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pivotTables/pivotTable1.xml" ContentType="application/vnd.openxmlformats-officedocument.spreadsheetml.pivotTable+xml"/>
  <Override PartName="/xl/drawings/drawing2.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hidePivotFieldList="1"/>
  <mc:AlternateContent xmlns:mc="http://schemas.openxmlformats.org/markup-compatibility/2006">
    <mc:Choice Requires="x15">
      <x15ac:absPath xmlns:x15ac="http://schemas.microsoft.com/office/spreadsheetml/2010/11/ac" url="https://supdecomtp-my.sharepoint.com/personal/y_malsagne_mbs-education_com/Documents/Tablons/PUBLIES/"/>
    </mc:Choice>
  </mc:AlternateContent>
  <xr:revisionPtr revIDLastSave="5223" documentId="11_F25DC773A252ABDACC104846A19F70AC5ADE58EE" xr6:coauthVersionLast="47" xr6:coauthVersionMax="47" xr10:uidLastSave="{88BE1FBC-0354-4799-90AF-8348148365D7}"/>
  <workbookProtection workbookAlgorithmName="SHA-512" workbookHashValue="o++Zw7TDRrzn8lQRuZ7GGericlKambw2WVgNgJ5BRtwpP4BThhafhiJ9o19Jw0bYBM3X2+Vma84w3a8MDvnBcg==" workbookSaltValue="ZZTEsZBtRvNEL7FwtLeUCQ==" workbookSpinCount="100000" lockStructure="1"/>
  <bookViews>
    <workbookView xWindow="-108" yWindow="-108" windowWidth="23256" windowHeight="12456" xr2:uid="{00000000-000D-0000-FFFF-FFFF00000000}"/>
  </bookViews>
  <sheets>
    <sheet name="Accueil" sheetId="2" r:id="rId1"/>
    <sheet name="Base de données" sheetId="15" r:id="rId2"/>
    <sheet name="Entrées" sheetId="30" r:id="rId3"/>
    <sheet name="Sorties" sheetId="31" r:id="rId4"/>
    <sheet name="Entrées &amp; Sorties" sheetId="32" r:id="rId5"/>
    <sheet name="SYNTHESE " sheetId="28" r:id="rId6"/>
    <sheet name="SECRET" sheetId="29" state="hidden" r:id="rId7"/>
  </sheets>
  <definedNames>
    <definedName name="_xlnm._FilterDatabase" localSheetId="1" hidden="1">'Base de données'!$A$1:$L$3441</definedName>
    <definedName name="_xlnm._FilterDatabase" localSheetId="2" hidden="1">Entrées!$B$4:$E$93</definedName>
    <definedName name="_xlnm._FilterDatabase" localSheetId="4" hidden="1">'Entrées &amp; Sorties'!$B$4:$E$20</definedName>
    <definedName name="_xlnm._FilterDatabase" localSheetId="6" hidden="1">SECRET!$AA$1:$AB$3500</definedName>
    <definedName name="_xlnm._FilterDatabase" localSheetId="3" hidden="1">Sorties!$B$4:$E$71</definedName>
    <definedName name="_xlnm._FilterDatabase" localSheetId="5" hidden="1">'SYNTHESE '!$B$53:$E$142</definedName>
    <definedName name="Segment_Région">#N/A</definedName>
  </definedNames>
  <calcPr calcId="191029"/>
  <pivotCaches>
    <pivotCache cacheId="0" r:id="rId8"/>
  </pivotCaches>
  <extLst>
    <ext xmlns:x14="http://schemas.microsoft.com/office/spreadsheetml/2009/9/main" uri="{BBE1A952-AA13-448e-AADC-164F8A28A991}">
      <x14:slicerCaches>
        <x14:slicerCache r:id="rId9"/>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 i="28" l="1"/>
  <c r="D4" i="28"/>
  <c r="D5" i="28"/>
  <c r="D6" i="28"/>
  <c r="D7" i="28"/>
  <c r="D8" i="28"/>
  <c r="D9" i="28"/>
  <c r="D10" i="28"/>
  <c r="D11" i="28"/>
  <c r="D12" i="28"/>
  <c r="D13" i="28"/>
  <c r="D14" i="28"/>
  <c r="C4" i="28"/>
  <c r="C5" i="28"/>
  <c r="C6" i="28"/>
  <c r="C7" i="28"/>
  <c r="C8" i="28"/>
  <c r="C9" i="28"/>
  <c r="C10" i="28"/>
  <c r="C11" i="28"/>
  <c r="C12" i="28"/>
  <c r="C13" i="28"/>
  <c r="C14" i="28"/>
  <c r="C3" i="28"/>
  <c r="AD3" i="29" a="1"/>
  <c r="AD3" i="29" s="1"/>
  <c r="C95" i="30"/>
  <c r="D95" i="30"/>
  <c r="E95" i="30"/>
  <c r="C96" i="30"/>
  <c r="D96" i="30"/>
  <c r="E96" i="30"/>
  <c r="C97" i="30"/>
  <c r="D97" i="30"/>
  <c r="E97" i="30"/>
  <c r="C98" i="30"/>
  <c r="D98" i="30"/>
  <c r="E98" i="30"/>
  <c r="C99" i="30"/>
  <c r="D99" i="30"/>
  <c r="E99" i="30"/>
  <c r="C100" i="30"/>
  <c r="D100" i="30"/>
  <c r="E100" i="30"/>
  <c r="C101" i="30"/>
  <c r="D101" i="30"/>
  <c r="E101" i="30"/>
  <c r="C102" i="30"/>
  <c r="D102" i="30"/>
  <c r="E102" i="30"/>
  <c r="C103" i="30"/>
  <c r="D103" i="30"/>
  <c r="E103" i="30"/>
  <c r="C104" i="30"/>
  <c r="D104" i="30"/>
  <c r="E104" i="30"/>
  <c r="C105" i="30"/>
  <c r="D105" i="30"/>
  <c r="E105" i="30"/>
  <c r="C106" i="30"/>
  <c r="D106" i="30"/>
  <c r="E106" i="30"/>
  <c r="C107" i="30"/>
  <c r="D107" i="30"/>
  <c r="E107" i="30"/>
  <c r="C108" i="30"/>
  <c r="D108" i="30"/>
  <c r="E108" i="30"/>
  <c r="C109" i="30"/>
  <c r="D109" i="30"/>
  <c r="E109" i="30"/>
  <c r="C110" i="30"/>
  <c r="D110" i="30"/>
  <c r="E110" i="30"/>
  <c r="C111" i="30"/>
  <c r="D111" i="30"/>
  <c r="E111" i="30"/>
  <c r="C112" i="30"/>
  <c r="D112" i="30"/>
  <c r="E112" i="30"/>
  <c r="C113" i="30"/>
  <c r="D113" i="30"/>
  <c r="E113" i="30"/>
  <c r="C114" i="30"/>
  <c r="D114" i="30"/>
  <c r="E114" i="30"/>
  <c r="C115" i="30"/>
  <c r="D115" i="30"/>
  <c r="E115" i="30"/>
  <c r="C116" i="30"/>
  <c r="D116" i="30"/>
  <c r="E116" i="30"/>
  <c r="C117" i="30"/>
  <c r="D117" i="30"/>
  <c r="E117" i="30"/>
  <c r="C118" i="30"/>
  <c r="D118" i="30"/>
  <c r="E118" i="30"/>
  <c r="C119" i="30"/>
  <c r="D119" i="30"/>
  <c r="E119" i="30"/>
  <c r="C120" i="30"/>
  <c r="D120" i="30"/>
  <c r="E120" i="30"/>
  <c r="C121" i="30"/>
  <c r="D121" i="30"/>
  <c r="E121" i="30"/>
  <c r="C122" i="30"/>
  <c r="D122" i="30"/>
  <c r="E122" i="30"/>
  <c r="C123" i="30"/>
  <c r="D123" i="30"/>
  <c r="E123" i="30"/>
  <c r="C124" i="30"/>
  <c r="D124" i="30"/>
  <c r="E124" i="30"/>
  <c r="C125" i="30"/>
  <c r="D125" i="30"/>
  <c r="E125" i="30"/>
  <c r="C126" i="30"/>
  <c r="D126" i="30"/>
  <c r="E126" i="30"/>
  <c r="C127" i="30"/>
  <c r="D127" i="30"/>
  <c r="E127" i="30"/>
  <c r="C128" i="30"/>
  <c r="D128" i="30"/>
  <c r="E128" i="30"/>
  <c r="C129" i="30"/>
  <c r="D129" i="30"/>
  <c r="E129" i="30"/>
  <c r="C130" i="30"/>
  <c r="D130" i="30"/>
  <c r="E130" i="30"/>
  <c r="C131" i="30"/>
  <c r="D131" i="30"/>
  <c r="E131" i="30"/>
  <c r="C132" i="30"/>
  <c r="D132" i="30"/>
  <c r="E132" i="30"/>
  <c r="C133" i="30"/>
  <c r="D133" i="30"/>
  <c r="E133" i="30"/>
  <c r="C134" i="30"/>
  <c r="D134" i="30"/>
  <c r="E134" i="30"/>
  <c r="C135" i="30"/>
  <c r="D135" i="30"/>
  <c r="E135" i="30"/>
  <c r="C136" i="30"/>
  <c r="D136" i="30"/>
  <c r="E136" i="30"/>
  <c r="C137" i="30"/>
  <c r="D137" i="30"/>
  <c r="E137" i="30"/>
  <c r="C138" i="30"/>
  <c r="D138" i="30"/>
  <c r="E138" i="30"/>
  <c r="C139" i="30"/>
  <c r="D139" i="30"/>
  <c r="E139" i="30"/>
  <c r="C140" i="30"/>
  <c r="D140" i="30"/>
  <c r="E140" i="30"/>
  <c r="C141" i="30"/>
  <c r="D141" i="30"/>
  <c r="E141" i="30"/>
  <c r="C142" i="30"/>
  <c r="D142" i="30"/>
  <c r="E142" i="30"/>
  <c r="C143" i="30"/>
  <c r="D143" i="30"/>
  <c r="E143" i="30"/>
  <c r="C144" i="30"/>
  <c r="D144" i="30"/>
  <c r="E144" i="30"/>
  <c r="C145" i="30"/>
  <c r="D145" i="30"/>
  <c r="E145" i="30"/>
  <c r="C146" i="30"/>
  <c r="D146" i="30"/>
  <c r="E146" i="30"/>
  <c r="C147" i="30"/>
  <c r="D147" i="30"/>
  <c r="E147" i="30"/>
  <c r="C148" i="30"/>
  <c r="D148" i="30"/>
  <c r="E148" i="30"/>
  <c r="C149" i="30"/>
  <c r="D149" i="30"/>
  <c r="E149" i="30"/>
  <c r="C150" i="30"/>
  <c r="D150" i="30"/>
  <c r="E150" i="30"/>
  <c r="C73" i="31"/>
  <c r="D73" i="31"/>
  <c r="E73" i="31"/>
  <c r="C74" i="31"/>
  <c r="D74" i="31"/>
  <c r="E74" i="31"/>
  <c r="C75" i="31"/>
  <c r="D75" i="31"/>
  <c r="E75" i="31"/>
  <c r="C76" i="31"/>
  <c r="D76" i="31"/>
  <c r="E76" i="31"/>
  <c r="C77" i="31"/>
  <c r="D77" i="31"/>
  <c r="E77" i="31"/>
  <c r="C78" i="31"/>
  <c r="D78" i="31"/>
  <c r="E78" i="31"/>
  <c r="C79" i="31"/>
  <c r="D79" i="31"/>
  <c r="E79" i="31"/>
  <c r="C80" i="31"/>
  <c r="D80" i="31"/>
  <c r="E80" i="31"/>
  <c r="C81" i="31"/>
  <c r="D81" i="31"/>
  <c r="E81" i="31"/>
  <c r="C82" i="31"/>
  <c r="D82" i="31"/>
  <c r="E82" i="31"/>
  <c r="C83" i="31"/>
  <c r="D83" i="31"/>
  <c r="E83" i="31"/>
  <c r="C84" i="31"/>
  <c r="D84" i="31"/>
  <c r="E84" i="31"/>
  <c r="C85" i="31"/>
  <c r="D85" i="31"/>
  <c r="E85" i="31"/>
  <c r="C86" i="31"/>
  <c r="D86" i="31"/>
  <c r="E86" i="31"/>
  <c r="C87" i="31"/>
  <c r="D87" i="31"/>
  <c r="E87" i="31"/>
  <c r="C88" i="31"/>
  <c r="D88" i="31"/>
  <c r="E88" i="31"/>
  <c r="C89" i="31"/>
  <c r="D89" i="31"/>
  <c r="E89" i="31"/>
  <c r="C90" i="31"/>
  <c r="D90" i="31"/>
  <c r="E90" i="31"/>
  <c r="C91" i="31"/>
  <c r="D91" i="31"/>
  <c r="E91" i="31"/>
  <c r="C92" i="31"/>
  <c r="D92" i="31"/>
  <c r="E92" i="31"/>
  <c r="C93" i="31"/>
  <c r="D93" i="31"/>
  <c r="E93" i="31"/>
  <c r="C94" i="31"/>
  <c r="D94" i="31"/>
  <c r="E94" i="31"/>
  <c r="C95" i="31"/>
  <c r="D95" i="31"/>
  <c r="E95" i="31"/>
  <c r="C96" i="31"/>
  <c r="D96" i="31"/>
  <c r="E96" i="31"/>
  <c r="C97" i="31"/>
  <c r="D97" i="31"/>
  <c r="E97" i="31"/>
  <c r="C98" i="31"/>
  <c r="D98" i="31"/>
  <c r="E98" i="31"/>
  <c r="C99" i="31"/>
  <c r="D99" i="31"/>
  <c r="E99" i="31"/>
  <c r="C100" i="31"/>
  <c r="D100" i="31"/>
  <c r="E100" i="31"/>
  <c r="C101" i="31"/>
  <c r="D101" i="31"/>
  <c r="E101" i="31"/>
  <c r="C102" i="31"/>
  <c r="D102" i="31"/>
  <c r="E102" i="31"/>
  <c r="C103" i="31"/>
  <c r="D103" i="31"/>
  <c r="E103" i="31"/>
  <c r="C104" i="31"/>
  <c r="D104" i="31"/>
  <c r="E104" i="31"/>
  <c r="C105" i="31"/>
  <c r="D105" i="31"/>
  <c r="E105" i="31"/>
  <c r="C106" i="31"/>
  <c r="D106" i="31"/>
  <c r="E106" i="31"/>
  <c r="C107" i="31"/>
  <c r="D107" i="31"/>
  <c r="E107" i="31"/>
  <c r="C108" i="31"/>
  <c r="D108" i="31"/>
  <c r="E108" i="31"/>
  <c r="C109" i="31"/>
  <c r="D109" i="31"/>
  <c r="E109" i="31"/>
  <c r="C110" i="31"/>
  <c r="D110" i="31"/>
  <c r="E110" i="31"/>
  <c r="C111" i="31"/>
  <c r="D111" i="31"/>
  <c r="E111" i="31"/>
  <c r="C112" i="31"/>
  <c r="D112" i="31"/>
  <c r="E112" i="31"/>
  <c r="C113" i="31"/>
  <c r="D113" i="31"/>
  <c r="E113" i="31"/>
  <c r="C114" i="31"/>
  <c r="D114" i="31"/>
  <c r="E114" i="31"/>
  <c r="C115" i="31"/>
  <c r="D115" i="31"/>
  <c r="E115" i="31"/>
  <c r="C116" i="31"/>
  <c r="D116" i="31"/>
  <c r="E116" i="31"/>
  <c r="C117" i="31"/>
  <c r="D117" i="31"/>
  <c r="E117" i="31"/>
  <c r="C118" i="31"/>
  <c r="D118" i="31"/>
  <c r="E118" i="31"/>
  <c r="C119" i="31"/>
  <c r="D119" i="31"/>
  <c r="E119" i="31"/>
  <c r="C120" i="31"/>
  <c r="D120" i="31"/>
  <c r="E120" i="31"/>
  <c r="C121" i="31"/>
  <c r="D121" i="31"/>
  <c r="E121" i="31"/>
  <c r="C122" i="31"/>
  <c r="D122" i="31"/>
  <c r="E122" i="31"/>
  <c r="C123" i="31"/>
  <c r="D123" i="31"/>
  <c r="E123" i="31"/>
  <c r="C124" i="31"/>
  <c r="D124" i="31"/>
  <c r="E124" i="31"/>
  <c r="C125" i="31"/>
  <c r="D125" i="31"/>
  <c r="E125" i="31"/>
  <c r="C126" i="31"/>
  <c r="D126" i="31"/>
  <c r="E126" i="31"/>
  <c r="C127" i="31"/>
  <c r="D127" i="31"/>
  <c r="E127" i="31"/>
  <c r="C128" i="31"/>
  <c r="D128" i="31"/>
  <c r="E128" i="31"/>
  <c r="C129" i="31"/>
  <c r="D129" i="31"/>
  <c r="E129" i="31"/>
  <c r="C130" i="31"/>
  <c r="D130" i="31"/>
  <c r="E130" i="31"/>
  <c r="C131" i="31"/>
  <c r="D131" i="31"/>
  <c r="E131" i="31"/>
  <c r="C132" i="31"/>
  <c r="D132" i="31"/>
  <c r="E132" i="31"/>
  <c r="C133" i="31"/>
  <c r="D133" i="31"/>
  <c r="E133" i="31"/>
  <c r="C134" i="31"/>
  <c r="D134" i="31"/>
  <c r="E134" i="31"/>
  <c r="C135" i="31"/>
  <c r="D135" i="31"/>
  <c r="E135" i="31"/>
  <c r="C136" i="31"/>
  <c r="D136" i="31"/>
  <c r="E136" i="31"/>
  <c r="C137" i="31"/>
  <c r="D137" i="31"/>
  <c r="E137" i="31"/>
  <c r="C138" i="31"/>
  <c r="D138" i="31"/>
  <c r="E138" i="31"/>
  <c r="C139" i="31"/>
  <c r="D139" i="31"/>
  <c r="E139" i="31"/>
  <c r="C140" i="31"/>
  <c r="D140" i="31"/>
  <c r="E140" i="31"/>
  <c r="C141" i="31"/>
  <c r="D141" i="31"/>
  <c r="E141" i="31"/>
  <c r="C142" i="31"/>
  <c r="D142" i="31"/>
  <c r="E142" i="31"/>
  <c r="C143" i="31"/>
  <c r="D143" i="31"/>
  <c r="E143" i="31"/>
  <c r="C144" i="31"/>
  <c r="D144" i="31"/>
  <c r="E144" i="31"/>
  <c r="C145" i="31"/>
  <c r="D145" i="31"/>
  <c r="E145" i="31"/>
  <c r="C146" i="31"/>
  <c r="D146" i="31"/>
  <c r="E146" i="31"/>
  <c r="C147" i="31"/>
  <c r="D147" i="31"/>
  <c r="E147" i="31"/>
  <c r="C148" i="31"/>
  <c r="D148" i="31"/>
  <c r="E148" i="31"/>
  <c r="C149" i="31"/>
  <c r="D149" i="31"/>
  <c r="E149" i="31"/>
  <c r="C150" i="31"/>
  <c r="D150" i="31"/>
  <c r="E150" i="31"/>
  <c r="H142" i="28"/>
  <c r="I142" i="28"/>
  <c r="J142" i="28"/>
  <c r="H143" i="28"/>
  <c r="I143" i="28"/>
  <c r="J143" i="28"/>
  <c r="C144" i="28"/>
  <c r="D144" i="28"/>
  <c r="E144" i="28"/>
  <c r="H144" i="28"/>
  <c r="I144" i="28"/>
  <c r="J144" i="28"/>
  <c r="C145" i="28"/>
  <c r="D145" i="28"/>
  <c r="E145" i="28"/>
  <c r="H145" i="28"/>
  <c r="I145" i="28"/>
  <c r="J145" i="28"/>
  <c r="C146" i="28"/>
  <c r="D146" i="28"/>
  <c r="E146" i="28"/>
  <c r="H146" i="28"/>
  <c r="I146" i="28"/>
  <c r="J146" i="28"/>
  <c r="C147" i="28"/>
  <c r="D147" i="28"/>
  <c r="E147" i="28"/>
  <c r="H147" i="28"/>
  <c r="I147" i="28"/>
  <c r="J147" i="28"/>
  <c r="C148" i="28"/>
  <c r="D148" i="28"/>
  <c r="E148" i="28"/>
  <c r="H148" i="28"/>
  <c r="I148" i="28"/>
  <c r="J148" i="28"/>
  <c r="C149" i="28"/>
  <c r="D149" i="28"/>
  <c r="E149" i="28"/>
  <c r="H149" i="28"/>
  <c r="I149" i="28"/>
  <c r="J149" i="28"/>
  <c r="C150" i="28"/>
  <c r="D150" i="28"/>
  <c r="E150" i="28"/>
  <c r="H150" i="28"/>
  <c r="I150" i="28"/>
  <c r="J150" i="28"/>
  <c r="C151" i="28"/>
  <c r="D151" i="28"/>
  <c r="E151" i="28"/>
  <c r="H151" i="28"/>
  <c r="I151" i="28"/>
  <c r="J151" i="28"/>
  <c r="C152" i="28"/>
  <c r="D152" i="28"/>
  <c r="E152" i="28"/>
  <c r="H152" i="28"/>
  <c r="I152" i="28"/>
  <c r="J152" i="28"/>
  <c r="C153" i="28"/>
  <c r="D153" i="28"/>
  <c r="E153" i="28"/>
  <c r="H153" i="28"/>
  <c r="I153" i="28"/>
  <c r="J153" i="28"/>
  <c r="C154" i="28"/>
  <c r="D154" i="28"/>
  <c r="E154" i="28"/>
  <c r="H154" i="28"/>
  <c r="I154" i="28"/>
  <c r="J154" i="28"/>
  <c r="C155" i="28"/>
  <c r="D155" i="28"/>
  <c r="E155" i="28"/>
  <c r="H155" i="28"/>
  <c r="I155" i="28"/>
  <c r="J155" i="28"/>
  <c r="C156" i="28"/>
  <c r="D156" i="28"/>
  <c r="E156" i="28"/>
  <c r="H156" i="28"/>
  <c r="I156" i="28"/>
  <c r="J156" i="28"/>
  <c r="C157" i="28"/>
  <c r="D157" i="28"/>
  <c r="E157" i="28"/>
  <c r="H157" i="28"/>
  <c r="I157" i="28"/>
  <c r="J157" i="28"/>
  <c r="C158" i="28"/>
  <c r="D158" i="28"/>
  <c r="E158" i="28"/>
  <c r="H158" i="28"/>
  <c r="I158" i="28"/>
  <c r="J158" i="28"/>
  <c r="C159" i="28"/>
  <c r="D159" i="28"/>
  <c r="E159" i="28"/>
  <c r="H159" i="28"/>
  <c r="I159" i="28"/>
  <c r="J159" i="28"/>
  <c r="C160" i="28"/>
  <c r="D160" i="28"/>
  <c r="E160" i="28"/>
  <c r="H160" i="28"/>
  <c r="I160" i="28"/>
  <c r="J160" i="28"/>
  <c r="C161" i="28"/>
  <c r="D161" i="28"/>
  <c r="E161" i="28"/>
  <c r="H161" i="28"/>
  <c r="I161" i="28"/>
  <c r="J161" i="28"/>
  <c r="C162" i="28"/>
  <c r="D162" i="28"/>
  <c r="E162" i="28"/>
  <c r="H162" i="28"/>
  <c r="I162" i="28"/>
  <c r="J162" i="28"/>
  <c r="C163" i="28"/>
  <c r="D163" i="28"/>
  <c r="E163" i="28"/>
  <c r="H163" i="28"/>
  <c r="I163" i="28"/>
  <c r="J163" i="28"/>
  <c r="C164" i="28"/>
  <c r="D164" i="28"/>
  <c r="E164" i="28"/>
  <c r="H164" i="28"/>
  <c r="I164" i="28"/>
  <c r="J164" i="28"/>
  <c r="C165" i="28"/>
  <c r="D165" i="28"/>
  <c r="E165" i="28"/>
  <c r="H165" i="28"/>
  <c r="I165" i="28"/>
  <c r="J165" i="28"/>
  <c r="C166" i="28"/>
  <c r="D166" i="28"/>
  <c r="E166" i="28"/>
  <c r="H166" i="28"/>
  <c r="I166" i="28"/>
  <c r="J166" i="28"/>
  <c r="C167" i="28"/>
  <c r="D167" i="28"/>
  <c r="E167" i="28"/>
  <c r="H167" i="28"/>
  <c r="I167" i="28"/>
  <c r="J167" i="28"/>
  <c r="C168" i="28"/>
  <c r="D168" i="28"/>
  <c r="E168" i="28"/>
  <c r="H168" i="28"/>
  <c r="I168" i="28"/>
  <c r="J168" i="28"/>
  <c r="C169" i="28"/>
  <c r="D169" i="28"/>
  <c r="E169" i="28"/>
  <c r="H169" i="28"/>
  <c r="I169" i="28"/>
  <c r="J169" i="28"/>
  <c r="C170" i="28"/>
  <c r="D170" i="28"/>
  <c r="E170" i="28"/>
  <c r="H170" i="28"/>
  <c r="I170" i="28"/>
  <c r="J170" i="28"/>
  <c r="C171" i="28"/>
  <c r="D171" i="28"/>
  <c r="E171" i="28"/>
  <c r="H171" i="28"/>
  <c r="I171" i="28"/>
  <c r="J171" i="28"/>
  <c r="C172" i="28"/>
  <c r="D172" i="28"/>
  <c r="E172" i="28"/>
  <c r="H172" i="28"/>
  <c r="I172" i="28"/>
  <c r="J172" i="28"/>
  <c r="C173" i="28"/>
  <c r="D173" i="28"/>
  <c r="E173" i="28"/>
  <c r="H173" i="28"/>
  <c r="I173" i="28"/>
  <c r="J173" i="28"/>
  <c r="C174" i="28"/>
  <c r="D174" i="28"/>
  <c r="E174" i="28"/>
  <c r="H174" i="28"/>
  <c r="I174" i="28"/>
  <c r="J174" i="28"/>
  <c r="C175" i="28"/>
  <c r="D175" i="28"/>
  <c r="E175" i="28"/>
  <c r="H175" i="28"/>
  <c r="I175" i="28"/>
  <c r="J175" i="28"/>
  <c r="C176" i="28"/>
  <c r="D176" i="28"/>
  <c r="E176" i="28"/>
  <c r="H176" i="28"/>
  <c r="I176" i="28"/>
  <c r="J176" i="28"/>
  <c r="C177" i="28"/>
  <c r="D177" i="28"/>
  <c r="E177" i="28"/>
  <c r="H177" i="28"/>
  <c r="I177" i="28"/>
  <c r="J177" i="28"/>
  <c r="C178" i="28"/>
  <c r="D178" i="28"/>
  <c r="E178" i="28"/>
  <c r="H178" i="28"/>
  <c r="I178" i="28"/>
  <c r="J178" i="28"/>
  <c r="C179" i="28"/>
  <c r="D179" i="28"/>
  <c r="E179" i="28"/>
  <c r="H179" i="28"/>
  <c r="I179" i="28"/>
  <c r="J179" i="28"/>
  <c r="C180" i="28"/>
  <c r="D180" i="28"/>
  <c r="E180" i="28"/>
  <c r="H180" i="28"/>
  <c r="I180" i="28"/>
  <c r="J180" i="28"/>
  <c r="C181" i="28"/>
  <c r="D181" i="28"/>
  <c r="E181" i="28"/>
  <c r="H181" i="28"/>
  <c r="I181" i="28"/>
  <c r="J181" i="28"/>
  <c r="C182" i="28"/>
  <c r="D182" i="28"/>
  <c r="E182" i="28"/>
  <c r="H182" i="28"/>
  <c r="I182" i="28"/>
  <c r="J182" i="28"/>
  <c r="C183" i="28"/>
  <c r="D183" i="28"/>
  <c r="E183" i="28"/>
  <c r="H183" i="28"/>
  <c r="I183" i="28"/>
  <c r="J183" i="28"/>
  <c r="C184" i="28"/>
  <c r="D184" i="28"/>
  <c r="E184" i="28"/>
  <c r="H184" i="28"/>
  <c r="I184" i="28"/>
  <c r="J184" i="28"/>
  <c r="C185" i="28"/>
  <c r="D185" i="28"/>
  <c r="E185" i="28"/>
  <c r="H185" i="28"/>
  <c r="I185" i="28"/>
  <c r="J185" i="28"/>
  <c r="C186" i="28"/>
  <c r="D186" i="28"/>
  <c r="E186" i="28"/>
  <c r="H186" i="28"/>
  <c r="I186" i="28"/>
  <c r="J186" i="28"/>
  <c r="C187" i="28"/>
  <c r="D187" i="28"/>
  <c r="E187" i="28"/>
  <c r="H187" i="28"/>
  <c r="I187" i="28"/>
  <c r="J187" i="28"/>
  <c r="C188" i="28"/>
  <c r="D188" i="28"/>
  <c r="E188" i="28"/>
  <c r="H188" i="28"/>
  <c r="I188" i="28"/>
  <c r="J188" i="28"/>
  <c r="C189" i="28"/>
  <c r="D189" i="28"/>
  <c r="E189" i="28"/>
  <c r="H189" i="28"/>
  <c r="I189" i="28"/>
  <c r="J189" i="28"/>
  <c r="C190" i="28"/>
  <c r="D190" i="28"/>
  <c r="E190" i="28"/>
  <c r="H190" i="28"/>
  <c r="I190" i="28"/>
  <c r="J190" i="28"/>
  <c r="C191" i="28"/>
  <c r="D191" i="28"/>
  <c r="E191" i="28"/>
  <c r="H191" i="28"/>
  <c r="I191" i="28"/>
  <c r="J191" i="28"/>
  <c r="C192" i="28"/>
  <c r="D192" i="28"/>
  <c r="E192" i="28"/>
  <c r="H192" i="28"/>
  <c r="I192" i="28"/>
  <c r="J192" i="28"/>
  <c r="C193" i="28"/>
  <c r="D193" i="28"/>
  <c r="E193" i="28"/>
  <c r="H193" i="28"/>
  <c r="I193" i="28"/>
  <c r="J193" i="28"/>
  <c r="C194" i="28"/>
  <c r="D194" i="28"/>
  <c r="E194" i="28"/>
  <c r="H194" i="28"/>
  <c r="I194" i="28"/>
  <c r="J194" i="28"/>
  <c r="C195" i="28"/>
  <c r="D195" i="28"/>
  <c r="E195" i="28"/>
  <c r="H195" i="28"/>
  <c r="I195" i="28"/>
  <c r="J195" i="28"/>
  <c r="C196" i="28"/>
  <c r="D196" i="28"/>
  <c r="E196" i="28"/>
  <c r="H196" i="28"/>
  <c r="I196" i="28"/>
  <c r="J196" i="28"/>
  <c r="C197" i="28"/>
  <c r="D197" i="28"/>
  <c r="E197" i="28"/>
  <c r="H197" i="28"/>
  <c r="I197" i="28"/>
  <c r="J197" i="28"/>
  <c r="C198" i="28"/>
  <c r="D198" i="28"/>
  <c r="E198" i="28"/>
  <c r="H198" i="28"/>
  <c r="I198" i="28"/>
  <c r="J198" i="28"/>
  <c r="C199" i="28"/>
  <c r="D199" i="28"/>
  <c r="E199" i="28"/>
  <c r="H199" i="28"/>
  <c r="I199" i="28"/>
  <c r="J199" i="28"/>
  <c r="C200" i="28"/>
  <c r="D200" i="28"/>
  <c r="E200" i="28"/>
  <c r="H200" i="28"/>
  <c r="I200" i="28"/>
  <c r="J200" i="28"/>
  <c r="I122" i="28"/>
  <c r="J122" i="28"/>
  <c r="I123" i="28"/>
  <c r="J123" i="28"/>
  <c r="I124" i="28"/>
  <c r="J124" i="28"/>
  <c r="I125" i="28"/>
  <c r="J125" i="28"/>
  <c r="I126" i="28"/>
  <c r="J126" i="28"/>
  <c r="I127" i="28"/>
  <c r="J127" i="28"/>
  <c r="I128" i="28"/>
  <c r="J128" i="28"/>
  <c r="I129" i="28"/>
  <c r="J129" i="28"/>
  <c r="I130" i="28"/>
  <c r="J130" i="28"/>
  <c r="I131" i="28"/>
  <c r="J131" i="28"/>
  <c r="I132" i="28"/>
  <c r="J132" i="28"/>
  <c r="I133" i="28"/>
  <c r="J133" i="28"/>
  <c r="I134" i="28"/>
  <c r="J134" i="28"/>
  <c r="I135" i="28"/>
  <c r="J135" i="28"/>
  <c r="I136" i="28"/>
  <c r="J136" i="28"/>
  <c r="I137" i="28"/>
  <c r="J137" i="28"/>
  <c r="I138" i="28"/>
  <c r="J138" i="28"/>
  <c r="I139" i="28"/>
  <c r="J139" i="28"/>
  <c r="I140" i="28"/>
  <c r="J140" i="28"/>
  <c r="I141" i="28"/>
  <c r="J141" i="28"/>
  <c r="H122" i="28"/>
  <c r="H123" i="28"/>
  <c r="H124" i="28"/>
  <c r="H125" i="28"/>
  <c r="H126" i="28"/>
  <c r="H127" i="28"/>
  <c r="H128" i="28"/>
  <c r="H129" i="28"/>
  <c r="H130" i="28"/>
  <c r="H131" i="28"/>
  <c r="H132" i="28"/>
  <c r="H133" i="28"/>
  <c r="H134" i="28"/>
  <c r="H135" i="28"/>
  <c r="H136" i="28"/>
  <c r="H137" i="28"/>
  <c r="H138" i="28"/>
  <c r="H139" i="28"/>
  <c r="H140" i="28"/>
  <c r="H141" i="28"/>
  <c r="X3442" i="29"/>
  <c r="X3443" i="29"/>
  <c r="X3444" i="29"/>
  <c r="X3445" i="29"/>
  <c r="X3446" i="29"/>
  <c r="X3447" i="29"/>
  <c r="X3448" i="29"/>
  <c r="X3449" i="29"/>
  <c r="X3450" i="29"/>
  <c r="X3451" i="29"/>
  <c r="X3452" i="29"/>
  <c r="X3453" i="29"/>
  <c r="X3454" i="29"/>
  <c r="X3455" i="29"/>
  <c r="X3456" i="29"/>
  <c r="X3457" i="29"/>
  <c r="X3458" i="29"/>
  <c r="X3459" i="29"/>
  <c r="X3460" i="29"/>
  <c r="X3461" i="29"/>
  <c r="X3462" i="29"/>
  <c r="X3463" i="29"/>
  <c r="X3464" i="29"/>
  <c r="X3465" i="29"/>
  <c r="X3466" i="29"/>
  <c r="X3467" i="29"/>
  <c r="X3468" i="29"/>
  <c r="X3469" i="29"/>
  <c r="X3470" i="29"/>
  <c r="X3471" i="29"/>
  <c r="X3472" i="29"/>
  <c r="X3473" i="29"/>
  <c r="X3474" i="29"/>
  <c r="X3475" i="29"/>
  <c r="X3476" i="29"/>
  <c r="X3477" i="29"/>
  <c r="X3478" i="29"/>
  <c r="X3479" i="29"/>
  <c r="X3480" i="29"/>
  <c r="X3481" i="29"/>
  <c r="X3482" i="29"/>
  <c r="X3483" i="29"/>
  <c r="X3484" i="29"/>
  <c r="X3485" i="29"/>
  <c r="X3486" i="29"/>
  <c r="X3487" i="29"/>
  <c r="X3488" i="29"/>
  <c r="X3489" i="29"/>
  <c r="X3490" i="29"/>
  <c r="X3491" i="29"/>
  <c r="X3492" i="29"/>
  <c r="X3493" i="29"/>
  <c r="X3494" i="29"/>
  <c r="X3495" i="29"/>
  <c r="X3496" i="29"/>
  <c r="X3497" i="29"/>
  <c r="X3498" i="29"/>
  <c r="X3499" i="29"/>
  <c r="X3500" i="29"/>
  <c r="Y3443" i="29"/>
  <c r="Y3444" i="29"/>
  <c r="Y3445" i="29"/>
  <c r="Y3446" i="29"/>
  <c r="Y3447" i="29"/>
  <c r="Y3448" i="29"/>
  <c r="Y3449" i="29"/>
  <c r="Y3450" i="29"/>
  <c r="Y3451" i="29"/>
  <c r="Y3452" i="29"/>
  <c r="Y3453" i="29"/>
  <c r="Y3454" i="29"/>
  <c r="Y3455" i="29"/>
  <c r="Y3456" i="29"/>
  <c r="Y3457" i="29"/>
  <c r="Y3458" i="29"/>
  <c r="Y3459" i="29"/>
  <c r="Y3460" i="29"/>
  <c r="Y3461" i="29"/>
  <c r="Y3462" i="29"/>
  <c r="Y3463" i="29"/>
  <c r="Y3464" i="29"/>
  <c r="Y3465" i="29"/>
  <c r="Y3466" i="29"/>
  <c r="Y3467" i="29"/>
  <c r="Y3468" i="29"/>
  <c r="Y3469" i="29"/>
  <c r="Y3470" i="29"/>
  <c r="Y3471" i="29"/>
  <c r="Y3472" i="29"/>
  <c r="Y3473" i="29"/>
  <c r="Y3474" i="29"/>
  <c r="Y3475" i="29"/>
  <c r="Y3476" i="29"/>
  <c r="Y3477" i="29"/>
  <c r="Y3478" i="29"/>
  <c r="Y3479" i="29"/>
  <c r="Y3480" i="29"/>
  <c r="Y3481" i="29"/>
  <c r="Y3482" i="29"/>
  <c r="Y3483" i="29"/>
  <c r="Y3484" i="29"/>
  <c r="Y3485" i="29"/>
  <c r="Y3486" i="29"/>
  <c r="Y3487" i="29"/>
  <c r="Y3488" i="29"/>
  <c r="Y3489" i="29"/>
  <c r="Y3490" i="29"/>
  <c r="Y3491" i="29"/>
  <c r="Y3492" i="29"/>
  <c r="Y3493" i="29"/>
  <c r="Y3494" i="29"/>
  <c r="Y3495" i="29"/>
  <c r="Y3496" i="29"/>
  <c r="Y3497" i="29"/>
  <c r="Y3498" i="29"/>
  <c r="Y3499" i="29"/>
  <c r="Y3500" i="29"/>
  <c r="Y3442" i="29"/>
  <c r="AE6" i="29" l="1"/>
  <c r="AE5" i="29"/>
  <c r="AE7" i="29"/>
  <c r="AE4" i="29"/>
  <c r="AE16" i="29"/>
  <c r="AE15" i="29"/>
  <c r="AE14" i="29"/>
  <c r="AE13" i="29"/>
  <c r="AE12" i="29"/>
  <c r="AE11" i="29"/>
  <c r="AE10" i="29"/>
  <c r="AE9" i="29"/>
  <c r="AE8" i="29"/>
  <c r="E14" i="28"/>
  <c r="E6" i="28"/>
  <c r="E8" i="28"/>
  <c r="E4" i="28"/>
  <c r="E11" i="28"/>
  <c r="E10" i="28"/>
  <c r="E9" i="28"/>
  <c r="E13" i="28"/>
  <c r="E7" i="28"/>
  <c r="E5" i="28"/>
  <c r="E12" i="28"/>
  <c r="E3" i="28"/>
  <c r="X2" i="29"/>
  <c r="Y2" i="29"/>
  <c r="X3" i="29"/>
  <c r="Y3" i="29"/>
  <c r="X4" i="29"/>
  <c r="Y4" i="29"/>
  <c r="X5" i="29"/>
  <c r="Y5" i="29"/>
  <c r="X6" i="29"/>
  <c r="Y6" i="29"/>
  <c r="X7" i="29"/>
  <c r="Y7" i="29"/>
  <c r="X8" i="29"/>
  <c r="Y8" i="29"/>
  <c r="X9" i="29"/>
  <c r="Y9" i="29"/>
  <c r="X10" i="29"/>
  <c r="Y10" i="29"/>
  <c r="X11" i="29"/>
  <c r="Y11" i="29"/>
  <c r="X12" i="29"/>
  <c r="Y12" i="29"/>
  <c r="X13" i="29"/>
  <c r="Y13" i="29"/>
  <c r="X14" i="29"/>
  <c r="Y14" i="29"/>
  <c r="X15" i="29"/>
  <c r="Y15" i="29"/>
  <c r="X16" i="29"/>
  <c r="Y16" i="29"/>
  <c r="X17" i="29"/>
  <c r="Y17" i="29"/>
  <c r="X18" i="29"/>
  <c r="Y18" i="29"/>
  <c r="X19" i="29"/>
  <c r="Y19" i="29"/>
  <c r="X20" i="29"/>
  <c r="Y20" i="29"/>
  <c r="X21" i="29"/>
  <c r="Y21" i="29"/>
  <c r="X22" i="29"/>
  <c r="Y22" i="29"/>
  <c r="X23" i="29"/>
  <c r="Y23" i="29"/>
  <c r="X24" i="29"/>
  <c r="Y24" i="29"/>
  <c r="X25" i="29"/>
  <c r="Y25" i="29"/>
  <c r="X26" i="29"/>
  <c r="Y26" i="29"/>
  <c r="X27" i="29"/>
  <c r="Y27" i="29"/>
  <c r="X28" i="29"/>
  <c r="Y28" i="29"/>
  <c r="X29" i="29"/>
  <c r="Y29" i="29"/>
  <c r="X30" i="29"/>
  <c r="Y30" i="29"/>
  <c r="X31" i="29"/>
  <c r="Y31" i="29"/>
  <c r="X32" i="29"/>
  <c r="Y32" i="29"/>
  <c r="X33" i="29"/>
  <c r="Y33" i="29"/>
  <c r="X34" i="29"/>
  <c r="Y34" i="29"/>
  <c r="X35" i="29"/>
  <c r="Y35" i="29"/>
  <c r="X36" i="29"/>
  <c r="Y36" i="29"/>
  <c r="X37" i="29"/>
  <c r="Y37" i="29"/>
  <c r="X38" i="29"/>
  <c r="Y38" i="29"/>
  <c r="X39" i="29"/>
  <c r="Y39" i="29"/>
  <c r="X40" i="29"/>
  <c r="Y40" i="29"/>
  <c r="X41" i="29"/>
  <c r="Y41" i="29"/>
  <c r="X42" i="29"/>
  <c r="Y42" i="29"/>
  <c r="X43" i="29"/>
  <c r="Y43" i="29"/>
  <c r="X44" i="29"/>
  <c r="Y44" i="29"/>
  <c r="X45" i="29"/>
  <c r="Y45" i="29"/>
  <c r="X46" i="29"/>
  <c r="Y46" i="29"/>
  <c r="X47" i="29"/>
  <c r="Y47" i="29"/>
  <c r="X48" i="29"/>
  <c r="Y48" i="29"/>
  <c r="X49" i="29"/>
  <c r="Y49" i="29"/>
  <c r="X50" i="29"/>
  <c r="Y50" i="29"/>
  <c r="X51" i="29"/>
  <c r="Y51" i="29"/>
  <c r="X52" i="29"/>
  <c r="Y52" i="29"/>
  <c r="X53" i="29"/>
  <c r="Y53" i="29"/>
  <c r="X54" i="29"/>
  <c r="Y54" i="29"/>
  <c r="X55" i="29"/>
  <c r="Y55" i="29"/>
  <c r="X56" i="29"/>
  <c r="Y56" i="29"/>
  <c r="X57" i="29"/>
  <c r="Y57" i="29"/>
  <c r="X58" i="29"/>
  <c r="Y58" i="29"/>
  <c r="X59" i="29"/>
  <c r="Y59" i="29"/>
  <c r="X60" i="29"/>
  <c r="Y60" i="29"/>
  <c r="X61" i="29"/>
  <c r="Y61" i="29"/>
  <c r="X62" i="29"/>
  <c r="Y62" i="29"/>
  <c r="X63" i="29"/>
  <c r="Y63" i="29"/>
  <c r="X64" i="29"/>
  <c r="Y64" i="29"/>
  <c r="X65" i="29"/>
  <c r="Y65" i="29"/>
  <c r="X66" i="29"/>
  <c r="Y66" i="29"/>
  <c r="X67" i="29"/>
  <c r="Y67" i="29"/>
  <c r="X68" i="29"/>
  <c r="Y68" i="29"/>
  <c r="X69" i="29"/>
  <c r="Y69" i="29"/>
  <c r="X70" i="29"/>
  <c r="Y70" i="29"/>
  <c r="X71" i="29"/>
  <c r="Y71" i="29"/>
  <c r="X72" i="29"/>
  <c r="Y72" i="29"/>
  <c r="X73" i="29"/>
  <c r="Y73" i="29"/>
  <c r="X74" i="29"/>
  <c r="Y74" i="29"/>
  <c r="X75" i="29"/>
  <c r="Y75" i="29"/>
  <c r="X76" i="29"/>
  <c r="Y76" i="29"/>
  <c r="X77" i="29"/>
  <c r="Y77" i="29"/>
  <c r="X78" i="29"/>
  <c r="Y78" i="29"/>
  <c r="X79" i="29"/>
  <c r="Y79" i="29"/>
  <c r="X80" i="29"/>
  <c r="Y80" i="29"/>
  <c r="X81" i="29"/>
  <c r="Y81" i="29"/>
  <c r="X82" i="29"/>
  <c r="Y82" i="29"/>
  <c r="X83" i="29"/>
  <c r="Y83" i="29"/>
  <c r="X84" i="29"/>
  <c r="Y84" i="29"/>
  <c r="X85" i="29"/>
  <c r="Y85" i="29"/>
  <c r="X86" i="29"/>
  <c r="Y86" i="29"/>
  <c r="X87" i="29"/>
  <c r="Y87" i="29"/>
  <c r="X88" i="29"/>
  <c r="Y88" i="29"/>
  <c r="X89" i="29"/>
  <c r="Y89" i="29"/>
  <c r="X90" i="29"/>
  <c r="Y90" i="29"/>
  <c r="X91" i="29"/>
  <c r="Y91" i="29"/>
  <c r="X92" i="29"/>
  <c r="Y92" i="29"/>
  <c r="X93" i="29"/>
  <c r="Y93" i="29"/>
  <c r="X94" i="29"/>
  <c r="Y94" i="29"/>
  <c r="X95" i="29"/>
  <c r="Y95" i="29"/>
  <c r="X96" i="29"/>
  <c r="Y96" i="29"/>
  <c r="X97" i="29"/>
  <c r="Y97" i="29"/>
  <c r="X98" i="29"/>
  <c r="Y98" i="29"/>
  <c r="X99" i="29"/>
  <c r="Y99" i="29"/>
  <c r="X100" i="29"/>
  <c r="Y100" i="29"/>
  <c r="X101" i="29"/>
  <c r="Y101" i="29"/>
  <c r="X102" i="29"/>
  <c r="Y102" i="29"/>
  <c r="X103" i="29"/>
  <c r="Y103" i="29"/>
  <c r="X104" i="29"/>
  <c r="Y104" i="29"/>
  <c r="X105" i="29"/>
  <c r="Y105" i="29"/>
  <c r="X106" i="29"/>
  <c r="Y106" i="29"/>
  <c r="X107" i="29"/>
  <c r="Y107" i="29"/>
  <c r="X108" i="29"/>
  <c r="Y108" i="29"/>
  <c r="X109" i="29"/>
  <c r="Y109" i="29"/>
  <c r="X110" i="29"/>
  <c r="Y110" i="29"/>
  <c r="X111" i="29"/>
  <c r="Y111" i="29"/>
  <c r="X112" i="29"/>
  <c r="Y112" i="29"/>
  <c r="X113" i="29"/>
  <c r="Y113" i="29"/>
  <c r="X114" i="29"/>
  <c r="Y114" i="29"/>
  <c r="X115" i="29"/>
  <c r="Y115" i="29"/>
  <c r="X116" i="29"/>
  <c r="Y116" i="29"/>
  <c r="X117" i="29"/>
  <c r="Y117" i="29"/>
  <c r="X118" i="29"/>
  <c r="Y118" i="29"/>
  <c r="X119" i="29"/>
  <c r="Y119" i="29"/>
  <c r="X120" i="29"/>
  <c r="Y120" i="29"/>
  <c r="X121" i="29"/>
  <c r="Y121" i="29"/>
  <c r="X122" i="29"/>
  <c r="Y122" i="29"/>
  <c r="X123" i="29"/>
  <c r="Y123" i="29"/>
  <c r="X124" i="29"/>
  <c r="Y124" i="29"/>
  <c r="X125" i="29"/>
  <c r="Y125" i="29"/>
  <c r="X126" i="29"/>
  <c r="Y126" i="29"/>
  <c r="X127" i="29"/>
  <c r="Y127" i="29"/>
  <c r="X128" i="29"/>
  <c r="Y128" i="29"/>
  <c r="X129" i="29"/>
  <c r="Y129" i="29"/>
  <c r="X130" i="29"/>
  <c r="Y130" i="29"/>
  <c r="X131" i="29"/>
  <c r="Y131" i="29"/>
  <c r="X132" i="29"/>
  <c r="Y132" i="29"/>
  <c r="X133" i="29"/>
  <c r="Y133" i="29"/>
  <c r="X134" i="29"/>
  <c r="Y134" i="29"/>
  <c r="X135" i="29"/>
  <c r="Y135" i="29"/>
  <c r="X136" i="29"/>
  <c r="Y136" i="29"/>
  <c r="X137" i="29"/>
  <c r="Y137" i="29"/>
  <c r="X138" i="29"/>
  <c r="Y138" i="29"/>
  <c r="X139" i="29"/>
  <c r="Y139" i="29"/>
  <c r="X140" i="29"/>
  <c r="Y140" i="29"/>
  <c r="X141" i="29"/>
  <c r="Y141" i="29"/>
  <c r="X142" i="29"/>
  <c r="Y142" i="29"/>
  <c r="X143" i="29"/>
  <c r="Y143" i="29"/>
  <c r="X144" i="29"/>
  <c r="Y144" i="29"/>
  <c r="X145" i="29"/>
  <c r="Y145" i="29"/>
  <c r="X146" i="29"/>
  <c r="Y146" i="29"/>
  <c r="X147" i="29"/>
  <c r="Y147" i="29"/>
  <c r="X148" i="29"/>
  <c r="Y148" i="29"/>
  <c r="X149" i="29"/>
  <c r="Y149" i="29"/>
  <c r="X150" i="29"/>
  <c r="Y150" i="29"/>
  <c r="X151" i="29"/>
  <c r="Y151" i="29"/>
  <c r="X152" i="29"/>
  <c r="Y152" i="29"/>
  <c r="X153" i="29"/>
  <c r="Y153" i="29"/>
  <c r="X154" i="29"/>
  <c r="Y154" i="29"/>
  <c r="X155" i="29"/>
  <c r="Y155" i="29"/>
  <c r="X156" i="29"/>
  <c r="Y156" i="29"/>
  <c r="X157" i="29"/>
  <c r="Y157" i="29"/>
  <c r="X158" i="29"/>
  <c r="Y158" i="29"/>
  <c r="X159" i="29"/>
  <c r="Y159" i="29"/>
  <c r="X160" i="29"/>
  <c r="Y160" i="29"/>
  <c r="X161" i="29"/>
  <c r="Y161" i="29"/>
  <c r="X162" i="29"/>
  <c r="Y162" i="29"/>
  <c r="X163" i="29"/>
  <c r="Y163" i="29"/>
  <c r="X164" i="29"/>
  <c r="Y164" i="29"/>
  <c r="X165" i="29"/>
  <c r="Y165" i="29"/>
  <c r="X166" i="29"/>
  <c r="Y166" i="29"/>
  <c r="X167" i="29"/>
  <c r="Y167" i="29"/>
  <c r="X168" i="29"/>
  <c r="Y168" i="29"/>
  <c r="X169" i="29"/>
  <c r="Y169" i="29"/>
  <c r="X170" i="29"/>
  <c r="Y170" i="29"/>
  <c r="X171" i="29"/>
  <c r="Y171" i="29"/>
  <c r="X172" i="29"/>
  <c r="Y172" i="29"/>
  <c r="X173" i="29"/>
  <c r="Y173" i="29"/>
  <c r="X174" i="29"/>
  <c r="Y174" i="29"/>
  <c r="X175" i="29"/>
  <c r="Y175" i="29"/>
  <c r="X176" i="29"/>
  <c r="Y176" i="29"/>
  <c r="X177" i="29"/>
  <c r="Y177" i="29"/>
  <c r="X178" i="29"/>
  <c r="Y178" i="29"/>
  <c r="X179" i="29"/>
  <c r="Y179" i="29"/>
  <c r="X180" i="29"/>
  <c r="Y180" i="29"/>
  <c r="X181" i="29"/>
  <c r="Y181" i="29"/>
  <c r="X182" i="29"/>
  <c r="Y182" i="29"/>
  <c r="X183" i="29"/>
  <c r="Y183" i="29"/>
  <c r="X184" i="29"/>
  <c r="Y184" i="29"/>
  <c r="X185" i="29"/>
  <c r="Y185" i="29"/>
  <c r="X186" i="29"/>
  <c r="Y186" i="29"/>
  <c r="X187" i="29"/>
  <c r="Y187" i="29"/>
  <c r="X188" i="29"/>
  <c r="Y188" i="29"/>
  <c r="X189" i="29"/>
  <c r="Y189" i="29"/>
  <c r="X190" i="29"/>
  <c r="Y190" i="29"/>
  <c r="X191" i="29"/>
  <c r="Y191" i="29"/>
  <c r="X192" i="29"/>
  <c r="Y192" i="29"/>
  <c r="X193" i="29"/>
  <c r="Y193" i="29"/>
  <c r="X194" i="29"/>
  <c r="Y194" i="29"/>
  <c r="X195" i="29"/>
  <c r="Y195" i="29"/>
  <c r="X196" i="29"/>
  <c r="Y196" i="29"/>
  <c r="X197" i="29"/>
  <c r="Y197" i="29"/>
  <c r="X198" i="29"/>
  <c r="Y198" i="29"/>
  <c r="X199" i="29"/>
  <c r="Y199" i="29"/>
  <c r="X200" i="29"/>
  <c r="Y200" i="29"/>
  <c r="X201" i="29"/>
  <c r="Y201" i="29"/>
  <c r="X202" i="29"/>
  <c r="Y202" i="29"/>
  <c r="X203" i="29"/>
  <c r="Y203" i="29"/>
  <c r="X204" i="29"/>
  <c r="Y204" i="29"/>
  <c r="X205" i="29"/>
  <c r="Y205" i="29"/>
  <c r="X206" i="29"/>
  <c r="Y206" i="29"/>
  <c r="X207" i="29"/>
  <c r="Y207" i="29"/>
  <c r="X208" i="29"/>
  <c r="Y208" i="29"/>
  <c r="X209" i="29"/>
  <c r="Y209" i="29"/>
  <c r="X210" i="29"/>
  <c r="Y210" i="29"/>
  <c r="X211" i="29"/>
  <c r="Y211" i="29"/>
  <c r="X212" i="29"/>
  <c r="Y212" i="29"/>
  <c r="X213" i="29"/>
  <c r="Y213" i="29"/>
  <c r="X214" i="29"/>
  <c r="Y214" i="29"/>
  <c r="X215" i="29"/>
  <c r="Y215" i="29"/>
  <c r="X216" i="29"/>
  <c r="Y216" i="29"/>
  <c r="X217" i="29"/>
  <c r="Y217" i="29"/>
  <c r="X218" i="29"/>
  <c r="Y218" i="29"/>
  <c r="X219" i="29"/>
  <c r="Y219" i="29"/>
  <c r="X220" i="29"/>
  <c r="Y220" i="29"/>
  <c r="X221" i="29"/>
  <c r="Y221" i="29"/>
  <c r="X222" i="29"/>
  <c r="Y222" i="29"/>
  <c r="X223" i="29"/>
  <c r="Y223" i="29"/>
  <c r="X224" i="29"/>
  <c r="Y224" i="29"/>
  <c r="X225" i="29"/>
  <c r="Y225" i="29"/>
  <c r="X226" i="29"/>
  <c r="Y226" i="29"/>
  <c r="X227" i="29"/>
  <c r="Y227" i="29"/>
  <c r="X228" i="29"/>
  <c r="Y228" i="29"/>
  <c r="X229" i="29"/>
  <c r="Y229" i="29"/>
  <c r="X230" i="29"/>
  <c r="Y230" i="29"/>
  <c r="X231" i="29"/>
  <c r="Y231" i="29"/>
  <c r="X232" i="29"/>
  <c r="Y232" i="29"/>
  <c r="X233" i="29"/>
  <c r="Y233" i="29"/>
  <c r="X234" i="29"/>
  <c r="Y234" i="29"/>
  <c r="X235" i="29"/>
  <c r="Y235" i="29"/>
  <c r="X236" i="29"/>
  <c r="Y236" i="29"/>
  <c r="X237" i="29"/>
  <c r="Y237" i="29"/>
  <c r="X238" i="29"/>
  <c r="Y238" i="29"/>
  <c r="X239" i="29"/>
  <c r="Y239" i="29"/>
  <c r="X240" i="29"/>
  <c r="Y240" i="29"/>
  <c r="X241" i="29"/>
  <c r="Y241" i="29"/>
  <c r="X242" i="29"/>
  <c r="Y242" i="29"/>
  <c r="X243" i="29"/>
  <c r="Y243" i="29"/>
  <c r="X244" i="29"/>
  <c r="Y244" i="29"/>
  <c r="X245" i="29"/>
  <c r="Y245" i="29"/>
  <c r="X246" i="29"/>
  <c r="Y246" i="29"/>
  <c r="X247" i="29"/>
  <c r="Y247" i="29"/>
  <c r="X248" i="29"/>
  <c r="Y248" i="29"/>
  <c r="X249" i="29"/>
  <c r="Y249" i="29"/>
  <c r="X250" i="29"/>
  <c r="Y250" i="29"/>
  <c r="X251" i="29"/>
  <c r="Y251" i="29"/>
  <c r="X252" i="29"/>
  <c r="Y252" i="29"/>
  <c r="X253" i="29"/>
  <c r="Y253" i="29"/>
  <c r="X254" i="29"/>
  <c r="Y254" i="29"/>
  <c r="X255" i="29"/>
  <c r="Y255" i="29"/>
  <c r="X256" i="29"/>
  <c r="Y256" i="29"/>
  <c r="X257" i="29"/>
  <c r="Y257" i="29"/>
  <c r="X258" i="29"/>
  <c r="Y258" i="29"/>
  <c r="X259" i="29"/>
  <c r="Y259" i="29"/>
  <c r="X260" i="29"/>
  <c r="Y260" i="29"/>
  <c r="X261" i="29"/>
  <c r="Y261" i="29"/>
  <c r="X262" i="29"/>
  <c r="Y262" i="29"/>
  <c r="X263" i="29"/>
  <c r="Y263" i="29"/>
  <c r="X264" i="29"/>
  <c r="Y264" i="29"/>
  <c r="X265" i="29"/>
  <c r="Y265" i="29"/>
  <c r="X266" i="29"/>
  <c r="Y266" i="29"/>
  <c r="X267" i="29"/>
  <c r="Y267" i="29"/>
  <c r="X268" i="29"/>
  <c r="Y268" i="29"/>
  <c r="X269" i="29"/>
  <c r="Y269" i="29"/>
  <c r="X270" i="29"/>
  <c r="Y270" i="29"/>
  <c r="X271" i="29"/>
  <c r="Y271" i="29"/>
  <c r="X272" i="29"/>
  <c r="Y272" i="29"/>
  <c r="X273" i="29"/>
  <c r="Y273" i="29"/>
  <c r="X274" i="29"/>
  <c r="Y274" i="29"/>
  <c r="X275" i="29"/>
  <c r="Y275" i="29"/>
  <c r="X276" i="29"/>
  <c r="Y276" i="29"/>
  <c r="X277" i="29"/>
  <c r="Y277" i="29"/>
  <c r="X278" i="29"/>
  <c r="Y278" i="29"/>
  <c r="X279" i="29"/>
  <c r="Y279" i="29"/>
  <c r="X280" i="29"/>
  <c r="Y280" i="29"/>
  <c r="X281" i="29"/>
  <c r="Y281" i="29"/>
  <c r="X282" i="29"/>
  <c r="Y282" i="29"/>
  <c r="X283" i="29"/>
  <c r="Y283" i="29"/>
  <c r="X284" i="29"/>
  <c r="Y284" i="29"/>
  <c r="X285" i="29"/>
  <c r="Y285" i="29"/>
  <c r="X286" i="29"/>
  <c r="Y286" i="29"/>
  <c r="X287" i="29"/>
  <c r="Y287" i="29"/>
  <c r="X288" i="29"/>
  <c r="Y288" i="29"/>
  <c r="X289" i="29"/>
  <c r="Y289" i="29"/>
  <c r="X290" i="29"/>
  <c r="Y290" i="29"/>
  <c r="X291" i="29"/>
  <c r="Y291" i="29"/>
  <c r="X292" i="29"/>
  <c r="Y292" i="29"/>
  <c r="X293" i="29"/>
  <c r="Y293" i="29"/>
  <c r="X294" i="29"/>
  <c r="Y294" i="29"/>
  <c r="X295" i="29"/>
  <c r="Y295" i="29"/>
  <c r="X296" i="29"/>
  <c r="Y296" i="29"/>
  <c r="X297" i="29"/>
  <c r="Y297" i="29"/>
  <c r="X298" i="29"/>
  <c r="Y298" i="29"/>
  <c r="X299" i="29"/>
  <c r="Y299" i="29"/>
  <c r="X300" i="29"/>
  <c r="Y300" i="29"/>
  <c r="X301" i="29"/>
  <c r="Y301" i="29"/>
  <c r="X302" i="29"/>
  <c r="Y302" i="29"/>
  <c r="X303" i="29"/>
  <c r="Y303" i="29"/>
  <c r="X304" i="29"/>
  <c r="Y304" i="29"/>
  <c r="X305" i="29"/>
  <c r="Y305" i="29"/>
  <c r="X306" i="29"/>
  <c r="Y306" i="29"/>
  <c r="X307" i="29"/>
  <c r="Y307" i="29"/>
  <c r="X308" i="29"/>
  <c r="Y308" i="29"/>
  <c r="X309" i="29"/>
  <c r="Y309" i="29"/>
  <c r="X310" i="29"/>
  <c r="Y310" i="29"/>
  <c r="X311" i="29"/>
  <c r="Y311" i="29"/>
  <c r="X312" i="29"/>
  <c r="Y312" i="29"/>
  <c r="X313" i="29"/>
  <c r="Y313" i="29"/>
  <c r="X314" i="29"/>
  <c r="Y314" i="29"/>
  <c r="X315" i="29"/>
  <c r="Y315" i="29"/>
  <c r="X316" i="29"/>
  <c r="Y316" i="29"/>
  <c r="X317" i="29"/>
  <c r="Y317" i="29"/>
  <c r="X318" i="29"/>
  <c r="Y318" i="29"/>
  <c r="X319" i="29"/>
  <c r="Y319" i="29"/>
  <c r="X320" i="29"/>
  <c r="Y320" i="29"/>
  <c r="X321" i="29"/>
  <c r="Y321" i="29"/>
  <c r="X322" i="29"/>
  <c r="Y322" i="29"/>
  <c r="X323" i="29"/>
  <c r="Y323" i="29"/>
  <c r="X324" i="29"/>
  <c r="Y324" i="29"/>
  <c r="X325" i="29"/>
  <c r="Y325" i="29"/>
  <c r="X326" i="29"/>
  <c r="Y326" i="29"/>
  <c r="X327" i="29"/>
  <c r="Y327" i="29"/>
  <c r="X328" i="29"/>
  <c r="Y328" i="29"/>
  <c r="X329" i="29"/>
  <c r="Y329" i="29"/>
  <c r="X330" i="29"/>
  <c r="Y330" i="29"/>
  <c r="X331" i="29"/>
  <c r="Y331" i="29"/>
  <c r="X332" i="29"/>
  <c r="Y332" i="29"/>
  <c r="X333" i="29"/>
  <c r="Y333" i="29"/>
  <c r="X334" i="29"/>
  <c r="Y334" i="29"/>
  <c r="X335" i="29"/>
  <c r="Y335" i="29"/>
  <c r="X336" i="29"/>
  <c r="Y336" i="29"/>
  <c r="X337" i="29"/>
  <c r="Y337" i="29"/>
  <c r="X338" i="29"/>
  <c r="Y338" i="29"/>
  <c r="X339" i="29"/>
  <c r="Y339" i="29"/>
  <c r="X340" i="29"/>
  <c r="Y340" i="29"/>
  <c r="X341" i="29"/>
  <c r="Y341" i="29"/>
  <c r="X342" i="29"/>
  <c r="Y342" i="29"/>
  <c r="X343" i="29"/>
  <c r="Y343" i="29"/>
  <c r="X344" i="29"/>
  <c r="Y344" i="29"/>
  <c r="X345" i="29"/>
  <c r="Y345" i="29"/>
  <c r="X346" i="29"/>
  <c r="Y346" i="29"/>
  <c r="X347" i="29"/>
  <c r="Y347" i="29"/>
  <c r="X348" i="29"/>
  <c r="Y348" i="29"/>
  <c r="X349" i="29"/>
  <c r="Y349" i="29"/>
  <c r="X350" i="29"/>
  <c r="Y350" i="29"/>
  <c r="X351" i="29"/>
  <c r="Y351" i="29"/>
  <c r="X352" i="29"/>
  <c r="Y352" i="29"/>
  <c r="X353" i="29"/>
  <c r="Y353" i="29"/>
  <c r="X354" i="29"/>
  <c r="Y354" i="29"/>
  <c r="X355" i="29"/>
  <c r="Y355" i="29"/>
  <c r="X356" i="29"/>
  <c r="Y356" i="29"/>
  <c r="X357" i="29"/>
  <c r="Y357" i="29"/>
  <c r="X358" i="29"/>
  <c r="Y358" i="29"/>
  <c r="X359" i="29"/>
  <c r="Y359" i="29"/>
  <c r="X360" i="29"/>
  <c r="Y360" i="29"/>
  <c r="X361" i="29"/>
  <c r="Y361" i="29"/>
  <c r="X362" i="29"/>
  <c r="Y362" i="29"/>
  <c r="X363" i="29"/>
  <c r="Y363" i="29"/>
  <c r="X364" i="29"/>
  <c r="Y364" i="29"/>
  <c r="X365" i="29"/>
  <c r="Y365" i="29"/>
  <c r="X366" i="29"/>
  <c r="Y366" i="29"/>
  <c r="X367" i="29"/>
  <c r="Y367" i="29"/>
  <c r="X368" i="29"/>
  <c r="Y368" i="29"/>
  <c r="X369" i="29"/>
  <c r="Y369" i="29"/>
  <c r="X370" i="29"/>
  <c r="Y370" i="29"/>
  <c r="X371" i="29"/>
  <c r="Y371" i="29"/>
  <c r="X372" i="29"/>
  <c r="Y372" i="29"/>
  <c r="X373" i="29"/>
  <c r="Y373" i="29"/>
  <c r="X374" i="29"/>
  <c r="Y374" i="29"/>
  <c r="X375" i="29"/>
  <c r="Y375" i="29"/>
  <c r="X376" i="29"/>
  <c r="Y376" i="29"/>
  <c r="X377" i="29"/>
  <c r="Y377" i="29"/>
  <c r="X378" i="29"/>
  <c r="Y378" i="29"/>
  <c r="X379" i="29"/>
  <c r="Y379" i="29"/>
  <c r="X380" i="29"/>
  <c r="Y380" i="29"/>
  <c r="X381" i="29"/>
  <c r="Y381" i="29"/>
  <c r="X382" i="29"/>
  <c r="Y382" i="29"/>
  <c r="X383" i="29"/>
  <c r="Y383" i="29"/>
  <c r="X384" i="29"/>
  <c r="Y384" i="29"/>
  <c r="X385" i="29"/>
  <c r="Y385" i="29"/>
  <c r="X386" i="29"/>
  <c r="Y386" i="29"/>
  <c r="X387" i="29"/>
  <c r="Y387" i="29"/>
  <c r="X388" i="29"/>
  <c r="Y388" i="29"/>
  <c r="X389" i="29"/>
  <c r="Y389" i="29"/>
  <c r="X390" i="29"/>
  <c r="Y390" i="29"/>
  <c r="X391" i="29"/>
  <c r="Y391" i="29"/>
  <c r="X392" i="29"/>
  <c r="Y392" i="29"/>
  <c r="X393" i="29"/>
  <c r="Y393" i="29"/>
  <c r="X394" i="29"/>
  <c r="Y394" i="29"/>
  <c r="X395" i="29"/>
  <c r="Y395" i="29"/>
  <c r="X396" i="29"/>
  <c r="Y396" i="29"/>
  <c r="X397" i="29"/>
  <c r="Y397" i="29"/>
  <c r="X398" i="29"/>
  <c r="Y398" i="29"/>
  <c r="X399" i="29"/>
  <c r="Y399" i="29"/>
  <c r="X400" i="29"/>
  <c r="Y400" i="29"/>
  <c r="X401" i="29"/>
  <c r="Y401" i="29"/>
  <c r="X402" i="29"/>
  <c r="Y402" i="29"/>
  <c r="X403" i="29"/>
  <c r="Y403" i="29"/>
  <c r="X404" i="29"/>
  <c r="Y404" i="29"/>
  <c r="X405" i="29"/>
  <c r="Y405" i="29"/>
  <c r="X406" i="29"/>
  <c r="Y406" i="29"/>
  <c r="X407" i="29"/>
  <c r="Y407" i="29"/>
  <c r="X408" i="29"/>
  <c r="Y408" i="29"/>
  <c r="X409" i="29"/>
  <c r="Y409" i="29"/>
  <c r="X410" i="29"/>
  <c r="Y410" i="29"/>
  <c r="X411" i="29"/>
  <c r="Y411" i="29"/>
  <c r="X412" i="29"/>
  <c r="Y412" i="29"/>
  <c r="X413" i="29"/>
  <c r="Y413" i="29"/>
  <c r="X414" i="29"/>
  <c r="Y414" i="29"/>
  <c r="X415" i="29"/>
  <c r="Y415" i="29"/>
  <c r="X416" i="29"/>
  <c r="Y416" i="29"/>
  <c r="X417" i="29"/>
  <c r="Y417" i="29"/>
  <c r="X418" i="29"/>
  <c r="Y418" i="29"/>
  <c r="X419" i="29"/>
  <c r="Y419" i="29"/>
  <c r="X420" i="29"/>
  <c r="Y420" i="29"/>
  <c r="X421" i="29"/>
  <c r="Y421" i="29"/>
  <c r="X422" i="29"/>
  <c r="Y422" i="29"/>
  <c r="X423" i="29"/>
  <c r="Y423" i="29"/>
  <c r="X424" i="29"/>
  <c r="Y424" i="29"/>
  <c r="X425" i="29"/>
  <c r="Y425" i="29"/>
  <c r="X426" i="29"/>
  <c r="Y426" i="29"/>
  <c r="X427" i="29"/>
  <c r="Y427" i="29"/>
  <c r="X428" i="29"/>
  <c r="Y428" i="29"/>
  <c r="X429" i="29"/>
  <c r="Y429" i="29"/>
  <c r="X430" i="29"/>
  <c r="Y430" i="29"/>
  <c r="X431" i="29"/>
  <c r="Y431" i="29"/>
  <c r="X432" i="29"/>
  <c r="Y432" i="29"/>
  <c r="X433" i="29"/>
  <c r="Y433" i="29"/>
  <c r="X434" i="29"/>
  <c r="Y434" i="29"/>
  <c r="X435" i="29"/>
  <c r="Y435" i="29"/>
  <c r="X436" i="29"/>
  <c r="Y436" i="29"/>
  <c r="X437" i="29"/>
  <c r="Y437" i="29"/>
  <c r="X438" i="29"/>
  <c r="Y438" i="29"/>
  <c r="X439" i="29"/>
  <c r="Y439" i="29"/>
  <c r="X440" i="29"/>
  <c r="Y440" i="29"/>
  <c r="X441" i="29"/>
  <c r="Y441" i="29"/>
  <c r="X442" i="29"/>
  <c r="Y442" i="29"/>
  <c r="X443" i="29"/>
  <c r="Y443" i="29"/>
  <c r="X444" i="29"/>
  <c r="Y444" i="29"/>
  <c r="X445" i="29"/>
  <c r="Y445" i="29"/>
  <c r="X446" i="29"/>
  <c r="Y446" i="29"/>
  <c r="X447" i="29"/>
  <c r="Y447" i="29"/>
  <c r="X448" i="29"/>
  <c r="Y448" i="29"/>
  <c r="X449" i="29"/>
  <c r="Y449" i="29"/>
  <c r="X450" i="29"/>
  <c r="Y450" i="29"/>
  <c r="X451" i="29"/>
  <c r="Y451" i="29"/>
  <c r="X452" i="29"/>
  <c r="Y452" i="29"/>
  <c r="X453" i="29"/>
  <c r="Y453" i="29"/>
  <c r="X454" i="29"/>
  <c r="Y454" i="29"/>
  <c r="X455" i="29"/>
  <c r="Y455" i="29"/>
  <c r="X456" i="29"/>
  <c r="Y456" i="29"/>
  <c r="X457" i="29"/>
  <c r="Y457" i="29"/>
  <c r="X458" i="29"/>
  <c r="Y458" i="29"/>
  <c r="X459" i="29"/>
  <c r="Y459" i="29"/>
  <c r="X460" i="29"/>
  <c r="Y460" i="29"/>
  <c r="X461" i="29"/>
  <c r="Y461" i="29"/>
  <c r="X462" i="29"/>
  <c r="Y462" i="29"/>
  <c r="X463" i="29"/>
  <c r="Y463" i="29"/>
  <c r="X464" i="29"/>
  <c r="Y464" i="29"/>
  <c r="X465" i="29"/>
  <c r="Y465" i="29"/>
  <c r="X466" i="29"/>
  <c r="Y466" i="29"/>
  <c r="X467" i="29"/>
  <c r="Y467" i="29"/>
  <c r="X468" i="29"/>
  <c r="Y468" i="29"/>
  <c r="X469" i="29"/>
  <c r="Y469" i="29"/>
  <c r="X470" i="29"/>
  <c r="Y470" i="29"/>
  <c r="X471" i="29"/>
  <c r="Y471" i="29"/>
  <c r="X472" i="29"/>
  <c r="Y472" i="29"/>
  <c r="X473" i="29"/>
  <c r="Y473" i="29"/>
  <c r="X474" i="29"/>
  <c r="Y474" i="29"/>
  <c r="X475" i="29"/>
  <c r="Y475" i="29"/>
  <c r="X476" i="29"/>
  <c r="Y476" i="29"/>
  <c r="X477" i="29"/>
  <c r="Y477" i="29"/>
  <c r="X478" i="29"/>
  <c r="Y478" i="29"/>
  <c r="X479" i="29"/>
  <c r="Y479" i="29"/>
  <c r="X480" i="29"/>
  <c r="Y480" i="29"/>
  <c r="X481" i="29"/>
  <c r="Y481" i="29"/>
  <c r="X482" i="29"/>
  <c r="Y482" i="29"/>
  <c r="X483" i="29"/>
  <c r="Y483" i="29"/>
  <c r="X484" i="29"/>
  <c r="Y484" i="29"/>
  <c r="X485" i="29"/>
  <c r="Y485" i="29"/>
  <c r="X486" i="29"/>
  <c r="Y486" i="29"/>
  <c r="X487" i="29"/>
  <c r="Y487" i="29"/>
  <c r="X488" i="29"/>
  <c r="Y488" i="29"/>
  <c r="X489" i="29"/>
  <c r="Y489" i="29"/>
  <c r="X490" i="29"/>
  <c r="Y490" i="29"/>
  <c r="X491" i="29"/>
  <c r="Y491" i="29"/>
  <c r="X492" i="29"/>
  <c r="Y492" i="29"/>
  <c r="X493" i="29"/>
  <c r="Y493" i="29"/>
  <c r="X494" i="29"/>
  <c r="Y494" i="29"/>
  <c r="X495" i="29"/>
  <c r="Y495" i="29"/>
  <c r="X496" i="29"/>
  <c r="Y496" i="29"/>
  <c r="X497" i="29"/>
  <c r="Y497" i="29"/>
  <c r="X498" i="29"/>
  <c r="Y498" i="29"/>
  <c r="X499" i="29"/>
  <c r="Y499" i="29"/>
  <c r="X500" i="29"/>
  <c r="Y500" i="29"/>
  <c r="X501" i="29"/>
  <c r="Y501" i="29"/>
  <c r="X502" i="29"/>
  <c r="Y502" i="29"/>
  <c r="X503" i="29"/>
  <c r="Y503" i="29"/>
  <c r="X504" i="29"/>
  <c r="Y504" i="29"/>
  <c r="X505" i="29"/>
  <c r="Y505" i="29"/>
  <c r="X506" i="29"/>
  <c r="Y506" i="29"/>
  <c r="X507" i="29"/>
  <c r="Y507" i="29"/>
  <c r="X508" i="29"/>
  <c r="Y508" i="29"/>
  <c r="X509" i="29"/>
  <c r="Y509" i="29"/>
  <c r="X510" i="29"/>
  <c r="Y510" i="29"/>
  <c r="X511" i="29"/>
  <c r="Y511" i="29"/>
  <c r="X512" i="29"/>
  <c r="Y512" i="29"/>
  <c r="X513" i="29"/>
  <c r="Y513" i="29"/>
  <c r="X514" i="29"/>
  <c r="Y514" i="29"/>
  <c r="X515" i="29"/>
  <c r="Y515" i="29"/>
  <c r="X516" i="29"/>
  <c r="Y516" i="29"/>
  <c r="X517" i="29"/>
  <c r="Y517" i="29"/>
  <c r="X518" i="29"/>
  <c r="Y518" i="29"/>
  <c r="X519" i="29"/>
  <c r="Y519" i="29"/>
  <c r="X520" i="29"/>
  <c r="Y520" i="29"/>
  <c r="X521" i="29"/>
  <c r="Y521" i="29"/>
  <c r="X522" i="29"/>
  <c r="Y522" i="29"/>
  <c r="X523" i="29"/>
  <c r="Y523" i="29"/>
  <c r="X524" i="29"/>
  <c r="Y524" i="29"/>
  <c r="X525" i="29"/>
  <c r="Y525" i="29"/>
  <c r="X526" i="29"/>
  <c r="Y526" i="29"/>
  <c r="X527" i="29"/>
  <c r="Y527" i="29"/>
  <c r="X528" i="29"/>
  <c r="Y528" i="29"/>
  <c r="X529" i="29"/>
  <c r="Y529" i="29"/>
  <c r="X530" i="29"/>
  <c r="Y530" i="29"/>
  <c r="X531" i="29"/>
  <c r="Y531" i="29"/>
  <c r="X532" i="29"/>
  <c r="Y532" i="29"/>
  <c r="X533" i="29"/>
  <c r="Y533" i="29"/>
  <c r="X534" i="29"/>
  <c r="Y534" i="29"/>
  <c r="X535" i="29"/>
  <c r="Y535" i="29"/>
  <c r="X536" i="29"/>
  <c r="Y536" i="29"/>
  <c r="X537" i="29"/>
  <c r="Y537" i="29"/>
  <c r="X538" i="29"/>
  <c r="Y538" i="29"/>
  <c r="X539" i="29"/>
  <c r="Y539" i="29"/>
  <c r="X540" i="29"/>
  <c r="Y540" i="29"/>
  <c r="X541" i="29"/>
  <c r="Y541" i="29"/>
  <c r="X542" i="29"/>
  <c r="Y542" i="29"/>
  <c r="X543" i="29"/>
  <c r="Y543" i="29"/>
  <c r="X544" i="29"/>
  <c r="Y544" i="29"/>
  <c r="X545" i="29"/>
  <c r="Y545" i="29"/>
  <c r="X546" i="29"/>
  <c r="Y546" i="29"/>
  <c r="X547" i="29"/>
  <c r="Y547" i="29"/>
  <c r="X548" i="29"/>
  <c r="Y548" i="29"/>
  <c r="X549" i="29"/>
  <c r="Y549" i="29"/>
  <c r="X550" i="29"/>
  <c r="Y550" i="29"/>
  <c r="X551" i="29"/>
  <c r="Y551" i="29"/>
  <c r="X552" i="29"/>
  <c r="Y552" i="29"/>
  <c r="X553" i="29"/>
  <c r="Y553" i="29"/>
  <c r="X554" i="29"/>
  <c r="Y554" i="29"/>
  <c r="X555" i="29"/>
  <c r="Y555" i="29"/>
  <c r="X556" i="29"/>
  <c r="Y556" i="29"/>
  <c r="X557" i="29"/>
  <c r="Y557" i="29"/>
  <c r="X558" i="29"/>
  <c r="Y558" i="29"/>
  <c r="X559" i="29"/>
  <c r="Y559" i="29"/>
  <c r="X560" i="29"/>
  <c r="Y560" i="29"/>
  <c r="X561" i="29"/>
  <c r="Y561" i="29"/>
  <c r="X562" i="29"/>
  <c r="Y562" i="29"/>
  <c r="X563" i="29"/>
  <c r="Y563" i="29"/>
  <c r="X564" i="29"/>
  <c r="Y564" i="29"/>
  <c r="X565" i="29"/>
  <c r="Y565" i="29"/>
  <c r="X566" i="29"/>
  <c r="Y566" i="29"/>
  <c r="X567" i="29"/>
  <c r="Y567" i="29"/>
  <c r="X568" i="29"/>
  <c r="Y568" i="29"/>
  <c r="X569" i="29"/>
  <c r="Y569" i="29"/>
  <c r="X570" i="29"/>
  <c r="Y570" i="29"/>
  <c r="X571" i="29"/>
  <c r="Y571" i="29"/>
  <c r="X572" i="29"/>
  <c r="Y572" i="29"/>
  <c r="X573" i="29"/>
  <c r="Y573" i="29"/>
  <c r="X574" i="29"/>
  <c r="Y574" i="29"/>
  <c r="X575" i="29"/>
  <c r="Y575" i="29"/>
  <c r="X576" i="29"/>
  <c r="Y576" i="29"/>
  <c r="X577" i="29"/>
  <c r="Y577" i="29"/>
  <c r="X578" i="29"/>
  <c r="Y578" i="29"/>
  <c r="X579" i="29"/>
  <c r="Y579" i="29"/>
  <c r="X580" i="29"/>
  <c r="Y580" i="29"/>
  <c r="X581" i="29"/>
  <c r="Y581" i="29"/>
  <c r="X582" i="29"/>
  <c r="Y582" i="29"/>
  <c r="X583" i="29"/>
  <c r="Y583" i="29"/>
  <c r="X584" i="29"/>
  <c r="Y584" i="29"/>
  <c r="X585" i="29"/>
  <c r="Y585" i="29"/>
  <c r="X586" i="29"/>
  <c r="Y586" i="29"/>
  <c r="X587" i="29"/>
  <c r="Y587" i="29"/>
  <c r="X588" i="29"/>
  <c r="Y588" i="29"/>
  <c r="X589" i="29"/>
  <c r="Y589" i="29"/>
  <c r="X590" i="29"/>
  <c r="Y590" i="29"/>
  <c r="X591" i="29"/>
  <c r="Y591" i="29"/>
  <c r="X592" i="29"/>
  <c r="Y592" i="29"/>
  <c r="X593" i="29"/>
  <c r="Y593" i="29"/>
  <c r="X594" i="29"/>
  <c r="Y594" i="29"/>
  <c r="X595" i="29"/>
  <c r="Y595" i="29"/>
  <c r="X596" i="29"/>
  <c r="Y596" i="29"/>
  <c r="X597" i="29"/>
  <c r="Y597" i="29"/>
  <c r="X598" i="29"/>
  <c r="Y598" i="29"/>
  <c r="X599" i="29"/>
  <c r="Y599" i="29"/>
  <c r="X600" i="29"/>
  <c r="Y600" i="29"/>
  <c r="X601" i="29"/>
  <c r="Y601" i="29"/>
  <c r="X602" i="29"/>
  <c r="Y602" i="29"/>
  <c r="X603" i="29"/>
  <c r="Y603" i="29"/>
  <c r="X604" i="29"/>
  <c r="Y604" i="29"/>
  <c r="X605" i="29"/>
  <c r="Y605" i="29"/>
  <c r="X606" i="29"/>
  <c r="Y606" i="29"/>
  <c r="X607" i="29"/>
  <c r="Y607" i="29"/>
  <c r="X608" i="29"/>
  <c r="Y608" i="29"/>
  <c r="X609" i="29"/>
  <c r="Y609" i="29"/>
  <c r="X610" i="29"/>
  <c r="Y610" i="29"/>
  <c r="X611" i="29"/>
  <c r="Y611" i="29"/>
  <c r="X612" i="29"/>
  <c r="Y612" i="29"/>
  <c r="X613" i="29"/>
  <c r="Y613" i="29"/>
  <c r="X614" i="29"/>
  <c r="Y614" i="29"/>
  <c r="X615" i="29"/>
  <c r="Y615" i="29"/>
  <c r="X616" i="29"/>
  <c r="Y616" i="29"/>
  <c r="X617" i="29"/>
  <c r="Y617" i="29"/>
  <c r="X618" i="29"/>
  <c r="Y618" i="29"/>
  <c r="X619" i="29"/>
  <c r="Y619" i="29"/>
  <c r="X620" i="29"/>
  <c r="Y620" i="29"/>
  <c r="X621" i="29"/>
  <c r="Y621" i="29"/>
  <c r="X622" i="29"/>
  <c r="Y622" i="29"/>
  <c r="X623" i="29"/>
  <c r="Y623" i="29"/>
  <c r="X624" i="29"/>
  <c r="Y624" i="29"/>
  <c r="X625" i="29"/>
  <c r="Y625" i="29"/>
  <c r="X626" i="29"/>
  <c r="Y626" i="29"/>
  <c r="X627" i="29"/>
  <c r="Y627" i="29"/>
  <c r="X628" i="29"/>
  <c r="Y628" i="29"/>
  <c r="X629" i="29"/>
  <c r="Y629" i="29"/>
  <c r="X630" i="29"/>
  <c r="Y630" i="29"/>
  <c r="X631" i="29"/>
  <c r="Y631" i="29"/>
  <c r="X632" i="29"/>
  <c r="Y632" i="29"/>
  <c r="X633" i="29"/>
  <c r="Y633" i="29"/>
  <c r="X634" i="29"/>
  <c r="Y634" i="29"/>
  <c r="X635" i="29"/>
  <c r="Y635" i="29"/>
  <c r="X636" i="29"/>
  <c r="Y636" i="29"/>
  <c r="X637" i="29"/>
  <c r="Y637" i="29"/>
  <c r="X638" i="29"/>
  <c r="Y638" i="29"/>
  <c r="X639" i="29"/>
  <c r="Y639" i="29"/>
  <c r="X640" i="29"/>
  <c r="Y640" i="29"/>
  <c r="X641" i="29"/>
  <c r="Y641" i="29"/>
  <c r="X642" i="29"/>
  <c r="Y642" i="29"/>
  <c r="X643" i="29"/>
  <c r="Y643" i="29"/>
  <c r="X644" i="29"/>
  <c r="Y644" i="29"/>
  <c r="X645" i="29"/>
  <c r="Y645" i="29"/>
  <c r="X646" i="29"/>
  <c r="Y646" i="29"/>
  <c r="X647" i="29"/>
  <c r="Y647" i="29"/>
  <c r="X648" i="29"/>
  <c r="Y648" i="29"/>
  <c r="X649" i="29"/>
  <c r="Y649" i="29"/>
  <c r="X650" i="29"/>
  <c r="Y650" i="29"/>
  <c r="X651" i="29"/>
  <c r="Y651" i="29"/>
  <c r="X652" i="29"/>
  <c r="Y652" i="29"/>
  <c r="X653" i="29"/>
  <c r="Y653" i="29"/>
  <c r="X654" i="29"/>
  <c r="Y654" i="29"/>
  <c r="X655" i="29"/>
  <c r="Y655" i="29"/>
  <c r="X656" i="29"/>
  <c r="Y656" i="29"/>
  <c r="X657" i="29"/>
  <c r="Y657" i="29"/>
  <c r="X658" i="29"/>
  <c r="Y658" i="29"/>
  <c r="X659" i="29"/>
  <c r="Y659" i="29"/>
  <c r="X660" i="29"/>
  <c r="Y660" i="29"/>
  <c r="X661" i="29"/>
  <c r="Y661" i="29"/>
  <c r="X662" i="29"/>
  <c r="Y662" i="29"/>
  <c r="X663" i="29"/>
  <c r="Y663" i="29"/>
  <c r="X664" i="29"/>
  <c r="Y664" i="29"/>
  <c r="X665" i="29"/>
  <c r="Y665" i="29"/>
  <c r="X666" i="29"/>
  <c r="Y666" i="29"/>
  <c r="X667" i="29"/>
  <c r="Y667" i="29"/>
  <c r="X668" i="29"/>
  <c r="Y668" i="29"/>
  <c r="X669" i="29"/>
  <c r="Y669" i="29"/>
  <c r="X670" i="29"/>
  <c r="Y670" i="29"/>
  <c r="X671" i="29"/>
  <c r="Y671" i="29"/>
  <c r="X672" i="29"/>
  <c r="Y672" i="29"/>
  <c r="X673" i="29"/>
  <c r="Y673" i="29"/>
  <c r="X674" i="29"/>
  <c r="Y674" i="29"/>
  <c r="X675" i="29"/>
  <c r="Y675" i="29"/>
  <c r="X676" i="29"/>
  <c r="Y676" i="29"/>
  <c r="X677" i="29"/>
  <c r="Y677" i="29"/>
  <c r="X678" i="29"/>
  <c r="Y678" i="29"/>
  <c r="X679" i="29"/>
  <c r="Y679" i="29"/>
  <c r="X680" i="29"/>
  <c r="Y680" i="29"/>
  <c r="X681" i="29"/>
  <c r="Y681" i="29"/>
  <c r="X682" i="29"/>
  <c r="Y682" i="29"/>
  <c r="X683" i="29"/>
  <c r="Y683" i="29"/>
  <c r="X684" i="29"/>
  <c r="Y684" i="29"/>
  <c r="X685" i="29"/>
  <c r="Y685" i="29"/>
  <c r="X686" i="29"/>
  <c r="Y686" i="29"/>
  <c r="X687" i="29"/>
  <c r="Y687" i="29"/>
  <c r="X688" i="29"/>
  <c r="Y688" i="29"/>
  <c r="X689" i="29"/>
  <c r="Y689" i="29"/>
  <c r="X690" i="29"/>
  <c r="Y690" i="29"/>
  <c r="X691" i="29"/>
  <c r="Y691" i="29"/>
  <c r="X692" i="29"/>
  <c r="Y692" i="29"/>
  <c r="X693" i="29"/>
  <c r="Y693" i="29"/>
  <c r="X694" i="29"/>
  <c r="Y694" i="29"/>
  <c r="X695" i="29"/>
  <c r="Y695" i="29"/>
  <c r="X696" i="29"/>
  <c r="Y696" i="29"/>
  <c r="X697" i="29"/>
  <c r="Y697" i="29"/>
  <c r="X698" i="29"/>
  <c r="Y698" i="29"/>
  <c r="X699" i="29"/>
  <c r="Y699" i="29"/>
  <c r="X700" i="29"/>
  <c r="Y700" i="29"/>
  <c r="X701" i="29"/>
  <c r="Y701" i="29"/>
  <c r="X702" i="29"/>
  <c r="Y702" i="29"/>
  <c r="X703" i="29"/>
  <c r="Y703" i="29"/>
  <c r="X704" i="29"/>
  <c r="Y704" i="29"/>
  <c r="X705" i="29"/>
  <c r="Y705" i="29"/>
  <c r="X706" i="29"/>
  <c r="Y706" i="29"/>
  <c r="X707" i="29"/>
  <c r="Y707" i="29"/>
  <c r="X708" i="29"/>
  <c r="Y708" i="29"/>
  <c r="X709" i="29"/>
  <c r="Y709" i="29"/>
  <c r="X710" i="29"/>
  <c r="Y710" i="29"/>
  <c r="X711" i="29"/>
  <c r="Y711" i="29"/>
  <c r="X712" i="29"/>
  <c r="Y712" i="29"/>
  <c r="X713" i="29"/>
  <c r="Y713" i="29"/>
  <c r="X714" i="29"/>
  <c r="Y714" i="29"/>
  <c r="X715" i="29"/>
  <c r="Y715" i="29"/>
  <c r="X716" i="29"/>
  <c r="Y716" i="29"/>
  <c r="X717" i="29"/>
  <c r="Y717" i="29"/>
  <c r="X718" i="29"/>
  <c r="Y718" i="29"/>
  <c r="X719" i="29"/>
  <c r="Y719" i="29"/>
  <c r="X720" i="29"/>
  <c r="Y720" i="29"/>
  <c r="X721" i="29"/>
  <c r="Y721" i="29"/>
  <c r="X722" i="29"/>
  <c r="Y722" i="29"/>
  <c r="X723" i="29"/>
  <c r="Y723" i="29"/>
  <c r="X724" i="29"/>
  <c r="Y724" i="29"/>
  <c r="X725" i="29"/>
  <c r="Y725" i="29"/>
  <c r="X726" i="29"/>
  <c r="Y726" i="29"/>
  <c r="X727" i="29"/>
  <c r="Y727" i="29"/>
  <c r="X728" i="29"/>
  <c r="Y728" i="29"/>
  <c r="X729" i="29"/>
  <c r="Y729" i="29"/>
  <c r="X730" i="29"/>
  <c r="Y730" i="29"/>
  <c r="X731" i="29"/>
  <c r="Y731" i="29"/>
  <c r="X732" i="29"/>
  <c r="Y732" i="29"/>
  <c r="X733" i="29"/>
  <c r="Y733" i="29"/>
  <c r="X734" i="29"/>
  <c r="Y734" i="29"/>
  <c r="X735" i="29"/>
  <c r="Y735" i="29"/>
  <c r="X736" i="29"/>
  <c r="Y736" i="29"/>
  <c r="X737" i="29"/>
  <c r="Y737" i="29"/>
  <c r="X738" i="29"/>
  <c r="Y738" i="29"/>
  <c r="X739" i="29"/>
  <c r="Y739" i="29"/>
  <c r="X740" i="29"/>
  <c r="Y740" i="29"/>
  <c r="X741" i="29"/>
  <c r="Y741" i="29"/>
  <c r="X742" i="29"/>
  <c r="Y742" i="29"/>
  <c r="X743" i="29"/>
  <c r="Y743" i="29"/>
  <c r="X744" i="29"/>
  <c r="Y744" i="29"/>
  <c r="X745" i="29"/>
  <c r="Y745" i="29"/>
  <c r="X746" i="29"/>
  <c r="Y746" i="29"/>
  <c r="X747" i="29"/>
  <c r="Y747" i="29"/>
  <c r="X748" i="29"/>
  <c r="Y748" i="29"/>
  <c r="X749" i="29"/>
  <c r="Y749" i="29"/>
  <c r="X750" i="29"/>
  <c r="Y750" i="29"/>
  <c r="X751" i="29"/>
  <c r="Y751" i="29"/>
  <c r="X752" i="29"/>
  <c r="Y752" i="29"/>
  <c r="X753" i="29"/>
  <c r="Y753" i="29"/>
  <c r="X754" i="29"/>
  <c r="Y754" i="29"/>
  <c r="X755" i="29"/>
  <c r="Y755" i="29"/>
  <c r="X756" i="29"/>
  <c r="Y756" i="29"/>
  <c r="X757" i="29"/>
  <c r="Y757" i="29"/>
  <c r="X758" i="29"/>
  <c r="Y758" i="29"/>
  <c r="X759" i="29"/>
  <c r="Y759" i="29"/>
  <c r="X760" i="29"/>
  <c r="Y760" i="29"/>
  <c r="X761" i="29"/>
  <c r="Y761" i="29"/>
  <c r="X762" i="29"/>
  <c r="Y762" i="29"/>
  <c r="X763" i="29"/>
  <c r="Y763" i="29"/>
  <c r="X764" i="29"/>
  <c r="Y764" i="29"/>
  <c r="X765" i="29"/>
  <c r="Y765" i="29"/>
  <c r="X766" i="29"/>
  <c r="Y766" i="29"/>
  <c r="X767" i="29"/>
  <c r="Y767" i="29"/>
  <c r="X768" i="29"/>
  <c r="Y768" i="29"/>
  <c r="X769" i="29"/>
  <c r="Y769" i="29"/>
  <c r="X770" i="29"/>
  <c r="Y770" i="29"/>
  <c r="X771" i="29"/>
  <c r="Y771" i="29"/>
  <c r="X772" i="29"/>
  <c r="Y772" i="29"/>
  <c r="X773" i="29"/>
  <c r="Y773" i="29"/>
  <c r="X774" i="29"/>
  <c r="Y774" i="29"/>
  <c r="X775" i="29"/>
  <c r="Y775" i="29"/>
  <c r="X776" i="29"/>
  <c r="Y776" i="29"/>
  <c r="X777" i="29"/>
  <c r="Y777" i="29"/>
  <c r="X778" i="29"/>
  <c r="Y778" i="29"/>
  <c r="X779" i="29"/>
  <c r="Y779" i="29"/>
  <c r="X780" i="29"/>
  <c r="Y780" i="29"/>
  <c r="X781" i="29"/>
  <c r="Y781" i="29"/>
  <c r="X782" i="29"/>
  <c r="Y782" i="29"/>
  <c r="X783" i="29"/>
  <c r="Y783" i="29"/>
  <c r="X784" i="29"/>
  <c r="Y784" i="29"/>
  <c r="X785" i="29"/>
  <c r="Y785" i="29"/>
  <c r="X786" i="29"/>
  <c r="Y786" i="29"/>
  <c r="X787" i="29"/>
  <c r="Y787" i="29"/>
  <c r="X788" i="29"/>
  <c r="Y788" i="29"/>
  <c r="X789" i="29"/>
  <c r="Y789" i="29"/>
  <c r="X790" i="29"/>
  <c r="Y790" i="29"/>
  <c r="X791" i="29"/>
  <c r="Y791" i="29"/>
  <c r="X792" i="29"/>
  <c r="Y792" i="29"/>
  <c r="X793" i="29"/>
  <c r="Y793" i="29"/>
  <c r="X794" i="29"/>
  <c r="Y794" i="29"/>
  <c r="X795" i="29"/>
  <c r="Y795" i="29"/>
  <c r="X796" i="29"/>
  <c r="Y796" i="29"/>
  <c r="X797" i="29"/>
  <c r="Y797" i="29"/>
  <c r="X798" i="29"/>
  <c r="Y798" i="29"/>
  <c r="X799" i="29"/>
  <c r="Y799" i="29"/>
  <c r="X800" i="29"/>
  <c r="Y800" i="29"/>
  <c r="X801" i="29"/>
  <c r="Y801" i="29"/>
  <c r="X802" i="29"/>
  <c r="Y802" i="29"/>
  <c r="X803" i="29"/>
  <c r="Y803" i="29"/>
  <c r="X804" i="29"/>
  <c r="Y804" i="29"/>
  <c r="X805" i="29"/>
  <c r="Y805" i="29"/>
  <c r="X806" i="29"/>
  <c r="Y806" i="29"/>
  <c r="X807" i="29"/>
  <c r="Y807" i="29"/>
  <c r="X808" i="29"/>
  <c r="Y808" i="29"/>
  <c r="X809" i="29"/>
  <c r="Y809" i="29"/>
  <c r="X810" i="29"/>
  <c r="Y810" i="29"/>
  <c r="X811" i="29"/>
  <c r="Y811" i="29"/>
  <c r="X812" i="29"/>
  <c r="Y812" i="29"/>
  <c r="X813" i="29"/>
  <c r="Y813" i="29"/>
  <c r="X814" i="29"/>
  <c r="Y814" i="29"/>
  <c r="X815" i="29"/>
  <c r="Y815" i="29"/>
  <c r="X816" i="29"/>
  <c r="Y816" i="29"/>
  <c r="X817" i="29"/>
  <c r="Y817" i="29"/>
  <c r="X818" i="29"/>
  <c r="Y818" i="29"/>
  <c r="X819" i="29"/>
  <c r="Y819" i="29"/>
  <c r="X820" i="29"/>
  <c r="Y820" i="29"/>
  <c r="X821" i="29"/>
  <c r="Y821" i="29"/>
  <c r="X822" i="29"/>
  <c r="Y822" i="29"/>
  <c r="X823" i="29"/>
  <c r="Y823" i="29"/>
  <c r="X824" i="29"/>
  <c r="Y824" i="29"/>
  <c r="X825" i="29"/>
  <c r="Y825" i="29"/>
  <c r="X826" i="29"/>
  <c r="Y826" i="29"/>
  <c r="X827" i="29"/>
  <c r="Y827" i="29"/>
  <c r="X828" i="29"/>
  <c r="Y828" i="29"/>
  <c r="X829" i="29"/>
  <c r="Y829" i="29"/>
  <c r="X830" i="29"/>
  <c r="Y830" i="29"/>
  <c r="X831" i="29"/>
  <c r="Y831" i="29"/>
  <c r="X832" i="29"/>
  <c r="Y832" i="29"/>
  <c r="X833" i="29"/>
  <c r="Y833" i="29"/>
  <c r="X834" i="29"/>
  <c r="Y834" i="29"/>
  <c r="X835" i="29"/>
  <c r="Y835" i="29"/>
  <c r="X836" i="29"/>
  <c r="Y836" i="29"/>
  <c r="X837" i="29"/>
  <c r="Y837" i="29"/>
  <c r="X838" i="29"/>
  <c r="Y838" i="29"/>
  <c r="X839" i="29"/>
  <c r="Y839" i="29"/>
  <c r="X840" i="29"/>
  <c r="Y840" i="29"/>
  <c r="X841" i="29"/>
  <c r="Y841" i="29"/>
  <c r="X842" i="29"/>
  <c r="Y842" i="29"/>
  <c r="X843" i="29"/>
  <c r="Y843" i="29"/>
  <c r="X844" i="29"/>
  <c r="Y844" i="29"/>
  <c r="X845" i="29"/>
  <c r="Y845" i="29"/>
  <c r="X846" i="29"/>
  <c r="Y846" i="29"/>
  <c r="X847" i="29"/>
  <c r="Y847" i="29"/>
  <c r="X848" i="29"/>
  <c r="Y848" i="29"/>
  <c r="X849" i="29"/>
  <c r="Y849" i="29"/>
  <c r="X850" i="29"/>
  <c r="Y850" i="29"/>
  <c r="X851" i="29"/>
  <c r="Y851" i="29"/>
  <c r="X852" i="29"/>
  <c r="Y852" i="29"/>
  <c r="X853" i="29"/>
  <c r="Y853" i="29"/>
  <c r="X854" i="29"/>
  <c r="Y854" i="29"/>
  <c r="X855" i="29"/>
  <c r="Y855" i="29"/>
  <c r="X856" i="29"/>
  <c r="Y856" i="29"/>
  <c r="X857" i="29"/>
  <c r="Y857" i="29"/>
  <c r="X858" i="29"/>
  <c r="Y858" i="29"/>
  <c r="X859" i="29"/>
  <c r="Y859" i="29"/>
  <c r="X860" i="29"/>
  <c r="Y860" i="29"/>
  <c r="X861" i="29"/>
  <c r="Y861" i="29"/>
  <c r="X862" i="29"/>
  <c r="Y862" i="29"/>
  <c r="X863" i="29"/>
  <c r="Y863" i="29"/>
  <c r="X864" i="29"/>
  <c r="Y864" i="29"/>
  <c r="X865" i="29"/>
  <c r="Y865" i="29"/>
  <c r="X866" i="29"/>
  <c r="Y866" i="29"/>
  <c r="X867" i="29"/>
  <c r="Y867" i="29"/>
  <c r="X868" i="29"/>
  <c r="Y868" i="29"/>
  <c r="X869" i="29"/>
  <c r="Y869" i="29"/>
  <c r="X870" i="29"/>
  <c r="Y870" i="29"/>
  <c r="X871" i="29"/>
  <c r="Y871" i="29"/>
  <c r="X872" i="29"/>
  <c r="Y872" i="29"/>
  <c r="X873" i="29"/>
  <c r="Y873" i="29"/>
  <c r="X874" i="29"/>
  <c r="Y874" i="29"/>
  <c r="X875" i="29"/>
  <c r="Y875" i="29"/>
  <c r="X876" i="29"/>
  <c r="Y876" i="29"/>
  <c r="X877" i="29"/>
  <c r="Y877" i="29"/>
  <c r="X878" i="29"/>
  <c r="Y878" i="29"/>
  <c r="X879" i="29"/>
  <c r="Y879" i="29"/>
  <c r="X880" i="29"/>
  <c r="Y880" i="29"/>
  <c r="X881" i="29"/>
  <c r="Y881" i="29"/>
  <c r="X882" i="29"/>
  <c r="Y882" i="29"/>
  <c r="X883" i="29"/>
  <c r="Y883" i="29"/>
  <c r="X884" i="29"/>
  <c r="Y884" i="29"/>
  <c r="X885" i="29"/>
  <c r="Y885" i="29"/>
  <c r="X886" i="29"/>
  <c r="Y886" i="29"/>
  <c r="X887" i="29"/>
  <c r="Y887" i="29"/>
  <c r="X888" i="29"/>
  <c r="Y888" i="29"/>
  <c r="X889" i="29"/>
  <c r="Y889" i="29"/>
  <c r="X890" i="29"/>
  <c r="Y890" i="29"/>
  <c r="X891" i="29"/>
  <c r="Y891" i="29"/>
  <c r="X892" i="29"/>
  <c r="Y892" i="29"/>
  <c r="X893" i="29"/>
  <c r="Y893" i="29"/>
  <c r="X894" i="29"/>
  <c r="Y894" i="29"/>
  <c r="X895" i="29"/>
  <c r="Y895" i="29"/>
  <c r="X896" i="29"/>
  <c r="Y896" i="29"/>
  <c r="X897" i="29"/>
  <c r="Y897" i="29"/>
  <c r="X898" i="29"/>
  <c r="Y898" i="29"/>
  <c r="X899" i="29"/>
  <c r="Y899" i="29"/>
  <c r="X900" i="29"/>
  <c r="Y900" i="29"/>
  <c r="X901" i="29"/>
  <c r="Y901" i="29"/>
  <c r="X902" i="29"/>
  <c r="Y902" i="29"/>
  <c r="X903" i="29"/>
  <c r="Y903" i="29"/>
  <c r="X904" i="29"/>
  <c r="Y904" i="29"/>
  <c r="X905" i="29"/>
  <c r="Y905" i="29"/>
  <c r="X906" i="29"/>
  <c r="Y906" i="29"/>
  <c r="X907" i="29"/>
  <c r="Y907" i="29"/>
  <c r="X908" i="29"/>
  <c r="Y908" i="29"/>
  <c r="X909" i="29"/>
  <c r="Y909" i="29"/>
  <c r="X910" i="29"/>
  <c r="Y910" i="29"/>
  <c r="X911" i="29"/>
  <c r="Y911" i="29"/>
  <c r="X912" i="29"/>
  <c r="Y912" i="29"/>
  <c r="X913" i="29"/>
  <c r="Y913" i="29"/>
  <c r="X914" i="29"/>
  <c r="Y914" i="29"/>
  <c r="X915" i="29"/>
  <c r="Y915" i="29"/>
  <c r="X916" i="29"/>
  <c r="Y916" i="29"/>
  <c r="X917" i="29"/>
  <c r="Y917" i="29"/>
  <c r="X918" i="29"/>
  <c r="Y918" i="29"/>
  <c r="X919" i="29"/>
  <c r="Y919" i="29"/>
  <c r="X920" i="29"/>
  <c r="Y920" i="29"/>
  <c r="X921" i="29"/>
  <c r="Y921" i="29"/>
  <c r="X922" i="29"/>
  <c r="Y922" i="29"/>
  <c r="X923" i="29"/>
  <c r="Y923" i="29"/>
  <c r="X924" i="29"/>
  <c r="Y924" i="29"/>
  <c r="X925" i="29"/>
  <c r="Y925" i="29"/>
  <c r="X926" i="29"/>
  <c r="Y926" i="29"/>
  <c r="X927" i="29"/>
  <c r="Y927" i="29"/>
  <c r="X928" i="29"/>
  <c r="Y928" i="29"/>
  <c r="X929" i="29"/>
  <c r="Y929" i="29"/>
  <c r="X930" i="29"/>
  <c r="Y930" i="29"/>
  <c r="X931" i="29"/>
  <c r="Y931" i="29"/>
  <c r="X932" i="29"/>
  <c r="Y932" i="29"/>
  <c r="X933" i="29"/>
  <c r="Y933" i="29"/>
  <c r="X934" i="29"/>
  <c r="Y934" i="29"/>
  <c r="X935" i="29"/>
  <c r="Y935" i="29"/>
  <c r="X936" i="29"/>
  <c r="Y936" i="29"/>
  <c r="X937" i="29"/>
  <c r="Y937" i="29"/>
  <c r="X938" i="29"/>
  <c r="Y938" i="29"/>
  <c r="X939" i="29"/>
  <c r="Y939" i="29"/>
  <c r="X940" i="29"/>
  <c r="Y940" i="29"/>
  <c r="X941" i="29"/>
  <c r="Y941" i="29"/>
  <c r="X942" i="29"/>
  <c r="Y942" i="29"/>
  <c r="X943" i="29"/>
  <c r="Y943" i="29"/>
  <c r="X944" i="29"/>
  <c r="Y944" i="29"/>
  <c r="X945" i="29"/>
  <c r="Y945" i="29"/>
  <c r="X946" i="29"/>
  <c r="Y946" i="29"/>
  <c r="X947" i="29"/>
  <c r="Y947" i="29"/>
  <c r="X948" i="29"/>
  <c r="Y948" i="29"/>
  <c r="X949" i="29"/>
  <c r="Y949" i="29"/>
  <c r="X950" i="29"/>
  <c r="Y950" i="29"/>
  <c r="X951" i="29"/>
  <c r="Y951" i="29"/>
  <c r="X952" i="29"/>
  <c r="Y952" i="29"/>
  <c r="X953" i="29"/>
  <c r="Y953" i="29"/>
  <c r="X954" i="29"/>
  <c r="Y954" i="29"/>
  <c r="X955" i="29"/>
  <c r="Y955" i="29"/>
  <c r="X956" i="29"/>
  <c r="Y956" i="29"/>
  <c r="X957" i="29"/>
  <c r="Y957" i="29"/>
  <c r="X958" i="29"/>
  <c r="Y958" i="29"/>
  <c r="X959" i="29"/>
  <c r="Y959" i="29"/>
  <c r="X960" i="29"/>
  <c r="Y960" i="29"/>
  <c r="X961" i="29"/>
  <c r="Y961" i="29"/>
  <c r="X962" i="29"/>
  <c r="Y962" i="29"/>
  <c r="X963" i="29"/>
  <c r="Y963" i="29"/>
  <c r="X964" i="29"/>
  <c r="Y964" i="29"/>
  <c r="X965" i="29"/>
  <c r="Y965" i="29"/>
  <c r="X966" i="29"/>
  <c r="Y966" i="29"/>
  <c r="X967" i="29"/>
  <c r="Y967" i="29"/>
  <c r="X968" i="29"/>
  <c r="Y968" i="29"/>
  <c r="X969" i="29"/>
  <c r="Y969" i="29"/>
  <c r="X970" i="29"/>
  <c r="Y970" i="29"/>
  <c r="X971" i="29"/>
  <c r="Y971" i="29"/>
  <c r="X972" i="29"/>
  <c r="Y972" i="29"/>
  <c r="X973" i="29"/>
  <c r="Y973" i="29"/>
  <c r="X974" i="29"/>
  <c r="Y974" i="29"/>
  <c r="X975" i="29"/>
  <c r="Y975" i="29"/>
  <c r="X976" i="29"/>
  <c r="Y976" i="29"/>
  <c r="X977" i="29"/>
  <c r="Y977" i="29"/>
  <c r="X978" i="29"/>
  <c r="Y978" i="29"/>
  <c r="X979" i="29"/>
  <c r="Y979" i="29"/>
  <c r="X980" i="29"/>
  <c r="Y980" i="29"/>
  <c r="X981" i="29"/>
  <c r="Y981" i="29"/>
  <c r="X982" i="29"/>
  <c r="Y982" i="29"/>
  <c r="X983" i="29"/>
  <c r="Y983" i="29"/>
  <c r="X984" i="29"/>
  <c r="Y984" i="29"/>
  <c r="X985" i="29"/>
  <c r="Y985" i="29"/>
  <c r="X986" i="29"/>
  <c r="Y986" i="29"/>
  <c r="X987" i="29"/>
  <c r="Y987" i="29"/>
  <c r="X988" i="29"/>
  <c r="Y988" i="29"/>
  <c r="X989" i="29"/>
  <c r="Y989" i="29"/>
  <c r="X990" i="29"/>
  <c r="Y990" i="29"/>
  <c r="X991" i="29"/>
  <c r="Y991" i="29"/>
  <c r="X992" i="29"/>
  <c r="Y992" i="29"/>
  <c r="X993" i="29"/>
  <c r="Y993" i="29"/>
  <c r="X994" i="29"/>
  <c r="Y994" i="29"/>
  <c r="X995" i="29"/>
  <c r="Y995" i="29"/>
  <c r="X996" i="29"/>
  <c r="Y996" i="29"/>
  <c r="X997" i="29"/>
  <c r="Y997" i="29"/>
  <c r="X998" i="29"/>
  <c r="Y998" i="29"/>
  <c r="X999" i="29"/>
  <c r="Y999" i="29"/>
  <c r="X1000" i="29"/>
  <c r="Y1000" i="29"/>
  <c r="X1001" i="29"/>
  <c r="Y1001" i="29"/>
  <c r="X1002" i="29"/>
  <c r="Y1002" i="29"/>
  <c r="X1003" i="29"/>
  <c r="Y1003" i="29"/>
  <c r="X1004" i="29"/>
  <c r="Y1004" i="29"/>
  <c r="X1005" i="29"/>
  <c r="Y1005" i="29"/>
  <c r="X1006" i="29"/>
  <c r="Y1006" i="29"/>
  <c r="X1007" i="29"/>
  <c r="Y1007" i="29"/>
  <c r="X1008" i="29"/>
  <c r="Y1008" i="29"/>
  <c r="X1009" i="29"/>
  <c r="Y1009" i="29"/>
  <c r="X1010" i="29"/>
  <c r="Y1010" i="29"/>
  <c r="X1011" i="29"/>
  <c r="Y1011" i="29"/>
  <c r="X1012" i="29"/>
  <c r="Y1012" i="29"/>
  <c r="X1013" i="29"/>
  <c r="Y1013" i="29"/>
  <c r="X1014" i="29"/>
  <c r="Y1014" i="29"/>
  <c r="X1015" i="29"/>
  <c r="Y1015" i="29"/>
  <c r="X1016" i="29"/>
  <c r="Y1016" i="29"/>
  <c r="X1017" i="29"/>
  <c r="Y1017" i="29"/>
  <c r="X1018" i="29"/>
  <c r="Y1018" i="29"/>
  <c r="X1019" i="29"/>
  <c r="Y1019" i="29"/>
  <c r="X1020" i="29"/>
  <c r="Y1020" i="29"/>
  <c r="X1021" i="29"/>
  <c r="Y1021" i="29"/>
  <c r="X1022" i="29"/>
  <c r="Y1022" i="29"/>
  <c r="X1023" i="29"/>
  <c r="Y1023" i="29"/>
  <c r="X1024" i="29"/>
  <c r="Y1024" i="29"/>
  <c r="X1025" i="29"/>
  <c r="Y1025" i="29"/>
  <c r="X1026" i="29"/>
  <c r="Y1026" i="29"/>
  <c r="X1027" i="29"/>
  <c r="Y1027" i="29"/>
  <c r="X1028" i="29"/>
  <c r="Y1028" i="29"/>
  <c r="X1029" i="29"/>
  <c r="Y1029" i="29"/>
  <c r="X1030" i="29"/>
  <c r="Y1030" i="29"/>
  <c r="X1031" i="29"/>
  <c r="Y1031" i="29"/>
  <c r="X1032" i="29"/>
  <c r="Y1032" i="29"/>
  <c r="X1033" i="29"/>
  <c r="Y1033" i="29"/>
  <c r="X1034" i="29"/>
  <c r="Y1034" i="29"/>
  <c r="X1035" i="29"/>
  <c r="Y1035" i="29"/>
  <c r="X1036" i="29"/>
  <c r="Y1036" i="29"/>
  <c r="X1037" i="29"/>
  <c r="Y1037" i="29"/>
  <c r="X1038" i="29"/>
  <c r="Y1038" i="29"/>
  <c r="X1039" i="29"/>
  <c r="Y1039" i="29"/>
  <c r="X1040" i="29"/>
  <c r="Y1040" i="29"/>
  <c r="X1041" i="29"/>
  <c r="Y1041" i="29"/>
  <c r="X1042" i="29"/>
  <c r="Y1042" i="29"/>
  <c r="X1043" i="29"/>
  <c r="Y1043" i="29"/>
  <c r="X1044" i="29"/>
  <c r="Y1044" i="29"/>
  <c r="X1045" i="29"/>
  <c r="Y1045" i="29"/>
  <c r="X1046" i="29"/>
  <c r="Y1046" i="29"/>
  <c r="X1047" i="29"/>
  <c r="Y1047" i="29"/>
  <c r="X1048" i="29"/>
  <c r="Y1048" i="29"/>
  <c r="X1049" i="29"/>
  <c r="Y1049" i="29"/>
  <c r="X1050" i="29"/>
  <c r="Y1050" i="29"/>
  <c r="X1051" i="29"/>
  <c r="Y1051" i="29"/>
  <c r="X1052" i="29"/>
  <c r="Y1052" i="29"/>
  <c r="X1053" i="29"/>
  <c r="Y1053" i="29"/>
  <c r="X1054" i="29"/>
  <c r="Y1054" i="29"/>
  <c r="X1055" i="29"/>
  <c r="Y1055" i="29"/>
  <c r="X1056" i="29"/>
  <c r="Y1056" i="29"/>
  <c r="X1057" i="29"/>
  <c r="Y1057" i="29"/>
  <c r="X1058" i="29"/>
  <c r="Y1058" i="29"/>
  <c r="X1059" i="29"/>
  <c r="Y1059" i="29"/>
  <c r="X1060" i="29"/>
  <c r="Y1060" i="29"/>
  <c r="X1061" i="29"/>
  <c r="Y1061" i="29"/>
  <c r="X1062" i="29"/>
  <c r="Y1062" i="29"/>
  <c r="X1063" i="29"/>
  <c r="Y1063" i="29"/>
  <c r="X1064" i="29"/>
  <c r="Y1064" i="29"/>
  <c r="X1065" i="29"/>
  <c r="Y1065" i="29"/>
  <c r="X1066" i="29"/>
  <c r="Y1066" i="29"/>
  <c r="X1067" i="29"/>
  <c r="Y1067" i="29"/>
  <c r="X1068" i="29"/>
  <c r="Y1068" i="29"/>
  <c r="X1069" i="29"/>
  <c r="Y1069" i="29"/>
  <c r="X1070" i="29"/>
  <c r="Y1070" i="29"/>
  <c r="X1071" i="29"/>
  <c r="Y1071" i="29"/>
  <c r="X1072" i="29"/>
  <c r="Y1072" i="29"/>
  <c r="X1073" i="29"/>
  <c r="Y1073" i="29"/>
  <c r="X1074" i="29"/>
  <c r="Y1074" i="29"/>
  <c r="X1075" i="29"/>
  <c r="Y1075" i="29"/>
  <c r="X1076" i="29"/>
  <c r="Y1076" i="29"/>
  <c r="X1077" i="29"/>
  <c r="Y1077" i="29"/>
  <c r="X1078" i="29"/>
  <c r="Y1078" i="29"/>
  <c r="X1079" i="29"/>
  <c r="Y1079" i="29"/>
  <c r="X1080" i="29"/>
  <c r="Y1080" i="29"/>
  <c r="X1081" i="29"/>
  <c r="Y1081" i="29"/>
  <c r="X1082" i="29"/>
  <c r="Y1082" i="29"/>
  <c r="X1083" i="29"/>
  <c r="Y1083" i="29"/>
  <c r="X1084" i="29"/>
  <c r="Y1084" i="29"/>
  <c r="X1085" i="29"/>
  <c r="Y1085" i="29"/>
  <c r="X1086" i="29"/>
  <c r="Y1086" i="29"/>
  <c r="X1087" i="29"/>
  <c r="Y1087" i="29"/>
  <c r="X1088" i="29"/>
  <c r="Y1088" i="29"/>
  <c r="X1089" i="29"/>
  <c r="Y1089" i="29"/>
  <c r="X1090" i="29"/>
  <c r="Y1090" i="29"/>
  <c r="X1091" i="29"/>
  <c r="Y1091" i="29"/>
  <c r="X1092" i="29"/>
  <c r="Y1092" i="29"/>
  <c r="X1093" i="29"/>
  <c r="Y1093" i="29"/>
  <c r="X1094" i="29"/>
  <c r="Y1094" i="29"/>
  <c r="X1095" i="29"/>
  <c r="Y1095" i="29"/>
  <c r="X1096" i="29"/>
  <c r="Y1096" i="29"/>
  <c r="X1097" i="29"/>
  <c r="Y1097" i="29"/>
  <c r="X1098" i="29"/>
  <c r="Y1098" i="29"/>
  <c r="X1099" i="29"/>
  <c r="Y1099" i="29"/>
  <c r="X1100" i="29"/>
  <c r="Y1100" i="29"/>
  <c r="X1101" i="29"/>
  <c r="Y1101" i="29"/>
  <c r="X1102" i="29"/>
  <c r="Y1102" i="29"/>
  <c r="X1103" i="29"/>
  <c r="Y1103" i="29"/>
  <c r="X1104" i="29"/>
  <c r="Y1104" i="29"/>
  <c r="X1105" i="29"/>
  <c r="Y1105" i="29"/>
  <c r="X1106" i="29"/>
  <c r="Y1106" i="29"/>
  <c r="X1107" i="29"/>
  <c r="Y1107" i="29"/>
  <c r="X1108" i="29"/>
  <c r="Y1108" i="29"/>
  <c r="X1109" i="29"/>
  <c r="Y1109" i="29"/>
  <c r="X1110" i="29"/>
  <c r="Y1110" i="29"/>
  <c r="X1111" i="29"/>
  <c r="Y1111" i="29"/>
  <c r="X1112" i="29"/>
  <c r="Y1112" i="29"/>
  <c r="X1113" i="29"/>
  <c r="Y1113" i="29"/>
  <c r="X1114" i="29"/>
  <c r="Y1114" i="29"/>
  <c r="X1115" i="29"/>
  <c r="Y1115" i="29"/>
  <c r="X1116" i="29"/>
  <c r="Y1116" i="29"/>
  <c r="X1117" i="29"/>
  <c r="Y1117" i="29"/>
  <c r="X1118" i="29"/>
  <c r="Y1118" i="29"/>
  <c r="X1119" i="29"/>
  <c r="Y1119" i="29"/>
  <c r="X1120" i="29"/>
  <c r="Y1120" i="29"/>
  <c r="X1121" i="29"/>
  <c r="Y1121" i="29"/>
  <c r="X1122" i="29"/>
  <c r="Y1122" i="29"/>
  <c r="X1123" i="29"/>
  <c r="Y1123" i="29"/>
  <c r="X1124" i="29"/>
  <c r="Y1124" i="29"/>
  <c r="X1125" i="29"/>
  <c r="Y1125" i="29"/>
  <c r="X1126" i="29"/>
  <c r="Y1126" i="29"/>
  <c r="X1127" i="29"/>
  <c r="Y1127" i="29"/>
  <c r="X1128" i="29"/>
  <c r="Y1128" i="29"/>
  <c r="X1129" i="29"/>
  <c r="Y1129" i="29"/>
  <c r="X1130" i="29"/>
  <c r="Y1130" i="29"/>
  <c r="X1131" i="29"/>
  <c r="Y1131" i="29"/>
  <c r="X1132" i="29"/>
  <c r="Y1132" i="29"/>
  <c r="X1133" i="29"/>
  <c r="Y1133" i="29"/>
  <c r="X1134" i="29"/>
  <c r="Y1134" i="29"/>
  <c r="X1135" i="29"/>
  <c r="Y1135" i="29"/>
  <c r="X1136" i="29"/>
  <c r="Y1136" i="29"/>
  <c r="X1137" i="29"/>
  <c r="Y1137" i="29"/>
  <c r="X1138" i="29"/>
  <c r="Y1138" i="29"/>
  <c r="X1139" i="29"/>
  <c r="Y1139" i="29"/>
  <c r="X1140" i="29"/>
  <c r="Y1140" i="29"/>
  <c r="X1141" i="29"/>
  <c r="Y1141" i="29"/>
  <c r="X1142" i="29"/>
  <c r="Y1142" i="29"/>
  <c r="X1143" i="29"/>
  <c r="Y1143" i="29"/>
  <c r="X1144" i="29"/>
  <c r="Y1144" i="29"/>
  <c r="X1145" i="29"/>
  <c r="Y1145" i="29"/>
  <c r="X1146" i="29"/>
  <c r="Y1146" i="29"/>
  <c r="X1147" i="29"/>
  <c r="Y1147" i="29"/>
  <c r="X1148" i="29"/>
  <c r="Y1148" i="29"/>
  <c r="X1149" i="29"/>
  <c r="Y1149" i="29"/>
  <c r="X1150" i="29"/>
  <c r="Y1150" i="29"/>
  <c r="X1151" i="29"/>
  <c r="Y1151" i="29"/>
  <c r="X1152" i="29"/>
  <c r="Y1152" i="29"/>
  <c r="X1153" i="29"/>
  <c r="Y1153" i="29"/>
  <c r="X1154" i="29"/>
  <c r="Y1154" i="29"/>
  <c r="X1155" i="29"/>
  <c r="Y1155" i="29"/>
  <c r="X1156" i="29"/>
  <c r="Y1156" i="29"/>
  <c r="X1157" i="29"/>
  <c r="Y1157" i="29"/>
  <c r="X1158" i="29"/>
  <c r="Y1158" i="29"/>
  <c r="X1159" i="29"/>
  <c r="Y1159" i="29"/>
  <c r="X1160" i="29"/>
  <c r="Y1160" i="29"/>
  <c r="X1161" i="29"/>
  <c r="Y1161" i="29"/>
  <c r="X1162" i="29"/>
  <c r="Y1162" i="29"/>
  <c r="X1163" i="29"/>
  <c r="Y1163" i="29"/>
  <c r="X1164" i="29"/>
  <c r="Y1164" i="29"/>
  <c r="X1165" i="29"/>
  <c r="Y1165" i="29"/>
  <c r="X1166" i="29"/>
  <c r="Y1166" i="29"/>
  <c r="X1167" i="29"/>
  <c r="Y1167" i="29"/>
  <c r="X1168" i="29"/>
  <c r="Y1168" i="29"/>
  <c r="X1169" i="29"/>
  <c r="Y1169" i="29"/>
  <c r="X1170" i="29"/>
  <c r="Y1170" i="29"/>
  <c r="X1171" i="29"/>
  <c r="Y1171" i="29"/>
  <c r="X1172" i="29"/>
  <c r="Y1172" i="29"/>
  <c r="X1173" i="29"/>
  <c r="Y1173" i="29"/>
  <c r="X1174" i="29"/>
  <c r="Y1174" i="29"/>
  <c r="X1175" i="29"/>
  <c r="Y1175" i="29"/>
  <c r="X1176" i="29"/>
  <c r="Y1176" i="29"/>
  <c r="X1177" i="29"/>
  <c r="Y1177" i="29"/>
  <c r="X1178" i="29"/>
  <c r="Y1178" i="29"/>
  <c r="X1179" i="29"/>
  <c r="Y1179" i="29"/>
  <c r="X1180" i="29"/>
  <c r="Y1180" i="29"/>
  <c r="X1181" i="29"/>
  <c r="Y1181" i="29"/>
  <c r="X1182" i="29"/>
  <c r="Y1182" i="29"/>
  <c r="X1183" i="29"/>
  <c r="Y1183" i="29"/>
  <c r="X1184" i="29"/>
  <c r="Y1184" i="29"/>
  <c r="X1185" i="29"/>
  <c r="Y1185" i="29"/>
  <c r="X1186" i="29"/>
  <c r="Y1186" i="29"/>
  <c r="X1187" i="29"/>
  <c r="Y1187" i="29"/>
  <c r="X1188" i="29"/>
  <c r="Y1188" i="29"/>
  <c r="X1189" i="29"/>
  <c r="Y1189" i="29"/>
  <c r="X1190" i="29"/>
  <c r="Y1190" i="29"/>
  <c r="X1191" i="29"/>
  <c r="Y1191" i="29"/>
  <c r="X1192" i="29"/>
  <c r="Y1192" i="29"/>
  <c r="X1193" i="29"/>
  <c r="Y1193" i="29"/>
  <c r="X1194" i="29"/>
  <c r="Y1194" i="29"/>
  <c r="X1195" i="29"/>
  <c r="Y1195" i="29"/>
  <c r="X1196" i="29"/>
  <c r="Y1196" i="29"/>
  <c r="X1197" i="29"/>
  <c r="Y1197" i="29"/>
  <c r="X1198" i="29"/>
  <c r="Y1198" i="29"/>
  <c r="X1199" i="29"/>
  <c r="Y1199" i="29"/>
  <c r="X1200" i="29"/>
  <c r="Y1200" i="29"/>
  <c r="X1201" i="29"/>
  <c r="Y1201" i="29"/>
  <c r="X1202" i="29"/>
  <c r="Y1202" i="29"/>
  <c r="X1203" i="29"/>
  <c r="Y1203" i="29"/>
  <c r="X1204" i="29"/>
  <c r="Y1204" i="29"/>
  <c r="X1205" i="29"/>
  <c r="Y1205" i="29"/>
  <c r="X1206" i="29"/>
  <c r="Y1206" i="29"/>
  <c r="X1207" i="29"/>
  <c r="Y1207" i="29"/>
  <c r="X1208" i="29"/>
  <c r="Y1208" i="29"/>
  <c r="X1209" i="29"/>
  <c r="Y1209" i="29"/>
  <c r="X1210" i="29"/>
  <c r="Y1210" i="29"/>
  <c r="X1211" i="29"/>
  <c r="Y1211" i="29"/>
  <c r="X1212" i="29"/>
  <c r="Y1212" i="29"/>
  <c r="X1213" i="29"/>
  <c r="Y1213" i="29"/>
  <c r="X1214" i="29"/>
  <c r="Y1214" i="29"/>
  <c r="X1215" i="29"/>
  <c r="Y1215" i="29"/>
  <c r="X1216" i="29"/>
  <c r="Y1216" i="29"/>
  <c r="X1217" i="29"/>
  <c r="Y1217" i="29"/>
  <c r="X1218" i="29"/>
  <c r="Y1218" i="29"/>
  <c r="X1219" i="29"/>
  <c r="Y1219" i="29"/>
  <c r="X1220" i="29"/>
  <c r="Y1220" i="29"/>
  <c r="X1221" i="29"/>
  <c r="Y1221" i="29"/>
  <c r="X1222" i="29"/>
  <c r="Y1222" i="29"/>
  <c r="X1223" i="29"/>
  <c r="Y1223" i="29"/>
  <c r="X1224" i="29"/>
  <c r="Y1224" i="29"/>
  <c r="X1225" i="29"/>
  <c r="Y1225" i="29"/>
  <c r="X1226" i="29"/>
  <c r="Y1226" i="29"/>
  <c r="X1227" i="29"/>
  <c r="Y1227" i="29"/>
  <c r="X1228" i="29"/>
  <c r="Y1228" i="29"/>
  <c r="X1229" i="29"/>
  <c r="Y1229" i="29"/>
  <c r="X1230" i="29"/>
  <c r="Y1230" i="29"/>
  <c r="X1231" i="29"/>
  <c r="Y1231" i="29"/>
  <c r="X1232" i="29"/>
  <c r="Y1232" i="29"/>
  <c r="X1233" i="29"/>
  <c r="Y1233" i="29"/>
  <c r="X1234" i="29"/>
  <c r="Y1234" i="29"/>
  <c r="X1235" i="29"/>
  <c r="Y1235" i="29"/>
  <c r="X1236" i="29"/>
  <c r="Y1236" i="29"/>
  <c r="X1237" i="29"/>
  <c r="Y1237" i="29"/>
  <c r="X1238" i="29"/>
  <c r="Y1238" i="29"/>
  <c r="X1239" i="29"/>
  <c r="Y1239" i="29"/>
  <c r="X1240" i="29"/>
  <c r="Y1240" i="29"/>
  <c r="X1241" i="29"/>
  <c r="Y1241" i="29"/>
  <c r="X1242" i="29"/>
  <c r="Y1242" i="29"/>
  <c r="X1243" i="29"/>
  <c r="Y1243" i="29"/>
  <c r="X1244" i="29"/>
  <c r="Y1244" i="29"/>
  <c r="X1245" i="29"/>
  <c r="Y1245" i="29"/>
  <c r="X1246" i="29"/>
  <c r="Y1246" i="29"/>
  <c r="X1247" i="29"/>
  <c r="Y1247" i="29"/>
  <c r="X1248" i="29"/>
  <c r="Y1248" i="29"/>
  <c r="X1249" i="29"/>
  <c r="Y1249" i="29"/>
  <c r="X1250" i="29"/>
  <c r="Y1250" i="29"/>
  <c r="X1251" i="29"/>
  <c r="Y1251" i="29"/>
  <c r="X1252" i="29"/>
  <c r="Y1252" i="29"/>
  <c r="X1253" i="29"/>
  <c r="Y1253" i="29"/>
  <c r="X1254" i="29"/>
  <c r="Y1254" i="29"/>
  <c r="X1255" i="29"/>
  <c r="Y1255" i="29"/>
  <c r="X1256" i="29"/>
  <c r="Y1256" i="29"/>
  <c r="X1257" i="29"/>
  <c r="Y1257" i="29"/>
  <c r="X1258" i="29"/>
  <c r="Y1258" i="29"/>
  <c r="X1259" i="29"/>
  <c r="Y1259" i="29"/>
  <c r="X1260" i="29"/>
  <c r="Y1260" i="29"/>
  <c r="X1261" i="29"/>
  <c r="Y1261" i="29"/>
  <c r="X1262" i="29"/>
  <c r="Y1262" i="29"/>
  <c r="X1263" i="29"/>
  <c r="Y1263" i="29"/>
  <c r="X1264" i="29"/>
  <c r="Y1264" i="29"/>
  <c r="X1265" i="29"/>
  <c r="Y1265" i="29"/>
  <c r="X1266" i="29"/>
  <c r="Y1266" i="29"/>
  <c r="X1267" i="29"/>
  <c r="Y1267" i="29"/>
  <c r="X1268" i="29"/>
  <c r="Y1268" i="29"/>
  <c r="X1269" i="29"/>
  <c r="Y1269" i="29"/>
  <c r="X1270" i="29"/>
  <c r="Y1270" i="29"/>
  <c r="X1271" i="29"/>
  <c r="Y1271" i="29"/>
  <c r="X1272" i="29"/>
  <c r="Y1272" i="29"/>
  <c r="X1273" i="29"/>
  <c r="Y1273" i="29"/>
  <c r="X1274" i="29"/>
  <c r="Y1274" i="29"/>
  <c r="X1275" i="29"/>
  <c r="Y1275" i="29"/>
  <c r="X1276" i="29"/>
  <c r="Y1276" i="29"/>
  <c r="X1277" i="29"/>
  <c r="Y1277" i="29"/>
  <c r="X1278" i="29"/>
  <c r="Y1278" i="29"/>
  <c r="X1279" i="29"/>
  <c r="Y1279" i="29"/>
  <c r="X1280" i="29"/>
  <c r="Y1280" i="29"/>
  <c r="X1281" i="29"/>
  <c r="Y1281" i="29"/>
  <c r="X1282" i="29"/>
  <c r="Y1282" i="29"/>
  <c r="X1283" i="29"/>
  <c r="Y1283" i="29"/>
  <c r="X1284" i="29"/>
  <c r="Y1284" i="29"/>
  <c r="X1285" i="29"/>
  <c r="Y1285" i="29"/>
  <c r="X1286" i="29"/>
  <c r="Y1286" i="29"/>
  <c r="X1287" i="29"/>
  <c r="Y1287" i="29"/>
  <c r="X1288" i="29"/>
  <c r="Y1288" i="29"/>
  <c r="X1289" i="29"/>
  <c r="Y1289" i="29"/>
  <c r="X1290" i="29"/>
  <c r="Y1290" i="29"/>
  <c r="X1291" i="29"/>
  <c r="Y1291" i="29"/>
  <c r="X1292" i="29"/>
  <c r="Y1292" i="29"/>
  <c r="X1293" i="29"/>
  <c r="Y1293" i="29"/>
  <c r="X1294" i="29"/>
  <c r="Y1294" i="29"/>
  <c r="X1295" i="29"/>
  <c r="Y1295" i="29"/>
  <c r="X1296" i="29"/>
  <c r="Y1296" i="29"/>
  <c r="X1297" i="29"/>
  <c r="Y1297" i="29"/>
  <c r="X1298" i="29"/>
  <c r="Y1298" i="29"/>
  <c r="X1299" i="29"/>
  <c r="Y1299" i="29"/>
  <c r="X1300" i="29"/>
  <c r="Y1300" i="29"/>
  <c r="X1301" i="29"/>
  <c r="Y1301" i="29"/>
  <c r="X1302" i="29"/>
  <c r="Y1302" i="29"/>
  <c r="X1303" i="29"/>
  <c r="Y1303" i="29"/>
  <c r="X1304" i="29"/>
  <c r="Y1304" i="29"/>
  <c r="X1305" i="29"/>
  <c r="Y1305" i="29"/>
  <c r="X1306" i="29"/>
  <c r="Y1306" i="29"/>
  <c r="X1307" i="29"/>
  <c r="Y1307" i="29"/>
  <c r="X1308" i="29"/>
  <c r="Y1308" i="29"/>
  <c r="X1309" i="29"/>
  <c r="Y1309" i="29"/>
  <c r="X1310" i="29"/>
  <c r="Y1310" i="29"/>
  <c r="X1311" i="29"/>
  <c r="Y1311" i="29"/>
  <c r="X1312" i="29"/>
  <c r="Y1312" i="29"/>
  <c r="X1313" i="29"/>
  <c r="Y1313" i="29"/>
  <c r="X1314" i="29"/>
  <c r="Y1314" i="29"/>
  <c r="X1315" i="29"/>
  <c r="Y1315" i="29"/>
  <c r="X1316" i="29"/>
  <c r="Y1316" i="29"/>
  <c r="X1317" i="29"/>
  <c r="Y1317" i="29"/>
  <c r="X1318" i="29"/>
  <c r="Y1318" i="29"/>
  <c r="X1319" i="29"/>
  <c r="Y1319" i="29"/>
  <c r="X1320" i="29"/>
  <c r="Y1320" i="29"/>
  <c r="X1321" i="29"/>
  <c r="Y1321" i="29"/>
  <c r="X1322" i="29"/>
  <c r="Y1322" i="29"/>
  <c r="X1323" i="29"/>
  <c r="Y1323" i="29"/>
  <c r="X1324" i="29"/>
  <c r="Y1324" i="29"/>
  <c r="X1325" i="29"/>
  <c r="Y1325" i="29"/>
  <c r="X1326" i="29"/>
  <c r="Y1326" i="29"/>
  <c r="X1327" i="29"/>
  <c r="Y1327" i="29"/>
  <c r="X1328" i="29"/>
  <c r="Y1328" i="29"/>
  <c r="X1329" i="29"/>
  <c r="Y1329" i="29"/>
  <c r="X1330" i="29"/>
  <c r="Y1330" i="29"/>
  <c r="X1331" i="29"/>
  <c r="Y1331" i="29"/>
  <c r="X1332" i="29"/>
  <c r="Y1332" i="29"/>
  <c r="X1333" i="29"/>
  <c r="Y1333" i="29"/>
  <c r="X1334" i="29"/>
  <c r="Y1334" i="29"/>
  <c r="X1335" i="29"/>
  <c r="Y1335" i="29"/>
  <c r="X1336" i="29"/>
  <c r="Y1336" i="29"/>
  <c r="X1337" i="29"/>
  <c r="Y1337" i="29"/>
  <c r="X1338" i="29"/>
  <c r="Y1338" i="29"/>
  <c r="X1339" i="29"/>
  <c r="Y1339" i="29"/>
  <c r="X1340" i="29"/>
  <c r="Y1340" i="29"/>
  <c r="X1341" i="29"/>
  <c r="Y1341" i="29"/>
  <c r="X1342" i="29"/>
  <c r="Y1342" i="29"/>
  <c r="X1343" i="29"/>
  <c r="Y1343" i="29"/>
  <c r="X1344" i="29"/>
  <c r="Y1344" i="29"/>
  <c r="X1345" i="29"/>
  <c r="Y1345" i="29"/>
  <c r="X1346" i="29"/>
  <c r="Y1346" i="29"/>
  <c r="X1347" i="29"/>
  <c r="Y1347" i="29"/>
  <c r="X1348" i="29"/>
  <c r="Y1348" i="29"/>
  <c r="X1349" i="29"/>
  <c r="Y1349" i="29"/>
  <c r="X1350" i="29"/>
  <c r="Y1350" i="29"/>
  <c r="X1351" i="29"/>
  <c r="Y1351" i="29"/>
  <c r="X1352" i="29"/>
  <c r="Y1352" i="29"/>
  <c r="X1353" i="29"/>
  <c r="Y1353" i="29"/>
  <c r="X1354" i="29"/>
  <c r="Y1354" i="29"/>
  <c r="X1355" i="29"/>
  <c r="Y1355" i="29"/>
  <c r="X1356" i="29"/>
  <c r="Y1356" i="29"/>
  <c r="X1357" i="29"/>
  <c r="Y1357" i="29"/>
  <c r="X1358" i="29"/>
  <c r="Y1358" i="29"/>
  <c r="X1359" i="29"/>
  <c r="Y1359" i="29"/>
  <c r="X1360" i="29"/>
  <c r="Y1360" i="29"/>
  <c r="X1361" i="29"/>
  <c r="Y1361" i="29"/>
  <c r="X1362" i="29"/>
  <c r="Y1362" i="29"/>
  <c r="X1363" i="29"/>
  <c r="Y1363" i="29"/>
  <c r="X1364" i="29"/>
  <c r="Y1364" i="29"/>
  <c r="X1365" i="29"/>
  <c r="Y1365" i="29"/>
  <c r="X1366" i="29"/>
  <c r="Y1366" i="29"/>
  <c r="X1367" i="29"/>
  <c r="Y1367" i="29"/>
  <c r="X1368" i="29"/>
  <c r="Y1368" i="29"/>
  <c r="X1369" i="29"/>
  <c r="Y1369" i="29"/>
  <c r="X1370" i="29"/>
  <c r="Y1370" i="29"/>
  <c r="X1371" i="29"/>
  <c r="Y1371" i="29"/>
  <c r="X1372" i="29"/>
  <c r="Y1372" i="29"/>
  <c r="X1373" i="29"/>
  <c r="Y1373" i="29"/>
  <c r="X1374" i="29"/>
  <c r="Y1374" i="29"/>
  <c r="X1375" i="29"/>
  <c r="Y1375" i="29"/>
  <c r="X1376" i="29"/>
  <c r="Y1376" i="29"/>
  <c r="X1377" i="29"/>
  <c r="Y1377" i="29"/>
  <c r="X1378" i="29"/>
  <c r="Y1378" i="29"/>
  <c r="X1379" i="29"/>
  <c r="Y1379" i="29"/>
  <c r="X1380" i="29"/>
  <c r="Y1380" i="29"/>
  <c r="X1381" i="29"/>
  <c r="Y1381" i="29"/>
  <c r="X1382" i="29"/>
  <c r="Y1382" i="29"/>
  <c r="X1383" i="29"/>
  <c r="Y1383" i="29"/>
  <c r="X1384" i="29"/>
  <c r="Y1384" i="29"/>
  <c r="X1385" i="29"/>
  <c r="Y1385" i="29"/>
  <c r="X1386" i="29"/>
  <c r="Y1386" i="29"/>
  <c r="X1387" i="29"/>
  <c r="Y1387" i="29"/>
  <c r="X1388" i="29"/>
  <c r="Y1388" i="29"/>
  <c r="X1389" i="29"/>
  <c r="Y1389" i="29"/>
  <c r="X1390" i="29"/>
  <c r="Y1390" i="29"/>
  <c r="X1391" i="29"/>
  <c r="Y1391" i="29"/>
  <c r="X1392" i="29"/>
  <c r="Y1392" i="29"/>
  <c r="X1393" i="29"/>
  <c r="Y1393" i="29"/>
  <c r="X1394" i="29"/>
  <c r="Y1394" i="29"/>
  <c r="X1395" i="29"/>
  <c r="Y1395" i="29"/>
  <c r="X1396" i="29"/>
  <c r="Y1396" i="29"/>
  <c r="X1397" i="29"/>
  <c r="Y1397" i="29"/>
  <c r="X1398" i="29"/>
  <c r="Y1398" i="29"/>
  <c r="X1399" i="29"/>
  <c r="Y1399" i="29"/>
  <c r="X1400" i="29"/>
  <c r="Y1400" i="29"/>
  <c r="X1401" i="29"/>
  <c r="Y1401" i="29"/>
  <c r="X1402" i="29"/>
  <c r="Y1402" i="29"/>
  <c r="X1403" i="29"/>
  <c r="Y1403" i="29"/>
  <c r="X1404" i="29"/>
  <c r="Y1404" i="29"/>
  <c r="X1405" i="29"/>
  <c r="Y1405" i="29"/>
  <c r="X1406" i="29"/>
  <c r="Y1406" i="29"/>
  <c r="X1407" i="29"/>
  <c r="Y1407" i="29"/>
  <c r="X1408" i="29"/>
  <c r="Y1408" i="29"/>
  <c r="X1409" i="29"/>
  <c r="Y1409" i="29"/>
  <c r="X1410" i="29"/>
  <c r="Y1410" i="29"/>
  <c r="X1411" i="29"/>
  <c r="Y1411" i="29"/>
  <c r="X1412" i="29"/>
  <c r="Y1412" i="29"/>
  <c r="X1413" i="29"/>
  <c r="Y1413" i="29"/>
  <c r="X1414" i="29"/>
  <c r="Y1414" i="29"/>
  <c r="X1415" i="29"/>
  <c r="Y1415" i="29"/>
  <c r="X1416" i="29"/>
  <c r="Y1416" i="29"/>
  <c r="X1417" i="29"/>
  <c r="Y1417" i="29"/>
  <c r="X1418" i="29"/>
  <c r="Y1418" i="29"/>
  <c r="X1419" i="29"/>
  <c r="Y1419" i="29"/>
  <c r="X1420" i="29"/>
  <c r="Y1420" i="29"/>
  <c r="X1421" i="29"/>
  <c r="Y1421" i="29"/>
  <c r="X1422" i="29"/>
  <c r="Y1422" i="29"/>
  <c r="X1423" i="29"/>
  <c r="Y1423" i="29"/>
  <c r="X1424" i="29"/>
  <c r="Y1424" i="29"/>
  <c r="X1425" i="29"/>
  <c r="Y1425" i="29"/>
  <c r="X1426" i="29"/>
  <c r="Y1426" i="29"/>
  <c r="X1427" i="29"/>
  <c r="Y1427" i="29"/>
  <c r="X1428" i="29"/>
  <c r="Y1428" i="29"/>
  <c r="X1429" i="29"/>
  <c r="Y1429" i="29"/>
  <c r="X1430" i="29"/>
  <c r="Y1430" i="29"/>
  <c r="X1431" i="29"/>
  <c r="Y1431" i="29"/>
  <c r="X1432" i="29"/>
  <c r="Y1432" i="29"/>
  <c r="X1433" i="29"/>
  <c r="Y1433" i="29"/>
  <c r="X1434" i="29"/>
  <c r="Y1434" i="29"/>
  <c r="X1435" i="29"/>
  <c r="Y1435" i="29"/>
  <c r="X1436" i="29"/>
  <c r="Y1436" i="29"/>
  <c r="X1437" i="29"/>
  <c r="Y1437" i="29"/>
  <c r="X1438" i="29"/>
  <c r="Y1438" i="29"/>
  <c r="X1439" i="29"/>
  <c r="Y1439" i="29"/>
  <c r="X1440" i="29"/>
  <c r="Y1440" i="29"/>
  <c r="X1441" i="29"/>
  <c r="Y1441" i="29"/>
  <c r="X1442" i="29"/>
  <c r="Y1442" i="29"/>
  <c r="X1443" i="29"/>
  <c r="Y1443" i="29"/>
  <c r="X1444" i="29"/>
  <c r="Y1444" i="29"/>
  <c r="X1445" i="29"/>
  <c r="Y1445" i="29"/>
  <c r="X1446" i="29"/>
  <c r="Y1446" i="29"/>
  <c r="X1447" i="29"/>
  <c r="Y1447" i="29"/>
  <c r="X1448" i="29"/>
  <c r="Y1448" i="29"/>
  <c r="X1449" i="29"/>
  <c r="Y1449" i="29"/>
  <c r="X1450" i="29"/>
  <c r="Y1450" i="29"/>
  <c r="X1451" i="29"/>
  <c r="Y1451" i="29"/>
  <c r="X1452" i="29"/>
  <c r="Y1452" i="29"/>
  <c r="X1453" i="29"/>
  <c r="Y1453" i="29"/>
  <c r="X1454" i="29"/>
  <c r="Y1454" i="29"/>
  <c r="X1455" i="29"/>
  <c r="Y1455" i="29"/>
  <c r="X1456" i="29"/>
  <c r="Y1456" i="29"/>
  <c r="X1457" i="29"/>
  <c r="Y1457" i="29"/>
  <c r="X1458" i="29"/>
  <c r="Y1458" i="29"/>
  <c r="X1459" i="29"/>
  <c r="Y1459" i="29"/>
  <c r="X1460" i="29"/>
  <c r="Y1460" i="29"/>
  <c r="X1461" i="29"/>
  <c r="Y1461" i="29"/>
  <c r="X1462" i="29"/>
  <c r="Y1462" i="29"/>
  <c r="X1463" i="29"/>
  <c r="Y1463" i="29"/>
  <c r="X1464" i="29"/>
  <c r="Y1464" i="29"/>
  <c r="X1465" i="29"/>
  <c r="Y1465" i="29"/>
  <c r="X1466" i="29"/>
  <c r="Y1466" i="29"/>
  <c r="X1467" i="29"/>
  <c r="Y1467" i="29"/>
  <c r="X1468" i="29"/>
  <c r="Y1468" i="29"/>
  <c r="X1469" i="29"/>
  <c r="Y1469" i="29"/>
  <c r="X1470" i="29"/>
  <c r="Y1470" i="29"/>
  <c r="X1471" i="29"/>
  <c r="Y1471" i="29"/>
  <c r="X1472" i="29"/>
  <c r="Y1472" i="29"/>
  <c r="X1473" i="29"/>
  <c r="Y1473" i="29"/>
  <c r="X1474" i="29"/>
  <c r="Y1474" i="29"/>
  <c r="X1475" i="29"/>
  <c r="Y1475" i="29"/>
  <c r="X1476" i="29"/>
  <c r="Y1476" i="29"/>
  <c r="X1477" i="29"/>
  <c r="Y1477" i="29"/>
  <c r="X1478" i="29"/>
  <c r="Y1478" i="29"/>
  <c r="X1479" i="29"/>
  <c r="Y1479" i="29"/>
  <c r="X1480" i="29"/>
  <c r="Y1480" i="29"/>
  <c r="X1481" i="29"/>
  <c r="Y1481" i="29"/>
  <c r="X1482" i="29"/>
  <c r="Y1482" i="29"/>
  <c r="X1483" i="29"/>
  <c r="Y1483" i="29"/>
  <c r="X1484" i="29"/>
  <c r="Y1484" i="29"/>
  <c r="X1485" i="29"/>
  <c r="Y1485" i="29"/>
  <c r="X1486" i="29"/>
  <c r="Y1486" i="29"/>
  <c r="X1487" i="29"/>
  <c r="Y1487" i="29"/>
  <c r="X1488" i="29"/>
  <c r="Y1488" i="29"/>
  <c r="X1489" i="29"/>
  <c r="Y1489" i="29"/>
  <c r="X1490" i="29"/>
  <c r="Y1490" i="29"/>
  <c r="X1491" i="29"/>
  <c r="Y1491" i="29"/>
  <c r="X1492" i="29"/>
  <c r="Y1492" i="29"/>
  <c r="X1493" i="29"/>
  <c r="Y1493" i="29"/>
  <c r="X1494" i="29"/>
  <c r="Y1494" i="29"/>
  <c r="X1495" i="29"/>
  <c r="Y1495" i="29"/>
  <c r="X1496" i="29"/>
  <c r="Y1496" i="29"/>
  <c r="X1497" i="29"/>
  <c r="Y1497" i="29"/>
  <c r="X1498" i="29"/>
  <c r="Y1498" i="29"/>
  <c r="X1499" i="29"/>
  <c r="Y1499" i="29"/>
  <c r="X1500" i="29"/>
  <c r="Y1500" i="29"/>
  <c r="X1501" i="29"/>
  <c r="Y1501" i="29"/>
  <c r="X1502" i="29"/>
  <c r="Y1502" i="29"/>
  <c r="X1503" i="29"/>
  <c r="Y1503" i="29"/>
  <c r="X1504" i="29"/>
  <c r="Y1504" i="29"/>
  <c r="X1505" i="29"/>
  <c r="Y1505" i="29"/>
  <c r="X1506" i="29"/>
  <c r="Y1506" i="29"/>
  <c r="X1507" i="29"/>
  <c r="Y1507" i="29"/>
  <c r="X1508" i="29"/>
  <c r="Y1508" i="29"/>
  <c r="X1509" i="29"/>
  <c r="Y1509" i="29"/>
  <c r="X1510" i="29"/>
  <c r="Y1510" i="29"/>
  <c r="X1511" i="29"/>
  <c r="Y1511" i="29"/>
  <c r="X1512" i="29"/>
  <c r="Y1512" i="29"/>
  <c r="X1513" i="29"/>
  <c r="Y1513" i="29"/>
  <c r="X1514" i="29"/>
  <c r="Y1514" i="29"/>
  <c r="X1515" i="29"/>
  <c r="Y1515" i="29"/>
  <c r="X1516" i="29"/>
  <c r="Y1516" i="29"/>
  <c r="X1517" i="29"/>
  <c r="Y1517" i="29"/>
  <c r="X1518" i="29"/>
  <c r="Y1518" i="29"/>
  <c r="X1519" i="29"/>
  <c r="Y1519" i="29"/>
  <c r="X1520" i="29"/>
  <c r="Y1520" i="29"/>
  <c r="X1521" i="29"/>
  <c r="Y1521" i="29"/>
  <c r="X1522" i="29"/>
  <c r="Y1522" i="29"/>
  <c r="X1523" i="29"/>
  <c r="Y1523" i="29"/>
  <c r="X1524" i="29"/>
  <c r="Y1524" i="29"/>
  <c r="X1525" i="29"/>
  <c r="Y1525" i="29"/>
  <c r="X1526" i="29"/>
  <c r="Y1526" i="29"/>
  <c r="X1527" i="29"/>
  <c r="Y1527" i="29"/>
  <c r="X1528" i="29"/>
  <c r="Y1528" i="29"/>
  <c r="X1529" i="29"/>
  <c r="Y1529" i="29"/>
  <c r="X1530" i="29"/>
  <c r="Y1530" i="29"/>
  <c r="X1531" i="29"/>
  <c r="Y1531" i="29"/>
  <c r="X1532" i="29"/>
  <c r="Y1532" i="29"/>
  <c r="X1533" i="29"/>
  <c r="Y1533" i="29"/>
  <c r="X1534" i="29"/>
  <c r="Y1534" i="29"/>
  <c r="X1535" i="29"/>
  <c r="Y1535" i="29"/>
  <c r="X1536" i="29"/>
  <c r="Y1536" i="29"/>
  <c r="X1537" i="29"/>
  <c r="Y1537" i="29"/>
  <c r="X1538" i="29"/>
  <c r="Y1538" i="29"/>
  <c r="X1539" i="29"/>
  <c r="Y1539" i="29"/>
  <c r="X1540" i="29"/>
  <c r="Y1540" i="29"/>
  <c r="X1541" i="29"/>
  <c r="Y1541" i="29"/>
  <c r="X1542" i="29"/>
  <c r="Y1542" i="29"/>
  <c r="X1543" i="29"/>
  <c r="Y1543" i="29"/>
  <c r="X1544" i="29"/>
  <c r="Y1544" i="29"/>
  <c r="X1545" i="29"/>
  <c r="Y1545" i="29"/>
  <c r="X1546" i="29"/>
  <c r="Y1546" i="29"/>
  <c r="X1547" i="29"/>
  <c r="Y1547" i="29"/>
  <c r="X1548" i="29"/>
  <c r="Y1548" i="29"/>
  <c r="X1549" i="29"/>
  <c r="Y1549" i="29"/>
  <c r="X1550" i="29"/>
  <c r="Y1550" i="29"/>
  <c r="X1551" i="29"/>
  <c r="Y1551" i="29"/>
  <c r="X1552" i="29"/>
  <c r="Y1552" i="29"/>
  <c r="X1553" i="29"/>
  <c r="Y1553" i="29"/>
  <c r="X1554" i="29"/>
  <c r="Y1554" i="29"/>
  <c r="X1555" i="29"/>
  <c r="Y1555" i="29"/>
  <c r="X1556" i="29"/>
  <c r="Y1556" i="29"/>
  <c r="X1557" i="29"/>
  <c r="Y1557" i="29"/>
  <c r="X1558" i="29"/>
  <c r="Y1558" i="29"/>
  <c r="X1559" i="29"/>
  <c r="Y1559" i="29"/>
  <c r="X1560" i="29"/>
  <c r="Y1560" i="29"/>
  <c r="X1561" i="29"/>
  <c r="Y1561" i="29"/>
  <c r="X1562" i="29"/>
  <c r="Y1562" i="29"/>
  <c r="X1563" i="29"/>
  <c r="Y1563" i="29"/>
  <c r="X1564" i="29"/>
  <c r="Y1564" i="29"/>
  <c r="X1565" i="29"/>
  <c r="Y1565" i="29"/>
  <c r="X1566" i="29"/>
  <c r="Y1566" i="29"/>
  <c r="X1567" i="29"/>
  <c r="Y1567" i="29"/>
  <c r="X1568" i="29"/>
  <c r="Y1568" i="29"/>
  <c r="X1569" i="29"/>
  <c r="Y1569" i="29"/>
  <c r="X1570" i="29"/>
  <c r="Y1570" i="29"/>
  <c r="X1571" i="29"/>
  <c r="Y1571" i="29"/>
  <c r="X1572" i="29"/>
  <c r="Y1572" i="29"/>
  <c r="X1573" i="29"/>
  <c r="Y1573" i="29"/>
  <c r="X1574" i="29"/>
  <c r="Y1574" i="29"/>
  <c r="X1575" i="29"/>
  <c r="Y1575" i="29"/>
  <c r="X1576" i="29"/>
  <c r="Y1576" i="29"/>
  <c r="X1577" i="29"/>
  <c r="Y1577" i="29"/>
  <c r="X1578" i="29"/>
  <c r="Y1578" i="29"/>
  <c r="X1579" i="29"/>
  <c r="Y1579" i="29"/>
  <c r="X1580" i="29"/>
  <c r="Y1580" i="29"/>
  <c r="X1581" i="29"/>
  <c r="Y1581" i="29"/>
  <c r="X1582" i="29"/>
  <c r="Y1582" i="29"/>
  <c r="X1583" i="29"/>
  <c r="Y1583" i="29"/>
  <c r="X1584" i="29"/>
  <c r="Y1584" i="29"/>
  <c r="X1585" i="29"/>
  <c r="Y1585" i="29"/>
  <c r="X1586" i="29"/>
  <c r="Y1586" i="29"/>
  <c r="X1587" i="29"/>
  <c r="Y1587" i="29"/>
  <c r="X1588" i="29"/>
  <c r="Y1588" i="29"/>
  <c r="X1589" i="29"/>
  <c r="Y1589" i="29"/>
  <c r="X1590" i="29"/>
  <c r="Y1590" i="29"/>
  <c r="X1591" i="29"/>
  <c r="Y1591" i="29"/>
  <c r="X1592" i="29"/>
  <c r="Y1592" i="29"/>
  <c r="X1593" i="29"/>
  <c r="Y1593" i="29"/>
  <c r="X1594" i="29"/>
  <c r="Y1594" i="29"/>
  <c r="X1595" i="29"/>
  <c r="Y1595" i="29"/>
  <c r="X1596" i="29"/>
  <c r="Y1596" i="29"/>
  <c r="X1597" i="29"/>
  <c r="Y1597" i="29"/>
  <c r="X1598" i="29"/>
  <c r="Y1598" i="29"/>
  <c r="X1599" i="29"/>
  <c r="Y1599" i="29"/>
  <c r="X1600" i="29"/>
  <c r="Y1600" i="29"/>
  <c r="X1601" i="29"/>
  <c r="Y1601" i="29"/>
  <c r="X1602" i="29"/>
  <c r="Y1602" i="29"/>
  <c r="X1603" i="29"/>
  <c r="Y1603" i="29"/>
  <c r="X1604" i="29"/>
  <c r="Y1604" i="29"/>
  <c r="X1605" i="29"/>
  <c r="Y1605" i="29"/>
  <c r="X1606" i="29"/>
  <c r="Y1606" i="29"/>
  <c r="X1607" i="29"/>
  <c r="Y1607" i="29"/>
  <c r="X1608" i="29"/>
  <c r="Y1608" i="29"/>
  <c r="X1609" i="29"/>
  <c r="Y1609" i="29"/>
  <c r="X1610" i="29"/>
  <c r="Y1610" i="29"/>
  <c r="X1611" i="29"/>
  <c r="Y1611" i="29"/>
  <c r="X1612" i="29"/>
  <c r="Y1612" i="29"/>
  <c r="X1613" i="29"/>
  <c r="Y1613" i="29"/>
  <c r="X1614" i="29"/>
  <c r="Y1614" i="29"/>
  <c r="X1615" i="29"/>
  <c r="Y1615" i="29"/>
  <c r="X1616" i="29"/>
  <c r="Y1616" i="29"/>
  <c r="X1617" i="29"/>
  <c r="Y1617" i="29"/>
  <c r="X1618" i="29"/>
  <c r="Y1618" i="29"/>
  <c r="X1619" i="29"/>
  <c r="Y1619" i="29"/>
  <c r="X1620" i="29"/>
  <c r="Y1620" i="29"/>
  <c r="X1621" i="29"/>
  <c r="Y1621" i="29"/>
  <c r="X1622" i="29"/>
  <c r="Y1622" i="29"/>
  <c r="X1623" i="29"/>
  <c r="Y1623" i="29"/>
  <c r="X1624" i="29"/>
  <c r="Y1624" i="29"/>
  <c r="X1625" i="29"/>
  <c r="Y1625" i="29"/>
  <c r="X1626" i="29"/>
  <c r="Y1626" i="29"/>
  <c r="X1627" i="29"/>
  <c r="Y1627" i="29"/>
  <c r="X1628" i="29"/>
  <c r="Y1628" i="29"/>
  <c r="X1629" i="29"/>
  <c r="Y1629" i="29"/>
  <c r="X1630" i="29"/>
  <c r="Y1630" i="29"/>
  <c r="X1631" i="29"/>
  <c r="Y1631" i="29"/>
  <c r="X1632" i="29"/>
  <c r="Y1632" i="29"/>
  <c r="X1633" i="29"/>
  <c r="Y1633" i="29"/>
  <c r="X1634" i="29"/>
  <c r="Y1634" i="29"/>
  <c r="X1635" i="29"/>
  <c r="Y1635" i="29"/>
  <c r="X1636" i="29"/>
  <c r="Y1636" i="29"/>
  <c r="X1637" i="29"/>
  <c r="Y1637" i="29"/>
  <c r="X1638" i="29"/>
  <c r="Y1638" i="29"/>
  <c r="X1639" i="29"/>
  <c r="Y1639" i="29"/>
  <c r="X1640" i="29"/>
  <c r="Y1640" i="29"/>
  <c r="X1641" i="29"/>
  <c r="Y1641" i="29"/>
  <c r="X1642" i="29"/>
  <c r="Y1642" i="29"/>
  <c r="X1643" i="29"/>
  <c r="Y1643" i="29"/>
  <c r="X1644" i="29"/>
  <c r="Y1644" i="29"/>
  <c r="X1645" i="29"/>
  <c r="Y1645" i="29"/>
  <c r="X1646" i="29"/>
  <c r="Y1646" i="29"/>
  <c r="X1647" i="29"/>
  <c r="Y1647" i="29"/>
  <c r="X1648" i="29"/>
  <c r="Y1648" i="29"/>
  <c r="X1649" i="29"/>
  <c r="Y1649" i="29"/>
  <c r="X1650" i="29"/>
  <c r="Y1650" i="29"/>
  <c r="X1651" i="29"/>
  <c r="Y1651" i="29"/>
  <c r="X1652" i="29"/>
  <c r="Y1652" i="29"/>
  <c r="X1653" i="29"/>
  <c r="Y1653" i="29"/>
  <c r="X1654" i="29"/>
  <c r="Y1654" i="29"/>
  <c r="X1655" i="29"/>
  <c r="Y1655" i="29"/>
  <c r="X1656" i="29"/>
  <c r="Y1656" i="29"/>
  <c r="X1657" i="29"/>
  <c r="Y1657" i="29"/>
  <c r="X1658" i="29"/>
  <c r="Y1658" i="29"/>
  <c r="X1659" i="29"/>
  <c r="Y1659" i="29"/>
  <c r="X1660" i="29"/>
  <c r="Y1660" i="29"/>
  <c r="X1661" i="29"/>
  <c r="Y1661" i="29"/>
  <c r="X1662" i="29"/>
  <c r="Y1662" i="29"/>
  <c r="X1663" i="29"/>
  <c r="Y1663" i="29"/>
  <c r="X1664" i="29"/>
  <c r="Y1664" i="29"/>
  <c r="X1665" i="29"/>
  <c r="Y1665" i="29"/>
  <c r="X1666" i="29"/>
  <c r="Y1666" i="29"/>
  <c r="X1667" i="29"/>
  <c r="Y1667" i="29"/>
  <c r="X1668" i="29"/>
  <c r="Y1668" i="29"/>
  <c r="X1669" i="29"/>
  <c r="Y1669" i="29"/>
  <c r="X1670" i="29"/>
  <c r="Y1670" i="29"/>
  <c r="X1671" i="29"/>
  <c r="Y1671" i="29"/>
  <c r="X1672" i="29"/>
  <c r="Y1672" i="29"/>
  <c r="X1673" i="29"/>
  <c r="Y1673" i="29"/>
  <c r="X1674" i="29"/>
  <c r="Y1674" i="29"/>
  <c r="X1675" i="29"/>
  <c r="Y1675" i="29"/>
  <c r="X1676" i="29"/>
  <c r="Y1676" i="29"/>
  <c r="X1677" i="29"/>
  <c r="Y1677" i="29"/>
  <c r="X1678" i="29"/>
  <c r="Y1678" i="29"/>
  <c r="X1679" i="29"/>
  <c r="Y1679" i="29"/>
  <c r="X1680" i="29"/>
  <c r="Y1680" i="29"/>
  <c r="X1681" i="29"/>
  <c r="Y1681" i="29"/>
  <c r="X1682" i="29"/>
  <c r="Y1682" i="29"/>
  <c r="X1683" i="29"/>
  <c r="Y1683" i="29"/>
  <c r="X1684" i="29"/>
  <c r="Y1684" i="29"/>
  <c r="X1685" i="29"/>
  <c r="Y1685" i="29"/>
  <c r="X1686" i="29"/>
  <c r="Y1686" i="29"/>
  <c r="X1687" i="29"/>
  <c r="Y1687" i="29"/>
  <c r="X1688" i="29"/>
  <c r="Y1688" i="29"/>
  <c r="X1689" i="29"/>
  <c r="Y1689" i="29"/>
  <c r="X1690" i="29"/>
  <c r="Y1690" i="29"/>
  <c r="X1691" i="29"/>
  <c r="Y1691" i="29"/>
  <c r="X1692" i="29"/>
  <c r="Y1692" i="29"/>
  <c r="X1693" i="29"/>
  <c r="Y1693" i="29"/>
  <c r="X1694" i="29"/>
  <c r="Y1694" i="29"/>
  <c r="X1695" i="29"/>
  <c r="Y1695" i="29"/>
  <c r="X1696" i="29"/>
  <c r="Y1696" i="29"/>
  <c r="X1697" i="29"/>
  <c r="Y1697" i="29"/>
  <c r="X1698" i="29"/>
  <c r="Y1698" i="29"/>
  <c r="X1699" i="29"/>
  <c r="Y1699" i="29"/>
  <c r="X1700" i="29"/>
  <c r="Y1700" i="29"/>
  <c r="X1701" i="29"/>
  <c r="Y1701" i="29"/>
  <c r="X1702" i="29"/>
  <c r="Y1702" i="29"/>
  <c r="X1703" i="29"/>
  <c r="Y1703" i="29"/>
  <c r="X1704" i="29"/>
  <c r="Y1704" i="29"/>
  <c r="X1705" i="29"/>
  <c r="Y1705" i="29"/>
  <c r="X1706" i="29"/>
  <c r="Y1706" i="29"/>
  <c r="X1707" i="29"/>
  <c r="Y1707" i="29"/>
  <c r="X1708" i="29"/>
  <c r="Y1708" i="29"/>
  <c r="X1709" i="29"/>
  <c r="Y1709" i="29"/>
  <c r="X1710" i="29"/>
  <c r="Y1710" i="29"/>
  <c r="X1711" i="29"/>
  <c r="Y1711" i="29"/>
  <c r="X1712" i="29"/>
  <c r="Y1712" i="29"/>
  <c r="X1713" i="29"/>
  <c r="Y1713" i="29"/>
  <c r="X1714" i="29"/>
  <c r="Y1714" i="29"/>
  <c r="X1715" i="29"/>
  <c r="Y1715" i="29"/>
  <c r="X1716" i="29"/>
  <c r="Y1716" i="29"/>
  <c r="X1717" i="29"/>
  <c r="Y1717" i="29"/>
  <c r="X1718" i="29"/>
  <c r="Y1718" i="29"/>
  <c r="X1719" i="29"/>
  <c r="Y1719" i="29"/>
  <c r="X1720" i="29"/>
  <c r="Y1720" i="29"/>
  <c r="X1721" i="29"/>
  <c r="Y1721" i="29"/>
  <c r="X1722" i="29"/>
  <c r="Y1722" i="29"/>
  <c r="X1723" i="29"/>
  <c r="Y1723" i="29"/>
  <c r="X1724" i="29"/>
  <c r="Y1724" i="29"/>
  <c r="X1725" i="29"/>
  <c r="Y1725" i="29"/>
  <c r="X1726" i="29"/>
  <c r="Y1726" i="29"/>
  <c r="X1727" i="29"/>
  <c r="Y1727" i="29"/>
  <c r="X1728" i="29"/>
  <c r="Y1728" i="29"/>
  <c r="X1729" i="29"/>
  <c r="Y1729" i="29"/>
  <c r="X1730" i="29"/>
  <c r="Y1730" i="29"/>
  <c r="X1731" i="29"/>
  <c r="Y1731" i="29"/>
  <c r="X1732" i="29"/>
  <c r="Y1732" i="29"/>
  <c r="X1733" i="29"/>
  <c r="Y1733" i="29"/>
  <c r="X1734" i="29"/>
  <c r="Y1734" i="29"/>
  <c r="X1735" i="29"/>
  <c r="Y1735" i="29"/>
  <c r="X1736" i="29"/>
  <c r="Y1736" i="29"/>
  <c r="X1737" i="29"/>
  <c r="Y1737" i="29"/>
  <c r="X1738" i="29"/>
  <c r="Y1738" i="29"/>
  <c r="X1739" i="29"/>
  <c r="Y1739" i="29"/>
  <c r="X1740" i="29"/>
  <c r="Y1740" i="29"/>
  <c r="X1741" i="29"/>
  <c r="Y1741" i="29"/>
  <c r="X1742" i="29"/>
  <c r="Y1742" i="29"/>
  <c r="X1743" i="29"/>
  <c r="Y1743" i="29"/>
  <c r="X1744" i="29"/>
  <c r="Y1744" i="29"/>
  <c r="X1745" i="29"/>
  <c r="Y1745" i="29"/>
  <c r="X1746" i="29"/>
  <c r="Y1746" i="29"/>
  <c r="X1747" i="29"/>
  <c r="Y1747" i="29"/>
  <c r="X1748" i="29"/>
  <c r="Y1748" i="29"/>
  <c r="X1749" i="29"/>
  <c r="Y1749" i="29"/>
  <c r="X1750" i="29"/>
  <c r="Y1750" i="29"/>
  <c r="X1751" i="29"/>
  <c r="Y1751" i="29"/>
  <c r="X1752" i="29"/>
  <c r="Y1752" i="29"/>
  <c r="X1753" i="29"/>
  <c r="Y1753" i="29"/>
  <c r="X1754" i="29"/>
  <c r="Y1754" i="29"/>
  <c r="X1755" i="29"/>
  <c r="Y1755" i="29"/>
  <c r="X1756" i="29"/>
  <c r="Y1756" i="29"/>
  <c r="X1757" i="29"/>
  <c r="Y1757" i="29"/>
  <c r="X1758" i="29"/>
  <c r="Y1758" i="29"/>
  <c r="X1759" i="29"/>
  <c r="Y1759" i="29"/>
  <c r="X1760" i="29"/>
  <c r="Y1760" i="29"/>
  <c r="X1761" i="29"/>
  <c r="Y1761" i="29"/>
  <c r="X1762" i="29"/>
  <c r="Y1762" i="29"/>
  <c r="X1763" i="29"/>
  <c r="Y1763" i="29"/>
  <c r="X1764" i="29"/>
  <c r="Y1764" i="29"/>
  <c r="X1765" i="29"/>
  <c r="Y1765" i="29"/>
  <c r="X1766" i="29"/>
  <c r="Y1766" i="29"/>
  <c r="X1767" i="29"/>
  <c r="Y1767" i="29"/>
  <c r="X1768" i="29"/>
  <c r="Y1768" i="29"/>
  <c r="X1769" i="29"/>
  <c r="Y1769" i="29"/>
  <c r="X1770" i="29"/>
  <c r="Y1770" i="29"/>
  <c r="X1771" i="29"/>
  <c r="Y1771" i="29"/>
  <c r="X1772" i="29"/>
  <c r="Y1772" i="29"/>
  <c r="X1773" i="29"/>
  <c r="Y1773" i="29"/>
  <c r="X1774" i="29"/>
  <c r="Y1774" i="29"/>
  <c r="X1775" i="29"/>
  <c r="Y1775" i="29"/>
  <c r="X1776" i="29"/>
  <c r="Y1776" i="29"/>
  <c r="X1777" i="29"/>
  <c r="Y1777" i="29"/>
  <c r="X1778" i="29"/>
  <c r="Y1778" i="29"/>
  <c r="X1779" i="29"/>
  <c r="Y1779" i="29"/>
  <c r="X1780" i="29"/>
  <c r="Y1780" i="29"/>
  <c r="X1781" i="29"/>
  <c r="Y1781" i="29"/>
  <c r="X1782" i="29"/>
  <c r="Y1782" i="29"/>
  <c r="X1783" i="29"/>
  <c r="Y1783" i="29"/>
  <c r="X1784" i="29"/>
  <c r="Y1784" i="29"/>
  <c r="X1785" i="29"/>
  <c r="Y1785" i="29"/>
  <c r="X1786" i="29"/>
  <c r="Y1786" i="29"/>
  <c r="X1787" i="29"/>
  <c r="Y1787" i="29"/>
  <c r="X1788" i="29"/>
  <c r="Y1788" i="29"/>
  <c r="X1789" i="29"/>
  <c r="Y1789" i="29"/>
  <c r="X1790" i="29"/>
  <c r="Y1790" i="29"/>
  <c r="X1791" i="29"/>
  <c r="Y1791" i="29"/>
  <c r="X1792" i="29"/>
  <c r="Y1792" i="29"/>
  <c r="X1793" i="29"/>
  <c r="Y1793" i="29"/>
  <c r="X1794" i="29"/>
  <c r="Y1794" i="29"/>
  <c r="X1795" i="29"/>
  <c r="Y1795" i="29"/>
  <c r="X1796" i="29"/>
  <c r="Y1796" i="29"/>
  <c r="X1797" i="29"/>
  <c r="Y1797" i="29"/>
  <c r="X1798" i="29"/>
  <c r="Y1798" i="29"/>
  <c r="X1799" i="29"/>
  <c r="Y1799" i="29"/>
  <c r="X1800" i="29"/>
  <c r="Y1800" i="29"/>
  <c r="X1801" i="29"/>
  <c r="Y1801" i="29"/>
  <c r="X1802" i="29"/>
  <c r="Y1802" i="29"/>
  <c r="X1803" i="29"/>
  <c r="Y1803" i="29"/>
  <c r="X1804" i="29"/>
  <c r="Y1804" i="29"/>
  <c r="X1805" i="29"/>
  <c r="Y1805" i="29"/>
  <c r="X1806" i="29"/>
  <c r="Y1806" i="29"/>
  <c r="X1807" i="29"/>
  <c r="Y1807" i="29"/>
  <c r="X1808" i="29"/>
  <c r="Y1808" i="29"/>
  <c r="X1809" i="29"/>
  <c r="Y1809" i="29"/>
  <c r="X1810" i="29"/>
  <c r="Y1810" i="29"/>
  <c r="X1811" i="29"/>
  <c r="Y1811" i="29"/>
  <c r="X1812" i="29"/>
  <c r="Y1812" i="29"/>
  <c r="X1813" i="29"/>
  <c r="Y1813" i="29"/>
  <c r="X1814" i="29"/>
  <c r="Y1814" i="29"/>
  <c r="X1815" i="29"/>
  <c r="Y1815" i="29"/>
  <c r="X1816" i="29"/>
  <c r="Y1816" i="29"/>
  <c r="X1817" i="29"/>
  <c r="Y1817" i="29"/>
  <c r="X1818" i="29"/>
  <c r="Y1818" i="29"/>
  <c r="X1819" i="29"/>
  <c r="Y1819" i="29"/>
  <c r="X1820" i="29"/>
  <c r="Y1820" i="29"/>
  <c r="X1821" i="29"/>
  <c r="Y1821" i="29"/>
  <c r="X1822" i="29"/>
  <c r="Y1822" i="29"/>
  <c r="X1823" i="29"/>
  <c r="Y1823" i="29"/>
  <c r="X1824" i="29"/>
  <c r="Y1824" i="29"/>
  <c r="X1825" i="29"/>
  <c r="Y1825" i="29"/>
  <c r="X1826" i="29"/>
  <c r="Y1826" i="29"/>
  <c r="X1827" i="29"/>
  <c r="Y1827" i="29"/>
  <c r="X1828" i="29"/>
  <c r="Y1828" i="29"/>
  <c r="X1829" i="29"/>
  <c r="Y1829" i="29"/>
  <c r="X1830" i="29"/>
  <c r="Y1830" i="29"/>
  <c r="X1831" i="29"/>
  <c r="Y1831" i="29"/>
  <c r="X1832" i="29"/>
  <c r="Y1832" i="29"/>
  <c r="X1833" i="29"/>
  <c r="Y1833" i="29"/>
  <c r="X1834" i="29"/>
  <c r="Y1834" i="29"/>
  <c r="X1835" i="29"/>
  <c r="Y1835" i="29"/>
  <c r="X1836" i="29"/>
  <c r="Y1836" i="29"/>
  <c r="X1837" i="29"/>
  <c r="Y1837" i="29"/>
  <c r="X1838" i="29"/>
  <c r="Y1838" i="29"/>
  <c r="X1839" i="29"/>
  <c r="Y1839" i="29"/>
  <c r="X1840" i="29"/>
  <c r="Y1840" i="29"/>
  <c r="X1841" i="29"/>
  <c r="Y1841" i="29"/>
  <c r="X1842" i="29"/>
  <c r="Y1842" i="29"/>
  <c r="X1843" i="29"/>
  <c r="Y1843" i="29"/>
  <c r="X1844" i="29"/>
  <c r="Y1844" i="29"/>
  <c r="X1845" i="29"/>
  <c r="Y1845" i="29"/>
  <c r="X1846" i="29"/>
  <c r="Y1846" i="29"/>
  <c r="X1847" i="29"/>
  <c r="Y1847" i="29"/>
  <c r="X1848" i="29"/>
  <c r="Y1848" i="29"/>
  <c r="X1849" i="29"/>
  <c r="Y1849" i="29"/>
  <c r="X1850" i="29"/>
  <c r="Y1850" i="29"/>
  <c r="X1851" i="29"/>
  <c r="Y1851" i="29"/>
  <c r="X1852" i="29"/>
  <c r="Y1852" i="29"/>
  <c r="X1853" i="29"/>
  <c r="Y1853" i="29"/>
  <c r="X1854" i="29"/>
  <c r="Y1854" i="29"/>
  <c r="X1855" i="29"/>
  <c r="Y1855" i="29"/>
  <c r="X1856" i="29"/>
  <c r="Y1856" i="29"/>
  <c r="X1857" i="29"/>
  <c r="Y1857" i="29"/>
  <c r="X1858" i="29"/>
  <c r="Y1858" i="29"/>
  <c r="X1859" i="29"/>
  <c r="Y1859" i="29"/>
  <c r="X1860" i="29"/>
  <c r="Y1860" i="29"/>
  <c r="X1861" i="29"/>
  <c r="Y1861" i="29"/>
  <c r="X1862" i="29"/>
  <c r="Y1862" i="29"/>
  <c r="X1863" i="29"/>
  <c r="Y1863" i="29"/>
  <c r="X1864" i="29"/>
  <c r="Y1864" i="29"/>
  <c r="X1865" i="29"/>
  <c r="Y1865" i="29"/>
  <c r="X1866" i="29"/>
  <c r="Y1866" i="29"/>
  <c r="X1867" i="29"/>
  <c r="Y1867" i="29"/>
  <c r="X1868" i="29"/>
  <c r="Y1868" i="29"/>
  <c r="X1869" i="29"/>
  <c r="Y1869" i="29"/>
  <c r="X1870" i="29"/>
  <c r="Y1870" i="29"/>
  <c r="X1871" i="29"/>
  <c r="Y1871" i="29"/>
  <c r="X1872" i="29"/>
  <c r="Y1872" i="29"/>
  <c r="X1873" i="29"/>
  <c r="Y1873" i="29"/>
  <c r="X1874" i="29"/>
  <c r="Y1874" i="29"/>
  <c r="X1875" i="29"/>
  <c r="Y1875" i="29"/>
  <c r="X1876" i="29"/>
  <c r="Y1876" i="29"/>
  <c r="X1877" i="29"/>
  <c r="Y1877" i="29"/>
  <c r="X1878" i="29"/>
  <c r="Y1878" i="29"/>
  <c r="X1879" i="29"/>
  <c r="Y1879" i="29"/>
  <c r="X1880" i="29"/>
  <c r="Y1880" i="29"/>
  <c r="X1881" i="29"/>
  <c r="Y1881" i="29"/>
  <c r="X1882" i="29"/>
  <c r="Y1882" i="29"/>
  <c r="X1883" i="29"/>
  <c r="Y1883" i="29"/>
  <c r="X1884" i="29"/>
  <c r="Y1884" i="29"/>
  <c r="X1885" i="29"/>
  <c r="Y1885" i="29"/>
  <c r="X1886" i="29"/>
  <c r="Y1886" i="29"/>
  <c r="X1887" i="29"/>
  <c r="Y1887" i="29"/>
  <c r="X1888" i="29"/>
  <c r="Y1888" i="29"/>
  <c r="X1889" i="29"/>
  <c r="Y1889" i="29"/>
  <c r="X1890" i="29"/>
  <c r="Y1890" i="29"/>
  <c r="X1891" i="29"/>
  <c r="Y1891" i="29"/>
  <c r="X1892" i="29"/>
  <c r="Y1892" i="29"/>
  <c r="X1893" i="29"/>
  <c r="Y1893" i="29"/>
  <c r="X1894" i="29"/>
  <c r="Y1894" i="29"/>
  <c r="X1895" i="29"/>
  <c r="Y1895" i="29"/>
  <c r="X1896" i="29"/>
  <c r="Y1896" i="29"/>
  <c r="X1897" i="29"/>
  <c r="Y1897" i="29"/>
  <c r="X1898" i="29"/>
  <c r="Y1898" i="29"/>
  <c r="X1899" i="29"/>
  <c r="Y1899" i="29"/>
  <c r="X1900" i="29"/>
  <c r="Y1900" i="29"/>
  <c r="X1901" i="29"/>
  <c r="Y1901" i="29"/>
  <c r="X1902" i="29"/>
  <c r="Y1902" i="29"/>
  <c r="X1903" i="29"/>
  <c r="Y1903" i="29"/>
  <c r="X1904" i="29"/>
  <c r="Y1904" i="29"/>
  <c r="X1905" i="29"/>
  <c r="Y1905" i="29"/>
  <c r="X1906" i="29"/>
  <c r="Y1906" i="29"/>
  <c r="X1907" i="29"/>
  <c r="Y1907" i="29"/>
  <c r="X1908" i="29"/>
  <c r="Y1908" i="29"/>
  <c r="X1909" i="29"/>
  <c r="Y1909" i="29"/>
  <c r="X1910" i="29"/>
  <c r="Y1910" i="29"/>
  <c r="X1911" i="29"/>
  <c r="Y1911" i="29"/>
  <c r="X1912" i="29"/>
  <c r="Y1912" i="29"/>
  <c r="X1913" i="29"/>
  <c r="Y1913" i="29"/>
  <c r="X1914" i="29"/>
  <c r="Y1914" i="29"/>
  <c r="X1915" i="29"/>
  <c r="Y1915" i="29"/>
  <c r="X1916" i="29"/>
  <c r="Y1916" i="29"/>
  <c r="X1917" i="29"/>
  <c r="Y1917" i="29"/>
  <c r="X1918" i="29"/>
  <c r="Y1918" i="29"/>
  <c r="X1919" i="29"/>
  <c r="Y1919" i="29"/>
  <c r="X1920" i="29"/>
  <c r="Y1920" i="29"/>
  <c r="X1921" i="29"/>
  <c r="Y1921" i="29"/>
  <c r="X1922" i="29"/>
  <c r="Y1922" i="29"/>
  <c r="X1923" i="29"/>
  <c r="Y1923" i="29"/>
  <c r="X1924" i="29"/>
  <c r="Y1924" i="29"/>
  <c r="X1925" i="29"/>
  <c r="Y1925" i="29"/>
  <c r="X1926" i="29"/>
  <c r="Y1926" i="29"/>
  <c r="X1927" i="29"/>
  <c r="Y1927" i="29"/>
  <c r="X1928" i="29"/>
  <c r="Y1928" i="29"/>
  <c r="X1929" i="29"/>
  <c r="Y1929" i="29"/>
  <c r="X1930" i="29"/>
  <c r="Y1930" i="29"/>
  <c r="X1931" i="29"/>
  <c r="Y1931" i="29"/>
  <c r="X1932" i="29"/>
  <c r="Y1932" i="29"/>
  <c r="X1933" i="29"/>
  <c r="Y1933" i="29"/>
  <c r="X1934" i="29"/>
  <c r="Y1934" i="29"/>
  <c r="X1935" i="29"/>
  <c r="Y1935" i="29"/>
  <c r="X1936" i="29"/>
  <c r="Y1936" i="29"/>
  <c r="X1937" i="29"/>
  <c r="Y1937" i="29"/>
  <c r="X1938" i="29"/>
  <c r="Y1938" i="29"/>
  <c r="X1939" i="29"/>
  <c r="Y1939" i="29"/>
  <c r="X1940" i="29"/>
  <c r="Y1940" i="29"/>
  <c r="X1941" i="29"/>
  <c r="Y1941" i="29"/>
  <c r="X1942" i="29"/>
  <c r="Y1942" i="29"/>
  <c r="X1943" i="29"/>
  <c r="Y1943" i="29"/>
  <c r="X1944" i="29"/>
  <c r="Y1944" i="29"/>
  <c r="X1945" i="29"/>
  <c r="Y1945" i="29"/>
  <c r="X1946" i="29"/>
  <c r="Y1946" i="29"/>
  <c r="X1947" i="29"/>
  <c r="Y1947" i="29"/>
  <c r="X1948" i="29"/>
  <c r="Y1948" i="29"/>
  <c r="X1949" i="29"/>
  <c r="Y1949" i="29"/>
  <c r="X1950" i="29"/>
  <c r="Y1950" i="29"/>
  <c r="X1951" i="29"/>
  <c r="Y1951" i="29"/>
  <c r="X1952" i="29"/>
  <c r="Y1952" i="29"/>
  <c r="X1953" i="29"/>
  <c r="Y1953" i="29"/>
  <c r="X1954" i="29"/>
  <c r="Y1954" i="29"/>
  <c r="X1955" i="29"/>
  <c r="Y1955" i="29"/>
  <c r="X1956" i="29"/>
  <c r="Y1956" i="29"/>
  <c r="X1957" i="29"/>
  <c r="Y1957" i="29"/>
  <c r="X1958" i="29"/>
  <c r="Y1958" i="29"/>
  <c r="X1959" i="29"/>
  <c r="Y1959" i="29"/>
  <c r="X1960" i="29"/>
  <c r="Y1960" i="29"/>
  <c r="X1961" i="29"/>
  <c r="Y1961" i="29"/>
  <c r="X1962" i="29"/>
  <c r="Y1962" i="29"/>
  <c r="X1963" i="29"/>
  <c r="Y1963" i="29"/>
  <c r="X1964" i="29"/>
  <c r="Y1964" i="29"/>
  <c r="X1965" i="29"/>
  <c r="Y1965" i="29"/>
  <c r="X1966" i="29"/>
  <c r="Y1966" i="29"/>
  <c r="X1967" i="29"/>
  <c r="Y1967" i="29"/>
  <c r="X1968" i="29"/>
  <c r="Y1968" i="29"/>
  <c r="X1969" i="29"/>
  <c r="Y1969" i="29"/>
  <c r="X1970" i="29"/>
  <c r="Y1970" i="29"/>
  <c r="X1971" i="29"/>
  <c r="Y1971" i="29"/>
  <c r="X1972" i="29"/>
  <c r="Y1972" i="29"/>
  <c r="X1973" i="29"/>
  <c r="Y1973" i="29"/>
  <c r="X1974" i="29"/>
  <c r="Y1974" i="29"/>
  <c r="X1975" i="29"/>
  <c r="Y1975" i="29"/>
  <c r="X1976" i="29"/>
  <c r="Y1976" i="29"/>
  <c r="X1977" i="29"/>
  <c r="Y1977" i="29"/>
  <c r="X1978" i="29"/>
  <c r="Y1978" i="29"/>
  <c r="X1979" i="29"/>
  <c r="Y1979" i="29"/>
  <c r="X1980" i="29"/>
  <c r="Y1980" i="29"/>
  <c r="X1981" i="29"/>
  <c r="Y1981" i="29"/>
  <c r="X1982" i="29"/>
  <c r="Y1982" i="29"/>
  <c r="X1983" i="29"/>
  <c r="Y1983" i="29"/>
  <c r="X1984" i="29"/>
  <c r="Y1984" i="29"/>
  <c r="X1985" i="29"/>
  <c r="Y1985" i="29"/>
  <c r="X1986" i="29"/>
  <c r="Y1986" i="29"/>
  <c r="X1987" i="29"/>
  <c r="Y1987" i="29"/>
  <c r="X1988" i="29"/>
  <c r="Y1988" i="29"/>
  <c r="X1989" i="29"/>
  <c r="Y1989" i="29"/>
  <c r="X1990" i="29"/>
  <c r="Y1990" i="29"/>
  <c r="X1991" i="29"/>
  <c r="Y1991" i="29"/>
  <c r="X1992" i="29"/>
  <c r="Y1992" i="29"/>
  <c r="X1993" i="29"/>
  <c r="Y1993" i="29"/>
  <c r="X1994" i="29"/>
  <c r="Y1994" i="29"/>
  <c r="X1995" i="29"/>
  <c r="Y1995" i="29"/>
  <c r="X1996" i="29"/>
  <c r="Y1996" i="29"/>
  <c r="X1997" i="29"/>
  <c r="Y1997" i="29"/>
  <c r="X1998" i="29"/>
  <c r="Y1998" i="29"/>
  <c r="X1999" i="29"/>
  <c r="Y1999" i="29"/>
  <c r="X2000" i="29"/>
  <c r="Y2000" i="29"/>
  <c r="X2001" i="29"/>
  <c r="Y2001" i="29"/>
  <c r="X2002" i="29"/>
  <c r="Y2002" i="29"/>
  <c r="X2003" i="29"/>
  <c r="Y2003" i="29"/>
  <c r="X2004" i="29"/>
  <c r="Y2004" i="29"/>
  <c r="X2005" i="29"/>
  <c r="Y2005" i="29"/>
  <c r="X2006" i="29"/>
  <c r="Y2006" i="29"/>
  <c r="X2007" i="29"/>
  <c r="Y2007" i="29"/>
  <c r="X2008" i="29"/>
  <c r="Y2008" i="29"/>
  <c r="X2009" i="29"/>
  <c r="Y2009" i="29"/>
  <c r="X2010" i="29"/>
  <c r="Y2010" i="29"/>
  <c r="X2011" i="29"/>
  <c r="Y2011" i="29"/>
  <c r="X2012" i="29"/>
  <c r="Y2012" i="29"/>
  <c r="X2013" i="29"/>
  <c r="Y2013" i="29"/>
  <c r="X2014" i="29"/>
  <c r="Y2014" i="29"/>
  <c r="X2015" i="29"/>
  <c r="Y2015" i="29"/>
  <c r="X2016" i="29"/>
  <c r="Y2016" i="29"/>
  <c r="X2017" i="29"/>
  <c r="Y2017" i="29"/>
  <c r="X2018" i="29"/>
  <c r="Y2018" i="29"/>
  <c r="X2019" i="29"/>
  <c r="Y2019" i="29"/>
  <c r="X2020" i="29"/>
  <c r="Y2020" i="29"/>
  <c r="X2021" i="29"/>
  <c r="Y2021" i="29"/>
  <c r="X2022" i="29"/>
  <c r="Y2022" i="29"/>
  <c r="X2023" i="29"/>
  <c r="Y2023" i="29"/>
  <c r="X2024" i="29"/>
  <c r="Y2024" i="29"/>
  <c r="X2025" i="29"/>
  <c r="Y2025" i="29"/>
  <c r="X2026" i="29"/>
  <c r="Y2026" i="29"/>
  <c r="X2027" i="29"/>
  <c r="Y2027" i="29"/>
  <c r="X2028" i="29"/>
  <c r="Y2028" i="29"/>
  <c r="X2029" i="29"/>
  <c r="Y2029" i="29"/>
  <c r="X2030" i="29"/>
  <c r="Y2030" i="29"/>
  <c r="X2031" i="29"/>
  <c r="Y2031" i="29"/>
  <c r="X2032" i="29"/>
  <c r="Y2032" i="29"/>
  <c r="X2033" i="29"/>
  <c r="Y2033" i="29"/>
  <c r="X2034" i="29"/>
  <c r="Y2034" i="29"/>
  <c r="X2035" i="29"/>
  <c r="Y2035" i="29"/>
  <c r="X2036" i="29"/>
  <c r="Y2036" i="29"/>
  <c r="X2037" i="29"/>
  <c r="Y2037" i="29"/>
  <c r="X2038" i="29"/>
  <c r="Y2038" i="29"/>
  <c r="X2039" i="29"/>
  <c r="Y2039" i="29"/>
  <c r="X2040" i="29"/>
  <c r="Y2040" i="29"/>
  <c r="X2041" i="29"/>
  <c r="Y2041" i="29"/>
  <c r="X2042" i="29"/>
  <c r="Y2042" i="29"/>
  <c r="X2043" i="29"/>
  <c r="Y2043" i="29"/>
  <c r="X2044" i="29"/>
  <c r="Y2044" i="29"/>
  <c r="X2045" i="29"/>
  <c r="Y2045" i="29"/>
  <c r="X2046" i="29"/>
  <c r="Y2046" i="29"/>
  <c r="X2047" i="29"/>
  <c r="Y2047" i="29"/>
  <c r="X2048" i="29"/>
  <c r="Y2048" i="29"/>
  <c r="X2049" i="29"/>
  <c r="Y2049" i="29"/>
  <c r="X2050" i="29"/>
  <c r="Y2050" i="29"/>
  <c r="X2051" i="29"/>
  <c r="Y2051" i="29"/>
  <c r="X2052" i="29"/>
  <c r="Y2052" i="29"/>
  <c r="X2053" i="29"/>
  <c r="Y2053" i="29"/>
  <c r="X2054" i="29"/>
  <c r="Y2054" i="29"/>
  <c r="X2055" i="29"/>
  <c r="Y2055" i="29"/>
  <c r="X2056" i="29"/>
  <c r="Y2056" i="29"/>
  <c r="X2057" i="29"/>
  <c r="Y2057" i="29"/>
  <c r="X2058" i="29"/>
  <c r="Y2058" i="29"/>
  <c r="X2059" i="29"/>
  <c r="Y2059" i="29"/>
  <c r="X2060" i="29"/>
  <c r="Y2060" i="29"/>
  <c r="X2061" i="29"/>
  <c r="Y2061" i="29"/>
  <c r="X2062" i="29"/>
  <c r="Y2062" i="29"/>
  <c r="X2063" i="29"/>
  <c r="Y2063" i="29"/>
  <c r="X2064" i="29"/>
  <c r="Y2064" i="29"/>
  <c r="X2065" i="29"/>
  <c r="Y2065" i="29"/>
  <c r="X2066" i="29"/>
  <c r="Y2066" i="29"/>
  <c r="X2067" i="29"/>
  <c r="Y2067" i="29"/>
  <c r="X2068" i="29"/>
  <c r="Y2068" i="29"/>
  <c r="X2069" i="29"/>
  <c r="Y2069" i="29"/>
  <c r="X2070" i="29"/>
  <c r="Y2070" i="29"/>
  <c r="X2071" i="29"/>
  <c r="Y2071" i="29"/>
  <c r="X2072" i="29"/>
  <c r="Y2072" i="29"/>
  <c r="X2073" i="29"/>
  <c r="Y2073" i="29"/>
  <c r="X2074" i="29"/>
  <c r="Y2074" i="29"/>
  <c r="X2075" i="29"/>
  <c r="Y2075" i="29"/>
  <c r="X2076" i="29"/>
  <c r="Y2076" i="29"/>
  <c r="X2077" i="29"/>
  <c r="Y2077" i="29"/>
  <c r="X2078" i="29"/>
  <c r="Y2078" i="29"/>
  <c r="X2079" i="29"/>
  <c r="Y2079" i="29"/>
  <c r="X2080" i="29"/>
  <c r="Y2080" i="29"/>
  <c r="X2081" i="29"/>
  <c r="Y2081" i="29"/>
  <c r="X2082" i="29"/>
  <c r="Y2082" i="29"/>
  <c r="X2083" i="29"/>
  <c r="Y2083" i="29"/>
  <c r="X2084" i="29"/>
  <c r="Y2084" i="29"/>
  <c r="X2085" i="29"/>
  <c r="Y2085" i="29"/>
  <c r="X2086" i="29"/>
  <c r="Y2086" i="29"/>
  <c r="X2087" i="29"/>
  <c r="Y2087" i="29"/>
  <c r="X2088" i="29"/>
  <c r="Y2088" i="29"/>
  <c r="X2089" i="29"/>
  <c r="Y2089" i="29"/>
  <c r="X2090" i="29"/>
  <c r="Y2090" i="29"/>
  <c r="X2091" i="29"/>
  <c r="Y2091" i="29"/>
  <c r="X2092" i="29"/>
  <c r="Y2092" i="29"/>
  <c r="X2093" i="29"/>
  <c r="Y2093" i="29"/>
  <c r="X2094" i="29"/>
  <c r="Y2094" i="29"/>
  <c r="X2095" i="29"/>
  <c r="Y2095" i="29"/>
  <c r="X2096" i="29"/>
  <c r="Y2096" i="29"/>
  <c r="X2097" i="29"/>
  <c r="Y2097" i="29"/>
  <c r="X2098" i="29"/>
  <c r="Y2098" i="29"/>
  <c r="X2099" i="29"/>
  <c r="Y2099" i="29"/>
  <c r="X2100" i="29"/>
  <c r="Y2100" i="29"/>
  <c r="X2101" i="29"/>
  <c r="Y2101" i="29"/>
  <c r="X2102" i="29"/>
  <c r="Y2102" i="29"/>
  <c r="X2103" i="29"/>
  <c r="Y2103" i="29"/>
  <c r="X2104" i="29"/>
  <c r="Y2104" i="29"/>
  <c r="X2105" i="29"/>
  <c r="Y2105" i="29"/>
  <c r="X2106" i="29"/>
  <c r="Y2106" i="29"/>
  <c r="X2107" i="29"/>
  <c r="Y2107" i="29"/>
  <c r="X2108" i="29"/>
  <c r="Y2108" i="29"/>
  <c r="X2109" i="29"/>
  <c r="Y2109" i="29"/>
  <c r="X2110" i="29"/>
  <c r="Y2110" i="29"/>
  <c r="X2111" i="29"/>
  <c r="Y2111" i="29"/>
  <c r="X2112" i="29"/>
  <c r="Y2112" i="29"/>
  <c r="X2113" i="29"/>
  <c r="Y2113" i="29"/>
  <c r="X2114" i="29"/>
  <c r="Y2114" i="29"/>
  <c r="X2115" i="29"/>
  <c r="Y2115" i="29"/>
  <c r="X2116" i="29"/>
  <c r="Y2116" i="29"/>
  <c r="X2117" i="29"/>
  <c r="Y2117" i="29"/>
  <c r="X2118" i="29"/>
  <c r="Y2118" i="29"/>
  <c r="X2119" i="29"/>
  <c r="Y2119" i="29"/>
  <c r="X2120" i="29"/>
  <c r="Y2120" i="29"/>
  <c r="X2121" i="29"/>
  <c r="Y2121" i="29"/>
  <c r="X2122" i="29"/>
  <c r="Y2122" i="29"/>
  <c r="X2123" i="29"/>
  <c r="Y2123" i="29"/>
  <c r="X2124" i="29"/>
  <c r="Y2124" i="29"/>
  <c r="X2125" i="29"/>
  <c r="Y2125" i="29"/>
  <c r="X2126" i="29"/>
  <c r="Y2126" i="29"/>
  <c r="X2127" i="29"/>
  <c r="Y2127" i="29"/>
  <c r="X2128" i="29"/>
  <c r="Y2128" i="29"/>
  <c r="X2129" i="29"/>
  <c r="Y2129" i="29"/>
  <c r="X2130" i="29"/>
  <c r="Y2130" i="29"/>
  <c r="X2131" i="29"/>
  <c r="Y2131" i="29"/>
  <c r="X2132" i="29"/>
  <c r="Y2132" i="29"/>
  <c r="X2133" i="29"/>
  <c r="Y2133" i="29"/>
  <c r="X2134" i="29"/>
  <c r="Y2134" i="29"/>
  <c r="X2135" i="29"/>
  <c r="Y2135" i="29"/>
  <c r="X2136" i="29"/>
  <c r="Y2136" i="29"/>
  <c r="X2137" i="29"/>
  <c r="Y2137" i="29"/>
  <c r="X2138" i="29"/>
  <c r="Y2138" i="29"/>
  <c r="X2139" i="29"/>
  <c r="Y2139" i="29"/>
  <c r="X2140" i="29"/>
  <c r="Y2140" i="29"/>
  <c r="X2141" i="29"/>
  <c r="Y2141" i="29"/>
  <c r="X2142" i="29"/>
  <c r="Y2142" i="29"/>
  <c r="X2143" i="29"/>
  <c r="Y2143" i="29"/>
  <c r="X2144" i="29"/>
  <c r="Y2144" i="29"/>
  <c r="X2145" i="29"/>
  <c r="Y2145" i="29"/>
  <c r="X2146" i="29"/>
  <c r="Y2146" i="29"/>
  <c r="X2147" i="29"/>
  <c r="Y2147" i="29"/>
  <c r="X2148" i="29"/>
  <c r="Y2148" i="29"/>
  <c r="X2149" i="29"/>
  <c r="Y2149" i="29"/>
  <c r="X2150" i="29"/>
  <c r="Y2150" i="29"/>
  <c r="X2151" i="29"/>
  <c r="Y2151" i="29"/>
  <c r="X2152" i="29"/>
  <c r="Y2152" i="29"/>
  <c r="X2153" i="29"/>
  <c r="Y2153" i="29"/>
  <c r="X2154" i="29"/>
  <c r="Y2154" i="29"/>
  <c r="X2155" i="29"/>
  <c r="Y2155" i="29"/>
  <c r="X2156" i="29"/>
  <c r="Y2156" i="29"/>
  <c r="X2157" i="29"/>
  <c r="Y2157" i="29"/>
  <c r="X2158" i="29"/>
  <c r="Y2158" i="29"/>
  <c r="X2159" i="29"/>
  <c r="Y2159" i="29"/>
  <c r="X2160" i="29"/>
  <c r="Y2160" i="29"/>
  <c r="X2161" i="29"/>
  <c r="Y2161" i="29"/>
  <c r="X2162" i="29"/>
  <c r="Y2162" i="29"/>
  <c r="X2163" i="29"/>
  <c r="Y2163" i="29"/>
  <c r="X2164" i="29"/>
  <c r="Y2164" i="29"/>
  <c r="X2165" i="29"/>
  <c r="Y2165" i="29"/>
  <c r="X2166" i="29"/>
  <c r="Y2166" i="29"/>
  <c r="X2167" i="29"/>
  <c r="Y2167" i="29"/>
  <c r="X2168" i="29"/>
  <c r="Y2168" i="29"/>
  <c r="X2169" i="29"/>
  <c r="Y2169" i="29"/>
  <c r="X2170" i="29"/>
  <c r="Y2170" i="29"/>
  <c r="X2171" i="29"/>
  <c r="Y2171" i="29"/>
  <c r="X2172" i="29"/>
  <c r="Y2172" i="29"/>
  <c r="X2173" i="29"/>
  <c r="Y2173" i="29"/>
  <c r="X2174" i="29"/>
  <c r="Y2174" i="29"/>
  <c r="X2175" i="29"/>
  <c r="Y2175" i="29"/>
  <c r="X2176" i="29"/>
  <c r="Y2176" i="29"/>
  <c r="X2177" i="29"/>
  <c r="Y2177" i="29"/>
  <c r="X2178" i="29"/>
  <c r="Y2178" i="29"/>
  <c r="X2179" i="29"/>
  <c r="Y2179" i="29"/>
  <c r="X2180" i="29"/>
  <c r="Y2180" i="29"/>
  <c r="X2181" i="29"/>
  <c r="Y2181" i="29"/>
  <c r="X2182" i="29"/>
  <c r="Y2182" i="29"/>
  <c r="X2183" i="29"/>
  <c r="Y2183" i="29"/>
  <c r="X2184" i="29"/>
  <c r="Y2184" i="29"/>
  <c r="X2185" i="29"/>
  <c r="Y2185" i="29"/>
  <c r="X2186" i="29"/>
  <c r="Y2186" i="29"/>
  <c r="X2187" i="29"/>
  <c r="Y2187" i="29"/>
  <c r="X2188" i="29"/>
  <c r="Y2188" i="29"/>
  <c r="X2189" i="29"/>
  <c r="Y2189" i="29"/>
  <c r="X2190" i="29"/>
  <c r="Y2190" i="29"/>
  <c r="X2191" i="29"/>
  <c r="Y2191" i="29"/>
  <c r="X2192" i="29"/>
  <c r="Y2192" i="29"/>
  <c r="X2193" i="29"/>
  <c r="Y2193" i="29"/>
  <c r="X2194" i="29"/>
  <c r="Y2194" i="29"/>
  <c r="X2195" i="29"/>
  <c r="Y2195" i="29"/>
  <c r="X2196" i="29"/>
  <c r="Y2196" i="29"/>
  <c r="X2197" i="29"/>
  <c r="Y2197" i="29"/>
  <c r="X2198" i="29"/>
  <c r="Y2198" i="29"/>
  <c r="X2199" i="29"/>
  <c r="Y2199" i="29"/>
  <c r="X2200" i="29"/>
  <c r="Y2200" i="29"/>
  <c r="X2201" i="29"/>
  <c r="Y2201" i="29"/>
  <c r="X2202" i="29"/>
  <c r="Y2202" i="29"/>
  <c r="X2203" i="29"/>
  <c r="Y2203" i="29"/>
  <c r="X2204" i="29"/>
  <c r="Y2204" i="29"/>
  <c r="X2205" i="29"/>
  <c r="Y2205" i="29"/>
  <c r="X2206" i="29"/>
  <c r="Y2206" i="29"/>
  <c r="X2207" i="29"/>
  <c r="Y2207" i="29"/>
  <c r="X2208" i="29"/>
  <c r="Y2208" i="29"/>
  <c r="X2209" i="29"/>
  <c r="Y2209" i="29"/>
  <c r="X2210" i="29"/>
  <c r="Y2210" i="29"/>
  <c r="X2211" i="29"/>
  <c r="Y2211" i="29"/>
  <c r="X2212" i="29"/>
  <c r="Y2212" i="29"/>
  <c r="X2213" i="29"/>
  <c r="Y2213" i="29"/>
  <c r="X2214" i="29"/>
  <c r="Y2214" i="29"/>
  <c r="X2215" i="29"/>
  <c r="Y2215" i="29"/>
  <c r="X2216" i="29"/>
  <c r="Y2216" i="29"/>
  <c r="X2217" i="29"/>
  <c r="Y2217" i="29"/>
  <c r="X2218" i="29"/>
  <c r="Y2218" i="29"/>
  <c r="X2219" i="29"/>
  <c r="Y2219" i="29"/>
  <c r="X2220" i="29"/>
  <c r="Y2220" i="29"/>
  <c r="X2221" i="29"/>
  <c r="Y2221" i="29"/>
  <c r="X2222" i="29"/>
  <c r="Y2222" i="29"/>
  <c r="X2223" i="29"/>
  <c r="Y2223" i="29"/>
  <c r="X2224" i="29"/>
  <c r="Y2224" i="29"/>
  <c r="X2225" i="29"/>
  <c r="Y2225" i="29"/>
  <c r="X2226" i="29"/>
  <c r="Y2226" i="29"/>
  <c r="X2227" i="29"/>
  <c r="Y2227" i="29"/>
  <c r="X2228" i="29"/>
  <c r="Y2228" i="29"/>
  <c r="X2229" i="29"/>
  <c r="Y2229" i="29"/>
  <c r="X2230" i="29"/>
  <c r="Y2230" i="29"/>
  <c r="X2231" i="29"/>
  <c r="Y2231" i="29"/>
  <c r="X2232" i="29"/>
  <c r="Y2232" i="29"/>
  <c r="X2233" i="29"/>
  <c r="Y2233" i="29"/>
  <c r="X2234" i="29"/>
  <c r="Y2234" i="29"/>
  <c r="X2235" i="29"/>
  <c r="Y2235" i="29"/>
  <c r="X2236" i="29"/>
  <c r="Y2236" i="29"/>
  <c r="X2237" i="29"/>
  <c r="Y2237" i="29"/>
  <c r="X2238" i="29"/>
  <c r="Y2238" i="29"/>
  <c r="X2239" i="29"/>
  <c r="Y2239" i="29"/>
  <c r="X2240" i="29"/>
  <c r="Y2240" i="29"/>
  <c r="X2241" i="29"/>
  <c r="Y2241" i="29"/>
  <c r="X2242" i="29"/>
  <c r="Y2242" i="29"/>
  <c r="X2243" i="29"/>
  <c r="Y2243" i="29"/>
  <c r="X2244" i="29"/>
  <c r="Y2244" i="29"/>
  <c r="X2245" i="29"/>
  <c r="Y2245" i="29"/>
  <c r="X2246" i="29"/>
  <c r="Y2246" i="29"/>
  <c r="X2247" i="29"/>
  <c r="Y2247" i="29"/>
  <c r="X2248" i="29"/>
  <c r="Y2248" i="29"/>
  <c r="X2249" i="29"/>
  <c r="Y2249" i="29"/>
  <c r="X2250" i="29"/>
  <c r="Y2250" i="29"/>
  <c r="X2251" i="29"/>
  <c r="Y2251" i="29"/>
  <c r="X2252" i="29"/>
  <c r="Y2252" i="29"/>
  <c r="X2253" i="29"/>
  <c r="Y2253" i="29"/>
  <c r="X2254" i="29"/>
  <c r="Y2254" i="29"/>
  <c r="X2255" i="29"/>
  <c r="Y2255" i="29"/>
  <c r="X2256" i="29"/>
  <c r="Y2256" i="29"/>
  <c r="X2257" i="29"/>
  <c r="Y2257" i="29"/>
  <c r="X2258" i="29"/>
  <c r="Y2258" i="29"/>
  <c r="X2259" i="29"/>
  <c r="Y2259" i="29"/>
  <c r="X2260" i="29"/>
  <c r="Y2260" i="29"/>
  <c r="X2261" i="29"/>
  <c r="Y2261" i="29"/>
  <c r="X2262" i="29"/>
  <c r="Y2262" i="29"/>
  <c r="X2263" i="29"/>
  <c r="Y2263" i="29"/>
  <c r="X2264" i="29"/>
  <c r="Y2264" i="29"/>
  <c r="X2265" i="29"/>
  <c r="Y2265" i="29"/>
  <c r="X2266" i="29"/>
  <c r="Y2266" i="29"/>
  <c r="X2267" i="29"/>
  <c r="Y2267" i="29"/>
  <c r="X2268" i="29"/>
  <c r="Y2268" i="29"/>
  <c r="X2269" i="29"/>
  <c r="Y2269" i="29"/>
  <c r="X2270" i="29"/>
  <c r="Y2270" i="29"/>
  <c r="X2271" i="29"/>
  <c r="Y2271" i="29"/>
  <c r="X2272" i="29"/>
  <c r="Y2272" i="29"/>
  <c r="X2273" i="29"/>
  <c r="Y2273" i="29"/>
  <c r="X2274" i="29"/>
  <c r="Y2274" i="29"/>
  <c r="X2275" i="29"/>
  <c r="Y2275" i="29"/>
  <c r="X2276" i="29"/>
  <c r="Y2276" i="29"/>
  <c r="X2277" i="29"/>
  <c r="Y2277" i="29"/>
  <c r="X2278" i="29"/>
  <c r="Y2278" i="29"/>
  <c r="X2279" i="29"/>
  <c r="Y2279" i="29"/>
  <c r="X2280" i="29"/>
  <c r="Y2280" i="29"/>
  <c r="X2281" i="29"/>
  <c r="Y2281" i="29"/>
  <c r="X2282" i="29"/>
  <c r="Y2282" i="29"/>
  <c r="X2283" i="29"/>
  <c r="Y2283" i="29"/>
  <c r="X2284" i="29"/>
  <c r="Y2284" i="29"/>
  <c r="X2285" i="29"/>
  <c r="Y2285" i="29"/>
  <c r="X2286" i="29"/>
  <c r="Y2286" i="29"/>
  <c r="X2287" i="29"/>
  <c r="Y2287" i="29"/>
  <c r="X2288" i="29"/>
  <c r="Y2288" i="29"/>
  <c r="X2289" i="29"/>
  <c r="Y2289" i="29"/>
  <c r="X2290" i="29"/>
  <c r="Y2290" i="29"/>
  <c r="X2291" i="29"/>
  <c r="Y2291" i="29"/>
  <c r="X2292" i="29"/>
  <c r="Y2292" i="29"/>
  <c r="X2293" i="29"/>
  <c r="Y2293" i="29"/>
  <c r="X2294" i="29"/>
  <c r="Y2294" i="29"/>
  <c r="X2295" i="29"/>
  <c r="Y2295" i="29"/>
  <c r="X2296" i="29"/>
  <c r="Y2296" i="29"/>
  <c r="X2297" i="29"/>
  <c r="Y2297" i="29"/>
  <c r="X2298" i="29"/>
  <c r="Y2298" i="29"/>
  <c r="X2299" i="29"/>
  <c r="Y2299" i="29"/>
  <c r="X2300" i="29"/>
  <c r="Y2300" i="29"/>
  <c r="X2301" i="29"/>
  <c r="Y2301" i="29"/>
  <c r="X2302" i="29"/>
  <c r="Y2302" i="29"/>
  <c r="X2303" i="29"/>
  <c r="Y2303" i="29"/>
  <c r="X2304" i="29"/>
  <c r="Y2304" i="29"/>
  <c r="X2305" i="29"/>
  <c r="Y2305" i="29"/>
  <c r="X2306" i="29"/>
  <c r="Y2306" i="29"/>
  <c r="X2307" i="29"/>
  <c r="Y2307" i="29"/>
  <c r="X2308" i="29"/>
  <c r="Y2308" i="29"/>
  <c r="X2309" i="29"/>
  <c r="Y2309" i="29"/>
  <c r="X2310" i="29"/>
  <c r="Y2310" i="29"/>
  <c r="X2311" i="29"/>
  <c r="Y2311" i="29"/>
  <c r="X2312" i="29"/>
  <c r="Y2312" i="29"/>
  <c r="X2313" i="29"/>
  <c r="Y2313" i="29"/>
  <c r="X2314" i="29"/>
  <c r="Y2314" i="29"/>
  <c r="X2315" i="29"/>
  <c r="Y2315" i="29"/>
  <c r="X2316" i="29"/>
  <c r="Y2316" i="29"/>
  <c r="X2317" i="29"/>
  <c r="Y2317" i="29"/>
  <c r="X2318" i="29"/>
  <c r="Y2318" i="29"/>
  <c r="X2319" i="29"/>
  <c r="Y2319" i="29"/>
  <c r="X2320" i="29"/>
  <c r="Y2320" i="29"/>
  <c r="X2321" i="29"/>
  <c r="Y2321" i="29"/>
  <c r="X2322" i="29"/>
  <c r="Y2322" i="29"/>
  <c r="X2323" i="29"/>
  <c r="Y2323" i="29"/>
  <c r="X2324" i="29"/>
  <c r="Y2324" i="29"/>
  <c r="X2325" i="29"/>
  <c r="Y2325" i="29"/>
  <c r="X2326" i="29"/>
  <c r="Y2326" i="29"/>
  <c r="X2327" i="29"/>
  <c r="Y2327" i="29"/>
  <c r="X2328" i="29"/>
  <c r="Y2328" i="29"/>
  <c r="X2329" i="29"/>
  <c r="Y2329" i="29"/>
  <c r="X2330" i="29"/>
  <c r="Y2330" i="29"/>
  <c r="X2331" i="29"/>
  <c r="Y2331" i="29"/>
  <c r="X2332" i="29"/>
  <c r="Y2332" i="29"/>
  <c r="X2333" i="29"/>
  <c r="Y2333" i="29"/>
  <c r="X2334" i="29"/>
  <c r="Y2334" i="29"/>
  <c r="X2335" i="29"/>
  <c r="Y2335" i="29"/>
  <c r="X2336" i="29"/>
  <c r="Y2336" i="29"/>
  <c r="X2337" i="29"/>
  <c r="Y2337" i="29"/>
  <c r="X2338" i="29"/>
  <c r="Y2338" i="29"/>
  <c r="X2339" i="29"/>
  <c r="Y2339" i="29"/>
  <c r="X2340" i="29"/>
  <c r="Y2340" i="29"/>
  <c r="X2341" i="29"/>
  <c r="Y2341" i="29"/>
  <c r="X2342" i="29"/>
  <c r="Y2342" i="29"/>
  <c r="X2343" i="29"/>
  <c r="Y2343" i="29"/>
  <c r="X2344" i="29"/>
  <c r="Y2344" i="29"/>
  <c r="X2345" i="29"/>
  <c r="Y2345" i="29"/>
  <c r="X2346" i="29"/>
  <c r="Y2346" i="29"/>
  <c r="X2347" i="29"/>
  <c r="Y2347" i="29"/>
  <c r="X2348" i="29"/>
  <c r="Y2348" i="29"/>
  <c r="X2349" i="29"/>
  <c r="Y2349" i="29"/>
  <c r="X2350" i="29"/>
  <c r="Y2350" i="29"/>
  <c r="X2351" i="29"/>
  <c r="Y2351" i="29"/>
  <c r="X2352" i="29"/>
  <c r="Y2352" i="29"/>
  <c r="X2353" i="29"/>
  <c r="Y2353" i="29"/>
  <c r="X2354" i="29"/>
  <c r="Y2354" i="29"/>
  <c r="X2355" i="29"/>
  <c r="Y2355" i="29"/>
  <c r="X2356" i="29"/>
  <c r="Y2356" i="29"/>
  <c r="X2357" i="29"/>
  <c r="Y2357" i="29"/>
  <c r="X2358" i="29"/>
  <c r="Y2358" i="29"/>
  <c r="X2359" i="29"/>
  <c r="Y2359" i="29"/>
  <c r="X2360" i="29"/>
  <c r="Y2360" i="29"/>
  <c r="X2361" i="29"/>
  <c r="Y2361" i="29"/>
  <c r="X2362" i="29"/>
  <c r="Y2362" i="29"/>
  <c r="X2363" i="29"/>
  <c r="Y2363" i="29"/>
  <c r="X2364" i="29"/>
  <c r="Y2364" i="29"/>
  <c r="X2365" i="29"/>
  <c r="Y2365" i="29"/>
  <c r="X2366" i="29"/>
  <c r="Y2366" i="29"/>
  <c r="X2367" i="29"/>
  <c r="Y2367" i="29"/>
  <c r="X2368" i="29"/>
  <c r="Y2368" i="29"/>
  <c r="X2369" i="29"/>
  <c r="Y2369" i="29"/>
  <c r="X2370" i="29"/>
  <c r="Y2370" i="29"/>
  <c r="X2371" i="29"/>
  <c r="Y2371" i="29"/>
  <c r="X2372" i="29"/>
  <c r="Y2372" i="29"/>
  <c r="X2373" i="29"/>
  <c r="Y2373" i="29"/>
  <c r="X2374" i="29"/>
  <c r="Y2374" i="29"/>
  <c r="X2375" i="29"/>
  <c r="Y2375" i="29"/>
  <c r="X2376" i="29"/>
  <c r="Y2376" i="29"/>
  <c r="X2377" i="29"/>
  <c r="Y2377" i="29"/>
  <c r="X2378" i="29"/>
  <c r="Y2378" i="29"/>
  <c r="X2379" i="29"/>
  <c r="Y2379" i="29"/>
  <c r="X2380" i="29"/>
  <c r="Y2380" i="29"/>
  <c r="X2381" i="29"/>
  <c r="Y2381" i="29"/>
  <c r="X2382" i="29"/>
  <c r="Y2382" i="29"/>
  <c r="X2383" i="29"/>
  <c r="Y2383" i="29"/>
  <c r="X2384" i="29"/>
  <c r="Y2384" i="29"/>
  <c r="X2385" i="29"/>
  <c r="Y2385" i="29"/>
  <c r="X2386" i="29"/>
  <c r="Y2386" i="29"/>
  <c r="X2387" i="29"/>
  <c r="Y2387" i="29"/>
  <c r="X2388" i="29"/>
  <c r="Y2388" i="29"/>
  <c r="X2389" i="29"/>
  <c r="Y2389" i="29"/>
  <c r="X2390" i="29"/>
  <c r="Y2390" i="29"/>
  <c r="X2391" i="29"/>
  <c r="Y2391" i="29"/>
  <c r="X2392" i="29"/>
  <c r="Y2392" i="29"/>
  <c r="X2393" i="29"/>
  <c r="Y2393" i="29"/>
  <c r="X2394" i="29"/>
  <c r="Y2394" i="29"/>
  <c r="X2395" i="29"/>
  <c r="Y2395" i="29"/>
  <c r="X2396" i="29"/>
  <c r="Y2396" i="29"/>
  <c r="X2397" i="29"/>
  <c r="Y2397" i="29"/>
  <c r="X2398" i="29"/>
  <c r="Y2398" i="29"/>
  <c r="X2399" i="29"/>
  <c r="Y2399" i="29"/>
  <c r="X2400" i="29"/>
  <c r="Y2400" i="29"/>
  <c r="X2401" i="29"/>
  <c r="Y2401" i="29"/>
  <c r="X2402" i="29"/>
  <c r="Y2402" i="29"/>
  <c r="X2403" i="29"/>
  <c r="Y2403" i="29"/>
  <c r="X2404" i="29"/>
  <c r="Y2404" i="29"/>
  <c r="X2405" i="29"/>
  <c r="Y2405" i="29"/>
  <c r="X2406" i="29"/>
  <c r="Y2406" i="29"/>
  <c r="X2407" i="29"/>
  <c r="Y2407" i="29"/>
  <c r="X2408" i="29"/>
  <c r="Y2408" i="29"/>
  <c r="X2409" i="29"/>
  <c r="Y2409" i="29"/>
  <c r="X2410" i="29"/>
  <c r="Y2410" i="29"/>
  <c r="X2411" i="29"/>
  <c r="Y2411" i="29"/>
  <c r="X2412" i="29"/>
  <c r="Y2412" i="29"/>
  <c r="X2413" i="29"/>
  <c r="Y2413" i="29"/>
  <c r="X2414" i="29"/>
  <c r="Y2414" i="29"/>
  <c r="X2415" i="29"/>
  <c r="Y2415" i="29"/>
  <c r="X2416" i="29"/>
  <c r="Y2416" i="29"/>
  <c r="X2417" i="29"/>
  <c r="Y2417" i="29"/>
  <c r="X2418" i="29"/>
  <c r="Y2418" i="29"/>
  <c r="X2419" i="29"/>
  <c r="Y2419" i="29"/>
  <c r="X2420" i="29"/>
  <c r="Y2420" i="29"/>
  <c r="X2421" i="29"/>
  <c r="Y2421" i="29"/>
  <c r="X2422" i="29"/>
  <c r="Y2422" i="29"/>
  <c r="X2423" i="29"/>
  <c r="Y2423" i="29"/>
  <c r="X2424" i="29"/>
  <c r="Y2424" i="29"/>
  <c r="X2425" i="29"/>
  <c r="Y2425" i="29"/>
  <c r="X2426" i="29"/>
  <c r="Y2426" i="29"/>
  <c r="X2427" i="29"/>
  <c r="Y2427" i="29"/>
  <c r="X2428" i="29"/>
  <c r="Y2428" i="29"/>
  <c r="X2429" i="29"/>
  <c r="Y2429" i="29"/>
  <c r="X2430" i="29"/>
  <c r="Y2430" i="29"/>
  <c r="X2431" i="29"/>
  <c r="Y2431" i="29"/>
  <c r="X2432" i="29"/>
  <c r="Y2432" i="29"/>
  <c r="X2433" i="29"/>
  <c r="Y2433" i="29"/>
  <c r="X2434" i="29"/>
  <c r="Y2434" i="29"/>
  <c r="X2435" i="29"/>
  <c r="Y2435" i="29"/>
  <c r="X2436" i="29"/>
  <c r="Y2436" i="29"/>
  <c r="X2437" i="29"/>
  <c r="Y2437" i="29"/>
  <c r="X2438" i="29"/>
  <c r="Y2438" i="29"/>
  <c r="X2439" i="29"/>
  <c r="Y2439" i="29"/>
  <c r="X2440" i="29"/>
  <c r="Y2440" i="29"/>
  <c r="X2441" i="29"/>
  <c r="Y2441" i="29"/>
  <c r="X2442" i="29"/>
  <c r="Y2442" i="29"/>
  <c r="X2443" i="29"/>
  <c r="Y2443" i="29"/>
  <c r="X2444" i="29"/>
  <c r="Y2444" i="29"/>
  <c r="X2445" i="29"/>
  <c r="Y2445" i="29"/>
  <c r="X2446" i="29"/>
  <c r="Y2446" i="29"/>
  <c r="X2447" i="29"/>
  <c r="Y2447" i="29"/>
  <c r="X2448" i="29"/>
  <c r="Y2448" i="29"/>
  <c r="X2449" i="29"/>
  <c r="Y2449" i="29"/>
  <c r="X2450" i="29"/>
  <c r="Y2450" i="29"/>
  <c r="X2451" i="29"/>
  <c r="Y2451" i="29"/>
  <c r="X2452" i="29"/>
  <c r="Y2452" i="29"/>
  <c r="X2453" i="29"/>
  <c r="Y2453" i="29"/>
  <c r="X2454" i="29"/>
  <c r="Y2454" i="29"/>
  <c r="X2455" i="29"/>
  <c r="Y2455" i="29"/>
  <c r="X2456" i="29"/>
  <c r="Y2456" i="29"/>
  <c r="X2457" i="29"/>
  <c r="Y2457" i="29"/>
  <c r="X2458" i="29"/>
  <c r="Y2458" i="29"/>
  <c r="X2459" i="29"/>
  <c r="Y2459" i="29"/>
  <c r="X2460" i="29"/>
  <c r="Y2460" i="29"/>
  <c r="X2461" i="29"/>
  <c r="Y2461" i="29"/>
  <c r="X2462" i="29"/>
  <c r="Y2462" i="29"/>
  <c r="X2463" i="29"/>
  <c r="Y2463" i="29"/>
  <c r="X2464" i="29"/>
  <c r="Y2464" i="29"/>
  <c r="X2465" i="29"/>
  <c r="Y2465" i="29"/>
  <c r="X2466" i="29"/>
  <c r="Y2466" i="29"/>
  <c r="X2467" i="29"/>
  <c r="Y2467" i="29"/>
  <c r="X2468" i="29"/>
  <c r="Y2468" i="29"/>
  <c r="X2469" i="29"/>
  <c r="Y2469" i="29"/>
  <c r="X2470" i="29"/>
  <c r="Y2470" i="29"/>
  <c r="X2471" i="29"/>
  <c r="Y2471" i="29"/>
  <c r="X2472" i="29"/>
  <c r="Y2472" i="29"/>
  <c r="X2473" i="29"/>
  <c r="Y2473" i="29"/>
  <c r="X2474" i="29"/>
  <c r="Y2474" i="29"/>
  <c r="X2475" i="29"/>
  <c r="Y2475" i="29"/>
  <c r="X2476" i="29"/>
  <c r="Y2476" i="29"/>
  <c r="X2477" i="29"/>
  <c r="Y2477" i="29"/>
  <c r="X2478" i="29"/>
  <c r="Y2478" i="29"/>
  <c r="X2479" i="29"/>
  <c r="Y2479" i="29"/>
  <c r="X2480" i="29"/>
  <c r="Y2480" i="29"/>
  <c r="X2481" i="29"/>
  <c r="Y2481" i="29"/>
  <c r="X2482" i="29"/>
  <c r="Y2482" i="29"/>
  <c r="X2483" i="29"/>
  <c r="Y2483" i="29"/>
  <c r="X2484" i="29"/>
  <c r="Y2484" i="29"/>
  <c r="X2485" i="29"/>
  <c r="Y2485" i="29"/>
  <c r="X2486" i="29"/>
  <c r="Y2486" i="29"/>
  <c r="X2487" i="29"/>
  <c r="Y2487" i="29"/>
  <c r="X2488" i="29"/>
  <c r="Y2488" i="29"/>
  <c r="X2489" i="29"/>
  <c r="Y2489" i="29"/>
  <c r="X2490" i="29"/>
  <c r="Y2490" i="29"/>
  <c r="X2491" i="29"/>
  <c r="Y2491" i="29"/>
  <c r="X2492" i="29"/>
  <c r="Y2492" i="29"/>
  <c r="X2493" i="29"/>
  <c r="Y2493" i="29"/>
  <c r="X2494" i="29"/>
  <c r="Y2494" i="29"/>
  <c r="X2495" i="29"/>
  <c r="Y2495" i="29"/>
  <c r="X2496" i="29"/>
  <c r="Y2496" i="29"/>
  <c r="X2497" i="29"/>
  <c r="Y2497" i="29"/>
  <c r="X2498" i="29"/>
  <c r="Y2498" i="29"/>
  <c r="X2499" i="29"/>
  <c r="Y2499" i="29"/>
  <c r="X2500" i="29"/>
  <c r="Y2500" i="29"/>
  <c r="X2501" i="29"/>
  <c r="Y2501" i="29"/>
  <c r="X2502" i="29"/>
  <c r="Y2502" i="29"/>
  <c r="X2503" i="29"/>
  <c r="Y2503" i="29"/>
  <c r="X2504" i="29"/>
  <c r="Y2504" i="29"/>
  <c r="X2505" i="29"/>
  <c r="Y2505" i="29"/>
  <c r="X2506" i="29"/>
  <c r="Y2506" i="29"/>
  <c r="X2507" i="29"/>
  <c r="Y2507" i="29"/>
  <c r="X2508" i="29"/>
  <c r="Y2508" i="29"/>
  <c r="X2509" i="29"/>
  <c r="Y2509" i="29"/>
  <c r="X2510" i="29"/>
  <c r="Y2510" i="29"/>
  <c r="X2511" i="29"/>
  <c r="Y2511" i="29"/>
  <c r="X2512" i="29"/>
  <c r="Y2512" i="29"/>
  <c r="X2513" i="29"/>
  <c r="Y2513" i="29"/>
  <c r="X2514" i="29"/>
  <c r="Y2514" i="29"/>
  <c r="X2515" i="29"/>
  <c r="Y2515" i="29"/>
  <c r="X2516" i="29"/>
  <c r="Y2516" i="29"/>
  <c r="X2517" i="29"/>
  <c r="Y2517" i="29"/>
  <c r="X2518" i="29"/>
  <c r="Y2518" i="29"/>
  <c r="X2519" i="29"/>
  <c r="Y2519" i="29"/>
  <c r="X2520" i="29"/>
  <c r="Y2520" i="29"/>
  <c r="X2521" i="29"/>
  <c r="Y2521" i="29"/>
  <c r="X2522" i="29"/>
  <c r="Y2522" i="29"/>
  <c r="X2523" i="29"/>
  <c r="Y2523" i="29"/>
  <c r="X2524" i="29"/>
  <c r="Y2524" i="29"/>
  <c r="X2525" i="29"/>
  <c r="Y2525" i="29"/>
  <c r="X2526" i="29"/>
  <c r="Y2526" i="29"/>
  <c r="X2527" i="29"/>
  <c r="Y2527" i="29"/>
  <c r="X2528" i="29"/>
  <c r="Y2528" i="29"/>
  <c r="X2529" i="29"/>
  <c r="Y2529" i="29"/>
  <c r="X2530" i="29"/>
  <c r="Y2530" i="29"/>
  <c r="X2531" i="29"/>
  <c r="Y2531" i="29"/>
  <c r="X2532" i="29"/>
  <c r="Y2532" i="29"/>
  <c r="X2533" i="29"/>
  <c r="Y2533" i="29"/>
  <c r="X2534" i="29"/>
  <c r="Y2534" i="29"/>
  <c r="X2535" i="29"/>
  <c r="Y2535" i="29"/>
  <c r="X2536" i="29"/>
  <c r="Y2536" i="29"/>
  <c r="X2537" i="29"/>
  <c r="Y2537" i="29"/>
  <c r="X2538" i="29"/>
  <c r="Y2538" i="29"/>
  <c r="X2539" i="29"/>
  <c r="Y2539" i="29"/>
  <c r="X2540" i="29"/>
  <c r="Y2540" i="29"/>
  <c r="X2541" i="29"/>
  <c r="Y2541" i="29"/>
  <c r="X2542" i="29"/>
  <c r="Y2542" i="29"/>
  <c r="X2543" i="29"/>
  <c r="Y2543" i="29"/>
  <c r="X2544" i="29"/>
  <c r="Y2544" i="29"/>
  <c r="X2545" i="29"/>
  <c r="Y2545" i="29"/>
  <c r="X2546" i="29"/>
  <c r="Y2546" i="29"/>
  <c r="X2547" i="29"/>
  <c r="Y2547" i="29"/>
  <c r="X2548" i="29"/>
  <c r="Y2548" i="29"/>
  <c r="X2549" i="29"/>
  <c r="Y2549" i="29"/>
  <c r="X2550" i="29"/>
  <c r="Y2550" i="29"/>
  <c r="X2551" i="29"/>
  <c r="Y2551" i="29"/>
  <c r="X2552" i="29"/>
  <c r="Y2552" i="29"/>
  <c r="X2553" i="29"/>
  <c r="Y2553" i="29"/>
  <c r="X2554" i="29"/>
  <c r="Y2554" i="29"/>
  <c r="X2555" i="29"/>
  <c r="Y2555" i="29"/>
  <c r="X2556" i="29"/>
  <c r="Y2556" i="29"/>
  <c r="X2557" i="29"/>
  <c r="Y2557" i="29"/>
  <c r="X2558" i="29"/>
  <c r="Y2558" i="29"/>
  <c r="X2559" i="29"/>
  <c r="Y2559" i="29"/>
  <c r="X2560" i="29"/>
  <c r="Y2560" i="29"/>
  <c r="X2561" i="29"/>
  <c r="Y2561" i="29"/>
  <c r="X2562" i="29"/>
  <c r="Y2562" i="29"/>
  <c r="X2563" i="29"/>
  <c r="Y2563" i="29"/>
  <c r="X2564" i="29"/>
  <c r="Y2564" i="29"/>
  <c r="X2565" i="29"/>
  <c r="Y2565" i="29"/>
  <c r="X2566" i="29"/>
  <c r="Y2566" i="29"/>
  <c r="X2567" i="29"/>
  <c r="Y2567" i="29"/>
  <c r="X2568" i="29"/>
  <c r="Y2568" i="29"/>
  <c r="X2569" i="29"/>
  <c r="Y2569" i="29"/>
  <c r="X2570" i="29"/>
  <c r="Y2570" i="29"/>
  <c r="X2571" i="29"/>
  <c r="Y2571" i="29"/>
  <c r="X2572" i="29"/>
  <c r="Y2572" i="29"/>
  <c r="X2573" i="29"/>
  <c r="Y2573" i="29"/>
  <c r="X2574" i="29"/>
  <c r="Y2574" i="29"/>
  <c r="X2575" i="29"/>
  <c r="Y2575" i="29"/>
  <c r="X2576" i="29"/>
  <c r="Y2576" i="29"/>
  <c r="X2577" i="29"/>
  <c r="Y2577" i="29"/>
  <c r="X2578" i="29"/>
  <c r="Y2578" i="29"/>
  <c r="X2579" i="29"/>
  <c r="Y2579" i="29"/>
  <c r="X2580" i="29"/>
  <c r="Y2580" i="29"/>
  <c r="X2581" i="29"/>
  <c r="Y2581" i="29"/>
  <c r="X2582" i="29"/>
  <c r="Y2582" i="29"/>
  <c r="X2583" i="29"/>
  <c r="Y2583" i="29"/>
  <c r="X2584" i="29"/>
  <c r="Y2584" i="29"/>
  <c r="X2585" i="29"/>
  <c r="Y2585" i="29"/>
  <c r="X2586" i="29"/>
  <c r="Y2586" i="29"/>
  <c r="X2587" i="29"/>
  <c r="Y2587" i="29"/>
  <c r="X2588" i="29"/>
  <c r="Y2588" i="29"/>
  <c r="X2589" i="29"/>
  <c r="Y2589" i="29"/>
  <c r="X2590" i="29"/>
  <c r="Y2590" i="29"/>
  <c r="X2591" i="29"/>
  <c r="Y2591" i="29"/>
  <c r="X2592" i="29"/>
  <c r="Y2592" i="29"/>
  <c r="X2593" i="29"/>
  <c r="Y2593" i="29"/>
  <c r="X2594" i="29"/>
  <c r="Y2594" i="29"/>
  <c r="X2595" i="29"/>
  <c r="Y2595" i="29"/>
  <c r="X2596" i="29"/>
  <c r="Y2596" i="29"/>
  <c r="X2597" i="29"/>
  <c r="Y2597" i="29"/>
  <c r="X2598" i="29"/>
  <c r="Y2598" i="29"/>
  <c r="X2599" i="29"/>
  <c r="Y2599" i="29"/>
  <c r="X2600" i="29"/>
  <c r="Y2600" i="29"/>
  <c r="X2601" i="29"/>
  <c r="Y2601" i="29"/>
  <c r="X2602" i="29"/>
  <c r="Y2602" i="29"/>
  <c r="X2603" i="29"/>
  <c r="Y2603" i="29"/>
  <c r="X2604" i="29"/>
  <c r="Y2604" i="29"/>
  <c r="X2605" i="29"/>
  <c r="Y2605" i="29"/>
  <c r="X2606" i="29"/>
  <c r="Y2606" i="29"/>
  <c r="X2607" i="29"/>
  <c r="Y2607" i="29"/>
  <c r="X2608" i="29"/>
  <c r="Y2608" i="29"/>
  <c r="X2609" i="29"/>
  <c r="Y2609" i="29"/>
  <c r="X2610" i="29"/>
  <c r="Y2610" i="29"/>
  <c r="X2611" i="29"/>
  <c r="Y2611" i="29"/>
  <c r="X2612" i="29"/>
  <c r="Y2612" i="29"/>
  <c r="X2613" i="29"/>
  <c r="Y2613" i="29"/>
  <c r="X2614" i="29"/>
  <c r="Y2614" i="29"/>
  <c r="X2615" i="29"/>
  <c r="Y2615" i="29"/>
  <c r="X2616" i="29"/>
  <c r="Y2616" i="29"/>
  <c r="X2617" i="29"/>
  <c r="Y2617" i="29"/>
  <c r="X2618" i="29"/>
  <c r="Y2618" i="29"/>
  <c r="X2619" i="29"/>
  <c r="Y2619" i="29"/>
  <c r="X2620" i="29"/>
  <c r="Y2620" i="29"/>
  <c r="X2621" i="29"/>
  <c r="Y2621" i="29"/>
  <c r="X2622" i="29"/>
  <c r="Y2622" i="29"/>
  <c r="X2623" i="29"/>
  <c r="Y2623" i="29"/>
  <c r="X2624" i="29"/>
  <c r="Y2624" i="29"/>
  <c r="X2625" i="29"/>
  <c r="Y2625" i="29"/>
  <c r="X2626" i="29"/>
  <c r="Y2626" i="29"/>
  <c r="X2627" i="29"/>
  <c r="Y2627" i="29"/>
  <c r="X2628" i="29"/>
  <c r="Y2628" i="29"/>
  <c r="X2629" i="29"/>
  <c r="Y2629" i="29"/>
  <c r="X2630" i="29"/>
  <c r="Y2630" i="29"/>
  <c r="X2631" i="29"/>
  <c r="Y2631" i="29"/>
  <c r="X2632" i="29"/>
  <c r="Y2632" i="29"/>
  <c r="X2633" i="29"/>
  <c r="Y2633" i="29"/>
  <c r="X2634" i="29"/>
  <c r="Y2634" i="29"/>
  <c r="X2635" i="29"/>
  <c r="Y2635" i="29"/>
  <c r="X2636" i="29"/>
  <c r="Y2636" i="29"/>
  <c r="X2637" i="29"/>
  <c r="Y2637" i="29"/>
  <c r="X2638" i="29"/>
  <c r="Y2638" i="29"/>
  <c r="X2639" i="29"/>
  <c r="Y2639" i="29"/>
  <c r="X2640" i="29"/>
  <c r="Y2640" i="29"/>
  <c r="X2641" i="29"/>
  <c r="Y2641" i="29"/>
  <c r="X2642" i="29"/>
  <c r="Y2642" i="29"/>
  <c r="X2643" i="29"/>
  <c r="Y2643" i="29"/>
  <c r="X2644" i="29"/>
  <c r="Y2644" i="29"/>
  <c r="X2645" i="29"/>
  <c r="Y2645" i="29"/>
  <c r="X2646" i="29"/>
  <c r="Y2646" i="29"/>
  <c r="X2647" i="29"/>
  <c r="Y2647" i="29"/>
  <c r="X2648" i="29"/>
  <c r="Y2648" i="29"/>
  <c r="X2649" i="29"/>
  <c r="Y2649" i="29"/>
  <c r="X2650" i="29"/>
  <c r="Y2650" i="29"/>
  <c r="X2651" i="29"/>
  <c r="Y2651" i="29"/>
  <c r="X2652" i="29"/>
  <c r="Y2652" i="29"/>
  <c r="X2653" i="29"/>
  <c r="Y2653" i="29"/>
  <c r="X2654" i="29"/>
  <c r="Y2654" i="29"/>
  <c r="X2655" i="29"/>
  <c r="Y2655" i="29"/>
  <c r="X2656" i="29"/>
  <c r="Y2656" i="29"/>
  <c r="X2657" i="29"/>
  <c r="Y2657" i="29"/>
  <c r="X2658" i="29"/>
  <c r="Y2658" i="29"/>
  <c r="X2659" i="29"/>
  <c r="Y2659" i="29"/>
  <c r="X2660" i="29"/>
  <c r="Y2660" i="29"/>
  <c r="X2661" i="29"/>
  <c r="Y2661" i="29"/>
  <c r="X2662" i="29"/>
  <c r="Y2662" i="29"/>
  <c r="X2663" i="29"/>
  <c r="Y2663" i="29"/>
  <c r="X2664" i="29"/>
  <c r="Y2664" i="29"/>
  <c r="X2665" i="29"/>
  <c r="Y2665" i="29"/>
  <c r="X2666" i="29"/>
  <c r="Y2666" i="29"/>
  <c r="X2667" i="29"/>
  <c r="Y2667" i="29"/>
  <c r="X2668" i="29"/>
  <c r="Y2668" i="29"/>
  <c r="X2669" i="29"/>
  <c r="Y2669" i="29"/>
  <c r="X2670" i="29"/>
  <c r="Y2670" i="29"/>
  <c r="X2671" i="29"/>
  <c r="Y2671" i="29"/>
  <c r="X2672" i="29"/>
  <c r="Y2672" i="29"/>
  <c r="X2673" i="29"/>
  <c r="Y2673" i="29"/>
  <c r="X2674" i="29"/>
  <c r="Y2674" i="29"/>
  <c r="X2675" i="29"/>
  <c r="Y2675" i="29"/>
  <c r="X2676" i="29"/>
  <c r="Y2676" i="29"/>
  <c r="X2677" i="29"/>
  <c r="Y2677" i="29"/>
  <c r="X2678" i="29"/>
  <c r="Y2678" i="29"/>
  <c r="X2679" i="29"/>
  <c r="Y2679" i="29"/>
  <c r="X2680" i="29"/>
  <c r="Y2680" i="29"/>
  <c r="X2681" i="29"/>
  <c r="Y2681" i="29"/>
  <c r="X2682" i="29"/>
  <c r="Y2682" i="29"/>
  <c r="X2683" i="29"/>
  <c r="Y2683" i="29"/>
  <c r="X2684" i="29"/>
  <c r="Y2684" i="29"/>
  <c r="X2685" i="29"/>
  <c r="Y2685" i="29"/>
  <c r="X2686" i="29"/>
  <c r="Y2686" i="29"/>
  <c r="X2687" i="29"/>
  <c r="Y2687" i="29"/>
  <c r="X2688" i="29"/>
  <c r="Y2688" i="29"/>
  <c r="X2689" i="29"/>
  <c r="Y2689" i="29"/>
  <c r="X2690" i="29"/>
  <c r="Y2690" i="29"/>
  <c r="X2691" i="29"/>
  <c r="Y2691" i="29"/>
  <c r="X2692" i="29"/>
  <c r="Y2692" i="29"/>
  <c r="X2693" i="29"/>
  <c r="Y2693" i="29"/>
  <c r="X2694" i="29"/>
  <c r="Y2694" i="29"/>
  <c r="X2695" i="29"/>
  <c r="Y2695" i="29"/>
  <c r="X2696" i="29"/>
  <c r="Y2696" i="29"/>
  <c r="X2697" i="29"/>
  <c r="Y2697" i="29"/>
  <c r="X2698" i="29"/>
  <c r="Y2698" i="29"/>
  <c r="X2699" i="29"/>
  <c r="Y2699" i="29"/>
  <c r="X2700" i="29"/>
  <c r="Y2700" i="29"/>
  <c r="X2701" i="29"/>
  <c r="Y2701" i="29"/>
  <c r="X2702" i="29"/>
  <c r="Y2702" i="29"/>
  <c r="X2703" i="29"/>
  <c r="Y2703" i="29"/>
  <c r="X2704" i="29"/>
  <c r="Y2704" i="29"/>
  <c r="X2705" i="29"/>
  <c r="Y2705" i="29"/>
  <c r="X2706" i="29"/>
  <c r="Y2706" i="29"/>
  <c r="X2707" i="29"/>
  <c r="Y2707" i="29"/>
  <c r="X2708" i="29"/>
  <c r="Y2708" i="29"/>
  <c r="X2709" i="29"/>
  <c r="Y2709" i="29"/>
  <c r="X2710" i="29"/>
  <c r="Y2710" i="29"/>
  <c r="X2711" i="29"/>
  <c r="Y2711" i="29"/>
  <c r="X2712" i="29"/>
  <c r="Y2712" i="29"/>
  <c r="X2713" i="29"/>
  <c r="Y2713" i="29"/>
  <c r="X2714" i="29"/>
  <c r="Y2714" i="29"/>
  <c r="X2715" i="29"/>
  <c r="Y2715" i="29"/>
  <c r="X2716" i="29"/>
  <c r="Y2716" i="29"/>
  <c r="X2717" i="29"/>
  <c r="Y2717" i="29"/>
  <c r="X2718" i="29"/>
  <c r="Y2718" i="29"/>
  <c r="X2719" i="29"/>
  <c r="Y2719" i="29"/>
  <c r="X2720" i="29"/>
  <c r="Y2720" i="29"/>
  <c r="X2721" i="29"/>
  <c r="Y2721" i="29"/>
  <c r="X2722" i="29"/>
  <c r="Y2722" i="29"/>
  <c r="X2723" i="29"/>
  <c r="Y2723" i="29"/>
  <c r="X2724" i="29"/>
  <c r="Y2724" i="29"/>
  <c r="X2725" i="29"/>
  <c r="Y2725" i="29"/>
  <c r="X2726" i="29"/>
  <c r="Y2726" i="29"/>
  <c r="X2727" i="29"/>
  <c r="Y2727" i="29"/>
  <c r="X2728" i="29"/>
  <c r="Y2728" i="29"/>
  <c r="X2729" i="29"/>
  <c r="Y2729" i="29"/>
  <c r="X2730" i="29"/>
  <c r="Y2730" i="29"/>
  <c r="X2731" i="29"/>
  <c r="Y2731" i="29"/>
  <c r="X2732" i="29"/>
  <c r="Y2732" i="29"/>
  <c r="X2733" i="29"/>
  <c r="Y2733" i="29"/>
  <c r="X2734" i="29"/>
  <c r="Y2734" i="29"/>
  <c r="X2735" i="29"/>
  <c r="Y2735" i="29"/>
  <c r="X2736" i="29"/>
  <c r="Y2736" i="29"/>
  <c r="X2737" i="29"/>
  <c r="Y2737" i="29"/>
  <c r="X2738" i="29"/>
  <c r="Y2738" i="29"/>
  <c r="X2739" i="29"/>
  <c r="Y2739" i="29"/>
  <c r="X2740" i="29"/>
  <c r="Y2740" i="29"/>
  <c r="X2741" i="29"/>
  <c r="Y2741" i="29"/>
  <c r="X2742" i="29"/>
  <c r="Y2742" i="29"/>
  <c r="X2743" i="29"/>
  <c r="Y2743" i="29"/>
  <c r="X2744" i="29"/>
  <c r="Y2744" i="29"/>
  <c r="X2745" i="29"/>
  <c r="Y2745" i="29"/>
  <c r="X2746" i="29"/>
  <c r="Y2746" i="29"/>
  <c r="X2747" i="29"/>
  <c r="Y2747" i="29"/>
  <c r="X2748" i="29"/>
  <c r="Y2748" i="29"/>
  <c r="X2749" i="29"/>
  <c r="Y2749" i="29"/>
  <c r="X2750" i="29"/>
  <c r="Y2750" i="29"/>
  <c r="X2751" i="29"/>
  <c r="Y2751" i="29"/>
  <c r="X2752" i="29"/>
  <c r="Y2752" i="29"/>
  <c r="X2753" i="29"/>
  <c r="Y2753" i="29"/>
  <c r="X2754" i="29"/>
  <c r="Y2754" i="29"/>
  <c r="X2755" i="29"/>
  <c r="Y2755" i="29"/>
  <c r="X2756" i="29"/>
  <c r="Y2756" i="29"/>
  <c r="X2757" i="29"/>
  <c r="Y2757" i="29"/>
  <c r="X2758" i="29"/>
  <c r="Y2758" i="29"/>
  <c r="X2759" i="29"/>
  <c r="Y2759" i="29"/>
  <c r="X2760" i="29"/>
  <c r="Y2760" i="29"/>
  <c r="X2761" i="29"/>
  <c r="Y2761" i="29"/>
  <c r="X2762" i="29"/>
  <c r="Y2762" i="29"/>
  <c r="X2763" i="29"/>
  <c r="Y2763" i="29"/>
  <c r="X2764" i="29"/>
  <c r="Y2764" i="29"/>
  <c r="X2765" i="29"/>
  <c r="Y2765" i="29"/>
  <c r="X2766" i="29"/>
  <c r="Y2766" i="29"/>
  <c r="X2767" i="29"/>
  <c r="Y2767" i="29"/>
  <c r="X2768" i="29"/>
  <c r="Y2768" i="29"/>
  <c r="X2769" i="29"/>
  <c r="Y2769" i="29"/>
  <c r="X2770" i="29"/>
  <c r="Y2770" i="29"/>
  <c r="X2771" i="29"/>
  <c r="Y2771" i="29"/>
  <c r="X2772" i="29"/>
  <c r="Y2772" i="29"/>
  <c r="X2773" i="29"/>
  <c r="Y2773" i="29"/>
  <c r="X2774" i="29"/>
  <c r="Y2774" i="29"/>
  <c r="X2775" i="29"/>
  <c r="Y2775" i="29"/>
  <c r="X2776" i="29"/>
  <c r="Y2776" i="29"/>
  <c r="X2777" i="29"/>
  <c r="Y2777" i="29"/>
  <c r="X2778" i="29"/>
  <c r="Y2778" i="29"/>
  <c r="X2779" i="29"/>
  <c r="Y2779" i="29"/>
  <c r="X2780" i="29"/>
  <c r="Y2780" i="29"/>
  <c r="X2781" i="29"/>
  <c r="Y2781" i="29"/>
  <c r="X2782" i="29"/>
  <c r="Y2782" i="29"/>
  <c r="X2783" i="29"/>
  <c r="Y2783" i="29"/>
  <c r="X2784" i="29"/>
  <c r="Y2784" i="29"/>
  <c r="X2785" i="29"/>
  <c r="Y2785" i="29"/>
  <c r="X2786" i="29"/>
  <c r="Y2786" i="29"/>
  <c r="X2787" i="29"/>
  <c r="Y2787" i="29"/>
  <c r="X2788" i="29"/>
  <c r="Y2788" i="29"/>
  <c r="X2789" i="29"/>
  <c r="Y2789" i="29"/>
  <c r="X2790" i="29"/>
  <c r="Y2790" i="29"/>
  <c r="X2791" i="29"/>
  <c r="Y2791" i="29"/>
  <c r="X2792" i="29"/>
  <c r="Y2792" i="29"/>
  <c r="X2793" i="29"/>
  <c r="Y2793" i="29"/>
  <c r="X2794" i="29"/>
  <c r="Y2794" i="29"/>
  <c r="X2795" i="29"/>
  <c r="Y2795" i="29"/>
  <c r="X2796" i="29"/>
  <c r="Y2796" i="29"/>
  <c r="X2797" i="29"/>
  <c r="Y2797" i="29"/>
  <c r="X2798" i="29"/>
  <c r="Y2798" i="29"/>
  <c r="X2799" i="29"/>
  <c r="Y2799" i="29"/>
  <c r="X2800" i="29"/>
  <c r="Y2800" i="29"/>
  <c r="X2801" i="29"/>
  <c r="Y2801" i="29"/>
  <c r="X2802" i="29"/>
  <c r="Y2802" i="29"/>
  <c r="X2803" i="29"/>
  <c r="Y2803" i="29"/>
  <c r="X2804" i="29"/>
  <c r="Y2804" i="29"/>
  <c r="X2805" i="29"/>
  <c r="Y2805" i="29"/>
  <c r="X2806" i="29"/>
  <c r="Y2806" i="29"/>
  <c r="X2807" i="29"/>
  <c r="Y2807" i="29"/>
  <c r="X2808" i="29"/>
  <c r="Y2808" i="29"/>
  <c r="X2809" i="29"/>
  <c r="Y2809" i="29"/>
  <c r="X2810" i="29"/>
  <c r="Y2810" i="29"/>
  <c r="X2811" i="29"/>
  <c r="Y2811" i="29"/>
  <c r="X2812" i="29"/>
  <c r="Y2812" i="29"/>
  <c r="X2813" i="29"/>
  <c r="Y2813" i="29"/>
  <c r="X2814" i="29"/>
  <c r="Y2814" i="29"/>
  <c r="X2815" i="29"/>
  <c r="Y2815" i="29"/>
  <c r="X2816" i="29"/>
  <c r="Y2816" i="29"/>
  <c r="X2817" i="29"/>
  <c r="Y2817" i="29"/>
  <c r="X2818" i="29"/>
  <c r="Y2818" i="29"/>
  <c r="X2819" i="29"/>
  <c r="Y2819" i="29"/>
  <c r="X2820" i="29"/>
  <c r="Y2820" i="29"/>
  <c r="X2821" i="29"/>
  <c r="Y2821" i="29"/>
  <c r="X2822" i="29"/>
  <c r="Y2822" i="29"/>
  <c r="X2823" i="29"/>
  <c r="Y2823" i="29"/>
  <c r="X2824" i="29"/>
  <c r="Y2824" i="29"/>
  <c r="X2825" i="29"/>
  <c r="Y2825" i="29"/>
  <c r="X2826" i="29"/>
  <c r="Y2826" i="29"/>
  <c r="X2827" i="29"/>
  <c r="Y2827" i="29"/>
  <c r="X2828" i="29"/>
  <c r="Y2828" i="29"/>
  <c r="X2829" i="29"/>
  <c r="Y2829" i="29"/>
  <c r="X2830" i="29"/>
  <c r="Y2830" i="29"/>
  <c r="X2831" i="29"/>
  <c r="Y2831" i="29"/>
  <c r="X2832" i="29"/>
  <c r="Y2832" i="29"/>
  <c r="X2833" i="29"/>
  <c r="Y2833" i="29"/>
  <c r="X2834" i="29"/>
  <c r="Y2834" i="29"/>
  <c r="X2835" i="29"/>
  <c r="Y2835" i="29"/>
  <c r="X2836" i="29"/>
  <c r="Y2836" i="29"/>
  <c r="X2837" i="29"/>
  <c r="Y2837" i="29"/>
  <c r="X2838" i="29"/>
  <c r="Y2838" i="29"/>
  <c r="X2839" i="29"/>
  <c r="Y2839" i="29"/>
  <c r="X2840" i="29"/>
  <c r="Y2840" i="29"/>
  <c r="X2841" i="29"/>
  <c r="Y2841" i="29"/>
  <c r="X2842" i="29"/>
  <c r="Y2842" i="29"/>
  <c r="X2843" i="29"/>
  <c r="Y2843" i="29"/>
  <c r="X2844" i="29"/>
  <c r="Y2844" i="29"/>
  <c r="X2845" i="29"/>
  <c r="Y2845" i="29"/>
  <c r="X2846" i="29"/>
  <c r="Y2846" i="29"/>
  <c r="X2847" i="29"/>
  <c r="Y2847" i="29"/>
  <c r="X2848" i="29"/>
  <c r="Y2848" i="29"/>
  <c r="X2849" i="29"/>
  <c r="Y2849" i="29"/>
  <c r="X2850" i="29"/>
  <c r="Y2850" i="29"/>
  <c r="X2851" i="29"/>
  <c r="Y2851" i="29"/>
  <c r="X2852" i="29"/>
  <c r="Y2852" i="29"/>
  <c r="X2853" i="29"/>
  <c r="Y2853" i="29"/>
  <c r="X2854" i="29"/>
  <c r="Y2854" i="29"/>
  <c r="X2855" i="29"/>
  <c r="Y2855" i="29"/>
  <c r="X2856" i="29"/>
  <c r="Y2856" i="29"/>
  <c r="X2857" i="29"/>
  <c r="Y2857" i="29"/>
  <c r="X2858" i="29"/>
  <c r="Y2858" i="29"/>
  <c r="X2859" i="29"/>
  <c r="Y2859" i="29"/>
  <c r="X2860" i="29"/>
  <c r="Y2860" i="29"/>
  <c r="X2861" i="29"/>
  <c r="Y2861" i="29"/>
  <c r="X2862" i="29"/>
  <c r="Y2862" i="29"/>
  <c r="X2863" i="29"/>
  <c r="Y2863" i="29"/>
  <c r="X2864" i="29"/>
  <c r="Y2864" i="29"/>
  <c r="X2865" i="29"/>
  <c r="Y2865" i="29"/>
  <c r="X2866" i="29"/>
  <c r="Y2866" i="29"/>
  <c r="X2867" i="29"/>
  <c r="Y2867" i="29"/>
  <c r="X2868" i="29"/>
  <c r="Y2868" i="29"/>
  <c r="X2869" i="29"/>
  <c r="Y2869" i="29"/>
  <c r="X2870" i="29"/>
  <c r="Y2870" i="29"/>
  <c r="X2871" i="29"/>
  <c r="Y2871" i="29"/>
  <c r="X2872" i="29"/>
  <c r="Y2872" i="29"/>
  <c r="X2873" i="29"/>
  <c r="Y2873" i="29"/>
  <c r="X2874" i="29"/>
  <c r="Y2874" i="29"/>
  <c r="X2875" i="29"/>
  <c r="Y2875" i="29"/>
  <c r="X2876" i="29"/>
  <c r="Y2876" i="29"/>
  <c r="X2877" i="29"/>
  <c r="Y2877" i="29"/>
  <c r="X2878" i="29"/>
  <c r="Y2878" i="29"/>
  <c r="X2879" i="29"/>
  <c r="Y2879" i="29"/>
  <c r="X2880" i="29"/>
  <c r="Y2880" i="29"/>
  <c r="X2881" i="29"/>
  <c r="Y2881" i="29"/>
  <c r="X2882" i="29"/>
  <c r="Y2882" i="29"/>
  <c r="X2883" i="29"/>
  <c r="Y2883" i="29"/>
  <c r="X2884" i="29"/>
  <c r="Y2884" i="29"/>
  <c r="X2885" i="29"/>
  <c r="Y2885" i="29"/>
  <c r="X2886" i="29"/>
  <c r="Y2886" i="29"/>
  <c r="X2887" i="29"/>
  <c r="Y2887" i="29"/>
  <c r="X2888" i="29"/>
  <c r="Y2888" i="29"/>
  <c r="X2889" i="29"/>
  <c r="Y2889" i="29"/>
  <c r="X2890" i="29"/>
  <c r="Y2890" i="29"/>
  <c r="X2891" i="29"/>
  <c r="Y2891" i="29"/>
  <c r="X2892" i="29"/>
  <c r="Y2892" i="29"/>
  <c r="X2893" i="29"/>
  <c r="Y2893" i="29"/>
  <c r="X2894" i="29"/>
  <c r="Y2894" i="29"/>
  <c r="X2895" i="29"/>
  <c r="Y2895" i="29"/>
  <c r="X2896" i="29"/>
  <c r="Y2896" i="29"/>
  <c r="X2897" i="29"/>
  <c r="Y2897" i="29"/>
  <c r="X2898" i="29"/>
  <c r="Y2898" i="29"/>
  <c r="X2899" i="29"/>
  <c r="Y2899" i="29"/>
  <c r="X2900" i="29"/>
  <c r="Y2900" i="29"/>
  <c r="X2901" i="29"/>
  <c r="Y2901" i="29"/>
  <c r="X2902" i="29"/>
  <c r="Y2902" i="29"/>
  <c r="X2903" i="29"/>
  <c r="Y2903" i="29"/>
  <c r="X2904" i="29"/>
  <c r="Y2904" i="29"/>
  <c r="X2905" i="29"/>
  <c r="Y2905" i="29"/>
  <c r="X2906" i="29"/>
  <c r="Y2906" i="29"/>
  <c r="X2907" i="29"/>
  <c r="Y2907" i="29"/>
  <c r="X2908" i="29"/>
  <c r="Y2908" i="29"/>
  <c r="X2909" i="29"/>
  <c r="Y2909" i="29"/>
  <c r="X2910" i="29"/>
  <c r="Y2910" i="29"/>
  <c r="X2911" i="29"/>
  <c r="Y2911" i="29"/>
  <c r="X2912" i="29"/>
  <c r="Y2912" i="29"/>
  <c r="X2913" i="29"/>
  <c r="Y2913" i="29"/>
  <c r="X2914" i="29"/>
  <c r="Y2914" i="29"/>
  <c r="X2915" i="29"/>
  <c r="Y2915" i="29"/>
  <c r="X2916" i="29"/>
  <c r="Y2916" i="29"/>
  <c r="X2917" i="29"/>
  <c r="Y2917" i="29"/>
  <c r="X2918" i="29"/>
  <c r="Y2918" i="29"/>
  <c r="X2919" i="29"/>
  <c r="Y2919" i="29"/>
  <c r="X2920" i="29"/>
  <c r="Y2920" i="29"/>
  <c r="X2921" i="29"/>
  <c r="Y2921" i="29"/>
  <c r="X2922" i="29"/>
  <c r="Y2922" i="29"/>
  <c r="X2923" i="29"/>
  <c r="Y2923" i="29"/>
  <c r="X2924" i="29"/>
  <c r="Y2924" i="29"/>
  <c r="X2925" i="29"/>
  <c r="Y2925" i="29"/>
  <c r="X2926" i="29"/>
  <c r="Y2926" i="29"/>
  <c r="X2927" i="29"/>
  <c r="Y2927" i="29"/>
  <c r="X2928" i="29"/>
  <c r="Y2928" i="29"/>
  <c r="X2929" i="29"/>
  <c r="Y2929" i="29"/>
  <c r="X2930" i="29"/>
  <c r="Y2930" i="29"/>
  <c r="X2931" i="29"/>
  <c r="Y2931" i="29"/>
  <c r="X2932" i="29"/>
  <c r="Y2932" i="29"/>
  <c r="X2933" i="29"/>
  <c r="Y2933" i="29"/>
  <c r="X2934" i="29"/>
  <c r="Y2934" i="29"/>
  <c r="X2935" i="29"/>
  <c r="Y2935" i="29"/>
  <c r="X2936" i="29"/>
  <c r="Y2936" i="29"/>
  <c r="X2937" i="29"/>
  <c r="Y2937" i="29"/>
  <c r="X2938" i="29"/>
  <c r="Y2938" i="29"/>
  <c r="X2939" i="29"/>
  <c r="Y2939" i="29"/>
  <c r="X2940" i="29"/>
  <c r="Y2940" i="29"/>
  <c r="X2941" i="29"/>
  <c r="Y2941" i="29"/>
  <c r="X2942" i="29"/>
  <c r="Y2942" i="29"/>
  <c r="X2943" i="29"/>
  <c r="Y2943" i="29"/>
  <c r="X2944" i="29"/>
  <c r="Y2944" i="29"/>
  <c r="X2945" i="29"/>
  <c r="Y2945" i="29"/>
  <c r="X2946" i="29"/>
  <c r="Y2946" i="29"/>
  <c r="X2947" i="29"/>
  <c r="Y2947" i="29"/>
  <c r="X2948" i="29"/>
  <c r="Y2948" i="29"/>
  <c r="X2949" i="29"/>
  <c r="Y2949" i="29"/>
  <c r="X2950" i="29"/>
  <c r="Y2950" i="29"/>
  <c r="X2951" i="29"/>
  <c r="Y2951" i="29"/>
  <c r="X2952" i="29"/>
  <c r="Y2952" i="29"/>
  <c r="X2953" i="29"/>
  <c r="Y2953" i="29"/>
  <c r="X2954" i="29"/>
  <c r="Y2954" i="29"/>
  <c r="X2955" i="29"/>
  <c r="Y2955" i="29"/>
  <c r="X2956" i="29"/>
  <c r="Y2956" i="29"/>
  <c r="X2957" i="29"/>
  <c r="Y2957" i="29"/>
  <c r="X2958" i="29"/>
  <c r="Y2958" i="29"/>
  <c r="X2959" i="29"/>
  <c r="Y2959" i="29"/>
  <c r="X2960" i="29"/>
  <c r="Y2960" i="29"/>
  <c r="X2961" i="29"/>
  <c r="Y2961" i="29"/>
  <c r="X2962" i="29"/>
  <c r="Y2962" i="29"/>
  <c r="X2963" i="29"/>
  <c r="Y2963" i="29"/>
  <c r="X2964" i="29"/>
  <c r="Y2964" i="29"/>
  <c r="X2965" i="29"/>
  <c r="Y2965" i="29"/>
  <c r="X2966" i="29"/>
  <c r="Y2966" i="29"/>
  <c r="X2967" i="29"/>
  <c r="Y2967" i="29"/>
  <c r="X2968" i="29"/>
  <c r="Y2968" i="29"/>
  <c r="X2969" i="29"/>
  <c r="Y2969" i="29"/>
  <c r="X2970" i="29"/>
  <c r="Y2970" i="29"/>
  <c r="X2971" i="29"/>
  <c r="Y2971" i="29"/>
  <c r="X2972" i="29"/>
  <c r="Y2972" i="29"/>
  <c r="X2973" i="29"/>
  <c r="Y2973" i="29"/>
  <c r="X2974" i="29"/>
  <c r="Y2974" i="29"/>
  <c r="X2975" i="29"/>
  <c r="Y2975" i="29"/>
  <c r="X2976" i="29"/>
  <c r="Y2976" i="29"/>
  <c r="X2977" i="29"/>
  <c r="Y2977" i="29"/>
  <c r="X2978" i="29"/>
  <c r="Y2978" i="29"/>
  <c r="X2979" i="29"/>
  <c r="Y2979" i="29"/>
  <c r="X2980" i="29"/>
  <c r="Y2980" i="29"/>
  <c r="X2981" i="29"/>
  <c r="Y2981" i="29"/>
  <c r="X2982" i="29"/>
  <c r="Y2982" i="29"/>
  <c r="X2983" i="29"/>
  <c r="Y2983" i="29"/>
  <c r="X2984" i="29"/>
  <c r="Y2984" i="29"/>
  <c r="X2985" i="29"/>
  <c r="Y2985" i="29"/>
  <c r="X2986" i="29"/>
  <c r="Y2986" i="29"/>
  <c r="X2987" i="29"/>
  <c r="Y2987" i="29"/>
  <c r="X2988" i="29"/>
  <c r="Y2988" i="29"/>
  <c r="X2989" i="29"/>
  <c r="Y2989" i="29"/>
  <c r="X2990" i="29"/>
  <c r="Y2990" i="29"/>
  <c r="X2991" i="29"/>
  <c r="Y2991" i="29"/>
  <c r="X2992" i="29"/>
  <c r="Y2992" i="29"/>
  <c r="X2993" i="29"/>
  <c r="Y2993" i="29"/>
  <c r="X2994" i="29"/>
  <c r="Y2994" i="29"/>
  <c r="X2995" i="29"/>
  <c r="Y2995" i="29"/>
  <c r="X2996" i="29"/>
  <c r="Y2996" i="29"/>
  <c r="X2997" i="29"/>
  <c r="Y2997" i="29"/>
  <c r="X2998" i="29"/>
  <c r="Y2998" i="29"/>
  <c r="X2999" i="29"/>
  <c r="Y2999" i="29"/>
  <c r="X3000" i="29"/>
  <c r="Y3000" i="29"/>
  <c r="X3001" i="29"/>
  <c r="Y3001" i="29"/>
  <c r="X3002" i="29"/>
  <c r="Y3002" i="29"/>
  <c r="X3003" i="29"/>
  <c r="Y3003" i="29"/>
  <c r="X3004" i="29"/>
  <c r="Y3004" i="29"/>
  <c r="X3005" i="29"/>
  <c r="Y3005" i="29"/>
  <c r="X3006" i="29"/>
  <c r="Y3006" i="29"/>
  <c r="X3007" i="29"/>
  <c r="Y3007" i="29"/>
  <c r="X3008" i="29"/>
  <c r="Y3008" i="29"/>
  <c r="X3009" i="29"/>
  <c r="Y3009" i="29"/>
  <c r="X3010" i="29"/>
  <c r="Y3010" i="29"/>
  <c r="X3011" i="29"/>
  <c r="Y3011" i="29"/>
  <c r="X3012" i="29"/>
  <c r="Y3012" i="29"/>
  <c r="X3013" i="29"/>
  <c r="Y3013" i="29"/>
  <c r="X3014" i="29"/>
  <c r="Y3014" i="29"/>
  <c r="X3015" i="29"/>
  <c r="Y3015" i="29"/>
  <c r="X3016" i="29"/>
  <c r="Y3016" i="29"/>
  <c r="X3017" i="29"/>
  <c r="Y3017" i="29"/>
  <c r="X3018" i="29"/>
  <c r="Y3018" i="29"/>
  <c r="X3019" i="29"/>
  <c r="Y3019" i="29"/>
  <c r="X3020" i="29"/>
  <c r="Y3020" i="29"/>
  <c r="X3021" i="29"/>
  <c r="Y3021" i="29"/>
  <c r="X3022" i="29"/>
  <c r="Y3022" i="29"/>
  <c r="X3023" i="29"/>
  <c r="Y3023" i="29"/>
  <c r="X3024" i="29"/>
  <c r="Y3024" i="29"/>
  <c r="X3025" i="29"/>
  <c r="Y3025" i="29"/>
  <c r="X3026" i="29"/>
  <c r="Y3026" i="29"/>
  <c r="X3027" i="29"/>
  <c r="Y3027" i="29"/>
  <c r="X3028" i="29"/>
  <c r="Y3028" i="29"/>
  <c r="X3029" i="29"/>
  <c r="Y3029" i="29"/>
  <c r="X3030" i="29"/>
  <c r="Y3030" i="29"/>
  <c r="X3031" i="29"/>
  <c r="Y3031" i="29"/>
  <c r="X3032" i="29"/>
  <c r="Y3032" i="29"/>
  <c r="X3033" i="29"/>
  <c r="Y3033" i="29"/>
  <c r="X3034" i="29"/>
  <c r="Y3034" i="29"/>
  <c r="X3035" i="29"/>
  <c r="Y3035" i="29"/>
  <c r="X3036" i="29"/>
  <c r="Y3036" i="29"/>
  <c r="X3037" i="29"/>
  <c r="Y3037" i="29"/>
  <c r="X3038" i="29"/>
  <c r="Y3038" i="29"/>
  <c r="X3039" i="29"/>
  <c r="Y3039" i="29"/>
  <c r="X3040" i="29"/>
  <c r="Y3040" i="29"/>
  <c r="X3041" i="29"/>
  <c r="Y3041" i="29"/>
  <c r="X3042" i="29"/>
  <c r="Y3042" i="29"/>
  <c r="X3043" i="29"/>
  <c r="Y3043" i="29"/>
  <c r="X3044" i="29"/>
  <c r="Y3044" i="29"/>
  <c r="X3045" i="29"/>
  <c r="Y3045" i="29"/>
  <c r="X3046" i="29"/>
  <c r="Y3046" i="29"/>
  <c r="X3047" i="29"/>
  <c r="Y3047" i="29"/>
  <c r="X3048" i="29"/>
  <c r="Y3048" i="29"/>
  <c r="X3049" i="29"/>
  <c r="Y3049" i="29"/>
  <c r="X3050" i="29"/>
  <c r="Y3050" i="29"/>
  <c r="X3051" i="29"/>
  <c r="Y3051" i="29"/>
  <c r="X3052" i="29"/>
  <c r="Y3052" i="29"/>
  <c r="X3053" i="29"/>
  <c r="Y3053" i="29"/>
  <c r="X3054" i="29"/>
  <c r="Y3054" i="29"/>
  <c r="X3055" i="29"/>
  <c r="Y3055" i="29"/>
  <c r="X3056" i="29"/>
  <c r="Y3056" i="29"/>
  <c r="X3057" i="29"/>
  <c r="Y3057" i="29"/>
  <c r="X3058" i="29"/>
  <c r="Y3058" i="29"/>
  <c r="X3059" i="29"/>
  <c r="Y3059" i="29"/>
  <c r="X3060" i="29"/>
  <c r="Y3060" i="29"/>
  <c r="X3061" i="29"/>
  <c r="Y3061" i="29"/>
  <c r="X3062" i="29"/>
  <c r="Y3062" i="29"/>
  <c r="X3063" i="29"/>
  <c r="Y3063" i="29"/>
  <c r="X3064" i="29"/>
  <c r="Y3064" i="29"/>
  <c r="X3065" i="29"/>
  <c r="Y3065" i="29"/>
  <c r="X3066" i="29"/>
  <c r="Y3066" i="29"/>
  <c r="X3067" i="29"/>
  <c r="Y3067" i="29"/>
  <c r="X3068" i="29"/>
  <c r="Y3068" i="29"/>
  <c r="X3069" i="29"/>
  <c r="Y3069" i="29"/>
  <c r="X3070" i="29"/>
  <c r="Y3070" i="29"/>
  <c r="X3071" i="29"/>
  <c r="Y3071" i="29"/>
  <c r="X3072" i="29"/>
  <c r="Y3072" i="29"/>
  <c r="X3073" i="29"/>
  <c r="Y3073" i="29"/>
  <c r="X3074" i="29"/>
  <c r="Y3074" i="29"/>
  <c r="X3075" i="29"/>
  <c r="Y3075" i="29"/>
  <c r="X3076" i="29"/>
  <c r="Y3076" i="29"/>
  <c r="X3077" i="29"/>
  <c r="Y3077" i="29"/>
  <c r="X3078" i="29"/>
  <c r="Y3078" i="29"/>
  <c r="X3079" i="29"/>
  <c r="Y3079" i="29"/>
  <c r="X3080" i="29"/>
  <c r="Y3080" i="29"/>
  <c r="X3081" i="29"/>
  <c r="Y3081" i="29"/>
  <c r="X3082" i="29"/>
  <c r="Y3082" i="29"/>
  <c r="X3083" i="29"/>
  <c r="Y3083" i="29"/>
  <c r="X3084" i="29"/>
  <c r="Y3084" i="29"/>
  <c r="X3085" i="29"/>
  <c r="Y3085" i="29"/>
  <c r="X3086" i="29"/>
  <c r="Y3086" i="29"/>
  <c r="X3087" i="29"/>
  <c r="Y3087" i="29"/>
  <c r="X3088" i="29"/>
  <c r="Y3088" i="29"/>
  <c r="X3089" i="29"/>
  <c r="Y3089" i="29"/>
  <c r="X3090" i="29"/>
  <c r="Y3090" i="29"/>
  <c r="X3091" i="29"/>
  <c r="Y3091" i="29"/>
  <c r="X3092" i="29"/>
  <c r="Y3092" i="29"/>
  <c r="X3093" i="29"/>
  <c r="Y3093" i="29"/>
  <c r="X3094" i="29"/>
  <c r="Y3094" i="29"/>
  <c r="X3095" i="29"/>
  <c r="Y3095" i="29"/>
  <c r="X3096" i="29"/>
  <c r="Y3096" i="29"/>
  <c r="X3097" i="29"/>
  <c r="Y3097" i="29"/>
  <c r="X3098" i="29"/>
  <c r="Y3098" i="29"/>
  <c r="X3099" i="29"/>
  <c r="Y3099" i="29"/>
  <c r="X3100" i="29"/>
  <c r="Y3100" i="29"/>
  <c r="X3101" i="29"/>
  <c r="Y3101" i="29"/>
  <c r="X3102" i="29"/>
  <c r="Y3102" i="29"/>
  <c r="X3103" i="29"/>
  <c r="Y3103" i="29"/>
  <c r="X3104" i="29"/>
  <c r="Y3104" i="29"/>
  <c r="X3105" i="29"/>
  <c r="Y3105" i="29"/>
  <c r="X3106" i="29"/>
  <c r="Y3106" i="29"/>
  <c r="X3107" i="29"/>
  <c r="Y3107" i="29"/>
  <c r="X3108" i="29"/>
  <c r="Y3108" i="29"/>
  <c r="X3109" i="29"/>
  <c r="Y3109" i="29"/>
  <c r="X3110" i="29"/>
  <c r="Y3110" i="29"/>
  <c r="X3111" i="29"/>
  <c r="Y3111" i="29"/>
  <c r="X3112" i="29"/>
  <c r="Y3112" i="29"/>
  <c r="X3113" i="29"/>
  <c r="Y3113" i="29"/>
  <c r="X3114" i="29"/>
  <c r="Y3114" i="29"/>
  <c r="X3115" i="29"/>
  <c r="Y3115" i="29"/>
  <c r="X3116" i="29"/>
  <c r="Y3116" i="29"/>
  <c r="X3117" i="29"/>
  <c r="Y3117" i="29"/>
  <c r="X3118" i="29"/>
  <c r="Y3118" i="29"/>
  <c r="X3119" i="29"/>
  <c r="Y3119" i="29"/>
  <c r="X3120" i="29"/>
  <c r="Y3120" i="29"/>
  <c r="X3121" i="29"/>
  <c r="Y3121" i="29"/>
  <c r="X3122" i="29"/>
  <c r="Y3122" i="29"/>
  <c r="X3123" i="29"/>
  <c r="Y3123" i="29"/>
  <c r="X3124" i="29"/>
  <c r="Y3124" i="29"/>
  <c r="X3125" i="29"/>
  <c r="Y3125" i="29"/>
  <c r="X3126" i="29"/>
  <c r="Y3126" i="29"/>
  <c r="X3127" i="29"/>
  <c r="Y3127" i="29"/>
  <c r="X3128" i="29"/>
  <c r="Y3128" i="29"/>
  <c r="X3129" i="29"/>
  <c r="Y3129" i="29"/>
  <c r="X3130" i="29"/>
  <c r="Y3130" i="29"/>
  <c r="X3131" i="29"/>
  <c r="Y3131" i="29"/>
  <c r="X3132" i="29"/>
  <c r="Y3132" i="29"/>
  <c r="X3133" i="29"/>
  <c r="Y3133" i="29"/>
  <c r="X3134" i="29"/>
  <c r="Y3134" i="29"/>
  <c r="X3135" i="29"/>
  <c r="Y3135" i="29"/>
  <c r="X3136" i="29"/>
  <c r="Y3136" i="29"/>
  <c r="X3137" i="29"/>
  <c r="Y3137" i="29"/>
  <c r="X3138" i="29"/>
  <c r="Y3138" i="29"/>
  <c r="X3139" i="29"/>
  <c r="Y3139" i="29"/>
  <c r="X3140" i="29"/>
  <c r="Y3140" i="29"/>
  <c r="X3141" i="29"/>
  <c r="Y3141" i="29"/>
  <c r="X3142" i="29"/>
  <c r="Y3142" i="29"/>
  <c r="X3143" i="29"/>
  <c r="Y3143" i="29"/>
  <c r="X3144" i="29"/>
  <c r="Y3144" i="29"/>
  <c r="X3145" i="29"/>
  <c r="Y3145" i="29"/>
  <c r="X3146" i="29"/>
  <c r="Y3146" i="29"/>
  <c r="X3147" i="29"/>
  <c r="Y3147" i="29"/>
  <c r="X3148" i="29"/>
  <c r="Y3148" i="29"/>
  <c r="X3149" i="29"/>
  <c r="Y3149" i="29"/>
  <c r="X3150" i="29"/>
  <c r="Y3150" i="29"/>
  <c r="X3151" i="29"/>
  <c r="Y3151" i="29"/>
  <c r="X3152" i="29"/>
  <c r="Y3152" i="29"/>
  <c r="X3153" i="29"/>
  <c r="Y3153" i="29"/>
  <c r="X3154" i="29"/>
  <c r="Y3154" i="29"/>
  <c r="X3155" i="29"/>
  <c r="Y3155" i="29"/>
  <c r="X3156" i="29"/>
  <c r="Y3156" i="29"/>
  <c r="X3157" i="29"/>
  <c r="Y3157" i="29"/>
  <c r="X3158" i="29"/>
  <c r="Y3158" i="29"/>
  <c r="X3159" i="29"/>
  <c r="Y3159" i="29"/>
  <c r="X3160" i="29"/>
  <c r="Y3160" i="29"/>
  <c r="X3161" i="29"/>
  <c r="Y3161" i="29"/>
  <c r="X3162" i="29"/>
  <c r="Y3162" i="29"/>
  <c r="X3163" i="29"/>
  <c r="Y3163" i="29"/>
  <c r="X3164" i="29"/>
  <c r="Y3164" i="29"/>
  <c r="X3165" i="29"/>
  <c r="Y3165" i="29"/>
  <c r="X3166" i="29"/>
  <c r="Y3166" i="29"/>
  <c r="X3167" i="29"/>
  <c r="Y3167" i="29"/>
  <c r="X3168" i="29"/>
  <c r="Y3168" i="29"/>
  <c r="X3169" i="29"/>
  <c r="Y3169" i="29"/>
  <c r="X3170" i="29"/>
  <c r="Y3170" i="29"/>
  <c r="X3171" i="29"/>
  <c r="Y3171" i="29"/>
  <c r="X3172" i="29"/>
  <c r="Y3172" i="29"/>
  <c r="X3173" i="29"/>
  <c r="Y3173" i="29"/>
  <c r="X3174" i="29"/>
  <c r="Y3174" i="29"/>
  <c r="X3175" i="29"/>
  <c r="Y3175" i="29"/>
  <c r="X3176" i="29"/>
  <c r="Y3176" i="29"/>
  <c r="X3177" i="29"/>
  <c r="Y3177" i="29"/>
  <c r="X3178" i="29"/>
  <c r="Y3178" i="29"/>
  <c r="X3179" i="29"/>
  <c r="Y3179" i="29"/>
  <c r="X3180" i="29"/>
  <c r="Y3180" i="29"/>
  <c r="X3181" i="29"/>
  <c r="Y3181" i="29"/>
  <c r="X3182" i="29"/>
  <c r="Y3182" i="29"/>
  <c r="X3183" i="29"/>
  <c r="Y3183" i="29"/>
  <c r="X3184" i="29"/>
  <c r="Y3184" i="29"/>
  <c r="X3185" i="29"/>
  <c r="Y3185" i="29"/>
  <c r="X3186" i="29"/>
  <c r="Y3186" i="29"/>
  <c r="X3187" i="29"/>
  <c r="Y3187" i="29"/>
  <c r="X3188" i="29"/>
  <c r="Y3188" i="29"/>
  <c r="X3189" i="29"/>
  <c r="Y3189" i="29"/>
  <c r="X3190" i="29"/>
  <c r="Y3190" i="29"/>
  <c r="X3191" i="29"/>
  <c r="Y3191" i="29"/>
  <c r="X3192" i="29"/>
  <c r="Y3192" i="29"/>
  <c r="X3193" i="29"/>
  <c r="Y3193" i="29"/>
  <c r="X3194" i="29"/>
  <c r="Y3194" i="29"/>
  <c r="X3195" i="29"/>
  <c r="Y3195" i="29"/>
  <c r="X3196" i="29"/>
  <c r="Y3196" i="29"/>
  <c r="X3197" i="29"/>
  <c r="Y3197" i="29"/>
  <c r="X3198" i="29"/>
  <c r="Y3198" i="29"/>
  <c r="X3199" i="29"/>
  <c r="Y3199" i="29"/>
  <c r="X3200" i="29"/>
  <c r="Y3200" i="29"/>
  <c r="X3201" i="29"/>
  <c r="Y3201" i="29"/>
  <c r="X3202" i="29"/>
  <c r="Y3202" i="29"/>
  <c r="X3203" i="29"/>
  <c r="Y3203" i="29"/>
  <c r="X3204" i="29"/>
  <c r="Y3204" i="29"/>
  <c r="X3205" i="29"/>
  <c r="Y3205" i="29"/>
  <c r="X3206" i="29"/>
  <c r="Y3206" i="29"/>
  <c r="X3207" i="29"/>
  <c r="Y3207" i="29"/>
  <c r="X3208" i="29"/>
  <c r="Y3208" i="29"/>
  <c r="X3209" i="29"/>
  <c r="Y3209" i="29"/>
  <c r="X3210" i="29"/>
  <c r="Y3210" i="29"/>
  <c r="X3211" i="29"/>
  <c r="Y3211" i="29"/>
  <c r="X3212" i="29"/>
  <c r="Y3212" i="29"/>
  <c r="X3213" i="29"/>
  <c r="Y3213" i="29"/>
  <c r="X3214" i="29"/>
  <c r="Y3214" i="29"/>
  <c r="X3215" i="29"/>
  <c r="Y3215" i="29"/>
  <c r="X3216" i="29"/>
  <c r="Y3216" i="29"/>
  <c r="X3217" i="29"/>
  <c r="Y3217" i="29"/>
  <c r="X3218" i="29"/>
  <c r="Y3218" i="29"/>
  <c r="X3219" i="29"/>
  <c r="Y3219" i="29"/>
  <c r="X3220" i="29"/>
  <c r="Y3220" i="29"/>
  <c r="X3221" i="29"/>
  <c r="Y3221" i="29"/>
  <c r="X3222" i="29"/>
  <c r="Y3222" i="29"/>
  <c r="X3223" i="29"/>
  <c r="Y3223" i="29"/>
  <c r="X3224" i="29"/>
  <c r="Y3224" i="29"/>
  <c r="X3225" i="29"/>
  <c r="Y3225" i="29"/>
  <c r="X3226" i="29"/>
  <c r="Y3226" i="29"/>
  <c r="X3227" i="29"/>
  <c r="Y3227" i="29"/>
  <c r="X3228" i="29"/>
  <c r="Y3228" i="29"/>
  <c r="X3229" i="29"/>
  <c r="Y3229" i="29"/>
  <c r="X3230" i="29"/>
  <c r="Y3230" i="29"/>
  <c r="X3231" i="29"/>
  <c r="Y3231" i="29"/>
  <c r="X3232" i="29"/>
  <c r="Y3232" i="29"/>
  <c r="X3233" i="29"/>
  <c r="Y3233" i="29"/>
  <c r="X3234" i="29"/>
  <c r="Y3234" i="29"/>
  <c r="X3235" i="29"/>
  <c r="Y3235" i="29"/>
  <c r="X3236" i="29"/>
  <c r="Y3236" i="29"/>
  <c r="X3237" i="29"/>
  <c r="Y3237" i="29"/>
  <c r="X3238" i="29"/>
  <c r="Y3238" i="29"/>
  <c r="X3239" i="29"/>
  <c r="Y3239" i="29"/>
  <c r="X3240" i="29"/>
  <c r="Y3240" i="29"/>
  <c r="X3241" i="29"/>
  <c r="Y3241" i="29"/>
  <c r="X3242" i="29"/>
  <c r="Y3242" i="29"/>
  <c r="X3243" i="29"/>
  <c r="Y3243" i="29"/>
  <c r="X3244" i="29"/>
  <c r="Y3244" i="29"/>
  <c r="X3245" i="29"/>
  <c r="Y3245" i="29"/>
  <c r="X3246" i="29"/>
  <c r="Y3246" i="29"/>
  <c r="X3247" i="29"/>
  <c r="Y3247" i="29"/>
  <c r="X3248" i="29"/>
  <c r="Y3248" i="29"/>
  <c r="X3249" i="29"/>
  <c r="Y3249" i="29"/>
  <c r="X3250" i="29"/>
  <c r="Y3250" i="29"/>
  <c r="X3251" i="29"/>
  <c r="Y3251" i="29"/>
  <c r="X3252" i="29"/>
  <c r="Y3252" i="29"/>
  <c r="X3253" i="29"/>
  <c r="Y3253" i="29"/>
  <c r="X3254" i="29"/>
  <c r="Y3254" i="29"/>
  <c r="X3255" i="29"/>
  <c r="Y3255" i="29"/>
  <c r="X3256" i="29"/>
  <c r="Y3256" i="29"/>
  <c r="X3257" i="29"/>
  <c r="Y3257" i="29"/>
  <c r="X3258" i="29"/>
  <c r="Y3258" i="29"/>
  <c r="X3259" i="29"/>
  <c r="Y3259" i="29"/>
  <c r="X3260" i="29"/>
  <c r="Y3260" i="29"/>
  <c r="X3261" i="29"/>
  <c r="Y3261" i="29"/>
  <c r="X3262" i="29"/>
  <c r="Y3262" i="29"/>
  <c r="X3263" i="29"/>
  <c r="Y3263" i="29"/>
  <c r="X3264" i="29"/>
  <c r="Y3264" i="29"/>
  <c r="X3265" i="29"/>
  <c r="Y3265" i="29"/>
  <c r="X3266" i="29"/>
  <c r="Y3266" i="29"/>
  <c r="X3267" i="29"/>
  <c r="Y3267" i="29"/>
  <c r="X3268" i="29"/>
  <c r="Y3268" i="29"/>
  <c r="X3269" i="29"/>
  <c r="Y3269" i="29"/>
  <c r="X3270" i="29"/>
  <c r="Y3270" i="29"/>
  <c r="X3271" i="29"/>
  <c r="Y3271" i="29"/>
  <c r="X3272" i="29"/>
  <c r="Y3272" i="29"/>
  <c r="X3273" i="29"/>
  <c r="Y3273" i="29"/>
  <c r="X3274" i="29"/>
  <c r="Y3274" i="29"/>
  <c r="X3275" i="29"/>
  <c r="Y3275" i="29"/>
  <c r="X3276" i="29"/>
  <c r="Y3276" i="29"/>
  <c r="X3277" i="29"/>
  <c r="Y3277" i="29"/>
  <c r="X3278" i="29"/>
  <c r="Y3278" i="29"/>
  <c r="X3279" i="29"/>
  <c r="Y3279" i="29"/>
  <c r="X3280" i="29"/>
  <c r="Y3280" i="29"/>
  <c r="X3281" i="29"/>
  <c r="Y3281" i="29"/>
  <c r="X3282" i="29"/>
  <c r="Y3282" i="29"/>
  <c r="X3283" i="29"/>
  <c r="Y3283" i="29"/>
  <c r="X3284" i="29"/>
  <c r="Y3284" i="29"/>
  <c r="X3285" i="29"/>
  <c r="Y3285" i="29"/>
  <c r="X3286" i="29"/>
  <c r="Y3286" i="29"/>
  <c r="X3287" i="29"/>
  <c r="Y3287" i="29"/>
  <c r="X3288" i="29"/>
  <c r="Y3288" i="29"/>
  <c r="X3289" i="29"/>
  <c r="Y3289" i="29"/>
  <c r="X3290" i="29"/>
  <c r="Y3290" i="29"/>
  <c r="X3291" i="29"/>
  <c r="Y3291" i="29"/>
  <c r="X3292" i="29"/>
  <c r="Y3292" i="29"/>
  <c r="X3293" i="29"/>
  <c r="Y3293" i="29"/>
  <c r="X3294" i="29"/>
  <c r="Y3294" i="29"/>
  <c r="X3295" i="29"/>
  <c r="Y3295" i="29"/>
  <c r="X3296" i="29"/>
  <c r="Y3296" i="29"/>
  <c r="X3297" i="29"/>
  <c r="Y3297" i="29"/>
  <c r="X3298" i="29"/>
  <c r="Y3298" i="29"/>
  <c r="X3299" i="29"/>
  <c r="Y3299" i="29"/>
  <c r="X3300" i="29"/>
  <c r="Y3300" i="29"/>
  <c r="X3301" i="29"/>
  <c r="Y3301" i="29"/>
  <c r="X3302" i="29"/>
  <c r="Y3302" i="29"/>
  <c r="X3303" i="29"/>
  <c r="Y3303" i="29"/>
  <c r="X3304" i="29"/>
  <c r="Y3304" i="29"/>
  <c r="X3305" i="29"/>
  <c r="Y3305" i="29"/>
  <c r="X3306" i="29"/>
  <c r="Y3306" i="29"/>
  <c r="X3307" i="29"/>
  <c r="Y3307" i="29"/>
  <c r="X3308" i="29"/>
  <c r="Y3308" i="29"/>
  <c r="X3309" i="29"/>
  <c r="Y3309" i="29"/>
  <c r="X3310" i="29"/>
  <c r="Y3310" i="29"/>
  <c r="X3311" i="29"/>
  <c r="Y3311" i="29"/>
  <c r="X3312" i="29"/>
  <c r="Y3312" i="29"/>
  <c r="X3313" i="29"/>
  <c r="Y3313" i="29"/>
  <c r="X3314" i="29"/>
  <c r="Y3314" i="29"/>
  <c r="X3315" i="29"/>
  <c r="Y3315" i="29"/>
  <c r="X3316" i="29"/>
  <c r="Y3316" i="29"/>
  <c r="X3317" i="29"/>
  <c r="Y3317" i="29"/>
  <c r="X3318" i="29"/>
  <c r="Y3318" i="29"/>
  <c r="X3319" i="29"/>
  <c r="Y3319" i="29"/>
  <c r="X3320" i="29"/>
  <c r="Y3320" i="29"/>
  <c r="X3321" i="29"/>
  <c r="Y3321" i="29"/>
  <c r="X3322" i="29"/>
  <c r="Y3322" i="29"/>
  <c r="X3323" i="29"/>
  <c r="Y3323" i="29"/>
  <c r="X3324" i="29"/>
  <c r="Y3324" i="29"/>
  <c r="X3325" i="29"/>
  <c r="Y3325" i="29"/>
  <c r="X3326" i="29"/>
  <c r="Y3326" i="29"/>
  <c r="X3327" i="29"/>
  <c r="Y3327" i="29"/>
  <c r="X3328" i="29"/>
  <c r="Y3328" i="29"/>
  <c r="X3329" i="29"/>
  <c r="Y3329" i="29"/>
  <c r="X3330" i="29"/>
  <c r="Y3330" i="29"/>
  <c r="X3331" i="29"/>
  <c r="Y3331" i="29"/>
  <c r="X3332" i="29"/>
  <c r="Y3332" i="29"/>
  <c r="X3333" i="29"/>
  <c r="Y3333" i="29"/>
  <c r="X3334" i="29"/>
  <c r="Y3334" i="29"/>
  <c r="X3335" i="29"/>
  <c r="Y3335" i="29"/>
  <c r="X3336" i="29"/>
  <c r="Y3336" i="29"/>
  <c r="X3337" i="29"/>
  <c r="Y3337" i="29"/>
  <c r="X3338" i="29"/>
  <c r="Y3338" i="29"/>
  <c r="X3339" i="29"/>
  <c r="Y3339" i="29"/>
  <c r="X3340" i="29"/>
  <c r="Y3340" i="29"/>
  <c r="X3341" i="29"/>
  <c r="Y3341" i="29"/>
  <c r="X3342" i="29"/>
  <c r="Y3342" i="29"/>
  <c r="X3343" i="29"/>
  <c r="Y3343" i="29"/>
  <c r="X3344" i="29"/>
  <c r="Y3344" i="29"/>
  <c r="X3345" i="29"/>
  <c r="Y3345" i="29"/>
  <c r="X3346" i="29"/>
  <c r="Y3346" i="29"/>
  <c r="X3347" i="29"/>
  <c r="Y3347" i="29"/>
  <c r="X3348" i="29"/>
  <c r="Y3348" i="29"/>
  <c r="X3349" i="29"/>
  <c r="Y3349" i="29"/>
  <c r="X3350" i="29"/>
  <c r="Y3350" i="29"/>
  <c r="X3351" i="29"/>
  <c r="Y3351" i="29"/>
  <c r="X3352" i="29"/>
  <c r="Y3352" i="29"/>
  <c r="X3353" i="29"/>
  <c r="Y3353" i="29"/>
  <c r="X3354" i="29"/>
  <c r="Y3354" i="29"/>
  <c r="X3355" i="29"/>
  <c r="Y3355" i="29"/>
  <c r="X3356" i="29"/>
  <c r="Y3356" i="29"/>
  <c r="X3357" i="29"/>
  <c r="Y3357" i="29"/>
  <c r="X3358" i="29"/>
  <c r="Y3358" i="29"/>
  <c r="X3359" i="29"/>
  <c r="Y3359" i="29"/>
  <c r="X3360" i="29"/>
  <c r="Y3360" i="29"/>
  <c r="X3361" i="29"/>
  <c r="Y3361" i="29"/>
  <c r="X3362" i="29"/>
  <c r="Y3362" i="29"/>
  <c r="X3363" i="29"/>
  <c r="Y3363" i="29"/>
  <c r="X3364" i="29"/>
  <c r="Y3364" i="29"/>
  <c r="X3365" i="29"/>
  <c r="Y3365" i="29"/>
  <c r="X3366" i="29"/>
  <c r="Y3366" i="29"/>
  <c r="X3367" i="29"/>
  <c r="Y3367" i="29"/>
  <c r="X3368" i="29"/>
  <c r="Y3368" i="29"/>
  <c r="X3369" i="29"/>
  <c r="Y3369" i="29"/>
  <c r="X3370" i="29"/>
  <c r="Y3370" i="29"/>
  <c r="X3371" i="29"/>
  <c r="Y3371" i="29"/>
  <c r="X3372" i="29"/>
  <c r="Y3372" i="29"/>
  <c r="X3373" i="29"/>
  <c r="Y3373" i="29"/>
  <c r="X3374" i="29"/>
  <c r="Y3374" i="29"/>
  <c r="X3375" i="29"/>
  <c r="Y3375" i="29"/>
  <c r="X3376" i="29"/>
  <c r="Y3376" i="29"/>
  <c r="X3377" i="29"/>
  <c r="Y3377" i="29"/>
  <c r="X3378" i="29"/>
  <c r="Y3378" i="29"/>
  <c r="X3379" i="29"/>
  <c r="Y3379" i="29"/>
  <c r="X3380" i="29"/>
  <c r="Y3380" i="29"/>
  <c r="X3381" i="29"/>
  <c r="Y3381" i="29"/>
  <c r="X3382" i="29"/>
  <c r="Y3382" i="29"/>
  <c r="X3383" i="29"/>
  <c r="Y3383" i="29"/>
  <c r="X3384" i="29"/>
  <c r="Y3384" i="29"/>
  <c r="X3385" i="29"/>
  <c r="Y3385" i="29"/>
  <c r="X3386" i="29"/>
  <c r="Y3386" i="29"/>
  <c r="X3387" i="29"/>
  <c r="Y3387" i="29"/>
  <c r="X3388" i="29"/>
  <c r="Y3388" i="29"/>
  <c r="X3389" i="29"/>
  <c r="Y3389" i="29"/>
  <c r="X3390" i="29"/>
  <c r="Y3390" i="29"/>
  <c r="X3391" i="29"/>
  <c r="Y3391" i="29"/>
  <c r="X3392" i="29"/>
  <c r="Y3392" i="29"/>
  <c r="X3393" i="29"/>
  <c r="Y3393" i="29"/>
  <c r="X3394" i="29"/>
  <c r="Y3394" i="29"/>
  <c r="X3395" i="29"/>
  <c r="Y3395" i="29"/>
  <c r="X3396" i="29"/>
  <c r="Y3396" i="29"/>
  <c r="X3397" i="29"/>
  <c r="Y3397" i="29"/>
  <c r="X3398" i="29"/>
  <c r="Y3398" i="29"/>
  <c r="X3399" i="29"/>
  <c r="Y3399" i="29"/>
  <c r="X3400" i="29"/>
  <c r="Y3400" i="29"/>
  <c r="X3401" i="29"/>
  <c r="Y3401" i="29"/>
  <c r="X3402" i="29"/>
  <c r="Y3402" i="29"/>
  <c r="X3403" i="29"/>
  <c r="Y3403" i="29"/>
  <c r="X3404" i="29"/>
  <c r="Y3404" i="29"/>
  <c r="X3405" i="29"/>
  <c r="Y3405" i="29"/>
  <c r="X3406" i="29"/>
  <c r="Y3406" i="29"/>
  <c r="X3407" i="29"/>
  <c r="Y3407" i="29"/>
  <c r="X3408" i="29"/>
  <c r="Y3408" i="29"/>
  <c r="X3409" i="29"/>
  <c r="Y3409" i="29"/>
  <c r="X3410" i="29"/>
  <c r="Y3410" i="29"/>
  <c r="X3411" i="29"/>
  <c r="Y3411" i="29"/>
  <c r="X3412" i="29"/>
  <c r="Y3412" i="29"/>
  <c r="X3413" i="29"/>
  <c r="Y3413" i="29"/>
  <c r="X3414" i="29"/>
  <c r="Y3414" i="29"/>
  <c r="X3415" i="29"/>
  <c r="Y3415" i="29"/>
  <c r="X3416" i="29"/>
  <c r="Y3416" i="29"/>
  <c r="X3417" i="29"/>
  <c r="Y3417" i="29"/>
  <c r="X3418" i="29"/>
  <c r="Y3418" i="29"/>
  <c r="X3419" i="29"/>
  <c r="Y3419" i="29"/>
  <c r="X3420" i="29"/>
  <c r="Y3420" i="29"/>
  <c r="X3421" i="29"/>
  <c r="Y3421" i="29"/>
  <c r="X3422" i="29"/>
  <c r="Y3422" i="29"/>
  <c r="X3423" i="29"/>
  <c r="Y3423" i="29"/>
  <c r="X3424" i="29"/>
  <c r="Y3424" i="29"/>
  <c r="X3425" i="29"/>
  <c r="Y3425" i="29"/>
  <c r="X3426" i="29"/>
  <c r="Y3426" i="29"/>
  <c r="X3427" i="29"/>
  <c r="Y3427" i="29"/>
  <c r="X3428" i="29"/>
  <c r="Y3428" i="29"/>
  <c r="X3429" i="29"/>
  <c r="Y3429" i="29"/>
  <c r="X3430" i="29"/>
  <c r="Y3430" i="29"/>
  <c r="X3431" i="29"/>
  <c r="Y3431" i="29"/>
  <c r="X3432" i="29"/>
  <c r="Y3432" i="29"/>
  <c r="X3433" i="29"/>
  <c r="Y3433" i="29"/>
  <c r="X3434" i="29"/>
  <c r="Y3434" i="29"/>
  <c r="X3435" i="29"/>
  <c r="Y3435" i="29"/>
  <c r="X3436" i="29"/>
  <c r="Y3436" i="29"/>
  <c r="X3437" i="29"/>
  <c r="Y3437" i="29"/>
  <c r="X3438" i="29"/>
  <c r="Y3438" i="29"/>
  <c r="X3439" i="29"/>
  <c r="Y3439" i="29"/>
  <c r="X3440" i="29"/>
  <c r="Y3440" i="29"/>
  <c r="X3441" i="29"/>
  <c r="Y3441" i="29"/>
  <c r="AE1" i="29" l="1"/>
  <c r="C24" i="28"/>
  <c r="T3499" i="29" l="1"/>
  <c r="P3498" i="29"/>
  <c r="L3497" i="29"/>
  <c r="T3495" i="29"/>
  <c r="P3494" i="29"/>
  <c r="L3493" i="29"/>
  <c r="T3491" i="29"/>
  <c r="P3490" i="29"/>
  <c r="L3489" i="29"/>
  <c r="T3487" i="29"/>
  <c r="P3486" i="29"/>
  <c r="L3485" i="29"/>
  <c r="T3483" i="29"/>
  <c r="P3482" i="29"/>
  <c r="L3481" i="29"/>
  <c r="T3479" i="29"/>
  <c r="P3478" i="29"/>
  <c r="L3477" i="29"/>
  <c r="T3475" i="29"/>
  <c r="P3474" i="29"/>
  <c r="L3473" i="29"/>
  <c r="T3471" i="29"/>
  <c r="P3470" i="29"/>
  <c r="L3469" i="29"/>
  <c r="T3467" i="29"/>
  <c r="P3466" i="29"/>
  <c r="L3465" i="29"/>
  <c r="T3463" i="29"/>
  <c r="P3462" i="29"/>
  <c r="L3461" i="29"/>
  <c r="T3459" i="29"/>
  <c r="P3458" i="29"/>
  <c r="L3457" i="29"/>
  <c r="T3455" i="29"/>
  <c r="P3454" i="29"/>
  <c r="L3453" i="29"/>
  <c r="T3451" i="29"/>
  <c r="P3450" i="29"/>
  <c r="L3449" i="29"/>
  <c r="T3447" i="29"/>
  <c r="P3446" i="29"/>
  <c r="L3445" i="29"/>
  <c r="T3443" i="29"/>
  <c r="P3442" i="29"/>
  <c r="L3441" i="29"/>
  <c r="T3439" i="29"/>
  <c r="P3438" i="29"/>
  <c r="L3437" i="29"/>
  <c r="T3435" i="29"/>
  <c r="P3434" i="29"/>
  <c r="L3433" i="29"/>
  <c r="T3431" i="29"/>
  <c r="P3430" i="29"/>
  <c r="L3429" i="29"/>
  <c r="T3427" i="29"/>
  <c r="P3426" i="29"/>
  <c r="L3425" i="29"/>
  <c r="T3423" i="29"/>
  <c r="P3422" i="29"/>
  <c r="L3421" i="29"/>
  <c r="T3419" i="29"/>
  <c r="P3418" i="29"/>
  <c r="L3417" i="29"/>
  <c r="T3415" i="29"/>
  <c r="P3414" i="29"/>
  <c r="L3413" i="29"/>
  <c r="T3411" i="29"/>
  <c r="P3410" i="29"/>
  <c r="L3409" i="29"/>
  <c r="T3407" i="29"/>
  <c r="P3406" i="29"/>
  <c r="L3405" i="29"/>
  <c r="T3403" i="29"/>
  <c r="P3402" i="29"/>
  <c r="L3401" i="29"/>
  <c r="T3399" i="29"/>
  <c r="P3398" i="29"/>
  <c r="L3397" i="29"/>
  <c r="T3395" i="29"/>
  <c r="P3394" i="29"/>
  <c r="L3393" i="29"/>
  <c r="T3391" i="29"/>
  <c r="P3390" i="29"/>
  <c r="L3389" i="29"/>
  <c r="T3387" i="29"/>
  <c r="S3499" i="29"/>
  <c r="O3498" i="29"/>
  <c r="K3497" i="29"/>
  <c r="S3495" i="29"/>
  <c r="O3494" i="29"/>
  <c r="K3493" i="29"/>
  <c r="S3491" i="29"/>
  <c r="O3490" i="29"/>
  <c r="K3489" i="29"/>
  <c r="S3487" i="29"/>
  <c r="O3486" i="29"/>
  <c r="K3485" i="29"/>
  <c r="S3483" i="29"/>
  <c r="O3482" i="29"/>
  <c r="K3481" i="29"/>
  <c r="S3479" i="29"/>
  <c r="O3478" i="29"/>
  <c r="K3477" i="29"/>
  <c r="S3475" i="29"/>
  <c r="O3474" i="29"/>
  <c r="K3473" i="29"/>
  <c r="S3471" i="29"/>
  <c r="O3470" i="29"/>
  <c r="K3469" i="29"/>
  <c r="S3467" i="29"/>
  <c r="O3466" i="29"/>
  <c r="K3465" i="29"/>
  <c r="S3463" i="29"/>
  <c r="O3462" i="29"/>
  <c r="K3461" i="29"/>
  <c r="S3459" i="29"/>
  <c r="O3458" i="29"/>
  <c r="K3457" i="29"/>
  <c r="S3455" i="29"/>
  <c r="O3454" i="29"/>
  <c r="K3453" i="29"/>
  <c r="S3451" i="29"/>
  <c r="O3450" i="29"/>
  <c r="K3449" i="29"/>
  <c r="S3447" i="29"/>
  <c r="O3446" i="29"/>
  <c r="K3445" i="29"/>
  <c r="S3443" i="29"/>
  <c r="O3442" i="29"/>
  <c r="K3441" i="29"/>
  <c r="S3439" i="29"/>
  <c r="O3438" i="29"/>
  <c r="K3437" i="29"/>
  <c r="S3435" i="29"/>
  <c r="O3434" i="29"/>
  <c r="K3433" i="29"/>
  <c r="S3431" i="29"/>
  <c r="O3430" i="29"/>
  <c r="K3429" i="29"/>
  <c r="S3427" i="29"/>
  <c r="O3426" i="29"/>
  <c r="K3425" i="29"/>
  <c r="S3423" i="29"/>
  <c r="O3422" i="29"/>
  <c r="K3421" i="29"/>
  <c r="S3419" i="29"/>
  <c r="O3418" i="29"/>
  <c r="K3417" i="29"/>
  <c r="S3415" i="29"/>
  <c r="O3414" i="29"/>
  <c r="K3413" i="29"/>
  <c r="S3411" i="29"/>
  <c r="O3410" i="29"/>
  <c r="K3409" i="29"/>
  <c r="S3407" i="29"/>
  <c r="O3406" i="29"/>
  <c r="K3405" i="29"/>
  <c r="S3403" i="29"/>
  <c r="O3402" i="29"/>
  <c r="K3401" i="29"/>
  <c r="S3399" i="29"/>
  <c r="O3398" i="29"/>
  <c r="K3397" i="29"/>
  <c r="S3395" i="29"/>
  <c r="O3394" i="29"/>
  <c r="K3393" i="29"/>
  <c r="S3391" i="29"/>
  <c r="O3390" i="29"/>
  <c r="K3389" i="29"/>
  <c r="S3387" i="29"/>
  <c r="V3500" i="29"/>
  <c r="R3499" i="29"/>
  <c r="N3498" i="29"/>
  <c r="V3496" i="29"/>
  <c r="R3495" i="29"/>
  <c r="N3494" i="29"/>
  <c r="V3492" i="29"/>
  <c r="R3491" i="29"/>
  <c r="N3490" i="29"/>
  <c r="V3488" i="29"/>
  <c r="R3487" i="29"/>
  <c r="N3486" i="29"/>
  <c r="V3484" i="29"/>
  <c r="R3483" i="29"/>
  <c r="N3482" i="29"/>
  <c r="V3480" i="29"/>
  <c r="R3479" i="29"/>
  <c r="N3478" i="29"/>
  <c r="V3476" i="29"/>
  <c r="R3475" i="29"/>
  <c r="N3474" i="29"/>
  <c r="V3472" i="29"/>
  <c r="R3471" i="29"/>
  <c r="N3470" i="29"/>
  <c r="V3468" i="29"/>
  <c r="R3467" i="29"/>
  <c r="N3466" i="29"/>
  <c r="V3464" i="29"/>
  <c r="R3463" i="29"/>
  <c r="N3462" i="29"/>
  <c r="V3460" i="29"/>
  <c r="R3459" i="29"/>
  <c r="N3458" i="29"/>
  <c r="V3456" i="29"/>
  <c r="R3455" i="29"/>
  <c r="N3454" i="29"/>
  <c r="V3452" i="29"/>
  <c r="R3451" i="29"/>
  <c r="N3450" i="29"/>
  <c r="V3448" i="29"/>
  <c r="R3447" i="29"/>
  <c r="N3446" i="29"/>
  <c r="V3444" i="29"/>
  <c r="R3443" i="29"/>
  <c r="N3442" i="29"/>
  <c r="V3440" i="29"/>
  <c r="R3439" i="29"/>
  <c r="N3438" i="29"/>
  <c r="V3436" i="29"/>
  <c r="R3435" i="29"/>
  <c r="N3434" i="29"/>
  <c r="V3432" i="29"/>
  <c r="R3431" i="29"/>
  <c r="N3430" i="29"/>
  <c r="V3428" i="29"/>
  <c r="R3427" i="29"/>
  <c r="N3426" i="29"/>
  <c r="V3424" i="29"/>
  <c r="R3423" i="29"/>
  <c r="N3422" i="29"/>
  <c r="V3420" i="29"/>
  <c r="R3419" i="29"/>
  <c r="N3418" i="29"/>
  <c r="V3416" i="29"/>
  <c r="R3415" i="29"/>
  <c r="N3414" i="29"/>
  <c r="V3412" i="29"/>
  <c r="R3411" i="29"/>
  <c r="N3410" i="29"/>
  <c r="V3408" i="29"/>
  <c r="R3407" i="29"/>
  <c r="N3406" i="29"/>
  <c r="V3404" i="29"/>
  <c r="R3403" i="29"/>
  <c r="N3402" i="29"/>
  <c r="V3400" i="29"/>
  <c r="R3399" i="29"/>
  <c r="N3398" i="29"/>
  <c r="V3396" i="29"/>
  <c r="R3395" i="29"/>
  <c r="N3394" i="29"/>
  <c r="V3392" i="29"/>
  <c r="R3391" i="29"/>
  <c r="U3500" i="29"/>
  <c r="Q3499" i="29"/>
  <c r="M3498" i="29"/>
  <c r="U3496" i="29"/>
  <c r="Q3495" i="29"/>
  <c r="M3494" i="29"/>
  <c r="U3492" i="29"/>
  <c r="Q3491" i="29"/>
  <c r="M3490" i="29"/>
  <c r="U3488" i="29"/>
  <c r="Q3487" i="29"/>
  <c r="M3486" i="29"/>
  <c r="U3484" i="29"/>
  <c r="Q3483" i="29"/>
  <c r="M3482" i="29"/>
  <c r="U3480" i="29"/>
  <c r="Q3479" i="29"/>
  <c r="M3478" i="29"/>
  <c r="U3476" i="29"/>
  <c r="Q3475" i="29"/>
  <c r="M3474" i="29"/>
  <c r="U3472" i="29"/>
  <c r="Q3471" i="29"/>
  <c r="M3470" i="29"/>
  <c r="U3468" i="29"/>
  <c r="Q3467" i="29"/>
  <c r="M3466" i="29"/>
  <c r="U3464" i="29"/>
  <c r="Q3463" i="29"/>
  <c r="M3462" i="29"/>
  <c r="U3460" i="29"/>
  <c r="Q3459" i="29"/>
  <c r="M3458" i="29"/>
  <c r="U3456" i="29"/>
  <c r="Q3455" i="29"/>
  <c r="M3454" i="29"/>
  <c r="U3452" i="29"/>
  <c r="Q3451" i="29"/>
  <c r="M3450" i="29"/>
  <c r="U3448" i="29"/>
  <c r="Q3447" i="29"/>
  <c r="M3446" i="29"/>
  <c r="U3444" i="29"/>
  <c r="Q3443" i="29"/>
  <c r="M3442" i="29"/>
  <c r="U3440" i="29"/>
  <c r="T3500" i="29"/>
  <c r="P3499" i="29"/>
  <c r="L3498" i="29"/>
  <c r="T3496" i="29"/>
  <c r="P3495" i="29"/>
  <c r="L3494" i="29"/>
  <c r="T3492" i="29"/>
  <c r="P3491" i="29"/>
  <c r="L3490" i="29"/>
  <c r="T3488" i="29"/>
  <c r="P3487" i="29"/>
  <c r="L3486" i="29"/>
  <c r="T3484" i="29"/>
  <c r="P3483" i="29"/>
  <c r="L3482" i="29"/>
  <c r="T3480" i="29"/>
  <c r="P3479" i="29"/>
  <c r="L3478" i="29"/>
  <c r="T3476" i="29"/>
  <c r="P3475" i="29"/>
  <c r="L3474" i="29"/>
  <c r="T3472" i="29"/>
  <c r="P3471" i="29"/>
  <c r="L3470" i="29"/>
  <c r="T3468" i="29"/>
  <c r="P3467" i="29"/>
  <c r="L3466" i="29"/>
  <c r="T3464" i="29"/>
  <c r="P3463" i="29"/>
  <c r="L3462" i="29"/>
  <c r="T3460" i="29"/>
  <c r="P3459" i="29"/>
  <c r="L3458" i="29"/>
  <c r="T3456" i="29"/>
  <c r="P3455" i="29"/>
  <c r="L3454" i="29"/>
  <c r="T3452" i="29"/>
  <c r="P3451" i="29"/>
  <c r="L3450" i="29"/>
  <c r="T3448" i="29"/>
  <c r="P3447" i="29"/>
  <c r="L3446" i="29"/>
  <c r="T3444" i="29"/>
  <c r="P3443" i="29"/>
  <c r="L3442" i="29"/>
  <c r="T3440" i="29"/>
  <c r="P3439" i="29"/>
  <c r="L3438" i="29"/>
  <c r="T3436" i="29"/>
  <c r="P3435" i="29"/>
  <c r="L3434" i="29"/>
  <c r="T3432" i="29"/>
  <c r="P3431" i="29"/>
  <c r="L3430" i="29"/>
  <c r="T3428" i="29"/>
  <c r="S3500" i="29"/>
  <c r="O3499" i="29"/>
  <c r="K3498" i="29"/>
  <c r="S3496" i="29"/>
  <c r="O3495" i="29"/>
  <c r="K3494" i="29"/>
  <c r="S3492" i="29"/>
  <c r="O3491" i="29"/>
  <c r="K3490" i="29"/>
  <c r="S3488" i="29"/>
  <c r="O3487" i="29"/>
  <c r="K3486" i="29"/>
  <c r="S3484" i="29"/>
  <c r="O3483" i="29"/>
  <c r="K3482" i="29"/>
  <c r="S3480" i="29"/>
  <c r="O3479" i="29"/>
  <c r="K3478" i="29"/>
  <c r="S3476" i="29"/>
  <c r="O3475" i="29"/>
  <c r="K3474" i="29"/>
  <c r="S3472" i="29"/>
  <c r="O3471" i="29"/>
  <c r="K3470" i="29"/>
  <c r="S3468" i="29"/>
  <c r="O3467" i="29"/>
  <c r="K3466" i="29"/>
  <c r="S3464" i="29"/>
  <c r="O3463" i="29"/>
  <c r="K3462" i="29"/>
  <c r="S3460" i="29"/>
  <c r="O3459" i="29"/>
  <c r="K3458" i="29"/>
  <c r="S3456" i="29"/>
  <c r="O3455" i="29"/>
  <c r="K3454" i="29"/>
  <c r="S3452" i="29"/>
  <c r="O3451" i="29"/>
  <c r="K3450" i="29"/>
  <c r="S3448" i="29"/>
  <c r="O3447" i="29"/>
  <c r="K3446" i="29"/>
  <c r="S3444" i="29"/>
  <c r="O3443" i="29"/>
  <c r="K3442" i="29"/>
  <c r="S3440" i="29"/>
  <c r="O3439" i="29"/>
  <c r="K3438" i="29"/>
  <c r="S3436" i="29"/>
  <c r="O3435" i="29"/>
  <c r="K3434" i="29"/>
  <c r="S3432" i="29"/>
  <c r="O3431" i="29"/>
  <c r="K3430" i="29"/>
  <c r="S3428" i="29"/>
  <c r="O3427" i="29"/>
  <c r="K3426" i="29"/>
  <c r="S3424" i="29"/>
  <c r="O3423" i="29"/>
  <c r="K3422" i="29"/>
  <c r="S3420" i="29"/>
  <c r="O3419" i="29"/>
  <c r="K3418" i="29"/>
  <c r="S3416" i="29"/>
  <c r="O3415" i="29"/>
  <c r="K3414" i="29"/>
  <c r="S3412" i="29"/>
  <c r="O3411" i="29"/>
  <c r="K3410" i="29"/>
  <c r="S3408" i="29"/>
  <c r="O3407" i="29"/>
  <c r="K3406" i="29"/>
  <c r="S3404" i="29"/>
  <c r="O3403" i="29"/>
  <c r="K3402" i="29"/>
  <c r="S3400" i="29"/>
  <c r="O3399" i="29"/>
  <c r="K3398" i="29"/>
  <c r="S3396" i="29"/>
  <c r="O3395" i="29"/>
  <c r="K3394" i="29"/>
  <c r="S3392" i="29"/>
  <c r="O3391" i="29"/>
  <c r="K3390" i="29"/>
  <c r="S3388" i="29"/>
  <c r="R3500" i="29"/>
  <c r="N3499" i="29"/>
  <c r="V3497" i="29"/>
  <c r="R3496" i="29"/>
  <c r="N3495" i="29"/>
  <c r="V3493" i="29"/>
  <c r="R3492" i="29"/>
  <c r="N3491" i="29"/>
  <c r="V3489" i="29"/>
  <c r="R3488" i="29"/>
  <c r="N3487" i="29"/>
  <c r="V3485" i="29"/>
  <c r="R3484" i="29"/>
  <c r="N3483" i="29"/>
  <c r="V3481" i="29"/>
  <c r="R3480" i="29"/>
  <c r="N3479" i="29"/>
  <c r="V3477" i="29"/>
  <c r="R3476" i="29"/>
  <c r="N3475" i="29"/>
  <c r="V3473" i="29"/>
  <c r="R3472" i="29"/>
  <c r="N3471" i="29"/>
  <c r="V3469" i="29"/>
  <c r="R3468" i="29"/>
  <c r="N3467" i="29"/>
  <c r="V3465" i="29"/>
  <c r="R3464" i="29"/>
  <c r="N3463" i="29"/>
  <c r="V3461" i="29"/>
  <c r="R3460" i="29"/>
  <c r="N3459" i="29"/>
  <c r="V3457" i="29"/>
  <c r="R3456" i="29"/>
  <c r="N3455" i="29"/>
  <c r="V3453" i="29"/>
  <c r="R3452" i="29"/>
  <c r="N3451" i="29"/>
  <c r="V3449" i="29"/>
  <c r="R3448" i="29"/>
  <c r="N3447" i="29"/>
  <c r="V3445" i="29"/>
  <c r="R3444" i="29"/>
  <c r="N3443" i="29"/>
  <c r="V3441" i="29"/>
  <c r="R3440" i="29"/>
  <c r="N3439" i="29"/>
  <c r="V3437" i="29"/>
  <c r="R3436" i="29"/>
  <c r="N3435" i="29"/>
  <c r="V3433" i="29"/>
  <c r="R3432" i="29"/>
  <c r="N3431" i="29"/>
  <c r="V3429" i="29"/>
  <c r="R3428" i="29"/>
  <c r="N3427" i="29"/>
  <c r="V3425" i="29"/>
  <c r="R3424" i="29"/>
  <c r="N3423" i="29"/>
  <c r="V3421" i="29"/>
  <c r="R3420" i="29"/>
  <c r="N3419" i="29"/>
  <c r="V3417" i="29"/>
  <c r="R3416" i="29"/>
  <c r="N3415" i="29"/>
  <c r="V3413" i="29"/>
  <c r="R3412" i="29"/>
  <c r="N3411" i="29"/>
  <c r="V3409" i="29"/>
  <c r="R3408" i="29"/>
  <c r="N3407" i="29"/>
  <c r="V3405" i="29"/>
  <c r="R3404" i="29"/>
  <c r="N3403" i="29"/>
  <c r="V3401" i="29"/>
  <c r="R3400" i="29"/>
  <c r="N3399" i="29"/>
  <c r="V3397" i="29"/>
  <c r="R3396" i="29"/>
  <c r="Q3500" i="29"/>
  <c r="M3499" i="29"/>
  <c r="U3497" i="29"/>
  <c r="Q3496" i="29"/>
  <c r="M3495" i="29"/>
  <c r="U3493" i="29"/>
  <c r="Q3492" i="29"/>
  <c r="M3491" i="29"/>
  <c r="U3489" i="29"/>
  <c r="Q3488" i="29"/>
  <c r="M3487" i="29"/>
  <c r="U3485" i="29"/>
  <c r="Q3484" i="29"/>
  <c r="M3483" i="29"/>
  <c r="U3481" i="29"/>
  <c r="Q3480" i="29"/>
  <c r="M3479" i="29"/>
  <c r="U3477" i="29"/>
  <c r="Q3476" i="29"/>
  <c r="M3475" i="29"/>
  <c r="U3473" i="29"/>
  <c r="Q3472" i="29"/>
  <c r="M3471" i="29"/>
  <c r="U3469" i="29"/>
  <c r="Q3468" i="29"/>
  <c r="M3467" i="29"/>
  <c r="U3465" i="29"/>
  <c r="Q3464" i="29"/>
  <c r="M3463" i="29"/>
  <c r="U3461" i="29"/>
  <c r="Q3460" i="29"/>
  <c r="M3459" i="29"/>
  <c r="U3457" i="29"/>
  <c r="Q3456" i="29"/>
  <c r="M3455" i="29"/>
  <c r="U3453" i="29"/>
  <c r="Q3452" i="29"/>
  <c r="M3451" i="29"/>
  <c r="U3449" i="29"/>
  <c r="Q3448" i="29"/>
  <c r="M3447" i="29"/>
  <c r="U3445" i="29"/>
  <c r="Q3444" i="29"/>
  <c r="M3443" i="29"/>
  <c r="U3441" i="29"/>
  <c r="Q3440" i="29"/>
  <c r="M3439" i="29"/>
  <c r="U3437" i="29"/>
  <c r="Q3436" i="29"/>
  <c r="M3435" i="29"/>
  <c r="U3433" i="29"/>
  <c r="Q3432" i="29"/>
  <c r="M3431" i="29"/>
  <c r="U3429" i="29"/>
  <c r="Q3428" i="29"/>
  <c r="M3427" i="29"/>
  <c r="U3425" i="29"/>
  <c r="Q3424" i="29"/>
  <c r="M3423" i="29"/>
  <c r="U3421" i="29"/>
  <c r="Q3420" i="29"/>
  <c r="M3419" i="29"/>
  <c r="U3417" i="29"/>
  <c r="Q3416" i="29"/>
  <c r="M3415" i="29"/>
  <c r="U3413" i="29"/>
  <c r="Q3412" i="29"/>
  <c r="M3411" i="29"/>
  <c r="U3409" i="29"/>
  <c r="Q3408" i="29"/>
  <c r="M3407" i="29"/>
  <c r="U3405" i="29"/>
  <c r="Q3404" i="29"/>
  <c r="M3403" i="29"/>
  <c r="U3401" i="29"/>
  <c r="Q3400" i="29"/>
  <c r="M3399" i="29"/>
  <c r="U3397" i="29"/>
  <c r="Q3396" i="29"/>
  <c r="P3500" i="29"/>
  <c r="L3499" i="29"/>
  <c r="T3497" i="29"/>
  <c r="P3496" i="29"/>
  <c r="L3495" i="29"/>
  <c r="T3493" i="29"/>
  <c r="P3492" i="29"/>
  <c r="L3491" i="29"/>
  <c r="T3489" i="29"/>
  <c r="P3488" i="29"/>
  <c r="L3487" i="29"/>
  <c r="T3485" i="29"/>
  <c r="P3484" i="29"/>
  <c r="L3483" i="29"/>
  <c r="T3481" i="29"/>
  <c r="P3480" i="29"/>
  <c r="L3479" i="29"/>
  <c r="T3477" i="29"/>
  <c r="P3476" i="29"/>
  <c r="L3475" i="29"/>
  <c r="T3473" i="29"/>
  <c r="P3472" i="29"/>
  <c r="O3500" i="29"/>
  <c r="K3499" i="29"/>
  <c r="S3497" i="29"/>
  <c r="O3496" i="29"/>
  <c r="K3495" i="29"/>
  <c r="S3493" i="29"/>
  <c r="O3492" i="29"/>
  <c r="K3491" i="29"/>
  <c r="S3489" i="29"/>
  <c r="O3488" i="29"/>
  <c r="K3487" i="29"/>
  <c r="S3485" i="29"/>
  <c r="O3484" i="29"/>
  <c r="K3483" i="29"/>
  <c r="S3481" i="29"/>
  <c r="O3480" i="29"/>
  <c r="K3479" i="29"/>
  <c r="S3477" i="29"/>
  <c r="O3476" i="29"/>
  <c r="K3475" i="29"/>
  <c r="S3473" i="29"/>
  <c r="O3472" i="29"/>
  <c r="K3471" i="29"/>
  <c r="S3469" i="29"/>
  <c r="O3468" i="29"/>
  <c r="K3467" i="29"/>
  <c r="S3465" i="29"/>
  <c r="O3464" i="29"/>
  <c r="K3463" i="29"/>
  <c r="S3461" i="29"/>
  <c r="O3460" i="29"/>
  <c r="K3459" i="29"/>
  <c r="S3457" i="29"/>
  <c r="O3456" i="29"/>
  <c r="K3455" i="29"/>
  <c r="S3453" i="29"/>
  <c r="O3452" i="29"/>
  <c r="K3451" i="29"/>
  <c r="S3449" i="29"/>
  <c r="O3448" i="29"/>
  <c r="K3447" i="29"/>
  <c r="S3445" i="29"/>
  <c r="O3444" i="29"/>
  <c r="K3443" i="29"/>
  <c r="S3441" i="29"/>
  <c r="O3440" i="29"/>
  <c r="K3439" i="29"/>
  <c r="S3437" i="29"/>
  <c r="O3436" i="29"/>
  <c r="K3435" i="29"/>
  <c r="S3433" i="29"/>
  <c r="O3432" i="29"/>
  <c r="K3431" i="29"/>
  <c r="S3429" i="29"/>
  <c r="N3500" i="29"/>
  <c r="V3498" i="29"/>
  <c r="R3497" i="29"/>
  <c r="N3496" i="29"/>
  <c r="V3494" i="29"/>
  <c r="R3493" i="29"/>
  <c r="N3492" i="29"/>
  <c r="V3490" i="29"/>
  <c r="R3489" i="29"/>
  <c r="N3488" i="29"/>
  <c r="V3486" i="29"/>
  <c r="R3485" i="29"/>
  <c r="N3484" i="29"/>
  <c r="V3482" i="29"/>
  <c r="R3481" i="29"/>
  <c r="N3480" i="29"/>
  <c r="V3478" i="29"/>
  <c r="R3477" i="29"/>
  <c r="N3476" i="29"/>
  <c r="V3474" i="29"/>
  <c r="R3473" i="29"/>
  <c r="N3472" i="29"/>
  <c r="V3470" i="29"/>
  <c r="R3469" i="29"/>
  <c r="N3468" i="29"/>
  <c r="V3466" i="29"/>
  <c r="R3465" i="29"/>
  <c r="N3464" i="29"/>
  <c r="V3462" i="29"/>
  <c r="R3461" i="29"/>
  <c r="N3460" i="29"/>
  <c r="V3458" i="29"/>
  <c r="R3457" i="29"/>
  <c r="N3456" i="29"/>
  <c r="V3454" i="29"/>
  <c r="R3453" i="29"/>
  <c r="N3452" i="29"/>
  <c r="V3450" i="29"/>
  <c r="R3449" i="29"/>
  <c r="N3448" i="29"/>
  <c r="V3446" i="29"/>
  <c r="R3445" i="29"/>
  <c r="N3444" i="29"/>
  <c r="V3442" i="29"/>
  <c r="R3441" i="29"/>
  <c r="N3440" i="29"/>
  <c r="V3438" i="29"/>
  <c r="R3437" i="29"/>
  <c r="M3500" i="29"/>
  <c r="U3498" i="29"/>
  <c r="Q3497" i="29"/>
  <c r="M3496" i="29"/>
  <c r="U3494" i="29"/>
  <c r="Q3493" i="29"/>
  <c r="M3492" i="29"/>
  <c r="U3490" i="29"/>
  <c r="Q3489" i="29"/>
  <c r="M3488" i="29"/>
  <c r="U3486" i="29"/>
  <c r="Q3485" i="29"/>
  <c r="M3484" i="29"/>
  <c r="U3482" i="29"/>
  <c r="Q3481" i="29"/>
  <c r="M3480" i="29"/>
  <c r="U3478" i="29"/>
  <c r="Q3477" i="29"/>
  <c r="M3476" i="29"/>
  <c r="U3474" i="29"/>
  <c r="Q3473" i="29"/>
  <c r="M3472" i="29"/>
  <c r="U3470" i="29"/>
  <c r="Q3469" i="29"/>
  <c r="M3468" i="29"/>
  <c r="U3466" i="29"/>
  <c r="Q3465" i="29"/>
  <c r="M3464" i="29"/>
  <c r="U3462" i="29"/>
  <c r="Q3461" i="29"/>
  <c r="M3460" i="29"/>
  <c r="U3458" i="29"/>
  <c r="Q3457" i="29"/>
  <c r="M3456" i="29"/>
  <c r="U3454" i="29"/>
  <c r="Q3453" i="29"/>
  <c r="M3452" i="29"/>
  <c r="U3450" i="29"/>
  <c r="Q3449" i="29"/>
  <c r="M3448" i="29"/>
  <c r="U3446" i="29"/>
  <c r="Q3445" i="29"/>
  <c r="M3444" i="29"/>
  <c r="U3442" i="29"/>
  <c r="Q3441" i="29"/>
  <c r="M3440" i="29"/>
  <c r="U3438" i="29"/>
  <c r="Q3437" i="29"/>
  <c r="M3436" i="29"/>
  <c r="U3434" i="29"/>
  <c r="Q3433" i="29"/>
  <c r="M3432" i="29"/>
  <c r="U3430" i="29"/>
  <c r="Q3429" i="29"/>
  <c r="M3428" i="29"/>
  <c r="U3499" i="29"/>
  <c r="Q3498" i="29"/>
  <c r="M3497" i="29"/>
  <c r="U3495" i="29"/>
  <c r="Q3494" i="29"/>
  <c r="M3493" i="29"/>
  <c r="U3491" i="29"/>
  <c r="Q3490" i="29"/>
  <c r="M3489" i="29"/>
  <c r="U3487" i="29"/>
  <c r="Q3486" i="29"/>
  <c r="M3485" i="29"/>
  <c r="U3483" i="29"/>
  <c r="Q3482" i="29"/>
  <c r="M3481" i="29"/>
  <c r="U3479" i="29"/>
  <c r="Q3478" i="29"/>
  <c r="M3477" i="29"/>
  <c r="U3475" i="29"/>
  <c r="Q3474" i="29"/>
  <c r="M3473" i="29"/>
  <c r="U3471" i="29"/>
  <c r="Q3470" i="29"/>
  <c r="M3469" i="29"/>
  <c r="U3467" i="29"/>
  <c r="Q3466" i="29"/>
  <c r="M3465" i="29"/>
  <c r="U3463" i="29"/>
  <c r="Q3462" i="29"/>
  <c r="M3461" i="29"/>
  <c r="U3459" i="29"/>
  <c r="Q3458" i="29"/>
  <c r="M3457" i="29"/>
  <c r="U3455" i="29"/>
  <c r="Q3454" i="29"/>
  <c r="M3453" i="29"/>
  <c r="U3451" i="29"/>
  <c r="Q3450" i="29"/>
  <c r="M3449" i="29"/>
  <c r="U3447" i="29"/>
  <c r="Q3446" i="29"/>
  <c r="M3445" i="29"/>
  <c r="U3443" i="29"/>
  <c r="Q3442" i="29"/>
  <c r="M3441" i="29"/>
  <c r="U3439" i="29"/>
  <c r="Q3438" i="29"/>
  <c r="M3437" i="29"/>
  <c r="U3435" i="29"/>
  <c r="Q3434" i="29"/>
  <c r="M3433" i="29"/>
  <c r="U3431" i="29"/>
  <c r="Q3430" i="29"/>
  <c r="M3429" i="29"/>
  <c r="R3494" i="29"/>
  <c r="T3486" i="29"/>
  <c r="K3480" i="29"/>
  <c r="N3473" i="29"/>
  <c r="L3467" i="29"/>
  <c r="T3461" i="29"/>
  <c r="P3456" i="29"/>
  <c r="L3451" i="29"/>
  <c r="T3445" i="29"/>
  <c r="P3440" i="29"/>
  <c r="N3436" i="29"/>
  <c r="U3432" i="29"/>
  <c r="O3429" i="29"/>
  <c r="T3426" i="29"/>
  <c r="P3424" i="29"/>
  <c r="R3422" i="29"/>
  <c r="N3420" i="29"/>
  <c r="M3418" i="29"/>
  <c r="L3416" i="29"/>
  <c r="T3413" i="29"/>
  <c r="V3411" i="29"/>
  <c r="R3409" i="29"/>
  <c r="Q3407" i="29"/>
  <c r="P3405" i="29"/>
  <c r="L3403" i="29"/>
  <c r="N3401" i="29"/>
  <c r="V3398" i="29"/>
  <c r="U3396" i="29"/>
  <c r="V3394" i="29"/>
  <c r="N3393" i="29"/>
  <c r="N3391" i="29"/>
  <c r="S3389" i="29"/>
  <c r="L3388" i="29"/>
  <c r="R3386" i="29"/>
  <c r="N3385" i="29"/>
  <c r="V3383" i="29"/>
  <c r="R3382" i="29"/>
  <c r="N3381" i="29"/>
  <c r="V3379" i="29"/>
  <c r="R3378" i="29"/>
  <c r="N3377" i="29"/>
  <c r="V3375" i="29"/>
  <c r="R3374" i="29"/>
  <c r="N3373" i="29"/>
  <c r="V3371" i="29"/>
  <c r="R3370" i="29"/>
  <c r="N3369" i="29"/>
  <c r="V3367" i="29"/>
  <c r="R3366" i="29"/>
  <c r="N3365" i="29"/>
  <c r="V3363" i="29"/>
  <c r="R3362" i="29"/>
  <c r="N3361" i="29"/>
  <c r="V3359" i="29"/>
  <c r="R3358" i="29"/>
  <c r="N3357" i="29"/>
  <c r="V3355" i="29"/>
  <c r="R3354" i="29"/>
  <c r="N3353" i="29"/>
  <c r="V3351" i="29"/>
  <c r="R3350" i="29"/>
  <c r="N3349" i="29"/>
  <c r="V3347" i="29"/>
  <c r="R3346" i="29"/>
  <c r="N3345" i="29"/>
  <c r="V3343" i="29"/>
  <c r="R3342" i="29"/>
  <c r="N3341" i="29"/>
  <c r="V3339" i="29"/>
  <c r="R3338" i="29"/>
  <c r="N3337" i="29"/>
  <c r="V3335" i="29"/>
  <c r="R3334" i="29"/>
  <c r="N3333" i="29"/>
  <c r="V3331" i="29"/>
  <c r="R3330" i="29"/>
  <c r="N3329" i="29"/>
  <c r="P3493" i="29"/>
  <c r="S3486" i="29"/>
  <c r="V3479" i="29"/>
  <c r="L3472" i="29"/>
  <c r="T3466" i="29"/>
  <c r="P3461" i="29"/>
  <c r="L3456" i="29"/>
  <c r="T3450" i="29"/>
  <c r="P3445" i="29"/>
  <c r="L3440" i="29"/>
  <c r="L3436" i="29"/>
  <c r="P3432" i="29"/>
  <c r="N3429" i="29"/>
  <c r="S3426" i="29"/>
  <c r="O3424" i="29"/>
  <c r="Q3422" i="29"/>
  <c r="M3420" i="29"/>
  <c r="L3418" i="29"/>
  <c r="K3416" i="29"/>
  <c r="S3413" i="29"/>
  <c r="U3411" i="29"/>
  <c r="Q3409" i="29"/>
  <c r="P3407" i="29"/>
  <c r="O3405" i="29"/>
  <c r="K3403" i="29"/>
  <c r="M3401" i="29"/>
  <c r="U3398" i="29"/>
  <c r="T3396" i="29"/>
  <c r="U3394" i="29"/>
  <c r="M3393" i="29"/>
  <c r="M3391" i="29"/>
  <c r="R3389" i="29"/>
  <c r="K3388" i="29"/>
  <c r="Q3386" i="29"/>
  <c r="M3385" i="29"/>
  <c r="U3383" i="29"/>
  <c r="Q3382" i="29"/>
  <c r="M3381" i="29"/>
  <c r="U3379" i="29"/>
  <c r="Q3378" i="29"/>
  <c r="M3377" i="29"/>
  <c r="U3375" i="29"/>
  <c r="Q3374" i="29"/>
  <c r="M3373" i="29"/>
  <c r="U3371" i="29"/>
  <c r="Q3370" i="29"/>
  <c r="M3369" i="29"/>
  <c r="U3367" i="29"/>
  <c r="Q3366" i="29"/>
  <c r="M3365" i="29"/>
  <c r="U3363" i="29"/>
  <c r="Q3362" i="29"/>
  <c r="M3361" i="29"/>
  <c r="U3359" i="29"/>
  <c r="Q3358" i="29"/>
  <c r="M3357" i="29"/>
  <c r="U3355" i="29"/>
  <c r="Q3354" i="29"/>
  <c r="M3353" i="29"/>
  <c r="U3351" i="29"/>
  <c r="Q3350" i="29"/>
  <c r="M3349" i="29"/>
  <c r="U3347" i="29"/>
  <c r="Q3346" i="29"/>
  <c r="M3345" i="29"/>
  <c r="U3343" i="29"/>
  <c r="Q3342" i="29"/>
  <c r="M3341" i="29"/>
  <c r="U3339" i="29"/>
  <c r="Q3338" i="29"/>
  <c r="M3337" i="29"/>
  <c r="U3335" i="29"/>
  <c r="Q3334" i="29"/>
  <c r="M3333" i="29"/>
  <c r="U3331" i="29"/>
  <c r="Q3330" i="29"/>
  <c r="M3329" i="29"/>
  <c r="U3327" i="29"/>
  <c r="Q3326" i="29"/>
  <c r="L3500" i="29"/>
  <c r="O3493" i="29"/>
  <c r="R3486" i="29"/>
  <c r="T3478" i="29"/>
  <c r="K3472" i="29"/>
  <c r="S3466" i="29"/>
  <c r="O3461" i="29"/>
  <c r="K3456" i="29"/>
  <c r="S3450" i="29"/>
  <c r="O3445" i="29"/>
  <c r="K3440" i="29"/>
  <c r="K3436" i="29"/>
  <c r="N3432" i="29"/>
  <c r="U3428" i="29"/>
  <c r="R3426" i="29"/>
  <c r="N3424" i="29"/>
  <c r="M3422" i="29"/>
  <c r="L3420" i="29"/>
  <c r="T3417" i="29"/>
  <c r="V3415" i="29"/>
  <c r="R3413" i="29"/>
  <c r="Q3411" i="29"/>
  <c r="P3409" i="29"/>
  <c r="L3407" i="29"/>
  <c r="N3405" i="29"/>
  <c r="V3402" i="29"/>
  <c r="U3400" i="29"/>
  <c r="T3398" i="29"/>
  <c r="P3396" i="29"/>
  <c r="T3394" i="29"/>
  <c r="U3392" i="29"/>
  <c r="L3391" i="29"/>
  <c r="Q3389" i="29"/>
  <c r="V3387" i="29"/>
  <c r="P3386" i="29"/>
  <c r="L3385" i="29"/>
  <c r="T3383" i="29"/>
  <c r="P3382" i="29"/>
  <c r="L3381" i="29"/>
  <c r="T3379" i="29"/>
  <c r="P3378" i="29"/>
  <c r="L3377" i="29"/>
  <c r="T3375" i="29"/>
  <c r="P3374" i="29"/>
  <c r="L3373" i="29"/>
  <c r="T3371" i="29"/>
  <c r="P3370" i="29"/>
  <c r="L3369" i="29"/>
  <c r="T3367" i="29"/>
  <c r="P3366" i="29"/>
  <c r="L3365" i="29"/>
  <c r="T3363" i="29"/>
  <c r="P3362" i="29"/>
  <c r="L3361" i="29"/>
  <c r="T3359" i="29"/>
  <c r="P3358" i="29"/>
  <c r="L3357" i="29"/>
  <c r="T3355" i="29"/>
  <c r="P3354" i="29"/>
  <c r="L3353" i="29"/>
  <c r="T3351" i="29"/>
  <c r="P3350" i="29"/>
  <c r="L3349" i="29"/>
  <c r="T3347" i="29"/>
  <c r="P3346" i="29"/>
  <c r="L3345" i="29"/>
  <c r="T3343" i="29"/>
  <c r="P3342" i="29"/>
  <c r="L3341" i="29"/>
  <c r="T3339" i="29"/>
  <c r="P3338" i="29"/>
  <c r="L3337" i="29"/>
  <c r="T3335" i="29"/>
  <c r="P3334" i="29"/>
  <c r="L3333" i="29"/>
  <c r="T3331" i="29"/>
  <c r="P3330" i="29"/>
  <c r="L3329" i="29"/>
  <c r="T3327" i="29"/>
  <c r="P3326" i="29"/>
  <c r="L3325" i="29"/>
  <c r="T3323" i="29"/>
  <c r="P3322" i="29"/>
  <c r="L3321" i="29"/>
  <c r="T3319" i="29"/>
  <c r="K3500" i="29"/>
  <c r="N3493" i="29"/>
  <c r="P3485" i="29"/>
  <c r="S3478" i="29"/>
  <c r="V3471" i="29"/>
  <c r="R3466" i="29"/>
  <c r="N3461" i="29"/>
  <c r="V3455" i="29"/>
  <c r="R3450" i="29"/>
  <c r="N3445" i="29"/>
  <c r="V3439" i="29"/>
  <c r="V3435" i="29"/>
  <c r="L3432" i="29"/>
  <c r="P3428" i="29"/>
  <c r="Q3426" i="29"/>
  <c r="M3424" i="29"/>
  <c r="L3422" i="29"/>
  <c r="K3420" i="29"/>
  <c r="S3417" i="29"/>
  <c r="U3415" i="29"/>
  <c r="Q3413" i="29"/>
  <c r="P3411" i="29"/>
  <c r="O3409" i="29"/>
  <c r="K3407" i="29"/>
  <c r="M3405" i="29"/>
  <c r="U3402" i="29"/>
  <c r="T3400" i="29"/>
  <c r="S3398" i="29"/>
  <c r="O3396" i="29"/>
  <c r="S3394" i="29"/>
  <c r="T3392" i="29"/>
  <c r="K3391" i="29"/>
  <c r="P3389" i="29"/>
  <c r="U3387" i="29"/>
  <c r="O3386" i="29"/>
  <c r="K3385" i="29"/>
  <c r="S3383" i="29"/>
  <c r="O3382" i="29"/>
  <c r="K3381" i="29"/>
  <c r="S3379" i="29"/>
  <c r="O3378" i="29"/>
  <c r="K3377" i="29"/>
  <c r="S3375" i="29"/>
  <c r="O3374" i="29"/>
  <c r="K3373" i="29"/>
  <c r="S3371" i="29"/>
  <c r="O3370" i="29"/>
  <c r="K3369" i="29"/>
  <c r="S3367" i="29"/>
  <c r="O3366" i="29"/>
  <c r="K3365" i="29"/>
  <c r="S3363" i="29"/>
  <c r="O3362" i="29"/>
  <c r="K3361" i="29"/>
  <c r="S3359" i="29"/>
  <c r="O3358" i="29"/>
  <c r="K3357" i="29"/>
  <c r="S3355" i="29"/>
  <c r="O3354" i="29"/>
  <c r="K3353" i="29"/>
  <c r="S3351" i="29"/>
  <c r="O3350" i="29"/>
  <c r="K3349" i="29"/>
  <c r="S3347" i="29"/>
  <c r="O3346" i="29"/>
  <c r="K3345" i="29"/>
  <c r="S3343" i="29"/>
  <c r="O3342" i="29"/>
  <c r="K3341" i="29"/>
  <c r="S3339" i="29"/>
  <c r="O3338" i="29"/>
  <c r="K3337" i="29"/>
  <c r="S3335" i="29"/>
  <c r="O3334" i="29"/>
  <c r="K3333" i="29"/>
  <c r="S3331" i="29"/>
  <c r="O3330" i="29"/>
  <c r="K3329" i="29"/>
  <c r="S3327" i="29"/>
  <c r="O3326" i="29"/>
  <c r="V3499" i="29"/>
  <c r="L3492" i="29"/>
  <c r="O3485" i="29"/>
  <c r="R3478" i="29"/>
  <c r="L3471" i="29"/>
  <c r="T3465" i="29"/>
  <c r="P3460" i="29"/>
  <c r="L3455" i="29"/>
  <c r="T3449" i="29"/>
  <c r="P3444" i="29"/>
  <c r="Q3439" i="29"/>
  <c r="Q3435" i="29"/>
  <c r="K3432" i="29"/>
  <c r="O3428" i="29"/>
  <c r="M3426" i="29"/>
  <c r="L3424" i="29"/>
  <c r="T3421" i="29"/>
  <c r="V3419" i="29"/>
  <c r="R3417" i="29"/>
  <c r="Q3415" i="29"/>
  <c r="P3413" i="29"/>
  <c r="L3411" i="29"/>
  <c r="N3409" i="29"/>
  <c r="V3406" i="29"/>
  <c r="U3404" i="29"/>
  <c r="T3402" i="29"/>
  <c r="P3400" i="29"/>
  <c r="R3398" i="29"/>
  <c r="N3396" i="29"/>
  <c r="R3394" i="29"/>
  <c r="R3392" i="29"/>
  <c r="V3390" i="29"/>
  <c r="O3389" i="29"/>
  <c r="R3387" i="29"/>
  <c r="N3386" i="29"/>
  <c r="V3384" i="29"/>
  <c r="R3383" i="29"/>
  <c r="N3382" i="29"/>
  <c r="V3380" i="29"/>
  <c r="R3379" i="29"/>
  <c r="N3378" i="29"/>
  <c r="V3376" i="29"/>
  <c r="R3375" i="29"/>
  <c r="N3374" i="29"/>
  <c r="V3372" i="29"/>
  <c r="R3371" i="29"/>
  <c r="N3370" i="29"/>
  <c r="V3368" i="29"/>
  <c r="R3367" i="29"/>
  <c r="N3366" i="29"/>
  <c r="V3364" i="29"/>
  <c r="R3363" i="29"/>
  <c r="N3362" i="29"/>
  <c r="V3360" i="29"/>
  <c r="R3359" i="29"/>
  <c r="N3358" i="29"/>
  <c r="V3356" i="29"/>
  <c r="R3355" i="29"/>
  <c r="N3354" i="29"/>
  <c r="V3352" i="29"/>
  <c r="R3351" i="29"/>
  <c r="N3350" i="29"/>
  <c r="V3348" i="29"/>
  <c r="R3347" i="29"/>
  <c r="N3346" i="29"/>
  <c r="V3344" i="29"/>
  <c r="R3343" i="29"/>
  <c r="N3342" i="29"/>
  <c r="V3340" i="29"/>
  <c r="R3339" i="29"/>
  <c r="N3338" i="29"/>
  <c r="V3336" i="29"/>
  <c r="R3335" i="29"/>
  <c r="N3334" i="29"/>
  <c r="V3332" i="29"/>
  <c r="R3331" i="29"/>
  <c r="N3330" i="29"/>
  <c r="V3328" i="29"/>
  <c r="T3498" i="29"/>
  <c r="K3492" i="29"/>
  <c r="N3485" i="29"/>
  <c r="P3477" i="29"/>
  <c r="T3470" i="29"/>
  <c r="P3465" i="29"/>
  <c r="L3460" i="29"/>
  <c r="T3454" i="29"/>
  <c r="P3449" i="29"/>
  <c r="L3444" i="29"/>
  <c r="L3439" i="29"/>
  <c r="L3435" i="29"/>
  <c r="V3431" i="29"/>
  <c r="N3428" i="29"/>
  <c r="L3426" i="29"/>
  <c r="K3424" i="29"/>
  <c r="S3421" i="29"/>
  <c r="U3419" i="29"/>
  <c r="Q3417" i="29"/>
  <c r="P3415" i="29"/>
  <c r="O3413" i="29"/>
  <c r="K3411" i="29"/>
  <c r="M3409" i="29"/>
  <c r="U3406" i="29"/>
  <c r="T3404" i="29"/>
  <c r="S3402" i="29"/>
  <c r="O3400" i="29"/>
  <c r="Q3398" i="29"/>
  <c r="M3396" i="29"/>
  <c r="Q3394" i="29"/>
  <c r="Q3392" i="29"/>
  <c r="U3390" i="29"/>
  <c r="N3389" i="29"/>
  <c r="Q3387" i="29"/>
  <c r="M3386" i="29"/>
  <c r="U3384" i="29"/>
  <c r="Q3383" i="29"/>
  <c r="M3382" i="29"/>
  <c r="U3380" i="29"/>
  <c r="Q3379" i="29"/>
  <c r="M3378" i="29"/>
  <c r="U3376" i="29"/>
  <c r="Q3375" i="29"/>
  <c r="M3374" i="29"/>
  <c r="U3372" i="29"/>
  <c r="Q3371" i="29"/>
  <c r="M3370" i="29"/>
  <c r="U3368" i="29"/>
  <c r="Q3367" i="29"/>
  <c r="M3366" i="29"/>
  <c r="U3364" i="29"/>
  <c r="Q3363" i="29"/>
  <c r="M3362" i="29"/>
  <c r="U3360" i="29"/>
  <c r="Q3359" i="29"/>
  <c r="M3358" i="29"/>
  <c r="U3356" i="29"/>
  <c r="Q3355" i="29"/>
  <c r="M3354" i="29"/>
  <c r="U3352" i="29"/>
  <c r="Q3351" i="29"/>
  <c r="M3350" i="29"/>
  <c r="U3348" i="29"/>
  <c r="Q3347" i="29"/>
  <c r="M3346" i="29"/>
  <c r="U3344" i="29"/>
  <c r="Q3343" i="29"/>
  <c r="M3342" i="29"/>
  <c r="U3340" i="29"/>
  <c r="Q3339" i="29"/>
  <c r="M3338" i="29"/>
  <c r="U3336" i="29"/>
  <c r="Q3335" i="29"/>
  <c r="M3334" i="29"/>
  <c r="U3332" i="29"/>
  <c r="Q3331" i="29"/>
  <c r="M3330" i="29"/>
  <c r="U3328" i="29"/>
  <c r="Q3327" i="29"/>
  <c r="M3326" i="29"/>
  <c r="S3498" i="29"/>
  <c r="V3491" i="29"/>
  <c r="L3484" i="29"/>
  <c r="O3477" i="29"/>
  <c r="S3470" i="29"/>
  <c r="O3465" i="29"/>
  <c r="K3460" i="29"/>
  <c r="S3454" i="29"/>
  <c r="O3449" i="29"/>
  <c r="K3444" i="29"/>
  <c r="T3438" i="29"/>
  <c r="V3434" i="29"/>
  <c r="Q3431" i="29"/>
  <c r="L3428" i="29"/>
  <c r="T3425" i="29"/>
  <c r="V3423" i="29"/>
  <c r="R3421" i="29"/>
  <c r="Q3419" i="29"/>
  <c r="P3417" i="29"/>
  <c r="L3415" i="29"/>
  <c r="N3413" i="29"/>
  <c r="V3410" i="29"/>
  <c r="U3408" i="29"/>
  <c r="T3406" i="29"/>
  <c r="P3404" i="29"/>
  <c r="R3402" i="29"/>
  <c r="N3400" i="29"/>
  <c r="M3398" i="29"/>
  <c r="L3396" i="29"/>
  <c r="M3394" i="29"/>
  <c r="P3392" i="29"/>
  <c r="T3390" i="29"/>
  <c r="M3389" i="29"/>
  <c r="P3387" i="29"/>
  <c r="L3386" i="29"/>
  <c r="T3384" i="29"/>
  <c r="P3383" i="29"/>
  <c r="L3382" i="29"/>
  <c r="T3380" i="29"/>
  <c r="P3379" i="29"/>
  <c r="L3378" i="29"/>
  <c r="T3376" i="29"/>
  <c r="P3375" i="29"/>
  <c r="L3374" i="29"/>
  <c r="T3372" i="29"/>
  <c r="P3371" i="29"/>
  <c r="L3370" i="29"/>
  <c r="T3368" i="29"/>
  <c r="P3367" i="29"/>
  <c r="L3366" i="29"/>
  <c r="T3364" i="29"/>
  <c r="P3363" i="29"/>
  <c r="L3362" i="29"/>
  <c r="T3360" i="29"/>
  <c r="P3359" i="29"/>
  <c r="L3358" i="29"/>
  <c r="T3356" i="29"/>
  <c r="P3355" i="29"/>
  <c r="L3354" i="29"/>
  <c r="T3352" i="29"/>
  <c r="P3351" i="29"/>
  <c r="L3350" i="29"/>
  <c r="T3348" i="29"/>
  <c r="P3347" i="29"/>
  <c r="L3346" i="29"/>
  <c r="T3344" i="29"/>
  <c r="P3343" i="29"/>
  <c r="L3342" i="29"/>
  <c r="T3340" i="29"/>
  <c r="P3339" i="29"/>
  <c r="L3338" i="29"/>
  <c r="T3336" i="29"/>
  <c r="P3335" i="29"/>
  <c r="L3334" i="29"/>
  <c r="R3498" i="29"/>
  <c r="T3490" i="29"/>
  <c r="K3484" i="29"/>
  <c r="N3477" i="29"/>
  <c r="R3470" i="29"/>
  <c r="N3465" i="29"/>
  <c r="V3459" i="29"/>
  <c r="R3454" i="29"/>
  <c r="N3449" i="29"/>
  <c r="V3443" i="29"/>
  <c r="S3438" i="29"/>
  <c r="T3434" i="29"/>
  <c r="L3431" i="29"/>
  <c r="K3428" i="29"/>
  <c r="S3425" i="29"/>
  <c r="U3423" i="29"/>
  <c r="Q3421" i="29"/>
  <c r="P3419" i="29"/>
  <c r="O3417" i="29"/>
  <c r="K3415" i="29"/>
  <c r="M3413" i="29"/>
  <c r="U3410" i="29"/>
  <c r="T3408" i="29"/>
  <c r="S3406" i="29"/>
  <c r="O3404" i="29"/>
  <c r="Q3402" i="29"/>
  <c r="M3400" i="29"/>
  <c r="L3398" i="29"/>
  <c r="K3396" i="29"/>
  <c r="L3394" i="29"/>
  <c r="O3392" i="29"/>
  <c r="S3390" i="29"/>
  <c r="V3388" i="29"/>
  <c r="O3387" i="29"/>
  <c r="K3386" i="29"/>
  <c r="S3384" i="29"/>
  <c r="O3383" i="29"/>
  <c r="K3382" i="29"/>
  <c r="S3380" i="29"/>
  <c r="O3379" i="29"/>
  <c r="K3378" i="29"/>
  <c r="S3376" i="29"/>
  <c r="O3375" i="29"/>
  <c r="K3374" i="29"/>
  <c r="S3372" i="29"/>
  <c r="O3371" i="29"/>
  <c r="K3370" i="29"/>
  <c r="S3368" i="29"/>
  <c r="O3367" i="29"/>
  <c r="K3366" i="29"/>
  <c r="S3364" i="29"/>
  <c r="O3363" i="29"/>
  <c r="K3362" i="29"/>
  <c r="S3360" i="29"/>
  <c r="O3359" i="29"/>
  <c r="K3358" i="29"/>
  <c r="S3356" i="29"/>
  <c r="O3355" i="29"/>
  <c r="K3354" i="29"/>
  <c r="S3352" i="29"/>
  <c r="O3351" i="29"/>
  <c r="K3350" i="29"/>
  <c r="S3348" i="29"/>
  <c r="O3347" i="29"/>
  <c r="K3346" i="29"/>
  <c r="S3344" i="29"/>
  <c r="O3343" i="29"/>
  <c r="K3342" i="29"/>
  <c r="S3340" i="29"/>
  <c r="O3339" i="29"/>
  <c r="K3338" i="29"/>
  <c r="S3336" i="29"/>
  <c r="O3335" i="29"/>
  <c r="K3334" i="29"/>
  <c r="S3332" i="29"/>
  <c r="O3331" i="29"/>
  <c r="P3497" i="29"/>
  <c r="S3490" i="29"/>
  <c r="V3483" i="29"/>
  <c r="L3476" i="29"/>
  <c r="T3469" i="29"/>
  <c r="P3464" i="29"/>
  <c r="L3459" i="29"/>
  <c r="T3453" i="29"/>
  <c r="P3448" i="29"/>
  <c r="L3443" i="29"/>
  <c r="R3438" i="29"/>
  <c r="S3434" i="29"/>
  <c r="V3430" i="29"/>
  <c r="V3427" i="29"/>
  <c r="R3425" i="29"/>
  <c r="Q3423" i="29"/>
  <c r="P3421" i="29"/>
  <c r="L3419" i="29"/>
  <c r="N3417" i="29"/>
  <c r="V3414" i="29"/>
  <c r="U3412" i="29"/>
  <c r="T3410" i="29"/>
  <c r="P3408" i="29"/>
  <c r="R3406" i="29"/>
  <c r="N3404" i="29"/>
  <c r="M3402" i="29"/>
  <c r="L3400" i="29"/>
  <c r="T3397" i="29"/>
  <c r="V3395" i="29"/>
  <c r="V3393" i="29"/>
  <c r="N3392" i="29"/>
  <c r="R3390" i="29"/>
  <c r="U3388" i="29"/>
  <c r="N3387" i="29"/>
  <c r="V3385" i="29"/>
  <c r="R3384" i="29"/>
  <c r="N3383" i="29"/>
  <c r="V3381" i="29"/>
  <c r="R3380" i="29"/>
  <c r="N3379" i="29"/>
  <c r="V3377" i="29"/>
  <c r="R3376" i="29"/>
  <c r="N3375" i="29"/>
  <c r="V3373" i="29"/>
  <c r="R3372" i="29"/>
  <c r="N3371" i="29"/>
  <c r="V3369" i="29"/>
  <c r="R3368" i="29"/>
  <c r="N3367" i="29"/>
  <c r="V3365" i="29"/>
  <c r="R3364" i="29"/>
  <c r="N3363" i="29"/>
  <c r="V3361" i="29"/>
  <c r="R3360" i="29"/>
  <c r="N3359" i="29"/>
  <c r="V3357" i="29"/>
  <c r="R3356" i="29"/>
  <c r="N3355" i="29"/>
  <c r="V3353" i="29"/>
  <c r="O3497" i="29"/>
  <c r="R3490" i="29"/>
  <c r="T3482" i="29"/>
  <c r="K3476" i="29"/>
  <c r="P3469" i="29"/>
  <c r="L3464" i="29"/>
  <c r="T3458" i="29"/>
  <c r="P3453" i="29"/>
  <c r="L3448" i="29"/>
  <c r="T3442" i="29"/>
  <c r="M3438" i="29"/>
  <c r="R3434" i="29"/>
  <c r="T3430" i="29"/>
  <c r="U3427" i="29"/>
  <c r="Q3425" i="29"/>
  <c r="P3423" i="29"/>
  <c r="O3421" i="29"/>
  <c r="K3419" i="29"/>
  <c r="M3417" i="29"/>
  <c r="U3414" i="29"/>
  <c r="T3412" i="29"/>
  <c r="S3410" i="29"/>
  <c r="O3408" i="29"/>
  <c r="Q3406" i="29"/>
  <c r="M3404" i="29"/>
  <c r="L3402" i="29"/>
  <c r="K3400" i="29"/>
  <c r="S3397" i="29"/>
  <c r="U3395" i="29"/>
  <c r="U3393" i="29"/>
  <c r="M3392" i="29"/>
  <c r="Q3390" i="29"/>
  <c r="T3388" i="29"/>
  <c r="M3387" i="29"/>
  <c r="U3385" i="29"/>
  <c r="Q3384" i="29"/>
  <c r="M3383" i="29"/>
  <c r="U3381" i="29"/>
  <c r="Q3380" i="29"/>
  <c r="M3379" i="29"/>
  <c r="U3377" i="29"/>
  <c r="Q3376" i="29"/>
  <c r="M3375" i="29"/>
  <c r="U3373" i="29"/>
  <c r="Q3372" i="29"/>
  <c r="N3497" i="29"/>
  <c r="P3489" i="29"/>
  <c r="S3482" i="29"/>
  <c r="V3475" i="29"/>
  <c r="O3469" i="29"/>
  <c r="K3464" i="29"/>
  <c r="S3458" i="29"/>
  <c r="O3453" i="29"/>
  <c r="K3448" i="29"/>
  <c r="S3442" i="29"/>
  <c r="T3437" i="29"/>
  <c r="M3434" i="29"/>
  <c r="S3430" i="29"/>
  <c r="Q3427" i="29"/>
  <c r="P3425" i="29"/>
  <c r="L3423" i="29"/>
  <c r="N3421" i="29"/>
  <c r="V3418" i="29"/>
  <c r="U3416" i="29"/>
  <c r="T3414" i="29"/>
  <c r="P3412" i="29"/>
  <c r="R3410" i="29"/>
  <c r="N3408" i="29"/>
  <c r="M3406" i="29"/>
  <c r="L3404" i="29"/>
  <c r="T3401" i="29"/>
  <c r="V3399" i="29"/>
  <c r="R3397" i="29"/>
  <c r="Q3395" i="29"/>
  <c r="T3393" i="29"/>
  <c r="L3392" i="29"/>
  <c r="N3390" i="29"/>
  <c r="R3388" i="29"/>
  <c r="L3387" i="29"/>
  <c r="T3385" i="29"/>
  <c r="P3384" i="29"/>
  <c r="L3383" i="29"/>
  <c r="T3381" i="29"/>
  <c r="P3380" i="29"/>
  <c r="L3379" i="29"/>
  <c r="T3377" i="29"/>
  <c r="P3376" i="29"/>
  <c r="L3375" i="29"/>
  <c r="T3373" i="29"/>
  <c r="P3372" i="29"/>
  <c r="L3371" i="29"/>
  <c r="T3369" i="29"/>
  <c r="P3368" i="29"/>
  <c r="L3367" i="29"/>
  <c r="T3365" i="29"/>
  <c r="P3364" i="29"/>
  <c r="L3363" i="29"/>
  <c r="T3361" i="29"/>
  <c r="P3360" i="29"/>
  <c r="L3359" i="29"/>
  <c r="L3496" i="29"/>
  <c r="O3489" i="29"/>
  <c r="R3482" i="29"/>
  <c r="T3474" i="29"/>
  <c r="N3469" i="29"/>
  <c r="V3463" i="29"/>
  <c r="R3458" i="29"/>
  <c r="N3453" i="29"/>
  <c r="V3447" i="29"/>
  <c r="R3442" i="29"/>
  <c r="P3437" i="29"/>
  <c r="T3433" i="29"/>
  <c r="R3430" i="29"/>
  <c r="P3427" i="29"/>
  <c r="O3425" i="29"/>
  <c r="K3423" i="29"/>
  <c r="M3421" i="29"/>
  <c r="U3418" i="29"/>
  <c r="T3416" i="29"/>
  <c r="S3414" i="29"/>
  <c r="O3412" i="29"/>
  <c r="Q3410" i="29"/>
  <c r="M3408" i="29"/>
  <c r="L3406" i="29"/>
  <c r="K3404" i="29"/>
  <c r="S3401" i="29"/>
  <c r="U3399" i="29"/>
  <c r="Q3397" i="29"/>
  <c r="P3395" i="29"/>
  <c r="S3393" i="29"/>
  <c r="K3392" i="29"/>
  <c r="M3390" i="29"/>
  <c r="K3496" i="29"/>
  <c r="N3489" i="29"/>
  <c r="P3481" i="29"/>
  <c r="S3474" i="29"/>
  <c r="P3468" i="29"/>
  <c r="L3463" i="29"/>
  <c r="T3457" i="29"/>
  <c r="P3452" i="29"/>
  <c r="L3447" i="29"/>
  <c r="T3441" i="29"/>
  <c r="O3437" i="29"/>
  <c r="R3433" i="29"/>
  <c r="M3430" i="29"/>
  <c r="L3427" i="29"/>
  <c r="N3425" i="29"/>
  <c r="V3422" i="29"/>
  <c r="U3420" i="29"/>
  <c r="T3418" i="29"/>
  <c r="P3416" i="29"/>
  <c r="R3414" i="29"/>
  <c r="N3412" i="29"/>
  <c r="M3410" i="29"/>
  <c r="L3408" i="29"/>
  <c r="T3405" i="29"/>
  <c r="V3403" i="29"/>
  <c r="R3401" i="29"/>
  <c r="Q3399" i="29"/>
  <c r="P3397" i="29"/>
  <c r="N3395" i="29"/>
  <c r="R3393" i="29"/>
  <c r="V3391" i="29"/>
  <c r="L3390" i="29"/>
  <c r="P3388" i="29"/>
  <c r="V3386" i="29"/>
  <c r="R3385" i="29"/>
  <c r="N3384" i="29"/>
  <c r="V3382" i="29"/>
  <c r="R3381" i="29"/>
  <c r="V3495" i="29"/>
  <c r="L3488" i="29"/>
  <c r="O3481" i="29"/>
  <c r="R3474" i="29"/>
  <c r="L3468" i="29"/>
  <c r="T3462" i="29"/>
  <c r="P3457" i="29"/>
  <c r="L3452" i="29"/>
  <c r="T3446" i="29"/>
  <c r="P3441" i="29"/>
  <c r="N3437" i="29"/>
  <c r="P3433" i="29"/>
  <c r="T3429" i="29"/>
  <c r="K3427" i="29"/>
  <c r="M3425" i="29"/>
  <c r="U3422" i="29"/>
  <c r="T3420" i="29"/>
  <c r="S3418" i="29"/>
  <c r="O3416" i="29"/>
  <c r="Q3414" i="29"/>
  <c r="M3412" i="29"/>
  <c r="L3410" i="29"/>
  <c r="K3408" i="29"/>
  <c r="S3494" i="29"/>
  <c r="V3487" i="29"/>
  <c r="L3480" i="29"/>
  <c r="O3473" i="29"/>
  <c r="V3467" i="29"/>
  <c r="R3462" i="29"/>
  <c r="N3457" i="29"/>
  <c r="V3451" i="29"/>
  <c r="R3446" i="29"/>
  <c r="N3441" i="29"/>
  <c r="P3436" i="29"/>
  <c r="N3433" i="29"/>
  <c r="P3429" i="29"/>
  <c r="U3426" i="29"/>
  <c r="T3424" i="29"/>
  <c r="S3422" i="29"/>
  <c r="O3420" i="29"/>
  <c r="Q3418" i="29"/>
  <c r="M3416" i="29"/>
  <c r="L3414" i="29"/>
  <c r="K3412" i="29"/>
  <c r="S3409" i="29"/>
  <c r="U3407" i="29"/>
  <c r="Q3405" i="29"/>
  <c r="P3403" i="29"/>
  <c r="O3401" i="29"/>
  <c r="K3399" i="29"/>
  <c r="M3397" i="29"/>
  <c r="K3395" i="29"/>
  <c r="O3393" i="29"/>
  <c r="U3424" i="29"/>
  <c r="L3399" i="29"/>
  <c r="M3388" i="29"/>
  <c r="S3382" i="29"/>
  <c r="R3377" i="29"/>
  <c r="Q3373" i="29"/>
  <c r="R3369" i="29"/>
  <c r="U3365" i="29"/>
  <c r="T3362" i="29"/>
  <c r="V3358" i="29"/>
  <c r="L3356" i="29"/>
  <c r="R3352" i="29"/>
  <c r="V3349" i="29"/>
  <c r="N3347" i="29"/>
  <c r="R3344" i="29"/>
  <c r="V3341" i="29"/>
  <c r="N3339" i="29"/>
  <c r="R3336" i="29"/>
  <c r="V3333" i="29"/>
  <c r="K3332" i="29"/>
  <c r="R3329" i="29"/>
  <c r="P3327" i="29"/>
  <c r="T3325" i="29"/>
  <c r="O3324" i="29"/>
  <c r="V3322" i="29"/>
  <c r="Q3321" i="29"/>
  <c r="L3320" i="29"/>
  <c r="S3318" i="29"/>
  <c r="O3317" i="29"/>
  <c r="K3316" i="29"/>
  <c r="S3314" i="29"/>
  <c r="O3313" i="29"/>
  <c r="K3312" i="29"/>
  <c r="S3310" i="29"/>
  <c r="O3309" i="29"/>
  <c r="K3308" i="29"/>
  <c r="S3306" i="29"/>
  <c r="O3305" i="29"/>
  <c r="K3304" i="29"/>
  <c r="S3302" i="29"/>
  <c r="O3301" i="29"/>
  <c r="K3300" i="29"/>
  <c r="S3298" i="29"/>
  <c r="O3297" i="29"/>
  <c r="K3296" i="29"/>
  <c r="S3294" i="29"/>
  <c r="O3293" i="29"/>
  <c r="K3292" i="29"/>
  <c r="S3290" i="29"/>
  <c r="O3289" i="29"/>
  <c r="K3288" i="29"/>
  <c r="S3286" i="29"/>
  <c r="O3285" i="29"/>
  <c r="K3284" i="29"/>
  <c r="S3282" i="29"/>
  <c r="O3281" i="29"/>
  <c r="K3280" i="29"/>
  <c r="S3278" i="29"/>
  <c r="O3277" i="29"/>
  <c r="K3276" i="29"/>
  <c r="S3274" i="29"/>
  <c r="O3273" i="29"/>
  <c r="K3272" i="29"/>
  <c r="S3270" i="29"/>
  <c r="O3269" i="29"/>
  <c r="K3268" i="29"/>
  <c r="S3266" i="29"/>
  <c r="O3265" i="29"/>
  <c r="K3264" i="29"/>
  <c r="S3262" i="29"/>
  <c r="O3261" i="29"/>
  <c r="K3260" i="29"/>
  <c r="S3258" i="29"/>
  <c r="O3257" i="29"/>
  <c r="K3256" i="29"/>
  <c r="S3254" i="29"/>
  <c r="O3253" i="29"/>
  <c r="K3252" i="29"/>
  <c r="S3250" i="29"/>
  <c r="O3249" i="29"/>
  <c r="K3248" i="29"/>
  <c r="S3246" i="29"/>
  <c r="O3245" i="29"/>
  <c r="K3244" i="29"/>
  <c r="S3242" i="29"/>
  <c r="O3241" i="29"/>
  <c r="K3240" i="29"/>
  <c r="S3238" i="29"/>
  <c r="O3237" i="29"/>
  <c r="K3236" i="29"/>
  <c r="S3234" i="29"/>
  <c r="T3422" i="29"/>
  <c r="O3397" i="29"/>
  <c r="K3387" i="29"/>
  <c r="S3381" i="29"/>
  <c r="Q3377" i="29"/>
  <c r="P3373" i="29"/>
  <c r="Q3369" i="29"/>
  <c r="S3365" i="29"/>
  <c r="S3362" i="29"/>
  <c r="U3358" i="29"/>
  <c r="K3356" i="29"/>
  <c r="Q3352" i="29"/>
  <c r="U3349" i="29"/>
  <c r="M3347" i="29"/>
  <c r="Q3344" i="29"/>
  <c r="U3341" i="29"/>
  <c r="M3339" i="29"/>
  <c r="Q3336" i="29"/>
  <c r="U3333" i="29"/>
  <c r="P3331" i="29"/>
  <c r="Q3329" i="29"/>
  <c r="O3327" i="29"/>
  <c r="S3325" i="29"/>
  <c r="N3324" i="29"/>
  <c r="U3322" i="29"/>
  <c r="P3321" i="29"/>
  <c r="K3320" i="29"/>
  <c r="R3318" i="29"/>
  <c r="N3317" i="29"/>
  <c r="V3315" i="29"/>
  <c r="R3314" i="29"/>
  <c r="N3313" i="29"/>
  <c r="V3311" i="29"/>
  <c r="R3310" i="29"/>
  <c r="N3309" i="29"/>
  <c r="V3307" i="29"/>
  <c r="R3306" i="29"/>
  <c r="N3305" i="29"/>
  <c r="V3303" i="29"/>
  <c r="R3302" i="29"/>
  <c r="N3301" i="29"/>
  <c r="V3299" i="29"/>
  <c r="R3298" i="29"/>
  <c r="N3297" i="29"/>
  <c r="V3295" i="29"/>
  <c r="R3294" i="29"/>
  <c r="N3293" i="29"/>
  <c r="V3291" i="29"/>
  <c r="R3290" i="29"/>
  <c r="N3289" i="29"/>
  <c r="V3287" i="29"/>
  <c r="R3286" i="29"/>
  <c r="N3285" i="29"/>
  <c r="V3283" i="29"/>
  <c r="R3282" i="29"/>
  <c r="N3281" i="29"/>
  <c r="V3279" i="29"/>
  <c r="R3278" i="29"/>
  <c r="N3277" i="29"/>
  <c r="V3275" i="29"/>
  <c r="R3274" i="29"/>
  <c r="N3273" i="29"/>
  <c r="V3271" i="29"/>
  <c r="R3270" i="29"/>
  <c r="N3269" i="29"/>
  <c r="V3267" i="29"/>
  <c r="R3266" i="29"/>
  <c r="N3265" i="29"/>
  <c r="V3263" i="29"/>
  <c r="R3262" i="29"/>
  <c r="N3261" i="29"/>
  <c r="V3259" i="29"/>
  <c r="R3258" i="29"/>
  <c r="N3257" i="29"/>
  <c r="V3255" i="29"/>
  <c r="R3254" i="29"/>
  <c r="N3253" i="29"/>
  <c r="V3251" i="29"/>
  <c r="R3250" i="29"/>
  <c r="N3249" i="29"/>
  <c r="V3247" i="29"/>
  <c r="R3246" i="29"/>
  <c r="N3245" i="29"/>
  <c r="V3243" i="29"/>
  <c r="R3242" i="29"/>
  <c r="N3241" i="29"/>
  <c r="V3239" i="29"/>
  <c r="R3238" i="29"/>
  <c r="N3237" i="29"/>
  <c r="T3494" i="29"/>
  <c r="P3420" i="29"/>
  <c r="N3397" i="29"/>
  <c r="U3386" i="29"/>
  <c r="Q3381" i="29"/>
  <c r="P3377" i="29"/>
  <c r="O3373" i="29"/>
  <c r="P3369" i="29"/>
  <c r="R3365" i="29"/>
  <c r="U3361" i="29"/>
  <c r="T3358" i="29"/>
  <c r="M3355" i="29"/>
  <c r="P3352" i="29"/>
  <c r="T3349" i="29"/>
  <c r="L3347" i="29"/>
  <c r="P3344" i="29"/>
  <c r="T3341" i="29"/>
  <c r="L3339" i="29"/>
  <c r="P3336" i="29"/>
  <c r="T3333" i="29"/>
  <c r="N3331" i="29"/>
  <c r="P3329" i="29"/>
  <c r="N3327" i="29"/>
  <c r="R3325" i="29"/>
  <c r="M3324" i="29"/>
  <c r="T3322" i="29"/>
  <c r="O3321" i="29"/>
  <c r="V3319" i="29"/>
  <c r="Q3318" i="29"/>
  <c r="M3317" i="29"/>
  <c r="U3315" i="29"/>
  <c r="Q3314" i="29"/>
  <c r="M3313" i="29"/>
  <c r="U3311" i="29"/>
  <c r="Q3310" i="29"/>
  <c r="M3309" i="29"/>
  <c r="U3307" i="29"/>
  <c r="Q3306" i="29"/>
  <c r="M3305" i="29"/>
  <c r="U3303" i="29"/>
  <c r="Q3302" i="29"/>
  <c r="M3301" i="29"/>
  <c r="U3299" i="29"/>
  <c r="Q3298" i="29"/>
  <c r="M3297" i="29"/>
  <c r="U3295" i="29"/>
  <c r="Q3294" i="29"/>
  <c r="M3293" i="29"/>
  <c r="U3291" i="29"/>
  <c r="Q3290" i="29"/>
  <c r="M3289" i="29"/>
  <c r="U3287" i="29"/>
  <c r="Q3286" i="29"/>
  <c r="M3285" i="29"/>
  <c r="U3283" i="29"/>
  <c r="Q3282" i="29"/>
  <c r="M3281" i="29"/>
  <c r="U3279" i="29"/>
  <c r="Q3278" i="29"/>
  <c r="M3277" i="29"/>
  <c r="U3275" i="29"/>
  <c r="Q3274" i="29"/>
  <c r="M3273" i="29"/>
  <c r="U3271" i="29"/>
  <c r="Q3270" i="29"/>
  <c r="M3269" i="29"/>
  <c r="U3267" i="29"/>
  <c r="Q3266" i="29"/>
  <c r="M3265" i="29"/>
  <c r="U3263" i="29"/>
  <c r="Q3262" i="29"/>
  <c r="M3261" i="29"/>
  <c r="U3259" i="29"/>
  <c r="Q3258" i="29"/>
  <c r="M3257" i="29"/>
  <c r="U3255" i="29"/>
  <c r="Q3254" i="29"/>
  <c r="M3253" i="29"/>
  <c r="U3251" i="29"/>
  <c r="K3488" i="29"/>
  <c r="R3418" i="29"/>
  <c r="M3395" i="29"/>
  <c r="T3386" i="29"/>
  <c r="P3381" i="29"/>
  <c r="O3377" i="29"/>
  <c r="O3372" i="29"/>
  <c r="O3369" i="29"/>
  <c r="Q3365" i="29"/>
  <c r="S3361" i="29"/>
  <c r="S3358" i="29"/>
  <c r="L3355" i="29"/>
  <c r="O3352" i="29"/>
  <c r="S3349" i="29"/>
  <c r="K3347" i="29"/>
  <c r="O3344" i="29"/>
  <c r="S3341" i="29"/>
  <c r="K3339" i="29"/>
  <c r="O3336" i="29"/>
  <c r="S3333" i="29"/>
  <c r="M3331" i="29"/>
  <c r="O3329" i="29"/>
  <c r="M3327" i="29"/>
  <c r="Q3325" i="29"/>
  <c r="L3324" i="29"/>
  <c r="S3322" i="29"/>
  <c r="N3321" i="29"/>
  <c r="U3319" i="29"/>
  <c r="P3318" i="29"/>
  <c r="L3317" i="29"/>
  <c r="T3315" i="29"/>
  <c r="P3314" i="29"/>
  <c r="L3313" i="29"/>
  <c r="T3311" i="29"/>
  <c r="P3310" i="29"/>
  <c r="L3309" i="29"/>
  <c r="T3307" i="29"/>
  <c r="P3306" i="29"/>
  <c r="L3305" i="29"/>
  <c r="T3303" i="29"/>
  <c r="P3302" i="29"/>
  <c r="L3301" i="29"/>
  <c r="T3299" i="29"/>
  <c r="P3298" i="29"/>
  <c r="L3297" i="29"/>
  <c r="T3295" i="29"/>
  <c r="P3294" i="29"/>
  <c r="L3293" i="29"/>
  <c r="T3291" i="29"/>
  <c r="P3290" i="29"/>
  <c r="L3289" i="29"/>
  <c r="T3287" i="29"/>
  <c r="P3286" i="29"/>
  <c r="L3285" i="29"/>
  <c r="T3283" i="29"/>
  <c r="P3282" i="29"/>
  <c r="L3281" i="29"/>
  <c r="T3279" i="29"/>
  <c r="P3278" i="29"/>
  <c r="L3277" i="29"/>
  <c r="T3275" i="29"/>
  <c r="P3274" i="29"/>
  <c r="L3273" i="29"/>
  <c r="T3271" i="29"/>
  <c r="P3270" i="29"/>
  <c r="L3269" i="29"/>
  <c r="T3267" i="29"/>
  <c r="P3266" i="29"/>
  <c r="L3265" i="29"/>
  <c r="T3263" i="29"/>
  <c r="P3262" i="29"/>
  <c r="L3261" i="29"/>
  <c r="T3259" i="29"/>
  <c r="P3258" i="29"/>
  <c r="L3257" i="29"/>
  <c r="T3255" i="29"/>
  <c r="P3254" i="29"/>
  <c r="L3253" i="29"/>
  <c r="T3251" i="29"/>
  <c r="P3250" i="29"/>
  <c r="L3249" i="29"/>
  <c r="T3247" i="29"/>
  <c r="P3246" i="29"/>
  <c r="L3245" i="29"/>
  <c r="T3243" i="29"/>
  <c r="N3481" i="29"/>
  <c r="N3416" i="29"/>
  <c r="L3395" i="29"/>
  <c r="S3386" i="29"/>
  <c r="O3381" i="29"/>
  <c r="O3376" i="29"/>
  <c r="N3372" i="29"/>
  <c r="Q3368" i="29"/>
  <c r="P3365" i="29"/>
  <c r="R3361" i="29"/>
  <c r="U3357" i="29"/>
  <c r="K3355" i="29"/>
  <c r="N3352" i="29"/>
  <c r="R3349" i="29"/>
  <c r="V3346" i="29"/>
  <c r="N3344" i="29"/>
  <c r="R3341" i="29"/>
  <c r="V3338" i="29"/>
  <c r="N3336" i="29"/>
  <c r="R3333" i="29"/>
  <c r="L3331" i="29"/>
  <c r="T3328" i="29"/>
  <c r="L3327" i="29"/>
  <c r="P3325" i="29"/>
  <c r="K3324" i="29"/>
  <c r="R3322" i="29"/>
  <c r="M3321" i="29"/>
  <c r="S3319" i="29"/>
  <c r="O3318" i="29"/>
  <c r="K3317" i="29"/>
  <c r="S3315" i="29"/>
  <c r="O3314" i="29"/>
  <c r="K3313" i="29"/>
  <c r="S3311" i="29"/>
  <c r="O3310" i="29"/>
  <c r="K3309" i="29"/>
  <c r="S3307" i="29"/>
  <c r="O3306" i="29"/>
  <c r="K3305" i="29"/>
  <c r="S3303" i="29"/>
  <c r="O3302" i="29"/>
  <c r="K3301" i="29"/>
  <c r="S3299" i="29"/>
  <c r="O3298" i="29"/>
  <c r="K3297" i="29"/>
  <c r="S3295" i="29"/>
  <c r="O3294" i="29"/>
  <c r="K3293" i="29"/>
  <c r="S3291" i="29"/>
  <c r="O3290" i="29"/>
  <c r="K3289" i="29"/>
  <c r="S3287" i="29"/>
  <c r="O3286" i="29"/>
  <c r="K3285" i="29"/>
  <c r="S3283" i="29"/>
  <c r="O3282" i="29"/>
  <c r="P3473" i="29"/>
  <c r="M3414" i="29"/>
  <c r="Q3393" i="29"/>
  <c r="S3385" i="29"/>
  <c r="O3380" i="29"/>
  <c r="N3376" i="29"/>
  <c r="M3372" i="29"/>
  <c r="O3368" i="29"/>
  <c r="O3365" i="29"/>
  <c r="Q3361" i="29"/>
  <c r="T3357" i="29"/>
  <c r="V3354" i="29"/>
  <c r="M3352" i="29"/>
  <c r="Q3349" i="29"/>
  <c r="U3346" i="29"/>
  <c r="M3344" i="29"/>
  <c r="Q3341" i="29"/>
  <c r="U3338" i="29"/>
  <c r="M3336" i="29"/>
  <c r="Q3333" i="29"/>
  <c r="K3331" i="29"/>
  <c r="S3328" i="29"/>
  <c r="K3327" i="29"/>
  <c r="O3325" i="29"/>
  <c r="V3323" i="29"/>
  <c r="Q3322" i="29"/>
  <c r="K3321" i="29"/>
  <c r="R3319" i="29"/>
  <c r="N3318" i="29"/>
  <c r="V3316" i="29"/>
  <c r="R3315" i="29"/>
  <c r="N3314" i="29"/>
  <c r="V3312" i="29"/>
  <c r="R3311" i="29"/>
  <c r="N3310" i="29"/>
  <c r="V3308" i="29"/>
  <c r="R3307" i="29"/>
  <c r="N3306" i="29"/>
  <c r="V3304" i="29"/>
  <c r="R3303" i="29"/>
  <c r="N3302" i="29"/>
  <c r="V3300" i="29"/>
  <c r="R3299" i="29"/>
  <c r="N3298" i="29"/>
  <c r="V3296" i="29"/>
  <c r="R3295" i="29"/>
  <c r="N3294" i="29"/>
  <c r="V3292" i="29"/>
  <c r="R3291" i="29"/>
  <c r="N3290" i="29"/>
  <c r="V3288" i="29"/>
  <c r="R3287" i="29"/>
  <c r="N3286" i="29"/>
  <c r="V3284" i="29"/>
  <c r="R3283" i="29"/>
  <c r="N3282" i="29"/>
  <c r="V3280" i="29"/>
  <c r="R3279" i="29"/>
  <c r="N3278" i="29"/>
  <c r="V3276" i="29"/>
  <c r="R3275" i="29"/>
  <c r="N3274" i="29"/>
  <c r="V3272" i="29"/>
  <c r="R3271" i="29"/>
  <c r="N3270" i="29"/>
  <c r="V3268" i="29"/>
  <c r="R3267" i="29"/>
  <c r="N3266" i="29"/>
  <c r="V3264" i="29"/>
  <c r="R3263" i="29"/>
  <c r="N3262" i="29"/>
  <c r="V3260" i="29"/>
  <c r="R3259" i="29"/>
  <c r="N3258" i="29"/>
  <c r="V3256" i="29"/>
  <c r="R3255" i="29"/>
  <c r="N3254" i="29"/>
  <c r="V3252" i="29"/>
  <c r="R3251" i="29"/>
  <c r="N3250" i="29"/>
  <c r="V3248" i="29"/>
  <c r="R3247" i="29"/>
  <c r="K3468" i="29"/>
  <c r="L3412" i="29"/>
  <c r="P3393" i="29"/>
  <c r="Q3385" i="29"/>
  <c r="N3380" i="29"/>
  <c r="M3376" i="29"/>
  <c r="L3372" i="29"/>
  <c r="N3368" i="29"/>
  <c r="Q3364" i="29"/>
  <c r="P3361" i="29"/>
  <c r="S3357" i="29"/>
  <c r="U3354" i="29"/>
  <c r="L3352" i="29"/>
  <c r="P3349" i="29"/>
  <c r="T3346" i="29"/>
  <c r="L3344" i="29"/>
  <c r="P3341" i="29"/>
  <c r="T3338" i="29"/>
  <c r="L3336" i="29"/>
  <c r="P3333" i="29"/>
  <c r="V3330" i="29"/>
  <c r="R3328" i="29"/>
  <c r="V3326" i="29"/>
  <c r="N3325" i="29"/>
  <c r="U3323" i="29"/>
  <c r="O3322" i="29"/>
  <c r="V3320" i="29"/>
  <c r="Q3319" i="29"/>
  <c r="M3318" i="29"/>
  <c r="U3316" i="29"/>
  <c r="Q3315" i="29"/>
  <c r="M3314" i="29"/>
  <c r="U3312" i="29"/>
  <c r="Q3311" i="29"/>
  <c r="M3310" i="29"/>
  <c r="U3308" i="29"/>
  <c r="Q3307" i="29"/>
  <c r="M3306" i="29"/>
  <c r="U3304" i="29"/>
  <c r="Q3303" i="29"/>
  <c r="M3302" i="29"/>
  <c r="U3300" i="29"/>
  <c r="Q3299" i="29"/>
  <c r="M3298" i="29"/>
  <c r="U3296" i="29"/>
  <c r="Q3295" i="29"/>
  <c r="M3294" i="29"/>
  <c r="U3292" i="29"/>
  <c r="Q3291" i="29"/>
  <c r="M3290" i="29"/>
  <c r="U3288" i="29"/>
  <c r="Q3287" i="29"/>
  <c r="M3286" i="29"/>
  <c r="U3284" i="29"/>
  <c r="Q3283" i="29"/>
  <c r="M3282" i="29"/>
  <c r="U3280" i="29"/>
  <c r="Q3279" i="29"/>
  <c r="M3278" i="29"/>
  <c r="U3276" i="29"/>
  <c r="Q3275" i="29"/>
  <c r="M3274" i="29"/>
  <c r="U3272" i="29"/>
  <c r="Q3271" i="29"/>
  <c r="M3270" i="29"/>
  <c r="U3268" i="29"/>
  <c r="Q3267" i="29"/>
  <c r="M3266" i="29"/>
  <c r="U3264" i="29"/>
  <c r="Q3263" i="29"/>
  <c r="M3262" i="29"/>
  <c r="U3260" i="29"/>
  <c r="Q3259" i="29"/>
  <c r="S3462" i="29"/>
  <c r="T3409" i="29"/>
  <c r="U3391" i="29"/>
  <c r="P3385" i="29"/>
  <c r="M3380" i="29"/>
  <c r="L3376" i="29"/>
  <c r="K3372" i="29"/>
  <c r="M3368" i="29"/>
  <c r="O3364" i="29"/>
  <c r="O3361" i="29"/>
  <c r="R3357" i="29"/>
  <c r="T3354" i="29"/>
  <c r="K3352" i="29"/>
  <c r="O3349" i="29"/>
  <c r="S3346" i="29"/>
  <c r="K3344" i="29"/>
  <c r="O3341" i="29"/>
  <c r="S3338" i="29"/>
  <c r="K3336" i="29"/>
  <c r="O3333" i="29"/>
  <c r="U3330" i="29"/>
  <c r="Q3328" i="29"/>
  <c r="U3326" i="29"/>
  <c r="M3325" i="29"/>
  <c r="S3323" i="29"/>
  <c r="N3322" i="29"/>
  <c r="U3320" i="29"/>
  <c r="P3319" i="29"/>
  <c r="L3318" i="29"/>
  <c r="T3316" i="29"/>
  <c r="P3315" i="29"/>
  <c r="L3314" i="29"/>
  <c r="T3312" i="29"/>
  <c r="P3311" i="29"/>
  <c r="L3310" i="29"/>
  <c r="T3308" i="29"/>
  <c r="P3307" i="29"/>
  <c r="L3306" i="29"/>
  <c r="T3304" i="29"/>
  <c r="P3303" i="29"/>
  <c r="L3302" i="29"/>
  <c r="T3300" i="29"/>
  <c r="P3299" i="29"/>
  <c r="L3298" i="29"/>
  <c r="T3296" i="29"/>
  <c r="P3295" i="29"/>
  <c r="L3294" i="29"/>
  <c r="T3292" i="29"/>
  <c r="P3291" i="29"/>
  <c r="L3290" i="29"/>
  <c r="T3288" i="29"/>
  <c r="P3287" i="29"/>
  <c r="L3286" i="29"/>
  <c r="T3284" i="29"/>
  <c r="P3283" i="29"/>
  <c r="L3282" i="29"/>
  <c r="T3280" i="29"/>
  <c r="P3279" i="29"/>
  <c r="L3278" i="29"/>
  <c r="T3276" i="29"/>
  <c r="P3275" i="29"/>
  <c r="L3274" i="29"/>
  <c r="T3272" i="29"/>
  <c r="P3271" i="29"/>
  <c r="L3270" i="29"/>
  <c r="T3268" i="29"/>
  <c r="O3457" i="29"/>
  <c r="V3407" i="29"/>
  <c r="Q3391" i="29"/>
  <c r="O3385" i="29"/>
  <c r="L3380" i="29"/>
  <c r="K3376" i="29"/>
  <c r="M3371" i="29"/>
  <c r="L3368" i="29"/>
  <c r="N3364" i="29"/>
  <c r="Q3360" i="29"/>
  <c r="Q3357" i="29"/>
  <c r="S3354" i="29"/>
  <c r="N3351" i="29"/>
  <c r="R3348" i="29"/>
  <c r="V3345" i="29"/>
  <c r="N3343" i="29"/>
  <c r="R3340" i="29"/>
  <c r="V3337" i="29"/>
  <c r="N3335" i="29"/>
  <c r="T3332" i="29"/>
  <c r="T3330" i="29"/>
  <c r="P3328" i="29"/>
  <c r="T3326" i="29"/>
  <c r="K3325" i="29"/>
  <c r="R3323" i="29"/>
  <c r="M3322" i="29"/>
  <c r="T3320" i="29"/>
  <c r="O3319" i="29"/>
  <c r="K3318" i="29"/>
  <c r="S3316" i="29"/>
  <c r="O3315" i="29"/>
  <c r="K3314" i="29"/>
  <c r="S3312" i="29"/>
  <c r="O3311" i="29"/>
  <c r="K3310" i="29"/>
  <c r="S3308" i="29"/>
  <c r="O3307" i="29"/>
  <c r="K3306" i="29"/>
  <c r="S3304" i="29"/>
  <c r="O3303" i="29"/>
  <c r="K3302" i="29"/>
  <c r="S3300" i="29"/>
  <c r="O3299" i="29"/>
  <c r="K3298" i="29"/>
  <c r="S3296" i="29"/>
  <c r="O3295" i="29"/>
  <c r="K3294" i="29"/>
  <c r="S3292" i="29"/>
  <c r="O3291" i="29"/>
  <c r="K3452" i="29"/>
  <c r="S3405" i="29"/>
  <c r="P3391" i="29"/>
  <c r="O3384" i="29"/>
  <c r="K3380" i="29"/>
  <c r="K3375" i="29"/>
  <c r="K3371" i="29"/>
  <c r="K3368" i="29"/>
  <c r="M3364" i="29"/>
  <c r="O3360" i="29"/>
  <c r="P3357" i="29"/>
  <c r="U3353" i="29"/>
  <c r="M3351" i="29"/>
  <c r="Q3348" i="29"/>
  <c r="U3345" i="29"/>
  <c r="M3343" i="29"/>
  <c r="Q3340" i="29"/>
  <c r="U3337" i="29"/>
  <c r="M3335" i="29"/>
  <c r="R3332" i="29"/>
  <c r="S3330" i="29"/>
  <c r="O3328" i="29"/>
  <c r="S3326" i="29"/>
  <c r="V3324" i="29"/>
  <c r="Q3323" i="29"/>
  <c r="L3322" i="29"/>
  <c r="S3320" i="29"/>
  <c r="N3319" i="29"/>
  <c r="V3317" i="29"/>
  <c r="R3316" i="29"/>
  <c r="N3315" i="29"/>
  <c r="V3313" i="29"/>
  <c r="R3312" i="29"/>
  <c r="N3311" i="29"/>
  <c r="V3309" i="29"/>
  <c r="R3308" i="29"/>
  <c r="N3307" i="29"/>
  <c r="V3305" i="29"/>
  <c r="S3446" i="29"/>
  <c r="R3405" i="29"/>
  <c r="V3389" i="29"/>
  <c r="M3384" i="29"/>
  <c r="K3379" i="29"/>
  <c r="V3374" i="29"/>
  <c r="V3370" i="29"/>
  <c r="M3367" i="29"/>
  <c r="L3364" i="29"/>
  <c r="N3360" i="29"/>
  <c r="O3357" i="29"/>
  <c r="T3353" i="29"/>
  <c r="L3351" i="29"/>
  <c r="P3348" i="29"/>
  <c r="T3345" i="29"/>
  <c r="L3343" i="29"/>
  <c r="P3340" i="29"/>
  <c r="T3337" i="29"/>
  <c r="L3335" i="29"/>
  <c r="Q3332" i="29"/>
  <c r="L3330" i="29"/>
  <c r="N3328" i="29"/>
  <c r="R3326" i="29"/>
  <c r="U3324" i="29"/>
  <c r="P3323" i="29"/>
  <c r="K3322" i="29"/>
  <c r="R3320" i="29"/>
  <c r="M3319" i="29"/>
  <c r="U3317" i="29"/>
  <c r="Q3316" i="29"/>
  <c r="M3315" i="29"/>
  <c r="U3313" i="29"/>
  <c r="Q3312" i="29"/>
  <c r="M3311" i="29"/>
  <c r="O3441" i="29"/>
  <c r="U3403" i="29"/>
  <c r="U3389" i="29"/>
  <c r="L3384" i="29"/>
  <c r="V3378" i="29"/>
  <c r="U3374" i="29"/>
  <c r="U3370" i="29"/>
  <c r="K3367" i="29"/>
  <c r="K3364" i="29"/>
  <c r="M3360" i="29"/>
  <c r="Q3356" i="29"/>
  <c r="S3353" i="29"/>
  <c r="K3351" i="29"/>
  <c r="O3348" i="29"/>
  <c r="S3345" i="29"/>
  <c r="K3343" i="29"/>
  <c r="O3340" i="29"/>
  <c r="S3337" i="29"/>
  <c r="K3335" i="29"/>
  <c r="P3332" i="29"/>
  <c r="K3330" i="29"/>
  <c r="M3328" i="29"/>
  <c r="N3326" i="29"/>
  <c r="T3324" i="29"/>
  <c r="U3436" i="29"/>
  <c r="Q3403" i="29"/>
  <c r="T3389" i="29"/>
  <c r="K3384" i="29"/>
  <c r="U3378" i="29"/>
  <c r="T3374" i="29"/>
  <c r="T3370" i="29"/>
  <c r="V3366" i="29"/>
  <c r="M3363" i="29"/>
  <c r="L3360" i="29"/>
  <c r="P3356" i="29"/>
  <c r="R3353" i="29"/>
  <c r="V3350" i="29"/>
  <c r="N3348" i="29"/>
  <c r="R3345" i="29"/>
  <c r="V3342" i="29"/>
  <c r="N3340" i="29"/>
  <c r="R3337" i="29"/>
  <c r="V3426" i="29"/>
  <c r="P3399" i="29"/>
  <c r="N3388" i="29"/>
  <c r="T3382" i="29"/>
  <c r="S3377" i="29"/>
  <c r="R3373" i="29"/>
  <c r="S3369" i="29"/>
  <c r="S3366" i="29"/>
  <c r="U3362" i="29"/>
  <c r="K3359" i="29"/>
  <c r="M3356" i="29"/>
  <c r="O3353" i="29"/>
  <c r="S3350" i="29"/>
  <c r="K3348" i="29"/>
  <c r="O3345" i="29"/>
  <c r="S3342" i="29"/>
  <c r="K3340" i="29"/>
  <c r="O3337" i="29"/>
  <c r="U3366" i="29"/>
  <c r="U3342" i="29"/>
  <c r="T3329" i="29"/>
  <c r="M3323" i="29"/>
  <c r="U3318" i="29"/>
  <c r="T3314" i="29"/>
  <c r="U3309" i="29"/>
  <c r="U3306" i="29"/>
  <c r="M3303" i="29"/>
  <c r="O3300" i="29"/>
  <c r="Q3297" i="29"/>
  <c r="V3293" i="29"/>
  <c r="L3291" i="29"/>
  <c r="P3288" i="29"/>
  <c r="T3285" i="29"/>
  <c r="L3283" i="29"/>
  <c r="Q3280" i="29"/>
  <c r="K3278" i="29"/>
  <c r="L3276" i="29"/>
  <c r="R3273" i="29"/>
  <c r="L3271" i="29"/>
  <c r="R3268" i="29"/>
  <c r="T3266" i="29"/>
  <c r="P3264" i="29"/>
  <c r="L3262" i="29"/>
  <c r="N3260" i="29"/>
  <c r="K3258" i="29"/>
  <c r="N3256" i="29"/>
  <c r="L3254" i="29"/>
  <c r="O3252" i="29"/>
  <c r="O3250" i="29"/>
  <c r="R3248" i="29"/>
  <c r="V3246" i="29"/>
  <c r="M3245" i="29"/>
  <c r="Q3243" i="29"/>
  <c r="K3242" i="29"/>
  <c r="Q3240" i="29"/>
  <c r="K3239" i="29"/>
  <c r="Q3237" i="29"/>
  <c r="V3235" i="29"/>
  <c r="Q3234" i="29"/>
  <c r="M3233" i="29"/>
  <c r="U3231" i="29"/>
  <c r="Q3230" i="29"/>
  <c r="M3229" i="29"/>
  <c r="U3227" i="29"/>
  <c r="Q3226" i="29"/>
  <c r="M3225" i="29"/>
  <c r="U3223" i="29"/>
  <c r="Q3222" i="29"/>
  <c r="M3221" i="29"/>
  <c r="U3219" i="29"/>
  <c r="Q3218" i="29"/>
  <c r="M3217" i="29"/>
  <c r="U3215" i="29"/>
  <c r="Q3214" i="29"/>
  <c r="M3213" i="29"/>
  <c r="U3211" i="29"/>
  <c r="Q3210" i="29"/>
  <c r="M3209" i="29"/>
  <c r="U3207" i="29"/>
  <c r="Q3206" i="29"/>
  <c r="M3205" i="29"/>
  <c r="U3203" i="29"/>
  <c r="Q3202" i="29"/>
  <c r="M3201" i="29"/>
  <c r="U3199" i="29"/>
  <c r="Q3198" i="29"/>
  <c r="M3197" i="29"/>
  <c r="U3195" i="29"/>
  <c r="Q3194" i="29"/>
  <c r="M3193" i="29"/>
  <c r="U3191" i="29"/>
  <c r="Q3190" i="29"/>
  <c r="M3189" i="29"/>
  <c r="U3187" i="29"/>
  <c r="Q3186" i="29"/>
  <c r="M3185" i="29"/>
  <c r="U3183" i="29"/>
  <c r="Q3182" i="29"/>
  <c r="M3181" i="29"/>
  <c r="U3179" i="29"/>
  <c r="Q3178" i="29"/>
  <c r="M3177" i="29"/>
  <c r="U3175" i="29"/>
  <c r="Q3174" i="29"/>
  <c r="M3173" i="29"/>
  <c r="U3171" i="29"/>
  <c r="Q3170" i="29"/>
  <c r="M3169" i="29"/>
  <c r="U3167" i="29"/>
  <c r="Q3166" i="29"/>
  <c r="M3165" i="29"/>
  <c r="U3163" i="29"/>
  <c r="Q3162" i="29"/>
  <c r="M3161" i="29"/>
  <c r="U3159" i="29"/>
  <c r="Q3158" i="29"/>
  <c r="M3157" i="29"/>
  <c r="U3155" i="29"/>
  <c r="Q3154" i="29"/>
  <c r="M3153" i="29"/>
  <c r="U3151" i="29"/>
  <c r="T3366" i="29"/>
  <c r="T3342" i="29"/>
  <c r="S3329" i="29"/>
  <c r="L3323" i="29"/>
  <c r="T3318" i="29"/>
  <c r="T3313" i="29"/>
  <c r="T3309" i="29"/>
  <c r="T3306" i="29"/>
  <c r="L3303" i="29"/>
  <c r="N3300" i="29"/>
  <c r="P3297" i="29"/>
  <c r="U3293" i="29"/>
  <c r="K3291" i="29"/>
  <c r="O3288" i="29"/>
  <c r="S3285" i="29"/>
  <c r="K3283" i="29"/>
  <c r="P3280" i="29"/>
  <c r="V3277" i="29"/>
  <c r="S3275" i="29"/>
  <c r="Q3273" i="29"/>
  <c r="K3271" i="29"/>
  <c r="Q3268" i="29"/>
  <c r="O3266" i="29"/>
  <c r="O3264" i="29"/>
  <c r="K3262" i="29"/>
  <c r="M3260" i="29"/>
  <c r="V3257" i="29"/>
  <c r="M3256" i="29"/>
  <c r="K3254" i="29"/>
  <c r="N3252" i="29"/>
  <c r="M3250" i="29"/>
  <c r="Q3248" i="29"/>
  <c r="U3246" i="29"/>
  <c r="K3245" i="29"/>
  <c r="P3243" i="29"/>
  <c r="V3241" i="29"/>
  <c r="P3240" i="29"/>
  <c r="V3238" i="29"/>
  <c r="P3237" i="29"/>
  <c r="U3235" i="29"/>
  <c r="P3234" i="29"/>
  <c r="L3233" i="29"/>
  <c r="T3231" i="29"/>
  <c r="P3230" i="29"/>
  <c r="L3229" i="29"/>
  <c r="T3227" i="29"/>
  <c r="P3226" i="29"/>
  <c r="L3225" i="29"/>
  <c r="T3223" i="29"/>
  <c r="P3222" i="29"/>
  <c r="L3221" i="29"/>
  <c r="T3219" i="29"/>
  <c r="P3218" i="29"/>
  <c r="L3217" i="29"/>
  <c r="T3215" i="29"/>
  <c r="P3214" i="29"/>
  <c r="L3213" i="29"/>
  <c r="T3211" i="29"/>
  <c r="P3210" i="29"/>
  <c r="L3209" i="29"/>
  <c r="T3207" i="29"/>
  <c r="P3206" i="29"/>
  <c r="L3205" i="29"/>
  <c r="T3203" i="29"/>
  <c r="P3202" i="29"/>
  <c r="L3201" i="29"/>
  <c r="T3199" i="29"/>
  <c r="P3198" i="29"/>
  <c r="L3197" i="29"/>
  <c r="T3195" i="29"/>
  <c r="P3194" i="29"/>
  <c r="L3193" i="29"/>
  <c r="T3191" i="29"/>
  <c r="P3190" i="29"/>
  <c r="L3189" i="29"/>
  <c r="T3187" i="29"/>
  <c r="P3186" i="29"/>
  <c r="L3185" i="29"/>
  <c r="T3183" i="29"/>
  <c r="P3182" i="29"/>
  <c r="L3181" i="29"/>
  <c r="T3179" i="29"/>
  <c r="P3178" i="29"/>
  <c r="L3177" i="29"/>
  <c r="O3433" i="29"/>
  <c r="K3363" i="29"/>
  <c r="M3340" i="29"/>
  <c r="L3328" i="29"/>
  <c r="K3323" i="29"/>
  <c r="T3317" i="29"/>
  <c r="S3313" i="29"/>
  <c r="S3309" i="29"/>
  <c r="U3305" i="29"/>
  <c r="K3303" i="29"/>
  <c r="M3300" i="29"/>
  <c r="R3296" i="29"/>
  <c r="T3293" i="29"/>
  <c r="V3290" i="29"/>
  <c r="N3288" i="29"/>
  <c r="R3285" i="29"/>
  <c r="V3282" i="29"/>
  <c r="O3280" i="29"/>
  <c r="U3277" i="29"/>
  <c r="O3275" i="29"/>
  <c r="P3273" i="29"/>
  <c r="V3270" i="29"/>
  <c r="P3268" i="29"/>
  <c r="L3266" i="29"/>
  <c r="N3264" i="29"/>
  <c r="V3261" i="29"/>
  <c r="L3260" i="29"/>
  <c r="U3257" i="29"/>
  <c r="L3256" i="29"/>
  <c r="V3253" i="29"/>
  <c r="M3252" i="29"/>
  <c r="L3250" i="29"/>
  <c r="P3248" i="29"/>
  <c r="T3246" i="29"/>
  <c r="V3244" i="29"/>
  <c r="O3243" i="29"/>
  <c r="U3241" i="29"/>
  <c r="O3240" i="29"/>
  <c r="U3238" i="29"/>
  <c r="M3237" i="29"/>
  <c r="T3235" i="29"/>
  <c r="O3234" i="29"/>
  <c r="K3233" i="29"/>
  <c r="S3231" i="29"/>
  <c r="O3230" i="29"/>
  <c r="K3229" i="29"/>
  <c r="S3227" i="29"/>
  <c r="O3226" i="29"/>
  <c r="K3225" i="29"/>
  <c r="S3223" i="29"/>
  <c r="O3222" i="29"/>
  <c r="K3221" i="29"/>
  <c r="S3219" i="29"/>
  <c r="O3218" i="29"/>
  <c r="K3217" i="29"/>
  <c r="S3215" i="29"/>
  <c r="O3214" i="29"/>
  <c r="K3213" i="29"/>
  <c r="S3211" i="29"/>
  <c r="O3210" i="29"/>
  <c r="K3209" i="29"/>
  <c r="S3207" i="29"/>
  <c r="O3206" i="29"/>
  <c r="K3205" i="29"/>
  <c r="S3203" i="29"/>
  <c r="O3202" i="29"/>
  <c r="K3201" i="29"/>
  <c r="S3199" i="29"/>
  <c r="O3198" i="29"/>
  <c r="K3197" i="29"/>
  <c r="S3195" i="29"/>
  <c r="O3194" i="29"/>
  <c r="K3193" i="29"/>
  <c r="S3191" i="29"/>
  <c r="O3190" i="29"/>
  <c r="K3189" i="29"/>
  <c r="S3187" i="29"/>
  <c r="O3186" i="29"/>
  <c r="K3185" i="29"/>
  <c r="S3183" i="29"/>
  <c r="O3182" i="29"/>
  <c r="K3181" i="29"/>
  <c r="S3179" i="29"/>
  <c r="O3178" i="29"/>
  <c r="K3177" i="29"/>
  <c r="S3175" i="29"/>
  <c r="O3174" i="29"/>
  <c r="K3173" i="29"/>
  <c r="S3171" i="29"/>
  <c r="O3170" i="29"/>
  <c r="R3429" i="29"/>
  <c r="V3362" i="29"/>
  <c r="L3340" i="29"/>
  <c r="K3328" i="29"/>
  <c r="V3321" i="29"/>
  <c r="S3317" i="29"/>
  <c r="R3313" i="29"/>
  <c r="R3309" i="29"/>
  <c r="T3305" i="29"/>
  <c r="V3302" i="29"/>
  <c r="L3300" i="29"/>
  <c r="Q3296" i="29"/>
  <c r="S3293" i="29"/>
  <c r="U3290" i="29"/>
  <c r="M3288" i="29"/>
  <c r="Q3285" i="29"/>
  <c r="U3282" i="29"/>
  <c r="N3280" i="29"/>
  <c r="T3277" i="29"/>
  <c r="N3275" i="29"/>
  <c r="K3273" i="29"/>
  <c r="U3270" i="29"/>
  <c r="O3268" i="29"/>
  <c r="K3266" i="29"/>
  <c r="M3264" i="29"/>
  <c r="U3261" i="29"/>
  <c r="S3259" i="29"/>
  <c r="T3257" i="29"/>
  <c r="S3255" i="29"/>
  <c r="U3253" i="29"/>
  <c r="L3252" i="29"/>
  <c r="K3250" i="29"/>
  <c r="O3248" i="29"/>
  <c r="Q3246" i="29"/>
  <c r="U3244" i="29"/>
  <c r="N3243" i="29"/>
  <c r="T3241" i="29"/>
  <c r="N3240" i="29"/>
  <c r="T3238" i="29"/>
  <c r="L3237" i="29"/>
  <c r="S3235" i="29"/>
  <c r="N3234" i="29"/>
  <c r="V3232" i="29"/>
  <c r="R3231" i="29"/>
  <c r="N3230" i="29"/>
  <c r="V3228" i="29"/>
  <c r="R3227" i="29"/>
  <c r="N3226" i="29"/>
  <c r="V3224" i="29"/>
  <c r="R3223" i="29"/>
  <c r="N3222" i="29"/>
  <c r="V3220" i="29"/>
  <c r="R3219" i="29"/>
  <c r="N3218" i="29"/>
  <c r="V3216" i="29"/>
  <c r="R3215" i="29"/>
  <c r="N3214" i="29"/>
  <c r="V3212" i="29"/>
  <c r="R3211" i="29"/>
  <c r="N3210" i="29"/>
  <c r="V3208" i="29"/>
  <c r="R3207" i="29"/>
  <c r="N3206" i="29"/>
  <c r="V3204" i="29"/>
  <c r="R3203" i="29"/>
  <c r="N3202" i="29"/>
  <c r="V3200" i="29"/>
  <c r="R3199" i="29"/>
  <c r="N3198" i="29"/>
  <c r="V3196" i="29"/>
  <c r="R3195" i="29"/>
  <c r="N3194" i="29"/>
  <c r="V3192" i="29"/>
  <c r="R3191" i="29"/>
  <c r="N3190" i="29"/>
  <c r="V3188" i="29"/>
  <c r="R3187" i="29"/>
  <c r="N3186" i="29"/>
  <c r="V3184" i="29"/>
  <c r="R3183" i="29"/>
  <c r="N3182" i="29"/>
  <c r="V3180" i="29"/>
  <c r="R3179" i="29"/>
  <c r="N3178" i="29"/>
  <c r="V3176" i="29"/>
  <c r="R3175" i="29"/>
  <c r="N3174" i="29"/>
  <c r="V3172" i="29"/>
  <c r="R3171" i="29"/>
  <c r="N3170" i="29"/>
  <c r="V3168" i="29"/>
  <c r="R3167" i="29"/>
  <c r="N3166" i="29"/>
  <c r="V3164" i="29"/>
  <c r="R3163" i="29"/>
  <c r="N3162" i="29"/>
  <c r="V3160" i="29"/>
  <c r="R3159" i="29"/>
  <c r="Q3401" i="29"/>
  <c r="K3360" i="29"/>
  <c r="Q3337" i="29"/>
  <c r="V3327" i="29"/>
  <c r="U3321" i="29"/>
  <c r="R3317" i="29"/>
  <c r="Q3313" i="29"/>
  <c r="Q3309" i="29"/>
  <c r="S3305" i="29"/>
  <c r="U3302" i="29"/>
  <c r="N3299" i="29"/>
  <c r="P3296" i="29"/>
  <c r="R3293" i="29"/>
  <c r="T3290" i="29"/>
  <c r="L3288" i="29"/>
  <c r="P3285" i="29"/>
  <c r="T3282" i="29"/>
  <c r="M3280" i="29"/>
  <c r="S3277" i="29"/>
  <c r="M3275" i="29"/>
  <c r="S3272" i="29"/>
  <c r="T3270" i="29"/>
  <c r="N3268" i="29"/>
  <c r="V3265" i="29"/>
  <c r="L3264" i="29"/>
  <c r="T3261" i="29"/>
  <c r="P3259" i="29"/>
  <c r="S3257" i="29"/>
  <c r="Q3255" i="29"/>
  <c r="T3253" i="29"/>
  <c r="S3251" i="29"/>
  <c r="V3249" i="29"/>
  <c r="N3248" i="29"/>
  <c r="O3246" i="29"/>
  <c r="T3244" i="29"/>
  <c r="M3243" i="29"/>
  <c r="S3241" i="29"/>
  <c r="M3240" i="29"/>
  <c r="Q3238" i="29"/>
  <c r="K3237" i="29"/>
  <c r="R3235" i="29"/>
  <c r="M3234" i="29"/>
  <c r="U3232" i="29"/>
  <c r="Q3231" i="29"/>
  <c r="M3230" i="29"/>
  <c r="U3228" i="29"/>
  <c r="Q3227" i="29"/>
  <c r="M3226" i="29"/>
  <c r="U3224" i="29"/>
  <c r="Q3223" i="29"/>
  <c r="M3222" i="29"/>
  <c r="U3220" i="29"/>
  <c r="Q3219" i="29"/>
  <c r="M3218" i="29"/>
  <c r="U3216" i="29"/>
  <c r="Q3215" i="29"/>
  <c r="M3214" i="29"/>
  <c r="U3212" i="29"/>
  <c r="Q3211" i="29"/>
  <c r="M3210" i="29"/>
  <c r="U3208" i="29"/>
  <c r="Q3207" i="29"/>
  <c r="M3206" i="29"/>
  <c r="U3204" i="29"/>
  <c r="Q3203" i="29"/>
  <c r="M3202" i="29"/>
  <c r="U3200" i="29"/>
  <c r="Q3199" i="29"/>
  <c r="M3198" i="29"/>
  <c r="U3196" i="29"/>
  <c r="Q3195" i="29"/>
  <c r="M3194" i="29"/>
  <c r="U3192" i="29"/>
  <c r="Q3191" i="29"/>
  <c r="M3190" i="29"/>
  <c r="U3188" i="29"/>
  <c r="Q3187" i="29"/>
  <c r="M3186" i="29"/>
  <c r="U3184" i="29"/>
  <c r="Q3183" i="29"/>
  <c r="M3182" i="29"/>
  <c r="U3180" i="29"/>
  <c r="Q3179" i="29"/>
  <c r="M3178" i="29"/>
  <c r="U3176" i="29"/>
  <c r="P3401" i="29"/>
  <c r="M3359" i="29"/>
  <c r="P3337" i="29"/>
  <c r="R3327" i="29"/>
  <c r="T3321" i="29"/>
  <c r="Q3317" i="29"/>
  <c r="P3313" i="29"/>
  <c r="P3309" i="29"/>
  <c r="R3305" i="29"/>
  <c r="T3302" i="29"/>
  <c r="M3299" i="29"/>
  <c r="O3296" i="29"/>
  <c r="Q3293" i="29"/>
  <c r="K3290" i="29"/>
  <c r="O3287" i="29"/>
  <c r="S3284" i="29"/>
  <c r="K3282" i="29"/>
  <c r="L3280" i="29"/>
  <c r="R3277" i="29"/>
  <c r="L3275" i="29"/>
  <c r="R3272" i="29"/>
  <c r="O3270" i="29"/>
  <c r="M3268" i="29"/>
  <c r="U3265" i="29"/>
  <c r="S3263" i="29"/>
  <c r="S3261" i="29"/>
  <c r="O3259" i="29"/>
  <c r="R3257" i="29"/>
  <c r="P3255" i="29"/>
  <c r="S3253" i="29"/>
  <c r="Q3251" i="29"/>
  <c r="U3249" i="29"/>
  <c r="M3248" i="29"/>
  <c r="N3246" i="29"/>
  <c r="S3244" i="29"/>
  <c r="L3243" i="29"/>
  <c r="R3241" i="29"/>
  <c r="L3240" i="29"/>
  <c r="P3238" i="29"/>
  <c r="V3236" i="29"/>
  <c r="Q3235" i="29"/>
  <c r="L3234" i="29"/>
  <c r="T3232" i="29"/>
  <c r="P3231" i="29"/>
  <c r="L3230" i="29"/>
  <c r="T3228" i="29"/>
  <c r="P3227" i="29"/>
  <c r="L3226" i="29"/>
  <c r="T3224" i="29"/>
  <c r="P3223" i="29"/>
  <c r="L3222" i="29"/>
  <c r="T3220" i="29"/>
  <c r="P3219" i="29"/>
  <c r="L3218" i="29"/>
  <c r="T3216" i="29"/>
  <c r="P3215" i="29"/>
  <c r="L3214" i="29"/>
  <c r="T3212" i="29"/>
  <c r="P3211" i="29"/>
  <c r="L3210" i="29"/>
  <c r="T3208" i="29"/>
  <c r="P3207" i="29"/>
  <c r="L3206" i="29"/>
  <c r="T3204" i="29"/>
  <c r="P3203" i="29"/>
  <c r="L3202" i="29"/>
  <c r="T3200" i="29"/>
  <c r="P3199" i="29"/>
  <c r="L3198" i="29"/>
  <c r="T3196" i="29"/>
  <c r="P3195" i="29"/>
  <c r="L3194" i="29"/>
  <c r="T3192" i="29"/>
  <c r="P3191" i="29"/>
  <c r="L3190" i="29"/>
  <c r="T3188" i="29"/>
  <c r="P3187" i="29"/>
  <c r="L3186" i="29"/>
  <c r="T3184" i="29"/>
  <c r="P3183" i="29"/>
  <c r="L3182" i="29"/>
  <c r="T3180" i="29"/>
  <c r="P3179" i="29"/>
  <c r="L3178" i="29"/>
  <c r="T3176" i="29"/>
  <c r="P3175" i="29"/>
  <c r="Q3388" i="29"/>
  <c r="O3356" i="29"/>
  <c r="V3334" i="29"/>
  <c r="L3326" i="29"/>
  <c r="S3321" i="29"/>
  <c r="P3317" i="29"/>
  <c r="P3312" i="29"/>
  <c r="Q3308" i="29"/>
  <c r="Q3305" i="29"/>
  <c r="V3301" i="29"/>
  <c r="L3299" i="29"/>
  <c r="N3296" i="29"/>
  <c r="P3293" i="29"/>
  <c r="V3289" i="29"/>
  <c r="N3287" i="29"/>
  <c r="R3284" i="29"/>
  <c r="V3281" i="29"/>
  <c r="S3279" i="29"/>
  <c r="Q3277" i="29"/>
  <c r="K3275" i="29"/>
  <c r="Q3272" i="29"/>
  <c r="K3270" i="29"/>
  <c r="L3268" i="29"/>
  <c r="T3265" i="29"/>
  <c r="P3263" i="29"/>
  <c r="R3261" i="29"/>
  <c r="N3259" i="29"/>
  <c r="Q3257" i="29"/>
  <c r="O3255" i="29"/>
  <c r="R3253" i="29"/>
  <c r="P3251" i="29"/>
  <c r="T3249" i="29"/>
  <c r="L3248" i="29"/>
  <c r="M3246" i="29"/>
  <c r="R3244" i="29"/>
  <c r="K3243" i="29"/>
  <c r="Q3241" i="29"/>
  <c r="U3239" i="29"/>
  <c r="O3238" i="29"/>
  <c r="U3236" i="29"/>
  <c r="P3235" i="29"/>
  <c r="K3234" i="29"/>
  <c r="S3232" i="29"/>
  <c r="O3231" i="29"/>
  <c r="K3230" i="29"/>
  <c r="S3228" i="29"/>
  <c r="O3227" i="29"/>
  <c r="K3226" i="29"/>
  <c r="S3224" i="29"/>
  <c r="O3223" i="29"/>
  <c r="K3222" i="29"/>
  <c r="S3220" i="29"/>
  <c r="O3219" i="29"/>
  <c r="K3218" i="29"/>
  <c r="S3216" i="29"/>
  <c r="O3215" i="29"/>
  <c r="K3214" i="29"/>
  <c r="S3212" i="29"/>
  <c r="O3211" i="29"/>
  <c r="K3210" i="29"/>
  <c r="S3208" i="29"/>
  <c r="O3207" i="29"/>
  <c r="K3206" i="29"/>
  <c r="S3204" i="29"/>
  <c r="O3203" i="29"/>
  <c r="K3202" i="29"/>
  <c r="S3200" i="29"/>
  <c r="O3199" i="29"/>
  <c r="K3198" i="29"/>
  <c r="S3196" i="29"/>
  <c r="O3195" i="29"/>
  <c r="K3194" i="29"/>
  <c r="S3192" i="29"/>
  <c r="O3191" i="29"/>
  <c r="K3190" i="29"/>
  <c r="S3188" i="29"/>
  <c r="O3187" i="29"/>
  <c r="K3186" i="29"/>
  <c r="S3184" i="29"/>
  <c r="O3183" i="29"/>
  <c r="K3182" i="29"/>
  <c r="O3388" i="29"/>
  <c r="N3356" i="29"/>
  <c r="U3334" i="29"/>
  <c r="K3326" i="29"/>
  <c r="R3321" i="29"/>
  <c r="P3316" i="29"/>
  <c r="O3312" i="29"/>
  <c r="P3308" i="29"/>
  <c r="P3305" i="29"/>
  <c r="U3301" i="29"/>
  <c r="K3299" i="29"/>
  <c r="M3296" i="29"/>
  <c r="R3292" i="29"/>
  <c r="U3289" i="29"/>
  <c r="M3287" i="29"/>
  <c r="Q3284" i="29"/>
  <c r="U3281" i="29"/>
  <c r="O3279" i="29"/>
  <c r="P3277" i="29"/>
  <c r="V3274" i="29"/>
  <c r="P3272" i="29"/>
  <c r="V3269" i="29"/>
  <c r="S3267" i="29"/>
  <c r="S3265" i="29"/>
  <c r="O3263" i="29"/>
  <c r="Q3261" i="29"/>
  <c r="M3259" i="29"/>
  <c r="P3257" i="29"/>
  <c r="N3255" i="29"/>
  <c r="Q3253" i="29"/>
  <c r="O3251" i="29"/>
  <c r="S3249" i="29"/>
  <c r="U3247" i="29"/>
  <c r="L3246" i="29"/>
  <c r="Q3244" i="29"/>
  <c r="V3242" i="29"/>
  <c r="P3241" i="29"/>
  <c r="T3239" i="29"/>
  <c r="N3238" i="29"/>
  <c r="T3236" i="29"/>
  <c r="O3235" i="29"/>
  <c r="V3233" i="29"/>
  <c r="R3232" i="29"/>
  <c r="N3231" i="29"/>
  <c r="V3229" i="29"/>
  <c r="R3228" i="29"/>
  <c r="N3227" i="29"/>
  <c r="V3225" i="29"/>
  <c r="R3224" i="29"/>
  <c r="K3383" i="29"/>
  <c r="Q3353" i="29"/>
  <c r="T3334" i="29"/>
  <c r="V3325" i="29"/>
  <c r="Q3320" i="29"/>
  <c r="O3316" i="29"/>
  <c r="N3312" i="29"/>
  <c r="O3308" i="29"/>
  <c r="R3304" i="29"/>
  <c r="T3301" i="29"/>
  <c r="V3298" i="29"/>
  <c r="L3296" i="29"/>
  <c r="Q3292" i="29"/>
  <c r="T3289" i="29"/>
  <c r="L3287" i="29"/>
  <c r="P3284" i="29"/>
  <c r="T3281" i="29"/>
  <c r="N3279" i="29"/>
  <c r="K3277" i="29"/>
  <c r="U3274" i="29"/>
  <c r="O3272" i="29"/>
  <c r="U3269" i="29"/>
  <c r="P3267" i="29"/>
  <c r="R3265" i="29"/>
  <c r="N3263" i="29"/>
  <c r="P3261" i="29"/>
  <c r="L3259" i="29"/>
  <c r="K3257" i="29"/>
  <c r="M3255" i="29"/>
  <c r="P3253" i="29"/>
  <c r="N3251" i="29"/>
  <c r="R3249" i="29"/>
  <c r="S3247" i="29"/>
  <c r="K3246" i="29"/>
  <c r="P3244" i="29"/>
  <c r="U3242" i="29"/>
  <c r="M3241" i="29"/>
  <c r="S3239" i="29"/>
  <c r="M3238" i="29"/>
  <c r="S3236" i="29"/>
  <c r="N3235" i="29"/>
  <c r="U3233" i="29"/>
  <c r="Q3232" i="29"/>
  <c r="M3231" i="29"/>
  <c r="U3229" i="29"/>
  <c r="Q3228" i="29"/>
  <c r="M3227" i="29"/>
  <c r="U3225" i="29"/>
  <c r="Q3224" i="29"/>
  <c r="U3382" i="29"/>
  <c r="P3353" i="29"/>
  <c r="S3334" i="29"/>
  <c r="U3325" i="29"/>
  <c r="P3320" i="29"/>
  <c r="N3316" i="29"/>
  <c r="M3312" i="29"/>
  <c r="N3308" i="29"/>
  <c r="Q3304" i="29"/>
  <c r="S3301" i="29"/>
  <c r="U3298" i="29"/>
  <c r="N3295" i="29"/>
  <c r="P3292" i="29"/>
  <c r="S3289" i="29"/>
  <c r="K3287" i="29"/>
  <c r="O3284" i="29"/>
  <c r="S3281" i="29"/>
  <c r="M3279" i="29"/>
  <c r="S3276" i="29"/>
  <c r="T3274" i="29"/>
  <c r="N3272" i="29"/>
  <c r="T3269" i="29"/>
  <c r="O3267" i="29"/>
  <c r="Q3265" i="29"/>
  <c r="M3263" i="29"/>
  <c r="K3261" i="29"/>
  <c r="K3259" i="29"/>
  <c r="U3256" i="29"/>
  <c r="L3255" i="29"/>
  <c r="K3253" i="29"/>
  <c r="M3251" i="29"/>
  <c r="Q3249" i="29"/>
  <c r="Q3247" i="29"/>
  <c r="V3245" i="29"/>
  <c r="O3244" i="29"/>
  <c r="T3242" i="29"/>
  <c r="L3241" i="29"/>
  <c r="R3239" i="29"/>
  <c r="L3238" i="29"/>
  <c r="R3236" i="29"/>
  <c r="M3235" i="29"/>
  <c r="T3233" i="29"/>
  <c r="P3232" i="29"/>
  <c r="L3231" i="29"/>
  <c r="T3229" i="29"/>
  <c r="P3228" i="29"/>
  <c r="L3227" i="29"/>
  <c r="T3378" i="29"/>
  <c r="U3350" i="29"/>
  <c r="O3332" i="29"/>
  <c r="S3324" i="29"/>
  <c r="O3320" i="29"/>
  <c r="M3316" i="29"/>
  <c r="L3312" i="29"/>
  <c r="M3308" i="29"/>
  <c r="P3304" i="29"/>
  <c r="R3301" i="29"/>
  <c r="T3298" i="29"/>
  <c r="M3295" i="29"/>
  <c r="O3292" i="29"/>
  <c r="R3289" i="29"/>
  <c r="V3286" i="29"/>
  <c r="N3284" i="29"/>
  <c r="R3281" i="29"/>
  <c r="L3279" i="29"/>
  <c r="R3276" i="29"/>
  <c r="O3274" i="29"/>
  <c r="M3272" i="29"/>
  <c r="S3269" i="29"/>
  <c r="N3267" i="29"/>
  <c r="P3265" i="29"/>
  <c r="L3263" i="29"/>
  <c r="T3260" i="29"/>
  <c r="V3258" i="29"/>
  <c r="T3256" i="29"/>
  <c r="K3255" i="29"/>
  <c r="U3252" i="29"/>
  <c r="L3251" i="29"/>
  <c r="P3249" i="29"/>
  <c r="P3247" i="29"/>
  <c r="U3245" i="29"/>
  <c r="N3244" i="29"/>
  <c r="Q3242" i="29"/>
  <c r="K3241" i="29"/>
  <c r="Q3239" i="29"/>
  <c r="S3378" i="29"/>
  <c r="T3350" i="29"/>
  <c r="N3332" i="29"/>
  <c r="R3324" i="29"/>
  <c r="N3320" i="29"/>
  <c r="L3316" i="29"/>
  <c r="L3311" i="29"/>
  <c r="L3308" i="29"/>
  <c r="O3304" i="29"/>
  <c r="Q3301" i="29"/>
  <c r="V3297" i="29"/>
  <c r="L3295" i="29"/>
  <c r="N3292" i="29"/>
  <c r="Q3289" i="29"/>
  <c r="U3286" i="29"/>
  <c r="M3284" i="29"/>
  <c r="Q3281" i="29"/>
  <c r="K3279" i="29"/>
  <c r="Q3276" i="29"/>
  <c r="K3274" i="29"/>
  <c r="L3272" i="29"/>
  <c r="R3269" i="29"/>
  <c r="M3267" i="29"/>
  <c r="K3265" i="29"/>
  <c r="K3263" i="29"/>
  <c r="S3260" i="29"/>
  <c r="U3258" i="29"/>
  <c r="S3256" i="29"/>
  <c r="V3254" i="29"/>
  <c r="T3252" i="29"/>
  <c r="K3251" i="29"/>
  <c r="M3249" i="29"/>
  <c r="O3247" i="29"/>
  <c r="S3374" i="29"/>
  <c r="M3348" i="29"/>
  <c r="M3332" i="29"/>
  <c r="Q3324" i="29"/>
  <c r="M3320" i="29"/>
  <c r="L3315" i="29"/>
  <c r="K3311" i="29"/>
  <c r="M3307" i="29"/>
  <c r="N3304" i="29"/>
  <c r="P3301" i="29"/>
  <c r="U3297" i="29"/>
  <c r="K3295" i="29"/>
  <c r="M3292" i="29"/>
  <c r="P3289" i="29"/>
  <c r="T3286" i="29"/>
  <c r="L3284" i="29"/>
  <c r="P3281" i="29"/>
  <c r="V3278" i="29"/>
  <c r="P3276" i="29"/>
  <c r="V3273" i="29"/>
  <c r="S3271" i="29"/>
  <c r="Q3269" i="29"/>
  <c r="L3267" i="29"/>
  <c r="S3373" i="29"/>
  <c r="L3348" i="29"/>
  <c r="L3332" i="29"/>
  <c r="P3324" i="29"/>
  <c r="L3319" i="29"/>
  <c r="K3315" i="29"/>
  <c r="U3369" i="29"/>
  <c r="P3345" i="29"/>
  <c r="U3329" i="29"/>
  <c r="N3323" i="29"/>
  <c r="V3318" i="29"/>
  <c r="U3314" i="29"/>
  <c r="T3310" i="29"/>
  <c r="V3306" i="29"/>
  <c r="N3303" i="29"/>
  <c r="P3300" i="29"/>
  <c r="R3297" i="29"/>
  <c r="T3294" i="29"/>
  <c r="M3291" i="29"/>
  <c r="Q3288" i="29"/>
  <c r="U3285" i="29"/>
  <c r="M3283" i="29"/>
  <c r="R3280" i="29"/>
  <c r="O3278" i="29"/>
  <c r="M3276" i="29"/>
  <c r="T3297" i="29"/>
  <c r="O3276" i="29"/>
  <c r="R3264" i="29"/>
  <c r="P3256" i="29"/>
  <c r="T3248" i="29"/>
  <c r="P3242" i="29"/>
  <c r="V3237" i="29"/>
  <c r="R3234" i="29"/>
  <c r="T3230" i="29"/>
  <c r="V3226" i="29"/>
  <c r="L3224" i="29"/>
  <c r="R3221" i="29"/>
  <c r="L3219" i="29"/>
  <c r="R3216" i="29"/>
  <c r="S3214" i="29"/>
  <c r="M3212" i="29"/>
  <c r="S3209" i="29"/>
  <c r="M3207" i="29"/>
  <c r="N3205" i="29"/>
  <c r="T3202" i="29"/>
  <c r="N3200" i="29"/>
  <c r="T3197" i="29"/>
  <c r="N3195" i="29"/>
  <c r="O3193" i="29"/>
  <c r="U3190" i="29"/>
  <c r="O3188" i="29"/>
  <c r="U3185" i="29"/>
  <c r="V3183" i="29"/>
  <c r="P3181" i="29"/>
  <c r="L3179" i="29"/>
  <c r="N3177" i="29"/>
  <c r="L3175" i="29"/>
  <c r="Q3173" i="29"/>
  <c r="V3171" i="29"/>
  <c r="L3170" i="29"/>
  <c r="R3168" i="29"/>
  <c r="L3167" i="29"/>
  <c r="R3165" i="29"/>
  <c r="L3164" i="29"/>
  <c r="R3162" i="29"/>
  <c r="K3161" i="29"/>
  <c r="P3159" i="29"/>
  <c r="K3158" i="29"/>
  <c r="R3156" i="29"/>
  <c r="M3155" i="29"/>
  <c r="T3153" i="29"/>
  <c r="O3152" i="29"/>
  <c r="V3150" i="29"/>
  <c r="R3149" i="29"/>
  <c r="N3148" i="29"/>
  <c r="V3146" i="29"/>
  <c r="R3145" i="29"/>
  <c r="N3144" i="29"/>
  <c r="V3142" i="29"/>
  <c r="R3141" i="29"/>
  <c r="N3140" i="29"/>
  <c r="V3138" i="29"/>
  <c r="R3137" i="29"/>
  <c r="N3136" i="29"/>
  <c r="V3134" i="29"/>
  <c r="R3133" i="29"/>
  <c r="N3132" i="29"/>
  <c r="V3130" i="29"/>
  <c r="R3129" i="29"/>
  <c r="N3128" i="29"/>
  <c r="V3126" i="29"/>
  <c r="R3125" i="29"/>
  <c r="N3124" i="29"/>
  <c r="V3122" i="29"/>
  <c r="R3121" i="29"/>
  <c r="N3120" i="29"/>
  <c r="V3118" i="29"/>
  <c r="R3117" i="29"/>
  <c r="N3116" i="29"/>
  <c r="V3114" i="29"/>
  <c r="R3113" i="29"/>
  <c r="N3112" i="29"/>
  <c r="V3110" i="29"/>
  <c r="R3109" i="29"/>
  <c r="N3108" i="29"/>
  <c r="V3106" i="29"/>
  <c r="R3105" i="29"/>
  <c r="N3104" i="29"/>
  <c r="V3102" i="29"/>
  <c r="R3101" i="29"/>
  <c r="N3100" i="29"/>
  <c r="V3098" i="29"/>
  <c r="R3097" i="29"/>
  <c r="N3096" i="29"/>
  <c r="V3094" i="29"/>
  <c r="R3093" i="29"/>
  <c r="N3092" i="29"/>
  <c r="V3090" i="29"/>
  <c r="S3297" i="29"/>
  <c r="N3276" i="29"/>
  <c r="Q3264" i="29"/>
  <c r="O3256" i="29"/>
  <c r="S3248" i="29"/>
  <c r="O3242" i="29"/>
  <c r="U3237" i="29"/>
  <c r="S3233" i="29"/>
  <c r="S3230" i="29"/>
  <c r="U3226" i="29"/>
  <c r="K3224" i="29"/>
  <c r="Q3221" i="29"/>
  <c r="K3219" i="29"/>
  <c r="Q3216" i="29"/>
  <c r="R3214" i="29"/>
  <c r="L3212" i="29"/>
  <c r="R3209" i="29"/>
  <c r="L3207" i="29"/>
  <c r="R3204" i="29"/>
  <c r="S3202" i="29"/>
  <c r="M3200" i="29"/>
  <c r="S3197" i="29"/>
  <c r="M3195" i="29"/>
  <c r="N3193" i="29"/>
  <c r="T3190" i="29"/>
  <c r="N3188" i="29"/>
  <c r="T3185" i="29"/>
  <c r="N3183" i="29"/>
  <c r="O3181" i="29"/>
  <c r="K3179" i="29"/>
  <c r="S3176" i="29"/>
  <c r="K3175" i="29"/>
  <c r="P3173" i="29"/>
  <c r="T3171" i="29"/>
  <c r="K3170" i="29"/>
  <c r="Q3168" i="29"/>
  <c r="K3167" i="29"/>
  <c r="Q3165" i="29"/>
  <c r="K3164" i="29"/>
  <c r="P3162" i="29"/>
  <c r="U3160" i="29"/>
  <c r="O3159" i="29"/>
  <c r="V3157" i="29"/>
  <c r="Q3156" i="29"/>
  <c r="L3155" i="29"/>
  <c r="S3153" i="29"/>
  <c r="N3152" i="29"/>
  <c r="U3150" i="29"/>
  <c r="Q3149" i="29"/>
  <c r="M3148" i="29"/>
  <c r="U3146" i="29"/>
  <c r="Q3145" i="29"/>
  <c r="M3144" i="29"/>
  <c r="U3142" i="29"/>
  <c r="Q3141" i="29"/>
  <c r="M3140" i="29"/>
  <c r="U3138" i="29"/>
  <c r="Q3137" i="29"/>
  <c r="M3136" i="29"/>
  <c r="U3134" i="29"/>
  <c r="Q3133" i="29"/>
  <c r="M3132" i="29"/>
  <c r="U3130" i="29"/>
  <c r="Q3129" i="29"/>
  <c r="M3128" i="29"/>
  <c r="U3126" i="29"/>
  <c r="Q3125" i="29"/>
  <c r="M3124" i="29"/>
  <c r="U3122" i="29"/>
  <c r="Q3121" i="29"/>
  <c r="M3120" i="29"/>
  <c r="U3118" i="29"/>
  <c r="Q3117" i="29"/>
  <c r="M3116" i="29"/>
  <c r="U3114" i="29"/>
  <c r="Q3113" i="29"/>
  <c r="M3112" i="29"/>
  <c r="U3110" i="29"/>
  <c r="Q3109" i="29"/>
  <c r="M3108" i="29"/>
  <c r="U3106" i="29"/>
  <c r="Q3105" i="29"/>
  <c r="M3104" i="29"/>
  <c r="U3102" i="29"/>
  <c r="Q3101" i="29"/>
  <c r="M3100" i="29"/>
  <c r="U3098" i="29"/>
  <c r="Q3097" i="29"/>
  <c r="M3096" i="29"/>
  <c r="U3094" i="29"/>
  <c r="Q3093" i="29"/>
  <c r="M3092" i="29"/>
  <c r="U3090" i="29"/>
  <c r="S3370" i="29"/>
  <c r="V3294" i="29"/>
  <c r="U3273" i="29"/>
  <c r="V3262" i="29"/>
  <c r="U3254" i="29"/>
  <c r="N3247" i="29"/>
  <c r="N3242" i="29"/>
  <c r="T3237" i="29"/>
  <c r="R3233" i="29"/>
  <c r="R3230" i="29"/>
  <c r="T3226" i="29"/>
  <c r="V3223" i="29"/>
  <c r="P3221" i="29"/>
  <c r="V3218" i="29"/>
  <c r="P3216" i="29"/>
  <c r="V3213" i="29"/>
  <c r="K3212" i="29"/>
  <c r="Q3209" i="29"/>
  <c r="K3207" i="29"/>
  <c r="Q3204" i="29"/>
  <c r="R3202" i="29"/>
  <c r="L3200" i="29"/>
  <c r="R3197" i="29"/>
  <c r="L3195" i="29"/>
  <c r="R3192" i="29"/>
  <c r="S3190" i="29"/>
  <c r="M3188" i="29"/>
  <c r="S3185" i="29"/>
  <c r="M3183" i="29"/>
  <c r="N3181" i="29"/>
  <c r="V3178" i="29"/>
  <c r="R3176" i="29"/>
  <c r="V3174" i="29"/>
  <c r="O3173" i="29"/>
  <c r="Q3171" i="29"/>
  <c r="V3169" i="29"/>
  <c r="P3168" i="29"/>
  <c r="V3166" i="29"/>
  <c r="P3165" i="29"/>
  <c r="V3163" i="29"/>
  <c r="O3162" i="29"/>
  <c r="T3160" i="29"/>
  <c r="N3159" i="29"/>
  <c r="U3157" i="29"/>
  <c r="P3156" i="29"/>
  <c r="K3155" i="29"/>
  <c r="R3153" i="29"/>
  <c r="M3152" i="29"/>
  <c r="T3150" i="29"/>
  <c r="P3149" i="29"/>
  <c r="L3148" i="29"/>
  <c r="T3146" i="29"/>
  <c r="P3145" i="29"/>
  <c r="L3144" i="29"/>
  <c r="T3142" i="29"/>
  <c r="P3141" i="29"/>
  <c r="L3140" i="29"/>
  <c r="T3138" i="29"/>
  <c r="P3137" i="29"/>
  <c r="L3136" i="29"/>
  <c r="T3134" i="29"/>
  <c r="P3133" i="29"/>
  <c r="L3132" i="29"/>
  <c r="T3130" i="29"/>
  <c r="P3129" i="29"/>
  <c r="L3128" i="29"/>
  <c r="T3126" i="29"/>
  <c r="P3125" i="29"/>
  <c r="L3124" i="29"/>
  <c r="T3122" i="29"/>
  <c r="P3121" i="29"/>
  <c r="L3120" i="29"/>
  <c r="T3118" i="29"/>
  <c r="P3117" i="29"/>
  <c r="L3116" i="29"/>
  <c r="T3114" i="29"/>
  <c r="P3113" i="29"/>
  <c r="L3112" i="29"/>
  <c r="T3110" i="29"/>
  <c r="P3109" i="29"/>
  <c r="L3108" i="29"/>
  <c r="T3106" i="29"/>
  <c r="P3105" i="29"/>
  <c r="L3104" i="29"/>
  <c r="T3102" i="29"/>
  <c r="P3101" i="29"/>
  <c r="L3100" i="29"/>
  <c r="T3098" i="29"/>
  <c r="P3097" i="29"/>
  <c r="L3096" i="29"/>
  <c r="T3094" i="29"/>
  <c r="P3093" i="29"/>
  <c r="L3092" i="29"/>
  <c r="T3090" i="29"/>
  <c r="Q3345" i="29"/>
  <c r="U3294" i="29"/>
  <c r="T3273" i="29"/>
  <c r="U3262" i="29"/>
  <c r="T3254" i="29"/>
  <c r="M3247" i="29"/>
  <c r="M3242" i="29"/>
  <c r="S3237" i="29"/>
  <c r="Q3233" i="29"/>
  <c r="S3229" i="29"/>
  <c r="S3226" i="29"/>
  <c r="N3223" i="29"/>
  <c r="O3221" i="29"/>
  <c r="U3218" i="29"/>
  <c r="O3216" i="29"/>
  <c r="U3213" i="29"/>
  <c r="V3211" i="29"/>
  <c r="P3209" i="29"/>
  <c r="V3206" i="29"/>
  <c r="P3204" i="29"/>
  <c r="V3201" i="29"/>
  <c r="K3200" i="29"/>
  <c r="Q3197" i="29"/>
  <c r="K3195" i="29"/>
  <c r="Q3192" i="29"/>
  <c r="R3190" i="29"/>
  <c r="L3188" i="29"/>
  <c r="R3185" i="29"/>
  <c r="L3183" i="29"/>
  <c r="S3180" i="29"/>
  <c r="U3178" i="29"/>
  <c r="Q3176" i="29"/>
  <c r="U3174" i="29"/>
  <c r="N3173" i="29"/>
  <c r="P3171" i="29"/>
  <c r="U3169" i="29"/>
  <c r="O3168" i="29"/>
  <c r="U3166" i="29"/>
  <c r="O3165" i="29"/>
  <c r="T3163" i="29"/>
  <c r="M3162" i="29"/>
  <c r="S3160" i="29"/>
  <c r="M3159" i="29"/>
  <c r="T3157" i="29"/>
  <c r="O3156" i="29"/>
  <c r="V3154" i="29"/>
  <c r="Q3153" i="29"/>
  <c r="L3152" i="29"/>
  <c r="S3150" i="29"/>
  <c r="O3149" i="29"/>
  <c r="K3148" i="29"/>
  <c r="S3146" i="29"/>
  <c r="O3145" i="29"/>
  <c r="K3144" i="29"/>
  <c r="S3142" i="29"/>
  <c r="O3141" i="29"/>
  <c r="K3140" i="29"/>
  <c r="S3138" i="29"/>
  <c r="O3137" i="29"/>
  <c r="K3136" i="29"/>
  <c r="S3134" i="29"/>
  <c r="O3133" i="29"/>
  <c r="K3132" i="29"/>
  <c r="S3130" i="29"/>
  <c r="O3129" i="29"/>
  <c r="K3128" i="29"/>
  <c r="S3126" i="29"/>
  <c r="O3125" i="29"/>
  <c r="K3124" i="29"/>
  <c r="S3122" i="29"/>
  <c r="O3121" i="29"/>
  <c r="K3120" i="29"/>
  <c r="S3118" i="29"/>
  <c r="O3117" i="29"/>
  <c r="K3116" i="29"/>
  <c r="S3114" i="29"/>
  <c r="O3113" i="29"/>
  <c r="K3112" i="29"/>
  <c r="S3110" i="29"/>
  <c r="O3109" i="29"/>
  <c r="K3108" i="29"/>
  <c r="S3106" i="29"/>
  <c r="O3105" i="29"/>
  <c r="K3104" i="29"/>
  <c r="S3102" i="29"/>
  <c r="O3101" i="29"/>
  <c r="K3100" i="29"/>
  <c r="S3098" i="29"/>
  <c r="O3097" i="29"/>
  <c r="K3096" i="29"/>
  <c r="S3094" i="29"/>
  <c r="O3093" i="29"/>
  <c r="K3092" i="29"/>
  <c r="S3090" i="29"/>
  <c r="V3329" i="29"/>
  <c r="L3292" i="29"/>
  <c r="S3273" i="29"/>
  <c r="T3262" i="29"/>
  <c r="O3254" i="29"/>
  <c r="L3247" i="29"/>
  <c r="L3242" i="29"/>
  <c r="R3237" i="29"/>
  <c r="P3233" i="29"/>
  <c r="R3229" i="29"/>
  <c r="R3226" i="29"/>
  <c r="M3223" i="29"/>
  <c r="N3221" i="29"/>
  <c r="T3218" i="29"/>
  <c r="N3216" i="29"/>
  <c r="T3213" i="29"/>
  <c r="N3211" i="29"/>
  <c r="O3209" i="29"/>
  <c r="U3206" i="29"/>
  <c r="O3204" i="29"/>
  <c r="U3201" i="29"/>
  <c r="V3199" i="29"/>
  <c r="P3197" i="29"/>
  <c r="V3194" i="29"/>
  <c r="P3192" i="29"/>
  <c r="V3189" i="29"/>
  <c r="K3188" i="29"/>
  <c r="Q3185" i="29"/>
  <c r="K3183" i="29"/>
  <c r="R3180" i="29"/>
  <c r="T3178" i="29"/>
  <c r="P3176" i="29"/>
  <c r="T3174" i="29"/>
  <c r="L3173" i="29"/>
  <c r="O3171" i="29"/>
  <c r="T3169" i="29"/>
  <c r="N3168" i="29"/>
  <c r="T3166" i="29"/>
  <c r="N3165" i="29"/>
  <c r="S3163" i="29"/>
  <c r="L3162" i="29"/>
  <c r="R3160" i="29"/>
  <c r="L3159" i="29"/>
  <c r="S3157" i="29"/>
  <c r="N3156" i="29"/>
  <c r="U3154" i="29"/>
  <c r="P3153" i="29"/>
  <c r="K3152" i="29"/>
  <c r="R3150" i="29"/>
  <c r="N3149" i="29"/>
  <c r="V3147" i="29"/>
  <c r="R3146" i="29"/>
  <c r="N3145" i="29"/>
  <c r="V3143" i="29"/>
  <c r="R3142" i="29"/>
  <c r="N3141" i="29"/>
  <c r="V3139" i="29"/>
  <c r="R3138" i="29"/>
  <c r="N3137" i="29"/>
  <c r="V3135" i="29"/>
  <c r="R3134" i="29"/>
  <c r="N3133" i="29"/>
  <c r="V3131" i="29"/>
  <c r="R3130" i="29"/>
  <c r="N3129" i="29"/>
  <c r="V3127" i="29"/>
  <c r="R3126" i="29"/>
  <c r="N3125" i="29"/>
  <c r="V3123" i="29"/>
  <c r="R3122" i="29"/>
  <c r="N3121" i="29"/>
  <c r="V3119" i="29"/>
  <c r="R3118" i="29"/>
  <c r="N3117" i="29"/>
  <c r="V3115" i="29"/>
  <c r="R3114" i="29"/>
  <c r="N3113" i="29"/>
  <c r="V3111" i="29"/>
  <c r="R3110" i="29"/>
  <c r="N3109" i="29"/>
  <c r="V3107" i="29"/>
  <c r="R3106" i="29"/>
  <c r="N3105" i="29"/>
  <c r="V3103" i="29"/>
  <c r="R3102" i="29"/>
  <c r="N3101" i="29"/>
  <c r="V3099" i="29"/>
  <c r="R3098" i="29"/>
  <c r="N3097" i="29"/>
  <c r="V3095" i="29"/>
  <c r="R3094" i="29"/>
  <c r="N3093" i="29"/>
  <c r="V3091" i="29"/>
  <c r="R3090" i="29"/>
  <c r="O3323" i="29"/>
  <c r="N3291" i="29"/>
  <c r="O3271" i="29"/>
  <c r="O3262" i="29"/>
  <c r="M3254" i="29"/>
  <c r="K3247" i="29"/>
  <c r="V3240" i="29"/>
  <c r="Q3236" i="29"/>
  <c r="O3233" i="29"/>
  <c r="Q3229" i="29"/>
  <c r="T3225" i="29"/>
  <c r="L3223" i="29"/>
  <c r="R3220" i="29"/>
  <c r="S3218" i="29"/>
  <c r="M3216" i="29"/>
  <c r="S3213" i="29"/>
  <c r="M3211" i="29"/>
  <c r="N3209" i="29"/>
  <c r="T3206" i="29"/>
  <c r="N3204" i="29"/>
  <c r="T3201" i="29"/>
  <c r="N3199" i="29"/>
  <c r="O3197" i="29"/>
  <c r="U3194" i="29"/>
  <c r="O3192" i="29"/>
  <c r="U3189" i="29"/>
  <c r="V3187" i="29"/>
  <c r="P3185" i="29"/>
  <c r="V3182" i="29"/>
  <c r="Q3180" i="29"/>
  <c r="S3178" i="29"/>
  <c r="O3176" i="29"/>
  <c r="S3174" i="29"/>
  <c r="U3172" i="29"/>
  <c r="N3171" i="29"/>
  <c r="S3169" i="29"/>
  <c r="M3168" i="29"/>
  <c r="S3166" i="29"/>
  <c r="L3165" i="29"/>
  <c r="Q3163" i="29"/>
  <c r="K3162" i="29"/>
  <c r="Q3160" i="29"/>
  <c r="K3159" i="29"/>
  <c r="R3157" i="29"/>
  <c r="M3156" i="29"/>
  <c r="T3154" i="29"/>
  <c r="O3153" i="29"/>
  <c r="V3151" i="29"/>
  <c r="Q3150" i="29"/>
  <c r="M3149" i="29"/>
  <c r="U3147" i="29"/>
  <c r="Q3146" i="29"/>
  <c r="M3145" i="29"/>
  <c r="U3143" i="29"/>
  <c r="Q3142" i="29"/>
  <c r="M3141" i="29"/>
  <c r="U3139" i="29"/>
  <c r="Q3138" i="29"/>
  <c r="M3137" i="29"/>
  <c r="U3135" i="29"/>
  <c r="Q3134" i="29"/>
  <c r="M3133" i="29"/>
  <c r="U3131" i="29"/>
  <c r="Q3130" i="29"/>
  <c r="M3129" i="29"/>
  <c r="U3127" i="29"/>
  <c r="Q3126" i="29"/>
  <c r="M3125" i="29"/>
  <c r="U3123" i="29"/>
  <c r="K3319" i="29"/>
  <c r="S3288" i="29"/>
  <c r="N3271" i="29"/>
  <c r="R3260" i="29"/>
  <c r="S3252" i="29"/>
  <c r="T3245" i="29"/>
  <c r="U3240" i="29"/>
  <c r="P3236" i="29"/>
  <c r="N3233" i="29"/>
  <c r="P3229" i="29"/>
  <c r="S3225" i="29"/>
  <c r="K3223" i="29"/>
  <c r="Q3220" i="29"/>
  <c r="R3218" i="29"/>
  <c r="L3216" i="29"/>
  <c r="R3213" i="29"/>
  <c r="L3211" i="29"/>
  <c r="R3208" i="29"/>
  <c r="S3206" i="29"/>
  <c r="M3204" i="29"/>
  <c r="S3201" i="29"/>
  <c r="M3199" i="29"/>
  <c r="N3197" i="29"/>
  <c r="T3194" i="29"/>
  <c r="N3192" i="29"/>
  <c r="T3189" i="29"/>
  <c r="N3187" i="29"/>
  <c r="O3185" i="29"/>
  <c r="U3182" i="29"/>
  <c r="P3180" i="29"/>
  <c r="R3178" i="29"/>
  <c r="N3176" i="29"/>
  <c r="R3174" i="29"/>
  <c r="T3172" i="29"/>
  <c r="M3171" i="29"/>
  <c r="R3169" i="29"/>
  <c r="L3168" i="29"/>
  <c r="R3166" i="29"/>
  <c r="K3165" i="29"/>
  <c r="P3163" i="29"/>
  <c r="V3161" i="29"/>
  <c r="P3160" i="29"/>
  <c r="V3158" i="29"/>
  <c r="Q3157" i="29"/>
  <c r="L3156" i="29"/>
  <c r="S3154" i="29"/>
  <c r="N3153" i="29"/>
  <c r="T3151" i="29"/>
  <c r="P3150" i="29"/>
  <c r="L3149" i="29"/>
  <c r="T3147" i="29"/>
  <c r="P3146" i="29"/>
  <c r="L3145" i="29"/>
  <c r="T3143" i="29"/>
  <c r="P3142" i="29"/>
  <c r="L3141" i="29"/>
  <c r="T3139" i="29"/>
  <c r="P3138" i="29"/>
  <c r="L3137" i="29"/>
  <c r="T3135" i="29"/>
  <c r="P3134" i="29"/>
  <c r="L3133" i="29"/>
  <c r="T3131" i="29"/>
  <c r="P3130" i="29"/>
  <c r="L3129" i="29"/>
  <c r="T3127" i="29"/>
  <c r="P3126" i="29"/>
  <c r="L3125" i="29"/>
  <c r="T3123" i="29"/>
  <c r="P3122" i="29"/>
  <c r="L3121" i="29"/>
  <c r="T3119" i="29"/>
  <c r="P3118" i="29"/>
  <c r="L3117" i="29"/>
  <c r="T3115" i="29"/>
  <c r="P3114" i="29"/>
  <c r="L3113" i="29"/>
  <c r="T3111" i="29"/>
  <c r="P3110" i="29"/>
  <c r="L3109" i="29"/>
  <c r="T3107" i="29"/>
  <c r="P3106" i="29"/>
  <c r="L3105" i="29"/>
  <c r="T3103" i="29"/>
  <c r="P3102" i="29"/>
  <c r="V3314" i="29"/>
  <c r="R3288" i="29"/>
  <c r="M3271" i="29"/>
  <c r="Q3260" i="29"/>
  <c r="R3252" i="29"/>
  <c r="S3245" i="29"/>
  <c r="T3240" i="29"/>
  <c r="O3236" i="29"/>
  <c r="O3232" i="29"/>
  <c r="O3229" i="29"/>
  <c r="R3225" i="29"/>
  <c r="V3222" i="29"/>
  <c r="P3220" i="29"/>
  <c r="V3217" i="29"/>
  <c r="K3216" i="29"/>
  <c r="Q3213" i="29"/>
  <c r="K3211" i="29"/>
  <c r="Q3208" i="29"/>
  <c r="R3206" i="29"/>
  <c r="L3204" i="29"/>
  <c r="R3201" i="29"/>
  <c r="L3199" i="29"/>
  <c r="R3196" i="29"/>
  <c r="S3194" i="29"/>
  <c r="M3192" i="29"/>
  <c r="S3189" i="29"/>
  <c r="M3187" i="29"/>
  <c r="N3185" i="29"/>
  <c r="T3182" i="29"/>
  <c r="O3180" i="29"/>
  <c r="K3178" i="29"/>
  <c r="M3176" i="29"/>
  <c r="P3174" i="29"/>
  <c r="S3172" i="29"/>
  <c r="L3171" i="29"/>
  <c r="Q3169" i="29"/>
  <c r="K3168" i="29"/>
  <c r="P3166" i="29"/>
  <c r="U3164" i="29"/>
  <c r="O3163" i="29"/>
  <c r="U3161" i="29"/>
  <c r="O3160" i="29"/>
  <c r="U3158" i="29"/>
  <c r="P3157" i="29"/>
  <c r="K3156" i="29"/>
  <c r="R3154" i="29"/>
  <c r="L3153" i="29"/>
  <c r="S3151" i="29"/>
  <c r="O3150" i="29"/>
  <c r="K3149" i="29"/>
  <c r="S3147" i="29"/>
  <c r="O3146" i="29"/>
  <c r="K3145" i="29"/>
  <c r="S3143" i="29"/>
  <c r="O3142" i="29"/>
  <c r="K3141" i="29"/>
  <c r="S3139" i="29"/>
  <c r="O3138" i="29"/>
  <c r="K3137" i="29"/>
  <c r="S3135" i="29"/>
  <c r="O3134" i="29"/>
  <c r="V3310" i="29"/>
  <c r="K3286" i="29"/>
  <c r="P3269" i="29"/>
  <c r="P3260" i="29"/>
  <c r="Q3252" i="29"/>
  <c r="R3245" i="29"/>
  <c r="S3240" i="29"/>
  <c r="N3236" i="29"/>
  <c r="N3232" i="29"/>
  <c r="N3229" i="29"/>
  <c r="Q3225" i="29"/>
  <c r="U3222" i="29"/>
  <c r="O3220" i="29"/>
  <c r="U3217" i="29"/>
  <c r="V3215" i="29"/>
  <c r="P3213" i="29"/>
  <c r="V3210" i="29"/>
  <c r="P3208" i="29"/>
  <c r="V3205" i="29"/>
  <c r="K3204" i="29"/>
  <c r="Q3201" i="29"/>
  <c r="K3199" i="29"/>
  <c r="Q3196" i="29"/>
  <c r="R3194" i="29"/>
  <c r="L3192" i="29"/>
  <c r="R3189" i="29"/>
  <c r="L3187" i="29"/>
  <c r="R3184" i="29"/>
  <c r="S3182" i="29"/>
  <c r="N3180" i="29"/>
  <c r="V3177" i="29"/>
  <c r="L3176" i="29"/>
  <c r="M3174" i="29"/>
  <c r="R3172" i="29"/>
  <c r="K3171" i="29"/>
  <c r="P3169" i="29"/>
  <c r="V3167" i="29"/>
  <c r="O3166" i="29"/>
  <c r="T3164" i="29"/>
  <c r="N3163" i="29"/>
  <c r="T3161" i="29"/>
  <c r="N3160" i="29"/>
  <c r="T3158" i="29"/>
  <c r="O3157" i="29"/>
  <c r="V3155" i="29"/>
  <c r="P3154" i="29"/>
  <c r="K3153" i="29"/>
  <c r="R3151" i="29"/>
  <c r="N3150" i="29"/>
  <c r="V3148" i="29"/>
  <c r="R3147" i="29"/>
  <c r="N3146" i="29"/>
  <c r="V3144" i="29"/>
  <c r="R3143" i="29"/>
  <c r="N3142" i="29"/>
  <c r="V3140" i="29"/>
  <c r="R3139" i="29"/>
  <c r="N3138" i="29"/>
  <c r="U3310" i="29"/>
  <c r="V3285" i="29"/>
  <c r="K3269" i="29"/>
  <c r="O3260" i="29"/>
  <c r="P3252" i="29"/>
  <c r="Q3245" i="29"/>
  <c r="R3240" i="29"/>
  <c r="M3236" i="29"/>
  <c r="M3232" i="29"/>
  <c r="O3228" i="29"/>
  <c r="P3225" i="29"/>
  <c r="T3222" i="29"/>
  <c r="N3220" i="29"/>
  <c r="T3217" i="29"/>
  <c r="N3215" i="29"/>
  <c r="O3213" i="29"/>
  <c r="U3210" i="29"/>
  <c r="O3208" i="29"/>
  <c r="U3205" i="29"/>
  <c r="V3203" i="29"/>
  <c r="P3201" i="29"/>
  <c r="V3198" i="29"/>
  <c r="P3196" i="29"/>
  <c r="V3193" i="29"/>
  <c r="K3192" i="29"/>
  <c r="Q3189" i="29"/>
  <c r="K3187" i="29"/>
  <c r="Q3184" i="29"/>
  <c r="R3182" i="29"/>
  <c r="M3180" i="29"/>
  <c r="U3177" i="29"/>
  <c r="K3176" i="29"/>
  <c r="L3174" i="29"/>
  <c r="Q3172" i="29"/>
  <c r="V3170" i="29"/>
  <c r="O3169" i="29"/>
  <c r="T3167" i="29"/>
  <c r="M3166" i="29"/>
  <c r="S3164" i="29"/>
  <c r="M3163" i="29"/>
  <c r="S3161" i="29"/>
  <c r="M3160" i="29"/>
  <c r="S3158" i="29"/>
  <c r="N3157" i="29"/>
  <c r="T3155" i="29"/>
  <c r="O3154" i="29"/>
  <c r="V3152" i="29"/>
  <c r="Q3151" i="29"/>
  <c r="M3150" i="29"/>
  <c r="U3148" i="29"/>
  <c r="Q3147" i="29"/>
  <c r="M3146" i="29"/>
  <c r="L3307" i="29"/>
  <c r="O3283" i="29"/>
  <c r="S3268" i="29"/>
  <c r="T3258" i="29"/>
  <c r="V3250" i="29"/>
  <c r="P3245" i="29"/>
  <c r="P3239" i="29"/>
  <c r="L3236" i="29"/>
  <c r="L3232" i="29"/>
  <c r="N3228" i="29"/>
  <c r="O3225" i="29"/>
  <c r="S3222" i="29"/>
  <c r="M3220" i="29"/>
  <c r="S3217" i="29"/>
  <c r="M3215" i="29"/>
  <c r="N3213" i="29"/>
  <c r="T3210" i="29"/>
  <c r="N3208" i="29"/>
  <c r="T3205" i="29"/>
  <c r="N3203" i="29"/>
  <c r="O3201" i="29"/>
  <c r="U3198" i="29"/>
  <c r="O3196" i="29"/>
  <c r="U3193" i="29"/>
  <c r="V3191" i="29"/>
  <c r="P3189" i="29"/>
  <c r="V3186" i="29"/>
  <c r="P3184" i="29"/>
  <c r="V3181" i="29"/>
  <c r="L3180" i="29"/>
  <c r="T3177" i="29"/>
  <c r="V3175" i="29"/>
  <c r="K3174" i="29"/>
  <c r="P3172" i="29"/>
  <c r="U3170" i="29"/>
  <c r="N3169" i="29"/>
  <c r="S3167" i="29"/>
  <c r="L3166" i="29"/>
  <c r="R3164" i="29"/>
  <c r="L3163" i="29"/>
  <c r="R3161" i="29"/>
  <c r="L3160" i="29"/>
  <c r="R3158" i="29"/>
  <c r="L3157" i="29"/>
  <c r="S3155" i="29"/>
  <c r="N3154" i="29"/>
  <c r="U3152" i="29"/>
  <c r="P3151" i="29"/>
  <c r="L3150" i="29"/>
  <c r="T3148" i="29"/>
  <c r="P3147" i="29"/>
  <c r="L3146" i="29"/>
  <c r="K3307" i="29"/>
  <c r="N3283" i="29"/>
  <c r="K3267" i="29"/>
  <c r="O3258" i="29"/>
  <c r="U3250" i="29"/>
  <c r="M3244" i="29"/>
  <c r="O3239" i="29"/>
  <c r="L3235" i="29"/>
  <c r="K3232" i="29"/>
  <c r="M3228" i="29"/>
  <c r="N3225" i="29"/>
  <c r="R3222" i="29"/>
  <c r="L3220" i="29"/>
  <c r="R3217" i="29"/>
  <c r="L3215" i="29"/>
  <c r="R3212" i="29"/>
  <c r="S3210" i="29"/>
  <c r="M3208" i="29"/>
  <c r="S3205" i="29"/>
  <c r="M3203" i="29"/>
  <c r="N3201" i="29"/>
  <c r="T3198" i="29"/>
  <c r="N3196" i="29"/>
  <c r="T3193" i="29"/>
  <c r="N3191" i="29"/>
  <c r="O3189" i="29"/>
  <c r="U3186" i="29"/>
  <c r="O3184" i="29"/>
  <c r="U3181" i="29"/>
  <c r="K3180" i="29"/>
  <c r="S3177" i="29"/>
  <c r="T3175" i="29"/>
  <c r="V3173" i="29"/>
  <c r="O3172" i="29"/>
  <c r="T3170" i="29"/>
  <c r="L3169" i="29"/>
  <c r="Q3167" i="29"/>
  <c r="K3166" i="29"/>
  <c r="Q3164" i="29"/>
  <c r="K3163" i="29"/>
  <c r="Q3161" i="29"/>
  <c r="M3304" i="29"/>
  <c r="K3281" i="29"/>
  <c r="V3266" i="29"/>
  <c r="M3258" i="29"/>
  <c r="T3250" i="29"/>
  <c r="L3244" i="29"/>
  <c r="N3239" i="29"/>
  <c r="K3235" i="29"/>
  <c r="V3231" i="29"/>
  <c r="L3228" i="29"/>
  <c r="P3224" i="29"/>
  <c r="V3221" i="29"/>
  <c r="K3220" i="29"/>
  <c r="Q3217" i="29"/>
  <c r="K3215" i="29"/>
  <c r="Q3212" i="29"/>
  <c r="R3210" i="29"/>
  <c r="L3208" i="29"/>
  <c r="R3205" i="29"/>
  <c r="L3203" i="29"/>
  <c r="R3200" i="29"/>
  <c r="S3198" i="29"/>
  <c r="M3196" i="29"/>
  <c r="S3193" i="29"/>
  <c r="M3191" i="29"/>
  <c r="N3189" i="29"/>
  <c r="T3186" i="29"/>
  <c r="N3184" i="29"/>
  <c r="L3304" i="29"/>
  <c r="S3280" i="29"/>
  <c r="U3266" i="29"/>
  <c r="L3258" i="29"/>
  <c r="Q3250" i="29"/>
  <c r="U3243" i="29"/>
  <c r="M3239" i="29"/>
  <c r="V3234" i="29"/>
  <c r="K3231" i="29"/>
  <c r="K3228" i="29"/>
  <c r="O3224" i="29"/>
  <c r="U3221" i="29"/>
  <c r="V3219" i="29"/>
  <c r="P3217" i="29"/>
  <c r="V3214" i="29"/>
  <c r="P3212" i="29"/>
  <c r="V3209" i="29"/>
  <c r="K3208" i="29"/>
  <c r="Q3205" i="29"/>
  <c r="K3203" i="29"/>
  <c r="Q3200" i="29"/>
  <c r="R3198" i="29"/>
  <c r="L3196" i="29"/>
  <c r="R3193" i="29"/>
  <c r="L3191" i="29"/>
  <c r="R3188" i="29"/>
  <c r="Q3300" i="29"/>
  <c r="T3278" i="29"/>
  <c r="S3264" i="29"/>
  <c r="Q3256" i="29"/>
  <c r="U3248" i="29"/>
  <c r="R3243" i="29"/>
  <c r="K3238" i="29"/>
  <c r="T3234" i="29"/>
  <c r="U3230" i="29"/>
  <c r="K3227" i="29"/>
  <c r="M3224" i="29"/>
  <c r="S3221" i="29"/>
  <c r="M3219" i="29"/>
  <c r="N3217" i="29"/>
  <c r="T3214" i="29"/>
  <c r="N3212" i="29"/>
  <c r="T3209" i="29"/>
  <c r="N3207" i="29"/>
  <c r="O3205" i="29"/>
  <c r="U3202" i="29"/>
  <c r="O3200" i="29"/>
  <c r="U3197" i="29"/>
  <c r="V3195" i="29"/>
  <c r="P3193" i="29"/>
  <c r="V3190" i="29"/>
  <c r="P3188" i="29"/>
  <c r="U3214" i="29"/>
  <c r="L3184" i="29"/>
  <c r="N3175" i="29"/>
  <c r="T3168" i="29"/>
  <c r="T3162" i="29"/>
  <c r="K3157" i="29"/>
  <c r="S3152" i="29"/>
  <c r="Q3148" i="29"/>
  <c r="R3144" i="29"/>
  <c r="T3141" i="29"/>
  <c r="M3138" i="29"/>
  <c r="Q3135" i="29"/>
  <c r="V3132" i="29"/>
  <c r="K3131" i="29"/>
  <c r="Q3128" i="29"/>
  <c r="K3126" i="29"/>
  <c r="Q3123" i="29"/>
  <c r="S3121" i="29"/>
  <c r="O3119" i="29"/>
  <c r="K3117" i="29"/>
  <c r="M3115" i="29"/>
  <c r="U3112" i="29"/>
  <c r="K3111" i="29"/>
  <c r="S3108" i="29"/>
  <c r="O3106" i="29"/>
  <c r="Q3104" i="29"/>
  <c r="M3102" i="29"/>
  <c r="P3100" i="29"/>
  <c r="N3098" i="29"/>
  <c r="Q3096" i="29"/>
  <c r="O3094" i="29"/>
  <c r="R3092" i="29"/>
  <c r="P3090" i="29"/>
  <c r="L3089" i="29"/>
  <c r="T3087" i="29"/>
  <c r="P3086" i="29"/>
  <c r="L3085" i="29"/>
  <c r="T3083" i="29"/>
  <c r="P3082" i="29"/>
  <c r="L3081" i="29"/>
  <c r="T3079" i="29"/>
  <c r="P3078" i="29"/>
  <c r="L3077" i="29"/>
  <c r="T3075" i="29"/>
  <c r="P3074" i="29"/>
  <c r="L3073" i="29"/>
  <c r="T3071" i="29"/>
  <c r="P3070" i="29"/>
  <c r="L3069" i="29"/>
  <c r="T3067" i="29"/>
  <c r="P3066" i="29"/>
  <c r="L3065" i="29"/>
  <c r="T3063" i="29"/>
  <c r="P3062" i="29"/>
  <c r="L3061" i="29"/>
  <c r="T3059" i="29"/>
  <c r="P3058" i="29"/>
  <c r="L3057" i="29"/>
  <c r="T3055" i="29"/>
  <c r="P3054" i="29"/>
  <c r="L3053" i="29"/>
  <c r="T3051" i="29"/>
  <c r="P3050" i="29"/>
  <c r="L3049" i="29"/>
  <c r="T3047" i="29"/>
  <c r="P3046" i="29"/>
  <c r="L3045" i="29"/>
  <c r="T3043" i="29"/>
  <c r="P3042" i="29"/>
  <c r="L3041" i="29"/>
  <c r="T3039" i="29"/>
  <c r="P3038" i="29"/>
  <c r="L3037" i="29"/>
  <c r="T3035" i="29"/>
  <c r="P3034" i="29"/>
  <c r="L3033" i="29"/>
  <c r="T3031" i="29"/>
  <c r="P3030" i="29"/>
  <c r="L3029" i="29"/>
  <c r="T3027" i="29"/>
  <c r="P3026" i="29"/>
  <c r="L3025" i="29"/>
  <c r="T3023" i="29"/>
  <c r="P3022" i="29"/>
  <c r="L3021" i="29"/>
  <c r="T3019" i="29"/>
  <c r="P3018" i="29"/>
  <c r="L3017" i="29"/>
  <c r="T3015" i="29"/>
  <c r="P3014" i="29"/>
  <c r="L3013" i="29"/>
  <c r="T3011" i="29"/>
  <c r="P3010" i="29"/>
  <c r="L3009" i="29"/>
  <c r="T3007" i="29"/>
  <c r="P3006" i="29"/>
  <c r="L3005" i="29"/>
  <c r="T3003" i="29"/>
  <c r="P3002" i="29"/>
  <c r="L3001" i="29"/>
  <c r="T2999" i="29"/>
  <c r="P2998" i="29"/>
  <c r="L2997" i="29"/>
  <c r="T2995" i="29"/>
  <c r="P2994" i="29"/>
  <c r="L2993" i="29"/>
  <c r="T2991" i="29"/>
  <c r="P2990" i="29"/>
  <c r="L2989" i="29"/>
  <c r="T2987" i="29"/>
  <c r="P2986" i="29"/>
  <c r="L2985" i="29"/>
  <c r="O3212" i="29"/>
  <c r="K3184" i="29"/>
  <c r="M3175" i="29"/>
  <c r="S3168" i="29"/>
  <c r="S3162" i="29"/>
  <c r="V3156" i="29"/>
  <c r="R3152" i="29"/>
  <c r="P3148" i="29"/>
  <c r="Q3144" i="29"/>
  <c r="S3141" i="29"/>
  <c r="L3138" i="29"/>
  <c r="P3135" i="29"/>
  <c r="U3132" i="29"/>
  <c r="O3130" i="29"/>
  <c r="P3128" i="29"/>
  <c r="V3125" i="29"/>
  <c r="P3123" i="29"/>
  <c r="M3121" i="29"/>
  <c r="N3119" i="29"/>
  <c r="V3116" i="29"/>
  <c r="L3115" i="29"/>
  <c r="T3112" i="29"/>
  <c r="Q3110" i="29"/>
  <c r="R3108" i="29"/>
  <c r="N3106" i="29"/>
  <c r="P3104" i="29"/>
  <c r="L3102" i="29"/>
  <c r="O3100" i="29"/>
  <c r="M3098" i="29"/>
  <c r="P3096" i="29"/>
  <c r="N3094" i="29"/>
  <c r="Q3092" i="29"/>
  <c r="O3090" i="29"/>
  <c r="K3089" i="29"/>
  <c r="S3087" i="29"/>
  <c r="O3086" i="29"/>
  <c r="K3085" i="29"/>
  <c r="S3083" i="29"/>
  <c r="O3082" i="29"/>
  <c r="K3081" i="29"/>
  <c r="S3079" i="29"/>
  <c r="O3078" i="29"/>
  <c r="K3077" i="29"/>
  <c r="S3075" i="29"/>
  <c r="O3074" i="29"/>
  <c r="K3073" i="29"/>
  <c r="S3071" i="29"/>
  <c r="O3070" i="29"/>
  <c r="K3069" i="29"/>
  <c r="S3067" i="29"/>
  <c r="O3066" i="29"/>
  <c r="K3065" i="29"/>
  <c r="S3063" i="29"/>
  <c r="O3062" i="29"/>
  <c r="K3061" i="29"/>
  <c r="S3059" i="29"/>
  <c r="O3058" i="29"/>
  <c r="K3057" i="29"/>
  <c r="S3055" i="29"/>
  <c r="O3054" i="29"/>
  <c r="K3053" i="29"/>
  <c r="S3051" i="29"/>
  <c r="O3050" i="29"/>
  <c r="K3049" i="29"/>
  <c r="S3047" i="29"/>
  <c r="O3046" i="29"/>
  <c r="K3045" i="29"/>
  <c r="S3043" i="29"/>
  <c r="O3042" i="29"/>
  <c r="K3041" i="29"/>
  <c r="S3039" i="29"/>
  <c r="O3038" i="29"/>
  <c r="K3037" i="29"/>
  <c r="S3035" i="29"/>
  <c r="O3034" i="29"/>
  <c r="K3033" i="29"/>
  <c r="S3031" i="29"/>
  <c r="O3030" i="29"/>
  <c r="K3029" i="29"/>
  <c r="S3027" i="29"/>
  <c r="O3026" i="29"/>
  <c r="K3025" i="29"/>
  <c r="S3023" i="29"/>
  <c r="O3022" i="29"/>
  <c r="K3021" i="29"/>
  <c r="S3019" i="29"/>
  <c r="O3018" i="29"/>
  <c r="K3017" i="29"/>
  <c r="S3015" i="29"/>
  <c r="O3014" i="29"/>
  <c r="K3013" i="29"/>
  <c r="S3011" i="29"/>
  <c r="O3010" i="29"/>
  <c r="K3009" i="29"/>
  <c r="S3007" i="29"/>
  <c r="O3006" i="29"/>
  <c r="K3005" i="29"/>
  <c r="S3003" i="29"/>
  <c r="O3002" i="29"/>
  <c r="K3001" i="29"/>
  <c r="S2999" i="29"/>
  <c r="O2998" i="29"/>
  <c r="K2997" i="29"/>
  <c r="S2995" i="29"/>
  <c r="O2994" i="29"/>
  <c r="K2993" i="29"/>
  <c r="S2991" i="29"/>
  <c r="O2990" i="29"/>
  <c r="K2989" i="29"/>
  <c r="S2987" i="29"/>
  <c r="R3300" i="29"/>
  <c r="U3209" i="29"/>
  <c r="T3181" i="29"/>
  <c r="U3173" i="29"/>
  <c r="P3167" i="29"/>
  <c r="P3161" i="29"/>
  <c r="U3156" i="29"/>
  <c r="Q3152" i="29"/>
  <c r="O3148" i="29"/>
  <c r="P3144" i="29"/>
  <c r="U3140" i="29"/>
  <c r="K3138" i="29"/>
  <c r="O3135" i="29"/>
  <c r="T3132" i="29"/>
  <c r="N3130" i="29"/>
  <c r="O3128" i="29"/>
  <c r="U3125" i="29"/>
  <c r="O3123" i="29"/>
  <c r="K3121" i="29"/>
  <c r="M3119" i="29"/>
  <c r="U3116" i="29"/>
  <c r="K3115" i="29"/>
  <c r="S3112" i="29"/>
  <c r="O3110" i="29"/>
  <c r="Q3108" i="29"/>
  <c r="M3106" i="29"/>
  <c r="O3104" i="29"/>
  <c r="K3102" i="29"/>
  <c r="U3099" i="29"/>
  <c r="L3098" i="29"/>
  <c r="O3096" i="29"/>
  <c r="M3094" i="29"/>
  <c r="P3092" i="29"/>
  <c r="N3090" i="29"/>
  <c r="V3088" i="29"/>
  <c r="R3087" i="29"/>
  <c r="N3086" i="29"/>
  <c r="V3084" i="29"/>
  <c r="R3083" i="29"/>
  <c r="N3082" i="29"/>
  <c r="V3080" i="29"/>
  <c r="R3079" i="29"/>
  <c r="N3078" i="29"/>
  <c r="V3076" i="29"/>
  <c r="R3075" i="29"/>
  <c r="N3074" i="29"/>
  <c r="V3072" i="29"/>
  <c r="R3071" i="29"/>
  <c r="N3070" i="29"/>
  <c r="V3068" i="29"/>
  <c r="R3067" i="29"/>
  <c r="N3066" i="29"/>
  <c r="V3064" i="29"/>
  <c r="R3063" i="29"/>
  <c r="N3062" i="29"/>
  <c r="V3060" i="29"/>
  <c r="R3059" i="29"/>
  <c r="N3058" i="29"/>
  <c r="V3056" i="29"/>
  <c r="R3055" i="29"/>
  <c r="N3054" i="29"/>
  <c r="V3052" i="29"/>
  <c r="R3051" i="29"/>
  <c r="N3050" i="29"/>
  <c r="V3048" i="29"/>
  <c r="R3047" i="29"/>
  <c r="N3046" i="29"/>
  <c r="V3044" i="29"/>
  <c r="R3043" i="29"/>
  <c r="N3042" i="29"/>
  <c r="V3040" i="29"/>
  <c r="R3039" i="29"/>
  <c r="N3038" i="29"/>
  <c r="V3036" i="29"/>
  <c r="R3035" i="29"/>
  <c r="N3034" i="29"/>
  <c r="V3032" i="29"/>
  <c r="R3031" i="29"/>
  <c r="N3030" i="29"/>
  <c r="V3028" i="29"/>
  <c r="R3027" i="29"/>
  <c r="N3026" i="29"/>
  <c r="V3024" i="29"/>
  <c r="R3023" i="29"/>
  <c r="N3022" i="29"/>
  <c r="V3020" i="29"/>
  <c r="R3019" i="29"/>
  <c r="N3018" i="29"/>
  <c r="V3016" i="29"/>
  <c r="R3015" i="29"/>
  <c r="N3014" i="29"/>
  <c r="V3012" i="29"/>
  <c r="R3011" i="29"/>
  <c r="N3010" i="29"/>
  <c r="V3008" i="29"/>
  <c r="R3007" i="29"/>
  <c r="N3006" i="29"/>
  <c r="V3004" i="29"/>
  <c r="R3003" i="29"/>
  <c r="N3002" i="29"/>
  <c r="V3000" i="29"/>
  <c r="R2999" i="29"/>
  <c r="N2998" i="29"/>
  <c r="V2996" i="29"/>
  <c r="R2995" i="29"/>
  <c r="N2994" i="29"/>
  <c r="V2992" i="29"/>
  <c r="R2991" i="29"/>
  <c r="N2990" i="29"/>
  <c r="V2988" i="29"/>
  <c r="R2987" i="29"/>
  <c r="U3278" i="29"/>
  <c r="V3207" i="29"/>
  <c r="S3181" i="29"/>
  <c r="T3173" i="29"/>
  <c r="O3167" i="29"/>
  <c r="O3161" i="29"/>
  <c r="T3156" i="29"/>
  <c r="P3152" i="29"/>
  <c r="O3147" i="29"/>
  <c r="O3144" i="29"/>
  <c r="T3140" i="29"/>
  <c r="V3137" i="29"/>
  <c r="N3135" i="29"/>
  <c r="S3132" i="29"/>
  <c r="M3130" i="29"/>
  <c r="S3127" i="29"/>
  <c r="T3125" i="29"/>
  <c r="N3123" i="29"/>
  <c r="V3120" i="29"/>
  <c r="L3119" i="29"/>
  <c r="T3116" i="29"/>
  <c r="Q3114" i="29"/>
  <c r="R3112" i="29"/>
  <c r="N3110" i="29"/>
  <c r="P3108" i="29"/>
  <c r="L3106" i="29"/>
  <c r="U3103" i="29"/>
  <c r="V3101" i="29"/>
  <c r="T3099" i="29"/>
  <c r="K3098" i="29"/>
  <c r="U3095" i="29"/>
  <c r="L3094" i="29"/>
  <c r="O3092" i="29"/>
  <c r="M3090" i="29"/>
  <c r="U3088" i="29"/>
  <c r="Q3087" i="29"/>
  <c r="M3086" i="29"/>
  <c r="U3084" i="29"/>
  <c r="Q3083" i="29"/>
  <c r="M3082" i="29"/>
  <c r="U3080" i="29"/>
  <c r="Q3079" i="29"/>
  <c r="M3078" i="29"/>
  <c r="U3076" i="29"/>
  <c r="Q3075" i="29"/>
  <c r="M3074" i="29"/>
  <c r="U3072" i="29"/>
  <c r="Q3071" i="29"/>
  <c r="M3070" i="29"/>
  <c r="U3068" i="29"/>
  <c r="Q3067" i="29"/>
  <c r="M3066" i="29"/>
  <c r="U3064" i="29"/>
  <c r="Q3063" i="29"/>
  <c r="M3062" i="29"/>
  <c r="U3060" i="29"/>
  <c r="Q3059" i="29"/>
  <c r="M3058" i="29"/>
  <c r="U3056" i="29"/>
  <c r="Q3055" i="29"/>
  <c r="M3054" i="29"/>
  <c r="U3052" i="29"/>
  <c r="Q3051" i="29"/>
  <c r="M3050" i="29"/>
  <c r="U3048" i="29"/>
  <c r="Q3047" i="29"/>
  <c r="M3046" i="29"/>
  <c r="U3044" i="29"/>
  <c r="Q3043" i="29"/>
  <c r="M3042" i="29"/>
  <c r="U3040" i="29"/>
  <c r="Q3039" i="29"/>
  <c r="M3038" i="29"/>
  <c r="U3036" i="29"/>
  <c r="Q3035" i="29"/>
  <c r="M3034" i="29"/>
  <c r="U3032" i="29"/>
  <c r="Q3031" i="29"/>
  <c r="M3030" i="29"/>
  <c r="U3028" i="29"/>
  <c r="Q3027" i="29"/>
  <c r="M3026" i="29"/>
  <c r="U3024" i="29"/>
  <c r="Q3023" i="29"/>
  <c r="M3022" i="29"/>
  <c r="U3020" i="29"/>
  <c r="Q3019" i="29"/>
  <c r="M3018" i="29"/>
  <c r="U3016" i="29"/>
  <c r="Q3015" i="29"/>
  <c r="M3014" i="29"/>
  <c r="U3012" i="29"/>
  <c r="Q3011" i="29"/>
  <c r="M3010" i="29"/>
  <c r="U3008" i="29"/>
  <c r="Q3007" i="29"/>
  <c r="M3006" i="29"/>
  <c r="U3004" i="29"/>
  <c r="Q3003" i="29"/>
  <c r="M3002" i="29"/>
  <c r="U3000" i="29"/>
  <c r="Q2999" i="29"/>
  <c r="M2998" i="29"/>
  <c r="U2996" i="29"/>
  <c r="Q2995" i="29"/>
  <c r="M2994" i="29"/>
  <c r="U2992" i="29"/>
  <c r="Q2991" i="29"/>
  <c r="M2990" i="29"/>
  <c r="U2988" i="29"/>
  <c r="Q2987" i="29"/>
  <c r="T3264" i="29"/>
  <c r="P3205" i="29"/>
  <c r="R3181" i="29"/>
  <c r="S3173" i="29"/>
  <c r="N3167" i="29"/>
  <c r="N3161" i="29"/>
  <c r="S3156" i="29"/>
  <c r="O3151" i="29"/>
  <c r="N3147" i="29"/>
  <c r="Q3143" i="29"/>
  <c r="S3140" i="29"/>
  <c r="U3137" i="29"/>
  <c r="M3135" i="29"/>
  <c r="R3132" i="29"/>
  <c r="L3130" i="29"/>
  <c r="R3127" i="29"/>
  <c r="S3125" i="29"/>
  <c r="M3123" i="29"/>
  <c r="U3120" i="29"/>
  <c r="K3119" i="29"/>
  <c r="S3116" i="29"/>
  <c r="O3114" i="29"/>
  <c r="Q3112" i="29"/>
  <c r="M3110" i="29"/>
  <c r="O3108" i="29"/>
  <c r="K3106" i="29"/>
  <c r="S3103" i="29"/>
  <c r="U3101" i="29"/>
  <c r="S3099" i="29"/>
  <c r="V3097" i="29"/>
  <c r="T3095" i="29"/>
  <c r="K3094" i="29"/>
  <c r="U3091" i="29"/>
  <c r="L3090" i="29"/>
  <c r="T3088" i="29"/>
  <c r="P3087" i="29"/>
  <c r="L3086" i="29"/>
  <c r="T3084" i="29"/>
  <c r="P3083" i="29"/>
  <c r="L3082" i="29"/>
  <c r="T3080" i="29"/>
  <c r="P3079" i="29"/>
  <c r="L3078" i="29"/>
  <c r="T3076" i="29"/>
  <c r="P3075" i="29"/>
  <c r="L3074" i="29"/>
  <c r="T3072" i="29"/>
  <c r="P3071" i="29"/>
  <c r="L3070" i="29"/>
  <c r="T3068" i="29"/>
  <c r="P3067" i="29"/>
  <c r="L3066" i="29"/>
  <c r="T3064" i="29"/>
  <c r="P3063" i="29"/>
  <c r="L3062" i="29"/>
  <c r="T3060" i="29"/>
  <c r="P3059" i="29"/>
  <c r="L3058" i="29"/>
  <c r="T3056" i="29"/>
  <c r="P3055" i="29"/>
  <c r="L3054" i="29"/>
  <c r="T3052" i="29"/>
  <c r="P3051" i="29"/>
  <c r="L3050" i="29"/>
  <c r="T3048" i="29"/>
  <c r="P3047" i="29"/>
  <c r="L3046" i="29"/>
  <c r="T3044" i="29"/>
  <c r="P3043" i="29"/>
  <c r="L3042" i="29"/>
  <c r="T3040" i="29"/>
  <c r="P3039" i="29"/>
  <c r="L3038" i="29"/>
  <c r="T3036" i="29"/>
  <c r="P3035" i="29"/>
  <c r="L3034" i="29"/>
  <c r="T3032" i="29"/>
  <c r="P3031" i="29"/>
  <c r="L3030" i="29"/>
  <c r="T3028" i="29"/>
  <c r="P3027" i="29"/>
  <c r="R3256" i="29"/>
  <c r="V3202" i="29"/>
  <c r="Q3181" i="29"/>
  <c r="R3173" i="29"/>
  <c r="M3167" i="29"/>
  <c r="L3161" i="29"/>
  <c r="R3155" i="29"/>
  <c r="N3151" i="29"/>
  <c r="M3147" i="29"/>
  <c r="P3143" i="29"/>
  <c r="R3140" i="29"/>
  <c r="T3137" i="29"/>
  <c r="L3135" i="29"/>
  <c r="Q3132" i="29"/>
  <c r="K3130" i="29"/>
  <c r="Q3127" i="29"/>
  <c r="K3125" i="29"/>
  <c r="L3123" i="29"/>
  <c r="T3120" i="29"/>
  <c r="Q3118" i="29"/>
  <c r="R3116" i="29"/>
  <c r="N3114" i="29"/>
  <c r="P3112" i="29"/>
  <c r="L3110" i="29"/>
  <c r="U3107" i="29"/>
  <c r="V3105" i="29"/>
  <c r="R3103" i="29"/>
  <c r="T3101" i="29"/>
  <c r="R3099" i="29"/>
  <c r="U3097" i="29"/>
  <c r="S3095" i="29"/>
  <c r="V3093" i="29"/>
  <c r="T3091" i="29"/>
  <c r="K3090" i="29"/>
  <c r="S3088" i="29"/>
  <c r="O3087" i="29"/>
  <c r="K3086" i="29"/>
  <c r="S3084" i="29"/>
  <c r="O3083" i="29"/>
  <c r="K3082" i="29"/>
  <c r="S3080" i="29"/>
  <c r="O3079" i="29"/>
  <c r="K3078" i="29"/>
  <c r="S3076" i="29"/>
  <c r="O3075" i="29"/>
  <c r="K3074" i="29"/>
  <c r="S3072" i="29"/>
  <c r="O3071" i="29"/>
  <c r="K3070" i="29"/>
  <c r="S3068" i="29"/>
  <c r="O3067" i="29"/>
  <c r="K3066" i="29"/>
  <c r="S3064" i="29"/>
  <c r="O3063" i="29"/>
  <c r="K3062" i="29"/>
  <c r="S3060" i="29"/>
  <c r="O3059" i="29"/>
  <c r="K3058" i="29"/>
  <c r="S3056" i="29"/>
  <c r="O3055" i="29"/>
  <c r="K3054" i="29"/>
  <c r="S3052" i="29"/>
  <c r="O3051" i="29"/>
  <c r="K3050" i="29"/>
  <c r="S3048" i="29"/>
  <c r="O3047" i="29"/>
  <c r="K3046" i="29"/>
  <c r="S3044" i="29"/>
  <c r="O3043" i="29"/>
  <c r="K3042" i="29"/>
  <c r="S3040" i="29"/>
  <c r="O3039" i="29"/>
  <c r="K3038" i="29"/>
  <c r="S3036" i="29"/>
  <c r="O3035" i="29"/>
  <c r="K3034" i="29"/>
  <c r="S3032" i="29"/>
  <c r="O3031" i="29"/>
  <c r="K3030" i="29"/>
  <c r="S3028" i="29"/>
  <c r="O3027" i="29"/>
  <c r="K3026" i="29"/>
  <c r="S3024" i="29"/>
  <c r="O3023" i="29"/>
  <c r="K3022" i="29"/>
  <c r="S3020" i="29"/>
  <c r="O3019" i="29"/>
  <c r="K3018" i="29"/>
  <c r="S3016" i="29"/>
  <c r="O3015" i="29"/>
  <c r="K3014" i="29"/>
  <c r="S3012" i="29"/>
  <c r="O3011" i="29"/>
  <c r="K3010" i="29"/>
  <c r="K3249" i="29"/>
  <c r="P3200" i="29"/>
  <c r="V3179" i="29"/>
  <c r="N3172" i="29"/>
  <c r="V3165" i="29"/>
  <c r="K3160" i="29"/>
  <c r="Q3155" i="29"/>
  <c r="M3151" i="29"/>
  <c r="L3147" i="29"/>
  <c r="O3143" i="29"/>
  <c r="Q3140" i="29"/>
  <c r="S3137" i="29"/>
  <c r="K3135" i="29"/>
  <c r="P3132" i="29"/>
  <c r="V3129" i="29"/>
  <c r="P3127" i="29"/>
  <c r="V3124" i="29"/>
  <c r="K3123" i="29"/>
  <c r="S3120" i="29"/>
  <c r="O3118" i="29"/>
  <c r="Q3116" i="29"/>
  <c r="M3114" i="29"/>
  <c r="O3112" i="29"/>
  <c r="K3110" i="29"/>
  <c r="S3107" i="29"/>
  <c r="U3105" i="29"/>
  <c r="Q3103" i="29"/>
  <c r="S3101" i="29"/>
  <c r="Q3099" i="29"/>
  <c r="T3097" i="29"/>
  <c r="R3095" i="29"/>
  <c r="U3093" i="29"/>
  <c r="S3091" i="29"/>
  <c r="V3089" i="29"/>
  <c r="R3088" i="29"/>
  <c r="N3087" i="29"/>
  <c r="V3085" i="29"/>
  <c r="R3084" i="29"/>
  <c r="N3083" i="29"/>
  <c r="V3081" i="29"/>
  <c r="R3080" i="29"/>
  <c r="N3079" i="29"/>
  <c r="V3077" i="29"/>
  <c r="R3076" i="29"/>
  <c r="N3075" i="29"/>
  <c r="V3073" i="29"/>
  <c r="R3072" i="29"/>
  <c r="N3071" i="29"/>
  <c r="V3069" i="29"/>
  <c r="R3068" i="29"/>
  <c r="N3067" i="29"/>
  <c r="V3065" i="29"/>
  <c r="R3064" i="29"/>
  <c r="N3063" i="29"/>
  <c r="V3061" i="29"/>
  <c r="R3060" i="29"/>
  <c r="N3059" i="29"/>
  <c r="V3057" i="29"/>
  <c r="R3056" i="29"/>
  <c r="N3055" i="29"/>
  <c r="V3053" i="29"/>
  <c r="R3052" i="29"/>
  <c r="N3051" i="29"/>
  <c r="V3049" i="29"/>
  <c r="R3048" i="29"/>
  <c r="N3047" i="29"/>
  <c r="V3045" i="29"/>
  <c r="R3044" i="29"/>
  <c r="N3043" i="29"/>
  <c r="V3041" i="29"/>
  <c r="R3040" i="29"/>
  <c r="N3039" i="29"/>
  <c r="V3037" i="29"/>
  <c r="R3036" i="29"/>
  <c r="N3035" i="29"/>
  <c r="V3033" i="29"/>
  <c r="R3032" i="29"/>
  <c r="N3031" i="29"/>
  <c r="V3029" i="29"/>
  <c r="R3028" i="29"/>
  <c r="N3027" i="29"/>
  <c r="V3025" i="29"/>
  <c r="R3024" i="29"/>
  <c r="N3023" i="29"/>
  <c r="V3021" i="29"/>
  <c r="R3020" i="29"/>
  <c r="N3019" i="29"/>
  <c r="V3017" i="29"/>
  <c r="R3016" i="29"/>
  <c r="N3015" i="29"/>
  <c r="V3013" i="29"/>
  <c r="R3012" i="29"/>
  <c r="N3011" i="29"/>
  <c r="V3009" i="29"/>
  <c r="R3008" i="29"/>
  <c r="S3243" i="29"/>
  <c r="V3197" i="29"/>
  <c r="O3179" i="29"/>
  <c r="M3172" i="29"/>
  <c r="U3165" i="29"/>
  <c r="V3159" i="29"/>
  <c r="P3155" i="29"/>
  <c r="L3151" i="29"/>
  <c r="K3147" i="29"/>
  <c r="N3143" i="29"/>
  <c r="P3140" i="29"/>
  <c r="V3136" i="29"/>
  <c r="N3134" i="29"/>
  <c r="O3132" i="29"/>
  <c r="U3129" i="29"/>
  <c r="O3127" i="29"/>
  <c r="U3124" i="29"/>
  <c r="Q3122" i="29"/>
  <c r="R3120" i="29"/>
  <c r="N3118" i="29"/>
  <c r="P3116" i="29"/>
  <c r="L3114" i="29"/>
  <c r="U3111" i="29"/>
  <c r="V3109" i="29"/>
  <c r="R3107" i="29"/>
  <c r="T3105" i="29"/>
  <c r="P3103" i="29"/>
  <c r="M3101" i="29"/>
  <c r="P3099" i="29"/>
  <c r="S3097" i="29"/>
  <c r="Q3095" i="29"/>
  <c r="T3093" i="29"/>
  <c r="R3091" i="29"/>
  <c r="U3089" i="29"/>
  <c r="Q3088" i="29"/>
  <c r="M3087" i="29"/>
  <c r="U3085" i="29"/>
  <c r="Q3084" i="29"/>
  <c r="M3083" i="29"/>
  <c r="U3081" i="29"/>
  <c r="Q3080" i="29"/>
  <c r="M3079" i="29"/>
  <c r="U3077" i="29"/>
  <c r="Q3076" i="29"/>
  <c r="M3075" i="29"/>
  <c r="U3073" i="29"/>
  <c r="Q3072" i="29"/>
  <c r="M3071" i="29"/>
  <c r="U3069" i="29"/>
  <c r="Q3068" i="29"/>
  <c r="M3067" i="29"/>
  <c r="U3065" i="29"/>
  <c r="Q3064" i="29"/>
  <c r="M3063" i="29"/>
  <c r="U3061" i="29"/>
  <c r="Q3060" i="29"/>
  <c r="M3059" i="29"/>
  <c r="U3057" i="29"/>
  <c r="Q3056" i="29"/>
  <c r="M3055" i="29"/>
  <c r="U3053" i="29"/>
  <c r="Q3052" i="29"/>
  <c r="M3051" i="29"/>
  <c r="U3049" i="29"/>
  <c r="Q3048" i="29"/>
  <c r="M3047" i="29"/>
  <c r="U3045" i="29"/>
  <c r="Q3044" i="29"/>
  <c r="M3043" i="29"/>
  <c r="U3041" i="29"/>
  <c r="Q3040" i="29"/>
  <c r="M3039" i="29"/>
  <c r="U3037" i="29"/>
  <c r="Q3036" i="29"/>
  <c r="M3035" i="29"/>
  <c r="U3033" i="29"/>
  <c r="Q3032" i="29"/>
  <c r="M3031" i="29"/>
  <c r="U3029" i="29"/>
  <c r="Q3028" i="29"/>
  <c r="M3027" i="29"/>
  <c r="U3025" i="29"/>
  <c r="Q3024" i="29"/>
  <c r="M3023" i="29"/>
  <c r="U3021" i="29"/>
  <c r="L3239" i="29"/>
  <c r="K3196" i="29"/>
  <c r="N3179" i="29"/>
  <c r="L3172" i="29"/>
  <c r="T3165" i="29"/>
  <c r="T3159" i="29"/>
  <c r="O3155" i="29"/>
  <c r="K3151" i="29"/>
  <c r="K3146" i="29"/>
  <c r="M3143" i="29"/>
  <c r="O3140" i="29"/>
  <c r="U3136" i="29"/>
  <c r="M3134" i="29"/>
  <c r="S3131" i="29"/>
  <c r="T3129" i="29"/>
  <c r="N3127" i="29"/>
  <c r="T3124" i="29"/>
  <c r="O3122" i="29"/>
  <c r="Q3120" i="29"/>
  <c r="M3118" i="29"/>
  <c r="O3116" i="29"/>
  <c r="K3114" i="29"/>
  <c r="S3111" i="29"/>
  <c r="U3109" i="29"/>
  <c r="Q3107" i="29"/>
  <c r="S3105" i="29"/>
  <c r="O3103" i="29"/>
  <c r="L3101" i="29"/>
  <c r="O3099" i="29"/>
  <c r="M3097" i="29"/>
  <c r="P3095" i="29"/>
  <c r="S3093" i="29"/>
  <c r="Q3091" i="29"/>
  <c r="T3089" i="29"/>
  <c r="P3088" i="29"/>
  <c r="L3087" i="29"/>
  <c r="T3085" i="29"/>
  <c r="P3084" i="29"/>
  <c r="L3083" i="29"/>
  <c r="T3081" i="29"/>
  <c r="P3080" i="29"/>
  <c r="L3079" i="29"/>
  <c r="T3077" i="29"/>
  <c r="P3076" i="29"/>
  <c r="L3075" i="29"/>
  <c r="T3073" i="29"/>
  <c r="P3072" i="29"/>
  <c r="L3071" i="29"/>
  <c r="T3069" i="29"/>
  <c r="P3068" i="29"/>
  <c r="L3067" i="29"/>
  <c r="T3065" i="29"/>
  <c r="P3064" i="29"/>
  <c r="L3063" i="29"/>
  <c r="T3061" i="29"/>
  <c r="P3060" i="29"/>
  <c r="L3059" i="29"/>
  <c r="T3057" i="29"/>
  <c r="P3056" i="29"/>
  <c r="L3055" i="29"/>
  <c r="T3053" i="29"/>
  <c r="P3052" i="29"/>
  <c r="L3051" i="29"/>
  <c r="T3049" i="29"/>
  <c r="P3048" i="29"/>
  <c r="L3047" i="29"/>
  <c r="T3045" i="29"/>
  <c r="P3044" i="29"/>
  <c r="L3043" i="29"/>
  <c r="T3041" i="29"/>
  <c r="P3040" i="29"/>
  <c r="L3039" i="29"/>
  <c r="T3037" i="29"/>
  <c r="P3036" i="29"/>
  <c r="L3035" i="29"/>
  <c r="T3033" i="29"/>
  <c r="U3234" i="29"/>
  <c r="Q3193" i="29"/>
  <c r="M3179" i="29"/>
  <c r="K3172" i="29"/>
  <c r="S3165" i="29"/>
  <c r="S3159" i="29"/>
  <c r="N3155" i="29"/>
  <c r="K3150" i="29"/>
  <c r="V3145" i="29"/>
  <c r="L3143" i="29"/>
  <c r="Q3139" i="29"/>
  <c r="T3136" i="29"/>
  <c r="L3134" i="29"/>
  <c r="R3131" i="29"/>
  <c r="S3129" i="29"/>
  <c r="M3127" i="29"/>
  <c r="S3124" i="29"/>
  <c r="N3122" i="29"/>
  <c r="P3120" i="29"/>
  <c r="L3118" i="29"/>
  <c r="U3115" i="29"/>
  <c r="V3113" i="29"/>
  <c r="R3111" i="29"/>
  <c r="T3109" i="29"/>
  <c r="P3107" i="29"/>
  <c r="M3105" i="29"/>
  <c r="N3103" i="29"/>
  <c r="K3101" i="29"/>
  <c r="N3099" i="29"/>
  <c r="L3097" i="29"/>
  <c r="O3095" i="29"/>
  <c r="M3093" i="29"/>
  <c r="P3091" i="29"/>
  <c r="S3089" i="29"/>
  <c r="O3088" i="29"/>
  <c r="K3087" i="29"/>
  <c r="S3085" i="29"/>
  <c r="O3084" i="29"/>
  <c r="K3083" i="29"/>
  <c r="S3081" i="29"/>
  <c r="O3080" i="29"/>
  <c r="K3079" i="29"/>
  <c r="S3077" i="29"/>
  <c r="O3076" i="29"/>
  <c r="K3075" i="29"/>
  <c r="S3073" i="29"/>
  <c r="O3072" i="29"/>
  <c r="K3071" i="29"/>
  <c r="S3069" i="29"/>
  <c r="O3068" i="29"/>
  <c r="K3067" i="29"/>
  <c r="S3065" i="29"/>
  <c r="O3064" i="29"/>
  <c r="K3063" i="29"/>
  <c r="S3061" i="29"/>
  <c r="O3060" i="29"/>
  <c r="K3059" i="29"/>
  <c r="S3057" i="29"/>
  <c r="O3056" i="29"/>
  <c r="K3055" i="29"/>
  <c r="S3053" i="29"/>
  <c r="O3052" i="29"/>
  <c r="K3051" i="29"/>
  <c r="S3049" i="29"/>
  <c r="O3048" i="29"/>
  <c r="K3047" i="29"/>
  <c r="S3045" i="29"/>
  <c r="O3044" i="29"/>
  <c r="K3043" i="29"/>
  <c r="S3041" i="29"/>
  <c r="O3040" i="29"/>
  <c r="K3039" i="29"/>
  <c r="S3037" i="29"/>
  <c r="O3036" i="29"/>
  <c r="K3035" i="29"/>
  <c r="S3033" i="29"/>
  <c r="V3230" i="29"/>
  <c r="K3191" i="29"/>
  <c r="R3177" i="29"/>
  <c r="S3170" i="29"/>
  <c r="P3164" i="29"/>
  <c r="Q3159" i="29"/>
  <c r="M3154" i="29"/>
  <c r="V3149" i="29"/>
  <c r="U3145" i="29"/>
  <c r="K3143" i="29"/>
  <c r="P3139" i="29"/>
  <c r="S3136" i="29"/>
  <c r="K3134" i="29"/>
  <c r="Q3131" i="29"/>
  <c r="K3129" i="29"/>
  <c r="L3127" i="29"/>
  <c r="R3124" i="29"/>
  <c r="M3122" i="29"/>
  <c r="O3120" i="29"/>
  <c r="K3118" i="29"/>
  <c r="S3115" i="29"/>
  <c r="U3113" i="29"/>
  <c r="Q3111" i="29"/>
  <c r="S3109" i="29"/>
  <c r="O3107" i="29"/>
  <c r="K3105" i="29"/>
  <c r="M3103" i="29"/>
  <c r="V3100" i="29"/>
  <c r="M3099" i="29"/>
  <c r="K3097" i="29"/>
  <c r="N3095" i="29"/>
  <c r="L3093" i="29"/>
  <c r="O3091" i="29"/>
  <c r="R3089" i="29"/>
  <c r="N3088" i="29"/>
  <c r="V3086" i="29"/>
  <c r="R3085" i="29"/>
  <c r="N3084" i="29"/>
  <c r="V3082" i="29"/>
  <c r="R3081" i="29"/>
  <c r="N3080" i="29"/>
  <c r="V3078" i="29"/>
  <c r="R3077" i="29"/>
  <c r="N3076" i="29"/>
  <c r="V3074" i="29"/>
  <c r="R3073" i="29"/>
  <c r="N3072" i="29"/>
  <c r="V3070" i="29"/>
  <c r="R3069" i="29"/>
  <c r="N3068" i="29"/>
  <c r="V3066" i="29"/>
  <c r="R3065" i="29"/>
  <c r="N3064" i="29"/>
  <c r="V3062" i="29"/>
  <c r="R3061" i="29"/>
  <c r="N3060" i="29"/>
  <c r="V3058" i="29"/>
  <c r="R3057" i="29"/>
  <c r="N3056" i="29"/>
  <c r="V3054" i="29"/>
  <c r="R3053" i="29"/>
  <c r="N3052" i="29"/>
  <c r="V3050" i="29"/>
  <c r="R3049" i="29"/>
  <c r="N3048" i="29"/>
  <c r="V3046" i="29"/>
  <c r="R3045" i="29"/>
  <c r="V3227" i="29"/>
  <c r="Q3188" i="29"/>
  <c r="Q3177" i="29"/>
  <c r="R3170" i="29"/>
  <c r="O3164" i="29"/>
  <c r="P3158" i="29"/>
  <c r="L3154" i="29"/>
  <c r="U3149" i="29"/>
  <c r="T3145" i="29"/>
  <c r="M3142" i="29"/>
  <c r="O3139" i="29"/>
  <c r="R3136" i="29"/>
  <c r="V3133" i="29"/>
  <c r="P3131" i="29"/>
  <c r="V3128" i="29"/>
  <c r="K3127" i="29"/>
  <c r="Q3124" i="29"/>
  <c r="L3122" i="29"/>
  <c r="U3119" i="29"/>
  <c r="V3117" i="29"/>
  <c r="R3115" i="29"/>
  <c r="T3113" i="29"/>
  <c r="P3111" i="29"/>
  <c r="M3109" i="29"/>
  <c r="N3107" i="29"/>
  <c r="V3104" i="29"/>
  <c r="L3103" i="29"/>
  <c r="U3100" i="29"/>
  <c r="L3099" i="29"/>
  <c r="V3096" i="29"/>
  <c r="M3095" i="29"/>
  <c r="K3093" i="29"/>
  <c r="N3091" i="29"/>
  <c r="Q3089" i="29"/>
  <c r="M3088" i="29"/>
  <c r="U3086" i="29"/>
  <c r="Q3085" i="29"/>
  <c r="M3084" i="29"/>
  <c r="U3082" i="29"/>
  <c r="Q3081" i="29"/>
  <c r="M3080" i="29"/>
  <c r="U3078" i="29"/>
  <c r="Q3077" i="29"/>
  <c r="M3076" i="29"/>
  <c r="U3074" i="29"/>
  <c r="Q3073" i="29"/>
  <c r="M3072" i="29"/>
  <c r="U3070" i="29"/>
  <c r="Q3069" i="29"/>
  <c r="M3068" i="29"/>
  <c r="U3066" i="29"/>
  <c r="Q3065" i="29"/>
  <c r="M3064" i="29"/>
  <c r="U3062" i="29"/>
  <c r="Q3061" i="29"/>
  <c r="M3060" i="29"/>
  <c r="U3058" i="29"/>
  <c r="Q3057" i="29"/>
  <c r="M3056" i="29"/>
  <c r="U3054" i="29"/>
  <c r="Q3053" i="29"/>
  <c r="M3052" i="29"/>
  <c r="U3050" i="29"/>
  <c r="N3224" i="29"/>
  <c r="S3186" i="29"/>
  <c r="P3177" i="29"/>
  <c r="P3170" i="29"/>
  <c r="N3164" i="29"/>
  <c r="O3158" i="29"/>
  <c r="K3154" i="29"/>
  <c r="T3149" i="29"/>
  <c r="S3145" i="29"/>
  <c r="L3142" i="29"/>
  <c r="N3139" i="29"/>
  <c r="Q3136" i="29"/>
  <c r="U3133" i="29"/>
  <c r="O3131" i="29"/>
  <c r="U3128" i="29"/>
  <c r="O3126" i="29"/>
  <c r="P3124" i="29"/>
  <c r="K3122" i="29"/>
  <c r="S3119" i="29"/>
  <c r="U3117" i="29"/>
  <c r="Q3115" i="29"/>
  <c r="S3113" i="29"/>
  <c r="O3111" i="29"/>
  <c r="K3109" i="29"/>
  <c r="M3107" i="29"/>
  <c r="U3104" i="29"/>
  <c r="K3103" i="29"/>
  <c r="T3100" i="29"/>
  <c r="K3099" i="29"/>
  <c r="U3096" i="29"/>
  <c r="L3095" i="29"/>
  <c r="V3092" i="29"/>
  <c r="M3091" i="29"/>
  <c r="P3089" i="29"/>
  <c r="L3088" i="29"/>
  <c r="T3086" i="29"/>
  <c r="P3085" i="29"/>
  <c r="L3084" i="29"/>
  <c r="T3082" i="29"/>
  <c r="P3081" i="29"/>
  <c r="L3080" i="29"/>
  <c r="T3078" i="29"/>
  <c r="P3077" i="29"/>
  <c r="L3076" i="29"/>
  <c r="T3074" i="29"/>
  <c r="P3073" i="29"/>
  <c r="L3072" i="29"/>
  <c r="O3217" i="29"/>
  <c r="M3184" i="29"/>
  <c r="O3175" i="29"/>
  <c r="U3168" i="29"/>
  <c r="U3162" i="29"/>
  <c r="L3158" i="29"/>
  <c r="T3152" i="29"/>
  <c r="R3148" i="29"/>
  <c r="S3144" i="29"/>
  <c r="U3141" i="29"/>
  <c r="K3139" i="29"/>
  <c r="R3135" i="29"/>
  <c r="K3133" i="29"/>
  <c r="L3131" i="29"/>
  <c r="R3128" i="29"/>
  <c r="L3126" i="29"/>
  <c r="R3123" i="29"/>
  <c r="T3121" i="29"/>
  <c r="P3119" i="29"/>
  <c r="M3117" i="29"/>
  <c r="N3115" i="29"/>
  <c r="V3112" i="29"/>
  <c r="L3111" i="29"/>
  <c r="T3108" i="29"/>
  <c r="Q3106" i="29"/>
  <c r="R3104" i="29"/>
  <c r="N3102" i="29"/>
  <c r="Q3100" i="29"/>
  <c r="O3098" i="29"/>
  <c r="R3096" i="29"/>
  <c r="P3094" i="29"/>
  <c r="S3092" i="29"/>
  <c r="Q3090" i="29"/>
  <c r="M3089" i="29"/>
  <c r="U3087" i="29"/>
  <c r="Q3086" i="29"/>
  <c r="M3085" i="29"/>
  <c r="U3083" i="29"/>
  <c r="Q3082" i="29"/>
  <c r="M3081" i="29"/>
  <c r="U3079" i="29"/>
  <c r="Q3078" i="29"/>
  <c r="M3077" i="29"/>
  <c r="U3075" i="29"/>
  <c r="Q3074" i="29"/>
  <c r="M3073" i="29"/>
  <c r="U3071" i="29"/>
  <c r="S3149" i="29"/>
  <c r="N3126" i="29"/>
  <c r="V3108" i="29"/>
  <c r="U3092" i="29"/>
  <c r="O3081" i="29"/>
  <c r="T3070" i="29"/>
  <c r="P3065" i="29"/>
  <c r="L3060" i="29"/>
  <c r="T3054" i="29"/>
  <c r="Q3049" i="29"/>
  <c r="P3045" i="29"/>
  <c r="R3041" i="29"/>
  <c r="R3038" i="29"/>
  <c r="T3034" i="29"/>
  <c r="V3031" i="29"/>
  <c r="N3029" i="29"/>
  <c r="R3026" i="29"/>
  <c r="L3024" i="29"/>
  <c r="R3021" i="29"/>
  <c r="P3019" i="29"/>
  <c r="P3017" i="29"/>
  <c r="L3015" i="29"/>
  <c r="N3013" i="29"/>
  <c r="V3010" i="29"/>
  <c r="T3008" i="29"/>
  <c r="K3007" i="29"/>
  <c r="O3005" i="29"/>
  <c r="O3003" i="29"/>
  <c r="S3001" i="29"/>
  <c r="K3000" i="29"/>
  <c r="K2998" i="29"/>
  <c r="O2996" i="29"/>
  <c r="S2994" i="29"/>
  <c r="S2992" i="29"/>
  <c r="K2991" i="29"/>
  <c r="O2989" i="29"/>
  <c r="O2987" i="29"/>
  <c r="V2985" i="29"/>
  <c r="Q2984" i="29"/>
  <c r="M2983" i="29"/>
  <c r="U2981" i="29"/>
  <c r="Q2980" i="29"/>
  <c r="M2979" i="29"/>
  <c r="U2977" i="29"/>
  <c r="Q2976" i="29"/>
  <c r="M2975" i="29"/>
  <c r="U2973" i="29"/>
  <c r="Q2972" i="29"/>
  <c r="M2971" i="29"/>
  <c r="U2969" i="29"/>
  <c r="Q2968" i="29"/>
  <c r="M2967" i="29"/>
  <c r="U2965" i="29"/>
  <c r="Q2964" i="29"/>
  <c r="M2963" i="29"/>
  <c r="U2961" i="29"/>
  <c r="Q2960" i="29"/>
  <c r="M2959" i="29"/>
  <c r="U2957" i="29"/>
  <c r="Q2956" i="29"/>
  <c r="M2955" i="29"/>
  <c r="U2953" i="29"/>
  <c r="Q2952" i="29"/>
  <c r="M2951" i="29"/>
  <c r="U2949" i="29"/>
  <c r="Q2948" i="29"/>
  <c r="M2947" i="29"/>
  <c r="U2945" i="29"/>
  <c r="Q2944" i="29"/>
  <c r="M2943" i="29"/>
  <c r="U2941" i="29"/>
  <c r="Q2940" i="29"/>
  <c r="M2939" i="29"/>
  <c r="U2937" i="29"/>
  <c r="Q2936" i="29"/>
  <c r="M2935" i="29"/>
  <c r="U2933" i="29"/>
  <c r="Q2932" i="29"/>
  <c r="M2931" i="29"/>
  <c r="U2929" i="29"/>
  <c r="Q2928" i="29"/>
  <c r="M2927" i="29"/>
  <c r="U2925" i="29"/>
  <c r="Q2924" i="29"/>
  <c r="M2923" i="29"/>
  <c r="U2921" i="29"/>
  <c r="Q2920" i="29"/>
  <c r="M2919" i="29"/>
  <c r="U2917" i="29"/>
  <c r="Q2916" i="29"/>
  <c r="M2915" i="29"/>
  <c r="U2913" i="29"/>
  <c r="Q2912" i="29"/>
  <c r="M2911" i="29"/>
  <c r="U2909" i="29"/>
  <c r="Q2908" i="29"/>
  <c r="M2907" i="29"/>
  <c r="U2905" i="29"/>
  <c r="Q2904" i="29"/>
  <c r="M2903" i="29"/>
  <c r="U2901" i="29"/>
  <c r="Q2900" i="29"/>
  <c r="M2899" i="29"/>
  <c r="U2897" i="29"/>
  <c r="S3148" i="29"/>
  <c r="M3126" i="29"/>
  <c r="U3108" i="29"/>
  <c r="T3092" i="29"/>
  <c r="N3081" i="29"/>
  <c r="S3070" i="29"/>
  <c r="O3065" i="29"/>
  <c r="K3060" i="29"/>
  <c r="S3054" i="29"/>
  <c r="P3049" i="29"/>
  <c r="O3045" i="29"/>
  <c r="Q3041" i="29"/>
  <c r="Q3038" i="29"/>
  <c r="S3034" i="29"/>
  <c r="U3031" i="29"/>
  <c r="M3029" i="29"/>
  <c r="Q3026" i="29"/>
  <c r="K3024" i="29"/>
  <c r="Q3021" i="29"/>
  <c r="M3019" i="29"/>
  <c r="O3017" i="29"/>
  <c r="K3015" i="29"/>
  <c r="M3013" i="29"/>
  <c r="U3010" i="29"/>
  <c r="S3008" i="29"/>
  <c r="V3006" i="29"/>
  <c r="N3005" i="29"/>
  <c r="N3003" i="29"/>
  <c r="R3001" i="29"/>
  <c r="V2999" i="29"/>
  <c r="V2997" i="29"/>
  <c r="N2996" i="29"/>
  <c r="R2994" i="29"/>
  <c r="R2992" i="29"/>
  <c r="V2990" i="29"/>
  <c r="N2989" i="29"/>
  <c r="N2987" i="29"/>
  <c r="U2985" i="29"/>
  <c r="P2984" i="29"/>
  <c r="L2983" i="29"/>
  <c r="T2981" i="29"/>
  <c r="P2980" i="29"/>
  <c r="L2979" i="29"/>
  <c r="T2977" i="29"/>
  <c r="P2976" i="29"/>
  <c r="L2975" i="29"/>
  <c r="T2973" i="29"/>
  <c r="P2972" i="29"/>
  <c r="L2971" i="29"/>
  <c r="T2969" i="29"/>
  <c r="P2968" i="29"/>
  <c r="L2967" i="29"/>
  <c r="T2965" i="29"/>
  <c r="P2964" i="29"/>
  <c r="L2963" i="29"/>
  <c r="T2961" i="29"/>
  <c r="P2960" i="29"/>
  <c r="L2959" i="29"/>
  <c r="T2957" i="29"/>
  <c r="P2956" i="29"/>
  <c r="L2955" i="29"/>
  <c r="T2953" i="29"/>
  <c r="P2952" i="29"/>
  <c r="L2951" i="29"/>
  <c r="T2949" i="29"/>
  <c r="P2948" i="29"/>
  <c r="L2947" i="29"/>
  <c r="T2945" i="29"/>
  <c r="P2944" i="29"/>
  <c r="L2943" i="29"/>
  <c r="T2941" i="29"/>
  <c r="P2940" i="29"/>
  <c r="L2939" i="29"/>
  <c r="T2937" i="29"/>
  <c r="P2936" i="29"/>
  <c r="L2935" i="29"/>
  <c r="T2933" i="29"/>
  <c r="P2932" i="29"/>
  <c r="L2931" i="29"/>
  <c r="T2929" i="29"/>
  <c r="P2928" i="29"/>
  <c r="L2927" i="29"/>
  <c r="T2925" i="29"/>
  <c r="P2924" i="29"/>
  <c r="L2923" i="29"/>
  <c r="T2921" i="29"/>
  <c r="P2920" i="29"/>
  <c r="L2919" i="29"/>
  <c r="T2917" i="29"/>
  <c r="P2916" i="29"/>
  <c r="L2915" i="29"/>
  <c r="T2913" i="29"/>
  <c r="P2912" i="29"/>
  <c r="L2911" i="29"/>
  <c r="T2909" i="29"/>
  <c r="P2908" i="29"/>
  <c r="L2907" i="29"/>
  <c r="T2905" i="29"/>
  <c r="P2904" i="29"/>
  <c r="L2903" i="29"/>
  <c r="T2901" i="29"/>
  <c r="P2900" i="29"/>
  <c r="L2899" i="29"/>
  <c r="T2897" i="29"/>
  <c r="T3221" i="29"/>
  <c r="U3144" i="29"/>
  <c r="O3124" i="29"/>
  <c r="L3107" i="29"/>
  <c r="L3091" i="29"/>
  <c r="K3080" i="29"/>
  <c r="R3070" i="29"/>
  <c r="N3065" i="29"/>
  <c r="V3059" i="29"/>
  <c r="R3054" i="29"/>
  <c r="O3049" i="29"/>
  <c r="N3045" i="29"/>
  <c r="P3041" i="29"/>
  <c r="R3037" i="29"/>
  <c r="R3034" i="29"/>
  <c r="L3031" i="29"/>
  <c r="P3028" i="29"/>
  <c r="L3026" i="29"/>
  <c r="V3023" i="29"/>
  <c r="P3021" i="29"/>
  <c r="L3019" i="29"/>
  <c r="N3017" i="29"/>
  <c r="V3014" i="29"/>
  <c r="T3012" i="29"/>
  <c r="T3010" i="29"/>
  <c r="Q3008" i="29"/>
  <c r="U3006" i="29"/>
  <c r="M3005" i="29"/>
  <c r="M3003" i="29"/>
  <c r="Q3001" i="29"/>
  <c r="U2999" i="29"/>
  <c r="U2997" i="29"/>
  <c r="M2996" i="29"/>
  <c r="Q2994" i="29"/>
  <c r="Q2992" i="29"/>
  <c r="U2990" i="29"/>
  <c r="M2989" i="29"/>
  <c r="M2987" i="29"/>
  <c r="T2985" i="29"/>
  <c r="O2984" i="29"/>
  <c r="K2983" i="29"/>
  <c r="S2981" i="29"/>
  <c r="O2980" i="29"/>
  <c r="K2979" i="29"/>
  <c r="S2977" i="29"/>
  <c r="O2976" i="29"/>
  <c r="K2975" i="29"/>
  <c r="S2973" i="29"/>
  <c r="O2972" i="29"/>
  <c r="K2971" i="29"/>
  <c r="S2969" i="29"/>
  <c r="O2968" i="29"/>
  <c r="K2967" i="29"/>
  <c r="S2965" i="29"/>
  <c r="O2964" i="29"/>
  <c r="K2963" i="29"/>
  <c r="S2961" i="29"/>
  <c r="O2960" i="29"/>
  <c r="K2959" i="29"/>
  <c r="S2957" i="29"/>
  <c r="O2956" i="29"/>
  <c r="K2955" i="29"/>
  <c r="S2953" i="29"/>
  <c r="O2952" i="29"/>
  <c r="K2951" i="29"/>
  <c r="S2949" i="29"/>
  <c r="O2948" i="29"/>
  <c r="K2947" i="29"/>
  <c r="S2945" i="29"/>
  <c r="O2944" i="29"/>
  <c r="K2943" i="29"/>
  <c r="S2941" i="29"/>
  <c r="O2940" i="29"/>
  <c r="K2939" i="29"/>
  <c r="S2937" i="29"/>
  <c r="O2936" i="29"/>
  <c r="K2935" i="29"/>
  <c r="S2933" i="29"/>
  <c r="O2932" i="29"/>
  <c r="K2931" i="29"/>
  <c r="S2929" i="29"/>
  <c r="O2928" i="29"/>
  <c r="K2927" i="29"/>
  <c r="S2925" i="29"/>
  <c r="O2924" i="29"/>
  <c r="K2923" i="29"/>
  <c r="S2921" i="29"/>
  <c r="O2920" i="29"/>
  <c r="K2919" i="29"/>
  <c r="S2917" i="29"/>
  <c r="O2916" i="29"/>
  <c r="K2915" i="29"/>
  <c r="S2913" i="29"/>
  <c r="O2912" i="29"/>
  <c r="K2911" i="29"/>
  <c r="S2909" i="29"/>
  <c r="O2908" i="29"/>
  <c r="K2907" i="29"/>
  <c r="S2905" i="29"/>
  <c r="O2904" i="29"/>
  <c r="K2903" i="29"/>
  <c r="S2901" i="29"/>
  <c r="O2900" i="29"/>
  <c r="K2899" i="29"/>
  <c r="S2897" i="29"/>
  <c r="O2896" i="29"/>
  <c r="K2895" i="29"/>
  <c r="S2893" i="29"/>
  <c r="O2892" i="29"/>
  <c r="K2891" i="29"/>
  <c r="S2889" i="29"/>
  <c r="O2888" i="29"/>
  <c r="K2887" i="29"/>
  <c r="S2885" i="29"/>
  <c r="O2884" i="29"/>
  <c r="K2883" i="29"/>
  <c r="S2881" i="29"/>
  <c r="O2880" i="29"/>
  <c r="K2879" i="29"/>
  <c r="S2877" i="29"/>
  <c r="O2876" i="29"/>
  <c r="N3219" i="29"/>
  <c r="T3144" i="29"/>
  <c r="S3123" i="29"/>
  <c r="K3107" i="29"/>
  <c r="K3091" i="29"/>
  <c r="V3079" i="29"/>
  <c r="Q3070" i="29"/>
  <c r="M3065" i="29"/>
  <c r="U3059" i="29"/>
  <c r="Q3054" i="29"/>
  <c r="N3049" i="29"/>
  <c r="M3045" i="29"/>
  <c r="O3041" i="29"/>
  <c r="Q3037" i="29"/>
  <c r="Q3034" i="29"/>
  <c r="K3031" i="29"/>
  <c r="O3028" i="29"/>
  <c r="T3025" i="29"/>
  <c r="U3023" i="29"/>
  <c r="O3021" i="29"/>
  <c r="K3019" i="29"/>
  <c r="M3017" i="29"/>
  <c r="U3014" i="29"/>
  <c r="Q3012" i="29"/>
  <c r="S3010" i="29"/>
  <c r="P3008" i="29"/>
  <c r="T3006" i="29"/>
  <c r="T3004" i="29"/>
  <c r="L3003" i="29"/>
  <c r="P3001" i="29"/>
  <c r="P2999" i="29"/>
  <c r="T2997" i="29"/>
  <c r="L2996" i="29"/>
  <c r="L2994" i="29"/>
  <c r="P2992" i="29"/>
  <c r="T2990" i="29"/>
  <c r="T2988" i="29"/>
  <c r="L2987" i="29"/>
  <c r="S2985" i="29"/>
  <c r="N2984" i="29"/>
  <c r="V2982" i="29"/>
  <c r="R2981" i="29"/>
  <c r="N2980" i="29"/>
  <c r="V2978" i="29"/>
  <c r="R2977" i="29"/>
  <c r="N2976" i="29"/>
  <c r="V2974" i="29"/>
  <c r="R2973" i="29"/>
  <c r="N2972" i="29"/>
  <c r="V2970" i="29"/>
  <c r="R2969" i="29"/>
  <c r="N2968" i="29"/>
  <c r="V2966" i="29"/>
  <c r="R2965" i="29"/>
  <c r="N2964" i="29"/>
  <c r="V2962" i="29"/>
  <c r="R2961" i="29"/>
  <c r="N2960" i="29"/>
  <c r="V2958" i="29"/>
  <c r="R2957" i="29"/>
  <c r="N2956" i="29"/>
  <c r="V2954" i="29"/>
  <c r="R2953" i="29"/>
  <c r="N2952" i="29"/>
  <c r="V2950" i="29"/>
  <c r="R2949" i="29"/>
  <c r="N2948" i="29"/>
  <c r="V2946" i="29"/>
  <c r="R2945" i="29"/>
  <c r="N2944" i="29"/>
  <c r="V2942" i="29"/>
  <c r="R2941" i="29"/>
  <c r="N2940" i="29"/>
  <c r="V2938" i="29"/>
  <c r="R2937" i="29"/>
  <c r="N2936" i="29"/>
  <c r="V2934" i="29"/>
  <c r="R2933" i="29"/>
  <c r="N2932" i="29"/>
  <c r="V2930" i="29"/>
  <c r="R2929" i="29"/>
  <c r="N2928" i="29"/>
  <c r="V2926" i="29"/>
  <c r="R2925" i="29"/>
  <c r="N2924" i="29"/>
  <c r="V2922" i="29"/>
  <c r="R2921" i="29"/>
  <c r="N2920" i="29"/>
  <c r="V2918" i="29"/>
  <c r="R2917" i="29"/>
  <c r="N2916" i="29"/>
  <c r="V2914" i="29"/>
  <c r="R2913" i="29"/>
  <c r="N2912" i="29"/>
  <c r="V2910" i="29"/>
  <c r="R2909" i="29"/>
  <c r="N2908" i="29"/>
  <c r="V2906" i="29"/>
  <c r="R2905" i="29"/>
  <c r="N2904" i="29"/>
  <c r="V2902" i="29"/>
  <c r="R2901" i="29"/>
  <c r="N2900" i="29"/>
  <c r="V2898" i="29"/>
  <c r="R2897" i="29"/>
  <c r="R3186" i="29"/>
  <c r="K3142" i="29"/>
  <c r="V3121" i="29"/>
  <c r="T3104" i="29"/>
  <c r="O3089" i="29"/>
  <c r="S3078" i="29"/>
  <c r="P3069" i="29"/>
  <c r="L3064" i="29"/>
  <c r="T3058" i="29"/>
  <c r="P3053" i="29"/>
  <c r="M3049" i="29"/>
  <c r="N3044" i="29"/>
  <c r="N3041" i="29"/>
  <c r="P3037" i="29"/>
  <c r="R3033" i="29"/>
  <c r="V3030" i="29"/>
  <c r="N3028" i="29"/>
  <c r="S3025" i="29"/>
  <c r="P3023" i="29"/>
  <c r="N3021" i="29"/>
  <c r="V3018" i="29"/>
  <c r="T3016" i="29"/>
  <c r="T3014" i="29"/>
  <c r="P3012" i="29"/>
  <c r="R3010" i="29"/>
  <c r="O3008" i="29"/>
  <c r="S3006" i="29"/>
  <c r="S3004" i="29"/>
  <c r="K3003" i="29"/>
  <c r="O3001" i="29"/>
  <c r="O2999" i="29"/>
  <c r="S2997" i="29"/>
  <c r="K2996" i="29"/>
  <c r="K2994" i="29"/>
  <c r="O2992" i="29"/>
  <c r="S2990" i="29"/>
  <c r="S2988" i="29"/>
  <c r="K2987" i="29"/>
  <c r="R2985" i="29"/>
  <c r="M2984" i="29"/>
  <c r="U2982" i="29"/>
  <c r="Q2981" i="29"/>
  <c r="M2980" i="29"/>
  <c r="U2978" i="29"/>
  <c r="Q2977" i="29"/>
  <c r="M2976" i="29"/>
  <c r="U2974" i="29"/>
  <c r="Q2973" i="29"/>
  <c r="M2972" i="29"/>
  <c r="U2970" i="29"/>
  <c r="Q2969" i="29"/>
  <c r="M2968" i="29"/>
  <c r="U2966" i="29"/>
  <c r="Q2965" i="29"/>
  <c r="M2964" i="29"/>
  <c r="U2962" i="29"/>
  <c r="Q2961" i="29"/>
  <c r="M2960" i="29"/>
  <c r="U2958" i="29"/>
  <c r="Q2957" i="29"/>
  <c r="M2956" i="29"/>
  <c r="U2954" i="29"/>
  <c r="Q2953" i="29"/>
  <c r="M2952" i="29"/>
  <c r="U2950" i="29"/>
  <c r="Q2949" i="29"/>
  <c r="M2948" i="29"/>
  <c r="U2946" i="29"/>
  <c r="Q2945" i="29"/>
  <c r="M2944" i="29"/>
  <c r="U2942" i="29"/>
  <c r="Q2941" i="29"/>
  <c r="M2940" i="29"/>
  <c r="U2938" i="29"/>
  <c r="Q2937" i="29"/>
  <c r="M2936" i="29"/>
  <c r="U2934" i="29"/>
  <c r="Q2933" i="29"/>
  <c r="M2932" i="29"/>
  <c r="U2930" i="29"/>
  <c r="Q2929" i="29"/>
  <c r="M2928" i="29"/>
  <c r="U2926" i="29"/>
  <c r="Q2925" i="29"/>
  <c r="M2924" i="29"/>
  <c r="U2922" i="29"/>
  <c r="Q2921" i="29"/>
  <c r="M2920" i="29"/>
  <c r="U2918" i="29"/>
  <c r="Q2917" i="29"/>
  <c r="M2916" i="29"/>
  <c r="U2914" i="29"/>
  <c r="Q2913" i="29"/>
  <c r="M2912" i="29"/>
  <c r="U2910" i="29"/>
  <c r="Q2909" i="29"/>
  <c r="M2908" i="29"/>
  <c r="U2906" i="29"/>
  <c r="Q2905" i="29"/>
  <c r="M2904" i="29"/>
  <c r="U2902" i="29"/>
  <c r="Q2901" i="29"/>
  <c r="M2900" i="29"/>
  <c r="U2898" i="29"/>
  <c r="V3185" i="29"/>
  <c r="V3141" i="29"/>
  <c r="U3121" i="29"/>
  <c r="S3104" i="29"/>
  <c r="N3089" i="29"/>
  <c r="R3078" i="29"/>
  <c r="O3069" i="29"/>
  <c r="K3064" i="29"/>
  <c r="S3058" i="29"/>
  <c r="O3053" i="29"/>
  <c r="M3048" i="29"/>
  <c r="M3044" i="29"/>
  <c r="M3041" i="29"/>
  <c r="O3037" i="29"/>
  <c r="Q3033" i="29"/>
  <c r="U3030" i="29"/>
  <c r="M3028" i="29"/>
  <c r="R3025" i="29"/>
  <c r="L3023" i="29"/>
  <c r="M3021" i="29"/>
  <c r="U3018" i="29"/>
  <c r="Q3016" i="29"/>
  <c r="S3014" i="29"/>
  <c r="O3012" i="29"/>
  <c r="Q3010" i="29"/>
  <c r="N3008" i="29"/>
  <c r="R3006" i="29"/>
  <c r="R3004" i="29"/>
  <c r="V3002" i="29"/>
  <c r="N3001" i="29"/>
  <c r="N2999" i="29"/>
  <c r="R2997" i="29"/>
  <c r="V2995" i="29"/>
  <c r="V2993" i="29"/>
  <c r="N2992" i="29"/>
  <c r="R2990" i="29"/>
  <c r="R2988" i="29"/>
  <c r="V2986" i="29"/>
  <c r="Q2985" i="29"/>
  <c r="L2984" i="29"/>
  <c r="T2982" i="29"/>
  <c r="P2981" i="29"/>
  <c r="L2980" i="29"/>
  <c r="T2978" i="29"/>
  <c r="P2977" i="29"/>
  <c r="L2976" i="29"/>
  <c r="T2974" i="29"/>
  <c r="P2973" i="29"/>
  <c r="L2972" i="29"/>
  <c r="T2970" i="29"/>
  <c r="P2969" i="29"/>
  <c r="L2968" i="29"/>
  <c r="T2966" i="29"/>
  <c r="P2965" i="29"/>
  <c r="L2964" i="29"/>
  <c r="T2962" i="29"/>
  <c r="P2961" i="29"/>
  <c r="L2960" i="29"/>
  <c r="T2958" i="29"/>
  <c r="P2957" i="29"/>
  <c r="L2956" i="29"/>
  <c r="T2954" i="29"/>
  <c r="P2953" i="29"/>
  <c r="L2952" i="29"/>
  <c r="T2950" i="29"/>
  <c r="P2949" i="29"/>
  <c r="L2948" i="29"/>
  <c r="T2946" i="29"/>
  <c r="P2945" i="29"/>
  <c r="L2944" i="29"/>
  <c r="T2942" i="29"/>
  <c r="P2941" i="29"/>
  <c r="L2940" i="29"/>
  <c r="T2938" i="29"/>
  <c r="P2937" i="29"/>
  <c r="L2936" i="29"/>
  <c r="T2934" i="29"/>
  <c r="P2933" i="29"/>
  <c r="L2932" i="29"/>
  <c r="T2930" i="29"/>
  <c r="P2929" i="29"/>
  <c r="L2928" i="29"/>
  <c r="T2926" i="29"/>
  <c r="P2925" i="29"/>
  <c r="L2924" i="29"/>
  <c r="T2922" i="29"/>
  <c r="P2921" i="29"/>
  <c r="L2920" i="29"/>
  <c r="T2918" i="29"/>
  <c r="P2917" i="29"/>
  <c r="L2916" i="29"/>
  <c r="T2914" i="29"/>
  <c r="P2913" i="29"/>
  <c r="L2912" i="29"/>
  <c r="T2910" i="29"/>
  <c r="P2909" i="29"/>
  <c r="L2908" i="29"/>
  <c r="T2906" i="29"/>
  <c r="P2905" i="29"/>
  <c r="L2904" i="29"/>
  <c r="T2902" i="29"/>
  <c r="P2901" i="29"/>
  <c r="L2900" i="29"/>
  <c r="T2898" i="29"/>
  <c r="P2897" i="29"/>
  <c r="O3177" i="29"/>
  <c r="M3139" i="29"/>
  <c r="R3119" i="29"/>
  <c r="Q3102" i="29"/>
  <c r="K3088" i="29"/>
  <c r="O3077" i="29"/>
  <c r="N3069" i="29"/>
  <c r="V3063" i="29"/>
  <c r="R3058" i="29"/>
  <c r="N3053" i="29"/>
  <c r="L3048" i="29"/>
  <c r="L3044" i="29"/>
  <c r="N3040" i="29"/>
  <c r="N3037" i="29"/>
  <c r="P3033" i="29"/>
  <c r="T3030" i="29"/>
  <c r="L3028" i="29"/>
  <c r="Q3025" i="29"/>
  <c r="K3023" i="29"/>
  <c r="T3020" i="29"/>
  <c r="T3018" i="29"/>
  <c r="P3016" i="29"/>
  <c r="R3014" i="29"/>
  <c r="N3012" i="29"/>
  <c r="L3010" i="29"/>
  <c r="M3008" i="29"/>
  <c r="Q3006" i="29"/>
  <c r="Q3004" i="29"/>
  <c r="U3002" i="29"/>
  <c r="M3001" i="29"/>
  <c r="M2999" i="29"/>
  <c r="Q2997" i="29"/>
  <c r="U2995" i="29"/>
  <c r="U2993" i="29"/>
  <c r="M2992" i="29"/>
  <c r="Q2990" i="29"/>
  <c r="Q2988" i="29"/>
  <c r="U2986" i="29"/>
  <c r="P2985" i="29"/>
  <c r="K2984" i="29"/>
  <c r="S2982" i="29"/>
  <c r="O2981" i="29"/>
  <c r="K2980" i="29"/>
  <c r="S2978" i="29"/>
  <c r="Q3175" i="29"/>
  <c r="L3139" i="29"/>
  <c r="Q3119" i="29"/>
  <c r="O3102" i="29"/>
  <c r="V3087" i="29"/>
  <c r="N3077" i="29"/>
  <c r="M3069" i="29"/>
  <c r="U3063" i="29"/>
  <c r="Q3058" i="29"/>
  <c r="M3053" i="29"/>
  <c r="K3048" i="29"/>
  <c r="K3044" i="29"/>
  <c r="M3040" i="29"/>
  <c r="M3037" i="29"/>
  <c r="O3033" i="29"/>
  <c r="S3030" i="29"/>
  <c r="K3028" i="29"/>
  <c r="P3025" i="29"/>
  <c r="V3022" i="29"/>
  <c r="Q3020" i="29"/>
  <c r="S3018" i="29"/>
  <c r="O3016" i="29"/>
  <c r="Q3014" i="29"/>
  <c r="M3012" i="29"/>
  <c r="U3009" i="29"/>
  <c r="L3008" i="29"/>
  <c r="L3006" i="29"/>
  <c r="P3004" i="29"/>
  <c r="T3002" i="29"/>
  <c r="T3000" i="29"/>
  <c r="L2999" i="29"/>
  <c r="P2997" i="29"/>
  <c r="P2995" i="29"/>
  <c r="T2993" i="29"/>
  <c r="L2992" i="29"/>
  <c r="L2990" i="29"/>
  <c r="P2988" i="29"/>
  <c r="T2986" i="29"/>
  <c r="O2985" i="29"/>
  <c r="V2983" i="29"/>
  <c r="R2982" i="29"/>
  <c r="N2981" i="29"/>
  <c r="V2979" i="29"/>
  <c r="R2978" i="29"/>
  <c r="N2977" i="29"/>
  <c r="V2975" i="29"/>
  <c r="R2974" i="29"/>
  <c r="N2973" i="29"/>
  <c r="V2971" i="29"/>
  <c r="R2970" i="29"/>
  <c r="N2969" i="29"/>
  <c r="V2967" i="29"/>
  <c r="R2966" i="29"/>
  <c r="N2965" i="29"/>
  <c r="V2963" i="29"/>
  <c r="R2962" i="29"/>
  <c r="N2961" i="29"/>
  <c r="V2959" i="29"/>
  <c r="R2958" i="29"/>
  <c r="N2957" i="29"/>
  <c r="V2955" i="29"/>
  <c r="R2954" i="29"/>
  <c r="N2953" i="29"/>
  <c r="V2951" i="29"/>
  <c r="R2950" i="29"/>
  <c r="N2949" i="29"/>
  <c r="V2947" i="29"/>
  <c r="R2946" i="29"/>
  <c r="N2945" i="29"/>
  <c r="V2943" i="29"/>
  <c r="R2942" i="29"/>
  <c r="N2941" i="29"/>
  <c r="V2939" i="29"/>
  <c r="R2938" i="29"/>
  <c r="N2937" i="29"/>
  <c r="V2935" i="29"/>
  <c r="R2934" i="29"/>
  <c r="N2933" i="29"/>
  <c r="V2931" i="29"/>
  <c r="R2930" i="29"/>
  <c r="N2929" i="29"/>
  <c r="V2927" i="29"/>
  <c r="R2926" i="29"/>
  <c r="N2925" i="29"/>
  <c r="V2923" i="29"/>
  <c r="R2922" i="29"/>
  <c r="N2921" i="29"/>
  <c r="V2919" i="29"/>
  <c r="R2918" i="29"/>
  <c r="N2917" i="29"/>
  <c r="V2915" i="29"/>
  <c r="R2914" i="29"/>
  <c r="N2913" i="29"/>
  <c r="M3170" i="29"/>
  <c r="P3136" i="29"/>
  <c r="T3117" i="29"/>
  <c r="S3100" i="29"/>
  <c r="S3086" i="29"/>
  <c r="K3076" i="29"/>
  <c r="L3068" i="29"/>
  <c r="T3062" i="29"/>
  <c r="P3057" i="29"/>
  <c r="L3052" i="29"/>
  <c r="V3047" i="29"/>
  <c r="V3043" i="29"/>
  <c r="L3040" i="29"/>
  <c r="N3036" i="29"/>
  <c r="N3033" i="29"/>
  <c r="R3030" i="29"/>
  <c r="V3027" i="29"/>
  <c r="O3025" i="29"/>
  <c r="U3022" i="29"/>
  <c r="P3020" i="29"/>
  <c r="R3018" i="29"/>
  <c r="N3016" i="29"/>
  <c r="L3014" i="29"/>
  <c r="L3012" i="29"/>
  <c r="T3009" i="29"/>
  <c r="K3008" i="29"/>
  <c r="K3006" i="29"/>
  <c r="O3004" i="29"/>
  <c r="S3002" i="29"/>
  <c r="S3000" i="29"/>
  <c r="K2999" i="29"/>
  <c r="O2997" i="29"/>
  <c r="O2995" i="29"/>
  <c r="S2993" i="29"/>
  <c r="K2992" i="29"/>
  <c r="K2990" i="29"/>
  <c r="O2988" i="29"/>
  <c r="S2986" i="29"/>
  <c r="N2985" i="29"/>
  <c r="U2983" i="29"/>
  <c r="Q2982" i="29"/>
  <c r="M2981" i="29"/>
  <c r="U2979" i="29"/>
  <c r="Q2978" i="29"/>
  <c r="M2977" i="29"/>
  <c r="U2975" i="29"/>
  <c r="Q2974" i="29"/>
  <c r="M2973" i="29"/>
  <c r="U2971" i="29"/>
  <c r="Q2970" i="29"/>
  <c r="M2969" i="29"/>
  <c r="U2967" i="29"/>
  <c r="Q2966" i="29"/>
  <c r="M2965" i="29"/>
  <c r="U2963" i="29"/>
  <c r="Q2962" i="29"/>
  <c r="M2961" i="29"/>
  <c r="U2959" i="29"/>
  <c r="Q2958" i="29"/>
  <c r="M2957" i="29"/>
  <c r="U2955" i="29"/>
  <c r="Q2954" i="29"/>
  <c r="M2953" i="29"/>
  <c r="U2951" i="29"/>
  <c r="Q2950" i="29"/>
  <c r="M2949" i="29"/>
  <c r="U2947" i="29"/>
  <c r="Q2946" i="29"/>
  <c r="M2945" i="29"/>
  <c r="U2943" i="29"/>
  <c r="Q2942" i="29"/>
  <c r="M2941" i="29"/>
  <c r="U2939" i="29"/>
  <c r="Q2938" i="29"/>
  <c r="M2937" i="29"/>
  <c r="U2935" i="29"/>
  <c r="Q2934" i="29"/>
  <c r="M2933" i="29"/>
  <c r="U2931" i="29"/>
  <c r="Q2930" i="29"/>
  <c r="M2929" i="29"/>
  <c r="U2927" i="29"/>
  <c r="Q2926" i="29"/>
  <c r="M2925" i="29"/>
  <c r="U2923" i="29"/>
  <c r="K3169" i="29"/>
  <c r="O3136" i="29"/>
  <c r="S3117" i="29"/>
  <c r="R3100" i="29"/>
  <c r="R3086" i="29"/>
  <c r="V3075" i="29"/>
  <c r="K3068" i="29"/>
  <c r="S3062" i="29"/>
  <c r="O3057" i="29"/>
  <c r="K3052" i="29"/>
  <c r="U3047" i="29"/>
  <c r="U3043" i="29"/>
  <c r="K3040" i="29"/>
  <c r="M3036" i="29"/>
  <c r="M3033" i="29"/>
  <c r="Q3030" i="29"/>
  <c r="U3027" i="29"/>
  <c r="N3025" i="29"/>
  <c r="T3022" i="29"/>
  <c r="O3020" i="29"/>
  <c r="Q3018" i="29"/>
  <c r="M3016" i="29"/>
  <c r="U3013" i="29"/>
  <c r="K3012" i="29"/>
  <c r="S3009" i="29"/>
  <c r="V3007" i="29"/>
  <c r="V3005" i="29"/>
  <c r="N3004" i="29"/>
  <c r="R3002" i="29"/>
  <c r="R3000" i="29"/>
  <c r="V2998" i="29"/>
  <c r="N2997" i="29"/>
  <c r="N2995" i="29"/>
  <c r="R2993" i="29"/>
  <c r="V2991" i="29"/>
  <c r="V2989" i="29"/>
  <c r="N2988" i="29"/>
  <c r="R2986" i="29"/>
  <c r="M2985" i="29"/>
  <c r="T2983" i="29"/>
  <c r="P2982" i="29"/>
  <c r="L2981" i="29"/>
  <c r="T2979" i="29"/>
  <c r="P2978" i="29"/>
  <c r="L2977" i="29"/>
  <c r="T2975" i="29"/>
  <c r="P2974" i="29"/>
  <c r="L2973" i="29"/>
  <c r="T2971" i="29"/>
  <c r="P2970" i="29"/>
  <c r="L2969" i="29"/>
  <c r="T2967" i="29"/>
  <c r="P2966" i="29"/>
  <c r="L2965" i="29"/>
  <c r="T2963" i="29"/>
  <c r="P2962" i="29"/>
  <c r="L2961" i="29"/>
  <c r="T2959" i="29"/>
  <c r="P2958" i="29"/>
  <c r="L2957" i="29"/>
  <c r="T2955" i="29"/>
  <c r="P2954" i="29"/>
  <c r="L2953" i="29"/>
  <c r="T2951" i="29"/>
  <c r="P2950" i="29"/>
  <c r="L2949" i="29"/>
  <c r="T2947" i="29"/>
  <c r="P2946" i="29"/>
  <c r="L2945" i="29"/>
  <c r="T2943" i="29"/>
  <c r="P2942" i="29"/>
  <c r="L2941" i="29"/>
  <c r="T2939" i="29"/>
  <c r="P2938" i="29"/>
  <c r="L2937" i="29"/>
  <c r="T2935" i="29"/>
  <c r="P2934" i="29"/>
  <c r="M3164" i="29"/>
  <c r="T3133" i="29"/>
  <c r="P3115" i="29"/>
  <c r="Q3098" i="29"/>
  <c r="O3085" i="29"/>
  <c r="S3074" i="29"/>
  <c r="V3067" i="29"/>
  <c r="R3062" i="29"/>
  <c r="N3057" i="29"/>
  <c r="V3051" i="29"/>
  <c r="U3046" i="29"/>
  <c r="V3042" i="29"/>
  <c r="V3039" i="29"/>
  <c r="L3036" i="29"/>
  <c r="P3032" i="29"/>
  <c r="T3029" i="29"/>
  <c r="L3027" i="29"/>
  <c r="M3025" i="29"/>
  <c r="S3022" i="29"/>
  <c r="N3020" i="29"/>
  <c r="L3018" i="29"/>
  <c r="L3016" i="29"/>
  <c r="T3013" i="29"/>
  <c r="V3011" i="29"/>
  <c r="R3009" i="29"/>
  <c r="U3007" i="29"/>
  <c r="U3005" i="29"/>
  <c r="M3004" i="29"/>
  <c r="Q3002" i="29"/>
  <c r="Q3000" i="29"/>
  <c r="U2998" i="29"/>
  <c r="M2997" i="29"/>
  <c r="M2995" i="29"/>
  <c r="Q2993" i="29"/>
  <c r="U2991" i="29"/>
  <c r="U2989" i="29"/>
  <c r="M2988" i="29"/>
  <c r="Q2986" i="29"/>
  <c r="K2985" i="29"/>
  <c r="S2983" i="29"/>
  <c r="O2982" i="29"/>
  <c r="K2981" i="29"/>
  <c r="S2979" i="29"/>
  <c r="O2978" i="29"/>
  <c r="K2977" i="29"/>
  <c r="S2975" i="29"/>
  <c r="O2974" i="29"/>
  <c r="K2973" i="29"/>
  <c r="S2971" i="29"/>
  <c r="O2970" i="29"/>
  <c r="K2969" i="29"/>
  <c r="S2967" i="29"/>
  <c r="O2966" i="29"/>
  <c r="K2965" i="29"/>
  <c r="S2963" i="29"/>
  <c r="O2962" i="29"/>
  <c r="K2961" i="29"/>
  <c r="S2959" i="29"/>
  <c r="O2958" i="29"/>
  <c r="K2957" i="29"/>
  <c r="S2955" i="29"/>
  <c r="O2954" i="29"/>
  <c r="K2953" i="29"/>
  <c r="S2951" i="29"/>
  <c r="O2950" i="29"/>
  <c r="K2949" i="29"/>
  <c r="S2947" i="29"/>
  <c r="O2946" i="29"/>
  <c r="K2945" i="29"/>
  <c r="S2943" i="29"/>
  <c r="O2942" i="29"/>
  <c r="K2941" i="29"/>
  <c r="S2939" i="29"/>
  <c r="O2938" i="29"/>
  <c r="K2937" i="29"/>
  <c r="S2935" i="29"/>
  <c r="O2934" i="29"/>
  <c r="V3162" i="29"/>
  <c r="S3133" i="29"/>
  <c r="O3115" i="29"/>
  <c r="P3098" i="29"/>
  <c r="N3085" i="29"/>
  <c r="R3074" i="29"/>
  <c r="U3067" i="29"/>
  <c r="Q3062" i="29"/>
  <c r="M3057" i="29"/>
  <c r="U3051" i="29"/>
  <c r="T3046" i="29"/>
  <c r="U3042" i="29"/>
  <c r="U3039" i="29"/>
  <c r="K3036" i="29"/>
  <c r="O3032" i="29"/>
  <c r="S3029" i="29"/>
  <c r="K3027" i="29"/>
  <c r="T3024" i="29"/>
  <c r="R3022" i="29"/>
  <c r="M3020" i="29"/>
  <c r="U3017" i="29"/>
  <c r="K3016" i="29"/>
  <c r="S3013" i="29"/>
  <c r="U3011" i="29"/>
  <c r="Q3009" i="29"/>
  <c r="P3007" i="29"/>
  <c r="T3005" i="29"/>
  <c r="L3004" i="29"/>
  <c r="L3002" i="29"/>
  <c r="P3000" i="29"/>
  <c r="T2998" i="29"/>
  <c r="T2996" i="29"/>
  <c r="L2995" i="29"/>
  <c r="P2993" i="29"/>
  <c r="P2991" i="29"/>
  <c r="T2989" i="29"/>
  <c r="L2988" i="29"/>
  <c r="O2986" i="29"/>
  <c r="V2984" i="29"/>
  <c r="R2983" i="29"/>
  <c r="N2982" i="29"/>
  <c r="V2980" i="29"/>
  <c r="R2979" i="29"/>
  <c r="N2978" i="29"/>
  <c r="V2976" i="29"/>
  <c r="R2975" i="29"/>
  <c r="N2974" i="29"/>
  <c r="V2972" i="29"/>
  <c r="R2971" i="29"/>
  <c r="N2970" i="29"/>
  <c r="V2968" i="29"/>
  <c r="R2967" i="29"/>
  <c r="N2966" i="29"/>
  <c r="V2964" i="29"/>
  <c r="R2963" i="29"/>
  <c r="N2962" i="29"/>
  <c r="V2960" i="29"/>
  <c r="R2959" i="29"/>
  <c r="N2958" i="29"/>
  <c r="V2956" i="29"/>
  <c r="R2955" i="29"/>
  <c r="N2954" i="29"/>
  <c r="V2952" i="29"/>
  <c r="R2951" i="29"/>
  <c r="N2950" i="29"/>
  <c r="V2948" i="29"/>
  <c r="R2947" i="29"/>
  <c r="N2946" i="29"/>
  <c r="V2944" i="29"/>
  <c r="N3158" i="29"/>
  <c r="N3131" i="29"/>
  <c r="M3113" i="29"/>
  <c r="T3096" i="29"/>
  <c r="K3084" i="29"/>
  <c r="O3073" i="29"/>
  <c r="T3066" i="29"/>
  <c r="P3061" i="29"/>
  <c r="L3056" i="29"/>
  <c r="T3050" i="29"/>
  <c r="S3046" i="29"/>
  <c r="T3042" i="29"/>
  <c r="V3038" i="29"/>
  <c r="V3035" i="29"/>
  <c r="N3032" i="29"/>
  <c r="R3029" i="29"/>
  <c r="V3026" i="29"/>
  <c r="P3024" i="29"/>
  <c r="Q3022" i="29"/>
  <c r="L3020" i="29"/>
  <c r="T3017" i="29"/>
  <c r="V3015" i="29"/>
  <c r="R3013" i="29"/>
  <c r="P3011" i="29"/>
  <c r="P3009" i="29"/>
  <c r="O3007" i="29"/>
  <c r="S3005" i="29"/>
  <c r="K3004" i="29"/>
  <c r="K3002" i="29"/>
  <c r="O3000" i="29"/>
  <c r="S2998" i="29"/>
  <c r="S2996" i="29"/>
  <c r="K2995" i="29"/>
  <c r="O2993" i="29"/>
  <c r="O2991" i="29"/>
  <c r="S2989" i="29"/>
  <c r="K2988" i="29"/>
  <c r="N2986" i="29"/>
  <c r="U2984" i="29"/>
  <c r="Q2983" i="29"/>
  <c r="M2982" i="29"/>
  <c r="U2980" i="29"/>
  <c r="Q2979" i="29"/>
  <c r="M2978" i="29"/>
  <c r="U2976" i="29"/>
  <c r="Q2975" i="29"/>
  <c r="M2974" i="29"/>
  <c r="U2972" i="29"/>
  <c r="Q2971" i="29"/>
  <c r="M2970" i="29"/>
  <c r="U2968" i="29"/>
  <c r="Q2967" i="29"/>
  <c r="M2966" i="29"/>
  <c r="U2964" i="29"/>
  <c r="Q2963" i="29"/>
  <c r="M2962" i="29"/>
  <c r="U2960" i="29"/>
  <c r="Q2959" i="29"/>
  <c r="M2958" i="29"/>
  <c r="U2956" i="29"/>
  <c r="M3158" i="29"/>
  <c r="M3131" i="29"/>
  <c r="K3113" i="29"/>
  <c r="S3096" i="29"/>
  <c r="V3083" i="29"/>
  <c r="N3073" i="29"/>
  <c r="S3066" i="29"/>
  <c r="O3061" i="29"/>
  <c r="K3056" i="29"/>
  <c r="S3050" i="29"/>
  <c r="R3046" i="29"/>
  <c r="S3042" i="29"/>
  <c r="U3038" i="29"/>
  <c r="U3035" i="29"/>
  <c r="M3032" i="29"/>
  <c r="Q3029" i="29"/>
  <c r="U3026" i="29"/>
  <c r="O3024" i="29"/>
  <c r="L3022" i="29"/>
  <c r="K3020" i="29"/>
  <c r="S3017" i="29"/>
  <c r="U3015" i="29"/>
  <c r="Q3013" i="29"/>
  <c r="M3011" i="29"/>
  <c r="O3009" i="29"/>
  <c r="N3007" i="29"/>
  <c r="R3005" i="29"/>
  <c r="V3003" i="29"/>
  <c r="V3001" i="29"/>
  <c r="N3000" i="29"/>
  <c r="R2998" i="29"/>
  <c r="R2996" i="29"/>
  <c r="V2994" i="29"/>
  <c r="N2993" i="29"/>
  <c r="N2991" i="29"/>
  <c r="R2989" i="29"/>
  <c r="V2987" i="29"/>
  <c r="M2986" i="29"/>
  <c r="T2984" i="29"/>
  <c r="P2983" i="29"/>
  <c r="L2982" i="29"/>
  <c r="T2980" i="29"/>
  <c r="P2979" i="29"/>
  <c r="L2978" i="29"/>
  <c r="V3153" i="29"/>
  <c r="T3128" i="29"/>
  <c r="N3111" i="29"/>
  <c r="K3095" i="29"/>
  <c r="S3082" i="29"/>
  <c r="K3072" i="29"/>
  <c r="R3066" i="29"/>
  <c r="N3061" i="29"/>
  <c r="V3055" i="29"/>
  <c r="R3050" i="29"/>
  <c r="Q3046" i="29"/>
  <c r="R3042" i="29"/>
  <c r="T3038" i="29"/>
  <c r="V3034" i="29"/>
  <c r="L3032" i="29"/>
  <c r="P3029" i="29"/>
  <c r="T3026" i="29"/>
  <c r="N3024" i="29"/>
  <c r="T3021" i="29"/>
  <c r="V3019" i="29"/>
  <c r="R3017" i="29"/>
  <c r="P3015" i="29"/>
  <c r="P3013" i="29"/>
  <c r="L3011" i="29"/>
  <c r="N3009" i="29"/>
  <c r="M3007" i="29"/>
  <c r="Q3005" i="29"/>
  <c r="U3003" i="29"/>
  <c r="U3001" i="29"/>
  <c r="M3000" i="29"/>
  <c r="Q2998" i="29"/>
  <c r="Q2996" i="29"/>
  <c r="U2994" i="29"/>
  <c r="M2993" i="29"/>
  <c r="M2991" i="29"/>
  <c r="Q2989" i="29"/>
  <c r="U2987" i="29"/>
  <c r="L2986" i="29"/>
  <c r="S2984" i="29"/>
  <c r="O2983" i="29"/>
  <c r="K2982" i="29"/>
  <c r="S2980" i="29"/>
  <c r="O2979" i="29"/>
  <c r="K2978" i="29"/>
  <c r="U3153" i="29"/>
  <c r="S3128" i="29"/>
  <c r="M3111" i="29"/>
  <c r="Q3094" i="29"/>
  <c r="R3082" i="29"/>
  <c r="V3071" i="29"/>
  <c r="Q3066" i="29"/>
  <c r="M3061" i="29"/>
  <c r="U3055" i="29"/>
  <c r="Q3050" i="29"/>
  <c r="Q3045" i="29"/>
  <c r="Q3042" i="29"/>
  <c r="S3038" i="29"/>
  <c r="U3034" i="29"/>
  <c r="K3032" i="29"/>
  <c r="O3029" i="29"/>
  <c r="S3026" i="29"/>
  <c r="M3024" i="29"/>
  <c r="S3021" i="29"/>
  <c r="U3019" i="29"/>
  <c r="Q3017" i="29"/>
  <c r="M3015" i="29"/>
  <c r="O3013" i="29"/>
  <c r="K3011" i="29"/>
  <c r="M3009" i="29"/>
  <c r="L3007" i="29"/>
  <c r="P3005" i="29"/>
  <c r="P3003" i="29"/>
  <c r="T3001" i="29"/>
  <c r="L3000" i="29"/>
  <c r="L2998" i="29"/>
  <c r="P2996" i="29"/>
  <c r="T2994" i="29"/>
  <c r="T2992" i="29"/>
  <c r="L2991" i="29"/>
  <c r="P2989" i="29"/>
  <c r="P2987" i="29"/>
  <c r="K2986" i="29"/>
  <c r="R2984" i="29"/>
  <c r="N2983" i="29"/>
  <c r="V2981" i="29"/>
  <c r="R2980" i="29"/>
  <c r="N2979" i="29"/>
  <c r="V2977" i="29"/>
  <c r="R2976" i="29"/>
  <c r="N2975" i="29"/>
  <c r="V2973" i="29"/>
  <c r="R2972" i="29"/>
  <c r="N2971" i="29"/>
  <c r="V2969" i="29"/>
  <c r="O2971" i="29"/>
  <c r="O2965" i="29"/>
  <c r="K2960" i="29"/>
  <c r="N2955" i="29"/>
  <c r="S2950" i="29"/>
  <c r="M2946" i="29"/>
  <c r="N2942" i="29"/>
  <c r="N2939" i="29"/>
  <c r="P2935" i="29"/>
  <c r="R2932" i="29"/>
  <c r="V2929" i="29"/>
  <c r="N2927" i="29"/>
  <c r="R2924" i="29"/>
  <c r="K2922" i="29"/>
  <c r="Q2919" i="29"/>
  <c r="K2917" i="29"/>
  <c r="Q2914" i="29"/>
  <c r="R2912" i="29"/>
  <c r="N2910" i="29"/>
  <c r="V2907" i="29"/>
  <c r="L2906" i="29"/>
  <c r="T2903" i="29"/>
  <c r="V2901" i="29"/>
  <c r="R2899" i="29"/>
  <c r="O2897" i="29"/>
  <c r="V2895" i="29"/>
  <c r="Q2894" i="29"/>
  <c r="L2893" i="29"/>
  <c r="S2891" i="29"/>
  <c r="N2890" i="29"/>
  <c r="U2888" i="29"/>
  <c r="P2887" i="29"/>
  <c r="K2886" i="29"/>
  <c r="R2884" i="29"/>
  <c r="M2883" i="29"/>
  <c r="T2881" i="29"/>
  <c r="N2880" i="29"/>
  <c r="U2878" i="29"/>
  <c r="P2877" i="29"/>
  <c r="K2876" i="29"/>
  <c r="S2874" i="29"/>
  <c r="O2873" i="29"/>
  <c r="K2872" i="29"/>
  <c r="S2870" i="29"/>
  <c r="O2869" i="29"/>
  <c r="K2868" i="29"/>
  <c r="S2866" i="29"/>
  <c r="O2865" i="29"/>
  <c r="K2864" i="29"/>
  <c r="S2862" i="29"/>
  <c r="O2861" i="29"/>
  <c r="K2860" i="29"/>
  <c r="S2858" i="29"/>
  <c r="O2857" i="29"/>
  <c r="K2856" i="29"/>
  <c r="S2854" i="29"/>
  <c r="O2853" i="29"/>
  <c r="K2852" i="29"/>
  <c r="S2850" i="29"/>
  <c r="O2849" i="29"/>
  <c r="K2848" i="29"/>
  <c r="S2846" i="29"/>
  <c r="O2845" i="29"/>
  <c r="K2844" i="29"/>
  <c r="S2842" i="29"/>
  <c r="O2841" i="29"/>
  <c r="K2840" i="29"/>
  <c r="S2838" i="29"/>
  <c r="O2837" i="29"/>
  <c r="K2836" i="29"/>
  <c r="S2834" i="29"/>
  <c r="O2833" i="29"/>
  <c r="K2832" i="29"/>
  <c r="S2830" i="29"/>
  <c r="O2829" i="29"/>
  <c r="K2828" i="29"/>
  <c r="S2826" i="29"/>
  <c r="O2825" i="29"/>
  <c r="K2824" i="29"/>
  <c r="S2822" i="29"/>
  <c r="O2821" i="29"/>
  <c r="K2820" i="29"/>
  <c r="S2818" i="29"/>
  <c r="O2817" i="29"/>
  <c r="K2816" i="29"/>
  <c r="S2814" i="29"/>
  <c r="O2813" i="29"/>
  <c r="K2812" i="29"/>
  <c r="S2810" i="29"/>
  <c r="O2809" i="29"/>
  <c r="K2808" i="29"/>
  <c r="S2806" i="29"/>
  <c r="O2805" i="29"/>
  <c r="K2804" i="29"/>
  <c r="S2802" i="29"/>
  <c r="O2801" i="29"/>
  <c r="K2800" i="29"/>
  <c r="S2798" i="29"/>
  <c r="O2797" i="29"/>
  <c r="K2796" i="29"/>
  <c r="S2794" i="29"/>
  <c r="O2793" i="29"/>
  <c r="K2792" i="29"/>
  <c r="S2790" i="29"/>
  <c r="O2789" i="29"/>
  <c r="K2788" i="29"/>
  <c r="S2786" i="29"/>
  <c r="O2785" i="29"/>
  <c r="K2784" i="29"/>
  <c r="S2782" i="29"/>
  <c r="O2781" i="29"/>
  <c r="K2780" i="29"/>
  <c r="S2778" i="29"/>
  <c r="O2777" i="29"/>
  <c r="K2776" i="29"/>
  <c r="S2774" i="29"/>
  <c r="O2773" i="29"/>
  <c r="K2772" i="29"/>
  <c r="S2770" i="29"/>
  <c r="O2769" i="29"/>
  <c r="K2768" i="29"/>
  <c r="S2766" i="29"/>
  <c r="O2765" i="29"/>
  <c r="K2764" i="29"/>
  <c r="S2762" i="29"/>
  <c r="O2761" i="29"/>
  <c r="K2760" i="29"/>
  <c r="S2758" i="29"/>
  <c r="O2757" i="29"/>
  <c r="K2756" i="29"/>
  <c r="S2754" i="29"/>
  <c r="O2753" i="29"/>
  <c r="K2752" i="29"/>
  <c r="S2750" i="29"/>
  <c r="O2749" i="29"/>
  <c r="K2748" i="29"/>
  <c r="S2746" i="29"/>
  <c r="S2970" i="29"/>
  <c r="T2964" i="29"/>
  <c r="P2959" i="29"/>
  <c r="S2954" i="29"/>
  <c r="M2950" i="29"/>
  <c r="L2946" i="29"/>
  <c r="M2942" i="29"/>
  <c r="S2938" i="29"/>
  <c r="O2935" i="29"/>
  <c r="K2932" i="29"/>
  <c r="O2929" i="29"/>
  <c r="S2926" i="29"/>
  <c r="K2924" i="29"/>
  <c r="V2921" i="29"/>
  <c r="P2919" i="29"/>
  <c r="V2916" i="29"/>
  <c r="P2914" i="29"/>
  <c r="K2912" i="29"/>
  <c r="M2910" i="29"/>
  <c r="U2907" i="29"/>
  <c r="K2906" i="29"/>
  <c r="S2903" i="29"/>
  <c r="O2901" i="29"/>
  <c r="Q2899" i="29"/>
  <c r="N2897" i="29"/>
  <c r="U2895" i="29"/>
  <c r="P2894" i="29"/>
  <c r="K2893" i="29"/>
  <c r="R2891" i="29"/>
  <c r="M2890" i="29"/>
  <c r="T2888" i="29"/>
  <c r="O2887" i="29"/>
  <c r="V2885" i="29"/>
  <c r="Q2884" i="29"/>
  <c r="L2883" i="29"/>
  <c r="R2881" i="29"/>
  <c r="M2880" i="29"/>
  <c r="T2878" i="29"/>
  <c r="O2877" i="29"/>
  <c r="V2875" i="29"/>
  <c r="R2874" i="29"/>
  <c r="N2873" i="29"/>
  <c r="V2871" i="29"/>
  <c r="R2870" i="29"/>
  <c r="N2869" i="29"/>
  <c r="V2867" i="29"/>
  <c r="R2866" i="29"/>
  <c r="N2865" i="29"/>
  <c r="V2863" i="29"/>
  <c r="R2862" i="29"/>
  <c r="N2861" i="29"/>
  <c r="V2859" i="29"/>
  <c r="R2858" i="29"/>
  <c r="N2857" i="29"/>
  <c r="V2855" i="29"/>
  <c r="R2854" i="29"/>
  <c r="N2853" i="29"/>
  <c r="V2851" i="29"/>
  <c r="R2850" i="29"/>
  <c r="N2849" i="29"/>
  <c r="V2847" i="29"/>
  <c r="R2846" i="29"/>
  <c r="N2845" i="29"/>
  <c r="V2843" i="29"/>
  <c r="R2842" i="29"/>
  <c r="N2841" i="29"/>
  <c r="V2839" i="29"/>
  <c r="R2838" i="29"/>
  <c r="N2837" i="29"/>
  <c r="V2835" i="29"/>
  <c r="R2834" i="29"/>
  <c r="N2833" i="29"/>
  <c r="V2831" i="29"/>
  <c r="R2830" i="29"/>
  <c r="N2829" i="29"/>
  <c r="V2827" i="29"/>
  <c r="R2826" i="29"/>
  <c r="N2825" i="29"/>
  <c r="V2823" i="29"/>
  <c r="R2822" i="29"/>
  <c r="N2821" i="29"/>
  <c r="V2819" i="29"/>
  <c r="R2818" i="29"/>
  <c r="N2817" i="29"/>
  <c r="V2815" i="29"/>
  <c r="R2814" i="29"/>
  <c r="N2813" i="29"/>
  <c r="V2811" i="29"/>
  <c r="R2810" i="29"/>
  <c r="N2809" i="29"/>
  <c r="V2807" i="29"/>
  <c r="R2806" i="29"/>
  <c r="N2805" i="29"/>
  <c r="V2803" i="29"/>
  <c r="R2802" i="29"/>
  <c r="N2801" i="29"/>
  <c r="V2799" i="29"/>
  <c r="R2798" i="29"/>
  <c r="N2797" i="29"/>
  <c r="V2795" i="29"/>
  <c r="R2794" i="29"/>
  <c r="N2793" i="29"/>
  <c r="V2791" i="29"/>
  <c r="R2790" i="29"/>
  <c r="N2789" i="29"/>
  <c r="V2787" i="29"/>
  <c r="R2786" i="29"/>
  <c r="N2785" i="29"/>
  <c r="V2783" i="29"/>
  <c r="R2782" i="29"/>
  <c r="N2781" i="29"/>
  <c r="V2779" i="29"/>
  <c r="R2778" i="29"/>
  <c r="N2777" i="29"/>
  <c r="V2775" i="29"/>
  <c r="O2977" i="29"/>
  <c r="L2970" i="29"/>
  <c r="S2964" i="29"/>
  <c r="O2959" i="29"/>
  <c r="M2954" i="29"/>
  <c r="L2950" i="29"/>
  <c r="K2946" i="29"/>
  <c r="L2942" i="29"/>
  <c r="N2938" i="29"/>
  <c r="N2935" i="29"/>
  <c r="T2931" i="29"/>
  <c r="L2929" i="29"/>
  <c r="P2926" i="29"/>
  <c r="T2923" i="29"/>
  <c r="O2921" i="29"/>
  <c r="O2919" i="29"/>
  <c r="U2916" i="29"/>
  <c r="O2914" i="29"/>
  <c r="V2911" i="29"/>
  <c r="L2910" i="29"/>
  <c r="T2907" i="29"/>
  <c r="V2905" i="29"/>
  <c r="R2903" i="29"/>
  <c r="N2901" i="29"/>
  <c r="P2899" i="29"/>
  <c r="M2897" i="29"/>
  <c r="T2895" i="29"/>
  <c r="O2894" i="29"/>
  <c r="V2892" i="29"/>
  <c r="Q2891" i="29"/>
  <c r="L2890" i="29"/>
  <c r="S2888" i="29"/>
  <c r="N2887" i="29"/>
  <c r="U2885" i="29"/>
  <c r="P2884" i="29"/>
  <c r="V2882" i="29"/>
  <c r="Q2881" i="29"/>
  <c r="L2880" i="29"/>
  <c r="S2878" i="29"/>
  <c r="N2877" i="29"/>
  <c r="U2875" i="29"/>
  <c r="Q2874" i="29"/>
  <c r="M2873" i="29"/>
  <c r="U2871" i="29"/>
  <c r="Q2870" i="29"/>
  <c r="M2869" i="29"/>
  <c r="U2867" i="29"/>
  <c r="Q2866" i="29"/>
  <c r="M2865" i="29"/>
  <c r="U2863" i="29"/>
  <c r="Q2862" i="29"/>
  <c r="M2861" i="29"/>
  <c r="U2859" i="29"/>
  <c r="Q2858" i="29"/>
  <c r="M2857" i="29"/>
  <c r="U2855" i="29"/>
  <c r="Q2854" i="29"/>
  <c r="M2853" i="29"/>
  <c r="U2851" i="29"/>
  <c r="Q2850" i="29"/>
  <c r="M2849" i="29"/>
  <c r="U2847" i="29"/>
  <c r="Q2846" i="29"/>
  <c r="M2845" i="29"/>
  <c r="U2843" i="29"/>
  <c r="Q2842" i="29"/>
  <c r="M2841" i="29"/>
  <c r="U2839" i="29"/>
  <c r="Q2838" i="29"/>
  <c r="M2837" i="29"/>
  <c r="U2835" i="29"/>
  <c r="Q2834" i="29"/>
  <c r="M2833" i="29"/>
  <c r="U2831" i="29"/>
  <c r="Q2830" i="29"/>
  <c r="M2829" i="29"/>
  <c r="U2827" i="29"/>
  <c r="Q2826" i="29"/>
  <c r="M2825" i="29"/>
  <c r="U2823" i="29"/>
  <c r="Q2822" i="29"/>
  <c r="M2821" i="29"/>
  <c r="U2819" i="29"/>
  <c r="Q2818" i="29"/>
  <c r="M2817" i="29"/>
  <c r="U2815" i="29"/>
  <c r="Q2814" i="29"/>
  <c r="M2813" i="29"/>
  <c r="U2811" i="29"/>
  <c r="Q2810" i="29"/>
  <c r="M2809" i="29"/>
  <c r="U2807" i="29"/>
  <c r="Q2806" i="29"/>
  <c r="M2805" i="29"/>
  <c r="U2803" i="29"/>
  <c r="Q2802" i="29"/>
  <c r="M2801" i="29"/>
  <c r="U2799" i="29"/>
  <c r="Q2798" i="29"/>
  <c r="M2797" i="29"/>
  <c r="U2795" i="29"/>
  <c r="Q2794" i="29"/>
  <c r="M2793" i="29"/>
  <c r="U2791" i="29"/>
  <c r="Q2790" i="29"/>
  <c r="M2789" i="29"/>
  <c r="U2787" i="29"/>
  <c r="Q2786" i="29"/>
  <c r="M2785" i="29"/>
  <c r="U2783" i="29"/>
  <c r="Q2782" i="29"/>
  <c r="M2781" i="29"/>
  <c r="U2779" i="29"/>
  <c r="Q2778" i="29"/>
  <c r="M2777" i="29"/>
  <c r="U2775" i="29"/>
  <c r="T2976" i="29"/>
  <c r="K2970" i="29"/>
  <c r="R2964" i="29"/>
  <c r="N2959" i="29"/>
  <c r="L2954" i="29"/>
  <c r="K2950" i="29"/>
  <c r="V2945" i="29"/>
  <c r="K2942" i="29"/>
  <c r="M2938" i="29"/>
  <c r="S2934" i="29"/>
  <c r="S2931" i="29"/>
  <c r="K2929" i="29"/>
  <c r="O2926" i="29"/>
  <c r="S2923" i="29"/>
  <c r="M2921" i="29"/>
  <c r="N2919" i="29"/>
  <c r="T2916" i="29"/>
  <c r="N2914" i="29"/>
  <c r="U2911" i="29"/>
  <c r="K2910" i="29"/>
  <c r="S2907" i="29"/>
  <c r="O2905" i="29"/>
  <c r="Q2903" i="29"/>
  <c r="M2901" i="29"/>
  <c r="O2899" i="29"/>
  <c r="L2897" i="29"/>
  <c r="S2895" i="29"/>
  <c r="N2894" i="29"/>
  <c r="U2892" i="29"/>
  <c r="P2891" i="29"/>
  <c r="K2890" i="29"/>
  <c r="R2888" i="29"/>
  <c r="M2887" i="29"/>
  <c r="T2885" i="29"/>
  <c r="N2884" i="29"/>
  <c r="U2882" i="29"/>
  <c r="P2881" i="29"/>
  <c r="K2880" i="29"/>
  <c r="R2878" i="29"/>
  <c r="M2877" i="29"/>
  <c r="T2875" i="29"/>
  <c r="P2874" i="29"/>
  <c r="L2873" i="29"/>
  <c r="T2871" i="29"/>
  <c r="P2870" i="29"/>
  <c r="L2869" i="29"/>
  <c r="T2867" i="29"/>
  <c r="P2866" i="29"/>
  <c r="L2865" i="29"/>
  <c r="T2863" i="29"/>
  <c r="P2862" i="29"/>
  <c r="L2861" i="29"/>
  <c r="T2859" i="29"/>
  <c r="P2858" i="29"/>
  <c r="L2857" i="29"/>
  <c r="T2855" i="29"/>
  <c r="P2854" i="29"/>
  <c r="L2853" i="29"/>
  <c r="T2851" i="29"/>
  <c r="P2850" i="29"/>
  <c r="L2849" i="29"/>
  <c r="T2847" i="29"/>
  <c r="P2846" i="29"/>
  <c r="L2845" i="29"/>
  <c r="T2843" i="29"/>
  <c r="P2842" i="29"/>
  <c r="L2841" i="29"/>
  <c r="T2839" i="29"/>
  <c r="P2838" i="29"/>
  <c r="L2837" i="29"/>
  <c r="T2835" i="29"/>
  <c r="P2834" i="29"/>
  <c r="L2833" i="29"/>
  <c r="T2831" i="29"/>
  <c r="P2830" i="29"/>
  <c r="L2829" i="29"/>
  <c r="T2827" i="29"/>
  <c r="P2826" i="29"/>
  <c r="L2825" i="29"/>
  <c r="T2823" i="29"/>
  <c r="P2822" i="29"/>
  <c r="L2821" i="29"/>
  <c r="T2819" i="29"/>
  <c r="P2818" i="29"/>
  <c r="L2817" i="29"/>
  <c r="T2815" i="29"/>
  <c r="P2814" i="29"/>
  <c r="L2813" i="29"/>
  <c r="T2811" i="29"/>
  <c r="P2810" i="29"/>
  <c r="L2809" i="29"/>
  <c r="T2807" i="29"/>
  <c r="P2806" i="29"/>
  <c r="L2805" i="29"/>
  <c r="T2803" i="29"/>
  <c r="P2802" i="29"/>
  <c r="L2801" i="29"/>
  <c r="T2799" i="29"/>
  <c r="P2798" i="29"/>
  <c r="L2797" i="29"/>
  <c r="T2795" i="29"/>
  <c r="P2794" i="29"/>
  <c r="L2793" i="29"/>
  <c r="S2976" i="29"/>
  <c r="O2969" i="29"/>
  <c r="K2964" i="29"/>
  <c r="S2958" i="29"/>
  <c r="K2954" i="29"/>
  <c r="V2949" i="29"/>
  <c r="O2945" i="29"/>
  <c r="V2941" i="29"/>
  <c r="L2938" i="29"/>
  <c r="N2934" i="29"/>
  <c r="R2931" i="29"/>
  <c r="V2928" i="29"/>
  <c r="N2926" i="29"/>
  <c r="R2923" i="29"/>
  <c r="L2921" i="29"/>
  <c r="S2918" i="29"/>
  <c r="S2916" i="29"/>
  <c r="M2914" i="29"/>
  <c r="T2911" i="29"/>
  <c r="V2909" i="29"/>
  <c r="R2907" i="29"/>
  <c r="N2905" i="29"/>
  <c r="P2903" i="29"/>
  <c r="L2901" i="29"/>
  <c r="N2899" i="29"/>
  <c r="K2897" i="29"/>
  <c r="R2895" i="29"/>
  <c r="M2894" i="29"/>
  <c r="T2892" i="29"/>
  <c r="O2891" i="29"/>
  <c r="V2889" i="29"/>
  <c r="Q2888" i="29"/>
  <c r="L2887" i="29"/>
  <c r="R2885" i="29"/>
  <c r="M2884" i="29"/>
  <c r="T2882" i="29"/>
  <c r="O2881" i="29"/>
  <c r="V2879" i="29"/>
  <c r="Q2878" i="29"/>
  <c r="L2877" i="29"/>
  <c r="S2875" i="29"/>
  <c r="O2874" i="29"/>
  <c r="K2873" i="29"/>
  <c r="S2871" i="29"/>
  <c r="O2870" i="29"/>
  <c r="K2869" i="29"/>
  <c r="S2867" i="29"/>
  <c r="O2866" i="29"/>
  <c r="K2865" i="29"/>
  <c r="S2863" i="29"/>
  <c r="O2862" i="29"/>
  <c r="K2861" i="29"/>
  <c r="S2859" i="29"/>
  <c r="O2858" i="29"/>
  <c r="K2857" i="29"/>
  <c r="S2855" i="29"/>
  <c r="O2854" i="29"/>
  <c r="K2853" i="29"/>
  <c r="S2851" i="29"/>
  <c r="O2850" i="29"/>
  <c r="K2849" i="29"/>
  <c r="S2847" i="29"/>
  <c r="O2846" i="29"/>
  <c r="K2845" i="29"/>
  <c r="S2843" i="29"/>
  <c r="O2842" i="29"/>
  <c r="K2841" i="29"/>
  <c r="S2839" i="29"/>
  <c r="O2838" i="29"/>
  <c r="K2837" i="29"/>
  <c r="S2835" i="29"/>
  <c r="O2834" i="29"/>
  <c r="K2833" i="29"/>
  <c r="S2831" i="29"/>
  <c r="O2830" i="29"/>
  <c r="K2829" i="29"/>
  <c r="S2827" i="29"/>
  <c r="O2826" i="29"/>
  <c r="K2825" i="29"/>
  <c r="S2823" i="29"/>
  <c r="O2822" i="29"/>
  <c r="K2821" i="29"/>
  <c r="S2819" i="29"/>
  <c r="O2818" i="29"/>
  <c r="K2817" i="29"/>
  <c r="S2815" i="29"/>
  <c r="O2814" i="29"/>
  <c r="K2813" i="29"/>
  <c r="S2811" i="29"/>
  <c r="O2810" i="29"/>
  <c r="K2809" i="29"/>
  <c r="S2807" i="29"/>
  <c r="O2806" i="29"/>
  <c r="K2805" i="29"/>
  <c r="S2803" i="29"/>
  <c r="O2802" i="29"/>
  <c r="K2801" i="29"/>
  <c r="S2799" i="29"/>
  <c r="O2798" i="29"/>
  <c r="K2797" i="29"/>
  <c r="S2795" i="29"/>
  <c r="O2794" i="29"/>
  <c r="K2793" i="29"/>
  <c r="S2791" i="29"/>
  <c r="O2790" i="29"/>
  <c r="K2789" i="29"/>
  <c r="S2787" i="29"/>
  <c r="O2786" i="29"/>
  <c r="K2785" i="29"/>
  <c r="S2783" i="29"/>
  <c r="O2782" i="29"/>
  <c r="K2781" i="29"/>
  <c r="S2779" i="29"/>
  <c r="O2778" i="29"/>
  <c r="K2777" i="29"/>
  <c r="K2976" i="29"/>
  <c r="T2968" i="29"/>
  <c r="P2963" i="29"/>
  <c r="L2958" i="29"/>
  <c r="V2953" i="29"/>
  <c r="O2949" i="29"/>
  <c r="U2944" i="29"/>
  <c r="O2941" i="29"/>
  <c r="K2938" i="29"/>
  <c r="M2934" i="29"/>
  <c r="Q2931" i="29"/>
  <c r="U2928" i="29"/>
  <c r="M2926" i="29"/>
  <c r="Q2923" i="29"/>
  <c r="K2921" i="29"/>
  <c r="Q2918" i="29"/>
  <c r="R2916" i="29"/>
  <c r="L2914" i="29"/>
  <c r="S2911" i="29"/>
  <c r="O2909" i="29"/>
  <c r="Q2907" i="29"/>
  <c r="M2905" i="29"/>
  <c r="O2903" i="29"/>
  <c r="K2901" i="29"/>
  <c r="S2898" i="29"/>
  <c r="V2896" i="29"/>
  <c r="Q2895" i="29"/>
  <c r="L2894" i="29"/>
  <c r="S2892" i="29"/>
  <c r="N2891" i="29"/>
  <c r="U2889" i="29"/>
  <c r="P2888" i="29"/>
  <c r="V2886" i="29"/>
  <c r="Q2885" i="29"/>
  <c r="L2884" i="29"/>
  <c r="S2882" i="29"/>
  <c r="N2881" i="29"/>
  <c r="U2879" i="29"/>
  <c r="P2878" i="29"/>
  <c r="K2877" i="29"/>
  <c r="R2875" i="29"/>
  <c r="N2874" i="29"/>
  <c r="V2872" i="29"/>
  <c r="R2871" i="29"/>
  <c r="N2870" i="29"/>
  <c r="V2868" i="29"/>
  <c r="R2867" i="29"/>
  <c r="N2866" i="29"/>
  <c r="V2864" i="29"/>
  <c r="R2863" i="29"/>
  <c r="N2862" i="29"/>
  <c r="V2860" i="29"/>
  <c r="R2859" i="29"/>
  <c r="N2858" i="29"/>
  <c r="V2856" i="29"/>
  <c r="R2855" i="29"/>
  <c r="N2854" i="29"/>
  <c r="V2852" i="29"/>
  <c r="R2851" i="29"/>
  <c r="N2850" i="29"/>
  <c r="V2848" i="29"/>
  <c r="R2847" i="29"/>
  <c r="N2846" i="29"/>
  <c r="V2844" i="29"/>
  <c r="R2843" i="29"/>
  <c r="N2842" i="29"/>
  <c r="V2840" i="29"/>
  <c r="R2839" i="29"/>
  <c r="N2838" i="29"/>
  <c r="V2836" i="29"/>
  <c r="R2835" i="29"/>
  <c r="N2834" i="29"/>
  <c r="V2832" i="29"/>
  <c r="R2831" i="29"/>
  <c r="N2830" i="29"/>
  <c r="V2828" i="29"/>
  <c r="R2827" i="29"/>
  <c r="N2826" i="29"/>
  <c r="V2824" i="29"/>
  <c r="R2823" i="29"/>
  <c r="N2822" i="29"/>
  <c r="V2820" i="29"/>
  <c r="R2819" i="29"/>
  <c r="N2818" i="29"/>
  <c r="V2816" i="29"/>
  <c r="R2815" i="29"/>
  <c r="N2814" i="29"/>
  <c r="V2812" i="29"/>
  <c r="R2811" i="29"/>
  <c r="N2810" i="29"/>
  <c r="V2808" i="29"/>
  <c r="R2807" i="29"/>
  <c r="N2806" i="29"/>
  <c r="V2804" i="29"/>
  <c r="R2803" i="29"/>
  <c r="N2802" i="29"/>
  <c r="V2800" i="29"/>
  <c r="R2799" i="29"/>
  <c r="N2798" i="29"/>
  <c r="V2796" i="29"/>
  <c r="R2795" i="29"/>
  <c r="N2794" i="29"/>
  <c r="V2792" i="29"/>
  <c r="R2791" i="29"/>
  <c r="N2790" i="29"/>
  <c r="V2788" i="29"/>
  <c r="R2787" i="29"/>
  <c r="N2786" i="29"/>
  <c r="V2784" i="29"/>
  <c r="R2783" i="29"/>
  <c r="N2782" i="29"/>
  <c r="V2780" i="29"/>
  <c r="R2779" i="29"/>
  <c r="P2975" i="29"/>
  <c r="S2968" i="29"/>
  <c r="O2963" i="29"/>
  <c r="K2958" i="29"/>
  <c r="O2953" i="29"/>
  <c r="U2948" i="29"/>
  <c r="T2944" i="29"/>
  <c r="V2940" i="29"/>
  <c r="V2937" i="29"/>
  <c r="L2934" i="29"/>
  <c r="P2931" i="29"/>
  <c r="T2928" i="29"/>
  <c r="L2926" i="29"/>
  <c r="P2923" i="29"/>
  <c r="V2920" i="29"/>
  <c r="P2918" i="29"/>
  <c r="K2916" i="29"/>
  <c r="K2914" i="29"/>
  <c r="R2911" i="29"/>
  <c r="N2909" i="29"/>
  <c r="P2907" i="29"/>
  <c r="L2905" i="29"/>
  <c r="N2903" i="29"/>
  <c r="V2900" i="29"/>
  <c r="R2898" i="29"/>
  <c r="U2896" i="29"/>
  <c r="P2895" i="29"/>
  <c r="K2894" i="29"/>
  <c r="R2892" i="29"/>
  <c r="M2891" i="29"/>
  <c r="T2889" i="29"/>
  <c r="N2888" i="29"/>
  <c r="U2886" i="29"/>
  <c r="P2885" i="29"/>
  <c r="K2884" i="29"/>
  <c r="R2882" i="29"/>
  <c r="M2881" i="29"/>
  <c r="T2879" i="29"/>
  <c r="O2878" i="29"/>
  <c r="V2876" i="29"/>
  <c r="Q2875" i="29"/>
  <c r="M2874" i="29"/>
  <c r="U2872" i="29"/>
  <c r="Q2871" i="29"/>
  <c r="M2870" i="29"/>
  <c r="U2868" i="29"/>
  <c r="Q2867" i="29"/>
  <c r="M2866" i="29"/>
  <c r="U2864" i="29"/>
  <c r="Q2863" i="29"/>
  <c r="M2862" i="29"/>
  <c r="U2860" i="29"/>
  <c r="Q2859" i="29"/>
  <c r="M2858" i="29"/>
  <c r="U2856" i="29"/>
  <c r="Q2855" i="29"/>
  <c r="M2854" i="29"/>
  <c r="U2852" i="29"/>
  <c r="Q2851" i="29"/>
  <c r="M2850" i="29"/>
  <c r="U2848" i="29"/>
  <c r="Q2847" i="29"/>
  <c r="M2846" i="29"/>
  <c r="U2844" i="29"/>
  <c r="Q2843" i="29"/>
  <c r="M2842" i="29"/>
  <c r="U2840" i="29"/>
  <c r="Q2839" i="29"/>
  <c r="M2838" i="29"/>
  <c r="U2836" i="29"/>
  <c r="Q2835" i="29"/>
  <c r="M2834" i="29"/>
  <c r="U2832" i="29"/>
  <c r="Q2831" i="29"/>
  <c r="M2830" i="29"/>
  <c r="U2828" i="29"/>
  <c r="Q2827" i="29"/>
  <c r="M2826" i="29"/>
  <c r="U2824" i="29"/>
  <c r="Q2823" i="29"/>
  <c r="M2822" i="29"/>
  <c r="U2820" i="29"/>
  <c r="Q2819" i="29"/>
  <c r="M2818" i="29"/>
  <c r="U2816" i="29"/>
  <c r="Q2815" i="29"/>
  <c r="M2814" i="29"/>
  <c r="U2812" i="29"/>
  <c r="Q2811" i="29"/>
  <c r="M2810" i="29"/>
  <c r="U2808" i="29"/>
  <c r="Q2807" i="29"/>
  <c r="M2806" i="29"/>
  <c r="U2804" i="29"/>
  <c r="Q2803" i="29"/>
  <c r="M2802" i="29"/>
  <c r="U2800" i="29"/>
  <c r="Q2799" i="29"/>
  <c r="M2798" i="29"/>
  <c r="U2796" i="29"/>
  <c r="Q2795" i="29"/>
  <c r="M2794" i="29"/>
  <c r="U2792" i="29"/>
  <c r="Q2791" i="29"/>
  <c r="M2790" i="29"/>
  <c r="U2788" i="29"/>
  <c r="Q2787" i="29"/>
  <c r="O2975" i="29"/>
  <c r="R2968" i="29"/>
  <c r="N2963" i="29"/>
  <c r="V2957" i="29"/>
  <c r="U2952" i="29"/>
  <c r="T2948" i="29"/>
  <c r="S2944" i="29"/>
  <c r="U2940" i="29"/>
  <c r="O2937" i="29"/>
  <c r="K2934" i="29"/>
  <c r="O2931" i="29"/>
  <c r="S2928" i="29"/>
  <c r="K2926" i="29"/>
  <c r="O2923" i="29"/>
  <c r="U2920" i="29"/>
  <c r="O2918" i="29"/>
  <c r="U2915" i="29"/>
  <c r="V2913" i="29"/>
  <c r="Q2911" i="29"/>
  <c r="M2909" i="29"/>
  <c r="O2907" i="29"/>
  <c r="K2905" i="29"/>
  <c r="S2902" i="29"/>
  <c r="U2900" i="29"/>
  <c r="Q2898" i="29"/>
  <c r="T2896" i="29"/>
  <c r="O2895" i="29"/>
  <c r="V2893" i="29"/>
  <c r="Q2892" i="29"/>
  <c r="L2891" i="29"/>
  <c r="R2889" i="29"/>
  <c r="M2888" i="29"/>
  <c r="T2886" i="29"/>
  <c r="O2885" i="29"/>
  <c r="V2883" i="29"/>
  <c r="Q2882" i="29"/>
  <c r="L2881" i="29"/>
  <c r="S2879" i="29"/>
  <c r="N2878" i="29"/>
  <c r="U2876" i="29"/>
  <c r="P2875" i="29"/>
  <c r="L2874" i="29"/>
  <c r="T2872" i="29"/>
  <c r="P2871" i="29"/>
  <c r="L2870" i="29"/>
  <c r="T2868" i="29"/>
  <c r="P2867" i="29"/>
  <c r="L2866" i="29"/>
  <c r="T2864" i="29"/>
  <c r="P2863" i="29"/>
  <c r="L2862" i="29"/>
  <c r="T2860" i="29"/>
  <c r="P2859" i="29"/>
  <c r="L2858" i="29"/>
  <c r="T2856" i="29"/>
  <c r="P2855" i="29"/>
  <c r="L2854" i="29"/>
  <c r="T2852" i="29"/>
  <c r="P2851" i="29"/>
  <c r="L2850" i="29"/>
  <c r="T2848" i="29"/>
  <c r="P2847" i="29"/>
  <c r="L2846" i="29"/>
  <c r="T2844" i="29"/>
  <c r="P2843" i="29"/>
  <c r="L2842" i="29"/>
  <c r="T2840" i="29"/>
  <c r="P2839" i="29"/>
  <c r="L2838" i="29"/>
  <c r="T2836" i="29"/>
  <c r="P2835" i="29"/>
  <c r="L2834" i="29"/>
  <c r="T2832" i="29"/>
  <c r="P2831" i="29"/>
  <c r="L2830" i="29"/>
  <c r="T2828" i="29"/>
  <c r="P2827" i="29"/>
  <c r="L2826" i="29"/>
  <c r="T2824" i="29"/>
  <c r="P2823" i="29"/>
  <c r="L2822" i="29"/>
  <c r="T2820" i="29"/>
  <c r="P2819" i="29"/>
  <c r="L2818" i="29"/>
  <c r="T2816" i="29"/>
  <c r="P2815" i="29"/>
  <c r="S2974" i="29"/>
  <c r="K2968" i="29"/>
  <c r="S2962" i="29"/>
  <c r="O2957" i="29"/>
  <c r="T2952" i="29"/>
  <c r="S2948" i="29"/>
  <c r="R2944" i="29"/>
  <c r="T2940" i="29"/>
  <c r="V2936" i="29"/>
  <c r="V2933" i="29"/>
  <c r="N2931" i="29"/>
  <c r="R2928" i="29"/>
  <c r="V2925" i="29"/>
  <c r="N2923" i="29"/>
  <c r="T2920" i="29"/>
  <c r="N2918" i="29"/>
  <c r="T2915" i="29"/>
  <c r="O2913" i="29"/>
  <c r="P2911" i="29"/>
  <c r="L2909" i="29"/>
  <c r="N2907" i="29"/>
  <c r="V2904" i="29"/>
  <c r="R2902" i="29"/>
  <c r="T2900" i="29"/>
  <c r="P2898" i="29"/>
  <c r="S2896" i="29"/>
  <c r="N2895" i="29"/>
  <c r="U2893" i="29"/>
  <c r="P2892" i="29"/>
  <c r="V2890" i="29"/>
  <c r="Q2889" i="29"/>
  <c r="L2888" i="29"/>
  <c r="S2886" i="29"/>
  <c r="N2885" i="29"/>
  <c r="U2883" i="29"/>
  <c r="P2882" i="29"/>
  <c r="K2881" i="29"/>
  <c r="R2879" i="29"/>
  <c r="M2878" i="29"/>
  <c r="T2876" i="29"/>
  <c r="O2875" i="29"/>
  <c r="K2874" i="29"/>
  <c r="S2872" i="29"/>
  <c r="O2871" i="29"/>
  <c r="K2870" i="29"/>
  <c r="S2868" i="29"/>
  <c r="O2867" i="29"/>
  <c r="K2866" i="29"/>
  <c r="S2864" i="29"/>
  <c r="O2863" i="29"/>
  <c r="K2862" i="29"/>
  <c r="S2860" i="29"/>
  <c r="O2859" i="29"/>
  <c r="K2858" i="29"/>
  <c r="S2856" i="29"/>
  <c r="O2855" i="29"/>
  <c r="K2854" i="29"/>
  <c r="S2852" i="29"/>
  <c r="O2851" i="29"/>
  <c r="K2850" i="29"/>
  <c r="S2848" i="29"/>
  <c r="O2847" i="29"/>
  <c r="K2846" i="29"/>
  <c r="S2844" i="29"/>
  <c r="O2843" i="29"/>
  <c r="K2842" i="29"/>
  <c r="S2840" i="29"/>
  <c r="O2839" i="29"/>
  <c r="K2838" i="29"/>
  <c r="S2836" i="29"/>
  <c r="O2835" i="29"/>
  <c r="K2834" i="29"/>
  <c r="S2832" i="29"/>
  <c r="O2831" i="29"/>
  <c r="K2830" i="29"/>
  <c r="S2828" i="29"/>
  <c r="O2827" i="29"/>
  <c r="K2826" i="29"/>
  <c r="S2824" i="29"/>
  <c r="O2823" i="29"/>
  <c r="K2822" i="29"/>
  <c r="S2820" i="29"/>
  <c r="O2819" i="29"/>
  <c r="K2818" i="29"/>
  <c r="S2816" i="29"/>
  <c r="O2815" i="29"/>
  <c r="L2974" i="29"/>
  <c r="P2967" i="29"/>
  <c r="L2962" i="29"/>
  <c r="T2956" i="29"/>
  <c r="S2952" i="29"/>
  <c r="R2948" i="29"/>
  <c r="K2944" i="29"/>
  <c r="S2940" i="29"/>
  <c r="U2936" i="29"/>
  <c r="O2933" i="29"/>
  <c r="S2930" i="29"/>
  <c r="K2928" i="29"/>
  <c r="O2925" i="29"/>
  <c r="S2922" i="29"/>
  <c r="S2920" i="29"/>
  <c r="M2918" i="29"/>
  <c r="S2915" i="29"/>
  <c r="M2913" i="29"/>
  <c r="O2911" i="29"/>
  <c r="K2909" i="29"/>
  <c r="S2906" i="29"/>
  <c r="U2904" i="29"/>
  <c r="Q2902" i="29"/>
  <c r="S2900" i="29"/>
  <c r="O2898" i="29"/>
  <c r="R2896" i="29"/>
  <c r="M2895" i="29"/>
  <c r="T2893" i="29"/>
  <c r="N2892" i="29"/>
  <c r="U2890" i="29"/>
  <c r="P2889" i="29"/>
  <c r="K2888" i="29"/>
  <c r="R2886" i="29"/>
  <c r="M2885" i="29"/>
  <c r="T2883" i="29"/>
  <c r="O2882" i="29"/>
  <c r="V2880" i="29"/>
  <c r="Q2879" i="29"/>
  <c r="L2878" i="29"/>
  <c r="S2876" i="29"/>
  <c r="N2875" i="29"/>
  <c r="V2873" i="29"/>
  <c r="R2872" i="29"/>
  <c r="N2871" i="29"/>
  <c r="V2869" i="29"/>
  <c r="R2868" i="29"/>
  <c r="N2867" i="29"/>
  <c r="V2865" i="29"/>
  <c r="R2864" i="29"/>
  <c r="N2863" i="29"/>
  <c r="V2861" i="29"/>
  <c r="R2860" i="29"/>
  <c r="N2859" i="29"/>
  <c r="V2857" i="29"/>
  <c r="R2856" i="29"/>
  <c r="N2855" i="29"/>
  <c r="V2853" i="29"/>
  <c r="R2852" i="29"/>
  <c r="N2851" i="29"/>
  <c r="V2849" i="29"/>
  <c r="R2848" i="29"/>
  <c r="N2847" i="29"/>
  <c r="V2845" i="29"/>
  <c r="R2844" i="29"/>
  <c r="N2843" i="29"/>
  <c r="V2841" i="29"/>
  <c r="R2840" i="29"/>
  <c r="N2839" i="29"/>
  <c r="V2837" i="29"/>
  <c r="R2836" i="29"/>
  <c r="N2835" i="29"/>
  <c r="V2833" i="29"/>
  <c r="R2832" i="29"/>
  <c r="N2831" i="29"/>
  <c r="V2829" i="29"/>
  <c r="R2828" i="29"/>
  <c r="N2827" i="29"/>
  <c r="V2825" i="29"/>
  <c r="R2824" i="29"/>
  <c r="N2823" i="29"/>
  <c r="V2821" i="29"/>
  <c r="R2820" i="29"/>
  <c r="N2819" i="29"/>
  <c r="V2817" i="29"/>
  <c r="R2816" i="29"/>
  <c r="K2974" i="29"/>
  <c r="O2967" i="29"/>
  <c r="K2962" i="29"/>
  <c r="S2956" i="29"/>
  <c r="R2952" i="29"/>
  <c r="K2948" i="29"/>
  <c r="R2943" i="29"/>
  <c r="R2940" i="29"/>
  <c r="T2936" i="29"/>
  <c r="L2933" i="29"/>
  <c r="P2930" i="29"/>
  <c r="T2927" i="29"/>
  <c r="L2925" i="29"/>
  <c r="Q2922" i="29"/>
  <c r="R2920" i="29"/>
  <c r="L2918" i="29"/>
  <c r="R2915" i="29"/>
  <c r="L2913" i="29"/>
  <c r="N2911" i="29"/>
  <c r="V2908" i="29"/>
  <c r="R2906" i="29"/>
  <c r="T2904" i="29"/>
  <c r="P2902" i="29"/>
  <c r="R2900" i="29"/>
  <c r="N2898" i="29"/>
  <c r="Q2896" i="29"/>
  <c r="L2895" i="29"/>
  <c r="R2893" i="29"/>
  <c r="M2892" i="29"/>
  <c r="T2890" i="29"/>
  <c r="O2889" i="29"/>
  <c r="V2887" i="29"/>
  <c r="Q2886" i="29"/>
  <c r="L2885" i="29"/>
  <c r="S2883" i="29"/>
  <c r="N2882" i="29"/>
  <c r="U2880" i="29"/>
  <c r="P2879" i="29"/>
  <c r="K2878" i="29"/>
  <c r="R2876" i="29"/>
  <c r="M2875" i="29"/>
  <c r="U2873" i="29"/>
  <c r="Q2872" i="29"/>
  <c r="M2871" i="29"/>
  <c r="U2869" i="29"/>
  <c r="Q2868" i="29"/>
  <c r="M2867" i="29"/>
  <c r="U2865" i="29"/>
  <c r="Q2864" i="29"/>
  <c r="M2863" i="29"/>
  <c r="U2861" i="29"/>
  <c r="Q2860" i="29"/>
  <c r="M2859" i="29"/>
  <c r="U2857" i="29"/>
  <c r="Q2856" i="29"/>
  <c r="M2855" i="29"/>
  <c r="U2853" i="29"/>
  <c r="Q2852" i="29"/>
  <c r="M2851" i="29"/>
  <c r="U2849" i="29"/>
  <c r="Q2848" i="29"/>
  <c r="M2847" i="29"/>
  <c r="U2845" i="29"/>
  <c r="Q2844" i="29"/>
  <c r="M2843" i="29"/>
  <c r="U2841" i="29"/>
  <c r="Q2840" i="29"/>
  <c r="M2839" i="29"/>
  <c r="U2837" i="29"/>
  <c r="Q2836" i="29"/>
  <c r="M2835" i="29"/>
  <c r="U2833" i="29"/>
  <c r="Q2832" i="29"/>
  <c r="M2831" i="29"/>
  <c r="U2829" i="29"/>
  <c r="Q2828" i="29"/>
  <c r="M2827" i="29"/>
  <c r="U2825" i="29"/>
  <c r="Q2824" i="29"/>
  <c r="M2823" i="29"/>
  <c r="U2821" i="29"/>
  <c r="Q2820" i="29"/>
  <c r="M2819" i="29"/>
  <c r="U2817" i="29"/>
  <c r="Q2816" i="29"/>
  <c r="O2973" i="29"/>
  <c r="N2967" i="29"/>
  <c r="V2961" i="29"/>
  <c r="R2956" i="29"/>
  <c r="K2952" i="29"/>
  <c r="Q2947" i="29"/>
  <c r="Q2943" i="29"/>
  <c r="K2940" i="29"/>
  <c r="S2936" i="29"/>
  <c r="K2933" i="29"/>
  <c r="O2930" i="29"/>
  <c r="S2927" i="29"/>
  <c r="K2925" i="29"/>
  <c r="P2922" i="29"/>
  <c r="K2920" i="29"/>
  <c r="K2918" i="29"/>
  <c r="Q2915" i="29"/>
  <c r="K2913" i="29"/>
  <c r="S2910" i="29"/>
  <c r="U2908" i="29"/>
  <c r="Q2906" i="29"/>
  <c r="S2904" i="29"/>
  <c r="O2902" i="29"/>
  <c r="K2900" i="29"/>
  <c r="M2898" i="29"/>
  <c r="P2896" i="29"/>
  <c r="V2894" i="29"/>
  <c r="Q2893" i="29"/>
  <c r="L2892" i="29"/>
  <c r="S2890" i="29"/>
  <c r="N2889" i="29"/>
  <c r="U2887" i="29"/>
  <c r="P2886" i="29"/>
  <c r="K2885" i="29"/>
  <c r="R2883" i="29"/>
  <c r="M2882" i="29"/>
  <c r="T2880" i="29"/>
  <c r="O2879" i="29"/>
  <c r="V2877" i="29"/>
  <c r="Q2876" i="29"/>
  <c r="L2875" i="29"/>
  <c r="T2873" i="29"/>
  <c r="P2872" i="29"/>
  <c r="L2871" i="29"/>
  <c r="T2869" i="29"/>
  <c r="P2868" i="29"/>
  <c r="L2867" i="29"/>
  <c r="T2865" i="29"/>
  <c r="P2864" i="29"/>
  <c r="L2863" i="29"/>
  <c r="T2861" i="29"/>
  <c r="P2860" i="29"/>
  <c r="L2859" i="29"/>
  <c r="T2857" i="29"/>
  <c r="P2856" i="29"/>
  <c r="L2855" i="29"/>
  <c r="T2853" i="29"/>
  <c r="P2852" i="29"/>
  <c r="L2851" i="29"/>
  <c r="T2849" i="29"/>
  <c r="P2848" i="29"/>
  <c r="L2847" i="29"/>
  <c r="T2845" i="29"/>
  <c r="P2844" i="29"/>
  <c r="L2843" i="29"/>
  <c r="T2841" i="29"/>
  <c r="P2840" i="29"/>
  <c r="L2839" i="29"/>
  <c r="T2837" i="29"/>
  <c r="P2836" i="29"/>
  <c r="L2835" i="29"/>
  <c r="T2833" i="29"/>
  <c r="P2832" i="29"/>
  <c r="L2831" i="29"/>
  <c r="T2829" i="29"/>
  <c r="P2828" i="29"/>
  <c r="L2827" i="29"/>
  <c r="T2825" i="29"/>
  <c r="P2824" i="29"/>
  <c r="T2972" i="29"/>
  <c r="S2966" i="29"/>
  <c r="O2961" i="29"/>
  <c r="K2956" i="29"/>
  <c r="Q2951" i="29"/>
  <c r="P2947" i="29"/>
  <c r="P2943" i="29"/>
  <c r="R2939" i="29"/>
  <c r="R2936" i="29"/>
  <c r="V2932" i="29"/>
  <c r="N2930" i="29"/>
  <c r="R2927" i="29"/>
  <c r="V2924" i="29"/>
  <c r="O2922" i="29"/>
  <c r="U2919" i="29"/>
  <c r="V2917" i="29"/>
  <c r="P2915" i="29"/>
  <c r="V2912" i="29"/>
  <c r="R2910" i="29"/>
  <c r="T2908" i="29"/>
  <c r="P2906" i="29"/>
  <c r="R2904" i="29"/>
  <c r="N2902" i="29"/>
  <c r="V2899" i="29"/>
  <c r="L2898" i="29"/>
  <c r="N2896" i="29"/>
  <c r="U2894" i="29"/>
  <c r="P2893" i="29"/>
  <c r="K2892" i="29"/>
  <c r="R2890" i="29"/>
  <c r="M2889" i="29"/>
  <c r="T2887" i="29"/>
  <c r="O2886" i="29"/>
  <c r="V2884" i="29"/>
  <c r="Q2883" i="29"/>
  <c r="L2882" i="29"/>
  <c r="S2880" i="29"/>
  <c r="N2879" i="29"/>
  <c r="U2877" i="29"/>
  <c r="P2876" i="29"/>
  <c r="K2875" i="29"/>
  <c r="S2873" i="29"/>
  <c r="O2872" i="29"/>
  <c r="K2871" i="29"/>
  <c r="S2869" i="29"/>
  <c r="O2868" i="29"/>
  <c r="K2867" i="29"/>
  <c r="S2865" i="29"/>
  <c r="O2864" i="29"/>
  <c r="K2863" i="29"/>
  <c r="S2861" i="29"/>
  <c r="O2860" i="29"/>
  <c r="K2859" i="29"/>
  <c r="S2857" i="29"/>
  <c r="O2856" i="29"/>
  <c r="K2855" i="29"/>
  <c r="S2853" i="29"/>
  <c r="O2852" i="29"/>
  <c r="K2851" i="29"/>
  <c r="S2849" i="29"/>
  <c r="O2848" i="29"/>
  <c r="K2847" i="29"/>
  <c r="S2845" i="29"/>
  <c r="O2844" i="29"/>
  <c r="K2843" i="29"/>
  <c r="S2841" i="29"/>
  <c r="O2840" i="29"/>
  <c r="K2839" i="29"/>
  <c r="S2837" i="29"/>
  <c r="O2836" i="29"/>
  <c r="S2972" i="29"/>
  <c r="L2966" i="29"/>
  <c r="T2960" i="29"/>
  <c r="Q2955" i="29"/>
  <c r="P2951" i="29"/>
  <c r="O2947" i="29"/>
  <c r="O2943" i="29"/>
  <c r="Q2939" i="29"/>
  <c r="K2936" i="29"/>
  <c r="U2932" i="29"/>
  <c r="M2930" i="29"/>
  <c r="Q2927" i="29"/>
  <c r="U2924" i="29"/>
  <c r="N2922" i="29"/>
  <c r="T2919" i="29"/>
  <c r="O2917" i="29"/>
  <c r="O2915" i="29"/>
  <c r="U2912" i="29"/>
  <c r="Q2910" i="29"/>
  <c r="S2908" i="29"/>
  <c r="O2906" i="29"/>
  <c r="K2904" i="29"/>
  <c r="M2902" i="29"/>
  <c r="U2899" i="29"/>
  <c r="K2898" i="29"/>
  <c r="M2896" i="29"/>
  <c r="T2894" i="29"/>
  <c r="O2893" i="29"/>
  <c r="V2891" i="29"/>
  <c r="Q2890" i="29"/>
  <c r="L2889" i="29"/>
  <c r="S2887" i="29"/>
  <c r="N2886" i="29"/>
  <c r="U2884" i="29"/>
  <c r="P2883" i="29"/>
  <c r="K2882" i="29"/>
  <c r="R2880" i="29"/>
  <c r="M2879" i="29"/>
  <c r="T2877" i="29"/>
  <c r="N2876" i="29"/>
  <c r="V2874" i="29"/>
  <c r="R2873" i="29"/>
  <c r="N2872" i="29"/>
  <c r="V2870" i="29"/>
  <c r="R2869" i="29"/>
  <c r="N2868" i="29"/>
  <c r="V2866" i="29"/>
  <c r="R2865" i="29"/>
  <c r="N2864" i="29"/>
  <c r="K2972" i="29"/>
  <c r="K2966" i="29"/>
  <c r="S2960" i="29"/>
  <c r="P2955" i="29"/>
  <c r="O2951" i="29"/>
  <c r="N2947" i="29"/>
  <c r="N2943" i="29"/>
  <c r="P2939" i="29"/>
  <c r="R2935" i="29"/>
  <c r="T2932" i="29"/>
  <c r="L2930" i="29"/>
  <c r="P2927" i="29"/>
  <c r="T2924" i="29"/>
  <c r="M2922" i="29"/>
  <c r="S2919" i="29"/>
  <c r="M2917" i="29"/>
  <c r="N2915" i="29"/>
  <c r="T2912" i="29"/>
  <c r="P2910" i="29"/>
  <c r="R2908" i="29"/>
  <c r="N2906" i="29"/>
  <c r="V2903" i="29"/>
  <c r="L2902" i="29"/>
  <c r="T2899" i="29"/>
  <c r="V2897" i="29"/>
  <c r="L2896" i="29"/>
  <c r="S2894" i="29"/>
  <c r="N2893" i="29"/>
  <c r="U2891" i="29"/>
  <c r="P2890" i="29"/>
  <c r="K2889" i="29"/>
  <c r="R2887" i="29"/>
  <c r="M2886" i="29"/>
  <c r="T2884" i="29"/>
  <c r="O2883" i="29"/>
  <c r="V2881" i="29"/>
  <c r="Q2880" i="29"/>
  <c r="L2879" i="29"/>
  <c r="R2877" i="29"/>
  <c r="M2876" i="29"/>
  <c r="U2874" i="29"/>
  <c r="Q2873" i="29"/>
  <c r="M2872" i="29"/>
  <c r="U2870" i="29"/>
  <c r="Q2869" i="29"/>
  <c r="M2868" i="29"/>
  <c r="U2866" i="29"/>
  <c r="Q2865" i="29"/>
  <c r="M2864" i="29"/>
  <c r="U2862" i="29"/>
  <c r="P2971" i="29"/>
  <c r="V2965" i="29"/>
  <c r="R2960" i="29"/>
  <c r="O2955" i="29"/>
  <c r="N2951" i="29"/>
  <c r="S2946" i="29"/>
  <c r="S2942" i="29"/>
  <c r="O2939" i="29"/>
  <c r="Q2935" i="29"/>
  <c r="S2932" i="29"/>
  <c r="K2930" i="29"/>
  <c r="O2927" i="29"/>
  <c r="S2924" i="29"/>
  <c r="L2922" i="29"/>
  <c r="R2919" i="29"/>
  <c r="L2917" i="29"/>
  <c r="S2914" i="29"/>
  <c r="S2912" i="29"/>
  <c r="O2910" i="29"/>
  <c r="K2908" i="29"/>
  <c r="M2906" i="29"/>
  <c r="U2903" i="29"/>
  <c r="K2902" i="29"/>
  <c r="S2899" i="29"/>
  <c r="Q2897" i="29"/>
  <c r="K2896" i="29"/>
  <c r="R2894" i="29"/>
  <c r="M2893" i="29"/>
  <c r="T2891" i="29"/>
  <c r="O2890" i="29"/>
  <c r="V2888" i="29"/>
  <c r="Q2887" i="29"/>
  <c r="L2886" i="29"/>
  <c r="S2884" i="29"/>
  <c r="N2883" i="29"/>
  <c r="U2881" i="29"/>
  <c r="P2880" i="29"/>
  <c r="V2878" i="29"/>
  <c r="Q2877" i="29"/>
  <c r="L2876" i="29"/>
  <c r="T2874" i="29"/>
  <c r="P2873" i="29"/>
  <c r="L2872" i="29"/>
  <c r="T2870" i="29"/>
  <c r="P2869" i="29"/>
  <c r="L2868" i="29"/>
  <c r="T2866" i="29"/>
  <c r="P2865" i="29"/>
  <c r="L2864" i="29"/>
  <c r="N2856" i="29"/>
  <c r="Q2849" i="29"/>
  <c r="T2842" i="29"/>
  <c r="K2835" i="29"/>
  <c r="S2829" i="29"/>
  <c r="O2824" i="29"/>
  <c r="N2820" i="29"/>
  <c r="M2816" i="29"/>
  <c r="Q2813" i="29"/>
  <c r="K2811" i="29"/>
  <c r="Q2808" i="29"/>
  <c r="K2806" i="29"/>
  <c r="L2804" i="29"/>
  <c r="R2801" i="29"/>
  <c r="L2799" i="29"/>
  <c r="R2796" i="29"/>
  <c r="L2794" i="29"/>
  <c r="M2792" i="29"/>
  <c r="U2789" i="29"/>
  <c r="T2787" i="29"/>
  <c r="T2785" i="29"/>
  <c r="T2783" i="29"/>
  <c r="U2781" i="29"/>
  <c r="L2780" i="29"/>
  <c r="K2778" i="29"/>
  <c r="O2776" i="29"/>
  <c r="T2774" i="29"/>
  <c r="N2773" i="29"/>
  <c r="U2771" i="29"/>
  <c r="P2770" i="29"/>
  <c r="K2769" i="29"/>
  <c r="R2767" i="29"/>
  <c r="M2766" i="29"/>
  <c r="T2764" i="29"/>
  <c r="O2763" i="29"/>
  <c r="V2761" i="29"/>
  <c r="Q2760" i="29"/>
  <c r="L2759" i="29"/>
  <c r="S2757" i="29"/>
  <c r="N2756" i="29"/>
  <c r="U2754" i="29"/>
  <c r="P2753" i="29"/>
  <c r="V2751" i="29"/>
  <c r="Q2750" i="29"/>
  <c r="L2749" i="29"/>
  <c r="S2747" i="29"/>
  <c r="N2746" i="29"/>
  <c r="V2744" i="29"/>
  <c r="R2743" i="29"/>
  <c r="N2742" i="29"/>
  <c r="V2740" i="29"/>
  <c r="R2739" i="29"/>
  <c r="N2738" i="29"/>
  <c r="V2736" i="29"/>
  <c r="R2735" i="29"/>
  <c r="N2734" i="29"/>
  <c r="V2732" i="29"/>
  <c r="R2731" i="29"/>
  <c r="N2730" i="29"/>
  <c r="V2728" i="29"/>
  <c r="R2727" i="29"/>
  <c r="N2726" i="29"/>
  <c r="V2724" i="29"/>
  <c r="R2723" i="29"/>
  <c r="N2722" i="29"/>
  <c r="V2720" i="29"/>
  <c r="R2719" i="29"/>
  <c r="N2718" i="29"/>
  <c r="V2716" i="29"/>
  <c r="R2715" i="29"/>
  <c r="N2714" i="29"/>
  <c r="V2712" i="29"/>
  <c r="R2711" i="29"/>
  <c r="N2710" i="29"/>
  <c r="V2708" i="29"/>
  <c r="R2707" i="29"/>
  <c r="N2706" i="29"/>
  <c r="V2704" i="29"/>
  <c r="R2703" i="29"/>
  <c r="N2702" i="29"/>
  <c r="V2700" i="29"/>
  <c r="R2699" i="29"/>
  <c r="N2698" i="29"/>
  <c r="V2696" i="29"/>
  <c r="R2695" i="29"/>
  <c r="N2694" i="29"/>
  <c r="V2692" i="29"/>
  <c r="R2691" i="29"/>
  <c r="N2690" i="29"/>
  <c r="V2688" i="29"/>
  <c r="R2687" i="29"/>
  <c r="N2686" i="29"/>
  <c r="V2684" i="29"/>
  <c r="R2683" i="29"/>
  <c r="N2682" i="29"/>
  <c r="V2680" i="29"/>
  <c r="R2679" i="29"/>
  <c r="N2678" i="29"/>
  <c r="V2676" i="29"/>
  <c r="R2675" i="29"/>
  <c r="N2674" i="29"/>
  <c r="V2672" i="29"/>
  <c r="R2671" i="29"/>
  <c r="N2670" i="29"/>
  <c r="V2668" i="29"/>
  <c r="R2667" i="29"/>
  <c r="N2666" i="29"/>
  <c r="V2664" i="29"/>
  <c r="M2856" i="29"/>
  <c r="P2849" i="29"/>
  <c r="R2841" i="29"/>
  <c r="V2834" i="29"/>
  <c r="R2829" i="29"/>
  <c r="N2824" i="29"/>
  <c r="M2820" i="29"/>
  <c r="L2816" i="29"/>
  <c r="P2813" i="29"/>
  <c r="V2810" i="29"/>
  <c r="P2808" i="29"/>
  <c r="V2805" i="29"/>
  <c r="P2803" i="29"/>
  <c r="Q2801" i="29"/>
  <c r="K2799" i="29"/>
  <c r="Q2796" i="29"/>
  <c r="K2794" i="29"/>
  <c r="L2792" i="29"/>
  <c r="T2789" i="29"/>
  <c r="P2787" i="29"/>
  <c r="S2785" i="29"/>
  <c r="Q2783" i="29"/>
  <c r="T2781" i="29"/>
  <c r="T2779" i="29"/>
  <c r="V2777" i="29"/>
  <c r="N2776" i="29"/>
  <c r="R2774" i="29"/>
  <c r="M2773" i="29"/>
  <c r="T2771" i="29"/>
  <c r="O2770" i="29"/>
  <c r="V2768" i="29"/>
  <c r="Q2767" i="29"/>
  <c r="L2766" i="29"/>
  <c r="S2764" i="29"/>
  <c r="N2763" i="29"/>
  <c r="U2761" i="29"/>
  <c r="P2760" i="29"/>
  <c r="K2759" i="29"/>
  <c r="R2757" i="29"/>
  <c r="M2756" i="29"/>
  <c r="T2754" i="29"/>
  <c r="N2753" i="29"/>
  <c r="U2751" i="29"/>
  <c r="P2750" i="29"/>
  <c r="K2749" i="29"/>
  <c r="R2747" i="29"/>
  <c r="M2746" i="29"/>
  <c r="U2744" i="29"/>
  <c r="Q2743" i="29"/>
  <c r="M2742" i="29"/>
  <c r="U2740" i="29"/>
  <c r="Q2739" i="29"/>
  <c r="M2738" i="29"/>
  <c r="U2736" i="29"/>
  <c r="Q2735" i="29"/>
  <c r="M2734" i="29"/>
  <c r="U2732" i="29"/>
  <c r="Q2731" i="29"/>
  <c r="M2730" i="29"/>
  <c r="U2728" i="29"/>
  <c r="Q2727" i="29"/>
  <c r="M2726" i="29"/>
  <c r="U2724" i="29"/>
  <c r="Q2723" i="29"/>
  <c r="M2722" i="29"/>
  <c r="U2720" i="29"/>
  <c r="Q2719" i="29"/>
  <c r="M2718" i="29"/>
  <c r="U2716" i="29"/>
  <c r="Q2715" i="29"/>
  <c r="M2714" i="29"/>
  <c r="U2712" i="29"/>
  <c r="Q2711" i="29"/>
  <c r="M2710" i="29"/>
  <c r="U2708" i="29"/>
  <c r="Q2707" i="29"/>
  <c r="M2706" i="29"/>
  <c r="U2704" i="29"/>
  <c r="Q2703" i="29"/>
  <c r="M2702" i="29"/>
  <c r="U2700" i="29"/>
  <c r="Q2699" i="29"/>
  <c r="M2698" i="29"/>
  <c r="U2696" i="29"/>
  <c r="Q2695" i="29"/>
  <c r="M2694" i="29"/>
  <c r="U2692" i="29"/>
  <c r="Q2691" i="29"/>
  <c r="M2690" i="29"/>
  <c r="U2688" i="29"/>
  <c r="Q2687" i="29"/>
  <c r="M2686" i="29"/>
  <c r="U2684" i="29"/>
  <c r="Q2683" i="29"/>
  <c r="M2682" i="29"/>
  <c r="U2680" i="29"/>
  <c r="Q2679" i="29"/>
  <c r="M2678" i="29"/>
  <c r="U2676" i="29"/>
  <c r="Q2675" i="29"/>
  <c r="M2674" i="29"/>
  <c r="U2672" i="29"/>
  <c r="Q2671" i="29"/>
  <c r="M2670" i="29"/>
  <c r="U2668" i="29"/>
  <c r="Q2667" i="29"/>
  <c r="M2666" i="29"/>
  <c r="U2664" i="29"/>
  <c r="Q2663" i="29"/>
  <c r="V2862" i="29"/>
  <c r="L2856" i="29"/>
  <c r="N2848" i="29"/>
  <c r="Q2841" i="29"/>
  <c r="U2834" i="29"/>
  <c r="Q2829" i="29"/>
  <c r="M2824" i="29"/>
  <c r="L2820" i="29"/>
  <c r="N2815" i="29"/>
  <c r="T2812" i="29"/>
  <c r="U2810" i="29"/>
  <c r="O2808" i="29"/>
  <c r="U2805" i="29"/>
  <c r="O2803" i="29"/>
  <c r="P2801" i="29"/>
  <c r="V2798" i="29"/>
  <c r="P2796" i="29"/>
  <c r="V2793" i="29"/>
  <c r="T2791" i="29"/>
  <c r="S2789" i="29"/>
  <c r="O2787" i="29"/>
  <c r="R2785" i="29"/>
  <c r="P2783" i="29"/>
  <c r="S2781" i="29"/>
  <c r="Q2779" i="29"/>
  <c r="U2777" i="29"/>
  <c r="M2776" i="29"/>
  <c r="Q2774" i="29"/>
  <c r="L2773" i="29"/>
  <c r="S2771" i="29"/>
  <c r="N2770" i="29"/>
  <c r="U2768" i="29"/>
  <c r="P2767" i="29"/>
  <c r="K2766" i="29"/>
  <c r="R2764" i="29"/>
  <c r="M2763" i="29"/>
  <c r="T2761" i="29"/>
  <c r="O2760" i="29"/>
  <c r="V2758" i="29"/>
  <c r="Q2757" i="29"/>
  <c r="L2756" i="29"/>
  <c r="R2754" i="29"/>
  <c r="M2753" i="29"/>
  <c r="T2751" i="29"/>
  <c r="O2750" i="29"/>
  <c r="V2748" i="29"/>
  <c r="Q2747" i="29"/>
  <c r="L2746" i="29"/>
  <c r="T2744" i="29"/>
  <c r="P2743" i="29"/>
  <c r="L2742" i="29"/>
  <c r="T2740" i="29"/>
  <c r="P2739" i="29"/>
  <c r="L2738" i="29"/>
  <c r="T2736" i="29"/>
  <c r="P2735" i="29"/>
  <c r="L2734" i="29"/>
  <c r="T2732" i="29"/>
  <c r="P2731" i="29"/>
  <c r="L2730" i="29"/>
  <c r="T2728" i="29"/>
  <c r="P2727" i="29"/>
  <c r="L2726" i="29"/>
  <c r="T2724" i="29"/>
  <c r="P2723" i="29"/>
  <c r="L2722" i="29"/>
  <c r="T2720" i="29"/>
  <c r="P2719" i="29"/>
  <c r="L2718" i="29"/>
  <c r="T2716" i="29"/>
  <c r="P2715" i="29"/>
  <c r="L2714" i="29"/>
  <c r="T2712" i="29"/>
  <c r="P2711" i="29"/>
  <c r="L2710" i="29"/>
  <c r="T2708" i="29"/>
  <c r="P2707" i="29"/>
  <c r="L2706" i="29"/>
  <c r="T2704" i="29"/>
  <c r="P2703" i="29"/>
  <c r="L2702" i="29"/>
  <c r="T2700" i="29"/>
  <c r="P2699" i="29"/>
  <c r="L2698" i="29"/>
  <c r="T2696" i="29"/>
  <c r="P2695" i="29"/>
  <c r="L2694" i="29"/>
  <c r="T2692" i="29"/>
  <c r="P2691" i="29"/>
  <c r="L2690" i="29"/>
  <c r="T2688" i="29"/>
  <c r="P2687" i="29"/>
  <c r="L2686" i="29"/>
  <c r="T2684" i="29"/>
  <c r="P2683" i="29"/>
  <c r="L2682" i="29"/>
  <c r="T2680" i="29"/>
  <c r="P2679" i="29"/>
  <c r="L2678" i="29"/>
  <c r="T2676" i="29"/>
  <c r="P2675" i="29"/>
  <c r="L2674" i="29"/>
  <c r="T2672" i="29"/>
  <c r="P2671" i="29"/>
  <c r="L2670" i="29"/>
  <c r="T2668" i="29"/>
  <c r="P2667" i="29"/>
  <c r="L2666" i="29"/>
  <c r="T2664" i="29"/>
  <c r="T2862" i="29"/>
  <c r="V2854" i="29"/>
  <c r="M2848" i="29"/>
  <c r="P2841" i="29"/>
  <c r="T2834" i="29"/>
  <c r="P2829" i="29"/>
  <c r="L2824" i="29"/>
  <c r="L2819" i="29"/>
  <c r="M2815" i="29"/>
  <c r="S2812" i="29"/>
  <c r="T2810" i="29"/>
  <c r="N2808" i="29"/>
  <c r="T2805" i="29"/>
  <c r="N2803" i="29"/>
  <c r="T2800" i="29"/>
  <c r="U2798" i="29"/>
  <c r="O2796" i="29"/>
  <c r="U2793" i="29"/>
  <c r="P2791" i="29"/>
  <c r="R2789" i="29"/>
  <c r="N2787" i="29"/>
  <c r="Q2785" i="29"/>
  <c r="O2783" i="29"/>
  <c r="R2781" i="29"/>
  <c r="P2779" i="29"/>
  <c r="T2777" i="29"/>
  <c r="L2776" i="29"/>
  <c r="P2774" i="29"/>
  <c r="K2773" i="29"/>
  <c r="R2771" i="29"/>
  <c r="M2770" i="29"/>
  <c r="T2768" i="29"/>
  <c r="O2767" i="29"/>
  <c r="V2765" i="29"/>
  <c r="Q2764" i="29"/>
  <c r="L2763" i="29"/>
  <c r="S2761" i="29"/>
  <c r="N2760" i="29"/>
  <c r="U2758" i="29"/>
  <c r="P2757" i="29"/>
  <c r="V2755" i="29"/>
  <c r="Q2754" i="29"/>
  <c r="L2753" i="29"/>
  <c r="S2751" i="29"/>
  <c r="N2750" i="29"/>
  <c r="U2748" i="29"/>
  <c r="P2747" i="29"/>
  <c r="K2746" i="29"/>
  <c r="S2744" i="29"/>
  <c r="O2743" i="29"/>
  <c r="K2742" i="29"/>
  <c r="S2740" i="29"/>
  <c r="O2739" i="29"/>
  <c r="K2738" i="29"/>
  <c r="S2736" i="29"/>
  <c r="O2735" i="29"/>
  <c r="K2734" i="29"/>
  <c r="S2732" i="29"/>
  <c r="O2731" i="29"/>
  <c r="K2730" i="29"/>
  <c r="S2728" i="29"/>
  <c r="O2727" i="29"/>
  <c r="K2726" i="29"/>
  <c r="S2724" i="29"/>
  <c r="O2723" i="29"/>
  <c r="K2722" i="29"/>
  <c r="S2720" i="29"/>
  <c r="O2719" i="29"/>
  <c r="K2718" i="29"/>
  <c r="S2716" i="29"/>
  <c r="O2715" i="29"/>
  <c r="K2714" i="29"/>
  <c r="S2712" i="29"/>
  <c r="O2711" i="29"/>
  <c r="K2710" i="29"/>
  <c r="S2708" i="29"/>
  <c r="O2707" i="29"/>
  <c r="K2706" i="29"/>
  <c r="S2704" i="29"/>
  <c r="O2703" i="29"/>
  <c r="K2702" i="29"/>
  <c r="S2700" i="29"/>
  <c r="O2699" i="29"/>
  <c r="K2698" i="29"/>
  <c r="S2696" i="29"/>
  <c r="O2695" i="29"/>
  <c r="K2694" i="29"/>
  <c r="S2692" i="29"/>
  <c r="O2691" i="29"/>
  <c r="K2690" i="29"/>
  <c r="S2688" i="29"/>
  <c r="O2687" i="29"/>
  <c r="K2686" i="29"/>
  <c r="S2684" i="29"/>
  <c r="O2683" i="29"/>
  <c r="K2682" i="29"/>
  <c r="S2680" i="29"/>
  <c r="O2679" i="29"/>
  <c r="K2678" i="29"/>
  <c r="S2676" i="29"/>
  <c r="O2675" i="29"/>
  <c r="K2674" i="29"/>
  <c r="S2672" i="29"/>
  <c r="O2671" i="29"/>
  <c r="K2670" i="29"/>
  <c r="S2668" i="29"/>
  <c r="O2667" i="29"/>
  <c r="K2666" i="29"/>
  <c r="S2664" i="29"/>
  <c r="R2861" i="29"/>
  <c r="U2854" i="29"/>
  <c r="L2848" i="29"/>
  <c r="N2840" i="29"/>
  <c r="S2833" i="29"/>
  <c r="O2828" i="29"/>
  <c r="L2823" i="29"/>
  <c r="K2819" i="29"/>
  <c r="L2815" i="29"/>
  <c r="R2812" i="29"/>
  <c r="L2810" i="29"/>
  <c r="M2808" i="29"/>
  <c r="S2805" i="29"/>
  <c r="M2803" i="29"/>
  <c r="S2800" i="29"/>
  <c r="T2798" i="29"/>
  <c r="N2796" i="29"/>
  <c r="T2793" i="29"/>
  <c r="O2791" i="29"/>
  <c r="Q2789" i="29"/>
  <c r="M2787" i="29"/>
  <c r="P2785" i="29"/>
  <c r="N2783" i="29"/>
  <c r="Q2781" i="29"/>
  <c r="O2779" i="29"/>
  <c r="S2777" i="29"/>
  <c r="T2775" i="29"/>
  <c r="O2774" i="29"/>
  <c r="V2772" i="29"/>
  <c r="Q2771" i="29"/>
  <c r="L2770" i="29"/>
  <c r="S2768" i="29"/>
  <c r="N2767" i="29"/>
  <c r="U2765" i="29"/>
  <c r="P2764" i="29"/>
  <c r="K2763" i="29"/>
  <c r="R2761" i="29"/>
  <c r="M2760" i="29"/>
  <c r="T2758" i="29"/>
  <c r="N2757" i="29"/>
  <c r="U2755" i="29"/>
  <c r="P2754" i="29"/>
  <c r="K2753" i="29"/>
  <c r="R2751" i="29"/>
  <c r="M2750" i="29"/>
  <c r="T2748" i="29"/>
  <c r="O2747" i="29"/>
  <c r="V2745" i="29"/>
  <c r="R2744" i="29"/>
  <c r="N2743" i="29"/>
  <c r="V2741" i="29"/>
  <c r="R2740" i="29"/>
  <c r="N2739" i="29"/>
  <c r="V2737" i="29"/>
  <c r="R2736" i="29"/>
  <c r="N2735" i="29"/>
  <c r="V2733" i="29"/>
  <c r="R2732" i="29"/>
  <c r="N2731" i="29"/>
  <c r="V2729" i="29"/>
  <c r="R2728" i="29"/>
  <c r="N2727" i="29"/>
  <c r="V2725" i="29"/>
  <c r="R2724" i="29"/>
  <c r="N2723" i="29"/>
  <c r="V2721" i="29"/>
  <c r="R2720" i="29"/>
  <c r="N2719" i="29"/>
  <c r="V2717" i="29"/>
  <c r="R2716" i="29"/>
  <c r="N2715" i="29"/>
  <c r="V2713" i="29"/>
  <c r="R2712" i="29"/>
  <c r="N2711" i="29"/>
  <c r="V2709" i="29"/>
  <c r="R2708" i="29"/>
  <c r="N2707" i="29"/>
  <c r="V2705" i="29"/>
  <c r="R2704" i="29"/>
  <c r="N2703" i="29"/>
  <c r="V2701" i="29"/>
  <c r="R2700" i="29"/>
  <c r="N2699" i="29"/>
  <c r="V2697" i="29"/>
  <c r="R2696" i="29"/>
  <c r="N2695" i="29"/>
  <c r="V2693" i="29"/>
  <c r="R2692" i="29"/>
  <c r="N2691" i="29"/>
  <c r="V2689" i="29"/>
  <c r="R2688" i="29"/>
  <c r="N2687" i="29"/>
  <c r="V2685" i="29"/>
  <c r="R2684" i="29"/>
  <c r="N2683" i="29"/>
  <c r="V2681" i="29"/>
  <c r="R2680" i="29"/>
  <c r="N2679" i="29"/>
  <c r="V2677" i="29"/>
  <c r="R2676" i="29"/>
  <c r="N2675" i="29"/>
  <c r="V2673" i="29"/>
  <c r="R2672" i="29"/>
  <c r="N2671" i="29"/>
  <c r="V2669" i="29"/>
  <c r="R2668" i="29"/>
  <c r="N2667" i="29"/>
  <c r="V2665" i="29"/>
  <c r="Q2861" i="29"/>
  <c r="T2854" i="29"/>
  <c r="V2846" i="29"/>
  <c r="M2840" i="29"/>
  <c r="R2833" i="29"/>
  <c r="N2828" i="29"/>
  <c r="K2823" i="29"/>
  <c r="V2818" i="29"/>
  <c r="K2815" i="29"/>
  <c r="Q2812" i="29"/>
  <c r="K2810" i="29"/>
  <c r="L2808" i="29"/>
  <c r="R2805" i="29"/>
  <c r="L2803" i="29"/>
  <c r="R2800" i="29"/>
  <c r="L2798" i="29"/>
  <c r="M2796" i="29"/>
  <c r="S2793" i="29"/>
  <c r="N2791" i="29"/>
  <c r="P2789" i="29"/>
  <c r="L2787" i="29"/>
  <c r="L2785" i="29"/>
  <c r="M2783" i="29"/>
  <c r="P2781" i="29"/>
  <c r="N2779" i="29"/>
  <c r="R2777" i="29"/>
  <c r="S2775" i="29"/>
  <c r="N2774" i="29"/>
  <c r="U2772" i="29"/>
  <c r="P2771" i="29"/>
  <c r="K2770" i="29"/>
  <c r="R2768" i="29"/>
  <c r="M2767" i="29"/>
  <c r="T2765" i="29"/>
  <c r="O2764" i="29"/>
  <c r="V2762" i="29"/>
  <c r="Q2761" i="29"/>
  <c r="L2760" i="29"/>
  <c r="R2758" i="29"/>
  <c r="M2757" i="29"/>
  <c r="T2755" i="29"/>
  <c r="O2754" i="29"/>
  <c r="V2752" i="29"/>
  <c r="Q2751" i="29"/>
  <c r="L2750" i="29"/>
  <c r="S2748" i="29"/>
  <c r="N2747" i="29"/>
  <c r="U2745" i="29"/>
  <c r="Q2744" i="29"/>
  <c r="M2743" i="29"/>
  <c r="U2741" i="29"/>
  <c r="Q2740" i="29"/>
  <c r="M2739" i="29"/>
  <c r="U2737" i="29"/>
  <c r="Q2736" i="29"/>
  <c r="M2735" i="29"/>
  <c r="U2733" i="29"/>
  <c r="Q2732" i="29"/>
  <c r="M2731" i="29"/>
  <c r="U2729" i="29"/>
  <c r="Q2728" i="29"/>
  <c r="M2727" i="29"/>
  <c r="U2725" i="29"/>
  <c r="Q2724" i="29"/>
  <c r="M2723" i="29"/>
  <c r="U2721" i="29"/>
  <c r="Q2720" i="29"/>
  <c r="M2719" i="29"/>
  <c r="U2717" i="29"/>
  <c r="Q2716" i="29"/>
  <c r="M2715" i="29"/>
  <c r="U2713" i="29"/>
  <c r="Q2712" i="29"/>
  <c r="M2711" i="29"/>
  <c r="U2709" i="29"/>
  <c r="Q2708" i="29"/>
  <c r="M2707" i="29"/>
  <c r="U2705" i="29"/>
  <c r="Q2704" i="29"/>
  <c r="M2703" i="29"/>
  <c r="U2701" i="29"/>
  <c r="Q2700" i="29"/>
  <c r="M2699" i="29"/>
  <c r="U2697" i="29"/>
  <c r="Q2696" i="29"/>
  <c r="M2695" i="29"/>
  <c r="U2693" i="29"/>
  <c r="Q2692" i="29"/>
  <c r="M2691" i="29"/>
  <c r="U2689" i="29"/>
  <c r="Q2688" i="29"/>
  <c r="M2687" i="29"/>
  <c r="U2685" i="29"/>
  <c r="Q2684" i="29"/>
  <c r="M2683" i="29"/>
  <c r="U2681" i="29"/>
  <c r="Q2680" i="29"/>
  <c r="M2679" i="29"/>
  <c r="U2677" i="29"/>
  <c r="Q2676" i="29"/>
  <c r="M2675" i="29"/>
  <c r="U2673" i="29"/>
  <c r="Q2672" i="29"/>
  <c r="M2671" i="29"/>
  <c r="U2669" i="29"/>
  <c r="Q2668" i="29"/>
  <c r="M2667" i="29"/>
  <c r="U2665" i="29"/>
  <c r="Q2664" i="29"/>
  <c r="M2663" i="29"/>
  <c r="U2661" i="29"/>
  <c r="Q2660" i="29"/>
  <c r="N2860" i="29"/>
  <c r="Q2853" i="29"/>
  <c r="T2846" i="29"/>
  <c r="V2838" i="29"/>
  <c r="P2833" i="29"/>
  <c r="L2828" i="29"/>
  <c r="U2822" i="29"/>
  <c r="T2818" i="29"/>
  <c r="U2814" i="29"/>
  <c r="O2812" i="29"/>
  <c r="U2809" i="29"/>
  <c r="O2807" i="29"/>
  <c r="P2805" i="29"/>
  <c r="V2802" i="29"/>
  <c r="P2800" i="29"/>
  <c r="V2797" i="29"/>
  <c r="P2795" i="29"/>
  <c r="Q2793" i="29"/>
  <c r="L2791" i="29"/>
  <c r="T2788" i="29"/>
  <c r="V2786" i="29"/>
  <c r="T2784" i="29"/>
  <c r="K2783" i="29"/>
  <c r="U2780" i="29"/>
  <c r="L2779" i="29"/>
  <c r="P2777" i="29"/>
  <c r="Q2775" i="29"/>
  <c r="L2774" i="29"/>
  <c r="S2772" i="29"/>
  <c r="N2771" i="29"/>
  <c r="U2769" i="29"/>
  <c r="P2768" i="29"/>
  <c r="K2767" i="29"/>
  <c r="R2765" i="29"/>
  <c r="M2764" i="29"/>
  <c r="T2762" i="29"/>
  <c r="N2761" i="29"/>
  <c r="U2759" i="29"/>
  <c r="P2758" i="29"/>
  <c r="K2757" i="29"/>
  <c r="R2755" i="29"/>
  <c r="M2754" i="29"/>
  <c r="T2752" i="29"/>
  <c r="O2751" i="29"/>
  <c r="V2749" i="29"/>
  <c r="Q2748" i="29"/>
  <c r="L2747" i="29"/>
  <c r="S2745" i="29"/>
  <c r="O2744" i="29"/>
  <c r="K2743" i="29"/>
  <c r="S2741" i="29"/>
  <c r="O2740" i="29"/>
  <c r="K2739" i="29"/>
  <c r="S2737" i="29"/>
  <c r="O2736" i="29"/>
  <c r="K2735" i="29"/>
  <c r="S2733" i="29"/>
  <c r="O2732" i="29"/>
  <c r="K2731" i="29"/>
  <c r="S2729" i="29"/>
  <c r="O2728" i="29"/>
  <c r="K2727" i="29"/>
  <c r="S2725" i="29"/>
  <c r="O2724" i="29"/>
  <c r="K2723" i="29"/>
  <c r="S2721" i="29"/>
  <c r="O2720" i="29"/>
  <c r="K2719" i="29"/>
  <c r="S2717" i="29"/>
  <c r="O2716" i="29"/>
  <c r="K2715" i="29"/>
  <c r="S2713" i="29"/>
  <c r="O2712" i="29"/>
  <c r="K2711" i="29"/>
  <c r="S2709" i="29"/>
  <c r="O2708" i="29"/>
  <c r="K2707" i="29"/>
  <c r="S2705" i="29"/>
  <c r="O2704" i="29"/>
  <c r="K2703" i="29"/>
  <c r="S2701" i="29"/>
  <c r="O2700" i="29"/>
  <c r="K2699" i="29"/>
  <c r="S2697" i="29"/>
  <c r="O2696" i="29"/>
  <c r="K2695" i="29"/>
  <c r="S2693" i="29"/>
  <c r="O2692" i="29"/>
  <c r="K2691" i="29"/>
  <c r="S2689" i="29"/>
  <c r="O2688" i="29"/>
  <c r="K2687" i="29"/>
  <c r="S2685" i="29"/>
  <c r="O2684" i="29"/>
  <c r="K2683" i="29"/>
  <c r="S2681" i="29"/>
  <c r="O2680" i="29"/>
  <c r="K2679" i="29"/>
  <c r="S2677" i="29"/>
  <c r="O2676" i="29"/>
  <c r="K2675" i="29"/>
  <c r="S2673" i="29"/>
  <c r="O2672" i="29"/>
  <c r="K2671" i="29"/>
  <c r="S2669" i="29"/>
  <c r="O2668" i="29"/>
  <c r="M2860" i="29"/>
  <c r="P2853" i="29"/>
  <c r="R2845" i="29"/>
  <c r="U2838" i="29"/>
  <c r="O2832" i="29"/>
  <c r="K2827" i="29"/>
  <c r="T2822" i="29"/>
  <c r="T2817" i="29"/>
  <c r="T2814" i="29"/>
  <c r="N2812" i="29"/>
  <c r="T2809" i="29"/>
  <c r="N2807" i="29"/>
  <c r="T2804" i="29"/>
  <c r="U2802" i="29"/>
  <c r="O2800" i="29"/>
  <c r="U2797" i="29"/>
  <c r="O2795" i="29"/>
  <c r="P2793" i="29"/>
  <c r="K2791" i="29"/>
  <c r="S2788" i="29"/>
  <c r="U2786" i="29"/>
  <c r="S2784" i="29"/>
  <c r="V2782" i="29"/>
  <c r="T2780" i="29"/>
  <c r="K2779" i="29"/>
  <c r="L2777" i="29"/>
  <c r="P2775" i="29"/>
  <c r="K2774" i="29"/>
  <c r="R2772" i="29"/>
  <c r="M2771" i="29"/>
  <c r="T2769" i="29"/>
  <c r="O2768" i="29"/>
  <c r="V2766" i="29"/>
  <c r="Q2765" i="29"/>
  <c r="L2764" i="29"/>
  <c r="R2762" i="29"/>
  <c r="M2761" i="29"/>
  <c r="T2759" i="29"/>
  <c r="O2758" i="29"/>
  <c r="V2756" i="29"/>
  <c r="Q2755" i="29"/>
  <c r="L2754" i="29"/>
  <c r="S2752" i="29"/>
  <c r="N2751" i="29"/>
  <c r="U2749" i="29"/>
  <c r="P2748" i="29"/>
  <c r="K2747" i="29"/>
  <c r="R2745" i="29"/>
  <c r="N2744" i="29"/>
  <c r="V2742" i="29"/>
  <c r="R2741" i="29"/>
  <c r="N2740" i="29"/>
  <c r="V2738" i="29"/>
  <c r="R2737" i="29"/>
  <c r="N2736" i="29"/>
  <c r="V2734" i="29"/>
  <c r="R2733" i="29"/>
  <c r="N2732" i="29"/>
  <c r="V2730" i="29"/>
  <c r="R2729" i="29"/>
  <c r="N2728" i="29"/>
  <c r="V2726" i="29"/>
  <c r="R2725" i="29"/>
  <c r="N2724" i="29"/>
  <c r="V2722" i="29"/>
  <c r="R2721" i="29"/>
  <c r="N2720" i="29"/>
  <c r="V2718" i="29"/>
  <c r="R2717" i="29"/>
  <c r="N2716" i="29"/>
  <c r="V2714" i="29"/>
  <c r="R2713" i="29"/>
  <c r="N2712" i="29"/>
  <c r="V2710" i="29"/>
  <c r="R2709" i="29"/>
  <c r="N2708" i="29"/>
  <c r="V2706" i="29"/>
  <c r="R2705" i="29"/>
  <c r="N2704" i="29"/>
  <c r="V2702" i="29"/>
  <c r="R2701" i="29"/>
  <c r="N2700" i="29"/>
  <c r="V2698" i="29"/>
  <c r="R2697" i="29"/>
  <c r="N2696" i="29"/>
  <c r="V2694" i="29"/>
  <c r="R2693" i="29"/>
  <c r="N2692" i="29"/>
  <c r="V2690" i="29"/>
  <c r="R2689" i="29"/>
  <c r="N2688" i="29"/>
  <c r="V2686" i="29"/>
  <c r="R2685" i="29"/>
  <c r="N2684" i="29"/>
  <c r="V2682" i="29"/>
  <c r="R2681" i="29"/>
  <c r="N2680" i="29"/>
  <c r="V2678" i="29"/>
  <c r="L2860" i="29"/>
  <c r="N2852" i="29"/>
  <c r="Q2845" i="29"/>
  <c r="T2838" i="29"/>
  <c r="N2832" i="29"/>
  <c r="V2826" i="29"/>
  <c r="T2821" i="29"/>
  <c r="S2817" i="29"/>
  <c r="L2814" i="29"/>
  <c r="M2812" i="29"/>
  <c r="S2809" i="29"/>
  <c r="M2807" i="29"/>
  <c r="S2804" i="29"/>
  <c r="T2802" i="29"/>
  <c r="N2800" i="29"/>
  <c r="T2797" i="29"/>
  <c r="N2795" i="29"/>
  <c r="T2792" i="29"/>
  <c r="V2790" i="29"/>
  <c r="R2788" i="29"/>
  <c r="T2786" i="29"/>
  <c r="R2784" i="29"/>
  <c r="U2782" i="29"/>
  <c r="S2780" i="29"/>
  <c r="V2778" i="29"/>
  <c r="V2776" i="29"/>
  <c r="O2775" i="29"/>
  <c r="V2773" i="29"/>
  <c r="Q2772" i="29"/>
  <c r="L2771" i="29"/>
  <c r="S2769" i="29"/>
  <c r="N2768" i="29"/>
  <c r="U2766" i="29"/>
  <c r="P2765" i="29"/>
  <c r="V2763" i="29"/>
  <c r="Q2762" i="29"/>
  <c r="L2761" i="29"/>
  <c r="S2759" i="29"/>
  <c r="N2758" i="29"/>
  <c r="U2756" i="29"/>
  <c r="P2755" i="29"/>
  <c r="K2754" i="29"/>
  <c r="R2752" i="29"/>
  <c r="M2751" i="29"/>
  <c r="T2749" i="29"/>
  <c r="O2748" i="29"/>
  <c r="V2746" i="29"/>
  <c r="Q2745" i="29"/>
  <c r="M2744" i="29"/>
  <c r="U2742" i="29"/>
  <c r="Q2741" i="29"/>
  <c r="M2740" i="29"/>
  <c r="U2738" i="29"/>
  <c r="Q2737" i="29"/>
  <c r="M2736" i="29"/>
  <c r="U2734" i="29"/>
  <c r="Q2733" i="29"/>
  <c r="M2732" i="29"/>
  <c r="U2730" i="29"/>
  <c r="Q2729" i="29"/>
  <c r="M2728" i="29"/>
  <c r="U2726" i="29"/>
  <c r="Q2725" i="29"/>
  <c r="M2724" i="29"/>
  <c r="U2722" i="29"/>
  <c r="Q2721" i="29"/>
  <c r="M2720" i="29"/>
  <c r="U2718" i="29"/>
  <c r="Q2717" i="29"/>
  <c r="M2716" i="29"/>
  <c r="U2714" i="29"/>
  <c r="Q2713" i="29"/>
  <c r="M2712" i="29"/>
  <c r="U2710" i="29"/>
  <c r="Q2709" i="29"/>
  <c r="M2708" i="29"/>
  <c r="U2706" i="29"/>
  <c r="Q2705" i="29"/>
  <c r="M2704" i="29"/>
  <c r="U2702" i="29"/>
  <c r="Q2701" i="29"/>
  <c r="M2700" i="29"/>
  <c r="U2698" i="29"/>
  <c r="Q2697" i="29"/>
  <c r="M2696" i="29"/>
  <c r="U2694" i="29"/>
  <c r="Q2693" i="29"/>
  <c r="M2692" i="29"/>
  <c r="U2690" i="29"/>
  <c r="V2858" i="29"/>
  <c r="M2852" i="29"/>
  <c r="P2845" i="29"/>
  <c r="R2837" i="29"/>
  <c r="M2832" i="29"/>
  <c r="U2826" i="29"/>
  <c r="S2821" i="29"/>
  <c r="R2817" i="29"/>
  <c r="K2814" i="29"/>
  <c r="L2812" i="29"/>
  <c r="R2809" i="29"/>
  <c r="L2807" i="29"/>
  <c r="R2804" i="29"/>
  <c r="L2802" i="29"/>
  <c r="M2800" i="29"/>
  <c r="S2797" i="29"/>
  <c r="M2795" i="29"/>
  <c r="S2792" i="29"/>
  <c r="U2790" i="29"/>
  <c r="Q2788" i="29"/>
  <c r="P2786" i="29"/>
  <c r="Q2784" i="29"/>
  <c r="T2782" i="29"/>
  <c r="R2780" i="29"/>
  <c r="U2778" i="29"/>
  <c r="U2776" i="29"/>
  <c r="N2775" i="29"/>
  <c r="U2773" i="29"/>
  <c r="P2772" i="29"/>
  <c r="K2771" i="29"/>
  <c r="R2769" i="29"/>
  <c r="M2768" i="29"/>
  <c r="T2766" i="29"/>
  <c r="N2765" i="29"/>
  <c r="U2763" i="29"/>
  <c r="P2762" i="29"/>
  <c r="K2761" i="29"/>
  <c r="R2759" i="29"/>
  <c r="M2758" i="29"/>
  <c r="T2756" i="29"/>
  <c r="O2755" i="29"/>
  <c r="V2753" i="29"/>
  <c r="Q2752" i="29"/>
  <c r="L2751" i="29"/>
  <c r="S2749" i="29"/>
  <c r="N2748" i="29"/>
  <c r="U2746" i="29"/>
  <c r="P2745" i="29"/>
  <c r="L2744" i="29"/>
  <c r="T2742" i="29"/>
  <c r="P2741" i="29"/>
  <c r="L2740" i="29"/>
  <c r="T2738" i="29"/>
  <c r="P2737" i="29"/>
  <c r="L2736" i="29"/>
  <c r="T2734" i="29"/>
  <c r="P2733" i="29"/>
  <c r="L2732" i="29"/>
  <c r="T2730" i="29"/>
  <c r="P2729" i="29"/>
  <c r="L2728" i="29"/>
  <c r="T2726" i="29"/>
  <c r="P2725" i="29"/>
  <c r="L2724" i="29"/>
  <c r="T2722" i="29"/>
  <c r="P2721" i="29"/>
  <c r="L2720" i="29"/>
  <c r="T2718" i="29"/>
  <c r="P2717" i="29"/>
  <c r="L2716" i="29"/>
  <c r="T2714" i="29"/>
  <c r="P2713" i="29"/>
  <c r="L2712" i="29"/>
  <c r="T2710" i="29"/>
  <c r="P2709" i="29"/>
  <c r="L2708" i="29"/>
  <c r="T2706" i="29"/>
  <c r="P2705" i="29"/>
  <c r="L2704" i="29"/>
  <c r="T2702" i="29"/>
  <c r="P2701" i="29"/>
  <c r="L2700" i="29"/>
  <c r="T2698" i="29"/>
  <c r="P2697" i="29"/>
  <c r="L2696" i="29"/>
  <c r="U2858" i="29"/>
  <c r="L2852" i="29"/>
  <c r="N2844" i="29"/>
  <c r="Q2837" i="29"/>
  <c r="L2832" i="29"/>
  <c r="T2826" i="29"/>
  <c r="R2821" i="29"/>
  <c r="Q2817" i="29"/>
  <c r="V2813" i="29"/>
  <c r="P2811" i="29"/>
  <c r="Q2809" i="29"/>
  <c r="K2807" i="29"/>
  <c r="Q2804" i="29"/>
  <c r="K2802" i="29"/>
  <c r="L2800" i="29"/>
  <c r="R2797" i="29"/>
  <c r="L2795" i="29"/>
  <c r="R2792" i="29"/>
  <c r="T2790" i="29"/>
  <c r="P2788" i="29"/>
  <c r="M2786" i="29"/>
  <c r="P2784" i="29"/>
  <c r="P2782" i="29"/>
  <c r="Q2780" i="29"/>
  <c r="T2778" i="29"/>
  <c r="T2776" i="29"/>
  <c r="M2775" i="29"/>
  <c r="T2773" i="29"/>
  <c r="O2772" i="29"/>
  <c r="V2770" i="29"/>
  <c r="Q2769" i="29"/>
  <c r="L2768" i="29"/>
  <c r="R2766" i="29"/>
  <c r="M2765" i="29"/>
  <c r="T2763" i="29"/>
  <c r="O2762" i="29"/>
  <c r="V2760" i="29"/>
  <c r="Q2759" i="29"/>
  <c r="L2758" i="29"/>
  <c r="S2756" i="29"/>
  <c r="N2755" i="29"/>
  <c r="U2753" i="29"/>
  <c r="P2752" i="29"/>
  <c r="K2751" i="29"/>
  <c r="R2749" i="29"/>
  <c r="M2748" i="29"/>
  <c r="T2746" i="29"/>
  <c r="O2745" i="29"/>
  <c r="K2744" i="29"/>
  <c r="S2742" i="29"/>
  <c r="O2741" i="29"/>
  <c r="K2740" i="29"/>
  <c r="S2738" i="29"/>
  <c r="O2737" i="29"/>
  <c r="K2736" i="29"/>
  <c r="S2734" i="29"/>
  <c r="O2733" i="29"/>
  <c r="K2732" i="29"/>
  <c r="S2730" i="29"/>
  <c r="O2729" i="29"/>
  <c r="K2728" i="29"/>
  <c r="S2726" i="29"/>
  <c r="O2725" i="29"/>
  <c r="K2724" i="29"/>
  <c r="S2722" i="29"/>
  <c r="O2721" i="29"/>
  <c r="K2720" i="29"/>
  <c r="S2718" i="29"/>
  <c r="O2717" i="29"/>
  <c r="K2716" i="29"/>
  <c r="S2714" i="29"/>
  <c r="O2713" i="29"/>
  <c r="K2712" i="29"/>
  <c r="S2710" i="29"/>
  <c r="O2709" i="29"/>
  <c r="K2708" i="29"/>
  <c r="S2706" i="29"/>
  <c r="O2705" i="29"/>
  <c r="K2704" i="29"/>
  <c r="S2702" i="29"/>
  <c r="T2858" i="29"/>
  <c r="V2850" i="29"/>
  <c r="M2844" i="29"/>
  <c r="P2837" i="29"/>
  <c r="K2831" i="29"/>
  <c r="S2825" i="29"/>
  <c r="Q2821" i="29"/>
  <c r="P2817" i="29"/>
  <c r="U2813" i="29"/>
  <c r="O2811" i="29"/>
  <c r="P2809" i="29"/>
  <c r="V2806" i="29"/>
  <c r="P2804" i="29"/>
  <c r="V2801" i="29"/>
  <c r="P2799" i="29"/>
  <c r="Q2797" i="29"/>
  <c r="K2795" i="29"/>
  <c r="Q2792" i="29"/>
  <c r="P2790" i="29"/>
  <c r="O2788" i="29"/>
  <c r="L2786" i="29"/>
  <c r="O2784" i="29"/>
  <c r="M2782" i="29"/>
  <c r="P2780" i="29"/>
  <c r="P2778" i="29"/>
  <c r="S2776" i="29"/>
  <c r="L2775" i="29"/>
  <c r="S2773" i="29"/>
  <c r="N2772" i="29"/>
  <c r="U2770" i="29"/>
  <c r="P2769" i="29"/>
  <c r="V2767" i="29"/>
  <c r="Q2766" i="29"/>
  <c r="L2765" i="29"/>
  <c r="S2763" i="29"/>
  <c r="N2762" i="29"/>
  <c r="U2760" i="29"/>
  <c r="P2759" i="29"/>
  <c r="K2758" i="29"/>
  <c r="R2756" i="29"/>
  <c r="M2755" i="29"/>
  <c r="T2753" i="29"/>
  <c r="O2752" i="29"/>
  <c r="V2750" i="29"/>
  <c r="Q2749" i="29"/>
  <c r="L2748" i="29"/>
  <c r="R2746" i="29"/>
  <c r="N2745" i="29"/>
  <c r="V2743" i="29"/>
  <c r="R2742" i="29"/>
  <c r="N2741" i="29"/>
  <c r="V2739" i="29"/>
  <c r="R2738" i="29"/>
  <c r="N2737" i="29"/>
  <c r="V2735" i="29"/>
  <c r="R2734" i="29"/>
  <c r="N2733" i="29"/>
  <c r="V2731" i="29"/>
  <c r="R2730" i="29"/>
  <c r="N2729" i="29"/>
  <c r="V2727" i="29"/>
  <c r="R2726" i="29"/>
  <c r="N2725" i="29"/>
  <c r="V2723" i="29"/>
  <c r="R2722" i="29"/>
  <c r="N2721" i="29"/>
  <c r="V2719" i="29"/>
  <c r="R2718" i="29"/>
  <c r="N2717" i="29"/>
  <c r="V2715" i="29"/>
  <c r="R2714" i="29"/>
  <c r="N2713" i="29"/>
  <c r="R2857" i="29"/>
  <c r="U2850" i="29"/>
  <c r="L2844" i="29"/>
  <c r="N2836" i="29"/>
  <c r="V2830" i="29"/>
  <c r="R2825" i="29"/>
  <c r="P2821" i="29"/>
  <c r="P2816" i="29"/>
  <c r="T2813" i="29"/>
  <c r="N2811" i="29"/>
  <c r="T2808" i="29"/>
  <c r="U2806" i="29"/>
  <c r="O2804" i="29"/>
  <c r="U2801" i="29"/>
  <c r="O2799" i="29"/>
  <c r="P2797" i="29"/>
  <c r="V2794" i="29"/>
  <c r="P2792" i="29"/>
  <c r="L2790" i="29"/>
  <c r="N2788" i="29"/>
  <c r="K2786" i="29"/>
  <c r="N2784" i="29"/>
  <c r="L2782" i="29"/>
  <c r="O2780" i="29"/>
  <c r="N2778" i="29"/>
  <c r="R2776" i="29"/>
  <c r="K2775" i="29"/>
  <c r="R2773" i="29"/>
  <c r="M2772" i="29"/>
  <c r="T2770" i="29"/>
  <c r="N2769" i="29"/>
  <c r="U2767" i="29"/>
  <c r="P2766" i="29"/>
  <c r="K2765" i="29"/>
  <c r="R2763" i="29"/>
  <c r="M2762" i="29"/>
  <c r="T2760" i="29"/>
  <c r="O2759" i="29"/>
  <c r="V2757" i="29"/>
  <c r="Q2756" i="29"/>
  <c r="L2755" i="29"/>
  <c r="S2753" i="29"/>
  <c r="N2752" i="29"/>
  <c r="U2750" i="29"/>
  <c r="P2749" i="29"/>
  <c r="V2747" i="29"/>
  <c r="Q2746" i="29"/>
  <c r="M2745" i="29"/>
  <c r="U2743" i="29"/>
  <c r="Q2742" i="29"/>
  <c r="M2741" i="29"/>
  <c r="U2739" i="29"/>
  <c r="Q2738" i="29"/>
  <c r="Q2857" i="29"/>
  <c r="T2850" i="29"/>
  <c r="V2842" i="29"/>
  <c r="M2836" i="29"/>
  <c r="U2830" i="29"/>
  <c r="Q2825" i="29"/>
  <c r="P2820" i="29"/>
  <c r="O2816" i="29"/>
  <c r="S2813" i="29"/>
  <c r="M2811" i="29"/>
  <c r="S2808" i="29"/>
  <c r="T2806" i="29"/>
  <c r="N2804" i="29"/>
  <c r="T2801" i="29"/>
  <c r="N2799" i="29"/>
  <c r="T2796" i="29"/>
  <c r="U2794" i="29"/>
  <c r="O2792" i="29"/>
  <c r="K2790" i="29"/>
  <c r="M2788" i="29"/>
  <c r="V2785" i="29"/>
  <c r="M2784" i="29"/>
  <c r="K2782" i="29"/>
  <c r="N2780" i="29"/>
  <c r="M2778" i="29"/>
  <c r="Q2776" i="29"/>
  <c r="V2774" i="29"/>
  <c r="Q2773" i="29"/>
  <c r="L2772" i="29"/>
  <c r="R2770" i="29"/>
  <c r="M2769" i="29"/>
  <c r="T2767" i="29"/>
  <c r="O2766" i="29"/>
  <c r="V2764" i="29"/>
  <c r="Q2763" i="29"/>
  <c r="L2762" i="29"/>
  <c r="S2760" i="29"/>
  <c r="N2759" i="29"/>
  <c r="U2757" i="29"/>
  <c r="P2756" i="29"/>
  <c r="K2755" i="29"/>
  <c r="R2753" i="29"/>
  <c r="M2752" i="29"/>
  <c r="T2750" i="29"/>
  <c r="N2749" i="29"/>
  <c r="U2747" i="29"/>
  <c r="P2746" i="29"/>
  <c r="L2745" i="29"/>
  <c r="T2743" i="29"/>
  <c r="P2742" i="29"/>
  <c r="L2741" i="29"/>
  <c r="T2739" i="29"/>
  <c r="P2738" i="29"/>
  <c r="L2737" i="29"/>
  <c r="P2857" i="29"/>
  <c r="R2849" i="29"/>
  <c r="U2842" i="29"/>
  <c r="L2836" i="29"/>
  <c r="T2830" i="29"/>
  <c r="P2825" i="29"/>
  <c r="O2820" i="29"/>
  <c r="N2816" i="29"/>
  <c r="R2813" i="29"/>
  <c r="L2811" i="29"/>
  <c r="R2808" i="29"/>
  <c r="L2806" i="29"/>
  <c r="M2804" i="29"/>
  <c r="S2801" i="29"/>
  <c r="M2799" i="29"/>
  <c r="S2796" i="29"/>
  <c r="T2794" i="29"/>
  <c r="N2792" i="29"/>
  <c r="V2789" i="29"/>
  <c r="L2788" i="29"/>
  <c r="U2785" i="29"/>
  <c r="L2784" i="29"/>
  <c r="V2781" i="29"/>
  <c r="M2780" i="29"/>
  <c r="L2778" i="29"/>
  <c r="P2776" i="29"/>
  <c r="U2774" i="29"/>
  <c r="P2773" i="29"/>
  <c r="V2771" i="29"/>
  <c r="Q2770" i="29"/>
  <c r="L2769" i="29"/>
  <c r="S2767" i="29"/>
  <c r="N2766" i="29"/>
  <c r="U2764" i="29"/>
  <c r="P2763" i="29"/>
  <c r="K2762" i="29"/>
  <c r="R2760" i="29"/>
  <c r="M2759" i="29"/>
  <c r="T2757" i="29"/>
  <c r="O2756" i="29"/>
  <c r="V2754" i="29"/>
  <c r="Q2753" i="29"/>
  <c r="L2752" i="29"/>
  <c r="R2750" i="29"/>
  <c r="M2749" i="29"/>
  <c r="T2747" i="29"/>
  <c r="O2746" i="29"/>
  <c r="K2745" i="29"/>
  <c r="S2743" i="29"/>
  <c r="O2742" i="29"/>
  <c r="K2741" i="29"/>
  <c r="S2739" i="29"/>
  <c r="O2738" i="29"/>
  <c r="K2737" i="29"/>
  <c r="S2735" i="29"/>
  <c r="O2734" i="29"/>
  <c r="K2733" i="29"/>
  <c r="S2731" i="29"/>
  <c r="O2730" i="29"/>
  <c r="K2729" i="29"/>
  <c r="S2727" i="29"/>
  <c r="O2726" i="29"/>
  <c r="K2725" i="29"/>
  <c r="S2723" i="29"/>
  <c r="O2722" i="29"/>
  <c r="K2721" i="29"/>
  <c r="Q2800" i="29"/>
  <c r="V2769" i="29"/>
  <c r="M2747" i="29"/>
  <c r="M2733" i="29"/>
  <c r="P2726" i="29"/>
  <c r="S2719" i="29"/>
  <c r="O2714" i="29"/>
  <c r="N2709" i="29"/>
  <c r="M2705" i="29"/>
  <c r="M2701" i="29"/>
  <c r="O2697" i="29"/>
  <c r="P2694" i="29"/>
  <c r="L2691" i="29"/>
  <c r="M2688" i="29"/>
  <c r="Q2685" i="29"/>
  <c r="U2682" i="29"/>
  <c r="M2680" i="29"/>
  <c r="R2677" i="29"/>
  <c r="S2675" i="29"/>
  <c r="M2673" i="29"/>
  <c r="S2670" i="29"/>
  <c r="M2668" i="29"/>
  <c r="O2666" i="29"/>
  <c r="L2664" i="29"/>
  <c r="R2662" i="29"/>
  <c r="M2661" i="29"/>
  <c r="T2659" i="29"/>
  <c r="P2658" i="29"/>
  <c r="L2657" i="29"/>
  <c r="T2655" i="29"/>
  <c r="P2654" i="29"/>
  <c r="L2653" i="29"/>
  <c r="T2651" i="29"/>
  <c r="P2650" i="29"/>
  <c r="L2649" i="29"/>
  <c r="T2647" i="29"/>
  <c r="P2646" i="29"/>
  <c r="L2645" i="29"/>
  <c r="T2643" i="29"/>
  <c r="P2642" i="29"/>
  <c r="L2641" i="29"/>
  <c r="T2639" i="29"/>
  <c r="P2638" i="29"/>
  <c r="L2637" i="29"/>
  <c r="T2635" i="29"/>
  <c r="P2634" i="29"/>
  <c r="L2633" i="29"/>
  <c r="T2631" i="29"/>
  <c r="P2630" i="29"/>
  <c r="L2629" i="29"/>
  <c r="T2627" i="29"/>
  <c r="P2626" i="29"/>
  <c r="L2625" i="29"/>
  <c r="T2623" i="29"/>
  <c r="P2622" i="29"/>
  <c r="L2621" i="29"/>
  <c r="T2619" i="29"/>
  <c r="P2618" i="29"/>
  <c r="L2617" i="29"/>
  <c r="T2615" i="29"/>
  <c r="P2614" i="29"/>
  <c r="L2613" i="29"/>
  <c r="T2611" i="29"/>
  <c r="P2610" i="29"/>
  <c r="L2609" i="29"/>
  <c r="T2607" i="29"/>
  <c r="P2606" i="29"/>
  <c r="L2605" i="29"/>
  <c r="T2603" i="29"/>
  <c r="P2602" i="29"/>
  <c r="L2601" i="29"/>
  <c r="T2599" i="29"/>
  <c r="P2598" i="29"/>
  <c r="L2597" i="29"/>
  <c r="T2595" i="29"/>
  <c r="P2594" i="29"/>
  <c r="L2593" i="29"/>
  <c r="T2591" i="29"/>
  <c r="P2590" i="29"/>
  <c r="L2589" i="29"/>
  <c r="T2587" i="29"/>
  <c r="P2586" i="29"/>
  <c r="L2585" i="29"/>
  <c r="T2583" i="29"/>
  <c r="P2582" i="29"/>
  <c r="L2581" i="29"/>
  <c r="T2579" i="29"/>
  <c r="P2578" i="29"/>
  <c r="L2577" i="29"/>
  <c r="T2575" i="29"/>
  <c r="P2574" i="29"/>
  <c r="L2573" i="29"/>
  <c r="T2571" i="29"/>
  <c r="P2570" i="29"/>
  <c r="L2569" i="29"/>
  <c r="T2567" i="29"/>
  <c r="P2566" i="29"/>
  <c r="L2565" i="29"/>
  <c r="T2563" i="29"/>
  <c r="P2562" i="29"/>
  <c r="L2561" i="29"/>
  <c r="T2559" i="29"/>
  <c r="P2558" i="29"/>
  <c r="L2557" i="29"/>
  <c r="T2555" i="29"/>
  <c r="P2554" i="29"/>
  <c r="L2553" i="29"/>
  <c r="T2551" i="29"/>
  <c r="P2550" i="29"/>
  <c r="L2549" i="29"/>
  <c r="T2547" i="29"/>
  <c r="P2546" i="29"/>
  <c r="L2545" i="29"/>
  <c r="T2543" i="29"/>
  <c r="P2542" i="29"/>
  <c r="L2541" i="29"/>
  <c r="T2539" i="29"/>
  <c r="P2538" i="29"/>
  <c r="L2537" i="29"/>
  <c r="T2535" i="29"/>
  <c r="P2534" i="29"/>
  <c r="L2533" i="29"/>
  <c r="T2531" i="29"/>
  <c r="P2530" i="29"/>
  <c r="L2529" i="29"/>
  <c r="T2527" i="29"/>
  <c r="P2526" i="29"/>
  <c r="L2525" i="29"/>
  <c r="K2798" i="29"/>
  <c r="Q2768" i="29"/>
  <c r="T2745" i="29"/>
  <c r="L2733" i="29"/>
  <c r="T2725" i="29"/>
  <c r="L2719" i="29"/>
  <c r="T2713" i="29"/>
  <c r="M2709" i="29"/>
  <c r="L2705" i="29"/>
  <c r="L2701" i="29"/>
  <c r="N2697" i="29"/>
  <c r="O2694" i="29"/>
  <c r="T2690" i="29"/>
  <c r="L2688" i="29"/>
  <c r="P2685" i="29"/>
  <c r="T2682" i="29"/>
  <c r="L2680" i="29"/>
  <c r="Q2677" i="29"/>
  <c r="L2675" i="29"/>
  <c r="L2673" i="29"/>
  <c r="R2670" i="29"/>
  <c r="L2668" i="29"/>
  <c r="T2665" i="29"/>
  <c r="K2664" i="29"/>
  <c r="Q2662" i="29"/>
  <c r="L2661" i="29"/>
  <c r="S2659" i="29"/>
  <c r="O2658" i="29"/>
  <c r="K2657" i="29"/>
  <c r="S2655" i="29"/>
  <c r="O2654" i="29"/>
  <c r="K2653" i="29"/>
  <c r="S2651" i="29"/>
  <c r="O2650" i="29"/>
  <c r="K2649" i="29"/>
  <c r="S2647" i="29"/>
  <c r="O2646" i="29"/>
  <c r="K2645" i="29"/>
  <c r="S2643" i="29"/>
  <c r="O2642" i="29"/>
  <c r="K2641" i="29"/>
  <c r="S2639" i="29"/>
  <c r="O2638" i="29"/>
  <c r="K2637" i="29"/>
  <c r="S2635" i="29"/>
  <c r="O2634" i="29"/>
  <c r="K2633" i="29"/>
  <c r="S2631" i="29"/>
  <c r="O2630" i="29"/>
  <c r="K2629" i="29"/>
  <c r="S2627" i="29"/>
  <c r="O2626" i="29"/>
  <c r="K2625" i="29"/>
  <c r="S2623" i="29"/>
  <c r="O2622" i="29"/>
  <c r="K2621" i="29"/>
  <c r="S2619" i="29"/>
  <c r="O2618" i="29"/>
  <c r="K2617" i="29"/>
  <c r="S2615" i="29"/>
  <c r="O2614" i="29"/>
  <c r="K2613" i="29"/>
  <c r="S2611" i="29"/>
  <c r="O2610" i="29"/>
  <c r="K2609" i="29"/>
  <c r="S2607" i="29"/>
  <c r="O2606" i="29"/>
  <c r="K2605" i="29"/>
  <c r="S2603" i="29"/>
  <c r="O2602" i="29"/>
  <c r="K2601" i="29"/>
  <c r="S2599" i="29"/>
  <c r="O2598" i="29"/>
  <c r="K2597" i="29"/>
  <c r="S2595" i="29"/>
  <c r="O2594" i="29"/>
  <c r="K2593" i="29"/>
  <c r="S2591" i="29"/>
  <c r="O2590" i="29"/>
  <c r="K2589" i="29"/>
  <c r="S2587" i="29"/>
  <c r="O2586" i="29"/>
  <c r="K2585" i="29"/>
  <c r="S2583" i="29"/>
  <c r="O2582" i="29"/>
  <c r="K2581" i="29"/>
  <c r="S2579" i="29"/>
  <c r="O2578" i="29"/>
  <c r="K2577" i="29"/>
  <c r="S2575" i="29"/>
  <c r="O2574" i="29"/>
  <c r="K2573" i="29"/>
  <c r="S2571" i="29"/>
  <c r="O2570" i="29"/>
  <c r="K2569" i="29"/>
  <c r="S2567" i="29"/>
  <c r="O2566" i="29"/>
  <c r="K2565" i="29"/>
  <c r="S2563" i="29"/>
  <c r="O2562" i="29"/>
  <c r="K2561" i="29"/>
  <c r="S2559" i="29"/>
  <c r="O2558" i="29"/>
  <c r="K2557" i="29"/>
  <c r="S2555" i="29"/>
  <c r="O2554" i="29"/>
  <c r="K2553" i="29"/>
  <c r="S2551" i="29"/>
  <c r="O2550" i="29"/>
  <c r="K2549" i="29"/>
  <c r="S2547" i="29"/>
  <c r="O2546" i="29"/>
  <c r="K2545" i="29"/>
  <c r="P2861" i="29"/>
  <c r="L2796" i="29"/>
  <c r="L2767" i="29"/>
  <c r="P2744" i="29"/>
  <c r="P2732" i="29"/>
  <c r="M2725" i="29"/>
  <c r="Q2718" i="29"/>
  <c r="M2713" i="29"/>
  <c r="L2709" i="29"/>
  <c r="K2705" i="29"/>
  <c r="K2701" i="29"/>
  <c r="M2697" i="29"/>
  <c r="T2693" i="29"/>
  <c r="S2690" i="29"/>
  <c r="K2688" i="29"/>
  <c r="O2685" i="29"/>
  <c r="S2682" i="29"/>
  <c r="K2680" i="29"/>
  <c r="P2677" i="29"/>
  <c r="V2674" i="29"/>
  <c r="K2673" i="29"/>
  <c r="Q2670" i="29"/>
  <c r="K2668" i="29"/>
  <c r="S2665" i="29"/>
  <c r="V2663" i="29"/>
  <c r="P2662" i="29"/>
  <c r="K2661" i="29"/>
  <c r="R2659" i="29"/>
  <c r="N2658" i="29"/>
  <c r="V2656" i="29"/>
  <c r="R2655" i="29"/>
  <c r="N2654" i="29"/>
  <c r="V2652" i="29"/>
  <c r="R2651" i="29"/>
  <c r="N2650" i="29"/>
  <c r="V2648" i="29"/>
  <c r="R2647" i="29"/>
  <c r="N2646" i="29"/>
  <c r="V2644" i="29"/>
  <c r="R2643" i="29"/>
  <c r="N2642" i="29"/>
  <c r="V2640" i="29"/>
  <c r="R2639" i="29"/>
  <c r="N2638" i="29"/>
  <c r="V2636" i="29"/>
  <c r="R2635" i="29"/>
  <c r="N2634" i="29"/>
  <c r="V2632" i="29"/>
  <c r="R2631" i="29"/>
  <c r="N2630" i="29"/>
  <c r="V2628" i="29"/>
  <c r="R2627" i="29"/>
  <c r="N2626" i="29"/>
  <c r="V2624" i="29"/>
  <c r="R2623" i="29"/>
  <c r="N2622" i="29"/>
  <c r="V2620" i="29"/>
  <c r="R2619" i="29"/>
  <c r="N2618" i="29"/>
  <c r="V2616" i="29"/>
  <c r="R2615" i="29"/>
  <c r="N2614" i="29"/>
  <c r="V2612" i="29"/>
  <c r="R2611" i="29"/>
  <c r="N2610" i="29"/>
  <c r="V2608" i="29"/>
  <c r="R2607" i="29"/>
  <c r="N2606" i="29"/>
  <c r="V2604" i="29"/>
  <c r="R2603" i="29"/>
  <c r="N2602" i="29"/>
  <c r="V2600" i="29"/>
  <c r="R2599" i="29"/>
  <c r="N2598" i="29"/>
  <c r="V2596" i="29"/>
  <c r="R2595" i="29"/>
  <c r="N2594" i="29"/>
  <c r="V2592" i="29"/>
  <c r="R2591" i="29"/>
  <c r="N2590" i="29"/>
  <c r="V2588" i="29"/>
  <c r="R2587" i="29"/>
  <c r="N2586" i="29"/>
  <c r="V2584" i="29"/>
  <c r="R2583" i="29"/>
  <c r="N2582" i="29"/>
  <c r="V2580" i="29"/>
  <c r="R2579" i="29"/>
  <c r="N2578" i="29"/>
  <c r="V2576" i="29"/>
  <c r="R2575" i="29"/>
  <c r="N2574" i="29"/>
  <c r="V2572" i="29"/>
  <c r="R2571" i="29"/>
  <c r="N2570" i="29"/>
  <c r="V2568" i="29"/>
  <c r="R2567" i="29"/>
  <c r="N2566" i="29"/>
  <c r="V2564" i="29"/>
  <c r="R2563" i="29"/>
  <c r="N2562" i="29"/>
  <c r="V2560" i="29"/>
  <c r="R2559" i="29"/>
  <c r="N2558" i="29"/>
  <c r="V2556" i="29"/>
  <c r="R2555" i="29"/>
  <c r="N2554" i="29"/>
  <c r="V2552" i="29"/>
  <c r="R2551" i="29"/>
  <c r="N2550" i="29"/>
  <c r="V2548" i="29"/>
  <c r="R2547" i="29"/>
  <c r="N2546" i="29"/>
  <c r="V2544" i="29"/>
  <c r="R2853" i="29"/>
  <c r="R2793" i="29"/>
  <c r="S2765" i="29"/>
  <c r="L2743" i="29"/>
  <c r="U2731" i="29"/>
  <c r="L2725" i="29"/>
  <c r="P2718" i="29"/>
  <c r="L2713" i="29"/>
  <c r="K2709" i="29"/>
  <c r="P2704" i="29"/>
  <c r="P2700" i="29"/>
  <c r="L2697" i="29"/>
  <c r="P2693" i="29"/>
  <c r="R2690" i="29"/>
  <c r="V2687" i="29"/>
  <c r="N2685" i="29"/>
  <c r="R2682" i="29"/>
  <c r="V2679" i="29"/>
  <c r="O2677" i="29"/>
  <c r="U2674" i="29"/>
  <c r="P2672" i="29"/>
  <c r="P2670" i="29"/>
  <c r="V2667" i="29"/>
  <c r="R2665" i="29"/>
  <c r="U2663" i="29"/>
  <c r="O2662" i="29"/>
  <c r="V2660" i="29"/>
  <c r="Q2659" i="29"/>
  <c r="M2658" i="29"/>
  <c r="U2656" i="29"/>
  <c r="Q2655" i="29"/>
  <c r="M2654" i="29"/>
  <c r="U2652" i="29"/>
  <c r="Q2651" i="29"/>
  <c r="M2650" i="29"/>
  <c r="U2648" i="29"/>
  <c r="Q2647" i="29"/>
  <c r="M2646" i="29"/>
  <c r="U2644" i="29"/>
  <c r="Q2643" i="29"/>
  <c r="M2642" i="29"/>
  <c r="U2640" i="29"/>
  <c r="Q2639" i="29"/>
  <c r="M2638" i="29"/>
  <c r="U2636" i="29"/>
  <c r="Q2635" i="29"/>
  <c r="M2634" i="29"/>
  <c r="U2632" i="29"/>
  <c r="Q2631" i="29"/>
  <c r="M2630" i="29"/>
  <c r="U2628" i="29"/>
  <c r="Q2627" i="29"/>
  <c r="M2626" i="29"/>
  <c r="U2624" i="29"/>
  <c r="Q2623" i="29"/>
  <c r="M2622" i="29"/>
  <c r="U2620" i="29"/>
  <c r="Q2619" i="29"/>
  <c r="M2618" i="29"/>
  <c r="U2616" i="29"/>
  <c r="Q2615" i="29"/>
  <c r="M2614" i="29"/>
  <c r="U2612" i="29"/>
  <c r="Q2611" i="29"/>
  <c r="M2610" i="29"/>
  <c r="U2608" i="29"/>
  <c r="Q2607" i="29"/>
  <c r="M2606" i="29"/>
  <c r="U2604" i="29"/>
  <c r="Q2603" i="29"/>
  <c r="M2602" i="29"/>
  <c r="U2600" i="29"/>
  <c r="Q2599" i="29"/>
  <c r="M2598" i="29"/>
  <c r="U2596" i="29"/>
  <c r="Q2595" i="29"/>
  <c r="M2594" i="29"/>
  <c r="U2592" i="29"/>
  <c r="Q2591" i="29"/>
  <c r="M2590" i="29"/>
  <c r="U2588" i="29"/>
  <c r="Q2587" i="29"/>
  <c r="M2586" i="29"/>
  <c r="U2584" i="29"/>
  <c r="Q2583" i="29"/>
  <c r="M2582" i="29"/>
  <c r="U2580" i="29"/>
  <c r="Q2579" i="29"/>
  <c r="M2578" i="29"/>
  <c r="U2576" i="29"/>
  <c r="Q2575" i="29"/>
  <c r="M2574" i="29"/>
  <c r="U2572" i="29"/>
  <c r="Q2571" i="29"/>
  <c r="M2570" i="29"/>
  <c r="U2568" i="29"/>
  <c r="Q2567" i="29"/>
  <c r="M2566" i="29"/>
  <c r="U2564" i="29"/>
  <c r="Q2563" i="29"/>
  <c r="M2562" i="29"/>
  <c r="U2560" i="29"/>
  <c r="Q2559" i="29"/>
  <c r="M2558" i="29"/>
  <c r="U2556" i="29"/>
  <c r="Q2555" i="29"/>
  <c r="M2554" i="29"/>
  <c r="U2552" i="29"/>
  <c r="Q2551" i="29"/>
  <c r="M2550" i="29"/>
  <c r="U2548" i="29"/>
  <c r="Q2547" i="29"/>
  <c r="M2546" i="29"/>
  <c r="U2846" i="29"/>
  <c r="M2791" i="29"/>
  <c r="N2764" i="29"/>
  <c r="T2741" i="29"/>
  <c r="T2731" i="29"/>
  <c r="P2724" i="29"/>
  <c r="O2718" i="29"/>
  <c r="K2713" i="29"/>
  <c r="P2708" i="29"/>
  <c r="V2703" i="29"/>
  <c r="K2700" i="29"/>
  <c r="K2697" i="29"/>
  <c r="O2693" i="29"/>
  <c r="Q2690" i="29"/>
  <c r="U2687" i="29"/>
  <c r="M2685" i="29"/>
  <c r="Q2682" i="29"/>
  <c r="U2679" i="29"/>
  <c r="N2677" i="29"/>
  <c r="T2674" i="29"/>
  <c r="N2672" i="29"/>
  <c r="O2670" i="29"/>
  <c r="U2667" i="29"/>
  <c r="Q2665" i="29"/>
  <c r="T2663" i="29"/>
  <c r="N2662" i="29"/>
  <c r="U2660" i="29"/>
  <c r="P2659" i="29"/>
  <c r="L2658" i="29"/>
  <c r="T2656" i="29"/>
  <c r="P2655" i="29"/>
  <c r="L2654" i="29"/>
  <c r="T2652" i="29"/>
  <c r="P2651" i="29"/>
  <c r="L2650" i="29"/>
  <c r="T2648" i="29"/>
  <c r="P2647" i="29"/>
  <c r="L2646" i="29"/>
  <c r="T2644" i="29"/>
  <c r="P2643" i="29"/>
  <c r="L2642" i="29"/>
  <c r="T2640" i="29"/>
  <c r="P2639" i="29"/>
  <c r="L2638" i="29"/>
  <c r="T2636" i="29"/>
  <c r="P2635" i="29"/>
  <c r="L2634" i="29"/>
  <c r="T2632" i="29"/>
  <c r="P2631" i="29"/>
  <c r="L2630" i="29"/>
  <c r="T2628" i="29"/>
  <c r="P2627" i="29"/>
  <c r="L2626" i="29"/>
  <c r="T2624" i="29"/>
  <c r="P2623" i="29"/>
  <c r="L2622" i="29"/>
  <c r="T2620" i="29"/>
  <c r="P2619" i="29"/>
  <c r="L2618" i="29"/>
  <c r="T2616" i="29"/>
  <c r="P2615" i="29"/>
  <c r="L2614" i="29"/>
  <c r="T2612" i="29"/>
  <c r="P2611" i="29"/>
  <c r="L2610" i="29"/>
  <c r="T2608" i="29"/>
  <c r="P2607" i="29"/>
  <c r="L2606" i="29"/>
  <c r="T2604" i="29"/>
  <c r="P2603" i="29"/>
  <c r="L2602" i="29"/>
  <c r="T2600" i="29"/>
  <c r="P2599" i="29"/>
  <c r="L2598" i="29"/>
  <c r="T2596" i="29"/>
  <c r="P2595" i="29"/>
  <c r="L2594" i="29"/>
  <c r="T2592" i="29"/>
  <c r="P2591" i="29"/>
  <c r="L2590" i="29"/>
  <c r="T2588" i="29"/>
  <c r="P2587" i="29"/>
  <c r="L2586" i="29"/>
  <c r="T2584" i="29"/>
  <c r="P2583" i="29"/>
  <c r="L2582" i="29"/>
  <c r="T2580" i="29"/>
  <c r="P2579" i="29"/>
  <c r="L2578" i="29"/>
  <c r="T2576" i="29"/>
  <c r="P2575" i="29"/>
  <c r="L2574" i="29"/>
  <c r="T2572" i="29"/>
  <c r="P2571" i="29"/>
  <c r="L2570" i="29"/>
  <c r="T2568" i="29"/>
  <c r="P2567" i="29"/>
  <c r="L2566" i="29"/>
  <c r="T2564" i="29"/>
  <c r="P2563" i="29"/>
  <c r="L2562" i="29"/>
  <c r="T2560" i="29"/>
  <c r="P2559" i="29"/>
  <c r="L2558" i="29"/>
  <c r="T2556" i="29"/>
  <c r="P2555" i="29"/>
  <c r="L2554" i="29"/>
  <c r="T2552" i="29"/>
  <c r="P2551" i="29"/>
  <c r="L2550" i="29"/>
  <c r="T2548" i="29"/>
  <c r="P2547" i="29"/>
  <c r="L2840" i="29"/>
  <c r="L2789" i="29"/>
  <c r="U2762" i="29"/>
  <c r="P2740" i="29"/>
  <c r="L2731" i="29"/>
  <c r="U2723" i="29"/>
  <c r="T2717" i="29"/>
  <c r="P2712" i="29"/>
  <c r="V2707" i="29"/>
  <c r="U2703" i="29"/>
  <c r="V2699" i="29"/>
  <c r="P2696" i="29"/>
  <c r="N2693" i="29"/>
  <c r="P2690" i="29"/>
  <c r="T2687" i="29"/>
  <c r="L2685" i="29"/>
  <c r="P2682" i="29"/>
  <c r="T2679" i="29"/>
  <c r="M2677" i="29"/>
  <c r="S2674" i="29"/>
  <c r="M2672" i="29"/>
  <c r="T2669" i="29"/>
  <c r="T2667" i="29"/>
  <c r="P2665" i="29"/>
  <c r="S2663" i="29"/>
  <c r="M2662" i="29"/>
  <c r="T2660" i="29"/>
  <c r="O2659" i="29"/>
  <c r="K2658" i="29"/>
  <c r="S2656" i="29"/>
  <c r="O2655" i="29"/>
  <c r="K2654" i="29"/>
  <c r="S2652" i="29"/>
  <c r="O2651" i="29"/>
  <c r="K2650" i="29"/>
  <c r="S2648" i="29"/>
  <c r="O2647" i="29"/>
  <c r="K2646" i="29"/>
  <c r="S2644" i="29"/>
  <c r="O2643" i="29"/>
  <c r="K2642" i="29"/>
  <c r="S2640" i="29"/>
  <c r="O2639" i="29"/>
  <c r="K2638" i="29"/>
  <c r="S2636" i="29"/>
  <c r="O2635" i="29"/>
  <c r="K2634" i="29"/>
  <c r="S2632" i="29"/>
  <c r="O2631" i="29"/>
  <c r="K2630" i="29"/>
  <c r="S2628" i="29"/>
  <c r="O2627" i="29"/>
  <c r="K2626" i="29"/>
  <c r="S2624" i="29"/>
  <c r="O2623" i="29"/>
  <c r="K2622" i="29"/>
  <c r="S2620" i="29"/>
  <c r="O2619" i="29"/>
  <c r="K2618" i="29"/>
  <c r="S2616" i="29"/>
  <c r="O2615" i="29"/>
  <c r="K2614" i="29"/>
  <c r="S2612" i="29"/>
  <c r="O2611" i="29"/>
  <c r="K2610" i="29"/>
  <c r="S2608" i="29"/>
  <c r="O2607" i="29"/>
  <c r="K2606" i="29"/>
  <c r="S2604" i="29"/>
  <c r="O2603" i="29"/>
  <c r="K2602" i="29"/>
  <c r="S2600" i="29"/>
  <c r="O2599" i="29"/>
  <c r="K2598" i="29"/>
  <c r="S2596" i="29"/>
  <c r="O2595" i="29"/>
  <c r="K2594" i="29"/>
  <c r="S2592" i="29"/>
  <c r="O2591" i="29"/>
  <c r="K2590" i="29"/>
  <c r="S2588" i="29"/>
  <c r="O2587" i="29"/>
  <c r="K2586" i="29"/>
  <c r="S2584" i="29"/>
  <c r="O2583" i="29"/>
  <c r="K2582" i="29"/>
  <c r="S2580" i="29"/>
  <c r="O2579" i="29"/>
  <c r="K2578" i="29"/>
  <c r="S2576" i="29"/>
  <c r="O2575" i="29"/>
  <c r="K2574" i="29"/>
  <c r="S2572" i="29"/>
  <c r="O2571" i="29"/>
  <c r="K2570" i="29"/>
  <c r="S2568" i="29"/>
  <c r="O2567" i="29"/>
  <c r="K2566" i="29"/>
  <c r="S2564" i="29"/>
  <c r="O2563" i="29"/>
  <c r="K2562" i="29"/>
  <c r="S2560" i="29"/>
  <c r="O2559" i="29"/>
  <c r="K2558" i="29"/>
  <c r="S2556" i="29"/>
  <c r="O2555" i="29"/>
  <c r="K2554" i="29"/>
  <c r="S2552" i="29"/>
  <c r="O2551" i="29"/>
  <c r="K2550" i="29"/>
  <c r="S2548" i="29"/>
  <c r="O2547" i="29"/>
  <c r="K2546" i="29"/>
  <c r="Q2833" i="29"/>
  <c r="K2787" i="29"/>
  <c r="P2761" i="29"/>
  <c r="L2739" i="29"/>
  <c r="Q2730" i="29"/>
  <c r="T2723" i="29"/>
  <c r="M2717" i="29"/>
  <c r="V2711" i="29"/>
  <c r="U2707" i="29"/>
  <c r="T2703" i="29"/>
  <c r="U2699" i="29"/>
  <c r="K2696" i="29"/>
  <c r="M2693" i="29"/>
  <c r="O2690" i="29"/>
  <c r="S2687" i="29"/>
  <c r="K2685" i="29"/>
  <c r="O2682" i="29"/>
  <c r="S2679" i="29"/>
  <c r="L2677" i="29"/>
  <c r="R2674" i="29"/>
  <c r="L2672" i="29"/>
  <c r="R2669" i="29"/>
  <c r="S2667" i="29"/>
  <c r="O2665" i="29"/>
  <c r="R2663" i="29"/>
  <c r="L2662" i="29"/>
  <c r="S2660" i="29"/>
  <c r="N2659" i="29"/>
  <c r="V2657" i="29"/>
  <c r="R2656" i="29"/>
  <c r="N2655" i="29"/>
  <c r="V2653" i="29"/>
  <c r="R2652" i="29"/>
  <c r="N2651" i="29"/>
  <c r="V2649" i="29"/>
  <c r="R2648" i="29"/>
  <c r="N2647" i="29"/>
  <c r="V2645" i="29"/>
  <c r="R2644" i="29"/>
  <c r="N2643" i="29"/>
  <c r="V2641" i="29"/>
  <c r="R2640" i="29"/>
  <c r="N2639" i="29"/>
  <c r="V2637" i="29"/>
  <c r="R2636" i="29"/>
  <c r="N2635" i="29"/>
  <c r="V2633" i="29"/>
  <c r="R2632" i="29"/>
  <c r="N2631" i="29"/>
  <c r="V2629" i="29"/>
  <c r="R2628" i="29"/>
  <c r="N2627" i="29"/>
  <c r="V2625" i="29"/>
  <c r="R2624" i="29"/>
  <c r="N2623" i="29"/>
  <c r="V2621" i="29"/>
  <c r="R2620" i="29"/>
  <c r="N2619" i="29"/>
  <c r="V2617" i="29"/>
  <c r="R2616" i="29"/>
  <c r="N2615" i="29"/>
  <c r="V2613" i="29"/>
  <c r="R2612" i="29"/>
  <c r="N2611" i="29"/>
  <c r="V2609" i="29"/>
  <c r="R2608" i="29"/>
  <c r="N2607" i="29"/>
  <c r="V2605" i="29"/>
  <c r="R2604" i="29"/>
  <c r="N2603" i="29"/>
  <c r="V2601" i="29"/>
  <c r="R2600" i="29"/>
  <c r="N2599" i="29"/>
  <c r="V2597" i="29"/>
  <c r="M2828" i="29"/>
  <c r="U2784" i="29"/>
  <c r="V2759" i="29"/>
  <c r="T2737" i="29"/>
  <c r="P2730" i="29"/>
  <c r="L2723" i="29"/>
  <c r="L2717" i="29"/>
  <c r="U2711" i="29"/>
  <c r="T2707" i="29"/>
  <c r="S2703" i="29"/>
  <c r="T2699" i="29"/>
  <c r="V2695" i="29"/>
  <c r="L2693" i="29"/>
  <c r="T2689" i="29"/>
  <c r="L2687" i="29"/>
  <c r="P2684" i="29"/>
  <c r="T2681" i="29"/>
  <c r="L2679" i="29"/>
  <c r="K2677" i="29"/>
  <c r="Q2674" i="29"/>
  <c r="K2672" i="29"/>
  <c r="Q2669" i="29"/>
  <c r="L2667" i="29"/>
  <c r="N2665" i="29"/>
  <c r="P2663" i="29"/>
  <c r="K2662" i="29"/>
  <c r="R2660" i="29"/>
  <c r="M2659" i="29"/>
  <c r="U2657" i="29"/>
  <c r="Q2656" i="29"/>
  <c r="M2655" i="29"/>
  <c r="U2653" i="29"/>
  <c r="Q2652" i="29"/>
  <c r="M2651" i="29"/>
  <c r="U2649" i="29"/>
  <c r="Q2648" i="29"/>
  <c r="M2647" i="29"/>
  <c r="U2645" i="29"/>
  <c r="Q2644" i="29"/>
  <c r="M2643" i="29"/>
  <c r="U2641" i="29"/>
  <c r="Q2640" i="29"/>
  <c r="M2639" i="29"/>
  <c r="U2637" i="29"/>
  <c r="Q2636" i="29"/>
  <c r="M2635" i="29"/>
  <c r="U2633" i="29"/>
  <c r="Q2632" i="29"/>
  <c r="M2631" i="29"/>
  <c r="U2629" i="29"/>
  <c r="Q2628" i="29"/>
  <c r="M2627" i="29"/>
  <c r="U2625" i="29"/>
  <c r="Q2624" i="29"/>
  <c r="M2623" i="29"/>
  <c r="U2621" i="29"/>
  <c r="Q2620" i="29"/>
  <c r="M2619" i="29"/>
  <c r="U2617" i="29"/>
  <c r="Q2616" i="29"/>
  <c r="M2615" i="29"/>
  <c r="U2613" i="29"/>
  <c r="Q2612" i="29"/>
  <c r="M2611" i="29"/>
  <c r="U2609" i="29"/>
  <c r="Q2608" i="29"/>
  <c r="M2607" i="29"/>
  <c r="U2605" i="29"/>
  <c r="Q2604" i="29"/>
  <c r="M2603" i="29"/>
  <c r="U2601" i="29"/>
  <c r="Q2600" i="29"/>
  <c r="M2599" i="29"/>
  <c r="U2597" i="29"/>
  <c r="Q2596" i="29"/>
  <c r="M2595" i="29"/>
  <c r="U2593" i="29"/>
  <c r="Q2592" i="29"/>
  <c r="M2591" i="29"/>
  <c r="U2589" i="29"/>
  <c r="Q2588" i="29"/>
  <c r="M2587" i="29"/>
  <c r="U2585" i="29"/>
  <c r="Q2584" i="29"/>
  <c r="M2583" i="29"/>
  <c r="U2581" i="29"/>
  <c r="Q2580" i="29"/>
  <c r="M2579" i="29"/>
  <c r="U2577" i="29"/>
  <c r="Q2576" i="29"/>
  <c r="M2575" i="29"/>
  <c r="V2822" i="29"/>
  <c r="L2783" i="29"/>
  <c r="Q2758" i="29"/>
  <c r="M2737" i="29"/>
  <c r="T2729" i="29"/>
  <c r="Q2722" i="29"/>
  <c r="K2717" i="29"/>
  <c r="T2711" i="29"/>
  <c r="S2707" i="29"/>
  <c r="L2703" i="29"/>
  <c r="S2699" i="29"/>
  <c r="U2695" i="29"/>
  <c r="K2693" i="29"/>
  <c r="Q2689" i="29"/>
  <c r="U2686" i="29"/>
  <c r="M2684" i="29"/>
  <c r="Q2681" i="29"/>
  <c r="U2678" i="29"/>
  <c r="P2676" i="29"/>
  <c r="P2674" i="29"/>
  <c r="V2671" i="29"/>
  <c r="P2669" i="29"/>
  <c r="K2667" i="29"/>
  <c r="M2665" i="29"/>
  <c r="O2663" i="29"/>
  <c r="V2661" i="29"/>
  <c r="P2660" i="29"/>
  <c r="L2659" i="29"/>
  <c r="T2657" i="29"/>
  <c r="P2656" i="29"/>
  <c r="L2655" i="29"/>
  <c r="T2653" i="29"/>
  <c r="P2652" i="29"/>
  <c r="L2651" i="29"/>
  <c r="T2649" i="29"/>
  <c r="P2648" i="29"/>
  <c r="L2647" i="29"/>
  <c r="T2645" i="29"/>
  <c r="P2644" i="29"/>
  <c r="L2643" i="29"/>
  <c r="T2641" i="29"/>
  <c r="P2640" i="29"/>
  <c r="L2639" i="29"/>
  <c r="T2637" i="29"/>
  <c r="P2636" i="29"/>
  <c r="L2635" i="29"/>
  <c r="T2633" i="29"/>
  <c r="P2632" i="29"/>
  <c r="L2631" i="29"/>
  <c r="T2629" i="29"/>
  <c r="P2628" i="29"/>
  <c r="L2627" i="29"/>
  <c r="T2625" i="29"/>
  <c r="P2624" i="29"/>
  <c r="L2623" i="29"/>
  <c r="T2621" i="29"/>
  <c r="P2620" i="29"/>
  <c r="L2619" i="29"/>
  <c r="T2617" i="29"/>
  <c r="P2616" i="29"/>
  <c r="L2615" i="29"/>
  <c r="T2613" i="29"/>
  <c r="P2612" i="29"/>
  <c r="L2611" i="29"/>
  <c r="T2609" i="29"/>
  <c r="P2608" i="29"/>
  <c r="L2607" i="29"/>
  <c r="T2605" i="29"/>
  <c r="P2604" i="29"/>
  <c r="L2603" i="29"/>
  <c r="T2601" i="29"/>
  <c r="P2600" i="29"/>
  <c r="L2599" i="29"/>
  <c r="T2597" i="29"/>
  <c r="P2596" i="29"/>
  <c r="L2595" i="29"/>
  <c r="T2593" i="29"/>
  <c r="P2592" i="29"/>
  <c r="L2591" i="29"/>
  <c r="T2589" i="29"/>
  <c r="P2588" i="29"/>
  <c r="L2587" i="29"/>
  <c r="T2585" i="29"/>
  <c r="P2584" i="29"/>
  <c r="L2583" i="29"/>
  <c r="T2581" i="29"/>
  <c r="P2580" i="29"/>
  <c r="L2579" i="29"/>
  <c r="T2577" i="29"/>
  <c r="P2576" i="29"/>
  <c r="L2575" i="29"/>
  <c r="T2573" i="29"/>
  <c r="P2572" i="29"/>
  <c r="U2818" i="29"/>
  <c r="L2781" i="29"/>
  <c r="L2757" i="29"/>
  <c r="P2736" i="29"/>
  <c r="M2729" i="29"/>
  <c r="P2722" i="29"/>
  <c r="P2716" i="29"/>
  <c r="S2711" i="29"/>
  <c r="L2707" i="29"/>
  <c r="R2702" i="29"/>
  <c r="L2699" i="29"/>
  <c r="T2695" i="29"/>
  <c r="P2692" i="29"/>
  <c r="P2689" i="29"/>
  <c r="T2686" i="29"/>
  <c r="L2684" i="29"/>
  <c r="P2681" i="29"/>
  <c r="T2678" i="29"/>
  <c r="N2676" i="29"/>
  <c r="O2674" i="29"/>
  <c r="U2671" i="29"/>
  <c r="O2669" i="29"/>
  <c r="V2666" i="29"/>
  <c r="L2665" i="29"/>
  <c r="N2663" i="29"/>
  <c r="T2661" i="29"/>
  <c r="O2660" i="29"/>
  <c r="K2659" i="29"/>
  <c r="S2657" i="29"/>
  <c r="O2656" i="29"/>
  <c r="K2655" i="29"/>
  <c r="S2653" i="29"/>
  <c r="O2652" i="29"/>
  <c r="K2651" i="29"/>
  <c r="S2649" i="29"/>
  <c r="O2648" i="29"/>
  <c r="K2647" i="29"/>
  <c r="S2645" i="29"/>
  <c r="O2644" i="29"/>
  <c r="K2643" i="29"/>
  <c r="S2641" i="29"/>
  <c r="O2640" i="29"/>
  <c r="K2639" i="29"/>
  <c r="S2637" i="29"/>
  <c r="O2636" i="29"/>
  <c r="K2635" i="29"/>
  <c r="S2633" i="29"/>
  <c r="O2632" i="29"/>
  <c r="K2631" i="29"/>
  <c r="S2629" i="29"/>
  <c r="O2628" i="29"/>
  <c r="K2627" i="29"/>
  <c r="S2625" i="29"/>
  <c r="O2624" i="29"/>
  <c r="K2623" i="29"/>
  <c r="S2621" i="29"/>
  <c r="O2620" i="29"/>
  <c r="K2619" i="29"/>
  <c r="S2617" i="29"/>
  <c r="O2616" i="29"/>
  <c r="K2615" i="29"/>
  <c r="S2613" i="29"/>
  <c r="O2612" i="29"/>
  <c r="K2611" i="29"/>
  <c r="S2609" i="29"/>
  <c r="O2608" i="29"/>
  <c r="K2607" i="29"/>
  <c r="S2605" i="29"/>
  <c r="O2604" i="29"/>
  <c r="K2603" i="29"/>
  <c r="S2601" i="29"/>
  <c r="O2600" i="29"/>
  <c r="K2599" i="29"/>
  <c r="S2597" i="29"/>
  <c r="O2596" i="29"/>
  <c r="K2595" i="29"/>
  <c r="S2593" i="29"/>
  <c r="O2592" i="29"/>
  <c r="K2591" i="29"/>
  <c r="S2589" i="29"/>
  <c r="O2588" i="29"/>
  <c r="K2587" i="29"/>
  <c r="S2585" i="29"/>
  <c r="O2584" i="29"/>
  <c r="K2583" i="29"/>
  <c r="S2581" i="29"/>
  <c r="O2580" i="29"/>
  <c r="K2579" i="29"/>
  <c r="S2577" i="29"/>
  <c r="V2814" i="29"/>
  <c r="M2779" i="29"/>
  <c r="S2755" i="29"/>
  <c r="U2735" i="29"/>
  <c r="L2729" i="29"/>
  <c r="T2721" i="29"/>
  <c r="U2715" i="29"/>
  <c r="L2711" i="29"/>
  <c r="R2706" i="29"/>
  <c r="Q2702" i="29"/>
  <c r="S2698" i="29"/>
  <c r="S2695" i="29"/>
  <c r="L2692" i="29"/>
  <c r="O2689" i="29"/>
  <c r="S2686" i="29"/>
  <c r="K2684" i="29"/>
  <c r="O2681" i="29"/>
  <c r="S2678" i="29"/>
  <c r="M2676" i="29"/>
  <c r="T2673" i="29"/>
  <c r="T2671" i="29"/>
  <c r="N2669" i="29"/>
  <c r="U2666" i="29"/>
  <c r="K2665" i="29"/>
  <c r="L2663" i="29"/>
  <c r="S2661" i="29"/>
  <c r="N2660" i="29"/>
  <c r="V2658" i="29"/>
  <c r="R2657" i="29"/>
  <c r="N2656" i="29"/>
  <c r="V2654" i="29"/>
  <c r="R2653" i="29"/>
  <c r="N2652" i="29"/>
  <c r="V2650" i="29"/>
  <c r="R2649" i="29"/>
  <c r="N2648" i="29"/>
  <c r="V2646" i="29"/>
  <c r="R2645" i="29"/>
  <c r="N2644" i="29"/>
  <c r="V2642" i="29"/>
  <c r="R2641" i="29"/>
  <c r="N2640" i="29"/>
  <c r="V2638" i="29"/>
  <c r="R2637" i="29"/>
  <c r="N2636" i="29"/>
  <c r="V2634" i="29"/>
  <c r="R2633" i="29"/>
  <c r="N2632" i="29"/>
  <c r="V2630" i="29"/>
  <c r="R2629" i="29"/>
  <c r="N2628" i="29"/>
  <c r="V2626" i="29"/>
  <c r="R2625" i="29"/>
  <c r="N2624" i="29"/>
  <c r="V2622" i="29"/>
  <c r="R2621" i="29"/>
  <c r="N2620" i="29"/>
  <c r="V2618" i="29"/>
  <c r="R2617" i="29"/>
  <c r="N2616" i="29"/>
  <c r="V2614" i="29"/>
  <c r="R2613" i="29"/>
  <c r="N2612" i="29"/>
  <c r="V2610" i="29"/>
  <c r="R2609" i="29"/>
  <c r="N2608" i="29"/>
  <c r="V2606" i="29"/>
  <c r="R2605" i="29"/>
  <c r="N2604" i="29"/>
  <c r="V2602" i="29"/>
  <c r="R2601" i="29"/>
  <c r="N2600" i="29"/>
  <c r="V2598" i="29"/>
  <c r="R2597" i="29"/>
  <c r="N2596" i="29"/>
  <c r="V2594" i="29"/>
  <c r="R2593" i="29"/>
  <c r="N2592" i="29"/>
  <c r="V2590" i="29"/>
  <c r="R2589" i="29"/>
  <c r="N2588" i="29"/>
  <c r="V2586" i="29"/>
  <c r="R2585" i="29"/>
  <c r="N2584" i="29"/>
  <c r="V2582" i="29"/>
  <c r="R2581" i="29"/>
  <c r="N2580" i="29"/>
  <c r="V2578" i="29"/>
  <c r="P2812" i="29"/>
  <c r="Q2777" i="29"/>
  <c r="N2754" i="29"/>
  <c r="T2735" i="29"/>
  <c r="P2728" i="29"/>
  <c r="M2721" i="29"/>
  <c r="T2715" i="29"/>
  <c r="R2710" i="29"/>
  <c r="Q2706" i="29"/>
  <c r="P2702" i="29"/>
  <c r="R2698" i="29"/>
  <c r="L2695" i="29"/>
  <c r="K2692" i="29"/>
  <c r="N2689" i="29"/>
  <c r="R2686" i="29"/>
  <c r="V2683" i="29"/>
  <c r="N2681" i="29"/>
  <c r="R2678" i="29"/>
  <c r="L2676" i="29"/>
  <c r="R2673" i="29"/>
  <c r="S2671" i="29"/>
  <c r="M2669" i="29"/>
  <c r="T2666" i="29"/>
  <c r="R2664" i="29"/>
  <c r="K2663" i="29"/>
  <c r="R2661" i="29"/>
  <c r="M2660" i="29"/>
  <c r="U2658" i="29"/>
  <c r="Q2657" i="29"/>
  <c r="M2656" i="29"/>
  <c r="U2654" i="29"/>
  <c r="Q2653" i="29"/>
  <c r="M2652" i="29"/>
  <c r="U2650" i="29"/>
  <c r="Q2649" i="29"/>
  <c r="M2648" i="29"/>
  <c r="U2646" i="29"/>
  <c r="Q2645" i="29"/>
  <c r="M2644" i="29"/>
  <c r="U2642" i="29"/>
  <c r="Q2641" i="29"/>
  <c r="M2640" i="29"/>
  <c r="U2638" i="29"/>
  <c r="Q2637" i="29"/>
  <c r="M2636" i="29"/>
  <c r="U2634" i="29"/>
  <c r="Q2633" i="29"/>
  <c r="M2632" i="29"/>
  <c r="U2630" i="29"/>
  <c r="Q2629" i="29"/>
  <c r="M2628" i="29"/>
  <c r="U2626" i="29"/>
  <c r="Q2625" i="29"/>
  <c r="M2624" i="29"/>
  <c r="U2622" i="29"/>
  <c r="Q2621" i="29"/>
  <c r="M2620" i="29"/>
  <c r="U2618" i="29"/>
  <c r="Q2617" i="29"/>
  <c r="M2616" i="29"/>
  <c r="U2614" i="29"/>
  <c r="Q2613" i="29"/>
  <c r="M2612" i="29"/>
  <c r="U2610" i="29"/>
  <c r="Q2609" i="29"/>
  <c r="M2608" i="29"/>
  <c r="U2606" i="29"/>
  <c r="Q2605" i="29"/>
  <c r="M2604" i="29"/>
  <c r="U2602" i="29"/>
  <c r="Q2601" i="29"/>
  <c r="M2600" i="29"/>
  <c r="U2598" i="29"/>
  <c r="Q2597" i="29"/>
  <c r="M2596" i="29"/>
  <c r="U2594" i="29"/>
  <c r="Q2593" i="29"/>
  <c r="M2592" i="29"/>
  <c r="U2590" i="29"/>
  <c r="Q2589" i="29"/>
  <c r="M2588" i="29"/>
  <c r="U2586" i="29"/>
  <c r="Q2585" i="29"/>
  <c r="M2584" i="29"/>
  <c r="U2582" i="29"/>
  <c r="V2809" i="29"/>
  <c r="R2775" i="29"/>
  <c r="U2752" i="29"/>
  <c r="L2735" i="29"/>
  <c r="U2727" i="29"/>
  <c r="L2721" i="29"/>
  <c r="S2715" i="29"/>
  <c r="Q2710" i="29"/>
  <c r="P2706" i="29"/>
  <c r="O2702" i="29"/>
  <c r="Q2698" i="29"/>
  <c r="T2694" i="29"/>
  <c r="V2691" i="29"/>
  <c r="M2689" i="29"/>
  <c r="Q2686" i="29"/>
  <c r="U2683" i="29"/>
  <c r="M2681" i="29"/>
  <c r="Q2678" i="29"/>
  <c r="K2676" i="29"/>
  <c r="Q2673" i="29"/>
  <c r="L2671" i="29"/>
  <c r="L2669" i="29"/>
  <c r="S2666" i="29"/>
  <c r="P2664" i="29"/>
  <c r="V2662" i="29"/>
  <c r="Q2661" i="29"/>
  <c r="L2660" i="29"/>
  <c r="T2658" i="29"/>
  <c r="P2657" i="29"/>
  <c r="L2656" i="29"/>
  <c r="T2654" i="29"/>
  <c r="P2653" i="29"/>
  <c r="L2652" i="29"/>
  <c r="T2650" i="29"/>
  <c r="P2649" i="29"/>
  <c r="L2648" i="29"/>
  <c r="T2646" i="29"/>
  <c r="P2645" i="29"/>
  <c r="L2644" i="29"/>
  <c r="T2642" i="29"/>
  <c r="P2641" i="29"/>
  <c r="L2640" i="29"/>
  <c r="T2638" i="29"/>
  <c r="P2637" i="29"/>
  <c r="L2636" i="29"/>
  <c r="T2634" i="29"/>
  <c r="P2633" i="29"/>
  <c r="L2632" i="29"/>
  <c r="T2630" i="29"/>
  <c r="P2629" i="29"/>
  <c r="L2628" i="29"/>
  <c r="T2626" i="29"/>
  <c r="P2625" i="29"/>
  <c r="L2624" i="29"/>
  <c r="T2622" i="29"/>
  <c r="P2621" i="29"/>
  <c r="L2620" i="29"/>
  <c r="T2618" i="29"/>
  <c r="P2617" i="29"/>
  <c r="L2616" i="29"/>
  <c r="T2614" i="29"/>
  <c r="P2613" i="29"/>
  <c r="L2612" i="29"/>
  <c r="T2610" i="29"/>
  <c r="P2609" i="29"/>
  <c r="L2608" i="29"/>
  <c r="T2606" i="29"/>
  <c r="P2605" i="29"/>
  <c r="L2604" i="29"/>
  <c r="T2602" i="29"/>
  <c r="P2601" i="29"/>
  <c r="L2600" i="29"/>
  <c r="T2598" i="29"/>
  <c r="P2807" i="29"/>
  <c r="M2774" i="29"/>
  <c r="P2751" i="29"/>
  <c r="Q2734" i="29"/>
  <c r="T2727" i="29"/>
  <c r="P2720" i="29"/>
  <c r="L2715" i="29"/>
  <c r="P2710" i="29"/>
  <c r="O2706" i="29"/>
  <c r="T2701" i="29"/>
  <c r="P2698" i="29"/>
  <c r="S2694" i="29"/>
  <c r="U2691" i="29"/>
  <c r="L2689" i="29"/>
  <c r="P2686" i="29"/>
  <c r="T2683" i="29"/>
  <c r="L2681" i="29"/>
  <c r="P2678" i="29"/>
  <c r="V2675" i="29"/>
  <c r="P2673" i="29"/>
  <c r="V2670" i="29"/>
  <c r="K2669" i="29"/>
  <c r="R2666" i="29"/>
  <c r="O2664" i="29"/>
  <c r="U2662" i="29"/>
  <c r="P2661" i="29"/>
  <c r="K2660" i="29"/>
  <c r="S2658" i="29"/>
  <c r="O2657" i="29"/>
  <c r="K2656" i="29"/>
  <c r="S2654" i="29"/>
  <c r="O2653" i="29"/>
  <c r="K2652" i="29"/>
  <c r="S2650" i="29"/>
  <c r="O2649" i="29"/>
  <c r="K2648" i="29"/>
  <c r="S2646" i="29"/>
  <c r="O2645" i="29"/>
  <c r="K2644" i="29"/>
  <c r="S2642" i="29"/>
  <c r="O2641" i="29"/>
  <c r="K2640" i="29"/>
  <c r="S2638" i="29"/>
  <c r="O2637" i="29"/>
  <c r="K2636" i="29"/>
  <c r="S2634" i="29"/>
  <c r="O2633" i="29"/>
  <c r="K2632" i="29"/>
  <c r="S2630" i="29"/>
  <c r="O2629" i="29"/>
  <c r="K2628" i="29"/>
  <c r="S2626" i="29"/>
  <c r="O2625" i="29"/>
  <c r="K2624" i="29"/>
  <c r="Q2805" i="29"/>
  <c r="T2772" i="29"/>
  <c r="K2750" i="29"/>
  <c r="P2734" i="29"/>
  <c r="L2727" i="29"/>
  <c r="U2719" i="29"/>
  <c r="Q2714" i="29"/>
  <c r="O2710" i="29"/>
  <c r="T2705" i="29"/>
  <c r="O2701" i="29"/>
  <c r="O2698" i="29"/>
  <c r="R2694" i="29"/>
  <c r="T2691" i="29"/>
  <c r="K2689" i="29"/>
  <c r="O2686" i="29"/>
  <c r="S2683" i="29"/>
  <c r="K2681" i="29"/>
  <c r="O2678" i="29"/>
  <c r="U2675" i="29"/>
  <c r="O2673" i="29"/>
  <c r="U2670" i="29"/>
  <c r="P2668" i="29"/>
  <c r="Q2666" i="29"/>
  <c r="N2664" i="29"/>
  <c r="T2662" i="29"/>
  <c r="O2661" i="29"/>
  <c r="V2659" i="29"/>
  <c r="R2658" i="29"/>
  <c r="N2657" i="29"/>
  <c r="V2655" i="29"/>
  <c r="R2654" i="29"/>
  <c r="N2653" i="29"/>
  <c r="V2651" i="29"/>
  <c r="R2650" i="29"/>
  <c r="N2649" i="29"/>
  <c r="V2647" i="29"/>
  <c r="R2646" i="29"/>
  <c r="N2645" i="29"/>
  <c r="V2643" i="29"/>
  <c r="R2642" i="29"/>
  <c r="N2641" i="29"/>
  <c r="V2639" i="29"/>
  <c r="R2638" i="29"/>
  <c r="N2637" i="29"/>
  <c r="V2635" i="29"/>
  <c r="R2634" i="29"/>
  <c r="N2633" i="29"/>
  <c r="V2631" i="29"/>
  <c r="R2630" i="29"/>
  <c r="N2629" i="29"/>
  <c r="V2627" i="29"/>
  <c r="R2626" i="29"/>
  <c r="N2625" i="29"/>
  <c r="V2623" i="29"/>
  <c r="R2622" i="29"/>
  <c r="N2621" i="29"/>
  <c r="K2803" i="29"/>
  <c r="O2771" i="29"/>
  <c r="R2748" i="29"/>
  <c r="T2733" i="29"/>
  <c r="Q2726" i="29"/>
  <c r="T2719" i="29"/>
  <c r="P2714" i="29"/>
  <c r="T2709" i="29"/>
  <c r="N2705" i="29"/>
  <c r="N2701" i="29"/>
  <c r="T2697" i="29"/>
  <c r="Q2694" i="29"/>
  <c r="S2691" i="29"/>
  <c r="P2688" i="29"/>
  <c r="T2685" i="29"/>
  <c r="L2683" i="29"/>
  <c r="P2680" i="29"/>
  <c r="T2677" i="29"/>
  <c r="T2675" i="29"/>
  <c r="N2673" i="29"/>
  <c r="T2670" i="29"/>
  <c r="N2668" i="29"/>
  <c r="P2666" i="29"/>
  <c r="M2664" i="29"/>
  <c r="S2662" i="29"/>
  <c r="N2661" i="29"/>
  <c r="U2659" i="29"/>
  <c r="Q2658" i="29"/>
  <c r="M2657" i="29"/>
  <c r="U2655" i="29"/>
  <c r="Q2654" i="29"/>
  <c r="M2653" i="29"/>
  <c r="U2651" i="29"/>
  <c r="Q2650" i="29"/>
  <c r="M2649" i="29"/>
  <c r="U2647" i="29"/>
  <c r="Q2646" i="29"/>
  <c r="M2645" i="29"/>
  <c r="U2643" i="29"/>
  <c r="Q2642" i="29"/>
  <c r="M2641" i="29"/>
  <c r="U2639" i="29"/>
  <c r="Q2638" i="29"/>
  <c r="M2637" i="29"/>
  <c r="U2635" i="29"/>
  <c r="Q2634" i="29"/>
  <c r="M2633" i="29"/>
  <c r="U2631" i="29"/>
  <c r="Q2630" i="29"/>
  <c r="M2629" i="29"/>
  <c r="U2627" i="29"/>
  <c r="Q2626" i="29"/>
  <c r="M2625" i="29"/>
  <c r="U2623" i="29"/>
  <c r="Q2622" i="29"/>
  <c r="M2621" i="29"/>
  <c r="U2619" i="29"/>
  <c r="Q2618" i="29"/>
  <c r="M2617" i="29"/>
  <c r="U2615" i="29"/>
  <c r="Q2614" i="29"/>
  <c r="M2613" i="29"/>
  <c r="U2611" i="29"/>
  <c r="Q2610" i="29"/>
  <c r="M2609" i="29"/>
  <c r="U2607" i="29"/>
  <c r="Q2606" i="29"/>
  <c r="M2605" i="29"/>
  <c r="U2603" i="29"/>
  <c r="K2612" i="29"/>
  <c r="Q2602" i="29"/>
  <c r="K2596" i="29"/>
  <c r="V2591" i="29"/>
  <c r="U2587" i="29"/>
  <c r="N2583" i="29"/>
  <c r="U2579" i="29"/>
  <c r="N2576" i="29"/>
  <c r="S2573" i="29"/>
  <c r="N2571" i="29"/>
  <c r="P2569" i="29"/>
  <c r="L2567" i="29"/>
  <c r="N2565" i="29"/>
  <c r="V2562" i="29"/>
  <c r="R2560" i="29"/>
  <c r="T2558" i="29"/>
  <c r="P2556" i="29"/>
  <c r="R2554" i="29"/>
  <c r="N2552" i="29"/>
  <c r="V2549" i="29"/>
  <c r="L2548" i="29"/>
  <c r="U2545" i="29"/>
  <c r="N2544" i="29"/>
  <c r="U2542" i="29"/>
  <c r="P2541" i="29"/>
  <c r="K2540" i="29"/>
  <c r="R2538" i="29"/>
  <c r="M2537" i="29"/>
  <c r="S2535" i="29"/>
  <c r="N2534" i="29"/>
  <c r="U2532" i="29"/>
  <c r="P2531" i="29"/>
  <c r="K2530" i="29"/>
  <c r="R2528" i="29"/>
  <c r="M2527" i="29"/>
  <c r="T2525" i="29"/>
  <c r="O2524" i="29"/>
  <c r="K2523" i="29"/>
  <c r="S2521" i="29"/>
  <c r="O2520" i="29"/>
  <c r="K2519" i="29"/>
  <c r="S2517" i="29"/>
  <c r="O2516" i="29"/>
  <c r="K2515" i="29"/>
  <c r="S2513" i="29"/>
  <c r="O2512" i="29"/>
  <c r="K2511" i="29"/>
  <c r="S2509" i="29"/>
  <c r="O2508" i="29"/>
  <c r="K2507" i="29"/>
  <c r="S2505" i="29"/>
  <c r="O2504" i="29"/>
  <c r="K2503" i="29"/>
  <c r="S2501" i="29"/>
  <c r="O2500" i="29"/>
  <c r="K2499" i="29"/>
  <c r="S2497" i="29"/>
  <c r="O2496" i="29"/>
  <c r="K2495" i="29"/>
  <c r="S2493" i="29"/>
  <c r="O2492" i="29"/>
  <c r="K2491" i="29"/>
  <c r="S2489" i="29"/>
  <c r="O2488" i="29"/>
  <c r="K2487" i="29"/>
  <c r="S2485" i="29"/>
  <c r="O2484" i="29"/>
  <c r="K2483" i="29"/>
  <c r="S2481" i="29"/>
  <c r="O2480" i="29"/>
  <c r="K2479" i="29"/>
  <c r="S2477" i="29"/>
  <c r="O2476" i="29"/>
  <c r="K2475" i="29"/>
  <c r="S2473" i="29"/>
  <c r="O2472" i="29"/>
  <c r="K2471" i="29"/>
  <c r="S2469" i="29"/>
  <c r="O2468" i="29"/>
  <c r="K2467" i="29"/>
  <c r="S2465" i="29"/>
  <c r="O2464" i="29"/>
  <c r="K2463" i="29"/>
  <c r="S2461" i="29"/>
  <c r="O2460" i="29"/>
  <c r="K2459" i="29"/>
  <c r="S2457" i="29"/>
  <c r="O2456" i="29"/>
  <c r="K2455" i="29"/>
  <c r="S2453" i="29"/>
  <c r="O2452" i="29"/>
  <c r="K2451" i="29"/>
  <c r="S2449" i="29"/>
  <c r="O2448" i="29"/>
  <c r="K2447" i="29"/>
  <c r="S2445" i="29"/>
  <c r="O2444" i="29"/>
  <c r="K2443" i="29"/>
  <c r="S2441" i="29"/>
  <c r="O2440" i="29"/>
  <c r="K2439" i="29"/>
  <c r="S2437" i="29"/>
  <c r="O2436" i="29"/>
  <c r="K2435" i="29"/>
  <c r="S2433" i="29"/>
  <c r="O2432" i="29"/>
  <c r="K2431" i="29"/>
  <c r="S2429" i="29"/>
  <c r="O2428" i="29"/>
  <c r="K2427" i="29"/>
  <c r="S2425" i="29"/>
  <c r="O2424" i="29"/>
  <c r="K2423" i="29"/>
  <c r="S2421" i="29"/>
  <c r="O2420" i="29"/>
  <c r="K2419" i="29"/>
  <c r="S2417" i="29"/>
  <c r="O2416" i="29"/>
  <c r="K2415" i="29"/>
  <c r="S2413" i="29"/>
  <c r="O2412" i="29"/>
  <c r="K2411" i="29"/>
  <c r="S2409" i="29"/>
  <c r="O2408" i="29"/>
  <c r="K2407" i="29"/>
  <c r="S2405" i="29"/>
  <c r="O2404" i="29"/>
  <c r="K2403" i="29"/>
  <c r="S2401" i="29"/>
  <c r="O2400" i="29"/>
  <c r="K2399" i="29"/>
  <c r="S2397" i="29"/>
  <c r="O2396" i="29"/>
  <c r="K2395" i="29"/>
  <c r="S2393" i="29"/>
  <c r="O2392" i="29"/>
  <c r="K2391" i="29"/>
  <c r="S2389" i="29"/>
  <c r="O2388" i="29"/>
  <c r="K2387" i="29"/>
  <c r="S2385" i="29"/>
  <c r="O2384" i="29"/>
  <c r="K2383" i="29"/>
  <c r="S2381" i="29"/>
  <c r="O2380" i="29"/>
  <c r="K2379" i="29"/>
  <c r="S2377" i="29"/>
  <c r="V2611" i="29"/>
  <c r="O2601" i="29"/>
  <c r="V2595" i="29"/>
  <c r="U2591" i="29"/>
  <c r="N2587" i="29"/>
  <c r="T2582" i="29"/>
  <c r="N2579" i="29"/>
  <c r="M2576" i="29"/>
  <c r="R2573" i="29"/>
  <c r="M2571" i="29"/>
  <c r="O2569" i="29"/>
  <c r="K2567" i="29"/>
  <c r="M2565" i="29"/>
  <c r="U2562" i="29"/>
  <c r="Q2560" i="29"/>
  <c r="S2558" i="29"/>
  <c r="O2556" i="29"/>
  <c r="Q2554" i="29"/>
  <c r="M2552" i="29"/>
  <c r="U2549" i="29"/>
  <c r="K2548" i="29"/>
  <c r="T2545" i="29"/>
  <c r="M2544" i="29"/>
  <c r="T2542" i="29"/>
  <c r="O2541" i="29"/>
  <c r="V2539" i="29"/>
  <c r="Q2538" i="29"/>
  <c r="K2537" i="29"/>
  <c r="R2535" i="29"/>
  <c r="M2534" i="29"/>
  <c r="T2532" i="29"/>
  <c r="O2531" i="29"/>
  <c r="V2529" i="29"/>
  <c r="Q2528" i="29"/>
  <c r="L2527" i="29"/>
  <c r="S2525" i="29"/>
  <c r="N2524" i="29"/>
  <c r="V2522" i="29"/>
  <c r="R2521" i="29"/>
  <c r="N2520" i="29"/>
  <c r="V2518" i="29"/>
  <c r="R2517" i="29"/>
  <c r="N2516" i="29"/>
  <c r="V2514" i="29"/>
  <c r="R2513" i="29"/>
  <c r="N2512" i="29"/>
  <c r="V2510" i="29"/>
  <c r="R2509" i="29"/>
  <c r="N2508" i="29"/>
  <c r="V2506" i="29"/>
  <c r="R2505" i="29"/>
  <c r="N2504" i="29"/>
  <c r="V2502" i="29"/>
  <c r="R2501" i="29"/>
  <c r="N2500" i="29"/>
  <c r="V2498" i="29"/>
  <c r="R2497" i="29"/>
  <c r="N2496" i="29"/>
  <c r="V2494" i="29"/>
  <c r="R2493" i="29"/>
  <c r="N2492" i="29"/>
  <c r="V2490" i="29"/>
  <c r="R2489" i="29"/>
  <c r="N2488" i="29"/>
  <c r="V2486" i="29"/>
  <c r="R2485" i="29"/>
  <c r="N2484" i="29"/>
  <c r="V2482" i="29"/>
  <c r="R2481" i="29"/>
  <c r="N2480" i="29"/>
  <c r="V2478" i="29"/>
  <c r="R2477" i="29"/>
  <c r="N2476" i="29"/>
  <c r="V2474" i="29"/>
  <c r="R2473" i="29"/>
  <c r="N2472" i="29"/>
  <c r="V2470" i="29"/>
  <c r="R2469" i="29"/>
  <c r="N2468" i="29"/>
  <c r="V2466" i="29"/>
  <c r="R2465" i="29"/>
  <c r="N2464" i="29"/>
  <c r="V2462" i="29"/>
  <c r="R2461" i="29"/>
  <c r="N2460" i="29"/>
  <c r="V2458" i="29"/>
  <c r="R2457" i="29"/>
  <c r="N2456" i="29"/>
  <c r="V2454" i="29"/>
  <c r="R2453" i="29"/>
  <c r="N2452" i="29"/>
  <c r="V2450" i="29"/>
  <c r="R2449" i="29"/>
  <c r="N2448" i="29"/>
  <c r="V2446" i="29"/>
  <c r="R2445" i="29"/>
  <c r="N2444" i="29"/>
  <c r="V2442" i="29"/>
  <c r="R2441" i="29"/>
  <c r="N2440" i="29"/>
  <c r="V2438" i="29"/>
  <c r="R2437" i="29"/>
  <c r="N2436" i="29"/>
  <c r="V2434" i="29"/>
  <c r="R2433" i="29"/>
  <c r="N2432" i="29"/>
  <c r="V2430" i="29"/>
  <c r="R2429" i="29"/>
  <c r="N2428" i="29"/>
  <c r="V2426" i="29"/>
  <c r="R2425" i="29"/>
  <c r="N2424" i="29"/>
  <c r="V2422" i="29"/>
  <c r="R2421" i="29"/>
  <c r="N2420" i="29"/>
  <c r="V2418" i="29"/>
  <c r="R2417" i="29"/>
  <c r="N2416" i="29"/>
  <c r="V2414" i="29"/>
  <c r="R2413" i="29"/>
  <c r="N2412" i="29"/>
  <c r="V2410" i="29"/>
  <c r="R2409" i="29"/>
  <c r="N2408" i="29"/>
  <c r="V2406" i="29"/>
  <c r="R2405" i="29"/>
  <c r="S2622" i="29"/>
  <c r="S2610" i="29"/>
  <c r="N2601" i="29"/>
  <c r="U2595" i="29"/>
  <c r="N2591" i="29"/>
  <c r="T2586" i="29"/>
  <c r="S2582" i="29"/>
  <c r="U2578" i="29"/>
  <c r="L2576" i="29"/>
  <c r="Q2573" i="29"/>
  <c r="L2571" i="29"/>
  <c r="N2569" i="29"/>
  <c r="V2566" i="29"/>
  <c r="R2564" i="29"/>
  <c r="T2562" i="29"/>
  <c r="P2560" i="29"/>
  <c r="R2558" i="29"/>
  <c r="N2556" i="29"/>
  <c r="V2553" i="29"/>
  <c r="L2552" i="29"/>
  <c r="T2549" i="29"/>
  <c r="V2547" i="29"/>
  <c r="S2545" i="29"/>
  <c r="L2544" i="29"/>
  <c r="S2542" i="29"/>
  <c r="N2541" i="29"/>
  <c r="U2539" i="29"/>
  <c r="O2538" i="29"/>
  <c r="V2536" i="29"/>
  <c r="Q2535" i="29"/>
  <c r="L2534" i="29"/>
  <c r="S2532" i="29"/>
  <c r="N2531" i="29"/>
  <c r="U2529" i="29"/>
  <c r="P2528" i="29"/>
  <c r="K2527" i="29"/>
  <c r="R2525" i="29"/>
  <c r="M2524" i="29"/>
  <c r="U2522" i="29"/>
  <c r="Q2521" i="29"/>
  <c r="M2520" i="29"/>
  <c r="U2518" i="29"/>
  <c r="Q2517" i="29"/>
  <c r="M2516" i="29"/>
  <c r="U2514" i="29"/>
  <c r="Q2513" i="29"/>
  <c r="M2512" i="29"/>
  <c r="U2510" i="29"/>
  <c r="Q2509" i="29"/>
  <c r="M2508" i="29"/>
  <c r="U2506" i="29"/>
  <c r="Q2505" i="29"/>
  <c r="M2504" i="29"/>
  <c r="U2502" i="29"/>
  <c r="Q2501" i="29"/>
  <c r="M2500" i="29"/>
  <c r="U2498" i="29"/>
  <c r="Q2497" i="29"/>
  <c r="M2496" i="29"/>
  <c r="U2494" i="29"/>
  <c r="Q2493" i="29"/>
  <c r="M2492" i="29"/>
  <c r="U2490" i="29"/>
  <c r="Q2489" i="29"/>
  <c r="M2488" i="29"/>
  <c r="U2486" i="29"/>
  <c r="Q2485" i="29"/>
  <c r="M2484" i="29"/>
  <c r="U2482" i="29"/>
  <c r="Q2481" i="29"/>
  <c r="M2480" i="29"/>
  <c r="U2478" i="29"/>
  <c r="Q2477" i="29"/>
  <c r="M2476" i="29"/>
  <c r="U2474" i="29"/>
  <c r="Q2473" i="29"/>
  <c r="M2472" i="29"/>
  <c r="U2470" i="29"/>
  <c r="Q2469" i="29"/>
  <c r="M2468" i="29"/>
  <c r="U2466" i="29"/>
  <c r="Q2465" i="29"/>
  <c r="M2464" i="29"/>
  <c r="U2462" i="29"/>
  <c r="Q2461" i="29"/>
  <c r="M2460" i="29"/>
  <c r="U2458" i="29"/>
  <c r="Q2457" i="29"/>
  <c r="M2456" i="29"/>
  <c r="U2454" i="29"/>
  <c r="Q2453" i="29"/>
  <c r="M2452" i="29"/>
  <c r="U2450" i="29"/>
  <c r="Q2449" i="29"/>
  <c r="M2448" i="29"/>
  <c r="U2446" i="29"/>
  <c r="Q2445" i="29"/>
  <c r="M2444" i="29"/>
  <c r="U2442" i="29"/>
  <c r="Q2441" i="29"/>
  <c r="M2440" i="29"/>
  <c r="U2438" i="29"/>
  <c r="Q2437" i="29"/>
  <c r="M2436" i="29"/>
  <c r="U2434" i="29"/>
  <c r="Q2433" i="29"/>
  <c r="M2432" i="29"/>
  <c r="U2430" i="29"/>
  <c r="Q2429" i="29"/>
  <c r="M2428" i="29"/>
  <c r="U2426" i="29"/>
  <c r="Q2425" i="29"/>
  <c r="M2424" i="29"/>
  <c r="U2422" i="29"/>
  <c r="Q2421" i="29"/>
  <c r="M2420" i="29"/>
  <c r="U2418" i="29"/>
  <c r="Q2417" i="29"/>
  <c r="M2416" i="29"/>
  <c r="U2414" i="29"/>
  <c r="Q2413" i="29"/>
  <c r="M2412" i="29"/>
  <c r="U2410" i="29"/>
  <c r="Q2409" i="29"/>
  <c r="M2408" i="29"/>
  <c r="U2406" i="29"/>
  <c r="Q2405" i="29"/>
  <c r="O2621" i="29"/>
  <c r="R2610" i="29"/>
  <c r="M2601" i="29"/>
  <c r="N2595" i="29"/>
  <c r="T2590" i="29"/>
  <c r="S2586" i="29"/>
  <c r="R2582" i="29"/>
  <c r="T2578" i="29"/>
  <c r="K2576" i="29"/>
  <c r="P2573" i="29"/>
  <c r="K2571" i="29"/>
  <c r="M2569" i="29"/>
  <c r="U2566" i="29"/>
  <c r="Q2564" i="29"/>
  <c r="S2562" i="29"/>
  <c r="O2560" i="29"/>
  <c r="Q2558" i="29"/>
  <c r="M2556" i="29"/>
  <c r="U2553" i="29"/>
  <c r="K2552" i="29"/>
  <c r="S2549" i="29"/>
  <c r="U2547" i="29"/>
  <c r="R2545" i="29"/>
  <c r="K2544" i="29"/>
  <c r="R2542" i="29"/>
  <c r="M2541" i="29"/>
  <c r="S2539" i="29"/>
  <c r="N2538" i="29"/>
  <c r="U2536" i="29"/>
  <c r="P2535" i="29"/>
  <c r="K2534" i="29"/>
  <c r="R2532" i="29"/>
  <c r="M2531" i="29"/>
  <c r="T2529" i="29"/>
  <c r="O2528" i="29"/>
  <c r="V2526" i="29"/>
  <c r="Q2525" i="29"/>
  <c r="L2524" i="29"/>
  <c r="T2522" i="29"/>
  <c r="P2521" i="29"/>
  <c r="L2520" i="29"/>
  <c r="T2518" i="29"/>
  <c r="P2517" i="29"/>
  <c r="L2516" i="29"/>
  <c r="T2514" i="29"/>
  <c r="P2513" i="29"/>
  <c r="L2512" i="29"/>
  <c r="T2510" i="29"/>
  <c r="P2509" i="29"/>
  <c r="L2508" i="29"/>
  <c r="T2506" i="29"/>
  <c r="P2505" i="29"/>
  <c r="L2504" i="29"/>
  <c r="T2502" i="29"/>
  <c r="P2501" i="29"/>
  <c r="L2500" i="29"/>
  <c r="T2498" i="29"/>
  <c r="P2497" i="29"/>
  <c r="L2496" i="29"/>
  <c r="T2494" i="29"/>
  <c r="P2493" i="29"/>
  <c r="L2492" i="29"/>
  <c r="T2490" i="29"/>
  <c r="P2489" i="29"/>
  <c r="L2488" i="29"/>
  <c r="T2486" i="29"/>
  <c r="P2485" i="29"/>
  <c r="L2484" i="29"/>
  <c r="T2482" i="29"/>
  <c r="P2481" i="29"/>
  <c r="L2480" i="29"/>
  <c r="T2478" i="29"/>
  <c r="P2477" i="29"/>
  <c r="L2476" i="29"/>
  <c r="T2474" i="29"/>
  <c r="P2473" i="29"/>
  <c r="L2472" i="29"/>
  <c r="T2470" i="29"/>
  <c r="P2469" i="29"/>
  <c r="L2468" i="29"/>
  <c r="T2466" i="29"/>
  <c r="P2465" i="29"/>
  <c r="L2464" i="29"/>
  <c r="T2462" i="29"/>
  <c r="P2461" i="29"/>
  <c r="L2460" i="29"/>
  <c r="T2458" i="29"/>
  <c r="P2457" i="29"/>
  <c r="L2456" i="29"/>
  <c r="T2454" i="29"/>
  <c r="P2453" i="29"/>
  <c r="L2452" i="29"/>
  <c r="T2450" i="29"/>
  <c r="P2449" i="29"/>
  <c r="L2448" i="29"/>
  <c r="T2446" i="29"/>
  <c r="P2445" i="29"/>
  <c r="L2444" i="29"/>
  <c r="T2442" i="29"/>
  <c r="P2441" i="29"/>
  <c r="L2440" i="29"/>
  <c r="T2438" i="29"/>
  <c r="P2437" i="29"/>
  <c r="L2436" i="29"/>
  <c r="T2434" i="29"/>
  <c r="P2433" i="29"/>
  <c r="L2432" i="29"/>
  <c r="T2430" i="29"/>
  <c r="P2429" i="29"/>
  <c r="L2428" i="29"/>
  <c r="T2426" i="29"/>
  <c r="P2425" i="29"/>
  <c r="L2424" i="29"/>
  <c r="T2422" i="29"/>
  <c r="P2421" i="29"/>
  <c r="L2420" i="29"/>
  <c r="T2418" i="29"/>
  <c r="P2417" i="29"/>
  <c r="L2416" i="29"/>
  <c r="T2414" i="29"/>
  <c r="P2413" i="29"/>
  <c r="L2412" i="29"/>
  <c r="T2410" i="29"/>
  <c r="P2409" i="29"/>
  <c r="L2408" i="29"/>
  <c r="T2406" i="29"/>
  <c r="P2405" i="29"/>
  <c r="K2620" i="29"/>
  <c r="O2609" i="29"/>
  <c r="K2600" i="29"/>
  <c r="T2594" i="29"/>
  <c r="S2590" i="29"/>
  <c r="R2586" i="29"/>
  <c r="Q2582" i="29"/>
  <c r="S2578" i="29"/>
  <c r="V2575" i="29"/>
  <c r="O2573" i="29"/>
  <c r="V2570" i="29"/>
  <c r="R2568" i="29"/>
  <c r="T2566" i="29"/>
  <c r="P2564" i="29"/>
  <c r="R2562" i="29"/>
  <c r="N2560" i="29"/>
  <c r="V2557" i="29"/>
  <c r="L2556" i="29"/>
  <c r="T2553" i="29"/>
  <c r="V2551" i="29"/>
  <c r="R2549" i="29"/>
  <c r="N2547" i="29"/>
  <c r="Q2545" i="29"/>
  <c r="V2543" i="29"/>
  <c r="Q2542" i="29"/>
  <c r="K2541" i="29"/>
  <c r="R2539" i="29"/>
  <c r="M2538" i="29"/>
  <c r="T2536" i="29"/>
  <c r="O2535" i="29"/>
  <c r="V2533" i="29"/>
  <c r="Q2532" i="29"/>
  <c r="L2531" i="29"/>
  <c r="S2529" i="29"/>
  <c r="N2528" i="29"/>
  <c r="U2526" i="29"/>
  <c r="P2525" i="29"/>
  <c r="K2524" i="29"/>
  <c r="S2522" i="29"/>
  <c r="O2521" i="29"/>
  <c r="K2520" i="29"/>
  <c r="S2518" i="29"/>
  <c r="O2517" i="29"/>
  <c r="K2516" i="29"/>
  <c r="S2514" i="29"/>
  <c r="O2513" i="29"/>
  <c r="K2512" i="29"/>
  <c r="S2510" i="29"/>
  <c r="O2509" i="29"/>
  <c r="K2508" i="29"/>
  <c r="S2506" i="29"/>
  <c r="O2505" i="29"/>
  <c r="K2504" i="29"/>
  <c r="S2502" i="29"/>
  <c r="O2501" i="29"/>
  <c r="K2500" i="29"/>
  <c r="S2498" i="29"/>
  <c r="O2497" i="29"/>
  <c r="K2496" i="29"/>
  <c r="S2494" i="29"/>
  <c r="O2493" i="29"/>
  <c r="K2492" i="29"/>
  <c r="S2490" i="29"/>
  <c r="O2489" i="29"/>
  <c r="K2488" i="29"/>
  <c r="S2486" i="29"/>
  <c r="O2485" i="29"/>
  <c r="K2484" i="29"/>
  <c r="S2482" i="29"/>
  <c r="O2481" i="29"/>
  <c r="K2480" i="29"/>
  <c r="S2478" i="29"/>
  <c r="O2477" i="29"/>
  <c r="K2476" i="29"/>
  <c r="S2474" i="29"/>
  <c r="O2473" i="29"/>
  <c r="K2472" i="29"/>
  <c r="S2470" i="29"/>
  <c r="O2469" i="29"/>
  <c r="K2468" i="29"/>
  <c r="S2466" i="29"/>
  <c r="O2465" i="29"/>
  <c r="K2464" i="29"/>
  <c r="S2462" i="29"/>
  <c r="O2461" i="29"/>
  <c r="K2460" i="29"/>
  <c r="S2458" i="29"/>
  <c r="O2457" i="29"/>
  <c r="K2456" i="29"/>
  <c r="S2454" i="29"/>
  <c r="O2453" i="29"/>
  <c r="K2452" i="29"/>
  <c r="S2450" i="29"/>
  <c r="O2449" i="29"/>
  <c r="K2448" i="29"/>
  <c r="S2446" i="29"/>
  <c r="O2445" i="29"/>
  <c r="K2444" i="29"/>
  <c r="S2442" i="29"/>
  <c r="O2441" i="29"/>
  <c r="K2440" i="29"/>
  <c r="S2438" i="29"/>
  <c r="O2437" i="29"/>
  <c r="K2436" i="29"/>
  <c r="S2434" i="29"/>
  <c r="O2433" i="29"/>
  <c r="K2432" i="29"/>
  <c r="S2430" i="29"/>
  <c r="O2429" i="29"/>
  <c r="K2428" i="29"/>
  <c r="S2426" i="29"/>
  <c r="O2425" i="29"/>
  <c r="K2424" i="29"/>
  <c r="S2422" i="29"/>
  <c r="O2421" i="29"/>
  <c r="K2420" i="29"/>
  <c r="S2418" i="29"/>
  <c r="O2417" i="29"/>
  <c r="K2416" i="29"/>
  <c r="S2414" i="29"/>
  <c r="O2413" i="29"/>
  <c r="K2412" i="29"/>
  <c r="S2410" i="29"/>
  <c r="O2409" i="29"/>
  <c r="K2408" i="29"/>
  <c r="S2406" i="29"/>
  <c r="V2619" i="29"/>
  <c r="N2609" i="29"/>
  <c r="V2599" i="29"/>
  <c r="S2594" i="29"/>
  <c r="R2590" i="29"/>
  <c r="Q2586" i="29"/>
  <c r="V2581" i="29"/>
  <c r="R2578" i="29"/>
  <c r="U2575" i="29"/>
  <c r="N2573" i="29"/>
  <c r="U2570" i="29"/>
  <c r="Q2568" i="29"/>
  <c r="S2566" i="29"/>
  <c r="O2564" i="29"/>
  <c r="Q2562" i="29"/>
  <c r="M2560" i="29"/>
  <c r="U2557" i="29"/>
  <c r="K2556" i="29"/>
  <c r="S2553" i="29"/>
  <c r="U2551" i="29"/>
  <c r="Q2549" i="29"/>
  <c r="M2547" i="29"/>
  <c r="P2545" i="29"/>
  <c r="U2543" i="29"/>
  <c r="O2542" i="29"/>
  <c r="V2540" i="29"/>
  <c r="Q2539" i="29"/>
  <c r="L2538" i="29"/>
  <c r="S2536" i="29"/>
  <c r="N2535" i="29"/>
  <c r="U2533" i="29"/>
  <c r="P2532" i="29"/>
  <c r="K2531" i="29"/>
  <c r="R2529" i="29"/>
  <c r="M2528" i="29"/>
  <c r="T2526" i="29"/>
  <c r="O2525" i="29"/>
  <c r="V2523" i="29"/>
  <c r="R2522" i="29"/>
  <c r="N2521" i="29"/>
  <c r="V2519" i="29"/>
  <c r="R2518" i="29"/>
  <c r="N2517" i="29"/>
  <c r="V2515" i="29"/>
  <c r="R2514" i="29"/>
  <c r="N2513" i="29"/>
  <c r="V2511" i="29"/>
  <c r="R2510" i="29"/>
  <c r="N2509" i="29"/>
  <c r="V2507" i="29"/>
  <c r="R2506" i="29"/>
  <c r="N2505" i="29"/>
  <c r="V2503" i="29"/>
  <c r="R2502" i="29"/>
  <c r="N2501" i="29"/>
  <c r="V2499" i="29"/>
  <c r="R2498" i="29"/>
  <c r="N2497" i="29"/>
  <c r="V2495" i="29"/>
  <c r="R2494" i="29"/>
  <c r="N2493" i="29"/>
  <c r="V2491" i="29"/>
  <c r="R2490" i="29"/>
  <c r="N2489" i="29"/>
  <c r="V2487" i="29"/>
  <c r="R2486" i="29"/>
  <c r="N2485" i="29"/>
  <c r="V2483" i="29"/>
  <c r="R2482" i="29"/>
  <c r="N2481" i="29"/>
  <c r="V2479" i="29"/>
  <c r="R2478" i="29"/>
  <c r="N2477" i="29"/>
  <c r="V2475" i="29"/>
  <c r="R2474" i="29"/>
  <c r="N2473" i="29"/>
  <c r="V2471" i="29"/>
  <c r="R2470" i="29"/>
  <c r="N2469" i="29"/>
  <c r="V2467" i="29"/>
  <c r="R2466" i="29"/>
  <c r="N2465" i="29"/>
  <c r="V2463" i="29"/>
  <c r="R2462" i="29"/>
  <c r="N2461" i="29"/>
  <c r="V2459" i="29"/>
  <c r="R2458" i="29"/>
  <c r="N2457" i="29"/>
  <c r="V2455" i="29"/>
  <c r="R2454" i="29"/>
  <c r="N2453" i="29"/>
  <c r="V2451" i="29"/>
  <c r="R2450" i="29"/>
  <c r="N2449" i="29"/>
  <c r="V2447" i="29"/>
  <c r="R2446" i="29"/>
  <c r="N2445" i="29"/>
  <c r="V2443" i="29"/>
  <c r="R2442" i="29"/>
  <c r="N2441" i="29"/>
  <c r="V2439" i="29"/>
  <c r="R2438" i="29"/>
  <c r="N2437" i="29"/>
  <c r="V2435" i="29"/>
  <c r="R2434" i="29"/>
  <c r="N2433" i="29"/>
  <c r="V2431" i="29"/>
  <c r="R2430" i="29"/>
  <c r="N2429" i="29"/>
  <c r="V2427" i="29"/>
  <c r="R2426" i="29"/>
  <c r="N2425" i="29"/>
  <c r="V2423" i="29"/>
  <c r="R2422" i="29"/>
  <c r="N2421" i="29"/>
  <c r="V2419" i="29"/>
  <c r="R2418" i="29"/>
  <c r="N2417" i="29"/>
  <c r="V2415" i="29"/>
  <c r="R2414" i="29"/>
  <c r="N2413" i="29"/>
  <c r="V2411" i="29"/>
  <c r="R2410" i="29"/>
  <c r="N2409" i="29"/>
  <c r="V2407" i="29"/>
  <c r="R2406" i="29"/>
  <c r="S2618" i="29"/>
  <c r="K2608" i="29"/>
  <c r="U2599" i="29"/>
  <c r="R2594" i="29"/>
  <c r="Q2590" i="29"/>
  <c r="V2585" i="29"/>
  <c r="Q2581" i="29"/>
  <c r="Q2578" i="29"/>
  <c r="N2575" i="29"/>
  <c r="M2573" i="29"/>
  <c r="T2570" i="29"/>
  <c r="P2568" i="29"/>
  <c r="R2566" i="29"/>
  <c r="N2564" i="29"/>
  <c r="V2561" i="29"/>
  <c r="L2560" i="29"/>
  <c r="T2557" i="29"/>
  <c r="V2555" i="29"/>
  <c r="R2553" i="29"/>
  <c r="N2551" i="29"/>
  <c r="P2549" i="29"/>
  <c r="L2547" i="29"/>
  <c r="O2545" i="29"/>
  <c r="S2543" i="29"/>
  <c r="N2542" i="29"/>
  <c r="U2540" i="29"/>
  <c r="P2539" i="29"/>
  <c r="K2538" i="29"/>
  <c r="R2536" i="29"/>
  <c r="M2535" i="29"/>
  <c r="T2533" i="29"/>
  <c r="O2532" i="29"/>
  <c r="V2530" i="29"/>
  <c r="Q2529" i="29"/>
  <c r="L2528" i="29"/>
  <c r="S2526" i="29"/>
  <c r="N2525" i="29"/>
  <c r="U2523" i="29"/>
  <c r="Q2522" i="29"/>
  <c r="M2521" i="29"/>
  <c r="U2519" i="29"/>
  <c r="Q2518" i="29"/>
  <c r="M2517" i="29"/>
  <c r="U2515" i="29"/>
  <c r="Q2514" i="29"/>
  <c r="M2513" i="29"/>
  <c r="U2511" i="29"/>
  <c r="Q2510" i="29"/>
  <c r="M2509" i="29"/>
  <c r="U2507" i="29"/>
  <c r="Q2506" i="29"/>
  <c r="M2505" i="29"/>
  <c r="U2503" i="29"/>
  <c r="Q2502" i="29"/>
  <c r="M2501" i="29"/>
  <c r="U2499" i="29"/>
  <c r="Q2498" i="29"/>
  <c r="M2497" i="29"/>
  <c r="U2495" i="29"/>
  <c r="Q2494" i="29"/>
  <c r="M2493" i="29"/>
  <c r="U2491" i="29"/>
  <c r="Q2490" i="29"/>
  <c r="M2489" i="29"/>
  <c r="U2487" i="29"/>
  <c r="Q2486" i="29"/>
  <c r="M2485" i="29"/>
  <c r="U2483" i="29"/>
  <c r="Q2482" i="29"/>
  <c r="M2481" i="29"/>
  <c r="U2479" i="29"/>
  <c r="Q2478" i="29"/>
  <c r="M2477" i="29"/>
  <c r="U2475" i="29"/>
  <c r="Q2474" i="29"/>
  <c r="M2473" i="29"/>
  <c r="U2471" i="29"/>
  <c r="Q2470" i="29"/>
  <c r="M2469" i="29"/>
  <c r="U2467" i="29"/>
  <c r="Q2466" i="29"/>
  <c r="M2465" i="29"/>
  <c r="U2463" i="29"/>
  <c r="Q2462" i="29"/>
  <c r="M2461" i="29"/>
  <c r="U2459" i="29"/>
  <c r="Q2458" i="29"/>
  <c r="M2457" i="29"/>
  <c r="U2455" i="29"/>
  <c r="Q2454" i="29"/>
  <c r="M2453" i="29"/>
  <c r="U2451" i="29"/>
  <c r="Q2450" i="29"/>
  <c r="M2449" i="29"/>
  <c r="U2447" i="29"/>
  <c r="Q2446" i="29"/>
  <c r="M2445" i="29"/>
  <c r="U2443" i="29"/>
  <c r="Q2442" i="29"/>
  <c r="M2441" i="29"/>
  <c r="U2439" i="29"/>
  <c r="Q2438" i="29"/>
  <c r="M2437" i="29"/>
  <c r="U2435" i="29"/>
  <c r="Q2434" i="29"/>
  <c r="M2433" i="29"/>
  <c r="U2431" i="29"/>
  <c r="Q2430" i="29"/>
  <c r="M2429" i="29"/>
  <c r="U2427" i="29"/>
  <c r="Q2426" i="29"/>
  <c r="M2425" i="29"/>
  <c r="U2423" i="29"/>
  <c r="Q2422" i="29"/>
  <c r="M2421" i="29"/>
  <c r="U2419" i="29"/>
  <c r="Q2418" i="29"/>
  <c r="M2417" i="29"/>
  <c r="U2415" i="29"/>
  <c r="Q2414" i="29"/>
  <c r="M2413" i="29"/>
  <c r="U2411" i="29"/>
  <c r="Q2410" i="29"/>
  <c r="M2409" i="29"/>
  <c r="R2618" i="29"/>
  <c r="V2607" i="29"/>
  <c r="S2598" i="29"/>
  <c r="Q2594" i="29"/>
  <c r="V2589" i="29"/>
  <c r="P2585" i="29"/>
  <c r="P2581" i="29"/>
  <c r="V2577" i="29"/>
  <c r="K2575" i="29"/>
  <c r="R2572" i="29"/>
  <c r="S2570" i="29"/>
  <c r="O2568" i="29"/>
  <c r="Q2566" i="29"/>
  <c r="M2564" i="29"/>
  <c r="U2561" i="29"/>
  <c r="K2560" i="29"/>
  <c r="S2557" i="29"/>
  <c r="U2555" i="29"/>
  <c r="Q2553" i="29"/>
  <c r="M2551" i="29"/>
  <c r="O2549" i="29"/>
  <c r="K2547" i="29"/>
  <c r="N2545" i="29"/>
  <c r="R2543" i="29"/>
  <c r="M2542" i="29"/>
  <c r="T2540" i="29"/>
  <c r="O2539" i="29"/>
  <c r="V2537" i="29"/>
  <c r="Q2536" i="29"/>
  <c r="L2535" i="29"/>
  <c r="S2533" i="29"/>
  <c r="N2532" i="29"/>
  <c r="U2530" i="29"/>
  <c r="P2529" i="29"/>
  <c r="K2528" i="29"/>
  <c r="R2526" i="29"/>
  <c r="M2525" i="29"/>
  <c r="T2523" i="29"/>
  <c r="P2522" i="29"/>
  <c r="L2521" i="29"/>
  <c r="T2519" i="29"/>
  <c r="P2518" i="29"/>
  <c r="L2517" i="29"/>
  <c r="T2515" i="29"/>
  <c r="P2514" i="29"/>
  <c r="L2513" i="29"/>
  <c r="T2511" i="29"/>
  <c r="P2510" i="29"/>
  <c r="L2509" i="29"/>
  <c r="T2507" i="29"/>
  <c r="P2506" i="29"/>
  <c r="L2505" i="29"/>
  <c r="T2503" i="29"/>
  <c r="P2502" i="29"/>
  <c r="L2501" i="29"/>
  <c r="T2499" i="29"/>
  <c r="P2498" i="29"/>
  <c r="L2497" i="29"/>
  <c r="T2495" i="29"/>
  <c r="P2494" i="29"/>
  <c r="L2493" i="29"/>
  <c r="T2491" i="29"/>
  <c r="P2490" i="29"/>
  <c r="L2489" i="29"/>
  <c r="T2487" i="29"/>
  <c r="P2486" i="29"/>
  <c r="L2485" i="29"/>
  <c r="T2483" i="29"/>
  <c r="P2482" i="29"/>
  <c r="L2481" i="29"/>
  <c r="T2479" i="29"/>
  <c r="P2478" i="29"/>
  <c r="L2477" i="29"/>
  <c r="T2475" i="29"/>
  <c r="P2474" i="29"/>
  <c r="L2473" i="29"/>
  <c r="T2471" i="29"/>
  <c r="P2470" i="29"/>
  <c r="L2469" i="29"/>
  <c r="T2467" i="29"/>
  <c r="P2466" i="29"/>
  <c r="L2465" i="29"/>
  <c r="T2463" i="29"/>
  <c r="P2462" i="29"/>
  <c r="L2461" i="29"/>
  <c r="T2459" i="29"/>
  <c r="P2458" i="29"/>
  <c r="L2457" i="29"/>
  <c r="T2455" i="29"/>
  <c r="P2454" i="29"/>
  <c r="L2453" i="29"/>
  <c r="T2451" i="29"/>
  <c r="P2450" i="29"/>
  <c r="L2449" i="29"/>
  <c r="T2447" i="29"/>
  <c r="P2446" i="29"/>
  <c r="L2445" i="29"/>
  <c r="T2443" i="29"/>
  <c r="P2442" i="29"/>
  <c r="L2441" i="29"/>
  <c r="T2439" i="29"/>
  <c r="P2438" i="29"/>
  <c r="L2437" i="29"/>
  <c r="T2435" i="29"/>
  <c r="P2434" i="29"/>
  <c r="L2433" i="29"/>
  <c r="T2431" i="29"/>
  <c r="P2430" i="29"/>
  <c r="L2429" i="29"/>
  <c r="T2427" i="29"/>
  <c r="P2426" i="29"/>
  <c r="L2425" i="29"/>
  <c r="T2423" i="29"/>
  <c r="P2422" i="29"/>
  <c r="L2421" i="29"/>
  <c r="T2419" i="29"/>
  <c r="P2418" i="29"/>
  <c r="L2417" i="29"/>
  <c r="T2415" i="29"/>
  <c r="P2414" i="29"/>
  <c r="L2413" i="29"/>
  <c r="T2411" i="29"/>
  <c r="P2410" i="29"/>
  <c r="L2409" i="29"/>
  <c r="T2407" i="29"/>
  <c r="P2406" i="29"/>
  <c r="O2617" i="29"/>
  <c r="S2606" i="29"/>
  <c r="R2598" i="29"/>
  <c r="V2593" i="29"/>
  <c r="P2589" i="29"/>
  <c r="O2585" i="29"/>
  <c r="O2581" i="29"/>
  <c r="R2577" i="29"/>
  <c r="V2574" i="29"/>
  <c r="Q2572" i="29"/>
  <c r="R2570" i="29"/>
  <c r="N2568" i="29"/>
  <c r="V2565" i="29"/>
  <c r="L2564" i="29"/>
  <c r="T2561" i="29"/>
  <c r="V2559" i="29"/>
  <c r="R2557" i="29"/>
  <c r="N2555" i="29"/>
  <c r="P2553" i="29"/>
  <c r="L2551" i="29"/>
  <c r="N2549" i="29"/>
  <c r="V2546" i="29"/>
  <c r="M2545" i="29"/>
  <c r="Q2543" i="29"/>
  <c r="L2542" i="29"/>
  <c r="S2540" i="29"/>
  <c r="N2539" i="29"/>
  <c r="U2537" i="29"/>
  <c r="P2536" i="29"/>
  <c r="K2535" i="29"/>
  <c r="R2533" i="29"/>
  <c r="M2532" i="29"/>
  <c r="T2530" i="29"/>
  <c r="O2529" i="29"/>
  <c r="V2527" i="29"/>
  <c r="Q2526" i="29"/>
  <c r="K2525" i="29"/>
  <c r="S2523" i="29"/>
  <c r="O2522" i="29"/>
  <c r="K2521" i="29"/>
  <c r="S2519" i="29"/>
  <c r="O2518" i="29"/>
  <c r="K2517" i="29"/>
  <c r="S2515" i="29"/>
  <c r="O2514" i="29"/>
  <c r="K2513" i="29"/>
  <c r="S2511" i="29"/>
  <c r="O2510" i="29"/>
  <c r="K2509" i="29"/>
  <c r="S2507" i="29"/>
  <c r="O2506" i="29"/>
  <c r="K2505" i="29"/>
  <c r="S2503" i="29"/>
  <c r="O2502" i="29"/>
  <c r="K2501" i="29"/>
  <c r="S2499" i="29"/>
  <c r="O2498" i="29"/>
  <c r="K2497" i="29"/>
  <c r="S2495" i="29"/>
  <c r="O2494" i="29"/>
  <c r="K2493" i="29"/>
  <c r="S2491" i="29"/>
  <c r="O2490" i="29"/>
  <c r="K2489" i="29"/>
  <c r="S2487" i="29"/>
  <c r="O2486" i="29"/>
  <c r="K2485" i="29"/>
  <c r="S2483" i="29"/>
  <c r="O2482" i="29"/>
  <c r="K2481" i="29"/>
  <c r="S2479" i="29"/>
  <c r="O2478" i="29"/>
  <c r="K2477" i="29"/>
  <c r="S2475" i="29"/>
  <c r="O2474" i="29"/>
  <c r="K2473" i="29"/>
  <c r="S2471" i="29"/>
  <c r="O2470" i="29"/>
  <c r="K2469" i="29"/>
  <c r="S2467" i="29"/>
  <c r="O2466" i="29"/>
  <c r="K2465" i="29"/>
  <c r="S2463" i="29"/>
  <c r="O2462" i="29"/>
  <c r="K2461" i="29"/>
  <c r="S2459" i="29"/>
  <c r="O2458" i="29"/>
  <c r="K2457" i="29"/>
  <c r="S2455" i="29"/>
  <c r="O2454" i="29"/>
  <c r="K2453" i="29"/>
  <c r="S2451" i="29"/>
  <c r="O2450" i="29"/>
  <c r="K2449" i="29"/>
  <c r="S2447" i="29"/>
  <c r="O2446" i="29"/>
  <c r="K2445" i="29"/>
  <c r="S2443" i="29"/>
  <c r="O2442" i="29"/>
  <c r="K2441" i="29"/>
  <c r="S2439" i="29"/>
  <c r="O2438" i="29"/>
  <c r="K2437" i="29"/>
  <c r="S2435" i="29"/>
  <c r="O2434" i="29"/>
  <c r="K2433" i="29"/>
  <c r="S2431" i="29"/>
  <c r="O2430" i="29"/>
  <c r="K2429" i="29"/>
  <c r="S2427" i="29"/>
  <c r="O2426" i="29"/>
  <c r="K2425" i="29"/>
  <c r="S2423" i="29"/>
  <c r="O2422" i="29"/>
  <c r="K2421" i="29"/>
  <c r="S2419" i="29"/>
  <c r="O2418" i="29"/>
  <c r="K2417" i="29"/>
  <c r="S2415" i="29"/>
  <c r="N2617" i="29"/>
  <c r="R2606" i="29"/>
  <c r="Q2598" i="29"/>
  <c r="P2593" i="29"/>
  <c r="O2589" i="29"/>
  <c r="N2585" i="29"/>
  <c r="N2581" i="29"/>
  <c r="Q2577" i="29"/>
  <c r="U2574" i="29"/>
  <c r="O2572" i="29"/>
  <c r="Q2570" i="29"/>
  <c r="M2568" i="29"/>
  <c r="U2565" i="29"/>
  <c r="K2564" i="29"/>
  <c r="S2561" i="29"/>
  <c r="U2559" i="29"/>
  <c r="Q2557" i="29"/>
  <c r="M2555" i="29"/>
  <c r="O2553" i="29"/>
  <c r="K2551" i="29"/>
  <c r="M2549" i="29"/>
  <c r="U2546" i="29"/>
  <c r="U2544" i="29"/>
  <c r="P2543" i="29"/>
  <c r="K2542" i="29"/>
  <c r="R2540" i="29"/>
  <c r="M2539" i="29"/>
  <c r="T2537" i="29"/>
  <c r="O2536" i="29"/>
  <c r="V2534" i="29"/>
  <c r="Q2533" i="29"/>
  <c r="L2532" i="29"/>
  <c r="S2530" i="29"/>
  <c r="N2529" i="29"/>
  <c r="U2527" i="29"/>
  <c r="O2526" i="29"/>
  <c r="V2524" i="29"/>
  <c r="R2523" i="29"/>
  <c r="N2522" i="29"/>
  <c r="V2520" i="29"/>
  <c r="R2519" i="29"/>
  <c r="N2518" i="29"/>
  <c r="V2516" i="29"/>
  <c r="R2515" i="29"/>
  <c r="N2514" i="29"/>
  <c r="V2512" i="29"/>
  <c r="R2511" i="29"/>
  <c r="N2510" i="29"/>
  <c r="V2508" i="29"/>
  <c r="R2507" i="29"/>
  <c r="N2506" i="29"/>
  <c r="V2504" i="29"/>
  <c r="R2503" i="29"/>
  <c r="N2502" i="29"/>
  <c r="V2500" i="29"/>
  <c r="R2499" i="29"/>
  <c r="N2498" i="29"/>
  <c r="V2496" i="29"/>
  <c r="R2495" i="29"/>
  <c r="N2494" i="29"/>
  <c r="V2492" i="29"/>
  <c r="R2491" i="29"/>
  <c r="N2490" i="29"/>
  <c r="V2488" i="29"/>
  <c r="R2487" i="29"/>
  <c r="N2486" i="29"/>
  <c r="V2484" i="29"/>
  <c r="R2483" i="29"/>
  <c r="N2482" i="29"/>
  <c r="V2480" i="29"/>
  <c r="R2479" i="29"/>
  <c r="N2478" i="29"/>
  <c r="V2476" i="29"/>
  <c r="R2475" i="29"/>
  <c r="N2474" i="29"/>
  <c r="V2472" i="29"/>
  <c r="R2471" i="29"/>
  <c r="N2470" i="29"/>
  <c r="V2468" i="29"/>
  <c r="R2467" i="29"/>
  <c r="N2466" i="29"/>
  <c r="V2464" i="29"/>
  <c r="R2463" i="29"/>
  <c r="N2462" i="29"/>
  <c r="V2460" i="29"/>
  <c r="R2459" i="29"/>
  <c r="N2458" i="29"/>
  <c r="V2456" i="29"/>
  <c r="R2455" i="29"/>
  <c r="N2454" i="29"/>
  <c r="V2452" i="29"/>
  <c r="R2451" i="29"/>
  <c r="N2450" i="29"/>
  <c r="V2448" i="29"/>
  <c r="R2447" i="29"/>
  <c r="N2446" i="29"/>
  <c r="V2444" i="29"/>
  <c r="R2443" i="29"/>
  <c r="N2442" i="29"/>
  <c r="V2440" i="29"/>
  <c r="R2439" i="29"/>
  <c r="N2438" i="29"/>
  <c r="V2436" i="29"/>
  <c r="R2435" i="29"/>
  <c r="N2434" i="29"/>
  <c r="V2432" i="29"/>
  <c r="R2431" i="29"/>
  <c r="N2430" i="29"/>
  <c r="V2428" i="29"/>
  <c r="K2616" i="29"/>
  <c r="O2605" i="29"/>
  <c r="P2597" i="29"/>
  <c r="O2593" i="29"/>
  <c r="N2589" i="29"/>
  <c r="M2585" i="29"/>
  <c r="M2581" i="29"/>
  <c r="P2577" i="29"/>
  <c r="T2574" i="29"/>
  <c r="N2572" i="29"/>
  <c r="V2569" i="29"/>
  <c r="L2568" i="29"/>
  <c r="T2565" i="29"/>
  <c r="V2563" i="29"/>
  <c r="R2561" i="29"/>
  <c r="N2559" i="29"/>
  <c r="P2557" i="29"/>
  <c r="L2555" i="29"/>
  <c r="N2553" i="29"/>
  <c r="V2550" i="29"/>
  <c r="R2548" i="29"/>
  <c r="T2546" i="29"/>
  <c r="T2544" i="29"/>
  <c r="O2543" i="29"/>
  <c r="V2541" i="29"/>
  <c r="Q2540" i="29"/>
  <c r="L2539" i="29"/>
  <c r="S2537" i="29"/>
  <c r="N2536" i="29"/>
  <c r="U2534" i="29"/>
  <c r="P2533" i="29"/>
  <c r="K2532" i="29"/>
  <c r="R2530" i="29"/>
  <c r="M2529" i="29"/>
  <c r="S2527" i="29"/>
  <c r="N2526" i="29"/>
  <c r="U2524" i="29"/>
  <c r="Q2523" i="29"/>
  <c r="M2522" i="29"/>
  <c r="U2520" i="29"/>
  <c r="Q2519" i="29"/>
  <c r="M2518" i="29"/>
  <c r="U2516" i="29"/>
  <c r="Q2515" i="29"/>
  <c r="M2514" i="29"/>
  <c r="U2512" i="29"/>
  <c r="Q2511" i="29"/>
  <c r="M2510" i="29"/>
  <c r="U2508" i="29"/>
  <c r="Q2507" i="29"/>
  <c r="M2506" i="29"/>
  <c r="U2504" i="29"/>
  <c r="Q2503" i="29"/>
  <c r="M2502" i="29"/>
  <c r="U2500" i="29"/>
  <c r="Q2499" i="29"/>
  <c r="M2498" i="29"/>
  <c r="U2496" i="29"/>
  <c r="Q2495" i="29"/>
  <c r="M2494" i="29"/>
  <c r="U2492" i="29"/>
  <c r="Q2491" i="29"/>
  <c r="M2490" i="29"/>
  <c r="U2488" i="29"/>
  <c r="Q2487" i="29"/>
  <c r="M2486" i="29"/>
  <c r="U2484" i="29"/>
  <c r="Q2483" i="29"/>
  <c r="M2482" i="29"/>
  <c r="U2480" i="29"/>
  <c r="Q2479" i="29"/>
  <c r="M2478" i="29"/>
  <c r="U2476" i="29"/>
  <c r="Q2475" i="29"/>
  <c r="M2474" i="29"/>
  <c r="U2472" i="29"/>
  <c r="Q2471" i="29"/>
  <c r="M2470" i="29"/>
  <c r="U2468" i="29"/>
  <c r="Q2467" i="29"/>
  <c r="M2466" i="29"/>
  <c r="U2464" i="29"/>
  <c r="Q2463" i="29"/>
  <c r="M2462" i="29"/>
  <c r="U2460" i="29"/>
  <c r="Q2459" i="29"/>
  <c r="M2458" i="29"/>
  <c r="U2456" i="29"/>
  <c r="Q2455" i="29"/>
  <c r="M2454" i="29"/>
  <c r="U2452" i="29"/>
  <c r="Q2451" i="29"/>
  <c r="M2450" i="29"/>
  <c r="U2448" i="29"/>
  <c r="Q2447" i="29"/>
  <c r="M2446" i="29"/>
  <c r="U2444" i="29"/>
  <c r="Q2443" i="29"/>
  <c r="M2442" i="29"/>
  <c r="U2440" i="29"/>
  <c r="Q2439" i="29"/>
  <c r="M2438" i="29"/>
  <c r="U2436" i="29"/>
  <c r="Q2435" i="29"/>
  <c r="V2615" i="29"/>
  <c r="N2605" i="29"/>
  <c r="O2597" i="29"/>
  <c r="N2593" i="29"/>
  <c r="M2589" i="29"/>
  <c r="R2584" i="29"/>
  <c r="R2580" i="29"/>
  <c r="O2577" i="29"/>
  <c r="S2574" i="29"/>
  <c r="M2572" i="29"/>
  <c r="U2569" i="29"/>
  <c r="K2568" i="29"/>
  <c r="S2565" i="29"/>
  <c r="U2563" i="29"/>
  <c r="Q2561" i="29"/>
  <c r="M2559" i="29"/>
  <c r="O2557" i="29"/>
  <c r="K2555" i="29"/>
  <c r="M2553" i="29"/>
  <c r="U2550" i="29"/>
  <c r="Q2548" i="29"/>
  <c r="S2546" i="29"/>
  <c r="S2544" i="29"/>
  <c r="N2543" i="29"/>
  <c r="U2541" i="29"/>
  <c r="P2540" i="29"/>
  <c r="K2539" i="29"/>
  <c r="R2537" i="29"/>
  <c r="M2536" i="29"/>
  <c r="T2534" i="29"/>
  <c r="O2533" i="29"/>
  <c r="V2531" i="29"/>
  <c r="Q2530" i="29"/>
  <c r="K2529" i="29"/>
  <c r="R2527" i="29"/>
  <c r="M2526" i="29"/>
  <c r="T2524" i="29"/>
  <c r="P2523" i="29"/>
  <c r="L2522" i="29"/>
  <c r="T2520" i="29"/>
  <c r="P2519" i="29"/>
  <c r="L2518" i="29"/>
  <c r="T2516" i="29"/>
  <c r="P2515" i="29"/>
  <c r="L2514" i="29"/>
  <c r="T2512" i="29"/>
  <c r="P2511" i="29"/>
  <c r="L2510" i="29"/>
  <c r="T2508" i="29"/>
  <c r="P2507" i="29"/>
  <c r="L2506" i="29"/>
  <c r="T2504" i="29"/>
  <c r="P2503" i="29"/>
  <c r="L2502" i="29"/>
  <c r="T2500" i="29"/>
  <c r="P2499" i="29"/>
  <c r="L2498" i="29"/>
  <c r="T2496" i="29"/>
  <c r="P2495" i="29"/>
  <c r="L2494" i="29"/>
  <c r="T2492" i="29"/>
  <c r="P2491" i="29"/>
  <c r="L2490" i="29"/>
  <c r="T2488" i="29"/>
  <c r="P2487" i="29"/>
  <c r="L2486" i="29"/>
  <c r="T2484" i="29"/>
  <c r="P2483" i="29"/>
  <c r="L2482" i="29"/>
  <c r="T2480" i="29"/>
  <c r="P2479" i="29"/>
  <c r="L2478" i="29"/>
  <c r="T2476" i="29"/>
  <c r="P2475" i="29"/>
  <c r="L2474" i="29"/>
  <c r="T2472" i="29"/>
  <c r="P2471" i="29"/>
  <c r="L2470" i="29"/>
  <c r="T2468" i="29"/>
  <c r="P2467" i="29"/>
  <c r="L2466" i="29"/>
  <c r="T2464" i="29"/>
  <c r="P2463" i="29"/>
  <c r="L2462" i="29"/>
  <c r="T2460" i="29"/>
  <c r="P2459" i="29"/>
  <c r="L2458" i="29"/>
  <c r="T2456" i="29"/>
  <c r="P2455" i="29"/>
  <c r="L2454" i="29"/>
  <c r="T2452" i="29"/>
  <c r="P2451" i="29"/>
  <c r="L2450" i="29"/>
  <c r="T2448" i="29"/>
  <c r="P2447" i="29"/>
  <c r="L2446" i="29"/>
  <c r="T2444" i="29"/>
  <c r="P2443" i="29"/>
  <c r="L2442" i="29"/>
  <c r="S2614" i="29"/>
  <c r="K2604" i="29"/>
  <c r="N2597" i="29"/>
  <c r="M2593" i="29"/>
  <c r="R2588" i="29"/>
  <c r="L2584" i="29"/>
  <c r="M2580" i="29"/>
  <c r="N2577" i="29"/>
  <c r="R2574" i="29"/>
  <c r="L2572" i="29"/>
  <c r="T2569" i="29"/>
  <c r="V2567" i="29"/>
  <c r="R2565" i="29"/>
  <c r="N2563" i="29"/>
  <c r="P2561" i="29"/>
  <c r="L2559" i="29"/>
  <c r="N2557" i="29"/>
  <c r="V2554" i="29"/>
  <c r="R2552" i="29"/>
  <c r="T2550" i="29"/>
  <c r="P2548" i="29"/>
  <c r="R2546" i="29"/>
  <c r="R2544" i="29"/>
  <c r="M2543" i="29"/>
  <c r="T2541" i="29"/>
  <c r="O2540" i="29"/>
  <c r="V2538" i="29"/>
  <c r="Q2537" i="29"/>
  <c r="L2536" i="29"/>
  <c r="S2534" i="29"/>
  <c r="N2533" i="29"/>
  <c r="U2531" i="29"/>
  <c r="O2530" i="29"/>
  <c r="V2528" i="29"/>
  <c r="Q2527" i="29"/>
  <c r="L2526" i="29"/>
  <c r="S2524" i="29"/>
  <c r="O2523" i="29"/>
  <c r="K2522" i="29"/>
  <c r="S2520" i="29"/>
  <c r="O2519" i="29"/>
  <c r="K2518" i="29"/>
  <c r="S2516" i="29"/>
  <c r="O2515" i="29"/>
  <c r="K2514" i="29"/>
  <c r="S2512" i="29"/>
  <c r="O2511" i="29"/>
  <c r="K2510" i="29"/>
  <c r="S2508" i="29"/>
  <c r="O2507" i="29"/>
  <c r="K2506" i="29"/>
  <c r="S2504" i="29"/>
  <c r="O2503" i="29"/>
  <c r="K2502" i="29"/>
  <c r="S2500" i="29"/>
  <c r="O2499" i="29"/>
  <c r="K2498" i="29"/>
  <c r="S2496" i="29"/>
  <c r="O2495" i="29"/>
  <c r="K2494" i="29"/>
  <c r="S2492" i="29"/>
  <c r="O2491" i="29"/>
  <c r="K2490" i="29"/>
  <c r="S2488" i="29"/>
  <c r="O2487" i="29"/>
  <c r="K2486" i="29"/>
  <c r="S2484" i="29"/>
  <c r="O2483" i="29"/>
  <c r="K2482" i="29"/>
  <c r="S2480" i="29"/>
  <c r="O2479" i="29"/>
  <c r="K2478" i="29"/>
  <c r="S2476" i="29"/>
  <c r="O2475" i="29"/>
  <c r="K2474" i="29"/>
  <c r="S2472" i="29"/>
  <c r="O2471" i="29"/>
  <c r="K2470" i="29"/>
  <c r="S2468" i="29"/>
  <c r="O2467" i="29"/>
  <c r="K2466" i="29"/>
  <c r="S2464" i="29"/>
  <c r="O2463" i="29"/>
  <c r="K2462" i="29"/>
  <c r="S2460" i="29"/>
  <c r="R2614" i="29"/>
  <c r="V2603" i="29"/>
  <c r="M2597" i="29"/>
  <c r="R2592" i="29"/>
  <c r="L2588" i="29"/>
  <c r="K2584" i="29"/>
  <c r="L2580" i="29"/>
  <c r="M2577" i="29"/>
  <c r="Q2574" i="29"/>
  <c r="K2572" i="29"/>
  <c r="S2569" i="29"/>
  <c r="U2567" i="29"/>
  <c r="Q2565" i="29"/>
  <c r="M2563" i="29"/>
  <c r="O2561" i="29"/>
  <c r="K2559" i="29"/>
  <c r="M2557" i="29"/>
  <c r="U2554" i="29"/>
  <c r="Q2552" i="29"/>
  <c r="S2550" i="29"/>
  <c r="O2548" i="29"/>
  <c r="Q2546" i="29"/>
  <c r="Q2544" i="29"/>
  <c r="L2543" i="29"/>
  <c r="S2541" i="29"/>
  <c r="N2540" i="29"/>
  <c r="U2538" i="29"/>
  <c r="P2537" i="29"/>
  <c r="K2536" i="29"/>
  <c r="R2534" i="29"/>
  <c r="M2533" i="29"/>
  <c r="S2531" i="29"/>
  <c r="N2530" i="29"/>
  <c r="U2528" i="29"/>
  <c r="P2527" i="29"/>
  <c r="K2526" i="29"/>
  <c r="R2524" i="29"/>
  <c r="N2523" i="29"/>
  <c r="V2521" i="29"/>
  <c r="R2520" i="29"/>
  <c r="N2519" i="29"/>
  <c r="V2517" i="29"/>
  <c r="R2516" i="29"/>
  <c r="N2515" i="29"/>
  <c r="V2513" i="29"/>
  <c r="R2512" i="29"/>
  <c r="N2511" i="29"/>
  <c r="V2509" i="29"/>
  <c r="R2508" i="29"/>
  <c r="N2507" i="29"/>
  <c r="V2505" i="29"/>
  <c r="R2504" i="29"/>
  <c r="N2503" i="29"/>
  <c r="V2501" i="29"/>
  <c r="R2500" i="29"/>
  <c r="N2499" i="29"/>
  <c r="V2497" i="29"/>
  <c r="R2496" i="29"/>
  <c r="N2495" i="29"/>
  <c r="V2493" i="29"/>
  <c r="R2492" i="29"/>
  <c r="N2491" i="29"/>
  <c r="V2489" i="29"/>
  <c r="R2488" i="29"/>
  <c r="N2487" i="29"/>
  <c r="V2485" i="29"/>
  <c r="R2484" i="29"/>
  <c r="O2613" i="29"/>
  <c r="S2602" i="29"/>
  <c r="R2596" i="29"/>
  <c r="L2592" i="29"/>
  <c r="K2588" i="29"/>
  <c r="V2583" i="29"/>
  <c r="K2580" i="29"/>
  <c r="R2576" i="29"/>
  <c r="V2573" i="29"/>
  <c r="V2571" i="29"/>
  <c r="R2569" i="29"/>
  <c r="N2567" i="29"/>
  <c r="P2565" i="29"/>
  <c r="L2563" i="29"/>
  <c r="N2561" i="29"/>
  <c r="V2558" i="29"/>
  <c r="R2556" i="29"/>
  <c r="T2554" i="29"/>
  <c r="P2552" i="29"/>
  <c r="R2550" i="29"/>
  <c r="N2548" i="29"/>
  <c r="L2546" i="29"/>
  <c r="P2544" i="29"/>
  <c r="K2543" i="29"/>
  <c r="R2541" i="29"/>
  <c r="M2540" i="29"/>
  <c r="T2538" i="29"/>
  <c r="O2537" i="29"/>
  <c r="V2535" i="29"/>
  <c r="Q2534" i="29"/>
  <c r="K2533" i="29"/>
  <c r="R2531" i="29"/>
  <c r="M2530" i="29"/>
  <c r="T2528" i="29"/>
  <c r="O2527" i="29"/>
  <c r="V2525" i="29"/>
  <c r="Q2524" i="29"/>
  <c r="M2523" i="29"/>
  <c r="U2521" i="29"/>
  <c r="Q2520" i="29"/>
  <c r="M2519" i="29"/>
  <c r="U2517" i="29"/>
  <c r="Q2516" i="29"/>
  <c r="M2515" i="29"/>
  <c r="U2513" i="29"/>
  <c r="Q2512" i="29"/>
  <c r="M2511" i="29"/>
  <c r="U2509" i="29"/>
  <c r="Q2508" i="29"/>
  <c r="M2507" i="29"/>
  <c r="U2505" i="29"/>
  <c r="Q2504" i="29"/>
  <c r="M2503" i="29"/>
  <c r="U2501" i="29"/>
  <c r="Q2500" i="29"/>
  <c r="M2499" i="29"/>
  <c r="U2497" i="29"/>
  <c r="Q2496" i="29"/>
  <c r="M2495" i="29"/>
  <c r="U2493" i="29"/>
  <c r="Q2492" i="29"/>
  <c r="M2491" i="29"/>
  <c r="U2489" i="29"/>
  <c r="Q2488" i="29"/>
  <c r="M2487" i="29"/>
  <c r="U2485" i="29"/>
  <c r="Q2484" i="29"/>
  <c r="M2483" i="29"/>
  <c r="U2481" i="29"/>
  <c r="Q2480" i="29"/>
  <c r="M2479" i="29"/>
  <c r="U2477" i="29"/>
  <c r="N2613" i="29"/>
  <c r="R2602" i="29"/>
  <c r="L2596" i="29"/>
  <c r="K2592" i="29"/>
  <c r="V2587" i="29"/>
  <c r="U2583" i="29"/>
  <c r="V2579" i="29"/>
  <c r="O2576" i="29"/>
  <c r="U2573" i="29"/>
  <c r="U2571" i="29"/>
  <c r="Q2569" i="29"/>
  <c r="M2567" i="29"/>
  <c r="O2565" i="29"/>
  <c r="K2563" i="29"/>
  <c r="M2561" i="29"/>
  <c r="U2558" i="29"/>
  <c r="Q2556" i="29"/>
  <c r="S2554" i="29"/>
  <c r="O2552" i="29"/>
  <c r="Q2550" i="29"/>
  <c r="M2548" i="29"/>
  <c r="V2545" i="29"/>
  <c r="O2544" i="29"/>
  <c r="V2542" i="29"/>
  <c r="Q2541" i="29"/>
  <c r="L2540" i="29"/>
  <c r="S2538" i="29"/>
  <c r="N2537" i="29"/>
  <c r="U2535" i="29"/>
  <c r="O2534" i="29"/>
  <c r="V2532" i="29"/>
  <c r="Q2531" i="29"/>
  <c r="L2530" i="29"/>
  <c r="S2528" i="29"/>
  <c r="N2527" i="29"/>
  <c r="U2525" i="29"/>
  <c r="P2524" i="29"/>
  <c r="L2523" i="29"/>
  <c r="T2521" i="29"/>
  <c r="P2520" i="29"/>
  <c r="L2519" i="29"/>
  <c r="T2517" i="29"/>
  <c r="P2516" i="29"/>
  <c r="L2515" i="29"/>
  <c r="T2513" i="29"/>
  <c r="P2512" i="29"/>
  <c r="L2511" i="29"/>
  <c r="T2509" i="29"/>
  <c r="P2508" i="29"/>
  <c r="L2507" i="29"/>
  <c r="T2505" i="29"/>
  <c r="P2504" i="29"/>
  <c r="L2503" i="29"/>
  <c r="T2501" i="29"/>
  <c r="P2500" i="29"/>
  <c r="L2499" i="29"/>
  <c r="T2497" i="29"/>
  <c r="P2496" i="29"/>
  <c r="L2495" i="29"/>
  <c r="T2493" i="29"/>
  <c r="P2492" i="29"/>
  <c r="L2491" i="29"/>
  <c r="T2489" i="29"/>
  <c r="P2488" i="29"/>
  <c r="L2487" i="29"/>
  <c r="T2485" i="29"/>
  <c r="P2484" i="29"/>
  <c r="L2483" i="29"/>
  <c r="T2481" i="29"/>
  <c r="P2480" i="29"/>
  <c r="L2479" i="29"/>
  <c r="T2477" i="29"/>
  <c r="P2476" i="29"/>
  <c r="L2475" i="29"/>
  <c r="T2473" i="29"/>
  <c r="P2472" i="29"/>
  <c r="L2471" i="29"/>
  <c r="T2469" i="29"/>
  <c r="P2468" i="29"/>
  <c r="L2467" i="29"/>
  <c r="T2465" i="29"/>
  <c r="M2471" i="29"/>
  <c r="U2461" i="29"/>
  <c r="P2456" i="29"/>
  <c r="L2451" i="29"/>
  <c r="T2445" i="29"/>
  <c r="Q2440" i="29"/>
  <c r="P2436" i="29"/>
  <c r="Q2432" i="29"/>
  <c r="S2428" i="29"/>
  <c r="U2425" i="29"/>
  <c r="N2422" i="29"/>
  <c r="P2419" i="29"/>
  <c r="R2416" i="29"/>
  <c r="U2413" i="29"/>
  <c r="M2411" i="29"/>
  <c r="Q2408" i="29"/>
  <c r="K2406" i="29"/>
  <c r="N2404" i="29"/>
  <c r="U2402" i="29"/>
  <c r="P2401" i="29"/>
  <c r="K2400" i="29"/>
  <c r="R2398" i="29"/>
  <c r="M2397" i="29"/>
  <c r="T2395" i="29"/>
  <c r="O2394" i="29"/>
  <c r="V2392" i="29"/>
  <c r="Q2391" i="29"/>
  <c r="L2390" i="29"/>
  <c r="S2388" i="29"/>
  <c r="N2387" i="29"/>
  <c r="U2385" i="29"/>
  <c r="P2384" i="29"/>
  <c r="V2382" i="29"/>
  <c r="Q2381" i="29"/>
  <c r="L2380" i="29"/>
  <c r="S2378" i="29"/>
  <c r="N2377" i="29"/>
  <c r="V2375" i="29"/>
  <c r="R2374" i="29"/>
  <c r="N2373" i="29"/>
  <c r="V2371" i="29"/>
  <c r="R2370" i="29"/>
  <c r="N2369" i="29"/>
  <c r="V2367" i="29"/>
  <c r="R2366" i="29"/>
  <c r="N2365" i="29"/>
  <c r="V2363" i="29"/>
  <c r="R2362" i="29"/>
  <c r="N2361" i="29"/>
  <c r="V2359" i="29"/>
  <c r="R2358" i="29"/>
  <c r="N2357" i="29"/>
  <c r="V2355" i="29"/>
  <c r="R2354" i="29"/>
  <c r="N2353" i="29"/>
  <c r="V2351" i="29"/>
  <c r="R2350" i="29"/>
  <c r="N2349" i="29"/>
  <c r="V2347" i="29"/>
  <c r="R2346" i="29"/>
  <c r="N2345" i="29"/>
  <c r="V2343" i="29"/>
  <c r="R2342" i="29"/>
  <c r="N2341" i="29"/>
  <c r="V2339" i="29"/>
  <c r="R2338" i="29"/>
  <c r="N2337" i="29"/>
  <c r="V2335" i="29"/>
  <c r="R2334" i="29"/>
  <c r="N2333" i="29"/>
  <c r="V2331" i="29"/>
  <c r="R2330" i="29"/>
  <c r="N2329" i="29"/>
  <c r="V2327" i="29"/>
  <c r="R2326" i="29"/>
  <c r="N2325" i="29"/>
  <c r="V2323" i="29"/>
  <c r="R2322" i="29"/>
  <c r="N2321" i="29"/>
  <c r="V2319" i="29"/>
  <c r="R2318" i="29"/>
  <c r="N2317" i="29"/>
  <c r="V2315" i="29"/>
  <c r="R2314" i="29"/>
  <c r="N2313" i="29"/>
  <c r="V2311" i="29"/>
  <c r="R2310" i="29"/>
  <c r="N2309" i="29"/>
  <c r="V2307" i="29"/>
  <c r="R2306" i="29"/>
  <c r="N2305" i="29"/>
  <c r="V2303" i="29"/>
  <c r="R2302" i="29"/>
  <c r="N2301" i="29"/>
  <c r="V2299" i="29"/>
  <c r="R2298" i="29"/>
  <c r="N2297" i="29"/>
  <c r="V2295" i="29"/>
  <c r="R2294" i="29"/>
  <c r="N2293" i="29"/>
  <c r="V2291" i="29"/>
  <c r="R2290" i="29"/>
  <c r="N2289" i="29"/>
  <c r="V2287" i="29"/>
  <c r="R2286" i="29"/>
  <c r="N2285" i="29"/>
  <c r="V2283" i="29"/>
  <c r="R2282" i="29"/>
  <c r="N2281" i="29"/>
  <c r="V2279" i="29"/>
  <c r="R2278" i="29"/>
  <c r="N2277" i="29"/>
  <c r="V2275" i="29"/>
  <c r="R2274" i="29"/>
  <c r="N2273" i="29"/>
  <c r="V2271" i="29"/>
  <c r="R2270" i="29"/>
  <c r="N2269" i="29"/>
  <c r="V2267" i="29"/>
  <c r="R2266" i="29"/>
  <c r="N2265" i="29"/>
  <c r="V2263" i="29"/>
  <c r="R2262" i="29"/>
  <c r="N2261" i="29"/>
  <c r="V2259" i="29"/>
  <c r="R2258" i="29"/>
  <c r="N2257" i="29"/>
  <c r="V2255" i="29"/>
  <c r="R2254" i="29"/>
  <c r="N2253" i="29"/>
  <c r="V2251" i="29"/>
  <c r="R2250" i="29"/>
  <c r="N2249" i="29"/>
  <c r="V2247" i="29"/>
  <c r="R2246" i="29"/>
  <c r="N2245" i="29"/>
  <c r="V2243" i="29"/>
  <c r="R2242" i="29"/>
  <c r="N2241" i="29"/>
  <c r="V2239" i="29"/>
  <c r="R2238" i="29"/>
  <c r="N2237" i="29"/>
  <c r="V2235" i="29"/>
  <c r="R2234" i="29"/>
  <c r="N2233" i="29"/>
  <c r="V2231" i="29"/>
  <c r="R2230" i="29"/>
  <c r="N2229" i="29"/>
  <c r="V2227" i="29"/>
  <c r="R2226" i="29"/>
  <c r="N2225" i="29"/>
  <c r="V2223" i="29"/>
  <c r="R2222" i="29"/>
  <c r="N2221" i="29"/>
  <c r="V2219" i="29"/>
  <c r="R2218" i="29"/>
  <c r="N2217" i="29"/>
  <c r="V2215" i="29"/>
  <c r="R2214" i="29"/>
  <c r="N2213" i="29"/>
  <c r="V2211" i="29"/>
  <c r="R2210" i="29"/>
  <c r="N2209" i="29"/>
  <c r="V2207" i="29"/>
  <c r="V2469" i="29"/>
  <c r="T2461" i="29"/>
  <c r="O2455" i="29"/>
  <c r="K2450" i="29"/>
  <c r="S2444" i="29"/>
  <c r="P2440" i="29"/>
  <c r="P2435" i="29"/>
  <c r="P2432" i="29"/>
  <c r="R2428" i="29"/>
  <c r="T2425" i="29"/>
  <c r="M2422" i="29"/>
  <c r="O2419" i="29"/>
  <c r="Q2416" i="29"/>
  <c r="T2413" i="29"/>
  <c r="L2411" i="29"/>
  <c r="P2408" i="29"/>
  <c r="V2405" i="29"/>
  <c r="M2404" i="29"/>
  <c r="T2402" i="29"/>
  <c r="O2401" i="29"/>
  <c r="V2399" i="29"/>
  <c r="Q2398" i="29"/>
  <c r="L2397" i="29"/>
  <c r="S2395" i="29"/>
  <c r="N2394" i="29"/>
  <c r="U2392" i="29"/>
  <c r="P2391" i="29"/>
  <c r="K2390" i="29"/>
  <c r="R2388" i="29"/>
  <c r="M2387" i="29"/>
  <c r="T2385" i="29"/>
  <c r="N2384" i="29"/>
  <c r="U2382" i="29"/>
  <c r="P2381" i="29"/>
  <c r="K2380" i="29"/>
  <c r="R2378" i="29"/>
  <c r="M2377" i="29"/>
  <c r="U2375" i="29"/>
  <c r="Q2374" i="29"/>
  <c r="M2373" i="29"/>
  <c r="U2371" i="29"/>
  <c r="Q2370" i="29"/>
  <c r="M2369" i="29"/>
  <c r="U2367" i="29"/>
  <c r="Q2366" i="29"/>
  <c r="M2365" i="29"/>
  <c r="U2363" i="29"/>
  <c r="Q2362" i="29"/>
  <c r="M2361" i="29"/>
  <c r="U2359" i="29"/>
  <c r="Q2358" i="29"/>
  <c r="M2357" i="29"/>
  <c r="U2355" i="29"/>
  <c r="Q2354" i="29"/>
  <c r="M2353" i="29"/>
  <c r="U2351" i="29"/>
  <c r="Q2350" i="29"/>
  <c r="M2349" i="29"/>
  <c r="U2347" i="29"/>
  <c r="Q2346" i="29"/>
  <c r="M2345" i="29"/>
  <c r="U2343" i="29"/>
  <c r="Q2342" i="29"/>
  <c r="M2341" i="29"/>
  <c r="U2339" i="29"/>
  <c r="Q2338" i="29"/>
  <c r="M2337" i="29"/>
  <c r="U2335" i="29"/>
  <c r="Q2334" i="29"/>
  <c r="M2333" i="29"/>
  <c r="U2331" i="29"/>
  <c r="Q2330" i="29"/>
  <c r="M2329" i="29"/>
  <c r="U2327" i="29"/>
  <c r="Q2326" i="29"/>
  <c r="M2325" i="29"/>
  <c r="U2323" i="29"/>
  <c r="Q2322" i="29"/>
  <c r="M2321" i="29"/>
  <c r="U2319" i="29"/>
  <c r="Q2318" i="29"/>
  <c r="M2317" i="29"/>
  <c r="U2315" i="29"/>
  <c r="Q2314" i="29"/>
  <c r="M2313" i="29"/>
  <c r="U2311" i="29"/>
  <c r="Q2310" i="29"/>
  <c r="M2309" i="29"/>
  <c r="U2307" i="29"/>
  <c r="Q2306" i="29"/>
  <c r="M2305" i="29"/>
  <c r="U2303" i="29"/>
  <c r="Q2302" i="29"/>
  <c r="M2301" i="29"/>
  <c r="U2299" i="29"/>
  <c r="Q2298" i="29"/>
  <c r="M2297" i="29"/>
  <c r="U2295" i="29"/>
  <c r="Q2294" i="29"/>
  <c r="M2293" i="29"/>
  <c r="U2291" i="29"/>
  <c r="Q2290" i="29"/>
  <c r="M2289" i="29"/>
  <c r="U2287" i="29"/>
  <c r="Q2286" i="29"/>
  <c r="M2285" i="29"/>
  <c r="U2283" i="29"/>
  <c r="Q2282" i="29"/>
  <c r="M2281" i="29"/>
  <c r="U2279" i="29"/>
  <c r="Q2278" i="29"/>
  <c r="M2277" i="29"/>
  <c r="U2275" i="29"/>
  <c r="Q2274" i="29"/>
  <c r="M2273" i="29"/>
  <c r="U2271" i="29"/>
  <c r="Q2270" i="29"/>
  <c r="M2269" i="29"/>
  <c r="U2267" i="29"/>
  <c r="Q2266" i="29"/>
  <c r="M2265" i="29"/>
  <c r="U2263" i="29"/>
  <c r="Q2262" i="29"/>
  <c r="M2261" i="29"/>
  <c r="U2259" i="29"/>
  <c r="Q2258" i="29"/>
  <c r="M2257" i="29"/>
  <c r="U2255" i="29"/>
  <c r="Q2254" i="29"/>
  <c r="M2253" i="29"/>
  <c r="U2251" i="29"/>
  <c r="N2483" i="29"/>
  <c r="U2469" i="29"/>
  <c r="R2460" i="29"/>
  <c r="N2455" i="29"/>
  <c r="V2449" i="29"/>
  <c r="R2444" i="29"/>
  <c r="P2439" i="29"/>
  <c r="O2435" i="29"/>
  <c r="Q2431" i="29"/>
  <c r="Q2428" i="29"/>
  <c r="V2424" i="29"/>
  <c r="L2422" i="29"/>
  <c r="N2419" i="29"/>
  <c r="P2416" i="29"/>
  <c r="K2413" i="29"/>
  <c r="O2410" i="29"/>
  <c r="U2407" i="29"/>
  <c r="U2405" i="29"/>
  <c r="L2404" i="29"/>
  <c r="S2402" i="29"/>
  <c r="N2401" i="29"/>
  <c r="U2399" i="29"/>
  <c r="P2398" i="29"/>
  <c r="K2397" i="29"/>
  <c r="R2395" i="29"/>
  <c r="M2394" i="29"/>
  <c r="T2392" i="29"/>
  <c r="O2391" i="29"/>
  <c r="V2389" i="29"/>
  <c r="Q2388" i="29"/>
  <c r="L2387" i="29"/>
  <c r="R2385" i="29"/>
  <c r="M2384" i="29"/>
  <c r="T2382" i="29"/>
  <c r="O2381" i="29"/>
  <c r="V2379" i="29"/>
  <c r="Q2378" i="29"/>
  <c r="L2377" i="29"/>
  <c r="T2375" i="29"/>
  <c r="P2374" i="29"/>
  <c r="L2373" i="29"/>
  <c r="T2371" i="29"/>
  <c r="P2370" i="29"/>
  <c r="L2369" i="29"/>
  <c r="T2367" i="29"/>
  <c r="P2366" i="29"/>
  <c r="L2365" i="29"/>
  <c r="T2363" i="29"/>
  <c r="P2362" i="29"/>
  <c r="L2361" i="29"/>
  <c r="T2359" i="29"/>
  <c r="P2358" i="29"/>
  <c r="L2357" i="29"/>
  <c r="T2355" i="29"/>
  <c r="P2354" i="29"/>
  <c r="L2353" i="29"/>
  <c r="T2351" i="29"/>
  <c r="P2350" i="29"/>
  <c r="L2349" i="29"/>
  <c r="T2347" i="29"/>
  <c r="P2346" i="29"/>
  <c r="L2345" i="29"/>
  <c r="T2343" i="29"/>
  <c r="P2342" i="29"/>
  <c r="L2341" i="29"/>
  <c r="T2339" i="29"/>
  <c r="P2338" i="29"/>
  <c r="L2337" i="29"/>
  <c r="T2335" i="29"/>
  <c r="P2334" i="29"/>
  <c r="L2333" i="29"/>
  <c r="T2331" i="29"/>
  <c r="P2330" i="29"/>
  <c r="L2329" i="29"/>
  <c r="T2327" i="29"/>
  <c r="P2326" i="29"/>
  <c r="L2325" i="29"/>
  <c r="T2323" i="29"/>
  <c r="P2322" i="29"/>
  <c r="L2321" i="29"/>
  <c r="T2319" i="29"/>
  <c r="P2318" i="29"/>
  <c r="L2317" i="29"/>
  <c r="T2315" i="29"/>
  <c r="P2314" i="29"/>
  <c r="L2313" i="29"/>
  <c r="T2311" i="29"/>
  <c r="P2310" i="29"/>
  <c r="L2309" i="29"/>
  <c r="T2307" i="29"/>
  <c r="P2306" i="29"/>
  <c r="L2305" i="29"/>
  <c r="T2303" i="29"/>
  <c r="P2302" i="29"/>
  <c r="L2301" i="29"/>
  <c r="T2299" i="29"/>
  <c r="P2298" i="29"/>
  <c r="L2297" i="29"/>
  <c r="T2295" i="29"/>
  <c r="P2294" i="29"/>
  <c r="L2293" i="29"/>
  <c r="T2291" i="29"/>
  <c r="P2290" i="29"/>
  <c r="L2289" i="29"/>
  <c r="T2287" i="29"/>
  <c r="P2286" i="29"/>
  <c r="L2285" i="29"/>
  <c r="T2283" i="29"/>
  <c r="P2282" i="29"/>
  <c r="L2281" i="29"/>
  <c r="T2279" i="29"/>
  <c r="P2278" i="29"/>
  <c r="L2277" i="29"/>
  <c r="T2275" i="29"/>
  <c r="P2274" i="29"/>
  <c r="L2273" i="29"/>
  <c r="T2271" i="29"/>
  <c r="P2270" i="29"/>
  <c r="L2269" i="29"/>
  <c r="T2267" i="29"/>
  <c r="P2266" i="29"/>
  <c r="L2265" i="29"/>
  <c r="T2263" i="29"/>
  <c r="P2262" i="29"/>
  <c r="L2261" i="29"/>
  <c r="T2259" i="29"/>
  <c r="P2258" i="29"/>
  <c r="L2257" i="29"/>
  <c r="T2255" i="29"/>
  <c r="P2254" i="29"/>
  <c r="L2253" i="29"/>
  <c r="T2251" i="29"/>
  <c r="P2250" i="29"/>
  <c r="L2249" i="29"/>
  <c r="T2247" i="29"/>
  <c r="P2246" i="29"/>
  <c r="L2245" i="29"/>
  <c r="T2243" i="29"/>
  <c r="P2242" i="29"/>
  <c r="L2241" i="29"/>
  <c r="T2239" i="29"/>
  <c r="P2238" i="29"/>
  <c r="L2237" i="29"/>
  <c r="T2235" i="29"/>
  <c r="P2234" i="29"/>
  <c r="L2233" i="29"/>
  <c r="T2231" i="29"/>
  <c r="P2230" i="29"/>
  <c r="L2229" i="29"/>
  <c r="T2227" i="29"/>
  <c r="P2226" i="29"/>
  <c r="L2225" i="29"/>
  <c r="T2223" i="29"/>
  <c r="P2222" i="29"/>
  <c r="L2221" i="29"/>
  <c r="T2219" i="29"/>
  <c r="P2218" i="29"/>
  <c r="L2217" i="29"/>
  <c r="T2215" i="29"/>
  <c r="P2214" i="29"/>
  <c r="L2213" i="29"/>
  <c r="V2481" i="29"/>
  <c r="R2468" i="29"/>
  <c r="Q2460" i="29"/>
  <c r="M2455" i="29"/>
  <c r="U2449" i="29"/>
  <c r="Q2444" i="29"/>
  <c r="O2439" i="29"/>
  <c r="N2435" i="29"/>
  <c r="P2431" i="29"/>
  <c r="P2428" i="29"/>
  <c r="U2424" i="29"/>
  <c r="K2422" i="29"/>
  <c r="M2419" i="29"/>
  <c r="R2415" i="29"/>
  <c r="V2412" i="29"/>
  <c r="N2410" i="29"/>
  <c r="S2407" i="29"/>
  <c r="T2405" i="29"/>
  <c r="K2404" i="29"/>
  <c r="R2402" i="29"/>
  <c r="M2401" i="29"/>
  <c r="T2399" i="29"/>
  <c r="O2398" i="29"/>
  <c r="V2396" i="29"/>
  <c r="Q2395" i="29"/>
  <c r="L2394" i="29"/>
  <c r="S2392" i="29"/>
  <c r="N2391" i="29"/>
  <c r="U2389" i="29"/>
  <c r="P2388" i="29"/>
  <c r="V2386" i="29"/>
  <c r="Q2385" i="29"/>
  <c r="L2384" i="29"/>
  <c r="S2382" i="29"/>
  <c r="N2381" i="29"/>
  <c r="U2379" i="29"/>
  <c r="P2378" i="29"/>
  <c r="K2377" i="29"/>
  <c r="S2375" i="29"/>
  <c r="O2374" i="29"/>
  <c r="K2373" i="29"/>
  <c r="S2371" i="29"/>
  <c r="O2370" i="29"/>
  <c r="K2369" i="29"/>
  <c r="S2367" i="29"/>
  <c r="O2366" i="29"/>
  <c r="K2365" i="29"/>
  <c r="S2363" i="29"/>
  <c r="O2362" i="29"/>
  <c r="K2361" i="29"/>
  <c r="S2359" i="29"/>
  <c r="O2358" i="29"/>
  <c r="K2357" i="29"/>
  <c r="S2355" i="29"/>
  <c r="O2354" i="29"/>
  <c r="K2353" i="29"/>
  <c r="S2351" i="29"/>
  <c r="O2350" i="29"/>
  <c r="K2349" i="29"/>
  <c r="S2347" i="29"/>
  <c r="O2346" i="29"/>
  <c r="K2345" i="29"/>
  <c r="S2343" i="29"/>
  <c r="O2342" i="29"/>
  <c r="K2341" i="29"/>
  <c r="S2339" i="29"/>
  <c r="O2338" i="29"/>
  <c r="K2337" i="29"/>
  <c r="S2335" i="29"/>
  <c r="O2334" i="29"/>
  <c r="K2333" i="29"/>
  <c r="S2331" i="29"/>
  <c r="O2330" i="29"/>
  <c r="K2329" i="29"/>
  <c r="S2327" i="29"/>
  <c r="O2326" i="29"/>
  <c r="K2325" i="29"/>
  <c r="S2323" i="29"/>
  <c r="O2322" i="29"/>
  <c r="K2321" i="29"/>
  <c r="S2319" i="29"/>
  <c r="O2318" i="29"/>
  <c r="K2317" i="29"/>
  <c r="S2315" i="29"/>
  <c r="O2314" i="29"/>
  <c r="K2313" i="29"/>
  <c r="S2311" i="29"/>
  <c r="O2310" i="29"/>
  <c r="K2309" i="29"/>
  <c r="S2307" i="29"/>
  <c r="O2306" i="29"/>
  <c r="K2305" i="29"/>
  <c r="S2303" i="29"/>
  <c r="O2302" i="29"/>
  <c r="K2301" i="29"/>
  <c r="S2299" i="29"/>
  <c r="O2298" i="29"/>
  <c r="K2297" i="29"/>
  <c r="S2295" i="29"/>
  <c r="O2294" i="29"/>
  <c r="K2293" i="29"/>
  <c r="S2291" i="29"/>
  <c r="O2290" i="29"/>
  <c r="K2289" i="29"/>
  <c r="S2287" i="29"/>
  <c r="O2286" i="29"/>
  <c r="K2285" i="29"/>
  <c r="S2283" i="29"/>
  <c r="O2282" i="29"/>
  <c r="K2281" i="29"/>
  <c r="S2279" i="29"/>
  <c r="O2278" i="29"/>
  <c r="K2277" i="29"/>
  <c r="S2275" i="29"/>
  <c r="O2274" i="29"/>
  <c r="K2273" i="29"/>
  <c r="S2271" i="29"/>
  <c r="O2270" i="29"/>
  <c r="K2269" i="29"/>
  <c r="S2267" i="29"/>
  <c r="O2266" i="29"/>
  <c r="K2265" i="29"/>
  <c r="S2263" i="29"/>
  <c r="O2262" i="29"/>
  <c r="K2261" i="29"/>
  <c r="S2259" i="29"/>
  <c r="O2258" i="29"/>
  <c r="K2257" i="29"/>
  <c r="S2255" i="29"/>
  <c r="O2254" i="29"/>
  <c r="K2253" i="29"/>
  <c r="S2251" i="29"/>
  <c r="R2480" i="29"/>
  <c r="Q2468" i="29"/>
  <c r="P2460" i="29"/>
  <c r="L2455" i="29"/>
  <c r="T2449" i="29"/>
  <c r="P2444" i="29"/>
  <c r="N2439" i="29"/>
  <c r="M2435" i="29"/>
  <c r="O2431" i="29"/>
  <c r="R2427" i="29"/>
  <c r="T2424" i="29"/>
  <c r="V2421" i="29"/>
  <c r="L2419" i="29"/>
  <c r="Q2415" i="29"/>
  <c r="U2412" i="29"/>
  <c r="M2410" i="29"/>
  <c r="R2407" i="29"/>
  <c r="O2405" i="29"/>
  <c r="V2403" i="29"/>
  <c r="Q2402" i="29"/>
  <c r="L2401" i="29"/>
  <c r="S2399" i="29"/>
  <c r="N2398" i="29"/>
  <c r="U2396" i="29"/>
  <c r="P2395" i="29"/>
  <c r="K2394" i="29"/>
  <c r="R2392" i="29"/>
  <c r="M2391" i="29"/>
  <c r="T2389" i="29"/>
  <c r="N2388" i="29"/>
  <c r="U2386" i="29"/>
  <c r="P2385" i="29"/>
  <c r="K2384" i="29"/>
  <c r="R2382" i="29"/>
  <c r="M2381" i="29"/>
  <c r="T2379" i="29"/>
  <c r="O2378" i="29"/>
  <c r="V2376" i="29"/>
  <c r="R2375" i="29"/>
  <c r="N2374" i="29"/>
  <c r="V2372" i="29"/>
  <c r="R2371" i="29"/>
  <c r="N2370" i="29"/>
  <c r="V2368" i="29"/>
  <c r="R2367" i="29"/>
  <c r="N2366" i="29"/>
  <c r="V2364" i="29"/>
  <c r="R2363" i="29"/>
  <c r="N2362" i="29"/>
  <c r="V2360" i="29"/>
  <c r="R2359" i="29"/>
  <c r="N2358" i="29"/>
  <c r="V2356" i="29"/>
  <c r="R2355" i="29"/>
  <c r="N2354" i="29"/>
  <c r="V2352" i="29"/>
  <c r="R2351" i="29"/>
  <c r="N2350" i="29"/>
  <c r="V2348" i="29"/>
  <c r="R2347" i="29"/>
  <c r="N2346" i="29"/>
  <c r="V2344" i="29"/>
  <c r="R2343" i="29"/>
  <c r="N2342" i="29"/>
  <c r="V2340" i="29"/>
  <c r="R2339" i="29"/>
  <c r="N2338" i="29"/>
  <c r="V2336" i="29"/>
  <c r="R2335" i="29"/>
  <c r="N2334" i="29"/>
  <c r="V2332" i="29"/>
  <c r="R2331" i="29"/>
  <c r="N2330" i="29"/>
  <c r="V2328" i="29"/>
  <c r="R2327" i="29"/>
  <c r="N2326" i="29"/>
  <c r="V2324" i="29"/>
  <c r="R2323" i="29"/>
  <c r="N2322" i="29"/>
  <c r="V2320" i="29"/>
  <c r="R2319" i="29"/>
  <c r="N2318" i="29"/>
  <c r="V2316" i="29"/>
  <c r="R2315" i="29"/>
  <c r="N2314" i="29"/>
  <c r="V2312" i="29"/>
  <c r="R2311" i="29"/>
  <c r="N2310" i="29"/>
  <c r="V2308" i="29"/>
  <c r="R2307" i="29"/>
  <c r="N2306" i="29"/>
  <c r="V2304" i="29"/>
  <c r="R2303" i="29"/>
  <c r="N2302" i="29"/>
  <c r="V2300" i="29"/>
  <c r="R2299" i="29"/>
  <c r="N2298" i="29"/>
  <c r="V2296" i="29"/>
  <c r="R2295" i="29"/>
  <c r="N2294" i="29"/>
  <c r="V2292" i="29"/>
  <c r="R2291" i="29"/>
  <c r="N2290" i="29"/>
  <c r="V2288" i="29"/>
  <c r="R2287" i="29"/>
  <c r="N2286" i="29"/>
  <c r="V2284" i="29"/>
  <c r="R2283" i="29"/>
  <c r="N2282" i="29"/>
  <c r="V2280" i="29"/>
  <c r="R2279" i="29"/>
  <c r="N2278" i="29"/>
  <c r="V2276" i="29"/>
  <c r="R2275" i="29"/>
  <c r="N2274" i="29"/>
  <c r="V2272" i="29"/>
  <c r="R2271" i="29"/>
  <c r="N2270" i="29"/>
  <c r="V2268" i="29"/>
  <c r="R2267" i="29"/>
  <c r="N2266" i="29"/>
  <c r="V2264" i="29"/>
  <c r="R2263" i="29"/>
  <c r="N2262" i="29"/>
  <c r="V2260" i="29"/>
  <c r="R2259" i="29"/>
  <c r="N2258" i="29"/>
  <c r="V2256" i="29"/>
  <c r="R2255" i="29"/>
  <c r="N2254" i="29"/>
  <c r="V2252" i="29"/>
  <c r="N2479" i="29"/>
  <c r="N2467" i="29"/>
  <c r="O2459" i="29"/>
  <c r="K2454" i="29"/>
  <c r="S2448" i="29"/>
  <c r="O2443" i="29"/>
  <c r="M2439" i="29"/>
  <c r="L2435" i="29"/>
  <c r="N2431" i="29"/>
  <c r="Q2427" i="29"/>
  <c r="S2424" i="29"/>
  <c r="U2421" i="29"/>
  <c r="N2418" i="29"/>
  <c r="P2415" i="29"/>
  <c r="T2412" i="29"/>
  <c r="L2410" i="29"/>
  <c r="Q2407" i="29"/>
  <c r="N2405" i="29"/>
  <c r="U2403" i="29"/>
  <c r="P2402" i="29"/>
  <c r="K2401" i="29"/>
  <c r="R2399" i="29"/>
  <c r="M2398" i="29"/>
  <c r="T2396" i="29"/>
  <c r="O2395" i="29"/>
  <c r="V2393" i="29"/>
  <c r="Q2392" i="29"/>
  <c r="L2391" i="29"/>
  <c r="R2389" i="29"/>
  <c r="M2388" i="29"/>
  <c r="T2386" i="29"/>
  <c r="O2385" i="29"/>
  <c r="V2383" i="29"/>
  <c r="Q2382" i="29"/>
  <c r="L2381" i="29"/>
  <c r="S2379" i="29"/>
  <c r="N2378" i="29"/>
  <c r="U2376" i="29"/>
  <c r="Q2375" i="29"/>
  <c r="M2374" i="29"/>
  <c r="U2372" i="29"/>
  <c r="Q2371" i="29"/>
  <c r="M2370" i="29"/>
  <c r="U2368" i="29"/>
  <c r="Q2367" i="29"/>
  <c r="M2366" i="29"/>
  <c r="U2364" i="29"/>
  <c r="Q2363" i="29"/>
  <c r="M2362" i="29"/>
  <c r="U2360" i="29"/>
  <c r="Q2359" i="29"/>
  <c r="M2358" i="29"/>
  <c r="U2356" i="29"/>
  <c r="Q2355" i="29"/>
  <c r="M2354" i="29"/>
  <c r="U2352" i="29"/>
  <c r="Q2351" i="29"/>
  <c r="M2350" i="29"/>
  <c r="U2348" i="29"/>
  <c r="Q2347" i="29"/>
  <c r="M2346" i="29"/>
  <c r="U2344" i="29"/>
  <c r="Q2343" i="29"/>
  <c r="M2342" i="29"/>
  <c r="U2340" i="29"/>
  <c r="Q2339" i="29"/>
  <c r="M2338" i="29"/>
  <c r="U2336" i="29"/>
  <c r="Q2335" i="29"/>
  <c r="M2334" i="29"/>
  <c r="U2332" i="29"/>
  <c r="Q2331" i="29"/>
  <c r="M2330" i="29"/>
  <c r="U2328" i="29"/>
  <c r="Q2327" i="29"/>
  <c r="M2326" i="29"/>
  <c r="U2324" i="29"/>
  <c r="Q2323" i="29"/>
  <c r="M2322" i="29"/>
  <c r="U2320" i="29"/>
  <c r="Q2319" i="29"/>
  <c r="M2318" i="29"/>
  <c r="U2316" i="29"/>
  <c r="Q2315" i="29"/>
  <c r="M2314" i="29"/>
  <c r="U2312" i="29"/>
  <c r="Q2311" i="29"/>
  <c r="M2310" i="29"/>
  <c r="U2308" i="29"/>
  <c r="Q2307" i="29"/>
  <c r="M2306" i="29"/>
  <c r="U2304" i="29"/>
  <c r="Q2303" i="29"/>
  <c r="M2302" i="29"/>
  <c r="U2300" i="29"/>
  <c r="Q2299" i="29"/>
  <c r="M2298" i="29"/>
  <c r="U2296" i="29"/>
  <c r="Q2295" i="29"/>
  <c r="M2294" i="29"/>
  <c r="U2292" i="29"/>
  <c r="Q2291" i="29"/>
  <c r="M2290" i="29"/>
  <c r="U2288" i="29"/>
  <c r="Q2287" i="29"/>
  <c r="M2286" i="29"/>
  <c r="U2284" i="29"/>
  <c r="Q2283" i="29"/>
  <c r="M2282" i="29"/>
  <c r="U2280" i="29"/>
  <c r="Q2279" i="29"/>
  <c r="M2278" i="29"/>
  <c r="U2276" i="29"/>
  <c r="Q2275" i="29"/>
  <c r="M2274" i="29"/>
  <c r="U2272" i="29"/>
  <c r="Q2271" i="29"/>
  <c r="M2270" i="29"/>
  <c r="U2268" i="29"/>
  <c r="Q2267" i="29"/>
  <c r="M2266" i="29"/>
  <c r="U2264" i="29"/>
  <c r="Q2263" i="29"/>
  <c r="M2262" i="29"/>
  <c r="U2260" i="29"/>
  <c r="Q2259" i="29"/>
  <c r="M2258" i="29"/>
  <c r="U2256" i="29"/>
  <c r="Q2255" i="29"/>
  <c r="M2254" i="29"/>
  <c r="U2252" i="29"/>
  <c r="V2477" i="29"/>
  <c r="M2467" i="29"/>
  <c r="N2459" i="29"/>
  <c r="V2453" i="29"/>
  <c r="R2448" i="29"/>
  <c r="N2443" i="29"/>
  <c r="L2439" i="29"/>
  <c r="M2434" i="29"/>
  <c r="M2431" i="29"/>
  <c r="P2427" i="29"/>
  <c r="R2424" i="29"/>
  <c r="T2421" i="29"/>
  <c r="M2418" i="29"/>
  <c r="O2415" i="29"/>
  <c r="S2412" i="29"/>
  <c r="K2410" i="29"/>
  <c r="P2407" i="29"/>
  <c r="M2405" i="29"/>
  <c r="T2403" i="29"/>
  <c r="O2402" i="29"/>
  <c r="V2400" i="29"/>
  <c r="Q2399" i="29"/>
  <c r="L2398" i="29"/>
  <c r="S2396" i="29"/>
  <c r="N2395" i="29"/>
  <c r="U2393" i="29"/>
  <c r="P2392" i="29"/>
  <c r="V2390" i="29"/>
  <c r="Q2389" i="29"/>
  <c r="L2388" i="29"/>
  <c r="S2386" i="29"/>
  <c r="N2385" i="29"/>
  <c r="U2383" i="29"/>
  <c r="P2382" i="29"/>
  <c r="K2381" i="29"/>
  <c r="R2379" i="29"/>
  <c r="M2378" i="29"/>
  <c r="T2376" i="29"/>
  <c r="P2375" i="29"/>
  <c r="L2374" i="29"/>
  <c r="T2372" i="29"/>
  <c r="P2371" i="29"/>
  <c r="L2370" i="29"/>
  <c r="T2368" i="29"/>
  <c r="P2367" i="29"/>
  <c r="L2366" i="29"/>
  <c r="T2364" i="29"/>
  <c r="P2363" i="29"/>
  <c r="L2362" i="29"/>
  <c r="T2360" i="29"/>
  <c r="P2359" i="29"/>
  <c r="L2358" i="29"/>
  <c r="T2356" i="29"/>
  <c r="P2355" i="29"/>
  <c r="L2354" i="29"/>
  <c r="T2352" i="29"/>
  <c r="P2351" i="29"/>
  <c r="L2350" i="29"/>
  <c r="T2348" i="29"/>
  <c r="P2347" i="29"/>
  <c r="L2346" i="29"/>
  <c r="T2344" i="29"/>
  <c r="P2343" i="29"/>
  <c r="L2342" i="29"/>
  <c r="T2340" i="29"/>
  <c r="P2339" i="29"/>
  <c r="L2338" i="29"/>
  <c r="T2336" i="29"/>
  <c r="P2335" i="29"/>
  <c r="L2334" i="29"/>
  <c r="T2332" i="29"/>
  <c r="P2331" i="29"/>
  <c r="L2330" i="29"/>
  <c r="T2328" i="29"/>
  <c r="P2327" i="29"/>
  <c r="L2326" i="29"/>
  <c r="T2324" i="29"/>
  <c r="P2323" i="29"/>
  <c r="L2322" i="29"/>
  <c r="T2320" i="29"/>
  <c r="P2319" i="29"/>
  <c r="L2318" i="29"/>
  <c r="T2316" i="29"/>
  <c r="P2315" i="29"/>
  <c r="L2314" i="29"/>
  <c r="T2312" i="29"/>
  <c r="P2311" i="29"/>
  <c r="L2310" i="29"/>
  <c r="T2308" i="29"/>
  <c r="P2307" i="29"/>
  <c r="L2306" i="29"/>
  <c r="T2304" i="29"/>
  <c r="P2303" i="29"/>
  <c r="L2302" i="29"/>
  <c r="T2300" i="29"/>
  <c r="P2299" i="29"/>
  <c r="L2298" i="29"/>
  <c r="T2296" i="29"/>
  <c r="P2295" i="29"/>
  <c r="L2294" i="29"/>
  <c r="T2292" i="29"/>
  <c r="P2291" i="29"/>
  <c r="L2290" i="29"/>
  <c r="T2288" i="29"/>
  <c r="P2287" i="29"/>
  <c r="L2286" i="29"/>
  <c r="T2284" i="29"/>
  <c r="P2283" i="29"/>
  <c r="L2282" i="29"/>
  <c r="T2280" i="29"/>
  <c r="P2279" i="29"/>
  <c r="L2278" i="29"/>
  <c r="T2276" i="29"/>
  <c r="P2275" i="29"/>
  <c r="L2274" i="29"/>
  <c r="T2272" i="29"/>
  <c r="P2271" i="29"/>
  <c r="L2270" i="29"/>
  <c r="T2268" i="29"/>
  <c r="P2267" i="29"/>
  <c r="L2266" i="29"/>
  <c r="T2264" i="29"/>
  <c r="P2263" i="29"/>
  <c r="L2262" i="29"/>
  <c r="T2260" i="29"/>
  <c r="P2259" i="29"/>
  <c r="L2258" i="29"/>
  <c r="T2256" i="29"/>
  <c r="P2255" i="29"/>
  <c r="R2476" i="29"/>
  <c r="V2465" i="29"/>
  <c r="M2459" i="29"/>
  <c r="U2453" i="29"/>
  <c r="Q2448" i="29"/>
  <c r="M2443" i="29"/>
  <c r="L2438" i="29"/>
  <c r="L2434" i="29"/>
  <c r="L2431" i="29"/>
  <c r="O2427" i="29"/>
  <c r="Q2424" i="29"/>
  <c r="V2420" i="29"/>
  <c r="L2418" i="29"/>
  <c r="N2415" i="29"/>
  <c r="R2412" i="29"/>
  <c r="V2409" i="29"/>
  <c r="O2407" i="29"/>
  <c r="L2405" i="29"/>
  <c r="S2403" i="29"/>
  <c r="N2402" i="29"/>
  <c r="U2400" i="29"/>
  <c r="P2399" i="29"/>
  <c r="K2398" i="29"/>
  <c r="R2396" i="29"/>
  <c r="M2395" i="29"/>
  <c r="T2393" i="29"/>
  <c r="N2392" i="29"/>
  <c r="U2390" i="29"/>
  <c r="P2389" i="29"/>
  <c r="K2388" i="29"/>
  <c r="R2386" i="29"/>
  <c r="M2385" i="29"/>
  <c r="T2383" i="29"/>
  <c r="O2382" i="29"/>
  <c r="V2380" i="29"/>
  <c r="Q2379" i="29"/>
  <c r="L2378" i="29"/>
  <c r="S2376" i="29"/>
  <c r="O2375" i="29"/>
  <c r="K2374" i="29"/>
  <c r="S2372" i="29"/>
  <c r="O2371" i="29"/>
  <c r="K2370" i="29"/>
  <c r="S2368" i="29"/>
  <c r="O2367" i="29"/>
  <c r="K2366" i="29"/>
  <c r="S2364" i="29"/>
  <c r="O2363" i="29"/>
  <c r="K2362" i="29"/>
  <c r="S2360" i="29"/>
  <c r="O2359" i="29"/>
  <c r="K2358" i="29"/>
  <c r="S2356" i="29"/>
  <c r="O2355" i="29"/>
  <c r="K2354" i="29"/>
  <c r="S2352" i="29"/>
  <c r="O2351" i="29"/>
  <c r="K2350" i="29"/>
  <c r="S2348" i="29"/>
  <c r="O2347" i="29"/>
  <c r="K2346" i="29"/>
  <c r="S2344" i="29"/>
  <c r="O2343" i="29"/>
  <c r="K2342" i="29"/>
  <c r="S2340" i="29"/>
  <c r="O2339" i="29"/>
  <c r="K2338" i="29"/>
  <c r="S2336" i="29"/>
  <c r="O2335" i="29"/>
  <c r="K2334" i="29"/>
  <c r="S2332" i="29"/>
  <c r="O2331" i="29"/>
  <c r="K2330" i="29"/>
  <c r="S2328" i="29"/>
  <c r="O2327" i="29"/>
  <c r="K2326" i="29"/>
  <c r="S2324" i="29"/>
  <c r="O2323" i="29"/>
  <c r="K2322" i="29"/>
  <c r="S2320" i="29"/>
  <c r="O2319" i="29"/>
  <c r="K2318" i="29"/>
  <c r="S2316" i="29"/>
  <c r="O2315" i="29"/>
  <c r="K2314" i="29"/>
  <c r="S2312" i="29"/>
  <c r="O2311" i="29"/>
  <c r="K2310" i="29"/>
  <c r="S2308" i="29"/>
  <c r="O2307" i="29"/>
  <c r="K2306" i="29"/>
  <c r="S2304" i="29"/>
  <c r="O2303" i="29"/>
  <c r="K2302" i="29"/>
  <c r="S2300" i="29"/>
  <c r="O2299" i="29"/>
  <c r="K2298" i="29"/>
  <c r="S2296" i="29"/>
  <c r="O2295" i="29"/>
  <c r="K2294" i="29"/>
  <c r="S2292" i="29"/>
  <c r="O2291" i="29"/>
  <c r="K2290" i="29"/>
  <c r="S2288" i="29"/>
  <c r="O2287" i="29"/>
  <c r="K2286" i="29"/>
  <c r="S2284" i="29"/>
  <c r="O2283" i="29"/>
  <c r="K2282" i="29"/>
  <c r="S2280" i="29"/>
  <c r="O2279" i="29"/>
  <c r="K2278" i="29"/>
  <c r="S2276" i="29"/>
  <c r="O2275" i="29"/>
  <c r="K2274" i="29"/>
  <c r="S2272" i="29"/>
  <c r="O2271" i="29"/>
  <c r="K2270" i="29"/>
  <c r="S2268" i="29"/>
  <c r="O2267" i="29"/>
  <c r="K2266" i="29"/>
  <c r="S2264" i="29"/>
  <c r="O2263" i="29"/>
  <c r="K2262" i="29"/>
  <c r="S2260" i="29"/>
  <c r="O2259" i="29"/>
  <c r="K2258" i="29"/>
  <c r="S2256" i="29"/>
  <c r="O2255" i="29"/>
  <c r="K2254" i="29"/>
  <c r="S2252" i="29"/>
  <c r="O2251" i="29"/>
  <c r="Q2476" i="29"/>
  <c r="U2465" i="29"/>
  <c r="L2459" i="29"/>
  <c r="T2453" i="29"/>
  <c r="P2448" i="29"/>
  <c r="L2443" i="29"/>
  <c r="K2438" i="29"/>
  <c r="K2434" i="29"/>
  <c r="M2430" i="29"/>
  <c r="N2427" i="29"/>
  <c r="P2424" i="29"/>
  <c r="U2420" i="29"/>
  <c r="K2418" i="29"/>
  <c r="M2415" i="29"/>
  <c r="Q2412" i="29"/>
  <c r="U2409" i="29"/>
  <c r="N2407" i="29"/>
  <c r="K2405" i="29"/>
  <c r="R2403" i="29"/>
  <c r="M2402" i="29"/>
  <c r="T2400" i="29"/>
  <c r="O2399" i="29"/>
  <c r="V2397" i="29"/>
  <c r="Q2396" i="29"/>
  <c r="L2395" i="29"/>
  <c r="R2393" i="29"/>
  <c r="M2392" i="29"/>
  <c r="T2390" i="29"/>
  <c r="O2389" i="29"/>
  <c r="V2387" i="29"/>
  <c r="Q2386" i="29"/>
  <c r="L2385" i="29"/>
  <c r="S2383" i="29"/>
  <c r="N2382" i="29"/>
  <c r="U2380" i="29"/>
  <c r="P2379" i="29"/>
  <c r="K2378" i="29"/>
  <c r="R2376" i="29"/>
  <c r="N2375" i="29"/>
  <c r="V2373" i="29"/>
  <c r="R2372" i="29"/>
  <c r="N2371" i="29"/>
  <c r="V2369" i="29"/>
  <c r="R2368" i="29"/>
  <c r="N2367" i="29"/>
  <c r="V2365" i="29"/>
  <c r="R2364" i="29"/>
  <c r="N2363" i="29"/>
  <c r="V2361" i="29"/>
  <c r="R2360" i="29"/>
  <c r="N2359" i="29"/>
  <c r="V2357" i="29"/>
  <c r="R2356" i="29"/>
  <c r="N2355" i="29"/>
  <c r="V2353" i="29"/>
  <c r="R2352" i="29"/>
  <c r="N2351" i="29"/>
  <c r="V2349" i="29"/>
  <c r="R2348" i="29"/>
  <c r="N2347" i="29"/>
  <c r="V2345" i="29"/>
  <c r="R2344" i="29"/>
  <c r="N2343" i="29"/>
  <c r="V2341" i="29"/>
  <c r="R2340" i="29"/>
  <c r="N2339" i="29"/>
  <c r="V2337" i="29"/>
  <c r="R2336" i="29"/>
  <c r="N2335" i="29"/>
  <c r="V2333" i="29"/>
  <c r="R2332" i="29"/>
  <c r="N2331" i="29"/>
  <c r="V2329" i="29"/>
  <c r="R2328" i="29"/>
  <c r="N2327" i="29"/>
  <c r="V2325" i="29"/>
  <c r="R2324" i="29"/>
  <c r="N2323" i="29"/>
  <c r="V2321" i="29"/>
  <c r="R2320" i="29"/>
  <c r="N2319" i="29"/>
  <c r="V2317" i="29"/>
  <c r="R2316" i="29"/>
  <c r="N2315" i="29"/>
  <c r="V2313" i="29"/>
  <c r="R2312" i="29"/>
  <c r="N2311" i="29"/>
  <c r="V2309" i="29"/>
  <c r="R2308" i="29"/>
  <c r="N2307" i="29"/>
  <c r="V2305" i="29"/>
  <c r="R2304" i="29"/>
  <c r="N2303" i="29"/>
  <c r="V2301" i="29"/>
  <c r="R2300" i="29"/>
  <c r="N2299" i="29"/>
  <c r="V2297" i="29"/>
  <c r="R2296" i="29"/>
  <c r="N2295" i="29"/>
  <c r="V2293" i="29"/>
  <c r="R2292" i="29"/>
  <c r="N2291" i="29"/>
  <c r="V2289" i="29"/>
  <c r="R2288" i="29"/>
  <c r="N2287" i="29"/>
  <c r="V2285" i="29"/>
  <c r="R2284" i="29"/>
  <c r="N2283" i="29"/>
  <c r="V2281" i="29"/>
  <c r="R2280" i="29"/>
  <c r="N2279" i="29"/>
  <c r="V2277" i="29"/>
  <c r="R2276" i="29"/>
  <c r="N2275" i="29"/>
  <c r="V2273" i="29"/>
  <c r="R2272" i="29"/>
  <c r="N2271" i="29"/>
  <c r="V2269" i="29"/>
  <c r="R2268" i="29"/>
  <c r="N2267" i="29"/>
  <c r="V2265" i="29"/>
  <c r="R2264" i="29"/>
  <c r="N2263" i="29"/>
  <c r="V2261" i="29"/>
  <c r="R2260" i="29"/>
  <c r="N2259" i="29"/>
  <c r="V2257" i="29"/>
  <c r="R2256" i="29"/>
  <c r="N2255" i="29"/>
  <c r="N2475" i="29"/>
  <c r="R2464" i="29"/>
  <c r="K2458" i="29"/>
  <c r="S2452" i="29"/>
  <c r="O2447" i="29"/>
  <c r="K2442" i="29"/>
  <c r="V2437" i="29"/>
  <c r="V2433" i="29"/>
  <c r="L2430" i="29"/>
  <c r="M2427" i="29"/>
  <c r="R2423" i="29"/>
  <c r="T2420" i="29"/>
  <c r="V2417" i="29"/>
  <c r="L2415" i="29"/>
  <c r="P2412" i="29"/>
  <c r="T2409" i="29"/>
  <c r="M2407" i="29"/>
  <c r="V2404" i="29"/>
  <c r="Q2403" i="29"/>
  <c r="L2402" i="29"/>
  <c r="S2400" i="29"/>
  <c r="N2399" i="29"/>
  <c r="U2397" i="29"/>
  <c r="P2396" i="29"/>
  <c r="V2394" i="29"/>
  <c r="Q2393" i="29"/>
  <c r="L2392" i="29"/>
  <c r="S2390" i="29"/>
  <c r="N2389" i="29"/>
  <c r="U2387" i="29"/>
  <c r="P2386" i="29"/>
  <c r="K2385" i="29"/>
  <c r="R2383" i="29"/>
  <c r="M2382" i="29"/>
  <c r="T2380" i="29"/>
  <c r="O2379" i="29"/>
  <c r="V2377" i="29"/>
  <c r="Q2376" i="29"/>
  <c r="M2375" i="29"/>
  <c r="U2373" i="29"/>
  <c r="Q2372" i="29"/>
  <c r="M2371" i="29"/>
  <c r="U2369" i="29"/>
  <c r="Q2368" i="29"/>
  <c r="M2367" i="29"/>
  <c r="U2365" i="29"/>
  <c r="Q2364" i="29"/>
  <c r="M2363" i="29"/>
  <c r="U2361" i="29"/>
  <c r="Q2360" i="29"/>
  <c r="M2359" i="29"/>
  <c r="U2357" i="29"/>
  <c r="Q2356" i="29"/>
  <c r="M2355" i="29"/>
  <c r="U2353" i="29"/>
  <c r="Q2352" i="29"/>
  <c r="M2351" i="29"/>
  <c r="U2349" i="29"/>
  <c r="Q2348" i="29"/>
  <c r="M2347" i="29"/>
  <c r="U2345" i="29"/>
  <c r="Q2344" i="29"/>
  <c r="M2343" i="29"/>
  <c r="U2341" i="29"/>
  <c r="Q2340" i="29"/>
  <c r="M2339" i="29"/>
  <c r="U2337" i="29"/>
  <c r="Q2336" i="29"/>
  <c r="M2335" i="29"/>
  <c r="U2333" i="29"/>
  <c r="Q2332" i="29"/>
  <c r="M2331" i="29"/>
  <c r="U2329" i="29"/>
  <c r="Q2328" i="29"/>
  <c r="M2327" i="29"/>
  <c r="U2325" i="29"/>
  <c r="Q2324" i="29"/>
  <c r="M2323" i="29"/>
  <c r="U2321" i="29"/>
  <c r="Q2320" i="29"/>
  <c r="M2319" i="29"/>
  <c r="U2317" i="29"/>
  <c r="Q2316" i="29"/>
  <c r="M2315" i="29"/>
  <c r="U2313" i="29"/>
  <c r="Q2312" i="29"/>
  <c r="M2311" i="29"/>
  <c r="U2309" i="29"/>
  <c r="Q2308" i="29"/>
  <c r="M2307" i="29"/>
  <c r="U2305" i="29"/>
  <c r="Q2304" i="29"/>
  <c r="M2303" i="29"/>
  <c r="U2301" i="29"/>
  <c r="Q2300" i="29"/>
  <c r="M2299" i="29"/>
  <c r="U2297" i="29"/>
  <c r="Q2296" i="29"/>
  <c r="M2295" i="29"/>
  <c r="U2293" i="29"/>
  <c r="Q2292" i="29"/>
  <c r="M2291" i="29"/>
  <c r="U2289" i="29"/>
  <c r="Q2288" i="29"/>
  <c r="M2287" i="29"/>
  <c r="U2285" i="29"/>
  <c r="Q2284" i="29"/>
  <c r="M2283" i="29"/>
  <c r="U2281" i="29"/>
  <c r="Q2280" i="29"/>
  <c r="M2279" i="29"/>
  <c r="U2277" i="29"/>
  <c r="Q2276" i="29"/>
  <c r="M2275" i="29"/>
  <c r="U2273" i="29"/>
  <c r="Q2272" i="29"/>
  <c r="M2271" i="29"/>
  <c r="U2269" i="29"/>
  <c r="M2475" i="29"/>
  <c r="Q2464" i="29"/>
  <c r="V2457" i="29"/>
  <c r="R2452" i="29"/>
  <c r="N2447" i="29"/>
  <c r="V2441" i="29"/>
  <c r="U2437" i="29"/>
  <c r="U2433" i="29"/>
  <c r="K2430" i="29"/>
  <c r="L2427" i="29"/>
  <c r="Q2423" i="29"/>
  <c r="S2420" i="29"/>
  <c r="U2417" i="29"/>
  <c r="O2414" i="29"/>
  <c r="S2411" i="29"/>
  <c r="K2409" i="29"/>
  <c r="L2407" i="29"/>
  <c r="U2404" i="29"/>
  <c r="P2403" i="29"/>
  <c r="K2402" i="29"/>
  <c r="R2400" i="29"/>
  <c r="M2399" i="29"/>
  <c r="T2397" i="29"/>
  <c r="N2396" i="29"/>
  <c r="U2394" i="29"/>
  <c r="P2393" i="29"/>
  <c r="K2392" i="29"/>
  <c r="R2390" i="29"/>
  <c r="M2389" i="29"/>
  <c r="T2387" i="29"/>
  <c r="O2386" i="29"/>
  <c r="V2384" i="29"/>
  <c r="Q2383" i="29"/>
  <c r="L2382" i="29"/>
  <c r="S2380" i="29"/>
  <c r="N2379" i="29"/>
  <c r="U2377" i="29"/>
  <c r="P2376" i="29"/>
  <c r="L2375" i="29"/>
  <c r="T2373" i="29"/>
  <c r="P2372" i="29"/>
  <c r="L2371" i="29"/>
  <c r="T2369" i="29"/>
  <c r="P2368" i="29"/>
  <c r="L2367" i="29"/>
  <c r="T2365" i="29"/>
  <c r="P2364" i="29"/>
  <c r="L2363" i="29"/>
  <c r="T2361" i="29"/>
  <c r="P2360" i="29"/>
  <c r="L2359" i="29"/>
  <c r="T2357" i="29"/>
  <c r="P2356" i="29"/>
  <c r="L2355" i="29"/>
  <c r="T2353" i="29"/>
  <c r="P2352" i="29"/>
  <c r="L2351" i="29"/>
  <c r="T2349" i="29"/>
  <c r="P2348" i="29"/>
  <c r="L2347" i="29"/>
  <c r="T2345" i="29"/>
  <c r="P2344" i="29"/>
  <c r="L2343" i="29"/>
  <c r="T2341" i="29"/>
  <c r="P2340" i="29"/>
  <c r="L2339" i="29"/>
  <c r="T2337" i="29"/>
  <c r="P2336" i="29"/>
  <c r="L2335" i="29"/>
  <c r="T2333" i="29"/>
  <c r="P2332" i="29"/>
  <c r="L2331" i="29"/>
  <c r="T2329" i="29"/>
  <c r="P2328" i="29"/>
  <c r="L2327" i="29"/>
  <c r="T2325" i="29"/>
  <c r="P2324" i="29"/>
  <c r="L2323" i="29"/>
  <c r="T2321" i="29"/>
  <c r="P2320" i="29"/>
  <c r="L2319" i="29"/>
  <c r="T2317" i="29"/>
  <c r="P2316" i="29"/>
  <c r="L2315" i="29"/>
  <c r="T2313" i="29"/>
  <c r="P2312" i="29"/>
  <c r="L2311" i="29"/>
  <c r="T2309" i="29"/>
  <c r="P2308" i="29"/>
  <c r="L2307" i="29"/>
  <c r="T2305" i="29"/>
  <c r="P2304" i="29"/>
  <c r="L2303" i="29"/>
  <c r="T2301" i="29"/>
  <c r="P2300" i="29"/>
  <c r="L2299" i="29"/>
  <c r="T2297" i="29"/>
  <c r="P2296" i="29"/>
  <c r="L2295" i="29"/>
  <c r="T2293" i="29"/>
  <c r="P2292" i="29"/>
  <c r="L2291" i="29"/>
  <c r="T2289" i="29"/>
  <c r="P2288" i="29"/>
  <c r="L2287" i="29"/>
  <c r="T2285" i="29"/>
  <c r="P2284" i="29"/>
  <c r="L2283" i="29"/>
  <c r="T2281" i="29"/>
  <c r="P2280" i="29"/>
  <c r="L2279" i="29"/>
  <c r="T2277" i="29"/>
  <c r="P2276" i="29"/>
  <c r="L2275" i="29"/>
  <c r="T2273" i="29"/>
  <c r="P2272" i="29"/>
  <c r="L2271" i="29"/>
  <c r="T2269" i="29"/>
  <c r="P2268" i="29"/>
  <c r="V2473" i="29"/>
  <c r="P2464" i="29"/>
  <c r="U2457" i="29"/>
  <c r="Q2452" i="29"/>
  <c r="M2447" i="29"/>
  <c r="U2441" i="29"/>
  <c r="T2437" i="29"/>
  <c r="T2433" i="29"/>
  <c r="V2429" i="29"/>
  <c r="N2426" i="29"/>
  <c r="P2423" i="29"/>
  <c r="R2420" i="29"/>
  <c r="T2417" i="29"/>
  <c r="N2414" i="29"/>
  <c r="R2411" i="29"/>
  <c r="V2408" i="29"/>
  <c r="Q2406" i="29"/>
  <c r="T2404" i="29"/>
  <c r="O2403" i="29"/>
  <c r="V2401" i="29"/>
  <c r="Q2400" i="29"/>
  <c r="L2399" i="29"/>
  <c r="R2397" i="29"/>
  <c r="M2396" i="29"/>
  <c r="T2394" i="29"/>
  <c r="O2393" i="29"/>
  <c r="V2391" i="29"/>
  <c r="Q2390" i="29"/>
  <c r="L2389" i="29"/>
  <c r="S2387" i="29"/>
  <c r="N2386" i="29"/>
  <c r="U2384" i="29"/>
  <c r="P2383" i="29"/>
  <c r="K2382" i="29"/>
  <c r="R2380" i="29"/>
  <c r="M2379" i="29"/>
  <c r="T2377" i="29"/>
  <c r="O2376" i="29"/>
  <c r="K2375" i="29"/>
  <c r="S2373" i="29"/>
  <c r="O2372" i="29"/>
  <c r="K2371" i="29"/>
  <c r="S2369" i="29"/>
  <c r="O2368" i="29"/>
  <c r="K2367" i="29"/>
  <c r="S2365" i="29"/>
  <c r="O2364" i="29"/>
  <c r="K2363" i="29"/>
  <c r="S2361" i="29"/>
  <c r="O2360" i="29"/>
  <c r="K2359" i="29"/>
  <c r="S2357" i="29"/>
  <c r="O2356" i="29"/>
  <c r="K2355" i="29"/>
  <c r="S2353" i="29"/>
  <c r="O2352" i="29"/>
  <c r="K2351" i="29"/>
  <c r="S2349" i="29"/>
  <c r="O2348" i="29"/>
  <c r="K2347" i="29"/>
  <c r="S2345" i="29"/>
  <c r="O2344" i="29"/>
  <c r="K2343" i="29"/>
  <c r="S2341" i="29"/>
  <c r="O2340" i="29"/>
  <c r="K2339" i="29"/>
  <c r="S2337" i="29"/>
  <c r="O2336" i="29"/>
  <c r="K2335" i="29"/>
  <c r="S2333" i="29"/>
  <c r="O2332" i="29"/>
  <c r="K2331" i="29"/>
  <c r="S2329" i="29"/>
  <c r="O2328" i="29"/>
  <c r="K2327" i="29"/>
  <c r="S2325" i="29"/>
  <c r="O2324" i="29"/>
  <c r="K2323" i="29"/>
  <c r="S2321" i="29"/>
  <c r="O2320" i="29"/>
  <c r="K2319" i="29"/>
  <c r="S2317" i="29"/>
  <c r="O2316" i="29"/>
  <c r="K2315" i="29"/>
  <c r="S2313" i="29"/>
  <c r="O2312" i="29"/>
  <c r="K2311" i="29"/>
  <c r="S2309" i="29"/>
  <c r="O2308" i="29"/>
  <c r="K2307" i="29"/>
  <c r="S2305" i="29"/>
  <c r="O2304" i="29"/>
  <c r="K2303" i="29"/>
  <c r="S2301" i="29"/>
  <c r="O2300" i="29"/>
  <c r="K2299" i="29"/>
  <c r="S2297" i="29"/>
  <c r="O2296" i="29"/>
  <c r="K2295" i="29"/>
  <c r="S2293" i="29"/>
  <c r="O2292" i="29"/>
  <c r="K2291" i="29"/>
  <c r="S2289" i="29"/>
  <c r="O2288" i="29"/>
  <c r="K2287" i="29"/>
  <c r="S2285" i="29"/>
  <c r="O2284" i="29"/>
  <c r="K2283" i="29"/>
  <c r="S2281" i="29"/>
  <c r="O2280" i="29"/>
  <c r="K2279" i="29"/>
  <c r="S2277" i="29"/>
  <c r="O2276" i="29"/>
  <c r="U2473" i="29"/>
  <c r="N2463" i="29"/>
  <c r="T2457" i="29"/>
  <c r="P2452" i="29"/>
  <c r="L2447" i="29"/>
  <c r="T2441" i="29"/>
  <c r="T2436" i="29"/>
  <c r="U2432" i="29"/>
  <c r="U2429" i="29"/>
  <c r="M2426" i="29"/>
  <c r="O2423" i="29"/>
  <c r="Q2420" i="29"/>
  <c r="V2416" i="29"/>
  <c r="M2414" i="29"/>
  <c r="Q2411" i="29"/>
  <c r="U2408" i="29"/>
  <c r="O2406" i="29"/>
  <c r="S2404" i="29"/>
  <c r="N2403" i="29"/>
  <c r="U2401" i="29"/>
  <c r="P2400" i="29"/>
  <c r="V2398" i="29"/>
  <c r="Q2397" i="29"/>
  <c r="L2396" i="29"/>
  <c r="S2394" i="29"/>
  <c r="N2393" i="29"/>
  <c r="U2391" i="29"/>
  <c r="P2390" i="29"/>
  <c r="K2389" i="29"/>
  <c r="R2387" i="29"/>
  <c r="M2386" i="29"/>
  <c r="T2384" i="29"/>
  <c r="O2383" i="29"/>
  <c r="V2381" i="29"/>
  <c r="Q2380" i="29"/>
  <c r="L2379" i="29"/>
  <c r="R2377" i="29"/>
  <c r="N2376" i="29"/>
  <c r="V2374" i="29"/>
  <c r="R2373" i="29"/>
  <c r="N2372" i="29"/>
  <c r="V2370" i="29"/>
  <c r="R2369" i="29"/>
  <c r="N2368" i="29"/>
  <c r="V2366" i="29"/>
  <c r="R2365" i="29"/>
  <c r="N2364" i="29"/>
  <c r="V2362" i="29"/>
  <c r="R2361" i="29"/>
  <c r="N2360" i="29"/>
  <c r="V2358" i="29"/>
  <c r="R2357" i="29"/>
  <c r="N2356" i="29"/>
  <c r="V2354" i="29"/>
  <c r="R2353" i="29"/>
  <c r="N2352" i="29"/>
  <c r="V2350" i="29"/>
  <c r="R2349" i="29"/>
  <c r="N2348" i="29"/>
  <c r="V2346" i="29"/>
  <c r="R2345" i="29"/>
  <c r="N2344" i="29"/>
  <c r="V2342" i="29"/>
  <c r="R2341" i="29"/>
  <c r="N2340" i="29"/>
  <c r="V2338" i="29"/>
  <c r="R2337" i="29"/>
  <c r="N2336" i="29"/>
  <c r="V2334" i="29"/>
  <c r="R2333" i="29"/>
  <c r="N2332" i="29"/>
  <c r="V2330" i="29"/>
  <c r="R2329" i="29"/>
  <c r="N2328" i="29"/>
  <c r="V2326" i="29"/>
  <c r="R2325" i="29"/>
  <c r="N2324" i="29"/>
  <c r="V2322" i="29"/>
  <c r="R2321" i="29"/>
  <c r="N2320" i="29"/>
  <c r="V2318" i="29"/>
  <c r="R2317" i="29"/>
  <c r="N2316" i="29"/>
  <c r="V2314" i="29"/>
  <c r="R2313" i="29"/>
  <c r="N2312" i="29"/>
  <c r="V2310" i="29"/>
  <c r="R2309" i="29"/>
  <c r="N2308" i="29"/>
  <c r="V2306" i="29"/>
  <c r="R2305" i="29"/>
  <c r="N2304" i="29"/>
  <c r="V2302" i="29"/>
  <c r="R2301" i="29"/>
  <c r="N2300" i="29"/>
  <c r="V2298" i="29"/>
  <c r="R2297" i="29"/>
  <c r="N2296" i="29"/>
  <c r="V2294" i="29"/>
  <c r="R2293" i="29"/>
  <c r="N2292" i="29"/>
  <c r="V2290" i="29"/>
  <c r="R2289" i="29"/>
  <c r="N2288" i="29"/>
  <c r="V2286" i="29"/>
  <c r="R2285" i="29"/>
  <c r="N2284" i="29"/>
  <c r="V2282" i="29"/>
  <c r="R2281" i="29"/>
  <c r="R2472" i="29"/>
  <c r="M2463" i="29"/>
  <c r="S2456" i="29"/>
  <c r="O2451" i="29"/>
  <c r="K2446" i="29"/>
  <c r="T2440" i="29"/>
  <c r="S2436" i="29"/>
  <c r="T2432" i="29"/>
  <c r="T2429" i="29"/>
  <c r="L2426" i="29"/>
  <c r="N2423" i="29"/>
  <c r="P2420" i="29"/>
  <c r="U2416" i="29"/>
  <c r="L2414" i="29"/>
  <c r="P2411" i="29"/>
  <c r="T2408" i="29"/>
  <c r="N2406" i="29"/>
  <c r="R2404" i="29"/>
  <c r="M2403" i="29"/>
  <c r="T2401" i="29"/>
  <c r="N2400" i="29"/>
  <c r="U2398" i="29"/>
  <c r="P2397" i="29"/>
  <c r="K2396" i="29"/>
  <c r="R2394" i="29"/>
  <c r="M2393" i="29"/>
  <c r="T2391" i="29"/>
  <c r="O2390" i="29"/>
  <c r="V2388" i="29"/>
  <c r="Q2387" i="29"/>
  <c r="L2386" i="29"/>
  <c r="S2384" i="29"/>
  <c r="N2383" i="29"/>
  <c r="U2381" i="29"/>
  <c r="P2380" i="29"/>
  <c r="V2378" i="29"/>
  <c r="Q2377" i="29"/>
  <c r="M2376" i="29"/>
  <c r="U2374" i="29"/>
  <c r="Q2373" i="29"/>
  <c r="M2372" i="29"/>
  <c r="U2370" i="29"/>
  <c r="Q2369" i="29"/>
  <c r="M2368" i="29"/>
  <c r="U2366" i="29"/>
  <c r="Q2365" i="29"/>
  <c r="M2364" i="29"/>
  <c r="U2362" i="29"/>
  <c r="Q2361" i="29"/>
  <c r="M2360" i="29"/>
  <c r="U2358" i="29"/>
  <c r="Q2357" i="29"/>
  <c r="M2356" i="29"/>
  <c r="U2354" i="29"/>
  <c r="Q2353" i="29"/>
  <c r="M2352" i="29"/>
  <c r="U2350" i="29"/>
  <c r="Q2349" i="29"/>
  <c r="M2348" i="29"/>
  <c r="U2346" i="29"/>
  <c r="Q2345" i="29"/>
  <c r="M2344" i="29"/>
  <c r="U2342" i="29"/>
  <c r="Q2341" i="29"/>
  <c r="M2340" i="29"/>
  <c r="U2338" i="29"/>
  <c r="Q2337" i="29"/>
  <c r="M2336" i="29"/>
  <c r="U2334" i="29"/>
  <c r="Q2333" i="29"/>
  <c r="M2332" i="29"/>
  <c r="U2330" i="29"/>
  <c r="Q2329" i="29"/>
  <c r="M2328" i="29"/>
  <c r="U2326" i="29"/>
  <c r="Q2325" i="29"/>
  <c r="M2324" i="29"/>
  <c r="U2322" i="29"/>
  <c r="Q2321" i="29"/>
  <c r="M2320" i="29"/>
  <c r="U2318" i="29"/>
  <c r="Q2317" i="29"/>
  <c r="M2316" i="29"/>
  <c r="Q2472" i="29"/>
  <c r="L2463" i="29"/>
  <c r="R2456" i="29"/>
  <c r="N2451" i="29"/>
  <c r="V2445" i="29"/>
  <c r="S2440" i="29"/>
  <c r="R2436" i="29"/>
  <c r="S2432" i="29"/>
  <c r="U2428" i="29"/>
  <c r="K2426" i="29"/>
  <c r="M2423" i="29"/>
  <c r="R2419" i="29"/>
  <c r="T2416" i="29"/>
  <c r="K2414" i="29"/>
  <c r="O2411" i="29"/>
  <c r="S2408" i="29"/>
  <c r="M2406" i="29"/>
  <c r="Q2404" i="29"/>
  <c r="L2403" i="29"/>
  <c r="R2401" i="29"/>
  <c r="M2400" i="29"/>
  <c r="T2398" i="29"/>
  <c r="O2397" i="29"/>
  <c r="V2395" i="29"/>
  <c r="Q2394" i="29"/>
  <c r="L2393" i="29"/>
  <c r="S2391" i="29"/>
  <c r="N2390" i="29"/>
  <c r="U2388" i="29"/>
  <c r="P2387" i="29"/>
  <c r="K2386" i="29"/>
  <c r="R2384" i="29"/>
  <c r="M2383" i="29"/>
  <c r="T2381" i="29"/>
  <c r="N2380" i="29"/>
  <c r="U2378" i="29"/>
  <c r="P2377" i="29"/>
  <c r="L2376" i="29"/>
  <c r="T2374" i="29"/>
  <c r="P2373" i="29"/>
  <c r="L2372" i="29"/>
  <c r="T2370" i="29"/>
  <c r="P2369" i="29"/>
  <c r="L2368" i="29"/>
  <c r="T2366" i="29"/>
  <c r="P2365" i="29"/>
  <c r="L2364" i="29"/>
  <c r="T2362" i="29"/>
  <c r="P2361" i="29"/>
  <c r="L2360" i="29"/>
  <c r="T2358" i="29"/>
  <c r="P2357" i="29"/>
  <c r="L2356" i="29"/>
  <c r="T2354" i="29"/>
  <c r="P2353" i="29"/>
  <c r="L2352" i="29"/>
  <c r="T2350" i="29"/>
  <c r="P2349" i="29"/>
  <c r="L2348" i="29"/>
  <c r="T2346" i="29"/>
  <c r="P2345" i="29"/>
  <c r="L2344" i="29"/>
  <c r="T2342" i="29"/>
  <c r="P2341" i="29"/>
  <c r="L2340" i="29"/>
  <c r="T2338" i="29"/>
  <c r="P2337" i="29"/>
  <c r="L2336" i="29"/>
  <c r="T2334" i="29"/>
  <c r="P2333" i="29"/>
  <c r="L2332" i="29"/>
  <c r="T2330" i="29"/>
  <c r="P2329" i="29"/>
  <c r="L2328" i="29"/>
  <c r="T2326" i="29"/>
  <c r="P2325" i="29"/>
  <c r="L2324" i="29"/>
  <c r="T2322" i="29"/>
  <c r="P2321" i="29"/>
  <c r="L2320" i="29"/>
  <c r="T2318" i="29"/>
  <c r="P2317" i="29"/>
  <c r="L2316" i="29"/>
  <c r="T2314" i="29"/>
  <c r="N2471" i="29"/>
  <c r="V2461" i="29"/>
  <c r="Q2456" i="29"/>
  <c r="M2451" i="29"/>
  <c r="U2445" i="29"/>
  <c r="R2440" i="29"/>
  <c r="Q2436" i="29"/>
  <c r="R2432" i="29"/>
  <c r="T2428" i="29"/>
  <c r="V2425" i="29"/>
  <c r="L2423" i="29"/>
  <c r="Q2419" i="29"/>
  <c r="S2416" i="29"/>
  <c r="V2413" i="29"/>
  <c r="N2411" i="29"/>
  <c r="R2408" i="29"/>
  <c r="L2406" i="29"/>
  <c r="P2404" i="29"/>
  <c r="V2402" i="29"/>
  <c r="Q2401" i="29"/>
  <c r="L2400" i="29"/>
  <c r="S2398" i="29"/>
  <c r="N2397" i="29"/>
  <c r="U2395" i="29"/>
  <c r="P2394" i="29"/>
  <c r="K2393" i="29"/>
  <c r="R2391" i="29"/>
  <c r="M2390" i="29"/>
  <c r="T2388" i="29"/>
  <c r="O2387" i="29"/>
  <c r="V2385" i="29"/>
  <c r="Q2384" i="29"/>
  <c r="L2383" i="29"/>
  <c r="R2381" i="29"/>
  <c r="M2380" i="29"/>
  <c r="T2378" i="29"/>
  <c r="O2377" i="29"/>
  <c r="K2376" i="29"/>
  <c r="S2374" i="29"/>
  <c r="O2373" i="29"/>
  <c r="K2372" i="29"/>
  <c r="S2370" i="29"/>
  <c r="O2369" i="29"/>
  <c r="K2368" i="29"/>
  <c r="S2366" i="29"/>
  <c r="O2365" i="29"/>
  <c r="K2364" i="29"/>
  <c r="S2362" i="29"/>
  <c r="O2361" i="29"/>
  <c r="K2360" i="29"/>
  <c r="S2358" i="29"/>
  <c r="O2357" i="29"/>
  <c r="K2356" i="29"/>
  <c r="S2354" i="29"/>
  <c r="O2353" i="29"/>
  <c r="K2352" i="29"/>
  <c r="S2350" i="29"/>
  <c r="O2349" i="29"/>
  <c r="K2348" i="29"/>
  <c r="S2346" i="29"/>
  <c r="O2345" i="29"/>
  <c r="K2344" i="29"/>
  <c r="S2342" i="29"/>
  <c r="O2341" i="29"/>
  <c r="K2340" i="29"/>
  <c r="S2338" i="29"/>
  <c r="O2337" i="29"/>
  <c r="K2336" i="29"/>
  <c r="S2334" i="29"/>
  <c r="O2333" i="29"/>
  <c r="K2332" i="29"/>
  <c r="S2330" i="29"/>
  <c r="O2329" i="29"/>
  <c r="K2328" i="29"/>
  <c r="S2326" i="29"/>
  <c r="O2325" i="29"/>
  <c r="K2324" i="29"/>
  <c r="S2322" i="29"/>
  <c r="O2321" i="29"/>
  <c r="K2320" i="29"/>
  <c r="S2318" i="29"/>
  <c r="O2317" i="29"/>
  <c r="K2316" i="29"/>
  <c r="S2314" i="29"/>
  <c r="O2313" i="29"/>
  <c r="K2308" i="29"/>
  <c r="M2300" i="29"/>
  <c r="P2293" i="29"/>
  <c r="S2286" i="29"/>
  <c r="K2280" i="29"/>
  <c r="T2274" i="29"/>
  <c r="S2270" i="29"/>
  <c r="U2266" i="29"/>
  <c r="K2264" i="29"/>
  <c r="P2260" i="29"/>
  <c r="R2257" i="29"/>
  <c r="T2254" i="29"/>
  <c r="N2252" i="29"/>
  <c r="O2250" i="29"/>
  <c r="U2248" i="29"/>
  <c r="O2247" i="29"/>
  <c r="U2245" i="29"/>
  <c r="O2244" i="29"/>
  <c r="U2242" i="29"/>
  <c r="O2241" i="29"/>
  <c r="S2239" i="29"/>
  <c r="M2238" i="29"/>
  <c r="S2236" i="29"/>
  <c r="M2235" i="29"/>
  <c r="S2233" i="29"/>
  <c r="M2232" i="29"/>
  <c r="S2230" i="29"/>
  <c r="K2229" i="29"/>
  <c r="Q2227" i="29"/>
  <c r="K2226" i="29"/>
  <c r="Q2224" i="29"/>
  <c r="K2223" i="29"/>
  <c r="Q2221" i="29"/>
  <c r="K2220" i="29"/>
  <c r="O2218" i="29"/>
  <c r="U2216" i="29"/>
  <c r="O2215" i="29"/>
  <c r="U2213" i="29"/>
  <c r="O2212" i="29"/>
  <c r="V2210" i="29"/>
  <c r="Q2209" i="29"/>
  <c r="L2208" i="29"/>
  <c r="S2206" i="29"/>
  <c r="O2205" i="29"/>
  <c r="K2204" i="29"/>
  <c r="S2202" i="29"/>
  <c r="O2201" i="29"/>
  <c r="K2200" i="29"/>
  <c r="S2198" i="29"/>
  <c r="O2197" i="29"/>
  <c r="K2196" i="29"/>
  <c r="S2194" i="29"/>
  <c r="O2193" i="29"/>
  <c r="K2192" i="29"/>
  <c r="S2190" i="29"/>
  <c r="O2189" i="29"/>
  <c r="K2188" i="29"/>
  <c r="S2186" i="29"/>
  <c r="O2185" i="29"/>
  <c r="K2184" i="29"/>
  <c r="S2182" i="29"/>
  <c r="O2181" i="29"/>
  <c r="K2180" i="29"/>
  <c r="S2178" i="29"/>
  <c r="O2177" i="29"/>
  <c r="K2176" i="29"/>
  <c r="S2174" i="29"/>
  <c r="O2173" i="29"/>
  <c r="K2172" i="29"/>
  <c r="S2170" i="29"/>
  <c r="O2169" i="29"/>
  <c r="K2168" i="29"/>
  <c r="S2166" i="29"/>
  <c r="O2165" i="29"/>
  <c r="K2164" i="29"/>
  <c r="S2162" i="29"/>
  <c r="O2161" i="29"/>
  <c r="K2160" i="29"/>
  <c r="S2158" i="29"/>
  <c r="O2157" i="29"/>
  <c r="K2156" i="29"/>
  <c r="S2154" i="29"/>
  <c r="O2153" i="29"/>
  <c r="K2152" i="29"/>
  <c r="S2150" i="29"/>
  <c r="O2149" i="29"/>
  <c r="K2148" i="29"/>
  <c r="S2146" i="29"/>
  <c r="O2145" i="29"/>
  <c r="K2144" i="29"/>
  <c r="S2142" i="29"/>
  <c r="O2141" i="29"/>
  <c r="K2140" i="29"/>
  <c r="S2138" i="29"/>
  <c r="O2137" i="29"/>
  <c r="K2136" i="29"/>
  <c r="S2134" i="29"/>
  <c r="O2133" i="29"/>
  <c r="K2132" i="29"/>
  <c r="S2130" i="29"/>
  <c r="O2129" i="29"/>
  <c r="K2128" i="29"/>
  <c r="S2126" i="29"/>
  <c r="O2125" i="29"/>
  <c r="K2124" i="29"/>
  <c r="S2122" i="29"/>
  <c r="O2121" i="29"/>
  <c r="K2120" i="29"/>
  <c r="S2118" i="29"/>
  <c r="O2117" i="29"/>
  <c r="K2116" i="29"/>
  <c r="S2114" i="29"/>
  <c r="O2113" i="29"/>
  <c r="K2112" i="29"/>
  <c r="S2110" i="29"/>
  <c r="O2109" i="29"/>
  <c r="K2108" i="29"/>
  <c r="S2106" i="29"/>
  <c r="O2105" i="29"/>
  <c r="K2104" i="29"/>
  <c r="S2102" i="29"/>
  <c r="O2101" i="29"/>
  <c r="K2100" i="29"/>
  <c r="S2098" i="29"/>
  <c r="O2097" i="29"/>
  <c r="K2096" i="29"/>
  <c r="S2094" i="29"/>
  <c r="O2093" i="29"/>
  <c r="K2092" i="29"/>
  <c r="S2090" i="29"/>
  <c r="O2089" i="29"/>
  <c r="K2088" i="29"/>
  <c r="S2086" i="29"/>
  <c r="O2085" i="29"/>
  <c r="K2084" i="29"/>
  <c r="S2082" i="29"/>
  <c r="O2081" i="29"/>
  <c r="K2080" i="29"/>
  <c r="S2078" i="29"/>
  <c r="O2077" i="29"/>
  <c r="K2076" i="29"/>
  <c r="S2074" i="29"/>
  <c r="O2073" i="29"/>
  <c r="K2072" i="29"/>
  <c r="S2070" i="29"/>
  <c r="O2069" i="29"/>
  <c r="K2068" i="29"/>
  <c r="S2066" i="29"/>
  <c r="O2065" i="29"/>
  <c r="K2064" i="29"/>
  <c r="S2062" i="29"/>
  <c r="O2061" i="29"/>
  <c r="K2060" i="29"/>
  <c r="S2058" i="29"/>
  <c r="O2057" i="29"/>
  <c r="K2056" i="29"/>
  <c r="S2054" i="29"/>
  <c r="O2053" i="29"/>
  <c r="K2052" i="29"/>
  <c r="U2306" i="29"/>
  <c r="L2300" i="29"/>
  <c r="O2293" i="29"/>
  <c r="Q2285" i="29"/>
  <c r="V2278" i="29"/>
  <c r="S2274" i="29"/>
  <c r="S2269" i="29"/>
  <c r="T2266" i="29"/>
  <c r="M2263" i="29"/>
  <c r="O2260" i="29"/>
  <c r="Q2257" i="29"/>
  <c r="S2254" i="29"/>
  <c r="M2252" i="29"/>
  <c r="N2250" i="29"/>
  <c r="T2248" i="29"/>
  <c r="N2247" i="29"/>
  <c r="T2245" i="29"/>
  <c r="N2244" i="29"/>
  <c r="T2242" i="29"/>
  <c r="M2241" i="29"/>
  <c r="R2239" i="29"/>
  <c r="L2238" i="29"/>
  <c r="R2236" i="29"/>
  <c r="L2235" i="29"/>
  <c r="R2233" i="29"/>
  <c r="L2232" i="29"/>
  <c r="Q2230" i="29"/>
  <c r="V2228" i="29"/>
  <c r="P2227" i="29"/>
  <c r="V2225" i="29"/>
  <c r="P2224" i="29"/>
  <c r="V2222" i="29"/>
  <c r="P2221" i="29"/>
  <c r="U2219" i="29"/>
  <c r="N2218" i="29"/>
  <c r="T2216" i="29"/>
  <c r="N2215" i="29"/>
  <c r="T2213" i="29"/>
  <c r="N2212" i="29"/>
  <c r="U2210" i="29"/>
  <c r="P2209" i="29"/>
  <c r="K2208" i="29"/>
  <c r="R2206" i="29"/>
  <c r="N2205" i="29"/>
  <c r="V2203" i="29"/>
  <c r="R2202" i="29"/>
  <c r="N2201" i="29"/>
  <c r="V2199" i="29"/>
  <c r="R2198" i="29"/>
  <c r="N2197" i="29"/>
  <c r="V2195" i="29"/>
  <c r="R2194" i="29"/>
  <c r="N2193" i="29"/>
  <c r="V2191" i="29"/>
  <c r="R2190" i="29"/>
  <c r="N2189" i="29"/>
  <c r="V2187" i="29"/>
  <c r="R2186" i="29"/>
  <c r="N2185" i="29"/>
  <c r="V2183" i="29"/>
  <c r="R2182" i="29"/>
  <c r="N2181" i="29"/>
  <c r="V2179" i="29"/>
  <c r="R2178" i="29"/>
  <c r="N2177" i="29"/>
  <c r="V2175" i="29"/>
  <c r="R2174" i="29"/>
  <c r="N2173" i="29"/>
  <c r="V2171" i="29"/>
  <c r="R2170" i="29"/>
  <c r="N2169" i="29"/>
  <c r="V2167" i="29"/>
  <c r="R2166" i="29"/>
  <c r="N2165" i="29"/>
  <c r="V2163" i="29"/>
  <c r="R2162" i="29"/>
  <c r="N2161" i="29"/>
  <c r="V2159" i="29"/>
  <c r="R2158" i="29"/>
  <c r="N2157" i="29"/>
  <c r="V2155" i="29"/>
  <c r="R2154" i="29"/>
  <c r="N2153" i="29"/>
  <c r="V2151" i="29"/>
  <c r="R2150" i="29"/>
  <c r="N2149" i="29"/>
  <c r="V2147" i="29"/>
  <c r="R2146" i="29"/>
  <c r="N2145" i="29"/>
  <c r="V2143" i="29"/>
  <c r="R2142" i="29"/>
  <c r="N2141" i="29"/>
  <c r="V2139" i="29"/>
  <c r="R2138" i="29"/>
  <c r="N2137" i="29"/>
  <c r="V2135" i="29"/>
  <c r="R2134" i="29"/>
  <c r="N2133" i="29"/>
  <c r="V2131" i="29"/>
  <c r="R2130" i="29"/>
  <c r="N2129" i="29"/>
  <c r="V2127" i="29"/>
  <c r="R2126" i="29"/>
  <c r="N2125" i="29"/>
  <c r="V2123" i="29"/>
  <c r="R2122" i="29"/>
  <c r="N2121" i="29"/>
  <c r="V2119" i="29"/>
  <c r="R2118" i="29"/>
  <c r="N2117" i="29"/>
  <c r="V2115" i="29"/>
  <c r="R2114" i="29"/>
  <c r="N2113" i="29"/>
  <c r="V2111" i="29"/>
  <c r="R2110" i="29"/>
  <c r="N2109" i="29"/>
  <c r="V2107" i="29"/>
  <c r="R2106" i="29"/>
  <c r="N2105" i="29"/>
  <c r="V2103" i="29"/>
  <c r="R2102" i="29"/>
  <c r="N2101" i="29"/>
  <c r="V2099" i="29"/>
  <c r="R2098" i="29"/>
  <c r="N2097" i="29"/>
  <c r="V2095" i="29"/>
  <c r="R2094" i="29"/>
  <c r="N2093" i="29"/>
  <c r="V2091" i="29"/>
  <c r="R2090" i="29"/>
  <c r="N2089" i="29"/>
  <c r="V2087" i="29"/>
  <c r="R2086" i="29"/>
  <c r="N2085" i="29"/>
  <c r="V2083" i="29"/>
  <c r="R2082" i="29"/>
  <c r="N2081" i="29"/>
  <c r="V2079" i="29"/>
  <c r="U2314" i="29"/>
  <c r="T2306" i="29"/>
  <c r="K2300" i="29"/>
  <c r="M2292" i="29"/>
  <c r="P2285" i="29"/>
  <c r="U2278" i="29"/>
  <c r="S2273" i="29"/>
  <c r="R2269" i="29"/>
  <c r="S2266" i="29"/>
  <c r="L2263" i="29"/>
  <c r="N2260" i="29"/>
  <c r="P2257" i="29"/>
  <c r="L2254" i="29"/>
  <c r="L2252" i="29"/>
  <c r="M2250" i="29"/>
  <c r="S2248" i="29"/>
  <c r="M2247" i="29"/>
  <c r="S2245" i="29"/>
  <c r="M2244" i="29"/>
  <c r="S2242" i="29"/>
  <c r="K2241" i="29"/>
  <c r="Q2239" i="29"/>
  <c r="K2238" i="29"/>
  <c r="Q2236" i="29"/>
  <c r="K2235" i="29"/>
  <c r="Q2233" i="29"/>
  <c r="K2232" i="29"/>
  <c r="O2230" i="29"/>
  <c r="U2228" i="29"/>
  <c r="O2227" i="29"/>
  <c r="U2225" i="29"/>
  <c r="O2224" i="29"/>
  <c r="U2222" i="29"/>
  <c r="O2221" i="29"/>
  <c r="S2219" i="29"/>
  <c r="M2218" i="29"/>
  <c r="S2216" i="29"/>
  <c r="M2215" i="29"/>
  <c r="S2213" i="29"/>
  <c r="M2212" i="29"/>
  <c r="T2210" i="29"/>
  <c r="O2209" i="29"/>
  <c r="U2207" i="29"/>
  <c r="Q2206" i="29"/>
  <c r="M2205" i="29"/>
  <c r="U2203" i="29"/>
  <c r="Q2202" i="29"/>
  <c r="M2201" i="29"/>
  <c r="U2199" i="29"/>
  <c r="Q2198" i="29"/>
  <c r="M2197" i="29"/>
  <c r="U2195" i="29"/>
  <c r="Q2194" i="29"/>
  <c r="M2193" i="29"/>
  <c r="U2191" i="29"/>
  <c r="Q2190" i="29"/>
  <c r="M2189" i="29"/>
  <c r="U2187" i="29"/>
  <c r="Q2186" i="29"/>
  <c r="M2185" i="29"/>
  <c r="U2183" i="29"/>
  <c r="Q2182" i="29"/>
  <c r="M2181" i="29"/>
  <c r="U2179" i="29"/>
  <c r="Q2178" i="29"/>
  <c r="M2177" i="29"/>
  <c r="U2175" i="29"/>
  <c r="Q2174" i="29"/>
  <c r="M2173" i="29"/>
  <c r="U2171" i="29"/>
  <c r="Q2170" i="29"/>
  <c r="M2169" i="29"/>
  <c r="U2167" i="29"/>
  <c r="Q2166" i="29"/>
  <c r="M2165" i="29"/>
  <c r="U2163" i="29"/>
  <c r="Q2162" i="29"/>
  <c r="M2161" i="29"/>
  <c r="U2159" i="29"/>
  <c r="Q2158" i="29"/>
  <c r="M2157" i="29"/>
  <c r="U2155" i="29"/>
  <c r="Q2154" i="29"/>
  <c r="M2153" i="29"/>
  <c r="U2151" i="29"/>
  <c r="Q2150" i="29"/>
  <c r="M2149" i="29"/>
  <c r="U2147" i="29"/>
  <c r="Q2146" i="29"/>
  <c r="M2145" i="29"/>
  <c r="U2143" i="29"/>
  <c r="Q2142" i="29"/>
  <c r="M2141" i="29"/>
  <c r="U2139" i="29"/>
  <c r="Q2138" i="29"/>
  <c r="M2137" i="29"/>
  <c r="U2135" i="29"/>
  <c r="Q2134" i="29"/>
  <c r="M2133" i="29"/>
  <c r="U2131" i="29"/>
  <c r="Q2130" i="29"/>
  <c r="M2129" i="29"/>
  <c r="U2127" i="29"/>
  <c r="Q2126" i="29"/>
  <c r="M2125" i="29"/>
  <c r="U2123" i="29"/>
  <c r="Q2122" i="29"/>
  <c r="M2121" i="29"/>
  <c r="U2119" i="29"/>
  <c r="Q2118" i="29"/>
  <c r="M2117" i="29"/>
  <c r="U2115" i="29"/>
  <c r="Q2114" i="29"/>
  <c r="M2113" i="29"/>
  <c r="U2111" i="29"/>
  <c r="Q2110" i="29"/>
  <c r="M2109" i="29"/>
  <c r="U2107" i="29"/>
  <c r="Q2106" i="29"/>
  <c r="M2105" i="29"/>
  <c r="U2103" i="29"/>
  <c r="Q2102" i="29"/>
  <c r="M2101" i="29"/>
  <c r="U2099" i="29"/>
  <c r="Q2098" i="29"/>
  <c r="M2097" i="29"/>
  <c r="U2095" i="29"/>
  <c r="Q2094" i="29"/>
  <c r="M2093" i="29"/>
  <c r="U2091" i="29"/>
  <c r="Q2090" i="29"/>
  <c r="M2089" i="29"/>
  <c r="U2087" i="29"/>
  <c r="Q2086" i="29"/>
  <c r="M2085" i="29"/>
  <c r="U2083" i="29"/>
  <c r="Q2082" i="29"/>
  <c r="M2081" i="29"/>
  <c r="U2079" i="29"/>
  <c r="Q2078" i="29"/>
  <c r="M2077" i="29"/>
  <c r="Q2313" i="29"/>
  <c r="S2306" i="29"/>
  <c r="U2298" i="29"/>
  <c r="L2292" i="29"/>
  <c r="O2285" i="29"/>
  <c r="T2278" i="29"/>
  <c r="R2273" i="29"/>
  <c r="Q2269" i="29"/>
  <c r="U2265" i="29"/>
  <c r="K2263" i="29"/>
  <c r="M2260" i="29"/>
  <c r="O2257" i="29"/>
  <c r="V2253" i="29"/>
  <c r="K2252" i="29"/>
  <c r="L2250" i="29"/>
  <c r="R2248" i="29"/>
  <c r="L2247" i="29"/>
  <c r="R2245" i="29"/>
  <c r="L2244" i="29"/>
  <c r="Q2242" i="29"/>
  <c r="V2240" i="29"/>
  <c r="P2239" i="29"/>
  <c r="V2237" i="29"/>
  <c r="P2236" i="29"/>
  <c r="V2234" i="29"/>
  <c r="P2233" i="29"/>
  <c r="U2231" i="29"/>
  <c r="N2230" i="29"/>
  <c r="T2228" i="29"/>
  <c r="N2227" i="29"/>
  <c r="T2225" i="29"/>
  <c r="N2224" i="29"/>
  <c r="T2222" i="29"/>
  <c r="M2221" i="29"/>
  <c r="R2219" i="29"/>
  <c r="L2218" i="29"/>
  <c r="R2216" i="29"/>
  <c r="L2215" i="29"/>
  <c r="R2213" i="29"/>
  <c r="L2212" i="29"/>
  <c r="S2210" i="29"/>
  <c r="M2209" i="29"/>
  <c r="T2207" i="29"/>
  <c r="P2206" i="29"/>
  <c r="L2205" i="29"/>
  <c r="T2203" i="29"/>
  <c r="P2202" i="29"/>
  <c r="L2201" i="29"/>
  <c r="T2199" i="29"/>
  <c r="P2198" i="29"/>
  <c r="L2197" i="29"/>
  <c r="T2195" i="29"/>
  <c r="P2194" i="29"/>
  <c r="L2193" i="29"/>
  <c r="T2191" i="29"/>
  <c r="P2190" i="29"/>
  <c r="L2189" i="29"/>
  <c r="T2187" i="29"/>
  <c r="P2186" i="29"/>
  <c r="L2185" i="29"/>
  <c r="T2183" i="29"/>
  <c r="P2182" i="29"/>
  <c r="L2181" i="29"/>
  <c r="T2179" i="29"/>
  <c r="P2178" i="29"/>
  <c r="L2177" i="29"/>
  <c r="T2175" i="29"/>
  <c r="P2174" i="29"/>
  <c r="L2173" i="29"/>
  <c r="T2171" i="29"/>
  <c r="P2170" i="29"/>
  <c r="L2169" i="29"/>
  <c r="T2167" i="29"/>
  <c r="P2166" i="29"/>
  <c r="L2165" i="29"/>
  <c r="T2163" i="29"/>
  <c r="P2162" i="29"/>
  <c r="L2161" i="29"/>
  <c r="T2159" i="29"/>
  <c r="P2158" i="29"/>
  <c r="L2157" i="29"/>
  <c r="T2155" i="29"/>
  <c r="P2154" i="29"/>
  <c r="L2153" i="29"/>
  <c r="T2151" i="29"/>
  <c r="P2150" i="29"/>
  <c r="L2149" i="29"/>
  <c r="T2147" i="29"/>
  <c r="P2146" i="29"/>
  <c r="L2145" i="29"/>
  <c r="T2143" i="29"/>
  <c r="P2142" i="29"/>
  <c r="L2141" i="29"/>
  <c r="T2139" i="29"/>
  <c r="P2138" i="29"/>
  <c r="L2137" i="29"/>
  <c r="T2135" i="29"/>
  <c r="P2134" i="29"/>
  <c r="L2133" i="29"/>
  <c r="T2131" i="29"/>
  <c r="P2130" i="29"/>
  <c r="L2129" i="29"/>
  <c r="T2127" i="29"/>
  <c r="P2126" i="29"/>
  <c r="L2125" i="29"/>
  <c r="T2123" i="29"/>
  <c r="P2122" i="29"/>
  <c r="L2121" i="29"/>
  <c r="T2119" i="29"/>
  <c r="P2118" i="29"/>
  <c r="L2117" i="29"/>
  <c r="T2115" i="29"/>
  <c r="P2114" i="29"/>
  <c r="L2113" i="29"/>
  <c r="T2111" i="29"/>
  <c r="P2110" i="29"/>
  <c r="L2109" i="29"/>
  <c r="T2107" i="29"/>
  <c r="P2106" i="29"/>
  <c r="L2105" i="29"/>
  <c r="T2103" i="29"/>
  <c r="P2102" i="29"/>
  <c r="L2101" i="29"/>
  <c r="T2099" i="29"/>
  <c r="P2098" i="29"/>
  <c r="L2097" i="29"/>
  <c r="T2095" i="29"/>
  <c r="P2094" i="29"/>
  <c r="L2093" i="29"/>
  <c r="T2091" i="29"/>
  <c r="P2090" i="29"/>
  <c r="L2089" i="29"/>
  <c r="T2087" i="29"/>
  <c r="P2086" i="29"/>
  <c r="L2085" i="29"/>
  <c r="T2083" i="29"/>
  <c r="P2082" i="29"/>
  <c r="L2081" i="29"/>
  <c r="T2079" i="29"/>
  <c r="P2078" i="29"/>
  <c r="L2077" i="29"/>
  <c r="T2075" i="29"/>
  <c r="P2313" i="29"/>
  <c r="Q2305" i="29"/>
  <c r="T2298" i="29"/>
  <c r="K2292" i="29"/>
  <c r="M2284" i="29"/>
  <c r="S2278" i="29"/>
  <c r="Q2273" i="29"/>
  <c r="P2269" i="29"/>
  <c r="T2265" i="29"/>
  <c r="V2262" i="29"/>
  <c r="L2260" i="29"/>
  <c r="Q2256" i="29"/>
  <c r="U2253" i="29"/>
  <c r="R2251" i="29"/>
  <c r="K2250" i="29"/>
  <c r="Q2248" i="29"/>
  <c r="K2247" i="29"/>
  <c r="Q2245" i="29"/>
  <c r="K2244" i="29"/>
  <c r="O2242" i="29"/>
  <c r="U2240" i="29"/>
  <c r="O2239" i="29"/>
  <c r="U2237" i="29"/>
  <c r="O2236" i="29"/>
  <c r="U2234" i="29"/>
  <c r="O2233" i="29"/>
  <c r="S2231" i="29"/>
  <c r="M2230" i="29"/>
  <c r="S2228" i="29"/>
  <c r="M2227" i="29"/>
  <c r="S2225" i="29"/>
  <c r="M2224" i="29"/>
  <c r="S2222" i="29"/>
  <c r="K2221" i="29"/>
  <c r="Q2219" i="29"/>
  <c r="K2218" i="29"/>
  <c r="Q2216" i="29"/>
  <c r="K2215" i="29"/>
  <c r="Q2213" i="29"/>
  <c r="K2212" i="29"/>
  <c r="Q2210" i="29"/>
  <c r="L2209" i="29"/>
  <c r="S2207" i="29"/>
  <c r="O2206" i="29"/>
  <c r="K2205" i="29"/>
  <c r="S2203" i="29"/>
  <c r="O2202" i="29"/>
  <c r="K2201" i="29"/>
  <c r="S2199" i="29"/>
  <c r="O2198" i="29"/>
  <c r="K2197" i="29"/>
  <c r="S2195" i="29"/>
  <c r="O2194" i="29"/>
  <c r="K2193" i="29"/>
  <c r="S2191" i="29"/>
  <c r="O2190" i="29"/>
  <c r="K2189" i="29"/>
  <c r="S2187" i="29"/>
  <c r="O2186" i="29"/>
  <c r="K2185" i="29"/>
  <c r="S2183" i="29"/>
  <c r="O2182" i="29"/>
  <c r="K2181" i="29"/>
  <c r="S2179" i="29"/>
  <c r="O2178" i="29"/>
  <c r="K2177" i="29"/>
  <c r="S2175" i="29"/>
  <c r="O2174" i="29"/>
  <c r="K2173" i="29"/>
  <c r="S2171" i="29"/>
  <c r="O2170" i="29"/>
  <c r="K2169" i="29"/>
  <c r="S2167" i="29"/>
  <c r="O2166" i="29"/>
  <c r="K2165" i="29"/>
  <c r="S2163" i="29"/>
  <c r="O2162" i="29"/>
  <c r="K2161" i="29"/>
  <c r="S2159" i="29"/>
  <c r="O2158" i="29"/>
  <c r="K2157" i="29"/>
  <c r="S2155" i="29"/>
  <c r="O2154" i="29"/>
  <c r="K2153" i="29"/>
  <c r="S2151" i="29"/>
  <c r="O2150" i="29"/>
  <c r="K2149" i="29"/>
  <c r="S2147" i="29"/>
  <c r="O2146" i="29"/>
  <c r="K2145" i="29"/>
  <c r="S2143" i="29"/>
  <c r="O2142" i="29"/>
  <c r="K2141" i="29"/>
  <c r="S2139" i="29"/>
  <c r="O2138" i="29"/>
  <c r="K2137" i="29"/>
  <c r="S2135" i="29"/>
  <c r="O2134" i="29"/>
  <c r="K2133" i="29"/>
  <c r="S2131" i="29"/>
  <c r="O2130" i="29"/>
  <c r="K2129" i="29"/>
  <c r="S2127" i="29"/>
  <c r="O2126" i="29"/>
  <c r="K2125" i="29"/>
  <c r="S2123" i="29"/>
  <c r="O2122" i="29"/>
  <c r="K2121" i="29"/>
  <c r="S2119" i="29"/>
  <c r="O2118" i="29"/>
  <c r="K2117" i="29"/>
  <c r="S2115" i="29"/>
  <c r="O2114" i="29"/>
  <c r="K2113" i="29"/>
  <c r="S2111" i="29"/>
  <c r="O2110" i="29"/>
  <c r="K2109" i="29"/>
  <c r="S2107" i="29"/>
  <c r="O2106" i="29"/>
  <c r="K2105" i="29"/>
  <c r="S2103" i="29"/>
  <c r="O2102" i="29"/>
  <c r="K2101" i="29"/>
  <c r="S2099" i="29"/>
  <c r="O2098" i="29"/>
  <c r="K2097" i="29"/>
  <c r="S2095" i="29"/>
  <c r="O2094" i="29"/>
  <c r="K2093" i="29"/>
  <c r="S2091" i="29"/>
  <c r="O2090" i="29"/>
  <c r="K2089" i="29"/>
  <c r="S2087" i="29"/>
  <c r="O2086" i="29"/>
  <c r="K2085" i="29"/>
  <c r="S2083" i="29"/>
  <c r="O2082" i="29"/>
  <c r="K2081" i="29"/>
  <c r="M2312" i="29"/>
  <c r="P2305" i="29"/>
  <c r="S2298" i="29"/>
  <c r="U2290" i="29"/>
  <c r="L2284" i="29"/>
  <c r="R2277" i="29"/>
  <c r="P2273" i="29"/>
  <c r="O2269" i="29"/>
  <c r="S2265" i="29"/>
  <c r="U2262" i="29"/>
  <c r="K2260" i="29"/>
  <c r="P2256" i="29"/>
  <c r="T2253" i="29"/>
  <c r="Q2251" i="29"/>
  <c r="V2249" i="29"/>
  <c r="P2248" i="29"/>
  <c r="V2246" i="29"/>
  <c r="P2245" i="29"/>
  <c r="U2243" i="29"/>
  <c r="N2242" i="29"/>
  <c r="T2240" i="29"/>
  <c r="N2239" i="29"/>
  <c r="T2237" i="29"/>
  <c r="N2236" i="29"/>
  <c r="T2234" i="29"/>
  <c r="M2233" i="29"/>
  <c r="R2231" i="29"/>
  <c r="L2230" i="29"/>
  <c r="R2228" i="29"/>
  <c r="L2227" i="29"/>
  <c r="R2225" i="29"/>
  <c r="L2224" i="29"/>
  <c r="Q2222" i="29"/>
  <c r="V2220" i="29"/>
  <c r="P2219" i="29"/>
  <c r="V2217" i="29"/>
  <c r="P2216" i="29"/>
  <c r="V2214" i="29"/>
  <c r="P2213" i="29"/>
  <c r="U2211" i="29"/>
  <c r="P2210" i="29"/>
  <c r="K2209" i="29"/>
  <c r="R2207" i="29"/>
  <c r="N2206" i="29"/>
  <c r="V2204" i="29"/>
  <c r="R2203" i="29"/>
  <c r="N2202" i="29"/>
  <c r="V2200" i="29"/>
  <c r="R2199" i="29"/>
  <c r="N2198" i="29"/>
  <c r="V2196" i="29"/>
  <c r="R2195" i="29"/>
  <c r="N2194" i="29"/>
  <c r="V2192" i="29"/>
  <c r="R2191" i="29"/>
  <c r="N2190" i="29"/>
  <c r="V2188" i="29"/>
  <c r="R2187" i="29"/>
  <c r="N2186" i="29"/>
  <c r="V2184" i="29"/>
  <c r="R2183" i="29"/>
  <c r="N2182" i="29"/>
  <c r="V2180" i="29"/>
  <c r="R2179" i="29"/>
  <c r="N2178" i="29"/>
  <c r="V2176" i="29"/>
  <c r="R2175" i="29"/>
  <c r="N2174" i="29"/>
  <c r="V2172" i="29"/>
  <c r="R2171" i="29"/>
  <c r="N2170" i="29"/>
  <c r="V2168" i="29"/>
  <c r="R2167" i="29"/>
  <c r="N2166" i="29"/>
  <c r="V2164" i="29"/>
  <c r="R2163" i="29"/>
  <c r="N2162" i="29"/>
  <c r="V2160" i="29"/>
  <c r="R2159" i="29"/>
  <c r="N2158" i="29"/>
  <c r="V2156" i="29"/>
  <c r="R2155" i="29"/>
  <c r="N2154" i="29"/>
  <c r="V2152" i="29"/>
  <c r="R2151" i="29"/>
  <c r="N2150" i="29"/>
  <c r="V2148" i="29"/>
  <c r="R2147" i="29"/>
  <c r="N2146" i="29"/>
  <c r="V2144" i="29"/>
  <c r="R2143" i="29"/>
  <c r="N2142" i="29"/>
  <c r="V2140" i="29"/>
  <c r="R2139" i="29"/>
  <c r="N2138" i="29"/>
  <c r="V2136" i="29"/>
  <c r="R2135" i="29"/>
  <c r="N2134" i="29"/>
  <c r="V2132" i="29"/>
  <c r="R2131" i="29"/>
  <c r="N2130" i="29"/>
  <c r="V2128" i="29"/>
  <c r="R2127" i="29"/>
  <c r="N2126" i="29"/>
  <c r="V2124" i="29"/>
  <c r="R2123" i="29"/>
  <c r="N2122" i="29"/>
  <c r="V2120" i="29"/>
  <c r="R2119" i="29"/>
  <c r="N2118" i="29"/>
  <c r="V2116" i="29"/>
  <c r="R2115" i="29"/>
  <c r="N2114" i="29"/>
  <c r="V2112" i="29"/>
  <c r="R2111" i="29"/>
  <c r="N2110" i="29"/>
  <c r="V2108" i="29"/>
  <c r="R2107" i="29"/>
  <c r="N2106" i="29"/>
  <c r="V2104" i="29"/>
  <c r="R2103" i="29"/>
  <c r="N2102" i="29"/>
  <c r="V2100" i="29"/>
  <c r="R2099" i="29"/>
  <c r="N2098" i="29"/>
  <c r="V2096" i="29"/>
  <c r="R2095" i="29"/>
  <c r="N2094" i="29"/>
  <c r="V2092" i="29"/>
  <c r="R2091" i="29"/>
  <c r="N2090" i="29"/>
  <c r="V2088" i="29"/>
  <c r="R2087" i="29"/>
  <c r="N2086" i="29"/>
  <c r="V2084" i="29"/>
  <c r="R2083" i="29"/>
  <c r="N2082" i="29"/>
  <c r="L2312" i="29"/>
  <c r="O2305" i="29"/>
  <c r="Q2297" i="29"/>
  <c r="T2290" i="29"/>
  <c r="K2284" i="29"/>
  <c r="Q2277" i="29"/>
  <c r="O2273" i="29"/>
  <c r="Q2268" i="29"/>
  <c r="R2265" i="29"/>
  <c r="T2262" i="29"/>
  <c r="M2259" i="29"/>
  <c r="O2256" i="29"/>
  <c r="S2253" i="29"/>
  <c r="P2251" i="29"/>
  <c r="U2249" i="29"/>
  <c r="O2248" i="29"/>
  <c r="U2246" i="29"/>
  <c r="O2245" i="29"/>
  <c r="S2243" i="29"/>
  <c r="M2242" i="29"/>
  <c r="S2240" i="29"/>
  <c r="M2239" i="29"/>
  <c r="S2237" i="29"/>
  <c r="M2236" i="29"/>
  <c r="S2234" i="29"/>
  <c r="K2233" i="29"/>
  <c r="Q2231" i="29"/>
  <c r="K2230" i="29"/>
  <c r="Q2228" i="29"/>
  <c r="K2227" i="29"/>
  <c r="Q2225" i="29"/>
  <c r="K2224" i="29"/>
  <c r="O2222" i="29"/>
  <c r="U2220" i="29"/>
  <c r="O2219" i="29"/>
  <c r="U2217" i="29"/>
  <c r="O2216" i="29"/>
  <c r="U2214" i="29"/>
  <c r="O2213" i="29"/>
  <c r="T2211" i="29"/>
  <c r="O2210" i="29"/>
  <c r="V2208" i="29"/>
  <c r="Q2207" i="29"/>
  <c r="M2206" i="29"/>
  <c r="U2204" i="29"/>
  <c r="Q2203" i="29"/>
  <c r="M2202" i="29"/>
  <c r="U2200" i="29"/>
  <c r="Q2199" i="29"/>
  <c r="M2198" i="29"/>
  <c r="U2196" i="29"/>
  <c r="Q2195" i="29"/>
  <c r="M2194" i="29"/>
  <c r="U2192" i="29"/>
  <c r="Q2191" i="29"/>
  <c r="M2190" i="29"/>
  <c r="U2188" i="29"/>
  <c r="Q2187" i="29"/>
  <c r="M2186" i="29"/>
  <c r="U2184" i="29"/>
  <c r="Q2183" i="29"/>
  <c r="M2182" i="29"/>
  <c r="U2180" i="29"/>
  <c r="Q2179" i="29"/>
  <c r="M2178" i="29"/>
  <c r="U2176" i="29"/>
  <c r="Q2175" i="29"/>
  <c r="M2174" i="29"/>
  <c r="U2172" i="29"/>
  <c r="Q2171" i="29"/>
  <c r="M2170" i="29"/>
  <c r="U2168" i="29"/>
  <c r="Q2167" i="29"/>
  <c r="M2166" i="29"/>
  <c r="U2164" i="29"/>
  <c r="Q2163" i="29"/>
  <c r="M2162" i="29"/>
  <c r="U2160" i="29"/>
  <c r="Q2159" i="29"/>
  <c r="M2158" i="29"/>
  <c r="U2156" i="29"/>
  <c r="Q2155" i="29"/>
  <c r="M2154" i="29"/>
  <c r="U2152" i="29"/>
  <c r="Q2151" i="29"/>
  <c r="M2150" i="29"/>
  <c r="U2148" i="29"/>
  <c r="Q2147" i="29"/>
  <c r="M2146" i="29"/>
  <c r="U2144" i="29"/>
  <c r="Q2143" i="29"/>
  <c r="M2142" i="29"/>
  <c r="U2140" i="29"/>
  <c r="Q2139" i="29"/>
  <c r="M2138" i="29"/>
  <c r="U2136" i="29"/>
  <c r="Q2135" i="29"/>
  <c r="M2134" i="29"/>
  <c r="U2132" i="29"/>
  <c r="Q2131" i="29"/>
  <c r="M2130" i="29"/>
  <c r="U2128" i="29"/>
  <c r="Q2127" i="29"/>
  <c r="M2126" i="29"/>
  <c r="U2124" i="29"/>
  <c r="Q2123" i="29"/>
  <c r="M2122" i="29"/>
  <c r="U2120" i="29"/>
  <c r="Q2119" i="29"/>
  <c r="M2118" i="29"/>
  <c r="U2116" i="29"/>
  <c r="Q2115" i="29"/>
  <c r="M2114" i="29"/>
  <c r="U2112" i="29"/>
  <c r="Q2111" i="29"/>
  <c r="M2110" i="29"/>
  <c r="U2108" i="29"/>
  <c r="Q2107" i="29"/>
  <c r="M2106" i="29"/>
  <c r="U2104" i="29"/>
  <c r="Q2103" i="29"/>
  <c r="M2102" i="29"/>
  <c r="U2100" i="29"/>
  <c r="Q2099" i="29"/>
  <c r="M2098" i="29"/>
  <c r="U2096" i="29"/>
  <c r="Q2095" i="29"/>
  <c r="M2094" i="29"/>
  <c r="U2092" i="29"/>
  <c r="K2312" i="29"/>
  <c r="M2304" i="29"/>
  <c r="P2297" i="29"/>
  <c r="S2290" i="29"/>
  <c r="U2282" i="29"/>
  <c r="P2277" i="29"/>
  <c r="O2272" i="29"/>
  <c r="O2268" i="29"/>
  <c r="Q2265" i="29"/>
  <c r="S2262" i="29"/>
  <c r="L2259" i="29"/>
  <c r="N2256" i="29"/>
  <c r="R2253" i="29"/>
  <c r="N2251" i="29"/>
  <c r="T2249" i="29"/>
  <c r="N2248" i="29"/>
  <c r="T2246" i="29"/>
  <c r="M2245" i="29"/>
  <c r="R2243" i="29"/>
  <c r="L2242" i="29"/>
  <c r="R2240" i="29"/>
  <c r="L2239" i="29"/>
  <c r="R2237" i="29"/>
  <c r="L2236" i="29"/>
  <c r="Q2234" i="29"/>
  <c r="V2232" i="29"/>
  <c r="P2231" i="29"/>
  <c r="V2229" i="29"/>
  <c r="P2228" i="29"/>
  <c r="V2226" i="29"/>
  <c r="P2225" i="29"/>
  <c r="U2223" i="29"/>
  <c r="N2222" i="29"/>
  <c r="T2220" i="29"/>
  <c r="N2219" i="29"/>
  <c r="T2217" i="29"/>
  <c r="N2216" i="29"/>
  <c r="T2214" i="29"/>
  <c r="M2213" i="29"/>
  <c r="S2211" i="29"/>
  <c r="N2210" i="29"/>
  <c r="U2208" i="29"/>
  <c r="P2207" i="29"/>
  <c r="L2206" i="29"/>
  <c r="T2204" i="29"/>
  <c r="P2203" i="29"/>
  <c r="L2202" i="29"/>
  <c r="T2200" i="29"/>
  <c r="P2199" i="29"/>
  <c r="L2198" i="29"/>
  <c r="T2196" i="29"/>
  <c r="P2195" i="29"/>
  <c r="L2194" i="29"/>
  <c r="T2192" i="29"/>
  <c r="P2191" i="29"/>
  <c r="L2190" i="29"/>
  <c r="T2188" i="29"/>
  <c r="P2187" i="29"/>
  <c r="L2186" i="29"/>
  <c r="T2184" i="29"/>
  <c r="P2183" i="29"/>
  <c r="L2182" i="29"/>
  <c r="T2180" i="29"/>
  <c r="P2179" i="29"/>
  <c r="L2178" i="29"/>
  <c r="T2176" i="29"/>
  <c r="P2175" i="29"/>
  <c r="L2174" i="29"/>
  <c r="T2172" i="29"/>
  <c r="P2171" i="29"/>
  <c r="L2170" i="29"/>
  <c r="T2168" i="29"/>
  <c r="P2167" i="29"/>
  <c r="L2166" i="29"/>
  <c r="T2164" i="29"/>
  <c r="P2163" i="29"/>
  <c r="L2162" i="29"/>
  <c r="T2160" i="29"/>
  <c r="P2159" i="29"/>
  <c r="L2158" i="29"/>
  <c r="T2156" i="29"/>
  <c r="P2155" i="29"/>
  <c r="L2154" i="29"/>
  <c r="T2152" i="29"/>
  <c r="P2151" i="29"/>
  <c r="L2150" i="29"/>
  <c r="T2148" i="29"/>
  <c r="P2147" i="29"/>
  <c r="L2146" i="29"/>
  <c r="T2144" i="29"/>
  <c r="P2143" i="29"/>
  <c r="L2142" i="29"/>
  <c r="T2140" i="29"/>
  <c r="P2139" i="29"/>
  <c r="L2138" i="29"/>
  <c r="T2136" i="29"/>
  <c r="P2135" i="29"/>
  <c r="L2134" i="29"/>
  <c r="T2132" i="29"/>
  <c r="P2131" i="29"/>
  <c r="L2130" i="29"/>
  <c r="T2128" i="29"/>
  <c r="P2127" i="29"/>
  <c r="L2126" i="29"/>
  <c r="T2124" i="29"/>
  <c r="P2123" i="29"/>
  <c r="L2122" i="29"/>
  <c r="T2120" i="29"/>
  <c r="P2119" i="29"/>
  <c r="L2118" i="29"/>
  <c r="T2116" i="29"/>
  <c r="P2115" i="29"/>
  <c r="L2114" i="29"/>
  <c r="T2112" i="29"/>
  <c r="P2111" i="29"/>
  <c r="L2110" i="29"/>
  <c r="T2108" i="29"/>
  <c r="P2107" i="29"/>
  <c r="L2106" i="29"/>
  <c r="T2104" i="29"/>
  <c r="P2103" i="29"/>
  <c r="L2102" i="29"/>
  <c r="T2100" i="29"/>
  <c r="P2099" i="29"/>
  <c r="L2098" i="29"/>
  <c r="T2096" i="29"/>
  <c r="P2095" i="29"/>
  <c r="L2094" i="29"/>
  <c r="T2092" i="29"/>
  <c r="U2310" i="29"/>
  <c r="L2304" i="29"/>
  <c r="O2297" i="29"/>
  <c r="Q2289" i="29"/>
  <c r="T2282" i="29"/>
  <c r="O2277" i="29"/>
  <c r="N2272" i="29"/>
  <c r="N2268" i="29"/>
  <c r="P2265" i="29"/>
  <c r="U2261" i="29"/>
  <c r="K2259" i="29"/>
  <c r="M2256" i="29"/>
  <c r="Q2253" i="29"/>
  <c r="M2251" i="29"/>
  <c r="S2249" i="29"/>
  <c r="M2248" i="29"/>
  <c r="S2246" i="29"/>
  <c r="K2245" i="29"/>
  <c r="Q2243" i="29"/>
  <c r="K2242" i="29"/>
  <c r="Q2240" i="29"/>
  <c r="K2239" i="29"/>
  <c r="Q2237" i="29"/>
  <c r="K2236" i="29"/>
  <c r="O2234" i="29"/>
  <c r="U2232" i="29"/>
  <c r="O2231" i="29"/>
  <c r="U2229" i="29"/>
  <c r="O2228" i="29"/>
  <c r="U2226" i="29"/>
  <c r="O2225" i="29"/>
  <c r="S2223" i="29"/>
  <c r="M2222" i="29"/>
  <c r="S2220" i="29"/>
  <c r="M2219" i="29"/>
  <c r="S2217" i="29"/>
  <c r="M2216" i="29"/>
  <c r="S2214" i="29"/>
  <c r="K2213" i="29"/>
  <c r="R2211" i="29"/>
  <c r="M2210" i="29"/>
  <c r="T2208" i="29"/>
  <c r="O2207" i="29"/>
  <c r="K2206" i="29"/>
  <c r="S2204" i="29"/>
  <c r="O2203" i="29"/>
  <c r="K2202" i="29"/>
  <c r="S2200" i="29"/>
  <c r="O2199" i="29"/>
  <c r="K2198" i="29"/>
  <c r="S2196" i="29"/>
  <c r="O2195" i="29"/>
  <c r="K2194" i="29"/>
  <c r="S2192" i="29"/>
  <c r="O2191" i="29"/>
  <c r="K2190" i="29"/>
  <c r="S2188" i="29"/>
  <c r="O2187" i="29"/>
  <c r="K2186" i="29"/>
  <c r="S2184" i="29"/>
  <c r="O2183" i="29"/>
  <c r="K2182" i="29"/>
  <c r="S2180" i="29"/>
  <c r="O2179" i="29"/>
  <c r="K2178" i="29"/>
  <c r="S2176" i="29"/>
  <c r="O2175" i="29"/>
  <c r="K2174" i="29"/>
  <c r="S2172" i="29"/>
  <c r="O2171" i="29"/>
  <c r="K2170" i="29"/>
  <c r="S2168" i="29"/>
  <c r="O2167" i="29"/>
  <c r="K2166" i="29"/>
  <c r="S2164" i="29"/>
  <c r="O2163" i="29"/>
  <c r="K2162" i="29"/>
  <c r="S2160" i="29"/>
  <c r="O2159" i="29"/>
  <c r="K2158" i="29"/>
  <c r="S2156" i="29"/>
  <c r="O2155" i="29"/>
  <c r="K2154" i="29"/>
  <c r="S2152" i="29"/>
  <c r="O2151" i="29"/>
  <c r="K2150" i="29"/>
  <c r="S2148" i="29"/>
  <c r="O2147" i="29"/>
  <c r="K2146" i="29"/>
  <c r="S2144" i="29"/>
  <c r="O2143" i="29"/>
  <c r="K2142" i="29"/>
  <c r="S2140" i="29"/>
  <c r="O2139" i="29"/>
  <c r="K2138" i="29"/>
  <c r="S2136" i="29"/>
  <c r="O2135" i="29"/>
  <c r="K2134" i="29"/>
  <c r="S2132" i="29"/>
  <c r="O2131" i="29"/>
  <c r="K2130" i="29"/>
  <c r="S2128" i="29"/>
  <c r="O2127" i="29"/>
  <c r="K2126" i="29"/>
  <c r="S2124" i="29"/>
  <c r="O2123" i="29"/>
  <c r="K2122" i="29"/>
  <c r="S2120" i="29"/>
  <c r="O2119" i="29"/>
  <c r="K2118" i="29"/>
  <c r="S2116" i="29"/>
  <c r="O2115" i="29"/>
  <c r="K2114" i="29"/>
  <c r="S2112" i="29"/>
  <c r="O2111" i="29"/>
  <c r="K2110" i="29"/>
  <c r="S2108" i="29"/>
  <c r="O2107" i="29"/>
  <c r="K2106" i="29"/>
  <c r="S2104" i="29"/>
  <c r="O2103" i="29"/>
  <c r="K2102" i="29"/>
  <c r="S2100" i="29"/>
  <c r="O2099" i="29"/>
  <c r="T2310" i="29"/>
  <c r="K2304" i="29"/>
  <c r="M2296" i="29"/>
  <c r="P2289" i="29"/>
  <c r="S2282" i="29"/>
  <c r="N2276" i="29"/>
  <c r="M2272" i="29"/>
  <c r="M2268" i="29"/>
  <c r="O2265" i="29"/>
  <c r="T2261" i="29"/>
  <c r="V2258" i="29"/>
  <c r="L2256" i="29"/>
  <c r="P2253" i="29"/>
  <c r="L2251" i="29"/>
  <c r="R2249" i="29"/>
  <c r="L2248" i="29"/>
  <c r="Q2246" i="29"/>
  <c r="V2244" i="29"/>
  <c r="P2243" i="29"/>
  <c r="V2241" i="29"/>
  <c r="P2240" i="29"/>
  <c r="V2238" i="29"/>
  <c r="P2237" i="29"/>
  <c r="U2235" i="29"/>
  <c r="N2234" i="29"/>
  <c r="T2232" i="29"/>
  <c r="N2231" i="29"/>
  <c r="T2229" i="29"/>
  <c r="N2228" i="29"/>
  <c r="T2226" i="29"/>
  <c r="M2225" i="29"/>
  <c r="R2223" i="29"/>
  <c r="L2222" i="29"/>
  <c r="R2220" i="29"/>
  <c r="L2219" i="29"/>
  <c r="R2217" i="29"/>
  <c r="L2216" i="29"/>
  <c r="Q2214" i="29"/>
  <c r="V2212" i="29"/>
  <c r="Q2211" i="29"/>
  <c r="L2210" i="29"/>
  <c r="S2208" i="29"/>
  <c r="N2207" i="29"/>
  <c r="V2205" i="29"/>
  <c r="R2204" i="29"/>
  <c r="N2203" i="29"/>
  <c r="V2201" i="29"/>
  <c r="R2200" i="29"/>
  <c r="N2199" i="29"/>
  <c r="V2197" i="29"/>
  <c r="R2196" i="29"/>
  <c r="N2195" i="29"/>
  <c r="V2193" i="29"/>
  <c r="R2192" i="29"/>
  <c r="N2191" i="29"/>
  <c r="V2189" i="29"/>
  <c r="R2188" i="29"/>
  <c r="N2187" i="29"/>
  <c r="V2185" i="29"/>
  <c r="R2184" i="29"/>
  <c r="N2183" i="29"/>
  <c r="V2181" i="29"/>
  <c r="R2180" i="29"/>
  <c r="N2179" i="29"/>
  <c r="V2177" i="29"/>
  <c r="R2176" i="29"/>
  <c r="N2175" i="29"/>
  <c r="V2173" i="29"/>
  <c r="R2172" i="29"/>
  <c r="N2171" i="29"/>
  <c r="V2169" i="29"/>
  <c r="R2168" i="29"/>
  <c r="N2167" i="29"/>
  <c r="V2165" i="29"/>
  <c r="R2164" i="29"/>
  <c r="N2163" i="29"/>
  <c r="V2161" i="29"/>
  <c r="R2160" i="29"/>
  <c r="N2159" i="29"/>
  <c r="V2157" i="29"/>
  <c r="R2156" i="29"/>
  <c r="N2155" i="29"/>
  <c r="V2153" i="29"/>
  <c r="R2152" i="29"/>
  <c r="N2151" i="29"/>
  <c r="V2149" i="29"/>
  <c r="R2148" i="29"/>
  <c r="N2147" i="29"/>
  <c r="V2145" i="29"/>
  <c r="R2144" i="29"/>
  <c r="N2143" i="29"/>
  <c r="V2141" i="29"/>
  <c r="R2140" i="29"/>
  <c r="N2139" i="29"/>
  <c r="V2137" i="29"/>
  <c r="R2136" i="29"/>
  <c r="N2135" i="29"/>
  <c r="V2133" i="29"/>
  <c r="R2132" i="29"/>
  <c r="N2131" i="29"/>
  <c r="V2129" i="29"/>
  <c r="R2128" i="29"/>
  <c r="N2127" i="29"/>
  <c r="V2125" i="29"/>
  <c r="R2124" i="29"/>
  <c r="N2123" i="29"/>
  <c r="V2121" i="29"/>
  <c r="R2120" i="29"/>
  <c r="N2119" i="29"/>
  <c r="V2117" i="29"/>
  <c r="R2116" i="29"/>
  <c r="N2115" i="29"/>
  <c r="V2113" i="29"/>
  <c r="R2112" i="29"/>
  <c r="N2111" i="29"/>
  <c r="V2109" i="29"/>
  <c r="R2108" i="29"/>
  <c r="N2107" i="29"/>
  <c r="V2105" i="29"/>
  <c r="R2104" i="29"/>
  <c r="N2103" i="29"/>
  <c r="S2310" i="29"/>
  <c r="U2302" i="29"/>
  <c r="L2296" i="29"/>
  <c r="O2289" i="29"/>
  <c r="Q2281" i="29"/>
  <c r="M2276" i="29"/>
  <c r="L2272" i="29"/>
  <c r="L2268" i="29"/>
  <c r="Q2264" i="29"/>
  <c r="S2261" i="29"/>
  <c r="U2258" i="29"/>
  <c r="K2256" i="29"/>
  <c r="O2253" i="29"/>
  <c r="K2251" i="29"/>
  <c r="Q2249" i="29"/>
  <c r="K2248" i="29"/>
  <c r="O2246" i="29"/>
  <c r="U2244" i="29"/>
  <c r="O2243" i="29"/>
  <c r="U2241" i="29"/>
  <c r="O2240" i="29"/>
  <c r="U2238" i="29"/>
  <c r="O2237" i="29"/>
  <c r="S2235" i="29"/>
  <c r="M2234" i="29"/>
  <c r="S2232" i="29"/>
  <c r="M2231" i="29"/>
  <c r="S2229" i="29"/>
  <c r="M2228" i="29"/>
  <c r="S2226" i="29"/>
  <c r="K2225" i="29"/>
  <c r="Q2223" i="29"/>
  <c r="K2222" i="29"/>
  <c r="Q2220" i="29"/>
  <c r="K2219" i="29"/>
  <c r="Q2217" i="29"/>
  <c r="K2216" i="29"/>
  <c r="O2214" i="29"/>
  <c r="U2212" i="29"/>
  <c r="P2211" i="29"/>
  <c r="K2210" i="29"/>
  <c r="R2208" i="29"/>
  <c r="M2207" i="29"/>
  <c r="U2205" i="29"/>
  <c r="Q2204" i="29"/>
  <c r="M2203" i="29"/>
  <c r="U2201" i="29"/>
  <c r="Q2200" i="29"/>
  <c r="M2199" i="29"/>
  <c r="U2197" i="29"/>
  <c r="Q2196" i="29"/>
  <c r="M2195" i="29"/>
  <c r="U2193" i="29"/>
  <c r="Q2192" i="29"/>
  <c r="M2191" i="29"/>
  <c r="U2189" i="29"/>
  <c r="Q2188" i="29"/>
  <c r="M2187" i="29"/>
  <c r="U2185" i="29"/>
  <c r="Q2184" i="29"/>
  <c r="M2183" i="29"/>
  <c r="U2181" i="29"/>
  <c r="Q2180" i="29"/>
  <c r="M2179" i="29"/>
  <c r="U2177" i="29"/>
  <c r="Q2176" i="29"/>
  <c r="M2175" i="29"/>
  <c r="U2173" i="29"/>
  <c r="Q2172" i="29"/>
  <c r="M2171" i="29"/>
  <c r="U2169" i="29"/>
  <c r="Q2168" i="29"/>
  <c r="M2167" i="29"/>
  <c r="U2165" i="29"/>
  <c r="Q2164" i="29"/>
  <c r="M2163" i="29"/>
  <c r="U2161" i="29"/>
  <c r="Q2160" i="29"/>
  <c r="M2159" i="29"/>
  <c r="U2157" i="29"/>
  <c r="Q2156" i="29"/>
  <c r="M2155" i="29"/>
  <c r="U2153" i="29"/>
  <c r="Q2152" i="29"/>
  <c r="M2151" i="29"/>
  <c r="U2149" i="29"/>
  <c r="Q2148" i="29"/>
  <c r="M2147" i="29"/>
  <c r="U2145" i="29"/>
  <c r="Q2144" i="29"/>
  <c r="M2143" i="29"/>
  <c r="U2141" i="29"/>
  <c r="Q2140" i="29"/>
  <c r="M2139" i="29"/>
  <c r="U2137" i="29"/>
  <c r="Q2136" i="29"/>
  <c r="M2135" i="29"/>
  <c r="U2133" i="29"/>
  <c r="Q2132" i="29"/>
  <c r="M2131" i="29"/>
  <c r="U2129" i="29"/>
  <c r="Q2128" i="29"/>
  <c r="M2127" i="29"/>
  <c r="U2125" i="29"/>
  <c r="Q2309" i="29"/>
  <c r="T2302" i="29"/>
  <c r="K2296" i="29"/>
  <c r="M2288" i="29"/>
  <c r="P2281" i="29"/>
  <c r="L2276" i="29"/>
  <c r="K2272" i="29"/>
  <c r="K2268" i="29"/>
  <c r="P2264" i="29"/>
  <c r="R2261" i="29"/>
  <c r="T2258" i="29"/>
  <c r="M2255" i="29"/>
  <c r="T2252" i="29"/>
  <c r="V2250" i="29"/>
  <c r="P2249" i="29"/>
  <c r="U2247" i="29"/>
  <c r="N2246" i="29"/>
  <c r="T2244" i="29"/>
  <c r="N2243" i="29"/>
  <c r="T2241" i="29"/>
  <c r="N2240" i="29"/>
  <c r="T2238" i="29"/>
  <c r="M2237" i="29"/>
  <c r="R2235" i="29"/>
  <c r="L2234" i="29"/>
  <c r="R2232" i="29"/>
  <c r="L2231" i="29"/>
  <c r="R2229" i="29"/>
  <c r="L2228" i="29"/>
  <c r="Q2226" i="29"/>
  <c r="V2224" i="29"/>
  <c r="P2223" i="29"/>
  <c r="V2221" i="29"/>
  <c r="P2220" i="29"/>
  <c r="V2218" i="29"/>
  <c r="P2217" i="29"/>
  <c r="U2215" i="29"/>
  <c r="N2214" i="29"/>
  <c r="T2212" i="29"/>
  <c r="O2211" i="29"/>
  <c r="V2209" i="29"/>
  <c r="Q2208" i="29"/>
  <c r="L2207" i="29"/>
  <c r="T2205" i="29"/>
  <c r="P2204" i="29"/>
  <c r="L2203" i="29"/>
  <c r="T2201" i="29"/>
  <c r="P2200" i="29"/>
  <c r="L2199" i="29"/>
  <c r="T2197" i="29"/>
  <c r="P2196" i="29"/>
  <c r="L2195" i="29"/>
  <c r="T2193" i="29"/>
  <c r="P2192" i="29"/>
  <c r="L2191" i="29"/>
  <c r="T2189" i="29"/>
  <c r="P2188" i="29"/>
  <c r="L2187" i="29"/>
  <c r="T2185" i="29"/>
  <c r="P2184" i="29"/>
  <c r="L2183" i="29"/>
  <c r="T2181" i="29"/>
  <c r="P2180" i="29"/>
  <c r="L2179" i="29"/>
  <c r="T2177" i="29"/>
  <c r="P2176" i="29"/>
  <c r="L2175" i="29"/>
  <c r="T2173" i="29"/>
  <c r="P2172" i="29"/>
  <c r="L2171" i="29"/>
  <c r="T2169" i="29"/>
  <c r="P2168" i="29"/>
  <c r="L2167" i="29"/>
  <c r="T2165" i="29"/>
  <c r="P2164" i="29"/>
  <c r="L2163" i="29"/>
  <c r="T2161" i="29"/>
  <c r="P2160" i="29"/>
  <c r="L2159" i="29"/>
  <c r="T2157" i="29"/>
  <c r="P2156" i="29"/>
  <c r="L2155" i="29"/>
  <c r="T2153" i="29"/>
  <c r="P2152" i="29"/>
  <c r="L2151" i="29"/>
  <c r="T2149" i="29"/>
  <c r="P2148" i="29"/>
  <c r="L2147" i="29"/>
  <c r="T2145" i="29"/>
  <c r="P2144" i="29"/>
  <c r="L2143" i="29"/>
  <c r="T2141" i="29"/>
  <c r="P2140" i="29"/>
  <c r="L2139" i="29"/>
  <c r="T2137" i="29"/>
  <c r="P2136" i="29"/>
  <c r="L2135" i="29"/>
  <c r="T2133" i="29"/>
  <c r="P2132" i="29"/>
  <c r="L2131" i="29"/>
  <c r="T2129" i="29"/>
  <c r="P2128" i="29"/>
  <c r="L2127" i="29"/>
  <c r="T2125" i="29"/>
  <c r="P2309" i="29"/>
  <c r="S2302" i="29"/>
  <c r="U2294" i="29"/>
  <c r="L2288" i="29"/>
  <c r="O2281" i="29"/>
  <c r="K2276" i="29"/>
  <c r="K2271" i="29"/>
  <c r="M2267" i="29"/>
  <c r="O2264" i="29"/>
  <c r="Q2261" i="29"/>
  <c r="S2258" i="29"/>
  <c r="L2255" i="29"/>
  <c r="R2252" i="29"/>
  <c r="U2250" i="29"/>
  <c r="O2249" i="29"/>
  <c r="S2247" i="29"/>
  <c r="M2246" i="29"/>
  <c r="S2244" i="29"/>
  <c r="M2243" i="29"/>
  <c r="S2241" i="29"/>
  <c r="M2240" i="29"/>
  <c r="S2238" i="29"/>
  <c r="K2237" i="29"/>
  <c r="Q2235" i="29"/>
  <c r="K2234" i="29"/>
  <c r="Q2232" i="29"/>
  <c r="K2231" i="29"/>
  <c r="Q2229" i="29"/>
  <c r="K2228" i="29"/>
  <c r="O2226" i="29"/>
  <c r="U2224" i="29"/>
  <c r="O2223" i="29"/>
  <c r="U2221" i="29"/>
  <c r="O2220" i="29"/>
  <c r="U2218" i="29"/>
  <c r="O2217" i="29"/>
  <c r="S2215" i="29"/>
  <c r="M2214" i="29"/>
  <c r="S2212" i="29"/>
  <c r="N2211" i="29"/>
  <c r="U2209" i="29"/>
  <c r="P2208" i="29"/>
  <c r="K2207" i="29"/>
  <c r="S2205" i="29"/>
  <c r="O2204" i="29"/>
  <c r="K2203" i="29"/>
  <c r="S2201" i="29"/>
  <c r="O2200" i="29"/>
  <c r="K2199" i="29"/>
  <c r="S2197" i="29"/>
  <c r="O2196" i="29"/>
  <c r="K2195" i="29"/>
  <c r="S2193" i="29"/>
  <c r="O2192" i="29"/>
  <c r="K2191" i="29"/>
  <c r="S2189" i="29"/>
  <c r="O2188" i="29"/>
  <c r="K2187" i="29"/>
  <c r="S2185" i="29"/>
  <c r="O2184" i="29"/>
  <c r="K2183" i="29"/>
  <c r="S2181" i="29"/>
  <c r="O2180" i="29"/>
  <c r="K2179" i="29"/>
  <c r="S2177" i="29"/>
  <c r="O2176" i="29"/>
  <c r="K2175" i="29"/>
  <c r="S2173" i="29"/>
  <c r="O2172" i="29"/>
  <c r="K2171" i="29"/>
  <c r="S2169" i="29"/>
  <c r="O2168" i="29"/>
  <c r="K2167" i="29"/>
  <c r="S2165" i="29"/>
  <c r="O2164" i="29"/>
  <c r="K2163" i="29"/>
  <c r="S2161" i="29"/>
  <c r="O2160" i="29"/>
  <c r="K2159" i="29"/>
  <c r="S2157" i="29"/>
  <c r="O2156" i="29"/>
  <c r="K2155" i="29"/>
  <c r="S2153" i="29"/>
  <c r="O2152" i="29"/>
  <c r="K2151" i="29"/>
  <c r="S2149" i="29"/>
  <c r="O2148" i="29"/>
  <c r="K2147" i="29"/>
  <c r="S2145" i="29"/>
  <c r="O2144" i="29"/>
  <c r="K2143" i="29"/>
  <c r="S2141" i="29"/>
  <c r="O2140" i="29"/>
  <c r="K2139" i="29"/>
  <c r="S2137" i="29"/>
  <c r="O2136" i="29"/>
  <c r="K2135" i="29"/>
  <c r="S2133" i="29"/>
  <c r="O2132" i="29"/>
  <c r="K2131" i="29"/>
  <c r="S2129" i="29"/>
  <c r="O2128" i="29"/>
  <c r="K2127" i="29"/>
  <c r="S2125" i="29"/>
  <c r="O2124" i="29"/>
  <c r="O2309" i="29"/>
  <c r="Q2301" i="29"/>
  <c r="T2294" i="29"/>
  <c r="K2288" i="29"/>
  <c r="N2280" i="29"/>
  <c r="K2275" i="29"/>
  <c r="V2270" i="29"/>
  <c r="L2267" i="29"/>
  <c r="N2264" i="29"/>
  <c r="P2261" i="29"/>
  <c r="U2257" i="29"/>
  <c r="K2255" i="29"/>
  <c r="Q2252" i="29"/>
  <c r="T2250" i="29"/>
  <c r="M2249" i="29"/>
  <c r="R2247" i="29"/>
  <c r="L2246" i="29"/>
  <c r="R2244" i="29"/>
  <c r="L2243" i="29"/>
  <c r="R2241" i="29"/>
  <c r="L2240" i="29"/>
  <c r="Q2238" i="29"/>
  <c r="V2236" i="29"/>
  <c r="P2235" i="29"/>
  <c r="V2233" i="29"/>
  <c r="P2232" i="29"/>
  <c r="V2230" i="29"/>
  <c r="P2229" i="29"/>
  <c r="U2227" i="29"/>
  <c r="N2226" i="29"/>
  <c r="T2224" i="29"/>
  <c r="N2223" i="29"/>
  <c r="T2221" i="29"/>
  <c r="N2220" i="29"/>
  <c r="T2218" i="29"/>
  <c r="M2217" i="29"/>
  <c r="R2215" i="29"/>
  <c r="L2214" i="29"/>
  <c r="R2212" i="29"/>
  <c r="M2211" i="29"/>
  <c r="T2209" i="29"/>
  <c r="O2208" i="29"/>
  <c r="V2206" i="29"/>
  <c r="R2205" i="29"/>
  <c r="N2204" i="29"/>
  <c r="V2202" i="29"/>
  <c r="R2201" i="29"/>
  <c r="N2200" i="29"/>
  <c r="V2198" i="29"/>
  <c r="R2197" i="29"/>
  <c r="N2196" i="29"/>
  <c r="V2194" i="29"/>
  <c r="R2193" i="29"/>
  <c r="N2192" i="29"/>
  <c r="V2190" i="29"/>
  <c r="R2189" i="29"/>
  <c r="N2188" i="29"/>
  <c r="V2186" i="29"/>
  <c r="R2185" i="29"/>
  <c r="N2184" i="29"/>
  <c r="V2182" i="29"/>
  <c r="R2181" i="29"/>
  <c r="N2180" i="29"/>
  <c r="V2178" i="29"/>
  <c r="R2177" i="29"/>
  <c r="N2176" i="29"/>
  <c r="V2174" i="29"/>
  <c r="R2173" i="29"/>
  <c r="N2172" i="29"/>
  <c r="V2170" i="29"/>
  <c r="R2169" i="29"/>
  <c r="N2168" i="29"/>
  <c r="V2166" i="29"/>
  <c r="R2165" i="29"/>
  <c r="N2164" i="29"/>
  <c r="V2162" i="29"/>
  <c r="R2161" i="29"/>
  <c r="N2160" i="29"/>
  <c r="M2308" i="29"/>
  <c r="P2301" i="29"/>
  <c r="S2294" i="29"/>
  <c r="U2286" i="29"/>
  <c r="M2280" i="29"/>
  <c r="V2274" i="29"/>
  <c r="U2270" i="29"/>
  <c r="K2267" i="29"/>
  <c r="M2264" i="29"/>
  <c r="O2261" i="29"/>
  <c r="T2257" i="29"/>
  <c r="V2254" i="29"/>
  <c r="P2252" i="29"/>
  <c r="S2250" i="29"/>
  <c r="K2249" i="29"/>
  <c r="Q2247" i="29"/>
  <c r="K2246" i="29"/>
  <c r="Q2244" i="29"/>
  <c r="K2243" i="29"/>
  <c r="Q2241" i="29"/>
  <c r="K2240" i="29"/>
  <c r="O2238" i="29"/>
  <c r="U2236" i="29"/>
  <c r="O2235" i="29"/>
  <c r="U2233" i="29"/>
  <c r="O2232" i="29"/>
  <c r="U2230" i="29"/>
  <c r="O2229" i="29"/>
  <c r="S2227" i="29"/>
  <c r="M2226" i="29"/>
  <c r="S2224" i="29"/>
  <c r="M2223" i="29"/>
  <c r="S2221" i="29"/>
  <c r="M2220" i="29"/>
  <c r="S2218" i="29"/>
  <c r="K2217" i="29"/>
  <c r="Q2215" i="29"/>
  <c r="K2214" i="29"/>
  <c r="Q2212" i="29"/>
  <c r="L2211" i="29"/>
  <c r="S2209" i="29"/>
  <c r="N2208" i="29"/>
  <c r="U2206" i="29"/>
  <c r="Q2205" i="29"/>
  <c r="M2204" i="29"/>
  <c r="U2202" i="29"/>
  <c r="Q2201" i="29"/>
  <c r="M2200" i="29"/>
  <c r="U2198" i="29"/>
  <c r="Q2197" i="29"/>
  <c r="M2196" i="29"/>
  <c r="U2194" i="29"/>
  <c r="Q2193" i="29"/>
  <c r="M2192" i="29"/>
  <c r="U2190" i="29"/>
  <c r="Q2189" i="29"/>
  <c r="M2188" i="29"/>
  <c r="U2186" i="29"/>
  <c r="Q2185" i="29"/>
  <c r="M2184" i="29"/>
  <c r="U2182" i="29"/>
  <c r="Q2181" i="29"/>
  <c r="M2180" i="29"/>
  <c r="U2178" i="29"/>
  <c r="Q2177" i="29"/>
  <c r="M2176" i="29"/>
  <c r="U2174" i="29"/>
  <c r="Q2173" i="29"/>
  <c r="M2172" i="29"/>
  <c r="U2170" i="29"/>
  <c r="Q2169" i="29"/>
  <c r="M2168" i="29"/>
  <c r="U2166" i="29"/>
  <c r="Q2165" i="29"/>
  <c r="M2164" i="29"/>
  <c r="U2162" i="29"/>
  <c r="Q2161" i="29"/>
  <c r="M2160" i="29"/>
  <c r="U2158" i="29"/>
  <c r="Q2157" i="29"/>
  <c r="M2156" i="29"/>
  <c r="U2154" i="29"/>
  <c r="Q2153" i="29"/>
  <c r="M2152" i="29"/>
  <c r="U2150" i="29"/>
  <c r="L2308" i="29"/>
  <c r="O2301" i="29"/>
  <c r="Q2293" i="29"/>
  <c r="T2286" i="29"/>
  <c r="L2280" i="29"/>
  <c r="U2274" i="29"/>
  <c r="T2270" i="29"/>
  <c r="V2266" i="29"/>
  <c r="L2264" i="29"/>
  <c r="Q2260" i="29"/>
  <c r="S2257" i="29"/>
  <c r="U2254" i="29"/>
  <c r="O2252" i="29"/>
  <c r="Q2250" i="29"/>
  <c r="V2248" i="29"/>
  <c r="P2247" i="29"/>
  <c r="V2245" i="29"/>
  <c r="P2244" i="29"/>
  <c r="V2242" i="29"/>
  <c r="P2241" i="29"/>
  <c r="U2239" i="29"/>
  <c r="N2238" i="29"/>
  <c r="T2236" i="29"/>
  <c r="N2235" i="29"/>
  <c r="T2233" i="29"/>
  <c r="N2232" i="29"/>
  <c r="T2230" i="29"/>
  <c r="M2229" i="29"/>
  <c r="R2227" i="29"/>
  <c r="L2226" i="29"/>
  <c r="R2224" i="29"/>
  <c r="L2223" i="29"/>
  <c r="R2221" i="29"/>
  <c r="L2220" i="29"/>
  <c r="Q2218" i="29"/>
  <c r="V2216" i="29"/>
  <c r="P2215" i="29"/>
  <c r="V2213" i="29"/>
  <c r="P2212" i="29"/>
  <c r="K2211" i="29"/>
  <c r="R2209" i="29"/>
  <c r="M2208" i="29"/>
  <c r="T2206" i="29"/>
  <c r="P2205" i="29"/>
  <c r="L2204" i="29"/>
  <c r="T2202" i="29"/>
  <c r="P2201" i="29"/>
  <c r="L2200" i="29"/>
  <c r="T2198" i="29"/>
  <c r="P2197" i="29"/>
  <c r="L2196" i="29"/>
  <c r="T2194" i="29"/>
  <c r="P2193" i="29"/>
  <c r="L2192" i="29"/>
  <c r="T2190" i="29"/>
  <c r="P2189" i="29"/>
  <c r="L2188" i="29"/>
  <c r="T2186" i="29"/>
  <c r="P2185" i="29"/>
  <c r="L2184" i="29"/>
  <c r="T2182" i="29"/>
  <c r="P2181" i="29"/>
  <c r="L2180" i="29"/>
  <c r="T2178" i="29"/>
  <c r="P2177" i="29"/>
  <c r="L2176" i="29"/>
  <c r="T2174" i="29"/>
  <c r="P2173" i="29"/>
  <c r="L2172" i="29"/>
  <c r="T2170" i="29"/>
  <c r="P2169" i="29"/>
  <c r="L2168" i="29"/>
  <c r="T2166" i="29"/>
  <c r="P2165" i="29"/>
  <c r="L2164" i="29"/>
  <c r="T2162" i="29"/>
  <c r="P2161" i="29"/>
  <c r="L2160" i="29"/>
  <c r="T2158" i="29"/>
  <c r="P2157" i="29"/>
  <c r="L2156" i="29"/>
  <c r="T2154" i="29"/>
  <c r="P2153" i="29"/>
  <c r="L2152" i="29"/>
  <c r="T2150" i="29"/>
  <c r="P2149" i="29"/>
  <c r="L2148" i="29"/>
  <c r="T2146" i="29"/>
  <c r="P2145" i="29"/>
  <c r="L2144" i="29"/>
  <c r="T2142" i="29"/>
  <c r="P2141" i="29"/>
  <c r="L2140" i="29"/>
  <c r="T2138" i="29"/>
  <c r="Q2145" i="29"/>
  <c r="L2136" i="29"/>
  <c r="N2128" i="29"/>
  <c r="K2123" i="29"/>
  <c r="M2119" i="29"/>
  <c r="M2116" i="29"/>
  <c r="O2112" i="29"/>
  <c r="Q2108" i="29"/>
  <c r="Q2105" i="29"/>
  <c r="T2101" i="29"/>
  <c r="V2098" i="29"/>
  <c r="N2096" i="29"/>
  <c r="R2093" i="29"/>
  <c r="L2091" i="29"/>
  <c r="T2088" i="29"/>
  <c r="V2086" i="29"/>
  <c r="R2084" i="29"/>
  <c r="T2082" i="29"/>
  <c r="Q2080" i="29"/>
  <c r="U2078" i="29"/>
  <c r="K2077" i="29"/>
  <c r="Q2075" i="29"/>
  <c r="L2074" i="29"/>
  <c r="S2072" i="29"/>
  <c r="N2071" i="29"/>
  <c r="U2069" i="29"/>
  <c r="P2068" i="29"/>
  <c r="K2067" i="29"/>
  <c r="R2065" i="29"/>
  <c r="M2064" i="29"/>
  <c r="T2062" i="29"/>
  <c r="N2061" i="29"/>
  <c r="U2059" i="29"/>
  <c r="P2058" i="29"/>
  <c r="K2057" i="29"/>
  <c r="R2055" i="29"/>
  <c r="M2054" i="29"/>
  <c r="T2052" i="29"/>
  <c r="O2051" i="29"/>
  <c r="K2050" i="29"/>
  <c r="S2048" i="29"/>
  <c r="O2047" i="29"/>
  <c r="K2046" i="29"/>
  <c r="S2044" i="29"/>
  <c r="O2043" i="29"/>
  <c r="K2042" i="29"/>
  <c r="S2040" i="29"/>
  <c r="O2039" i="29"/>
  <c r="K2038" i="29"/>
  <c r="S2036" i="29"/>
  <c r="O2035" i="29"/>
  <c r="K2034" i="29"/>
  <c r="S2032" i="29"/>
  <c r="O2031" i="29"/>
  <c r="K2030" i="29"/>
  <c r="S2028" i="29"/>
  <c r="O2027" i="29"/>
  <c r="K2026" i="29"/>
  <c r="S2024" i="29"/>
  <c r="O2023" i="29"/>
  <c r="K2022" i="29"/>
  <c r="S2020" i="29"/>
  <c r="O2019" i="29"/>
  <c r="K2018" i="29"/>
  <c r="S2016" i="29"/>
  <c r="O2015" i="29"/>
  <c r="K2014" i="29"/>
  <c r="S2012" i="29"/>
  <c r="O2011" i="29"/>
  <c r="K2010" i="29"/>
  <c r="S2008" i="29"/>
  <c r="O2007" i="29"/>
  <c r="K2006" i="29"/>
  <c r="S2004" i="29"/>
  <c r="O2003" i="29"/>
  <c r="K2002" i="29"/>
  <c r="S2000" i="29"/>
  <c r="O1999" i="29"/>
  <c r="K1998" i="29"/>
  <c r="S1996" i="29"/>
  <c r="O1995" i="29"/>
  <c r="K1994" i="29"/>
  <c r="S1992" i="29"/>
  <c r="O1991" i="29"/>
  <c r="K1990" i="29"/>
  <c r="S1988" i="29"/>
  <c r="O1987" i="29"/>
  <c r="K1986" i="29"/>
  <c r="S1984" i="29"/>
  <c r="O1983" i="29"/>
  <c r="K1982" i="29"/>
  <c r="S1980" i="29"/>
  <c r="O1979" i="29"/>
  <c r="K1978" i="29"/>
  <c r="S1976" i="29"/>
  <c r="O1975" i="29"/>
  <c r="K1974" i="29"/>
  <c r="S1972" i="29"/>
  <c r="O1971" i="29"/>
  <c r="K1970" i="29"/>
  <c r="S1968" i="29"/>
  <c r="O1967" i="29"/>
  <c r="K1966" i="29"/>
  <c r="S1964" i="29"/>
  <c r="O1963" i="29"/>
  <c r="K1962" i="29"/>
  <c r="S1960" i="29"/>
  <c r="O1959" i="29"/>
  <c r="K1958" i="29"/>
  <c r="S1956" i="29"/>
  <c r="O1955" i="29"/>
  <c r="K1954" i="29"/>
  <c r="S1952" i="29"/>
  <c r="O1951" i="29"/>
  <c r="K1950" i="29"/>
  <c r="S1948" i="29"/>
  <c r="O1947" i="29"/>
  <c r="K1946" i="29"/>
  <c r="S1944" i="29"/>
  <c r="O1943" i="29"/>
  <c r="K1942" i="29"/>
  <c r="S1940" i="29"/>
  <c r="O1939" i="29"/>
  <c r="K1938" i="29"/>
  <c r="S1936" i="29"/>
  <c r="O1935" i="29"/>
  <c r="K1934" i="29"/>
  <c r="S1932" i="29"/>
  <c r="O1931" i="29"/>
  <c r="K1930" i="29"/>
  <c r="S1928" i="29"/>
  <c r="O1927" i="29"/>
  <c r="K1926" i="29"/>
  <c r="S1924" i="29"/>
  <c r="O1923" i="29"/>
  <c r="K1922" i="29"/>
  <c r="S1920" i="29"/>
  <c r="O1919" i="29"/>
  <c r="K1918" i="29"/>
  <c r="S1916" i="29"/>
  <c r="O1915" i="29"/>
  <c r="K1914" i="29"/>
  <c r="S1912" i="29"/>
  <c r="O1911" i="29"/>
  <c r="K1910" i="29"/>
  <c r="S1908" i="29"/>
  <c r="O1907" i="29"/>
  <c r="K1906" i="29"/>
  <c r="S1904" i="29"/>
  <c r="O1903" i="29"/>
  <c r="K1902" i="29"/>
  <c r="S1900" i="29"/>
  <c r="O1899" i="29"/>
  <c r="K1898" i="29"/>
  <c r="S1896" i="29"/>
  <c r="O1895" i="29"/>
  <c r="K1894" i="29"/>
  <c r="S1892" i="29"/>
  <c r="O1891" i="29"/>
  <c r="K1890" i="29"/>
  <c r="S1888" i="29"/>
  <c r="O1887" i="29"/>
  <c r="K1886" i="29"/>
  <c r="S1884" i="29"/>
  <c r="O1883" i="29"/>
  <c r="K1882" i="29"/>
  <c r="S1880" i="29"/>
  <c r="O1879" i="29"/>
  <c r="K1878" i="29"/>
  <c r="S1876" i="29"/>
  <c r="N2144" i="29"/>
  <c r="V2134" i="29"/>
  <c r="M2128" i="29"/>
  <c r="V2122" i="29"/>
  <c r="L2119" i="29"/>
  <c r="L2116" i="29"/>
  <c r="N2112" i="29"/>
  <c r="P2108" i="29"/>
  <c r="P2105" i="29"/>
  <c r="S2101" i="29"/>
  <c r="U2098" i="29"/>
  <c r="M2096" i="29"/>
  <c r="Q2093" i="29"/>
  <c r="K2091" i="29"/>
  <c r="S2088" i="29"/>
  <c r="U2086" i="29"/>
  <c r="Q2084" i="29"/>
  <c r="M2082" i="29"/>
  <c r="P2080" i="29"/>
  <c r="T2078" i="29"/>
  <c r="V2076" i="29"/>
  <c r="P2075" i="29"/>
  <c r="K2074" i="29"/>
  <c r="R2072" i="29"/>
  <c r="M2071" i="29"/>
  <c r="T2069" i="29"/>
  <c r="O2068" i="29"/>
  <c r="V2066" i="29"/>
  <c r="Q2065" i="29"/>
  <c r="L2064" i="29"/>
  <c r="R2062" i="29"/>
  <c r="M2061" i="29"/>
  <c r="T2059" i="29"/>
  <c r="O2058" i="29"/>
  <c r="V2056" i="29"/>
  <c r="Q2055" i="29"/>
  <c r="L2054" i="29"/>
  <c r="S2052" i="29"/>
  <c r="N2051" i="29"/>
  <c r="V2049" i="29"/>
  <c r="R2048" i="29"/>
  <c r="N2047" i="29"/>
  <c r="V2045" i="29"/>
  <c r="R2044" i="29"/>
  <c r="N2043" i="29"/>
  <c r="V2041" i="29"/>
  <c r="R2040" i="29"/>
  <c r="N2039" i="29"/>
  <c r="V2037" i="29"/>
  <c r="R2036" i="29"/>
  <c r="N2035" i="29"/>
  <c r="V2033" i="29"/>
  <c r="R2032" i="29"/>
  <c r="N2031" i="29"/>
  <c r="V2029" i="29"/>
  <c r="R2028" i="29"/>
  <c r="N2027" i="29"/>
  <c r="V2025" i="29"/>
  <c r="R2024" i="29"/>
  <c r="N2023" i="29"/>
  <c r="V2021" i="29"/>
  <c r="R2020" i="29"/>
  <c r="N2019" i="29"/>
  <c r="V2017" i="29"/>
  <c r="R2016" i="29"/>
  <c r="N2015" i="29"/>
  <c r="V2013" i="29"/>
  <c r="R2012" i="29"/>
  <c r="N2011" i="29"/>
  <c r="V2009" i="29"/>
  <c r="R2008" i="29"/>
  <c r="N2007" i="29"/>
  <c r="V2005" i="29"/>
  <c r="R2004" i="29"/>
  <c r="N2003" i="29"/>
  <c r="V2001" i="29"/>
  <c r="R2000" i="29"/>
  <c r="N1999" i="29"/>
  <c r="V1997" i="29"/>
  <c r="R1996" i="29"/>
  <c r="N1995" i="29"/>
  <c r="V1993" i="29"/>
  <c r="R1992" i="29"/>
  <c r="N1991" i="29"/>
  <c r="V1989" i="29"/>
  <c r="R1988" i="29"/>
  <c r="N1987" i="29"/>
  <c r="V1985" i="29"/>
  <c r="R1984" i="29"/>
  <c r="N1983" i="29"/>
  <c r="V1981" i="29"/>
  <c r="R1980" i="29"/>
  <c r="N1979" i="29"/>
  <c r="V1977" i="29"/>
  <c r="R1976" i="29"/>
  <c r="N1975" i="29"/>
  <c r="V1973" i="29"/>
  <c r="R1972" i="29"/>
  <c r="N1971" i="29"/>
  <c r="V1969" i="29"/>
  <c r="R1968" i="29"/>
  <c r="N1967" i="29"/>
  <c r="V1965" i="29"/>
  <c r="R1964" i="29"/>
  <c r="N1963" i="29"/>
  <c r="V1961" i="29"/>
  <c r="R1960" i="29"/>
  <c r="N1959" i="29"/>
  <c r="V1957" i="29"/>
  <c r="R1956" i="29"/>
  <c r="N1955" i="29"/>
  <c r="V1953" i="29"/>
  <c r="R1952" i="29"/>
  <c r="N1951" i="29"/>
  <c r="V1949" i="29"/>
  <c r="R1948" i="29"/>
  <c r="N1947" i="29"/>
  <c r="V1945" i="29"/>
  <c r="R1944" i="29"/>
  <c r="N1943" i="29"/>
  <c r="V1941" i="29"/>
  <c r="R1940" i="29"/>
  <c r="N1939" i="29"/>
  <c r="V1937" i="29"/>
  <c r="R1936" i="29"/>
  <c r="N1935" i="29"/>
  <c r="V1933" i="29"/>
  <c r="R1932" i="29"/>
  <c r="N1931" i="29"/>
  <c r="V1929" i="29"/>
  <c r="R1928" i="29"/>
  <c r="N1927" i="29"/>
  <c r="V1925" i="29"/>
  <c r="R1924" i="29"/>
  <c r="N1923" i="29"/>
  <c r="V1921" i="29"/>
  <c r="R1920" i="29"/>
  <c r="N1919" i="29"/>
  <c r="V1917" i="29"/>
  <c r="R1916" i="29"/>
  <c r="N1915" i="29"/>
  <c r="V1913" i="29"/>
  <c r="R1912" i="29"/>
  <c r="V2158" i="29"/>
  <c r="M2144" i="29"/>
  <c r="U2134" i="29"/>
  <c r="L2128" i="29"/>
  <c r="U2122" i="29"/>
  <c r="K2119" i="29"/>
  <c r="M2115" i="29"/>
  <c r="M2112" i="29"/>
  <c r="O2108" i="29"/>
  <c r="Q2104" i="29"/>
  <c r="R2101" i="29"/>
  <c r="T2098" i="29"/>
  <c r="L2096" i="29"/>
  <c r="P2093" i="29"/>
  <c r="V2090" i="29"/>
  <c r="R2088" i="29"/>
  <c r="T2086" i="29"/>
  <c r="P2084" i="29"/>
  <c r="L2082" i="29"/>
  <c r="O2080" i="29"/>
  <c r="R2078" i="29"/>
  <c r="U2076" i="29"/>
  <c r="O2075" i="29"/>
  <c r="V2073" i="29"/>
  <c r="Q2072" i="29"/>
  <c r="L2071" i="29"/>
  <c r="S2069" i="29"/>
  <c r="N2068" i="29"/>
  <c r="U2066" i="29"/>
  <c r="P2065" i="29"/>
  <c r="V2063" i="29"/>
  <c r="Q2062" i="29"/>
  <c r="L2061" i="29"/>
  <c r="S2059" i="29"/>
  <c r="N2058" i="29"/>
  <c r="U2056" i="29"/>
  <c r="P2055" i="29"/>
  <c r="K2054" i="29"/>
  <c r="R2052" i="29"/>
  <c r="M2051" i="29"/>
  <c r="U2049" i="29"/>
  <c r="Q2048" i="29"/>
  <c r="M2047" i="29"/>
  <c r="U2045" i="29"/>
  <c r="Q2044" i="29"/>
  <c r="M2043" i="29"/>
  <c r="U2041" i="29"/>
  <c r="Q2040" i="29"/>
  <c r="M2039" i="29"/>
  <c r="U2037" i="29"/>
  <c r="Q2036" i="29"/>
  <c r="M2035" i="29"/>
  <c r="U2033" i="29"/>
  <c r="Q2032" i="29"/>
  <c r="M2031" i="29"/>
  <c r="U2029" i="29"/>
  <c r="Q2028" i="29"/>
  <c r="M2027" i="29"/>
  <c r="U2025" i="29"/>
  <c r="Q2024" i="29"/>
  <c r="M2023" i="29"/>
  <c r="U2021" i="29"/>
  <c r="Q2020" i="29"/>
  <c r="M2019" i="29"/>
  <c r="U2017" i="29"/>
  <c r="Q2016" i="29"/>
  <c r="M2015" i="29"/>
  <c r="U2013" i="29"/>
  <c r="Q2012" i="29"/>
  <c r="M2011" i="29"/>
  <c r="U2009" i="29"/>
  <c r="Q2008" i="29"/>
  <c r="M2007" i="29"/>
  <c r="U2005" i="29"/>
  <c r="Q2004" i="29"/>
  <c r="M2003" i="29"/>
  <c r="U2001" i="29"/>
  <c r="Q2000" i="29"/>
  <c r="M1999" i="29"/>
  <c r="U1997" i="29"/>
  <c r="Q1996" i="29"/>
  <c r="M1995" i="29"/>
  <c r="U1993" i="29"/>
  <c r="Q1992" i="29"/>
  <c r="M1991" i="29"/>
  <c r="U1989" i="29"/>
  <c r="Q1988" i="29"/>
  <c r="M1987" i="29"/>
  <c r="U1985" i="29"/>
  <c r="Q1984" i="29"/>
  <c r="M1983" i="29"/>
  <c r="U1981" i="29"/>
  <c r="Q1980" i="29"/>
  <c r="M1979" i="29"/>
  <c r="U1977" i="29"/>
  <c r="Q1976" i="29"/>
  <c r="M1975" i="29"/>
  <c r="U1973" i="29"/>
  <c r="Q1972" i="29"/>
  <c r="M1971" i="29"/>
  <c r="U1969" i="29"/>
  <c r="Q1968" i="29"/>
  <c r="M1967" i="29"/>
  <c r="U1965" i="29"/>
  <c r="Q1964" i="29"/>
  <c r="M1963" i="29"/>
  <c r="U1961" i="29"/>
  <c r="Q1960" i="29"/>
  <c r="M1959" i="29"/>
  <c r="U1957" i="29"/>
  <c r="Q1956" i="29"/>
  <c r="M1955" i="29"/>
  <c r="U1953" i="29"/>
  <c r="Q1952" i="29"/>
  <c r="M1951" i="29"/>
  <c r="U1949" i="29"/>
  <c r="Q1948" i="29"/>
  <c r="M1947" i="29"/>
  <c r="U1945" i="29"/>
  <c r="Q1944" i="29"/>
  <c r="M1943" i="29"/>
  <c r="U1941" i="29"/>
  <c r="Q1940" i="29"/>
  <c r="M1939" i="29"/>
  <c r="U1937" i="29"/>
  <c r="Q1936" i="29"/>
  <c r="M1935" i="29"/>
  <c r="U1933" i="29"/>
  <c r="Q1932" i="29"/>
  <c r="M1931" i="29"/>
  <c r="U1929" i="29"/>
  <c r="Q1928" i="29"/>
  <c r="M1927" i="29"/>
  <c r="U1925" i="29"/>
  <c r="Q1924" i="29"/>
  <c r="M1923" i="29"/>
  <c r="U1921" i="29"/>
  <c r="Q1920" i="29"/>
  <c r="M1919" i="29"/>
  <c r="U1917" i="29"/>
  <c r="Q1916" i="29"/>
  <c r="M1915" i="29"/>
  <c r="U1913" i="29"/>
  <c r="R2157" i="29"/>
  <c r="V2142" i="29"/>
  <c r="T2134" i="29"/>
  <c r="V2126" i="29"/>
  <c r="T2122" i="29"/>
  <c r="V2118" i="29"/>
  <c r="L2115" i="29"/>
  <c r="L2112" i="29"/>
  <c r="N2108" i="29"/>
  <c r="P2104" i="29"/>
  <c r="Q2101" i="29"/>
  <c r="K2098" i="29"/>
  <c r="O2095" i="29"/>
  <c r="S2092" i="29"/>
  <c r="U2090" i="29"/>
  <c r="Q2088" i="29"/>
  <c r="M2086" i="29"/>
  <c r="O2084" i="29"/>
  <c r="K2082" i="29"/>
  <c r="N2080" i="29"/>
  <c r="O2078" i="29"/>
  <c r="T2076" i="29"/>
  <c r="N2075" i="29"/>
  <c r="U2073" i="29"/>
  <c r="P2072" i="29"/>
  <c r="K2071" i="29"/>
  <c r="R2069" i="29"/>
  <c r="M2068" i="29"/>
  <c r="T2066" i="29"/>
  <c r="N2065" i="29"/>
  <c r="U2063" i="29"/>
  <c r="P2062" i="29"/>
  <c r="K2061" i="29"/>
  <c r="R2059" i="29"/>
  <c r="M2058" i="29"/>
  <c r="T2056" i="29"/>
  <c r="O2055" i="29"/>
  <c r="V2053" i="29"/>
  <c r="Q2052" i="29"/>
  <c r="L2051" i="29"/>
  <c r="T2049" i="29"/>
  <c r="P2048" i="29"/>
  <c r="L2047" i="29"/>
  <c r="T2045" i="29"/>
  <c r="P2044" i="29"/>
  <c r="L2043" i="29"/>
  <c r="T2041" i="29"/>
  <c r="P2040" i="29"/>
  <c r="L2039" i="29"/>
  <c r="T2037" i="29"/>
  <c r="P2036" i="29"/>
  <c r="L2035" i="29"/>
  <c r="T2033" i="29"/>
  <c r="P2032" i="29"/>
  <c r="L2031" i="29"/>
  <c r="T2029" i="29"/>
  <c r="P2028" i="29"/>
  <c r="L2027" i="29"/>
  <c r="T2025" i="29"/>
  <c r="P2024" i="29"/>
  <c r="L2023" i="29"/>
  <c r="T2021" i="29"/>
  <c r="P2020" i="29"/>
  <c r="L2019" i="29"/>
  <c r="T2017" i="29"/>
  <c r="P2016" i="29"/>
  <c r="L2015" i="29"/>
  <c r="T2013" i="29"/>
  <c r="P2012" i="29"/>
  <c r="L2011" i="29"/>
  <c r="T2009" i="29"/>
  <c r="P2008" i="29"/>
  <c r="L2007" i="29"/>
  <c r="T2005" i="29"/>
  <c r="P2004" i="29"/>
  <c r="L2003" i="29"/>
  <c r="T2001" i="29"/>
  <c r="P2000" i="29"/>
  <c r="L1999" i="29"/>
  <c r="T1997" i="29"/>
  <c r="P1996" i="29"/>
  <c r="L1995" i="29"/>
  <c r="T1993" i="29"/>
  <c r="P1992" i="29"/>
  <c r="L1991" i="29"/>
  <c r="T1989" i="29"/>
  <c r="P1988" i="29"/>
  <c r="L1987" i="29"/>
  <c r="T1985" i="29"/>
  <c r="P1984" i="29"/>
  <c r="L1983" i="29"/>
  <c r="T1981" i="29"/>
  <c r="P1980" i="29"/>
  <c r="L1979" i="29"/>
  <c r="T1977" i="29"/>
  <c r="P1976" i="29"/>
  <c r="L1975" i="29"/>
  <c r="T1973" i="29"/>
  <c r="P1972" i="29"/>
  <c r="L1971" i="29"/>
  <c r="T1969" i="29"/>
  <c r="P1968" i="29"/>
  <c r="L1967" i="29"/>
  <c r="T1965" i="29"/>
  <c r="P1964" i="29"/>
  <c r="L1963" i="29"/>
  <c r="T1961" i="29"/>
  <c r="P1960" i="29"/>
  <c r="L1959" i="29"/>
  <c r="T1957" i="29"/>
  <c r="P1956" i="29"/>
  <c r="L1955" i="29"/>
  <c r="T1953" i="29"/>
  <c r="P1952" i="29"/>
  <c r="L1951" i="29"/>
  <c r="T1949" i="29"/>
  <c r="P1948" i="29"/>
  <c r="L1947" i="29"/>
  <c r="T1945" i="29"/>
  <c r="P1944" i="29"/>
  <c r="L1943" i="29"/>
  <c r="T1941" i="29"/>
  <c r="P1940" i="29"/>
  <c r="L1939" i="29"/>
  <c r="T1937" i="29"/>
  <c r="P1936" i="29"/>
  <c r="L1935" i="29"/>
  <c r="T1933" i="29"/>
  <c r="P1932" i="29"/>
  <c r="L1931" i="29"/>
  <c r="T1929" i="29"/>
  <c r="P1928" i="29"/>
  <c r="L1927" i="29"/>
  <c r="T1925" i="29"/>
  <c r="P1924" i="29"/>
  <c r="L1923" i="29"/>
  <c r="T1921" i="29"/>
  <c r="P1920" i="29"/>
  <c r="L1919" i="29"/>
  <c r="T1917" i="29"/>
  <c r="P1916" i="29"/>
  <c r="L1915" i="29"/>
  <c r="T1913" i="29"/>
  <c r="P1912" i="29"/>
  <c r="L1911" i="29"/>
  <c r="T1909" i="29"/>
  <c r="P1908" i="29"/>
  <c r="L1907" i="29"/>
  <c r="T1905" i="29"/>
  <c r="N2156" i="29"/>
  <c r="U2142" i="29"/>
  <c r="R2133" i="29"/>
  <c r="U2126" i="29"/>
  <c r="U2121" i="29"/>
  <c r="U2118" i="29"/>
  <c r="K2115" i="29"/>
  <c r="M2111" i="29"/>
  <c r="M2108" i="29"/>
  <c r="O2104" i="29"/>
  <c r="P2101" i="29"/>
  <c r="V2097" i="29"/>
  <c r="N2095" i="29"/>
  <c r="R2092" i="29"/>
  <c r="T2090" i="29"/>
  <c r="P2088" i="29"/>
  <c r="L2086" i="29"/>
  <c r="N2084" i="29"/>
  <c r="V2081" i="29"/>
  <c r="M2080" i="29"/>
  <c r="N2078" i="29"/>
  <c r="S2076" i="29"/>
  <c r="M2075" i="29"/>
  <c r="T2073" i="29"/>
  <c r="O2072" i="29"/>
  <c r="V2070" i="29"/>
  <c r="Q2069" i="29"/>
  <c r="L2068" i="29"/>
  <c r="R2066" i="29"/>
  <c r="M2065" i="29"/>
  <c r="T2063" i="29"/>
  <c r="O2062" i="29"/>
  <c r="V2060" i="29"/>
  <c r="Q2059" i="29"/>
  <c r="L2058" i="29"/>
  <c r="S2056" i="29"/>
  <c r="N2055" i="29"/>
  <c r="U2053" i="29"/>
  <c r="P2052" i="29"/>
  <c r="K2051" i="29"/>
  <c r="S2049" i="29"/>
  <c r="O2048" i="29"/>
  <c r="K2047" i="29"/>
  <c r="S2045" i="29"/>
  <c r="O2044" i="29"/>
  <c r="K2043" i="29"/>
  <c r="S2041" i="29"/>
  <c r="O2040" i="29"/>
  <c r="K2039" i="29"/>
  <c r="S2037" i="29"/>
  <c r="O2036" i="29"/>
  <c r="K2035" i="29"/>
  <c r="S2033" i="29"/>
  <c r="O2032" i="29"/>
  <c r="K2031" i="29"/>
  <c r="S2029" i="29"/>
  <c r="O2028" i="29"/>
  <c r="K2027" i="29"/>
  <c r="S2025" i="29"/>
  <c r="O2024" i="29"/>
  <c r="K2023" i="29"/>
  <c r="S2021" i="29"/>
  <c r="O2020" i="29"/>
  <c r="K2019" i="29"/>
  <c r="S2017" i="29"/>
  <c r="O2016" i="29"/>
  <c r="K2015" i="29"/>
  <c r="S2013" i="29"/>
  <c r="O2012" i="29"/>
  <c r="K2011" i="29"/>
  <c r="S2009" i="29"/>
  <c r="O2008" i="29"/>
  <c r="K2007" i="29"/>
  <c r="S2005" i="29"/>
  <c r="O2004" i="29"/>
  <c r="K2003" i="29"/>
  <c r="S2001" i="29"/>
  <c r="O2000" i="29"/>
  <c r="K1999" i="29"/>
  <c r="S1997" i="29"/>
  <c r="O1996" i="29"/>
  <c r="K1995" i="29"/>
  <c r="S1993" i="29"/>
  <c r="O1992" i="29"/>
  <c r="K1991" i="29"/>
  <c r="S1989" i="29"/>
  <c r="O1988" i="29"/>
  <c r="K1987" i="29"/>
  <c r="S1985" i="29"/>
  <c r="O1984" i="29"/>
  <c r="K1983" i="29"/>
  <c r="S1981" i="29"/>
  <c r="O1980" i="29"/>
  <c r="K1979" i="29"/>
  <c r="S1977" i="29"/>
  <c r="O1976" i="29"/>
  <c r="K1975" i="29"/>
  <c r="S1973" i="29"/>
  <c r="O1972" i="29"/>
  <c r="K1971" i="29"/>
  <c r="S1969" i="29"/>
  <c r="O1968" i="29"/>
  <c r="K1967" i="29"/>
  <c r="S1965" i="29"/>
  <c r="O1964" i="29"/>
  <c r="K1963" i="29"/>
  <c r="S1961" i="29"/>
  <c r="O1960" i="29"/>
  <c r="K1959" i="29"/>
  <c r="S1957" i="29"/>
  <c r="O1956" i="29"/>
  <c r="K1955" i="29"/>
  <c r="S1953" i="29"/>
  <c r="O1952" i="29"/>
  <c r="K1951" i="29"/>
  <c r="S1949" i="29"/>
  <c r="O1948" i="29"/>
  <c r="K1947" i="29"/>
  <c r="S1945" i="29"/>
  <c r="O1944" i="29"/>
  <c r="K1943" i="29"/>
  <c r="S1941" i="29"/>
  <c r="O1940" i="29"/>
  <c r="K1939" i="29"/>
  <c r="S1937" i="29"/>
  <c r="O1936" i="29"/>
  <c r="K1935" i="29"/>
  <c r="S1933" i="29"/>
  <c r="O1932" i="29"/>
  <c r="K1931" i="29"/>
  <c r="S1929" i="29"/>
  <c r="O1928" i="29"/>
  <c r="K1927" i="29"/>
  <c r="S1925" i="29"/>
  <c r="O1924" i="29"/>
  <c r="K1923" i="29"/>
  <c r="S1921" i="29"/>
  <c r="O1920" i="29"/>
  <c r="K1919" i="29"/>
  <c r="S1917" i="29"/>
  <c r="O1916" i="29"/>
  <c r="V2154" i="29"/>
  <c r="R2141" i="29"/>
  <c r="Q2133" i="29"/>
  <c r="T2126" i="29"/>
  <c r="T2121" i="29"/>
  <c r="T2118" i="29"/>
  <c r="V2114" i="29"/>
  <c r="L2111" i="29"/>
  <c r="L2108" i="29"/>
  <c r="N2104" i="29"/>
  <c r="R2100" i="29"/>
  <c r="U2097" i="29"/>
  <c r="M2095" i="29"/>
  <c r="Q2092" i="29"/>
  <c r="M2090" i="29"/>
  <c r="O2088" i="29"/>
  <c r="K2086" i="29"/>
  <c r="M2084" i="29"/>
  <c r="U2081" i="29"/>
  <c r="L2080" i="29"/>
  <c r="M2078" i="29"/>
  <c r="R2076" i="29"/>
  <c r="L2075" i="29"/>
  <c r="S2073" i="29"/>
  <c r="N2072" i="29"/>
  <c r="U2070" i="29"/>
  <c r="P2069" i="29"/>
  <c r="V2067" i="29"/>
  <c r="Q2066" i="29"/>
  <c r="L2065" i="29"/>
  <c r="S2063" i="29"/>
  <c r="N2062" i="29"/>
  <c r="U2060" i="29"/>
  <c r="P2059" i="29"/>
  <c r="K2058" i="29"/>
  <c r="R2056" i="29"/>
  <c r="M2055" i="29"/>
  <c r="T2053" i="29"/>
  <c r="O2052" i="29"/>
  <c r="V2050" i="29"/>
  <c r="R2049" i="29"/>
  <c r="N2048" i="29"/>
  <c r="V2046" i="29"/>
  <c r="R2045" i="29"/>
  <c r="N2044" i="29"/>
  <c r="V2042" i="29"/>
  <c r="R2041" i="29"/>
  <c r="N2040" i="29"/>
  <c r="V2038" i="29"/>
  <c r="R2037" i="29"/>
  <c r="N2036" i="29"/>
  <c r="V2034" i="29"/>
  <c r="R2033" i="29"/>
  <c r="N2032" i="29"/>
  <c r="V2030" i="29"/>
  <c r="R2029" i="29"/>
  <c r="N2028" i="29"/>
  <c r="V2026" i="29"/>
  <c r="R2025" i="29"/>
  <c r="N2024" i="29"/>
  <c r="V2022" i="29"/>
  <c r="R2021" i="29"/>
  <c r="N2020" i="29"/>
  <c r="V2018" i="29"/>
  <c r="R2017" i="29"/>
  <c r="N2016" i="29"/>
  <c r="V2014" i="29"/>
  <c r="R2013" i="29"/>
  <c r="N2012" i="29"/>
  <c r="V2010" i="29"/>
  <c r="R2009" i="29"/>
  <c r="N2008" i="29"/>
  <c r="V2006" i="29"/>
  <c r="R2005" i="29"/>
  <c r="N2004" i="29"/>
  <c r="V2002" i="29"/>
  <c r="R2001" i="29"/>
  <c r="N2000" i="29"/>
  <c r="V1998" i="29"/>
  <c r="R1997" i="29"/>
  <c r="N1996" i="29"/>
  <c r="V1994" i="29"/>
  <c r="R1993" i="29"/>
  <c r="N1992" i="29"/>
  <c r="V1990" i="29"/>
  <c r="R1989" i="29"/>
  <c r="N1988" i="29"/>
  <c r="V1986" i="29"/>
  <c r="R1985" i="29"/>
  <c r="N1984" i="29"/>
  <c r="V1982" i="29"/>
  <c r="R1981" i="29"/>
  <c r="N1980" i="29"/>
  <c r="V1978" i="29"/>
  <c r="R1977" i="29"/>
  <c r="N1976" i="29"/>
  <c r="V1974" i="29"/>
  <c r="R1973" i="29"/>
  <c r="N1972" i="29"/>
  <c r="V1970" i="29"/>
  <c r="R1969" i="29"/>
  <c r="N1968" i="29"/>
  <c r="V1966" i="29"/>
  <c r="R1965" i="29"/>
  <c r="N1964" i="29"/>
  <c r="V1962" i="29"/>
  <c r="R1961" i="29"/>
  <c r="N1960" i="29"/>
  <c r="V1958" i="29"/>
  <c r="R1957" i="29"/>
  <c r="N1956" i="29"/>
  <c r="V1954" i="29"/>
  <c r="R1953" i="29"/>
  <c r="N1952" i="29"/>
  <c r="V1950" i="29"/>
  <c r="R1949" i="29"/>
  <c r="N1948" i="29"/>
  <c r="V1946" i="29"/>
  <c r="R1945" i="29"/>
  <c r="N1944" i="29"/>
  <c r="V1942" i="29"/>
  <c r="R1941" i="29"/>
  <c r="N1940" i="29"/>
  <c r="V1938" i="29"/>
  <c r="R1937" i="29"/>
  <c r="N1936" i="29"/>
  <c r="V1934" i="29"/>
  <c r="R1933" i="29"/>
  <c r="N1932" i="29"/>
  <c r="V1930" i="29"/>
  <c r="R1929" i="29"/>
  <c r="N1928" i="29"/>
  <c r="V1926" i="29"/>
  <c r="R1925" i="29"/>
  <c r="N1924" i="29"/>
  <c r="V1922" i="29"/>
  <c r="R1921" i="29"/>
  <c r="N1920" i="29"/>
  <c r="V1918" i="29"/>
  <c r="R1917" i="29"/>
  <c r="N1916" i="29"/>
  <c r="V1914" i="29"/>
  <c r="R1913" i="29"/>
  <c r="N1912" i="29"/>
  <c r="R2153" i="29"/>
  <c r="Q2141" i="29"/>
  <c r="P2133" i="29"/>
  <c r="R2125" i="29"/>
  <c r="S2121" i="29"/>
  <c r="U2117" i="29"/>
  <c r="U2114" i="29"/>
  <c r="K2111" i="29"/>
  <c r="M2107" i="29"/>
  <c r="M2104" i="29"/>
  <c r="Q2100" i="29"/>
  <c r="T2097" i="29"/>
  <c r="L2095" i="29"/>
  <c r="P2092" i="29"/>
  <c r="L2090" i="29"/>
  <c r="N2088" i="29"/>
  <c r="V2085" i="29"/>
  <c r="L2084" i="29"/>
  <c r="T2081" i="29"/>
  <c r="S2079" i="29"/>
  <c r="L2078" i="29"/>
  <c r="Q2076" i="29"/>
  <c r="K2075" i="29"/>
  <c r="R2073" i="29"/>
  <c r="M2072" i="29"/>
  <c r="T2070" i="29"/>
  <c r="N2069" i="29"/>
  <c r="U2067" i="29"/>
  <c r="P2066" i="29"/>
  <c r="K2065" i="29"/>
  <c r="R2063" i="29"/>
  <c r="M2062" i="29"/>
  <c r="T2060" i="29"/>
  <c r="O2059" i="29"/>
  <c r="V2057" i="29"/>
  <c r="Q2056" i="29"/>
  <c r="L2055" i="29"/>
  <c r="S2053" i="29"/>
  <c r="N2052" i="29"/>
  <c r="U2050" i="29"/>
  <c r="Q2049" i="29"/>
  <c r="M2048" i="29"/>
  <c r="U2046" i="29"/>
  <c r="Q2045" i="29"/>
  <c r="M2044" i="29"/>
  <c r="U2042" i="29"/>
  <c r="Q2041" i="29"/>
  <c r="M2040" i="29"/>
  <c r="U2038" i="29"/>
  <c r="Q2037" i="29"/>
  <c r="M2036" i="29"/>
  <c r="U2034" i="29"/>
  <c r="Q2033" i="29"/>
  <c r="M2032" i="29"/>
  <c r="U2030" i="29"/>
  <c r="Q2029" i="29"/>
  <c r="M2028" i="29"/>
  <c r="U2026" i="29"/>
  <c r="Q2025" i="29"/>
  <c r="M2024" i="29"/>
  <c r="U2022" i="29"/>
  <c r="Q2021" i="29"/>
  <c r="M2020" i="29"/>
  <c r="U2018" i="29"/>
  <c r="Q2017" i="29"/>
  <c r="M2016" i="29"/>
  <c r="U2014" i="29"/>
  <c r="Q2013" i="29"/>
  <c r="M2012" i="29"/>
  <c r="U2010" i="29"/>
  <c r="Q2009" i="29"/>
  <c r="M2008" i="29"/>
  <c r="U2006" i="29"/>
  <c r="Q2005" i="29"/>
  <c r="M2004" i="29"/>
  <c r="U2002" i="29"/>
  <c r="Q2001" i="29"/>
  <c r="M2000" i="29"/>
  <c r="U1998" i="29"/>
  <c r="Q1997" i="29"/>
  <c r="M1996" i="29"/>
  <c r="U1994" i="29"/>
  <c r="Q1993" i="29"/>
  <c r="M1992" i="29"/>
  <c r="U1990" i="29"/>
  <c r="Q1989" i="29"/>
  <c r="M1988" i="29"/>
  <c r="U1986" i="29"/>
  <c r="Q1985" i="29"/>
  <c r="M1984" i="29"/>
  <c r="U1982" i="29"/>
  <c r="Q1981" i="29"/>
  <c r="M1980" i="29"/>
  <c r="U1978" i="29"/>
  <c r="Q1977" i="29"/>
  <c r="M1976" i="29"/>
  <c r="U1974" i="29"/>
  <c r="Q1973" i="29"/>
  <c r="M1972" i="29"/>
  <c r="U1970" i="29"/>
  <c r="Q1969" i="29"/>
  <c r="M1968" i="29"/>
  <c r="U1966" i="29"/>
  <c r="Q1965" i="29"/>
  <c r="M1964" i="29"/>
  <c r="U1962" i="29"/>
  <c r="Q1961" i="29"/>
  <c r="M1960" i="29"/>
  <c r="U1958" i="29"/>
  <c r="Q1957" i="29"/>
  <c r="M1956" i="29"/>
  <c r="U1954" i="29"/>
  <c r="Q1953" i="29"/>
  <c r="M1952" i="29"/>
  <c r="U1950" i="29"/>
  <c r="Q1949" i="29"/>
  <c r="M1948" i="29"/>
  <c r="U1946" i="29"/>
  <c r="Q1945" i="29"/>
  <c r="M1944" i="29"/>
  <c r="U1942" i="29"/>
  <c r="Q1941" i="29"/>
  <c r="M1940" i="29"/>
  <c r="U1938" i="29"/>
  <c r="Q1937" i="29"/>
  <c r="M1936" i="29"/>
  <c r="U1934" i="29"/>
  <c r="Q1933" i="29"/>
  <c r="M1932" i="29"/>
  <c r="U1930" i="29"/>
  <c r="Q1929" i="29"/>
  <c r="M1928" i="29"/>
  <c r="U1926" i="29"/>
  <c r="Q1925" i="29"/>
  <c r="M1924" i="29"/>
  <c r="U1922" i="29"/>
  <c r="Q1921" i="29"/>
  <c r="M1920" i="29"/>
  <c r="N2152" i="29"/>
  <c r="N2140" i="29"/>
  <c r="N2132" i="29"/>
  <c r="Q2125" i="29"/>
  <c r="R2121" i="29"/>
  <c r="T2117" i="29"/>
  <c r="T2114" i="29"/>
  <c r="V2110" i="29"/>
  <c r="L2107" i="29"/>
  <c r="L2104" i="29"/>
  <c r="P2100" i="29"/>
  <c r="S2097" i="29"/>
  <c r="K2095" i="29"/>
  <c r="O2092" i="29"/>
  <c r="K2090" i="29"/>
  <c r="M2088" i="29"/>
  <c r="U2085" i="29"/>
  <c r="Q2083" i="29"/>
  <c r="S2081" i="29"/>
  <c r="R2079" i="29"/>
  <c r="K2078" i="29"/>
  <c r="P2076" i="29"/>
  <c r="V2074" i="29"/>
  <c r="Q2073" i="29"/>
  <c r="L2072" i="29"/>
  <c r="R2070" i="29"/>
  <c r="M2069" i="29"/>
  <c r="T2067" i="29"/>
  <c r="O2066" i="29"/>
  <c r="V2064" i="29"/>
  <c r="Q2063" i="29"/>
  <c r="L2062" i="29"/>
  <c r="S2060" i="29"/>
  <c r="N2059" i="29"/>
  <c r="U2057" i="29"/>
  <c r="P2056" i="29"/>
  <c r="K2055" i="29"/>
  <c r="R2053" i="29"/>
  <c r="M2052" i="29"/>
  <c r="T2050" i="29"/>
  <c r="P2049" i="29"/>
  <c r="L2048" i="29"/>
  <c r="T2046" i="29"/>
  <c r="P2045" i="29"/>
  <c r="L2044" i="29"/>
  <c r="T2042" i="29"/>
  <c r="P2041" i="29"/>
  <c r="L2040" i="29"/>
  <c r="T2038" i="29"/>
  <c r="P2037" i="29"/>
  <c r="L2036" i="29"/>
  <c r="T2034" i="29"/>
  <c r="P2033" i="29"/>
  <c r="L2032" i="29"/>
  <c r="T2030" i="29"/>
  <c r="P2029" i="29"/>
  <c r="L2028" i="29"/>
  <c r="T2026" i="29"/>
  <c r="P2025" i="29"/>
  <c r="L2024" i="29"/>
  <c r="T2022" i="29"/>
  <c r="P2021" i="29"/>
  <c r="L2020" i="29"/>
  <c r="T2018" i="29"/>
  <c r="P2017" i="29"/>
  <c r="L2016" i="29"/>
  <c r="T2014" i="29"/>
  <c r="P2013" i="29"/>
  <c r="L2012" i="29"/>
  <c r="T2010" i="29"/>
  <c r="P2009" i="29"/>
  <c r="L2008" i="29"/>
  <c r="T2006" i="29"/>
  <c r="P2005" i="29"/>
  <c r="L2004" i="29"/>
  <c r="T2002" i="29"/>
  <c r="P2001" i="29"/>
  <c r="L2000" i="29"/>
  <c r="T1998" i="29"/>
  <c r="P1997" i="29"/>
  <c r="L1996" i="29"/>
  <c r="T1994" i="29"/>
  <c r="P1993" i="29"/>
  <c r="L1992" i="29"/>
  <c r="T1990" i="29"/>
  <c r="P1989" i="29"/>
  <c r="L1988" i="29"/>
  <c r="T1986" i="29"/>
  <c r="P1985" i="29"/>
  <c r="L1984" i="29"/>
  <c r="T1982" i="29"/>
  <c r="P1981" i="29"/>
  <c r="L1980" i="29"/>
  <c r="T1978" i="29"/>
  <c r="P1977" i="29"/>
  <c r="L1976" i="29"/>
  <c r="T1974" i="29"/>
  <c r="P1973" i="29"/>
  <c r="L1972" i="29"/>
  <c r="T1970" i="29"/>
  <c r="P1969" i="29"/>
  <c r="L1968" i="29"/>
  <c r="T1966" i="29"/>
  <c r="P1965" i="29"/>
  <c r="L1964" i="29"/>
  <c r="T1962" i="29"/>
  <c r="P1961" i="29"/>
  <c r="L1960" i="29"/>
  <c r="T1958" i="29"/>
  <c r="P1957" i="29"/>
  <c r="L1956" i="29"/>
  <c r="T1954" i="29"/>
  <c r="P1953" i="29"/>
  <c r="L1952" i="29"/>
  <c r="T1950" i="29"/>
  <c r="P1949" i="29"/>
  <c r="L1948" i="29"/>
  <c r="T1946" i="29"/>
  <c r="P1945" i="29"/>
  <c r="L1944" i="29"/>
  <c r="T1942" i="29"/>
  <c r="P1941" i="29"/>
  <c r="L1940" i="29"/>
  <c r="T1938" i="29"/>
  <c r="P1937" i="29"/>
  <c r="L1936" i="29"/>
  <c r="T1934" i="29"/>
  <c r="P1933" i="29"/>
  <c r="L1932" i="29"/>
  <c r="T1930" i="29"/>
  <c r="P1929" i="29"/>
  <c r="L1928" i="29"/>
  <c r="T1926" i="29"/>
  <c r="P1925" i="29"/>
  <c r="L1924" i="29"/>
  <c r="T1922" i="29"/>
  <c r="P1921" i="29"/>
  <c r="L1920" i="29"/>
  <c r="T1918" i="29"/>
  <c r="P1917" i="29"/>
  <c r="L1916" i="29"/>
  <c r="V2150" i="29"/>
  <c r="M2140" i="29"/>
  <c r="M2132" i="29"/>
  <c r="P2125" i="29"/>
  <c r="Q2121" i="29"/>
  <c r="S2117" i="29"/>
  <c r="U2113" i="29"/>
  <c r="U2110" i="29"/>
  <c r="K2107" i="29"/>
  <c r="M2103" i="29"/>
  <c r="O2100" i="29"/>
  <c r="R2097" i="29"/>
  <c r="V2094" i="29"/>
  <c r="N2092" i="29"/>
  <c r="V2089" i="29"/>
  <c r="L2088" i="29"/>
  <c r="T2085" i="29"/>
  <c r="P2083" i="29"/>
  <c r="R2081" i="29"/>
  <c r="Q2079" i="29"/>
  <c r="V2077" i="29"/>
  <c r="O2076" i="29"/>
  <c r="U2074" i="29"/>
  <c r="P2073" i="29"/>
  <c r="V2071" i="29"/>
  <c r="Q2070" i="29"/>
  <c r="L2069" i="29"/>
  <c r="S2067" i="29"/>
  <c r="N2066" i="29"/>
  <c r="U2064" i="29"/>
  <c r="P2063" i="29"/>
  <c r="K2062" i="29"/>
  <c r="R2060" i="29"/>
  <c r="M2059" i="29"/>
  <c r="T2057" i="29"/>
  <c r="O2056" i="29"/>
  <c r="V2054" i="29"/>
  <c r="Q2053" i="29"/>
  <c r="L2052" i="29"/>
  <c r="S2050" i="29"/>
  <c r="O2049" i="29"/>
  <c r="K2048" i="29"/>
  <c r="S2046" i="29"/>
  <c r="O2045" i="29"/>
  <c r="K2044" i="29"/>
  <c r="S2042" i="29"/>
  <c r="O2041" i="29"/>
  <c r="K2040" i="29"/>
  <c r="S2038" i="29"/>
  <c r="O2037" i="29"/>
  <c r="K2036" i="29"/>
  <c r="S2034" i="29"/>
  <c r="O2033" i="29"/>
  <c r="K2032" i="29"/>
  <c r="S2030" i="29"/>
  <c r="O2029" i="29"/>
  <c r="K2028" i="29"/>
  <c r="S2026" i="29"/>
  <c r="O2025" i="29"/>
  <c r="K2024" i="29"/>
  <c r="S2022" i="29"/>
  <c r="O2021" i="29"/>
  <c r="K2020" i="29"/>
  <c r="S2018" i="29"/>
  <c r="O2017" i="29"/>
  <c r="K2016" i="29"/>
  <c r="S2014" i="29"/>
  <c r="O2013" i="29"/>
  <c r="K2012" i="29"/>
  <c r="S2010" i="29"/>
  <c r="O2009" i="29"/>
  <c r="K2008" i="29"/>
  <c r="S2006" i="29"/>
  <c r="O2005" i="29"/>
  <c r="K2004" i="29"/>
  <c r="S2002" i="29"/>
  <c r="O2001" i="29"/>
  <c r="K2000" i="29"/>
  <c r="S1998" i="29"/>
  <c r="O1997" i="29"/>
  <c r="K1996" i="29"/>
  <c r="S1994" i="29"/>
  <c r="O1993" i="29"/>
  <c r="K1992" i="29"/>
  <c r="S1990" i="29"/>
  <c r="O1989" i="29"/>
  <c r="K1988" i="29"/>
  <c r="S1986" i="29"/>
  <c r="O1985" i="29"/>
  <c r="K1984" i="29"/>
  <c r="S1982" i="29"/>
  <c r="O1981" i="29"/>
  <c r="K1980" i="29"/>
  <c r="S1978" i="29"/>
  <c r="O1977" i="29"/>
  <c r="K1976" i="29"/>
  <c r="S1974" i="29"/>
  <c r="O1973" i="29"/>
  <c r="K1972" i="29"/>
  <c r="S1970" i="29"/>
  <c r="O1969" i="29"/>
  <c r="K1968" i="29"/>
  <c r="S1966" i="29"/>
  <c r="O1965" i="29"/>
  <c r="K1964" i="29"/>
  <c r="S1962" i="29"/>
  <c r="O1961" i="29"/>
  <c r="K1960" i="29"/>
  <c r="S1958" i="29"/>
  <c r="O1957" i="29"/>
  <c r="K1956" i="29"/>
  <c r="S1954" i="29"/>
  <c r="O1953" i="29"/>
  <c r="K1952" i="29"/>
  <c r="S1950" i="29"/>
  <c r="O1949" i="29"/>
  <c r="K1948" i="29"/>
  <c r="S1946" i="29"/>
  <c r="O1945" i="29"/>
  <c r="K1944" i="29"/>
  <c r="S1942" i="29"/>
  <c r="O1941" i="29"/>
  <c r="K1940" i="29"/>
  <c r="S1938" i="29"/>
  <c r="O1937" i="29"/>
  <c r="K1936" i="29"/>
  <c r="S1934" i="29"/>
  <c r="O1933" i="29"/>
  <c r="K1932" i="29"/>
  <c r="S1930" i="29"/>
  <c r="O1929" i="29"/>
  <c r="K1928" i="29"/>
  <c r="S1926" i="29"/>
  <c r="R2149" i="29"/>
  <c r="V2138" i="29"/>
  <c r="L2132" i="29"/>
  <c r="Q2124" i="29"/>
  <c r="P2121" i="29"/>
  <c r="R2117" i="29"/>
  <c r="T2113" i="29"/>
  <c r="T2110" i="29"/>
  <c r="V2106" i="29"/>
  <c r="L2103" i="29"/>
  <c r="N2100" i="29"/>
  <c r="Q2097" i="29"/>
  <c r="U2094" i="29"/>
  <c r="M2092" i="29"/>
  <c r="U2089" i="29"/>
  <c r="Q2087" i="29"/>
  <c r="S2085" i="29"/>
  <c r="O2083" i="29"/>
  <c r="Q2081" i="29"/>
  <c r="P2079" i="29"/>
  <c r="U2077" i="29"/>
  <c r="N2076" i="29"/>
  <c r="T2074" i="29"/>
  <c r="N2073" i="29"/>
  <c r="U2071" i="29"/>
  <c r="P2070" i="29"/>
  <c r="K2069" i="29"/>
  <c r="R2067" i="29"/>
  <c r="M2066" i="29"/>
  <c r="T2064" i="29"/>
  <c r="O2063" i="29"/>
  <c r="V2061" i="29"/>
  <c r="Q2060" i="29"/>
  <c r="L2059" i="29"/>
  <c r="S2057" i="29"/>
  <c r="N2056" i="29"/>
  <c r="U2054" i="29"/>
  <c r="P2053" i="29"/>
  <c r="V2051" i="29"/>
  <c r="R2050" i="29"/>
  <c r="N2049" i="29"/>
  <c r="V2047" i="29"/>
  <c r="R2046" i="29"/>
  <c r="N2045" i="29"/>
  <c r="V2043" i="29"/>
  <c r="R2042" i="29"/>
  <c r="N2041" i="29"/>
  <c r="V2039" i="29"/>
  <c r="R2038" i="29"/>
  <c r="N2037" i="29"/>
  <c r="V2035" i="29"/>
  <c r="R2034" i="29"/>
  <c r="N2033" i="29"/>
  <c r="V2031" i="29"/>
  <c r="R2030" i="29"/>
  <c r="N2029" i="29"/>
  <c r="V2027" i="29"/>
  <c r="R2026" i="29"/>
  <c r="N2025" i="29"/>
  <c r="V2023" i="29"/>
  <c r="R2022" i="29"/>
  <c r="N2021" i="29"/>
  <c r="V2019" i="29"/>
  <c r="R2018" i="29"/>
  <c r="N2017" i="29"/>
  <c r="V2015" i="29"/>
  <c r="R2014" i="29"/>
  <c r="N2013" i="29"/>
  <c r="V2011" i="29"/>
  <c r="R2010" i="29"/>
  <c r="N2009" i="29"/>
  <c r="V2007" i="29"/>
  <c r="R2006" i="29"/>
  <c r="N2005" i="29"/>
  <c r="V2003" i="29"/>
  <c r="R2002" i="29"/>
  <c r="N2001" i="29"/>
  <c r="V1999" i="29"/>
  <c r="R1998" i="29"/>
  <c r="N1997" i="29"/>
  <c r="V1995" i="29"/>
  <c r="R1994" i="29"/>
  <c r="N1993" i="29"/>
  <c r="V1991" i="29"/>
  <c r="R1990" i="29"/>
  <c r="N1989" i="29"/>
  <c r="V1987" i="29"/>
  <c r="R1986" i="29"/>
  <c r="N1985" i="29"/>
  <c r="V1983" i="29"/>
  <c r="R1982" i="29"/>
  <c r="N1981" i="29"/>
  <c r="V1979" i="29"/>
  <c r="R1978" i="29"/>
  <c r="N1977" i="29"/>
  <c r="V1975" i="29"/>
  <c r="R1974" i="29"/>
  <c r="N1973" i="29"/>
  <c r="V1971" i="29"/>
  <c r="R1970" i="29"/>
  <c r="N1969" i="29"/>
  <c r="V1967" i="29"/>
  <c r="R1966" i="29"/>
  <c r="N1965" i="29"/>
  <c r="V1963" i="29"/>
  <c r="R1962" i="29"/>
  <c r="N1961" i="29"/>
  <c r="V1959" i="29"/>
  <c r="R1958" i="29"/>
  <c r="N1957" i="29"/>
  <c r="V1955" i="29"/>
  <c r="R1954" i="29"/>
  <c r="N1953" i="29"/>
  <c r="V1951" i="29"/>
  <c r="R1950" i="29"/>
  <c r="N1949" i="29"/>
  <c r="V1947" i="29"/>
  <c r="R1946" i="29"/>
  <c r="Q2149" i="29"/>
  <c r="U2138" i="29"/>
  <c r="V2130" i="29"/>
  <c r="P2124" i="29"/>
  <c r="Q2120" i="29"/>
  <c r="Q2117" i="29"/>
  <c r="S2113" i="29"/>
  <c r="U2109" i="29"/>
  <c r="U2106" i="29"/>
  <c r="K2103" i="29"/>
  <c r="M2100" i="29"/>
  <c r="P2097" i="29"/>
  <c r="T2094" i="29"/>
  <c r="L2092" i="29"/>
  <c r="T2089" i="29"/>
  <c r="P2087" i="29"/>
  <c r="R2085" i="29"/>
  <c r="N2083" i="29"/>
  <c r="P2081" i="29"/>
  <c r="O2079" i="29"/>
  <c r="T2077" i="29"/>
  <c r="M2076" i="29"/>
  <c r="R2074" i="29"/>
  <c r="M2073" i="29"/>
  <c r="T2071" i="29"/>
  <c r="O2070" i="29"/>
  <c r="V2068" i="29"/>
  <c r="Q2067" i="29"/>
  <c r="L2066" i="29"/>
  <c r="S2064" i="29"/>
  <c r="N2063" i="29"/>
  <c r="U2061" i="29"/>
  <c r="P2060" i="29"/>
  <c r="K2059" i="29"/>
  <c r="R2057" i="29"/>
  <c r="M2056" i="29"/>
  <c r="T2054" i="29"/>
  <c r="N2053" i="29"/>
  <c r="U2051" i="29"/>
  <c r="Q2050" i="29"/>
  <c r="M2049" i="29"/>
  <c r="U2047" i="29"/>
  <c r="Q2046" i="29"/>
  <c r="M2045" i="29"/>
  <c r="U2043" i="29"/>
  <c r="Q2042" i="29"/>
  <c r="M2041" i="29"/>
  <c r="U2039" i="29"/>
  <c r="Q2038" i="29"/>
  <c r="M2037" i="29"/>
  <c r="U2035" i="29"/>
  <c r="Q2034" i="29"/>
  <c r="M2033" i="29"/>
  <c r="U2031" i="29"/>
  <c r="Q2030" i="29"/>
  <c r="M2029" i="29"/>
  <c r="U2027" i="29"/>
  <c r="Q2026" i="29"/>
  <c r="M2025" i="29"/>
  <c r="U2023" i="29"/>
  <c r="Q2022" i="29"/>
  <c r="M2021" i="29"/>
  <c r="U2019" i="29"/>
  <c r="Q2018" i="29"/>
  <c r="M2017" i="29"/>
  <c r="U2015" i="29"/>
  <c r="Q2014" i="29"/>
  <c r="M2013" i="29"/>
  <c r="U2011" i="29"/>
  <c r="Q2010" i="29"/>
  <c r="M2009" i="29"/>
  <c r="U2007" i="29"/>
  <c r="Q2006" i="29"/>
  <c r="M2005" i="29"/>
  <c r="U2003" i="29"/>
  <c r="Q2002" i="29"/>
  <c r="M2001" i="29"/>
  <c r="U1999" i="29"/>
  <c r="Q1998" i="29"/>
  <c r="M1997" i="29"/>
  <c r="U1995" i="29"/>
  <c r="Q1994" i="29"/>
  <c r="M1993" i="29"/>
  <c r="U1991" i="29"/>
  <c r="Q1990" i="29"/>
  <c r="M1989" i="29"/>
  <c r="U1987" i="29"/>
  <c r="Q1986" i="29"/>
  <c r="M1985" i="29"/>
  <c r="U1983" i="29"/>
  <c r="Q1982" i="29"/>
  <c r="M1981" i="29"/>
  <c r="U1979" i="29"/>
  <c r="Q1978" i="29"/>
  <c r="M1977" i="29"/>
  <c r="U1975" i="29"/>
  <c r="Q1974" i="29"/>
  <c r="M1973" i="29"/>
  <c r="U1971" i="29"/>
  <c r="Q1970" i="29"/>
  <c r="M1969" i="29"/>
  <c r="U1967" i="29"/>
  <c r="Q1966" i="29"/>
  <c r="M1965" i="29"/>
  <c r="U1963" i="29"/>
  <c r="Q1962" i="29"/>
  <c r="M1961" i="29"/>
  <c r="U1959" i="29"/>
  <c r="Q1958" i="29"/>
  <c r="M1957" i="29"/>
  <c r="U1955" i="29"/>
  <c r="Q1954" i="29"/>
  <c r="M1953" i="29"/>
  <c r="U1951" i="29"/>
  <c r="Q1950" i="29"/>
  <c r="M1949" i="29"/>
  <c r="U1947" i="29"/>
  <c r="Q1946" i="29"/>
  <c r="N2148" i="29"/>
  <c r="R2137" i="29"/>
  <c r="U2130" i="29"/>
  <c r="N2124" i="29"/>
  <c r="P2120" i="29"/>
  <c r="P2117" i="29"/>
  <c r="R2113" i="29"/>
  <c r="T2109" i="29"/>
  <c r="T2106" i="29"/>
  <c r="V2102" i="29"/>
  <c r="L2100" i="29"/>
  <c r="S2096" i="29"/>
  <c r="K2094" i="29"/>
  <c r="Q2091" i="29"/>
  <c r="S2089" i="29"/>
  <c r="O2087" i="29"/>
  <c r="Q2085" i="29"/>
  <c r="M2083" i="29"/>
  <c r="V2080" i="29"/>
  <c r="N2079" i="29"/>
  <c r="S2077" i="29"/>
  <c r="L2076" i="29"/>
  <c r="Q2074" i="29"/>
  <c r="L2073" i="29"/>
  <c r="S2071" i="29"/>
  <c r="N2070" i="29"/>
  <c r="U2068" i="29"/>
  <c r="P2067" i="29"/>
  <c r="K2066" i="29"/>
  <c r="R2064" i="29"/>
  <c r="M2063" i="29"/>
  <c r="T2061" i="29"/>
  <c r="O2060" i="29"/>
  <c r="V2058" i="29"/>
  <c r="Q2057" i="29"/>
  <c r="L2056" i="29"/>
  <c r="R2054" i="29"/>
  <c r="M2053" i="29"/>
  <c r="T2051" i="29"/>
  <c r="P2050" i="29"/>
  <c r="L2049" i="29"/>
  <c r="T2047" i="29"/>
  <c r="P2046" i="29"/>
  <c r="L2045" i="29"/>
  <c r="T2043" i="29"/>
  <c r="P2042" i="29"/>
  <c r="L2041" i="29"/>
  <c r="T2039" i="29"/>
  <c r="P2038" i="29"/>
  <c r="L2037" i="29"/>
  <c r="T2035" i="29"/>
  <c r="P2034" i="29"/>
  <c r="L2033" i="29"/>
  <c r="T2031" i="29"/>
  <c r="P2030" i="29"/>
  <c r="L2029" i="29"/>
  <c r="T2027" i="29"/>
  <c r="P2026" i="29"/>
  <c r="L2025" i="29"/>
  <c r="T2023" i="29"/>
  <c r="P2022" i="29"/>
  <c r="L2021" i="29"/>
  <c r="T2019" i="29"/>
  <c r="P2018" i="29"/>
  <c r="L2017" i="29"/>
  <c r="T2015" i="29"/>
  <c r="P2014" i="29"/>
  <c r="L2013" i="29"/>
  <c r="T2011" i="29"/>
  <c r="P2010" i="29"/>
  <c r="L2009" i="29"/>
  <c r="T2007" i="29"/>
  <c r="P2006" i="29"/>
  <c r="L2005" i="29"/>
  <c r="T2003" i="29"/>
  <c r="P2002" i="29"/>
  <c r="L2001" i="29"/>
  <c r="T1999" i="29"/>
  <c r="P1998" i="29"/>
  <c r="L1997" i="29"/>
  <c r="T1995" i="29"/>
  <c r="P1994" i="29"/>
  <c r="L1993" i="29"/>
  <c r="T1991" i="29"/>
  <c r="P1990" i="29"/>
  <c r="L1989" i="29"/>
  <c r="T1987" i="29"/>
  <c r="P1986" i="29"/>
  <c r="L1985" i="29"/>
  <c r="T1983" i="29"/>
  <c r="P1982" i="29"/>
  <c r="L1981" i="29"/>
  <c r="T1979" i="29"/>
  <c r="P1978" i="29"/>
  <c r="L1977" i="29"/>
  <c r="T1975" i="29"/>
  <c r="P1974" i="29"/>
  <c r="L1973" i="29"/>
  <c r="T1971" i="29"/>
  <c r="P1970" i="29"/>
  <c r="L1969" i="29"/>
  <c r="T1967" i="29"/>
  <c r="P1966" i="29"/>
  <c r="L1965" i="29"/>
  <c r="T1963" i="29"/>
  <c r="P1962" i="29"/>
  <c r="L1961" i="29"/>
  <c r="T1959" i="29"/>
  <c r="P1958" i="29"/>
  <c r="L1957" i="29"/>
  <c r="M2148" i="29"/>
  <c r="Q2137" i="29"/>
  <c r="T2130" i="29"/>
  <c r="M2124" i="29"/>
  <c r="O2120" i="29"/>
  <c r="Q2116" i="29"/>
  <c r="Q2113" i="29"/>
  <c r="S2109" i="29"/>
  <c r="U2105" i="29"/>
  <c r="U2102" i="29"/>
  <c r="N2099" i="29"/>
  <c r="R2096" i="29"/>
  <c r="V2093" i="29"/>
  <c r="P2091" i="29"/>
  <c r="R2089" i="29"/>
  <c r="N2087" i="29"/>
  <c r="P2085" i="29"/>
  <c r="L2083" i="29"/>
  <c r="U2080" i="29"/>
  <c r="M2079" i="29"/>
  <c r="R2077" i="29"/>
  <c r="V2075" i="29"/>
  <c r="P2074" i="29"/>
  <c r="K2073" i="29"/>
  <c r="R2071" i="29"/>
  <c r="M2070" i="29"/>
  <c r="T2068" i="29"/>
  <c r="O2067" i="29"/>
  <c r="V2065" i="29"/>
  <c r="Q2064" i="29"/>
  <c r="L2063" i="29"/>
  <c r="S2061" i="29"/>
  <c r="N2060" i="29"/>
  <c r="U2058" i="29"/>
  <c r="P2057" i="29"/>
  <c r="V2055" i="29"/>
  <c r="Q2054" i="29"/>
  <c r="L2053" i="29"/>
  <c r="S2051" i="29"/>
  <c r="O2050" i="29"/>
  <c r="K2049" i="29"/>
  <c r="S2047" i="29"/>
  <c r="O2046" i="29"/>
  <c r="K2045" i="29"/>
  <c r="S2043" i="29"/>
  <c r="O2042" i="29"/>
  <c r="K2041" i="29"/>
  <c r="S2039" i="29"/>
  <c r="O2038" i="29"/>
  <c r="K2037" i="29"/>
  <c r="S2035" i="29"/>
  <c r="O2034" i="29"/>
  <c r="K2033" i="29"/>
  <c r="S2031" i="29"/>
  <c r="O2030" i="29"/>
  <c r="K2029" i="29"/>
  <c r="S2027" i="29"/>
  <c r="O2026" i="29"/>
  <c r="K2025" i="29"/>
  <c r="S2023" i="29"/>
  <c r="O2022" i="29"/>
  <c r="K2021" i="29"/>
  <c r="S2019" i="29"/>
  <c r="O2018" i="29"/>
  <c r="K2017" i="29"/>
  <c r="S2015" i="29"/>
  <c r="O2014" i="29"/>
  <c r="K2013" i="29"/>
  <c r="S2011" i="29"/>
  <c r="O2010" i="29"/>
  <c r="K2009" i="29"/>
  <c r="S2007" i="29"/>
  <c r="O2006" i="29"/>
  <c r="K2005" i="29"/>
  <c r="S2003" i="29"/>
  <c r="O2002" i="29"/>
  <c r="K2001" i="29"/>
  <c r="S1999" i="29"/>
  <c r="O1998" i="29"/>
  <c r="K1997" i="29"/>
  <c r="S1995" i="29"/>
  <c r="O1994" i="29"/>
  <c r="K1993" i="29"/>
  <c r="S1991" i="29"/>
  <c r="O1990" i="29"/>
  <c r="K1989" i="29"/>
  <c r="S1987" i="29"/>
  <c r="O1986" i="29"/>
  <c r="K1985" i="29"/>
  <c r="S1983" i="29"/>
  <c r="O1982" i="29"/>
  <c r="K1981" i="29"/>
  <c r="S1979" i="29"/>
  <c r="O1978" i="29"/>
  <c r="K1977" i="29"/>
  <c r="S1975" i="29"/>
  <c r="O1974" i="29"/>
  <c r="K1973" i="29"/>
  <c r="S1971" i="29"/>
  <c r="O1970" i="29"/>
  <c r="K1969" i="29"/>
  <c r="S1967" i="29"/>
  <c r="O1966" i="29"/>
  <c r="K1965" i="29"/>
  <c r="S1963" i="29"/>
  <c r="O1962" i="29"/>
  <c r="K1961" i="29"/>
  <c r="S1959" i="29"/>
  <c r="O1958" i="29"/>
  <c r="K1957" i="29"/>
  <c r="S1955" i="29"/>
  <c r="V2146" i="29"/>
  <c r="P2137" i="29"/>
  <c r="R2129" i="29"/>
  <c r="L2124" i="29"/>
  <c r="N2120" i="29"/>
  <c r="P2116" i="29"/>
  <c r="P2113" i="29"/>
  <c r="R2109" i="29"/>
  <c r="T2105" i="29"/>
  <c r="T2102" i="29"/>
  <c r="M2099" i="29"/>
  <c r="Q2096" i="29"/>
  <c r="U2093" i="29"/>
  <c r="O2091" i="29"/>
  <c r="Q2089" i="29"/>
  <c r="M2087" i="29"/>
  <c r="U2084" i="29"/>
  <c r="K2083" i="29"/>
  <c r="T2080" i="29"/>
  <c r="L2079" i="29"/>
  <c r="Q2077" i="29"/>
  <c r="U2075" i="29"/>
  <c r="O2074" i="29"/>
  <c r="V2072" i="29"/>
  <c r="Q2071" i="29"/>
  <c r="L2070" i="29"/>
  <c r="S2068" i="29"/>
  <c r="N2067" i="29"/>
  <c r="U2065" i="29"/>
  <c r="P2064" i="29"/>
  <c r="K2063" i="29"/>
  <c r="R2061" i="29"/>
  <c r="M2060" i="29"/>
  <c r="T2058" i="29"/>
  <c r="N2057" i="29"/>
  <c r="U2055" i="29"/>
  <c r="P2054" i="29"/>
  <c r="K2053" i="29"/>
  <c r="R2051" i="29"/>
  <c r="N2050" i="29"/>
  <c r="V2048" i="29"/>
  <c r="R2047" i="29"/>
  <c r="N2046" i="29"/>
  <c r="V2044" i="29"/>
  <c r="R2043" i="29"/>
  <c r="N2042" i="29"/>
  <c r="V2040" i="29"/>
  <c r="R2039" i="29"/>
  <c r="N2038" i="29"/>
  <c r="V2036" i="29"/>
  <c r="R2035" i="29"/>
  <c r="N2034" i="29"/>
  <c r="V2032" i="29"/>
  <c r="R2031" i="29"/>
  <c r="N2030" i="29"/>
  <c r="V2028" i="29"/>
  <c r="R2027" i="29"/>
  <c r="N2026" i="29"/>
  <c r="V2024" i="29"/>
  <c r="R2023" i="29"/>
  <c r="N2022" i="29"/>
  <c r="V2020" i="29"/>
  <c r="R2019" i="29"/>
  <c r="N2018" i="29"/>
  <c r="V2016" i="29"/>
  <c r="R2015" i="29"/>
  <c r="N2014" i="29"/>
  <c r="V2012" i="29"/>
  <c r="R2011" i="29"/>
  <c r="N2010" i="29"/>
  <c r="V2008" i="29"/>
  <c r="R2007" i="29"/>
  <c r="N2006" i="29"/>
  <c r="V2004" i="29"/>
  <c r="R2003" i="29"/>
  <c r="N2002" i="29"/>
  <c r="V2000" i="29"/>
  <c r="R1999" i="29"/>
  <c r="N1998" i="29"/>
  <c r="V1996" i="29"/>
  <c r="R1995" i="29"/>
  <c r="N1994" i="29"/>
  <c r="V1992" i="29"/>
  <c r="R1991" i="29"/>
  <c r="N1990" i="29"/>
  <c r="U2146" i="29"/>
  <c r="N2136" i="29"/>
  <c r="Q2129" i="29"/>
  <c r="M2123" i="29"/>
  <c r="M2120" i="29"/>
  <c r="O2116" i="29"/>
  <c r="Q2112" i="29"/>
  <c r="Q2109" i="29"/>
  <c r="S2105" i="29"/>
  <c r="V2101" i="29"/>
  <c r="L2099" i="29"/>
  <c r="P2096" i="29"/>
  <c r="T2093" i="29"/>
  <c r="N2091" i="29"/>
  <c r="P2089" i="29"/>
  <c r="L2087" i="29"/>
  <c r="T2084" i="29"/>
  <c r="V2082" i="29"/>
  <c r="S2080" i="29"/>
  <c r="K2079" i="29"/>
  <c r="P2077" i="29"/>
  <c r="S2075" i="29"/>
  <c r="N2074" i="29"/>
  <c r="U2072" i="29"/>
  <c r="P2071" i="29"/>
  <c r="K2070" i="29"/>
  <c r="R2068" i="29"/>
  <c r="M2067" i="29"/>
  <c r="T2065" i="29"/>
  <c r="O2064" i="29"/>
  <c r="V2062" i="29"/>
  <c r="Q2061" i="29"/>
  <c r="L2060" i="29"/>
  <c r="R2058" i="29"/>
  <c r="M2057" i="29"/>
  <c r="T2055" i="29"/>
  <c r="O2054" i="29"/>
  <c r="V2052" i="29"/>
  <c r="Q2051" i="29"/>
  <c r="M2050" i="29"/>
  <c r="U2048" i="29"/>
  <c r="Q2047" i="29"/>
  <c r="M2046" i="29"/>
  <c r="U2044" i="29"/>
  <c r="Q2043" i="29"/>
  <c r="M2042" i="29"/>
  <c r="U2040" i="29"/>
  <c r="Q2039" i="29"/>
  <c r="M2038" i="29"/>
  <c r="U2036" i="29"/>
  <c r="Q2035" i="29"/>
  <c r="M2034" i="29"/>
  <c r="U2032" i="29"/>
  <c r="Q2031" i="29"/>
  <c r="M2030" i="29"/>
  <c r="U2028" i="29"/>
  <c r="Q2027" i="29"/>
  <c r="M2026" i="29"/>
  <c r="U2024" i="29"/>
  <c r="Q2023" i="29"/>
  <c r="M2022" i="29"/>
  <c r="U2020" i="29"/>
  <c r="Q2019" i="29"/>
  <c r="M2018" i="29"/>
  <c r="U2016" i="29"/>
  <c r="Q2015" i="29"/>
  <c r="M2014" i="29"/>
  <c r="U2012" i="29"/>
  <c r="Q2011" i="29"/>
  <c r="M2010" i="29"/>
  <c r="U2008" i="29"/>
  <c r="Q2007" i="29"/>
  <c r="M2006" i="29"/>
  <c r="U2004" i="29"/>
  <c r="Q2003" i="29"/>
  <c r="M2002" i="29"/>
  <c r="U2000" i="29"/>
  <c r="Q1999" i="29"/>
  <c r="M1998" i="29"/>
  <c r="U1996" i="29"/>
  <c r="Q1995" i="29"/>
  <c r="M1994" i="29"/>
  <c r="U1992" i="29"/>
  <c r="Q1991" i="29"/>
  <c r="M1990" i="29"/>
  <c r="U1988" i="29"/>
  <c r="Q1987" i="29"/>
  <c r="M1986" i="29"/>
  <c r="U1984" i="29"/>
  <c r="Q1983" i="29"/>
  <c r="M1982" i="29"/>
  <c r="U1980" i="29"/>
  <c r="Q1979" i="29"/>
  <c r="M1978" i="29"/>
  <c r="U1976" i="29"/>
  <c r="Q1975" i="29"/>
  <c r="R2145" i="29"/>
  <c r="M2136" i="29"/>
  <c r="P2129" i="29"/>
  <c r="L2123" i="29"/>
  <c r="L2120" i="29"/>
  <c r="N2116" i="29"/>
  <c r="P2112" i="29"/>
  <c r="P2109" i="29"/>
  <c r="R2105" i="29"/>
  <c r="U2101" i="29"/>
  <c r="K2099" i="29"/>
  <c r="O2096" i="29"/>
  <c r="S2093" i="29"/>
  <c r="M2091" i="29"/>
  <c r="U2088" i="29"/>
  <c r="K2087" i="29"/>
  <c r="S2084" i="29"/>
  <c r="U2082" i="29"/>
  <c r="R2080" i="29"/>
  <c r="V2078" i="29"/>
  <c r="N2077" i="29"/>
  <c r="R2075" i="29"/>
  <c r="M2074" i="29"/>
  <c r="T2072" i="29"/>
  <c r="O2071" i="29"/>
  <c r="V2069" i="29"/>
  <c r="Q2068" i="29"/>
  <c r="L2067" i="29"/>
  <c r="S2065" i="29"/>
  <c r="N2064" i="29"/>
  <c r="U2062" i="29"/>
  <c r="P2061" i="29"/>
  <c r="V2059" i="29"/>
  <c r="Q2058" i="29"/>
  <c r="L2057" i="29"/>
  <c r="S2055" i="29"/>
  <c r="N2054" i="29"/>
  <c r="U2052" i="29"/>
  <c r="P2051" i="29"/>
  <c r="L2050" i="29"/>
  <c r="T2048" i="29"/>
  <c r="P2047" i="29"/>
  <c r="L2046" i="29"/>
  <c r="T2044" i="29"/>
  <c r="P2043" i="29"/>
  <c r="L2042" i="29"/>
  <c r="T2040" i="29"/>
  <c r="P2039" i="29"/>
  <c r="L2038" i="29"/>
  <c r="T2036" i="29"/>
  <c r="P2035" i="29"/>
  <c r="L2034" i="29"/>
  <c r="T2032" i="29"/>
  <c r="P2031" i="29"/>
  <c r="L2030" i="29"/>
  <c r="T2028" i="29"/>
  <c r="P2027" i="29"/>
  <c r="L2026" i="29"/>
  <c r="T2024" i="29"/>
  <c r="P2023" i="29"/>
  <c r="L2022" i="29"/>
  <c r="T2020" i="29"/>
  <c r="P2019" i="29"/>
  <c r="L2018" i="29"/>
  <c r="T2016" i="29"/>
  <c r="P2015" i="29"/>
  <c r="L2014" i="29"/>
  <c r="T2012" i="29"/>
  <c r="P2011" i="29"/>
  <c r="L2010" i="29"/>
  <c r="T2008" i="29"/>
  <c r="P2007" i="29"/>
  <c r="L2006" i="29"/>
  <c r="T2004" i="29"/>
  <c r="P2003" i="29"/>
  <c r="L2002" i="29"/>
  <c r="T2000" i="29"/>
  <c r="P1999" i="29"/>
  <c r="L1998" i="29"/>
  <c r="T1996" i="29"/>
  <c r="P1995" i="29"/>
  <c r="L1994" i="29"/>
  <c r="T1992" i="29"/>
  <c r="P1991" i="29"/>
  <c r="L1990" i="29"/>
  <c r="T1988" i="29"/>
  <c r="P1987" i="29"/>
  <c r="L1986" i="29"/>
  <c r="T1984" i="29"/>
  <c r="P1983" i="29"/>
  <c r="L1982" i="29"/>
  <c r="T1980" i="29"/>
  <c r="P1979" i="29"/>
  <c r="L1978" i="29"/>
  <c r="T1976" i="29"/>
  <c r="P1975" i="29"/>
  <c r="L1974" i="29"/>
  <c r="U1972" i="29"/>
  <c r="L1966" i="29"/>
  <c r="N1958" i="29"/>
  <c r="K1953" i="29"/>
  <c r="V1948" i="29"/>
  <c r="K1945" i="29"/>
  <c r="M1942" i="29"/>
  <c r="R1938" i="29"/>
  <c r="T1935" i="29"/>
  <c r="V1932" i="29"/>
  <c r="L1930" i="29"/>
  <c r="Q1926" i="29"/>
  <c r="U1923" i="29"/>
  <c r="M1921" i="29"/>
  <c r="R1918" i="29"/>
  <c r="M1916" i="29"/>
  <c r="O1914" i="29"/>
  <c r="O1912" i="29"/>
  <c r="T1910" i="29"/>
  <c r="N1909" i="29"/>
  <c r="T1907" i="29"/>
  <c r="N1906" i="29"/>
  <c r="T1904" i="29"/>
  <c r="N1903" i="29"/>
  <c r="U1901" i="29"/>
  <c r="P1900" i="29"/>
  <c r="K1899" i="29"/>
  <c r="R1897" i="29"/>
  <c r="M1896" i="29"/>
  <c r="T1894" i="29"/>
  <c r="O1893" i="29"/>
  <c r="V1891" i="29"/>
  <c r="Q1890" i="29"/>
  <c r="L1889" i="29"/>
  <c r="S1887" i="29"/>
  <c r="N1886" i="29"/>
  <c r="U1884" i="29"/>
  <c r="P1883" i="29"/>
  <c r="V1881" i="29"/>
  <c r="Q1880" i="29"/>
  <c r="L1879" i="29"/>
  <c r="S1877" i="29"/>
  <c r="N1876" i="29"/>
  <c r="V1874" i="29"/>
  <c r="R1873" i="29"/>
  <c r="N1872" i="29"/>
  <c r="V1870" i="29"/>
  <c r="R1869" i="29"/>
  <c r="N1868" i="29"/>
  <c r="V1866" i="29"/>
  <c r="R1865" i="29"/>
  <c r="N1864" i="29"/>
  <c r="V1862" i="29"/>
  <c r="R1861" i="29"/>
  <c r="N1860" i="29"/>
  <c r="V1858" i="29"/>
  <c r="R1857" i="29"/>
  <c r="N1856" i="29"/>
  <c r="V1854" i="29"/>
  <c r="R1853" i="29"/>
  <c r="N1852" i="29"/>
  <c r="V1850" i="29"/>
  <c r="R1849" i="29"/>
  <c r="N1848" i="29"/>
  <c r="V1846" i="29"/>
  <c r="R1845" i="29"/>
  <c r="N1844" i="29"/>
  <c r="V1842" i="29"/>
  <c r="R1841" i="29"/>
  <c r="N1840" i="29"/>
  <c r="V1838" i="29"/>
  <c r="R1837" i="29"/>
  <c r="N1836" i="29"/>
  <c r="V1834" i="29"/>
  <c r="R1833" i="29"/>
  <c r="N1832" i="29"/>
  <c r="V1830" i="29"/>
  <c r="R1829" i="29"/>
  <c r="N1828" i="29"/>
  <c r="V1826" i="29"/>
  <c r="R1825" i="29"/>
  <c r="N1824" i="29"/>
  <c r="V1822" i="29"/>
  <c r="R1821" i="29"/>
  <c r="N1820" i="29"/>
  <c r="V1818" i="29"/>
  <c r="R1817" i="29"/>
  <c r="N1816" i="29"/>
  <c r="V1814" i="29"/>
  <c r="R1813" i="29"/>
  <c r="N1812" i="29"/>
  <c r="V1810" i="29"/>
  <c r="R1809" i="29"/>
  <c r="N1808" i="29"/>
  <c r="V1806" i="29"/>
  <c r="R1805" i="29"/>
  <c r="N1804" i="29"/>
  <c r="V1802" i="29"/>
  <c r="R1801" i="29"/>
  <c r="N1800" i="29"/>
  <c r="V1798" i="29"/>
  <c r="R1797" i="29"/>
  <c r="N1796" i="29"/>
  <c r="V1794" i="29"/>
  <c r="R1793" i="29"/>
  <c r="N1792" i="29"/>
  <c r="V1790" i="29"/>
  <c r="R1789" i="29"/>
  <c r="N1788" i="29"/>
  <c r="V1786" i="29"/>
  <c r="R1785" i="29"/>
  <c r="N1784" i="29"/>
  <c r="V1782" i="29"/>
  <c r="R1781" i="29"/>
  <c r="N1780" i="29"/>
  <c r="V1778" i="29"/>
  <c r="R1777" i="29"/>
  <c r="N1776" i="29"/>
  <c r="V1774" i="29"/>
  <c r="R1773" i="29"/>
  <c r="N1772" i="29"/>
  <c r="V1770" i="29"/>
  <c r="R1769" i="29"/>
  <c r="N1768" i="29"/>
  <c r="V1766" i="29"/>
  <c r="R1765" i="29"/>
  <c r="N1764" i="29"/>
  <c r="V1762" i="29"/>
  <c r="R1761" i="29"/>
  <c r="N1760" i="29"/>
  <c r="V1758" i="29"/>
  <c r="R1757" i="29"/>
  <c r="N1756" i="29"/>
  <c r="V1754" i="29"/>
  <c r="R1753" i="29"/>
  <c r="N1752" i="29"/>
  <c r="V1750" i="29"/>
  <c r="R1749" i="29"/>
  <c r="N1748" i="29"/>
  <c r="V1746" i="29"/>
  <c r="R1745" i="29"/>
  <c r="N1744" i="29"/>
  <c r="V1742" i="29"/>
  <c r="R1741" i="29"/>
  <c r="N1740" i="29"/>
  <c r="V1738" i="29"/>
  <c r="R1737" i="29"/>
  <c r="N1736" i="29"/>
  <c r="V1734" i="29"/>
  <c r="R1733" i="29"/>
  <c r="N1732" i="29"/>
  <c r="V1730" i="29"/>
  <c r="R1729" i="29"/>
  <c r="N1728" i="29"/>
  <c r="V1726" i="29"/>
  <c r="R1725" i="29"/>
  <c r="N1724" i="29"/>
  <c r="V1722" i="29"/>
  <c r="R1721" i="29"/>
  <c r="N1720" i="29"/>
  <c r="V1718" i="29"/>
  <c r="R1717" i="29"/>
  <c r="N1716" i="29"/>
  <c r="V1714" i="29"/>
  <c r="R1713" i="29"/>
  <c r="N1712" i="29"/>
  <c r="V1710" i="29"/>
  <c r="R1709" i="29"/>
  <c r="N1708" i="29"/>
  <c r="V1706" i="29"/>
  <c r="T1972" i="29"/>
  <c r="V1964" i="29"/>
  <c r="M1958" i="29"/>
  <c r="V1952" i="29"/>
  <c r="U1948" i="29"/>
  <c r="V1944" i="29"/>
  <c r="L1942" i="29"/>
  <c r="Q1938" i="29"/>
  <c r="S1935" i="29"/>
  <c r="U1932" i="29"/>
  <c r="N1929" i="29"/>
  <c r="P1926" i="29"/>
  <c r="T1923" i="29"/>
  <c r="L1921" i="29"/>
  <c r="Q1918" i="29"/>
  <c r="K1916" i="29"/>
  <c r="N1914" i="29"/>
  <c r="M1912" i="29"/>
  <c r="S1910" i="29"/>
  <c r="M1909" i="29"/>
  <c r="S1907" i="29"/>
  <c r="M1906" i="29"/>
  <c r="R1904" i="29"/>
  <c r="M1903" i="29"/>
  <c r="T1901" i="29"/>
  <c r="O1900" i="29"/>
  <c r="V1898" i="29"/>
  <c r="Q1897" i="29"/>
  <c r="L1896" i="29"/>
  <c r="S1894" i="29"/>
  <c r="N1893" i="29"/>
  <c r="U1891" i="29"/>
  <c r="P1890" i="29"/>
  <c r="K1889" i="29"/>
  <c r="R1887" i="29"/>
  <c r="M1886" i="29"/>
  <c r="T1884" i="29"/>
  <c r="N1883" i="29"/>
  <c r="U1881" i="29"/>
  <c r="P1880" i="29"/>
  <c r="K1879" i="29"/>
  <c r="R1877" i="29"/>
  <c r="M1876" i="29"/>
  <c r="U1874" i="29"/>
  <c r="Q1873" i="29"/>
  <c r="M1872" i="29"/>
  <c r="U1870" i="29"/>
  <c r="Q1869" i="29"/>
  <c r="M1868" i="29"/>
  <c r="U1866" i="29"/>
  <c r="Q1865" i="29"/>
  <c r="M1864" i="29"/>
  <c r="U1862" i="29"/>
  <c r="Q1861" i="29"/>
  <c r="M1860" i="29"/>
  <c r="U1858" i="29"/>
  <c r="Q1857" i="29"/>
  <c r="M1856" i="29"/>
  <c r="U1854" i="29"/>
  <c r="Q1853" i="29"/>
  <c r="M1852" i="29"/>
  <c r="U1850" i="29"/>
  <c r="Q1849" i="29"/>
  <c r="M1848" i="29"/>
  <c r="U1846" i="29"/>
  <c r="Q1845" i="29"/>
  <c r="M1844" i="29"/>
  <c r="U1842" i="29"/>
  <c r="Q1841" i="29"/>
  <c r="M1840" i="29"/>
  <c r="U1838" i="29"/>
  <c r="Q1837" i="29"/>
  <c r="M1836" i="29"/>
  <c r="U1834" i="29"/>
  <c r="Q1833" i="29"/>
  <c r="M1832" i="29"/>
  <c r="U1830" i="29"/>
  <c r="Q1829" i="29"/>
  <c r="M1828" i="29"/>
  <c r="U1826" i="29"/>
  <c r="Q1825" i="29"/>
  <c r="M1824" i="29"/>
  <c r="U1822" i="29"/>
  <c r="Q1821" i="29"/>
  <c r="M1820" i="29"/>
  <c r="U1818" i="29"/>
  <c r="Q1817" i="29"/>
  <c r="M1816" i="29"/>
  <c r="U1814" i="29"/>
  <c r="Q1813" i="29"/>
  <c r="M1812" i="29"/>
  <c r="U1810" i="29"/>
  <c r="Q1809" i="29"/>
  <c r="M1808" i="29"/>
  <c r="U1806" i="29"/>
  <c r="Q1805" i="29"/>
  <c r="M1804" i="29"/>
  <c r="U1802" i="29"/>
  <c r="Q1801" i="29"/>
  <c r="M1800" i="29"/>
  <c r="U1798" i="29"/>
  <c r="Q1797" i="29"/>
  <c r="M1796" i="29"/>
  <c r="U1794" i="29"/>
  <c r="Q1793" i="29"/>
  <c r="M1792" i="29"/>
  <c r="U1790" i="29"/>
  <c r="Q1789" i="29"/>
  <c r="M1788" i="29"/>
  <c r="U1786" i="29"/>
  <c r="Q1785" i="29"/>
  <c r="M1784" i="29"/>
  <c r="U1782" i="29"/>
  <c r="Q1781" i="29"/>
  <c r="M1780" i="29"/>
  <c r="U1778" i="29"/>
  <c r="Q1777" i="29"/>
  <c r="M1776" i="29"/>
  <c r="U1774" i="29"/>
  <c r="Q1773" i="29"/>
  <c r="M1772" i="29"/>
  <c r="U1770" i="29"/>
  <c r="Q1769" i="29"/>
  <c r="M1768" i="29"/>
  <c r="U1766" i="29"/>
  <c r="Q1765" i="29"/>
  <c r="M1764" i="29"/>
  <c r="U1762" i="29"/>
  <c r="Q1761" i="29"/>
  <c r="M1760" i="29"/>
  <c r="U1758" i="29"/>
  <c r="Q1757" i="29"/>
  <c r="M1756" i="29"/>
  <c r="U1754" i="29"/>
  <c r="Q1753" i="29"/>
  <c r="M1752" i="29"/>
  <c r="U1750" i="29"/>
  <c r="Q1749" i="29"/>
  <c r="M1748" i="29"/>
  <c r="U1746" i="29"/>
  <c r="Q1745" i="29"/>
  <c r="M1744" i="29"/>
  <c r="U1742" i="29"/>
  <c r="Q1741" i="29"/>
  <c r="M1740" i="29"/>
  <c r="U1738" i="29"/>
  <c r="Q1737" i="29"/>
  <c r="M1736" i="29"/>
  <c r="U1734" i="29"/>
  <c r="Q1733" i="29"/>
  <c r="M1732" i="29"/>
  <c r="U1730" i="29"/>
  <c r="Q1729" i="29"/>
  <c r="M1728" i="29"/>
  <c r="U1726" i="29"/>
  <c r="Q1725" i="29"/>
  <c r="M1724" i="29"/>
  <c r="U1722" i="29"/>
  <c r="Q1721" i="29"/>
  <c r="M1720" i="29"/>
  <c r="U1718" i="29"/>
  <c r="Q1717" i="29"/>
  <c r="M1716" i="29"/>
  <c r="U1714" i="29"/>
  <c r="Q1713" i="29"/>
  <c r="M1712" i="29"/>
  <c r="U1710" i="29"/>
  <c r="Q1709" i="29"/>
  <c r="M1708" i="29"/>
  <c r="U1706" i="29"/>
  <c r="V1988" i="29"/>
  <c r="R1971" i="29"/>
  <c r="U1964" i="29"/>
  <c r="L1958" i="29"/>
  <c r="U1952" i="29"/>
  <c r="T1948" i="29"/>
  <c r="U1944" i="29"/>
  <c r="N1941" i="29"/>
  <c r="P1938" i="29"/>
  <c r="R1935" i="29"/>
  <c r="T1932" i="29"/>
  <c r="M1929" i="29"/>
  <c r="O1926" i="29"/>
  <c r="S1923" i="29"/>
  <c r="K1921" i="29"/>
  <c r="P1918" i="29"/>
  <c r="V1915" i="29"/>
  <c r="M1914" i="29"/>
  <c r="L1912" i="29"/>
  <c r="R1910" i="29"/>
  <c r="L1909" i="29"/>
  <c r="R1907" i="29"/>
  <c r="L1906" i="29"/>
  <c r="Q1904" i="29"/>
  <c r="L1903" i="29"/>
  <c r="S1901" i="29"/>
  <c r="N1900" i="29"/>
  <c r="U1898" i="29"/>
  <c r="P1897" i="29"/>
  <c r="K1896" i="29"/>
  <c r="R1894" i="29"/>
  <c r="M1893" i="29"/>
  <c r="T1891" i="29"/>
  <c r="O1890" i="29"/>
  <c r="V1888" i="29"/>
  <c r="Q1887" i="29"/>
  <c r="L1886" i="29"/>
  <c r="R1884" i="29"/>
  <c r="M1883" i="29"/>
  <c r="T1881" i="29"/>
  <c r="O1880" i="29"/>
  <c r="V1878" i="29"/>
  <c r="Q1877" i="29"/>
  <c r="L1876" i="29"/>
  <c r="T1874" i="29"/>
  <c r="P1873" i="29"/>
  <c r="L1872" i="29"/>
  <c r="T1870" i="29"/>
  <c r="P1869" i="29"/>
  <c r="L1868" i="29"/>
  <c r="T1866" i="29"/>
  <c r="P1865" i="29"/>
  <c r="L1864" i="29"/>
  <c r="T1862" i="29"/>
  <c r="P1861" i="29"/>
  <c r="L1860" i="29"/>
  <c r="T1858" i="29"/>
  <c r="P1857" i="29"/>
  <c r="L1856" i="29"/>
  <c r="T1854" i="29"/>
  <c r="P1853" i="29"/>
  <c r="L1852" i="29"/>
  <c r="T1850" i="29"/>
  <c r="P1849" i="29"/>
  <c r="L1848" i="29"/>
  <c r="T1846" i="29"/>
  <c r="P1845" i="29"/>
  <c r="L1844" i="29"/>
  <c r="T1842" i="29"/>
  <c r="P1841" i="29"/>
  <c r="L1840" i="29"/>
  <c r="T1838" i="29"/>
  <c r="P1837" i="29"/>
  <c r="L1836" i="29"/>
  <c r="T1834" i="29"/>
  <c r="P1833" i="29"/>
  <c r="L1832" i="29"/>
  <c r="T1830" i="29"/>
  <c r="P1829" i="29"/>
  <c r="L1828" i="29"/>
  <c r="T1826" i="29"/>
  <c r="P1825" i="29"/>
  <c r="L1824" i="29"/>
  <c r="T1822" i="29"/>
  <c r="P1821" i="29"/>
  <c r="L1820" i="29"/>
  <c r="T1818" i="29"/>
  <c r="P1817" i="29"/>
  <c r="L1816" i="29"/>
  <c r="T1814" i="29"/>
  <c r="P1813" i="29"/>
  <c r="L1812" i="29"/>
  <c r="T1810" i="29"/>
  <c r="P1809" i="29"/>
  <c r="L1808" i="29"/>
  <c r="T1806" i="29"/>
  <c r="P1805" i="29"/>
  <c r="L1804" i="29"/>
  <c r="T1802" i="29"/>
  <c r="P1801" i="29"/>
  <c r="L1800" i="29"/>
  <c r="T1798" i="29"/>
  <c r="P1797" i="29"/>
  <c r="L1796" i="29"/>
  <c r="T1794" i="29"/>
  <c r="P1793" i="29"/>
  <c r="L1792" i="29"/>
  <c r="T1790" i="29"/>
  <c r="P1789" i="29"/>
  <c r="L1788" i="29"/>
  <c r="T1786" i="29"/>
  <c r="P1785" i="29"/>
  <c r="L1784" i="29"/>
  <c r="T1782" i="29"/>
  <c r="P1781" i="29"/>
  <c r="L1780" i="29"/>
  <c r="T1778" i="29"/>
  <c r="P1777" i="29"/>
  <c r="L1776" i="29"/>
  <c r="T1774" i="29"/>
  <c r="P1773" i="29"/>
  <c r="L1772" i="29"/>
  <c r="T1770" i="29"/>
  <c r="P1769" i="29"/>
  <c r="L1768" i="29"/>
  <c r="T1766" i="29"/>
  <c r="P1765" i="29"/>
  <c r="L1764" i="29"/>
  <c r="T1762" i="29"/>
  <c r="P1761" i="29"/>
  <c r="L1760" i="29"/>
  <c r="T1758" i="29"/>
  <c r="P1757" i="29"/>
  <c r="L1756" i="29"/>
  <c r="T1754" i="29"/>
  <c r="P1753" i="29"/>
  <c r="L1752" i="29"/>
  <c r="T1750" i="29"/>
  <c r="P1749" i="29"/>
  <c r="L1748" i="29"/>
  <c r="T1746" i="29"/>
  <c r="P1745" i="29"/>
  <c r="L1744" i="29"/>
  <c r="T1742" i="29"/>
  <c r="P1741" i="29"/>
  <c r="L1740" i="29"/>
  <c r="T1738" i="29"/>
  <c r="P1737" i="29"/>
  <c r="L1736" i="29"/>
  <c r="T1734" i="29"/>
  <c r="P1733" i="29"/>
  <c r="L1732" i="29"/>
  <c r="T1730" i="29"/>
  <c r="P1729" i="29"/>
  <c r="L1728" i="29"/>
  <c r="T1726" i="29"/>
  <c r="P1725" i="29"/>
  <c r="L1724" i="29"/>
  <c r="T1722" i="29"/>
  <c r="P1721" i="29"/>
  <c r="L1720" i="29"/>
  <c r="T1718" i="29"/>
  <c r="P1717" i="29"/>
  <c r="L1716" i="29"/>
  <c r="T1714" i="29"/>
  <c r="P1713" i="29"/>
  <c r="L1712" i="29"/>
  <c r="T1710" i="29"/>
  <c r="P1709" i="29"/>
  <c r="L1708" i="29"/>
  <c r="R1987" i="29"/>
  <c r="Q1971" i="29"/>
  <c r="T1964" i="29"/>
  <c r="V1956" i="29"/>
  <c r="T1952" i="29"/>
  <c r="T1947" i="29"/>
  <c r="T1944" i="29"/>
  <c r="M1941" i="29"/>
  <c r="O1938" i="29"/>
  <c r="Q1935" i="29"/>
  <c r="V1931" i="29"/>
  <c r="L1929" i="29"/>
  <c r="N1926" i="29"/>
  <c r="R1923" i="29"/>
  <c r="V1920" i="29"/>
  <c r="O1918" i="29"/>
  <c r="U1915" i="29"/>
  <c r="L1914" i="29"/>
  <c r="K1912" i="29"/>
  <c r="Q1910" i="29"/>
  <c r="K1909" i="29"/>
  <c r="Q1907" i="29"/>
  <c r="V1905" i="29"/>
  <c r="P1904" i="29"/>
  <c r="K1903" i="29"/>
  <c r="R1901" i="29"/>
  <c r="M1900" i="29"/>
  <c r="T1898" i="29"/>
  <c r="O1897" i="29"/>
  <c r="V1895" i="29"/>
  <c r="Q1894" i="29"/>
  <c r="L1893" i="29"/>
  <c r="S1891" i="29"/>
  <c r="N1890" i="29"/>
  <c r="U1888" i="29"/>
  <c r="P1887" i="29"/>
  <c r="V1885" i="29"/>
  <c r="Q1884" i="29"/>
  <c r="L1883" i="29"/>
  <c r="S1881" i="29"/>
  <c r="N1880" i="29"/>
  <c r="U1878" i="29"/>
  <c r="P1877" i="29"/>
  <c r="K1876" i="29"/>
  <c r="S1874" i="29"/>
  <c r="O1873" i="29"/>
  <c r="K1872" i="29"/>
  <c r="S1870" i="29"/>
  <c r="O1869" i="29"/>
  <c r="K1868" i="29"/>
  <c r="S1866" i="29"/>
  <c r="O1865" i="29"/>
  <c r="K1864" i="29"/>
  <c r="S1862" i="29"/>
  <c r="O1861" i="29"/>
  <c r="K1860" i="29"/>
  <c r="S1858" i="29"/>
  <c r="O1857" i="29"/>
  <c r="K1856" i="29"/>
  <c r="S1854" i="29"/>
  <c r="O1853" i="29"/>
  <c r="K1852" i="29"/>
  <c r="S1850" i="29"/>
  <c r="O1849" i="29"/>
  <c r="K1848" i="29"/>
  <c r="S1846" i="29"/>
  <c r="O1845" i="29"/>
  <c r="K1844" i="29"/>
  <c r="S1842" i="29"/>
  <c r="O1841" i="29"/>
  <c r="K1840" i="29"/>
  <c r="S1838" i="29"/>
  <c r="O1837" i="29"/>
  <c r="K1836" i="29"/>
  <c r="S1834" i="29"/>
  <c r="O1833" i="29"/>
  <c r="K1832" i="29"/>
  <c r="S1830" i="29"/>
  <c r="O1829" i="29"/>
  <c r="K1828" i="29"/>
  <c r="S1826" i="29"/>
  <c r="O1825" i="29"/>
  <c r="K1824" i="29"/>
  <c r="S1822" i="29"/>
  <c r="O1821" i="29"/>
  <c r="K1820" i="29"/>
  <c r="S1818" i="29"/>
  <c r="O1817" i="29"/>
  <c r="K1816" i="29"/>
  <c r="S1814" i="29"/>
  <c r="O1813" i="29"/>
  <c r="K1812" i="29"/>
  <c r="S1810" i="29"/>
  <c r="O1809" i="29"/>
  <c r="K1808" i="29"/>
  <c r="S1806" i="29"/>
  <c r="O1805" i="29"/>
  <c r="K1804" i="29"/>
  <c r="S1802" i="29"/>
  <c r="O1801" i="29"/>
  <c r="K1800" i="29"/>
  <c r="S1798" i="29"/>
  <c r="O1797" i="29"/>
  <c r="K1796" i="29"/>
  <c r="S1794" i="29"/>
  <c r="O1793" i="29"/>
  <c r="K1792" i="29"/>
  <c r="S1790" i="29"/>
  <c r="O1789" i="29"/>
  <c r="K1788" i="29"/>
  <c r="S1786" i="29"/>
  <c r="O1785" i="29"/>
  <c r="K1784" i="29"/>
  <c r="S1782" i="29"/>
  <c r="O1781" i="29"/>
  <c r="K1780" i="29"/>
  <c r="S1778" i="29"/>
  <c r="O1777" i="29"/>
  <c r="K1776" i="29"/>
  <c r="S1774" i="29"/>
  <c r="O1773" i="29"/>
  <c r="K1772" i="29"/>
  <c r="S1770" i="29"/>
  <c r="O1769" i="29"/>
  <c r="K1768" i="29"/>
  <c r="S1766" i="29"/>
  <c r="O1765" i="29"/>
  <c r="K1764" i="29"/>
  <c r="S1762" i="29"/>
  <c r="O1761" i="29"/>
  <c r="K1760" i="29"/>
  <c r="S1758" i="29"/>
  <c r="O1757" i="29"/>
  <c r="K1756" i="29"/>
  <c r="S1754" i="29"/>
  <c r="O1753" i="29"/>
  <c r="K1752" i="29"/>
  <c r="S1750" i="29"/>
  <c r="O1749" i="29"/>
  <c r="K1748" i="29"/>
  <c r="S1746" i="29"/>
  <c r="O1745" i="29"/>
  <c r="K1744" i="29"/>
  <c r="S1742" i="29"/>
  <c r="O1741" i="29"/>
  <c r="K1740" i="29"/>
  <c r="S1738" i="29"/>
  <c r="O1737" i="29"/>
  <c r="K1736" i="29"/>
  <c r="S1734" i="29"/>
  <c r="O1733" i="29"/>
  <c r="K1732" i="29"/>
  <c r="S1730" i="29"/>
  <c r="O1729" i="29"/>
  <c r="K1728" i="29"/>
  <c r="S1726" i="29"/>
  <c r="O1725" i="29"/>
  <c r="K1724" i="29"/>
  <c r="S1722" i="29"/>
  <c r="O1721" i="29"/>
  <c r="K1720" i="29"/>
  <c r="S1718" i="29"/>
  <c r="O1717" i="29"/>
  <c r="K1716" i="29"/>
  <c r="S1714" i="29"/>
  <c r="O1713" i="29"/>
  <c r="K1712" i="29"/>
  <c r="S1710" i="29"/>
  <c r="O1709" i="29"/>
  <c r="K1708" i="29"/>
  <c r="N1986" i="29"/>
  <c r="P1971" i="29"/>
  <c r="R1963" i="29"/>
  <c r="U1956" i="29"/>
  <c r="T1951" i="29"/>
  <c r="S1947" i="29"/>
  <c r="V1943" i="29"/>
  <c r="L1941" i="29"/>
  <c r="N1938" i="29"/>
  <c r="P1935" i="29"/>
  <c r="U1931" i="29"/>
  <c r="K1929" i="29"/>
  <c r="M1926" i="29"/>
  <c r="Q1923" i="29"/>
  <c r="U1920" i="29"/>
  <c r="N1918" i="29"/>
  <c r="T1915" i="29"/>
  <c r="S1913" i="29"/>
  <c r="V1911" i="29"/>
  <c r="P1910" i="29"/>
  <c r="V1908" i="29"/>
  <c r="P1907" i="29"/>
  <c r="U1905" i="29"/>
  <c r="O1904" i="29"/>
  <c r="V1902" i="29"/>
  <c r="Q1901" i="29"/>
  <c r="L1900" i="29"/>
  <c r="S1898" i="29"/>
  <c r="N1897" i="29"/>
  <c r="U1895" i="29"/>
  <c r="P1894" i="29"/>
  <c r="K1893" i="29"/>
  <c r="R1891" i="29"/>
  <c r="M1890" i="29"/>
  <c r="T1888" i="29"/>
  <c r="N1887" i="29"/>
  <c r="U1885" i="29"/>
  <c r="P1884" i="29"/>
  <c r="K1883" i="29"/>
  <c r="R1881" i="29"/>
  <c r="M1880" i="29"/>
  <c r="T1878" i="29"/>
  <c r="O1877" i="29"/>
  <c r="V1875" i="29"/>
  <c r="R1874" i="29"/>
  <c r="N1873" i="29"/>
  <c r="V1871" i="29"/>
  <c r="R1870" i="29"/>
  <c r="N1869" i="29"/>
  <c r="V1867" i="29"/>
  <c r="R1866" i="29"/>
  <c r="N1865" i="29"/>
  <c r="V1863" i="29"/>
  <c r="R1862" i="29"/>
  <c r="N1861" i="29"/>
  <c r="V1859" i="29"/>
  <c r="R1858" i="29"/>
  <c r="N1857" i="29"/>
  <c r="V1855" i="29"/>
  <c r="R1854" i="29"/>
  <c r="N1853" i="29"/>
  <c r="V1851" i="29"/>
  <c r="R1850" i="29"/>
  <c r="N1849" i="29"/>
  <c r="V1847" i="29"/>
  <c r="R1846" i="29"/>
  <c r="N1845" i="29"/>
  <c r="V1843" i="29"/>
  <c r="R1842" i="29"/>
  <c r="N1841" i="29"/>
  <c r="V1839" i="29"/>
  <c r="R1838" i="29"/>
  <c r="N1837" i="29"/>
  <c r="V1835" i="29"/>
  <c r="R1834" i="29"/>
  <c r="N1833" i="29"/>
  <c r="V1831" i="29"/>
  <c r="R1830" i="29"/>
  <c r="N1829" i="29"/>
  <c r="V1827" i="29"/>
  <c r="R1826" i="29"/>
  <c r="N1825" i="29"/>
  <c r="V1823" i="29"/>
  <c r="R1822" i="29"/>
  <c r="N1821" i="29"/>
  <c r="V1819" i="29"/>
  <c r="R1818" i="29"/>
  <c r="N1817" i="29"/>
  <c r="V1815" i="29"/>
  <c r="R1814" i="29"/>
  <c r="N1813" i="29"/>
  <c r="V1811" i="29"/>
  <c r="R1810" i="29"/>
  <c r="N1809" i="29"/>
  <c r="V1807" i="29"/>
  <c r="R1806" i="29"/>
  <c r="N1805" i="29"/>
  <c r="V1803" i="29"/>
  <c r="R1802" i="29"/>
  <c r="N1801" i="29"/>
  <c r="V1799" i="29"/>
  <c r="R1798" i="29"/>
  <c r="N1797" i="29"/>
  <c r="V1795" i="29"/>
  <c r="R1794" i="29"/>
  <c r="N1793" i="29"/>
  <c r="V1791" i="29"/>
  <c r="R1790" i="29"/>
  <c r="N1789" i="29"/>
  <c r="V1787" i="29"/>
  <c r="R1786" i="29"/>
  <c r="N1785" i="29"/>
  <c r="V1783" i="29"/>
  <c r="R1782" i="29"/>
  <c r="N1781" i="29"/>
  <c r="V1779" i="29"/>
  <c r="R1778" i="29"/>
  <c r="N1777" i="29"/>
  <c r="V1775" i="29"/>
  <c r="R1774" i="29"/>
  <c r="N1773" i="29"/>
  <c r="V1771" i="29"/>
  <c r="R1770" i="29"/>
  <c r="N1769" i="29"/>
  <c r="V1767" i="29"/>
  <c r="R1766" i="29"/>
  <c r="N1765" i="29"/>
  <c r="V1763" i="29"/>
  <c r="R1762" i="29"/>
  <c r="N1761" i="29"/>
  <c r="V1759" i="29"/>
  <c r="R1758" i="29"/>
  <c r="N1757" i="29"/>
  <c r="V1755" i="29"/>
  <c r="R1754" i="29"/>
  <c r="N1753" i="29"/>
  <c r="V1751" i="29"/>
  <c r="R1750" i="29"/>
  <c r="N1749" i="29"/>
  <c r="V1747" i="29"/>
  <c r="R1746" i="29"/>
  <c r="N1745" i="29"/>
  <c r="V1743" i="29"/>
  <c r="R1742" i="29"/>
  <c r="N1741" i="29"/>
  <c r="V1739" i="29"/>
  <c r="R1738" i="29"/>
  <c r="N1737" i="29"/>
  <c r="V1735" i="29"/>
  <c r="R1734" i="29"/>
  <c r="N1733" i="29"/>
  <c r="V1731" i="29"/>
  <c r="R1730" i="29"/>
  <c r="N1729" i="29"/>
  <c r="V1727" i="29"/>
  <c r="R1726" i="29"/>
  <c r="N1725" i="29"/>
  <c r="V1723" i="29"/>
  <c r="R1722" i="29"/>
  <c r="N1721" i="29"/>
  <c r="V1719" i="29"/>
  <c r="R1718" i="29"/>
  <c r="N1717" i="29"/>
  <c r="V1715" i="29"/>
  <c r="R1714" i="29"/>
  <c r="N1713" i="29"/>
  <c r="V1711" i="29"/>
  <c r="R1710" i="29"/>
  <c r="N1709" i="29"/>
  <c r="V1707" i="29"/>
  <c r="V1984" i="29"/>
  <c r="N1970" i="29"/>
  <c r="Q1963" i="29"/>
  <c r="T1956" i="29"/>
  <c r="S1951" i="29"/>
  <c r="R1947" i="29"/>
  <c r="U1943" i="29"/>
  <c r="K1941" i="29"/>
  <c r="M1938" i="29"/>
  <c r="R1934" i="29"/>
  <c r="T1931" i="29"/>
  <c r="V1928" i="29"/>
  <c r="L1926" i="29"/>
  <c r="P1923" i="29"/>
  <c r="T1920" i="29"/>
  <c r="M1918" i="29"/>
  <c r="S1915" i="29"/>
  <c r="Q1913" i="29"/>
  <c r="U1911" i="29"/>
  <c r="O1910" i="29"/>
  <c r="U1908" i="29"/>
  <c r="N1907" i="29"/>
  <c r="S1905" i="29"/>
  <c r="N1904" i="29"/>
  <c r="U1902" i="29"/>
  <c r="P1901" i="29"/>
  <c r="K1900" i="29"/>
  <c r="R1898" i="29"/>
  <c r="M1897" i="29"/>
  <c r="T1895" i="29"/>
  <c r="O1894" i="29"/>
  <c r="V1892" i="29"/>
  <c r="Q1891" i="29"/>
  <c r="L1890" i="29"/>
  <c r="R1888" i="29"/>
  <c r="M1887" i="29"/>
  <c r="T1885" i="29"/>
  <c r="O1884" i="29"/>
  <c r="V1882" i="29"/>
  <c r="Q1881" i="29"/>
  <c r="L1880" i="29"/>
  <c r="S1878" i="29"/>
  <c r="N1877" i="29"/>
  <c r="U1875" i="29"/>
  <c r="Q1874" i="29"/>
  <c r="M1873" i="29"/>
  <c r="U1871" i="29"/>
  <c r="Q1870" i="29"/>
  <c r="M1869" i="29"/>
  <c r="U1867" i="29"/>
  <c r="Q1866" i="29"/>
  <c r="M1865" i="29"/>
  <c r="U1863" i="29"/>
  <c r="Q1862" i="29"/>
  <c r="M1861" i="29"/>
  <c r="U1859" i="29"/>
  <c r="Q1858" i="29"/>
  <c r="M1857" i="29"/>
  <c r="U1855" i="29"/>
  <c r="Q1854" i="29"/>
  <c r="M1853" i="29"/>
  <c r="U1851" i="29"/>
  <c r="Q1850" i="29"/>
  <c r="M1849" i="29"/>
  <c r="U1847" i="29"/>
  <c r="Q1846" i="29"/>
  <c r="M1845" i="29"/>
  <c r="U1843" i="29"/>
  <c r="Q1842" i="29"/>
  <c r="M1841" i="29"/>
  <c r="U1839" i="29"/>
  <c r="Q1838" i="29"/>
  <c r="M1837" i="29"/>
  <c r="U1835" i="29"/>
  <c r="Q1834" i="29"/>
  <c r="M1833" i="29"/>
  <c r="U1831" i="29"/>
  <c r="Q1830" i="29"/>
  <c r="M1829" i="29"/>
  <c r="U1827" i="29"/>
  <c r="Q1826" i="29"/>
  <c r="M1825" i="29"/>
  <c r="U1823" i="29"/>
  <c r="Q1822" i="29"/>
  <c r="M1821" i="29"/>
  <c r="U1819" i="29"/>
  <c r="Q1818" i="29"/>
  <c r="M1817" i="29"/>
  <c r="U1815" i="29"/>
  <c r="Q1814" i="29"/>
  <c r="M1813" i="29"/>
  <c r="U1811" i="29"/>
  <c r="Q1810" i="29"/>
  <c r="M1809" i="29"/>
  <c r="U1807" i="29"/>
  <c r="Q1806" i="29"/>
  <c r="M1805" i="29"/>
  <c r="U1803" i="29"/>
  <c r="Q1802" i="29"/>
  <c r="M1801" i="29"/>
  <c r="U1799" i="29"/>
  <c r="Q1798" i="29"/>
  <c r="M1797" i="29"/>
  <c r="U1795" i="29"/>
  <c r="Q1794" i="29"/>
  <c r="M1793" i="29"/>
  <c r="U1791" i="29"/>
  <c r="Q1790" i="29"/>
  <c r="M1789" i="29"/>
  <c r="U1787" i="29"/>
  <c r="Q1786" i="29"/>
  <c r="M1785" i="29"/>
  <c r="U1783" i="29"/>
  <c r="Q1782" i="29"/>
  <c r="M1781" i="29"/>
  <c r="U1779" i="29"/>
  <c r="Q1778" i="29"/>
  <c r="M1777" i="29"/>
  <c r="U1775" i="29"/>
  <c r="Q1774" i="29"/>
  <c r="M1773" i="29"/>
  <c r="U1771" i="29"/>
  <c r="Q1770" i="29"/>
  <c r="M1769" i="29"/>
  <c r="U1767" i="29"/>
  <c r="Q1766" i="29"/>
  <c r="M1765" i="29"/>
  <c r="U1763" i="29"/>
  <c r="Q1762" i="29"/>
  <c r="M1761" i="29"/>
  <c r="U1759" i="29"/>
  <c r="Q1758" i="29"/>
  <c r="M1757" i="29"/>
  <c r="U1755" i="29"/>
  <c r="Q1754" i="29"/>
  <c r="M1753" i="29"/>
  <c r="U1751" i="29"/>
  <c r="Q1750" i="29"/>
  <c r="M1749" i="29"/>
  <c r="U1747" i="29"/>
  <c r="Q1746" i="29"/>
  <c r="M1745" i="29"/>
  <c r="U1743" i="29"/>
  <c r="Q1742" i="29"/>
  <c r="M1741" i="29"/>
  <c r="U1739" i="29"/>
  <c r="Q1738" i="29"/>
  <c r="M1737" i="29"/>
  <c r="U1735" i="29"/>
  <c r="Q1734" i="29"/>
  <c r="M1733" i="29"/>
  <c r="U1731" i="29"/>
  <c r="Q1730" i="29"/>
  <c r="M1729" i="29"/>
  <c r="U1727" i="29"/>
  <c r="Q1726" i="29"/>
  <c r="M1725" i="29"/>
  <c r="U1723" i="29"/>
  <c r="Q1722" i="29"/>
  <c r="M1721" i="29"/>
  <c r="U1719" i="29"/>
  <c r="Q1718" i="29"/>
  <c r="M1717" i="29"/>
  <c r="U1715" i="29"/>
  <c r="Q1714" i="29"/>
  <c r="M1713" i="29"/>
  <c r="U1711" i="29"/>
  <c r="Q1710" i="29"/>
  <c r="M1709" i="29"/>
  <c r="U1707" i="29"/>
  <c r="R1983" i="29"/>
  <c r="M1970" i="29"/>
  <c r="P1963" i="29"/>
  <c r="T1955" i="29"/>
  <c r="R1951" i="29"/>
  <c r="Q1947" i="29"/>
  <c r="T1943" i="29"/>
  <c r="V1940" i="29"/>
  <c r="L1938" i="29"/>
  <c r="Q1934" i="29"/>
  <c r="S1931" i="29"/>
  <c r="U1928" i="29"/>
  <c r="O1925" i="29"/>
  <c r="S1922" i="29"/>
  <c r="K1920" i="29"/>
  <c r="L1918" i="29"/>
  <c r="R1915" i="29"/>
  <c r="P1913" i="29"/>
  <c r="T1911" i="29"/>
  <c r="N1910" i="29"/>
  <c r="T1908" i="29"/>
  <c r="M1907" i="29"/>
  <c r="R1905" i="29"/>
  <c r="M1904" i="29"/>
  <c r="T1902" i="29"/>
  <c r="O1901" i="29"/>
  <c r="V1899" i="29"/>
  <c r="Q1898" i="29"/>
  <c r="L1897" i="29"/>
  <c r="S1895" i="29"/>
  <c r="N1894" i="29"/>
  <c r="U1892" i="29"/>
  <c r="P1891" i="29"/>
  <c r="V1889" i="29"/>
  <c r="Q1888" i="29"/>
  <c r="L1887" i="29"/>
  <c r="S1885" i="29"/>
  <c r="N1884" i="29"/>
  <c r="U1882" i="29"/>
  <c r="P1881" i="29"/>
  <c r="K1880" i="29"/>
  <c r="R1878" i="29"/>
  <c r="M1877" i="29"/>
  <c r="T1875" i="29"/>
  <c r="P1874" i="29"/>
  <c r="L1873" i="29"/>
  <c r="T1871" i="29"/>
  <c r="P1870" i="29"/>
  <c r="L1869" i="29"/>
  <c r="T1867" i="29"/>
  <c r="P1866" i="29"/>
  <c r="L1865" i="29"/>
  <c r="T1863" i="29"/>
  <c r="P1862" i="29"/>
  <c r="L1861" i="29"/>
  <c r="T1859" i="29"/>
  <c r="P1858" i="29"/>
  <c r="L1857" i="29"/>
  <c r="T1855" i="29"/>
  <c r="P1854" i="29"/>
  <c r="L1853" i="29"/>
  <c r="T1851" i="29"/>
  <c r="P1850" i="29"/>
  <c r="L1849" i="29"/>
  <c r="T1847" i="29"/>
  <c r="P1846" i="29"/>
  <c r="L1845" i="29"/>
  <c r="T1843" i="29"/>
  <c r="P1842" i="29"/>
  <c r="L1841" i="29"/>
  <c r="T1839" i="29"/>
  <c r="P1838" i="29"/>
  <c r="L1837" i="29"/>
  <c r="T1835" i="29"/>
  <c r="P1834" i="29"/>
  <c r="L1833" i="29"/>
  <c r="T1831" i="29"/>
  <c r="P1830" i="29"/>
  <c r="L1829" i="29"/>
  <c r="T1827" i="29"/>
  <c r="P1826" i="29"/>
  <c r="L1825" i="29"/>
  <c r="T1823" i="29"/>
  <c r="P1822" i="29"/>
  <c r="L1821" i="29"/>
  <c r="T1819" i="29"/>
  <c r="P1818" i="29"/>
  <c r="L1817" i="29"/>
  <c r="T1815" i="29"/>
  <c r="P1814" i="29"/>
  <c r="L1813" i="29"/>
  <c r="T1811" i="29"/>
  <c r="P1810" i="29"/>
  <c r="L1809" i="29"/>
  <c r="T1807" i="29"/>
  <c r="P1806" i="29"/>
  <c r="L1805" i="29"/>
  <c r="T1803" i="29"/>
  <c r="P1802" i="29"/>
  <c r="L1801" i="29"/>
  <c r="T1799" i="29"/>
  <c r="P1798" i="29"/>
  <c r="L1797" i="29"/>
  <c r="T1795" i="29"/>
  <c r="P1794" i="29"/>
  <c r="L1793" i="29"/>
  <c r="T1791" i="29"/>
  <c r="P1790" i="29"/>
  <c r="L1789" i="29"/>
  <c r="T1787" i="29"/>
  <c r="P1786" i="29"/>
  <c r="L1785" i="29"/>
  <c r="T1783" i="29"/>
  <c r="P1782" i="29"/>
  <c r="L1781" i="29"/>
  <c r="T1779" i="29"/>
  <c r="P1778" i="29"/>
  <c r="L1777" i="29"/>
  <c r="T1775" i="29"/>
  <c r="P1774" i="29"/>
  <c r="L1773" i="29"/>
  <c r="T1771" i="29"/>
  <c r="P1770" i="29"/>
  <c r="L1769" i="29"/>
  <c r="T1767" i="29"/>
  <c r="P1766" i="29"/>
  <c r="L1765" i="29"/>
  <c r="T1763" i="29"/>
  <c r="P1762" i="29"/>
  <c r="L1761" i="29"/>
  <c r="T1759" i="29"/>
  <c r="P1758" i="29"/>
  <c r="L1757" i="29"/>
  <c r="T1755" i="29"/>
  <c r="P1754" i="29"/>
  <c r="L1753" i="29"/>
  <c r="T1751" i="29"/>
  <c r="P1750" i="29"/>
  <c r="L1749" i="29"/>
  <c r="T1747" i="29"/>
  <c r="P1746" i="29"/>
  <c r="L1745" i="29"/>
  <c r="T1743" i="29"/>
  <c r="P1742" i="29"/>
  <c r="L1741" i="29"/>
  <c r="T1739" i="29"/>
  <c r="P1738" i="29"/>
  <c r="L1737" i="29"/>
  <c r="T1735" i="29"/>
  <c r="P1734" i="29"/>
  <c r="L1733" i="29"/>
  <c r="T1731" i="29"/>
  <c r="P1730" i="29"/>
  <c r="L1729" i="29"/>
  <c r="T1727" i="29"/>
  <c r="P1726" i="29"/>
  <c r="L1725" i="29"/>
  <c r="T1723" i="29"/>
  <c r="P1722" i="29"/>
  <c r="L1721" i="29"/>
  <c r="T1719" i="29"/>
  <c r="P1718" i="29"/>
  <c r="L1717" i="29"/>
  <c r="T1715" i="29"/>
  <c r="P1714" i="29"/>
  <c r="L1713" i="29"/>
  <c r="T1711" i="29"/>
  <c r="P1710" i="29"/>
  <c r="L1709" i="29"/>
  <c r="T1707" i="29"/>
  <c r="N1982" i="29"/>
  <c r="L1970" i="29"/>
  <c r="N1962" i="29"/>
  <c r="R1955" i="29"/>
  <c r="Q1951" i="29"/>
  <c r="P1947" i="29"/>
  <c r="S1943" i="29"/>
  <c r="U1940" i="29"/>
  <c r="N1937" i="29"/>
  <c r="P1934" i="29"/>
  <c r="R1931" i="29"/>
  <c r="T1928" i="29"/>
  <c r="N1925" i="29"/>
  <c r="R1922" i="29"/>
  <c r="V1919" i="29"/>
  <c r="Q1917" i="29"/>
  <c r="Q1915" i="29"/>
  <c r="O1913" i="29"/>
  <c r="S1911" i="29"/>
  <c r="M1910" i="29"/>
  <c r="R1908" i="29"/>
  <c r="K1907" i="29"/>
  <c r="Q1905" i="29"/>
  <c r="L1904" i="29"/>
  <c r="S1902" i="29"/>
  <c r="N1901" i="29"/>
  <c r="U1899" i="29"/>
  <c r="P1898" i="29"/>
  <c r="K1897" i="29"/>
  <c r="R1895" i="29"/>
  <c r="M1894" i="29"/>
  <c r="T1892" i="29"/>
  <c r="N1891" i="29"/>
  <c r="U1889" i="29"/>
  <c r="P1888" i="29"/>
  <c r="K1887" i="29"/>
  <c r="R1885" i="29"/>
  <c r="M1884" i="29"/>
  <c r="T1882" i="29"/>
  <c r="O1881" i="29"/>
  <c r="V1879" i="29"/>
  <c r="Q1878" i="29"/>
  <c r="L1877" i="29"/>
  <c r="S1875" i="29"/>
  <c r="O1874" i="29"/>
  <c r="K1873" i="29"/>
  <c r="S1871" i="29"/>
  <c r="O1870" i="29"/>
  <c r="K1869" i="29"/>
  <c r="S1867" i="29"/>
  <c r="O1866" i="29"/>
  <c r="K1865" i="29"/>
  <c r="S1863" i="29"/>
  <c r="O1862" i="29"/>
  <c r="K1861" i="29"/>
  <c r="S1859" i="29"/>
  <c r="O1858" i="29"/>
  <c r="K1857" i="29"/>
  <c r="S1855" i="29"/>
  <c r="O1854" i="29"/>
  <c r="K1853" i="29"/>
  <c r="S1851" i="29"/>
  <c r="O1850" i="29"/>
  <c r="K1849" i="29"/>
  <c r="S1847" i="29"/>
  <c r="O1846" i="29"/>
  <c r="K1845" i="29"/>
  <c r="S1843" i="29"/>
  <c r="O1842" i="29"/>
  <c r="K1841" i="29"/>
  <c r="S1839" i="29"/>
  <c r="O1838" i="29"/>
  <c r="K1837" i="29"/>
  <c r="S1835" i="29"/>
  <c r="O1834" i="29"/>
  <c r="K1833" i="29"/>
  <c r="S1831" i="29"/>
  <c r="O1830" i="29"/>
  <c r="K1829" i="29"/>
  <c r="S1827" i="29"/>
  <c r="O1826" i="29"/>
  <c r="K1825" i="29"/>
  <c r="S1823" i="29"/>
  <c r="O1822" i="29"/>
  <c r="K1821" i="29"/>
  <c r="S1819" i="29"/>
  <c r="O1818" i="29"/>
  <c r="K1817" i="29"/>
  <c r="S1815" i="29"/>
  <c r="O1814" i="29"/>
  <c r="K1813" i="29"/>
  <c r="S1811" i="29"/>
  <c r="O1810" i="29"/>
  <c r="K1809" i="29"/>
  <c r="S1807" i="29"/>
  <c r="O1806" i="29"/>
  <c r="K1805" i="29"/>
  <c r="S1803" i="29"/>
  <c r="O1802" i="29"/>
  <c r="K1801" i="29"/>
  <c r="S1799" i="29"/>
  <c r="O1798" i="29"/>
  <c r="K1797" i="29"/>
  <c r="S1795" i="29"/>
  <c r="O1794" i="29"/>
  <c r="K1793" i="29"/>
  <c r="S1791" i="29"/>
  <c r="O1790" i="29"/>
  <c r="K1789" i="29"/>
  <c r="S1787" i="29"/>
  <c r="O1786" i="29"/>
  <c r="K1785" i="29"/>
  <c r="S1783" i="29"/>
  <c r="O1782" i="29"/>
  <c r="K1781" i="29"/>
  <c r="S1779" i="29"/>
  <c r="O1778" i="29"/>
  <c r="K1777" i="29"/>
  <c r="S1775" i="29"/>
  <c r="O1774" i="29"/>
  <c r="K1773" i="29"/>
  <c r="S1771" i="29"/>
  <c r="O1770" i="29"/>
  <c r="K1769" i="29"/>
  <c r="S1767" i="29"/>
  <c r="O1766" i="29"/>
  <c r="K1765" i="29"/>
  <c r="S1763" i="29"/>
  <c r="O1762" i="29"/>
  <c r="K1761" i="29"/>
  <c r="S1759" i="29"/>
  <c r="O1758" i="29"/>
  <c r="K1757" i="29"/>
  <c r="S1755" i="29"/>
  <c r="O1754" i="29"/>
  <c r="K1753" i="29"/>
  <c r="S1751" i="29"/>
  <c r="O1750" i="29"/>
  <c r="K1749" i="29"/>
  <c r="S1747" i="29"/>
  <c r="O1746" i="29"/>
  <c r="K1745" i="29"/>
  <c r="S1743" i="29"/>
  <c r="O1742" i="29"/>
  <c r="K1741" i="29"/>
  <c r="S1739" i="29"/>
  <c r="O1738" i="29"/>
  <c r="K1737" i="29"/>
  <c r="S1735" i="29"/>
  <c r="O1734" i="29"/>
  <c r="K1733" i="29"/>
  <c r="S1731" i="29"/>
  <c r="O1730" i="29"/>
  <c r="K1729" i="29"/>
  <c r="S1727" i="29"/>
  <c r="O1726" i="29"/>
  <c r="K1725" i="29"/>
  <c r="S1723" i="29"/>
  <c r="O1722" i="29"/>
  <c r="K1721" i="29"/>
  <c r="S1719" i="29"/>
  <c r="O1718" i="29"/>
  <c r="K1717" i="29"/>
  <c r="S1715" i="29"/>
  <c r="O1714" i="29"/>
  <c r="K1713" i="29"/>
  <c r="S1711" i="29"/>
  <c r="O1710" i="29"/>
  <c r="K1709" i="29"/>
  <c r="S1707" i="29"/>
  <c r="V1980" i="29"/>
  <c r="V1968" i="29"/>
  <c r="M1962" i="29"/>
  <c r="Q1955" i="29"/>
  <c r="P1951" i="29"/>
  <c r="P1946" i="29"/>
  <c r="R1943" i="29"/>
  <c r="T1940" i="29"/>
  <c r="M1937" i="29"/>
  <c r="O1934" i="29"/>
  <c r="Q1931" i="29"/>
  <c r="V1927" i="29"/>
  <c r="M1925" i="29"/>
  <c r="Q1922" i="29"/>
  <c r="U1919" i="29"/>
  <c r="O1917" i="29"/>
  <c r="P1915" i="29"/>
  <c r="N1913" i="29"/>
  <c r="R1911" i="29"/>
  <c r="L1910" i="29"/>
  <c r="Q1908" i="29"/>
  <c r="V1906" i="29"/>
  <c r="P1905" i="29"/>
  <c r="K1904" i="29"/>
  <c r="R1902" i="29"/>
  <c r="M1901" i="29"/>
  <c r="T1899" i="29"/>
  <c r="O1898" i="29"/>
  <c r="V1896" i="29"/>
  <c r="Q1895" i="29"/>
  <c r="L1894" i="29"/>
  <c r="R1892" i="29"/>
  <c r="M1891" i="29"/>
  <c r="T1889" i="29"/>
  <c r="O1888" i="29"/>
  <c r="V1886" i="29"/>
  <c r="Q1885" i="29"/>
  <c r="L1884" i="29"/>
  <c r="S1882" i="29"/>
  <c r="N1881" i="29"/>
  <c r="U1879" i="29"/>
  <c r="P1878" i="29"/>
  <c r="K1877" i="29"/>
  <c r="R1875" i="29"/>
  <c r="N1874" i="29"/>
  <c r="V1872" i="29"/>
  <c r="R1871" i="29"/>
  <c r="N1870" i="29"/>
  <c r="V1868" i="29"/>
  <c r="R1867" i="29"/>
  <c r="N1866" i="29"/>
  <c r="V1864" i="29"/>
  <c r="R1863" i="29"/>
  <c r="N1862" i="29"/>
  <c r="V1860" i="29"/>
  <c r="R1859" i="29"/>
  <c r="N1858" i="29"/>
  <c r="V1856" i="29"/>
  <c r="R1855" i="29"/>
  <c r="N1854" i="29"/>
  <c r="V1852" i="29"/>
  <c r="R1851" i="29"/>
  <c r="N1850" i="29"/>
  <c r="V1848" i="29"/>
  <c r="R1847" i="29"/>
  <c r="N1846" i="29"/>
  <c r="V1844" i="29"/>
  <c r="R1843" i="29"/>
  <c r="N1842" i="29"/>
  <c r="V1840" i="29"/>
  <c r="R1839" i="29"/>
  <c r="N1838" i="29"/>
  <c r="V1836" i="29"/>
  <c r="R1835" i="29"/>
  <c r="N1834" i="29"/>
  <c r="V1832" i="29"/>
  <c r="R1831" i="29"/>
  <c r="N1830" i="29"/>
  <c r="V1828" i="29"/>
  <c r="R1827" i="29"/>
  <c r="N1826" i="29"/>
  <c r="V1824" i="29"/>
  <c r="R1823" i="29"/>
  <c r="N1822" i="29"/>
  <c r="V1820" i="29"/>
  <c r="R1819" i="29"/>
  <c r="N1818" i="29"/>
  <c r="V1816" i="29"/>
  <c r="R1815" i="29"/>
  <c r="N1814" i="29"/>
  <c r="V1812" i="29"/>
  <c r="R1811" i="29"/>
  <c r="N1810" i="29"/>
  <c r="V1808" i="29"/>
  <c r="R1807" i="29"/>
  <c r="N1806" i="29"/>
  <c r="V1804" i="29"/>
  <c r="R1803" i="29"/>
  <c r="N1802" i="29"/>
  <c r="V1800" i="29"/>
  <c r="R1799" i="29"/>
  <c r="N1798" i="29"/>
  <c r="V1796" i="29"/>
  <c r="R1795" i="29"/>
  <c r="N1794" i="29"/>
  <c r="V1792" i="29"/>
  <c r="R1791" i="29"/>
  <c r="N1790" i="29"/>
  <c r="V1788" i="29"/>
  <c r="R1787" i="29"/>
  <c r="N1786" i="29"/>
  <c r="V1784" i="29"/>
  <c r="R1783" i="29"/>
  <c r="N1782" i="29"/>
  <c r="V1780" i="29"/>
  <c r="R1779" i="29"/>
  <c r="N1778" i="29"/>
  <c r="V1776" i="29"/>
  <c r="R1775" i="29"/>
  <c r="N1774" i="29"/>
  <c r="V1772" i="29"/>
  <c r="R1771" i="29"/>
  <c r="N1770" i="29"/>
  <c r="V1768" i="29"/>
  <c r="R1767" i="29"/>
  <c r="N1766" i="29"/>
  <c r="V1764" i="29"/>
  <c r="R1763" i="29"/>
  <c r="N1762" i="29"/>
  <c r="V1760" i="29"/>
  <c r="R1759" i="29"/>
  <c r="N1758" i="29"/>
  <c r="V1756" i="29"/>
  <c r="R1755" i="29"/>
  <c r="N1754" i="29"/>
  <c r="V1752" i="29"/>
  <c r="R1751" i="29"/>
  <c r="N1750" i="29"/>
  <c r="V1748" i="29"/>
  <c r="R1747" i="29"/>
  <c r="N1746" i="29"/>
  <c r="V1744" i="29"/>
  <c r="R1743" i="29"/>
  <c r="N1742" i="29"/>
  <c r="V1740" i="29"/>
  <c r="R1739" i="29"/>
  <c r="N1738" i="29"/>
  <c r="V1736" i="29"/>
  <c r="R1735" i="29"/>
  <c r="N1734" i="29"/>
  <c r="V1732" i="29"/>
  <c r="R1979" i="29"/>
  <c r="U1968" i="29"/>
  <c r="L1962" i="29"/>
  <c r="P1955" i="29"/>
  <c r="P1950" i="29"/>
  <c r="O1946" i="29"/>
  <c r="Q1943" i="29"/>
  <c r="V1939" i="29"/>
  <c r="L1937" i="29"/>
  <c r="N1934" i="29"/>
  <c r="P1931" i="29"/>
  <c r="U1927" i="29"/>
  <c r="L1925" i="29"/>
  <c r="P1922" i="29"/>
  <c r="T1919" i="29"/>
  <c r="N1917" i="29"/>
  <c r="K1915" i="29"/>
  <c r="M1913" i="29"/>
  <c r="Q1911" i="29"/>
  <c r="V1909" i="29"/>
  <c r="O1908" i="29"/>
  <c r="U1906" i="29"/>
  <c r="O1905" i="29"/>
  <c r="V1903" i="29"/>
  <c r="Q1902" i="29"/>
  <c r="L1901" i="29"/>
  <c r="S1899" i="29"/>
  <c r="N1898" i="29"/>
  <c r="U1896" i="29"/>
  <c r="P1895" i="29"/>
  <c r="V1893" i="29"/>
  <c r="Q1892" i="29"/>
  <c r="L1891" i="29"/>
  <c r="S1889" i="29"/>
  <c r="N1888" i="29"/>
  <c r="U1886" i="29"/>
  <c r="P1885" i="29"/>
  <c r="K1884" i="29"/>
  <c r="R1882" i="29"/>
  <c r="M1881" i="29"/>
  <c r="T1879" i="29"/>
  <c r="O1878" i="29"/>
  <c r="V1876" i="29"/>
  <c r="Q1875" i="29"/>
  <c r="M1874" i="29"/>
  <c r="U1872" i="29"/>
  <c r="Q1871" i="29"/>
  <c r="M1870" i="29"/>
  <c r="U1868" i="29"/>
  <c r="Q1867" i="29"/>
  <c r="M1866" i="29"/>
  <c r="U1864" i="29"/>
  <c r="Q1863" i="29"/>
  <c r="M1862" i="29"/>
  <c r="U1860" i="29"/>
  <c r="Q1859" i="29"/>
  <c r="M1858" i="29"/>
  <c r="U1856" i="29"/>
  <c r="Q1855" i="29"/>
  <c r="M1854" i="29"/>
  <c r="U1852" i="29"/>
  <c r="Q1851" i="29"/>
  <c r="M1850" i="29"/>
  <c r="U1848" i="29"/>
  <c r="Q1847" i="29"/>
  <c r="M1846" i="29"/>
  <c r="U1844" i="29"/>
  <c r="Q1843" i="29"/>
  <c r="M1842" i="29"/>
  <c r="U1840" i="29"/>
  <c r="Q1839" i="29"/>
  <c r="M1838" i="29"/>
  <c r="U1836" i="29"/>
  <c r="Q1835" i="29"/>
  <c r="M1834" i="29"/>
  <c r="U1832" i="29"/>
  <c r="Q1831" i="29"/>
  <c r="M1830" i="29"/>
  <c r="U1828" i="29"/>
  <c r="Q1827" i="29"/>
  <c r="M1826" i="29"/>
  <c r="U1824" i="29"/>
  <c r="Q1823" i="29"/>
  <c r="M1822" i="29"/>
  <c r="U1820" i="29"/>
  <c r="Q1819" i="29"/>
  <c r="M1818" i="29"/>
  <c r="U1816" i="29"/>
  <c r="Q1815" i="29"/>
  <c r="M1814" i="29"/>
  <c r="U1812" i="29"/>
  <c r="Q1811" i="29"/>
  <c r="M1810" i="29"/>
  <c r="U1808" i="29"/>
  <c r="Q1807" i="29"/>
  <c r="M1806" i="29"/>
  <c r="U1804" i="29"/>
  <c r="Q1803" i="29"/>
  <c r="M1802" i="29"/>
  <c r="U1800" i="29"/>
  <c r="Q1799" i="29"/>
  <c r="M1798" i="29"/>
  <c r="U1796" i="29"/>
  <c r="Q1795" i="29"/>
  <c r="M1794" i="29"/>
  <c r="U1792" i="29"/>
  <c r="Q1791" i="29"/>
  <c r="M1790" i="29"/>
  <c r="U1788" i="29"/>
  <c r="Q1787" i="29"/>
  <c r="M1786" i="29"/>
  <c r="U1784" i="29"/>
  <c r="Q1783" i="29"/>
  <c r="M1782" i="29"/>
  <c r="U1780" i="29"/>
  <c r="Q1779" i="29"/>
  <c r="M1778" i="29"/>
  <c r="U1776" i="29"/>
  <c r="Q1775" i="29"/>
  <c r="M1774" i="29"/>
  <c r="U1772" i="29"/>
  <c r="Q1771" i="29"/>
  <c r="M1770" i="29"/>
  <c r="U1768" i="29"/>
  <c r="Q1767" i="29"/>
  <c r="M1766" i="29"/>
  <c r="U1764" i="29"/>
  <c r="Q1763" i="29"/>
  <c r="M1762" i="29"/>
  <c r="U1760" i="29"/>
  <c r="Q1759" i="29"/>
  <c r="M1758" i="29"/>
  <c r="U1756" i="29"/>
  <c r="Q1755" i="29"/>
  <c r="M1754" i="29"/>
  <c r="U1752" i="29"/>
  <c r="Q1751" i="29"/>
  <c r="M1750" i="29"/>
  <c r="U1748" i="29"/>
  <c r="Q1747" i="29"/>
  <c r="M1746" i="29"/>
  <c r="U1744" i="29"/>
  <c r="Q1743" i="29"/>
  <c r="M1742" i="29"/>
  <c r="U1740" i="29"/>
  <c r="Q1739" i="29"/>
  <c r="M1738" i="29"/>
  <c r="U1736" i="29"/>
  <c r="Q1735" i="29"/>
  <c r="M1734" i="29"/>
  <c r="N1978" i="29"/>
  <c r="T1968" i="29"/>
  <c r="V1960" i="29"/>
  <c r="P1954" i="29"/>
  <c r="O1950" i="29"/>
  <c r="N1946" i="29"/>
  <c r="P1943" i="29"/>
  <c r="U1939" i="29"/>
  <c r="K1937" i="29"/>
  <c r="M1934" i="29"/>
  <c r="R1930" i="29"/>
  <c r="T1927" i="29"/>
  <c r="K1925" i="29"/>
  <c r="O1922" i="29"/>
  <c r="S1919" i="29"/>
  <c r="M1917" i="29"/>
  <c r="U1914" i="29"/>
  <c r="L1913" i="29"/>
  <c r="P1911" i="29"/>
  <c r="U1909" i="29"/>
  <c r="N1908" i="29"/>
  <c r="T1906" i="29"/>
  <c r="N1905" i="29"/>
  <c r="U1903" i="29"/>
  <c r="P1902" i="29"/>
  <c r="K1901" i="29"/>
  <c r="R1899" i="29"/>
  <c r="M1898" i="29"/>
  <c r="T1896" i="29"/>
  <c r="N1895" i="29"/>
  <c r="U1893" i="29"/>
  <c r="P1892" i="29"/>
  <c r="K1891" i="29"/>
  <c r="R1889" i="29"/>
  <c r="M1888" i="29"/>
  <c r="T1886" i="29"/>
  <c r="O1885" i="29"/>
  <c r="V1883" i="29"/>
  <c r="Q1882" i="29"/>
  <c r="L1881" i="29"/>
  <c r="S1879" i="29"/>
  <c r="N1878" i="29"/>
  <c r="U1876" i="29"/>
  <c r="P1875" i="29"/>
  <c r="L1874" i="29"/>
  <c r="T1872" i="29"/>
  <c r="P1871" i="29"/>
  <c r="L1870" i="29"/>
  <c r="T1868" i="29"/>
  <c r="P1867" i="29"/>
  <c r="L1866" i="29"/>
  <c r="T1864" i="29"/>
  <c r="P1863" i="29"/>
  <c r="L1862" i="29"/>
  <c r="T1860" i="29"/>
  <c r="P1859" i="29"/>
  <c r="L1858" i="29"/>
  <c r="T1856" i="29"/>
  <c r="P1855" i="29"/>
  <c r="L1854" i="29"/>
  <c r="T1852" i="29"/>
  <c r="P1851" i="29"/>
  <c r="L1850" i="29"/>
  <c r="T1848" i="29"/>
  <c r="P1847" i="29"/>
  <c r="L1846" i="29"/>
  <c r="T1844" i="29"/>
  <c r="P1843" i="29"/>
  <c r="L1842" i="29"/>
  <c r="T1840" i="29"/>
  <c r="P1839" i="29"/>
  <c r="L1838" i="29"/>
  <c r="T1836" i="29"/>
  <c r="P1835" i="29"/>
  <c r="L1834" i="29"/>
  <c r="T1832" i="29"/>
  <c r="P1831" i="29"/>
  <c r="L1830" i="29"/>
  <c r="T1828" i="29"/>
  <c r="P1827" i="29"/>
  <c r="L1826" i="29"/>
  <c r="T1824" i="29"/>
  <c r="P1823" i="29"/>
  <c r="L1822" i="29"/>
  <c r="T1820" i="29"/>
  <c r="P1819" i="29"/>
  <c r="L1818" i="29"/>
  <c r="T1816" i="29"/>
  <c r="P1815" i="29"/>
  <c r="L1814" i="29"/>
  <c r="T1812" i="29"/>
  <c r="P1811" i="29"/>
  <c r="L1810" i="29"/>
  <c r="T1808" i="29"/>
  <c r="P1807" i="29"/>
  <c r="L1806" i="29"/>
  <c r="T1804" i="29"/>
  <c r="P1803" i="29"/>
  <c r="L1802" i="29"/>
  <c r="T1800" i="29"/>
  <c r="P1799" i="29"/>
  <c r="L1798" i="29"/>
  <c r="T1796" i="29"/>
  <c r="P1795" i="29"/>
  <c r="L1794" i="29"/>
  <c r="T1792" i="29"/>
  <c r="P1791" i="29"/>
  <c r="L1790" i="29"/>
  <c r="T1788" i="29"/>
  <c r="P1787" i="29"/>
  <c r="L1786" i="29"/>
  <c r="T1784" i="29"/>
  <c r="P1783" i="29"/>
  <c r="L1782" i="29"/>
  <c r="T1780" i="29"/>
  <c r="P1779" i="29"/>
  <c r="L1778" i="29"/>
  <c r="T1776" i="29"/>
  <c r="P1775" i="29"/>
  <c r="L1774" i="29"/>
  <c r="T1772" i="29"/>
  <c r="P1771" i="29"/>
  <c r="L1770" i="29"/>
  <c r="T1768" i="29"/>
  <c r="P1767" i="29"/>
  <c r="L1766" i="29"/>
  <c r="T1764" i="29"/>
  <c r="P1763" i="29"/>
  <c r="L1762" i="29"/>
  <c r="T1760" i="29"/>
  <c r="P1759" i="29"/>
  <c r="L1758" i="29"/>
  <c r="T1756" i="29"/>
  <c r="P1755" i="29"/>
  <c r="L1754" i="29"/>
  <c r="T1752" i="29"/>
  <c r="P1751" i="29"/>
  <c r="L1750" i="29"/>
  <c r="T1748" i="29"/>
  <c r="P1747" i="29"/>
  <c r="L1746" i="29"/>
  <c r="T1744" i="29"/>
  <c r="P1743" i="29"/>
  <c r="L1742" i="29"/>
  <c r="T1740" i="29"/>
  <c r="P1739" i="29"/>
  <c r="L1738" i="29"/>
  <c r="T1736" i="29"/>
  <c r="P1735" i="29"/>
  <c r="L1734" i="29"/>
  <c r="V1976" i="29"/>
  <c r="R1967" i="29"/>
  <c r="U1960" i="29"/>
  <c r="O1954" i="29"/>
  <c r="N1950" i="29"/>
  <c r="M1946" i="29"/>
  <c r="R1942" i="29"/>
  <c r="T1939" i="29"/>
  <c r="V1936" i="29"/>
  <c r="L1934" i="29"/>
  <c r="Q1930" i="29"/>
  <c r="S1927" i="29"/>
  <c r="V1924" i="29"/>
  <c r="N1922" i="29"/>
  <c r="R1919" i="29"/>
  <c r="L1917" i="29"/>
  <c r="T1914" i="29"/>
  <c r="K1913" i="29"/>
  <c r="N1911" i="29"/>
  <c r="S1909" i="29"/>
  <c r="M1908" i="29"/>
  <c r="S1906" i="29"/>
  <c r="M1905" i="29"/>
  <c r="T1903" i="29"/>
  <c r="O1902" i="29"/>
  <c r="V1900" i="29"/>
  <c r="Q1899" i="29"/>
  <c r="L1898" i="29"/>
  <c r="R1896" i="29"/>
  <c r="M1895" i="29"/>
  <c r="T1893" i="29"/>
  <c r="O1892" i="29"/>
  <c r="V1890" i="29"/>
  <c r="Q1889" i="29"/>
  <c r="L1888" i="29"/>
  <c r="S1886" i="29"/>
  <c r="N1885" i="29"/>
  <c r="U1883" i="29"/>
  <c r="P1882" i="29"/>
  <c r="K1881" i="29"/>
  <c r="R1879" i="29"/>
  <c r="M1878" i="29"/>
  <c r="T1876" i="29"/>
  <c r="O1875" i="29"/>
  <c r="K1874" i="29"/>
  <c r="S1872" i="29"/>
  <c r="O1871" i="29"/>
  <c r="K1870" i="29"/>
  <c r="S1868" i="29"/>
  <c r="O1867" i="29"/>
  <c r="K1866" i="29"/>
  <c r="S1864" i="29"/>
  <c r="O1863" i="29"/>
  <c r="K1862" i="29"/>
  <c r="S1860" i="29"/>
  <c r="O1859" i="29"/>
  <c r="K1858" i="29"/>
  <c r="S1856" i="29"/>
  <c r="O1855" i="29"/>
  <c r="K1854" i="29"/>
  <c r="S1852" i="29"/>
  <c r="O1851" i="29"/>
  <c r="K1850" i="29"/>
  <c r="S1848" i="29"/>
  <c r="O1847" i="29"/>
  <c r="K1846" i="29"/>
  <c r="S1844" i="29"/>
  <c r="O1843" i="29"/>
  <c r="K1842" i="29"/>
  <c r="S1840" i="29"/>
  <c r="O1839" i="29"/>
  <c r="K1838" i="29"/>
  <c r="S1836" i="29"/>
  <c r="O1835" i="29"/>
  <c r="K1834" i="29"/>
  <c r="S1832" i="29"/>
  <c r="O1831" i="29"/>
  <c r="K1830" i="29"/>
  <c r="S1828" i="29"/>
  <c r="O1827" i="29"/>
  <c r="K1826" i="29"/>
  <c r="S1824" i="29"/>
  <c r="O1823" i="29"/>
  <c r="K1822" i="29"/>
  <c r="S1820" i="29"/>
  <c r="O1819" i="29"/>
  <c r="K1818" i="29"/>
  <c r="S1816" i="29"/>
  <c r="O1815" i="29"/>
  <c r="K1814" i="29"/>
  <c r="S1812" i="29"/>
  <c r="O1811" i="29"/>
  <c r="K1810" i="29"/>
  <c r="S1808" i="29"/>
  <c r="O1807" i="29"/>
  <c r="K1806" i="29"/>
  <c r="S1804" i="29"/>
  <c r="O1803" i="29"/>
  <c r="K1802" i="29"/>
  <c r="S1800" i="29"/>
  <c r="O1799" i="29"/>
  <c r="K1798" i="29"/>
  <c r="S1796" i="29"/>
  <c r="O1795" i="29"/>
  <c r="K1794" i="29"/>
  <c r="S1792" i="29"/>
  <c r="O1791" i="29"/>
  <c r="K1790" i="29"/>
  <c r="S1788" i="29"/>
  <c r="O1787" i="29"/>
  <c r="K1786" i="29"/>
  <c r="S1784" i="29"/>
  <c r="O1783" i="29"/>
  <c r="K1782" i="29"/>
  <c r="S1780" i="29"/>
  <c r="O1779" i="29"/>
  <c r="K1778" i="29"/>
  <c r="S1776" i="29"/>
  <c r="O1775" i="29"/>
  <c r="K1774" i="29"/>
  <c r="S1772" i="29"/>
  <c r="O1771" i="29"/>
  <c r="K1770" i="29"/>
  <c r="S1768" i="29"/>
  <c r="O1767" i="29"/>
  <c r="K1766" i="29"/>
  <c r="S1764" i="29"/>
  <c r="O1763" i="29"/>
  <c r="K1762" i="29"/>
  <c r="S1760" i="29"/>
  <c r="O1759" i="29"/>
  <c r="K1758" i="29"/>
  <c r="S1756" i="29"/>
  <c r="O1755" i="29"/>
  <c r="K1754" i="29"/>
  <c r="S1752" i="29"/>
  <c r="O1751" i="29"/>
  <c r="K1750" i="29"/>
  <c r="S1748" i="29"/>
  <c r="O1747" i="29"/>
  <c r="K1746" i="29"/>
  <c r="S1744" i="29"/>
  <c r="O1743" i="29"/>
  <c r="K1742" i="29"/>
  <c r="S1740" i="29"/>
  <c r="O1739" i="29"/>
  <c r="K1738" i="29"/>
  <c r="S1736" i="29"/>
  <c r="O1735" i="29"/>
  <c r="K1734" i="29"/>
  <c r="S1732" i="29"/>
  <c r="R1975" i="29"/>
  <c r="Q1967" i="29"/>
  <c r="T1960" i="29"/>
  <c r="N1954" i="29"/>
  <c r="M1950" i="29"/>
  <c r="L1946" i="29"/>
  <c r="Q1942" i="29"/>
  <c r="S1939" i="29"/>
  <c r="U1936" i="29"/>
  <c r="N1933" i="29"/>
  <c r="P1930" i="29"/>
  <c r="R1927" i="29"/>
  <c r="U1924" i="29"/>
  <c r="M1922" i="29"/>
  <c r="Q1919" i="29"/>
  <c r="K1917" i="29"/>
  <c r="S1914" i="29"/>
  <c r="V1912" i="29"/>
  <c r="M1911" i="29"/>
  <c r="R1909" i="29"/>
  <c r="L1908" i="29"/>
  <c r="R1906" i="29"/>
  <c r="L1905" i="29"/>
  <c r="S1903" i="29"/>
  <c r="N1902" i="29"/>
  <c r="U1900" i="29"/>
  <c r="P1899" i="29"/>
  <c r="V1897" i="29"/>
  <c r="Q1896" i="29"/>
  <c r="L1895" i="29"/>
  <c r="S1893" i="29"/>
  <c r="N1892" i="29"/>
  <c r="U1890" i="29"/>
  <c r="P1889" i="29"/>
  <c r="K1888" i="29"/>
  <c r="R1886" i="29"/>
  <c r="M1885" i="29"/>
  <c r="T1883" i="29"/>
  <c r="O1882" i="29"/>
  <c r="V1880" i="29"/>
  <c r="Q1879" i="29"/>
  <c r="L1878" i="29"/>
  <c r="R1876" i="29"/>
  <c r="N1875" i="29"/>
  <c r="V1873" i="29"/>
  <c r="R1872" i="29"/>
  <c r="N1871" i="29"/>
  <c r="V1869" i="29"/>
  <c r="R1868" i="29"/>
  <c r="N1867" i="29"/>
  <c r="V1865" i="29"/>
  <c r="R1864" i="29"/>
  <c r="N1863" i="29"/>
  <c r="V1861" i="29"/>
  <c r="R1860" i="29"/>
  <c r="N1859" i="29"/>
  <c r="V1857" i="29"/>
  <c r="R1856" i="29"/>
  <c r="N1855" i="29"/>
  <c r="V1853" i="29"/>
  <c r="R1852" i="29"/>
  <c r="N1851" i="29"/>
  <c r="V1849" i="29"/>
  <c r="R1848" i="29"/>
  <c r="N1847" i="29"/>
  <c r="V1845" i="29"/>
  <c r="R1844" i="29"/>
  <c r="N1843" i="29"/>
  <c r="V1841" i="29"/>
  <c r="R1840" i="29"/>
  <c r="N1839" i="29"/>
  <c r="V1837" i="29"/>
  <c r="R1836" i="29"/>
  <c r="N1835" i="29"/>
  <c r="V1833" i="29"/>
  <c r="R1832" i="29"/>
  <c r="N1831" i="29"/>
  <c r="V1829" i="29"/>
  <c r="R1828" i="29"/>
  <c r="N1827" i="29"/>
  <c r="V1825" i="29"/>
  <c r="R1824" i="29"/>
  <c r="N1823" i="29"/>
  <c r="V1821" i="29"/>
  <c r="R1820" i="29"/>
  <c r="N1819" i="29"/>
  <c r="V1817" i="29"/>
  <c r="R1816" i="29"/>
  <c r="N1815" i="29"/>
  <c r="V1813" i="29"/>
  <c r="R1812" i="29"/>
  <c r="N1811" i="29"/>
  <c r="V1809" i="29"/>
  <c r="R1808" i="29"/>
  <c r="N1807" i="29"/>
  <c r="V1805" i="29"/>
  <c r="R1804" i="29"/>
  <c r="N1803" i="29"/>
  <c r="V1801" i="29"/>
  <c r="R1800" i="29"/>
  <c r="N1799" i="29"/>
  <c r="V1797" i="29"/>
  <c r="R1796" i="29"/>
  <c r="N1795" i="29"/>
  <c r="V1793" i="29"/>
  <c r="R1792" i="29"/>
  <c r="N1791" i="29"/>
  <c r="V1789" i="29"/>
  <c r="R1788" i="29"/>
  <c r="N1787" i="29"/>
  <c r="V1785" i="29"/>
  <c r="R1784" i="29"/>
  <c r="N1783" i="29"/>
  <c r="V1781" i="29"/>
  <c r="R1780" i="29"/>
  <c r="N1779" i="29"/>
  <c r="V1777" i="29"/>
  <c r="R1776" i="29"/>
  <c r="N1775" i="29"/>
  <c r="V1773" i="29"/>
  <c r="R1772" i="29"/>
  <c r="N1771" i="29"/>
  <c r="V1769" i="29"/>
  <c r="R1768" i="29"/>
  <c r="N1767" i="29"/>
  <c r="V1765" i="29"/>
  <c r="R1764" i="29"/>
  <c r="N1763" i="29"/>
  <c r="V1761" i="29"/>
  <c r="R1760" i="29"/>
  <c r="N1759" i="29"/>
  <c r="V1757" i="29"/>
  <c r="R1756" i="29"/>
  <c r="N1755" i="29"/>
  <c r="V1753" i="29"/>
  <c r="R1752" i="29"/>
  <c r="N1751" i="29"/>
  <c r="V1749" i="29"/>
  <c r="R1748" i="29"/>
  <c r="N1747" i="29"/>
  <c r="V1745" i="29"/>
  <c r="R1744" i="29"/>
  <c r="N1743" i="29"/>
  <c r="V1741" i="29"/>
  <c r="R1740" i="29"/>
  <c r="N1739" i="29"/>
  <c r="V1737" i="29"/>
  <c r="R1736" i="29"/>
  <c r="N1735" i="29"/>
  <c r="V1733" i="29"/>
  <c r="R1732" i="29"/>
  <c r="N1974" i="29"/>
  <c r="P1967" i="29"/>
  <c r="R1959" i="29"/>
  <c r="M1954" i="29"/>
  <c r="L1950" i="29"/>
  <c r="N1945" i="29"/>
  <c r="P1942" i="29"/>
  <c r="R1939" i="29"/>
  <c r="T1936" i="29"/>
  <c r="M1933" i="29"/>
  <c r="O1930" i="29"/>
  <c r="Q1927" i="29"/>
  <c r="T1924" i="29"/>
  <c r="L1922" i="29"/>
  <c r="P1919" i="29"/>
  <c r="V1916" i="29"/>
  <c r="R1914" i="29"/>
  <c r="U1912" i="29"/>
  <c r="K1911" i="29"/>
  <c r="Q1909" i="29"/>
  <c r="K1908" i="29"/>
  <c r="Q1906" i="29"/>
  <c r="K1905" i="29"/>
  <c r="R1903" i="29"/>
  <c r="M1902" i="29"/>
  <c r="T1900" i="29"/>
  <c r="N1899" i="29"/>
  <c r="U1897" i="29"/>
  <c r="P1896" i="29"/>
  <c r="K1895" i="29"/>
  <c r="R1893" i="29"/>
  <c r="M1892" i="29"/>
  <c r="T1890" i="29"/>
  <c r="O1889" i="29"/>
  <c r="V1887" i="29"/>
  <c r="Q1886" i="29"/>
  <c r="L1885" i="29"/>
  <c r="S1883" i="29"/>
  <c r="N1882" i="29"/>
  <c r="U1880" i="29"/>
  <c r="P1879" i="29"/>
  <c r="V1877" i="29"/>
  <c r="Q1876" i="29"/>
  <c r="M1875" i="29"/>
  <c r="U1873" i="29"/>
  <c r="Q1872" i="29"/>
  <c r="M1871" i="29"/>
  <c r="U1869" i="29"/>
  <c r="Q1868" i="29"/>
  <c r="M1867" i="29"/>
  <c r="U1865" i="29"/>
  <c r="Q1864" i="29"/>
  <c r="M1863" i="29"/>
  <c r="U1861" i="29"/>
  <c r="Q1860" i="29"/>
  <c r="M1859" i="29"/>
  <c r="U1857" i="29"/>
  <c r="Q1856" i="29"/>
  <c r="M1855" i="29"/>
  <c r="U1853" i="29"/>
  <c r="Q1852" i="29"/>
  <c r="M1851" i="29"/>
  <c r="U1849" i="29"/>
  <c r="Q1848" i="29"/>
  <c r="M1847" i="29"/>
  <c r="U1845" i="29"/>
  <c r="Q1844" i="29"/>
  <c r="M1843" i="29"/>
  <c r="U1841" i="29"/>
  <c r="Q1840" i="29"/>
  <c r="M1839" i="29"/>
  <c r="U1837" i="29"/>
  <c r="Q1836" i="29"/>
  <c r="M1835" i="29"/>
  <c r="U1833" i="29"/>
  <c r="Q1832" i="29"/>
  <c r="M1831" i="29"/>
  <c r="U1829" i="29"/>
  <c r="Q1828" i="29"/>
  <c r="M1827" i="29"/>
  <c r="U1825" i="29"/>
  <c r="Q1824" i="29"/>
  <c r="M1823" i="29"/>
  <c r="U1821" i="29"/>
  <c r="Q1820" i="29"/>
  <c r="M1819" i="29"/>
  <c r="U1817" i="29"/>
  <c r="Q1816" i="29"/>
  <c r="M1815" i="29"/>
  <c r="U1813" i="29"/>
  <c r="Q1812" i="29"/>
  <c r="M1811" i="29"/>
  <c r="U1809" i="29"/>
  <c r="Q1808" i="29"/>
  <c r="M1807" i="29"/>
  <c r="U1805" i="29"/>
  <c r="Q1804" i="29"/>
  <c r="M1803" i="29"/>
  <c r="U1801" i="29"/>
  <c r="Q1800" i="29"/>
  <c r="M1799" i="29"/>
  <c r="U1797" i="29"/>
  <c r="Q1796" i="29"/>
  <c r="M1795" i="29"/>
  <c r="U1793" i="29"/>
  <c r="Q1792" i="29"/>
  <c r="M1791" i="29"/>
  <c r="U1789" i="29"/>
  <c r="Q1788" i="29"/>
  <c r="M1787" i="29"/>
  <c r="U1785" i="29"/>
  <c r="Q1784" i="29"/>
  <c r="M1783" i="29"/>
  <c r="U1781" i="29"/>
  <c r="Q1780" i="29"/>
  <c r="M1779" i="29"/>
  <c r="U1777" i="29"/>
  <c r="Q1776" i="29"/>
  <c r="M1775" i="29"/>
  <c r="U1773" i="29"/>
  <c r="Q1772" i="29"/>
  <c r="M1771" i="29"/>
  <c r="U1769" i="29"/>
  <c r="Q1768" i="29"/>
  <c r="M1767" i="29"/>
  <c r="U1765" i="29"/>
  <c r="Q1764" i="29"/>
  <c r="M1763" i="29"/>
  <c r="U1761" i="29"/>
  <c r="M1974" i="29"/>
  <c r="N1966" i="29"/>
  <c r="Q1959" i="29"/>
  <c r="L1954" i="29"/>
  <c r="L1949" i="29"/>
  <c r="M1945" i="29"/>
  <c r="O1942" i="29"/>
  <c r="Q1939" i="29"/>
  <c r="V1935" i="29"/>
  <c r="L1933" i="29"/>
  <c r="N1930" i="29"/>
  <c r="P1927" i="29"/>
  <c r="K1924" i="29"/>
  <c r="O1921" i="29"/>
  <c r="U1918" i="29"/>
  <c r="U1916" i="29"/>
  <c r="Q1914" i="29"/>
  <c r="T1912" i="29"/>
  <c r="V1910" i="29"/>
  <c r="P1909" i="29"/>
  <c r="V1907" i="29"/>
  <c r="P1906" i="29"/>
  <c r="V1904" i="29"/>
  <c r="Q1903" i="29"/>
  <c r="L1902" i="29"/>
  <c r="R1900" i="29"/>
  <c r="M1899" i="29"/>
  <c r="T1897" i="29"/>
  <c r="O1896" i="29"/>
  <c r="V1894" i="29"/>
  <c r="Q1893" i="29"/>
  <c r="L1892" i="29"/>
  <c r="S1890" i="29"/>
  <c r="N1889" i="29"/>
  <c r="U1887" i="29"/>
  <c r="P1886" i="29"/>
  <c r="K1885" i="29"/>
  <c r="R1883" i="29"/>
  <c r="M1882" i="29"/>
  <c r="T1880" i="29"/>
  <c r="N1879" i="29"/>
  <c r="U1877" i="29"/>
  <c r="P1876" i="29"/>
  <c r="L1875" i="29"/>
  <c r="T1873" i="29"/>
  <c r="P1872" i="29"/>
  <c r="L1871" i="29"/>
  <c r="T1869" i="29"/>
  <c r="P1868" i="29"/>
  <c r="L1867" i="29"/>
  <c r="T1865" i="29"/>
  <c r="P1864" i="29"/>
  <c r="L1863" i="29"/>
  <c r="T1861" i="29"/>
  <c r="P1860" i="29"/>
  <c r="L1859" i="29"/>
  <c r="T1857" i="29"/>
  <c r="P1856" i="29"/>
  <c r="L1855" i="29"/>
  <c r="T1853" i="29"/>
  <c r="P1852" i="29"/>
  <c r="L1851" i="29"/>
  <c r="T1849" i="29"/>
  <c r="P1848" i="29"/>
  <c r="L1847" i="29"/>
  <c r="T1845" i="29"/>
  <c r="P1844" i="29"/>
  <c r="L1843" i="29"/>
  <c r="T1841" i="29"/>
  <c r="P1840" i="29"/>
  <c r="L1839" i="29"/>
  <c r="T1837" i="29"/>
  <c r="P1836" i="29"/>
  <c r="L1835" i="29"/>
  <c r="T1833" i="29"/>
  <c r="P1832" i="29"/>
  <c r="L1831" i="29"/>
  <c r="T1829" i="29"/>
  <c r="P1828" i="29"/>
  <c r="L1827" i="29"/>
  <c r="T1825" i="29"/>
  <c r="P1824" i="29"/>
  <c r="L1823" i="29"/>
  <c r="T1821" i="29"/>
  <c r="P1820" i="29"/>
  <c r="L1819" i="29"/>
  <c r="T1817" i="29"/>
  <c r="P1816" i="29"/>
  <c r="L1815" i="29"/>
  <c r="T1813" i="29"/>
  <c r="P1812" i="29"/>
  <c r="L1811" i="29"/>
  <c r="T1809" i="29"/>
  <c r="P1808" i="29"/>
  <c r="L1807" i="29"/>
  <c r="T1805" i="29"/>
  <c r="P1804" i="29"/>
  <c r="L1803" i="29"/>
  <c r="T1801" i="29"/>
  <c r="P1800" i="29"/>
  <c r="L1799" i="29"/>
  <c r="T1797" i="29"/>
  <c r="P1796" i="29"/>
  <c r="L1795" i="29"/>
  <c r="T1793" i="29"/>
  <c r="P1792" i="29"/>
  <c r="L1791" i="29"/>
  <c r="T1789" i="29"/>
  <c r="P1788" i="29"/>
  <c r="L1787" i="29"/>
  <c r="T1785" i="29"/>
  <c r="P1784" i="29"/>
  <c r="L1783" i="29"/>
  <c r="T1781" i="29"/>
  <c r="P1780" i="29"/>
  <c r="L1779" i="29"/>
  <c r="T1777" i="29"/>
  <c r="P1776" i="29"/>
  <c r="L1775" i="29"/>
  <c r="T1773" i="29"/>
  <c r="P1772" i="29"/>
  <c r="L1771" i="29"/>
  <c r="T1769" i="29"/>
  <c r="P1768" i="29"/>
  <c r="L1767" i="29"/>
  <c r="T1765" i="29"/>
  <c r="P1764" i="29"/>
  <c r="L1763" i="29"/>
  <c r="T1761" i="29"/>
  <c r="P1760" i="29"/>
  <c r="L1759" i="29"/>
  <c r="T1757" i="29"/>
  <c r="V1972" i="29"/>
  <c r="M1966" i="29"/>
  <c r="P1959" i="29"/>
  <c r="L1953" i="29"/>
  <c r="K1949" i="29"/>
  <c r="L1945" i="29"/>
  <c r="N1942" i="29"/>
  <c r="P1939" i="29"/>
  <c r="U1935" i="29"/>
  <c r="K1933" i="29"/>
  <c r="M1930" i="29"/>
  <c r="R1926" i="29"/>
  <c r="V1923" i="29"/>
  <c r="N1921" i="29"/>
  <c r="S1918" i="29"/>
  <c r="T1916" i="29"/>
  <c r="P1914" i="29"/>
  <c r="Q1912" i="29"/>
  <c r="U1910" i="29"/>
  <c r="O1909" i="29"/>
  <c r="U1907" i="29"/>
  <c r="O1906" i="29"/>
  <c r="U1904" i="29"/>
  <c r="P1903" i="29"/>
  <c r="V1901" i="29"/>
  <c r="Q1900" i="29"/>
  <c r="L1899" i="29"/>
  <c r="S1897" i="29"/>
  <c r="N1896" i="29"/>
  <c r="U1894" i="29"/>
  <c r="P1893" i="29"/>
  <c r="K1892" i="29"/>
  <c r="R1890" i="29"/>
  <c r="M1889" i="29"/>
  <c r="T1887" i="29"/>
  <c r="O1886" i="29"/>
  <c r="V1884" i="29"/>
  <c r="Q1883" i="29"/>
  <c r="L1882" i="29"/>
  <c r="R1880" i="29"/>
  <c r="M1879" i="29"/>
  <c r="T1877" i="29"/>
  <c r="O1876" i="29"/>
  <c r="K1875" i="29"/>
  <c r="S1873" i="29"/>
  <c r="O1872" i="29"/>
  <c r="K1871" i="29"/>
  <c r="S1869" i="29"/>
  <c r="O1868" i="29"/>
  <c r="K1867" i="29"/>
  <c r="S1865" i="29"/>
  <c r="O1864" i="29"/>
  <c r="K1863" i="29"/>
  <c r="S1861" i="29"/>
  <c r="O1860" i="29"/>
  <c r="K1859" i="29"/>
  <c r="S1857" i="29"/>
  <c r="O1856" i="29"/>
  <c r="K1855" i="29"/>
  <c r="S1853" i="29"/>
  <c r="O1852" i="29"/>
  <c r="K1851" i="29"/>
  <c r="S1849" i="29"/>
  <c r="O1848" i="29"/>
  <c r="K1847" i="29"/>
  <c r="S1845" i="29"/>
  <c r="O1844" i="29"/>
  <c r="K1843" i="29"/>
  <c r="S1841" i="29"/>
  <c r="O1840" i="29"/>
  <c r="K1839" i="29"/>
  <c r="S1837" i="29"/>
  <c r="O1836" i="29"/>
  <c r="K1835" i="29"/>
  <c r="S1833" i="29"/>
  <c r="O1832" i="29"/>
  <c r="K1831" i="29"/>
  <c r="S1829" i="29"/>
  <c r="O1828" i="29"/>
  <c r="K1827" i="29"/>
  <c r="S1825" i="29"/>
  <c r="O1824" i="29"/>
  <c r="K1823" i="29"/>
  <c r="S1821" i="29"/>
  <c r="O1820" i="29"/>
  <c r="K1819" i="29"/>
  <c r="S1817" i="29"/>
  <c r="O1816" i="29"/>
  <c r="K1815" i="29"/>
  <c r="S1813" i="29"/>
  <c r="O1812" i="29"/>
  <c r="K1811" i="29"/>
  <c r="S1809" i="29"/>
  <c r="O1808" i="29"/>
  <c r="K1807" i="29"/>
  <c r="S1805" i="29"/>
  <c r="O1804" i="29"/>
  <c r="K1803" i="29"/>
  <c r="S1801" i="29"/>
  <c r="O1800" i="29"/>
  <c r="K1799" i="29"/>
  <c r="S1797" i="29"/>
  <c r="O1796" i="29"/>
  <c r="K1795" i="29"/>
  <c r="S1793" i="29"/>
  <c r="O1792" i="29"/>
  <c r="K1791" i="29"/>
  <c r="S1789" i="29"/>
  <c r="O1788" i="29"/>
  <c r="K1787" i="29"/>
  <c r="S1785" i="29"/>
  <c r="O1784" i="29"/>
  <c r="K1783" i="29"/>
  <c r="S1781" i="29"/>
  <c r="O1780" i="29"/>
  <c r="K1779" i="29"/>
  <c r="S1777" i="29"/>
  <c r="O1776" i="29"/>
  <c r="K1775" i="29"/>
  <c r="S1773" i="29"/>
  <c r="O1772" i="29"/>
  <c r="K1771" i="29"/>
  <c r="S1769" i="29"/>
  <c r="O1768" i="29"/>
  <c r="K1767" i="29"/>
  <c r="S1765" i="29"/>
  <c r="O1764" i="29"/>
  <c r="K1763" i="29"/>
  <c r="S1761" i="29"/>
  <c r="O1760" i="29"/>
  <c r="K1759" i="29"/>
  <c r="S1757" i="29"/>
  <c r="O1756" i="29"/>
  <c r="K1755" i="29"/>
  <c r="S1753" i="29"/>
  <c r="O1752" i="29"/>
  <c r="K1751" i="29"/>
  <c r="S1749" i="29"/>
  <c r="O1748" i="29"/>
  <c r="K1747" i="29"/>
  <c r="S1745" i="29"/>
  <c r="O1744" i="29"/>
  <c r="K1743" i="29"/>
  <c r="S1741" i="29"/>
  <c r="O1740" i="29"/>
  <c r="K1739" i="29"/>
  <c r="S1737" i="29"/>
  <c r="T1749" i="29"/>
  <c r="L1739" i="29"/>
  <c r="O1732" i="29"/>
  <c r="S1729" i="29"/>
  <c r="K1727" i="29"/>
  <c r="O1724" i="29"/>
  <c r="S1721" i="29"/>
  <c r="K1719" i="29"/>
  <c r="O1716" i="29"/>
  <c r="S1713" i="29"/>
  <c r="K1711" i="29"/>
  <c r="O1708" i="29"/>
  <c r="M1706" i="29"/>
  <c r="U1704" i="29"/>
  <c r="Q1703" i="29"/>
  <c r="M1702" i="29"/>
  <c r="U1700" i="29"/>
  <c r="Q1699" i="29"/>
  <c r="M1698" i="29"/>
  <c r="U1696" i="29"/>
  <c r="Q1695" i="29"/>
  <c r="M1694" i="29"/>
  <c r="U1692" i="29"/>
  <c r="Q1691" i="29"/>
  <c r="M1690" i="29"/>
  <c r="U1688" i="29"/>
  <c r="Q1687" i="29"/>
  <c r="M1686" i="29"/>
  <c r="U1684" i="29"/>
  <c r="Q1683" i="29"/>
  <c r="M1682" i="29"/>
  <c r="U1680" i="29"/>
  <c r="Q1679" i="29"/>
  <c r="M1678" i="29"/>
  <c r="U1676" i="29"/>
  <c r="Q1675" i="29"/>
  <c r="M1674" i="29"/>
  <c r="U1672" i="29"/>
  <c r="Q1671" i="29"/>
  <c r="M1670" i="29"/>
  <c r="U1668" i="29"/>
  <c r="Q1667" i="29"/>
  <c r="M1666" i="29"/>
  <c r="U1664" i="29"/>
  <c r="Q1663" i="29"/>
  <c r="M1662" i="29"/>
  <c r="U1660" i="29"/>
  <c r="Q1659" i="29"/>
  <c r="M1658" i="29"/>
  <c r="U1656" i="29"/>
  <c r="Q1655" i="29"/>
  <c r="M1654" i="29"/>
  <c r="U1652" i="29"/>
  <c r="Q1651" i="29"/>
  <c r="M1650" i="29"/>
  <c r="U1648" i="29"/>
  <c r="Q1647" i="29"/>
  <c r="M1646" i="29"/>
  <c r="U1644" i="29"/>
  <c r="Q1643" i="29"/>
  <c r="M1642" i="29"/>
  <c r="U1640" i="29"/>
  <c r="Q1639" i="29"/>
  <c r="M1638" i="29"/>
  <c r="U1636" i="29"/>
  <c r="Q1635" i="29"/>
  <c r="M1634" i="29"/>
  <c r="U1632" i="29"/>
  <c r="Q1631" i="29"/>
  <c r="M1630" i="29"/>
  <c r="U1628" i="29"/>
  <c r="Q1627" i="29"/>
  <c r="M1626" i="29"/>
  <c r="U1624" i="29"/>
  <c r="Q1623" i="29"/>
  <c r="M1622" i="29"/>
  <c r="U1620" i="29"/>
  <c r="Q1619" i="29"/>
  <c r="M1618" i="29"/>
  <c r="U1616" i="29"/>
  <c r="Q1615" i="29"/>
  <c r="M1614" i="29"/>
  <c r="U1612" i="29"/>
  <c r="Q1611" i="29"/>
  <c r="M1610" i="29"/>
  <c r="U1608" i="29"/>
  <c r="Q1607" i="29"/>
  <c r="M1606" i="29"/>
  <c r="U1604" i="29"/>
  <c r="Q1603" i="29"/>
  <c r="M1602" i="29"/>
  <c r="U1600" i="29"/>
  <c r="Q1599" i="29"/>
  <c r="M1598" i="29"/>
  <c r="U1596" i="29"/>
  <c r="Q1595" i="29"/>
  <c r="M1594" i="29"/>
  <c r="U1592" i="29"/>
  <c r="Q1591" i="29"/>
  <c r="M1590" i="29"/>
  <c r="U1588" i="29"/>
  <c r="Q1587" i="29"/>
  <c r="M1586" i="29"/>
  <c r="U1584" i="29"/>
  <c r="Q1583" i="29"/>
  <c r="M1582" i="29"/>
  <c r="U1580" i="29"/>
  <c r="Q1579" i="29"/>
  <c r="M1578" i="29"/>
  <c r="U1576" i="29"/>
  <c r="Q1575" i="29"/>
  <c r="M1574" i="29"/>
  <c r="U1572" i="29"/>
  <c r="Q1571" i="29"/>
  <c r="M1570" i="29"/>
  <c r="U1568" i="29"/>
  <c r="Q1567" i="29"/>
  <c r="M1566" i="29"/>
  <c r="U1564" i="29"/>
  <c r="Q1563" i="29"/>
  <c r="M1562" i="29"/>
  <c r="U1560" i="29"/>
  <c r="Q1559" i="29"/>
  <c r="M1558" i="29"/>
  <c r="U1556" i="29"/>
  <c r="Q1555" i="29"/>
  <c r="M1554" i="29"/>
  <c r="U1552" i="29"/>
  <c r="Q1551" i="29"/>
  <c r="M1550" i="29"/>
  <c r="U1548" i="29"/>
  <c r="Q1547" i="29"/>
  <c r="M1546" i="29"/>
  <c r="U1544" i="29"/>
  <c r="Q1543" i="29"/>
  <c r="M1542" i="29"/>
  <c r="U1540" i="29"/>
  <c r="Q1539" i="29"/>
  <c r="M1538" i="29"/>
  <c r="U1536" i="29"/>
  <c r="Q1535" i="29"/>
  <c r="M1534" i="29"/>
  <c r="U1532" i="29"/>
  <c r="Q1531" i="29"/>
  <c r="M1530" i="29"/>
  <c r="U1528" i="29"/>
  <c r="Q1527" i="29"/>
  <c r="M1526" i="29"/>
  <c r="U1524" i="29"/>
  <c r="Q1523" i="29"/>
  <c r="M1522" i="29"/>
  <c r="U1520" i="29"/>
  <c r="Q1519" i="29"/>
  <c r="M1518" i="29"/>
  <c r="U1516" i="29"/>
  <c r="Q1748" i="29"/>
  <c r="U1737" i="29"/>
  <c r="R1731" i="29"/>
  <c r="V1728" i="29"/>
  <c r="N1726" i="29"/>
  <c r="R1723" i="29"/>
  <c r="V1720" i="29"/>
  <c r="N1718" i="29"/>
  <c r="R1715" i="29"/>
  <c r="V1712" i="29"/>
  <c r="N1710" i="29"/>
  <c r="R1707" i="29"/>
  <c r="L1706" i="29"/>
  <c r="T1704" i="29"/>
  <c r="P1703" i="29"/>
  <c r="L1702" i="29"/>
  <c r="T1700" i="29"/>
  <c r="P1699" i="29"/>
  <c r="L1698" i="29"/>
  <c r="T1696" i="29"/>
  <c r="P1695" i="29"/>
  <c r="L1694" i="29"/>
  <c r="T1692" i="29"/>
  <c r="P1691" i="29"/>
  <c r="L1690" i="29"/>
  <c r="T1688" i="29"/>
  <c r="P1687" i="29"/>
  <c r="L1686" i="29"/>
  <c r="T1684" i="29"/>
  <c r="P1683" i="29"/>
  <c r="L1682" i="29"/>
  <c r="T1680" i="29"/>
  <c r="P1679" i="29"/>
  <c r="L1678" i="29"/>
  <c r="T1676" i="29"/>
  <c r="P1675" i="29"/>
  <c r="L1674" i="29"/>
  <c r="T1672" i="29"/>
  <c r="P1671" i="29"/>
  <c r="L1670" i="29"/>
  <c r="T1668" i="29"/>
  <c r="P1667" i="29"/>
  <c r="L1666" i="29"/>
  <c r="T1664" i="29"/>
  <c r="P1663" i="29"/>
  <c r="L1662" i="29"/>
  <c r="T1660" i="29"/>
  <c r="P1659" i="29"/>
  <c r="L1658" i="29"/>
  <c r="T1656" i="29"/>
  <c r="P1655" i="29"/>
  <c r="L1654" i="29"/>
  <c r="T1652" i="29"/>
  <c r="P1651" i="29"/>
  <c r="L1650" i="29"/>
  <c r="T1648" i="29"/>
  <c r="P1647" i="29"/>
  <c r="L1646" i="29"/>
  <c r="T1644" i="29"/>
  <c r="P1643" i="29"/>
  <c r="L1642" i="29"/>
  <c r="T1640" i="29"/>
  <c r="P1639" i="29"/>
  <c r="L1638" i="29"/>
  <c r="T1636" i="29"/>
  <c r="P1635" i="29"/>
  <c r="L1634" i="29"/>
  <c r="T1632" i="29"/>
  <c r="P1631" i="29"/>
  <c r="L1630" i="29"/>
  <c r="T1628" i="29"/>
  <c r="P1627" i="29"/>
  <c r="L1626" i="29"/>
  <c r="T1624" i="29"/>
  <c r="P1623" i="29"/>
  <c r="L1622" i="29"/>
  <c r="T1620" i="29"/>
  <c r="P1619" i="29"/>
  <c r="L1618" i="29"/>
  <c r="T1616" i="29"/>
  <c r="P1615" i="29"/>
  <c r="L1614" i="29"/>
  <c r="T1612" i="29"/>
  <c r="P1611" i="29"/>
  <c r="L1610" i="29"/>
  <c r="T1608" i="29"/>
  <c r="P1607" i="29"/>
  <c r="L1606" i="29"/>
  <c r="T1604" i="29"/>
  <c r="P1603" i="29"/>
  <c r="L1602" i="29"/>
  <c r="T1600" i="29"/>
  <c r="P1599" i="29"/>
  <c r="L1598" i="29"/>
  <c r="T1596" i="29"/>
  <c r="P1595" i="29"/>
  <c r="L1594" i="29"/>
  <c r="T1592" i="29"/>
  <c r="P1591" i="29"/>
  <c r="L1590" i="29"/>
  <c r="T1588" i="29"/>
  <c r="P1587" i="29"/>
  <c r="L1586" i="29"/>
  <c r="T1584" i="29"/>
  <c r="P1583" i="29"/>
  <c r="L1582" i="29"/>
  <c r="T1580" i="29"/>
  <c r="P1579" i="29"/>
  <c r="L1578" i="29"/>
  <c r="T1576" i="29"/>
  <c r="P1575" i="29"/>
  <c r="L1574" i="29"/>
  <c r="T1572" i="29"/>
  <c r="P1571" i="29"/>
  <c r="L1570" i="29"/>
  <c r="T1568" i="29"/>
  <c r="P1567" i="29"/>
  <c r="L1566" i="29"/>
  <c r="T1564" i="29"/>
  <c r="P1563" i="29"/>
  <c r="L1562" i="29"/>
  <c r="T1560" i="29"/>
  <c r="P1559" i="29"/>
  <c r="L1558" i="29"/>
  <c r="T1556" i="29"/>
  <c r="P1555" i="29"/>
  <c r="L1554" i="29"/>
  <c r="T1552" i="29"/>
  <c r="P1551" i="29"/>
  <c r="L1550" i="29"/>
  <c r="T1548" i="29"/>
  <c r="P1547" i="29"/>
  <c r="L1546" i="29"/>
  <c r="T1544" i="29"/>
  <c r="P1543" i="29"/>
  <c r="L1542" i="29"/>
  <c r="T1540" i="29"/>
  <c r="P1539" i="29"/>
  <c r="L1538" i="29"/>
  <c r="T1536" i="29"/>
  <c r="P1535" i="29"/>
  <c r="L1534" i="29"/>
  <c r="T1532" i="29"/>
  <c r="P1531" i="29"/>
  <c r="L1530" i="29"/>
  <c r="T1528" i="29"/>
  <c r="P1527" i="29"/>
  <c r="L1526" i="29"/>
  <c r="T1524" i="29"/>
  <c r="P1523" i="29"/>
  <c r="L1522" i="29"/>
  <c r="T1520" i="29"/>
  <c r="P1519" i="29"/>
  <c r="L1518" i="29"/>
  <c r="T1516" i="29"/>
  <c r="P1515" i="29"/>
  <c r="L1514" i="29"/>
  <c r="T1512" i="29"/>
  <c r="P1511" i="29"/>
  <c r="L1510" i="29"/>
  <c r="T1508" i="29"/>
  <c r="P1507" i="29"/>
  <c r="L1506" i="29"/>
  <c r="T1504" i="29"/>
  <c r="P1503" i="29"/>
  <c r="L1502" i="29"/>
  <c r="T1500" i="29"/>
  <c r="P1499" i="29"/>
  <c r="L1498" i="29"/>
  <c r="T1496" i="29"/>
  <c r="Q1760" i="29"/>
  <c r="P1748" i="29"/>
  <c r="T1737" i="29"/>
  <c r="Q1731" i="29"/>
  <c r="U1728" i="29"/>
  <c r="M1726" i="29"/>
  <c r="Q1723" i="29"/>
  <c r="U1720" i="29"/>
  <c r="M1718" i="29"/>
  <c r="Q1715" i="29"/>
  <c r="U1712" i="29"/>
  <c r="M1710" i="29"/>
  <c r="Q1707" i="29"/>
  <c r="K1706" i="29"/>
  <c r="S1704" i="29"/>
  <c r="O1703" i="29"/>
  <c r="K1702" i="29"/>
  <c r="S1700" i="29"/>
  <c r="O1699" i="29"/>
  <c r="K1698" i="29"/>
  <c r="S1696" i="29"/>
  <c r="O1695" i="29"/>
  <c r="K1694" i="29"/>
  <c r="S1692" i="29"/>
  <c r="O1691" i="29"/>
  <c r="K1690" i="29"/>
  <c r="S1688" i="29"/>
  <c r="O1687" i="29"/>
  <c r="K1686" i="29"/>
  <c r="S1684" i="29"/>
  <c r="O1683" i="29"/>
  <c r="K1682" i="29"/>
  <c r="S1680" i="29"/>
  <c r="O1679" i="29"/>
  <c r="K1678" i="29"/>
  <c r="S1676" i="29"/>
  <c r="O1675" i="29"/>
  <c r="K1674" i="29"/>
  <c r="S1672" i="29"/>
  <c r="O1671" i="29"/>
  <c r="K1670" i="29"/>
  <c r="S1668" i="29"/>
  <c r="O1667" i="29"/>
  <c r="K1666" i="29"/>
  <c r="S1664" i="29"/>
  <c r="O1663" i="29"/>
  <c r="K1662" i="29"/>
  <c r="S1660" i="29"/>
  <c r="O1659" i="29"/>
  <c r="K1658" i="29"/>
  <c r="S1656" i="29"/>
  <c r="O1655" i="29"/>
  <c r="K1654" i="29"/>
  <c r="S1652" i="29"/>
  <c r="O1651" i="29"/>
  <c r="K1650" i="29"/>
  <c r="S1648" i="29"/>
  <c r="O1647" i="29"/>
  <c r="K1646" i="29"/>
  <c r="S1644" i="29"/>
  <c r="O1643" i="29"/>
  <c r="K1642" i="29"/>
  <c r="S1640" i="29"/>
  <c r="O1639" i="29"/>
  <c r="K1638" i="29"/>
  <c r="S1636" i="29"/>
  <c r="O1635" i="29"/>
  <c r="K1634" i="29"/>
  <c r="S1632" i="29"/>
  <c r="O1631" i="29"/>
  <c r="K1630" i="29"/>
  <c r="S1628" i="29"/>
  <c r="O1627" i="29"/>
  <c r="K1626" i="29"/>
  <c r="S1624" i="29"/>
  <c r="O1623" i="29"/>
  <c r="K1622" i="29"/>
  <c r="S1620" i="29"/>
  <c r="O1619" i="29"/>
  <c r="K1618" i="29"/>
  <c r="S1616" i="29"/>
  <c r="O1615" i="29"/>
  <c r="K1614" i="29"/>
  <c r="S1612" i="29"/>
  <c r="O1611" i="29"/>
  <c r="K1610" i="29"/>
  <c r="S1608" i="29"/>
  <c r="O1607" i="29"/>
  <c r="K1606" i="29"/>
  <c r="S1604" i="29"/>
  <c r="O1603" i="29"/>
  <c r="K1602" i="29"/>
  <c r="S1600" i="29"/>
  <c r="O1599" i="29"/>
  <c r="K1598" i="29"/>
  <c r="S1596" i="29"/>
  <c r="O1595" i="29"/>
  <c r="K1594" i="29"/>
  <c r="S1592" i="29"/>
  <c r="O1591" i="29"/>
  <c r="K1590" i="29"/>
  <c r="S1588" i="29"/>
  <c r="O1587" i="29"/>
  <c r="K1586" i="29"/>
  <c r="S1584" i="29"/>
  <c r="O1583" i="29"/>
  <c r="K1582" i="29"/>
  <c r="S1580" i="29"/>
  <c r="O1579" i="29"/>
  <c r="K1578" i="29"/>
  <c r="S1576" i="29"/>
  <c r="O1575" i="29"/>
  <c r="K1574" i="29"/>
  <c r="S1572" i="29"/>
  <c r="O1571" i="29"/>
  <c r="K1570" i="29"/>
  <c r="S1568" i="29"/>
  <c r="O1567" i="29"/>
  <c r="K1566" i="29"/>
  <c r="S1564" i="29"/>
  <c r="O1563" i="29"/>
  <c r="K1562" i="29"/>
  <c r="S1560" i="29"/>
  <c r="O1559" i="29"/>
  <c r="K1558" i="29"/>
  <c r="S1556" i="29"/>
  <c r="O1555" i="29"/>
  <c r="K1554" i="29"/>
  <c r="S1552" i="29"/>
  <c r="O1551" i="29"/>
  <c r="K1550" i="29"/>
  <c r="S1548" i="29"/>
  <c r="O1547" i="29"/>
  <c r="K1546" i="29"/>
  <c r="S1544" i="29"/>
  <c r="O1543" i="29"/>
  <c r="K1542" i="29"/>
  <c r="S1540" i="29"/>
  <c r="O1539" i="29"/>
  <c r="K1538" i="29"/>
  <c r="S1536" i="29"/>
  <c r="O1535" i="29"/>
  <c r="K1534" i="29"/>
  <c r="S1532" i="29"/>
  <c r="O1531" i="29"/>
  <c r="K1530" i="29"/>
  <c r="S1528" i="29"/>
  <c r="O1527" i="29"/>
  <c r="K1526" i="29"/>
  <c r="S1524" i="29"/>
  <c r="O1523" i="29"/>
  <c r="K1522" i="29"/>
  <c r="S1520" i="29"/>
  <c r="O1519" i="29"/>
  <c r="K1518" i="29"/>
  <c r="S1516" i="29"/>
  <c r="O1515" i="29"/>
  <c r="K1514" i="29"/>
  <c r="S1512" i="29"/>
  <c r="O1511" i="29"/>
  <c r="K1510" i="29"/>
  <c r="S1508" i="29"/>
  <c r="O1507" i="29"/>
  <c r="K1506" i="29"/>
  <c r="S1504" i="29"/>
  <c r="O1503" i="29"/>
  <c r="K1502" i="29"/>
  <c r="S1500" i="29"/>
  <c r="O1499" i="29"/>
  <c r="K1498" i="29"/>
  <c r="M1759" i="29"/>
  <c r="M1747" i="29"/>
  <c r="Q1736" i="29"/>
  <c r="P1731" i="29"/>
  <c r="T1728" i="29"/>
  <c r="L1726" i="29"/>
  <c r="P1723" i="29"/>
  <c r="T1720" i="29"/>
  <c r="L1718" i="29"/>
  <c r="P1715" i="29"/>
  <c r="T1712" i="29"/>
  <c r="L1710" i="29"/>
  <c r="P1707" i="29"/>
  <c r="V1705" i="29"/>
  <c r="R1704" i="29"/>
  <c r="N1703" i="29"/>
  <c r="V1701" i="29"/>
  <c r="R1700" i="29"/>
  <c r="N1699" i="29"/>
  <c r="V1697" i="29"/>
  <c r="R1696" i="29"/>
  <c r="N1695" i="29"/>
  <c r="V1693" i="29"/>
  <c r="R1692" i="29"/>
  <c r="N1691" i="29"/>
  <c r="V1689" i="29"/>
  <c r="R1688" i="29"/>
  <c r="N1687" i="29"/>
  <c r="V1685" i="29"/>
  <c r="R1684" i="29"/>
  <c r="N1683" i="29"/>
  <c r="V1681" i="29"/>
  <c r="R1680" i="29"/>
  <c r="N1679" i="29"/>
  <c r="V1677" i="29"/>
  <c r="R1676" i="29"/>
  <c r="N1675" i="29"/>
  <c r="V1673" i="29"/>
  <c r="R1672" i="29"/>
  <c r="N1671" i="29"/>
  <c r="V1669" i="29"/>
  <c r="R1668" i="29"/>
  <c r="N1667" i="29"/>
  <c r="V1665" i="29"/>
  <c r="R1664" i="29"/>
  <c r="N1663" i="29"/>
  <c r="V1661" i="29"/>
  <c r="R1660" i="29"/>
  <c r="N1659" i="29"/>
  <c r="V1657" i="29"/>
  <c r="R1656" i="29"/>
  <c r="N1655" i="29"/>
  <c r="V1653" i="29"/>
  <c r="R1652" i="29"/>
  <c r="N1651" i="29"/>
  <c r="V1649" i="29"/>
  <c r="R1648" i="29"/>
  <c r="N1647" i="29"/>
  <c r="V1645" i="29"/>
  <c r="R1644" i="29"/>
  <c r="N1643" i="29"/>
  <c r="V1641" i="29"/>
  <c r="R1640" i="29"/>
  <c r="N1639" i="29"/>
  <c r="V1637" i="29"/>
  <c r="R1636" i="29"/>
  <c r="N1635" i="29"/>
  <c r="V1633" i="29"/>
  <c r="R1632" i="29"/>
  <c r="N1631" i="29"/>
  <c r="V1629" i="29"/>
  <c r="R1628" i="29"/>
  <c r="N1627" i="29"/>
  <c r="V1625" i="29"/>
  <c r="R1624" i="29"/>
  <c r="N1623" i="29"/>
  <c r="V1621" i="29"/>
  <c r="R1620" i="29"/>
  <c r="N1619" i="29"/>
  <c r="V1617" i="29"/>
  <c r="R1616" i="29"/>
  <c r="N1615" i="29"/>
  <c r="V1613" i="29"/>
  <c r="R1612" i="29"/>
  <c r="N1611" i="29"/>
  <c r="V1609" i="29"/>
  <c r="R1608" i="29"/>
  <c r="N1607" i="29"/>
  <c r="V1605" i="29"/>
  <c r="R1604" i="29"/>
  <c r="N1603" i="29"/>
  <c r="V1601" i="29"/>
  <c r="R1600" i="29"/>
  <c r="N1599" i="29"/>
  <c r="V1597" i="29"/>
  <c r="R1596" i="29"/>
  <c r="N1595" i="29"/>
  <c r="V1593" i="29"/>
  <c r="R1592" i="29"/>
  <c r="N1591" i="29"/>
  <c r="V1589" i="29"/>
  <c r="R1588" i="29"/>
  <c r="N1587" i="29"/>
  <c r="V1585" i="29"/>
  <c r="R1584" i="29"/>
  <c r="N1583" i="29"/>
  <c r="V1581" i="29"/>
  <c r="R1580" i="29"/>
  <c r="N1579" i="29"/>
  <c r="V1577" i="29"/>
  <c r="R1576" i="29"/>
  <c r="N1575" i="29"/>
  <c r="V1573" i="29"/>
  <c r="R1572" i="29"/>
  <c r="N1571" i="29"/>
  <c r="V1569" i="29"/>
  <c r="R1568" i="29"/>
  <c r="N1567" i="29"/>
  <c r="V1565" i="29"/>
  <c r="R1564" i="29"/>
  <c r="N1563" i="29"/>
  <c r="V1561" i="29"/>
  <c r="R1560" i="29"/>
  <c r="N1559" i="29"/>
  <c r="V1557" i="29"/>
  <c r="R1556" i="29"/>
  <c r="N1555" i="29"/>
  <c r="V1553" i="29"/>
  <c r="R1552" i="29"/>
  <c r="N1551" i="29"/>
  <c r="V1549" i="29"/>
  <c r="R1548" i="29"/>
  <c r="N1547" i="29"/>
  <c r="V1545" i="29"/>
  <c r="R1544" i="29"/>
  <c r="N1543" i="29"/>
  <c r="V1541" i="29"/>
  <c r="R1540" i="29"/>
  <c r="N1539" i="29"/>
  <c r="V1537" i="29"/>
  <c r="R1536" i="29"/>
  <c r="N1535" i="29"/>
  <c r="V1533" i="29"/>
  <c r="R1532" i="29"/>
  <c r="N1531" i="29"/>
  <c r="V1529" i="29"/>
  <c r="R1528" i="29"/>
  <c r="N1527" i="29"/>
  <c r="V1525" i="29"/>
  <c r="R1524" i="29"/>
  <c r="N1523" i="29"/>
  <c r="V1521" i="29"/>
  <c r="R1520" i="29"/>
  <c r="N1519" i="29"/>
  <c r="V1517" i="29"/>
  <c r="R1516" i="29"/>
  <c r="N1515" i="29"/>
  <c r="U1757" i="29"/>
  <c r="L1747" i="29"/>
  <c r="P1736" i="29"/>
  <c r="O1731" i="29"/>
  <c r="S1728" i="29"/>
  <c r="K1726" i="29"/>
  <c r="O1723" i="29"/>
  <c r="S1720" i="29"/>
  <c r="K1718" i="29"/>
  <c r="O1715" i="29"/>
  <c r="S1712" i="29"/>
  <c r="K1710" i="29"/>
  <c r="O1707" i="29"/>
  <c r="U1705" i="29"/>
  <c r="Q1704" i="29"/>
  <c r="M1703" i="29"/>
  <c r="U1701" i="29"/>
  <c r="Q1700" i="29"/>
  <c r="M1699" i="29"/>
  <c r="U1697" i="29"/>
  <c r="Q1696" i="29"/>
  <c r="M1695" i="29"/>
  <c r="U1693" i="29"/>
  <c r="Q1692" i="29"/>
  <c r="M1691" i="29"/>
  <c r="U1689" i="29"/>
  <c r="Q1688" i="29"/>
  <c r="M1687" i="29"/>
  <c r="U1685" i="29"/>
  <c r="Q1684" i="29"/>
  <c r="M1683" i="29"/>
  <c r="U1681" i="29"/>
  <c r="Q1680" i="29"/>
  <c r="M1679" i="29"/>
  <c r="U1677" i="29"/>
  <c r="Q1676" i="29"/>
  <c r="M1675" i="29"/>
  <c r="U1673" i="29"/>
  <c r="Q1672" i="29"/>
  <c r="M1671" i="29"/>
  <c r="U1669" i="29"/>
  <c r="Q1668" i="29"/>
  <c r="M1667" i="29"/>
  <c r="U1665" i="29"/>
  <c r="Q1664" i="29"/>
  <c r="M1663" i="29"/>
  <c r="U1661" i="29"/>
  <c r="Q1660" i="29"/>
  <c r="M1659" i="29"/>
  <c r="U1657" i="29"/>
  <c r="Q1656" i="29"/>
  <c r="M1655" i="29"/>
  <c r="U1653" i="29"/>
  <c r="Q1652" i="29"/>
  <c r="M1651" i="29"/>
  <c r="U1649" i="29"/>
  <c r="Q1648" i="29"/>
  <c r="M1647" i="29"/>
  <c r="U1645" i="29"/>
  <c r="Q1644" i="29"/>
  <c r="M1643" i="29"/>
  <c r="U1641" i="29"/>
  <c r="Q1640" i="29"/>
  <c r="M1639" i="29"/>
  <c r="U1637" i="29"/>
  <c r="Q1636" i="29"/>
  <c r="M1635" i="29"/>
  <c r="U1633" i="29"/>
  <c r="Q1632" i="29"/>
  <c r="M1631" i="29"/>
  <c r="U1629" i="29"/>
  <c r="Q1628" i="29"/>
  <c r="M1627" i="29"/>
  <c r="U1625" i="29"/>
  <c r="Q1624" i="29"/>
  <c r="M1623" i="29"/>
  <c r="U1621" i="29"/>
  <c r="Q1620" i="29"/>
  <c r="M1619" i="29"/>
  <c r="U1617" i="29"/>
  <c r="Q1616" i="29"/>
  <c r="M1615" i="29"/>
  <c r="U1613" i="29"/>
  <c r="Q1612" i="29"/>
  <c r="M1611" i="29"/>
  <c r="U1609" i="29"/>
  <c r="Q1608" i="29"/>
  <c r="M1607" i="29"/>
  <c r="U1605" i="29"/>
  <c r="Q1604" i="29"/>
  <c r="M1603" i="29"/>
  <c r="U1601" i="29"/>
  <c r="Q1600" i="29"/>
  <c r="M1599" i="29"/>
  <c r="U1597" i="29"/>
  <c r="Q1596" i="29"/>
  <c r="M1595" i="29"/>
  <c r="U1593" i="29"/>
  <c r="Q1592" i="29"/>
  <c r="M1591" i="29"/>
  <c r="U1589" i="29"/>
  <c r="Q1588" i="29"/>
  <c r="M1587" i="29"/>
  <c r="U1585" i="29"/>
  <c r="Q1584" i="29"/>
  <c r="M1583" i="29"/>
  <c r="U1581" i="29"/>
  <c r="Q1580" i="29"/>
  <c r="M1579" i="29"/>
  <c r="U1577" i="29"/>
  <c r="Q1576" i="29"/>
  <c r="M1575" i="29"/>
  <c r="U1573" i="29"/>
  <c r="Q1572" i="29"/>
  <c r="M1571" i="29"/>
  <c r="U1569" i="29"/>
  <c r="Q1568" i="29"/>
  <c r="M1567" i="29"/>
  <c r="U1565" i="29"/>
  <c r="Q1564" i="29"/>
  <c r="M1563" i="29"/>
  <c r="U1561" i="29"/>
  <c r="Q1560" i="29"/>
  <c r="M1559" i="29"/>
  <c r="U1557" i="29"/>
  <c r="Q1556" i="29"/>
  <c r="M1555" i="29"/>
  <c r="U1553" i="29"/>
  <c r="Q1552" i="29"/>
  <c r="M1551" i="29"/>
  <c r="U1549" i="29"/>
  <c r="Q1548" i="29"/>
  <c r="M1547" i="29"/>
  <c r="U1545" i="29"/>
  <c r="Q1544" i="29"/>
  <c r="M1543" i="29"/>
  <c r="U1541" i="29"/>
  <c r="Q1540" i="29"/>
  <c r="M1539" i="29"/>
  <c r="U1537" i="29"/>
  <c r="Q1536" i="29"/>
  <c r="M1535" i="29"/>
  <c r="U1533" i="29"/>
  <c r="Q1532" i="29"/>
  <c r="M1531" i="29"/>
  <c r="U1529" i="29"/>
  <c r="Q1528" i="29"/>
  <c r="M1527" i="29"/>
  <c r="U1525" i="29"/>
  <c r="Q1524" i="29"/>
  <c r="M1523" i="29"/>
  <c r="U1521" i="29"/>
  <c r="Q1520" i="29"/>
  <c r="M1519" i="29"/>
  <c r="U1517" i="29"/>
  <c r="Q1756" i="29"/>
  <c r="U1745" i="29"/>
  <c r="O1736" i="29"/>
  <c r="N1731" i="29"/>
  <c r="R1728" i="29"/>
  <c r="V1725" i="29"/>
  <c r="N1723" i="29"/>
  <c r="R1720" i="29"/>
  <c r="V1717" i="29"/>
  <c r="N1715" i="29"/>
  <c r="R1712" i="29"/>
  <c r="V1709" i="29"/>
  <c r="N1707" i="29"/>
  <c r="T1705" i="29"/>
  <c r="P1704" i="29"/>
  <c r="L1703" i="29"/>
  <c r="T1701" i="29"/>
  <c r="P1700" i="29"/>
  <c r="L1699" i="29"/>
  <c r="T1697" i="29"/>
  <c r="P1696" i="29"/>
  <c r="L1695" i="29"/>
  <c r="T1693" i="29"/>
  <c r="P1692" i="29"/>
  <c r="L1691" i="29"/>
  <c r="T1689" i="29"/>
  <c r="P1688" i="29"/>
  <c r="L1687" i="29"/>
  <c r="T1685" i="29"/>
  <c r="P1684" i="29"/>
  <c r="L1683" i="29"/>
  <c r="T1681" i="29"/>
  <c r="P1680" i="29"/>
  <c r="L1679" i="29"/>
  <c r="T1677" i="29"/>
  <c r="P1676" i="29"/>
  <c r="L1675" i="29"/>
  <c r="T1673" i="29"/>
  <c r="P1672" i="29"/>
  <c r="L1671" i="29"/>
  <c r="T1669" i="29"/>
  <c r="P1668" i="29"/>
  <c r="L1667" i="29"/>
  <c r="T1665" i="29"/>
  <c r="P1664" i="29"/>
  <c r="L1663" i="29"/>
  <c r="T1661" i="29"/>
  <c r="P1660" i="29"/>
  <c r="L1659" i="29"/>
  <c r="T1657" i="29"/>
  <c r="P1656" i="29"/>
  <c r="L1655" i="29"/>
  <c r="T1653" i="29"/>
  <c r="P1652" i="29"/>
  <c r="L1651" i="29"/>
  <c r="T1649" i="29"/>
  <c r="P1648" i="29"/>
  <c r="L1647" i="29"/>
  <c r="T1645" i="29"/>
  <c r="P1644" i="29"/>
  <c r="L1643" i="29"/>
  <c r="T1641" i="29"/>
  <c r="P1640" i="29"/>
  <c r="L1639" i="29"/>
  <c r="T1637" i="29"/>
  <c r="P1636" i="29"/>
  <c r="L1635" i="29"/>
  <c r="T1633" i="29"/>
  <c r="P1632" i="29"/>
  <c r="L1631" i="29"/>
  <c r="T1629" i="29"/>
  <c r="P1628" i="29"/>
  <c r="L1627" i="29"/>
  <c r="T1625" i="29"/>
  <c r="P1624" i="29"/>
  <c r="L1623" i="29"/>
  <c r="T1621" i="29"/>
  <c r="P1620" i="29"/>
  <c r="L1619" i="29"/>
  <c r="T1617" i="29"/>
  <c r="P1616" i="29"/>
  <c r="L1615" i="29"/>
  <c r="T1613" i="29"/>
  <c r="P1612" i="29"/>
  <c r="L1611" i="29"/>
  <c r="T1609" i="29"/>
  <c r="P1608" i="29"/>
  <c r="L1607" i="29"/>
  <c r="T1605" i="29"/>
  <c r="P1604" i="29"/>
  <c r="L1603" i="29"/>
  <c r="T1601" i="29"/>
  <c r="P1600" i="29"/>
  <c r="L1599" i="29"/>
  <c r="T1597" i="29"/>
  <c r="P1596" i="29"/>
  <c r="L1595" i="29"/>
  <c r="T1593" i="29"/>
  <c r="P1592" i="29"/>
  <c r="L1591" i="29"/>
  <c r="T1589" i="29"/>
  <c r="P1588" i="29"/>
  <c r="L1587" i="29"/>
  <c r="T1585" i="29"/>
  <c r="P1584" i="29"/>
  <c r="L1583" i="29"/>
  <c r="T1581" i="29"/>
  <c r="P1580" i="29"/>
  <c r="L1579" i="29"/>
  <c r="T1577" i="29"/>
  <c r="P1576" i="29"/>
  <c r="L1575" i="29"/>
  <c r="T1573" i="29"/>
  <c r="P1572" i="29"/>
  <c r="L1571" i="29"/>
  <c r="T1569" i="29"/>
  <c r="P1568" i="29"/>
  <c r="L1567" i="29"/>
  <c r="T1565" i="29"/>
  <c r="P1564" i="29"/>
  <c r="L1563" i="29"/>
  <c r="T1561" i="29"/>
  <c r="P1560" i="29"/>
  <c r="L1559" i="29"/>
  <c r="T1557" i="29"/>
  <c r="P1556" i="29"/>
  <c r="L1555" i="29"/>
  <c r="T1553" i="29"/>
  <c r="P1552" i="29"/>
  <c r="L1551" i="29"/>
  <c r="T1549" i="29"/>
  <c r="P1548" i="29"/>
  <c r="L1547" i="29"/>
  <c r="T1545" i="29"/>
  <c r="P1544" i="29"/>
  <c r="L1543" i="29"/>
  <c r="T1541" i="29"/>
  <c r="P1540" i="29"/>
  <c r="L1539" i="29"/>
  <c r="T1537" i="29"/>
  <c r="P1536" i="29"/>
  <c r="L1535" i="29"/>
  <c r="T1533" i="29"/>
  <c r="P1532" i="29"/>
  <c r="L1531" i="29"/>
  <c r="T1529" i="29"/>
  <c r="P1528" i="29"/>
  <c r="L1527" i="29"/>
  <c r="T1525" i="29"/>
  <c r="P1524" i="29"/>
  <c r="L1523" i="29"/>
  <c r="T1521" i="29"/>
  <c r="P1520" i="29"/>
  <c r="L1519" i="29"/>
  <c r="T1517" i="29"/>
  <c r="P1756" i="29"/>
  <c r="T1745" i="29"/>
  <c r="M1735" i="29"/>
  <c r="M1731" i="29"/>
  <c r="Q1728" i="29"/>
  <c r="U1725" i="29"/>
  <c r="M1723" i="29"/>
  <c r="Q1720" i="29"/>
  <c r="U1717" i="29"/>
  <c r="M1715" i="29"/>
  <c r="Q1712" i="29"/>
  <c r="U1709" i="29"/>
  <c r="M1707" i="29"/>
  <c r="S1705" i="29"/>
  <c r="O1704" i="29"/>
  <c r="K1703" i="29"/>
  <c r="S1701" i="29"/>
  <c r="O1700" i="29"/>
  <c r="K1699" i="29"/>
  <c r="S1697" i="29"/>
  <c r="O1696" i="29"/>
  <c r="K1695" i="29"/>
  <c r="S1693" i="29"/>
  <c r="O1692" i="29"/>
  <c r="K1691" i="29"/>
  <c r="S1689" i="29"/>
  <c r="O1688" i="29"/>
  <c r="K1687" i="29"/>
  <c r="S1685" i="29"/>
  <c r="O1684" i="29"/>
  <c r="K1683" i="29"/>
  <c r="S1681" i="29"/>
  <c r="O1680" i="29"/>
  <c r="K1679" i="29"/>
  <c r="S1677" i="29"/>
  <c r="O1676" i="29"/>
  <c r="K1675" i="29"/>
  <c r="S1673" i="29"/>
  <c r="O1672" i="29"/>
  <c r="K1671" i="29"/>
  <c r="S1669" i="29"/>
  <c r="O1668" i="29"/>
  <c r="K1667" i="29"/>
  <c r="S1665" i="29"/>
  <c r="O1664" i="29"/>
  <c r="K1663" i="29"/>
  <c r="S1661" i="29"/>
  <c r="O1660" i="29"/>
  <c r="K1659" i="29"/>
  <c r="S1657" i="29"/>
  <c r="O1656" i="29"/>
  <c r="K1655" i="29"/>
  <c r="S1653" i="29"/>
  <c r="O1652" i="29"/>
  <c r="K1651" i="29"/>
  <c r="S1649" i="29"/>
  <c r="O1648" i="29"/>
  <c r="K1647" i="29"/>
  <c r="S1645" i="29"/>
  <c r="O1644" i="29"/>
  <c r="K1643" i="29"/>
  <c r="S1641" i="29"/>
  <c r="O1640" i="29"/>
  <c r="K1639" i="29"/>
  <c r="S1637" i="29"/>
  <c r="O1636" i="29"/>
  <c r="K1635" i="29"/>
  <c r="S1633" i="29"/>
  <c r="O1632" i="29"/>
  <c r="K1631" i="29"/>
  <c r="S1629" i="29"/>
  <c r="O1628" i="29"/>
  <c r="K1627" i="29"/>
  <c r="S1625" i="29"/>
  <c r="O1624" i="29"/>
  <c r="K1623" i="29"/>
  <c r="S1621" i="29"/>
  <c r="O1620" i="29"/>
  <c r="K1619" i="29"/>
  <c r="S1617" i="29"/>
  <c r="O1616" i="29"/>
  <c r="K1615" i="29"/>
  <c r="S1613" i="29"/>
  <c r="O1612" i="29"/>
  <c r="K1611" i="29"/>
  <c r="S1609" i="29"/>
  <c r="O1608" i="29"/>
  <c r="K1607" i="29"/>
  <c r="S1605" i="29"/>
  <c r="O1604" i="29"/>
  <c r="K1603" i="29"/>
  <c r="S1601" i="29"/>
  <c r="O1600" i="29"/>
  <c r="M1755" i="29"/>
  <c r="Q1744" i="29"/>
  <c r="L1735" i="29"/>
  <c r="L1731" i="29"/>
  <c r="P1728" i="29"/>
  <c r="T1725" i="29"/>
  <c r="L1723" i="29"/>
  <c r="P1720" i="29"/>
  <c r="T1717" i="29"/>
  <c r="L1715" i="29"/>
  <c r="P1712" i="29"/>
  <c r="T1709" i="29"/>
  <c r="L1707" i="29"/>
  <c r="R1705" i="29"/>
  <c r="N1704" i="29"/>
  <c r="V1702" i="29"/>
  <c r="R1701" i="29"/>
  <c r="N1700" i="29"/>
  <c r="V1698" i="29"/>
  <c r="R1697" i="29"/>
  <c r="N1696" i="29"/>
  <c r="V1694" i="29"/>
  <c r="R1693" i="29"/>
  <c r="N1692" i="29"/>
  <c r="V1690" i="29"/>
  <c r="R1689" i="29"/>
  <c r="N1688" i="29"/>
  <c r="V1686" i="29"/>
  <c r="R1685" i="29"/>
  <c r="N1684" i="29"/>
  <c r="V1682" i="29"/>
  <c r="R1681" i="29"/>
  <c r="N1680" i="29"/>
  <c r="V1678" i="29"/>
  <c r="R1677" i="29"/>
  <c r="N1676" i="29"/>
  <c r="V1674" i="29"/>
  <c r="R1673" i="29"/>
  <c r="N1672" i="29"/>
  <c r="V1670" i="29"/>
  <c r="R1669" i="29"/>
  <c r="N1668" i="29"/>
  <c r="V1666" i="29"/>
  <c r="R1665" i="29"/>
  <c r="N1664" i="29"/>
  <c r="V1662" i="29"/>
  <c r="R1661" i="29"/>
  <c r="N1660" i="29"/>
  <c r="V1658" i="29"/>
  <c r="R1657" i="29"/>
  <c r="N1656" i="29"/>
  <c r="V1654" i="29"/>
  <c r="R1653" i="29"/>
  <c r="N1652" i="29"/>
  <c r="V1650" i="29"/>
  <c r="R1649" i="29"/>
  <c r="N1648" i="29"/>
  <c r="V1646" i="29"/>
  <c r="R1645" i="29"/>
  <c r="N1644" i="29"/>
  <c r="V1642" i="29"/>
  <c r="R1641" i="29"/>
  <c r="N1640" i="29"/>
  <c r="V1638" i="29"/>
  <c r="R1637" i="29"/>
  <c r="N1636" i="29"/>
  <c r="V1634" i="29"/>
  <c r="R1633" i="29"/>
  <c r="N1632" i="29"/>
  <c r="V1630" i="29"/>
  <c r="R1629" i="29"/>
  <c r="N1628" i="29"/>
  <c r="V1626" i="29"/>
  <c r="R1625" i="29"/>
  <c r="N1624" i="29"/>
  <c r="V1622" i="29"/>
  <c r="R1621" i="29"/>
  <c r="N1620" i="29"/>
  <c r="V1618" i="29"/>
  <c r="R1617" i="29"/>
  <c r="N1616" i="29"/>
  <c r="V1614" i="29"/>
  <c r="R1613" i="29"/>
  <c r="N1612" i="29"/>
  <c r="V1610" i="29"/>
  <c r="R1609" i="29"/>
  <c r="N1608" i="29"/>
  <c r="V1606" i="29"/>
  <c r="R1605" i="29"/>
  <c r="N1604" i="29"/>
  <c r="V1602" i="29"/>
  <c r="R1601" i="29"/>
  <c r="N1600" i="29"/>
  <c r="V1598" i="29"/>
  <c r="R1597" i="29"/>
  <c r="N1596" i="29"/>
  <c r="V1594" i="29"/>
  <c r="R1593" i="29"/>
  <c r="N1592" i="29"/>
  <c r="V1590" i="29"/>
  <c r="R1589" i="29"/>
  <c r="N1588" i="29"/>
  <c r="V1586" i="29"/>
  <c r="R1585" i="29"/>
  <c r="N1584" i="29"/>
  <c r="V1582" i="29"/>
  <c r="R1581" i="29"/>
  <c r="N1580" i="29"/>
  <c r="V1578" i="29"/>
  <c r="R1577" i="29"/>
  <c r="N1576" i="29"/>
  <c r="V1574" i="29"/>
  <c r="R1573" i="29"/>
  <c r="N1572" i="29"/>
  <c r="V1570" i="29"/>
  <c r="R1569" i="29"/>
  <c r="N1568" i="29"/>
  <c r="V1566" i="29"/>
  <c r="R1565" i="29"/>
  <c r="N1564" i="29"/>
  <c r="V1562" i="29"/>
  <c r="R1561" i="29"/>
  <c r="N1560" i="29"/>
  <c r="V1558" i="29"/>
  <c r="R1557" i="29"/>
  <c r="N1556" i="29"/>
  <c r="V1554" i="29"/>
  <c r="R1553" i="29"/>
  <c r="N1552" i="29"/>
  <c r="V1550" i="29"/>
  <c r="R1549" i="29"/>
  <c r="N1548" i="29"/>
  <c r="V1546" i="29"/>
  <c r="R1545" i="29"/>
  <c r="N1544" i="29"/>
  <c r="V1542" i="29"/>
  <c r="R1541" i="29"/>
  <c r="N1540" i="29"/>
  <c r="V1538" i="29"/>
  <c r="R1537" i="29"/>
  <c r="N1536" i="29"/>
  <c r="V1534" i="29"/>
  <c r="R1533" i="29"/>
  <c r="N1532" i="29"/>
  <c r="V1530" i="29"/>
  <c r="R1529" i="29"/>
  <c r="N1528" i="29"/>
  <c r="V1526" i="29"/>
  <c r="R1525" i="29"/>
  <c r="N1524" i="29"/>
  <c r="V1522" i="29"/>
  <c r="R1521" i="29"/>
  <c r="N1520" i="29"/>
  <c r="V1518" i="29"/>
  <c r="R1517" i="29"/>
  <c r="N1516" i="29"/>
  <c r="L1755" i="29"/>
  <c r="P1744" i="29"/>
  <c r="K1735" i="29"/>
  <c r="K1731" i="29"/>
  <c r="O1728" i="29"/>
  <c r="S1725" i="29"/>
  <c r="K1723" i="29"/>
  <c r="O1720" i="29"/>
  <c r="S1717" i="29"/>
  <c r="K1715" i="29"/>
  <c r="O1712" i="29"/>
  <c r="S1709" i="29"/>
  <c r="K1707" i="29"/>
  <c r="Q1705" i="29"/>
  <c r="M1704" i="29"/>
  <c r="U1702" i="29"/>
  <c r="Q1701" i="29"/>
  <c r="M1700" i="29"/>
  <c r="U1698" i="29"/>
  <c r="Q1697" i="29"/>
  <c r="M1696" i="29"/>
  <c r="U1694" i="29"/>
  <c r="Q1693" i="29"/>
  <c r="M1692" i="29"/>
  <c r="U1690" i="29"/>
  <c r="Q1689" i="29"/>
  <c r="M1688" i="29"/>
  <c r="U1686" i="29"/>
  <c r="Q1685" i="29"/>
  <c r="M1684" i="29"/>
  <c r="U1682" i="29"/>
  <c r="Q1681" i="29"/>
  <c r="M1680" i="29"/>
  <c r="U1678" i="29"/>
  <c r="Q1677" i="29"/>
  <c r="M1676" i="29"/>
  <c r="U1674" i="29"/>
  <c r="Q1673" i="29"/>
  <c r="M1672" i="29"/>
  <c r="U1670" i="29"/>
  <c r="Q1669" i="29"/>
  <c r="M1668" i="29"/>
  <c r="U1666" i="29"/>
  <c r="Q1665" i="29"/>
  <c r="M1664" i="29"/>
  <c r="U1662" i="29"/>
  <c r="Q1661" i="29"/>
  <c r="M1660" i="29"/>
  <c r="U1658" i="29"/>
  <c r="Q1657" i="29"/>
  <c r="M1656" i="29"/>
  <c r="U1654" i="29"/>
  <c r="Q1653" i="29"/>
  <c r="M1652" i="29"/>
  <c r="U1650" i="29"/>
  <c r="Q1649" i="29"/>
  <c r="M1648" i="29"/>
  <c r="U1646" i="29"/>
  <c r="Q1645" i="29"/>
  <c r="M1644" i="29"/>
  <c r="U1642" i="29"/>
  <c r="Q1641" i="29"/>
  <c r="M1640" i="29"/>
  <c r="U1638" i="29"/>
  <c r="Q1637" i="29"/>
  <c r="M1636" i="29"/>
  <c r="U1634" i="29"/>
  <c r="Q1633" i="29"/>
  <c r="M1632" i="29"/>
  <c r="U1630" i="29"/>
  <c r="Q1629" i="29"/>
  <c r="M1628" i="29"/>
  <c r="U1626" i="29"/>
  <c r="Q1625" i="29"/>
  <c r="M1624" i="29"/>
  <c r="U1622" i="29"/>
  <c r="Q1621" i="29"/>
  <c r="M1620" i="29"/>
  <c r="U1618" i="29"/>
  <c r="Q1617" i="29"/>
  <c r="M1616" i="29"/>
  <c r="U1614" i="29"/>
  <c r="Q1613" i="29"/>
  <c r="M1612" i="29"/>
  <c r="U1610" i="29"/>
  <c r="Q1609" i="29"/>
  <c r="M1608" i="29"/>
  <c r="U1606" i="29"/>
  <c r="Q1605" i="29"/>
  <c r="M1604" i="29"/>
  <c r="U1602" i="29"/>
  <c r="Q1601" i="29"/>
  <c r="M1600" i="29"/>
  <c r="U1598" i="29"/>
  <c r="Q1597" i="29"/>
  <c r="M1596" i="29"/>
  <c r="U1594" i="29"/>
  <c r="Q1593" i="29"/>
  <c r="M1592" i="29"/>
  <c r="U1590" i="29"/>
  <c r="Q1589" i="29"/>
  <c r="M1588" i="29"/>
  <c r="U1586" i="29"/>
  <c r="Q1585" i="29"/>
  <c r="M1584" i="29"/>
  <c r="U1582" i="29"/>
  <c r="Q1581" i="29"/>
  <c r="M1580" i="29"/>
  <c r="U1578" i="29"/>
  <c r="Q1577" i="29"/>
  <c r="M1576" i="29"/>
  <c r="U1574" i="29"/>
  <c r="Q1573" i="29"/>
  <c r="M1572" i="29"/>
  <c r="U1570" i="29"/>
  <c r="Q1569" i="29"/>
  <c r="M1568" i="29"/>
  <c r="U1566" i="29"/>
  <c r="Q1565" i="29"/>
  <c r="M1564" i="29"/>
  <c r="U1562" i="29"/>
  <c r="Q1561" i="29"/>
  <c r="M1560" i="29"/>
  <c r="U1558" i="29"/>
  <c r="Q1557" i="29"/>
  <c r="M1556" i="29"/>
  <c r="U1554" i="29"/>
  <c r="Q1553" i="29"/>
  <c r="M1552" i="29"/>
  <c r="U1550" i="29"/>
  <c r="Q1549" i="29"/>
  <c r="M1548" i="29"/>
  <c r="U1546" i="29"/>
  <c r="Q1545" i="29"/>
  <c r="M1544" i="29"/>
  <c r="U1753" i="29"/>
  <c r="M1743" i="29"/>
  <c r="U1733" i="29"/>
  <c r="N1730" i="29"/>
  <c r="R1727" i="29"/>
  <c r="V1724" i="29"/>
  <c r="N1722" i="29"/>
  <c r="R1719" i="29"/>
  <c r="V1716" i="29"/>
  <c r="N1714" i="29"/>
  <c r="R1711" i="29"/>
  <c r="V1708" i="29"/>
  <c r="T1706" i="29"/>
  <c r="P1705" i="29"/>
  <c r="L1704" i="29"/>
  <c r="T1702" i="29"/>
  <c r="P1701" i="29"/>
  <c r="L1700" i="29"/>
  <c r="T1698" i="29"/>
  <c r="P1697" i="29"/>
  <c r="L1696" i="29"/>
  <c r="T1694" i="29"/>
  <c r="P1693" i="29"/>
  <c r="L1692" i="29"/>
  <c r="T1690" i="29"/>
  <c r="P1689" i="29"/>
  <c r="L1688" i="29"/>
  <c r="T1686" i="29"/>
  <c r="P1685" i="29"/>
  <c r="L1684" i="29"/>
  <c r="T1682" i="29"/>
  <c r="P1681" i="29"/>
  <c r="L1680" i="29"/>
  <c r="T1678" i="29"/>
  <c r="P1677" i="29"/>
  <c r="L1676" i="29"/>
  <c r="T1674" i="29"/>
  <c r="P1673" i="29"/>
  <c r="L1672" i="29"/>
  <c r="T1670" i="29"/>
  <c r="P1669" i="29"/>
  <c r="L1668" i="29"/>
  <c r="T1666" i="29"/>
  <c r="P1665" i="29"/>
  <c r="L1664" i="29"/>
  <c r="T1662" i="29"/>
  <c r="P1661" i="29"/>
  <c r="L1660" i="29"/>
  <c r="T1658" i="29"/>
  <c r="P1657" i="29"/>
  <c r="L1656" i="29"/>
  <c r="T1654" i="29"/>
  <c r="P1653" i="29"/>
  <c r="L1652" i="29"/>
  <c r="T1650" i="29"/>
  <c r="P1649" i="29"/>
  <c r="L1648" i="29"/>
  <c r="T1646" i="29"/>
  <c r="P1645" i="29"/>
  <c r="L1644" i="29"/>
  <c r="T1642" i="29"/>
  <c r="P1641" i="29"/>
  <c r="L1640" i="29"/>
  <c r="T1638" i="29"/>
  <c r="P1637" i="29"/>
  <c r="L1636" i="29"/>
  <c r="T1634" i="29"/>
  <c r="P1633" i="29"/>
  <c r="L1632" i="29"/>
  <c r="T1630" i="29"/>
  <c r="P1629" i="29"/>
  <c r="L1628" i="29"/>
  <c r="T1626" i="29"/>
  <c r="P1625" i="29"/>
  <c r="L1624" i="29"/>
  <c r="T1622" i="29"/>
  <c r="P1621" i="29"/>
  <c r="L1620" i="29"/>
  <c r="T1618" i="29"/>
  <c r="P1617" i="29"/>
  <c r="L1616" i="29"/>
  <c r="T1614" i="29"/>
  <c r="P1613" i="29"/>
  <c r="L1612" i="29"/>
  <c r="T1610" i="29"/>
  <c r="P1609" i="29"/>
  <c r="L1608" i="29"/>
  <c r="T1606" i="29"/>
  <c r="P1605" i="29"/>
  <c r="L1604" i="29"/>
  <c r="T1602" i="29"/>
  <c r="P1601" i="29"/>
  <c r="L1600" i="29"/>
  <c r="T1598" i="29"/>
  <c r="P1597" i="29"/>
  <c r="L1596" i="29"/>
  <c r="T1594" i="29"/>
  <c r="P1593" i="29"/>
  <c r="L1592" i="29"/>
  <c r="T1590" i="29"/>
  <c r="P1589" i="29"/>
  <c r="L1588" i="29"/>
  <c r="T1586" i="29"/>
  <c r="P1585" i="29"/>
  <c r="L1584" i="29"/>
  <c r="T1582" i="29"/>
  <c r="P1581" i="29"/>
  <c r="L1580" i="29"/>
  <c r="T1578" i="29"/>
  <c r="P1577" i="29"/>
  <c r="L1576" i="29"/>
  <c r="T1574" i="29"/>
  <c r="P1573" i="29"/>
  <c r="L1572" i="29"/>
  <c r="T1570" i="29"/>
  <c r="P1569" i="29"/>
  <c r="L1568" i="29"/>
  <c r="T1566" i="29"/>
  <c r="P1565" i="29"/>
  <c r="L1564" i="29"/>
  <c r="T1562" i="29"/>
  <c r="P1561" i="29"/>
  <c r="L1560" i="29"/>
  <c r="T1558" i="29"/>
  <c r="P1557" i="29"/>
  <c r="L1556" i="29"/>
  <c r="T1554" i="29"/>
  <c r="P1553" i="29"/>
  <c r="L1552" i="29"/>
  <c r="T1550" i="29"/>
  <c r="P1549" i="29"/>
  <c r="L1548" i="29"/>
  <c r="T1546" i="29"/>
  <c r="P1545" i="29"/>
  <c r="T1753" i="29"/>
  <c r="L1743" i="29"/>
  <c r="T1733" i="29"/>
  <c r="M1730" i="29"/>
  <c r="Q1727" i="29"/>
  <c r="U1724" i="29"/>
  <c r="M1722" i="29"/>
  <c r="Q1719" i="29"/>
  <c r="U1716" i="29"/>
  <c r="M1714" i="29"/>
  <c r="Q1711" i="29"/>
  <c r="U1708" i="29"/>
  <c r="S1706" i="29"/>
  <c r="O1705" i="29"/>
  <c r="K1704" i="29"/>
  <c r="S1702" i="29"/>
  <c r="O1701" i="29"/>
  <c r="K1700" i="29"/>
  <c r="S1698" i="29"/>
  <c r="O1697" i="29"/>
  <c r="K1696" i="29"/>
  <c r="S1694" i="29"/>
  <c r="O1693" i="29"/>
  <c r="K1692" i="29"/>
  <c r="S1690" i="29"/>
  <c r="O1689" i="29"/>
  <c r="K1688" i="29"/>
  <c r="S1686" i="29"/>
  <c r="O1685" i="29"/>
  <c r="K1684" i="29"/>
  <c r="S1682" i="29"/>
  <c r="O1681" i="29"/>
  <c r="K1680" i="29"/>
  <c r="S1678" i="29"/>
  <c r="O1677" i="29"/>
  <c r="K1676" i="29"/>
  <c r="S1674" i="29"/>
  <c r="O1673" i="29"/>
  <c r="K1672" i="29"/>
  <c r="S1670" i="29"/>
  <c r="O1669" i="29"/>
  <c r="K1668" i="29"/>
  <c r="S1666" i="29"/>
  <c r="O1665" i="29"/>
  <c r="K1664" i="29"/>
  <c r="S1662" i="29"/>
  <c r="O1661" i="29"/>
  <c r="K1660" i="29"/>
  <c r="S1658" i="29"/>
  <c r="O1657" i="29"/>
  <c r="K1656" i="29"/>
  <c r="S1654" i="29"/>
  <c r="O1653" i="29"/>
  <c r="K1652" i="29"/>
  <c r="S1650" i="29"/>
  <c r="O1649" i="29"/>
  <c r="K1648" i="29"/>
  <c r="S1646" i="29"/>
  <c r="O1645" i="29"/>
  <c r="K1644" i="29"/>
  <c r="S1642" i="29"/>
  <c r="O1641" i="29"/>
  <c r="K1640" i="29"/>
  <c r="S1638" i="29"/>
  <c r="O1637" i="29"/>
  <c r="K1636" i="29"/>
  <c r="S1634" i="29"/>
  <c r="O1633" i="29"/>
  <c r="K1632" i="29"/>
  <c r="S1630" i="29"/>
  <c r="O1629" i="29"/>
  <c r="K1628" i="29"/>
  <c r="S1626" i="29"/>
  <c r="O1625" i="29"/>
  <c r="K1624" i="29"/>
  <c r="S1622" i="29"/>
  <c r="O1621" i="29"/>
  <c r="K1620" i="29"/>
  <c r="S1618" i="29"/>
  <c r="O1617" i="29"/>
  <c r="K1616" i="29"/>
  <c r="S1614" i="29"/>
  <c r="O1613" i="29"/>
  <c r="K1612" i="29"/>
  <c r="S1610" i="29"/>
  <c r="O1609" i="29"/>
  <c r="K1608" i="29"/>
  <c r="S1606" i="29"/>
  <c r="O1605" i="29"/>
  <c r="K1604" i="29"/>
  <c r="S1602" i="29"/>
  <c r="O1601" i="29"/>
  <c r="K1600" i="29"/>
  <c r="S1598" i="29"/>
  <c r="O1597" i="29"/>
  <c r="K1596" i="29"/>
  <c r="S1594" i="29"/>
  <c r="O1593" i="29"/>
  <c r="K1592" i="29"/>
  <c r="S1590" i="29"/>
  <c r="O1589" i="29"/>
  <c r="K1588" i="29"/>
  <c r="S1586" i="29"/>
  <c r="O1585" i="29"/>
  <c r="K1584" i="29"/>
  <c r="S1582" i="29"/>
  <c r="O1581" i="29"/>
  <c r="K1580" i="29"/>
  <c r="S1578" i="29"/>
  <c r="O1577" i="29"/>
  <c r="K1576" i="29"/>
  <c r="S1574" i="29"/>
  <c r="O1573" i="29"/>
  <c r="K1572" i="29"/>
  <c r="S1570" i="29"/>
  <c r="O1569" i="29"/>
  <c r="K1568" i="29"/>
  <c r="S1566" i="29"/>
  <c r="O1565" i="29"/>
  <c r="K1564" i="29"/>
  <c r="S1562" i="29"/>
  <c r="O1561" i="29"/>
  <c r="K1560" i="29"/>
  <c r="S1558" i="29"/>
  <c r="Q1752" i="29"/>
  <c r="U1741" i="29"/>
  <c r="S1733" i="29"/>
  <c r="L1730" i="29"/>
  <c r="P1727" i="29"/>
  <c r="T1724" i="29"/>
  <c r="L1722" i="29"/>
  <c r="P1719" i="29"/>
  <c r="T1716" i="29"/>
  <c r="L1714" i="29"/>
  <c r="P1711" i="29"/>
  <c r="T1708" i="29"/>
  <c r="R1706" i="29"/>
  <c r="N1705" i="29"/>
  <c r="V1703" i="29"/>
  <c r="R1702" i="29"/>
  <c r="N1701" i="29"/>
  <c r="V1699" i="29"/>
  <c r="R1698" i="29"/>
  <c r="N1697" i="29"/>
  <c r="V1695" i="29"/>
  <c r="R1694" i="29"/>
  <c r="N1693" i="29"/>
  <c r="V1691" i="29"/>
  <c r="R1690" i="29"/>
  <c r="N1689" i="29"/>
  <c r="V1687" i="29"/>
  <c r="R1686" i="29"/>
  <c r="N1685" i="29"/>
  <c r="V1683" i="29"/>
  <c r="R1682" i="29"/>
  <c r="N1681" i="29"/>
  <c r="V1679" i="29"/>
  <c r="R1678" i="29"/>
  <c r="N1677" i="29"/>
  <c r="V1675" i="29"/>
  <c r="R1674" i="29"/>
  <c r="N1673" i="29"/>
  <c r="V1671" i="29"/>
  <c r="R1670" i="29"/>
  <c r="N1669" i="29"/>
  <c r="V1667" i="29"/>
  <c r="R1666" i="29"/>
  <c r="N1665" i="29"/>
  <c r="V1663" i="29"/>
  <c r="R1662" i="29"/>
  <c r="N1661" i="29"/>
  <c r="V1659" i="29"/>
  <c r="R1658" i="29"/>
  <c r="N1657" i="29"/>
  <c r="V1655" i="29"/>
  <c r="R1654" i="29"/>
  <c r="N1653" i="29"/>
  <c r="V1651" i="29"/>
  <c r="R1650" i="29"/>
  <c r="N1649" i="29"/>
  <c r="V1647" i="29"/>
  <c r="R1646" i="29"/>
  <c r="N1645" i="29"/>
  <c r="V1643" i="29"/>
  <c r="R1642" i="29"/>
  <c r="N1641" i="29"/>
  <c r="V1639" i="29"/>
  <c r="R1638" i="29"/>
  <c r="N1637" i="29"/>
  <c r="V1635" i="29"/>
  <c r="R1634" i="29"/>
  <c r="N1633" i="29"/>
  <c r="V1631" i="29"/>
  <c r="R1630" i="29"/>
  <c r="N1629" i="29"/>
  <c r="V1627" i="29"/>
  <c r="R1626" i="29"/>
  <c r="N1625" i="29"/>
  <c r="V1623" i="29"/>
  <c r="R1622" i="29"/>
  <c r="N1621" i="29"/>
  <c r="V1619" i="29"/>
  <c r="R1618" i="29"/>
  <c r="N1617" i="29"/>
  <c r="V1615" i="29"/>
  <c r="R1614" i="29"/>
  <c r="N1613" i="29"/>
  <c r="V1611" i="29"/>
  <c r="R1610" i="29"/>
  <c r="N1609" i="29"/>
  <c r="V1607" i="29"/>
  <c r="R1606" i="29"/>
  <c r="N1605" i="29"/>
  <c r="V1603" i="29"/>
  <c r="R1602" i="29"/>
  <c r="N1601" i="29"/>
  <c r="V1599" i="29"/>
  <c r="R1598" i="29"/>
  <c r="N1597" i="29"/>
  <c r="V1595" i="29"/>
  <c r="R1594" i="29"/>
  <c r="N1593" i="29"/>
  <c r="V1591" i="29"/>
  <c r="R1590" i="29"/>
  <c r="N1589" i="29"/>
  <c r="V1587" i="29"/>
  <c r="R1586" i="29"/>
  <c r="N1585" i="29"/>
  <c r="V1583" i="29"/>
  <c r="R1582" i="29"/>
  <c r="N1581" i="29"/>
  <c r="V1579" i="29"/>
  <c r="R1578" i="29"/>
  <c r="N1577" i="29"/>
  <c r="V1575" i="29"/>
  <c r="R1574" i="29"/>
  <c r="N1573" i="29"/>
  <c r="V1571" i="29"/>
  <c r="R1570" i="29"/>
  <c r="N1569" i="29"/>
  <c r="V1567" i="29"/>
  <c r="R1566" i="29"/>
  <c r="N1565" i="29"/>
  <c r="V1563" i="29"/>
  <c r="R1562" i="29"/>
  <c r="N1561" i="29"/>
  <c r="V1559" i="29"/>
  <c r="P1752" i="29"/>
  <c r="T1741" i="29"/>
  <c r="U1732" i="29"/>
  <c r="K1730" i="29"/>
  <c r="O1727" i="29"/>
  <c r="S1724" i="29"/>
  <c r="K1722" i="29"/>
  <c r="O1719" i="29"/>
  <c r="S1716" i="29"/>
  <c r="K1714" i="29"/>
  <c r="O1711" i="29"/>
  <c r="S1708" i="29"/>
  <c r="Q1706" i="29"/>
  <c r="M1705" i="29"/>
  <c r="U1703" i="29"/>
  <c r="Q1702" i="29"/>
  <c r="M1701" i="29"/>
  <c r="U1699" i="29"/>
  <c r="Q1698" i="29"/>
  <c r="M1697" i="29"/>
  <c r="U1695" i="29"/>
  <c r="Q1694" i="29"/>
  <c r="M1693" i="29"/>
  <c r="U1691" i="29"/>
  <c r="Q1690" i="29"/>
  <c r="M1689" i="29"/>
  <c r="U1687" i="29"/>
  <c r="Q1686" i="29"/>
  <c r="M1685" i="29"/>
  <c r="U1683" i="29"/>
  <c r="Q1682" i="29"/>
  <c r="M1681" i="29"/>
  <c r="U1679" i="29"/>
  <c r="Q1678" i="29"/>
  <c r="M1677" i="29"/>
  <c r="U1675" i="29"/>
  <c r="Q1674" i="29"/>
  <c r="M1673" i="29"/>
  <c r="U1671" i="29"/>
  <c r="Q1670" i="29"/>
  <c r="M1669" i="29"/>
  <c r="U1667" i="29"/>
  <c r="Q1666" i="29"/>
  <c r="M1665" i="29"/>
  <c r="U1663" i="29"/>
  <c r="Q1662" i="29"/>
  <c r="M1661" i="29"/>
  <c r="U1659" i="29"/>
  <c r="Q1658" i="29"/>
  <c r="M1657" i="29"/>
  <c r="U1655" i="29"/>
  <c r="Q1654" i="29"/>
  <c r="M1653" i="29"/>
  <c r="U1651" i="29"/>
  <c r="Q1650" i="29"/>
  <c r="M1649" i="29"/>
  <c r="U1647" i="29"/>
  <c r="Q1646" i="29"/>
  <c r="M1645" i="29"/>
  <c r="U1643" i="29"/>
  <c r="Q1642" i="29"/>
  <c r="M1641" i="29"/>
  <c r="U1639" i="29"/>
  <c r="Q1638" i="29"/>
  <c r="M1637" i="29"/>
  <c r="U1635" i="29"/>
  <c r="Q1634" i="29"/>
  <c r="M1633" i="29"/>
  <c r="U1631" i="29"/>
  <c r="Q1630" i="29"/>
  <c r="M1629" i="29"/>
  <c r="U1627" i="29"/>
  <c r="Q1626" i="29"/>
  <c r="M1625" i="29"/>
  <c r="U1623" i="29"/>
  <c r="Q1622" i="29"/>
  <c r="M1621" i="29"/>
  <c r="U1619" i="29"/>
  <c r="Q1618" i="29"/>
  <c r="M1617" i="29"/>
  <c r="U1615" i="29"/>
  <c r="Q1614" i="29"/>
  <c r="M1613" i="29"/>
  <c r="U1611" i="29"/>
  <c r="Q1610" i="29"/>
  <c r="M1609" i="29"/>
  <c r="U1607" i="29"/>
  <c r="Q1606" i="29"/>
  <c r="M1605" i="29"/>
  <c r="U1603" i="29"/>
  <c r="Q1602" i="29"/>
  <c r="M1601" i="29"/>
  <c r="U1599" i="29"/>
  <c r="Q1598" i="29"/>
  <c r="M1597" i="29"/>
  <c r="U1595" i="29"/>
  <c r="Q1594" i="29"/>
  <c r="M1593" i="29"/>
  <c r="U1591" i="29"/>
  <c r="Q1590" i="29"/>
  <c r="M1589" i="29"/>
  <c r="U1587" i="29"/>
  <c r="Q1586" i="29"/>
  <c r="M1585" i="29"/>
  <c r="U1583" i="29"/>
  <c r="Q1582" i="29"/>
  <c r="M1581" i="29"/>
  <c r="U1579" i="29"/>
  <c r="Q1578" i="29"/>
  <c r="M1577" i="29"/>
  <c r="U1575" i="29"/>
  <c r="Q1574" i="29"/>
  <c r="M1573" i="29"/>
  <c r="U1571" i="29"/>
  <c r="Q1570" i="29"/>
  <c r="M1569" i="29"/>
  <c r="U1567" i="29"/>
  <c r="Q1566" i="29"/>
  <c r="M1565" i="29"/>
  <c r="U1563" i="29"/>
  <c r="Q1562" i="29"/>
  <c r="M1561" i="29"/>
  <c r="U1559" i="29"/>
  <c r="Q1558" i="29"/>
  <c r="M1557" i="29"/>
  <c r="U1555" i="29"/>
  <c r="Q1554" i="29"/>
  <c r="M1751" i="29"/>
  <c r="Q1740" i="29"/>
  <c r="T1732" i="29"/>
  <c r="V1729" i="29"/>
  <c r="N1727" i="29"/>
  <c r="R1724" i="29"/>
  <c r="V1721" i="29"/>
  <c r="N1719" i="29"/>
  <c r="R1716" i="29"/>
  <c r="V1713" i="29"/>
  <c r="N1711" i="29"/>
  <c r="R1708" i="29"/>
  <c r="P1706" i="29"/>
  <c r="L1705" i="29"/>
  <c r="T1703" i="29"/>
  <c r="P1702" i="29"/>
  <c r="L1701" i="29"/>
  <c r="T1699" i="29"/>
  <c r="P1698" i="29"/>
  <c r="L1697" i="29"/>
  <c r="T1695" i="29"/>
  <c r="P1694" i="29"/>
  <c r="L1693" i="29"/>
  <c r="T1691" i="29"/>
  <c r="P1690" i="29"/>
  <c r="L1689" i="29"/>
  <c r="T1687" i="29"/>
  <c r="P1686" i="29"/>
  <c r="L1685" i="29"/>
  <c r="T1683" i="29"/>
  <c r="P1682" i="29"/>
  <c r="L1681" i="29"/>
  <c r="T1679" i="29"/>
  <c r="P1678" i="29"/>
  <c r="L1677" i="29"/>
  <c r="T1675" i="29"/>
  <c r="P1674" i="29"/>
  <c r="L1673" i="29"/>
  <c r="T1671" i="29"/>
  <c r="P1670" i="29"/>
  <c r="L1669" i="29"/>
  <c r="T1667" i="29"/>
  <c r="P1666" i="29"/>
  <c r="L1665" i="29"/>
  <c r="T1663" i="29"/>
  <c r="P1662" i="29"/>
  <c r="L1661" i="29"/>
  <c r="T1659" i="29"/>
  <c r="P1658" i="29"/>
  <c r="L1657" i="29"/>
  <c r="T1655" i="29"/>
  <c r="P1654" i="29"/>
  <c r="L1653" i="29"/>
  <c r="T1651" i="29"/>
  <c r="P1650" i="29"/>
  <c r="L1649" i="29"/>
  <c r="T1647" i="29"/>
  <c r="P1646" i="29"/>
  <c r="L1645" i="29"/>
  <c r="T1643" i="29"/>
  <c r="P1642" i="29"/>
  <c r="L1641" i="29"/>
  <c r="T1639" i="29"/>
  <c r="P1638" i="29"/>
  <c r="L1637" i="29"/>
  <c r="T1635" i="29"/>
  <c r="P1634" i="29"/>
  <c r="L1633" i="29"/>
  <c r="T1631" i="29"/>
  <c r="P1630" i="29"/>
  <c r="L1629" i="29"/>
  <c r="T1627" i="29"/>
  <c r="P1626" i="29"/>
  <c r="L1625" i="29"/>
  <c r="T1623" i="29"/>
  <c r="P1622" i="29"/>
  <c r="L1621" i="29"/>
  <c r="T1619" i="29"/>
  <c r="P1618" i="29"/>
  <c r="L1617" i="29"/>
  <c r="T1615" i="29"/>
  <c r="P1614" i="29"/>
  <c r="L1613" i="29"/>
  <c r="T1611" i="29"/>
  <c r="P1610" i="29"/>
  <c r="L1609" i="29"/>
  <c r="T1607" i="29"/>
  <c r="P1606" i="29"/>
  <c r="L1605" i="29"/>
  <c r="T1603" i="29"/>
  <c r="P1602" i="29"/>
  <c r="L1601" i="29"/>
  <c r="T1599" i="29"/>
  <c r="P1598" i="29"/>
  <c r="L1597" i="29"/>
  <c r="T1595" i="29"/>
  <c r="P1594" i="29"/>
  <c r="L1593" i="29"/>
  <c r="T1591" i="29"/>
  <c r="P1590" i="29"/>
  <c r="L1589" i="29"/>
  <c r="T1587" i="29"/>
  <c r="P1586" i="29"/>
  <c r="L1585" i="29"/>
  <c r="T1583" i="29"/>
  <c r="P1582" i="29"/>
  <c r="L1751" i="29"/>
  <c r="P1740" i="29"/>
  <c r="Q1732" i="29"/>
  <c r="U1729" i="29"/>
  <c r="M1727" i="29"/>
  <c r="Q1724" i="29"/>
  <c r="U1721" i="29"/>
  <c r="M1719" i="29"/>
  <c r="Q1716" i="29"/>
  <c r="U1713" i="29"/>
  <c r="M1711" i="29"/>
  <c r="Q1708" i="29"/>
  <c r="O1706" i="29"/>
  <c r="K1705" i="29"/>
  <c r="S1703" i="29"/>
  <c r="O1702" i="29"/>
  <c r="K1701" i="29"/>
  <c r="S1699" i="29"/>
  <c r="O1698" i="29"/>
  <c r="K1697" i="29"/>
  <c r="S1695" i="29"/>
  <c r="O1694" i="29"/>
  <c r="K1693" i="29"/>
  <c r="S1691" i="29"/>
  <c r="O1690" i="29"/>
  <c r="K1689" i="29"/>
  <c r="S1687" i="29"/>
  <c r="O1686" i="29"/>
  <c r="K1685" i="29"/>
  <c r="S1683" i="29"/>
  <c r="O1682" i="29"/>
  <c r="K1681" i="29"/>
  <c r="S1679" i="29"/>
  <c r="O1678" i="29"/>
  <c r="K1677" i="29"/>
  <c r="S1675" i="29"/>
  <c r="O1674" i="29"/>
  <c r="K1673" i="29"/>
  <c r="S1671" i="29"/>
  <c r="O1670" i="29"/>
  <c r="K1669" i="29"/>
  <c r="S1667" i="29"/>
  <c r="O1666" i="29"/>
  <c r="K1665" i="29"/>
  <c r="S1663" i="29"/>
  <c r="O1662" i="29"/>
  <c r="K1661" i="29"/>
  <c r="S1659" i="29"/>
  <c r="O1658" i="29"/>
  <c r="K1657" i="29"/>
  <c r="S1655" i="29"/>
  <c r="O1654" i="29"/>
  <c r="K1653" i="29"/>
  <c r="S1651" i="29"/>
  <c r="O1650" i="29"/>
  <c r="K1649" i="29"/>
  <c r="S1647" i="29"/>
  <c r="O1646" i="29"/>
  <c r="K1645" i="29"/>
  <c r="S1643" i="29"/>
  <c r="O1642" i="29"/>
  <c r="K1641" i="29"/>
  <c r="S1639" i="29"/>
  <c r="O1638" i="29"/>
  <c r="K1637" i="29"/>
  <c r="S1635" i="29"/>
  <c r="O1634" i="29"/>
  <c r="K1633" i="29"/>
  <c r="S1631" i="29"/>
  <c r="O1630" i="29"/>
  <c r="K1629" i="29"/>
  <c r="S1627" i="29"/>
  <c r="O1626" i="29"/>
  <c r="K1625" i="29"/>
  <c r="S1623" i="29"/>
  <c r="O1622" i="29"/>
  <c r="K1621" i="29"/>
  <c r="S1619" i="29"/>
  <c r="O1618" i="29"/>
  <c r="K1617" i="29"/>
  <c r="S1615" i="29"/>
  <c r="O1614" i="29"/>
  <c r="K1613" i="29"/>
  <c r="S1611" i="29"/>
  <c r="O1610" i="29"/>
  <c r="K1609" i="29"/>
  <c r="S1607" i="29"/>
  <c r="O1606" i="29"/>
  <c r="K1605" i="29"/>
  <c r="S1603" i="29"/>
  <c r="O1602" i="29"/>
  <c r="K1601" i="29"/>
  <c r="S1599" i="29"/>
  <c r="O1598" i="29"/>
  <c r="K1597" i="29"/>
  <c r="S1595" i="29"/>
  <c r="O1594" i="29"/>
  <c r="K1593" i="29"/>
  <c r="S1591" i="29"/>
  <c r="O1590" i="29"/>
  <c r="K1589" i="29"/>
  <c r="S1587" i="29"/>
  <c r="O1586" i="29"/>
  <c r="K1585" i="29"/>
  <c r="S1583" i="29"/>
  <c r="O1582" i="29"/>
  <c r="K1581" i="29"/>
  <c r="S1579" i="29"/>
  <c r="U1749" i="29"/>
  <c r="M1739" i="29"/>
  <c r="P1732" i="29"/>
  <c r="T1729" i="29"/>
  <c r="L1727" i="29"/>
  <c r="P1724" i="29"/>
  <c r="T1721" i="29"/>
  <c r="L1719" i="29"/>
  <c r="P1716" i="29"/>
  <c r="T1713" i="29"/>
  <c r="L1711" i="29"/>
  <c r="P1708" i="29"/>
  <c r="N1706" i="29"/>
  <c r="V1704" i="29"/>
  <c r="R1703" i="29"/>
  <c r="N1702" i="29"/>
  <c r="V1700" i="29"/>
  <c r="R1699" i="29"/>
  <c r="N1698" i="29"/>
  <c r="V1696" i="29"/>
  <c r="R1695" i="29"/>
  <c r="N1694" i="29"/>
  <c r="V1692" i="29"/>
  <c r="R1691" i="29"/>
  <c r="N1690" i="29"/>
  <c r="V1688" i="29"/>
  <c r="R1687" i="29"/>
  <c r="N1686" i="29"/>
  <c r="V1684" i="29"/>
  <c r="R1683" i="29"/>
  <c r="N1682" i="29"/>
  <c r="V1680" i="29"/>
  <c r="R1679" i="29"/>
  <c r="N1678" i="29"/>
  <c r="V1676" i="29"/>
  <c r="R1675" i="29"/>
  <c r="N1674" i="29"/>
  <c r="V1672" i="29"/>
  <c r="R1671" i="29"/>
  <c r="N1670" i="29"/>
  <c r="V1668" i="29"/>
  <c r="R1667" i="29"/>
  <c r="N1666" i="29"/>
  <c r="V1664" i="29"/>
  <c r="R1663" i="29"/>
  <c r="N1662" i="29"/>
  <c r="V1660" i="29"/>
  <c r="R1659" i="29"/>
  <c r="N1658" i="29"/>
  <c r="V1656" i="29"/>
  <c r="R1655" i="29"/>
  <c r="N1654" i="29"/>
  <c r="V1652" i="29"/>
  <c r="R1651" i="29"/>
  <c r="N1650" i="29"/>
  <c r="V1648" i="29"/>
  <c r="R1647" i="29"/>
  <c r="N1646" i="29"/>
  <c r="V1644" i="29"/>
  <c r="R1643" i="29"/>
  <c r="N1642" i="29"/>
  <c r="V1640" i="29"/>
  <c r="R1639" i="29"/>
  <c r="N1638" i="29"/>
  <c r="V1636" i="29"/>
  <c r="R1635" i="29"/>
  <c r="N1634" i="29"/>
  <c r="V1632" i="29"/>
  <c r="R1631" i="29"/>
  <c r="N1630" i="29"/>
  <c r="V1628" i="29"/>
  <c r="R1627" i="29"/>
  <c r="N1626" i="29"/>
  <c r="V1624" i="29"/>
  <c r="R1623" i="29"/>
  <c r="N1622" i="29"/>
  <c r="V1620" i="29"/>
  <c r="R1619" i="29"/>
  <c r="N1618" i="29"/>
  <c r="V1616" i="29"/>
  <c r="R1615" i="29"/>
  <c r="N1614" i="29"/>
  <c r="V1612" i="29"/>
  <c r="R1611" i="29"/>
  <c r="N1610" i="29"/>
  <c r="V1608" i="29"/>
  <c r="R1607" i="29"/>
  <c r="N1606" i="29"/>
  <c r="V1604" i="29"/>
  <c r="R1603" i="29"/>
  <c r="N1602" i="29"/>
  <c r="V1600" i="29"/>
  <c r="R1599" i="29"/>
  <c r="N1598" i="29"/>
  <c r="V1596" i="29"/>
  <c r="R1595" i="29"/>
  <c r="N1594" i="29"/>
  <c r="V1592" i="29"/>
  <c r="R1591" i="29"/>
  <c r="N1590" i="29"/>
  <c r="V1588" i="29"/>
  <c r="R1587" i="29"/>
  <c r="N1586" i="29"/>
  <c r="V1584" i="29"/>
  <c r="R1583" i="29"/>
  <c r="N1582" i="29"/>
  <c r="V1580" i="29"/>
  <c r="R1579" i="29"/>
  <c r="N1578" i="29"/>
  <c r="V1576" i="29"/>
  <c r="R1575" i="29"/>
  <c r="N1574" i="29"/>
  <c r="V1572" i="29"/>
  <c r="R1571" i="29"/>
  <c r="N1570" i="29"/>
  <c r="V1568" i="29"/>
  <c r="R1567" i="29"/>
  <c r="N1566" i="29"/>
  <c r="V1564" i="29"/>
  <c r="R1563" i="29"/>
  <c r="N1562" i="29"/>
  <c r="V1560" i="29"/>
  <c r="R1559" i="29"/>
  <c r="N1558" i="29"/>
  <c r="L1581" i="29"/>
  <c r="L1573" i="29"/>
  <c r="O1566" i="29"/>
  <c r="K1559" i="29"/>
  <c r="K1555" i="29"/>
  <c r="U1551" i="29"/>
  <c r="K1549" i="29"/>
  <c r="S1545" i="29"/>
  <c r="U1542" i="29"/>
  <c r="V1540" i="29"/>
  <c r="P1538" i="29"/>
  <c r="V1535" i="29"/>
  <c r="P1533" i="29"/>
  <c r="K1531" i="29"/>
  <c r="K1529" i="29"/>
  <c r="Q1526" i="29"/>
  <c r="K1524" i="29"/>
  <c r="Q1521" i="29"/>
  <c r="R1519" i="29"/>
  <c r="L1517" i="29"/>
  <c r="L1515" i="29"/>
  <c r="R1513" i="29"/>
  <c r="L1512" i="29"/>
  <c r="R1510" i="29"/>
  <c r="L1509" i="29"/>
  <c r="R1507" i="29"/>
  <c r="V1505" i="29"/>
  <c r="P1504" i="29"/>
  <c r="V1502" i="29"/>
  <c r="P1501" i="29"/>
  <c r="V1499" i="29"/>
  <c r="P1498" i="29"/>
  <c r="V1496" i="29"/>
  <c r="Q1495" i="29"/>
  <c r="M1494" i="29"/>
  <c r="U1492" i="29"/>
  <c r="Q1491" i="29"/>
  <c r="M1490" i="29"/>
  <c r="U1488" i="29"/>
  <c r="Q1487" i="29"/>
  <c r="M1486" i="29"/>
  <c r="U1484" i="29"/>
  <c r="Q1483" i="29"/>
  <c r="M1482" i="29"/>
  <c r="U1480" i="29"/>
  <c r="Q1479" i="29"/>
  <c r="M1478" i="29"/>
  <c r="U1476" i="29"/>
  <c r="Q1475" i="29"/>
  <c r="M1474" i="29"/>
  <c r="U1472" i="29"/>
  <c r="Q1471" i="29"/>
  <c r="M1470" i="29"/>
  <c r="U1468" i="29"/>
  <c r="Q1467" i="29"/>
  <c r="M1466" i="29"/>
  <c r="U1464" i="29"/>
  <c r="Q1463" i="29"/>
  <c r="M1462" i="29"/>
  <c r="U1460" i="29"/>
  <c r="Q1459" i="29"/>
  <c r="M1458" i="29"/>
  <c r="U1456" i="29"/>
  <c r="Q1455" i="29"/>
  <c r="M1454" i="29"/>
  <c r="U1452" i="29"/>
  <c r="Q1451" i="29"/>
  <c r="M1450" i="29"/>
  <c r="U1448" i="29"/>
  <c r="Q1447" i="29"/>
  <c r="M1446" i="29"/>
  <c r="U1444" i="29"/>
  <c r="Q1443" i="29"/>
  <c r="M1442" i="29"/>
  <c r="U1440" i="29"/>
  <c r="Q1439" i="29"/>
  <c r="M1438" i="29"/>
  <c r="U1436" i="29"/>
  <c r="Q1435" i="29"/>
  <c r="M1434" i="29"/>
  <c r="U1432" i="29"/>
  <c r="Q1431" i="29"/>
  <c r="M1430" i="29"/>
  <c r="U1428" i="29"/>
  <c r="Q1427" i="29"/>
  <c r="M1426" i="29"/>
  <c r="U1424" i="29"/>
  <c r="Q1423" i="29"/>
  <c r="M1422" i="29"/>
  <c r="U1420" i="29"/>
  <c r="Q1419" i="29"/>
  <c r="M1418" i="29"/>
  <c r="U1416" i="29"/>
  <c r="Q1415" i="29"/>
  <c r="M1414" i="29"/>
  <c r="U1412" i="29"/>
  <c r="Q1411" i="29"/>
  <c r="M1410" i="29"/>
  <c r="U1408" i="29"/>
  <c r="Q1407" i="29"/>
  <c r="M1406" i="29"/>
  <c r="U1404" i="29"/>
  <c r="Q1403" i="29"/>
  <c r="M1402" i="29"/>
  <c r="U1400" i="29"/>
  <c r="Q1399" i="29"/>
  <c r="M1398" i="29"/>
  <c r="U1396" i="29"/>
  <c r="Q1395" i="29"/>
  <c r="M1394" i="29"/>
  <c r="U1392" i="29"/>
  <c r="Q1391" i="29"/>
  <c r="M1390" i="29"/>
  <c r="U1388" i="29"/>
  <c r="Q1387" i="29"/>
  <c r="M1386" i="29"/>
  <c r="U1384" i="29"/>
  <c r="Q1383" i="29"/>
  <c r="M1382" i="29"/>
  <c r="U1380" i="29"/>
  <c r="Q1379" i="29"/>
  <c r="M1378" i="29"/>
  <c r="U1376" i="29"/>
  <c r="Q1375" i="29"/>
  <c r="M1374" i="29"/>
  <c r="U1372" i="29"/>
  <c r="Q1371" i="29"/>
  <c r="M1370" i="29"/>
  <c r="U1368" i="29"/>
  <c r="Q1367" i="29"/>
  <c r="M1366" i="29"/>
  <c r="U1364" i="29"/>
  <c r="Q1363" i="29"/>
  <c r="M1362" i="29"/>
  <c r="U1360" i="29"/>
  <c r="Q1359" i="29"/>
  <c r="M1358" i="29"/>
  <c r="U1356" i="29"/>
  <c r="Q1355" i="29"/>
  <c r="M1354" i="29"/>
  <c r="U1352" i="29"/>
  <c r="Q1351" i="29"/>
  <c r="M1350" i="29"/>
  <c r="U1348" i="29"/>
  <c r="Q1347" i="29"/>
  <c r="M1346" i="29"/>
  <c r="U1344" i="29"/>
  <c r="Q1343" i="29"/>
  <c r="M1342" i="29"/>
  <c r="U1340" i="29"/>
  <c r="Q1339" i="29"/>
  <c r="M1338" i="29"/>
  <c r="U1336" i="29"/>
  <c r="Q1335" i="29"/>
  <c r="M1334" i="29"/>
  <c r="U1332" i="29"/>
  <c r="Q1331" i="29"/>
  <c r="M1330" i="29"/>
  <c r="U1328" i="29"/>
  <c r="Q1327" i="29"/>
  <c r="M1326" i="29"/>
  <c r="U1324" i="29"/>
  <c r="Q1323" i="29"/>
  <c r="M1322" i="29"/>
  <c r="U1320" i="29"/>
  <c r="Q1319" i="29"/>
  <c r="M1318" i="29"/>
  <c r="U1316" i="29"/>
  <c r="Q1315" i="29"/>
  <c r="M1314" i="29"/>
  <c r="U1312" i="29"/>
  <c r="Q1311" i="29"/>
  <c r="M1310" i="29"/>
  <c r="U1308" i="29"/>
  <c r="Q1307" i="29"/>
  <c r="M1306" i="29"/>
  <c r="U1304" i="29"/>
  <c r="Q1303" i="29"/>
  <c r="M1302" i="29"/>
  <c r="U1300" i="29"/>
  <c r="Q1299" i="29"/>
  <c r="M1298" i="29"/>
  <c r="U1296" i="29"/>
  <c r="Q1295" i="29"/>
  <c r="M1294" i="29"/>
  <c r="U1292" i="29"/>
  <c r="Q1291" i="29"/>
  <c r="M1290" i="29"/>
  <c r="U1288" i="29"/>
  <c r="Q1287" i="29"/>
  <c r="M1286" i="29"/>
  <c r="O1580" i="29"/>
  <c r="K1573" i="29"/>
  <c r="S1565" i="29"/>
  <c r="R1558" i="29"/>
  <c r="S1554" i="29"/>
  <c r="T1551" i="29"/>
  <c r="V1548" i="29"/>
  <c r="O1545" i="29"/>
  <c r="T1542" i="29"/>
  <c r="O1540" i="29"/>
  <c r="O1538" i="29"/>
  <c r="U1535" i="29"/>
  <c r="O1533" i="29"/>
  <c r="U1530" i="29"/>
  <c r="V1528" i="29"/>
  <c r="P1526" i="29"/>
  <c r="V1523" i="29"/>
  <c r="P1521" i="29"/>
  <c r="K1519" i="29"/>
  <c r="K1517" i="29"/>
  <c r="K1515" i="29"/>
  <c r="Q1513" i="29"/>
  <c r="K1512" i="29"/>
  <c r="Q1510" i="29"/>
  <c r="K1509" i="29"/>
  <c r="Q1507" i="29"/>
  <c r="U1505" i="29"/>
  <c r="O1504" i="29"/>
  <c r="U1502" i="29"/>
  <c r="O1501" i="29"/>
  <c r="U1499" i="29"/>
  <c r="O1498" i="29"/>
  <c r="U1496" i="29"/>
  <c r="P1495" i="29"/>
  <c r="L1494" i="29"/>
  <c r="T1492" i="29"/>
  <c r="P1491" i="29"/>
  <c r="L1490" i="29"/>
  <c r="T1488" i="29"/>
  <c r="P1487" i="29"/>
  <c r="L1486" i="29"/>
  <c r="T1484" i="29"/>
  <c r="P1483" i="29"/>
  <c r="L1482" i="29"/>
  <c r="T1480" i="29"/>
  <c r="P1479" i="29"/>
  <c r="L1478" i="29"/>
  <c r="T1476" i="29"/>
  <c r="P1475" i="29"/>
  <c r="L1474" i="29"/>
  <c r="T1472" i="29"/>
  <c r="P1471" i="29"/>
  <c r="L1470" i="29"/>
  <c r="T1468" i="29"/>
  <c r="P1467" i="29"/>
  <c r="L1466" i="29"/>
  <c r="T1464" i="29"/>
  <c r="P1463" i="29"/>
  <c r="L1462" i="29"/>
  <c r="T1460" i="29"/>
  <c r="P1459" i="29"/>
  <c r="L1458" i="29"/>
  <c r="T1456" i="29"/>
  <c r="P1455" i="29"/>
  <c r="L1454" i="29"/>
  <c r="T1452" i="29"/>
  <c r="P1451" i="29"/>
  <c r="L1450" i="29"/>
  <c r="T1448" i="29"/>
  <c r="P1447" i="29"/>
  <c r="L1446" i="29"/>
  <c r="T1444" i="29"/>
  <c r="P1443" i="29"/>
  <c r="L1442" i="29"/>
  <c r="T1440" i="29"/>
  <c r="P1439" i="29"/>
  <c r="L1438" i="29"/>
  <c r="T1436" i="29"/>
  <c r="P1435" i="29"/>
  <c r="L1434" i="29"/>
  <c r="T1432" i="29"/>
  <c r="P1431" i="29"/>
  <c r="L1430" i="29"/>
  <c r="T1428" i="29"/>
  <c r="P1427" i="29"/>
  <c r="L1426" i="29"/>
  <c r="T1424" i="29"/>
  <c r="P1423" i="29"/>
  <c r="L1422" i="29"/>
  <c r="T1420" i="29"/>
  <c r="P1419" i="29"/>
  <c r="L1418" i="29"/>
  <c r="T1416" i="29"/>
  <c r="P1415" i="29"/>
  <c r="L1414" i="29"/>
  <c r="T1412" i="29"/>
  <c r="P1411" i="29"/>
  <c r="L1410" i="29"/>
  <c r="T1408" i="29"/>
  <c r="P1407" i="29"/>
  <c r="L1406" i="29"/>
  <c r="T1404" i="29"/>
  <c r="P1403" i="29"/>
  <c r="L1402" i="29"/>
  <c r="T1400" i="29"/>
  <c r="P1399" i="29"/>
  <c r="L1398" i="29"/>
  <c r="T1396" i="29"/>
  <c r="P1395" i="29"/>
  <c r="L1394" i="29"/>
  <c r="T1392" i="29"/>
  <c r="P1391" i="29"/>
  <c r="L1390" i="29"/>
  <c r="T1388" i="29"/>
  <c r="P1387" i="29"/>
  <c r="L1386" i="29"/>
  <c r="T1384" i="29"/>
  <c r="P1383" i="29"/>
  <c r="L1382" i="29"/>
  <c r="T1380" i="29"/>
  <c r="P1379" i="29"/>
  <c r="L1378" i="29"/>
  <c r="T1376" i="29"/>
  <c r="P1375" i="29"/>
  <c r="L1374" i="29"/>
  <c r="T1372" i="29"/>
  <c r="P1371" i="29"/>
  <c r="L1370" i="29"/>
  <c r="T1368" i="29"/>
  <c r="P1367" i="29"/>
  <c r="L1366" i="29"/>
  <c r="T1364" i="29"/>
  <c r="P1363" i="29"/>
  <c r="L1362" i="29"/>
  <c r="T1360" i="29"/>
  <c r="P1359" i="29"/>
  <c r="L1358" i="29"/>
  <c r="T1356" i="29"/>
  <c r="P1355" i="29"/>
  <c r="L1354" i="29"/>
  <c r="T1352" i="29"/>
  <c r="P1351" i="29"/>
  <c r="L1350" i="29"/>
  <c r="T1348" i="29"/>
  <c r="P1347" i="29"/>
  <c r="L1346" i="29"/>
  <c r="T1344" i="29"/>
  <c r="P1343" i="29"/>
  <c r="L1342" i="29"/>
  <c r="T1340" i="29"/>
  <c r="P1339" i="29"/>
  <c r="L1338" i="29"/>
  <c r="T1336" i="29"/>
  <c r="P1335" i="29"/>
  <c r="L1334" i="29"/>
  <c r="T1332" i="29"/>
  <c r="P1331" i="29"/>
  <c r="L1330" i="29"/>
  <c r="T1328" i="29"/>
  <c r="P1327" i="29"/>
  <c r="L1326" i="29"/>
  <c r="T1324" i="29"/>
  <c r="P1323" i="29"/>
  <c r="L1322" i="29"/>
  <c r="T1320" i="29"/>
  <c r="P1319" i="29"/>
  <c r="L1318" i="29"/>
  <c r="T1316" i="29"/>
  <c r="P1315" i="29"/>
  <c r="L1314" i="29"/>
  <c r="K1599" i="29"/>
  <c r="T1579" i="29"/>
  <c r="O1572" i="29"/>
  <c r="L1565" i="29"/>
  <c r="P1558" i="29"/>
  <c r="R1554" i="29"/>
  <c r="S1551" i="29"/>
  <c r="O1548" i="29"/>
  <c r="N1545" i="29"/>
  <c r="S1542" i="29"/>
  <c r="M1540" i="29"/>
  <c r="N1538" i="29"/>
  <c r="T1535" i="29"/>
  <c r="N1533" i="29"/>
  <c r="T1530" i="29"/>
  <c r="O1528" i="29"/>
  <c r="O1526" i="29"/>
  <c r="U1523" i="29"/>
  <c r="O1521" i="29"/>
  <c r="U1518" i="29"/>
  <c r="V1516" i="29"/>
  <c r="V1514" i="29"/>
  <c r="P1513" i="29"/>
  <c r="V1511" i="29"/>
  <c r="P1510" i="29"/>
  <c r="V1508" i="29"/>
  <c r="N1507" i="29"/>
  <c r="T1505" i="29"/>
  <c r="N1504" i="29"/>
  <c r="T1502" i="29"/>
  <c r="N1501" i="29"/>
  <c r="T1499" i="29"/>
  <c r="N1498" i="29"/>
  <c r="S1496" i="29"/>
  <c r="O1495" i="29"/>
  <c r="K1494" i="29"/>
  <c r="S1492" i="29"/>
  <c r="O1491" i="29"/>
  <c r="K1490" i="29"/>
  <c r="S1488" i="29"/>
  <c r="O1487" i="29"/>
  <c r="K1486" i="29"/>
  <c r="S1484" i="29"/>
  <c r="O1483" i="29"/>
  <c r="K1482" i="29"/>
  <c r="S1480" i="29"/>
  <c r="O1479" i="29"/>
  <c r="K1478" i="29"/>
  <c r="S1476" i="29"/>
  <c r="O1475" i="29"/>
  <c r="K1474" i="29"/>
  <c r="S1472" i="29"/>
  <c r="O1471" i="29"/>
  <c r="K1470" i="29"/>
  <c r="S1468" i="29"/>
  <c r="O1467" i="29"/>
  <c r="K1466" i="29"/>
  <c r="S1464" i="29"/>
  <c r="O1463" i="29"/>
  <c r="K1462" i="29"/>
  <c r="S1460" i="29"/>
  <c r="O1459" i="29"/>
  <c r="K1458" i="29"/>
  <c r="S1456" i="29"/>
  <c r="O1455" i="29"/>
  <c r="K1454" i="29"/>
  <c r="S1452" i="29"/>
  <c r="O1451" i="29"/>
  <c r="K1450" i="29"/>
  <c r="S1448" i="29"/>
  <c r="O1447" i="29"/>
  <c r="K1446" i="29"/>
  <c r="S1444" i="29"/>
  <c r="O1443" i="29"/>
  <c r="K1442" i="29"/>
  <c r="S1440" i="29"/>
  <c r="O1439" i="29"/>
  <c r="K1438" i="29"/>
  <c r="S1436" i="29"/>
  <c r="O1435" i="29"/>
  <c r="K1434" i="29"/>
  <c r="S1432" i="29"/>
  <c r="O1431" i="29"/>
  <c r="K1430" i="29"/>
  <c r="S1428" i="29"/>
  <c r="O1427" i="29"/>
  <c r="K1426" i="29"/>
  <c r="S1424" i="29"/>
  <c r="O1423" i="29"/>
  <c r="K1422" i="29"/>
  <c r="S1420" i="29"/>
  <c r="O1419" i="29"/>
  <c r="K1418" i="29"/>
  <c r="S1416" i="29"/>
  <c r="O1415" i="29"/>
  <c r="K1414" i="29"/>
  <c r="S1412" i="29"/>
  <c r="O1411" i="29"/>
  <c r="K1410" i="29"/>
  <c r="S1408" i="29"/>
  <c r="O1407" i="29"/>
  <c r="K1406" i="29"/>
  <c r="S1404" i="29"/>
  <c r="O1403" i="29"/>
  <c r="K1402" i="29"/>
  <c r="S1400" i="29"/>
  <c r="O1399" i="29"/>
  <c r="K1398" i="29"/>
  <c r="S1396" i="29"/>
  <c r="O1395" i="29"/>
  <c r="K1394" i="29"/>
  <c r="S1392" i="29"/>
  <c r="O1391" i="29"/>
  <c r="K1390" i="29"/>
  <c r="S1388" i="29"/>
  <c r="O1387" i="29"/>
  <c r="K1386" i="29"/>
  <c r="S1384" i="29"/>
  <c r="O1383" i="29"/>
  <c r="K1382" i="29"/>
  <c r="S1380" i="29"/>
  <c r="O1379" i="29"/>
  <c r="K1378" i="29"/>
  <c r="S1376" i="29"/>
  <c r="O1375" i="29"/>
  <c r="K1374" i="29"/>
  <c r="S1372" i="29"/>
  <c r="O1371" i="29"/>
  <c r="K1370" i="29"/>
  <c r="S1368" i="29"/>
  <c r="O1367" i="29"/>
  <c r="K1366" i="29"/>
  <c r="S1364" i="29"/>
  <c r="O1363" i="29"/>
  <c r="K1362" i="29"/>
  <c r="S1360" i="29"/>
  <c r="O1359" i="29"/>
  <c r="K1358" i="29"/>
  <c r="S1356" i="29"/>
  <c r="O1355" i="29"/>
  <c r="K1354" i="29"/>
  <c r="S1352" i="29"/>
  <c r="O1351" i="29"/>
  <c r="K1350" i="29"/>
  <c r="S1348" i="29"/>
  <c r="O1347" i="29"/>
  <c r="K1346" i="29"/>
  <c r="S1344" i="29"/>
  <c r="O1343" i="29"/>
  <c r="K1342" i="29"/>
  <c r="S1340" i="29"/>
  <c r="O1339" i="29"/>
  <c r="K1338" i="29"/>
  <c r="S1336" i="29"/>
  <c r="O1335" i="29"/>
  <c r="K1334" i="29"/>
  <c r="S1332" i="29"/>
  <c r="O1331" i="29"/>
  <c r="K1330" i="29"/>
  <c r="S1328" i="29"/>
  <c r="O1327" i="29"/>
  <c r="K1326" i="29"/>
  <c r="S1324" i="29"/>
  <c r="O1323" i="29"/>
  <c r="K1322" i="29"/>
  <c r="S1320" i="29"/>
  <c r="O1319" i="29"/>
  <c r="K1318" i="29"/>
  <c r="S1316" i="29"/>
  <c r="O1315" i="29"/>
  <c r="K1314" i="29"/>
  <c r="S1312" i="29"/>
  <c r="O1311" i="29"/>
  <c r="K1310" i="29"/>
  <c r="S1308" i="29"/>
  <c r="S1597" i="29"/>
  <c r="K1579" i="29"/>
  <c r="T1571" i="29"/>
  <c r="K1565" i="29"/>
  <c r="O1558" i="29"/>
  <c r="P1554" i="29"/>
  <c r="R1551" i="29"/>
  <c r="K1548" i="29"/>
  <c r="M1545" i="29"/>
  <c r="R1542" i="29"/>
  <c r="L1540" i="29"/>
  <c r="S1537" i="29"/>
  <c r="S1535" i="29"/>
  <c r="M1533" i="29"/>
  <c r="S1530" i="29"/>
  <c r="M1528" i="29"/>
  <c r="N1526" i="29"/>
  <c r="T1523" i="29"/>
  <c r="N1521" i="29"/>
  <c r="T1518" i="29"/>
  <c r="Q1516" i="29"/>
  <c r="U1514" i="29"/>
  <c r="O1513" i="29"/>
  <c r="U1511" i="29"/>
  <c r="O1510" i="29"/>
  <c r="U1508" i="29"/>
  <c r="M1507" i="29"/>
  <c r="S1505" i="29"/>
  <c r="M1504" i="29"/>
  <c r="S1502" i="29"/>
  <c r="M1501" i="29"/>
  <c r="S1499" i="29"/>
  <c r="M1498" i="29"/>
  <c r="R1496" i="29"/>
  <c r="N1495" i="29"/>
  <c r="V1493" i="29"/>
  <c r="R1492" i="29"/>
  <c r="N1491" i="29"/>
  <c r="V1489" i="29"/>
  <c r="R1488" i="29"/>
  <c r="N1487" i="29"/>
  <c r="V1485" i="29"/>
  <c r="R1484" i="29"/>
  <c r="N1483" i="29"/>
  <c r="V1481" i="29"/>
  <c r="R1480" i="29"/>
  <c r="N1479" i="29"/>
  <c r="V1477" i="29"/>
  <c r="R1476" i="29"/>
  <c r="N1475" i="29"/>
  <c r="V1473" i="29"/>
  <c r="R1472" i="29"/>
  <c r="N1471" i="29"/>
  <c r="V1469" i="29"/>
  <c r="R1468" i="29"/>
  <c r="N1467" i="29"/>
  <c r="V1465" i="29"/>
  <c r="R1464" i="29"/>
  <c r="N1463" i="29"/>
  <c r="V1461" i="29"/>
  <c r="R1460" i="29"/>
  <c r="N1459" i="29"/>
  <c r="V1457" i="29"/>
  <c r="R1456" i="29"/>
  <c r="N1455" i="29"/>
  <c r="V1453" i="29"/>
  <c r="R1452" i="29"/>
  <c r="N1451" i="29"/>
  <c r="V1449" i="29"/>
  <c r="R1448" i="29"/>
  <c r="N1447" i="29"/>
  <c r="V1445" i="29"/>
  <c r="R1444" i="29"/>
  <c r="N1443" i="29"/>
  <c r="V1441" i="29"/>
  <c r="R1440" i="29"/>
  <c r="N1439" i="29"/>
  <c r="V1437" i="29"/>
  <c r="R1436" i="29"/>
  <c r="N1435" i="29"/>
  <c r="V1433" i="29"/>
  <c r="R1432" i="29"/>
  <c r="N1431" i="29"/>
  <c r="V1429" i="29"/>
  <c r="R1428" i="29"/>
  <c r="N1427" i="29"/>
  <c r="V1425" i="29"/>
  <c r="R1424" i="29"/>
  <c r="N1423" i="29"/>
  <c r="V1421" i="29"/>
  <c r="R1420" i="29"/>
  <c r="N1419" i="29"/>
  <c r="V1417" i="29"/>
  <c r="R1416" i="29"/>
  <c r="N1415" i="29"/>
  <c r="V1413" i="29"/>
  <c r="R1412" i="29"/>
  <c r="N1411" i="29"/>
  <c r="V1409" i="29"/>
  <c r="R1408" i="29"/>
  <c r="N1407" i="29"/>
  <c r="V1405" i="29"/>
  <c r="R1404" i="29"/>
  <c r="N1403" i="29"/>
  <c r="V1401" i="29"/>
  <c r="R1400" i="29"/>
  <c r="N1399" i="29"/>
  <c r="V1397" i="29"/>
  <c r="R1396" i="29"/>
  <c r="N1395" i="29"/>
  <c r="V1393" i="29"/>
  <c r="R1392" i="29"/>
  <c r="N1391" i="29"/>
  <c r="V1389" i="29"/>
  <c r="R1388" i="29"/>
  <c r="N1387" i="29"/>
  <c r="V1385" i="29"/>
  <c r="R1384" i="29"/>
  <c r="N1383" i="29"/>
  <c r="V1381" i="29"/>
  <c r="R1380" i="29"/>
  <c r="N1379" i="29"/>
  <c r="V1377" i="29"/>
  <c r="R1376" i="29"/>
  <c r="N1375" i="29"/>
  <c r="V1373" i="29"/>
  <c r="R1372" i="29"/>
  <c r="N1371" i="29"/>
  <c r="V1369" i="29"/>
  <c r="R1368" i="29"/>
  <c r="N1367" i="29"/>
  <c r="V1365" i="29"/>
  <c r="R1364" i="29"/>
  <c r="N1363" i="29"/>
  <c r="V1361" i="29"/>
  <c r="R1360" i="29"/>
  <c r="N1359" i="29"/>
  <c r="V1357" i="29"/>
  <c r="R1356" i="29"/>
  <c r="N1355" i="29"/>
  <c r="V1353" i="29"/>
  <c r="R1352" i="29"/>
  <c r="N1351" i="29"/>
  <c r="V1349" i="29"/>
  <c r="R1348" i="29"/>
  <c r="N1347" i="29"/>
  <c r="V1345" i="29"/>
  <c r="R1344" i="29"/>
  <c r="N1343" i="29"/>
  <c r="V1341" i="29"/>
  <c r="R1340" i="29"/>
  <c r="N1339" i="29"/>
  <c r="V1337" i="29"/>
  <c r="R1336" i="29"/>
  <c r="N1335" i="29"/>
  <c r="V1333" i="29"/>
  <c r="R1332" i="29"/>
  <c r="N1331" i="29"/>
  <c r="V1329" i="29"/>
  <c r="R1328" i="29"/>
  <c r="N1327" i="29"/>
  <c r="V1325" i="29"/>
  <c r="R1324" i="29"/>
  <c r="N1323" i="29"/>
  <c r="V1321" i="29"/>
  <c r="R1320" i="29"/>
  <c r="N1319" i="29"/>
  <c r="V1317" i="29"/>
  <c r="R1316" i="29"/>
  <c r="N1315" i="29"/>
  <c r="V1313" i="29"/>
  <c r="R1312" i="29"/>
  <c r="N1311" i="29"/>
  <c r="V1309" i="29"/>
  <c r="R1308" i="29"/>
  <c r="O1596" i="29"/>
  <c r="P1578" i="29"/>
  <c r="S1571" i="29"/>
  <c r="O1564" i="29"/>
  <c r="S1557" i="29"/>
  <c r="O1554" i="29"/>
  <c r="K1551" i="29"/>
  <c r="V1547" i="29"/>
  <c r="L1545" i="29"/>
  <c r="Q1542" i="29"/>
  <c r="K1540" i="29"/>
  <c r="Q1537" i="29"/>
  <c r="R1535" i="29"/>
  <c r="L1533" i="29"/>
  <c r="R1530" i="29"/>
  <c r="L1528" i="29"/>
  <c r="S1525" i="29"/>
  <c r="S1523" i="29"/>
  <c r="M1521" i="29"/>
  <c r="S1518" i="29"/>
  <c r="P1516" i="29"/>
  <c r="T1514" i="29"/>
  <c r="N1513" i="29"/>
  <c r="T1511" i="29"/>
  <c r="N1510" i="29"/>
  <c r="R1508" i="29"/>
  <c r="L1507" i="29"/>
  <c r="R1505" i="29"/>
  <c r="L1504" i="29"/>
  <c r="R1502" i="29"/>
  <c r="L1501" i="29"/>
  <c r="R1499" i="29"/>
  <c r="V1497" i="29"/>
  <c r="Q1496" i="29"/>
  <c r="M1495" i="29"/>
  <c r="U1493" i="29"/>
  <c r="Q1492" i="29"/>
  <c r="M1491" i="29"/>
  <c r="U1489" i="29"/>
  <c r="Q1488" i="29"/>
  <c r="M1487" i="29"/>
  <c r="U1485" i="29"/>
  <c r="Q1484" i="29"/>
  <c r="M1483" i="29"/>
  <c r="U1481" i="29"/>
  <c r="Q1480" i="29"/>
  <c r="M1479" i="29"/>
  <c r="U1477" i="29"/>
  <c r="Q1476" i="29"/>
  <c r="M1475" i="29"/>
  <c r="U1473" i="29"/>
  <c r="Q1472" i="29"/>
  <c r="M1471" i="29"/>
  <c r="U1469" i="29"/>
  <c r="Q1468" i="29"/>
  <c r="M1467" i="29"/>
  <c r="U1465" i="29"/>
  <c r="Q1464" i="29"/>
  <c r="M1463" i="29"/>
  <c r="U1461" i="29"/>
  <c r="Q1460" i="29"/>
  <c r="M1459" i="29"/>
  <c r="U1457" i="29"/>
  <c r="Q1456" i="29"/>
  <c r="M1455" i="29"/>
  <c r="U1453" i="29"/>
  <c r="Q1452" i="29"/>
  <c r="M1451" i="29"/>
  <c r="U1449" i="29"/>
  <c r="Q1448" i="29"/>
  <c r="M1447" i="29"/>
  <c r="U1445" i="29"/>
  <c r="Q1444" i="29"/>
  <c r="M1443" i="29"/>
  <c r="U1441" i="29"/>
  <c r="Q1440" i="29"/>
  <c r="M1439" i="29"/>
  <c r="U1437" i="29"/>
  <c r="Q1436" i="29"/>
  <c r="M1435" i="29"/>
  <c r="U1433" i="29"/>
  <c r="Q1432" i="29"/>
  <c r="M1431" i="29"/>
  <c r="U1429" i="29"/>
  <c r="Q1428" i="29"/>
  <c r="M1427" i="29"/>
  <c r="U1425" i="29"/>
  <c r="Q1424" i="29"/>
  <c r="M1423" i="29"/>
  <c r="U1421" i="29"/>
  <c r="Q1420" i="29"/>
  <c r="M1419" i="29"/>
  <c r="U1417" i="29"/>
  <c r="Q1416" i="29"/>
  <c r="M1415" i="29"/>
  <c r="U1413" i="29"/>
  <c r="Q1412" i="29"/>
  <c r="M1411" i="29"/>
  <c r="U1409" i="29"/>
  <c r="Q1408" i="29"/>
  <c r="M1407" i="29"/>
  <c r="U1405" i="29"/>
  <c r="Q1404" i="29"/>
  <c r="M1403" i="29"/>
  <c r="U1401" i="29"/>
  <c r="Q1400" i="29"/>
  <c r="M1399" i="29"/>
  <c r="U1397" i="29"/>
  <c r="Q1396" i="29"/>
  <c r="M1395" i="29"/>
  <c r="U1393" i="29"/>
  <c r="Q1392" i="29"/>
  <c r="M1391" i="29"/>
  <c r="U1389" i="29"/>
  <c r="Q1388" i="29"/>
  <c r="M1387" i="29"/>
  <c r="U1385" i="29"/>
  <c r="Q1384" i="29"/>
  <c r="M1383" i="29"/>
  <c r="U1381" i="29"/>
  <c r="Q1380" i="29"/>
  <c r="M1379" i="29"/>
  <c r="U1377" i="29"/>
  <c r="Q1376" i="29"/>
  <c r="M1375" i="29"/>
  <c r="U1373" i="29"/>
  <c r="Q1372" i="29"/>
  <c r="M1371" i="29"/>
  <c r="U1369" i="29"/>
  <c r="Q1368" i="29"/>
  <c r="M1367" i="29"/>
  <c r="U1365" i="29"/>
  <c r="Q1364" i="29"/>
  <c r="M1363" i="29"/>
  <c r="U1361" i="29"/>
  <c r="Q1360" i="29"/>
  <c r="M1359" i="29"/>
  <c r="U1357" i="29"/>
  <c r="Q1356" i="29"/>
  <c r="M1355" i="29"/>
  <c r="U1353" i="29"/>
  <c r="Q1352" i="29"/>
  <c r="M1351" i="29"/>
  <c r="U1349" i="29"/>
  <c r="Q1348" i="29"/>
  <c r="M1347" i="29"/>
  <c r="U1345" i="29"/>
  <c r="Q1344" i="29"/>
  <c r="M1343" i="29"/>
  <c r="U1341" i="29"/>
  <c r="Q1340" i="29"/>
  <c r="M1339" i="29"/>
  <c r="U1337" i="29"/>
  <c r="Q1336" i="29"/>
  <c r="M1335" i="29"/>
  <c r="U1333" i="29"/>
  <c r="Q1332" i="29"/>
  <c r="M1331" i="29"/>
  <c r="K1595" i="29"/>
  <c r="O1578" i="29"/>
  <c r="K1571" i="29"/>
  <c r="T1563" i="29"/>
  <c r="O1557" i="29"/>
  <c r="N1554" i="29"/>
  <c r="S1550" i="29"/>
  <c r="U1547" i="29"/>
  <c r="K1545" i="29"/>
  <c r="P1542" i="29"/>
  <c r="V1539" i="29"/>
  <c r="P1537" i="29"/>
  <c r="K1535" i="29"/>
  <c r="K1533" i="29"/>
  <c r="Q1530" i="29"/>
  <c r="K1528" i="29"/>
  <c r="Q1525" i="29"/>
  <c r="R1523" i="29"/>
  <c r="L1521" i="29"/>
  <c r="R1518" i="29"/>
  <c r="O1516" i="29"/>
  <c r="S1514" i="29"/>
  <c r="M1513" i="29"/>
  <c r="S1511" i="29"/>
  <c r="M1510" i="29"/>
  <c r="Q1508" i="29"/>
  <c r="K1507" i="29"/>
  <c r="Q1505" i="29"/>
  <c r="K1504" i="29"/>
  <c r="Q1502" i="29"/>
  <c r="K1501" i="29"/>
  <c r="Q1499" i="29"/>
  <c r="U1497" i="29"/>
  <c r="P1496" i="29"/>
  <c r="L1495" i="29"/>
  <c r="T1493" i="29"/>
  <c r="P1492" i="29"/>
  <c r="L1491" i="29"/>
  <c r="T1489" i="29"/>
  <c r="P1488" i="29"/>
  <c r="L1487" i="29"/>
  <c r="T1485" i="29"/>
  <c r="P1484" i="29"/>
  <c r="L1483" i="29"/>
  <c r="T1481" i="29"/>
  <c r="P1480" i="29"/>
  <c r="L1479" i="29"/>
  <c r="T1477" i="29"/>
  <c r="P1476" i="29"/>
  <c r="L1475" i="29"/>
  <c r="T1473" i="29"/>
  <c r="P1472" i="29"/>
  <c r="L1471" i="29"/>
  <c r="T1469" i="29"/>
  <c r="P1468" i="29"/>
  <c r="L1467" i="29"/>
  <c r="T1465" i="29"/>
  <c r="P1464" i="29"/>
  <c r="L1463" i="29"/>
  <c r="T1461" i="29"/>
  <c r="P1460" i="29"/>
  <c r="L1459" i="29"/>
  <c r="T1457" i="29"/>
  <c r="P1456" i="29"/>
  <c r="L1455" i="29"/>
  <c r="T1453" i="29"/>
  <c r="P1452" i="29"/>
  <c r="L1451" i="29"/>
  <c r="T1449" i="29"/>
  <c r="P1448" i="29"/>
  <c r="L1447" i="29"/>
  <c r="T1445" i="29"/>
  <c r="P1444" i="29"/>
  <c r="L1443" i="29"/>
  <c r="T1441" i="29"/>
  <c r="P1440" i="29"/>
  <c r="L1439" i="29"/>
  <c r="T1437" i="29"/>
  <c r="P1436" i="29"/>
  <c r="L1435" i="29"/>
  <c r="T1433" i="29"/>
  <c r="P1432" i="29"/>
  <c r="L1431" i="29"/>
  <c r="T1429" i="29"/>
  <c r="P1428" i="29"/>
  <c r="L1427" i="29"/>
  <c r="T1425" i="29"/>
  <c r="P1424" i="29"/>
  <c r="L1423" i="29"/>
  <c r="T1421" i="29"/>
  <c r="P1420" i="29"/>
  <c r="L1419" i="29"/>
  <c r="T1417" i="29"/>
  <c r="P1416" i="29"/>
  <c r="L1415" i="29"/>
  <c r="T1413" i="29"/>
  <c r="P1412" i="29"/>
  <c r="L1411" i="29"/>
  <c r="T1409" i="29"/>
  <c r="P1408" i="29"/>
  <c r="L1407" i="29"/>
  <c r="T1405" i="29"/>
  <c r="P1404" i="29"/>
  <c r="L1403" i="29"/>
  <c r="T1401" i="29"/>
  <c r="P1400" i="29"/>
  <c r="L1399" i="29"/>
  <c r="T1397" i="29"/>
  <c r="P1396" i="29"/>
  <c r="L1395" i="29"/>
  <c r="T1393" i="29"/>
  <c r="P1392" i="29"/>
  <c r="L1391" i="29"/>
  <c r="T1389" i="29"/>
  <c r="P1388" i="29"/>
  <c r="L1387" i="29"/>
  <c r="T1385" i="29"/>
  <c r="P1384" i="29"/>
  <c r="L1383" i="29"/>
  <c r="T1381" i="29"/>
  <c r="P1380" i="29"/>
  <c r="L1379" i="29"/>
  <c r="T1377" i="29"/>
  <c r="P1376" i="29"/>
  <c r="L1375" i="29"/>
  <c r="T1373" i="29"/>
  <c r="P1372" i="29"/>
  <c r="L1371" i="29"/>
  <c r="T1369" i="29"/>
  <c r="P1368" i="29"/>
  <c r="L1367" i="29"/>
  <c r="T1365" i="29"/>
  <c r="P1364" i="29"/>
  <c r="L1363" i="29"/>
  <c r="T1361" i="29"/>
  <c r="P1360" i="29"/>
  <c r="L1359" i="29"/>
  <c r="T1357" i="29"/>
  <c r="P1356" i="29"/>
  <c r="L1355" i="29"/>
  <c r="T1353" i="29"/>
  <c r="P1352" i="29"/>
  <c r="L1351" i="29"/>
  <c r="T1349" i="29"/>
  <c r="P1348" i="29"/>
  <c r="L1347" i="29"/>
  <c r="T1345" i="29"/>
  <c r="P1344" i="29"/>
  <c r="L1343" i="29"/>
  <c r="T1341" i="29"/>
  <c r="P1340" i="29"/>
  <c r="L1339" i="29"/>
  <c r="T1337" i="29"/>
  <c r="P1336" i="29"/>
  <c r="L1335" i="29"/>
  <c r="T1333" i="29"/>
  <c r="P1332" i="29"/>
  <c r="L1331" i="29"/>
  <c r="T1329" i="29"/>
  <c r="P1328" i="29"/>
  <c r="L1327" i="29"/>
  <c r="T1325" i="29"/>
  <c r="P1324" i="29"/>
  <c r="L1323" i="29"/>
  <c r="T1321" i="29"/>
  <c r="P1320" i="29"/>
  <c r="L1319" i="29"/>
  <c r="T1317" i="29"/>
  <c r="P1316" i="29"/>
  <c r="L1315" i="29"/>
  <c r="S1593" i="29"/>
  <c r="S1577" i="29"/>
  <c r="P1570" i="29"/>
  <c r="S1563" i="29"/>
  <c r="N1557" i="29"/>
  <c r="S1553" i="29"/>
  <c r="R1550" i="29"/>
  <c r="T1547" i="29"/>
  <c r="V1544" i="29"/>
  <c r="O1542" i="29"/>
  <c r="U1539" i="29"/>
  <c r="O1537" i="29"/>
  <c r="U1534" i="29"/>
  <c r="V1532" i="29"/>
  <c r="P1530" i="29"/>
  <c r="V1527" i="29"/>
  <c r="P1525" i="29"/>
  <c r="K1523" i="29"/>
  <c r="K1521" i="29"/>
  <c r="Q1518" i="29"/>
  <c r="M1516" i="29"/>
  <c r="R1514" i="29"/>
  <c r="L1513" i="29"/>
  <c r="R1511" i="29"/>
  <c r="V1509" i="29"/>
  <c r="P1508" i="29"/>
  <c r="V1506" i="29"/>
  <c r="P1505" i="29"/>
  <c r="V1503" i="29"/>
  <c r="P1502" i="29"/>
  <c r="V1500" i="29"/>
  <c r="N1499" i="29"/>
  <c r="T1497" i="29"/>
  <c r="O1496" i="29"/>
  <c r="K1495" i="29"/>
  <c r="S1493" i="29"/>
  <c r="O1492" i="29"/>
  <c r="K1491" i="29"/>
  <c r="S1489" i="29"/>
  <c r="O1488" i="29"/>
  <c r="K1487" i="29"/>
  <c r="S1485" i="29"/>
  <c r="O1484" i="29"/>
  <c r="K1483" i="29"/>
  <c r="S1481" i="29"/>
  <c r="O1480" i="29"/>
  <c r="K1479" i="29"/>
  <c r="S1477" i="29"/>
  <c r="O1476" i="29"/>
  <c r="K1475" i="29"/>
  <c r="S1473" i="29"/>
  <c r="O1472" i="29"/>
  <c r="K1471" i="29"/>
  <c r="S1469" i="29"/>
  <c r="O1468" i="29"/>
  <c r="K1467" i="29"/>
  <c r="S1465" i="29"/>
  <c r="O1464" i="29"/>
  <c r="K1463" i="29"/>
  <c r="S1461" i="29"/>
  <c r="O1460" i="29"/>
  <c r="K1459" i="29"/>
  <c r="S1457" i="29"/>
  <c r="O1456" i="29"/>
  <c r="K1455" i="29"/>
  <c r="S1453" i="29"/>
  <c r="O1452" i="29"/>
  <c r="K1451" i="29"/>
  <c r="S1449" i="29"/>
  <c r="O1448" i="29"/>
  <c r="K1447" i="29"/>
  <c r="S1445" i="29"/>
  <c r="O1444" i="29"/>
  <c r="K1443" i="29"/>
  <c r="S1441" i="29"/>
  <c r="O1440" i="29"/>
  <c r="K1439" i="29"/>
  <c r="S1437" i="29"/>
  <c r="O1436" i="29"/>
  <c r="K1435" i="29"/>
  <c r="S1433" i="29"/>
  <c r="O1432" i="29"/>
  <c r="K1431" i="29"/>
  <c r="S1429" i="29"/>
  <c r="O1428" i="29"/>
  <c r="K1427" i="29"/>
  <c r="S1425" i="29"/>
  <c r="O1424" i="29"/>
  <c r="K1423" i="29"/>
  <c r="S1421" i="29"/>
  <c r="O1420" i="29"/>
  <c r="K1419" i="29"/>
  <c r="S1417" i="29"/>
  <c r="O1416" i="29"/>
  <c r="K1415" i="29"/>
  <c r="S1413" i="29"/>
  <c r="O1412" i="29"/>
  <c r="K1411" i="29"/>
  <c r="S1409" i="29"/>
  <c r="O1408" i="29"/>
  <c r="K1407" i="29"/>
  <c r="S1405" i="29"/>
  <c r="O1404" i="29"/>
  <c r="K1403" i="29"/>
  <c r="S1401" i="29"/>
  <c r="O1400" i="29"/>
  <c r="K1399" i="29"/>
  <c r="S1397" i="29"/>
  <c r="O1396" i="29"/>
  <c r="K1395" i="29"/>
  <c r="S1393" i="29"/>
  <c r="O1392" i="29"/>
  <c r="K1391" i="29"/>
  <c r="S1389" i="29"/>
  <c r="O1388" i="29"/>
  <c r="K1387" i="29"/>
  <c r="S1385" i="29"/>
  <c r="O1384" i="29"/>
  <c r="K1383" i="29"/>
  <c r="S1381" i="29"/>
  <c r="O1380" i="29"/>
  <c r="K1379" i="29"/>
  <c r="S1377" i="29"/>
  <c r="O1376" i="29"/>
  <c r="K1375" i="29"/>
  <c r="S1373" i="29"/>
  <c r="O1372" i="29"/>
  <c r="K1371" i="29"/>
  <c r="S1369" i="29"/>
  <c r="O1368" i="29"/>
  <c r="K1367" i="29"/>
  <c r="S1365" i="29"/>
  <c r="O1364" i="29"/>
  <c r="K1363" i="29"/>
  <c r="S1361" i="29"/>
  <c r="O1360" i="29"/>
  <c r="K1359" i="29"/>
  <c r="S1357" i="29"/>
  <c r="O1356" i="29"/>
  <c r="K1355" i="29"/>
  <c r="S1353" i="29"/>
  <c r="O1352" i="29"/>
  <c r="K1351" i="29"/>
  <c r="S1349" i="29"/>
  <c r="O1348" i="29"/>
  <c r="K1347" i="29"/>
  <c r="S1345" i="29"/>
  <c r="O1344" i="29"/>
  <c r="K1343" i="29"/>
  <c r="S1341" i="29"/>
  <c r="O1340" i="29"/>
  <c r="K1339" i="29"/>
  <c r="S1337" i="29"/>
  <c r="O1336" i="29"/>
  <c r="K1335" i="29"/>
  <c r="S1333" i="29"/>
  <c r="O1332" i="29"/>
  <c r="O1592" i="29"/>
  <c r="L1577" i="29"/>
  <c r="O1570" i="29"/>
  <c r="K1563" i="29"/>
  <c r="L1557" i="29"/>
  <c r="O1553" i="29"/>
  <c r="Q1550" i="29"/>
  <c r="S1547" i="29"/>
  <c r="O1544" i="29"/>
  <c r="N1542" i="29"/>
  <c r="T1539" i="29"/>
  <c r="N1537" i="29"/>
  <c r="T1534" i="29"/>
  <c r="O1532" i="29"/>
  <c r="O1530" i="29"/>
  <c r="U1527" i="29"/>
  <c r="O1525" i="29"/>
  <c r="U1522" i="29"/>
  <c r="V1520" i="29"/>
  <c r="P1518" i="29"/>
  <c r="L1516" i="29"/>
  <c r="Q1514" i="29"/>
  <c r="K1513" i="29"/>
  <c r="Q1511" i="29"/>
  <c r="U1509" i="29"/>
  <c r="O1508" i="29"/>
  <c r="U1506" i="29"/>
  <c r="O1505" i="29"/>
  <c r="U1503" i="29"/>
  <c r="O1502" i="29"/>
  <c r="U1500" i="29"/>
  <c r="M1499" i="29"/>
  <c r="S1497" i="29"/>
  <c r="N1496" i="29"/>
  <c r="V1494" i="29"/>
  <c r="R1493" i="29"/>
  <c r="N1492" i="29"/>
  <c r="V1490" i="29"/>
  <c r="R1489" i="29"/>
  <c r="N1488" i="29"/>
  <c r="V1486" i="29"/>
  <c r="R1485" i="29"/>
  <c r="N1484" i="29"/>
  <c r="V1482" i="29"/>
  <c r="R1481" i="29"/>
  <c r="N1480" i="29"/>
  <c r="V1478" i="29"/>
  <c r="R1477" i="29"/>
  <c r="N1476" i="29"/>
  <c r="V1474" i="29"/>
  <c r="R1473" i="29"/>
  <c r="N1472" i="29"/>
  <c r="V1470" i="29"/>
  <c r="R1469" i="29"/>
  <c r="N1468" i="29"/>
  <c r="V1466" i="29"/>
  <c r="R1465" i="29"/>
  <c r="N1464" i="29"/>
  <c r="V1462" i="29"/>
  <c r="R1461" i="29"/>
  <c r="N1460" i="29"/>
  <c r="V1458" i="29"/>
  <c r="R1457" i="29"/>
  <c r="N1456" i="29"/>
  <c r="V1454" i="29"/>
  <c r="R1453" i="29"/>
  <c r="N1452" i="29"/>
  <c r="V1450" i="29"/>
  <c r="R1449" i="29"/>
  <c r="N1448" i="29"/>
  <c r="V1446" i="29"/>
  <c r="R1445" i="29"/>
  <c r="N1444" i="29"/>
  <c r="V1442" i="29"/>
  <c r="R1441" i="29"/>
  <c r="N1440" i="29"/>
  <c r="V1438" i="29"/>
  <c r="R1437" i="29"/>
  <c r="N1436" i="29"/>
  <c r="V1434" i="29"/>
  <c r="R1433" i="29"/>
  <c r="N1432" i="29"/>
  <c r="V1430" i="29"/>
  <c r="R1429" i="29"/>
  <c r="N1428" i="29"/>
  <c r="V1426" i="29"/>
  <c r="R1425" i="29"/>
  <c r="N1424" i="29"/>
  <c r="V1422" i="29"/>
  <c r="R1421" i="29"/>
  <c r="N1420" i="29"/>
  <c r="V1418" i="29"/>
  <c r="R1417" i="29"/>
  <c r="N1416" i="29"/>
  <c r="V1414" i="29"/>
  <c r="R1413" i="29"/>
  <c r="N1412" i="29"/>
  <c r="V1410" i="29"/>
  <c r="R1409" i="29"/>
  <c r="N1408" i="29"/>
  <c r="V1406" i="29"/>
  <c r="R1405" i="29"/>
  <c r="N1404" i="29"/>
  <c r="V1402" i="29"/>
  <c r="R1401" i="29"/>
  <c r="N1400" i="29"/>
  <c r="V1398" i="29"/>
  <c r="R1397" i="29"/>
  <c r="N1396" i="29"/>
  <c r="V1394" i="29"/>
  <c r="R1393" i="29"/>
  <c r="N1392" i="29"/>
  <c r="V1390" i="29"/>
  <c r="R1389" i="29"/>
  <c r="N1388" i="29"/>
  <c r="V1386" i="29"/>
  <c r="R1385" i="29"/>
  <c r="N1384" i="29"/>
  <c r="V1382" i="29"/>
  <c r="R1381" i="29"/>
  <c r="N1380" i="29"/>
  <c r="V1378" i="29"/>
  <c r="R1377" i="29"/>
  <c r="N1376" i="29"/>
  <c r="V1374" i="29"/>
  <c r="R1373" i="29"/>
  <c r="N1372" i="29"/>
  <c r="V1370" i="29"/>
  <c r="R1369" i="29"/>
  <c r="N1368" i="29"/>
  <c r="V1366" i="29"/>
  <c r="R1365" i="29"/>
  <c r="N1364" i="29"/>
  <c r="V1362" i="29"/>
  <c r="R1361" i="29"/>
  <c r="N1360" i="29"/>
  <c r="V1358" i="29"/>
  <c r="R1357" i="29"/>
  <c r="N1356" i="29"/>
  <c r="V1354" i="29"/>
  <c r="R1353" i="29"/>
  <c r="N1352" i="29"/>
  <c r="V1350" i="29"/>
  <c r="R1349" i="29"/>
  <c r="N1348" i="29"/>
  <c r="V1346" i="29"/>
  <c r="R1345" i="29"/>
  <c r="N1344" i="29"/>
  <c r="V1342" i="29"/>
  <c r="R1341" i="29"/>
  <c r="N1340" i="29"/>
  <c r="V1338" i="29"/>
  <c r="R1337" i="29"/>
  <c r="N1336" i="29"/>
  <c r="V1334" i="29"/>
  <c r="R1333" i="29"/>
  <c r="N1332" i="29"/>
  <c r="V1330" i="29"/>
  <c r="R1329" i="29"/>
  <c r="N1328" i="29"/>
  <c r="V1326" i="29"/>
  <c r="R1325" i="29"/>
  <c r="K1591" i="29"/>
  <c r="K1577" i="29"/>
  <c r="S1569" i="29"/>
  <c r="P1562" i="29"/>
  <c r="K1557" i="29"/>
  <c r="N1553" i="29"/>
  <c r="P1550" i="29"/>
  <c r="R1547" i="29"/>
  <c r="L1544" i="29"/>
  <c r="S1541" i="29"/>
  <c r="S1539" i="29"/>
  <c r="M1537" i="29"/>
  <c r="S1534" i="29"/>
  <c r="M1532" i="29"/>
  <c r="N1530" i="29"/>
  <c r="T1527" i="29"/>
  <c r="N1525" i="29"/>
  <c r="T1522" i="29"/>
  <c r="O1520" i="29"/>
  <c r="O1518" i="29"/>
  <c r="K1516" i="29"/>
  <c r="P1514" i="29"/>
  <c r="V1512" i="29"/>
  <c r="N1511" i="29"/>
  <c r="T1509" i="29"/>
  <c r="N1508" i="29"/>
  <c r="T1506" i="29"/>
  <c r="N1505" i="29"/>
  <c r="T1503" i="29"/>
  <c r="N1502" i="29"/>
  <c r="R1500" i="29"/>
  <c r="L1499" i="29"/>
  <c r="R1497" i="29"/>
  <c r="M1496" i="29"/>
  <c r="U1494" i="29"/>
  <c r="Q1493" i="29"/>
  <c r="M1492" i="29"/>
  <c r="U1490" i="29"/>
  <c r="Q1489" i="29"/>
  <c r="M1488" i="29"/>
  <c r="U1486" i="29"/>
  <c r="Q1485" i="29"/>
  <c r="M1484" i="29"/>
  <c r="U1482" i="29"/>
  <c r="Q1481" i="29"/>
  <c r="M1480" i="29"/>
  <c r="U1478" i="29"/>
  <c r="Q1477" i="29"/>
  <c r="M1476" i="29"/>
  <c r="U1474" i="29"/>
  <c r="Q1473" i="29"/>
  <c r="M1472" i="29"/>
  <c r="U1470" i="29"/>
  <c r="Q1469" i="29"/>
  <c r="M1468" i="29"/>
  <c r="U1466" i="29"/>
  <c r="Q1465" i="29"/>
  <c r="M1464" i="29"/>
  <c r="U1462" i="29"/>
  <c r="Q1461" i="29"/>
  <c r="M1460" i="29"/>
  <c r="U1458" i="29"/>
  <c r="Q1457" i="29"/>
  <c r="M1456" i="29"/>
  <c r="U1454" i="29"/>
  <c r="Q1453" i="29"/>
  <c r="M1452" i="29"/>
  <c r="U1450" i="29"/>
  <c r="Q1449" i="29"/>
  <c r="M1448" i="29"/>
  <c r="U1446" i="29"/>
  <c r="Q1445" i="29"/>
  <c r="M1444" i="29"/>
  <c r="U1442" i="29"/>
  <c r="Q1441" i="29"/>
  <c r="M1440" i="29"/>
  <c r="U1438" i="29"/>
  <c r="Q1437" i="29"/>
  <c r="M1436" i="29"/>
  <c r="U1434" i="29"/>
  <c r="Q1433" i="29"/>
  <c r="M1432" i="29"/>
  <c r="U1430" i="29"/>
  <c r="Q1429" i="29"/>
  <c r="M1428" i="29"/>
  <c r="U1426" i="29"/>
  <c r="Q1425" i="29"/>
  <c r="M1424" i="29"/>
  <c r="U1422" i="29"/>
  <c r="Q1421" i="29"/>
  <c r="M1420" i="29"/>
  <c r="U1418" i="29"/>
  <c r="Q1417" i="29"/>
  <c r="M1416" i="29"/>
  <c r="U1414" i="29"/>
  <c r="Q1413" i="29"/>
  <c r="M1412" i="29"/>
  <c r="U1410" i="29"/>
  <c r="Q1409" i="29"/>
  <c r="M1408" i="29"/>
  <c r="U1406" i="29"/>
  <c r="Q1405" i="29"/>
  <c r="M1404" i="29"/>
  <c r="U1402" i="29"/>
  <c r="Q1401" i="29"/>
  <c r="M1400" i="29"/>
  <c r="U1398" i="29"/>
  <c r="Q1397" i="29"/>
  <c r="M1396" i="29"/>
  <c r="U1394" i="29"/>
  <c r="Q1393" i="29"/>
  <c r="M1392" i="29"/>
  <c r="U1390" i="29"/>
  <c r="Q1389" i="29"/>
  <c r="M1388" i="29"/>
  <c r="U1386" i="29"/>
  <c r="Q1385" i="29"/>
  <c r="M1384" i="29"/>
  <c r="U1382" i="29"/>
  <c r="Q1381" i="29"/>
  <c r="M1380" i="29"/>
  <c r="U1378" i="29"/>
  <c r="Q1377" i="29"/>
  <c r="M1376" i="29"/>
  <c r="U1374" i="29"/>
  <c r="Q1373" i="29"/>
  <c r="M1372" i="29"/>
  <c r="U1370" i="29"/>
  <c r="Q1369" i="29"/>
  <c r="M1368" i="29"/>
  <c r="U1366" i="29"/>
  <c r="Q1365" i="29"/>
  <c r="M1364" i="29"/>
  <c r="U1362" i="29"/>
  <c r="Q1361" i="29"/>
  <c r="M1360" i="29"/>
  <c r="U1358" i="29"/>
  <c r="Q1357" i="29"/>
  <c r="M1356" i="29"/>
  <c r="U1354" i="29"/>
  <c r="Q1353" i="29"/>
  <c r="M1352" i="29"/>
  <c r="U1350" i="29"/>
  <c r="Q1349" i="29"/>
  <c r="M1348" i="29"/>
  <c r="U1346" i="29"/>
  <c r="Q1345" i="29"/>
  <c r="M1344" i="29"/>
  <c r="U1342" i="29"/>
  <c r="Q1341" i="29"/>
  <c r="M1340" i="29"/>
  <c r="U1338" i="29"/>
  <c r="Q1337" i="29"/>
  <c r="M1336" i="29"/>
  <c r="U1334" i="29"/>
  <c r="Q1333" i="29"/>
  <c r="M1332" i="29"/>
  <c r="S1589" i="29"/>
  <c r="O1576" i="29"/>
  <c r="L1569" i="29"/>
  <c r="O1562" i="29"/>
  <c r="V1556" i="29"/>
  <c r="M1553" i="29"/>
  <c r="O1550" i="29"/>
  <c r="K1547" i="29"/>
  <c r="K1544" i="29"/>
  <c r="Q1541" i="29"/>
  <c r="R1539" i="29"/>
  <c r="L1537" i="29"/>
  <c r="R1534" i="29"/>
  <c r="L1532" i="29"/>
  <c r="S1529" i="29"/>
  <c r="S1527" i="29"/>
  <c r="M1525" i="29"/>
  <c r="S1522" i="29"/>
  <c r="M1520" i="29"/>
  <c r="N1518" i="29"/>
  <c r="V1515" i="29"/>
  <c r="O1514" i="29"/>
  <c r="U1512" i="29"/>
  <c r="M1511" i="29"/>
  <c r="S1509" i="29"/>
  <c r="M1508" i="29"/>
  <c r="S1506" i="29"/>
  <c r="M1505" i="29"/>
  <c r="S1503" i="29"/>
  <c r="M1502" i="29"/>
  <c r="Q1500" i="29"/>
  <c r="K1499" i="29"/>
  <c r="Q1497" i="29"/>
  <c r="L1496" i="29"/>
  <c r="T1494" i="29"/>
  <c r="P1493" i="29"/>
  <c r="L1492" i="29"/>
  <c r="T1490" i="29"/>
  <c r="P1489" i="29"/>
  <c r="L1488" i="29"/>
  <c r="T1486" i="29"/>
  <c r="P1485" i="29"/>
  <c r="L1484" i="29"/>
  <c r="T1482" i="29"/>
  <c r="P1481" i="29"/>
  <c r="L1480" i="29"/>
  <c r="T1478" i="29"/>
  <c r="P1477" i="29"/>
  <c r="L1476" i="29"/>
  <c r="T1474" i="29"/>
  <c r="P1473" i="29"/>
  <c r="L1472" i="29"/>
  <c r="T1470" i="29"/>
  <c r="P1469" i="29"/>
  <c r="L1468" i="29"/>
  <c r="T1466" i="29"/>
  <c r="P1465" i="29"/>
  <c r="L1464" i="29"/>
  <c r="T1462" i="29"/>
  <c r="P1461" i="29"/>
  <c r="L1460" i="29"/>
  <c r="T1458" i="29"/>
  <c r="P1457" i="29"/>
  <c r="L1456" i="29"/>
  <c r="T1454" i="29"/>
  <c r="P1453" i="29"/>
  <c r="L1452" i="29"/>
  <c r="T1450" i="29"/>
  <c r="P1449" i="29"/>
  <c r="L1448" i="29"/>
  <c r="T1446" i="29"/>
  <c r="P1445" i="29"/>
  <c r="L1444" i="29"/>
  <c r="T1442" i="29"/>
  <c r="P1441" i="29"/>
  <c r="L1440" i="29"/>
  <c r="T1438" i="29"/>
  <c r="P1437" i="29"/>
  <c r="L1436" i="29"/>
  <c r="T1434" i="29"/>
  <c r="P1433" i="29"/>
  <c r="L1432" i="29"/>
  <c r="T1430" i="29"/>
  <c r="P1429" i="29"/>
  <c r="L1428" i="29"/>
  <c r="T1426" i="29"/>
  <c r="P1425" i="29"/>
  <c r="L1424" i="29"/>
  <c r="T1422" i="29"/>
  <c r="P1421" i="29"/>
  <c r="L1420" i="29"/>
  <c r="T1418" i="29"/>
  <c r="P1417" i="29"/>
  <c r="L1416" i="29"/>
  <c r="T1414" i="29"/>
  <c r="P1413" i="29"/>
  <c r="L1412" i="29"/>
  <c r="T1410" i="29"/>
  <c r="P1409" i="29"/>
  <c r="L1408" i="29"/>
  <c r="T1406" i="29"/>
  <c r="P1405" i="29"/>
  <c r="L1404" i="29"/>
  <c r="T1402" i="29"/>
  <c r="P1401" i="29"/>
  <c r="L1400" i="29"/>
  <c r="T1398" i="29"/>
  <c r="P1397" i="29"/>
  <c r="L1396" i="29"/>
  <c r="T1394" i="29"/>
  <c r="P1393" i="29"/>
  <c r="L1392" i="29"/>
  <c r="T1390" i="29"/>
  <c r="P1389" i="29"/>
  <c r="L1388" i="29"/>
  <c r="T1386" i="29"/>
  <c r="P1385" i="29"/>
  <c r="L1384" i="29"/>
  <c r="T1382" i="29"/>
  <c r="P1381" i="29"/>
  <c r="L1380" i="29"/>
  <c r="T1378" i="29"/>
  <c r="P1377" i="29"/>
  <c r="L1376" i="29"/>
  <c r="T1374" i="29"/>
  <c r="P1373" i="29"/>
  <c r="L1372" i="29"/>
  <c r="T1370" i="29"/>
  <c r="P1369" i="29"/>
  <c r="L1368" i="29"/>
  <c r="T1366" i="29"/>
  <c r="P1365" i="29"/>
  <c r="L1364" i="29"/>
  <c r="T1362" i="29"/>
  <c r="P1361" i="29"/>
  <c r="L1360" i="29"/>
  <c r="T1358" i="29"/>
  <c r="P1357" i="29"/>
  <c r="L1356" i="29"/>
  <c r="T1354" i="29"/>
  <c r="P1353" i="29"/>
  <c r="L1352" i="29"/>
  <c r="T1350" i="29"/>
  <c r="O1588" i="29"/>
  <c r="T1575" i="29"/>
  <c r="K1569" i="29"/>
  <c r="S1561" i="29"/>
  <c r="O1556" i="29"/>
  <c r="L1553" i="29"/>
  <c r="N1550" i="29"/>
  <c r="S1546" i="29"/>
  <c r="V1543" i="29"/>
  <c r="P1541" i="29"/>
  <c r="K1539" i="29"/>
  <c r="K1537" i="29"/>
  <c r="Q1534" i="29"/>
  <c r="K1532" i="29"/>
  <c r="Q1529" i="29"/>
  <c r="R1527" i="29"/>
  <c r="L1525" i="29"/>
  <c r="R1522" i="29"/>
  <c r="L1520" i="29"/>
  <c r="S1517" i="29"/>
  <c r="U1515" i="29"/>
  <c r="N1514" i="29"/>
  <c r="R1512" i="29"/>
  <c r="L1511" i="29"/>
  <c r="R1509" i="29"/>
  <c r="L1508" i="29"/>
  <c r="R1506" i="29"/>
  <c r="L1505" i="29"/>
  <c r="R1503" i="29"/>
  <c r="V1501" i="29"/>
  <c r="P1500" i="29"/>
  <c r="V1498" i="29"/>
  <c r="P1497" i="29"/>
  <c r="K1496" i="29"/>
  <c r="S1494" i="29"/>
  <c r="O1493" i="29"/>
  <c r="K1492" i="29"/>
  <c r="S1490" i="29"/>
  <c r="O1489" i="29"/>
  <c r="K1488" i="29"/>
  <c r="S1486" i="29"/>
  <c r="O1485" i="29"/>
  <c r="K1484" i="29"/>
  <c r="S1482" i="29"/>
  <c r="O1481" i="29"/>
  <c r="K1480" i="29"/>
  <c r="S1478" i="29"/>
  <c r="O1477" i="29"/>
  <c r="K1476" i="29"/>
  <c r="S1474" i="29"/>
  <c r="O1473" i="29"/>
  <c r="K1472" i="29"/>
  <c r="S1470" i="29"/>
  <c r="O1469" i="29"/>
  <c r="K1468" i="29"/>
  <c r="S1466" i="29"/>
  <c r="O1465" i="29"/>
  <c r="K1464" i="29"/>
  <c r="S1462" i="29"/>
  <c r="O1461" i="29"/>
  <c r="K1460" i="29"/>
  <c r="S1458" i="29"/>
  <c r="O1457" i="29"/>
  <c r="K1456" i="29"/>
  <c r="S1454" i="29"/>
  <c r="O1453" i="29"/>
  <c r="K1452" i="29"/>
  <c r="S1450" i="29"/>
  <c r="O1449" i="29"/>
  <c r="K1448" i="29"/>
  <c r="S1446" i="29"/>
  <c r="O1445" i="29"/>
  <c r="K1444" i="29"/>
  <c r="S1442" i="29"/>
  <c r="O1441" i="29"/>
  <c r="K1440" i="29"/>
  <c r="S1438" i="29"/>
  <c r="O1437" i="29"/>
  <c r="K1436" i="29"/>
  <c r="S1434" i="29"/>
  <c r="O1433" i="29"/>
  <c r="K1432" i="29"/>
  <c r="S1430" i="29"/>
  <c r="O1429" i="29"/>
  <c r="K1428" i="29"/>
  <c r="S1426" i="29"/>
  <c r="O1425" i="29"/>
  <c r="K1424" i="29"/>
  <c r="S1422" i="29"/>
  <c r="O1421" i="29"/>
  <c r="K1420" i="29"/>
  <c r="S1418" i="29"/>
  <c r="O1417" i="29"/>
  <c r="K1416" i="29"/>
  <c r="S1414" i="29"/>
  <c r="O1413" i="29"/>
  <c r="K1412" i="29"/>
  <c r="S1410" i="29"/>
  <c r="O1409" i="29"/>
  <c r="K1408" i="29"/>
  <c r="S1406" i="29"/>
  <c r="O1405" i="29"/>
  <c r="K1404" i="29"/>
  <c r="S1402" i="29"/>
  <c r="O1401" i="29"/>
  <c r="K1400" i="29"/>
  <c r="S1398" i="29"/>
  <c r="O1397" i="29"/>
  <c r="K1396" i="29"/>
  <c r="S1394" i="29"/>
  <c r="O1393" i="29"/>
  <c r="K1392" i="29"/>
  <c r="S1390" i="29"/>
  <c r="O1389" i="29"/>
  <c r="K1388" i="29"/>
  <c r="S1386" i="29"/>
  <c r="O1385" i="29"/>
  <c r="K1384" i="29"/>
  <c r="S1382" i="29"/>
  <c r="O1381" i="29"/>
  <c r="K1380" i="29"/>
  <c r="S1378" i="29"/>
  <c r="O1377" i="29"/>
  <c r="K1376" i="29"/>
  <c r="S1374" i="29"/>
  <c r="O1373" i="29"/>
  <c r="K1372" i="29"/>
  <c r="S1370" i="29"/>
  <c r="O1369" i="29"/>
  <c r="K1368" i="29"/>
  <c r="S1366" i="29"/>
  <c r="O1365" i="29"/>
  <c r="K1364" i="29"/>
  <c r="S1362" i="29"/>
  <c r="O1361" i="29"/>
  <c r="K1360" i="29"/>
  <c r="S1358" i="29"/>
  <c r="O1357" i="29"/>
  <c r="K1356" i="29"/>
  <c r="S1354" i="29"/>
  <c r="O1353" i="29"/>
  <c r="K1352" i="29"/>
  <c r="S1350" i="29"/>
  <c r="O1349" i="29"/>
  <c r="K1348" i="29"/>
  <c r="K1587" i="29"/>
  <c r="S1575" i="29"/>
  <c r="O1568" i="29"/>
  <c r="L1561" i="29"/>
  <c r="K1556" i="29"/>
  <c r="K1553" i="29"/>
  <c r="S1549" i="29"/>
  <c r="R1546" i="29"/>
  <c r="U1543" i="29"/>
  <c r="O1541" i="29"/>
  <c r="U1538" i="29"/>
  <c r="V1536" i="29"/>
  <c r="P1534" i="29"/>
  <c r="V1531" i="29"/>
  <c r="P1529" i="29"/>
  <c r="K1527" i="29"/>
  <c r="K1525" i="29"/>
  <c r="Q1522" i="29"/>
  <c r="K1520" i="29"/>
  <c r="Q1517" i="29"/>
  <c r="T1515" i="29"/>
  <c r="M1514" i="29"/>
  <c r="Q1512" i="29"/>
  <c r="K1511" i="29"/>
  <c r="Q1509" i="29"/>
  <c r="K1508" i="29"/>
  <c r="Q1506" i="29"/>
  <c r="K1505" i="29"/>
  <c r="Q1503" i="29"/>
  <c r="U1501" i="29"/>
  <c r="O1500" i="29"/>
  <c r="U1498" i="29"/>
  <c r="O1497" i="29"/>
  <c r="V1495" i="29"/>
  <c r="R1494" i="29"/>
  <c r="N1493" i="29"/>
  <c r="V1491" i="29"/>
  <c r="R1490" i="29"/>
  <c r="N1489" i="29"/>
  <c r="V1487" i="29"/>
  <c r="R1486" i="29"/>
  <c r="N1485" i="29"/>
  <c r="V1483" i="29"/>
  <c r="R1482" i="29"/>
  <c r="N1481" i="29"/>
  <c r="V1479" i="29"/>
  <c r="R1478" i="29"/>
  <c r="N1477" i="29"/>
  <c r="V1475" i="29"/>
  <c r="R1474" i="29"/>
  <c r="N1473" i="29"/>
  <c r="V1471" i="29"/>
  <c r="R1470" i="29"/>
  <c r="N1469" i="29"/>
  <c r="V1467" i="29"/>
  <c r="R1466" i="29"/>
  <c r="N1465" i="29"/>
  <c r="V1463" i="29"/>
  <c r="R1462" i="29"/>
  <c r="N1461" i="29"/>
  <c r="V1459" i="29"/>
  <c r="R1458" i="29"/>
  <c r="N1457" i="29"/>
  <c r="V1455" i="29"/>
  <c r="R1454" i="29"/>
  <c r="N1453" i="29"/>
  <c r="V1451" i="29"/>
  <c r="R1450" i="29"/>
  <c r="N1449" i="29"/>
  <c r="V1447" i="29"/>
  <c r="R1446" i="29"/>
  <c r="N1445" i="29"/>
  <c r="V1443" i="29"/>
  <c r="R1442" i="29"/>
  <c r="N1441" i="29"/>
  <c r="V1439" i="29"/>
  <c r="R1438" i="29"/>
  <c r="N1437" i="29"/>
  <c r="V1435" i="29"/>
  <c r="R1434" i="29"/>
  <c r="N1433" i="29"/>
  <c r="V1431" i="29"/>
  <c r="R1430" i="29"/>
  <c r="N1429" i="29"/>
  <c r="V1427" i="29"/>
  <c r="R1426" i="29"/>
  <c r="N1425" i="29"/>
  <c r="V1423" i="29"/>
  <c r="R1422" i="29"/>
  <c r="N1421" i="29"/>
  <c r="V1419" i="29"/>
  <c r="R1418" i="29"/>
  <c r="N1417" i="29"/>
  <c r="V1415" i="29"/>
  <c r="R1414" i="29"/>
  <c r="N1413" i="29"/>
  <c r="V1411" i="29"/>
  <c r="R1410" i="29"/>
  <c r="N1409" i="29"/>
  <c r="V1407" i="29"/>
  <c r="R1406" i="29"/>
  <c r="N1405" i="29"/>
  <c r="V1403" i="29"/>
  <c r="R1402" i="29"/>
  <c r="N1401" i="29"/>
  <c r="V1399" i="29"/>
  <c r="R1398" i="29"/>
  <c r="N1397" i="29"/>
  <c r="V1395" i="29"/>
  <c r="R1394" i="29"/>
  <c r="N1393" i="29"/>
  <c r="V1391" i="29"/>
  <c r="R1390" i="29"/>
  <c r="N1389" i="29"/>
  <c r="V1387" i="29"/>
  <c r="R1386" i="29"/>
  <c r="N1385" i="29"/>
  <c r="V1383" i="29"/>
  <c r="R1382" i="29"/>
  <c r="N1381" i="29"/>
  <c r="V1379" i="29"/>
  <c r="R1378" i="29"/>
  <c r="N1377" i="29"/>
  <c r="V1375" i="29"/>
  <c r="R1374" i="29"/>
  <c r="N1373" i="29"/>
  <c r="V1371" i="29"/>
  <c r="R1370" i="29"/>
  <c r="N1369" i="29"/>
  <c r="V1367" i="29"/>
  <c r="R1366" i="29"/>
  <c r="N1365" i="29"/>
  <c r="V1363" i="29"/>
  <c r="R1362" i="29"/>
  <c r="N1361" i="29"/>
  <c r="S1585" i="29"/>
  <c r="K1575" i="29"/>
  <c r="T1567" i="29"/>
  <c r="K1561" i="29"/>
  <c r="V1555" i="29"/>
  <c r="V1552" i="29"/>
  <c r="O1549" i="29"/>
  <c r="Q1546" i="29"/>
  <c r="T1543" i="29"/>
  <c r="N1541" i="29"/>
  <c r="T1538" i="29"/>
  <c r="O1536" i="29"/>
  <c r="O1534" i="29"/>
  <c r="U1531" i="29"/>
  <c r="O1529" i="29"/>
  <c r="U1526" i="29"/>
  <c r="V1524" i="29"/>
  <c r="P1522" i="29"/>
  <c r="V1519" i="29"/>
  <c r="P1517" i="29"/>
  <c r="S1515" i="29"/>
  <c r="V1513" i="29"/>
  <c r="P1512" i="29"/>
  <c r="V1510" i="29"/>
  <c r="P1509" i="29"/>
  <c r="V1507" i="29"/>
  <c r="P1506" i="29"/>
  <c r="V1504" i="29"/>
  <c r="N1503" i="29"/>
  <c r="T1501" i="29"/>
  <c r="N1500" i="29"/>
  <c r="T1498" i="29"/>
  <c r="N1497" i="29"/>
  <c r="U1495" i="29"/>
  <c r="Q1494" i="29"/>
  <c r="M1493" i="29"/>
  <c r="U1491" i="29"/>
  <c r="Q1490" i="29"/>
  <c r="M1489" i="29"/>
  <c r="U1487" i="29"/>
  <c r="Q1486" i="29"/>
  <c r="M1485" i="29"/>
  <c r="U1483" i="29"/>
  <c r="Q1482" i="29"/>
  <c r="M1481" i="29"/>
  <c r="U1479" i="29"/>
  <c r="Q1478" i="29"/>
  <c r="M1477" i="29"/>
  <c r="U1475" i="29"/>
  <c r="Q1474" i="29"/>
  <c r="M1473" i="29"/>
  <c r="U1471" i="29"/>
  <c r="Q1470" i="29"/>
  <c r="M1469" i="29"/>
  <c r="U1467" i="29"/>
  <c r="Q1466" i="29"/>
  <c r="M1465" i="29"/>
  <c r="U1463" i="29"/>
  <c r="Q1462" i="29"/>
  <c r="M1461" i="29"/>
  <c r="U1459" i="29"/>
  <c r="Q1458" i="29"/>
  <c r="M1457" i="29"/>
  <c r="U1455" i="29"/>
  <c r="Q1454" i="29"/>
  <c r="M1453" i="29"/>
  <c r="U1451" i="29"/>
  <c r="Q1450" i="29"/>
  <c r="M1449" i="29"/>
  <c r="U1447" i="29"/>
  <c r="Q1446" i="29"/>
  <c r="M1445" i="29"/>
  <c r="U1443" i="29"/>
  <c r="Q1442" i="29"/>
  <c r="M1441" i="29"/>
  <c r="U1439" i="29"/>
  <c r="Q1438" i="29"/>
  <c r="M1437" i="29"/>
  <c r="U1435" i="29"/>
  <c r="Q1434" i="29"/>
  <c r="M1433" i="29"/>
  <c r="U1431" i="29"/>
  <c r="Q1430" i="29"/>
  <c r="M1429" i="29"/>
  <c r="U1427" i="29"/>
  <c r="Q1426" i="29"/>
  <c r="M1425" i="29"/>
  <c r="U1423" i="29"/>
  <c r="Q1422" i="29"/>
  <c r="M1421" i="29"/>
  <c r="U1419" i="29"/>
  <c r="Q1418" i="29"/>
  <c r="M1417" i="29"/>
  <c r="U1415" i="29"/>
  <c r="Q1414" i="29"/>
  <c r="M1413" i="29"/>
  <c r="U1411" i="29"/>
  <c r="Q1410" i="29"/>
  <c r="M1409" i="29"/>
  <c r="U1407" i="29"/>
  <c r="Q1406" i="29"/>
  <c r="M1405" i="29"/>
  <c r="U1403" i="29"/>
  <c r="Q1402" i="29"/>
  <c r="M1401" i="29"/>
  <c r="U1399" i="29"/>
  <c r="Q1398" i="29"/>
  <c r="M1397" i="29"/>
  <c r="U1395" i="29"/>
  <c r="Q1394" i="29"/>
  <c r="M1393" i="29"/>
  <c r="U1391" i="29"/>
  <c r="Q1390" i="29"/>
  <c r="M1389" i="29"/>
  <c r="U1387" i="29"/>
  <c r="Q1386" i="29"/>
  <c r="M1385" i="29"/>
  <c r="U1383" i="29"/>
  <c r="Q1382" i="29"/>
  <c r="M1381" i="29"/>
  <c r="U1379" i="29"/>
  <c r="Q1378" i="29"/>
  <c r="M1377" i="29"/>
  <c r="U1375" i="29"/>
  <c r="Q1374" i="29"/>
  <c r="M1373" i="29"/>
  <c r="U1371" i="29"/>
  <c r="Q1370" i="29"/>
  <c r="M1369" i="29"/>
  <c r="U1367" i="29"/>
  <c r="Q1366" i="29"/>
  <c r="M1365" i="29"/>
  <c r="U1363" i="29"/>
  <c r="Q1362" i="29"/>
  <c r="M1361" i="29"/>
  <c r="U1359" i="29"/>
  <c r="O1584" i="29"/>
  <c r="P1574" i="29"/>
  <c r="S1567" i="29"/>
  <c r="O1560" i="29"/>
  <c r="T1555" i="29"/>
  <c r="O1552" i="29"/>
  <c r="N1549" i="29"/>
  <c r="P1546" i="29"/>
  <c r="S1543" i="29"/>
  <c r="M1541" i="29"/>
  <c r="S1538" i="29"/>
  <c r="M1536" i="29"/>
  <c r="N1534" i="29"/>
  <c r="T1531" i="29"/>
  <c r="N1529" i="29"/>
  <c r="T1526" i="29"/>
  <c r="O1524" i="29"/>
  <c r="O1522" i="29"/>
  <c r="U1519" i="29"/>
  <c r="O1517" i="29"/>
  <c r="R1515" i="29"/>
  <c r="U1513" i="29"/>
  <c r="O1512" i="29"/>
  <c r="U1510" i="29"/>
  <c r="O1509" i="29"/>
  <c r="U1507" i="29"/>
  <c r="O1506" i="29"/>
  <c r="U1504" i="29"/>
  <c r="M1503" i="29"/>
  <c r="S1501" i="29"/>
  <c r="M1500" i="29"/>
  <c r="S1498" i="29"/>
  <c r="M1497" i="29"/>
  <c r="T1495" i="29"/>
  <c r="P1494" i="29"/>
  <c r="L1493" i="29"/>
  <c r="T1491" i="29"/>
  <c r="P1490" i="29"/>
  <c r="L1489" i="29"/>
  <c r="T1487" i="29"/>
  <c r="P1486" i="29"/>
  <c r="L1485" i="29"/>
  <c r="T1483" i="29"/>
  <c r="P1482" i="29"/>
  <c r="L1481" i="29"/>
  <c r="T1479" i="29"/>
  <c r="P1478" i="29"/>
  <c r="L1477" i="29"/>
  <c r="T1475" i="29"/>
  <c r="P1474" i="29"/>
  <c r="L1473" i="29"/>
  <c r="T1471" i="29"/>
  <c r="P1470" i="29"/>
  <c r="L1469" i="29"/>
  <c r="T1467" i="29"/>
  <c r="P1466" i="29"/>
  <c r="L1465" i="29"/>
  <c r="T1463" i="29"/>
  <c r="P1462" i="29"/>
  <c r="L1461" i="29"/>
  <c r="T1459" i="29"/>
  <c r="P1458" i="29"/>
  <c r="L1457" i="29"/>
  <c r="T1455" i="29"/>
  <c r="P1454" i="29"/>
  <c r="L1453" i="29"/>
  <c r="T1451" i="29"/>
  <c r="P1450" i="29"/>
  <c r="L1449" i="29"/>
  <c r="T1447" i="29"/>
  <c r="P1446" i="29"/>
  <c r="L1445" i="29"/>
  <c r="T1443" i="29"/>
  <c r="P1442" i="29"/>
  <c r="L1441" i="29"/>
  <c r="T1439" i="29"/>
  <c r="P1438" i="29"/>
  <c r="L1437" i="29"/>
  <c r="T1435" i="29"/>
  <c r="P1434" i="29"/>
  <c r="L1433" i="29"/>
  <c r="T1431" i="29"/>
  <c r="P1430" i="29"/>
  <c r="L1429" i="29"/>
  <c r="T1427" i="29"/>
  <c r="P1426" i="29"/>
  <c r="L1425" i="29"/>
  <c r="T1423" i="29"/>
  <c r="P1422" i="29"/>
  <c r="L1421" i="29"/>
  <c r="T1419" i="29"/>
  <c r="P1418" i="29"/>
  <c r="L1417" i="29"/>
  <c r="T1415" i="29"/>
  <c r="P1414" i="29"/>
  <c r="L1413" i="29"/>
  <c r="T1411" i="29"/>
  <c r="P1410" i="29"/>
  <c r="L1409" i="29"/>
  <c r="T1407" i="29"/>
  <c r="P1406" i="29"/>
  <c r="L1405" i="29"/>
  <c r="T1403" i="29"/>
  <c r="P1402" i="29"/>
  <c r="K1583" i="29"/>
  <c r="O1574" i="29"/>
  <c r="K1567" i="29"/>
  <c r="T1559" i="29"/>
  <c r="S1555" i="29"/>
  <c r="K1552" i="29"/>
  <c r="M1549" i="29"/>
  <c r="O1546" i="29"/>
  <c r="R1543" i="29"/>
  <c r="L1541" i="29"/>
  <c r="R1538" i="29"/>
  <c r="L1536" i="29"/>
  <c r="S1533" i="29"/>
  <c r="S1531" i="29"/>
  <c r="M1529" i="29"/>
  <c r="S1526" i="29"/>
  <c r="M1524" i="29"/>
  <c r="N1522" i="29"/>
  <c r="T1519" i="29"/>
  <c r="N1517" i="29"/>
  <c r="Q1515" i="29"/>
  <c r="T1513" i="29"/>
  <c r="N1512" i="29"/>
  <c r="T1510" i="29"/>
  <c r="N1509" i="29"/>
  <c r="T1507" i="29"/>
  <c r="N1506" i="29"/>
  <c r="R1504" i="29"/>
  <c r="L1503" i="29"/>
  <c r="R1501" i="29"/>
  <c r="L1500" i="29"/>
  <c r="R1498" i="29"/>
  <c r="L1497" i="29"/>
  <c r="S1495" i="29"/>
  <c r="O1494" i="29"/>
  <c r="K1493" i="29"/>
  <c r="S1491" i="29"/>
  <c r="O1490" i="29"/>
  <c r="K1489" i="29"/>
  <c r="S1487" i="29"/>
  <c r="O1486" i="29"/>
  <c r="K1485" i="29"/>
  <c r="S1483" i="29"/>
  <c r="O1482" i="29"/>
  <c r="K1481" i="29"/>
  <c r="S1479" i="29"/>
  <c r="O1478" i="29"/>
  <c r="K1477" i="29"/>
  <c r="S1475" i="29"/>
  <c r="O1474" i="29"/>
  <c r="K1473" i="29"/>
  <c r="S1471" i="29"/>
  <c r="O1470" i="29"/>
  <c r="K1469" i="29"/>
  <c r="S1467" i="29"/>
  <c r="O1466" i="29"/>
  <c r="K1465" i="29"/>
  <c r="S1463" i="29"/>
  <c r="O1462" i="29"/>
  <c r="K1461" i="29"/>
  <c r="S1459" i="29"/>
  <c r="O1458" i="29"/>
  <c r="K1457" i="29"/>
  <c r="S1455" i="29"/>
  <c r="O1454" i="29"/>
  <c r="K1453" i="29"/>
  <c r="S1451" i="29"/>
  <c r="O1450" i="29"/>
  <c r="K1449" i="29"/>
  <c r="S1447" i="29"/>
  <c r="O1446" i="29"/>
  <c r="K1445" i="29"/>
  <c r="S1443" i="29"/>
  <c r="O1442" i="29"/>
  <c r="K1441" i="29"/>
  <c r="S1439" i="29"/>
  <c r="O1438" i="29"/>
  <c r="K1437" i="29"/>
  <c r="S1435" i="29"/>
  <c r="O1434" i="29"/>
  <c r="K1433" i="29"/>
  <c r="S1431" i="29"/>
  <c r="O1430" i="29"/>
  <c r="K1429" i="29"/>
  <c r="S1427" i="29"/>
  <c r="O1426" i="29"/>
  <c r="K1425" i="29"/>
  <c r="S1423" i="29"/>
  <c r="O1422" i="29"/>
  <c r="K1421" i="29"/>
  <c r="S1419" i="29"/>
  <c r="O1418" i="29"/>
  <c r="K1417" i="29"/>
  <c r="S1415" i="29"/>
  <c r="O1414" i="29"/>
  <c r="K1413" i="29"/>
  <c r="S1411" i="29"/>
  <c r="O1410" i="29"/>
  <c r="K1409" i="29"/>
  <c r="S1407" i="29"/>
  <c r="O1406" i="29"/>
  <c r="K1405" i="29"/>
  <c r="S1403" i="29"/>
  <c r="O1402" i="29"/>
  <c r="K1401" i="29"/>
  <c r="S1581" i="29"/>
  <c r="S1573" i="29"/>
  <c r="P1566" i="29"/>
  <c r="S1559" i="29"/>
  <c r="R1555" i="29"/>
  <c r="V1551" i="29"/>
  <c r="L1549" i="29"/>
  <c r="N1546" i="29"/>
  <c r="K1543" i="29"/>
  <c r="K1541" i="29"/>
  <c r="Q1538" i="29"/>
  <c r="K1536" i="29"/>
  <c r="Q1533" i="29"/>
  <c r="R1531" i="29"/>
  <c r="L1529" i="29"/>
  <c r="R1526" i="29"/>
  <c r="L1524" i="29"/>
  <c r="S1521" i="29"/>
  <c r="S1519" i="29"/>
  <c r="M1517" i="29"/>
  <c r="M1515" i="29"/>
  <c r="S1513" i="29"/>
  <c r="M1512" i="29"/>
  <c r="S1510" i="29"/>
  <c r="M1509" i="29"/>
  <c r="S1507" i="29"/>
  <c r="M1506" i="29"/>
  <c r="Q1504" i="29"/>
  <c r="K1503" i="29"/>
  <c r="Q1501" i="29"/>
  <c r="K1500" i="29"/>
  <c r="Q1498" i="29"/>
  <c r="K1497" i="29"/>
  <c r="R1495" i="29"/>
  <c r="N1494" i="29"/>
  <c r="V1492" i="29"/>
  <c r="R1491" i="29"/>
  <c r="N1490" i="29"/>
  <c r="V1488" i="29"/>
  <c r="R1487" i="29"/>
  <c r="N1486" i="29"/>
  <c r="V1484" i="29"/>
  <c r="R1483" i="29"/>
  <c r="N1482" i="29"/>
  <c r="V1480" i="29"/>
  <c r="R1479" i="29"/>
  <c r="N1478" i="29"/>
  <c r="V1476" i="29"/>
  <c r="R1475" i="29"/>
  <c r="N1474" i="29"/>
  <c r="V1472" i="29"/>
  <c r="R1471" i="29"/>
  <c r="N1470" i="29"/>
  <c r="V1468" i="29"/>
  <c r="R1467" i="29"/>
  <c r="N1466" i="29"/>
  <c r="V1464" i="29"/>
  <c r="R1463" i="29"/>
  <c r="N1462" i="29"/>
  <c r="V1460" i="29"/>
  <c r="R1459" i="29"/>
  <c r="N1458" i="29"/>
  <c r="V1456" i="29"/>
  <c r="R1455" i="29"/>
  <c r="N1454" i="29"/>
  <c r="V1452" i="29"/>
  <c r="R1451" i="29"/>
  <c r="N1450" i="29"/>
  <c r="V1448" i="29"/>
  <c r="R1447" i="29"/>
  <c r="N1446" i="29"/>
  <c r="V1444" i="29"/>
  <c r="R1443" i="29"/>
  <c r="N1442" i="29"/>
  <c r="V1440" i="29"/>
  <c r="R1439" i="29"/>
  <c r="N1438" i="29"/>
  <c r="V1436" i="29"/>
  <c r="R1435" i="29"/>
  <c r="N1434" i="29"/>
  <c r="V1432" i="29"/>
  <c r="R1431" i="29"/>
  <c r="N1430" i="29"/>
  <c r="V1428" i="29"/>
  <c r="R1427" i="29"/>
  <c r="N1426" i="29"/>
  <c r="V1424" i="29"/>
  <c r="R1423" i="29"/>
  <c r="N1422" i="29"/>
  <c r="V1420" i="29"/>
  <c r="R1419" i="29"/>
  <c r="N1418" i="29"/>
  <c r="V1416" i="29"/>
  <c r="R1415" i="29"/>
  <c r="N1414" i="29"/>
  <c r="V1412" i="29"/>
  <c r="R1411" i="29"/>
  <c r="N1410" i="29"/>
  <c r="V1408" i="29"/>
  <c r="R1407" i="29"/>
  <c r="N1406" i="29"/>
  <c r="V1404" i="29"/>
  <c r="R1403" i="29"/>
  <c r="N1402" i="29"/>
  <c r="V1400" i="29"/>
  <c r="O1394" i="29"/>
  <c r="R1387" i="29"/>
  <c r="T1379" i="29"/>
  <c r="K1373" i="29"/>
  <c r="N1366" i="29"/>
  <c r="R1359" i="29"/>
  <c r="R1354" i="29"/>
  <c r="Q1350" i="29"/>
  <c r="T1346" i="29"/>
  <c r="V1343" i="29"/>
  <c r="L1341" i="29"/>
  <c r="N1338" i="29"/>
  <c r="S1334" i="29"/>
  <c r="U1331" i="29"/>
  <c r="P1329" i="29"/>
  <c r="R1327" i="29"/>
  <c r="N1325" i="29"/>
  <c r="M1323" i="29"/>
  <c r="O1321" i="29"/>
  <c r="R1319" i="29"/>
  <c r="P1317" i="29"/>
  <c r="S1315" i="29"/>
  <c r="R1313" i="29"/>
  <c r="K1312" i="29"/>
  <c r="P1310" i="29"/>
  <c r="T1308" i="29"/>
  <c r="M1307" i="29"/>
  <c r="T1305" i="29"/>
  <c r="O1304" i="29"/>
  <c r="V1302" i="29"/>
  <c r="Q1301" i="29"/>
  <c r="L1300" i="29"/>
  <c r="S1298" i="29"/>
  <c r="N1297" i="29"/>
  <c r="U1295" i="29"/>
  <c r="P1294" i="29"/>
  <c r="K1293" i="29"/>
  <c r="R1291" i="29"/>
  <c r="L1290" i="29"/>
  <c r="S1288" i="29"/>
  <c r="N1287" i="29"/>
  <c r="U1285" i="29"/>
  <c r="Q1284" i="29"/>
  <c r="M1283" i="29"/>
  <c r="U1281" i="29"/>
  <c r="Q1280" i="29"/>
  <c r="M1279" i="29"/>
  <c r="U1277" i="29"/>
  <c r="Q1276" i="29"/>
  <c r="M1275" i="29"/>
  <c r="U1273" i="29"/>
  <c r="Q1272" i="29"/>
  <c r="M1271" i="29"/>
  <c r="U1269" i="29"/>
  <c r="Q1268" i="29"/>
  <c r="M1267" i="29"/>
  <c r="U1265" i="29"/>
  <c r="Q1264" i="29"/>
  <c r="M1263" i="29"/>
  <c r="U1261" i="29"/>
  <c r="Q1260" i="29"/>
  <c r="M1259" i="29"/>
  <c r="U1257" i="29"/>
  <c r="Q1256" i="29"/>
  <c r="M1255" i="29"/>
  <c r="U1253" i="29"/>
  <c r="Q1252" i="29"/>
  <c r="M1251" i="29"/>
  <c r="U1249" i="29"/>
  <c r="Q1248" i="29"/>
  <c r="M1247" i="29"/>
  <c r="U1245" i="29"/>
  <c r="Q1244" i="29"/>
  <c r="M1243" i="29"/>
  <c r="U1241" i="29"/>
  <c r="Q1240" i="29"/>
  <c r="M1239" i="29"/>
  <c r="U1237" i="29"/>
  <c r="Q1236" i="29"/>
  <c r="M1235" i="29"/>
  <c r="U1233" i="29"/>
  <c r="Q1232" i="29"/>
  <c r="M1231" i="29"/>
  <c r="U1229" i="29"/>
  <c r="Q1228" i="29"/>
  <c r="M1227" i="29"/>
  <c r="U1225" i="29"/>
  <c r="Q1224" i="29"/>
  <c r="M1223" i="29"/>
  <c r="U1221" i="29"/>
  <c r="Q1220" i="29"/>
  <c r="M1219" i="29"/>
  <c r="U1217" i="29"/>
  <c r="Q1216" i="29"/>
  <c r="M1215" i="29"/>
  <c r="U1213" i="29"/>
  <c r="Q1212" i="29"/>
  <c r="M1211" i="29"/>
  <c r="U1209" i="29"/>
  <c r="Q1208" i="29"/>
  <c r="M1207" i="29"/>
  <c r="U1205" i="29"/>
  <c r="Q1204" i="29"/>
  <c r="M1203" i="29"/>
  <c r="U1201" i="29"/>
  <c r="Q1200" i="29"/>
  <c r="M1199" i="29"/>
  <c r="U1197" i="29"/>
  <c r="Q1196" i="29"/>
  <c r="M1195" i="29"/>
  <c r="U1193" i="29"/>
  <c r="Q1192" i="29"/>
  <c r="M1191" i="29"/>
  <c r="U1189" i="29"/>
  <c r="Q1188" i="29"/>
  <c r="M1187" i="29"/>
  <c r="U1185" i="29"/>
  <c r="Q1184" i="29"/>
  <c r="M1183" i="29"/>
  <c r="U1181" i="29"/>
  <c r="Q1180" i="29"/>
  <c r="M1179" i="29"/>
  <c r="U1177" i="29"/>
  <c r="Q1176" i="29"/>
  <c r="M1175" i="29"/>
  <c r="U1173" i="29"/>
  <c r="Q1172" i="29"/>
  <c r="M1171" i="29"/>
  <c r="U1169" i="29"/>
  <c r="Q1168" i="29"/>
  <c r="M1167" i="29"/>
  <c r="U1165" i="29"/>
  <c r="Q1164" i="29"/>
  <c r="M1163" i="29"/>
  <c r="U1161" i="29"/>
  <c r="Q1160" i="29"/>
  <c r="M1159" i="29"/>
  <c r="U1157" i="29"/>
  <c r="Q1156" i="29"/>
  <c r="M1155" i="29"/>
  <c r="U1153" i="29"/>
  <c r="Q1152" i="29"/>
  <c r="M1151" i="29"/>
  <c r="U1149" i="29"/>
  <c r="Q1148" i="29"/>
  <c r="M1147" i="29"/>
  <c r="U1145" i="29"/>
  <c r="Q1144" i="29"/>
  <c r="M1143" i="29"/>
  <c r="U1141" i="29"/>
  <c r="Q1140" i="29"/>
  <c r="M1139" i="29"/>
  <c r="U1137" i="29"/>
  <c r="Q1136" i="29"/>
  <c r="M1135" i="29"/>
  <c r="U1133" i="29"/>
  <c r="Q1132" i="29"/>
  <c r="M1131" i="29"/>
  <c r="U1129" i="29"/>
  <c r="Q1128" i="29"/>
  <c r="M1127" i="29"/>
  <c r="U1125" i="29"/>
  <c r="Q1124" i="29"/>
  <c r="M1123" i="29"/>
  <c r="U1121" i="29"/>
  <c r="Q1120" i="29"/>
  <c r="M1119" i="29"/>
  <c r="U1117" i="29"/>
  <c r="Q1116" i="29"/>
  <c r="M1115" i="29"/>
  <c r="U1113" i="29"/>
  <c r="Q1112" i="29"/>
  <c r="M1111" i="29"/>
  <c r="U1109" i="29"/>
  <c r="Q1108" i="29"/>
  <c r="M1107" i="29"/>
  <c r="U1105" i="29"/>
  <c r="Q1104" i="29"/>
  <c r="M1103" i="29"/>
  <c r="U1101" i="29"/>
  <c r="Q1100" i="29"/>
  <c r="M1099" i="29"/>
  <c r="U1097" i="29"/>
  <c r="Q1096" i="29"/>
  <c r="M1095" i="29"/>
  <c r="U1093" i="29"/>
  <c r="Q1092" i="29"/>
  <c r="M1091" i="29"/>
  <c r="U1089" i="29"/>
  <c r="Q1088" i="29"/>
  <c r="M1087" i="29"/>
  <c r="U1085" i="29"/>
  <c r="Q1084" i="29"/>
  <c r="M1083" i="29"/>
  <c r="U1081" i="29"/>
  <c r="Q1080" i="29"/>
  <c r="M1079" i="29"/>
  <c r="U1077" i="29"/>
  <c r="Q1076" i="29"/>
  <c r="N1394" i="29"/>
  <c r="P1386" i="29"/>
  <c r="S1379" i="29"/>
  <c r="V1372" i="29"/>
  <c r="L1365" i="29"/>
  <c r="R1358" i="29"/>
  <c r="Q1354" i="29"/>
  <c r="P1350" i="29"/>
  <c r="S1346" i="29"/>
  <c r="U1343" i="29"/>
  <c r="K1341" i="29"/>
  <c r="P1337" i="29"/>
  <c r="R1334" i="29"/>
  <c r="T1331" i="29"/>
  <c r="O1329" i="29"/>
  <c r="M1327" i="29"/>
  <c r="M1325" i="29"/>
  <c r="K1323" i="29"/>
  <c r="N1321" i="29"/>
  <c r="M1319" i="29"/>
  <c r="O1317" i="29"/>
  <c r="R1315" i="29"/>
  <c r="Q1313" i="29"/>
  <c r="V1311" i="29"/>
  <c r="O1310" i="29"/>
  <c r="Q1308" i="29"/>
  <c r="L1307" i="29"/>
  <c r="S1305" i="29"/>
  <c r="N1304" i="29"/>
  <c r="U1302" i="29"/>
  <c r="P1301" i="29"/>
  <c r="K1300" i="29"/>
  <c r="R1298" i="29"/>
  <c r="M1297" i="29"/>
  <c r="T1295" i="29"/>
  <c r="O1294" i="29"/>
  <c r="V1292" i="29"/>
  <c r="P1291" i="29"/>
  <c r="K1290" i="29"/>
  <c r="R1288" i="29"/>
  <c r="M1287" i="29"/>
  <c r="T1285" i="29"/>
  <c r="P1284" i="29"/>
  <c r="L1283" i="29"/>
  <c r="T1281" i="29"/>
  <c r="P1280" i="29"/>
  <c r="L1279" i="29"/>
  <c r="T1277" i="29"/>
  <c r="P1276" i="29"/>
  <c r="L1275" i="29"/>
  <c r="T1273" i="29"/>
  <c r="P1272" i="29"/>
  <c r="L1271" i="29"/>
  <c r="T1269" i="29"/>
  <c r="P1268" i="29"/>
  <c r="L1267" i="29"/>
  <c r="T1265" i="29"/>
  <c r="P1264" i="29"/>
  <c r="L1263" i="29"/>
  <c r="T1261" i="29"/>
  <c r="P1260" i="29"/>
  <c r="L1259" i="29"/>
  <c r="T1257" i="29"/>
  <c r="P1256" i="29"/>
  <c r="L1255" i="29"/>
  <c r="T1253" i="29"/>
  <c r="P1252" i="29"/>
  <c r="L1251" i="29"/>
  <c r="T1249" i="29"/>
  <c r="P1248" i="29"/>
  <c r="L1247" i="29"/>
  <c r="T1245" i="29"/>
  <c r="P1244" i="29"/>
  <c r="L1243" i="29"/>
  <c r="T1241" i="29"/>
  <c r="P1240" i="29"/>
  <c r="L1239" i="29"/>
  <c r="T1237" i="29"/>
  <c r="P1236" i="29"/>
  <c r="L1235" i="29"/>
  <c r="T1233" i="29"/>
  <c r="P1232" i="29"/>
  <c r="L1231" i="29"/>
  <c r="T1229" i="29"/>
  <c r="P1228" i="29"/>
  <c r="L1227" i="29"/>
  <c r="T1225" i="29"/>
  <c r="P1224" i="29"/>
  <c r="L1223" i="29"/>
  <c r="T1221" i="29"/>
  <c r="P1220" i="29"/>
  <c r="L1219" i="29"/>
  <c r="T1217" i="29"/>
  <c r="P1216" i="29"/>
  <c r="L1215" i="29"/>
  <c r="T1213" i="29"/>
  <c r="P1212" i="29"/>
  <c r="L1211" i="29"/>
  <c r="T1209" i="29"/>
  <c r="P1208" i="29"/>
  <c r="L1207" i="29"/>
  <c r="T1205" i="29"/>
  <c r="P1204" i="29"/>
  <c r="L1203" i="29"/>
  <c r="T1201" i="29"/>
  <c r="P1200" i="29"/>
  <c r="L1199" i="29"/>
  <c r="T1197" i="29"/>
  <c r="P1196" i="29"/>
  <c r="L1195" i="29"/>
  <c r="T1193" i="29"/>
  <c r="P1192" i="29"/>
  <c r="L1191" i="29"/>
  <c r="T1189" i="29"/>
  <c r="P1188" i="29"/>
  <c r="L1187" i="29"/>
  <c r="T1185" i="29"/>
  <c r="P1184" i="29"/>
  <c r="L1183" i="29"/>
  <c r="T1181" i="29"/>
  <c r="P1180" i="29"/>
  <c r="L1179" i="29"/>
  <c r="T1177" i="29"/>
  <c r="P1176" i="29"/>
  <c r="L1175" i="29"/>
  <c r="T1173" i="29"/>
  <c r="P1172" i="29"/>
  <c r="L1171" i="29"/>
  <c r="T1169" i="29"/>
  <c r="P1168" i="29"/>
  <c r="L1167" i="29"/>
  <c r="T1165" i="29"/>
  <c r="P1164" i="29"/>
  <c r="L1163" i="29"/>
  <c r="T1161" i="29"/>
  <c r="P1160" i="29"/>
  <c r="L1159" i="29"/>
  <c r="T1157" i="29"/>
  <c r="P1156" i="29"/>
  <c r="L1155" i="29"/>
  <c r="T1153" i="29"/>
  <c r="P1152" i="29"/>
  <c r="L1151" i="29"/>
  <c r="T1149" i="29"/>
  <c r="P1148" i="29"/>
  <c r="L1147" i="29"/>
  <c r="T1145" i="29"/>
  <c r="P1144" i="29"/>
  <c r="L1143" i="29"/>
  <c r="T1141" i="29"/>
  <c r="P1140" i="29"/>
  <c r="L1139" i="29"/>
  <c r="T1137" i="29"/>
  <c r="P1136" i="29"/>
  <c r="L1135" i="29"/>
  <c r="T1133" i="29"/>
  <c r="P1132" i="29"/>
  <c r="L1131" i="29"/>
  <c r="T1129" i="29"/>
  <c r="P1128" i="29"/>
  <c r="L1127" i="29"/>
  <c r="T1125" i="29"/>
  <c r="P1124" i="29"/>
  <c r="L1123" i="29"/>
  <c r="T1121" i="29"/>
  <c r="P1120" i="29"/>
  <c r="L1119" i="29"/>
  <c r="T1117" i="29"/>
  <c r="P1116" i="29"/>
  <c r="L1115" i="29"/>
  <c r="T1113" i="29"/>
  <c r="P1112" i="29"/>
  <c r="L1111" i="29"/>
  <c r="T1109" i="29"/>
  <c r="P1108" i="29"/>
  <c r="L1107" i="29"/>
  <c r="T1105" i="29"/>
  <c r="L1401" i="29"/>
  <c r="L1393" i="29"/>
  <c r="O1386" i="29"/>
  <c r="R1379" i="29"/>
  <c r="T1371" i="29"/>
  <c r="K1365" i="29"/>
  <c r="Q1358" i="29"/>
  <c r="P1354" i="29"/>
  <c r="O1350" i="29"/>
  <c r="R1346" i="29"/>
  <c r="T1343" i="29"/>
  <c r="V1340" i="29"/>
  <c r="O1337" i="29"/>
  <c r="Q1334" i="29"/>
  <c r="S1331" i="29"/>
  <c r="N1329" i="29"/>
  <c r="K1327" i="29"/>
  <c r="L1325" i="29"/>
  <c r="V1322" i="29"/>
  <c r="M1321" i="29"/>
  <c r="K1319" i="29"/>
  <c r="N1317" i="29"/>
  <c r="M1315" i="29"/>
  <c r="P1313" i="29"/>
  <c r="U1311" i="29"/>
  <c r="N1310" i="29"/>
  <c r="P1308" i="29"/>
  <c r="K1307" i="29"/>
  <c r="R1305" i="29"/>
  <c r="M1304" i="29"/>
  <c r="T1302" i="29"/>
  <c r="O1301" i="29"/>
  <c r="V1299" i="29"/>
  <c r="Q1298" i="29"/>
  <c r="L1297" i="29"/>
  <c r="S1295" i="29"/>
  <c r="N1294" i="29"/>
  <c r="T1292" i="29"/>
  <c r="O1291" i="29"/>
  <c r="V1289" i="29"/>
  <c r="Q1288" i="29"/>
  <c r="L1287" i="29"/>
  <c r="S1285" i="29"/>
  <c r="O1284" i="29"/>
  <c r="K1283" i="29"/>
  <c r="S1281" i="29"/>
  <c r="O1280" i="29"/>
  <c r="K1279" i="29"/>
  <c r="S1277" i="29"/>
  <c r="O1276" i="29"/>
  <c r="K1275" i="29"/>
  <c r="S1273" i="29"/>
  <c r="O1272" i="29"/>
  <c r="K1271" i="29"/>
  <c r="S1269" i="29"/>
  <c r="O1268" i="29"/>
  <c r="K1267" i="29"/>
  <c r="S1265" i="29"/>
  <c r="O1264" i="29"/>
  <c r="K1263" i="29"/>
  <c r="S1261" i="29"/>
  <c r="O1260" i="29"/>
  <c r="K1259" i="29"/>
  <c r="S1257" i="29"/>
  <c r="O1256" i="29"/>
  <c r="K1255" i="29"/>
  <c r="S1253" i="29"/>
  <c r="O1252" i="29"/>
  <c r="K1251" i="29"/>
  <c r="S1249" i="29"/>
  <c r="O1248" i="29"/>
  <c r="K1247" i="29"/>
  <c r="S1245" i="29"/>
  <c r="O1244" i="29"/>
  <c r="K1243" i="29"/>
  <c r="S1241" i="29"/>
  <c r="O1240" i="29"/>
  <c r="K1239" i="29"/>
  <c r="S1237" i="29"/>
  <c r="O1236" i="29"/>
  <c r="K1235" i="29"/>
  <c r="S1233" i="29"/>
  <c r="O1232" i="29"/>
  <c r="K1231" i="29"/>
  <c r="S1229" i="29"/>
  <c r="O1228" i="29"/>
  <c r="K1227" i="29"/>
  <c r="S1225" i="29"/>
  <c r="O1224" i="29"/>
  <c r="K1223" i="29"/>
  <c r="S1221" i="29"/>
  <c r="O1220" i="29"/>
  <c r="K1219" i="29"/>
  <c r="S1217" i="29"/>
  <c r="O1216" i="29"/>
  <c r="K1215" i="29"/>
  <c r="S1213" i="29"/>
  <c r="O1212" i="29"/>
  <c r="K1211" i="29"/>
  <c r="S1209" i="29"/>
  <c r="O1208" i="29"/>
  <c r="K1207" i="29"/>
  <c r="S1205" i="29"/>
  <c r="O1204" i="29"/>
  <c r="K1203" i="29"/>
  <c r="S1201" i="29"/>
  <c r="O1200" i="29"/>
  <c r="K1199" i="29"/>
  <c r="S1197" i="29"/>
  <c r="O1196" i="29"/>
  <c r="K1195" i="29"/>
  <c r="S1193" i="29"/>
  <c r="O1192" i="29"/>
  <c r="K1191" i="29"/>
  <c r="S1189" i="29"/>
  <c r="O1188" i="29"/>
  <c r="K1187" i="29"/>
  <c r="S1185" i="29"/>
  <c r="O1184" i="29"/>
  <c r="K1183" i="29"/>
  <c r="S1181" i="29"/>
  <c r="O1180" i="29"/>
  <c r="K1179" i="29"/>
  <c r="S1177" i="29"/>
  <c r="O1176" i="29"/>
  <c r="K1175" i="29"/>
  <c r="S1173" i="29"/>
  <c r="O1172" i="29"/>
  <c r="K1171" i="29"/>
  <c r="S1169" i="29"/>
  <c r="O1168" i="29"/>
  <c r="K1167" i="29"/>
  <c r="S1165" i="29"/>
  <c r="O1164" i="29"/>
  <c r="K1163" i="29"/>
  <c r="S1161" i="29"/>
  <c r="O1160" i="29"/>
  <c r="K1159" i="29"/>
  <c r="S1157" i="29"/>
  <c r="O1156" i="29"/>
  <c r="K1155" i="29"/>
  <c r="S1153" i="29"/>
  <c r="O1152" i="29"/>
  <c r="K1151" i="29"/>
  <c r="S1149" i="29"/>
  <c r="O1148" i="29"/>
  <c r="K1147" i="29"/>
  <c r="S1145" i="29"/>
  <c r="O1144" i="29"/>
  <c r="K1143" i="29"/>
  <c r="S1141" i="29"/>
  <c r="O1140" i="29"/>
  <c r="K1139" i="29"/>
  <c r="S1137" i="29"/>
  <c r="O1136" i="29"/>
  <c r="K1135" i="29"/>
  <c r="S1133" i="29"/>
  <c r="O1132" i="29"/>
  <c r="K1131" i="29"/>
  <c r="S1129" i="29"/>
  <c r="O1128" i="29"/>
  <c r="K1127" i="29"/>
  <c r="S1125" i="29"/>
  <c r="O1124" i="29"/>
  <c r="K1123" i="29"/>
  <c r="S1121" i="29"/>
  <c r="O1120" i="29"/>
  <c r="K1119" i="29"/>
  <c r="S1117" i="29"/>
  <c r="O1116" i="29"/>
  <c r="K1115" i="29"/>
  <c r="S1113" i="29"/>
  <c r="O1112" i="29"/>
  <c r="K1111" i="29"/>
  <c r="S1109" i="29"/>
  <c r="O1108" i="29"/>
  <c r="K1107" i="29"/>
  <c r="S1105" i="29"/>
  <c r="O1104" i="29"/>
  <c r="K1103" i="29"/>
  <c r="T1399" i="29"/>
  <c r="K1393" i="29"/>
  <c r="N1386" i="29"/>
  <c r="P1378" i="29"/>
  <c r="S1371" i="29"/>
  <c r="V1364" i="29"/>
  <c r="P1358" i="29"/>
  <c r="O1354" i="29"/>
  <c r="N1350" i="29"/>
  <c r="Q1346" i="29"/>
  <c r="S1343" i="29"/>
  <c r="L1340" i="29"/>
  <c r="N1337" i="29"/>
  <c r="P1334" i="29"/>
  <c r="R1331" i="29"/>
  <c r="M1329" i="29"/>
  <c r="U1326" i="29"/>
  <c r="K1325" i="29"/>
  <c r="U1322" i="29"/>
  <c r="L1321" i="29"/>
  <c r="V1318" i="29"/>
  <c r="M1317" i="29"/>
  <c r="K1315" i="29"/>
  <c r="O1313" i="29"/>
  <c r="T1311" i="29"/>
  <c r="L1310" i="29"/>
  <c r="O1308" i="29"/>
  <c r="V1306" i="29"/>
  <c r="Q1305" i="29"/>
  <c r="L1304" i="29"/>
  <c r="S1302" i="29"/>
  <c r="N1301" i="29"/>
  <c r="U1299" i="29"/>
  <c r="P1298" i="29"/>
  <c r="K1297" i="29"/>
  <c r="R1295" i="29"/>
  <c r="L1294" i="29"/>
  <c r="S1292" i="29"/>
  <c r="N1291" i="29"/>
  <c r="U1289" i="29"/>
  <c r="P1288" i="29"/>
  <c r="K1287" i="29"/>
  <c r="R1285" i="29"/>
  <c r="N1284" i="29"/>
  <c r="V1282" i="29"/>
  <c r="R1281" i="29"/>
  <c r="N1280" i="29"/>
  <c r="V1278" i="29"/>
  <c r="R1277" i="29"/>
  <c r="N1276" i="29"/>
  <c r="V1274" i="29"/>
  <c r="R1273" i="29"/>
  <c r="N1272" i="29"/>
  <c r="V1270" i="29"/>
  <c r="R1269" i="29"/>
  <c r="N1268" i="29"/>
  <c r="V1266" i="29"/>
  <c r="R1265" i="29"/>
  <c r="N1264" i="29"/>
  <c r="V1262" i="29"/>
  <c r="R1261" i="29"/>
  <c r="N1260" i="29"/>
  <c r="V1258" i="29"/>
  <c r="R1257" i="29"/>
  <c r="N1256" i="29"/>
  <c r="V1254" i="29"/>
  <c r="R1253" i="29"/>
  <c r="N1252" i="29"/>
  <c r="V1250" i="29"/>
  <c r="R1249" i="29"/>
  <c r="N1248" i="29"/>
  <c r="V1246" i="29"/>
  <c r="R1245" i="29"/>
  <c r="N1244" i="29"/>
  <c r="V1242" i="29"/>
  <c r="R1241" i="29"/>
  <c r="N1240" i="29"/>
  <c r="V1238" i="29"/>
  <c r="R1237" i="29"/>
  <c r="N1236" i="29"/>
  <c r="V1234" i="29"/>
  <c r="R1233" i="29"/>
  <c r="N1232" i="29"/>
  <c r="V1230" i="29"/>
  <c r="R1229" i="29"/>
  <c r="N1228" i="29"/>
  <c r="V1226" i="29"/>
  <c r="R1225" i="29"/>
  <c r="N1224" i="29"/>
  <c r="V1222" i="29"/>
  <c r="R1221" i="29"/>
  <c r="N1220" i="29"/>
  <c r="V1218" i="29"/>
  <c r="R1217" i="29"/>
  <c r="N1216" i="29"/>
  <c r="V1214" i="29"/>
  <c r="R1213" i="29"/>
  <c r="N1212" i="29"/>
  <c r="V1210" i="29"/>
  <c r="R1209" i="29"/>
  <c r="N1208" i="29"/>
  <c r="V1206" i="29"/>
  <c r="R1205" i="29"/>
  <c r="N1204" i="29"/>
  <c r="V1202" i="29"/>
  <c r="R1201" i="29"/>
  <c r="N1200" i="29"/>
  <c r="V1198" i="29"/>
  <c r="R1197" i="29"/>
  <c r="N1196" i="29"/>
  <c r="V1194" i="29"/>
  <c r="R1193" i="29"/>
  <c r="N1192" i="29"/>
  <c r="V1190" i="29"/>
  <c r="R1189" i="29"/>
  <c r="N1188" i="29"/>
  <c r="V1186" i="29"/>
  <c r="R1185" i="29"/>
  <c r="N1184" i="29"/>
  <c r="V1182" i="29"/>
  <c r="R1181" i="29"/>
  <c r="N1180" i="29"/>
  <c r="V1178" i="29"/>
  <c r="R1177" i="29"/>
  <c r="N1176" i="29"/>
  <c r="V1174" i="29"/>
  <c r="R1173" i="29"/>
  <c r="N1172" i="29"/>
  <c r="V1170" i="29"/>
  <c r="R1169" i="29"/>
  <c r="N1168" i="29"/>
  <c r="V1166" i="29"/>
  <c r="R1165" i="29"/>
  <c r="N1164" i="29"/>
  <c r="V1162" i="29"/>
  <c r="R1161" i="29"/>
  <c r="N1160" i="29"/>
  <c r="V1158" i="29"/>
  <c r="R1157" i="29"/>
  <c r="N1156" i="29"/>
  <c r="V1154" i="29"/>
  <c r="R1153" i="29"/>
  <c r="N1152" i="29"/>
  <c r="V1150" i="29"/>
  <c r="R1149" i="29"/>
  <c r="N1148" i="29"/>
  <c r="V1146" i="29"/>
  <c r="R1145" i="29"/>
  <c r="N1144" i="29"/>
  <c r="V1142" i="29"/>
  <c r="R1141" i="29"/>
  <c r="N1140" i="29"/>
  <c r="V1138" i="29"/>
  <c r="R1137" i="29"/>
  <c r="N1136" i="29"/>
  <c r="V1134" i="29"/>
  <c r="R1133" i="29"/>
  <c r="N1132" i="29"/>
  <c r="V1130" i="29"/>
  <c r="R1129" i="29"/>
  <c r="N1128" i="29"/>
  <c r="V1126" i="29"/>
  <c r="R1125" i="29"/>
  <c r="N1124" i="29"/>
  <c r="V1122" i="29"/>
  <c r="R1121" i="29"/>
  <c r="N1120" i="29"/>
  <c r="V1118" i="29"/>
  <c r="R1117" i="29"/>
  <c r="N1116" i="29"/>
  <c r="V1114" i="29"/>
  <c r="R1113" i="29"/>
  <c r="N1112" i="29"/>
  <c r="V1110" i="29"/>
  <c r="R1109" i="29"/>
  <c r="N1108" i="29"/>
  <c r="V1106" i="29"/>
  <c r="R1105" i="29"/>
  <c r="N1104" i="29"/>
  <c r="V1102" i="29"/>
  <c r="R1101" i="29"/>
  <c r="N1100" i="29"/>
  <c r="V1098" i="29"/>
  <c r="R1097" i="29"/>
  <c r="N1096" i="29"/>
  <c r="V1094" i="29"/>
  <c r="R1093" i="29"/>
  <c r="N1092" i="29"/>
  <c r="V1090" i="29"/>
  <c r="R1089" i="29"/>
  <c r="N1088" i="29"/>
  <c r="V1086" i="29"/>
  <c r="R1085" i="29"/>
  <c r="N1084" i="29"/>
  <c r="V1082" i="29"/>
  <c r="R1081" i="29"/>
  <c r="N1080" i="29"/>
  <c r="V1078" i="29"/>
  <c r="R1077" i="29"/>
  <c r="S1399" i="29"/>
  <c r="V1392" i="29"/>
  <c r="L1385" i="29"/>
  <c r="O1378" i="29"/>
  <c r="R1371" i="29"/>
  <c r="T1363" i="29"/>
  <c r="O1358" i="29"/>
  <c r="N1354" i="29"/>
  <c r="P1349" i="29"/>
  <c r="P1346" i="29"/>
  <c r="R1343" i="29"/>
  <c r="K1340" i="29"/>
  <c r="M1337" i="29"/>
  <c r="O1334" i="29"/>
  <c r="K1331" i="29"/>
  <c r="L1329" i="29"/>
  <c r="T1326" i="29"/>
  <c r="V1324" i="29"/>
  <c r="T1322" i="29"/>
  <c r="K1321" i="29"/>
  <c r="U1318" i="29"/>
  <c r="L1317" i="29"/>
  <c r="V1314" i="29"/>
  <c r="N1313" i="29"/>
  <c r="S1311" i="29"/>
  <c r="U1309" i="29"/>
  <c r="N1308" i="29"/>
  <c r="U1306" i="29"/>
  <c r="P1305" i="29"/>
  <c r="K1304" i="29"/>
  <c r="R1302" i="29"/>
  <c r="M1301" i="29"/>
  <c r="T1299" i="29"/>
  <c r="O1298" i="29"/>
  <c r="V1296" i="29"/>
  <c r="P1295" i="29"/>
  <c r="K1294" i="29"/>
  <c r="R1292" i="29"/>
  <c r="M1291" i="29"/>
  <c r="T1289" i="29"/>
  <c r="O1288" i="29"/>
  <c r="V1286" i="29"/>
  <c r="Q1285" i="29"/>
  <c r="M1284" i="29"/>
  <c r="U1282" i="29"/>
  <c r="Q1281" i="29"/>
  <c r="M1280" i="29"/>
  <c r="U1278" i="29"/>
  <c r="Q1277" i="29"/>
  <c r="M1276" i="29"/>
  <c r="U1274" i="29"/>
  <c r="Q1273" i="29"/>
  <c r="M1272" i="29"/>
  <c r="U1270" i="29"/>
  <c r="Q1269" i="29"/>
  <c r="M1268" i="29"/>
  <c r="U1266" i="29"/>
  <c r="Q1265" i="29"/>
  <c r="M1264" i="29"/>
  <c r="U1262" i="29"/>
  <c r="Q1261" i="29"/>
  <c r="M1260" i="29"/>
  <c r="U1258" i="29"/>
  <c r="Q1257" i="29"/>
  <c r="M1256" i="29"/>
  <c r="U1254" i="29"/>
  <c r="Q1253" i="29"/>
  <c r="M1252" i="29"/>
  <c r="U1250" i="29"/>
  <c r="Q1249" i="29"/>
  <c r="M1248" i="29"/>
  <c r="U1246" i="29"/>
  <c r="Q1245" i="29"/>
  <c r="M1244" i="29"/>
  <c r="U1242" i="29"/>
  <c r="Q1241" i="29"/>
  <c r="M1240" i="29"/>
  <c r="U1238" i="29"/>
  <c r="Q1237" i="29"/>
  <c r="M1236" i="29"/>
  <c r="U1234" i="29"/>
  <c r="Q1233" i="29"/>
  <c r="M1232" i="29"/>
  <c r="U1230" i="29"/>
  <c r="Q1229" i="29"/>
  <c r="M1228" i="29"/>
  <c r="U1226" i="29"/>
  <c r="Q1225" i="29"/>
  <c r="M1224" i="29"/>
  <c r="U1222" i="29"/>
  <c r="Q1221" i="29"/>
  <c r="M1220" i="29"/>
  <c r="U1218" i="29"/>
  <c r="Q1217" i="29"/>
  <c r="M1216" i="29"/>
  <c r="U1214" i="29"/>
  <c r="Q1213" i="29"/>
  <c r="M1212" i="29"/>
  <c r="U1210" i="29"/>
  <c r="Q1209" i="29"/>
  <c r="M1208" i="29"/>
  <c r="U1206" i="29"/>
  <c r="Q1205" i="29"/>
  <c r="M1204" i="29"/>
  <c r="U1202" i="29"/>
  <c r="Q1201" i="29"/>
  <c r="M1200" i="29"/>
  <c r="U1198" i="29"/>
  <c r="Q1197" i="29"/>
  <c r="M1196" i="29"/>
  <c r="U1194" i="29"/>
  <c r="Q1193" i="29"/>
  <c r="M1192" i="29"/>
  <c r="U1190" i="29"/>
  <c r="Q1189" i="29"/>
  <c r="M1188" i="29"/>
  <c r="U1186" i="29"/>
  <c r="Q1185" i="29"/>
  <c r="M1184" i="29"/>
  <c r="U1182" i="29"/>
  <c r="Q1181" i="29"/>
  <c r="M1180" i="29"/>
  <c r="U1178" i="29"/>
  <c r="Q1177" i="29"/>
  <c r="M1176" i="29"/>
  <c r="U1174" i="29"/>
  <c r="Q1173" i="29"/>
  <c r="M1172" i="29"/>
  <c r="U1170" i="29"/>
  <c r="Q1169" i="29"/>
  <c r="M1168" i="29"/>
  <c r="U1166" i="29"/>
  <c r="Q1165" i="29"/>
  <c r="M1164" i="29"/>
  <c r="U1162" i="29"/>
  <c r="Q1161" i="29"/>
  <c r="M1160" i="29"/>
  <c r="U1158" i="29"/>
  <c r="Q1157" i="29"/>
  <c r="M1156" i="29"/>
  <c r="U1154" i="29"/>
  <c r="Q1153" i="29"/>
  <c r="M1152" i="29"/>
  <c r="U1150" i="29"/>
  <c r="Q1149" i="29"/>
  <c r="M1148" i="29"/>
  <c r="U1146" i="29"/>
  <c r="Q1145" i="29"/>
  <c r="M1144" i="29"/>
  <c r="U1142" i="29"/>
  <c r="Q1141" i="29"/>
  <c r="M1140" i="29"/>
  <c r="U1138" i="29"/>
  <c r="Q1137" i="29"/>
  <c r="M1136" i="29"/>
  <c r="U1134" i="29"/>
  <c r="Q1133" i="29"/>
  <c r="M1132" i="29"/>
  <c r="U1130" i="29"/>
  <c r="Q1129" i="29"/>
  <c r="M1128" i="29"/>
  <c r="U1126" i="29"/>
  <c r="Q1125" i="29"/>
  <c r="M1124" i="29"/>
  <c r="U1122" i="29"/>
  <c r="Q1121" i="29"/>
  <c r="M1120" i="29"/>
  <c r="U1118" i="29"/>
  <c r="Q1117" i="29"/>
  <c r="M1116" i="29"/>
  <c r="R1399" i="29"/>
  <c r="T1391" i="29"/>
  <c r="K1385" i="29"/>
  <c r="N1378" i="29"/>
  <c r="P1370" i="29"/>
  <c r="S1363" i="29"/>
  <c r="N1358" i="29"/>
  <c r="N1353" i="29"/>
  <c r="N1349" i="29"/>
  <c r="O1346" i="29"/>
  <c r="T1342" i="29"/>
  <c r="V1339" i="29"/>
  <c r="L1337" i="29"/>
  <c r="N1334" i="29"/>
  <c r="U1330" i="29"/>
  <c r="K1329" i="29"/>
  <c r="S1326" i="29"/>
  <c r="Q1324" i="29"/>
  <c r="S1322" i="29"/>
  <c r="V1320" i="29"/>
  <c r="T1318" i="29"/>
  <c r="K1317" i="29"/>
  <c r="U1314" i="29"/>
  <c r="M1313" i="29"/>
  <c r="R1311" i="29"/>
  <c r="T1309" i="29"/>
  <c r="M1308" i="29"/>
  <c r="T1306" i="29"/>
  <c r="O1305" i="29"/>
  <c r="V1303" i="29"/>
  <c r="Q1302" i="29"/>
  <c r="L1301" i="29"/>
  <c r="S1299" i="29"/>
  <c r="N1298" i="29"/>
  <c r="T1296" i="29"/>
  <c r="O1295" i="29"/>
  <c r="V1293" i="29"/>
  <c r="Q1292" i="29"/>
  <c r="L1291" i="29"/>
  <c r="S1289" i="29"/>
  <c r="N1288" i="29"/>
  <c r="U1286" i="29"/>
  <c r="P1285" i="29"/>
  <c r="L1284" i="29"/>
  <c r="T1282" i="29"/>
  <c r="P1281" i="29"/>
  <c r="L1280" i="29"/>
  <c r="T1278" i="29"/>
  <c r="P1277" i="29"/>
  <c r="L1276" i="29"/>
  <c r="T1274" i="29"/>
  <c r="P1273" i="29"/>
  <c r="L1272" i="29"/>
  <c r="T1270" i="29"/>
  <c r="P1269" i="29"/>
  <c r="L1268" i="29"/>
  <c r="T1266" i="29"/>
  <c r="P1265" i="29"/>
  <c r="L1264" i="29"/>
  <c r="T1262" i="29"/>
  <c r="P1261" i="29"/>
  <c r="L1260" i="29"/>
  <c r="T1258" i="29"/>
  <c r="P1257" i="29"/>
  <c r="L1256" i="29"/>
  <c r="T1254" i="29"/>
  <c r="P1253" i="29"/>
  <c r="L1252" i="29"/>
  <c r="T1250" i="29"/>
  <c r="P1249" i="29"/>
  <c r="L1248" i="29"/>
  <c r="T1246" i="29"/>
  <c r="P1245" i="29"/>
  <c r="L1244" i="29"/>
  <c r="T1242" i="29"/>
  <c r="P1241" i="29"/>
  <c r="L1240" i="29"/>
  <c r="T1238" i="29"/>
  <c r="P1237" i="29"/>
  <c r="L1236" i="29"/>
  <c r="T1234" i="29"/>
  <c r="P1233" i="29"/>
  <c r="L1232" i="29"/>
  <c r="T1230" i="29"/>
  <c r="P1229" i="29"/>
  <c r="L1228" i="29"/>
  <c r="T1226" i="29"/>
  <c r="P1225" i="29"/>
  <c r="L1224" i="29"/>
  <c r="T1222" i="29"/>
  <c r="P1221" i="29"/>
  <c r="L1220" i="29"/>
  <c r="T1218" i="29"/>
  <c r="P1217" i="29"/>
  <c r="L1216" i="29"/>
  <c r="T1214" i="29"/>
  <c r="P1213" i="29"/>
  <c r="L1212" i="29"/>
  <c r="T1210" i="29"/>
  <c r="P1209" i="29"/>
  <c r="L1208" i="29"/>
  <c r="T1206" i="29"/>
  <c r="P1205" i="29"/>
  <c r="L1204" i="29"/>
  <c r="T1202" i="29"/>
  <c r="P1201" i="29"/>
  <c r="L1200" i="29"/>
  <c r="T1198" i="29"/>
  <c r="P1197" i="29"/>
  <c r="L1196" i="29"/>
  <c r="T1194" i="29"/>
  <c r="P1193" i="29"/>
  <c r="L1192" i="29"/>
  <c r="T1190" i="29"/>
  <c r="P1189" i="29"/>
  <c r="L1188" i="29"/>
  <c r="T1186" i="29"/>
  <c r="P1185" i="29"/>
  <c r="L1184" i="29"/>
  <c r="T1182" i="29"/>
  <c r="P1181" i="29"/>
  <c r="L1180" i="29"/>
  <c r="T1178" i="29"/>
  <c r="P1177" i="29"/>
  <c r="L1176" i="29"/>
  <c r="T1174" i="29"/>
  <c r="P1173" i="29"/>
  <c r="L1172" i="29"/>
  <c r="T1170" i="29"/>
  <c r="P1169" i="29"/>
  <c r="L1168" i="29"/>
  <c r="T1166" i="29"/>
  <c r="P1165" i="29"/>
  <c r="L1164" i="29"/>
  <c r="T1162" i="29"/>
  <c r="P1161" i="29"/>
  <c r="P1398" i="29"/>
  <c r="S1391" i="29"/>
  <c r="V1384" i="29"/>
  <c r="L1377" i="29"/>
  <c r="O1370" i="29"/>
  <c r="R1363" i="29"/>
  <c r="N1357" i="29"/>
  <c r="M1353" i="29"/>
  <c r="M1349" i="29"/>
  <c r="N1346" i="29"/>
  <c r="S1342" i="29"/>
  <c r="U1339" i="29"/>
  <c r="K1337" i="29"/>
  <c r="P1333" i="29"/>
  <c r="T1330" i="29"/>
  <c r="V1328" i="29"/>
  <c r="R1326" i="29"/>
  <c r="O1324" i="29"/>
  <c r="R1322" i="29"/>
  <c r="Q1320" i="29"/>
  <c r="S1318" i="29"/>
  <c r="V1316" i="29"/>
  <c r="T1314" i="29"/>
  <c r="L1313" i="29"/>
  <c r="P1311" i="29"/>
  <c r="S1309" i="29"/>
  <c r="L1308" i="29"/>
  <c r="S1306" i="29"/>
  <c r="N1305" i="29"/>
  <c r="U1303" i="29"/>
  <c r="P1302" i="29"/>
  <c r="K1301" i="29"/>
  <c r="R1299" i="29"/>
  <c r="L1298" i="29"/>
  <c r="S1296" i="29"/>
  <c r="N1295" i="29"/>
  <c r="U1293" i="29"/>
  <c r="P1292" i="29"/>
  <c r="K1291" i="29"/>
  <c r="R1289" i="29"/>
  <c r="M1288" i="29"/>
  <c r="T1286" i="29"/>
  <c r="O1285" i="29"/>
  <c r="K1284" i="29"/>
  <c r="S1282" i="29"/>
  <c r="O1281" i="29"/>
  <c r="K1280" i="29"/>
  <c r="S1278" i="29"/>
  <c r="O1277" i="29"/>
  <c r="K1276" i="29"/>
  <c r="S1274" i="29"/>
  <c r="O1273" i="29"/>
  <c r="K1272" i="29"/>
  <c r="S1270" i="29"/>
  <c r="O1269" i="29"/>
  <c r="K1268" i="29"/>
  <c r="S1266" i="29"/>
  <c r="O1265" i="29"/>
  <c r="K1264" i="29"/>
  <c r="S1262" i="29"/>
  <c r="O1261" i="29"/>
  <c r="K1260" i="29"/>
  <c r="S1258" i="29"/>
  <c r="O1257" i="29"/>
  <c r="K1256" i="29"/>
  <c r="S1254" i="29"/>
  <c r="O1253" i="29"/>
  <c r="K1252" i="29"/>
  <c r="S1250" i="29"/>
  <c r="O1249" i="29"/>
  <c r="K1248" i="29"/>
  <c r="S1246" i="29"/>
  <c r="O1245" i="29"/>
  <c r="K1244" i="29"/>
  <c r="S1242" i="29"/>
  <c r="O1241" i="29"/>
  <c r="K1240" i="29"/>
  <c r="S1238" i="29"/>
  <c r="O1237" i="29"/>
  <c r="K1236" i="29"/>
  <c r="S1234" i="29"/>
  <c r="O1233" i="29"/>
  <c r="K1232" i="29"/>
  <c r="S1230" i="29"/>
  <c r="O1229" i="29"/>
  <c r="K1228" i="29"/>
  <c r="S1226" i="29"/>
  <c r="O1225" i="29"/>
  <c r="K1224" i="29"/>
  <c r="S1222" i="29"/>
  <c r="O1221" i="29"/>
  <c r="K1220" i="29"/>
  <c r="S1218" i="29"/>
  <c r="O1217" i="29"/>
  <c r="K1216" i="29"/>
  <c r="S1214" i="29"/>
  <c r="O1213" i="29"/>
  <c r="K1212" i="29"/>
  <c r="S1210" i="29"/>
  <c r="O1209" i="29"/>
  <c r="K1208" i="29"/>
  <c r="S1206" i="29"/>
  <c r="O1205" i="29"/>
  <c r="K1204" i="29"/>
  <c r="S1202" i="29"/>
  <c r="O1201" i="29"/>
  <c r="K1200" i="29"/>
  <c r="S1198" i="29"/>
  <c r="O1197" i="29"/>
  <c r="K1196" i="29"/>
  <c r="S1194" i="29"/>
  <c r="O1193" i="29"/>
  <c r="K1192" i="29"/>
  <c r="S1190" i="29"/>
  <c r="O1189" i="29"/>
  <c r="K1188" i="29"/>
  <c r="S1186" i="29"/>
  <c r="O1185" i="29"/>
  <c r="K1184" i="29"/>
  <c r="S1182" i="29"/>
  <c r="O1181" i="29"/>
  <c r="K1180" i="29"/>
  <c r="S1178" i="29"/>
  <c r="O1177" i="29"/>
  <c r="K1176" i="29"/>
  <c r="S1174" i="29"/>
  <c r="O1173" i="29"/>
  <c r="K1172" i="29"/>
  <c r="S1170" i="29"/>
  <c r="O1169" i="29"/>
  <c r="K1168" i="29"/>
  <c r="S1166" i="29"/>
  <c r="O1165" i="29"/>
  <c r="K1164" i="29"/>
  <c r="S1162" i="29"/>
  <c r="O1161" i="29"/>
  <c r="K1160" i="29"/>
  <c r="O1398" i="29"/>
  <c r="R1391" i="29"/>
  <c r="T1383" i="29"/>
  <c r="K1377" i="29"/>
  <c r="N1370" i="29"/>
  <c r="P1362" i="29"/>
  <c r="M1357" i="29"/>
  <c r="L1353" i="29"/>
  <c r="L1349" i="29"/>
  <c r="P1345" i="29"/>
  <c r="R1342" i="29"/>
  <c r="T1339" i="29"/>
  <c r="V1336" i="29"/>
  <c r="O1333" i="29"/>
  <c r="S1330" i="29"/>
  <c r="Q1328" i="29"/>
  <c r="Q1326" i="29"/>
  <c r="N1324" i="29"/>
  <c r="Q1322" i="29"/>
  <c r="O1320" i="29"/>
  <c r="R1318" i="29"/>
  <c r="Q1316" i="29"/>
  <c r="S1314" i="29"/>
  <c r="K1313" i="29"/>
  <c r="M1311" i="29"/>
  <c r="R1309" i="29"/>
  <c r="K1308" i="29"/>
  <c r="R1306" i="29"/>
  <c r="M1305" i="29"/>
  <c r="T1303" i="29"/>
  <c r="O1302" i="29"/>
  <c r="V1300" i="29"/>
  <c r="P1299" i="29"/>
  <c r="K1298" i="29"/>
  <c r="R1296" i="29"/>
  <c r="M1295" i="29"/>
  <c r="T1293" i="29"/>
  <c r="O1292" i="29"/>
  <c r="V1290" i="29"/>
  <c r="Q1289" i="29"/>
  <c r="L1288" i="29"/>
  <c r="S1286" i="29"/>
  <c r="N1285" i="29"/>
  <c r="V1283" i="29"/>
  <c r="R1282" i="29"/>
  <c r="N1281" i="29"/>
  <c r="V1279" i="29"/>
  <c r="R1278" i="29"/>
  <c r="N1277" i="29"/>
  <c r="V1275" i="29"/>
  <c r="R1274" i="29"/>
  <c r="N1273" i="29"/>
  <c r="V1271" i="29"/>
  <c r="R1270" i="29"/>
  <c r="N1269" i="29"/>
  <c r="V1267" i="29"/>
  <c r="R1266" i="29"/>
  <c r="N1265" i="29"/>
  <c r="V1263" i="29"/>
  <c r="R1262" i="29"/>
  <c r="N1261" i="29"/>
  <c r="V1259" i="29"/>
  <c r="R1258" i="29"/>
  <c r="N1257" i="29"/>
  <c r="V1255" i="29"/>
  <c r="R1254" i="29"/>
  <c r="N1253" i="29"/>
  <c r="V1251" i="29"/>
  <c r="R1250" i="29"/>
  <c r="N1249" i="29"/>
  <c r="V1247" i="29"/>
  <c r="R1246" i="29"/>
  <c r="N1245" i="29"/>
  <c r="V1243" i="29"/>
  <c r="R1242" i="29"/>
  <c r="N1241" i="29"/>
  <c r="V1239" i="29"/>
  <c r="R1238" i="29"/>
  <c r="N1237" i="29"/>
  <c r="V1235" i="29"/>
  <c r="R1234" i="29"/>
  <c r="N1233" i="29"/>
  <c r="V1231" i="29"/>
  <c r="R1230" i="29"/>
  <c r="N1229" i="29"/>
  <c r="V1227" i="29"/>
  <c r="R1226" i="29"/>
  <c r="N1225" i="29"/>
  <c r="V1223" i="29"/>
  <c r="R1222" i="29"/>
  <c r="N1221" i="29"/>
  <c r="V1219" i="29"/>
  <c r="R1218" i="29"/>
  <c r="N1217" i="29"/>
  <c r="V1215" i="29"/>
  <c r="R1214" i="29"/>
  <c r="N1213" i="29"/>
  <c r="V1211" i="29"/>
  <c r="R1210" i="29"/>
  <c r="N1209" i="29"/>
  <c r="V1207" i="29"/>
  <c r="R1206" i="29"/>
  <c r="N1205" i="29"/>
  <c r="V1203" i="29"/>
  <c r="N1398" i="29"/>
  <c r="P1390" i="29"/>
  <c r="S1383" i="29"/>
  <c r="V1376" i="29"/>
  <c r="L1369" i="29"/>
  <c r="O1362" i="29"/>
  <c r="L1357" i="29"/>
  <c r="K1353" i="29"/>
  <c r="K1349" i="29"/>
  <c r="O1345" i="29"/>
  <c r="Q1342" i="29"/>
  <c r="S1339" i="29"/>
  <c r="L1336" i="29"/>
  <c r="N1333" i="29"/>
  <c r="R1330" i="29"/>
  <c r="O1328" i="29"/>
  <c r="P1326" i="29"/>
  <c r="M1324" i="29"/>
  <c r="P1322" i="29"/>
  <c r="N1320" i="29"/>
  <c r="Q1318" i="29"/>
  <c r="O1316" i="29"/>
  <c r="R1314" i="29"/>
  <c r="V1312" i="29"/>
  <c r="L1311" i="29"/>
  <c r="Q1309" i="29"/>
  <c r="V1307" i="29"/>
  <c r="Q1306" i="29"/>
  <c r="L1305" i="29"/>
  <c r="S1303" i="29"/>
  <c r="L1397" i="29"/>
  <c r="O1390" i="29"/>
  <c r="R1383" i="29"/>
  <c r="T1375" i="29"/>
  <c r="K1369" i="29"/>
  <c r="N1362" i="29"/>
  <c r="K1357" i="29"/>
  <c r="V1352" i="29"/>
  <c r="V1348" i="29"/>
  <c r="N1345" i="29"/>
  <c r="P1342" i="29"/>
  <c r="R1339" i="29"/>
  <c r="K1336" i="29"/>
  <c r="M1333" i="29"/>
  <c r="Q1330" i="29"/>
  <c r="M1328" i="29"/>
  <c r="O1326" i="29"/>
  <c r="L1324" i="29"/>
  <c r="O1322" i="29"/>
  <c r="M1320" i="29"/>
  <c r="P1318" i="29"/>
  <c r="N1316" i="29"/>
  <c r="Q1314" i="29"/>
  <c r="T1312" i="29"/>
  <c r="K1311" i="29"/>
  <c r="P1309" i="29"/>
  <c r="U1307" i="29"/>
  <c r="P1306" i="29"/>
  <c r="K1305" i="29"/>
  <c r="R1303" i="29"/>
  <c r="L1302" i="29"/>
  <c r="S1300" i="29"/>
  <c r="N1299" i="29"/>
  <c r="U1297" i="29"/>
  <c r="P1296" i="29"/>
  <c r="K1295" i="29"/>
  <c r="R1293" i="29"/>
  <c r="M1292" i="29"/>
  <c r="T1290" i="29"/>
  <c r="O1289" i="29"/>
  <c r="V1287" i="29"/>
  <c r="Q1286" i="29"/>
  <c r="L1285" i="29"/>
  <c r="T1283" i="29"/>
  <c r="P1282" i="29"/>
  <c r="L1281" i="29"/>
  <c r="T1279" i="29"/>
  <c r="P1278" i="29"/>
  <c r="L1277" i="29"/>
  <c r="T1275" i="29"/>
  <c r="P1274" i="29"/>
  <c r="L1273" i="29"/>
  <c r="T1271" i="29"/>
  <c r="P1270" i="29"/>
  <c r="L1269" i="29"/>
  <c r="T1267" i="29"/>
  <c r="P1266" i="29"/>
  <c r="L1265" i="29"/>
  <c r="T1263" i="29"/>
  <c r="P1262" i="29"/>
  <c r="L1261" i="29"/>
  <c r="T1259" i="29"/>
  <c r="P1258" i="29"/>
  <c r="L1257" i="29"/>
  <c r="T1255" i="29"/>
  <c r="P1254" i="29"/>
  <c r="L1253" i="29"/>
  <c r="T1251" i="29"/>
  <c r="P1250" i="29"/>
  <c r="L1249" i="29"/>
  <c r="T1247" i="29"/>
  <c r="P1246" i="29"/>
  <c r="L1245" i="29"/>
  <c r="T1243" i="29"/>
  <c r="P1242" i="29"/>
  <c r="L1241" i="29"/>
  <c r="T1239" i="29"/>
  <c r="P1238" i="29"/>
  <c r="L1237" i="29"/>
  <c r="T1235" i="29"/>
  <c r="P1234" i="29"/>
  <c r="L1233" i="29"/>
  <c r="T1231" i="29"/>
  <c r="P1230" i="29"/>
  <c r="L1229" i="29"/>
  <c r="T1227" i="29"/>
  <c r="P1226" i="29"/>
  <c r="L1225" i="29"/>
  <c r="T1223" i="29"/>
  <c r="P1222" i="29"/>
  <c r="L1221" i="29"/>
  <c r="T1219" i="29"/>
  <c r="P1218" i="29"/>
  <c r="L1217" i="29"/>
  <c r="T1215" i="29"/>
  <c r="P1214" i="29"/>
  <c r="L1213" i="29"/>
  <c r="T1211" i="29"/>
  <c r="P1210" i="29"/>
  <c r="L1209" i="29"/>
  <c r="T1207" i="29"/>
  <c r="P1206" i="29"/>
  <c r="L1205" i="29"/>
  <c r="T1203" i="29"/>
  <c r="K1397" i="29"/>
  <c r="N1390" i="29"/>
  <c r="P1382" i="29"/>
  <c r="S1375" i="29"/>
  <c r="V1368" i="29"/>
  <c r="L1361" i="29"/>
  <c r="V1356" i="29"/>
  <c r="V1351" i="29"/>
  <c r="L1348" i="29"/>
  <c r="M1345" i="29"/>
  <c r="O1342" i="29"/>
  <c r="T1338" i="29"/>
  <c r="V1335" i="29"/>
  <c r="L1333" i="29"/>
  <c r="P1330" i="29"/>
  <c r="L1328" i="29"/>
  <c r="N1326" i="29"/>
  <c r="K1324" i="29"/>
  <c r="N1322" i="29"/>
  <c r="L1320" i="29"/>
  <c r="O1318" i="29"/>
  <c r="M1316" i="29"/>
  <c r="P1314" i="29"/>
  <c r="Q1312" i="29"/>
  <c r="V1310" i="29"/>
  <c r="O1309" i="29"/>
  <c r="T1307" i="29"/>
  <c r="O1306" i="29"/>
  <c r="V1304" i="29"/>
  <c r="P1303" i="29"/>
  <c r="K1302" i="29"/>
  <c r="R1300" i="29"/>
  <c r="M1299" i="29"/>
  <c r="T1297" i="29"/>
  <c r="O1296" i="29"/>
  <c r="V1294" i="29"/>
  <c r="Q1293" i="29"/>
  <c r="L1292" i="29"/>
  <c r="S1290" i="29"/>
  <c r="N1289" i="29"/>
  <c r="U1287" i="29"/>
  <c r="P1286" i="29"/>
  <c r="K1285" i="29"/>
  <c r="S1283" i="29"/>
  <c r="O1282" i="29"/>
  <c r="K1281" i="29"/>
  <c r="S1279" i="29"/>
  <c r="O1278" i="29"/>
  <c r="K1277" i="29"/>
  <c r="S1275" i="29"/>
  <c r="O1274" i="29"/>
  <c r="K1273" i="29"/>
  <c r="S1271" i="29"/>
  <c r="O1270" i="29"/>
  <c r="K1269" i="29"/>
  <c r="S1267" i="29"/>
  <c r="O1266" i="29"/>
  <c r="K1265" i="29"/>
  <c r="S1263" i="29"/>
  <c r="O1262" i="29"/>
  <c r="K1261" i="29"/>
  <c r="S1259" i="29"/>
  <c r="O1258" i="29"/>
  <c r="K1257" i="29"/>
  <c r="S1255" i="29"/>
  <c r="O1254" i="29"/>
  <c r="K1253" i="29"/>
  <c r="S1251" i="29"/>
  <c r="O1250" i="29"/>
  <c r="K1249" i="29"/>
  <c r="S1247" i="29"/>
  <c r="O1246" i="29"/>
  <c r="K1245" i="29"/>
  <c r="S1243" i="29"/>
  <c r="O1242" i="29"/>
  <c r="K1241" i="29"/>
  <c r="S1239" i="29"/>
  <c r="O1238" i="29"/>
  <c r="K1237" i="29"/>
  <c r="S1235" i="29"/>
  <c r="O1234" i="29"/>
  <c r="K1233" i="29"/>
  <c r="S1231" i="29"/>
  <c r="O1230" i="29"/>
  <c r="K1229" i="29"/>
  <c r="S1227" i="29"/>
  <c r="O1226" i="29"/>
  <c r="K1225" i="29"/>
  <c r="S1223" i="29"/>
  <c r="O1222" i="29"/>
  <c r="K1221" i="29"/>
  <c r="S1219" i="29"/>
  <c r="O1218" i="29"/>
  <c r="K1217" i="29"/>
  <c r="S1215" i="29"/>
  <c r="O1214" i="29"/>
  <c r="K1213" i="29"/>
  <c r="S1211" i="29"/>
  <c r="O1210" i="29"/>
  <c r="K1209" i="29"/>
  <c r="S1207" i="29"/>
  <c r="O1206" i="29"/>
  <c r="K1205" i="29"/>
  <c r="S1203" i="29"/>
  <c r="O1202" i="29"/>
  <c r="K1201" i="29"/>
  <c r="S1199" i="29"/>
  <c r="O1198" i="29"/>
  <c r="K1197" i="29"/>
  <c r="S1195" i="29"/>
  <c r="O1194" i="29"/>
  <c r="K1193" i="29"/>
  <c r="S1191" i="29"/>
  <c r="O1190" i="29"/>
  <c r="K1189" i="29"/>
  <c r="S1187" i="29"/>
  <c r="O1186" i="29"/>
  <c r="K1185" i="29"/>
  <c r="S1183" i="29"/>
  <c r="O1182" i="29"/>
  <c r="K1181" i="29"/>
  <c r="S1179" i="29"/>
  <c r="O1178" i="29"/>
  <c r="K1177" i="29"/>
  <c r="S1175" i="29"/>
  <c r="O1174" i="29"/>
  <c r="V1396" i="29"/>
  <c r="L1389" i="29"/>
  <c r="O1382" i="29"/>
  <c r="R1375" i="29"/>
  <c r="T1367" i="29"/>
  <c r="K1361" i="29"/>
  <c r="V1355" i="29"/>
  <c r="U1351" i="29"/>
  <c r="V1347" i="29"/>
  <c r="L1345" i="29"/>
  <c r="N1342" i="29"/>
  <c r="S1338" i="29"/>
  <c r="U1335" i="29"/>
  <c r="K1333" i="29"/>
  <c r="O1330" i="29"/>
  <c r="K1328" i="29"/>
  <c r="U1325" i="29"/>
  <c r="V1323" i="29"/>
  <c r="U1321" i="29"/>
  <c r="K1320" i="29"/>
  <c r="N1318" i="29"/>
  <c r="L1316" i="29"/>
  <c r="O1314" i="29"/>
  <c r="P1312" i="29"/>
  <c r="U1310" i="29"/>
  <c r="N1309" i="29"/>
  <c r="S1307" i="29"/>
  <c r="N1306" i="29"/>
  <c r="T1304" i="29"/>
  <c r="O1303" i="29"/>
  <c r="V1301" i="29"/>
  <c r="Q1300" i="29"/>
  <c r="L1299" i="29"/>
  <c r="S1297" i="29"/>
  <c r="N1296" i="29"/>
  <c r="U1294" i="29"/>
  <c r="P1293" i="29"/>
  <c r="K1292" i="29"/>
  <c r="R1290" i="29"/>
  <c r="M1289" i="29"/>
  <c r="T1287" i="29"/>
  <c r="O1286" i="29"/>
  <c r="V1284" i="29"/>
  <c r="R1283" i="29"/>
  <c r="N1282" i="29"/>
  <c r="V1280" i="29"/>
  <c r="R1279" i="29"/>
  <c r="N1278" i="29"/>
  <c r="V1276" i="29"/>
  <c r="R1275" i="29"/>
  <c r="N1274" i="29"/>
  <c r="V1272" i="29"/>
  <c r="R1271" i="29"/>
  <c r="N1270" i="29"/>
  <c r="V1268" i="29"/>
  <c r="R1267" i="29"/>
  <c r="N1266" i="29"/>
  <c r="V1264" i="29"/>
  <c r="R1263" i="29"/>
  <c r="N1262" i="29"/>
  <c r="V1260" i="29"/>
  <c r="R1259" i="29"/>
  <c r="N1258" i="29"/>
  <c r="V1256" i="29"/>
  <c r="R1255" i="29"/>
  <c r="N1254" i="29"/>
  <c r="V1252" i="29"/>
  <c r="R1251" i="29"/>
  <c r="N1250" i="29"/>
  <c r="V1248" i="29"/>
  <c r="R1247" i="29"/>
  <c r="N1246" i="29"/>
  <c r="V1244" i="29"/>
  <c r="R1243" i="29"/>
  <c r="N1242" i="29"/>
  <c r="V1240" i="29"/>
  <c r="R1239" i="29"/>
  <c r="N1238" i="29"/>
  <c r="V1236" i="29"/>
  <c r="R1235" i="29"/>
  <c r="N1234" i="29"/>
  <c r="V1232" i="29"/>
  <c r="R1231" i="29"/>
  <c r="N1230" i="29"/>
  <c r="V1228" i="29"/>
  <c r="R1227" i="29"/>
  <c r="N1226" i="29"/>
  <c r="V1224" i="29"/>
  <c r="R1223" i="29"/>
  <c r="N1222" i="29"/>
  <c r="V1220" i="29"/>
  <c r="R1219" i="29"/>
  <c r="N1218" i="29"/>
  <c r="V1216" i="29"/>
  <c r="R1215" i="29"/>
  <c r="N1214" i="29"/>
  <c r="V1212" i="29"/>
  <c r="R1211" i="29"/>
  <c r="N1210" i="29"/>
  <c r="V1208" i="29"/>
  <c r="R1207" i="29"/>
  <c r="N1206" i="29"/>
  <c r="V1204" i="29"/>
  <c r="R1203" i="29"/>
  <c r="N1202" i="29"/>
  <c r="V1200" i="29"/>
  <c r="R1199" i="29"/>
  <c r="N1198" i="29"/>
  <c r="V1196" i="29"/>
  <c r="R1195" i="29"/>
  <c r="N1194" i="29"/>
  <c r="V1192" i="29"/>
  <c r="R1191" i="29"/>
  <c r="T1395" i="29"/>
  <c r="K1389" i="29"/>
  <c r="N1382" i="29"/>
  <c r="P1374" i="29"/>
  <c r="S1367" i="29"/>
  <c r="V1360" i="29"/>
  <c r="U1355" i="29"/>
  <c r="T1351" i="29"/>
  <c r="U1347" i="29"/>
  <c r="K1345" i="29"/>
  <c r="P1341" i="29"/>
  <c r="R1338" i="29"/>
  <c r="T1335" i="29"/>
  <c r="V1332" i="29"/>
  <c r="N1330" i="29"/>
  <c r="V1327" i="29"/>
  <c r="S1325" i="29"/>
  <c r="U1323" i="29"/>
  <c r="S1321" i="29"/>
  <c r="V1319" i="29"/>
  <c r="U1317" i="29"/>
  <c r="K1316" i="29"/>
  <c r="N1314" i="29"/>
  <c r="O1312" i="29"/>
  <c r="T1310" i="29"/>
  <c r="M1309" i="29"/>
  <c r="R1307" i="29"/>
  <c r="L1306" i="29"/>
  <c r="S1304" i="29"/>
  <c r="N1303" i="29"/>
  <c r="U1301" i="29"/>
  <c r="P1300" i="29"/>
  <c r="K1299" i="29"/>
  <c r="R1297" i="29"/>
  <c r="M1296" i="29"/>
  <c r="T1294" i="29"/>
  <c r="O1293" i="29"/>
  <c r="V1291" i="29"/>
  <c r="Q1290" i="29"/>
  <c r="L1289" i="29"/>
  <c r="S1287" i="29"/>
  <c r="N1286" i="29"/>
  <c r="U1284" i="29"/>
  <c r="Q1283" i="29"/>
  <c r="M1282" i="29"/>
  <c r="U1280" i="29"/>
  <c r="Q1279" i="29"/>
  <c r="M1278" i="29"/>
  <c r="U1276" i="29"/>
  <c r="Q1275" i="29"/>
  <c r="M1274" i="29"/>
  <c r="U1272" i="29"/>
  <c r="Q1271" i="29"/>
  <c r="M1270" i="29"/>
  <c r="U1268" i="29"/>
  <c r="Q1267" i="29"/>
  <c r="M1266" i="29"/>
  <c r="U1264" i="29"/>
  <c r="Q1263" i="29"/>
  <c r="M1262" i="29"/>
  <c r="U1260" i="29"/>
  <c r="Q1259" i="29"/>
  <c r="M1258" i="29"/>
  <c r="U1256" i="29"/>
  <c r="Q1255" i="29"/>
  <c r="M1254" i="29"/>
  <c r="U1252" i="29"/>
  <c r="Q1251" i="29"/>
  <c r="M1250" i="29"/>
  <c r="U1248" i="29"/>
  <c r="Q1247" i="29"/>
  <c r="M1246" i="29"/>
  <c r="U1244" i="29"/>
  <c r="Q1243" i="29"/>
  <c r="M1242" i="29"/>
  <c r="U1240" i="29"/>
  <c r="Q1239" i="29"/>
  <c r="M1238" i="29"/>
  <c r="U1236" i="29"/>
  <c r="Q1235" i="29"/>
  <c r="M1234" i="29"/>
  <c r="U1232" i="29"/>
  <c r="Q1231" i="29"/>
  <c r="M1230" i="29"/>
  <c r="U1228" i="29"/>
  <c r="Q1227" i="29"/>
  <c r="M1226" i="29"/>
  <c r="U1224" i="29"/>
  <c r="Q1223" i="29"/>
  <c r="M1222" i="29"/>
  <c r="U1220" i="29"/>
  <c r="Q1219" i="29"/>
  <c r="M1218" i="29"/>
  <c r="U1216" i="29"/>
  <c r="Q1215" i="29"/>
  <c r="M1214" i="29"/>
  <c r="U1212" i="29"/>
  <c r="Q1211" i="29"/>
  <c r="M1210" i="29"/>
  <c r="U1208" i="29"/>
  <c r="Q1207" i="29"/>
  <c r="M1206" i="29"/>
  <c r="U1204" i="29"/>
  <c r="Q1203" i="29"/>
  <c r="M1202" i="29"/>
  <c r="S1395" i="29"/>
  <c r="V1388" i="29"/>
  <c r="L1381" i="29"/>
  <c r="O1374" i="29"/>
  <c r="R1367" i="29"/>
  <c r="V1359" i="29"/>
  <c r="T1355" i="29"/>
  <c r="S1351" i="29"/>
  <c r="T1347" i="29"/>
  <c r="V1344" i="29"/>
  <c r="O1341" i="29"/>
  <c r="Q1338" i="29"/>
  <c r="S1335" i="29"/>
  <c r="L1332" i="29"/>
  <c r="U1329" i="29"/>
  <c r="U1327" i="29"/>
  <c r="Q1325" i="29"/>
  <c r="T1323" i="29"/>
  <c r="R1321" i="29"/>
  <c r="U1319" i="29"/>
  <c r="S1317" i="29"/>
  <c r="V1315" i="29"/>
  <c r="U1313" i="29"/>
  <c r="N1312" i="29"/>
  <c r="S1310" i="29"/>
  <c r="L1309" i="29"/>
  <c r="P1307" i="29"/>
  <c r="K1306" i="29"/>
  <c r="R1304" i="29"/>
  <c r="M1303" i="29"/>
  <c r="T1301" i="29"/>
  <c r="O1300" i="29"/>
  <c r="V1298" i="29"/>
  <c r="Q1297" i="29"/>
  <c r="L1296" i="29"/>
  <c r="S1294" i="29"/>
  <c r="N1293" i="29"/>
  <c r="U1291" i="29"/>
  <c r="P1290" i="29"/>
  <c r="K1289" i="29"/>
  <c r="R1287" i="29"/>
  <c r="L1286" i="29"/>
  <c r="T1284" i="29"/>
  <c r="P1283" i="29"/>
  <c r="L1282" i="29"/>
  <c r="T1280" i="29"/>
  <c r="P1279" i="29"/>
  <c r="L1278" i="29"/>
  <c r="T1276" i="29"/>
  <c r="P1275" i="29"/>
  <c r="L1274" i="29"/>
  <c r="T1272" i="29"/>
  <c r="P1271" i="29"/>
  <c r="L1270" i="29"/>
  <c r="T1268" i="29"/>
  <c r="P1267" i="29"/>
  <c r="L1266" i="29"/>
  <c r="T1264" i="29"/>
  <c r="P1263" i="29"/>
  <c r="L1262" i="29"/>
  <c r="T1260" i="29"/>
  <c r="P1259" i="29"/>
  <c r="L1258" i="29"/>
  <c r="T1256" i="29"/>
  <c r="P1255" i="29"/>
  <c r="L1254" i="29"/>
  <c r="T1252" i="29"/>
  <c r="P1251" i="29"/>
  <c r="L1250" i="29"/>
  <c r="T1248" i="29"/>
  <c r="P1247" i="29"/>
  <c r="L1246" i="29"/>
  <c r="T1244" i="29"/>
  <c r="P1243" i="29"/>
  <c r="L1242" i="29"/>
  <c r="T1240" i="29"/>
  <c r="P1239" i="29"/>
  <c r="L1238" i="29"/>
  <c r="T1236" i="29"/>
  <c r="P1235" i="29"/>
  <c r="L1234" i="29"/>
  <c r="T1232" i="29"/>
  <c r="P1231" i="29"/>
  <c r="L1230" i="29"/>
  <c r="T1228" i="29"/>
  <c r="P1227" i="29"/>
  <c r="L1226" i="29"/>
  <c r="T1224" i="29"/>
  <c r="P1223" i="29"/>
  <c r="L1222" i="29"/>
  <c r="T1220" i="29"/>
  <c r="P1219" i="29"/>
  <c r="L1218" i="29"/>
  <c r="T1216" i="29"/>
  <c r="P1215" i="29"/>
  <c r="L1214" i="29"/>
  <c r="T1212" i="29"/>
  <c r="P1211" i="29"/>
  <c r="L1210" i="29"/>
  <c r="T1208" i="29"/>
  <c r="P1207" i="29"/>
  <c r="L1206" i="29"/>
  <c r="T1204" i="29"/>
  <c r="R1395" i="29"/>
  <c r="T1387" i="29"/>
  <c r="K1381" i="29"/>
  <c r="N1374" i="29"/>
  <c r="P1366" i="29"/>
  <c r="T1359" i="29"/>
  <c r="S1355" i="29"/>
  <c r="R1351" i="29"/>
  <c r="S1347" i="29"/>
  <c r="L1344" i="29"/>
  <c r="N1341" i="29"/>
  <c r="P1338" i="29"/>
  <c r="R1335" i="29"/>
  <c r="K1332" i="29"/>
  <c r="S1329" i="29"/>
  <c r="T1327" i="29"/>
  <c r="P1325" i="29"/>
  <c r="S1323" i="29"/>
  <c r="Q1321" i="29"/>
  <c r="T1319" i="29"/>
  <c r="R1317" i="29"/>
  <c r="U1315" i="29"/>
  <c r="T1313" i="29"/>
  <c r="M1312" i="29"/>
  <c r="R1310" i="29"/>
  <c r="K1309" i="29"/>
  <c r="O1307" i="29"/>
  <c r="V1305" i="29"/>
  <c r="Q1304" i="29"/>
  <c r="L1303" i="29"/>
  <c r="S1301" i="29"/>
  <c r="N1300" i="29"/>
  <c r="U1298" i="29"/>
  <c r="P1297" i="29"/>
  <c r="K1296" i="29"/>
  <c r="R1294" i="29"/>
  <c r="M1293" i="29"/>
  <c r="T1291" i="29"/>
  <c r="O1290" i="29"/>
  <c r="V1288" i="29"/>
  <c r="P1287" i="29"/>
  <c r="K1286" i="29"/>
  <c r="S1284" i="29"/>
  <c r="O1283" i="29"/>
  <c r="K1282" i="29"/>
  <c r="S1280" i="29"/>
  <c r="O1279" i="29"/>
  <c r="K1278" i="29"/>
  <c r="S1276" i="29"/>
  <c r="O1275" i="29"/>
  <c r="K1274" i="29"/>
  <c r="S1272" i="29"/>
  <c r="O1271" i="29"/>
  <c r="K1270" i="29"/>
  <c r="S1268" i="29"/>
  <c r="O1267" i="29"/>
  <c r="K1266" i="29"/>
  <c r="S1264" i="29"/>
  <c r="O1263" i="29"/>
  <c r="K1262" i="29"/>
  <c r="S1260" i="29"/>
  <c r="O1259" i="29"/>
  <c r="K1258" i="29"/>
  <c r="S1256" i="29"/>
  <c r="O1255" i="29"/>
  <c r="K1254" i="29"/>
  <c r="S1252" i="29"/>
  <c r="O1251" i="29"/>
  <c r="K1250" i="29"/>
  <c r="S1248" i="29"/>
  <c r="O1247" i="29"/>
  <c r="K1246" i="29"/>
  <c r="S1244" i="29"/>
  <c r="O1243" i="29"/>
  <c r="K1242" i="29"/>
  <c r="S1240" i="29"/>
  <c r="O1239" i="29"/>
  <c r="K1238" i="29"/>
  <c r="S1236" i="29"/>
  <c r="O1235" i="29"/>
  <c r="K1234" i="29"/>
  <c r="S1232" i="29"/>
  <c r="O1231" i="29"/>
  <c r="K1230" i="29"/>
  <c r="S1228" i="29"/>
  <c r="O1227" i="29"/>
  <c r="Q1329" i="29"/>
  <c r="N1302" i="29"/>
  <c r="U1290" i="29"/>
  <c r="U1279" i="29"/>
  <c r="M1269" i="29"/>
  <c r="Q1258" i="29"/>
  <c r="U1247" i="29"/>
  <c r="M1237" i="29"/>
  <c r="Q1226" i="29"/>
  <c r="O1219" i="29"/>
  <c r="R1212" i="29"/>
  <c r="M1205" i="29"/>
  <c r="U1200" i="29"/>
  <c r="K1198" i="29"/>
  <c r="R1194" i="29"/>
  <c r="T1191" i="29"/>
  <c r="V1188" i="29"/>
  <c r="N1186" i="29"/>
  <c r="R1183" i="29"/>
  <c r="V1180" i="29"/>
  <c r="N1178" i="29"/>
  <c r="R1175" i="29"/>
  <c r="K1173" i="29"/>
  <c r="Q1170" i="29"/>
  <c r="R1168" i="29"/>
  <c r="L1166" i="29"/>
  <c r="R1163" i="29"/>
  <c r="L1161" i="29"/>
  <c r="N1159" i="29"/>
  <c r="L1157" i="29"/>
  <c r="O1155" i="29"/>
  <c r="M1153" i="29"/>
  <c r="P1151" i="29"/>
  <c r="N1149" i="29"/>
  <c r="Q1147" i="29"/>
  <c r="O1145" i="29"/>
  <c r="R1143" i="29"/>
  <c r="P1141" i="29"/>
  <c r="S1139" i="29"/>
  <c r="V1137" i="29"/>
  <c r="T1135" i="29"/>
  <c r="K1134" i="29"/>
  <c r="U1131" i="29"/>
  <c r="L1130" i="29"/>
  <c r="V1127" i="29"/>
  <c r="M1126" i="29"/>
  <c r="K1124" i="29"/>
  <c r="N1122" i="29"/>
  <c r="L1120" i="29"/>
  <c r="O1118" i="29"/>
  <c r="R1116" i="29"/>
  <c r="Q1114" i="29"/>
  <c r="U1112" i="29"/>
  <c r="U1110" i="29"/>
  <c r="M1109" i="29"/>
  <c r="Q1107" i="29"/>
  <c r="Q1105" i="29"/>
  <c r="V1103" i="29"/>
  <c r="O1102" i="29"/>
  <c r="U1100" i="29"/>
  <c r="O1099" i="29"/>
  <c r="T1097" i="29"/>
  <c r="M1096" i="29"/>
  <c r="S1094" i="29"/>
  <c r="M1093" i="29"/>
  <c r="S1091" i="29"/>
  <c r="M1090" i="29"/>
  <c r="S1088" i="29"/>
  <c r="L1087" i="29"/>
  <c r="Q1085" i="29"/>
  <c r="K1084" i="29"/>
  <c r="Q1082" i="29"/>
  <c r="K1081" i="29"/>
  <c r="Q1079" i="29"/>
  <c r="K1078" i="29"/>
  <c r="P1076" i="29"/>
  <c r="L1075" i="29"/>
  <c r="T1073" i="29"/>
  <c r="P1072" i="29"/>
  <c r="L1071" i="29"/>
  <c r="T1069" i="29"/>
  <c r="P1068" i="29"/>
  <c r="L1067" i="29"/>
  <c r="T1065" i="29"/>
  <c r="P1064" i="29"/>
  <c r="L1063" i="29"/>
  <c r="T1061" i="29"/>
  <c r="P1060" i="29"/>
  <c r="L1059" i="29"/>
  <c r="T1057" i="29"/>
  <c r="P1056" i="29"/>
  <c r="L1055" i="29"/>
  <c r="T1053" i="29"/>
  <c r="P1052" i="29"/>
  <c r="L1051" i="29"/>
  <c r="T1049" i="29"/>
  <c r="P1048" i="29"/>
  <c r="L1047" i="29"/>
  <c r="T1045" i="29"/>
  <c r="P1044" i="29"/>
  <c r="L1043" i="29"/>
  <c r="T1041" i="29"/>
  <c r="P1040" i="29"/>
  <c r="L1039" i="29"/>
  <c r="T1037" i="29"/>
  <c r="P1036" i="29"/>
  <c r="L1035" i="29"/>
  <c r="T1033" i="29"/>
  <c r="P1032" i="29"/>
  <c r="L1031" i="29"/>
  <c r="T1029" i="29"/>
  <c r="P1028" i="29"/>
  <c r="L1027" i="29"/>
  <c r="T1025" i="29"/>
  <c r="P1024" i="29"/>
  <c r="L1023" i="29"/>
  <c r="T1021" i="29"/>
  <c r="P1020" i="29"/>
  <c r="L1019" i="29"/>
  <c r="T1017" i="29"/>
  <c r="P1016" i="29"/>
  <c r="L1015" i="29"/>
  <c r="T1013" i="29"/>
  <c r="P1012" i="29"/>
  <c r="L1011" i="29"/>
  <c r="T1009" i="29"/>
  <c r="P1008" i="29"/>
  <c r="L1007" i="29"/>
  <c r="T1005" i="29"/>
  <c r="P1004" i="29"/>
  <c r="L1003" i="29"/>
  <c r="T1001" i="29"/>
  <c r="P1000" i="29"/>
  <c r="L999" i="29"/>
  <c r="T997" i="29"/>
  <c r="P996" i="29"/>
  <c r="L995" i="29"/>
  <c r="T993" i="29"/>
  <c r="P992" i="29"/>
  <c r="L991" i="29"/>
  <c r="T989" i="29"/>
  <c r="P988" i="29"/>
  <c r="L987" i="29"/>
  <c r="T985" i="29"/>
  <c r="P984" i="29"/>
  <c r="L983" i="29"/>
  <c r="T981" i="29"/>
  <c r="P980" i="29"/>
  <c r="L979" i="29"/>
  <c r="T977" i="29"/>
  <c r="P976" i="29"/>
  <c r="L975" i="29"/>
  <c r="T973" i="29"/>
  <c r="P972" i="29"/>
  <c r="L971" i="29"/>
  <c r="T969" i="29"/>
  <c r="P968" i="29"/>
  <c r="L967" i="29"/>
  <c r="T965" i="29"/>
  <c r="P964" i="29"/>
  <c r="L963" i="29"/>
  <c r="T961" i="29"/>
  <c r="P960" i="29"/>
  <c r="L959" i="29"/>
  <c r="T957" i="29"/>
  <c r="P956" i="29"/>
  <c r="L955" i="29"/>
  <c r="T953" i="29"/>
  <c r="P952" i="29"/>
  <c r="L951" i="29"/>
  <c r="T949" i="29"/>
  <c r="P948" i="29"/>
  <c r="L947" i="29"/>
  <c r="T945" i="29"/>
  <c r="P944" i="29"/>
  <c r="L943" i="29"/>
  <c r="T941" i="29"/>
  <c r="P940" i="29"/>
  <c r="L939" i="29"/>
  <c r="T937" i="29"/>
  <c r="P936" i="29"/>
  <c r="L935" i="29"/>
  <c r="T933" i="29"/>
  <c r="P932" i="29"/>
  <c r="L931" i="29"/>
  <c r="T929" i="29"/>
  <c r="P928" i="29"/>
  <c r="L927" i="29"/>
  <c r="T925" i="29"/>
  <c r="P924" i="29"/>
  <c r="S1327" i="29"/>
  <c r="R1301" i="29"/>
  <c r="N1290" i="29"/>
  <c r="N1279" i="29"/>
  <c r="R1268" i="29"/>
  <c r="V1257" i="29"/>
  <c r="N1247" i="29"/>
  <c r="R1236" i="29"/>
  <c r="K1226" i="29"/>
  <c r="N1219" i="29"/>
  <c r="U1211" i="29"/>
  <c r="S1204" i="29"/>
  <c r="T1200" i="29"/>
  <c r="V1197" i="29"/>
  <c r="Q1194" i="29"/>
  <c r="Q1191" i="29"/>
  <c r="U1188" i="29"/>
  <c r="M1186" i="29"/>
  <c r="Q1183" i="29"/>
  <c r="U1180" i="29"/>
  <c r="M1178" i="29"/>
  <c r="Q1175" i="29"/>
  <c r="V1172" i="29"/>
  <c r="P1170" i="29"/>
  <c r="V1167" i="29"/>
  <c r="K1166" i="29"/>
  <c r="Q1163" i="29"/>
  <c r="K1161" i="29"/>
  <c r="T1158" i="29"/>
  <c r="K1157" i="29"/>
  <c r="N1155" i="29"/>
  <c r="L1153" i="29"/>
  <c r="O1151" i="29"/>
  <c r="M1149" i="29"/>
  <c r="P1147" i="29"/>
  <c r="N1145" i="29"/>
  <c r="Q1143" i="29"/>
  <c r="O1141" i="29"/>
  <c r="R1139" i="29"/>
  <c r="P1137" i="29"/>
  <c r="S1135" i="29"/>
  <c r="V1133" i="29"/>
  <c r="T1131" i="29"/>
  <c r="K1130" i="29"/>
  <c r="U1127" i="29"/>
  <c r="L1126" i="29"/>
  <c r="V1123" i="29"/>
  <c r="M1122" i="29"/>
  <c r="K1120" i="29"/>
  <c r="N1118" i="29"/>
  <c r="L1116" i="29"/>
  <c r="P1114" i="29"/>
  <c r="T1112" i="29"/>
  <c r="T1110" i="29"/>
  <c r="L1109" i="29"/>
  <c r="P1107" i="29"/>
  <c r="P1105" i="29"/>
  <c r="U1103" i="29"/>
  <c r="N1102" i="29"/>
  <c r="T1100" i="29"/>
  <c r="N1099" i="29"/>
  <c r="S1097" i="29"/>
  <c r="L1096" i="29"/>
  <c r="R1094" i="29"/>
  <c r="L1093" i="29"/>
  <c r="R1091" i="29"/>
  <c r="L1090" i="29"/>
  <c r="R1088" i="29"/>
  <c r="K1087" i="29"/>
  <c r="P1085" i="29"/>
  <c r="V1083" i="29"/>
  <c r="P1082" i="29"/>
  <c r="V1080" i="29"/>
  <c r="P1079" i="29"/>
  <c r="V1077" i="29"/>
  <c r="O1076" i="29"/>
  <c r="K1075" i="29"/>
  <c r="S1073" i="29"/>
  <c r="O1072" i="29"/>
  <c r="K1071" i="29"/>
  <c r="S1069" i="29"/>
  <c r="O1068" i="29"/>
  <c r="K1067" i="29"/>
  <c r="S1065" i="29"/>
  <c r="O1064" i="29"/>
  <c r="K1063" i="29"/>
  <c r="S1061" i="29"/>
  <c r="O1060" i="29"/>
  <c r="K1059" i="29"/>
  <c r="S1057" i="29"/>
  <c r="O1056" i="29"/>
  <c r="K1055" i="29"/>
  <c r="S1053" i="29"/>
  <c r="O1052" i="29"/>
  <c r="K1051" i="29"/>
  <c r="S1049" i="29"/>
  <c r="O1048" i="29"/>
  <c r="K1047" i="29"/>
  <c r="S1045" i="29"/>
  <c r="O1044" i="29"/>
  <c r="K1043" i="29"/>
  <c r="S1041" i="29"/>
  <c r="O1040" i="29"/>
  <c r="K1039" i="29"/>
  <c r="S1037" i="29"/>
  <c r="O1036" i="29"/>
  <c r="K1035" i="29"/>
  <c r="S1033" i="29"/>
  <c r="O1032" i="29"/>
  <c r="K1031" i="29"/>
  <c r="S1029" i="29"/>
  <c r="O1028" i="29"/>
  <c r="K1027" i="29"/>
  <c r="S1025" i="29"/>
  <c r="O1024" i="29"/>
  <c r="K1023" i="29"/>
  <c r="S1021" i="29"/>
  <c r="O1020" i="29"/>
  <c r="K1019" i="29"/>
  <c r="S1017" i="29"/>
  <c r="O1016" i="29"/>
  <c r="K1015" i="29"/>
  <c r="S1013" i="29"/>
  <c r="O1012" i="29"/>
  <c r="K1011" i="29"/>
  <c r="S1009" i="29"/>
  <c r="O1008" i="29"/>
  <c r="K1007" i="29"/>
  <c r="S1005" i="29"/>
  <c r="O1004" i="29"/>
  <c r="K1003" i="29"/>
  <c r="S1001" i="29"/>
  <c r="O1000" i="29"/>
  <c r="K999" i="29"/>
  <c r="S997" i="29"/>
  <c r="O996" i="29"/>
  <c r="K995" i="29"/>
  <c r="S993" i="29"/>
  <c r="O992" i="29"/>
  <c r="K991" i="29"/>
  <c r="S989" i="29"/>
  <c r="O988" i="29"/>
  <c r="K987" i="29"/>
  <c r="S985" i="29"/>
  <c r="O984" i="29"/>
  <c r="K983" i="29"/>
  <c r="S981" i="29"/>
  <c r="O980" i="29"/>
  <c r="K979" i="29"/>
  <c r="S977" i="29"/>
  <c r="O976" i="29"/>
  <c r="K975" i="29"/>
  <c r="S973" i="29"/>
  <c r="O972" i="29"/>
  <c r="K971" i="29"/>
  <c r="S969" i="29"/>
  <c r="O968" i="29"/>
  <c r="K967" i="29"/>
  <c r="S965" i="29"/>
  <c r="O964" i="29"/>
  <c r="K963" i="29"/>
  <c r="S961" i="29"/>
  <c r="O960" i="29"/>
  <c r="K959" i="29"/>
  <c r="S957" i="29"/>
  <c r="O956" i="29"/>
  <c r="K955" i="29"/>
  <c r="S953" i="29"/>
  <c r="O952" i="29"/>
  <c r="K951" i="29"/>
  <c r="S949" i="29"/>
  <c r="O948" i="29"/>
  <c r="K947" i="29"/>
  <c r="S945" i="29"/>
  <c r="O944" i="29"/>
  <c r="K943" i="29"/>
  <c r="S941" i="29"/>
  <c r="O940" i="29"/>
  <c r="K939" i="29"/>
  <c r="S937" i="29"/>
  <c r="O936" i="29"/>
  <c r="K935" i="29"/>
  <c r="S933" i="29"/>
  <c r="O932" i="29"/>
  <c r="K931" i="29"/>
  <c r="S929" i="29"/>
  <c r="O928" i="29"/>
  <c r="K927" i="29"/>
  <c r="S925" i="29"/>
  <c r="O924" i="29"/>
  <c r="K923" i="29"/>
  <c r="S921" i="29"/>
  <c r="O920" i="29"/>
  <c r="K919" i="29"/>
  <c r="S917" i="29"/>
  <c r="O916" i="29"/>
  <c r="P1394" i="29"/>
  <c r="O1325" i="29"/>
  <c r="T1300" i="29"/>
  <c r="P1289" i="29"/>
  <c r="Q1278" i="29"/>
  <c r="U1267" i="29"/>
  <c r="M1257" i="29"/>
  <c r="Q1246" i="29"/>
  <c r="U1235" i="29"/>
  <c r="V1225" i="29"/>
  <c r="Q1218" i="29"/>
  <c r="O1211" i="29"/>
  <c r="R1204" i="29"/>
  <c r="S1200" i="29"/>
  <c r="N1197" i="29"/>
  <c r="P1194" i="29"/>
  <c r="P1191" i="29"/>
  <c r="T1188" i="29"/>
  <c r="L1186" i="29"/>
  <c r="P1183" i="29"/>
  <c r="T1180" i="29"/>
  <c r="L1178" i="29"/>
  <c r="P1175" i="29"/>
  <c r="U1172" i="29"/>
  <c r="O1170" i="29"/>
  <c r="U1167" i="29"/>
  <c r="V1165" i="29"/>
  <c r="P1163" i="29"/>
  <c r="V1160" i="29"/>
  <c r="S1158" i="29"/>
  <c r="V1156" i="29"/>
  <c r="T1154" i="29"/>
  <c r="K1153" i="29"/>
  <c r="N1151" i="29"/>
  <c r="L1149" i="29"/>
  <c r="O1147" i="29"/>
  <c r="M1145" i="29"/>
  <c r="P1143" i="29"/>
  <c r="N1141" i="29"/>
  <c r="Q1139" i="29"/>
  <c r="O1137" i="29"/>
  <c r="R1135" i="29"/>
  <c r="P1133" i="29"/>
  <c r="S1131" i="29"/>
  <c r="V1129" i="29"/>
  <c r="T1127" i="29"/>
  <c r="K1126" i="29"/>
  <c r="U1123" i="29"/>
  <c r="L1122" i="29"/>
  <c r="V1119" i="29"/>
  <c r="M1118" i="29"/>
  <c r="K1116" i="29"/>
  <c r="O1114" i="29"/>
  <c r="S1112" i="29"/>
  <c r="S1110" i="29"/>
  <c r="K1109" i="29"/>
  <c r="O1107" i="29"/>
  <c r="O1105" i="29"/>
  <c r="T1103" i="29"/>
  <c r="M1102" i="29"/>
  <c r="S1100" i="29"/>
  <c r="L1099" i="29"/>
  <c r="Q1097" i="29"/>
  <c r="K1096" i="29"/>
  <c r="Q1094" i="29"/>
  <c r="K1093" i="29"/>
  <c r="Q1091" i="29"/>
  <c r="K1090" i="29"/>
  <c r="P1088" i="29"/>
  <c r="U1086" i="29"/>
  <c r="O1085" i="29"/>
  <c r="U1083" i="29"/>
  <c r="O1082" i="29"/>
  <c r="U1080" i="29"/>
  <c r="O1079" i="29"/>
  <c r="T1077" i="29"/>
  <c r="N1076" i="29"/>
  <c r="V1074" i="29"/>
  <c r="R1073" i="29"/>
  <c r="N1072" i="29"/>
  <c r="V1070" i="29"/>
  <c r="R1069" i="29"/>
  <c r="N1068" i="29"/>
  <c r="V1066" i="29"/>
  <c r="R1065" i="29"/>
  <c r="N1064" i="29"/>
  <c r="V1062" i="29"/>
  <c r="R1061" i="29"/>
  <c r="N1060" i="29"/>
  <c r="V1058" i="29"/>
  <c r="R1057" i="29"/>
  <c r="N1056" i="29"/>
  <c r="V1054" i="29"/>
  <c r="R1053" i="29"/>
  <c r="N1052" i="29"/>
  <c r="V1050" i="29"/>
  <c r="R1049" i="29"/>
  <c r="N1048" i="29"/>
  <c r="V1046" i="29"/>
  <c r="R1045" i="29"/>
  <c r="N1044" i="29"/>
  <c r="V1042" i="29"/>
  <c r="R1041" i="29"/>
  <c r="N1040" i="29"/>
  <c r="V1038" i="29"/>
  <c r="R1037" i="29"/>
  <c r="N1036" i="29"/>
  <c r="V1034" i="29"/>
  <c r="R1033" i="29"/>
  <c r="N1032" i="29"/>
  <c r="V1030" i="29"/>
  <c r="R1029" i="29"/>
  <c r="N1028" i="29"/>
  <c r="V1026" i="29"/>
  <c r="R1025" i="29"/>
  <c r="N1024" i="29"/>
  <c r="V1022" i="29"/>
  <c r="R1021" i="29"/>
  <c r="N1020" i="29"/>
  <c r="V1018" i="29"/>
  <c r="R1017" i="29"/>
  <c r="N1016" i="29"/>
  <c r="V1014" i="29"/>
  <c r="R1013" i="29"/>
  <c r="N1012" i="29"/>
  <c r="V1010" i="29"/>
  <c r="R1009" i="29"/>
  <c r="N1008" i="29"/>
  <c r="V1006" i="29"/>
  <c r="R1005" i="29"/>
  <c r="N1004" i="29"/>
  <c r="V1002" i="29"/>
  <c r="R1001" i="29"/>
  <c r="N1000" i="29"/>
  <c r="V998" i="29"/>
  <c r="R997" i="29"/>
  <c r="N996" i="29"/>
  <c r="V994" i="29"/>
  <c r="R993" i="29"/>
  <c r="N992" i="29"/>
  <c r="V990" i="29"/>
  <c r="R989" i="29"/>
  <c r="N988" i="29"/>
  <c r="V986" i="29"/>
  <c r="R985" i="29"/>
  <c r="N984" i="29"/>
  <c r="V982" i="29"/>
  <c r="R981" i="29"/>
  <c r="N980" i="29"/>
  <c r="V978" i="29"/>
  <c r="R977" i="29"/>
  <c r="N976" i="29"/>
  <c r="V974" i="29"/>
  <c r="R973" i="29"/>
  <c r="N972" i="29"/>
  <c r="V970" i="29"/>
  <c r="R969" i="29"/>
  <c r="N968" i="29"/>
  <c r="V966" i="29"/>
  <c r="R965" i="29"/>
  <c r="N964" i="29"/>
  <c r="V962" i="29"/>
  <c r="R961" i="29"/>
  <c r="N960" i="29"/>
  <c r="V958" i="29"/>
  <c r="R957" i="29"/>
  <c r="N956" i="29"/>
  <c r="V954" i="29"/>
  <c r="R953" i="29"/>
  <c r="N952" i="29"/>
  <c r="V950" i="29"/>
  <c r="R949" i="29"/>
  <c r="N948" i="29"/>
  <c r="V946" i="29"/>
  <c r="R945" i="29"/>
  <c r="N944" i="29"/>
  <c r="V942" i="29"/>
  <c r="R941" i="29"/>
  <c r="N940" i="29"/>
  <c r="V938" i="29"/>
  <c r="R937" i="29"/>
  <c r="N936" i="29"/>
  <c r="V934" i="29"/>
  <c r="R933" i="29"/>
  <c r="N932" i="29"/>
  <c r="V930" i="29"/>
  <c r="R929" i="29"/>
  <c r="N928" i="29"/>
  <c r="V926" i="29"/>
  <c r="R925" i="29"/>
  <c r="N924" i="29"/>
  <c r="V922" i="29"/>
  <c r="R921" i="29"/>
  <c r="N920" i="29"/>
  <c r="V918" i="29"/>
  <c r="R917" i="29"/>
  <c r="N916" i="29"/>
  <c r="S1387" i="29"/>
  <c r="R1323" i="29"/>
  <c r="M1300" i="29"/>
  <c r="T1288" i="29"/>
  <c r="V1277" i="29"/>
  <c r="N1267" i="29"/>
  <c r="R1256" i="29"/>
  <c r="V1245" i="29"/>
  <c r="N1235" i="29"/>
  <c r="M1225" i="29"/>
  <c r="K1218" i="29"/>
  <c r="N1211" i="29"/>
  <c r="U1203" i="29"/>
  <c r="R1200" i="29"/>
  <c r="M1197" i="29"/>
  <c r="M1194" i="29"/>
  <c r="O1191" i="29"/>
  <c r="S1188" i="29"/>
  <c r="K1186" i="29"/>
  <c r="O1183" i="29"/>
  <c r="S1180" i="29"/>
  <c r="K1178" i="29"/>
  <c r="O1175" i="29"/>
  <c r="T1172" i="29"/>
  <c r="N1170" i="29"/>
  <c r="T1167" i="29"/>
  <c r="N1165" i="29"/>
  <c r="O1163" i="29"/>
  <c r="U1160" i="29"/>
  <c r="R1158" i="29"/>
  <c r="U1156" i="29"/>
  <c r="S1154" i="29"/>
  <c r="V1152" i="29"/>
  <c r="T1150" i="29"/>
  <c r="K1149" i="29"/>
  <c r="N1147" i="29"/>
  <c r="L1145" i="29"/>
  <c r="O1143" i="29"/>
  <c r="M1141" i="29"/>
  <c r="P1139" i="29"/>
  <c r="N1137" i="29"/>
  <c r="Q1135" i="29"/>
  <c r="O1133" i="29"/>
  <c r="R1131" i="29"/>
  <c r="P1129" i="29"/>
  <c r="S1127" i="29"/>
  <c r="V1125" i="29"/>
  <c r="T1123" i="29"/>
  <c r="K1122" i="29"/>
  <c r="U1119" i="29"/>
  <c r="L1118" i="29"/>
  <c r="V1115" i="29"/>
  <c r="N1114" i="29"/>
  <c r="R1112" i="29"/>
  <c r="R1110" i="29"/>
  <c r="V1108" i="29"/>
  <c r="N1107" i="29"/>
  <c r="N1105" i="29"/>
  <c r="S1103" i="29"/>
  <c r="L1102" i="29"/>
  <c r="R1100" i="29"/>
  <c r="K1099" i="29"/>
  <c r="P1097" i="29"/>
  <c r="V1095" i="29"/>
  <c r="P1094" i="29"/>
  <c r="V1092" i="29"/>
  <c r="P1091" i="29"/>
  <c r="V1089" i="29"/>
  <c r="O1088" i="29"/>
  <c r="T1086" i="29"/>
  <c r="N1085" i="29"/>
  <c r="T1083" i="29"/>
  <c r="N1082" i="29"/>
  <c r="T1080" i="29"/>
  <c r="N1079" i="29"/>
  <c r="S1077" i="29"/>
  <c r="M1076" i="29"/>
  <c r="U1074" i="29"/>
  <c r="Q1073" i="29"/>
  <c r="M1072" i="29"/>
  <c r="U1070" i="29"/>
  <c r="Q1069" i="29"/>
  <c r="M1068" i="29"/>
  <c r="U1066" i="29"/>
  <c r="Q1065" i="29"/>
  <c r="M1064" i="29"/>
  <c r="U1062" i="29"/>
  <c r="Q1061" i="29"/>
  <c r="M1060" i="29"/>
  <c r="U1058" i="29"/>
  <c r="Q1057" i="29"/>
  <c r="M1056" i="29"/>
  <c r="U1054" i="29"/>
  <c r="Q1053" i="29"/>
  <c r="M1052" i="29"/>
  <c r="U1050" i="29"/>
  <c r="Q1049" i="29"/>
  <c r="M1048" i="29"/>
  <c r="U1046" i="29"/>
  <c r="Q1045" i="29"/>
  <c r="M1044" i="29"/>
  <c r="U1042" i="29"/>
  <c r="Q1041" i="29"/>
  <c r="M1040" i="29"/>
  <c r="U1038" i="29"/>
  <c r="Q1037" i="29"/>
  <c r="M1036" i="29"/>
  <c r="U1034" i="29"/>
  <c r="Q1033" i="29"/>
  <c r="M1032" i="29"/>
  <c r="U1030" i="29"/>
  <c r="Q1029" i="29"/>
  <c r="M1028" i="29"/>
  <c r="U1026" i="29"/>
  <c r="Q1025" i="29"/>
  <c r="M1024" i="29"/>
  <c r="U1022" i="29"/>
  <c r="Q1021" i="29"/>
  <c r="M1020" i="29"/>
  <c r="U1018" i="29"/>
  <c r="Q1017" i="29"/>
  <c r="M1016" i="29"/>
  <c r="U1014" i="29"/>
  <c r="Q1013" i="29"/>
  <c r="M1012" i="29"/>
  <c r="U1010" i="29"/>
  <c r="Q1009" i="29"/>
  <c r="M1008" i="29"/>
  <c r="U1006" i="29"/>
  <c r="Q1005" i="29"/>
  <c r="M1004" i="29"/>
  <c r="U1002" i="29"/>
  <c r="Q1001" i="29"/>
  <c r="M1000" i="29"/>
  <c r="U998" i="29"/>
  <c r="Q997" i="29"/>
  <c r="M996" i="29"/>
  <c r="U994" i="29"/>
  <c r="Q993" i="29"/>
  <c r="M992" i="29"/>
  <c r="U990" i="29"/>
  <c r="Q989" i="29"/>
  <c r="M988" i="29"/>
  <c r="U986" i="29"/>
  <c r="Q985" i="29"/>
  <c r="M984" i="29"/>
  <c r="U982" i="29"/>
  <c r="Q981" i="29"/>
  <c r="M980" i="29"/>
  <c r="U978" i="29"/>
  <c r="Q977" i="29"/>
  <c r="M976" i="29"/>
  <c r="U974" i="29"/>
  <c r="Q973" i="29"/>
  <c r="M972" i="29"/>
  <c r="U970" i="29"/>
  <c r="Q969" i="29"/>
  <c r="M968" i="29"/>
  <c r="U966" i="29"/>
  <c r="Q965" i="29"/>
  <c r="M964" i="29"/>
  <c r="U962" i="29"/>
  <c r="Q961" i="29"/>
  <c r="M960" i="29"/>
  <c r="U958" i="29"/>
  <c r="Q957" i="29"/>
  <c r="M956" i="29"/>
  <c r="U954" i="29"/>
  <c r="Q953" i="29"/>
  <c r="M952" i="29"/>
  <c r="U950" i="29"/>
  <c r="Q949" i="29"/>
  <c r="M948" i="29"/>
  <c r="U946" i="29"/>
  <c r="Q945" i="29"/>
  <c r="M944" i="29"/>
  <c r="U942" i="29"/>
  <c r="Q941" i="29"/>
  <c r="M940" i="29"/>
  <c r="U938" i="29"/>
  <c r="Q937" i="29"/>
  <c r="M936" i="29"/>
  <c r="U934" i="29"/>
  <c r="Q933" i="29"/>
  <c r="M932" i="29"/>
  <c r="U930" i="29"/>
  <c r="Q929" i="29"/>
  <c r="M928" i="29"/>
  <c r="U926" i="29"/>
  <c r="Q925" i="29"/>
  <c r="M924" i="29"/>
  <c r="U922" i="29"/>
  <c r="Q921" i="29"/>
  <c r="M920" i="29"/>
  <c r="U918" i="29"/>
  <c r="Q917" i="29"/>
  <c r="M916" i="29"/>
  <c r="V1380" i="29"/>
  <c r="P1321" i="29"/>
  <c r="O1299" i="29"/>
  <c r="K1288" i="29"/>
  <c r="M1277" i="29"/>
  <c r="Q1266" i="29"/>
  <c r="U1255" i="29"/>
  <c r="M1245" i="29"/>
  <c r="Q1234" i="29"/>
  <c r="S1224" i="29"/>
  <c r="V1217" i="29"/>
  <c r="Q1210" i="29"/>
  <c r="P1203" i="29"/>
  <c r="V1199" i="29"/>
  <c r="L1197" i="29"/>
  <c r="L1194" i="29"/>
  <c r="N1191" i="29"/>
  <c r="R1188" i="29"/>
  <c r="V1185" i="29"/>
  <c r="N1183" i="29"/>
  <c r="R1180" i="29"/>
  <c r="V1177" i="29"/>
  <c r="N1175" i="29"/>
  <c r="S1172" i="29"/>
  <c r="M1170" i="29"/>
  <c r="S1167" i="29"/>
  <c r="M1165" i="29"/>
  <c r="N1163" i="29"/>
  <c r="T1160" i="29"/>
  <c r="Q1158" i="29"/>
  <c r="T1156" i="29"/>
  <c r="R1154" i="29"/>
  <c r="U1152" i="29"/>
  <c r="S1150" i="29"/>
  <c r="V1148" i="29"/>
  <c r="T1146" i="29"/>
  <c r="K1145" i="29"/>
  <c r="N1143" i="29"/>
  <c r="L1141" i="29"/>
  <c r="O1139" i="29"/>
  <c r="M1137" i="29"/>
  <c r="P1135" i="29"/>
  <c r="N1133" i="29"/>
  <c r="Q1131" i="29"/>
  <c r="O1129" i="29"/>
  <c r="R1127" i="29"/>
  <c r="P1125" i="29"/>
  <c r="S1123" i="29"/>
  <c r="V1121" i="29"/>
  <c r="T1119" i="29"/>
  <c r="K1118" i="29"/>
  <c r="U1115" i="29"/>
  <c r="M1114" i="29"/>
  <c r="M1112" i="29"/>
  <c r="Q1110" i="29"/>
  <c r="U1108" i="29"/>
  <c r="U1106" i="29"/>
  <c r="M1105" i="29"/>
  <c r="R1103" i="29"/>
  <c r="K1102" i="29"/>
  <c r="P1100" i="29"/>
  <c r="U1098" i="29"/>
  <c r="O1097" i="29"/>
  <c r="U1095" i="29"/>
  <c r="O1094" i="29"/>
  <c r="U1092" i="29"/>
  <c r="O1091" i="29"/>
  <c r="T1089" i="29"/>
  <c r="M1088" i="29"/>
  <c r="S1086" i="29"/>
  <c r="M1085" i="29"/>
  <c r="S1083" i="29"/>
  <c r="M1082" i="29"/>
  <c r="S1080" i="29"/>
  <c r="L1079" i="29"/>
  <c r="Q1077" i="29"/>
  <c r="L1076" i="29"/>
  <c r="T1074" i="29"/>
  <c r="P1073" i="29"/>
  <c r="L1072" i="29"/>
  <c r="T1070" i="29"/>
  <c r="P1069" i="29"/>
  <c r="L1068" i="29"/>
  <c r="T1066" i="29"/>
  <c r="P1065" i="29"/>
  <c r="L1064" i="29"/>
  <c r="T1062" i="29"/>
  <c r="P1061" i="29"/>
  <c r="L1060" i="29"/>
  <c r="T1058" i="29"/>
  <c r="P1057" i="29"/>
  <c r="L1056" i="29"/>
  <c r="T1054" i="29"/>
  <c r="P1053" i="29"/>
  <c r="L1052" i="29"/>
  <c r="T1050" i="29"/>
  <c r="P1049" i="29"/>
  <c r="L1048" i="29"/>
  <c r="T1046" i="29"/>
  <c r="P1045" i="29"/>
  <c r="L1044" i="29"/>
  <c r="T1042" i="29"/>
  <c r="P1041" i="29"/>
  <c r="L1040" i="29"/>
  <c r="T1038" i="29"/>
  <c r="P1037" i="29"/>
  <c r="L1036" i="29"/>
  <c r="T1034" i="29"/>
  <c r="P1033" i="29"/>
  <c r="L1032" i="29"/>
  <c r="T1030" i="29"/>
  <c r="P1029" i="29"/>
  <c r="L1028" i="29"/>
  <c r="T1026" i="29"/>
  <c r="P1025" i="29"/>
  <c r="L1024" i="29"/>
  <c r="T1022" i="29"/>
  <c r="P1021" i="29"/>
  <c r="L1020" i="29"/>
  <c r="T1018" i="29"/>
  <c r="P1017" i="29"/>
  <c r="L1016" i="29"/>
  <c r="T1014" i="29"/>
  <c r="P1013" i="29"/>
  <c r="L1012" i="29"/>
  <c r="T1010" i="29"/>
  <c r="P1009" i="29"/>
  <c r="L1008" i="29"/>
  <c r="T1006" i="29"/>
  <c r="P1005" i="29"/>
  <c r="L1004" i="29"/>
  <c r="T1002" i="29"/>
  <c r="P1001" i="29"/>
  <c r="L1000" i="29"/>
  <c r="T998" i="29"/>
  <c r="P997" i="29"/>
  <c r="L996" i="29"/>
  <c r="T994" i="29"/>
  <c r="P993" i="29"/>
  <c r="L992" i="29"/>
  <c r="T990" i="29"/>
  <c r="P989" i="29"/>
  <c r="L988" i="29"/>
  <c r="T986" i="29"/>
  <c r="P985" i="29"/>
  <c r="L984" i="29"/>
  <c r="T982" i="29"/>
  <c r="P981" i="29"/>
  <c r="L980" i="29"/>
  <c r="T978" i="29"/>
  <c r="P977" i="29"/>
  <c r="L976" i="29"/>
  <c r="T974" i="29"/>
  <c r="P973" i="29"/>
  <c r="L972" i="29"/>
  <c r="T970" i="29"/>
  <c r="P969" i="29"/>
  <c r="L968" i="29"/>
  <c r="T966" i="29"/>
  <c r="P965" i="29"/>
  <c r="L964" i="29"/>
  <c r="T962" i="29"/>
  <c r="P961" i="29"/>
  <c r="L960" i="29"/>
  <c r="T958" i="29"/>
  <c r="P957" i="29"/>
  <c r="L956" i="29"/>
  <c r="T954" i="29"/>
  <c r="P953" i="29"/>
  <c r="L952" i="29"/>
  <c r="T950" i="29"/>
  <c r="P949" i="29"/>
  <c r="L948" i="29"/>
  <c r="T946" i="29"/>
  <c r="P945" i="29"/>
  <c r="L944" i="29"/>
  <c r="T942" i="29"/>
  <c r="P941" i="29"/>
  <c r="L940" i="29"/>
  <c r="T938" i="29"/>
  <c r="P937" i="29"/>
  <c r="L936" i="29"/>
  <c r="T934" i="29"/>
  <c r="P933" i="29"/>
  <c r="L932" i="29"/>
  <c r="T930" i="29"/>
  <c r="P929" i="29"/>
  <c r="L928" i="29"/>
  <c r="T926" i="29"/>
  <c r="P925" i="29"/>
  <c r="L924" i="29"/>
  <c r="T922" i="29"/>
  <c r="P921" i="29"/>
  <c r="L920" i="29"/>
  <c r="T918" i="29"/>
  <c r="L1373" i="29"/>
  <c r="S1319" i="29"/>
  <c r="T1298" i="29"/>
  <c r="O1287" i="29"/>
  <c r="R1276" i="29"/>
  <c r="V1265" i="29"/>
  <c r="N1255" i="29"/>
  <c r="R1244" i="29"/>
  <c r="V1233" i="29"/>
  <c r="R1224" i="29"/>
  <c r="M1217" i="29"/>
  <c r="K1210" i="29"/>
  <c r="O1203" i="29"/>
  <c r="U1199" i="29"/>
  <c r="U1196" i="29"/>
  <c r="K1194" i="29"/>
  <c r="R1190" i="29"/>
  <c r="V1187" i="29"/>
  <c r="N1185" i="29"/>
  <c r="R1182" i="29"/>
  <c r="V1179" i="29"/>
  <c r="N1177" i="29"/>
  <c r="R1174" i="29"/>
  <c r="R1172" i="29"/>
  <c r="L1170" i="29"/>
  <c r="R1167" i="29"/>
  <c r="L1165" i="29"/>
  <c r="R1162" i="29"/>
  <c r="S1160" i="29"/>
  <c r="P1158" i="29"/>
  <c r="S1156" i="29"/>
  <c r="Q1154" i="29"/>
  <c r="T1152" i="29"/>
  <c r="R1150" i="29"/>
  <c r="U1148" i="29"/>
  <c r="S1146" i="29"/>
  <c r="V1144" i="29"/>
  <c r="T1142" i="29"/>
  <c r="K1141" i="29"/>
  <c r="N1139" i="29"/>
  <c r="L1137" i="29"/>
  <c r="O1135" i="29"/>
  <c r="M1133" i="29"/>
  <c r="P1131" i="29"/>
  <c r="N1129" i="29"/>
  <c r="Q1127" i="29"/>
  <c r="O1125" i="29"/>
  <c r="R1123" i="29"/>
  <c r="P1121" i="29"/>
  <c r="S1119" i="29"/>
  <c r="V1117" i="29"/>
  <c r="T1115" i="29"/>
  <c r="L1114" i="29"/>
  <c r="L1112" i="29"/>
  <c r="P1110" i="29"/>
  <c r="T1108" i="29"/>
  <c r="T1106" i="29"/>
  <c r="L1105" i="29"/>
  <c r="Q1103" i="29"/>
  <c r="V1101" i="29"/>
  <c r="O1100" i="29"/>
  <c r="T1098" i="29"/>
  <c r="N1097" i="29"/>
  <c r="T1095" i="29"/>
  <c r="N1094" i="29"/>
  <c r="T1092" i="29"/>
  <c r="N1091" i="29"/>
  <c r="S1089" i="29"/>
  <c r="L1088" i="29"/>
  <c r="R1086" i="29"/>
  <c r="L1085" i="29"/>
  <c r="R1083" i="29"/>
  <c r="L1082" i="29"/>
  <c r="R1080" i="29"/>
  <c r="K1079" i="29"/>
  <c r="P1077" i="29"/>
  <c r="K1076" i="29"/>
  <c r="S1074" i="29"/>
  <c r="O1073" i="29"/>
  <c r="K1072" i="29"/>
  <c r="S1070" i="29"/>
  <c r="O1069" i="29"/>
  <c r="K1068" i="29"/>
  <c r="S1066" i="29"/>
  <c r="O1065" i="29"/>
  <c r="K1064" i="29"/>
  <c r="S1062" i="29"/>
  <c r="O1061" i="29"/>
  <c r="K1060" i="29"/>
  <c r="S1058" i="29"/>
  <c r="O1057" i="29"/>
  <c r="K1056" i="29"/>
  <c r="S1054" i="29"/>
  <c r="O1053" i="29"/>
  <c r="K1052" i="29"/>
  <c r="S1050" i="29"/>
  <c r="O1049" i="29"/>
  <c r="K1048" i="29"/>
  <c r="S1046" i="29"/>
  <c r="O1045" i="29"/>
  <c r="K1044" i="29"/>
  <c r="S1042" i="29"/>
  <c r="O1041" i="29"/>
  <c r="K1040" i="29"/>
  <c r="S1038" i="29"/>
  <c r="O1037" i="29"/>
  <c r="K1036" i="29"/>
  <c r="S1034" i="29"/>
  <c r="O1033" i="29"/>
  <c r="K1032" i="29"/>
  <c r="S1030" i="29"/>
  <c r="O1029" i="29"/>
  <c r="K1028" i="29"/>
  <c r="S1026" i="29"/>
  <c r="O1025" i="29"/>
  <c r="K1024" i="29"/>
  <c r="S1022" i="29"/>
  <c r="O1021" i="29"/>
  <c r="K1020" i="29"/>
  <c r="S1018" i="29"/>
  <c r="O1017" i="29"/>
  <c r="K1016" i="29"/>
  <c r="S1014" i="29"/>
  <c r="O1013" i="29"/>
  <c r="K1012" i="29"/>
  <c r="S1010" i="29"/>
  <c r="O1009" i="29"/>
  <c r="K1008" i="29"/>
  <c r="S1006" i="29"/>
  <c r="O1005" i="29"/>
  <c r="K1004" i="29"/>
  <c r="S1002" i="29"/>
  <c r="O1001" i="29"/>
  <c r="K1000" i="29"/>
  <c r="S998" i="29"/>
  <c r="O997" i="29"/>
  <c r="K996" i="29"/>
  <c r="S994" i="29"/>
  <c r="O993" i="29"/>
  <c r="K992" i="29"/>
  <c r="S990" i="29"/>
  <c r="O989" i="29"/>
  <c r="K988" i="29"/>
  <c r="S986" i="29"/>
  <c r="O985" i="29"/>
  <c r="K984" i="29"/>
  <c r="S982" i="29"/>
  <c r="O981" i="29"/>
  <c r="K980" i="29"/>
  <c r="S978" i="29"/>
  <c r="O977" i="29"/>
  <c r="K976" i="29"/>
  <c r="S974" i="29"/>
  <c r="O973" i="29"/>
  <c r="K972" i="29"/>
  <c r="S970" i="29"/>
  <c r="O969" i="29"/>
  <c r="K968" i="29"/>
  <c r="S966" i="29"/>
  <c r="O965" i="29"/>
  <c r="K964" i="29"/>
  <c r="S962" i="29"/>
  <c r="O961" i="29"/>
  <c r="K960" i="29"/>
  <c r="S958" i="29"/>
  <c r="O957" i="29"/>
  <c r="K956" i="29"/>
  <c r="S954" i="29"/>
  <c r="O953" i="29"/>
  <c r="K952" i="29"/>
  <c r="S950" i="29"/>
  <c r="O949" i="29"/>
  <c r="K948" i="29"/>
  <c r="S946" i="29"/>
  <c r="O945" i="29"/>
  <c r="K944" i="29"/>
  <c r="S942" i="29"/>
  <c r="O941" i="29"/>
  <c r="K940" i="29"/>
  <c r="S938" i="29"/>
  <c r="O937" i="29"/>
  <c r="K936" i="29"/>
  <c r="S934" i="29"/>
  <c r="O933" i="29"/>
  <c r="K932" i="29"/>
  <c r="S930" i="29"/>
  <c r="O929" i="29"/>
  <c r="K928" i="29"/>
  <c r="S926" i="29"/>
  <c r="O925" i="29"/>
  <c r="K924" i="29"/>
  <c r="O1366" i="29"/>
  <c r="Q1317" i="29"/>
  <c r="V1297" i="29"/>
  <c r="R1286" i="29"/>
  <c r="U1275" i="29"/>
  <c r="M1265" i="29"/>
  <c r="Q1254" i="29"/>
  <c r="U1243" i="29"/>
  <c r="M1233" i="29"/>
  <c r="U1223" i="29"/>
  <c r="S1216" i="29"/>
  <c r="V1209" i="29"/>
  <c r="N1203" i="29"/>
  <c r="T1199" i="29"/>
  <c r="T1196" i="29"/>
  <c r="V1193" i="29"/>
  <c r="Q1190" i="29"/>
  <c r="U1187" i="29"/>
  <c r="M1185" i="29"/>
  <c r="Q1182" i="29"/>
  <c r="U1179" i="29"/>
  <c r="M1177" i="29"/>
  <c r="Q1174" i="29"/>
  <c r="V1171" i="29"/>
  <c r="K1170" i="29"/>
  <c r="Q1167" i="29"/>
  <c r="K1165" i="29"/>
  <c r="Q1162" i="29"/>
  <c r="R1160" i="29"/>
  <c r="O1158" i="29"/>
  <c r="R1156" i="29"/>
  <c r="P1154" i="29"/>
  <c r="S1152" i="29"/>
  <c r="Q1150" i="29"/>
  <c r="T1148" i="29"/>
  <c r="R1146" i="29"/>
  <c r="U1144" i="29"/>
  <c r="S1142" i="29"/>
  <c r="V1140" i="29"/>
  <c r="T1138" i="29"/>
  <c r="K1137" i="29"/>
  <c r="N1135" i="29"/>
  <c r="L1133" i="29"/>
  <c r="O1131" i="29"/>
  <c r="M1129" i="29"/>
  <c r="P1127" i="29"/>
  <c r="N1125" i="29"/>
  <c r="Q1123" i="29"/>
  <c r="O1121" i="29"/>
  <c r="R1119" i="29"/>
  <c r="P1117" i="29"/>
  <c r="S1115" i="29"/>
  <c r="K1114" i="29"/>
  <c r="K1112" i="29"/>
  <c r="O1110" i="29"/>
  <c r="S1108" i="29"/>
  <c r="S1106" i="29"/>
  <c r="K1105" i="29"/>
  <c r="P1103" i="29"/>
  <c r="T1101" i="29"/>
  <c r="M1100" i="29"/>
  <c r="S1098" i="29"/>
  <c r="M1097" i="29"/>
  <c r="S1095" i="29"/>
  <c r="M1094" i="29"/>
  <c r="S1092" i="29"/>
  <c r="L1091" i="29"/>
  <c r="Q1089" i="29"/>
  <c r="K1088" i="29"/>
  <c r="Q1086" i="29"/>
  <c r="K1085" i="29"/>
  <c r="Q1083" i="29"/>
  <c r="K1082" i="29"/>
  <c r="P1080" i="29"/>
  <c r="U1078" i="29"/>
  <c r="O1077" i="29"/>
  <c r="V1075" i="29"/>
  <c r="R1074" i="29"/>
  <c r="N1073" i="29"/>
  <c r="V1071" i="29"/>
  <c r="R1070" i="29"/>
  <c r="N1069" i="29"/>
  <c r="V1067" i="29"/>
  <c r="R1066" i="29"/>
  <c r="N1065" i="29"/>
  <c r="V1063" i="29"/>
  <c r="R1062" i="29"/>
  <c r="N1061" i="29"/>
  <c r="V1059" i="29"/>
  <c r="R1058" i="29"/>
  <c r="N1057" i="29"/>
  <c r="V1055" i="29"/>
  <c r="R1054" i="29"/>
  <c r="N1053" i="29"/>
  <c r="V1051" i="29"/>
  <c r="R1050" i="29"/>
  <c r="N1049" i="29"/>
  <c r="V1047" i="29"/>
  <c r="R1046" i="29"/>
  <c r="N1045" i="29"/>
  <c r="V1043" i="29"/>
  <c r="R1042" i="29"/>
  <c r="N1041" i="29"/>
  <c r="V1039" i="29"/>
  <c r="R1038" i="29"/>
  <c r="N1037" i="29"/>
  <c r="V1035" i="29"/>
  <c r="R1034" i="29"/>
  <c r="N1033" i="29"/>
  <c r="V1031" i="29"/>
  <c r="R1030" i="29"/>
  <c r="N1029" i="29"/>
  <c r="V1027" i="29"/>
  <c r="R1026" i="29"/>
  <c r="N1025" i="29"/>
  <c r="V1023" i="29"/>
  <c r="R1022" i="29"/>
  <c r="N1021" i="29"/>
  <c r="V1019" i="29"/>
  <c r="R1018" i="29"/>
  <c r="N1017" i="29"/>
  <c r="V1015" i="29"/>
  <c r="R1014" i="29"/>
  <c r="N1013" i="29"/>
  <c r="V1011" i="29"/>
  <c r="R1010" i="29"/>
  <c r="N1009" i="29"/>
  <c r="V1007" i="29"/>
  <c r="R1006" i="29"/>
  <c r="N1005" i="29"/>
  <c r="V1003" i="29"/>
  <c r="R1002" i="29"/>
  <c r="N1001" i="29"/>
  <c r="V999" i="29"/>
  <c r="R998" i="29"/>
  <c r="N997" i="29"/>
  <c r="V995" i="29"/>
  <c r="R994" i="29"/>
  <c r="N993" i="29"/>
  <c r="V991" i="29"/>
  <c r="R990" i="29"/>
  <c r="N989" i="29"/>
  <c r="V987" i="29"/>
  <c r="R986" i="29"/>
  <c r="N985" i="29"/>
  <c r="V983" i="29"/>
  <c r="R982" i="29"/>
  <c r="N981" i="29"/>
  <c r="V979" i="29"/>
  <c r="R978" i="29"/>
  <c r="N977" i="29"/>
  <c r="V975" i="29"/>
  <c r="R974" i="29"/>
  <c r="N973" i="29"/>
  <c r="V971" i="29"/>
  <c r="R970" i="29"/>
  <c r="N969" i="29"/>
  <c r="V967" i="29"/>
  <c r="R966" i="29"/>
  <c r="N965" i="29"/>
  <c r="V963" i="29"/>
  <c r="R962" i="29"/>
  <c r="N961" i="29"/>
  <c r="V959" i="29"/>
  <c r="R958" i="29"/>
  <c r="N957" i="29"/>
  <c r="S1359" i="29"/>
  <c r="T1315" i="29"/>
  <c r="O1297" i="29"/>
  <c r="V1285" i="29"/>
  <c r="N1275" i="29"/>
  <c r="R1264" i="29"/>
  <c r="V1253" i="29"/>
  <c r="N1243" i="29"/>
  <c r="R1232" i="29"/>
  <c r="O1223" i="29"/>
  <c r="R1216" i="29"/>
  <c r="M1209" i="29"/>
  <c r="R1202" i="29"/>
  <c r="Q1199" i="29"/>
  <c r="S1196" i="29"/>
  <c r="N1193" i="29"/>
  <c r="P1190" i="29"/>
  <c r="T1187" i="29"/>
  <c r="L1185" i="29"/>
  <c r="P1182" i="29"/>
  <c r="T1179" i="29"/>
  <c r="L1177" i="29"/>
  <c r="P1174" i="29"/>
  <c r="U1171" i="29"/>
  <c r="V1169" i="29"/>
  <c r="P1167" i="29"/>
  <c r="V1164" i="29"/>
  <c r="P1162" i="29"/>
  <c r="L1160" i="29"/>
  <c r="N1158" i="29"/>
  <c r="L1156" i="29"/>
  <c r="O1154" i="29"/>
  <c r="R1152" i="29"/>
  <c r="P1150" i="29"/>
  <c r="S1148" i="29"/>
  <c r="Q1146" i="29"/>
  <c r="T1144" i="29"/>
  <c r="R1142" i="29"/>
  <c r="U1140" i="29"/>
  <c r="S1138" i="29"/>
  <c r="V1136" i="29"/>
  <c r="T1134" i="29"/>
  <c r="K1133" i="29"/>
  <c r="N1131" i="29"/>
  <c r="L1129" i="29"/>
  <c r="O1127" i="29"/>
  <c r="M1125" i="29"/>
  <c r="P1123" i="29"/>
  <c r="N1121" i="29"/>
  <c r="Q1119" i="29"/>
  <c r="O1117" i="29"/>
  <c r="R1115" i="29"/>
  <c r="V1113" i="29"/>
  <c r="V1111" i="29"/>
  <c r="N1110" i="29"/>
  <c r="R1108" i="29"/>
  <c r="R1106" i="29"/>
  <c r="V1104" i="29"/>
  <c r="O1103" i="29"/>
  <c r="S1101" i="29"/>
  <c r="L1100" i="29"/>
  <c r="R1098" i="29"/>
  <c r="L1097" i="29"/>
  <c r="R1095" i="29"/>
  <c r="L1094" i="29"/>
  <c r="R1092" i="29"/>
  <c r="K1091" i="29"/>
  <c r="P1089" i="29"/>
  <c r="V1087" i="29"/>
  <c r="P1086" i="29"/>
  <c r="V1084" i="29"/>
  <c r="P1083" i="29"/>
  <c r="V1081" i="29"/>
  <c r="O1080" i="29"/>
  <c r="T1078" i="29"/>
  <c r="N1077" i="29"/>
  <c r="U1075" i="29"/>
  <c r="Q1074" i="29"/>
  <c r="M1073" i="29"/>
  <c r="U1071" i="29"/>
  <c r="Q1070" i="29"/>
  <c r="M1069" i="29"/>
  <c r="U1067" i="29"/>
  <c r="Q1066" i="29"/>
  <c r="M1065" i="29"/>
  <c r="U1063" i="29"/>
  <c r="Q1062" i="29"/>
  <c r="M1061" i="29"/>
  <c r="U1059" i="29"/>
  <c r="Q1058" i="29"/>
  <c r="M1057" i="29"/>
  <c r="U1055" i="29"/>
  <c r="Q1054" i="29"/>
  <c r="M1053" i="29"/>
  <c r="U1051" i="29"/>
  <c r="Q1050" i="29"/>
  <c r="M1049" i="29"/>
  <c r="U1047" i="29"/>
  <c r="Q1046" i="29"/>
  <c r="M1045" i="29"/>
  <c r="U1043" i="29"/>
  <c r="Q1042" i="29"/>
  <c r="M1041" i="29"/>
  <c r="U1039" i="29"/>
  <c r="Q1038" i="29"/>
  <c r="M1037" i="29"/>
  <c r="U1035" i="29"/>
  <c r="Q1034" i="29"/>
  <c r="M1033" i="29"/>
  <c r="U1031" i="29"/>
  <c r="Q1030" i="29"/>
  <c r="M1029" i="29"/>
  <c r="U1027" i="29"/>
  <c r="Q1026" i="29"/>
  <c r="M1025" i="29"/>
  <c r="U1023" i="29"/>
  <c r="Q1022" i="29"/>
  <c r="M1021" i="29"/>
  <c r="U1019" i="29"/>
  <c r="Q1018" i="29"/>
  <c r="M1017" i="29"/>
  <c r="U1015" i="29"/>
  <c r="Q1014" i="29"/>
  <c r="M1013" i="29"/>
  <c r="U1011" i="29"/>
  <c r="Q1010" i="29"/>
  <c r="M1009" i="29"/>
  <c r="U1007" i="29"/>
  <c r="Q1006" i="29"/>
  <c r="M1005" i="29"/>
  <c r="U1003" i="29"/>
  <c r="Q1002" i="29"/>
  <c r="M1001" i="29"/>
  <c r="U999" i="29"/>
  <c r="Q998" i="29"/>
  <c r="M997" i="29"/>
  <c r="U995" i="29"/>
  <c r="Q994" i="29"/>
  <c r="M993" i="29"/>
  <c r="U991" i="29"/>
  <c r="Q990" i="29"/>
  <c r="M989" i="29"/>
  <c r="U987" i="29"/>
  <c r="Q986" i="29"/>
  <c r="M985" i="29"/>
  <c r="U983" i="29"/>
  <c r="Q982" i="29"/>
  <c r="M981" i="29"/>
  <c r="U979" i="29"/>
  <c r="Q978" i="29"/>
  <c r="M977" i="29"/>
  <c r="U975" i="29"/>
  <c r="Q974" i="29"/>
  <c r="M973" i="29"/>
  <c r="U971" i="29"/>
  <c r="Q970" i="29"/>
  <c r="M969" i="29"/>
  <c r="U967" i="29"/>
  <c r="Q966" i="29"/>
  <c r="M965" i="29"/>
  <c r="U963" i="29"/>
  <c r="Q962" i="29"/>
  <c r="M961" i="29"/>
  <c r="U959" i="29"/>
  <c r="Q958" i="29"/>
  <c r="M957" i="29"/>
  <c r="U955" i="29"/>
  <c r="Q954" i="29"/>
  <c r="M953" i="29"/>
  <c r="U951" i="29"/>
  <c r="R1355" i="29"/>
  <c r="S1313" i="29"/>
  <c r="Q1296" i="29"/>
  <c r="M1285" i="29"/>
  <c r="Q1274" i="29"/>
  <c r="U1263" i="29"/>
  <c r="M1253" i="29"/>
  <c r="Q1242" i="29"/>
  <c r="U1231" i="29"/>
  <c r="N1223" i="29"/>
  <c r="U1215" i="29"/>
  <c r="S1208" i="29"/>
  <c r="Q1202" i="29"/>
  <c r="P1199" i="29"/>
  <c r="R1196" i="29"/>
  <c r="M1193" i="29"/>
  <c r="N1190" i="29"/>
  <c r="R1187" i="29"/>
  <c r="V1184" i="29"/>
  <c r="N1182" i="29"/>
  <c r="R1179" i="29"/>
  <c r="V1176" i="29"/>
  <c r="N1174" i="29"/>
  <c r="T1171" i="29"/>
  <c r="N1169" i="29"/>
  <c r="O1167" i="29"/>
  <c r="U1164" i="29"/>
  <c r="O1162" i="29"/>
  <c r="V1159" i="29"/>
  <c r="M1158" i="29"/>
  <c r="K1156" i="29"/>
  <c r="N1154" i="29"/>
  <c r="L1152" i="29"/>
  <c r="O1150" i="29"/>
  <c r="R1148" i="29"/>
  <c r="P1146" i="29"/>
  <c r="S1144" i="29"/>
  <c r="Q1142" i="29"/>
  <c r="T1140" i="29"/>
  <c r="R1138" i="29"/>
  <c r="U1136" i="29"/>
  <c r="S1134" i="29"/>
  <c r="V1132" i="29"/>
  <c r="T1130" i="29"/>
  <c r="K1129" i="29"/>
  <c r="N1127" i="29"/>
  <c r="L1125" i="29"/>
  <c r="O1123" i="29"/>
  <c r="M1121" i="29"/>
  <c r="P1119" i="29"/>
  <c r="N1117" i="29"/>
  <c r="Q1115" i="29"/>
  <c r="Q1113" i="29"/>
  <c r="U1111" i="29"/>
  <c r="M1110" i="29"/>
  <c r="M1108" i="29"/>
  <c r="Q1106" i="29"/>
  <c r="U1104" i="29"/>
  <c r="N1103" i="29"/>
  <c r="Q1101" i="29"/>
  <c r="K1100" i="29"/>
  <c r="Q1098" i="29"/>
  <c r="K1097" i="29"/>
  <c r="Q1095" i="29"/>
  <c r="K1094" i="29"/>
  <c r="P1092" i="29"/>
  <c r="U1090" i="29"/>
  <c r="O1089" i="29"/>
  <c r="U1087" i="29"/>
  <c r="O1086" i="29"/>
  <c r="U1084" i="29"/>
  <c r="O1083" i="29"/>
  <c r="T1081" i="29"/>
  <c r="M1080" i="29"/>
  <c r="S1078" i="29"/>
  <c r="M1077" i="29"/>
  <c r="T1075" i="29"/>
  <c r="P1074" i="29"/>
  <c r="L1073" i="29"/>
  <c r="T1071" i="29"/>
  <c r="P1070" i="29"/>
  <c r="L1069" i="29"/>
  <c r="T1067" i="29"/>
  <c r="P1066" i="29"/>
  <c r="L1065" i="29"/>
  <c r="T1063" i="29"/>
  <c r="P1062" i="29"/>
  <c r="L1061" i="29"/>
  <c r="T1059" i="29"/>
  <c r="P1058" i="29"/>
  <c r="L1057" i="29"/>
  <c r="T1055" i="29"/>
  <c r="P1054" i="29"/>
  <c r="L1053" i="29"/>
  <c r="T1051" i="29"/>
  <c r="P1050" i="29"/>
  <c r="L1049" i="29"/>
  <c r="T1047" i="29"/>
  <c r="P1046" i="29"/>
  <c r="L1045" i="29"/>
  <c r="T1043" i="29"/>
  <c r="P1042" i="29"/>
  <c r="L1041" i="29"/>
  <c r="T1039" i="29"/>
  <c r="P1038" i="29"/>
  <c r="L1037" i="29"/>
  <c r="T1035" i="29"/>
  <c r="P1034" i="29"/>
  <c r="L1033" i="29"/>
  <c r="T1031" i="29"/>
  <c r="P1030" i="29"/>
  <c r="L1029" i="29"/>
  <c r="T1027" i="29"/>
  <c r="P1026" i="29"/>
  <c r="L1025" i="29"/>
  <c r="T1023" i="29"/>
  <c r="P1022" i="29"/>
  <c r="L1021" i="29"/>
  <c r="T1019" i="29"/>
  <c r="P1018" i="29"/>
  <c r="L1017" i="29"/>
  <c r="T1015" i="29"/>
  <c r="P1014" i="29"/>
  <c r="L1013" i="29"/>
  <c r="T1011" i="29"/>
  <c r="P1010" i="29"/>
  <c r="L1009" i="29"/>
  <c r="T1007" i="29"/>
  <c r="P1006" i="29"/>
  <c r="L1005" i="29"/>
  <c r="T1003" i="29"/>
  <c r="P1002" i="29"/>
  <c r="L1001" i="29"/>
  <c r="T999" i="29"/>
  <c r="P998" i="29"/>
  <c r="L997" i="29"/>
  <c r="T995" i="29"/>
  <c r="P994" i="29"/>
  <c r="L993" i="29"/>
  <c r="T991" i="29"/>
  <c r="P990" i="29"/>
  <c r="L989" i="29"/>
  <c r="T987" i="29"/>
  <c r="P986" i="29"/>
  <c r="L985" i="29"/>
  <c r="T983" i="29"/>
  <c r="P982" i="29"/>
  <c r="L981" i="29"/>
  <c r="T979" i="29"/>
  <c r="P978" i="29"/>
  <c r="L977" i="29"/>
  <c r="T975" i="29"/>
  <c r="P974" i="29"/>
  <c r="L973" i="29"/>
  <c r="T971" i="29"/>
  <c r="P970" i="29"/>
  <c r="L969" i="29"/>
  <c r="T967" i="29"/>
  <c r="P966" i="29"/>
  <c r="L965" i="29"/>
  <c r="T963" i="29"/>
  <c r="P962" i="29"/>
  <c r="L961" i="29"/>
  <c r="T959" i="29"/>
  <c r="P958" i="29"/>
  <c r="L957" i="29"/>
  <c r="T955" i="29"/>
  <c r="P954" i="29"/>
  <c r="L953" i="29"/>
  <c r="T951" i="29"/>
  <c r="R1350" i="29"/>
  <c r="L1312" i="29"/>
  <c r="V1295" i="29"/>
  <c r="R1284" i="29"/>
  <c r="V1273" i="29"/>
  <c r="N1263" i="29"/>
  <c r="R1252" i="29"/>
  <c r="V1241" i="29"/>
  <c r="N1231" i="29"/>
  <c r="Q1222" i="29"/>
  <c r="O1215" i="29"/>
  <c r="R1208" i="29"/>
  <c r="P1202" i="29"/>
  <c r="O1199" i="29"/>
  <c r="V1195" i="29"/>
  <c r="L1193" i="29"/>
  <c r="M1190" i="29"/>
  <c r="Q1187" i="29"/>
  <c r="U1184" i="29"/>
  <c r="M1182" i="29"/>
  <c r="Q1179" i="29"/>
  <c r="U1176" i="29"/>
  <c r="M1174" i="29"/>
  <c r="S1171" i="29"/>
  <c r="M1169" i="29"/>
  <c r="N1167" i="29"/>
  <c r="T1164" i="29"/>
  <c r="N1162" i="29"/>
  <c r="U1159" i="29"/>
  <c r="L1158" i="29"/>
  <c r="V1155" i="29"/>
  <c r="M1154" i="29"/>
  <c r="K1152" i="29"/>
  <c r="N1150" i="29"/>
  <c r="L1148" i="29"/>
  <c r="O1146" i="29"/>
  <c r="R1144" i="29"/>
  <c r="P1142" i="29"/>
  <c r="S1140" i="29"/>
  <c r="Q1138" i="29"/>
  <c r="T1136" i="29"/>
  <c r="R1134" i="29"/>
  <c r="U1132" i="29"/>
  <c r="S1130" i="29"/>
  <c r="V1128" i="29"/>
  <c r="T1126" i="29"/>
  <c r="K1125" i="29"/>
  <c r="N1123" i="29"/>
  <c r="L1121" i="29"/>
  <c r="O1119" i="29"/>
  <c r="M1117" i="29"/>
  <c r="P1115" i="29"/>
  <c r="P1113" i="29"/>
  <c r="T1111" i="29"/>
  <c r="L1110" i="29"/>
  <c r="L1108" i="29"/>
  <c r="P1106" i="29"/>
  <c r="T1104" i="29"/>
  <c r="L1103" i="29"/>
  <c r="P1101" i="29"/>
  <c r="V1099" i="29"/>
  <c r="P1098" i="29"/>
  <c r="V1096" i="29"/>
  <c r="P1095" i="29"/>
  <c r="V1093" i="29"/>
  <c r="O1092" i="29"/>
  <c r="T1090" i="29"/>
  <c r="N1089" i="29"/>
  <c r="T1087" i="29"/>
  <c r="N1086" i="29"/>
  <c r="T1084" i="29"/>
  <c r="N1083" i="29"/>
  <c r="S1081" i="29"/>
  <c r="L1080" i="29"/>
  <c r="R1078" i="29"/>
  <c r="L1077" i="29"/>
  <c r="S1075" i="29"/>
  <c r="O1074" i="29"/>
  <c r="K1073" i="29"/>
  <c r="S1071" i="29"/>
  <c r="O1070" i="29"/>
  <c r="K1069" i="29"/>
  <c r="S1067" i="29"/>
  <c r="O1066" i="29"/>
  <c r="K1065" i="29"/>
  <c r="S1063" i="29"/>
  <c r="O1062" i="29"/>
  <c r="K1061" i="29"/>
  <c r="S1059" i="29"/>
  <c r="O1058" i="29"/>
  <c r="K1057" i="29"/>
  <c r="S1055" i="29"/>
  <c r="O1054" i="29"/>
  <c r="K1053" i="29"/>
  <c r="S1051" i="29"/>
  <c r="O1050" i="29"/>
  <c r="K1049" i="29"/>
  <c r="S1047" i="29"/>
  <c r="O1046" i="29"/>
  <c r="K1045" i="29"/>
  <c r="S1043" i="29"/>
  <c r="O1042" i="29"/>
  <c r="K1041" i="29"/>
  <c r="S1039" i="29"/>
  <c r="O1038" i="29"/>
  <c r="K1037" i="29"/>
  <c r="S1035" i="29"/>
  <c r="O1034" i="29"/>
  <c r="K1033" i="29"/>
  <c r="S1031" i="29"/>
  <c r="O1030" i="29"/>
  <c r="K1029" i="29"/>
  <c r="S1027" i="29"/>
  <c r="O1026" i="29"/>
  <c r="K1025" i="29"/>
  <c r="S1023" i="29"/>
  <c r="O1022" i="29"/>
  <c r="K1021" i="29"/>
  <c r="S1019" i="29"/>
  <c r="O1018" i="29"/>
  <c r="K1017" i="29"/>
  <c r="S1015" i="29"/>
  <c r="O1014" i="29"/>
  <c r="K1013" i="29"/>
  <c r="S1011" i="29"/>
  <c r="O1010" i="29"/>
  <c r="K1009" i="29"/>
  <c r="S1007" i="29"/>
  <c r="O1006" i="29"/>
  <c r="K1005" i="29"/>
  <c r="S1003" i="29"/>
  <c r="O1002" i="29"/>
  <c r="K1001" i="29"/>
  <c r="S999" i="29"/>
  <c r="O998" i="29"/>
  <c r="K997" i="29"/>
  <c r="S995" i="29"/>
  <c r="O994" i="29"/>
  <c r="K993" i="29"/>
  <c r="S991" i="29"/>
  <c r="O990" i="29"/>
  <c r="K989" i="29"/>
  <c r="S987" i="29"/>
  <c r="O986" i="29"/>
  <c r="K985" i="29"/>
  <c r="S983" i="29"/>
  <c r="O982" i="29"/>
  <c r="K981" i="29"/>
  <c r="S979" i="29"/>
  <c r="O978" i="29"/>
  <c r="K977" i="29"/>
  <c r="S975" i="29"/>
  <c r="O974" i="29"/>
  <c r="K973" i="29"/>
  <c r="S971" i="29"/>
  <c r="O970" i="29"/>
  <c r="K969" i="29"/>
  <c r="S967" i="29"/>
  <c r="O966" i="29"/>
  <c r="K965" i="29"/>
  <c r="S963" i="29"/>
  <c r="O962" i="29"/>
  <c r="K961" i="29"/>
  <c r="S959" i="29"/>
  <c r="O958" i="29"/>
  <c r="R1347" i="29"/>
  <c r="Q1310" i="29"/>
  <c r="L1295" i="29"/>
  <c r="U1283" i="29"/>
  <c r="M1273" i="29"/>
  <c r="Q1262" i="29"/>
  <c r="U1251" i="29"/>
  <c r="M1241" i="29"/>
  <c r="Q1230" i="29"/>
  <c r="K1222" i="29"/>
  <c r="N1215" i="29"/>
  <c r="U1207" i="29"/>
  <c r="L1202" i="29"/>
  <c r="N1199" i="29"/>
  <c r="U1195" i="29"/>
  <c r="U1192" i="29"/>
  <c r="L1190" i="29"/>
  <c r="P1187" i="29"/>
  <c r="T1184" i="29"/>
  <c r="L1182" i="29"/>
  <c r="P1179" i="29"/>
  <c r="T1176" i="29"/>
  <c r="L1174" i="29"/>
  <c r="R1171" i="29"/>
  <c r="L1169" i="29"/>
  <c r="R1166" i="29"/>
  <c r="S1164" i="29"/>
  <c r="M1162" i="29"/>
  <c r="T1159" i="29"/>
  <c r="K1158" i="29"/>
  <c r="U1155" i="29"/>
  <c r="L1154" i="29"/>
  <c r="V1151" i="29"/>
  <c r="M1150" i="29"/>
  <c r="K1148" i="29"/>
  <c r="N1146" i="29"/>
  <c r="L1144" i="29"/>
  <c r="O1142" i="29"/>
  <c r="R1140" i="29"/>
  <c r="P1138" i="29"/>
  <c r="S1136" i="29"/>
  <c r="Q1134" i="29"/>
  <c r="T1132" i="29"/>
  <c r="R1130" i="29"/>
  <c r="U1128" i="29"/>
  <c r="S1126" i="29"/>
  <c r="V1124" i="29"/>
  <c r="T1122" i="29"/>
  <c r="K1121" i="29"/>
  <c r="N1119" i="29"/>
  <c r="L1117" i="29"/>
  <c r="O1115" i="29"/>
  <c r="O1113" i="29"/>
  <c r="S1111" i="29"/>
  <c r="K1110" i="29"/>
  <c r="K1108" i="29"/>
  <c r="O1106" i="29"/>
  <c r="S1104" i="29"/>
  <c r="U1102" i="29"/>
  <c r="O1101" i="29"/>
  <c r="U1099" i="29"/>
  <c r="O1098" i="29"/>
  <c r="U1096" i="29"/>
  <c r="O1095" i="29"/>
  <c r="T1093" i="29"/>
  <c r="M1092" i="29"/>
  <c r="S1090" i="29"/>
  <c r="M1089" i="29"/>
  <c r="S1087" i="29"/>
  <c r="M1086" i="29"/>
  <c r="S1084" i="29"/>
  <c r="L1083" i="29"/>
  <c r="Q1081" i="29"/>
  <c r="K1080" i="29"/>
  <c r="Q1078" i="29"/>
  <c r="K1077" i="29"/>
  <c r="R1075" i="29"/>
  <c r="N1074" i="29"/>
  <c r="V1072" i="29"/>
  <c r="R1071" i="29"/>
  <c r="N1070" i="29"/>
  <c r="V1068" i="29"/>
  <c r="R1067" i="29"/>
  <c r="N1066" i="29"/>
  <c r="V1064" i="29"/>
  <c r="R1063" i="29"/>
  <c r="N1062" i="29"/>
  <c r="V1060" i="29"/>
  <c r="R1059" i="29"/>
  <c r="N1058" i="29"/>
  <c r="V1056" i="29"/>
  <c r="R1055" i="29"/>
  <c r="N1054" i="29"/>
  <c r="V1052" i="29"/>
  <c r="R1051" i="29"/>
  <c r="N1050" i="29"/>
  <c r="V1048" i="29"/>
  <c r="R1047" i="29"/>
  <c r="N1046" i="29"/>
  <c r="V1044" i="29"/>
  <c r="R1043" i="29"/>
  <c r="N1042" i="29"/>
  <c r="V1040" i="29"/>
  <c r="R1039" i="29"/>
  <c r="N1038" i="29"/>
  <c r="V1036" i="29"/>
  <c r="R1035" i="29"/>
  <c r="N1034" i="29"/>
  <c r="V1032" i="29"/>
  <c r="R1031" i="29"/>
  <c r="N1030" i="29"/>
  <c r="V1028" i="29"/>
  <c r="R1027" i="29"/>
  <c r="N1026" i="29"/>
  <c r="V1024" i="29"/>
  <c r="R1023" i="29"/>
  <c r="N1022" i="29"/>
  <c r="V1020" i="29"/>
  <c r="R1019" i="29"/>
  <c r="N1018" i="29"/>
  <c r="V1016" i="29"/>
  <c r="R1015" i="29"/>
  <c r="N1014" i="29"/>
  <c r="V1012" i="29"/>
  <c r="R1011" i="29"/>
  <c r="N1010" i="29"/>
  <c r="V1008" i="29"/>
  <c r="R1007" i="29"/>
  <c r="N1006" i="29"/>
  <c r="V1004" i="29"/>
  <c r="R1003" i="29"/>
  <c r="N1002" i="29"/>
  <c r="V1000" i="29"/>
  <c r="R999" i="29"/>
  <c r="N998" i="29"/>
  <c r="V996" i="29"/>
  <c r="R995" i="29"/>
  <c r="N994" i="29"/>
  <c r="V992" i="29"/>
  <c r="R991" i="29"/>
  <c r="N990" i="29"/>
  <c r="V988" i="29"/>
  <c r="R987" i="29"/>
  <c r="N986" i="29"/>
  <c r="V984" i="29"/>
  <c r="R983" i="29"/>
  <c r="N982" i="29"/>
  <c r="V980" i="29"/>
  <c r="R979" i="29"/>
  <c r="N978" i="29"/>
  <c r="V976" i="29"/>
  <c r="R975" i="29"/>
  <c r="N974" i="29"/>
  <c r="V972" i="29"/>
  <c r="R971" i="29"/>
  <c r="K1344" i="29"/>
  <c r="V1308" i="29"/>
  <c r="Q1294" i="29"/>
  <c r="N1283" i="29"/>
  <c r="R1272" i="29"/>
  <c r="V1261" i="29"/>
  <c r="N1251" i="29"/>
  <c r="R1240" i="29"/>
  <c r="V1229" i="29"/>
  <c r="V1221" i="29"/>
  <c r="Q1214" i="29"/>
  <c r="O1207" i="29"/>
  <c r="K1202" i="29"/>
  <c r="R1198" i="29"/>
  <c r="T1195" i="29"/>
  <c r="T1192" i="29"/>
  <c r="K1190" i="29"/>
  <c r="O1187" i="29"/>
  <c r="S1184" i="29"/>
  <c r="K1182" i="29"/>
  <c r="O1179" i="29"/>
  <c r="S1176" i="29"/>
  <c r="K1174" i="29"/>
  <c r="Q1171" i="29"/>
  <c r="K1169" i="29"/>
  <c r="Q1166" i="29"/>
  <c r="R1164" i="29"/>
  <c r="L1162" i="29"/>
  <c r="S1159" i="29"/>
  <c r="V1157" i="29"/>
  <c r="T1155" i="29"/>
  <c r="K1154" i="29"/>
  <c r="U1151" i="29"/>
  <c r="L1150" i="29"/>
  <c r="V1147" i="29"/>
  <c r="M1146" i="29"/>
  <c r="K1144" i="29"/>
  <c r="N1142" i="29"/>
  <c r="L1140" i="29"/>
  <c r="O1138" i="29"/>
  <c r="R1136" i="29"/>
  <c r="P1134" i="29"/>
  <c r="S1132" i="29"/>
  <c r="Q1130" i="29"/>
  <c r="T1128" i="29"/>
  <c r="R1126" i="29"/>
  <c r="U1124" i="29"/>
  <c r="S1122" i="29"/>
  <c r="V1120" i="29"/>
  <c r="T1118" i="29"/>
  <c r="K1117" i="29"/>
  <c r="N1115" i="29"/>
  <c r="N1113" i="29"/>
  <c r="R1111" i="29"/>
  <c r="V1109" i="29"/>
  <c r="V1107" i="29"/>
  <c r="N1106" i="29"/>
  <c r="R1104" i="29"/>
  <c r="T1102" i="29"/>
  <c r="N1101" i="29"/>
  <c r="T1099" i="29"/>
  <c r="N1098" i="29"/>
  <c r="T1096" i="29"/>
  <c r="N1095" i="29"/>
  <c r="S1093" i="29"/>
  <c r="L1092" i="29"/>
  <c r="R1090" i="29"/>
  <c r="L1089" i="29"/>
  <c r="R1087" i="29"/>
  <c r="L1086" i="29"/>
  <c r="R1084" i="29"/>
  <c r="K1083" i="29"/>
  <c r="P1081" i="29"/>
  <c r="V1079" i="29"/>
  <c r="P1078" i="29"/>
  <c r="V1076" i="29"/>
  <c r="Q1075" i="29"/>
  <c r="M1074" i="29"/>
  <c r="U1072" i="29"/>
  <c r="Q1071" i="29"/>
  <c r="M1070" i="29"/>
  <c r="U1068" i="29"/>
  <c r="Q1067" i="29"/>
  <c r="M1066" i="29"/>
  <c r="U1064" i="29"/>
  <c r="Q1063" i="29"/>
  <c r="M1062" i="29"/>
  <c r="U1060" i="29"/>
  <c r="Q1059" i="29"/>
  <c r="M1058" i="29"/>
  <c r="U1056" i="29"/>
  <c r="Q1055" i="29"/>
  <c r="M1054" i="29"/>
  <c r="U1052" i="29"/>
  <c r="Q1051" i="29"/>
  <c r="M1050" i="29"/>
  <c r="U1048" i="29"/>
  <c r="Q1047" i="29"/>
  <c r="M1046" i="29"/>
  <c r="U1044" i="29"/>
  <c r="Q1043" i="29"/>
  <c r="M1042" i="29"/>
  <c r="U1040" i="29"/>
  <c r="Q1039" i="29"/>
  <c r="M1038" i="29"/>
  <c r="U1036" i="29"/>
  <c r="Q1035" i="29"/>
  <c r="M1034" i="29"/>
  <c r="U1032" i="29"/>
  <c r="Q1031" i="29"/>
  <c r="M1030" i="29"/>
  <c r="U1028" i="29"/>
  <c r="Q1027" i="29"/>
  <c r="M1026" i="29"/>
  <c r="U1024" i="29"/>
  <c r="Q1023" i="29"/>
  <c r="M1022" i="29"/>
  <c r="U1020" i="29"/>
  <c r="Q1019" i="29"/>
  <c r="M1018" i="29"/>
  <c r="U1016" i="29"/>
  <c r="Q1015" i="29"/>
  <c r="M1014" i="29"/>
  <c r="U1012" i="29"/>
  <c r="Q1011" i="29"/>
  <c r="M1010" i="29"/>
  <c r="U1008" i="29"/>
  <c r="Q1007" i="29"/>
  <c r="M1006" i="29"/>
  <c r="U1004" i="29"/>
  <c r="Q1003" i="29"/>
  <c r="M1002" i="29"/>
  <c r="U1000" i="29"/>
  <c r="Q999" i="29"/>
  <c r="M998" i="29"/>
  <c r="U996" i="29"/>
  <c r="Q995" i="29"/>
  <c r="M994" i="29"/>
  <c r="U992" i="29"/>
  <c r="Q991" i="29"/>
  <c r="M990" i="29"/>
  <c r="U988" i="29"/>
  <c r="Q987" i="29"/>
  <c r="M986" i="29"/>
  <c r="U984" i="29"/>
  <c r="Q983" i="29"/>
  <c r="M982" i="29"/>
  <c r="U980" i="29"/>
  <c r="Q979" i="29"/>
  <c r="M978" i="29"/>
  <c r="U976" i="29"/>
  <c r="Q975" i="29"/>
  <c r="M974" i="29"/>
  <c r="U972" i="29"/>
  <c r="Q971" i="29"/>
  <c r="M970" i="29"/>
  <c r="U968" i="29"/>
  <c r="Q967" i="29"/>
  <c r="M966" i="29"/>
  <c r="U964" i="29"/>
  <c r="Q963" i="29"/>
  <c r="M962" i="29"/>
  <c r="U960" i="29"/>
  <c r="Q959" i="29"/>
  <c r="M958" i="29"/>
  <c r="U956" i="29"/>
  <c r="M1341" i="29"/>
  <c r="N1307" i="29"/>
  <c r="S1293" i="29"/>
  <c r="Q1282" i="29"/>
  <c r="U1271" i="29"/>
  <c r="M1261" i="29"/>
  <c r="Q1250" i="29"/>
  <c r="U1239" i="29"/>
  <c r="M1229" i="29"/>
  <c r="M1221" i="29"/>
  <c r="K1214" i="29"/>
  <c r="N1207" i="29"/>
  <c r="V1201" i="29"/>
  <c r="Q1198" i="29"/>
  <c r="Q1195" i="29"/>
  <c r="S1192" i="29"/>
  <c r="V1189" i="29"/>
  <c r="N1187" i="29"/>
  <c r="R1184" i="29"/>
  <c r="V1181" i="29"/>
  <c r="N1179" i="29"/>
  <c r="R1176" i="29"/>
  <c r="V1173" i="29"/>
  <c r="P1171" i="29"/>
  <c r="V1168" i="29"/>
  <c r="P1166" i="29"/>
  <c r="V1163" i="29"/>
  <c r="K1162" i="29"/>
  <c r="R1159" i="29"/>
  <c r="P1157" i="29"/>
  <c r="S1155" i="29"/>
  <c r="V1153" i="29"/>
  <c r="T1151" i="29"/>
  <c r="K1150" i="29"/>
  <c r="U1147" i="29"/>
  <c r="L1146" i="29"/>
  <c r="V1143" i="29"/>
  <c r="M1142" i="29"/>
  <c r="K1140" i="29"/>
  <c r="N1138" i="29"/>
  <c r="L1136" i="29"/>
  <c r="O1134" i="29"/>
  <c r="R1132" i="29"/>
  <c r="P1130" i="29"/>
  <c r="S1128" i="29"/>
  <c r="Q1126" i="29"/>
  <c r="T1124" i="29"/>
  <c r="R1122" i="29"/>
  <c r="U1120" i="29"/>
  <c r="S1118" i="29"/>
  <c r="V1116" i="29"/>
  <c r="U1114" i="29"/>
  <c r="M1113" i="29"/>
  <c r="Q1111" i="29"/>
  <c r="Q1109" i="29"/>
  <c r="U1107" i="29"/>
  <c r="M1106" i="29"/>
  <c r="P1104" i="29"/>
  <c r="S1102" i="29"/>
  <c r="M1101" i="29"/>
  <c r="S1099" i="29"/>
  <c r="M1098" i="29"/>
  <c r="S1096" i="29"/>
  <c r="L1095" i="29"/>
  <c r="Q1093" i="29"/>
  <c r="K1092" i="29"/>
  <c r="Q1090" i="29"/>
  <c r="K1089" i="29"/>
  <c r="Q1087" i="29"/>
  <c r="K1086" i="29"/>
  <c r="P1084" i="29"/>
  <c r="U1082" i="29"/>
  <c r="O1081" i="29"/>
  <c r="U1079" i="29"/>
  <c r="O1078" i="29"/>
  <c r="U1076" i="29"/>
  <c r="P1075" i="29"/>
  <c r="L1074" i="29"/>
  <c r="T1072" i="29"/>
  <c r="P1071" i="29"/>
  <c r="L1070" i="29"/>
  <c r="T1068" i="29"/>
  <c r="P1067" i="29"/>
  <c r="L1066" i="29"/>
  <c r="T1064" i="29"/>
  <c r="P1063" i="29"/>
  <c r="L1062" i="29"/>
  <c r="T1060" i="29"/>
  <c r="P1059" i="29"/>
  <c r="L1058" i="29"/>
  <c r="T1056" i="29"/>
  <c r="P1055" i="29"/>
  <c r="L1054" i="29"/>
  <c r="T1052" i="29"/>
  <c r="P1051" i="29"/>
  <c r="L1050" i="29"/>
  <c r="T1048" i="29"/>
  <c r="P1047" i="29"/>
  <c r="L1046" i="29"/>
  <c r="T1044" i="29"/>
  <c r="P1043" i="29"/>
  <c r="L1042" i="29"/>
  <c r="T1040" i="29"/>
  <c r="P1039" i="29"/>
  <c r="L1038" i="29"/>
  <c r="T1036" i="29"/>
  <c r="P1035" i="29"/>
  <c r="L1034" i="29"/>
  <c r="T1032" i="29"/>
  <c r="P1031" i="29"/>
  <c r="L1030" i="29"/>
  <c r="T1028" i="29"/>
  <c r="P1027" i="29"/>
  <c r="L1026" i="29"/>
  <c r="T1024" i="29"/>
  <c r="P1023" i="29"/>
  <c r="L1022" i="29"/>
  <c r="T1020" i="29"/>
  <c r="P1019" i="29"/>
  <c r="L1018" i="29"/>
  <c r="T1016" i="29"/>
  <c r="P1015" i="29"/>
  <c r="L1014" i="29"/>
  <c r="T1012" i="29"/>
  <c r="P1011" i="29"/>
  <c r="L1010" i="29"/>
  <c r="T1008" i="29"/>
  <c r="P1007" i="29"/>
  <c r="L1006" i="29"/>
  <c r="T1004" i="29"/>
  <c r="P1003" i="29"/>
  <c r="L1002" i="29"/>
  <c r="T1000" i="29"/>
  <c r="P999" i="29"/>
  <c r="L998" i="29"/>
  <c r="T996" i="29"/>
  <c r="P995" i="29"/>
  <c r="L994" i="29"/>
  <c r="T992" i="29"/>
  <c r="P991" i="29"/>
  <c r="L990" i="29"/>
  <c r="T988" i="29"/>
  <c r="P987" i="29"/>
  <c r="L986" i="29"/>
  <c r="T984" i="29"/>
  <c r="P983" i="29"/>
  <c r="L982" i="29"/>
  <c r="T980" i="29"/>
  <c r="P979" i="29"/>
  <c r="L978" i="29"/>
  <c r="T976" i="29"/>
  <c r="P975" i="29"/>
  <c r="L974" i="29"/>
  <c r="T972" i="29"/>
  <c r="O1338" i="29"/>
  <c r="U1305" i="29"/>
  <c r="L1293" i="29"/>
  <c r="V1281" i="29"/>
  <c r="N1271" i="29"/>
  <c r="R1260" i="29"/>
  <c r="V1249" i="29"/>
  <c r="N1239" i="29"/>
  <c r="R1228" i="29"/>
  <c r="S1220" i="29"/>
  <c r="V1213" i="29"/>
  <c r="Q1206" i="29"/>
  <c r="N1201" i="29"/>
  <c r="P1198" i="29"/>
  <c r="P1195" i="29"/>
  <c r="R1192" i="29"/>
  <c r="N1189" i="29"/>
  <c r="R1186" i="29"/>
  <c r="V1183" i="29"/>
  <c r="N1181" i="29"/>
  <c r="R1178" i="29"/>
  <c r="V1175" i="29"/>
  <c r="N1173" i="29"/>
  <c r="O1171" i="29"/>
  <c r="U1168" i="29"/>
  <c r="O1166" i="29"/>
  <c r="U1163" i="29"/>
  <c r="V1161" i="29"/>
  <c r="Q1159" i="29"/>
  <c r="O1157" i="29"/>
  <c r="R1155" i="29"/>
  <c r="P1153" i="29"/>
  <c r="S1151" i="29"/>
  <c r="V1149" i="29"/>
  <c r="T1147" i="29"/>
  <c r="K1146" i="29"/>
  <c r="U1143" i="29"/>
  <c r="L1142" i="29"/>
  <c r="V1139" i="29"/>
  <c r="M1138" i="29"/>
  <c r="K1136" i="29"/>
  <c r="N1134" i="29"/>
  <c r="L1132" i="29"/>
  <c r="O1130" i="29"/>
  <c r="R1128" i="29"/>
  <c r="P1126" i="29"/>
  <c r="S1124" i="29"/>
  <c r="Q1122" i="29"/>
  <c r="T1120" i="29"/>
  <c r="R1118" i="29"/>
  <c r="U1116" i="29"/>
  <c r="T1114" i="29"/>
  <c r="L1113" i="29"/>
  <c r="P1111" i="29"/>
  <c r="P1109" i="29"/>
  <c r="T1107" i="29"/>
  <c r="L1106" i="29"/>
  <c r="M1104" i="29"/>
  <c r="R1102" i="29"/>
  <c r="L1101" i="29"/>
  <c r="R1099" i="29"/>
  <c r="L1098" i="29"/>
  <c r="R1096" i="29"/>
  <c r="K1095" i="29"/>
  <c r="P1093" i="29"/>
  <c r="V1091" i="29"/>
  <c r="P1090" i="29"/>
  <c r="V1088" i="29"/>
  <c r="P1087" i="29"/>
  <c r="V1085" i="29"/>
  <c r="O1084" i="29"/>
  <c r="T1082" i="29"/>
  <c r="N1081" i="29"/>
  <c r="T1079" i="29"/>
  <c r="N1078" i="29"/>
  <c r="T1076" i="29"/>
  <c r="O1075" i="29"/>
  <c r="K1074" i="29"/>
  <c r="S1072" i="29"/>
  <c r="O1071" i="29"/>
  <c r="K1070" i="29"/>
  <c r="S1068" i="29"/>
  <c r="O1067" i="29"/>
  <c r="K1066" i="29"/>
  <c r="S1064" i="29"/>
  <c r="O1063" i="29"/>
  <c r="K1062" i="29"/>
  <c r="S1060" i="29"/>
  <c r="O1059" i="29"/>
  <c r="K1058" i="29"/>
  <c r="S1056" i="29"/>
  <c r="O1055" i="29"/>
  <c r="K1054" i="29"/>
  <c r="S1052" i="29"/>
  <c r="O1051" i="29"/>
  <c r="K1050" i="29"/>
  <c r="S1048" i="29"/>
  <c r="O1047" i="29"/>
  <c r="K1046" i="29"/>
  <c r="S1044" i="29"/>
  <c r="O1043" i="29"/>
  <c r="K1042" i="29"/>
  <c r="S1040" i="29"/>
  <c r="O1039" i="29"/>
  <c r="K1038" i="29"/>
  <c r="S1036" i="29"/>
  <c r="O1035" i="29"/>
  <c r="K1034" i="29"/>
  <c r="S1032" i="29"/>
  <c r="O1031" i="29"/>
  <c r="K1030" i="29"/>
  <c r="S1028" i="29"/>
  <c r="O1027" i="29"/>
  <c r="K1026" i="29"/>
  <c r="S1024" i="29"/>
  <c r="O1023" i="29"/>
  <c r="K1022" i="29"/>
  <c r="S1020" i="29"/>
  <c r="O1019" i="29"/>
  <c r="K1018" i="29"/>
  <c r="S1016" i="29"/>
  <c r="O1015" i="29"/>
  <c r="K1014" i="29"/>
  <c r="S1012" i="29"/>
  <c r="O1011" i="29"/>
  <c r="K1010" i="29"/>
  <c r="T1334" i="29"/>
  <c r="P1304" i="29"/>
  <c r="N1292" i="29"/>
  <c r="M1281" i="29"/>
  <c r="Q1270" i="29"/>
  <c r="U1259" i="29"/>
  <c r="M1249" i="29"/>
  <c r="Q1238" i="29"/>
  <c r="U1227" i="29"/>
  <c r="R1220" i="29"/>
  <c r="M1213" i="29"/>
  <c r="K1206" i="29"/>
  <c r="M1201" i="29"/>
  <c r="M1198" i="29"/>
  <c r="O1195" i="29"/>
  <c r="V1191" i="29"/>
  <c r="M1189" i="29"/>
  <c r="Q1186" i="29"/>
  <c r="U1183" i="29"/>
  <c r="M1181" i="29"/>
  <c r="Q1178" i="29"/>
  <c r="U1175" i="29"/>
  <c r="M1173" i="29"/>
  <c r="N1171" i="29"/>
  <c r="T1168" i="29"/>
  <c r="N1166" i="29"/>
  <c r="T1163" i="29"/>
  <c r="N1161" i="29"/>
  <c r="P1159" i="29"/>
  <c r="N1157" i="29"/>
  <c r="Q1155" i="29"/>
  <c r="O1153" i="29"/>
  <c r="R1151" i="29"/>
  <c r="P1149" i="29"/>
  <c r="S1147" i="29"/>
  <c r="V1145" i="29"/>
  <c r="T1143" i="29"/>
  <c r="K1142" i="29"/>
  <c r="U1139" i="29"/>
  <c r="L1138" i="29"/>
  <c r="V1135" i="29"/>
  <c r="M1134" i="29"/>
  <c r="K1132" i="29"/>
  <c r="N1130" i="29"/>
  <c r="L1128" i="29"/>
  <c r="O1126" i="29"/>
  <c r="R1124" i="29"/>
  <c r="P1122" i="29"/>
  <c r="S1120" i="29"/>
  <c r="Q1118" i="29"/>
  <c r="T1116" i="29"/>
  <c r="S1114" i="29"/>
  <c r="K1113" i="29"/>
  <c r="O1111" i="29"/>
  <c r="O1109" i="29"/>
  <c r="S1107" i="29"/>
  <c r="K1106" i="29"/>
  <c r="L1104" i="29"/>
  <c r="Q1102" i="29"/>
  <c r="K1101" i="29"/>
  <c r="Q1099" i="29"/>
  <c r="K1098" i="29"/>
  <c r="P1096" i="29"/>
  <c r="U1094" i="29"/>
  <c r="O1093" i="29"/>
  <c r="U1091" i="29"/>
  <c r="O1090" i="29"/>
  <c r="U1088" i="29"/>
  <c r="O1087" i="29"/>
  <c r="T1085" i="29"/>
  <c r="M1084" i="29"/>
  <c r="S1082" i="29"/>
  <c r="M1081" i="29"/>
  <c r="S1079" i="29"/>
  <c r="M1078" i="29"/>
  <c r="S1076" i="29"/>
  <c r="N1075" i="29"/>
  <c r="V1073" i="29"/>
  <c r="R1072" i="29"/>
  <c r="N1071" i="29"/>
  <c r="V1069" i="29"/>
  <c r="R1068" i="29"/>
  <c r="N1067" i="29"/>
  <c r="V1065" i="29"/>
  <c r="R1064" i="29"/>
  <c r="N1063" i="29"/>
  <c r="V1061" i="29"/>
  <c r="R1060" i="29"/>
  <c r="N1059" i="29"/>
  <c r="V1057" i="29"/>
  <c r="R1056" i="29"/>
  <c r="N1055" i="29"/>
  <c r="V1053" i="29"/>
  <c r="R1052" i="29"/>
  <c r="N1051" i="29"/>
  <c r="V1049" i="29"/>
  <c r="R1048" i="29"/>
  <c r="N1047" i="29"/>
  <c r="V1045" i="29"/>
  <c r="R1044" i="29"/>
  <c r="N1043" i="29"/>
  <c r="V1041" i="29"/>
  <c r="R1040" i="29"/>
  <c r="N1039" i="29"/>
  <c r="V1037" i="29"/>
  <c r="R1036" i="29"/>
  <c r="N1035" i="29"/>
  <c r="V1033" i="29"/>
  <c r="R1032" i="29"/>
  <c r="N1031" i="29"/>
  <c r="V1029" i="29"/>
  <c r="R1028" i="29"/>
  <c r="N1027" i="29"/>
  <c r="V1025" i="29"/>
  <c r="R1024" i="29"/>
  <c r="N1023" i="29"/>
  <c r="V1021" i="29"/>
  <c r="R1020" i="29"/>
  <c r="N1019" i="29"/>
  <c r="V1017" i="29"/>
  <c r="R1016" i="29"/>
  <c r="N1015" i="29"/>
  <c r="V1013" i="29"/>
  <c r="R1012" i="29"/>
  <c r="N1011" i="29"/>
  <c r="V1009" i="29"/>
  <c r="R1008" i="29"/>
  <c r="V1331" i="29"/>
  <c r="K1303" i="29"/>
  <c r="S1291" i="29"/>
  <c r="R1280" i="29"/>
  <c r="V1269" i="29"/>
  <c r="N1259" i="29"/>
  <c r="R1248" i="29"/>
  <c r="V1237" i="29"/>
  <c r="N1227" i="29"/>
  <c r="U1219" i="29"/>
  <c r="S1212" i="29"/>
  <c r="V1205" i="29"/>
  <c r="L1201" i="29"/>
  <c r="L1198" i="29"/>
  <c r="N1195" i="29"/>
  <c r="U1191" i="29"/>
  <c r="L1189" i="29"/>
  <c r="P1186" i="29"/>
  <c r="T1183" i="29"/>
  <c r="L1181" i="29"/>
  <c r="P1178" i="29"/>
  <c r="T1175" i="29"/>
  <c r="L1173" i="29"/>
  <c r="R1170" i="29"/>
  <c r="S1168" i="29"/>
  <c r="M1166" i="29"/>
  <c r="S1163" i="29"/>
  <c r="M1161" i="29"/>
  <c r="O1159" i="29"/>
  <c r="M1157" i="29"/>
  <c r="P1155" i="29"/>
  <c r="N1153" i="29"/>
  <c r="Q1151" i="29"/>
  <c r="O1149" i="29"/>
  <c r="R1147" i="29"/>
  <c r="P1145" i="29"/>
  <c r="S1143" i="29"/>
  <c r="V1141" i="29"/>
  <c r="T1139" i="29"/>
  <c r="K1138" i="29"/>
  <c r="U1135" i="29"/>
  <c r="L1134" i="29"/>
  <c r="V1131" i="29"/>
  <c r="M1130" i="29"/>
  <c r="K1128" i="29"/>
  <c r="N1126" i="29"/>
  <c r="L1124" i="29"/>
  <c r="O1122" i="29"/>
  <c r="R1120" i="29"/>
  <c r="P1118" i="29"/>
  <c r="S1116" i="29"/>
  <c r="R1114" i="29"/>
  <c r="V1112" i="29"/>
  <c r="N1111" i="29"/>
  <c r="N1109" i="29"/>
  <c r="R1107" i="29"/>
  <c r="V1105" i="29"/>
  <c r="K1104" i="29"/>
  <c r="P1102" i="29"/>
  <c r="V1100" i="29"/>
  <c r="P1099" i="29"/>
  <c r="V1097" i="29"/>
  <c r="O1096" i="29"/>
  <c r="T1094" i="29"/>
  <c r="N1093" i="29"/>
  <c r="T1091" i="29"/>
  <c r="N1090" i="29"/>
  <c r="T1088" i="29"/>
  <c r="N1087" i="29"/>
  <c r="S1085" i="29"/>
  <c r="L1084" i="29"/>
  <c r="R1082" i="29"/>
  <c r="L1081" i="29"/>
  <c r="R1079" i="29"/>
  <c r="L1078" i="29"/>
  <c r="R1076" i="29"/>
  <c r="M1075" i="29"/>
  <c r="U1073" i="29"/>
  <c r="Q1072" i="29"/>
  <c r="M1071" i="29"/>
  <c r="U1069" i="29"/>
  <c r="Q1068" i="29"/>
  <c r="M1067" i="29"/>
  <c r="U1065" i="29"/>
  <c r="Q1064" i="29"/>
  <c r="M1063" i="29"/>
  <c r="U1061" i="29"/>
  <c r="Q1060" i="29"/>
  <c r="M1059" i="29"/>
  <c r="U1057" i="29"/>
  <c r="Q1056" i="29"/>
  <c r="M1055" i="29"/>
  <c r="U1053" i="29"/>
  <c r="Q1052" i="29"/>
  <c r="M1051" i="29"/>
  <c r="U1049" i="29"/>
  <c r="Q1048" i="29"/>
  <c r="M1047" i="29"/>
  <c r="U1045" i="29"/>
  <c r="Q1044" i="29"/>
  <c r="M1043" i="29"/>
  <c r="U1041" i="29"/>
  <c r="Q1040" i="29"/>
  <c r="M1039" i="29"/>
  <c r="U1037" i="29"/>
  <c r="Q1036" i="29"/>
  <c r="M1035" i="29"/>
  <c r="U1033" i="29"/>
  <c r="Q1032" i="29"/>
  <c r="M1031" i="29"/>
  <c r="U1029" i="29"/>
  <c r="Q1028" i="29"/>
  <c r="M1027" i="29"/>
  <c r="U1025" i="29"/>
  <c r="Q1024" i="29"/>
  <c r="M1023" i="29"/>
  <c r="U1021" i="29"/>
  <c r="Q1020" i="29"/>
  <c r="M1019" i="29"/>
  <c r="U1017" i="29"/>
  <c r="Q1016" i="29"/>
  <c r="M1015" i="29"/>
  <c r="U1013" i="29"/>
  <c r="Q1012" i="29"/>
  <c r="M1011" i="29"/>
  <c r="U1009" i="29"/>
  <c r="Q1008" i="29"/>
  <c r="V1001" i="29"/>
  <c r="M995" i="29"/>
  <c r="O987" i="29"/>
  <c r="R980" i="29"/>
  <c r="U973" i="29"/>
  <c r="R968" i="29"/>
  <c r="Q964" i="29"/>
  <c r="R959" i="29"/>
  <c r="V955" i="29"/>
  <c r="N953" i="29"/>
  <c r="R950" i="29"/>
  <c r="T948" i="29"/>
  <c r="P946" i="29"/>
  <c r="R944" i="29"/>
  <c r="N942" i="29"/>
  <c r="V939" i="29"/>
  <c r="L938" i="29"/>
  <c r="T935" i="29"/>
  <c r="V933" i="29"/>
  <c r="R931" i="29"/>
  <c r="N929" i="29"/>
  <c r="P927" i="29"/>
  <c r="L925" i="29"/>
  <c r="N923" i="29"/>
  <c r="N921" i="29"/>
  <c r="R919" i="29"/>
  <c r="V917" i="29"/>
  <c r="L916" i="29"/>
  <c r="T914" i="29"/>
  <c r="P913" i="29"/>
  <c r="L912" i="29"/>
  <c r="T910" i="29"/>
  <c r="P909" i="29"/>
  <c r="L908" i="29"/>
  <c r="T906" i="29"/>
  <c r="P905" i="29"/>
  <c r="L904" i="29"/>
  <c r="T902" i="29"/>
  <c r="P901" i="29"/>
  <c r="L900" i="29"/>
  <c r="T898" i="29"/>
  <c r="P897" i="29"/>
  <c r="L896" i="29"/>
  <c r="T894" i="29"/>
  <c r="P893" i="29"/>
  <c r="L892" i="29"/>
  <c r="T890" i="29"/>
  <c r="P889" i="29"/>
  <c r="L888" i="29"/>
  <c r="T886" i="29"/>
  <c r="P885" i="29"/>
  <c r="L884" i="29"/>
  <c r="T882" i="29"/>
  <c r="P881" i="29"/>
  <c r="L880" i="29"/>
  <c r="T878" i="29"/>
  <c r="P877" i="29"/>
  <c r="L876" i="29"/>
  <c r="T874" i="29"/>
  <c r="P873" i="29"/>
  <c r="L872" i="29"/>
  <c r="T870" i="29"/>
  <c r="P869" i="29"/>
  <c r="L868" i="29"/>
  <c r="T866" i="29"/>
  <c r="P865" i="29"/>
  <c r="L864" i="29"/>
  <c r="T862" i="29"/>
  <c r="P861" i="29"/>
  <c r="L860" i="29"/>
  <c r="T858" i="29"/>
  <c r="P857" i="29"/>
  <c r="L856" i="29"/>
  <c r="T854" i="29"/>
  <c r="P853" i="29"/>
  <c r="L852" i="29"/>
  <c r="T850" i="29"/>
  <c r="P849" i="29"/>
  <c r="L848" i="29"/>
  <c r="T846" i="29"/>
  <c r="P845" i="29"/>
  <c r="L844" i="29"/>
  <c r="T842" i="29"/>
  <c r="P841" i="29"/>
  <c r="L840" i="29"/>
  <c r="T838" i="29"/>
  <c r="P837" i="29"/>
  <c r="L836" i="29"/>
  <c r="T834" i="29"/>
  <c r="P833" i="29"/>
  <c r="L832" i="29"/>
  <c r="T830" i="29"/>
  <c r="P829" i="29"/>
  <c r="L828" i="29"/>
  <c r="T826" i="29"/>
  <c r="P825" i="29"/>
  <c r="L824" i="29"/>
  <c r="T822" i="29"/>
  <c r="P821" i="29"/>
  <c r="L820" i="29"/>
  <c r="T818" i="29"/>
  <c r="P817" i="29"/>
  <c r="L816" i="29"/>
  <c r="T814" i="29"/>
  <c r="P813" i="29"/>
  <c r="L812" i="29"/>
  <c r="T810" i="29"/>
  <c r="P809" i="29"/>
  <c r="L808" i="29"/>
  <c r="T806" i="29"/>
  <c r="P805" i="29"/>
  <c r="L804" i="29"/>
  <c r="T802" i="29"/>
  <c r="P801" i="29"/>
  <c r="L800" i="29"/>
  <c r="T798" i="29"/>
  <c r="P797" i="29"/>
  <c r="L796" i="29"/>
  <c r="T794" i="29"/>
  <c r="P793" i="29"/>
  <c r="L792" i="29"/>
  <c r="T790" i="29"/>
  <c r="P789" i="29"/>
  <c r="L788" i="29"/>
  <c r="T786" i="29"/>
  <c r="P785" i="29"/>
  <c r="L784" i="29"/>
  <c r="T782" i="29"/>
  <c r="P781" i="29"/>
  <c r="L780" i="29"/>
  <c r="T778" i="29"/>
  <c r="P777" i="29"/>
  <c r="L776" i="29"/>
  <c r="T774" i="29"/>
  <c r="P773" i="29"/>
  <c r="L772" i="29"/>
  <c r="T770" i="29"/>
  <c r="P769" i="29"/>
  <c r="L768" i="29"/>
  <c r="T766" i="29"/>
  <c r="P765" i="29"/>
  <c r="L764" i="29"/>
  <c r="T762" i="29"/>
  <c r="P761" i="29"/>
  <c r="L760" i="29"/>
  <c r="T758" i="29"/>
  <c r="P757" i="29"/>
  <c r="L756" i="29"/>
  <c r="T754" i="29"/>
  <c r="P753" i="29"/>
  <c r="L752" i="29"/>
  <c r="T750" i="29"/>
  <c r="P749" i="29"/>
  <c r="L748" i="29"/>
  <c r="T746" i="29"/>
  <c r="P745" i="29"/>
  <c r="L744" i="29"/>
  <c r="T742" i="29"/>
  <c r="P741" i="29"/>
  <c r="L740" i="29"/>
  <c r="T738" i="29"/>
  <c r="P737" i="29"/>
  <c r="L736" i="29"/>
  <c r="T734" i="29"/>
  <c r="P733" i="29"/>
  <c r="L732" i="29"/>
  <c r="T730" i="29"/>
  <c r="P729" i="29"/>
  <c r="L728" i="29"/>
  <c r="T726" i="29"/>
  <c r="P725" i="29"/>
  <c r="L724" i="29"/>
  <c r="T722" i="29"/>
  <c r="P721" i="29"/>
  <c r="L720" i="29"/>
  <c r="T718" i="29"/>
  <c r="P717" i="29"/>
  <c r="L716" i="29"/>
  <c r="T714" i="29"/>
  <c r="P713" i="29"/>
  <c r="L712" i="29"/>
  <c r="U1001" i="29"/>
  <c r="K994" i="29"/>
  <c r="N987" i="29"/>
  <c r="Q980" i="29"/>
  <c r="S972" i="29"/>
  <c r="Q968" i="29"/>
  <c r="R963" i="29"/>
  <c r="P959" i="29"/>
  <c r="S955" i="29"/>
  <c r="K953" i="29"/>
  <c r="Q950" i="29"/>
  <c r="S948" i="29"/>
  <c r="O946" i="29"/>
  <c r="Q944" i="29"/>
  <c r="M942" i="29"/>
  <c r="U939" i="29"/>
  <c r="K938" i="29"/>
  <c r="S935" i="29"/>
  <c r="U933" i="29"/>
  <c r="Q931" i="29"/>
  <c r="M929" i="29"/>
  <c r="O927" i="29"/>
  <c r="K925" i="29"/>
  <c r="M923" i="29"/>
  <c r="M921" i="29"/>
  <c r="Q919" i="29"/>
  <c r="U917" i="29"/>
  <c r="K916" i="29"/>
  <c r="S914" i="29"/>
  <c r="O913" i="29"/>
  <c r="K912" i="29"/>
  <c r="S910" i="29"/>
  <c r="O909" i="29"/>
  <c r="K908" i="29"/>
  <c r="S906" i="29"/>
  <c r="O905" i="29"/>
  <c r="K904" i="29"/>
  <c r="S902" i="29"/>
  <c r="O901" i="29"/>
  <c r="K900" i="29"/>
  <c r="S898" i="29"/>
  <c r="O897" i="29"/>
  <c r="K896" i="29"/>
  <c r="S894" i="29"/>
  <c r="O893" i="29"/>
  <c r="K892" i="29"/>
  <c r="S890" i="29"/>
  <c r="O889" i="29"/>
  <c r="K888" i="29"/>
  <c r="S886" i="29"/>
  <c r="O885" i="29"/>
  <c r="K884" i="29"/>
  <c r="S882" i="29"/>
  <c r="O881" i="29"/>
  <c r="K880" i="29"/>
  <c r="S878" i="29"/>
  <c r="O877" i="29"/>
  <c r="K876" i="29"/>
  <c r="S874" i="29"/>
  <c r="O873" i="29"/>
  <c r="K872" i="29"/>
  <c r="S870" i="29"/>
  <c r="O869" i="29"/>
  <c r="K868" i="29"/>
  <c r="S866" i="29"/>
  <c r="O865" i="29"/>
  <c r="K864" i="29"/>
  <c r="S862" i="29"/>
  <c r="O861" i="29"/>
  <c r="K860" i="29"/>
  <c r="S858" i="29"/>
  <c r="O857" i="29"/>
  <c r="K856" i="29"/>
  <c r="S854" i="29"/>
  <c r="O853" i="29"/>
  <c r="K852" i="29"/>
  <c r="S850" i="29"/>
  <c r="O849" i="29"/>
  <c r="K848" i="29"/>
  <c r="S846" i="29"/>
  <c r="O845" i="29"/>
  <c r="K844" i="29"/>
  <c r="S842" i="29"/>
  <c r="O841" i="29"/>
  <c r="K840" i="29"/>
  <c r="S838" i="29"/>
  <c r="O837" i="29"/>
  <c r="K836" i="29"/>
  <c r="S834" i="29"/>
  <c r="O833" i="29"/>
  <c r="K832" i="29"/>
  <c r="S830" i="29"/>
  <c r="O829" i="29"/>
  <c r="K828" i="29"/>
  <c r="S826" i="29"/>
  <c r="O825" i="29"/>
  <c r="K824" i="29"/>
  <c r="S822" i="29"/>
  <c r="O821" i="29"/>
  <c r="K820" i="29"/>
  <c r="S818" i="29"/>
  <c r="O817" i="29"/>
  <c r="K816" i="29"/>
  <c r="S814" i="29"/>
  <c r="O813" i="29"/>
  <c r="K812" i="29"/>
  <c r="S810" i="29"/>
  <c r="O809" i="29"/>
  <c r="K808" i="29"/>
  <c r="S806" i="29"/>
  <c r="O805" i="29"/>
  <c r="K804" i="29"/>
  <c r="S802" i="29"/>
  <c r="O801" i="29"/>
  <c r="K800" i="29"/>
  <c r="S798" i="29"/>
  <c r="O797" i="29"/>
  <c r="K796" i="29"/>
  <c r="S794" i="29"/>
  <c r="O793" i="29"/>
  <c r="K792" i="29"/>
  <c r="S790" i="29"/>
  <c r="O789" i="29"/>
  <c r="K788" i="29"/>
  <c r="S786" i="29"/>
  <c r="O785" i="29"/>
  <c r="K784" i="29"/>
  <c r="S782" i="29"/>
  <c r="O781" i="29"/>
  <c r="K780" i="29"/>
  <c r="S778" i="29"/>
  <c r="O777" i="29"/>
  <c r="K776" i="29"/>
  <c r="S774" i="29"/>
  <c r="O773" i="29"/>
  <c r="K772" i="29"/>
  <c r="S770" i="29"/>
  <c r="O769" i="29"/>
  <c r="K768" i="29"/>
  <c r="S766" i="29"/>
  <c r="O765" i="29"/>
  <c r="K764" i="29"/>
  <c r="S762" i="29"/>
  <c r="O761" i="29"/>
  <c r="K760" i="29"/>
  <c r="S758" i="29"/>
  <c r="O757" i="29"/>
  <c r="K756" i="29"/>
  <c r="S754" i="29"/>
  <c r="O753" i="29"/>
  <c r="K752" i="29"/>
  <c r="S750" i="29"/>
  <c r="O749" i="29"/>
  <c r="K748" i="29"/>
  <c r="S746" i="29"/>
  <c r="O745" i="29"/>
  <c r="K744" i="29"/>
  <c r="S742" i="29"/>
  <c r="O741" i="29"/>
  <c r="K740" i="29"/>
  <c r="S738" i="29"/>
  <c r="O737" i="29"/>
  <c r="K736" i="29"/>
  <c r="S734" i="29"/>
  <c r="O733" i="29"/>
  <c r="K732" i="29"/>
  <c r="S730" i="29"/>
  <c r="O729" i="29"/>
  <c r="K728" i="29"/>
  <c r="S726" i="29"/>
  <c r="O725" i="29"/>
  <c r="K724" i="29"/>
  <c r="S722" i="29"/>
  <c r="O721" i="29"/>
  <c r="K720" i="29"/>
  <c r="S718" i="29"/>
  <c r="O717" i="29"/>
  <c r="K716" i="29"/>
  <c r="S714" i="29"/>
  <c r="O713" i="29"/>
  <c r="K712" i="29"/>
  <c r="S1008" i="29"/>
  <c r="S1000" i="29"/>
  <c r="V993" i="29"/>
  <c r="M987" i="29"/>
  <c r="O979" i="29"/>
  <c r="R972" i="29"/>
  <c r="R967" i="29"/>
  <c r="P963" i="29"/>
  <c r="O959" i="29"/>
  <c r="R955" i="29"/>
  <c r="V952" i="29"/>
  <c r="P950" i="29"/>
  <c r="R948" i="29"/>
  <c r="N946" i="29"/>
  <c r="V943" i="29"/>
  <c r="L942" i="29"/>
  <c r="T939" i="29"/>
  <c r="V937" i="29"/>
  <c r="R935" i="29"/>
  <c r="N933" i="29"/>
  <c r="P931" i="29"/>
  <c r="L929" i="29"/>
  <c r="N927" i="29"/>
  <c r="V924" i="29"/>
  <c r="L923" i="29"/>
  <c r="L921" i="29"/>
  <c r="P919" i="29"/>
  <c r="T917" i="29"/>
  <c r="V915" i="29"/>
  <c r="R914" i="29"/>
  <c r="N913" i="29"/>
  <c r="V911" i="29"/>
  <c r="R910" i="29"/>
  <c r="N909" i="29"/>
  <c r="V907" i="29"/>
  <c r="R906" i="29"/>
  <c r="N905" i="29"/>
  <c r="V903" i="29"/>
  <c r="R902" i="29"/>
  <c r="N901" i="29"/>
  <c r="V899" i="29"/>
  <c r="R898" i="29"/>
  <c r="N897" i="29"/>
  <c r="V895" i="29"/>
  <c r="R894" i="29"/>
  <c r="N893" i="29"/>
  <c r="V891" i="29"/>
  <c r="R890" i="29"/>
  <c r="N889" i="29"/>
  <c r="V887" i="29"/>
  <c r="R886" i="29"/>
  <c r="N885" i="29"/>
  <c r="V883" i="29"/>
  <c r="R882" i="29"/>
  <c r="N881" i="29"/>
  <c r="V879" i="29"/>
  <c r="R878" i="29"/>
  <c r="N877" i="29"/>
  <c r="V875" i="29"/>
  <c r="R874" i="29"/>
  <c r="N873" i="29"/>
  <c r="V871" i="29"/>
  <c r="R870" i="29"/>
  <c r="N869" i="29"/>
  <c r="V867" i="29"/>
  <c r="R866" i="29"/>
  <c r="N865" i="29"/>
  <c r="V863" i="29"/>
  <c r="R862" i="29"/>
  <c r="N861" i="29"/>
  <c r="V859" i="29"/>
  <c r="R858" i="29"/>
  <c r="N857" i="29"/>
  <c r="V855" i="29"/>
  <c r="R854" i="29"/>
  <c r="N853" i="29"/>
  <c r="V851" i="29"/>
  <c r="R850" i="29"/>
  <c r="N849" i="29"/>
  <c r="V847" i="29"/>
  <c r="R846" i="29"/>
  <c r="N845" i="29"/>
  <c r="V843" i="29"/>
  <c r="R842" i="29"/>
  <c r="N841" i="29"/>
  <c r="V839" i="29"/>
  <c r="R838" i="29"/>
  <c r="N837" i="29"/>
  <c r="V835" i="29"/>
  <c r="R834" i="29"/>
  <c r="N833" i="29"/>
  <c r="V831" i="29"/>
  <c r="R830" i="29"/>
  <c r="N829" i="29"/>
  <c r="V827" i="29"/>
  <c r="R826" i="29"/>
  <c r="N825" i="29"/>
  <c r="V823" i="29"/>
  <c r="R822" i="29"/>
  <c r="N821" i="29"/>
  <c r="V819" i="29"/>
  <c r="R818" i="29"/>
  <c r="N817" i="29"/>
  <c r="V815" i="29"/>
  <c r="R814" i="29"/>
  <c r="N813" i="29"/>
  <c r="V811" i="29"/>
  <c r="R810" i="29"/>
  <c r="N809" i="29"/>
  <c r="V807" i="29"/>
  <c r="R806" i="29"/>
  <c r="N805" i="29"/>
  <c r="V803" i="29"/>
  <c r="R802" i="29"/>
  <c r="N801" i="29"/>
  <c r="V799" i="29"/>
  <c r="R798" i="29"/>
  <c r="N797" i="29"/>
  <c r="V795" i="29"/>
  <c r="R794" i="29"/>
  <c r="N793" i="29"/>
  <c r="V791" i="29"/>
  <c r="R790" i="29"/>
  <c r="N789" i="29"/>
  <c r="V787" i="29"/>
  <c r="R786" i="29"/>
  <c r="N785" i="29"/>
  <c r="V783" i="29"/>
  <c r="R782" i="29"/>
  <c r="N781" i="29"/>
  <c r="V779" i="29"/>
  <c r="R778" i="29"/>
  <c r="N777" i="29"/>
  <c r="V775" i="29"/>
  <c r="R774" i="29"/>
  <c r="N773" i="29"/>
  <c r="V771" i="29"/>
  <c r="R770" i="29"/>
  <c r="N769" i="29"/>
  <c r="V767" i="29"/>
  <c r="R766" i="29"/>
  <c r="N765" i="29"/>
  <c r="V763" i="29"/>
  <c r="R762" i="29"/>
  <c r="N761" i="29"/>
  <c r="V759" i="29"/>
  <c r="R758" i="29"/>
  <c r="N757" i="29"/>
  <c r="V755" i="29"/>
  <c r="R754" i="29"/>
  <c r="N753" i="29"/>
  <c r="V751" i="29"/>
  <c r="R750" i="29"/>
  <c r="N749" i="29"/>
  <c r="V747" i="29"/>
  <c r="R746" i="29"/>
  <c r="N745" i="29"/>
  <c r="V743" i="29"/>
  <c r="R742" i="29"/>
  <c r="N741" i="29"/>
  <c r="V739" i="29"/>
  <c r="R738" i="29"/>
  <c r="N737" i="29"/>
  <c r="V735" i="29"/>
  <c r="R734" i="29"/>
  <c r="N733" i="29"/>
  <c r="V731" i="29"/>
  <c r="R730" i="29"/>
  <c r="N729" i="29"/>
  <c r="V727" i="29"/>
  <c r="R726" i="29"/>
  <c r="N725" i="29"/>
  <c r="V723" i="29"/>
  <c r="R722" i="29"/>
  <c r="N721" i="29"/>
  <c r="V719" i="29"/>
  <c r="R718" i="29"/>
  <c r="N717" i="29"/>
  <c r="V715" i="29"/>
  <c r="R714" i="29"/>
  <c r="N713" i="29"/>
  <c r="V711" i="29"/>
  <c r="O1007" i="29"/>
  <c r="R1000" i="29"/>
  <c r="U993" i="29"/>
  <c r="K986" i="29"/>
  <c r="N979" i="29"/>
  <c r="Q972" i="29"/>
  <c r="P967" i="29"/>
  <c r="O963" i="29"/>
  <c r="N959" i="29"/>
  <c r="Q955" i="29"/>
  <c r="U952" i="29"/>
  <c r="O950" i="29"/>
  <c r="Q948" i="29"/>
  <c r="M946" i="29"/>
  <c r="U943" i="29"/>
  <c r="K942" i="29"/>
  <c r="S939" i="29"/>
  <c r="U937" i="29"/>
  <c r="Q935" i="29"/>
  <c r="M933" i="29"/>
  <c r="O931" i="29"/>
  <c r="K929" i="29"/>
  <c r="M927" i="29"/>
  <c r="U924" i="29"/>
  <c r="S922" i="29"/>
  <c r="K921" i="29"/>
  <c r="O919" i="29"/>
  <c r="P917" i="29"/>
  <c r="U915" i="29"/>
  <c r="Q914" i="29"/>
  <c r="M913" i="29"/>
  <c r="U911" i="29"/>
  <c r="Q910" i="29"/>
  <c r="M909" i="29"/>
  <c r="U907" i="29"/>
  <c r="Q906" i="29"/>
  <c r="M905" i="29"/>
  <c r="U903" i="29"/>
  <c r="Q902" i="29"/>
  <c r="M901" i="29"/>
  <c r="U899" i="29"/>
  <c r="Q898" i="29"/>
  <c r="M897" i="29"/>
  <c r="U895" i="29"/>
  <c r="Q894" i="29"/>
  <c r="M893" i="29"/>
  <c r="U891" i="29"/>
  <c r="Q890" i="29"/>
  <c r="M889" i="29"/>
  <c r="U887" i="29"/>
  <c r="Q886" i="29"/>
  <c r="M885" i="29"/>
  <c r="U883" i="29"/>
  <c r="Q882" i="29"/>
  <c r="M881" i="29"/>
  <c r="U879" i="29"/>
  <c r="Q878" i="29"/>
  <c r="M877" i="29"/>
  <c r="U875" i="29"/>
  <c r="Q874" i="29"/>
  <c r="M873" i="29"/>
  <c r="U871" i="29"/>
  <c r="Q870" i="29"/>
  <c r="M869" i="29"/>
  <c r="U867" i="29"/>
  <c r="Q866" i="29"/>
  <c r="M865" i="29"/>
  <c r="U863" i="29"/>
  <c r="Q862" i="29"/>
  <c r="M861" i="29"/>
  <c r="U859" i="29"/>
  <c r="Q858" i="29"/>
  <c r="M857" i="29"/>
  <c r="U855" i="29"/>
  <c r="Q854" i="29"/>
  <c r="M853" i="29"/>
  <c r="U851" i="29"/>
  <c r="Q850" i="29"/>
  <c r="M849" i="29"/>
  <c r="U847" i="29"/>
  <c r="Q846" i="29"/>
  <c r="M845" i="29"/>
  <c r="U843" i="29"/>
  <c r="Q842" i="29"/>
  <c r="M841" i="29"/>
  <c r="U839" i="29"/>
  <c r="Q838" i="29"/>
  <c r="M837" i="29"/>
  <c r="U835" i="29"/>
  <c r="Q834" i="29"/>
  <c r="M833" i="29"/>
  <c r="U831" i="29"/>
  <c r="Q830" i="29"/>
  <c r="M829" i="29"/>
  <c r="U827" i="29"/>
  <c r="Q826" i="29"/>
  <c r="M825" i="29"/>
  <c r="U823" i="29"/>
  <c r="Q822" i="29"/>
  <c r="M821" i="29"/>
  <c r="U819" i="29"/>
  <c r="Q818" i="29"/>
  <c r="M817" i="29"/>
  <c r="U815" i="29"/>
  <c r="Q814" i="29"/>
  <c r="M813" i="29"/>
  <c r="U811" i="29"/>
  <c r="Q810" i="29"/>
  <c r="M809" i="29"/>
  <c r="U807" i="29"/>
  <c r="Q806" i="29"/>
  <c r="M805" i="29"/>
  <c r="U803" i="29"/>
  <c r="Q802" i="29"/>
  <c r="M801" i="29"/>
  <c r="U799" i="29"/>
  <c r="Q798" i="29"/>
  <c r="M797" i="29"/>
  <c r="U795" i="29"/>
  <c r="Q794" i="29"/>
  <c r="M793" i="29"/>
  <c r="U791" i="29"/>
  <c r="Q790" i="29"/>
  <c r="M789" i="29"/>
  <c r="U787" i="29"/>
  <c r="Q786" i="29"/>
  <c r="M785" i="29"/>
  <c r="U783" i="29"/>
  <c r="Q782" i="29"/>
  <c r="M781" i="29"/>
  <c r="U779" i="29"/>
  <c r="Q778" i="29"/>
  <c r="M777" i="29"/>
  <c r="U775" i="29"/>
  <c r="Q774" i="29"/>
  <c r="M773" i="29"/>
  <c r="U771" i="29"/>
  <c r="Q770" i="29"/>
  <c r="M769" i="29"/>
  <c r="U767" i="29"/>
  <c r="Q766" i="29"/>
  <c r="M765" i="29"/>
  <c r="U763" i="29"/>
  <c r="Q762" i="29"/>
  <c r="M761" i="29"/>
  <c r="U759" i="29"/>
  <c r="Q758" i="29"/>
  <c r="M757" i="29"/>
  <c r="U755" i="29"/>
  <c r="Q754" i="29"/>
  <c r="M753" i="29"/>
  <c r="U751" i="29"/>
  <c r="Q750" i="29"/>
  <c r="M749" i="29"/>
  <c r="U747" i="29"/>
  <c r="Q746" i="29"/>
  <c r="M745" i="29"/>
  <c r="U743" i="29"/>
  <c r="Q742" i="29"/>
  <c r="M741" i="29"/>
  <c r="U739" i="29"/>
  <c r="Q738" i="29"/>
  <c r="M737" i="29"/>
  <c r="U735" i="29"/>
  <c r="Q734" i="29"/>
  <c r="M733" i="29"/>
  <c r="U731" i="29"/>
  <c r="Q730" i="29"/>
  <c r="M729" i="29"/>
  <c r="U727" i="29"/>
  <c r="Q726" i="29"/>
  <c r="M725" i="29"/>
  <c r="U723" i="29"/>
  <c r="Q722" i="29"/>
  <c r="M721" i="29"/>
  <c r="U719" i="29"/>
  <c r="Q718" i="29"/>
  <c r="M717" i="29"/>
  <c r="U715" i="29"/>
  <c r="Q714" i="29"/>
  <c r="M713" i="29"/>
  <c r="U711" i="29"/>
  <c r="N1007" i="29"/>
  <c r="Q1000" i="29"/>
  <c r="S992" i="29"/>
  <c r="V985" i="29"/>
  <c r="M979" i="29"/>
  <c r="P971" i="29"/>
  <c r="O967" i="29"/>
  <c r="N963" i="29"/>
  <c r="M959" i="29"/>
  <c r="P955" i="29"/>
  <c r="T952" i="29"/>
  <c r="N950" i="29"/>
  <c r="V947" i="29"/>
  <c r="L946" i="29"/>
  <c r="T943" i="29"/>
  <c r="V941" i="29"/>
  <c r="R939" i="29"/>
  <c r="N937" i="29"/>
  <c r="P935" i="29"/>
  <c r="L933" i="29"/>
  <c r="N931" i="29"/>
  <c r="V928" i="29"/>
  <c r="R926" i="29"/>
  <c r="T924" i="29"/>
  <c r="R922" i="29"/>
  <c r="V920" i="29"/>
  <c r="N919" i="29"/>
  <c r="O917" i="29"/>
  <c r="T915" i="29"/>
  <c r="P914" i="29"/>
  <c r="L913" i="29"/>
  <c r="T911" i="29"/>
  <c r="P910" i="29"/>
  <c r="L909" i="29"/>
  <c r="T907" i="29"/>
  <c r="P906" i="29"/>
  <c r="L905" i="29"/>
  <c r="T903" i="29"/>
  <c r="P902" i="29"/>
  <c r="L901" i="29"/>
  <c r="T899" i="29"/>
  <c r="P898" i="29"/>
  <c r="L897" i="29"/>
  <c r="T895" i="29"/>
  <c r="P894" i="29"/>
  <c r="L893" i="29"/>
  <c r="T891" i="29"/>
  <c r="P890" i="29"/>
  <c r="L889" i="29"/>
  <c r="T887" i="29"/>
  <c r="P886" i="29"/>
  <c r="L885" i="29"/>
  <c r="T883" i="29"/>
  <c r="P882" i="29"/>
  <c r="L881" i="29"/>
  <c r="T879" i="29"/>
  <c r="P878" i="29"/>
  <c r="L877" i="29"/>
  <c r="T875" i="29"/>
  <c r="P874" i="29"/>
  <c r="L873" i="29"/>
  <c r="T871" i="29"/>
  <c r="P870" i="29"/>
  <c r="L869" i="29"/>
  <c r="T867" i="29"/>
  <c r="P866" i="29"/>
  <c r="L865" i="29"/>
  <c r="T863" i="29"/>
  <c r="P862" i="29"/>
  <c r="L861" i="29"/>
  <c r="T859" i="29"/>
  <c r="P858" i="29"/>
  <c r="L857" i="29"/>
  <c r="T855" i="29"/>
  <c r="P854" i="29"/>
  <c r="L853" i="29"/>
  <c r="T851" i="29"/>
  <c r="P850" i="29"/>
  <c r="L849" i="29"/>
  <c r="T847" i="29"/>
  <c r="P846" i="29"/>
  <c r="L845" i="29"/>
  <c r="T843" i="29"/>
  <c r="P842" i="29"/>
  <c r="L841" i="29"/>
  <c r="T839" i="29"/>
  <c r="P838" i="29"/>
  <c r="L837" i="29"/>
  <c r="T835" i="29"/>
  <c r="P834" i="29"/>
  <c r="L833" i="29"/>
  <c r="T831" i="29"/>
  <c r="P830" i="29"/>
  <c r="L829" i="29"/>
  <c r="T827" i="29"/>
  <c r="P826" i="29"/>
  <c r="L825" i="29"/>
  <c r="T823" i="29"/>
  <c r="P822" i="29"/>
  <c r="L821" i="29"/>
  <c r="T819" i="29"/>
  <c r="P818" i="29"/>
  <c r="L817" i="29"/>
  <c r="T815" i="29"/>
  <c r="P814" i="29"/>
  <c r="L813" i="29"/>
  <c r="T811" i="29"/>
  <c r="P810" i="29"/>
  <c r="L809" i="29"/>
  <c r="T807" i="29"/>
  <c r="P806" i="29"/>
  <c r="L805" i="29"/>
  <c r="T803" i="29"/>
  <c r="P802" i="29"/>
  <c r="L801" i="29"/>
  <c r="T799" i="29"/>
  <c r="P798" i="29"/>
  <c r="L797" i="29"/>
  <c r="T795" i="29"/>
  <c r="P794" i="29"/>
  <c r="L793" i="29"/>
  <c r="T791" i="29"/>
  <c r="P790" i="29"/>
  <c r="L789" i="29"/>
  <c r="T787" i="29"/>
  <c r="P786" i="29"/>
  <c r="L785" i="29"/>
  <c r="T783" i="29"/>
  <c r="P782" i="29"/>
  <c r="L781" i="29"/>
  <c r="T779" i="29"/>
  <c r="P778" i="29"/>
  <c r="L777" i="29"/>
  <c r="T775" i="29"/>
  <c r="P774" i="29"/>
  <c r="L773" i="29"/>
  <c r="T771" i="29"/>
  <c r="P770" i="29"/>
  <c r="L769" i="29"/>
  <c r="T767" i="29"/>
  <c r="P766" i="29"/>
  <c r="L765" i="29"/>
  <c r="T763" i="29"/>
  <c r="P762" i="29"/>
  <c r="L761" i="29"/>
  <c r="T759" i="29"/>
  <c r="P758" i="29"/>
  <c r="L757" i="29"/>
  <c r="T755" i="29"/>
  <c r="P754" i="29"/>
  <c r="L753" i="29"/>
  <c r="T751" i="29"/>
  <c r="P750" i="29"/>
  <c r="L749" i="29"/>
  <c r="T747" i="29"/>
  <c r="P746" i="29"/>
  <c r="L745" i="29"/>
  <c r="T743" i="29"/>
  <c r="P742" i="29"/>
  <c r="L741" i="29"/>
  <c r="T739" i="29"/>
  <c r="P738" i="29"/>
  <c r="L737" i="29"/>
  <c r="T735" i="29"/>
  <c r="P734" i="29"/>
  <c r="L733" i="29"/>
  <c r="T731" i="29"/>
  <c r="P730" i="29"/>
  <c r="L729" i="29"/>
  <c r="T727" i="29"/>
  <c r="P726" i="29"/>
  <c r="L725" i="29"/>
  <c r="T723" i="29"/>
  <c r="P722" i="29"/>
  <c r="L721" i="29"/>
  <c r="T719" i="29"/>
  <c r="P718" i="29"/>
  <c r="L717" i="29"/>
  <c r="T715" i="29"/>
  <c r="P714" i="29"/>
  <c r="L713" i="29"/>
  <c r="T711" i="29"/>
  <c r="M1007" i="29"/>
  <c r="O999" i="29"/>
  <c r="R992" i="29"/>
  <c r="U985" i="29"/>
  <c r="K978" i="29"/>
  <c r="O971" i="29"/>
  <c r="N967" i="29"/>
  <c r="M963" i="29"/>
  <c r="N958" i="29"/>
  <c r="O955" i="29"/>
  <c r="S952" i="29"/>
  <c r="M950" i="29"/>
  <c r="U947" i="29"/>
  <c r="K946" i="29"/>
  <c r="S943" i="29"/>
  <c r="U941" i="29"/>
  <c r="Q939" i="29"/>
  <c r="M937" i="29"/>
  <c r="O935" i="29"/>
  <c r="K933" i="29"/>
  <c r="M931" i="29"/>
  <c r="U928" i="29"/>
  <c r="Q926" i="29"/>
  <c r="S924" i="29"/>
  <c r="Q922" i="29"/>
  <c r="U920" i="29"/>
  <c r="M919" i="29"/>
  <c r="N917" i="29"/>
  <c r="S915" i="29"/>
  <c r="O914" i="29"/>
  <c r="K913" i="29"/>
  <c r="S911" i="29"/>
  <c r="O910" i="29"/>
  <c r="K909" i="29"/>
  <c r="S907" i="29"/>
  <c r="O906" i="29"/>
  <c r="K905" i="29"/>
  <c r="S903" i="29"/>
  <c r="O902" i="29"/>
  <c r="K901" i="29"/>
  <c r="S899" i="29"/>
  <c r="O898" i="29"/>
  <c r="K897" i="29"/>
  <c r="S895" i="29"/>
  <c r="O894" i="29"/>
  <c r="K893" i="29"/>
  <c r="S891" i="29"/>
  <c r="O890" i="29"/>
  <c r="K889" i="29"/>
  <c r="S887" i="29"/>
  <c r="O886" i="29"/>
  <c r="K885" i="29"/>
  <c r="S883" i="29"/>
  <c r="O882" i="29"/>
  <c r="K881" i="29"/>
  <c r="S879" i="29"/>
  <c r="O878" i="29"/>
  <c r="K877" i="29"/>
  <c r="S875" i="29"/>
  <c r="O874" i="29"/>
  <c r="K873" i="29"/>
  <c r="S871" i="29"/>
  <c r="O870" i="29"/>
  <c r="K869" i="29"/>
  <c r="S867" i="29"/>
  <c r="O866" i="29"/>
  <c r="K865" i="29"/>
  <c r="S863" i="29"/>
  <c r="O862" i="29"/>
  <c r="K861" i="29"/>
  <c r="S859" i="29"/>
  <c r="O858" i="29"/>
  <c r="K857" i="29"/>
  <c r="S855" i="29"/>
  <c r="O854" i="29"/>
  <c r="K853" i="29"/>
  <c r="S851" i="29"/>
  <c r="O850" i="29"/>
  <c r="K849" i="29"/>
  <c r="S847" i="29"/>
  <c r="O846" i="29"/>
  <c r="K845" i="29"/>
  <c r="S843" i="29"/>
  <c r="O842" i="29"/>
  <c r="K841" i="29"/>
  <c r="S839" i="29"/>
  <c r="O838" i="29"/>
  <c r="K837" i="29"/>
  <c r="S835" i="29"/>
  <c r="O834" i="29"/>
  <c r="K833" i="29"/>
  <c r="S831" i="29"/>
  <c r="O830" i="29"/>
  <c r="K829" i="29"/>
  <c r="S827" i="29"/>
  <c r="O826" i="29"/>
  <c r="K825" i="29"/>
  <c r="S823" i="29"/>
  <c r="O822" i="29"/>
  <c r="K821" i="29"/>
  <c r="S819" i="29"/>
  <c r="O818" i="29"/>
  <c r="K817" i="29"/>
  <c r="S815" i="29"/>
  <c r="O814" i="29"/>
  <c r="K813" i="29"/>
  <c r="S811" i="29"/>
  <c r="O810" i="29"/>
  <c r="K809" i="29"/>
  <c r="S807" i="29"/>
  <c r="O806" i="29"/>
  <c r="K805" i="29"/>
  <c r="S803" i="29"/>
  <c r="O802" i="29"/>
  <c r="K801" i="29"/>
  <c r="S799" i="29"/>
  <c r="O798" i="29"/>
  <c r="K797" i="29"/>
  <c r="S795" i="29"/>
  <c r="O794" i="29"/>
  <c r="K793" i="29"/>
  <c r="S791" i="29"/>
  <c r="O790" i="29"/>
  <c r="K789" i="29"/>
  <c r="S787" i="29"/>
  <c r="O786" i="29"/>
  <c r="K785" i="29"/>
  <c r="S783" i="29"/>
  <c r="O782" i="29"/>
  <c r="K781" i="29"/>
  <c r="S779" i="29"/>
  <c r="O778" i="29"/>
  <c r="K777" i="29"/>
  <c r="S775" i="29"/>
  <c r="O774" i="29"/>
  <c r="K773" i="29"/>
  <c r="S771" i="29"/>
  <c r="O770" i="29"/>
  <c r="K769" i="29"/>
  <c r="S767" i="29"/>
  <c r="O766" i="29"/>
  <c r="K765" i="29"/>
  <c r="S763" i="29"/>
  <c r="O762" i="29"/>
  <c r="K761" i="29"/>
  <c r="S759" i="29"/>
  <c r="O758" i="29"/>
  <c r="K757" i="29"/>
  <c r="S755" i="29"/>
  <c r="O754" i="29"/>
  <c r="K753" i="29"/>
  <c r="S751" i="29"/>
  <c r="O750" i="29"/>
  <c r="K749" i="29"/>
  <c r="S747" i="29"/>
  <c r="O746" i="29"/>
  <c r="K745" i="29"/>
  <c r="S743" i="29"/>
  <c r="O742" i="29"/>
  <c r="K741" i="29"/>
  <c r="S739" i="29"/>
  <c r="O738" i="29"/>
  <c r="K737" i="29"/>
  <c r="S735" i="29"/>
  <c r="O734" i="29"/>
  <c r="K733" i="29"/>
  <c r="S731" i="29"/>
  <c r="O730" i="29"/>
  <c r="K729" i="29"/>
  <c r="S727" i="29"/>
  <c r="K1006" i="29"/>
  <c r="N999" i="29"/>
  <c r="Q992" i="29"/>
  <c r="S984" i="29"/>
  <c r="V977" i="29"/>
  <c r="N971" i="29"/>
  <c r="M967" i="29"/>
  <c r="N962" i="29"/>
  <c r="L958" i="29"/>
  <c r="N955" i="29"/>
  <c r="R952" i="29"/>
  <c r="L950" i="29"/>
  <c r="T947" i="29"/>
  <c r="V945" i="29"/>
  <c r="R943" i="29"/>
  <c r="N941" i="29"/>
  <c r="P939" i="29"/>
  <c r="L937" i="29"/>
  <c r="N935" i="29"/>
  <c r="V932" i="29"/>
  <c r="R930" i="29"/>
  <c r="T928" i="29"/>
  <c r="P926" i="29"/>
  <c r="R924" i="29"/>
  <c r="P922" i="29"/>
  <c r="T920" i="29"/>
  <c r="L919" i="29"/>
  <c r="M917" i="29"/>
  <c r="R915" i="29"/>
  <c r="N914" i="29"/>
  <c r="V912" i="29"/>
  <c r="R911" i="29"/>
  <c r="N910" i="29"/>
  <c r="V908" i="29"/>
  <c r="R907" i="29"/>
  <c r="N906" i="29"/>
  <c r="V904" i="29"/>
  <c r="R903" i="29"/>
  <c r="N902" i="29"/>
  <c r="V900" i="29"/>
  <c r="R899" i="29"/>
  <c r="N898" i="29"/>
  <c r="V896" i="29"/>
  <c r="R895" i="29"/>
  <c r="N894" i="29"/>
  <c r="V892" i="29"/>
  <c r="R891" i="29"/>
  <c r="N890" i="29"/>
  <c r="V888" i="29"/>
  <c r="R887" i="29"/>
  <c r="N886" i="29"/>
  <c r="V884" i="29"/>
  <c r="R883" i="29"/>
  <c r="N882" i="29"/>
  <c r="V880" i="29"/>
  <c r="R879" i="29"/>
  <c r="N878" i="29"/>
  <c r="V876" i="29"/>
  <c r="R875" i="29"/>
  <c r="N874" i="29"/>
  <c r="V872" i="29"/>
  <c r="R871" i="29"/>
  <c r="N870" i="29"/>
  <c r="V868" i="29"/>
  <c r="R867" i="29"/>
  <c r="N866" i="29"/>
  <c r="V864" i="29"/>
  <c r="R863" i="29"/>
  <c r="N862" i="29"/>
  <c r="V860" i="29"/>
  <c r="R859" i="29"/>
  <c r="N858" i="29"/>
  <c r="V856" i="29"/>
  <c r="R855" i="29"/>
  <c r="N854" i="29"/>
  <c r="V852" i="29"/>
  <c r="R851" i="29"/>
  <c r="N850" i="29"/>
  <c r="V848" i="29"/>
  <c r="R847" i="29"/>
  <c r="N846" i="29"/>
  <c r="V844" i="29"/>
  <c r="R843" i="29"/>
  <c r="N842" i="29"/>
  <c r="V840" i="29"/>
  <c r="R839" i="29"/>
  <c r="N838" i="29"/>
  <c r="V836" i="29"/>
  <c r="R835" i="29"/>
  <c r="N834" i="29"/>
  <c r="V832" i="29"/>
  <c r="R831" i="29"/>
  <c r="N830" i="29"/>
  <c r="V828" i="29"/>
  <c r="R827" i="29"/>
  <c r="N826" i="29"/>
  <c r="V824" i="29"/>
  <c r="R823" i="29"/>
  <c r="N822" i="29"/>
  <c r="V820" i="29"/>
  <c r="R819" i="29"/>
  <c r="N818" i="29"/>
  <c r="V816" i="29"/>
  <c r="R815" i="29"/>
  <c r="N814" i="29"/>
  <c r="V812" i="29"/>
  <c r="R811" i="29"/>
  <c r="N810" i="29"/>
  <c r="V808" i="29"/>
  <c r="R807" i="29"/>
  <c r="N806" i="29"/>
  <c r="V804" i="29"/>
  <c r="R803" i="29"/>
  <c r="N802" i="29"/>
  <c r="V800" i="29"/>
  <c r="R799" i="29"/>
  <c r="N798" i="29"/>
  <c r="V796" i="29"/>
  <c r="R795" i="29"/>
  <c r="N794" i="29"/>
  <c r="V792" i="29"/>
  <c r="R791" i="29"/>
  <c r="N790" i="29"/>
  <c r="V788" i="29"/>
  <c r="R787" i="29"/>
  <c r="N786" i="29"/>
  <c r="V784" i="29"/>
  <c r="R783" i="29"/>
  <c r="N782" i="29"/>
  <c r="V780" i="29"/>
  <c r="R779" i="29"/>
  <c r="N778" i="29"/>
  <c r="V776" i="29"/>
  <c r="R775" i="29"/>
  <c r="N774" i="29"/>
  <c r="V772" i="29"/>
  <c r="R771" i="29"/>
  <c r="N770" i="29"/>
  <c r="V768" i="29"/>
  <c r="R767" i="29"/>
  <c r="N766" i="29"/>
  <c r="V764" i="29"/>
  <c r="R763" i="29"/>
  <c r="N762" i="29"/>
  <c r="V760" i="29"/>
  <c r="R759" i="29"/>
  <c r="N758" i="29"/>
  <c r="V756" i="29"/>
  <c r="R755" i="29"/>
  <c r="N754" i="29"/>
  <c r="V752" i="29"/>
  <c r="R751" i="29"/>
  <c r="N750" i="29"/>
  <c r="V748" i="29"/>
  <c r="R747" i="29"/>
  <c r="N746" i="29"/>
  <c r="V744" i="29"/>
  <c r="R743" i="29"/>
  <c r="N742" i="29"/>
  <c r="V740" i="29"/>
  <c r="R739" i="29"/>
  <c r="N738" i="29"/>
  <c r="V736" i="29"/>
  <c r="R735" i="29"/>
  <c r="N734" i="29"/>
  <c r="V732" i="29"/>
  <c r="R731" i="29"/>
  <c r="N730" i="29"/>
  <c r="V728" i="29"/>
  <c r="V1005" i="29"/>
  <c r="M999" i="29"/>
  <c r="O991" i="29"/>
  <c r="R984" i="29"/>
  <c r="U977" i="29"/>
  <c r="M971" i="29"/>
  <c r="N966" i="29"/>
  <c r="L962" i="29"/>
  <c r="K958" i="29"/>
  <c r="M955" i="29"/>
  <c r="Q952" i="29"/>
  <c r="K950" i="29"/>
  <c r="S947" i="29"/>
  <c r="U945" i="29"/>
  <c r="Q943" i="29"/>
  <c r="M941" i="29"/>
  <c r="O939" i="29"/>
  <c r="K937" i="29"/>
  <c r="M935" i="29"/>
  <c r="U932" i="29"/>
  <c r="Q930" i="29"/>
  <c r="S928" i="29"/>
  <c r="O926" i="29"/>
  <c r="Q924" i="29"/>
  <c r="O922" i="29"/>
  <c r="S920" i="29"/>
  <c r="S918" i="29"/>
  <c r="L917" i="29"/>
  <c r="Q915" i="29"/>
  <c r="M914" i="29"/>
  <c r="U912" i="29"/>
  <c r="Q911" i="29"/>
  <c r="M910" i="29"/>
  <c r="U908" i="29"/>
  <c r="Q907" i="29"/>
  <c r="M906" i="29"/>
  <c r="U904" i="29"/>
  <c r="Q903" i="29"/>
  <c r="M902" i="29"/>
  <c r="U900" i="29"/>
  <c r="Q899" i="29"/>
  <c r="M898" i="29"/>
  <c r="U896" i="29"/>
  <c r="Q895" i="29"/>
  <c r="M894" i="29"/>
  <c r="U892" i="29"/>
  <c r="Q891" i="29"/>
  <c r="M890" i="29"/>
  <c r="U888" i="29"/>
  <c r="Q887" i="29"/>
  <c r="M886" i="29"/>
  <c r="U884" i="29"/>
  <c r="Q883" i="29"/>
  <c r="M882" i="29"/>
  <c r="U880" i="29"/>
  <c r="Q879" i="29"/>
  <c r="M878" i="29"/>
  <c r="U876" i="29"/>
  <c r="Q875" i="29"/>
  <c r="M874" i="29"/>
  <c r="U872" i="29"/>
  <c r="Q871" i="29"/>
  <c r="M870" i="29"/>
  <c r="U868" i="29"/>
  <c r="Q867" i="29"/>
  <c r="M866" i="29"/>
  <c r="U864" i="29"/>
  <c r="Q863" i="29"/>
  <c r="M862" i="29"/>
  <c r="U860" i="29"/>
  <c r="Q859" i="29"/>
  <c r="M858" i="29"/>
  <c r="U856" i="29"/>
  <c r="Q855" i="29"/>
  <c r="M854" i="29"/>
  <c r="U852" i="29"/>
  <c r="Q851" i="29"/>
  <c r="M850" i="29"/>
  <c r="U848" i="29"/>
  <c r="Q847" i="29"/>
  <c r="M846" i="29"/>
  <c r="U844" i="29"/>
  <c r="Q843" i="29"/>
  <c r="M842" i="29"/>
  <c r="U840" i="29"/>
  <c r="Q839" i="29"/>
  <c r="M838" i="29"/>
  <c r="U836" i="29"/>
  <c r="Q835" i="29"/>
  <c r="M834" i="29"/>
  <c r="U832" i="29"/>
  <c r="Q831" i="29"/>
  <c r="M830" i="29"/>
  <c r="U828" i="29"/>
  <c r="Q827" i="29"/>
  <c r="M826" i="29"/>
  <c r="U824" i="29"/>
  <c r="Q823" i="29"/>
  <c r="M822" i="29"/>
  <c r="U820" i="29"/>
  <c r="Q819" i="29"/>
  <c r="M818" i="29"/>
  <c r="U816" i="29"/>
  <c r="Q815" i="29"/>
  <c r="M814" i="29"/>
  <c r="U812" i="29"/>
  <c r="Q811" i="29"/>
  <c r="M810" i="29"/>
  <c r="U808" i="29"/>
  <c r="Q807" i="29"/>
  <c r="M806" i="29"/>
  <c r="U804" i="29"/>
  <c r="Q803" i="29"/>
  <c r="M802" i="29"/>
  <c r="U800" i="29"/>
  <c r="Q799" i="29"/>
  <c r="M798" i="29"/>
  <c r="U796" i="29"/>
  <c r="Q795" i="29"/>
  <c r="M794" i="29"/>
  <c r="U792" i="29"/>
  <c r="Q791" i="29"/>
  <c r="M790" i="29"/>
  <c r="U788" i="29"/>
  <c r="Q787" i="29"/>
  <c r="M786" i="29"/>
  <c r="U784" i="29"/>
  <c r="Q783" i="29"/>
  <c r="M782" i="29"/>
  <c r="U780" i="29"/>
  <c r="Q779" i="29"/>
  <c r="M778" i="29"/>
  <c r="U776" i="29"/>
  <c r="Q775" i="29"/>
  <c r="M774" i="29"/>
  <c r="U772" i="29"/>
  <c r="Q771" i="29"/>
  <c r="M770" i="29"/>
  <c r="U768" i="29"/>
  <c r="Q767" i="29"/>
  <c r="M766" i="29"/>
  <c r="U764" i="29"/>
  <c r="Q763" i="29"/>
  <c r="M762" i="29"/>
  <c r="U760" i="29"/>
  <c r="Q759" i="29"/>
  <c r="M758" i="29"/>
  <c r="U756" i="29"/>
  <c r="Q755" i="29"/>
  <c r="M754" i="29"/>
  <c r="U752" i="29"/>
  <c r="Q751" i="29"/>
  <c r="M750" i="29"/>
  <c r="U748" i="29"/>
  <c r="Q747" i="29"/>
  <c r="M746" i="29"/>
  <c r="U744" i="29"/>
  <c r="Q743" i="29"/>
  <c r="M742" i="29"/>
  <c r="U740" i="29"/>
  <c r="Q739" i="29"/>
  <c r="M738" i="29"/>
  <c r="U736" i="29"/>
  <c r="Q735" i="29"/>
  <c r="M734" i="29"/>
  <c r="U732" i="29"/>
  <c r="Q731" i="29"/>
  <c r="M730" i="29"/>
  <c r="U728" i="29"/>
  <c r="Q727" i="29"/>
  <c r="U1005" i="29"/>
  <c r="K998" i="29"/>
  <c r="N991" i="29"/>
  <c r="Q984" i="29"/>
  <c r="S976" i="29"/>
  <c r="N970" i="29"/>
  <c r="L966" i="29"/>
  <c r="K962" i="29"/>
  <c r="V957" i="29"/>
  <c r="R954" i="29"/>
  <c r="V951" i="29"/>
  <c r="V949" i="29"/>
  <c r="R947" i="29"/>
  <c r="N945" i="29"/>
  <c r="P943" i="29"/>
  <c r="L941" i="29"/>
  <c r="N939" i="29"/>
  <c r="V936" i="29"/>
  <c r="R934" i="29"/>
  <c r="T932" i="29"/>
  <c r="P930" i="29"/>
  <c r="R928" i="29"/>
  <c r="N926" i="29"/>
  <c r="V923" i="29"/>
  <c r="N922" i="29"/>
  <c r="R920" i="29"/>
  <c r="R918" i="29"/>
  <c r="K917" i="29"/>
  <c r="P915" i="29"/>
  <c r="L914" i="29"/>
  <c r="T912" i="29"/>
  <c r="P911" i="29"/>
  <c r="L910" i="29"/>
  <c r="T908" i="29"/>
  <c r="P907" i="29"/>
  <c r="L906" i="29"/>
  <c r="T904" i="29"/>
  <c r="P903" i="29"/>
  <c r="L902" i="29"/>
  <c r="T900" i="29"/>
  <c r="P899" i="29"/>
  <c r="L898" i="29"/>
  <c r="T896" i="29"/>
  <c r="P895" i="29"/>
  <c r="L894" i="29"/>
  <c r="T892" i="29"/>
  <c r="P891" i="29"/>
  <c r="L890" i="29"/>
  <c r="T888" i="29"/>
  <c r="P887" i="29"/>
  <c r="L886" i="29"/>
  <c r="T884" i="29"/>
  <c r="P883" i="29"/>
  <c r="L882" i="29"/>
  <c r="T880" i="29"/>
  <c r="P879" i="29"/>
  <c r="L878" i="29"/>
  <c r="T876" i="29"/>
  <c r="P875" i="29"/>
  <c r="L874" i="29"/>
  <c r="T872" i="29"/>
  <c r="P871" i="29"/>
  <c r="L870" i="29"/>
  <c r="T868" i="29"/>
  <c r="P867" i="29"/>
  <c r="L866" i="29"/>
  <c r="T864" i="29"/>
  <c r="P863" i="29"/>
  <c r="L862" i="29"/>
  <c r="T860" i="29"/>
  <c r="P859" i="29"/>
  <c r="L858" i="29"/>
  <c r="T856" i="29"/>
  <c r="P855" i="29"/>
  <c r="L854" i="29"/>
  <c r="T852" i="29"/>
  <c r="P851" i="29"/>
  <c r="L850" i="29"/>
  <c r="T848" i="29"/>
  <c r="P847" i="29"/>
  <c r="L846" i="29"/>
  <c r="T844" i="29"/>
  <c r="P843" i="29"/>
  <c r="L842" i="29"/>
  <c r="T840" i="29"/>
  <c r="P839" i="29"/>
  <c r="L838" i="29"/>
  <c r="T836" i="29"/>
  <c r="P835" i="29"/>
  <c r="L834" i="29"/>
  <c r="T832" i="29"/>
  <c r="P831" i="29"/>
  <c r="L830" i="29"/>
  <c r="T828" i="29"/>
  <c r="P827" i="29"/>
  <c r="L826" i="29"/>
  <c r="T824" i="29"/>
  <c r="P823" i="29"/>
  <c r="L822" i="29"/>
  <c r="T820" i="29"/>
  <c r="P819" i="29"/>
  <c r="L818" i="29"/>
  <c r="T816" i="29"/>
  <c r="P815" i="29"/>
  <c r="L814" i="29"/>
  <c r="T812" i="29"/>
  <c r="P811" i="29"/>
  <c r="L810" i="29"/>
  <c r="T808" i="29"/>
  <c r="P807" i="29"/>
  <c r="L806" i="29"/>
  <c r="T804" i="29"/>
  <c r="P803" i="29"/>
  <c r="L802" i="29"/>
  <c r="T800" i="29"/>
  <c r="P799" i="29"/>
  <c r="L798" i="29"/>
  <c r="T796" i="29"/>
  <c r="P795" i="29"/>
  <c r="L794" i="29"/>
  <c r="T792" i="29"/>
  <c r="P791" i="29"/>
  <c r="L790" i="29"/>
  <c r="T788" i="29"/>
  <c r="P787" i="29"/>
  <c r="L786" i="29"/>
  <c r="T784" i="29"/>
  <c r="P783" i="29"/>
  <c r="L782" i="29"/>
  <c r="T780" i="29"/>
  <c r="P779" i="29"/>
  <c r="L778" i="29"/>
  <c r="T776" i="29"/>
  <c r="P775" i="29"/>
  <c r="L774" i="29"/>
  <c r="T772" i="29"/>
  <c r="P771" i="29"/>
  <c r="L770" i="29"/>
  <c r="T768" i="29"/>
  <c r="P767" i="29"/>
  <c r="L766" i="29"/>
  <c r="T764" i="29"/>
  <c r="P763" i="29"/>
  <c r="L762" i="29"/>
  <c r="T760" i="29"/>
  <c r="P759" i="29"/>
  <c r="L758" i="29"/>
  <c r="T756" i="29"/>
  <c r="P755" i="29"/>
  <c r="L754" i="29"/>
  <c r="T752" i="29"/>
  <c r="P751" i="29"/>
  <c r="L750" i="29"/>
  <c r="T748" i="29"/>
  <c r="P747" i="29"/>
  <c r="L746" i="29"/>
  <c r="T744" i="29"/>
  <c r="P743" i="29"/>
  <c r="L742" i="29"/>
  <c r="T740" i="29"/>
  <c r="P739" i="29"/>
  <c r="L738" i="29"/>
  <c r="T736" i="29"/>
  <c r="P735" i="29"/>
  <c r="L734" i="29"/>
  <c r="T732" i="29"/>
  <c r="P731" i="29"/>
  <c r="L730" i="29"/>
  <c r="T728" i="29"/>
  <c r="P727" i="29"/>
  <c r="S1004" i="29"/>
  <c r="V997" i="29"/>
  <c r="M991" i="29"/>
  <c r="O983" i="29"/>
  <c r="R976" i="29"/>
  <c r="L970" i="29"/>
  <c r="K966" i="29"/>
  <c r="V961" i="29"/>
  <c r="U957" i="29"/>
  <c r="O954" i="29"/>
  <c r="S951" i="29"/>
  <c r="U949" i="29"/>
  <c r="Q947" i="29"/>
  <c r="M945" i="29"/>
  <c r="O943" i="29"/>
  <c r="K941" i="29"/>
  <c r="M939" i="29"/>
  <c r="U936" i="29"/>
  <c r="Q934" i="29"/>
  <c r="S932" i="29"/>
  <c r="O930" i="29"/>
  <c r="Q928" i="29"/>
  <c r="M926" i="29"/>
  <c r="U923" i="29"/>
  <c r="M922" i="29"/>
  <c r="Q920" i="29"/>
  <c r="Q918" i="29"/>
  <c r="V916" i="29"/>
  <c r="O915" i="29"/>
  <c r="K914" i="29"/>
  <c r="S912" i="29"/>
  <c r="O911" i="29"/>
  <c r="K910" i="29"/>
  <c r="S908" i="29"/>
  <c r="O907" i="29"/>
  <c r="K906" i="29"/>
  <c r="S904" i="29"/>
  <c r="O903" i="29"/>
  <c r="K902" i="29"/>
  <c r="S900" i="29"/>
  <c r="O899" i="29"/>
  <c r="K898" i="29"/>
  <c r="S896" i="29"/>
  <c r="O895" i="29"/>
  <c r="K894" i="29"/>
  <c r="S892" i="29"/>
  <c r="O891" i="29"/>
  <c r="K890" i="29"/>
  <c r="S888" i="29"/>
  <c r="O887" i="29"/>
  <c r="K886" i="29"/>
  <c r="S884" i="29"/>
  <c r="O883" i="29"/>
  <c r="K882" i="29"/>
  <c r="S880" i="29"/>
  <c r="O879" i="29"/>
  <c r="K878" i="29"/>
  <c r="S876" i="29"/>
  <c r="O875" i="29"/>
  <c r="K874" i="29"/>
  <c r="S872" i="29"/>
  <c r="O871" i="29"/>
  <c r="K870" i="29"/>
  <c r="S868" i="29"/>
  <c r="O867" i="29"/>
  <c r="K866" i="29"/>
  <c r="S864" i="29"/>
  <c r="O863" i="29"/>
  <c r="K862" i="29"/>
  <c r="S860" i="29"/>
  <c r="O859" i="29"/>
  <c r="K858" i="29"/>
  <c r="S856" i="29"/>
  <c r="O855" i="29"/>
  <c r="K854" i="29"/>
  <c r="S852" i="29"/>
  <c r="O851" i="29"/>
  <c r="K850" i="29"/>
  <c r="S848" i="29"/>
  <c r="O847" i="29"/>
  <c r="K846" i="29"/>
  <c r="S844" i="29"/>
  <c r="O843" i="29"/>
  <c r="K842" i="29"/>
  <c r="S840" i="29"/>
  <c r="O839" i="29"/>
  <c r="K838" i="29"/>
  <c r="S836" i="29"/>
  <c r="O835" i="29"/>
  <c r="K834" i="29"/>
  <c r="S832" i="29"/>
  <c r="O831" i="29"/>
  <c r="K830" i="29"/>
  <c r="S828" i="29"/>
  <c r="O827" i="29"/>
  <c r="K826" i="29"/>
  <c r="S824" i="29"/>
  <c r="O823" i="29"/>
  <c r="K822" i="29"/>
  <c r="S820" i="29"/>
  <c r="O819" i="29"/>
  <c r="K818" i="29"/>
  <c r="S816" i="29"/>
  <c r="O815" i="29"/>
  <c r="K814" i="29"/>
  <c r="S812" i="29"/>
  <c r="O811" i="29"/>
  <c r="K810" i="29"/>
  <c r="S808" i="29"/>
  <c r="O807" i="29"/>
  <c r="K806" i="29"/>
  <c r="S804" i="29"/>
  <c r="O803" i="29"/>
  <c r="K802" i="29"/>
  <c r="S800" i="29"/>
  <c r="O799" i="29"/>
  <c r="K798" i="29"/>
  <c r="S796" i="29"/>
  <c r="O795" i="29"/>
  <c r="K794" i="29"/>
  <c r="S792" i="29"/>
  <c r="O791" i="29"/>
  <c r="K790" i="29"/>
  <c r="S788" i="29"/>
  <c r="O787" i="29"/>
  <c r="K786" i="29"/>
  <c r="S784" i="29"/>
  <c r="O783" i="29"/>
  <c r="K782" i="29"/>
  <c r="S780" i="29"/>
  <c r="O779" i="29"/>
  <c r="K778" i="29"/>
  <c r="S776" i="29"/>
  <c r="O775" i="29"/>
  <c r="K774" i="29"/>
  <c r="S772" i="29"/>
  <c r="O771" i="29"/>
  <c r="K770" i="29"/>
  <c r="S768" i="29"/>
  <c r="O767" i="29"/>
  <c r="K766" i="29"/>
  <c r="S764" i="29"/>
  <c r="O763" i="29"/>
  <c r="K762" i="29"/>
  <c r="S760" i="29"/>
  <c r="O759" i="29"/>
  <c r="K758" i="29"/>
  <c r="S756" i="29"/>
  <c r="O755" i="29"/>
  <c r="K754" i="29"/>
  <c r="S752" i="29"/>
  <c r="O751" i="29"/>
  <c r="K750" i="29"/>
  <c r="S748" i="29"/>
  <c r="O747" i="29"/>
  <c r="K746" i="29"/>
  <c r="S744" i="29"/>
  <c r="O743" i="29"/>
  <c r="K742" i="29"/>
  <c r="S740" i="29"/>
  <c r="O739" i="29"/>
  <c r="K738" i="29"/>
  <c r="S736" i="29"/>
  <c r="O735" i="29"/>
  <c r="K734" i="29"/>
  <c r="R1004" i="29"/>
  <c r="U997" i="29"/>
  <c r="K990" i="29"/>
  <c r="N983" i="29"/>
  <c r="Q976" i="29"/>
  <c r="K970" i="29"/>
  <c r="V965" i="29"/>
  <c r="U961" i="29"/>
  <c r="K957" i="29"/>
  <c r="N954" i="29"/>
  <c r="R951" i="29"/>
  <c r="N949" i="29"/>
  <c r="P947" i="29"/>
  <c r="L945" i="29"/>
  <c r="N943" i="29"/>
  <c r="V940" i="29"/>
  <c r="R938" i="29"/>
  <c r="T936" i="29"/>
  <c r="P934" i="29"/>
  <c r="R932" i="29"/>
  <c r="N930" i="29"/>
  <c r="V927" i="29"/>
  <c r="L926" i="29"/>
  <c r="T923" i="29"/>
  <c r="L922" i="29"/>
  <c r="P920" i="29"/>
  <c r="P918" i="29"/>
  <c r="U916" i="29"/>
  <c r="N915" i="29"/>
  <c r="V913" i="29"/>
  <c r="R912" i="29"/>
  <c r="N911" i="29"/>
  <c r="V909" i="29"/>
  <c r="R908" i="29"/>
  <c r="N907" i="29"/>
  <c r="V905" i="29"/>
  <c r="R904" i="29"/>
  <c r="N903" i="29"/>
  <c r="V901" i="29"/>
  <c r="R900" i="29"/>
  <c r="N899" i="29"/>
  <c r="V897" i="29"/>
  <c r="R896" i="29"/>
  <c r="N895" i="29"/>
  <c r="V893" i="29"/>
  <c r="R892" i="29"/>
  <c r="N891" i="29"/>
  <c r="V889" i="29"/>
  <c r="R888" i="29"/>
  <c r="N887" i="29"/>
  <c r="V885" i="29"/>
  <c r="R884" i="29"/>
  <c r="N883" i="29"/>
  <c r="V881" i="29"/>
  <c r="R880" i="29"/>
  <c r="N879" i="29"/>
  <c r="V877" i="29"/>
  <c r="R876" i="29"/>
  <c r="N875" i="29"/>
  <c r="V873" i="29"/>
  <c r="R872" i="29"/>
  <c r="N871" i="29"/>
  <c r="V869" i="29"/>
  <c r="R868" i="29"/>
  <c r="N867" i="29"/>
  <c r="V865" i="29"/>
  <c r="R864" i="29"/>
  <c r="N863" i="29"/>
  <c r="V861" i="29"/>
  <c r="R860" i="29"/>
  <c r="N859" i="29"/>
  <c r="V857" i="29"/>
  <c r="R856" i="29"/>
  <c r="N855" i="29"/>
  <c r="V853" i="29"/>
  <c r="R852" i="29"/>
  <c r="N851" i="29"/>
  <c r="V849" i="29"/>
  <c r="R848" i="29"/>
  <c r="N847" i="29"/>
  <c r="V845" i="29"/>
  <c r="R844" i="29"/>
  <c r="N843" i="29"/>
  <c r="V841" i="29"/>
  <c r="R840" i="29"/>
  <c r="N839" i="29"/>
  <c r="V837" i="29"/>
  <c r="R836" i="29"/>
  <c r="N835" i="29"/>
  <c r="V833" i="29"/>
  <c r="R832" i="29"/>
  <c r="N831" i="29"/>
  <c r="V829" i="29"/>
  <c r="R828" i="29"/>
  <c r="N827" i="29"/>
  <c r="V825" i="29"/>
  <c r="R824" i="29"/>
  <c r="N823" i="29"/>
  <c r="V821" i="29"/>
  <c r="R820" i="29"/>
  <c r="N819" i="29"/>
  <c r="V817" i="29"/>
  <c r="R816" i="29"/>
  <c r="N815" i="29"/>
  <c r="V813" i="29"/>
  <c r="R812" i="29"/>
  <c r="N811" i="29"/>
  <c r="V809" i="29"/>
  <c r="R808" i="29"/>
  <c r="N807" i="29"/>
  <c r="V805" i="29"/>
  <c r="R804" i="29"/>
  <c r="N803" i="29"/>
  <c r="V801" i="29"/>
  <c r="R800" i="29"/>
  <c r="N799" i="29"/>
  <c r="V797" i="29"/>
  <c r="R796" i="29"/>
  <c r="N795" i="29"/>
  <c r="V793" i="29"/>
  <c r="R792" i="29"/>
  <c r="N791" i="29"/>
  <c r="V789" i="29"/>
  <c r="R788" i="29"/>
  <c r="N787" i="29"/>
  <c r="V785" i="29"/>
  <c r="R784" i="29"/>
  <c r="N783" i="29"/>
  <c r="V781" i="29"/>
  <c r="R780" i="29"/>
  <c r="N779" i="29"/>
  <c r="V777" i="29"/>
  <c r="R776" i="29"/>
  <c r="N775" i="29"/>
  <c r="V773" i="29"/>
  <c r="R772" i="29"/>
  <c r="N771" i="29"/>
  <c r="V769" i="29"/>
  <c r="R768" i="29"/>
  <c r="N767" i="29"/>
  <c r="V765" i="29"/>
  <c r="R764" i="29"/>
  <c r="N763" i="29"/>
  <c r="V761" i="29"/>
  <c r="R760" i="29"/>
  <c r="N759" i="29"/>
  <c r="V757" i="29"/>
  <c r="R756" i="29"/>
  <c r="N755" i="29"/>
  <c r="V753" i="29"/>
  <c r="R752" i="29"/>
  <c r="N751" i="29"/>
  <c r="V749" i="29"/>
  <c r="R748" i="29"/>
  <c r="N747" i="29"/>
  <c r="V745" i="29"/>
  <c r="R744" i="29"/>
  <c r="N743" i="29"/>
  <c r="V741" i="29"/>
  <c r="R740" i="29"/>
  <c r="N739" i="29"/>
  <c r="Q1004" i="29"/>
  <c r="S996" i="29"/>
  <c r="V989" i="29"/>
  <c r="M983" i="29"/>
  <c r="O975" i="29"/>
  <c r="V969" i="29"/>
  <c r="U965" i="29"/>
  <c r="V960" i="29"/>
  <c r="V956" i="29"/>
  <c r="M954" i="29"/>
  <c r="Q951" i="29"/>
  <c r="M949" i="29"/>
  <c r="O947" i="29"/>
  <c r="K945" i="29"/>
  <c r="M943" i="29"/>
  <c r="U940" i="29"/>
  <c r="Q938" i="29"/>
  <c r="S936" i="29"/>
  <c r="O934" i="29"/>
  <c r="Q932" i="29"/>
  <c r="M930" i="29"/>
  <c r="U927" i="29"/>
  <c r="K926" i="29"/>
  <c r="S923" i="29"/>
  <c r="K922" i="29"/>
  <c r="K920" i="29"/>
  <c r="O918" i="29"/>
  <c r="T916" i="29"/>
  <c r="M915" i="29"/>
  <c r="U913" i="29"/>
  <c r="Q912" i="29"/>
  <c r="M911" i="29"/>
  <c r="U909" i="29"/>
  <c r="Q908" i="29"/>
  <c r="M907" i="29"/>
  <c r="U905" i="29"/>
  <c r="Q904" i="29"/>
  <c r="M903" i="29"/>
  <c r="U901" i="29"/>
  <c r="Q900" i="29"/>
  <c r="M899" i="29"/>
  <c r="U897" i="29"/>
  <c r="Q896" i="29"/>
  <c r="M895" i="29"/>
  <c r="U893" i="29"/>
  <c r="Q892" i="29"/>
  <c r="M891" i="29"/>
  <c r="U889" i="29"/>
  <c r="Q888" i="29"/>
  <c r="M887" i="29"/>
  <c r="U885" i="29"/>
  <c r="Q884" i="29"/>
  <c r="M883" i="29"/>
  <c r="U881" i="29"/>
  <c r="Q880" i="29"/>
  <c r="M879" i="29"/>
  <c r="U877" i="29"/>
  <c r="Q876" i="29"/>
  <c r="M875" i="29"/>
  <c r="U873" i="29"/>
  <c r="Q872" i="29"/>
  <c r="M871" i="29"/>
  <c r="U869" i="29"/>
  <c r="Q868" i="29"/>
  <c r="M867" i="29"/>
  <c r="U865" i="29"/>
  <c r="Q864" i="29"/>
  <c r="M863" i="29"/>
  <c r="U861" i="29"/>
  <c r="Q860" i="29"/>
  <c r="M859" i="29"/>
  <c r="U857" i="29"/>
  <c r="Q856" i="29"/>
  <c r="M855" i="29"/>
  <c r="U853" i="29"/>
  <c r="Q852" i="29"/>
  <c r="M851" i="29"/>
  <c r="U849" i="29"/>
  <c r="Q848" i="29"/>
  <c r="M847" i="29"/>
  <c r="U845" i="29"/>
  <c r="Q844" i="29"/>
  <c r="M843" i="29"/>
  <c r="U841" i="29"/>
  <c r="Q840" i="29"/>
  <c r="M839" i="29"/>
  <c r="U837" i="29"/>
  <c r="Q836" i="29"/>
  <c r="M835" i="29"/>
  <c r="U833" i="29"/>
  <c r="Q832" i="29"/>
  <c r="M831" i="29"/>
  <c r="U829" i="29"/>
  <c r="Q828" i="29"/>
  <c r="M827" i="29"/>
  <c r="U825" i="29"/>
  <c r="Q824" i="29"/>
  <c r="M823" i="29"/>
  <c r="U821" i="29"/>
  <c r="Q820" i="29"/>
  <c r="M819" i="29"/>
  <c r="U817" i="29"/>
  <c r="Q816" i="29"/>
  <c r="M815" i="29"/>
  <c r="U813" i="29"/>
  <c r="Q812" i="29"/>
  <c r="M811" i="29"/>
  <c r="U809" i="29"/>
  <c r="Q808" i="29"/>
  <c r="M807" i="29"/>
  <c r="U805" i="29"/>
  <c r="Q804" i="29"/>
  <c r="M803" i="29"/>
  <c r="U801" i="29"/>
  <c r="Q800" i="29"/>
  <c r="M799" i="29"/>
  <c r="U797" i="29"/>
  <c r="Q796" i="29"/>
  <c r="M795" i="29"/>
  <c r="U793" i="29"/>
  <c r="Q792" i="29"/>
  <c r="M791" i="29"/>
  <c r="U789" i="29"/>
  <c r="Q788" i="29"/>
  <c r="M787" i="29"/>
  <c r="U785" i="29"/>
  <c r="Q784" i="29"/>
  <c r="M783" i="29"/>
  <c r="U781" i="29"/>
  <c r="Q780" i="29"/>
  <c r="M779" i="29"/>
  <c r="U777" i="29"/>
  <c r="Q776" i="29"/>
  <c r="M775" i="29"/>
  <c r="U773" i="29"/>
  <c r="Q772" i="29"/>
  <c r="M771" i="29"/>
  <c r="U769" i="29"/>
  <c r="Q768" i="29"/>
  <c r="M767" i="29"/>
  <c r="U765" i="29"/>
  <c r="Q764" i="29"/>
  <c r="M763" i="29"/>
  <c r="U761" i="29"/>
  <c r="Q760" i="29"/>
  <c r="M759" i="29"/>
  <c r="U757" i="29"/>
  <c r="Q756" i="29"/>
  <c r="M755" i="29"/>
  <c r="U753" i="29"/>
  <c r="Q752" i="29"/>
  <c r="M751" i="29"/>
  <c r="U749" i="29"/>
  <c r="Q748" i="29"/>
  <c r="M747" i="29"/>
  <c r="O1003" i="29"/>
  <c r="R996" i="29"/>
  <c r="U989" i="29"/>
  <c r="K982" i="29"/>
  <c r="N975" i="29"/>
  <c r="U969" i="29"/>
  <c r="V964" i="29"/>
  <c r="T960" i="29"/>
  <c r="T956" i="29"/>
  <c r="L954" i="29"/>
  <c r="P951" i="29"/>
  <c r="L949" i="29"/>
  <c r="N947" i="29"/>
  <c r="V944" i="29"/>
  <c r="R942" i="29"/>
  <c r="T940" i="29"/>
  <c r="P938" i="29"/>
  <c r="R936" i="29"/>
  <c r="N934" i="29"/>
  <c r="V931" i="29"/>
  <c r="L930" i="29"/>
  <c r="T927" i="29"/>
  <c r="V925" i="29"/>
  <c r="R923" i="29"/>
  <c r="V921" i="29"/>
  <c r="V919" i="29"/>
  <c r="N918" i="29"/>
  <c r="S916" i="29"/>
  <c r="L915" i="29"/>
  <c r="T913" i="29"/>
  <c r="P912" i="29"/>
  <c r="L911" i="29"/>
  <c r="T909" i="29"/>
  <c r="P908" i="29"/>
  <c r="L907" i="29"/>
  <c r="T905" i="29"/>
  <c r="P904" i="29"/>
  <c r="L903" i="29"/>
  <c r="T901" i="29"/>
  <c r="P900" i="29"/>
  <c r="L899" i="29"/>
  <c r="T897" i="29"/>
  <c r="P896" i="29"/>
  <c r="L895" i="29"/>
  <c r="T893" i="29"/>
  <c r="P892" i="29"/>
  <c r="L891" i="29"/>
  <c r="T889" i="29"/>
  <c r="P888" i="29"/>
  <c r="L887" i="29"/>
  <c r="T885" i="29"/>
  <c r="P884" i="29"/>
  <c r="L883" i="29"/>
  <c r="T881" i="29"/>
  <c r="P880" i="29"/>
  <c r="L879" i="29"/>
  <c r="T877" i="29"/>
  <c r="P876" i="29"/>
  <c r="L875" i="29"/>
  <c r="T873" i="29"/>
  <c r="P872" i="29"/>
  <c r="L871" i="29"/>
  <c r="T869" i="29"/>
  <c r="P868" i="29"/>
  <c r="L867" i="29"/>
  <c r="T865" i="29"/>
  <c r="P864" i="29"/>
  <c r="L863" i="29"/>
  <c r="T861" i="29"/>
  <c r="P860" i="29"/>
  <c r="L859" i="29"/>
  <c r="T857" i="29"/>
  <c r="P856" i="29"/>
  <c r="L855" i="29"/>
  <c r="T853" i="29"/>
  <c r="P852" i="29"/>
  <c r="L851" i="29"/>
  <c r="T849" i="29"/>
  <c r="P848" i="29"/>
  <c r="L847" i="29"/>
  <c r="T845" i="29"/>
  <c r="P844" i="29"/>
  <c r="L843" i="29"/>
  <c r="T841" i="29"/>
  <c r="P840" i="29"/>
  <c r="L839" i="29"/>
  <c r="T837" i="29"/>
  <c r="P836" i="29"/>
  <c r="L835" i="29"/>
  <c r="T833" i="29"/>
  <c r="P832" i="29"/>
  <c r="L831" i="29"/>
  <c r="T829" i="29"/>
  <c r="P828" i="29"/>
  <c r="L827" i="29"/>
  <c r="T825" i="29"/>
  <c r="P824" i="29"/>
  <c r="L823" i="29"/>
  <c r="T821" i="29"/>
  <c r="P820" i="29"/>
  <c r="L819" i="29"/>
  <c r="T817" i="29"/>
  <c r="P816" i="29"/>
  <c r="L815" i="29"/>
  <c r="T813" i="29"/>
  <c r="P812" i="29"/>
  <c r="L811" i="29"/>
  <c r="T809" i="29"/>
  <c r="P808" i="29"/>
  <c r="L807" i="29"/>
  <c r="T805" i="29"/>
  <c r="P804" i="29"/>
  <c r="L803" i="29"/>
  <c r="T801" i="29"/>
  <c r="P800" i="29"/>
  <c r="L799" i="29"/>
  <c r="T797" i="29"/>
  <c r="P796" i="29"/>
  <c r="L795" i="29"/>
  <c r="T793" i="29"/>
  <c r="P792" i="29"/>
  <c r="L791" i="29"/>
  <c r="T789" i="29"/>
  <c r="P788" i="29"/>
  <c r="L787" i="29"/>
  <c r="T785" i="29"/>
  <c r="P784" i="29"/>
  <c r="L783" i="29"/>
  <c r="T781" i="29"/>
  <c r="P780" i="29"/>
  <c r="L779" i="29"/>
  <c r="T777" i="29"/>
  <c r="P776" i="29"/>
  <c r="L775" i="29"/>
  <c r="T773" i="29"/>
  <c r="P772" i="29"/>
  <c r="N1003" i="29"/>
  <c r="Q996" i="29"/>
  <c r="S988" i="29"/>
  <c r="V981" i="29"/>
  <c r="M975" i="29"/>
  <c r="V968" i="29"/>
  <c r="T964" i="29"/>
  <c r="S960" i="29"/>
  <c r="S956" i="29"/>
  <c r="K954" i="29"/>
  <c r="O951" i="29"/>
  <c r="K949" i="29"/>
  <c r="M947" i="29"/>
  <c r="U944" i="29"/>
  <c r="Q942" i="29"/>
  <c r="S940" i="29"/>
  <c r="O938" i="29"/>
  <c r="Q936" i="29"/>
  <c r="M934" i="29"/>
  <c r="U931" i="29"/>
  <c r="K930" i="29"/>
  <c r="S927" i="29"/>
  <c r="U925" i="29"/>
  <c r="Q923" i="29"/>
  <c r="U921" i="29"/>
  <c r="U919" i="29"/>
  <c r="M918" i="29"/>
  <c r="R916" i="29"/>
  <c r="K915" i="29"/>
  <c r="S913" i="29"/>
  <c r="O912" i="29"/>
  <c r="K911" i="29"/>
  <c r="S909" i="29"/>
  <c r="O908" i="29"/>
  <c r="K907" i="29"/>
  <c r="S905" i="29"/>
  <c r="O904" i="29"/>
  <c r="K903" i="29"/>
  <c r="S901" i="29"/>
  <c r="O900" i="29"/>
  <c r="K899" i="29"/>
  <c r="S897" i="29"/>
  <c r="O896" i="29"/>
  <c r="K895" i="29"/>
  <c r="S893" i="29"/>
  <c r="O892" i="29"/>
  <c r="K891" i="29"/>
  <c r="S889" i="29"/>
  <c r="O888" i="29"/>
  <c r="K887" i="29"/>
  <c r="S885" i="29"/>
  <c r="O884" i="29"/>
  <c r="K883" i="29"/>
  <c r="S881" i="29"/>
  <c r="O880" i="29"/>
  <c r="K879" i="29"/>
  <c r="S877" i="29"/>
  <c r="O876" i="29"/>
  <c r="K875" i="29"/>
  <c r="S873" i="29"/>
  <c r="O872" i="29"/>
  <c r="K871" i="29"/>
  <c r="S869" i="29"/>
  <c r="O868" i="29"/>
  <c r="K867" i="29"/>
  <c r="S865" i="29"/>
  <c r="O864" i="29"/>
  <c r="K863" i="29"/>
  <c r="S861" i="29"/>
  <c r="O860" i="29"/>
  <c r="K859" i="29"/>
  <c r="S857" i="29"/>
  <c r="O856" i="29"/>
  <c r="K855" i="29"/>
  <c r="S853" i="29"/>
  <c r="O852" i="29"/>
  <c r="K851" i="29"/>
  <c r="S849" i="29"/>
  <c r="O848" i="29"/>
  <c r="K847" i="29"/>
  <c r="S845" i="29"/>
  <c r="O844" i="29"/>
  <c r="K843" i="29"/>
  <c r="S841" i="29"/>
  <c r="O840" i="29"/>
  <c r="K839" i="29"/>
  <c r="S837" i="29"/>
  <c r="O836" i="29"/>
  <c r="K835" i="29"/>
  <c r="S833" i="29"/>
  <c r="O832" i="29"/>
  <c r="K831" i="29"/>
  <c r="S829" i="29"/>
  <c r="O828" i="29"/>
  <c r="K827" i="29"/>
  <c r="S825" i="29"/>
  <c r="O824" i="29"/>
  <c r="K823" i="29"/>
  <c r="S821" i="29"/>
  <c r="O820" i="29"/>
  <c r="K819" i="29"/>
  <c r="S817" i="29"/>
  <c r="O816" i="29"/>
  <c r="K815" i="29"/>
  <c r="S813" i="29"/>
  <c r="O812" i="29"/>
  <c r="K811" i="29"/>
  <c r="S809" i="29"/>
  <c r="O808" i="29"/>
  <c r="K807" i="29"/>
  <c r="S805" i="29"/>
  <c r="O804" i="29"/>
  <c r="K803" i="29"/>
  <c r="S801" i="29"/>
  <c r="O800" i="29"/>
  <c r="K799" i="29"/>
  <c r="S797" i="29"/>
  <c r="O796" i="29"/>
  <c r="K795" i="29"/>
  <c r="S793" i="29"/>
  <c r="O792" i="29"/>
  <c r="K791" i="29"/>
  <c r="S789" i="29"/>
  <c r="O788" i="29"/>
  <c r="K787" i="29"/>
  <c r="S785" i="29"/>
  <c r="O784" i="29"/>
  <c r="K783" i="29"/>
  <c r="M1003" i="29"/>
  <c r="O995" i="29"/>
  <c r="R988" i="29"/>
  <c r="U981" i="29"/>
  <c r="K974" i="29"/>
  <c r="T968" i="29"/>
  <c r="S964" i="29"/>
  <c r="R960" i="29"/>
  <c r="R956" i="29"/>
  <c r="V953" i="29"/>
  <c r="N951" i="29"/>
  <c r="V948" i="29"/>
  <c r="R946" i="29"/>
  <c r="T944" i="29"/>
  <c r="P942" i="29"/>
  <c r="R940" i="29"/>
  <c r="N938" i="29"/>
  <c r="V935" i="29"/>
  <c r="L934" i="29"/>
  <c r="T931" i="29"/>
  <c r="V929" i="29"/>
  <c r="R927" i="29"/>
  <c r="N925" i="29"/>
  <c r="P923" i="29"/>
  <c r="T921" i="29"/>
  <c r="T919" i="29"/>
  <c r="L918" i="29"/>
  <c r="Q916" i="29"/>
  <c r="V914" i="29"/>
  <c r="R913" i="29"/>
  <c r="N912" i="29"/>
  <c r="V910" i="29"/>
  <c r="R909" i="29"/>
  <c r="N908" i="29"/>
  <c r="V906" i="29"/>
  <c r="R905" i="29"/>
  <c r="N904" i="29"/>
  <c r="V902" i="29"/>
  <c r="R901" i="29"/>
  <c r="N900" i="29"/>
  <c r="V898" i="29"/>
  <c r="R897" i="29"/>
  <c r="N896" i="29"/>
  <c r="V894" i="29"/>
  <c r="R893" i="29"/>
  <c r="N892" i="29"/>
  <c r="V890" i="29"/>
  <c r="R889" i="29"/>
  <c r="N888" i="29"/>
  <c r="V886" i="29"/>
  <c r="R885" i="29"/>
  <c r="N884" i="29"/>
  <c r="V882" i="29"/>
  <c r="R881" i="29"/>
  <c r="N880" i="29"/>
  <c r="V878" i="29"/>
  <c r="R877" i="29"/>
  <c r="N876" i="29"/>
  <c r="V874" i="29"/>
  <c r="R873" i="29"/>
  <c r="N872" i="29"/>
  <c r="V870" i="29"/>
  <c r="R869" i="29"/>
  <c r="N868" i="29"/>
  <c r="V866" i="29"/>
  <c r="R865" i="29"/>
  <c r="N864" i="29"/>
  <c r="V862" i="29"/>
  <c r="R861" i="29"/>
  <c r="N860" i="29"/>
  <c r="V858" i="29"/>
  <c r="R857" i="29"/>
  <c r="N856" i="29"/>
  <c r="V854" i="29"/>
  <c r="R853" i="29"/>
  <c r="N852" i="29"/>
  <c r="V850" i="29"/>
  <c r="R849" i="29"/>
  <c r="N848" i="29"/>
  <c r="V846" i="29"/>
  <c r="R845" i="29"/>
  <c r="N844" i="29"/>
  <c r="V842" i="29"/>
  <c r="R841" i="29"/>
  <c r="N840" i="29"/>
  <c r="V838" i="29"/>
  <c r="R837" i="29"/>
  <c r="N836" i="29"/>
  <c r="V834" i="29"/>
  <c r="R833" i="29"/>
  <c r="N832" i="29"/>
  <c r="V830" i="29"/>
  <c r="R829" i="29"/>
  <c r="N828" i="29"/>
  <c r="V826" i="29"/>
  <c r="R825" i="29"/>
  <c r="N824" i="29"/>
  <c r="V822" i="29"/>
  <c r="R821" i="29"/>
  <c r="N820" i="29"/>
  <c r="V818" i="29"/>
  <c r="R817" i="29"/>
  <c r="N816" i="29"/>
  <c r="V814" i="29"/>
  <c r="R813" i="29"/>
  <c r="N812" i="29"/>
  <c r="V810" i="29"/>
  <c r="R809" i="29"/>
  <c r="N808" i="29"/>
  <c r="V806" i="29"/>
  <c r="R805" i="29"/>
  <c r="N804" i="29"/>
  <c r="V802" i="29"/>
  <c r="R801" i="29"/>
  <c r="N800" i="29"/>
  <c r="V798" i="29"/>
  <c r="R797" i="29"/>
  <c r="N796" i="29"/>
  <c r="V794" i="29"/>
  <c r="R793" i="29"/>
  <c r="N792" i="29"/>
  <c r="V790" i="29"/>
  <c r="R789" i="29"/>
  <c r="N788" i="29"/>
  <c r="V786" i="29"/>
  <c r="R785" i="29"/>
  <c r="N784" i="29"/>
  <c r="V782" i="29"/>
  <c r="R781" i="29"/>
  <c r="N780" i="29"/>
  <c r="V778" i="29"/>
  <c r="R777" i="29"/>
  <c r="N776" i="29"/>
  <c r="K1002" i="29"/>
  <c r="N995" i="29"/>
  <c r="Q988" i="29"/>
  <c r="S980" i="29"/>
  <c r="V973" i="29"/>
  <c r="S968" i="29"/>
  <c r="R964" i="29"/>
  <c r="Q960" i="29"/>
  <c r="Q956" i="29"/>
  <c r="U953" i="29"/>
  <c r="M951" i="29"/>
  <c r="U948" i="29"/>
  <c r="Q946" i="29"/>
  <c r="S944" i="29"/>
  <c r="O942" i="29"/>
  <c r="Q940" i="29"/>
  <c r="M938" i="29"/>
  <c r="U935" i="29"/>
  <c r="K934" i="29"/>
  <c r="S931" i="29"/>
  <c r="U929" i="29"/>
  <c r="Q927" i="29"/>
  <c r="M925" i="29"/>
  <c r="O923" i="29"/>
  <c r="O921" i="29"/>
  <c r="S919" i="29"/>
  <c r="K918" i="29"/>
  <c r="P916" i="29"/>
  <c r="U914" i="29"/>
  <c r="Q913" i="29"/>
  <c r="M912" i="29"/>
  <c r="U910" i="29"/>
  <c r="Q909" i="29"/>
  <c r="M908" i="29"/>
  <c r="U906" i="29"/>
  <c r="Q905" i="29"/>
  <c r="M904" i="29"/>
  <c r="U902" i="29"/>
  <c r="Q901" i="29"/>
  <c r="M900" i="29"/>
  <c r="U898" i="29"/>
  <c r="Q897" i="29"/>
  <c r="M896" i="29"/>
  <c r="U894" i="29"/>
  <c r="Q893" i="29"/>
  <c r="M892" i="29"/>
  <c r="U890" i="29"/>
  <c r="Q889" i="29"/>
  <c r="M888" i="29"/>
  <c r="U886" i="29"/>
  <c r="Q885" i="29"/>
  <c r="M884" i="29"/>
  <c r="U882" i="29"/>
  <c r="Q881" i="29"/>
  <c r="M880" i="29"/>
  <c r="U878" i="29"/>
  <c r="Q877" i="29"/>
  <c r="M876" i="29"/>
  <c r="U874" i="29"/>
  <c r="Q873" i="29"/>
  <c r="M872" i="29"/>
  <c r="U870" i="29"/>
  <c r="Q869" i="29"/>
  <c r="M868" i="29"/>
  <c r="U866" i="29"/>
  <c r="Q865" i="29"/>
  <c r="M864" i="29"/>
  <c r="U862" i="29"/>
  <c r="Q861" i="29"/>
  <c r="M860" i="29"/>
  <c r="U858" i="29"/>
  <c r="Q857" i="29"/>
  <c r="M856" i="29"/>
  <c r="U854" i="29"/>
  <c r="Q853" i="29"/>
  <c r="M852" i="29"/>
  <c r="U850" i="29"/>
  <c r="Q849" i="29"/>
  <c r="M848" i="29"/>
  <c r="U846" i="29"/>
  <c r="Q845" i="29"/>
  <c r="M844" i="29"/>
  <c r="U842" i="29"/>
  <c r="Q841" i="29"/>
  <c r="M840" i="29"/>
  <c r="U838" i="29"/>
  <c r="Q837" i="29"/>
  <c r="M836" i="29"/>
  <c r="U834" i="29"/>
  <c r="Q833" i="29"/>
  <c r="M832" i="29"/>
  <c r="U830" i="29"/>
  <c r="Q829" i="29"/>
  <c r="M828" i="29"/>
  <c r="U826" i="29"/>
  <c r="Q825" i="29"/>
  <c r="M824" i="29"/>
  <c r="U822" i="29"/>
  <c r="Q821" i="29"/>
  <c r="M820" i="29"/>
  <c r="U818" i="29"/>
  <c r="Q817" i="29"/>
  <c r="M816" i="29"/>
  <c r="U814" i="29"/>
  <c r="Q813" i="29"/>
  <c r="M812" i="29"/>
  <c r="U810" i="29"/>
  <c r="Q809" i="29"/>
  <c r="M808" i="29"/>
  <c r="U806" i="29"/>
  <c r="Q805" i="29"/>
  <c r="M804" i="29"/>
  <c r="U802" i="29"/>
  <c r="Q801" i="29"/>
  <c r="M800" i="29"/>
  <c r="U798" i="29"/>
  <c r="Q797" i="29"/>
  <c r="M796" i="29"/>
  <c r="U794" i="29"/>
  <c r="Q793" i="29"/>
  <c r="M792" i="29"/>
  <c r="U790" i="29"/>
  <c r="Q789" i="29"/>
  <c r="M788" i="29"/>
  <c r="U786" i="29"/>
  <c r="Q785" i="29"/>
  <c r="M784" i="29"/>
  <c r="U782" i="29"/>
  <c r="Q781" i="29"/>
  <c r="M780" i="29"/>
  <c r="U778" i="29"/>
  <c r="Q777" i="29"/>
  <c r="M776" i="29"/>
  <c r="U774" i="29"/>
  <c r="Q773" i="29"/>
  <c r="V770" i="29"/>
  <c r="R765" i="29"/>
  <c r="N760" i="29"/>
  <c r="V754" i="29"/>
  <c r="R749" i="29"/>
  <c r="P744" i="29"/>
  <c r="O740" i="29"/>
  <c r="P736" i="29"/>
  <c r="S732" i="29"/>
  <c r="U729" i="29"/>
  <c r="L727" i="29"/>
  <c r="V724" i="29"/>
  <c r="M723" i="29"/>
  <c r="K721" i="29"/>
  <c r="N719" i="29"/>
  <c r="Q717" i="29"/>
  <c r="O715" i="29"/>
  <c r="R713" i="29"/>
  <c r="P711" i="29"/>
  <c r="L710" i="29"/>
  <c r="T708" i="29"/>
  <c r="P707" i="29"/>
  <c r="L706" i="29"/>
  <c r="T704" i="29"/>
  <c r="P703" i="29"/>
  <c r="L702" i="29"/>
  <c r="T700" i="29"/>
  <c r="P699" i="29"/>
  <c r="L698" i="29"/>
  <c r="T696" i="29"/>
  <c r="P695" i="29"/>
  <c r="L694" i="29"/>
  <c r="T692" i="29"/>
  <c r="P691" i="29"/>
  <c r="L690" i="29"/>
  <c r="T688" i="29"/>
  <c r="P687" i="29"/>
  <c r="L686" i="29"/>
  <c r="T684" i="29"/>
  <c r="P683" i="29"/>
  <c r="L682" i="29"/>
  <c r="T680" i="29"/>
  <c r="P679" i="29"/>
  <c r="L678" i="29"/>
  <c r="T676" i="29"/>
  <c r="P675" i="29"/>
  <c r="L674" i="29"/>
  <c r="T672" i="29"/>
  <c r="P671" i="29"/>
  <c r="L670" i="29"/>
  <c r="T668" i="29"/>
  <c r="P667" i="29"/>
  <c r="L666" i="29"/>
  <c r="T664" i="29"/>
  <c r="P663" i="29"/>
  <c r="L662" i="29"/>
  <c r="T660" i="29"/>
  <c r="P659" i="29"/>
  <c r="L658" i="29"/>
  <c r="T656" i="29"/>
  <c r="P655" i="29"/>
  <c r="L654" i="29"/>
  <c r="T652" i="29"/>
  <c r="P651" i="29"/>
  <c r="L650" i="29"/>
  <c r="T648" i="29"/>
  <c r="P647" i="29"/>
  <c r="L646" i="29"/>
  <c r="T644" i="29"/>
  <c r="P643" i="29"/>
  <c r="L642" i="29"/>
  <c r="T640" i="29"/>
  <c r="P639" i="29"/>
  <c r="L638" i="29"/>
  <c r="T636" i="29"/>
  <c r="P635" i="29"/>
  <c r="L634" i="29"/>
  <c r="T632" i="29"/>
  <c r="P631" i="29"/>
  <c r="L630" i="29"/>
  <c r="T628" i="29"/>
  <c r="P627" i="29"/>
  <c r="L626" i="29"/>
  <c r="T624" i="29"/>
  <c r="P623" i="29"/>
  <c r="L622" i="29"/>
  <c r="T620" i="29"/>
  <c r="P619" i="29"/>
  <c r="L618" i="29"/>
  <c r="T616" i="29"/>
  <c r="P615" i="29"/>
  <c r="L614" i="29"/>
  <c r="T612" i="29"/>
  <c r="P611" i="29"/>
  <c r="L610" i="29"/>
  <c r="T608" i="29"/>
  <c r="P607" i="29"/>
  <c r="L606" i="29"/>
  <c r="T604" i="29"/>
  <c r="P603" i="29"/>
  <c r="L602" i="29"/>
  <c r="T600" i="29"/>
  <c r="P599" i="29"/>
  <c r="L598" i="29"/>
  <c r="T596" i="29"/>
  <c r="P595" i="29"/>
  <c r="L594" i="29"/>
  <c r="T592" i="29"/>
  <c r="P591" i="29"/>
  <c r="L590" i="29"/>
  <c r="T588" i="29"/>
  <c r="P587" i="29"/>
  <c r="L586" i="29"/>
  <c r="T584" i="29"/>
  <c r="P583" i="29"/>
  <c r="L582" i="29"/>
  <c r="T580" i="29"/>
  <c r="P579" i="29"/>
  <c r="L578" i="29"/>
  <c r="T576" i="29"/>
  <c r="P575" i="29"/>
  <c r="L574" i="29"/>
  <c r="T572" i="29"/>
  <c r="P571" i="29"/>
  <c r="L570" i="29"/>
  <c r="T568" i="29"/>
  <c r="P567" i="29"/>
  <c r="L566" i="29"/>
  <c r="T564" i="29"/>
  <c r="P563" i="29"/>
  <c r="L562" i="29"/>
  <c r="T560" i="29"/>
  <c r="P559" i="29"/>
  <c r="L558" i="29"/>
  <c r="T556" i="29"/>
  <c r="P555" i="29"/>
  <c r="L554" i="29"/>
  <c r="T552" i="29"/>
  <c r="P551" i="29"/>
  <c r="L550" i="29"/>
  <c r="T548" i="29"/>
  <c r="P547" i="29"/>
  <c r="L546" i="29"/>
  <c r="T544" i="29"/>
  <c r="P543" i="29"/>
  <c r="L542" i="29"/>
  <c r="T540" i="29"/>
  <c r="P539" i="29"/>
  <c r="L538" i="29"/>
  <c r="T536" i="29"/>
  <c r="P535" i="29"/>
  <c r="L534" i="29"/>
  <c r="T532" i="29"/>
  <c r="P531" i="29"/>
  <c r="L530" i="29"/>
  <c r="T528" i="29"/>
  <c r="P527" i="29"/>
  <c r="L526" i="29"/>
  <c r="T524" i="29"/>
  <c r="P523" i="29"/>
  <c r="L522" i="29"/>
  <c r="T520" i="29"/>
  <c r="P519" i="29"/>
  <c r="L518" i="29"/>
  <c r="T516" i="29"/>
  <c r="P515" i="29"/>
  <c r="L514" i="29"/>
  <c r="T512" i="29"/>
  <c r="P511" i="29"/>
  <c r="L510" i="29"/>
  <c r="T508" i="29"/>
  <c r="P507" i="29"/>
  <c r="L506" i="29"/>
  <c r="T504" i="29"/>
  <c r="P503" i="29"/>
  <c r="L502" i="29"/>
  <c r="T500" i="29"/>
  <c r="P499" i="29"/>
  <c r="L498" i="29"/>
  <c r="T496" i="29"/>
  <c r="P495" i="29"/>
  <c r="L494" i="29"/>
  <c r="T492" i="29"/>
  <c r="P491" i="29"/>
  <c r="L490" i="29"/>
  <c r="T488" i="29"/>
  <c r="P487" i="29"/>
  <c r="L486" i="29"/>
  <c r="T484" i="29"/>
  <c r="P483" i="29"/>
  <c r="L482" i="29"/>
  <c r="T480" i="29"/>
  <c r="P479" i="29"/>
  <c r="L478" i="29"/>
  <c r="T476" i="29"/>
  <c r="P475" i="29"/>
  <c r="L474" i="29"/>
  <c r="T472" i="29"/>
  <c r="P471" i="29"/>
  <c r="L470" i="29"/>
  <c r="T468" i="29"/>
  <c r="P467" i="29"/>
  <c r="L466" i="29"/>
  <c r="T464" i="29"/>
  <c r="P463" i="29"/>
  <c r="L462" i="29"/>
  <c r="T460" i="29"/>
  <c r="P459" i="29"/>
  <c r="L458" i="29"/>
  <c r="T456" i="29"/>
  <c r="P455" i="29"/>
  <c r="L454" i="29"/>
  <c r="T452" i="29"/>
  <c r="P451" i="29"/>
  <c r="L450" i="29"/>
  <c r="T448" i="29"/>
  <c r="P447" i="29"/>
  <c r="U770" i="29"/>
  <c r="Q765" i="29"/>
  <c r="M760" i="29"/>
  <c r="U754" i="29"/>
  <c r="Q749" i="29"/>
  <c r="O744" i="29"/>
  <c r="N740" i="29"/>
  <c r="O736" i="29"/>
  <c r="R732" i="29"/>
  <c r="T729" i="29"/>
  <c r="K727" i="29"/>
  <c r="U724" i="29"/>
  <c r="L723" i="29"/>
  <c r="V720" i="29"/>
  <c r="M719" i="29"/>
  <c r="K717" i="29"/>
  <c r="N715" i="29"/>
  <c r="Q713" i="29"/>
  <c r="O711" i="29"/>
  <c r="K710" i="29"/>
  <c r="S708" i="29"/>
  <c r="O707" i="29"/>
  <c r="K706" i="29"/>
  <c r="S704" i="29"/>
  <c r="O703" i="29"/>
  <c r="K702" i="29"/>
  <c r="S700" i="29"/>
  <c r="O699" i="29"/>
  <c r="K698" i="29"/>
  <c r="S696" i="29"/>
  <c r="O695" i="29"/>
  <c r="K694" i="29"/>
  <c r="S692" i="29"/>
  <c r="O691" i="29"/>
  <c r="K690" i="29"/>
  <c r="S688" i="29"/>
  <c r="O687" i="29"/>
  <c r="K686" i="29"/>
  <c r="S684" i="29"/>
  <c r="O683" i="29"/>
  <c r="K682" i="29"/>
  <c r="S680" i="29"/>
  <c r="O679" i="29"/>
  <c r="K678" i="29"/>
  <c r="S676" i="29"/>
  <c r="O675" i="29"/>
  <c r="K674" i="29"/>
  <c r="S672" i="29"/>
  <c r="O671" i="29"/>
  <c r="K670" i="29"/>
  <c r="S668" i="29"/>
  <c r="O667" i="29"/>
  <c r="K666" i="29"/>
  <c r="S664" i="29"/>
  <c r="O663" i="29"/>
  <c r="K662" i="29"/>
  <c r="S660" i="29"/>
  <c r="O659" i="29"/>
  <c r="K658" i="29"/>
  <c r="S656" i="29"/>
  <c r="O655" i="29"/>
  <c r="K654" i="29"/>
  <c r="S652" i="29"/>
  <c r="O651" i="29"/>
  <c r="K650" i="29"/>
  <c r="S648" i="29"/>
  <c r="O647" i="29"/>
  <c r="K646" i="29"/>
  <c r="S644" i="29"/>
  <c r="O643" i="29"/>
  <c r="K642" i="29"/>
  <c r="S640" i="29"/>
  <c r="O639" i="29"/>
  <c r="K638" i="29"/>
  <c r="S636" i="29"/>
  <c r="O635" i="29"/>
  <c r="K634" i="29"/>
  <c r="S632" i="29"/>
  <c r="O631" i="29"/>
  <c r="K630" i="29"/>
  <c r="S628" i="29"/>
  <c r="O627" i="29"/>
  <c r="K626" i="29"/>
  <c r="S624" i="29"/>
  <c r="O623" i="29"/>
  <c r="K622" i="29"/>
  <c r="S620" i="29"/>
  <c r="O619" i="29"/>
  <c r="K618" i="29"/>
  <c r="S616" i="29"/>
  <c r="O615" i="29"/>
  <c r="K614" i="29"/>
  <c r="S612" i="29"/>
  <c r="O611" i="29"/>
  <c r="K610" i="29"/>
  <c r="S608" i="29"/>
  <c r="O607" i="29"/>
  <c r="K606" i="29"/>
  <c r="S604" i="29"/>
  <c r="O603" i="29"/>
  <c r="K602" i="29"/>
  <c r="S600" i="29"/>
  <c r="O599" i="29"/>
  <c r="K598" i="29"/>
  <c r="S596" i="29"/>
  <c r="O595" i="29"/>
  <c r="K594" i="29"/>
  <c r="S592" i="29"/>
  <c r="O591" i="29"/>
  <c r="K590" i="29"/>
  <c r="S588" i="29"/>
  <c r="O587" i="29"/>
  <c r="K586" i="29"/>
  <c r="S584" i="29"/>
  <c r="O583" i="29"/>
  <c r="K582" i="29"/>
  <c r="S580" i="29"/>
  <c r="O579" i="29"/>
  <c r="K578" i="29"/>
  <c r="S576" i="29"/>
  <c r="O575" i="29"/>
  <c r="K574" i="29"/>
  <c r="S572" i="29"/>
  <c r="O571" i="29"/>
  <c r="K570" i="29"/>
  <c r="S568" i="29"/>
  <c r="O567" i="29"/>
  <c r="K566" i="29"/>
  <c r="S564" i="29"/>
  <c r="O563" i="29"/>
  <c r="K562" i="29"/>
  <c r="S560" i="29"/>
  <c r="O559" i="29"/>
  <c r="K558" i="29"/>
  <c r="S556" i="29"/>
  <c r="O555" i="29"/>
  <c r="K554" i="29"/>
  <c r="S552" i="29"/>
  <c r="O551" i="29"/>
  <c r="K550" i="29"/>
  <c r="S548" i="29"/>
  <c r="O547" i="29"/>
  <c r="K546" i="29"/>
  <c r="S544" i="29"/>
  <c r="O543" i="29"/>
  <c r="K542" i="29"/>
  <c r="S540" i="29"/>
  <c r="O539" i="29"/>
  <c r="K538" i="29"/>
  <c r="S536" i="29"/>
  <c r="O535" i="29"/>
  <c r="K534" i="29"/>
  <c r="S532" i="29"/>
  <c r="O531" i="29"/>
  <c r="K530" i="29"/>
  <c r="S528" i="29"/>
  <c r="O527" i="29"/>
  <c r="K526" i="29"/>
  <c r="S524" i="29"/>
  <c r="O523" i="29"/>
  <c r="K522" i="29"/>
  <c r="S520" i="29"/>
  <c r="O519" i="29"/>
  <c r="K518" i="29"/>
  <c r="S516" i="29"/>
  <c r="O515" i="29"/>
  <c r="K514" i="29"/>
  <c r="S512" i="29"/>
  <c r="O511" i="29"/>
  <c r="K510" i="29"/>
  <c r="S508" i="29"/>
  <c r="O507" i="29"/>
  <c r="K506" i="29"/>
  <c r="S504" i="29"/>
  <c r="O503" i="29"/>
  <c r="K502" i="29"/>
  <c r="S500" i="29"/>
  <c r="O499" i="29"/>
  <c r="K498" i="29"/>
  <c r="S496" i="29"/>
  <c r="O495" i="29"/>
  <c r="K494" i="29"/>
  <c r="S492" i="29"/>
  <c r="O491" i="29"/>
  <c r="K490" i="29"/>
  <c r="S488" i="29"/>
  <c r="O487" i="29"/>
  <c r="K486" i="29"/>
  <c r="S484" i="29"/>
  <c r="O483" i="29"/>
  <c r="K482" i="29"/>
  <c r="S480" i="29"/>
  <c r="O479" i="29"/>
  <c r="K478" i="29"/>
  <c r="S476" i="29"/>
  <c r="O475" i="29"/>
  <c r="K474" i="29"/>
  <c r="S472" i="29"/>
  <c r="S781" i="29"/>
  <c r="T769" i="29"/>
  <c r="P764" i="29"/>
  <c r="L759" i="29"/>
  <c r="T753" i="29"/>
  <c r="P748" i="29"/>
  <c r="N744" i="29"/>
  <c r="M740" i="29"/>
  <c r="N736" i="29"/>
  <c r="Q732" i="29"/>
  <c r="S729" i="29"/>
  <c r="V726" i="29"/>
  <c r="T724" i="29"/>
  <c r="K723" i="29"/>
  <c r="U720" i="29"/>
  <c r="L719" i="29"/>
  <c r="V716" i="29"/>
  <c r="M715" i="29"/>
  <c r="K713" i="29"/>
  <c r="N711" i="29"/>
  <c r="V709" i="29"/>
  <c r="R708" i="29"/>
  <c r="N707" i="29"/>
  <c r="V705" i="29"/>
  <c r="R704" i="29"/>
  <c r="N703" i="29"/>
  <c r="V701" i="29"/>
  <c r="R700" i="29"/>
  <c r="N699" i="29"/>
  <c r="V697" i="29"/>
  <c r="R696" i="29"/>
  <c r="N695" i="29"/>
  <c r="V693" i="29"/>
  <c r="R692" i="29"/>
  <c r="N691" i="29"/>
  <c r="V689" i="29"/>
  <c r="R688" i="29"/>
  <c r="N687" i="29"/>
  <c r="V685" i="29"/>
  <c r="R684" i="29"/>
  <c r="N683" i="29"/>
  <c r="V681" i="29"/>
  <c r="R680" i="29"/>
  <c r="N679" i="29"/>
  <c r="V677" i="29"/>
  <c r="R676" i="29"/>
  <c r="N675" i="29"/>
  <c r="V673" i="29"/>
  <c r="R672" i="29"/>
  <c r="N671" i="29"/>
  <c r="V669" i="29"/>
  <c r="R668" i="29"/>
  <c r="N667" i="29"/>
  <c r="V665" i="29"/>
  <c r="R664" i="29"/>
  <c r="N663" i="29"/>
  <c r="V661" i="29"/>
  <c r="R660" i="29"/>
  <c r="N659" i="29"/>
  <c r="V657" i="29"/>
  <c r="R656" i="29"/>
  <c r="N655" i="29"/>
  <c r="V653" i="29"/>
  <c r="R652" i="29"/>
  <c r="N651" i="29"/>
  <c r="V649" i="29"/>
  <c r="R648" i="29"/>
  <c r="N647" i="29"/>
  <c r="V645" i="29"/>
  <c r="R644" i="29"/>
  <c r="N643" i="29"/>
  <c r="V641" i="29"/>
  <c r="R640" i="29"/>
  <c r="N639" i="29"/>
  <c r="V637" i="29"/>
  <c r="R636" i="29"/>
  <c r="N635" i="29"/>
  <c r="V633" i="29"/>
  <c r="R632" i="29"/>
  <c r="N631" i="29"/>
  <c r="V629" i="29"/>
  <c r="R628" i="29"/>
  <c r="N627" i="29"/>
  <c r="V625" i="29"/>
  <c r="R624" i="29"/>
  <c r="N623" i="29"/>
  <c r="V621" i="29"/>
  <c r="R620" i="29"/>
  <c r="N619" i="29"/>
  <c r="V617" i="29"/>
  <c r="R616" i="29"/>
  <c r="N615" i="29"/>
  <c r="V613" i="29"/>
  <c r="R612" i="29"/>
  <c r="N611" i="29"/>
  <c r="V609" i="29"/>
  <c r="R608" i="29"/>
  <c r="N607" i="29"/>
  <c r="V605" i="29"/>
  <c r="R604" i="29"/>
  <c r="N603" i="29"/>
  <c r="V601" i="29"/>
  <c r="R600" i="29"/>
  <c r="N599" i="29"/>
  <c r="V597" i="29"/>
  <c r="R596" i="29"/>
  <c r="N595" i="29"/>
  <c r="V593" i="29"/>
  <c r="R592" i="29"/>
  <c r="N591" i="29"/>
  <c r="V589" i="29"/>
  <c r="R588" i="29"/>
  <c r="N587" i="29"/>
  <c r="V585" i="29"/>
  <c r="R584" i="29"/>
  <c r="N583" i="29"/>
  <c r="V581" i="29"/>
  <c r="R580" i="29"/>
  <c r="N579" i="29"/>
  <c r="V577" i="29"/>
  <c r="R576" i="29"/>
  <c r="N575" i="29"/>
  <c r="V573" i="29"/>
  <c r="R572" i="29"/>
  <c r="N571" i="29"/>
  <c r="V569" i="29"/>
  <c r="R568" i="29"/>
  <c r="N567" i="29"/>
  <c r="V565" i="29"/>
  <c r="R564" i="29"/>
  <c r="N563" i="29"/>
  <c r="V561" i="29"/>
  <c r="R560" i="29"/>
  <c r="N559" i="29"/>
  <c r="V557" i="29"/>
  <c r="R556" i="29"/>
  <c r="N555" i="29"/>
  <c r="V553" i="29"/>
  <c r="R552" i="29"/>
  <c r="N551" i="29"/>
  <c r="V549" i="29"/>
  <c r="R548" i="29"/>
  <c r="N547" i="29"/>
  <c r="V545" i="29"/>
  <c r="R544" i="29"/>
  <c r="N543" i="29"/>
  <c r="V541" i="29"/>
  <c r="R540" i="29"/>
  <c r="N539" i="29"/>
  <c r="V537" i="29"/>
  <c r="R536" i="29"/>
  <c r="N535" i="29"/>
  <c r="V533" i="29"/>
  <c r="R532" i="29"/>
  <c r="N531" i="29"/>
  <c r="V529" i="29"/>
  <c r="R528" i="29"/>
  <c r="N527" i="29"/>
  <c r="V525" i="29"/>
  <c r="R524" i="29"/>
  <c r="N523" i="29"/>
  <c r="V521" i="29"/>
  <c r="R520" i="29"/>
  <c r="N519" i="29"/>
  <c r="V517" i="29"/>
  <c r="R516" i="29"/>
  <c r="N515" i="29"/>
  <c r="V513" i="29"/>
  <c r="R512" i="29"/>
  <c r="N511" i="29"/>
  <c r="V509" i="29"/>
  <c r="R508" i="29"/>
  <c r="N507" i="29"/>
  <c r="V505" i="29"/>
  <c r="R504" i="29"/>
  <c r="N503" i="29"/>
  <c r="V501" i="29"/>
  <c r="R500" i="29"/>
  <c r="N499" i="29"/>
  <c r="V497" i="29"/>
  <c r="R496" i="29"/>
  <c r="N495" i="29"/>
  <c r="V493" i="29"/>
  <c r="R492" i="29"/>
  <c r="N491" i="29"/>
  <c r="V489" i="29"/>
  <c r="R488" i="29"/>
  <c r="N487" i="29"/>
  <c r="V485" i="29"/>
  <c r="R484" i="29"/>
  <c r="N483" i="29"/>
  <c r="V481" i="29"/>
  <c r="R480" i="29"/>
  <c r="N479" i="29"/>
  <c r="V477" i="29"/>
  <c r="R476" i="29"/>
  <c r="N475" i="29"/>
  <c r="V473" i="29"/>
  <c r="R472" i="29"/>
  <c r="N471" i="29"/>
  <c r="V469" i="29"/>
  <c r="R468" i="29"/>
  <c r="N467" i="29"/>
  <c r="V465" i="29"/>
  <c r="R464" i="29"/>
  <c r="N463" i="29"/>
  <c r="V461" i="29"/>
  <c r="R460" i="29"/>
  <c r="N459" i="29"/>
  <c r="V457" i="29"/>
  <c r="R456" i="29"/>
  <c r="N455" i="29"/>
  <c r="O780" i="29"/>
  <c r="S769" i="29"/>
  <c r="O764" i="29"/>
  <c r="K759" i="29"/>
  <c r="S753" i="29"/>
  <c r="O748" i="29"/>
  <c r="M744" i="29"/>
  <c r="M739" i="29"/>
  <c r="M736" i="29"/>
  <c r="P732" i="29"/>
  <c r="R729" i="29"/>
  <c r="U726" i="29"/>
  <c r="S724" i="29"/>
  <c r="V722" i="29"/>
  <c r="T720" i="29"/>
  <c r="K719" i="29"/>
  <c r="U716" i="29"/>
  <c r="L715" i="29"/>
  <c r="V712" i="29"/>
  <c r="M711" i="29"/>
  <c r="U709" i="29"/>
  <c r="Q708" i="29"/>
  <c r="M707" i="29"/>
  <c r="U705" i="29"/>
  <c r="Q704" i="29"/>
  <c r="M703" i="29"/>
  <c r="U701" i="29"/>
  <c r="Q700" i="29"/>
  <c r="M699" i="29"/>
  <c r="U697" i="29"/>
  <c r="Q696" i="29"/>
  <c r="M695" i="29"/>
  <c r="U693" i="29"/>
  <c r="Q692" i="29"/>
  <c r="M691" i="29"/>
  <c r="U689" i="29"/>
  <c r="Q688" i="29"/>
  <c r="M687" i="29"/>
  <c r="U685" i="29"/>
  <c r="Q684" i="29"/>
  <c r="M683" i="29"/>
  <c r="U681" i="29"/>
  <c r="Q680" i="29"/>
  <c r="M679" i="29"/>
  <c r="U677" i="29"/>
  <c r="Q676" i="29"/>
  <c r="M675" i="29"/>
  <c r="U673" i="29"/>
  <c r="Q672" i="29"/>
  <c r="M671" i="29"/>
  <c r="U669" i="29"/>
  <c r="Q668" i="29"/>
  <c r="M667" i="29"/>
  <c r="U665" i="29"/>
  <c r="Q664" i="29"/>
  <c r="M663" i="29"/>
  <c r="U661" i="29"/>
  <c r="Q660" i="29"/>
  <c r="M659" i="29"/>
  <c r="U657" i="29"/>
  <c r="Q656" i="29"/>
  <c r="M655" i="29"/>
  <c r="U653" i="29"/>
  <c r="Q652" i="29"/>
  <c r="M651" i="29"/>
  <c r="U649" i="29"/>
  <c r="Q648" i="29"/>
  <c r="M647" i="29"/>
  <c r="U645" i="29"/>
  <c r="Q644" i="29"/>
  <c r="M643" i="29"/>
  <c r="U641" i="29"/>
  <c r="Q640" i="29"/>
  <c r="M639" i="29"/>
  <c r="U637" i="29"/>
  <c r="Q636" i="29"/>
  <c r="M635" i="29"/>
  <c r="U633" i="29"/>
  <c r="Q632" i="29"/>
  <c r="M631" i="29"/>
  <c r="U629" i="29"/>
  <c r="Q628" i="29"/>
  <c r="M627" i="29"/>
  <c r="U625" i="29"/>
  <c r="Q624" i="29"/>
  <c r="M623" i="29"/>
  <c r="U621" i="29"/>
  <c r="Q620" i="29"/>
  <c r="M619" i="29"/>
  <c r="U617" i="29"/>
  <c r="Q616" i="29"/>
  <c r="M615" i="29"/>
  <c r="U613" i="29"/>
  <c r="Q612" i="29"/>
  <c r="M611" i="29"/>
  <c r="U609" i="29"/>
  <c r="Q608" i="29"/>
  <c r="M607" i="29"/>
  <c r="U605" i="29"/>
  <c r="Q604" i="29"/>
  <c r="M603" i="29"/>
  <c r="U601" i="29"/>
  <c r="Q600" i="29"/>
  <c r="M599" i="29"/>
  <c r="U597" i="29"/>
  <c r="Q596" i="29"/>
  <c r="M595" i="29"/>
  <c r="U593" i="29"/>
  <c r="Q592" i="29"/>
  <c r="M591" i="29"/>
  <c r="U589" i="29"/>
  <c r="Q588" i="29"/>
  <c r="M587" i="29"/>
  <c r="U585" i="29"/>
  <c r="Q584" i="29"/>
  <c r="M583" i="29"/>
  <c r="U581" i="29"/>
  <c r="Q580" i="29"/>
  <c r="M579" i="29"/>
  <c r="U577" i="29"/>
  <c r="Q576" i="29"/>
  <c r="M575" i="29"/>
  <c r="U573" i="29"/>
  <c r="Q572" i="29"/>
  <c r="M571" i="29"/>
  <c r="U569" i="29"/>
  <c r="Q568" i="29"/>
  <c r="M567" i="29"/>
  <c r="U565" i="29"/>
  <c r="Q564" i="29"/>
  <c r="M563" i="29"/>
  <c r="U561" i="29"/>
  <c r="Q560" i="29"/>
  <c r="M559" i="29"/>
  <c r="U557" i="29"/>
  <c r="Q556" i="29"/>
  <c r="M555" i="29"/>
  <c r="U553" i="29"/>
  <c r="Q552" i="29"/>
  <c r="M551" i="29"/>
  <c r="U549" i="29"/>
  <c r="Q548" i="29"/>
  <c r="M547" i="29"/>
  <c r="U545" i="29"/>
  <c r="Q544" i="29"/>
  <c r="M543" i="29"/>
  <c r="U541" i="29"/>
  <c r="Q540" i="29"/>
  <c r="M539" i="29"/>
  <c r="U537" i="29"/>
  <c r="Q536" i="29"/>
  <c r="M535" i="29"/>
  <c r="U533" i="29"/>
  <c r="Q532" i="29"/>
  <c r="M531" i="29"/>
  <c r="U529" i="29"/>
  <c r="Q528" i="29"/>
  <c r="M527" i="29"/>
  <c r="U525" i="29"/>
  <c r="Q524" i="29"/>
  <c r="M523" i="29"/>
  <c r="U521" i="29"/>
  <c r="Q520" i="29"/>
  <c r="M519" i="29"/>
  <c r="U517" i="29"/>
  <c r="Q516" i="29"/>
  <c r="M515" i="29"/>
  <c r="U513" i="29"/>
  <c r="Q512" i="29"/>
  <c r="M511" i="29"/>
  <c r="U509" i="29"/>
  <c r="Q508" i="29"/>
  <c r="M507" i="29"/>
  <c r="U505" i="29"/>
  <c r="Q504" i="29"/>
  <c r="M503" i="29"/>
  <c r="U501" i="29"/>
  <c r="Q500" i="29"/>
  <c r="M499" i="29"/>
  <c r="U497" i="29"/>
  <c r="Q496" i="29"/>
  <c r="M495" i="29"/>
  <c r="U493" i="29"/>
  <c r="Q492" i="29"/>
  <c r="M491" i="29"/>
  <c r="U489" i="29"/>
  <c r="Q488" i="29"/>
  <c r="M487" i="29"/>
  <c r="U485" i="29"/>
  <c r="Q484" i="29"/>
  <c r="M483" i="29"/>
  <c r="U481" i="29"/>
  <c r="Q480" i="29"/>
  <c r="M479" i="29"/>
  <c r="U477" i="29"/>
  <c r="Q476" i="29"/>
  <c r="M475" i="29"/>
  <c r="U473" i="29"/>
  <c r="Q472" i="29"/>
  <c r="M471" i="29"/>
  <c r="U469" i="29"/>
  <c r="Q468" i="29"/>
  <c r="M467" i="29"/>
  <c r="U465" i="29"/>
  <c r="Q464" i="29"/>
  <c r="M463" i="29"/>
  <c r="U461" i="29"/>
  <c r="Q460" i="29"/>
  <c r="M459" i="29"/>
  <c r="U457" i="29"/>
  <c r="Q456" i="29"/>
  <c r="M455" i="29"/>
  <c r="K779" i="29"/>
  <c r="R769" i="29"/>
  <c r="N764" i="29"/>
  <c r="V758" i="29"/>
  <c r="R753" i="29"/>
  <c r="N748" i="29"/>
  <c r="M743" i="29"/>
  <c r="L739" i="29"/>
  <c r="N735" i="29"/>
  <c r="O732" i="29"/>
  <c r="Q729" i="29"/>
  <c r="O726" i="29"/>
  <c r="R724" i="29"/>
  <c r="U722" i="29"/>
  <c r="S720" i="29"/>
  <c r="V718" i="29"/>
  <c r="T716" i="29"/>
  <c r="K715" i="29"/>
  <c r="U712" i="29"/>
  <c r="L711" i="29"/>
  <c r="T709" i="29"/>
  <c r="P708" i="29"/>
  <c r="L707" i="29"/>
  <c r="T705" i="29"/>
  <c r="P704" i="29"/>
  <c r="L703" i="29"/>
  <c r="T701" i="29"/>
  <c r="P700" i="29"/>
  <c r="L699" i="29"/>
  <c r="T697" i="29"/>
  <c r="P696" i="29"/>
  <c r="L695" i="29"/>
  <c r="T693" i="29"/>
  <c r="P692" i="29"/>
  <c r="L691" i="29"/>
  <c r="T689" i="29"/>
  <c r="P688" i="29"/>
  <c r="L687" i="29"/>
  <c r="T685" i="29"/>
  <c r="P684" i="29"/>
  <c r="L683" i="29"/>
  <c r="T681" i="29"/>
  <c r="P680" i="29"/>
  <c r="L679" i="29"/>
  <c r="T677" i="29"/>
  <c r="P676" i="29"/>
  <c r="L675" i="29"/>
  <c r="T673" i="29"/>
  <c r="P672" i="29"/>
  <c r="L671" i="29"/>
  <c r="T669" i="29"/>
  <c r="P668" i="29"/>
  <c r="L667" i="29"/>
  <c r="T665" i="29"/>
  <c r="P664" i="29"/>
  <c r="L663" i="29"/>
  <c r="T661" i="29"/>
  <c r="P660" i="29"/>
  <c r="L659" i="29"/>
  <c r="T657" i="29"/>
  <c r="P656" i="29"/>
  <c r="L655" i="29"/>
  <c r="T653" i="29"/>
  <c r="P652" i="29"/>
  <c r="L651" i="29"/>
  <c r="T649" i="29"/>
  <c r="P648" i="29"/>
  <c r="L647" i="29"/>
  <c r="T645" i="29"/>
  <c r="P644" i="29"/>
  <c r="L643" i="29"/>
  <c r="T641" i="29"/>
  <c r="P640" i="29"/>
  <c r="L639" i="29"/>
  <c r="T637" i="29"/>
  <c r="P636" i="29"/>
  <c r="L635" i="29"/>
  <c r="T633" i="29"/>
  <c r="P632" i="29"/>
  <c r="L631" i="29"/>
  <c r="T629" i="29"/>
  <c r="P628" i="29"/>
  <c r="L627" i="29"/>
  <c r="T625" i="29"/>
  <c r="P624" i="29"/>
  <c r="L623" i="29"/>
  <c r="T621" i="29"/>
  <c r="P620" i="29"/>
  <c r="L619" i="29"/>
  <c r="T617" i="29"/>
  <c r="P616" i="29"/>
  <c r="L615" i="29"/>
  <c r="T613" i="29"/>
  <c r="P612" i="29"/>
  <c r="L611" i="29"/>
  <c r="T609" i="29"/>
  <c r="P608" i="29"/>
  <c r="L607" i="29"/>
  <c r="T605" i="29"/>
  <c r="P604" i="29"/>
  <c r="L603" i="29"/>
  <c r="T601" i="29"/>
  <c r="P600" i="29"/>
  <c r="L599" i="29"/>
  <c r="T597" i="29"/>
  <c r="P596" i="29"/>
  <c r="L595" i="29"/>
  <c r="T593" i="29"/>
  <c r="P592" i="29"/>
  <c r="L591" i="29"/>
  <c r="T589" i="29"/>
  <c r="P588" i="29"/>
  <c r="L587" i="29"/>
  <c r="T585" i="29"/>
  <c r="P584" i="29"/>
  <c r="L583" i="29"/>
  <c r="T581" i="29"/>
  <c r="P580" i="29"/>
  <c r="L579" i="29"/>
  <c r="T577" i="29"/>
  <c r="P576" i="29"/>
  <c r="L575" i="29"/>
  <c r="T573" i="29"/>
  <c r="P572" i="29"/>
  <c r="L571" i="29"/>
  <c r="T569" i="29"/>
  <c r="P568" i="29"/>
  <c r="L567" i="29"/>
  <c r="T565" i="29"/>
  <c r="P564" i="29"/>
  <c r="L563" i="29"/>
  <c r="T561" i="29"/>
  <c r="P560" i="29"/>
  <c r="L559" i="29"/>
  <c r="T557" i="29"/>
  <c r="P556" i="29"/>
  <c r="L555" i="29"/>
  <c r="T553" i="29"/>
  <c r="P552" i="29"/>
  <c r="L551" i="29"/>
  <c r="T549" i="29"/>
  <c r="P548" i="29"/>
  <c r="L547" i="29"/>
  <c r="T545" i="29"/>
  <c r="P544" i="29"/>
  <c r="L543" i="29"/>
  <c r="T541" i="29"/>
  <c r="P540" i="29"/>
  <c r="L539" i="29"/>
  <c r="T537" i="29"/>
  <c r="P536" i="29"/>
  <c r="L535" i="29"/>
  <c r="T533" i="29"/>
  <c r="P532" i="29"/>
  <c r="L531" i="29"/>
  <c r="T529" i="29"/>
  <c r="P528" i="29"/>
  <c r="L527" i="29"/>
  <c r="T525" i="29"/>
  <c r="P524" i="29"/>
  <c r="L523" i="29"/>
  <c r="T521" i="29"/>
  <c r="P520" i="29"/>
  <c r="L519" i="29"/>
  <c r="T517" i="29"/>
  <c r="P516" i="29"/>
  <c r="L515" i="29"/>
  <c r="T513" i="29"/>
  <c r="P512" i="29"/>
  <c r="L511" i="29"/>
  <c r="T509" i="29"/>
  <c r="P508" i="29"/>
  <c r="L507" i="29"/>
  <c r="T505" i="29"/>
  <c r="P504" i="29"/>
  <c r="L503" i="29"/>
  <c r="T501" i="29"/>
  <c r="P500" i="29"/>
  <c r="L499" i="29"/>
  <c r="T497" i="29"/>
  <c r="P496" i="29"/>
  <c r="L495" i="29"/>
  <c r="T493" i="29"/>
  <c r="P492" i="29"/>
  <c r="L491" i="29"/>
  <c r="T489" i="29"/>
  <c r="P488" i="29"/>
  <c r="L487" i="29"/>
  <c r="T485" i="29"/>
  <c r="P484" i="29"/>
  <c r="L483" i="29"/>
  <c r="T481" i="29"/>
  <c r="P480" i="29"/>
  <c r="L479" i="29"/>
  <c r="T477" i="29"/>
  <c r="P476" i="29"/>
  <c r="L475" i="29"/>
  <c r="T473" i="29"/>
  <c r="S777" i="29"/>
  <c r="Q769" i="29"/>
  <c r="M764" i="29"/>
  <c r="U758" i="29"/>
  <c r="Q753" i="29"/>
  <c r="M748" i="29"/>
  <c r="L743" i="29"/>
  <c r="K739" i="29"/>
  <c r="M735" i="29"/>
  <c r="N732" i="29"/>
  <c r="S728" i="29"/>
  <c r="N726" i="29"/>
  <c r="Q724" i="29"/>
  <c r="O722" i="29"/>
  <c r="R720" i="29"/>
  <c r="U718" i="29"/>
  <c r="S716" i="29"/>
  <c r="V714" i="29"/>
  <c r="T712" i="29"/>
  <c r="K711" i="29"/>
  <c r="S709" i="29"/>
  <c r="O708" i="29"/>
  <c r="K707" i="29"/>
  <c r="S705" i="29"/>
  <c r="O704" i="29"/>
  <c r="K703" i="29"/>
  <c r="S701" i="29"/>
  <c r="O700" i="29"/>
  <c r="K699" i="29"/>
  <c r="S697" i="29"/>
  <c r="O696" i="29"/>
  <c r="K695" i="29"/>
  <c r="S693" i="29"/>
  <c r="O692" i="29"/>
  <c r="K691" i="29"/>
  <c r="S689" i="29"/>
  <c r="O688" i="29"/>
  <c r="K687" i="29"/>
  <c r="S685" i="29"/>
  <c r="O684" i="29"/>
  <c r="K683" i="29"/>
  <c r="S681" i="29"/>
  <c r="O680" i="29"/>
  <c r="K679" i="29"/>
  <c r="S677" i="29"/>
  <c r="O676" i="29"/>
  <c r="K675" i="29"/>
  <c r="S673" i="29"/>
  <c r="O672" i="29"/>
  <c r="K671" i="29"/>
  <c r="S669" i="29"/>
  <c r="O668" i="29"/>
  <c r="K667" i="29"/>
  <c r="S665" i="29"/>
  <c r="O664" i="29"/>
  <c r="K663" i="29"/>
  <c r="S661" i="29"/>
  <c r="O660" i="29"/>
  <c r="K659" i="29"/>
  <c r="S657" i="29"/>
  <c r="O656" i="29"/>
  <c r="K655" i="29"/>
  <c r="S653" i="29"/>
  <c r="O652" i="29"/>
  <c r="K651" i="29"/>
  <c r="S649" i="29"/>
  <c r="O648" i="29"/>
  <c r="K647" i="29"/>
  <c r="S645" i="29"/>
  <c r="O644" i="29"/>
  <c r="K643" i="29"/>
  <c r="S641" i="29"/>
  <c r="O640" i="29"/>
  <c r="K639" i="29"/>
  <c r="S637" i="29"/>
  <c r="O636" i="29"/>
  <c r="K635" i="29"/>
  <c r="S633" i="29"/>
  <c r="O632" i="29"/>
  <c r="K631" i="29"/>
  <c r="S629" i="29"/>
  <c r="O628" i="29"/>
  <c r="K627" i="29"/>
  <c r="S625" i="29"/>
  <c r="O624" i="29"/>
  <c r="K623" i="29"/>
  <c r="S621" i="29"/>
  <c r="O620" i="29"/>
  <c r="K619" i="29"/>
  <c r="S617" i="29"/>
  <c r="O616" i="29"/>
  <c r="K615" i="29"/>
  <c r="S613" i="29"/>
  <c r="O612" i="29"/>
  <c r="K611" i="29"/>
  <c r="S609" i="29"/>
  <c r="O608" i="29"/>
  <c r="K607" i="29"/>
  <c r="S605" i="29"/>
  <c r="O604" i="29"/>
  <c r="K603" i="29"/>
  <c r="S601" i="29"/>
  <c r="O600" i="29"/>
  <c r="K599" i="29"/>
  <c r="S597" i="29"/>
  <c r="O596" i="29"/>
  <c r="K595" i="29"/>
  <c r="S593" i="29"/>
  <c r="O592" i="29"/>
  <c r="K591" i="29"/>
  <c r="S589" i="29"/>
  <c r="O588" i="29"/>
  <c r="K587" i="29"/>
  <c r="S585" i="29"/>
  <c r="O584" i="29"/>
  <c r="K583" i="29"/>
  <c r="S581" i="29"/>
  <c r="O580" i="29"/>
  <c r="K579" i="29"/>
  <c r="S577" i="29"/>
  <c r="O576" i="29"/>
  <c r="K575" i="29"/>
  <c r="S573" i="29"/>
  <c r="O572" i="29"/>
  <c r="K571" i="29"/>
  <c r="S569" i="29"/>
  <c r="O568" i="29"/>
  <c r="K567" i="29"/>
  <c r="S565" i="29"/>
  <c r="O564" i="29"/>
  <c r="K563" i="29"/>
  <c r="S561" i="29"/>
  <c r="O560" i="29"/>
  <c r="K559" i="29"/>
  <c r="S557" i="29"/>
  <c r="O556" i="29"/>
  <c r="K555" i="29"/>
  <c r="S553" i="29"/>
  <c r="O552" i="29"/>
  <c r="K551" i="29"/>
  <c r="S549" i="29"/>
  <c r="O548" i="29"/>
  <c r="K547" i="29"/>
  <c r="S545" i="29"/>
  <c r="O544" i="29"/>
  <c r="K543" i="29"/>
  <c r="S541" i="29"/>
  <c r="O540" i="29"/>
  <c r="K539" i="29"/>
  <c r="S537" i="29"/>
  <c r="O536" i="29"/>
  <c r="K535" i="29"/>
  <c r="S533" i="29"/>
  <c r="O532" i="29"/>
  <c r="K531" i="29"/>
  <c r="S529" i="29"/>
  <c r="O528" i="29"/>
  <c r="K527" i="29"/>
  <c r="S525" i="29"/>
  <c r="O524" i="29"/>
  <c r="K523" i="29"/>
  <c r="S521" i="29"/>
  <c r="O520" i="29"/>
  <c r="K519" i="29"/>
  <c r="S517" i="29"/>
  <c r="O516" i="29"/>
  <c r="K515" i="29"/>
  <c r="S513" i="29"/>
  <c r="O512" i="29"/>
  <c r="K511" i="29"/>
  <c r="S509" i="29"/>
  <c r="O508" i="29"/>
  <c r="K507" i="29"/>
  <c r="S505" i="29"/>
  <c r="O504" i="29"/>
  <c r="K503" i="29"/>
  <c r="S501" i="29"/>
  <c r="O500" i="29"/>
  <c r="K499" i="29"/>
  <c r="S497" i="29"/>
  <c r="O496" i="29"/>
  <c r="K495" i="29"/>
  <c r="S493" i="29"/>
  <c r="O492" i="29"/>
  <c r="K491" i="29"/>
  <c r="S489" i="29"/>
  <c r="O488" i="29"/>
  <c r="K487" i="29"/>
  <c r="S485" i="29"/>
  <c r="O484" i="29"/>
  <c r="K483" i="29"/>
  <c r="S481" i="29"/>
  <c r="O480" i="29"/>
  <c r="K479" i="29"/>
  <c r="S477" i="29"/>
  <c r="O476" i="29"/>
  <c r="K475" i="29"/>
  <c r="S473" i="29"/>
  <c r="O472" i="29"/>
  <c r="O776" i="29"/>
  <c r="P768" i="29"/>
  <c r="L763" i="29"/>
  <c r="T757" i="29"/>
  <c r="P752" i="29"/>
  <c r="L747" i="29"/>
  <c r="K743" i="29"/>
  <c r="V738" i="29"/>
  <c r="L735" i="29"/>
  <c r="M732" i="29"/>
  <c r="R728" i="29"/>
  <c r="M726" i="29"/>
  <c r="P724" i="29"/>
  <c r="N722" i="29"/>
  <c r="Q720" i="29"/>
  <c r="O718" i="29"/>
  <c r="R716" i="29"/>
  <c r="U714" i="29"/>
  <c r="S712" i="29"/>
  <c r="V710" i="29"/>
  <c r="R709" i="29"/>
  <c r="N708" i="29"/>
  <c r="V706" i="29"/>
  <c r="R705" i="29"/>
  <c r="N704" i="29"/>
  <c r="V702" i="29"/>
  <c r="R701" i="29"/>
  <c r="N700" i="29"/>
  <c r="V698" i="29"/>
  <c r="R697" i="29"/>
  <c r="N696" i="29"/>
  <c r="V694" i="29"/>
  <c r="R693" i="29"/>
  <c r="N692" i="29"/>
  <c r="V690" i="29"/>
  <c r="R689" i="29"/>
  <c r="N688" i="29"/>
  <c r="V686" i="29"/>
  <c r="R685" i="29"/>
  <c r="N684" i="29"/>
  <c r="V682" i="29"/>
  <c r="R681" i="29"/>
  <c r="N680" i="29"/>
  <c r="V678" i="29"/>
  <c r="R677" i="29"/>
  <c r="N676" i="29"/>
  <c r="V674" i="29"/>
  <c r="R673" i="29"/>
  <c r="N672" i="29"/>
  <c r="V670" i="29"/>
  <c r="R669" i="29"/>
  <c r="N668" i="29"/>
  <c r="V666" i="29"/>
  <c r="R665" i="29"/>
  <c r="N664" i="29"/>
  <c r="V662" i="29"/>
  <c r="R661" i="29"/>
  <c r="N660" i="29"/>
  <c r="V658" i="29"/>
  <c r="R657" i="29"/>
  <c r="N656" i="29"/>
  <c r="V654" i="29"/>
  <c r="R653" i="29"/>
  <c r="N652" i="29"/>
  <c r="V650" i="29"/>
  <c r="R649" i="29"/>
  <c r="N648" i="29"/>
  <c r="V646" i="29"/>
  <c r="R645" i="29"/>
  <c r="N644" i="29"/>
  <c r="V642" i="29"/>
  <c r="R641" i="29"/>
  <c r="N640" i="29"/>
  <c r="V638" i="29"/>
  <c r="R637" i="29"/>
  <c r="N636" i="29"/>
  <c r="V634" i="29"/>
  <c r="R633" i="29"/>
  <c r="N632" i="29"/>
  <c r="V630" i="29"/>
  <c r="R629" i="29"/>
  <c r="N628" i="29"/>
  <c r="V626" i="29"/>
  <c r="R625" i="29"/>
  <c r="N624" i="29"/>
  <c r="V622" i="29"/>
  <c r="R621" i="29"/>
  <c r="N620" i="29"/>
  <c r="V618" i="29"/>
  <c r="R617" i="29"/>
  <c r="N616" i="29"/>
  <c r="V614" i="29"/>
  <c r="R613" i="29"/>
  <c r="N612" i="29"/>
  <c r="V610" i="29"/>
  <c r="R609" i="29"/>
  <c r="N608" i="29"/>
  <c r="V606" i="29"/>
  <c r="R605" i="29"/>
  <c r="N604" i="29"/>
  <c r="V602" i="29"/>
  <c r="R601" i="29"/>
  <c r="N600" i="29"/>
  <c r="V598" i="29"/>
  <c r="R597" i="29"/>
  <c r="N596" i="29"/>
  <c r="V594" i="29"/>
  <c r="R593" i="29"/>
  <c r="N592" i="29"/>
  <c r="V590" i="29"/>
  <c r="R589" i="29"/>
  <c r="N588" i="29"/>
  <c r="V586" i="29"/>
  <c r="R585" i="29"/>
  <c r="N584" i="29"/>
  <c r="V582" i="29"/>
  <c r="R581" i="29"/>
  <c r="N580" i="29"/>
  <c r="V578" i="29"/>
  <c r="R577" i="29"/>
  <c r="N576" i="29"/>
  <c r="V574" i="29"/>
  <c r="R573" i="29"/>
  <c r="N572" i="29"/>
  <c r="V570" i="29"/>
  <c r="R569" i="29"/>
  <c r="N568" i="29"/>
  <c r="V566" i="29"/>
  <c r="R565" i="29"/>
  <c r="N564" i="29"/>
  <c r="V562" i="29"/>
  <c r="R561" i="29"/>
  <c r="N560" i="29"/>
  <c r="V558" i="29"/>
  <c r="R557" i="29"/>
  <c r="N556" i="29"/>
  <c r="V554" i="29"/>
  <c r="R553" i="29"/>
  <c r="N552" i="29"/>
  <c r="V550" i="29"/>
  <c r="R549" i="29"/>
  <c r="N548" i="29"/>
  <c r="V546" i="29"/>
  <c r="R545" i="29"/>
  <c r="N544" i="29"/>
  <c r="V542" i="29"/>
  <c r="R541" i="29"/>
  <c r="N540" i="29"/>
  <c r="V538" i="29"/>
  <c r="R537" i="29"/>
  <c r="N536" i="29"/>
  <c r="V534" i="29"/>
  <c r="R533" i="29"/>
  <c r="N532" i="29"/>
  <c r="V530" i="29"/>
  <c r="R529" i="29"/>
  <c r="N528" i="29"/>
  <c r="V526" i="29"/>
  <c r="R525" i="29"/>
  <c r="N524" i="29"/>
  <c r="V522" i="29"/>
  <c r="R521" i="29"/>
  <c r="N520" i="29"/>
  <c r="V518" i="29"/>
  <c r="R517" i="29"/>
  <c r="N516" i="29"/>
  <c r="V514" i="29"/>
  <c r="R513" i="29"/>
  <c r="N512" i="29"/>
  <c r="V510" i="29"/>
  <c r="K775" i="29"/>
  <c r="O768" i="29"/>
  <c r="K763" i="29"/>
  <c r="S757" i="29"/>
  <c r="O752" i="29"/>
  <c r="K747" i="29"/>
  <c r="V742" i="29"/>
  <c r="U738" i="29"/>
  <c r="K735" i="29"/>
  <c r="O731" i="29"/>
  <c r="Q728" i="29"/>
  <c r="L726" i="29"/>
  <c r="O724" i="29"/>
  <c r="M722" i="29"/>
  <c r="P720" i="29"/>
  <c r="N718" i="29"/>
  <c r="Q716" i="29"/>
  <c r="O714" i="29"/>
  <c r="R712" i="29"/>
  <c r="U710" i="29"/>
  <c r="Q709" i="29"/>
  <c r="M708" i="29"/>
  <c r="U706" i="29"/>
  <c r="Q705" i="29"/>
  <c r="M704" i="29"/>
  <c r="U702" i="29"/>
  <c r="Q701" i="29"/>
  <c r="M700" i="29"/>
  <c r="U698" i="29"/>
  <c r="Q697" i="29"/>
  <c r="M696" i="29"/>
  <c r="U694" i="29"/>
  <c r="Q693" i="29"/>
  <c r="M692" i="29"/>
  <c r="U690" i="29"/>
  <c r="Q689" i="29"/>
  <c r="M688" i="29"/>
  <c r="U686" i="29"/>
  <c r="Q685" i="29"/>
  <c r="M684" i="29"/>
  <c r="U682" i="29"/>
  <c r="Q681" i="29"/>
  <c r="M680" i="29"/>
  <c r="U678" i="29"/>
  <c r="Q677" i="29"/>
  <c r="M676" i="29"/>
  <c r="U674" i="29"/>
  <c r="Q673" i="29"/>
  <c r="M672" i="29"/>
  <c r="U670" i="29"/>
  <c r="Q669" i="29"/>
  <c r="M668" i="29"/>
  <c r="U666" i="29"/>
  <c r="Q665" i="29"/>
  <c r="M664" i="29"/>
  <c r="U662" i="29"/>
  <c r="Q661" i="29"/>
  <c r="M660" i="29"/>
  <c r="U658" i="29"/>
  <c r="Q657" i="29"/>
  <c r="M656" i="29"/>
  <c r="U654" i="29"/>
  <c r="Q653" i="29"/>
  <c r="M652" i="29"/>
  <c r="U650" i="29"/>
  <c r="Q649" i="29"/>
  <c r="M648" i="29"/>
  <c r="U646" i="29"/>
  <c r="Q645" i="29"/>
  <c r="M644" i="29"/>
  <c r="U642" i="29"/>
  <c r="Q641" i="29"/>
  <c r="M640" i="29"/>
  <c r="U638" i="29"/>
  <c r="Q637" i="29"/>
  <c r="M636" i="29"/>
  <c r="U634" i="29"/>
  <c r="Q633" i="29"/>
  <c r="M632" i="29"/>
  <c r="U630" i="29"/>
  <c r="Q629" i="29"/>
  <c r="M628" i="29"/>
  <c r="U626" i="29"/>
  <c r="Q625" i="29"/>
  <c r="M624" i="29"/>
  <c r="U622" i="29"/>
  <c r="Q621" i="29"/>
  <c r="M620" i="29"/>
  <c r="U618" i="29"/>
  <c r="Q617" i="29"/>
  <c r="M616" i="29"/>
  <c r="U614" i="29"/>
  <c r="Q613" i="29"/>
  <c r="M612" i="29"/>
  <c r="U610" i="29"/>
  <c r="Q609" i="29"/>
  <c r="M608" i="29"/>
  <c r="U606" i="29"/>
  <c r="Q605" i="29"/>
  <c r="M604" i="29"/>
  <c r="U602" i="29"/>
  <c r="Q601" i="29"/>
  <c r="M600" i="29"/>
  <c r="U598" i="29"/>
  <c r="Q597" i="29"/>
  <c r="M596" i="29"/>
  <c r="U594" i="29"/>
  <c r="Q593" i="29"/>
  <c r="M592" i="29"/>
  <c r="U590" i="29"/>
  <c r="Q589" i="29"/>
  <c r="M588" i="29"/>
  <c r="U586" i="29"/>
  <c r="Q585" i="29"/>
  <c r="M584" i="29"/>
  <c r="U582" i="29"/>
  <c r="Q581" i="29"/>
  <c r="M580" i="29"/>
  <c r="U578" i="29"/>
  <c r="Q577" i="29"/>
  <c r="M576" i="29"/>
  <c r="U574" i="29"/>
  <c r="Q573" i="29"/>
  <c r="M572" i="29"/>
  <c r="U570" i="29"/>
  <c r="Q569" i="29"/>
  <c r="M568" i="29"/>
  <c r="U566" i="29"/>
  <c r="Q565" i="29"/>
  <c r="M564" i="29"/>
  <c r="U562" i="29"/>
  <c r="Q561" i="29"/>
  <c r="M560" i="29"/>
  <c r="U558" i="29"/>
  <c r="Q557" i="29"/>
  <c r="M556" i="29"/>
  <c r="U554" i="29"/>
  <c r="Q553" i="29"/>
  <c r="M552" i="29"/>
  <c r="U550" i="29"/>
  <c r="Q549" i="29"/>
  <c r="M548" i="29"/>
  <c r="U546" i="29"/>
  <c r="Q545" i="29"/>
  <c r="M544" i="29"/>
  <c r="U542" i="29"/>
  <c r="Q541" i="29"/>
  <c r="M540" i="29"/>
  <c r="U538" i="29"/>
  <c r="Q537" i="29"/>
  <c r="M536" i="29"/>
  <c r="U534" i="29"/>
  <c r="Q533" i="29"/>
  <c r="M532" i="29"/>
  <c r="U530" i="29"/>
  <c r="Q529" i="29"/>
  <c r="M528" i="29"/>
  <c r="U526" i="29"/>
  <c r="Q525" i="29"/>
  <c r="M524" i="29"/>
  <c r="U522" i="29"/>
  <c r="Q521" i="29"/>
  <c r="M520" i="29"/>
  <c r="U518" i="29"/>
  <c r="Q517" i="29"/>
  <c r="M516" i="29"/>
  <c r="U514" i="29"/>
  <c r="Q513" i="29"/>
  <c r="M512" i="29"/>
  <c r="U510" i="29"/>
  <c r="Q509" i="29"/>
  <c r="M508" i="29"/>
  <c r="U506" i="29"/>
  <c r="Q505" i="29"/>
  <c r="M504" i="29"/>
  <c r="U502" i="29"/>
  <c r="Q501" i="29"/>
  <c r="M500" i="29"/>
  <c r="U498" i="29"/>
  <c r="Q497" i="29"/>
  <c r="M496" i="29"/>
  <c r="U494" i="29"/>
  <c r="Q493" i="29"/>
  <c r="M492" i="29"/>
  <c r="U490" i="29"/>
  <c r="Q489" i="29"/>
  <c r="M488" i="29"/>
  <c r="U486" i="29"/>
  <c r="Q485" i="29"/>
  <c r="M484" i="29"/>
  <c r="U482" i="29"/>
  <c r="Q481" i="29"/>
  <c r="M480" i="29"/>
  <c r="U478" i="29"/>
  <c r="Q477" i="29"/>
  <c r="M476" i="29"/>
  <c r="U474" i="29"/>
  <c r="Q473" i="29"/>
  <c r="M472" i="29"/>
  <c r="V774" i="29"/>
  <c r="N768" i="29"/>
  <c r="V762" i="29"/>
  <c r="R757" i="29"/>
  <c r="N752" i="29"/>
  <c r="V746" i="29"/>
  <c r="U742" i="29"/>
  <c r="V737" i="29"/>
  <c r="V734" i="29"/>
  <c r="N731" i="29"/>
  <c r="P728" i="29"/>
  <c r="K726" i="29"/>
  <c r="N724" i="29"/>
  <c r="L722" i="29"/>
  <c r="O720" i="29"/>
  <c r="M718" i="29"/>
  <c r="P716" i="29"/>
  <c r="N714" i="29"/>
  <c r="Q712" i="29"/>
  <c r="T710" i="29"/>
  <c r="P709" i="29"/>
  <c r="L708" i="29"/>
  <c r="T706" i="29"/>
  <c r="P705" i="29"/>
  <c r="L704" i="29"/>
  <c r="T702" i="29"/>
  <c r="P701" i="29"/>
  <c r="L700" i="29"/>
  <c r="T698" i="29"/>
  <c r="P697" i="29"/>
  <c r="L696" i="29"/>
  <c r="T694" i="29"/>
  <c r="P693" i="29"/>
  <c r="L692" i="29"/>
  <c r="T690" i="29"/>
  <c r="P689" i="29"/>
  <c r="L688" i="29"/>
  <c r="T686" i="29"/>
  <c r="P685" i="29"/>
  <c r="L684" i="29"/>
  <c r="T682" i="29"/>
  <c r="P681" i="29"/>
  <c r="L680" i="29"/>
  <c r="T678" i="29"/>
  <c r="P677" i="29"/>
  <c r="L676" i="29"/>
  <c r="T674" i="29"/>
  <c r="P673" i="29"/>
  <c r="L672" i="29"/>
  <c r="T670" i="29"/>
  <c r="P669" i="29"/>
  <c r="L668" i="29"/>
  <c r="T666" i="29"/>
  <c r="P665" i="29"/>
  <c r="L664" i="29"/>
  <c r="T662" i="29"/>
  <c r="P661" i="29"/>
  <c r="L660" i="29"/>
  <c r="T658" i="29"/>
  <c r="P657" i="29"/>
  <c r="L656" i="29"/>
  <c r="T654" i="29"/>
  <c r="P653" i="29"/>
  <c r="L652" i="29"/>
  <c r="T650" i="29"/>
  <c r="P649" i="29"/>
  <c r="L648" i="29"/>
  <c r="T646" i="29"/>
  <c r="P645" i="29"/>
  <c r="L644" i="29"/>
  <c r="T642" i="29"/>
  <c r="P641" i="29"/>
  <c r="L640" i="29"/>
  <c r="T638" i="29"/>
  <c r="P637" i="29"/>
  <c r="L636" i="29"/>
  <c r="T634" i="29"/>
  <c r="P633" i="29"/>
  <c r="L632" i="29"/>
  <c r="T630" i="29"/>
  <c r="P629" i="29"/>
  <c r="L628" i="29"/>
  <c r="T626" i="29"/>
  <c r="P625" i="29"/>
  <c r="L624" i="29"/>
  <c r="T622" i="29"/>
  <c r="P621" i="29"/>
  <c r="L620" i="29"/>
  <c r="T618" i="29"/>
  <c r="P617" i="29"/>
  <c r="L616" i="29"/>
  <c r="T614" i="29"/>
  <c r="P613" i="29"/>
  <c r="L612" i="29"/>
  <c r="T610" i="29"/>
  <c r="P609" i="29"/>
  <c r="L608" i="29"/>
  <c r="T606" i="29"/>
  <c r="P605" i="29"/>
  <c r="L604" i="29"/>
  <c r="T602" i="29"/>
  <c r="P601" i="29"/>
  <c r="L600" i="29"/>
  <c r="T598" i="29"/>
  <c r="P597" i="29"/>
  <c r="L596" i="29"/>
  <c r="T594" i="29"/>
  <c r="P593" i="29"/>
  <c r="L592" i="29"/>
  <c r="T590" i="29"/>
  <c r="P589" i="29"/>
  <c r="L588" i="29"/>
  <c r="T586" i="29"/>
  <c r="P585" i="29"/>
  <c r="L584" i="29"/>
  <c r="T582" i="29"/>
  <c r="P581" i="29"/>
  <c r="L580" i="29"/>
  <c r="T578" i="29"/>
  <c r="P577" i="29"/>
  <c r="L576" i="29"/>
  <c r="T574" i="29"/>
  <c r="P573" i="29"/>
  <c r="L572" i="29"/>
  <c r="T570" i="29"/>
  <c r="P569" i="29"/>
  <c r="L568" i="29"/>
  <c r="T566" i="29"/>
  <c r="P565" i="29"/>
  <c r="L564" i="29"/>
  <c r="T562" i="29"/>
  <c r="P561" i="29"/>
  <c r="L560" i="29"/>
  <c r="T558" i="29"/>
  <c r="P557" i="29"/>
  <c r="L556" i="29"/>
  <c r="T554" i="29"/>
  <c r="P553" i="29"/>
  <c r="L552" i="29"/>
  <c r="T550" i="29"/>
  <c r="P549" i="29"/>
  <c r="L548" i="29"/>
  <c r="T546" i="29"/>
  <c r="P545" i="29"/>
  <c r="L544" i="29"/>
  <c r="T542" i="29"/>
  <c r="P541" i="29"/>
  <c r="L540" i="29"/>
  <c r="T538" i="29"/>
  <c r="P537" i="29"/>
  <c r="L536" i="29"/>
  <c r="T534" i="29"/>
  <c r="P533" i="29"/>
  <c r="L532" i="29"/>
  <c r="T530" i="29"/>
  <c r="P529" i="29"/>
  <c r="L528" i="29"/>
  <c r="T526" i="29"/>
  <c r="P525" i="29"/>
  <c r="L524" i="29"/>
  <c r="T522" i="29"/>
  <c r="P521" i="29"/>
  <c r="L520" i="29"/>
  <c r="T518" i="29"/>
  <c r="P517" i="29"/>
  <c r="L516" i="29"/>
  <c r="T514" i="29"/>
  <c r="P513" i="29"/>
  <c r="L512" i="29"/>
  <c r="T510" i="29"/>
  <c r="P509" i="29"/>
  <c r="L508" i="29"/>
  <c r="S773" i="29"/>
  <c r="M768" i="29"/>
  <c r="U762" i="29"/>
  <c r="Q757" i="29"/>
  <c r="M752" i="29"/>
  <c r="U746" i="29"/>
  <c r="U741" i="29"/>
  <c r="U737" i="29"/>
  <c r="U734" i="29"/>
  <c r="M731" i="29"/>
  <c r="O728" i="29"/>
  <c r="V725" i="29"/>
  <c r="M724" i="29"/>
  <c r="K722" i="29"/>
  <c r="N720" i="29"/>
  <c r="L718" i="29"/>
  <c r="O716" i="29"/>
  <c r="M714" i="29"/>
  <c r="P712" i="29"/>
  <c r="S710" i="29"/>
  <c r="O709" i="29"/>
  <c r="K708" i="29"/>
  <c r="S706" i="29"/>
  <c r="O705" i="29"/>
  <c r="K704" i="29"/>
  <c r="S702" i="29"/>
  <c r="O701" i="29"/>
  <c r="K700" i="29"/>
  <c r="S698" i="29"/>
  <c r="O697" i="29"/>
  <c r="K696" i="29"/>
  <c r="S694" i="29"/>
  <c r="O693" i="29"/>
  <c r="K692" i="29"/>
  <c r="S690" i="29"/>
  <c r="O689" i="29"/>
  <c r="K688" i="29"/>
  <c r="S686" i="29"/>
  <c r="O685" i="29"/>
  <c r="K684" i="29"/>
  <c r="S682" i="29"/>
  <c r="O681" i="29"/>
  <c r="K680" i="29"/>
  <c r="S678" i="29"/>
  <c r="O677" i="29"/>
  <c r="K676" i="29"/>
  <c r="S674" i="29"/>
  <c r="O673" i="29"/>
  <c r="K672" i="29"/>
  <c r="S670" i="29"/>
  <c r="O669" i="29"/>
  <c r="K668" i="29"/>
  <c r="S666" i="29"/>
  <c r="O665" i="29"/>
  <c r="K664" i="29"/>
  <c r="S662" i="29"/>
  <c r="O661" i="29"/>
  <c r="K660" i="29"/>
  <c r="S658" i="29"/>
  <c r="O657" i="29"/>
  <c r="K656" i="29"/>
  <c r="S654" i="29"/>
  <c r="O653" i="29"/>
  <c r="K652" i="29"/>
  <c r="S650" i="29"/>
  <c r="O649" i="29"/>
  <c r="K648" i="29"/>
  <c r="S646" i="29"/>
  <c r="O645" i="29"/>
  <c r="K644" i="29"/>
  <c r="S642" i="29"/>
  <c r="O641" i="29"/>
  <c r="K640" i="29"/>
  <c r="S638" i="29"/>
  <c r="O637" i="29"/>
  <c r="K636" i="29"/>
  <c r="S634" i="29"/>
  <c r="O633" i="29"/>
  <c r="K632" i="29"/>
  <c r="S630" i="29"/>
  <c r="O629" i="29"/>
  <c r="K628" i="29"/>
  <c r="S626" i="29"/>
  <c r="O625" i="29"/>
  <c r="K624" i="29"/>
  <c r="S622" i="29"/>
  <c r="O621" i="29"/>
  <c r="K620" i="29"/>
  <c r="S618" i="29"/>
  <c r="O617" i="29"/>
  <c r="K616" i="29"/>
  <c r="S614" i="29"/>
  <c r="O613" i="29"/>
  <c r="K612" i="29"/>
  <c r="S610" i="29"/>
  <c r="O609" i="29"/>
  <c r="K608" i="29"/>
  <c r="S606" i="29"/>
  <c r="O605" i="29"/>
  <c r="K604" i="29"/>
  <c r="S602" i="29"/>
  <c r="O601" i="29"/>
  <c r="K600" i="29"/>
  <c r="S598" i="29"/>
  <c r="O597" i="29"/>
  <c r="K596" i="29"/>
  <c r="S594" i="29"/>
  <c r="O593" i="29"/>
  <c r="K592" i="29"/>
  <c r="S590" i="29"/>
  <c r="O589" i="29"/>
  <c r="K588" i="29"/>
  <c r="S586" i="29"/>
  <c r="O585" i="29"/>
  <c r="K584" i="29"/>
  <c r="S582" i="29"/>
  <c r="O581" i="29"/>
  <c r="K580" i="29"/>
  <c r="S578" i="29"/>
  <c r="O577" i="29"/>
  <c r="K576" i="29"/>
  <c r="S574" i="29"/>
  <c r="O573" i="29"/>
  <c r="K572" i="29"/>
  <c r="S570" i="29"/>
  <c r="O569" i="29"/>
  <c r="K568" i="29"/>
  <c r="S566" i="29"/>
  <c r="O565" i="29"/>
  <c r="K564" i="29"/>
  <c r="S562" i="29"/>
  <c r="O561" i="29"/>
  <c r="K560" i="29"/>
  <c r="S558" i="29"/>
  <c r="O557" i="29"/>
  <c r="K556" i="29"/>
  <c r="S554" i="29"/>
  <c r="O553" i="29"/>
  <c r="K552" i="29"/>
  <c r="S550" i="29"/>
  <c r="O549" i="29"/>
  <c r="K548" i="29"/>
  <c r="S546" i="29"/>
  <c r="O545" i="29"/>
  <c r="K544" i="29"/>
  <c r="S542" i="29"/>
  <c r="O541" i="29"/>
  <c r="K540" i="29"/>
  <c r="S538" i="29"/>
  <c r="O537" i="29"/>
  <c r="K536" i="29"/>
  <c r="S534" i="29"/>
  <c r="O533" i="29"/>
  <c r="K532" i="29"/>
  <c r="S530" i="29"/>
  <c r="O529" i="29"/>
  <c r="K528" i="29"/>
  <c r="S526" i="29"/>
  <c r="O525" i="29"/>
  <c r="K524" i="29"/>
  <c r="S522" i="29"/>
  <c r="O521" i="29"/>
  <c r="R773" i="29"/>
  <c r="L767" i="29"/>
  <c r="T761" i="29"/>
  <c r="P756" i="29"/>
  <c r="L751" i="29"/>
  <c r="U745" i="29"/>
  <c r="T741" i="29"/>
  <c r="T737" i="29"/>
  <c r="V733" i="29"/>
  <c r="L731" i="29"/>
  <c r="N728" i="29"/>
  <c r="U725" i="29"/>
  <c r="S723" i="29"/>
  <c r="V721" i="29"/>
  <c r="M720" i="29"/>
  <c r="K718" i="29"/>
  <c r="N716" i="29"/>
  <c r="L714" i="29"/>
  <c r="O712" i="29"/>
  <c r="R710" i="29"/>
  <c r="N709" i="29"/>
  <c r="V707" i="29"/>
  <c r="R706" i="29"/>
  <c r="N705" i="29"/>
  <c r="V703" i="29"/>
  <c r="R702" i="29"/>
  <c r="N701" i="29"/>
  <c r="V699" i="29"/>
  <c r="R698" i="29"/>
  <c r="N697" i="29"/>
  <c r="V695" i="29"/>
  <c r="R694" i="29"/>
  <c r="N693" i="29"/>
  <c r="V691" i="29"/>
  <c r="R690" i="29"/>
  <c r="N689" i="29"/>
  <c r="V687" i="29"/>
  <c r="R686" i="29"/>
  <c r="N685" i="29"/>
  <c r="V683" i="29"/>
  <c r="R682" i="29"/>
  <c r="N681" i="29"/>
  <c r="V679" i="29"/>
  <c r="R678" i="29"/>
  <c r="N677" i="29"/>
  <c r="V675" i="29"/>
  <c r="R674" i="29"/>
  <c r="N673" i="29"/>
  <c r="V671" i="29"/>
  <c r="R670" i="29"/>
  <c r="N669" i="29"/>
  <c r="V667" i="29"/>
  <c r="R666" i="29"/>
  <c r="N665" i="29"/>
  <c r="V663" i="29"/>
  <c r="R662" i="29"/>
  <c r="N661" i="29"/>
  <c r="V659" i="29"/>
  <c r="R658" i="29"/>
  <c r="N657" i="29"/>
  <c r="V655" i="29"/>
  <c r="R654" i="29"/>
  <c r="N653" i="29"/>
  <c r="V651" i="29"/>
  <c r="R650" i="29"/>
  <c r="N649" i="29"/>
  <c r="V647" i="29"/>
  <c r="R646" i="29"/>
  <c r="N645" i="29"/>
  <c r="V643" i="29"/>
  <c r="R642" i="29"/>
  <c r="N641" i="29"/>
  <c r="V639" i="29"/>
  <c r="R638" i="29"/>
  <c r="N637" i="29"/>
  <c r="V635" i="29"/>
  <c r="R634" i="29"/>
  <c r="N633" i="29"/>
  <c r="V631" i="29"/>
  <c r="R630" i="29"/>
  <c r="N629" i="29"/>
  <c r="V627" i="29"/>
  <c r="R626" i="29"/>
  <c r="N625" i="29"/>
  <c r="V623" i="29"/>
  <c r="R622" i="29"/>
  <c r="N621" i="29"/>
  <c r="V619" i="29"/>
  <c r="R618" i="29"/>
  <c r="N617" i="29"/>
  <c r="V615" i="29"/>
  <c r="R614" i="29"/>
  <c r="N613" i="29"/>
  <c r="V611" i="29"/>
  <c r="R610" i="29"/>
  <c r="N609" i="29"/>
  <c r="V607" i="29"/>
  <c r="R606" i="29"/>
  <c r="N605" i="29"/>
  <c r="V603" i="29"/>
  <c r="R602" i="29"/>
  <c r="N601" i="29"/>
  <c r="V599" i="29"/>
  <c r="R598" i="29"/>
  <c r="N597" i="29"/>
  <c r="V595" i="29"/>
  <c r="R594" i="29"/>
  <c r="N593" i="29"/>
  <c r="V591" i="29"/>
  <c r="R590" i="29"/>
  <c r="N589" i="29"/>
  <c r="V587" i="29"/>
  <c r="R586" i="29"/>
  <c r="N585" i="29"/>
  <c r="V583" i="29"/>
  <c r="R582" i="29"/>
  <c r="N581" i="29"/>
  <c r="V579" i="29"/>
  <c r="R578" i="29"/>
  <c r="N577" i="29"/>
  <c r="V575" i="29"/>
  <c r="R574" i="29"/>
  <c r="N573" i="29"/>
  <c r="V571" i="29"/>
  <c r="R570" i="29"/>
  <c r="N569" i="29"/>
  <c r="V567" i="29"/>
  <c r="R566" i="29"/>
  <c r="N565" i="29"/>
  <c r="V563" i="29"/>
  <c r="R562" i="29"/>
  <c r="N561" i="29"/>
  <c r="V559" i="29"/>
  <c r="R558" i="29"/>
  <c r="N557" i="29"/>
  <c r="V555" i="29"/>
  <c r="R554" i="29"/>
  <c r="N553" i="29"/>
  <c r="V551" i="29"/>
  <c r="R550" i="29"/>
  <c r="N549" i="29"/>
  <c r="V547" i="29"/>
  <c r="R546" i="29"/>
  <c r="N545" i="29"/>
  <c r="V543" i="29"/>
  <c r="R542" i="29"/>
  <c r="N541" i="29"/>
  <c r="V539" i="29"/>
  <c r="R538" i="29"/>
  <c r="N537" i="29"/>
  <c r="V535" i="29"/>
  <c r="R534" i="29"/>
  <c r="N533" i="29"/>
  <c r="V531" i="29"/>
  <c r="R530" i="29"/>
  <c r="N529" i="29"/>
  <c r="V527" i="29"/>
  <c r="R526" i="29"/>
  <c r="N525" i="29"/>
  <c r="V523" i="29"/>
  <c r="R522" i="29"/>
  <c r="O772" i="29"/>
  <c r="K767" i="29"/>
  <c r="S761" i="29"/>
  <c r="O756" i="29"/>
  <c r="K751" i="29"/>
  <c r="T745" i="29"/>
  <c r="S741" i="29"/>
  <c r="S737" i="29"/>
  <c r="U733" i="29"/>
  <c r="K731" i="29"/>
  <c r="M728" i="29"/>
  <c r="T725" i="29"/>
  <c r="R723" i="29"/>
  <c r="U721" i="29"/>
  <c r="S719" i="29"/>
  <c r="V717" i="29"/>
  <c r="M716" i="29"/>
  <c r="K714" i="29"/>
  <c r="N712" i="29"/>
  <c r="Q710" i="29"/>
  <c r="M709" i="29"/>
  <c r="U707" i="29"/>
  <c r="Q706" i="29"/>
  <c r="M705" i="29"/>
  <c r="U703" i="29"/>
  <c r="Q702" i="29"/>
  <c r="M701" i="29"/>
  <c r="U699" i="29"/>
  <c r="Q698" i="29"/>
  <c r="M697" i="29"/>
  <c r="U695" i="29"/>
  <c r="Q694" i="29"/>
  <c r="M693" i="29"/>
  <c r="U691" i="29"/>
  <c r="Q690" i="29"/>
  <c r="M689" i="29"/>
  <c r="U687" i="29"/>
  <c r="Q686" i="29"/>
  <c r="M685" i="29"/>
  <c r="U683" i="29"/>
  <c r="Q682" i="29"/>
  <c r="M681" i="29"/>
  <c r="U679" i="29"/>
  <c r="Q678" i="29"/>
  <c r="M677" i="29"/>
  <c r="U675" i="29"/>
  <c r="Q674" i="29"/>
  <c r="M673" i="29"/>
  <c r="U671" i="29"/>
  <c r="Q670" i="29"/>
  <c r="M669" i="29"/>
  <c r="U667" i="29"/>
  <c r="Q666" i="29"/>
  <c r="M665" i="29"/>
  <c r="U663" i="29"/>
  <c r="Q662" i="29"/>
  <c r="M661" i="29"/>
  <c r="U659" i="29"/>
  <c r="Q658" i="29"/>
  <c r="M657" i="29"/>
  <c r="U655" i="29"/>
  <c r="Q654" i="29"/>
  <c r="M653" i="29"/>
  <c r="U651" i="29"/>
  <c r="Q650" i="29"/>
  <c r="M649" i="29"/>
  <c r="U647" i="29"/>
  <c r="Q646" i="29"/>
  <c r="M645" i="29"/>
  <c r="U643" i="29"/>
  <c r="Q642" i="29"/>
  <c r="M641" i="29"/>
  <c r="U639" i="29"/>
  <c r="Q638" i="29"/>
  <c r="M637" i="29"/>
  <c r="U635" i="29"/>
  <c r="Q634" i="29"/>
  <c r="M633" i="29"/>
  <c r="U631" i="29"/>
  <c r="Q630" i="29"/>
  <c r="M629" i="29"/>
  <c r="U627" i="29"/>
  <c r="Q626" i="29"/>
  <c r="M625" i="29"/>
  <c r="U623" i="29"/>
  <c r="Q622" i="29"/>
  <c r="M621" i="29"/>
  <c r="U619" i="29"/>
  <c r="Q618" i="29"/>
  <c r="M617" i="29"/>
  <c r="U615" i="29"/>
  <c r="Q614" i="29"/>
  <c r="M613" i="29"/>
  <c r="U611" i="29"/>
  <c r="Q610" i="29"/>
  <c r="M609" i="29"/>
  <c r="U607" i="29"/>
  <c r="Q606" i="29"/>
  <c r="M605" i="29"/>
  <c r="U603" i="29"/>
  <c r="Q602" i="29"/>
  <c r="M601" i="29"/>
  <c r="U599" i="29"/>
  <c r="Q598" i="29"/>
  <c r="M597" i="29"/>
  <c r="U595" i="29"/>
  <c r="Q594" i="29"/>
  <c r="M593" i="29"/>
  <c r="U591" i="29"/>
  <c r="Q590" i="29"/>
  <c r="M589" i="29"/>
  <c r="U587" i="29"/>
  <c r="Q586" i="29"/>
  <c r="M585" i="29"/>
  <c r="U583" i="29"/>
  <c r="Q582" i="29"/>
  <c r="M581" i="29"/>
  <c r="U579" i="29"/>
  <c r="Q578" i="29"/>
  <c r="M577" i="29"/>
  <c r="U575" i="29"/>
  <c r="Q574" i="29"/>
  <c r="M573" i="29"/>
  <c r="U571" i="29"/>
  <c r="Q570" i="29"/>
  <c r="M569" i="29"/>
  <c r="U567" i="29"/>
  <c r="Q566" i="29"/>
  <c r="M565" i="29"/>
  <c r="U563" i="29"/>
  <c r="Q562" i="29"/>
  <c r="M561" i="29"/>
  <c r="U559" i="29"/>
  <c r="Q558" i="29"/>
  <c r="M557" i="29"/>
  <c r="U555" i="29"/>
  <c r="Q554" i="29"/>
  <c r="M553" i="29"/>
  <c r="U551" i="29"/>
  <c r="Q550" i="29"/>
  <c r="M549" i="29"/>
  <c r="U547" i="29"/>
  <c r="Q546" i="29"/>
  <c r="M545" i="29"/>
  <c r="U543" i="29"/>
  <c r="Q542" i="29"/>
  <c r="M541" i="29"/>
  <c r="U539" i="29"/>
  <c r="Q538" i="29"/>
  <c r="M537" i="29"/>
  <c r="U535" i="29"/>
  <c r="Q534" i="29"/>
  <c r="M533" i="29"/>
  <c r="U531" i="29"/>
  <c r="Q530" i="29"/>
  <c r="M529" i="29"/>
  <c r="U527" i="29"/>
  <c r="Q526" i="29"/>
  <c r="M525" i="29"/>
  <c r="U523" i="29"/>
  <c r="Q522" i="29"/>
  <c r="N772" i="29"/>
  <c r="V766" i="29"/>
  <c r="R761" i="29"/>
  <c r="N756" i="29"/>
  <c r="V750" i="29"/>
  <c r="S745" i="29"/>
  <c r="R741" i="29"/>
  <c r="R737" i="29"/>
  <c r="T733" i="29"/>
  <c r="V730" i="29"/>
  <c r="R727" i="29"/>
  <c r="S725" i="29"/>
  <c r="Q723" i="29"/>
  <c r="T721" i="29"/>
  <c r="R719" i="29"/>
  <c r="U717" i="29"/>
  <c r="S715" i="29"/>
  <c r="V713" i="29"/>
  <c r="M712" i="29"/>
  <c r="P710" i="29"/>
  <c r="L709" i="29"/>
  <c r="T707" i="29"/>
  <c r="P706" i="29"/>
  <c r="L705" i="29"/>
  <c r="T703" i="29"/>
  <c r="P702" i="29"/>
  <c r="L701" i="29"/>
  <c r="T699" i="29"/>
  <c r="P698" i="29"/>
  <c r="L697" i="29"/>
  <c r="T695" i="29"/>
  <c r="P694" i="29"/>
  <c r="L693" i="29"/>
  <c r="T691" i="29"/>
  <c r="P690" i="29"/>
  <c r="L689" i="29"/>
  <c r="T687" i="29"/>
  <c r="P686" i="29"/>
  <c r="L685" i="29"/>
  <c r="T683" i="29"/>
  <c r="P682" i="29"/>
  <c r="L681" i="29"/>
  <c r="T679" i="29"/>
  <c r="P678" i="29"/>
  <c r="L677" i="29"/>
  <c r="T675" i="29"/>
  <c r="P674" i="29"/>
  <c r="L673" i="29"/>
  <c r="T671" i="29"/>
  <c r="P670" i="29"/>
  <c r="L669" i="29"/>
  <c r="T667" i="29"/>
  <c r="P666" i="29"/>
  <c r="L665" i="29"/>
  <c r="T663" i="29"/>
  <c r="P662" i="29"/>
  <c r="L661" i="29"/>
  <c r="T659" i="29"/>
  <c r="P658" i="29"/>
  <c r="L657" i="29"/>
  <c r="T655" i="29"/>
  <c r="P654" i="29"/>
  <c r="L653" i="29"/>
  <c r="T651" i="29"/>
  <c r="P650" i="29"/>
  <c r="L649" i="29"/>
  <c r="T647" i="29"/>
  <c r="P646" i="29"/>
  <c r="L645" i="29"/>
  <c r="T643" i="29"/>
  <c r="P642" i="29"/>
  <c r="L641" i="29"/>
  <c r="T639" i="29"/>
  <c r="P638" i="29"/>
  <c r="L637" i="29"/>
  <c r="T635" i="29"/>
  <c r="P634" i="29"/>
  <c r="L633" i="29"/>
  <c r="T631" i="29"/>
  <c r="P630" i="29"/>
  <c r="L629" i="29"/>
  <c r="T627" i="29"/>
  <c r="P626" i="29"/>
  <c r="L625" i="29"/>
  <c r="T623" i="29"/>
  <c r="P622" i="29"/>
  <c r="L621" i="29"/>
  <c r="T619" i="29"/>
  <c r="P618" i="29"/>
  <c r="L617" i="29"/>
  <c r="T615" i="29"/>
  <c r="P614" i="29"/>
  <c r="L613" i="29"/>
  <c r="T611" i="29"/>
  <c r="P610" i="29"/>
  <c r="L609" i="29"/>
  <c r="T607" i="29"/>
  <c r="P606" i="29"/>
  <c r="L605" i="29"/>
  <c r="T603" i="29"/>
  <c r="P602" i="29"/>
  <c r="L601" i="29"/>
  <c r="T599" i="29"/>
  <c r="P598" i="29"/>
  <c r="L597" i="29"/>
  <c r="T595" i="29"/>
  <c r="P594" i="29"/>
  <c r="L593" i="29"/>
  <c r="T591" i="29"/>
  <c r="P590" i="29"/>
  <c r="L589" i="29"/>
  <c r="T587" i="29"/>
  <c r="P586" i="29"/>
  <c r="L585" i="29"/>
  <c r="T583" i="29"/>
  <c r="P582" i="29"/>
  <c r="L581" i="29"/>
  <c r="T579" i="29"/>
  <c r="P578" i="29"/>
  <c r="L577" i="29"/>
  <c r="T575" i="29"/>
  <c r="P574" i="29"/>
  <c r="L573" i="29"/>
  <c r="T571" i="29"/>
  <c r="P570" i="29"/>
  <c r="L569" i="29"/>
  <c r="T567" i="29"/>
  <c r="P566" i="29"/>
  <c r="L565" i="29"/>
  <c r="T563" i="29"/>
  <c r="P562" i="29"/>
  <c r="L561" i="29"/>
  <c r="T559" i="29"/>
  <c r="P558" i="29"/>
  <c r="L557" i="29"/>
  <c r="T555" i="29"/>
  <c r="P554" i="29"/>
  <c r="L553" i="29"/>
  <c r="T551" i="29"/>
  <c r="P550" i="29"/>
  <c r="L549" i="29"/>
  <c r="T547" i="29"/>
  <c r="P546" i="29"/>
  <c r="L545" i="29"/>
  <c r="T543" i="29"/>
  <c r="P542" i="29"/>
  <c r="L541" i="29"/>
  <c r="T539" i="29"/>
  <c r="P538" i="29"/>
  <c r="L537" i="29"/>
  <c r="T535" i="29"/>
  <c r="P534" i="29"/>
  <c r="L533" i="29"/>
  <c r="T531" i="29"/>
  <c r="P530" i="29"/>
  <c r="L529" i="29"/>
  <c r="T527" i="29"/>
  <c r="P526" i="29"/>
  <c r="L525" i="29"/>
  <c r="T523" i="29"/>
  <c r="P522" i="29"/>
  <c r="L521" i="29"/>
  <c r="T519" i="29"/>
  <c r="M772" i="29"/>
  <c r="U766" i="29"/>
  <c r="Q761" i="29"/>
  <c r="M756" i="29"/>
  <c r="U750" i="29"/>
  <c r="R745" i="29"/>
  <c r="Q741" i="29"/>
  <c r="Q737" i="29"/>
  <c r="S733" i="29"/>
  <c r="U730" i="29"/>
  <c r="O727" i="29"/>
  <c r="R725" i="29"/>
  <c r="P723" i="29"/>
  <c r="S721" i="29"/>
  <c r="Q719" i="29"/>
  <c r="T717" i="29"/>
  <c r="R715" i="29"/>
  <c r="U713" i="29"/>
  <c r="S711" i="29"/>
  <c r="O710" i="29"/>
  <c r="K709" i="29"/>
  <c r="S707" i="29"/>
  <c r="O706" i="29"/>
  <c r="K705" i="29"/>
  <c r="S703" i="29"/>
  <c r="O702" i="29"/>
  <c r="K701" i="29"/>
  <c r="S699" i="29"/>
  <c r="O698" i="29"/>
  <c r="K697" i="29"/>
  <c r="S695" i="29"/>
  <c r="O694" i="29"/>
  <c r="K693" i="29"/>
  <c r="S691" i="29"/>
  <c r="O690" i="29"/>
  <c r="K689" i="29"/>
  <c r="S687" i="29"/>
  <c r="O686" i="29"/>
  <c r="K685" i="29"/>
  <c r="S683" i="29"/>
  <c r="O682" i="29"/>
  <c r="K681" i="29"/>
  <c r="S679" i="29"/>
  <c r="O678" i="29"/>
  <c r="K677" i="29"/>
  <c r="S675" i="29"/>
  <c r="O674" i="29"/>
  <c r="K673" i="29"/>
  <c r="S671" i="29"/>
  <c r="O670" i="29"/>
  <c r="K669" i="29"/>
  <c r="S667" i="29"/>
  <c r="O666" i="29"/>
  <c r="K665" i="29"/>
  <c r="S663" i="29"/>
  <c r="O662" i="29"/>
  <c r="K661" i="29"/>
  <c r="S659" i="29"/>
  <c r="O658" i="29"/>
  <c r="K657" i="29"/>
  <c r="S655" i="29"/>
  <c r="O654" i="29"/>
  <c r="K653" i="29"/>
  <c r="S651" i="29"/>
  <c r="O650" i="29"/>
  <c r="K649" i="29"/>
  <c r="S647" i="29"/>
  <c r="O646" i="29"/>
  <c r="K645" i="29"/>
  <c r="S643" i="29"/>
  <c r="O642" i="29"/>
  <c r="K641" i="29"/>
  <c r="S639" i="29"/>
  <c r="O638" i="29"/>
  <c r="K637" i="29"/>
  <c r="S635" i="29"/>
  <c r="O634" i="29"/>
  <c r="K633" i="29"/>
  <c r="S631" i="29"/>
  <c r="O630" i="29"/>
  <c r="K629" i="29"/>
  <c r="S627" i="29"/>
  <c r="O626" i="29"/>
  <c r="K625" i="29"/>
  <c r="S623" i="29"/>
  <c r="O622" i="29"/>
  <c r="K621" i="29"/>
  <c r="S619" i="29"/>
  <c r="O618" i="29"/>
  <c r="K617" i="29"/>
  <c r="S615" i="29"/>
  <c r="O614" i="29"/>
  <c r="K613" i="29"/>
  <c r="S611" i="29"/>
  <c r="O610" i="29"/>
  <c r="K609" i="29"/>
  <c r="S607" i="29"/>
  <c r="O606" i="29"/>
  <c r="K605" i="29"/>
  <c r="S603" i="29"/>
  <c r="O602" i="29"/>
  <c r="K601" i="29"/>
  <c r="S599" i="29"/>
  <c r="O598" i="29"/>
  <c r="K597" i="29"/>
  <c r="S595" i="29"/>
  <c r="O594" i="29"/>
  <c r="K593" i="29"/>
  <c r="S591" i="29"/>
  <c r="O590" i="29"/>
  <c r="K589" i="29"/>
  <c r="S587" i="29"/>
  <c r="O586" i="29"/>
  <c r="K585" i="29"/>
  <c r="S583" i="29"/>
  <c r="O582" i="29"/>
  <c r="K581" i="29"/>
  <c r="S579" i="29"/>
  <c r="O578" i="29"/>
  <c r="K577" i="29"/>
  <c r="S575" i="29"/>
  <c r="O574" i="29"/>
  <c r="K573" i="29"/>
  <c r="S571" i="29"/>
  <c r="O570" i="29"/>
  <c r="K569" i="29"/>
  <c r="S567" i="29"/>
  <c r="O566" i="29"/>
  <c r="K565" i="29"/>
  <c r="S563" i="29"/>
  <c r="O562" i="29"/>
  <c r="K561" i="29"/>
  <c r="S559" i="29"/>
  <c r="O558" i="29"/>
  <c r="K557" i="29"/>
  <c r="S555" i="29"/>
  <c r="O554" i="29"/>
  <c r="L771" i="29"/>
  <c r="T765" i="29"/>
  <c r="P760" i="29"/>
  <c r="L755" i="29"/>
  <c r="T749" i="29"/>
  <c r="Q745" i="29"/>
  <c r="Q740" i="29"/>
  <c r="R736" i="29"/>
  <c r="R733" i="29"/>
  <c r="K730" i="29"/>
  <c r="N727" i="29"/>
  <c r="Q725" i="29"/>
  <c r="O723" i="29"/>
  <c r="R721" i="29"/>
  <c r="P719" i="29"/>
  <c r="S717" i="29"/>
  <c r="Q715" i="29"/>
  <c r="T713" i="29"/>
  <c r="R711" i="29"/>
  <c r="N710" i="29"/>
  <c r="V708" i="29"/>
  <c r="R707" i="29"/>
  <c r="N706" i="29"/>
  <c r="V704" i="29"/>
  <c r="R703" i="29"/>
  <c r="N702" i="29"/>
  <c r="V700" i="29"/>
  <c r="R699" i="29"/>
  <c r="N698" i="29"/>
  <c r="V696" i="29"/>
  <c r="R695" i="29"/>
  <c r="N694" i="29"/>
  <c r="V692" i="29"/>
  <c r="R691" i="29"/>
  <c r="N690" i="29"/>
  <c r="V688" i="29"/>
  <c r="R687" i="29"/>
  <c r="N686" i="29"/>
  <c r="V684" i="29"/>
  <c r="R683" i="29"/>
  <c r="N682" i="29"/>
  <c r="V680" i="29"/>
  <c r="R679" i="29"/>
  <c r="N678" i="29"/>
  <c r="V676" i="29"/>
  <c r="R675" i="29"/>
  <c r="N674" i="29"/>
  <c r="V672" i="29"/>
  <c r="R671" i="29"/>
  <c r="N670" i="29"/>
  <c r="V668" i="29"/>
  <c r="R667" i="29"/>
  <c r="N666" i="29"/>
  <c r="V664" i="29"/>
  <c r="R663" i="29"/>
  <c r="N662" i="29"/>
  <c r="V660" i="29"/>
  <c r="R659" i="29"/>
  <c r="N658" i="29"/>
  <c r="V656" i="29"/>
  <c r="R655" i="29"/>
  <c r="N654" i="29"/>
  <c r="V652" i="29"/>
  <c r="R651" i="29"/>
  <c r="N650" i="29"/>
  <c r="V648" i="29"/>
  <c r="R647" i="29"/>
  <c r="N646" i="29"/>
  <c r="V644" i="29"/>
  <c r="R643" i="29"/>
  <c r="N642" i="29"/>
  <c r="V640" i="29"/>
  <c r="R639" i="29"/>
  <c r="N638" i="29"/>
  <c r="V636" i="29"/>
  <c r="R635" i="29"/>
  <c r="N634" i="29"/>
  <c r="V632" i="29"/>
  <c r="R631" i="29"/>
  <c r="N630" i="29"/>
  <c r="V628" i="29"/>
  <c r="R627" i="29"/>
  <c r="N626" i="29"/>
  <c r="V624" i="29"/>
  <c r="R623" i="29"/>
  <c r="N622" i="29"/>
  <c r="V620" i="29"/>
  <c r="R619" i="29"/>
  <c r="N618" i="29"/>
  <c r="V616" i="29"/>
  <c r="R615" i="29"/>
  <c r="N614" i="29"/>
  <c r="V612" i="29"/>
  <c r="R611" i="29"/>
  <c r="N610" i="29"/>
  <c r="V608" i="29"/>
  <c r="R607" i="29"/>
  <c r="N606" i="29"/>
  <c r="V604" i="29"/>
  <c r="R603" i="29"/>
  <c r="N602" i="29"/>
  <c r="V600" i="29"/>
  <c r="R599" i="29"/>
  <c r="N598" i="29"/>
  <c r="V596" i="29"/>
  <c r="R595" i="29"/>
  <c r="N594" i="29"/>
  <c r="V592" i="29"/>
  <c r="R591" i="29"/>
  <c r="N590" i="29"/>
  <c r="V588" i="29"/>
  <c r="R587" i="29"/>
  <c r="N586" i="29"/>
  <c r="V584" i="29"/>
  <c r="R583" i="29"/>
  <c r="N582" i="29"/>
  <c r="V580" i="29"/>
  <c r="R579" i="29"/>
  <c r="N578" i="29"/>
  <c r="V576" i="29"/>
  <c r="R575" i="29"/>
  <c r="N574" i="29"/>
  <c r="V572" i="29"/>
  <c r="R571" i="29"/>
  <c r="N570" i="29"/>
  <c r="V568" i="29"/>
  <c r="R567" i="29"/>
  <c r="N566" i="29"/>
  <c r="V564" i="29"/>
  <c r="R563" i="29"/>
  <c r="N562" i="29"/>
  <c r="V560" i="29"/>
  <c r="R559" i="29"/>
  <c r="N558" i="29"/>
  <c r="V556" i="29"/>
  <c r="R555" i="29"/>
  <c r="N554" i="29"/>
  <c r="V552" i="29"/>
  <c r="K771" i="29"/>
  <c r="S765" i="29"/>
  <c r="O760" i="29"/>
  <c r="K755" i="29"/>
  <c r="S749" i="29"/>
  <c r="Q744" i="29"/>
  <c r="P740" i="29"/>
  <c r="Q736" i="29"/>
  <c r="Q733" i="29"/>
  <c r="V729" i="29"/>
  <c r="M727" i="29"/>
  <c r="K725" i="29"/>
  <c r="N723" i="29"/>
  <c r="Q721" i="29"/>
  <c r="O719" i="29"/>
  <c r="R717" i="29"/>
  <c r="P715" i="29"/>
  <c r="S713" i="29"/>
  <c r="Q711" i="29"/>
  <c r="M710" i="29"/>
  <c r="U708" i="29"/>
  <c r="Q707" i="29"/>
  <c r="M706" i="29"/>
  <c r="U704" i="29"/>
  <c r="Q703" i="29"/>
  <c r="M702" i="29"/>
  <c r="U700" i="29"/>
  <c r="Q699" i="29"/>
  <c r="M698" i="29"/>
  <c r="U696" i="29"/>
  <c r="Q695" i="29"/>
  <c r="M694" i="29"/>
  <c r="U692" i="29"/>
  <c r="Q691" i="29"/>
  <c r="M690" i="29"/>
  <c r="U688" i="29"/>
  <c r="Q687" i="29"/>
  <c r="M686" i="29"/>
  <c r="U684" i="29"/>
  <c r="Q683" i="29"/>
  <c r="M682" i="29"/>
  <c r="U680" i="29"/>
  <c r="Q679" i="29"/>
  <c r="M678" i="29"/>
  <c r="U676" i="29"/>
  <c r="Q675" i="29"/>
  <c r="M674" i="29"/>
  <c r="U672" i="29"/>
  <c r="Q671" i="29"/>
  <c r="M670" i="29"/>
  <c r="U668" i="29"/>
  <c r="Q667" i="29"/>
  <c r="M666" i="29"/>
  <c r="U664" i="29"/>
  <c r="Q663" i="29"/>
  <c r="M662" i="29"/>
  <c r="U660" i="29"/>
  <c r="Q659" i="29"/>
  <c r="M658" i="29"/>
  <c r="U656" i="29"/>
  <c r="Q655" i="29"/>
  <c r="M654" i="29"/>
  <c r="U652" i="29"/>
  <c r="Q651" i="29"/>
  <c r="M650" i="29"/>
  <c r="U648" i="29"/>
  <c r="Q647" i="29"/>
  <c r="M646" i="29"/>
  <c r="U644" i="29"/>
  <c r="Q643" i="29"/>
  <c r="M642" i="29"/>
  <c r="U640" i="29"/>
  <c r="Q639" i="29"/>
  <c r="M638" i="29"/>
  <c r="U636" i="29"/>
  <c r="Q635" i="29"/>
  <c r="M634" i="29"/>
  <c r="U632" i="29"/>
  <c r="Q631" i="29"/>
  <c r="M630" i="29"/>
  <c r="U628" i="29"/>
  <c r="Q627" i="29"/>
  <c r="M626" i="29"/>
  <c r="U624" i="29"/>
  <c r="Q623" i="29"/>
  <c r="M622" i="29"/>
  <c r="U620" i="29"/>
  <c r="Q619" i="29"/>
  <c r="M618" i="29"/>
  <c r="U616" i="29"/>
  <c r="Q615" i="29"/>
  <c r="M614" i="29"/>
  <c r="U612" i="29"/>
  <c r="Q611" i="29"/>
  <c r="M610" i="29"/>
  <c r="U608" i="29"/>
  <c r="Q607" i="29"/>
  <c r="M606" i="29"/>
  <c r="U604" i="29"/>
  <c r="Q603" i="29"/>
  <c r="M602" i="29"/>
  <c r="U600" i="29"/>
  <c r="Q599" i="29"/>
  <c r="M598" i="29"/>
  <c r="U596" i="29"/>
  <c r="Q595" i="29"/>
  <c r="M594" i="29"/>
  <c r="U592" i="29"/>
  <c r="Q591" i="29"/>
  <c r="M590" i="29"/>
  <c r="U588" i="29"/>
  <c r="Q587" i="29"/>
  <c r="M586" i="29"/>
  <c r="U584" i="29"/>
  <c r="Q583" i="29"/>
  <c r="M582" i="29"/>
  <c r="U580" i="29"/>
  <c r="Q579" i="29"/>
  <c r="M578" i="29"/>
  <c r="U576" i="29"/>
  <c r="Q575" i="29"/>
  <c r="M574" i="29"/>
  <c r="U572" i="29"/>
  <c r="Q571" i="29"/>
  <c r="M570" i="29"/>
  <c r="U568" i="29"/>
  <c r="Q567" i="29"/>
  <c r="M566" i="29"/>
  <c r="U564" i="29"/>
  <c r="Q563" i="29"/>
  <c r="M562" i="29"/>
  <c r="U560" i="29"/>
  <c r="Q559" i="29"/>
  <c r="M558" i="29"/>
  <c r="U556" i="29"/>
  <c r="Q555" i="29"/>
  <c r="M554" i="29"/>
  <c r="U552" i="29"/>
  <c r="Q551" i="29"/>
  <c r="M550" i="29"/>
  <c r="U548" i="29"/>
  <c r="Q547" i="29"/>
  <c r="M546" i="29"/>
  <c r="U544" i="29"/>
  <c r="Q543" i="29"/>
  <c r="M542" i="29"/>
  <c r="U540" i="29"/>
  <c r="Q539" i="29"/>
  <c r="M538" i="29"/>
  <c r="U536" i="29"/>
  <c r="Q535" i="29"/>
  <c r="M534" i="29"/>
  <c r="U532" i="29"/>
  <c r="Q531" i="29"/>
  <c r="M530" i="29"/>
  <c r="U528" i="29"/>
  <c r="Q527" i="29"/>
  <c r="M526" i="29"/>
  <c r="U524" i="29"/>
  <c r="Q523" i="29"/>
  <c r="M522" i="29"/>
  <c r="U520" i="29"/>
  <c r="Q519" i="29"/>
  <c r="M518" i="29"/>
  <c r="R543" i="29"/>
  <c r="V532" i="29"/>
  <c r="N522" i="29"/>
  <c r="O517" i="29"/>
  <c r="Q514" i="29"/>
  <c r="S511" i="29"/>
  <c r="V508" i="29"/>
  <c r="O506" i="29"/>
  <c r="U503" i="29"/>
  <c r="O501" i="29"/>
  <c r="V498" i="29"/>
  <c r="V496" i="29"/>
  <c r="P494" i="29"/>
  <c r="V491" i="29"/>
  <c r="P489" i="29"/>
  <c r="Q487" i="29"/>
  <c r="K485" i="29"/>
  <c r="Q482" i="29"/>
  <c r="K480" i="29"/>
  <c r="R477" i="29"/>
  <c r="R475" i="29"/>
  <c r="L473" i="29"/>
  <c r="K471" i="29"/>
  <c r="P469" i="29"/>
  <c r="U467" i="29"/>
  <c r="N466" i="29"/>
  <c r="P464" i="29"/>
  <c r="U462" i="29"/>
  <c r="N461" i="29"/>
  <c r="S459" i="29"/>
  <c r="K458" i="29"/>
  <c r="N456" i="29"/>
  <c r="S454" i="29"/>
  <c r="N453" i="29"/>
  <c r="U451" i="29"/>
  <c r="P450" i="29"/>
  <c r="K449" i="29"/>
  <c r="R447" i="29"/>
  <c r="M446" i="29"/>
  <c r="U444" i="29"/>
  <c r="Q443" i="29"/>
  <c r="M442" i="29"/>
  <c r="U440" i="29"/>
  <c r="Q439" i="29"/>
  <c r="M438" i="29"/>
  <c r="U436" i="29"/>
  <c r="Q435" i="29"/>
  <c r="M434" i="29"/>
  <c r="U432" i="29"/>
  <c r="Q431" i="29"/>
  <c r="M430" i="29"/>
  <c r="U428" i="29"/>
  <c r="Q427" i="29"/>
  <c r="M426" i="29"/>
  <c r="U424" i="29"/>
  <c r="Q423" i="29"/>
  <c r="M422" i="29"/>
  <c r="U420" i="29"/>
  <c r="Q419" i="29"/>
  <c r="M418" i="29"/>
  <c r="U416" i="29"/>
  <c r="Q415" i="29"/>
  <c r="M414" i="29"/>
  <c r="U412" i="29"/>
  <c r="Q411" i="29"/>
  <c r="M410" i="29"/>
  <c r="U408" i="29"/>
  <c r="Q407" i="29"/>
  <c r="M406" i="29"/>
  <c r="U404" i="29"/>
  <c r="Q403" i="29"/>
  <c r="M402" i="29"/>
  <c r="U400" i="29"/>
  <c r="Q399" i="29"/>
  <c r="M398" i="29"/>
  <c r="U396" i="29"/>
  <c r="Q395" i="29"/>
  <c r="M394" i="29"/>
  <c r="U392" i="29"/>
  <c r="Q391" i="29"/>
  <c r="M390" i="29"/>
  <c r="U388" i="29"/>
  <c r="Q387" i="29"/>
  <c r="M386" i="29"/>
  <c r="U384" i="29"/>
  <c r="Q383" i="29"/>
  <c r="M382" i="29"/>
  <c r="U380" i="29"/>
  <c r="Q379" i="29"/>
  <c r="M378" i="29"/>
  <c r="U376" i="29"/>
  <c r="Q375" i="29"/>
  <c r="M374" i="29"/>
  <c r="U372" i="29"/>
  <c r="Q371" i="29"/>
  <c r="M370" i="29"/>
  <c r="U368" i="29"/>
  <c r="Q367" i="29"/>
  <c r="M366" i="29"/>
  <c r="U364" i="29"/>
  <c r="Q363" i="29"/>
  <c r="M362" i="29"/>
  <c r="U360" i="29"/>
  <c r="Q359" i="29"/>
  <c r="M358" i="29"/>
  <c r="U356" i="29"/>
  <c r="Q355" i="29"/>
  <c r="M354" i="29"/>
  <c r="U352" i="29"/>
  <c r="Q351" i="29"/>
  <c r="M350" i="29"/>
  <c r="U348" i="29"/>
  <c r="Q347" i="29"/>
  <c r="M346" i="29"/>
  <c r="U344" i="29"/>
  <c r="Q343" i="29"/>
  <c r="M342" i="29"/>
  <c r="U340" i="29"/>
  <c r="Q339" i="29"/>
  <c r="M338" i="29"/>
  <c r="U336" i="29"/>
  <c r="Q335" i="29"/>
  <c r="M334" i="29"/>
  <c r="U332" i="29"/>
  <c r="Q331" i="29"/>
  <c r="M330" i="29"/>
  <c r="U328" i="29"/>
  <c r="Q327" i="29"/>
  <c r="M326" i="29"/>
  <c r="U324" i="29"/>
  <c r="Q323" i="29"/>
  <c r="M322" i="29"/>
  <c r="U320" i="29"/>
  <c r="Q319" i="29"/>
  <c r="M318" i="29"/>
  <c r="U316" i="29"/>
  <c r="Q315" i="29"/>
  <c r="M314" i="29"/>
  <c r="U312" i="29"/>
  <c r="Q311" i="29"/>
  <c r="M310" i="29"/>
  <c r="U308" i="29"/>
  <c r="Q307" i="29"/>
  <c r="M306" i="29"/>
  <c r="U304" i="29"/>
  <c r="Q303" i="29"/>
  <c r="M302" i="29"/>
  <c r="U300" i="29"/>
  <c r="Q299" i="29"/>
  <c r="M298" i="29"/>
  <c r="U296" i="29"/>
  <c r="Q295" i="29"/>
  <c r="M294" i="29"/>
  <c r="U292" i="29"/>
  <c r="Q291" i="29"/>
  <c r="M290" i="29"/>
  <c r="U288" i="29"/>
  <c r="Q287" i="29"/>
  <c r="M286" i="29"/>
  <c r="U284" i="29"/>
  <c r="Q283" i="29"/>
  <c r="M282" i="29"/>
  <c r="U280" i="29"/>
  <c r="Q279" i="29"/>
  <c r="M278" i="29"/>
  <c r="U276" i="29"/>
  <c r="Q275" i="29"/>
  <c r="M274" i="29"/>
  <c r="U272" i="29"/>
  <c r="Q271" i="29"/>
  <c r="M270" i="29"/>
  <c r="U268" i="29"/>
  <c r="Q267" i="29"/>
  <c r="M266" i="29"/>
  <c r="U264" i="29"/>
  <c r="Q263" i="29"/>
  <c r="M262" i="29"/>
  <c r="U260" i="29"/>
  <c r="Q259" i="29"/>
  <c r="M258" i="29"/>
  <c r="U256" i="29"/>
  <c r="Q255" i="29"/>
  <c r="M254" i="29"/>
  <c r="U252" i="29"/>
  <c r="Q251" i="29"/>
  <c r="M250" i="29"/>
  <c r="U248" i="29"/>
  <c r="Q247" i="29"/>
  <c r="M246" i="29"/>
  <c r="U244" i="29"/>
  <c r="Q243" i="29"/>
  <c r="M242" i="29"/>
  <c r="U240" i="29"/>
  <c r="Q239" i="29"/>
  <c r="M238" i="29"/>
  <c r="U236" i="29"/>
  <c r="Q235" i="29"/>
  <c r="M234" i="29"/>
  <c r="U232" i="29"/>
  <c r="Q231" i="29"/>
  <c r="O542" i="29"/>
  <c r="S531" i="29"/>
  <c r="N521" i="29"/>
  <c r="N517" i="29"/>
  <c r="P514" i="29"/>
  <c r="R511" i="29"/>
  <c r="U508" i="29"/>
  <c r="N506" i="29"/>
  <c r="T503" i="29"/>
  <c r="N501" i="29"/>
  <c r="T498" i="29"/>
  <c r="U496" i="29"/>
  <c r="O494" i="29"/>
  <c r="U491" i="29"/>
  <c r="O489" i="29"/>
  <c r="V486" i="29"/>
  <c r="V484" i="29"/>
  <c r="P482" i="29"/>
  <c r="V479" i="29"/>
  <c r="P477" i="29"/>
  <c r="Q475" i="29"/>
  <c r="K473" i="29"/>
  <c r="V470" i="29"/>
  <c r="O469" i="29"/>
  <c r="T467" i="29"/>
  <c r="M466" i="29"/>
  <c r="O464" i="29"/>
  <c r="T462" i="29"/>
  <c r="M461" i="29"/>
  <c r="R459" i="29"/>
  <c r="T457" i="29"/>
  <c r="M456" i="29"/>
  <c r="R454" i="29"/>
  <c r="M453" i="29"/>
  <c r="T451" i="29"/>
  <c r="O450" i="29"/>
  <c r="V448" i="29"/>
  <c r="Q447" i="29"/>
  <c r="L446" i="29"/>
  <c r="T444" i="29"/>
  <c r="P443" i="29"/>
  <c r="L442" i="29"/>
  <c r="T440" i="29"/>
  <c r="P439" i="29"/>
  <c r="L438" i="29"/>
  <c r="T436" i="29"/>
  <c r="P435" i="29"/>
  <c r="L434" i="29"/>
  <c r="T432" i="29"/>
  <c r="P431" i="29"/>
  <c r="L430" i="29"/>
  <c r="T428" i="29"/>
  <c r="P427" i="29"/>
  <c r="L426" i="29"/>
  <c r="T424" i="29"/>
  <c r="P423" i="29"/>
  <c r="L422" i="29"/>
  <c r="T420" i="29"/>
  <c r="P419" i="29"/>
  <c r="L418" i="29"/>
  <c r="T416" i="29"/>
  <c r="P415" i="29"/>
  <c r="L414" i="29"/>
  <c r="T412" i="29"/>
  <c r="P411" i="29"/>
  <c r="L410" i="29"/>
  <c r="T408" i="29"/>
  <c r="P407" i="29"/>
  <c r="L406" i="29"/>
  <c r="T404" i="29"/>
  <c r="P403" i="29"/>
  <c r="L402" i="29"/>
  <c r="T400" i="29"/>
  <c r="P399" i="29"/>
  <c r="L398" i="29"/>
  <c r="T396" i="29"/>
  <c r="P395" i="29"/>
  <c r="L394" i="29"/>
  <c r="T392" i="29"/>
  <c r="P391" i="29"/>
  <c r="L390" i="29"/>
  <c r="T388" i="29"/>
  <c r="P387" i="29"/>
  <c r="L386" i="29"/>
  <c r="T384" i="29"/>
  <c r="P383" i="29"/>
  <c r="L382" i="29"/>
  <c r="T380" i="29"/>
  <c r="P379" i="29"/>
  <c r="L378" i="29"/>
  <c r="T376" i="29"/>
  <c r="P375" i="29"/>
  <c r="L374" i="29"/>
  <c r="T372" i="29"/>
  <c r="P371" i="29"/>
  <c r="L370" i="29"/>
  <c r="T368" i="29"/>
  <c r="P367" i="29"/>
  <c r="L366" i="29"/>
  <c r="T364" i="29"/>
  <c r="P363" i="29"/>
  <c r="L362" i="29"/>
  <c r="T360" i="29"/>
  <c r="P359" i="29"/>
  <c r="L358" i="29"/>
  <c r="T356" i="29"/>
  <c r="P355" i="29"/>
  <c r="L354" i="29"/>
  <c r="T352" i="29"/>
  <c r="P351" i="29"/>
  <c r="L350" i="29"/>
  <c r="T348" i="29"/>
  <c r="P347" i="29"/>
  <c r="L346" i="29"/>
  <c r="T344" i="29"/>
  <c r="P343" i="29"/>
  <c r="L342" i="29"/>
  <c r="T340" i="29"/>
  <c r="P339" i="29"/>
  <c r="L338" i="29"/>
  <c r="T336" i="29"/>
  <c r="P335" i="29"/>
  <c r="L334" i="29"/>
  <c r="T332" i="29"/>
  <c r="P331" i="29"/>
  <c r="L330" i="29"/>
  <c r="T328" i="29"/>
  <c r="P327" i="29"/>
  <c r="L326" i="29"/>
  <c r="T324" i="29"/>
  <c r="P323" i="29"/>
  <c r="L322" i="29"/>
  <c r="T320" i="29"/>
  <c r="P319" i="29"/>
  <c r="L318" i="29"/>
  <c r="T316" i="29"/>
  <c r="P315" i="29"/>
  <c r="L314" i="29"/>
  <c r="T312" i="29"/>
  <c r="P311" i="29"/>
  <c r="L310" i="29"/>
  <c r="T308" i="29"/>
  <c r="P307" i="29"/>
  <c r="L306" i="29"/>
  <c r="T304" i="29"/>
  <c r="P303" i="29"/>
  <c r="L302" i="29"/>
  <c r="T300" i="29"/>
  <c r="P299" i="29"/>
  <c r="L298" i="29"/>
  <c r="T296" i="29"/>
  <c r="P295" i="29"/>
  <c r="L294" i="29"/>
  <c r="T292" i="29"/>
  <c r="P291" i="29"/>
  <c r="L290" i="29"/>
  <c r="T288" i="29"/>
  <c r="P287" i="29"/>
  <c r="L286" i="29"/>
  <c r="T284" i="29"/>
  <c r="P283" i="29"/>
  <c r="L282" i="29"/>
  <c r="T280" i="29"/>
  <c r="P279" i="29"/>
  <c r="L278" i="29"/>
  <c r="T276" i="29"/>
  <c r="P275" i="29"/>
  <c r="L274" i="29"/>
  <c r="T272" i="29"/>
  <c r="P271" i="29"/>
  <c r="L270" i="29"/>
  <c r="T268" i="29"/>
  <c r="P267" i="29"/>
  <c r="L266" i="29"/>
  <c r="T264" i="29"/>
  <c r="P263" i="29"/>
  <c r="L262" i="29"/>
  <c r="T260" i="29"/>
  <c r="P259" i="29"/>
  <c r="L258" i="29"/>
  <c r="T256" i="29"/>
  <c r="P255" i="29"/>
  <c r="L254" i="29"/>
  <c r="T252" i="29"/>
  <c r="K553" i="29"/>
  <c r="N542" i="29"/>
  <c r="R531" i="29"/>
  <c r="M521" i="29"/>
  <c r="M517" i="29"/>
  <c r="O514" i="29"/>
  <c r="Q511" i="29"/>
  <c r="N508" i="29"/>
  <c r="M506" i="29"/>
  <c r="S503" i="29"/>
  <c r="M501" i="29"/>
  <c r="S498" i="29"/>
  <c r="N496" i="29"/>
  <c r="N494" i="29"/>
  <c r="T491" i="29"/>
  <c r="N489" i="29"/>
  <c r="T486" i="29"/>
  <c r="U484" i="29"/>
  <c r="O482" i="29"/>
  <c r="U479" i="29"/>
  <c r="O477" i="29"/>
  <c r="V474" i="29"/>
  <c r="V472" i="29"/>
  <c r="U470" i="29"/>
  <c r="N469" i="29"/>
  <c r="S467" i="29"/>
  <c r="K466" i="29"/>
  <c r="N464" i="29"/>
  <c r="S462" i="29"/>
  <c r="L461" i="29"/>
  <c r="Q459" i="29"/>
  <c r="S457" i="29"/>
  <c r="L456" i="29"/>
  <c r="Q454" i="29"/>
  <c r="L453" i="29"/>
  <c r="S451" i="29"/>
  <c r="N450" i="29"/>
  <c r="U448" i="29"/>
  <c r="O447" i="29"/>
  <c r="K446" i="29"/>
  <c r="S444" i="29"/>
  <c r="O443" i="29"/>
  <c r="K442" i="29"/>
  <c r="S440" i="29"/>
  <c r="O439" i="29"/>
  <c r="K438" i="29"/>
  <c r="S436" i="29"/>
  <c r="O435" i="29"/>
  <c r="K434" i="29"/>
  <c r="S432" i="29"/>
  <c r="O431" i="29"/>
  <c r="K430" i="29"/>
  <c r="S428" i="29"/>
  <c r="O427" i="29"/>
  <c r="K426" i="29"/>
  <c r="S424" i="29"/>
  <c r="O423" i="29"/>
  <c r="K422" i="29"/>
  <c r="S420" i="29"/>
  <c r="O419" i="29"/>
  <c r="K418" i="29"/>
  <c r="S416" i="29"/>
  <c r="O415" i="29"/>
  <c r="K414" i="29"/>
  <c r="S412" i="29"/>
  <c r="O411" i="29"/>
  <c r="K410" i="29"/>
  <c r="S408" i="29"/>
  <c r="O407" i="29"/>
  <c r="K406" i="29"/>
  <c r="S404" i="29"/>
  <c r="O403" i="29"/>
  <c r="K402" i="29"/>
  <c r="S400" i="29"/>
  <c r="O399" i="29"/>
  <c r="K398" i="29"/>
  <c r="S396" i="29"/>
  <c r="O395" i="29"/>
  <c r="K394" i="29"/>
  <c r="S392" i="29"/>
  <c r="O391" i="29"/>
  <c r="K390" i="29"/>
  <c r="S388" i="29"/>
  <c r="O387" i="29"/>
  <c r="K386" i="29"/>
  <c r="S384" i="29"/>
  <c r="O383" i="29"/>
  <c r="K382" i="29"/>
  <c r="S380" i="29"/>
  <c r="O379" i="29"/>
  <c r="K378" i="29"/>
  <c r="S376" i="29"/>
  <c r="O375" i="29"/>
  <c r="K374" i="29"/>
  <c r="S372" i="29"/>
  <c r="O371" i="29"/>
  <c r="K370" i="29"/>
  <c r="S368" i="29"/>
  <c r="O367" i="29"/>
  <c r="K366" i="29"/>
  <c r="S364" i="29"/>
  <c r="O363" i="29"/>
  <c r="K362" i="29"/>
  <c r="S360" i="29"/>
  <c r="O359" i="29"/>
  <c r="K358" i="29"/>
  <c r="S356" i="29"/>
  <c r="O355" i="29"/>
  <c r="K354" i="29"/>
  <c r="S352" i="29"/>
  <c r="O351" i="29"/>
  <c r="K350" i="29"/>
  <c r="S348" i="29"/>
  <c r="O347" i="29"/>
  <c r="K346" i="29"/>
  <c r="S344" i="29"/>
  <c r="O343" i="29"/>
  <c r="K342" i="29"/>
  <c r="S340" i="29"/>
  <c r="O339" i="29"/>
  <c r="K338" i="29"/>
  <c r="S336" i="29"/>
  <c r="O335" i="29"/>
  <c r="K334" i="29"/>
  <c r="S332" i="29"/>
  <c r="O331" i="29"/>
  <c r="K330" i="29"/>
  <c r="S328" i="29"/>
  <c r="O327" i="29"/>
  <c r="K326" i="29"/>
  <c r="S324" i="29"/>
  <c r="O323" i="29"/>
  <c r="K322" i="29"/>
  <c r="S320" i="29"/>
  <c r="O319" i="29"/>
  <c r="K318" i="29"/>
  <c r="S316" i="29"/>
  <c r="O315" i="29"/>
  <c r="K314" i="29"/>
  <c r="S312" i="29"/>
  <c r="O311" i="29"/>
  <c r="K310" i="29"/>
  <c r="S308" i="29"/>
  <c r="O307" i="29"/>
  <c r="K306" i="29"/>
  <c r="S304" i="29"/>
  <c r="O303" i="29"/>
  <c r="K302" i="29"/>
  <c r="S300" i="29"/>
  <c r="O299" i="29"/>
  <c r="K298" i="29"/>
  <c r="S296" i="29"/>
  <c r="O295" i="29"/>
  <c r="K294" i="29"/>
  <c r="S292" i="29"/>
  <c r="O291" i="29"/>
  <c r="K290" i="29"/>
  <c r="S288" i="29"/>
  <c r="O287" i="29"/>
  <c r="K286" i="29"/>
  <c r="S284" i="29"/>
  <c r="O283" i="29"/>
  <c r="K282" i="29"/>
  <c r="S280" i="29"/>
  <c r="O279" i="29"/>
  <c r="K278" i="29"/>
  <c r="S276" i="29"/>
  <c r="O275" i="29"/>
  <c r="K274" i="29"/>
  <c r="S272" i="29"/>
  <c r="O271" i="29"/>
  <c r="K270" i="29"/>
  <c r="S268" i="29"/>
  <c r="O267" i="29"/>
  <c r="K266" i="29"/>
  <c r="S264" i="29"/>
  <c r="O263" i="29"/>
  <c r="K262" i="29"/>
  <c r="S260" i="29"/>
  <c r="O259" i="29"/>
  <c r="K258" i="29"/>
  <c r="S256" i="29"/>
  <c r="O255" i="29"/>
  <c r="S551" i="29"/>
  <c r="K541" i="29"/>
  <c r="O530" i="29"/>
  <c r="K521" i="29"/>
  <c r="L517" i="29"/>
  <c r="N514" i="29"/>
  <c r="S510" i="29"/>
  <c r="K508" i="29"/>
  <c r="R505" i="29"/>
  <c r="R503" i="29"/>
  <c r="L501" i="29"/>
  <c r="R498" i="29"/>
  <c r="L496" i="29"/>
  <c r="M494" i="29"/>
  <c r="S491" i="29"/>
  <c r="M489" i="29"/>
  <c r="S486" i="29"/>
  <c r="N484" i="29"/>
  <c r="N482" i="29"/>
  <c r="T479" i="29"/>
  <c r="N477" i="29"/>
  <c r="T474" i="29"/>
  <c r="U472" i="29"/>
  <c r="T470" i="29"/>
  <c r="M469" i="29"/>
  <c r="R467" i="29"/>
  <c r="T465" i="29"/>
  <c r="M464" i="29"/>
  <c r="R462" i="29"/>
  <c r="K461" i="29"/>
  <c r="O459" i="29"/>
  <c r="R457" i="29"/>
  <c r="K456" i="29"/>
  <c r="P454" i="29"/>
  <c r="K453" i="29"/>
  <c r="R451" i="29"/>
  <c r="M450" i="29"/>
  <c r="S448" i="29"/>
  <c r="N447" i="29"/>
  <c r="V445" i="29"/>
  <c r="R444" i="29"/>
  <c r="N443" i="29"/>
  <c r="V441" i="29"/>
  <c r="R440" i="29"/>
  <c r="N439" i="29"/>
  <c r="V437" i="29"/>
  <c r="R436" i="29"/>
  <c r="N435" i="29"/>
  <c r="V433" i="29"/>
  <c r="R432" i="29"/>
  <c r="N431" i="29"/>
  <c r="V429" i="29"/>
  <c r="R428" i="29"/>
  <c r="N427" i="29"/>
  <c r="V425" i="29"/>
  <c r="R424" i="29"/>
  <c r="N423" i="29"/>
  <c r="V421" i="29"/>
  <c r="R420" i="29"/>
  <c r="N419" i="29"/>
  <c r="V417" i="29"/>
  <c r="R416" i="29"/>
  <c r="N415" i="29"/>
  <c r="V413" i="29"/>
  <c r="R412" i="29"/>
  <c r="N411" i="29"/>
  <c r="V409" i="29"/>
  <c r="R408" i="29"/>
  <c r="N407" i="29"/>
  <c r="V405" i="29"/>
  <c r="R404" i="29"/>
  <c r="N403" i="29"/>
  <c r="V401" i="29"/>
  <c r="R400" i="29"/>
  <c r="N399" i="29"/>
  <c r="V397" i="29"/>
  <c r="R396" i="29"/>
  <c r="N395" i="29"/>
  <c r="V393" i="29"/>
  <c r="R392" i="29"/>
  <c r="N391" i="29"/>
  <c r="V389" i="29"/>
  <c r="R388" i="29"/>
  <c r="N387" i="29"/>
  <c r="V385" i="29"/>
  <c r="R384" i="29"/>
  <c r="N383" i="29"/>
  <c r="V381" i="29"/>
  <c r="R380" i="29"/>
  <c r="N379" i="29"/>
  <c r="V377" i="29"/>
  <c r="R376" i="29"/>
  <c r="N375" i="29"/>
  <c r="V373" i="29"/>
  <c r="R372" i="29"/>
  <c r="N371" i="29"/>
  <c r="V369" i="29"/>
  <c r="R368" i="29"/>
  <c r="N367" i="29"/>
  <c r="V365" i="29"/>
  <c r="R364" i="29"/>
  <c r="N363" i="29"/>
  <c r="V361" i="29"/>
  <c r="R360" i="29"/>
  <c r="N359" i="29"/>
  <c r="V357" i="29"/>
  <c r="R356" i="29"/>
  <c r="N355" i="29"/>
  <c r="V353" i="29"/>
  <c r="R352" i="29"/>
  <c r="N351" i="29"/>
  <c r="V349" i="29"/>
  <c r="R348" i="29"/>
  <c r="N347" i="29"/>
  <c r="V345" i="29"/>
  <c r="R344" i="29"/>
  <c r="N343" i="29"/>
  <c r="V341" i="29"/>
  <c r="R340" i="29"/>
  <c r="N339" i="29"/>
  <c r="V337" i="29"/>
  <c r="R336" i="29"/>
  <c r="N335" i="29"/>
  <c r="V333" i="29"/>
  <c r="R332" i="29"/>
  <c r="N331" i="29"/>
  <c r="V329" i="29"/>
  <c r="R328" i="29"/>
  <c r="N327" i="29"/>
  <c r="V325" i="29"/>
  <c r="R324" i="29"/>
  <c r="N323" i="29"/>
  <c r="V321" i="29"/>
  <c r="R320" i="29"/>
  <c r="N319" i="29"/>
  <c r="V317" i="29"/>
  <c r="R316" i="29"/>
  <c r="N315" i="29"/>
  <c r="V313" i="29"/>
  <c r="R312" i="29"/>
  <c r="N311" i="29"/>
  <c r="V309" i="29"/>
  <c r="R308" i="29"/>
  <c r="N307" i="29"/>
  <c r="V305" i="29"/>
  <c r="R304" i="29"/>
  <c r="N303" i="29"/>
  <c r="V301" i="29"/>
  <c r="R300" i="29"/>
  <c r="N299" i="29"/>
  <c r="V297" i="29"/>
  <c r="R296" i="29"/>
  <c r="N295" i="29"/>
  <c r="V293" i="29"/>
  <c r="R292" i="29"/>
  <c r="N291" i="29"/>
  <c r="V289" i="29"/>
  <c r="R288" i="29"/>
  <c r="N287" i="29"/>
  <c r="V285" i="29"/>
  <c r="R284" i="29"/>
  <c r="N283" i="29"/>
  <c r="V281" i="29"/>
  <c r="R280" i="29"/>
  <c r="N279" i="29"/>
  <c r="V277" i="29"/>
  <c r="R276" i="29"/>
  <c r="N275" i="29"/>
  <c r="V273" i="29"/>
  <c r="R272" i="29"/>
  <c r="N271" i="29"/>
  <c r="V269" i="29"/>
  <c r="R268" i="29"/>
  <c r="N267" i="29"/>
  <c r="V265" i="29"/>
  <c r="R264" i="29"/>
  <c r="N263" i="29"/>
  <c r="V261" i="29"/>
  <c r="R260" i="29"/>
  <c r="N259" i="29"/>
  <c r="V257" i="29"/>
  <c r="R256" i="29"/>
  <c r="R551" i="29"/>
  <c r="V540" i="29"/>
  <c r="N530" i="29"/>
  <c r="V520" i="29"/>
  <c r="K517" i="29"/>
  <c r="M514" i="29"/>
  <c r="R510" i="29"/>
  <c r="V507" i="29"/>
  <c r="P505" i="29"/>
  <c r="Q503" i="29"/>
  <c r="K501" i="29"/>
  <c r="Q498" i="29"/>
  <c r="K496" i="29"/>
  <c r="R493" i="29"/>
  <c r="R491" i="29"/>
  <c r="L489" i="29"/>
  <c r="R486" i="29"/>
  <c r="L484" i="29"/>
  <c r="M482" i="29"/>
  <c r="S479" i="29"/>
  <c r="M477" i="29"/>
  <c r="S474" i="29"/>
  <c r="P472" i="29"/>
  <c r="S470" i="29"/>
  <c r="L469" i="29"/>
  <c r="Q467" i="29"/>
  <c r="S465" i="29"/>
  <c r="L464" i="29"/>
  <c r="Q462" i="29"/>
  <c r="V460" i="29"/>
  <c r="L459" i="29"/>
  <c r="Q457" i="29"/>
  <c r="V455" i="29"/>
  <c r="O454" i="29"/>
  <c r="V452" i="29"/>
  <c r="Q451" i="29"/>
  <c r="K450" i="29"/>
  <c r="R448" i="29"/>
  <c r="M447" i="29"/>
  <c r="U445" i="29"/>
  <c r="Q444" i="29"/>
  <c r="M443" i="29"/>
  <c r="U441" i="29"/>
  <c r="Q440" i="29"/>
  <c r="M439" i="29"/>
  <c r="U437" i="29"/>
  <c r="Q436" i="29"/>
  <c r="M435" i="29"/>
  <c r="U433" i="29"/>
  <c r="Q432" i="29"/>
  <c r="M431" i="29"/>
  <c r="U429" i="29"/>
  <c r="Q428" i="29"/>
  <c r="M427" i="29"/>
  <c r="U425" i="29"/>
  <c r="Q424" i="29"/>
  <c r="M423" i="29"/>
  <c r="U421" i="29"/>
  <c r="Q420" i="29"/>
  <c r="M419" i="29"/>
  <c r="U417" i="29"/>
  <c r="Q416" i="29"/>
  <c r="M415" i="29"/>
  <c r="U413" i="29"/>
  <c r="Q412" i="29"/>
  <c r="M411" i="29"/>
  <c r="U409" i="29"/>
  <c r="Q408" i="29"/>
  <c r="M407" i="29"/>
  <c r="U405" i="29"/>
  <c r="Q404" i="29"/>
  <c r="M403" i="29"/>
  <c r="U401" i="29"/>
  <c r="Q400" i="29"/>
  <c r="M399" i="29"/>
  <c r="U397" i="29"/>
  <c r="Q396" i="29"/>
  <c r="M395" i="29"/>
  <c r="U393" i="29"/>
  <c r="Q392" i="29"/>
  <c r="M391" i="29"/>
  <c r="U389" i="29"/>
  <c r="Q388" i="29"/>
  <c r="M387" i="29"/>
  <c r="U385" i="29"/>
  <c r="Q384" i="29"/>
  <c r="M383" i="29"/>
  <c r="U381" i="29"/>
  <c r="Q380" i="29"/>
  <c r="M379" i="29"/>
  <c r="U377" i="29"/>
  <c r="Q376" i="29"/>
  <c r="M375" i="29"/>
  <c r="U373" i="29"/>
  <c r="Q372" i="29"/>
  <c r="M371" i="29"/>
  <c r="U369" i="29"/>
  <c r="Q368" i="29"/>
  <c r="M367" i="29"/>
  <c r="U365" i="29"/>
  <c r="Q364" i="29"/>
  <c r="M363" i="29"/>
  <c r="U361" i="29"/>
  <c r="Q360" i="29"/>
  <c r="M359" i="29"/>
  <c r="U357" i="29"/>
  <c r="Q356" i="29"/>
  <c r="M355" i="29"/>
  <c r="U353" i="29"/>
  <c r="Q352" i="29"/>
  <c r="M351" i="29"/>
  <c r="U349" i="29"/>
  <c r="Q348" i="29"/>
  <c r="M347" i="29"/>
  <c r="U345" i="29"/>
  <c r="Q344" i="29"/>
  <c r="M343" i="29"/>
  <c r="U341" i="29"/>
  <c r="Q340" i="29"/>
  <c r="M339" i="29"/>
  <c r="U337" i="29"/>
  <c r="Q336" i="29"/>
  <c r="M335" i="29"/>
  <c r="U333" i="29"/>
  <c r="Q332" i="29"/>
  <c r="M331" i="29"/>
  <c r="U329" i="29"/>
  <c r="Q328" i="29"/>
  <c r="M327" i="29"/>
  <c r="U325" i="29"/>
  <c r="Q324" i="29"/>
  <c r="M323" i="29"/>
  <c r="U321" i="29"/>
  <c r="Q320" i="29"/>
  <c r="M319" i="29"/>
  <c r="U317" i="29"/>
  <c r="Q316" i="29"/>
  <c r="M315" i="29"/>
  <c r="U313" i="29"/>
  <c r="Q312" i="29"/>
  <c r="M311" i="29"/>
  <c r="U309" i="29"/>
  <c r="Q308" i="29"/>
  <c r="M307" i="29"/>
  <c r="U305" i="29"/>
  <c r="Q304" i="29"/>
  <c r="M303" i="29"/>
  <c r="U301" i="29"/>
  <c r="Q300" i="29"/>
  <c r="M299" i="29"/>
  <c r="U297" i="29"/>
  <c r="Q296" i="29"/>
  <c r="M295" i="29"/>
  <c r="U293" i="29"/>
  <c r="Q292" i="29"/>
  <c r="M291" i="29"/>
  <c r="U289" i="29"/>
  <c r="Q288" i="29"/>
  <c r="M287" i="29"/>
  <c r="U285" i="29"/>
  <c r="Q284" i="29"/>
  <c r="M283" i="29"/>
  <c r="U281" i="29"/>
  <c r="Q280" i="29"/>
  <c r="M279" i="29"/>
  <c r="U277" i="29"/>
  <c r="Q276" i="29"/>
  <c r="M275" i="29"/>
  <c r="U273" i="29"/>
  <c r="Q272" i="29"/>
  <c r="M271" i="29"/>
  <c r="U269" i="29"/>
  <c r="Q268" i="29"/>
  <c r="M267" i="29"/>
  <c r="U265" i="29"/>
  <c r="Q264" i="29"/>
  <c r="M263" i="29"/>
  <c r="O550" i="29"/>
  <c r="S539" i="29"/>
  <c r="K529" i="29"/>
  <c r="K520" i="29"/>
  <c r="V516" i="29"/>
  <c r="O513" i="29"/>
  <c r="Q510" i="29"/>
  <c r="U507" i="29"/>
  <c r="O505" i="29"/>
  <c r="V502" i="29"/>
  <c r="V500" i="29"/>
  <c r="P498" i="29"/>
  <c r="V495" i="29"/>
  <c r="P493" i="29"/>
  <c r="Q491" i="29"/>
  <c r="K489" i="29"/>
  <c r="Q486" i="29"/>
  <c r="K484" i="29"/>
  <c r="R481" i="29"/>
  <c r="R479" i="29"/>
  <c r="L477" i="29"/>
  <c r="R474" i="29"/>
  <c r="N472" i="29"/>
  <c r="R470" i="29"/>
  <c r="K469" i="29"/>
  <c r="O467" i="29"/>
  <c r="R465" i="29"/>
  <c r="K464" i="29"/>
  <c r="P462" i="29"/>
  <c r="U460" i="29"/>
  <c r="K459" i="29"/>
  <c r="P457" i="29"/>
  <c r="U455" i="29"/>
  <c r="N454" i="29"/>
  <c r="U452" i="29"/>
  <c r="O451" i="29"/>
  <c r="V449" i="29"/>
  <c r="Q448" i="29"/>
  <c r="L447" i="29"/>
  <c r="T445" i="29"/>
  <c r="P444" i="29"/>
  <c r="L443" i="29"/>
  <c r="T441" i="29"/>
  <c r="P440" i="29"/>
  <c r="L439" i="29"/>
  <c r="T437" i="29"/>
  <c r="P436" i="29"/>
  <c r="L435" i="29"/>
  <c r="T433" i="29"/>
  <c r="P432" i="29"/>
  <c r="L431" i="29"/>
  <c r="T429" i="29"/>
  <c r="P428" i="29"/>
  <c r="L427" i="29"/>
  <c r="T425" i="29"/>
  <c r="P424" i="29"/>
  <c r="L423" i="29"/>
  <c r="T421" i="29"/>
  <c r="P420" i="29"/>
  <c r="L419" i="29"/>
  <c r="T417" i="29"/>
  <c r="P416" i="29"/>
  <c r="L415" i="29"/>
  <c r="T413" i="29"/>
  <c r="P412" i="29"/>
  <c r="L411" i="29"/>
  <c r="T409" i="29"/>
  <c r="P408" i="29"/>
  <c r="L407" i="29"/>
  <c r="T405" i="29"/>
  <c r="P404" i="29"/>
  <c r="L403" i="29"/>
  <c r="T401" i="29"/>
  <c r="P400" i="29"/>
  <c r="L399" i="29"/>
  <c r="T397" i="29"/>
  <c r="P396" i="29"/>
  <c r="L395" i="29"/>
  <c r="T393" i="29"/>
  <c r="P392" i="29"/>
  <c r="L391" i="29"/>
  <c r="T389" i="29"/>
  <c r="P388" i="29"/>
  <c r="L387" i="29"/>
  <c r="T385" i="29"/>
  <c r="P384" i="29"/>
  <c r="L383" i="29"/>
  <c r="T381" i="29"/>
  <c r="P380" i="29"/>
  <c r="L379" i="29"/>
  <c r="T377" i="29"/>
  <c r="P376" i="29"/>
  <c r="L375" i="29"/>
  <c r="T373" i="29"/>
  <c r="P372" i="29"/>
  <c r="L371" i="29"/>
  <c r="T369" i="29"/>
  <c r="P368" i="29"/>
  <c r="L367" i="29"/>
  <c r="T365" i="29"/>
  <c r="P364" i="29"/>
  <c r="L363" i="29"/>
  <c r="T361" i="29"/>
  <c r="P360" i="29"/>
  <c r="L359" i="29"/>
  <c r="T357" i="29"/>
  <c r="P356" i="29"/>
  <c r="L355" i="29"/>
  <c r="T353" i="29"/>
  <c r="P352" i="29"/>
  <c r="L351" i="29"/>
  <c r="T349" i="29"/>
  <c r="P348" i="29"/>
  <c r="L347" i="29"/>
  <c r="T345" i="29"/>
  <c r="P344" i="29"/>
  <c r="L343" i="29"/>
  <c r="T341" i="29"/>
  <c r="P340" i="29"/>
  <c r="L339" i="29"/>
  <c r="T337" i="29"/>
  <c r="P336" i="29"/>
  <c r="L335" i="29"/>
  <c r="T333" i="29"/>
  <c r="P332" i="29"/>
  <c r="L331" i="29"/>
  <c r="T329" i="29"/>
  <c r="P328" i="29"/>
  <c r="L327" i="29"/>
  <c r="T325" i="29"/>
  <c r="P324" i="29"/>
  <c r="L323" i="29"/>
  <c r="T321" i="29"/>
  <c r="P320" i="29"/>
  <c r="L319" i="29"/>
  <c r="T317" i="29"/>
  <c r="P316" i="29"/>
  <c r="L315" i="29"/>
  <c r="T313" i="29"/>
  <c r="P312" i="29"/>
  <c r="L311" i="29"/>
  <c r="T309" i="29"/>
  <c r="P308" i="29"/>
  <c r="L307" i="29"/>
  <c r="T305" i="29"/>
  <c r="P304" i="29"/>
  <c r="L303" i="29"/>
  <c r="T301" i="29"/>
  <c r="P300" i="29"/>
  <c r="L299" i="29"/>
  <c r="T297" i="29"/>
  <c r="P296" i="29"/>
  <c r="L295" i="29"/>
  <c r="T293" i="29"/>
  <c r="P292" i="29"/>
  <c r="L291" i="29"/>
  <c r="T289" i="29"/>
  <c r="P288" i="29"/>
  <c r="L287" i="29"/>
  <c r="T285" i="29"/>
  <c r="P284" i="29"/>
  <c r="L283" i="29"/>
  <c r="T281" i="29"/>
  <c r="P280" i="29"/>
  <c r="L279" i="29"/>
  <c r="T277" i="29"/>
  <c r="P276" i="29"/>
  <c r="L275" i="29"/>
  <c r="T273" i="29"/>
  <c r="P272" i="29"/>
  <c r="L271" i="29"/>
  <c r="T269" i="29"/>
  <c r="P268" i="29"/>
  <c r="L267" i="29"/>
  <c r="T265" i="29"/>
  <c r="P264" i="29"/>
  <c r="L263" i="29"/>
  <c r="T261" i="29"/>
  <c r="N550" i="29"/>
  <c r="R539" i="29"/>
  <c r="V528" i="29"/>
  <c r="V519" i="29"/>
  <c r="U516" i="29"/>
  <c r="N513" i="29"/>
  <c r="P510" i="29"/>
  <c r="T507" i="29"/>
  <c r="N505" i="29"/>
  <c r="T502" i="29"/>
  <c r="U500" i="29"/>
  <c r="O498" i="29"/>
  <c r="U495" i="29"/>
  <c r="O493" i="29"/>
  <c r="V490" i="29"/>
  <c r="V488" i="29"/>
  <c r="P486" i="29"/>
  <c r="V483" i="29"/>
  <c r="P481" i="29"/>
  <c r="Q479" i="29"/>
  <c r="K477" i="29"/>
  <c r="Q474" i="29"/>
  <c r="L472" i="29"/>
  <c r="Q470" i="29"/>
  <c r="V468" i="29"/>
  <c r="L467" i="29"/>
  <c r="Q465" i="29"/>
  <c r="V463" i="29"/>
  <c r="O462" i="29"/>
  <c r="S460" i="29"/>
  <c r="V458" i="29"/>
  <c r="O457" i="29"/>
  <c r="T455" i="29"/>
  <c r="M454" i="29"/>
  <c r="S452" i="29"/>
  <c r="N451" i="29"/>
  <c r="U449" i="29"/>
  <c r="P448" i="29"/>
  <c r="K447" i="29"/>
  <c r="S445" i="29"/>
  <c r="O444" i="29"/>
  <c r="K443" i="29"/>
  <c r="S441" i="29"/>
  <c r="O440" i="29"/>
  <c r="K439" i="29"/>
  <c r="S437" i="29"/>
  <c r="O436" i="29"/>
  <c r="K435" i="29"/>
  <c r="S433" i="29"/>
  <c r="O432" i="29"/>
  <c r="K431" i="29"/>
  <c r="S429" i="29"/>
  <c r="O428" i="29"/>
  <c r="K427" i="29"/>
  <c r="S425" i="29"/>
  <c r="O424" i="29"/>
  <c r="K423" i="29"/>
  <c r="S421" i="29"/>
  <c r="O420" i="29"/>
  <c r="K419" i="29"/>
  <c r="S417" i="29"/>
  <c r="O416" i="29"/>
  <c r="K415" i="29"/>
  <c r="S413" i="29"/>
  <c r="O412" i="29"/>
  <c r="K411" i="29"/>
  <c r="S409" i="29"/>
  <c r="O408" i="29"/>
  <c r="K407" i="29"/>
  <c r="S405" i="29"/>
  <c r="O404" i="29"/>
  <c r="K403" i="29"/>
  <c r="S401" i="29"/>
  <c r="O400" i="29"/>
  <c r="K399" i="29"/>
  <c r="S397" i="29"/>
  <c r="O396" i="29"/>
  <c r="K395" i="29"/>
  <c r="S393" i="29"/>
  <c r="O392" i="29"/>
  <c r="K391" i="29"/>
  <c r="S389" i="29"/>
  <c r="O388" i="29"/>
  <c r="K387" i="29"/>
  <c r="S385" i="29"/>
  <c r="O384" i="29"/>
  <c r="K383" i="29"/>
  <c r="S381" i="29"/>
  <c r="O380" i="29"/>
  <c r="K379" i="29"/>
  <c r="S377" i="29"/>
  <c r="O376" i="29"/>
  <c r="K375" i="29"/>
  <c r="S373" i="29"/>
  <c r="O372" i="29"/>
  <c r="K371" i="29"/>
  <c r="S369" i="29"/>
  <c r="O368" i="29"/>
  <c r="K367" i="29"/>
  <c r="S365" i="29"/>
  <c r="O364" i="29"/>
  <c r="K363" i="29"/>
  <c r="S361" i="29"/>
  <c r="O360" i="29"/>
  <c r="K359" i="29"/>
  <c r="S357" i="29"/>
  <c r="O356" i="29"/>
  <c r="K355" i="29"/>
  <c r="S353" i="29"/>
  <c r="O352" i="29"/>
  <c r="K351" i="29"/>
  <c r="S349" i="29"/>
  <c r="O348" i="29"/>
  <c r="K347" i="29"/>
  <c r="S345" i="29"/>
  <c r="O344" i="29"/>
  <c r="K343" i="29"/>
  <c r="S341" i="29"/>
  <c r="O340" i="29"/>
  <c r="K339" i="29"/>
  <c r="S337" i="29"/>
  <c r="O336" i="29"/>
  <c r="K335" i="29"/>
  <c r="S333" i="29"/>
  <c r="O332" i="29"/>
  <c r="K331" i="29"/>
  <c r="S329" i="29"/>
  <c r="O328" i="29"/>
  <c r="K327" i="29"/>
  <c r="S325" i="29"/>
  <c r="O324" i="29"/>
  <c r="K323" i="29"/>
  <c r="S321" i="29"/>
  <c r="O320" i="29"/>
  <c r="K319" i="29"/>
  <c r="S317" i="29"/>
  <c r="O316" i="29"/>
  <c r="K315" i="29"/>
  <c r="S313" i="29"/>
  <c r="O312" i="29"/>
  <c r="K311" i="29"/>
  <c r="S309" i="29"/>
  <c r="K549" i="29"/>
  <c r="O538" i="29"/>
  <c r="S527" i="29"/>
  <c r="U519" i="29"/>
  <c r="K516" i="29"/>
  <c r="M513" i="29"/>
  <c r="O510" i="29"/>
  <c r="S507" i="29"/>
  <c r="M505" i="29"/>
  <c r="S502" i="29"/>
  <c r="N500" i="29"/>
  <c r="N498" i="29"/>
  <c r="T495" i="29"/>
  <c r="N493" i="29"/>
  <c r="T490" i="29"/>
  <c r="U488" i="29"/>
  <c r="O486" i="29"/>
  <c r="U483" i="29"/>
  <c r="O481" i="29"/>
  <c r="V478" i="29"/>
  <c r="V476" i="29"/>
  <c r="P474" i="29"/>
  <c r="K472" i="29"/>
  <c r="P470" i="29"/>
  <c r="U468" i="29"/>
  <c r="K467" i="29"/>
  <c r="P465" i="29"/>
  <c r="U463" i="29"/>
  <c r="N462" i="29"/>
  <c r="P460" i="29"/>
  <c r="U458" i="29"/>
  <c r="N457" i="29"/>
  <c r="S455" i="29"/>
  <c r="K454" i="29"/>
  <c r="R452" i="29"/>
  <c r="M451" i="29"/>
  <c r="T449" i="29"/>
  <c r="O448" i="29"/>
  <c r="V446" i="29"/>
  <c r="R445" i="29"/>
  <c r="N444" i="29"/>
  <c r="V442" i="29"/>
  <c r="R441" i="29"/>
  <c r="N440" i="29"/>
  <c r="V438" i="29"/>
  <c r="R437" i="29"/>
  <c r="N436" i="29"/>
  <c r="V434" i="29"/>
  <c r="R433" i="29"/>
  <c r="N432" i="29"/>
  <c r="V430" i="29"/>
  <c r="R429" i="29"/>
  <c r="N428" i="29"/>
  <c r="V426" i="29"/>
  <c r="R425" i="29"/>
  <c r="N424" i="29"/>
  <c r="V422" i="29"/>
  <c r="R421" i="29"/>
  <c r="N420" i="29"/>
  <c r="V418" i="29"/>
  <c r="R417" i="29"/>
  <c r="N416" i="29"/>
  <c r="V414" i="29"/>
  <c r="R413" i="29"/>
  <c r="N412" i="29"/>
  <c r="V410" i="29"/>
  <c r="R409" i="29"/>
  <c r="N408" i="29"/>
  <c r="V406" i="29"/>
  <c r="R405" i="29"/>
  <c r="N404" i="29"/>
  <c r="V402" i="29"/>
  <c r="R401" i="29"/>
  <c r="N400" i="29"/>
  <c r="V398" i="29"/>
  <c r="R397" i="29"/>
  <c r="N396" i="29"/>
  <c r="V394" i="29"/>
  <c r="R393" i="29"/>
  <c r="N392" i="29"/>
  <c r="V390" i="29"/>
  <c r="R389" i="29"/>
  <c r="N388" i="29"/>
  <c r="V386" i="29"/>
  <c r="R385" i="29"/>
  <c r="N384" i="29"/>
  <c r="V382" i="29"/>
  <c r="R381" i="29"/>
  <c r="N380" i="29"/>
  <c r="V378" i="29"/>
  <c r="R377" i="29"/>
  <c r="N376" i="29"/>
  <c r="V374" i="29"/>
  <c r="R373" i="29"/>
  <c r="N372" i="29"/>
  <c r="V370" i="29"/>
  <c r="R369" i="29"/>
  <c r="N368" i="29"/>
  <c r="V366" i="29"/>
  <c r="R365" i="29"/>
  <c r="N364" i="29"/>
  <c r="V362" i="29"/>
  <c r="R361" i="29"/>
  <c r="N360" i="29"/>
  <c r="V358" i="29"/>
  <c r="R357" i="29"/>
  <c r="N356" i="29"/>
  <c r="V354" i="29"/>
  <c r="R353" i="29"/>
  <c r="N352" i="29"/>
  <c r="V350" i="29"/>
  <c r="R349" i="29"/>
  <c r="N348" i="29"/>
  <c r="V346" i="29"/>
  <c r="R345" i="29"/>
  <c r="N344" i="29"/>
  <c r="V342" i="29"/>
  <c r="R341" i="29"/>
  <c r="N340" i="29"/>
  <c r="V338" i="29"/>
  <c r="R337" i="29"/>
  <c r="N336" i="29"/>
  <c r="V334" i="29"/>
  <c r="R333" i="29"/>
  <c r="N332" i="29"/>
  <c r="V330" i="29"/>
  <c r="R329" i="29"/>
  <c r="N328" i="29"/>
  <c r="V326" i="29"/>
  <c r="R325" i="29"/>
  <c r="N324" i="29"/>
  <c r="V322" i="29"/>
  <c r="R321" i="29"/>
  <c r="N320" i="29"/>
  <c r="V318" i="29"/>
  <c r="R317" i="29"/>
  <c r="N316" i="29"/>
  <c r="V314" i="29"/>
  <c r="R313" i="29"/>
  <c r="N312" i="29"/>
  <c r="V310" i="29"/>
  <c r="R309" i="29"/>
  <c r="N308" i="29"/>
  <c r="V306" i="29"/>
  <c r="R305" i="29"/>
  <c r="N304" i="29"/>
  <c r="V302" i="29"/>
  <c r="R301" i="29"/>
  <c r="N300" i="29"/>
  <c r="V298" i="29"/>
  <c r="R297" i="29"/>
  <c r="N296" i="29"/>
  <c r="V294" i="29"/>
  <c r="R293" i="29"/>
  <c r="N292" i="29"/>
  <c r="V290" i="29"/>
  <c r="R289" i="29"/>
  <c r="N288" i="29"/>
  <c r="V286" i="29"/>
  <c r="R285" i="29"/>
  <c r="N284" i="29"/>
  <c r="V282" i="29"/>
  <c r="R281" i="29"/>
  <c r="N280" i="29"/>
  <c r="V278" i="29"/>
  <c r="R277" i="29"/>
  <c r="N276" i="29"/>
  <c r="V274" i="29"/>
  <c r="R273" i="29"/>
  <c r="N272" i="29"/>
  <c r="V270" i="29"/>
  <c r="R269" i="29"/>
  <c r="N268" i="29"/>
  <c r="V266" i="29"/>
  <c r="R265" i="29"/>
  <c r="N264" i="29"/>
  <c r="V262" i="29"/>
  <c r="R261" i="29"/>
  <c r="V548" i="29"/>
  <c r="N538" i="29"/>
  <c r="R527" i="29"/>
  <c r="S519" i="29"/>
  <c r="V515" i="29"/>
  <c r="L513" i="29"/>
  <c r="N510" i="29"/>
  <c r="R507" i="29"/>
  <c r="L505" i="29"/>
  <c r="R502" i="29"/>
  <c r="L500" i="29"/>
  <c r="M498" i="29"/>
  <c r="S495" i="29"/>
  <c r="M493" i="29"/>
  <c r="S490" i="29"/>
  <c r="N488" i="29"/>
  <c r="N486" i="29"/>
  <c r="T483" i="29"/>
  <c r="N481" i="29"/>
  <c r="T478" i="29"/>
  <c r="U476" i="29"/>
  <c r="O474" i="29"/>
  <c r="V471" i="29"/>
  <c r="O470" i="29"/>
  <c r="S468" i="29"/>
  <c r="V466" i="29"/>
  <c r="O465" i="29"/>
  <c r="T463" i="29"/>
  <c r="M462" i="29"/>
  <c r="O460" i="29"/>
  <c r="T458" i="29"/>
  <c r="M457" i="29"/>
  <c r="R455" i="29"/>
  <c r="V453" i="29"/>
  <c r="Q452" i="29"/>
  <c r="L451" i="29"/>
  <c r="S449" i="29"/>
  <c r="N448" i="29"/>
  <c r="U446" i="29"/>
  <c r="Q445" i="29"/>
  <c r="M444" i="29"/>
  <c r="U442" i="29"/>
  <c r="Q441" i="29"/>
  <c r="M440" i="29"/>
  <c r="U438" i="29"/>
  <c r="Q437" i="29"/>
  <c r="M436" i="29"/>
  <c r="U434" i="29"/>
  <c r="Q433" i="29"/>
  <c r="M432" i="29"/>
  <c r="U430" i="29"/>
  <c r="Q429" i="29"/>
  <c r="M428" i="29"/>
  <c r="U426" i="29"/>
  <c r="Q425" i="29"/>
  <c r="M424" i="29"/>
  <c r="U422" i="29"/>
  <c r="Q421" i="29"/>
  <c r="M420" i="29"/>
  <c r="U418" i="29"/>
  <c r="Q417" i="29"/>
  <c r="M416" i="29"/>
  <c r="U414" i="29"/>
  <c r="Q413" i="29"/>
  <c r="M412" i="29"/>
  <c r="U410" i="29"/>
  <c r="Q409" i="29"/>
  <c r="M408" i="29"/>
  <c r="U406" i="29"/>
  <c r="Q405" i="29"/>
  <c r="M404" i="29"/>
  <c r="U402" i="29"/>
  <c r="Q401" i="29"/>
  <c r="M400" i="29"/>
  <c r="U398" i="29"/>
  <c r="Q397" i="29"/>
  <c r="M396" i="29"/>
  <c r="U394" i="29"/>
  <c r="Q393" i="29"/>
  <c r="M392" i="29"/>
  <c r="U390" i="29"/>
  <c r="Q389" i="29"/>
  <c r="M388" i="29"/>
  <c r="U386" i="29"/>
  <c r="Q385" i="29"/>
  <c r="M384" i="29"/>
  <c r="U382" i="29"/>
  <c r="Q381" i="29"/>
  <c r="M380" i="29"/>
  <c r="U378" i="29"/>
  <c r="Q377" i="29"/>
  <c r="M376" i="29"/>
  <c r="U374" i="29"/>
  <c r="Q373" i="29"/>
  <c r="M372" i="29"/>
  <c r="U370" i="29"/>
  <c r="Q369" i="29"/>
  <c r="M368" i="29"/>
  <c r="U366" i="29"/>
  <c r="Q365" i="29"/>
  <c r="M364" i="29"/>
  <c r="U362" i="29"/>
  <c r="Q361" i="29"/>
  <c r="M360" i="29"/>
  <c r="U358" i="29"/>
  <c r="Q357" i="29"/>
  <c r="M356" i="29"/>
  <c r="U354" i="29"/>
  <c r="Q353" i="29"/>
  <c r="M352" i="29"/>
  <c r="U350" i="29"/>
  <c r="Q349" i="29"/>
  <c r="M348" i="29"/>
  <c r="U346" i="29"/>
  <c r="Q345" i="29"/>
  <c r="M344" i="29"/>
  <c r="U342" i="29"/>
  <c r="Q341" i="29"/>
  <c r="M340" i="29"/>
  <c r="U338" i="29"/>
  <c r="Q337" i="29"/>
  <c r="M336" i="29"/>
  <c r="U334" i="29"/>
  <c r="Q333" i="29"/>
  <c r="M332" i="29"/>
  <c r="U330" i="29"/>
  <c r="Q329" i="29"/>
  <c r="M328" i="29"/>
  <c r="U326" i="29"/>
  <c r="Q325" i="29"/>
  <c r="M324" i="29"/>
  <c r="U322" i="29"/>
  <c r="Q321" i="29"/>
  <c r="M320" i="29"/>
  <c r="U318" i="29"/>
  <c r="Q317" i="29"/>
  <c r="M316" i="29"/>
  <c r="U314" i="29"/>
  <c r="Q313" i="29"/>
  <c r="M312" i="29"/>
  <c r="U310" i="29"/>
  <c r="Q309" i="29"/>
  <c r="M308" i="29"/>
  <c r="U306" i="29"/>
  <c r="Q305" i="29"/>
  <c r="M304" i="29"/>
  <c r="U302" i="29"/>
  <c r="Q301" i="29"/>
  <c r="M300" i="29"/>
  <c r="U298" i="29"/>
  <c r="Q297" i="29"/>
  <c r="M296" i="29"/>
  <c r="U294" i="29"/>
  <c r="Q293" i="29"/>
  <c r="M292" i="29"/>
  <c r="U290" i="29"/>
  <c r="Q289" i="29"/>
  <c r="M288" i="29"/>
  <c r="U286" i="29"/>
  <c r="Q285" i="29"/>
  <c r="M284" i="29"/>
  <c r="U282" i="29"/>
  <c r="Q281" i="29"/>
  <c r="M280" i="29"/>
  <c r="U278" i="29"/>
  <c r="Q277" i="29"/>
  <c r="M276" i="29"/>
  <c r="U274" i="29"/>
  <c r="Q273" i="29"/>
  <c r="M272" i="29"/>
  <c r="U270" i="29"/>
  <c r="Q269" i="29"/>
  <c r="M268" i="29"/>
  <c r="U266" i="29"/>
  <c r="Q265" i="29"/>
  <c r="M264" i="29"/>
  <c r="U262" i="29"/>
  <c r="Q261" i="29"/>
  <c r="M260" i="29"/>
  <c r="U258" i="29"/>
  <c r="Q257" i="29"/>
  <c r="S547" i="29"/>
  <c r="K537" i="29"/>
  <c r="O526" i="29"/>
  <c r="R519" i="29"/>
  <c r="U515" i="29"/>
  <c r="K513" i="29"/>
  <c r="M510" i="29"/>
  <c r="Q507" i="29"/>
  <c r="K505" i="29"/>
  <c r="Q502" i="29"/>
  <c r="K500" i="29"/>
  <c r="R497" i="29"/>
  <c r="R495" i="29"/>
  <c r="L493" i="29"/>
  <c r="R490" i="29"/>
  <c r="L488" i="29"/>
  <c r="M486" i="29"/>
  <c r="S483" i="29"/>
  <c r="M481" i="29"/>
  <c r="S478" i="29"/>
  <c r="N476" i="29"/>
  <c r="N474" i="29"/>
  <c r="U471" i="29"/>
  <c r="N470" i="29"/>
  <c r="P468" i="29"/>
  <c r="U466" i="29"/>
  <c r="N465" i="29"/>
  <c r="S463" i="29"/>
  <c r="K462" i="29"/>
  <c r="N460" i="29"/>
  <c r="S458" i="29"/>
  <c r="L457" i="29"/>
  <c r="Q455" i="29"/>
  <c r="U453" i="29"/>
  <c r="P452" i="29"/>
  <c r="K451" i="29"/>
  <c r="R449" i="29"/>
  <c r="M448" i="29"/>
  <c r="T446" i="29"/>
  <c r="P445" i="29"/>
  <c r="L444" i="29"/>
  <c r="T442" i="29"/>
  <c r="P441" i="29"/>
  <c r="L440" i="29"/>
  <c r="T438" i="29"/>
  <c r="P437" i="29"/>
  <c r="L436" i="29"/>
  <c r="T434" i="29"/>
  <c r="P433" i="29"/>
  <c r="L432" i="29"/>
  <c r="T430" i="29"/>
  <c r="P429" i="29"/>
  <c r="L428" i="29"/>
  <c r="T426" i="29"/>
  <c r="P425" i="29"/>
  <c r="L424" i="29"/>
  <c r="T422" i="29"/>
  <c r="P421" i="29"/>
  <c r="L420" i="29"/>
  <c r="T418" i="29"/>
  <c r="P417" i="29"/>
  <c r="L416" i="29"/>
  <c r="T414" i="29"/>
  <c r="P413" i="29"/>
  <c r="L412" i="29"/>
  <c r="T410" i="29"/>
  <c r="P409" i="29"/>
  <c r="L408" i="29"/>
  <c r="T406" i="29"/>
  <c r="P405" i="29"/>
  <c r="L404" i="29"/>
  <c r="T402" i="29"/>
  <c r="P401" i="29"/>
  <c r="L400" i="29"/>
  <c r="T398" i="29"/>
  <c r="P397" i="29"/>
  <c r="L396" i="29"/>
  <c r="T394" i="29"/>
  <c r="P393" i="29"/>
  <c r="L392" i="29"/>
  <c r="T390" i="29"/>
  <c r="P389" i="29"/>
  <c r="L388" i="29"/>
  <c r="T386" i="29"/>
  <c r="P385" i="29"/>
  <c r="L384" i="29"/>
  <c r="T382" i="29"/>
  <c r="P381" i="29"/>
  <c r="L380" i="29"/>
  <c r="T378" i="29"/>
  <c r="P377" i="29"/>
  <c r="L376" i="29"/>
  <c r="T374" i="29"/>
  <c r="P373" i="29"/>
  <c r="L372" i="29"/>
  <c r="T370" i="29"/>
  <c r="P369" i="29"/>
  <c r="L368" i="29"/>
  <c r="T366" i="29"/>
  <c r="P365" i="29"/>
  <c r="L364" i="29"/>
  <c r="T362" i="29"/>
  <c r="P361" i="29"/>
  <c r="L360" i="29"/>
  <c r="T358" i="29"/>
  <c r="P357" i="29"/>
  <c r="L356" i="29"/>
  <c r="T354" i="29"/>
  <c r="P353" i="29"/>
  <c r="L352" i="29"/>
  <c r="T350" i="29"/>
  <c r="P349" i="29"/>
  <c r="L348" i="29"/>
  <c r="T346" i="29"/>
  <c r="P345" i="29"/>
  <c r="L344" i="29"/>
  <c r="T342" i="29"/>
  <c r="P341" i="29"/>
  <c r="L340" i="29"/>
  <c r="T338" i="29"/>
  <c r="P337" i="29"/>
  <c r="L336" i="29"/>
  <c r="T334" i="29"/>
  <c r="P333" i="29"/>
  <c r="L332" i="29"/>
  <c r="T330" i="29"/>
  <c r="P329" i="29"/>
  <c r="L328" i="29"/>
  <c r="T326" i="29"/>
  <c r="P325" i="29"/>
  <c r="L324" i="29"/>
  <c r="T322" i="29"/>
  <c r="P321" i="29"/>
  <c r="L320" i="29"/>
  <c r="T318" i="29"/>
  <c r="P317" i="29"/>
  <c r="L316" i="29"/>
  <c r="T314" i="29"/>
  <c r="P313" i="29"/>
  <c r="L312" i="29"/>
  <c r="T310" i="29"/>
  <c r="P309" i="29"/>
  <c r="L308" i="29"/>
  <c r="T306" i="29"/>
  <c r="P305" i="29"/>
  <c r="L304" i="29"/>
  <c r="T302" i="29"/>
  <c r="P301" i="29"/>
  <c r="L300" i="29"/>
  <c r="T298" i="29"/>
  <c r="P297" i="29"/>
  <c r="L296" i="29"/>
  <c r="T294" i="29"/>
  <c r="P293" i="29"/>
  <c r="L292" i="29"/>
  <c r="T290" i="29"/>
  <c r="P289" i="29"/>
  <c r="L288" i="29"/>
  <c r="T286" i="29"/>
  <c r="P285" i="29"/>
  <c r="L284" i="29"/>
  <c r="T282" i="29"/>
  <c r="P281" i="29"/>
  <c r="L280" i="29"/>
  <c r="T278" i="29"/>
  <c r="P277" i="29"/>
  <c r="L276" i="29"/>
  <c r="T274" i="29"/>
  <c r="P273" i="29"/>
  <c r="L272" i="29"/>
  <c r="R547" i="29"/>
  <c r="V536" i="29"/>
  <c r="N526" i="29"/>
  <c r="S518" i="29"/>
  <c r="T515" i="29"/>
  <c r="V512" i="29"/>
  <c r="R509" i="29"/>
  <c r="V506" i="29"/>
  <c r="V504" i="29"/>
  <c r="P502" i="29"/>
  <c r="V499" i="29"/>
  <c r="P497" i="29"/>
  <c r="Q495" i="29"/>
  <c r="K493" i="29"/>
  <c r="Q490" i="29"/>
  <c r="K488" i="29"/>
  <c r="R485" i="29"/>
  <c r="R483" i="29"/>
  <c r="L481" i="29"/>
  <c r="R478" i="29"/>
  <c r="L476" i="29"/>
  <c r="M474" i="29"/>
  <c r="T471" i="29"/>
  <c r="M470" i="29"/>
  <c r="O468" i="29"/>
  <c r="T466" i="29"/>
  <c r="M465" i="29"/>
  <c r="R463" i="29"/>
  <c r="T461" i="29"/>
  <c r="M460" i="29"/>
  <c r="R458" i="29"/>
  <c r="K457" i="29"/>
  <c r="O455" i="29"/>
  <c r="T453" i="29"/>
  <c r="O452" i="29"/>
  <c r="V450" i="29"/>
  <c r="Q449" i="29"/>
  <c r="L448" i="29"/>
  <c r="S446" i="29"/>
  <c r="O445" i="29"/>
  <c r="K444" i="29"/>
  <c r="S442" i="29"/>
  <c r="O441" i="29"/>
  <c r="K440" i="29"/>
  <c r="S438" i="29"/>
  <c r="O437" i="29"/>
  <c r="K436" i="29"/>
  <c r="S434" i="29"/>
  <c r="O433" i="29"/>
  <c r="K432" i="29"/>
  <c r="S430" i="29"/>
  <c r="O429" i="29"/>
  <c r="K428" i="29"/>
  <c r="S426" i="29"/>
  <c r="O425" i="29"/>
  <c r="K424" i="29"/>
  <c r="S422" i="29"/>
  <c r="O421" i="29"/>
  <c r="K420" i="29"/>
  <c r="S418" i="29"/>
  <c r="O417" i="29"/>
  <c r="K416" i="29"/>
  <c r="S414" i="29"/>
  <c r="O413" i="29"/>
  <c r="K412" i="29"/>
  <c r="S410" i="29"/>
  <c r="O409" i="29"/>
  <c r="K408" i="29"/>
  <c r="S406" i="29"/>
  <c r="O405" i="29"/>
  <c r="K404" i="29"/>
  <c r="S402" i="29"/>
  <c r="O401" i="29"/>
  <c r="K400" i="29"/>
  <c r="S398" i="29"/>
  <c r="O397" i="29"/>
  <c r="K396" i="29"/>
  <c r="S394" i="29"/>
  <c r="O393" i="29"/>
  <c r="K392" i="29"/>
  <c r="S390" i="29"/>
  <c r="O389" i="29"/>
  <c r="K388" i="29"/>
  <c r="S386" i="29"/>
  <c r="O385" i="29"/>
  <c r="K384" i="29"/>
  <c r="S382" i="29"/>
  <c r="O381" i="29"/>
  <c r="K380" i="29"/>
  <c r="S378" i="29"/>
  <c r="O377" i="29"/>
  <c r="K376" i="29"/>
  <c r="S374" i="29"/>
  <c r="O373" i="29"/>
  <c r="K372" i="29"/>
  <c r="S370" i="29"/>
  <c r="O369" i="29"/>
  <c r="K368" i="29"/>
  <c r="S366" i="29"/>
  <c r="O365" i="29"/>
  <c r="K364" i="29"/>
  <c r="S362" i="29"/>
  <c r="O361" i="29"/>
  <c r="K360" i="29"/>
  <c r="S358" i="29"/>
  <c r="O357" i="29"/>
  <c r="K356" i="29"/>
  <c r="S354" i="29"/>
  <c r="O353" i="29"/>
  <c r="K352" i="29"/>
  <c r="S350" i="29"/>
  <c r="O349" i="29"/>
  <c r="K348" i="29"/>
  <c r="S346" i="29"/>
  <c r="O345" i="29"/>
  <c r="K344" i="29"/>
  <c r="S342" i="29"/>
  <c r="O341" i="29"/>
  <c r="K340" i="29"/>
  <c r="S338" i="29"/>
  <c r="O337" i="29"/>
  <c r="K336" i="29"/>
  <c r="S334" i="29"/>
  <c r="O333" i="29"/>
  <c r="K332" i="29"/>
  <c r="S330" i="29"/>
  <c r="O329" i="29"/>
  <c r="K328" i="29"/>
  <c r="S326" i="29"/>
  <c r="O325" i="29"/>
  <c r="K324" i="29"/>
  <c r="S322" i="29"/>
  <c r="O321" i="29"/>
  <c r="K320" i="29"/>
  <c r="S318" i="29"/>
  <c r="O317" i="29"/>
  <c r="K316" i="29"/>
  <c r="S314" i="29"/>
  <c r="O313" i="29"/>
  <c r="K312" i="29"/>
  <c r="S310" i="29"/>
  <c r="O309" i="29"/>
  <c r="O546" i="29"/>
  <c r="S535" i="29"/>
  <c r="K525" i="29"/>
  <c r="R518" i="29"/>
  <c r="S515" i="29"/>
  <c r="U512" i="29"/>
  <c r="O509" i="29"/>
  <c r="T506" i="29"/>
  <c r="U504" i="29"/>
  <c r="O502" i="29"/>
  <c r="U499" i="29"/>
  <c r="O497" i="29"/>
  <c r="V494" i="29"/>
  <c r="V492" i="29"/>
  <c r="P490" i="29"/>
  <c r="V487" i="29"/>
  <c r="P485" i="29"/>
  <c r="Q483" i="29"/>
  <c r="K481" i="29"/>
  <c r="Q478" i="29"/>
  <c r="K476" i="29"/>
  <c r="R473" i="29"/>
  <c r="S471" i="29"/>
  <c r="K470" i="29"/>
  <c r="N468" i="29"/>
  <c r="S466" i="29"/>
  <c r="L465" i="29"/>
  <c r="Q463" i="29"/>
  <c r="S461" i="29"/>
  <c r="L460" i="29"/>
  <c r="Q458" i="29"/>
  <c r="V456" i="29"/>
  <c r="L455" i="29"/>
  <c r="S453" i="29"/>
  <c r="N452" i="29"/>
  <c r="U450" i="29"/>
  <c r="P449" i="29"/>
  <c r="K448" i="29"/>
  <c r="R446" i="29"/>
  <c r="N445" i="29"/>
  <c r="V443" i="29"/>
  <c r="R442" i="29"/>
  <c r="N441" i="29"/>
  <c r="V439" i="29"/>
  <c r="R438" i="29"/>
  <c r="N437" i="29"/>
  <c r="V435" i="29"/>
  <c r="R434" i="29"/>
  <c r="N433" i="29"/>
  <c r="V431" i="29"/>
  <c r="R430" i="29"/>
  <c r="N429" i="29"/>
  <c r="V427" i="29"/>
  <c r="R426" i="29"/>
  <c r="N425" i="29"/>
  <c r="V423" i="29"/>
  <c r="R422" i="29"/>
  <c r="N421" i="29"/>
  <c r="V419" i="29"/>
  <c r="R418" i="29"/>
  <c r="N417" i="29"/>
  <c r="V415" i="29"/>
  <c r="R414" i="29"/>
  <c r="N413" i="29"/>
  <c r="V411" i="29"/>
  <c r="R410" i="29"/>
  <c r="N409" i="29"/>
  <c r="V407" i="29"/>
  <c r="R406" i="29"/>
  <c r="N405" i="29"/>
  <c r="V403" i="29"/>
  <c r="R402" i="29"/>
  <c r="N401" i="29"/>
  <c r="V399" i="29"/>
  <c r="R398" i="29"/>
  <c r="N397" i="29"/>
  <c r="V395" i="29"/>
  <c r="R394" i="29"/>
  <c r="N393" i="29"/>
  <c r="V391" i="29"/>
  <c r="R390" i="29"/>
  <c r="N389" i="29"/>
  <c r="V387" i="29"/>
  <c r="R386" i="29"/>
  <c r="N385" i="29"/>
  <c r="V383" i="29"/>
  <c r="R382" i="29"/>
  <c r="N381" i="29"/>
  <c r="V379" i="29"/>
  <c r="R378" i="29"/>
  <c r="N377" i="29"/>
  <c r="V375" i="29"/>
  <c r="R374" i="29"/>
  <c r="N373" i="29"/>
  <c r="V371" i="29"/>
  <c r="R370" i="29"/>
  <c r="N369" i="29"/>
  <c r="V367" i="29"/>
  <c r="R366" i="29"/>
  <c r="N365" i="29"/>
  <c r="V363" i="29"/>
  <c r="R362" i="29"/>
  <c r="N361" i="29"/>
  <c r="V359" i="29"/>
  <c r="R358" i="29"/>
  <c r="N357" i="29"/>
  <c r="V355" i="29"/>
  <c r="R354" i="29"/>
  <c r="N353" i="29"/>
  <c r="V351" i="29"/>
  <c r="R350" i="29"/>
  <c r="N349" i="29"/>
  <c r="V347" i="29"/>
  <c r="R346" i="29"/>
  <c r="N345" i="29"/>
  <c r="V343" i="29"/>
  <c r="R342" i="29"/>
  <c r="N341" i="29"/>
  <c r="V339" i="29"/>
  <c r="R338" i="29"/>
  <c r="N337" i="29"/>
  <c r="V335" i="29"/>
  <c r="R334" i="29"/>
  <c r="N333" i="29"/>
  <c r="V331" i="29"/>
  <c r="R330" i="29"/>
  <c r="N329" i="29"/>
  <c r="V327" i="29"/>
  <c r="R326" i="29"/>
  <c r="N325" i="29"/>
  <c r="V323" i="29"/>
  <c r="R322" i="29"/>
  <c r="N321" i="29"/>
  <c r="V319" i="29"/>
  <c r="R318" i="29"/>
  <c r="N317" i="29"/>
  <c r="V315" i="29"/>
  <c r="R314" i="29"/>
  <c r="N313" i="29"/>
  <c r="V311" i="29"/>
  <c r="R310" i="29"/>
  <c r="N309" i="29"/>
  <c r="V307" i="29"/>
  <c r="R306" i="29"/>
  <c r="N305" i="29"/>
  <c r="N546" i="29"/>
  <c r="R535" i="29"/>
  <c r="V524" i="29"/>
  <c r="Q518" i="29"/>
  <c r="R515" i="29"/>
  <c r="K512" i="29"/>
  <c r="N509" i="29"/>
  <c r="S506" i="29"/>
  <c r="N504" i="29"/>
  <c r="N502" i="29"/>
  <c r="T499" i="29"/>
  <c r="N497" i="29"/>
  <c r="T494" i="29"/>
  <c r="U492" i="29"/>
  <c r="O490" i="29"/>
  <c r="U487" i="29"/>
  <c r="O485" i="29"/>
  <c r="V482" i="29"/>
  <c r="V480" i="29"/>
  <c r="P478" i="29"/>
  <c r="V475" i="29"/>
  <c r="P473" i="29"/>
  <c r="R471" i="29"/>
  <c r="T469" i="29"/>
  <c r="M468" i="29"/>
  <c r="R466" i="29"/>
  <c r="K465" i="29"/>
  <c r="O463" i="29"/>
  <c r="R461" i="29"/>
  <c r="K460" i="29"/>
  <c r="P458" i="29"/>
  <c r="U456" i="29"/>
  <c r="K455" i="29"/>
  <c r="R453" i="29"/>
  <c r="M452" i="29"/>
  <c r="T450" i="29"/>
  <c r="O449" i="29"/>
  <c r="V447" i="29"/>
  <c r="Q446" i="29"/>
  <c r="M445" i="29"/>
  <c r="U443" i="29"/>
  <c r="Q442" i="29"/>
  <c r="M441" i="29"/>
  <c r="U439" i="29"/>
  <c r="Q438" i="29"/>
  <c r="M437" i="29"/>
  <c r="U435" i="29"/>
  <c r="Q434" i="29"/>
  <c r="M433" i="29"/>
  <c r="U431" i="29"/>
  <c r="Q430" i="29"/>
  <c r="M429" i="29"/>
  <c r="U427" i="29"/>
  <c r="Q426" i="29"/>
  <c r="M425" i="29"/>
  <c r="U423" i="29"/>
  <c r="Q422" i="29"/>
  <c r="M421" i="29"/>
  <c r="U419" i="29"/>
  <c r="Q418" i="29"/>
  <c r="M417" i="29"/>
  <c r="U415" i="29"/>
  <c r="Q414" i="29"/>
  <c r="M413" i="29"/>
  <c r="U411" i="29"/>
  <c r="Q410" i="29"/>
  <c r="M409" i="29"/>
  <c r="U407" i="29"/>
  <c r="Q406" i="29"/>
  <c r="M405" i="29"/>
  <c r="U403" i="29"/>
  <c r="Q402" i="29"/>
  <c r="M401" i="29"/>
  <c r="U399" i="29"/>
  <c r="Q398" i="29"/>
  <c r="M397" i="29"/>
  <c r="U395" i="29"/>
  <c r="Q394" i="29"/>
  <c r="M393" i="29"/>
  <c r="U391" i="29"/>
  <c r="Q390" i="29"/>
  <c r="M389" i="29"/>
  <c r="U387" i="29"/>
  <c r="Q386" i="29"/>
  <c r="M385" i="29"/>
  <c r="U383" i="29"/>
  <c r="Q382" i="29"/>
  <c r="M381" i="29"/>
  <c r="U379" i="29"/>
  <c r="Q378" i="29"/>
  <c r="M377" i="29"/>
  <c r="U375" i="29"/>
  <c r="Q374" i="29"/>
  <c r="M373" i="29"/>
  <c r="U371" i="29"/>
  <c r="Q370" i="29"/>
  <c r="M369" i="29"/>
  <c r="U367" i="29"/>
  <c r="Q366" i="29"/>
  <c r="M365" i="29"/>
  <c r="U363" i="29"/>
  <c r="Q362" i="29"/>
  <c r="M361" i="29"/>
  <c r="U359" i="29"/>
  <c r="Q358" i="29"/>
  <c r="M357" i="29"/>
  <c r="U355" i="29"/>
  <c r="Q354" i="29"/>
  <c r="M353" i="29"/>
  <c r="U351" i="29"/>
  <c r="Q350" i="29"/>
  <c r="M349" i="29"/>
  <c r="U347" i="29"/>
  <c r="Q346" i="29"/>
  <c r="M345" i="29"/>
  <c r="U343" i="29"/>
  <c r="Q342" i="29"/>
  <c r="M341" i="29"/>
  <c r="U339" i="29"/>
  <c r="Q338" i="29"/>
  <c r="M337" i="29"/>
  <c r="U335" i="29"/>
  <c r="Q334" i="29"/>
  <c r="M333" i="29"/>
  <c r="U331" i="29"/>
  <c r="Q330" i="29"/>
  <c r="M329" i="29"/>
  <c r="U327" i="29"/>
  <c r="Q326" i="29"/>
  <c r="M325" i="29"/>
  <c r="U323" i="29"/>
  <c r="Q322" i="29"/>
  <c r="M321" i="29"/>
  <c r="U319" i="29"/>
  <c r="Q318" i="29"/>
  <c r="M317" i="29"/>
  <c r="U315" i="29"/>
  <c r="Q314" i="29"/>
  <c r="M313" i="29"/>
  <c r="U311" i="29"/>
  <c r="Q310" i="29"/>
  <c r="M309" i="29"/>
  <c r="U307" i="29"/>
  <c r="Q306" i="29"/>
  <c r="M305" i="29"/>
  <c r="K545" i="29"/>
  <c r="O534" i="29"/>
  <c r="S523" i="29"/>
  <c r="P518" i="29"/>
  <c r="Q515" i="29"/>
  <c r="V511" i="29"/>
  <c r="M509" i="29"/>
  <c r="R506" i="29"/>
  <c r="L504" i="29"/>
  <c r="M502" i="29"/>
  <c r="S499" i="29"/>
  <c r="M497" i="29"/>
  <c r="S494" i="29"/>
  <c r="N492" i="29"/>
  <c r="N490" i="29"/>
  <c r="T487" i="29"/>
  <c r="N485" i="29"/>
  <c r="T482" i="29"/>
  <c r="U480" i="29"/>
  <c r="O478" i="29"/>
  <c r="U475" i="29"/>
  <c r="O473" i="29"/>
  <c r="Q471" i="29"/>
  <c r="S469" i="29"/>
  <c r="L468" i="29"/>
  <c r="Q466" i="29"/>
  <c r="V464" i="29"/>
  <c r="L463" i="29"/>
  <c r="Q461" i="29"/>
  <c r="V459" i="29"/>
  <c r="O458" i="29"/>
  <c r="S456" i="29"/>
  <c r="V454" i="29"/>
  <c r="Q453" i="29"/>
  <c r="L452" i="29"/>
  <c r="S450" i="29"/>
  <c r="N449" i="29"/>
  <c r="U447" i="29"/>
  <c r="P446" i="29"/>
  <c r="L445" i="29"/>
  <c r="T443" i="29"/>
  <c r="P442" i="29"/>
  <c r="L441" i="29"/>
  <c r="T439" i="29"/>
  <c r="P438" i="29"/>
  <c r="L437" i="29"/>
  <c r="T435" i="29"/>
  <c r="P434" i="29"/>
  <c r="L433" i="29"/>
  <c r="T431" i="29"/>
  <c r="P430" i="29"/>
  <c r="L429" i="29"/>
  <c r="T427" i="29"/>
  <c r="P426" i="29"/>
  <c r="L425" i="29"/>
  <c r="T423" i="29"/>
  <c r="P422" i="29"/>
  <c r="L421" i="29"/>
  <c r="T419" i="29"/>
  <c r="P418" i="29"/>
  <c r="L417" i="29"/>
  <c r="T415" i="29"/>
  <c r="P414" i="29"/>
  <c r="L413" i="29"/>
  <c r="T411" i="29"/>
  <c r="P410" i="29"/>
  <c r="L409" i="29"/>
  <c r="T407" i="29"/>
  <c r="P406" i="29"/>
  <c r="L405" i="29"/>
  <c r="T403" i="29"/>
  <c r="P402" i="29"/>
  <c r="L401" i="29"/>
  <c r="T399" i="29"/>
  <c r="P398" i="29"/>
  <c r="L397" i="29"/>
  <c r="T395" i="29"/>
  <c r="P394" i="29"/>
  <c r="L393" i="29"/>
  <c r="T391" i="29"/>
  <c r="P390" i="29"/>
  <c r="L389" i="29"/>
  <c r="T387" i="29"/>
  <c r="P386" i="29"/>
  <c r="L385" i="29"/>
  <c r="T383" i="29"/>
  <c r="P382" i="29"/>
  <c r="L381" i="29"/>
  <c r="T379" i="29"/>
  <c r="P378" i="29"/>
  <c r="L377" i="29"/>
  <c r="T375" i="29"/>
  <c r="P374" i="29"/>
  <c r="L373" i="29"/>
  <c r="T371" i="29"/>
  <c r="P370" i="29"/>
  <c r="L369" i="29"/>
  <c r="T367" i="29"/>
  <c r="P366" i="29"/>
  <c r="L365" i="29"/>
  <c r="T363" i="29"/>
  <c r="P362" i="29"/>
  <c r="L361" i="29"/>
  <c r="T359" i="29"/>
  <c r="P358" i="29"/>
  <c r="L357" i="29"/>
  <c r="T355" i="29"/>
  <c r="P354" i="29"/>
  <c r="L353" i="29"/>
  <c r="T351" i="29"/>
  <c r="P350" i="29"/>
  <c r="L349" i="29"/>
  <c r="T347" i="29"/>
  <c r="P346" i="29"/>
  <c r="L345" i="29"/>
  <c r="T343" i="29"/>
  <c r="P342" i="29"/>
  <c r="L341" i="29"/>
  <c r="T339" i="29"/>
  <c r="P338" i="29"/>
  <c r="L337" i="29"/>
  <c r="V544" i="29"/>
  <c r="N534" i="29"/>
  <c r="R523" i="29"/>
  <c r="O518" i="29"/>
  <c r="S514" i="29"/>
  <c r="U511" i="29"/>
  <c r="L509" i="29"/>
  <c r="Q506" i="29"/>
  <c r="K504" i="29"/>
  <c r="R501" i="29"/>
  <c r="R499" i="29"/>
  <c r="L497" i="29"/>
  <c r="R494" i="29"/>
  <c r="L492" i="29"/>
  <c r="M490" i="29"/>
  <c r="S487" i="29"/>
  <c r="M485" i="29"/>
  <c r="S482" i="29"/>
  <c r="N480" i="29"/>
  <c r="N478" i="29"/>
  <c r="T475" i="29"/>
  <c r="N473" i="29"/>
  <c r="O471" i="29"/>
  <c r="R469" i="29"/>
  <c r="K468" i="29"/>
  <c r="P466" i="29"/>
  <c r="U464" i="29"/>
  <c r="K463" i="29"/>
  <c r="P461" i="29"/>
  <c r="U459" i="29"/>
  <c r="N458" i="29"/>
  <c r="P456" i="29"/>
  <c r="U454" i="29"/>
  <c r="P453" i="29"/>
  <c r="K452" i="29"/>
  <c r="R450" i="29"/>
  <c r="M449" i="29"/>
  <c r="T447" i="29"/>
  <c r="O446" i="29"/>
  <c r="K445" i="29"/>
  <c r="S443" i="29"/>
  <c r="O442" i="29"/>
  <c r="K441" i="29"/>
  <c r="S439" i="29"/>
  <c r="O438" i="29"/>
  <c r="K437" i="29"/>
  <c r="S435" i="29"/>
  <c r="O434" i="29"/>
  <c r="K433" i="29"/>
  <c r="S431" i="29"/>
  <c r="O430" i="29"/>
  <c r="K429" i="29"/>
  <c r="S427" i="29"/>
  <c r="O426" i="29"/>
  <c r="K425" i="29"/>
  <c r="S423" i="29"/>
  <c r="O422" i="29"/>
  <c r="K421" i="29"/>
  <c r="S419" i="29"/>
  <c r="O418" i="29"/>
  <c r="K417" i="29"/>
  <c r="S415" i="29"/>
  <c r="O414" i="29"/>
  <c r="K413" i="29"/>
  <c r="S411" i="29"/>
  <c r="O410" i="29"/>
  <c r="K409" i="29"/>
  <c r="S407" i="29"/>
  <c r="O406" i="29"/>
  <c r="K405" i="29"/>
  <c r="S403" i="29"/>
  <c r="O402" i="29"/>
  <c r="K401" i="29"/>
  <c r="S399" i="29"/>
  <c r="O398" i="29"/>
  <c r="K397" i="29"/>
  <c r="S395" i="29"/>
  <c r="O394" i="29"/>
  <c r="K393" i="29"/>
  <c r="S391" i="29"/>
  <c r="O390" i="29"/>
  <c r="K389" i="29"/>
  <c r="S387" i="29"/>
  <c r="O386" i="29"/>
  <c r="K385" i="29"/>
  <c r="S383" i="29"/>
  <c r="O382" i="29"/>
  <c r="K381" i="29"/>
  <c r="S379" i="29"/>
  <c r="O378" i="29"/>
  <c r="K377" i="29"/>
  <c r="S375" i="29"/>
  <c r="O374" i="29"/>
  <c r="K373" i="29"/>
  <c r="S371" i="29"/>
  <c r="O370" i="29"/>
  <c r="K369" i="29"/>
  <c r="S367" i="29"/>
  <c r="O366" i="29"/>
  <c r="K365" i="29"/>
  <c r="S363" i="29"/>
  <c r="O362" i="29"/>
  <c r="K361" i="29"/>
  <c r="S359" i="29"/>
  <c r="O358" i="29"/>
  <c r="K357" i="29"/>
  <c r="S355" i="29"/>
  <c r="O354" i="29"/>
  <c r="K353" i="29"/>
  <c r="S351" i="29"/>
  <c r="O350" i="29"/>
  <c r="K349" i="29"/>
  <c r="S347" i="29"/>
  <c r="O346" i="29"/>
  <c r="K345" i="29"/>
  <c r="S343" i="29"/>
  <c r="O342" i="29"/>
  <c r="K341" i="29"/>
  <c r="S339" i="29"/>
  <c r="O338" i="29"/>
  <c r="K337" i="29"/>
  <c r="R489" i="29"/>
  <c r="M458" i="29"/>
  <c r="R435" i="29"/>
  <c r="N414" i="29"/>
  <c r="V392" i="29"/>
  <c r="R371" i="29"/>
  <c r="N350" i="29"/>
  <c r="N334" i="29"/>
  <c r="P326" i="29"/>
  <c r="S319" i="29"/>
  <c r="V312" i="29"/>
  <c r="S306" i="29"/>
  <c r="K303" i="29"/>
  <c r="V299" i="29"/>
  <c r="L297" i="29"/>
  <c r="N294" i="29"/>
  <c r="S290" i="29"/>
  <c r="U287" i="29"/>
  <c r="K285" i="29"/>
  <c r="S281" i="29"/>
  <c r="R278" i="29"/>
  <c r="T275" i="29"/>
  <c r="V272" i="29"/>
  <c r="S269" i="29"/>
  <c r="K267" i="29"/>
  <c r="O264" i="29"/>
  <c r="U261" i="29"/>
  <c r="U259" i="29"/>
  <c r="T257" i="29"/>
  <c r="K256" i="29"/>
  <c r="P254" i="29"/>
  <c r="V252" i="29"/>
  <c r="O251" i="29"/>
  <c r="V249" i="29"/>
  <c r="Q248" i="29"/>
  <c r="L247" i="29"/>
  <c r="S245" i="29"/>
  <c r="N244" i="29"/>
  <c r="U242" i="29"/>
  <c r="P241" i="29"/>
  <c r="K240" i="29"/>
  <c r="R238" i="29"/>
  <c r="M237" i="29"/>
  <c r="T235" i="29"/>
  <c r="O234" i="29"/>
  <c r="V232" i="29"/>
  <c r="P231" i="29"/>
  <c r="L230" i="29"/>
  <c r="T228" i="29"/>
  <c r="P227" i="29"/>
  <c r="L226" i="29"/>
  <c r="T224" i="29"/>
  <c r="P223" i="29"/>
  <c r="L222" i="29"/>
  <c r="T220" i="29"/>
  <c r="P219" i="29"/>
  <c r="L218" i="29"/>
  <c r="T216" i="29"/>
  <c r="P215" i="29"/>
  <c r="L214" i="29"/>
  <c r="T212" i="29"/>
  <c r="P211" i="29"/>
  <c r="L210" i="29"/>
  <c r="T208" i="29"/>
  <c r="P207" i="29"/>
  <c r="L206" i="29"/>
  <c r="T204" i="29"/>
  <c r="P203" i="29"/>
  <c r="L202" i="29"/>
  <c r="T200" i="29"/>
  <c r="P199" i="29"/>
  <c r="L198" i="29"/>
  <c r="T196" i="29"/>
  <c r="P195" i="29"/>
  <c r="L194" i="29"/>
  <c r="T192" i="29"/>
  <c r="P191" i="29"/>
  <c r="L190" i="29"/>
  <c r="T188" i="29"/>
  <c r="P187" i="29"/>
  <c r="L186" i="29"/>
  <c r="T184" i="29"/>
  <c r="P183" i="29"/>
  <c r="L182" i="29"/>
  <c r="T180" i="29"/>
  <c r="P179" i="29"/>
  <c r="L178" i="29"/>
  <c r="T176" i="29"/>
  <c r="P175" i="29"/>
  <c r="L174" i="29"/>
  <c r="T172" i="29"/>
  <c r="P171" i="29"/>
  <c r="L170" i="29"/>
  <c r="T168" i="29"/>
  <c r="P167" i="29"/>
  <c r="L166" i="29"/>
  <c r="T164" i="29"/>
  <c r="P163" i="29"/>
  <c r="L162" i="29"/>
  <c r="T160" i="29"/>
  <c r="P159" i="29"/>
  <c r="L158" i="29"/>
  <c r="T156" i="29"/>
  <c r="P155" i="29"/>
  <c r="L154" i="29"/>
  <c r="T152" i="29"/>
  <c r="P151" i="29"/>
  <c r="L150" i="29"/>
  <c r="T148" i="29"/>
  <c r="P147" i="29"/>
  <c r="L146" i="29"/>
  <c r="T144" i="29"/>
  <c r="P143" i="29"/>
  <c r="L142" i="29"/>
  <c r="T140" i="29"/>
  <c r="P139" i="29"/>
  <c r="L138" i="29"/>
  <c r="T136" i="29"/>
  <c r="P135" i="29"/>
  <c r="L134" i="29"/>
  <c r="T132" i="29"/>
  <c r="P131" i="29"/>
  <c r="L130" i="29"/>
  <c r="T128" i="29"/>
  <c r="P127" i="29"/>
  <c r="L126" i="29"/>
  <c r="T124" i="29"/>
  <c r="P123" i="29"/>
  <c r="L122" i="29"/>
  <c r="T120" i="29"/>
  <c r="P119" i="29"/>
  <c r="L118" i="29"/>
  <c r="T116" i="29"/>
  <c r="P115" i="29"/>
  <c r="L114" i="29"/>
  <c r="T112" i="29"/>
  <c r="P111" i="29"/>
  <c r="L110" i="29"/>
  <c r="T108" i="29"/>
  <c r="P107" i="29"/>
  <c r="L106" i="29"/>
  <c r="T104" i="29"/>
  <c r="P103" i="29"/>
  <c r="L102" i="29"/>
  <c r="T100" i="29"/>
  <c r="P99" i="29"/>
  <c r="L98" i="29"/>
  <c r="T96" i="29"/>
  <c r="P95" i="29"/>
  <c r="L94" i="29"/>
  <c r="T92" i="29"/>
  <c r="P91" i="29"/>
  <c r="L90" i="29"/>
  <c r="T88" i="29"/>
  <c r="P87" i="29"/>
  <c r="L86" i="29"/>
  <c r="T84" i="29"/>
  <c r="P83" i="29"/>
  <c r="L82" i="29"/>
  <c r="T80" i="29"/>
  <c r="P79" i="29"/>
  <c r="L78" i="29"/>
  <c r="T76" i="29"/>
  <c r="P75" i="29"/>
  <c r="L74" i="29"/>
  <c r="T72" i="29"/>
  <c r="P71" i="29"/>
  <c r="L70" i="29"/>
  <c r="T68" i="29"/>
  <c r="P67" i="29"/>
  <c r="L66" i="29"/>
  <c r="T64" i="29"/>
  <c r="P63" i="29"/>
  <c r="L62" i="29"/>
  <c r="T60" i="29"/>
  <c r="P59" i="29"/>
  <c r="L58" i="29"/>
  <c r="T56" i="29"/>
  <c r="P55" i="29"/>
  <c r="L54" i="29"/>
  <c r="T52" i="29"/>
  <c r="P51" i="29"/>
  <c r="L50" i="29"/>
  <c r="T48" i="29"/>
  <c r="R487" i="29"/>
  <c r="O456" i="29"/>
  <c r="N434" i="29"/>
  <c r="V412" i="29"/>
  <c r="R391" i="29"/>
  <c r="N370" i="29"/>
  <c r="V348" i="29"/>
  <c r="L333" i="29"/>
  <c r="O326" i="29"/>
  <c r="R319" i="29"/>
  <c r="T311" i="29"/>
  <c r="P306" i="29"/>
  <c r="S302" i="29"/>
  <c r="U299" i="29"/>
  <c r="K297" i="29"/>
  <c r="S293" i="29"/>
  <c r="R290" i="29"/>
  <c r="T287" i="29"/>
  <c r="V284" i="29"/>
  <c r="O281" i="29"/>
  <c r="Q278" i="29"/>
  <c r="S275" i="29"/>
  <c r="O272" i="29"/>
  <c r="P269" i="29"/>
  <c r="T266" i="29"/>
  <c r="L264" i="29"/>
  <c r="S261" i="29"/>
  <c r="T259" i="29"/>
  <c r="S257" i="29"/>
  <c r="V255" i="29"/>
  <c r="O254" i="29"/>
  <c r="S252" i="29"/>
  <c r="N251" i="29"/>
  <c r="U249" i="29"/>
  <c r="P248" i="29"/>
  <c r="K247" i="29"/>
  <c r="R245" i="29"/>
  <c r="M244" i="29"/>
  <c r="T242" i="29"/>
  <c r="O241" i="29"/>
  <c r="V239" i="29"/>
  <c r="Q238" i="29"/>
  <c r="L237" i="29"/>
  <c r="S235" i="29"/>
  <c r="N234" i="29"/>
  <c r="T232" i="29"/>
  <c r="O231" i="29"/>
  <c r="K230" i="29"/>
  <c r="S228" i="29"/>
  <c r="O227" i="29"/>
  <c r="K226" i="29"/>
  <c r="S224" i="29"/>
  <c r="O223" i="29"/>
  <c r="K222" i="29"/>
  <c r="S220" i="29"/>
  <c r="O219" i="29"/>
  <c r="K218" i="29"/>
  <c r="S216" i="29"/>
  <c r="O215" i="29"/>
  <c r="K214" i="29"/>
  <c r="S212" i="29"/>
  <c r="O211" i="29"/>
  <c r="K210" i="29"/>
  <c r="S208" i="29"/>
  <c r="O207" i="29"/>
  <c r="K206" i="29"/>
  <c r="S204" i="29"/>
  <c r="O203" i="29"/>
  <c r="K202" i="29"/>
  <c r="S200" i="29"/>
  <c r="O199" i="29"/>
  <c r="K198" i="29"/>
  <c r="S196" i="29"/>
  <c r="O195" i="29"/>
  <c r="K194" i="29"/>
  <c r="S192" i="29"/>
  <c r="O191" i="29"/>
  <c r="K190" i="29"/>
  <c r="S188" i="29"/>
  <c r="O187" i="29"/>
  <c r="K186" i="29"/>
  <c r="S184" i="29"/>
  <c r="O183" i="29"/>
  <c r="K182" i="29"/>
  <c r="S180" i="29"/>
  <c r="O179" i="29"/>
  <c r="K178" i="29"/>
  <c r="S176" i="29"/>
  <c r="O175" i="29"/>
  <c r="K174" i="29"/>
  <c r="S172" i="29"/>
  <c r="O171" i="29"/>
  <c r="K170" i="29"/>
  <c r="S168" i="29"/>
  <c r="O167" i="29"/>
  <c r="K166" i="29"/>
  <c r="S164" i="29"/>
  <c r="O163" i="29"/>
  <c r="K162" i="29"/>
  <c r="S160" i="29"/>
  <c r="O159" i="29"/>
  <c r="K158" i="29"/>
  <c r="S156" i="29"/>
  <c r="O155" i="29"/>
  <c r="K154" i="29"/>
  <c r="S152" i="29"/>
  <c r="O151" i="29"/>
  <c r="K150" i="29"/>
  <c r="S148" i="29"/>
  <c r="O147" i="29"/>
  <c r="K146" i="29"/>
  <c r="S144" i="29"/>
  <c r="O143" i="29"/>
  <c r="K142" i="29"/>
  <c r="S140" i="29"/>
  <c r="O139" i="29"/>
  <c r="K138" i="29"/>
  <c r="S136" i="29"/>
  <c r="O135" i="29"/>
  <c r="K134" i="29"/>
  <c r="S132" i="29"/>
  <c r="O131" i="29"/>
  <c r="K130" i="29"/>
  <c r="S128" i="29"/>
  <c r="O127" i="29"/>
  <c r="K126" i="29"/>
  <c r="S124" i="29"/>
  <c r="O123" i="29"/>
  <c r="K122" i="29"/>
  <c r="S120" i="29"/>
  <c r="O119" i="29"/>
  <c r="K118" i="29"/>
  <c r="S116" i="29"/>
  <c r="O115" i="29"/>
  <c r="K114" i="29"/>
  <c r="S112" i="29"/>
  <c r="O111" i="29"/>
  <c r="K110" i="29"/>
  <c r="S108" i="29"/>
  <c r="O107" i="29"/>
  <c r="K106" i="29"/>
  <c r="S104" i="29"/>
  <c r="O103" i="29"/>
  <c r="K102" i="29"/>
  <c r="S100" i="29"/>
  <c r="O99" i="29"/>
  <c r="K98" i="29"/>
  <c r="S96" i="29"/>
  <c r="O95" i="29"/>
  <c r="K94" i="29"/>
  <c r="S92" i="29"/>
  <c r="O91" i="29"/>
  <c r="K90" i="29"/>
  <c r="S88" i="29"/>
  <c r="O87" i="29"/>
  <c r="K86" i="29"/>
  <c r="S84" i="29"/>
  <c r="O83" i="29"/>
  <c r="K82" i="29"/>
  <c r="S80" i="29"/>
  <c r="O79" i="29"/>
  <c r="K78" i="29"/>
  <c r="S76" i="29"/>
  <c r="O75" i="29"/>
  <c r="K74" i="29"/>
  <c r="S72" i="29"/>
  <c r="O71" i="29"/>
  <c r="K70" i="29"/>
  <c r="S68" i="29"/>
  <c r="O67" i="29"/>
  <c r="K66" i="29"/>
  <c r="S64" i="29"/>
  <c r="O63" i="29"/>
  <c r="K62" i="29"/>
  <c r="S60" i="29"/>
  <c r="O59" i="29"/>
  <c r="K58" i="29"/>
  <c r="S56" i="29"/>
  <c r="O55" i="29"/>
  <c r="K54" i="29"/>
  <c r="S52" i="29"/>
  <c r="O51" i="29"/>
  <c r="K50" i="29"/>
  <c r="S48" i="29"/>
  <c r="O47" i="29"/>
  <c r="K46" i="29"/>
  <c r="S44" i="29"/>
  <c r="O43" i="29"/>
  <c r="K42" i="29"/>
  <c r="S40" i="29"/>
  <c r="O39" i="29"/>
  <c r="K38" i="29"/>
  <c r="S36" i="29"/>
  <c r="O35" i="29"/>
  <c r="K34" i="29"/>
  <c r="S32" i="29"/>
  <c r="O31" i="29"/>
  <c r="K30" i="29"/>
  <c r="S28" i="29"/>
  <c r="O27" i="29"/>
  <c r="K26" i="29"/>
  <c r="S24" i="29"/>
  <c r="O23" i="29"/>
  <c r="K22" i="29"/>
  <c r="S20" i="29"/>
  <c r="O19" i="29"/>
  <c r="S543" i="29"/>
  <c r="L485" i="29"/>
  <c r="T454" i="29"/>
  <c r="V432" i="29"/>
  <c r="R411" i="29"/>
  <c r="N390" i="29"/>
  <c r="V368" i="29"/>
  <c r="R347" i="29"/>
  <c r="K333" i="29"/>
  <c r="N326" i="29"/>
  <c r="P318" i="29"/>
  <c r="S311" i="29"/>
  <c r="O306" i="29"/>
  <c r="R302" i="29"/>
  <c r="T299" i="29"/>
  <c r="V296" i="29"/>
  <c r="O293" i="29"/>
  <c r="Q290" i="29"/>
  <c r="S287" i="29"/>
  <c r="O284" i="29"/>
  <c r="N281" i="29"/>
  <c r="P278" i="29"/>
  <c r="R275" i="29"/>
  <c r="K272" i="29"/>
  <c r="O269" i="29"/>
  <c r="S266" i="29"/>
  <c r="K264" i="29"/>
  <c r="P261" i="29"/>
  <c r="S259" i="29"/>
  <c r="R257" i="29"/>
  <c r="U255" i="29"/>
  <c r="N254" i="29"/>
  <c r="R252" i="29"/>
  <c r="M251" i="29"/>
  <c r="T249" i="29"/>
  <c r="O248" i="29"/>
  <c r="V246" i="29"/>
  <c r="Q245" i="29"/>
  <c r="L244" i="29"/>
  <c r="S242" i="29"/>
  <c r="N241" i="29"/>
  <c r="U239" i="29"/>
  <c r="P238" i="29"/>
  <c r="K237" i="29"/>
  <c r="R235" i="29"/>
  <c r="L234" i="29"/>
  <c r="S232" i="29"/>
  <c r="N231" i="29"/>
  <c r="V229" i="29"/>
  <c r="R228" i="29"/>
  <c r="N227" i="29"/>
  <c r="V225" i="29"/>
  <c r="R224" i="29"/>
  <c r="N223" i="29"/>
  <c r="V221" i="29"/>
  <c r="R220" i="29"/>
  <c r="N219" i="29"/>
  <c r="V217" i="29"/>
  <c r="R216" i="29"/>
  <c r="N215" i="29"/>
  <c r="V213" i="29"/>
  <c r="R212" i="29"/>
  <c r="N211" i="29"/>
  <c r="V209" i="29"/>
  <c r="R208" i="29"/>
  <c r="N207" i="29"/>
  <c r="V205" i="29"/>
  <c r="R204" i="29"/>
  <c r="N203" i="29"/>
  <c r="V201" i="29"/>
  <c r="R200" i="29"/>
  <c r="N199" i="29"/>
  <c r="V197" i="29"/>
  <c r="R196" i="29"/>
  <c r="N195" i="29"/>
  <c r="V193" i="29"/>
  <c r="R192" i="29"/>
  <c r="N191" i="29"/>
  <c r="V189" i="29"/>
  <c r="R188" i="29"/>
  <c r="N187" i="29"/>
  <c r="V185" i="29"/>
  <c r="R184" i="29"/>
  <c r="N183" i="29"/>
  <c r="V181" i="29"/>
  <c r="R180" i="29"/>
  <c r="N179" i="29"/>
  <c r="V177" i="29"/>
  <c r="R176" i="29"/>
  <c r="N175" i="29"/>
  <c r="V173" i="29"/>
  <c r="R172" i="29"/>
  <c r="N171" i="29"/>
  <c r="V169" i="29"/>
  <c r="R168" i="29"/>
  <c r="N167" i="29"/>
  <c r="V165" i="29"/>
  <c r="R164" i="29"/>
  <c r="N163" i="29"/>
  <c r="V161" i="29"/>
  <c r="R160" i="29"/>
  <c r="N159" i="29"/>
  <c r="V157" i="29"/>
  <c r="R156" i="29"/>
  <c r="N155" i="29"/>
  <c r="V153" i="29"/>
  <c r="R152" i="29"/>
  <c r="N151" i="29"/>
  <c r="V149" i="29"/>
  <c r="R148" i="29"/>
  <c r="N147" i="29"/>
  <c r="V145" i="29"/>
  <c r="R144" i="29"/>
  <c r="N143" i="29"/>
  <c r="V141" i="29"/>
  <c r="R140" i="29"/>
  <c r="N139" i="29"/>
  <c r="V137" i="29"/>
  <c r="R136" i="29"/>
  <c r="N135" i="29"/>
  <c r="V133" i="29"/>
  <c r="R132" i="29"/>
  <c r="N131" i="29"/>
  <c r="V129" i="29"/>
  <c r="R128" i="29"/>
  <c r="N127" i="29"/>
  <c r="V125" i="29"/>
  <c r="R124" i="29"/>
  <c r="N123" i="29"/>
  <c r="V121" i="29"/>
  <c r="R120" i="29"/>
  <c r="N119" i="29"/>
  <c r="V117" i="29"/>
  <c r="R116" i="29"/>
  <c r="N115" i="29"/>
  <c r="V113" i="29"/>
  <c r="R112" i="29"/>
  <c r="N111" i="29"/>
  <c r="V109" i="29"/>
  <c r="R108" i="29"/>
  <c r="N107" i="29"/>
  <c r="V105" i="29"/>
  <c r="R104" i="29"/>
  <c r="N103" i="29"/>
  <c r="V101" i="29"/>
  <c r="R100" i="29"/>
  <c r="N99" i="29"/>
  <c r="V97" i="29"/>
  <c r="R96" i="29"/>
  <c r="N95" i="29"/>
  <c r="V93" i="29"/>
  <c r="R92" i="29"/>
  <c r="N91" i="29"/>
  <c r="V89" i="29"/>
  <c r="R88" i="29"/>
  <c r="N87" i="29"/>
  <c r="V85" i="29"/>
  <c r="R84" i="29"/>
  <c r="N83" i="29"/>
  <c r="V81" i="29"/>
  <c r="R80" i="29"/>
  <c r="N79" i="29"/>
  <c r="V77" i="29"/>
  <c r="R76" i="29"/>
  <c r="N75" i="29"/>
  <c r="V73" i="29"/>
  <c r="R72" i="29"/>
  <c r="N71" i="29"/>
  <c r="V69" i="29"/>
  <c r="R68" i="29"/>
  <c r="N67" i="29"/>
  <c r="V65" i="29"/>
  <c r="R64" i="29"/>
  <c r="N63" i="29"/>
  <c r="V61" i="29"/>
  <c r="R60" i="29"/>
  <c r="N59" i="29"/>
  <c r="V57" i="29"/>
  <c r="R56" i="29"/>
  <c r="N55" i="29"/>
  <c r="V53" i="29"/>
  <c r="R52" i="29"/>
  <c r="N51" i="29"/>
  <c r="V49" i="29"/>
  <c r="R48" i="29"/>
  <c r="N47" i="29"/>
  <c r="V45" i="29"/>
  <c r="R44" i="29"/>
  <c r="N43" i="29"/>
  <c r="V41" i="29"/>
  <c r="R40" i="29"/>
  <c r="N39" i="29"/>
  <c r="V37" i="29"/>
  <c r="R36" i="29"/>
  <c r="N35" i="29"/>
  <c r="V33" i="29"/>
  <c r="R32" i="29"/>
  <c r="N31" i="29"/>
  <c r="V29" i="29"/>
  <c r="R28" i="29"/>
  <c r="N27" i="29"/>
  <c r="V25" i="29"/>
  <c r="R24" i="29"/>
  <c r="N23" i="29"/>
  <c r="V21" i="29"/>
  <c r="R20" i="29"/>
  <c r="N19" i="29"/>
  <c r="K533" i="29"/>
  <c r="R482" i="29"/>
  <c r="O453" i="29"/>
  <c r="R431" i="29"/>
  <c r="N410" i="29"/>
  <c r="V388" i="29"/>
  <c r="R367" i="29"/>
  <c r="N346" i="29"/>
  <c r="V332" i="29"/>
  <c r="L325" i="29"/>
  <c r="O318" i="29"/>
  <c r="R311" i="29"/>
  <c r="N306" i="29"/>
  <c r="Q302" i="29"/>
  <c r="S299" i="29"/>
  <c r="O296" i="29"/>
  <c r="N293" i="29"/>
  <c r="P290" i="29"/>
  <c r="R287" i="29"/>
  <c r="K284" i="29"/>
  <c r="M281" i="29"/>
  <c r="O278" i="29"/>
  <c r="K275" i="29"/>
  <c r="V271" i="29"/>
  <c r="N269" i="29"/>
  <c r="R266" i="29"/>
  <c r="V263" i="29"/>
  <c r="O261" i="29"/>
  <c r="R259" i="29"/>
  <c r="P257" i="29"/>
  <c r="T255" i="29"/>
  <c r="K254" i="29"/>
  <c r="Q252" i="29"/>
  <c r="L251" i="29"/>
  <c r="S249" i="29"/>
  <c r="N248" i="29"/>
  <c r="U246" i="29"/>
  <c r="P245" i="29"/>
  <c r="K244" i="29"/>
  <c r="R242" i="29"/>
  <c r="M241" i="29"/>
  <c r="T239" i="29"/>
  <c r="O238" i="29"/>
  <c r="V236" i="29"/>
  <c r="P235" i="29"/>
  <c r="K234" i="29"/>
  <c r="R232" i="29"/>
  <c r="M231" i="29"/>
  <c r="U229" i="29"/>
  <c r="Q228" i="29"/>
  <c r="M227" i="29"/>
  <c r="U225" i="29"/>
  <c r="Q224" i="29"/>
  <c r="M223" i="29"/>
  <c r="U221" i="29"/>
  <c r="Q220" i="29"/>
  <c r="M219" i="29"/>
  <c r="U217" i="29"/>
  <c r="Q216" i="29"/>
  <c r="M215" i="29"/>
  <c r="U213" i="29"/>
  <c r="Q212" i="29"/>
  <c r="M211" i="29"/>
  <c r="U209" i="29"/>
  <c r="Q208" i="29"/>
  <c r="M207" i="29"/>
  <c r="U205" i="29"/>
  <c r="Q204" i="29"/>
  <c r="M203" i="29"/>
  <c r="U201" i="29"/>
  <c r="Q200" i="29"/>
  <c r="M199" i="29"/>
  <c r="U197" i="29"/>
  <c r="Q196" i="29"/>
  <c r="M195" i="29"/>
  <c r="U193" i="29"/>
  <c r="Q192" i="29"/>
  <c r="M191" i="29"/>
  <c r="U189" i="29"/>
  <c r="Q188" i="29"/>
  <c r="M187" i="29"/>
  <c r="U185" i="29"/>
  <c r="Q184" i="29"/>
  <c r="M183" i="29"/>
  <c r="U181" i="29"/>
  <c r="Q180" i="29"/>
  <c r="M179" i="29"/>
  <c r="U177" i="29"/>
  <c r="Q176" i="29"/>
  <c r="M175" i="29"/>
  <c r="U173" i="29"/>
  <c r="Q172" i="29"/>
  <c r="M171" i="29"/>
  <c r="U169" i="29"/>
  <c r="Q168" i="29"/>
  <c r="M167" i="29"/>
  <c r="U165" i="29"/>
  <c r="Q164" i="29"/>
  <c r="M163" i="29"/>
  <c r="U161" i="29"/>
  <c r="Q160" i="29"/>
  <c r="M159" i="29"/>
  <c r="U157" i="29"/>
  <c r="Q156" i="29"/>
  <c r="M155" i="29"/>
  <c r="U153" i="29"/>
  <c r="Q152" i="29"/>
  <c r="M151" i="29"/>
  <c r="U149" i="29"/>
  <c r="Q148" i="29"/>
  <c r="M147" i="29"/>
  <c r="U145" i="29"/>
  <c r="Q144" i="29"/>
  <c r="M143" i="29"/>
  <c r="U141" i="29"/>
  <c r="Q140" i="29"/>
  <c r="M139" i="29"/>
  <c r="U137" i="29"/>
  <c r="Q136" i="29"/>
  <c r="M135" i="29"/>
  <c r="U133" i="29"/>
  <c r="Q132" i="29"/>
  <c r="M131" i="29"/>
  <c r="U129" i="29"/>
  <c r="Q128" i="29"/>
  <c r="M127" i="29"/>
  <c r="U125" i="29"/>
  <c r="Q124" i="29"/>
  <c r="M123" i="29"/>
  <c r="U121" i="29"/>
  <c r="Q120" i="29"/>
  <c r="M119" i="29"/>
  <c r="U117" i="29"/>
  <c r="Q116" i="29"/>
  <c r="M115" i="29"/>
  <c r="U113" i="29"/>
  <c r="Q112" i="29"/>
  <c r="M111" i="29"/>
  <c r="U109" i="29"/>
  <c r="Q108" i="29"/>
  <c r="M107" i="29"/>
  <c r="U105" i="29"/>
  <c r="Q104" i="29"/>
  <c r="M103" i="29"/>
  <c r="U101" i="29"/>
  <c r="Q100" i="29"/>
  <c r="M99" i="29"/>
  <c r="U97" i="29"/>
  <c r="Q96" i="29"/>
  <c r="M95" i="29"/>
  <c r="U93" i="29"/>
  <c r="Q92" i="29"/>
  <c r="M91" i="29"/>
  <c r="U89" i="29"/>
  <c r="Q88" i="29"/>
  <c r="M87" i="29"/>
  <c r="U85" i="29"/>
  <c r="Q84" i="29"/>
  <c r="M83" i="29"/>
  <c r="U81" i="29"/>
  <c r="Q80" i="29"/>
  <c r="M79" i="29"/>
  <c r="U77" i="29"/>
  <c r="Q76" i="29"/>
  <c r="M75" i="29"/>
  <c r="U73" i="29"/>
  <c r="Q72" i="29"/>
  <c r="M71" i="29"/>
  <c r="U69" i="29"/>
  <c r="Q68" i="29"/>
  <c r="M67" i="29"/>
  <c r="U65" i="29"/>
  <c r="Q64" i="29"/>
  <c r="M63" i="29"/>
  <c r="U61" i="29"/>
  <c r="Q60" i="29"/>
  <c r="M59" i="29"/>
  <c r="U57" i="29"/>
  <c r="Q56" i="29"/>
  <c r="M55" i="29"/>
  <c r="U53" i="29"/>
  <c r="Q52" i="29"/>
  <c r="M51" i="29"/>
  <c r="U49" i="29"/>
  <c r="Q48" i="29"/>
  <c r="O522" i="29"/>
  <c r="L480" i="29"/>
  <c r="V451" i="29"/>
  <c r="N430" i="29"/>
  <c r="V408" i="29"/>
  <c r="R387" i="29"/>
  <c r="N366" i="29"/>
  <c r="V344" i="29"/>
  <c r="T331" i="29"/>
  <c r="K325" i="29"/>
  <c r="N318" i="29"/>
  <c r="P310" i="29"/>
  <c r="S305" i="29"/>
  <c r="P302" i="29"/>
  <c r="R299" i="29"/>
  <c r="K296" i="29"/>
  <c r="M293" i="29"/>
  <c r="O290" i="29"/>
  <c r="K287" i="29"/>
  <c r="V283" i="29"/>
  <c r="L281" i="29"/>
  <c r="N278" i="29"/>
  <c r="S274" i="29"/>
  <c r="U271" i="29"/>
  <c r="M269" i="29"/>
  <c r="Q266" i="29"/>
  <c r="U263" i="29"/>
  <c r="N261" i="29"/>
  <c r="M259" i="29"/>
  <c r="O257" i="29"/>
  <c r="S255" i="29"/>
  <c r="V253" i="29"/>
  <c r="P252" i="29"/>
  <c r="K251" i="29"/>
  <c r="R249" i="29"/>
  <c r="M248" i="29"/>
  <c r="T246" i="29"/>
  <c r="O245" i="29"/>
  <c r="V243" i="29"/>
  <c r="Q242" i="29"/>
  <c r="L241" i="29"/>
  <c r="S239" i="29"/>
  <c r="N238" i="29"/>
  <c r="T236" i="29"/>
  <c r="O235" i="29"/>
  <c r="V233" i="29"/>
  <c r="Q232" i="29"/>
  <c r="L231" i="29"/>
  <c r="T229" i="29"/>
  <c r="P228" i="29"/>
  <c r="L227" i="29"/>
  <c r="T225" i="29"/>
  <c r="P224" i="29"/>
  <c r="L223" i="29"/>
  <c r="T221" i="29"/>
  <c r="P220" i="29"/>
  <c r="L219" i="29"/>
  <c r="T217" i="29"/>
  <c r="P216" i="29"/>
  <c r="L215" i="29"/>
  <c r="T213" i="29"/>
  <c r="P212" i="29"/>
  <c r="L211" i="29"/>
  <c r="T209" i="29"/>
  <c r="P208" i="29"/>
  <c r="L207" i="29"/>
  <c r="T205" i="29"/>
  <c r="P204" i="29"/>
  <c r="L203" i="29"/>
  <c r="T201" i="29"/>
  <c r="P200" i="29"/>
  <c r="L199" i="29"/>
  <c r="T197" i="29"/>
  <c r="P196" i="29"/>
  <c r="L195" i="29"/>
  <c r="T193" i="29"/>
  <c r="P192" i="29"/>
  <c r="L191" i="29"/>
  <c r="T189" i="29"/>
  <c r="P188" i="29"/>
  <c r="L187" i="29"/>
  <c r="T185" i="29"/>
  <c r="P184" i="29"/>
  <c r="L183" i="29"/>
  <c r="T181" i="29"/>
  <c r="P180" i="29"/>
  <c r="L179" i="29"/>
  <c r="T177" i="29"/>
  <c r="P176" i="29"/>
  <c r="L175" i="29"/>
  <c r="T173" i="29"/>
  <c r="P172" i="29"/>
  <c r="L171" i="29"/>
  <c r="T169" i="29"/>
  <c r="P168" i="29"/>
  <c r="L167" i="29"/>
  <c r="T165" i="29"/>
  <c r="P164" i="29"/>
  <c r="L163" i="29"/>
  <c r="T161" i="29"/>
  <c r="P160" i="29"/>
  <c r="L159" i="29"/>
  <c r="T157" i="29"/>
  <c r="P156" i="29"/>
  <c r="L155" i="29"/>
  <c r="T153" i="29"/>
  <c r="P152" i="29"/>
  <c r="L151" i="29"/>
  <c r="T149" i="29"/>
  <c r="P148" i="29"/>
  <c r="L147" i="29"/>
  <c r="T145" i="29"/>
  <c r="P144" i="29"/>
  <c r="L143" i="29"/>
  <c r="T141" i="29"/>
  <c r="P140" i="29"/>
  <c r="L139" i="29"/>
  <c r="T137" i="29"/>
  <c r="P136" i="29"/>
  <c r="L135" i="29"/>
  <c r="T133" i="29"/>
  <c r="P132" i="29"/>
  <c r="L131" i="29"/>
  <c r="T129" i="29"/>
  <c r="P128" i="29"/>
  <c r="L127" i="29"/>
  <c r="T125" i="29"/>
  <c r="P124" i="29"/>
  <c r="L123" i="29"/>
  <c r="T121" i="29"/>
  <c r="P120" i="29"/>
  <c r="L119" i="29"/>
  <c r="T117" i="29"/>
  <c r="P116" i="29"/>
  <c r="L115" i="29"/>
  <c r="T113" i="29"/>
  <c r="P112" i="29"/>
  <c r="L111" i="29"/>
  <c r="T109" i="29"/>
  <c r="P108" i="29"/>
  <c r="L107" i="29"/>
  <c r="T105" i="29"/>
  <c r="P104" i="29"/>
  <c r="L103" i="29"/>
  <c r="T101" i="29"/>
  <c r="P100" i="29"/>
  <c r="L99" i="29"/>
  <c r="T97" i="29"/>
  <c r="P96" i="29"/>
  <c r="L95" i="29"/>
  <c r="T93" i="29"/>
  <c r="P92" i="29"/>
  <c r="L91" i="29"/>
  <c r="T89" i="29"/>
  <c r="P88" i="29"/>
  <c r="L87" i="29"/>
  <c r="T85" i="29"/>
  <c r="P84" i="29"/>
  <c r="L83" i="29"/>
  <c r="T81" i="29"/>
  <c r="P80" i="29"/>
  <c r="L79" i="29"/>
  <c r="T77" i="29"/>
  <c r="P76" i="29"/>
  <c r="L75" i="29"/>
  <c r="T73" i="29"/>
  <c r="P72" i="29"/>
  <c r="L71" i="29"/>
  <c r="T69" i="29"/>
  <c r="P68" i="29"/>
  <c r="L67" i="29"/>
  <c r="T65" i="29"/>
  <c r="P64" i="29"/>
  <c r="L63" i="29"/>
  <c r="T61" i="29"/>
  <c r="P60" i="29"/>
  <c r="L59" i="29"/>
  <c r="T57" i="29"/>
  <c r="P56" i="29"/>
  <c r="L55" i="29"/>
  <c r="T53" i="29"/>
  <c r="P52" i="29"/>
  <c r="L51" i="29"/>
  <c r="T49" i="29"/>
  <c r="N518" i="29"/>
  <c r="M478" i="29"/>
  <c r="Q450" i="29"/>
  <c r="V428" i="29"/>
  <c r="R407" i="29"/>
  <c r="N386" i="29"/>
  <c r="V364" i="29"/>
  <c r="R343" i="29"/>
  <c r="S331" i="29"/>
  <c r="V324" i="29"/>
  <c r="L317" i="29"/>
  <c r="O310" i="29"/>
  <c r="O305" i="29"/>
  <c r="O302" i="29"/>
  <c r="K299" i="29"/>
  <c r="V295" i="29"/>
  <c r="L293" i="29"/>
  <c r="N290" i="29"/>
  <c r="S286" i="29"/>
  <c r="U283" i="29"/>
  <c r="K281" i="29"/>
  <c r="S277" i="29"/>
  <c r="R274" i="29"/>
  <c r="T271" i="29"/>
  <c r="L269" i="29"/>
  <c r="P266" i="29"/>
  <c r="T263" i="29"/>
  <c r="M261" i="29"/>
  <c r="L259" i="29"/>
  <c r="N257" i="29"/>
  <c r="R255" i="29"/>
  <c r="U253" i="29"/>
  <c r="O252" i="29"/>
  <c r="V250" i="29"/>
  <c r="Q249" i="29"/>
  <c r="L248" i="29"/>
  <c r="S246" i="29"/>
  <c r="N245" i="29"/>
  <c r="U243" i="29"/>
  <c r="P242" i="29"/>
  <c r="K241" i="29"/>
  <c r="R239" i="29"/>
  <c r="L238" i="29"/>
  <c r="S236" i="29"/>
  <c r="N235" i="29"/>
  <c r="U233" i="29"/>
  <c r="P232" i="29"/>
  <c r="K231" i="29"/>
  <c r="S229" i="29"/>
  <c r="O228" i="29"/>
  <c r="K227" i="29"/>
  <c r="S225" i="29"/>
  <c r="O224" i="29"/>
  <c r="K223" i="29"/>
  <c r="S221" i="29"/>
  <c r="O220" i="29"/>
  <c r="K219" i="29"/>
  <c r="S217" i="29"/>
  <c r="O216" i="29"/>
  <c r="K215" i="29"/>
  <c r="S213" i="29"/>
  <c r="O212" i="29"/>
  <c r="K211" i="29"/>
  <c r="S209" i="29"/>
  <c r="O208" i="29"/>
  <c r="K207" i="29"/>
  <c r="S205" i="29"/>
  <c r="O204" i="29"/>
  <c r="K203" i="29"/>
  <c r="S201" i="29"/>
  <c r="O200" i="29"/>
  <c r="K199" i="29"/>
  <c r="S197" i="29"/>
  <c r="O196" i="29"/>
  <c r="K195" i="29"/>
  <c r="S193" i="29"/>
  <c r="O192" i="29"/>
  <c r="K191" i="29"/>
  <c r="S189" i="29"/>
  <c r="O188" i="29"/>
  <c r="K187" i="29"/>
  <c r="S185" i="29"/>
  <c r="O184" i="29"/>
  <c r="K183" i="29"/>
  <c r="S181" i="29"/>
  <c r="O180" i="29"/>
  <c r="K179" i="29"/>
  <c r="S177" i="29"/>
  <c r="O176" i="29"/>
  <c r="K175" i="29"/>
  <c r="S173" i="29"/>
  <c r="O172" i="29"/>
  <c r="K171" i="29"/>
  <c r="S169" i="29"/>
  <c r="O168" i="29"/>
  <c r="K167" i="29"/>
  <c r="S165" i="29"/>
  <c r="O164" i="29"/>
  <c r="K163" i="29"/>
  <c r="S161" i="29"/>
  <c r="O160" i="29"/>
  <c r="K159" i="29"/>
  <c r="S157" i="29"/>
  <c r="O156" i="29"/>
  <c r="K155" i="29"/>
  <c r="S153" i="29"/>
  <c r="O152" i="29"/>
  <c r="K151" i="29"/>
  <c r="S149" i="29"/>
  <c r="O148" i="29"/>
  <c r="K147" i="29"/>
  <c r="S145" i="29"/>
  <c r="O144" i="29"/>
  <c r="K143" i="29"/>
  <c r="S141" i="29"/>
  <c r="O140" i="29"/>
  <c r="K139" i="29"/>
  <c r="S137" i="29"/>
  <c r="O136" i="29"/>
  <c r="K135" i="29"/>
  <c r="S133" i="29"/>
  <c r="O132" i="29"/>
  <c r="K131" i="29"/>
  <c r="S129" i="29"/>
  <c r="O128" i="29"/>
  <c r="K127" i="29"/>
  <c r="S125" i="29"/>
  <c r="O124" i="29"/>
  <c r="K123" i="29"/>
  <c r="S121" i="29"/>
  <c r="O120" i="29"/>
  <c r="K119" i="29"/>
  <c r="S117" i="29"/>
  <c r="O116" i="29"/>
  <c r="K115" i="29"/>
  <c r="S113" i="29"/>
  <c r="O112" i="29"/>
  <c r="K111" i="29"/>
  <c r="S109" i="29"/>
  <c r="O108" i="29"/>
  <c r="K107" i="29"/>
  <c r="S105" i="29"/>
  <c r="O104" i="29"/>
  <c r="K103" i="29"/>
  <c r="S101" i="29"/>
  <c r="O100" i="29"/>
  <c r="K99" i="29"/>
  <c r="S97" i="29"/>
  <c r="O96" i="29"/>
  <c r="K95" i="29"/>
  <c r="S93" i="29"/>
  <c r="O92" i="29"/>
  <c r="K91" i="29"/>
  <c r="S89" i="29"/>
  <c r="O88" i="29"/>
  <c r="K87" i="29"/>
  <c r="S85" i="29"/>
  <c r="O84" i="29"/>
  <c r="K83" i="29"/>
  <c r="S81" i="29"/>
  <c r="O80" i="29"/>
  <c r="K79" i="29"/>
  <c r="S77" i="29"/>
  <c r="O76" i="29"/>
  <c r="K75" i="29"/>
  <c r="S73" i="29"/>
  <c r="O72" i="29"/>
  <c r="K71" i="29"/>
  <c r="S69" i="29"/>
  <c r="O68" i="29"/>
  <c r="K67" i="29"/>
  <c r="S65" i="29"/>
  <c r="O64" i="29"/>
  <c r="K63" i="29"/>
  <c r="S61" i="29"/>
  <c r="O60" i="29"/>
  <c r="K59" i="29"/>
  <c r="S57" i="29"/>
  <c r="O56" i="29"/>
  <c r="K55" i="29"/>
  <c r="S53" i="29"/>
  <c r="O52" i="29"/>
  <c r="K51" i="29"/>
  <c r="S49" i="29"/>
  <c r="O48" i="29"/>
  <c r="R514" i="29"/>
  <c r="S475" i="29"/>
  <c r="L449" i="29"/>
  <c r="R427" i="29"/>
  <c r="N406" i="29"/>
  <c r="V384" i="29"/>
  <c r="R363" i="29"/>
  <c r="N342" i="29"/>
  <c r="R331" i="29"/>
  <c r="T323" i="29"/>
  <c r="K317" i="29"/>
  <c r="N310" i="29"/>
  <c r="L305" i="29"/>
  <c r="N302" i="29"/>
  <c r="S298" i="29"/>
  <c r="U295" i="29"/>
  <c r="K293" i="29"/>
  <c r="S289" i="29"/>
  <c r="R286" i="29"/>
  <c r="T283" i="29"/>
  <c r="V280" i="29"/>
  <c r="O277" i="29"/>
  <c r="Q274" i="29"/>
  <c r="S271" i="29"/>
  <c r="K269" i="29"/>
  <c r="O266" i="29"/>
  <c r="S263" i="29"/>
  <c r="L261" i="29"/>
  <c r="K259" i="29"/>
  <c r="M257" i="29"/>
  <c r="N255" i="29"/>
  <c r="T253" i="29"/>
  <c r="N252" i="29"/>
  <c r="U250" i="29"/>
  <c r="P249" i="29"/>
  <c r="K248" i="29"/>
  <c r="R246" i="29"/>
  <c r="M245" i="29"/>
  <c r="T243" i="29"/>
  <c r="O242" i="29"/>
  <c r="V240" i="29"/>
  <c r="P239" i="29"/>
  <c r="K238" i="29"/>
  <c r="R236" i="29"/>
  <c r="M235" i="29"/>
  <c r="T233" i="29"/>
  <c r="O232" i="29"/>
  <c r="V230" i="29"/>
  <c r="R229" i="29"/>
  <c r="N228" i="29"/>
  <c r="V226" i="29"/>
  <c r="R225" i="29"/>
  <c r="N224" i="29"/>
  <c r="V222" i="29"/>
  <c r="R221" i="29"/>
  <c r="N220" i="29"/>
  <c r="V218" i="29"/>
  <c r="R217" i="29"/>
  <c r="N216" i="29"/>
  <c r="V214" i="29"/>
  <c r="R213" i="29"/>
  <c r="N212" i="29"/>
  <c r="V210" i="29"/>
  <c r="R209" i="29"/>
  <c r="N208" i="29"/>
  <c r="V206" i="29"/>
  <c r="R205" i="29"/>
  <c r="N204" i="29"/>
  <c r="V202" i="29"/>
  <c r="R201" i="29"/>
  <c r="N200" i="29"/>
  <c r="V198" i="29"/>
  <c r="R197" i="29"/>
  <c r="N196" i="29"/>
  <c r="V194" i="29"/>
  <c r="R193" i="29"/>
  <c r="N192" i="29"/>
  <c r="V190" i="29"/>
  <c r="R189" i="29"/>
  <c r="N188" i="29"/>
  <c r="V186" i="29"/>
  <c r="R185" i="29"/>
  <c r="N184" i="29"/>
  <c r="V182" i="29"/>
  <c r="R181" i="29"/>
  <c r="N180" i="29"/>
  <c r="V178" i="29"/>
  <c r="R177" i="29"/>
  <c r="N176" i="29"/>
  <c r="V174" i="29"/>
  <c r="R173" i="29"/>
  <c r="N172" i="29"/>
  <c r="V170" i="29"/>
  <c r="R169" i="29"/>
  <c r="N168" i="29"/>
  <c r="V166" i="29"/>
  <c r="R165" i="29"/>
  <c r="N164" i="29"/>
  <c r="V162" i="29"/>
  <c r="R161" i="29"/>
  <c r="N160" i="29"/>
  <c r="V158" i="29"/>
  <c r="R157" i="29"/>
  <c r="N156" i="29"/>
  <c r="V154" i="29"/>
  <c r="R153" i="29"/>
  <c r="N152" i="29"/>
  <c r="V150" i="29"/>
  <c r="R149" i="29"/>
  <c r="N148" i="29"/>
  <c r="V146" i="29"/>
  <c r="R145" i="29"/>
  <c r="N144" i="29"/>
  <c r="V142" i="29"/>
  <c r="R141" i="29"/>
  <c r="N140" i="29"/>
  <c r="V138" i="29"/>
  <c r="R137" i="29"/>
  <c r="N136" i="29"/>
  <c r="V134" i="29"/>
  <c r="R133" i="29"/>
  <c r="N132" i="29"/>
  <c r="V130" i="29"/>
  <c r="R129" i="29"/>
  <c r="N128" i="29"/>
  <c r="V126" i="29"/>
  <c r="R125" i="29"/>
  <c r="N124" i="29"/>
  <c r="V122" i="29"/>
  <c r="R121" i="29"/>
  <c r="N120" i="29"/>
  <c r="V118" i="29"/>
  <c r="R117" i="29"/>
  <c r="N116" i="29"/>
  <c r="V114" i="29"/>
  <c r="R113" i="29"/>
  <c r="N112" i="29"/>
  <c r="V110" i="29"/>
  <c r="R109" i="29"/>
  <c r="N108" i="29"/>
  <c r="V106" i="29"/>
  <c r="R105" i="29"/>
  <c r="N104" i="29"/>
  <c r="V102" i="29"/>
  <c r="R101" i="29"/>
  <c r="N100" i="29"/>
  <c r="V98" i="29"/>
  <c r="R97" i="29"/>
  <c r="N96" i="29"/>
  <c r="V94" i="29"/>
  <c r="R93" i="29"/>
  <c r="N92" i="29"/>
  <c r="V90" i="29"/>
  <c r="R89" i="29"/>
  <c r="N88" i="29"/>
  <c r="V86" i="29"/>
  <c r="R85" i="29"/>
  <c r="N84" i="29"/>
  <c r="V82" i="29"/>
  <c r="R81" i="29"/>
  <c r="N80" i="29"/>
  <c r="V78" i="29"/>
  <c r="R77" i="29"/>
  <c r="N76" i="29"/>
  <c r="V74" i="29"/>
  <c r="R73" i="29"/>
  <c r="N72" i="29"/>
  <c r="V70" i="29"/>
  <c r="R69" i="29"/>
  <c r="N68" i="29"/>
  <c r="V66" i="29"/>
  <c r="R65" i="29"/>
  <c r="N64" i="29"/>
  <c r="V62" i="29"/>
  <c r="R61" i="29"/>
  <c r="N60" i="29"/>
  <c r="V58" i="29"/>
  <c r="T511" i="29"/>
  <c r="M473" i="29"/>
  <c r="S447" i="29"/>
  <c r="N426" i="29"/>
  <c r="V404" i="29"/>
  <c r="R383" i="29"/>
  <c r="N362" i="29"/>
  <c r="V340" i="29"/>
  <c r="P330" i="29"/>
  <c r="S323" i="29"/>
  <c r="V316" i="29"/>
  <c r="L309" i="29"/>
  <c r="K305" i="29"/>
  <c r="S301" i="29"/>
  <c r="R298" i="29"/>
  <c r="T295" i="29"/>
  <c r="V292" i="29"/>
  <c r="O289" i="29"/>
  <c r="Q286" i="29"/>
  <c r="S283" i="29"/>
  <c r="O280" i="29"/>
  <c r="N277" i="29"/>
  <c r="P274" i="29"/>
  <c r="R271" i="29"/>
  <c r="V268" i="29"/>
  <c r="N266" i="29"/>
  <c r="R263" i="29"/>
  <c r="K261" i="29"/>
  <c r="V258" i="29"/>
  <c r="L257" i="29"/>
  <c r="M255" i="29"/>
  <c r="S253" i="29"/>
  <c r="M252" i="29"/>
  <c r="T250" i="29"/>
  <c r="O249" i="29"/>
  <c r="V247" i="29"/>
  <c r="Q246" i="29"/>
  <c r="L245" i="29"/>
  <c r="S243" i="29"/>
  <c r="N242" i="29"/>
  <c r="T240" i="29"/>
  <c r="O239" i="29"/>
  <c r="V237" i="29"/>
  <c r="Q236" i="29"/>
  <c r="L235" i="29"/>
  <c r="S233" i="29"/>
  <c r="N232" i="29"/>
  <c r="U230" i="29"/>
  <c r="Q229" i="29"/>
  <c r="M228" i="29"/>
  <c r="U226" i="29"/>
  <c r="Q225" i="29"/>
  <c r="M224" i="29"/>
  <c r="U222" i="29"/>
  <c r="Q221" i="29"/>
  <c r="M220" i="29"/>
  <c r="U218" i="29"/>
  <c r="Q217" i="29"/>
  <c r="M216" i="29"/>
  <c r="U214" i="29"/>
  <c r="Q213" i="29"/>
  <c r="M212" i="29"/>
  <c r="U210" i="29"/>
  <c r="Q209" i="29"/>
  <c r="M208" i="29"/>
  <c r="U206" i="29"/>
  <c r="Q205" i="29"/>
  <c r="M204" i="29"/>
  <c r="U202" i="29"/>
  <c r="Q201" i="29"/>
  <c r="M200" i="29"/>
  <c r="U198" i="29"/>
  <c r="Q197" i="29"/>
  <c r="M196" i="29"/>
  <c r="U194" i="29"/>
  <c r="Q193" i="29"/>
  <c r="M192" i="29"/>
  <c r="U190" i="29"/>
  <c r="Q189" i="29"/>
  <c r="M188" i="29"/>
  <c r="U186" i="29"/>
  <c r="Q185" i="29"/>
  <c r="M184" i="29"/>
  <c r="U182" i="29"/>
  <c r="Q181" i="29"/>
  <c r="M180" i="29"/>
  <c r="U178" i="29"/>
  <c r="Q177" i="29"/>
  <c r="M176" i="29"/>
  <c r="U174" i="29"/>
  <c r="Q173" i="29"/>
  <c r="M172" i="29"/>
  <c r="U170" i="29"/>
  <c r="Q169" i="29"/>
  <c r="M168" i="29"/>
  <c r="U166" i="29"/>
  <c r="Q165" i="29"/>
  <c r="M164" i="29"/>
  <c r="U162" i="29"/>
  <c r="Q161" i="29"/>
  <c r="M160" i="29"/>
  <c r="U158" i="29"/>
  <c r="Q157" i="29"/>
  <c r="M156" i="29"/>
  <c r="U154" i="29"/>
  <c r="Q153" i="29"/>
  <c r="M152" i="29"/>
  <c r="U150" i="29"/>
  <c r="Q149" i="29"/>
  <c r="M148" i="29"/>
  <c r="U146" i="29"/>
  <c r="Q145" i="29"/>
  <c r="M144" i="29"/>
  <c r="U142" i="29"/>
  <c r="Q141" i="29"/>
  <c r="M140" i="29"/>
  <c r="U138" i="29"/>
  <c r="Q137" i="29"/>
  <c r="M136" i="29"/>
  <c r="U134" i="29"/>
  <c r="Q133" i="29"/>
  <c r="M132" i="29"/>
  <c r="U130" i="29"/>
  <c r="Q129" i="29"/>
  <c r="M128" i="29"/>
  <c r="U126" i="29"/>
  <c r="Q125" i="29"/>
  <c r="M124" i="29"/>
  <c r="U122" i="29"/>
  <c r="Q121" i="29"/>
  <c r="M120" i="29"/>
  <c r="U118" i="29"/>
  <c r="Q117" i="29"/>
  <c r="M116" i="29"/>
  <c r="U114" i="29"/>
  <c r="Q113" i="29"/>
  <c r="M112" i="29"/>
  <c r="U110" i="29"/>
  <c r="Q109" i="29"/>
  <c r="M108" i="29"/>
  <c r="U106" i="29"/>
  <c r="Q105" i="29"/>
  <c r="M104" i="29"/>
  <c r="U102" i="29"/>
  <c r="Q101" i="29"/>
  <c r="M100" i="29"/>
  <c r="U98" i="29"/>
  <c r="Q97" i="29"/>
  <c r="M96" i="29"/>
  <c r="U94" i="29"/>
  <c r="Q93" i="29"/>
  <c r="M92" i="29"/>
  <c r="U90" i="29"/>
  <c r="Q89" i="29"/>
  <c r="M88" i="29"/>
  <c r="U86" i="29"/>
  <c r="Q85" i="29"/>
  <c r="M84" i="29"/>
  <c r="U82" i="29"/>
  <c r="Q81" i="29"/>
  <c r="M80" i="29"/>
  <c r="U78" i="29"/>
  <c r="Q77" i="29"/>
  <c r="M76" i="29"/>
  <c r="U74" i="29"/>
  <c r="Q73" i="29"/>
  <c r="M72" i="29"/>
  <c r="U70" i="29"/>
  <c r="Q69" i="29"/>
  <c r="M68" i="29"/>
  <c r="U66" i="29"/>
  <c r="Q65" i="29"/>
  <c r="M64" i="29"/>
  <c r="U62" i="29"/>
  <c r="Q61" i="29"/>
  <c r="M60" i="29"/>
  <c r="U58" i="29"/>
  <c r="K509" i="29"/>
  <c r="L471" i="29"/>
  <c r="N446" i="29"/>
  <c r="V424" i="29"/>
  <c r="R403" i="29"/>
  <c r="N382" i="29"/>
  <c r="V360" i="29"/>
  <c r="R339" i="29"/>
  <c r="O330" i="29"/>
  <c r="R323" i="29"/>
  <c r="T315" i="29"/>
  <c r="K309" i="29"/>
  <c r="V304" i="29"/>
  <c r="O301" i="29"/>
  <c r="Q298" i="29"/>
  <c r="S295" i="29"/>
  <c r="O292" i="29"/>
  <c r="N289" i="29"/>
  <c r="P286" i="29"/>
  <c r="R283" i="29"/>
  <c r="K280" i="29"/>
  <c r="M277" i="29"/>
  <c r="O274" i="29"/>
  <c r="K271" i="29"/>
  <c r="O268" i="29"/>
  <c r="S265" i="29"/>
  <c r="K263" i="29"/>
  <c r="V260" i="29"/>
  <c r="T258" i="29"/>
  <c r="K257" i="29"/>
  <c r="L255" i="29"/>
  <c r="R253" i="29"/>
  <c r="L252" i="29"/>
  <c r="S250" i="29"/>
  <c r="N249" i="29"/>
  <c r="U247" i="29"/>
  <c r="P246" i="29"/>
  <c r="K245" i="29"/>
  <c r="R243" i="29"/>
  <c r="L242" i="29"/>
  <c r="S240" i="29"/>
  <c r="N239" i="29"/>
  <c r="U237" i="29"/>
  <c r="P236" i="29"/>
  <c r="K235" i="29"/>
  <c r="R233" i="29"/>
  <c r="M232" i="29"/>
  <c r="T230" i="29"/>
  <c r="P229" i="29"/>
  <c r="L228" i="29"/>
  <c r="T226" i="29"/>
  <c r="P225" i="29"/>
  <c r="L224" i="29"/>
  <c r="T222" i="29"/>
  <c r="P221" i="29"/>
  <c r="L220" i="29"/>
  <c r="T218" i="29"/>
  <c r="P217" i="29"/>
  <c r="L216" i="29"/>
  <c r="T214" i="29"/>
  <c r="P213" i="29"/>
  <c r="L212" i="29"/>
  <c r="T210" i="29"/>
  <c r="P209" i="29"/>
  <c r="L208" i="29"/>
  <c r="T206" i="29"/>
  <c r="P205" i="29"/>
  <c r="L204" i="29"/>
  <c r="T202" i="29"/>
  <c r="P201" i="29"/>
  <c r="L200" i="29"/>
  <c r="T198" i="29"/>
  <c r="P197" i="29"/>
  <c r="L196" i="29"/>
  <c r="T194" i="29"/>
  <c r="P193" i="29"/>
  <c r="L192" i="29"/>
  <c r="T190" i="29"/>
  <c r="P189" i="29"/>
  <c r="L188" i="29"/>
  <c r="T186" i="29"/>
  <c r="P185" i="29"/>
  <c r="L184" i="29"/>
  <c r="T182" i="29"/>
  <c r="P181" i="29"/>
  <c r="L180" i="29"/>
  <c r="T178" i="29"/>
  <c r="P177" i="29"/>
  <c r="L176" i="29"/>
  <c r="T174" i="29"/>
  <c r="P173" i="29"/>
  <c r="L172" i="29"/>
  <c r="T170" i="29"/>
  <c r="P169" i="29"/>
  <c r="L168" i="29"/>
  <c r="T166" i="29"/>
  <c r="P165" i="29"/>
  <c r="L164" i="29"/>
  <c r="T162" i="29"/>
  <c r="P161" i="29"/>
  <c r="L160" i="29"/>
  <c r="T158" i="29"/>
  <c r="P157" i="29"/>
  <c r="L156" i="29"/>
  <c r="T154" i="29"/>
  <c r="P153" i="29"/>
  <c r="L152" i="29"/>
  <c r="T150" i="29"/>
  <c r="P149" i="29"/>
  <c r="L148" i="29"/>
  <c r="T146" i="29"/>
  <c r="P145" i="29"/>
  <c r="L144" i="29"/>
  <c r="T142" i="29"/>
  <c r="P141" i="29"/>
  <c r="L140" i="29"/>
  <c r="T138" i="29"/>
  <c r="P137" i="29"/>
  <c r="L136" i="29"/>
  <c r="T134" i="29"/>
  <c r="P133" i="29"/>
  <c r="L132" i="29"/>
  <c r="T130" i="29"/>
  <c r="P129" i="29"/>
  <c r="L128" i="29"/>
  <c r="T126" i="29"/>
  <c r="P125" i="29"/>
  <c r="L124" i="29"/>
  <c r="T122" i="29"/>
  <c r="P121" i="29"/>
  <c r="L120" i="29"/>
  <c r="T118" i="29"/>
  <c r="P117" i="29"/>
  <c r="L116" i="29"/>
  <c r="T114" i="29"/>
  <c r="P113" i="29"/>
  <c r="L112" i="29"/>
  <c r="T110" i="29"/>
  <c r="P109" i="29"/>
  <c r="L108" i="29"/>
  <c r="T106" i="29"/>
  <c r="P105" i="29"/>
  <c r="L104" i="29"/>
  <c r="T102" i="29"/>
  <c r="P101" i="29"/>
  <c r="L100" i="29"/>
  <c r="T98" i="29"/>
  <c r="P97" i="29"/>
  <c r="L96" i="29"/>
  <c r="T94" i="29"/>
  <c r="P93" i="29"/>
  <c r="L92" i="29"/>
  <c r="T90" i="29"/>
  <c r="P89" i="29"/>
  <c r="L88" i="29"/>
  <c r="T86" i="29"/>
  <c r="P85" i="29"/>
  <c r="L84" i="29"/>
  <c r="T82" i="29"/>
  <c r="P81" i="29"/>
  <c r="L80" i="29"/>
  <c r="T78" i="29"/>
  <c r="P77" i="29"/>
  <c r="L76" i="29"/>
  <c r="T74" i="29"/>
  <c r="P73" i="29"/>
  <c r="L72" i="29"/>
  <c r="T70" i="29"/>
  <c r="P69" i="29"/>
  <c r="L68" i="29"/>
  <c r="T66" i="29"/>
  <c r="P65" i="29"/>
  <c r="L64" i="29"/>
  <c r="T62" i="29"/>
  <c r="P61" i="29"/>
  <c r="L60" i="29"/>
  <c r="T58" i="29"/>
  <c r="P57" i="29"/>
  <c r="L56" i="29"/>
  <c r="T54" i="29"/>
  <c r="P53" i="29"/>
  <c r="L52" i="29"/>
  <c r="T50" i="29"/>
  <c r="P506" i="29"/>
  <c r="Q469" i="29"/>
  <c r="V444" i="29"/>
  <c r="R423" i="29"/>
  <c r="N402" i="29"/>
  <c r="V380" i="29"/>
  <c r="R359" i="29"/>
  <c r="N338" i="29"/>
  <c r="N330" i="29"/>
  <c r="P322" i="29"/>
  <c r="S315" i="29"/>
  <c r="V308" i="29"/>
  <c r="O304" i="29"/>
  <c r="N301" i="29"/>
  <c r="P298" i="29"/>
  <c r="R295" i="29"/>
  <c r="K292" i="29"/>
  <c r="M289" i="29"/>
  <c r="O286" i="29"/>
  <c r="K283" i="29"/>
  <c r="V279" i="29"/>
  <c r="L277" i="29"/>
  <c r="N274" i="29"/>
  <c r="T270" i="29"/>
  <c r="L268" i="29"/>
  <c r="P265" i="29"/>
  <c r="T262" i="29"/>
  <c r="Q260" i="29"/>
  <c r="S258" i="29"/>
  <c r="V256" i="29"/>
  <c r="K255" i="29"/>
  <c r="Q253" i="29"/>
  <c r="K252" i="29"/>
  <c r="R250" i="29"/>
  <c r="M249" i="29"/>
  <c r="T247" i="29"/>
  <c r="O246" i="29"/>
  <c r="V244" i="29"/>
  <c r="P243" i="29"/>
  <c r="K242" i="29"/>
  <c r="R240" i="29"/>
  <c r="M239" i="29"/>
  <c r="T237" i="29"/>
  <c r="O236" i="29"/>
  <c r="V234" i="29"/>
  <c r="Q233" i="29"/>
  <c r="L232" i="29"/>
  <c r="S230" i="29"/>
  <c r="O229" i="29"/>
  <c r="K228" i="29"/>
  <c r="S226" i="29"/>
  <c r="O225" i="29"/>
  <c r="K224" i="29"/>
  <c r="S222" i="29"/>
  <c r="O221" i="29"/>
  <c r="K220" i="29"/>
  <c r="S218" i="29"/>
  <c r="O217" i="29"/>
  <c r="K216" i="29"/>
  <c r="S214" i="29"/>
  <c r="O213" i="29"/>
  <c r="K212" i="29"/>
  <c r="S210" i="29"/>
  <c r="O209" i="29"/>
  <c r="K208" i="29"/>
  <c r="S206" i="29"/>
  <c r="O205" i="29"/>
  <c r="K204" i="29"/>
  <c r="S202" i="29"/>
  <c r="O201" i="29"/>
  <c r="K200" i="29"/>
  <c r="S198" i="29"/>
  <c r="O197" i="29"/>
  <c r="K196" i="29"/>
  <c r="S194" i="29"/>
  <c r="O193" i="29"/>
  <c r="K192" i="29"/>
  <c r="S190" i="29"/>
  <c r="O189" i="29"/>
  <c r="K188" i="29"/>
  <c r="S186" i="29"/>
  <c r="O185" i="29"/>
  <c r="K184" i="29"/>
  <c r="S182" i="29"/>
  <c r="O181" i="29"/>
  <c r="K180" i="29"/>
  <c r="S178" i="29"/>
  <c r="O177" i="29"/>
  <c r="K176" i="29"/>
  <c r="S174" i="29"/>
  <c r="O173" i="29"/>
  <c r="K172" i="29"/>
  <c r="S170" i="29"/>
  <c r="O169" i="29"/>
  <c r="K168" i="29"/>
  <c r="S166" i="29"/>
  <c r="O165" i="29"/>
  <c r="K164" i="29"/>
  <c r="S162" i="29"/>
  <c r="O161" i="29"/>
  <c r="K160" i="29"/>
  <c r="S158" i="29"/>
  <c r="O157" i="29"/>
  <c r="K156" i="29"/>
  <c r="S154" i="29"/>
  <c r="O153" i="29"/>
  <c r="K152" i="29"/>
  <c r="S150" i="29"/>
  <c r="O149" i="29"/>
  <c r="K148" i="29"/>
  <c r="S146" i="29"/>
  <c r="O145" i="29"/>
  <c r="K144" i="29"/>
  <c r="S142" i="29"/>
  <c r="O141" i="29"/>
  <c r="K140" i="29"/>
  <c r="S138" i="29"/>
  <c r="O137" i="29"/>
  <c r="K136" i="29"/>
  <c r="S134" i="29"/>
  <c r="O133" i="29"/>
  <c r="K132" i="29"/>
  <c r="S130" i="29"/>
  <c r="O129" i="29"/>
  <c r="K128" i="29"/>
  <c r="S126" i="29"/>
  <c r="O125" i="29"/>
  <c r="K124" i="29"/>
  <c r="S122" i="29"/>
  <c r="O121" i="29"/>
  <c r="K120" i="29"/>
  <c r="S118" i="29"/>
  <c r="O117" i="29"/>
  <c r="K116" i="29"/>
  <c r="S114" i="29"/>
  <c r="O113" i="29"/>
  <c r="K112" i="29"/>
  <c r="S110" i="29"/>
  <c r="O109" i="29"/>
  <c r="K108" i="29"/>
  <c r="S106" i="29"/>
  <c r="O105" i="29"/>
  <c r="K104" i="29"/>
  <c r="S102" i="29"/>
  <c r="O101" i="29"/>
  <c r="K100" i="29"/>
  <c r="S98" i="29"/>
  <c r="O97" i="29"/>
  <c r="K96" i="29"/>
  <c r="S94" i="29"/>
  <c r="O93" i="29"/>
  <c r="K92" i="29"/>
  <c r="S90" i="29"/>
  <c r="O89" i="29"/>
  <c r="K88" i="29"/>
  <c r="S86" i="29"/>
  <c r="O85" i="29"/>
  <c r="K84" i="29"/>
  <c r="S82" i="29"/>
  <c r="O81" i="29"/>
  <c r="K80" i="29"/>
  <c r="S78" i="29"/>
  <c r="O77" i="29"/>
  <c r="K76" i="29"/>
  <c r="S74" i="29"/>
  <c r="O73" i="29"/>
  <c r="K72" i="29"/>
  <c r="S70" i="29"/>
  <c r="V503" i="29"/>
  <c r="V467" i="29"/>
  <c r="R443" i="29"/>
  <c r="N422" i="29"/>
  <c r="V400" i="29"/>
  <c r="R379" i="29"/>
  <c r="N358" i="29"/>
  <c r="V336" i="29"/>
  <c r="L329" i="29"/>
  <c r="O322" i="29"/>
  <c r="R315" i="29"/>
  <c r="O308" i="29"/>
  <c r="K304" i="29"/>
  <c r="M301" i="29"/>
  <c r="O298" i="29"/>
  <c r="K295" i="29"/>
  <c r="V291" i="29"/>
  <c r="L289" i="29"/>
  <c r="N286" i="29"/>
  <c r="S282" i="29"/>
  <c r="U279" i="29"/>
  <c r="K277" i="29"/>
  <c r="S273" i="29"/>
  <c r="S270" i="29"/>
  <c r="K268" i="29"/>
  <c r="O265" i="29"/>
  <c r="S262" i="29"/>
  <c r="P260" i="29"/>
  <c r="R258" i="29"/>
  <c r="Q256" i="29"/>
  <c r="V254" i="29"/>
  <c r="P253" i="29"/>
  <c r="V251" i="29"/>
  <c r="Q250" i="29"/>
  <c r="L249" i="29"/>
  <c r="S247" i="29"/>
  <c r="N246" i="29"/>
  <c r="T244" i="29"/>
  <c r="O243" i="29"/>
  <c r="V241" i="29"/>
  <c r="Q240" i="29"/>
  <c r="L239" i="29"/>
  <c r="S237" i="29"/>
  <c r="N236" i="29"/>
  <c r="U234" i="29"/>
  <c r="P233" i="29"/>
  <c r="K232" i="29"/>
  <c r="R230" i="29"/>
  <c r="N229" i="29"/>
  <c r="V227" i="29"/>
  <c r="R226" i="29"/>
  <c r="N225" i="29"/>
  <c r="V223" i="29"/>
  <c r="R222" i="29"/>
  <c r="N221" i="29"/>
  <c r="V219" i="29"/>
  <c r="R218" i="29"/>
  <c r="N217" i="29"/>
  <c r="V215" i="29"/>
  <c r="R214" i="29"/>
  <c r="N213" i="29"/>
  <c r="V211" i="29"/>
  <c r="R210" i="29"/>
  <c r="N209" i="29"/>
  <c r="V207" i="29"/>
  <c r="R206" i="29"/>
  <c r="N205" i="29"/>
  <c r="V203" i="29"/>
  <c r="R202" i="29"/>
  <c r="N201" i="29"/>
  <c r="V199" i="29"/>
  <c r="R198" i="29"/>
  <c r="N197" i="29"/>
  <c r="V195" i="29"/>
  <c r="R194" i="29"/>
  <c r="N193" i="29"/>
  <c r="V191" i="29"/>
  <c r="R190" i="29"/>
  <c r="N189" i="29"/>
  <c r="V187" i="29"/>
  <c r="R186" i="29"/>
  <c r="N185" i="29"/>
  <c r="V183" i="29"/>
  <c r="R182" i="29"/>
  <c r="N181" i="29"/>
  <c r="V179" i="29"/>
  <c r="R178" i="29"/>
  <c r="N177" i="29"/>
  <c r="V175" i="29"/>
  <c r="R174" i="29"/>
  <c r="N173" i="29"/>
  <c r="V171" i="29"/>
  <c r="R170" i="29"/>
  <c r="N169" i="29"/>
  <c r="V167" i="29"/>
  <c r="R166" i="29"/>
  <c r="N165" i="29"/>
  <c r="V163" i="29"/>
  <c r="R162" i="29"/>
  <c r="N161" i="29"/>
  <c r="V159" i="29"/>
  <c r="R158" i="29"/>
  <c r="N157" i="29"/>
  <c r="V155" i="29"/>
  <c r="R154" i="29"/>
  <c r="N153" i="29"/>
  <c r="V151" i="29"/>
  <c r="R150" i="29"/>
  <c r="N149" i="29"/>
  <c r="V147" i="29"/>
  <c r="R146" i="29"/>
  <c r="N145" i="29"/>
  <c r="V143" i="29"/>
  <c r="R142" i="29"/>
  <c r="N141" i="29"/>
  <c r="V139" i="29"/>
  <c r="R138" i="29"/>
  <c r="N137" i="29"/>
  <c r="V135" i="29"/>
  <c r="R134" i="29"/>
  <c r="N133" i="29"/>
  <c r="V131" i="29"/>
  <c r="R130" i="29"/>
  <c r="N129" i="29"/>
  <c r="V127" i="29"/>
  <c r="R126" i="29"/>
  <c r="N125" i="29"/>
  <c r="V123" i="29"/>
  <c r="R122" i="29"/>
  <c r="N121" i="29"/>
  <c r="V119" i="29"/>
  <c r="R118" i="29"/>
  <c r="N117" i="29"/>
  <c r="V115" i="29"/>
  <c r="R114" i="29"/>
  <c r="N113" i="29"/>
  <c r="V111" i="29"/>
  <c r="R110" i="29"/>
  <c r="N109" i="29"/>
  <c r="V107" i="29"/>
  <c r="R106" i="29"/>
  <c r="N105" i="29"/>
  <c r="V103" i="29"/>
  <c r="R102" i="29"/>
  <c r="N101" i="29"/>
  <c r="V99" i="29"/>
  <c r="R98" i="29"/>
  <c r="N97" i="29"/>
  <c r="V95" i="29"/>
  <c r="R94" i="29"/>
  <c r="N93" i="29"/>
  <c r="V91" i="29"/>
  <c r="R90" i="29"/>
  <c r="N89" i="29"/>
  <c r="V87" i="29"/>
  <c r="R86" i="29"/>
  <c r="N85" i="29"/>
  <c r="P501" i="29"/>
  <c r="O466" i="29"/>
  <c r="N442" i="29"/>
  <c r="V420" i="29"/>
  <c r="R399" i="29"/>
  <c r="N378" i="29"/>
  <c r="V356" i="29"/>
  <c r="T335" i="29"/>
  <c r="K329" i="29"/>
  <c r="N322" i="29"/>
  <c r="P314" i="29"/>
  <c r="K308" i="29"/>
  <c r="V303" i="29"/>
  <c r="L301" i="29"/>
  <c r="N298" i="29"/>
  <c r="S294" i="29"/>
  <c r="U291" i="29"/>
  <c r="K289" i="29"/>
  <c r="S285" i="29"/>
  <c r="R282" i="29"/>
  <c r="T279" i="29"/>
  <c r="V276" i="29"/>
  <c r="O273" i="29"/>
  <c r="R270" i="29"/>
  <c r="V267" i="29"/>
  <c r="N265" i="29"/>
  <c r="R262" i="29"/>
  <c r="O260" i="29"/>
  <c r="Q258" i="29"/>
  <c r="P256" i="29"/>
  <c r="U254" i="29"/>
  <c r="O253" i="29"/>
  <c r="U251" i="29"/>
  <c r="P250" i="29"/>
  <c r="K249" i="29"/>
  <c r="R247" i="29"/>
  <c r="L246" i="29"/>
  <c r="S244" i="29"/>
  <c r="N243" i="29"/>
  <c r="U241" i="29"/>
  <c r="P240" i="29"/>
  <c r="K239" i="29"/>
  <c r="R237" i="29"/>
  <c r="M236" i="29"/>
  <c r="T234" i="29"/>
  <c r="O233" i="29"/>
  <c r="V231" i="29"/>
  <c r="Q230" i="29"/>
  <c r="M229" i="29"/>
  <c r="U227" i="29"/>
  <c r="Q226" i="29"/>
  <c r="M225" i="29"/>
  <c r="U223" i="29"/>
  <c r="Q222" i="29"/>
  <c r="M221" i="29"/>
  <c r="U219" i="29"/>
  <c r="Q218" i="29"/>
  <c r="M217" i="29"/>
  <c r="U215" i="29"/>
  <c r="Q214" i="29"/>
  <c r="M213" i="29"/>
  <c r="U211" i="29"/>
  <c r="Q210" i="29"/>
  <c r="M209" i="29"/>
  <c r="U207" i="29"/>
  <c r="Q206" i="29"/>
  <c r="M205" i="29"/>
  <c r="U203" i="29"/>
  <c r="Q202" i="29"/>
  <c r="M201" i="29"/>
  <c r="U199" i="29"/>
  <c r="Q198" i="29"/>
  <c r="M197" i="29"/>
  <c r="U195" i="29"/>
  <c r="Q194" i="29"/>
  <c r="M193" i="29"/>
  <c r="U191" i="29"/>
  <c r="Q190" i="29"/>
  <c r="M189" i="29"/>
  <c r="U187" i="29"/>
  <c r="Q186" i="29"/>
  <c r="M185" i="29"/>
  <c r="U183" i="29"/>
  <c r="Q182" i="29"/>
  <c r="M181" i="29"/>
  <c r="U179" i="29"/>
  <c r="Q178" i="29"/>
  <c r="M177" i="29"/>
  <c r="U175" i="29"/>
  <c r="Q174" i="29"/>
  <c r="M173" i="29"/>
  <c r="U171" i="29"/>
  <c r="Q170" i="29"/>
  <c r="M169" i="29"/>
  <c r="U167" i="29"/>
  <c r="Q166" i="29"/>
  <c r="M165" i="29"/>
  <c r="U163" i="29"/>
  <c r="Q162" i="29"/>
  <c r="M161" i="29"/>
  <c r="U159" i="29"/>
  <c r="Q158" i="29"/>
  <c r="M157" i="29"/>
  <c r="U155" i="29"/>
  <c r="Q154" i="29"/>
  <c r="M153" i="29"/>
  <c r="U151" i="29"/>
  <c r="Q150" i="29"/>
  <c r="M149" i="29"/>
  <c r="U147" i="29"/>
  <c r="Q146" i="29"/>
  <c r="M145" i="29"/>
  <c r="U143" i="29"/>
  <c r="Q142" i="29"/>
  <c r="M141" i="29"/>
  <c r="U139" i="29"/>
  <c r="Q138" i="29"/>
  <c r="M137" i="29"/>
  <c r="U135" i="29"/>
  <c r="Q134" i="29"/>
  <c r="M133" i="29"/>
  <c r="U131" i="29"/>
  <c r="Q130" i="29"/>
  <c r="M129" i="29"/>
  <c r="U127" i="29"/>
  <c r="Q126" i="29"/>
  <c r="M125" i="29"/>
  <c r="U123" i="29"/>
  <c r="Q122" i="29"/>
  <c r="M121" i="29"/>
  <c r="U119" i="29"/>
  <c r="Q118" i="29"/>
  <c r="M117" i="29"/>
  <c r="U115" i="29"/>
  <c r="Q114" i="29"/>
  <c r="M113" i="29"/>
  <c r="U111" i="29"/>
  <c r="Q110" i="29"/>
  <c r="M109" i="29"/>
  <c r="U107" i="29"/>
  <c r="Q106" i="29"/>
  <c r="M105" i="29"/>
  <c r="U103" i="29"/>
  <c r="Q102" i="29"/>
  <c r="M101" i="29"/>
  <c r="U99" i="29"/>
  <c r="Q98" i="29"/>
  <c r="M97" i="29"/>
  <c r="U95" i="29"/>
  <c r="Q94" i="29"/>
  <c r="M93" i="29"/>
  <c r="U91" i="29"/>
  <c r="Q90" i="29"/>
  <c r="M89" i="29"/>
  <c r="U87" i="29"/>
  <c r="Q86" i="29"/>
  <c r="M85" i="29"/>
  <c r="U83" i="29"/>
  <c r="Q82" i="29"/>
  <c r="M81" i="29"/>
  <c r="U79" i="29"/>
  <c r="Q78" i="29"/>
  <c r="M77" i="29"/>
  <c r="U75" i="29"/>
  <c r="Q74" i="29"/>
  <c r="M73" i="29"/>
  <c r="U71" i="29"/>
  <c r="Q70" i="29"/>
  <c r="M69" i="29"/>
  <c r="U67" i="29"/>
  <c r="Q499" i="29"/>
  <c r="S464" i="29"/>
  <c r="V440" i="29"/>
  <c r="R419" i="29"/>
  <c r="N398" i="29"/>
  <c r="V376" i="29"/>
  <c r="R355" i="29"/>
  <c r="S335" i="29"/>
  <c r="V328" i="29"/>
  <c r="L321" i="29"/>
  <c r="O314" i="29"/>
  <c r="T307" i="29"/>
  <c r="U303" i="29"/>
  <c r="K301" i="29"/>
  <c r="S297" i="29"/>
  <c r="R294" i="29"/>
  <c r="T291" i="29"/>
  <c r="V288" i="29"/>
  <c r="O285" i="29"/>
  <c r="Q282" i="29"/>
  <c r="S279" i="29"/>
  <c r="O276" i="29"/>
  <c r="N273" i="29"/>
  <c r="Q270" i="29"/>
  <c r="U267" i="29"/>
  <c r="M265" i="29"/>
  <c r="Q262" i="29"/>
  <c r="N260" i="29"/>
  <c r="P258" i="29"/>
  <c r="O256" i="29"/>
  <c r="T254" i="29"/>
  <c r="N253" i="29"/>
  <c r="T251" i="29"/>
  <c r="O250" i="29"/>
  <c r="V248" i="29"/>
  <c r="P247" i="29"/>
  <c r="K246" i="29"/>
  <c r="R244" i="29"/>
  <c r="M243" i="29"/>
  <c r="T241" i="29"/>
  <c r="O240" i="29"/>
  <c r="V238" i="29"/>
  <c r="Q237" i="29"/>
  <c r="L236" i="29"/>
  <c r="S234" i="29"/>
  <c r="N233" i="29"/>
  <c r="U231" i="29"/>
  <c r="P230" i="29"/>
  <c r="L229" i="29"/>
  <c r="T227" i="29"/>
  <c r="P226" i="29"/>
  <c r="L225" i="29"/>
  <c r="T223" i="29"/>
  <c r="P222" i="29"/>
  <c r="L221" i="29"/>
  <c r="T219" i="29"/>
  <c r="P218" i="29"/>
  <c r="L217" i="29"/>
  <c r="T215" i="29"/>
  <c r="P214" i="29"/>
  <c r="L213" i="29"/>
  <c r="T211" i="29"/>
  <c r="P210" i="29"/>
  <c r="L209" i="29"/>
  <c r="T207" i="29"/>
  <c r="P206" i="29"/>
  <c r="L205" i="29"/>
  <c r="T203" i="29"/>
  <c r="P202" i="29"/>
  <c r="L201" i="29"/>
  <c r="T199" i="29"/>
  <c r="P198" i="29"/>
  <c r="L197" i="29"/>
  <c r="T195" i="29"/>
  <c r="P194" i="29"/>
  <c r="L193" i="29"/>
  <c r="T191" i="29"/>
  <c r="P190" i="29"/>
  <c r="L189" i="29"/>
  <c r="T187" i="29"/>
  <c r="P186" i="29"/>
  <c r="L185" i="29"/>
  <c r="T183" i="29"/>
  <c r="P182" i="29"/>
  <c r="L181" i="29"/>
  <c r="T179" i="29"/>
  <c r="P178" i="29"/>
  <c r="L177" i="29"/>
  <c r="T175" i="29"/>
  <c r="P174" i="29"/>
  <c r="L173" i="29"/>
  <c r="T171" i="29"/>
  <c r="P170" i="29"/>
  <c r="L169" i="29"/>
  <c r="T167" i="29"/>
  <c r="P166" i="29"/>
  <c r="L165" i="29"/>
  <c r="T163" i="29"/>
  <c r="P162" i="29"/>
  <c r="L161" i="29"/>
  <c r="T159" i="29"/>
  <c r="P158" i="29"/>
  <c r="L157" i="29"/>
  <c r="T155" i="29"/>
  <c r="P154" i="29"/>
  <c r="L153" i="29"/>
  <c r="T151" i="29"/>
  <c r="P150" i="29"/>
  <c r="L149" i="29"/>
  <c r="T147" i="29"/>
  <c r="P146" i="29"/>
  <c r="L145" i="29"/>
  <c r="T143" i="29"/>
  <c r="P142" i="29"/>
  <c r="L141" i="29"/>
  <c r="T139" i="29"/>
  <c r="P138" i="29"/>
  <c r="L137" i="29"/>
  <c r="T135" i="29"/>
  <c r="P134" i="29"/>
  <c r="L133" i="29"/>
  <c r="T131" i="29"/>
  <c r="P130" i="29"/>
  <c r="L129" i="29"/>
  <c r="T127" i="29"/>
  <c r="P126" i="29"/>
  <c r="L125" i="29"/>
  <c r="T123" i="29"/>
  <c r="P122" i="29"/>
  <c r="L121" i="29"/>
  <c r="T119" i="29"/>
  <c r="P118" i="29"/>
  <c r="L117" i="29"/>
  <c r="T115" i="29"/>
  <c r="P114" i="29"/>
  <c r="L113" i="29"/>
  <c r="T111" i="29"/>
  <c r="P110" i="29"/>
  <c r="L109" i="29"/>
  <c r="T107" i="29"/>
  <c r="P106" i="29"/>
  <c r="L105" i="29"/>
  <c r="T103" i="29"/>
  <c r="P102" i="29"/>
  <c r="L101" i="29"/>
  <c r="T99" i="29"/>
  <c r="P98" i="29"/>
  <c r="L97" i="29"/>
  <c r="T95" i="29"/>
  <c r="P94" i="29"/>
  <c r="L93" i="29"/>
  <c r="T91" i="29"/>
  <c r="P90" i="29"/>
  <c r="L89" i="29"/>
  <c r="T87" i="29"/>
  <c r="P86" i="29"/>
  <c r="L85" i="29"/>
  <c r="K497" i="29"/>
  <c r="V462" i="29"/>
  <c r="R439" i="29"/>
  <c r="N418" i="29"/>
  <c r="V396" i="29"/>
  <c r="R375" i="29"/>
  <c r="N354" i="29"/>
  <c r="R335" i="29"/>
  <c r="T327" i="29"/>
  <c r="K321" i="29"/>
  <c r="N314" i="29"/>
  <c r="S307" i="29"/>
  <c r="T303" i="29"/>
  <c r="V300" i="29"/>
  <c r="O297" i="29"/>
  <c r="Q294" i="29"/>
  <c r="S291" i="29"/>
  <c r="O288" i="29"/>
  <c r="N285" i="29"/>
  <c r="P282" i="29"/>
  <c r="R279" i="29"/>
  <c r="K276" i="29"/>
  <c r="M273" i="29"/>
  <c r="P270" i="29"/>
  <c r="T267" i="29"/>
  <c r="L265" i="29"/>
  <c r="P262" i="29"/>
  <c r="L260" i="29"/>
  <c r="O258" i="29"/>
  <c r="N256" i="29"/>
  <c r="S254" i="29"/>
  <c r="M253" i="29"/>
  <c r="S251" i="29"/>
  <c r="N250" i="29"/>
  <c r="T248" i="29"/>
  <c r="O247" i="29"/>
  <c r="V245" i="29"/>
  <c r="Q244" i="29"/>
  <c r="L243" i="29"/>
  <c r="S241" i="29"/>
  <c r="N240" i="29"/>
  <c r="U238" i="29"/>
  <c r="P237" i="29"/>
  <c r="K236" i="29"/>
  <c r="R234" i="29"/>
  <c r="M233" i="29"/>
  <c r="T231" i="29"/>
  <c r="O230" i="29"/>
  <c r="K229" i="29"/>
  <c r="S227" i="29"/>
  <c r="O226" i="29"/>
  <c r="K225" i="29"/>
  <c r="S223" i="29"/>
  <c r="O222" i="29"/>
  <c r="K221" i="29"/>
  <c r="S219" i="29"/>
  <c r="O218" i="29"/>
  <c r="K217" i="29"/>
  <c r="S215" i="29"/>
  <c r="O214" i="29"/>
  <c r="K213" i="29"/>
  <c r="S211" i="29"/>
  <c r="O210" i="29"/>
  <c r="K209" i="29"/>
  <c r="S207" i="29"/>
  <c r="O206" i="29"/>
  <c r="K205" i="29"/>
  <c r="S203" i="29"/>
  <c r="O202" i="29"/>
  <c r="K201" i="29"/>
  <c r="S199" i="29"/>
  <c r="O198" i="29"/>
  <c r="K197" i="29"/>
  <c r="S195" i="29"/>
  <c r="O194" i="29"/>
  <c r="K193" i="29"/>
  <c r="S191" i="29"/>
  <c r="O190" i="29"/>
  <c r="K189" i="29"/>
  <c r="S187" i="29"/>
  <c r="O186" i="29"/>
  <c r="K185" i="29"/>
  <c r="S183" i="29"/>
  <c r="O182" i="29"/>
  <c r="K181" i="29"/>
  <c r="S179" i="29"/>
  <c r="O178" i="29"/>
  <c r="K177" i="29"/>
  <c r="S175" i="29"/>
  <c r="O174" i="29"/>
  <c r="K173" i="29"/>
  <c r="S171" i="29"/>
  <c r="O170" i="29"/>
  <c r="K169" i="29"/>
  <c r="S167" i="29"/>
  <c r="O166" i="29"/>
  <c r="K165" i="29"/>
  <c r="S163" i="29"/>
  <c r="O162" i="29"/>
  <c r="K161" i="29"/>
  <c r="S159" i="29"/>
  <c r="O158" i="29"/>
  <c r="K157" i="29"/>
  <c r="S155" i="29"/>
  <c r="O154" i="29"/>
  <c r="K153" i="29"/>
  <c r="S151" i="29"/>
  <c r="O150" i="29"/>
  <c r="K149" i="29"/>
  <c r="S147" i="29"/>
  <c r="O146" i="29"/>
  <c r="K145" i="29"/>
  <c r="S143" i="29"/>
  <c r="O142" i="29"/>
  <c r="K141" i="29"/>
  <c r="S139" i="29"/>
  <c r="O138" i="29"/>
  <c r="K137" i="29"/>
  <c r="S135" i="29"/>
  <c r="O134" i="29"/>
  <c r="K133" i="29"/>
  <c r="S131" i="29"/>
  <c r="O130" i="29"/>
  <c r="K129" i="29"/>
  <c r="S127" i="29"/>
  <c r="O126" i="29"/>
  <c r="K125" i="29"/>
  <c r="S123" i="29"/>
  <c r="O122" i="29"/>
  <c r="K121" i="29"/>
  <c r="S119" i="29"/>
  <c r="O118" i="29"/>
  <c r="K117" i="29"/>
  <c r="Q494" i="29"/>
  <c r="O461" i="29"/>
  <c r="N438" i="29"/>
  <c r="V416" i="29"/>
  <c r="R395" i="29"/>
  <c r="N374" i="29"/>
  <c r="V352" i="29"/>
  <c r="P334" i="29"/>
  <c r="S327" i="29"/>
  <c r="V320" i="29"/>
  <c r="L313" i="29"/>
  <c r="R307" i="29"/>
  <c r="S303" i="29"/>
  <c r="O300" i="29"/>
  <c r="N297" i="29"/>
  <c r="P294" i="29"/>
  <c r="R291" i="29"/>
  <c r="K288" i="29"/>
  <c r="M285" i="29"/>
  <c r="O282" i="29"/>
  <c r="K279" i="29"/>
  <c r="V275" i="29"/>
  <c r="L273" i="29"/>
  <c r="O270" i="29"/>
  <c r="S267" i="29"/>
  <c r="K265" i="29"/>
  <c r="O262" i="29"/>
  <c r="K260" i="29"/>
  <c r="N258" i="29"/>
  <c r="M256" i="29"/>
  <c r="R254" i="29"/>
  <c r="L253" i="29"/>
  <c r="R251" i="29"/>
  <c r="L250" i="29"/>
  <c r="S248" i="29"/>
  <c r="N247" i="29"/>
  <c r="U245" i="29"/>
  <c r="P244" i="29"/>
  <c r="K243" i="29"/>
  <c r="R241" i="29"/>
  <c r="M240" i="29"/>
  <c r="T238" i="29"/>
  <c r="O237" i="29"/>
  <c r="V235" i="29"/>
  <c r="Q234" i="29"/>
  <c r="L233" i="29"/>
  <c r="S231" i="29"/>
  <c r="N230" i="29"/>
  <c r="V228" i="29"/>
  <c r="R227" i="29"/>
  <c r="N226" i="29"/>
  <c r="V224" i="29"/>
  <c r="R223" i="29"/>
  <c r="N222" i="29"/>
  <c r="V220" i="29"/>
  <c r="R219" i="29"/>
  <c r="N218" i="29"/>
  <c r="V216" i="29"/>
  <c r="R215" i="29"/>
  <c r="N214" i="29"/>
  <c r="V212" i="29"/>
  <c r="R211" i="29"/>
  <c r="N210" i="29"/>
  <c r="V208" i="29"/>
  <c r="R207" i="29"/>
  <c r="N206" i="29"/>
  <c r="V204" i="29"/>
  <c r="R203" i="29"/>
  <c r="N202" i="29"/>
  <c r="V200" i="29"/>
  <c r="R199" i="29"/>
  <c r="N198" i="29"/>
  <c r="V196" i="29"/>
  <c r="R195" i="29"/>
  <c r="N194" i="29"/>
  <c r="V192" i="29"/>
  <c r="R191" i="29"/>
  <c r="N190" i="29"/>
  <c r="V188" i="29"/>
  <c r="R187" i="29"/>
  <c r="N186" i="29"/>
  <c r="V184" i="29"/>
  <c r="R183" i="29"/>
  <c r="N182" i="29"/>
  <c r="V180" i="29"/>
  <c r="R179" i="29"/>
  <c r="N178" i="29"/>
  <c r="V176" i="29"/>
  <c r="R175" i="29"/>
  <c r="N174" i="29"/>
  <c r="V172" i="29"/>
  <c r="R171" i="29"/>
  <c r="N170" i="29"/>
  <c r="V168" i="29"/>
  <c r="R167" i="29"/>
  <c r="N166" i="29"/>
  <c r="V164" i="29"/>
  <c r="R163" i="29"/>
  <c r="N162" i="29"/>
  <c r="V160" i="29"/>
  <c r="R159" i="29"/>
  <c r="N158" i="29"/>
  <c r="V156" i="29"/>
  <c r="R155" i="29"/>
  <c r="N154" i="29"/>
  <c r="V152" i="29"/>
  <c r="R151" i="29"/>
  <c r="N150" i="29"/>
  <c r="V148" i="29"/>
  <c r="R147" i="29"/>
  <c r="N146" i="29"/>
  <c r="V144" i="29"/>
  <c r="R143" i="29"/>
  <c r="N142" i="29"/>
  <c r="V140" i="29"/>
  <c r="R139" i="29"/>
  <c r="N138" i="29"/>
  <c r="V136" i="29"/>
  <c r="R135" i="29"/>
  <c r="N134" i="29"/>
  <c r="V132" i="29"/>
  <c r="R131" i="29"/>
  <c r="N130" i="29"/>
  <c r="V128" i="29"/>
  <c r="R127" i="29"/>
  <c r="N126" i="29"/>
  <c r="V124" i="29"/>
  <c r="R123" i="29"/>
  <c r="N122" i="29"/>
  <c r="V120" i="29"/>
  <c r="R119" i="29"/>
  <c r="N118" i="29"/>
  <c r="V116" i="29"/>
  <c r="R115" i="29"/>
  <c r="N114" i="29"/>
  <c r="V112" i="29"/>
  <c r="R111" i="29"/>
  <c r="N110" i="29"/>
  <c r="V108" i="29"/>
  <c r="R107" i="29"/>
  <c r="N106" i="29"/>
  <c r="V104" i="29"/>
  <c r="R103" i="29"/>
  <c r="N102" i="29"/>
  <c r="V100" i="29"/>
  <c r="R99" i="29"/>
  <c r="N98" i="29"/>
  <c r="V96" i="29"/>
  <c r="R95" i="29"/>
  <c r="M297" i="29"/>
  <c r="Q254" i="29"/>
  <c r="R231" i="29"/>
  <c r="M210" i="29"/>
  <c r="U188" i="29"/>
  <c r="Q167" i="29"/>
  <c r="M146" i="29"/>
  <c r="U124" i="29"/>
  <c r="M110" i="29"/>
  <c r="Q99" i="29"/>
  <c r="O90" i="29"/>
  <c r="T83" i="29"/>
  <c r="S79" i="29"/>
  <c r="R75" i="29"/>
  <c r="Q71" i="29"/>
  <c r="R67" i="29"/>
  <c r="K64" i="29"/>
  <c r="M61" i="29"/>
  <c r="O58" i="29"/>
  <c r="U55" i="29"/>
  <c r="O53" i="29"/>
  <c r="V50" i="29"/>
  <c r="K49" i="29"/>
  <c r="L47" i="29"/>
  <c r="R45" i="29"/>
  <c r="L44" i="29"/>
  <c r="R42" i="29"/>
  <c r="L41" i="29"/>
  <c r="R39" i="29"/>
  <c r="L38" i="29"/>
  <c r="P36" i="29"/>
  <c r="V34" i="29"/>
  <c r="P33" i="29"/>
  <c r="V31" i="29"/>
  <c r="P30" i="29"/>
  <c r="V28" i="29"/>
  <c r="P27" i="29"/>
  <c r="T25" i="29"/>
  <c r="N24" i="29"/>
  <c r="T22" i="29"/>
  <c r="N21" i="29"/>
  <c r="T19" i="29"/>
  <c r="N18" i="29"/>
  <c r="V16" i="29"/>
  <c r="R15" i="29"/>
  <c r="N14" i="29"/>
  <c r="V12" i="29"/>
  <c r="R11" i="29"/>
  <c r="N10" i="29"/>
  <c r="V8" i="29"/>
  <c r="R7" i="29"/>
  <c r="N6" i="29"/>
  <c r="V4" i="29"/>
  <c r="R3" i="29"/>
  <c r="N2" i="29"/>
  <c r="O294" i="29"/>
  <c r="K253" i="29"/>
  <c r="M230" i="29"/>
  <c r="U208" i="29"/>
  <c r="Q187" i="29"/>
  <c r="M166" i="29"/>
  <c r="U144" i="29"/>
  <c r="Q123" i="29"/>
  <c r="K109" i="29"/>
  <c r="O98" i="29"/>
  <c r="N90" i="29"/>
  <c r="S83" i="29"/>
  <c r="R79" i="29"/>
  <c r="Q75" i="29"/>
  <c r="R70" i="29"/>
  <c r="Q67" i="29"/>
  <c r="V63" i="29"/>
  <c r="L61" i="29"/>
  <c r="N58" i="29"/>
  <c r="T55" i="29"/>
  <c r="N53" i="29"/>
  <c r="U50" i="29"/>
  <c r="V48" i="29"/>
  <c r="K47" i="29"/>
  <c r="Q45" i="29"/>
  <c r="K44" i="29"/>
  <c r="Q42" i="29"/>
  <c r="K41" i="29"/>
  <c r="Q39" i="29"/>
  <c r="U37" i="29"/>
  <c r="O36" i="29"/>
  <c r="U34" i="29"/>
  <c r="O33" i="29"/>
  <c r="U31" i="29"/>
  <c r="O30" i="29"/>
  <c r="U28" i="29"/>
  <c r="M27" i="29"/>
  <c r="S25" i="29"/>
  <c r="M24" i="29"/>
  <c r="S22" i="29"/>
  <c r="M21" i="29"/>
  <c r="S19" i="29"/>
  <c r="M18" i="29"/>
  <c r="U16" i="29"/>
  <c r="Q15" i="29"/>
  <c r="M14" i="29"/>
  <c r="U12" i="29"/>
  <c r="Q11" i="29"/>
  <c r="M10" i="29"/>
  <c r="U8" i="29"/>
  <c r="Q7" i="29"/>
  <c r="M6" i="29"/>
  <c r="U4" i="29"/>
  <c r="Q3" i="29"/>
  <c r="M2" i="29"/>
  <c r="K492" i="29"/>
  <c r="K291" i="29"/>
  <c r="P251" i="29"/>
  <c r="U228" i="29"/>
  <c r="Q207" i="29"/>
  <c r="M186" i="29"/>
  <c r="U164" i="29"/>
  <c r="Q143" i="29"/>
  <c r="M122" i="29"/>
  <c r="U108" i="29"/>
  <c r="M98" i="29"/>
  <c r="M90" i="29"/>
  <c r="R83" i="29"/>
  <c r="Q79" i="29"/>
  <c r="R74" i="29"/>
  <c r="P70" i="29"/>
  <c r="S66" i="29"/>
  <c r="U63" i="29"/>
  <c r="K61" i="29"/>
  <c r="M58" i="29"/>
  <c r="S55" i="29"/>
  <c r="M53" i="29"/>
  <c r="S50" i="29"/>
  <c r="U48" i="29"/>
  <c r="V46" i="29"/>
  <c r="P45" i="29"/>
  <c r="V43" i="29"/>
  <c r="P42" i="29"/>
  <c r="V40" i="29"/>
  <c r="P39" i="29"/>
  <c r="T37" i="29"/>
  <c r="N36" i="29"/>
  <c r="T34" i="29"/>
  <c r="N33" i="29"/>
  <c r="T31" i="29"/>
  <c r="N30" i="29"/>
  <c r="T28" i="29"/>
  <c r="L27" i="29"/>
  <c r="R25" i="29"/>
  <c r="L24" i="29"/>
  <c r="R22" i="29"/>
  <c r="L21" i="29"/>
  <c r="R19" i="29"/>
  <c r="L18" i="29"/>
  <c r="T16" i="29"/>
  <c r="P15" i="29"/>
  <c r="L14" i="29"/>
  <c r="T12" i="29"/>
  <c r="P11" i="29"/>
  <c r="L10" i="29"/>
  <c r="T8" i="29"/>
  <c r="P7" i="29"/>
  <c r="L6" i="29"/>
  <c r="T4" i="29"/>
  <c r="P3" i="29"/>
  <c r="L2" i="29"/>
  <c r="T459" i="29"/>
  <c r="V287" i="29"/>
  <c r="K250" i="29"/>
  <c r="Q227" i="29"/>
  <c r="M206" i="29"/>
  <c r="U184" i="29"/>
  <c r="Q163" i="29"/>
  <c r="M142" i="29"/>
  <c r="U120" i="29"/>
  <c r="S107" i="29"/>
  <c r="K97" i="29"/>
  <c r="K89" i="29"/>
  <c r="Q83" i="29"/>
  <c r="R78" i="29"/>
  <c r="P74" i="29"/>
  <c r="O70" i="29"/>
  <c r="R66" i="29"/>
  <c r="T63" i="29"/>
  <c r="V60" i="29"/>
  <c r="R57" i="29"/>
  <c r="R55" i="29"/>
  <c r="L53" i="29"/>
  <c r="R50" i="29"/>
  <c r="P48" i="29"/>
  <c r="U46" i="29"/>
  <c r="O45" i="29"/>
  <c r="U43" i="29"/>
  <c r="O42" i="29"/>
  <c r="U40" i="29"/>
  <c r="M39" i="29"/>
  <c r="S37" i="29"/>
  <c r="M36" i="29"/>
  <c r="S34" i="29"/>
  <c r="M33" i="29"/>
  <c r="S31" i="29"/>
  <c r="M30" i="29"/>
  <c r="Q28" i="29"/>
  <c r="K27" i="29"/>
  <c r="Q25" i="29"/>
  <c r="K24" i="29"/>
  <c r="Q22" i="29"/>
  <c r="K21" i="29"/>
  <c r="Q19" i="29"/>
  <c r="K18" i="29"/>
  <c r="S16" i="29"/>
  <c r="O15" i="29"/>
  <c r="K14" i="29"/>
  <c r="S12" i="29"/>
  <c r="O11" i="29"/>
  <c r="K10" i="29"/>
  <c r="S8" i="29"/>
  <c r="O7" i="29"/>
  <c r="K6" i="29"/>
  <c r="S4" i="29"/>
  <c r="O3" i="29"/>
  <c r="K2" i="29"/>
  <c r="V436" i="29"/>
  <c r="L285" i="29"/>
  <c r="R248" i="29"/>
  <c r="M226" i="29"/>
  <c r="U204" i="29"/>
  <c r="Q183" i="29"/>
  <c r="M162" i="29"/>
  <c r="U140" i="29"/>
  <c r="Q119" i="29"/>
  <c r="Q107" i="29"/>
  <c r="U96" i="29"/>
  <c r="V88" i="29"/>
  <c r="R82" i="29"/>
  <c r="P78" i="29"/>
  <c r="O74" i="29"/>
  <c r="N70" i="29"/>
  <c r="Q66" i="29"/>
  <c r="S63" i="29"/>
  <c r="U60" i="29"/>
  <c r="Q57" i="29"/>
  <c r="Q55" i="29"/>
  <c r="K53" i="29"/>
  <c r="Q50" i="29"/>
  <c r="N48" i="29"/>
  <c r="T46" i="29"/>
  <c r="N45" i="29"/>
  <c r="T43" i="29"/>
  <c r="N42" i="29"/>
  <c r="T40" i="29"/>
  <c r="L39" i="29"/>
  <c r="R37" i="29"/>
  <c r="L36" i="29"/>
  <c r="R34" i="29"/>
  <c r="L33" i="29"/>
  <c r="R31" i="29"/>
  <c r="L30" i="29"/>
  <c r="P28" i="29"/>
  <c r="V26" i="29"/>
  <c r="P25" i="29"/>
  <c r="V23" i="29"/>
  <c r="P22" i="29"/>
  <c r="V20" i="29"/>
  <c r="P19" i="29"/>
  <c r="V17" i="29"/>
  <c r="R16" i="29"/>
  <c r="N15" i="29"/>
  <c r="V13" i="29"/>
  <c r="R12" i="29"/>
  <c r="N11" i="29"/>
  <c r="V9" i="29"/>
  <c r="R8" i="29"/>
  <c r="N7" i="29"/>
  <c r="V5" i="29"/>
  <c r="R4" i="29"/>
  <c r="N3" i="29"/>
  <c r="R415" i="29"/>
  <c r="N282" i="29"/>
  <c r="M247" i="29"/>
  <c r="U224" i="29"/>
  <c r="Q203" i="29"/>
  <c r="M182" i="29"/>
  <c r="U160" i="29"/>
  <c r="Q139" i="29"/>
  <c r="M118" i="29"/>
  <c r="O106" i="29"/>
  <c r="S95" i="29"/>
  <c r="U88" i="29"/>
  <c r="P82" i="29"/>
  <c r="O78" i="29"/>
  <c r="N74" i="29"/>
  <c r="M70" i="29"/>
  <c r="P66" i="29"/>
  <c r="R63" i="29"/>
  <c r="K60" i="29"/>
  <c r="O57" i="29"/>
  <c r="V54" i="29"/>
  <c r="V52" i="29"/>
  <c r="P50" i="29"/>
  <c r="M48" i="29"/>
  <c r="S46" i="29"/>
  <c r="M45" i="29"/>
  <c r="S43" i="29"/>
  <c r="M42" i="29"/>
  <c r="Q40" i="29"/>
  <c r="K39" i="29"/>
  <c r="Q37" i="29"/>
  <c r="K36" i="29"/>
  <c r="Q34" i="29"/>
  <c r="K33" i="29"/>
  <c r="Q31" i="29"/>
  <c r="U29" i="29"/>
  <c r="O28" i="29"/>
  <c r="U26" i="29"/>
  <c r="O25" i="29"/>
  <c r="U23" i="29"/>
  <c r="O22" i="29"/>
  <c r="U20" i="29"/>
  <c r="M19" i="29"/>
  <c r="U17" i="29"/>
  <c r="Q16" i="29"/>
  <c r="M15" i="29"/>
  <c r="U13" i="29"/>
  <c r="Q12" i="29"/>
  <c r="M11" i="29"/>
  <c r="U9" i="29"/>
  <c r="Q8" i="29"/>
  <c r="M7" i="29"/>
  <c r="U5" i="29"/>
  <c r="Q4" i="29"/>
  <c r="M3" i="29"/>
  <c r="N394" i="29"/>
  <c r="S278" i="29"/>
  <c r="T245" i="29"/>
  <c r="Q223" i="29"/>
  <c r="M202" i="29"/>
  <c r="U180" i="29"/>
  <c r="Q159" i="29"/>
  <c r="M138" i="29"/>
  <c r="U116" i="29"/>
  <c r="M106" i="29"/>
  <c r="Q95" i="29"/>
  <c r="S87" i="29"/>
  <c r="O82" i="29"/>
  <c r="N78" i="29"/>
  <c r="M74" i="29"/>
  <c r="O69" i="29"/>
  <c r="O66" i="29"/>
  <c r="Q63" i="29"/>
  <c r="V59" i="29"/>
  <c r="N57" i="29"/>
  <c r="U54" i="29"/>
  <c r="U52" i="29"/>
  <c r="O50" i="29"/>
  <c r="L48" i="29"/>
  <c r="R46" i="29"/>
  <c r="L45" i="29"/>
  <c r="R43" i="29"/>
  <c r="L42" i="29"/>
  <c r="P40" i="29"/>
  <c r="V38" i="29"/>
  <c r="P37" i="29"/>
  <c r="V35" i="29"/>
  <c r="P34" i="29"/>
  <c r="V32" i="29"/>
  <c r="P31" i="29"/>
  <c r="T29" i="29"/>
  <c r="N28" i="29"/>
  <c r="T26" i="29"/>
  <c r="N25" i="29"/>
  <c r="T23" i="29"/>
  <c r="N22" i="29"/>
  <c r="T20" i="29"/>
  <c r="L19" i="29"/>
  <c r="T17" i="29"/>
  <c r="P16" i="29"/>
  <c r="L15" i="29"/>
  <c r="T13" i="29"/>
  <c r="P12" i="29"/>
  <c r="L11" i="29"/>
  <c r="T9" i="29"/>
  <c r="P8" i="29"/>
  <c r="L7" i="29"/>
  <c r="T5" i="29"/>
  <c r="P4" i="29"/>
  <c r="L3" i="29"/>
  <c r="V372" i="29"/>
  <c r="U275" i="29"/>
  <c r="O244" i="29"/>
  <c r="M222" i="29"/>
  <c r="U200" i="29"/>
  <c r="Q179" i="29"/>
  <c r="M158" i="29"/>
  <c r="U136" i="29"/>
  <c r="S115" i="29"/>
  <c r="K105" i="29"/>
  <c r="O94" i="29"/>
  <c r="R87" i="29"/>
  <c r="N82" i="29"/>
  <c r="M78" i="29"/>
  <c r="N73" i="29"/>
  <c r="N69" i="29"/>
  <c r="N66" i="29"/>
  <c r="S62" i="29"/>
  <c r="U59" i="29"/>
  <c r="M57" i="29"/>
  <c r="S54" i="29"/>
  <c r="N52" i="29"/>
  <c r="N50" i="29"/>
  <c r="K48" i="29"/>
  <c r="Q46" i="29"/>
  <c r="K45" i="29"/>
  <c r="Q43" i="29"/>
  <c r="U41" i="29"/>
  <c r="O40" i="29"/>
  <c r="U38" i="29"/>
  <c r="O37" i="29"/>
  <c r="U35" i="29"/>
  <c r="O34" i="29"/>
  <c r="U32" i="29"/>
  <c r="M31" i="29"/>
  <c r="S29" i="29"/>
  <c r="M28" i="29"/>
  <c r="S26" i="29"/>
  <c r="M25" i="29"/>
  <c r="S23" i="29"/>
  <c r="M22" i="29"/>
  <c r="Q20" i="29"/>
  <c r="K19" i="29"/>
  <c r="S17" i="29"/>
  <c r="O16" i="29"/>
  <c r="K15" i="29"/>
  <c r="S13" i="29"/>
  <c r="O12" i="29"/>
  <c r="K11" i="29"/>
  <c r="S9" i="29"/>
  <c r="O8" i="29"/>
  <c r="K7" i="29"/>
  <c r="S5" i="29"/>
  <c r="O4" i="29"/>
  <c r="K3" i="29"/>
  <c r="R351" i="29"/>
  <c r="K273" i="29"/>
  <c r="V242" i="29"/>
  <c r="U220" i="29"/>
  <c r="Q199" i="29"/>
  <c r="M178" i="29"/>
  <c r="U156" i="29"/>
  <c r="Q135" i="29"/>
  <c r="Q115" i="29"/>
  <c r="U104" i="29"/>
  <c r="N94" i="29"/>
  <c r="Q87" i="29"/>
  <c r="M82" i="29"/>
  <c r="N77" i="29"/>
  <c r="L73" i="29"/>
  <c r="L69" i="29"/>
  <c r="M66" i="29"/>
  <c r="R62" i="29"/>
  <c r="T59" i="29"/>
  <c r="L57" i="29"/>
  <c r="R54" i="29"/>
  <c r="M52" i="29"/>
  <c r="M50" i="29"/>
  <c r="V47" i="29"/>
  <c r="P46" i="29"/>
  <c r="V44" i="29"/>
  <c r="P43" i="29"/>
  <c r="T41" i="29"/>
  <c r="N40" i="29"/>
  <c r="T38" i="29"/>
  <c r="N37" i="29"/>
  <c r="T35" i="29"/>
  <c r="N34" i="29"/>
  <c r="T32" i="29"/>
  <c r="L31" i="29"/>
  <c r="R29" i="29"/>
  <c r="L28" i="29"/>
  <c r="R26" i="29"/>
  <c r="L25" i="29"/>
  <c r="R23" i="29"/>
  <c r="L22" i="29"/>
  <c r="P20" i="29"/>
  <c r="V18" i="29"/>
  <c r="R17" i="29"/>
  <c r="N16" i="29"/>
  <c r="V14" i="29"/>
  <c r="R13" i="29"/>
  <c r="N12" i="29"/>
  <c r="V10" i="29"/>
  <c r="R9" i="29"/>
  <c r="N8" i="29"/>
  <c r="V6" i="29"/>
  <c r="R5" i="29"/>
  <c r="N4" i="29"/>
  <c r="V2" i="29"/>
  <c r="O334" i="29"/>
  <c r="N270" i="29"/>
  <c r="Q241" i="29"/>
  <c r="Q219" i="29"/>
  <c r="M198" i="29"/>
  <c r="U176" i="29"/>
  <c r="Q155" i="29"/>
  <c r="M134" i="29"/>
  <c r="O114" i="29"/>
  <c r="S103" i="29"/>
  <c r="M94" i="29"/>
  <c r="O86" i="29"/>
  <c r="N81" i="29"/>
  <c r="L77" i="29"/>
  <c r="K73" i="29"/>
  <c r="K69" i="29"/>
  <c r="O65" i="29"/>
  <c r="Q62" i="29"/>
  <c r="S59" i="29"/>
  <c r="K57" i="29"/>
  <c r="Q54" i="29"/>
  <c r="K52" i="29"/>
  <c r="R49" i="29"/>
  <c r="U47" i="29"/>
  <c r="O46" i="29"/>
  <c r="U44" i="29"/>
  <c r="M43" i="29"/>
  <c r="S41" i="29"/>
  <c r="M40" i="29"/>
  <c r="S38" i="29"/>
  <c r="M37" i="29"/>
  <c r="S35" i="29"/>
  <c r="M34" i="29"/>
  <c r="Q32" i="29"/>
  <c r="K31" i="29"/>
  <c r="Q29" i="29"/>
  <c r="K28" i="29"/>
  <c r="Q26" i="29"/>
  <c r="K25" i="29"/>
  <c r="Q23" i="29"/>
  <c r="U21" i="29"/>
  <c r="O20" i="29"/>
  <c r="U18" i="29"/>
  <c r="Q17" i="29"/>
  <c r="M16" i="29"/>
  <c r="U14" i="29"/>
  <c r="Q13" i="29"/>
  <c r="M12" i="29"/>
  <c r="U10" i="29"/>
  <c r="Q9" i="29"/>
  <c r="M8" i="29"/>
  <c r="U6" i="29"/>
  <c r="Q5" i="29"/>
  <c r="M4" i="29"/>
  <c r="U2" i="29"/>
  <c r="R327" i="29"/>
  <c r="R267" i="29"/>
  <c r="L240" i="29"/>
  <c r="M218" i="29"/>
  <c r="U196" i="29"/>
  <c r="Q175" i="29"/>
  <c r="M154" i="29"/>
  <c r="U132" i="29"/>
  <c r="M114" i="29"/>
  <c r="Q103" i="29"/>
  <c r="K93" i="29"/>
  <c r="N86" i="29"/>
  <c r="L81" i="29"/>
  <c r="K77" i="29"/>
  <c r="V72" i="29"/>
  <c r="V68" i="29"/>
  <c r="N65" i="29"/>
  <c r="P62" i="29"/>
  <c r="R59" i="29"/>
  <c r="V56" i="29"/>
  <c r="P54" i="29"/>
  <c r="V51" i="29"/>
  <c r="Q49" i="29"/>
  <c r="T47" i="29"/>
  <c r="N46" i="29"/>
  <c r="T44" i="29"/>
  <c r="L43" i="29"/>
  <c r="R41" i="29"/>
  <c r="L40" i="29"/>
  <c r="R38" i="29"/>
  <c r="L37" i="29"/>
  <c r="R35" i="29"/>
  <c r="L34" i="29"/>
  <c r="P32" i="29"/>
  <c r="V30" i="29"/>
  <c r="P29" i="29"/>
  <c r="V27" i="29"/>
  <c r="P26" i="29"/>
  <c r="V24" i="29"/>
  <c r="P23" i="29"/>
  <c r="T21" i="29"/>
  <c r="N20" i="29"/>
  <c r="T18" i="29"/>
  <c r="P17" i="29"/>
  <c r="L16" i="29"/>
  <c r="T14" i="29"/>
  <c r="P13" i="29"/>
  <c r="L12" i="29"/>
  <c r="T10" i="29"/>
  <c r="P9" i="29"/>
  <c r="L8" i="29"/>
  <c r="T6" i="29"/>
  <c r="P5" i="29"/>
  <c r="L4" i="29"/>
  <c r="T2" i="29"/>
  <c r="T319" i="29"/>
  <c r="V264" i="29"/>
  <c r="S238" i="29"/>
  <c r="U216" i="29"/>
  <c r="Q195" i="29"/>
  <c r="M174" i="29"/>
  <c r="U152" i="29"/>
  <c r="Q131" i="29"/>
  <c r="K113" i="29"/>
  <c r="O102" i="29"/>
  <c r="V92" i="29"/>
  <c r="M86" i="29"/>
  <c r="K81" i="29"/>
  <c r="V76" i="29"/>
  <c r="U72" i="29"/>
  <c r="U68" i="29"/>
  <c r="M65" i="29"/>
  <c r="O62" i="29"/>
  <c r="Q59" i="29"/>
  <c r="U56" i="29"/>
  <c r="O54" i="29"/>
  <c r="U51" i="29"/>
  <c r="P49" i="29"/>
  <c r="S47" i="29"/>
  <c r="M46" i="29"/>
  <c r="Q44" i="29"/>
  <c r="K43" i="29"/>
  <c r="Q41" i="29"/>
  <c r="K40" i="29"/>
  <c r="Q38" i="29"/>
  <c r="K37" i="29"/>
  <c r="Q35" i="29"/>
  <c r="U33" i="29"/>
  <c r="O32" i="29"/>
  <c r="U30" i="29"/>
  <c r="O29" i="29"/>
  <c r="U27" i="29"/>
  <c r="O26" i="29"/>
  <c r="U24" i="29"/>
  <c r="M23" i="29"/>
  <c r="S21" i="29"/>
  <c r="M20" i="29"/>
  <c r="S18" i="29"/>
  <c r="O17" i="29"/>
  <c r="K16" i="29"/>
  <c r="S14" i="29"/>
  <c r="O13" i="29"/>
  <c r="K12" i="29"/>
  <c r="S10" i="29"/>
  <c r="O9" i="29"/>
  <c r="K8" i="29"/>
  <c r="S6" i="29"/>
  <c r="O5" i="29"/>
  <c r="K4" i="29"/>
  <c r="S2" i="29"/>
  <c r="K313" i="29"/>
  <c r="N262" i="29"/>
  <c r="N237" i="29"/>
  <c r="Q215" i="29"/>
  <c r="M194" i="29"/>
  <c r="U172" i="29"/>
  <c r="Q151" i="29"/>
  <c r="M130" i="29"/>
  <c r="U112" i="29"/>
  <c r="M102" i="29"/>
  <c r="U92" i="29"/>
  <c r="K85" i="29"/>
  <c r="V80" i="29"/>
  <c r="U76" i="29"/>
  <c r="V71" i="29"/>
  <c r="K68" i="29"/>
  <c r="L65" i="29"/>
  <c r="N62" i="29"/>
  <c r="S58" i="29"/>
  <c r="N56" i="29"/>
  <c r="N54" i="29"/>
  <c r="T51" i="29"/>
  <c r="O49" i="29"/>
  <c r="R47" i="29"/>
  <c r="L46" i="29"/>
  <c r="P44" i="29"/>
  <c r="V42" i="29"/>
  <c r="P41" i="29"/>
  <c r="V39" i="29"/>
  <c r="P38" i="29"/>
  <c r="V36" i="29"/>
  <c r="P35" i="29"/>
  <c r="T33" i="29"/>
  <c r="N32" i="29"/>
  <c r="T30" i="29"/>
  <c r="N29" i="29"/>
  <c r="T27" i="29"/>
  <c r="N26" i="29"/>
  <c r="T24" i="29"/>
  <c r="L23" i="29"/>
  <c r="R21" i="29"/>
  <c r="L20" i="29"/>
  <c r="R18" i="29"/>
  <c r="N17" i="29"/>
  <c r="V15" i="29"/>
  <c r="R14" i="29"/>
  <c r="N13" i="29"/>
  <c r="V11" i="29"/>
  <c r="R10" i="29"/>
  <c r="N9" i="29"/>
  <c r="V7" i="29"/>
  <c r="R6" i="29"/>
  <c r="N5" i="29"/>
  <c r="V3" i="29"/>
  <c r="R2" i="29"/>
  <c r="K307" i="29"/>
  <c r="V259" i="29"/>
  <c r="U235" i="29"/>
  <c r="M214" i="29"/>
  <c r="U192" i="29"/>
  <c r="Q171" i="29"/>
  <c r="M150" i="29"/>
  <c r="U128" i="29"/>
  <c r="S111" i="29"/>
  <c r="K101" i="29"/>
  <c r="S91" i="29"/>
  <c r="V84" i="29"/>
  <c r="U80" i="29"/>
  <c r="V75" i="29"/>
  <c r="T71" i="29"/>
  <c r="V67" i="29"/>
  <c r="K65" i="29"/>
  <c r="M62" i="29"/>
  <c r="R58" i="29"/>
  <c r="M56" i="29"/>
  <c r="M54" i="29"/>
  <c r="S51" i="29"/>
  <c r="N49" i="29"/>
  <c r="Q47" i="29"/>
  <c r="U45" i="29"/>
  <c r="O44" i="29"/>
  <c r="U42" i="29"/>
  <c r="O41" i="29"/>
  <c r="U39" i="29"/>
  <c r="O38" i="29"/>
  <c r="U36" i="29"/>
  <c r="M35" i="29"/>
  <c r="S33" i="29"/>
  <c r="M32" i="29"/>
  <c r="S30" i="29"/>
  <c r="M29" i="29"/>
  <c r="S27" i="29"/>
  <c r="M26" i="29"/>
  <c r="Q24" i="29"/>
  <c r="K23" i="29"/>
  <c r="Q21" i="29"/>
  <c r="K20" i="29"/>
  <c r="Q18" i="29"/>
  <c r="M17" i="29"/>
  <c r="U15" i="29"/>
  <c r="Q14" i="29"/>
  <c r="M13" i="29"/>
  <c r="U11" i="29"/>
  <c r="Q10" i="29"/>
  <c r="M9" i="29"/>
  <c r="U7" i="29"/>
  <c r="Q6" i="29"/>
  <c r="M5" i="29"/>
  <c r="U3" i="29"/>
  <c r="Q2" i="29"/>
  <c r="R303" i="29"/>
  <c r="U257" i="29"/>
  <c r="P234" i="29"/>
  <c r="U212" i="29"/>
  <c r="Q191" i="29"/>
  <c r="M170" i="29"/>
  <c r="U148" i="29"/>
  <c r="Q127" i="29"/>
  <c r="Q111" i="29"/>
  <c r="U100" i="29"/>
  <c r="R91" i="29"/>
  <c r="U84" i="29"/>
  <c r="V79" i="29"/>
  <c r="T75" i="29"/>
  <c r="S71" i="29"/>
  <c r="T67" i="29"/>
  <c r="V64" i="29"/>
  <c r="O61" i="29"/>
  <c r="Q58" i="29"/>
  <c r="K56" i="29"/>
  <c r="R53" i="29"/>
  <c r="R51" i="29"/>
  <c r="M49" i="29"/>
  <c r="P47" i="29"/>
  <c r="T45" i="29"/>
  <c r="N44" i="29"/>
  <c r="T42" i="29"/>
  <c r="N41" i="29"/>
  <c r="T39" i="29"/>
  <c r="N38" i="29"/>
  <c r="T36" i="29"/>
  <c r="L35" i="29"/>
  <c r="R33" i="29"/>
  <c r="L32" i="29"/>
  <c r="R30" i="29"/>
  <c r="L29" i="29"/>
  <c r="R27" i="29"/>
  <c r="L26" i="29"/>
  <c r="P24" i="29"/>
  <c r="V22" i="29"/>
  <c r="P21" i="29"/>
  <c r="V19" i="29"/>
  <c r="P18" i="29"/>
  <c r="L17" i="29"/>
  <c r="T15" i="29"/>
  <c r="P14" i="29"/>
  <c r="L13" i="29"/>
  <c r="T11" i="29"/>
  <c r="P10" i="29"/>
  <c r="L9" i="29"/>
  <c r="T7" i="29"/>
  <c r="P6" i="29"/>
  <c r="L5" i="29"/>
  <c r="T3" i="29"/>
  <c r="P2" i="29"/>
  <c r="K300" i="29"/>
  <c r="L256" i="29"/>
  <c r="K233" i="29"/>
  <c r="Q211" i="29"/>
  <c r="M190" i="29"/>
  <c r="U168" i="29"/>
  <c r="Q147" i="29"/>
  <c r="M126" i="29"/>
  <c r="O110" i="29"/>
  <c r="S99" i="29"/>
  <c r="Q91" i="29"/>
  <c r="V83" i="29"/>
  <c r="T79" i="29"/>
  <c r="S75" i="29"/>
  <c r="R71" i="29"/>
  <c r="S67" i="29"/>
  <c r="U64" i="29"/>
  <c r="N61" i="29"/>
  <c r="P58" i="29"/>
  <c r="V55" i="29"/>
  <c r="Q53" i="29"/>
  <c r="Q51" i="29"/>
  <c r="L49" i="29"/>
  <c r="M47" i="29"/>
  <c r="S45" i="29"/>
  <c r="M44" i="29"/>
  <c r="S42" i="29"/>
  <c r="M41" i="29"/>
  <c r="S39" i="29"/>
  <c r="M38" i="29"/>
  <c r="Q36" i="29"/>
  <c r="K35" i="29"/>
  <c r="Q33" i="29"/>
  <c r="K32" i="29"/>
  <c r="Q30" i="29"/>
  <c r="K29" i="29"/>
  <c r="Q27" i="29"/>
  <c r="U25" i="29"/>
  <c r="O24" i="29"/>
  <c r="U22" i="29"/>
  <c r="O21" i="29"/>
  <c r="U19" i="29"/>
  <c r="O18" i="29"/>
  <c r="K17" i="29"/>
  <c r="S15" i="29"/>
  <c r="O14" i="29"/>
  <c r="K13" i="29"/>
  <c r="S11" i="29"/>
  <c r="O10" i="29"/>
  <c r="K9" i="29"/>
  <c r="S7" i="29"/>
  <c r="O6" i="29"/>
  <c r="K5" i="29"/>
  <c r="S3" i="29"/>
  <c r="O2" i="29"/>
  <c r="C25" i="28"/>
  <c r="AA806" i="29" a="1"/>
  <c r="AA2348" i="29" a="1"/>
  <c r="AA1951" i="29" a="1"/>
  <c r="AA1968" i="29" a="1"/>
  <c r="AA1498" i="29" a="1"/>
  <c r="AA908" i="29" a="1"/>
  <c r="AA1729" i="29" a="1"/>
  <c r="AA1612" i="29" a="1"/>
  <c r="AA1077" i="29" a="1"/>
  <c r="AA2800" i="29" a="1"/>
  <c r="AA20" i="29" a="1"/>
  <c r="AA2949" i="29" a="1"/>
  <c r="AA2763" i="29" a="1"/>
  <c r="AA902" i="29" a="1"/>
  <c r="AA242" i="29" a="1"/>
  <c r="AA1671" i="29" a="1"/>
  <c r="AA1360" i="29" a="1"/>
  <c r="AA24" i="29" a="1"/>
  <c r="AA74" i="29" a="1"/>
  <c r="AA770" i="29" a="1"/>
  <c r="AA2548" i="29" a="1"/>
  <c r="AA3442" i="29" a="1"/>
  <c r="AA68" i="29" a="1"/>
  <c r="AA2595" i="29" a="1"/>
  <c r="AA1829" i="29" a="1"/>
  <c r="AA2146" i="29" a="1"/>
  <c r="AA2202" i="29" a="1"/>
  <c r="AA189" i="29" a="1"/>
  <c r="AA2364" i="29" a="1"/>
  <c r="AA511" i="29" a="1"/>
  <c r="AA2013" i="29" a="1"/>
  <c r="AA2646" i="29" a="1"/>
  <c r="AA1289" i="29" a="1"/>
  <c r="AA785" i="29" a="1"/>
  <c r="AA666" i="29" a="1"/>
  <c r="AA1793" i="29" a="1"/>
  <c r="AA2718" i="29" a="1"/>
  <c r="AA1998" i="29" a="1"/>
  <c r="AA447" i="29" a="1"/>
  <c r="AA525" i="29" a="1"/>
  <c r="AA1320" i="29" a="1"/>
  <c r="AA853" i="29" a="1"/>
  <c r="AA1211" i="29" a="1"/>
  <c r="AA3425" i="29" a="1"/>
  <c r="AA1797" i="29" a="1"/>
  <c r="AA931" i="29" a="1"/>
  <c r="AA1038" i="29" a="1"/>
  <c r="AA1347" i="29" a="1"/>
  <c r="AA3106" i="29" a="1"/>
  <c r="AA665" i="29" a="1"/>
  <c r="AA962" i="29" a="1"/>
  <c r="AA1004" i="29" a="1"/>
  <c r="AA922" i="29" a="1"/>
  <c r="AA3131" i="29" a="1"/>
  <c r="AA446" i="29" a="1"/>
  <c r="AA2403" i="29" a="1"/>
  <c r="AA2922" i="29" a="1"/>
  <c r="AA1470" i="29" a="1"/>
  <c r="AA1947" i="29" a="1"/>
  <c r="AA1974" i="29" a="1"/>
  <c r="AA2263" i="29" a="1"/>
  <c r="AA3396" i="29" a="1"/>
  <c r="AA1723" i="29" a="1"/>
  <c r="AA2016" i="29" a="1"/>
  <c r="AA1163" i="29" a="1"/>
  <c r="AA153" i="29" a="1"/>
  <c r="AA1795" i="29" a="1"/>
  <c r="AA2576" i="29" a="1"/>
  <c r="AA1113" i="29" a="1"/>
  <c r="AA382" i="29" a="1"/>
  <c r="AA1784" i="29" a="1"/>
  <c r="AA2460" i="29" a="1"/>
  <c r="AA1383" i="29" a="1"/>
  <c r="AA2970" i="29" a="1"/>
  <c r="AA2559" i="29" a="1"/>
  <c r="AA1030" i="29" a="1"/>
  <c r="AA2307" i="29" a="1"/>
  <c r="AA2260" i="29" a="1"/>
  <c r="AA81" i="29" a="1"/>
  <c r="AA1696" i="29" a="1"/>
  <c r="AA2768" i="29" a="1"/>
  <c r="AA639" i="29" a="1"/>
  <c r="AA2607" i="29" a="1"/>
  <c r="AA2597" i="29" a="1"/>
  <c r="AA1844" i="29" a="1"/>
  <c r="AA1183" i="29" a="1"/>
  <c r="AA1325" i="29" a="1"/>
  <c r="AA660" i="29" a="1"/>
  <c r="AA3018" i="29" a="1"/>
  <c r="AA2984" i="29" a="1"/>
  <c r="AA1061" i="29" a="1"/>
  <c r="AA1882" i="29" a="1"/>
  <c r="AA2241" i="29" a="1"/>
  <c r="AA3391" i="29" a="1"/>
  <c r="AA302" i="29" a="1"/>
  <c r="AA2902" i="29" a="1"/>
  <c r="AA3264" i="29" a="1"/>
  <c r="AA3284" i="29" a="1"/>
  <c r="AA1972" i="29" a="1"/>
  <c r="AA2775" i="29" a="1"/>
  <c r="AA127" i="29" a="1"/>
  <c r="AA2064" i="29" a="1"/>
  <c r="AA120" i="29" a="1"/>
  <c r="AA2073" i="29" a="1"/>
  <c r="AA1484" i="29" a="1"/>
  <c r="AA929" i="29" a="1"/>
  <c r="AA2090" i="29" a="1"/>
  <c r="AA1582" i="29" a="1"/>
  <c r="AA1442" i="29" a="1"/>
  <c r="AA3232" i="29" a="1"/>
  <c r="AA1033" i="29" a="1"/>
  <c r="AA2638" i="29" a="1"/>
  <c r="AA2770" i="29" a="1"/>
  <c r="AA2015" i="29" a="1"/>
  <c r="AA1772" i="29" a="1"/>
  <c r="AA1351" i="29" a="1"/>
  <c r="AA2762" i="29" a="1"/>
  <c r="AA454" i="29" a="1"/>
  <c r="AA2339" i="29" a="1"/>
  <c r="AA2407" i="29" a="1"/>
  <c r="AA1569" i="29" a="1"/>
  <c r="AA1846" i="29" a="1"/>
  <c r="AA3469" i="29" a="1"/>
  <c r="AA110" i="29" a="1"/>
  <c r="AA2360" i="29" a="1"/>
  <c r="AA1586" i="29" a="1"/>
  <c r="AA2842" i="29" a="1"/>
  <c r="AA3165" i="29" a="1"/>
  <c r="AA1448" i="29" a="1"/>
  <c r="AA1651" i="29" a="1"/>
  <c r="AA1728" i="29" a="1"/>
  <c r="AA3430" i="29" a="1"/>
  <c r="AA844" i="29" a="1"/>
  <c r="AA740" i="29" a="1"/>
  <c r="AA409" i="29" a="1"/>
  <c r="AA2426" i="29" a="1"/>
  <c r="AA1153" i="29" a="1"/>
  <c r="AA2658" i="29" a="1"/>
  <c r="AA2779" i="29" a="1"/>
  <c r="AA742" i="29" a="1"/>
  <c r="AA2481" i="29" a="1"/>
  <c r="AA3315" i="29" a="1"/>
  <c r="AA2495" i="29" a="1"/>
  <c r="AA1494" i="29" a="1"/>
  <c r="AA3304" i="29" a="1"/>
  <c r="AA2430" i="29" a="1"/>
  <c r="AA807" i="29" a="1"/>
  <c r="AA671" i="29" a="1"/>
  <c r="AA2521" i="29" a="1"/>
  <c r="AA1573" i="29" a="1"/>
  <c r="AA1684" i="29" a="1"/>
  <c r="AA1549" i="29" a="1"/>
  <c r="AA1067" i="29" a="1"/>
  <c r="AA1345" i="29" a="1"/>
  <c r="AA2205" i="29" a="1"/>
  <c r="AA3099" i="29" a="1"/>
  <c r="AA988" i="29" a="1"/>
  <c r="AA2111" i="29" a="1"/>
  <c r="AA951" i="29" a="1"/>
  <c r="AA3048" i="29" a="1"/>
  <c r="AA3241" i="29" a="1"/>
  <c r="AA2746" i="29" a="1"/>
  <c r="AA2863" i="29" a="1"/>
  <c r="AA2888" i="29" a="1"/>
  <c r="AA201" i="29" a="1"/>
  <c r="AA1098" i="29" a="1"/>
  <c r="AA3166" i="29" a="1"/>
  <c r="AA1949" i="29" a="1"/>
  <c r="AA69" i="29" a="1"/>
  <c r="AA856" i="29" a="1"/>
  <c r="AA3370" i="29" a="1"/>
  <c r="AA1629" i="29" a="1"/>
  <c r="AA2231" i="29" a="1"/>
  <c r="AA1037" i="29" a="1"/>
  <c r="AA1893" i="29" a="1"/>
  <c r="AA113" i="29" a="1"/>
  <c r="AA728" i="29" a="1"/>
  <c r="AA3121" i="29" a="1"/>
  <c r="AA1005" i="29" a="1"/>
  <c r="AA977" i="29" a="1"/>
  <c r="AA542" i="29" a="1"/>
  <c r="AA667" i="29" a="1"/>
  <c r="AA1917" i="29" a="1"/>
  <c r="AA2432" i="29" a="1"/>
  <c r="AA2539" i="29" a="1"/>
  <c r="AA399" i="29" a="1"/>
  <c r="AA202" i="29" a="1"/>
  <c r="AA1388" i="29" a="1"/>
  <c r="AA2245" i="29" a="1"/>
  <c r="AA2912" i="29" a="1"/>
  <c r="AA832" i="29" a="1"/>
  <c r="AA1477" i="29" a="1"/>
  <c r="AA581" i="29" a="1"/>
  <c r="AA1997" i="29" a="1"/>
  <c r="AA1302" i="29" a="1"/>
  <c r="AA1003" i="29" a="1"/>
  <c r="AA1156" i="29" a="1"/>
  <c r="AA534" i="29" a="1"/>
  <c r="AA1668" i="29" a="1"/>
  <c r="AA2894" i="29" a="1"/>
  <c r="AA2540" i="29" a="1"/>
  <c r="AA98" i="29" a="1"/>
  <c r="AA1185" i="29" a="1"/>
  <c r="AA1955" i="29" a="1"/>
  <c r="AA357" i="29" a="1"/>
  <c r="AA2855" i="29" a="1"/>
  <c r="AA1568" i="29" a="1"/>
  <c r="AA1961" i="29" a="1"/>
  <c r="AA1224" i="29" a="1"/>
  <c r="AA99" i="29" a="1"/>
  <c r="AA327" i="29" a="1"/>
  <c r="AA3306" i="29" a="1"/>
  <c r="AA2981" i="29" a="1"/>
  <c r="AA2629" i="29" a="1"/>
  <c r="AA905" i="29" a="1"/>
  <c r="AA3111" i="29" a="1"/>
  <c r="AA300" i="29" a="1"/>
  <c r="AA716" i="29" a="1"/>
  <c r="AA1143" i="29" a="1"/>
  <c r="AA2972" i="29" a="1"/>
  <c r="AA903" i="29" a="1"/>
  <c r="AA2194" i="29" a="1"/>
  <c r="AA3175" i="29" a="1"/>
  <c r="AA2140" i="29" a="1"/>
  <c r="AA205" i="29" a="1"/>
  <c r="AA2377" i="29" a="1"/>
  <c r="AA2752" i="29" a="1"/>
  <c r="AA1640" i="29" a="1"/>
  <c r="AA2517" i="29" a="1"/>
  <c r="AA1154" i="29" a="1"/>
  <c r="AA3328" i="29" a="1"/>
  <c r="AA1103" i="29" a="1"/>
  <c r="AA2300" i="29" a="1"/>
  <c r="AA1699" i="29" a="1"/>
  <c r="AA28" i="29" a="1"/>
  <c r="AA1281" i="29" a="1"/>
  <c r="AA485" i="29" a="1"/>
  <c r="AA708" i="29" a="1"/>
  <c r="AA2950" i="29" a="1"/>
  <c r="AA2438" i="29" a="1"/>
  <c r="AA1365" i="29" a="1"/>
  <c r="AA466" i="29" a="1"/>
  <c r="AA3061" i="29" a="1"/>
  <c r="AA3352" i="29" a="1"/>
  <c r="AA684" i="29" a="1"/>
  <c r="AA2741" i="29" a="1"/>
  <c r="AA2519" i="29" a="1"/>
  <c r="AA2244" i="29" a="1"/>
  <c r="AA3153" i="29" a="1"/>
  <c r="AA428" i="29" a="1"/>
  <c r="AA2788" i="29" a="1"/>
  <c r="AA1618" i="29" a="1"/>
  <c r="AA3211" i="29" a="1"/>
  <c r="AA1564" i="29" a="1"/>
  <c r="AA827" i="29" a="1"/>
  <c r="AA3331" i="29" a="1"/>
  <c r="AA2350" i="29" a="1"/>
  <c r="AA2411" i="29" a="1"/>
  <c r="AA1643" i="29" a="1"/>
  <c r="AA1411" i="29" a="1"/>
  <c r="AA216" i="29" a="1"/>
  <c r="AA31" i="29" a="1"/>
  <c r="AA2413" i="29" a="1"/>
  <c r="AA379" i="29" a="1"/>
  <c r="AA1228" i="29" a="1"/>
  <c r="AA2173" i="29" a="1"/>
  <c r="AA3343" i="29" a="1"/>
  <c r="AA1996" i="29" a="1"/>
  <c r="AA2292" i="29" a="1"/>
  <c r="AA1012" i="29" a="1"/>
  <c r="AA818" i="29" a="1"/>
  <c r="AA3098" i="29" a="1"/>
  <c r="AA2199" i="29" a="1"/>
  <c r="AA3269" i="29" a="1"/>
  <c r="AA437" i="29" a="1"/>
  <c r="AA29" i="29" a="1"/>
  <c r="AA1457" i="29" a="1"/>
  <c r="AA1499" i="29" a="1"/>
  <c r="AA809" i="29" a="1"/>
  <c r="AA3457" i="29" a="1"/>
  <c r="AA1954" i="29" a="1"/>
  <c r="AA2589" i="29" a="1"/>
  <c r="AA990" i="29" a="1"/>
  <c r="AA2785" i="29" a="1"/>
  <c r="AA2709" i="29" a="1"/>
  <c r="AA2367" i="29" a="1"/>
  <c r="AA1879" i="29" a="1"/>
  <c r="AA223" i="29" a="1"/>
  <c r="AA1097" i="29" a="1"/>
  <c r="AA2093" i="29" a="1"/>
  <c r="AA2955" i="29" a="1"/>
  <c r="AA1773" i="29" a="1"/>
  <c r="AA311" i="29" a="1"/>
  <c r="AA1406" i="29" a="1"/>
  <c r="AA2410" i="29" a="1"/>
  <c r="AA2060" i="29" a="1"/>
  <c r="AA3172" i="29" a="1"/>
  <c r="AA1284" i="29" a="1"/>
  <c r="AA482" i="29" a="1"/>
  <c r="AA396" i="29" a="1"/>
  <c r="AA675" i="29" a="1"/>
  <c r="AA2160" i="29" a="1"/>
  <c r="AA3204" i="29" a="1"/>
  <c r="AA284" i="29" a="1"/>
  <c r="AA2365" i="29" a="1"/>
  <c r="AA2884" i="29" a="1"/>
  <c r="AA2301" i="29" a="1"/>
  <c r="AA121" i="29" a="1"/>
  <c r="AA1775" i="29" a="1"/>
  <c r="AA1973" i="29" a="1"/>
  <c r="AA1849" i="29" a="1"/>
  <c r="AA1199" i="29" a="1"/>
  <c r="AA1443" i="29" a="1"/>
  <c r="AA1920" i="29" a="1"/>
  <c r="AA3372" i="29" a="1"/>
  <c r="AA3010" i="29" a="1"/>
  <c r="AA2946" i="29" a="1"/>
  <c r="AA3486" i="29" a="1"/>
  <c r="AA1570" i="29" a="1"/>
  <c r="AA3082" i="29" a="1"/>
  <c r="AA3030" i="29" a="1"/>
  <c r="AA1213" i="29" a="1"/>
  <c r="AA1124" i="29" a="1"/>
  <c r="AA2458" i="29" a="1"/>
  <c r="AA2394" i="29" a="1"/>
  <c r="AA2870" i="29" a="1"/>
  <c r="AA56" i="29" a="1"/>
  <c r="AA1238" i="29" a="1"/>
  <c r="AA3249" i="29" a="1"/>
  <c r="AA3057" i="29" a="1"/>
  <c r="AA1703" i="29" a="1"/>
  <c r="AA2393" i="29" a="1"/>
  <c r="AA2824" i="29" a="1"/>
  <c r="AA251" i="29" a="1"/>
  <c r="AA1901" i="29" a="1"/>
  <c r="AA1606" i="29" a="1"/>
  <c r="AA303" i="29" a="1"/>
  <c r="AA498" i="29" a="1"/>
  <c r="AA1293" i="29" a="1"/>
  <c r="AA2166" i="29" a="1"/>
  <c r="AA2996" i="29" a="1"/>
  <c r="AA3068" i="29" a="1"/>
  <c r="AA2081" i="29" a="1"/>
  <c r="AA3127" i="29" a="1"/>
  <c r="AA1525" i="29" a="1"/>
  <c r="AA1495" i="29" a="1"/>
  <c r="AA1615" i="29" a="1"/>
  <c r="AA2852" i="29" a="1"/>
  <c r="AA2126" i="29" a="1"/>
  <c r="AA2476" i="29" a="1"/>
  <c r="AA628" i="29" a="1"/>
  <c r="AA2621" i="29" a="1"/>
  <c r="AA596" i="29" a="1"/>
  <c r="AA3470" i="29" a="1"/>
  <c r="AA1864" i="29" a="1"/>
  <c r="AA1509" i="29" a="1"/>
  <c r="AA1700" i="29" a="1"/>
  <c r="AA2287" i="29" a="1"/>
  <c r="AA438" i="29" a="1"/>
  <c r="AA315" i="29" a="1"/>
  <c r="AA64" i="29" a="1"/>
  <c r="AA1121" i="29" a="1"/>
  <c r="AA3141" i="29" a="1"/>
  <c r="AA3340" i="29" a="1"/>
  <c r="AA992" i="29" a="1"/>
  <c r="AA1243" i="29" a="1"/>
  <c r="AA3053" i="29" a="1"/>
  <c r="AA2979" i="29" a="1"/>
  <c r="AA1572" i="29" a="1"/>
  <c r="AA1989" i="29" a="1"/>
  <c r="AA1745" i="29" a="1"/>
  <c r="AA1340" i="29" a="1"/>
  <c r="AA2423" i="29" a="1"/>
  <c r="AA1369" i="29" a="1"/>
  <c r="AA3394" i="29" a="1"/>
  <c r="AA3045" i="29" a="1"/>
  <c r="AA1015" i="29" a="1"/>
  <c r="AA1966" i="29" a="1"/>
  <c r="AA3212" i="29" a="1"/>
  <c r="AA651" i="29" a="1"/>
  <c r="AA1763" i="29" a="1"/>
  <c r="AA1665" i="29" a="1"/>
  <c r="AA618" i="29" a="1"/>
  <c r="AA381" i="29" a="1"/>
  <c r="AA1225" i="29" a="1"/>
  <c r="AA3189" i="29" a="1"/>
  <c r="AA506" i="29" a="1"/>
  <c r="AA1194" i="29" a="1"/>
  <c r="AA1847" i="29" a="1"/>
  <c r="AA792" i="29" a="1"/>
  <c r="AA3426" i="29" a="1"/>
  <c r="AA836" i="29" a="1"/>
  <c r="AA2289" i="29" a="1"/>
  <c r="AA1821" i="29" a="1"/>
  <c r="AA30" i="29" a="1"/>
  <c r="AA375" i="29" a="1"/>
  <c r="AA2554" i="29" a="1"/>
  <c r="AA2995" i="29" a="1"/>
  <c r="AA1552" i="29" a="1"/>
  <c r="AA1707" i="29" a="1"/>
  <c r="AA1929" i="29" a="1"/>
  <c r="AA3160" i="29" a="1"/>
  <c r="AA3466" i="29" a="1"/>
  <c r="AA746" i="29" a="1"/>
  <c r="AA1384" i="29" a="1"/>
  <c r="AA2396" i="29" a="1"/>
  <c r="AA2484" i="29" a="1"/>
  <c r="AA928" i="29" a="1"/>
  <c r="AA516" i="29" a="1"/>
  <c r="AA2164" i="29" a="1"/>
  <c r="AA2831" i="29" a="1"/>
  <c r="AA551" i="29" a="1"/>
  <c r="AA341" i="29" a="1"/>
  <c r="AA2148" i="29" a="1"/>
  <c r="AA2819" i="29" a="1"/>
  <c r="AA3433" i="29" a="1"/>
  <c r="AA2592" i="29" a="1"/>
  <c r="AA789" i="29" a="1"/>
  <c r="AA642" i="29" a="1"/>
  <c r="AA2121" i="29" a="1"/>
  <c r="AA1502" i="29" a="1"/>
  <c r="AA34" i="29" a="1"/>
  <c r="AA1278" i="29" a="1"/>
  <c r="AA3347" i="29" a="1"/>
  <c r="AA2163" i="29" a="1"/>
  <c r="AA1488" i="29" a="1"/>
  <c r="AA3251" i="29" a="1"/>
  <c r="AA340" i="29" a="1"/>
  <c r="AA3219" i="29" a="1"/>
  <c r="AA2462" i="29" a="1"/>
  <c r="AA1622" i="29" a="1"/>
  <c r="AA459" i="29" a="1"/>
  <c r="AA2626" i="29" a="1"/>
  <c r="AA148" i="29" a="1"/>
  <c r="AA3468" i="29" a="1"/>
  <c r="AA3369" i="29" a="1"/>
  <c r="AA999" i="29" a="1"/>
  <c r="AA3252" i="29" a="1"/>
  <c r="AA2910" i="29" a="1"/>
  <c r="AA658" i="29" a="1"/>
  <c r="AA702" i="29" a="1"/>
  <c r="AA949" i="29" a="1"/>
  <c r="AA811" i="29" a="1"/>
  <c r="AA2825" i="29" a="1"/>
  <c r="AA2787" i="29" a="1"/>
  <c r="AA2150" i="29" a="1"/>
  <c r="AA920" i="29" a="1"/>
  <c r="AA1694" i="29" a="1"/>
  <c r="AA1600" i="29" a="1"/>
  <c r="AA3137" i="29" a="1"/>
  <c r="AA3113" i="29" a="1"/>
  <c r="AA1736" i="29" a="1"/>
  <c r="AA2311" i="29" a="1"/>
  <c r="AA1547" i="29" a="1"/>
  <c r="AA1319" i="29" a="1"/>
  <c r="AA3217" i="29" a="1"/>
  <c r="AA1414" i="29" a="1"/>
  <c r="AA2738" i="29" a="1"/>
  <c r="AA1928" i="29" a="1"/>
  <c r="AA3479" i="29" a="1"/>
  <c r="AA998" i="29" a="1"/>
  <c r="AA1848" i="29" a="1"/>
  <c r="AA1678" i="29" a="1"/>
  <c r="AA591" i="29" a="1"/>
  <c r="AA1436" i="29" a="1"/>
  <c r="AA3310" i="29" a="1"/>
  <c r="AA875" i="29" a="1"/>
  <c r="AA694" i="29" a="1"/>
  <c r="AA571" i="29" a="1"/>
  <c r="AA1841" i="29" a="1"/>
  <c r="AA3461" i="29" a="1"/>
  <c r="AA2294" i="29" a="1"/>
  <c r="AA2382" i="29" a="1"/>
  <c r="AA3496" i="29" a="1"/>
  <c r="AA1648" i="29" a="1"/>
  <c r="AA207" i="29" a="1"/>
  <c r="AA2026" i="29" a="1"/>
  <c r="AA1474" i="29" a="1"/>
  <c r="AA3302" i="29" a="1"/>
  <c r="AA3004" i="29" a="1"/>
  <c r="AA3490" i="29" a="1"/>
  <c r="AA326" i="29" a="1"/>
  <c r="AA294" i="29" a="1"/>
  <c r="AA2321" i="29" a="1"/>
  <c r="AA3393" i="29" a="1"/>
  <c r="AA1389" i="29" a="1"/>
  <c r="AA1257" i="29" a="1"/>
  <c r="AA3182" i="29" a="1"/>
  <c r="AA1960" i="29" a="1"/>
  <c r="AA1501" i="29" a="1"/>
  <c r="AA377" i="29" a="1"/>
  <c r="AA635" i="29" a="1"/>
  <c r="AA2425" i="29" a="1"/>
  <c r="AA2976" i="29" a="1"/>
  <c r="AA1486" i="29" a="1"/>
  <c r="AA10" i="29" a="1"/>
  <c r="AA345" i="29" a="1"/>
  <c r="AA1078" i="29" a="1"/>
  <c r="AA1150" i="29" a="1"/>
  <c r="AA2091" i="29" a="1"/>
  <c r="AA2714" i="29" a="1"/>
  <c r="AA2227" i="29" a="1"/>
  <c r="AA974" i="29" a="1"/>
  <c r="AA993" i="29" a="1"/>
  <c r="AA481" i="29" a="1"/>
  <c r="AA2454" i="29" a="1"/>
  <c r="AA672" i="29" a="1"/>
  <c r="AA2254" i="29" a="1"/>
  <c r="AA1511" i="29" a="1"/>
  <c r="AA1483" i="29" a="1"/>
  <c r="AA2682" i="29" a="1"/>
  <c r="AA753" i="29" a="1"/>
  <c r="AA1114" i="29" a="1"/>
  <c r="AA1329" i="29" a="1"/>
  <c r="AA2448" i="29" a="1"/>
  <c r="AA1065" i="29" a="1"/>
  <c r="AA1605" i="29" a="1"/>
  <c r="AA2702" i="29" a="1"/>
  <c r="AA2043" i="29" a="1"/>
  <c r="AA1903" i="29" a="1"/>
  <c r="AA3239" i="29" a="1"/>
  <c r="AA2934" i="29" a="1"/>
  <c r="AA1918" i="29" a="1"/>
  <c r="AA1863" i="29" a="1"/>
  <c r="AA97" i="29" a="1"/>
  <c r="AA70" i="29" a="1"/>
  <c r="AA1042" i="29" a="1"/>
  <c r="AA2651" i="29" a="1"/>
  <c r="AA541" i="29" a="1"/>
  <c r="AA2184" i="29" a="1"/>
  <c r="AA1517" i="29" a="1"/>
  <c r="AA1510" i="29" a="1"/>
  <c r="AA65" i="29" a="1"/>
  <c r="AA3355" i="29" a="1"/>
  <c r="AA1624" i="29" a="1"/>
  <c r="AA2243" i="29" a="1"/>
  <c r="AA1679" i="29" a="1"/>
  <c r="AA1599" i="29" a="1"/>
  <c r="AA1123" i="29" a="1"/>
  <c r="AA3398" i="29" a="1"/>
  <c r="AA2080" i="29" a="1"/>
  <c r="AA3262" i="29" a="1"/>
  <c r="AA3307" i="29" a="1"/>
  <c r="AA2673" i="29" a="1"/>
  <c r="AA3197" i="29" a="1"/>
  <c r="AA1986" i="29" a="1"/>
  <c r="AA2631" i="29" a="1"/>
  <c r="AA3105" i="29" a="1"/>
  <c r="AA2215" i="29" a="1"/>
  <c r="AA2370" i="29" a="1"/>
  <c r="AA2124" i="29" a="1"/>
  <c r="AA1963" i="29" a="1"/>
  <c r="AA3198" i="29" a="1"/>
  <c r="AA693" i="29" a="1"/>
  <c r="AA2291" i="29" a="1"/>
  <c r="AA2115" i="29" a="1"/>
  <c r="AA2434" i="29" a="1"/>
  <c r="AA3367" i="29" a="1"/>
  <c r="AA2127" i="29" a="1"/>
  <c r="AA847" i="29" a="1"/>
  <c r="AA3270" i="29" a="1"/>
  <c r="AA330" i="29" a="1"/>
  <c r="AA3091" i="29" a="1"/>
  <c r="AA1709" i="29" a="1"/>
  <c r="AA2669" i="29" a="1"/>
  <c r="AA3295" i="29" a="1"/>
  <c r="AA1761" i="29" a="1"/>
  <c r="AA1241" i="29" a="1"/>
  <c r="AA1787" i="29" a="1"/>
  <c r="AA876" i="29" a="1"/>
  <c r="AA1759" i="29" a="1"/>
  <c r="AA765" i="29" a="1"/>
  <c r="AA3272" i="29" a="1"/>
  <c r="AA1828" i="29" a="1"/>
  <c r="AA1410" i="29" a="1"/>
  <c r="AA3222" i="29" a="1"/>
  <c r="AA965" i="29" a="1"/>
  <c r="AA2247" i="29" a="1"/>
  <c r="AA1057" i="29" a="1"/>
  <c r="AA138" i="29" a="1"/>
  <c r="AA2866" i="29" a="1"/>
  <c r="AA3254" i="29" a="1"/>
  <c r="AA3293" i="29" a="1"/>
  <c r="AA2563" i="29" a="1"/>
  <c r="AA3421" i="29" a="1"/>
  <c r="AA1039" i="29" a="1"/>
  <c r="AA1746" i="29" a="1"/>
  <c r="AA2567" i="29" a="1"/>
  <c r="AA2850" i="29" a="1"/>
  <c r="AA1308" i="29" a="1"/>
  <c r="AA3341" i="29" a="1"/>
  <c r="AA2014" i="29" a="1"/>
  <c r="AA2989" i="29" a="1"/>
  <c r="AA433" i="29" a="1"/>
  <c r="AA874" i="29" a="1"/>
  <c r="AA3176" i="29" a="1"/>
  <c r="AA1830" i="29" a="1"/>
  <c r="AA914" i="29" a="1"/>
  <c r="AA226" i="29" a="1"/>
  <c r="AA3049" i="29" a="1"/>
  <c r="AA1222" i="29" a="1"/>
  <c r="AA961" i="29" a="1"/>
  <c r="AA1948" i="29" a="1"/>
  <c r="AA111" i="29" a="1"/>
  <c r="AA2579" i="29" a="1"/>
  <c r="AA191" i="29" a="1"/>
  <c r="AA2380" i="29" a="1"/>
  <c r="AA1368" i="29" a="1"/>
  <c r="AA2181" i="29" a="1"/>
  <c r="AA2903" i="29" a="1"/>
  <c r="AA168" i="29" a="1"/>
  <c r="AA631" i="29" a="1"/>
  <c r="AA467" i="29" a="1"/>
  <c r="AA2512" i="29" a="1"/>
  <c r="AA674" i="29" a="1"/>
  <c r="AA3022" i="29" a="1"/>
  <c r="AA2666" i="29" a="1"/>
  <c r="AA2820" i="29" a="1"/>
  <c r="AA2070" i="29" a="1"/>
  <c r="AA1887" i="29" a="1"/>
  <c r="AA1174" i="29" a="1"/>
  <c r="AA443" i="29" a="1"/>
  <c r="AA2420" i="29" a="1"/>
  <c r="AA995" i="29" a="1"/>
  <c r="AA2354" i="29" a="1"/>
  <c r="AA290" i="29" a="1"/>
  <c r="AA595" i="29" a="1"/>
  <c r="AA969" i="29" a="1"/>
  <c r="AA640" i="29" a="1"/>
  <c r="AA2751" i="29" a="1"/>
  <c r="AA2933" i="29" a="1"/>
  <c r="AA2503" i="29" a="1"/>
  <c r="AA3186" i="29" a="1"/>
  <c r="AA3046" i="29" a="1"/>
  <c r="AA2632" i="29" a="1"/>
  <c r="AA288" i="29" a="1"/>
  <c r="AA2641" i="29" a="1"/>
  <c r="AA751" i="29" a="1"/>
  <c r="AA3179" i="29" a="1"/>
  <c r="AA241" i="29" a="1"/>
  <c r="AA304" i="29" a="1"/>
  <c r="AA2797" i="29" a="1"/>
  <c r="AA1171" i="29" a="1"/>
  <c r="AA3039" i="29" a="1"/>
  <c r="AA1704" i="29" a="1"/>
  <c r="AA2132" i="29" a="1"/>
  <c r="AA1609" i="29" a="1"/>
  <c r="AA1027" i="29" a="1"/>
  <c r="AA3294" i="29" a="1"/>
  <c r="AA75" i="29" a="1"/>
  <c r="AA3088" i="29" a="1"/>
  <c r="AA2368" i="29" a="1"/>
  <c r="AA1370" i="29" a="1"/>
  <c r="AA1196" i="29" a="1"/>
  <c r="AA940" i="29" a="1"/>
  <c r="AA2614" i="29" a="1"/>
  <c r="AA365" i="29" a="1"/>
  <c r="AA1468" i="29" a="1"/>
  <c r="AA1623" i="29" a="1"/>
  <c r="AA1661" i="29" a="1"/>
  <c r="AA2240" i="29" a="1"/>
  <c r="AA87" i="29" a="1"/>
  <c r="AA1391" i="29" a="1"/>
  <c r="AA1825" i="29" a="1"/>
  <c r="AA458" i="29" a="1"/>
  <c r="AA1064" i="29" a="1"/>
  <c r="AA1697" i="29" a="1"/>
  <c r="AA1725" i="29" a="1"/>
  <c r="AA2059" i="29" a="1"/>
  <c r="AA1823" i="29" a="1"/>
  <c r="AA2046" i="29" a="1"/>
  <c r="AA3056" i="29" a="1"/>
  <c r="AA386" i="29" a="1"/>
  <c r="AA1186" i="29" a="1"/>
  <c r="AA398" i="29" a="1"/>
  <c r="AA2944" i="29" a="1"/>
  <c r="AA1371" i="29" a="1"/>
  <c r="AA3318" i="29" a="1"/>
  <c r="AA1132" i="29" a="1"/>
  <c r="AA1467" i="29" a="1"/>
  <c r="AA1343" i="29" a="1"/>
  <c r="AA1080" i="29" a="1"/>
  <c r="AA3409" i="29" a="1"/>
  <c r="AA522" i="29" a="1"/>
  <c r="AA864" i="29" a="1"/>
  <c r="AA261" i="29" a="1"/>
  <c r="AA472" i="29" a="1"/>
  <c r="AA2428" i="29" a="1"/>
  <c r="AA592" i="29" a="1"/>
  <c r="AA3253" i="29" a="1"/>
  <c r="AA307" i="29" a="1"/>
  <c r="AA105" i="29" a="1"/>
  <c r="AA1934" i="29" a="1"/>
  <c r="AA193" i="29" a="1"/>
  <c r="AA1937" i="29" a="1"/>
  <c r="AA2492" i="29" a="1"/>
  <c r="AA1866" i="29" a="1"/>
  <c r="AA494" i="29" a="1"/>
  <c r="AA1265" i="29" a="1"/>
  <c r="AA1145" i="29" a="1"/>
  <c r="AA3297" i="29" a="1"/>
  <c r="AA2085" i="29" a="1"/>
  <c r="AA491" i="29" a="1"/>
  <c r="AA26" i="29" a="1"/>
  <c r="AA2985" i="29" a="1"/>
  <c r="AA1089" i="29" a="1"/>
  <c r="AA2296" i="29" a="1"/>
  <c r="AA1535" i="29" a="1"/>
  <c r="AA857" i="29" a="1"/>
  <c r="AA1181" i="29" a="1"/>
  <c r="AA2945" i="29" a="1"/>
  <c r="AA1214" i="29" a="1"/>
  <c r="AA1713" i="29" a="1"/>
  <c r="AA1295" i="29" a="1"/>
  <c r="AA1979" i="29" a="1"/>
  <c r="AA3075" i="29" a="1"/>
  <c r="AA2845" i="29" a="1"/>
  <c r="AA1079" i="29" a="1"/>
  <c r="AA2915" i="29" a="1"/>
  <c r="AA1587" i="29" a="1"/>
  <c r="AA1993" i="29" a="1"/>
  <c r="AA790" i="29" a="1"/>
  <c r="AA2706" i="29" a="1"/>
  <c r="AA2780" i="29" a="1"/>
  <c r="AA1888" i="29" a="1"/>
  <c r="AA475" i="29" a="1"/>
  <c r="AA3275" i="29" a="1"/>
  <c r="AA3322" i="29" a="1"/>
  <c r="AA1515" i="29" a="1"/>
  <c r="AA204" i="29" a="1"/>
  <c r="AA1716" i="29" a="1"/>
  <c r="AA1187" i="29" a="1"/>
  <c r="AA924" i="29" a="1"/>
  <c r="AA2485" i="29" a="1"/>
  <c r="AA769" i="29" a="1"/>
  <c r="AA813" i="29" a="1"/>
  <c r="AA2212" i="29" a="1"/>
  <c r="AA2157" i="29" a="1"/>
  <c r="AA1296" i="29" a="1"/>
  <c r="AA544" i="29" a="1"/>
  <c r="AA1125" i="29" a="1"/>
  <c r="AA2214" i="29" a="1"/>
  <c r="AA1944" i="29" a="1"/>
  <c r="AA1053" i="29" a="1"/>
  <c r="AA529" i="29" a="1"/>
  <c r="AA2908" i="29" a="1"/>
  <c r="AA1792" i="29" a="1"/>
  <c r="AA1927" i="29" a="1"/>
  <c r="AA2223" i="29" a="1"/>
  <c r="AA722" i="29" a="1"/>
  <c r="AA1397" i="29" a="1"/>
  <c r="AA157" i="29" a="1"/>
  <c r="AA1393" i="29" a="1"/>
  <c r="AA645" i="29" a="1"/>
  <c r="AA3410" i="29" a="1"/>
  <c r="AA3109" i="29" a="1"/>
  <c r="AA1687" i="29" a="1"/>
  <c r="AA834" i="29" a="1"/>
  <c r="AA3006" i="29" a="1"/>
  <c r="AA2878" i="29" a="1"/>
  <c r="AA3389" i="29" a="1"/>
  <c r="AA2708" i="29" a="1"/>
  <c r="AA1673" i="29" a="1"/>
  <c r="AA2817" i="29" a="1"/>
  <c r="AA1945" i="29" a="1"/>
  <c r="AA2705" i="29" a="1"/>
  <c r="AA248" i="29" a="1"/>
  <c r="AA2496" i="29" a="1"/>
  <c r="AA2440" i="29" a="1"/>
  <c r="AA2604" i="29" a="1"/>
  <c r="AA5" i="29" a="1"/>
  <c r="AA37" i="29" a="1"/>
  <c r="AA3459" i="29" a="1"/>
  <c r="AA3383" i="29" a="1"/>
  <c r="AA3231" i="29" a="1"/>
  <c r="AA2302" i="29" a="1"/>
  <c r="AA3256" i="29" a="1"/>
  <c r="AA2880" i="29" a="1"/>
  <c r="AA1317" i="29" a="1"/>
  <c r="AA2892" i="29" a="1"/>
  <c r="AA3428" i="29" a="1"/>
  <c r="AA1246" i="29" a="1"/>
  <c r="AA2443" i="29" a="1"/>
  <c r="AA1658" i="29" a="1"/>
  <c r="AA2647" i="29" a="1"/>
  <c r="AA585" i="29" a="1"/>
  <c r="AA3475" i="29" a="1"/>
  <c r="AA2412" i="29" a="1"/>
  <c r="AA1059" i="29" a="1"/>
  <c r="AA2174" i="29" a="1"/>
  <c r="AA2510" i="29" a="1"/>
  <c r="AA3371" i="29" a="1"/>
  <c r="AA297" i="29" a="1"/>
  <c r="AA2435" i="29" a="1"/>
  <c r="AA2371" i="29" a="1"/>
  <c r="AA1840" i="29" a="1"/>
  <c r="AA167" i="29" a="1"/>
  <c r="AA2594" i="29" a="1"/>
  <c r="AA2469" i="29" a="1"/>
  <c r="AA2401" i="29" a="1"/>
  <c r="AA1412" i="29" a="1"/>
  <c r="AA2392" i="29" a="1"/>
  <c r="AA3365" i="29" a="1"/>
  <c r="AA3480" i="29" a="1"/>
  <c r="AA171" i="29" a="1"/>
  <c r="AA2717" i="29" a="1"/>
  <c r="AA3015" i="29" a="1"/>
  <c r="AA3085" i="29" a="1"/>
  <c r="AA136" i="29" a="1"/>
  <c r="AA1663" i="29" a="1"/>
  <c r="AA1527" i="29" a="1"/>
  <c r="AA669" i="29" a="1"/>
  <c r="AA2569" i="29" a="1"/>
  <c r="AA3150" i="29" a="1"/>
  <c r="AA1886" i="29" a="1"/>
  <c r="AA3108" i="29" a="1"/>
  <c r="AA3009" i="29" a="1"/>
  <c r="AA1755" i="29" a="1"/>
  <c r="AA2743" i="29" a="1"/>
  <c r="AA163" i="29" a="1"/>
  <c r="AA850" i="29" a="1"/>
  <c r="AA1523" i="29" a="1"/>
  <c r="AA1779" i="29" a="1"/>
  <c r="AA140" i="29" a="1"/>
  <c r="AA488" i="29" a="1"/>
  <c r="AA3432" i="29" a="1"/>
  <c r="AA3107" i="29" a="1"/>
  <c r="AA3450" i="29" a="1"/>
  <c r="AA1748" i="29" a="1"/>
  <c r="AA1653" i="29" a="1"/>
  <c r="AA270" i="29" a="1"/>
  <c r="AA504" i="29" a="1"/>
  <c r="AA570" i="29" a="1"/>
  <c r="AA1869" i="29" a="1"/>
  <c r="AA265" i="29" a="1"/>
  <c r="AA453" i="29" a="1"/>
  <c r="AA1503" i="29" a="1"/>
  <c r="AA2514" i="29" a="1"/>
  <c r="AA1321" i="29" a="1"/>
  <c r="AA2765" i="29" a="1"/>
  <c r="AA43" i="29" a="1"/>
  <c r="AA2935" i="29" a="1"/>
  <c r="AA2605" i="29" a="1"/>
  <c r="AA1649" i="29" a="1"/>
  <c r="AA91" i="29" a="1"/>
  <c r="AA3156" i="29" a="1"/>
  <c r="AA232" i="29" a="1"/>
  <c r="AA758" i="29" a="1"/>
  <c r="AA211" i="29" a="1"/>
  <c r="AA1597" i="29" a="1"/>
  <c r="AA1193" i="29" a="1"/>
  <c r="AA1980" i="29" a="1"/>
  <c r="AA936" i="29" a="1"/>
  <c r="AA2079" i="29" a="1"/>
  <c r="AA883" i="29" a="1"/>
  <c r="AA169" i="29" a="1"/>
  <c r="AA2470" i="29" a="1"/>
  <c r="AA2522" i="29" a="1"/>
  <c r="AA2620" i="29" a="1"/>
  <c r="AA1424" i="29" a="1"/>
  <c r="AA1322" i="29" a="1"/>
  <c r="AA1602" i="29" a="1"/>
  <c r="AA2049" i="29" a="1"/>
  <c r="AA587" i="29" a="1"/>
  <c r="AA3357" i="29" a="1"/>
  <c r="AA2691" i="29" a="1"/>
  <c r="AA3478" i="29" a="1"/>
  <c r="AA2250" i="29" a="1"/>
  <c r="AA532" i="29" a="1"/>
  <c r="AA2216" i="29" a="1"/>
  <c r="AA1105" i="29" a="1"/>
  <c r="AA1096" i="29" a="1"/>
  <c r="AA3087" i="29" a="1"/>
  <c r="AA1301" i="29" a="1"/>
  <c r="AA546" i="29" a="1"/>
  <c r="AA2171" i="29" a="1"/>
  <c r="AA260" i="29" a="1"/>
  <c r="AA923" i="29" a="1"/>
  <c r="AA2893" i="29" a="1"/>
  <c r="AA1740" i="29" a="1"/>
  <c r="AA3260" i="29" a="1"/>
  <c r="AA394" i="29" a="1"/>
  <c r="AA411" i="29" a="1"/>
  <c r="AA3303" i="29" a="1"/>
  <c r="AA78" i="29" a="1"/>
  <c r="AA276" i="29" a="1"/>
  <c r="AA2039" i="29" a="1"/>
  <c r="AA2994" i="29" a="1"/>
  <c r="AA230" i="29" a="1"/>
  <c r="AA3277" i="29" a="1"/>
  <c r="AA752" i="29" a="1"/>
  <c r="AA1956" i="29" a="1"/>
  <c r="AA815" i="29" a="1"/>
  <c r="AA2083" i="29" a="1"/>
  <c r="AA593" i="29" a="1"/>
  <c r="AA573" i="29" a="1"/>
  <c r="AA492" i="29" a="1"/>
  <c r="AA2639" i="29" a="1"/>
  <c r="AA2067" i="29" a="1"/>
  <c r="AA1291" i="29" a="1"/>
  <c r="AA575" i="29" a="1"/>
  <c r="AA2483" i="29" a="1"/>
  <c r="AA139" i="29" a="1"/>
  <c r="AA369" i="29" a="1"/>
  <c r="AA342" i="29" a="1"/>
  <c r="AA1475" i="29" a="1"/>
  <c r="AA1512" i="29" a="1"/>
  <c r="AA2129" i="29" a="1"/>
  <c r="AA3399" i="29" a="1"/>
  <c r="AA843" i="29" a="1"/>
  <c r="AA3245" i="29" a="1"/>
  <c r="AA1092" i="29" a="1"/>
  <c r="AA1924" i="29" a="1"/>
  <c r="AA1152" i="29" a="1"/>
  <c r="AA3407" i="29" a="1"/>
  <c r="AA3025" i="29" a="1"/>
  <c r="AA839" i="29" a="1"/>
  <c r="AA329" i="29" a="1"/>
  <c r="AA3471" i="29" a="1"/>
  <c r="AA2123" i="29" a="1"/>
  <c r="AA147" i="29" a="1"/>
  <c r="AA317" i="29" a="1"/>
  <c r="AA2696" i="29" a="1"/>
  <c r="AA2220" i="29" a="1"/>
  <c r="AA668" i="29" a="1"/>
  <c r="AA2583" i="29" a="1"/>
  <c r="AA2159" i="29" a="1"/>
  <c r="AA1489" i="29" a="1"/>
  <c r="AA2792" i="29" a="1"/>
  <c r="AA55" i="29" a="1"/>
  <c r="AA2313" i="29" a="1"/>
  <c r="AA1581" i="29" a="1"/>
  <c r="AA2513" i="29" a="1"/>
  <c r="AA432" i="29" a="1"/>
  <c r="AA1730" i="29" a="1"/>
  <c r="AA943" i="29" a="1"/>
  <c r="AA526" i="29" a="1"/>
  <c r="AA1579" i="29" a="1"/>
  <c r="AA439" i="29" a="1"/>
  <c r="AA3170" i="29" a="1"/>
  <c r="AA2689" i="29" a="1"/>
  <c r="AA3358" i="29" a="1"/>
  <c r="AA273" i="29" a="1"/>
  <c r="AA1981" i="29" a="1"/>
  <c r="AA3362" i="29" a="1"/>
  <c r="AA878" i="29" a="1"/>
  <c r="AA2975" i="29" a="1"/>
  <c r="AA2731" i="29" a="1"/>
  <c r="AA108" i="29" a="1"/>
  <c r="AA3115" i="29" a="1"/>
  <c r="AA1063" i="29" a="1"/>
  <c r="AA871" i="29" a="1"/>
  <c r="AA3159" i="29" a="1"/>
  <c r="AA775" i="29" a="1"/>
  <c r="AA486" i="29" a="1"/>
  <c r="AA1280" i="29" a="1"/>
  <c r="AA2806" i="29" a="1"/>
  <c r="AA1921" i="29" a="1"/>
  <c r="AA3278" i="29" a="1"/>
  <c r="AA556" i="29" a="1"/>
  <c r="AA1874" i="29" a="1"/>
  <c r="AA1881" i="29" a="1"/>
  <c r="AA858" i="29" a="1"/>
  <c r="AA594" i="29" a="1"/>
  <c r="AA980" i="29" a="1"/>
  <c r="AA1845" i="29" a="1"/>
  <c r="AA838" i="29" a="1"/>
  <c r="AA2871" i="29" a="1"/>
  <c r="AA3055" i="29" a="1"/>
  <c r="AA2218" i="29" a="1"/>
  <c r="AA1341" i="29" a="1"/>
  <c r="AA2258" i="29" a="1"/>
  <c r="AA1872" i="29" a="1"/>
  <c r="AA2930" i="29" a="1"/>
  <c r="AA3440" i="29" a="1"/>
  <c r="AA1314" i="29" a="1"/>
  <c r="AA2704" i="29" a="1"/>
  <c r="AA3339" i="29" a="1"/>
  <c r="AA109" i="29" a="1"/>
  <c r="AA2549" i="29" a="1"/>
  <c r="AA77" i="29" a="1"/>
  <c r="AA2103" i="29" a="1"/>
  <c r="AA1656" i="29" a="1"/>
  <c r="AA2488" i="29" a="1"/>
  <c r="AA1751" i="29" a="1"/>
  <c r="AA1019" i="29" a="1"/>
  <c r="AA1177" i="29" a="1"/>
  <c r="AA3193" i="29" a="1"/>
  <c r="AA1752" i="29" a="1"/>
  <c r="AA2967" i="29" a="1"/>
  <c r="AA1071" i="29" a="1"/>
  <c r="AA3096" i="29" a="1"/>
  <c r="AA1144" i="29" a="1"/>
  <c r="AA1835" i="29" a="1"/>
  <c r="AA796" i="29" a="1"/>
  <c r="AA3363" i="29" a="1"/>
  <c r="AA970" i="29" a="1"/>
  <c r="AA2318" i="29" a="1"/>
  <c r="AA3487" i="29" a="1"/>
  <c r="AA2556" i="29" a="1"/>
  <c r="AA2890" i="29" a="1"/>
  <c r="AA2957" i="29" a="1"/>
  <c r="AA1524" i="29" a="1"/>
  <c r="AA224" i="29" a="1"/>
  <c r="AA3323" i="29" a="1"/>
  <c r="AA3434" i="29" a="1"/>
  <c r="AA1417" i="29" a="1"/>
  <c r="AA3349" i="29" a="1"/>
  <c r="AA2951" i="29" a="1"/>
  <c r="AA978" i="29" a="1"/>
  <c r="AA2869" i="29" a="1"/>
  <c r="AA2527" i="29" a="1"/>
  <c r="AA1452" i="29" a="1"/>
  <c r="AA887" i="29" a="1"/>
  <c r="AA2745" i="29" a="1"/>
  <c r="AA913" i="29" a="1"/>
  <c r="AA1695" i="29" a="1"/>
  <c r="AA269" i="29" a="1"/>
  <c r="AA2177" i="29" a="1"/>
  <c r="AA1233" i="29" a="1"/>
  <c r="AA985" i="29" a="1"/>
  <c r="AA3476" i="29" a="1"/>
  <c r="AA3366" i="29" a="1"/>
  <c r="AA104" i="29" a="1"/>
  <c r="AA1753" i="29" a="1"/>
  <c r="AA3142" i="29" a="1"/>
  <c r="AA2716" i="29" a="1"/>
  <c r="AA991" i="29" a="1"/>
  <c r="AA1215" i="29" a="1"/>
  <c r="AA3463" i="29" a="1"/>
  <c r="AA2207" i="29" a="1"/>
  <c r="AA3324" i="29" a="1"/>
  <c r="AA312" i="29" a="1"/>
  <c r="AA107" i="29" a="1"/>
  <c r="AA2003" i="29" a="1"/>
  <c r="AA1958" i="29" a="1"/>
  <c r="AA3147" i="29" a="1"/>
  <c r="AA451" i="29" a="1"/>
  <c r="AA1200" i="29" a="1"/>
  <c r="AA605" i="29" a="1"/>
  <c r="AA802" i="29" a="1"/>
  <c r="AA1731" i="29" a="1"/>
  <c r="AA3090" i="29" a="1"/>
  <c r="AA1349" i="29" a="1"/>
  <c r="AA1014" i="29" a="1"/>
  <c r="AA2848" i="29" a="1"/>
  <c r="AA703" i="29" a="1"/>
  <c r="AA253" i="29" a="1"/>
  <c r="AA1726" i="29" a="1"/>
  <c r="AA3077" i="29" a="1"/>
  <c r="AA2192" i="29" a="1"/>
  <c r="AA1147" i="29" a="1"/>
  <c r="AA2201" i="29" a="1"/>
  <c r="AA3174" i="29" a="1"/>
  <c r="AA531" i="29" a="1"/>
  <c r="AA2948" i="29" a="1"/>
  <c r="AA2584" i="29" a="1"/>
  <c r="AA515" i="29" a="1"/>
  <c r="AA3138" i="29" a="1"/>
  <c r="AA1885" i="29" a="1"/>
  <c r="AA718" i="29" a="1"/>
  <c r="AA1324" i="29" a="1"/>
  <c r="AA95" i="29" a="1"/>
  <c r="AA2308" i="29" a="1"/>
  <c r="AA1777" i="29" a="1"/>
  <c r="AA2571" i="29" a="1"/>
  <c r="AA2832" i="29" a="1"/>
  <c r="AA2830" i="29" a="1"/>
  <c r="AA3285" i="29" a="1"/>
  <c r="AA1727" i="29" a="1"/>
  <c r="AA1625" i="29" a="1"/>
  <c r="AA539" i="29" a="1"/>
  <c r="AA1724" i="29" a="1"/>
  <c r="AA3408" i="29" a="1"/>
  <c r="AA156" i="29" a="1"/>
  <c r="AA3420" i="29" a="1"/>
  <c r="AA2534" i="29" a="1"/>
  <c r="AA1058" i="29" a="1"/>
  <c r="AA1560" i="29" a="1"/>
  <c r="AA2134" i="29" a="1"/>
  <c r="AA1375" i="29" a="1"/>
  <c r="AA1719" i="29" a="1"/>
  <c r="AA3145" i="29" a="1"/>
  <c r="AA3236" i="29" a="1"/>
  <c r="AA1754" i="29" a="1"/>
  <c r="AA2774" i="29" a="1"/>
  <c r="AA735" i="29" a="1"/>
  <c r="AA947" i="29" a="1"/>
  <c r="AA1162" i="29" a="1"/>
  <c r="AA3282" i="29" a="1"/>
  <c r="AA3227" i="29" a="1"/>
  <c r="AA2343" i="29" a="1"/>
  <c r="AA1785" i="29" a="1"/>
  <c r="AA1266" i="29" a="1"/>
  <c r="AA783" i="29" a="1"/>
  <c r="AA919" i="29" a="1"/>
  <c r="AA812" i="29" a="1"/>
  <c r="AA1899" i="29" a="1"/>
  <c r="AA1249" i="29" a="1"/>
  <c r="AA2698" i="29" a="1"/>
  <c r="AA1235" i="29" a="1"/>
  <c r="AA2805" i="29" a="1"/>
  <c r="AA2525" i="29" a="1"/>
  <c r="AA1635" i="29" a="1"/>
  <c r="AA2363" i="29" a="1"/>
  <c r="AA1860" i="29" a="1"/>
  <c r="AA633" i="29" a="1"/>
  <c r="AA2524" i="29" a="1"/>
  <c r="AA2760" i="29" a="1"/>
  <c r="AA1892" i="29" a="1"/>
  <c r="AA1884" i="29" a="1"/>
  <c r="AA1198" i="29" a="1"/>
  <c r="AA378" i="29" a="1"/>
  <c r="AA2586" i="29" a="1"/>
  <c r="AA2971" i="29" a="1"/>
  <c r="AA826" i="29" a="1"/>
  <c r="AA2456" i="29" a="1"/>
  <c r="AA683" i="29" a="1"/>
  <c r="AA2613" i="29" a="1"/>
  <c r="AA3104" i="29" a="1"/>
  <c r="AA3200" i="29" a="1"/>
  <c r="AA370" i="29" a="1"/>
  <c r="AA747" i="29" a="1"/>
  <c r="AA1911" i="29" a="1"/>
  <c r="AA1255" i="29" a="1"/>
  <c r="AA513" i="29" a="1"/>
  <c r="AA1994" i="29" a="1"/>
  <c r="AA79" i="29" a="1"/>
  <c r="AA2305" i="29" a="1"/>
  <c r="AA2925" i="29" a="1"/>
  <c r="AA3102" i="29" a="1"/>
  <c r="AA407" i="29" a="1"/>
  <c r="AA932" i="29" a="1"/>
  <c r="AA776" i="29" a="1"/>
  <c r="AA1516" i="29" a="1"/>
  <c r="AA1659" i="29" a="1"/>
  <c r="AA956" i="29" a="1"/>
  <c r="AA825" i="29" a="1"/>
  <c r="AA112" i="29" a="1"/>
  <c r="AA710" i="29" a="1"/>
  <c r="AA2217" i="29" a="1"/>
  <c r="AA1768" i="29" a="1"/>
  <c r="AA3321" i="29" a="1"/>
  <c r="AA1435" i="29" a="1"/>
  <c r="AA450" i="29" a="1"/>
  <c r="AA661" i="29" a="1"/>
  <c r="AA1451" i="29" a="1"/>
  <c r="AA387" i="29" a="1"/>
  <c r="AA1426" i="29" a="1"/>
  <c r="AA1895" i="29" a="1"/>
  <c r="AA1865" i="29" a="1"/>
  <c r="AA3058" i="29" a="1"/>
  <c r="AA860" i="29" a="1"/>
  <c r="AA2110" i="29" a="1"/>
  <c r="AA3334" i="29" a="1"/>
  <c r="AA1271" i="29" a="1"/>
  <c r="AA3027" i="29" a="1"/>
  <c r="AA2346" i="29" a="1"/>
  <c r="AA2561" i="29" a="1"/>
  <c r="AA1595" i="29" a="1"/>
  <c r="AA520" i="29" a="1"/>
  <c r="AA426" i="29" a="1"/>
  <c r="AA3072" i="29" a="1"/>
  <c r="AA772" i="29" a="1"/>
  <c r="AA145" i="29" a="1"/>
  <c r="AA3402" i="29" a="1"/>
  <c r="AA3163" i="29" a="1"/>
  <c r="AA2358" i="29" a="1"/>
  <c r="AA217" i="29" a="1"/>
  <c r="AA3447" i="29" a="1"/>
  <c r="AA2730" i="29" a="1"/>
  <c r="AA1565" i="29" a="1"/>
  <c r="AA151" i="29" a="1"/>
  <c r="AA2968" i="29" a="1"/>
  <c r="AA119" i="29" a="1"/>
  <c r="AA1159" i="29" a="1"/>
  <c r="AA2676" i="29" a="1"/>
  <c r="AA904" i="29" a="1"/>
  <c r="AA2636" i="29" a="1"/>
  <c r="AA2319" i="29" a="1"/>
  <c r="AA2688" i="29" a="1"/>
  <c r="AA2200" i="29" a="1"/>
  <c r="AA2047" i="29" a="1"/>
  <c r="AA3405" i="29" a="1"/>
  <c r="AA3481" i="29" a="1"/>
  <c r="AA2822" i="29" a="1"/>
  <c r="AA343" i="29" a="1"/>
  <c r="AA103" i="29" a="1"/>
  <c r="AA950" i="29" a="1"/>
  <c r="AA870" i="29" a="1"/>
  <c r="AA707" i="29" a="1"/>
  <c r="AA287" i="29" a="1"/>
  <c r="AA1286" i="29" a="1"/>
  <c r="AA3344" i="29" a="1"/>
  <c r="AA214" i="29" a="1"/>
  <c r="AA3120" i="29" a="1"/>
  <c r="AA954" i="29" a="1"/>
  <c r="AA3274" i="29" a="1"/>
  <c r="AA727" i="29" a="1"/>
  <c r="AA1072" i="29" a="1"/>
  <c r="AA1273" i="29" a="1"/>
  <c r="AA890" i="29" a="1"/>
  <c r="AA462" i="29" a="1"/>
  <c r="AA699" i="29" a="1"/>
  <c r="AA1718" i="29" a="1"/>
  <c r="AA1978" i="29" a="1"/>
  <c r="AA547" i="29" a="1"/>
  <c r="AA2478" i="29" a="1"/>
  <c r="AA3485" i="29" a="1"/>
  <c r="AA1762" i="29" a="1"/>
  <c r="AA2489" i="29" a="1"/>
  <c r="AA726" i="29" a="1"/>
  <c r="AA528" i="29" a="1"/>
  <c r="AA1858" i="29" a="1"/>
  <c r="AA2056" i="29" a="1"/>
  <c r="AA106" i="29" a="1"/>
  <c r="AA1806" i="29" a="1"/>
  <c r="AA47" i="29" a="1"/>
  <c r="AA2856" i="29" a="1"/>
  <c r="AA1541" i="29" a="1"/>
  <c r="AA574" i="29" a="1"/>
  <c r="AA624" i="29" a="1"/>
  <c r="AA997" i="29" a="1"/>
  <c r="AA2276" i="29" a="1"/>
  <c r="AA2006" i="29" a="1"/>
  <c r="AA2356" i="29" a="1"/>
  <c r="AA3342" i="29" a="1"/>
  <c r="AA301" i="29" a="1"/>
  <c r="AA2899" i="29" a="1"/>
  <c r="AA852" i="29" a="1"/>
  <c r="AA1138" i="29" a="1"/>
  <c r="AA784" i="29" a="1"/>
  <c r="AA2724" i="29" a="1"/>
  <c r="AA2956" i="29" a="1"/>
  <c r="AA1545" i="29" a="1"/>
  <c r="AA897" i="29" a="1"/>
  <c r="AA1430" i="29" a="1"/>
  <c r="AA2224" i="29" a="1"/>
  <c r="AA2733" i="29" a="1"/>
  <c r="AA2187" i="29" a="1"/>
  <c r="AA1520" i="29" a="1"/>
  <c r="AA1567" i="29" a="1"/>
  <c r="AA822" i="29" a="1"/>
  <c r="AA2138" i="29" a="1"/>
  <c r="AA2862" i="29" a="1"/>
  <c r="AA1328" i="29" a="1"/>
  <c r="AA385" i="29" a="1"/>
  <c r="AA1161" i="29" a="1"/>
  <c r="AA1441" i="29" a="1"/>
  <c r="AA2210" i="29" a="1"/>
  <c r="AA477" i="29" a="1"/>
  <c r="AA1372" i="29" a="1"/>
  <c r="AA2052" i="29" a="1"/>
  <c r="AA597" i="29" a="1"/>
  <c r="AA2562" i="29" a="1"/>
  <c r="AA2021" i="29" a="1"/>
  <c r="AA1160" i="29" a="1"/>
  <c r="AA162" i="29" a="1"/>
  <c r="AA2721" i="29" a="1"/>
  <c r="AA123" i="29" a="1"/>
  <c r="AA1655" i="29" a="1"/>
  <c r="AA3139" i="29" a="1"/>
  <c r="AA6" i="29" a="1"/>
  <c r="AA2520" i="29" a="1"/>
  <c r="AA1182" i="29" a="1"/>
  <c r="AA2005" i="29" a="1"/>
  <c r="AA2175" i="29" a="1"/>
  <c r="AA3498" i="29" a="1"/>
  <c r="AA2141" i="29" a="1"/>
  <c r="AA1309" i="29" a="1"/>
  <c r="AA2332" i="29" a="1"/>
  <c r="AA2932" i="29" a="1"/>
  <c r="AA1201" i="29" a="1"/>
  <c r="AA1990" i="29" a="1"/>
  <c r="AA2954" i="29" a="1"/>
  <c r="AA2076" i="29" a="1"/>
  <c r="AA337" i="29" a="1"/>
  <c r="AA540" i="29" a="1"/>
  <c r="AA1529" i="29" a="1"/>
  <c r="AA2499" i="29" a="1"/>
  <c r="AA670" i="29" a="1"/>
  <c r="AA580" i="29" a="1"/>
  <c r="AA1026" i="29" a="1"/>
  <c r="AA987" i="29" a="1"/>
  <c r="AA1390" i="29" a="1"/>
  <c r="AA2113" i="29" a="1"/>
  <c r="AA93" i="29" a="1"/>
  <c r="AA2544" i="29" a="1"/>
  <c r="AA723" i="29" a="1"/>
  <c r="AA1252" i="29" a="1"/>
  <c r="AA2189" i="29" a="1"/>
  <c r="AA3132" i="29" a="1"/>
  <c r="AA2404" i="29" a="1"/>
  <c r="AA3065" i="29" a="1"/>
  <c r="AA1758" i="29" a="1"/>
  <c r="AA2035" i="29" a="1"/>
  <c r="AA1969" i="29" a="1"/>
  <c r="AA3373" i="29" a="1"/>
  <c r="AA3220" i="29" a="1"/>
  <c r="AA404" i="29" a="1"/>
  <c r="AA2493" i="29" a="1"/>
  <c r="AA983" i="29" a="1"/>
  <c r="AA1176" i="29" a="1"/>
  <c r="AA3376" i="29" a="1"/>
  <c r="AA2690" i="29" a="1"/>
  <c r="AA2585" i="29" a="1"/>
  <c r="AA336" i="29" a="1"/>
  <c r="AA1209" i="29" a="1"/>
  <c r="AA2753" i="29" a="1"/>
  <c r="AA1675" i="29" a="1"/>
  <c r="AA2726" i="29" a="1"/>
  <c r="AA2943" i="29" a="1"/>
  <c r="AA2379" i="29" a="1"/>
  <c r="AA1376" i="29" a="1"/>
  <c r="AA3311" i="29" a="1"/>
  <c r="AA1469" i="29" a="1"/>
  <c r="AA1263" i="29" a="1"/>
  <c r="AA948" i="29" a="1"/>
  <c r="AA2766" i="29" a="1"/>
  <c r="AA810" i="29" a="1"/>
  <c r="AA986" i="29" a="1"/>
  <c r="AA691" i="29" a="1"/>
  <c r="AA582" i="29" a="1"/>
  <c r="AA1744" i="29" a="1"/>
  <c r="AA1497" i="29" a="1"/>
  <c r="AA686" i="29" a="1"/>
  <c r="AA3406" i="29" a="1"/>
  <c r="AA3267" i="29" a="1"/>
  <c r="AA1045" i="29" a="1"/>
  <c r="AA2345" i="29" a="1"/>
  <c r="AA1592" i="29" a="1"/>
  <c r="AA737" i="29" a="1"/>
  <c r="AA2450" i="29" a="1"/>
  <c r="AA2582" i="29" a="1"/>
  <c r="AA1311" i="29" a="1"/>
  <c r="AA1002" i="29" a="1"/>
  <c r="AA2828" i="29" a="1"/>
  <c r="AA682" i="29" a="1"/>
  <c r="AA349" i="29" a="1"/>
  <c r="AA2854" i="29" a="1"/>
  <c r="AA3395" i="29" a="1"/>
  <c r="AA2630" i="29" a="1"/>
  <c r="AA933" i="29" a="1"/>
  <c r="AA2477" i="29" a="1"/>
  <c r="AA397" i="29" a="1"/>
  <c r="AA2896" i="29" a="1"/>
  <c r="AA1408" i="29" a="1"/>
  <c r="AA1459" i="29" a="1"/>
  <c r="AA2297" i="29" a="1"/>
  <c r="AA3" i="29" a="1"/>
  <c r="AA819" i="29" a="1"/>
  <c r="AA664" i="29" a="1"/>
  <c r="AA2590" i="29" a="1"/>
  <c r="AA814" i="29" a="1"/>
  <c r="AA1783" i="29" a="1"/>
  <c r="AA192" i="29" a="1"/>
  <c r="AA2427" i="29" a="1"/>
  <c r="AA2675" i="29" a="1"/>
  <c r="AA1310" i="29" a="1"/>
  <c r="AA1415" i="29" a="1"/>
  <c r="AA184" i="29" a="1"/>
  <c r="AA1756" i="29" a="1"/>
  <c r="AA1583" i="29" a="1"/>
  <c r="AA1504" i="29" a="1"/>
  <c r="AA1405" i="29" a="1"/>
  <c r="AA3484" i="29" a="1"/>
  <c r="AA3448" i="29" a="1"/>
  <c r="AA2897" i="29" a="1"/>
  <c r="AA3187" i="29" a="1"/>
  <c r="AA1118" i="29" a="1"/>
  <c r="AA1711" i="29" a="1"/>
  <c r="AA1912" i="29" a="1"/>
  <c r="AA3190" i="29" a="1"/>
  <c r="AA1318" i="29" a="1"/>
  <c r="AA2649" i="29" a="1"/>
  <c r="AA2875" i="29" a="1"/>
  <c r="AA463" i="29" a="1"/>
  <c r="AA584" i="29" a="1"/>
  <c r="AA3290" i="29" a="1"/>
  <c r="AA1135" i="29" a="1"/>
  <c r="AA1690" i="29" a="1"/>
  <c r="AA736" i="29" a="1"/>
  <c r="AA1522" i="29" a="1"/>
  <c r="AA1542" i="29" a="1"/>
  <c r="AA1603" i="29" a="1"/>
  <c r="AA817" i="29" a="1"/>
  <c r="AA3078" i="29" a="1"/>
  <c r="AA869" i="29" a="1"/>
  <c r="AA863" i="29" a="1"/>
  <c r="AA1692" i="29" a="1"/>
  <c r="AA2001" i="29" a="1"/>
  <c r="AA3313" i="29" a="1"/>
  <c r="AA2328" i="29" a="1"/>
  <c r="AA1085" i="29" a="1"/>
  <c r="AA236" i="29" a="1"/>
  <c r="AA637" i="29" a="1"/>
  <c r="AA1982" i="29" a="1"/>
  <c r="AA602" i="29" a="1"/>
  <c r="AA2362" i="29" a="1"/>
  <c r="AA1465" i="29" a="1"/>
  <c r="AA445" i="29" a="1"/>
  <c r="AA1890" i="29" a="1"/>
  <c r="AA1873" i="29" a="1"/>
  <c r="AA621" i="29" a="1"/>
  <c r="AA1043" i="29" a="1"/>
  <c r="AA1420" i="29" a="1"/>
  <c r="AA3354" i="29" a="1"/>
  <c r="AA2479" i="29" a="1"/>
  <c r="AA530" i="29" a="1"/>
  <c r="AA2277" i="29" a="1"/>
  <c r="AA2074" i="29" a="1"/>
  <c r="AA1791" i="29" a="1"/>
  <c r="AA953" i="29" a="1"/>
  <c r="AA1363" i="29" a="1"/>
  <c r="AA548" i="29" a="1"/>
  <c r="AA1060" i="29" a="1"/>
  <c r="AA1591" i="29" a="1"/>
  <c r="AA780" i="29" a="1"/>
  <c r="AA412" i="29" a="1"/>
  <c r="AA308" i="29" a="1"/>
  <c r="AA739" i="29" a="1"/>
  <c r="AA2153" i="29" a="1"/>
  <c r="AA146" i="29" a="1"/>
  <c r="AA2505" i="29" a="1"/>
  <c r="AA1604" i="29" a="1"/>
  <c r="AA1242" i="29" a="1"/>
  <c r="AA1627" i="29" a="1"/>
  <c r="AA1359" i="29" a="1"/>
  <c r="AA1837" i="29" a="1"/>
  <c r="AA2286" i="29" a="1"/>
  <c r="AA2444" i="29" a="1"/>
  <c r="AA2340" i="29" a="1"/>
  <c r="AA1851" i="29" a="1"/>
  <c r="AA1776" i="29" a="1"/>
  <c r="AA2290" i="29" a="1"/>
  <c r="AA816" i="29" a="1"/>
  <c r="AA3073" i="29" a="1"/>
  <c r="AA142" i="29" a="1"/>
  <c r="AA3417" i="29" a="1"/>
  <c r="AA3368" i="29" a="1"/>
  <c r="AA638" i="29" a="1"/>
  <c r="AA150" i="29" a="1"/>
  <c r="AA1087" i="29" a="1"/>
  <c r="AA768" i="29" a="1"/>
  <c r="AA1285" i="29" a="1"/>
  <c r="AA3043" i="29" a="1"/>
  <c r="AA2375" i="29" a="1"/>
  <c r="AA837" i="29" a="1"/>
  <c r="AA1669" i="29" a="1"/>
  <c r="AA1244" i="29" a="1"/>
  <c r="AA3317" i="29" a="1"/>
  <c r="AA1016" i="29" a="1"/>
  <c r="AA1095" i="29" a="1"/>
  <c r="AA2491" i="29" a="1"/>
  <c r="AA2794" i="29" a="1"/>
  <c r="AA2942" i="29" a="1"/>
  <c r="AA413" i="29" a="1"/>
  <c r="AA1463" i="29" a="1"/>
  <c r="AA2627" i="29" a="1"/>
  <c r="AA116" i="29" a="1"/>
  <c r="AA1471" i="29" a="1"/>
  <c r="AA1101" i="29" a="1"/>
  <c r="AA180" i="29" a="1"/>
  <c r="AA3299" i="29" a="1"/>
  <c r="AA1378" i="29" a="1"/>
  <c r="AA1666" i="29" a="1"/>
  <c r="AA2728" i="29" a="1"/>
  <c r="AA681" i="29" a="1"/>
  <c r="AA1313" i="29" a="1"/>
  <c r="AA971" i="29" a="1"/>
  <c r="AA1180" i="29" a="1"/>
  <c r="AA2500" i="29" a="1"/>
  <c r="AA94" i="29" a="1"/>
  <c r="AA444" i="29" a="1"/>
  <c r="AA3151" i="29" a="1"/>
  <c r="AA964" i="29" a="1"/>
  <c r="AA460" i="29" a="1"/>
  <c r="AA1698" i="29" a="1"/>
  <c r="AA1485" i="29" a="1"/>
  <c r="AA617" i="29" a="1"/>
  <c r="AA1528" i="29" a="1"/>
  <c r="AA3388" i="29" a="1"/>
  <c r="AA835" i="29" a="1"/>
  <c r="AA1062" i="29" a="1"/>
  <c r="AA2501" i="29" a="1"/>
  <c r="AA1175" i="29" a="1"/>
  <c r="AA3154" i="29" a="1"/>
  <c r="AA278" i="29" a="1"/>
  <c r="AA84" i="29" a="1"/>
  <c r="AA306" i="29" a="1"/>
  <c r="AA2409" i="29" a="1"/>
  <c r="AA2384" i="29" a="1"/>
  <c r="AA888" i="29" a="1"/>
  <c r="AA1905" i="29" a="1"/>
  <c r="AA2322" i="29" a="1"/>
  <c r="AA2659" i="29" a="1"/>
  <c r="AA2543" i="29" a="1"/>
  <c r="AA245" i="29" a="1"/>
  <c r="AA3005" i="29" a="1"/>
  <c r="AA3292" i="29" a="1"/>
  <c r="AA687" i="29" a="1"/>
  <c r="AA1803" i="29" a="1"/>
  <c r="AA3288" i="29" a="1"/>
  <c r="AA2329" i="29" a="1"/>
  <c r="AA442" i="29" a="1"/>
  <c r="AA1608" i="29" a="1"/>
  <c r="AA420" i="29" a="1"/>
  <c r="AA2149" i="29" a="1"/>
  <c r="AA2736" i="29" a="1"/>
  <c r="AA996" i="29" a="1"/>
  <c r="AA1275" i="29" a="1"/>
  <c r="AA778" i="29" a="1"/>
  <c r="AA1418" i="29" a="1"/>
  <c r="AA1995" i="29" a="1"/>
  <c r="AA2172" i="29" a="1"/>
  <c r="AA1813" i="29" a="1"/>
  <c r="AA1110" i="29" a="1"/>
  <c r="AA1959" i="29" a="1"/>
  <c r="AA820" i="29" a="1"/>
  <c r="AA1913" i="29" a="1"/>
  <c r="AA246" i="29" a="1"/>
  <c r="AA2992" i="29" a="1"/>
  <c r="AA1034" i="29" a="1"/>
  <c r="AA1409" i="29" a="1"/>
  <c r="AA1741" i="29" a="1"/>
  <c r="AA655" i="29" a="1"/>
  <c r="AA957" i="29" a="1"/>
  <c r="AA2336" i="29" a="1"/>
  <c r="AA1985" i="29" a="1"/>
  <c r="AA946" i="29" a="1"/>
  <c r="AA3319" i="29" a="1"/>
  <c r="AA3086" i="29" a="1"/>
  <c r="AA678" i="29" a="1"/>
  <c r="AA2381" i="29" a="1"/>
  <c r="AA2964" i="29" a="1"/>
  <c r="AA1122" i="29" a="1"/>
  <c r="AA2952" i="29" a="1"/>
  <c r="AA2315" i="29" a="1"/>
  <c r="AA2347" i="29" a="1"/>
  <c r="AA177" i="29" a="1"/>
  <c r="AA2783" i="29" a="1"/>
  <c r="AA2587" i="29" a="1"/>
  <c r="AA1315" i="29" a="1"/>
  <c r="AA3429" i="29" a="1"/>
  <c r="AA1637" i="29" a="1"/>
  <c r="AA2105" i="29" a="1"/>
  <c r="AA1667" i="29" a="1"/>
  <c r="AA3472" i="29" a="1"/>
  <c r="AA2338" i="29" a="1"/>
  <c r="AA2279" i="29" a="1"/>
  <c r="AA1946" i="29" a="1"/>
  <c r="AA1831" i="29" a="1"/>
  <c r="AA2139" i="29" a="1"/>
  <c r="AA2772" i="29" a="1"/>
  <c r="AA1732" i="29" a="1"/>
  <c r="AA2749" i="29" a="1"/>
  <c r="AA19" i="29" a="1"/>
  <c r="AA3446" i="29" a="1"/>
  <c r="AA3201" i="29" a="1"/>
  <c r="AA134" i="29" a="1"/>
  <c r="AA1029" i="29" a="1"/>
  <c r="AA2445" i="29" a="1"/>
  <c r="AA3492" i="29" a="1"/>
  <c r="AA2836" i="29" a="1"/>
  <c r="AA3083" i="29" a="1"/>
  <c r="AA3144" i="29" a="1"/>
  <c r="AA3412" i="29" a="1"/>
  <c r="AA9" i="29" a="1"/>
  <c r="AA1686" i="29" a="1"/>
  <c r="AA2206" i="29" a="1"/>
  <c r="AA921" i="29" a="1"/>
  <c r="AA1875" i="29" a="1"/>
  <c r="AA42" i="29" a="1"/>
  <c r="AA2369" i="29" a="1"/>
  <c r="AA2088" i="29" a="1"/>
  <c r="AA738" i="29" a="1"/>
  <c r="AA289" i="29" a="1"/>
  <c r="AA3281" i="29" a="1"/>
  <c r="AA267" i="29" a="1"/>
  <c r="AA599" i="29" a="1"/>
  <c r="AA1083" i="29" a="1"/>
  <c r="AA356" i="29" a="1"/>
  <c r="AA3080" i="29" a="1"/>
  <c r="AA1733" i="29" a="1"/>
  <c r="AA2421" i="29" a="1"/>
  <c r="AA2511" i="29" a="1"/>
  <c r="AA2028" i="29" a="1"/>
  <c r="AA1339" i="29" a="1"/>
  <c r="AA3114" i="29" a="1"/>
  <c r="AA1230" i="29" a="1"/>
  <c r="AA2784" i="29" a="1"/>
  <c r="AA1142" i="29" a="1"/>
  <c r="AA3181" i="29" a="1"/>
  <c r="AA286" i="29" a="1"/>
  <c r="AA1290" i="29" a="1"/>
  <c r="AA3489" i="29" a="1"/>
  <c r="AA1551" i="29" a="1"/>
  <c r="AA1207" i="29" a="1"/>
  <c r="AA2116" i="29" a="1"/>
  <c r="AA122" i="29" a="1"/>
  <c r="AA2144" i="29" a="1"/>
  <c r="AA2712" i="29" a="1"/>
  <c r="AA2193" i="29" a="1"/>
  <c r="AA257" i="29" a="1"/>
  <c r="AA45" i="29" a="1"/>
  <c r="AA3031" i="29" a="1"/>
  <c r="AA2100" i="29" a="1"/>
  <c r="AA2288" i="29" a="1"/>
  <c r="AA2667" i="29" a="1"/>
  <c r="AA2002" i="29" a="1"/>
  <c r="AA1639" i="29" a="1"/>
  <c r="AA2429" i="29" a="1"/>
  <c r="AA1554" i="29" a="1"/>
  <c r="AA38" i="29" a="1"/>
  <c r="AA2761" i="29" a="1"/>
  <c r="AA62" i="29" a="1"/>
  <c r="AA590" i="29" a="1"/>
  <c r="AA689" i="29" a="1"/>
  <c r="AA1364" i="29" a="1"/>
  <c r="AA125" i="29" a="1"/>
  <c r="AA373" i="29" a="1"/>
  <c r="AA2310" i="29" a="1"/>
  <c r="AA2528" i="29" a="1"/>
  <c r="AA3003" i="29" a="1"/>
  <c r="AA364" i="29" a="1"/>
  <c r="AA1902" i="29" a="1"/>
  <c r="AA1670" i="29" a="1"/>
  <c r="AA2017" i="29" a="1"/>
  <c r="AA2886" i="29" a="1"/>
  <c r="AA2098" i="29" a="1"/>
  <c r="AA2618" i="29" a="1"/>
  <c r="AA323" i="29" a="1"/>
  <c r="AA85" i="29" a="1"/>
  <c r="AA2660" i="29" a="1"/>
  <c r="AA3207" i="29" a="1"/>
  <c r="AA609" i="29" a="1"/>
  <c r="AA2998" i="29" a="1"/>
  <c r="AA1000" i="29" a="1"/>
  <c r="AA2978" i="29" a="1"/>
  <c r="AA877" i="29" a="1"/>
  <c r="AA102" i="29" a="1"/>
  <c r="AA3128" i="29" a="1"/>
  <c r="AA2776" i="29" a="1"/>
  <c r="AA3076" i="29" a="1"/>
  <c r="AA604" i="29" a="1"/>
  <c r="AA1817" i="29" a="1"/>
  <c r="AA2342" i="29" a="1"/>
  <c r="AA380" i="29" a="1"/>
  <c r="AA50" i="29" a="1"/>
  <c r="AA3397" i="29" a="1"/>
  <c r="AA3325" i="29" a="1"/>
  <c r="AA1496" i="29" a="1"/>
  <c r="AA427" i="29" a="1"/>
  <c r="AA1550" i="29" a="1"/>
  <c r="AA2905" i="29" a="1"/>
  <c r="AA2672" i="29" a="1"/>
  <c r="AA3289" i="29" a="1"/>
  <c r="AA3431" i="29" a="1"/>
  <c r="AA3380" i="29" a="1"/>
  <c r="AA1620" i="29" a="1"/>
  <c r="AA456" i="29" a="1"/>
  <c r="AA1001" i="29" a="1"/>
  <c r="AA487" i="29" a="1"/>
  <c r="AA2061" i="29" a="1"/>
  <c r="AA1738" i="29" a="1"/>
  <c r="AA1631" i="29" a="1"/>
  <c r="AA561" i="29" a="1"/>
  <c r="AA1395" i="29" a="1"/>
  <c r="AA1749" i="29" a="1"/>
  <c r="AA2155" i="29" a="1"/>
  <c r="AA2928" i="29" a="1"/>
  <c r="AA2801" i="29" a="1"/>
  <c r="AA3500" i="29" a="1"/>
  <c r="AA1192" i="29" a="1"/>
  <c r="AA1539" i="29" a="1"/>
  <c r="AA1843" i="29" a="1"/>
  <c r="AA1822" i="29" a="1"/>
  <c r="AA1976" i="29" a="1"/>
  <c r="AA3059" i="29" a="1"/>
  <c r="AA1361" i="29" a="1"/>
  <c r="AA882" i="29" a="1"/>
  <c r="AA759" i="29" a="1"/>
  <c r="AA3094" i="29" a="1"/>
  <c r="AA2078" i="29" a="1"/>
  <c r="AA3375" i="29" a="1"/>
  <c r="AA44" i="29" a="1"/>
  <c r="AA1621" i="29" a="1"/>
  <c r="AA2355" i="29" a="1"/>
  <c r="AA2273" i="29" a="1"/>
  <c r="AA2547" i="29" a="1"/>
  <c r="AA3384" i="29" a="1"/>
  <c r="AA3052" i="29" a="1"/>
  <c r="AA3184" i="29" a="1"/>
  <c r="AA1824" i="29" a="1"/>
  <c r="AA1820" i="29" a="1"/>
  <c r="AA419" i="29" a="1"/>
  <c r="AA1111" i="29" a="1"/>
  <c r="AA2232" i="29" a="1"/>
  <c r="AA1505" i="29" a="1"/>
  <c r="AA2442" i="29" a="1"/>
  <c r="AA2734" i="29" a="1"/>
  <c r="AA499" i="29" a="1"/>
  <c r="AA493" i="29" a="1"/>
  <c r="AA2983" i="29" a="1"/>
  <c r="AA679" i="29" a="1"/>
  <c r="AA1307" i="29" a="1"/>
  <c r="AA2180" i="29" a="1"/>
  <c r="AA966" i="29" a="1"/>
  <c r="AA3465" i="29" a="1"/>
  <c r="AA2269" i="29" a="1"/>
  <c r="AA2909" i="29" a="1"/>
  <c r="AA2009" i="29" a="1"/>
  <c r="AA2102" i="29" a="1"/>
  <c r="AA2834" i="29" a="1"/>
  <c r="AA1513" i="29" a="1"/>
  <c r="AA1379" i="29" a="1"/>
  <c r="AA3280" i="29" a="1"/>
  <c r="AA886" i="29" a="1"/>
  <c r="AA855" i="29" a="1"/>
  <c r="AA3374" i="29" a="1"/>
  <c r="AA2482" i="29" a="1"/>
  <c r="AA3188" i="29" a="1"/>
  <c r="AA828" i="29" a="1"/>
  <c r="AA1446" i="29" a="1"/>
  <c r="AA801" i="29" a="1"/>
  <c r="AA3473" i="29" a="1"/>
  <c r="AA2386" i="29" a="1"/>
  <c r="AA2578" i="29" a="1"/>
  <c r="AA2249" i="29" a="1"/>
  <c r="AA1287" i="29" a="1"/>
  <c r="AA2695" i="29" a="1"/>
  <c r="AA3124" i="29" a="1"/>
  <c r="AA82" i="29" a="1"/>
  <c r="AA144" i="29" a="1"/>
  <c r="AA1688" i="29" a="1"/>
  <c r="AA1221" i="29" a="1"/>
  <c r="AA3208" i="29" a="1"/>
  <c r="AA3497" i="29" a="1"/>
  <c r="AA71" i="29" a="1"/>
  <c r="AA15" i="29" a="1"/>
  <c r="AA209" i="29" a="1"/>
  <c r="AA2771" i="29" a="1"/>
  <c r="AA1940" i="29" a="1"/>
  <c r="AA461" i="29" a="1"/>
  <c r="AA1933" i="29" a="1"/>
  <c r="AA2326" i="29" a="1"/>
  <c r="AA2333" i="29" a="1"/>
  <c r="AA3233" i="29" a="1"/>
  <c r="AA1377" i="29" a="1"/>
  <c r="AA1108" i="29" a="1"/>
  <c r="AA763" i="29" a="1"/>
  <c r="AA1878" i="29" a="1"/>
  <c r="AA281" i="29" a="1"/>
  <c r="AA2574" i="29" a="1"/>
  <c r="AA1559" i="29" a="1"/>
  <c r="AA945" i="29" a="1"/>
  <c r="AA1715" i="29" a="1"/>
  <c r="AA227" i="29" a="1"/>
  <c r="AA3381" i="29" a="1"/>
  <c r="AA1852" i="29" a="1"/>
  <c r="AA566" i="29" a="1"/>
  <c r="AA2729" i="29" a="1"/>
  <c r="AA2551" i="29" a="1"/>
  <c r="AA1115" i="29" a="1"/>
  <c r="AA66" i="29" a="1"/>
  <c r="AA2465" i="29" a="1"/>
  <c r="AA1544" i="29" a="1"/>
  <c r="AA132" i="29" a="1"/>
  <c r="AA2999" i="29" a="1"/>
  <c r="AA1090" i="29" a="1"/>
  <c r="AA229" i="29" a="1"/>
  <c r="AA1915" i="29" a="1"/>
  <c r="AA1047" i="29" a="1"/>
  <c r="AA2777" i="29" a="1"/>
  <c r="AA352" i="29" a="1"/>
  <c r="AA2038" i="29" a="1"/>
  <c r="AA2804" i="29" a="1"/>
  <c r="AA1086" i="29" a="1"/>
  <c r="AA1272" i="29" a="1"/>
  <c r="AA2353" i="29" a="1"/>
  <c r="AA1691" i="29" a="1"/>
  <c r="AA1035" i="29" a="1"/>
  <c r="AA2168" i="29" a="1"/>
  <c r="AA3401" i="29" a="1"/>
  <c r="AA3439" i="29" a="1"/>
  <c r="AA917" i="29" a="1"/>
  <c r="AA1965" i="29" a="1"/>
  <c r="AA629" i="29" a="1"/>
  <c r="AA2553" i="29" a="1"/>
  <c r="AA1807" i="29" a="1"/>
  <c r="AA1680" i="29" a="1"/>
  <c r="AA393" i="29" a="1"/>
  <c r="AA650" i="29" a="1"/>
  <c r="AA688" i="29" a="1"/>
  <c r="AA54" i="29" a="1"/>
  <c r="AA172" i="29" a="1"/>
  <c r="AA572" i="29" a="1"/>
  <c r="AA160" i="29" a="1"/>
  <c r="AA363" i="29" a="1"/>
  <c r="AA1584" i="29" a="1"/>
  <c r="AA1248" i="29" a="1"/>
  <c r="AA630" i="29" a="1"/>
  <c r="AA706" i="29" a="1"/>
  <c r="AA2131" i="29" a="1"/>
  <c r="AA3158" i="29" a="1"/>
  <c r="AA3454" i="29" a="1"/>
  <c r="AA3336" i="29" a="1"/>
  <c r="AA896" i="29" a="1"/>
  <c r="AA1942" i="29" a="1"/>
  <c r="AA3067" i="29" a="1"/>
  <c r="AA316" i="29" a="1"/>
  <c r="AA862" i="29" a="1"/>
  <c r="AA2851" i="29" a="1"/>
  <c r="AA3411" i="29" a="1"/>
  <c r="AA154" i="29" a="1"/>
  <c r="AA3414" i="29" a="1"/>
  <c r="AA634" i="29" a="1"/>
  <c r="AA994" i="29" a="1"/>
  <c r="AA2303" i="29" a="1"/>
  <c r="AA431" i="29" a="1"/>
  <c r="AA3002" i="29" a="1"/>
  <c r="AA968" i="29" a="1"/>
  <c r="AA2694" i="29" a="1"/>
  <c r="AA2715" i="29" a="1"/>
  <c r="AA389" i="29" a="1"/>
  <c r="AA2550" i="29" a="1"/>
  <c r="AA3333" i="29" a="1"/>
  <c r="AA3350" i="29" a="1"/>
  <c r="AA277" i="29" a="1"/>
  <c r="AA960" i="29" a="1"/>
  <c r="AA298" i="29" a="1"/>
  <c r="AA659" i="29" a="1"/>
  <c r="AA470" i="29" a="1"/>
  <c r="AA2686" i="29" a="1"/>
  <c r="AA292" i="29" a="1"/>
  <c r="AA641" i="29" a="1"/>
  <c r="AA2119" i="29" a="1"/>
  <c r="AA3011" i="29" a="1"/>
  <c r="AA1710" i="29" a="1"/>
  <c r="AA376" i="29" a="1"/>
  <c r="AA1487" i="29" a="1"/>
  <c r="AA1904" i="29" a="1"/>
  <c r="AA2233" i="29" a="1"/>
  <c r="AA2536" i="29" a="1"/>
  <c r="AA2840" i="29" a="1"/>
  <c r="AA283" i="29" a="1"/>
  <c r="AA1462" i="29" a="1"/>
  <c r="AA1165" i="29" a="1"/>
  <c r="AA1134" i="29" a="1"/>
  <c r="AA2472" i="29" a="1"/>
  <c r="AA176" i="29" a="1"/>
  <c r="AA2663" i="29" a="1"/>
  <c r="AA3191" i="29" a="1"/>
  <c r="AA63" i="29" a="1"/>
  <c r="AA981" i="29" a="1"/>
  <c r="AA2701" i="29" a="1"/>
  <c r="AA1399" i="29" a="1"/>
  <c r="AA1634" i="29" a="1"/>
  <c r="AA1256" i="29" a="1"/>
  <c r="AA263" i="29" a="1"/>
  <c r="AA2759" i="29" a="1"/>
  <c r="AA3100" i="29" a="1"/>
  <c r="AA2304" i="29" a="1"/>
  <c r="AA3458" i="29" a="1"/>
  <c r="AA2023" i="29" a="1"/>
  <c r="AA1536" i="29" a="1"/>
  <c r="AA1531" i="29" a="1"/>
  <c r="AA1774" i="29" a="1"/>
  <c r="AA2196" i="29" a="1"/>
  <c r="AA1464" i="29" a="1"/>
  <c r="AA1941" i="29" a="1"/>
  <c r="AA2453" i="29" a="1"/>
  <c r="AA1540" i="29" a="1"/>
  <c r="AA720" i="29" a="1"/>
  <c r="AA2405" i="29" a="1"/>
  <c r="AA1788" i="29" a="1"/>
  <c r="AA2997" i="29" a="1"/>
  <c r="AA3112" i="29" a="1"/>
  <c r="AA872" i="29" a="1"/>
  <c r="AA614" i="29" a="1"/>
  <c r="AA1500" i="29" a="1"/>
  <c r="AA2385" i="29" a="1"/>
  <c r="AA452" i="29" a="1"/>
  <c r="AA1380" i="29" a="1"/>
  <c r="AA1104" i="29" a="1"/>
  <c r="AA178" i="29" a="1"/>
  <c r="AA1040" i="29" a="1"/>
  <c r="AA2677" i="29" a="1"/>
  <c r="AA3456" i="29" a="1"/>
  <c r="AA894" i="29" a="1"/>
  <c r="AA2316" i="29" a="1"/>
  <c r="AA1556" i="29" a="1"/>
  <c r="AA2644" i="29" a="1"/>
  <c r="AA915" i="29" a="1"/>
  <c r="AA3035" i="29" a="1"/>
  <c r="AA3291" i="29" a="1"/>
  <c r="AA371" i="29" a="1"/>
  <c r="AA3298" i="29" a="1"/>
  <c r="AA2570" i="29" a="1"/>
  <c r="AA1444" i="29" a="1"/>
  <c r="AA2030" i="29" a="1"/>
  <c r="AA3246" i="29" a="1"/>
  <c r="AA1312" i="29" a="1"/>
  <c r="AA1102" i="29" a="1"/>
  <c r="AA1292" i="29" a="1"/>
  <c r="AA2388" i="29" a="1"/>
  <c r="AA2376" i="29" a="1"/>
  <c r="AA3337" i="29" a="1"/>
  <c r="AA2097" i="29" a="1"/>
  <c r="AA339" i="29" a="1"/>
  <c r="AA440" i="29" a="1"/>
  <c r="AA1018" i="29" a="1"/>
  <c r="AA567" i="29" a="1"/>
  <c r="AA873" i="29" a="1"/>
  <c r="AA549" i="29" a="1"/>
  <c r="AA2490" i="29" a="1"/>
  <c r="AA2278" i="29" a="1"/>
  <c r="AA2643" i="29" a="1"/>
  <c r="AA60" i="29" a="1"/>
  <c r="AA2642" i="29" a="1"/>
  <c r="AA3116" i="29" a="1"/>
  <c r="AA3247" i="29" a="1"/>
  <c r="AA175" i="29" a="1"/>
  <c r="AA1120" i="29" a="1"/>
  <c r="AA2334" i="29" a="1"/>
  <c r="AA2778" i="29" a="1"/>
  <c r="AA3309" i="29" a="1"/>
  <c r="AA266" i="29" a="1"/>
  <c r="AA2267" i="29" a="1"/>
  <c r="AA2962" i="29" a="1"/>
  <c r="AA1481" i="29" a="1"/>
  <c r="AA220" i="29" a="1"/>
  <c r="AA3229" i="29" a="1"/>
  <c r="AA733" i="29" a="1"/>
  <c r="AA909" i="29" a="1"/>
  <c r="AA731" i="29" a="1"/>
  <c r="AA3171" i="29" a="1"/>
  <c r="AA1588" i="29" a="1"/>
  <c r="AA1896" i="29" a="1"/>
  <c r="AA1626" i="29" a="1"/>
  <c r="AA2225" i="29" a="1"/>
  <c r="AA2239" i="29" a="1"/>
  <c r="AA2082" i="29" a="1"/>
  <c r="AA535" i="29" a="1"/>
  <c r="AA1856" i="29" a="1"/>
  <c r="AA1771" i="29" a="1"/>
  <c r="AA2167" i="29" a="1"/>
  <c r="AA1357" i="29" a="1"/>
  <c r="AA1798" i="29" a="1"/>
  <c r="AA1689" i="29" a="1"/>
  <c r="AA3195" i="29" a="1"/>
  <c r="AA2526" i="29" a="1"/>
  <c r="AA586" i="29" a="1"/>
  <c r="AA2911" i="29" a="1"/>
  <c r="AA33" i="29" a="1"/>
  <c r="AA430" i="29" a="1"/>
  <c r="AA80" i="29" a="1"/>
  <c r="AA2859" i="29" a="1"/>
  <c r="AA1555" i="29" a="1"/>
  <c r="AA2961" i="29" a="1"/>
  <c r="AA2357" i="29" a="1"/>
  <c r="AA1250" i="29" a="1"/>
  <c r="AA2068" i="29" a="1"/>
  <c r="AA3093" i="29" a="1"/>
  <c r="AA2107" i="29" a="1"/>
  <c r="AA2507" i="29" a="1"/>
  <c r="AA3026" i="29" a="1"/>
  <c r="AA1632" i="29" a="1"/>
  <c r="AA942" i="29" a="1"/>
  <c r="AA3300" i="29" a="1"/>
  <c r="AA3276" i="29" a="1"/>
  <c r="AA1490" i="29" a="1"/>
  <c r="AA3474" i="29" a="1"/>
  <c r="AA1434" i="29" a="1"/>
  <c r="AA1210" i="29" a="1"/>
  <c r="AA2182" i="29" a="1"/>
  <c r="AA2808" i="29" a="1"/>
  <c r="AA490" i="29" a="1"/>
  <c r="AA1151" i="29" a="1"/>
  <c r="AA3146" i="29" a="1"/>
  <c r="AA100" i="29" a="1"/>
  <c r="AA2901" i="29" a="1"/>
  <c r="AA1234" i="29" a="1"/>
  <c r="AA1048" i="29" a="1"/>
  <c r="AA401" i="29" a="1"/>
  <c r="AA712" i="29" a="1"/>
  <c r="AA1923" i="29" a="1"/>
  <c r="AA2494" i="29" a="1"/>
  <c r="AA3495" i="29" a="1"/>
  <c r="AA4" i="29" a="1"/>
  <c r="AA1747" i="29" a="1"/>
  <c r="AA3218" i="29" a="1"/>
  <c r="AA2535" i="29" a="1"/>
  <c r="AA2532" i="29" a="1"/>
  <c r="AA3445" i="29" a="1"/>
  <c r="AA2130" i="29" a="1"/>
  <c r="AA2577" i="29" a="1"/>
  <c r="AA2457" i="29" a="1"/>
  <c r="AA1611" i="29" a="1"/>
  <c r="AA3265" i="29" a="1"/>
  <c r="AA1786" i="29" a="1"/>
  <c r="AA2463" i="29" a="1"/>
  <c r="AA3017" i="29" a="1"/>
  <c r="AA1962" i="29" a="1"/>
  <c r="AA135" i="29" a="1"/>
  <c r="AA1628" i="29" a="1"/>
  <c r="AA309" i="29" a="1"/>
  <c r="AA2234" i="29" a="1"/>
  <c r="AA3164" i="29" a="1"/>
  <c r="AA3248" i="29" a="1"/>
  <c r="AA1394" i="29" a="1"/>
  <c r="AA518" i="29" a="1"/>
  <c r="AA1636" i="29" a="1"/>
  <c r="AA3123" i="29" a="1"/>
  <c r="AA1815" i="29" a="1"/>
  <c r="AA285" i="29" a="1"/>
  <c r="AA3167" i="29" a="1"/>
  <c r="AA3029" i="29" a="1"/>
  <c r="AA1232" i="29" a="1"/>
  <c r="AA3089" i="29" a="1"/>
  <c r="AA2147" i="29" a="1"/>
  <c r="AA1991" i="29" a="1"/>
  <c r="AA3110" i="29" a="1"/>
  <c r="AA57" i="29" a="1"/>
  <c r="AA552" i="29" a="1"/>
  <c r="AA3379" i="29" a="1"/>
  <c r="AA1367" i="29" a="1"/>
  <c r="AA2323" i="29" a="1"/>
  <c r="AA2486" i="29" a="1"/>
  <c r="AA2609" i="29" a="1"/>
  <c r="AA1871" i="29" a="1"/>
  <c r="AA610" i="29" a="1"/>
  <c r="AA1216" i="29" a="1"/>
  <c r="AA455" i="29" a="1"/>
  <c r="AA2977" i="29" a="1"/>
  <c r="AA1596" i="29" a="1"/>
  <c r="AA3353" i="29" a="1"/>
  <c r="AA3441" i="29" a="1"/>
  <c r="AA934" i="29" a="1"/>
  <c r="AA2317" i="29" a="1"/>
  <c r="AA696" i="29" a="1"/>
  <c r="AA808" i="29" a="1"/>
  <c r="AA3348" i="29" a="1"/>
  <c r="AA3199" i="29" a="1"/>
  <c r="AA234" i="29" a="1"/>
  <c r="AA1938" i="29" a="1"/>
  <c r="AA1429" i="29" a="1"/>
  <c r="AA1385" i="29" a="1"/>
  <c r="AA3095" i="29" a="1"/>
  <c r="AA3183" i="29" a="1"/>
  <c r="AA680" i="29" a="1"/>
  <c r="AA3135" i="29" a="1"/>
  <c r="AA771" i="29" a="1"/>
  <c r="AA1119" i="29" a="1"/>
  <c r="AA2135" i="29" a="1"/>
  <c r="AA2858" i="29" a="1"/>
  <c r="AA2298" i="29" a="1"/>
  <c r="AA1416" i="29" a="1"/>
  <c r="AA2650" i="29" a="1"/>
  <c r="AA2980" i="29" a="1"/>
  <c r="AA1432" i="29" a="1"/>
  <c r="AA1227" i="29" a="1"/>
  <c r="AA299" i="29" a="1"/>
  <c r="AA1810" i="29" a="1"/>
  <c r="AA709" i="29" a="1"/>
  <c r="AA805" i="29" a="1"/>
  <c r="AA3223" i="29" a="1"/>
  <c r="AA2963" i="29" a="1"/>
  <c r="AA916" i="29" a="1"/>
  <c r="AA143" i="29" a="1"/>
  <c r="AA1374" i="29" a="1"/>
  <c r="AA800" i="29" a="1"/>
  <c r="AA1373" i="29" a="1"/>
  <c r="AA206" i="29" a="1"/>
  <c r="AA3386" i="29" a="1"/>
  <c r="AA1172" i="29" a="1"/>
  <c r="AA3361" i="29" a="1"/>
  <c r="AA2387" i="29" a="1"/>
  <c r="AA1590" i="29" a="1"/>
  <c r="AA32" i="29" a="1"/>
  <c r="AA1298" i="29" a="1"/>
  <c r="AA3000" i="29" a="1"/>
  <c r="AA88" i="29" a="1"/>
  <c r="AA3081" i="29" a="1"/>
  <c r="AA1553" i="29" a="1"/>
  <c r="AA2827" i="29" a="1"/>
  <c r="AA1827" i="29" a="1"/>
  <c r="AA1992" i="29" a="1"/>
  <c r="AA804" i="29" a="1"/>
  <c r="AA197" i="29" a="1"/>
  <c r="AA1767" i="29" a="1"/>
  <c r="AA2767" i="29" a="1"/>
  <c r="AA416" i="29" a="1"/>
  <c r="AA1812" i="29" a="1"/>
  <c r="AA2437" i="29" a="1"/>
  <c r="AA760" i="29" a="1"/>
  <c r="AA2451" i="29" a="1"/>
  <c r="AA355" i="29" a="1"/>
  <c r="AA632" i="29" a="1"/>
  <c r="AA1894" i="29" a="1"/>
  <c r="AA3400" i="29" a="1"/>
  <c r="AA2882" i="29" a="1"/>
  <c r="AA2913" i="29" a="1"/>
  <c r="AA1760" i="29" a="1"/>
  <c r="AA2617" i="29" a="1"/>
  <c r="AA347" i="29" a="1"/>
  <c r="AA744" i="29" a="1"/>
  <c r="AA497" i="29" a="1"/>
  <c r="AA973" i="29" a="1"/>
  <c r="AA424" i="29" a="1"/>
  <c r="AA333" i="29" a="1"/>
  <c r="AA1804" i="29" a="1"/>
  <c r="AA601" i="29" a="1"/>
  <c r="AA3021" i="29" a="1"/>
  <c r="AA1546" i="29" a="1"/>
  <c r="AA1493" i="29" a="1"/>
  <c r="AA213" i="29" a="1"/>
  <c r="AA1988" i="29" a="1"/>
  <c r="AA2087" i="29" a="1"/>
  <c r="AA1279" i="29" a="1"/>
  <c r="AA1571" i="29" a="1"/>
  <c r="AA1131" i="29" a="1"/>
  <c r="AA198" i="29" a="1"/>
  <c r="AA1439" i="29" a="1"/>
  <c r="AA1173" i="29" a="1"/>
  <c r="AA2057" i="29" a="1"/>
  <c r="AA2004" i="29" a="1"/>
  <c r="AA2739" i="29" a="1"/>
  <c r="AA2117" i="29" a="1"/>
  <c r="AA846" i="29" a="1"/>
  <c r="AA512" i="29" a="1"/>
  <c r="AA3042" i="29" a="1"/>
  <c r="AA880" i="29" a="1"/>
  <c r="AA777" i="29" a="1"/>
  <c r="AA619" i="29" a="1"/>
  <c r="AA484" i="29" a="1"/>
  <c r="AA899" i="29" a="1"/>
  <c r="AA3483" i="29" a="1"/>
  <c r="AA1082" i="29" a="1"/>
  <c r="AA3327" i="29" a="1"/>
  <c r="AA2389" i="29" a="1"/>
  <c r="AA2793" i="29" a="1"/>
  <c r="AA235" i="29" a="1"/>
  <c r="AA2251" i="29" a="1"/>
  <c r="AA1739" i="29" a="1"/>
  <c r="AA479" i="29" a="1"/>
  <c r="AA3216" i="29" a="1"/>
  <c r="AA2054" i="29" a="1"/>
  <c r="AA183" i="29" a="1"/>
  <c r="AA2929" i="29" a="1"/>
  <c r="AA600" i="29" a="1"/>
  <c r="AA2299" i="29" a="1"/>
  <c r="AA1217" i="29" a="1"/>
  <c r="AA3092" i="29" a="1"/>
  <c r="AA331" i="29" a="1"/>
  <c r="AA1055" i="29" a="1"/>
  <c r="AA2324" i="29" a="1"/>
  <c r="AA1453" i="29" a="1"/>
  <c r="AA1461" i="29" a="1"/>
  <c r="AA483" i="29" a="1"/>
  <c r="AA1514" i="29" a="1"/>
  <c r="AA2190" i="29" a="1"/>
  <c r="AA644" i="29" a="1"/>
  <c r="AA1247" i="29" a="1"/>
  <c r="AA429" i="29" a="1"/>
  <c r="AA2183" i="29" a="1"/>
  <c r="AA2560" i="29" a="1"/>
  <c r="AA1853" i="29" a="1"/>
  <c r="AA14" i="29" a="1"/>
  <c r="AA1" i="29" a="1"/>
  <c r="AA2062" i="29" a="1"/>
  <c r="AA237" i="29" a="1"/>
  <c r="AA2431" i="29" a="1"/>
  <c r="AA3225" i="29" a="1"/>
  <c r="AA1868" i="29" a="1"/>
  <c r="AA2306" i="29" a="1"/>
  <c r="AA787" i="29" a="1"/>
  <c r="AA2000" i="29" a="1"/>
  <c r="AA405" i="29" a="1"/>
  <c r="AA465" i="29" a="1"/>
  <c r="AA1326" i="29" a="1"/>
  <c r="AA2697" i="29" a="1"/>
  <c r="AA231" i="29" a="1"/>
  <c r="AA1657" i="29" a="1"/>
  <c r="AA1532" i="29" a="1"/>
  <c r="AA1107" i="29" a="1"/>
  <c r="AA58" i="29" a="1"/>
  <c r="AA2637" i="29" a="1"/>
  <c r="AA955" i="29" a="1"/>
  <c r="AA1682" i="29" a="1"/>
  <c r="AA1891" i="29" a="1"/>
  <c r="AA1543" i="29" a="1"/>
  <c r="AA1106" i="29" a="1"/>
  <c r="AA2314" i="29" a="1"/>
  <c r="AA2156" i="29" a="1"/>
  <c r="AA2799" i="29" a="1"/>
  <c r="AA2108" i="29" a="1"/>
  <c r="AA519" i="29" a="1"/>
  <c r="AA2473" i="29" a="1"/>
  <c r="AA124" i="29" a="1"/>
  <c r="AA1808" i="29" a="1"/>
  <c r="AA2812" i="29" a="1"/>
  <c r="AA3287" i="29" a="1"/>
  <c r="AA603" i="29" a="1"/>
  <c r="AA2020" i="29" a="1"/>
  <c r="AA3044" i="29" a="1"/>
  <c r="AA1358" i="29" a="1"/>
  <c r="AA1575" i="29" a="1"/>
  <c r="AA1925" i="29" a="1"/>
  <c r="AA538" i="29" a="1"/>
  <c r="AA1870" i="29" a="1"/>
  <c r="AA782" i="29" a="1"/>
  <c r="AA324" i="29" a="1"/>
  <c r="AA2137" i="29" a="1"/>
  <c r="AA3330" i="29" a="1"/>
  <c r="AA598" i="29" a="1"/>
  <c r="AA3037" i="29" a="1"/>
  <c r="AA2022" i="29" a="1"/>
  <c r="AA854" i="29" a="1"/>
  <c r="AA1258" i="29" a="1"/>
  <c r="AA1323" i="29" a="1"/>
  <c r="AA1069" i="29" a="1"/>
  <c r="AA500" i="29" a="1"/>
  <c r="AA2272" i="29" a="1"/>
  <c r="AA1842" i="29" a="1"/>
  <c r="AA262" i="29" a="1"/>
  <c r="AA1425" i="29" a="1"/>
  <c r="AA2395" i="29" a="1"/>
  <c r="AA353" i="29" a="1"/>
  <c r="AA1346" i="29" a="1"/>
  <c r="AA1706" i="29" a="1"/>
  <c r="AA240" i="29" a="1"/>
  <c r="AA1641" i="29" a="1"/>
  <c r="AA2179" i="29" a="1"/>
  <c r="AA2700" i="29" a="1"/>
  <c r="AA1693" i="29" a="1"/>
  <c r="AA3161" i="29" a="1"/>
  <c r="AA335" i="29" a="1"/>
  <c r="AA2118" i="29" a="1"/>
  <c r="AA1133" i="29" a="1"/>
  <c r="AA2555" i="29" a="1"/>
  <c r="AA2990" i="29" a="1"/>
  <c r="AA2259" i="29" a="1"/>
  <c r="AA2195" i="29" a="1"/>
  <c r="AA1633" i="29" a="1"/>
  <c r="AA1041" i="29" a="1"/>
  <c r="AA1876" i="29" a="1"/>
  <c r="AA293" i="29" a="1"/>
  <c r="AA1166" i="29" a="1"/>
  <c r="AA3250" i="29" a="1"/>
  <c r="AA218" i="29" a="1"/>
  <c r="AA1478" i="29" a="1"/>
  <c r="AA1855" i="29" a="1"/>
  <c r="AA210" i="29" a="1"/>
  <c r="AA1297" i="29" a="1"/>
  <c r="AA1191" i="29" a="1"/>
  <c r="AA1957" i="29" a="1"/>
  <c r="AA1720" i="29" a="1"/>
  <c r="AA2940" i="29" a="1"/>
  <c r="AA1157" i="29" a="1"/>
  <c r="AA2969" i="29" a="1"/>
  <c r="AA3240" i="29" a="1"/>
  <c r="AA2815" i="29" a="1"/>
  <c r="AA2891" i="29" a="1"/>
  <c r="AA271" i="29" a="1"/>
  <c r="AA2603" i="29" a="1"/>
  <c r="AA1128" i="29" a="1"/>
  <c r="AA3054" i="29" a="1"/>
  <c r="AA555" i="29" a="1"/>
  <c r="AA3345" i="29" a="1"/>
  <c r="AA3214" i="29" a="1"/>
  <c r="AA164" i="29" a="1"/>
  <c r="AA927" i="29" a="1"/>
  <c r="AA3162" i="29" a="1"/>
  <c r="AA2873" i="29" a="1"/>
  <c r="AA550" i="29" a="1"/>
  <c r="AA3066" i="29" a="1"/>
  <c r="AA2790" i="29" a="1"/>
  <c r="AA1205" i="29" a="1"/>
  <c r="AA3038" i="29" a="1"/>
  <c r="AA543" i="29" a="1"/>
  <c r="AA612" i="29" a="1"/>
  <c r="AA130" i="29" a="1"/>
  <c r="AA321" i="29" a="1"/>
  <c r="AA3438" i="29" a="1"/>
  <c r="AA1259" i="29" a="1"/>
  <c r="AA170" i="29" a="1"/>
  <c r="AA1794" i="29" a="1"/>
  <c r="AA786" i="29" a="1"/>
  <c r="AA2740" i="29" a="1"/>
  <c r="AA677" i="29" a="1"/>
  <c r="AA2114" i="29" a="1"/>
  <c r="AA1642" i="29" a="1"/>
  <c r="AA318" i="29" a="1"/>
  <c r="AA2692" i="29" a="1"/>
  <c r="AA1245" i="29" a="1"/>
  <c r="AA2252" i="29" a="1"/>
  <c r="AA1757" i="29" a="1"/>
  <c r="AA1619" i="29" a="1"/>
  <c r="AA402" i="29" a="1"/>
  <c r="AA2447" i="29" a="1"/>
  <c r="AA2416" i="29" a="1"/>
  <c r="AA643" i="29" a="1"/>
  <c r="AA464" i="29" a="1"/>
  <c r="AA2757" i="29" a="1"/>
  <c r="AA2455" i="29" a="1"/>
  <c r="AA1427" i="29" a="1"/>
  <c r="AA930" i="29" a="1"/>
  <c r="AA2622" i="29" a="1"/>
  <c r="AA2598" i="29" a="1"/>
  <c r="AA274" i="29" a="1"/>
  <c r="AA2516" i="29" a="1"/>
  <c r="AA2782" i="29" a="1"/>
  <c r="AA1839" i="29" a="1"/>
  <c r="AA2142" i="29" a="1"/>
  <c r="AA296" i="29" a="1"/>
  <c r="AA3314" i="29" a="1"/>
  <c r="AA3119" i="29" a="1"/>
  <c r="AA2151" i="29" a="1"/>
  <c r="AA73" i="29" a="1"/>
  <c r="AA1052" i="29" a="1"/>
  <c r="AA2372" i="29" a="1"/>
  <c r="AA1861" i="29" a="1"/>
  <c r="AA704" i="29" a="1"/>
  <c r="AA1267" i="29" a="1"/>
  <c r="AA1206" i="29" a="1"/>
  <c r="AA2402" i="29" a="1"/>
  <c r="AA578" i="29" a="1"/>
  <c r="AA952" i="29" a="1"/>
  <c r="AA2058" i="29" a="1"/>
  <c r="AA319" i="29" a="1"/>
  <c r="AA1262" i="29" a="1"/>
  <c r="AA1076" i="29" a="1"/>
  <c r="AA2089" i="29" a="1"/>
  <c r="AA1334" i="29" a="1"/>
  <c r="AA1561" i="29" a="1"/>
  <c r="AA3070" i="29" a="1"/>
  <c r="AA374" i="29" a="1"/>
  <c r="AA1396" i="29" a="1"/>
  <c r="AA3415" i="29" a="1"/>
  <c r="AA2398" i="29" a="1"/>
  <c r="AA1964" i="29" a="1"/>
  <c r="AA2671" i="29" a="1"/>
  <c r="AA1387" i="29" a="1"/>
  <c r="AA1091" i="29" a="1"/>
  <c r="AA2679" i="29" a="1"/>
  <c r="AA238" i="29" a="1"/>
  <c r="AA2361" i="29" a="1"/>
  <c r="AA537" i="29" a="1"/>
  <c r="AA40" i="29" a="1"/>
  <c r="AA1782" i="29" a="1"/>
  <c r="AA166" i="29" a="1"/>
  <c r="AA2662" i="29" a="1"/>
  <c r="AA2246" i="29" a="1"/>
  <c r="AA3403" i="29" a="1"/>
  <c r="AA219" i="29" a="1"/>
  <c r="AA3437" i="29" a="1"/>
  <c r="AA1362" i="29" a="1"/>
  <c r="AA2720" i="29" a="1"/>
  <c r="AA830" i="29" a="1"/>
  <c r="AA1130" i="29" a="1"/>
  <c r="AA2982" i="29" a="1"/>
  <c r="AA3013" i="29" a="1"/>
  <c r="AA3071" i="29" a="1"/>
  <c r="AA795" i="29" a="1"/>
  <c r="AA690" i="29" a="1"/>
  <c r="AA2670" i="29" a="1"/>
  <c r="AA2143" i="29" a="1"/>
  <c r="AA1811" i="29" a="1"/>
  <c r="AA1548" i="29" a="1"/>
  <c r="AA616" i="29" a="1"/>
  <c r="AA21" i="29" a="1"/>
  <c r="AA368" i="29" a="1"/>
  <c r="AA2789" i="29" a="1"/>
  <c r="AA2242" i="29" a="1"/>
  <c r="AA797" i="29" a="1"/>
  <c r="AA392" i="29" a="1"/>
  <c r="AA2883" i="29" a="1"/>
  <c r="AA1909" i="29" a="1"/>
  <c r="AA692" i="29" a="1"/>
  <c r="AA233" i="29" a="1"/>
  <c r="AA1189" i="29" a="1"/>
  <c r="AA794" i="29" a="1"/>
  <c r="AA3125" i="29" a="1"/>
  <c r="AA239" i="29" a="1"/>
  <c r="AA560" i="29" a="1"/>
  <c r="AA2748" i="29" a="1"/>
  <c r="AA791" i="29" a="1"/>
  <c r="AA2552" i="29" a="1"/>
  <c r="AA2661" i="29" a="1"/>
  <c r="AA2352" i="29" a="1"/>
  <c r="AA372" i="29" a="1"/>
  <c r="AA3279" i="29" a="1"/>
  <c r="AA1889" i="29" a="1"/>
  <c r="AA2566" i="29" a="1"/>
  <c r="AA3296" i="29" a="1"/>
  <c r="AA133" i="29" a="1"/>
  <c r="AA2947" i="29" a="1"/>
  <c r="AA725" i="29" a="1"/>
  <c r="AA1342" i="29" a="1"/>
  <c r="AA2993" i="29" a="1"/>
  <c r="AA1022" i="29" a="1"/>
  <c r="AA2634" i="29" a="1"/>
  <c r="AA101" i="29" a="1"/>
  <c r="AA256" i="29" a="1"/>
  <c r="AA3259" i="29" a="1"/>
  <c r="AA90" i="29" a="1"/>
  <c r="AA2623" i="29" a="1"/>
  <c r="AA76" i="29" a="1"/>
  <c r="AA332" i="29" a="1"/>
  <c r="AA2735" i="29" a="1"/>
  <c r="AA254" i="29" a="1"/>
  <c r="AA2678" i="29" a="1"/>
  <c r="AA1190" i="29" a="1"/>
  <c r="AA320" i="29" a="1"/>
  <c r="AA1218" i="29" a="1"/>
  <c r="AA1404" i="29" a="1"/>
  <c r="AA982" i="29" a="1"/>
  <c r="AA2474" i="29" a="1"/>
  <c r="AA2608" i="29" a="1"/>
  <c r="AA1024" i="29" a="1"/>
  <c r="AA1330" i="29" a="1"/>
  <c r="AA803" i="29" a="1"/>
  <c r="AA1348" i="29" a="1"/>
  <c r="AA190" i="29" a="1"/>
  <c r="AA3378" i="29" a="1"/>
  <c r="AA155" i="29" a="1"/>
  <c r="AA636" i="29" a="1"/>
  <c r="AA1282" i="29" a="1"/>
  <c r="AA2373" i="29" a="1"/>
  <c r="AA2725" i="29" a="1"/>
  <c r="AA2906" i="29" a="1"/>
  <c r="AA3143" i="29" a="1"/>
  <c r="AA2564" i="29" a="1"/>
  <c r="AA3382" i="29" a="1"/>
  <c r="AA2593" i="29" a="1"/>
  <c r="AA1178" i="29" a="1"/>
  <c r="AA607" i="29" a="1"/>
  <c r="AA114" i="29" a="1"/>
  <c r="AA1458" i="29" a="1"/>
  <c r="AA656" i="29" a="1"/>
  <c r="AA1898" i="29" a="1"/>
  <c r="AA841" i="29" a="1"/>
  <c r="AA3012" i="29" a="1"/>
  <c r="AA2796" i="29" a="1"/>
  <c r="AA2538" i="29" a="1"/>
  <c r="AA2032" i="29" a="1"/>
  <c r="AA1327" i="29" a="1"/>
  <c r="AA2280" i="29" a="1"/>
  <c r="AA249" i="29" a="1"/>
  <c r="AA1269" i="29" a="1"/>
  <c r="AA1883" i="29" a="1"/>
  <c r="AA3477" i="29" a="1"/>
  <c r="AA59" i="29" a="1"/>
  <c r="AA2960" i="29" a="1"/>
  <c r="AA2803" i="29" a="1"/>
  <c r="AA2664" i="29" a="1"/>
  <c r="AA334" i="29" a="1"/>
  <c r="AA508" i="29" a="1"/>
  <c r="AA3074" i="29" a="1"/>
  <c r="AA2048" i="29" a="1"/>
  <c r="AA1188" i="29" a="1"/>
  <c r="AA2668" i="29" a="1"/>
  <c r="AA2864" i="29" a="1"/>
  <c r="AA627" i="29" a="1"/>
  <c r="AA1734" i="29" a="1"/>
  <c r="AA761" i="29" a="1"/>
  <c r="AA2530" i="29" a="1"/>
  <c r="AA912" i="29" a="1"/>
  <c r="AA3023" i="29" a="1"/>
  <c r="AA867" i="29" a="1"/>
  <c r="AA415" i="29" a="1"/>
  <c r="AA3385" i="29" a="1"/>
  <c r="AA719" i="29" a="1"/>
  <c r="AA1013" i="29" a="1"/>
  <c r="AA3007" i="29" a="1"/>
  <c r="AA1051" i="29" a="1"/>
  <c r="AA476" i="29" a="1"/>
  <c r="AA3424" i="29" a="1"/>
  <c r="AA16" i="29" a="1"/>
  <c r="AA2417" i="29" a="1"/>
  <c r="AA3024" i="29" a="1"/>
  <c r="AA1136" i="29" a="1"/>
  <c r="AA523" i="29" a="1"/>
  <c r="AA1046" i="29" a="1"/>
  <c r="AA275" i="29" a="1"/>
  <c r="AA3202" i="29" a="1"/>
  <c r="AA67" i="29" a="1"/>
  <c r="AA773" i="29" a="1"/>
  <c r="AA2270" i="29" a="1"/>
  <c r="AA1676" i="29" a="1"/>
  <c r="AA589" i="29" a="1"/>
  <c r="AA2436" i="29" a="1"/>
  <c r="AA1392" i="29" a="1"/>
  <c r="AA2433" i="29" a="1"/>
  <c r="AA351" i="29" a="1"/>
  <c r="AA46" i="29" a="1"/>
  <c r="AA350" i="29" a="1"/>
  <c r="AA3041" i="29" a="1"/>
  <c r="AA2807" i="29" a="1"/>
  <c r="AA1231" i="29" a="1"/>
  <c r="AA3034" i="29" a="1"/>
  <c r="AA1237" i="29" a="1"/>
  <c r="AA2687" i="29" a="1"/>
  <c r="AA3320" i="29" a="1"/>
  <c r="AA2498" i="29" a="1"/>
  <c r="AA1983" i="29" a="1"/>
  <c r="AA1906" i="29" a="1"/>
  <c r="AA2656" i="29" a="1"/>
  <c r="AA2424" i="29" a="1"/>
  <c r="AA2136" i="29" a="1"/>
  <c r="AA384" i="29" a="1"/>
  <c r="AA2027" i="29" a="1"/>
  <c r="AA1935" i="29" a="1"/>
  <c r="AA1084" i="29" a="1"/>
  <c r="AA2133" i="29" a="1"/>
  <c r="AA1557" i="29" a="1"/>
  <c r="AA3173" i="29" a="1"/>
  <c r="AA1274" i="29" a="1"/>
  <c r="AA1011" i="29" a="1"/>
  <c r="AA1268" i="29" a="1"/>
  <c r="AA1044" i="29" a="1"/>
  <c r="AA1068" i="29" a="1"/>
  <c r="AA383" i="29" a="1"/>
  <c r="AA1094" i="29" a="1"/>
  <c r="AA3329" i="29" a="1"/>
  <c r="AA1834" i="29" a="1"/>
  <c r="AA1306" i="29" a="1"/>
  <c r="AA1764" i="29" a="1"/>
  <c r="AA2359" i="29" a="1"/>
  <c r="AA1099" i="29" a="1"/>
  <c r="AA745" i="29" a="1"/>
  <c r="AA1270" i="29" a="1"/>
  <c r="AA1589" i="29" a="1"/>
  <c r="AA252" i="29" a="1"/>
  <c r="AA2795" i="29" a="1"/>
  <c r="AA2261" i="29" a="1"/>
  <c r="AA2010" i="29" a="1"/>
  <c r="AA1300" i="29" a="1"/>
  <c r="AA1355" i="29" a="1"/>
  <c r="AA648" i="29" a="1"/>
  <c r="AA212" i="29" a="1"/>
  <c r="AA1781" i="29" a="1"/>
  <c r="AA2024" i="29" a="1"/>
  <c r="AA2991" i="29" a="1"/>
  <c r="AA1025" i="29" a="1"/>
  <c r="AA3126" i="29" a="1"/>
  <c r="AA2188" i="29" a="1"/>
  <c r="AA1952" i="29" a="1"/>
  <c r="AA606" i="29" a="1"/>
  <c r="AA3422" i="29" a="1"/>
  <c r="AA3332" i="29" a="1"/>
  <c r="AA366" i="29" a="1"/>
  <c r="AA3033" i="29" a="1"/>
  <c r="AA2898" i="29" a="1"/>
  <c r="AA895" i="29" a="1"/>
  <c r="AA1010" i="29" a="1"/>
  <c r="AA1366" i="29" a="1"/>
  <c r="AA1127" i="29" a="1"/>
  <c r="AA1023" i="29" a="1"/>
  <c r="AA2861" i="29" a="1"/>
  <c r="AA608" i="29" a="1"/>
  <c r="AA3097" i="29" a="1"/>
  <c r="AA1859" i="29" a="1"/>
  <c r="AA247" i="29" a="1"/>
  <c r="AA1867" i="29" a="1"/>
  <c r="AA1353" i="29" a="1"/>
  <c r="AA976" i="29" a="1"/>
  <c r="AA410" i="29" a="1"/>
  <c r="AA1021" i="29" a="1"/>
  <c r="AA2813" i="29" a="1"/>
  <c r="AA2050" i="29" a="1"/>
  <c r="AA3064" i="29" a="1"/>
  <c r="AA2916" i="29" a="1"/>
  <c r="AA3266" i="29" a="1"/>
  <c r="AA963" i="29" a="1"/>
  <c r="AA3213" i="29" a="1"/>
  <c r="AA2066" i="29" a="1"/>
  <c r="AA3103" i="29" a="1"/>
  <c r="AA1936" i="29" a="1"/>
  <c r="AA208" i="29" a="1"/>
  <c r="AA2065" i="29" a="1"/>
  <c r="AA2648" i="29" a="1"/>
  <c r="AA1926" i="29" a="1"/>
  <c r="AA2034" i="29" a="1"/>
  <c r="AA2541" i="29" a="1"/>
  <c r="AA165" i="29" a="1"/>
  <c r="AA3455" i="29" a="1"/>
  <c r="AA972" i="29" a="1"/>
  <c r="AA2575" i="29" a="1"/>
  <c r="AA1833" i="29" a="1"/>
  <c r="AA61" i="29" a="1"/>
  <c r="AA685" i="29" a="1"/>
  <c r="AA3242" i="29" a="1"/>
  <c r="AA2203" i="29" a="1"/>
  <c r="AA2262" i="29" a="1"/>
  <c r="AA282" i="29" a="1"/>
  <c r="AA697" i="29" a="1"/>
  <c r="AA2941" i="29" a="1"/>
  <c r="AA421" i="29" a="1"/>
  <c r="AA766" i="29" a="1"/>
  <c r="AA764" i="29" a="1"/>
  <c r="AA2099" i="29" a="1"/>
  <c r="AA1344" i="29" a="1"/>
  <c r="AA2674" i="29" a="1"/>
  <c r="AA757" i="29" a="1"/>
  <c r="AA2624" i="29" a="1"/>
  <c r="AA2096" i="29" a="1"/>
  <c r="AA1260" i="29" a="1"/>
  <c r="AA1838" i="29" a="1"/>
  <c r="AA2169" i="29" a="1"/>
  <c r="AA3226" i="29" a="1"/>
  <c r="AA2681" i="29" a="1"/>
  <c r="AA2045" i="29" a="1"/>
  <c r="AA2101" i="29" a="1"/>
  <c r="AA2764" i="29" a="1"/>
  <c r="AA2295" i="29" a="1"/>
  <c r="AA2208" i="29" a="1"/>
  <c r="AA3101" i="29" a="1"/>
  <c r="AA2335" i="29" a="1"/>
  <c r="AA2378" i="29" a="1"/>
  <c r="AA3168" i="29" a="1"/>
  <c r="AA779" i="29" a="1"/>
  <c r="AA730" i="29" a="1"/>
  <c r="AA1598" i="29" a="1"/>
  <c r="AA2542" i="29" a="1"/>
  <c r="AA2798" i="29" a="1"/>
  <c r="AA1184" i="29" a="1"/>
  <c r="AA1050" i="29" a="1"/>
  <c r="AA469" i="29" a="1"/>
  <c r="AA22" i="29" a="1"/>
  <c r="AA2041" i="29" a="1"/>
  <c r="AA3418" i="29" a="1"/>
  <c r="AA3338" i="29" a="1"/>
  <c r="AA83" i="29" a="1"/>
  <c r="AA662" i="29" a="1"/>
  <c r="AA1766" i="29" a="1"/>
  <c r="AA2837" i="29" a="1"/>
  <c r="AA1566" i="29" a="1"/>
  <c r="AA3016" i="29" a="1"/>
  <c r="AA2889" i="29" a="1"/>
  <c r="AA2531" i="29" a="1"/>
  <c r="AA152" i="29" a="1"/>
  <c r="AA3203" i="29" a="1"/>
  <c r="AA2865" i="29" a="1"/>
  <c r="AA1305" i="29" a="1"/>
  <c r="AA646" i="29" a="1"/>
  <c r="AA1801" i="29" a="1"/>
  <c r="AA441" i="29" a="1"/>
  <c r="AA1880" i="29" a="1"/>
  <c r="AA926" i="29" a="1"/>
  <c r="AA3392" i="29" a="1"/>
  <c r="AA3149" i="29" a="1"/>
  <c r="AA3036" i="29" a="1"/>
  <c r="AA2596" i="29" a="1"/>
  <c r="AA2236" i="29" a="1"/>
  <c r="AA1335" i="29" a="1"/>
  <c r="AA2197" i="29" a="1"/>
  <c r="AA36" i="29" a="1"/>
  <c r="AA2816" i="29" a="1"/>
  <c r="AA2266" i="29" a="1"/>
  <c r="AA663" i="29" a="1"/>
  <c r="AA1832" i="29" a="1"/>
  <c r="AA2680" i="29" a="1"/>
  <c r="AA2860" i="29" a="1"/>
  <c r="AA749" i="29" a="1"/>
  <c r="AA2887" i="29" a="1"/>
  <c r="AA3084" i="29" a="1"/>
  <c r="AA3427" i="29" a="1"/>
  <c r="AA1169" i="29" a="1"/>
  <c r="AA3194" i="29" a="1"/>
  <c r="AA3237" i="29" a="1"/>
  <c r="AA653" i="29" a="1"/>
  <c r="AA2756" i="29" a="1"/>
  <c r="AA1854" i="29" a="1"/>
  <c r="AA1140" i="29" a="1"/>
  <c r="AA2814" i="29" a="1"/>
  <c r="AA1229" i="29" a="1"/>
  <c r="AA2829" i="29" a="1"/>
  <c r="AA196" i="29" a="1"/>
  <c r="AA2853" i="29" a="1"/>
  <c r="AA51" i="29" a="1"/>
  <c r="AA1141" i="29" a="1"/>
  <c r="AA2158" i="29" a="1"/>
  <c r="AA2810" i="29" a="1"/>
  <c r="AA2573" i="29" a="1"/>
  <c r="AA3157" i="29" a="1"/>
  <c r="AA1455" i="29" a="1"/>
  <c r="AA1212" i="29" a="1"/>
  <c r="AA2274" i="29" a="1"/>
  <c r="AA8" i="29" a="1"/>
  <c r="AA2419" i="29" a="1"/>
  <c r="AA1916" i="29" a="1"/>
  <c r="AA367" i="29" a="1"/>
  <c r="AA1352" i="29" a="1"/>
  <c r="AA2657" i="29" a="1"/>
  <c r="AA1056" i="29" a="1"/>
  <c r="AA96" i="29" a="1"/>
  <c r="AA2742" i="29" a="1"/>
  <c r="AA1223" i="29" a="1"/>
  <c r="AA622" i="29" a="1"/>
  <c r="AA2077" i="29" a="1"/>
  <c r="AA900" i="29" a="1"/>
  <c r="AA3436" i="29" a="1"/>
  <c r="AA2275" i="29" a="1"/>
  <c r="AA748" i="29" a="1"/>
  <c r="AA86" i="29" a="1"/>
  <c r="AA2868" i="29" a="1"/>
  <c r="AA1805" i="29" a="1"/>
  <c r="AA2406" i="29" a="1"/>
  <c r="AA1750" i="29" a="1"/>
  <c r="AA1971" i="29" a="1"/>
  <c r="AA2652" i="29" a="1"/>
  <c r="AA2502" i="29" a="1"/>
  <c r="AA673" i="29" a="1"/>
  <c r="AA1155" i="29" a="1"/>
  <c r="AA89" i="29" a="1"/>
  <c r="AA1093" i="29" a="1"/>
  <c r="AA3063" i="29" a="1"/>
  <c r="AA354" i="29" a="1"/>
  <c r="AA1977" i="29" a="1"/>
  <c r="AA1338" i="29" a="1"/>
  <c r="AA2619" i="29" a="1"/>
  <c r="AA1006" i="29" a="1"/>
  <c r="AA1789" i="29" a="1"/>
  <c r="AA1526" i="29" a="1"/>
  <c r="AA23" i="29" a="1"/>
  <c r="AA1333" i="29" a="1"/>
  <c r="AA2683" i="29" a="1"/>
  <c r="AA2366" i="29" a="1"/>
  <c r="AA280" i="29" a="1"/>
  <c r="AA2257" i="29" a="1"/>
  <c r="AA496" i="29" a="1"/>
  <c r="AA1482" i="29" a="1"/>
  <c r="AA2466" i="29" a="1"/>
  <c r="AA750" i="29" a="1"/>
  <c r="AA3305" i="29" a="1"/>
  <c r="AA2418" i="29" a="1"/>
  <c r="AA1506" i="29" a="1"/>
  <c r="AA39" i="29" a="1"/>
  <c r="AA568" i="29" a="1"/>
  <c r="AA2986" i="29" a="1"/>
  <c r="AA2268" i="29" a="1"/>
  <c r="AA2818" i="29" a="1"/>
  <c r="AA3449" i="29" a="1"/>
  <c r="AA3122" i="29" a="1"/>
  <c r="AA2008" i="29" a="1"/>
  <c r="AA2128" i="29" a="1"/>
  <c r="AA2161" i="29" a="1"/>
  <c r="AA2565" i="29" a="1"/>
  <c r="AA823" i="29" a="1"/>
  <c r="AA3050" i="29" a="1"/>
  <c r="AA2874" i="29" a="1"/>
  <c r="AA1331" i="29" a="1"/>
  <c r="AA563" i="29" a="1"/>
  <c r="AA449" i="29" a="1"/>
  <c r="AA221" i="29" a="1"/>
  <c r="AA615" i="29" a="1"/>
  <c r="AA938" i="29" a="1"/>
  <c r="AA2847" i="29" a="1"/>
  <c r="AA362" i="29" a="1"/>
  <c r="AA457" i="29" a="1"/>
  <c r="AA1386" i="29" a="1"/>
  <c r="AA3462" i="29" a="1"/>
  <c r="AA2557" i="29" a="1"/>
  <c r="AA1645" i="29" a="1"/>
  <c r="AA215" i="29" a="1"/>
  <c r="AA502" i="29" a="1"/>
  <c r="AA203" i="29" a="1"/>
  <c r="AA1672" i="29" a="1"/>
  <c r="AA1862" i="29" a="1"/>
  <c r="AA1421" i="29" a="1"/>
  <c r="AA2699" i="29" a="1"/>
  <c r="AA3452" i="29" a="1"/>
  <c r="AA2471" i="29" a="1"/>
  <c r="AA1139" i="29" a="1"/>
  <c r="AA2" i="29" a="1"/>
  <c r="AA1578" i="29" a="1"/>
  <c r="AA1910" i="29" a="1"/>
  <c r="AA1356" i="29" a="1"/>
  <c r="AA1857" i="29" a="1"/>
  <c r="AA1303" i="29" a="1"/>
  <c r="AA2092" i="29" a="1"/>
  <c r="AA3210" i="29" a="1"/>
  <c r="AA2826" i="29" a="1"/>
  <c r="AA937" i="29" a="1"/>
  <c r="AA1088" i="29" a="1"/>
  <c r="AA975" i="29" a="1"/>
  <c r="AA967" i="29" a="1"/>
  <c r="AA3235" i="29" a="1"/>
  <c r="AA2568" i="29" a="1"/>
  <c r="AA588" i="29" a="1"/>
  <c r="AA866" i="29" a="1"/>
  <c r="AA2645" i="29" a="1"/>
  <c r="AA1814" i="29" a="1"/>
  <c r="AA325" i="29" a="1"/>
  <c r="AA3020" i="29" a="1"/>
  <c r="AA884" i="29" a="1"/>
  <c r="AA1742" i="29" a="1"/>
  <c r="AA1919" i="29" a="1"/>
  <c r="AA2601" i="29" a="1"/>
  <c r="AA3133" i="29" a="1"/>
  <c r="AA3169" i="29" a="1"/>
  <c r="AA958" i="29" a="1"/>
  <c r="AA2529" i="29" a="1"/>
  <c r="AA2755" i="29" a="1"/>
  <c r="AA1402" i="29" a="1"/>
  <c r="AA2446" i="29" a="1"/>
  <c r="AA1737" i="29" a="1"/>
  <c r="AA3032" i="29" a="1"/>
  <c r="AA1930" i="29" a="1"/>
  <c r="AA391" i="29" a="1"/>
  <c r="AA865" i="29" a="1"/>
  <c r="AA1449" i="29" a="1"/>
  <c r="AA1662" i="29" a="1"/>
  <c r="AA468" i="29" a="1"/>
  <c r="AA1721" i="29" a="1"/>
  <c r="AA1931" i="29" a="1"/>
  <c r="AA3008" i="29" a="1"/>
  <c r="AA533" i="29" a="1"/>
  <c r="AA1601" i="29" a="1"/>
  <c r="AA2256" i="29" a="1"/>
  <c r="AA1240" i="29" a="1"/>
  <c r="AA2271" i="29" a="1"/>
  <c r="AA3221" i="29" a="1"/>
  <c r="AA2399" i="29" a="1"/>
  <c r="AA2727" i="29" a="1"/>
  <c r="AA2919" i="29" a="1"/>
  <c r="AA889" i="29" a="1"/>
  <c r="AA2938" i="29" a="1"/>
  <c r="AA92" i="29" a="1"/>
  <c r="AA3230" i="29" a="1"/>
  <c r="AA2209" i="29" a="1"/>
  <c r="AA188" i="29" a="1"/>
  <c r="AA348" i="29" a="1"/>
  <c r="AA1562" i="29" a="1"/>
  <c r="AA268" i="29" a="1"/>
  <c r="AA3493" i="29" a="1"/>
  <c r="AA2325" i="29" a="1"/>
  <c r="AA1585" i="29" a="1"/>
  <c r="AA2112" i="29" a="1"/>
  <c r="AA3238" i="29" a="1"/>
  <c r="AA2025" i="29" a="1"/>
  <c r="AA579" i="29" a="1"/>
  <c r="AA358" i="29" a="1"/>
  <c r="AA1809" i="29" a="1"/>
  <c r="AA3129" i="29" a="1"/>
  <c r="AA3453" i="29" a="1"/>
  <c r="AA2839" i="29" a="1"/>
  <c r="AA848" i="29" a="1"/>
  <c r="AA3040" i="29" a="1"/>
  <c r="AA1492" i="29" a="1"/>
  <c r="AA1158" i="29" a="1"/>
  <c r="AA2953" i="29" a="1"/>
  <c r="AA3148" i="29" a="1"/>
  <c r="AA1288" i="29" a="1"/>
  <c r="AA2966" i="29" a="1"/>
  <c r="AA2600" i="29" a="1"/>
  <c r="AA403" i="29" a="1"/>
  <c r="AA2926" i="29" a="1"/>
  <c r="AA935" i="29" a="1"/>
  <c r="AA310" i="29" a="1"/>
  <c r="AA1674" i="29" a="1"/>
  <c r="AA829" i="29" a="1"/>
  <c r="AA27" i="29" a="1"/>
  <c r="AA521" i="29" a="1"/>
  <c r="AA918" i="29" a="1"/>
  <c r="AA1610" i="29" a="1"/>
  <c r="AA774" i="29" a="1"/>
  <c r="AA2449" i="29" a="1"/>
  <c r="AA2390" i="29" a="1"/>
  <c r="AA346" i="29" a="1"/>
  <c r="AA3416" i="29" a="1"/>
  <c r="AA2895" i="29" a="1"/>
  <c r="AA1036" i="29" a="1"/>
  <c r="AA3316" i="29" a="1"/>
  <c r="AA3060" i="29" a="1"/>
  <c r="AA907" i="29" a="1"/>
  <c r="AA1419" i="29" a="1"/>
  <c r="AA1066" i="29" a="1"/>
  <c r="AA2213" i="29" a="1"/>
  <c r="AA1708" i="29" a="1"/>
  <c r="AA2920" i="29" a="1"/>
  <c r="AA2211" i="29" a="1"/>
  <c r="AA1112" i="29" a="1"/>
  <c r="AA126" i="29" a="1"/>
  <c r="AA1422" i="29" a="1"/>
  <c r="AA2904" i="29" a="1"/>
  <c r="AA754" i="29" a="1"/>
  <c r="AA2439" i="29" a="1"/>
  <c r="AA2055" i="29" a="1"/>
  <c r="AA781" i="29" a="1"/>
  <c r="AA1299" i="29" a="1"/>
  <c r="AA1538" i="29" a="1"/>
  <c r="AA2719" i="29" a="1"/>
  <c r="AA3177" i="29" a="1"/>
  <c r="AA2879" i="29" a="1"/>
  <c r="AA2877" i="29" a="1"/>
  <c r="AA762" i="29" a="1"/>
  <c r="AA1466" i="29" a="1"/>
  <c r="AA3180" i="29" a="1"/>
  <c r="AA2747" i="29" a="1"/>
  <c r="AA408" i="29" a="1"/>
  <c r="AA291" i="29" a="1"/>
  <c r="AA3335" i="29" a="1"/>
  <c r="AA2162" i="29" a="1"/>
  <c r="AA194" i="29" a="1"/>
  <c r="AA721" i="29" a="1"/>
  <c r="AA1075" i="29" a="1"/>
  <c r="AA1491" i="29" a="1"/>
  <c r="AA3152" i="29" a="1"/>
  <c r="AA137" i="29" a="1"/>
  <c r="AA798" i="29" a="1"/>
  <c r="AA2610" i="29" a="1"/>
  <c r="AA2665" i="29" a="1"/>
  <c r="AA2509" i="29" a="1"/>
  <c r="AA25" i="29" a="1"/>
  <c r="AA2572" i="29" a="1"/>
  <c r="AA2988" i="29" a="1"/>
  <c r="AA1073" i="29" a="1"/>
  <c r="AA1646" i="29" a="1"/>
  <c r="AA2408" i="29" a="1"/>
  <c r="AA2693" i="29" a="1"/>
  <c r="AA881" i="29" a="1"/>
  <c r="AA554" i="29" a="1"/>
  <c r="AA1337" i="29" a="1"/>
  <c r="AA1400" i="29" a="1"/>
  <c r="AA1508" i="29" a="1"/>
  <c r="AA361" i="29" a="1"/>
  <c r="AA1226" i="29" a="1"/>
  <c r="AA2320" i="29" a="1"/>
  <c r="AA1681" i="29" a="1"/>
  <c r="AA2222" i="29" a="1"/>
  <c r="AA2072" i="29" a="1"/>
  <c r="AA1617" i="29" a="1"/>
  <c r="AA1907" i="29" a="1"/>
  <c r="AA158" i="29" a="1"/>
  <c r="AA2228" i="29" a="1"/>
  <c r="AA2821" i="29" a="1"/>
  <c r="AA1264" i="29" a="1"/>
  <c r="AA2588" i="29" a="1"/>
  <c r="AA395" i="29" a="1"/>
  <c r="AA1970" i="29" a="1"/>
  <c r="AA2823" i="29" a="1"/>
  <c r="AA1456" i="29" a="1"/>
  <c r="AA911" i="29" a="1"/>
  <c r="AA2625" i="29" a="1"/>
  <c r="AA3444" i="29" a="1"/>
  <c r="AA200" i="29" a="1"/>
  <c r="AA1445" i="29" a="1"/>
  <c r="AA1220" i="29" a="1"/>
  <c r="AA1519" i="29" a="1"/>
  <c r="AA756" i="29" a="1"/>
  <c r="AA1261" i="29" a="1"/>
  <c r="AA2312" i="29" a="1"/>
  <c r="AA2063" i="29" a="1"/>
  <c r="AA2835" i="29" a="1"/>
  <c r="AA2170" i="29" a="1"/>
  <c r="AA117" i="29" a="1"/>
  <c r="AA1722" i="29" a="1"/>
  <c r="AA701" i="29" a="1"/>
  <c r="AA390" i="29" a="1"/>
  <c r="AA2927" i="29" a="1"/>
  <c r="AA1701" i="29" a="1"/>
  <c r="AA1660" i="29" a="1"/>
  <c r="AA1939" i="29" a="1"/>
  <c r="AA1294" i="29" a="1"/>
  <c r="AA2265" i="29" a="1"/>
  <c r="AA2635" i="29" a="1"/>
  <c r="AA2374" i="29" a="1"/>
  <c r="AA901" i="29" a="1"/>
  <c r="AA314" i="29" a="1"/>
  <c r="AA1593" i="29" a="1"/>
  <c r="AA2237" i="29" a="1"/>
  <c r="AA2109" i="29" a="1"/>
  <c r="AA2791" i="29" a="1"/>
  <c r="AA1644" i="29" a="1"/>
  <c r="AA313" i="29" a="1"/>
  <c r="AA2018" i="29" a="1"/>
  <c r="AA173" i="29" a="1"/>
  <c r="AA2383" i="29" a="1"/>
  <c r="AA2281" i="29" a="1"/>
  <c r="AA821" i="29" a="1"/>
  <c r="AA1382" i="29" a="1"/>
  <c r="AA2461" i="29" a="1"/>
  <c r="AA1900" i="29" a="1"/>
  <c r="AA2219" i="29" a="1"/>
  <c r="AA2710" i="29" a="1"/>
  <c r="AA48" i="29" a="1"/>
  <c r="AA799" i="29" a="1"/>
  <c r="AA1802" i="29" a="1"/>
  <c r="AA2327" i="29" a="1"/>
  <c r="AA2042" i="29" a="1"/>
  <c r="AA3364" i="29" a="1"/>
  <c r="AA1717" i="29" a="1"/>
  <c r="AA182" i="29" a="1"/>
  <c r="AA118" i="29" a="1"/>
  <c r="AA225" i="29" a="1"/>
  <c r="AA2537" i="29" a="1"/>
  <c r="AA1117" i="29" a="1"/>
  <c r="AA3134" i="29" a="1"/>
  <c r="AA2285" i="29" a="1"/>
  <c r="AA939" i="29" a="1"/>
  <c r="AA1574" i="29" a="1"/>
  <c r="AA1479" i="29" a="1"/>
  <c r="AA1999" i="29" a="1"/>
  <c r="AA2802" i="29" a="1"/>
  <c r="AA1836" i="29" a="1"/>
  <c r="AA892" i="29" a="1"/>
  <c r="AA959" i="29" a="1"/>
  <c r="AA41" i="29" a="1"/>
  <c r="AA1877" i="29" a="1"/>
  <c r="AA944" i="29" a="1"/>
  <c r="AA2685" i="29" a="1"/>
  <c r="AA676" i="29" a="1"/>
  <c r="AA495" i="29" a="1"/>
  <c r="AA2758" i="29" a="1"/>
  <c r="AA259" i="29" a="1"/>
  <c r="AA1195" i="29" a="1"/>
  <c r="AA3286" i="29" a="1"/>
  <c r="AA255" i="29" a="1"/>
  <c r="AA562" i="29" a="1"/>
  <c r="AA713" i="29" a="1"/>
  <c r="AA2341" i="29" a="1"/>
  <c r="AA611" i="29" a="1"/>
  <c r="AA1428" i="29" a="1"/>
  <c r="AA3234" i="29" a="1"/>
  <c r="AA1953" i="29" a="1"/>
  <c r="AA831" i="29" a="1"/>
  <c r="AA717" i="29" a="1"/>
  <c r="AA1507" i="29" a="1"/>
  <c r="AA1168" i="29" a="1"/>
  <c r="AA406" i="29" a="1"/>
  <c r="AA7" i="29" a="1"/>
  <c r="AA2846" i="29" a="1"/>
  <c r="AA1146" i="29" a="1"/>
  <c r="AA2750" i="29" a="1"/>
  <c r="AA1819" i="29" a="1"/>
  <c r="AA2918" i="29" a="1"/>
  <c r="AA1630" i="29" a="1"/>
  <c r="AA2095" i="29" a="1"/>
  <c r="AA1683" i="29" a="1"/>
  <c r="AA1577" i="29" a="1"/>
  <c r="AA2235" i="29" a="1"/>
  <c r="AA2293" i="29" a="1"/>
  <c r="AA3488" i="29" a="1"/>
  <c r="AA1563" i="29" a="1"/>
  <c r="AA755" i="29" a="1"/>
  <c r="AA53" i="29" a="1"/>
  <c r="AA478" i="29" a="1"/>
  <c r="AA558" i="29" a="1"/>
  <c r="AA545" i="29" a="1"/>
  <c r="AA1769" i="29" a="1"/>
  <c r="AA1398" i="29" a="1"/>
  <c r="AA2838" i="29" a="1"/>
  <c r="AA400" i="29" a="1"/>
  <c r="AA1203" i="29" a="1"/>
  <c r="AA989" i="29" a="1"/>
  <c r="AA1533" i="29" a="1"/>
  <c r="AA1447" i="29" a="1"/>
  <c r="AA2044" i="29" a="1"/>
  <c r="AA3494" i="29" a="1"/>
  <c r="AA1070" i="29" a="1"/>
  <c r="AA423" i="29" a="1"/>
  <c r="AA1254" i="29" a="1"/>
  <c r="AA1423" i="29" a="1"/>
  <c r="AA279" i="29" a="1"/>
  <c r="AA2811" i="29" a="1"/>
  <c r="AA788" i="29" a="1"/>
  <c r="AA2467" i="29" a="1"/>
  <c r="AA295" i="29" a="1"/>
  <c r="AA3301" i="29" a="1"/>
  <c r="AA3079" i="29" a="1"/>
  <c r="AA2769" i="29" a="1"/>
  <c r="AA1253" i="29" a="1"/>
  <c r="AA2204" i="29" a="1"/>
  <c r="AA3359" i="29" a="1"/>
  <c r="AA2628" i="29" a="1"/>
  <c r="AA1654" i="29" a="1"/>
  <c r="AA1472" i="29" a="1"/>
  <c r="AA2936" i="29" a="1"/>
  <c r="AA503" i="29" a="1"/>
  <c r="AA3206" i="29" a="1"/>
  <c r="AA2152" i="29" a="1"/>
  <c r="AA2029" i="29" a="1"/>
  <c r="AA1664" i="29" a="1"/>
  <c r="AA2075" i="29" a="1"/>
  <c r="AA258" i="29" a="1"/>
  <c r="AA2640" i="29" a="1"/>
  <c r="AA3423" i="29" a="1"/>
  <c r="AA1170" i="29" a="1"/>
  <c r="AA11" i="29" a="1"/>
  <c r="AA3261" i="29" a="1"/>
  <c r="AA613" i="29" a="1"/>
  <c r="AA1780" i="29" a="1"/>
  <c r="AA517" i="29" a="1"/>
  <c r="AA2504" i="29" a="1"/>
  <c r="AA18" i="29" a="1"/>
  <c r="AA435" i="29" a="1"/>
  <c r="AA264" i="29" a="1"/>
  <c r="AA2844" i="29" a="1"/>
  <c r="AA1304" i="29" a="1"/>
  <c r="AA1558" i="29" a="1"/>
  <c r="AA2165" i="29" a="1"/>
  <c r="AA3263" i="29" a="1"/>
  <c r="AA2284" i="29" a="1"/>
  <c r="AA1450" i="29" a="1"/>
  <c r="AA3014" i="29" a="1"/>
  <c r="AA1616" i="29" a="1"/>
  <c r="AA705" i="29" a="1"/>
  <c r="AA2337" i="29" a="1"/>
  <c r="AA3001" i="29" a="1"/>
  <c r="AA647" i="29" a="1"/>
  <c r="AA1028" i="29" a="1"/>
  <c r="AA652" i="29" a="1"/>
  <c r="AA1932" i="29" a="1"/>
  <c r="AA2506" i="29" a="1"/>
  <c r="AA891" i="29" a="1"/>
  <c r="AA2053" i="29" a="1"/>
  <c r="AA3178" i="29" a="1"/>
  <c r="AA1765" i="29" a="1"/>
  <c r="AA576" i="29" a="1"/>
  <c r="AA474" i="29" a="1"/>
  <c r="AA3326" i="29" a="1"/>
  <c r="AA3185" i="29" a="1"/>
  <c r="AA625" i="29" a="1"/>
  <c r="AA2876" i="29" a="1"/>
  <c r="AA1850" i="29" a="1"/>
  <c r="AA2051" i="29" a="1"/>
  <c r="AA418" i="29" a="1"/>
  <c r="AA159" i="29" a="1"/>
  <c r="AA2145" i="29" a="1"/>
  <c r="AA2106" i="29" a="1"/>
  <c r="AA2487" i="29" a="1"/>
  <c r="AA1685" i="29" a="1"/>
  <c r="AA1440" i="29" a="1"/>
  <c r="AA2331" i="29" a="1"/>
  <c r="AA3215" i="29" a="1"/>
  <c r="AA3140" i="29" a="1"/>
  <c r="AA2653" i="29" a="1"/>
  <c r="AA1607" i="29" a="1"/>
  <c r="AA1109" i="29" a="1"/>
  <c r="AA3192" i="29" a="1"/>
  <c r="AA3460" i="29" a="1"/>
  <c r="AA3209" i="29" a="1"/>
  <c r="AA2422" i="29" a="1"/>
  <c r="AA1354" i="29" a="1"/>
  <c r="AA2480" i="29" a="1"/>
  <c r="AA2441" i="29" a="1"/>
  <c r="AA1800" i="29" a="1"/>
  <c r="AA2253" i="29" a="1"/>
  <c r="AA1922" i="29" a="1"/>
  <c r="AA1647" i="29" a="1"/>
  <c r="AA359" i="29" a="1"/>
  <c r="AA3273" i="29" a="1"/>
  <c r="AA1908" i="29" a="1"/>
  <c r="AA2599" i="29" a="1"/>
  <c r="AA179" i="29" a="1"/>
  <c r="AA741" i="29" a="1"/>
  <c r="AA489" i="29" a="1"/>
  <c r="AA35" i="29" a="1"/>
  <c r="AA1576" i="29" a="1"/>
  <c r="AA2786" i="29" a="1"/>
  <c r="AA626" i="29" a="1"/>
  <c r="AA509" i="29" a="1"/>
  <c r="AA743" i="29" a="1"/>
  <c r="AA861" i="29" a="1"/>
  <c r="AA2282" i="29" a="1"/>
  <c r="AA1796" i="29" a="1"/>
  <c r="AA2684" i="29" a="1"/>
  <c r="AA3069" i="29" a="1"/>
  <c r="AA1705" i="29" a="1"/>
  <c r="AA1100" i="29" a="1"/>
  <c r="AA3228" i="29" a="1"/>
  <c r="AA3356" i="29" a="1"/>
  <c r="AA2580" i="29" a="1"/>
  <c r="AA3419" i="29" a="1"/>
  <c r="AA711" i="29" a="1"/>
  <c r="AA1987" i="29" a="1"/>
  <c r="AA17" i="29" a="1"/>
  <c r="AA2917" i="29" a="1"/>
  <c r="AA1454" i="29" a="1"/>
  <c r="AA2633" i="29" a="1"/>
  <c r="AA1129" i="29" a="1"/>
  <c r="AA1712" i="29" a="1"/>
  <c r="AA2523" i="29" a="1"/>
  <c r="AA2120" i="29" a="1"/>
  <c r="AA1407" i="29" a="1"/>
  <c r="AA436" i="29" a="1"/>
  <c r="AA3491" i="29" a="1"/>
  <c r="AA2037" i="29" a="1"/>
  <c r="AA243" i="29" a="1"/>
  <c r="AA729" i="29" a="1"/>
  <c r="AA833" i="29" a="1"/>
  <c r="AA3499" i="29" a="1"/>
  <c r="AA115" i="29" a="1"/>
  <c r="AA3136" i="29" a="1"/>
  <c r="AA1251" i="29" a="1"/>
  <c r="AA1714" i="29" a="1"/>
  <c r="AA2391" i="29" a="1"/>
  <c r="AA1350" i="29" a="1"/>
  <c r="AA2264" i="29" a="1"/>
  <c r="AA2900" i="29" a="1"/>
  <c r="AA2881" i="29" a="1"/>
  <c r="AA1179" i="29" a="1"/>
  <c r="AA2230" i="29" a="1"/>
  <c r="AA1826" i="29" a="1"/>
  <c r="AA2654" i="29" a="1"/>
  <c r="AA3258" i="29" a="1"/>
  <c r="AA2040" i="29" a="1"/>
  <c r="AA1702" i="29" a="1"/>
  <c r="AA984" i="29" a="1"/>
  <c r="AA851" i="29" a="1"/>
  <c r="AA1007" i="29" a="1"/>
  <c r="AA724" i="29" a="1"/>
  <c r="AA2351" i="29" a="1"/>
  <c r="AA510" i="29" a="1"/>
  <c r="AA2007" i="29" a="1"/>
  <c r="AA1460" i="29" a="1"/>
  <c r="AA2508" i="29" a="1"/>
  <c r="AA2809" i="29" a="1"/>
  <c r="AA187" i="29" a="1"/>
  <c r="AA2330" i="29" a="1"/>
  <c r="AA569" i="29" a="1"/>
  <c r="AA2867" i="29" a="1"/>
  <c r="AA2191" i="29" a="1"/>
  <c r="AA2959" i="29" a="1"/>
  <c r="AA507" i="29" a="1"/>
  <c r="AA3062" i="29" a="1"/>
  <c r="AA244" i="29" a="1"/>
  <c r="AA849" i="29" a="1"/>
  <c r="AA1743" i="29" a="1"/>
  <c r="AA2602" i="29" a="1"/>
  <c r="AA3360" i="29" a="1"/>
  <c r="AA2937" i="29" a="1"/>
  <c r="AA564" i="29" a="1"/>
  <c r="AA72" i="29" a="1"/>
  <c r="AA3243" i="29" a="1"/>
  <c r="AA859" i="29" a="1"/>
  <c r="AA1137" i="29" a="1"/>
  <c r="AA3019" i="29" a="1"/>
  <c r="AA893" i="29" a="1"/>
  <c r="AA2907" i="29" a="1"/>
  <c r="AA2497" i="29" a="1"/>
  <c r="AA842" i="29" a="1"/>
  <c r="AA2084" i="29" a="1"/>
  <c r="AA767" i="29" a="1"/>
  <c r="AA2255" i="29" a="1"/>
  <c r="AA501" i="29" a="1"/>
  <c r="AA2843" i="29" a="1"/>
  <c r="AA3413" i="29" a="1"/>
  <c r="AA2616" i="29" a="1"/>
  <c r="AA2226" i="29" a="1"/>
  <c r="AA228" i="29" a="1"/>
  <c r="AA2606" i="29" a="1"/>
  <c r="AA2415" i="29" a="1"/>
  <c r="AA388" i="29" a="1"/>
  <c r="AA2069" i="29" a="1"/>
  <c r="AA2031" i="29" a="1"/>
  <c r="AA2841" i="29" a="1"/>
  <c r="AA3404" i="29" a="1"/>
  <c r="AA2591" i="29" a="1"/>
  <c r="AA422" i="29" a="1"/>
  <c r="AA1431" i="29" a="1"/>
  <c r="AA879" i="29" a="1"/>
  <c r="AA3351" i="29" a="1"/>
  <c r="AA1204" i="29" a="1"/>
  <c r="AA2012" i="29" a="1"/>
  <c r="AA1413" i="29" a="1"/>
  <c r="AA700" i="29" a="1"/>
  <c r="AA1950" i="29" a="1"/>
  <c r="AA2958" i="29" a="1"/>
  <c r="AA3117" i="29" a="1"/>
  <c r="AA1208" i="29" a="1"/>
  <c r="AA793" i="29" a="1"/>
  <c r="AA559" i="29" a="1"/>
  <c r="AA128" i="29" a="1"/>
  <c r="AA906" i="29" a="1"/>
  <c r="AA1164" i="29" a="1"/>
  <c r="AA845" i="29" a="1"/>
  <c r="AA1534" i="29" a="1"/>
  <c r="AA305" i="29" a="1"/>
  <c r="AA3118" i="29" a="1"/>
  <c r="AA2176" i="29" a="1"/>
  <c r="AA557" i="29" a="1"/>
  <c r="AA1167" i="29" a="1"/>
  <c r="AA2452" i="29" a="1"/>
  <c r="AA2071" i="29" a="1"/>
  <c r="AA2464" i="29" a="1"/>
  <c r="AA979" i="29" a="1"/>
  <c r="AA1521" i="29" a="1"/>
  <c r="AA3377" i="29" a="1"/>
  <c r="AA698" i="29" a="1"/>
  <c r="AA1381" i="29" a="1"/>
  <c r="AA3244" i="29" a="1"/>
  <c r="AA3205" i="29" a="1"/>
  <c r="AA715" i="29" a="1"/>
  <c r="AA448" i="29" a="1"/>
  <c r="AA2707" i="29" a="1"/>
  <c r="AA1614" i="29" a="1"/>
  <c r="AA2515" i="29" a="1"/>
  <c r="AA2713" i="29" a="1"/>
  <c r="AA1816" i="29" a="1"/>
  <c r="AA2558" i="29" a="1"/>
  <c r="AA2122" i="29" a="1"/>
  <c r="AA2611" i="29" a="1"/>
  <c r="AA186" i="29" a="1"/>
  <c r="AA1677" i="29" a="1"/>
  <c r="AA898" i="29" a="1"/>
  <c r="AA250" i="29" a="1"/>
  <c r="AA1480" i="29" a="1"/>
  <c r="AA2581" i="29" a="1"/>
  <c r="AA1790" i="29" a="1"/>
  <c r="AA2965" i="29" a="1"/>
  <c r="AA734" i="29" a="1"/>
  <c r="AA2885" i="29" a="1"/>
  <c r="AA1476" i="29" a="1"/>
  <c r="AA1283" i="29" a="1"/>
  <c r="AA1613" i="29" a="1"/>
  <c r="AA2349" i="29" a="1"/>
  <c r="AA1437" i="29" a="1"/>
  <c r="AA2185" i="29" a="1"/>
  <c r="AA1017" i="29" a="1"/>
  <c r="AA425" i="29" a="1"/>
  <c r="AA12" i="29" a="1"/>
  <c r="AA1332" i="29" a="1"/>
  <c r="AA2612" i="29" a="1"/>
  <c r="AA338" i="29" a="1"/>
  <c r="AA2011" i="29" a="1"/>
  <c r="AA1020" i="29" a="1"/>
  <c r="AA505" i="29" a="1"/>
  <c r="AA2773" i="29" a="1"/>
  <c r="AA2931" i="29" a="1"/>
  <c r="AA1770" i="29" a="1"/>
  <c r="AA3155" i="29" a="1"/>
  <c r="AA1975" i="29" a="1"/>
  <c r="AA714" i="29" a="1"/>
  <c r="AA1401" i="29" a="1"/>
  <c r="AA3435" i="29" a="1"/>
  <c r="AA473" i="29" a="1"/>
  <c r="AA1897" i="29" a="1"/>
  <c r="AA1074" i="29" a="1"/>
  <c r="AA925" i="29" a="1"/>
  <c r="AA1594" i="29" a="1"/>
  <c r="AA2723" i="29" a="1"/>
  <c r="AA868" i="29" a="1"/>
  <c r="AA2833" i="29" a="1"/>
  <c r="AA2344" i="29" a="1"/>
  <c r="AA3390" i="29" a="1"/>
  <c r="AA536" i="29" a="1"/>
  <c r="AA2546" i="29" a="1"/>
  <c r="AA1276" i="29" a="1"/>
  <c r="AA1735" i="29" a="1"/>
  <c r="AA1473" i="29" a="1"/>
  <c r="AA222" i="29" a="1"/>
  <c r="AA910" i="29" a="1"/>
  <c r="AA2086" i="29" a="1"/>
  <c r="AA1336" i="29" a="1"/>
  <c r="AA577" i="29" a="1"/>
  <c r="AA1149" i="29" a="1"/>
  <c r="AA2414" i="29" a="1"/>
  <c r="AA2849" i="29" a="1"/>
  <c r="AA2857" i="29" a="1"/>
  <c r="AA3051" i="29" a="1"/>
  <c r="AA2309" i="29" a="1"/>
  <c r="AA480" i="29" a="1"/>
  <c r="AA2974" i="29" a="1"/>
  <c r="AA565" i="29" a="1"/>
  <c r="AA3467" i="29" a="1"/>
  <c r="AA2939" i="29" a="1"/>
  <c r="AA1438" i="29" a="1"/>
  <c r="AA2036" i="29" a="1"/>
  <c r="AA131" i="29" a="1"/>
  <c r="AA2533" i="29" a="1"/>
  <c r="AA553" i="29" a="1"/>
  <c r="AA2178" i="29" a="1"/>
  <c r="AA1009" i="29" a="1"/>
  <c r="AA840" i="29" a="1"/>
  <c r="AA2518" i="29" a="1"/>
  <c r="AA3482" i="29" a="1"/>
  <c r="AA49" i="29" a="1"/>
  <c r="AA2872" i="29" a="1"/>
  <c r="AA1984" i="29" a="1"/>
  <c r="AA2238" i="29" a="1"/>
  <c r="AA2221" i="29" a="1"/>
  <c r="AA2711" i="29" a="1"/>
  <c r="AA1580" i="29" a="1"/>
  <c r="AA657" i="29" a="1"/>
  <c r="AA1032" i="29" a="1"/>
  <c r="AA620" i="29" a="1"/>
  <c r="AA1277" i="29" a="1"/>
  <c r="AA2154" i="29" a="1"/>
  <c r="AA1518" i="29" a="1"/>
  <c r="AA434" i="29" a="1"/>
  <c r="AA161" i="29" a="1"/>
  <c r="AA2545" i="29" a="1"/>
  <c r="AA1316" i="29" a="1"/>
  <c r="AA141" i="29" a="1"/>
  <c r="AA3308" i="29" a="1"/>
  <c r="AA199" i="29" a="1"/>
  <c r="AA2703" i="29" a="1"/>
  <c r="AA1943" i="29" a="1"/>
  <c r="AA3028" i="29" a="1"/>
  <c r="AA2744" i="29" a="1"/>
  <c r="AA3443" i="29" a="1"/>
  <c r="AA1049" i="29" a="1"/>
  <c r="AA2921" i="29" a="1"/>
  <c r="AA1239" i="29" a="1"/>
  <c r="AA52" i="29" a="1"/>
  <c r="AA2475" i="29" a="1"/>
  <c r="AA2125" i="29" a="1"/>
  <c r="AA3268" i="29" a="1"/>
  <c r="AA1818" i="29" a="1"/>
  <c r="AA2924" i="29" a="1"/>
  <c r="AA2722" i="29" a="1"/>
  <c r="AA1219" i="29" a="1"/>
  <c r="AA1433" i="29" a="1"/>
  <c r="AA2615" i="29" a="1"/>
  <c r="AA344" i="29" a="1"/>
  <c r="AA3283" i="29" a="1"/>
  <c r="AA2198" i="29" a="1"/>
  <c r="AA149" i="29" a="1"/>
  <c r="AA1403" i="29" a="1"/>
  <c r="AA2655" i="29" a="1"/>
  <c r="AA3346" i="29" a="1"/>
  <c r="AA1236" i="29" a="1"/>
  <c r="AA2973" i="29" a="1"/>
  <c r="AA2459" i="29" a="1"/>
  <c r="AA2468" i="29" a="1"/>
  <c r="AA1537" i="29" a="1"/>
  <c r="AA3387" i="29" a="1"/>
  <c r="AA2283" i="29" a="1"/>
  <c r="AA129" i="29" a="1"/>
  <c r="AA3255" i="29" a="1"/>
  <c r="AA471" i="29" a="1"/>
  <c r="AA174" i="29" a="1"/>
  <c r="AA1148" i="29" a="1"/>
  <c r="AA3224" i="29" a="1"/>
  <c r="AA3312" i="29" a="1"/>
  <c r="AA3257" i="29" a="1"/>
  <c r="AA1126" i="29" a="1"/>
  <c r="AA1967" i="29" a="1"/>
  <c r="AA3196" i="29" a="1"/>
  <c r="AA2732" i="29" a="1"/>
  <c r="AA2923" i="29" a="1"/>
  <c r="AA3047" i="29" a="1"/>
  <c r="AA1778" i="29" a="1"/>
  <c r="AA1054" i="29" a="1"/>
  <c r="AA3271" i="29" a="1"/>
  <c r="AA2186" i="29" a="1"/>
  <c r="AA2754" i="29" a="1"/>
  <c r="AA2400" i="29" a="1"/>
  <c r="AA1116" i="29" a="1"/>
  <c r="AA13" i="29" a="1"/>
  <c r="AA1914" i="29" a="1"/>
  <c r="AA654" i="29" a="1"/>
  <c r="AA824" i="29" a="1"/>
  <c r="AA1652" i="29" a="1"/>
  <c r="AA1008" i="29" a="1"/>
  <c r="AA2987" i="29" a="1"/>
  <c r="AA2737" i="29" a="1"/>
  <c r="AA524" i="29" a="1"/>
  <c r="AA1197" i="29" a="1"/>
  <c r="AA1530" i="29" a="1"/>
  <c r="AA328" i="29" a="1"/>
  <c r="AA1031" i="29" a="1"/>
  <c r="AA417" i="29" a="1"/>
  <c r="AA527" i="29" a="1"/>
  <c r="AA3464" i="29" a="1"/>
  <c r="AA1638" i="29" a="1"/>
  <c r="AA272" i="29" a="1"/>
  <c r="AA2094" i="29" a="1"/>
  <c r="AA2104" i="29" a="1"/>
  <c r="AA414" i="29" a="1"/>
  <c r="AA941" i="29" a="1"/>
  <c r="AA3130" i="29" a="1"/>
  <c r="AA322" i="29" a="1"/>
  <c r="AA2781" i="29" a="1"/>
  <c r="AA1799" i="29" a="1"/>
  <c r="AA695" i="29" a="1"/>
  <c r="AA360" i="29" a="1"/>
  <c r="AA649" i="29" a="1"/>
  <c r="AA583" i="29" a="1"/>
  <c r="AA3451" i="29" a="1"/>
  <c r="AA2033" i="29" a="1"/>
  <c r="AA2397" i="29" a="1"/>
  <c r="AA2248" i="29" a="1"/>
  <c r="AA2229" i="29" a="1"/>
  <c r="AA2019" i="29" a="1"/>
  <c r="AA732" i="29" a="1"/>
  <c r="AA514" i="29" a="1"/>
  <c r="AA1650" i="29" a="1"/>
  <c r="AA1202" i="29" a="1"/>
  <c r="AA195" i="29" a="1"/>
  <c r="AA1081" i="29" a="1"/>
  <c r="AA885" i="29" a="1"/>
  <c r="AA623" i="29" a="1"/>
  <c r="AA185" i="29" a="1"/>
  <c r="AA2914" i="29" a="1"/>
  <c r="AA181" i="29" a="1"/>
  <c r="AA3225" i="29" l="1"/>
  <c r="C3225" i="29" s="1"/>
  <c r="AA1462" i="29"/>
  <c r="AA3105" i="29"/>
  <c r="AA2083" i="29"/>
  <c r="AA2780" i="29"/>
  <c r="AA885" i="29"/>
  <c r="AA2256" i="29"/>
  <c r="AA2829" i="29"/>
  <c r="AA1954" i="29"/>
  <c r="AA2733" i="29"/>
  <c r="AA1251" i="29"/>
  <c r="AA2240" i="29"/>
  <c r="AA1098" i="29"/>
  <c r="AA2962" i="29"/>
  <c r="AA1456" i="29"/>
  <c r="AA1997" i="29"/>
  <c r="AA2423" i="29"/>
  <c r="AA2987" i="29"/>
  <c r="AA3323" i="29"/>
  <c r="C3323" i="29" s="1"/>
  <c r="AA2482" i="29"/>
  <c r="AA1820" i="29"/>
  <c r="AA3387" i="29"/>
  <c r="C3387" i="29" s="1"/>
  <c r="AA3212" i="29"/>
  <c r="C3212" i="29" s="1"/>
  <c r="AA1487" i="29"/>
  <c r="AA2583" i="29"/>
  <c r="AA3050" i="29"/>
  <c r="AA282" i="29"/>
  <c r="AA2650" i="29"/>
  <c r="AA3362" i="29"/>
  <c r="C3362" i="29" s="1"/>
  <c r="AA349" i="29"/>
  <c r="AA2824" i="29"/>
  <c r="AA2308" i="29"/>
  <c r="AA3412" i="29"/>
  <c r="C3412" i="29" s="1"/>
  <c r="AA361" i="29"/>
  <c r="AA1076" i="29"/>
  <c r="AA420" i="29"/>
  <c r="AA1966" i="29"/>
  <c r="AA1541" i="29"/>
  <c r="AA1968" i="29"/>
  <c r="AA1446" i="29"/>
  <c r="AA1034" i="29"/>
  <c r="AA1135" i="29"/>
  <c r="AA238" i="29"/>
  <c r="AA856" i="29"/>
  <c r="AA3028" i="29"/>
  <c r="AA2385" i="29"/>
  <c r="AA2837" i="29"/>
  <c r="AA2147" i="29"/>
  <c r="AA2351" i="29"/>
  <c r="AA2507" i="29"/>
  <c r="AA84" i="29"/>
  <c r="AA2727" i="29"/>
  <c r="AA1547" i="29"/>
  <c r="AA2717" i="29"/>
  <c r="AA171" i="29"/>
  <c r="AA3185" i="29"/>
  <c r="C3185" i="29" s="1"/>
  <c r="AA2938" i="29"/>
  <c r="AA2870" i="29"/>
  <c r="AA516" i="29"/>
  <c r="AA1830" i="29"/>
  <c r="AA1748" i="29"/>
  <c r="AA2722" i="29"/>
  <c r="AA2494" i="29"/>
  <c r="AA3382" i="29"/>
  <c r="C3382" i="29" s="1"/>
  <c r="AA2544" i="29"/>
  <c r="AA2684" i="29"/>
  <c r="AA3367" i="29"/>
  <c r="C3367" i="29" s="1"/>
  <c r="AA1590" i="29"/>
  <c r="AA570" i="29"/>
  <c r="AA2609" i="29"/>
  <c r="AA838" i="29"/>
  <c r="AA1925" i="29"/>
  <c r="AA3175" i="29"/>
  <c r="C3175" i="29" s="1"/>
  <c r="AA2276" i="29"/>
  <c r="AA576" i="29"/>
  <c r="AA2187" i="29"/>
  <c r="AA291" i="29"/>
  <c r="AA1586" i="29"/>
  <c r="AA2159" i="29"/>
  <c r="AA2940" i="29"/>
  <c r="AA1611" i="29"/>
  <c r="AA1075" i="29"/>
  <c r="AA683" i="29"/>
  <c r="AA541" i="29"/>
  <c r="AA2742" i="29"/>
  <c r="AA3120" i="29"/>
  <c r="AA2254" i="29"/>
  <c r="AA354" i="29"/>
  <c r="AA2054" i="29"/>
  <c r="AA2984" i="29"/>
  <c r="AA2017" i="29"/>
  <c r="AA2810" i="29"/>
  <c r="AA306" i="29"/>
  <c r="AA2774" i="29"/>
  <c r="AA1302" i="29"/>
  <c r="AA1287" i="29"/>
  <c r="AA3494" i="29"/>
  <c r="AA2738" i="29"/>
  <c r="AA1" i="29"/>
  <c r="AA1120" i="29"/>
  <c r="AA2129" i="29"/>
  <c r="AA3291" i="29"/>
  <c r="C3291" i="29" s="1"/>
  <c r="AA3254" i="29"/>
  <c r="C3254" i="29" s="1"/>
  <c r="AA2501" i="29"/>
  <c r="AA2985" i="29"/>
  <c r="AA1866" i="29"/>
  <c r="AA1074" i="29"/>
  <c r="AA3149" i="29"/>
  <c r="C3149" i="29" s="1"/>
  <c r="AA463" i="29"/>
  <c r="AA2968" i="29"/>
  <c r="AA1520" i="29"/>
  <c r="AA2854" i="29"/>
  <c r="AA303" i="29"/>
  <c r="AA3460" i="29"/>
  <c r="AA2171" i="29"/>
  <c r="AA193" i="29"/>
  <c r="AA1478" i="29"/>
  <c r="AA2398" i="29"/>
  <c r="AA465" i="29"/>
  <c r="AA2237" i="29"/>
  <c r="AA547" i="29"/>
  <c r="AA177" i="29"/>
  <c r="AA1645" i="29"/>
  <c r="AA730" i="29"/>
  <c r="AA1337" i="29"/>
  <c r="AA318" i="29"/>
  <c r="AA129" i="29"/>
  <c r="AA403" i="29"/>
  <c r="AA1790" i="29"/>
  <c r="AA545" i="29"/>
  <c r="AA1093" i="29"/>
  <c r="AA1875" i="29"/>
  <c r="AA2572" i="29"/>
  <c r="AA1852" i="29"/>
  <c r="AA3302" i="29"/>
  <c r="C3302" i="29" s="1"/>
  <c r="AA1198" i="29"/>
  <c r="AA1778" i="29"/>
  <c r="AA3289" i="29"/>
  <c r="C3289" i="29" s="1"/>
  <c r="AA664" i="29"/>
  <c r="AA2025" i="29"/>
  <c r="AA1803" i="29"/>
  <c r="AA3023" i="29"/>
  <c r="AA482" i="29"/>
  <c r="AA2557" i="29"/>
  <c r="AA1701" i="29"/>
  <c r="AA3386" i="29"/>
  <c r="C3386" i="29" s="1"/>
  <c r="AA2172" i="29"/>
  <c r="AA2663" i="29"/>
  <c r="AA3461" i="29"/>
  <c r="AA3375" i="29"/>
  <c r="C3375" i="29" s="1"/>
  <c r="AA2600" i="29"/>
  <c r="AA1447" i="29"/>
  <c r="AA3407" i="29"/>
  <c r="C3407" i="29" s="1"/>
  <c r="AA329" i="29"/>
  <c r="AA3085" i="29"/>
  <c r="AA2878" i="29"/>
  <c r="AA3298" i="29"/>
  <c r="C3298" i="29" s="1"/>
  <c r="AA1617" i="29"/>
  <c r="AA2789" i="29"/>
  <c r="AA1720" i="29"/>
  <c r="AA3414" i="29"/>
  <c r="C3414" i="29" s="1"/>
  <c r="AA2519" i="29"/>
  <c r="AA2546" i="29"/>
  <c r="AA2911" i="29"/>
  <c r="AA1780" i="29"/>
  <c r="AA2977" i="29"/>
  <c r="AA2812" i="29"/>
  <c r="AA2396" i="29"/>
  <c r="AA1088" i="29"/>
  <c r="AA2229" i="29"/>
  <c r="AA3315" i="29"/>
  <c r="C3315" i="29" s="1"/>
  <c r="AA1150" i="29"/>
  <c r="AA1126" i="29"/>
  <c r="AA1016" i="29"/>
  <c r="AA3068" i="29"/>
  <c r="AA2426" i="29"/>
  <c r="AA1174" i="29"/>
  <c r="AA1333" i="29"/>
  <c r="AA2" i="29"/>
  <c r="AA2090" i="29"/>
  <c r="AA3307" i="29"/>
  <c r="C3307" i="29" s="1"/>
  <c r="AA2979" i="29"/>
  <c r="AA2264" i="29"/>
  <c r="AA1357" i="29"/>
  <c r="AA2704" i="29"/>
  <c r="AA1440" i="29"/>
  <c r="AA2997" i="29"/>
  <c r="AA1973" i="29"/>
  <c r="AA1544" i="29"/>
  <c r="AA3306" i="29"/>
  <c r="C3306" i="29" s="1"/>
  <c r="AA3036" i="29"/>
  <c r="AA9" i="29"/>
  <c r="AA2484" i="29"/>
  <c r="AA1539" i="29"/>
  <c r="AA3441" i="29"/>
  <c r="C3441" i="29" s="1"/>
  <c r="AA1147" i="29"/>
  <c r="AA2538" i="29"/>
  <c r="AA2822" i="29"/>
  <c r="AA1851" i="29"/>
  <c r="AA633" i="29"/>
  <c r="AA2775" i="29"/>
  <c r="AA3046" i="29"/>
  <c r="AA1019" i="29"/>
  <c r="AA3429" i="29"/>
  <c r="C3429" i="29" s="1"/>
  <c r="AA1309" i="29"/>
  <c r="AA2208" i="29"/>
  <c r="AA2905" i="29"/>
  <c r="AA3168" i="29"/>
  <c r="C3168" i="29" s="1"/>
  <c r="AA2604" i="29"/>
  <c r="AA3297" i="29"/>
  <c r="C3297" i="29" s="1"/>
  <c r="AA3371" i="29"/>
  <c r="C3371" i="29" s="1"/>
  <c r="AA2379" i="29"/>
  <c r="AA2719" i="29"/>
  <c r="AA2175" i="29"/>
  <c r="AA1453" i="29"/>
  <c r="AA1322" i="29"/>
  <c r="AA2419" i="29"/>
  <c r="AA640" i="29"/>
  <c r="AA3430" i="29"/>
  <c r="C3430" i="29" s="1"/>
  <c r="AA2680" i="29"/>
  <c r="AA3121" i="29"/>
  <c r="AA1629" i="29"/>
  <c r="AA2908" i="29"/>
  <c r="AA1334" i="29"/>
  <c r="AA3031" i="29"/>
  <c r="AA162" i="29"/>
  <c r="AA50" i="29"/>
  <c r="AA889" i="29"/>
  <c r="AA3419" i="29"/>
  <c r="C3419" i="29" s="1"/>
  <c r="AA1674" i="29"/>
  <c r="AA2883" i="29"/>
  <c r="AA3224" i="29"/>
  <c r="C3224" i="29" s="1"/>
  <c r="AA2744" i="29"/>
  <c r="AA1983" i="29"/>
  <c r="AA2595" i="29"/>
  <c r="AA2771" i="29"/>
  <c r="AA2641" i="29"/>
  <c r="AA1458" i="29"/>
  <c r="AA874" i="29"/>
  <c r="AA951" i="29"/>
  <c r="AA2534" i="29"/>
  <c r="AA2809" i="29"/>
  <c r="AA1476" i="29"/>
  <c r="AA2688" i="29"/>
  <c r="AA2610" i="29"/>
  <c r="AA3293" i="29"/>
  <c r="C3293" i="29" s="1"/>
  <c r="AA2499" i="29"/>
  <c r="AA3391" i="29"/>
  <c r="C3391" i="29" s="1"/>
  <c r="AA3301" i="29"/>
  <c r="C3301" i="29" s="1"/>
  <c r="AA673" i="29"/>
  <c r="AA2880" i="29"/>
  <c r="AA2119" i="29"/>
  <c r="AA1953" i="29"/>
  <c r="AA2961" i="29"/>
  <c r="AA2382" i="29"/>
  <c r="AA2460" i="29"/>
  <c r="AA2759" i="29"/>
  <c r="AA1026" i="29"/>
  <c r="AA2503" i="29"/>
  <c r="AA3365" i="29"/>
  <c r="C3365" i="29" s="1"/>
  <c r="AA3489" i="29"/>
  <c r="AA1957" i="29"/>
  <c r="AA1444" i="29"/>
  <c r="AA2078" i="29"/>
  <c r="AA2500" i="29"/>
  <c r="AA2320" i="29"/>
  <c r="AA2753" i="29"/>
  <c r="AA3176" i="29"/>
  <c r="C3176" i="29" s="1"/>
  <c r="AA1422" i="29"/>
  <c r="AA2726" i="29"/>
  <c r="AA2602" i="29"/>
  <c r="AA3051" i="29"/>
  <c r="AA2923" i="29"/>
  <c r="AA2110" i="29"/>
  <c r="AA3282" i="29"/>
  <c r="C3282" i="29" s="1"/>
  <c r="AA2230" i="29"/>
  <c r="AA1041" i="29"/>
  <c r="AA348" i="29"/>
  <c r="AA2797" i="29"/>
  <c r="AA2098" i="29"/>
  <c r="AA3148" i="29"/>
  <c r="C3148" i="29" s="1"/>
  <c r="AA3385" i="29"/>
  <c r="C3385" i="29" s="1"/>
  <c r="AA3005" i="29"/>
  <c r="AA374" i="29"/>
  <c r="AA2728" i="29"/>
  <c r="AA1883" i="29"/>
  <c r="AA1552" i="29"/>
  <c r="AA164" i="29"/>
  <c r="AA3157" i="29"/>
  <c r="C3157" i="29" s="1"/>
  <c r="AA577" i="29"/>
  <c r="AA2566" i="29"/>
  <c r="AA204" i="29"/>
  <c r="AA3129" i="29"/>
  <c r="AA1295" i="29"/>
  <c r="AA1602" i="29"/>
  <c r="AA3174" i="29"/>
  <c r="C3174" i="29" s="1"/>
  <c r="AA1646" i="29"/>
  <c r="AA3236" i="29"/>
  <c r="C3236" i="29" s="1"/>
  <c r="AA3286" i="29"/>
  <c r="C3286" i="29" s="1"/>
  <c r="AA3475" i="29"/>
  <c r="AA3276" i="29"/>
  <c r="C3276" i="29" s="1"/>
  <c r="AA2857" i="29"/>
  <c r="AA3103" i="29"/>
  <c r="AA3486" i="29"/>
  <c r="AA1218" i="29"/>
  <c r="AA2289" i="29"/>
  <c r="AA2162" i="29"/>
  <c r="AA2015" i="29"/>
  <c r="AA1692" i="29"/>
  <c r="AA3073" i="29"/>
  <c r="AA3216" i="29"/>
  <c r="C3216" i="29" s="1"/>
  <c r="AA2429" i="29"/>
  <c r="AA2061" i="29"/>
  <c r="AA2074" i="29"/>
  <c r="AA2715" i="29"/>
  <c r="AA3183" i="29"/>
  <c r="C3183" i="29" s="1"/>
  <c r="AA2644" i="29"/>
  <c r="AA5" i="29"/>
  <c r="AA2333" i="29"/>
  <c r="AA3211" i="29"/>
  <c r="C3211" i="29" s="1"/>
  <c r="AA2586" i="29"/>
  <c r="AA2846" i="29"/>
  <c r="AA2666" i="29"/>
  <c r="AA3132" i="29"/>
  <c r="AA2661" i="29"/>
  <c r="AA2246" i="29"/>
  <c r="AA3454" i="29"/>
  <c r="AA279" i="29"/>
  <c r="AA3010" i="29"/>
  <c r="AA157" i="29"/>
  <c r="AA1265" i="29"/>
  <c r="AA1898" i="29"/>
  <c r="AA2326" i="29"/>
  <c r="AA355" i="29"/>
  <c r="AA1587" i="29"/>
  <c r="AA1860" i="29"/>
  <c r="AA521" i="29"/>
  <c r="AA391" i="29"/>
  <c r="AA1243" i="29"/>
  <c r="AA1936" i="29"/>
  <c r="AA3100" i="29"/>
  <c r="AA167" i="29"/>
  <c r="AA2324" i="29"/>
  <c r="AA3040" i="29"/>
  <c r="AA1579" i="29"/>
  <c r="AA818" i="29"/>
  <c r="AA2360" i="29"/>
  <c r="AA965" i="29"/>
  <c r="AA1519" i="29"/>
  <c r="AA436" i="29"/>
  <c r="AA2248" i="29"/>
  <c r="AA843" i="29"/>
  <c r="AA2523" i="29"/>
  <c r="AA2369" i="29"/>
  <c r="AA3490" i="29"/>
  <c r="AA2772" i="29"/>
  <c r="AA2900" i="29"/>
  <c r="AA3327" i="29"/>
  <c r="C3327" i="29" s="1"/>
  <c r="AA39" i="29"/>
  <c r="AA210" i="29"/>
  <c r="AA2111" i="29"/>
  <c r="AA3398" i="29"/>
  <c r="C3398" i="29" s="1"/>
  <c r="AA2921" i="29"/>
  <c r="AA2361" i="29"/>
  <c r="AA2313" i="29"/>
  <c r="AA3241" i="29"/>
  <c r="C3241" i="29" s="1"/>
  <c r="AA2279" i="29"/>
  <c r="AA2007" i="29"/>
  <c r="AA754" i="29"/>
  <c r="AA1532" i="29"/>
  <c r="AA2598" i="29"/>
  <c r="AA1945" i="29"/>
  <c r="AA2886" i="29"/>
  <c r="AA2859" i="29"/>
  <c r="AA1813" i="29"/>
  <c r="AA2656" i="29"/>
  <c r="AA243" i="29"/>
  <c r="AA1604" i="29"/>
  <c r="AA2200" i="29"/>
  <c r="AA290" i="29"/>
  <c r="AA2006" i="29"/>
  <c r="AA2127" i="29"/>
  <c r="AA1804" i="29"/>
  <c r="AA1809" i="29"/>
  <c r="AA223" i="29"/>
  <c r="AA2183" i="29"/>
  <c r="AA3257" i="29"/>
  <c r="C3257" i="29" s="1"/>
  <c r="AA1058" i="29"/>
  <c r="AA363" i="29"/>
  <c r="AA2239" i="29"/>
  <c r="AA96" i="29"/>
  <c r="AA2463" i="29"/>
  <c r="AA2285" i="29"/>
  <c r="AA1648" i="29"/>
  <c r="AA3245" i="29"/>
  <c r="C3245" i="29" s="1"/>
  <c r="AA3156" i="29"/>
  <c r="C3156" i="29" s="1"/>
  <c r="AA1423" i="29"/>
  <c r="AA1474" i="29"/>
  <c r="AA973" i="29"/>
  <c r="AA506" i="29"/>
  <c r="AA1298" i="29"/>
  <c r="AA1661" i="29"/>
  <c r="AA2134" i="29"/>
  <c r="AA2456" i="29"/>
  <c r="AA2448" i="29"/>
  <c r="AA2113" i="29"/>
  <c r="AA2625" i="29"/>
  <c r="AA1687" i="29"/>
  <c r="AA1027" i="29"/>
  <c r="AA2521" i="29"/>
  <c r="AA110" i="29"/>
  <c r="AA2125" i="29"/>
  <c r="AA3334" i="29"/>
  <c r="C3334" i="29" s="1"/>
  <c r="AA2695" i="29"/>
  <c r="AA2112" i="29"/>
  <c r="AA2978" i="29"/>
  <c r="AA417" i="29"/>
  <c r="AA227" i="29"/>
  <c r="AA707" i="29"/>
  <c r="AA2214" i="29"/>
  <c r="AA3267" i="29"/>
  <c r="C3267" i="29" s="1"/>
  <c r="AA3250" i="29"/>
  <c r="C3250" i="29" s="1"/>
  <c r="AA3473" i="29"/>
  <c r="AA2808" i="29"/>
  <c r="AA2642" i="29"/>
  <c r="AA2739" i="29"/>
  <c r="AA3418" i="29"/>
  <c r="C3418" i="29" s="1"/>
  <c r="AA2699" i="29"/>
  <c r="AA2833" i="29"/>
  <c r="AA692" i="29"/>
  <c r="AA2761" i="29"/>
  <c r="AA1812" i="29"/>
  <c r="AA3064" i="29"/>
  <c r="AA2897" i="29"/>
  <c r="AA1325" i="29"/>
  <c r="AA3287" i="29"/>
  <c r="C3287" i="29" s="1"/>
  <c r="AA3077" i="29"/>
  <c r="AA2428" i="29"/>
  <c r="AA2917" i="29"/>
  <c r="AA3340" i="29"/>
  <c r="C3340" i="29" s="1"/>
  <c r="AA3400" i="29"/>
  <c r="C3400" i="29" s="1"/>
  <c r="AA2925" i="29"/>
  <c r="AA2934" i="29"/>
  <c r="AA2292" i="29"/>
  <c r="AA1066" i="29"/>
  <c r="AA1516" i="29"/>
  <c r="AA2976" i="29"/>
  <c r="AA693" i="29"/>
  <c r="AA2603" i="29"/>
  <c r="AA1323" i="29"/>
  <c r="AA2223" i="29"/>
  <c r="AA2353" i="29"/>
  <c r="AA2981" i="29"/>
  <c r="AA789" i="29"/>
  <c r="AA2868" i="29"/>
  <c r="AA1032" i="29"/>
  <c r="AA728" i="29"/>
  <c r="AA2998" i="29"/>
  <c r="AA831" i="29"/>
  <c r="AA3124" i="29"/>
  <c r="AA3112" i="29"/>
  <c r="AA3409" i="29"/>
  <c r="C3409" i="29" s="1"/>
  <c r="AA986" i="29"/>
  <c r="AA2495" i="29"/>
  <c r="AA3240" i="29"/>
  <c r="C3240" i="29" s="1"/>
  <c r="AA1241" i="29"/>
  <c r="AA1774" i="29"/>
  <c r="AA3158" i="29"/>
  <c r="C3158" i="29" s="1"/>
  <c r="AA1021" i="29"/>
  <c r="AA3114" i="29"/>
  <c r="AA511" i="29"/>
  <c r="AA2547" i="29"/>
  <c r="AA1562" i="29"/>
  <c r="AA2270" i="29"/>
  <c r="AA2032" i="29"/>
  <c r="AA2945" i="29"/>
  <c r="AA2832" i="29"/>
  <c r="AA2871" i="29"/>
  <c r="AA1608" i="29"/>
  <c r="AA3379" i="29"/>
  <c r="C3379" i="29" s="1"/>
  <c r="AA1209" i="29"/>
  <c r="AA3191" i="29"/>
  <c r="C3191" i="29" s="1"/>
  <c r="AA2853" i="29"/>
  <c r="AA3210" i="29"/>
  <c r="C3210" i="29" s="1"/>
  <c r="AA1711" i="29"/>
  <c r="AA2718" i="29"/>
  <c r="AA2898" i="29"/>
  <c r="AA2743" i="29"/>
  <c r="AA1732" i="29"/>
  <c r="AA709" i="29"/>
  <c r="AA2681" i="29"/>
  <c r="AA2438" i="29"/>
  <c r="AA1734" i="29"/>
  <c r="AA2617" i="29"/>
  <c r="AA2328" i="29"/>
  <c r="AA2298" i="29"/>
  <c r="AA1696" i="29"/>
  <c r="AA616" i="29"/>
  <c r="AA3094" i="29"/>
  <c r="AA2865" i="29"/>
  <c r="AA604" i="29"/>
  <c r="AA1443" i="29"/>
  <c r="AA2769" i="29"/>
  <c r="AA746" i="29"/>
  <c r="AA1080" i="29"/>
  <c r="AA1483" i="29"/>
  <c r="AA475" i="29"/>
  <c r="AA2614" i="29"/>
  <c r="AA1879" i="29"/>
  <c r="AA3136" i="29"/>
  <c r="AA3017" i="29"/>
  <c r="AA309" i="29"/>
  <c r="AA2029" i="29"/>
  <c r="AA2433" i="29"/>
  <c r="AA3357" i="29"/>
  <c r="C3357" i="29" s="1"/>
  <c r="AA2063" i="29"/>
  <c r="AA2904" i="29"/>
  <c r="AA3442" i="29"/>
  <c r="AA2790" i="29"/>
  <c r="AA1653" i="29"/>
  <c r="AA1116" i="29"/>
  <c r="AA1303" i="29"/>
  <c r="AA1225" i="29"/>
  <c r="AA3207" i="29"/>
  <c r="C3207" i="29" s="1"/>
  <c r="AA3464" i="29"/>
  <c r="AA2601" i="29"/>
  <c r="AA2791" i="29"/>
  <c r="AA421" i="29"/>
  <c r="AA634" i="29"/>
  <c r="AA3093" i="29"/>
  <c r="AA1580" i="29"/>
  <c r="AA776" i="29"/>
  <c r="AA2344" i="29"/>
  <c r="AA2206" i="29"/>
  <c r="AA1503" i="29"/>
  <c r="AA3316" i="29"/>
  <c r="C3316" i="29" s="1"/>
  <c r="AA3299" i="29"/>
  <c r="C3299" i="29" s="1"/>
  <c r="AA3440" i="29"/>
  <c r="C3440" i="29" s="1"/>
  <c r="AA3321" i="29"/>
  <c r="C3321" i="29" s="1"/>
  <c r="AA1759" i="29"/>
  <c r="AA845" i="29"/>
  <c r="AA812" i="29"/>
  <c r="AA99" i="29"/>
  <c r="AA2795" i="29"/>
  <c r="AA1501" i="29"/>
  <c r="AA3066" i="29"/>
  <c r="AA3119" i="29"/>
  <c r="AA1451" i="29"/>
  <c r="AA2813" i="29"/>
  <c r="AA3069" i="29"/>
  <c r="AA2464" i="29"/>
  <c r="AA2701" i="29"/>
  <c r="AA1624" i="29"/>
  <c r="AA3012" i="29"/>
  <c r="AA3405" i="29"/>
  <c r="C3405" i="29" s="1"/>
  <c r="AA3011" i="29"/>
  <c r="AA1981" i="29"/>
  <c r="AA2515" i="29"/>
  <c r="AA360" i="29"/>
  <c r="AA1825" i="29"/>
  <c r="AA3372" i="29"/>
  <c r="C3372" i="29" s="1"/>
  <c r="AA2778" i="29"/>
  <c r="AA2123" i="29"/>
  <c r="AA1633" i="29"/>
  <c r="AA3113" i="29"/>
  <c r="AA3499" i="29"/>
  <c r="AA2038" i="29"/>
  <c r="AA2540" i="29"/>
  <c r="AA2260" i="29"/>
  <c r="AA2973" i="29"/>
  <c r="AA2072" i="29"/>
  <c r="AA2531" i="29"/>
  <c r="AA1584" i="29"/>
  <c r="AA2071" i="29"/>
  <c r="AA1600" i="29"/>
  <c r="AA3431" i="29"/>
  <c r="C3431" i="29" s="1"/>
  <c r="AA2866" i="29"/>
  <c r="AA2783" i="29"/>
  <c r="AA3098" i="29"/>
  <c r="AA2097" i="29"/>
  <c r="AA2606" i="29"/>
  <c r="AA2548" i="29"/>
  <c r="AA3395" i="29"/>
  <c r="C3395" i="29" s="1"/>
  <c r="AA2861" i="29"/>
  <c r="AA2390" i="29"/>
  <c r="AA1318" i="29"/>
  <c r="AA2821" i="29"/>
  <c r="AA2838" i="29"/>
  <c r="AA2338" i="29"/>
  <c r="AA2470" i="29"/>
  <c r="AA2458" i="29"/>
  <c r="AA2118" i="29"/>
  <c r="AA2210" i="29"/>
  <c r="AA1054" i="29"/>
  <c r="AA1018" i="29"/>
  <c r="AA1621" i="29"/>
  <c r="AA1321" i="29"/>
  <c r="AA2915" i="29"/>
  <c r="AA3021" i="29"/>
  <c r="AA1572" i="29"/>
  <c r="AA304" i="29"/>
  <c r="AA1273" i="29"/>
  <c r="AA1131" i="29"/>
  <c r="AA3488" i="29"/>
  <c r="AA3416" i="29"/>
  <c r="C3416" i="29" s="1"/>
  <c r="AA3033" i="29"/>
  <c r="AA1989" i="29"/>
  <c r="AA1889" i="29"/>
  <c r="AA1060" i="29"/>
  <c r="AA3448" i="29"/>
  <c r="AA3256" i="29"/>
  <c r="C3256" i="29" s="1"/>
  <c r="AA926" i="29"/>
  <c r="AA2539" i="29"/>
  <c r="AA134" i="29"/>
  <c r="AA1903" i="29"/>
  <c r="AA958" i="29"/>
  <c r="AA1170" i="29"/>
  <c r="AA3128" i="29"/>
  <c r="AA2212" i="29"/>
  <c r="AA1278" i="29"/>
  <c r="AA1619" i="29"/>
  <c r="AA1601" i="29"/>
  <c r="AA3366" i="29"/>
  <c r="C3366" i="29" s="1"/>
  <c r="AA2263" i="29"/>
  <c r="AA847" i="29"/>
  <c r="AA131" i="29"/>
  <c r="AA727" i="29"/>
  <c r="AA1480" i="29"/>
  <c r="AA2777" i="29"/>
  <c r="AA1055" i="29"/>
  <c r="AA3383" i="29"/>
  <c r="C3383" i="29" s="1"/>
  <c r="AA3252" i="29"/>
  <c r="C3252" i="29" s="1"/>
  <c r="AA2323" i="29"/>
  <c r="AA2319" i="29"/>
  <c r="AA57" i="29"/>
  <c r="AA825" i="29"/>
  <c r="AA2918" i="29"/>
  <c r="AA2720" i="29"/>
  <c r="AA2840" i="29"/>
  <c r="AA2953" i="29"/>
  <c r="AA97" i="29"/>
  <c r="AA3353" i="29"/>
  <c r="C3353" i="29" s="1"/>
  <c r="AA642" i="29"/>
  <c r="AA1442" i="29"/>
  <c r="AA2226" i="29"/>
  <c r="AA2003" i="29"/>
  <c r="AA2033" i="29"/>
  <c r="AA1667" i="29"/>
  <c r="AA1718" i="29"/>
  <c r="AA2138" i="29"/>
  <c r="AA187" i="29"/>
  <c r="AA697" i="29"/>
  <c r="AA196" i="29"/>
  <c r="AA1408" i="29"/>
  <c r="AA961" i="29"/>
  <c r="AA353" i="29"/>
  <c r="AA341" i="29"/>
  <c r="AA1400" i="29"/>
  <c r="AA27" i="29"/>
  <c r="AA1729" i="29"/>
  <c r="AA494" i="29"/>
  <c r="AA1522" i="29"/>
  <c r="AA217" i="29"/>
  <c r="AA1994" i="29"/>
  <c r="AA2193" i="29"/>
  <c r="AA2309" i="29"/>
  <c r="AA372" i="29"/>
  <c r="AA2393" i="29"/>
  <c r="AA3092" i="29"/>
  <c r="AA3269" i="29"/>
  <c r="C3269" i="29" s="1"/>
  <c r="AA2639" i="29"/>
  <c r="AA2516" i="29"/>
  <c r="AA2290" i="29"/>
  <c r="AA2963" i="29"/>
  <c r="AA1801" i="29"/>
  <c r="AA2756" i="29"/>
  <c r="AA3238" i="29"/>
  <c r="C3238" i="29" s="1"/>
  <c r="AA877" i="29"/>
  <c r="AA2932" i="29"/>
  <c r="AA1843" i="29"/>
  <c r="AA1914" i="29"/>
  <c r="AA2440" i="29"/>
  <c r="AA3186" i="29"/>
  <c r="C3186" i="29" s="1"/>
  <c r="AA2634" i="29"/>
  <c r="AA2702" i="29"/>
  <c r="AA3150" i="29"/>
  <c r="C3150" i="29" s="1"/>
  <c r="AA3162" i="29"/>
  <c r="C3162" i="29" s="1"/>
  <c r="AA2919" i="29"/>
  <c r="AA3295" i="29"/>
  <c r="C3295" i="29" s="1"/>
  <c r="AA1672" i="29"/>
  <c r="AA2100" i="29"/>
  <c r="AA2887" i="29"/>
  <c r="AA1300" i="29"/>
  <c r="AA2889" i="29"/>
  <c r="AA2055" i="29"/>
  <c r="AA1995" i="29"/>
  <c r="AA2894" i="29"/>
  <c r="AA630" i="29"/>
  <c r="AA3433" i="29"/>
  <c r="C3433" i="29" s="1"/>
  <c r="AA1657" i="29"/>
  <c r="AA3493" i="29"/>
  <c r="AA410" i="29"/>
  <c r="AA2363" i="29"/>
  <c r="AA3167" i="29"/>
  <c r="C3167" i="29" s="1"/>
  <c r="AA2729" i="29"/>
  <c r="AA2318" i="29"/>
  <c r="AA3080" i="29"/>
  <c r="AA2800" i="29"/>
  <c r="AA305" i="29"/>
  <c r="AA3455" i="29"/>
  <c r="AA2655" i="29"/>
  <c r="AA1902" i="29"/>
  <c r="AA833" i="29"/>
  <c r="AA2307" i="29"/>
  <c r="AA1200" i="29"/>
  <c r="AA3242" i="29"/>
  <c r="C3242" i="29" s="1"/>
  <c r="AA1560" i="29"/>
  <c r="AA3194" i="29"/>
  <c r="C3194" i="29" s="1"/>
  <c r="AA3292" i="29"/>
  <c r="C3292" i="29" s="1"/>
  <c r="AA449" i="29"/>
  <c r="AA294" i="29"/>
  <c r="AA153" i="29"/>
  <c r="AA625" i="29"/>
  <c r="AA3219" i="29"/>
  <c r="C3219" i="29" s="1"/>
  <c r="AA2916" i="29"/>
  <c r="AA2863" i="29"/>
  <c r="AA2841" i="29"/>
  <c r="AA1984" i="29"/>
  <c r="AA1776" i="29"/>
  <c r="AA2843" i="29"/>
  <c r="AA3015" i="29"/>
  <c r="AA3170" i="29"/>
  <c r="C3170" i="29" s="1"/>
  <c r="AA1514" i="29"/>
  <c r="AA905" i="29"/>
  <c r="AA45" i="29"/>
  <c r="AA1403" i="29"/>
  <c r="AA1512" i="29"/>
  <c r="AA3052" i="29"/>
  <c r="AA1929" i="29"/>
  <c r="AA555" i="29"/>
  <c r="AA2273" i="29"/>
  <c r="AA648" i="29"/>
  <c r="AA3450" i="29"/>
  <c r="AA2770" i="29"/>
  <c r="AA3214" i="29"/>
  <c r="C3214" i="29" s="1"/>
  <c r="AA2724" i="29"/>
  <c r="AA437" i="29"/>
  <c r="AA255" i="29"/>
  <c r="AA2044" i="29"/>
  <c r="AA2796" i="29"/>
  <c r="AA2431" i="29"/>
  <c r="AA2939" i="29"/>
  <c r="AA2468" i="29"/>
  <c r="AA1766" i="29"/>
  <c r="AA2169" i="29"/>
  <c r="AA2259" i="29"/>
  <c r="AA2020" i="29"/>
  <c r="AA980" i="29"/>
  <c r="AA3230" i="29"/>
  <c r="C3230" i="29" s="1"/>
  <c r="AA2948" i="29"/>
  <c r="AA2253" i="29"/>
  <c r="AA1698" i="29"/>
  <c r="AA2409" i="29"/>
  <c r="AA2497" i="29"/>
  <c r="AA3477" i="29"/>
  <c r="AA1846" i="29"/>
  <c r="AA3399" i="29"/>
  <c r="C3399" i="29" s="1"/>
  <c r="AA2678" i="29"/>
  <c r="AA2439" i="29"/>
  <c r="AA3144" i="29"/>
  <c r="C3144" i="29" s="1"/>
  <c r="AA1881" i="29"/>
  <c r="AA2493" i="29"/>
  <c r="AA1211" i="29"/>
  <c r="AA1448" i="29"/>
  <c r="AA161" i="29"/>
  <c r="AA816" i="29"/>
  <c r="AA435" i="29"/>
  <c r="AA2198" i="29"/>
  <c r="AA350" i="29"/>
  <c r="AA566" i="29"/>
  <c r="AA880" i="29"/>
  <c r="AA21" i="29"/>
  <c r="AA712" i="29"/>
  <c r="AA1102" i="29"/>
  <c r="AA2875" i="29"/>
  <c r="AA100" i="29"/>
  <c r="AA2215" i="29"/>
  <c r="AA67" i="29"/>
  <c r="AA2635" i="29"/>
  <c r="AA2737" i="29"/>
  <c r="AA2154" i="29"/>
  <c r="AA3285" i="29"/>
  <c r="C3285" i="29" s="1"/>
  <c r="AA2782" i="29"/>
  <c r="AA2442" i="29"/>
  <c r="AA1882" i="29"/>
  <c r="AA2114" i="29"/>
  <c r="AA2675" i="29"/>
  <c r="AA2336" i="29"/>
  <c r="AA2831" i="29"/>
  <c r="AA2804" i="29"/>
  <c r="AA3146" i="29"/>
  <c r="C3146" i="29" s="1"/>
  <c r="AA2957" i="29"/>
  <c r="AA753" i="29"/>
  <c r="AA3247" i="29"/>
  <c r="C3247" i="29" s="1"/>
  <c r="AA2350" i="29"/>
  <c r="AA1891" i="29"/>
  <c r="AA2053" i="29"/>
  <c r="AA2445" i="29"/>
  <c r="AA2798" i="29"/>
  <c r="AA3243" i="29"/>
  <c r="C3243" i="29" s="1"/>
  <c r="AA2327" i="29"/>
  <c r="AA2302" i="29"/>
  <c r="AA2001" i="29"/>
  <c r="AA2513" i="29"/>
  <c r="AA2667" i="29"/>
  <c r="AA1888" i="29"/>
  <c r="AA1940" i="29"/>
  <c r="AA3060" i="29"/>
  <c r="AA1526" i="29"/>
  <c r="AA2569" i="29"/>
  <c r="AA941" i="29"/>
  <c r="AA2446" i="29"/>
  <c r="AA2590" i="29"/>
  <c r="AA1616" i="29"/>
  <c r="AA2913" i="29"/>
  <c r="AA3038" i="29"/>
  <c r="AA1432" i="29"/>
  <c r="AA518" i="29"/>
  <c r="AA1877" i="29"/>
  <c r="AA3182" i="29"/>
  <c r="C3182" i="29" s="1"/>
  <c r="AA2716" i="29"/>
  <c r="AA1178" i="29"/>
  <c r="AA957" i="29"/>
  <c r="AA722" i="29"/>
  <c r="AA1786" i="29"/>
  <c r="AA1905" i="29"/>
  <c r="AA2005" i="29"/>
  <c r="AA3180" i="29"/>
  <c r="C3180" i="29" s="1"/>
  <c r="AA2435" i="29"/>
  <c r="AA1160" i="29"/>
  <c r="AA2721" i="29"/>
  <c r="AA322" i="29"/>
  <c r="AA1828" i="29"/>
  <c r="AA1632" i="29"/>
  <c r="AA3296" i="29"/>
  <c r="C3296" i="29" s="1"/>
  <c r="AA2551" i="29"/>
  <c r="AA2867" i="29"/>
  <c r="AA2636" i="29"/>
  <c r="AA600" i="29"/>
  <c r="AA1545" i="29"/>
  <c r="AA1433" i="29"/>
  <c r="AA315" i="29"/>
  <c r="AA800" i="29"/>
  <c r="AA2242" i="29"/>
  <c r="AA653" i="29"/>
  <c r="AA2432" i="29"/>
  <c r="AA1399" i="29"/>
  <c r="AA2801" i="29"/>
  <c r="AA2126" i="29"/>
  <c r="AA1416" i="29"/>
  <c r="AA2142" i="29"/>
  <c r="AA1159" i="29"/>
  <c r="AA3227" i="29"/>
  <c r="C3227" i="29" s="1"/>
  <c r="AA3056" i="29"/>
  <c r="AA1405" i="29"/>
  <c r="AA1380" i="29"/>
  <c r="AA1463" i="29"/>
  <c r="AA901" i="29"/>
  <c r="AA913" i="29"/>
  <c r="AA2249" i="29"/>
  <c r="AA2811" i="29"/>
  <c r="AA2070" i="29"/>
  <c r="AA1690" i="29"/>
  <c r="AA184" i="29"/>
  <c r="AA1834" i="29"/>
  <c r="AA2626" i="29"/>
  <c r="AA498" i="29"/>
  <c r="AA1002" i="29"/>
  <c r="AA967" i="29"/>
  <c r="AA3163" i="29"/>
  <c r="C3163" i="29" s="1"/>
  <c r="AA1339" i="29"/>
  <c r="AA530" i="29"/>
  <c r="AA1926" i="29"/>
  <c r="AA3071" i="29"/>
  <c r="AA1005" i="29"/>
  <c r="AA156" i="29"/>
  <c r="AA814" i="29"/>
  <c r="AA970" i="29"/>
  <c r="AA3452" i="29"/>
  <c r="AA2517" i="29"/>
  <c r="AA2974" i="29"/>
  <c r="AA323" i="29"/>
  <c r="AA2411" i="29"/>
  <c r="AA1316" i="29"/>
  <c r="AA1738" i="29"/>
  <c r="AA1630" i="29"/>
  <c r="AA1972" i="29"/>
  <c r="AA1391" i="29"/>
  <c r="AA1110" i="29"/>
  <c r="AA390" i="29"/>
  <c r="AA1250" i="29"/>
  <c r="AA3389" i="29"/>
  <c r="C3389" i="29" s="1"/>
  <c r="AA2046" i="29"/>
  <c r="AA3118" i="29"/>
  <c r="AA3370" i="29"/>
  <c r="C3370" i="29" s="1"/>
  <c r="AA2931" i="29"/>
  <c r="AA2037" i="29"/>
  <c r="AA2612" i="29"/>
  <c r="AA3232" i="29"/>
  <c r="C3232" i="29" s="1"/>
  <c r="AA1594" i="29"/>
  <c r="AA3239" i="29"/>
  <c r="C3239" i="29" s="1"/>
  <c r="AA2970" i="29"/>
  <c r="AA2317" i="29"/>
  <c r="AA755" i="29"/>
  <c r="AA3331" i="29"/>
  <c r="C3331" i="29" s="1"/>
  <c r="AA3126" i="29"/>
  <c r="AA2991" i="29"/>
  <c r="AA2654" i="29"/>
  <c r="AA1172" i="29"/>
  <c r="AA1099" i="29"/>
  <c r="AA3235" i="29"/>
  <c r="C3235" i="29" s="1"/>
  <c r="AA3041" i="29"/>
  <c r="AA2658" i="29"/>
  <c r="AA3122" i="29"/>
  <c r="AA1373" i="29"/>
  <c r="AA2244" i="29"/>
  <c r="AA2156" i="29"/>
  <c r="AA2745" i="29"/>
  <c r="AA2856" i="29"/>
  <c r="AA1535" i="29"/>
  <c r="AA3491" i="29"/>
  <c r="AA3184" i="29"/>
  <c r="C3184" i="29" s="1"/>
  <c r="AA3305" i="29"/>
  <c r="C3305" i="29" s="1"/>
  <c r="AA1112" i="29"/>
  <c r="AA3206" i="29"/>
  <c r="C3206" i="29" s="1"/>
  <c r="AA3463" i="29"/>
  <c r="AA1807" i="29"/>
  <c r="AA1420" i="29"/>
  <c r="AA647" i="29"/>
  <c r="AA2746" i="29"/>
  <c r="AA2674" i="29"/>
  <c r="AA1974" i="29"/>
  <c r="AA649" i="29"/>
  <c r="AA2196" i="29"/>
  <c r="AA2623" i="29"/>
  <c r="AA2556" i="29"/>
  <c r="AA3426" i="29"/>
  <c r="C3426" i="29" s="1"/>
  <c r="AA3434" i="29"/>
  <c r="C3434" i="29" s="1"/>
  <c r="AA2414" i="29"/>
  <c r="AA3406" i="29"/>
  <c r="C3406" i="29" s="1"/>
  <c r="AA2946" i="29"/>
  <c r="AA133" i="29"/>
  <c r="AA1219" i="29"/>
  <c r="AA857" i="29"/>
  <c r="AA1985" i="29"/>
  <c r="AA3458" i="29"/>
  <c r="AA3378" i="29"/>
  <c r="C3378" i="29" s="1"/>
  <c r="AA987" i="29"/>
  <c r="AA1037" i="29"/>
  <c r="AA3096" i="29"/>
  <c r="AA370" i="29"/>
  <c r="AA756" i="29"/>
  <c r="AA3137" i="29"/>
  <c r="AA2758" i="29"/>
  <c r="AA665" i="29"/>
  <c r="AA230" i="29"/>
  <c r="AA2951" i="29"/>
  <c r="AA599" i="29"/>
  <c r="AA2659" i="29"/>
  <c r="AA1795" i="29"/>
  <c r="AA3160" i="29"/>
  <c r="C3160" i="29" s="1"/>
  <c r="AA2683" i="29"/>
  <c r="AA540" i="29"/>
  <c r="AA1675" i="29"/>
  <c r="AA1542" i="29"/>
  <c r="AA1737" i="29"/>
  <c r="AA1868" i="29"/>
  <c r="AA3324" i="29"/>
  <c r="C3324" i="29" s="1"/>
  <c r="AA280" i="29"/>
  <c r="AA1712" i="29"/>
  <c r="AA1565" i="29"/>
  <c r="AA3421" i="29"/>
  <c r="C3421" i="29" s="1"/>
  <c r="AA1488" i="29"/>
  <c r="AA1955" i="29"/>
  <c r="AA1312" i="29"/>
  <c r="AA1455" i="29"/>
  <c r="AA1598" i="29"/>
  <c r="AA615" i="29"/>
  <c r="AA3363" i="29"/>
  <c r="C3363" i="29" s="1"/>
  <c r="AA3326" i="29"/>
  <c r="C3326" i="29" s="1"/>
  <c r="AA1980" i="29"/>
  <c r="AA1381" i="29"/>
  <c r="AA3435" i="29"/>
  <c r="C3435" i="29" s="1"/>
  <c r="AA558" i="29"/>
  <c r="AA2553" i="29"/>
  <c r="AA1765" i="29"/>
  <c r="AA1141" i="29"/>
  <c r="AA3500" i="29"/>
  <c r="AA2291" i="29"/>
  <c r="AA982" i="29"/>
  <c r="AA627" i="29"/>
  <c r="AA2191" i="29"/>
  <c r="AA3273" i="29"/>
  <c r="C3273" i="29" s="1"/>
  <c r="AA1819" i="29"/>
  <c r="AA917" i="29"/>
  <c r="AA2589" i="29"/>
  <c r="AA1528" i="29"/>
  <c r="AA2094" i="29"/>
  <c r="AA3246" i="29"/>
  <c r="C3246" i="29" s="1"/>
  <c r="AA440" i="29"/>
  <c r="AA2671" i="29"/>
  <c r="AA1613" i="29"/>
  <c r="AA1862" i="29"/>
  <c r="AA534" i="29"/>
  <c r="AA2255" i="29"/>
  <c r="AA472" i="29"/>
  <c r="AA1477" i="29"/>
  <c r="AA2271" i="29"/>
  <c r="AA806" i="29"/>
  <c r="AA1070" i="29"/>
  <c r="AA1390" i="29"/>
  <c r="AA504" i="29"/>
  <c r="AA718" i="29"/>
  <c r="AA733" i="29"/>
  <c r="AA1343" i="29"/>
  <c r="AA983" i="29"/>
  <c r="AA1206" i="29"/>
  <c r="AA3195" i="29"/>
  <c r="C3195" i="29" s="1"/>
  <c r="AA3249" i="29"/>
  <c r="C3249" i="29" s="1"/>
  <c r="AA3432" i="29"/>
  <c r="C3432" i="29" s="1"/>
  <c r="AA3279" i="29"/>
  <c r="C3279" i="29" s="1"/>
  <c r="AA3078" i="29"/>
  <c r="AA3348" i="29"/>
  <c r="C3348" i="29" s="1"/>
  <c r="AA2928" i="29"/>
  <c r="AA2106" i="29"/>
  <c r="AA3061" i="29"/>
  <c r="AA972" i="29"/>
  <c r="AA3449" i="29"/>
  <c r="AA3346" i="29"/>
  <c r="C3346" i="29" s="1"/>
  <c r="AA3317" i="29"/>
  <c r="C3317" i="29" s="1"/>
  <c r="AA1248" i="29"/>
  <c r="AA2304" i="29"/>
  <c r="AA2849" i="29"/>
  <c r="AA759" i="29"/>
  <c r="AA3275" i="29"/>
  <c r="C3275" i="29" s="1"/>
  <c r="AA3089" i="29"/>
  <c r="AA145" i="29"/>
  <c r="AA2014" i="29"/>
  <c r="AA2490" i="29"/>
  <c r="AA3352" i="29"/>
  <c r="C3352" i="29" s="1"/>
  <c r="AA3393" i="29"/>
  <c r="C3393" i="29" s="1"/>
  <c r="AA3270" i="29"/>
  <c r="C3270" i="29" s="1"/>
  <c r="AA2508" i="29"/>
  <c r="AA2755" i="29"/>
  <c r="AA1364" i="29"/>
  <c r="AA2335" i="29"/>
  <c r="AA2498" i="29"/>
  <c r="AA2927" i="29"/>
  <c r="AA3439" i="29"/>
  <c r="C3439" i="29" s="1"/>
  <c r="AA2844" i="29"/>
  <c r="AA3155" i="29"/>
  <c r="C3155" i="29" s="1"/>
  <c r="AA2347" i="29"/>
  <c r="AA3330" i="29"/>
  <c r="C3330" i="29" s="1"/>
  <c r="AA2035" i="29"/>
  <c r="AA2310" i="29"/>
  <c r="AA2691" i="29"/>
  <c r="AA3310" i="29"/>
  <c r="C3310" i="29" s="1"/>
  <c r="AA1915" i="29"/>
  <c r="AA2407" i="29"/>
  <c r="AA1982" i="29"/>
  <c r="AA2301" i="29"/>
  <c r="AA1540" i="29"/>
  <c r="AA2660" i="29"/>
  <c r="AA3320" i="29"/>
  <c r="C3320" i="29" s="1"/>
  <c r="AA2139" i="29"/>
  <c r="AA3203" i="29"/>
  <c r="C3203" i="29" s="1"/>
  <c r="AA2158" i="29"/>
  <c r="AA2410" i="29"/>
  <c r="AA3151" i="29"/>
  <c r="C3151" i="29" s="1"/>
  <c r="AA908" i="29"/>
  <c r="AA2714" i="29"/>
  <c r="AA2747" i="29"/>
  <c r="AA1551" i="29"/>
  <c r="AA2884" i="29"/>
  <c r="AA3171" i="29"/>
  <c r="C3171" i="29" s="1"/>
  <c r="AA1401" i="29"/>
  <c r="AA316" i="29"/>
  <c r="AA2459" i="29"/>
  <c r="AA386" i="29"/>
  <c r="AA1031" i="29"/>
  <c r="AA3104" i="29"/>
  <c r="AA2597" i="29"/>
  <c r="AA3181" i="29"/>
  <c r="C3181" i="29" s="1"/>
  <c r="AA1094" i="29"/>
  <c r="AA808" i="29"/>
  <c r="AA324" i="29"/>
  <c r="AA1253" i="29"/>
  <c r="AA3339" i="29"/>
  <c r="C3339" i="29" s="1"/>
  <c r="AA2480" i="29"/>
  <c r="AA1511" i="29"/>
  <c r="AA2116" i="29"/>
  <c r="AA995" i="29"/>
  <c r="AA1388" i="29"/>
  <c r="AA2316" i="29"/>
  <c r="AA2805" i="29"/>
  <c r="AA2258" i="29"/>
  <c r="AA1369" i="29"/>
  <c r="AA445" i="29"/>
  <c r="AA557" i="29"/>
  <c r="AA2542" i="29"/>
  <c r="AA2892" i="29"/>
  <c r="AA1568" i="29"/>
  <c r="AA2165" i="29"/>
  <c r="AA117" i="29"/>
  <c r="AA2648" i="29"/>
  <c r="AA1762" i="29"/>
  <c r="AA3309" i="29"/>
  <c r="C3309" i="29" s="1"/>
  <c r="AA1534" i="29"/>
  <c r="AA2949" i="29"/>
  <c r="AA1092" i="29"/>
  <c r="AA1382" i="29"/>
  <c r="AA1379" i="29"/>
  <c r="AA2300" i="29"/>
  <c r="AA1063" i="29"/>
  <c r="AA3029" i="29"/>
  <c r="AA3380" i="29"/>
  <c r="C3380" i="29" s="1"/>
  <c r="AA1065" i="29"/>
  <c r="AA2012" i="29"/>
  <c r="AA1668" i="29"/>
  <c r="AA702" i="29"/>
  <c r="AA2348" i="29"/>
  <c r="AA3424" i="29"/>
  <c r="C3424" i="29" s="1"/>
  <c r="AA273" i="29"/>
  <c r="AA3044" i="29"/>
  <c r="AA1563" i="29"/>
  <c r="AA1515" i="29"/>
  <c r="AA3438" i="29"/>
  <c r="C3438" i="29" s="1"/>
  <c r="AA778" i="29"/>
  <c r="AA2748" i="29"/>
  <c r="AA904" i="29"/>
  <c r="AA956" i="29"/>
  <c r="AA866" i="29"/>
  <c r="AA861" i="29"/>
  <c r="AA247" i="29"/>
  <c r="AA858" i="29"/>
  <c r="AA1799" i="29"/>
  <c r="AA144" i="29"/>
  <c r="AA405" i="29"/>
  <c r="AA657" i="29"/>
  <c r="AA1051" i="29"/>
  <c r="AA1736" i="29"/>
  <c r="AA1415" i="29"/>
  <c r="AA2858" i="29"/>
  <c r="AA563" i="29"/>
  <c r="AA2340" i="29"/>
  <c r="AA2567" i="29"/>
  <c r="AA3496" i="29"/>
  <c r="AA2711" i="29"/>
  <c r="AA3228" i="29"/>
  <c r="C3228" i="29" s="1"/>
  <c r="AA1419" i="29"/>
  <c r="AA3263" i="29"/>
  <c r="C3263" i="29" s="1"/>
  <c r="AA1814" i="29"/>
  <c r="AA3003" i="29"/>
  <c r="AA3193" i="29"/>
  <c r="C3193" i="29" s="1"/>
  <c r="AA3472" i="29"/>
  <c r="AA2906" i="29"/>
  <c r="AA2676" i="29"/>
  <c r="AA1468" i="29"/>
  <c r="AA2980" i="29"/>
  <c r="AA2207" i="29"/>
  <c r="AA1523" i="29"/>
  <c r="AA1623" i="29"/>
  <c r="AA3403" i="29"/>
  <c r="C3403" i="29" s="1"/>
  <c r="AA2299" i="29"/>
  <c r="AA2631" i="29"/>
  <c r="AA936" i="29"/>
  <c r="AA3102" i="29"/>
  <c r="AA1758" i="29"/>
  <c r="AA1493" i="29"/>
  <c r="AA3016" i="29"/>
  <c r="AA2649" i="29"/>
  <c r="AA1636" i="29"/>
  <c r="AA2788" i="29"/>
  <c r="AA2047" i="29"/>
  <c r="AA2785" i="29"/>
  <c r="AA3283" i="29"/>
  <c r="C3283" i="29" s="1"/>
  <c r="AA3290" i="29"/>
  <c r="C3290" i="29" s="1"/>
  <c r="AA1792" i="29"/>
  <c r="AA2836" i="29"/>
  <c r="AA1538" i="29"/>
  <c r="AA3229" i="29"/>
  <c r="C3229" i="29" s="1"/>
  <c r="AA2577" i="29"/>
  <c r="AA3497" i="29"/>
  <c r="AA2153" i="29"/>
  <c r="AA3446" i="29"/>
  <c r="AA3404" i="29"/>
  <c r="C3404" i="29" s="1"/>
  <c r="AA2257" i="29"/>
  <c r="AA199" i="29"/>
  <c r="AA1486" i="29"/>
  <c r="AA749" i="29"/>
  <c r="AA2646" i="29"/>
  <c r="AA1220" i="29"/>
  <c r="AA2983" i="29"/>
  <c r="AA3020" i="29"/>
  <c r="AA2341" i="29"/>
  <c r="AA2145" i="29"/>
  <c r="AA1216" i="29"/>
  <c r="AA860" i="29"/>
  <c r="AA2615" i="29"/>
  <c r="AA3468" i="29"/>
  <c r="AA2234" i="29"/>
  <c r="AA480" i="29"/>
  <c r="AA397" i="29"/>
  <c r="AA207" i="29"/>
  <c r="AA2802" i="29"/>
  <c r="AA2685" i="29"/>
  <c r="AA2543" i="29"/>
  <c r="AA1281" i="29"/>
  <c r="AA392" i="29"/>
  <c r="AA2084" i="29"/>
  <c r="AA382" i="29"/>
  <c r="AA313" i="29"/>
  <c r="AA1849" i="29"/>
  <c r="AA2089" i="29"/>
  <c r="AA369" i="29"/>
  <c r="AA794" i="29"/>
  <c r="AA2332" i="29"/>
  <c r="AA2391" i="29"/>
  <c r="AA3223" i="29"/>
  <c r="C3223" i="29" s="1"/>
  <c r="AA1394" i="29"/>
  <c r="AA2575" i="29"/>
  <c r="AA988" i="29"/>
  <c r="AA3284" i="29"/>
  <c r="C3284" i="29" s="1"/>
  <c r="AA1073" i="29"/>
  <c r="AA1148" i="29"/>
  <c r="AA1017" i="29"/>
  <c r="AA2370" i="29"/>
  <c r="AA1228" i="29"/>
  <c r="AA2136" i="29"/>
  <c r="AA684" i="29"/>
  <c r="AA1906" i="29"/>
  <c r="AA1345" i="29"/>
  <c r="AA1744" i="29"/>
  <c r="AA3369" i="29"/>
  <c r="C3369" i="29" s="1"/>
  <c r="AA553" i="29"/>
  <c r="AA2869" i="29"/>
  <c r="AA1155" i="29"/>
  <c r="AA3337" i="29"/>
  <c r="C3337" i="29" s="1"/>
  <c r="AA1761" i="29"/>
  <c r="AA3261" i="29"/>
  <c r="C3261" i="29" s="1"/>
  <c r="AA285" i="29"/>
  <c r="AA2527" i="29"/>
  <c r="AA2051" i="29"/>
  <c r="AA1583" i="29"/>
  <c r="AA2424" i="29"/>
  <c r="AA918" i="29"/>
  <c r="AA1495" i="29"/>
  <c r="AA411" i="29"/>
  <c r="AA1454" i="29"/>
  <c r="AA1069" i="29"/>
  <c r="AA168" i="29"/>
  <c r="AA900" i="29"/>
  <c r="AA76" i="29"/>
  <c r="AA1210" i="29"/>
  <c r="AA770" i="29"/>
  <c r="AA637" i="29"/>
  <c r="AA1336" i="29"/>
  <c r="AA1197" i="29"/>
  <c r="AA680" i="29"/>
  <c r="AA327" i="29"/>
  <c r="AA278" i="29"/>
  <c r="AA1283" i="29"/>
  <c r="AA352" i="29"/>
  <c r="AA2807" i="29"/>
  <c r="AA2184" i="29"/>
  <c r="AA3131" i="29"/>
  <c r="AA2233" i="29"/>
  <c r="AA2593" i="29"/>
  <c r="AA2677" i="29"/>
  <c r="AA2591" i="29"/>
  <c r="AA2042" i="29"/>
  <c r="AA3142" i="29"/>
  <c r="C3142" i="29" s="1"/>
  <c r="AA3390" i="29"/>
  <c r="C3390" i="29" s="1"/>
  <c r="AA2893" i="29"/>
  <c r="AA3159" i="29"/>
  <c r="C3159" i="29" s="1"/>
  <c r="AA3130" i="29"/>
  <c r="AA2580" i="29"/>
  <c r="AA3233" i="29"/>
  <c r="C3233" i="29" s="1"/>
  <c r="AA2043" i="29"/>
  <c r="AA2510" i="29"/>
  <c r="AA2582" i="29"/>
  <c r="AA1288" i="29"/>
  <c r="AA3478" i="29"/>
  <c r="AA1772" i="29"/>
  <c r="AA2008" i="29"/>
  <c r="AA3139" i="29"/>
  <c r="AA3255" i="29"/>
  <c r="C3255" i="29" s="1"/>
  <c r="AA3209" i="29"/>
  <c r="C3209" i="29" s="1"/>
  <c r="AA830" i="29"/>
  <c r="AA3202" i="29"/>
  <c r="C3202" i="29" s="1"/>
  <c r="AA1360" i="29"/>
  <c r="AA3359" i="29"/>
  <c r="C3359" i="29" s="1"/>
  <c r="AA612" i="29"/>
  <c r="AA2982" i="29"/>
  <c r="AA2450" i="29"/>
  <c r="AA2283" i="29"/>
  <c r="AA3447" i="29"/>
  <c r="AA2876" i="29"/>
  <c r="AA674" i="29"/>
  <c r="AA1777" i="29"/>
  <c r="AA742" i="29"/>
  <c r="AA2820" i="29"/>
  <c r="AA1796" i="29"/>
  <c r="AA2436" i="29"/>
  <c r="AA848" i="29"/>
  <c r="AA2960" i="29"/>
  <c r="AA3322" i="29"/>
  <c r="C3322" i="29" s="1"/>
  <c r="AA2571" i="29"/>
  <c r="AA2457" i="29"/>
  <c r="AA3444" i="29"/>
  <c r="AA3355" i="29"/>
  <c r="C3355" i="29" s="1"/>
  <c r="AA2873" i="29"/>
  <c r="AA2473" i="29"/>
  <c r="AA1413" i="29"/>
  <c r="AA670" i="29"/>
  <c r="AA1022" i="29"/>
  <c r="AA526" i="29"/>
  <c r="AA2806" i="29"/>
  <c r="AA3154" i="29"/>
  <c r="C3154" i="29" s="1"/>
  <c r="AA1595" i="29"/>
  <c r="AA1485" i="29"/>
  <c r="AA2227" i="29"/>
  <c r="AA1992" i="29"/>
  <c r="AA1258" i="29"/>
  <c r="AA1062" i="29"/>
  <c r="AA2048" i="29"/>
  <c r="AA1713" i="29"/>
  <c r="AA2651" i="29"/>
  <c r="AA651" i="29"/>
  <c r="AA2696" i="29"/>
  <c r="AA1543" i="29"/>
  <c r="AA2164" i="29"/>
  <c r="AA2792" i="29"/>
  <c r="AA2018" i="29"/>
  <c r="AA1040" i="29"/>
  <c r="AA1291" i="29"/>
  <c r="AA2731" i="29"/>
  <c r="AA151" i="29"/>
  <c r="AA2265" i="29"/>
  <c r="AA2224" i="29"/>
  <c r="AA1466" i="29"/>
  <c r="AA1919" i="29"/>
  <c r="AA802" i="29"/>
  <c r="AA1683" i="29"/>
  <c r="AA2049" i="29"/>
  <c r="AA2971" i="29"/>
  <c r="AA2180" i="29"/>
  <c r="AA1012" i="29"/>
  <c r="AA1418" i="29"/>
  <c r="AA2851" i="29"/>
  <c r="AA2734" i="29"/>
  <c r="AA2364" i="29"/>
  <c r="AA3123" i="29"/>
  <c r="AA2852" i="29"/>
  <c r="AA1142" i="29"/>
  <c r="AA387" i="29"/>
  <c r="AA1101" i="29"/>
  <c r="AA3024" i="29"/>
  <c r="AA2518" i="29"/>
  <c r="AA31" i="29"/>
  <c r="AA2505" i="29"/>
  <c r="AA1557" i="29"/>
  <c r="AA2305" i="29"/>
  <c r="AA152" i="29"/>
  <c r="AA3042" i="29"/>
  <c r="AA320" i="29"/>
  <c r="AA2512" i="29"/>
  <c r="AA1171" i="29"/>
  <c r="AA580" i="29"/>
  <c r="AA3272" i="29"/>
  <c r="C3272" i="29" s="1"/>
  <c r="AA542" i="29"/>
  <c r="AA2786" i="29"/>
  <c r="AA328" i="29"/>
  <c r="AA258" i="29"/>
  <c r="AA119" i="29"/>
  <c r="AA1393" i="29"/>
  <c r="AA190" i="29"/>
  <c r="AA2101" i="29"/>
  <c r="AA535" i="29"/>
  <c r="AA2453" i="29"/>
  <c r="AA75" i="29"/>
  <c r="AA104" i="29"/>
  <c r="AA1967" i="29"/>
  <c r="AA598" i="29"/>
  <c r="AA1421" i="29"/>
  <c r="AA460" i="29"/>
  <c r="AA240" i="29"/>
  <c r="AA1176" i="29"/>
  <c r="AA1751" i="29"/>
  <c r="AA1618" i="29"/>
  <c r="AA2275" i="29"/>
  <c r="AA2465" i="29"/>
  <c r="AA585" i="29"/>
  <c r="AA1398" i="29"/>
  <c r="AA2599" i="29"/>
  <c r="AA1138" i="29"/>
  <c r="AA2879" i="29"/>
  <c r="AA1745" i="29"/>
  <c r="AA1097" i="29"/>
  <c r="AA1999" i="29"/>
  <c r="AA993" i="29"/>
  <c r="AA261" i="29"/>
  <c r="AA682" i="29"/>
  <c r="AA1425" i="29"/>
  <c r="AA3313" i="29"/>
  <c r="C3313" i="29" s="1"/>
  <c r="AA3076" i="29"/>
  <c r="AA602" i="29"/>
  <c r="AA1816" i="29"/>
  <c r="AA2128" i="29"/>
  <c r="AA1848" i="29"/>
  <c r="AA2288" i="29"/>
  <c r="AA2243" i="29"/>
  <c r="AA2022" i="29"/>
  <c r="AA3265" i="29"/>
  <c r="C3265" i="29" s="1"/>
  <c r="AA1256" i="29"/>
  <c r="AA429" i="29"/>
  <c r="AA91" i="29"/>
  <c r="AA3037" i="29"/>
  <c r="AA2362" i="29"/>
  <c r="AA1880" i="29"/>
  <c r="AA109" i="29"/>
  <c r="AA2441" i="29"/>
  <c r="AA677" i="29"/>
  <c r="AA3349" i="29"/>
  <c r="C3349" i="29" s="1"/>
  <c r="AA1841" i="29"/>
  <c r="AA256" i="29"/>
  <c r="AA172" i="29"/>
  <c r="AA226" i="29"/>
  <c r="AA2286" i="29"/>
  <c r="AA1977" i="29"/>
  <c r="AA2284" i="29"/>
  <c r="AA3303" i="29"/>
  <c r="C3303" i="29" s="1"/>
  <c r="AA2401" i="29"/>
  <c r="AA681" i="29"/>
  <c r="AA1733" i="29"/>
  <c r="AA284" i="29"/>
  <c r="AA2093" i="29"/>
  <c r="AA1909" i="29"/>
  <c r="AA591" i="29"/>
  <c r="AA3328" i="29"/>
  <c r="C3328" i="29" s="1"/>
  <c r="AA169" i="29"/>
  <c r="AA2709" i="29"/>
  <c r="AA368" i="29"/>
  <c r="AA1921" i="29"/>
  <c r="AA2343" i="29"/>
  <c r="AA1049" i="29"/>
  <c r="AA1184" i="29"/>
  <c r="AA259" i="29"/>
  <c r="AA2462" i="29"/>
  <c r="AA1659" i="29"/>
  <c r="AA2995" i="29"/>
  <c r="AA254" i="29"/>
  <c r="AA1694" i="29"/>
  <c r="AA654" i="29"/>
  <c r="AA1731" i="29"/>
  <c r="AA2485" i="29"/>
  <c r="AA1029" i="29"/>
  <c r="AA505" i="29"/>
  <c r="AA1927" i="29"/>
  <c r="AA2397" i="29"/>
  <c r="AA1222" i="29"/>
  <c r="AA1185" i="29"/>
  <c r="AA629" i="29"/>
  <c r="AA862" i="29"/>
  <c r="AA969" i="29"/>
  <c r="AA483" i="29"/>
  <c r="AA671" i="29"/>
  <c r="AA351" i="29"/>
  <c r="AA785" i="29"/>
  <c r="AA2019" i="29"/>
  <c r="AA3231" i="29"/>
  <c r="C3231" i="29" s="1"/>
  <c r="AA2732" i="29"/>
  <c r="AA3453" i="29"/>
  <c r="AA930" i="29"/>
  <c r="AA2430" i="29"/>
  <c r="AA996" i="29"/>
  <c r="AA1607" i="29"/>
  <c r="AA188" i="29"/>
  <c r="AA1072" i="29"/>
  <c r="AA971" i="29"/>
  <c r="AA3268" i="29"/>
  <c r="C3268" i="29" s="1"/>
  <c r="AA3177" i="29"/>
  <c r="C3177" i="29" s="1"/>
  <c r="AA7" i="29"/>
  <c r="AA269" i="29"/>
  <c r="AA3492" i="29"/>
  <c r="AA3030" i="29"/>
  <c r="AA2799" i="29"/>
  <c r="AA3467" i="29"/>
  <c r="AA2104" i="29"/>
  <c r="AA3138" i="29"/>
  <c r="AA3335" i="29"/>
  <c r="C3335" i="29" s="1"/>
  <c r="AA3288" i="29"/>
  <c r="C3288" i="29" s="1"/>
  <c r="AA1262" i="29"/>
  <c r="AA1271" i="29"/>
  <c r="AA3049" i="29"/>
  <c r="AA2039" i="29"/>
  <c r="AA1892" i="29"/>
  <c r="AA3428" i="29"/>
  <c r="C3428" i="29" s="1"/>
  <c r="AA3208" i="29"/>
  <c r="C3208" i="29" s="1"/>
  <c r="AA3081" i="29"/>
  <c r="AA1589" i="29"/>
  <c r="AA3161" i="29"/>
  <c r="C3161" i="29" s="1"/>
  <c r="AA2358" i="29"/>
  <c r="AA2762" i="29"/>
  <c r="AA3498" i="29"/>
  <c r="AA2413" i="29"/>
  <c r="AA2076" i="29"/>
  <c r="AA3264" i="29"/>
  <c r="C3264" i="29" s="1"/>
  <c r="AA2924" i="29"/>
  <c r="AA3314" i="29"/>
  <c r="C3314" i="29" s="1"/>
  <c r="AA3259" i="29"/>
  <c r="C3259" i="29" s="1"/>
  <c r="AA3199" i="29"/>
  <c r="C3199" i="29" s="1"/>
  <c r="AA3153" i="29"/>
  <c r="C3153" i="29" s="1"/>
  <c r="AA3483" i="29"/>
  <c r="AA2522" i="29"/>
  <c r="AA3088" i="29"/>
  <c r="AA2030" i="29"/>
  <c r="AA1473" i="29"/>
  <c r="AA3377" i="29"/>
  <c r="C3377" i="29" s="1"/>
  <c r="AA2170" i="29"/>
  <c r="AA1435" i="29"/>
  <c r="AA2454" i="29"/>
  <c r="AA2185" i="29"/>
  <c r="AA2872" i="29"/>
  <c r="AA2311" i="29"/>
  <c r="AA2530" i="29"/>
  <c r="AA1707" i="29"/>
  <c r="AA1115" i="29"/>
  <c r="AA595" i="29"/>
  <c r="AA3013" i="29"/>
  <c r="AA2936" i="29"/>
  <c r="AA768" i="29"/>
  <c r="AA578" i="29"/>
  <c r="AA379" i="29"/>
  <c r="AA560" i="29"/>
  <c r="AA1923" i="29"/>
  <c r="AA1910" i="29"/>
  <c r="AA3083" i="29"/>
  <c r="AA1351" i="29"/>
  <c r="AA1559" i="29"/>
  <c r="AA1038" i="29"/>
  <c r="AA321" i="29"/>
  <c r="AA2920" i="29"/>
  <c r="AA2028" i="29"/>
  <c r="AA659" i="29"/>
  <c r="AA1259" i="29"/>
  <c r="AA1837" i="29"/>
  <c r="AA1797" i="29"/>
  <c r="AA2882" i="29"/>
  <c r="AA1175" i="29"/>
  <c r="AA441" i="29"/>
  <c r="AA2384" i="29"/>
  <c r="AA1642" i="29"/>
  <c r="AA3457" i="29"/>
  <c r="AA2178" i="29"/>
  <c r="AA2933" i="29"/>
  <c r="AA3164" i="29"/>
  <c r="C3164" i="29" s="1"/>
  <c r="AA2086" i="29"/>
  <c r="AA1518" i="29"/>
  <c r="AA160" i="29"/>
  <c r="AA450" i="29"/>
  <c r="AA1460" i="29"/>
  <c r="AA1482" i="29"/>
  <c r="AA661" i="29"/>
  <c r="AA3484" i="29"/>
  <c r="AA552" i="29"/>
  <c r="AA3058" i="29"/>
  <c r="AA2267" i="29"/>
  <c r="AA2689" i="29"/>
  <c r="AA497" i="29"/>
  <c r="AA3178" i="29"/>
  <c r="C3178" i="29" s="1"/>
  <c r="AA1195" i="29"/>
  <c r="AA2842" i="29"/>
  <c r="AA1859" i="29"/>
  <c r="AA231" i="29"/>
  <c r="AA1821" i="29"/>
  <c r="AA232" i="29"/>
  <c r="AA737" i="29"/>
  <c r="AA734" i="29"/>
  <c r="AA1592" i="29"/>
  <c r="AA1959" i="29"/>
  <c r="AA928" i="29"/>
  <c r="AA1246" i="29"/>
  <c r="AA1370" i="29"/>
  <c r="AA1871" i="29"/>
  <c r="AA1260" i="29"/>
  <c r="AA1152" i="29"/>
  <c r="AA470" i="29"/>
  <c r="AA593" i="29"/>
  <c r="AA55" i="29"/>
  <c r="AA173" i="29"/>
  <c r="AA2966" i="29"/>
  <c r="AA295" i="29"/>
  <c r="AA2535" i="29"/>
  <c r="AA3218" i="29"/>
  <c r="C3218" i="29" s="1"/>
  <c r="AA2578" i="29"/>
  <c r="AA2455" i="29"/>
  <c r="AA2944" i="29"/>
  <c r="AA1123" i="29"/>
  <c r="AA2751" i="29"/>
  <c r="AA935" i="29"/>
  <c r="AA2888" i="29"/>
  <c r="AA3200" i="29"/>
  <c r="C3200" i="29" s="1"/>
  <c r="AA2710" i="29"/>
  <c r="AA2488" i="29"/>
  <c r="AA2827" i="29"/>
  <c r="AA2787" i="29"/>
  <c r="AA3451" i="29"/>
  <c r="AA3204" i="29"/>
  <c r="C3204" i="29" s="1"/>
  <c r="AA2653" i="29"/>
  <c r="AA3097" i="29"/>
  <c r="AA1272" i="29"/>
  <c r="AA3082" i="29"/>
  <c r="AA2619" i="29"/>
  <c r="AA1315" i="29"/>
  <c r="AA2679" i="29"/>
  <c r="AA2754" i="29"/>
  <c r="AA3111" i="29"/>
  <c r="AA1937" i="29"/>
  <c r="AA2956" i="29"/>
  <c r="AA1502" i="29"/>
  <c r="AA2803" i="29"/>
  <c r="AA3251" i="29"/>
  <c r="C3251" i="29" s="1"/>
  <c r="AA3360" i="29"/>
  <c r="C3360" i="29" s="1"/>
  <c r="AA510" i="29"/>
  <c r="AA524" i="29"/>
  <c r="AA1878" i="29"/>
  <c r="AA721" i="29"/>
  <c r="AA42" i="29"/>
  <c r="AA2201" i="29"/>
  <c r="AA2672" i="29"/>
  <c r="AA2009" i="29"/>
  <c r="AA2929" i="29"/>
  <c r="AA1990" i="29"/>
  <c r="AA2764" i="29"/>
  <c r="AA1779" i="29"/>
  <c r="AA3173" i="29"/>
  <c r="C3173" i="29" s="1"/>
  <c r="AA2657" i="29"/>
  <c r="AA2476" i="29"/>
  <c r="AA262" i="29"/>
  <c r="AA979" i="29"/>
  <c r="AA1033" i="29"/>
  <c r="AA1949" i="29"/>
  <c r="AA2554" i="29"/>
  <c r="AA1190" i="29"/>
  <c r="AA2628" i="29"/>
  <c r="AA2425" i="29"/>
  <c r="AA788" i="29"/>
  <c r="AA1649" i="29"/>
  <c r="AA528" i="29"/>
  <c r="AA2250" i="29"/>
  <c r="AA142" i="29"/>
  <c r="AA1139" i="29"/>
  <c r="AA2749" i="29"/>
  <c r="AA2372" i="29"/>
  <c r="AA1203" i="29"/>
  <c r="AA2092" i="29"/>
  <c r="AA2405" i="29"/>
  <c r="AA932" i="29"/>
  <c r="AA1428" i="29"/>
  <c r="AA1090" i="29"/>
  <c r="AA3045" i="29"/>
  <c r="AA3476" i="29"/>
  <c r="AA3304" i="29"/>
  <c r="C3304" i="29" s="1"/>
  <c r="AA1771" i="29"/>
  <c r="AA413" i="29"/>
  <c r="AA195" i="29"/>
  <c r="AA1757" i="29"/>
  <c r="AA765" i="29"/>
  <c r="AA1553" i="29"/>
  <c r="AA1470" i="29"/>
  <c r="AA2150" i="29"/>
  <c r="AA2474" i="29"/>
  <c r="AA81" i="29"/>
  <c r="AA1838" i="29"/>
  <c r="AA2427" i="29"/>
  <c r="AA2107" i="29"/>
  <c r="AA83" i="29"/>
  <c r="AA2190" i="29"/>
  <c r="AA989" i="29"/>
  <c r="AA797" i="29"/>
  <c r="AA1691" i="29"/>
  <c r="AA2235" i="29"/>
  <c r="AA2752" i="29"/>
  <c r="AA319" i="29"/>
  <c r="AA175" i="29"/>
  <c r="AA335" i="29"/>
  <c r="AA1681" i="29"/>
  <c r="AA297" i="29"/>
  <c r="AA939" i="29"/>
  <c r="AA852" i="29"/>
  <c r="AA203" i="29"/>
  <c r="AA1169" i="29"/>
  <c r="AA98" i="29"/>
  <c r="AA2533" i="29"/>
  <c r="AA853" i="29"/>
  <c r="AA531" i="29"/>
  <c r="AA896" i="29"/>
  <c r="AA1727" i="29"/>
  <c r="AA2058" i="29"/>
  <c r="AA2845" i="29"/>
  <c r="AA1284" i="29"/>
  <c r="AA2568" i="29"/>
  <c r="AA1569" i="29"/>
  <c r="AA1991" i="29"/>
  <c r="AA893" i="29"/>
  <c r="AA2408" i="29"/>
  <c r="AA1328" i="29"/>
  <c r="AA813" i="29"/>
  <c r="AA1103" i="29"/>
  <c r="AA3364" i="29"/>
  <c r="C3364" i="29" s="1"/>
  <c r="AA2532" i="29"/>
  <c r="AA3032" i="29"/>
  <c r="AA1689" i="29"/>
  <c r="AA842" i="29"/>
  <c r="AA921" i="29"/>
  <c r="AA3278" i="29"/>
  <c r="C3278" i="29" s="1"/>
  <c r="AA2779" i="29"/>
  <c r="AA1676" i="29"/>
  <c r="AA1289" i="29"/>
  <c r="AA2622" i="29"/>
  <c r="AA1350" i="29"/>
  <c r="AA1179" i="29"/>
  <c r="AA1361" i="29"/>
  <c r="AA3332" i="29"/>
  <c r="C3332" i="29" s="1"/>
  <c r="AA2725" i="29"/>
  <c r="AA1963" i="29"/>
  <c r="AA1130" i="29"/>
  <c r="AA1760" i="29"/>
  <c r="AA1743" i="29"/>
  <c r="AA1756" i="29"/>
  <c r="AA2443" i="29"/>
  <c r="AA793" i="29"/>
  <c r="AA1389" i="29"/>
  <c r="AA751" i="29"/>
  <c r="AA140" i="29"/>
  <c r="AA1654" i="29"/>
  <c r="AA1548" i="29"/>
  <c r="AA228" i="29"/>
  <c r="AA3342" i="29"/>
  <c r="C3342" i="29" s="1"/>
  <c r="AA101" i="29"/>
  <c r="AA1884" i="29"/>
  <c r="AA2621" i="29"/>
  <c r="AA3001" i="29"/>
  <c r="AA2266" i="29"/>
  <c r="AA999" i="29"/>
  <c r="AA1362" i="29"/>
  <c r="AA2935" i="29"/>
  <c r="AA3143" i="29"/>
  <c r="C3143" i="29" s="1"/>
  <c r="AA3413" i="29"/>
  <c r="C3413" i="29" s="1"/>
  <c r="AA310" i="29"/>
  <c r="AA51" i="29"/>
  <c r="AA2664" i="29"/>
  <c r="AA3213" i="29"/>
  <c r="C3213" i="29" s="1"/>
  <c r="AA3099" i="29"/>
  <c r="AA457" i="29"/>
  <c r="AA2760" i="29"/>
  <c r="AA2088" i="29"/>
  <c r="AA2950" i="29"/>
  <c r="AA48" i="29"/>
  <c r="AA638" i="29"/>
  <c r="AA2036" i="29"/>
  <c r="AA2616" i="29"/>
  <c r="AA1722" i="29"/>
  <c r="AA1347" i="29"/>
  <c r="AA698" i="29"/>
  <c r="AA251" i="29"/>
  <c r="AA1555" i="29"/>
  <c r="AA3135" i="29"/>
  <c r="AA798" i="29"/>
  <c r="AA2155" i="29"/>
  <c r="AA2525" i="29"/>
  <c r="AA43" i="29"/>
  <c r="AA882" i="29"/>
  <c r="AA1114" i="29"/>
  <c r="AA663" i="29"/>
  <c r="AA2412" i="29"/>
  <c r="AA610" i="29"/>
  <c r="AA1035" i="29"/>
  <c r="AA1077" i="29"/>
  <c r="AA2400" i="29"/>
  <c r="AA1582" i="29"/>
  <c r="AA1836" i="29"/>
  <c r="AA940" i="29"/>
  <c r="AA3436" i="29"/>
  <c r="C3436" i="29" s="1"/>
  <c r="AA639" i="29"/>
  <c r="AA3443" i="29"/>
  <c r="AA1742" i="29"/>
  <c r="AA2647" i="29"/>
  <c r="AA2690" i="29"/>
  <c r="AA2903" i="29"/>
  <c r="AA562" i="29"/>
  <c r="AA3465" i="29"/>
  <c r="AA3166" i="29"/>
  <c r="C3166" i="29" s="1"/>
  <c r="AA2814" i="29"/>
  <c r="AA1221" i="29"/>
  <c r="AA1521" i="29"/>
  <c r="AA586" i="29"/>
  <c r="AA1317" i="29"/>
  <c r="AA1119" i="29"/>
  <c r="AA605" i="29"/>
  <c r="AA3057" i="29"/>
  <c r="AA2483" i="29"/>
  <c r="AA3471" i="29"/>
  <c r="AA434" i="29"/>
  <c r="AA1938" i="29"/>
  <c r="AA575" i="29"/>
  <c r="AA112" i="29"/>
  <c r="AA2502" i="29"/>
  <c r="AA2213" i="29"/>
  <c r="AA978" i="29"/>
  <c r="AA2471" i="29"/>
  <c r="AA1576" i="29"/>
  <c r="AA30" i="29"/>
  <c r="AA694" i="29"/>
  <c r="AA3059" i="29"/>
  <c r="AA3187" i="29"/>
  <c r="C3187" i="29" s="1"/>
  <c r="AA1870" i="29"/>
  <c r="AA2056" i="29"/>
  <c r="AA54" i="29"/>
  <c r="AA3300" i="29"/>
  <c r="C3300" i="29" s="1"/>
  <c r="AA822" i="29"/>
  <c r="AA3014" i="29"/>
  <c r="AA3258" i="29"/>
  <c r="C3258" i="29" s="1"/>
  <c r="AA1277" i="29"/>
  <c r="AA1789" i="29"/>
  <c r="AA1240" i="29"/>
  <c r="AA909" i="29"/>
  <c r="AA2942" i="29"/>
  <c r="AA775" i="29"/>
  <c r="AA739" i="29"/>
  <c r="AA1233" i="29"/>
  <c r="AA1232" i="29"/>
  <c r="AA2668" i="29"/>
  <c r="AA3262" i="29"/>
  <c r="C3262" i="29" s="1"/>
  <c r="AA3411" i="29"/>
  <c r="C3411" i="29" s="1"/>
  <c r="AA1154" i="29"/>
  <c r="AA947" i="29"/>
  <c r="AA3427" i="29"/>
  <c r="C3427" i="29" s="1"/>
  <c r="AA719" i="29"/>
  <c r="AA3373" i="29"/>
  <c r="C3373" i="29" s="1"/>
  <c r="AA266" i="29"/>
  <c r="AA1352" i="29"/>
  <c r="AA198" i="29"/>
  <c r="AA1644" i="29"/>
  <c r="AA1679" i="29"/>
  <c r="AA2550" i="29"/>
  <c r="AA2687" i="29"/>
  <c r="AA2947" i="29"/>
  <c r="AA942" i="29"/>
  <c r="AA3347" i="29"/>
  <c r="C3347" i="29" s="1"/>
  <c r="AA74" i="29"/>
  <c r="AA53" i="29"/>
  <c r="AA787" i="29"/>
  <c r="AA2027" i="29"/>
  <c r="AA1605" i="29"/>
  <c r="AA2060" i="29"/>
  <c r="AA738" i="29"/>
  <c r="AA538" i="29"/>
  <c r="AA892" i="29"/>
  <c r="AA1798" i="29"/>
  <c r="AA1436" i="29"/>
  <c r="AA1931" i="29"/>
  <c r="AA495" i="29"/>
  <c r="AA1079" i="29"/>
  <c r="AA90" i="29"/>
  <c r="AA1106" i="29"/>
  <c r="AA82" i="29"/>
  <c r="AA1024" i="29"/>
  <c r="AA2315" i="29"/>
  <c r="AA2144" i="29"/>
  <c r="AA614" i="29"/>
  <c r="AA1784" i="29"/>
  <c r="AA744" i="29"/>
  <c r="AA3341" i="29"/>
  <c r="C3341" i="29" s="1"/>
  <c r="AA2637" i="29"/>
  <c r="AA3125" i="29"/>
  <c r="AA3485" i="29"/>
  <c r="AA2703" i="29"/>
  <c r="AA1182" i="29"/>
  <c r="AA2321" i="29"/>
  <c r="AA1885" i="29"/>
  <c r="AA3474" i="29"/>
  <c r="AA3338" i="29"/>
  <c r="C3338" i="29" s="1"/>
  <c r="AA3260" i="29"/>
  <c r="C3260" i="29" s="1"/>
  <c r="AA1631" i="29"/>
  <c r="AA3274" i="29"/>
  <c r="C3274" i="29" s="1"/>
  <c r="AA1143" i="29"/>
  <c r="AA1900" i="29"/>
  <c r="AA3456" i="29"/>
  <c r="AA1409" i="29"/>
  <c r="AA3152" i="29"/>
  <c r="C3152" i="29" s="1"/>
  <c r="AA3319" i="29"/>
  <c r="C3319" i="29" s="1"/>
  <c r="AA2163" i="29"/>
  <c r="AA1867" i="29"/>
  <c r="AA2847" i="29"/>
  <c r="AA1459" i="29"/>
  <c r="AA1505" i="29"/>
  <c r="AA2955" i="29"/>
  <c r="AA3201" i="29"/>
  <c r="C3201" i="29" s="1"/>
  <c r="AA2209" i="29"/>
  <c r="AA2850" i="29"/>
  <c r="AA2570" i="29"/>
  <c r="AA1724" i="29"/>
  <c r="AA1932" i="29"/>
  <c r="AA3101" i="29"/>
  <c r="AA2478" i="29"/>
  <c r="AA3388" i="29"/>
  <c r="C3388" i="29" s="1"/>
  <c r="AA2192" i="29"/>
  <c r="AA3004" i="29"/>
  <c r="AA1257" i="29"/>
  <c r="AA1890" i="29"/>
  <c r="AA2415" i="29"/>
  <c r="AA2181" i="29"/>
  <c r="AA2189" i="29"/>
  <c r="AA2926" i="29"/>
  <c r="AA977" i="29"/>
  <c r="AA6" i="29"/>
  <c r="AA1365" i="29"/>
  <c r="AA19" i="29"/>
  <c r="AA2272" i="29"/>
  <c r="AA3117" i="29"/>
  <c r="AA1899" i="29"/>
  <c r="AA317" i="29"/>
  <c r="AA1536" i="29"/>
  <c r="AA2329" i="29"/>
  <c r="AA1637" i="29"/>
  <c r="AA3147" i="29"/>
  <c r="C3147" i="29" s="1"/>
  <c r="AA1853" i="29"/>
  <c r="AA2901" i="29"/>
  <c r="AA3054" i="29"/>
  <c r="AA1396" i="29"/>
  <c r="AA89" i="29"/>
  <c r="AA835" i="29"/>
  <c r="AA2638" i="29"/>
  <c r="AA1958" i="29"/>
  <c r="AA1533" i="29"/>
  <c r="AA582" i="29"/>
  <c r="AA150" i="29"/>
  <c r="AA1025" i="29"/>
  <c r="AA2261" i="29"/>
  <c r="AA3308" i="29"/>
  <c r="C3308" i="29" s="1"/>
  <c r="AA1578" i="29"/>
  <c r="AA455" i="29"/>
  <c r="AA1684" i="29"/>
  <c r="AA65" i="29"/>
  <c r="AA1410" i="29"/>
  <c r="AA2241" i="29"/>
  <c r="AA1146" i="29"/>
  <c r="AA2371" i="29"/>
  <c r="AA1728" i="29"/>
  <c r="AA810" i="29"/>
  <c r="AA2993" i="29"/>
  <c r="AA2137" i="29"/>
  <c r="AA2065" i="29"/>
  <c r="AA2855" i="29"/>
  <c r="AA2818" i="29"/>
  <c r="AA3095" i="29"/>
  <c r="AA130" i="29"/>
  <c r="AA2815" i="29"/>
  <c r="AA2011" i="29"/>
  <c r="AA346" i="29"/>
  <c r="AA3189" i="29"/>
  <c r="C3189" i="29" s="1"/>
  <c r="AA2552" i="29"/>
  <c r="AA2736" i="29"/>
  <c r="AA1918" i="29"/>
  <c r="AA108" i="29"/>
  <c r="AA2251" i="29"/>
  <c r="AA250" i="29"/>
  <c r="AA3462" i="29"/>
  <c r="AA925" i="29"/>
  <c r="AA1498" i="29"/>
  <c r="AA503" i="29"/>
  <c r="AA1438" i="29"/>
  <c r="AA63" i="29"/>
  <c r="AA1640" i="29"/>
  <c r="AA1546" i="29"/>
  <c r="AA2040" i="29"/>
  <c r="AA777" i="29"/>
  <c r="AA471" i="29"/>
  <c r="AA1719" i="29"/>
  <c r="AA1508" i="29"/>
  <c r="AA271" i="29"/>
  <c r="AA786" i="29"/>
  <c r="AA621" i="29"/>
  <c r="AA103" i="29"/>
  <c r="AA301" i="29"/>
  <c r="AA414" i="29"/>
  <c r="AA1117" i="29"/>
  <c r="AA476" i="29"/>
  <c r="AA990" i="29"/>
  <c r="AA37" i="29"/>
  <c r="AA239" i="29"/>
  <c r="AA2082" i="29"/>
  <c r="AA532" i="29"/>
  <c r="AA2912" i="29"/>
  <c r="AA1469" i="29"/>
  <c r="AA3244" i="29"/>
  <c r="C3244" i="29" s="1"/>
  <c r="AA2881" i="29"/>
  <c r="AA3205" i="29"/>
  <c r="C3205" i="29" s="1"/>
  <c r="AA2740" i="29"/>
  <c r="AA15" i="29"/>
  <c r="AA811" i="29"/>
  <c r="AA2148" i="29"/>
  <c r="AA771" i="29"/>
  <c r="AA1297" i="29"/>
  <c r="AA1782" i="29"/>
  <c r="AA1935" i="29"/>
  <c r="AA1913" i="29"/>
  <c r="AA180" i="29"/>
  <c r="AA2387" i="29"/>
  <c r="AA3035" i="29"/>
  <c r="AA2767" i="29"/>
  <c r="AA3318" i="29"/>
  <c r="C3318" i="29" s="1"/>
  <c r="AA3007" i="29"/>
  <c r="AA2705" i="29"/>
  <c r="AA954" i="29"/>
  <c r="AA976" i="29"/>
  <c r="AA3356" i="29"/>
  <c r="C3356" i="29" s="1"/>
  <c r="AA2793" i="29"/>
  <c r="AA2472" i="29"/>
  <c r="AA2959" i="29"/>
  <c r="AA2466" i="29"/>
  <c r="AA701" i="29"/>
  <c r="AA1643" i="29"/>
  <c r="AA2549" i="29"/>
  <c r="AA631" i="29"/>
  <c r="AA345" i="29"/>
  <c r="AA931" i="29"/>
  <c r="AA3480" i="29"/>
  <c r="AA2835" i="29"/>
  <c r="AA3047" i="29"/>
  <c r="AA1965" i="29"/>
  <c r="AA1464" i="29"/>
  <c r="AA870" i="29"/>
  <c r="AA546" i="29"/>
  <c r="AA275" i="29"/>
  <c r="AA3188" i="29"/>
  <c r="C3188" i="29" s="1"/>
  <c r="AA1499" i="29"/>
  <c r="AA1227" i="29"/>
  <c r="AA2558" i="29"/>
  <c r="AA678" i="29"/>
  <c r="AA52" i="29"/>
  <c r="AA20" i="29"/>
  <c r="AA192" i="29"/>
  <c r="AA2922" i="29"/>
  <c r="AA41" i="29"/>
  <c r="AA123" i="29"/>
  <c r="AA2607" i="29"/>
  <c r="AA1320" i="29"/>
  <c r="AA1549" i="29"/>
  <c r="AA270" i="29"/>
  <c r="AA267" i="29"/>
  <c r="AA2999" i="29"/>
  <c r="AA2750" i="29"/>
  <c r="AA1922" i="29"/>
  <c r="AA1231" i="29"/>
  <c r="AA2581" i="29"/>
  <c r="AA815" i="29"/>
  <c r="AA1847" i="29"/>
  <c r="AA1427" i="29"/>
  <c r="AA3196" i="29"/>
  <c r="C3196" i="29" s="1"/>
  <c r="AA1329" i="29"/>
  <c r="AA146" i="29"/>
  <c r="AA418" i="29"/>
  <c r="AA2389" i="29"/>
  <c r="AA2274" i="29"/>
  <c r="AA107" i="29"/>
  <c r="AA179" i="29"/>
  <c r="AA205" i="29"/>
  <c r="AA3002" i="29"/>
  <c r="AA1714" i="29"/>
  <c r="AA1716" i="29"/>
  <c r="AA1939" i="29"/>
  <c r="AA1656" i="29"/>
  <c r="AA2632" i="29"/>
  <c r="AA2773" i="29"/>
  <c r="AA2830" i="29"/>
  <c r="AA2828" i="29"/>
  <c r="AA1622" i="29"/>
  <c r="AA1392" i="29"/>
  <c r="AA1597" i="29"/>
  <c r="AA1510" i="29"/>
  <c r="AA533" i="29"/>
  <c r="AA456" i="29"/>
  <c r="AA314" i="29"/>
  <c r="AA2665" i="29"/>
  <c r="AA78" i="29"/>
  <c r="AA40" i="29"/>
  <c r="AA660" i="29"/>
  <c r="AA186" i="29"/>
  <c r="AA1082" i="29"/>
  <c r="AA2161" i="29"/>
  <c r="AA2221" i="29"/>
  <c r="AA783" i="29"/>
  <c r="AA1247" i="29"/>
  <c r="AA619" i="29"/>
  <c r="AA47" i="29"/>
  <c r="AA551" i="29"/>
  <c r="AA1192" i="29"/>
  <c r="AA3006" i="29"/>
  <c r="AA1083" i="29"/>
  <c r="AA1356" i="29"/>
  <c r="AA1655" i="29"/>
  <c r="AA439" i="29"/>
  <c r="AA381" i="29"/>
  <c r="AA1107" i="29"/>
  <c r="AA662" i="29"/>
  <c r="AA537" i="29"/>
  <c r="AA525" i="29"/>
  <c r="AA2669" i="29"/>
  <c r="AA3065" i="29"/>
  <c r="AA2585" i="29"/>
  <c r="AA3108" i="29"/>
  <c r="AA400" i="29"/>
  <c r="AA846" i="29"/>
  <c r="AA135" i="29"/>
  <c r="AA1754" i="29"/>
  <c r="AA2199" i="29"/>
  <c r="AA2643" i="29"/>
  <c r="AA1941" i="29"/>
  <c r="AA2817" i="29"/>
  <c r="AA2477" i="29"/>
  <c r="AA1787" i="29"/>
  <c r="AA3072" i="29"/>
  <c r="AA2132" i="29"/>
  <c r="AA2692" i="29"/>
  <c r="AA2514" i="29"/>
  <c r="AA2252" i="29"/>
  <c r="AA121" i="29"/>
  <c r="AA1858" i="29"/>
  <c r="AA2452" i="29"/>
  <c r="AA2992" i="29"/>
  <c r="AA2608" i="29"/>
  <c r="AA1048" i="29"/>
  <c r="AA3392" i="29"/>
  <c r="C3392" i="29" s="1"/>
  <c r="AA2365" i="29"/>
  <c r="AA1045" i="29"/>
  <c r="AA1375" i="29"/>
  <c r="AA260" i="29"/>
  <c r="AA3329" i="29"/>
  <c r="C3329" i="29" s="1"/>
  <c r="AA2972" i="29"/>
  <c r="AA2624" i="29"/>
  <c r="AA2404" i="29"/>
  <c r="AA669" i="29"/>
  <c r="AA2576" i="29"/>
  <c r="AA1335" i="29"/>
  <c r="AA1726" i="29"/>
  <c r="AA1346" i="29"/>
  <c r="AA1823" i="29"/>
  <c r="AA124" i="29"/>
  <c r="AA3333" i="29"/>
  <c r="C3333" i="29" s="1"/>
  <c r="AA1450" i="29"/>
  <c r="AA3190" i="29"/>
  <c r="C3190" i="29" s="1"/>
  <c r="AA60" i="29"/>
  <c r="AA515" i="29"/>
  <c r="AA1850" i="29"/>
  <c r="AA1815" i="29"/>
  <c r="AA1808" i="29"/>
  <c r="AA795" i="29"/>
  <c r="AA636" i="29"/>
  <c r="AA443" i="29"/>
  <c r="AA929" i="29"/>
  <c r="AA1700" i="29"/>
  <c r="AA1496" i="29"/>
  <c r="AA643" i="29"/>
  <c r="AA395" i="29"/>
  <c r="AA3127" i="29"/>
  <c r="AA3145" i="29"/>
  <c r="C3145" i="29" s="1"/>
  <c r="AA1829" i="29"/>
  <c r="AA2073" i="29"/>
  <c r="AA1308" i="29"/>
  <c r="AA1626" i="29"/>
  <c r="AA376" i="29"/>
  <c r="AA1986" i="29"/>
  <c r="AA2197" i="29"/>
  <c r="AA2195" i="29"/>
  <c r="AA1181" i="29"/>
  <c r="AA2151" i="29"/>
  <c r="AA652" i="29"/>
  <c r="AA584" i="29"/>
  <c r="AA159" i="29"/>
  <c r="AA23" i="29"/>
  <c r="AA2034" i="29"/>
  <c r="AA2186" i="29"/>
  <c r="AA1449" i="29"/>
  <c r="AA88" i="29"/>
  <c r="AA695" i="29"/>
  <c r="AA2105" i="29"/>
  <c r="AA415" i="29"/>
  <c r="AA2342" i="29"/>
  <c r="AA206" i="29"/>
  <c r="AA1383" i="29"/>
  <c r="AA2194" i="29"/>
  <c r="AA1431" i="29"/>
  <c r="AA1513" i="29"/>
  <c r="AA442" i="29"/>
  <c r="AA2565" i="29"/>
  <c r="AA1917" i="29"/>
  <c r="AA2394" i="29"/>
  <c r="AA3079" i="29"/>
  <c r="AA1845" i="29"/>
  <c r="AA1263" i="29"/>
  <c r="AA1359" i="29"/>
  <c r="AA1086" i="29"/>
  <c r="AA1537" i="29"/>
  <c r="AA466" i="29"/>
  <c r="AA750" i="29"/>
  <c r="AA2794" i="29"/>
  <c r="AA1424" i="29"/>
  <c r="AA1873" i="29"/>
  <c r="AA446" i="29"/>
  <c r="AA174" i="29"/>
  <c r="AA1125" i="29"/>
  <c r="AA1245" i="29"/>
  <c r="AA774" i="29"/>
  <c r="AA1136" i="29"/>
  <c r="AA1050" i="29"/>
  <c r="AA182" i="29"/>
  <c r="AA388" i="29"/>
  <c r="AA1355" i="29"/>
  <c r="AA981" i="29"/>
  <c r="AA1730" i="29"/>
  <c r="AA1044" i="29"/>
  <c r="AA1266" i="29"/>
  <c r="AA1395" i="29"/>
  <c r="AA402" i="29"/>
  <c r="AA132" i="29"/>
  <c r="AA1504" i="29"/>
  <c r="AA3217" i="29"/>
  <c r="C3217" i="29" s="1"/>
  <c r="AA3062" i="29"/>
  <c r="AA3237" i="29"/>
  <c r="C3237" i="29" s="1"/>
  <c r="AA1753" i="29"/>
  <c r="AA481" i="29"/>
  <c r="AA3134" i="29"/>
  <c r="AA71" i="29"/>
  <c r="AA1494" i="29"/>
  <c r="AA804" i="29"/>
  <c r="AA3034" i="29"/>
  <c r="AA1872" i="29"/>
  <c r="AA1091" i="29"/>
  <c r="AA2331" i="29"/>
  <c r="AA836" i="29"/>
  <c r="AA1472" i="29"/>
  <c r="AA1189" i="29"/>
  <c r="AA3281" i="29"/>
  <c r="C3281" i="29" s="1"/>
  <c r="AA2766" i="29"/>
  <c r="AA2520" i="29"/>
  <c r="AA1374" i="29"/>
  <c r="AA916" i="29"/>
  <c r="AA864" i="29"/>
  <c r="AA2819" i="29"/>
  <c r="AA3336" i="29"/>
  <c r="C3336" i="29" s="1"/>
  <c r="AA2816" i="29"/>
  <c r="AA3437" i="29"/>
  <c r="C3437" i="29" s="1"/>
  <c r="AA863" i="29"/>
  <c r="AA1011" i="29"/>
  <c r="AA1162" i="29"/>
  <c r="AA529" i="29"/>
  <c r="AA1773" i="29"/>
  <c r="AA2700" i="29"/>
  <c r="AA2895" i="29"/>
  <c r="AA2910" i="29"/>
  <c r="AA1951" i="29"/>
  <c r="AA568" i="29"/>
  <c r="AA1912" i="29"/>
  <c r="AA974" i="29"/>
  <c r="AA3198" i="29"/>
  <c r="C3198" i="29" s="1"/>
  <c r="AA2528" i="29"/>
  <c r="AA1134" i="29"/>
  <c r="AA964" i="29"/>
  <c r="AA249" i="29"/>
  <c r="AA2306" i="29"/>
  <c r="AA1371" i="29"/>
  <c r="AA300" i="29"/>
  <c r="AA2268" i="29"/>
  <c r="AA687" i="29"/>
  <c r="AA2064" i="29"/>
  <c r="AA3055" i="29"/>
  <c r="AA1276" i="29"/>
  <c r="AA3408" i="29"/>
  <c r="C3408" i="29" s="1"/>
  <c r="AA2768" i="29"/>
  <c r="AA2010" i="29"/>
  <c r="AA2146" i="29"/>
  <c r="AA3022" i="29"/>
  <c r="AA966" i="29"/>
  <c r="AA1634" i="29"/>
  <c r="AA3402" i="29"/>
  <c r="C3402" i="29" s="1"/>
  <c r="AA2225" i="29"/>
  <c r="AA2545" i="29"/>
  <c r="AA1741" i="29"/>
  <c r="AA1916" i="29"/>
  <c r="AA176" i="29"/>
  <c r="AA513" i="29"/>
  <c r="AA717" i="29"/>
  <c r="AA1749" i="29"/>
  <c r="AA1296" i="29"/>
  <c r="AA826" i="29"/>
  <c r="AA809" i="29"/>
  <c r="AA611" i="29"/>
  <c r="AA632" i="29"/>
  <c r="AA394" i="29"/>
  <c r="AA358" i="29"/>
  <c r="AA2354" i="29"/>
  <c r="AA2434" i="29"/>
  <c r="AA1678" i="29"/>
  <c r="AA819" i="29"/>
  <c r="AA416" i="29"/>
  <c r="AA1290" i="29"/>
  <c r="AA1550" i="29"/>
  <c r="AA1739" i="29"/>
  <c r="AA1695" i="29"/>
  <c r="AA1664" i="29"/>
  <c r="AA347" i="29"/>
  <c r="AA1863" i="29"/>
  <c r="AA1614" i="29"/>
  <c r="AA1354" i="29"/>
  <c r="AA2141" i="29"/>
  <c r="AA2062" i="29"/>
  <c r="AA1530" i="29"/>
  <c r="AA1368" i="29"/>
  <c r="AA888" i="29"/>
  <c r="AA1201" i="29"/>
  <c r="AA158" i="29"/>
  <c r="AA1157" i="29"/>
  <c r="AA772" i="29"/>
  <c r="AA2765" i="29"/>
  <c r="AA2392" i="29"/>
  <c r="AA890" i="29"/>
  <c r="AA333" i="29"/>
  <c r="AA725" i="29"/>
  <c r="AA149" i="29"/>
  <c r="AA1129" i="29"/>
  <c r="AA626" i="29"/>
  <c r="AA3384" i="29"/>
  <c r="C3384" i="29" s="1"/>
  <c r="AA3063" i="29"/>
  <c r="AA828" i="29"/>
  <c r="AA1268" i="29"/>
  <c r="AA35" i="29"/>
  <c r="AA61" i="29"/>
  <c r="AA367" i="29"/>
  <c r="AA1183" i="29"/>
  <c r="AA782" i="29"/>
  <c r="AA371" i="29"/>
  <c r="AA105" i="29"/>
  <c r="AA383" i="29"/>
  <c r="AA1254" i="29"/>
  <c r="AA44" i="29"/>
  <c r="AA215" i="29"/>
  <c r="AA1531" i="29"/>
  <c r="AA1280" i="29"/>
  <c r="AA710" i="29"/>
  <c r="AA827" i="29"/>
  <c r="AA242" i="29"/>
  <c r="AA708" i="29"/>
  <c r="AA208" i="29"/>
  <c r="AA2296" i="29"/>
  <c r="AA2417" i="29"/>
  <c r="AA3091" i="29"/>
  <c r="AA3482" i="29"/>
  <c r="AA1149" i="29"/>
  <c r="AA1341" i="29"/>
  <c r="AA704" i="29"/>
  <c r="AA740" i="29"/>
  <c r="AA2269" i="29"/>
  <c r="AA841" i="29"/>
  <c r="AA3140" i="29"/>
  <c r="AA2135" i="29"/>
  <c r="AA2016" i="29"/>
  <c r="AA2334" i="29"/>
  <c r="AA430" i="29"/>
  <c r="AA2345" i="29"/>
  <c r="AA3000" i="29"/>
  <c r="AA1979" i="29"/>
  <c r="AA1199" i="29"/>
  <c r="AA473" i="29"/>
  <c r="AA2166" i="29"/>
  <c r="AA29" i="29"/>
  <c r="AA1158" i="29"/>
  <c r="AA3090" i="29"/>
  <c r="AA3415" i="29"/>
  <c r="C3415" i="29" s="1"/>
  <c r="AA1770" i="29"/>
  <c r="AA1609" i="29"/>
  <c r="AA1800" i="29"/>
  <c r="AA3133" i="29"/>
  <c r="AA2524" i="29"/>
  <c r="AA1367" i="29"/>
  <c r="AA1861" i="29"/>
  <c r="AA2066" i="29"/>
  <c r="AA1193" i="29"/>
  <c r="AA22" i="29"/>
  <c r="AA2735" i="29"/>
  <c r="AA59" i="29"/>
  <c r="AA1305" i="29"/>
  <c r="AA564" i="29"/>
  <c r="AA2509" i="29"/>
  <c r="AA994" i="29"/>
  <c r="AA2359" i="29"/>
  <c r="AA170" i="29"/>
  <c r="AA3280" i="29"/>
  <c r="C3280" i="29" s="1"/>
  <c r="AA2352" i="29"/>
  <c r="AA2375" i="29"/>
  <c r="AA2594" i="29"/>
  <c r="AA2057" i="29"/>
  <c r="AA94" i="29"/>
  <c r="AA1217" i="29"/>
  <c r="AA2823" i="29"/>
  <c r="AA3294" i="29"/>
  <c r="C3294" i="29" s="1"/>
  <c r="AA2937" i="29"/>
  <c r="AA1947" i="29"/>
  <c r="AA1096" i="29"/>
  <c r="AA922" i="29"/>
  <c r="AA1615" i="29"/>
  <c r="AA433" i="29"/>
  <c r="AA844" i="29"/>
  <c r="AA1969" i="29"/>
  <c r="AA1706" i="29"/>
  <c r="AA912" i="29"/>
  <c r="AA1244" i="29"/>
  <c r="AA832" i="29"/>
  <c r="AA1452" i="29"/>
  <c r="AA1740" i="29"/>
  <c r="AA2757" i="29"/>
  <c r="AA2713" i="29"/>
  <c r="AA953" i="29"/>
  <c r="AA667" i="29"/>
  <c r="AA933" i="29"/>
  <c r="AA138" i="29"/>
  <c r="AA288" i="29"/>
  <c r="AA1215" i="29"/>
  <c r="AA1688" i="29"/>
  <c r="AA2469" i="29"/>
  <c r="AA286" i="29"/>
  <c r="AA658" i="29"/>
  <c r="AA884" i="29"/>
  <c r="AA895" i="29"/>
  <c r="AA761" i="29"/>
  <c r="AA2238" i="29"/>
  <c r="AA408" i="29"/>
  <c r="AA837" i="29"/>
  <c r="AA375" i="29"/>
  <c r="AA234" i="29"/>
  <c r="AA1620" i="29"/>
  <c r="AA959" i="29"/>
  <c r="AA1650" i="29"/>
  <c r="AA1822" i="29"/>
  <c r="AA2031" i="29"/>
  <c r="AA1238" i="29"/>
  <c r="AA613" i="29"/>
  <c r="AA769" i="29"/>
  <c r="AA675" i="29"/>
  <c r="AA1301" i="29"/>
  <c r="AA1709" i="29"/>
  <c r="AA1827" i="29"/>
  <c r="AA1581" i="29"/>
  <c r="AA668" i="29"/>
  <c r="AA113" i="29"/>
  <c r="AA444" i="29"/>
  <c r="AA214" i="29"/>
  <c r="AA225" i="29"/>
  <c r="AA1188" i="29"/>
  <c r="AA1826" i="29"/>
  <c r="AA2376" i="29"/>
  <c r="AA1013" i="29"/>
  <c r="AA1639" i="29"/>
  <c r="AA493" i="29"/>
  <c r="AA458" i="29"/>
  <c r="AA431" i="29"/>
  <c r="AA1344" i="29"/>
  <c r="AA834" i="29"/>
  <c r="AA2355" i="29"/>
  <c r="AA38" i="29"/>
  <c r="AA334" i="29"/>
  <c r="AA1282" i="29"/>
  <c r="AA571" i="29"/>
  <c r="AA1908" i="29"/>
  <c r="AA617" i="29"/>
  <c r="AA955" i="29"/>
  <c r="AA1651" i="29"/>
  <c r="AA340" i="29"/>
  <c r="AA412" i="29"/>
  <c r="AA773" i="29"/>
  <c r="AA34" i="29"/>
  <c r="AA1570" i="29"/>
  <c r="AA3220" i="29"/>
  <c r="C3220" i="29" s="1"/>
  <c r="AA2686" i="29"/>
  <c r="AA3266" i="29"/>
  <c r="C3266" i="29" s="1"/>
  <c r="AA2075" i="29"/>
  <c r="AA1196" i="29"/>
  <c r="AA2059" i="29"/>
  <c r="AA2896" i="29"/>
  <c r="AA1310" i="29"/>
  <c r="AA2504" i="29"/>
  <c r="AA3277" i="29"/>
  <c r="C3277" i="29" s="1"/>
  <c r="AA3070" i="29"/>
  <c r="AA202" i="29"/>
  <c r="AA1693" i="29"/>
  <c r="AA1161" i="29"/>
  <c r="AA2174" i="29"/>
  <c r="AA2529" i="29"/>
  <c r="AA1818" i="29"/>
  <c r="AA3009" i="29"/>
  <c r="AA453" i="29"/>
  <c r="AA2099" i="29"/>
  <c r="AA325" i="29"/>
  <c r="AA2406" i="29"/>
  <c r="AA3222" i="29"/>
  <c r="C3222" i="29" s="1"/>
  <c r="AA1785" i="29"/>
  <c r="AA2281" i="29"/>
  <c r="AA120" i="29"/>
  <c r="AA548" i="29"/>
  <c r="AA2377" i="29"/>
  <c r="AA1685" i="29"/>
  <c r="AA461" i="29"/>
  <c r="AA3253" i="29"/>
  <c r="C3253" i="29" s="1"/>
  <c r="AA2848" i="29"/>
  <c r="AA1842" i="29"/>
  <c r="AA2295" i="29"/>
  <c r="AA1429" i="29"/>
  <c r="AA3" i="29"/>
  <c r="AA501" i="29"/>
  <c r="AA2277" i="29"/>
  <c r="AA2914" i="29"/>
  <c r="AA607" i="29"/>
  <c r="AA1755" i="29"/>
  <c r="AA807" i="29"/>
  <c r="AA2965" i="29"/>
  <c r="AA2217" i="29"/>
  <c r="AA2367" i="29"/>
  <c r="AA606" i="29"/>
  <c r="AA1577" i="29"/>
  <c r="AA2403" i="29"/>
  <c r="AA3106" i="29"/>
  <c r="AA2860" i="29"/>
  <c r="AA3008" i="29"/>
  <c r="AA2885" i="29"/>
  <c r="AA1625" i="29"/>
  <c r="AA277" i="29"/>
  <c r="AA1267" i="29"/>
  <c r="AA1506" i="29"/>
  <c r="AA488" i="29"/>
  <c r="AA1340" i="29"/>
  <c r="AA2990" i="29"/>
  <c r="AA209" i="29"/>
  <c r="AA1167" i="29"/>
  <c r="AA1702" i="29"/>
  <c r="AA554" i="29"/>
  <c r="AA1237" i="29"/>
  <c r="AA1856" i="29"/>
  <c r="AA1946" i="29"/>
  <c r="AA589" i="29"/>
  <c r="AA1236" i="29"/>
  <c r="AA1089" i="29"/>
  <c r="AA1279" i="29"/>
  <c r="AA1023" i="29"/>
  <c r="AA565" i="29"/>
  <c r="AA679" i="29"/>
  <c r="AA2004" i="29"/>
  <c r="AA823" i="29"/>
  <c r="AA165" i="29"/>
  <c r="AA452" i="29"/>
  <c r="AA635" i="29"/>
  <c r="AA155" i="29"/>
  <c r="AA426" i="29"/>
  <c r="AA829" i="29"/>
  <c r="AA293" i="29"/>
  <c r="AA688" i="29"/>
  <c r="AA1338" i="29"/>
  <c r="AA1306" i="29"/>
  <c r="AA1043" i="29"/>
  <c r="AA219" i="29"/>
  <c r="AA1735" i="29"/>
  <c r="AA1467" i="29"/>
  <c r="AA1960" i="29"/>
  <c r="AA618" i="29"/>
  <c r="AA715" i="29"/>
  <c r="AA821" i="29"/>
  <c r="AA1708" i="29"/>
  <c r="AA46" i="29"/>
  <c r="AA377" i="29"/>
  <c r="AA2131" i="29"/>
  <c r="AA1768" i="29"/>
  <c r="AA1014" i="29"/>
  <c r="AA237" i="29"/>
  <c r="AA539" i="29"/>
  <c r="AA1554" i="29"/>
  <c r="AA422" i="29"/>
  <c r="AA824" i="29"/>
  <c r="AA2526" i="29"/>
  <c r="AA1507" i="29"/>
  <c r="AA1294" i="29"/>
  <c r="AA1430" i="29"/>
  <c r="AA1145" i="29"/>
  <c r="AA894" i="29"/>
  <c r="AA1715" i="29"/>
  <c r="AA992" i="29"/>
  <c r="AA2618" i="29"/>
  <c r="AA784" i="29"/>
  <c r="AA781" i="29"/>
  <c r="AA2730" i="29"/>
  <c r="AA887" i="29"/>
  <c r="AA95" i="29"/>
  <c r="AA2176" i="29"/>
  <c r="AA337" i="29"/>
  <c r="AA1805" i="29"/>
  <c r="AA1839" i="29"/>
  <c r="AA703" i="29"/>
  <c r="AA2173" i="29"/>
  <c r="AA141" i="29"/>
  <c r="AA723" i="29"/>
  <c r="AA876" i="29"/>
  <c r="AA3396" i="29"/>
  <c r="C3396" i="29" s="1"/>
  <c r="AA3361" i="29"/>
  <c r="C3361" i="29" s="1"/>
  <c r="AA1956" i="29"/>
  <c r="AA1497" i="29"/>
  <c r="AA944" i="29"/>
  <c r="AA743" i="29"/>
  <c r="AA3422" i="29"/>
  <c r="C3422" i="29" s="1"/>
  <c r="AA2496" i="29"/>
  <c r="AA3025" i="29"/>
  <c r="AA2996" i="29"/>
  <c r="AA1191" i="29"/>
  <c r="AA479" i="29"/>
  <c r="AA732" i="29"/>
  <c r="AA1122" i="29"/>
  <c r="AA1627" i="29"/>
  <c r="AA2673" i="29"/>
  <c r="AA111" i="29"/>
  <c r="AA2069" i="29"/>
  <c r="AA1788" i="29"/>
  <c r="AA1492" i="29"/>
  <c r="AA803" i="29"/>
  <c r="AA1670" i="29"/>
  <c r="AA1319" i="29"/>
  <c r="AA2374" i="29"/>
  <c r="AA2280" i="29"/>
  <c r="AA561" i="29"/>
  <c r="AA2293" i="29"/>
  <c r="AA1928" i="29"/>
  <c r="AA178" i="29"/>
  <c r="AA1264" i="29"/>
  <c r="AA2399" i="29"/>
  <c r="AA2907" i="29"/>
  <c r="AA3487" i="29"/>
  <c r="AA2825" i="29"/>
  <c r="AA2095" i="29"/>
  <c r="AA1961" i="29"/>
  <c r="AA2784" i="29"/>
  <c r="AA3345" i="29"/>
  <c r="C3345" i="29" s="1"/>
  <c r="AA1207" i="29"/>
  <c r="AA2041" i="29"/>
  <c r="AA780" i="29"/>
  <c r="AA298" i="29"/>
  <c r="AA3368" i="29"/>
  <c r="C3368" i="29" s="1"/>
  <c r="AA1723" i="29"/>
  <c r="AA2356" i="29"/>
  <c r="AA536" i="29"/>
  <c r="AA623" i="29"/>
  <c r="AA2421" i="29"/>
  <c r="AA1205" i="29"/>
  <c r="AA3234" i="29"/>
  <c r="C3234" i="29" s="1"/>
  <c r="AA2994" i="29"/>
  <c r="AA1133" i="29"/>
  <c r="AA962" i="29"/>
  <c r="AA1441" i="29"/>
  <c r="AA1165" i="29"/>
  <c r="AA1791" i="29"/>
  <c r="AA2024" i="29"/>
  <c r="AA2475" i="29"/>
  <c r="AA1705" i="29"/>
  <c r="AA1574" i="29"/>
  <c r="AA1353" i="29"/>
  <c r="AA1445" i="29"/>
  <c r="AA229" i="29"/>
  <c r="AA1202" i="29"/>
  <c r="AA344" i="29"/>
  <c r="AA2262" i="29"/>
  <c r="AA1285" i="29"/>
  <c r="AA850" i="29"/>
  <c r="AA752" i="29"/>
  <c r="AA872" i="29"/>
  <c r="AA283" i="29"/>
  <c r="AA1783" i="29"/>
  <c r="AA292" i="29"/>
  <c r="AA1056" i="29"/>
  <c r="AA914" i="29"/>
  <c r="AA1137" i="29"/>
  <c r="AA118" i="29"/>
  <c r="AA265" i="29"/>
  <c r="AA790" i="29"/>
  <c r="AA1081" i="29"/>
  <c r="AA801" i="29"/>
  <c r="AA3343" i="29"/>
  <c r="C3343" i="29" s="1"/>
  <c r="AA1387" i="29"/>
  <c r="AA943" i="29"/>
  <c r="AA911" i="29"/>
  <c r="AA1109" i="29"/>
  <c r="AA1173" i="29"/>
  <c r="AA1105" i="29"/>
  <c r="AA1008" i="29"/>
  <c r="AA906" i="29"/>
  <c r="AA2437" i="29"/>
  <c r="AA32" i="29"/>
  <c r="AA191" i="29"/>
  <c r="AA213" i="29"/>
  <c r="AA1151" i="29"/>
  <c r="AA2574" i="29"/>
  <c r="AA871" i="29"/>
  <c r="AA218" i="29"/>
  <c r="AA2177" i="29"/>
  <c r="AA934" i="29"/>
  <c r="AA1006" i="29"/>
  <c r="AA1307" i="29"/>
  <c r="AA1817" i="29"/>
  <c r="AA185" i="29"/>
  <c r="AA923" i="29"/>
  <c r="AA1752" i="29"/>
  <c r="AA1224" i="29"/>
  <c r="AA1376" i="29"/>
  <c r="AA224" i="29"/>
  <c r="AA1606" i="29"/>
  <c r="AA1832" i="29"/>
  <c r="AA2121" i="29"/>
  <c r="AA2943" i="29"/>
  <c r="AA1411" i="29"/>
  <c r="AA362" i="29"/>
  <c r="AA1628" i="29"/>
  <c r="AA147" i="29"/>
  <c r="AA2834" i="29"/>
  <c r="AA447" i="29"/>
  <c r="AA2708" i="29"/>
  <c r="AA2506" i="29"/>
  <c r="AA496" i="29"/>
  <c r="AA583" i="29"/>
  <c r="AA2297" i="29"/>
  <c r="AA18" i="29"/>
  <c r="AA1835" i="29"/>
  <c r="AA1479" i="29"/>
  <c r="AA3039" i="29"/>
  <c r="AA3445" i="29"/>
  <c r="AA2975" i="29"/>
  <c r="AA2492" i="29"/>
  <c r="AA56" i="29"/>
  <c r="AA1662" i="29"/>
  <c r="AA1226" i="29"/>
  <c r="AA1404" i="29"/>
  <c r="AA2592" i="29"/>
  <c r="AA2988" i="29"/>
  <c r="AA2368" i="29"/>
  <c r="AA910" i="29"/>
  <c r="AA1010" i="29"/>
  <c r="AA1564" i="29"/>
  <c r="AA729" i="29"/>
  <c r="AA1524" i="29"/>
  <c r="AA3423" i="29"/>
  <c r="C3423" i="29" s="1"/>
  <c r="AA2941" i="29"/>
  <c r="AA2909" i="29"/>
  <c r="AA597" i="29"/>
  <c r="AA490" i="29"/>
  <c r="AA1962" i="29"/>
  <c r="AA3271" i="29"/>
  <c r="C3271" i="29" s="1"/>
  <c r="AA3075" i="29"/>
  <c r="AA985" i="29"/>
  <c r="AA3116" i="29"/>
  <c r="AA1434" i="29"/>
  <c r="AA1844" i="29"/>
  <c r="AA1673" i="29"/>
  <c r="AA77" i="29"/>
  <c r="AA1942" i="29"/>
  <c r="AA1901" i="29"/>
  <c r="AA1686" i="29"/>
  <c r="AA2023" i="29"/>
  <c r="AA1767" i="29"/>
  <c r="AA2627" i="29"/>
  <c r="AA106" i="29"/>
  <c r="AA2103" i="29"/>
  <c r="AA2891" i="29"/>
  <c r="AA1406" i="29"/>
  <c r="AA211" i="29"/>
  <c r="AA1567" i="29"/>
  <c r="AA1348" i="29"/>
  <c r="AA1384" i="29"/>
  <c r="AA2511" i="29"/>
  <c r="AA507" i="29"/>
  <c r="AA2203" i="29"/>
  <c r="AA628" i="29"/>
  <c r="AA3358" i="29"/>
  <c r="C3358" i="29" s="1"/>
  <c r="AA2561" i="29"/>
  <c r="AA1571" i="29"/>
  <c r="AA3221" i="29"/>
  <c r="C3221" i="29" s="1"/>
  <c r="AA1255" i="29"/>
  <c r="AA2219" i="29"/>
  <c r="AA438" i="29"/>
  <c r="AA1235" i="29"/>
  <c r="AA522" i="29"/>
  <c r="AA469" i="29"/>
  <c r="AA907" i="29"/>
  <c r="AA492" i="29"/>
  <c r="AA2143" i="29"/>
  <c r="AA201" i="29"/>
  <c r="AA489" i="29"/>
  <c r="AA424" i="29"/>
  <c r="AA883" i="29"/>
  <c r="AA2349" i="29"/>
  <c r="AA393" i="29"/>
  <c r="AA512" i="29"/>
  <c r="AA714" i="29"/>
  <c r="AA491" i="29"/>
  <c r="AA28" i="29"/>
  <c r="AA128" i="29"/>
  <c r="AA2930" i="29"/>
  <c r="AA735" i="29"/>
  <c r="AA49" i="29"/>
  <c r="AA2662" i="29"/>
  <c r="AA1213" i="29"/>
  <c r="AA1036" i="29"/>
  <c r="AA1697" i="29"/>
  <c r="AA550" i="29"/>
  <c r="AA86" i="29"/>
  <c r="AA3115" i="29"/>
  <c r="AA1876" i="29"/>
  <c r="AA1471" i="29"/>
  <c r="AA1710" i="29"/>
  <c r="AA396" i="29"/>
  <c r="AA11" i="29"/>
  <c r="AA608" i="29"/>
  <c r="AA509" i="29"/>
  <c r="AA762" i="29"/>
  <c r="AA1113" i="29"/>
  <c r="AA700" i="29"/>
  <c r="AA840" i="29"/>
  <c r="AA1874" i="29"/>
  <c r="AA380" i="29"/>
  <c r="AA2218" i="29"/>
  <c r="AA1057" i="29"/>
  <c r="AA451" i="29"/>
  <c r="AA2706" i="29"/>
  <c r="AA1230" i="29"/>
  <c r="AA573" i="29"/>
  <c r="AA1529" i="29"/>
  <c r="AA252" i="29"/>
  <c r="AA1596" i="29"/>
  <c r="AA2247" i="29"/>
  <c r="AA1887" i="29"/>
  <c r="AA428" i="29"/>
  <c r="AA766" i="29"/>
  <c r="AA946" i="29"/>
  <c r="AA760" i="29"/>
  <c r="AA1372" i="29"/>
  <c r="AA8" i="29"/>
  <c r="AA1893" i="29"/>
  <c r="AA2388" i="29"/>
  <c r="AA726" i="29"/>
  <c r="AA477" i="29"/>
  <c r="AA2096" i="29"/>
  <c r="AA1703" i="29"/>
  <c r="AA2373" i="29"/>
  <c r="AA499" i="29"/>
  <c r="AA3087" i="29"/>
  <c r="AA1763" i="29"/>
  <c r="AA1292" i="29"/>
  <c r="AA13" i="29"/>
  <c r="AA1840" i="29"/>
  <c r="AA1087" i="29"/>
  <c r="AA1484" i="29"/>
  <c r="AA2091" i="29"/>
  <c r="AA2555" i="29"/>
  <c r="AA486" i="29"/>
  <c r="AA873" i="29"/>
  <c r="AA3397" i="29"/>
  <c r="C3397" i="29" s="1"/>
  <c r="AA2629" i="29"/>
  <c r="AA2588" i="29"/>
  <c r="AA1164" i="29"/>
  <c r="AA2000" i="29"/>
  <c r="AA3350" i="29"/>
  <c r="C3350" i="29" s="1"/>
  <c r="AA2958" i="29"/>
  <c r="AA2839" i="29"/>
  <c r="AA1118" i="29"/>
  <c r="AA3109" i="29"/>
  <c r="AA485" i="29"/>
  <c r="AA581" i="29"/>
  <c r="AA2346" i="29"/>
  <c r="AA92" i="29"/>
  <c r="AA432" i="29"/>
  <c r="AA2630" i="29"/>
  <c r="AA2179" i="29"/>
  <c r="AA879" i="29"/>
  <c r="AA1313" i="29"/>
  <c r="AA2322" i="29"/>
  <c r="AA520" i="29"/>
  <c r="AA938" i="29"/>
  <c r="AA3169" i="29"/>
  <c r="C3169" i="29" s="1"/>
  <c r="AA2596" i="29"/>
  <c r="AA1156" i="29"/>
  <c r="AA1911" i="29"/>
  <c r="AA1865" i="29"/>
  <c r="AA2108" i="29"/>
  <c r="AA3141" i="29"/>
  <c r="AA2102" i="29"/>
  <c r="AA1527" i="29"/>
  <c r="AA1854" i="29"/>
  <c r="AA2303" i="29"/>
  <c r="AA3027" i="29"/>
  <c r="AA650" i="29"/>
  <c r="AA3344" i="29"/>
  <c r="C3344" i="29" s="1"/>
  <c r="AA3067" i="29"/>
  <c r="AA1061" i="29"/>
  <c r="AA997" i="29"/>
  <c r="AA748" i="29"/>
  <c r="AA1144" i="29"/>
  <c r="AA36" i="29"/>
  <c r="AA1412" i="29"/>
  <c r="AA289" i="29"/>
  <c r="AA1970" i="29"/>
  <c r="AA620" i="29"/>
  <c r="AA1490" i="29"/>
  <c r="AA1489" i="29"/>
  <c r="AA656" i="29"/>
  <c r="AA1663" i="29"/>
  <c r="AA963" i="29"/>
  <c r="AA3410" i="29"/>
  <c r="C3410" i="29" s="1"/>
  <c r="AA2564" i="29"/>
  <c r="AA136" i="29"/>
  <c r="AA1059" i="29"/>
  <c r="AA757" i="29"/>
  <c r="AA1588" i="29"/>
  <c r="AA779" i="29"/>
  <c r="AA359" i="29"/>
  <c r="AA2449" i="29"/>
  <c r="AA952" i="29"/>
  <c r="AA1641" i="29"/>
  <c r="AA281" i="29"/>
  <c r="AA263" i="29"/>
  <c r="AA2339" i="29"/>
  <c r="AA1806" i="29"/>
  <c r="AA2723" i="29"/>
  <c r="AA1680" i="29"/>
  <c r="AA1000" i="29"/>
  <c r="AA312" i="29"/>
  <c r="AA1071" i="29"/>
  <c r="AA2416" i="29"/>
  <c r="AA924" i="29"/>
  <c r="AA268" i="29"/>
  <c r="AA10" i="29"/>
  <c r="AA2461" i="29"/>
  <c r="AA1326" i="29"/>
  <c r="AA70" i="29"/>
  <c r="AA1349" i="29"/>
  <c r="AA137" i="29"/>
  <c r="AA221" i="29"/>
  <c r="AA342" i="29"/>
  <c r="AA1987" i="29"/>
  <c r="AA2211" i="29"/>
  <c r="AA839" i="29"/>
  <c r="AA1046" i="29"/>
  <c r="AA1132" i="29"/>
  <c r="AA1857" i="29"/>
  <c r="AA1366" i="29"/>
  <c r="AA1042" i="29"/>
  <c r="AA115" i="29"/>
  <c r="AA1920" i="29"/>
  <c r="AA1437" i="29"/>
  <c r="AA3086" i="29"/>
  <c r="AA216" i="29"/>
  <c r="AA1573" i="29"/>
  <c r="AA1275" i="29"/>
  <c r="AA1465" i="29"/>
  <c r="AA343" i="29"/>
  <c r="AA339" i="29"/>
  <c r="AA968" i="29"/>
  <c r="AA915" i="29"/>
  <c r="AA1699" i="29"/>
  <c r="AA645" i="29"/>
  <c r="AA1378" i="29"/>
  <c r="AA1652" i="29"/>
  <c r="AA567" i="29"/>
  <c r="AA1304" i="29"/>
  <c r="AA1363" i="29"/>
  <c r="AA1331" i="29"/>
  <c r="AA1397" i="29"/>
  <c r="AA1153" i="29"/>
  <c r="AA3192" i="29"/>
  <c r="C3192" i="29" s="1"/>
  <c r="AA1781" i="29"/>
  <c r="AA3048" i="29"/>
  <c r="AA3351" i="29"/>
  <c r="C3351" i="29" s="1"/>
  <c r="AA1666" i="29"/>
  <c r="AA1100" i="29"/>
  <c r="AA1426" i="29"/>
  <c r="AA1591" i="29"/>
  <c r="AA2167" i="29"/>
  <c r="AA1261" i="29"/>
  <c r="AA1750" i="29"/>
  <c r="AA2902" i="29"/>
  <c r="AA1204" i="29"/>
  <c r="AA1481" i="29"/>
  <c r="AA1229" i="29"/>
  <c r="AA365" i="29"/>
  <c r="AA3417" i="29"/>
  <c r="C3417" i="29" s="1"/>
  <c r="AA2640" i="29"/>
  <c r="AA2079" i="29"/>
  <c r="AA245" i="29"/>
  <c r="AA2776" i="29"/>
  <c r="AA2120" i="29"/>
  <c r="AA464" i="29"/>
  <c r="AA2381" i="29"/>
  <c r="AA3354" i="29"/>
  <c r="C3354" i="29" s="1"/>
  <c r="AA1907" i="29"/>
  <c r="AA3215" i="29"/>
  <c r="C3215" i="29" s="1"/>
  <c r="AA2045" i="29"/>
  <c r="AA1950" i="29"/>
  <c r="AA2380" i="29"/>
  <c r="AA3312" i="29"/>
  <c r="C3312" i="29" s="1"/>
  <c r="AA2202" i="29"/>
  <c r="AA2969" i="29"/>
  <c r="AA2330" i="29"/>
  <c r="AA1377" i="29"/>
  <c r="AA236" i="29"/>
  <c r="AA1414" i="29"/>
  <c r="AA2067" i="29"/>
  <c r="AA2560" i="29"/>
  <c r="AA1764" i="29"/>
  <c r="AA181" i="29"/>
  <c r="AA3018" i="29"/>
  <c r="AA1855" i="29"/>
  <c r="AA302" i="29"/>
  <c r="AA2395" i="29"/>
  <c r="AA791" i="29"/>
  <c r="AA763" i="29"/>
  <c r="AA126" i="29"/>
  <c r="AA1186" i="29"/>
  <c r="AA1525" i="29"/>
  <c r="AA2562" i="29"/>
  <c r="AA2451" i="29"/>
  <c r="AA898" i="29"/>
  <c r="AA1163" i="29"/>
  <c r="AA868" i="29"/>
  <c r="AA2986" i="29"/>
  <c r="AA1964" i="29"/>
  <c r="AA1342" i="29"/>
  <c r="AA1386" i="29"/>
  <c r="AA2383" i="29"/>
  <c r="AA2204" i="29"/>
  <c r="AA696" i="29"/>
  <c r="AA603" i="29"/>
  <c r="AA587" i="29"/>
  <c r="AA2613" i="29"/>
  <c r="AA588" i="29"/>
  <c r="AA200" i="29"/>
  <c r="AA2536" i="29"/>
  <c r="AA357" i="29"/>
  <c r="AA1140" i="29"/>
  <c r="AA68" i="29"/>
  <c r="AA378" i="29"/>
  <c r="AA1121" i="29"/>
  <c r="AA1864" i="29"/>
  <c r="AA867" i="29"/>
  <c r="AA1332" i="29"/>
  <c r="AA1270" i="29"/>
  <c r="AA127" i="29"/>
  <c r="AA406" i="29"/>
  <c r="AA699" i="29"/>
  <c r="AA1831" i="29"/>
  <c r="AA1124" i="29"/>
  <c r="AA2228" i="29"/>
  <c r="AA1682" i="29"/>
  <c r="AA462" i="29"/>
  <c r="AA724" i="29"/>
  <c r="AA399" i="29"/>
  <c r="AA311" i="29"/>
  <c r="AA713" i="29"/>
  <c r="AA720" i="29"/>
  <c r="AA2220" i="29"/>
  <c r="AA851" i="29"/>
  <c r="AA579" i="29"/>
  <c r="AA517" i="29"/>
  <c r="AA425" i="29"/>
  <c r="AA1638" i="29"/>
  <c r="AA1053" i="29"/>
  <c r="AA875" i="29"/>
  <c r="AA1717" i="29"/>
  <c r="AA72" i="29"/>
  <c r="AA950" i="29"/>
  <c r="AA556" i="29"/>
  <c r="AA500" i="29"/>
  <c r="AA1491" i="29"/>
  <c r="AA937" i="29"/>
  <c r="AA385" i="29"/>
  <c r="AA1500" i="29"/>
  <c r="AA468" i="29"/>
  <c r="AA1001" i="29"/>
  <c r="AA2444" i="29"/>
  <c r="AA1894" i="29"/>
  <c r="AA3470" i="29"/>
  <c r="AA1647" i="29"/>
  <c r="AA544" i="29"/>
  <c r="AA3420" i="29"/>
  <c r="C3420" i="29" s="1"/>
  <c r="AA183" i="29"/>
  <c r="AA16" i="29"/>
  <c r="AA93" i="29"/>
  <c r="AA869" i="29"/>
  <c r="AA2864" i="29"/>
  <c r="AA706" i="29"/>
  <c r="AA248" i="29"/>
  <c r="AA3401" i="29"/>
  <c r="C3401" i="29" s="1"/>
  <c r="AA326" i="29"/>
  <c r="AA308" i="29"/>
  <c r="AA276" i="29"/>
  <c r="AA336" i="29"/>
  <c r="AA116" i="29"/>
  <c r="AA805" i="29"/>
  <c r="AA2964" i="29"/>
  <c r="AA3311" i="29"/>
  <c r="C3311" i="29" s="1"/>
  <c r="AA1208" i="29"/>
  <c r="AA143" i="29"/>
  <c r="AA945" i="29"/>
  <c r="AA2487" i="29"/>
  <c r="AA731" i="29"/>
  <c r="AA2357" i="29"/>
  <c r="AA2294" i="29"/>
  <c r="AA2587" i="29"/>
  <c r="AA3226" i="29"/>
  <c r="C3226" i="29" s="1"/>
  <c r="AA3495" i="29"/>
  <c r="AA1293" i="29"/>
  <c r="AA817" i="29"/>
  <c r="AA1299" i="29"/>
  <c r="AA3479" i="29"/>
  <c r="AA401" i="29"/>
  <c r="AA2418" i="29"/>
  <c r="AA1930" i="29"/>
  <c r="AA2420" i="29"/>
  <c r="AA1324" i="29"/>
  <c r="AA559" i="29"/>
  <c r="AA1924" i="29"/>
  <c r="AA2563" i="29"/>
  <c r="AA2386" i="29"/>
  <c r="AA1996" i="29"/>
  <c r="AA1943" i="29"/>
  <c r="AA1677" i="29"/>
  <c r="AA212" i="29"/>
  <c r="AA2890" i="29"/>
  <c r="AA2611" i="29"/>
  <c r="AA3425" i="29"/>
  <c r="C3425" i="29" s="1"/>
  <c r="AA1933" i="29"/>
  <c r="AA330" i="29"/>
  <c r="AA73" i="29"/>
  <c r="AA1794" i="29"/>
  <c r="AA1461" i="29"/>
  <c r="AA2077" i="29"/>
  <c r="AA2874" i="29"/>
  <c r="AA1869" i="29"/>
  <c r="AA897" i="29"/>
  <c r="AA655" i="29"/>
  <c r="AA4" i="29"/>
  <c r="AA2013" i="29"/>
  <c r="AA1104" i="29"/>
  <c r="AA467" i="29"/>
  <c r="AA2081" i="29"/>
  <c r="AA569" i="29"/>
  <c r="AA1286" i="29"/>
  <c r="AA3459" i="29"/>
  <c r="AA2559" i="29"/>
  <c r="AA2021" i="29"/>
  <c r="AA87" i="29"/>
  <c r="AA2645" i="29"/>
  <c r="AA1385" i="29"/>
  <c r="AA148" i="29"/>
  <c r="AA601" i="29"/>
  <c r="AA1665" i="29"/>
  <c r="AA1769" i="29"/>
  <c r="AA745" i="29"/>
  <c r="AA62" i="29"/>
  <c r="AA1311" i="29"/>
  <c r="AA1269" i="29"/>
  <c r="AA920" i="29"/>
  <c r="AA1095" i="29"/>
  <c r="AA1028" i="29"/>
  <c r="AA1833" i="29"/>
  <c r="AA197" i="29"/>
  <c r="AA1896" i="29"/>
  <c r="AA705" i="29"/>
  <c r="AA622" i="29"/>
  <c r="AA590" i="29"/>
  <c r="AA24" i="29"/>
  <c r="AA1457" i="29"/>
  <c r="AA1556" i="29"/>
  <c r="AA1660" i="29"/>
  <c r="AA1020" i="29"/>
  <c r="AA33" i="29"/>
  <c r="AA1039" i="29"/>
  <c r="AA1274" i="29"/>
  <c r="AA2152" i="29"/>
  <c r="AA287" i="29"/>
  <c r="AA2087" i="29"/>
  <c r="AA975" i="29"/>
  <c r="AA1047" i="29"/>
  <c r="AA423" i="29"/>
  <c r="AA1214" i="29"/>
  <c r="AA264" i="29"/>
  <c r="AA154" i="29"/>
  <c r="AA641" i="29"/>
  <c r="AA3019" i="29"/>
  <c r="AA1234" i="29"/>
  <c r="AA1030" i="29"/>
  <c r="AA998" i="29"/>
  <c r="AA64" i="29"/>
  <c r="AA3172" i="29"/>
  <c r="C3172" i="29" s="1"/>
  <c r="AA1067" i="29"/>
  <c r="AA519" i="29"/>
  <c r="AA2694" i="29"/>
  <c r="AA689" i="29"/>
  <c r="AA902" i="29"/>
  <c r="AA758" i="29"/>
  <c r="AA80" i="29"/>
  <c r="AA903" i="29"/>
  <c r="AA592" i="29"/>
  <c r="AA1944" i="29"/>
  <c r="AA1068" i="29"/>
  <c r="AA1127" i="29"/>
  <c r="AA1078" i="29"/>
  <c r="AA384" i="29"/>
  <c r="AA1635" i="29"/>
  <c r="AA2763" i="29"/>
  <c r="AA3179" i="29"/>
  <c r="C3179" i="29" s="1"/>
  <c r="AA2697" i="29"/>
  <c r="AA1802" i="29"/>
  <c r="AA1975" i="29"/>
  <c r="AA1952" i="29"/>
  <c r="AA244" i="29"/>
  <c r="AA2467" i="29"/>
  <c r="AA2481" i="29"/>
  <c r="AA2052" i="29"/>
  <c r="AA2216" i="29"/>
  <c r="AA949" i="29"/>
  <c r="AA1168" i="29"/>
  <c r="AA1612" i="29"/>
  <c r="AA523" i="29"/>
  <c r="AA487" i="29"/>
  <c r="AA1561" i="29"/>
  <c r="AA3374" i="29"/>
  <c r="C3374" i="29" s="1"/>
  <c r="AA3043" i="29"/>
  <c r="AA2325" i="29"/>
  <c r="AA1194" i="29"/>
  <c r="AA3469" i="29"/>
  <c r="AA1252" i="29"/>
  <c r="AA338" i="29"/>
  <c r="AA1585" i="29"/>
  <c r="AA2537" i="29"/>
  <c r="AA1793" i="29"/>
  <c r="AA2877" i="29"/>
  <c r="AA1575" i="29"/>
  <c r="AA865" i="29"/>
  <c r="AA2168" i="29"/>
  <c r="AA3481" i="29"/>
  <c r="AA2109" i="29"/>
  <c r="AA2222" i="29"/>
  <c r="AA2133" i="29"/>
  <c r="AA1249" i="29"/>
  <c r="AA948" i="29"/>
  <c r="AA711" i="29"/>
  <c r="AA1015" i="29"/>
  <c r="AA2486" i="29"/>
  <c r="AA2712" i="29"/>
  <c r="AA2188" i="29"/>
  <c r="AA3394" i="29"/>
  <c r="C3394" i="29" s="1"/>
  <c r="AA691" i="29"/>
  <c r="AA1746" i="29"/>
  <c r="AA672" i="29"/>
  <c r="AA2489" i="29"/>
  <c r="AA2620" i="29"/>
  <c r="AA2952" i="29"/>
  <c r="AA194" i="29"/>
  <c r="AA332" i="29"/>
  <c r="AA25" i="29"/>
  <c r="AA736" i="29"/>
  <c r="AA1177" i="29"/>
  <c r="AA1948" i="29"/>
  <c r="AA2447" i="29"/>
  <c r="AA1775" i="29"/>
  <c r="AA716" i="29"/>
  <c r="AA767" i="29"/>
  <c r="AA69" i="29"/>
  <c r="AA1704" i="29"/>
  <c r="AA991" i="29"/>
  <c r="AA2862" i="29"/>
  <c r="AA685" i="29"/>
  <c r="AA404" i="29"/>
  <c r="AA3381" i="29"/>
  <c r="C3381" i="29" s="1"/>
  <c r="AA3165" i="29"/>
  <c r="C3165" i="29" s="1"/>
  <c r="AA2402" i="29"/>
  <c r="AA2157" i="29"/>
  <c r="AA2378" i="29"/>
  <c r="AA1603" i="29"/>
  <c r="AA1811" i="29"/>
  <c r="AA389" i="29"/>
  <c r="AA407" i="29"/>
  <c r="AA296" i="29"/>
  <c r="AA2122" i="29"/>
  <c r="AA799" i="29"/>
  <c r="AA2080" i="29"/>
  <c r="AA1009" i="29"/>
  <c r="AA859" i="29"/>
  <c r="AA741" i="29"/>
  <c r="AA478" i="29"/>
  <c r="AA984" i="29"/>
  <c r="AA1895" i="29"/>
  <c r="AA2652" i="29"/>
  <c r="AA666" i="29"/>
  <c r="AA17" i="29"/>
  <c r="AA253" i="29"/>
  <c r="AA1402" i="29"/>
  <c r="AA2491" i="29"/>
  <c r="AA448" i="29"/>
  <c r="AA1330" i="29"/>
  <c r="AA1978" i="29"/>
  <c r="AA356" i="29"/>
  <c r="AA331" i="29"/>
  <c r="AA299" i="29"/>
  <c r="AA878" i="29"/>
  <c r="AA572" i="29"/>
  <c r="AA686" i="29"/>
  <c r="AA1669" i="29"/>
  <c r="AA235" i="29"/>
  <c r="AA307" i="29"/>
  <c r="AA454" i="29"/>
  <c r="AA1242" i="29"/>
  <c r="AA1314" i="29"/>
  <c r="AA26" i="29"/>
  <c r="AA79" i="29"/>
  <c r="AA1517" i="29"/>
  <c r="AA114" i="29"/>
  <c r="AA66" i="29"/>
  <c r="AA222" i="29"/>
  <c r="AA646" i="29"/>
  <c r="AA2899" i="29"/>
  <c r="AA596" i="29"/>
  <c r="AA274" i="29"/>
  <c r="AA2124" i="29"/>
  <c r="AA1004" i="29"/>
  <c r="AA58" i="29"/>
  <c r="AA241" i="29"/>
  <c r="AA166" i="29"/>
  <c r="AA163" i="29"/>
  <c r="AA2245" i="29"/>
  <c r="AA849" i="29"/>
  <c r="AA364" i="29"/>
  <c r="AA624" i="29"/>
  <c r="AA484" i="29"/>
  <c r="AA373" i="29"/>
  <c r="AA2584" i="29"/>
  <c r="AA2182" i="29"/>
  <c r="AA1988" i="29"/>
  <c r="AA1658" i="29"/>
  <c r="AA2140" i="29"/>
  <c r="AA2278" i="29"/>
  <c r="AA1725" i="29"/>
  <c r="AA1998" i="29"/>
  <c r="AA1166" i="29"/>
  <c r="AA2312" i="29"/>
  <c r="AA2707" i="29"/>
  <c r="AA1084" i="29"/>
  <c r="AA1566" i="29"/>
  <c r="AA1810" i="29"/>
  <c r="AA1417" i="29"/>
  <c r="AA2314" i="29"/>
  <c r="AA3110" i="29"/>
  <c r="AA2989" i="29"/>
  <c r="AA3026" i="29"/>
  <c r="AA2422" i="29"/>
  <c r="AA2479" i="29"/>
  <c r="AA2967" i="29"/>
  <c r="AA102" i="29"/>
  <c r="AA1824" i="29"/>
  <c r="AA1239" i="29"/>
  <c r="AA2236" i="29"/>
  <c r="AA3107" i="29"/>
  <c r="AA2954" i="29"/>
  <c r="AA2366" i="29"/>
  <c r="AA792" i="29"/>
  <c r="AA1509" i="29"/>
  <c r="AA3325" i="29"/>
  <c r="C3325" i="29" s="1"/>
  <c r="AA1475" i="29"/>
  <c r="AA2232" i="29"/>
  <c r="AA1993" i="29"/>
  <c r="AA502" i="29"/>
  <c r="AA3084" i="29"/>
  <c r="AA398" i="29"/>
  <c r="AA899" i="29"/>
  <c r="AA796" i="29"/>
  <c r="AA1971" i="29"/>
  <c r="AA644" i="29"/>
  <c r="AA1558" i="29"/>
  <c r="AA1108" i="29"/>
  <c r="AA1610" i="29"/>
  <c r="AA1180" i="29"/>
  <c r="AA1599" i="29"/>
  <c r="AA3466" i="29"/>
  <c r="AA3197" i="29"/>
  <c r="C3197" i="29" s="1"/>
  <c r="AA2573" i="29"/>
  <c r="AA764" i="29"/>
  <c r="AA1886" i="29"/>
  <c r="AA855" i="29"/>
  <c r="AA409" i="29"/>
  <c r="AA2579" i="29"/>
  <c r="AA574" i="29"/>
  <c r="AA14" i="29"/>
  <c r="AA2115" i="29"/>
  <c r="AA820" i="29"/>
  <c r="AA1358" i="29"/>
  <c r="AA2698" i="29"/>
  <c r="AA2633" i="29"/>
  <c r="AA2781" i="29"/>
  <c r="AA2605" i="29"/>
  <c r="AA1223" i="29"/>
  <c r="AA1593" i="29"/>
  <c r="AA3248" i="29"/>
  <c r="C3248" i="29" s="1"/>
  <c r="AA2149" i="29"/>
  <c r="AA2337" i="29"/>
  <c r="AA2068" i="29"/>
  <c r="AA257" i="29"/>
  <c r="AA1085" i="29"/>
  <c r="AA1407" i="29"/>
  <c r="AA886" i="29"/>
  <c r="AA1327" i="29"/>
  <c r="AA854" i="29"/>
  <c r="AA3053" i="29"/>
  <c r="AA189" i="29"/>
  <c r="AA125" i="29"/>
  <c r="AA246" i="29"/>
  <c r="AA527" i="29"/>
  <c r="AA2826" i="29"/>
  <c r="AA1064" i="29"/>
  <c r="AA690" i="29"/>
  <c r="AA1934" i="29"/>
  <c r="AA366" i="29"/>
  <c r="AA459" i="29"/>
  <c r="AA427" i="29"/>
  <c r="AA1007" i="29"/>
  <c r="AA2682" i="29"/>
  <c r="AA927" i="29"/>
  <c r="AA3376" i="29"/>
  <c r="C3376" i="29" s="1"/>
  <c r="AA2205" i="29"/>
  <c r="AA960" i="29"/>
  <c r="AA1003" i="29"/>
  <c r="AA85" i="29"/>
  <c r="AA139" i="29"/>
  <c r="AA508" i="29"/>
  <c r="AA2282" i="29"/>
  <c r="AA233" i="29"/>
  <c r="AA543" i="29"/>
  <c r="AA881" i="29"/>
  <c r="AA609" i="29"/>
  <c r="AA676" i="29"/>
  <c r="AA919" i="29"/>
  <c r="AA1128" i="29"/>
  <c r="AA3074" i="29"/>
  <c r="AA2670" i="29"/>
  <c r="AA2026" i="29"/>
  <c r="AA2117" i="29"/>
  <c r="AA12" i="29"/>
  <c r="AA122" i="29"/>
  <c r="AA1747" i="29"/>
  <c r="AA220" i="29"/>
  <c r="AA2693" i="29"/>
  <c r="AA2231" i="29"/>
  <c r="AA1671" i="29"/>
  <c r="AA1897" i="29"/>
  <c r="AA419" i="29"/>
  <c r="AA891" i="29"/>
  <c r="AA1052" i="29"/>
  <c r="AA1439" i="29"/>
  <c r="AA549" i="29"/>
  <c r="AA1212" i="29"/>
  <c r="AA594" i="29"/>
  <c r="AA514" i="29"/>
  <c r="AA1111" i="29"/>
  <c r="AA2541" i="29"/>
  <c r="AA2741" i="29"/>
  <c r="AA1721" i="29"/>
  <c r="AA2085" i="29"/>
  <c r="AA2160" i="29"/>
  <c r="AA747" i="29"/>
  <c r="AA272" i="29"/>
  <c r="AA2287" i="29"/>
  <c r="AA2050" i="29"/>
  <c r="AA2002" i="29"/>
  <c r="AA2130" i="29"/>
  <c r="AA474" i="29"/>
  <c r="AA1904" i="29"/>
  <c r="AA1976" i="29"/>
  <c r="AA1187" i="29"/>
  <c r="J3016" i="29"/>
  <c r="G3016" i="29" s="1"/>
  <c r="J3283" i="29"/>
  <c r="G3283" i="29" s="1"/>
  <c r="J2760" i="29"/>
  <c r="G2760" i="29" s="1"/>
  <c r="J1658" i="29"/>
  <c r="G1658" i="29" s="1"/>
  <c r="J2744" i="29"/>
  <c r="G2744" i="29" s="1"/>
  <c r="J3367" i="29"/>
  <c r="G3367" i="29" s="1"/>
  <c r="J2616" i="29"/>
  <c r="G2616" i="29" s="1"/>
  <c r="J3336" i="29"/>
  <c r="G3336" i="29" s="1"/>
  <c r="J2628" i="29"/>
  <c r="G2628" i="29" s="1"/>
  <c r="J3162" i="29"/>
  <c r="G3162" i="29" s="1"/>
  <c r="J2108" i="29"/>
  <c r="G2108" i="29" s="1"/>
  <c r="J3499" i="29"/>
  <c r="G3499" i="29" s="1"/>
  <c r="J2996" i="29"/>
  <c r="G2996" i="29" s="1"/>
  <c r="J1623" i="29"/>
  <c r="G1623" i="29" s="1"/>
  <c r="J3188" i="29"/>
  <c r="G3188" i="29" s="1"/>
  <c r="J2213" i="29"/>
  <c r="G2213" i="29" s="1"/>
  <c r="J3467" i="29"/>
  <c r="G3467" i="29" s="1"/>
  <c r="J2923" i="29"/>
  <c r="G2923" i="29" s="1"/>
  <c r="J1233" i="29"/>
  <c r="G1233" i="29" s="1"/>
  <c r="J3115" i="29"/>
  <c r="G3115" i="29" s="1"/>
  <c r="J1962" i="29"/>
  <c r="G1962" i="29" s="1"/>
  <c r="J3209" i="29"/>
  <c r="G3209" i="29" s="1"/>
  <c r="J2285" i="29"/>
  <c r="G2285" i="29" s="1"/>
  <c r="J3154" i="29"/>
  <c r="G3154" i="29" s="1"/>
  <c r="J2070" i="29"/>
  <c r="G2070" i="29" s="1"/>
  <c r="J3207" i="29"/>
  <c r="G3207" i="29" s="1"/>
  <c r="J2268" i="29"/>
  <c r="G2268" i="29" s="1"/>
  <c r="J3019" i="29"/>
  <c r="G3019" i="29" s="1"/>
  <c r="J1690" i="29"/>
  <c r="G1690" i="29" s="1"/>
  <c r="J3015" i="29"/>
  <c r="G3015" i="29" s="1"/>
  <c r="J1685" i="29"/>
  <c r="G1685" i="29" s="1"/>
  <c r="J3202" i="29"/>
  <c r="G3202" i="29" s="1"/>
  <c r="J2246" i="29"/>
  <c r="G2246" i="29" s="1"/>
  <c r="J2854" i="29"/>
  <c r="G2854" i="29" s="1"/>
  <c r="J2598" i="29"/>
  <c r="G2598" i="29" s="1"/>
  <c r="J2284" i="29"/>
  <c r="G2284" i="29" s="1"/>
  <c r="J1846" i="29"/>
  <c r="G1846" i="29" s="1"/>
  <c r="J514" i="29"/>
  <c r="G514" i="29" s="1"/>
  <c r="J3301" i="29"/>
  <c r="G3301" i="29" s="1"/>
  <c r="J3045" i="29"/>
  <c r="G3045" i="29" s="1"/>
  <c r="J2789" i="29"/>
  <c r="G2789" i="29" s="1"/>
  <c r="J2533" i="29"/>
  <c r="G2533" i="29" s="1"/>
  <c r="J2185" i="29"/>
  <c r="G2185" i="29" s="1"/>
  <c r="J1718" i="29"/>
  <c r="G1718" i="29" s="1"/>
  <c r="J3107" i="29"/>
  <c r="G3107" i="29" s="1"/>
  <c r="J2851" i="29"/>
  <c r="G2851" i="29" s="1"/>
  <c r="J2595" i="29"/>
  <c r="G2595" i="29" s="1"/>
  <c r="J2281" i="29"/>
  <c r="G2281" i="29" s="1"/>
  <c r="J1837" i="29"/>
  <c r="G1837" i="29" s="1"/>
  <c r="J496" i="29"/>
  <c r="G496" i="29" s="1"/>
  <c r="J2786" i="29"/>
  <c r="G2786" i="29" s="1"/>
  <c r="J2530" i="29"/>
  <c r="G2530" i="29" s="1"/>
  <c r="J2181" i="29"/>
  <c r="G2181" i="29" s="1"/>
  <c r="J1708" i="29"/>
  <c r="G1708" i="29" s="1"/>
  <c r="J3489" i="29"/>
  <c r="G3489" i="29" s="1"/>
  <c r="J3233" i="29"/>
  <c r="G3233" i="29" s="1"/>
  <c r="J2977" i="29"/>
  <c r="G2977" i="29" s="1"/>
  <c r="J2721" i="29"/>
  <c r="G2721" i="29" s="1"/>
  <c r="J2462" i="29"/>
  <c r="G2462" i="29" s="1"/>
  <c r="J2061" i="29"/>
  <c r="G2061" i="29" s="1"/>
  <c r="J1522" i="29"/>
  <c r="G1522" i="29" s="1"/>
  <c r="J3424" i="29"/>
  <c r="G3424" i="29" s="1"/>
  <c r="J3168" i="29"/>
  <c r="G3168" i="29" s="1"/>
  <c r="J2912" i="29"/>
  <c r="G2912" i="29" s="1"/>
  <c r="J2656" i="29"/>
  <c r="G2656" i="29" s="1"/>
  <c r="J2368" i="29"/>
  <c r="G2368" i="29" s="1"/>
  <c r="J1947" i="29"/>
  <c r="G1947" i="29" s="1"/>
  <c r="J1149" i="29"/>
  <c r="G1149" i="29" s="1"/>
  <c r="J3439" i="29"/>
  <c r="G3439" i="29" s="1"/>
  <c r="J3183" i="29"/>
  <c r="G3183" i="29" s="1"/>
  <c r="J2927" i="29"/>
  <c r="G2927" i="29" s="1"/>
  <c r="J2671" i="29"/>
  <c r="G2671" i="29" s="1"/>
  <c r="J2391" i="29"/>
  <c r="G2391" i="29" s="1"/>
  <c r="J1975" i="29"/>
  <c r="G1975" i="29" s="1"/>
  <c r="J1267" i="29"/>
  <c r="G1267" i="29" s="1"/>
  <c r="J3374" i="29"/>
  <c r="G3374" i="29" s="1"/>
  <c r="J3118" i="29"/>
  <c r="G3118" i="29" s="1"/>
  <c r="J2862" i="29"/>
  <c r="G2862" i="29" s="1"/>
  <c r="J2606" i="29"/>
  <c r="G2606" i="29" s="1"/>
  <c r="J2297" i="29"/>
  <c r="G2297" i="29" s="1"/>
  <c r="J1861" i="29"/>
  <c r="G1861" i="29" s="1"/>
  <c r="J657" i="29"/>
  <c r="G657" i="29" s="1"/>
  <c r="J3389" i="29"/>
  <c r="G3389" i="29" s="1"/>
  <c r="J3133" i="29"/>
  <c r="G3133" i="29" s="1"/>
  <c r="J2877" i="29"/>
  <c r="G2877" i="29" s="1"/>
  <c r="J2621" i="29"/>
  <c r="G2621" i="29" s="1"/>
  <c r="J2317" i="29"/>
  <c r="G2317" i="29" s="1"/>
  <c r="J1884" i="29"/>
  <c r="G1884" i="29" s="1"/>
  <c r="J813" i="29"/>
  <c r="G813" i="29" s="1"/>
  <c r="J3340" i="29"/>
  <c r="G3340" i="29" s="1"/>
  <c r="J3084" i="29"/>
  <c r="G3084" i="29" s="1"/>
  <c r="J2828" i="29"/>
  <c r="G2828" i="29" s="1"/>
  <c r="J2572" i="29"/>
  <c r="G2572" i="29" s="1"/>
  <c r="J2247" i="29"/>
  <c r="G2247" i="29" s="1"/>
  <c r="J1797" i="29"/>
  <c r="G1797" i="29" s="1"/>
  <c r="J82" i="29"/>
  <c r="G82" i="29" s="1"/>
  <c r="J2890" i="29"/>
  <c r="G2890" i="29" s="1"/>
  <c r="J2634" i="29"/>
  <c r="G2634" i="29" s="1"/>
  <c r="J2336" i="29"/>
  <c r="G2336" i="29" s="1"/>
  <c r="J1910" i="29"/>
  <c r="G1910" i="29" s="1"/>
  <c r="J928" i="29"/>
  <c r="G928" i="29" s="1"/>
  <c r="J2969" i="29"/>
  <c r="G2969" i="29" s="1"/>
  <c r="J2713" i="29"/>
  <c r="G2713" i="29" s="1"/>
  <c r="J2453" i="29"/>
  <c r="G2453" i="29" s="1"/>
  <c r="J2046" i="29"/>
  <c r="G2046" i="29" s="1"/>
  <c r="J1490" i="29"/>
  <c r="G1490" i="29" s="1"/>
  <c r="J961" i="29"/>
  <c r="G961" i="29" s="1"/>
  <c r="J2424" i="29"/>
  <c r="G2424" i="29" s="1"/>
  <c r="J2168" i="29"/>
  <c r="G2168" i="29" s="1"/>
  <c r="J1912" i="29"/>
  <c r="G1912" i="29" s="1"/>
  <c r="J1656" i="29"/>
  <c r="G1656" i="29" s="1"/>
  <c r="J1184" i="29"/>
  <c r="G1184" i="29" s="1"/>
  <c r="J241" i="29"/>
  <c r="G241" i="29" s="1"/>
  <c r="J1264" i="29"/>
  <c r="G1264" i="29" s="1"/>
  <c r="J401" i="29"/>
  <c r="G401" i="29" s="1"/>
  <c r="J1262" i="29"/>
  <c r="G1262" i="29" s="1"/>
  <c r="J400" i="29"/>
  <c r="G400" i="29" s="1"/>
  <c r="J2292" i="29"/>
  <c r="G2292" i="29" s="1"/>
  <c r="J2036" i="29"/>
  <c r="G2036" i="29" s="1"/>
  <c r="J1780" i="29"/>
  <c r="G1780" i="29" s="1"/>
  <c r="J1454" i="29"/>
  <c r="G1454" i="29" s="1"/>
  <c r="J787" i="29"/>
  <c r="G787" i="29" s="1"/>
  <c r="J2371" i="29"/>
  <c r="G2371" i="29" s="1"/>
  <c r="J2115" i="29"/>
  <c r="G2115" i="29" s="1"/>
  <c r="J1859" i="29"/>
  <c r="G1859" i="29" s="1"/>
  <c r="J1596" i="29"/>
  <c r="G1596" i="29" s="1"/>
  <c r="J1041" i="29"/>
  <c r="G1041" i="29" s="1"/>
  <c r="J2210" i="29"/>
  <c r="G2210" i="29" s="1"/>
  <c r="J1954" i="29"/>
  <c r="G1954" i="29" s="1"/>
  <c r="J1698" i="29"/>
  <c r="G1698" i="29" s="1"/>
  <c r="J1294" i="29"/>
  <c r="G1294" i="29" s="1"/>
  <c r="J465" i="29"/>
  <c r="G465" i="29" s="1"/>
  <c r="J2305" i="29"/>
  <c r="G2305" i="29" s="1"/>
  <c r="J2049" i="29"/>
  <c r="G2049" i="29" s="1"/>
  <c r="J1793" i="29"/>
  <c r="G1793" i="29" s="1"/>
  <c r="J1475" i="29"/>
  <c r="G1475" i="29" s="1"/>
  <c r="J833" i="29"/>
  <c r="G833" i="29" s="1"/>
  <c r="J2144" i="29"/>
  <c r="G2144" i="29" s="1"/>
  <c r="J1888" i="29"/>
  <c r="G1888" i="29" s="1"/>
  <c r="J1632" i="29"/>
  <c r="G1632" i="29" s="1"/>
  <c r="J1120" i="29"/>
  <c r="G1120" i="29" s="1"/>
  <c r="J113" i="29"/>
  <c r="G113" i="29" s="1"/>
  <c r="J2239" i="29"/>
  <c r="G2239" i="29" s="1"/>
  <c r="J1983" i="29"/>
  <c r="G1983" i="29" s="1"/>
  <c r="J1727" i="29"/>
  <c r="G1727" i="29" s="1"/>
  <c r="J1360" i="29"/>
  <c r="G1360" i="29" s="1"/>
  <c r="J624" i="29"/>
  <c r="G624" i="29" s="1"/>
  <c r="J1693" i="29"/>
  <c r="G1693" i="29" s="1"/>
  <c r="J1281" i="29"/>
  <c r="G1281" i="29" s="1"/>
  <c r="J434" i="29"/>
  <c r="G434" i="29" s="1"/>
  <c r="J1455" i="29"/>
  <c r="G1455" i="29" s="1"/>
  <c r="J1199" i="29"/>
  <c r="G1199" i="29" s="1"/>
  <c r="J943" i="29"/>
  <c r="G943" i="29" s="1"/>
  <c r="J687" i="29"/>
  <c r="G687" i="29" s="1"/>
  <c r="J431" i="29"/>
  <c r="G431" i="29" s="1"/>
  <c r="J175" i="29"/>
  <c r="G175" i="29" s="1"/>
  <c r="J942" i="29"/>
  <c r="G942" i="29" s="1"/>
  <c r="J686" i="29"/>
  <c r="G686" i="29" s="1"/>
  <c r="J430" i="29"/>
  <c r="G430" i="29" s="1"/>
  <c r="J174" i="29"/>
  <c r="G174" i="29" s="1"/>
  <c r="J541" i="29"/>
  <c r="G541" i="29" s="1"/>
  <c r="J285" i="29"/>
  <c r="G285" i="29" s="1"/>
  <c r="J29" i="29"/>
  <c r="G29" i="29" s="1"/>
  <c r="J1132" i="29"/>
  <c r="G1132" i="29" s="1"/>
  <c r="J876" i="29"/>
  <c r="G876" i="29" s="1"/>
  <c r="J620" i="29"/>
  <c r="G620" i="29" s="1"/>
  <c r="J364" i="29"/>
  <c r="G364" i="29" s="1"/>
  <c r="J108" i="29"/>
  <c r="G108" i="29" s="1"/>
  <c r="J1467" i="29"/>
  <c r="G1467" i="29" s="1"/>
  <c r="J1211" i="29"/>
  <c r="G1211" i="29" s="1"/>
  <c r="J955" i="29"/>
  <c r="G955" i="29" s="1"/>
  <c r="J699" i="29"/>
  <c r="G699" i="29" s="1"/>
  <c r="J443" i="29"/>
  <c r="G443" i="29" s="1"/>
  <c r="J187" i="29"/>
  <c r="G187" i="29" s="1"/>
  <c r="J1546" i="29"/>
  <c r="G1546" i="29" s="1"/>
  <c r="J1290" i="29"/>
  <c r="G1290" i="29" s="1"/>
  <c r="J1034" i="29"/>
  <c r="G1034" i="29" s="1"/>
  <c r="J778" i="29"/>
  <c r="G778" i="29" s="1"/>
  <c r="J522" i="29"/>
  <c r="G522" i="29" s="1"/>
  <c r="J266" i="29"/>
  <c r="G266" i="29" s="1"/>
  <c r="J10" i="29"/>
  <c r="G10" i="29" s="1"/>
  <c r="J1369" i="29"/>
  <c r="G1369" i="29" s="1"/>
  <c r="J1113" i="29"/>
  <c r="G1113" i="29" s="1"/>
  <c r="J857" i="29"/>
  <c r="G857" i="29" s="1"/>
  <c r="J601" i="29"/>
  <c r="G601" i="29" s="1"/>
  <c r="J345" i="29"/>
  <c r="G345" i="29" s="1"/>
  <c r="J89" i="29"/>
  <c r="G89" i="29" s="1"/>
  <c r="J1448" i="29"/>
  <c r="G1448" i="29" s="1"/>
  <c r="J1192" i="29"/>
  <c r="G1192" i="29" s="1"/>
  <c r="J936" i="29"/>
  <c r="G936" i="29" s="1"/>
  <c r="J680" i="29"/>
  <c r="G680" i="29" s="1"/>
  <c r="J424" i="29"/>
  <c r="G424" i="29" s="1"/>
  <c r="J168" i="29"/>
  <c r="G168" i="29" s="1"/>
  <c r="J1271" i="29"/>
  <c r="G1271" i="29" s="1"/>
  <c r="J1015" i="29"/>
  <c r="G1015" i="29" s="1"/>
  <c r="J759" i="29"/>
  <c r="G759" i="29" s="1"/>
  <c r="J503" i="29"/>
  <c r="G503" i="29" s="1"/>
  <c r="J247" i="29"/>
  <c r="G247" i="29" s="1"/>
  <c r="J1590" i="29"/>
  <c r="G1590" i="29" s="1"/>
  <c r="J1334" i="29"/>
  <c r="G1334" i="29" s="1"/>
  <c r="J1078" i="29"/>
  <c r="G1078" i="29" s="1"/>
  <c r="J822" i="29"/>
  <c r="G822" i="29" s="1"/>
  <c r="J566" i="29"/>
  <c r="G566" i="29" s="1"/>
  <c r="J310" i="29"/>
  <c r="G310" i="29" s="1"/>
  <c r="J54" i="29"/>
  <c r="G54" i="29" s="1"/>
  <c r="J1413" i="29"/>
  <c r="G1413" i="29" s="1"/>
  <c r="J1157" i="29"/>
  <c r="G1157" i="29" s="1"/>
  <c r="J901" i="29"/>
  <c r="G901" i="29" s="1"/>
  <c r="J645" i="29"/>
  <c r="G645" i="29" s="1"/>
  <c r="J389" i="29"/>
  <c r="G389" i="29" s="1"/>
  <c r="J133" i="29"/>
  <c r="G133" i="29" s="1"/>
  <c r="J1156" i="29"/>
  <c r="G1156" i="29" s="1"/>
  <c r="J900" i="29"/>
  <c r="G900" i="29" s="1"/>
  <c r="J644" i="29"/>
  <c r="G644" i="29" s="1"/>
  <c r="J388" i="29"/>
  <c r="G388" i="29" s="1"/>
  <c r="J132" i="29"/>
  <c r="G132" i="29" s="1"/>
  <c r="J499" i="29"/>
  <c r="G499" i="29" s="1"/>
  <c r="J243" i="29"/>
  <c r="G243" i="29" s="1"/>
  <c r="J2238" i="29"/>
  <c r="G2238" i="29" s="1"/>
  <c r="J2808" i="29"/>
  <c r="G2808" i="29" s="1"/>
  <c r="J1754" i="29"/>
  <c r="G1754" i="29" s="1"/>
  <c r="J2488" i="29"/>
  <c r="G2488" i="29" s="1"/>
  <c r="J3254" i="29"/>
  <c r="G3254" i="29" s="1"/>
  <c r="J2311" i="29"/>
  <c r="G2311" i="29" s="1"/>
  <c r="J3306" i="29"/>
  <c r="G3306" i="29" s="1"/>
  <c r="J2564" i="29"/>
  <c r="G2564" i="29" s="1"/>
  <c r="J3128" i="29"/>
  <c r="G3128" i="29" s="1"/>
  <c r="J1995" i="29"/>
  <c r="G1995" i="29" s="1"/>
  <c r="J3475" i="29"/>
  <c r="G3475" i="29" s="1"/>
  <c r="J2935" i="29"/>
  <c r="G2935" i="29" s="1"/>
  <c r="J1313" i="29"/>
  <c r="G1313" i="29" s="1"/>
  <c r="J3159" i="29"/>
  <c r="G3159" i="29" s="1"/>
  <c r="J2094" i="29"/>
  <c r="G2094" i="29" s="1"/>
  <c r="J3443" i="29"/>
  <c r="G3443" i="29" s="1"/>
  <c r="J2859" i="29"/>
  <c r="G2859" i="29" s="1"/>
  <c r="J608" i="29"/>
  <c r="G608" i="29" s="1"/>
  <c r="J3076" i="29"/>
  <c r="G3076" i="29" s="1"/>
  <c r="J1849" i="29"/>
  <c r="G1849" i="29" s="1"/>
  <c r="J3179" i="29"/>
  <c r="G3179" i="29" s="1"/>
  <c r="J2187" i="29"/>
  <c r="G2187" i="29" s="1"/>
  <c r="J3111" i="29"/>
  <c r="G3111" i="29" s="1"/>
  <c r="J1957" i="29"/>
  <c r="G1957" i="29" s="1"/>
  <c r="J3177" i="29"/>
  <c r="G3177" i="29" s="1"/>
  <c r="J2167" i="29"/>
  <c r="G2167" i="29" s="1"/>
  <c r="J3491" i="29"/>
  <c r="G3491" i="29" s="1"/>
  <c r="J2968" i="29"/>
  <c r="G2968" i="29" s="1"/>
  <c r="J1488" i="29"/>
  <c r="G1488" i="29" s="1"/>
  <c r="J3483" i="29"/>
  <c r="G3483" i="29" s="1"/>
  <c r="J2964" i="29"/>
  <c r="G2964" i="29" s="1"/>
  <c r="J1463" i="29"/>
  <c r="G1463" i="29" s="1"/>
  <c r="J3172" i="29"/>
  <c r="G3172" i="29" s="1"/>
  <c r="J2138" i="29"/>
  <c r="G2138" i="29" s="1"/>
  <c r="J2838" i="29"/>
  <c r="G2838" i="29" s="1"/>
  <c r="J2582" i="29"/>
  <c r="G2582" i="29" s="1"/>
  <c r="J2262" i="29"/>
  <c r="G2262" i="29" s="1"/>
  <c r="J1815" i="29"/>
  <c r="G1815" i="29" s="1"/>
  <c r="J257" i="29"/>
  <c r="G257" i="29" s="1"/>
  <c r="J3285" i="29"/>
  <c r="G3285" i="29" s="1"/>
  <c r="J3029" i="29"/>
  <c r="G3029" i="29" s="1"/>
  <c r="J2773" i="29"/>
  <c r="G2773" i="29" s="1"/>
  <c r="J2517" i="29"/>
  <c r="G2517" i="29" s="1"/>
  <c r="J2155" i="29"/>
  <c r="G2155" i="29" s="1"/>
  <c r="J1686" i="29"/>
  <c r="G1686" i="29" s="1"/>
  <c r="J3091" i="29"/>
  <c r="G3091" i="29" s="1"/>
  <c r="J2835" i="29"/>
  <c r="G2835" i="29" s="1"/>
  <c r="J2579" i="29"/>
  <c r="G2579" i="29" s="1"/>
  <c r="J2256" i="29"/>
  <c r="G2256" i="29" s="1"/>
  <c r="J1806" i="29"/>
  <c r="G1806" i="29" s="1"/>
  <c r="J192" i="29"/>
  <c r="G192" i="29" s="1"/>
  <c r="J2770" i="29"/>
  <c r="G2770" i="29" s="1"/>
  <c r="J2514" i="29"/>
  <c r="G2514" i="29" s="1"/>
  <c r="J2151" i="29"/>
  <c r="G2151" i="29" s="1"/>
  <c r="J1676" i="29"/>
  <c r="G1676" i="29" s="1"/>
  <c r="J3473" i="29"/>
  <c r="G3473" i="29" s="1"/>
  <c r="J3217" i="29"/>
  <c r="G3217" i="29" s="1"/>
  <c r="J2961" i="29"/>
  <c r="G2961" i="29" s="1"/>
  <c r="J2705" i="29"/>
  <c r="G2705" i="29" s="1"/>
  <c r="J2441" i="29"/>
  <c r="G2441" i="29" s="1"/>
  <c r="J2037" i="29"/>
  <c r="G2037" i="29" s="1"/>
  <c r="J1442" i="29"/>
  <c r="G1442" i="29" s="1"/>
  <c r="J3408" i="29"/>
  <c r="G3408" i="29" s="1"/>
  <c r="J3152" i="29"/>
  <c r="G3152" i="29" s="1"/>
  <c r="J2896" i="29"/>
  <c r="G2896" i="29" s="1"/>
  <c r="J2640" i="29"/>
  <c r="G2640" i="29" s="1"/>
  <c r="J2346" i="29"/>
  <c r="G2346" i="29" s="1"/>
  <c r="J1917" i="29"/>
  <c r="G1917" i="29" s="1"/>
  <c r="J1008" i="29"/>
  <c r="G1008" i="29" s="1"/>
  <c r="J3423" i="29"/>
  <c r="G3423" i="29" s="1"/>
  <c r="J3167" i="29"/>
  <c r="G3167" i="29" s="1"/>
  <c r="J2911" i="29"/>
  <c r="G2911" i="29" s="1"/>
  <c r="J2655" i="29"/>
  <c r="G2655" i="29" s="1"/>
  <c r="J2366" i="29"/>
  <c r="G2366" i="29" s="1"/>
  <c r="J1946" i="29"/>
  <c r="G1946" i="29" s="1"/>
  <c r="J1137" i="29"/>
  <c r="G1137" i="29" s="1"/>
  <c r="J3358" i="29"/>
  <c r="G3358" i="29" s="1"/>
  <c r="J3102" i="29"/>
  <c r="G3102" i="29" s="1"/>
  <c r="J2846" i="29"/>
  <c r="G2846" i="29" s="1"/>
  <c r="J2590" i="29"/>
  <c r="G2590" i="29" s="1"/>
  <c r="J2272" i="29"/>
  <c r="G2272" i="29" s="1"/>
  <c r="J1831" i="29"/>
  <c r="G1831" i="29" s="1"/>
  <c r="J402" i="29"/>
  <c r="G402" i="29" s="1"/>
  <c r="J3373" i="29"/>
  <c r="G3373" i="29" s="1"/>
  <c r="J3117" i="29"/>
  <c r="G3117" i="29" s="1"/>
  <c r="J2861" i="29"/>
  <c r="G2861" i="29" s="1"/>
  <c r="J2605" i="29"/>
  <c r="G2605" i="29" s="1"/>
  <c r="J2295" i="29"/>
  <c r="G2295" i="29" s="1"/>
  <c r="J1854" i="29"/>
  <c r="G1854" i="29" s="1"/>
  <c r="J643" i="29"/>
  <c r="G643" i="29" s="1"/>
  <c r="J3324" i="29"/>
  <c r="G3324" i="29" s="1"/>
  <c r="J3068" i="29"/>
  <c r="G3068" i="29" s="1"/>
  <c r="J2812" i="29"/>
  <c r="G2812" i="29" s="1"/>
  <c r="J2556" i="29"/>
  <c r="G2556" i="29" s="1"/>
  <c r="J2222" i="29"/>
  <c r="G2222" i="29" s="1"/>
  <c r="J1765" i="29"/>
  <c r="G1765" i="29" s="1"/>
  <c r="J3130" i="29"/>
  <c r="G3130" i="29" s="1"/>
  <c r="J2874" i="29"/>
  <c r="G2874" i="29" s="1"/>
  <c r="J2618" i="29"/>
  <c r="G2618" i="29" s="1"/>
  <c r="J2314" i="29"/>
  <c r="G2314" i="29" s="1"/>
  <c r="J1881" i="29"/>
  <c r="G1881" i="29" s="1"/>
  <c r="J768" i="29"/>
  <c r="G768" i="29" s="1"/>
  <c r="J2953" i="29"/>
  <c r="G2953" i="29" s="1"/>
  <c r="J2697" i="29"/>
  <c r="G2697" i="29" s="1"/>
  <c r="J2428" i="29"/>
  <c r="G2428" i="29" s="1"/>
  <c r="J2022" i="29"/>
  <c r="G2022" i="29" s="1"/>
  <c r="J1409" i="29"/>
  <c r="G1409" i="29" s="1"/>
  <c r="J912" i="29"/>
  <c r="G912" i="29" s="1"/>
  <c r="J2408" i="29"/>
  <c r="G2408" i="29" s="1"/>
  <c r="J2152" i="29"/>
  <c r="G2152" i="29" s="1"/>
  <c r="J1896" i="29"/>
  <c r="G1896" i="29" s="1"/>
  <c r="J1640" i="29"/>
  <c r="G1640" i="29" s="1"/>
  <c r="J1138" i="29"/>
  <c r="G1138" i="29" s="1"/>
  <c r="J160" i="29"/>
  <c r="G160" i="29" s="1"/>
  <c r="J1218" i="29"/>
  <c r="G1218" i="29" s="1"/>
  <c r="J320" i="29"/>
  <c r="G320" i="29" s="1"/>
  <c r="J1217" i="29"/>
  <c r="G1217" i="29" s="1"/>
  <c r="J306" i="29"/>
  <c r="G306" i="29" s="1"/>
  <c r="J2276" i="29"/>
  <c r="G2276" i="29" s="1"/>
  <c r="J2020" i="29"/>
  <c r="G2020" i="29" s="1"/>
  <c r="J1764" i="29"/>
  <c r="G1764" i="29" s="1"/>
  <c r="J1425" i="29"/>
  <c r="G1425" i="29" s="1"/>
  <c r="J738" i="29"/>
  <c r="G738" i="29" s="1"/>
  <c r="J2355" i="29"/>
  <c r="G2355" i="29" s="1"/>
  <c r="J2099" i="29"/>
  <c r="G2099" i="29" s="1"/>
  <c r="J1843" i="29"/>
  <c r="G1843" i="29" s="1"/>
  <c r="J1566" i="29"/>
  <c r="G1566" i="29" s="1"/>
  <c r="J993" i="29"/>
  <c r="G993" i="29" s="1"/>
  <c r="J2194" i="29"/>
  <c r="G2194" i="29" s="1"/>
  <c r="J1938" i="29"/>
  <c r="G1938" i="29" s="1"/>
  <c r="J1682" i="29"/>
  <c r="G1682" i="29" s="1"/>
  <c r="J1250" i="29"/>
  <c r="G1250" i="29" s="1"/>
  <c r="J384" i="29"/>
  <c r="G384" i="29" s="1"/>
  <c r="J2289" i="29"/>
  <c r="G2289" i="29" s="1"/>
  <c r="J2033" i="29"/>
  <c r="G2033" i="29" s="1"/>
  <c r="J1777" i="29"/>
  <c r="G1777" i="29" s="1"/>
  <c r="J1447" i="29"/>
  <c r="G1447" i="29" s="1"/>
  <c r="J784" i="29"/>
  <c r="G784" i="29" s="1"/>
  <c r="J2128" i="29"/>
  <c r="G2128" i="29" s="1"/>
  <c r="J1872" i="29"/>
  <c r="G1872" i="29" s="1"/>
  <c r="J1616" i="29"/>
  <c r="G1616" i="29" s="1"/>
  <c r="J1074" i="29"/>
  <c r="G1074" i="29" s="1"/>
  <c r="J32" i="29"/>
  <c r="G32" i="29" s="1"/>
  <c r="J2223" i="29"/>
  <c r="G2223" i="29" s="1"/>
  <c r="J1967" i="29"/>
  <c r="G1967" i="29" s="1"/>
  <c r="J1711" i="29"/>
  <c r="G1711" i="29" s="1"/>
  <c r="J1325" i="29"/>
  <c r="G1325" i="29" s="1"/>
  <c r="J530" i="29"/>
  <c r="G530" i="29" s="1"/>
  <c r="J1677" i="29"/>
  <c r="G1677" i="29" s="1"/>
  <c r="J1235" i="29"/>
  <c r="G1235" i="29" s="1"/>
  <c r="J353" i="29"/>
  <c r="G353" i="29" s="1"/>
  <c r="J1439" i="29"/>
  <c r="G1439" i="29" s="1"/>
  <c r="J1183" i="29"/>
  <c r="G1183" i="29" s="1"/>
  <c r="J927" i="29"/>
  <c r="G927" i="29" s="1"/>
  <c r="J671" i="29"/>
  <c r="G671" i="29" s="1"/>
  <c r="J415" i="29"/>
  <c r="G415" i="29" s="1"/>
  <c r="J159" i="29"/>
  <c r="G159" i="29" s="1"/>
  <c r="J926" i="29"/>
  <c r="G926" i="29" s="1"/>
  <c r="J670" i="29"/>
  <c r="G670" i="29" s="1"/>
  <c r="J414" i="29"/>
  <c r="G414" i="29" s="1"/>
  <c r="J158" i="29"/>
  <c r="G158" i="29" s="1"/>
  <c r="J525" i="29"/>
  <c r="G525" i="29" s="1"/>
  <c r="J269" i="29"/>
  <c r="G269" i="29" s="1"/>
  <c r="J13" i="29"/>
  <c r="G13" i="29" s="1"/>
  <c r="J1116" i="29"/>
  <c r="G1116" i="29" s="1"/>
  <c r="J860" i="29"/>
  <c r="G860" i="29" s="1"/>
  <c r="J604" i="29"/>
  <c r="G604" i="29" s="1"/>
  <c r="J348" i="29"/>
  <c r="G348" i="29" s="1"/>
  <c r="J92" i="29"/>
  <c r="G92" i="29" s="1"/>
  <c r="J1451" i="29"/>
  <c r="G1451" i="29" s="1"/>
  <c r="J1195" i="29"/>
  <c r="G1195" i="29" s="1"/>
  <c r="J939" i="29"/>
  <c r="G939" i="29" s="1"/>
  <c r="J683" i="29"/>
  <c r="G683" i="29" s="1"/>
  <c r="J427" i="29"/>
  <c r="G427" i="29" s="1"/>
  <c r="J171" i="29"/>
  <c r="G171" i="29" s="1"/>
  <c r="J1530" i="29"/>
  <c r="G1530" i="29" s="1"/>
  <c r="J1274" i="29"/>
  <c r="G1274" i="29" s="1"/>
  <c r="J1018" i="29"/>
  <c r="G1018" i="29" s="1"/>
  <c r="J762" i="29"/>
  <c r="G762" i="29" s="1"/>
  <c r="J506" i="29"/>
  <c r="G506" i="29" s="1"/>
  <c r="J250" i="29"/>
  <c r="G250" i="29" s="1"/>
  <c r="J1609" i="29"/>
  <c r="G1609" i="29" s="1"/>
  <c r="J1353" i="29"/>
  <c r="G1353" i="29" s="1"/>
  <c r="J1097" i="29"/>
  <c r="G1097" i="29" s="1"/>
  <c r="J841" i="29"/>
  <c r="G841" i="29" s="1"/>
  <c r="J585" i="29"/>
  <c r="G585" i="29" s="1"/>
  <c r="J329" i="29"/>
  <c r="G329" i="29" s="1"/>
  <c r="J73" i="29"/>
  <c r="G73" i="29" s="1"/>
  <c r="J1432" i="29"/>
  <c r="G1432" i="29" s="1"/>
  <c r="J1176" i="29"/>
  <c r="G1176" i="29" s="1"/>
  <c r="J920" i="29"/>
  <c r="G920" i="29" s="1"/>
  <c r="J664" i="29"/>
  <c r="G664" i="29" s="1"/>
  <c r="J408" i="29"/>
  <c r="G408" i="29" s="1"/>
  <c r="J152" i="29"/>
  <c r="G152" i="29" s="1"/>
  <c r="J1255" i="29"/>
  <c r="G1255" i="29" s="1"/>
  <c r="J999" i="29"/>
  <c r="G999" i="29" s="1"/>
  <c r="J743" i="29"/>
  <c r="G743" i="29" s="1"/>
  <c r="J487" i="29"/>
  <c r="G487" i="29" s="1"/>
  <c r="J231" i="29"/>
  <c r="G231" i="29" s="1"/>
  <c r="J1574" i="29"/>
  <c r="G1574" i="29" s="1"/>
  <c r="J1318" i="29"/>
  <c r="G1318" i="29" s="1"/>
  <c r="J1062" i="29"/>
  <c r="G1062" i="29" s="1"/>
  <c r="J806" i="29"/>
  <c r="G806" i="29" s="1"/>
  <c r="J550" i="29"/>
  <c r="G550" i="29" s="1"/>
  <c r="J294" i="29"/>
  <c r="G294" i="29" s="1"/>
  <c r="J38" i="29"/>
  <c r="G38" i="29" s="1"/>
  <c r="J1397" i="29"/>
  <c r="G1397" i="29" s="1"/>
  <c r="J1141" i="29"/>
  <c r="G1141" i="29" s="1"/>
  <c r="J885" i="29"/>
  <c r="G885" i="29" s="1"/>
  <c r="J629" i="29"/>
  <c r="G629" i="29" s="1"/>
  <c r="J373" i="29"/>
  <c r="G373" i="29" s="1"/>
  <c r="J117" i="29"/>
  <c r="G117" i="29" s="1"/>
  <c r="J1140" i="29"/>
  <c r="G1140" i="29" s="1"/>
  <c r="J884" i="29"/>
  <c r="G884" i="29" s="1"/>
  <c r="J628" i="29"/>
  <c r="G628" i="29" s="1"/>
  <c r="J372" i="29"/>
  <c r="G372" i="29" s="1"/>
  <c r="J116" i="29"/>
  <c r="G116" i="29" s="1"/>
  <c r="J483" i="29"/>
  <c r="G483" i="29" s="1"/>
  <c r="J227" i="29"/>
  <c r="G227" i="29" s="1"/>
  <c r="J3307" i="29"/>
  <c r="G3307" i="29" s="1"/>
  <c r="J3304" i="29"/>
  <c r="G3304" i="29" s="1"/>
  <c r="J3288" i="29"/>
  <c r="G3288" i="29" s="1"/>
  <c r="J1786" i="29"/>
  <c r="G1786" i="29" s="1"/>
  <c r="J3426" i="29"/>
  <c r="G3426" i="29" s="1"/>
  <c r="J2105" i="29"/>
  <c r="G2105" i="29" s="1"/>
  <c r="J3481" i="29"/>
  <c r="G3481" i="29" s="1"/>
  <c r="J3138" i="29"/>
  <c r="G3138" i="29" s="1"/>
  <c r="J3476" i="29"/>
  <c r="G3476" i="29" s="1"/>
  <c r="J1878" i="29"/>
  <c r="G1878" i="29" s="1"/>
  <c r="J3282" i="29"/>
  <c r="G3282" i="29" s="1"/>
  <c r="J2500" i="29"/>
  <c r="G2500" i="29" s="1"/>
  <c r="J3090" i="29"/>
  <c r="G3090" i="29" s="1"/>
  <c r="J1882" i="29"/>
  <c r="G1882" i="29" s="1"/>
  <c r="J3446" i="29"/>
  <c r="G3446" i="29" s="1"/>
  <c r="J2871" i="29"/>
  <c r="G2871" i="29" s="1"/>
  <c r="J752" i="29"/>
  <c r="G752" i="29" s="1"/>
  <c r="J3124" i="29"/>
  <c r="G3124" i="29" s="1"/>
  <c r="J1981" i="29"/>
  <c r="G1981" i="29" s="1"/>
  <c r="J3414" i="29"/>
  <c r="G3414" i="29" s="1"/>
  <c r="J2795" i="29"/>
  <c r="G2795" i="29" s="1"/>
  <c r="J3031" i="29"/>
  <c r="G3031" i="29" s="1"/>
  <c r="J1722" i="29"/>
  <c r="G1722" i="29" s="1"/>
  <c r="J3155" i="29"/>
  <c r="G3155" i="29" s="1"/>
  <c r="J2074" i="29"/>
  <c r="G2074" i="29" s="1"/>
  <c r="J3067" i="29"/>
  <c r="G3067" i="29" s="1"/>
  <c r="J1838" i="29"/>
  <c r="G1838" i="29" s="1"/>
  <c r="J3147" i="29"/>
  <c r="G3147" i="29" s="1"/>
  <c r="J2054" i="29"/>
  <c r="G2054" i="29" s="1"/>
  <c r="J3462" i="29"/>
  <c r="G3462" i="29" s="1"/>
  <c r="J2904" i="29"/>
  <c r="G2904" i="29" s="1"/>
  <c r="J1069" i="29"/>
  <c r="G1069" i="29" s="1"/>
  <c r="J3459" i="29"/>
  <c r="G3459" i="29" s="1"/>
  <c r="J2900" i="29"/>
  <c r="G2900" i="29" s="1"/>
  <c r="J1026" i="29"/>
  <c r="G1026" i="29" s="1"/>
  <c r="J3142" i="29"/>
  <c r="G3142" i="29" s="1"/>
  <c r="J2025" i="29"/>
  <c r="G2025" i="29" s="1"/>
  <c r="J2822" i="29"/>
  <c r="G2822" i="29" s="1"/>
  <c r="J2566" i="29"/>
  <c r="G2566" i="29" s="1"/>
  <c r="J2237" i="29"/>
  <c r="G2237" i="29" s="1"/>
  <c r="J1783" i="29"/>
  <c r="G1783" i="29" s="1"/>
  <c r="J3269" i="29"/>
  <c r="G3269" i="29" s="1"/>
  <c r="J3013" i="29"/>
  <c r="G3013" i="29" s="1"/>
  <c r="J2757" i="29"/>
  <c r="G2757" i="29" s="1"/>
  <c r="J2501" i="29"/>
  <c r="G2501" i="29" s="1"/>
  <c r="J2125" i="29"/>
  <c r="G2125" i="29" s="1"/>
  <c r="J1654" i="29"/>
  <c r="G1654" i="29" s="1"/>
  <c r="J3075" i="29"/>
  <c r="G3075" i="29" s="1"/>
  <c r="J2819" i="29"/>
  <c r="G2819" i="29" s="1"/>
  <c r="J2563" i="29"/>
  <c r="G2563" i="29" s="1"/>
  <c r="J2234" i="29"/>
  <c r="G2234" i="29" s="1"/>
  <c r="J1774" i="29"/>
  <c r="G1774" i="29" s="1"/>
  <c r="J3010" i="29"/>
  <c r="G3010" i="29" s="1"/>
  <c r="J2754" i="29"/>
  <c r="G2754" i="29" s="1"/>
  <c r="J2498" i="29"/>
  <c r="G2498" i="29" s="1"/>
  <c r="J2122" i="29"/>
  <c r="G2122" i="29" s="1"/>
  <c r="J1644" i="29"/>
  <c r="G1644" i="29" s="1"/>
  <c r="J3457" i="29"/>
  <c r="G3457" i="29" s="1"/>
  <c r="J3201" i="29"/>
  <c r="G3201" i="29" s="1"/>
  <c r="J2945" i="29"/>
  <c r="G2945" i="29" s="1"/>
  <c r="J2689" i="29"/>
  <c r="G2689" i="29" s="1"/>
  <c r="J2416" i="29"/>
  <c r="G2416" i="29" s="1"/>
  <c r="J2007" i="29"/>
  <c r="G2007" i="29" s="1"/>
  <c r="J1377" i="29"/>
  <c r="G1377" i="29" s="1"/>
  <c r="J3392" i="29"/>
  <c r="G3392" i="29" s="1"/>
  <c r="J3136" i="29"/>
  <c r="G3136" i="29" s="1"/>
  <c r="J2880" i="29"/>
  <c r="G2880" i="29" s="1"/>
  <c r="J2624" i="29"/>
  <c r="G2624" i="29" s="1"/>
  <c r="J2322" i="29"/>
  <c r="G2322" i="29" s="1"/>
  <c r="J1893" i="29"/>
  <c r="G1893" i="29" s="1"/>
  <c r="J819" i="29"/>
  <c r="G819" i="29" s="1"/>
  <c r="J3407" i="29"/>
  <c r="G3407" i="29" s="1"/>
  <c r="J3151" i="29"/>
  <c r="G3151" i="29" s="1"/>
  <c r="J2895" i="29"/>
  <c r="G2895" i="29" s="1"/>
  <c r="J2639" i="29"/>
  <c r="G2639" i="29" s="1"/>
  <c r="J2345" i="29"/>
  <c r="G2345" i="29" s="1"/>
  <c r="J1916" i="29"/>
  <c r="G1916" i="29" s="1"/>
  <c r="J977" i="29"/>
  <c r="G977" i="29" s="1"/>
  <c r="J3342" i="29"/>
  <c r="G3342" i="29" s="1"/>
  <c r="J3086" i="29"/>
  <c r="G3086" i="29" s="1"/>
  <c r="J2830" i="29"/>
  <c r="G2830" i="29" s="1"/>
  <c r="J2574" i="29"/>
  <c r="G2574" i="29" s="1"/>
  <c r="J2250" i="29"/>
  <c r="G2250" i="29" s="1"/>
  <c r="J1799" i="29"/>
  <c r="G1799" i="29" s="1"/>
  <c r="J98" i="29"/>
  <c r="G98" i="29" s="1"/>
  <c r="J3357" i="29"/>
  <c r="G3357" i="29" s="1"/>
  <c r="J3101" i="29"/>
  <c r="G3101" i="29" s="1"/>
  <c r="J2845" i="29"/>
  <c r="G2845" i="29" s="1"/>
  <c r="J2589" i="29"/>
  <c r="G2589" i="29" s="1"/>
  <c r="J2270" i="29"/>
  <c r="G2270" i="29" s="1"/>
  <c r="J1830" i="29"/>
  <c r="G1830" i="29" s="1"/>
  <c r="J354" i="29"/>
  <c r="G354" i="29" s="1"/>
  <c r="J3308" i="29"/>
  <c r="G3308" i="29" s="1"/>
  <c r="J3052" i="29"/>
  <c r="G3052" i="29" s="1"/>
  <c r="J2796" i="29"/>
  <c r="G2796" i="29" s="1"/>
  <c r="J2540" i="29"/>
  <c r="G2540" i="29" s="1"/>
  <c r="J2198" i="29"/>
  <c r="G2198" i="29" s="1"/>
  <c r="J1733" i="29"/>
  <c r="G1733" i="29" s="1"/>
  <c r="J3114" i="29"/>
  <c r="G3114" i="29" s="1"/>
  <c r="J2858" i="29"/>
  <c r="G2858" i="29" s="1"/>
  <c r="J2602" i="29"/>
  <c r="G2602" i="29" s="1"/>
  <c r="J2290" i="29"/>
  <c r="G2290" i="29" s="1"/>
  <c r="J1851" i="29"/>
  <c r="G1851" i="29" s="1"/>
  <c r="J594" i="29"/>
  <c r="G594" i="29" s="1"/>
  <c r="J2937" i="29"/>
  <c r="G2937" i="29" s="1"/>
  <c r="J2681" i="29"/>
  <c r="G2681" i="29" s="1"/>
  <c r="J2406" i="29"/>
  <c r="G2406" i="29" s="1"/>
  <c r="J1993" i="29"/>
  <c r="G1993" i="29" s="1"/>
  <c r="J1316" i="29"/>
  <c r="G1316" i="29" s="1"/>
  <c r="J861" i="29"/>
  <c r="G861" i="29" s="1"/>
  <c r="J2392" i="29"/>
  <c r="G2392" i="29" s="1"/>
  <c r="J2136" i="29"/>
  <c r="G2136" i="29" s="1"/>
  <c r="J1880" i="29"/>
  <c r="G1880" i="29" s="1"/>
  <c r="J1624" i="29"/>
  <c r="G1624" i="29" s="1"/>
  <c r="J1101" i="29"/>
  <c r="G1101" i="29" s="1"/>
  <c r="J66" i="29"/>
  <c r="G66" i="29" s="1"/>
  <c r="J1181" i="29"/>
  <c r="G1181" i="29" s="1"/>
  <c r="J226" i="29"/>
  <c r="G226" i="29" s="1"/>
  <c r="J1171" i="29"/>
  <c r="G1171" i="29" s="1"/>
  <c r="J225" i="29"/>
  <c r="G225" i="29" s="1"/>
  <c r="J2260" i="29"/>
  <c r="G2260" i="29" s="1"/>
  <c r="J2004" i="29"/>
  <c r="G2004" i="29" s="1"/>
  <c r="J1748" i="29"/>
  <c r="G1748" i="29" s="1"/>
  <c r="J1395" i="29"/>
  <c r="G1395" i="29" s="1"/>
  <c r="J689" i="29"/>
  <c r="G689" i="29" s="1"/>
  <c r="J2339" i="29"/>
  <c r="G2339" i="29" s="1"/>
  <c r="J2083" i="29"/>
  <c r="G2083" i="29" s="1"/>
  <c r="J1827" i="29"/>
  <c r="G1827" i="29" s="1"/>
  <c r="J1537" i="29"/>
  <c r="G1537" i="29" s="1"/>
  <c r="J944" i="29"/>
  <c r="G944" i="29" s="1"/>
  <c r="J2178" i="29"/>
  <c r="G2178" i="29" s="1"/>
  <c r="J1922" i="29"/>
  <c r="G1922" i="29" s="1"/>
  <c r="J1666" i="29"/>
  <c r="G1666" i="29" s="1"/>
  <c r="J1213" i="29"/>
  <c r="G1213" i="29" s="1"/>
  <c r="J290" i="29"/>
  <c r="G290" i="29" s="1"/>
  <c r="J2273" i="29"/>
  <c r="G2273" i="29" s="1"/>
  <c r="J2017" i="29"/>
  <c r="G2017" i="29" s="1"/>
  <c r="J1761" i="29"/>
  <c r="G1761" i="29" s="1"/>
  <c r="J1421" i="29"/>
  <c r="G1421" i="29" s="1"/>
  <c r="J733" i="29"/>
  <c r="G733" i="29" s="1"/>
  <c r="J2112" i="29"/>
  <c r="G2112" i="29" s="1"/>
  <c r="J1856" i="29"/>
  <c r="G1856" i="29" s="1"/>
  <c r="J1587" i="29"/>
  <c r="G1587" i="29" s="1"/>
  <c r="J1037" i="29"/>
  <c r="G1037" i="29" s="1"/>
  <c r="J2463" i="29"/>
  <c r="G2463" i="29" s="1"/>
  <c r="J2207" i="29"/>
  <c r="G2207" i="29" s="1"/>
  <c r="J1951" i="29"/>
  <c r="G1951" i="29" s="1"/>
  <c r="J1695" i="29"/>
  <c r="G1695" i="29" s="1"/>
  <c r="J1283" i="29"/>
  <c r="G1283" i="29" s="1"/>
  <c r="J449" i="29"/>
  <c r="G449" i="29" s="1"/>
  <c r="J1661" i="29"/>
  <c r="G1661" i="29" s="1"/>
  <c r="J1198" i="29"/>
  <c r="G1198" i="29" s="1"/>
  <c r="J272" i="29"/>
  <c r="G272" i="29" s="1"/>
  <c r="J1423" i="29"/>
  <c r="G1423" i="29" s="1"/>
  <c r="J1167" i="29"/>
  <c r="G1167" i="29" s="1"/>
  <c r="J911" i="29"/>
  <c r="G911" i="29" s="1"/>
  <c r="J655" i="29"/>
  <c r="G655" i="29" s="1"/>
  <c r="J399" i="29"/>
  <c r="G399" i="29" s="1"/>
  <c r="J143" i="29"/>
  <c r="G143" i="29" s="1"/>
  <c r="J910" i="29"/>
  <c r="G910" i="29" s="1"/>
  <c r="J654" i="29"/>
  <c r="G654" i="29" s="1"/>
  <c r="J398" i="29"/>
  <c r="G398" i="29" s="1"/>
  <c r="J142" i="29"/>
  <c r="G142" i="29" s="1"/>
  <c r="J509" i="29"/>
  <c r="G509" i="29" s="1"/>
  <c r="J253" i="29"/>
  <c r="G253" i="29" s="1"/>
  <c r="J1356" i="29"/>
  <c r="G1356" i="29" s="1"/>
  <c r="J1100" i="29"/>
  <c r="G1100" i="29" s="1"/>
  <c r="J844" i="29"/>
  <c r="G844" i="29" s="1"/>
  <c r="J588" i="29"/>
  <c r="G588" i="29" s="1"/>
  <c r="J332" i="29"/>
  <c r="G332" i="29" s="1"/>
  <c r="J76" i="29"/>
  <c r="G76" i="29" s="1"/>
  <c r="J1435" i="29"/>
  <c r="G1435" i="29" s="1"/>
  <c r="J1179" i="29"/>
  <c r="G1179" i="29" s="1"/>
  <c r="J923" i="29"/>
  <c r="G923" i="29" s="1"/>
  <c r="J667" i="29"/>
  <c r="G667" i="29" s="1"/>
  <c r="J411" i="29"/>
  <c r="G411" i="29" s="1"/>
  <c r="J155" i="29"/>
  <c r="G155" i="29" s="1"/>
  <c r="J1514" i="29"/>
  <c r="G1514" i="29" s="1"/>
  <c r="J1258" i="29"/>
  <c r="G1258" i="29" s="1"/>
  <c r="J1002" i="29"/>
  <c r="G1002" i="29" s="1"/>
  <c r="J746" i="29"/>
  <c r="G746" i="29" s="1"/>
  <c r="J490" i="29"/>
  <c r="G490" i="29" s="1"/>
  <c r="J234" i="29"/>
  <c r="G234" i="29" s="1"/>
  <c r="J1593" i="29"/>
  <c r="G1593" i="29" s="1"/>
  <c r="J1337" i="29"/>
  <c r="G1337" i="29" s="1"/>
  <c r="J1081" i="29"/>
  <c r="G1081" i="29" s="1"/>
  <c r="J825" i="29"/>
  <c r="G825" i="29" s="1"/>
  <c r="J569" i="29"/>
  <c r="G569" i="29" s="1"/>
  <c r="J313" i="29"/>
  <c r="G313" i="29" s="1"/>
  <c r="J57" i="29"/>
  <c r="G57" i="29" s="1"/>
  <c r="J1416" i="29"/>
  <c r="G1416" i="29" s="1"/>
  <c r="J1160" i="29"/>
  <c r="G1160" i="29" s="1"/>
  <c r="J904" i="29"/>
  <c r="G904" i="29" s="1"/>
  <c r="J648" i="29"/>
  <c r="G648" i="29" s="1"/>
  <c r="J392" i="29"/>
  <c r="G392" i="29" s="1"/>
  <c r="J136" i="29"/>
  <c r="G136" i="29" s="1"/>
  <c r="J1239" i="29"/>
  <c r="G1239" i="29" s="1"/>
  <c r="J983" i="29"/>
  <c r="G983" i="29" s="1"/>
  <c r="J727" i="29"/>
  <c r="G727" i="29" s="1"/>
  <c r="J471" i="29"/>
  <c r="G471" i="29" s="1"/>
  <c r="J215" i="29"/>
  <c r="G215" i="29" s="1"/>
  <c r="J1558" i="29"/>
  <c r="G1558" i="29" s="1"/>
  <c r="J1302" i="29"/>
  <c r="G1302" i="29" s="1"/>
  <c r="J1046" i="29"/>
  <c r="G1046" i="29" s="1"/>
  <c r="J790" i="29"/>
  <c r="G790" i="29" s="1"/>
  <c r="J534" i="29"/>
  <c r="G534" i="29" s="1"/>
  <c r="J278" i="29"/>
  <c r="G278" i="29" s="1"/>
  <c r="J22" i="29"/>
  <c r="G22" i="29" s="1"/>
  <c r="J1381" i="29"/>
  <c r="G1381" i="29" s="1"/>
  <c r="J1125" i="29"/>
  <c r="G1125" i="29" s="1"/>
  <c r="J869" i="29"/>
  <c r="G869" i="29" s="1"/>
  <c r="J613" i="29"/>
  <c r="G613" i="29" s="1"/>
  <c r="J357" i="29"/>
  <c r="G357" i="29" s="1"/>
  <c r="J101" i="29"/>
  <c r="G101" i="29" s="1"/>
  <c r="J1124" i="29"/>
  <c r="G1124" i="29" s="1"/>
  <c r="J868" i="29"/>
  <c r="G868" i="29" s="1"/>
  <c r="J612" i="29"/>
  <c r="G612" i="29" s="1"/>
  <c r="J356" i="29"/>
  <c r="G356" i="29" s="1"/>
  <c r="J100" i="29"/>
  <c r="G100" i="29" s="1"/>
  <c r="J467" i="29"/>
  <c r="G467" i="29" s="1"/>
  <c r="J211" i="29"/>
  <c r="G211" i="29" s="1"/>
  <c r="J3044" i="29"/>
  <c r="G3044" i="29" s="1"/>
  <c r="J2552" i="29"/>
  <c r="G2552" i="29" s="1"/>
  <c r="J3396" i="29"/>
  <c r="G3396" i="29" s="1"/>
  <c r="J3012" i="29"/>
  <c r="G3012" i="29" s="1"/>
  <c r="J2887" i="29"/>
  <c r="G2887" i="29" s="1"/>
  <c r="J2824" i="29"/>
  <c r="G2824" i="29" s="1"/>
  <c r="J3175" i="29"/>
  <c r="G3175" i="29" s="1"/>
  <c r="J1625" i="29"/>
  <c r="G1625" i="29" s="1"/>
  <c r="J3368" i="29"/>
  <c r="G3368" i="29" s="1"/>
  <c r="J2951" i="29"/>
  <c r="G2951" i="29" s="1"/>
  <c r="J3363" i="29"/>
  <c r="G3363" i="29" s="1"/>
  <c r="J755" i="29"/>
  <c r="G755" i="29" s="1"/>
  <c r="J3252" i="29"/>
  <c r="G3252" i="29" s="1"/>
  <c r="J2422" i="29"/>
  <c r="G2422" i="29" s="1"/>
  <c r="J3046" i="29"/>
  <c r="G3046" i="29" s="1"/>
  <c r="J1758" i="29"/>
  <c r="G1758" i="29" s="1"/>
  <c r="J3416" i="29"/>
  <c r="G3416" i="29" s="1"/>
  <c r="J2807" i="29"/>
  <c r="G2807" i="29" s="1"/>
  <c r="J3079" i="29"/>
  <c r="G3079" i="29" s="1"/>
  <c r="J1868" i="29"/>
  <c r="G1868" i="29" s="1"/>
  <c r="J3384" i="29"/>
  <c r="G3384" i="29" s="1"/>
  <c r="J2731" i="29"/>
  <c r="G2731" i="29" s="1"/>
  <c r="J3496" i="29"/>
  <c r="G3496" i="29" s="1"/>
  <c r="J2983" i="29"/>
  <c r="G2983" i="29" s="1"/>
  <c r="J1553" i="29"/>
  <c r="G1553" i="29" s="1"/>
  <c r="J3112" i="29"/>
  <c r="G3112" i="29" s="1"/>
  <c r="J1961" i="29"/>
  <c r="G1961" i="29" s="1"/>
  <c r="J3028" i="29"/>
  <c r="G3028" i="29" s="1"/>
  <c r="J1717" i="29"/>
  <c r="G1717" i="29" s="1"/>
  <c r="J3110" i="29"/>
  <c r="G3110" i="29" s="1"/>
  <c r="J1941" i="29"/>
  <c r="G1941" i="29" s="1"/>
  <c r="J3432" i="29"/>
  <c r="G3432" i="29" s="1"/>
  <c r="J2840" i="29"/>
  <c r="G2840" i="29" s="1"/>
  <c r="J273" i="29"/>
  <c r="G273" i="29" s="1"/>
  <c r="J3430" i="29"/>
  <c r="G3430" i="29" s="1"/>
  <c r="J2836" i="29"/>
  <c r="G2836" i="29" s="1"/>
  <c r="J240" i="29"/>
  <c r="G240" i="29" s="1"/>
  <c r="J3096" i="29"/>
  <c r="G3096" i="29" s="1"/>
  <c r="J1911" i="29"/>
  <c r="G1911" i="29" s="1"/>
  <c r="J2806" i="29"/>
  <c r="G2806" i="29" s="1"/>
  <c r="J2550" i="29"/>
  <c r="G2550" i="29" s="1"/>
  <c r="J2215" i="29"/>
  <c r="G2215" i="29" s="1"/>
  <c r="J1751" i="29"/>
  <c r="G1751" i="29" s="1"/>
  <c r="J3253" i="29"/>
  <c r="G3253" i="29" s="1"/>
  <c r="J2997" i="29"/>
  <c r="G2997" i="29" s="1"/>
  <c r="J2741" i="29"/>
  <c r="G2741" i="29" s="1"/>
  <c r="J2485" i="29"/>
  <c r="G2485" i="29" s="1"/>
  <c r="J2101" i="29"/>
  <c r="G2101" i="29" s="1"/>
  <c r="J1613" i="29"/>
  <c r="G1613" i="29" s="1"/>
  <c r="J3059" i="29"/>
  <c r="G3059" i="29" s="1"/>
  <c r="J2803" i="29"/>
  <c r="G2803" i="29" s="1"/>
  <c r="J2547" i="29"/>
  <c r="G2547" i="29" s="1"/>
  <c r="J2206" i="29"/>
  <c r="G2206" i="29" s="1"/>
  <c r="J1742" i="29"/>
  <c r="G1742" i="29" s="1"/>
  <c r="J2994" i="29"/>
  <c r="G2994" i="29" s="1"/>
  <c r="J2738" i="29"/>
  <c r="G2738" i="29" s="1"/>
  <c r="J2482" i="29"/>
  <c r="G2482" i="29" s="1"/>
  <c r="J2092" i="29"/>
  <c r="G2092" i="29" s="1"/>
  <c r="J1604" i="29"/>
  <c r="G1604" i="29" s="1"/>
  <c r="J3441" i="29"/>
  <c r="G3441" i="29" s="1"/>
  <c r="J3185" i="29"/>
  <c r="G3185" i="29" s="1"/>
  <c r="J2929" i="29"/>
  <c r="G2929" i="29" s="1"/>
  <c r="J2673" i="29"/>
  <c r="G2673" i="29" s="1"/>
  <c r="J2394" i="29"/>
  <c r="G2394" i="29" s="1"/>
  <c r="J1978" i="29"/>
  <c r="G1978" i="29" s="1"/>
  <c r="J1278" i="29"/>
  <c r="G1278" i="29" s="1"/>
  <c r="J3376" i="29"/>
  <c r="G3376" i="29" s="1"/>
  <c r="J3120" i="29"/>
  <c r="G3120" i="29" s="1"/>
  <c r="J2864" i="29"/>
  <c r="G2864" i="29" s="1"/>
  <c r="J2608" i="29"/>
  <c r="G2608" i="29" s="1"/>
  <c r="J2299" i="29"/>
  <c r="G2299" i="29" s="1"/>
  <c r="J1863" i="29"/>
  <c r="G1863" i="29" s="1"/>
  <c r="J659" i="29"/>
  <c r="G659" i="29" s="1"/>
  <c r="J3391" i="29"/>
  <c r="G3391" i="29" s="1"/>
  <c r="J3135" i="29"/>
  <c r="G3135" i="29" s="1"/>
  <c r="J2879" i="29"/>
  <c r="G2879" i="29" s="1"/>
  <c r="J2623" i="29"/>
  <c r="G2623" i="29" s="1"/>
  <c r="J2320" i="29"/>
  <c r="G2320" i="29" s="1"/>
  <c r="J1886" i="29"/>
  <c r="G1886" i="29" s="1"/>
  <c r="J817" i="29"/>
  <c r="G817" i="29" s="1"/>
  <c r="J3326" i="29"/>
  <c r="G3326" i="29" s="1"/>
  <c r="J3070" i="29"/>
  <c r="G3070" i="29" s="1"/>
  <c r="J2814" i="29"/>
  <c r="G2814" i="29" s="1"/>
  <c r="J2558" i="29"/>
  <c r="G2558" i="29" s="1"/>
  <c r="J2226" i="29"/>
  <c r="G2226" i="29" s="1"/>
  <c r="J1767" i="29"/>
  <c r="G1767" i="29" s="1"/>
  <c r="J3341" i="29"/>
  <c r="G3341" i="29" s="1"/>
  <c r="J3085" i="29"/>
  <c r="G3085" i="29" s="1"/>
  <c r="J2829" i="29"/>
  <c r="G2829" i="29" s="1"/>
  <c r="J2573" i="29"/>
  <c r="G2573" i="29" s="1"/>
  <c r="J2249" i="29"/>
  <c r="G2249" i="29" s="1"/>
  <c r="J1798" i="29"/>
  <c r="G1798" i="29" s="1"/>
  <c r="J96" i="29"/>
  <c r="G96" i="29" s="1"/>
  <c r="J3292" i="29"/>
  <c r="G3292" i="29" s="1"/>
  <c r="J3036" i="29"/>
  <c r="G3036" i="29" s="1"/>
  <c r="J2780" i="29"/>
  <c r="G2780" i="29" s="1"/>
  <c r="J2524" i="29"/>
  <c r="G2524" i="29" s="1"/>
  <c r="J2169" i="29"/>
  <c r="G2169" i="29" s="1"/>
  <c r="J1701" i="29"/>
  <c r="G1701" i="29" s="1"/>
  <c r="J3098" i="29"/>
  <c r="G3098" i="29" s="1"/>
  <c r="J2842" i="29"/>
  <c r="G2842" i="29" s="1"/>
  <c r="J2586" i="29"/>
  <c r="G2586" i="29" s="1"/>
  <c r="J2267" i="29"/>
  <c r="G2267" i="29" s="1"/>
  <c r="J1820" i="29"/>
  <c r="G1820" i="29" s="1"/>
  <c r="J337" i="29"/>
  <c r="G337" i="29" s="1"/>
  <c r="J2921" i="29"/>
  <c r="G2921" i="29" s="1"/>
  <c r="J2665" i="29"/>
  <c r="G2665" i="29" s="1"/>
  <c r="J2381" i="29"/>
  <c r="G2381" i="29" s="1"/>
  <c r="J1963" i="29"/>
  <c r="G1963" i="29" s="1"/>
  <c r="J1219" i="29"/>
  <c r="G1219" i="29" s="1"/>
  <c r="J803" i="29"/>
  <c r="G803" i="29" s="1"/>
  <c r="J2376" i="29"/>
  <c r="G2376" i="29" s="1"/>
  <c r="J2120" i="29"/>
  <c r="G2120" i="29" s="1"/>
  <c r="J1864" i="29"/>
  <c r="G1864" i="29" s="1"/>
  <c r="J1602" i="29"/>
  <c r="G1602" i="29" s="1"/>
  <c r="J1056" i="29"/>
  <c r="G1056" i="29" s="1"/>
  <c r="J1638" i="29"/>
  <c r="G1638" i="29" s="1"/>
  <c r="J1136" i="29"/>
  <c r="G1136" i="29" s="1"/>
  <c r="J145" i="29"/>
  <c r="G145" i="29" s="1"/>
  <c r="J1134" i="29"/>
  <c r="G1134" i="29" s="1"/>
  <c r="J144" i="29"/>
  <c r="G144" i="29" s="1"/>
  <c r="J2244" i="29"/>
  <c r="G2244" i="29" s="1"/>
  <c r="J1988" i="29"/>
  <c r="G1988" i="29" s="1"/>
  <c r="J1732" i="29"/>
  <c r="G1732" i="29" s="1"/>
  <c r="J1367" i="29"/>
  <c r="G1367" i="29" s="1"/>
  <c r="J640" i="29"/>
  <c r="G640" i="29" s="1"/>
  <c r="J2323" i="29"/>
  <c r="G2323" i="29" s="1"/>
  <c r="J2067" i="29"/>
  <c r="G2067" i="29" s="1"/>
  <c r="J1811" i="29"/>
  <c r="G1811" i="29" s="1"/>
  <c r="J1507" i="29"/>
  <c r="G1507" i="29" s="1"/>
  <c r="J893" i="29"/>
  <c r="G893" i="29" s="1"/>
  <c r="J2162" i="29"/>
  <c r="G2162" i="29" s="1"/>
  <c r="J1906" i="29"/>
  <c r="G1906" i="29" s="1"/>
  <c r="J1650" i="29"/>
  <c r="G1650" i="29" s="1"/>
  <c r="J1168" i="29"/>
  <c r="G1168" i="29" s="1"/>
  <c r="J209" i="29"/>
  <c r="G209" i="29" s="1"/>
  <c r="J2257" i="29"/>
  <c r="G2257" i="29" s="1"/>
  <c r="J2001" i="29"/>
  <c r="G2001" i="29" s="1"/>
  <c r="J1745" i="29"/>
  <c r="G1745" i="29" s="1"/>
  <c r="J1392" i="29"/>
  <c r="G1392" i="29" s="1"/>
  <c r="J675" i="29"/>
  <c r="G675" i="29" s="1"/>
  <c r="J2096" i="29"/>
  <c r="G2096" i="29" s="1"/>
  <c r="J1840" i="29"/>
  <c r="G1840" i="29" s="1"/>
  <c r="J1559" i="29"/>
  <c r="G1559" i="29" s="1"/>
  <c r="J979" i="29"/>
  <c r="G979" i="29" s="1"/>
  <c r="J2447" i="29"/>
  <c r="G2447" i="29" s="1"/>
  <c r="J2191" i="29"/>
  <c r="G2191" i="29" s="1"/>
  <c r="J1935" i="29"/>
  <c r="G1935" i="29" s="1"/>
  <c r="J1679" i="29"/>
  <c r="G1679" i="29" s="1"/>
  <c r="J1246" i="29"/>
  <c r="G1246" i="29" s="1"/>
  <c r="J368" i="29"/>
  <c r="G368" i="29" s="1"/>
  <c r="J1645" i="29"/>
  <c r="G1645" i="29" s="1"/>
  <c r="J1153" i="29"/>
  <c r="G1153" i="29" s="1"/>
  <c r="J178" i="29"/>
  <c r="G178" i="29" s="1"/>
  <c r="J1407" i="29"/>
  <c r="G1407" i="29" s="1"/>
  <c r="J1151" i="29"/>
  <c r="G1151" i="29" s="1"/>
  <c r="J895" i="29"/>
  <c r="G895" i="29" s="1"/>
  <c r="J639" i="29"/>
  <c r="G639" i="29" s="1"/>
  <c r="J383" i="29"/>
  <c r="G383" i="29" s="1"/>
  <c r="J127" i="29"/>
  <c r="G127" i="29" s="1"/>
  <c r="J894" i="29"/>
  <c r="G894" i="29" s="1"/>
  <c r="J638" i="29"/>
  <c r="G638" i="29" s="1"/>
  <c r="J382" i="29"/>
  <c r="G382" i="29" s="1"/>
  <c r="J126" i="29"/>
  <c r="G126" i="29" s="1"/>
  <c r="J493" i="29"/>
  <c r="G493" i="29" s="1"/>
  <c r="J237" i="29"/>
  <c r="G237" i="29" s="1"/>
  <c r="J1340" i="29"/>
  <c r="G1340" i="29" s="1"/>
  <c r="J1084" i="29"/>
  <c r="G1084" i="29" s="1"/>
  <c r="J828" i="29"/>
  <c r="G828" i="29" s="1"/>
  <c r="J572" i="29"/>
  <c r="G572" i="29" s="1"/>
  <c r="J316" i="29"/>
  <c r="G316" i="29" s="1"/>
  <c r="J60" i="29"/>
  <c r="G60" i="29" s="1"/>
  <c r="J1419" i="29"/>
  <c r="G1419" i="29" s="1"/>
  <c r="J1163" i="29"/>
  <c r="G1163" i="29" s="1"/>
  <c r="J907" i="29"/>
  <c r="G907" i="29" s="1"/>
  <c r="J651" i="29"/>
  <c r="G651" i="29" s="1"/>
  <c r="J395" i="29"/>
  <c r="G395" i="29" s="1"/>
  <c r="J139" i="29"/>
  <c r="G139" i="29" s="1"/>
  <c r="J1498" i="29"/>
  <c r="G1498" i="29" s="1"/>
  <c r="J1242" i="29"/>
  <c r="G1242" i="29" s="1"/>
  <c r="J986" i="29"/>
  <c r="G986" i="29" s="1"/>
  <c r="J730" i="29"/>
  <c r="G730" i="29" s="1"/>
  <c r="J474" i="29"/>
  <c r="G474" i="29" s="1"/>
  <c r="J218" i="29"/>
  <c r="G218" i="29" s="1"/>
  <c r="J1577" i="29"/>
  <c r="G1577" i="29" s="1"/>
  <c r="J1321" i="29"/>
  <c r="G1321" i="29" s="1"/>
  <c r="J1065" i="29"/>
  <c r="G1065" i="29" s="1"/>
  <c r="J809" i="29"/>
  <c r="G809" i="29" s="1"/>
  <c r="J553" i="29"/>
  <c r="G553" i="29" s="1"/>
  <c r="J297" i="29"/>
  <c r="G297" i="29" s="1"/>
  <c r="J41" i="29"/>
  <c r="G41" i="29" s="1"/>
  <c r="J1400" i="29"/>
  <c r="G1400" i="29" s="1"/>
  <c r="J1144" i="29"/>
  <c r="G1144" i="29" s="1"/>
  <c r="J888" i="29"/>
  <c r="G888" i="29" s="1"/>
  <c r="J632" i="29"/>
  <c r="G632" i="29" s="1"/>
  <c r="J376" i="29"/>
  <c r="G376" i="29" s="1"/>
  <c r="J120" i="29"/>
  <c r="G120" i="29" s="1"/>
  <c r="J1223" i="29"/>
  <c r="G1223" i="29" s="1"/>
  <c r="J967" i="29"/>
  <c r="G967" i="29" s="1"/>
  <c r="J711" i="29"/>
  <c r="G711" i="29" s="1"/>
  <c r="J455" i="29"/>
  <c r="G455" i="29" s="1"/>
  <c r="J199" i="29"/>
  <c r="G199" i="29" s="1"/>
  <c r="J1542" i="29"/>
  <c r="G1542" i="29" s="1"/>
  <c r="J1286" i="29"/>
  <c r="G1286" i="29" s="1"/>
  <c r="J1030" i="29"/>
  <c r="G1030" i="29" s="1"/>
  <c r="J774" i="29"/>
  <c r="G774" i="29" s="1"/>
  <c r="J518" i="29"/>
  <c r="G518" i="29" s="1"/>
  <c r="J262" i="29"/>
  <c r="G262" i="29" s="1"/>
  <c r="J6" i="29"/>
  <c r="G6" i="29" s="1"/>
  <c r="J1365" i="29"/>
  <c r="G1365" i="29" s="1"/>
  <c r="J1109" i="29"/>
  <c r="G1109" i="29" s="1"/>
  <c r="J853" i="29"/>
  <c r="G853" i="29" s="1"/>
  <c r="J597" i="29"/>
  <c r="G597" i="29" s="1"/>
  <c r="J341" i="29"/>
  <c r="G341" i="29" s="1"/>
  <c r="J85" i="29"/>
  <c r="G85" i="29" s="1"/>
  <c r="J1108" i="29"/>
  <c r="G1108" i="29" s="1"/>
  <c r="J852" i="29"/>
  <c r="G852" i="29" s="1"/>
  <c r="J596" i="29"/>
  <c r="G596" i="29" s="1"/>
  <c r="J340" i="29"/>
  <c r="G340" i="29" s="1"/>
  <c r="J84" i="29"/>
  <c r="G84" i="29" s="1"/>
  <c r="J451" i="29"/>
  <c r="G451" i="29" s="1"/>
  <c r="J195" i="29"/>
  <c r="G195" i="29" s="1"/>
  <c r="J3450" i="29"/>
  <c r="G3450" i="29" s="1"/>
  <c r="J1689" i="29"/>
  <c r="G1689" i="29" s="1"/>
  <c r="J3048" i="29"/>
  <c r="G3048" i="29" s="1"/>
  <c r="J2218" i="29"/>
  <c r="G2218" i="29" s="1"/>
  <c r="J2157" i="29"/>
  <c r="G2157" i="29" s="1"/>
  <c r="J2134" i="29"/>
  <c r="G2134" i="29" s="1"/>
  <c r="J2567" i="29"/>
  <c r="G2567" i="29" s="1"/>
  <c r="J3255" i="29"/>
  <c r="G3255" i="29" s="1"/>
  <c r="J2695" i="29"/>
  <c r="G2695" i="29" s="1"/>
  <c r="J3250" i="29"/>
  <c r="G3250" i="29" s="1"/>
  <c r="J3460" i="29"/>
  <c r="G3460" i="29" s="1"/>
  <c r="J3223" i="29"/>
  <c r="G3223" i="29" s="1"/>
  <c r="J2329" i="29"/>
  <c r="G2329" i="29" s="1"/>
  <c r="J2999" i="29"/>
  <c r="G2999" i="29" s="1"/>
  <c r="J1628" i="29"/>
  <c r="G1628" i="29" s="1"/>
  <c r="J3386" i="29"/>
  <c r="G3386" i="29" s="1"/>
  <c r="J2743" i="29"/>
  <c r="G2743" i="29" s="1"/>
  <c r="J3035" i="29"/>
  <c r="G3035" i="29" s="1"/>
  <c r="J1749" i="29"/>
  <c r="G1749" i="29" s="1"/>
  <c r="J3354" i="29"/>
  <c r="G3354" i="29" s="1"/>
  <c r="J2667" i="29"/>
  <c r="G2667" i="29" s="1"/>
  <c r="J3466" i="29"/>
  <c r="G3466" i="29" s="1"/>
  <c r="J2920" i="29"/>
  <c r="G2920" i="29" s="1"/>
  <c r="J1200" i="29"/>
  <c r="G1200" i="29" s="1"/>
  <c r="J3074" i="29"/>
  <c r="G3074" i="29" s="1"/>
  <c r="J1847" i="29"/>
  <c r="G1847" i="29" s="1"/>
  <c r="J3494" i="29"/>
  <c r="G3494" i="29" s="1"/>
  <c r="J2980" i="29"/>
  <c r="G2980" i="29" s="1"/>
  <c r="J1543" i="29"/>
  <c r="G1543" i="29" s="1"/>
  <c r="J3064" i="29"/>
  <c r="G3064" i="29" s="1"/>
  <c r="J1822" i="29"/>
  <c r="G1822" i="29" s="1"/>
  <c r="J3402" i="29"/>
  <c r="G3402" i="29" s="1"/>
  <c r="J2776" i="29"/>
  <c r="G2776" i="29" s="1"/>
  <c r="J3400" i="29"/>
  <c r="G3400" i="29" s="1"/>
  <c r="J2772" i="29"/>
  <c r="G2772" i="29" s="1"/>
  <c r="J3058" i="29"/>
  <c r="G3058" i="29" s="1"/>
  <c r="J1790" i="29"/>
  <c r="G1790" i="29" s="1"/>
  <c r="J2790" i="29"/>
  <c r="G2790" i="29" s="1"/>
  <c r="J2534" i="29"/>
  <c r="G2534" i="29" s="1"/>
  <c r="J2186" i="29"/>
  <c r="G2186" i="29" s="1"/>
  <c r="J1719" i="29"/>
  <c r="G1719" i="29" s="1"/>
  <c r="J3493" i="29"/>
  <c r="G3493" i="29" s="1"/>
  <c r="J3237" i="29"/>
  <c r="G3237" i="29" s="1"/>
  <c r="J2981" i="29"/>
  <c r="G2981" i="29" s="1"/>
  <c r="J2725" i="29"/>
  <c r="G2725" i="29" s="1"/>
  <c r="J2469" i="29"/>
  <c r="G2469" i="29" s="1"/>
  <c r="J2071" i="29"/>
  <c r="G2071" i="29" s="1"/>
  <c r="J1549" i="29"/>
  <c r="G1549" i="29" s="1"/>
  <c r="J3043" i="29"/>
  <c r="G3043" i="29" s="1"/>
  <c r="J2787" i="29"/>
  <c r="G2787" i="29" s="1"/>
  <c r="J2531" i="29"/>
  <c r="G2531" i="29" s="1"/>
  <c r="J2182" i="29"/>
  <c r="G2182" i="29" s="1"/>
  <c r="J1710" i="29"/>
  <c r="G1710" i="29" s="1"/>
  <c r="J2978" i="29"/>
  <c r="G2978" i="29" s="1"/>
  <c r="J2722" i="29"/>
  <c r="G2722" i="29" s="1"/>
  <c r="J2464" i="29"/>
  <c r="G2464" i="29" s="1"/>
  <c r="J2062" i="29"/>
  <c r="G2062" i="29" s="1"/>
  <c r="J1523" i="29"/>
  <c r="G1523" i="29" s="1"/>
  <c r="J3425" i="29"/>
  <c r="G3425" i="29" s="1"/>
  <c r="J3169" i="29"/>
  <c r="G3169" i="29" s="1"/>
  <c r="J2913" i="29"/>
  <c r="G2913" i="29" s="1"/>
  <c r="J2657" i="29"/>
  <c r="G2657" i="29" s="1"/>
  <c r="J2370" i="29"/>
  <c r="G2370" i="29" s="1"/>
  <c r="J1948" i="29"/>
  <c r="G1948" i="29" s="1"/>
  <c r="J1150" i="29"/>
  <c r="G1150" i="29" s="1"/>
  <c r="J3360" i="29"/>
  <c r="G3360" i="29" s="1"/>
  <c r="J3104" i="29"/>
  <c r="G3104" i="29" s="1"/>
  <c r="J2848" i="29"/>
  <c r="G2848" i="29" s="1"/>
  <c r="J2592" i="29"/>
  <c r="G2592" i="29" s="1"/>
  <c r="J2277" i="29"/>
  <c r="G2277" i="29" s="1"/>
  <c r="J1834" i="29"/>
  <c r="G1834" i="29" s="1"/>
  <c r="J432" i="29"/>
  <c r="G432" i="29" s="1"/>
  <c r="J3375" i="29"/>
  <c r="G3375" i="29" s="1"/>
  <c r="J3119" i="29"/>
  <c r="G3119" i="29" s="1"/>
  <c r="J2863" i="29"/>
  <c r="G2863" i="29" s="1"/>
  <c r="J2607" i="29"/>
  <c r="G2607" i="29" s="1"/>
  <c r="J2298" i="29"/>
  <c r="G2298" i="29" s="1"/>
  <c r="J1862" i="29"/>
  <c r="G1862" i="29" s="1"/>
  <c r="J658" i="29"/>
  <c r="G658" i="29" s="1"/>
  <c r="J3310" i="29"/>
  <c r="G3310" i="29" s="1"/>
  <c r="J3054" i="29"/>
  <c r="G3054" i="29" s="1"/>
  <c r="J2798" i="29"/>
  <c r="G2798" i="29" s="1"/>
  <c r="J2542" i="29"/>
  <c r="G2542" i="29" s="1"/>
  <c r="J2201" i="29"/>
  <c r="G2201" i="29" s="1"/>
  <c r="J1735" i="29"/>
  <c r="G1735" i="29" s="1"/>
  <c r="J3325" i="29"/>
  <c r="G3325" i="29" s="1"/>
  <c r="J3069" i="29"/>
  <c r="G3069" i="29" s="1"/>
  <c r="J2813" i="29"/>
  <c r="G2813" i="29" s="1"/>
  <c r="J2557" i="29"/>
  <c r="G2557" i="29" s="1"/>
  <c r="J2224" i="29"/>
  <c r="G2224" i="29" s="1"/>
  <c r="J1766" i="29"/>
  <c r="G1766" i="29" s="1"/>
  <c r="J3276" i="29"/>
  <c r="G3276" i="29" s="1"/>
  <c r="J3020" i="29"/>
  <c r="G3020" i="29" s="1"/>
  <c r="J2764" i="29"/>
  <c r="G2764" i="29" s="1"/>
  <c r="J2508" i="29"/>
  <c r="G2508" i="29" s="1"/>
  <c r="J2139" i="29"/>
  <c r="G2139" i="29" s="1"/>
  <c r="J1669" i="29"/>
  <c r="G1669" i="29" s="1"/>
  <c r="J3082" i="29"/>
  <c r="G3082" i="29" s="1"/>
  <c r="J2826" i="29"/>
  <c r="G2826" i="29" s="1"/>
  <c r="J2570" i="29"/>
  <c r="G2570" i="29" s="1"/>
  <c r="J2245" i="29"/>
  <c r="G2245" i="29" s="1"/>
  <c r="J1788" i="29"/>
  <c r="G1788" i="29" s="1"/>
  <c r="J65" i="29"/>
  <c r="G65" i="29" s="1"/>
  <c r="J2905" i="29"/>
  <c r="G2905" i="29" s="1"/>
  <c r="J2649" i="29"/>
  <c r="G2649" i="29" s="1"/>
  <c r="J2359" i="29"/>
  <c r="G2359" i="29" s="1"/>
  <c r="J1933" i="29"/>
  <c r="G1933" i="29" s="1"/>
  <c r="J1072" i="29"/>
  <c r="G1072" i="29" s="1"/>
  <c r="J754" i="29"/>
  <c r="G754" i="29" s="1"/>
  <c r="J2360" i="29"/>
  <c r="G2360" i="29" s="1"/>
  <c r="J2104" i="29"/>
  <c r="G2104" i="29" s="1"/>
  <c r="J1848" i="29"/>
  <c r="G1848" i="29" s="1"/>
  <c r="J1572" i="29"/>
  <c r="G1572" i="29" s="1"/>
  <c r="J1009" i="29"/>
  <c r="G1009" i="29" s="1"/>
  <c r="J1622" i="29"/>
  <c r="G1622" i="29" s="1"/>
  <c r="J1090" i="29"/>
  <c r="G1090" i="29" s="1"/>
  <c r="J64" i="29"/>
  <c r="G64" i="29" s="1"/>
  <c r="J1089" i="29"/>
  <c r="G1089" i="29" s="1"/>
  <c r="J50" i="29"/>
  <c r="G50" i="29" s="1"/>
  <c r="J2228" i="29"/>
  <c r="G2228" i="29" s="1"/>
  <c r="J1972" i="29"/>
  <c r="G1972" i="29" s="1"/>
  <c r="J1716" i="29"/>
  <c r="G1716" i="29" s="1"/>
  <c r="J1331" i="29"/>
  <c r="G1331" i="29" s="1"/>
  <c r="J561" i="29"/>
  <c r="G561" i="29" s="1"/>
  <c r="J2307" i="29"/>
  <c r="G2307" i="29" s="1"/>
  <c r="J2051" i="29"/>
  <c r="G2051" i="29" s="1"/>
  <c r="J1795" i="29"/>
  <c r="G1795" i="29" s="1"/>
  <c r="J1479" i="29"/>
  <c r="G1479" i="29" s="1"/>
  <c r="J835" i="29"/>
  <c r="G835" i="29" s="1"/>
  <c r="J2146" i="29"/>
  <c r="G2146" i="29" s="1"/>
  <c r="J1890" i="29"/>
  <c r="G1890" i="29" s="1"/>
  <c r="J1634" i="29"/>
  <c r="G1634" i="29" s="1"/>
  <c r="J1122" i="29"/>
  <c r="G1122" i="29" s="1"/>
  <c r="J128" i="29"/>
  <c r="G128" i="29" s="1"/>
  <c r="J2241" i="29"/>
  <c r="G2241" i="29" s="1"/>
  <c r="J1985" i="29"/>
  <c r="G1985" i="29" s="1"/>
  <c r="J1729" i="29"/>
  <c r="G1729" i="29" s="1"/>
  <c r="J1362" i="29"/>
  <c r="G1362" i="29" s="1"/>
  <c r="J626" i="29"/>
  <c r="G626" i="29" s="1"/>
  <c r="J2080" i="29"/>
  <c r="G2080" i="29" s="1"/>
  <c r="J1824" i="29"/>
  <c r="G1824" i="29" s="1"/>
  <c r="J1533" i="29"/>
  <c r="G1533" i="29" s="1"/>
  <c r="J930" i="29"/>
  <c r="G930" i="29" s="1"/>
  <c r="J2431" i="29"/>
  <c r="G2431" i="29" s="1"/>
  <c r="J2175" i="29"/>
  <c r="G2175" i="29" s="1"/>
  <c r="J1919" i="29"/>
  <c r="G1919" i="29" s="1"/>
  <c r="J1663" i="29"/>
  <c r="G1663" i="29" s="1"/>
  <c r="J1201" i="29"/>
  <c r="G1201" i="29" s="1"/>
  <c r="J274" i="29"/>
  <c r="G274" i="29" s="1"/>
  <c r="J1629" i="29"/>
  <c r="G1629" i="29" s="1"/>
  <c r="J1107" i="29"/>
  <c r="G1107" i="29" s="1"/>
  <c r="J97" i="29"/>
  <c r="G97" i="29" s="1"/>
  <c r="J1391" i="29"/>
  <c r="G1391" i="29" s="1"/>
  <c r="J1135" i="29"/>
  <c r="G1135" i="29" s="1"/>
  <c r="J879" i="29"/>
  <c r="G879" i="29" s="1"/>
  <c r="J623" i="29"/>
  <c r="G623" i="29" s="1"/>
  <c r="J367" i="29"/>
  <c r="G367" i="29" s="1"/>
  <c r="J111" i="29"/>
  <c r="G111" i="29" s="1"/>
  <c r="J878" i="29"/>
  <c r="G878" i="29" s="1"/>
  <c r="J622" i="29"/>
  <c r="G622" i="29" s="1"/>
  <c r="J366" i="29"/>
  <c r="G366" i="29" s="1"/>
  <c r="J110" i="29"/>
  <c r="G110" i="29" s="1"/>
  <c r="J477" i="29"/>
  <c r="G477" i="29" s="1"/>
  <c r="J221" i="29"/>
  <c r="G221" i="29" s="1"/>
  <c r="J1324" i="29"/>
  <c r="G1324" i="29" s="1"/>
  <c r="J1068" i="29"/>
  <c r="G1068" i="29" s="1"/>
  <c r="J812" i="29"/>
  <c r="G812" i="29" s="1"/>
  <c r="J556" i="29"/>
  <c r="G556" i="29" s="1"/>
  <c r="J300" i="29"/>
  <c r="G300" i="29" s="1"/>
  <c r="J44" i="29"/>
  <c r="G44" i="29" s="1"/>
  <c r="J1403" i="29"/>
  <c r="G1403" i="29" s="1"/>
  <c r="J1147" i="29"/>
  <c r="G1147" i="29" s="1"/>
  <c r="J891" i="29"/>
  <c r="G891" i="29" s="1"/>
  <c r="J635" i="29"/>
  <c r="G635" i="29" s="1"/>
  <c r="J379" i="29"/>
  <c r="G379" i="29" s="1"/>
  <c r="J123" i="29"/>
  <c r="G123" i="29" s="1"/>
  <c r="J1482" i="29"/>
  <c r="G1482" i="29" s="1"/>
  <c r="J1226" i="29"/>
  <c r="G1226" i="29" s="1"/>
  <c r="J970" i="29"/>
  <c r="G970" i="29" s="1"/>
  <c r="J714" i="29"/>
  <c r="G714" i="29" s="1"/>
  <c r="J458" i="29"/>
  <c r="G458" i="29" s="1"/>
  <c r="J202" i="29"/>
  <c r="G202" i="29" s="1"/>
  <c r="J1561" i="29"/>
  <c r="G1561" i="29" s="1"/>
  <c r="J1305" i="29"/>
  <c r="G1305" i="29" s="1"/>
  <c r="J1049" i="29"/>
  <c r="G1049" i="29" s="1"/>
  <c r="J793" i="29"/>
  <c r="G793" i="29" s="1"/>
  <c r="J537" i="29"/>
  <c r="G537" i="29" s="1"/>
  <c r="J281" i="29"/>
  <c r="G281" i="29" s="1"/>
  <c r="J25" i="29"/>
  <c r="G25" i="29" s="1"/>
  <c r="J1384" i="29"/>
  <c r="G1384" i="29" s="1"/>
  <c r="J1128" i="29"/>
  <c r="G1128" i="29" s="1"/>
  <c r="J872" i="29"/>
  <c r="G872" i="29" s="1"/>
  <c r="J616" i="29"/>
  <c r="G616" i="29" s="1"/>
  <c r="J360" i="29"/>
  <c r="G360" i="29" s="1"/>
  <c r="J104" i="29"/>
  <c r="G104" i="29" s="1"/>
  <c r="J1207" i="29"/>
  <c r="G1207" i="29" s="1"/>
  <c r="J951" i="29"/>
  <c r="G951" i="29" s="1"/>
  <c r="J695" i="29"/>
  <c r="G695" i="29" s="1"/>
  <c r="J439" i="29"/>
  <c r="G439" i="29" s="1"/>
  <c r="J183" i="29"/>
  <c r="G183" i="29" s="1"/>
  <c r="J1526" i="29"/>
  <c r="G1526" i="29" s="1"/>
  <c r="J1270" i="29"/>
  <c r="G1270" i="29" s="1"/>
  <c r="J1014" i="29"/>
  <c r="G1014" i="29" s="1"/>
  <c r="J758" i="29"/>
  <c r="G758" i="29" s="1"/>
  <c r="J502" i="29"/>
  <c r="G502" i="29" s="1"/>
  <c r="J246" i="29"/>
  <c r="G246" i="29" s="1"/>
  <c r="J1605" i="29"/>
  <c r="G1605" i="29" s="1"/>
  <c r="J1349" i="29"/>
  <c r="G1349" i="29" s="1"/>
  <c r="J1093" i="29"/>
  <c r="G1093" i="29" s="1"/>
  <c r="J837" i="29"/>
  <c r="G837" i="29" s="1"/>
  <c r="J581" i="29"/>
  <c r="G581" i="29" s="1"/>
  <c r="J325" i="29"/>
  <c r="G325" i="29" s="1"/>
  <c r="J69" i="29"/>
  <c r="G69" i="29" s="1"/>
  <c r="J1092" i="29"/>
  <c r="G1092" i="29" s="1"/>
  <c r="J836" i="29"/>
  <c r="G836" i="29" s="1"/>
  <c r="J580" i="29"/>
  <c r="G580" i="29" s="1"/>
  <c r="J324" i="29"/>
  <c r="G324" i="29" s="1"/>
  <c r="J68" i="29"/>
  <c r="G68" i="29" s="1"/>
  <c r="J435" i="29"/>
  <c r="G435" i="29" s="1"/>
  <c r="J179" i="29"/>
  <c r="G179" i="29" s="1"/>
  <c r="J3337" i="29"/>
  <c r="G3337" i="29" s="1"/>
  <c r="J2332" i="29"/>
  <c r="G2332" i="29" s="1"/>
  <c r="J913" i="29"/>
  <c r="G913" i="29" s="1"/>
  <c r="J3140" i="29"/>
  <c r="G3140" i="29" s="1"/>
  <c r="J2426" i="29"/>
  <c r="G2426" i="29" s="1"/>
  <c r="J3127" i="29"/>
  <c r="G3127" i="29" s="1"/>
  <c r="J3347" i="29"/>
  <c r="G3347" i="29" s="1"/>
  <c r="J3193" i="29"/>
  <c r="G3193" i="29" s="1"/>
  <c r="J2235" i="29"/>
  <c r="G2235" i="29" s="1"/>
  <c r="J3478" i="29"/>
  <c r="G3478" i="29" s="1"/>
  <c r="J2939" i="29"/>
  <c r="G2939" i="29" s="1"/>
  <c r="J1345" i="29"/>
  <c r="G1345" i="29" s="1"/>
  <c r="J3362" i="29"/>
  <c r="G3362" i="29" s="1"/>
  <c r="J2679" i="29"/>
  <c r="G2679" i="29" s="1"/>
  <c r="J3498" i="29"/>
  <c r="G3498" i="29" s="1"/>
  <c r="J2987" i="29"/>
  <c r="G2987" i="29" s="1"/>
  <c r="J1607" i="29"/>
  <c r="G1607" i="29" s="1"/>
  <c r="J3330" i="29"/>
  <c r="G3330" i="29" s="1"/>
  <c r="J2603" i="29"/>
  <c r="G2603" i="29" s="1"/>
  <c r="J3442" i="29"/>
  <c r="G3442" i="29" s="1"/>
  <c r="J2856" i="29"/>
  <c r="G2856" i="29" s="1"/>
  <c r="J577" i="29"/>
  <c r="G577" i="29" s="1"/>
  <c r="J3030" i="29"/>
  <c r="G3030" i="29" s="1"/>
  <c r="J1721" i="29"/>
  <c r="G1721" i="29" s="1"/>
  <c r="J3464" i="29"/>
  <c r="G3464" i="29" s="1"/>
  <c r="J2916" i="29"/>
  <c r="G2916" i="29" s="1"/>
  <c r="J1182" i="29"/>
  <c r="G1182" i="29" s="1"/>
  <c r="J3026" i="29"/>
  <c r="G3026" i="29" s="1"/>
  <c r="J1694" i="29"/>
  <c r="G1694" i="29" s="1"/>
  <c r="J3378" i="29"/>
  <c r="G3378" i="29" s="1"/>
  <c r="J2712" i="29"/>
  <c r="G2712" i="29" s="1"/>
  <c r="J3370" i="29"/>
  <c r="G3370" i="29" s="1"/>
  <c r="J2708" i="29"/>
  <c r="G2708" i="29" s="1"/>
  <c r="J3014" i="29"/>
  <c r="G3014" i="29" s="1"/>
  <c r="J1662" i="29"/>
  <c r="G1662" i="29" s="1"/>
  <c r="J2774" i="29"/>
  <c r="G2774" i="29" s="1"/>
  <c r="J2518" i="29"/>
  <c r="G2518" i="29" s="1"/>
  <c r="J2156" i="29"/>
  <c r="G2156" i="29" s="1"/>
  <c r="J1687" i="29"/>
  <c r="G1687" i="29" s="1"/>
  <c r="J3477" i="29"/>
  <c r="G3477" i="29" s="1"/>
  <c r="J3221" i="29"/>
  <c r="G3221" i="29" s="1"/>
  <c r="J2965" i="29"/>
  <c r="G2965" i="29" s="1"/>
  <c r="J2709" i="29"/>
  <c r="G2709" i="29" s="1"/>
  <c r="J2445" i="29"/>
  <c r="G2445" i="29" s="1"/>
  <c r="J2042" i="29"/>
  <c r="G2042" i="29" s="1"/>
  <c r="J1468" i="29"/>
  <c r="G1468" i="29" s="1"/>
  <c r="J3027" i="29"/>
  <c r="G3027" i="29" s="1"/>
  <c r="J2771" i="29"/>
  <c r="G2771" i="29" s="1"/>
  <c r="J2515" i="29"/>
  <c r="G2515" i="29" s="1"/>
  <c r="J2153" i="29"/>
  <c r="G2153" i="29" s="1"/>
  <c r="J1678" i="29"/>
  <c r="G1678" i="29" s="1"/>
  <c r="J2962" i="29"/>
  <c r="G2962" i="29" s="1"/>
  <c r="J2706" i="29"/>
  <c r="G2706" i="29" s="1"/>
  <c r="J2442" i="29"/>
  <c r="G2442" i="29" s="1"/>
  <c r="J2038" i="29"/>
  <c r="G2038" i="29" s="1"/>
  <c r="J1458" i="29"/>
  <c r="G1458" i="29" s="1"/>
  <c r="J3409" i="29"/>
  <c r="G3409" i="29" s="1"/>
  <c r="J3153" i="29"/>
  <c r="G3153" i="29" s="1"/>
  <c r="J2897" i="29"/>
  <c r="G2897" i="29" s="1"/>
  <c r="J2641" i="29"/>
  <c r="G2641" i="29" s="1"/>
  <c r="J2347" i="29"/>
  <c r="G2347" i="29" s="1"/>
  <c r="J1918" i="29"/>
  <c r="G1918" i="29" s="1"/>
  <c r="J1011" i="29"/>
  <c r="G1011" i="29" s="1"/>
  <c r="J3344" i="29"/>
  <c r="G3344" i="29" s="1"/>
  <c r="J3088" i="29"/>
  <c r="G3088" i="29" s="1"/>
  <c r="J2832" i="29"/>
  <c r="G2832" i="29" s="1"/>
  <c r="J2576" i="29"/>
  <c r="G2576" i="29" s="1"/>
  <c r="J2252" i="29"/>
  <c r="G2252" i="29" s="1"/>
  <c r="J1802" i="29"/>
  <c r="G1802" i="29" s="1"/>
  <c r="J162" i="29"/>
  <c r="G162" i="29" s="1"/>
  <c r="J3359" i="29"/>
  <c r="G3359" i="29" s="1"/>
  <c r="J3103" i="29"/>
  <c r="G3103" i="29" s="1"/>
  <c r="J2847" i="29"/>
  <c r="G2847" i="29" s="1"/>
  <c r="J2591" i="29"/>
  <c r="G2591" i="29" s="1"/>
  <c r="J2274" i="29"/>
  <c r="G2274" i="29" s="1"/>
  <c r="J1833" i="29"/>
  <c r="G1833" i="29" s="1"/>
  <c r="J418" i="29"/>
  <c r="G418" i="29" s="1"/>
  <c r="J3294" i="29"/>
  <c r="G3294" i="29" s="1"/>
  <c r="J3038" i="29"/>
  <c r="G3038" i="29" s="1"/>
  <c r="J2782" i="29"/>
  <c r="G2782" i="29" s="1"/>
  <c r="J2526" i="29"/>
  <c r="G2526" i="29" s="1"/>
  <c r="J2171" i="29"/>
  <c r="G2171" i="29" s="1"/>
  <c r="J1703" i="29"/>
  <c r="G1703" i="29" s="1"/>
  <c r="J3309" i="29"/>
  <c r="G3309" i="29" s="1"/>
  <c r="J3053" i="29"/>
  <c r="G3053" i="29" s="1"/>
  <c r="J2797" i="29"/>
  <c r="G2797" i="29" s="1"/>
  <c r="J2541" i="29"/>
  <c r="G2541" i="29" s="1"/>
  <c r="J2199" i="29"/>
  <c r="G2199" i="29" s="1"/>
  <c r="J1734" i="29"/>
  <c r="G1734" i="29" s="1"/>
  <c r="J3260" i="29"/>
  <c r="G3260" i="29" s="1"/>
  <c r="J3004" i="29"/>
  <c r="G3004" i="29" s="1"/>
  <c r="J2748" i="29"/>
  <c r="G2748" i="29" s="1"/>
  <c r="J2492" i="29"/>
  <c r="G2492" i="29" s="1"/>
  <c r="J2109" i="29"/>
  <c r="G2109" i="29" s="1"/>
  <c r="J1630" i="29"/>
  <c r="G1630" i="29" s="1"/>
  <c r="J3066" i="29"/>
  <c r="G3066" i="29" s="1"/>
  <c r="J2810" i="29"/>
  <c r="G2810" i="29" s="1"/>
  <c r="J2554" i="29"/>
  <c r="G2554" i="29" s="1"/>
  <c r="J2220" i="29"/>
  <c r="G2220" i="29" s="1"/>
  <c r="J1756" i="29"/>
  <c r="G1756" i="29" s="1"/>
  <c r="J3145" i="29"/>
  <c r="G3145" i="29" s="1"/>
  <c r="J2889" i="29"/>
  <c r="G2889" i="29" s="1"/>
  <c r="J2633" i="29"/>
  <c r="G2633" i="29" s="1"/>
  <c r="J2334" i="29"/>
  <c r="G2334" i="29" s="1"/>
  <c r="J1909" i="29"/>
  <c r="G1909" i="29" s="1"/>
  <c r="J915" i="29"/>
  <c r="G915" i="29" s="1"/>
  <c r="J705" i="29"/>
  <c r="G705" i="29" s="1"/>
  <c r="J2344" i="29"/>
  <c r="G2344" i="29" s="1"/>
  <c r="J2088" i="29"/>
  <c r="G2088" i="29" s="1"/>
  <c r="J1832" i="29"/>
  <c r="G1832" i="29" s="1"/>
  <c r="J1548" i="29"/>
  <c r="G1548" i="29" s="1"/>
  <c r="J960" i="29"/>
  <c r="G960" i="29" s="1"/>
  <c r="J1600" i="29"/>
  <c r="G1600" i="29" s="1"/>
  <c r="J1053" i="29"/>
  <c r="G1053" i="29" s="1"/>
  <c r="J1598" i="29"/>
  <c r="G1598" i="29" s="1"/>
  <c r="J1043" i="29"/>
  <c r="G1043" i="29" s="1"/>
  <c r="J2468" i="29"/>
  <c r="G2468" i="29" s="1"/>
  <c r="J2212" i="29"/>
  <c r="G2212" i="29" s="1"/>
  <c r="J1956" i="29"/>
  <c r="G1956" i="29" s="1"/>
  <c r="J1700" i="29"/>
  <c r="G1700" i="29" s="1"/>
  <c r="J1297" i="29"/>
  <c r="G1297" i="29" s="1"/>
  <c r="J480" i="29"/>
  <c r="G480" i="29" s="1"/>
  <c r="J2291" i="29"/>
  <c r="G2291" i="29" s="1"/>
  <c r="J2035" i="29"/>
  <c r="G2035" i="29" s="1"/>
  <c r="J1779" i="29"/>
  <c r="G1779" i="29" s="1"/>
  <c r="J1453" i="29"/>
  <c r="G1453" i="29" s="1"/>
  <c r="J786" i="29"/>
  <c r="G786" i="29" s="1"/>
  <c r="J2130" i="29"/>
  <c r="G2130" i="29" s="1"/>
  <c r="J1874" i="29"/>
  <c r="G1874" i="29" s="1"/>
  <c r="J1618" i="29"/>
  <c r="G1618" i="29" s="1"/>
  <c r="J1085" i="29"/>
  <c r="G1085" i="29" s="1"/>
  <c r="J34" i="29"/>
  <c r="G34" i="29" s="1"/>
  <c r="J2225" i="29"/>
  <c r="G2225" i="29" s="1"/>
  <c r="J1969" i="29"/>
  <c r="G1969" i="29" s="1"/>
  <c r="J1713" i="29"/>
  <c r="G1713" i="29" s="1"/>
  <c r="J1328" i="29"/>
  <c r="G1328" i="29" s="1"/>
  <c r="J545" i="29"/>
  <c r="G545" i="29" s="1"/>
  <c r="J2064" i="29"/>
  <c r="G2064" i="29" s="1"/>
  <c r="J1808" i="29"/>
  <c r="G1808" i="29" s="1"/>
  <c r="J1504" i="29"/>
  <c r="G1504" i="29" s="1"/>
  <c r="J881" i="29"/>
  <c r="G881" i="29" s="1"/>
  <c r="J2415" i="29"/>
  <c r="G2415" i="29" s="1"/>
  <c r="J2159" i="29"/>
  <c r="G2159" i="29" s="1"/>
  <c r="J1903" i="29"/>
  <c r="G1903" i="29" s="1"/>
  <c r="J1647" i="29"/>
  <c r="G1647" i="29" s="1"/>
  <c r="J1155" i="29"/>
  <c r="G1155" i="29" s="1"/>
  <c r="J193" i="29"/>
  <c r="G193" i="29" s="1"/>
  <c r="J1612" i="29"/>
  <c r="G1612" i="29" s="1"/>
  <c r="J1070" i="29"/>
  <c r="G1070" i="29" s="1"/>
  <c r="J16" i="29"/>
  <c r="G16" i="29" s="1"/>
  <c r="J1375" i="29"/>
  <c r="G1375" i="29" s="1"/>
  <c r="J1119" i="29"/>
  <c r="G1119" i="29" s="1"/>
  <c r="J863" i="29"/>
  <c r="G863" i="29" s="1"/>
  <c r="J607" i="29"/>
  <c r="G607" i="29" s="1"/>
  <c r="J351" i="29"/>
  <c r="G351" i="29" s="1"/>
  <c r="J95" i="29"/>
  <c r="G95" i="29" s="1"/>
  <c r="J862" i="29"/>
  <c r="G862" i="29" s="1"/>
  <c r="J606" i="29"/>
  <c r="G606" i="29" s="1"/>
  <c r="J350" i="29"/>
  <c r="G350" i="29" s="1"/>
  <c r="J94" i="29"/>
  <c r="G94" i="29" s="1"/>
  <c r="J461" i="29"/>
  <c r="G461" i="29" s="1"/>
  <c r="J205" i="29"/>
  <c r="G205" i="29" s="1"/>
  <c r="J1308" i="29"/>
  <c r="G1308" i="29" s="1"/>
  <c r="J1052" i="29"/>
  <c r="G1052" i="29" s="1"/>
  <c r="J796" i="29"/>
  <c r="G796" i="29" s="1"/>
  <c r="J540" i="29"/>
  <c r="G540" i="29" s="1"/>
  <c r="J284" i="29"/>
  <c r="G284" i="29" s="1"/>
  <c r="J28" i="29"/>
  <c r="G28" i="29" s="1"/>
  <c r="J1387" i="29"/>
  <c r="G1387" i="29" s="1"/>
  <c r="J1131" i="29"/>
  <c r="G1131" i="29" s="1"/>
  <c r="J875" i="29"/>
  <c r="G875" i="29" s="1"/>
  <c r="J619" i="29"/>
  <c r="G619" i="29" s="1"/>
  <c r="J363" i="29"/>
  <c r="G363" i="29" s="1"/>
  <c r="J107" i="29"/>
  <c r="G107" i="29" s="1"/>
  <c r="J1466" i="29"/>
  <c r="G1466" i="29" s="1"/>
  <c r="J1210" i="29"/>
  <c r="G1210" i="29" s="1"/>
  <c r="J954" i="29"/>
  <c r="G954" i="29" s="1"/>
  <c r="J698" i="29"/>
  <c r="G698" i="29" s="1"/>
  <c r="J442" i="29"/>
  <c r="G442" i="29" s="1"/>
  <c r="J186" i="29"/>
  <c r="G186" i="29" s="1"/>
  <c r="J1545" i="29"/>
  <c r="G1545" i="29" s="1"/>
  <c r="J1289" i="29"/>
  <c r="G1289" i="29" s="1"/>
  <c r="J1033" i="29"/>
  <c r="G1033" i="29" s="1"/>
  <c r="J777" i="29"/>
  <c r="G777" i="29" s="1"/>
  <c r="J521" i="29"/>
  <c r="G521" i="29" s="1"/>
  <c r="J265" i="29"/>
  <c r="G265" i="29" s="1"/>
  <c r="J9" i="29"/>
  <c r="G9" i="29" s="1"/>
  <c r="J1368" i="29"/>
  <c r="G1368" i="29" s="1"/>
  <c r="J1112" i="29"/>
  <c r="G1112" i="29" s="1"/>
  <c r="J856" i="29"/>
  <c r="G856" i="29" s="1"/>
  <c r="J600" i="29"/>
  <c r="G600" i="29" s="1"/>
  <c r="J344" i="29"/>
  <c r="G344" i="29" s="1"/>
  <c r="J88" i="29"/>
  <c r="G88" i="29" s="1"/>
  <c r="J1191" i="29"/>
  <c r="G1191" i="29" s="1"/>
  <c r="J935" i="29"/>
  <c r="G935" i="29" s="1"/>
  <c r="J679" i="29"/>
  <c r="G679" i="29" s="1"/>
  <c r="J423" i="29"/>
  <c r="G423" i="29" s="1"/>
  <c r="J167" i="29"/>
  <c r="G167" i="29" s="1"/>
  <c r="J1510" i="29"/>
  <c r="G1510" i="29" s="1"/>
  <c r="J1254" i="29"/>
  <c r="G1254" i="29" s="1"/>
  <c r="J998" i="29"/>
  <c r="G998" i="29" s="1"/>
  <c r="J742" i="29"/>
  <c r="G742" i="29" s="1"/>
  <c r="J486" i="29"/>
  <c r="G486" i="29" s="1"/>
  <c r="J230" i="29"/>
  <c r="G230" i="29" s="1"/>
  <c r="J1589" i="29"/>
  <c r="G1589" i="29" s="1"/>
  <c r="J1333" i="29"/>
  <c r="G1333" i="29" s="1"/>
  <c r="J1077" i="29"/>
  <c r="G1077" i="29" s="1"/>
  <c r="J821" i="29"/>
  <c r="G821" i="29" s="1"/>
  <c r="J565" i="29"/>
  <c r="G565" i="29" s="1"/>
  <c r="J309" i="29"/>
  <c r="G309" i="29" s="1"/>
  <c r="J53" i="29"/>
  <c r="G53" i="29" s="1"/>
  <c r="J1076" i="29"/>
  <c r="G1076" i="29" s="1"/>
  <c r="J820" i="29"/>
  <c r="G820" i="29" s="1"/>
  <c r="J564" i="29"/>
  <c r="G564" i="29" s="1"/>
  <c r="J308" i="29"/>
  <c r="G308" i="29" s="1"/>
  <c r="J52" i="29"/>
  <c r="G52" i="29" s="1"/>
  <c r="J419" i="29"/>
  <c r="G419" i="29" s="1"/>
  <c r="J163" i="29"/>
  <c r="G163" i="29" s="1"/>
  <c r="J3284" i="29"/>
  <c r="G3284" i="29" s="1"/>
  <c r="J3170" i="29"/>
  <c r="G3170" i="29" s="1"/>
  <c r="J3490" i="29"/>
  <c r="G3490" i="29" s="1"/>
  <c r="J2952" i="29"/>
  <c r="G2952" i="29" s="1"/>
  <c r="J2014" i="29"/>
  <c r="G2014" i="29" s="1"/>
  <c r="J2936" i="29"/>
  <c r="G2936" i="29" s="1"/>
  <c r="J3234" i="29"/>
  <c r="G3234" i="29" s="1"/>
  <c r="J3451" i="29"/>
  <c r="G3451" i="29" s="1"/>
  <c r="J3431" i="29"/>
  <c r="G3431" i="29" s="1"/>
  <c r="J3163" i="29"/>
  <c r="G3163" i="29" s="1"/>
  <c r="J2124" i="29"/>
  <c r="G2124" i="29" s="1"/>
  <c r="J3448" i="29"/>
  <c r="G3448" i="29" s="1"/>
  <c r="J2875" i="29"/>
  <c r="G2875" i="29" s="1"/>
  <c r="J770" i="29"/>
  <c r="G770" i="29" s="1"/>
  <c r="J3332" i="29"/>
  <c r="G3332" i="29" s="1"/>
  <c r="J2615" i="29"/>
  <c r="G2615" i="29" s="1"/>
  <c r="J3474" i="29"/>
  <c r="G3474" i="29" s="1"/>
  <c r="J2932" i="29"/>
  <c r="G2932" i="29" s="1"/>
  <c r="J1300" i="29"/>
  <c r="G1300" i="29" s="1"/>
  <c r="J3300" i="29"/>
  <c r="G3300" i="29" s="1"/>
  <c r="J2539" i="29"/>
  <c r="G2539" i="29" s="1"/>
  <c r="J3412" i="29"/>
  <c r="G3412" i="29" s="1"/>
  <c r="J2792" i="29"/>
  <c r="G2792" i="29" s="1"/>
  <c r="J3495" i="29"/>
  <c r="G3495" i="29" s="1"/>
  <c r="J2982" i="29"/>
  <c r="G2982" i="29" s="1"/>
  <c r="J1552" i="29"/>
  <c r="G1552" i="29" s="1"/>
  <c r="J3434" i="29"/>
  <c r="G3434" i="29" s="1"/>
  <c r="J2852" i="29"/>
  <c r="G2852" i="29" s="1"/>
  <c r="J512" i="29"/>
  <c r="G512" i="29" s="1"/>
  <c r="J3492" i="29"/>
  <c r="G3492" i="29" s="1"/>
  <c r="J2971" i="29"/>
  <c r="G2971" i="29" s="1"/>
  <c r="J1492" i="29"/>
  <c r="G1492" i="29" s="1"/>
  <c r="J3348" i="29"/>
  <c r="G3348" i="29" s="1"/>
  <c r="J2648" i="29"/>
  <c r="G2648" i="29" s="1"/>
  <c r="J3346" i="29"/>
  <c r="G3346" i="29" s="1"/>
  <c r="J2644" i="29"/>
  <c r="G2644" i="29" s="1"/>
  <c r="J3482" i="29"/>
  <c r="G3482" i="29" s="1"/>
  <c r="J2955" i="29"/>
  <c r="G2955" i="29" s="1"/>
  <c r="J1412" i="29"/>
  <c r="G1412" i="29" s="1"/>
  <c r="J2758" i="29"/>
  <c r="G2758" i="29" s="1"/>
  <c r="J2502" i="29"/>
  <c r="G2502" i="29" s="1"/>
  <c r="J2126" i="29"/>
  <c r="G2126" i="29" s="1"/>
  <c r="J1655" i="29"/>
  <c r="G1655" i="29" s="1"/>
  <c r="J3461" i="29"/>
  <c r="G3461" i="29" s="1"/>
  <c r="J3205" i="29"/>
  <c r="G3205" i="29" s="1"/>
  <c r="J2949" i="29"/>
  <c r="G2949" i="29" s="1"/>
  <c r="J2693" i="29"/>
  <c r="G2693" i="29" s="1"/>
  <c r="J2423" i="29"/>
  <c r="G2423" i="29" s="1"/>
  <c r="J2012" i="29"/>
  <c r="G2012" i="29" s="1"/>
  <c r="J1388" i="29"/>
  <c r="G1388" i="29" s="1"/>
  <c r="J3011" i="29"/>
  <c r="G3011" i="29" s="1"/>
  <c r="J2755" i="29"/>
  <c r="G2755" i="29" s="1"/>
  <c r="J2499" i="29"/>
  <c r="G2499" i="29" s="1"/>
  <c r="J2123" i="29"/>
  <c r="G2123" i="29" s="1"/>
  <c r="J1646" i="29"/>
  <c r="G1646" i="29" s="1"/>
  <c r="J2946" i="29"/>
  <c r="G2946" i="29" s="1"/>
  <c r="J2690" i="29"/>
  <c r="G2690" i="29" s="1"/>
  <c r="J2418" i="29"/>
  <c r="G2418" i="29" s="1"/>
  <c r="J2009" i="29"/>
  <c r="G2009" i="29" s="1"/>
  <c r="J1378" i="29"/>
  <c r="G1378" i="29" s="1"/>
  <c r="J3393" i="29"/>
  <c r="G3393" i="29" s="1"/>
  <c r="J3137" i="29"/>
  <c r="G3137" i="29" s="1"/>
  <c r="J2881" i="29"/>
  <c r="G2881" i="29" s="1"/>
  <c r="J2625" i="29"/>
  <c r="G2625" i="29" s="1"/>
  <c r="J2325" i="29"/>
  <c r="G2325" i="29" s="1"/>
  <c r="J1894" i="29"/>
  <c r="G1894" i="29" s="1"/>
  <c r="J850" i="29"/>
  <c r="G850" i="29" s="1"/>
  <c r="J3328" i="29"/>
  <c r="G3328" i="29" s="1"/>
  <c r="J3072" i="29"/>
  <c r="G3072" i="29" s="1"/>
  <c r="J2816" i="29"/>
  <c r="G2816" i="29" s="1"/>
  <c r="J2560" i="29"/>
  <c r="G2560" i="29" s="1"/>
  <c r="J2230" i="29"/>
  <c r="G2230" i="29" s="1"/>
  <c r="J1770" i="29"/>
  <c r="G1770" i="29" s="1"/>
  <c r="J3343" i="29"/>
  <c r="G3343" i="29" s="1"/>
  <c r="J3087" i="29"/>
  <c r="G3087" i="29" s="1"/>
  <c r="J2831" i="29"/>
  <c r="G2831" i="29" s="1"/>
  <c r="J2575" i="29"/>
  <c r="G2575" i="29" s="1"/>
  <c r="J2251" i="29"/>
  <c r="G2251" i="29" s="1"/>
  <c r="J1801" i="29"/>
  <c r="G1801" i="29" s="1"/>
  <c r="J146" i="29"/>
  <c r="G146" i="29" s="1"/>
  <c r="J3278" i="29"/>
  <c r="G3278" i="29" s="1"/>
  <c r="J3022" i="29"/>
  <c r="G3022" i="29" s="1"/>
  <c r="J2766" i="29"/>
  <c r="G2766" i="29" s="1"/>
  <c r="J2510" i="29"/>
  <c r="G2510" i="29" s="1"/>
  <c r="J2141" i="29"/>
  <c r="G2141" i="29" s="1"/>
  <c r="J1671" i="29"/>
  <c r="G1671" i="29" s="1"/>
  <c r="J3293" i="29"/>
  <c r="G3293" i="29" s="1"/>
  <c r="J3037" i="29"/>
  <c r="G3037" i="29" s="1"/>
  <c r="J2781" i="29"/>
  <c r="G2781" i="29" s="1"/>
  <c r="J2525" i="29"/>
  <c r="G2525" i="29" s="1"/>
  <c r="J2170" i="29"/>
  <c r="G2170" i="29" s="1"/>
  <c r="J1702" i="29"/>
  <c r="G1702" i="29" s="1"/>
  <c r="J3500" i="29"/>
  <c r="G3500" i="29" s="1"/>
  <c r="J3244" i="29"/>
  <c r="G3244" i="29" s="1"/>
  <c r="J2988" i="29"/>
  <c r="G2988" i="29" s="1"/>
  <c r="J2732" i="29"/>
  <c r="G2732" i="29" s="1"/>
  <c r="J2476" i="29"/>
  <c r="G2476" i="29" s="1"/>
  <c r="J2085" i="29"/>
  <c r="G2085" i="29" s="1"/>
  <c r="J1580" i="29"/>
  <c r="G1580" i="29" s="1"/>
  <c r="J3050" i="29"/>
  <c r="G3050" i="29" s="1"/>
  <c r="J2794" i="29"/>
  <c r="G2794" i="29" s="1"/>
  <c r="J2538" i="29"/>
  <c r="G2538" i="29" s="1"/>
  <c r="J2190" i="29"/>
  <c r="G2190" i="29" s="1"/>
  <c r="J1724" i="29"/>
  <c r="G1724" i="29" s="1"/>
  <c r="J3129" i="29"/>
  <c r="G3129" i="29" s="1"/>
  <c r="J2873" i="29"/>
  <c r="G2873" i="29" s="1"/>
  <c r="J2617" i="29"/>
  <c r="G2617" i="29" s="1"/>
  <c r="J2313" i="29"/>
  <c r="G2313" i="29" s="1"/>
  <c r="J1879" i="29"/>
  <c r="G1879" i="29" s="1"/>
  <c r="J765" i="29"/>
  <c r="G765" i="29" s="1"/>
  <c r="J656" i="29"/>
  <c r="G656" i="29" s="1"/>
  <c r="J2328" i="29"/>
  <c r="G2328" i="29" s="1"/>
  <c r="J2072" i="29"/>
  <c r="G2072" i="29" s="1"/>
  <c r="J1816" i="29"/>
  <c r="G1816" i="29" s="1"/>
  <c r="J1518" i="29"/>
  <c r="G1518" i="29" s="1"/>
  <c r="J909" i="29"/>
  <c r="G909" i="29" s="1"/>
  <c r="J1570" i="29"/>
  <c r="G1570" i="29" s="1"/>
  <c r="J1005" i="29"/>
  <c r="G1005" i="29" s="1"/>
  <c r="J1569" i="29"/>
  <c r="G1569" i="29" s="1"/>
  <c r="J995" i="29"/>
  <c r="G995" i="29" s="1"/>
  <c r="J2452" i="29"/>
  <c r="G2452" i="29" s="1"/>
  <c r="J2196" i="29"/>
  <c r="G2196" i="29" s="1"/>
  <c r="J1940" i="29"/>
  <c r="G1940" i="29" s="1"/>
  <c r="J1684" i="29"/>
  <c r="G1684" i="29" s="1"/>
  <c r="J1261" i="29"/>
  <c r="G1261" i="29" s="1"/>
  <c r="J386" i="29"/>
  <c r="G386" i="29" s="1"/>
  <c r="J2275" i="29"/>
  <c r="G2275" i="29" s="1"/>
  <c r="J2019" i="29"/>
  <c r="G2019" i="29" s="1"/>
  <c r="J1763" i="29"/>
  <c r="G1763" i="29" s="1"/>
  <c r="J1424" i="29"/>
  <c r="G1424" i="29" s="1"/>
  <c r="J737" i="29"/>
  <c r="G737" i="29" s="1"/>
  <c r="J2114" i="29"/>
  <c r="G2114" i="29" s="1"/>
  <c r="J1858" i="29"/>
  <c r="G1858" i="29" s="1"/>
  <c r="J1591" i="29"/>
  <c r="G1591" i="29" s="1"/>
  <c r="J1040" i="29"/>
  <c r="G1040" i="29" s="1"/>
  <c r="J2465" i="29"/>
  <c r="G2465" i="29" s="1"/>
  <c r="J2209" i="29"/>
  <c r="G2209" i="29" s="1"/>
  <c r="J1953" i="29"/>
  <c r="G1953" i="29" s="1"/>
  <c r="J1697" i="29"/>
  <c r="G1697" i="29" s="1"/>
  <c r="J1293" i="29"/>
  <c r="G1293" i="29" s="1"/>
  <c r="J464" i="29"/>
  <c r="G464" i="29" s="1"/>
  <c r="J2048" i="29"/>
  <c r="G2048" i="29" s="1"/>
  <c r="J1792" i="29"/>
  <c r="G1792" i="29" s="1"/>
  <c r="J1474" i="29"/>
  <c r="G1474" i="29" s="1"/>
  <c r="J832" i="29"/>
  <c r="G832" i="29" s="1"/>
  <c r="J2399" i="29"/>
  <c r="G2399" i="29" s="1"/>
  <c r="J2143" i="29"/>
  <c r="G2143" i="29" s="1"/>
  <c r="J1887" i="29"/>
  <c r="G1887" i="29" s="1"/>
  <c r="J1631" i="29"/>
  <c r="G1631" i="29" s="1"/>
  <c r="J1118" i="29"/>
  <c r="G1118" i="29" s="1"/>
  <c r="J112" i="29"/>
  <c r="G112" i="29" s="1"/>
  <c r="J1584" i="29"/>
  <c r="G1584" i="29" s="1"/>
  <c r="J1025" i="29"/>
  <c r="G1025" i="29" s="1"/>
  <c r="J1615" i="29"/>
  <c r="G1615" i="29" s="1"/>
  <c r="J1359" i="29"/>
  <c r="G1359" i="29" s="1"/>
  <c r="J1103" i="29"/>
  <c r="G1103" i="29" s="1"/>
  <c r="J847" i="29"/>
  <c r="G847" i="29" s="1"/>
  <c r="J591" i="29"/>
  <c r="G591" i="29" s="1"/>
  <c r="J335" i="29"/>
  <c r="G335" i="29" s="1"/>
  <c r="J79" i="29"/>
  <c r="G79" i="29" s="1"/>
  <c r="J846" i="29"/>
  <c r="G846" i="29" s="1"/>
  <c r="J590" i="29"/>
  <c r="G590" i="29" s="1"/>
  <c r="J334" i="29"/>
  <c r="G334" i="29" s="1"/>
  <c r="J78" i="29"/>
  <c r="G78" i="29" s="1"/>
  <c r="J445" i="29"/>
  <c r="G445" i="29" s="1"/>
  <c r="J189" i="29"/>
  <c r="G189" i="29" s="1"/>
  <c r="J1292" i="29"/>
  <c r="G1292" i="29" s="1"/>
  <c r="J1036" i="29"/>
  <c r="G1036" i="29" s="1"/>
  <c r="J780" i="29"/>
  <c r="G780" i="29" s="1"/>
  <c r="J524" i="29"/>
  <c r="G524" i="29" s="1"/>
  <c r="J268" i="29"/>
  <c r="G268" i="29" s="1"/>
  <c r="J12" i="29"/>
  <c r="G12" i="29" s="1"/>
  <c r="J1371" i="29"/>
  <c r="G1371" i="29" s="1"/>
  <c r="J1115" i="29"/>
  <c r="G1115" i="29" s="1"/>
  <c r="J859" i="29"/>
  <c r="G859" i="29" s="1"/>
  <c r="J603" i="29"/>
  <c r="G603" i="29" s="1"/>
  <c r="J347" i="29"/>
  <c r="G347" i="29" s="1"/>
  <c r="J91" i="29"/>
  <c r="G91" i="29" s="1"/>
  <c r="J1450" i="29"/>
  <c r="G1450" i="29" s="1"/>
  <c r="J1194" i="29"/>
  <c r="G1194" i="29" s="1"/>
  <c r="J938" i="29"/>
  <c r="G938" i="29" s="1"/>
  <c r="J682" i="29"/>
  <c r="G682" i="29" s="1"/>
  <c r="J426" i="29"/>
  <c r="G426" i="29" s="1"/>
  <c r="J170" i="29"/>
  <c r="G170" i="29" s="1"/>
  <c r="J1529" i="29"/>
  <c r="G1529" i="29" s="1"/>
  <c r="J1273" i="29"/>
  <c r="G1273" i="29" s="1"/>
  <c r="J1017" i="29"/>
  <c r="G1017" i="29" s="1"/>
  <c r="J761" i="29"/>
  <c r="G761" i="29" s="1"/>
  <c r="J505" i="29"/>
  <c r="G505" i="29" s="1"/>
  <c r="J249" i="29"/>
  <c r="G249" i="29" s="1"/>
  <c r="J1608" i="29"/>
  <c r="G1608" i="29" s="1"/>
  <c r="J1352" i="29"/>
  <c r="G1352" i="29" s="1"/>
  <c r="J1096" i="29"/>
  <c r="G1096" i="29" s="1"/>
  <c r="J840" i="29"/>
  <c r="G840" i="29" s="1"/>
  <c r="J584" i="29"/>
  <c r="G584" i="29" s="1"/>
  <c r="J328" i="29"/>
  <c r="G328" i="29" s="1"/>
  <c r="J72" i="29"/>
  <c r="G72" i="29" s="1"/>
  <c r="J1175" i="29"/>
  <c r="G1175" i="29" s="1"/>
  <c r="J919" i="29"/>
  <c r="G919" i="29" s="1"/>
  <c r="J663" i="29"/>
  <c r="G663" i="29" s="1"/>
  <c r="J407" i="29"/>
  <c r="G407" i="29" s="1"/>
  <c r="J151" i="29"/>
  <c r="G151" i="29" s="1"/>
  <c r="J1494" i="29"/>
  <c r="G1494" i="29" s="1"/>
  <c r="J1238" i="29"/>
  <c r="G1238" i="29" s="1"/>
  <c r="J982" i="29"/>
  <c r="G982" i="29" s="1"/>
  <c r="J726" i="29"/>
  <c r="G726" i="29" s="1"/>
  <c r="J470" i="29"/>
  <c r="G470" i="29" s="1"/>
  <c r="J214" i="29"/>
  <c r="G214" i="29" s="1"/>
  <c r="J1573" i="29"/>
  <c r="G1573" i="29" s="1"/>
  <c r="J1317" i="29"/>
  <c r="G1317" i="29" s="1"/>
  <c r="J1061" i="29"/>
  <c r="G1061" i="29" s="1"/>
  <c r="J805" i="29"/>
  <c r="G805" i="29" s="1"/>
  <c r="J549" i="29"/>
  <c r="G549" i="29" s="1"/>
  <c r="J293" i="29"/>
  <c r="G293" i="29" s="1"/>
  <c r="J37" i="29"/>
  <c r="G37" i="29" s="1"/>
  <c r="J1060" i="29"/>
  <c r="G1060" i="29" s="1"/>
  <c r="J804" i="29"/>
  <c r="G804" i="29" s="1"/>
  <c r="J548" i="29"/>
  <c r="G548" i="29" s="1"/>
  <c r="J292" i="29"/>
  <c r="G292" i="29" s="1"/>
  <c r="J36" i="29"/>
  <c r="G36" i="29" s="1"/>
  <c r="J403" i="29"/>
  <c r="G403" i="29" s="1"/>
  <c r="J147" i="29"/>
  <c r="G147" i="29" s="1"/>
  <c r="J2823" i="29"/>
  <c r="G2823" i="29" s="1"/>
  <c r="J3003" i="29"/>
  <c r="G3003" i="29" s="1"/>
  <c r="J3371" i="29"/>
  <c r="G3371" i="29" s="1"/>
  <c r="J2696" i="29"/>
  <c r="G2696" i="29" s="1"/>
  <c r="J1406" i="29"/>
  <c r="G1406" i="29" s="1"/>
  <c r="J2680" i="29"/>
  <c r="G2680" i="29" s="1"/>
  <c r="J3106" i="29"/>
  <c r="G3106" i="29" s="1"/>
  <c r="J3338" i="29"/>
  <c r="G3338" i="29" s="1"/>
  <c r="J3318" i="29"/>
  <c r="G3318" i="29" s="1"/>
  <c r="J3131" i="29"/>
  <c r="G3131" i="29" s="1"/>
  <c r="J2011" i="29"/>
  <c r="G2011" i="29" s="1"/>
  <c r="J3418" i="29"/>
  <c r="G3418" i="29" s="1"/>
  <c r="J2811" i="29"/>
  <c r="G2811" i="29" s="1"/>
  <c r="J3303" i="29"/>
  <c r="G3303" i="29" s="1"/>
  <c r="J2551" i="29"/>
  <c r="G2551" i="29" s="1"/>
  <c r="J3444" i="29"/>
  <c r="G3444" i="29" s="1"/>
  <c r="J2868" i="29"/>
  <c r="G2868" i="29" s="1"/>
  <c r="J707" i="29"/>
  <c r="G707" i="29" s="1"/>
  <c r="J3271" i="29"/>
  <c r="G3271" i="29" s="1"/>
  <c r="J2475" i="29"/>
  <c r="G2475" i="29" s="1"/>
  <c r="J3383" i="29"/>
  <c r="G3383" i="29" s="1"/>
  <c r="J2728" i="29"/>
  <c r="G2728" i="29" s="1"/>
  <c r="J3465" i="29"/>
  <c r="G3465" i="29" s="1"/>
  <c r="J2919" i="29"/>
  <c r="G2919" i="29" s="1"/>
  <c r="J1197" i="29"/>
  <c r="G1197" i="29" s="1"/>
  <c r="J3410" i="29"/>
  <c r="G3410" i="29" s="1"/>
  <c r="J2788" i="29"/>
  <c r="G2788" i="29" s="1"/>
  <c r="J3463" i="29"/>
  <c r="G3463" i="29" s="1"/>
  <c r="J2907" i="29"/>
  <c r="G2907" i="29" s="1"/>
  <c r="J1104" i="29"/>
  <c r="G1104" i="29" s="1"/>
  <c r="J3319" i="29"/>
  <c r="G3319" i="29" s="1"/>
  <c r="J2584" i="29"/>
  <c r="G2584" i="29" s="1"/>
  <c r="J3316" i="29"/>
  <c r="G3316" i="29" s="1"/>
  <c r="J2580" i="29"/>
  <c r="G2580" i="29" s="1"/>
  <c r="J3458" i="29"/>
  <c r="G3458" i="29" s="1"/>
  <c r="J2891" i="29"/>
  <c r="G2891" i="29" s="1"/>
  <c r="J957" i="29"/>
  <c r="G957" i="29" s="1"/>
  <c r="J2742" i="29"/>
  <c r="G2742" i="29" s="1"/>
  <c r="J2486" i="29"/>
  <c r="G2486" i="29" s="1"/>
  <c r="J2102" i="29"/>
  <c r="G2102" i="29" s="1"/>
  <c r="J1621" i="29"/>
  <c r="G1621" i="29" s="1"/>
  <c r="J3445" i="29"/>
  <c r="G3445" i="29" s="1"/>
  <c r="J3189" i="29"/>
  <c r="G3189" i="29" s="1"/>
  <c r="J2933" i="29"/>
  <c r="G2933" i="29" s="1"/>
  <c r="J2677" i="29"/>
  <c r="G2677" i="29" s="1"/>
  <c r="J2398" i="29"/>
  <c r="G2398" i="29" s="1"/>
  <c r="J1982" i="29"/>
  <c r="G1982" i="29" s="1"/>
  <c r="J1310" i="29"/>
  <c r="G1310" i="29" s="1"/>
  <c r="J2995" i="29"/>
  <c r="G2995" i="29" s="1"/>
  <c r="J2739" i="29"/>
  <c r="G2739" i="29" s="1"/>
  <c r="J2483" i="29"/>
  <c r="G2483" i="29" s="1"/>
  <c r="J2093" i="29"/>
  <c r="G2093" i="29" s="1"/>
  <c r="J1606" i="29"/>
  <c r="G1606" i="29" s="1"/>
  <c r="J2930" i="29"/>
  <c r="G2930" i="29" s="1"/>
  <c r="J2674" i="29"/>
  <c r="G2674" i="29" s="1"/>
  <c r="J2395" i="29"/>
  <c r="G2395" i="29" s="1"/>
  <c r="J1979" i="29"/>
  <c r="G1979" i="29" s="1"/>
  <c r="J1280" i="29"/>
  <c r="G1280" i="29" s="1"/>
  <c r="J3377" i="29"/>
  <c r="G3377" i="29" s="1"/>
  <c r="J3121" i="29"/>
  <c r="G3121" i="29" s="1"/>
  <c r="J2865" i="29"/>
  <c r="G2865" i="29" s="1"/>
  <c r="J2609" i="29"/>
  <c r="G2609" i="29" s="1"/>
  <c r="J2300" i="29"/>
  <c r="G2300" i="29" s="1"/>
  <c r="J1865" i="29"/>
  <c r="G1865" i="29" s="1"/>
  <c r="J672" i="29"/>
  <c r="G672" i="29" s="1"/>
  <c r="J3312" i="29"/>
  <c r="G3312" i="29" s="1"/>
  <c r="J3056" i="29"/>
  <c r="G3056" i="29" s="1"/>
  <c r="J2800" i="29"/>
  <c r="G2800" i="29" s="1"/>
  <c r="J2544" i="29"/>
  <c r="G2544" i="29" s="1"/>
  <c r="J2203" i="29"/>
  <c r="G2203" i="29" s="1"/>
  <c r="J1738" i="29"/>
  <c r="G1738" i="29" s="1"/>
  <c r="J3327" i="29"/>
  <c r="G3327" i="29" s="1"/>
  <c r="J3071" i="29"/>
  <c r="G3071" i="29" s="1"/>
  <c r="J2815" i="29"/>
  <c r="G2815" i="29" s="1"/>
  <c r="J2559" i="29"/>
  <c r="G2559" i="29" s="1"/>
  <c r="J2229" i="29"/>
  <c r="G2229" i="29" s="1"/>
  <c r="J1769" i="29"/>
  <c r="G1769" i="29" s="1"/>
  <c r="J3262" i="29"/>
  <c r="G3262" i="29" s="1"/>
  <c r="J3006" i="29"/>
  <c r="G3006" i="29" s="1"/>
  <c r="J2750" i="29"/>
  <c r="G2750" i="29" s="1"/>
  <c r="J2494" i="29"/>
  <c r="G2494" i="29" s="1"/>
  <c r="J2117" i="29"/>
  <c r="G2117" i="29" s="1"/>
  <c r="J1639" i="29"/>
  <c r="G1639" i="29" s="1"/>
  <c r="J3277" i="29"/>
  <c r="G3277" i="29" s="1"/>
  <c r="J3021" i="29"/>
  <c r="G3021" i="29" s="1"/>
  <c r="J2765" i="29"/>
  <c r="G2765" i="29" s="1"/>
  <c r="J2509" i="29"/>
  <c r="G2509" i="29" s="1"/>
  <c r="J2140" i="29"/>
  <c r="G2140" i="29" s="1"/>
  <c r="J1670" i="29"/>
  <c r="G1670" i="29" s="1"/>
  <c r="J3484" i="29"/>
  <c r="G3484" i="29" s="1"/>
  <c r="J3228" i="29"/>
  <c r="G3228" i="29" s="1"/>
  <c r="J2972" i="29"/>
  <c r="G2972" i="29" s="1"/>
  <c r="J2716" i="29"/>
  <c r="G2716" i="29" s="1"/>
  <c r="J2457" i="29"/>
  <c r="G2457" i="29" s="1"/>
  <c r="J2055" i="29"/>
  <c r="G2055" i="29" s="1"/>
  <c r="J1495" i="29"/>
  <c r="G1495" i="29" s="1"/>
  <c r="J3034" i="29"/>
  <c r="G3034" i="29" s="1"/>
  <c r="J2778" i="29"/>
  <c r="G2778" i="29" s="1"/>
  <c r="J2522" i="29"/>
  <c r="G2522" i="29" s="1"/>
  <c r="J2166" i="29"/>
  <c r="G2166" i="29" s="1"/>
  <c r="J1692" i="29"/>
  <c r="G1692" i="29" s="1"/>
  <c r="J3113" i="29"/>
  <c r="G3113" i="29" s="1"/>
  <c r="J2857" i="29"/>
  <c r="G2857" i="29" s="1"/>
  <c r="J2601" i="29"/>
  <c r="G2601" i="29" s="1"/>
  <c r="J2288" i="29"/>
  <c r="G2288" i="29" s="1"/>
  <c r="J1850" i="29"/>
  <c r="G1850" i="29" s="1"/>
  <c r="J593" i="29"/>
  <c r="G593" i="29" s="1"/>
  <c r="J592" i="29"/>
  <c r="G592" i="29" s="1"/>
  <c r="J2312" i="29"/>
  <c r="G2312" i="29" s="1"/>
  <c r="J2056" i="29"/>
  <c r="G2056" i="29" s="1"/>
  <c r="J1800" i="29"/>
  <c r="G1800" i="29" s="1"/>
  <c r="J1489" i="29"/>
  <c r="G1489" i="29" s="1"/>
  <c r="J851" i="29"/>
  <c r="G851" i="29" s="1"/>
  <c r="J1540" i="29"/>
  <c r="G1540" i="29" s="1"/>
  <c r="J947" i="29"/>
  <c r="G947" i="29" s="1"/>
  <c r="J1539" i="29"/>
  <c r="G1539" i="29" s="1"/>
  <c r="J946" i="29"/>
  <c r="G946" i="29" s="1"/>
  <c r="J2436" i="29"/>
  <c r="G2436" i="29" s="1"/>
  <c r="J2180" i="29"/>
  <c r="G2180" i="29" s="1"/>
  <c r="J1924" i="29"/>
  <c r="G1924" i="29" s="1"/>
  <c r="J1668" i="29"/>
  <c r="G1668" i="29" s="1"/>
  <c r="J1216" i="29"/>
  <c r="G1216" i="29" s="1"/>
  <c r="J305" i="29"/>
  <c r="G305" i="29" s="1"/>
  <c r="J2259" i="29"/>
  <c r="G2259" i="29" s="1"/>
  <c r="J2003" i="29"/>
  <c r="G2003" i="29" s="1"/>
  <c r="J1747" i="29"/>
  <c r="G1747" i="29" s="1"/>
  <c r="J1394" i="29"/>
  <c r="G1394" i="29" s="1"/>
  <c r="J688" i="29"/>
  <c r="G688" i="29" s="1"/>
  <c r="J2098" i="29"/>
  <c r="G2098" i="29" s="1"/>
  <c r="J1842" i="29"/>
  <c r="G1842" i="29" s="1"/>
  <c r="J1565" i="29"/>
  <c r="G1565" i="29" s="1"/>
  <c r="J992" i="29"/>
  <c r="G992" i="29" s="1"/>
  <c r="J2449" i="29"/>
  <c r="G2449" i="29" s="1"/>
  <c r="J2193" i="29"/>
  <c r="G2193" i="29" s="1"/>
  <c r="J1937" i="29"/>
  <c r="G1937" i="29" s="1"/>
  <c r="J1681" i="29"/>
  <c r="G1681" i="29" s="1"/>
  <c r="J1249" i="29"/>
  <c r="G1249" i="29" s="1"/>
  <c r="J370" i="29"/>
  <c r="G370" i="29" s="1"/>
  <c r="J2032" i="29"/>
  <c r="G2032" i="29" s="1"/>
  <c r="J1776" i="29"/>
  <c r="G1776" i="29" s="1"/>
  <c r="J1444" i="29"/>
  <c r="G1444" i="29" s="1"/>
  <c r="J781" i="29"/>
  <c r="G781" i="29" s="1"/>
  <c r="J2383" i="29"/>
  <c r="G2383" i="29" s="1"/>
  <c r="J2127" i="29"/>
  <c r="G2127" i="29" s="1"/>
  <c r="J1871" i="29"/>
  <c r="G1871" i="29" s="1"/>
  <c r="J1614" i="29"/>
  <c r="G1614" i="29" s="1"/>
  <c r="J1073" i="29"/>
  <c r="G1073" i="29" s="1"/>
  <c r="J18" i="29"/>
  <c r="G18" i="29" s="1"/>
  <c r="J1554" i="29"/>
  <c r="G1554" i="29" s="1"/>
  <c r="J976" i="29"/>
  <c r="G976" i="29" s="1"/>
  <c r="J1599" i="29"/>
  <c r="G1599" i="29" s="1"/>
  <c r="J1343" i="29"/>
  <c r="G1343" i="29" s="1"/>
  <c r="J1087" i="29"/>
  <c r="G1087" i="29" s="1"/>
  <c r="J831" i="29"/>
  <c r="G831" i="29" s="1"/>
  <c r="J575" i="29"/>
  <c r="G575" i="29" s="1"/>
  <c r="J319" i="29"/>
  <c r="G319" i="29" s="1"/>
  <c r="J63" i="29"/>
  <c r="G63" i="29" s="1"/>
  <c r="J830" i="29"/>
  <c r="G830" i="29" s="1"/>
  <c r="J574" i="29"/>
  <c r="G574" i="29" s="1"/>
  <c r="J318" i="29"/>
  <c r="G318" i="29" s="1"/>
  <c r="J62" i="29"/>
  <c r="G62" i="29" s="1"/>
  <c r="J429" i="29"/>
  <c r="G429" i="29" s="1"/>
  <c r="J173" i="29"/>
  <c r="G173" i="29" s="1"/>
  <c r="J1276" i="29"/>
  <c r="G1276" i="29" s="1"/>
  <c r="J1020" i="29"/>
  <c r="G1020" i="29" s="1"/>
  <c r="J764" i="29"/>
  <c r="G764" i="29" s="1"/>
  <c r="J508" i="29"/>
  <c r="G508" i="29" s="1"/>
  <c r="J252" i="29"/>
  <c r="G252" i="29" s="1"/>
  <c r="J1611" i="29"/>
  <c r="G1611" i="29" s="1"/>
  <c r="J1355" i="29"/>
  <c r="G1355" i="29" s="1"/>
  <c r="J1099" i="29"/>
  <c r="G1099" i="29" s="1"/>
  <c r="J843" i="29"/>
  <c r="G843" i="29" s="1"/>
  <c r="J587" i="29"/>
  <c r="G587" i="29" s="1"/>
  <c r="J331" i="29"/>
  <c r="G331" i="29" s="1"/>
  <c r="J75" i="29"/>
  <c r="G75" i="29" s="1"/>
  <c r="J1434" i="29"/>
  <c r="G1434" i="29" s="1"/>
  <c r="J1178" i="29"/>
  <c r="G1178" i="29" s="1"/>
  <c r="J922" i="29"/>
  <c r="G922" i="29" s="1"/>
  <c r="J666" i="29"/>
  <c r="G666" i="29" s="1"/>
  <c r="J410" i="29"/>
  <c r="G410" i="29" s="1"/>
  <c r="J154" i="29"/>
  <c r="G154" i="29" s="1"/>
  <c r="J1513" i="29"/>
  <c r="G1513" i="29" s="1"/>
  <c r="J1257" i="29"/>
  <c r="G1257" i="29" s="1"/>
  <c r="J1001" i="29"/>
  <c r="G1001" i="29" s="1"/>
  <c r="J745" i="29"/>
  <c r="G745" i="29" s="1"/>
  <c r="J489" i="29"/>
  <c r="G489" i="29" s="1"/>
  <c r="J233" i="29"/>
  <c r="G233" i="29" s="1"/>
  <c r="J1592" i="29"/>
  <c r="G1592" i="29" s="1"/>
  <c r="J1336" i="29"/>
  <c r="G1336" i="29" s="1"/>
  <c r="J1080" i="29"/>
  <c r="G1080" i="29" s="1"/>
  <c r="J824" i="29"/>
  <c r="G824" i="29" s="1"/>
  <c r="J568" i="29"/>
  <c r="G568" i="29" s="1"/>
  <c r="J312" i="29"/>
  <c r="G312" i="29" s="1"/>
  <c r="J56" i="29"/>
  <c r="G56" i="29" s="1"/>
  <c r="J1159" i="29"/>
  <c r="G1159" i="29" s="1"/>
  <c r="J903" i="29"/>
  <c r="G903" i="29" s="1"/>
  <c r="J647" i="29"/>
  <c r="G647" i="29" s="1"/>
  <c r="J391" i="29"/>
  <c r="G391" i="29" s="1"/>
  <c r="J135" i="29"/>
  <c r="G135" i="29" s="1"/>
  <c r="J1478" i="29"/>
  <c r="G1478" i="29" s="1"/>
  <c r="J1222" i="29"/>
  <c r="G1222" i="29" s="1"/>
  <c r="J966" i="29"/>
  <c r="G966" i="29" s="1"/>
  <c r="J710" i="29"/>
  <c r="G710" i="29" s="1"/>
  <c r="J454" i="29"/>
  <c r="G454" i="29" s="1"/>
  <c r="J198" i="29"/>
  <c r="G198" i="29" s="1"/>
  <c r="J1557" i="29"/>
  <c r="G1557" i="29" s="1"/>
  <c r="J1301" i="29"/>
  <c r="G1301" i="29" s="1"/>
  <c r="J1045" i="29"/>
  <c r="G1045" i="29" s="1"/>
  <c r="J789" i="29"/>
  <c r="G789" i="29" s="1"/>
  <c r="J533" i="29"/>
  <c r="G533" i="29" s="1"/>
  <c r="J277" i="29"/>
  <c r="G277" i="29" s="1"/>
  <c r="J21" i="29"/>
  <c r="G21" i="29" s="1"/>
  <c r="J1044" i="29"/>
  <c r="G1044" i="29" s="1"/>
  <c r="J788" i="29"/>
  <c r="G788" i="29" s="1"/>
  <c r="J532" i="29"/>
  <c r="G532" i="29" s="1"/>
  <c r="J276" i="29"/>
  <c r="G276" i="29" s="1"/>
  <c r="J20" i="29"/>
  <c r="G20" i="29" s="1"/>
  <c r="J387" i="29"/>
  <c r="G387" i="29" s="1"/>
  <c r="J131" i="29"/>
  <c r="G131" i="29" s="1"/>
  <c r="J3417" i="29"/>
  <c r="G3417" i="29" s="1"/>
  <c r="J1901" i="29"/>
  <c r="G1901" i="29" s="1"/>
  <c r="J2759" i="29"/>
  <c r="G2759" i="29" s="1"/>
  <c r="J3258" i="29"/>
  <c r="G3258" i="29" s="1"/>
  <c r="J2427" i="29"/>
  <c r="G2427" i="29" s="1"/>
  <c r="J2405" i="29"/>
  <c r="G2405" i="29" s="1"/>
  <c r="J2903" i="29"/>
  <c r="G2903" i="29" s="1"/>
  <c r="J3225" i="29"/>
  <c r="G3225" i="29" s="1"/>
  <c r="J3204" i="29"/>
  <c r="G3204" i="29" s="1"/>
  <c r="J3092" i="29"/>
  <c r="G3092" i="29" s="1"/>
  <c r="J1898" i="29"/>
  <c r="G1898" i="29" s="1"/>
  <c r="J3394" i="29"/>
  <c r="G3394" i="29" s="1"/>
  <c r="J2747" i="29"/>
  <c r="G2747" i="29" s="1"/>
  <c r="J3273" i="29"/>
  <c r="G3273" i="29" s="1"/>
  <c r="J2487" i="29"/>
  <c r="G2487" i="29" s="1"/>
  <c r="J3415" i="29"/>
  <c r="G3415" i="29" s="1"/>
  <c r="J2804" i="29"/>
  <c r="G2804" i="29" s="1"/>
  <c r="J3241" i="29"/>
  <c r="G3241" i="29" s="1"/>
  <c r="J2384" i="29"/>
  <c r="G2384" i="29" s="1"/>
  <c r="J3353" i="29"/>
  <c r="G3353" i="29" s="1"/>
  <c r="J2664" i="29"/>
  <c r="G2664" i="29" s="1"/>
  <c r="J3435" i="29"/>
  <c r="G3435" i="29" s="1"/>
  <c r="J2855" i="29"/>
  <c r="G2855" i="29" s="1"/>
  <c r="J529" i="29"/>
  <c r="G529" i="29" s="1"/>
  <c r="J3380" i="29"/>
  <c r="G3380" i="29" s="1"/>
  <c r="J2724" i="29"/>
  <c r="G2724" i="29" s="1"/>
  <c r="J3433" i="29"/>
  <c r="G3433" i="29" s="1"/>
  <c r="J2843" i="29"/>
  <c r="G2843" i="29" s="1"/>
  <c r="J338" i="29"/>
  <c r="G338" i="29" s="1"/>
  <c r="J3289" i="29"/>
  <c r="G3289" i="29" s="1"/>
  <c r="J2520" i="29"/>
  <c r="G2520" i="29" s="1"/>
  <c r="J3287" i="29"/>
  <c r="G3287" i="29" s="1"/>
  <c r="J2516" i="29"/>
  <c r="G2516" i="29" s="1"/>
  <c r="J3428" i="29"/>
  <c r="G3428" i="29" s="1"/>
  <c r="J2827" i="29"/>
  <c r="G2827" i="29" s="1"/>
  <c r="J81" i="29"/>
  <c r="G81" i="29" s="1"/>
  <c r="J2726" i="29"/>
  <c r="G2726" i="29" s="1"/>
  <c r="J2470" i="29"/>
  <c r="G2470" i="29" s="1"/>
  <c r="J2073" i="29"/>
  <c r="G2073" i="29" s="1"/>
  <c r="J1550" i="29"/>
  <c r="G1550" i="29" s="1"/>
  <c r="J3429" i="29"/>
  <c r="G3429" i="29" s="1"/>
  <c r="J3173" i="29"/>
  <c r="G3173" i="29" s="1"/>
  <c r="J2917" i="29"/>
  <c r="G2917" i="29" s="1"/>
  <c r="J2661" i="29"/>
  <c r="G2661" i="29" s="1"/>
  <c r="J2377" i="29"/>
  <c r="G2377" i="29" s="1"/>
  <c r="J1958" i="29"/>
  <c r="G1958" i="29" s="1"/>
  <c r="J1186" i="29"/>
  <c r="G1186" i="29" s="1"/>
  <c r="J2979" i="29"/>
  <c r="G2979" i="29" s="1"/>
  <c r="J2723" i="29"/>
  <c r="G2723" i="29" s="1"/>
  <c r="J2466" i="29"/>
  <c r="G2466" i="29" s="1"/>
  <c r="J2069" i="29"/>
  <c r="G2069" i="29" s="1"/>
  <c r="J1527" i="29"/>
  <c r="G1527" i="29" s="1"/>
  <c r="J2914" i="29"/>
  <c r="G2914" i="29" s="1"/>
  <c r="J2658" i="29"/>
  <c r="G2658" i="29" s="1"/>
  <c r="J2373" i="29"/>
  <c r="G2373" i="29" s="1"/>
  <c r="J1949" i="29"/>
  <c r="G1949" i="29" s="1"/>
  <c r="J1152" i="29"/>
  <c r="G1152" i="29" s="1"/>
  <c r="J3361" i="29"/>
  <c r="G3361" i="29" s="1"/>
  <c r="J3105" i="29"/>
  <c r="G3105" i="29" s="1"/>
  <c r="J2849" i="29"/>
  <c r="G2849" i="29" s="1"/>
  <c r="J2593" i="29"/>
  <c r="G2593" i="29" s="1"/>
  <c r="J2278" i="29"/>
  <c r="G2278" i="29" s="1"/>
  <c r="J1835" i="29"/>
  <c r="G1835" i="29" s="1"/>
  <c r="J433" i="29"/>
  <c r="G433" i="29" s="1"/>
  <c r="J3296" i="29"/>
  <c r="G3296" i="29" s="1"/>
  <c r="J3040" i="29"/>
  <c r="G3040" i="29" s="1"/>
  <c r="J2784" i="29"/>
  <c r="G2784" i="29" s="1"/>
  <c r="J2528" i="29"/>
  <c r="G2528" i="29" s="1"/>
  <c r="J2173" i="29"/>
  <c r="G2173" i="29" s="1"/>
  <c r="J1706" i="29"/>
  <c r="G1706" i="29" s="1"/>
  <c r="J3311" i="29"/>
  <c r="G3311" i="29" s="1"/>
  <c r="J3055" i="29"/>
  <c r="G3055" i="29" s="1"/>
  <c r="J2799" i="29"/>
  <c r="G2799" i="29" s="1"/>
  <c r="J2543" i="29"/>
  <c r="G2543" i="29" s="1"/>
  <c r="J2202" i="29"/>
  <c r="G2202" i="29" s="1"/>
  <c r="J1737" i="29"/>
  <c r="G1737" i="29" s="1"/>
  <c r="J3246" i="29"/>
  <c r="G3246" i="29" s="1"/>
  <c r="J2990" i="29"/>
  <c r="G2990" i="29" s="1"/>
  <c r="J2734" i="29"/>
  <c r="G2734" i="29" s="1"/>
  <c r="J2478" i="29"/>
  <c r="G2478" i="29" s="1"/>
  <c r="J2087" i="29"/>
  <c r="G2087" i="29" s="1"/>
  <c r="J1582" i="29"/>
  <c r="G1582" i="29" s="1"/>
  <c r="J3261" i="29"/>
  <c r="G3261" i="29" s="1"/>
  <c r="J3005" i="29"/>
  <c r="G3005" i="29" s="1"/>
  <c r="J2749" i="29"/>
  <c r="G2749" i="29" s="1"/>
  <c r="J2493" i="29"/>
  <c r="G2493" i="29" s="1"/>
  <c r="J2110" i="29"/>
  <c r="G2110" i="29" s="1"/>
  <c r="J1637" i="29"/>
  <c r="G1637" i="29" s="1"/>
  <c r="J3468" i="29"/>
  <c r="G3468" i="29" s="1"/>
  <c r="J3212" i="29"/>
  <c r="G3212" i="29" s="1"/>
  <c r="J2956" i="29"/>
  <c r="G2956" i="29" s="1"/>
  <c r="J2700" i="29"/>
  <c r="G2700" i="29" s="1"/>
  <c r="J2432" i="29"/>
  <c r="G2432" i="29" s="1"/>
  <c r="J2026" i="29"/>
  <c r="G2026" i="29" s="1"/>
  <c r="J1428" i="29"/>
  <c r="G1428" i="29" s="1"/>
  <c r="J3018" i="29"/>
  <c r="G3018" i="29" s="1"/>
  <c r="J2762" i="29"/>
  <c r="G2762" i="29" s="1"/>
  <c r="J2506" i="29"/>
  <c r="G2506" i="29" s="1"/>
  <c r="J2137" i="29"/>
  <c r="G2137" i="29" s="1"/>
  <c r="J1660" i="29"/>
  <c r="G1660" i="29" s="1"/>
  <c r="J3097" i="29"/>
  <c r="G3097" i="29" s="1"/>
  <c r="J2841" i="29"/>
  <c r="G2841" i="29" s="1"/>
  <c r="J2585" i="29"/>
  <c r="G2585" i="29" s="1"/>
  <c r="J2266" i="29"/>
  <c r="G2266" i="29" s="1"/>
  <c r="J1819" i="29"/>
  <c r="G1819" i="29" s="1"/>
  <c r="J321" i="29"/>
  <c r="G321" i="29" s="1"/>
  <c r="J498" i="29"/>
  <c r="G498" i="29" s="1"/>
  <c r="J2296" i="29"/>
  <c r="G2296" i="29" s="1"/>
  <c r="J2040" i="29"/>
  <c r="G2040" i="29" s="1"/>
  <c r="J1784" i="29"/>
  <c r="G1784" i="29" s="1"/>
  <c r="J1459" i="29"/>
  <c r="G1459" i="29" s="1"/>
  <c r="J802" i="29"/>
  <c r="G802" i="29" s="1"/>
  <c r="J1516" i="29"/>
  <c r="G1516" i="29" s="1"/>
  <c r="J898" i="29"/>
  <c r="G898" i="29" s="1"/>
  <c r="J1511" i="29"/>
  <c r="G1511" i="29" s="1"/>
  <c r="J897" i="29"/>
  <c r="G897" i="29" s="1"/>
  <c r="J2420" i="29"/>
  <c r="G2420" i="29" s="1"/>
  <c r="J2164" i="29"/>
  <c r="G2164" i="29" s="1"/>
  <c r="J1908" i="29"/>
  <c r="G1908" i="29" s="1"/>
  <c r="J1652" i="29"/>
  <c r="G1652" i="29" s="1"/>
  <c r="J1170" i="29"/>
  <c r="G1170" i="29" s="1"/>
  <c r="J224" i="29"/>
  <c r="G224" i="29" s="1"/>
  <c r="J2243" i="29"/>
  <c r="G2243" i="29" s="1"/>
  <c r="J1987" i="29"/>
  <c r="G1987" i="29" s="1"/>
  <c r="J1731" i="29"/>
  <c r="G1731" i="29" s="1"/>
  <c r="J1364" i="29"/>
  <c r="G1364" i="29" s="1"/>
  <c r="J637" i="29"/>
  <c r="G637" i="29" s="1"/>
  <c r="J2082" i="29"/>
  <c r="G2082" i="29" s="1"/>
  <c r="J1826" i="29"/>
  <c r="G1826" i="29" s="1"/>
  <c r="J1536" i="29"/>
  <c r="G1536" i="29" s="1"/>
  <c r="J941" i="29"/>
  <c r="G941" i="29" s="1"/>
  <c r="J2433" i="29"/>
  <c r="G2433" i="29" s="1"/>
  <c r="J2177" i="29"/>
  <c r="G2177" i="29" s="1"/>
  <c r="J1921" i="29"/>
  <c r="G1921" i="29" s="1"/>
  <c r="J1665" i="29"/>
  <c r="G1665" i="29" s="1"/>
  <c r="J1203" i="29"/>
  <c r="G1203" i="29" s="1"/>
  <c r="J289" i="29"/>
  <c r="G289" i="29" s="1"/>
  <c r="J2016" i="29"/>
  <c r="G2016" i="29" s="1"/>
  <c r="J1760" i="29"/>
  <c r="G1760" i="29" s="1"/>
  <c r="J1420" i="29"/>
  <c r="G1420" i="29" s="1"/>
  <c r="J723" i="29"/>
  <c r="G723" i="29" s="1"/>
  <c r="J2367" i="29"/>
  <c r="G2367" i="29" s="1"/>
  <c r="J2111" i="29"/>
  <c r="G2111" i="29" s="1"/>
  <c r="J1855" i="29"/>
  <c r="G1855" i="29" s="1"/>
  <c r="J1586" i="29"/>
  <c r="G1586" i="29" s="1"/>
  <c r="J1027" i="29"/>
  <c r="G1027" i="29" s="1"/>
  <c r="J1821" i="29"/>
  <c r="G1821" i="29" s="1"/>
  <c r="J1524" i="29"/>
  <c r="G1524" i="29" s="1"/>
  <c r="J925" i="29"/>
  <c r="G925" i="29" s="1"/>
  <c r="J1583" i="29"/>
  <c r="G1583" i="29" s="1"/>
  <c r="J1327" i="29"/>
  <c r="G1327" i="29" s="1"/>
  <c r="J1071" i="29"/>
  <c r="G1071" i="29" s="1"/>
  <c r="J815" i="29"/>
  <c r="G815" i="29" s="1"/>
  <c r="J559" i="29"/>
  <c r="G559" i="29" s="1"/>
  <c r="J303" i="29"/>
  <c r="G303" i="29" s="1"/>
  <c r="J47" i="29"/>
  <c r="G47" i="29" s="1"/>
  <c r="J814" i="29"/>
  <c r="G814" i="29" s="1"/>
  <c r="J558" i="29"/>
  <c r="G558" i="29" s="1"/>
  <c r="J302" i="29"/>
  <c r="G302" i="29" s="1"/>
  <c r="J46" i="29"/>
  <c r="G46" i="29" s="1"/>
  <c r="J413" i="29"/>
  <c r="G413" i="29" s="1"/>
  <c r="J157" i="29"/>
  <c r="G157" i="29" s="1"/>
  <c r="J1260" i="29"/>
  <c r="G1260" i="29" s="1"/>
  <c r="J1004" i="29"/>
  <c r="G1004" i="29" s="1"/>
  <c r="J748" i="29"/>
  <c r="G748" i="29" s="1"/>
  <c r="J492" i="29"/>
  <c r="G492" i="29" s="1"/>
  <c r="J236" i="29"/>
  <c r="G236" i="29" s="1"/>
  <c r="J1595" i="29"/>
  <c r="G1595" i="29" s="1"/>
  <c r="J1339" i="29"/>
  <c r="G1339" i="29" s="1"/>
  <c r="J1083" i="29"/>
  <c r="G1083" i="29" s="1"/>
  <c r="J827" i="29"/>
  <c r="G827" i="29" s="1"/>
  <c r="J571" i="29"/>
  <c r="G571" i="29" s="1"/>
  <c r="J315" i="29"/>
  <c r="G315" i="29" s="1"/>
  <c r="J59" i="29"/>
  <c r="G59" i="29" s="1"/>
  <c r="J1418" i="29"/>
  <c r="G1418" i="29" s="1"/>
  <c r="J1162" i="29"/>
  <c r="G1162" i="29" s="1"/>
  <c r="J906" i="29"/>
  <c r="G906" i="29" s="1"/>
  <c r="J650" i="29"/>
  <c r="G650" i="29" s="1"/>
  <c r="J394" i="29"/>
  <c r="G394" i="29" s="1"/>
  <c r="J138" i="29"/>
  <c r="G138" i="29" s="1"/>
  <c r="J1497" i="29"/>
  <c r="G1497" i="29" s="1"/>
  <c r="J1241" i="29"/>
  <c r="G1241" i="29" s="1"/>
  <c r="J985" i="29"/>
  <c r="G985" i="29" s="1"/>
  <c r="J729" i="29"/>
  <c r="G729" i="29" s="1"/>
  <c r="J473" i="29"/>
  <c r="G473" i="29" s="1"/>
  <c r="J217" i="29"/>
  <c r="G217" i="29" s="1"/>
  <c r="J1576" i="29"/>
  <c r="G1576" i="29" s="1"/>
  <c r="J1320" i="29"/>
  <c r="G1320" i="29" s="1"/>
  <c r="J1064" i="29"/>
  <c r="G1064" i="29" s="1"/>
  <c r="J808" i="29"/>
  <c r="G808" i="29" s="1"/>
  <c r="J552" i="29"/>
  <c r="G552" i="29" s="1"/>
  <c r="J296" i="29"/>
  <c r="G296" i="29" s="1"/>
  <c r="J40" i="29"/>
  <c r="G40" i="29" s="1"/>
  <c r="J1143" i="29"/>
  <c r="G1143" i="29" s="1"/>
  <c r="J887" i="29"/>
  <c r="G887" i="29" s="1"/>
  <c r="J631" i="29"/>
  <c r="G631" i="29" s="1"/>
  <c r="J375" i="29"/>
  <c r="G375" i="29" s="1"/>
  <c r="J119" i="29"/>
  <c r="G119" i="29" s="1"/>
  <c r="J1462" i="29"/>
  <c r="G1462" i="29" s="1"/>
  <c r="J1206" i="29"/>
  <c r="G1206" i="29" s="1"/>
  <c r="J950" i="29"/>
  <c r="G950" i="29" s="1"/>
  <c r="J694" i="29"/>
  <c r="G694" i="29" s="1"/>
  <c r="J438" i="29"/>
  <c r="G438" i="29" s="1"/>
  <c r="J182" i="29"/>
  <c r="G182" i="29" s="1"/>
  <c r="J1541" i="29"/>
  <c r="G1541" i="29" s="1"/>
  <c r="J1285" i="29"/>
  <c r="G1285" i="29" s="1"/>
  <c r="J1029" i="29"/>
  <c r="G1029" i="29" s="1"/>
  <c r="J773" i="29"/>
  <c r="G773" i="29" s="1"/>
  <c r="J517" i="29"/>
  <c r="G517" i="29" s="1"/>
  <c r="J261" i="29"/>
  <c r="G261" i="29" s="1"/>
  <c r="J5" i="29"/>
  <c r="G5" i="29" s="1"/>
  <c r="J1028" i="29"/>
  <c r="G1028" i="29" s="1"/>
  <c r="J772" i="29"/>
  <c r="G772" i="29" s="1"/>
  <c r="J516" i="29"/>
  <c r="G516" i="29" s="1"/>
  <c r="J260" i="29"/>
  <c r="G260" i="29" s="1"/>
  <c r="J4" i="29"/>
  <c r="G4" i="29" s="1"/>
  <c r="J371" i="29"/>
  <c r="G371" i="29" s="1"/>
  <c r="J115" i="29"/>
  <c r="G115" i="29" s="1"/>
  <c r="J3094" i="29"/>
  <c r="G3094" i="29" s="1"/>
  <c r="J2631" i="29"/>
  <c r="G2631" i="29" s="1"/>
  <c r="J2503" i="29"/>
  <c r="G2503" i="29" s="1"/>
  <c r="J3144" i="29"/>
  <c r="G3144" i="29" s="1"/>
  <c r="J2021" i="29"/>
  <c r="G2021" i="29" s="1"/>
  <c r="J1991" i="29"/>
  <c r="G1991" i="29" s="1"/>
  <c r="J2647" i="29"/>
  <c r="G2647" i="29" s="1"/>
  <c r="J3095" i="29"/>
  <c r="G3095" i="29" s="1"/>
  <c r="J3062" i="29"/>
  <c r="G3062" i="29" s="1"/>
  <c r="J3047" i="29"/>
  <c r="G3047" i="29" s="1"/>
  <c r="J1781" i="29"/>
  <c r="G1781" i="29" s="1"/>
  <c r="J3364" i="29"/>
  <c r="G3364" i="29" s="1"/>
  <c r="J2683" i="29"/>
  <c r="G2683" i="29" s="1"/>
  <c r="J3243" i="29"/>
  <c r="G3243" i="29" s="1"/>
  <c r="J2402" i="29"/>
  <c r="G2402" i="29" s="1"/>
  <c r="J3385" i="29"/>
  <c r="G3385" i="29" s="1"/>
  <c r="J2740" i="29"/>
  <c r="G2740" i="29" s="1"/>
  <c r="J3211" i="29"/>
  <c r="G3211" i="29" s="1"/>
  <c r="J2293" i="29"/>
  <c r="G2293" i="29" s="1"/>
  <c r="J3323" i="29"/>
  <c r="G3323" i="29" s="1"/>
  <c r="J2600" i="29"/>
  <c r="G2600" i="29" s="1"/>
  <c r="J3411" i="29"/>
  <c r="G3411" i="29" s="1"/>
  <c r="J2791" i="29"/>
  <c r="G2791" i="29" s="1"/>
  <c r="J3351" i="29"/>
  <c r="G3351" i="29" s="1"/>
  <c r="J2660" i="29"/>
  <c r="G2660" i="29" s="1"/>
  <c r="J3403" i="29"/>
  <c r="G3403" i="29" s="1"/>
  <c r="J2779" i="29"/>
  <c r="G2779" i="29" s="1"/>
  <c r="J3259" i="29"/>
  <c r="G3259" i="29" s="1"/>
  <c r="J2450" i="29"/>
  <c r="G2450" i="29" s="1"/>
  <c r="J3257" i="29"/>
  <c r="G3257" i="29" s="1"/>
  <c r="J2444" i="29"/>
  <c r="G2444" i="29" s="1"/>
  <c r="J3399" i="29"/>
  <c r="G3399" i="29" s="1"/>
  <c r="J2763" i="29"/>
  <c r="G2763" i="29" s="1"/>
  <c r="J2966" i="29"/>
  <c r="G2966" i="29" s="1"/>
  <c r="J2710" i="29"/>
  <c r="G2710" i="29" s="1"/>
  <c r="J2446" i="29"/>
  <c r="G2446" i="29" s="1"/>
  <c r="J2043" i="29"/>
  <c r="G2043" i="29" s="1"/>
  <c r="J1469" i="29"/>
  <c r="G1469" i="29" s="1"/>
  <c r="J3413" i="29"/>
  <c r="G3413" i="29" s="1"/>
  <c r="J3157" i="29"/>
  <c r="G3157" i="29" s="1"/>
  <c r="J2901" i="29"/>
  <c r="G2901" i="29" s="1"/>
  <c r="J2645" i="29"/>
  <c r="G2645" i="29" s="1"/>
  <c r="J2352" i="29"/>
  <c r="G2352" i="29" s="1"/>
  <c r="J1929" i="29"/>
  <c r="G1929" i="29" s="1"/>
  <c r="J1054" i="29"/>
  <c r="G1054" i="29" s="1"/>
  <c r="J2963" i="29"/>
  <c r="G2963" i="29" s="1"/>
  <c r="J2707" i="29"/>
  <c r="G2707" i="29" s="1"/>
  <c r="J2443" i="29"/>
  <c r="G2443" i="29" s="1"/>
  <c r="J2039" i="29"/>
  <c r="G2039" i="29" s="1"/>
  <c r="J1460" i="29"/>
  <c r="G1460" i="29" s="1"/>
  <c r="J2898" i="29"/>
  <c r="G2898" i="29" s="1"/>
  <c r="J2642" i="29"/>
  <c r="G2642" i="29" s="1"/>
  <c r="J2348" i="29"/>
  <c r="G2348" i="29" s="1"/>
  <c r="J1925" i="29"/>
  <c r="G1925" i="29" s="1"/>
  <c r="J1021" i="29"/>
  <c r="G1021" i="29" s="1"/>
  <c r="J3345" i="29"/>
  <c r="G3345" i="29" s="1"/>
  <c r="J3089" i="29"/>
  <c r="G3089" i="29" s="1"/>
  <c r="J2833" i="29"/>
  <c r="G2833" i="29" s="1"/>
  <c r="J2577" i="29"/>
  <c r="G2577" i="29" s="1"/>
  <c r="J2253" i="29"/>
  <c r="G2253" i="29" s="1"/>
  <c r="J1803" i="29"/>
  <c r="G1803" i="29" s="1"/>
  <c r="J176" i="29"/>
  <c r="G176" i="29" s="1"/>
  <c r="J3280" i="29"/>
  <c r="G3280" i="29" s="1"/>
  <c r="J3024" i="29"/>
  <c r="G3024" i="29" s="1"/>
  <c r="J2768" i="29"/>
  <c r="G2768" i="29" s="1"/>
  <c r="J2512" i="29"/>
  <c r="G2512" i="29" s="1"/>
  <c r="J2149" i="29"/>
  <c r="G2149" i="29" s="1"/>
  <c r="J1674" i="29"/>
  <c r="G1674" i="29" s="1"/>
  <c r="J3295" i="29"/>
  <c r="G3295" i="29" s="1"/>
  <c r="J3039" i="29"/>
  <c r="G3039" i="29" s="1"/>
  <c r="J2783" i="29"/>
  <c r="G2783" i="29" s="1"/>
  <c r="J2527" i="29"/>
  <c r="G2527" i="29" s="1"/>
  <c r="J2172" i="29"/>
  <c r="G2172" i="29" s="1"/>
  <c r="J1705" i="29"/>
  <c r="G1705" i="29" s="1"/>
  <c r="J3486" i="29"/>
  <c r="G3486" i="29" s="1"/>
  <c r="J3230" i="29"/>
  <c r="G3230" i="29" s="1"/>
  <c r="J2974" i="29"/>
  <c r="G2974" i="29" s="1"/>
  <c r="J2718" i="29"/>
  <c r="G2718" i="29" s="1"/>
  <c r="J2459" i="29"/>
  <c r="G2459" i="29" s="1"/>
  <c r="J2058" i="29"/>
  <c r="G2058" i="29" s="1"/>
  <c r="J1517" i="29"/>
  <c r="G1517" i="29" s="1"/>
  <c r="J2" i="29"/>
  <c r="J3245" i="29"/>
  <c r="G3245" i="29" s="1"/>
  <c r="J2989" i="29"/>
  <c r="G2989" i="29" s="1"/>
  <c r="J2733" i="29"/>
  <c r="G2733" i="29" s="1"/>
  <c r="J2477" i="29"/>
  <c r="G2477" i="29" s="1"/>
  <c r="J2086" i="29"/>
  <c r="G2086" i="29" s="1"/>
  <c r="J1581" i="29"/>
  <c r="G1581" i="29" s="1"/>
  <c r="J3452" i="29"/>
  <c r="G3452" i="29" s="1"/>
  <c r="J3196" i="29"/>
  <c r="G3196" i="29" s="1"/>
  <c r="J2940" i="29"/>
  <c r="G2940" i="29" s="1"/>
  <c r="J2684" i="29"/>
  <c r="G2684" i="29" s="1"/>
  <c r="J2410" i="29"/>
  <c r="G2410" i="29" s="1"/>
  <c r="J1996" i="29"/>
  <c r="G1996" i="29" s="1"/>
  <c r="J1346" i="29"/>
  <c r="G1346" i="29" s="1"/>
  <c r="J3002" i="29"/>
  <c r="G3002" i="29" s="1"/>
  <c r="J2746" i="29"/>
  <c r="G2746" i="29" s="1"/>
  <c r="J2490" i="29"/>
  <c r="G2490" i="29" s="1"/>
  <c r="J2107" i="29"/>
  <c r="G2107" i="29" s="1"/>
  <c r="J1627" i="29"/>
  <c r="G1627" i="29" s="1"/>
  <c r="J3081" i="29"/>
  <c r="G3081" i="29" s="1"/>
  <c r="J2825" i="29"/>
  <c r="G2825" i="29" s="1"/>
  <c r="J2569" i="29"/>
  <c r="G2569" i="29" s="1"/>
  <c r="J2242" i="29"/>
  <c r="G2242" i="29" s="1"/>
  <c r="J1787" i="29"/>
  <c r="G1787" i="29" s="1"/>
  <c r="J17" i="29"/>
  <c r="G17" i="29" s="1"/>
  <c r="J417" i="29"/>
  <c r="G417" i="29" s="1"/>
  <c r="J2280" i="29"/>
  <c r="G2280" i="29" s="1"/>
  <c r="J2024" i="29"/>
  <c r="G2024" i="29" s="1"/>
  <c r="J1768" i="29"/>
  <c r="G1768" i="29" s="1"/>
  <c r="J1431" i="29"/>
  <c r="G1431" i="29" s="1"/>
  <c r="J753" i="29"/>
  <c r="G753" i="29" s="1"/>
  <c r="J1486" i="29"/>
  <c r="G1486" i="29" s="1"/>
  <c r="J849" i="29"/>
  <c r="G849" i="29" s="1"/>
  <c r="J1485" i="29"/>
  <c r="G1485" i="29" s="1"/>
  <c r="J848" i="29"/>
  <c r="G848" i="29" s="1"/>
  <c r="J2404" i="29"/>
  <c r="G2404" i="29" s="1"/>
  <c r="J2148" i="29"/>
  <c r="G2148" i="29" s="1"/>
  <c r="J1892" i="29"/>
  <c r="G1892" i="29" s="1"/>
  <c r="J1636" i="29"/>
  <c r="G1636" i="29" s="1"/>
  <c r="J1133" i="29"/>
  <c r="G1133" i="29" s="1"/>
  <c r="J130" i="29"/>
  <c r="G130" i="29" s="1"/>
  <c r="J2227" i="29"/>
  <c r="G2227" i="29" s="1"/>
  <c r="J1971" i="29"/>
  <c r="G1971" i="29" s="1"/>
  <c r="J1715" i="29"/>
  <c r="G1715" i="29" s="1"/>
  <c r="J1330" i="29"/>
  <c r="G1330" i="29" s="1"/>
  <c r="J560" i="29"/>
  <c r="G560" i="29" s="1"/>
  <c r="J2066" i="29"/>
  <c r="G2066" i="29" s="1"/>
  <c r="J1810" i="29"/>
  <c r="G1810" i="29" s="1"/>
  <c r="J1506" i="29"/>
  <c r="G1506" i="29" s="1"/>
  <c r="J883" i="29"/>
  <c r="G883" i="29" s="1"/>
  <c r="J2417" i="29"/>
  <c r="G2417" i="29" s="1"/>
  <c r="J2161" i="29"/>
  <c r="G2161" i="29" s="1"/>
  <c r="J1905" i="29"/>
  <c r="G1905" i="29" s="1"/>
  <c r="J1649" i="29"/>
  <c r="G1649" i="29" s="1"/>
  <c r="J1166" i="29"/>
  <c r="G1166" i="29" s="1"/>
  <c r="J208" i="29"/>
  <c r="G208" i="29" s="1"/>
  <c r="J2000" i="29"/>
  <c r="G2000" i="29" s="1"/>
  <c r="J1744" i="29"/>
  <c r="G1744" i="29" s="1"/>
  <c r="J1390" i="29"/>
  <c r="G1390" i="29" s="1"/>
  <c r="J674" i="29"/>
  <c r="G674" i="29" s="1"/>
  <c r="J2351" i="29"/>
  <c r="G2351" i="29" s="1"/>
  <c r="J2095" i="29"/>
  <c r="G2095" i="29" s="1"/>
  <c r="J1839" i="29"/>
  <c r="G1839" i="29" s="1"/>
  <c r="J1556" i="29"/>
  <c r="G1556" i="29" s="1"/>
  <c r="J978" i="29"/>
  <c r="G978" i="29" s="1"/>
  <c r="J1805" i="29"/>
  <c r="G1805" i="29" s="1"/>
  <c r="J1500" i="29"/>
  <c r="G1500" i="29" s="1"/>
  <c r="J867" i="29"/>
  <c r="G867" i="29" s="1"/>
  <c r="J1567" i="29"/>
  <c r="G1567" i="29" s="1"/>
  <c r="J1311" i="29"/>
  <c r="G1311" i="29" s="1"/>
  <c r="J1055" i="29"/>
  <c r="G1055" i="29" s="1"/>
  <c r="J799" i="29"/>
  <c r="G799" i="29" s="1"/>
  <c r="J543" i="29"/>
  <c r="G543" i="29" s="1"/>
  <c r="J287" i="29"/>
  <c r="G287" i="29" s="1"/>
  <c r="J31" i="29"/>
  <c r="G31" i="29" s="1"/>
  <c r="J798" i="29"/>
  <c r="G798" i="29" s="1"/>
  <c r="J542" i="29"/>
  <c r="G542" i="29" s="1"/>
  <c r="J286" i="29"/>
  <c r="G286" i="29" s="1"/>
  <c r="J30" i="29"/>
  <c r="G30" i="29" s="1"/>
  <c r="J397" i="29"/>
  <c r="G397" i="29" s="1"/>
  <c r="J141" i="29"/>
  <c r="G141" i="29" s="1"/>
  <c r="J1244" i="29"/>
  <c r="G1244" i="29" s="1"/>
  <c r="J988" i="29"/>
  <c r="G988" i="29" s="1"/>
  <c r="J732" i="29"/>
  <c r="G732" i="29" s="1"/>
  <c r="J476" i="29"/>
  <c r="G476" i="29" s="1"/>
  <c r="J220" i="29"/>
  <c r="G220" i="29" s="1"/>
  <c r="J1579" i="29"/>
  <c r="G1579" i="29" s="1"/>
  <c r="J1323" i="29"/>
  <c r="G1323" i="29" s="1"/>
  <c r="J1067" i="29"/>
  <c r="G1067" i="29" s="1"/>
  <c r="J811" i="29"/>
  <c r="G811" i="29" s="1"/>
  <c r="J555" i="29"/>
  <c r="G555" i="29" s="1"/>
  <c r="J299" i="29"/>
  <c r="G299" i="29" s="1"/>
  <c r="J43" i="29"/>
  <c r="G43" i="29" s="1"/>
  <c r="J1402" i="29"/>
  <c r="G1402" i="29" s="1"/>
  <c r="J1146" i="29"/>
  <c r="G1146" i="29" s="1"/>
  <c r="J890" i="29"/>
  <c r="G890" i="29" s="1"/>
  <c r="J634" i="29"/>
  <c r="G634" i="29" s="1"/>
  <c r="J378" i="29"/>
  <c r="G378" i="29" s="1"/>
  <c r="J122" i="29"/>
  <c r="G122" i="29" s="1"/>
  <c r="J1481" i="29"/>
  <c r="G1481" i="29" s="1"/>
  <c r="J1225" i="29"/>
  <c r="G1225" i="29" s="1"/>
  <c r="J969" i="29"/>
  <c r="G969" i="29" s="1"/>
  <c r="J713" i="29"/>
  <c r="G713" i="29" s="1"/>
  <c r="J457" i="29"/>
  <c r="G457" i="29" s="1"/>
  <c r="J201" i="29"/>
  <c r="G201" i="29" s="1"/>
  <c r="J1560" i="29"/>
  <c r="G1560" i="29" s="1"/>
  <c r="J1304" i="29"/>
  <c r="G1304" i="29" s="1"/>
  <c r="J1048" i="29"/>
  <c r="G1048" i="29" s="1"/>
  <c r="J792" i="29"/>
  <c r="G792" i="29" s="1"/>
  <c r="J536" i="29"/>
  <c r="G536" i="29" s="1"/>
  <c r="J280" i="29"/>
  <c r="G280" i="29" s="1"/>
  <c r="J24" i="29"/>
  <c r="G24" i="29" s="1"/>
  <c r="J1127" i="29"/>
  <c r="G1127" i="29" s="1"/>
  <c r="J871" i="29"/>
  <c r="G871" i="29" s="1"/>
  <c r="J615" i="29"/>
  <c r="G615" i="29" s="1"/>
  <c r="J359" i="29"/>
  <c r="G359" i="29" s="1"/>
  <c r="J103" i="29"/>
  <c r="G103" i="29" s="1"/>
  <c r="J1446" i="29"/>
  <c r="G1446" i="29" s="1"/>
  <c r="J1190" i="29"/>
  <c r="G1190" i="29" s="1"/>
  <c r="J934" i="29"/>
  <c r="G934" i="29" s="1"/>
  <c r="J678" i="29"/>
  <c r="G678" i="29" s="1"/>
  <c r="J422" i="29"/>
  <c r="G422" i="29" s="1"/>
  <c r="J166" i="29"/>
  <c r="G166" i="29" s="1"/>
  <c r="J1525" i="29"/>
  <c r="G1525" i="29" s="1"/>
  <c r="J1269" i="29"/>
  <c r="G1269" i="29" s="1"/>
  <c r="J1013" i="29"/>
  <c r="G1013" i="29" s="1"/>
  <c r="J757" i="29"/>
  <c r="G757" i="29" s="1"/>
  <c r="J501" i="29"/>
  <c r="G501" i="29" s="1"/>
  <c r="J245" i="29"/>
  <c r="G245" i="29" s="1"/>
  <c r="J1268" i="29"/>
  <c r="G1268" i="29" s="1"/>
  <c r="J1012" i="29"/>
  <c r="G1012" i="29" s="1"/>
  <c r="J756" i="29"/>
  <c r="G756" i="29" s="1"/>
  <c r="J500" i="29"/>
  <c r="G500" i="29" s="1"/>
  <c r="J244" i="29"/>
  <c r="G244" i="29" s="1"/>
  <c r="J611" i="29"/>
  <c r="G611" i="29" s="1"/>
  <c r="J355" i="29"/>
  <c r="G355" i="29" s="1"/>
  <c r="J99" i="29"/>
  <c r="G99" i="29" s="1"/>
  <c r="J2240" i="29"/>
  <c r="G2240" i="29" s="1"/>
  <c r="J3224" i="29"/>
  <c r="G3224" i="29" s="1"/>
  <c r="J2133" i="29"/>
  <c r="G2133" i="29" s="1"/>
  <c r="J2967" i="29"/>
  <c r="G2967" i="29" s="1"/>
  <c r="J1408" i="29"/>
  <c r="G1408" i="29" s="1"/>
  <c r="J1314" i="29"/>
  <c r="G1314" i="29" s="1"/>
  <c r="J2357" i="29"/>
  <c r="G2357" i="29" s="1"/>
  <c r="J2888" i="29"/>
  <c r="G2888" i="29" s="1"/>
  <c r="J2839" i="29"/>
  <c r="G2839" i="29" s="1"/>
  <c r="J3000" i="29"/>
  <c r="G3000" i="29" s="1"/>
  <c r="J1653" i="29"/>
  <c r="G1653" i="29" s="1"/>
  <c r="J3335" i="29"/>
  <c r="G3335" i="29" s="1"/>
  <c r="J2619" i="29"/>
  <c r="G2619" i="29" s="1"/>
  <c r="J3219" i="29"/>
  <c r="G3219" i="29" s="1"/>
  <c r="J2310" i="29"/>
  <c r="G2310" i="29" s="1"/>
  <c r="J3355" i="29"/>
  <c r="G3355" i="29" s="1"/>
  <c r="J2676" i="29"/>
  <c r="G2676" i="29" s="1"/>
  <c r="J3187" i="29"/>
  <c r="G3187" i="29" s="1"/>
  <c r="J2197" i="29"/>
  <c r="G2197" i="29" s="1"/>
  <c r="J3299" i="29"/>
  <c r="G3299" i="29" s="1"/>
  <c r="J2536" i="29"/>
  <c r="G2536" i="29" s="1"/>
  <c r="J3382" i="29"/>
  <c r="G3382" i="29" s="1"/>
  <c r="J2727" i="29"/>
  <c r="G2727" i="29" s="1"/>
  <c r="J3321" i="29"/>
  <c r="G3321" i="29" s="1"/>
  <c r="J2596" i="29"/>
  <c r="G2596" i="29" s="1"/>
  <c r="J3379" i="29"/>
  <c r="G3379" i="29" s="1"/>
  <c r="J2715" i="29"/>
  <c r="G2715" i="29" s="1"/>
  <c r="J3235" i="29"/>
  <c r="G3235" i="29" s="1"/>
  <c r="J2358" i="29"/>
  <c r="G2358" i="29" s="1"/>
  <c r="J3227" i="29"/>
  <c r="G3227" i="29" s="1"/>
  <c r="J2350" i="29"/>
  <c r="G2350" i="29" s="1"/>
  <c r="J3369" i="29"/>
  <c r="G3369" i="29" s="1"/>
  <c r="J2699" i="29"/>
  <c r="G2699" i="29" s="1"/>
  <c r="J2950" i="29"/>
  <c r="G2950" i="29" s="1"/>
  <c r="J2694" i="29"/>
  <c r="G2694" i="29" s="1"/>
  <c r="J2425" i="29"/>
  <c r="G2425" i="29" s="1"/>
  <c r="J2013" i="29"/>
  <c r="G2013" i="29" s="1"/>
  <c r="J1404" i="29"/>
  <c r="G1404" i="29" s="1"/>
  <c r="J3397" i="29"/>
  <c r="G3397" i="29" s="1"/>
  <c r="J3141" i="29"/>
  <c r="G3141" i="29" s="1"/>
  <c r="J2885" i="29"/>
  <c r="G2885" i="29" s="1"/>
  <c r="J2629" i="29"/>
  <c r="G2629" i="29" s="1"/>
  <c r="J2330" i="29"/>
  <c r="G2330" i="29" s="1"/>
  <c r="J1899" i="29"/>
  <c r="G1899" i="29" s="1"/>
  <c r="J877" i="29"/>
  <c r="G877" i="29" s="1"/>
  <c r="J2947" i="29"/>
  <c r="G2947" i="29" s="1"/>
  <c r="J2691" i="29"/>
  <c r="G2691" i="29" s="1"/>
  <c r="J2421" i="29"/>
  <c r="G2421" i="29" s="1"/>
  <c r="J2010" i="29"/>
  <c r="G2010" i="29" s="1"/>
  <c r="J1379" i="29"/>
  <c r="G1379" i="29" s="1"/>
  <c r="J2882" i="29"/>
  <c r="G2882" i="29" s="1"/>
  <c r="J2626" i="29"/>
  <c r="G2626" i="29" s="1"/>
  <c r="J2326" i="29"/>
  <c r="G2326" i="29" s="1"/>
  <c r="J1895" i="29"/>
  <c r="G1895" i="29" s="1"/>
  <c r="J864" i="29"/>
  <c r="G864" i="29" s="1"/>
  <c r="J3329" i="29"/>
  <c r="G3329" i="29" s="1"/>
  <c r="J3073" i="29"/>
  <c r="G3073" i="29" s="1"/>
  <c r="J2817" i="29"/>
  <c r="G2817" i="29" s="1"/>
  <c r="J2561" i="29"/>
  <c r="G2561" i="29" s="1"/>
  <c r="J2231" i="29"/>
  <c r="G2231" i="29" s="1"/>
  <c r="J1771" i="29"/>
  <c r="G1771" i="29" s="1"/>
  <c r="J3264" i="29"/>
  <c r="G3264" i="29" s="1"/>
  <c r="J3008" i="29"/>
  <c r="G3008" i="29" s="1"/>
  <c r="J2752" i="29"/>
  <c r="G2752" i="29" s="1"/>
  <c r="J2496" i="29"/>
  <c r="G2496" i="29" s="1"/>
  <c r="J2119" i="29"/>
  <c r="G2119" i="29" s="1"/>
  <c r="J1642" i="29"/>
  <c r="G1642" i="29" s="1"/>
  <c r="J3279" i="29"/>
  <c r="G3279" i="29" s="1"/>
  <c r="J3023" i="29"/>
  <c r="G3023" i="29" s="1"/>
  <c r="J2767" i="29"/>
  <c r="G2767" i="29" s="1"/>
  <c r="J2511" i="29"/>
  <c r="G2511" i="29" s="1"/>
  <c r="J2142" i="29"/>
  <c r="G2142" i="29" s="1"/>
  <c r="J1673" i="29"/>
  <c r="G1673" i="29" s="1"/>
  <c r="J3470" i="29"/>
  <c r="G3470" i="29" s="1"/>
  <c r="J3214" i="29"/>
  <c r="G3214" i="29" s="1"/>
  <c r="J2958" i="29"/>
  <c r="G2958" i="29" s="1"/>
  <c r="J2702" i="29"/>
  <c r="G2702" i="29" s="1"/>
  <c r="J2437" i="29"/>
  <c r="G2437" i="29" s="1"/>
  <c r="J2028" i="29"/>
  <c r="G2028" i="29" s="1"/>
  <c r="J1437" i="29"/>
  <c r="G1437" i="29" s="1"/>
  <c r="J3485" i="29"/>
  <c r="G3485" i="29" s="1"/>
  <c r="J3229" i="29"/>
  <c r="G3229" i="29" s="1"/>
  <c r="J2973" i="29"/>
  <c r="G2973" i="29" s="1"/>
  <c r="J2717" i="29"/>
  <c r="G2717" i="29" s="1"/>
  <c r="J2458" i="29"/>
  <c r="G2458" i="29" s="1"/>
  <c r="J2057" i="29"/>
  <c r="G2057" i="29" s="1"/>
  <c r="J1501" i="29"/>
  <c r="G1501" i="29" s="1"/>
  <c r="J3436" i="29"/>
  <c r="G3436" i="29" s="1"/>
  <c r="J3180" i="29"/>
  <c r="G3180" i="29" s="1"/>
  <c r="J2924" i="29"/>
  <c r="G2924" i="29" s="1"/>
  <c r="J2668" i="29"/>
  <c r="G2668" i="29" s="1"/>
  <c r="J2386" i="29"/>
  <c r="G2386" i="29" s="1"/>
  <c r="J1966" i="29"/>
  <c r="G1966" i="29" s="1"/>
  <c r="J1234" i="29"/>
  <c r="G1234" i="29" s="1"/>
  <c r="J2986" i="29"/>
  <c r="G2986" i="29" s="1"/>
  <c r="J2730" i="29"/>
  <c r="G2730" i="29" s="1"/>
  <c r="J2474" i="29"/>
  <c r="G2474" i="29" s="1"/>
  <c r="J2077" i="29"/>
  <c r="G2077" i="29" s="1"/>
  <c r="J1571" i="29"/>
  <c r="G1571" i="29" s="1"/>
  <c r="J3065" i="29"/>
  <c r="G3065" i="29" s="1"/>
  <c r="J2809" i="29"/>
  <c r="G2809" i="29" s="1"/>
  <c r="J2553" i="29"/>
  <c r="G2553" i="29" s="1"/>
  <c r="J2219" i="29"/>
  <c r="G2219" i="29" s="1"/>
  <c r="J1755" i="29"/>
  <c r="G1755" i="29" s="1"/>
  <c r="J1230" i="29"/>
  <c r="G1230" i="29" s="1"/>
  <c r="J336" i="29"/>
  <c r="G336" i="29" s="1"/>
  <c r="J2264" i="29"/>
  <c r="G2264" i="29" s="1"/>
  <c r="J2008" i="29"/>
  <c r="G2008" i="29" s="1"/>
  <c r="J1752" i="29"/>
  <c r="G1752" i="29" s="1"/>
  <c r="J1405" i="29"/>
  <c r="G1405" i="29" s="1"/>
  <c r="J704" i="29"/>
  <c r="G704" i="29" s="1"/>
  <c r="J1457" i="29"/>
  <c r="G1457" i="29" s="1"/>
  <c r="J800" i="29"/>
  <c r="G800" i="29" s="1"/>
  <c r="J1456" i="29"/>
  <c r="G1456" i="29" s="1"/>
  <c r="J797" i="29"/>
  <c r="G797" i="29" s="1"/>
  <c r="J2388" i="29"/>
  <c r="G2388" i="29" s="1"/>
  <c r="J2132" i="29"/>
  <c r="G2132" i="29" s="1"/>
  <c r="J1876" i="29"/>
  <c r="G1876" i="29" s="1"/>
  <c r="J1620" i="29"/>
  <c r="G1620" i="29" s="1"/>
  <c r="J1088" i="29"/>
  <c r="G1088" i="29" s="1"/>
  <c r="J49" i="29"/>
  <c r="G49" i="29" s="1"/>
  <c r="J2211" i="29"/>
  <c r="G2211" i="29" s="1"/>
  <c r="J1955" i="29"/>
  <c r="G1955" i="29" s="1"/>
  <c r="J1699" i="29"/>
  <c r="G1699" i="29" s="1"/>
  <c r="J1296" i="29"/>
  <c r="G1296" i="29" s="1"/>
  <c r="J466" i="29"/>
  <c r="G466" i="29" s="1"/>
  <c r="J2050" i="29"/>
  <c r="G2050" i="29" s="1"/>
  <c r="J1794" i="29"/>
  <c r="G1794" i="29" s="1"/>
  <c r="J1476" i="29"/>
  <c r="G1476" i="29" s="1"/>
  <c r="J834" i="29"/>
  <c r="G834" i="29" s="1"/>
  <c r="J2401" i="29"/>
  <c r="G2401" i="29" s="1"/>
  <c r="J2145" i="29"/>
  <c r="G2145" i="29" s="1"/>
  <c r="J1889" i="29"/>
  <c r="G1889" i="29" s="1"/>
  <c r="J1633" i="29"/>
  <c r="G1633" i="29" s="1"/>
  <c r="J1121" i="29"/>
  <c r="G1121" i="29" s="1"/>
  <c r="J114" i="29"/>
  <c r="G114" i="29" s="1"/>
  <c r="J1984" i="29"/>
  <c r="G1984" i="29" s="1"/>
  <c r="J1728" i="29"/>
  <c r="G1728" i="29" s="1"/>
  <c r="J1361" i="29"/>
  <c r="G1361" i="29" s="1"/>
  <c r="J625" i="29"/>
  <c r="G625" i="29" s="1"/>
  <c r="J2335" i="29"/>
  <c r="G2335" i="29" s="1"/>
  <c r="J2079" i="29"/>
  <c r="G2079" i="29" s="1"/>
  <c r="J1823" i="29"/>
  <c r="G1823" i="29" s="1"/>
  <c r="J1532" i="29"/>
  <c r="G1532" i="29" s="1"/>
  <c r="J929" i="29"/>
  <c r="G929" i="29" s="1"/>
  <c r="J1789" i="29"/>
  <c r="G1789" i="29" s="1"/>
  <c r="J1470" i="29"/>
  <c r="G1470" i="29" s="1"/>
  <c r="J818" i="29"/>
  <c r="G818" i="29" s="1"/>
  <c r="J1551" i="29"/>
  <c r="G1551" i="29" s="1"/>
  <c r="J1295" i="29"/>
  <c r="G1295" i="29" s="1"/>
  <c r="J1039" i="29"/>
  <c r="G1039" i="29" s="1"/>
  <c r="J783" i="29"/>
  <c r="G783" i="29" s="1"/>
  <c r="J527" i="29"/>
  <c r="G527" i="29" s="1"/>
  <c r="J271" i="29"/>
  <c r="G271" i="29" s="1"/>
  <c r="J15" i="29"/>
  <c r="G15" i="29" s="1"/>
  <c r="J782" i="29"/>
  <c r="G782" i="29" s="1"/>
  <c r="J526" i="29"/>
  <c r="G526" i="29" s="1"/>
  <c r="J270" i="29"/>
  <c r="G270" i="29" s="1"/>
  <c r="J14" i="29"/>
  <c r="G14" i="29" s="1"/>
  <c r="J381" i="29"/>
  <c r="G381" i="29" s="1"/>
  <c r="J125" i="29"/>
  <c r="G125" i="29" s="1"/>
  <c r="J1228" i="29"/>
  <c r="G1228" i="29" s="1"/>
  <c r="J972" i="29"/>
  <c r="G972" i="29" s="1"/>
  <c r="J716" i="29"/>
  <c r="G716" i="29" s="1"/>
  <c r="J460" i="29"/>
  <c r="G460" i="29" s="1"/>
  <c r="J204" i="29"/>
  <c r="G204" i="29" s="1"/>
  <c r="J1563" i="29"/>
  <c r="G1563" i="29" s="1"/>
  <c r="J1307" i="29"/>
  <c r="G1307" i="29" s="1"/>
  <c r="J1051" i="29"/>
  <c r="G1051" i="29" s="1"/>
  <c r="J795" i="29"/>
  <c r="G795" i="29" s="1"/>
  <c r="J539" i="29"/>
  <c r="G539" i="29" s="1"/>
  <c r="J283" i="29"/>
  <c r="G283" i="29" s="1"/>
  <c r="J27" i="29"/>
  <c r="G27" i="29" s="1"/>
  <c r="J1386" i="29"/>
  <c r="G1386" i="29" s="1"/>
  <c r="J1130" i="29"/>
  <c r="G1130" i="29" s="1"/>
  <c r="J874" i="29"/>
  <c r="G874" i="29" s="1"/>
  <c r="J618" i="29"/>
  <c r="G618" i="29" s="1"/>
  <c r="J362" i="29"/>
  <c r="G362" i="29" s="1"/>
  <c r="J106" i="29"/>
  <c r="G106" i="29" s="1"/>
  <c r="J1465" i="29"/>
  <c r="G1465" i="29" s="1"/>
  <c r="J1209" i="29"/>
  <c r="G1209" i="29" s="1"/>
  <c r="J953" i="29"/>
  <c r="G953" i="29" s="1"/>
  <c r="J697" i="29"/>
  <c r="G697" i="29" s="1"/>
  <c r="J441" i="29"/>
  <c r="G441" i="29" s="1"/>
  <c r="J185" i="29"/>
  <c r="G185" i="29" s="1"/>
  <c r="J1544" i="29"/>
  <c r="G1544" i="29" s="1"/>
  <c r="J1288" i="29"/>
  <c r="G1288" i="29" s="1"/>
  <c r="J1032" i="29"/>
  <c r="G1032" i="29" s="1"/>
  <c r="J776" i="29"/>
  <c r="G776" i="29" s="1"/>
  <c r="J520" i="29"/>
  <c r="G520" i="29" s="1"/>
  <c r="J264" i="29"/>
  <c r="G264" i="29" s="1"/>
  <c r="J8" i="29"/>
  <c r="G8" i="29" s="1"/>
  <c r="J1111" i="29"/>
  <c r="G1111" i="29" s="1"/>
  <c r="J855" i="29"/>
  <c r="G855" i="29" s="1"/>
  <c r="J599" i="29"/>
  <c r="G599" i="29" s="1"/>
  <c r="J343" i="29"/>
  <c r="G343" i="29" s="1"/>
  <c r="J87" i="29"/>
  <c r="G87" i="29" s="1"/>
  <c r="J1430" i="29"/>
  <c r="G1430" i="29" s="1"/>
  <c r="J1174" i="29"/>
  <c r="G1174" i="29" s="1"/>
  <c r="J918" i="29"/>
  <c r="G918" i="29" s="1"/>
  <c r="J662" i="29"/>
  <c r="G662" i="29" s="1"/>
  <c r="J406" i="29"/>
  <c r="G406" i="29" s="1"/>
  <c r="J150" i="29"/>
  <c r="G150" i="29" s="1"/>
  <c r="J1509" i="29"/>
  <c r="G1509" i="29" s="1"/>
  <c r="J1253" i="29"/>
  <c r="G1253" i="29" s="1"/>
  <c r="J997" i="29"/>
  <c r="G997" i="29" s="1"/>
  <c r="J741" i="29"/>
  <c r="G741" i="29" s="1"/>
  <c r="J485" i="29"/>
  <c r="G485" i="29" s="1"/>
  <c r="J229" i="29"/>
  <c r="G229" i="29" s="1"/>
  <c r="J1252" i="29"/>
  <c r="G1252" i="29" s="1"/>
  <c r="J996" i="29"/>
  <c r="G996" i="29" s="1"/>
  <c r="J740" i="29"/>
  <c r="G740" i="29" s="1"/>
  <c r="J484" i="29"/>
  <c r="G484" i="29" s="1"/>
  <c r="J228" i="29"/>
  <c r="G228" i="29" s="1"/>
  <c r="J595" i="29"/>
  <c r="G595" i="29" s="1"/>
  <c r="J339" i="29"/>
  <c r="G339" i="29" s="1"/>
  <c r="J83" i="29"/>
  <c r="G83" i="29" s="1"/>
  <c r="J3401" i="29"/>
  <c r="G3401" i="29" s="1"/>
  <c r="J2775" i="29"/>
  <c r="G2775" i="29" s="1"/>
  <c r="J1657" i="29"/>
  <c r="G1657" i="29" s="1"/>
  <c r="J2711" i="29"/>
  <c r="G2711" i="29" s="1"/>
  <c r="J1931" i="29"/>
  <c r="G1931" i="29" s="1"/>
  <c r="J2632" i="29"/>
  <c r="G2632" i="29" s="1"/>
  <c r="J3447" i="29"/>
  <c r="G3447" i="29" s="1"/>
  <c r="J2583" i="29"/>
  <c r="G2583" i="29" s="1"/>
  <c r="J3479" i="29"/>
  <c r="G3479" i="29" s="1"/>
  <c r="J2948" i="29"/>
  <c r="G2948" i="29" s="1"/>
  <c r="J1380" i="29"/>
  <c r="G1380" i="29" s="1"/>
  <c r="J3305" i="29"/>
  <c r="G3305" i="29" s="1"/>
  <c r="J2555" i="29"/>
  <c r="G2555" i="29" s="1"/>
  <c r="J3190" i="29"/>
  <c r="G3190" i="29" s="1"/>
  <c r="J2217" i="29"/>
  <c r="G2217" i="29" s="1"/>
  <c r="J3331" i="29"/>
  <c r="G3331" i="29" s="1"/>
  <c r="J2612" i="29"/>
  <c r="G2612" i="29" s="1"/>
  <c r="J3158" i="29"/>
  <c r="G3158" i="29" s="1"/>
  <c r="J2078" i="29"/>
  <c r="G2078" i="29" s="1"/>
  <c r="J3270" i="29"/>
  <c r="G3270" i="29" s="1"/>
  <c r="J2472" i="29"/>
  <c r="G2472" i="29" s="1"/>
  <c r="J3352" i="29"/>
  <c r="G3352" i="29" s="1"/>
  <c r="J2663" i="29"/>
  <c r="G2663" i="29" s="1"/>
  <c r="J3291" i="29"/>
  <c r="G3291" i="29" s="1"/>
  <c r="J2532" i="29"/>
  <c r="G2532" i="29" s="1"/>
  <c r="J3350" i="29"/>
  <c r="G3350" i="29" s="1"/>
  <c r="J2651" i="29"/>
  <c r="G2651" i="29" s="1"/>
  <c r="J3206" i="29"/>
  <c r="G3206" i="29" s="1"/>
  <c r="J2265" i="29"/>
  <c r="G2265" i="29" s="1"/>
  <c r="J3203" i="29"/>
  <c r="G3203" i="29" s="1"/>
  <c r="J2258" i="29"/>
  <c r="G2258" i="29" s="1"/>
  <c r="J3339" i="29"/>
  <c r="G3339" i="29" s="1"/>
  <c r="J2635" i="29"/>
  <c r="G2635" i="29" s="1"/>
  <c r="J2934" i="29"/>
  <c r="G2934" i="29" s="1"/>
  <c r="J2678" i="29"/>
  <c r="G2678" i="29" s="1"/>
  <c r="J2400" i="29"/>
  <c r="G2400" i="29" s="1"/>
  <c r="J1989" i="29"/>
  <c r="G1989" i="29" s="1"/>
  <c r="J1312" i="29"/>
  <c r="G1312" i="29" s="1"/>
  <c r="J3381" i="29"/>
  <c r="G3381" i="29" s="1"/>
  <c r="J3125" i="29"/>
  <c r="G3125" i="29" s="1"/>
  <c r="J2869" i="29"/>
  <c r="G2869" i="29" s="1"/>
  <c r="J2613" i="29"/>
  <c r="G2613" i="29" s="1"/>
  <c r="J2306" i="29"/>
  <c r="G2306" i="29" s="1"/>
  <c r="J1869" i="29"/>
  <c r="G1869" i="29" s="1"/>
  <c r="J717" i="29"/>
  <c r="G717" i="29" s="1"/>
  <c r="J2931" i="29"/>
  <c r="G2931" i="29" s="1"/>
  <c r="J2675" i="29"/>
  <c r="G2675" i="29" s="1"/>
  <c r="J2396" i="29"/>
  <c r="G2396" i="29" s="1"/>
  <c r="J1980" i="29"/>
  <c r="G1980" i="29" s="1"/>
  <c r="J1282" i="29"/>
  <c r="G1282" i="29" s="1"/>
  <c r="J2866" i="29"/>
  <c r="G2866" i="29" s="1"/>
  <c r="J2610" i="29"/>
  <c r="G2610" i="29" s="1"/>
  <c r="J2301" i="29"/>
  <c r="G2301" i="29" s="1"/>
  <c r="J1866" i="29"/>
  <c r="G1866" i="29" s="1"/>
  <c r="J701" i="29"/>
  <c r="G701" i="29" s="1"/>
  <c r="J3313" i="29"/>
  <c r="G3313" i="29" s="1"/>
  <c r="J3057" i="29"/>
  <c r="G3057" i="29" s="1"/>
  <c r="J2801" i="29"/>
  <c r="G2801" i="29" s="1"/>
  <c r="J2545" i="29"/>
  <c r="G2545" i="29" s="1"/>
  <c r="J2204" i="29"/>
  <c r="G2204" i="29" s="1"/>
  <c r="J1739" i="29"/>
  <c r="G1739" i="29" s="1"/>
  <c r="J3248" i="29"/>
  <c r="G3248" i="29" s="1"/>
  <c r="J2992" i="29"/>
  <c r="G2992" i="29" s="1"/>
  <c r="J2736" i="29"/>
  <c r="G2736" i="29" s="1"/>
  <c r="J2480" i="29"/>
  <c r="G2480" i="29" s="1"/>
  <c r="J2090" i="29"/>
  <c r="G2090" i="29" s="1"/>
  <c r="J1601" i="29"/>
  <c r="G1601" i="29" s="1"/>
  <c r="J3263" i="29"/>
  <c r="G3263" i="29" s="1"/>
  <c r="J3007" i="29"/>
  <c r="G3007" i="29" s="1"/>
  <c r="J2751" i="29"/>
  <c r="G2751" i="29" s="1"/>
  <c r="J2495" i="29"/>
  <c r="G2495" i="29" s="1"/>
  <c r="J2118" i="29"/>
  <c r="G2118" i="29" s="1"/>
  <c r="J1641" i="29"/>
  <c r="G1641" i="29" s="1"/>
  <c r="J3454" i="29"/>
  <c r="G3454" i="29" s="1"/>
  <c r="J3198" i="29"/>
  <c r="G3198" i="29" s="1"/>
  <c r="J2942" i="29"/>
  <c r="G2942" i="29" s="1"/>
  <c r="J2686" i="29"/>
  <c r="G2686" i="29" s="1"/>
  <c r="J2412" i="29"/>
  <c r="G2412" i="29" s="1"/>
  <c r="J1998" i="29"/>
  <c r="G1998" i="29" s="1"/>
  <c r="J1348" i="29"/>
  <c r="G1348" i="29" s="1"/>
  <c r="J3469" i="29"/>
  <c r="G3469" i="29" s="1"/>
  <c r="J3213" i="29"/>
  <c r="G3213" i="29" s="1"/>
  <c r="J2957" i="29"/>
  <c r="G2957" i="29" s="1"/>
  <c r="J2701" i="29"/>
  <c r="G2701" i="29" s="1"/>
  <c r="J2434" i="29"/>
  <c r="G2434" i="29" s="1"/>
  <c r="J2027" i="29"/>
  <c r="G2027" i="29" s="1"/>
  <c r="J1436" i="29"/>
  <c r="G1436" i="29" s="1"/>
  <c r="J3420" i="29"/>
  <c r="G3420" i="29" s="1"/>
  <c r="J3164" i="29"/>
  <c r="G3164" i="29" s="1"/>
  <c r="J2908" i="29"/>
  <c r="G2908" i="29" s="1"/>
  <c r="J2652" i="29"/>
  <c r="G2652" i="29" s="1"/>
  <c r="J2363" i="29"/>
  <c r="G2363" i="29" s="1"/>
  <c r="J1942" i="29"/>
  <c r="G1942" i="29" s="1"/>
  <c r="J1105" i="29"/>
  <c r="G1105" i="29" s="1"/>
  <c r="J2970" i="29"/>
  <c r="G2970" i="29" s="1"/>
  <c r="J2714" i="29"/>
  <c r="G2714" i="29" s="1"/>
  <c r="J2454" i="29"/>
  <c r="G2454" i="29" s="1"/>
  <c r="J2053" i="29"/>
  <c r="G2053" i="29" s="1"/>
  <c r="J1491" i="29"/>
  <c r="G1491" i="29" s="1"/>
  <c r="J3049" i="29"/>
  <c r="G3049" i="29" s="1"/>
  <c r="J2793" i="29"/>
  <c r="G2793" i="29" s="1"/>
  <c r="J2537" i="29"/>
  <c r="G2537" i="29" s="1"/>
  <c r="J2189" i="29"/>
  <c r="G2189" i="29" s="1"/>
  <c r="J1723" i="29"/>
  <c r="G1723" i="29" s="1"/>
  <c r="J1185" i="29"/>
  <c r="G1185" i="29" s="1"/>
  <c r="J242" i="29"/>
  <c r="G242" i="29" s="1"/>
  <c r="J2248" i="29"/>
  <c r="G2248" i="29" s="1"/>
  <c r="J1992" i="29"/>
  <c r="G1992" i="29" s="1"/>
  <c r="J1736" i="29"/>
  <c r="G1736" i="29" s="1"/>
  <c r="J1376" i="29"/>
  <c r="G1376" i="29" s="1"/>
  <c r="J653" i="29"/>
  <c r="G653" i="29" s="1"/>
  <c r="J1427" i="29"/>
  <c r="G1427" i="29" s="1"/>
  <c r="J749" i="29"/>
  <c r="G749" i="29" s="1"/>
  <c r="J1426" i="29"/>
  <c r="G1426" i="29" s="1"/>
  <c r="J739" i="29"/>
  <c r="G739" i="29" s="1"/>
  <c r="J2372" i="29"/>
  <c r="G2372" i="29" s="1"/>
  <c r="J2116" i="29"/>
  <c r="G2116" i="29" s="1"/>
  <c r="J1860" i="29"/>
  <c r="G1860" i="29" s="1"/>
  <c r="J1597" i="29"/>
  <c r="G1597" i="29" s="1"/>
  <c r="J1042" i="29"/>
  <c r="G1042" i="29" s="1"/>
  <c r="J2451" i="29"/>
  <c r="G2451" i="29" s="1"/>
  <c r="J2195" i="29"/>
  <c r="G2195" i="29" s="1"/>
  <c r="J1939" i="29"/>
  <c r="G1939" i="29" s="1"/>
  <c r="J1683" i="29"/>
  <c r="G1683" i="29" s="1"/>
  <c r="J1251" i="29"/>
  <c r="G1251" i="29" s="1"/>
  <c r="J385" i="29"/>
  <c r="G385" i="29" s="1"/>
  <c r="J2034" i="29"/>
  <c r="G2034" i="29" s="1"/>
  <c r="J1778" i="29"/>
  <c r="G1778" i="29" s="1"/>
  <c r="J1452" i="29"/>
  <c r="G1452" i="29" s="1"/>
  <c r="J785" i="29"/>
  <c r="G785" i="29" s="1"/>
  <c r="J2385" i="29"/>
  <c r="G2385" i="29" s="1"/>
  <c r="J2129" i="29"/>
  <c r="G2129" i="29" s="1"/>
  <c r="J1873" i="29"/>
  <c r="G1873" i="29" s="1"/>
  <c r="J1617" i="29"/>
  <c r="G1617" i="29" s="1"/>
  <c r="J1075" i="29"/>
  <c r="G1075" i="29" s="1"/>
  <c r="J33" i="29"/>
  <c r="G33" i="29" s="1"/>
  <c r="J1968" i="29"/>
  <c r="G1968" i="29" s="1"/>
  <c r="J1712" i="29"/>
  <c r="G1712" i="29" s="1"/>
  <c r="J1326" i="29"/>
  <c r="G1326" i="29" s="1"/>
  <c r="J544" i="29"/>
  <c r="G544" i="29" s="1"/>
  <c r="J2319" i="29"/>
  <c r="G2319" i="29" s="1"/>
  <c r="J2063" i="29"/>
  <c r="G2063" i="29" s="1"/>
  <c r="J1807" i="29"/>
  <c r="G1807" i="29" s="1"/>
  <c r="J1502" i="29"/>
  <c r="G1502" i="29" s="1"/>
  <c r="J880" i="29"/>
  <c r="G880" i="29" s="1"/>
  <c r="J1773" i="29"/>
  <c r="G1773" i="29" s="1"/>
  <c r="J1441" i="29"/>
  <c r="G1441" i="29" s="1"/>
  <c r="J769" i="29"/>
  <c r="G769" i="29" s="1"/>
  <c r="J1535" i="29"/>
  <c r="G1535" i="29" s="1"/>
  <c r="J1279" i="29"/>
  <c r="G1279" i="29" s="1"/>
  <c r="J1023" i="29"/>
  <c r="G1023" i="29" s="1"/>
  <c r="J767" i="29"/>
  <c r="G767" i="29" s="1"/>
  <c r="J511" i="29"/>
  <c r="G511" i="29" s="1"/>
  <c r="J255" i="29"/>
  <c r="G255" i="29" s="1"/>
  <c r="J1022" i="29"/>
  <c r="G1022" i="29" s="1"/>
  <c r="J766" i="29"/>
  <c r="G766" i="29" s="1"/>
  <c r="J510" i="29"/>
  <c r="G510" i="29" s="1"/>
  <c r="J254" i="29"/>
  <c r="G254" i="29" s="1"/>
  <c r="J621" i="29"/>
  <c r="G621" i="29" s="1"/>
  <c r="J365" i="29"/>
  <c r="G365" i="29" s="1"/>
  <c r="J109" i="29"/>
  <c r="G109" i="29" s="1"/>
  <c r="J1212" i="29"/>
  <c r="G1212" i="29" s="1"/>
  <c r="J956" i="29"/>
  <c r="G956" i="29" s="1"/>
  <c r="J700" i="29"/>
  <c r="G700" i="29" s="1"/>
  <c r="J444" i="29"/>
  <c r="G444" i="29" s="1"/>
  <c r="J188" i="29"/>
  <c r="G188" i="29" s="1"/>
  <c r="J1547" i="29"/>
  <c r="G1547" i="29" s="1"/>
  <c r="J1291" i="29"/>
  <c r="G1291" i="29" s="1"/>
  <c r="J1035" i="29"/>
  <c r="G1035" i="29" s="1"/>
  <c r="J779" i="29"/>
  <c r="G779" i="29" s="1"/>
  <c r="J523" i="29"/>
  <c r="G523" i="29" s="1"/>
  <c r="J267" i="29"/>
  <c r="G267" i="29" s="1"/>
  <c r="J11" i="29"/>
  <c r="G11" i="29" s="1"/>
  <c r="J1370" i="29"/>
  <c r="G1370" i="29" s="1"/>
  <c r="J1114" i="29"/>
  <c r="G1114" i="29" s="1"/>
  <c r="J858" i="29"/>
  <c r="G858" i="29" s="1"/>
  <c r="J602" i="29"/>
  <c r="G602" i="29" s="1"/>
  <c r="J346" i="29"/>
  <c r="G346" i="29" s="1"/>
  <c r="J90" i="29"/>
  <c r="G90" i="29" s="1"/>
  <c r="J1449" i="29"/>
  <c r="G1449" i="29" s="1"/>
  <c r="J1193" i="29"/>
  <c r="G1193" i="29" s="1"/>
  <c r="J937" i="29"/>
  <c r="G937" i="29" s="1"/>
  <c r="J681" i="29"/>
  <c r="G681" i="29" s="1"/>
  <c r="J425" i="29"/>
  <c r="G425" i="29" s="1"/>
  <c r="J169" i="29"/>
  <c r="G169" i="29" s="1"/>
  <c r="J1528" i="29"/>
  <c r="G1528" i="29" s="1"/>
  <c r="J1272" i="29"/>
  <c r="G1272" i="29" s="1"/>
  <c r="J1016" i="29"/>
  <c r="G1016" i="29" s="1"/>
  <c r="J760" i="29"/>
  <c r="G760" i="29" s="1"/>
  <c r="J504" i="29"/>
  <c r="G504" i="29" s="1"/>
  <c r="J248" i="29"/>
  <c r="G248" i="29" s="1"/>
  <c r="J1351" i="29"/>
  <c r="G1351" i="29" s="1"/>
  <c r="J1095" i="29"/>
  <c r="G1095" i="29" s="1"/>
  <c r="J839" i="29"/>
  <c r="G839" i="29" s="1"/>
  <c r="J583" i="29"/>
  <c r="G583" i="29" s="1"/>
  <c r="J327" i="29"/>
  <c r="G327" i="29" s="1"/>
  <c r="J71" i="29"/>
  <c r="G71" i="29" s="1"/>
  <c r="J1414" i="29"/>
  <c r="G1414" i="29" s="1"/>
  <c r="J1158" i="29"/>
  <c r="G1158" i="29" s="1"/>
  <c r="J902" i="29"/>
  <c r="G902" i="29" s="1"/>
  <c r="J646" i="29"/>
  <c r="G646" i="29" s="1"/>
  <c r="J390" i="29"/>
  <c r="G390" i="29" s="1"/>
  <c r="J134" i="29"/>
  <c r="G134" i="29" s="1"/>
  <c r="J1493" i="29"/>
  <c r="G1493" i="29" s="1"/>
  <c r="J1237" i="29"/>
  <c r="G1237" i="29" s="1"/>
  <c r="J981" i="29"/>
  <c r="G981" i="29" s="1"/>
  <c r="J725" i="29"/>
  <c r="G725" i="29" s="1"/>
  <c r="J469" i="29"/>
  <c r="G469" i="29" s="1"/>
  <c r="J213" i="29"/>
  <c r="G213" i="29" s="1"/>
  <c r="J1236" i="29"/>
  <c r="G1236" i="29" s="1"/>
  <c r="J980" i="29"/>
  <c r="G980" i="29" s="1"/>
  <c r="J724" i="29"/>
  <c r="G724" i="29" s="1"/>
  <c r="J468" i="29"/>
  <c r="G468" i="29" s="1"/>
  <c r="J212" i="29"/>
  <c r="G212" i="29" s="1"/>
  <c r="J579" i="29"/>
  <c r="G579" i="29" s="1"/>
  <c r="J323" i="29"/>
  <c r="G323" i="29" s="1"/>
  <c r="J67" i="29"/>
  <c r="G67" i="29" s="1"/>
  <c r="J1785" i="29"/>
  <c r="G1785" i="29" s="1"/>
  <c r="J3387" i="29"/>
  <c r="G3387" i="29" s="1"/>
  <c r="J2448" i="29"/>
  <c r="G2448" i="29" s="1"/>
  <c r="J1059" i="29"/>
  <c r="G1059" i="29" s="1"/>
  <c r="J2333" i="29"/>
  <c r="G2333" i="29" s="1"/>
  <c r="J3334" i="29"/>
  <c r="G3334" i="29" s="1"/>
  <c r="J2263" i="29"/>
  <c r="G2263" i="29" s="1"/>
  <c r="J3449" i="29"/>
  <c r="G3449" i="29" s="1"/>
  <c r="J2884" i="29"/>
  <c r="G2884" i="29" s="1"/>
  <c r="J866" i="29"/>
  <c r="G866" i="29" s="1"/>
  <c r="J3275" i="29"/>
  <c r="G3275" i="29" s="1"/>
  <c r="J2491" i="29"/>
  <c r="G2491" i="29" s="1"/>
  <c r="J3160" i="29"/>
  <c r="G3160" i="29" s="1"/>
  <c r="J2103" i="29"/>
  <c r="G2103" i="29" s="1"/>
  <c r="J3302" i="29"/>
  <c r="G3302" i="29" s="1"/>
  <c r="J2548" i="29"/>
  <c r="G2548" i="29" s="1"/>
  <c r="J3122" i="29"/>
  <c r="G3122" i="29" s="1"/>
  <c r="J1965" i="29"/>
  <c r="G1965" i="29" s="1"/>
  <c r="J3240" i="29"/>
  <c r="G3240" i="29" s="1"/>
  <c r="J2380" i="29"/>
  <c r="G2380" i="29" s="1"/>
  <c r="J3322" i="29"/>
  <c r="G3322" i="29" s="1"/>
  <c r="J2599" i="29"/>
  <c r="G2599" i="29" s="1"/>
  <c r="J3267" i="29"/>
  <c r="G3267" i="29" s="1"/>
  <c r="J2467" i="29"/>
  <c r="G2467" i="29" s="1"/>
  <c r="J3320" i="29"/>
  <c r="G3320" i="29" s="1"/>
  <c r="J2587" i="29"/>
  <c r="G2587" i="29" s="1"/>
  <c r="J3176" i="29"/>
  <c r="G3176" i="29" s="1"/>
  <c r="J2158" i="29"/>
  <c r="G2158" i="29" s="1"/>
  <c r="J3174" i="29"/>
  <c r="G3174" i="29" s="1"/>
  <c r="J2154" i="29"/>
  <c r="G2154" i="29" s="1"/>
  <c r="J3315" i="29"/>
  <c r="G3315" i="29" s="1"/>
  <c r="J2571" i="29"/>
  <c r="G2571" i="29" s="1"/>
  <c r="J2918" i="29"/>
  <c r="G2918" i="29" s="1"/>
  <c r="J2662" i="29"/>
  <c r="G2662" i="29" s="1"/>
  <c r="J2378" i="29"/>
  <c r="G2378" i="29" s="1"/>
  <c r="J1959" i="29"/>
  <c r="G1959" i="29" s="1"/>
  <c r="J1187" i="29"/>
  <c r="G1187" i="29" s="1"/>
  <c r="J3365" i="29"/>
  <c r="G3365" i="29" s="1"/>
  <c r="J3109" i="29"/>
  <c r="G3109" i="29" s="1"/>
  <c r="J2853" i="29"/>
  <c r="G2853" i="29" s="1"/>
  <c r="J2597" i="29"/>
  <c r="G2597" i="29" s="1"/>
  <c r="J2283" i="29"/>
  <c r="G2283" i="29" s="1"/>
  <c r="J1845" i="29"/>
  <c r="G1845" i="29" s="1"/>
  <c r="J513" i="29"/>
  <c r="G513" i="29" s="1"/>
  <c r="J2915" i="29"/>
  <c r="G2915" i="29" s="1"/>
  <c r="J2659" i="29"/>
  <c r="G2659" i="29" s="1"/>
  <c r="J2374" i="29"/>
  <c r="G2374" i="29" s="1"/>
  <c r="J1950" i="29"/>
  <c r="G1950" i="29" s="1"/>
  <c r="J1154" i="29"/>
  <c r="G1154" i="29" s="1"/>
  <c r="J2850" i="29"/>
  <c r="G2850" i="29" s="1"/>
  <c r="J2594" i="29"/>
  <c r="G2594" i="29" s="1"/>
  <c r="J2279" i="29"/>
  <c r="G2279" i="29" s="1"/>
  <c r="J1836" i="29"/>
  <c r="G1836" i="29" s="1"/>
  <c r="J448" i="29"/>
  <c r="G448" i="29" s="1"/>
  <c r="J3297" i="29"/>
  <c r="G3297" i="29" s="1"/>
  <c r="J3041" i="29"/>
  <c r="G3041" i="29" s="1"/>
  <c r="J2785" i="29"/>
  <c r="G2785" i="29" s="1"/>
  <c r="J2529" i="29"/>
  <c r="G2529" i="29" s="1"/>
  <c r="J2174" i="29"/>
  <c r="G2174" i="29" s="1"/>
  <c r="J1707" i="29"/>
  <c r="G1707" i="29" s="1"/>
  <c r="J3488" i="29"/>
  <c r="G3488" i="29" s="1"/>
  <c r="J3232" i="29"/>
  <c r="G3232" i="29" s="1"/>
  <c r="J2976" i="29"/>
  <c r="G2976" i="29" s="1"/>
  <c r="J2720" i="29"/>
  <c r="G2720" i="29" s="1"/>
  <c r="J2461" i="29"/>
  <c r="G2461" i="29" s="1"/>
  <c r="J2060" i="29"/>
  <c r="G2060" i="29" s="1"/>
  <c r="J1521" i="29"/>
  <c r="G1521" i="29" s="1"/>
  <c r="J3247" i="29"/>
  <c r="G3247" i="29" s="1"/>
  <c r="J2991" i="29"/>
  <c r="G2991" i="29" s="1"/>
  <c r="J2735" i="29"/>
  <c r="G2735" i="29" s="1"/>
  <c r="J2479" i="29"/>
  <c r="G2479" i="29" s="1"/>
  <c r="J2089" i="29"/>
  <c r="G2089" i="29" s="1"/>
  <c r="J1585" i="29"/>
  <c r="G1585" i="29" s="1"/>
  <c r="J3438" i="29"/>
  <c r="G3438" i="29" s="1"/>
  <c r="J3182" i="29"/>
  <c r="G3182" i="29" s="1"/>
  <c r="J2926" i="29"/>
  <c r="G2926" i="29" s="1"/>
  <c r="J2670" i="29"/>
  <c r="G2670" i="29" s="1"/>
  <c r="J2390" i="29"/>
  <c r="G2390" i="29" s="1"/>
  <c r="J1974" i="29"/>
  <c r="G1974" i="29" s="1"/>
  <c r="J1265" i="29"/>
  <c r="G1265" i="29" s="1"/>
  <c r="J3453" i="29"/>
  <c r="G3453" i="29" s="1"/>
  <c r="J3197" i="29"/>
  <c r="G3197" i="29" s="1"/>
  <c r="J2941" i="29"/>
  <c r="G2941" i="29" s="1"/>
  <c r="J2685" i="29"/>
  <c r="G2685" i="29" s="1"/>
  <c r="J2411" i="29"/>
  <c r="G2411" i="29" s="1"/>
  <c r="J1997" i="29"/>
  <c r="G1997" i="29" s="1"/>
  <c r="J1347" i="29"/>
  <c r="G1347" i="29" s="1"/>
  <c r="J3404" i="29"/>
  <c r="G3404" i="29" s="1"/>
  <c r="J3148" i="29"/>
  <c r="G3148" i="29" s="1"/>
  <c r="J2892" i="29"/>
  <c r="G2892" i="29" s="1"/>
  <c r="J2636" i="29"/>
  <c r="G2636" i="29" s="1"/>
  <c r="J2341" i="29"/>
  <c r="G2341" i="29" s="1"/>
  <c r="J1913" i="29"/>
  <c r="G1913" i="29" s="1"/>
  <c r="J962" i="29"/>
  <c r="G962" i="29" s="1"/>
  <c r="J2954" i="29"/>
  <c r="G2954" i="29" s="1"/>
  <c r="J2698" i="29"/>
  <c r="G2698" i="29" s="1"/>
  <c r="J2429" i="29"/>
  <c r="G2429" i="29" s="1"/>
  <c r="J2023" i="29"/>
  <c r="G2023" i="29" s="1"/>
  <c r="J1410" i="29"/>
  <c r="G1410" i="29" s="1"/>
  <c r="J3033" i="29"/>
  <c r="G3033" i="29" s="1"/>
  <c r="J2777" i="29"/>
  <c r="G2777" i="29" s="1"/>
  <c r="J2521" i="29"/>
  <c r="G2521" i="29" s="1"/>
  <c r="J2165" i="29"/>
  <c r="G2165" i="29" s="1"/>
  <c r="J1691" i="29"/>
  <c r="G1691" i="29" s="1"/>
  <c r="J1139" i="29"/>
  <c r="G1139" i="29" s="1"/>
  <c r="J161" i="29"/>
  <c r="G161" i="29" s="1"/>
  <c r="J2232" i="29"/>
  <c r="G2232" i="29" s="1"/>
  <c r="J1976" i="29"/>
  <c r="G1976" i="29" s="1"/>
  <c r="J1720" i="29"/>
  <c r="G1720" i="29" s="1"/>
  <c r="J1344" i="29"/>
  <c r="G1344" i="29" s="1"/>
  <c r="J578" i="29"/>
  <c r="G578" i="29" s="1"/>
  <c r="J1399" i="29"/>
  <c r="G1399" i="29" s="1"/>
  <c r="J691" i="29"/>
  <c r="G691" i="29" s="1"/>
  <c r="J1396" i="29"/>
  <c r="G1396" i="29" s="1"/>
  <c r="J690" i="29"/>
  <c r="G690" i="29" s="1"/>
  <c r="J2356" i="29"/>
  <c r="G2356" i="29" s="1"/>
  <c r="J2100" i="29"/>
  <c r="G2100" i="29" s="1"/>
  <c r="J1844" i="29"/>
  <c r="G1844" i="29" s="1"/>
  <c r="J1568" i="29"/>
  <c r="G1568" i="29" s="1"/>
  <c r="J994" i="29"/>
  <c r="G994" i="29" s="1"/>
  <c r="J2435" i="29"/>
  <c r="G2435" i="29" s="1"/>
  <c r="J2179" i="29"/>
  <c r="G2179" i="29" s="1"/>
  <c r="J1923" i="29"/>
  <c r="G1923" i="29" s="1"/>
  <c r="J1667" i="29"/>
  <c r="G1667" i="29" s="1"/>
  <c r="J1214" i="29"/>
  <c r="G1214" i="29" s="1"/>
  <c r="J304" i="29"/>
  <c r="G304" i="29" s="1"/>
  <c r="J2018" i="29"/>
  <c r="G2018" i="29" s="1"/>
  <c r="J1762" i="29"/>
  <c r="G1762" i="29" s="1"/>
  <c r="J1422" i="29"/>
  <c r="G1422" i="29" s="1"/>
  <c r="J736" i="29"/>
  <c r="G736" i="29" s="1"/>
  <c r="J2369" i="29"/>
  <c r="G2369" i="29" s="1"/>
  <c r="J2113" i="29"/>
  <c r="G2113" i="29" s="1"/>
  <c r="J1857" i="29"/>
  <c r="G1857" i="29" s="1"/>
  <c r="J1588" i="29"/>
  <c r="G1588" i="29" s="1"/>
  <c r="J1038" i="29"/>
  <c r="G1038" i="29" s="1"/>
  <c r="J2208" i="29"/>
  <c r="G2208" i="29" s="1"/>
  <c r="J1952" i="29"/>
  <c r="G1952" i="29" s="1"/>
  <c r="J1696" i="29"/>
  <c r="G1696" i="29" s="1"/>
  <c r="J1284" i="29"/>
  <c r="G1284" i="29" s="1"/>
  <c r="J450" i="29"/>
  <c r="G450" i="29" s="1"/>
  <c r="J2303" i="29"/>
  <c r="G2303" i="29" s="1"/>
  <c r="J2047" i="29"/>
  <c r="G2047" i="29" s="1"/>
  <c r="J1791" i="29"/>
  <c r="G1791" i="29" s="1"/>
  <c r="J1473" i="29"/>
  <c r="G1473" i="29" s="1"/>
  <c r="J829" i="29"/>
  <c r="G829" i="29" s="1"/>
  <c r="J1757" i="29"/>
  <c r="G1757" i="29" s="1"/>
  <c r="J1411" i="29"/>
  <c r="G1411" i="29" s="1"/>
  <c r="J720" i="29"/>
  <c r="G720" i="29" s="1"/>
  <c r="J1519" i="29"/>
  <c r="G1519" i="29" s="1"/>
  <c r="J1263" i="29"/>
  <c r="G1263" i="29" s="1"/>
  <c r="J1007" i="29"/>
  <c r="G1007" i="29" s="1"/>
  <c r="J751" i="29"/>
  <c r="G751" i="29" s="1"/>
  <c r="J495" i="29"/>
  <c r="G495" i="29" s="1"/>
  <c r="J239" i="29"/>
  <c r="G239" i="29" s="1"/>
  <c r="J1006" i="29"/>
  <c r="G1006" i="29" s="1"/>
  <c r="J750" i="29"/>
  <c r="G750" i="29" s="1"/>
  <c r="J494" i="29"/>
  <c r="G494" i="29" s="1"/>
  <c r="J238" i="29"/>
  <c r="G238" i="29" s="1"/>
  <c r="J605" i="29"/>
  <c r="G605" i="29" s="1"/>
  <c r="J349" i="29"/>
  <c r="G349" i="29" s="1"/>
  <c r="J93" i="29"/>
  <c r="G93" i="29" s="1"/>
  <c r="J1196" i="29"/>
  <c r="G1196" i="29" s="1"/>
  <c r="J940" i="29"/>
  <c r="G940" i="29" s="1"/>
  <c r="J684" i="29"/>
  <c r="G684" i="29" s="1"/>
  <c r="J428" i="29"/>
  <c r="G428" i="29" s="1"/>
  <c r="J172" i="29"/>
  <c r="G172" i="29" s="1"/>
  <c r="J1531" i="29"/>
  <c r="G1531" i="29" s="1"/>
  <c r="J1275" i="29"/>
  <c r="G1275" i="29" s="1"/>
  <c r="J1019" i="29"/>
  <c r="G1019" i="29" s="1"/>
  <c r="J763" i="29"/>
  <c r="G763" i="29" s="1"/>
  <c r="J507" i="29"/>
  <c r="G507" i="29" s="1"/>
  <c r="J251" i="29"/>
  <c r="G251" i="29" s="1"/>
  <c r="J1610" i="29"/>
  <c r="G1610" i="29" s="1"/>
  <c r="J1354" i="29"/>
  <c r="G1354" i="29" s="1"/>
  <c r="J1098" i="29"/>
  <c r="G1098" i="29" s="1"/>
  <c r="J842" i="29"/>
  <c r="G842" i="29" s="1"/>
  <c r="J586" i="29"/>
  <c r="G586" i="29" s="1"/>
  <c r="J330" i="29"/>
  <c r="G330" i="29" s="1"/>
  <c r="J74" i="29"/>
  <c r="G74" i="29" s="1"/>
  <c r="J1433" i="29"/>
  <c r="G1433" i="29" s="1"/>
  <c r="J1177" i="29"/>
  <c r="G1177" i="29" s="1"/>
  <c r="J921" i="29"/>
  <c r="G921" i="29" s="1"/>
  <c r="J665" i="29"/>
  <c r="G665" i="29" s="1"/>
  <c r="J409" i="29"/>
  <c r="G409" i="29" s="1"/>
  <c r="J153" i="29"/>
  <c r="G153" i="29" s="1"/>
  <c r="J1512" i="29"/>
  <c r="G1512" i="29" s="1"/>
  <c r="J1256" i="29"/>
  <c r="G1256" i="29" s="1"/>
  <c r="J1000" i="29"/>
  <c r="G1000" i="29" s="1"/>
  <c r="J744" i="29"/>
  <c r="G744" i="29" s="1"/>
  <c r="J488" i="29"/>
  <c r="G488" i="29" s="1"/>
  <c r="J232" i="29"/>
  <c r="G232" i="29" s="1"/>
  <c r="J1335" i="29"/>
  <c r="G1335" i="29" s="1"/>
  <c r="J1079" i="29"/>
  <c r="G1079" i="29" s="1"/>
  <c r="J823" i="29"/>
  <c r="G823" i="29" s="1"/>
  <c r="J567" i="29"/>
  <c r="G567" i="29" s="1"/>
  <c r="J311" i="29"/>
  <c r="G311" i="29" s="1"/>
  <c r="J55" i="29"/>
  <c r="G55" i="29" s="1"/>
  <c r="J1398" i="29"/>
  <c r="G1398" i="29" s="1"/>
  <c r="J1142" i="29"/>
  <c r="G1142" i="29" s="1"/>
  <c r="J886" i="29"/>
  <c r="G886" i="29" s="1"/>
  <c r="J630" i="29"/>
  <c r="G630" i="29" s="1"/>
  <c r="J374" i="29"/>
  <c r="G374" i="29" s="1"/>
  <c r="J118" i="29"/>
  <c r="G118" i="29" s="1"/>
  <c r="J1477" i="29"/>
  <c r="G1477" i="29" s="1"/>
  <c r="J1221" i="29"/>
  <c r="G1221" i="29" s="1"/>
  <c r="J965" i="29"/>
  <c r="G965" i="29" s="1"/>
  <c r="J709" i="29"/>
  <c r="G709" i="29" s="1"/>
  <c r="J453" i="29"/>
  <c r="G453" i="29" s="1"/>
  <c r="J197" i="29"/>
  <c r="G197" i="29" s="1"/>
  <c r="J1220" i="29"/>
  <c r="G1220" i="29" s="1"/>
  <c r="J964" i="29"/>
  <c r="G964" i="29" s="1"/>
  <c r="J708" i="29"/>
  <c r="G708" i="29" s="1"/>
  <c r="J452" i="29"/>
  <c r="G452" i="29" s="1"/>
  <c r="J196" i="29"/>
  <c r="G196" i="29" s="1"/>
  <c r="J563" i="29"/>
  <c r="G563" i="29" s="1"/>
  <c r="J307" i="29"/>
  <c r="G307" i="29" s="1"/>
  <c r="J51" i="29"/>
  <c r="G51" i="29" s="1"/>
  <c r="J2519" i="29"/>
  <c r="G2519" i="29" s="1"/>
  <c r="J3398" i="29"/>
  <c r="G3398" i="29" s="1"/>
  <c r="J3427" i="29"/>
  <c r="G3427" i="29" s="1"/>
  <c r="J3274" i="29"/>
  <c r="G3274" i="29" s="1"/>
  <c r="J2044" i="29"/>
  <c r="G2044" i="29" s="1"/>
  <c r="J1902" i="29"/>
  <c r="G1902" i="29" s="1"/>
  <c r="J3220" i="29"/>
  <c r="G3220" i="29" s="1"/>
  <c r="J1817" i="29"/>
  <c r="G1817" i="29" s="1"/>
  <c r="J3419" i="29"/>
  <c r="G3419" i="29" s="1"/>
  <c r="J2820" i="29"/>
  <c r="G2820" i="29" s="1"/>
  <c r="J3251" i="29"/>
  <c r="G3251" i="29" s="1"/>
  <c r="J2409" i="29"/>
  <c r="G2409" i="29" s="1"/>
  <c r="J3126" i="29"/>
  <c r="G3126" i="29" s="1"/>
  <c r="J1990" i="29"/>
  <c r="G1990" i="29" s="1"/>
  <c r="J3272" i="29"/>
  <c r="G3272" i="29" s="1"/>
  <c r="J2484" i="29"/>
  <c r="G2484" i="29" s="1"/>
  <c r="J3078" i="29"/>
  <c r="G3078" i="29" s="1"/>
  <c r="J1852" i="29"/>
  <c r="G1852" i="29" s="1"/>
  <c r="J3210" i="29"/>
  <c r="G3210" i="29" s="1"/>
  <c r="J2286" i="29"/>
  <c r="G2286" i="29" s="1"/>
  <c r="J3298" i="29"/>
  <c r="G3298" i="29" s="1"/>
  <c r="J2535" i="29"/>
  <c r="G2535" i="29" s="1"/>
  <c r="J3238" i="29"/>
  <c r="G3238" i="29" s="1"/>
  <c r="J2375" i="29"/>
  <c r="G2375" i="29" s="1"/>
  <c r="J3290" i="29"/>
  <c r="G3290" i="29" s="1"/>
  <c r="J2523" i="29"/>
  <c r="G2523" i="29" s="1"/>
  <c r="J3146" i="29"/>
  <c r="G3146" i="29" s="1"/>
  <c r="J2045" i="29"/>
  <c r="G2045" i="29" s="1"/>
  <c r="J3143" i="29"/>
  <c r="G3143" i="29" s="1"/>
  <c r="J2041" i="29"/>
  <c r="G2041" i="29" s="1"/>
  <c r="J3286" i="29"/>
  <c r="G3286" i="29" s="1"/>
  <c r="J2507" i="29"/>
  <c r="G2507" i="29" s="1"/>
  <c r="J2902" i="29"/>
  <c r="G2902" i="29" s="1"/>
  <c r="J2646" i="29"/>
  <c r="G2646" i="29" s="1"/>
  <c r="J2354" i="29"/>
  <c r="G2354" i="29" s="1"/>
  <c r="J1930" i="29"/>
  <c r="G1930" i="29" s="1"/>
  <c r="J1058" i="29"/>
  <c r="G1058" i="29" s="1"/>
  <c r="J3349" i="29"/>
  <c r="G3349" i="29" s="1"/>
  <c r="J3093" i="29"/>
  <c r="G3093" i="29" s="1"/>
  <c r="J2837" i="29"/>
  <c r="G2837" i="29" s="1"/>
  <c r="J2581" i="29"/>
  <c r="G2581" i="29" s="1"/>
  <c r="J2261" i="29"/>
  <c r="G2261" i="29" s="1"/>
  <c r="J1814" i="29"/>
  <c r="G1814" i="29" s="1"/>
  <c r="J256" i="29"/>
  <c r="G256" i="29" s="1"/>
  <c r="J2899" i="29"/>
  <c r="G2899" i="29" s="1"/>
  <c r="J2643" i="29"/>
  <c r="G2643" i="29" s="1"/>
  <c r="J2349" i="29"/>
  <c r="G2349" i="29" s="1"/>
  <c r="J1926" i="29"/>
  <c r="G1926" i="29" s="1"/>
  <c r="J1024" i="29"/>
  <c r="G1024" i="29" s="1"/>
  <c r="J2834" i="29"/>
  <c r="G2834" i="29" s="1"/>
  <c r="J2578" i="29"/>
  <c r="G2578" i="29" s="1"/>
  <c r="J2254" i="29"/>
  <c r="G2254" i="29" s="1"/>
  <c r="J1804" i="29"/>
  <c r="G1804" i="29" s="1"/>
  <c r="J177" i="29"/>
  <c r="G177" i="29" s="1"/>
  <c r="J3281" i="29"/>
  <c r="G3281" i="29" s="1"/>
  <c r="J3025" i="29"/>
  <c r="G3025" i="29" s="1"/>
  <c r="J2769" i="29"/>
  <c r="G2769" i="29" s="1"/>
  <c r="J2513" i="29"/>
  <c r="G2513" i="29" s="1"/>
  <c r="J2150" i="29"/>
  <c r="G2150" i="29" s="1"/>
  <c r="J1675" i="29"/>
  <c r="G1675" i="29" s="1"/>
  <c r="J3472" i="29"/>
  <c r="G3472" i="29" s="1"/>
  <c r="J3216" i="29"/>
  <c r="G3216" i="29" s="1"/>
  <c r="J2960" i="29"/>
  <c r="G2960" i="29" s="1"/>
  <c r="J2704" i="29"/>
  <c r="G2704" i="29" s="1"/>
  <c r="J2439" i="29"/>
  <c r="G2439" i="29" s="1"/>
  <c r="J2030" i="29"/>
  <c r="G2030" i="29" s="1"/>
  <c r="J1440" i="29"/>
  <c r="G1440" i="29" s="1"/>
  <c r="J3487" i="29"/>
  <c r="G3487" i="29" s="1"/>
  <c r="J3231" i="29"/>
  <c r="G3231" i="29" s="1"/>
  <c r="J2975" i="29"/>
  <c r="G2975" i="29" s="1"/>
  <c r="J2719" i="29"/>
  <c r="G2719" i="29" s="1"/>
  <c r="J2460" i="29"/>
  <c r="G2460" i="29" s="1"/>
  <c r="J2059" i="29"/>
  <c r="G2059" i="29" s="1"/>
  <c r="J1520" i="29"/>
  <c r="G1520" i="29" s="1"/>
  <c r="J3422" i="29"/>
  <c r="G3422" i="29" s="1"/>
  <c r="J3166" i="29"/>
  <c r="G3166" i="29" s="1"/>
  <c r="J2910" i="29"/>
  <c r="G2910" i="29" s="1"/>
  <c r="J2654" i="29"/>
  <c r="G2654" i="29" s="1"/>
  <c r="J2365" i="29"/>
  <c r="G2365" i="29" s="1"/>
  <c r="J1945" i="29"/>
  <c r="G1945" i="29" s="1"/>
  <c r="J1117" i="29"/>
  <c r="G1117" i="29" s="1"/>
  <c r="J3437" i="29"/>
  <c r="G3437" i="29" s="1"/>
  <c r="J3181" i="29"/>
  <c r="G3181" i="29" s="1"/>
  <c r="J2925" i="29"/>
  <c r="G2925" i="29" s="1"/>
  <c r="J2669" i="29"/>
  <c r="G2669" i="29" s="1"/>
  <c r="J2389" i="29"/>
  <c r="G2389" i="29" s="1"/>
  <c r="J1973" i="29"/>
  <c r="G1973" i="29" s="1"/>
  <c r="J1245" i="29"/>
  <c r="G1245" i="29" s="1"/>
  <c r="J3388" i="29"/>
  <c r="G3388" i="29" s="1"/>
  <c r="J3132" i="29"/>
  <c r="G3132" i="29" s="1"/>
  <c r="J2876" i="29"/>
  <c r="G2876" i="29" s="1"/>
  <c r="J2620" i="29"/>
  <c r="G2620" i="29" s="1"/>
  <c r="J2316" i="29"/>
  <c r="G2316" i="29" s="1"/>
  <c r="J1883" i="29"/>
  <c r="G1883" i="29" s="1"/>
  <c r="J801" i="29"/>
  <c r="G801" i="29" s="1"/>
  <c r="J2938" i="29"/>
  <c r="G2938" i="29" s="1"/>
  <c r="J2682" i="29"/>
  <c r="G2682" i="29" s="1"/>
  <c r="J2407" i="29"/>
  <c r="G2407" i="29" s="1"/>
  <c r="J1994" i="29"/>
  <c r="G1994" i="29" s="1"/>
  <c r="J1342" i="29"/>
  <c r="G1342" i="29" s="1"/>
  <c r="J3017" i="29"/>
  <c r="G3017" i="29" s="1"/>
  <c r="J2761" i="29"/>
  <c r="G2761" i="29" s="1"/>
  <c r="J2505" i="29"/>
  <c r="G2505" i="29" s="1"/>
  <c r="J2135" i="29"/>
  <c r="G2135" i="29" s="1"/>
  <c r="J1659" i="29"/>
  <c r="G1659" i="29" s="1"/>
  <c r="J1102" i="29"/>
  <c r="G1102" i="29" s="1"/>
  <c r="J80" i="29"/>
  <c r="G80" i="29" s="1"/>
  <c r="J2216" i="29"/>
  <c r="G2216" i="29" s="1"/>
  <c r="J1960" i="29"/>
  <c r="G1960" i="29" s="1"/>
  <c r="J1704" i="29"/>
  <c r="G1704" i="29" s="1"/>
  <c r="J1309" i="29"/>
  <c r="G1309" i="29" s="1"/>
  <c r="J497" i="29"/>
  <c r="G497" i="29" s="1"/>
  <c r="J1373" i="29"/>
  <c r="G1373" i="29" s="1"/>
  <c r="J642" i="29"/>
  <c r="G642" i="29" s="1"/>
  <c r="J1372" i="29"/>
  <c r="G1372" i="29" s="1"/>
  <c r="J641" i="29"/>
  <c r="G641" i="29" s="1"/>
  <c r="J2340" i="29"/>
  <c r="G2340" i="29" s="1"/>
  <c r="J2084" i="29"/>
  <c r="G2084" i="29" s="1"/>
  <c r="J1828" i="29"/>
  <c r="G1828" i="29" s="1"/>
  <c r="J1538" i="29"/>
  <c r="G1538" i="29" s="1"/>
  <c r="J945" i="29"/>
  <c r="G945" i="29" s="1"/>
  <c r="J2419" i="29"/>
  <c r="G2419" i="29" s="1"/>
  <c r="J2163" i="29"/>
  <c r="G2163" i="29" s="1"/>
  <c r="J1907" i="29"/>
  <c r="G1907" i="29" s="1"/>
  <c r="J1651" i="29"/>
  <c r="G1651" i="29" s="1"/>
  <c r="J1169" i="29"/>
  <c r="G1169" i="29" s="1"/>
  <c r="J210" i="29"/>
  <c r="G210" i="29" s="1"/>
  <c r="J2002" i="29"/>
  <c r="G2002" i="29" s="1"/>
  <c r="J1746" i="29"/>
  <c r="G1746" i="29" s="1"/>
  <c r="J1393" i="29"/>
  <c r="G1393" i="29" s="1"/>
  <c r="J685" i="29"/>
  <c r="G685" i="29" s="1"/>
  <c r="J2353" i="29"/>
  <c r="G2353" i="29" s="1"/>
  <c r="J2097" i="29"/>
  <c r="G2097" i="29" s="1"/>
  <c r="J1841" i="29"/>
  <c r="G1841" i="29" s="1"/>
  <c r="J1564" i="29"/>
  <c r="G1564" i="29" s="1"/>
  <c r="J989" i="29"/>
  <c r="G989" i="29" s="1"/>
  <c r="J2192" i="29"/>
  <c r="G2192" i="29" s="1"/>
  <c r="J1936" i="29"/>
  <c r="G1936" i="29" s="1"/>
  <c r="J1680" i="29"/>
  <c r="G1680" i="29" s="1"/>
  <c r="J1248" i="29"/>
  <c r="G1248" i="29" s="1"/>
  <c r="J369" i="29"/>
  <c r="G369" i="29" s="1"/>
  <c r="J2287" i="29"/>
  <c r="G2287" i="29" s="1"/>
  <c r="J2031" i="29"/>
  <c r="G2031" i="29" s="1"/>
  <c r="J1775" i="29"/>
  <c r="G1775" i="29" s="1"/>
  <c r="J1443" i="29"/>
  <c r="G1443" i="29" s="1"/>
  <c r="J771" i="29"/>
  <c r="G771" i="29" s="1"/>
  <c r="J1741" i="29"/>
  <c r="G1741" i="29" s="1"/>
  <c r="J1383" i="29"/>
  <c r="G1383" i="29" s="1"/>
  <c r="J669" i="29"/>
  <c r="G669" i="29" s="1"/>
  <c r="J1503" i="29"/>
  <c r="G1503" i="29" s="1"/>
  <c r="J1247" i="29"/>
  <c r="G1247" i="29" s="1"/>
  <c r="J991" i="29"/>
  <c r="G991" i="29" s="1"/>
  <c r="J735" i="29"/>
  <c r="G735" i="29" s="1"/>
  <c r="J479" i="29"/>
  <c r="G479" i="29" s="1"/>
  <c r="J223" i="29"/>
  <c r="G223" i="29" s="1"/>
  <c r="J990" i="29"/>
  <c r="G990" i="29" s="1"/>
  <c r="J734" i="29"/>
  <c r="G734" i="29" s="1"/>
  <c r="J478" i="29"/>
  <c r="G478" i="29" s="1"/>
  <c r="J222" i="29"/>
  <c r="G222" i="29" s="1"/>
  <c r="J589" i="29"/>
  <c r="G589" i="29" s="1"/>
  <c r="J333" i="29"/>
  <c r="G333" i="29" s="1"/>
  <c r="J77" i="29"/>
  <c r="G77" i="29" s="1"/>
  <c r="J1180" i="29"/>
  <c r="G1180" i="29" s="1"/>
  <c r="J924" i="29"/>
  <c r="G924" i="29" s="1"/>
  <c r="J668" i="29"/>
  <c r="G668" i="29" s="1"/>
  <c r="J412" i="29"/>
  <c r="G412" i="29" s="1"/>
  <c r="J156" i="29"/>
  <c r="G156" i="29" s="1"/>
  <c r="J1515" i="29"/>
  <c r="G1515" i="29" s="1"/>
  <c r="J1259" i="29"/>
  <c r="G1259" i="29" s="1"/>
  <c r="J1003" i="29"/>
  <c r="G1003" i="29" s="1"/>
  <c r="J747" i="29"/>
  <c r="G747" i="29" s="1"/>
  <c r="J491" i="29"/>
  <c r="G491" i="29" s="1"/>
  <c r="J235" i="29"/>
  <c r="G235" i="29" s="1"/>
  <c r="J1594" i="29"/>
  <c r="G1594" i="29" s="1"/>
  <c r="J1338" i="29"/>
  <c r="G1338" i="29" s="1"/>
  <c r="J1082" i="29"/>
  <c r="G1082" i="29" s="1"/>
  <c r="J826" i="29"/>
  <c r="G826" i="29" s="1"/>
  <c r="J570" i="29"/>
  <c r="G570" i="29" s="1"/>
  <c r="J314" i="29"/>
  <c r="G314" i="29" s="1"/>
  <c r="J58" i="29"/>
  <c r="G58" i="29" s="1"/>
  <c r="J1417" i="29"/>
  <c r="G1417" i="29" s="1"/>
  <c r="J1161" i="29"/>
  <c r="G1161" i="29" s="1"/>
  <c r="J905" i="29"/>
  <c r="G905" i="29" s="1"/>
  <c r="J649" i="29"/>
  <c r="G649" i="29" s="1"/>
  <c r="J393" i="29"/>
  <c r="G393" i="29" s="1"/>
  <c r="J137" i="29"/>
  <c r="G137" i="29" s="1"/>
  <c r="J1496" i="29"/>
  <c r="G1496" i="29" s="1"/>
  <c r="J1240" i="29"/>
  <c r="G1240" i="29" s="1"/>
  <c r="J984" i="29"/>
  <c r="G984" i="29" s="1"/>
  <c r="J728" i="29"/>
  <c r="G728" i="29" s="1"/>
  <c r="J472" i="29"/>
  <c r="G472" i="29" s="1"/>
  <c r="J216" i="29"/>
  <c r="G216" i="29" s="1"/>
  <c r="J1319" i="29"/>
  <c r="G1319" i="29" s="1"/>
  <c r="J1063" i="29"/>
  <c r="G1063" i="29" s="1"/>
  <c r="J807" i="29"/>
  <c r="G807" i="29" s="1"/>
  <c r="J551" i="29"/>
  <c r="G551" i="29" s="1"/>
  <c r="J295" i="29"/>
  <c r="G295" i="29" s="1"/>
  <c r="J39" i="29"/>
  <c r="G39" i="29" s="1"/>
  <c r="J1382" i="29"/>
  <c r="G1382" i="29" s="1"/>
  <c r="J1126" i="29"/>
  <c r="G1126" i="29" s="1"/>
  <c r="J870" i="29"/>
  <c r="G870" i="29" s="1"/>
  <c r="J614" i="29"/>
  <c r="G614" i="29" s="1"/>
  <c r="J358" i="29"/>
  <c r="G358" i="29" s="1"/>
  <c r="J102" i="29"/>
  <c r="G102" i="29" s="1"/>
  <c r="J1461" i="29"/>
  <c r="G1461" i="29" s="1"/>
  <c r="J1205" i="29"/>
  <c r="G1205" i="29" s="1"/>
  <c r="J949" i="29"/>
  <c r="G949" i="29" s="1"/>
  <c r="J693" i="29"/>
  <c r="G693" i="29" s="1"/>
  <c r="J437" i="29"/>
  <c r="G437" i="29" s="1"/>
  <c r="J181" i="29"/>
  <c r="G181" i="29" s="1"/>
  <c r="J1204" i="29"/>
  <c r="G1204" i="29" s="1"/>
  <c r="J948" i="29"/>
  <c r="G948" i="29" s="1"/>
  <c r="J692" i="29"/>
  <c r="G692" i="29" s="1"/>
  <c r="J436" i="29"/>
  <c r="G436" i="29" s="1"/>
  <c r="J180" i="29"/>
  <c r="G180" i="29" s="1"/>
  <c r="J547" i="29"/>
  <c r="G547" i="29" s="1"/>
  <c r="J291" i="29"/>
  <c r="G291" i="29" s="1"/>
  <c r="J35" i="29"/>
  <c r="G35" i="29" s="1"/>
  <c r="J3194" i="29"/>
  <c r="G3194" i="29" s="1"/>
  <c r="J3051" i="29"/>
  <c r="G3051" i="29" s="1"/>
  <c r="J3191" i="29"/>
  <c r="G3191" i="29" s="1"/>
  <c r="J3161" i="29"/>
  <c r="G3161" i="29" s="1"/>
  <c r="J1472" i="29"/>
  <c r="G1472" i="29" s="1"/>
  <c r="J914" i="29"/>
  <c r="G914" i="29" s="1"/>
  <c r="J3083" i="29"/>
  <c r="G3083" i="29" s="1"/>
  <c r="J258" i="29"/>
  <c r="G258" i="29" s="1"/>
  <c r="J3395" i="29"/>
  <c r="G3395" i="29" s="1"/>
  <c r="J2756" i="29"/>
  <c r="G2756" i="29" s="1"/>
  <c r="J3222" i="29"/>
  <c r="G3222" i="29" s="1"/>
  <c r="J2315" i="29"/>
  <c r="G2315" i="29" s="1"/>
  <c r="J3080" i="29"/>
  <c r="G3080" i="29" s="1"/>
  <c r="J1877" i="29"/>
  <c r="G1877" i="29" s="1"/>
  <c r="J3242" i="29"/>
  <c r="G3242" i="29" s="1"/>
  <c r="J2397" i="29"/>
  <c r="G2397" i="29" s="1"/>
  <c r="J3032" i="29"/>
  <c r="G3032" i="29" s="1"/>
  <c r="J1726" i="29"/>
  <c r="G1726" i="29" s="1"/>
  <c r="J3186" i="29"/>
  <c r="G3186" i="29" s="1"/>
  <c r="J2188" i="29"/>
  <c r="G2188" i="29" s="1"/>
  <c r="J3268" i="29"/>
  <c r="G3268" i="29" s="1"/>
  <c r="J2471" i="29"/>
  <c r="G2471" i="29" s="1"/>
  <c r="J3208" i="29"/>
  <c r="G3208" i="29" s="1"/>
  <c r="J2282" i="29"/>
  <c r="G2282" i="29" s="1"/>
  <c r="J3266" i="29"/>
  <c r="G3266" i="29" s="1"/>
  <c r="J2455" i="29"/>
  <c r="G2455" i="29" s="1"/>
  <c r="J3108" i="29"/>
  <c r="G3108" i="29" s="1"/>
  <c r="J1932" i="29"/>
  <c r="G1932" i="29" s="1"/>
  <c r="J3099" i="29"/>
  <c r="G3099" i="29" s="1"/>
  <c r="J1927" i="29"/>
  <c r="G1927" i="29" s="1"/>
  <c r="J3256" i="29"/>
  <c r="G3256" i="29" s="1"/>
  <c r="J2430" i="29"/>
  <c r="G2430" i="29" s="1"/>
  <c r="J2886" i="29"/>
  <c r="G2886" i="29" s="1"/>
  <c r="J2630" i="29"/>
  <c r="G2630" i="29" s="1"/>
  <c r="J2331" i="29"/>
  <c r="G2331" i="29" s="1"/>
  <c r="J1900" i="29"/>
  <c r="G1900" i="29" s="1"/>
  <c r="J899" i="29"/>
  <c r="G899" i="29" s="1"/>
  <c r="J3333" i="29"/>
  <c r="G3333" i="29" s="1"/>
  <c r="J3077" i="29"/>
  <c r="G3077" i="29" s="1"/>
  <c r="J2821" i="29"/>
  <c r="G2821" i="29" s="1"/>
  <c r="J2565" i="29"/>
  <c r="G2565" i="29" s="1"/>
  <c r="J2236" i="29"/>
  <c r="G2236" i="29" s="1"/>
  <c r="J1782" i="29"/>
  <c r="G1782" i="29" s="1"/>
  <c r="J3139" i="29"/>
  <c r="G3139" i="29" s="1"/>
  <c r="J2883" i="29"/>
  <c r="G2883" i="29" s="1"/>
  <c r="J2627" i="29"/>
  <c r="G2627" i="29" s="1"/>
  <c r="J2327" i="29"/>
  <c r="G2327" i="29" s="1"/>
  <c r="J1897" i="29"/>
  <c r="G1897" i="29" s="1"/>
  <c r="J865" i="29"/>
  <c r="G865" i="29" s="1"/>
  <c r="J2818" i="29"/>
  <c r="G2818" i="29" s="1"/>
  <c r="J2562" i="29"/>
  <c r="G2562" i="29" s="1"/>
  <c r="J2233" i="29"/>
  <c r="G2233" i="29" s="1"/>
  <c r="J1772" i="29"/>
  <c r="G1772" i="29" s="1"/>
  <c r="J3265" i="29"/>
  <c r="G3265" i="29" s="1"/>
  <c r="J3009" i="29"/>
  <c r="G3009" i="29" s="1"/>
  <c r="J2753" i="29"/>
  <c r="G2753" i="29" s="1"/>
  <c r="J2497" i="29"/>
  <c r="G2497" i="29" s="1"/>
  <c r="J2121" i="29"/>
  <c r="G2121" i="29" s="1"/>
  <c r="J1643" i="29"/>
  <c r="G1643" i="29" s="1"/>
  <c r="J3456" i="29"/>
  <c r="G3456" i="29" s="1"/>
  <c r="J3200" i="29"/>
  <c r="G3200" i="29" s="1"/>
  <c r="J2944" i="29"/>
  <c r="G2944" i="29" s="1"/>
  <c r="J2688" i="29"/>
  <c r="G2688" i="29" s="1"/>
  <c r="J2414" i="29"/>
  <c r="G2414" i="29" s="1"/>
  <c r="J2006" i="29"/>
  <c r="G2006" i="29" s="1"/>
  <c r="J1374" i="29"/>
  <c r="G1374" i="29" s="1"/>
  <c r="J3471" i="29"/>
  <c r="G3471" i="29" s="1"/>
  <c r="J3215" i="29"/>
  <c r="G3215" i="29" s="1"/>
  <c r="J2959" i="29"/>
  <c r="G2959" i="29" s="1"/>
  <c r="J2703" i="29"/>
  <c r="G2703" i="29" s="1"/>
  <c r="J2438" i="29"/>
  <c r="G2438" i="29" s="1"/>
  <c r="J2029" i="29"/>
  <c r="G2029" i="29" s="1"/>
  <c r="J1438" i="29"/>
  <c r="G1438" i="29" s="1"/>
  <c r="J3406" i="29"/>
  <c r="G3406" i="29" s="1"/>
  <c r="J3150" i="29"/>
  <c r="G3150" i="29" s="1"/>
  <c r="J2894" i="29"/>
  <c r="G2894" i="29" s="1"/>
  <c r="J2638" i="29"/>
  <c r="G2638" i="29" s="1"/>
  <c r="J2343" i="29"/>
  <c r="G2343" i="29" s="1"/>
  <c r="J1915" i="29"/>
  <c r="G1915" i="29" s="1"/>
  <c r="J973" i="29"/>
  <c r="G973" i="29" s="1"/>
  <c r="J3421" i="29"/>
  <c r="G3421" i="29" s="1"/>
  <c r="J3165" i="29"/>
  <c r="G3165" i="29" s="1"/>
  <c r="J2909" i="29"/>
  <c r="G2909" i="29" s="1"/>
  <c r="J2653" i="29"/>
  <c r="G2653" i="29" s="1"/>
  <c r="J2364" i="29"/>
  <c r="G2364" i="29" s="1"/>
  <c r="J1943" i="29"/>
  <c r="G1943" i="29" s="1"/>
  <c r="J1106" i="29"/>
  <c r="G1106" i="29" s="1"/>
  <c r="J3372" i="29"/>
  <c r="G3372" i="29" s="1"/>
  <c r="J3116" i="29"/>
  <c r="G3116" i="29" s="1"/>
  <c r="J2860" i="29"/>
  <c r="G2860" i="29" s="1"/>
  <c r="J2604" i="29"/>
  <c r="G2604" i="29" s="1"/>
  <c r="J2294" i="29"/>
  <c r="G2294" i="29" s="1"/>
  <c r="J1853" i="29"/>
  <c r="G1853" i="29" s="1"/>
  <c r="J610" i="29"/>
  <c r="G610" i="29" s="1"/>
  <c r="J2922" i="29"/>
  <c r="G2922" i="29" s="1"/>
  <c r="J2666" i="29"/>
  <c r="G2666" i="29" s="1"/>
  <c r="J2382" i="29"/>
  <c r="G2382" i="29" s="1"/>
  <c r="J1964" i="29"/>
  <c r="G1964" i="29" s="1"/>
  <c r="J1232" i="29"/>
  <c r="G1232" i="29" s="1"/>
  <c r="J3001" i="29"/>
  <c r="G3001" i="29" s="1"/>
  <c r="J2745" i="29"/>
  <c r="G2745" i="29" s="1"/>
  <c r="J2489" i="29"/>
  <c r="G2489" i="29" s="1"/>
  <c r="J2106" i="29"/>
  <c r="G2106" i="29" s="1"/>
  <c r="J1626" i="29"/>
  <c r="G1626" i="29" s="1"/>
  <c r="J1057" i="29"/>
  <c r="G1057" i="29" s="1"/>
  <c r="J2456" i="29"/>
  <c r="G2456" i="29" s="1"/>
  <c r="J2200" i="29"/>
  <c r="G2200" i="29" s="1"/>
  <c r="J1944" i="29"/>
  <c r="G1944" i="29" s="1"/>
  <c r="J1688" i="29"/>
  <c r="G1688" i="29" s="1"/>
  <c r="J1266" i="29"/>
  <c r="G1266" i="29" s="1"/>
  <c r="J416" i="29"/>
  <c r="G416" i="29" s="1"/>
  <c r="J1341" i="29"/>
  <c r="G1341" i="29" s="1"/>
  <c r="J576" i="29"/>
  <c r="G576" i="29" s="1"/>
  <c r="J1332" i="29"/>
  <c r="G1332" i="29" s="1"/>
  <c r="J562" i="29"/>
  <c r="G562" i="29" s="1"/>
  <c r="J2324" i="29"/>
  <c r="G2324" i="29" s="1"/>
  <c r="J2068" i="29"/>
  <c r="G2068" i="29" s="1"/>
  <c r="J1812" i="29"/>
  <c r="G1812" i="29" s="1"/>
  <c r="J1508" i="29"/>
  <c r="G1508" i="29" s="1"/>
  <c r="J896" i="29"/>
  <c r="G896" i="29" s="1"/>
  <c r="J2403" i="29"/>
  <c r="G2403" i="29" s="1"/>
  <c r="J2147" i="29"/>
  <c r="G2147" i="29" s="1"/>
  <c r="J1891" i="29"/>
  <c r="G1891" i="29" s="1"/>
  <c r="J1635" i="29"/>
  <c r="G1635" i="29" s="1"/>
  <c r="J1123" i="29"/>
  <c r="G1123" i="29" s="1"/>
  <c r="J129" i="29"/>
  <c r="G129" i="29" s="1"/>
  <c r="J1986" i="29"/>
  <c r="G1986" i="29" s="1"/>
  <c r="J1730" i="29"/>
  <c r="G1730" i="29" s="1"/>
  <c r="J1363" i="29"/>
  <c r="G1363" i="29" s="1"/>
  <c r="J627" i="29"/>
  <c r="G627" i="29" s="1"/>
  <c r="J2337" i="29"/>
  <c r="G2337" i="29" s="1"/>
  <c r="J2081" i="29"/>
  <c r="G2081" i="29" s="1"/>
  <c r="J1825" i="29"/>
  <c r="G1825" i="29" s="1"/>
  <c r="J1534" i="29"/>
  <c r="G1534" i="29" s="1"/>
  <c r="J931" i="29"/>
  <c r="G931" i="29" s="1"/>
  <c r="J2176" i="29"/>
  <c r="G2176" i="29" s="1"/>
  <c r="J1920" i="29"/>
  <c r="G1920" i="29" s="1"/>
  <c r="J1664" i="29"/>
  <c r="G1664" i="29" s="1"/>
  <c r="J1202" i="29"/>
  <c r="G1202" i="29" s="1"/>
  <c r="J288" i="29"/>
  <c r="G288" i="29" s="1"/>
  <c r="J2271" i="29"/>
  <c r="G2271" i="29" s="1"/>
  <c r="J2015" i="29"/>
  <c r="G2015" i="29" s="1"/>
  <c r="J1759" i="29"/>
  <c r="G1759" i="29" s="1"/>
  <c r="J1415" i="29"/>
  <c r="G1415" i="29" s="1"/>
  <c r="J722" i="29"/>
  <c r="G722" i="29" s="1"/>
  <c r="J1725" i="29"/>
  <c r="G1725" i="29" s="1"/>
  <c r="J1357" i="29"/>
  <c r="G1357" i="29" s="1"/>
  <c r="J609" i="29"/>
  <c r="G609" i="29" s="1"/>
  <c r="J1487" i="29"/>
  <c r="G1487" i="29" s="1"/>
  <c r="J1231" i="29"/>
  <c r="G1231" i="29" s="1"/>
  <c r="J975" i="29"/>
  <c r="G975" i="29" s="1"/>
  <c r="J719" i="29"/>
  <c r="G719" i="29" s="1"/>
  <c r="J463" i="29"/>
  <c r="G463" i="29" s="1"/>
  <c r="J207" i="29"/>
  <c r="G207" i="29" s="1"/>
  <c r="J974" i="29"/>
  <c r="G974" i="29" s="1"/>
  <c r="J718" i="29"/>
  <c r="G718" i="29" s="1"/>
  <c r="J462" i="29"/>
  <c r="G462" i="29" s="1"/>
  <c r="J206" i="29"/>
  <c r="G206" i="29" s="1"/>
  <c r="J573" i="29"/>
  <c r="G573" i="29" s="1"/>
  <c r="J317" i="29"/>
  <c r="G317" i="29" s="1"/>
  <c r="J61" i="29"/>
  <c r="G61" i="29" s="1"/>
  <c r="J1164" i="29"/>
  <c r="G1164" i="29" s="1"/>
  <c r="J908" i="29"/>
  <c r="G908" i="29" s="1"/>
  <c r="J652" i="29"/>
  <c r="G652" i="29" s="1"/>
  <c r="J396" i="29"/>
  <c r="G396" i="29" s="1"/>
  <c r="J140" i="29"/>
  <c r="G140" i="29" s="1"/>
  <c r="J1499" i="29"/>
  <c r="G1499" i="29" s="1"/>
  <c r="J1243" i="29"/>
  <c r="G1243" i="29" s="1"/>
  <c r="J987" i="29"/>
  <c r="G987" i="29" s="1"/>
  <c r="J731" i="29"/>
  <c r="G731" i="29" s="1"/>
  <c r="J475" i="29"/>
  <c r="G475" i="29" s="1"/>
  <c r="J219" i="29"/>
  <c r="G219" i="29" s="1"/>
  <c r="J1578" i="29"/>
  <c r="G1578" i="29" s="1"/>
  <c r="J1322" i="29"/>
  <c r="G1322" i="29" s="1"/>
  <c r="J1066" i="29"/>
  <c r="G1066" i="29" s="1"/>
  <c r="J810" i="29"/>
  <c r="G810" i="29" s="1"/>
  <c r="J554" i="29"/>
  <c r="G554" i="29" s="1"/>
  <c r="J298" i="29"/>
  <c r="G298" i="29" s="1"/>
  <c r="J42" i="29"/>
  <c r="G42" i="29" s="1"/>
  <c r="J1401" i="29"/>
  <c r="G1401" i="29" s="1"/>
  <c r="J1145" i="29"/>
  <c r="G1145" i="29" s="1"/>
  <c r="J889" i="29"/>
  <c r="G889" i="29" s="1"/>
  <c r="J633" i="29"/>
  <c r="G633" i="29" s="1"/>
  <c r="J377" i="29"/>
  <c r="G377" i="29" s="1"/>
  <c r="J121" i="29"/>
  <c r="G121" i="29" s="1"/>
  <c r="J1480" i="29"/>
  <c r="G1480" i="29" s="1"/>
  <c r="J1224" i="29"/>
  <c r="G1224" i="29" s="1"/>
  <c r="J968" i="29"/>
  <c r="G968" i="29" s="1"/>
  <c r="J712" i="29"/>
  <c r="G712" i="29" s="1"/>
  <c r="J456" i="29"/>
  <c r="G456" i="29" s="1"/>
  <c r="J200" i="29"/>
  <c r="G200" i="29" s="1"/>
  <c r="J1303" i="29"/>
  <c r="G1303" i="29" s="1"/>
  <c r="J1047" i="29"/>
  <c r="G1047" i="29" s="1"/>
  <c r="J791" i="29"/>
  <c r="G791" i="29" s="1"/>
  <c r="J535" i="29"/>
  <c r="G535" i="29" s="1"/>
  <c r="J279" i="29"/>
  <c r="G279" i="29" s="1"/>
  <c r="J23" i="29"/>
  <c r="G23" i="29" s="1"/>
  <c r="J1366" i="29"/>
  <c r="G1366" i="29" s="1"/>
  <c r="J1110" i="29"/>
  <c r="G1110" i="29" s="1"/>
  <c r="J854" i="29"/>
  <c r="G854" i="29" s="1"/>
  <c r="J598" i="29"/>
  <c r="G598" i="29" s="1"/>
  <c r="J342" i="29"/>
  <c r="G342" i="29" s="1"/>
  <c r="J86" i="29"/>
  <c r="G86" i="29" s="1"/>
  <c r="J1445" i="29"/>
  <c r="G1445" i="29" s="1"/>
  <c r="J1189" i="29"/>
  <c r="G1189" i="29" s="1"/>
  <c r="J933" i="29"/>
  <c r="G933" i="29" s="1"/>
  <c r="J677" i="29"/>
  <c r="G677" i="29" s="1"/>
  <c r="J421" i="29"/>
  <c r="G421" i="29" s="1"/>
  <c r="J165" i="29"/>
  <c r="G165" i="29" s="1"/>
  <c r="J1188" i="29"/>
  <c r="G1188" i="29" s="1"/>
  <c r="J932" i="29"/>
  <c r="G932" i="29" s="1"/>
  <c r="J676" i="29"/>
  <c r="G676" i="29" s="1"/>
  <c r="J420" i="29"/>
  <c r="G420" i="29" s="1"/>
  <c r="J164" i="29"/>
  <c r="G164" i="29" s="1"/>
  <c r="J531" i="29"/>
  <c r="G531" i="29" s="1"/>
  <c r="J275" i="29"/>
  <c r="G275" i="29" s="1"/>
  <c r="J19" i="29"/>
  <c r="G19" i="29" s="1"/>
  <c r="J3171" i="29"/>
  <c r="G3171" i="29" s="1"/>
  <c r="J2504" i="29"/>
  <c r="G2504" i="29" s="1"/>
  <c r="J3314" i="29"/>
  <c r="G3314" i="29" s="1"/>
  <c r="J3195" i="29"/>
  <c r="G3195" i="29" s="1"/>
  <c r="J2568" i="29"/>
  <c r="G2568" i="29" s="1"/>
  <c r="J2998" i="29"/>
  <c r="G2998" i="29" s="1"/>
  <c r="J3480" i="29"/>
  <c r="G3480" i="29" s="1"/>
  <c r="J2872" i="29"/>
  <c r="G2872" i="29" s="1"/>
  <c r="J3366" i="29"/>
  <c r="G3366" i="29" s="1"/>
  <c r="J2692" i="29"/>
  <c r="G2692" i="29" s="1"/>
  <c r="J3192" i="29"/>
  <c r="G3192" i="29" s="1"/>
  <c r="J2221" i="29"/>
  <c r="G2221" i="29" s="1"/>
  <c r="J3042" i="29"/>
  <c r="G3042" i="29" s="1"/>
  <c r="J1753" i="29"/>
  <c r="G1753" i="29" s="1"/>
  <c r="J3218" i="29"/>
  <c r="G3218" i="29" s="1"/>
  <c r="J2304" i="29"/>
  <c r="G2304" i="29" s="1"/>
  <c r="J3497" i="29"/>
  <c r="G3497" i="29" s="1"/>
  <c r="J2984" i="29"/>
  <c r="G2984" i="29" s="1"/>
  <c r="J1575" i="29"/>
  <c r="G1575" i="29" s="1"/>
  <c r="J3156" i="29"/>
  <c r="G3156" i="29" s="1"/>
  <c r="J2075" i="29"/>
  <c r="G2075" i="29" s="1"/>
  <c r="J3239" i="29"/>
  <c r="G3239" i="29" s="1"/>
  <c r="J2379" i="29"/>
  <c r="G2379" i="29" s="1"/>
  <c r="J3178" i="29"/>
  <c r="G3178" i="29" s="1"/>
  <c r="J2183" i="29"/>
  <c r="G2183" i="29" s="1"/>
  <c r="J3236" i="29"/>
  <c r="G3236" i="29" s="1"/>
  <c r="J2362" i="29"/>
  <c r="G2362" i="29" s="1"/>
  <c r="J3063" i="29"/>
  <c r="G3063" i="29" s="1"/>
  <c r="J1818" i="29"/>
  <c r="G1818" i="29" s="1"/>
  <c r="J3060" i="29"/>
  <c r="G3060" i="29" s="1"/>
  <c r="J1813" i="29"/>
  <c r="G1813" i="29" s="1"/>
  <c r="J3226" i="29"/>
  <c r="G3226" i="29" s="1"/>
  <c r="J2338" i="29"/>
  <c r="G2338" i="29" s="1"/>
  <c r="J2870" i="29"/>
  <c r="G2870" i="29" s="1"/>
  <c r="J2614" i="29"/>
  <c r="G2614" i="29" s="1"/>
  <c r="J2309" i="29"/>
  <c r="G2309" i="29" s="1"/>
  <c r="J1870" i="29"/>
  <c r="G1870" i="29" s="1"/>
  <c r="J721" i="29"/>
  <c r="G721" i="29" s="1"/>
  <c r="J3317" i="29"/>
  <c r="G3317" i="29" s="1"/>
  <c r="J3061" i="29"/>
  <c r="G3061" i="29" s="1"/>
  <c r="J2805" i="29"/>
  <c r="G2805" i="29" s="1"/>
  <c r="J2549" i="29"/>
  <c r="G2549" i="29" s="1"/>
  <c r="J2214" i="29"/>
  <c r="G2214" i="29" s="1"/>
  <c r="J1750" i="29"/>
  <c r="G1750" i="29" s="1"/>
  <c r="J3123" i="29"/>
  <c r="G3123" i="29" s="1"/>
  <c r="J2867" i="29"/>
  <c r="G2867" i="29" s="1"/>
  <c r="J2611" i="29"/>
  <c r="G2611" i="29" s="1"/>
  <c r="J2302" i="29"/>
  <c r="G2302" i="29" s="1"/>
  <c r="J1867" i="29"/>
  <c r="G1867" i="29" s="1"/>
  <c r="J706" i="29"/>
  <c r="G706" i="29" s="1"/>
  <c r="J2802" i="29"/>
  <c r="G2802" i="29" s="1"/>
  <c r="J2546" i="29"/>
  <c r="G2546" i="29" s="1"/>
  <c r="J2205" i="29"/>
  <c r="G2205" i="29" s="1"/>
  <c r="J1740" i="29"/>
  <c r="G1740" i="29" s="1"/>
  <c r="J3249" i="29"/>
  <c r="G3249" i="29" s="1"/>
  <c r="J2993" i="29"/>
  <c r="G2993" i="29" s="1"/>
  <c r="J2737" i="29"/>
  <c r="G2737" i="29" s="1"/>
  <c r="J2481" i="29"/>
  <c r="G2481" i="29" s="1"/>
  <c r="J2091" i="29"/>
  <c r="G2091" i="29" s="1"/>
  <c r="J1603" i="29"/>
  <c r="G1603" i="29" s="1"/>
  <c r="J3440" i="29"/>
  <c r="G3440" i="29" s="1"/>
  <c r="J3184" i="29"/>
  <c r="G3184" i="29" s="1"/>
  <c r="J2928" i="29"/>
  <c r="G2928" i="29" s="1"/>
  <c r="J2672" i="29"/>
  <c r="G2672" i="29" s="1"/>
  <c r="J2393" i="29"/>
  <c r="G2393" i="29" s="1"/>
  <c r="J1977" i="29"/>
  <c r="G1977" i="29" s="1"/>
  <c r="J1277" i="29"/>
  <c r="G1277" i="29" s="1"/>
  <c r="J3455" i="29"/>
  <c r="G3455" i="29" s="1"/>
  <c r="J3199" i="29"/>
  <c r="G3199" i="29" s="1"/>
  <c r="J2943" i="29"/>
  <c r="G2943" i="29" s="1"/>
  <c r="J2687" i="29"/>
  <c r="G2687" i="29" s="1"/>
  <c r="J2413" i="29"/>
  <c r="G2413" i="29" s="1"/>
  <c r="J2005" i="29"/>
  <c r="G2005" i="29" s="1"/>
  <c r="J1358" i="29"/>
  <c r="G1358" i="29" s="1"/>
  <c r="J3390" i="29"/>
  <c r="G3390" i="29" s="1"/>
  <c r="J3134" i="29"/>
  <c r="G3134" i="29" s="1"/>
  <c r="J2878" i="29"/>
  <c r="G2878" i="29" s="1"/>
  <c r="J2622" i="29"/>
  <c r="G2622" i="29" s="1"/>
  <c r="J2318" i="29"/>
  <c r="G2318" i="29" s="1"/>
  <c r="J1885" i="29"/>
  <c r="G1885" i="29" s="1"/>
  <c r="J816" i="29"/>
  <c r="G816" i="29" s="1"/>
  <c r="J3405" i="29"/>
  <c r="G3405" i="29" s="1"/>
  <c r="J3149" i="29"/>
  <c r="G3149" i="29" s="1"/>
  <c r="J2893" i="29"/>
  <c r="G2893" i="29" s="1"/>
  <c r="J2637" i="29"/>
  <c r="G2637" i="29" s="1"/>
  <c r="J2342" i="29"/>
  <c r="G2342" i="29" s="1"/>
  <c r="J1914" i="29"/>
  <c r="G1914" i="29" s="1"/>
  <c r="J963" i="29"/>
  <c r="G963" i="29" s="1"/>
  <c r="J3356" i="29"/>
  <c r="G3356" i="29" s="1"/>
  <c r="J3100" i="29"/>
  <c r="G3100" i="29" s="1"/>
  <c r="J2844" i="29"/>
  <c r="G2844" i="29" s="1"/>
  <c r="J2588" i="29"/>
  <c r="G2588" i="29" s="1"/>
  <c r="J2269" i="29"/>
  <c r="G2269" i="29" s="1"/>
  <c r="J1829" i="29"/>
  <c r="G1829" i="29" s="1"/>
  <c r="J352" i="29"/>
  <c r="G352" i="29" s="1"/>
  <c r="J2906" i="29"/>
  <c r="G2906" i="29" s="1"/>
  <c r="J2650" i="29"/>
  <c r="G2650" i="29" s="1"/>
  <c r="J2361" i="29"/>
  <c r="G2361" i="29" s="1"/>
  <c r="J1934" i="29"/>
  <c r="G1934" i="29" s="1"/>
  <c r="J1091" i="29"/>
  <c r="G1091" i="29" s="1"/>
  <c r="J2985" i="29"/>
  <c r="G2985" i="29" s="1"/>
  <c r="J2729" i="29"/>
  <c r="G2729" i="29" s="1"/>
  <c r="J2473" i="29"/>
  <c r="G2473" i="29" s="1"/>
  <c r="J2076" i="29"/>
  <c r="G2076" i="29" s="1"/>
  <c r="J1555" i="29"/>
  <c r="G1555" i="29" s="1"/>
  <c r="J1010" i="29"/>
  <c r="G1010" i="29" s="1"/>
  <c r="J2440" i="29"/>
  <c r="G2440" i="29" s="1"/>
  <c r="J2184" i="29"/>
  <c r="G2184" i="29" s="1"/>
  <c r="J1928" i="29"/>
  <c r="G1928" i="29" s="1"/>
  <c r="J1672" i="29"/>
  <c r="G1672" i="29" s="1"/>
  <c r="J1229" i="29"/>
  <c r="G1229" i="29" s="1"/>
  <c r="J322" i="29"/>
  <c r="G322" i="29" s="1"/>
  <c r="J1299" i="29"/>
  <c r="G1299" i="29" s="1"/>
  <c r="J482" i="29"/>
  <c r="G482" i="29" s="1"/>
  <c r="J1298" i="29"/>
  <c r="G1298" i="29" s="1"/>
  <c r="J481" i="29"/>
  <c r="G481" i="29" s="1"/>
  <c r="J2308" i="29"/>
  <c r="G2308" i="29" s="1"/>
  <c r="J2052" i="29"/>
  <c r="G2052" i="29" s="1"/>
  <c r="J1796" i="29"/>
  <c r="G1796" i="29" s="1"/>
  <c r="J1484" i="29"/>
  <c r="G1484" i="29" s="1"/>
  <c r="J845" i="29"/>
  <c r="G845" i="29" s="1"/>
  <c r="J2387" i="29"/>
  <c r="G2387" i="29" s="1"/>
  <c r="J2131" i="29"/>
  <c r="G2131" i="29" s="1"/>
  <c r="J1875" i="29"/>
  <c r="G1875" i="29" s="1"/>
  <c r="J1619" i="29"/>
  <c r="G1619" i="29" s="1"/>
  <c r="J1086" i="29"/>
  <c r="G1086" i="29" s="1"/>
  <c r="J48" i="29"/>
  <c r="G48" i="29" s="1"/>
  <c r="J1970" i="29"/>
  <c r="G1970" i="29" s="1"/>
  <c r="J1714" i="29"/>
  <c r="G1714" i="29" s="1"/>
  <c r="J1329" i="29"/>
  <c r="G1329" i="29" s="1"/>
  <c r="J546" i="29"/>
  <c r="G546" i="29" s="1"/>
  <c r="J2321" i="29"/>
  <c r="G2321" i="29" s="1"/>
  <c r="J2065" i="29"/>
  <c r="G2065" i="29" s="1"/>
  <c r="J1809" i="29"/>
  <c r="G1809" i="29" s="1"/>
  <c r="J1505" i="29"/>
  <c r="G1505" i="29" s="1"/>
  <c r="J882" i="29"/>
  <c r="G882" i="29" s="1"/>
  <c r="J2160" i="29"/>
  <c r="G2160" i="29" s="1"/>
  <c r="J1904" i="29"/>
  <c r="G1904" i="29" s="1"/>
  <c r="J1648" i="29"/>
  <c r="G1648" i="29" s="1"/>
  <c r="J1165" i="29"/>
  <c r="G1165" i="29" s="1"/>
  <c r="J194" i="29"/>
  <c r="G194" i="29" s="1"/>
  <c r="J2255" i="29"/>
  <c r="G2255" i="29" s="1"/>
  <c r="J1999" i="29"/>
  <c r="G1999" i="29" s="1"/>
  <c r="J1743" i="29"/>
  <c r="G1743" i="29" s="1"/>
  <c r="J1389" i="29"/>
  <c r="G1389" i="29" s="1"/>
  <c r="J673" i="29"/>
  <c r="G673" i="29" s="1"/>
  <c r="J1709" i="29"/>
  <c r="G1709" i="29" s="1"/>
  <c r="J1315" i="29"/>
  <c r="G1315" i="29" s="1"/>
  <c r="J528" i="29"/>
  <c r="G528" i="29" s="1"/>
  <c r="J1471" i="29"/>
  <c r="G1471" i="29" s="1"/>
  <c r="J1215" i="29"/>
  <c r="G1215" i="29" s="1"/>
  <c r="J959" i="29"/>
  <c r="G959" i="29" s="1"/>
  <c r="J703" i="29"/>
  <c r="G703" i="29" s="1"/>
  <c r="J447" i="29"/>
  <c r="G447" i="29" s="1"/>
  <c r="J191" i="29"/>
  <c r="G191" i="29" s="1"/>
  <c r="J958" i="29"/>
  <c r="G958" i="29" s="1"/>
  <c r="J702" i="29"/>
  <c r="G702" i="29" s="1"/>
  <c r="J446" i="29"/>
  <c r="G446" i="29" s="1"/>
  <c r="J190" i="29"/>
  <c r="G190" i="29" s="1"/>
  <c r="J557" i="29"/>
  <c r="G557" i="29" s="1"/>
  <c r="J301" i="29"/>
  <c r="G301" i="29" s="1"/>
  <c r="J45" i="29"/>
  <c r="G45" i="29" s="1"/>
  <c r="J1148" i="29"/>
  <c r="G1148" i="29" s="1"/>
  <c r="J892" i="29"/>
  <c r="G892" i="29" s="1"/>
  <c r="J636" i="29"/>
  <c r="G636" i="29" s="1"/>
  <c r="J380" i="29"/>
  <c r="G380" i="29" s="1"/>
  <c r="J124" i="29"/>
  <c r="G124" i="29" s="1"/>
  <c r="J1483" i="29"/>
  <c r="G1483" i="29" s="1"/>
  <c r="J1227" i="29"/>
  <c r="G1227" i="29" s="1"/>
  <c r="J971" i="29"/>
  <c r="G971" i="29" s="1"/>
  <c r="J715" i="29"/>
  <c r="G715" i="29" s="1"/>
  <c r="J459" i="29"/>
  <c r="G459" i="29" s="1"/>
  <c r="J203" i="29"/>
  <c r="G203" i="29" s="1"/>
  <c r="J1562" i="29"/>
  <c r="G1562" i="29" s="1"/>
  <c r="J1306" i="29"/>
  <c r="G1306" i="29" s="1"/>
  <c r="J1050" i="29"/>
  <c r="G1050" i="29" s="1"/>
  <c r="J794" i="29"/>
  <c r="G794" i="29" s="1"/>
  <c r="J538" i="29"/>
  <c r="G538" i="29" s="1"/>
  <c r="J282" i="29"/>
  <c r="G282" i="29" s="1"/>
  <c r="J26" i="29"/>
  <c r="G26" i="29" s="1"/>
  <c r="J1385" i="29"/>
  <c r="G1385" i="29" s="1"/>
  <c r="J1129" i="29"/>
  <c r="G1129" i="29" s="1"/>
  <c r="J873" i="29"/>
  <c r="G873" i="29" s="1"/>
  <c r="J617" i="29"/>
  <c r="G617" i="29" s="1"/>
  <c r="J361" i="29"/>
  <c r="G361" i="29" s="1"/>
  <c r="J105" i="29"/>
  <c r="G105" i="29" s="1"/>
  <c r="J1464" i="29"/>
  <c r="G1464" i="29" s="1"/>
  <c r="J1208" i="29"/>
  <c r="G1208" i="29" s="1"/>
  <c r="J952" i="29"/>
  <c r="G952" i="29" s="1"/>
  <c r="J696" i="29"/>
  <c r="G696" i="29" s="1"/>
  <c r="J440" i="29"/>
  <c r="G440" i="29" s="1"/>
  <c r="J184" i="29"/>
  <c r="G184" i="29" s="1"/>
  <c r="J1287" i="29"/>
  <c r="G1287" i="29" s="1"/>
  <c r="J1031" i="29"/>
  <c r="G1031" i="29" s="1"/>
  <c r="J775" i="29"/>
  <c r="G775" i="29" s="1"/>
  <c r="J519" i="29"/>
  <c r="G519" i="29" s="1"/>
  <c r="J263" i="29"/>
  <c r="G263" i="29" s="1"/>
  <c r="J7" i="29"/>
  <c r="G7" i="29" s="1"/>
  <c r="J1350" i="29"/>
  <c r="G1350" i="29" s="1"/>
  <c r="J1094" i="29"/>
  <c r="G1094" i="29" s="1"/>
  <c r="J838" i="29"/>
  <c r="G838" i="29" s="1"/>
  <c r="J582" i="29"/>
  <c r="G582" i="29" s="1"/>
  <c r="J326" i="29"/>
  <c r="G326" i="29" s="1"/>
  <c r="J70" i="29"/>
  <c r="G70" i="29" s="1"/>
  <c r="J1429" i="29"/>
  <c r="G1429" i="29" s="1"/>
  <c r="J1173" i="29"/>
  <c r="G1173" i="29" s="1"/>
  <c r="J917" i="29"/>
  <c r="G917" i="29" s="1"/>
  <c r="J661" i="29"/>
  <c r="G661" i="29" s="1"/>
  <c r="J405" i="29"/>
  <c r="G405" i="29" s="1"/>
  <c r="J149" i="29"/>
  <c r="G149" i="29" s="1"/>
  <c r="J1172" i="29"/>
  <c r="G1172" i="29" s="1"/>
  <c r="J916" i="29"/>
  <c r="G916" i="29" s="1"/>
  <c r="J660" i="29"/>
  <c r="G660" i="29" s="1"/>
  <c r="J404" i="29"/>
  <c r="G404" i="29" s="1"/>
  <c r="J148" i="29"/>
  <c r="G148" i="29" s="1"/>
  <c r="J515" i="29"/>
  <c r="G515" i="29" s="1"/>
  <c r="J259" i="29"/>
  <c r="G259" i="29" s="1"/>
  <c r="J3" i="29"/>
  <c r="G3" i="29" s="1"/>
  <c r="F917" i="29" l="1"/>
  <c r="D917" i="29" s="1"/>
  <c r="C917" i="29" s="1"/>
  <c r="I917" i="29"/>
  <c r="H917" i="29" s="1"/>
  <c r="E917" i="29" s="1"/>
  <c r="F440" i="29"/>
  <c r="D440" i="29" s="1"/>
  <c r="C440" i="29" s="1"/>
  <c r="I440" i="29"/>
  <c r="H440" i="29" s="1"/>
  <c r="E440" i="29" s="1"/>
  <c r="I1306" i="29"/>
  <c r="H1306" i="29" s="1"/>
  <c r="E1306" i="29" s="1"/>
  <c r="F1306" i="29"/>
  <c r="D1306" i="29" s="1"/>
  <c r="C1306" i="29" s="1"/>
  <c r="F190" i="29"/>
  <c r="D190" i="29" s="1"/>
  <c r="C190" i="29" s="1"/>
  <c r="I190" i="29"/>
  <c r="H190" i="29" s="1"/>
  <c r="E190" i="29" s="1"/>
  <c r="F1999" i="29"/>
  <c r="D1999" i="29" s="1"/>
  <c r="C1999" i="29" s="1"/>
  <c r="I1999" i="29"/>
  <c r="H1999" i="29" s="1"/>
  <c r="E1999" i="29" s="1"/>
  <c r="F48" i="29"/>
  <c r="D48" i="29" s="1"/>
  <c r="C48" i="29" s="1"/>
  <c r="I48" i="29"/>
  <c r="H48" i="29" s="1"/>
  <c r="E48" i="29" s="1"/>
  <c r="F1229" i="29"/>
  <c r="D1229" i="29" s="1"/>
  <c r="C1229" i="29" s="1"/>
  <c r="I1229" i="29"/>
  <c r="H1229" i="29" s="1"/>
  <c r="E1229" i="29" s="1"/>
  <c r="F352" i="29"/>
  <c r="D352" i="29" s="1"/>
  <c r="C352" i="29" s="1"/>
  <c r="I352" i="29"/>
  <c r="H352" i="29" s="1"/>
  <c r="E352" i="29" s="1"/>
  <c r="F2318" i="29"/>
  <c r="D2318" i="29" s="1"/>
  <c r="C2318" i="29" s="1"/>
  <c r="I2318" i="29"/>
  <c r="H2318" i="29" s="1"/>
  <c r="E2318" i="29" s="1"/>
  <c r="F2928" i="29"/>
  <c r="D2928" i="29" s="1"/>
  <c r="C2928" i="29" s="1"/>
  <c r="I2928" i="29"/>
  <c r="H2928" i="29" s="1"/>
  <c r="E2928" i="29" s="1"/>
  <c r="F2611" i="29"/>
  <c r="D2611" i="29" s="1"/>
  <c r="C2611" i="29" s="1"/>
  <c r="I2611" i="29"/>
  <c r="H2611" i="29" s="1"/>
  <c r="E2611" i="29" s="1"/>
  <c r="F1813" i="29"/>
  <c r="D1813" i="29" s="1"/>
  <c r="C1813" i="29" s="1"/>
  <c r="I1813" i="29"/>
  <c r="H1813" i="29" s="1"/>
  <c r="E1813" i="29" s="1"/>
  <c r="F3218" i="29"/>
  <c r="D3218" i="29" s="1"/>
  <c r="I3218" i="29"/>
  <c r="H3218" i="29" s="1"/>
  <c r="E3218" i="29" s="1"/>
  <c r="F275" i="29"/>
  <c r="D275" i="29" s="1"/>
  <c r="C275" i="29" s="1"/>
  <c r="I275" i="29"/>
  <c r="H275" i="29" s="1"/>
  <c r="E275" i="29" s="1"/>
  <c r="F854" i="29"/>
  <c r="D854" i="29" s="1"/>
  <c r="C854" i="29" s="1"/>
  <c r="I854" i="29"/>
  <c r="H854" i="29" s="1"/>
  <c r="E854" i="29" s="1"/>
  <c r="F377" i="29"/>
  <c r="D377" i="29" s="1"/>
  <c r="C377" i="29" s="1"/>
  <c r="I377" i="29"/>
  <c r="H377" i="29" s="1"/>
  <c r="E377" i="29" s="1"/>
  <c r="F1243" i="29"/>
  <c r="D1243" i="29" s="1"/>
  <c r="C1243" i="29" s="1"/>
  <c r="I1243" i="29"/>
  <c r="H1243" i="29" s="1"/>
  <c r="E1243" i="29" s="1"/>
  <c r="F719" i="29"/>
  <c r="D719" i="29" s="1"/>
  <c r="C719" i="29" s="1"/>
  <c r="I719" i="29"/>
  <c r="H719" i="29" s="1"/>
  <c r="E719" i="29" s="1"/>
  <c r="F2176" i="29"/>
  <c r="D2176" i="29" s="1"/>
  <c r="C2176" i="29" s="1"/>
  <c r="I2176" i="29"/>
  <c r="H2176" i="29" s="1"/>
  <c r="E2176" i="29" s="1"/>
  <c r="F896" i="29"/>
  <c r="D896" i="29" s="1"/>
  <c r="C896" i="29" s="1"/>
  <c r="I896" i="29"/>
  <c r="H896" i="29" s="1"/>
  <c r="E896" i="29" s="1"/>
  <c r="F1626" i="29"/>
  <c r="D1626" i="29" s="1"/>
  <c r="C1626" i="29" s="1"/>
  <c r="I1626" i="29"/>
  <c r="H1626" i="29" s="1"/>
  <c r="E1626" i="29" s="1"/>
  <c r="F3372" i="29"/>
  <c r="D3372" i="29" s="1"/>
  <c r="I3372" i="29"/>
  <c r="H3372" i="29" s="1"/>
  <c r="E3372" i="29" s="1"/>
  <c r="F2029" i="29"/>
  <c r="D2029" i="29" s="1"/>
  <c r="C2029" i="29" s="1"/>
  <c r="I2029" i="29"/>
  <c r="H2029" i="29" s="1"/>
  <c r="E2029" i="29" s="1"/>
  <c r="F2753" i="29"/>
  <c r="D2753" i="29" s="1"/>
  <c r="C2753" i="29" s="1"/>
  <c r="I2753" i="29"/>
  <c r="H2753" i="29" s="1"/>
  <c r="E2753" i="29" s="1"/>
  <c r="F2821" i="29"/>
  <c r="D2821" i="29" s="1"/>
  <c r="C2821" i="29" s="1"/>
  <c r="I2821" i="29"/>
  <c r="H2821" i="29" s="1"/>
  <c r="E2821" i="29" s="1"/>
  <c r="F2282" i="29"/>
  <c r="D2282" i="29" s="1"/>
  <c r="C2282" i="29" s="1"/>
  <c r="I2282" i="29"/>
  <c r="H2282" i="29" s="1"/>
  <c r="E2282" i="29" s="1"/>
  <c r="F258" i="29"/>
  <c r="D258" i="29" s="1"/>
  <c r="C258" i="29" s="1"/>
  <c r="I258" i="29"/>
  <c r="H258" i="29" s="1"/>
  <c r="E258" i="29" s="1"/>
  <c r="F181" i="29"/>
  <c r="D181" i="29" s="1"/>
  <c r="C181" i="29" s="1"/>
  <c r="I181" i="29"/>
  <c r="H181" i="29" s="1"/>
  <c r="E181" i="29" s="1"/>
  <c r="F1063" i="29"/>
  <c r="D1063" i="29" s="1"/>
  <c r="C1063" i="29" s="1"/>
  <c r="I1063" i="29"/>
  <c r="H1063" i="29" s="1"/>
  <c r="E1063" i="29" s="1"/>
  <c r="F570" i="29"/>
  <c r="D570" i="29" s="1"/>
  <c r="C570" i="29" s="1"/>
  <c r="I570" i="29"/>
  <c r="H570" i="29" s="1"/>
  <c r="E570" i="29" s="1"/>
  <c r="F77" i="29"/>
  <c r="D77" i="29" s="1"/>
  <c r="C77" i="29" s="1"/>
  <c r="I77" i="29"/>
  <c r="H77" i="29" s="1"/>
  <c r="E77" i="29" s="1"/>
  <c r="F771" i="29"/>
  <c r="D771" i="29" s="1"/>
  <c r="C771" i="29" s="1"/>
  <c r="I771" i="29"/>
  <c r="H771" i="29" s="1"/>
  <c r="E771" i="29" s="1"/>
  <c r="F1393" i="29"/>
  <c r="D1393" i="29" s="1"/>
  <c r="C1393" i="29" s="1"/>
  <c r="I1393" i="29"/>
  <c r="H1393" i="29" s="1"/>
  <c r="E1393" i="29" s="1"/>
  <c r="F642" i="29"/>
  <c r="D642" i="29" s="1"/>
  <c r="C642" i="29" s="1"/>
  <c r="I642" i="29"/>
  <c r="H642" i="29" s="1"/>
  <c r="E642" i="29" s="1"/>
  <c r="F2407" i="29"/>
  <c r="D2407" i="29" s="1"/>
  <c r="C2407" i="29" s="1"/>
  <c r="I2407" i="29"/>
  <c r="H2407" i="29" s="1"/>
  <c r="E2407" i="29" s="1"/>
  <c r="F3437" i="29"/>
  <c r="D3437" i="29" s="1"/>
  <c r="I3437" i="29"/>
  <c r="H3437" i="29" s="1"/>
  <c r="E3437" i="29" s="1"/>
  <c r="F2030" i="29"/>
  <c r="D2030" i="29" s="1"/>
  <c r="C2030" i="29" s="1"/>
  <c r="I2030" i="29"/>
  <c r="H2030" i="29" s="1"/>
  <c r="E2030" i="29" s="1"/>
  <c r="F2834" i="29"/>
  <c r="D2834" i="29" s="1"/>
  <c r="C2834" i="29" s="1"/>
  <c r="I2834" i="29"/>
  <c r="H2834" i="29" s="1"/>
  <c r="E2834" i="29" s="1"/>
  <c r="F2646" i="29"/>
  <c r="D2646" i="29" s="1"/>
  <c r="C2646" i="29" s="1"/>
  <c r="I2646" i="29"/>
  <c r="H2646" i="29" s="1"/>
  <c r="E2646" i="29" s="1"/>
  <c r="F1852" i="29"/>
  <c r="D1852" i="29" s="1"/>
  <c r="C1852" i="29" s="1"/>
  <c r="I1852" i="29"/>
  <c r="H1852" i="29" s="1"/>
  <c r="E1852" i="29" s="1"/>
  <c r="F3398" i="29"/>
  <c r="D3398" i="29" s="1"/>
  <c r="I3398" i="29"/>
  <c r="H3398" i="29" s="1"/>
  <c r="E3398" i="29" s="1"/>
  <c r="F118" i="29"/>
  <c r="D118" i="29" s="1"/>
  <c r="C118" i="29" s="1"/>
  <c r="I118" i="29"/>
  <c r="H118" i="29" s="1"/>
  <c r="E118" i="29" s="1"/>
  <c r="F1256" i="29"/>
  <c r="D1256" i="29" s="1"/>
  <c r="C1256" i="29" s="1"/>
  <c r="I1256" i="29"/>
  <c r="H1256" i="29" s="1"/>
  <c r="E1256" i="29" s="1"/>
  <c r="F507" i="29"/>
  <c r="D507" i="29" s="1"/>
  <c r="C507" i="29" s="1"/>
  <c r="I507" i="29"/>
  <c r="H507" i="29" s="1"/>
  <c r="E507" i="29" s="1"/>
  <c r="F1006" i="29"/>
  <c r="D1006" i="29" s="1"/>
  <c r="C1006" i="29" s="1"/>
  <c r="I1006" i="29"/>
  <c r="H1006" i="29" s="1"/>
  <c r="E1006" i="29" s="1"/>
  <c r="F1284" i="29"/>
  <c r="D1284" i="29" s="1"/>
  <c r="C1284" i="29" s="1"/>
  <c r="I1284" i="29"/>
  <c r="H1284" i="29" s="1"/>
  <c r="E1284" i="29" s="1"/>
  <c r="F1923" i="29"/>
  <c r="D1923" i="29" s="1"/>
  <c r="C1923" i="29" s="1"/>
  <c r="I1923" i="29"/>
  <c r="H1923" i="29" s="1"/>
  <c r="E1923" i="29" s="1"/>
  <c r="F2232" i="29"/>
  <c r="D2232" i="29" s="1"/>
  <c r="C2232" i="29" s="1"/>
  <c r="I2232" i="29"/>
  <c r="H2232" i="29" s="1"/>
  <c r="E2232" i="29" s="1"/>
  <c r="F2636" i="29"/>
  <c r="D2636" i="29" s="1"/>
  <c r="C2636" i="29" s="1"/>
  <c r="I2636" i="29"/>
  <c r="H2636" i="29" s="1"/>
  <c r="E2636" i="29" s="1"/>
  <c r="F3182" i="29"/>
  <c r="D3182" i="29" s="1"/>
  <c r="I3182" i="29"/>
  <c r="H3182" i="29" s="1"/>
  <c r="E3182" i="29" s="1"/>
  <c r="F2174" i="29"/>
  <c r="D2174" i="29" s="1"/>
  <c r="C2174" i="29" s="1"/>
  <c r="I2174" i="29"/>
  <c r="H2174" i="29" s="1"/>
  <c r="E2174" i="29" s="1"/>
  <c r="F1845" i="29"/>
  <c r="D1845" i="29" s="1"/>
  <c r="C1845" i="29" s="1"/>
  <c r="I1845" i="29"/>
  <c r="H1845" i="29" s="1"/>
  <c r="E1845" i="29" s="1"/>
  <c r="F3176" i="29"/>
  <c r="D3176" i="29" s="1"/>
  <c r="I3176" i="29"/>
  <c r="H3176" i="29" s="1"/>
  <c r="E3176" i="29" s="1"/>
  <c r="F3275" i="29"/>
  <c r="D3275" i="29" s="1"/>
  <c r="I3275" i="29"/>
  <c r="H3275" i="29" s="1"/>
  <c r="E3275" i="29" s="1"/>
  <c r="F724" i="29"/>
  <c r="D724" i="29" s="1"/>
  <c r="C724" i="29" s="1"/>
  <c r="I724" i="29"/>
  <c r="H724" i="29" s="1"/>
  <c r="E724" i="29" s="1"/>
  <c r="F327" i="29"/>
  <c r="D327" i="29" s="1"/>
  <c r="C327" i="29" s="1"/>
  <c r="I327" i="29"/>
  <c r="H327" i="29" s="1"/>
  <c r="E327" i="29" s="1"/>
  <c r="F1449" i="29"/>
  <c r="D1449" i="29" s="1"/>
  <c r="C1449" i="29" s="1"/>
  <c r="I1449" i="29"/>
  <c r="H1449" i="29" s="1"/>
  <c r="E1449" i="29" s="1"/>
  <c r="F700" i="29"/>
  <c r="D700" i="29" s="1"/>
  <c r="C700" i="29" s="1"/>
  <c r="I700" i="29"/>
  <c r="H700" i="29" s="1"/>
  <c r="E700" i="29" s="1"/>
  <c r="F769" i="29"/>
  <c r="D769" i="29" s="1"/>
  <c r="C769" i="29" s="1"/>
  <c r="I769" i="29"/>
  <c r="H769" i="29" s="1"/>
  <c r="E769" i="29" s="1"/>
  <c r="F2129" i="29"/>
  <c r="D2129" i="29" s="1"/>
  <c r="C2129" i="29" s="1"/>
  <c r="I2129" i="29"/>
  <c r="H2129" i="29" s="1"/>
  <c r="E2129" i="29" s="1"/>
  <c r="F2372" i="29"/>
  <c r="D2372" i="29" s="1"/>
  <c r="C2372" i="29" s="1"/>
  <c r="I2372" i="29"/>
  <c r="H2372" i="29" s="1"/>
  <c r="E2372" i="29" s="1"/>
  <c r="F3049" i="29"/>
  <c r="D3049" i="29" s="1"/>
  <c r="C3049" i="29" s="1"/>
  <c r="I3049" i="29"/>
  <c r="H3049" i="29" s="1"/>
  <c r="E3049" i="29" s="1"/>
  <c r="F2701" i="29"/>
  <c r="D2701" i="29" s="1"/>
  <c r="C2701" i="29" s="1"/>
  <c r="I2701" i="29"/>
  <c r="H2701" i="29" s="1"/>
  <c r="E2701" i="29" s="1"/>
  <c r="F3263" i="29"/>
  <c r="D3263" i="29" s="1"/>
  <c r="I3263" i="29"/>
  <c r="H3263" i="29" s="1"/>
  <c r="E3263" i="29" s="1"/>
  <c r="F2610" i="29"/>
  <c r="D2610" i="29" s="1"/>
  <c r="C2610" i="29" s="1"/>
  <c r="I2610" i="29"/>
  <c r="H2610" i="29" s="1"/>
  <c r="E2610" i="29" s="1"/>
  <c r="F2400" i="29"/>
  <c r="D2400" i="29" s="1"/>
  <c r="C2400" i="29" s="1"/>
  <c r="I2400" i="29"/>
  <c r="H2400" i="29" s="1"/>
  <c r="E2400" i="29" s="1"/>
  <c r="F3270" i="29"/>
  <c r="D3270" i="29" s="1"/>
  <c r="I3270" i="29"/>
  <c r="H3270" i="29" s="1"/>
  <c r="E3270" i="29" s="1"/>
  <c r="F2711" i="29"/>
  <c r="D2711" i="29" s="1"/>
  <c r="C2711" i="29" s="1"/>
  <c r="I2711" i="29"/>
  <c r="H2711" i="29" s="1"/>
  <c r="E2711" i="29" s="1"/>
  <c r="F1253" i="29"/>
  <c r="D1253" i="29" s="1"/>
  <c r="C1253" i="29" s="1"/>
  <c r="I1253" i="29"/>
  <c r="H1253" i="29" s="1"/>
  <c r="E1253" i="29" s="1"/>
  <c r="F776" i="29"/>
  <c r="D776" i="29" s="1"/>
  <c r="C776" i="29" s="1"/>
  <c r="I776" i="29"/>
  <c r="H776" i="29" s="1"/>
  <c r="E776" i="29" s="1"/>
  <c r="F27" i="29"/>
  <c r="D27" i="29" s="1"/>
  <c r="C27" i="29" s="1"/>
  <c r="I27" i="29"/>
  <c r="H27" i="29" s="1"/>
  <c r="E27" i="29" s="1"/>
  <c r="F526" i="29"/>
  <c r="D526" i="29" s="1"/>
  <c r="C526" i="29" s="1"/>
  <c r="I526" i="29"/>
  <c r="H526" i="29" s="1"/>
  <c r="E526" i="29" s="1"/>
  <c r="F2335" i="29"/>
  <c r="D2335" i="29" s="1"/>
  <c r="C2335" i="29" s="1"/>
  <c r="I2335" i="29"/>
  <c r="H2335" i="29" s="1"/>
  <c r="E2335" i="29" s="1"/>
  <c r="F1296" i="29"/>
  <c r="D1296" i="29" s="1"/>
  <c r="C1296" i="29" s="1"/>
  <c r="I1296" i="29"/>
  <c r="H1296" i="29" s="1"/>
  <c r="E1296" i="29" s="1"/>
  <c r="F1752" i="29"/>
  <c r="D1752" i="29" s="1"/>
  <c r="C1752" i="29" s="1"/>
  <c r="I1752" i="29"/>
  <c r="H1752" i="29" s="1"/>
  <c r="E1752" i="29" s="1"/>
  <c r="F1966" i="29"/>
  <c r="D1966" i="29" s="1"/>
  <c r="C1966" i="29" s="1"/>
  <c r="I1966" i="29"/>
  <c r="H1966" i="29" s="1"/>
  <c r="E1966" i="29" s="1"/>
  <c r="F2702" i="29"/>
  <c r="D2702" i="29" s="1"/>
  <c r="C2702" i="29" s="1"/>
  <c r="I2702" i="29"/>
  <c r="H2702" i="29" s="1"/>
  <c r="E2702" i="29" s="1"/>
  <c r="F1771" i="29"/>
  <c r="D1771" i="29" s="1"/>
  <c r="C1771" i="29" s="1"/>
  <c r="I1771" i="29"/>
  <c r="H1771" i="29" s="1"/>
  <c r="E1771" i="29" s="1"/>
  <c r="F877" i="29"/>
  <c r="D877" i="29" s="1"/>
  <c r="C877" i="29" s="1"/>
  <c r="I877" i="29"/>
  <c r="H877" i="29" s="1"/>
  <c r="E877" i="29" s="1"/>
  <c r="F2358" i="29"/>
  <c r="D2358" i="29" s="1"/>
  <c r="C2358" i="29" s="1"/>
  <c r="I2358" i="29"/>
  <c r="H2358" i="29" s="1"/>
  <c r="E2358" i="29" s="1"/>
  <c r="F2619" i="29"/>
  <c r="D2619" i="29" s="1"/>
  <c r="C2619" i="29" s="1"/>
  <c r="I2619" i="29"/>
  <c r="H2619" i="29" s="1"/>
  <c r="E2619" i="29" s="1"/>
  <c r="I244" i="29"/>
  <c r="H244" i="29" s="1"/>
  <c r="E244" i="29" s="1"/>
  <c r="F244" i="29"/>
  <c r="D244" i="29" s="1"/>
  <c r="C244" i="29" s="1"/>
  <c r="F1446" i="29"/>
  <c r="D1446" i="29" s="1"/>
  <c r="C1446" i="29" s="1"/>
  <c r="I1446" i="29"/>
  <c r="H1446" i="29" s="1"/>
  <c r="E1446" i="29" s="1"/>
  <c r="F969" i="29"/>
  <c r="D969" i="29" s="1"/>
  <c r="C969" i="29" s="1"/>
  <c r="I969" i="29"/>
  <c r="H969" i="29" s="1"/>
  <c r="E969" i="29" s="1"/>
  <c r="F220" i="29"/>
  <c r="D220" i="29" s="1"/>
  <c r="C220" i="29" s="1"/>
  <c r="I220" i="29"/>
  <c r="H220" i="29" s="1"/>
  <c r="E220" i="29" s="1"/>
  <c r="F1311" i="29"/>
  <c r="D1311" i="29" s="1"/>
  <c r="C1311" i="29" s="1"/>
  <c r="I1311" i="29"/>
  <c r="H1311" i="29" s="1"/>
  <c r="E1311" i="29" s="1"/>
  <c r="F1649" i="29"/>
  <c r="D1649" i="29" s="1"/>
  <c r="C1649" i="29" s="1"/>
  <c r="I1649" i="29"/>
  <c r="H1649" i="29" s="1"/>
  <c r="E1649" i="29" s="1"/>
  <c r="F1892" i="29"/>
  <c r="D1892" i="29" s="1"/>
  <c r="C1892" i="29" s="1"/>
  <c r="I1892" i="29"/>
  <c r="H1892" i="29" s="1"/>
  <c r="E1892" i="29" s="1"/>
  <c r="F2569" i="29"/>
  <c r="D2569" i="29" s="1"/>
  <c r="C2569" i="29" s="1"/>
  <c r="I2569" i="29"/>
  <c r="H2569" i="29" s="1"/>
  <c r="E2569" i="29" s="1"/>
  <c r="F2086" i="29"/>
  <c r="D2086" i="29" s="1"/>
  <c r="C2086" i="29" s="1"/>
  <c r="I2086" i="29"/>
  <c r="H2086" i="29" s="1"/>
  <c r="E2086" i="29" s="1"/>
  <c r="F2783" i="29"/>
  <c r="D2783" i="29" s="1"/>
  <c r="C2783" i="29" s="1"/>
  <c r="I2783" i="29"/>
  <c r="H2783" i="29" s="1"/>
  <c r="E2783" i="29" s="1"/>
  <c r="F1021" i="29"/>
  <c r="D1021" i="29" s="1"/>
  <c r="C1021" i="29" s="1"/>
  <c r="I1021" i="29"/>
  <c r="H1021" i="29" s="1"/>
  <c r="E1021" i="29" s="1"/>
  <c r="F3413" i="29"/>
  <c r="D3413" i="29" s="1"/>
  <c r="I3413" i="29"/>
  <c r="H3413" i="29" s="1"/>
  <c r="E3413" i="29" s="1"/>
  <c r="F2791" i="29"/>
  <c r="D2791" i="29" s="1"/>
  <c r="C2791" i="29" s="1"/>
  <c r="I2791" i="29"/>
  <c r="H2791" i="29" s="1"/>
  <c r="E2791" i="29" s="1"/>
  <c r="F2647" i="29"/>
  <c r="D2647" i="29" s="1"/>
  <c r="C2647" i="29" s="1"/>
  <c r="I2647" i="29"/>
  <c r="H2647" i="29" s="1"/>
  <c r="E2647" i="29" s="1"/>
  <c r="F517" i="29"/>
  <c r="D517" i="29" s="1"/>
  <c r="C517" i="29" s="1"/>
  <c r="I517" i="29"/>
  <c r="H517" i="29" s="1"/>
  <c r="E517" i="29" s="1"/>
  <c r="F40" i="29"/>
  <c r="D40" i="29" s="1"/>
  <c r="C40" i="29" s="1"/>
  <c r="I40" i="29"/>
  <c r="H40" i="29" s="1"/>
  <c r="E40" i="29" s="1"/>
  <c r="F906" i="29"/>
  <c r="D906" i="29" s="1"/>
  <c r="C906" i="29" s="1"/>
  <c r="I906" i="29"/>
  <c r="H906" i="29" s="1"/>
  <c r="E906" i="29" s="1"/>
  <c r="F413" i="29"/>
  <c r="D413" i="29" s="1"/>
  <c r="C413" i="29" s="1"/>
  <c r="I413" i="29"/>
  <c r="H413" i="29" s="1"/>
  <c r="E413" i="29" s="1"/>
  <c r="F1586" i="29"/>
  <c r="D1586" i="29" s="1"/>
  <c r="C1586" i="29" s="1"/>
  <c r="I1586" i="29"/>
  <c r="H1586" i="29" s="1"/>
  <c r="E1586" i="29" s="1"/>
  <c r="F1826" i="29"/>
  <c r="D1826" i="29" s="1"/>
  <c r="C1826" i="29" s="1"/>
  <c r="I1826" i="29"/>
  <c r="H1826" i="29" s="1"/>
  <c r="E1826" i="29" s="1"/>
  <c r="F1516" i="29"/>
  <c r="D1516" i="29" s="1"/>
  <c r="C1516" i="29" s="1"/>
  <c r="I1516" i="29"/>
  <c r="H1516" i="29" s="1"/>
  <c r="E1516" i="29" s="1"/>
  <c r="F2762" i="29"/>
  <c r="D2762" i="29" s="1"/>
  <c r="C2762" i="29" s="1"/>
  <c r="I2762" i="29"/>
  <c r="H2762" i="29" s="1"/>
  <c r="E2762" i="29" s="1"/>
  <c r="F2087" i="29"/>
  <c r="D2087" i="29" s="1"/>
  <c r="C2087" i="29" s="1"/>
  <c r="I2087" i="29"/>
  <c r="H2087" i="29" s="1"/>
  <c r="E2087" i="29" s="1"/>
  <c r="F3296" i="29"/>
  <c r="D3296" i="29" s="1"/>
  <c r="I3296" i="29"/>
  <c r="H3296" i="29" s="1"/>
  <c r="E3296" i="29" s="1"/>
  <c r="F2723" i="29"/>
  <c r="D2723" i="29" s="1"/>
  <c r="C2723" i="29" s="1"/>
  <c r="I2723" i="29"/>
  <c r="H2723" i="29" s="1"/>
  <c r="E2723" i="29" s="1"/>
  <c r="F2516" i="29"/>
  <c r="D2516" i="29" s="1"/>
  <c r="C2516" i="29" s="1"/>
  <c r="I2516" i="29"/>
  <c r="H2516" i="29" s="1"/>
  <c r="E2516" i="29" s="1"/>
  <c r="F2804" i="29"/>
  <c r="D2804" i="29" s="1"/>
  <c r="C2804" i="29" s="1"/>
  <c r="I2804" i="29"/>
  <c r="H2804" i="29" s="1"/>
  <c r="E2804" i="29" s="1"/>
  <c r="F3417" i="29"/>
  <c r="D3417" i="29" s="1"/>
  <c r="I3417" i="29"/>
  <c r="H3417" i="29" s="1"/>
  <c r="E3417" i="29" s="1"/>
  <c r="F454" i="29"/>
  <c r="D454" i="29" s="1"/>
  <c r="C454" i="29" s="1"/>
  <c r="I454" i="29"/>
  <c r="H454" i="29" s="1"/>
  <c r="E454" i="29" s="1"/>
  <c r="I1592" i="29"/>
  <c r="H1592" i="29" s="1"/>
  <c r="E1592" i="29" s="1"/>
  <c r="F1592" i="29"/>
  <c r="D1592" i="29" s="1"/>
  <c r="C1592" i="29" s="1"/>
  <c r="F843" i="29"/>
  <c r="D843" i="29" s="1"/>
  <c r="C843" i="29" s="1"/>
  <c r="I843" i="29"/>
  <c r="H843" i="29" s="1"/>
  <c r="E843" i="29" s="1"/>
  <c r="F319" i="29"/>
  <c r="D319" i="29" s="1"/>
  <c r="C319" i="29" s="1"/>
  <c r="I319" i="29"/>
  <c r="H319" i="29" s="1"/>
  <c r="E319" i="29" s="1"/>
  <c r="F1776" i="29"/>
  <c r="D1776" i="29" s="1"/>
  <c r="C1776" i="29" s="1"/>
  <c r="I1776" i="29"/>
  <c r="H1776" i="29" s="1"/>
  <c r="E1776" i="29" s="1"/>
  <c r="F2259" i="29"/>
  <c r="D2259" i="29" s="1"/>
  <c r="C2259" i="29" s="1"/>
  <c r="I2259" i="29"/>
  <c r="H2259" i="29" s="1"/>
  <c r="E2259" i="29" s="1"/>
  <c r="F592" i="29"/>
  <c r="D592" i="29" s="1"/>
  <c r="C592" i="29" s="1"/>
  <c r="I592" i="29"/>
  <c r="H592" i="29" s="1"/>
  <c r="E592" i="29" s="1"/>
  <c r="F2972" i="29"/>
  <c r="D2972" i="29" s="1"/>
  <c r="C2972" i="29" s="1"/>
  <c r="I2972" i="29"/>
  <c r="H2972" i="29" s="1"/>
  <c r="E2972" i="29" s="1"/>
  <c r="F2229" i="29"/>
  <c r="D2229" i="29" s="1"/>
  <c r="C2229" i="29" s="1"/>
  <c r="I2229" i="29"/>
  <c r="H2229" i="29" s="1"/>
  <c r="E2229" i="29" s="1"/>
  <c r="F3121" i="29"/>
  <c r="D3121" i="29" s="1"/>
  <c r="C3121" i="29" s="1"/>
  <c r="I3121" i="29"/>
  <c r="H3121" i="29" s="1"/>
  <c r="E3121" i="29" s="1"/>
  <c r="F2933" i="29"/>
  <c r="D2933" i="29" s="1"/>
  <c r="C2933" i="29" s="1"/>
  <c r="I2933" i="29"/>
  <c r="H2933" i="29" s="1"/>
  <c r="E2933" i="29" s="1"/>
  <c r="F3463" i="29"/>
  <c r="D3463" i="29" s="1"/>
  <c r="C3463" i="29" s="1"/>
  <c r="I3463" i="29"/>
  <c r="H3463" i="29" s="1"/>
  <c r="E3463" i="29" s="1"/>
  <c r="F3418" i="29"/>
  <c r="D3418" i="29" s="1"/>
  <c r="I3418" i="29"/>
  <c r="H3418" i="29" s="1"/>
  <c r="E3418" i="29" s="1"/>
  <c r="F548" i="29"/>
  <c r="D548" i="29" s="1"/>
  <c r="C548" i="29" s="1"/>
  <c r="I548" i="29"/>
  <c r="H548" i="29" s="1"/>
  <c r="E548" i="29" s="1"/>
  <c r="F151" i="29"/>
  <c r="D151" i="29" s="1"/>
  <c r="C151" i="29" s="1"/>
  <c r="I151" i="29"/>
  <c r="H151" i="29" s="1"/>
  <c r="E151" i="29" s="1"/>
  <c r="F1273" i="29"/>
  <c r="D1273" i="29" s="1"/>
  <c r="C1273" i="29" s="1"/>
  <c r="I1273" i="29"/>
  <c r="H1273" i="29" s="1"/>
  <c r="E1273" i="29" s="1"/>
  <c r="F524" i="29"/>
  <c r="D524" i="29" s="1"/>
  <c r="C524" i="29" s="1"/>
  <c r="I524" i="29"/>
  <c r="H524" i="29" s="1"/>
  <c r="E524" i="29" s="1"/>
  <c r="F1615" i="29"/>
  <c r="D1615" i="29" s="1"/>
  <c r="C1615" i="29" s="1"/>
  <c r="I1615" i="29"/>
  <c r="H1615" i="29" s="1"/>
  <c r="E1615" i="29" s="1"/>
  <c r="F1953" i="29"/>
  <c r="D1953" i="29" s="1"/>
  <c r="C1953" i="29" s="1"/>
  <c r="I1953" i="29"/>
  <c r="H1953" i="29" s="1"/>
  <c r="E1953" i="29" s="1"/>
  <c r="F2196" i="29"/>
  <c r="D2196" i="29" s="1"/>
  <c r="C2196" i="29" s="1"/>
  <c r="I2196" i="29"/>
  <c r="H2196" i="29" s="1"/>
  <c r="E2196" i="29" s="1"/>
  <c r="F2873" i="29"/>
  <c r="D2873" i="29" s="1"/>
  <c r="C2873" i="29" s="1"/>
  <c r="I2873" i="29"/>
  <c r="H2873" i="29" s="1"/>
  <c r="E2873" i="29" s="1"/>
  <c r="F2525" i="29"/>
  <c r="D2525" i="29" s="1"/>
  <c r="C2525" i="29" s="1"/>
  <c r="I2525" i="29"/>
  <c r="H2525" i="29" s="1"/>
  <c r="E2525" i="29" s="1"/>
  <c r="F3343" i="29"/>
  <c r="D3343" i="29" s="1"/>
  <c r="I3343" i="29"/>
  <c r="H3343" i="29" s="1"/>
  <c r="E3343" i="29" s="1"/>
  <c r="F2418" i="29"/>
  <c r="D2418" i="29" s="1"/>
  <c r="C2418" i="29" s="1"/>
  <c r="I2418" i="29"/>
  <c r="H2418" i="29" s="1"/>
  <c r="E2418" i="29" s="1"/>
  <c r="F2126" i="29"/>
  <c r="D2126" i="29" s="1"/>
  <c r="C2126" i="29" s="1"/>
  <c r="I2126" i="29"/>
  <c r="H2126" i="29" s="1"/>
  <c r="E2126" i="29" s="1"/>
  <c r="F1552" i="29"/>
  <c r="D1552" i="29" s="1"/>
  <c r="C1552" i="29" s="1"/>
  <c r="I1552" i="29"/>
  <c r="H1552" i="29" s="1"/>
  <c r="E1552" i="29" s="1"/>
  <c r="F3163" i="29"/>
  <c r="D3163" i="29" s="1"/>
  <c r="I3163" i="29"/>
  <c r="H3163" i="29" s="1"/>
  <c r="E3163" i="29" s="1"/>
  <c r="F1076" i="29"/>
  <c r="D1076" i="29" s="1"/>
  <c r="C1076" i="29" s="1"/>
  <c r="I1076" i="29"/>
  <c r="H1076" i="29" s="1"/>
  <c r="E1076" i="29" s="1"/>
  <c r="F679" i="29"/>
  <c r="D679" i="29" s="1"/>
  <c r="C679" i="29" s="1"/>
  <c r="I679" i="29"/>
  <c r="H679" i="29" s="1"/>
  <c r="E679" i="29" s="1"/>
  <c r="F186" i="29"/>
  <c r="D186" i="29" s="1"/>
  <c r="C186" i="29" s="1"/>
  <c r="I186" i="29"/>
  <c r="H186" i="29" s="1"/>
  <c r="E186" i="29" s="1"/>
  <c r="F1052" i="29"/>
  <c r="D1052" i="29" s="1"/>
  <c r="C1052" i="29" s="1"/>
  <c r="I1052" i="29"/>
  <c r="H1052" i="29" s="1"/>
  <c r="E1052" i="29" s="1"/>
  <c r="F1612" i="29"/>
  <c r="D1612" i="29" s="1"/>
  <c r="C1612" i="29" s="1"/>
  <c r="I1612" i="29"/>
  <c r="H1612" i="29" s="1"/>
  <c r="E1612" i="29" s="1"/>
  <c r="F34" i="29"/>
  <c r="D34" i="29" s="1"/>
  <c r="C34" i="29" s="1"/>
  <c r="I34" i="29"/>
  <c r="H34" i="29" s="1"/>
  <c r="E34" i="29" s="1"/>
  <c r="F1043" i="29"/>
  <c r="D1043" i="29" s="1"/>
  <c r="C1043" i="29" s="1"/>
  <c r="I1043" i="29"/>
  <c r="H1043" i="29" s="1"/>
  <c r="E1043" i="29" s="1"/>
  <c r="F1756" i="29"/>
  <c r="D1756" i="29" s="1"/>
  <c r="C1756" i="29" s="1"/>
  <c r="I1756" i="29"/>
  <c r="H1756" i="29" s="1"/>
  <c r="E1756" i="29" s="1"/>
  <c r="F3309" i="29"/>
  <c r="D3309" i="29" s="1"/>
  <c r="I3309" i="29"/>
  <c r="H3309" i="29" s="1"/>
  <c r="E3309" i="29" s="1"/>
  <c r="F2252" i="29"/>
  <c r="D2252" i="29" s="1"/>
  <c r="C2252" i="29" s="1"/>
  <c r="I2252" i="29"/>
  <c r="H2252" i="29" s="1"/>
  <c r="E2252" i="29" s="1"/>
  <c r="F2962" i="29"/>
  <c r="D2962" i="29" s="1"/>
  <c r="C2962" i="29" s="1"/>
  <c r="I2962" i="29"/>
  <c r="H2962" i="29" s="1"/>
  <c r="E2962" i="29" s="1"/>
  <c r="F2774" i="29"/>
  <c r="D2774" i="29" s="1"/>
  <c r="C2774" i="29" s="1"/>
  <c r="I2774" i="29"/>
  <c r="H2774" i="29" s="1"/>
  <c r="E2774" i="29" s="1"/>
  <c r="F3442" i="29"/>
  <c r="D3442" i="29" s="1"/>
  <c r="C3442" i="29" s="1"/>
  <c r="I3442" i="29"/>
  <c r="H3442" i="29" s="1"/>
  <c r="E3442" i="29" s="1"/>
  <c r="F3140" i="29"/>
  <c r="D3140" i="29" s="1"/>
  <c r="C3140" i="29" s="1"/>
  <c r="I3140" i="29"/>
  <c r="H3140" i="29" s="1"/>
  <c r="E3140" i="29" s="1"/>
  <c r="F1349" i="29"/>
  <c r="D1349" i="29" s="1"/>
  <c r="C1349" i="29" s="1"/>
  <c r="I1349" i="29"/>
  <c r="H1349" i="29" s="1"/>
  <c r="E1349" i="29" s="1"/>
  <c r="F872" i="29"/>
  <c r="D872" i="29" s="1"/>
  <c r="C872" i="29" s="1"/>
  <c r="I872" i="29"/>
  <c r="H872" i="29" s="1"/>
  <c r="E872" i="29" s="1"/>
  <c r="F123" i="29"/>
  <c r="D123" i="29" s="1"/>
  <c r="C123" i="29" s="1"/>
  <c r="I123" i="29"/>
  <c r="H123" i="29" s="1"/>
  <c r="E123" i="29" s="1"/>
  <c r="F622" i="29"/>
  <c r="D622" i="29" s="1"/>
  <c r="C622" i="29" s="1"/>
  <c r="I622" i="29"/>
  <c r="H622" i="29" s="1"/>
  <c r="E622" i="29" s="1"/>
  <c r="F2431" i="29"/>
  <c r="D2431" i="29" s="1"/>
  <c r="C2431" i="29" s="1"/>
  <c r="I2431" i="29"/>
  <c r="H2431" i="29" s="1"/>
  <c r="E2431" i="29" s="1"/>
  <c r="F1479" i="29"/>
  <c r="D1479" i="29" s="1"/>
  <c r="C1479" i="29" s="1"/>
  <c r="I1479" i="29"/>
  <c r="H1479" i="29" s="1"/>
  <c r="E1479" i="29" s="1"/>
  <c r="F1848" i="29"/>
  <c r="D1848" i="29" s="1"/>
  <c r="C1848" i="29" s="1"/>
  <c r="I1848" i="29"/>
  <c r="H1848" i="29" s="1"/>
  <c r="E1848" i="29" s="1"/>
  <c r="F2139" i="29"/>
  <c r="D2139" i="29" s="1"/>
  <c r="C2139" i="29" s="1"/>
  <c r="I2139" i="29"/>
  <c r="H2139" i="29" s="1"/>
  <c r="E2139" i="29" s="1"/>
  <c r="F3310" i="29"/>
  <c r="D3310" i="29" s="1"/>
  <c r="I3310" i="29"/>
  <c r="H3310" i="29" s="1"/>
  <c r="E3310" i="29" s="1"/>
  <c r="F1948" i="29"/>
  <c r="D1948" i="29" s="1"/>
  <c r="C1948" i="29" s="1"/>
  <c r="I1948" i="29"/>
  <c r="H1948" i="29" s="1"/>
  <c r="E1948" i="29" s="1"/>
  <c r="F1549" i="29"/>
  <c r="D1549" i="29" s="1"/>
  <c r="C1549" i="29" s="1"/>
  <c r="I1549" i="29"/>
  <c r="H1549" i="29" s="1"/>
  <c r="E1549" i="29" s="1"/>
  <c r="F3402" i="29"/>
  <c r="D3402" i="29" s="1"/>
  <c r="I3402" i="29"/>
  <c r="H3402" i="29" s="1"/>
  <c r="E3402" i="29" s="1"/>
  <c r="F3386" i="29"/>
  <c r="D3386" i="29" s="1"/>
  <c r="I3386" i="29"/>
  <c r="H3386" i="29" s="1"/>
  <c r="E3386" i="29" s="1"/>
  <c r="F195" i="29"/>
  <c r="D195" i="29" s="1"/>
  <c r="C195" i="29" s="1"/>
  <c r="I195" i="29"/>
  <c r="H195" i="29" s="1"/>
  <c r="E195" i="29" s="1"/>
  <c r="F774" i="29"/>
  <c r="D774" i="29" s="1"/>
  <c r="C774" i="29" s="1"/>
  <c r="I774" i="29"/>
  <c r="H774" i="29" s="1"/>
  <c r="E774" i="29" s="1"/>
  <c r="F297" i="29"/>
  <c r="D297" i="29" s="1"/>
  <c r="C297" i="29" s="1"/>
  <c r="I297" i="29"/>
  <c r="H297" i="29" s="1"/>
  <c r="E297" i="29" s="1"/>
  <c r="F1163" i="29"/>
  <c r="D1163" i="29" s="1"/>
  <c r="C1163" i="29" s="1"/>
  <c r="I1163" i="29"/>
  <c r="H1163" i="29" s="1"/>
  <c r="E1163" i="29" s="1"/>
  <c r="F639" i="29"/>
  <c r="D639" i="29" s="1"/>
  <c r="C639" i="29" s="1"/>
  <c r="I639" i="29"/>
  <c r="H639" i="29" s="1"/>
  <c r="E639" i="29" s="1"/>
  <c r="F2096" i="29"/>
  <c r="D2096" i="29" s="1"/>
  <c r="C2096" i="29" s="1"/>
  <c r="I2096" i="29"/>
  <c r="H2096" i="29" s="1"/>
  <c r="E2096" i="29" s="1"/>
  <c r="F640" i="29"/>
  <c r="D640" i="29" s="1"/>
  <c r="C640" i="29" s="1"/>
  <c r="I640" i="29"/>
  <c r="H640" i="29" s="1"/>
  <c r="E640" i="29" s="1"/>
  <c r="F1219" i="29"/>
  <c r="D1219" i="29" s="1"/>
  <c r="C1219" i="29" s="1"/>
  <c r="I1219" i="29"/>
  <c r="H1219" i="29" s="1"/>
  <c r="E1219" i="29" s="1"/>
  <c r="F3292" i="29"/>
  <c r="D3292" i="29" s="1"/>
  <c r="I3292" i="29"/>
  <c r="H3292" i="29" s="1"/>
  <c r="E3292" i="29" s="1"/>
  <c r="F2320" i="29"/>
  <c r="D2320" i="29" s="1"/>
  <c r="C2320" i="29" s="1"/>
  <c r="I2320" i="29"/>
  <c r="H2320" i="29" s="1"/>
  <c r="E2320" i="29" s="1"/>
  <c r="F2929" i="29"/>
  <c r="D2929" i="29" s="1"/>
  <c r="C2929" i="29" s="1"/>
  <c r="I2929" i="29"/>
  <c r="H2929" i="29" s="1"/>
  <c r="E2929" i="29" s="1"/>
  <c r="F2741" i="29"/>
  <c r="D2741" i="29" s="1"/>
  <c r="C2741" i="29" s="1"/>
  <c r="I2741" i="29"/>
  <c r="H2741" i="29" s="1"/>
  <c r="E2741" i="29" s="1"/>
  <c r="F3110" i="29"/>
  <c r="D3110" i="29" s="1"/>
  <c r="C3110" i="29" s="1"/>
  <c r="I3110" i="29"/>
  <c r="H3110" i="29" s="1"/>
  <c r="E3110" i="29" s="1"/>
  <c r="F2422" i="29"/>
  <c r="D2422" i="29" s="1"/>
  <c r="C2422" i="29" s="1"/>
  <c r="I2422" i="29"/>
  <c r="H2422" i="29" s="1"/>
  <c r="E2422" i="29" s="1"/>
  <c r="F100" i="29"/>
  <c r="D100" i="29" s="1"/>
  <c r="C100" i="29" s="1"/>
  <c r="I100" i="29"/>
  <c r="H100" i="29" s="1"/>
  <c r="E100" i="29" s="1"/>
  <c r="F1302" i="29"/>
  <c r="D1302" i="29" s="1"/>
  <c r="C1302" i="29" s="1"/>
  <c r="I1302" i="29"/>
  <c r="H1302" i="29" s="1"/>
  <c r="E1302" i="29" s="1"/>
  <c r="F825" i="29"/>
  <c r="D825" i="29" s="1"/>
  <c r="C825" i="29" s="1"/>
  <c r="I825" i="29"/>
  <c r="H825" i="29" s="1"/>
  <c r="E825" i="29" s="1"/>
  <c r="F76" i="29"/>
  <c r="D76" i="29" s="1"/>
  <c r="C76" i="29" s="1"/>
  <c r="I76" i="29"/>
  <c r="H76" i="29" s="1"/>
  <c r="E76" i="29" s="1"/>
  <c r="F1167" i="29"/>
  <c r="D1167" i="29" s="1"/>
  <c r="C1167" i="29" s="1"/>
  <c r="I1167" i="29"/>
  <c r="H1167" i="29" s="1"/>
  <c r="E1167" i="29" s="1"/>
  <c r="F1421" i="29"/>
  <c r="D1421" i="29" s="1"/>
  <c r="C1421" i="29" s="1"/>
  <c r="I1421" i="29"/>
  <c r="H1421" i="29" s="1"/>
  <c r="E1421" i="29" s="1"/>
  <c r="F1748" i="29"/>
  <c r="D1748" i="29" s="1"/>
  <c r="C1748" i="29" s="1"/>
  <c r="I1748" i="29"/>
  <c r="H1748" i="29" s="1"/>
  <c r="E1748" i="29" s="1"/>
  <c r="F2406" i="29"/>
  <c r="D2406" i="29" s="1"/>
  <c r="C2406" i="29" s="1"/>
  <c r="I2406" i="29"/>
  <c r="H2406" i="29" s="1"/>
  <c r="E2406" i="29" s="1"/>
  <c r="F1830" i="29"/>
  <c r="D1830" i="29" s="1"/>
  <c r="C1830" i="29" s="1"/>
  <c r="I1830" i="29"/>
  <c r="H1830" i="29" s="1"/>
  <c r="E1830" i="29" s="1"/>
  <c r="F2639" i="29"/>
  <c r="D2639" i="29" s="1"/>
  <c r="C2639" i="29" s="1"/>
  <c r="I2639" i="29"/>
  <c r="H2639" i="29" s="1"/>
  <c r="E2639" i="29" s="1"/>
  <c r="F3201" i="29"/>
  <c r="D3201" i="29" s="1"/>
  <c r="I3201" i="29"/>
  <c r="H3201" i="29" s="1"/>
  <c r="E3201" i="29" s="1"/>
  <c r="F3013" i="29"/>
  <c r="D3013" i="29" s="1"/>
  <c r="C3013" i="29" s="1"/>
  <c r="I3013" i="29"/>
  <c r="H3013" i="29" s="1"/>
  <c r="E3013" i="29" s="1"/>
  <c r="F1838" i="29"/>
  <c r="D1838" i="29" s="1"/>
  <c r="C1838" i="29" s="1"/>
  <c r="I1838" i="29"/>
  <c r="H1838" i="29" s="1"/>
  <c r="E1838" i="29" s="1"/>
  <c r="F3282" i="29"/>
  <c r="D3282" i="29" s="1"/>
  <c r="I3282" i="29"/>
  <c r="H3282" i="29" s="1"/>
  <c r="E3282" i="29" s="1"/>
  <c r="F884" i="29"/>
  <c r="D884" i="29" s="1"/>
  <c r="C884" i="29" s="1"/>
  <c r="I884" i="29"/>
  <c r="H884" i="29" s="1"/>
  <c r="E884" i="29" s="1"/>
  <c r="F487" i="29"/>
  <c r="D487" i="29" s="1"/>
  <c r="C487" i="29" s="1"/>
  <c r="I487" i="29"/>
  <c r="H487" i="29" s="1"/>
  <c r="E487" i="29" s="1"/>
  <c r="F1609" i="29"/>
  <c r="D1609" i="29" s="1"/>
  <c r="C1609" i="29" s="1"/>
  <c r="I1609" i="29"/>
  <c r="H1609" i="29" s="1"/>
  <c r="E1609" i="29" s="1"/>
  <c r="F860" i="29"/>
  <c r="D860" i="29" s="1"/>
  <c r="C860" i="29" s="1"/>
  <c r="I860" i="29"/>
  <c r="H860" i="29" s="1"/>
  <c r="E860" i="29" s="1"/>
  <c r="F1235" i="29"/>
  <c r="D1235" i="29" s="1"/>
  <c r="C1235" i="29" s="1"/>
  <c r="I1235" i="29"/>
  <c r="H1235" i="29" s="1"/>
  <c r="E1235" i="29" s="1"/>
  <c r="F2289" i="29"/>
  <c r="D2289" i="29" s="1"/>
  <c r="C2289" i="29" s="1"/>
  <c r="I2289" i="29"/>
  <c r="H2289" i="29" s="1"/>
  <c r="E2289" i="29" s="1"/>
  <c r="F306" i="29"/>
  <c r="D306" i="29" s="1"/>
  <c r="C306" i="29" s="1"/>
  <c r="I306" i="29"/>
  <c r="H306" i="29" s="1"/>
  <c r="E306" i="29" s="1"/>
  <c r="F768" i="29"/>
  <c r="D768" i="29" s="1"/>
  <c r="C768" i="29" s="1"/>
  <c r="I768" i="29"/>
  <c r="H768" i="29" s="1"/>
  <c r="E768" i="29" s="1"/>
  <c r="F2861" i="29"/>
  <c r="D2861" i="29" s="1"/>
  <c r="C2861" i="29" s="1"/>
  <c r="I2861" i="29"/>
  <c r="H2861" i="29" s="1"/>
  <c r="E2861" i="29" s="1"/>
  <c r="F3423" i="29"/>
  <c r="D3423" i="29" s="1"/>
  <c r="I3423" i="29"/>
  <c r="H3423" i="29" s="1"/>
  <c r="E3423" i="29" s="1"/>
  <c r="F2151" i="29"/>
  <c r="D2151" i="29" s="1"/>
  <c r="C2151" i="29" s="1"/>
  <c r="I2151" i="29"/>
  <c r="H2151" i="29" s="1"/>
  <c r="E2151" i="29" s="1"/>
  <c r="F1815" i="29"/>
  <c r="D1815" i="29" s="1"/>
  <c r="C1815" i="29" s="1"/>
  <c r="I1815" i="29"/>
  <c r="H1815" i="29" s="1"/>
  <c r="E1815" i="29" s="1"/>
  <c r="F2187" i="29"/>
  <c r="D2187" i="29" s="1"/>
  <c r="C2187" i="29" s="1"/>
  <c r="I2187" i="29"/>
  <c r="H2187" i="29" s="1"/>
  <c r="E2187" i="29" s="1"/>
  <c r="F2311" i="29"/>
  <c r="D2311" i="29" s="1"/>
  <c r="C2311" i="29" s="1"/>
  <c r="I2311" i="29"/>
  <c r="H2311" i="29" s="1"/>
  <c r="E2311" i="29" s="1"/>
  <c r="F901" i="29"/>
  <c r="D901" i="29" s="1"/>
  <c r="C901" i="29" s="1"/>
  <c r="I901" i="29"/>
  <c r="H901" i="29" s="1"/>
  <c r="E901" i="29" s="1"/>
  <c r="F424" i="29"/>
  <c r="D424" i="29" s="1"/>
  <c r="C424" i="29" s="1"/>
  <c r="I424" i="29"/>
  <c r="H424" i="29" s="1"/>
  <c r="E424" i="29" s="1"/>
  <c r="F1290" i="29"/>
  <c r="D1290" i="29" s="1"/>
  <c r="C1290" i="29" s="1"/>
  <c r="I1290" i="29"/>
  <c r="H1290" i="29" s="1"/>
  <c r="E1290" i="29" s="1"/>
  <c r="F174" i="29"/>
  <c r="D174" i="29" s="1"/>
  <c r="C174" i="29" s="1"/>
  <c r="I174" i="29"/>
  <c r="H174" i="29" s="1"/>
  <c r="E174" i="29" s="1"/>
  <c r="F1983" i="29"/>
  <c r="D1983" i="29" s="1"/>
  <c r="C1983" i="29" s="1"/>
  <c r="I1983" i="29"/>
  <c r="H1983" i="29" s="1"/>
  <c r="E1983" i="29" s="1"/>
  <c r="F2210" i="29"/>
  <c r="D2210" i="29" s="1"/>
  <c r="C2210" i="29" s="1"/>
  <c r="I2210" i="29"/>
  <c r="H2210" i="29" s="1"/>
  <c r="E2210" i="29" s="1"/>
  <c r="F1184" i="29"/>
  <c r="D1184" i="29" s="1"/>
  <c r="C1184" i="29" s="1"/>
  <c r="I1184" i="29"/>
  <c r="H1184" i="29" s="1"/>
  <c r="E1184" i="29" s="1"/>
  <c r="F82" i="29"/>
  <c r="D82" i="29" s="1"/>
  <c r="C82" i="29" s="1"/>
  <c r="I82" i="29"/>
  <c r="H82" i="29" s="1"/>
  <c r="E82" i="29" s="1"/>
  <c r="F2297" i="29"/>
  <c r="D2297" i="29" s="1"/>
  <c r="C2297" i="29" s="1"/>
  <c r="I2297" i="29"/>
  <c r="H2297" i="29" s="1"/>
  <c r="E2297" i="29" s="1"/>
  <c r="F2912" i="29"/>
  <c r="D2912" i="29" s="1"/>
  <c r="C2912" i="29" s="1"/>
  <c r="I2912" i="29"/>
  <c r="H2912" i="29" s="1"/>
  <c r="E2912" i="29" s="1"/>
  <c r="F2281" i="29"/>
  <c r="D2281" i="29" s="1"/>
  <c r="C2281" i="29" s="1"/>
  <c r="I2281" i="29"/>
  <c r="H2281" i="29" s="1"/>
  <c r="E2281" i="29" s="1"/>
  <c r="F3202" i="29"/>
  <c r="D3202" i="29" s="1"/>
  <c r="I3202" i="29"/>
  <c r="H3202" i="29" s="1"/>
  <c r="E3202" i="29" s="1"/>
  <c r="F2213" i="29"/>
  <c r="D2213" i="29" s="1"/>
  <c r="C2213" i="29" s="1"/>
  <c r="I2213" i="29"/>
  <c r="H2213" i="29" s="1"/>
  <c r="E2213" i="29" s="1"/>
  <c r="F1094" i="29"/>
  <c r="D1094" i="29" s="1"/>
  <c r="C1094" i="29" s="1"/>
  <c r="I1094" i="29"/>
  <c r="H1094" i="29" s="1"/>
  <c r="E1094" i="29" s="1"/>
  <c r="F2993" i="29"/>
  <c r="D2993" i="29" s="1"/>
  <c r="C2993" i="29" s="1"/>
  <c r="I2993" i="29"/>
  <c r="H2993" i="29" s="1"/>
  <c r="E2993" i="29" s="1"/>
  <c r="F722" i="29"/>
  <c r="D722" i="29" s="1"/>
  <c r="C722" i="29" s="1"/>
  <c r="I722" i="29"/>
  <c r="H722" i="29" s="1"/>
  <c r="E722" i="29" s="1"/>
  <c r="F3032" i="29"/>
  <c r="D3032" i="29" s="1"/>
  <c r="C3032" i="29" s="1"/>
  <c r="I3032" i="29"/>
  <c r="H3032" i="29" s="1"/>
  <c r="E3032" i="29" s="1"/>
  <c r="F1680" i="29"/>
  <c r="D1680" i="29" s="1"/>
  <c r="C1680" i="29" s="1"/>
  <c r="I1680" i="29"/>
  <c r="H1680" i="29" s="1"/>
  <c r="E1680" i="29" s="1"/>
  <c r="F720" i="29"/>
  <c r="D720" i="29" s="1"/>
  <c r="C720" i="29" s="1"/>
  <c r="I720" i="29"/>
  <c r="H720" i="29" s="1"/>
  <c r="E720" i="29" s="1"/>
  <c r="F538" i="29"/>
  <c r="D538" i="29" s="1"/>
  <c r="C538" i="29" s="1"/>
  <c r="I538" i="29"/>
  <c r="H538" i="29" s="1"/>
  <c r="E538" i="29" s="1"/>
  <c r="F1977" i="29"/>
  <c r="D1977" i="29" s="1"/>
  <c r="C1977" i="29" s="1"/>
  <c r="I1977" i="29"/>
  <c r="H1977" i="29" s="1"/>
  <c r="E1977" i="29" s="1"/>
  <c r="F1173" i="29"/>
  <c r="D1173" i="29" s="1"/>
  <c r="C1173" i="29" s="1"/>
  <c r="I1173" i="29"/>
  <c r="H1173" i="29" s="1"/>
  <c r="E1173" i="29" s="1"/>
  <c r="F696" i="29"/>
  <c r="D696" i="29" s="1"/>
  <c r="C696" i="29" s="1"/>
  <c r="I696" i="29"/>
  <c r="H696" i="29" s="1"/>
  <c r="E696" i="29" s="1"/>
  <c r="F1562" i="29"/>
  <c r="D1562" i="29" s="1"/>
  <c r="C1562" i="29" s="1"/>
  <c r="I1562" i="29"/>
  <c r="H1562" i="29" s="1"/>
  <c r="E1562" i="29" s="1"/>
  <c r="F446" i="29"/>
  <c r="D446" i="29" s="1"/>
  <c r="C446" i="29" s="1"/>
  <c r="I446" i="29"/>
  <c r="H446" i="29" s="1"/>
  <c r="E446" i="29" s="1"/>
  <c r="F2255" i="29"/>
  <c r="D2255" i="29" s="1"/>
  <c r="C2255" i="29" s="1"/>
  <c r="I2255" i="29"/>
  <c r="H2255" i="29" s="1"/>
  <c r="E2255" i="29" s="1"/>
  <c r="F1086" i="29"/>
  <c r="D1086" i="29" s="1"/>
  <c r="C1086" i="29" s="1"/>
  <c r="I1086" i="29"/>
  <c r="H1086" i="29" s="1"/>
  <c r="E1086" i="29" s="1"/>
  <c r="F1672" i="29"/>
  <c r="D1672" i="29" s="1"/>
  <c r="C1672" i="29" s="1"/>
  <c r="I1672" i="29"/>
  <c r="H1672" i="29" s="1"/>
  <c r="E1672" i="29" s="1"/>
  <c r="F1829" i="29"/>
  <c r="D1829" i="29" s="1"/>
  <c r="C1829" i="29" s="1"/>
  <c r="I1829" i="29"/>
  <c r="H1829" i="29" s="1"/>
  <c r="E1829" i="29" s="1"/>
  <c r="F2622" i="29"/>
  <c r="D2622" i="29" s="1"/>
  <c r="C2622" i="29" s="1"/>
  <c r="I2622" i="29"/>
  <c r="H2622" i="29" s="1"/>
  <c r="E2622" i="29" s="1"/>
  <c r="F3184" i="29"/>
  <c r="D3184" i="29" s="1"/>
  <c r="I3184" i="29"/>
  <c r="H3184" i="29" s="1"/>
  <c r="E3184" i="29" s="1"/>
  <c r="F2867" i="29"/>
  <c r="D2867" i="29" s="1"/>
  <c r="C2867" i="29" s="1"/>
  <c r="I2867" i="29"/>
  <c r="H2867" i="29" s="1"/>
  <c r="E2867" i="29" s="1"/>
  <c r="F3060" i="29"/>
  <c r="D3060" i="29" s="1"/>
  <c r="C3060" i="29" s="1"/>
  <c r="I3060" i="29"/>
  <c r="H3060" i="29" s="1"/>
  <c r="E3060" i="29" s="1"/>
  <c r="F1753" i="29"/>
  <c r="D1753" i="29" s="1"/>
  <c r="C1753" i="29" s="1"/>
  <c r="I1753" i="29"/>
  <c r="H1753" i="29" s="1"/>
  <c r="E1753" i="29" s="1"/>
  <c r="F531" i="29"/>
  <c r="D531" i="29" s="1"/>
  <c r="C531" i="29" s="1"/>
  <c r="I531" i="29"/>
  <c r="H531" i="29" s="1"/>
  <c r="E531" i="29" s="1"/>
  <c r="F1110" i="29"/>
  <c r="D1110" i="29" s="1"/>
  <c r="C1110" i="29" s="1"/>
  <c r="I1110" i="29"/>
  <c r="H1110" i="29" s="1"/>
  <c r="E1110" i="29" s="1"/>
  <c r="F633" i="29"/>
  <c r="D633" i="29" s="1"/>
  <c r="C633" i="29" s="1"/>
  <c r="I633" i="29"/>
  <c r="H633" i="29" s="1"/>
  <c r="E633" i="29" s="1"/>
  <c r="F1499" i="29"/>
  <c r="D1499" i="29" s="1"/>
  <c r="C1499" i="29" s="1"/>
  <c r="I1499" i="29"/>
  <c r="H1499" i="29" s="1"/>
  <c r="E1499" i="29" s="1"/>
  <c r="F975" i="29"/>
  <c r="D975" i="29" s="1"/>
  <c r="C975" i="29" s="1"/>
  <c r="I975" i="29"/>
  <c r="H975" i="29" s="1"/>
  <c r="E975" i="29" s="1"/>
  <c r="F931" i="29"/>
  <c r="D931" i="29" s="1"/>
  <c r="C931" i="29" s="1"/>
  <c r="I931" i="29"/>
  <c r="H931" i="29" s="1"/>
  <c r="E931" i="29" s="1"/>
  <c r="F1508" i="29"/>
  <c r="D1508" i="29" s="1"/>
  <c r="C1508" i="29" s="1"/>
  <c r="I1508" i="29"/>
  <c r="H1508" i="29" s="1"/>
  <c r="E1508" i="29" s="1"/>
  <c r="F2106" i="29"/>
  <c r="D2106" i="29" s="1"/>
  <c r="C2106" i="29" s="1"/>
  <c r="I2106" i="29"/>
  <c r="H2106" i="29" s="1"/>
  <c r="E2106" i="29" s="1"/>
  <c r="F1106" i="29"/>
  <c r="D1106" i="29" s="1"/>
  <c r="C1106" i="29" s="1"/>
  <c r="I1106" i="29"/>
  <c r="H1106" i="29" s="1"/>
  <c r="E1106" i="29" s="1"/>
  <c r="F2438" i="29"/>
  <c r="D2438" i="29" s="1"/>
  <c r="C2438" i="29" s="1"/>
  <c r="I2438" i="29"/>
  <c r="H2438" i="29" s="1"/>
  <c r="E2438" i="29" s="1"/>
  <c r="F3009" i="29"/>
  <c r="D3009" i="29" s="1"/>
  <c r="C3009" i="29" s="1"/>
  <c r="I3009" i="29"/>
  <c r="H3009" i="29" s="1"/>
  <c r="E3009" i="29" s="1"/>
  <c r="F3077" i="29"/>
  <c r="D3077" i="29" s="1"/>
  <c r="C3077" i="29" s="1"/>
  <c r="I3077" i="29"/>
  <c r="H3077" i="29" s="1"/>
  <c r="E3077" i="29" s="1"/>
  <c r="F3208" i="29"/>
  <c r="D3208" i="29" s="1"/>
  <c r="I3208" i="29"/>
  <c r="H3208" i="29" s="1"/>
  <c r="E3208" i="29" s="1"/>
  <c r="F3083" i="29"/>
  <c r="D3083" i="29" s="1"/>
  <c r="C3083" i="29" s="1"/>
  <c r="I3083" i="29"/>
  <c r="H3083" i="29" s="1"/>
  <c r="E3083" i="29" s="1"/>
  <c r="F437" i="29"/>
  <c r="D437" i="29" s="1"/>
  <c r="C437" i="29" s="1"/>
  <c r="I437" i="29"/>
  <c r="H437" i="29" s="1"/>
  <c r="E437" i="29" s="1"/>
  <c r="F1319" i="29"/>
  <c r="D1319" i="29" s="1"/>
  <c r="C1319" i="29" s="1"/>
  <c r="I1319" i="29"/>
  <c r="H1319" i="29" s="1"/>
  <c r="E1319" i="29" s="1"/>
  <c r="F826" i="29"/>
  <c r="D826" i="29" s="1"/>
  <c r="C826" i="29" s="1"/>
  <c r="I826" i="29"/>
  <c r="H826" i="29" s="1"/>
  <c r="E826" i="29" s="1"/>
  <c r="F333" i="29"/>
  <c r="D333" i="29" s="1"/>
  <c r="C333" i="29" s="1"/>
  <c r="I333" i="29"/>
  <c r="H333" i="29" s="1"/>
  <c r="E333" i="29" s="1"/>
  <c r="F1443" i="29"/>
  <c r="D1443" i="29" s="1"/>
  <c r="C1443" i="29" s="1"/>
  <c r="I1443" i="29"/>
  <c r="H1443" i="29" s="1"/>
  <c r="E1443" i="29" s="1"/>
  <c r="F1746" i="29"/>
  <c r="D1746" i="29" s="1"/>
  <c r="C1746" i="29" s="1"/>
  <c r="I1746" i="29"/>
  <c r="H1746" i="29" s="1"/>
  <c r="E1746" i="29" s="1"/>
  <c r="F1373" i="29"/>
  <c r="D1373" i="29" s="1"/>
  <c r="C1373" i="29" s="1"/>
  <c r="I1373" i="29"/>
  <c r="H1373" i="29" s="1"/>
  <c r="E1373" i="29" s="1"/>
  <c r="F2682" i="29"/>
  <c r="D2682" i="29" s="1"/>
  <c r="C2682" i="29" s="1"/>
  <c r="I2682" i="29"/>
  <c r="H2682" i="29" s="1"/>
  <c r="E2682" i="29" s="1"/>
  <c r="F1117" i="29"/>
  <c r="D1117" i="29" s="1"/>
  <c r="C1117" i="29" s="1"/>
  <c r="I1117" i="29"/>
  <c r="H1117" i="29" s="1"/>
  <c r="E1117" i="29" s="1"/>
  <c r="F2439" i="29"/>
  <c r="D2439" i="29" s="1"/>
  <c r="C2439" i="29" s="1"/>
  <c r="I2439" i="29"/>
  <c r="H2439" i="29" s="1"/>
  <c r="E2439" i="29" s="1"/>
  <c r="F1024" i="29"/>
  <c r="D1024" i="29" s="1"/>
  <c r="C1024" i="29" s="1"/>
  <c r="I1024" i="29"/>
  <c r="H1024" i="29" s="1"/>
  <c r="E1024" i="29" s="1"/>
  <c r="F2902" i="29"/>
  <c r="D2902" i="29" s="1"/>
  <c r="C2902" i="29" s="1"/>
  <c r="I2902" i="29"/>
  <c r="H2902" i="29" s="1"/>
  <c r="E2902" i="29" s="1"/>
  <c r="F3078" i="29"/>
  <c r="D3078" i="29" s="1"/>
  <c r="C3078" i="29" s="1"/>
  <c r="I3078" i="29"/>
  <c r="H3078" i="29" s="1"/>
  <c r="E3078" i="29" s="1"/>
  <c r="F2519" i="29"/>
  <c r="D2519" i="29" s="1"/>
  <c r="C2519" i="29" s="1"/>
  <c r="I2519" i="29"/>
  <c r="H2519" i="29" s="1"/>
  <c r="E2519" i="29" s="1"/>
  <c r="F374" i="29"/>
  <c r="D374" i="29" s="1"/>
  <c r="C374" i="29" s="1"/>
  <c r="I374" i="29"/>
  <c r="H374" i="29" s="1"/>
  <c r="E374" i="29" s="1"/>
  <c r="F1512" i="29"/>
  <c r="D1512" i="29" s="1"/>
  <c r="C1512" i="29" s="1"/>
  <c r="I1512" i="29"/>
  <c r="H1512" i="29" s="1"/>
  <c r="E1512" i="29" s="1"/>
  <c r="F763" i="29"/>
  <c r="D763" i="29" s="1"/>
  <c r="C763" i="29" s="1"/>
  <c r="I763" i="29"/>
  <c r="H763" i="29" s="1"/>
  <c r="E763" i="29" s="1"/>
  <c r="F239" i="29"/>
  <c r="D239" i="29" s="1"/>
  <c r="C239" i="29" s="1"/>
  <c r="I239" i="29"/>
  <c r="H239" i="29" s="1"/>
  <c r="E239" i="29" s="1"/>
  <c r="F1696" i="29"/>
  <c r="D1696" i="29" s="1"/>
  <c r="C1696" i="29" s="1"/>
  <c r="I1696" i="29"/>
  <c r="H1696" i="29" s="1"/>
  <c r="E1696" i="29" s="1"/>
  <c r="F2179" i="29"/>
  <c r="D2179" i="29" s="1"/>
  <c r="C2179" i="29" s="1"/>
  <c r="I2179" i="29"/>
  <c r="H2179" i="29" s="1"/>
  <c r="E2179" i="29" s="1"/>
  <c r="F161" i="29"/>
  <c r="D161" i="29" s="1"/>
  <c r="C161" i="29" s="1"/>
  <c r="I161" i="29"/>
  <c r="H161" i="29" s="1"/>
  <c r="E161" i="29" s="1"/>
  <c r="F2892" i="29"/>
  <c r="D2892" i="29" s="1"/>
  <c r="C2892" i="29" s="1"/>
  <c r="I2892" i="29"/>
  <c r="H2892" i="29" s="1"/>
  <c r="E2892" i="29" s="1"/>
  <c r="F3438" i="29"/>
  <c r="D3438" i="29" s="1"/>
  <c r="I3438" i="29"/>
  <c r="H3438" i="29" s="1"/>
  <c r="E3438" i="29" s="1"/>
  <c r="F2529" i="29"/>
  <c r="D2529" i="29" s="1"/>
  <c r="C2529" i="29" s="1"/>
  <c r="I2529" i="29"/>
  <c r="H2529" i="29" s="1"/>
  <c r="E2529" i="29" s="1"/>
  <c r="F2283" i="29"/>
  <c r="D2283" i="29" s="1"/>
  <c r="C2283" i="29" s="1"/>
  <c r="I2283" i="29"/>
  <c r="H2283" i="29" s="1"/>
  <c r="E2283" i="29" s="1"/>
  <c r="F2587" i="29"/>
  <c r="D2587" i="29" s="1"/>
  <c r="C2587" i="29" s="1"/>
  <c r="I2587" i="29"/>
  <c r="H2587" i="29" s="1"/>
  <c r="E2587" i="29" s="1"/>
  <c r="F866" i="29"/>
  <c r="D866" i="29" s="1"/>
  <c r="C866" i="29" s="1"/>
  <c r="I866" i="29"/>
  <c r="H866" i="29" s="1"/>
  <c r="E866" i="29" s="1"/>
  <c r="F980" i="29"/>
  <c r="D980" i="29" s="1"/>
  <c r="C980" i="29" s="1"/>
  <c r="I980" i="29"/>
  <c r="H980" i="29" s="1"/>
  <c r="E980" i="29" s="1"/>
  <c r="F583" i="29"/>
  <c r="D583" i="29" s="1"/>
  <c r="C583" i="29" s="1"/>
  <c r="I583" i="29"/>
  <c r="H583" i="29" s="1"/>
  <c r="E583" i="29" s="1"/>
  <c r="F90" i="29"/>
  <c r="D90" i="29" s="1"/>
  <c r="C90" i="29" s="1"/>
  <c r="I90" i="29"/>
  <c r="H90" i="29" s="1"/>
  <c r="E90" i="29" s="1"/>
  <c r="F956" i="29"/>
  <c r="D956" i="29" s="1"/>
  <c r="C956" i="29" s="1"/>
  <c r="I956" i="29"/>
  <c r="H956" i="29" s="1"/>
  <c r="E956" i="29" s="1"/>
  <c r="F1441" i="29"/>
  <c r="D1441" i="29" s="1"/>
  <c r="C1441" i="29" s="1"/>
  <c r="I1441" i="29"/>
  <c r="H1441" i="29" s="1"/>
  <c r="E1441" i="29" s="1"/>
  <c r="F2385" i="29"/>
  <c r="D2385" i="29" s="1"/>
  <c r="C2385" i="29" s="1"/>
  <c r="I2385" i="29"/>
  <c r="H2385" i="29" s="1"/>
  <c r="E2385" i="29" s="1"/>
  <c r="F739" i="29"/>
  <c r="D739" i="29" s="1"/>
  <c r="C739" i="29" s="1"/>
  <c r="I739" i="29"/>
  <c r="H739" i="29" s="1"/>
  <c r="E739" i="29" s="1"/>
  <c r="F1491" i="29"/>
  <c r="D1491" i="29" s="1"/>
  <c r="C1491" i="29" s="1"/>
  <c r="I1491" i="29"/>
  <c r="H1491" i="29" s="1"/>
  <c r="E1491" i="29" s="1"/>
  <c r="F2957" i="29"/>
  <c r="D2957" i="29" s="1"/>
  <c r="C2957" i="29" s="1"/>
  <c r="I2957" i="29"/>
  <c r="H2957" i="29" s="1"/>
  <c r="E2957" i="29" s="1"/>
  <c r="F1601" i="29"/>
  <c r="D1601" i="29" s="1"/>
  <c r="C1601" i="29" s="1"/>
  <c r="I1601" i="29"/>
  <c r="H1601" i="29" s="1"/>
  <c r="E1601" i="29" s="1"/>
  <c r="F2866" i="29"/>
  <c r="D2866" i="29" s="1"/>
  <c r="C2866" i="29" s="1"/>
  <c r="I2866" i="29"/>
  <c r="H2866" i="29" s="1"/>
  <c r="E2866" i="29" s="1"/>
  <c r="F2678" i="29"/>
  <c r="D2678" i="29" s="1"/>
  <c r="C2678" i="29" s="1"/>
  <c r="I2678" i="29"/>
  <c r="H2678" i="29" s="1"/>
  <c r="E2678" i="29" s="1"/>
  <c r="F2078" i="29"/>
  <c r="D2078" i="29" s="1"/>
  <c r="C2078" i="29" s="1"/>
  <c r="I2078" i="29"/>
  <c r="H2078" i="29" s="1"/>
  <c r="E2078" i="29" s="1"/>
  <c r="F1657" i="29"/>
  <c r="D1657" i="29" s="1"/>
  <c r="C1657" i="29" s="1"/>
  <c r="I1657" i="29"/>
  <c r="H1657" i="29" s="1"/>
  <c r="E1657" i="29" s="1"/>
  <c r="F1509" i="29"/>
  <c r="D1509" i="29" s="1"/>
  <c r="C1509" i="29" s="1"/>
  <c r="I1509" i="29"/>
  <c r="H1509" i="29" s="1"/>
  <c r="E1509" i="29" s="1"/>
  <c r="F1032" i="29"/>
  <c r="D1032" i="29" s="1"/>
  <c r="C1032" i="29" s="1"/>
  <c r="I1032" i="29"/>
  <c r="H1032" i="29" s="1"/>
  <c r="E1032" i="29" s="1"/>
  <c r="F283" i="29"/>
  <c r="D283" i="29" s="1"/>
  <c r="C283" i="29" s="1"/>
  <c r="I283" i="29"/>
  <c r="H283" i="29" s="1"/>
  <c r="E283" i="29" s="1"/>
  <c r="F782" i="29"/>
  <c r="D782" i="29" s="1"/>
  <c r="C782" i="29" s="1"/>
  <c r="I782" i="29"/>
  <c r="H782" i="29" s="1"/>
  <c r="E782" i="29" s="1"/>
  <c r="F625" i="29"/>
  <c r="D625" i="29" s="1"/>
  <c r="C625" i="29" s="1"/>
  <c r="I625" i="29"/>
  <c r="H625" i="29" s="1"/>
  <c r="E625" i="29" s="1"/>
  <c r="F1699" i="29"/>
  <c r="D1699" i="29" s="1"/>
  <c r="C1699" i="29" s="1"/>
  <c r="I1699" i="29"/>
  <c r="H1699" i="29" s="1"/>
  <c r="E1699" i="29" s="1"/>
  <c r="F2008" i="29"/>
  <c r="D2008" i="29" s="1"/>
  <c r="C2008" i="29" s="1"/>
  <c r="I2008" i="29"/>
  <c r="H2008" i="29" s="1"/>
  <c r="E2008" i="29" s="1"/>
  <c r="F2386" i="29"/>
  <c r="D2386" i="29" s="1"/>
  <c r="C2386" i="29" s="1"/>
  <c r="I2386" i="29"/>
  <c r="H2386" i="29" s="1"/>
  <c r="E2386" i="29" s="1"/>
  <c r="F2958" i="29"/>
  <c r="D2958" i="29" s="1"/>
  <c r="C2958" i="29" s="1"/>
  <c r="I2958" i="29"/>
  <c r="H2958" i="29" s="1"/>
  <c r="E2958" i="29" s="1"/>
  <c r="F2231" i="29"/>
  <c r="D2231" i="29" s="1"/>
  <c r="C2231" i="29" s="1"/>
  <c r="I2231" i="29"/>
  <c r="H2231" i="29" s="1"/>
  <c r="E2231" i="29" s="1"/>
  <c r="F1899" i="29"/>
  <c r="D1899" i="29" s="1"/>
  <c r="C1899" i="29" s="1"/>
  <c r="I1899" i="29"/>
  <c r="H1899" i="29" s="1"/>
  <c r="E1899" i="29" s="1"/>
  <c r="F3235" i="29"/>
  <c r="D3235" i="29" s="1"/>
  <c r="I3235" i="29"/>
  <c r="H3235" i="29" s="1"/>
  <c r="E3235" i="29" s="1"/>
  <c r="F3335" i="29"/>
  <c r="D3335" i="29" s="1"/>
  <c r="I3335" i="29"/>
  <c r="H3335" i="29" s="1"/>
  <c r="E3335" i="29" s="1"/>
  <c r="F500" i="29"/>
  <c r="D500" i="29" s="1"/>
  <c r="C500" i="29" s="1"/>
  <c r="I500" i="29"/>
  <c r="H500" i="29" s="1"/>
  <c r="E500" i="29" s="1"/>
  <c r="F103" i="29"/>
  <c r="D103" i="29" s="1"/>
  <c r="C103" i="29" s="1"/>
  <c r="I103" i="29"/>
  <c r="H103" i="29" s="1"/>
  <c r="E103" i="29" s="1"/>
  <c r="F1225" i="29"/>
  <c r="D1225" i="29" s="1"/>
  <c r="C1225" i="29" s="1"/>
  <c r="I1225" i="29"/>
  <c r="H1225" i="29" s="1"/>
  <c r="E1225" i="29" s="1"/>
  <c r="F476" i="29"/>
  <c r="D476" i="29" s="1"/>
  <c r="C476" i="29" s="1"/>
  <c r="I476" i="29"/>
  <c r="H476" i="29" s="1"/>
  <c r="E476" i="29" s="1"/>
  <c r="I1567" i="29"/>
  <c r="H1567" i="29" s="1"/>
  <c r="E1567" i="29" s="1"/>
  <c r="F1567" i="29"/>
  <c r="D1567" i="29" s="1"/>
  <c r="C1567" i="29" s="1"/>
  <c r="F1905" i="29"/>
  <c r="D1905" i="29" s="1"/>
  <c r="C1905" i="29" s="1"/>
  <c r="I1905" i="29"/>
  <c r="H1905" i="29" s="1"/>
  <c r="E1905" i="29" s="1"/>
  <c r="F2148" i="29"/>
  <c r="D2148" i="29" s="1"/>
  <c r="C2148" i="29" s="1"/>
  <c r="I2148" i="29"/>
  <c r="H2148" i="29" s="1"/>
  <c r="E2148" i="29" s="1"/>
  <c r="F2825" i="29"/>
  <c r="D2825" i="29" s="1"/>
  <c r="C2825" i="29" s="1"/>
  <c r="I2825" i="29"/>
  <c r="H2825" i="29" s="1"/>
  <c r="E2825" i="29" s="1"/>
  <c r="F2477" i="29"/>
  <c r="D2477" i="29" s="1"/>
  <c r="C2477" i="29" s="1"/>
  <c r="I2477" i="29"/>
  <c r="H2477" i="29" s="1"/>
  <c r="E2477" i="29" s="1"/>
  <c r="F3039" i="29"/>
  <c r="D3039" i="29" s="1"/>
  <c r="C3039" i="29" s="1"/>
  <c r="I3039" i="29"/>
  <c r="H3039" i="29" s="1"/>
  <c r="E3039" i="29" s="1"/>
  <c r="F1925" i="29"/>
  <c r="D1925" i="29" s="1"/>
  <c r="C1925" i="29" s="1"/>
  <c r="I1925" i="29"/>
  <c r="H1925" i="29" s="1"/>
  <c r="E1925" i="29" s="1"/>
  <c r="F1469" i="29"/>
  <c r="D1469" i="29" s="1"/>
  <c r="C1469" i="29" s="1"/>
  <c r="I1469" i="29"/>
  <c r="H1469" i="29" s="1"/>
  <c r="E1469" i="29" s="1"/>
  <c r="F3411" i="29"/>
  <c r="D3411" i="29" s="1"/>
  <c r="I3411" i="29"/>
  <c r="H3411" i="29" s="1"/>
  <c r="E3411" i="29" s="1"/>
  <c r="F1991" i="29"/>
  <c r="D1991" i="29" s="1"/>
  <c r="C1991" i="29" s="1"/>
  <c r="I1991" i="29"/>
  <c r="H1991" i="29" s="1"/>
  <c r="E1991" i="29" s="1"/>
  <c r="F773" i="29"/>
  <c r="D773" i="29" s="1"/>
  <c r="C773" i="29" s="1"/>
  <c r="I773" i="29"/>
  <c r="H773" i="29" s="1"/>
  <c r="E773" i="29" s="1"/>
  <c r="F296" i="29"/>
  <c r="D296" i="29" s="1"/>
  <c r="C296" i="29" s="1"/>
  <c r="I296" i="29"/>
  <c r="H296" i="29" s="1"/>
  <c r="E296" i="29" s="1"/>
  <c r="F1162" i="29"/>
  <c r="D1162" i="29" s="1"/>
  <c r="C1162" i="29" s="1"/>
  <c r="I1162" i="29"/>
  <c r="H1162" i="29" s="1"/>
  <c r="E1162" i="29" s="1"/>
  <c r="F46" i="29"/>
  <c r="D46" i="29" s="1"/>
  <c r="C46" i="29" s="1"/>
  <c r="I46" i="29"/>
  <c r="H46" i="29" s="1"/>
  <c r="E46" i="29" s="1"/>
  <c r="F1855" i="29"/>
  <c r="D1855" i="29" s="1"/>
  <c r="C1855" i="29" s="1"/>
  <c r="I1855" i="29"/>
  <c r="H1855" i="29" s="1"/>
  <c r="E1855" i="29" s="1"/>
  <c r="F2082" i="29"/>
  <c r="D2082" i="29" s="1"/>
  <c r="C2082" i="29" s="1"/>
  <c r="I2082" i="29"/>
  <c r="H2082" i="29" s="1"/>
  <c r="E2082" i="29" s="1"/>
  <c r="F802" i="29"/>
  <c r="D802" i="29" s="1"/>
  <c r="C802" i="29" s="1"/>
  <c r="I802" i="29"/>
  <c r="H802" i="29" s="1"/>
  <c r="E802" i="29" s="1"/>
  <c r="F3018" i="29"/>
  <c r="D3018" i="29" s="1"/>
  <c r="C3018" i="29" s="1"/>
  <c r="I3018" i="29"/>
  <c r="H3018" i="29" s="1"/>
  <c r="E3018" i="29" s="1"/>
  <c r="F2478" i="29"/>
  <c r="D2478" i="29" s="1"/>
  <c r="C2478" i="29" s="1"/>
  <c r="I2478" i="29"/>
  <c r="H2478" i="29" s="1"/>
  <c r="E2478" i="29" s="1"/>
  <c r="F433" i="29"/>
  <c r="D433" i="29" s="1"/>
  <c r="C433" i="29" s="1"/>
  <c r="I433" i="29"/>
  <c r="H433" i="29" s="1"/>
  <c r="E433" i="29" s="1"/>
  <c r="F2979" i="29"/>
  <c r="D2979" i="29" s="1"/>
  <c r="C2979" i="29" s="1"/>
  <c r="I2979" i="29"/>
  <c r="H2979" i="29" s="1"/>
  <c r="E2979" i="29" s="1"/>
  <c r="F3287" i="29"/>
  <c r="D3287" i="29" s="1"/>
  <c r="I3287" i="29"/>
  <c r="H3287" i="29" s="1"/>
  <c r="E3287" i="29" s="1"/>
  <c r="F3415" i="29"/>
  <c r="D3415" i="29" s="1"/>
  <c r="I3415" i="29"/>
  <c r="H3415" i="29" s="1"/>
  <c r="E3415" i="29" s="1"/>
  <c r="F131" i="29"/>
  <c r="D131" i="29" s="1"/>
  <c r="C131" i="29" s="1"/>
  <c r="I131" i="29"/>
  <c r="H131" i="29" s="1"/>
  <c r="E131" i="29" s="1"/>
  <c r="F710" i="29"/>
  <c r="D710" i="29" s="1"/>
  <c r="C710" i="29" s="1"/>
  <c r="I710" i="29"/>
  <c r="H710" i="29" s="1"/>
  <c r="E710" i="29" s="1"/>
  <c r="F233" i="29"/>
  <c r="D233" i="29" s="1"/>
  <c r="C233" i="29" s="1"/>
  <c r="I233" i="29"/>
  <c r="H233" i="29" s="1"/>
  <c r="E233" i="29" s="1"/>
  <c r="F1099" i="29"/>
  <c r="D1099" i="29" s="1"/>
  <c r="C1099" i="29" s="1"/>
  <c r="I1099" i="29"/>
  <c r="H1099" i="29" s="1"/>
  <c r="E1099" i="29" s="1"/>
  <c r="F575" i="29"/>
  <c r="D575" i="29" s="1"/>
  <c r="C575" i="29" s="1"/>
  <c r="I575" i="29"/>
  <c r="H575" i="29" s="1"/>
  <c r="E575" i="29" s="1"/>
  <c r="F2032" i="29"/>
  <c r="D2032" i="29" s="1"/>
  <c r="C2032" i="29" s="1"/>
  <c r="I2032" i="29"/>
  <c r="H2032" i="29" s="1"/>
  <c r="E2032" i="29" s="1"/>
  <c r="F305" i="29"/>
  <c r="D305" i="29" s="1"/>
  <c r="C305" i="29" s="1"/>
  <c r="I305" i="29"/>
  <c r="H305" i="29" s="1"/>
  <c r="E305" i="29" s="1"/>
  <c r="F593" i="29"/>
  <c r="D593" i="29" s="1"/>
  <c r="C593" i="29" s="1"/>
  <c r="I593" i="29"/>
  <c r="H593" i="29" s="1"/>
  <c r="E593" i="29" s="1"/>
  <c r="F3228" i="29"/>
  <c r="D3228" i="29" s="1"/>
  <c r="I3228" i="29"/>
  <c r="H3228" i="29" s="1"/>
  <c r="E3228" i="29" s="1"/>
  <c r="F2559" i="29"/>
  <c r="D2559" i="29" s="1"/>
  <c r="C2559" i="29" s="1"/>
  <c r="I2559" i="29"/>
  <c r="H2559" i="29" s="1"/>
  <c r="E2559" i="29" s="1"/>
  <c r="F3377" i="29"/>
  <c r="D3377" i="29" s="1"/>
  <c r="I3377" i="29"/>
  <c r="H3377" i="29" s="1"/>
  <c r="E3377" i="29" s="1"/>
  <c r="F3189" i="29"/>
  <c r="D3189" i="29" s="1"/>
  <c r="I3189" i="29"/>
  <c r="H3189" i="29" s="1"/>
  <c r="E3189" i="29" s="1"/>
  <c r="F2788" i="29"/>
  <c r="D2788" i="29" s="1"/>
  <c r="C2788" i="29" s="1"/>
  <c r="I2788" i="29"/>
  <c r="H2788" i="29" s="1"/>
  <c r="E2788" i="29" s="1"/>
  <c r="F2011" i="29"/>
  <c r="D2011" i="29" s="1"/>
  <c r="C2011" i="29" s="1"/>
  <c r="I2011" i="29"/>
  <c r="H2011" i="29" s="1"/>
  <c r="E2011" i="29" s="1"/>
  <c r="F804" i="29"/>
  <c r="D804" i="29" s="1"/>
  <c r="C804" i="29" s="1"/>
  <c r="I804" i="29"/>
  <c r="H804" i="29" s="1"/>
  <c r="E804" i="29" s="1"/>
  <c r="F407" i="29"/>
  <c r="D407" i="29" s="1"/>
  <c r="C407" i="29" s="1"/>
  <c r="I407" i="29"/>
  <c r="H407" i="29" s="1"/>
  <c r="E407" i="29" s="1"/>
  <c r="F1529" i="29"/>
  <c r="D1529" i="29" s="1"/>
  <c r="C1529" i="29" s="1"/>
  <c r="I1529" i="29"/>
  <c r="H1529" i="29" s="1"/>
  <c r="E1529" i="29" s="1"/>
  <c r="F780" i="29"/>
  <c r="D780" i="29" s="1"/>
  <c r="C780" i="29" s="1"/>
  <c r="I780" i="29"/>
  <c r="H780" i="29" s="1"/>
  <c r="E780" i="29" s="1"/>
  <c r="F1025" i="29"/>
  <c r="D1025" i="29" s="1"/>
  <c r="C1025" i="29" s="1"/>
  <c r="I1025" i="29"/>
  <c r="H1025" i="29" s="1"/>
  <c r="E1025" i="29" s="1"/>
  <c r="F2209" i="29"/>
  <c r="D2209" i="29" s="1"/>
  <c r="C2209" i="29" s="1"/>
  <c r="I2209" i="29"/>
  <c r="H2209" i="29" s="1"/>
  <c r="E2209" i="29" s="1"/>
  <c r="F2452" i="29"/>
  <c r="D2452" i="29" s="1"/>
  <c r="C2452" i="29" s="1"/>
  <c r="I2452" i="29"/>
  <c r="H2452" i="29" s="1"/>
  <c r="E2452" i="29" s="1"/>
  <c r="F3129" i="29"/>
  <c r="D3129" i="29" s="1"/>
  <c r="C3129" i="29" s="1"/>
  <c r="I3129" i="29"/>
  <c r="H3129" i="29" s="1"/>
  <c r="E3129" i="29" s="1"/>
  <c r="F2781" i="29"/>
  <c r="D2781" i="29" s="1"/>
  <c r="C2781" i="29" s="1"/>
  <c r="I2781" i="29"/>
  <c r="H2781" i="29" s="1"/>
  <c r="E2781" i="29" s="1"/>
  <c r="F1770" i="29"/>
  <c r="D1770" i="29" s="1"/>
  <c r="C1770" i="29" s="1"/>
  <c r="I1770" i="29"/>
  <c r="H1770" i="29" s="1"/>
  <c r="E1770" i="29" s="1"/>
  <c r="F2690" i="29"/>
  <c r="D2690" i="29" s="1"/>
  <c r="C2690" i="29" s="1"/>
  <c r="I2690" i="29"/>
  <c r="H2690" i="29" s="1"/>
  <c r="E2690" i="29" s="1"/>
  <c r="F2502" i="29"/>
  <c r="D2502" i="29" s="1"/>
  <c r="C2502" i="29" s="1"/>
  <c r="I2502" i="29"/>
  <c r="H2502" i="29" s="1"/>
  <c r="E2502" i="29" s="1"/>
  <c r="F2982" i="29"/>
  <c r="D2982" i="29" s="1"/>
  <c r="C2982" i="29" s="1"/>
  <c r="I2982" i="29"/>
  <c r="H2982" i="29" s="1"/>
  <c r="E2982" i="29" s="1"/>
  <c r="F3431" i="29"/>
  <c r="D3431" i="29" s="1"/>
  <c r="I3431" i="29"/>
  <c r="H3431" i="29" s="1"/>
  <c r="E3431" i="29" s="1"/>
  <c r="F53" i="29"/>
  <c r="D53" i="29" s="1"/>
  <c r="C53" i="29" s="1"/>
  <c r="I53" i="29"/>
  <c r="H53" i="29" s="1"/>
  <c r="E53" i="29" s="1"/>
  <c r="F935" i="29"/>
  <c r="D935" i="29" s="1"/>
  <c r="C935" i="29" s="1"/>
  <c r="I935" i="29"/>
  <c r="H935" i="29" s="1"/>
  <c r="E935" i="29" s="1"/>
  <c r="F442" i="29"/>
  <c r="D442" i="29" s="1"/>
  <c r="C442" i="29" s="1"/>
  <c r="I442" i="29"/>
  <c r="H442" i="29" s="1"/>
  <c r="E442" i="29" s="1"/>
  <c r="F1308" i="29"/>
  <c r="D1308" i="29" s="1"/>
  <c r="C1308" i="29" s="1"/>
  <c r="I1308" i="29"/>
  <c r="H1308" i="29" s="1"/>
  <c r="E1308" i="29" s="1"/>
  <c r="F193" i="29"/>
  <c r="D193" i="29" s="1"/>
  <c r="C193" i="29" s="1"/>
  <c r="I193" i="29"/>
  <c r="H193" i="29" s="1"/>
  <c r="E193" i="29" s="1"/>
  <c r="F1085" i="29"/>
  <c r="D1085" i="29" s="1"/>
  <c r="C1085" i="29" s="1"/>
  <c r="I1085" i="29"/>
  <c r="H1085" i="29" s="1"/>
  <c r="E1085" i="29" s="1"/>
  <c r="F1598" i="29"/>
  <c r="D1598" i="29" s="1"/>
  <c r="C1598" i="29" s="1"/>
  <c r="I1598" i="29"/>
  <c r="H1598" i="29" s="1"/>
  <c r="E1598" i="29" s="1"/>
  <c r="F2220" i="29"/>
  <c r="D2220" i="29" s="1"/>
  <c r="C2220" i="29" s="1"/>
  <c r="I2220" i="29"/>
  <c r="H2220" i="29" s="1"/>
  <c r="E2220" i="29" s="1"/>
  <c r="F1703" i="29"/>
  <c r="D1703" i="29" s="1"/>
  <c r="C1703" i="29" s="1"/>
  <c r="I1703" i="29"/>
  <c r="H1703" i="29" s="1"/>
  <c r="E1703" i="29" s="1"/>
  <c r="F2576" i="29"/>
  <c r="D2576" i="29" s="1"/>
  <c r="C2576" i="29" s="1"/>
  <c r="I2576" i="29"/>
  <c r="H2576" i="29" s="1"/>
  <c r="E2576" i="29" s="1"/>
  <c r="F1678" i="29"/>
  <c r="D1678" i="29" s="1"/>
  <c r="C1678" i="29" s="1"/>
  <c r="I1678" i="29"/>
  <c r="H1678" i="29" s="1"/>
  <c r="E1678" i="29" s="1"/>
  <c r="F1662" i="29"/>
  <c r="D1662" i="29" s="1"/>
  <c r="C1662" i="29" s="1"/>
  <c r="I1662" i="29"/>
  <c r="H1662" i="29" s="1"/>
  <c r="E1662" i="29" s="1"/>
  <c r="F2603" i="29"/>
  <c r="D2603" i="29" s="1"/>
  <c r="C2603" i="29" s="1"/>
  <c r="I2603" i="29"/>
  <c r="H2603" i="29" s="1"/>
  <c r="E2603" i="29" s="1"/>
  <c r="F913" i="29"/>
  <c r="D913" i="29" s="1"/>
  <c r="C913" i="29" s="1"/>
  <c r="I913" i="29"/>
  <c r="H913" i="29" s="1"/>
  <c r="E913" i="29" s="1"/>
  <c r="F1605" i="29"/>
  <c r="D1605" i="29" s="1"/>
  <c r="C1605" i="29" s="1"/>
  <c r="I1605" i="29"/>
  <c r="H1605" i="29" s="1"/>
  <c r="E1605" i="29" s="1"/>
  <c r="F1128" i="29"/>
  <c r="D1128" i="29" s="1"/>
  <c r="C1128" i="29" s="1"/>
  <c r="I1128" i="29"/>
  <c r="H1128" i="29" s="1"/>
  <c r="E1128" i="29" s="1"/>
  <c r="F379" i="29"/>
  <c r="D379" i="29" s="1"/>
  <c r="C379" i="29" s="1"/>
  <c r="I379" i="29"/>
  <c r="H379" i="29" s="1"/>
  <c r="E379" i="29" s="1"/>
  <c r="F878" i="29"/>
  <c r="D878" i="29" s="1"/>
  <c r="C878" i="29" s="1"/>
  <c r="I878" i="29"/>
  <c r="H878" i="29" s="1"/>
  <c r="E878" i="29" s="1"/>
  <c r="F930" i="29"/>
  <c r="D930" i="29" s="1"/>
  <c r="C930" i="29" s="1"/>
  <c r="I930" i="29"/>
  <c r="H930" i="29" s="1"/>
  <c r="E930" i="29" s="1"/>
  <c r="F1795" i="29"/>
  <c r="D1795" i="29" s="1"/>
  <c r="C1795" i="29" s="1"/>
  <c r="I1795" i="29"/>
  <c r="H1795" i="29" s="1"/>
  <c r="E1795" i="29" s="1"/>
  <c r="F2104" i="29"/>
  <c r="D2104" i="29" s="1"/>
  <c r="C2104" i="29" s="1"/>
  <c r="I2104" i="29"/>
  <c r="H2104" i="29" s="1"/>
  <c r="E2104" i="29" s="1"/>
  <c r="F2508" i="29"/>
  <c r="D2508" i="29" s="1"/>
  <c r="C2508" i="29" s="1"/>
  <c r="I2508" i="29"/>
  <c r="H2508" i="29" s="1"/>
  <c r="E2508" i="29" s="1"/>
  <c r="F658" i="29"/>
  <c r="D658" i="29" s="1"/>
  <c r="C658" i="29" s="1"/>
  <c r="I658" i="29"/>
  <c r="H658" i="29" s="1"/>
  <c r="E658" i="29" s="1"/>
  <c r="F2370" i="29"/>
  <c r="D2370" i="29" s="1"/>
  <c r="C2370" i="29" s="1"/>
  <c r="I2370" i="29"/>
  <c r="H2370" i="29" s="1"/>
  <c r="E2370" i="29" s="1"/>
  <c r="F2071" i="29"/>
  <c r="D2071" i="29" s="1"/>
  <c r="C2071" i="29" s="1"/>
  <c r="I2071" i="29"/>
  <c r="H2071" i="29" s="1"/>
  <c r="E2071" i="29" s="1"/>
  <c r="F1822" i="29"/>
  <c r="D1822" i="29" s="1"/>
  <c r="C1822" i="29" s="1"/>
  <c r="I1822" i="29"/>
  <c r="H1822" i="29" s="1"/>
  <c r="E1822" i="29" s="1"/>
  <c r="F1628" i="29"/>
  <c r="D1628" i="29" s="1"/>
  <c r="C1628" i="29" s="1"/>
  <c r="I1628" i="29"/>
  <c r="H1628" i="29" s="1"/>
  <c r="E1628" i="29" s="1"/>
  <c r="F451" i="29"/>
  <c r="D451" i="29" s="1"/>
  <c r="C451" i="29" s="1"/>
  <c r="I451" i="29"/>
  <c r="H451" i="29" s="1"/>
  <c r="E451" i="29" s="1"/>
  <c r="F1030" i="29"/>
  <c r="D1030" i="29" s="1"/>
  <c r="C1030" i="29" s="1"/>
  <c r="I1030" i="29"/>
  <c r="H1030" i="29" s="1"/>
  <c r="E1030" i="29" s="1"/>
  <c r="F553" i="29"/>
  <c r="D553" i="29" s="1"/>
  <c r="C553" i="29" s="1"/>
  <c r="I553" i="29"/>
  <c r="H553" i="29" s="1"/>
  <c r="E553" i="29" s="1"/>
  <c r="F1419" i="29"/>
  <c r="D1419" i="29" s="1"/>
  <c r="C1419" i="29" s="1"/>
  <c r="I1419" i="29"/>
  <c r="H1419" i="29" s="1"/>
  <c r="E1419" i="29" s="1"/>
  <c r="F895" i="29"/>
  <c r="D895" i="29" s="1"/>
  <c r="C895" i="29" s="1"/>
  <c r="I895" i="29"/>
  <c r="H895" i="29" s="1"/>
  <c r="E895" i="29" s="1"/>
  <c r="F675" i="29"/>
  <c r="D675" i="29" s="1"/>
  <c r="C675" i="29" s="1"/>
  <c r="I675" i="29"/>
  <c r="H675" i="29" s="1"/>
  <c r="E675" i="29" s="1"/>
  <c r="F1367" i="29"/>
  <c r="D1367" i="29" s="1"/>
  <c r="C1367" i="29" s="1"/>
  <c r="I1367" i="29"/>
  <c r="H1367" i="29" s="1"/>
  <c r="E1367" i="29" s="1"/>
  <c r="F1963" i="29"/>
  <c r="D1963" i="29" s="1"/>
  <c r="C1963" i="29" s="1"/>
  <c r="I1963" i="29"/>
  <c r="H1963" i="29" s="1"/>
  <c r="E1963" i="29" s="1"/>
  <c r="F96" i="29"/>
  <c r="D96" i="29" s="1"/>
  <c r="C96" i="29" s="1"/>
  <c r="I96" i="29"/>
  <c r="H96" i="29" s="1"/>
  <c r="E96" i="29" s="1"/>
  <c r="F2623" i="29"/>
  <c r="D2623" i="29" s="1"/>
  <c r="C2623" i="29" s="1"/>
  <c r="I2623" i="29"/>
  <c r="H2623" i="29" s="1"/>
  <c r="E2623" i="29" s="1"/>
  <c r="F3185" i="29"/>
  <c r="D3185" i="29" s="1"/>
  <c r="I3185" i="29"/>
  <c r="H3185" i="29" s="1"/>
  <c r="E3185" i="29" s="1"/>
  <c r="F2997" i="29"/>
  <c r="D2997" i="29" s="1"/>
  <c r="C2997" i="29" s="1"/>
  <c r="I2997" i="29"/>
  <c r="H2997" i="29" s="1"/>
  <c r="E2997" i="29" s="1"/>
  <c r="F1717" i="29"/>
  <c r="D1717" i="29" s="1"/>
  <c r="C1717" i="29" s="1"/>
  <c r="I1717" i="29"/>
  <c r="H1717" i="29" s="1"/>
  <c r="E1717" i="29" s="1"/>
  <c r="F3252" i="29"/>
  <c r="D3252" i="29" s="1"/>
  <c r="I3252" i="29"/>
  <c r="H3252" i="29" s="1"/>
  <c r="E3252" i="29" s="1"/>
  <c r="F356" i="29"/>
  <c r="D356" i="29" s="1"/>
  <c r="C356" i="29" s="1"/>
  <c r="I356" i="29"/>
  <c r="H356" i="29" s="1"/>
  <c r="E356" i="29" s="1"/>
  <c r="F1558" i="29"/>
  <c r="D1558" i="29" s="1"/>
  <c r="C1558" i="29" s="1"/>
  <c r="I1558" i="29"/>
  <c r="H1558" i="29" s="1"/>
  <c r="E1558" i="29" s="1"/>
  <c r="F1081" i="29"/>
  <c r="D1081" i="29" s="1"/>
  <c r="C1081" i="29" s="1"/>
  <c r="I1081" i="29"/>
  <c r="H1081" i="29" s="1"/>
  <c r="E1081" i="29" s="1"/>
  <c r="F332" i="29"/>
  <c r="D332" i="29" s="1"/>
  <c r="C332" i="29" s="1"/>
  <c r="I332" i="29"/>
  <c r="H332" i="29" s="1"/>
  <c r="E332" i="29" s="1"/>
  <c r="F1423" i="29"/>
  <c r="D1423" i="29" s="1"/>
  <c r="C1423" i="29" s="1"/>
  <c r="I1423" i="29"/>
  <c r="H1423" i="29" s="1"/>
  <c r="E1423" i="29" s="1"/>
  <c r="F1761" i="29"/>
  <c r="D1761" i="29" s="1"/>
  <c r="C1761" i="29" s="1"/>
  <c r="I1761" i="29"/>
  <c r="H1761" i="29" s="1"/>
  <c r="E1761" i="29" s="1"/>
  <c r="F2004" i="29"/>
  <c r="D2004" i="29" s="1"/>
  <c r="C2004" i="29" s="1"/>
  <c r="I2004" i="29"/>
  <c r="H2004" i="29" s="1"/>
  <c r="E2004" i="29" s="1"/>
  <c r="F2681" i="29"/>
  <c r="D2681" i="29" s="1"/>
  <c r="C2681" i="29" s="1"/>
  <c r="I2681" i="29"/>
  <c r="H2681" i="29" s="1"/>
  <c r="E2681" i="29" s="1"/>
  <c r="F2270" i="29"/>
  <c r="D2270" i="29" s="1"/>
  <c r="C2270" i="29" s="1"/>
  <c r="I2270" i="29"/>
  <c r="H2270" i="29" s="1"/>
  <c r="E2270" i="29" s="1"/>
  <c r="F2895" i="29"/>
  <c r="D2895" i="29" s="1"/>
  <c r="C2895" i="29" s="1"/>
  <c r="I2895" i="29"/>
  <c r="H2895" i="29" s="1"/>
  <c r="E2895" i="29" s="1"/>
  <c r="I3457" i="29"/>
  <c r="H3457" i="29" s="1"/>
  <c r="E3457" i="29" s="1"/>
  <c r="F3457" i="29"/>
  <c r="D3457" i="29" s="1"/>
  <c r="C3457" i="29" s="1"/>
  <c r="F3269" i="29"/>
  <c r="D3269" i="29" s="1"/>
  <c r="I3269" i="29"/>
  <c r="H3269" i="29" s="1"/>
  <c r="E3269" i="29" s="1"/>
  <c r="F3067" i="29"/>
  <c r="D3067" i="29" s="1"/>
  <c r="C3067" i="29" s="1"/>
  <c r="I3067" i="29"/>
  <c r="H3067" i="29" s="1"/>
  <c r="E3067" i="29" s="1"/>
  <c r="F1878" i="29"/>
  <c r="D1878" i="29" s="1"/>
  <c r="C1878" i="29" s="1"/>
  <c r="I1878" i="29"/>
  <c r="H1878" i="29" s="1"/>
  <c r="E1878" i="29" s="1"/>
  <c r="F1140" i="29"/>
  <c r="D1140" i="29" s="1"/>
  <c r="C1140" i="29" s="1"/>
  <c r="I1140" i="29"/>
  <c r="H1140" i="29" s="1"/>
  <c r="E1140" i="29" s="1"/>
  <c r="F743" i="29"/>
  <c r="D743" i="29" s="1"/>
  <c r="C743" i="29" s="1"/>
  <c r="I743" i="29"/>
  <c r="H743" i="29" s="1"/>
  <c r="E743" i="29" s="1"/>
  <c r="F250" i="29"/>
  <c r="D250" i="29" s="1"/>
  <c r="C250" i="29" s="1"/>
  <c r="I250" i="29"/>
  <c r="H250" i="29" s="1"/>
  <c r="E250" i="29" s="1"/>
  <c r="F1116" i="29"/>
  <c r="D1116" i="29" s="1"/>
  <c r="C1116" i="29" s="1"/>
  <c r="I1116" i="29"/>
  <c r="H1116" i="29" s="1"/>
  <c r="E1116" i="29" s="1"/>
  <c r="F1677" i="29"/>
  <c r="D1677" i="29" s="1"/>
  <c r="C1677" i="29" s="1"/>
  <c r="I1677" i="29"/>
  <c r="H1677" i="29" s="1"/>
  <c r="E1677" i="29" s="1"/>
  <c r="F384" i="29"/>
  <c r="D384" i="29" s="1"/>
  <c r="C384" i="29" s="1"/>
  <c r="I384" i="29"/>
  <c r="H384" i="29" s="1"/>
  <c r="E384" i="29" s="1"/>
  <c r="F1217" i="29"/>
  <c r="D1217" i="29" s="1"/>
  <c r="C1217" i="29" s="1"/>
  <c r="I1217" i="29"/>
  <c r="H1217" i="29" s="1"/>
  <c r="E1217" i="29" s="1"/>
  <c r="F1881" i="29"/>
  <c r="D1881" i="29" s="1"/>
  <c r="C1881" i="29" s="1"/>
  <c r="I1881" i="29"/>
  <c r="H1881" i="29" s="1"/>
  <c r="E1881" i="29" s="1"/>
  <c r="F3117" i="29"/>
  <c r="D3117" i="29" s="1"/>
  <c r="C3117" i="29" s="1"/>
  <c r="I3117" i="29"/>
  <c r="H3117" i="29" s="1"/>
  <c r="E3117" i="29" s="1"/>
  <c r="F1008" i="29"/>
  <c r="D1008" i="29" s="1"/>
  <c r="C1008" i="29" s="1"/>
  <c r="I1008" i="29"/>
  <c r="H1008" i="29" s="1"/>
  <c r="E1008" i="29" s="1"/>
  <c r="F2514" i="29"/>
  <c r="D2514" i="29" s="1"/>
  <c r="C2514" i="29" s="1"/>
  <c r="I2514" i="29"/>
  <c r="H2514" i="29" s="1"/>
  <c r="E2514" i="29" s="1"/>
  <c r="F2262" i="29"/>
  <c r="D2262" i="29" s="1"/>
  <c r="C2262" i="29" s="1"/>
  <c r="I2262" i="29"/>
  <c r="H2262" i="29" s="1"/>
  <c r="E2262" i="29" s="1"/>
  <c r="F3179" i="29"/>
  <c r="D3179" i="29" s="1"/>
  <c r="I3179" i="29"/>
  <c r="H3179" i="29" s="1"/>
  <c r="E3179" i="29" s="1"/>
  <c r="I3254" i="29"/>
  <c r="H3254" i="29" s="1"/>
  <c r="E3254" i="29" s="1"/>
  <c r="F3254" i="29"/>
  <c r="D3254" i="29" s="1"/>
  <c r="F1157" i="29"/>
  <c r="D1157" i="29" s="1"/>
  <c r="C1157" i="29" s="1"/>
  <c r="I1157" i="29"/>
  <c r="H1157" i="29" s="1"/>
  <c r="E1157" i="29" s="1"/>
  <c r="F680" i="29"/>
  <c r="D680" i="29" s="1"/>
  <c r="C680" i="29" s="1"/>
  <c r="I680" i="29"/>
  <c r="H680" i="29" s="1"/>
  <c r="E680" i="29" s="1"/>
  <c r="F1546" i="29"/>
  <c r="D1546" i="29" s="1"/>
  <c r="C1546" i="29" s="1"/>
  <c r="I1546" i="29"/>
  <c r="H1546" i="29" s="1"/>
  <c r="E1546" i="29" s="1"/>
  <c r="F430" i="29"/>
  <c r="D430" i="29" s="1"/>
  <c r="C430" i="29" s="1"/>
  <c r="I430" i="29"/>
  <c r="H430" i="29" s="1"/>
  <c r="E430" i="29" s="1"/>
  <c r="F2239" i="29"/>
  <c r="D2239" i="29" s="1"/>
  <c r="C2239" i="29" s="1"/>
  <c r="I2239" i="29"/>
  <c r="H2239" i="29" s="1"/>
  <c r="E2239" i="29" s="1"/>
  <c r="F1041" i="29"/>
  <c r="D1041" i="29" s="1"/>
  <c r="C1041" i="29" s="1"/>
  <c r="I1041" i="29"/>
  <c r="H1041" i="29" s="1"/>
  <c r="E1041" i="29" s="1"/>
  <c r="F1656" i="29"/>
  <c r="D1656" i="29" s="1"/>
  <c r="C1656" i="29" s="1"/>
  <c r="I1656" i="29"/>
  <c r="H1656" i="29" s="1"/>
  <c r="E1656" i="29" s="1"/>
  <c r="F1797" i="29"/>
  <c r="D1797" i="29" s="1"/>
  <c r="C1797" i="29" s="1"/>
  <c r="I1797" i="29"/>
  <c r="H1797" i="29" s="1"/>
  <c r="E1797" i="29" s="1"/>
  <c r="F2606" i="29"/>
  <c r="D2606" i="29" s="1"/>
  <c r="C2606" i="29" s="1"/>
  <c r="I2606" i="29"/>
  <c r="H2606" i="29" s="1"/>
  <c r="E2606" i="29" s="1"/>
  <c r="F3168" i="29"/>
  <c r="D3168" i="29" s="1"/>
  <c r="I3168" i="29"/>
  <c r="H3168" i="29" s="1"/>
  <c r="E3168" i="29" s="1"/>
  <c r="F2595" i="29"/>
  <c r="D2595" i="29" s="1"/>
  <c r="C2595" i="29" s="1"/>
  <c r="I2595" i="29"/>
  <c r="H2595" i="29" s="1"/>
  <c r="E2595" i="29" s="1"/>
  <c r="F1685" i="29"/>
  <c r="D1685" i="29" s="1"/>
  <c r="C1685" i="29" s="1"/>
  <c r="I1685" i="29"/>
  <c r="H1685" i="29" s="1"/>
  <c r="E1685" i="29" s="1"/>
  <c r="F3188" i="29"/>
  <c r="D3188" i="29" s="1"/>
  <c r="I3188" i="29"/>
  <c r="H3188" i="29" s="1"/>
  <c r="E3188" i="29" s="1"/>
  <c r="F1429" i="29"/>
  <c r="D1429" i="29" s="1"/>
  <c r="C1429" i="29" s="1"/>
  <c r="I1429" i="29"/>
  <c r="H1429" i="29" s="1"/>
  <c r="E1429" i="29" s="1"/>
  <c r="F952" i="29"/>
  <c r="D952" i="29" s="1"/>
  <c r="C952" i="29" s="1"/>
  <c r="I952" i="29"/>
  <c r="H952" i="29" s="1"/>
  <c r="E952" i="29" s="1"/>
  <c r="F203" i="29"/>
  <c r="D203" i="29" s="1"/>
  <c r="C203" i="29" s="1"/>
  <c r="I203" i="29"/>
  <c r="H203" i="29" s="1"/>
  <c r="E203" i="29" s="1"/>
  <c r="F702" i="29"/>
  <c r="D702" i="29" s="1"/>
  <c r="C702" i="29" s="1"/>
  <c r="I702" i="29"/>
  <c r="H702" i="29" s="1"/>
  <c r="E702" i="29" s="1"/>
  <c r="F194" i="29"/>
  <c r="D194" i="29" s="1"/>
  <c r="C194" i="29" s="1"/>
  <c r="I194" i="29"/>
  <c r="H194" i="29" s="1"/>
  <c r="E194" i="29" s="1"/>
  <c r="F1619" i="29"/>
  <c r="D1619" i="29" s="1"/>
  <c r="C1619" i="29" s="1"/>
  <c r="I1619" i="29"/>
  <c r="H1619" i="29" s="1"/>
  <c r="E1619" i="29" s="1"/>
  <c r="F1928" i="29"/>
  <c r="D1928" i="29" s="1"/>
  <c r="C1928" i="29" s="1"/>
  <c r="I1928" i="29"/>
  <c r="H1928" i="29" s="1"/>
  <c r="E1928" i="29" s="1"/>
  <c r="F2269" i="29"/>
  <c r="D2269" i="29" s="1"/>
  <c r="C2269" i="29" s="1"/>
  <c r="I2269" i="29"/>
  <c r="H2269" i="29" s="1"/>
  <c r="E2269" i="29" s="1"/>
  <c r="F2878" i="29"/>
  <c r="D2878" i="29" s="1"/>
  <c r="C2878" i="29" s="1"/>
  <c r="I2878" i="29"/>
  <c r="H2878" i="29" s="1"/>
  <c r="E2878" i="29" s="1"/>
  <c r="F3440" i="29"/>
  <c r="D3440" i="29" s="1"/>
  <c r="I3440" i="29"/>
  <c r="H3440" i="29" s="1"/>
  <c r="E3440" i="29" s="1"/>
  <c r="F3123" i="29"/>
  <c r="D3123" i="29" s="1"/>
  <c r="C3123" i="29" s="1"/>
  <c r="I3123" i="29"/>
  <c r="H3123" i="29" s="1"/>
  <c r="E3123" i="29" s="1"/>
  <c r="F1818" i="29"/>
  <c r="D1818" i="29" s="1"/>
  <c r="C1818" i="29" s="1"/>
  <c r="I1818" i="29"/>
  <c r="H1818" i="29" s="1"/>
  <c r="E1818" i="29" s="1"/>
  <c r="F3042" i="29"/>
  <c r="D3042" i="29" s="1"/>
  <c r="C3042" i="29" s="1"/>
  <c r="I3042" i="29"/>
  <c r="H3042" i="29" s="1"/>
  <c r="E3042" i="29" s="1"/>
  <c r="F164" i="29"/>
  <c r="D164" i="29" s="1"/>
  <c r="C164" i="29" s="1"/>
  <c r="I164" i="29"/>
  <c r="H164" i="29" s="1"/>
  <c r="E164" i="29" s="1"/>
  <c r="F1366" i="29"/>
  <c r="D1366" i="29" s="1"/>
  <c r="C1366" i="29" s="1"/>
  <c r="I1366" i="29"/>
  <c r="H1366" i="29" s="1"/>
  <c r="E1366" i="29" s="1"/>
  <c r="F889" i="29"/>
  <c r="D889" i="29" s="1"/>
  <c r="C889" i="29" s="1"/>
  <c r="I889" i="29"/>
  <c r="H889" i="29" s="1"/>
  <c r="E889" i="29" s="1"/>
  <c r="F140" i="29"/>
  <c r="D140" i="29" s="1"/>
  <c r="C140" i="29" s="1"/>
  <c r="I140" i="29"/>
  <c r="H140" i="29" s="1"/>
  <c r="E140" i="29" s="1"/>
  <c r="F1231" i="29"/>
  <c r="D1231" i="29" s="1"/>
  <c r="C1231" i="29" s="1"/>
  <c r="I1231" i="29"/>
  <c r="H1231" i="29" s="1"/>
  <c r="E1231" i="29" s="1"/>
  <c r="F1534" i="29"/>
  <c r="D1534" i="29" s="1"/>
  <c r="C1534" i="29" s="1"/>
  <c r="I1534" i="29"/>
  <c r="H1534" i="29" s="1"/>
  <c r="E1534" i="29" s="1"/>
  <c r="I1812" i="29"/>
  <c r="H1812" i="29" s="1"/>
  <c r="E1812" i="29" s="1"/>
  <c r="F1812" i="29"/>
  <c r="D1812" i="29" s="1"/>
  <c r="C1812" i="29" s="1"/>
  <c r="F2489" i="29"/>
  <c r="D2489" i="29" s="1"/>
  <c r="C2489" i="29" s="1"/>
  <c r="I2489" i="29"/>
  <c r="H2489" i="29" s="1"/>
  <c r="E2489" i="29" s="1"/>
  <c r="F1943" i="29"/>
  <c r="D1943" i="29" s="1"/>
  <c r="C1943" i="29" s="1"/>
  <c r="I1943" i="29"/>
  <c r="H1943" i="29" s="1"/>
  <c r="E1943" i="29" s="1"/>
  <c r="F2703" i="29"/>
  <c r="D2703" i="29" s="1"/>
  <c r="C2703" i="29" s="1"/>
  <c r="I2703" i="29"/>
  <c r="H2703" i="29" s="1"/>
  <c r="E2703" i="29" s="1"/>
  <c r="F3265" i="29"/>
  <c r="D3265" i="29" s="1"/>
  <c r="I3265" i="29"/>
  <c r="H3265" i="29" s="1"/>
  <c r="E3265" i="29" s="1"/>
  <c r="F3333" i="29"/>
  <c r="D3333" i="29" s="1"/>
  <c r="I3333" i="29"/>
  <c r="H3333" i="29" s="1"/>
  <c r="E3333" i="29" s="1"/>
  <c r="F2471" i="29"/>
  <c r="D2471" i="29" s="1"/>
  <c r="C2471" i="29" s="1"/>
  <c r="I2471" i="29"/>
  <c r="H2471" i="29" s="1"/>
  <c r="E2471" i="29" s="1"/>
  <c r="F914" i="29"/>
  <c r="D914" i="29" s="1"/>
  <c r="C914" i="29" s="1"/>
  <c r="I914" i="29"/>
  <c r="H914" i="29" s="1"/>
  <c r="E914" i="29" s="1"/>
  <c r="F693" i="29"/>
  <c r="D693" i="29" s="1"/>
  <c r="C693" i="29" s="1"/>
  <c r="I693" i="29"/>
  <c r="H693" i="29" s="1"/>
  <c r="E693" i="29" s="1"/>
  <c r="F216" i="29"/>
  <c r="D216" i="29" s="1"/>
  <c r="C216" i="29" s="1"/>
  <c r="I216" i="29"/>
  <c r="H216" i="29" s="1"/>
  <c r="E216" i="29" s="1"/>
  <c r="F1082" i="29"/>
  <c r="D1082" i="29" s="1"/>
  <c r="C1082" i="29" s="1"/>
  <c r="I1082" i="29"/>
  <c r="H1082" i="29" s="1"/>
  <c r="E1082" i="29" s="1"/>
  <c r="F589" i="29"/>
  <c r="D589" i="29" s="1"/>
  <c r="C589" i="29" s="1"/>
  <c r="I589" i="29"/>
  <c r="H589" i="29" s="1"/>
  <c r="E589" i="29" s="1"/>
  <c r="F1775" i="29"/>
  <c r="D1775" i="29" s="1"/>
  <c r="C1775" i="29" s="1"/>
  <c r="I1775" i="29"/>
  <c r="H1775" i="29" s="1"/>
  <c r="E1775" i="29" s="1"/>
  <c r="F2002" i="29"/>
  <c r="D2002" i="29" s="1"/>
  <c r="C2002" i="29" s="1"/>
  <c r="I2002" i="29"/>
  <c r="H2002" i="29" s="1"/>
  <c r="E2002" i="29" s="1"/>
  <c r="F497" i="29"/>
  <c r="D497" i="29" s="1"/>
  <c r="C497" i="29" s="1"/>
  <c r="I497" i="29"/>
  <c r="H497" i="29" s="1"/>
  <c r="E497" i="29" s="1"/>
  <c r="F2938" i="29"/>
  <c r="D2938" i="29" s="1"/>
  <c r="C2938" i="29" s="1"/>
  <c r="I2938" i="29"/>
  <c r="H2938" i="29" s="1"/>
  <c r="E2938" i="29" s="1"/>
  <c r="F1945" i="29"/>
  <c r="D1945" i="29" s="1"/>
  <c r="C1945" i="29" s="1"/>
  <c r="I1945" i="29"/>
  <c r="H1945" i="29" s="1"/>
  <c r="E1945" i="29" s="1"/>
  <c r="F2704" i="29"/>
  <c r="D2704" i="29" s="1"/>
  <c r="C2704" i="29" s="1"/>
  <c r="I2704" i="29"/>
  <c r="H2704" i="29" s="1"/>
  <c r="E2704" i="29" s="1"/>
  <c r="F1926" i="29"/>
  <c r="D1926" i="29" s="1"/>
  <c r="C1926" i="29" s="1"/>
  <c r="I1926" i="29"/>
  <c r="H1926" i="29" s="1"/>
  <c r="E1926" i="29" s="1"/>
  <c r="F2507" i="29"/>
  <c r="D2507" i="29" s="1"/>
  <c r="C2507" i="29" s="1"/>
  <c r="I2507" i="29"/>
  <c r="H2507" i="29" s="1"/>
  <c r="E2507" i="29" s="1"/>
  <c r="F2484" i="29"/>
  <c r="D2484" i="29" s="1"/>
  <c r="C2484" i="29" s="1"/>
  <c r="I2484" i="29"/>
  <c r="H2484" i="29" s="1"/>
  <c r="E2484" i="29" s="1"/>
  <c r="F51" i="29"/>
  <c r="D51" i="29" s="1"/>
  <c r="C51" i="29" s="1"/>
  <c r="I51" i="29"/>
  <c r="H51" i="29" s="1"/>
  <c r="E51" i="29" s="1"/>
  <c r="F630" i="29"/>
  <c r="D630" i="29" s="1"/>
  <c r="C630" i="29" s="1"/>
  <c r="I630" i="29"/>
  <c r="H630" i="29" s="1"/>
  <c r="E630" i="29" s="1"/>
  <c r="F153" i="29"/>
  <c r="D153" i="29" s="1"/>
  <c r="C153" i="29" s="1"/>
  <c r="I153" i="29"/>
  <c r="H153" i="29" s="1"/>
  <c r="E153" i="29" s="1"/>
  <c r="F1019" i="29"/>
  <c r="D1019" i="29" s="1"/>
  <c r="C1019" i="29" s="1"/>
  <c r="I1019" i="29"/>
  <c r="H1019" i="29" s="1"/>
  <c r="E1019" i="29" s="1"/>
  <c r="F495" i="29"/>
  <c r="D495" i="29" s="1"/>
  <c r="C495" i="29" s="1"/>
  <c r="I495" i="29"/>
  <c r="H495" i="29" s="1"/>
  <c r="E495" i="29" s="1"/>
  <c r="F1952" i="29"/>
  <c r="D1952" i="29" s="1"/>
  <c r="C1952" i="29" s="1"/>
  <c r="I1952" i="29"/>
  <c r="H1952" i="29" s="1"/>
  <c r="E1952" i="29" s="1"/>
  <c r="F2435" i="29"/>
  <c r="D2435" i="29" s="1"/>
  <c r="C2435" i="29" s="1"/>
  <c r="I2435" i="29"/>
  <c r="H2435" i="29" s="1"/>
  <c r="E2435" i="29" s="1"/>
  <c r="F1139" i="29"/>
  <c r="D1139" i="29" s="1"/>
  <c r="C1139" i="29" s="1"/>
  <c r="I1139" i="29"/>
  <c r="H1139" i="29" s="1"/>
  <c r="E1139" i="29" s="1"/>
  <c r="F3148" i="29"/>
  <c r="D3148" i="29" s="1"/>
  <c r="I3148" i="29"/>
  <c r="H3148" i="29" s="1"/>
  <c r="E3148" i="29" s="1"/>
  <c r="F1585" i="29"/>
  <c r="D1585" i="29" s="1"/>
  <c r="C1585" i="29" s="1"/>
  <c r="I1585" i="29"/>
  <c r="H1585" i="29" s="1"/>
  <c r="E1585" i="29" s="1"/>
  <c r="F2785" i="29"/>
  <c r="D2785" i="29" s="1"/>
  <c r="C2785" i="29" s="1"/>
  <c r="I2785" i="29"/>
  <c r="H2785" i="29" s="1"/>
  <c r="E2785" i="29" s="1"/>
  <c r="F2597" i="29"/>
  <c r="D2597" i="29" s="1"/>
  <c r="C2597" i="29" s="1"/>
  <c r="I2597" i="29"/>
  <c r="H2597" i="29" s="1"/>
  <c r="E2597" i="29" s="1"/>
  <c r="F3320" i="29"/>
  <c r="D3320" i="29" s="1"/>
  <c r="I3320" i="29"/>
  <c r="H3320" i="29" s="1"/>
  <c r="E3320" i="29" s="1"/>
  <c r="F2884" i="29"/>
  <c r="D2884" i="29" s="1"/>
  <c r="C2884" i="29" s="1"/>
  <c r="I2884" i="29"/>
  <c r="H2884" i="29" s="1"/>
  <c r="E2884" i="29" s="1"/>
  <c r="F1236" i="29"/>
  <c r="D1236" i="29" s="1"/>
  <c r="C1236" i="29" s="1"/>
  <c r="I1236" i="29"/>
  <c r="H1236" i="29" s="1"/>
  <c r="E1236" i="29" s="1"/>
  <c r="F839" i="29"/>
  <c r="D839" i="29" s="1"/>
  <c r="C839" i="29" s="1"/>
  <c r="I839" i="29"/>
  <c r="H839" i="29" s="1"/>
  <c r="E839" i="29" s="1"/>
  <c r="F346" i="29"/>
  <c r="D346" i="29" s="1"/>
  <c r="C346" i="29" s="1"/>
  <c r="I346" i="29"/>
  <c r="H346" i="29" s="1"/>
  <c r="E346" i="29" s="1"/>
  <c r="F1212" i="29"/>
  <c r="D1212" i="29" s="1"/>
  <c r="C1212" i="29" s="1"/>
  <c r="I1212" i="29"/>
  <c r="H1212" i="29" s="1"/>
  <c r="E1212" i="29" s="1"/>
  <c r="F1773" i="29"/>
  <c r="D1773" i="29" s="1"/>
  <c r="C1773" i="29" s="1"/>
  <c r="I1773" i="29"/>
  <c r="H1773" i="29" s="1"/>
  <c r="E1773" i="29" s="1"/>
  <c r="F785" i="29"/>
  <c r="D785" i="29" s="1"/>
  <c r="C785" i="29" s="1"/>
  <c r="I785" i="29"/>
  <c r="H785" i="29" s="1"/>
  <c r="E785" i="29" s="1"/>
  <c r="F1426" i="29"/>
  <c r="D1426" i="29" s="1"/>
  <c r="C1426" i="29" s="1"/>
  <c r="I1426" i="29"/>
  <c r="H1426" i="29" s="1"/>
  <c r="E1426" i="29" s="1"/>
  <c r="F2053" i="29"/>
  <c r="D2053" i="29" s="1"/>
  <c r="C2053" i="29" s="1"/>
  <c r="I2053" i="29"/>
  <c r="H2053" i="29" s="1"/>
  <c r="E2053" i="29" s="1"/>
  <c r="F3213" i="29"/>
  <c r="D3213" i="29" s="1"/>
  <c r="I3213" i="29"/>
  <c r="H3213" i="29" s="1"/>
  <c r="E3213" i="29" s="1"/>
  <c r="F2090" i="29"/>
  <c r="D2090" i="29" s="1"/>
  <c r="C2090" i="29" s="1"/>
  <c r="I2090" i="29"/>
  <c r="H2090" i="29" s="1"/>
  <c r="E2090" i="29" s="1"/>
  <c r="F1282" i="29"/>
  <c r="D1282" i="29" s="1"/>
  <c r="C1282" i="29" s="1"/>
  <c r="I1282" i="29"/>
  <c r="H1282" i="29" s="1"/>
  <c r="E1282" i="29" s="1"/>
  <c r="F2934" i="29"/>
  <c r="D2934" i="29" s="1"/>
  <c r="C2934" i="29" s="1"/>
  <c r="I2934" i="29"/>
  <c r="H2934" i="29" s="1"/>
  <c r="E2934" i="29" s="1"/>
  <c r="F3158" i="29"/>
  <c r="D3158" i="29" s="1"/>
  <c r="I3158" i="29"/>
  <c r="H3158" i="29" s="1"/>
  <c r="E3158" i="29" s="1"/>
  <c r="F2775" i="29"/>
  <c r="D2775" i="29" s="1"/>
  <c r="C2775" i="29" s="1"/>
  <c r="I2775" i="29"/>
  <c r="H2775" i="29" s="1"/>
  <c r="E2775" i="29" s="1"/>
  <c r="F150" i="29"/>
  <c r="D150" i="29" s="1"/>
  <c r="C150" i="29" s="1"/>
  <c r="I150" i="29"/>
  <c r="H150" i="29" s="1"/>
  <c r="E150" i="29" s="1"/>
  <c r="F1288" i="29"/>
  <c r="D1288" i="29" s="1"/>
  <c r="C1288" i="29" s="1"/>
  <c r="I1288" i="29"/>
  <c r="H1288" i="29" s="1"/>
  <c r="E1288" i="29" s="1"/>
  <c r="F539" i="29"/>
  <c r="D539" i="29" s="1"/>
  <c r="C539" i="29" s="1"/>
  <c r="I539" i="29"/>
  <c r="H539" i="29" s="1"/>
  <c r="E539" i="29" s="1"/>
  <c r="F15" i="29"/>
  <c r="D15" i="29" s="1"/>
  <c r="C15" i="29" s="1"/>
  <c r="I15" i="29"/>
  <c r="H15" i="29" s="1"/>
  <c r="E15" i="29" s="1"/>
  <c r="F1361" i="29"/>
  <c r="D1361" i="29" s="1"/>
  <c r="C1361" i="29" s="1"/>
  <c r="I1361" i="29"/>
  <c r="H1361" i="29" s="1"/>
  <c r="E1361" i="29" s="1"/>
  <c r="F1955" i="29"/>
  <c r="D1955" i="29" s="1"/>
  <c r="C1955" i="29" s="1"/>
  <c r="I1955" i="29"/>
  <c r="H1955" i="29" s="1"/>
  <c r="E1955" i="29" s="1"/>
  <c r="F2264" i="29"/>
  <c r="D2264" i="29" s="1"/>
  <c r="C2264" i="29" s="1"/>
  <c r="I2264" i="29"/>
  <c r="H2264" i="29" s="1"/>
  <c r="E2264" i="29" s="1"/>
  <c r="F2668" i="29"/>
  <c r="D2668" i="29" s="1"/>
  <c r="C2668" i="29" s="1"/>
  <c r="I2668" i="29"/>
  <c r="H2668" i="29" s="1"/>
  <c r="E2668" i="29" s="1"/>
  <c r="F3214" i="29"/>
  <c r="D3214" i="29" s="1"/>
  <c r="I3214" i="29"/>
  <c r="H3214" i="29" s="1"/>
  <c r="E3214" i="29" s="1"/>
  <c r="F2561" i="29"/>
  <c r="D2561" i="29" s="1"/>
  <c r="C2561" i="29" s="1"/>
  <c r="I2561" i="29"/>
  <c r="H2561" i="29" s="1"/>
  <c r="E2561" i="29" s="1"/>
  <c r="F2330" i="29"/>
  <c r="D2330" i="29" s="1"/>
  <c r="C2330" i="29" s="1"/>
  <c r="I2330" i="29"/>
  <c r="H2330" i="29" s="1"/>
  <c r="E2330" i="29" s="1"/>
  <c r="F2715" i="29"/>
  <c r="D2715" i="29" s="1"/>
  <c r="C2715" i="29" s="1"/>
  <c r="I2715" i="29"/>
  <c r="H2715" i="29" s="1"/>
  <c r="E2715" i="29" s="1"/>
  <c r="F1653" i="29"/>
  <c r="D1653" i="29" s="1"/>
  <c r="C1653" i="29" s="1"/>
  <c r="I1653" i="29"/>
  <c r="H1653" i="29" s="1"/>
  <c r="E1653" i="29" s="1"/>
  <c r="F756" i="29"/>
  <c r="D756" i="29" s="1"/>
  <c r="C756" i="29" s="1"/>
  <c r="I756" i="29"/>
  <c r="H756" i="29" s="1"/>
  <c r="E756" i="29" s="1"/>
  <c r="F359" i="29"/>
  <c r="D359" i="29" s="1"/>
  <c r="C359" i="29" s="1"/>
  <c r="I359" i="29"/>
  <c r="H359" i="29" s="1"/>
  <c r="E359" i="29" s="1"/>
  <c r="F1481" i="29"/>
  <c r="D1481" i="29" s="1"/>
  <c r="C1481" i="29" s="1"/>
  <c r="I1481" i="29"/>
  <c r="H1481" i="29" s="1"/>
  <c r="E1481" i="29" s="1"/>
  <c r="F732" i="29"/>
  <c r="D732" i="29" s="1"/>
  <c r="C732" i="29" s="1"/>
  <c r="I732" i="29"/>
  <c r="H732" i="29" s="1"/>
  <c r="E732" i="29" s="1"/>
  <c r="F867" i="29"/>
  <c r="D867" i="29" s="1"/>
  <c r="C867" i="29" s="1"/>
  <c r="I867" i="29"/>
  <c r="H867" i="29" s="1"/>
  <c r="E867" i="29" s="1"/>
  <c r="F2161" i="29"/>
  <c r="D2161" i="29" s="1"/>
  <c r="C2161" i="29" s="1"/>
  <c r="I2161" i="29"/>
  <c r="H2161" i="29" s="1"/>
  <c r="E2161" i="29" s="1"/>
  <c r="F2404" i="29"/>
  <c r="D2404" i="29" s="1"/>
  <c r="C2404" i="29" s="1"/>
  <c r="I2404" i="29"/>
  <c r="H2404" i="29" s="1"/>
  <c r="E2404" i="29" s="1"/>
  <c r="F3081" i="29"/>
  <c r="D3081" i="29" s="1"/>
  <c r="C3081" i="29" s="1"/>
  <c r="I3081" i="29"/>
  <c r="H3081" i="29" s="1"/>
  <c r="E3081" i="29" s="1"/>
  <c r="F2733" i="29"/>
  <c r="D2733" i="29" s="1"/>
  <c r="C2733" i="29" s="1"/>
  <c r="I2733" i="29"/>
  <c r="H2733" i="29" s="1"/>
  <c r="E2733" i="29" s="1"/>
  <c r="F3295" i="29"/>
  <c r="D3295" i="29" s="1"/>
  <c r="I3295" i="29"/>
  <c r="H3295" i="29" s="1"/>
  <c r="E3295" i="29" s="1"/>
  <c r="F2348" i="29"/>
  <c r="D2348" i="29" s="1"/>
  <c r="C2348" i="29" s="1"/>
  <c r="I2348" i="29"/>
  <c r="H2348" i="29" s="1"/>
  <c r="E2348" i="29" s="1"/>
  <c r="F2043" i="29"/>
  <c r="D2043" i="29" s="1"/>
  <c r="C2043" i="29" s="1"/>
  <c r="I2043" i="29"/>
  <c r="H2043" i="29" s="1"/>
  <c r="E2043" i="29" s="1"/>
  <c r="F2600" i="29"/>
  <c r="D2600" i="29" s="1"/>
  <c r="C2600" i="29" s="1"/>
  <c r="I2600" i="29"/>
  <c r="H2600" i="29" s="1"/>
  <c r="E2600" i="29" s="1"/>
  <c r="F2021" i="29"/>
  <c r="D2021" i="29" s="1"/>
  <c r="C2021" i="29" s="1"/>
  <c r="I2021" i="29"/>
  <c r="H2021" i="29" s="1"/>
  <c r="E2021" i="29" s="1"/>
  <c r="F1029" i="29"/>
  <c r="D1029" i="29" s="1"/>
  <c r="C1029" i="29" s="1"/>
  <c r="I1029" i="29"/>
  <c r="H1029" i="29" s="1"/>
  <c r="E1029" i="29" s="1"/>
  <c r="F552" i="29"/>
  <c r="D552" i="29" s="1"/>
  <c r="C552" i="29" s="1"/>
  <c r="I552" i="29"/>
  <c r="H552" i="29" s="1"/>
  <c r="E552" i="29" s="1"/>
  <c r="F1418" i="29"/>
  <c r="D1418" i="29" s="1"/>
  <c r="C1418" i="29" s="1"/>
  <c r="I1418" i="29"/>
  <c r="H1418" i="29" s="1"/>
  <c r="E1418" i="29" s="1"/>
  <c r="F302" i="29"/>
  <c r="D302" i="29" s="1"/>
  <c r="C302" i="29" s="1"/>
  <c r="I302" i="29"/>
  <c r="H302" i="29" s="1"/>
  <c r="E302" i="29" s="1"/>
  <c r="F2111" i="29"/>
  <c r="D2111" i="29" s="1"/>
  <c r="C2111" i="29" s="1"/>
  <c r="I2111" i="29"/>
  <c r="H2111" i="29" s="1"/>
  <c r="E2111" i="29" s="1"/>
  <c r="F637" i="29"/>
  <c r="D637" i="29" s="1"/>
  <c r="C637" i="29" s="1"/>
  <c r="I637" i="29"/>
  <c r="H637" i="29" s="1"/>
  <c r="E637" i="29" s="1"/>
  <c r="F1459" i="29"/>
  <c r="D1459" i="29" s="1"/>
  <c r="C1459" i="29" s="1"/>
  <c r="I1459" i="29"/>
  <c r="H1459" i="29" s="1"/>
  <c r="E1459" i="29" s="1"/>
  <c r="F1428" i="29"/>
  <c r="D1428" i="29" s="1"/>
  <c r="C1428" i="29" s="1"/>
  <c r="I1428" i="29"/>
  <c r="H1428" i="29" s="1"/>
  <c r="E1428" i="29" s="1"/>
  <c r="F2734" i="29"/>
  <c r="D2734" i="29" s="1"/>
  <c r="C2734" i="29" s="1"/>
  <c r="I2734" i="29"/>
  <c r="H2734" i="29" s="1"/>
  <c r="E2734" i="29" s="1"/>
  <c r="F1835" i="29"/>
  <c r="D1835" i="29" s="1"/>
  <c r="C1835" i="29" s="1"/>
  <c r="I1835" i="29"/>
  <c r="H1835" i="29" s="1"/>
  <c r="E1835" i="29" s="1"/>
  <c r="F1186" i="29"/>
  <c r="D1186" i="29" s="1"/>
  <c r="C1186" i="29" s="1"/>
  <c r="I1186" i="29"/>
  <c r="H1186" i="29" s="1"/>
  <c r="E1186" i="29" s="1"/>
  <c r="F2520" i="29"/>
  <c r="D2520" i="29" s="1"/>
  <c r="C2520" i="29" s="1"/>
  <c r="I2520" i="29"/>
  <c r="H2520" i="29" s="1"/>
  <c r="E2520" i="29" s="1"/>
  <c r="F2487" i="29"/>
  <c r="D2487" i="29" s="1"/>
  <c r="C2487" i="29" s="1"/>
  <c r="I2487" i="29"/>
  <c r="H2487" i="29" s="1"/>
  <c r="E2487" i="29" s="1"/>
  <c r="F387" i="29"/>
  <c r="D387" i="29" s="1"/>
  <c r="C387" i="29" s="1"/>
  <c r="I387" i="29"/>
  <c r="H387" i="29" s="1"/>
  <c r="E387" i="29" s="1"/>
  <c r="F966" i="29"/>
  <c r="D966" i="29" s="1"/>
  <c r="C966" i="29" s="1"/>
  <c r="I966" i="29"/>
  <c r="H966" i="29" s="1"/>
  <c r="E966" i="29" s="1"/>
  <c r="F489" i="29"/>
  <c r="D489" i="29" s="1"/>
  <c r="C489" i="29" s="1"/>
  <c r="I489" i="29"/>
  <c r="H489" i="29" s="1"/>
  <c r="E489" i="29" s="1"/>
  <c r="F1355" i="29"/>
  <c r="D1355" i="29" s="1"/>
  <c r="C1355" i="29" s="1"/>
  <c r="I1355" i="29"/>
  <c r="H1355" i="29" s="1"/>
  <c r="E1355" i="29" s="1"/>
  <c r="F831" i="29"/>
  <c r="D831" i="29" s="1"/>
  <c r="C831" i="29" s="1"/>
  <c r="I831" i="29"/>
  <c r="H831" i="29" s="1"/>
  <c r="E831" i="29" s="1"/>
  <c r="F370" i="29"/>
  <c r="D370" i="29" s="1"/>
  <c r="C370" i="29" s="1"/>
  <c r="I370" i="29"/>
  <c r="H370" i="29" s="1"/>
  <c r="E370" i="29" s="1"/>
  <c r="F1216" i="29"/>
  <c r="D1216" i="29" s="1"/>
  <c r="C1216" i="29" s="1"/>
  <c r="I1216" i="29"/>
  <c r="H1216" i="29" s="1"/>
  <c r="E1216" i="29" s="1"/>
  <c r="F1850" i="29"/>
  <c r="D1850" i="29" s="1"/>
  <c r="C1850" i="29" s="1"/>
  <c r="I1850" i="29"/>
  <c r="H1850" i="29" s="1"/>
  <c r="E1850" i="29" s="1"/>
  <c r="F3484" i="29"/>
  <c r="D3484" i="29" s="1"/>
  <c r="C3484" i="29" s="1"/>
  <c r="I3484" i="29"/>
  <c r="H3484" i="29" s="1"/>
  <c r="E3484" i="29" s="1"/>
  <c r="F2815" i="29"/>
  <c r="D2815" i="29" s="1"/>
  <c r="C2815" i="29" s="1"/>
  <c r="I2815" i="29"/>
  <c r="H2815" i="29" s="1"/>
  <c r="E2815" i="29" s="1"/>
  <c r="F1280" i="29"/>
  <c r="D1280" i="29" s="1"/>
  <c r="C1280" i="29" s="1"/>
  <c r="I1280" i="29"/>
  <c r="H1280" i="29" s="1"/>
  <c r="E1280" i="29" s="1"/>
  <c r="F3445" i="29"/>
  <c r="D3445" i="29" s="1"/>
  <c r="C3445" i="29" s="1"/>
  <c r="I3445" i="29"/>
  <c r="H3445" i="29" s="1"/>
  <c r="E3445" i="29" s="1"/>
  <c r="F3410" i="29"/>
  <c r="D3410" i="29" s="1"/>
  <c r="I3410" i="29"/>
  <c r="H3410" i="29" s="1"/>
  <c r="E3410" i="29" s="1"/>
  <c r="F3131" i="29"/>
  <c r="D3131" i="29" s="1"/>
  <c r="C3131" i="29" s="1"/>
  <c r="I3131" i="29"/>
  <c r="H3131" i="29" s="1"/>
  <c r="E3131" i="29" s="1"/>
  <c r="F1060" i="29"/>
  <c r="D1060" i="29" s="1"/>
  <c r="C1060" i="29" s="1"/>
  <c r="I1060" i="29"/>
  <c r="H1060" i="29" s="1"/>
  <c r="E1060" i="29" s="1"/>
  <c r="F663" i="29"/>
  <c r="D663" i="29" s="1"/>
  <c r="C663" i="29" s="1"/>
  <c r="I663" i="29"/>
  <c r="H663" i="29" s="1"/>
  <c r="E663" i="29" s="1"/>
  <c r="F170" i="29"/>
  <c r="D170" i="29" s="1"/>
  <c r="C170" i="29" s="1"/>
  <c r="I170" i="29"/>
  <c r="H170" i="29" s="1"/>
  <c r="E170" i="29" s="1"/>
  <c r="F1036" i="29"/>
  <c r="D1036" i="29" s="1"/>
  <c r="C1036" i="29" s="1"/>
  <c r="I1036" i="29"/>
  <c r="H1036" i="29" s="1"/>
  <c r="E1036" i="29" s="1"/>
  <c r="F1584" i="29"/>
  <c r="D1584" i="29" s="1"/>
  <c r="C1584" i="29" s="1"/>
  <c r="I1584" i="29"/>
  <c r="H1584" i="29" s="1"/>
  <c r="E1584" i="29" s="1"/>
  <c r="F2465" i="29"/>
  <c r="D2465" i="29" s="1"/>
  <c r="C2465" i="29" s="1"/>
  <c r="I2465" i="29"/>
  <c r="H2465" i="29" s="1"/>
  <c r="E2465" i="29" s="1"/>
  <c r="F995" i="29"/>
  <c r="D995" i="29" s="1"/>
  <c r="C995" i="29" s="1"/>
  <c r="I995" i="29"/>
  <c r="H995" i="29" s="1"/>
  <c r="E995" i="29" s="1"/>
  <c r="F1724" i="29"/>
  <c r="D1724" i="29" s="1"/>
  <c r="C1724" i="29" s="1"/>
  <c r="I1724" i="29"/>
  <c r="H1724" i="29" s="1"/>
  <c r="E1724" i="29" s="1"/>
  <c r="F3037" i="29"/>
  <c r="D3037" i="29" s="1"/>
  <c r="C3037" i="29" s="1"/>
  <c r="I3037" i="29"/>
  <c r="H3037" i="29" s="1"/>
  <c r="E3037" i="29" s="1"/>
  <c r="F2230" i="29"/>
  <c r="D2230" i="29" s="1"/>
  <c r="C2230" i="29" s="1"/>
  <c r="I2230" i="29"/>
  <c r="H2230" i="29" s="1"/>
  <c r="E2230" i="29" s="1"/>
  <c r="F2946" i="29"/>
  <c r="D2946" i="29" s="1"/>
  <c r="C2946" i="29" s="1"/>
  <c r="I2946" i="29"/>
  <c r="H2946" i="29" s="1"/>
  <c r="E2946" i="29" s="1"/>
  <c r="F2758" i="29"/>
  <c r="D2758" i="29" s="1"/>
  <c r="C2758" i="29" s="1"/>
  <c r="I2758" i="29"/>
  <c r="H2758" i="29" s="1"/>
  <c r="E2758" i="29" s="1"/>
  <c r="F3495" i="29"/>
  <c r="D3495" i="29" s="1"/>
  <c r="C3495" i="29" s="1"/>
  <c r="I3495" i="29"/>
  <c r="H3495" i="29" s="1"/>
  <c r="E3495" i="29" s="1"/>
  <c r="F3451" i="29"/>
  <c r="D3451" i="29" s="1"/>
  <c r="C3451" i="29" s="1"/>
  <c r="I3451" i="29"/>
  <c r="H3451" i="29" s="1"/>
  <c r="E3451" i="29" s="1"/>
  <c r="F309" i="29"/>
  <c r="D309" i="29" s="1"/>
  <c r="C309" i="29" s="1"/>
  <c r="I309" i="29"/>
  <c r="H309" i="29" s="1"/>
  <c r="E309" i="29" s="1"/>
  <c r="F1191" i="29"/>
  <c r="D1191" i="29" s="1"/>
  <c r="C1191" i="29" s="1"/>
  <c r="I1191" i="29"/>
  <c r="H1191" i="29" s="1"/>
  <c r="E1191" i="29" s="1"/>
  <c r="F698" i="29"/>
  <c r="D698" i="29" s="1"/>
  <c r="C698" i="29" s="1"/>
  <c r="I698" i="29"/>
  <c r="H698" i="29" s="1"/>
  <c r="E698" i="29" s="1"/>
  <c r="F205" i="29"/>
  <c r="D205" i="29" s="1"/>
  <c r="C205" i="29" s="1"/>
  <c r="I205" i="29"/>
  <c r="H205" i="29" s="1"/>
  <c r="E205" i="29" s="1"/>
  <c r="F1155" i="29"/>
  <c r="D1155" i="29" s="1"/>
  <c r="C1155" i="29" s="1"/>
  <c r="I1155" i="29"/>
  <c r="H1155" i="29" s="1"/>
  <c r="E1155" i="29" s="1"/>
  <c r="F1618" i="29"/>
  <c r="D1618" i="29" s="1"/>
  <c r="C1618" i="29" s="1"/>
  <c r="I1618" i="29"/>
  <c r="H1618" i="29" s="1"/>
  <c r="E1618" i="29" s="1"/>
  <c r="F1053" i="29"/>
  <c r="D1053" i="29" s="1"/>
  <c r="C1053" i="29" s="1"/>
  <c r="I1053" i="29"/>
  <c r="H1053" i="29" s="1"/>
  <c r="E1053" i="29" s="1"/>
  <c r="F2554" i="29"/>
  <c r="D2554" i="29" s="1"/>
  <c r="C2554" i="29" s="1"/>
  <c r="I2554" i="29"/>
  <c r="H2554" i="29" s="1"/>
  <c r="E2554" i="29" s="1"/>
  <c r="F2171" i="29"/>
  <c r="D2171" i="29" s="1"/>
  <c r="C2171" i="29" s="1"/>
  <c r="I2171" i="29"/>
  <c r="H2171" i="29" s="1"/>
  <c r="E2171" i="29" s="1"/>
  <c r="F2832" i="29"/>
  <c r="D2832" i="29" s="1"/>
  <c r="C2832" i="29" s="1"/>
  <c r="I2832" i="29"/>
  <c r="H2832" i="29" s="1"/>
  <c r="E2832" i="29" s="1"/>
  <c r="F2153" i="29"/>
  <c r="D2153" i="29" s="1"/>
  <c r="C2153" i="29" s="1"/>
  <c r="I2153" i="29"/>
  <c r="H2153" i="29" s="1"/>
  <c r="E2153" i="29" s="1"/>
  <c r="F3014" i="29"/>
  <c r="D3014" i="29" s="1"/>
  <c r="C3014" i="29" s="1"/>
  <c r="I3014" i="29"/>
  <c r="H3014" i="29" s="1"/>
  <c r="E3014" i="29" s="1"/>
  <c r="F3330" i="29"/>
  <c r="D3330" i="29" s="1"/>
  <c r="I3330" i="29"/>
  <c r="H3330" i="29" s="1"/>
  <c r="E3330" i="29" s="1"/>
  <c r="F2332" i="29"/>
  <c r="D2332" i="29" s="1"/>
  <c r="C2332" i="29" s="1"/>
  <c r="I2332" i="29"/>
  <c r="H2332" i="29" s="1"/>
  <c r="E2332" i="29" s="1"/>
  <c r="F246" i="29"/>
  <c r="D246" i="29" s="1"/>
  <c r="C246" i="29" s="1"/>
  <c r="I246" i="29"/>
  <c r="H246" i="29" s="1"/>
  <c r="E246" i="29" s="1"/>
  <c r="F1384" i="29"/>
  <c r="D1384" i="29" s="1"/>
  <c r="C1384" i="29" s="1"/>
  <c r="I1384" i="29"/>
  <c r="H1384" i="29" s="1"/>
  <c r="E1384" i="29" s="1"/>
  <c r="F635" i="29"/>
  <c r="D635" i="29" s="1"/>
  <c r="C635" i="29" s="1"/>
  <c r="I635" i="29"/>
  <c r="H635" i="29" s="1"/>
  <c r="E635" i="29" s="1"/>
  <c r="F111" i="29"/>
  <c r="D111" i="29" s="1"/>
  <c r="C111" i="29" s="1"/>
  <c r="I111" i="29"/>
  <c r="H111" i="29" s="1"/>
  <c r="E111" i="29" s="1"/>
  <c r="F1533" i="29"/>
  <c r="D1533" i="29" s="1"/>
  <c r="C1533" i="29" s="1"/>
  <c r="I1533" i="29"/>
  <c r="H1533" i="29" s="1"/>
  <c r="E1533" i="29" s="1"/>
  <c r="F2051" i="29"/>
  <c r="D2051" i="29" s="1"/>
  <c r="C2051" i="29" s="1"/>
  <c r="I2051" i="29"/>
  <c r="H2051" i="29" s="1"/>
  <c r="E2051" i="29" s="1"/>
  <c r="F2360" i="29"/>
  <c r="D2360" i="29" s="1"/>
  <c r="C2360" i="29" s="1"/>
  <c r="I2360" i="29"/>
  <c r="H2360" i="29" s="1"/>
  <c r="E2360" i="29" s="1"/>
  <c r="F2764" i="29"/>
  <c r="D2764" i="29" s="1"/>
  <c r="C2764" i="29" s="1"/>
  <c r="I2764" i="29"/>
  <c r="H2764" i="29" s="1"/>
  <c r="E2764" i="29" s="1"/>
  <c r="F1862" i="29"/>
  <c r="D1862" i="29" s="1"/>
  <c r="C1862" i="29" s="1"/>
  <c r="I1862" i="29"/>
  <c r="H1862" i="29" s="1"/>
  <c r="E1862" i="29" s="1"/>
  <c r="F2657" i="29"/>
  <c r="D2657" i="29" s="1"/>
  <c r="C2657" i="29" s="1"/>
  <c r="I2657" i="29"/>
  <c r="H2657" i="29" s="1"/>
  <c r="E2657" i="29" s="1"/>
  <c r="F2469" i="29"/>
  <c r="D2469" i="29" s="1"/>
  <c r="C2469" i="29" s="1"/>
  <c r="I2469" i="29"/>
  <c r="H2469" i="29" s="1"/>
  <c r="E2469" i="29" s="1"/>
  <c r="F3064" i="29"/>
  <c r="D3064" i="29" s="1"/>
  <c r="C3064" i="29" s="1"/>
  <c r="I3064" i="29"/>
  <c r="H3064" i="29" s="1"/>
  <c r="E3064" i="29" s="1"/>
  <c r="F2999" i="29"/>
  <c r="D2999" i="29" s="1"/>
  <c r="C2999" i="29" s="1"/>
  <c r="I2999" i="29"/>
  <c r="H2999" i="29" s="1"/>
  <c r="E2999" i="29" s="1"/>
  <c r="F84" i="29"/>
  <c r="D84" i="29" s="1"/>
  <c r="C84" i="29" s="1"/>
  <c r="I84" i="29"/>
  <c r="H84" i="29" s="1"/>
  <c r="E84" i="29" s="1"/>
  <c r="F1286" i="29"/>
  <c r="D1286" i="29" s="1"/>
  <c r="C1286" i="29" s="1"/>
  <c r="I1286" i="29"/>
  <c r="H1286" i="29" s="1"/>
  <c r="E1286" i="29" s="1"/>
  <c r="F809" i="29"/>
  <c r="D809" i="29" s="1"/>
  <c r="C809" i="29" s="1"/>
  <c r="I809" i="29"/>
  <c r="H809" i="29" s="1"/>
  <c r="E809" i="29" s="1"/>
  <c r="F60" i="29"/>
  <c r="D60" i="29" s="1"/>
  <c r="C60" i="29" s="1"/>
  <c r="I60" i="29"/>
  <c r="H60" i="29" s="1"/>
  <c r="E60" i="29" s="1"/>
  <c r="F1151" i="29"/>
  <c r="D1151" i="29" s="1"/>
  <c r="C1151" i="29" s="1"/>
  <c r="I1151" i="29"/>
  <c r="H1151" i="29" s="1"/>
  <c r="E1151" i="29" s="1"/>
  <c r="F1392" i="29"/>
  <c r="D1392" i="29" s="1"/>
  <c r="C1392" i="29" s="1"/>
  <c r="I1392" i="29"/>
  <c r="H1392" i="29" s="1"/>
  <c r="E1392" i="29" s="1"/>
  <c r="F1732" i="29"/>
  <c r="D1732" i="29" s="1"/>
  <c r="C1732" i="29" s="1"/>
  <c r="I1732" i="29"/>
  <c r="H1732" i="29" s="1"/>
  <c r="E1732" i="29" s="1"/>
  <c r="F2381" i="29"/>
  <c r="D2381" i="29" s="1"/>
  <c r="C2381" i="29" s="1"/>
  <c r="I2381" i="29"/>
  <c r="H2381" i="29" s="1"/>
  <c r="E2381" i="29" s="1"/>
  <c r="F1798" i="29"/>
  <c r="D1798" i="29" s="1"/>
  <c r="C1798" i="29" s="1"/>
  <c r="I1798" i="29"/>
  <c r="H1798" i="29" s="1"/>
  <c r="E1798" i="29" s="1"/>
  <c r="F2879" i="29"/>
  <c r="D2879" i="29" s="1"/>
  <c r="C2879" i="29" s="1"/>
  <c r="I2879" i="29"/>
  <c r="H2879" i="29" s="1"/>
  <c r="E2879" i="29" s="1"/>
  <c r="F3441" i="29"/>
  <c r="D3441" i="29" s="1"/>
  <c r="I3441" i="29"/>
  <c r="H3441" i="29" s="1"/>
  <c r="E3441" i="29" s="1"/>
  <c r="F3253" i="29"/>
  <c r="D3253" i="29" s="1"/>
  <c r="I3253" i="29"/>
  <c r="H3253" i="29" s="1"/>
  <c r="E3253" i="29" s="1"/>
  <c r="F3028" i="29"/>
  <c r="D3028" i="29" s="1"/>
  <c r="C3028" i="29" s="1"/>
  <c r="I3028" i="29"/>
  <c r="H3028" i="29" s="1"/>
  <c r="E3028" i="29" s="1"/>
  <c r="F755" i="29"/>
  <c r="D755" i="29" s="1"/>
  <c r="C755" i="29" s="1"/>
  <c r="I755" i="29"/>
  <c r="H755" i="29" s="1"/>
  <c r="E755" i="29" s="1"/>
  <c r="F612" i="29"/>
  <c r="D612" i="29" s="1"/>
  <c r="C612" i="29" s="1"/>
  <c r="I612" i="29"/>
  <c r="H612" i="29" s="1"/>
  <c r="E612" i="29" s="1"/>
  <c r="F215" i="29"/>
  <c r="D215" i="29" s="1"/>
  <c r="C215" i="29" s="1"/>
  <c r="I215" i="29"/>
  <c r="H215" i="29" s="1"/>
  <c r="E215" i="29" s="1"/>
  <c r="F1337" i="29"/>
  <c r="D1337" i="29" s="1"/>
  <c r="C1337" i="29" s="1"/>
  <c r="I1337" i="29"/>
  <c r="H1337" i="29" s="1"/>
  <c r="E1337" i="29" s="1"/>
  <c r="F588" i="29"/>
  <c r="D588" i="29" s="1"/>
  <c r="C588" i="29" s="1"/>
  <c r="I588" i="29"/>
  <c r="H588" i="29" s="1"/>
  <c r="E588" i="29" s="1"/>
  <c r="F272" i="29"/>
  <c r="D272" i="29" s="1"/>
  <c r="C272" i="29" s="1"/>
  <c r="I272" i="29"/>
  <c r="H272" i="29" s="1"/>
  <c r="E272" i="29" s="1"/>
  <c r="F2017" i="29"/>
  <c r="D2017" i="29" s="1"/>
  <c r="C2017" i="29" s="1"/>
  <c r="I2017" i="29"/>
  <c r="H2017" i="29" s="1"/>
  <c r="E2017" i="29" s="1"/>
  <c r="F2260" i="29"/>
  <c r="D2260" i="29" s="1"/>
  <c r="C2260" i="29" s="1"/>
  <c r="I2260" i="29"/>
  <c r="H2260" i="29" s="1"/>
  <c r="E2260" i="29" s="1"/>
  <c r="F2937" i="29"/>
  <c r="D2937" i="29" s="1"/>
  <c r="C2937" i="29" s="1"/>
  <c r="I2937" i="29"/>
  <c r="H2937" i="29" s="1"/>
  <c r="E2937" i="29" s="1"/>
  <c r="F2589" i="29"/>
  <c r="D2589" i="29" s="1"/>
  <c r="C2589" i="29" s="1"/>
  <c r="I2589" i="29"/>
  <c r="H2589" i="29" s="1"/>
  <c r="E2589" i="29" s="1"/>
  <c r="F3151" i="29"/>
  <c r="D3151" i="29" s="1"/>
  <c r="I3151" i="29"/>
  <c r="H3151" i="29" s="1"/>
  <c r="E3151" i="29" s="1"/>
  <c r="F1644" i="29"/>
  <c r="D1644" i="29" s="1"/>
  <c r="C1644" i="29" s="1"/>
  <c r="I1644" i="29"/>
  <c r="H1644" i="29" s="1"/>
  <c r="E1644" i="29" s="1"/>
  <c r="F1783" i="29"/>
  <c r="D1783" i="29" s="1"/>
  <c r="C1783" i="29" s="1"/>
  <c r="I1783" i="29"/>
  <c r="H1783" i="29" s="1"/>
  <c r="E1783" i="29" s="1"/>
  <c r="F2074" i="29"/>
  <c r="D2074" i="29" s="1"/>
  <c r="C2074" i="29" s="1"/>
  <c r="I2074" i="29"/>
  <c r="H2074" i="29" s="1"/>
  <c r="E2074" i="29" s="1"/>
  <c r="F3476" i="29"/>
  <c r="D3476" i="29" s="1"/>
  <c r="C3476" i="29" s="1"/>
  <c r="I3476" i="29"/>
  <c r="H3476" i="29" s="1"/>
  <c r="E3476" i="29" s="1"/>
  <c r="F117" i="29"/>
  <c r="D117" i="29" s="1"/>
  <c r="C117" i="29" s="1"/>
  <c r="I117" i="29"/>
  <c r="H117" i="29" s="1"/>
  <c r="E117" i="29" s="1"/>
  <c r="F999" i="29"/>
  <c r="D999" i="29" s="1"/>
  <c r="C999" i="29" s="1"/>
  <c r="I999" i="29"/>
  <c r="H999" i="29" s="1"/>
  <c r="E999" i="29" s="1"/>
  <c r="F506" i="29"/>
  <c r="D506" i="29" s="1"/>
  <c r="C506" i="29" s="1"/>
  <c r="I506" i="29"/>
  <c r="H506" i="29" s="1"/>
  <c r="E506" i="29" s="1"/>
  <c r="F13" i="29"/>
  <c r="D13" i="29" s="1"/>
  <c r="C13" i="29" s="1"/>
  <c r="I13" i="29"/>
  <c r="H13" i="29" s="1"/>
  <c r="E13" i="29" s="1"/>
  <c r="F530" i="29"/>
  <c r="D530" i="29" s="1"/>
  <c r="C530" i="29" s="1"/>
  <c r="I530" i="29"/>
  <c r="H530" i="29" s="1"/>
  <c r="E530" i="29" s="1"/>
  <c r="F1250" i="29"/>
  <c r="D1250" i="29" s="1"/>
  <c r="C1250" i="29" s="1"/>
  <c r="I1250" i="29"/>
  <c r="H1250" i="29" s="1"/>
  <c r="E1250" i="29" s="1"/>
  <c r="F320" i="29"/>
  <c r="D320" i="29" s="1"/>
  <c r="C320" i="29" s="1"/>
  <c r="I320" i="29"/>
  <c r="H320" i="29" s="1"/>
  <c r="E320" i="29" s="1"/>
  <c r="F2314" i="29"/>
  <c r="D2314" i="29" s="1"/>
  <c r="C2314" i="29" s="1"/>
  <c r="I2314" i="29"/>
  <c r="H2314" i="29" s="1"/>
  <c r="E2314" i="29" s="1"/>
  <c r="F3373" i="29"/>
  <c r="D3373" i="29" s="1"/>
  <c r="I3373" i="29"/>
  <c r="H3373" i="29" s="1"/>
  <c r="E3373" i="29" s="1"/>
  <c r="F1917" i="29"/>
  <c r="D1917" i="29" s="1"/>
  <c r="C1917" i="29" s="1"/>
  <c r="I1917" i="29"/>
  <c r="H1917" i="29" s="1"/>
  <c r="E1917" i="29" s="1"/>
  <c r="F2770" i="29"/>
  <c r="D2770" i="29" s="1"/>
  <c r="C2770" i="29" s="1"/>
  <c r="I2770" i="29"/>
  <c r="H2770" i="29" s="1"/>
  <c r="E2770" i="29" s="1"/>
  <c r="F2582" i="29"/>
  <c r="D2582" i="29" s="1"/>
  <c r="C2582" i="29" s="1"/>
  <c r="I2582" i="29"/>
  <c r="H2582" i="29" s="1"/>
  <c r="E2582" i="29" s="1"/>
  <c r="F1849" i="29"/>
  <c r="D1849" i="29" s="1"/>
  <c r="C1849" i="29" s="1"/>
  <c r="I1849" i="29"/>
  <c r="H1849" i="29" s="1"/>
  <c r="E1849" i="29" s="1"/>
  <c r="F2488" i="29"/>
  <c r="D2488" i="29" s="1"/>
  <c r="C2488" i="29" s="1"/>
  <c r="I2488" i="29"/>
  <c r="H2488" i="29" s="1"/>
  <c r="E2488" i="29" s="1"/>
  <c r="F1413" i="29"/>
  <c r="D1413" i="29" s="1"/>
  <c r="C1413" i="29" s="1"/>
  <c r="I1413" i="29"/>
  <c r="H1413" i="29" s="1"/>
  <c r="E1413" i="29" s="1"/>
  <c r="F936" i="29"/>
  <c r="D936" i="29" s="1"/>
  <c r="C936" i="29" s="1"/>
  <c r="I936" i="29"/>
  <c r="H936" i="29" s="1"/>
  <c r="E936" i="29" s="1"/>
  <c r="F187" i="29"/>
  <c r="D187" i="29" s="1"/>
  <c r="C187" i="29" s="1"/>
  <c r="I187" i="29"/>
  <c r="H187" i="29" s="1"/>
  <c r="E187" i="29" s="1"/>
  <c r="F686" i="29"/>
  <c r="D686" i="29" s="1"/>
  <c r="C686" i="29" s="1"/>
  <c r="I686" i="29"/>
  <c r="H686" i="29" s="1"/>
  <c r="E686" i="29" s="1"/>
  <c r="F113" i="29"/>
  <c r="D113" i="29" s="1"/>
  <c r="C113" i="29" s="1"/>
  <c r="I113" i="29"/>
  <c r="H113" i="29" s="1"/>
  <c r="E113" i="29" s="1"/>
  <c r="F1596" i="29"/>
  <c r="D1596" i="29" s="1"/>
  <c r="C1596" i="29" s="1"/>
  <c r="I1596" i="29"/>
  <c r="H1596" i="29" s="1"/>
  <c r="E1596" i="29" s="1"/>
  <c r="F1912" i="29"/>
  <c r="D1912" i="29" s="1"/>
  <c r="C1912" i="29" s="1"/>
  <c r="I1912" i="29"/>
  <c r="H1912" i="29" s="1"/>
  <c r="E1912" i="29" s="1"/>
  <c r="F2247" i="29"/>
  <c r="D2247" i="29" s="1"/>
  <c r="C2247" i="29" s="1"/>
  <c r="I2247" i="29"/>
  <c r="H2247" i="29" s="1"/>
  <c r="E2247" i="29" s="1"/>
  <c r="F2862" i="29"/>
  <c r="D2862" i="29" s="1"/>
  <c r="C2862" i="29" s="1"/>
  <c r="I2862" i="29"/>
  <c r="H2862" i="29" s="1"/>
  <c r="E2862" i="29" s="1"/>
  <c r="F3424" i="29"/>
  <c r="D3424" i="29" s="1"/>
  <c r="I3424" i="29"/>
  <c r="H3424" i="29" s="1"/>
  <c r="E3424" i="29" s="1"/>
  <c r="F2851" i="29"/>
  <c r="D2851" i="29" s="1"/>
  <c r="C2851" i="29" s="1"/>
  <c r="I2851" i="29"/>
  <c r="H2851" i="29" s="1"/>
  <c r="E2851" i="29" s="1"/>
  <c r="F3015" i="29"/>
  <c r="D3015" i="29" s="1"/>
  <c r="C3015" i="29" s="1"/>
  <c r="I3015" i="29"/>
  <c r="H3015" i="29" s="1"/>
  <c r="E3015" i="29" s="1"/>
  <c r="F1623" i="29"/>
  <c r="D1623" i="29" s="1"/>
  <c r="C1623" i="29" s="1"/>
  <c r="I1623" i="29"/>
  <c r="H1623" i="29" s="1"/>
  <c r="E1623" i="29" s="1"/>
  <c r="F1483" i="29"/>
  <c r="D1483" i="29" s="1"/>
  <c r="C1483" i="29" s="1"/>
  <c r="I1483" i="29"/>
  <c r="H1483" i="29" s="1"/>
  <c r="E1483" i="29" s="1"/>
  <c r="F2872" i="29"/>
  <c r="D2872" i="29" s="1"/>
  <c r="C2872" i="29" s="1"/>
  <c r="I2872" i="29"/>
  <c r="H2872" i="29" s="1"/>
  <c r="E2872" i="29" s="1"/>
  <c r="F2006" i="29"/>
  <c r="D2006" i="29" s="1"/>
  <c r="C2006" i="29" s="1"/>
  <c r="I2006" i="29"/>
  <c r="H2006" i="29" s="1"/>
  <c r="E2006" i="29" s="1"/>
  <c r="F3422" i="29"/>
  <c r="D3422" i="29" s="1"/>
  <c r="I3422" i="29"/>
  <c r="H3422" i="29" s="1"/>
  <c r="E3422" i="29" s="1"/>
  <c r="F3033" i="29"/>
  <c r="D3033" i="29" s="1"/>
  <c r="C3033" i="29" s="1"/>
  <c r="I3033" i="29"/>
  <c r="H3033" i="29" s="1"/>
  <c r="E3033" i="29" s="1"/>
  <c r="F673" i="29"/>
  <c r="D673" i="29" s="1"/>
  <c r="C673" i="29" s="1"/>
  <c r="I673" i="29"/>
  <c r="H673" i="29" s="1"/>
  <c r="E673" i="29" s="1"/>
  <c r="F1208" i="29"/>
  <c r="D1208" i="29" s="1"/>
  <c r="C1208" i="29" s="1"/>
  <c r="I1208" i="29"/>
  <c r="H1208" i="29" s="1"/>
  <c r="E1208" i="29" s="1"/>
  <c r="F958" i="29"/>
  <c r="D958" i="29" s="1"/>
  <c r="C958" i="29" s="1"/>
  <c r="I958" i="29"/>
  <c r="H958" i="29" s="1"/>
  <c r="E958" i="29" s="1"/>
  <c r="F1165" i="29"/>
  <c r="D1165" i="29" s="1"/>
  <c r="C1165" i="29" s="1"/>
  <c r="I1165" i="29"/>
  <c r="H1165" i="29" s="1"/>
  <c r="E1165" i="29" s="1"/>
  <c r="F1875" i="29"/>
  <c r="D1875" i="29" s="1"/>
  <c r="C1875" i="29" s="1"/>
  <c r="I1875" i="29"/>
  <c r="H1875" i="29" s="1"/>
  <c r="E1875" i="29" s="1"/>
  <c r="F2184" i="29"/>
  <c r="D2184" i="29" s="1"/>
  <c r="C2184" i="29" s="1"/>
  <c r="I2184" i="29"/>
  <c r="H2184" i="29" s="1"/>
  <c r="E2184" i="29" s="1"/>
  <c r="F2588" i="29"/>
  <c r="D2588" i="29" s="1"/>
  <c r="C2588" i="29" s="1"/>
  <c r="I2588" i="29"/>
  <c r="H2588" i="29" s="1"/>
  <c r="E2588" i="29" s="1"/>
  <c r="F3134" i="29"/>
  <c r="D3134" i="29" s="1"/>
  <c r="C3134" i="29" s="1"/>
  <c r="I3134" i="29"/>
  <c r="H3134" i="29" s="1"/>
  <c r="E3134" i="29" s="1"/>
  <c r="F1603" i="29"/>
  <c r="D1603" i="29" s="1"/>
  <c r="C1603" i="29" s="1"/>
  <c r="I1603" i="29"/>
  <c r="H1603" i="29" s="1"/>
  <c r="E1603" i="29" s="1"/>
  <c r="F1750" i="29"/>
  <c r="D1750" i="29" s="1"/>
  <c r="C1750" i="29" s="1"/>
  <c r="I1750" i="29"/>
  <c r="H1750" i="29" s="1"/>
  <c r="E1750" i="29" s="1"/>
  <c r="F3063" i="29"/>
  <c r="D3063" i="29" s="1"/>
  <c r="C3063" i="29" s="1"/>
  <c r="I3063" i="29"/>
  <c r="H3063" i="29" s="1"/>
  <c r="E3063" i="29" s="1"/>
  <c r="F2221" i="29"/>
  <c r="D2221" i="29" s="1"/>
  <c r="C2221" i="29" s="1"/>
  <c r="I2221" i="29"/>
  <c r="H2221" i="29" s="1"/>
  <c r="E2221" i="29" s="1"/>
  <c r="F420" i="29"/>
  <c r="D420" i="29" s="1"/>
  <c r="C420" i="29" s="1"/>
  <c r="I420" i="29"/>
  <c r="H420" i="29" s="1"/>
  <c r="E420" i="29" s="1"/>
  <c r="F23" i="29"/>
  <c r="D23" i="29" s="1"/>
  <c r="C23" i="29" s="1"/>
  <c r="I23" i="29"/>
  <c r="H23" i="29" s="1"/>
  <c r="E23" i="29" s="1"/>
  <c r="F1145" i="29"/>
  <c r="D1145" i="29" s="1"/>
  <c r="C1145" i="29" s="1"/>
  <c r="I1145" i="29"/>
  <c r="H1145" i="29" s="1"/>
  <c r="E1145" i="29" s="1"/>
  <c r="F396" i="29"/>
  <c r="D396" i="29" s="1"/>
  <c r="C396" i="29" s="1"/>
  <c r="I396" i="29"/>
  <c r="H396" i="29" s="1"/>
  <c r="E396" i="29" s="1"/>
  <c r="F1487" i="29"/>
  <c r="D1487" i="29" s="1"/>
  <c r="C1487" i="29" s="1"/>
  <c r="I1487" i="29"/>
  <c r="H1487" i="29" s="1"/>
  <c r="E1487" i="29" s="1"/>
  <c r="F1825" i="29"/>
  <c r="D1825" i="29" s="1"/>
  <c r="C1825" i="29" s="1"/>
  <c r="I1825" i="29"/>
  <c r="H1825" i="29" s="1"/>
  <c r="E1825" i="29" s="1"/>
  <c r="F2068" i="29"/>
  <c r="D2068" i="29" s="1"/>
  <c r="C2068" i="29" s="1"/>
  <c r="I2068" i="29"/>
  <c r="H2068" i="29" s="1"/>
  <c r="E2068" i="29" s="1"/>
  <c r="F2745" i="29"/>
  <c r="D2745" i="29" s="1"/>
  <c r="C2745" i="29" s="1"/>
  <c r="I2745" i="29"/>
  <c r="H2745" i="29" s="1"/>
  <c r="E2745" i="29" s="1"/>
  <c r="F2364" i="29"/>
  <c r="D2364" i="29" s="1"/>
  <c r="C2364" i="29" s="1"/>
  <c r="I2364" i="29"/>
  <c r="H2364" i="29" s="1"/>
  <c r="E2364" i="29" s="1"/>
  <c r="F2959" i="29"/>
  <c r="D2959" i="29" s="1"/>
  <c r="C2959" i="29" s="1"/>
  <c r="I2959" i="29"/>
  <c r="H2959" i="29" s="1"/>
  <c r="E2959" i="29" s="1"/>
  <c r="F1772" i="29"/>
  <c r="D1772" i="29" s="1"/>
  <c r="C1772" i="29" s="1"/>
  <c r="I1772" i="29"/>
  <c r="H1772" i="29" s="1"/>
  <c r="E1772" i="29" s="1"/>
  <c r="F899" i="29"/>
  <c r="D899" i="29" s="1"/>
  <c r="C899" i="29" s="1"/>
  <c r="I899" i="29"/>
  <c r="H899" i="29" s="1"/>
  <c r="E899" i="29" s="1"/>
  <c r="F3268" i="29"/>
  <c r="D3268" i="29" s="1"/>
  <c r="I3268" i="29"/>
  <c r="H3268" i="29" s="1"/>
  <c r="E3268" i="29" s="1"/>
  <c r="F1472" i="29"/>
  <c r="D1472" i="29" s="1"/>
  <c r="C1472" i="29" s="1"/>
  <c r="I1472" i="29"/>
  <c r="H1472" i="29" s="1"/>
  <c r="E1472" i="29" s="1"/>
  <c r="F949" i="29"/>
  <c r="D949" i="29" s="1"/>
  <c r="C949" i="29" s="1"/>
  <c r="I949" i="29"/>
  <c r="H949" i="29" s="1"/>
  <c r="E949" i="29" s="1"/>
  <c r="F472" i="29"/>
  <c r="D472" i="29" s="1"/>
  <c r="C472" i="29" s="1"/>
  <c r="I472" i="29"/>
  <c r="H472" i="29" s="1"/>
  <c r="E472" i="29" s="1"/>
  <c r="F1338" i="29"/>
  <c r="D1338" i="29" s="1"/>
  <c r="C1338" i="29" s="1"/>
  <c r="I1338" i="29"/>
  <c r="H1338" i="29" s="1"/>
  <c r="E1338" i="29" s="1"/>
  <c r="F222" i="29"/>
  <c r="D222" i="29" s="1"/>
  <c r="C222" i="29" s="1"/>
  <c r="I222" i="29"/>
  <c r="H222" i="29" s="1"/>
  <c r="E222" i="29" s="1"/>
  <c r="F2031" i="29"/>
  <c r="D2031" i="29" s="1"/>
  <c r="C2031" i="29" s="1"/>
  <c r="I2031" i="29"/>
  <c r="H2031" i="29" s="1"/>
  <c r="E2031" i="29" s="1"/>
  <c r="F210" i="29"/>
  <c r="D210" i="29" s="1"/>
  <c r="C210" i="29" s="1"/>
  <c r="I210" i="29"/>
  <c r="H210" i="29" s="1"/>
  <c r="E210" i="29" s="1"/>
  <c r="F1309" i="29"/>
  <c r="D1309" i="29" s="1"/>
  <c r="C1309" i="29" s="1"/>
  <c r="I1309" i="29"/>
  <c r="H1309" i="29" s="1"/>
  <c r="E1309" i="29" s="1"/>
  <c r="F801" i="29"/>
  <c r="D801" i="29" s="1"/>
  <c r="C801" i="29" s="1"/>
  <c r="I801" i="29"/>
  <c r="H801" i="29" s="1"/>
  <c r="E801" i="29" s="1"/>
  <c r="F2365" i="29"/>
  <c r="D2365" i="29" s="1"/>
  <c r="C2365" i="29" s="1"/>
  <c r="I2365" i="29"/>
  <c r="H2365" i="29" s="1"/>
  <c r="E2365" i="29" s="1"/>
  <c r="F2960" i="29"/>
  <c r="D2960" i="29" s="1"/>
  <c r="C2960" i="29" s="1"/>
  <c r="I2960" i="29"/>
  <c r="H2960" i="29" s="1"/>
  <c r="E2960" i="29" s="1"/>
  <c r="F2349" i="29"/>
  <c r="D2349" i="29" s="1"/>
  <c r="C2349" i="29" s="1"/>
  <c r="I2349" i="29"/>
  <c r="H2349" i="29" s="1"/>
  <c r="E2349" i="29" s="1"/>
  <c r="F3286" i="29"/>
  <c r="D3286" i="29" s="1"/>
  <c r="I3286" i="29"/>
  <c r="H3286" i="29" s="1"/>
  <c r="E3286" i="29" s="1"/>
  <c r="F3272" i="29"/>
  <c r="D3272" i="29" s="1"/>
  <c r="I3272" i="29"/>
  <c r="H3272" i="29" s="1"/>
  <c r="E3272" i="29" s="1"/>
  <c r="F307" i="29"/>
  <c r="D307" i="29" s="1"/>
  <c r="C307" i="29" s="1"/>
  <c r="I307" i="29"/>
  <c r="H307" i="29" s="1"/>
  <c r="E307" i="29" s="1"/>
  <c r="F886" i="29"/>
  <c r="D886" i="29" s="1"/>
  <c r="C886" i="29" s="1"/>
  <c r="I886" i="29"/>
  <c r="H886" i="29" s="1"/>
  <c r="E886" i="29" s="1"/>
  <c r="F409" i="29"/>
  <c r="D409" i="29" s="1"/>
  <c r="C409" i="29" s="1"/>
  <c r="I409" i="29"/>
  <c r="H409" i="29" s="1"/>
  <c r="E409" i="29" s="1"/>
  <c r="F1275" i="29"/>
  <c r="D1275" i="29" s="1"/>
  <c r="C1275" i="29" s="1"/>
  <c r="I1275" i="29"/>
  <c r="H1275" i="29" s="1"/>
  <c r="E1275" i="29" s="1"/>
  <c r="F751" i="29"/>
  <c r="D751" i="29" s="1"/>
  <c r="C751" i="29" s="1"/>
  <c r="I751" i="29"/>
  <c r="H751" i="29" s="1"/>
  <c r="E751" i="29" s="1"/>
  <c r="F2208" i="29"/>
  <c r="D2208" i="29" s="1"/>
  <c r="C2208" i="29" s="1"/>
  <c r="I2208" i="29"/>
  <c r="H2208" i="29" s="1"/>
  <c r="E2208" i="29" s="1"/>
  <c r="I994" i="29"/>
  <c r="H994" i="29" s="1"/>
  <c r="E994" i="29" s="1"/>
  <c r="F994" i="29"/>
  <c r="D994" i="29" s="1"/>
  <c r="C994" i="29" s="1"/>
  <c r="F1691" i="29"/>
  <c r="D1691" i="29" s="1"/>
  <c r="C1691" i="29" s="1"/>
  <c r="I1691" i="29"/>
  <c r="H1691" i="29" s="1"/>
  <c r="E1691" i="29" s="1"/>
  <c r="F3404" i="29"/>
  <c r="D3404" i="29" s="1"/>
  <c r="I3404" i="29"/>
  <c r="H3404" i="29" s="1"/>
  <c r="E3404" i="29" s="1"/>
  <c r="F2089" i="29"/>
  <c r="D2089" i="29" s="1"/>
  <c r="C2089" i="29" s="1"/>
  <c r="I2089" i="29"/>
  <c r="H2089" i="29" s="1"/>
  <c r="E2089" i="29" s="1"/>
  <c r="F3041" i="29"/>
  <c r="D3041" i="29" s="1"/>
  <c r="C3041" i="29" s="1"/>
  <c r="I3041" i="29"/>
  <c r="H3041" i="29" s="1"/>
  <c r="E3041" i="29" s="1"/>
  <c r="F2853" i="29"/>
  <c r="D2853" i="29" s="1"/>
  <c r="C2853" i="29" s="1"/>
  <c r="I2853" i="29"/>
  <c r="H2853" i="29" s="1"/>
  <c r="E2853" i="29" s="1"/>
  <c r="F2467" i="29"/>
  <c r="D2467" i="29" s="1"/>
  <c r="C2467" i="29" s="1"/>
  <c r="I2467" i="29"/>
  <c r="H2467" i="29" s="1"/>
  <c r="E2467" i="29" s="1"/>
  <c r="F3449" i="29"/>
  <c r="D3449" i="29" s="1"/>
  <c r="C3449" i="29" s="1"/>
  <c r="I3449" i="29"/>
  <c r="H3449" i="29" s="1"/>
  <c r="E3449" i="29" s="1"/>
  <c r="F213" i="29"/>
  <c r="D213" i="29" s="1"/>
  <c r="C213" i="29" s="1"/>
  <c r="I213" i="29"/>
  <c r="H213" i="29" s="1"/>
  <c r="E213" i="29" s="1"/>
  <c r="F1095" i="29"/>
  <c r="D1095" i="29" s="1"/>
  <c r="C1095" i="29" s="1"/>
  <c r="I1095" i="29"/>
  <c r="H1095" i="29" s="1"/>
  <c r="E1095" i="29" s="1"/>
  <c r="F602" i="29"/>
  <c r="D602" i="29" s="1"/>
  <c r="C602" i="29" s="1"/>
  <c r="I602" i="29"/>
  <c r="H602" i="29" s="1"/>
  <c r="E602" i="29" s="1"/>
  <c r="F109" i="29"/>
  <c r="D109" i="29" s="1"/>
  <c r="C109" i="29" s="1"/>
  <c r="I109" i="29"/>
  <c r="H109" i="29" s="1"/>
  <c r="E109" i="29" s="1"/>
  <c r="F880" i="29"/>
  <c r="D880" i="29" s="1"/>
  <c r="C880" i="29" s="1"/>
  <c r="I880" i="29"/>
  <c r="H880" i="29" s="1"/>
  <c r="E880" i="29" s="1"/>
  <c r="F1452" i="29"/>
  <c r="D1452" i="29" s="1"/>
  <c r="C1452" i="29" s="1"/>
  <c r="I1452" i="29"/>
  <c r="H1452" i="29" s="1"/>
  <c r="E1452" i="29" s="1"/>
  <c r="F749" i="29"/>
  <c r="D749" i="29" s="1"/>
  <c r="C749" i="29" s="1"/>
  <c r="I749" i="29"/>
  <c r="H749" i="29" s="1"/>
  <c r="E749" i="29" s="1"/>
  <c r="F2454" i="29"/>
  <c r="D2454" i="29" s="1"/>
  <c r="C2454" i="29" s="1"/>
  <c r="I2454" i="29"/>
  <c r="H2454" i="29" s="1"/>
  <c r="E2454" i="29" s="1"/>
  <c r="I3469" i="29"/>
  <c r="H3469" i="29" s="1"/>
  <c r="E3469" i="29" s="1"/>
  <c r="F3469" i="29"/>
  <c r="D3469" i="29" s="1"/>
  <c r="C3469" i="29" s="1"/>
  <c r="F2480" i="29"/>
  <c r="D2480" i="29" s="1"/>
  <c r="C2480" i="29" s="1"/>
  <c r="I2480" i="29"/>
  <c r="H2480" i="29" s="1"/>
  <c r="E2480" i="29" s="1"/>
  <c r="F1980" i="29"/>
  <c r="D1980" i="29" s="1"/>
  <c r="C1980" i="29" s="1"/>
  <c r="I1980" i="29"/>
  <c r="H1980" i="29" s="1"/>
  <c r="E1980" i="29" s="1"/>
  <c r="F2635" i="29"/>
  <c r="D2635" i="29" s="1"/>
  <c r="C2635" i="29" s="1"/>
  <c r="I2635" i="29"/>
  <c r="H2635" i="29" s="1"/>
  <c r="E2635" i="29" s="1"/>
  <c r="F2612" i="29"/>
  <c r="D2612" i="29" s="1"/>
  <c r="C2612" i="29" s="1"/>
  <c r="I2612" i="29"/>
  <c r="H2612" i="29" s="1"/>
  <c r="E2612" i="29" s="1"/>
  <c r="F3401" i="29"/>
  <c r="D3401" i="29" s="1"/>
  <c r="I3401" i="29"/>
  <c r="H3401" i="29" s="1"/>
  <c r="E3401" i="29" s="1"/>
  <c r="F406" i="29"/>
  <c r="D406" i="29" s="1"/>
  <c r="C406" i="29" s="1"/>
  <c r="I406" i="29"/>
  <c r="H406" i="29" s="1"/>
  <c r="E406" i="29" s="1"/>
  <c r="F1544" i="29"/>
  <c r="D1544" i="29" s="1"/>
  <c r="C1544" i="29" s="1"/>
  <c r="I1544" i="29"/>
  <c r="H1544" i="29" s="1"/>
  <c r="E1544" i="29" s="1"/>
  <c r="F795" i="29"/>
  <c r="D795" i="29" s="1"/>
  <c r="C795" i="29" s="1"/>
  <c r="I795" i="29"/>
  <c r="H795" i="29" s="1"/>
  <c r="E795" i="29" s="1"/>
  <c r="F271" i="29"/>
  <c r="D271" i="29" s="1"/>
  <c r="C271" i="29" s="1"/>
  <c r="I271" i="29"/>
  <c r="H271" i="29" s="1"/>
  <c r="E271" i="29" s="1"/>
  <c r="F1728" i="29"/>
  <c r="D1728" i="29" s="1"/>
  <c r="C1728" i="29" s="1"/>
  <c r="I1728" i="29"/>
  <c r="H1728" i="29" s="1"/>
  <c r="E1728" i="29" s="1"/>
  <c r="F2211" i="29"/>
  <c r="D2211" i="29" s="1"/>
  <c r="C2211" i="29" s="1"/>
  <c r="I2211" i="29"/>
  <c r="H2211" i="29" s="1"/>
  <c r="E2211" i="29" s="1"/>
  <c r="F336" i="29"/>
  <c r="D336" i="29" s="1"/>
  <c r="C336" i="29" s="1"/>
  <c r="I336" i="29"/>
  <c r="H336" i="29" s="1"/>
  <c r="E336" i="29" s="1"/>
  <c r="F2924" i="29"/>
  <c r="D2924" i="29" s="1"/>
  <c r="C2924" i="29" s="1"/>
  <c r="I2924" i="29"/>
  <c r="H2924" i="29" s="1"/>
  <c r="E2924" i="29" s="1"/>
  <c r="F3470" i="29"/>
  <c r="D3470" i="29" s="1"/>
  <c r="C3470" i="29" s="1"/>
  <c r="I3470" i="29"/>
  <c r="H3470" i="29" s="1"/>
  <c r="E3470" i="29" s="1"/>
  <c r="F2817" i="29"/>
  <c r="D2817" i="29" s="1"/>
  <c r="C2817" i="29" s="1"/>
  <c r="I2817" i="29"/>
  <c r="H2817" i="29" s="1"/>
  <c r="E2817" i="29" s="1"/>
  <c r="F2629" i="29"/>
  <c r="D2629" i="29" s="1"/>
  <c r="C2629" i="29" s="1"/>
  <c r="I2629" i="29"/>
  <c r="H2629" i="29" s="1"/>
  <c r="E2629" i="29" s="1"/>
  <c r="F3379" i="29"/>
  <c r="D3379" i="29" s="1"/>
  <c r="I3379" i="29"/>
  <c r="H3379" i="29" s="1"/>
  <c r="E3379" i="29" s="1"/>
  <c r="F3000" i="29"/>
  <c r="D3000" i="29" s="1"/>
  <c r="C3000" i="29" s="1"/>
  <c r="I3000" i="29"/>
  <c r="H3000" i="29" s="1"/>
  <c r="E3000" i="29" s="1"/>
  <c r="F1012" i="29"/>
  <c r="D1012" i="29" s="1"/>
  <c r="C1012" i="29" s="1"/>
  <c r="I1012" i="29"/>
  <c r="H1012" i="29" s="1"/>
  <c r="E1012" i="29" s="1"/>
  <c r="F615" i="29"/>
  <c r="D615" i="29" s="1"/>
  <c r="C615" i="29" s="1"/>
  <c r="I615" i="29"/>
  <c r="H615" i="29" s="1"/>
  <c r="E615" i="29" s="1"/>
  <c r="F122" i="29"/>
  <c r="D122" i="29" s="1"/>
  <c r="C122" i="29" s="1"/>
  <c r="I122" i="29"/>
  <c r="H122" i="29" s="1"/>
  <c r="E122" i="29" s="1"/>
  <c r="F988" i="29"/>
  <c r="D988" i="29" s="1"/>
  <c r="C988" i="29" s="1"/>
  <c r="I988" i="29"/>
  <c r="H988" i="29" s="1"/>
  <c r="E988" i="29" s="1"/>
  <c r="F1500" i="29"/>
  <c r="D1500" i="29" s="1"/>
  <c r="C1500" i="29" s="1"/>
  <c r="I1500" i="29"/>
  <c r="H1500" i="29" s="1"/>
  <c r="E1500" i="29" s="1"/>
  <c r="F2417" i="29"/>
  <c r="D2417" i="29" s="1"/>
  <c r="C2417" i="29" s="1"/>
  <c r="I2417" i="29"/>
  <c r="H2417" i="29" s="1"/>
  <c r="E2417" i="29" s="1"/>
  <c r="F848" i="29"/>
  <c r="D848" i="29" s="1"/>
  <c r="C848" i="29" s="1"/>
  <c r="I848" i="29"/>
  <c r="H848" i="29" s="1"/>
  <c r="E848" i="29" s="1"/>
  <c r="F1627" i="29"/>
  <c r="D1627" i="29" s="1"/>
  <c r="C1627" i="29" s="1"/>
  <c r="I1627" i="29"/>
  <c r="H1627" i="29" s="1"/>
  <c r="E1627" i="29" s="1"/>
  <c r="F2989" i="29"/>
  <c r="D2989" i="29" s="1"/>
  <c r="C2989" i="29" s="1"/>
  <c r="I2989" i="29"/>
  <c r="H2989" i="29" s="1"/>
  <c r="E2989" i="29" s="1"/>
  <c r="F1674" i="29"/>
  <c r="D1674" i="29" s="1"/>
  <c r="C1674" i="29" s="1"/>
  <c r="I1674" i="29"/>
  <c r="H1674" i="29" s="1"/>
  <c r="E1674" i="29" s="1"/>
  <c r="F2642" i="29"/>
  <c r="D2642" i="29" s="1"/>
  <c r="C2642" i="29" s="1"/>
  <c r="I2642" i="29"/>
  <c r="H2642" i="29" s="1"/>
  <c r="E2642" i="29" s="1"/>
  <c r="F2446" i="29"/>
  <c r="D2446" i="29" s="1"/>
  <c r="C2446" i="29" s="1"/>
  <c r="I2446" i="29"/>
  <c r="H2446" i="29" s="1"/>
  <c r="E2446" i="29" s="1"/>
  <c r="I3323" i="29"/>
  <c r="H3323" i="29" s="1"/>
  <c r="E3323" i="29" s="1"/>
  <c r="F3323" i="29"/>
  <c r="D3323" i="29" s="1"/>
  <c r="F3144" i="29"/>
  <c r="D3144" i="29" s="1"/>
  <c r="I3144" i="29"/>
  <c r="H3144" i="29" s="1"/>
  <c r="E3144" i="29" s="1"/>
  <c r="F1285" i="29"/>
  <c r="D1285" i="29" s="1"/>
  <c r="C1285" i="29" s="1"/>
  <c r="I1285" i="29"/>
  <c r="H1285" i="29" s="1"/>
  <c r="E1285" i="29" s="1"/>
  <c r="F808" i="29"/>
  <c r="D808" i="29" s="1"/>
  <c r="C808" i="29" s="1"/>
  <c r="I808" i="29"/>
  <c r="H808" i="29" s="1"/>
  <c r="E808" i="29" s="1"/>
  <c r="F59" i="29"/>
  <c r="D59" i="29" s="1"/>
  <c r="C59" i="29" s="1"/>
  <c r="I59" i="29"/>
  <c r="H59" i="29" s="1"/>
  <c r="E59" i="29" s="1"/>
  <c r="F558" i="29"/>
  <c r="D558" i="29" s="1"/>
  <c r="C558" i="29" s="1"/>
  <c r="I558" i="29"/>
  <c r="H558" i="29" s="1"/>
  <c r="E558" i="29" s="1"/>
  <c r="F2367" i="29"/>
  <c r="D2367" i="29" s="1"/>
  <c r="C2367" i="29" s="1"/>
  <c r="I2367" i="29"/>
  <c r="H2367" i="29" s="1"/>
  <c r="E2367" i="29" s="1"/>
  <c r="F1364" i="29"/>
  <c r="D1364" i="29" s="1"/>
  <c r="C1364" i="29" s="1"/>
  <c r="I1364" i="29"/>
  <c r="H1364" i="29" s="1"/>
  <c r="E1364" i="29" s="1"/>
  <c r="F1784" i="29"/>
  <c r="D1784" i="29" s="1"/>
  <c r="C1784" i="29" s="1"/>
  <c r="I1784" i="29"/>
  <c r="H1784" i="29" s="1"/>
  <c r="E1784" i="29" s="1"/>
  <c r="F2026" i="29"/>
  <c r="D2026" i="29" s="1"/>
  <c r="C2026" i="29" s="1"/>
  <c r="I2026" i="29"/>
  <c r="H2026" i="29" s="1"/>
  <c r="E2026" i="29" s="1"/>
  <c r="F2990" i="29"/>
  <c r="D2990" i="29" s="1"/>
  <c r="C2990" i="29" s="1"/>
  <c r="I2990" i="29"/>
  <c r="H2990" i="29" s="1"/>
  <c r="E2990" i="29" s="1"/>
  <c r="F2278" i="29"/>
  <c r="D2278" i="29" s="1"/>
  <c r="C2278" i="29" s="1"/>
  <c r="I2278" i="29"/>
  <c r="H2278" i="29" s="1"/>
  <c r="E2278" i="29" s="1"/>
  <c r="F1958" i="29"/>
  <c r="D1958" i="29" s="1"/>
  <c r="C1958" i="29" s="1"/>
  <c r="I1958" i="29"/>
  <c r="H1958" i="29" s="1"/>
  <c r="E1958" i="29" s="1"/>
  <c r="F3289" i="29"/>
  <c r="D3289" i="29" s="1"/>
  <c r="I3289" i="29"/>
  <c r="H3289" i="29" s="1"/>
  <c r="E3289" i="29" s="1"/>
  <c r="F3273" i="29"/>
  <c r="D3273" i="29" s="1"/>
  <c r="I3273" i="29"/>
  <c r="H3273" i="29" s="1"/>
  <c r="E3273" i="29" s="1"/>
  <c r="F20" i="29"/>
  <c r="D20" i="29" s="1"/>
  <c r="C20" i="29" s="1"/>
  <c r="I20" i="29"/>
  <c r="H20" i="29" s="1"/>
  <c r="E20" i="29" s="1"/>
  <c r="F1222" i="29"/>
  <c r="D1222" i="29" s="1"/>
  <c r="C1222" i="29" s="1"/>
  <c r="I1222" i="29"/>
  <c r="H1222" i="29" s="1"/>
  <c r="E1222" i="29" s="1"/>
  <c r="F745" i="29"/>
  <c r="D745" i="29" s="1"/>
  <c r="C745" i="29" s="1"/>
  <c r="I745" i="29"/>
  <c r="H745" i="29" s="1"/>
  <c r="E745" i="29" s="1"/>
  <c r="F1611" i="29"/>
  <c r="D1611" i="29" s="1"/>
  <c r="C1611" i="29" s="1"/>
  <c r="I1611" i="29"/>
  <c r="H1611" i="29" s="1"/>
  <c r="E1611" i="29" s="1"/>
  <c r="F1087" i="29"/>
  <c r="D1087" i="29" s="1"/>
  <c r="C1087" i="29" s="1"/>
  <c r="I1087" i="29"/>
  <c r="H1087" i="29" s="1"/>
  <c r="E1087" i="29" s="1"/>
  <c r="F1249" i="29"/>
  <c r="D1249" i="29" s="1"/>
  <c r="C1249" i="29" s="1"/>
  <c r="I1249" i="29"/>
  <c r="H1249" i="29" s="1"/>
  <c r="E1249" i="29" s="1"/>
  <c r="F1668" i="29"/>
  <c r="D1668" i="29" s="1"/>
  <c r="C1668" i="29" s="1"/>
  <c r="I1668" i="29"/>
  <c r="H1668" i="29" s="1"/>
  <c r="E1668" i="29" s="1"/>
  <c r="F2288" i="29"/>
  <c r="D2288" i="29" s="1"/>
  <c r="C2288" i="29" s="1"/>
  <c r="I2288" i="29"/>
  <c r="H2288" i="29" s="1"/>
  <c r="E2288" i="29" s="1"/>
  <c r="F1670" i="29"/>
  <c r="D1670" i="29" s="1"/>
  <c r="C1670" i="29" s="1"/>
  <c r="I1670" i="29"/>
  <c r="H1670" i="29" s="1"/>
  <c r="E1670" i="29" s="1"/>
  <c r="F3071" i="29"/>
  <c r="D3071" i="29" s="1"/>
  <c r="C3071" i="29" s="1"/>
  <c r="I3071" i="29"/>
  <c r="H3071" i="29" s="1"/>
  <c r="E3071" i="29" s="1"/>
  <c r="F1979" i="29"/>
  <c r="D1979" i="29" s="1"/>
  <c r="C1979" i="29" s="1"/>
  <c r="I1979" i="29"/>
  <c r="H1979" i="29" s="1"/>
  <c r="E1979" i="29" s="1"/>
  <c r="F1621" i="29"/>
  <c r="D1621" i="29" s="1"/>
  <c r="C1621" i="29" s="1"/>
  <c r="I1621" i="29"/>
  <c r="H1621" i="29" s="1"/>
  <c r="E1621" i="29" s="1"/>
  <c r="F1197" i="29"/>
  <c r="D1197" i="29" s="1"/>
  <c r="C1197" i="29" s="1"/>
  <c r="I1197" i="29"/>
  <c r="H1197" i="29" s="1"/>
  <c r="E1197" i="29" s="1"/>
  <c r="F3318" i="29"/>
  <c r="D3318" i="29" s="1"/>
  <c r="I3318" i="29"/>
  <c r="H3318" i="29" s="1"/>
  <c r="E3318" i="29" s="1"/>
  <c r="F37" i="29"/>
  <c r="D37" i="29" s="1"/>
  <c r="C37" i="29" s="1"/>
  <c r="I37" i="29"/>
  <c r="H37" i="29" s="1"/>
  <c r="E37" i="29" s="1"/>
  <c r="F919" i="29"/>
  <c r="D919" i="29" s="1"/>
  <c r="C919" i="29" s="1"/>
  <c r="I919" i="29"/>
  <c r="H919" i="29" s="1"/>
  <c r="E919" i="29" s="1"/>
  <c r="F426" i="29"/>
  <c r="D426" i="29" s="1"/>
  <c r="C426" i="29" s="1"/>
  <c r="I426" i="29"/>
  <c r="H426" i="29" s="1"/>
  <c r="E426" i="29" s="1"/>
  <c r="F1292" i="29"/>
  <c r="D1292" i="29" s="1"/>
  <c r="C1292" i="29" s="1"/>
  <c r="I1292" i="29"/>
  <c r="H1292" i="29" s="1"/>
  <c r="E1292" i="29" s="1"/>
  <c r="F112" i="29"/>
  <c r="D112" i="29" s="1"/>
  <c r="C112" i="29" s="1"/>
  <c r="I112" i="29"/>
  <c r="H112" i="29" s="1"/>
  <c r="E112" i="29" s="1"/>
  <c r="F1040" i="29"/>
  <c r="D1040" i="29" s="1"/>
  <c r="C1040" i="29" s="1"/>
  <c r="I1040" i="29"/>
  <c r="H1040" i="29" s="1"/>
  <c r="E1040" i="29" s="1"/>
  <c r="F1569" i="29"/>
  <c r="D1569" i="29" s="1"/>
  <c r="C1569" i="29" s="1"/>
  <c r="I1569" i="29"/>
  <c r="H1569" i="29" s="1"/>
  <c r="E1569" i="29" s="1"/>
  <c r="F2190" i="29"/>
  <c r="D2190" i="29" s="1"/>
  <c r="C2190" i="29" s="1"/>
  <c r="I2190" i="29"/>
  <c r="H2190" i="29" s="1"/>
  <c r="E2190" i="29" s="1"/>
  <c r="F3293" i="29"/>
  <c r="D3293" i="29" s="1"/>
  <c r="I3293" i="29"/>
  <c r="H3293" i="29" s="1"/>
  <c r="E3293" i="29" s="1"/>
  <c r="F2560" i="29"/>
  <c r="D2560" i="29" s="1"/>
  <c r="C2560" i="29" s="1"/>
  <c r="I2560" i="29"/>
  <c r="H2560" i="29" s="1"/>
  <c r="E2560" i="29" s="1"/>
  <c r="F1646" i="29"/>
  <c r="D1646" i="29" s="1"/>
  <c r="C1646" i="29" s="1"/>
  <c r="I1646" i="29"/>
  <c r="H1646" i="29" s="1"/>
  <c r="E1646" i="29" s="1"/>
  <c r="F1412" i="29"/>
  <c r="D1412" i="29" s="1"/>
  <c r="C1412" i="29" s="1"/>
  <c r="I1412" i="29"/>
  <c r="H1412" i="29" s="1"/>
  <c r="E1412" i="29" s="1"/>
  <c r="F2792" i="29"/>
  <c r="D2792" i="29" s="1"/>
  <c r="C2792" i="29" s="1"/>
  <c r="I2792" i="29"/>
  <c r="H2792" i="29" s="1"/>
  <c r="E2792" i="29" s="1"/>
  <c r="F3234" i="29"/>
  <c r="D3234" i="29" s="1"/>
  <c r="I3234" i="29"/>
  <c r="H3234" i="29" s="1"/>
  <c r="E3234" i="29" s="1"/>
  <c r="F565" i="29"/>
  <c r="D565" i="29" s="1"/>
  <c r="C565" i="29" s="1"/>
  <c r="I565" i="29"/>
  <c r="H565" i="29" s="1"/>
  <c r="E565" i="29" s="1"/>
  <c r="F88" i="29"/>
  <c r="D88" i="29" s="1"/>
  <c r="C88" i="29" s="1"/>
  <c r="I88" i="29"/>
  <c r="H88" i="29" s="1"/>
  <c r="E88" i="29" s="1"/>
  <c r="F954" i="29"/>
  <c r="D954" i="29" s="1"/>
  <c r="C954" i="29" s="1"/>
  <c r="I954" i="29"/>
  <c r="H954" i="29" s="1"/>
  <c r="E954" i="29" s="1"/>
  <c r="F461" i="29"/>
  <c r="D461" i="29" s="1"/>
  <c r="C461" i="29" s="1"/>
  <c r="I461" i="29"/>
  <c r="H461" i="29" s="1"/>
  <c r="E461" i="29" s="1"/>
  <c r="F1647" i="29"/>
  <c r="D1647" i="29" s="1"/>
  <c r="C1647" i="29" s="1"/>
  <c r="I1647" i="29"/>
  <c r="H1647" i="29" s="1"/>
  <c r="E1647" i="29" s="1"/>
  <c r="F1874" i="29"/>
  <c r="D1874" i="29" s="1"/>
  <c r="C1874" i="29" s="1"/>
  <c r="I1874" i="29"/>
  <c r="H1874" i="29" s="1"/>
  <c r="E1874" i="29" s="1"/>
  <c r="F1600" i="29"/>
  <c r="D1600" i="29" s="1"/>
  <c r="C1600" i="29" s="1"/>
  <c r="I1600" i="29"/>
  <c r="H1600" i="29" s="1"/>
  <c r="E1600" i="29" s="1"/>
  <c r="F2810" i="29"/>
  <c r="D2810" i="29" s="1"/>
  <c r="C2810" i="29" s="1"/>
  <c r="I2810" i="29"/>
  <c r="H2810" i="29" s="1"/>
  <c r="E2810" i="29" s="1"/>
  <c r="F2526" i="29"/>
  <c r="D2526" i="29" s="1"/>
  <c r="C2526" i="29" s="1"/>
  <c r="I2526" i="29"/>
  <c r="H2526" i="29" s="1"/>
  <c r="E2526" i="29" s="1"/>
  <c r="F3088" i="29"/>
  <c r="D3088" i="29" s="1"/>
  <c r="C3088" i="29" s="1"/>
  <c r="I3088" i="29"/>
  <c r="H3088" i="29" s="1"/>
  <c r="E3088" i="29" s="1"/>
  <c r="F2515" i="29"/>
  <c r="D2515" i="29" s="1"/>
  <c r="C2515" i="29" s="1"/>
  <c r="I2515" i="29"/>
  <c r="H2515" i="29" s="1"/>
  <c r="E2515" i="29" s="1"/>
  <c r="F2708" i="29"/>
  <c r="D2708" i="29" s="1"/>
  <c r="C2708" i="29" s="1"/>
  <c r="I2708" i="29"/>
  <c r="H2708" i="29" s="1"/>
  <c r="E2708" i="29" s="1"/>
  <c r="F1607" i="29"/>
  <c r="D1607" i="29" s="1"/>
  <c r="C1607" i="29" s="1"/>
  <c r="I1607" i="29"/>
  <c r="H1607" i="29" s="1"/>
  <c r="E1607" i="29" s="1"/>
  <c r="F3337" i="29"/>
  <c r="D3337" i="29" s="1"/>
  <c r="I3337" i="29"/>
  <c r="H3337" i="29" s="1"/>
  <c r="E3337" i="29" s="1"/>
  <c r="F502" i="29"/>
  <c r="D502" i="29" s="1"/>
  <c r="C502" i="29" s="1"/>
  <c r="I502" i="29"/>
  <c r="H502" i="29" s="1"/>
  <c r="E502" i="29" s="1"/>
  <c r="F25" i="29"/>
  <c r="D25" i="29" s="1"/>
  <c r="C25" i="29" s="1"/>
  <c r="I25" i="29"/>
  <c r="H25" i="29" s="1"/>
  <c r="E25" i="29" s="1"/>
  <c r="F891" i="29"/>
  <c r="D891" i="29" s="1"/>
  <c r="C891" i="29" s="1"/>
  <c r="I891" i="29"/>
  <c r="H891" i="29" s="1"/>
  <c r="E891" i="29" s="1"/>
  <c r="F367" i="29"/>
  <c r="D367" i="29" s="1"/>
  <c r="C367" i="29" s="1"/>
  <c r="I367" i="29"/>
  <c r="H367" i="29" s="1"/>
  <c r="E367" i="29" s="1"/>
  <c r="F1824" i="29"/>
  <c r="D1824" i="29" s="1"/>
  <c r="C1824" i="29" s="1"/>
  <c r="I1824" i="29"/>
  <c r="H1824" i="29" s="1"/>
  <c r="E1824" i="29" s="1"/>
  <c r="F2307" i="29"/>
  <c r="D2307" i="29" s="1"/>
  <c r="C2307" i="29" s="1"/>
  <c r="I2307" i="29"/>
  <c r="H2307" i="29" s="1"/>
  <c r="E2307" i="29" s="1"/>
  <c r="F754" i="29"/>
  <c r="D754" i="29" s="1"/>
  <c r="C754" i="29" s="1"/>
  <c r="I754" i="29"/>
  <c r="H754" i="29" s="1"/>
  <c r="E754" i="29" s="1"/>
  <c r="F3020" i="29"/>
  <c r="D3020" i="29" s="1"/>
  <c r="C3020" i="29" s="1"/>
  <c r="I3020" i="29"/>
  <c r="H3020" i="29" s="1"/>
  <c r="E3020" i="29" s="1"/>
  <c r="I2298" i="29"/>
  <c r="H2298" i="29" s="1"/>
  <c r="E2298" i="29" s="1"/>
  <c r="F2298" i="29"/>
  <c r="D2298" i="29" s="1"/>
  <c r="C2298" i="29" s="1"/>
  <c r="F2913" i="29"/>
  <c r="D2913" i="29" s="1"/>
  <c r="C2913" i="29" s="1"/>
  <c r="I2913" i="29"/>
  <c r="H2913" i="29" s="1"/>
  <c r="E2913" i="29" s="1"/>
  <c r="F2725" i="29"/>
  <c r="D2725" i="29" s="1"/>
  <c r="C2725" i="29" s="1"/>
  <c r="I2725" i="29"/>
  <c r="H2725" i="29" s="1"/>
  <c r="E2725" i="29" s="1"/>
  <c r="F1543" i="29"/>
  <c r="D1543" i="29" s="1"/>
  <c r="C1543" i="29" s="1"/>
  <c r="I1543" i="29"/>
  <c r="H1543" i="29" s="1"/>
  <c r="E1543" i="29" s="1"/>
  <c r="F2329" i="29"/>
  <c r="D2329" i="29" s="1"/>
  <c r="C2329" i="29" s="1"/>
  <c r="I2329" i="29"/>
  <c r="H2329" i="29" s="1"/>
  <c r="E2329" i="29" s="1"/>
  <c r="F340" i="29"/>
  <c r="D340" i="29" s="1"/>
  <c r="C340" i="29" s="1"/>
  <c r="I340" i="29"/>
  <c r="H340" i="29" s="1"/>
  <c r="E340" i="29" s="1"/>
  <c r="F1542" i="29"/>
  <c r="D1542" i="29" s="1"/>
  <c r="C1542" i="29" s="1"/>
  <c r="I1542" i="29"/>
  <c r="H1542" i="29" s="1"/>
  <c r="E1542" i="29" s="1"/>
  <c r="F1065" i="29"/>
  <c r="D1065" i="29" s="1"/>
  <c r="C1065" i="29" s="1"/>
  <c r="I1065" i="29"/>
  <c r="H1065" i="29" s="1"/>
  <c r="E1065" i="29" s="1"/>
  <c r="F316" i="29"/>
  <c r="D316" i="29" s="1"/>
  <c r="C316" i="29" s="1"/>
  <c r="I316" i="29"/>
  <c r="H316" i="29" s="1"/>
  <c r="E316" i="29" s="1"/>
  <c r="F1407" i="29"/>
  <c r="D1407" i="29" s="1"/>
  <c r="C1407" i="29" s="1"/>
  <c r="I1407" i="29"/>
  <c r="H1407" i="29" s="1"/>
  <c r="E1407" i="29" s="1"/>
  <c r="F1745" i="29"/>
  <c r="D1745" i="29" s="1"/>
  <c r="C1745" i="29" s="1"/>
  <c r="I1745" i="29"/>
  <c r="H1745" i="29" s="1"/>
  <c r="E1745" i="29" s="1"/>
  <c r="F1988" i="29"/>
  <c r="D1988" i="29" s="1"/>
  <c r="C1988" i="29" s="1"/>
  <c r="I1988" i="29"/>
  <c r="H1988" i="29" s="1"/>
  <c r="E1988" i="29" s="1"/>
  <c r="F2665" i="29"/>
  <c r="D2665" i="29" s="1"/>
  <c r="C2665" i="29" s="1"/>
  <c r="I2665" i="29"/>
  <c r="H2665" i="29" s="1"/>
  <c r="E2665" i="29" s="1"/>
  <c r="F2249" i="29"/>
  <c r="D2249" i="29" s="1"/>
  <c r="C2249" i="29" s="1"/>
  <c r="I2249" i="29"/>
  <c r="H2249" i="29" s="1"/>
  <c r="E2249" i="29" s="1"/>
  <c r="F3135" i="29"/>
  <c r="D3135" i="29" s="1"/>
  <c r="C3135" i="29" s="1"/>
  <c r="I3135" i="29"/>
  <c r="H3135" i="29" s="1"/>
  <c r="E3135" i="29" s="1"/>
  <c r="F1604" i="29"/>
  <c r="D1604" i="29" s="1"/>
  <c r="C1604" i="29" s="1"/>
  <c r="I1604" i="29"/>
  <c r="H1604" i="29" s="1"/>
  <c r="E1604" i="29" s="1"/>
  <c r="F1751" i="29"/>
  <c r="D1751" i="29" s="1"/>
  <c r="C1751" i="29" s="1"/>
  <c r="I1751" i="29"/>
  <c r="H1751" i="29" s="1"/>
  <c r="E1751" i="29" s="1"/>
  <c r="F1961" i="29"/>
  <c r="D1961" i="29" s="1"/>
  <c r="C1961" i="29" s="1"/>
  <c r="I1961" i="29"/>
  <c r="H1961" i="29" s="1"/>
  <c r="E1961" i="29" s="1"/>
  <c r="F3363" i="29"/>
  <c r="D3363" i="29" s="1"/>
  <c r="I3363" i="29"/>
  <c r="H3363" i="29" s="1"/>
  <c r="E3363" i="29" s="1"/>
  <c r="F868" i="29"/>
  <c r="D868" i="29" s="1"/>
  <c r="C868" i="29" s="1"/>
  <c r="I868" i="29"/>
  <c r="H868" i="29" s="1"/>
  <c r="E868" i="29" s="1"/>
  <c r="F471" i="29"/>
  <c r="D471" i="29" s="1"/>
  <c r="C471" i="29" s="1"/>
  <c r="I471" i="29"/>
  <c r="H471" i="29" s="1"/>
  <c r="E471" i="29" s="1"/>
  <c r="F1593" i="29"/>
  <c r="D1593" i="29" s="1"/>
  <c r="C1593" i="29" s="1"/>
  <c r="I1593" i="29"/>
  <c r="H1593" i="29" s="1"/>
  <c r="E1593" i="29" s="1"/>
  <c r="F844" i="29"/>
  <c r="D844" i="29" s="1"/>
  <c r="C844" i="29" s="1"/>
  <c r="I844" i="29"/>
  <c r="H844" i="29" s="1"/>
  <c r="E844" i="29" s="1"/>
  <c r="F1198" i="29"/>
  <c r="D1198" i="29" s="1"/>
  <c r="C1198" i="29" s="1"/>
  <c r="I1198" i="29"/>
  <c r="H1198" i="29" s="1"/>
  <c r="E1198" i="29" s="1"/>
  <c r="F2273" i="29"/>
  <c r="D2273" i="29" s="1"/>
  <c r="C2273" i="29" s="1"/>
  <c r="I2273" i="29"/>
  <c r="H2273" i="29" s="1"/>
  <c r="E2273" i="29" s="1"/>
  <c r="F225" i="29"/>
  <c r="D225" i="29" s="1"/>
  <c r="C225" i="29" s="1"/>
  <c r="I225" i="29"/>
  <c r="H225" i="29" s="1"/>
  <c r="E225" i="29" s="1"/>
  <c r="F594" i="29"/>
  <c r="D594" i="29" s="1"/>
  <c r="C594" i="29" s="1"/>
  <c r="I594" i="29"/>
  <c r="H594" i="29" s="1"/>
  <c r="E594" i="29" s="1"/>
  <c r="F2845" i="29"/>
  <c r="D2845" i="29" s="1"/>
  <c r="C2845" i="29" s="1"/>
  <c r="I2845" i="29"/>
  <c r="H2845" i="29" s="1"/>
  <c r="E2845" i="29" s="1"/>
  <c r="I3407" i="29"/>
  <c r="H3407" i="29" s="1"/>
  <c r="E3407" i="29" s="1"/>
  <c r="F3407" i="29"/>
  <c r="D3407" i="29" s="1"/>
  <c r="F2122" i="29"/>
  <c r="D2122" i="29" s="1"/>
  <c r="C2122" i="29" s="1"/>
  <c r="I2122" i="29"/>
  <c r="H2122" i="29" s="1"/>
  <c r="E2122" i="29" s="1"/>
  <c r="F2237" i="29"/>
  <c r="D2237" i="29" s="1"/>
  <c r="C2237" i="29" s="1"/>
  <c r="I2237" i="29"/>
  <c r="H2237" i="29" s="1"/>
  <c r="E2237" i="29" s="1"/>
  <c r="F3155" i="29"/>
  <c r="D3155" i="29" s="1"/>
  <c r="I3155" i="29"/>
  <c r="H3155" i="29" s="1"/>
  <c r="E3155" i="29" s="1"/>
  <c r="F3138" i="29"/>
  <c r="D3138" i="29" s="1"/>
  <c r="C3138" i="29" s="1"/>
  <c r="I3138" i="29"/>
  <c r="H3138" i="29" s="1"/>
  <c r="E3138" i="29" s="1"/>
  <c r="F373" i="29"/>
  <c r="D373" i="29" s="1"/>
  <c r="C373" i="29" s="1"/>
  <c r="I373" i="29"/>
  <c r="H373" i="29" s="1"/>
  <c r="E373" i="29" s="1"/>
  <c r="F1255" i="29"/>
  <c r="D1255" i="29" s="1"/>
  <c r="C1255" i="29" s="1"/>
  <c r="I1255" i="29"/>
  <c r="H1255" i="29" s="1"/>
  <c r="E1255" i="29" s="1"/>
  <c r="F762" i="29"/>
  <c r="D762" i="29" s="1"/>
  <c r="C762" i="29" s="1"/>
  <c r="I762" i="29"/>
  <c r="H762" i="29" s="1"/>
  <c r="E762" i="29" s="1"/>
  <c r="F269" i="29"/>
  <c r="D269" i="29" s="1"/>
  <c r="C269" i="29" s="1"/>
  <c r="I269" i="29"/>
  <c r="H269" i="29" s="1"/>
  <c r="E269" i="29" s="1"/>
  <c r="F1325" i="29"/>
  <c r="D1325" i="29" s="1"/>
  <c r="C1325" i="29" s="1"/>
  <c r="I1325" i="29"/>
  <c r="H1325" i="29" s="1"/>
  <c r="E1325" i="29" s="1"/>
  <c r="F1682" i="29"/>
  <c r="D1682" i="29" s="1"/>
  <c r="C1682" i="29" s="1"/>
  <c r="I1682" i="29"/>
  <c r="H1682" i="29" s="1"/>
  <c r="E1682" i="29" s="1"/>
  <c r="F1218" i="29"/>
  <c r="D1218" i="29" s="1"/>
  <c r="C1218" i="29" s="1"/>
  <c r="I1218" i="29"/>
  <c r="H1218" i="29" s="1"/>
  <c r="E1218" i="29" s="1"/>
  <c r="F2618" i="29"/>
  <c r="D2618" i="29" s="1"/>
  <c r="C2618" i="29" s="1"/>
  <c r="I2618" i="29"/>
  <c r="H2618" i="29" s="1"/>
  <c r="E2618" i="29" s="1"/>
  <c r="F402" i="29"/>
  <c r="D402" i="29" s="1"/>
  <c r="C402" i="29" s="1"/>
  <c r="I402" i="29"/>
  <c r="H402" i="29" s="1"/>
  <c r="E402" i="29" s="1"/>
  <c r="F2346" i="29"/>
  <c r="D2346" i="29" s="1"/>
  <c r="C2346" i="29" s="1"/>
  <c r="I2346" i="29"/>
  <c r="H2346" i="29" s="1"/>
  <c r="E2346" i="29" s="1"/>
  <c r="F192" i="29"/>
  <c r="D192" i="29" s="1"/>
  <c r="C192" i="29" s="1"/>
  <c r="I192" i="29"/>
  <c r="H192" i="29" s="1"/>
  <c r="E192" i="29" s="1"/>
  <c r="F2838" i="29"/>
  <c r="D2838" i="29" s="1"/>
  <c r="C2838" i="29" s="1"/>
  <c r="I2838" i="29"/>
  <c r="H2838" i="29" s="1"/>
  <c r="E2838" i="29" s="1"/>
  <c r="F3076" i="29"/>
  <c r="D3076" i="29" s="1"/>
  <c r="C3076" i="29" s="1"/>
  <c r="I3076" i="29"/>
  <c r="H3076" i="29" s="1"/>
  <c r="E3076" i="29" s="1"/>
  <c r="F1754" i="29"/>
  <c r="D1754" i="29" s="1"/>
  <c r="C1754" i="29" s="1"/>
  <c r="I1754" i="29"/>
  <c r="H1754" i="29" s="1"/>
  <c r="E1754" i="29" s="1"/>
  <c r="F54" i="29"/>
  <c r="D54" i="29" s="1"/>
  <c r="C54" i="29" s="1"/>
  <c r="I54" i="29"/>
  <c r="H54" i="29" s="1"/>
  <c r="E54" i="29" s="1"/>
  <c r="F1192" i="29"/>
  <c r="D1192" i="29" s="1"/>
  <c r="C1192" i="29" s="1"/>
  <c r="I1192" i="29"/>
  <c r="H1192" i="29" s="1"/>
  <c r="E1192" i="29" s="1"/>
  <c r="F443" i="29"/>
  <c r="D443" i="29" s="1"/>
  <c r="C443" i="29" s="1"/>
  <c r="I443" i="29"/>
  <c r="H443" i="29" s="1"/>
  <c r="E443" i="29" s="1"/>
  <c r="F942" i="29"/>
  <c r="D942" i="29" s="1"/>
  <c r="C942" i="29" s="1"/>
  <c r="I942" i="29"/>
  <c r="H942" i="29" s="1"/>
  <c r="E942" i="29" s="1"/>
  <c r="F1120" i="29"/>
  <c r="D1120" i="29" s="1"/>
  <c r="C1120" i="29" s="1"/>
  <c r="I1120" i="29"/>
  <c r="H1120" i="29" s="1"/>
  <c r="E1120" i="29" s="1"/>
  <c r="F1859" i="29"/>
  <c r="D1859" i="29" s="1"/>
  <c r="C1859" i="29" s="1"/>
  <c r="I1859" i="29"/>
  <c r="H1859" i="29" s="1"/>
  <c r="E1859" i="29" s="1"/>
  <c r="F2168" i="29"/>
  <c r="D2168" i="29" s="1"/>
  <c r="C2168" i="29" s="1"/>
  <c r="I2168" i="29"/>
  <c r="H2168" i="29" s="1"/>
  <c r="E2168" i="29" s="1"/>
  <c r="F2572" i="29"/>
  <c r="D2572" i="29" s="1"/>
  <c r="C2572" i="29" s="1"/>
  <c r="I2572" i="29"/>
  <c r="H2572" i="29" s="1"/>
  <c r="E2572" i="29" s="1"/>
  <c r="F3118" i="29"/>
  <c r="D3118" i="29" s="1"/>
  <c r="C3118" i="29" s="1"/>
  <c r="I3118" i="29"/>
  <c r="H3118" i="29" s="1"/>
  <c r="E3118" i="29" s="1"/>
  <c r="F1522" i="29"/>
  <c r="D1522" i="29" s="1"/>
  <c r="C1522" i="29" s="1"/>
  <c r="I1522" i="29"/>
  <c r="H1522" i="29" s="1"/>
  <c r="E1522" i="29" s="1"/>
  <c r="F3107" i="29"/>
  <c r="D3107" i="29" s="1"/>
  <c r="C3107" i="29" s="1"/>
  <c r="I3107" i="29"/>
  <c r="H3107" i="29" s="1"/>
  <c r="E3107" i="29" s="1"/>
  <c r="F1690" i="29"/>
  <c r="D1690" i="29" s="1"/>
  <c r="C1690" i="29" s="1"/>
  <c r="I1690" i="29"/>
  <c r="H1690" i="29" s="1"/>
  <c r="E1690" i="29" s="1"/>
  <c r="F2996" i="29"/>
  <c r="D2996" i="29" s="1"/>
  <c r="C2996" i="29" s="1"/>
  <c r="I2996" i="29"/>
  <c r="H2996" i="29" s="1"/>
  <c r="E2996" i="29" s="1"/>
  <c r="F1329" i="29"/>
  <c r="D1329" i="29" s="1"/>
  <c r="C1329" i="29" s="1"/>
  <c r="I1329" i="29"/>
  <c r="H1329" i="29" s="1"/>
  <c r="E1329" i="29" s="1"/>
  <c r="F70" i="29"/>
  <c r="D70" i="29" s="1"/>
  <c r="C70" i="29" s="1"/>
  <c r="I70" i="29"/>
  <c r="H70" i="29" s="1"/>
  <c r="E70" i="29" s="1"/>
  <c r="F459" i="29"/>
  <c r="D459" i="29" s="1"/>
  <c r="C459" i="29" s="1"/>
  <c r="I459" i="29"/>
  <c r="H459" i="29" s="1"/>
  <c r="E459" i="29" s="1"/>
  <c r="F326" i="29"/>
  <c r="D326" i="29" s="1"/>
  <c r="C326" i="29" s="1"/>
  <c r="I326" i="29"/>
  <c r="H326" i="29" s="1"/>
  <c r="E326" i="29" s="1"/>
  <c r="F1464" i="29"/>
  <c r="D1464" i="29" s="1"/>
  <c r="C1464" i="29" s="1"/>
  <c r="I1464" i="29"/>
  <c r="H1464" i="29" s="1"/>
  <c r="E1464" i="29" s="1"/>
  <c r="F715" i="29"/>
  <c r="D715" i="29" s="1"/>
  <c r="C715" i="29" s="1"/>
  <c r="I715" i="29"/>
  <c r="H715" i="29" s="1"/>
  <c r="E715" i="29" s="1"/>
  <c r="F191" i="29"/>
  <c r="D191" i="29" s="1"/>
  <c r="C191" i="29" s="1"/>
  <c r="I191" i="29"/>
  <c r="H191" i="29" s="1"/>
  <c r="E191" i="29" s="1"/>
  <c r="F1648" i="29"/>
  <c r="D1648" i="29" s="1"/>
  <c r="C1648" i="29" s="1"/>
  <c r="I1648" i="29"/>
  <c r="H1648" i="29" s="1"/>
  <c r="E1648" i="29" s="1"/>
  <c r="F2131" i="29"/>
  <c r="D2131" i="29" s="1"/>
  <c r="C2131" i="29" s="1"/>
  <c r="I2131" i="29"/>
  <c r="H2131" i="29" s="1"/>
  <c r="E2131" i="29" s="1"/>
  <c r="F2440" i="29"/>
  <c r="D2440" i="29" s="1"/>
  <c r="C2440" i="29" s="1"/>
  <c r="I2440" i="29"/>
  <c r="H2440" i="29" s="1"/>
  <c r="E2440" i="29" s="1"/>
  <c r="F2844" i="29"/>
  <c r="D2844" i="29" s="1"/>
  <c r="C2844" i="29" s="1"/>
  <c r="I2844" i="29"/>
  <c r="H2844" i="29" s="1"/>
  <c r="E2844" i="29" s="1"/>
  <c r="F3390" i="29"/>
  <c r="D3390" i="29" s="1"/>
  <c r="I3390" i="29"/>
  <c r="H3390" i="29" s="1"/>
  <c r="E3390" i="29" s="1"/>
  <c r="F2091" i="29"/>
  <c r="D2091" i="29" s="1"/>
  <c r="C2091" i="29" s="1"/>
  <c r="I2091" i="29"/>
  <c r="H2091" i="29" s="1"/>
  <c r="E2091" i="29" s="1"/>
  <c r="F2214" i="29"/>
  <c r="D2214" i="29" s="1"/>
  <c r="C2214" i="29" s="1"/>
  <c r="I2214" i="29"/>
  <c r="H2214" i="29" s="1"/>
  <c r="E2214" i="29" s="1"/>
  <c r="F2362" i="29"/>
  <c r="D2362" i="29" s="1"/>
  <c r="C2362" i="29" s="1"/>
  <c r="I2362" i="29"/>
  <c r="H2362" i="29" s="1"/>
  <c r="E2362" i="29" s="1"/>
  <c r="F3192" i="29"/>
  <c r="D3192" i="29" s="1"/>
  <c r="I3192" i="29"/>
  <c r="H3192" i="29" s="1"/>
  <c r="E3192" i="29" s="1"/>
  <c r="F676" i="29"/>
  <c r="D676" i="29" s="1"/>
  <c r="C676" i="29" s="1"/>
  <c r="I676" i="29"/>
  <c r="H676" i="29" s="1"/>
  <c r="E676" i="29" s="1"/>
  <c r="F279" i="29"/>
  <c r="D279" i="29" s="1"/>
  <c r="C279" i="29" s="1"/>
  <c r="I279" i="29"/>
  <c r="H279" i="29" s="1"/>
  <c r="E279" i="29" s="1"/>
  <c r="F1401" i="29"/>
  <c r="D1401" i="29" s="1"/>
  <c r="C1401" i="29" s="1"/>
  <c r="I1401" i="29"/>
  <c r="H1401" i="29" s="1"/>
  <c r="E1401" i="29" s="1"/>
  <c r="F652" i="29"/>
  <c r="D652" i="29" s="1"/>
  <c r="C652" i="29" s="1"/>
  <c r="I652" i="29"/>
  <c r="H652" i="29" s="1"/>
  <c r="E652" i="29" s="1"/>
  <c r="F609" i="29"/>
  <c r="D609" i="29" s="1"/>
  <c r="C609" i="29" s="1"/>
  <c r="I609" i="29"/>
  <c r="H609" i="29" s="1"/>
  <c r="E609" i="29" s="1"/>
  <c r="F2081" i="29"/>
  <c r="D2081" i="29" s="1"/>
  <c r="C2081" i="29" s="1"/>
  <c r="I2081" i="29"/>
  <c r="H2081" i="29" s="1"/>
  <c r="E2081" i="29" s="1"/>
  <c r="F2324" i="29"/>
  <c r="D2324" i="29" s="1"/>
  <c r="C2324" i="29" s="1"/>
  <c r="I2324" i="29"/>
  <c r="H2324" i="29" s="1"/>
  <c r="E2324" i="29" s="1"/>
  <c r="F3001" i="29"/>
  <c r="D3001" i="29" s="1"/>
  <c r="C3001" i="29" s="1"/>
  <c r="I3001" i="29"/>
  <c r="H3001" i="29" s="1"/>
  <c r="E3001" i="29" s="1"/>
  <c r="F2653" i="29"/>
  <c r="D2653" i="29" s="1"/>
  <c r="C2653" i="29" s="1"/>
  <c r="I2653" i="29"/>
  <c r="H2653" i="29" s="1"/>
  <c r="E2653" i="29" s="1"/>
  <c r="F3215" i="29"/>
  <c r="D3215" i="29" s="1"/>
  <c r="I3215" i="29"/>
  <c r="H3215" i="29" s="1"/>
  <c r="E3215" i="29" s="1"/>
  <c r="F2233" i="29"/>
  <c r="D2233" i="29" s="1"/>
  <c r="C2233" i="29" s="1"/>
  <c r="I2233" i="29"/>
  <c r="H2233" i="29" s="1"/>
  <c r="E2233" i="29" s="1"/>
  <c r="F1900" i="29"/>
  <c r="D1900" i="29" s="1"/>
  <c r="C1900" i="29" s="1"/>
  <c r="I1900" i="29"/>
  <c r="H1900" i="29" s="1"/>
  <c r="E1900" i="29" s="1"/>
  <c r="F2188" i="29"/>
  <c r="D2188" i="29" s="1"/>
  <c r="C2188" i="29" s="1"/>
  <c r="I2188" i="29"/>
  <c r="H2188" i="29" s="1"/>
  <c r="E2188" i="29" s="1"/>
  <c r="F3161" i="29"/>
  <c r="D3161" i="29" s="1"/>
  <c r="I3161" i="29"/>
  <c r="H3161" i="29" s="1"/>
  <c r="E3161" i="29" s="1"/>
  <c r="F1205" i="29"/>
  <c r="D1205" i="29" s="1"/>
  <c r="C1205" i="29" s="1"/>
  <c r="I1205" i="29"/>
  <c r="H1205" i="29" s="1"/>
  <c r="E1205" i="29" s="1"/>
  <c r="F728" i="29"/>
  <c r="D728" i="29" s="1"/>
  <c r="C728" i="29" s="1"/>
  <c r="I728" i="29"/>
  <c r="H728" i="29" s="1"/>
  <c r="E728" i="29" s="1"/>
  <c r="F1594" i="29"/>
  <c r="D1594" i="29" s="1"/>
  <c r="C1594" i="29" s="1"/>
  <c r="I1594" i="29"/>
  <c r="H1594" i="29" s="1"/>
  <c r="E1594" i="29" s="1"/>
  <c r="F478" i="29"/>
  <c r="D478" i="29" s="1"/>
  <c r="C478" i="29" s="1"/>
  <c r="I478" i="29"/>
  <c r="H478" i="29" s="1"/>
  <c r="E478" i="29" s="1"/>
  <c r="F2287" i="29"/>
  <c r="D2287" i="29" s="1"/>
  <c r="C2287" i="29" s="1"/>
  <c r="I2287" i="29"/>
  <c r="H2287" i="29" s="1"/>
  <c r="E2287" i="29" s="1"/>
  <c r="F1169" i="29"/>
  <c r="D1169" i="29" s="1"/>
  <c r="C1169" i="29" s="1"/>
  <c r="I1169" i="29"/>
  <c r="H1169" i="29" s="1"/>
  <c r="E1169" i="29" s="1"/>
  <c r="F1704" i="29"/>
  <c r="D1704" i="29" s="1"/>
  <c r="C1704" i="29" s="1"/>
  <c r="I1704" i="29"/>
  <c r="H1704" i="29" s="1"/>
  <c r="E1704" i="29" s="1"/>
  <c r="F1883" i="29"/>
  <c r="D1883" i="29" s="1"/>
  <c r="C1883" i="29" s="1"/>
  <c r="I1883" i="29"/>
  <c r="H1883" i="29" s="1"/>
  <c r="E1883" i="29" s="1"/>
  <c r="F2654" i="29"/>
  <c r="D2654" i="29" s="1"/>
  <c r="C2654" i="29" s="1"/>
  <c r="I2654" i="29"/>
  <c r="H2654" i="29" s="1"/>
  <c r="E2654" i="29" s="1"/>
  <c r="F3216" i="29"/>
  <c r="D3216" i="29" s="1"/>
  <c r="I3216" i="29"/>
  <c r="H3216" i="29" s="1"/>
  <c r="E3216" i="29" s="1"/>
  <c r="F2643" i="29"/>
  <c r="D2643" i="29" s="1"/>
  <c r="C2643" i="29" s="1"/>
  <c r="I2643" i="29"/>
  <c r="H2643" i="29" s="1"/>
  <c r="E2643" i="29" s="1"/>
  <c r="F2041" i="29"/>
  <c r="D2041" i="29" s="1"/>
  <c r="C2041" i="29" s="1"/>
  <c r="I2041" i="29"/>
  <c r="H2041" i="29" s="1"/>
  <c r="E2041" i="29" s="1"/>
  <c r="F1990" i="29"/>
  <c r="D1990" i="29" s="1"/>
  <c r="C1990" i="29" s="1"/>
  <c r="I1990" i="29"/>
  <c r="H1990" i="29" s="1"/>
  <c r="E1990" i="29" s="1"/>
  <c r="F563" i="29"/>
  <c r="D563" i="29" s="1"/>
  <c r="C563" i="29" s="1"/>
  <c r="I563" i="29"/>
  <c r="H563" i="29" s="1"/>
  <c r="E563" i="29" s="1"/>
  <c r="F1142" i="29"/>
  <c r="D1142" i="29" s="1"/>
  <c r="C1142" i="29" s="1"/>
  <c r="I1142" i="29"/>
  <c r="H1142" i="29" s="1"/>
  <c r="E1142" i="29" s="1"/>
  <c r="F665" i="29"/>
  <c r="D665" i="29" s="1"/>
  <c r="C665" i="29" s="1"/>
  <c r="I665" i="29"/>
  <c r="H665" i="29" s="1"/>
  <c r="E665" i="29" s="1"/>
  <c r="F1531" i="29"/>
  <c r="D1531" i="29" s="1"/>
  <c r="C1531" i="29" s="1"/>
  <c r="I1531" i="29"/>
  <c r="H1531" i="29" s="1"/>
  <c r="E1531" i="29" s="1"/>
  <c r="F1007" i="29"/>
  <c r="D1007" i="29" s="1"/>
  <c r="C1007" i="29" s="1"/>
  <c r="I1007" i="29"/>
  <c r="H1007" i="29" s="1"/>
  <c r="E1007" i="29" s="1"/>
  <c r="F1038" i="29"/>
  <c r="D1038" i="29" s="1"/>
  <c r="C1038" i="29" s="1"/>
  <c r="I1038" i="29"/>
  <c r="H1038" i="29" s="1"/>
  <c r="E1038" i="29" s="1"/>
  <c r="F1568" i="29"/>
  <c r="D1568" i="29" s="1"/>
  <c r="C1568" i="29" s="1"/>
  <c r="I1568" i="29"/>
  <c r="H1568" i="29" s="1"/>
  <c r="E1568" i="29" s="1"/>
  <c r="F2165" i="29"/>
  <c r="D2165" i="29" s="1"/>
  <c r="C2165" i="29" s="1"/>
  <c r="I2165" i="29"/>
  <c r="H2165" i="29" s="1"/>
  <c r="E2165" i="29" s="1"/>
  <c r="F1347" i="29"/>
  <c r="D1347" i="29" s="1"/>
  <c r="C1347" i="29" s="1"/>
  <c r="I1347" i="29"/>
  <c r="H1347" i="29" s="1"/>
  <c r="E1347" i="29" s="1"/>
  <c r="F2479" i="29"/>
  <c r="D2479" i="29" s="1"/>
  <c r="C2479" i="29" s="1"/>
  <c r="I2479" i="29"/>
  <c r="H2479" i="29" s="1"/>
  <c r="E2479" i="29" s="1"/>
  <c r="F3297" i="29"/>
  <c r="D3297" i="29" s="1"/>
  <c r="I3297" i="29"/>
  <c r="H3297" i="29" s="1"/>
  <c r="E3297" i="29" s="1"/>
  <c r="F3109" i="29"/>
  <c r="D3109" i="29" s="1"/>
  <c r="C3109" i="29" s="1"/>
  <c r="I3109" i="29"/>
  <c r="H3109" i="29" s="1"/>
  <c r="E3109" i="29" s="1"/>
  <c r="F3267" i="29"/>
  <c r="D3267" i="29" s="1"/>
  <c r="I3267" i="29"/>
  <c r="H3267" i="29" s="1"/>
  <c r="E3267" i="29" s="1"/>
  <c r="F2263" i="29"/>
  <c r="D2263" i="29" s="1"/>
  <c r="C2263" i="29" s="1"/>
  <c r="I2263" i="29"/>
  <c r="H2263" i="29" s="1"/>
  <c r="E2263" i="29" s="1"/>
  <c r="F469" i="29"/>
  <c r="D469" i="29" s="1"/>
  <c r="C469" i="29" s="1"/>
  <c r="I469" i="29"/>
  <c r="H469" i="29" s="1"/>
  <c r="E469" i="29" s="1"/>
  <c r="F1351" i="29"/>
  <c r="D1351" i="29" s="1"/>
  <c r="C1351" i="29" s="1"/>
  <c r="I1351" i="29"/>
  <c r="H1351" i="29" s="1"/>
  <c r="E1351" i="29" s="1"/>
  <c r="F858" i="29"/>
  <c r="D858" i="29" s="1"/>
  <c r="C858" i="29" s="1"/>
  <c r="I858" i="29"/>
  <c r="H858" i="29" s="1"/>
  <c r="E858" i="29" s="1"/>
  <c r="F365" i="29"/>
  <c r="D365" i="29" s="1"/>
  <c r="C365" i="29" s="1"/>
  <c r="I365" i="29"/>
  <c r="H365" i="29" s="1"/>
  <c r="E365" i="29" s="1"/>
  <c r="F1502" i="29"/>
  <c r="D1502" i="29" s="1"/>
  <c r="C1502" i="29" s="1"/>
  <c r="I1502" i="29"/>
  <c r="H1502" i="29" s="1"/>
  <c r="E1502" i="29" s="1"/>
  <c r="F1778" i="29"/>
  <c r="D1778" i="29" s="1"/>
  <c r="C1778" i="29" s="1"/>
  <c r="I1778" i="29"/>
  <c r="H1778" i="29" s="1"/>
  <c r="E1778" i="29" s="1"/>
  <c r="F1427" i="29"/>
  <c r="D1427" i="29" s="1"/>
  <c r="C1427" i="29" s="1"/>
  <c r="I1427" i="29"/>
  <c r="H1427" i="29" s="1"/>
  <c r="E1427" i="29" s="1"/>
  <c r="F2714" i="29"/>
  <c r="D2714" i="29" s="1"/>
  <c r="C2714" i="29" s="1"/>
  <c r="I2714" i="29"/>
  <c r="H2714" i="29" s="1"/>
  <c r="E2714" i="29" s="1"/>
  <c r="F1348" i="29"/>
  <c r="D1348" i="29" s="1"/>
  <c r="C1348" i="29" s="1"/>
  <c r="I1348" i="29"/>
  <c r="H1348" i="29" s="1"/>
  <c r="E1348" i="29" s="1"/>
  <c r="F2736" i="29"/>
  <c r="D2736" i="29" s="1"/>
  <c r="C2736" i="29" s="1"/>
  <c r="I2736" i="29"/>
  <c r="H2736" i="29" s="1"/>
  <c r="E2736" i="29" s="1"/>
  <c r="F2396" i="29"/>
  <c r="D2396" i="29" s="1"/>
  <c r="C2396" i="29" s="1"/>
  <c r="I2396" i="29"/>
  <c r="H2396" i="29" s="1"/>
  <c r="E2396" i="29" s="1"/>
  <c r="F3339" i="29"/>
  <c r="D3339" i="29" s="1"/>
  <c r="I3339" i="29"/>
  <c r="H3339" i="29" s="1"/>
  <c r="E3339" i="29" s="1"/>
  <c r="F3331" i="29"/>
  <c r="D3331" i="29" s="1"/>
  <c r="I3331" i="29"/>
  <c r="H3331" i="29" s="1"/>
  <c r="E3331" i="29" s="1"/>
  <c r="F83" i="29"/>
  <c r="D83" i="29" s="1"/>
  <c r="C83" i="29" s="1"/>
  <c r="I83" i="29"/>
  <c r="H83" i="29" s="1"/>
  <c r="E83" i="29" s="1"/>
  <c r="F662" i="29"/>
  <c r="D662" i="29" s="1"/>
  <c r="C662" i="29" s="1"/>
  <c r="I662" i="29"/>
  <c r="H662" i="29" s="1"/>
  <c r="E662" i="29" s="1"/>
  <c r="F185" i="29"/>
  <c r="D185" i="29" s="1"/>
  <c r="C185" i="29" s="1"/>
  <c r="I185" i="29"/>
  <c r="H185" i="29" s="1"/>
  <c r="E185" i="29" s="1"/>
  <c r="F1051" i="29"/>
  <c r="D1051" i="29" s="1"/>
  <c r="C1051" i="29" s="1"/>
  <c r="I1051" i="29"/>
  <c r="H1051" i="29" s="1"/>
  <c r="E1051" i="29" s="1"/>
  <c r="F527" i="29"/>
  <c r="D527" i="29" s="1"/>
  <c r="C527" i="29" s="1"/>
  <c r="I527" i="29"/>
  <c r="H527" i="29" s="1"/>
  <c r="E527" i="29" s="1"/>
  <c r="F1984" i="29"/>
  <c r="D1984" i="29" s="1"/>
  <c r="C1984" i="29" s="1"/>
  <c r="I1984" i="29"/>
  <c r="H1984" i="29" s="1"/>
  <c r="E1984" i="29" s="1"/>
  <c r="F49" i="29"/>
  <c r="D49" i="29" s="1"/>
  <c r="C49" i="29" s="1"/>
  <c r="I49" i="29"/>
  <c r="H49" i="29" s="1"/>
  <c r="E49" i="29" s="1"/>
  <c r="F1230" i="29"/>
  <c r="D1230" i="29" s="1"/>
  <c r="C1230" i="29" s="1"/>
  <c r="I1230" i="29"/>
  <c r="H1230" i="29" s="1"/>
  <c r="E1230" i="29" s="1"/>
  <c r="F3180" i="29"/>
  <c r="D3180" i="29" s="1"/>
  <c r="I3180" i="29"/>
  <c r="H3180" i="29" s="1"/>
  <c r="E3180" i="29" s="1"/>
  <c r="F1673" i="29"/>
  <c r="D1673" i="29" s="1"/>
  <c r="C1673" i="29" s="1"/>
  <c r="I1673" i="29"/>
  <c r="H1673" i="29" s="1"/>
  <c r="E1673" i="29" s="1"/>
  <c r="F3073" i="29"/>
  <c r="D3073" i="29" s="1"/>
  <c r="C3073" i="29" s="1"/>
  <c r="I3073" i="29"/>
  <c r="H3073" i="29" s="1"/>
  <c r="E3073" i="29" s="1"/>
  <c r="F2885" i="29"/>
  <c r="D2885" i="29" s="1"/>
  <c r="C2885" i="29" s="1"/>
  <c r="I2885" i="29"/>
  <c r="H2885" i="29" s="1"/>
  <c r="E2885" i="29" s="1"/>
  <c r="F2596" i="29"/>
  <c r="D2596" i="29" s="1"/>
  <c r="C2596" i="29" s="1"/>
  <c r="I2596" i="29"/>
  <c r="H2596" i="29" s="1"/>
  <c r="E2596" i="29" s="1"/>
  <c r="F2839" i="29"/>
  <c r="D2839" i="29" s="1"/>
  <c r="C2839" i="29" s="1"/>
  <c r="I2839" i="29"/>
  <c r="H2839" i="29" s="1"/>
  <c r="E2839" i="29" s="1"/>
  <c r="F1268" i="29"/>
  <c r="D1268" i="29" s="1"/>
  <c r="C1268" i="29" s="1"/>
  <c r="I1268" i="29"/>
  <c r="H1268" i="29" s="1"/>
  <c r="E1268" i="29" s="1"/>
  <c r="F871" i="29"/>
  <c r="D871" i="29" s="1"/>
  <c r="C871" i="29" s="1"/>
  <c r="I871" i="29"/>
  <c r="H871" i="29" s="1"/>
  <c r="E871" i="29" s="1"/>
  <c r="F378" i="29"/>
  <c r="D378" i="29" s="1"/>
  <c r="C378" i="29" s="1"/>
  <c r="I378" i="29"/>
  <c r="H378" i="29" s="1"/>
  <c r="E378" i="29" s="1"/>
  <c r="F1244" i="29"/>
  <c r="D1244" i="29" s="1"/>
  <c r="C1244" i="29" s="1"/>
  <c r="I1244" i="29"/>
  <c r="H1244" i="29" s="1"/>
  <c r="E1244" i="29" s="1"/>
  <c r="F1805" i="29"/>
  <c r="D1805" i="29" s="1"/>
  <c r="C1805" i="29" s="1"/>
  <c r="I1805" i="29"/>
  <c r="H1805" i="29" s="1"/>
  <c r="E1805" i="29" s="1"/>
  <c r="F883" i="29"/>
  <c r="D883" i="29" s="1"/>
  <c r="C883" i="29" s="1"/>
  <c r="I883" i="29"/>
  <c r="H883" i="29" s="1"/>
  <c r="E883" i="29" s="1"/>
  <c r="F1485" i="29"/>
  <c r="D1485" i="29" s="1"/>
  <c r="C1485" i="29" s="1"/>
  <c r="I1485" i="29"/>
  <c r="H1485" i="29" s="1"/>
  <c r="E1485" i="29" s="1"/>
  <c r="F2107" i="29"/>
  <c r="D2107" i="29" s="1"/>
  <c r="C2107" i="29" s="1"/>
  <c r="I2107" i="29"/>
  <c r="H2107" i="29" s="1"/>
  <c r="E2107" i="29" s="1"/>
  <c r="F3245" i="29"/>
  <c r="D3245" i="29" s="1"/>
  <c r="I3245" i="29"/>
  <c r="H3245" i="29" s="1"/>
  <c r="E3245" i="29" s="1"/>
  <c r="F2149" i="29"/>
  <c r="D2149" i="29" s="1"/>
  <c r="C2149" i="29" s="1"/>
  <c r="I2149" i="29"/>
  <c r="H2149" i="29" s="1"/>
  <c r="E2149" i="29" s="1"/>
  <c r="F2898" i="29"/>
  <c r="D2898" i="29" s="1"/>
  <c r="C2898" i="29" s="1"/>
  <c r="I2898" i="29"/>
  <c r="H2898" i="29" s="1"/>
  <c r="E2898" i="29" s="1"/>
  <c r="F2710" i="29"/>
  <c r="D2710" i="29" s="1"/>
  <c r="C2710" i="29" s="1"/>
  <c r="I2710" i="29"/>
  <c r="H2710" i="29" s="1"/>
  <c r="E2710" i="29" s="1"/>
  <c r="F2293" i="29"/>
  <c r="D2293" i="29" s="1"/>
  <c r="C2293" i="29" s="1"/>
  <c r="I2293" i="29"/>
  <c r="H2293" i="29" s="1"/>
  <c r="E2293" i="29" s="1"/>
  <c r="F2503" i="29"/>
  <c r="D2503" i="29" s="1"/>
  <c r="C2503" i="29" s="1"/>
  <c r="I2503" i="29"/>
  <c r="H2503" i="29" s="1"/>
  <c r="E2503" i="29" s="1"/>
  <c r="F1541" i="29"/>
  <c r="D1541" i="29" s="1"/>
  <c r="C1541" i="29" s="1"/>
  <c r="I1541" i="29"/>
  <c r="H1541" i="29" s="1"/>
  <c r="E1541" i="29" s="1"/>
  <c r="F1064" i="29"/>
  <c r="D1064" i="29" s="1"/>
  <c r="C1064" i="29" s="1"/>
  <c r="I1064" i="29"/>
  <c r="H1064" i="29" s="1"/>
  <c r="E1064" i="29" s="1"/>
  <c r="F315" i="29"/>
  <c r="D315" i="29" s="1"/>
  <c r="C315" i="29" s="1"/>
  <c r="I315" i="29"/>
  <c r="H315" i="29" s="1"/>
  <c r="E315" i="29" s="1"/>
  <c r="F814" i="29"/>
  <c r="D814" i="29" s="1"/>
  <c r="C814" i="29" s="1"/>
  <c r="I814" i="29"/>
  <c r="H814" i="29" s="1"/>
  <c r="E814" i="29" s="1"/>
  <c r="F723" i="29"/>
  <c r="D723" i="29" s="1"/>
  <c r="C723" i="29" s="1"/>
  <c r="I723" i="29"/>
  <c r="H723" i="29" s="1"/>
  <c r="E723" i="29" s="1"/>
  <c r="F1731" i="29"/>
  <c r="D1731" i="29" s="1"/>
  <c r="C1731" i="29" s="1"/>
  <c r="I1731" i="29"/>
  <c r="H1731" i="29" s="1"/>
  <c r="E1731" i="29" s="1"/>
  <c r="F2040" i="29"/>
  <c r="D2040" i="29" s="1"/>
  <c r="C2040" i="29" s="1"/>
  <c r="I2040" i="29"/>
  <c r="H2040" i="29" s="1"/>
  <c r="E2040" i="29" s="1"/>
  <c r="F2432" i="29"/>
  <c r="D2432" i="29" s="1"/>
  <c r="C2432" i="29" s="1"/>
  <c r="I2432" i="29"/>
  <c r="H2432" i="29" s="1"/>
  <c r="E2432" i="29" s="1"/>
  <c r="F3246" i="29"/>
  <c r="D3246" i="29" s="1"/>
  <c r="I3246" i="29"/>
  <c r="H3246" i="29" s="1"/>
  <c r="E3246" i="29" s="1"/>
  <c r="F2593" i="29"/>
  <c r="D2593" i="29" s="1"/>
  <c r="C2593" i="29" s="1"/>
  <c r="I2593" i="29"/>
  <c r="H2593" i="29" s="1"/>
  <c r="E2593" i="29" s="1"/>
  <c r="F2377" i="29"/>
  <c r="D2377" i="29" s="1"/>
  <c r="C2377" i="29" s="1"/>
  <c r="I2377" i="29"/>
  <c r="H2377" i="29" s="1"/>
  <c r="E2377" i="29" s="1"/>
  <c r="F338" i="29"/>
  <c r="D338" i="29" s="1"/>
  <c r="C338" i="29" s="1"/>
  <c r="I338" i="29"/>
  <c r="H338" i="29" s="1"/>
  <c r="E338" i="29" s="1"/>
  <c r="F2747" i="29"/>
  <c r="D2747" i="29" s="1"/>
  <c r="C2747" i="29" s="1"/>
  <c r="I2747" i="29"/>
  <c r="H2747" i="29" s="1"/>
  <c r="E2747" i="29" s="1"/>
  <c r="F276" i="29"/>
  <c r="D276" i="29" s="1"/>
  <c r="C276" i="29" s="1"/>
  <c r="I276" i="29"/>
  <c r="H276" i="29" s="1"/>
  <c r="E276" i="29" s="1"/>
  <c r="F1478" i="29"/>
  <c r="D1478" i="29" s="1"/>
  <c r="C1478" i="29" s="1"/>
  <c r="I1478" i="29"/>
  <c r="H1478" i="29" s="1"/>
  <c r="E1478" i="29" s="1"/>
  <c r="F1001" i="29"/>
  <c r="D1001" i="29" s="1"/>
  <c r="C1001" i="29" s="1"/>
  <c r="I1001" i="29"/>
  <c r="H1001" i="29" s="1"/>
  <c r="E1001" i="29" s="1"/>
  <c r="F252" i="29"/>
  <c r="D252" i="29" s="1"/>
  <c r="C252" i="29" s="1"/>
  <c r="I252" i="29"/>
  <c r="H252" i="29" s="1"/>
  <c r="E252" i="29" s="1"/>
  <c r="F1343" i="29"/>
  <c r="D1343" i="29" s="1"/>
  <c r="C1343" i="29" s="1"/>
  <c r="I1343" i="29"/>
  <c r="H1343" i="29" s="1"/>
  <c r="E1343" i="29" s="1"/>
  <c r="F1681" i="29"/>
  <c r="D1681" i="29" s="1"/>
  <c r="C1681" i="29" s="1"/>
  <c r="I1681" i="29"/>
  <c r="H1681" i="29" s="1"/>
  <c r="E1681" i="29" s="1"/>
  <c r="F1924" i="29"/>
  <c r="D1924" i="29" s="1"/>
  <c r="C1924" i="29" s="1"/>
  <c r="I1924" i="29"/>
  <c r="H1924" i="29" s="1"/>
  <c r="E1924" i="29" s="1"/>
  <c r="F2601" i="29"/>
  <c r="D2601" i="29" s="1"/>
  <c r="C2601" i="29" s="1"/>
  <c r="I2601" i="29"/>
  <c r="H2601" i="29" s="1"/>
  <c r="E2601" i="29" s="1"/>
  <c r="F2140" i="29"/>
  <c r="D2140" i="29" s="1"/>
  <c r="C2140" i="29" s="1"/>
  <c r="I2140" i="29"/>
  <c r="H2140" i="29" s="1"/>
  <c r="E2140" i="29" s="1"/>
  <c r="F3327" i="29"/>
  <c r="D3327" i="29" s="1"/>
  <c r="I3327" i="29"/>
  <c r="H3327" i="29" s="1"/>
  <c r="E3327" i="29" s="1"/>
  <c r="F2395" i="29"/>
  <c r="D2395" i="29" s="1"/>
  <c r="C2395" i="29" s="1"/>
  <c r="I2395" i="29"/>
  <c r="H2395" i="29" s="1"/>
  <c r="E2395" i="29" s="1"/>
  <c r="F2102" i="29"/>
  <c r="D2102" i="29" s="1"/>
  <c r="C2102" i="29" s="1"/>
  <c r="I2102" i="29"/>
  <c r="H2102" i="29" s="1"/>
  <c r="E2102" i="29" s="1"/>
  <c r="F2919" i="29"/>
  <c r="D2919" i="29" s="1"/>
  <c r="C2919" i="29" s="1"/>
  <c r="I2919" i="29"/>
  <c r="H2919" i="29" s="1"/>
  <c r="E2919" i="29" s="1"/>
  <c r="F3338" i="29"/>
  <c r="D3338" i="29" s="1"/>
  <c r="I3338" i="29"/>
  <c r="H3338" i="29" s="1"/>
  <c r="E3338" i="29" s="1"/>
  <c r="F293" i="29"/>
  <c r="D293" i="29" s="1"/>
  <c r="C293" i="29" s="1"/>
  <c r="I293" i="29"/>
  <c r="H293" i="29" s="1"/>
  <c r="E293" i="29" s="1"/>
  <c r="F1175" i="29"/>
  <c r="D1175" i="29" s="1"/>
  <c r="C1175" i="29" s="1"/>
  <c r="I1175" i="29"/>
  <c r="H1175" i="29" s="1"/>
  <c r="E1175" i="29" s="1"/>
  <c r="F682" i="29"/>
  <c r="D682" i="29" s="1"/>
  <c r="C682" i="29" s="1"/>
  <c r="I682" i="29"/>
  <c r="H682" i="29" s="1"/>
  <c r="E682" i="29" s="1"/>
  <c r="F189" i="29"/>
  <c r="D189" i="29" s="1"/>
  <c r="C189" i="29" s="1"/>
  <c r="I189" i="29"/>
  <c r="H189" i="29" s="1"/>
  <c r="E189" i="29" s="1"/>
  <c r="F1118" i="29"/>
  <c r="D1118" i="29" s="1"/>
  <c r="C1118" i="29" s="1"/>
  <c r="I1118" i="29"/>
  <c r="H1118" i="29" s="1"/>
  <c r="E1118" i="29" s="1"/>
  <c r="F1591" i="29"/>
  <c r="D1591" i="29" s="1"/>
  <c r="C1591" i="29" s="1"/>
  <c r="I1591" i="29"/>
  <c r="H1591" i="29" s="1"/>
  <c r="E1591" i="29" s="1"/>
  <c r="F1005" i="29"/>
  <c r="D1005" i="29" s="1"/>
  <c r="C1005" i="29" s="1"/>
  <c r="I1005" i="29"/>
  <c r="H1005" i="29" s="1"/>
  <c r="E1005" i="29" s="1"/>
  <c r="F2538" i="29"/>
  <c r="D2538" i="29" s="1"/>
  <c r="C2538" i="29" s="1"/>
  <c r="I2538" i="29"/>
  <c r="H2538" i="29" s="1"/>
  <c r="E2538" i="29" s="1"/>
  <c r="F1671" i="29"/>
  <c r="D1671" i="29" s="1"/>
  <c r="C1671" i="29" s="1"/>
  <c r="I1671" i="29"/>
  <c r="H1671" i="29" s="1"/>
  <c r="E1671" i="29" s="1"/>
  <c r="F2816" i="29"/>
  <c r="D2816" i="29" s="1"/>
  <c r="C2816" i="29" s="1"/>
  <c r="I2816" i="29"/>
  <c r="H2816" i="29" s="1"/>
  <c r="E2816" i="29" s="1"/>
  <c r="F2123" i="29"/>
  <c r="D2123" i="29" s="1"/>
  <c r="C2123" i="29" s="1"/>
  <c r="I2123" i="29"/>
  <c r="H2123" i="29" s="1"/>
  <c r="E2123" i="29" s="1"/>
  <c r="F2955" i="29"/>
  <c r="D2955" i="29" s="1"/>
  <c r="C2955" i="29" s="1"/>
  <c r="I2955" i="29"/>
  <c r="H2955" i="29" s="1"/>
  <c r="E2955" i="29" s="1"/>
  <c r="F3412" i="29"/>
  <c r="D3412" i="29" s="1"/>
  <c r="I3412" i="29"/>
  <c r="H3412" i="29" s="1"/>
  <c r="E3412" i="29" s="1"/>
  <c r="F2936" i="29"/>
  <c r="D2936" i="29" s="1"/>
  <c r="C2936" i="29" s="1"/>
  <c r="I2936" i="29"/>
  <c r="H2936" i="29" s="1"/>
  <c r="E2936" i="29" s="1"/>
  <c r="F821" i="29"/>
  <c r="D821" i="29" s="1"/>
  <c r="C821" i="29" s="1"/>
  <c r="I821" i="29"/>
  <c r="H821" i="29" s="1"/>
  <c r="E821" i="29" s="1"/>
  <c r="F344" i="29"/>
  <c r="D344" i="29" s="1"/>
  <c r="C344" i="29" s="1"/>
  <c r="I344" i="29"/>
  <c r="H344" i="29" s="1"/>
  <c r="E344" i="29" s="1"/>
  <c r="F1210" i="29"/>
  <c r="D1210" i="29" s="1"/>
  <c r="C1210" i="29" s="1"/>
  <c r="I1210" i="29"/>
  <c r="H1210" i="29" s="1"/>
  <c r="E1210" i="29" s="1"/>
  <c r="F94" i="29"/>
  <c r="D94" i="29" s="1"/>
  <c r="C94" i="29" s="1"/>
  <c r="I94" i="29"/>
  <c r="H94" i="29" s="1"/>
  <c r="E94" i="29" s="1"/>
  <c r="F1903" i="29"/>
  <c r="D1903" i="29" s="1"/>
  <c r="C1903" i="29" s="1"/>
  <c r="I1903" i="29"/>
  <c r="H1903" i="29" s="1"/>
  <c r="E1903" i="29" s="1"/>
  <c r="F2130" i="29"/>
  <c r="D2130" i="29" s="1"/>
  <c r="C2130" i="29" s="1"/>
  <c r="I2130" i="29"/>
  <c r="H2130" i="29" s="1"/>
  <c r="E2130" i="29" s="1"/>
  <c r="F960" i="29"/>
  <c r="D960" i="29" s="1"/>
  <c r="C960" i="29" s="1"/>
  <c r="I960" i="29"/>
  <c r="H960" i="29" s="1"/>
  <c r="E960" i="29" s="1"/>
  <c r="F3066" i="29"/>
  <c r="D3066" i="29" s="1"/>
  <c r="C3066" i="29" s="1"/>
  <c r="I3066" i="29"/>
  <c r="H3066" i="29" s="1"/>
  <c r="E3066" i="29" s="1"/>
  <c r="F2782" i="29"/>
  <c r="D2782" i="29" s="1"/>
  <c r="C2782" i="29" s="1"/>
  <c r="I2782" i="29"/>
  <c r="H2782" i="29" s="1"/>
  <c r="E2782" i="29" s="1"/>
  <c r="F3344" i="29"/>
  <c r="D3344" i="29" s="1"/>
  <c r="I3344" i="29"/>
  <c r="H3344" i="29" s="1"/>
  <c r="E3344" i="29" s="1"/>
  <c r="F2771" i="29"/>
  <c r="D2771" i="29" s="1"/>
  <c r="C2771" i="29" s="1"/>
  <c r="I2771" i="29"/>
  <c r="H2771" i="29" s="1"/>
  <c r="E2771" i="29" s="1"/>
  <c r="F3370" i="29"/>
  <c r="D3370" i="29" s="1"/>
  <c r="I3370" i="29"/>
  <c r="H3370" i="29" s="1"/>
  <c r="E3370" i="29" s="1"/>
  <c r="F2987" i="29"/>
  <c r="D2987" i="29" s="1"/>
  <c r="C2987" i="29" s="1"/>
  <c r="I2987" i="29"/>
  <c r="H2987" i="29" s="1"/>
  <c r="E2987" i="29" s="1"/>
  <c r="F179" i="29"/>
  <c r="D179" i="29" s="1"/>
  <c r="C179" i="29" s="1"/>
  <c r="I179" i="29"/>
  <c r="H179" i="29" s="1"/>
  <c r="E179" i="29" s="1"/>
  <c r="F758" i="29"/>
  <c r="D758" i="29" s="1"/>
  <c r="C758" i="29" s="1"/>
  <c r="I758" i="29"/>
  <c r="H758" i="29" s="1"/>
  <c r="E758" i="29" s="1"/>
  <c r="F281" i="29"/>
  <c r="D281" i="29" s="1"/>
  <c r="C281" i="29" s="1"/>
  <c r="I281" i="29"/>
  <c r="H281" i="29" s="1"/>
  <c r="E281" i="29" s="1"/>
  <c r="F1147" i="29"/>
  <c r="D1147" i="29" s="1"/>
  <c r="C1147" i="29" s="1"/>
  <c r="I1147" i="29"/>
  <c r="H1147" i="29" s="1"/>
  <c r="E1147" i="29" s="1"/>
  <c r="F623" i="29"/>
  <c r="D623" i="29" s="1"/>
  <c r="C623" i="29" s="1"/>
  <c r="I623" i="29"/>
  <c r="H623" i="29" s="1"/>
  <c r="E623" i="29" s="1"/>
  <c r="F2080" i="29"/>
  <c r="D2080" i="29" s="1"/>
  <c r="C2080" i="29" s="1"/>
  <c r="I2080" i="29"/>
  <c r="H2080" i="29" s="1"/>
  <c r="E2080" i="29" s="1"/>
  <c r="F561" i="29"/>
  <c r="D561" i="29" s="1"/>
  <c r="C561" i="29" s="1"/>
  <c r="I561" i="29"/>
  <c r="H561" i="29" s="1"/>
  <c r="E561" i="29" s="1"/>
  <c r="F1072" i="29"/>
  <c r="D1072" i="29" s="1"/>
  <c r="C1072" i="29" s="1"/>
  <c r="I1072" i="29"/>
  <c r="H1072" i="29" s="1"/>
  <c r="E1072" i="29" s="1"/>
  <c r="F3276" i="29"/>
  <c r="D3276" i="29" s="1"/>
  <c r="I3276" i="29"/>
  <c r="H3276" i="29" s="1"/>
  <c r="E3276" i="29" s="1"/>
  <c r="F2607" i="29"/>
  <c r="D2607" i="29" s="1"/>
  <c r="C2607" i="29" s="1"/>
  <c r="I2607" i="29"/>
  <c r="H2607" i="29" s="1"/>
  <c r="E2607" i="29" s="1"/>
  <c r="F3169" i="29"/>
  <c r="D3169" i="29" s="1"/>
  <c r="I3169" i="29"/>
  <c r="H3169" i="29" s="1"/>
  <c r="E3169" i="29" s="1"/>
  <c r="F2981" i="29"/>
  <c r="D2981" i="29" s="1"/>
  <c r="C2981" i="29" s="1"/>
  <c r="I2981" i="29"/>
  <c r="H2981" i="29" s="1"/>
  <c r="E2981" i="29" s="1"/>
  <c r="F2980" i="29"/>
  <c r="D2980" i="29" s="1"/>
  <c r="C2980" i="29" s="1"/>
  <c r="I2980" i="29"/>
  <c r="H2980" i="29" s="1"/>
  <c r="E2980" i="29" s="1"/>
  <c r="F3223" i="29"/>
  <c r="D3223" i="29" s="1"/>
  <c r="I3223" i="29"/>
  <c r="H3223" i="29" s="1"/>
  <c r="E3223" i="29" s="1"/>
  <c r="F596" i="29"/>
  <c r="D596" i="29" s="1"/>
  <c r="C596" i="29" s="1"/>
  <c r="I596" i="29"/>
  <c r="H596" i="29" s="1"/>
  <c r="E596" i="29" s="1"/>
  <c r="F199" i="29"/>
  <c r="D199" i="29" s="1"/>
  <c r="C199" i="29" s="1"/>
  <c r="I199" i="29"/>
  <c r="H199" i="29" s="1"/>
  <c r="E199" i="29" s="1"/>
  <c r="F1321" i="29"/>
  <c r="D1321" i="29" s="1"/>
  <c r="C1321" i="29" s="1"/>
  <c r="I1321" i="29"/>
  <c r="H1321" i="29" s="1"/>
  <c r="E1321" i="29" s="1"/>
  <c r="F572" i="29"/>
  <c r="D572" i="29" s="1"/>
  <c r="C572" i="29" s="1"/>
  <c r="I572" i="29"/>
  <c r="H572" i="29" s="1"/>
  <c r="E572" i="29" s="1"/>
  <c r="F178" i="29"/>
  <c r="D178" i="29" s="1"/>
  <c r="C178" i="29" s="1"/>
  <c r="I178" i="29"/>
  <c r="H178" i="29" s="1"/>
  <c r="E178" i="29" s="1"/>
  <c r="F2001" i="29"/>
  <c r="D2001" i="29" s="1"/>
  <c r="C2001" i="29" s="1"/>
  <c r="I2001" i="29"/>
  <c r="H2001" i="29" s="1"/>
  <c r="E2001" i="29" s="1"/>
  <c r="F2244" i="29"/>
  <c r="D2244" i="29" s="1"/>
  <c r="C2244" i="29" s="1"/>
  <c r="I2244" i="29"/>
  <c r="H2244" i="29" s="1"/>
  <c r="E2244" i="29" s="1"/>
  <c r="F2921" i="29"/>
  <c r="D2921" i="29" s="1"/>
  <c r="C2921" i="29" s="1"/>
  <c r="I2921" i="29"/>
  <c r="H2921" i="29" s="1"/>
  <c r="E2921" i="29" s="1"/>
  <c r="F2573" i="29"/>
  <c r="D2573" i="29" s="1"/>
  <c r="C2573" i="29" s="1"/>
  <c r="I2573" i="29"/>
  <c r="H2573" i="29" s="1"/>
  <c r="E2573" i="29" s="1"/>
  <c r="F3391" i="29"/>
  <c r="D3391" i="29" s="1"/>
  <c r="I3391" i="29"/>
  <c r="H3391" i="29" s="1"/>
  <c r="E3391" i="29" s="1"/>
  <c r="F2092" i="29"/>
  <c r="D2092" i="29" s="1"/>
  <c r="C2092" i="29" s="1"/>
  <c r="I2092" i="29"/>
  <c r="H2092" i="29" s="1"/>
  <c r="E2092" i="29" s="1"/>
  <c r="F2215" i="29"/>
  <c r="D2215" i="29" s="1"/>
  <c r="C2215" i="29" s="1"/>
  <c r="I2215" i="29"/>
  <c r="H2215" i="29" s="1"/>
  <c r="E2215" i="29" s="1"/>
  <c r="F3112" i="29"/>
  <c r="D3112" i="29" s="1"/>
  <c r="C3112" i="29" s="1"/>
  <c r="I3112" i="29"/>
  <c r="H3112" i="29" s="1"/>
  <c r="E3112" i="29" s="1"/>
  <c r="F2951" i="29"/>
  <c r="D2951" i="29" s="1"/>
  <c r="C2951" i="29" s="1"/>
  <c r="I2951" i="29"/>
  <c r="H2951" i="29" s="1"/>
  <c r="E2951" i="29" s="1"/>
  <c r="F1124" i="29"/>
  <c r="D1124" i="29" s="1"/>
  <c r="C1124" i="29" s="1"/>
  <c r="I1124" i="29"/>
  <c r="H1124" i="29" s="1"/>
  <c r="E1124" i="29" s="1"/>
  <c r="F727" i="29"/>
  <c r="D727" i="29" s="1"/>
  <c r="C727" i="29" s="1"/>
  <c r="I727" i="29"/>
  <c r="H727" i="29" s="1"/>
  <c r="E727" i="29" s="1"/>
  <c r="F234" i="29"/>
  <c r="D234" i="29" s="1"/>
  <c r="C234" i="29" s="1"/>
  <c r="I234" i="29"/>
  <c r="H234" i="29" s="1"/>
  <c r="E234" i="29" s="1"/>
  <c r="F1100" i="29"/>
  <c r="D1100" i="29" s="1"/>
  <c r="C1100" i="29" s="1"/>
  <c r="I1100" i="29"/>
  <c r="H1100" i="29" s="1"/>
  <c r="E1100" i="29" s="1"/>
  <c r="F1661" i="29"/>
  <c r="D1661" i="29" s="1"/>
  <c r="C1661" i="29" s="1"/>
  <c r="I1661" i="29"/>
  <c r="H1661" i="29" s="1"/>
  <c r="E1661" i="29" s="1"/>
  <c r="F290" i="29"/>
  <c r="D290" i="29" s="1"/>
  <c r="C290" i="29" s="1"/>
  <c r="I290" i="29"/>
  <c r="H290" i="29" s="1"/>
  <c r="E290" i="29" s="1"/>
  <c r="F1171" i="29"/>
  <c r="D1171" i="29" s="1"/>
  <c r="C1171" i="29" s="1"/>
  <c r="I1171" i="29"/>
  <c r="H1171" i="29" s="1"/>
  <c r="E1171" i="29" s="1"/>
  <c r="F1851" i="29"/>
  <c r="D1851" i="29" s="1"/>
  <c r="C1851" i="29" s="1"/>
  <c r="I1851" i="29"/>
  <c r="H1851" i="29" s="1"/>
  <c r="E1851" i="29" s="1"/>
  <c r="F3101" i="29"/>
  <c r="D3101" i="29" s="1"/>
  <c r="C3101" i="29" s="1"/>
  <c r="I3101" i="29"/>
  <c r="H3101" i="29" s="1"/>
  <c r="E3101" i="29" s="1"/>
  <c r="F819" i="29"/>
  <c r="D819" i="29" s="1"/>
  <c r="C819" i="29" s="1"/>
  <c r="I819" i="29"/>
  <c r="H819" i="29" s="1"/>
  <c r="E819" i="29" s="1"/>
  <c r="F2498" i="29"/>
  <c r="D2498" i="29" s="1"/>
  <c r="C2498" i="29" s="1"/>
  <c r="I2498" i="29"/>
  <c r="H2498" i="29" s="1"/>
  <c r="E2498" i="29" s="1"/>
  <c r="F2566" i="29"/>
  <c r="D2566" i="29" s="1"/>
  <c r="C2566" i="29" s="1"/>
  <c r="I2566" i="29"/>
  <c r="H2566" i="29" s="1"/>
  <c r="E2566" i="29" s="1"/>
  <c r="F1722" i="29"/>
  <c r="D1722" i="29" s="1"/>
  <c r="C1722" i="29" s="1"/>
  <c r="I1722" i="29"/>
  <c r="H1722" i="29" s="1"/>
  <c r="E1722" i="29" s="1"/>
  <c r="F3481" i="29"/>
  <c r="D3481" i="29" s="1"/>
  <c r="C3481" i="29" s="1"/>
  <c r="I3481" i="29"/>
  <c r="H3481" i="29" s="1"/>
  <c r="E3481" i="29" s="1"/>
  <c r="F629" i="29"/>
  <c r="D629" i="29" s="1"/>
  <c r="C629" i="29" s="1"/>
  <c r="I629" i="29"/>
  <c r="H629" i="29" s="1"/>
  <c r="E629" i="29" s="1"/>
  <c r="F152" i="29"/>
  <c r="D152" i="29" s="1"/>
  <c r="C152" i="29" s="1"/>
  <c r="I152" i="29"/>
  <c r="H152" i="29" s="1"/>
  <c r="E152" i="29" s="1"/>
  <c r="F1018" i="29"/>
  <c r="D1018" i="29" s="1"/>
  <c r="C1018" i="29" s="1"/>
  <c r="I1018" i="29"/>
  <c r="H1018" i="29" s="1"/>
  <c r="E1018" i="29" s="1"/>
  <c r="F525" i="29"/>
  <c r="D525" i="29" s="1"/>
  <c r="C525" i="29" s="1"/>
  <c r="I525" i="29"/>
  <c r="H525" i="29" s="1"/>
  <c r="E525" i="29" s="1"/>
  <c r="F1711" i="29"/>
  <c r="D1711" i="29" s="1"/>
  <c r="C1711" i="29" s="1"/>
  <c r="I1711" i="29"/>
  <c r="H1711" i="29" s="1"/>
  <c r="E1711" i="29" s="1"/>
  <c r="F1938" i="29"/>
  <c r="D1938" i="29" s="1"/>
  <c r="C1938" i="29" s="1"/>
  <c r="I1938" i="29"/>
  <c r="H1938" i="29" s="1"/>
  <c r="E1938" i="29" s="1"/>
  <c r="F160" i="29"/>
  <c r="D160" i="29" s="1"/>
  <c r="C160" i="29" s="1"/>
  <c r="I160" i="29"/>
  <c r="H160" i="29" s="1"/>
  <c r="E160" i="29" s="1"/>
  <c r="F2874" i="29"/>
  <c r="D2874" i="29" s="1"/>
  <c r="C2874" i="29" s="1"/>
  <c r="I2874" i="29"/>
  <c r="H2874" i="29" s="1"/>
  <c r="E2874" i="29" s="1"/>
  <c r="F1831" i="29"/>
  <c r="D1831" i="29" s="1"/>
  <c r="C1831" i="29" s="1"/>
  <c r="I1831" i="29"/>
  <c r="H1831" i="29" s="1"/>
  <c r="E1831" i="29" s="1"/>
  <c r="F2640" i="29"/>
  <c r="D2640" i="29" s="1"/>
  <c r="C2640" i="29" s="1"/>
  <c r="I2640" i="29"/>
  <c r="H2640" i="29" s="1"/>
  <c r="E2640" i="29" s="1"/>
  <c r="F1806" i="29"/>
  <c r="D1806" i="29" s="1"/>
  <c r="C1806" i="29" s="1"/>
  <c r="I1806" i="29"/>
  <c r="H1806" i="29" s="1"/>
  <c r="E1806" i="29" s="1"/>
  <c r="F2138" i="29"/>
  <c r="D2138" i="29" s="1"/>
  <c r="C2138" i="29" s="1"/>
  <c r="I2138" i="29"/>
  <c r="H2138" i="29" s="1"/>
  <c r="E2138" i="29" s="1"/>
  <c r="I608" i="29"/>
  <c r="H608" i="29" s="1"/>
  <c r="E608" i="29" s="1"/>
  <c r="F608" i="29"/>
  <c r="D608" i="29" s="1"/>
  <c r="C608" i="29" s="1"/>
  <c r="F2808" i="29"/>
  <c r="D2808" i="29" s="1"/>
  <c r="C2808" i="29" s="1"/>
  <c r="I2808" i="29"/>
  <c r="H2808" i="29" s="1"/>
  <c r="E2808" i="29" s="1"/>
  <c r="F310" i="29"/>
  <c r="D310" i="29" s="1"/>
  <c r="C310" i="29" s="1"/>
  <c r="I310" i="29"/>
  <c r="H310" i="29" s="1"/>
  <c r="E310" i="29" s="1"/>
  <c r="F1448" i="29"/>
  <c r="D1448" i="29" s="1"/>
  <c r="C1448" i="29" s="1"/>
  <c r="I1448" i="29"/>
  <c r="H1448" i="29" s="1"/>
  <c r="E1448" i="29" s="1"/>
  <c r="F699" i="29"/>
  <c r="D699" i="29" s="1"/>
  <c r="C699" i="29" s="1"/>
  <c r="I699" i="29"/>
  <c r="H699" i="29" s="1"/>
  <c r="E699" i="29" s="1"/>
  <c r="F175" i="29"/>
  <c r="D175" i="29" s="1"/>
  <c r="C175" i="29" s="1"/>
  <c r="I175" i="29"/>
  <c r="H175" i="29" s="1"/>
  <c r="E175" i="29" s="1"/>
  <c r="F1632" i="29"/>
  <c r="D1632" i="29" s="1"/>
  <c r="C1632" i="29" s="1"/>
  <c r="I1632" i="29"/>
  <c r="H1632" i="29" s="1"/>
  <c r="E1632" i="29" s="1"/>
  <c r="F2115" i="29"/>
  <c r="D2115" i="29" s="1"/>
  <c r="C2115" i="29" s="1"/>
  <c r="I2115" i="29"/>
  <c r="H2115" i="29" s="1"/>
  <c r="E2115" i="29" s="1"/>
  <c r="F2424" i="29"/>
  <c r="D2424" i="29" s="1"/>
  <c r="C2424" i="29" s="1"/>
  <c r="I2424" i="29"/>
  <c r="H2424" i="29" s="1"/>
  <c r="E2424" i="29" s="1"/>
  <c r="F2828" i="29"/>
  <c r="D2828" i="29" s="1"/>
  <c r="C2828" i="29" s="1"/>
  <c r="I2828" i="29"/>
  <c r="H2828" i="29" s="1"/>
  <c r="E2828" i="29" s="1"/>
  <c r="F3374" i="29"/>
  <c r="D3374" i="29" s="1"/>
  <c r="I3374" i="29"/>
  <c r="H3374" i="29" s="1"/>
  <c r="E3374" i="29" s="1"/>
  <c r="F2061" i="29"/>
  <c r="D2061" i="29" s="1"/>
  <c r="C2061" i="29" s="1"/>
  <c r="I2061" i="29"/>
  <c r="H2061" i="29" s="1"/>
  <c r="E2061" i="29" s="1"/>
  <c r="F1718" i="29"/>
  <c r="D1718" i="29" s="1"/>
  <c r="C1718" i="29" s="1"/>
  <c r="I1718" i="29"/>
  <c r="H1718" i="29" s="1"/>
  <c r="E1718" i="29" s="1"/>
  <c r="F3019" i="29"/>
  <c r="D3019" i="29" s="1"/>
  <c r="C3019" i="29" s="1"/>
  <c r="I3019" i="29"/>
  <c r="H3019" i="29" s="1"/>
  <c r="E3019" i="29" s="1"/>
  <c r="F3499" i="29"/>
  <c r="D3499" i="29" s="1"/>
  <c r="C3499" i="29" s="1"/>
  <c r="I3499" i="29"/>
  <c r="H3499" i="29" s="1"/>
  <c r="E3499" i="29" s="1"/>
  <c r="F582" i="29"/>
  <c r="D582" i="29" s="1"/>
  <c r="C582" i="29" s="1"/>
  <c r="I582" i="29"/>
  <c r="H582" i="29" s="1"/>
  <c r="E582" i="29" s="1"/>
  <c r="F971" i="29"/>
  <c r="D971" i="29" s="1"/>
  <c r="C971" i="29" s="1"/>
  <c r="I971" i="29"/>
  <c r="H971" i="29" s="1"/>
  <c r="E971" i="29" s="1"/>
  <c r="F1904" i="29"/>
  <c r="D1904" i="29" s="1"/>
  <c r="C1904" i="29" s="1"/>
  <c r="I1904" i="29"/>
  <c r="H1904" i="29" s="1"/>
  <c r="E1904" i="29" s="1"/>
  <c r="F1010" i="29"/>
  <c r="D1010" i="29" s="1"/>
  <c r="C1010" i="29" s="1"/>
  <c r="I1010" i="29"/>
  <c r="H1010" i="29" s="1"/>
  <c r="E1010" i="29" s="1"/>
  <c r="F1358" i="29"/>
  <c r="D1358" i="29" s="1"/>
  <c r="C1358" i="29" s="1"/>
  <c r="I1358" i="29"/>
  <c r="H1358" i="29" s="1"/>
  <c r="E1358" i="29" s="1"/>
  <c r="F2549" i="29"/>
  <c r="D2549" i="29" s="1"/>
  <c r="C2549" i="29" s="1"/>
  <c r="I2549" i="29"/>
  <c r="H2549" i="29" s="1"/>
  <c r="E2549" i="29" s="1"/>
  <c r="F2692" i="29"/>
  <c r="D2692" i="29" s="1"/>
  <c r="C2692" i="29" s="1"/>
  <c r="I2692" i="29"/>
  <c r="H2692" i="29" s="1"/>
  <c r="E2692" i="29" s="1"/>
  <c r="F535" i="29"/>
  <c r="D535" i="29" s="1"/>
  <c r="C535" i="29" s="1"/>
  <c r="I535" i="29"/>
  <c r="H535" i="29" s="1"/>
  <c r="E535" i="29" s="1"/>
  <c r="F908" i="29"/>
  <c r="D908" i="29" s="1"/>
  <c r="C908" i="29" s="1"/>
  <c r="I908" i="29"/>
  <c r="H908" i="29" s="1"/>
  <c r="E908" i="29" s="1"/>
  <c r="F2337" i="29"/>
  <c r="D2337" i="29" s="1"/>
  <c r="C2337" i="29" s="1"/>
  <c r="I2337" i="29"/>
  <c r="H2337" i="29" s="1"/>
  <c r="E2337" i="29" s="1"/>
  <c r="F1232" i="29"/>
  <c r="D1232" i="29" s="1"/>
  <c r="C1232" i="29" s="1"/>
  <c r="I1232" i="29"/>
  <c r="H1232" i="29" s="1"/>
  <c r="E1232" i="29" s="1"/>
  <c r="I3471" i="29"/>
  <c r="H3471" i="29" s="1"/>
  <c r="E3471" i="29" s="1"/>
  <c r="F3471" i="29"/>
  <c r="D3471" i="29" s="1"/>
  <c r="C3471" i="29" s="1"/>
  <c r="F2331" i="29"/>
  <c r="D2331" i="29" s="1"/>
  <c r="C2331" i="29" s="1"/>
  <c r="I2331" i="29"/>
  <c r="H2331" i="29" s="1"/>
  <c r="E2331" i="29" s="1"/>
  <c r="F3186" i="29"/>
  <c r="D3186" i="29" s="1"/>
  <c r="I3186" i="29"/>
  <c r="H3186" i="29" s="1"/>
  <c r="E3186" i="29" s="1"/>
  <c r="F1461" i="29"/>
  <c r="D1461" i="29" s="1"/>
  <c r="C1461" i="29" s="1"/>
  <c r="I1461" i="29"/>
  <c r="H1461" i="29" s="1"/>
  <c r="E1461" i="29" s="1"/>
  <c r="F984" i="29"/>
  <c r="D984" i="29" s="1"/>
  <c r="C984" i="29" s="1"/>
  <c r="I984" i="29"/>
  <c r="H984" i="29" s="1"/>
  <c r="E984" i="29" s="1"/>
  <c r="F235" i="29"/>
  <c r="D235" i="29" s="1"/>
  <c r="C235" i="29" s="1"/>
  <c r="I235" i="29"/>
  <c r="H235" i="29" s="1"/>
  <c r="E235" i="29" s="1"/>
  <c r="F734" i="29"/>
  <c r="D734" i="29" s="1"/>
  <c r="C734" i="29" s="1"/>
  <c r="I734" i="29"/>
  <c r="H734" i="29" s="1"/>
  <c r="E734" i="29" s="1"/>
  <c r="F369" i="29"/>
  <c r="D369" i="29" s="1"/>
  <c r="C369" i="29" s="1"/>
  <c r="I369" i="29"/>
  <c r="H369" i="29" s="1"/>
  <c r="E369" i="29" s="1"/>
  <c r="F1651" i="29"/>
  <c r="D1651" i="29" s="1"/>
  <c r="C1651" i="29" s="1"/>
  <c r="I1651" i="29"/>
  <c r="H1651" i="29" s="1"/>
  <c r="E1651" i="29" s="1"/>
  <c r="F1960" i="29"/>
  <c r="D1960" i="29" s="1"/>
  <c r="C1960" i="29" s="1"/>
  <c r="I1960" i="29"/>
  <c r="H1960" i="29" s="1"/>
  <c r="E1960" i="29" s="1"/>
  <c r="F2316" i="29"/>
  <c r="D2316" i="29" s="1"/>
  <c r="C2316" i="29" s="1"/>
  <c r="I2316" i="29"/>
  <c r="H2316" i="29" s="1"/>
  <c r="E2316" i="29" s="1"/>
  <c r="F2910" i="29"/>
  <c r="D2910" i="29" s="1"/>
  <c r="C2910" i="29" s="1"/>
  <c r="I2910" i="29"/>
  <c r="H2910" i="29" s="1"/>
  <c r="E2910" i="29" s="1"/>
  <c r="F3472" i="29"/>
  <c r="D3472" i="29" s="1"/>
  <c r="C3472" i="29" s="1"/>
  <c r="I3472" i="29"/>
  <c r="H3472" i="29" s="1"/>
  <c r="E3472" i="29" s="1"/>
  <c r="F2899" i="29"/>
  <c r="D2899" i="29" s="1"/>
  <c r="C2899" i="29" s="1"/>
  <c r="I2899" i="29"/>
  <c r="H2899" i="29" s="1"/>
  <c r="E2899" i="29" s="1"/>
  <c r="F3143" i="29"/>
  <c r="D3143" i="29" s="1"/>
  <c r="I3143" i="29"/>
  <c r="H3143" i="29" s="1"/>
  <c r="E3143" i="29" s="1"/>
  <c r="F3126" i="29"/>
  <c r="D3126" i="29" s="1"/>
  <c r="C3126" i="29" s="1"/>
  <c r="I3126" i="29"/>
  <c r="H3126" i="29" s="1"/>
  <c r="E3126" i="29" s="1"/>
  <c r="F196" i="29"/>
  <c r="D196" i="29" s="1"/>
  <c r="C196" i="29" s="1"/>
  <c r="I196" i="29"/>
  <c r="H196" i="29" s="1"/>
  <c r="E196" i="29" s="1"/>
  <c r="F1398" i="29"/>
  <c r="D1398" i="29" s="1"/>
  <c r="C1398" i="29" s="1"/>
  <c r="I1398" i="29"/>
  <c r="H1398" i="29" s="1"/>
  <c r="E1398" i="29" s="1"/>
  <c r="F921" i="29"/>
  <c r="D921" i="29" s="1"/>
  <c r="C921" i="29" s="1"/>
  <c r="I921" i="29"/>
  <c r="H921" i="29" s="1"/>
  <c r="E921" i="29" s="1"/>
  <c r="F172" i="29"/>
  <c r="D172" i="29" s="1"/>
  <c r="C172" i="29" s="1"/>
  <c r="I172" i="29"/>
  <c r="H172" i="29" s="1"/>
  <c r="E172" i="29" s="1"/>
  <c r="F1263" i="29"/>
  <c r="D1263" i="29" s="1"/>
  <c r="C1263" i="29" s="1"/>
  <c r="I1263" i="29"/>
  <c r="H1263" i="29" s="1"/>
  <c r="E1263" i="29" s="1"/>
  <c r="F1588" i="29"/>
  <c r="D1588" i="29" s="1"/>
  <c r="C1588" i="29" s="1"/>
  <c r="I1588" i="29"/>
  <c r="H1588" i="29" s="1"/>
  <c r="E1588" i="29" s="1"/>
  <c r="F1844" i="29"/>
  <c r="D1844" i="29" s="1"/>
  <c r="C1844" i="29" s="1"/>
  <c r="I1844" i="29"/>
  <c r="H1844" i="29" s="1"/>
  <c r="E1844" i="29" s="1"/>
  <c r="F2521" i="29"/>
  <c r="D2521" i="29" s="1"/>
  <c r="C2521" i="29" s="1"/>
  <c r="I2521" i="29"/>
  <c r="H2521" i="29" s="1"/>
  <c r="E2521" i="29" s="1"/>
  <c r="F1997" i="29"/>
  <c r="D1997" i="29" s="1"/>
  <c r="C1997" i="29" s="1"/>
  <c r="I1997" i="29"/>
  <c r="H1997" i="29" s="1"/>
  <c r="E1997" i="29" s="1"/>
  <c r="F2735" i="29"/>
  <c r="D2735" i="29" s="1"/>
  <c r="C2735" i="29" s="1"/>
  <c r="I2735" i="29"/>
  <c r="H2735" i="29" s="1"/>
  <c r="E2735" i="29" s="1"/>
  <c r="F448" i="29"/>
  <c r="D448" i="29" s="1"/>
  <c r="C448" i="29" s="1"/>
  <c r="I448" i="29"/>
  <c r="H448" i="29" s="1"/>
  <c r="E448" i="29" s="1"/>
  <c r="F3365" i="29"/>
  <c r="D3365" i="29" s="1"/>
  <c r="I3365" i="29"/>
  <c r="H3365" i="29" s="1"/>
  <c r="E3365" i="29" s="1"/>
  <c r="F2599" i="29"/>
  <c r="D2599" i="29" s="1"/>
  <c r="C2599" i="29" s="1"/>
  <c r="I2599" i="29"/>
  <c r="H2599" i="29" s="1"/>
  <c r="E2599" i="29" s="1"/>
  <c r="F3334" i="29"/>
  <c r="D3334" i="29" s="1"/>
  <c r="I3334" i="29"/>
  <c r="H3334" i="29" s="1"/>
  <c r="E3334" i="29" s="1"/>
  <c r="F725" i="29"/>
  <c r="D725" i="29" s="1"/>
  <c r="C725" i="29" s="1"/>
  <c r="I725" i="29"/>
  <c r="H725" i="29" s="1"/>
  <c r="E725" i="29" s="1"/>
  <c r="F248" i="29"/>
  <c r="D248" i="29" s="1"/>
  <c r="C248" i="29" s="1"/>
  <c r="I248" i="29"/>
  <c r="H248" i="29" s="1"/>
  <c r="E248" i="29" s="1"/>
  <c r="F1114" i="29"/>
  <c r="D1114" i="29" s="1"/>
  <c r="C1114" i="29" s="1"/>
  <c r="I1114" i="29"/>
  <c r="H1114" i="29" s="1"/>
  <c r="E1114" i="29" s="1"/>
  <c r="F621" i="29"/>
  <c r="D621" i="29" s="1"/>
  <c r="C621" i="29" s="1"/>
  <c r="I621" i="29"/>
  <c r="H621" i="29" s="1"/>
  <c r="E621" i="29" s="1"/>
  <c r="F1807" i="29"/>
  <c r="D1807" i="29" s="1"/>
  <c r="C1807" i="29" s="1"/>
  <c r="I1807" i="29"/>
  <c r="H1807" i="29" s="1"/>
  <c r="E1807" i="29" s="1"/>
  <c r="F2034" i="29"/>
  <c r="D2034" i="29" s="1"/>
  <c r="C2034" i="29" s="1"/>
  <c r="I2034" i="29"/>
  <c r="H2034" i="29" s="1"/>
  <c r="E2034" i="29" s="1"/>
  <c r="F653" i="29"/>
  <c r="D653" i="29" s="1"/>
  <c r="C653" i="29" s="1"/>
  <c r="I653" i="29"/>
  <c r="H653" i="29" s="1"/>
  <c r="E653" i="29" s="1"/>
  <c r="F2970" i="29"/>
  <c r="D2970" i="29" s="1"/>
  <c r="C2970" i="29" s="1"/>
  <c r="I2970" i="29"/>
  <c r="H2970" i="29" s="1"/>
  <c r="E2970" i="29" s="1"/>
  <c r="F1998" i="29"/>
  <c r="D1998" i="29" s="1"/>
  <c r="C1998" i="29" s="1"/>
  <c r="I1998" i="29"/>
  <c r="H1998" i="29" s="1"/>
  <c r="E1998" i="29" s="1"/>
  <c r="F2992" i="29"/>
  <c r="D2992" i="29" s="1"/>
  <c r="C2992" i="29" s="1"/>
  <c r="I2992" i="29"/>
  <c r="H2992" i="29" s="1"/>
  <c r="E2992" i="29" s="1"/>
  <c r="F2675" i="29"/>
  <c r="D2675" i="29" s="1"/>
  <c r="C2675" i="29" s="1"/>
  <c r="I2675" i="29"/>
  <c r="H2675" i="29" s="1"/>
  <c r="E2675" i="29" s="1"/>
  <c r="F2258" i="29"/>
  <c r="D2258" i="29" s="1"/>
  <c r="C2258" i="29" s="1"/>
  <c r="I2258" i="29"/>
  <c r="H2258" i="29" s="1"/>
  <c r="E2258" i="29" s="1"/>
  <c r="F2217" i="29"/>
  <c r="D2217" i="29" s="1"/>
  <c r="C2217" i="29" s="1"/>
  <c r="I2217" i="29"/>
  <c r="H2217" i="29" s="1"/>
  <c r="E2217" i="29" s="1"/>
  <c r="F339" i="29"/>
  <c r="D339" i="29" s="1"/>
  <c r="C339" i="29" s="1"/>
  <c r="I339" i="29"/>
  <c r="H339" i="29" s="1"/>
  <c r="E339" i="29" s="1"/>
  <c r="F918" i="29"/>
  <c r="D918" i="29" s="1"/>
  <c r="C918" i="29" s="1"/>
  <c r="I918" i="29"/>
  <c r="H918" i="29" s="1"/>
  <c r="E918" i="29" s="1"/>
  <c r="F441" i="29"/>
  <c r="D441" i="29" s="1"/>
  <c r="C441" i="29" s="1"/>
  <c r="I441" i="29"/>
  <c r="H441" i="29" s="1"/>
  <c r="E441" i="29" s="1"/>
  <c r="F1307" i="29"/>
  <c r="D1307" i="29" s="1"/>
  <c r="C1307" i="29" s="1"/>
  <c r="I1307" i="29"/>
  <c r="H1307" i="29" s="1"/>
  <c r="E1307" i="29" s="1"/>
  <c r="F783" i="29"/>
  <c r="D783" i="29" s="1"/>
  <c r="C783" i="29" s="1"/>
  <c r="I783" i="29"/>
  <c r="H783" i="29" s="1"/>
  <c r="E783" i="29" s="1"/>
  <c r="F114" i="29"/>
  <c r="D114" i="29" s="1"/>
  <c r="C114" i="29" s="1"/>
  <c r="I114" i="29"/>
  <c r="H114" i="29" s="1"/>
  <c r="E114" i="29" s="1"/>
  <c r="F1088" i="29"/>
  <c r="D1088" i="29" s="1"/>
  <c r="C1088" i="29" s="1"/>
  <c r="I1088" i="29"/>
  <c r="H1088" i="29" s="1"/>
  <c r="E1088" i="29" s="1"/>
  <c r="F1755" i="29"/>
  <c r="D1755" i="29" s="1"/>
  <c r="C1755" i="29" s="1"/>
  <c r="I1755" i="29"/>
  <c r="H1755" i="29" s="1"/>
  <c r="E1755" i="29" s="1"/>
  <c r="F3436" i="29"/>
  <c r="D3436" i="29" s="1"/>
  <c r="I3436" i="29"/>
  <c r="H3436" i="29" s="1"/>
  <c r="E3436" i="29" s="1"/>
  <c r="F2142" i="29"/>
  <c r="D2142" i="29" s="1"/>
  <c r="C2142" i="29" s="1"/>
  <c r="I2142" i="29"/>
  <c r="H2142" i="29" s="1"/>
  <c r="E2142" i="29" s="1"/>
  <c r="F3329" i="29"/>
  <c r="D3329" i="29" s="1"/>
  <c r="I3329" i="29"/>
  <c r="H3329" i="29" s="1"/>
  <c r="E3329" i="29" s="1"/>
  <c r="F3141" i="29"/>
  <c r="D3141" i="29" s="1"/>
  <c r="C3141" i="29" s="1"/>
  <c r="I3141" i="29"/>
  <c r="H3141" i="29" s="1"/>
  <c r="E3141" i="29" s="1"/>
  <c r="F3321" i="29"/>
  <c r="D3321" i="29" s="1"/>
  <c r="I3321" i="29"/>
  <c r="H3321" i="29" s="1"/>
  <c r="E3321" i="29" s="1"/>
  <c r="F2888" i="29"/>
  <c r="D2888" i="29" s="1"/>
  <c r="C2888" i="29" s="1"/>
  <c r="I2888" i="29"/>
  <c r="H2888" i="29" s="1"/>
  <c r="E2888" i="29" s="1"/>
  <c r="F245" i="29"/>
  <c r="D245" i="29" s="1"/>
  <c r="C245" i="29" s="1"/>
  <c r="I245" i="29"/>
  <c r="H245" i="29" s="1"/>
  <c r="E245" i="29" s="1"/>
  <c r="F1127" i="29"/>
  <c r="D1127" i="29" s="1"/>
  <c r="C1127" i="29" s="1"/>
  <c r="I1127" i="29"/>
  <c r="H1127" i="29" s="1"/>
  <c r="E1127" i="29" s="1"/>
  <c r="F634" i="29"/>
  <c r="D634" i="29" s="1"/>
  <c r="C634" i="29" s="1"/>
  <c r="I634" i="29"/>
  <c r="H634" i="29" s="1"/>
  <c r="E634" i="29" s="1"/>
  <c r="F141" i="29"/>
  <c r="D141" i="29" s="1"/>
  <c r="C141" i="29" s="1"/>
  <c r="I141" i="29"/>
  <c r="H141" i="29" s="1"/>
  <c r="E141" i="29" s="1"/>
  <c r="F978" i="29"/>
  <c r="D978" i="29" s="1"/>
  <c r="C978" i="29" s="1"/>
  <c r="I978" i="29"/>
  <c r="H978" i="29" s="1"/>
  <c r="E978" i="29" s="1"/>
  <c r="F1506" i="29"/>
  <c r="D1506" i="29" s="1"/>
  <c r="C1506" i="29" s="1"/>
  <c r="I1506" i="29"/>
  <c r="H1506" i="29" s="1"/>
  <c r="E1506" i="29" s="1"/>
  <c r="F849" i="29"/>
  <c r="D849" i="29" s="1"/>
  <c r="C849" i="29" s="1"/>
  <c r="I849" i="29"/>
  <c r="H849" i="29" s="1"/>
  <c r="E849" i="29" s="1"/>
  <c r="F2490" i="29"/>
  <c r="D2490" i="29" s="1"/>
  <c r="C2490" i="29" s="1"/>
  <c r="I2490" i="29"/>
  <c r="H2490" i="29" s="1"/>
  <c r="E2490" i="29" s="1"/>
  <c r="G2" i="29"/>
  <c r="F2" i="29" s="1"/>
  <c r="D2" i="29" s="1"/>
  <c r="C2" i="29" s="1"/>
  <c r="I2" i="29"/>
  <c r="H2" i="29" s="1"/>
  <c r="E2" i="29" s="1"/>
  <c r="F2512" i="29"/>
  <c r="D2512" i="29" s="1"/>
  <c r="C2512" i="29" s="1"/>
  <c r="I2512" i="29"/>
  <c r="H2512" i="29" s="1"/>
  <c r="E2512" i="29" s="1"/>
  <c r="F1460" i="29"/>
  <c r="D1460" i="29" s="1"/>
  <c r="C1460" i="29" s="1"/>
  <c r="I1460" i="29"/>
  <c r="H1460" i="29" s="1"/>
  <c r="E1460" i="29" s="1"/>
  <c r="F2966" i="29"/>
  <c r="D2966" i="29" s="1"/>
  <c r="C2966" i="29" s="1"/>
  <c r="I2966" i="29"/>
  <c r="H2966" i="29" s="1"/>
  <c r="E2966" i="29" s="1"/>
  <c r="F3211" i="29"/>
  <c r="D3211" i="29" s="1"/>
  <c r="I3211" i="29"/>
  <c r="H3211" i="29" s="1"/>
  <c r="E3211" i="29" s="1"/>
  <c r="F2631" i="29"/>
  <c r="D2631" i="29" s="1"/>
  <c r="C2631" i="29" s="1"/>
  <c r="I2631" i="29"/>
  <c r="H2631" i="29" s="1"/>
  <c r="E2631" i="29" s="1"/>
  <c r="F182" i="29"/>
  <c r="D182" i="29" s="1"/>
  <c r="C182" i="29" s="1"/>
  <c r="I182" i="29"/>
  <c r="H182" i="29" s="1"/>
  <c r="E182" i="29" s="1"/>
  <c r="F1320" i="29"/>
  <c r="D1320" i="29" s="1"/>
  <c r="C1320" i="29" s="1"/>
  <c r="I1320" i="29"/>
  <c r="H1320" i="29" s="1"/>
  <c r="E1320" i="29" s="1"/>
  <c r="F571" i="29"/>
  <c r="D571" i="29" s="1"/>
  <c r="C571" i="29" s="1"/>
  <c r="I571" i="29"/>
  <c r="H571" i="29" s="1"/>
  <c r="E571" i="29" s="1"/>
  <c r="F47" i="29"/>
  <c r="D47" i="29" s="1"/>
  <c r="C47" i="29" s="1"/>
  <c r="I47" i="29"/>
  <c r="H47" i="29" s="1"/>
  <c r="E47" i="29" s="1"/>
  <c r="F1420" i="29"/>
  <c r="D1420" i="29" s="1"/>
  <c r="C1420" i="29" s="1"/>
  <c r="I1420" i="29"/>
  <c r="H1420" i="29" s="1"/>
  <c r="E1420" i="29" s="1"/>
  <c r="F1987" i="29"/>
  <c r="D1987" i="29" s="1"/>
  <c r="C1987" i="29" s="1"/>
  <c r="I1987" i="29"/>
  <c r="H1987" i="29" s="1"/>
  <c r="E1987" i="29" s="1"/>
  <c r="F2296" i="29"/>
  <c r="D2296" i="29" s="1"/>
  <c r="C2296" i="29" s="1"/>
  <c r="I2296" i="29"/>
  <c r="H2296" i="29" s="1"/>
  <c r="E2296" i="29" s="1"/>
  <c r="F2700" i="29"/>
  <c r="D2700" i="29" s="1"/>
  <c r="C2700" i="29" s="1"/>
  <c r="I2700" i="29"/>
  <c r="H2700" i="29" s="1"/>
  <c r="E2700" i="29" s="1"/>
  <c r="F1737" i="29"/>
  <c r="D1737" i="29" s="1"/>
  <c r="C1737" i="29" s="1"/>
  <c r="I1737" i="29"/>
  <c r="H1737" i="29" s="1"/>
  <c r="E1737" i="29" s="1"/>
  <c r="F2849" i="29"/>
  <c r="D2849" i="29" s="1"/>
  <c r="C2849" i="29" s="1"/>
  <c r="I2849" i="29"/>
  <c r="H2849" i="29" s="1"/>
  <c r="E2849" i="29" s="1"/>
  <c r="F2661" i="29"/>
  <c r="D2661" i="29" s="1"/>
  <c r="C2661" i="29" s="1"/>
  <c r="I2661" i="29"/>
  <c r="H2661" i="29" s="1"/>
  <c r="E2661" i="29" s="1"/>
  <c r="F2843" i="29"/>
  <c r="D2843" i="29" s="1"/>
  <c r="C2843" i="29" s="1"/>
  <c r="I2843" i="29"/>
  <c r="H2843" i="29" s="1"/>
  <c r="E2843" i="29" s="1"/>
  <c r="F3394" i="29"/>
  <c r="D3394" i="29" s="1"/>
  <c r="I3394" i="29"/>
  <c r="H3394" i="29" s="1"/>
  <c r="E3394" i="29" s="1"/>
  <c r="F532" i="29"/>
  <c r="D532" i="29" s="1"/>
  <c r="C532" i="29" s="1"/>
  <c r="I532" i="29"/>
  <c r="H532" i="29" s="1"/>
  <c r="E532" i="29" s="1"/>
  <c r="F135" i="29"/>
  <c r="D135" i="29" s="1"/>
  <c r="C135" i="29" s="1"/>
  <c r="I135" i="29"/>
  <c r="H135" i="29" s="1"/>
  <c r="E135" i="29" s="1"/>
  <c r="F1257" i="29"/>
  <c r="D1257" i="29" s="1"/>
  <c r="C1257" i="29" s="1"/>
  <c r="I1257" i="29"/>
  <c r="H1257" i="29" s="1"/>
  <c r="E1257" i="29" s="1"/>
  <c r="F508" i="29"/>
  <c r="D508" i="29" s="1"/>
  <c r="C508" i="29" s="1"/>
  <c r="I508" i="29"/>
  <c r="H508" i="29" s="1"/>
  <c r="E508" i="29" s="1"/>
  <c r="F1599" i="29"/>
  <c r="D1599" i="29" s="1"/>
  <c r="C1599" i="29" s="1"/>
  <c r="I1599" i="29"/>
  <c r="H1599" i="29" s="1"/>
  <c r="E1599" i="29" s="1"/>
  <c r="F1937" i="29"/>
  <c r="D1937" i="29" s="1"/>
  <c r="C1937" i="29" s="1"/>
  <c r="I1937" i="29"/>
  <c r="H1937" i="29" s="1"/>
  <c r="E1937" i="29" s="1"/>
  <c r="F2180" i="29"/>
  <c r="D2180" i="29" s="1"/>
  <c r="C2180" i="29" s="1"/>
  <c r="I2180" i="29"/>
  <c r="H2180" i="29" s="1"/>
  <c r="E2180" i="29" s="1"/>
  <c r="F2857" i="29"/>
  <c r="D2857" i="29" s="1"/>
  <c r="C2857" i="29" s="1"/>
  <c r="I2857" i="29"/>
  <c r="H2857" i="29" s="1"/>
  <c r="E2857" i="29" s="1"/>
  <c r="F2509" i="29"/>
  <c r="D2509" i="29" s="1"/>
  <c r="C2509" i="29" s="1"/>
  <c r="I2509" i="29"/>
  <c r="H2509" i="29" s="1"/>
  <c r="E2509" i="29" s="1"/>
  <c r="F1738" i="29"/>
  <c r="D1738" i="29" s="1"/>
  <c r="C1738" i="29" s="1"/>
  <c r="I1738" i="29"/>
  <c r="H1738" i="29" s="1"/>
  <c r="E1738" i="29" s="1"/>
  <c r="F2674" i="29"/>
  <c r="D2674" i="29" s="1"/>
  <c r="C2674" i="29" s="1"/>
  <c r="I2674" i="29"/>
  <c r="H2674" i="29" s="1"/>
  <c r="E2674" i="29" s="1"/>
  <c r="F2486" i="29"/>
  <c r="D2486" i="29" s="1"/>
  <c r="C2486" i="29" s="1"/>
  <c r="I2486" i="29"/>
  <c r="H2486" i="29" s="1"/>
  <c r="E2486" i="29" s="1"/>
  <c r="F3465" i="29"/>
  <c r="D3465" i="29" s="1"/>
  <c r="C3465" i="29" s="1"/>
  <c r="I3465" i="29"/>
  <c r="H3465" i="29" s="1"/>
  <c r="E3465" i="29" s="1"/>
  <c r="F3106" i="29"/>
  <c r="D3106" i="29" s="1"/>
  <c r="C3106" i="29" s="1"/>
  <c r="I3106" i="29"/>
  <c r="H3106" i="29" s="1"/>
  <c r="E3106" i="29" s="1"/>
  <c r="F549" i="29"/>
  <c r="D549" i="29" s="1"/>
  <c r="C549" i="29" s="1"/>
  <c r="I549" i="29"/>
  <c r="H549" i="29" s="1"/>
  <c r="E549" i="29" s="1"/>
  <c r="F72" i="29"/>
  <c r="D72" i="29" s="1"/>
  <c r="C72" i="29" s="1"/>
  <c r="I72" i="29"/>
  <c r="H72" i="29" s="1"/>
  <c r="E72" i="29" s="1"/>
  <c r="F938" i="29"/>
  <c r="D938" i="29" s="1"/>
  <c r="C938" i="29" s="1"/>
  <c r="I938" i="29"/>
  <c r="H938" i="29" s="1"/>
  <c r="E938" i="29" s="1"/>
  <c r="F445" i="29"/>
  <c r="D445" i="29" s="1"/>
  <c r="C445" i="29" s="1"/>
  <c r="I445" i="29"/>
  <c r="H445" i="29" s="1"/>
  <c r="E445" i="29" s="1"/>
  <c r="F1631" i="29"/>
  <c r="D1631" i="29" s="1"/>
  <c r="C1631" i="29" s="1"/>
  <c r="I1631" i="29"/>
  <c r="H1631" i="29" s="1"/>
  <c r="E1631" i="29" s="1"/>
  <c r="F1858" i="29"/>
  <c r="D1858" i="29" s="1"/>
  <c r="C1858" i="29" s="1"/>
  <c r="I1858" i="29"/>
  <c r="H1858" i="29" s="1"/>
  <c r="E1858" i="29" s="1"/>
  <c r="F1570" i="29"/>
  <c r="D1570" i="29" s="1"/>
  <c r="C1570" i="29" s="1"/>
  <c r="I1570" i="29"/>
  <c r="H1570" i="29" s="1"/>
  <c r="E1570" i="29" s="1"/>
  <c r="F2794" i="29"/>
  <c r="D2794" i="29" s="1"/>
  <c r="C2794" i="29" s="1"/>
  <c r="I2794" i="29"/>
  <c r="H2794" i="29" s="1"/>
  <c r="E2794" i="29" s="1"/>
  <c r="F2141" i="29"/>
  <c r="D2141" i="29" s="1"/>
  <c r="C2141" i="29" s="1"/>
  <c r="I2141" i="29"/>
  <c r="H2141" i="29" s="1"/>
  <c r="E2141" i="29" s="1"/>
  <c r="F3072" i="29"/>
  <c r="D3072" i="29" s="1"/>
  <c r="C3072" i="29" s="1"/>
  <c r="I3072" i="29"/>
  <c r="H3072" i="29" s="1"/>
  <c r="E3072" i="29" s="1"/>
  <c r="F2499" i="29"/>
  <c r="D2499" i="29" s="1"/>
  <c r="C2499" i="29" s="1"/>
  <c r="I2499" i="29"/>
  <c r="H2499" i="29" s="1"/>
  <c r="E2499" i="29" s="1"/>
  <c r="F3482" i="29"/>
  <c r="D3482" i="29" s="1"/>
  <c r="C3482" i="29" s="1"/>
  <c r="I3482" i="29"/>
  <c r="H3482" i="29" s="1"/>
  <c r="E3482" i="29" s="1"/>
  <c r="F2539" i="29"/>
  <c r="D2539" i="29" s="1"/>
  <c r="C2539" i="29" s="1"/>
  <c r="I2539" i="29"/>
  <c r="H2539" i="29" s="1"/>
  <c r="E2539" i="29" s="1"/>
  <c r="F2014" i="29"/>
  <c r="D2014" i="29" s="1"/>
  <c r="C2014" i="29" s="1"/>
  <c r="I2014" i="29"/>
  <c r="H2014" i="29" s="1"/>
  <c r="E2014" i="29" s="1"/>
  <c r="F1077" i="29"/>
  <c r="D1077" i="29" s="1"/>
  <c r="C1077" i="29" s="1"/>
  <c r="I1077" i="29"/>
  <c r="H1077" i="29" s="1"/>
  <c r="E1077" i="29" s="1"/>
  <c r="F600" i="29"/>
  <c r="D600" i="29" s="1"/>
  <c r="C600" i="29" s="1"/>
  <c r="I600" i="29"/>
  <c r="H600" i="29" s="1"/>
  <c r="E600" i="29" s="1"/>
  <c r="F1466" i="29"/>
  <c r="D1466" i="29" s="1"/>
  <c r="C1466" i="29" s="1"/>
  <c r="I1466" i="29"/>
  <c r="H1466" i="29" s="1"/>
  <c r="E1466" i="29" s="1"/>
  <c r="F350" i="29"/>
  <c r="D350" i="29" s="1"/>
  <c r="C350" i="29" s="1"/>
  <c r="I350" i="29"/>
  <c r="H350" i="29" s="1"/>
  <c r="E350" i="29" s="1"/>
  <c r="F2159" i="29"/>
  <c r="D2159" i="29" s="1"/>
  <c r="C2159" i="29" s="1"/>
  <c r="I2159" i="29"/>
  <c r="H2159" i="29" s="1"/>
  <c r="E2159" i="29" s="1"/>
  <c r="F786" i="29"/>
  <c r="D786" i="29" s="1"/>
  <c r="C786" i="29" s="1"/>
  <c r="I786" i="29"/>
  <c r="H786" i="29" s="1"/>
  <c r="E786" i="29" s="1"/>
  <c r="F1548" i="29"/>
  <c r="D1548" i="29" s="1"/>
  <c r="C1548" i="29" s="1"/>
  <c r="I1548" i="29"/>
  <c r="H1548" i="29" s="1"/>
  <c r="E1548" i="29" s="1"/>
  <c r="F1630" i="29"/>
  <c r="D1630" i="29" s="1"/>
  <c r="C1630" i="29" s="1"/>
  <c r="I1630" i="29"/>
  <c r="H1630" i="29" s="1"/>
  <c r="E1630" i="29" s="1"/>
  <c r="F3038" i="29"/>
  <c r="D3038" i="29" s="1"/>
  <c r="C3038" i="29" s="1"/>
  <c r="I3038" i="29"/>
  <c r="H3038" i="29" s="1"/>
  <c r="E3038" i="29" s="1"/>
  <c r="F1011" i="29"/>
  <c r="D1011" i="29" s="1"/>
  <c r="C1011" i="29" s="1"/>
  <c r="I1011" i="29"/>
  <c r="H1011" i="29" s="1"/>
  <c r="E1011" i="29" s="1"/>
  <c r="F3027" i="29"/>
  <c r="D3027" i="29" s="1"/>
  <c r="C3027" i="29" s="1"/>
  <c r="I3027" i="29"/>
  <c r="H3027" i="29" s="1"/>
  <c r="E3027" i="29" s="1"/>
  <c r="F2712" i="29"/>
  <c r="D2712" i="29" s="1"/>
  <c r="C2712" i="29" s="1"/>
  <c r="I2712" i="29"/>
  <c r="H2712" i="29" s="1"/>
  <c r="E2712" i="29" s="1"/>
  <c r="F3498" i="29"/>
  <c r="D3498" i="29" s="1"/>
  <c r="C3498" i="29" s="1"/>
  <c r="I3498" i="29"/>
  <c r="H3498" i="29" s="1"/>
  <c r="E3498" i="29" s="1"/>
  <c r="F435" i="29"/>
  <c r="D435" i="29" s="1"/>
  <c r="C435" i="29" s="1"/>
  <c r="I435" i="29"/>
  <c r="H435" i="29" s="1"/>
  <c r="E435" i="29" s="1"/>
  <c r="F1014" i="29"/>
  <c r="D1014" i="29" s="1"/>
  <c r="C1014" i="29" s="1"/>
  <c r="I1014" i="29"/>
  <c r="H1014" i="29" s="1"/>
  <c r="E1014" i="29" s="1"/>
  <c r="F537" i="29"/>
  <c r="D537" i="29" s="1"/>
  <c r="C537" i="29" s="1"/>
  <c r="I537" i="29"/>
  <c r="H537" i="29" s="1"/>
  <c r="E537" i="29" s="1"/>
  <c r="F1403" i="29"/>
  <c r="D1403" i="29" s="1"/>
  <c r="C1403" i="29" s="1"/>
  <c r="I1403" i="29"/>
  <c r="H1403" i="29" s="1"/>
  <c r="E1403" i="29" s="1"/>
  <c r="F879" i="29"/>
  <c r="D879" i="29" s="1"/>
  <c r="C879" i="29" s="1"/>
  <c r="I879" i="29"/>
  <c r="H879" i="29" s="1"/>
  <c r="E879" i="29" s="1"/>
  <c r="F626" i="29"/>
  <c r="D626" i="29" s="1"/>
  <c r="C626" i="29" s="1"/>
  <c r="I626" i="29"/>
  <c r="H626" i="29" s="1"/>
  <c r="E626" i="29" s="1"/>
  <c r="F1331" i="29"/>
  <c r="D1331" i="29" s="1"/>
  <c r="C1331" i="29" s="1"/>
  <c r="I1331" i="29"/>
  <c r="H1331" i="29" s="1"/>
  <c r="E1331" i="29" s="1"/>
  <c r="F1933" i="29"/>
  <c r="D1933" i="29" s="1"/>
  <c r="C1933" i="29" s="1"/>
  <c r="I1933" i="29"/>
  <c r="H1933" i="29" s="1"/>
  <c r="E1933" i="29" s="1"/>
  <c r="F1766" i="29"/>
  <c r="D1766" i="29" s="1"/>
  <c r="C1766" i="29" s="1"/>
  <c r="I1766" i="29"/>
  <c r="H1766" i="29" s="1"/>
  <c r="E1766" i="29" s="1"/>
  <c r="I2863" i="29"/>
  <c r="H2863" i="29" s="1"/>
  <c r="E2863" i="29" s="1"/>
  <c r="F2863" i="29"/>
  <c r="D2863" i="29" s="1"/>
  <c r="C2863" i="29" s="1"/>
  <c r="F3425" i="29"/>
  <c r="D3425" i="29" s="1"/>
  <c r="I3425" i="29"/>
  <c r="H3425" i="29" s="1"/>
  <c r="E3425" i="29" s="1"/>
  <c r="F3237" i="29"/>
  <c r="D3237" i="29" s="1"/>
  <c r="I3237" i="29"/>
  <c r="H3237" i="29" s="1"/>
  <c r="E3237" i="29" s="1"/>
  <c r="I3494" i="29"/>
  <c r="H3494" i="29" s="1"/>
  <c r="E3494" i="29" s="1"/>
  <c r="F3494" i="29"/>
  <c r="D3494" i="29" s="1"/>
  <c r="C3494" i="29" s="1"/>
  <c r="F3460" i="29"/>
  <c r="D3460" i="29" s="1"/>
  <c r="C3460" i="29" s="1"/>
  <c r="I3460" i="29"/>
  <c r="H3460" i="29" s="1"/>
  <c r="E3460" i="29" s="1"/>
  <c r="F852" i="29"/>
  <c r="D852" i="29" s="1"/>
  <c r="C852" i="29" s="1"/>
  <c r="I852" i="29"/>
  <c r="H852" i="29" s="1"/>
  <c r="E852" i="29" s="1"/>
  <c r="F455" i="29"/>
  <c r="D455" i="29" s="1"/>
  <c r="C455" i="29" s="1"/>
  <c r="I455" i="29"/>
  <c r="H455" i="29" s="1"/>
  <c r="E455" i="29" s="1"/>
  <c r="F1577" i="29"/>
  <c r="D1577" i="29" s="1"/>
  <c r="C1577" i="29" s="1"/>
  <c r="I1577" i="29"/>
  <c r="H1577" i="29" s="1"/>
  <c r="E1577" i="29" s="1"/>
  <c r="F828" i="29"/>
  <c r="D828" i="29" s="1"/>
  <c r="C828" i="29" s="1"/>
  <c r="I828" i="29"/>
  <c r="H828" i="29" s="1"/>
  <c r="E828" i="29" s="1"/>
  <c r="F1153" i="29"/>
  <c r="D1153" i="29" s="1"/>
  <c r="C1153" i="29" s="1"/>
  <c r="I1153" i="29"/>
  <c r="H1153" i="29" s="1"/>
  <c r="E1153" i="29" s="1"/>
  <c r="F2257" i="29"/>
  <c r="D2257" i="29" s="1"/>
  <c r="C2257" i="29" s="1"/>
  <c r="I2257" i="29"/>
  <c r="H2257" i="29" s="1"/>
  <c r="E2257" i="29" s="1"/>
  <c r="F144" i="29"/>
  <c r="D144" i="29" s="1"/>
  <c r="C144" i="29" s="1"/>
  <c r="I144" i="29"/>
  <c r="H144" i="29" s="1"/>
  <c r="E144" i="29" s="1"/>
  <c r="F337" i="29"/>
  <c r="D337" i="29" s="1"/>
  <c r="C337" i="29" s="1"/>
  <c r="I337" i="29"/>
  <c r="H337" i="29" s="1"/>
  <c r="E337" i="29" s="1"/>
  <c r="F2829" i="29"/>
  <c r="D2829" i="29" s="1"/>
  <c r="C2829" i="29" s="1"/>
  <c r="I2829" i="29"/>
  <c r="H2829" i="29" s="1"/>
  <c r="E2829" i="29" s="1"/>
  <c r="F659" i="29"/>
  <c r="D659" i="29" s="1"/>
  <c r="C659" i="29" s="1"/>
  <c r="I659" i="29"/>
  <c r="H659" i="29" s="1"/>
  <c r="E659" i="29" s="1"/>
  <c r="F2482" i="29"/>
  <c r="D2482" i="29" s="1"/>
  <c r="C2482" i="29" s="1"/>
  <c r="I2482" i="29"/>
  <c r="H2482" i="29" s="1"/>
  <c r="E2482" i="29" s="1"/>
  <c r="F2550" i="29"/>
  <c r="D2550" i="29" s="1"/>
  <c r="C2550" i="29" s="1"/>
  <c r="I2550" i="29"/>
  <c r="H2550" i="29" s="1"/>
  <c r="E2550" i="29" s="1"/>
  <c r="F1553" i="29"/>
  <c r="D1553" i="29" s="1"/>
  <c r="C1553" i="29" s="1"/>
  <c r="I1553" i="29"/>
  <c r="H1553" i="29" s="1"/>
  <c r="E1553" i="29" s="1"/>
  <c r="F3368" i="29"/>
  <c r="D3368" i="29" s="1"/>
  <c r="I3368" i="29"/>
  <c r="H3368" i="29" s="1"/>
  <c r="E3368" i="29" s="1"/>
  <c r="F101" i="29"/>
  <c r="D101" i="29" s="1"/>
  <c r="C101" i="29" s="1"/>
  <c r="I101" i="29"/>
  <c r="H101" i="29" s="1"/>
  <c r="E101" i="29" s="1"/>
  <c r="F983" i="29"/>
  <c r="D983" i="29" s="1"/>
  <c r="C983" i="29" s="1"/>
  <c r="I983" i="29"/>
  <c r="H983" i="29" s="1"/>
  <c r="E983" i="29" s="1"/>
  <c r="F490" i="29"/>
  <c r="D490" i="29" s="1"/>
  <c r="C490" i="29" s="1"/>
  <c r="I490" i="29"/>
  <c r="H490" i="29" s="1"/>
  <c r="E490" i="29" s="1"/>
  <c r="F1356" i="29"/>
  <c r="D1356" i="29" s="1"/>
  <c r="C1356" i="29" s="1"/>
  <c r="I1356" i="29"/>
  <c r="H1356" i="29" s="1"/>
  <c r="E1356" i="29" s="1"/>
  <c r="F449" i="29"/>
  <c r="D449" i="29" s="1"/>
  <c r="C449" i="29" s="1"/>
  <c r="I449" i="29"/>
  <c r="H449" i="29" s="1"/>
  <c r="E449" i="29" s="1"/>
  <c r="F1213" i="29"/>
  <c r="D1213" i="29" s="1"/>
  <c r="C1213" i="29" s="1"/>
  <c r="I1213" i="29"/>
  <c r="H1213" i="29" s="1"/>
  <c r="E1213" i="29" s="1"/>
  <c r="F226" i="29"/>
  <c r="D226" i="29" s="1"/>
  <c r="C226" i="29" s="1"/>
  <c r="I226" i="29"/>
  <c r="H226" i="29" s="1"/>
  <c r="E226" i="29" s="1"/>
  <c r="F2290" i="29"/>
  <c r="D2290" i="29" s="1"/>
  <c r="C2290" i="29" s="1"/>
  <c r="I2290" i="29"/>
  <c r="H2290" i="29" s="1"/>
  <c r="E2290" i="29" s="1"/>
  <c r="F3357" i="29"/>
  <c r="D3357" i="29" s="1"/>
  <c r="I3357" i="29"/>
  <c r="H3357" i="29" s="1"/>
  <c r="E3357" i="29" s="1"/>
  <c r="F1893" i="29"/>
  <c r="D1893" i="29" s="1"/>
  <c r="C1893" i="29" s="1"/>
  <c r="I1893" i="29"/>
  <c r="H1893" i="29" s="1"/>
  <c r="E1893" i="29" s="1"/>
  <c r="F2754" i="29"/>
  <c r="D2754" i="29" s="1"/>
  <c r="C2754" i="29" s="1"/>
  <c r="I2754" i="29"/>
  <c r="H2754" i="29" s="1"/>
  <c r="E2754" i="29" s="1"/>
  <c r="F2822" i="29"/>
  <c r="D2822" i="29" s="1"/>
  <c r="C2822" i="29" s="1"/>
  <c r="I2822" i="29"/>
  <c r="H2822" i="29" s="1"/>
  <c r="E2822" i="29" s="1"/>
  <c r="F3031" i="29"/>
  <c r="D3031" i="29" s="1"/>
  <c r="C3031" i="29" s="1"/>
  <c r="I3031" i="29"/>
  <c r="H3031" i="29" s="1"/>
  <c r="E3031" i="29" s="1"/>
  <c r="F2105" i="29"/>
  <c r="D2105" i="29" s="1"/>
  <c r="C2105" i="29" s="1"/>
  <c r="I2105" i="29"/>
  <c r="H2105" i="29" s="1"/>
  <c r="E2105" i="29" s="1"/>
  <c r="F885" i="29"/>
  <c r="D885" i="29" s="1"/>
  <c r="C885" i="29" s="1"/>
  <c r="I885" i="29"/>
  <c r="H885" i="29" s="1"/>
  <c r="E885" i="29" s="1"/>
  <c r="F408" i="29"/>
  <c r="D408" i="29" s="1"/>
  <c r="C408" i="29" s="1"/>
  <c r="I408" i="29"/>
  <c r="H408" i="29" s="1"/>
  <c r="E408" i="29" s="1"/>
  <c r="F1274" i="29"/>
  <c r="D1274" i="29" s="1"/>
  <c r="C1274" i="29" s="1"/>
  <c r="I1274" i="29"/>
  <c r="H1274" i="29" s="1"/>
  <c r="E1274" i="29" s="1"/>
  <c r="F158" i="29"/>
  <c r="D158" i="29" s="1"/>
  <c r="C158" i="29" s="1"/>
  <c r="I158" i="29"/>
  <c r="H158" i="29" s="1"/>
  <c r="E158" i="29" s="1"/>
  <c r="F1967" i="29"/>
  <c r="D1967" i="29" s="1"/>
  <c r="C1967" i="29" s="1"/>
  <c r="I1967" i="29"/>
  <c r="H1967" i="29" s="1"/>
  <c r="E1967" i="29" s="1"/>
  <c r="F2194" i="29"/>
  <c r="D2194" i="29" s="1"/>
  <c r="C2194" i="29" s="1"/>
  <c r="I2194" i="29"/>
  <c r="H2194" i="29" s="1"/>
  <c r="E2194" i="29" s="1"/>
  <c r="F1138" i="29"/>
  <c r="D1138" i="29" s="1"/>
  <c r="C1138" i="29" s="1"/>
  <c r="I1138" i="29"/>
  <c r="H1138" i="29" s="1"/>
  <c r="E1138" i="29" s="1"/>
  <c r="F3130" i="29"/>
  <c r="D3130" i="29" s="1"/>
  <c r="C3130" i="29" s="1"/>
  <c r="I3130" i="29"/>
  <c r="H3130" i="29" s="1"/>
  <c r="E3130" i="29" s="1"/>
  <c r="F2272" i="29"/>
  <c r="D2272" i="29" s="1"/>
  <c r="C2272" i="29" s="1"/>
  <c r="I2272" i="29"/>
  <c r="H2272" i="29" s="1"/>
  <c r="E2272" i="29" s="1"/>
  <c r="F2896" i="29"/>
  <c r="D2896" i="29" s="1"/>
  <c r="C2896" i="29" s="1"/>
  <c r="I2896" i="29"/>
  <c r="H2896" i="29" s="1"/>
  <c r="E2896" i="29" s="1"/>
  <c r="F2256" i="29"/>
  <c r="D2256" i="29" s="1"/>
  <c r="C2256" i="29" s="1"/>
  <c r="I2256" i="29"/>
  <c r="H2256" i="29" s="1"/>
  <c r="E2256" i="29" s="1"/>
  <c r="F3172" i="29"/>
  <c r="D3172" i="29" s="1"/>
  <c r="I3172" i="29"/>
  <c r="H3172" i="29" s="1"/>
  <c r="E3172" i="29" s="1"/>
  <c r="F2859" i="29"/>
  <c r="D2859" i="29" s="1"/>
  <c r="C2859" i="29" s="1"/>
  <c r="I2859" i="29"/>
  <c r="H2859" i="29" s="1"/>
  <c r="E2859" i="29" s="1"/>
  <c r="F2238" i="29"/>
  <c r="D2238" i="29" s="1"/>
  <c r="C2238" i="29" s="1"/>
  <c r="I2238" i="29"/>
  <c r="H2238" i="29" s="1"/>
  <c r="E2238" i="29" s="1"/>
  <c r="F566" i="29"/>
  <c r="D566" i="29" s="1"/>
  <c r="C566" i="29" s="1"/>
  <c r="I566" i="29"/>
  <c r="H566" i="29" s="1"/>
  <c r="E566" i="29" s="1"/>
  <c r="F89" i="29"/>
  <c r="D89" i="29" s="1"/>
  <c r="C89" i="29" s="1"/>
  <c r="I89" i="29"/>
  <c r="H89" i="29" s="1"/>
  <c r="E89" i="29" s="1"/>
  <c r="F955" i="29"/>
  <c r="D955" i="29" s="1"/>
  <c r="C955" i="29" s="1"/>
  <c r="I955" i="29"/>
  <c r="H955" i="29" s="1"/>
  <c r="E955" i="29" s="1"/>
  <c r="F431" i="29"/>
  <c r="D431" i="29" s="1"/>
  <c r="C431" i="29" s="1"/>
  <c r="I431" i="29"/>
  <c r="H431" i="29" s="1"/>
  <c r="E431" i="29" s="1"/>
  <c r="F1888" i="29"/>
  <c r="D1888" i="29" s="1"/>
  <c r="C1888" i="29" s="1"/>
  <c r="I1888" i="29"/>
  <c r="H1888" i="29" s="1"/>
  <c r="E1888" i="29" s="1"/>
  <c r="F2371" i="29"/>
  <c r="D2371" i="29" s="1"/>
  <c r="C2371" i="29" s="1"/>
  <c r="I2371" i="29"/>
  <c r="H2371" i="29" s="1"/>
  <c r="E2371" i="29" s="1"/>
  <c r="F961" i="29"/>
  <c r="D961" i="29" s="1"/>
  <c r="C961" i="29" s="1"/>
  <c r="I961" i="29"/>
  <c r="H961" i="29" s="1"/>
  <c r="E961" i="29" s="1"/>
  <c r="F3084" i="29"/>
  <c r="D3084" i="29" s="1"/>
  <c r="C3084" i="29" s="1"/>
  <c r="I3084" i="29"/>
  <c r="H3084" i="29" s="1"/>
  <c r="E3084" i="29" s="1"/>
  <c r="F1267" i="29"/>
  <c r="D1267" i="29" s="1"/>
  <c r="C1267" i="29" s="1"/>
  <c r="I1267" i="29"/>
  <c r="H1267" i="29" s="1"/>
  <c r="E1267" i="29" s="1"/>
  <c r="F2462" i="29"/>
  <c r="D2462" i="29" s="1"/>
  <c r="C2462" i="29" s="1"/>
  <c r="I2462" i="29"/>
  <c r="H2462" i="29" s="1"/>
  <c r="E2462" i="29" s="1"/>
  <c r="F2185" i="29"/>
  <c r="D2185" i="29" s="1"/>
  <c r="C2185" i="29" s="1"/>
  <c r="I2185" i="29"/>
  <c r="H2185" i="29" s="1"/>
  <c r="E2185" i="29" s="1"/>
  <c r="F2268" i="29"/>
  <c r="D2268" i="29" s="1"/>
  <c r="C2268" i="29" s="1"/>
  <c r="I2268" i="29"/>
  <c r="H2268" i="29" s="1"/>
  <c r="E2268" i="29" s="1"/>
  <c r="F2108" i="29"/>
  <c r="D2108" i="29" s="1"/>
  <c r="C2108" i="29" s="1"/>
  <c r="I2108" i="29"/>
  <c r="H2108" i="29" s="1"/>
  <c r="E2108" i="29" s="1"/>
  <c r="F3" i="29"/>
  <c r="D3" i="29" s="1"/>
  <c r="C3" i="29" s="1"/>
  <c r="I3" i="29"/>
  <c r="H3" i="29" s="1"/>
  <c r="E3" i="29" s="1"/>
  <c r="F105" i="29"/>
  <c r="D105" i="29" s="1"/>
  <c r="C105" i="29" s="1"/>
  <c r="I105" i="29"/>
  <c r="H105" i="29" s="1"/>
  <c r="E105" i="29" s="1"/>
  <c r="F447" i="29"/>
  <c r="D447" i="29" s="1"/>
  <c r="C447" i="29" s="1"/>
  <c r="I447" i="29"/>
  <c r="H447" i="29" s="1"/>
  <c r="E447" i="29" s="1"/>
  <c r="F2387" i="29"/>
  <c r="D2387" i="29" s="1"/>
  <c r="C2387" i="29" s="1"/>
  <c r="I2387" i="29"/>
  <c r="H2387" i="29" s="1"/>
  <c r="E2387" i="29" s="1"/>
  <c r="F3100" i="29"/>
  <c r="D3100" i="29" s="1"/>
  <c r="C3100" i="29" s="1"/>
  <c r="I3100" i="29"/>
  <c r="H3100" i="29" s="1"/>
  <c r="E3100" i="29" s="1"/>
  <c r="F2481" i="29"/>
  <c r="D2481" i="29" s="1"/>
  <c r="C2481" i="29" s="1"/>
  <c r="I2481" i="29"/>
  <c r="H2481" i="29" s="1"/>
  <c r="E2481" i="29" s="1"/>
  <c r="F3236" i="29"/>
  <c r="D3236" i="29" s="1"/>
  <c r="I3236" i="29"/>
  <c r="H3236" i="29" s="1"/>
  <c r="E3236" i="29" s="1"/>
  <c r="F932" i="29"/>
  <c r="D932" i="29" s="1"/>
  <c r="C932" i="29" s="1"/>
  <c r="I932" i="29"/>
  <c r="H932" i="29" s="1"/>
  <c r="E932" i="29" s="1"/>
  <c r="F42" i="29"/>
  <c r="D42" i="29" s="1"/>
  <c r="C42" i="29" s="1"/>
  <c r="I42" i="29"/>
  <c r="H42" i="29" s="1"/>
  <c r="E42" i="29" s="1"/>
  <c r="F1357" i="29"/>
  <c r="D1357" i="29" s="1"/>
  <c r="C1357" i="29" s="1"/>
  <c r="I1357" i="29"/>
  <c r="H1357" i="29" s="1"/>
  <c r="E1357" i="29" s="1"/>
  <c r="F562" i="29"/>
  <c r="D562" i="29" s="1"/>
  <c r="C562" i="29" s="1"/>
  <c r="I562" i="29"/>
  <c r="H562" i="29" s="1"/>
  <c r="E562" i="29" s="1"/>
  <c r="F2909" i="29"/>
  <c r="D2909" i="29" s="1"/>
  <c r="C2909" i="29" s="1"/>
  <c r="I2909" i="29"/>
  <c r="H2909" i="29" s="1"/>
  <c r="E2909" i="29" s="1"/>
  <c r="F2562" i="29"/>
  <c r="D2562" i="29" s="1"/>
  <c r="C2562" i="29" s="1"/>
  <c r="I2562" i="29"/>
  <c r="H2562" i="29" s="1"/>
  <c r="E2562" i="29" s="1"/>
  <c r="F3191" i="29"/>
  <c r="D3191" i="29" s="1"/>
  <c r="I3191" i="29"/>
  <c r="H3191" i="29" s="1"/>
  <c r="E3191" i="29" s="1"/>
  <c r="F259" i="29"/>
  <c r="D259" i="29" s="1"/>
  <c r="C259" i="29" s="1"/>
  <c r="I259" i="29"/>
  <c r="H259" i="29" s="1"/>
  <c r="E259" i="29" s="1"/>
  <c r="F838" i="29"/>
  <c r="D838" i="29" s="1"/>
  <c r="C838" i="29" s="1"/>
  <c r="I838" i="29"/>
  <c r="H838" i="29" s="1"/>
  <c r="E838" i="29" s="1"/>
  <c r="F361" i="29"/>
  <c r="D361" i="29" s="1"/>
  <c r="C361" i="29" s="1"/>
  <c r="I361" i="29"/>
  <c r="H361" i="29" s="1"/>
  <c r="E361" i="29" s="1"/>
  <c r="F1227" i="29"/>
  <c r="D1227" i="29" s="1"/>
  <c r="C1227" i="29" s="1"/>
  <c r="I1227" i="29"/>
  <c r="H1227" i="29" s="1"/>
  <c r="E1227" i="29" s="1"/>
  <c r="F703" i="29"/>
  <c r="D703" i="29" s="1"/>
  <c r="C703" i="29" s="1"/>
  <c r="I703" i="29"/>
  <c r="H703" i="29" s="1"/>
  <c r="E703" i="29" s="1"/>
  <c r="F2160" i="29"/>
  <c r="D2160" i="29" s="1"/>
  <c r="C2160" i="29" s="1"/>
  <c r="I2160" i="29"/>
  <c r="H2160" i="29" s="1"/>
  <c r="E2160" i="29" s="1"/>
  <c r="F845" i="29"/>
  <c r="D845" i="29" s="1"/>
  <c r="C845" i="29" s="1"/>
  <c r="I845" i="29"/>
  <c r="H845" i="29" s="1"/>
  <c r="E845" i="29" s="1"/>
  <c r="F1555" i="29"/>
  <c r="D1555" i="29" s="1"/>
  <c r="C1555" i="29" s="1"/>
  <c r="I1555" i="29"/>
  <c r="H1555" i="29" s="1"/>
  <c r="E1555" i="29" s="1"/>
  <c r="F3356" i="29"/>
  <c r="D3356" i="29" s="1"/>
  <c r="I3356" i="29"/>
  <c r="H3356" i="29" s="1"/>
  <c r="E3356" i="29" s="1"/>
  <c r="F2005" i="29"/>
  <c r="D2005" i="29" s="1"/>
  <c r="C2005" i="29" s="1"/>
  <c r="I2005" i="29"/>
  <c r="H2005" i="29" s="1"/>
  <c r="E2005" i="29" s="1"/>
  <c r="F2737" i="29"/>
  <c r="D2737" i="29" s="1"/>
  <c r="C2737" i="29" s="1"/>
  <c r="I2737" i="29"/>
  <c r="H2737" i="29" s="1"/>
  <c r="E2737" i="29" s="1"/>
  <c r="F2805" i="29"/>
  <c r="D2805" i="29" s="1"/>
  <c r="C2805" i="29" s="1"/>
  <c r="I2805" i="29"/>
  <c r="H2805" i="29" s="1"/>
  <c r="E2805" i="29" s="1"/>
  <c r="F2183" i="29"/>
  <c r="D2183" i="29" s="1"/>
  <c r="C2183" i="29" s="1"/>
  <c r="I2183" i="29"/>
  <c r="H2183" i="29" s="1"/>
  <c r="E2183" i="29" s="1"/>
  <c r="F3366" i="29"/>
  <c r="D3366" i="29" s="1"/>
  <c r="I3366" i="29"/>
  <c r="H3366" i="29" s="1"/>
  <c r="E3366" i="29" s="1"/>
  <c r="F1188" i="29"/>
  <c r="D1188" i="29" s="1"/>
  <c r="C1188" i="29" s="1"/>
  <c r="I1188" i="29"/>
  <c r="H1188" i="29" s="1"/>
  <c r="E1188" i="29" s="1"/>
  <c r="F791" i="29"/>
  <c r="D791" i="29" s="1"/>
  <c r="C791" i="29" s="1"/>
  <c r="I791" i="29"/>
  <c r="H791" i="29" s="1"/>
  <c r="E791" i="29" s="1"/>
  <c r="F298" i="29"/>
  <c r="D298" i="29" s="1"/>
  <c r="C298" i="29" s="1"/>
  <c r="I298" i="29"/>
  <c r="H298" i="29" s="1"/>
  <c r="E298" i="29" s="1"/>
  <c r="F1164" i="29"/>
  <c r="D1164" i="29" s="1"/>
  <c r="C1164" i="29" s="1"/>
  <c r="I1164" i="29"/>
  <c r="H1164" i="29" s="1"/>
  <c r="E1164" i="29" s="1"/>
  <c r="F1725" i="29"/>
  <c r="D1725" i="29" s="1"/>
  <c r="C1725" i="29" s="1"/>
  <c r="I1725" i="29"/>
  <c r="H1725" i="29" s="1"/>
  <c r="E1725" i="29" s="1"/>
  <c r="F627" i="29"/>
  <c r="D627" i="29" s="1"/>
  <c r="C627" i="29" s="1"/>
  <c r="I627" i="29"/>
  <c r="H627" i="29" s="1"/>
  <c r="E627" i="29" s="1"/>
  <c r="F1332" i="29"/>
  <c r="D1332" i="29" s="1"/>
  <c r="C1332" i="29" s="1"/>
  <c r="I1332" i="29"/>
  <c r="H1332" i="29" s="1"/>
  <c r="E1332" i="29" s="1"/>
  <c r="F1964" i="29"/>
  <c r="D1964" i="29" s="1"/>
  <c r="C1964" i="29" s="1"/>
  <c r="I1964" i="29"/>
  <c r="H1964" i="29" s="1"/>
  <c r="E1964" i="29" s="1"/>
  <c r="F3165" i="29"/>
  <c r="D3165" i="29" s="1"/>
  <c r="I3165" i="29"/>
  <c r="H3165" i="29" s="1"/>
  <c r="E3165" i="29" s="1"/>
  <c r="F1374" i="29"/>
  <c r="D1374" i="29" s="1"/>
  <c r="C1374" i="29" s="1"/>
  <c r="I1374" i="29"/>
  <c r="H1374" i="29" s="1"/>
  <c r="E1374" i="29" s="1"/>
  <c r="F2818" i="29"/>
  <c r="D2818" i="29" s="1"/>
  <c r="C2818" i="29" s="1"/>
  <c r="I2818" i="29"/>
  <c r="H2818" i="29" s="1"/>
  <c r="E2818" i="29" s="1"/>
  <c r="F2630" i="29"/>
  <c r="D2630" i="29" s="1"/>
  <c r="C2630" i="29" s="1"/>
  <c r="I2630" i="29"/>
  <c r="H2630" i="29" s="1"/>
  <c r="E2630" i="29" s="1"/>
  <c r="F1726" i="29"/>
  <c r="D1726" i="29" s="1"/>
  <c r="C1726" i="29" s="1"/>
  <c r="I1726" i="29"/>
  <c r="H1726" i="29" s="1"/>
  <c r="E1726" i="29" s="1"/>
  <c r="F3051" i="29"/>
  <c r="D3051" i="29" s="1"/>
  <c r="C3051" i="29" s="1"/>
  <c r="I3051" i="29"/>
  <c r="H3051" i="29" s="1"/>
  <c r="E3051" i="29" s="1"/>
  <c r="F102" i="29"/>
  <c r="D102" i="29" s="1"/>
  <c r="C102" i="29" s="1"/>
  <c r="I102" i="29"/>
  <c r="H102" i="29" s="1"/>
  <c r="E102" i="29" s="1"/>
  <c r="F1240" i="29"/>
  <c r="D1240" i="29" s="1"/>
  <c r="C1240" i="29" s="1"/>
  <c r="I1240" i="29"/>
  <c r="H1240" i="29" s="1"/>
  <c r="E1240" i="29" s="1"/>
  <c r="F491" i="29"/>
  <c r="D491" i="29" s="1"/>
  <c r="C491" i="29" s="1"/>
  <c r="I491" i="29"/>
  <c r="H491" i="29" s="1"/>
  <c r="E491" i="29" s="1"/>
  <c r="F990" i="29"/>
  <c r="D990" i="29" s="1"/>
  <c r="C990" i="29" s="1"/>
  <c r="I990" i="29"/>
  <c r="H990" i="29" s="1"/>
  <c r="E990" i="29" s="1"/>
  <c r="F1248" i="29"/>
  <c r="D1248" i="29" s="1"/>
  <c r="C1248" i="29" s="1"/>
  <c r="I1248" i="29"/>
  <c r="H1248" i="29" s="1"/>
  <c r="E1248" i="29" s="1"/>
  <c r="F1907" i="29"/>
  <c r="D1907" i="29" s="1"/>
  <c r="C1907" i="29" s="1"/>
  <c r="I1907" i="29"/>
  <c r="H1907" i="29" s="1"/>
  <c r="E1907" i="29" s="1"/>
  <c r="F2216" i="29"/>
  <c r="D2216" i="29" s="1"/>
  <c r="C2216" i="29" s="1"/>
  <c r="I2216" i="29"/>
  <c r="H2216" i="29" s="1"/>
  <c r="E2216" i="29" s="1"/>
  <c r="F2620" i="29"/>
  <c r="D2620" i="29" s="1"/>
  <c r="C2620" i="29" s="1"/>
  <c r="I2620" i="29"/>
  <c r="H2620" i="29" s="1"/>
  <c r="E2620" i="29" s="1"/>
  <c r="F3166" i="29"/>
  <c r="D3166" i="29" s="1"/>
  <c r="I3166" i="29"/>
  <c r="H3166" i="29" s="1"/>
  <c r="E3166" i="29" s="1"/>
  <c r="F1675" i="29"/>
  <c r="D1675" i="29" s="1"/>
  <c r="C1675" i="29" s="1"/>
  <c r="I1675" i="29"/>
  <c r="H1675" i="29" s="1"/>
  <c r="E1675" i="29" s="1"/>
  <c r="F256" i="29"/>
  <c r="D256" i="29" s="1"/>
  <c r="C256" i="29" s="1"/>
  <c r="I256" i="29"/>
  <c r="H256" i="29" s="1"/>
  <c r="E256" i="29" s="1"/>
  <c r="F2045" i="29"/>
  <c r="D2045" i="29" s="1"/>
  <c r="C2045" i="29" s="1"/>
  <c r="I2045" i="29"/>
  <c r="H2045" i="29" s="1"/>
  <c r="E2045" i="29" s="1"/>
  <c r="F2409" i="29"/>
  <c r="D2409" i="29" s="1"/>
  <c r="C2409" i="29" s="1"/>
  <c r="I2409" i="29"/>
  <c r="H2409" i="29" s="1"/>
  <c r="E2409" i="29" s="1"/>
  <c r="F452" i="29"/>
  <c r="D452" i="29" s="1"/>
  <c r="C452" i="29" s="1"/>
  <c r="I452" i="29"/>
  <c r="H452" i="29" s="1"/>
  <c r="E452" i="29" s="1"/>
  <c r="F55" i="29"/>
  <c r="D55" i="29" s="1"/>
  <c r="C55" i="29" s="1"/>
  <c r="I55" i="29"/>
  <c r="H55" i="29" s="1"/>
  <c r="E55" i="29" s="1"/>
  <c r="F1177" i="29"/>
  <c r="D1177" i="29" s="1"/>
  <c r="C1177" i="29" s="1"/>
  <c r="I1177" i="29"/>
  <c r="H1177" i="29" s="1"/>
  <c r="E1177" i="29" s="1"/>
  <c r="F428" i="29"/>
  <c r="D428" i="29" s="1"/>
  <c r="C428" i="29" s="1"/>
  <c r="I428" i="29"/>
  <c r="H428" i="29" s="1"/>
  <c r="E428" i="29" s="1"/>
  <c r="F1519" i="29"/>
  <c r="D1519" i="29" s="1"/>
  <c r="C1519" i="29" s="1"/>
  <c r="I1519" i="29"/>
  <c r="H1519" i="29" s="1"/>
  <c r="E1519" i="29" s="1"/>
  <c r="F1857" i="29"/>
  <c r="D1857" i="29" s="1"/>
  <c r="C1857" i="29" s="1"/>
  <c r="I1857" i="29"/>
  <c r="H1857" i="29" s="1"/>
  <c r="E1857" i="29" s="1"/>
  <c r="F2100" i="29"/>
  <c r="D2100" i="29" s="1"/>
  <c r="C2100" i="29" s="1"/>
  <c r="I2100" i="29"/>
  <c r="H2100" i="29" s="1"/>
  <c r="E2100" i="29" s="1"/>
  <c r="F2777" i="29"/>
  <c r="D2777" i="29" s="1"/>
  <c r="C2777" i="29" s="1"/>
  <c r="I2777" i="29"/>
  <c r="H2777" i="29" s="1"/>
  <c r="E2777" i="29" s="1"/>
  <c r="F2411" i="29"/>
  <c r="D2411" i="29" s="1"/>
  <c r="C2411" i="29" s="1"/>
  <c r="I2411" i="29"/>
  <c r="H2411" i="29" s="1"/>
  <c r="E2411" i="29" s="1"/>
  <c r="F2991" i="29"/>
  <c r="D2991" i="29" s="1"/>
  <c r="C2991" i="29" s="1"/>
  <c r="I2991" i="29"/>
  <c r="H2991" i="29" s="1"/>
  <c r="E2991" i="29" s="1"/>
  <c r="F1836" i="29"/>
  <c r="D1836" i="29" s="1"/>
  <c r="C1836" i="29" s="1"/>
  <c r="I1836" i="29"/>
  <c r="H1836" i="29" s="1"/>
  <c r="E1836" i="29" s="1"/>
  <c r="F1187" i="29"/>
  <c r="D1187" i="29" s="1"/>
  <c r="C1187" i="29" s="1"/>
  <c r="I1187" i="29"/>
  <c r="H1187" i="29" s="1"/>
  <c r="E1187" i="29" s="1"/>
  <c r="F3322" i="29"/>
  <c r="D3322" i="29" s="1"/>
  <c r="I3322" i="29"/>
  <c r="H3322" i="29" s="1"/>
  <c r="E3322" i="29" s="1"/>
  <c r="F2333" i="29"/>
  <c r="D2333" i="29" s="1"/>
  <c r="C2333" i="29" s="1"/>
  <c r="I2333" i="29"/>
  <c r="H2333" i="29" s="1"/>
  <c r="E2333" i="29" s="1"/>
  <c r="F981" i="29"/>
  <c r="D981" i="29" s="1"/>
  <c r="C981" i="29" s="1"/>
  <c r="I981" i="29"/>
  <c r="H981" i="29" s="1"/>
  <c r="E981" i="29" s="1"/>
  <c r="F504" i="29"/>
  <c r="D504" i="29" s="1"/>
  <c r="C504" i="29" s="1"/>
  <c r="I504" i="29"/>
  <c r="H504" i="29" s="1"/>
  <c r="E504" i="29" s="1"/>
  <c r="F1370" i="29"/>
  <c r="D1370" i="29" s="1"/>
  <c r="C1370" i="29" s="1"/>
  <c r="I1370" i="29"/>
  <c r="H1370" i="29" s="1"/>
  <c r="E1370" i="29" s="1"/>
  <c r="F254" i="29"/>
  <c r="D254" i="29" s="1"/>
  <c r="C254" i="29" s="1"/>
  <c r="I254" i="29"/>
  <c r="H254" i="29" s="1"/>
  <c r="E254" i="29" s="1"/>
  <c r="F2063" i="29"/>
  <c r="D2063" i="29" s="1"/>
  <c r="C2063" i="29" s="1"/>
  <c r="I2063" i="29"/>
  <c r="H2063" i="29" s="1"/>
  <c r="E2063" i="29" s="1"/>
  <c r="F385" i="29"/>
  <c r="D385" i="29" s="1"/>
  <c r="C385" i="29" s="1"/>
  <c r="I385" i="29"/>
  <c r="H385" i="29" s="1"/>
  <c r="E385" i="29" s="1"/>
  <c r="F1376" i="29"/>
  <c r="D1376" i="29" s="1"/>
  <c r="C1376" i="29" s="1"/>
  <c r="I1376" i="29"/>
  <c r="H1376" i="29" s="1"/>
  <c r="E1376" i="29" s="1"/>
  <c r="F1105" i="29"/>
  <c r="D1105" i="29" s="1"/>
  <c r="C1105" i="29" s="1"/>
  <c r="I1105" i="29"/>
  <c r="H1105" i="29" s="1"/>
  <c r="E1105" i="29" s="1"/>
  <c r="F2412" i="29"/>
  <c r="D2412" i="29" s="1"/>
  <c r="C2412" i="29" s="1"/>
  <c r="I2412" i="29"/>
  <c r="H2412" i="29" s="1"/>
  <c r="E2412" i="29" s="1"/>
  <c r="F3248" i="29"/>
  <c r="D3248" i="29" s="1"/>
  <c r="I3248" i="29"/>
  <c r="H3248" i="29" s="1"/>
  <c r="E3248" i="29" s="1"/>
  <c r="F2931" i="29"/>
  <c r="D2931" i="29" s="1"/>
  <c r="C2931" i="29" s="1"/>
  <c r="I2931" i="29"/>
  <c r="H2931" i="29" s="1"/>
  <c r="E2931" i="29" s="1"/>
  <c r="F3203" i="29"/>
  <c r="D3203" i="29" s="1"/>
  <c r="I3203" i="29"/>
  <c r="H3203" i="29" s="1"/>
  <c r="E3203" i="29" s="1"/>
  <c r="F3190" i="29"/>
  <c r="D3190" i="29" s="1"/>
  <c r="I3190" i="29"/>
  <c r="H3190" i="29" s="1"/>
  <c r="E3190" i="29" s="1"/>
  <c r="F595" i="29"/>
  <c r="D595" i="29" s="1"/>
  <c r="C595" i="29" s="1"/>
  <c r="I595" i="29"/>
  <c r="H595" i="29" s="1"/>
  <c r="E595" i="29" s="1"/>
  <c r="F1174" i="29"/>
  <c r="D1174" i="29" s="1"/>
  <c r="C1174" i="29" s="1"/>
  <c r="I1174" i="29"/>
  <c r="H1174" i="29" s="1"/>
  <c r="E1174" i="29" s="1"/>
  <c r="F697" i="29"/>
  <c r="D697" i="29" s="1"/>
  <c r="C697" i="29" s="1"/>
  <c r="I697" i="29"/>
  <c r="H697" i="29" s="1"/>
  <c r="E697" i="29" s="1"/>
  <c r="F1563" i="29"/>
  <c r="D1563" i="29" s="1"/>
  <c r="C1563" i="29" s="1"/>
  <c r="I1563" i="29"/>
  <c r="H1563" i="29" s="1"/>
  <c r="E1563" i="29" s="1"/>
  <c r="F1039" i="29"/>
  <c r="D1039" i="29" s="1"/>
  <c r="C1039" i="29" s="1"/>
  <c r="I1039" i="29"/>
  <c r="H1039" i="29" s="1"/>
  <c r="E1039" i="29" s="1"/>
  <c r="F1121" i="29"/>
  <c r="D1121" i="29" s="1"/>
  <c r="C1121" i="29" s="1"/>
  <c r="I1121" i="29"/>
  <c r="H1121" i="29" s="1"/>
  <c r="E1121" i="29" s="1"/>
  <c r="F1620" i="29"/>
  <c r="D1620" i="29" s="1"/>
  <c r="C1620" i="29" s="1"/>
  <c r="I1620" i="29"/>
  <c r="H1620" i="29" s="1"/>
  <c r="E1620" i="29" s="1"/>
  <c r="F2219" i="29"/>
  <c r="D2219" i="29" s="1"/>
  <c r="C2219" i="29" s="1"/>
  <c r="I2219" i="29"/>
  <c r="H2219" i="29" s="1"/>
  <c r="E2219" i="29" s="1"/>
  <c r="F1501" i="29"/>
  <c r="D1501" i="29" s="1"/>
  <c r="C1501" i="29" s="1"/>
  <c r="I1501" i="29"/>
  <c r="H1501" i="29" s="1"/>
  <c r="E1501" i="29" s="1"/>
  <c r="F2511" i="29"/>
  <c r="D2511" i="29" s="1"/>
  <c r="C2511" i="29" s="1"/>
  <c r="I2511" i="29"/>
  <c r="H2511" i="29" s="1"/>
  <c r="E2511" i="29" s="1"/>
  <c r="F864" i="29"/>
  <c r="D864" i="29" s="1"/>
  <c r="C864" i="29" s="1"/>
  <c r="I864" i="29"/>
  <c r="H864" i="29" s="1"/>
  <c r="E864" i="29" s="1"/>
  <c r="F3397" i="29"/>
  <c r="D3397" i="29" s="1"/>
  <c r="I3397" i="29"/>
  <c r="H3397" i="29" s="1"/>
  <c r="E3397" i="29" s="1"/>
  <c r="F2727" i="29"/>
  <c r="D2727" i="29" s="1"/>
  <c r="C2727" i="29" s="1"/>
  <c r="I2727" i="29"/>
  <c r="H2727" i="29" s="1"/>
  <c r="E2727" i="29" s="1"/>
  <c r="F2357" i="29"/>
  <c r="D2357" i="29" s="1"/>
  <c r="C2357" i="29" s="1"/>
  <c r="I2357" i="29"/>
  <c r="H2357" i="29" s="1"/>
  <c r="E2357" i="29" s="1"/>
  <c r="I501" i="29"/>
  <c r="H501" i="29" s="1"/>
  <c r="E501" i="29" s="1"/>
  <c r="F501" i="29"/>
  <c r="D501" i="29" s="1"/>
  <c r="C501" i="29" s="1"/>
  <c r="F24" i="29"/>
  <c r="D24" i="29" s="1"/>
  <c r="C24" i="29" s="1"/>
  <c r="I24" i="29"/>
  <c r="H24" i="29" s="1"/>
  <c r="E24" i="29" s="1"/>
  <c r="F890" i="29"/>
  <c r="D890" i="29" s="1"/>
  <c r="C890" i="29" s="1"/>
  <c r="I890" i="29"/>
  <c r="H890" i="29" s="1"/>
  <c r="E890" i="29" s="1"/>
  <c r="F397" i="29"/>
  <c r="D397" i="29" s="1"/>
  <c r="C397" i="29" s="1"/>
  <c r="I397" i="29"/>
  <c r="H397" i="29" s="1"/>
  <c r="E397" i="29" s="1"/>
  <c r="F1556" i="29"/>
  <c r="D1556" i="29" s="1"/>
  <c r="C1556" i="29" s="1"/>
  <c r="I1556" i="29"/>
  <c r="H1556" i="29" s="1"/>
  <c r="E1556" i="29" s="1"/>
  <c r="F1810" i="29"/>
  <c r="D1810" i="29" s="1"/>
  <c r="C1810" i="29" s="1"/>
  <c r="I1810" i="29"/>
  <c r="H1810" i="29" s="1"/>
  <c r="E1810" i="29" s="1"/>
  <c r="F1486" i="29"/>
  <c r="D1486" i="29" s="1"/>
  <c r="C1486" i="29" s="1"/>
  <c r="I1486" i="29"/>
  <c r="H1486" i="29" s="1"/>
  <c r="E1486" i="29" s="1"/>
  <c r="F2746" i="29"/>
  <c r="D2746" i="29" s="1"/>
  <c r="C2746" i="29" s="1"/>
  <c r="I2746" i="29"/>
  <c r="H2746" i="29" s="1"/>
  <c r="E2746" i="29" s="1"/>
  <c r="F1517" i="29"/>
  <c r="D1517" i="29" s="1"/>
  <c r="C1517" i="29" s="1"/>
  <c r="I1517" i="29"/>
  <c r="H1517" i="29" s="1"/>
  <c r="E1517" i="29" s="1"/>
  <c r="F2768" i="29"/>
  <c r="D2768" i="29" s="1"/>
  <c r="C2768" i="29" s="1"/>
  <c r="I2768" i="29"/>
  <c r="H2768" i="29" s="1"/>
  <c r="E2768" i="29" s="1"/>
  <c r="F2039" i="29"/>
  <c r="D2039" i="29" s="1"/>
  <c r="C2039" i="29" s="1"/>
  <c r="I2039" i="29"/>
  <c r="H2039" i="29" s="1"/>
  <c r="E2039" i="29" s="1"/>
  <c r="F2763" i="29"/>
  <c r="D2763" i="29" s="1"/>
  <c r="C2763" i="29" s="1"/>
  <c r="I2763" i="29"/>
  <c r="H2763" i="29" s="1"/>
  <c r="E2763" i="29" s="1"/>
  <c r="F2740" i="29"/>
  <c r="D2740" i="29" s="1"/>
  <c r="C2740" i="29" s="1"/>
  <c r="I2740" i="29"/>
  <c r="H2740" i="29" s="1"/>
  <c r="E2740" i="29" s="1"/>
  <c r="F3094" i="29"/>
  <c r="D3094" i="29" s="1"/>
  <c r="C3094" i="29" s="1"/>
  <c r="I3094" i="29"/>
  <c r="H3094" i="29" s="1"/>
  <c r="E3094" i="29" s="1"/>
  <c r="F438" i="29"/>
  <c r="D438" i="29" s="1"/>
  <c r="C438" i="29" s="1"/>
  <c r="I438" i="29"/>
  <c r="H438" i="29" s="1"/>
  <c r="E438" i="29" s="1"/>
  <c r="F1576" i="29"/>
  <c r="D1576" i="29" s="1"/>
  <c r="C1576" i="29" s="1"/>
  <c r="I1576" i="29"/>
  <c r="H1576" i="29" s="1"/>
  <c r="E1576" i="29" s="1"/>
  <c r="F827" i="29"/>
  <c r="D827" i="29" s="1"/>
  <c r="C827" i="29" s="1"/>
  <c r="I827" i="29"/>
  <c r="H827" i="29" s="1"/>
  <c r="E827" i="29" s="1"/>
  <c r="F303" i="29"/>
  <c r="D303" i="29" s="1"/>
  <c r="C303" i="29" s="1"/>
  <c r="I303" i="29"/>
  <c r="H303" i="29" s="1"/>
  <c r="E303" i="29" s="1"/>
  <c r="F1760" i="29"/>
  <c r="D1760" i="29" s="1"/>
  <c r="C1760" i="29" s="1"/>
  <c r="I1760" i="29"/>
  <c r="H1760" i="29" s="1"/>
  <c r="E1760" i="29" s="1"/>
  <c r="F2243" i="29"/>
  <c r="D2243" i="29" s="1"/>
  <c r="C2243" i="29" s="1"/>
  <c r="I2243" i="29"/>
  <c r="H2243" i="29" s="1"/>
  <c r="E2243" i="29" s="1"/>
  <c r="F498" i="29"/>
  <c r="D498" i="29" s="1"/>
  <c r="C498" i="29" s="1"/>
  <c r="I498" i="29"/>
  <c r="H498" i="29" s="1"/>
  <c r="E498" i="29" s="1"/>
  <c r="F2956" i="29"/>
  <c r="D2956" i="29" s="1"/>
  <c r="C2956" i="29" s="1"/>
  <c r="I2956" i="29"/>
  <c r="H2956" i="29" s="1"/>
  <c r="E2956" i="29" s="1"/>
  <c r="F2202" i="29"/>
  <c r="D2202" i="29" s="1"/>
  <c r="C2202" i="29" s="1"/>
  <c r="I2202" i="29"/>
  <c r="H2202" i="29" s="1"/>
  <c r="E2202" i="29" s="1"/>
  <c r="F3105" i="29"/>
  <c r="D3105" i="29" s="1"/>
  <c r="C3105" i="29" s="1"/>
  <c r="I3105" i="29"/>
  <c r="H3105" i="29" s="1"/>
  <c r="E3105" i="29" s="1"/>
  <c r="F2917" i="29"/>
  <c r="D2917" i="29" s="1"/>
  <c r="C2917" i="29" s="1"/>
  <c r="I2917" i="29"/>
  <c r="H2917" i="29" s="1"/>
  <c r="E2917" i="29" s="1"/>
  <c r="F3433" i="29"/>
  <c r="D3433" i="29" s="1"/>
  <c r="I3433" i="29"/>
  <c r="H3433" i="29" s="1"/>
  <c r="E3433" i="29" s="1"/>
  <c r="F1898" i="29"/>
  <c r="D1898" i="29" s="1"/>
  <c r="C1898" i="29" s="1"/>
  <c r="I1898" i="29"/>
  <c r="H1898" i="29" s="1"/>
  <c r="E1898" i="29" s="1"/>
  <c r="F788" i="29"/>
  <c r="D788" i="29" s="1"/>
  <c r="C788" i="29" s="1"/>
  <c r="I788" i="29"/>
  <c r="H788" i="29" s="1"/>
  <c r="E788" i="29" s="1"/>
  <c r="F391" i="29"/>
  <c r="D391" i="29" s="1"/>
  <c r="C391" i="29" s="1"/>
  <c r="I391" i="29"/>
  <c r="H391" i="29" s="1"/>
  <c r="E391" i="29" s="1"/>
  <c r="F1513" i="29"/>
  <c r="D1513" i="29" s="1"/>
  <c r="C1513" i="29" s="1"/>
  <c r="I1513" i="29"/>
  <c r="H1513" i="29" s="1"/>
  <c r="E1513" i="29" s="1"/>
  <c r="F764" i="29"/>
  <c r="D764" i="29" s="1"/>
  <c r="C764" i="29" s="1"/>
  <c r="I764" i="29"/>
  <c r="H764" i="29" s="1"/>
  <c r="E764" i="29" s="1"/>
  <c r="F976" i="29"/>
  <c r="D976" i="29" s="1"/>
  <c r="C976" i="29" s="1"/>
  <c r="I976" i="29"/>
  <c r="H976" i="29" s="1"/>
  <c r="E976" i="29" s="1"/>
  <c r="F2193" i="29"/>
  <c r="D2193" i="29" s="1"/>
  <c r="C2193" i="29" s="1"/>
  <c r="I2193" i="29"/>
  <c r="H2193" i="29" s="1"/>
  <c r="E2193" i="29" s="1"/>
  <c r="F2436" i="29"/>
  <c r="D2436" i="29" s="1"/>
  <c r="C2436" i="29" s="1"/>
  <c r="I2436" i="29"/>
  <c r="H2436" i="29" s="1"/>
  <c r="E2436" i="29" s="1"/>
  <c r="F3113" i="29"/>
  <c r="D3113" i="29" s="1"/>
  <c r="C3113" i="29" s="1"/>
  <c r="I3113" i="29"/>
  <c r="H3113" i="29" s="1"/>
  <c r="E3113" i="29" s="1"/>
  <c r="F2765" i="29"/>
  <c r="D2765" i="29" s="1"/>
  <c r="C2765" i="29" s="1"/>
  <c r="I2765" i="29"/>
  <c r="H2765" i="29" s="1"/>
  <c r="E2765" i="29" s="1"/>
  <c r="F2203" i="29"/>
  <c r="D2203" i="29" s="1"/>
  <c r="C2203" i="29" s="1"/>
  <c r="I2203" i="29"/>
  <c r="H2203" i="29" s="1"/>
  <c r="E2203" i="29" s="1"/>
  <c r="F2930" i="29"/>
  <c r="D2930" i="29" s="1"/>
  <c r="C2930" i="29" s="1"/>
  <c r="I2930" i="29"/>
  <c r="H2930" i="29" s="1"/>
  <c r="E2930" i="29" s="1"/>
  <c r="F2742" i="29"/>
  <c r="D2742" i="29" s="1"/>
  <c r="C2742" i="29" s="1"/>
  <c r="I2742" i="29"/>
  <c r="H2742" i="29" s="1"/>
  <c r="E2742" i="29" s="1"/>
  <c r="F2728" i="29"/>
  <c r="D2728" i="29" s="1"/>
  <c r="C2728" i="29" s="1"/>
  <c r="I2728" i="29"/>
  <c r="H2728" i="29" s="1"/>
  <c r="E2728" i="29" s="1"/>
  <c r="F2680" i="29"/>
  <c r="D2680" i="29" s="1"/>
  <c r="C2680" i="29" s="1"/>
  <c r="I2680" i="29"/>
  <c r="H2680" i="29" s="1"/>
  <c r="E2680" i="29" s="1"/>
  <c r="F805" i="29"/>
  <c r="D805" i="29" s="1"/>
  <c r="C805" i="29" s="1"/>
  <c r="I805" i="29"/>
  <c r="H805" i="29" s="1"/>
  <c r="E805" i="29" s="1"/>
  <c r="F328" i="29"/>
  <c r="D328" i="29" s="1"/>
  <c r="C328" i="29" s="1"/>
  <c r="I328" i="29"/>
  <c r="H328" i="29" s="1"/>
  <c r="E328" i="29" s="1"/>
  <c r="F1194" i="29"/>
  <c r="D1194" i="29" s="1"/>
  <c r="C1194" i="29" s="1"/>
  <c r="I1194" i="29"/>
  <c r="H1194" i="29" s="1"/>
  <c r="E1194" i="29" s="1"/>
  <c r="F78" i="29"/>
  <c r="D78" i="29" s="1"/>
  <c r="C78" i="29" s="1"/>
  <c r="I78" i="29"/>
  <c r="H78" i="29" s="1"/>
  <c r="E78" i="29" s="1"/>
  <c r="F1887" i="29"/>
  <c r="D1887" i="29" s="1"/>
  <c r="C1887" i="29" s="1"/>
  <c r="I1887" i="29"/>
  <c r="H1887" i="29" s="1"/>
  <c r="E1887" i="29" s="1"/>
  <c r="F2114" i="29"/>
  <c r="D2114" i="29" s="1"/>
  <c r="C2114" i="29" s="1"/>
  <c r="I2114" i="29"/>
  <c r="H2114" i="29" s="1"/>
  <c r="E2114" i="29" s="1"/>
  <c r="F909" i="29"/>
  <c r="D909" i="29" s="1"/>
  <c r="C909" i="29" s="1"/>
  <c r="I909" i="29"/>
  <c r="H909" i="29" s="1"/>
  <c r="E909" i="29" s="1"/>
  <c r="F3050" i="29"/>
  <c r="D3050" i="29" s="1"/>
  <c r="C3050" i="29" s="1"/>
  <c r="I3050" i="29"/>
  <c r="H3050" i="29" s="1"/>
  <c r="E3050" i="29" s="1"/>
  <c r="F2510" i="29"/>
  <c r="D2510" i="29" s="1"/>
  <c r="C2510" i="29" s="1"/>
  <c r="I2510" i="29"/>
  <c r="H2510" i="29" s="1"/>
  <c r="E2510" i="29" s="1"/>
  <c r="F3328" i="29"/>
  <c r="D3328" i="29" s="1"/>
  <c r="I3328" i="29"/>
  <c r="H3328" i="29" s="1"/>
  <c r="E3328" i="29" s="1"/>
  <c r="F2755" i="29"/>
  <c r="D2755" i="29" s="1"/>
  <c r="C2755" i="29" s="1"/>
  <c r="I2755" i="29"/>
  <c r="H2755" i="29" s="1"/>
  <c r="E2755" i="29" s="1"/>
  <c r="F2644" i="29"/>
  <c r="D2644" i="29" s="1"/>
  <c r="C2644" i="29" s="1"/>
  <c r="I2644" i="29"/>
  <c r="H2644" i="29" s="1"/>
  <c r="E2644" i="29" s="1"/>
  <c r="F3300" i="29"/>
  <c r="D3300" i="29" s="1"/>
  <c r="I3300" i="29"/>
  <c r="H3300" i="29" s="1"/>
  <c r="E3300" i="29" s="1"/>
  <c r="F2952" i="29"/>
  <c r="D2952" i="29" s="1"/>
  <c r="C2952" i="29" s="1"/>
  <c r="I2952" i="29"/>
  <c r="H2952" i="29" s="1"/>
  <c r="E2952" i="29" s="1"/>
  <c r="F1333" i="29"/>
  <c r="D1333" i="29" s="1"/>
  <c r="C1333" i="29" s="1"/>
  <c r="I1333" i="29"/>
  <c r="H1333" i="29" s="1"/>
  <c r="E1333" i="29" s="1"/>
  <c r="F856" i="29"/>
  <c r="D856" i="29" s="1"/>
  <c r="C856" i="29" s="1"/>
  <c r="I856" i="29"/>
  <c r="H856" i="29" s="1"/>
  <c r="E856" i="29" s="1"/>
  <c r="F107" i="29"/>
  <c r="D107" i="29" s="1"/>
  <c r="C107" i="29" s="1"/>
  <c r="I107" i="29"/>
  <c r="H107" i="29" s="1"/>
  <c r="E107" i="29" s="1"/>
  <c r="F606" i="29"/>
  <c r="D606" i="29" s="1"/>
  <c r="C606" i="29" s="1"/>
  <c r="I606" i="29"/>
  <c r="H606" i="29" s="1"/>
  <c r="E606" i="29" s="1"/>
  <c r="F2415" i="29"/>
  <c r="D2415" i="29" s="1"/>
  <c r="C2415" i="29" s="1"/>
  <c r="I2415" i="29"/>
  <c r="H2415" i="29" s="1"/>
  <c r="E2415" i="29" s="1"/>
  <c r="F1453" i="29"/>
  <c r="D1453" i="29" s="1"/>
  <c r="C1453" i="29" s="1"/>
  <c r="I1453" i="29"/>
  <c r="H1453" i="29" s="1"/>
  <c r="E1453" i="29" s="1"/>
  <c r="F1832" i="29"/>
  <c r="D1832" i="29" s="1"/>
  <c r="C1832" i="29" s="1"/>
  <c r="I1832" i="29"/>
  <c r="H1832" i="29" s="1"/>
  <c r="E1832" i="29" s="1"/>
  <c r="F2109" i="29"/>
  <c r="D2109" i="29" s="1"/>
  <c r="C2109" i="29" s="1"/>
  <c r="I2109" i="29"/>
  <c r="H2109" i="29" s="1"/>
  <c r="E2109" i="29" s="1"/>
  <c r="F3294" i="29"/>
  <c r="D3294" i="29" s="1"/>
  <c r="I3294" i="29"/>
  <c r="H3294" i="29" s="1"/>
  <c r="E3294" i="29" s="1"/>
  <c r="F1918" i="29"/>
  <c r="D1918" i="29" s="1"/>
  <c r="C1918" i="29" s="1"/>
  <c r="I1918" i="29"/>
  <c r="H1918" i="29" s="1"/>
  <c r="E1918" i="29" s="1"/>
  <c r="F1468" i="29"/>
  <c r="D1468" i="29" s="1"/>
  <c r="C1468" i="29" s="1"/>
  <c r="I1468" i="29"/>
  <c r="H1468" i="29" s="1"/>
  <c r="E1468" i="29" s="1"/>
  <c r="F3378" i="29"/>
  <c r="D3378" i="29" s="1"/>
  <c r="I3378" i="29"/>
  <c r="H3378" i="29" s="1"/>
  <c r="E3378" i="29" s="1"/>
  <c r="F2679" i="29"/>
  <c r="D2679" i="29" s="1"/>
  <c r="C2679" i="29" s="1"/>
  <c r="I2679" i="29"/>
  <c r="H2679" i="29" s="1"/>
  <c r="E2679" i="29" s="1"/>
  <c r="F68" i="29"/>
  <c r="D68" i="29" s="1"/>
  <c r="C68" i="29" s="1"/>
  <c r="I68" i="29"/>
  <c r="H68" i="29" s="1"/>
  <c r="E68" i="29" s="1"/>
  <c r="F1270" i="29"/>
  <c r="D1270" i="29" s="1"/>
  <c r="C1270" i="29" s="1"/>
  <c r="I1270" i="29"/>
  <c r="H1270" i="29" s="1"/>
  <c r="E1270" i="29" s="1"/>
  <c r="F793" i="29"/>
  <c r="D793" i="29" s="1"/>
  <c r="C793" i="29" s="1"/>
  <c r="I793" i="29"/>
  <c r="H793" i="29" s="1"/>
  <c r="E793" i="29" s="1"/>
  <c r="F44" i="29"/>
  <c r="D44" i="29" s="1"/>
  <c r="C44" i="29" s="1"/>
  <c r="I44" i="29"/>
  <c r="H44" i="29" s="1"/>
  <c r="E44" i="29" s="1"/>
  <c r="F1135" i="29"/>
  <c r="D1135" i="29" s="1"/>
  <c r="C1135" i="29" s="1"/>
  <c r="I1135" i="29"/>
  <c r="H1135" i="29" s="1"/>
  <c r="E1135" i="29" s="1"/>
  <c r="F1362" i="29"/>
  <c r="D1362" i="29" s="1"/>
  <c r="C1362" i="29" s="1"/>
  <c r="I1362" i="29"/>
  <c r="H1362" i="29" s="1"/>
  <c r="E1362" i="29" s="1"/>
  <c r="F1716" i="29"/>
  <c r="D1716" i="29" s="1"/>
  <c r="C1716" i="29" s="1"/>
  <c r="I1716" i="29"/>
  <c r="H1716" i="29" s="1"/>
  <c r="E1716" i="29" s="1"/>
  <c r="F2359" i="29"/>
  <c r="D2359" i="29" s="1"/>
  <c r="C2359" i="29" s="1"/>
  <c r="I2359" i="29"/>
  <c r="H2359" i="29" s="1"/>
  <c r="E2359" i="29" s="1"/>
  <c r="F2224" i="29"/>
  <c r="D2224" i="29" s="1"/>
  <c r="C2224" i="29" s="1"/>
  <c r="I2224" i="29"/>
  <c r="H2224" i="29" s="1"/>
  <c r="E2224" i="29" s="1"/>
  <c r="F3119" i="29"/>
  <c r="D3119" i="29" s="1"/>
  <c r="C3119" i="29" s="1"/>
  <c r="I3119" i="29"/>
  <c r="H3119" i="29" s="1"/>
  <c r="E3119" i="29" s="1"/>
  <c r="F1523" i="29"/>
  <c r="D1523" i="29" s="1"/>
  <c r="C1523" i="29" s="1"/>
  <c r="I1523" i="29"/>
  <c r="H1523" i="29" s="1"/>
  <c r="E1523" i="29" s="1"/>
  <c r="F3493" i="29"/>
  <c r="D3493" i="29" s="1"/>
  <c r="C3493" i="29" s="1"/>
  <c r="I3493" i="29"/>
  <c r="H3493" i="29" s="1"/>
  <c r="E3493" i="29" s="1"/>
  <c r="F1847" i="29"/>
  <c r="D1847" i="29" s="1"/>
  <c r="C1847" i="29" s="1"/>
  <c r="I1847" i="29"/>
  <c r="H1847" i="29" s="1"/>
  <c r="E1847" i="29" s="1"/>
  <c r="F3250" i="29"/>
  <c r="D3250" i="29" s="1"/>
  <c r="I3250" i="29"/>
  <c r="H3250" i="29" s="1"/>
  <c r="E3250" i="29" s="1"/>
  <c r="F1108" i="29"/>
  <c r="D1108" i="29" s="1"/>
  <c r="C1108" i="29" s="1"/>
  <c r="I1108" i="29"/>
  <c r="H1108" i="29" s="1"/>
  <c r="E1108" i="29" s="1"/>
  <c r="F711" i="29"/>
  <c r="D711" i="29" s="1"/>
  <c r="C711" i="29" s="1"/>
  <c r="I711" i="29"/>
  <c r="H711" i="29" s="1"/>
  <c r="E711" i="29" s="1"/>
  <c r="F218" i="29"/>
  <c r="D218" i="29" s="1"/>
  <c r="C218" i="29" s="1"/>
  <c r="I218" i="29"/>
  <c r="H218" i="29" s="1"/>
  <c r="E218" i="29" s="1"/>
  <c r="F1084" i="29"/>
  <c r="D1084" i="29" s="1"/>
  <c r="C1084" i="29" s="1"/>
  <c r="I1084" i="29"/>
  <c r="H1084" i="29" s="1"/>
  <c r="E1084" i="29" s="1"/>
  <c r="F1645" i="29"/>
  <c r="D1645" i="29" s="1"/>
  <c r="C1645" i="29" s="1"/>
  <c r="I1645" i="29"/>
  <c r="H1645" i="29" s="1"/>
  <c r="E1645" i="29" s="1"/>
  <c r="F209" i="29"/>
  <c r="D209" i="29" s="1"/>
  <c r="C209" i="29" s="1"/>
  <c r="I209" i="29"/>
  <c r="H209" i="29" s="1"/>
  <c r="E209" i="29" s="1"/>
  <c r="F1134" i="29"/>
  <c r="D1134" i="29" s="1"/>
  <c r="C1134" i="29" s="1"/>
  <c r="I1134" i="29"/>
  <c r="H1134" i="29" s="1"/>
  <c r="E1134" i="29" s="1"/>
  <c r="F1820" i="29"/>
  <c r="D1820" i="29" s="1"/>
  <c r="C1820" i="29" s="1"/>
  <c r="I1820" i="29"/>
  <c r="H1820" i="29" s="1"/>
  <c r="E1820" i="29" s="1"/>
  <c r="F3085" i="29"/>
  <c r="D3085" i="29" s="1"/>
  <c r="C3085" i="29" s="1"/>
  <c r="I3085" i="29"/>
  <c r="H3085" i="29" s="1"/>
  <c r="E3085" i="29" s="1"/>
  <c r="F1863" i="29"/>
  <c r="D1863" i="29" s="1"/>
  <c r="C1863" i="29" s="1"/>
  <c r="I1863" i="29"/>
  <c r="H1863" i="29" s="1"/>
  <c r="E1863" i="29" s="1"/>
  <c r="F2738" i="29"/>
  <c r="D2738" i="29" s="1"/>
  <c r="C2738" i="29" s="1"/>
  <c r="I2738" i="29"/>
  <c r="H2738" i="29" s="1"/>
  <c r="E2738" i="29" s="1"/>
  <c r="F2806" i="29"/>
  <c r="D2806" i="29" s="1"/>
  <c r="C2806" i="29" s="1"/>
  <c r="I2806" i="29"/>
  <c r="H2806" i="29" s="1"/>
  <c r="E2806" i="29" s="1"/>
  <c r="F2983" i="29"/>
  <c r="D2983" i="29" s="1"/>
  <c r="C2983" i="29" s="1"/>
  <c r="I2983" i="29"/>
  <c r="H2983" i="29" s="1"/>
  <c r="E2983" i="29" s="1"/>
  <c r="F1625" i="29"/>
  <c r="D1625" i="29" s="1"/>
  <c r="C1625" i="29" s="1"/>
  <c r="I1625" i="29"/>
  <c r="H1625" i="29" s="1"/>
  <c r="E1625" i="29" s="1"/>
  <c r="F357" i="29"/>
  <c r="D357" i="29" s="1"/>
  <c r="C357" i="29" s="1"/>
  <c r="I357" i="29"/>
  <c r="H357" i="29" s="1"/>
  <c r="E357" i="29" s="1"/>
  <c r="F1239" i="29"/>
  <c r="D1239" i="29" s="1"/>
  <c r="C1239" i="29" s="1"/>
  <c r="I1239" i="29"/>
  <c r="H1239" i="29" s="1"/>
  <c r="E1239" i="29" s="1"/>
  <c r="F746" i="29"/>
  <c r="D746" i="29" s="1"/>
  <c r="C746" i="29" s="1"/>
  <c r="I746" i="29"/>
  <c r="H746" i="29" s="1"/>
  <c r="E746" i="29" s="1"/>
  <c r="F253" i="29"/>
  <c r="D253" i="29" s="1"/>
  <c r="C253" i="29" s="1"/>
  <c r="I253" i="29"/>
  <c r="H253" i="29" s="1"/>
  <c r="E253" i="29" s="1"/>
  <c r="F1283" i="29"/>
  <c r="D1283" i="29" s="1"/>
  <c r="C1283" i="29" s="1"/>
  <c r="I1283" i="29"/>
  <c r="H1283" i="29" s="1"/>
  <c r="E1283" i="29" s="1"/>
  <c r="F1666" i="29"/>
  <c r="D1666" i="29" s="1"/>
  <c r="C1666" i="29" s="1"/>
  <c r="I1666" i="29"/>
  <c r="H1666" i="29" s="1"/>
  <c r="E1666" i="29" s="1"/>
  <c r="F1181" i="29"/>
  <c r="D1181" i="29" s="1"/>
  <c r="C1181" i="29" s="1"/>
  <c r="I1181" i="29"/>
  <c r="H1181" i="29" s="1"/>
  <c r="E1181" i="29" s="1"/>
  <c r="F2602" i="29"/>
  <c r="D2602" i="29" s="1"/>
  <c r="C2602" i="29" s="1"/>
  <c r="I2602" i="29"/>
  <c r="H2602" i="29" s="1"/>
  <c r="E2602" i="29" s="1"/>
  <c r="F98" i="29"/>
  <c r="D98" i="29" s="1"/>
  <c r="C98" i="29" s="1"/>
  <c r="I98" i="29"/>
  <c r="H98" i="29" s="1"/>
  <c r="E98" i="29" s="1"/>
  <c r="F2322" i="29"/>
  <c r="D2322" i="29" s="1"/>
  <c r="C2322" i="29" s="1"/>
  <c r="I2322" i="29"/>
  <c r="H2322" i="29" s="1"/>
  <c r="E2322" i="29" s="1"/>
  <c r="F3010" i="29"/>
  <c r="D3010" i="29" s="1"/>
  <c r="C3010" i="29" s="1"/>
  <c r="I3010" i="29"/>
  <c r="H3010" i="29" s="1"/>
  <c r="E3010" i="29" s="1"/>
  <c r="F2025" i="29"/>
  <c r="D2025" i="29" s="1"/>
  <c r="C2025" i="29" s="1"/>
  <c r="I2025" i="29"/>
  <c r="H2025" i="29" s="1"/>
  <c r="E2025" i="29" s="1"/>
  <c r="F2795" i="29"/>
  <c r="D2795" i="29" s="1"/>
  <c r="C2795" i="29" s="1"/>
  <c r="I2795" i="29"/>
  <c r="H2795" i="29" s="1"/>
  <c r="E2795" i="29" s="1"/>
  <c r="F3426" i="29"/>
  <c r="D3426" i="29" s="1"/>
  <c r="I3426" i="29"/>
  <c r="H3426" i="29" s="1"/>
  <c r="E3426" i="29" s="1"/>
  <c r="F1141" i="29"/>
  <c r="D1141" i="29" s="1"/>
  <c r="C1141" i="29" s="1"/>
  <c r="I1141" i="29"/>
  <c r="H1141" i="29" s="1"/>
  <c r="E1141" i="29" s="1"/>
  <c r="F664" i="29"/>
  <c r="D664" i="29" s="1"/>
  <c r="C664" i="29" s="1"/>
  <c r="I664" i="29"/>
  <c r="H664" i="29" s="1"/>
  <c r="E664" i="29" s="1"/>
  <c r="F1530" i="29"/>
  <c r="D1530" i="29" s="1"/>
  <c r="C1530" i="29" s="1"/>
  <c r="I1530" i="29"/>
  <c r="H1530" i="29" s="1"/>
  <c r="E1530" i="29" s="1"/>
  <c r="F414" i="29"/>
  <c r="D414" i="29" s="1"/>
  <c r="C414" i="29" s="1"/>
  <c r="I414" i="29"/>
  <c r="H414" i="29" s="1"/>
  <c r="E414" i="29" s="1"/>
  <c r="F2223" i="29"/>
  <c r="D2223" i="29" s="1"/>
  <c r="C2223" i="29" s="1"/>
  <c r="I2223" i="29"/>
  <c r="H2223" i="29" s="1"/>
  <c r="E2223" i="29" s="1"/>
  <c r="F993" i="29"/>
  <c r="D993" i="29" s="1"/>
  <c r="C993" i="29" s="1"/>
  <c r="I993" i="29"/>
  <c r="H993" i="29" s="1"/>
  <c r="E993" i="29" s="1"/>
  <c r="F1640" i="29"/>
  <c r="D1640" i="29" s="1"/>
  <c r="C1640" i="29" s="1"/>
  <c r="I1640" i="29"/>
  <c r="H1640" i="29" s="1"/>
  <c r="E1640" i="29" s="1"/>
  <c r="F1765" i="29"/>
  <c r="D1765" i="29" s="1"/>
  <c r="C1765" i="29" s="1"/>
  <c r="I1765" i="29"/>
  <c r="H1765" i="29" s="1"/>
  <c r="E1765" i="29" s="1"/>
  <c r="F2590" i="29"/>
  <c r="D2590" i="29" s="1"/>
  <c r="C2590" i="29" s="1"/>
  <c r="I2590" i="29"/>
  <c r="H2590" i="29" s="1"/>
  <c r="E2590" i="29" s="1"/>
  <c r="F3152" i="29"/>
  <c r="D3152" i="29" s="1"/>
  <c r="I3152" i="29"/>
  <c r="H3152" i="29" s="1"/>
  <c r="E3152" i="29" s="1"/>
  <c r="F2579" i="29"/>
  <c r="D2579" i="29" s="1"/>
  <c r="C2579" i="29" s="1"/>
  <c r="I2579" i="29"/>
  <c r="H2579" i="29" s="1"/>
  <c r="E2579" i="29" s="1"/>
  <c r="F1463" i="29"/>
  <c r="D1463" i="29" s="1"/>
  <c r="C1463" i="29" s="1"/>
  <c r="I1463" i="29"/>
  <c r="H1463" i="29" s="1"/>
  <c r="E1463" i="29" s="1"/>
  <c r="F3443" i="29"/>
  <c r="D3443" i="29" s="1"/>
  <c r="C3443" i="29" s="1"/>
  <c r="I3443" i="29"/>
  <c r="H3443" i="29" s="1"/>
  <c r="E3443" i="29" s="1"/>
  <c r="F243" i="29"/>
  <c r="D243" i="29" s="1"/>
  <c r="C243" i="29" s="1"/>
  <c r="I243" i="29"/>
  <c r="H243" i="29" s="1"/>
  <c r="E243" i="29" s="1"/>
  <c r="F822" i="29"/>
  <c r="D822" i="29" s="1"/>
  <c r="C822" i="29" s="1"/>
  <c r="I822" i="29"/>
  <c r="H822" i="29" s="1"/>
  <c r="E822" i="29" s="1"/>
  <c r="F345" i="29"/>
  <c r="D345" i="29" s="1"/>
  <c r="C345" i="29" s="1"/>
  <c r="I345" i="29"/>
  <c r="H345" i="29" s="1"/>
  <c r="E345" i="29" s="1"/>
  <c r="F1211" i="29"/>
  <c r="D1211" i="29" s="1"/>
  <c r="C1211" i="29" s="1"/>
  <c r="I1211" i="29"/>
  <c r="H1211" i="29" s="1"/>
  <c r="E1211" i="29" s="1"/>
  <c r="F687" i="29"/>
  <c r="D687" i="29" s="1"/>
  <c r="C687" i="29" s="1"/>
  <c r="I687" i="29"/>
  <c r="H687" i="29" s="1"/>
  <c r="E687" i="29" s="1"/>
  <c r="F2144" i="29"/>
  <c r="D2144" i="29" s="1"/>
  <c r="C2144" i="29" s="1"/>
  <c r="I2144" i="29"/>
  <c r="H2144" i="29" s="1"/>
  <c r="E2144" i="29" s="1"/>
  <c r="F787" i="29"/>
  <c r="D787" i="29" s="1"/>
  <c r="C787" i="29" s="1"/>
  <c r="I787" i="29"/>
  <c r="H787" i="29" s="1"/>
  <c r="E787" i="29" s="1"/>
  <c r="F1490" i="29"/>
  <c r="D1490" i="29" s="1"/>
  <c r="C1490" i="29" s="1"/>
  <c r="I1490" i="29"/>
  <c r="H1490" i="29" s="1"/>
  <c r="E1490" i="29" s="1"/>
  <c r="F3340" i="29"/>
  <c r="D3340" i="29" s="1"/>
  <c r="I3340" i="29"/>
  <c r="H3340" i="29" s="1"/>
  <c r="E3340" i="29" s="1"/>
  <c r="F1975" i="29"/>
  <c r="D1975" i="29" s="1"/>
  <c r="C1975" i="29" s="1"/>
  <c r="I1975" i="29"/>
  <c r="H1975" i="29" s="1"/>
  <c r="E1975" i="29" s="1"/>
  <c r="F2721" i="29"/>
  <c r="D2721" i="29" s="1"/>
  <c r="C2721" i="29" s="1"/>
  <c r="I2721" i="29"/>
  <c r="H2721" i="29" s="1"/>
  <c r="E2721" i="29" s="1"/>
  <c r="F2533" i="29"/>
  <c r="D2533" i="29" s="1"/>
  <c r="C2533" i="29" s="1"/>
  <c r="I2533" i="29"/>
  <c r="H2533" i="29" s="1"/>
  <c r="E2533" i="29" s="1"/>
  <c r="F3207" i="29"/>
  <c r="D3207" i="29" s="1"/>
  <c r="I3207" i="29"/>
  <c r="H3207" i="29" s="1"/>
  <c r="E3207" i="29" s="1"/>
  <c r="F3162" i="29"/>
  <c r="D3162" i="29" s="1"/>
  <c r="I3162" i="29"/>
  <c r="H3162" i="29" s="1"/>
  <c r="E3162" i="29" s="1"/>
  <c r="F963" i="29"/>
  <c r="D963" i="29" s="1"/>
  <c r="C963" i="29" s="1"/>
  <c r="I963" i="29"/>
  <c r="H963" i="29" s="1"/>
  <c r="E963" i="29" s="1"/>
  <c r="F1047" i="29"/>
  <c r="D1047" i="29" s="1"/>
  <c r="C1047" i="29" s="1"/>
  <c r="I1047" i="29"/>
  <c r="H1047" i="29" s="1"/>
  <c r="E1047" i="29" s="1"/>
  <c r="F3194" i="29"/>
  <c r="D3194" i="29" s="1"/>
  <c r="I3194" i="29"/>
  <c r="H3194" i="29" s="1"/>
  <c r="E3194" i="29" s="1"/>
  <c r="F1814" i="29"/>
  <c r="D1814" i="29" s="1"/>
  <c r="C1814" i="29" s="1"/>
  <c r="I1814" i="29"/>
  <c r="H1814" i="29" s="1"/>
  <c r="E1814" i="29" s="1"/>
  <c r="F708" i="29"/>
  <c r="D708" i="29" s="1"/>
  <c r="C708" i="29" s="1"/>
  <c r="I708" i="29"/>
  <c r="H708" i="29" s="1"/>
  <c r="E708" i="29" s="1"/>
  <c r="F3247" i="29"/>
  <c r="D3247" i="29" s="1"/>
  <c r="I3247" i="29"/>
  <c r="H3247" i="29" s="1"/>
  <c r="E3247" i="29" s="1"/>
  <c r="F2279" i="29"/>
  <c r="D2279" i="29" s="1"/>
  <c r="C2279" i="29" s="1"/>
  <c r="I2279" i="29"/>
  <c r="H2279" i="29" s="1"/>
  <c r="E2279" i="29" s="1"/>
  <c r="F2380" i="29"/>
  <c r="D2380" i="29" s="1"/>
  <c r="C2380" i="29" s="1"/>
  <c r="I2380" i="29"/>
  <c r="H2380" i="29" s="1"/>
  <c r="E2380" i="29" s="1"/>
  <c r="F1059" i="29"/>
  <c r="D1059" i="29" s="1"/>
  <c r="C1059" i="29" s="1"/>
  <c r="I1059" i="29"/>
  <c r="H1059" i="29" s="1"/>
  <c r="E1059" i="29" s="1"/>
  <c r="F1237" i="29"/>
  <c r="D1237" i="29" s="1"/>
  <c r="C1237" i="29" s="1"/>
  <c r="I1237" i="29"/>
  <c r="H1237" i="29" s="1"/>
  <c r="E1237" i="29" s="1"/>
  <c r="F760" i="29"/>
  <c r="D760" i="29" s="1"/>
  <c r="C760" i="29" s="1"/>
  <c r="I760" i="29"/>
  <c r="H760" i="29" s="1"/>
  <c r="E760" i="29" s="1"/>
  <c r="F11" i="29"/>
  <c r="D11" i="29" s="1"/>
  <c r="C11" i="29" s="1"/>
  <c r="I11" i="29"/>
  <c r="H11" i="29" s="1"/>
  <c r="E11" i="29" s="1"/>
  <c r="F510" i="29"/>
  <c r="D510" i="29" s="1"/>
  <c r="C510" i="29" s="1"/>
  <c r="I510" i="29"/>
  <c r="H510" i="29" s="1"/>
  <c r="E510" i="29" s="1"/>
  <c r="F2319" i="29"/>
  <c r="D2319" i="29" s="1"/>
  <c r="C2319" i="29" s="1"/>
  <c r="I2319" i="29"/>
  <c r="H2319" i="29" s="1"/>
  <c r="E2319" i="29" s="1"/>
  <c r="F1251" i="29"/>
  <c r="D1251" i="29" s="1"/>
  <c r="C1251" i="29" s="1"/>
  <c r="I1251" i="29"/>
  <c r="H1251" i="29" s="1"/>
  <c r="E1251" i="29" s="1"/>
  <c r="F1736" i="29"/>
  <c r="D1736" i="29" s="1"/>
  <c r="C1736" i="29" s="1"/>
  <c r="I1736" i="29"/>
  <c r="H1736" i="29" s="1"/>
  <c r="E1736" i="29" s="1"/>
  <c r="F1942" i="29"/>
  <c r="D1942" i="29" s="1"/>
  <c r="C1942" i="29" s="1"/>
  <c r="I1942" i="29"/>
  <c r="H1942" i="29" s="1"/>
  <c r="E1942" i="29" s="1"/>
  <c r="F2686" i="29"/>
  <c r="D2686" i="29" s="1"/>
  <c r="C2686" i="29" s="1"/>
  <c r="I2686" i="29"/>
  <c r="H2686" i="29" s="1"/>
  <c r="E2686" i="29" s="1"/>
  <c r="F1739" i="29"/>
  <c r="D1739" i="29" s="1"/>
  <c r="C1739" i="29" s="1"/>
  <c r="I1739" i="29"/>
  <c r="H1739" i="29" s="1"/>
  <c r="E1739" i="29" s="1"/>
  <c r="F717" i="29"/>
  <c r="D717" i="29" s="1"/>
  <c r="C717" i="29" s="1"/>
  <c r="I717" i="29"/>
  <c r="H717" i="29" s="1"/>
  <c r="E717" i="29" s="1"/>
  <c r="F2265" i="29"/>
  <c r="D2265" i="29" s="1"/>
  <c r="C2265" i="29" s="1"/>
  <c r="I2265" i="29"/>
  <c r="H2265" i="29" s="1"/>
  <c r="E2265" i="29" s="1"/>
  <c r="F2555" i="29"/>
  <c r="D2555" i="29" s="1"/>
  <c r="C2555" i="29" s="1"/>
  <c r="I2555" i="29"/>
  <c r="H2555" i="29" s="1"/>
  <c r="E2555" i="29" s="1"/>
  <c r="F228" i="29"/>
  <c r="D228" i="29" s="1"/>
  <c r="C228" i="29" s="1"/>
  <c r="I228" i="29"/>
  <c r="H228" i="29" s="1"/>
  <c r="E228" i="29" s="1"/>
  <c r="F1430" i="29"/>
  <c r="D1430" i="29" s="1"/>
  <c r="C1430" i="29" s="1"/>
  <c r="I1430" i="29"/>
  <c r="H1430" i="29" s="1"/>
  <c r="E1430" i="29" s="1"/>
  <c r="F953" i="29"/>
  <c r="D953" i="29" s="1"/>
  <c r="C953" i="29" s="1"/>
  <c r="I953" i="29"/>
  <c r="H953" i="29" s="1"/>
  <c r="E953" i="29" s="1"/>
  <c r="F204" i="29"/>
  <c r="D204" i="29" s="1"/>
  <c r="C204" i="29" s="1"/>
  <c r="I204" i="29"/>
  <c r="H204" i="29" s="1"/>
  <c r="E204" i="29" s="1"/>
  <c r="F1295" i="29"/>
  <c r="D1295" i="29" s="1"/>
  <c r="C1295" i="29" s="1"/>
  <c r="I1295" i="29"/>
  <c r="H1295" i="29" s="1"/>
  <c r="E1295" i="29" s="1"/>
  <c r="F1633" i="29"/>
  <c r="D1633" i="29" s="1"/>
  <c r="C1633" i="29" s="1"/>
  <c r="I1633" i="29"/>
  <c r="H1633" i="29" s="1"/>
  <c r="E1633" i="29" s="1"/>
  <c r="F1876" i="29"/>
  <c r="D1876" i="29" s="1"/>
  <c r="C1876" i="29" s="1"/>
  <c r="I1876" i="29"/>
  <c r="H1876" i="29" s="1"/>
  <c r="E1876" i="29" s="1"/>
  <c r="F2553" i="29"/>
  <c r="D2553" i="29" s="1"/>
  <c r="C2553" i="29" s="1"/>
  <c r="I2553" i="29"/>
  <c r="H2553" i="29" s="1"/>
  <c r="E2553" i="29" s="1"/>
  <c r="F2057" i="29"/>
  <c r="D2057" i="29" s="1"/>
  <c r="C2057" i="29" s="1"/>
  <c r="I2057" i="29"/>
  <c r="H2057" i="29" s="1"/>
  <c r="E2057" i="29" s="1"/>
  <c r="F2767" i="29"/>
  <c r="D2767" i="29" s="1"/>
  <c r="C2767" i="29" s="1"/>
  <c r="I2767" i="29"/>
  <c r="H2767" i="29" s="1"/>
  <c r="E2767" i="29" s="1"/>
  <c r="F1895" i="29"/>
  <c r="D1895" i="29" s="1"/>
  <c r="C1895" i="29" s="1"/>
  <c r="I1895" i="29"/>
  <c r="H1895" i="29" s="1"/>
  <c r="E1895" i="29" s="1"/>
  <c r="F1404" i="29"/>
  <c r="D1404" i="29" s="1"/>
  <c r="C1404" i="29" s="1"/>
  <c r="I1404" i="29"/>
  <c r="H1404" i="29" s="1"/>
  <c r="E1404" i="29" s="1"/>
  <c r="F3382" i="29"/>
  <c r="D3382" i="29" s="1"/>
  <c r="I3382" i="29"/>
  <c r="H3382" i="29" s="1"/>
  <c r="E3382" i="29" s="1"/>
  <c r="F1314" i="29"/>
  <c r="D1314" i="29" s="1"/>
  <c r="C1314" i="29" s="1"/>
  <c r="I1314" i="29"/>
  <c r="H1314" i="29" s="1"/>
  <c r="E1314" i="29" s="1"/>
  <c r="F757" i="29"/>
  <c r="D757" i="29" s="1"/>
  <c r="C757" i="29" s="1"/>
  <c r="I757" i="29"/>
  <c r="H757" i="29" s="1"/>
  <c r="E757" i="29" s="1"/>
  <c r="F280" i="29"/>
  <c r="D280" i="29" s="1"/>
  <c r="C280" i="29" s="1"/>
  <c r="I280" i="29"/>
  <c r="H280" i="29" s="1"/>
  <c r="E280" i="29" s="1"/>
  <c r="F1146" i="29"/>
  <c r="D1146" i="29" s="1"/>
  <c r="C1146" i="29" s="1"/>
  <c r="I1146" i="29"/>
  <c r="H1146" i="29" s="1"/>
  <c r="E1146" i="29" s="1"/>
  <c r="F30" i="29"/>
  <c r="D30" i="29" s="1"/>
  <c r="C30" i="29" s="1"/>
  <c r="I30" i="29"/>
  <c r="H30" i="29" s="1"/>
  <c r="E30" i="29" s="1"/>
  <c r="F1839" i="29"/>
  <c r="D1839" i="29" s="1"/>
  <c r="C1839" i="29" s="1"/>
  <c r="I1839" i="29"/>
  <c r="H1839" i="29" s="1"/>
  <c r="E1839" i="29" s="1"/>
  <c r="F2066" i="29"/>
  <c r="D2066" i="29" s="1"/>
  <c r="C2066" i="29" s="1"/>
  <c r="I2066" i="29"/>
  <c r="H2066" i="29" s="1"/>
  <c r="E2066" i="29" s="1"/>
  <c r="F753" i="29"/>
  <c r="D753" i="29" s="1"/>
  <c r="C753" i="29" s="1"/>
  <c r="I753" i="29"/>
  <c r="H753" i="29" s="1"/>
  <c r="E753" i="29" s="1"/>
  <c r="F3002" i="29"/>
  <c r="D3002" i="29" s="1"/>
  <c r="C3002" i="29" s="1"/>
  <c r="I3002" i="29"/>
  <c r="H3002" i="29" s="1"/>
  <c r="E3002" i="29" s="1"/>
  <c r="F2058" i="29"/>
  <c r="D2058" i="29" s="1"/>
  <c r="C2058" i="29" s="1"/>
  <c r="I2058" i="29"/>
  <c r="H2058" i="29" s="1"/>
  <c r="E2058" i="29" s="1"/>
  <c r="F3024" i="29"/>
  <c r="D3024" i="29" s="1"/>
  <c r="C3024" i="29" s="1"/>
  <c r="I3024" i="29"/>
  <c r="H3024" i="29" s="1"/>
  <c r="E3024" i="29" s="1"/>
  <c r="F2443" i="29"/>
  <c r="D2443" i="29" s="1"/>
  <c r="C2443" i="29" s="1"/>
  <c r="I2443" i="29"/>
  <c r="H2443" i="29" s="1"/>
  <c r="E2443" i="29" s="1"/>
  <c r="F3399" i="29"/>
  <c r="D3399" i="29" s="1"/>
  <c r="I3399" i="29"/>
  <c r="H3399" i="29" s="1"/>
  <c r="E3399" i="29" s="1"/>
  <c r="F3385" i="29"/>
  <c r="D3385" i="29" s="1"/>
  <c r="I3385" i="29"/>
  <c r="H3385" i="29" s="1"/>
  <c r="E3385" i="29" s="1"/>
  <c r="F115" i="29"/>
  <c r="D115" i="29" s="1"/>
  <c r="C115" i="29" s="1"/>
  <c r="I115" i="29"/>
  <c r="H115" i="29" s="1"/>
  <c r="E115" i="29" s="1"/>
  <c r="F694" i="29"/>
  <c r="D694" i="29" s="1"/>
  <c r="C694" i="29" s="1"/>
  <c r="I694" i="29"/>
  <c r="H694" i="29" s="1"/>
  <c r="E694" i="29" s="1"/>
  <c r="F217" i="29"/>
  <c r="D217" i="29" s="1"/>
  <c r="C217" i="29" s="1"/>
  <c r="I217" i="29"/>
  <c r="H217" i="29" s="1"/>
  <c r="E217" i="29" s="1"/>
  <c r="F1083" i="29"/>
  <c r="D1083" i="29" s="1"/>
  <c r="C1083" i="29" s="1"/>
  <c r="I1083" i="29"/>
  <c r="H1083" i="29" s="1"/>
  <c r="E1083" i="29" s="1"/>
  <c r="F559" i="29"/>
  <c r="D559" i="29" s="1"/>
  <c r="C559" i="29" s="1"/>
  <c r="I559" i="29"/>
  <c r="H559" i="29" s="1"/>
  <c r="E559" i="29" s="1"/>
  <c r="F2016" i="29"/>
  <c r="D2016" i="29" s="1"/>
  <c r="C2016" i="29" s="1"/>
  <c r="I2016" i="29"/>
  <c r="H2016" i="29" s="1"/>
  <c r="E2016" i="29" s="1"/>
  <c r="F224" i="29"/>
  <c r="D224" i="29" s="1"/>
  <c r="C224" i="29" s="1"/>
  <c r="I224" i="29"/>
  <c r="H224" i="29" s="1"/>
  <c r="E224" i="29" s="1"/>
  <c r="F321" i="29"/>
  <c r="D321" i="29" s="1"/>
  <c r="C321" i="29" s="1"/>
  <c r="I321" i="29"/>
  <c r="H321" i="29" s="1"/>
  <c r="E321" i="29" s="1"/>
  <c r="F3212" i="29"/>
  <c r="D3212" i="29" s="1"/>
  <c r="I3212" i="29"/>
  <c r="H3212" i="29" s="1"/>
  <c r="E3212" i="29" s="1"/>
  <c r="F2543" i="29"/>
  <c r="D2543" i="29" s="1"/>
  <c r="C2543" i="29" s="1"/>
  <c r="I2543" i="29"/>
  <c r="H2543" i="29" s="1"/>
  <c r="E2543" i="29" s="1"/>
  <c r="F3361" i="29"/>
  <c r="D3361" i="29" s="1"/>
  <c r="I3361" i="29"/>
  <c r="H3361" i="29" s="1"/>
  <c r="E3361" i="29" s="1"/>
  <c r="F3173" i="29"/>
  <c r="D3173" i="29" s="1"/>
  <c r="I3173" i="29"/>
  <c r="H3173" i="29" s="1"/>
  <c r="E3173" i="29" s="1"/>
  <c r="F2724" i="29"/>
  <c r="D2724" i="29" s="1"/>
  <c r="C2724" i="29" s="1"/>
  <c r="I2724" i="29"/>
  <c r="H2724" i="29" s="1"/>
  <c r="E2724" i="29" s="1"/>
  <c r="F3092" i="29"/>
  <c r="D3092" i="29" s="1"/>
  <c r="C3092" i="29" s="1"/>
  <c r="I3092" i="29"/>
  <c r="H3092" i="29" s="1"/>
  <c r="E3092" i="29" s="1"/>
  <c r="F1044" i="29"/>
  <c r="D1044" i="29" s="1"/>
  <c r="C1044" i="29" s="1"/>
  <c r="I1044" i="29"/>
  <c r="H1044" i="29" s="1"/>
  <c r="E1044" i="29" s="1"/>
  <c r="F647" i="29"/>
  <c r="D647" i="29" s="1"/>
  <c r="C647" i="29" s="1"/>
  <c r="I647" i="29"/>
  <c r="H647" i="29" s="1"/>
  <c r="E647" i="29" s="1"/>
  <c r="F154" i="29"/>
  <c r="D154" i="29" s="1"/>
  <c r="C154" i="29" s="1"/>
  <c r="I154" i="29"/>
  <c r="H154" i="29" s="1"/>
  <c r="E154" i="29" s="1"/>
  <c r="F1020" i="29"/>
  <c r="D1020" i="29" s="1"/>
  <c r="C1020" i="29" s="1"/>
  <c r="I1020" i="29"/>
  <c r="H1020" i="29" s="1"/>
  <c r="E1020" i="29" s="1"/>
  <c r="F1554" i="29"/>
  <c r="D1554" i="29" s="1"/>
  <c r="C1554" i="29" s="1"/>
  <c r="I1554" i="29"/>
  <c r="H1554" i="29" s="1"/>
  <c r="E1554" i="29" s="1"/>
  <c r="F2449" i="29"/>
  <c r="D2449" i="29" s="1"/>
  <c r="C2449" i="29" s="1"/>
  <c r="I2449" i="29"/>
  <c r="H2449" i="29" s="1"/>
  <c r="E2449" i="29" s="1"/>
  <c r="F946" i="29"/>
  <c r="D946" i="29" s="1"/>
  <c r="C946" i="29" s="1"/>
  <c r="I946" i="29"/>
  <c r="H946" i="29" s="1"/>
  <c r="E946" i="29" s="1"/>
  <c r="F1692" i="29"/>
  <c r="D1692" i="29" s="1"/>
  <c r="C1692" i="29" s="1"/>
  <c r="I1692" i="29"/>
  <c r="H1692" i="29" s="1"/>
  <c r="E1692" i="29" s="1"/>
  <c r="F3021" i="29"/>
  <c r="D3021" i="29" s="1"/>
  <c r="C3021" i="29" s="1"/>
  <c r="I3021" i="29"/>
  <c r="H3021" i="29" s="1"/>
  <c r="E3021" i="29" s="1"/>
  <c r="F2544" i="29"/>
  <c r="D2544" i="29" s="1"/>
  <c r="C2544" i="29" s="1"/>
  <c r="I2544" i="29"/>
  <c r="H2544" i="29" s="1"/>
  <c r="E2544" i="29" s="1"/>
  <c r="F1606" i="29"/>
  <c r="D1606" i="29" s="1"/>
  <c r="C1606" i="29" s="1"/>
  <c r="I1606" i="29"/>
  <c r="H1606" i="29" s="1"/>
  <c r="E1606" i="29" s="1"/>
  <c r="F957" i="29"/>
  <c r="D957" i="29" s="1"/>
  <c r="C957" i="29" s="1"/>
  <c r="I957" i="29"/>
  <c r="H957" i="29" s="1"/>
  <c r="E957" i="29" s="1"/>
  <c r="F3383" i="29"/>
  <c r="D3383" i="29" s="1"/>
  <c r="I3383" i="29"/>
  <c r="H3383" i="29" s="1"/>
  <c r="E3383" i="29" s="1"/>
  <c r="F1406" i="29"/>
  <c r="D1406" i="29" s="1"/>
  <c r="C1406" i="29" s="1"/>
  <c r="I1406" i="29"/>
  <c r="H1406" i="29" s="1"/>
  <c r="E1406" i="29" s="1"/>
  <c r="F1061" i="29"/>
  <c r="D1061" i="29" s="1"/>
  <c r="C1061" i="29" s="1"/>
  <c r="I1061" i="29"/>
  <c r="H1061" i="29" s="1"/>
  <c r="E1061" i="29" s="1"/>
  <c r="F584" i="29"/>
  <c r="D584" i="29" s="1"/>
  <c r="C584" i="29" s="1"/>
  <c r="I584" i="29"/>
  <c r="H584" i="29" s="1"/>
  <c r="E584" i="29" s="1"/>
  <c r="F1450" i="29"/>
  <c r="D1450" i="29" s="1"/>
  <c r="C1450" i="29" s="1"/>
  <c r="I1450" i="29"/>
  <c r="H1450" i="29" s="1"/>
  <c r="E1450" i="29" s="1"/>
  <c r="F334" i="29"/>
  <c r="D334" i="29" s="1"/>
  <c r="C334" i="29" s="1"/>
  <c r="I334" i="29"/>
  <c r="H334" i="29" s="1"/>
  <c r="E334" i="29" s="1"/>
  <c r="F2143" i="29"/>
  <c r="D2143" i="29" s="1"/>
  <c r="C2143" i="29" s="1"/>
  <c r="I2143" i="29"/>
  <c r="H2143" i="29" s="1"/>
  <c r="E2143" i="29" s="1"/>
  <c r="F737" i="29"/>
  <c r="D737" i="29" s="1"/>
  <c r="C737" i="29" s="1"/>
  <c r="I737" i="29"/>
  <c r="H737" i="29" s="1"/>
  <c r="E737" i="29" s="1"/>
  <c r="F1518" i="29"/>
  <c r="D1518" i="29" s="1"/>
  <c r="C1518" i="29" s="1"/>
  <c r="I1518" i="29"/>
  <c r="H1518" i="29" s="1"/>
  <c r="E1518" i="29" s="1"/>
  <c r="F1580" i="29"/>
  <c r="D1580" i="29" s="1"/>
  <c r="C1580" i="29" s="1"/>
  <c r="I1580" i="29"/>
  <c r="H1580" i="29" s="1"/>
  <c r="E1580" i="29" s="1"/>
  <c r="F2766" i="29"/>
  <c r="D2766" i="29" s="1"/>
  <c r="C2766" i="29" s="1"/>
  <c r="I2766" i="29"/>
  <c r="H2766" i="29" s="1"/>
  <c r="E2766" i="29" s="1"/>
  <c r="F850" i="29"/>
  <c r="D850" i="29" s="1"/>
  <c r="C850" i="29" s="1"/>
  <c r="I850" i="29"/>
  <c r="H850" i="29" s="1"/>
  <c r="E850" i="29" s="1"/>
  <c r="F3011" i="29"/>
  <c r="D3011" i="29" s="1"/>
  <c r="C3011" i="29" s="1"/>
  <c r="I3011" i="29"/>
  <c r="H3011" i="29" s="1"/>
  <c r="E3011" i="29" s="1"/>
  <c r="F3346" i="29"/>
  <c r="D3346" i="29" s="1"/>
  <c r="I3346" i="29"/>
  <c r="H3346" i="29" s="1"/>
  <c r="E3346" i="29" s="1"/>
  <c r="F1300" i="29"/>
  <c r="D1300" i="29" s="1"/>
  <c r="C1300" i="29" s="1"/>
  <c r="I1300" i="29"/>
  <c r="H1300" i="29" s="1"/>
  <c r="E1300" i="29" s="1"/>
  <c r="F3490" i="29"/>
  <c r="D3490" i="29" s="1"/>
  <c r="C3490" i="29" s="1"/>
  <c r="I3490" i="29"/>
  <c r="H3490" i="29" s="1"/>
  <c r="E3490" i="29" s="1"/>
  <c r="F1589" i="29"/>
  <c r="D1589" i="29" s="1"/>
  <c r="C1589" i="29" s="1"/>
  <c r="I1589" i="29"/>
  <c r="H1589" i="29" s="1"/>
  <c r="E1589" i="29" s="1"/>
  <c r="F1112" i="29"/>
  <c r="D1112" i="29" s="1"/>
  <c r="C1112" i="29" s="1"/>
  <c r="I1112" i="29"/>
  <c r="H1112" i="29" s="1"/>
  <c r="E1112" i="29" s="1"/>
  <c r="F363" i="29"/>
  <c r="D363" i="29" s="1"/>
  <c r="C363" i="29" s="1"/>
  <c r="I363" i="29"/>
  <c r="H363" i="29" s="1"/>
  <c r="E363" i="29" s="1"/>
  <c r="F862" i="29"/>
  <c r="D862" i="29" s="1"/>
  <c r="C862" i="29" s="1"/>
  <c r="I862" i="29"/>
  <c r="H862" i="29" s="1"/>
  <c r="E862" i="29" s="1"/>
  <c r="F881" i="29"/>
  <c r="D881" i="29" s="1"/>
  <c r="C881" i="29" s="1"/>
  <c r="I881" i="29"/>
  <c r="H881" i="29" s="1"/>
  <c r="E881" i="29" s="1"/>
  <c r="F1779" i="29"/>
  <c r="D1779" i="29" s="1"/>
  <c r="C1779" i="29" s="1"/>
  <c r="I1779" i="29"/>
  <c r="H1779" i="29" s="1"/>
  <c r="E1779" i="29" s="1"/>
  <c r="F2088" i="29"/>
  <c r="D2088" i="29" s="1"/>
  <c r="C2088" i="29" s="1"/>
  <c r="I2088" i="29"/>
  <c r="H2088" i="29" s="1"/>
  <c r="E2088" i="29" s="1"/>
  <c r="F2492" i="29"/>
  <c r="D2492" i="29" s="1"/>
  <c r="C2492" i="29" s="1"/>
  <c r="I2492" i="29"/>
  <c r="H2492" i="29" s="1"/>
  <c r="E2492" i="29" s="1"/>
  <c r="F418" i="29"/>
  <c r="D418" i="29" s="1"/>
  <c r="C418" i="29" s="1"/>
  <c r="I418" i="29"/>
  <c r="H418" i="29" s="1"/>
  <c r="E418" i="29" s="1"/>
  <c r="F2347" i="29"/>
  <c r="D2347" i="29" s="1"/>
  <c r="C2347" i="29" s="1"/>
  <c r="I2347" i="29"/>
  <c r="H2347" i="29" s="1"/>
  <c r="E2347" i="29" s="1"/>
  <c r="F2042" i="29"/>
  <c r="D2042" i="29" s="1"/>
  <c r="C2042" i="29" s="1"/>
  <c r="I2042" i="29"/>
  <c r="H2042" i="29" s="1"/>
  <c r="E2042" i="29" s="1"/>
  <c r="F1694" i="29"/>
  <c r="D1694" i="29" s="1"/>
  <c r="C1694" i="29" s="1"/>
  <c r="I1694" i="29"/>
  <c r="H1694" i="29" s="1"/>
  <c r="E1694" i="29" s="1"/>
  <c r="I3362" i="29"/>
  <c r="H3362" i="29" s="1"/>
  <c r="E3362" i="29" s="1"/>
  <c r="F3362" i="29"/>
  <c r="D3362" i="29" s="1"/>
  <c r="F324" i="29"/>
  <c r="D324" i="29" s="1"/>
  <c r="C324" i="29" s="1"/>
  <c r="I324" i="29"/>
  <c r="H324" i="29" s="1"/>
  <c r="E324" i="29" s="1"/>
  <c r="F1526" i="29"/>
  <c r="D1526" i="29" s="1"/>
  <c r="C1526" i="29" s="1"/>
  <c r="I1526" i="29"/>
  <c r="H1526" i="29" s="1"/>
  <c r="E1526" i="29" s="1"/>
  <c r="F1049" i="29"/>
  <c r="D1049" i="29" s="1"/>
  <c r="C1049" i="29" s="1"/>
  <c r="I1049" i="29"/>
  <c r="H1049" i="29" s="1"/>
  <c r="E1049" i="29" s="1"/>
  <c r="F300" i="29"/>
  <c r="D300" i="29" s="1"/>
  <c r="C300" i="29" s="1"/>
  <c r="I300" i="29"/>
  <c r="H300" i="29" s="1"/>
  <c r="E300" i="29" s="1"/>
  <c r="F1391" i="29"/>
  <c r="D1391" i="29" s="1"/>
  <c r="C1391" i="29" s="1"/>
  <c r="I1391" i="29"/>
  <c r="H1391" i="29" s="1"/>
  <c r="E1391" i="29" s="1"/>
  <c r="F1729" i="29"/>
  <c r="D1729" i="29" s="1"/>
  <c r="C1729" i="29" s="1"/>
  <c r="I1729" i="29"/>
  <c r="H1729" i="29" s="1"/>
  <c r="E1729" i="29" s="1"/>
  <c r="F1972" i="29"/>
  <c r="D1972" i="29" s="1"/>
  <c r="C1972" i="29" s="1"/>
  <c r="I1972" i="29"/>
  <c r="H1972" i="29" s="1"/>
  <c r="E1972" i="29" s="1"/>
  <c r="F2649" i="29"/>
  <c r="D2649" i="29" s="1"/>
  <c r="C2649" i="29" s="1"/>
  <c r="I2649" i="29"/>
  <c r="H2649" i="29" s="1"/>
  <c r="E2649" i="29" s="1"/>
  <c r="F2557" i="29"/>
  <c r="D2557" i="29" s="1"/>
  <c r="C2557" i="29" s="1"/>
  <c r="I2557" i="29"/>
  <c r="H2557" i="29" s="1"/>
  <c r="E2557" i="29" s="1"/>
  <c r="F3375" i="29"/>
  <c r="D3375" i="29" s="1"/>
  <c r="I3375" i="29"/>
  <c r="H3375" i="29" s="1"/>
  <c r="E3375" i="29" s="1"/>
  <c r="F2062" i="29"/>
  <c r="D2062" i="29" s="1"/>
  <c r="C2062" i="29" s="1"/>
  <c r="I2062" i="29"/>
  <c r="H2062" i="29" s="1"/>
  <c r="E2062" i="29" s="1"/>
  <c r="F1719" i="29"/>
  <c r="D1719" i="29" s="1"/>
  <c r="C1719" i="29" s="1"/>
  <c r="I1719" i="29"/>
  <c r="H1719" i="29" s="1"/>
  <c r="E1719" i="29" s="1"/>
  <c r="F3074" i="29"/>
  <c r="D3074" i="29" s="1"/>
  <c r="C3074" i="29" s="1"/>
  <c r="I3074" i="29"/>
  <c r="H3074" i="29" s="1"/>
  <c r="E3074" i="29" s="1"/>
  <c r="F2695" i="29"/>
  <c r="D2695" i="29" s="1"/>
  <c r="C2695" i="29" s="1"/>
  <c r="I2695" i="29"/>
  <c r="H2695" i="29" s="1"/>
  <c r="E2695" i="29" s="1"/>
  <c r="F85" i="29"/>
  <c r="D85" i="29" s="1"/>
  <c r="C85" i="29" s="1"/>
  <c r="I85" i="29"/>
  <c r="H85" i="29" s="1"/>
  <c r="E85" i="29" s="1"/>
  <c r="F967" i="29"/>
  <c r="D967" i="29" s="1"/>
  <c r="C967" i="29" s="1"/>
  <c r="I967" i="29"/>
  <c r="H967" i="29" s="1"/>
  <c r="E967" i="29" s="1"/>
  <c r="F474" i="29"/>
  <c r="D474" i="29" s="1"/>
  <c r="C474" i="29" s="1"/>
  <c r="I474" i="29"/>
  <c r="H474" i="29" s="1"/>
  <c r="E474" i="29" s="1"/>
  <c r="F1340" i="29"/>
  <c r="D1340" i="29" s="1"/>
  <c r="C1340" i="29" s="1"/>
  <c r="I1340" i="29"/>
  <c r="H1340" i="29" s="1"/>
  <c r="E1340" i="29" s="1"/>
  <c r="F368" i="29"/>
  <c r="D368" i="29" s="1"/>
  <c r="C368" i="29" s="1"/>
  <c r="I368" i="29"/>
  <c r="H368" i="29" s="1"/>
  <c r="E368" i="29" s="1"/>
  <c r="F1168" i="29"/>
  <c r="D1168" i="29" s="1"/>
  <c r="C1168" i="29" s="1"/>
  <c r="I1168" i="29"/>
  <c r="H1168" i="29" s="1"/>
  <c r="E1168" i="29" s="1"/>
  <c r="F145" i="29"/>
  <c r="D145" i="29" s="1"/>
  <c r="C145" i="29" s="1"/>
  <c r="I145" i="29"/>
  <c r="H145" i="29" s="1"/>
  <c r="E145" i="29" s="1"/>
  <c r="F2267" i="29"/>
  <c r="D2267" i="29" s="1"/>
  <c r="C2267" i="29" s="1"/>
  <c r="I2267" i="29"/>
  <c r="H2267" i="29" s="1"/>
  <c r="E2267" i="29" s="1"/>
  <c r="F3341" i="29"/>
  <c r="D3341" i="29" s="1"/>
  <c r="I3341" i="29"/>
  <c r="H3341" i="29" s="1"/>
  <c r="E3341" i="29" s="1"/>
  <c r="F2299" i="29"/>
  <c r="D2299" i="29" s="1"/>
  <c r="C2299" i="29" s="1"/>
  <c r="I2299" i="29"/>
  <c r="H2299" i="29" s="1"/>
  <c r="E2299" i="29" s="1"/>
  <c r="F2994" i="29"/>
  <c r="D2994" i="29" s="1"/>
  <c r="C2994" i="29" s="1"/>
  <c r="I2994" i="29"/>
  <c r="H2994" i="29" s="1"/>
  <c r="E2994" i="29" s="1"/>
  <c r="F1911" i="29"/>
  <c r="D1911" i="29" s="1"/>
  <c r="C1911" i="29" s="1"/>
  <c r="I1911" i="29"/>
  <c r="H1911" i="29" s="1"/>
  <c r="E1911" i="29" s="1"/>
  <c r="I3496" i="29"/>
  <c r="H3496" i="29" s="1"/>
  <c r="E3496" i="29" s="1"/>
  <c r="F3496" i="29"/>
  <c r="D3496" i="29" s="1"/>
  <c r="C3496" i="29" s="1"/>
  <c r="F3175" i="29"/>
  <c r="D3175" i="29" s="1"/>
  <c r="I3175" i="29"/>
  <c r="H3175" i="29" s="1"/>
  <c r="E3175" i="29" s="1"/>
  <c r="F613" i="29"/>
  <c r="D613" i="29" s="1"/>
  <c r="C613" i="29" s="1"/>
  <c r="I613" i="29"/>
  <c r="H613" i="29" s="1"/>
  <c r="E613" i="29" s="1"/>
  <c r="F136" i="29"/>
  <c r="D136" i="29" s="1"/>
  <c r="C136" i="29" s="1"/>
  <c r="I136" i="29"/>
  <c r="H136" i="29" s="1"/>
  <c r="E136" i="29" s="1"/>
  <c r="F1002" i="29"/>
  <c r="D1002" i="29" s="1"/>
  <c r="C1002" i="29" s="1"/>
  <c r="I1002" i="29"/>
  <c r="H1002" i="29" s="1"/>
  <c r="E1002" i="29" s="1"/>
  <c r="F509" i="29"/>
  <c r="D509" i="29" s="1"/>
  <c r="C509" i="29" s="1"/>
  <c r="I509" i="29"/>
  <c r="H509" i="29" s="1"/>
  <c r="E509" i="29" s="1"/>
  <c r="F1695" i="29"/>
  <c r="D1695" i="29" s="1"/>
  <c r="C1695" i="29" s="1"/>
  <c r="I1695" i="29"/>
  <c r="H1695" i="29" s="1"/>
  <c r="E1695" i="29" s="1"/>
  <c r="F1922" i="29"/>
  <c r="D1922" i="29" s="1"/>
  <c r="C1922" i="29" s="1"/>
  <c r="I1922" i="29"/>
  <c r="H1922" i="29" s="1"/>
  <c r="E1922" i="29" s="1"/>
  <c r="F66" i="29"/>
  <c r="D66" i="29" s="1"/>
  <c r="C66" i="29" s="1"/>
  <c r="I66" i="29"/>
  <c r="H66" i="29" s="1"/>
  <c r="E66" i="29" s="1"/>
  <c r="F2858" i="29"/>
  <c r="D2858" i="29" s="1"/>
  <c r="C2858" i="29" s="1"/>
  <c r="I2858" i="29"/>
  <c r="H2858" i="29" s="1"/>
  <c r="E2858" i="29" s="1"/>
  <c r="F1799" i="29"/>
  <c r="D1799" i="29" s="1"/>
  <c r="C1799" i="29" s="1"/>
  <c r="I1799" i="29"/>
  <c r="H1799" i="29" s="1"/>
  <c r="E1799" i="29" s="1"/>
  <c r="F2624" i="29"/>
  <c r="D2624" i="29" s="1"/>
  <c r="C2624" i="29" s="1"/>
  <c r="I2624" i="29"/>
  <c r="H2624" i="29" s="1"/>
  <c r="E2624" i="29" s="1"/>
  <c r="F1774" i="29"/>
  <c r="D1774" i="29" s="1"/>
  <c r="C1774" i="29" s="1"/>
  <c r="I1774" i="29"/>
  <c r="H1774" i="29" s="1"/>
  <c r="E1774" i="29" s="1"/>
  <c r="F3142" i="29"/>
  <c r="D3142" i="29" s="1"/>
  <c r="I3142" i="29"/>
  <c r="H3142" i="29" s="1"/>
  <c r="E3142" i="29" s="1"/>
  <c r="F3414" i="29"/>
  <c r="D3414" i="29" s="1"/>
  <c r="I3414" i="29"/>
  <c r="H3414" i="29" s="1"/>
  <c r="E3414" i="29" s="1"/>
  <c r="F1786" i="29"/>
  <c r="D1786" i="29" s="1"/>
  <c r="C1786" i="29" s="1"/>
  <c r="I1786" i="29"/>
  <c r="H1786" i="29" s="1"/>
  <c r="E1786" i="29" s="1"/>
  <c r="F1397" i="29"/>
  <c r="D1397" i="29" s="1"/>
  <c r="C1397" i="29" s="1"/>
  <c r="I1397" i="29"/>
  <c r="H1397" i="29" s="1"/>
  <c r="E1397" i="29" s="1"/>
  <c r="F920" i="29"/>
  <c r="D920" i="29" s="1"/>
  <c r="C920" i="29" s="1"/>
  <c r="I920" i="29"/>
  <c r="H920" i="29" s="1"/>
  <c r="E920" i="29" s="1"/>
  <c r="F171" i="29"/>
  <c r="D171" i="29" s="1"/>
  <c r="C171" i="29" s="1"/>
  <c r="I171" i="29"/>
  <c r="H171" i="29" s="1"/>
  <c r="E171" i="29" s="1"/>
  <c r="F670" i="29"/>
  <c r="D670" i="29" s="1"/>
  <c r="C670" i="29" s="1"/>
  <c r="I670" i="29"/>
  <c r="H670" i="29" s="1"/>
  <c r="E670" i="29" s="1"/>
  <c r="F32" i="29"/>
  <c r="D32" i="29" s="1"/>
  <c r="C32" i="29" s="1"/>
  <c r="I32" i="29"/>
  <c r="H32" i="29" s="1"/>
  <c r="E32" i="29" s="1"/>
  <c r="F1566" i="29"/>
  <c r="D1566" i="29" s="1"/>
  <c r="C1566" i="29" s="1"/>
  <c r="I1566" i="29"/>
  <c r="H1566" i="29" s="1"/>
  <c r="E1566" i="29" s="1"/>
  <c r="F1896" i="29"/>
  <c r="D1896" i="29" s="1"/>
  <c r="C1896" i="29" s="1"/>
  <c r="I1896" i="29"/>
  <c r="H1896" i="29" s="1"/>
  <c r="E1896" i="29" s="1"/>
  <c r="F2222" i="29"/>
  <c r="D2222" i="29" s="1"/>
  <c r="C2222" i="29" s="1"/>
  <c r="I2222" i="29"/>
  <c r="H2222" i="29" s="1"/>
  <c r="E2222" i="29" s="1"/>
  <c r="F2846" i="29"/>
  <c r="D2846" i="29" s="1"/>
  <c r="C2846" i="29" s="1"/>
  <c r="I2846" i="29"/>
  <c r="H2846" i="29" s="1"/>
  <c r="E2846" i="29" s="1"/>
  <c r="F3408" i="29"/>
  <c r="D3408" i="29" s="1"/>
  <c r="I3408" i="29"/>
  <c r="H3408" i="29" s="1"/>
  <c r="E3408" i="29" s="1"/>
  <c r="F2835" i="29"/>
  <c r="D2835" i="29" s="1"/>
  <c r="C2835" i="29" s="1"/>
  <c r="I2835" i="29"/>
  <c r="H2835" i="29" s="1"/>
  <c r="E2835" i="29" s="1"/>
  <c r="F2964" i="29"/>
  <c r="D2964" i="29" s="1"/>
  <c r="C2964" i="29" s="1"/>
  <c r="I2964" i="29"/>
  <c r="H2964" i="29" s="1"/>
  <c r="E2964" i="29" s="1"/>
  <c r="F2094" i="29"/>
  <c r="D2094" i="29" s="1"/>
  <c r="C2094" i="29" s="1"/>
  <c r="I2094" i="29"/>
  <c r="H2094" i="29" s="1"/>
  <c r="E2094" i="29" s="1"/>
  <c r="F499" i="29"/>
  <c r="D499" i="29" s="1"/>
  <c r="C499" i="29" s="1"/>
  <c r="I499" i="29"/>
  <c r="H499" i="29" s="1"/>
  <c r="E499" i="29" s="1"/>
  <c r="F1078" i="29"/>
  <c r="D1078" i="29" s="1"/>
  <c r="C1078" i="29" s="1"/>
  <c r="I1078" i="29"/>
  <c r="H1078" i="29" s="1"/>
  <c r="E1078" i="29" s="1"/>
  <c r="F601" i="29"/>
  <c r="D601" i="29" s="1"/>
  <c r="C601" i="29" s="1"/>
  <c r="I601" i="29"/>
  <c r="H601" i="29" s="1"/>
  <c r="E601" i="29" s="1"/>
  <c r="F1467" i="29"/>
  <c r="D1467" i="29" s="1"/>
  <c r="C1467" i="29" s="1"/>
  <c r="I1467" i="29"/>
  <c r="H1467" i="29" s="1"/>
  <c r="E1467" i="29" s="1"/>
  <c r="F943" i="29"/>
  <c r="D943" i="29" s="1"/>
  <c r="C943" i="29" s="1"/>
  <c r="I943" i="29"/>
  <c r="H943" i="29" s="1"/>
  <c r="E943" i="29" s="1"/>
  <c r="F833" i="29"/>
  <c r="D833" i="29" s="1"/>
  <c r="C833" i="29" s="1"/>
  <c r="I833" i="29"/>
  <c r="H833" i="29" s="1"/>
  <c r="E833" i="29" s="1"/>
  <c r="F1454" i="29"/>
  <c r="D1454" i="29" s="1"/>
  <c r="C1454" i="29" s="1"/>
  <c r="I1454" i="29"/>
  <c r="H1454" i="29" s="1"/>
  <c r="E1454" i="29" s="1"/>
  <c r="F2046" i="29"/>
  <c r="D2046" i="29" s="1"/>
  <c r="C2046" i="29" s="1"/>
  <c r="I2046" i="29"/>
  <c r="H2046" i="29" s="1"/>
  <c r="E2046" i="29" s="1"/>
  <c r="F813" i="29"/>
  <c r="D813" i="29" s="1"/>
  <c r="C813" i="29" s="1"/>
  <c r="I813" i="29"/>
  <c r="H813" i="29" s="1"/>
  <c r="E813" i="29" s="1"/>
  <c r="F2391" i="29"/>
  <c r="D2391" i="29" s="1"/>
  <c r="C2391" i="29" s="1"/>
  <c r="I2391" i="29"/>
  <c r="H2391" i="29" s="1"/>
  <c r="E2391" i="29" s="1"/>
  <c r="F2977" i="29"/>
  <c r="D2977" i="29" s="1"/>
  <c r="C2977" i="29" s="1"/>
  <c r="I2977" i="29"/>
  <c r="H2977" i="29" s="1"/>
  <c r="E2977" i="29" s="1"/>
  <c r="F2789" i="29"/>
  <c r="D2789" i="29" s="1"/>
  <c r="C2789" i="29" s="1"/>
  <c r="I2789" i="29"/>
  <c r="H2789" i="29" s="1"/>
  <c r="E2789" i="29" s="1"/>
  <c r="F2070" i="29"/>
  <c r="D2070" i="29" s="1"/>
  <c r="C2070" i="29" s="1"/>
  <c r="I2070" i="29"/>
  <c r="H2070" i="29" s="1"/>
  <c r="E2070" i="29" s="1"/>
  <c r="F2628" i="29"/>
  <c r="D2628" i="29" s="1"/>
  <c r="C2628" i="29" s="1"/>
  <c r="I2628" i="29"/>
  <c r="H2628" i="29" s="1"/>
  <c r="E2628" i="29" s="1"/>
  <c r="F959" i="29"/>
  <c r="D959" i="29" s="1"/>
  <c r="C959" i="29" s="1"/>
  <c r="I959" i="29"/>
  <c r="H959" i="29" s="1"/>
  <c r="E959" i="29" s="1"/>
  <c r="F1363" i="29"/>
  <c r="D1363" i="29" s="1"/>
  <c r="C1363" i="29" s="1"/>
  <c r="I1363" i="29"/>
  <c r="H1363" i="29" s="1"/>
  <c r="E1363" i="29" s="1"/>
  <c r="F747" i="29"/>
  <c r="D747" i="29" s="1"/>
  <c r="C747" i="29" s="1"/>
  <c r="I747" i="29"/>
  <c r="H747" i="29" s="1"/>
  <c r="E747" i="29" s="1"/>
  <c r="F3251" i="29"/>
  <c r="D3251" i="29" s="1"/>
  <c r="I3251" i="29"/>
  <c r="H3251" i="29" s="1"/>
  <c r="E3251" i="29" s="1"/>
  <c r="F2685" i="29"/>
  <c r="D2685" i="29" s="1"/>
  <c r="C2685" i="29" s="1"/>
  <c r="I2685" i="29"/>
  <c r="H2685" i="29" s="1"/>
  <c r="E2685" i="29" s="1"/>
  <c r="F1959" i="29"/>
  <c r="D1959" i="29" s="1"/>
  <c r="C1959" i="29" s="1"/>
  <c r="I1959" i="29"/>
  <c r="H1959" i="29" s="1"/>
  <c r="E1959" i="29" s="1"/>
  <c r="F148" i="29"/>
  <c r="D148" i="29" s="1"/>
  <c r="C148" i="29" s="1"/>
  <c r="I148" i="29"/>
  <c r="H148" i="29" s="1"/>
  <c r="E148" i="29" s="1"/>
  <c r="F1350" i="29"/>
  <c r="D1350" i="29" s="1"/>
  <c r="C1350" i="29" s="1"/>
  <c r="I1350" i="29"/>
  <c r="H1350" i="29" s="1"/>
  <c r="E1350" i="29" s="1"/>
  <c r="F873" i="29"/>
  <c r="D873" i="29" s="1"/>
  <c r="C873" i="29" s="1"/>
  <c r="I873" i="29"/>
  <c r="H873" i="29" s="1"/>
  <c r="E873" i="29" s="1"/>
  <c r="F124" i="29"/>
  <c r="D124" i="29" s="1"/>
  <c r="C124" i="29" s="1"/>
  <c r="I124" i="29"/>
  <c r="H124" i="29" s="1"/>
  <c r="E124" i="29" s="1"/>
  <c r="F1215" i="29"/>
  <c r="D1215" i="29" s="1"/>
  <c r="C1215" i="29" s="1"/>
  <c r="I1215" i="29"/>
  <c r="H1215" i="29" s="1"/>
  <c r="E1215" i="29" s="1"/>
  <c r="F1505" i="29"/>
  <c r="D1505" i="29" s="1"/>
  <c r="C1505" i="29" s="1"/>
  <c r="I1505" i="29"/>
  <c r="H1505" i="29" s="1"/>
  <c r="E1505" i="29" s="1"/>
  <c r="F1796" i="29"/>
  <c r="D1796" i="29" s="1"/>
  <c r="C1796" i="29" s="1"/>
  <c r="I1796" i="29"/>
  <c r="H1796" i="29" s="1"/>
  <c r="E1796" i="29" s="1"/>
  <c r="F2473" i="29"/>
  <c r="D2473" i="29" s="1"/>
  <c r="C2473" i="29" s="1"/>
  <c r="I2473" i="29"/>
  <c r="H2473" i="29" s="1"/>
  <c r="E2473" i="29" s="1"/>
  <c r="F1914" i="29"/>
  <c r="D1914" i="29" s="1"/>
  <c r="C1914" i="29" s="1"/>
  <c r="I1914" i="29"/>
  <c r="H1914" i="29" s="1"/>
  <c r="E1914" i="29" s="1"/>
  <c r="F2687" i="29"/>
  <c r="D2687" i="29" s="1"/>
  <c r="C2687" i="29" s="1"/>
  <c r="I2687" i="29"/>
  <c r="H2687" i="29" s="1"/>
  <c r="E2687" i="29" s="1"/>
  <c r="F3249" i="29"/>
  <c r="D3249" i="29" s="1"/>
  <c r="I3249" i="29"/>
  <c r="H3249" i="29" s="1"/>
  <c r="E3249" i="29" s="1"/>
  <c r="F3317" i="29"/>
  <c r="D3317" i="29" s="1"/>
  <c r="I3317" i="29"/>
  <c r="H3317" i="29" s="1"/>
  <c r="E3317" i="29" s="1"/>
  <c r="F2379" i="29"/>
  <c r="D2379" i="29" s="1"/>
  <c r="C2379" i="29" s="1"/>
  <c r="I2379" i="29"/>
  <c r="H2379" i="29" s="1"/>
  <c r="E2379" i="29" s="1"/>
  <c r="F3480" i="29"/>
  <c r="D3480" i="29" s="1"/>
  <c r="C3480" i="29" s="1"/>
  <c r="I3480" i="29"/>
  <c r="H3480" i="29" s="1"/>
  <c r="E3480" i="29" s="1"/>
  <c r="F421" i="29"/>
  <c r="D421" i="29" s="1"/>
  <c r="C421" i="29" s="1"/>
  <c r="I421" i="29"/>
  <c r="H421" i="29" s="1"/>
  <c r="E421" i="29" s="1"/>
  <c r="F1303" i="29"/>
  <c r="D1303" i="29" s="1"/>
  <c r="C1303" i="29" s="1"/>
  <c r="I1303" i="29"/>
  <c r="H1303" i="29" s="1"/>
  <c r="E1303" i="29" s="1"/>
  <c r="F810" i="29"/>
  <c r="D810" i="29" s="1"/>
  <c r="C810" i="29" s="1"/>
  <c r="I810" i="29"/>
  <c r="H810" i="29" s="1"/>
  <c r="E810" i="29" s="1"/>
  <c r="F317" i="29"/>
  <c r="D317" i="29" s="1"/>
  <c r="C317" i="29" s="1"/>
  <c r="I317" i="29"/>
  <c r="H317" i="29" s="1"/>
  <c r="E317" i="29" s="1"/>
  <c r="F1415" i="29"/>
  <c r="D1415" i="29" s="1"/>
  <c r="C1415" i="29" s="1"/>
  <c r="I1415" i="29"/>
  <c r="H1415" i="29" s="1"/>
  <c r="E1415" i="29" s="1"/>
  <c r="F1730" i="29"/>
  <c r="D1730" i="29" s="1"/>
  <c r="C1730" i="29" s="1"/>
  <c r="I1730" i="29"/>
  <c r="H1730" i="29" s="1"/>
  <c r="E1730" i="29" s="1"/>
  <c r="F1341" i="29"/>
  <c r="D1341" i="29" s="1"/>
  <c r="C1341" i="29" s="1"/>
  <c r="I1341" i="29"/>
  <c r="H1341" i="29" s="1"/>
  <c r="E1341" i="29" s="1"/>
  <c r="F2666" i="29"/>
  <c r="D2666" i="29" s="1"/>
  <c r="C2666" i="29" s="1"/>
  <c r="I2666" i="29"/>
  <c r="H2666" i="29" s="1"/>
  <c r="E2666" i="29" s="1"/>
  <c r="F973" i="29"/>
  <c r="D973" i="29" s="1"/>
  <c r="C973" i="29" s="1"/>
  <c r="I973" i="29"/>
  <c r="H973" i="29" s="1"/>
  <c r="E973" i="29" s="1"/>
  <c r="F2414" i="29"/>
  <c r="D2414" i="29" s="1"/>
  <c r="C2414" i="29" s="1"/>
  <c r="I2414" i="29"/>
  <c r="H2414" i="29" s="1"/>
  <c r="E2414" i="29" s="1"/>
  <c r="F1897" i="29"/>
  <c r="D1897" i="29" s="1"/>
  <c r="C1897" i="29" s="1"/>
  <c r="I1897" i="29"/>
  <c r="H1897" i="29" s="1"/>
  <c r="E1897" i="29" s="1"/>
  <c r="F2430" i="29"/>
  <c r="D2430" i="29" s="1"/>
  <c r="C2430" i="29" s="1"/>
  <c r="I2430" i="29"/>
  <c r="H2430" i="29" s="1"/>
  <c r="E2430" i="29" s="1"/>
  <c r="F2397" i="29"/>
  <c r="D2397" i="29" s="1"/>
  <c r="C2397" i="29" s="1"/>
  <c r="I2397" i="29"/>
  <c r="H2397" i="29" s="1"/>
  <c r="E2397" i="29" s="1"/>
  <c r="F35" i="29"/>
  <c r="D35" i="29" s="1"/>
  <c r="C35" i="29" s="1"/>
  <c r="I35" i="29"/>
  <c r="H35" i="29" s="1"/>
  <c r="E35" i="29" s="1"/>
  <c r="F614" i="29"/>
  <c r="D614" i="29" s="1"/>
  <c r="C614" i="29" s="1"/>
  <c r="I614" i="29"/>
  <c r="H614" i="29" s="1"/>
  <c r="E614" i="29" s="1"/>
  <c r="F137" i="29"/>
  <c r="D137" i="29" s="1"/>
  <c r="C137" i="29" s="1"/>
  <c r="I137" i="29"/>
  <c r="H137" i="29" s="1"/>
  <c r="E137" i="29" s="1"/>
  <c r="F1003" i="29"/>
  <c r="D1003" i="29" s="1"/>
  <c r="C1003" i="29" s="1"/>
  <c r="I1003" i="29"/>
  <c r="H1003" i="29" s="1"/>
  <c r="E1003" i="29" s="1"/>
  <c r="F479" i="29"/>
  <c r="D479" i="29" s="1"/>
  <c r="C479" i="29" s="1"/>
  <c r="I479" i="29"/>
  <c r="H479" i="29" s="1"/>
  <c r="E479" i="29" s="1"/>
  <c r="F1936" i="29"/>
  <c r="D1936" i="29" s="1"/>
  <c r="C1936" i="29" s="1"/>
  <c r="I1936" i="29"/>
  <c r="H1936" i="29" s="1"/>
  <c r="E1936" i="29" s="1"/>
  <c r="F2419" i="29"/>
  <c r="D2419" i="29" s="1"/>
  <c r="C2419" i="29" s="1"/>
  <c r="I2419" i="29"/>
  <c r="H2419" i="29" s="1"/>
  <c r="E2419" i="29" s="1"/>
  <c r="F1102" i="29"/>
  <c r="D1102" i="29" s="1"/>
  <c r="C1102" i="29" s="1"/>
  <c r="I1102" i="29"/>
  <c r="H1102" i="29" s="1"/>
  <c r="E1102" i="29" s="1"/>
  <c r="F3132" i="29"/>
  <c r="D3132" i="29" s="1"/>
  <c r="C3132" i="29" s="1"/>
  <c r="I3132" i="29"/>
  <c r="H3132" i="29" s="1"/>
  <c r="E3132" i="29" s="1"/>
  <c r="F1520" i="29"/>
  <c r="D1520" i="29" s="1"/>
  <c r="C1520" i="29" s="1"/>
  <c r="I1520" i="29"/>
  <c r="H1520" i="29" s="1"/>
  <c r="E1520" i="29" s="1"/>
  <c r="F2513" i="29"/>
  <c r="D2513" i="29" s="1"/>
  <c r="C2513" i="29" s="1"/>
  <c r="I2513" i="29"/>
  <c r="H2513" i="29" s="1"/>
  <c r="E2513" i="29" s="1"/>
  <c r="F2261" i="29"/>
  <c r="D2261" i="29" s="1"/>
  <c r="C2261" i="29" s="1"/>
  <c r="I2261" i="29"/>
  <c r="H2261" i="29" s="1"/>
  <c r="E2261" i="29" s="1"/>
  <c r="F2523" i="29"/>
  <c r="D2523" i="29" s="1"/>
  <c r="C2523" i="29" s="1"/>
  <c r="I2523" i="29"/>
  <c r="H2523" i="29" s="1"/>
  <c r="E2523" i="29" s="1"/>
  <c r="F2820" i="29"/>
  <c r="D2820" i="29" s="1"/>
  <c r="C2820" i="29" s="1"/>
  <c r="I2820" i="29"/>
  <c r="H2820" i="29" s="1"/>
  <c r="E2820" i="29" s="1"/>
  <c r="F964" i="29"/>
  <c r="D964" i="29" s="1"/>
  <c r="C964" i="29" s="1"/>
  <c r="I964" i="29"/>
  <c r="H964" i="29" s="1"/>
  <c r="E964" i="29" s="1"/>
  <c r="F567" i="29"/>
  <c r="D567" i="29" s="1"/>
  <c r="C567" i="29" s="1"/>
  <c r="I567" i="29"/>
  <c r="H567" i="29" s="1"/>
  <c r="E567" i="29" s="1"/>
  <c r="F74" i="29"/>
  <c r="D74" i="29" s="1"/>
  <c r="C74" i="29" s="1"/>
  <c r="I74" i="29"/>
  <c r="H74" i="29" s="1"/>
  <c r="E74" i="29" s="1"/>
  <c r="F940" i="29"/>
  <c r="D940" i="29" s="1"/>
  <c r="C940" i="29" s="1"/>
  <c r="I940" i="29"/>
  <c r="H940" i="29" s="1"/>
  <c r="E940" i="29" s="1"/>
  <c r="F1411" i="29"/>
  <c r="D1411" i="29" s="1"/>
  <c r="C1411" i="29" s="1"/>
  <c r="I1411" i="29"/>
  <c r="H1411" i="29" s="1"/>
  <c r="E1411" i="29" s="1"/>
  <c r="F2369" i="29"/>
  <c r="D2369" i="29" s="1"/>
  <c r="C2369" i="29" s="1"/>
  <c r="I2369" i="29"/>
  <c r="H2369" i="29" s="1"/>
  <c r="E2369" i="29" s="1"/>
  <c r="F690" i="29"/>
  <c r="D690" i="29" s="1"/>
  <c r="C690" i="29" s="1"/>
  <c r="I690" i="29"/>
  <c r="H690" i="29" s="1"/>
  <c r="E690" i="29" s="1"/>
  <c r="F1410" i="29"/>
  <c r="D1410" i="29" s="1"/>
  <c r="C1410" i="29" s="1"/>
  <c r="I1410" i="29"/>
  <c r="H1410" i="29" s="1"/>
  <c r="E1410" i="29" s="1"/>
  <c r="F2941" i="29"/>
  <c r="D2941" i="29" s="1"/>
  <c r="C2941" i="29" s="1"/>
  <c r="I2941" i="29"/>
  <c r="H2941" i="29" s="1"/>
  <c r="E2941" i="29" s="1"/>
  <c r="F1521" i="29"/>
  <c r="D1521" i="29" s="1"/>
  <c r="C1521" i="29" s="1"/>
  <c r="I1521" i="29"/>
  <c r="H1521" i="29" s="1"/>
  <c r="E1521" i="29" s="1"/>
  <c r="F2594" i="29"/>
  <c r="D2594" i="29" s="1"/>
  <c r="C2594" i="29" s="1"/>
  <c r="I2594" i="29"/>
  <c r="H2594" i="29" s="1"/>
  <c r="E2594" i="29" s="1"/>
  <c r="F2378" i="29"/>
  <c r="D2378" i="29" s="1"/>
  <c r="C2378" i="29" s="1"/>
  <c r="I2378" i="29"/>
  <c r="H2378" i="29" s="1"/>
  <c r="E2378" i="29" s="1"/>
  <c r="F3240" i="29"/>
  <c r="D3240" i="29" s="1"/>
  <c r="I3240" i="29"/>
  <c r="H3240" i="29" s="1"/>
  <c r="E3240" i="29" s="1"/>
  <c r="F2448" i="29"/>
  <c r="D2448" i="29" s="1"/>
  <c r="C2448" i="29" s="1"/>
  <c r="I2448" i="29"/>
  <c r="H2448" i="29" s="1"/>
  <c r="E2448" i="29" s="1"/>
  <c r="F1493" i="29"/>
  <c r="D1493" i="29" s="1"/>
  <c r="C1493" i="29" s="1"/>
  <c r="I1493" i="29"/>
  <c r="H1493" i="29" s="1"/>
  <c r="E1493" i="29" s="1"/>
  <c r="F1016" i="29"/>
  <c r="D1016" i="29" s="1"/>
  <c r="C1016" i="29" s="1"/>
  <c r="I1016" i="29"/>
  <c r="H1016" i="29" s="1"/>
  <c r="E1016" i="29" s="1"/>
  <c r="F267" i="29"/>
  <c r="D267" i="29" s="1"/>
  <c r="C267" i="29" s="1"/>
  <c r="I267" i="29"/>
  <c r="H267" i="29" s="1"/>
  <c r="E267" i="29" s="1"/>
  <c r="F766" i="29"/>
  <c r="D766" i="29" s="1"/>
  <c r="C766" i="29" s="1"/>
  <c r="I766" i="29"/>
  <c r="H766" i="29" s="1"/>
  <c r="E766" i="29" s="1"/>
  <c r="F544" i="29"/>
  <c r="D544" i="29" s="1"/>
  <c r="C544" i="29" s="1"/>
  <c r="I544" i="29"/>
  <c r="H544" i="29" s="1"/>
  <c r="E544" i="29" s="1"/>
  <c r="F1683" i="29"/>
  <c r="D1683" i="29" s="1"/>
  <c r="C1683" i="29" s="1"/>
  <c r="I1683" i="29"/>
  <c r="H1683" i="29" s="1"/>
  <c r="E1683" i="29" s="1"/>
  <c r="F1992" i="29"/>
  <c r="D1992" i="29" s="1"/>
  <c r="C1992" i="29" s="1"/>
  <c r="I1992" i="29"/>
  <c r="H1992" i="29" s="1"/>
  <c r="E1992" i="29" s="1"/>
  <c r="F2363" i="29"/>
  <c r="D2363" i="29" s="1"/>
  <c r="C2363" i="29" s="1"/>
  <c r="I2363" i="29"/>
  <c r="H2363" i="29" s="1"/>
  <c r="E2363" i="29" s="1"/>
  <c r="F2942" i="29"/>
  <c r="D2942" i="29" s="1"/>
  <c r="C2942" i="29" s="1"/>
  <c r="I2942" i="29"/>
  <c r="H2942" i="29" s="1"/>
  <c r="E2942" i="29" s="1"/>
  <c r="F2204" i="29"/>
  <c r="D2204" i="29" s="1"/>
  <c r="C2204" i="29" s="1"/>
  <c r="I2204" i="29"/>
  <c r="H2204" i="29" s="1"/>
  <c r="E2204" i="29" s="1"/>
  <c r="F1869" i="29"/>
  <c r="D1869" i="29" s="1"/>
  <c r="C1869" i="29" s="1"/>
  <c r="I1869" i="29"/>
  <c r="H1869" i="29" s="1"/>
  <c r="E1869" i="29" s="1"/>
  <c r="F3206" i="29"/>
  <c r="D3206" i="29" s="1"/>
  <c r="I3206" i="29"/>
  <c r="H3206" i="29" s="1"/>
  <c r="E3206" i="29" s="1"/>
  <c r="F3305" i="29"/>
  <c r="D3305" i="29" s="1"/>
  <c r="I3305" i="29"/>
  <c r="H3305" i="29" s="1"/>
  <c r="E3305" i="29" s="1"/>
  <c r="F484" i="29"/>
  <c r="D484" i="29" s="1"/>
  <c r="C484" i="29" s="1"/>
  <c r="I484" i="29"/>
  <c r="H484" i="29" s="1"/>
  <c r="E484" i="29" s="1"/>
  <c r="F87" i="29"/>
  <c r="D87" i="29" s="1"/>
  <c r="C87" i="29" s="1"/>
  <c r="I87" i="29"/>
  <c r="H87" i="29" s="1"/>
  <c r="E87" i="29" s="1"/>
  <c r="F1209" i="29"/>
  <c r="D1209" i="29" s="1"/>
  <c r="C1209" i="29" s="1"/>
  <c r="I1209" i="29"/>
  <c r="H1209" i="29" s="1"/>
  <c r="E1209" i="29" s="1"/>
  <c r="F460" i="29"/>
  <c r="D460" i="29" s="1"/>
  <c r="C460" i="29" s="1"/>
  <c r="I460" i="29"/>
  <c r="H460" i="29" s="1"/>
  <c r="E460" i="29" s="1"/>
  <c r="F1551" i="29"/>
  <c r="D1551" i="29" s="1"/>
  <c r="C1551" i="29" s="1"/>
  <c r="I1551" i="29"/>
  <c r="H1551" i="29" s="1"/>
  <c r="E1551" i="29" s="1"/>
  <c r="F1889" i="29"/>
  <c r="D1889" i="29" s="1"/>
  <c r="C1889" i="29" s="1"/>
  <c r="I1889" i="29"/>
  <c r="H1889" i="29" s="1"/>
  <c r="E1889" i="29" s="1"/>
  <c r="F2132" i="29"/>
  <c r="D2132" i="29" s="1"/>
  <c r="C2132" i="29" s="1"/>
  <c r="I2132" i="29"/>
  <c r="H2132" i="29" s="1"/>
  <c r="E2132" i="29" s="1"/>
  <c r="F2809" i="29"/>
  <c r="D2809" i="29" s="1"/>
  <c r="C2809" i="29" s="1"/>
  <c r="I2809" i="29"/>
  <c r="H2809" i="29" s="1"/>
  <c r="E2809" i="29" s="1"/>
  <c r="F2458" i="29"/>
  <c r="D2458" i="29" s="1"/>
  <c r="C2458" i="29" s="1"/>
  <c r="I2458" i="29"/>
  <c r="H2458" i="29" s="1"/>
  <c r="E2458" i="29" s="1"/>
  <c r="F3023" i="29"/>
  <c r="D3023" i="29" s="1"/>
  <c r="C3023" i="29" s="1"/>
  <c r="I3023" i="29"/>
  <c r="H3023" i="29" s="1"/>
  <c r="E3023" i="29" s="1"/>
  <c r="F2326" i="29"/>
  <c r="D2326" i="29" s="1"/>
  <c r="C2326" i="29" s="1"/>
  <c r="I2326" i="29"/>
  <c r="H2326" i="29" s="1"/>
  <c r="E2326" i="29" s="1"/>
  <c r="F2013" i="29"/>
  <c r="D2013" i="29" s="1"/>
  <c r="C2013" i="29" s="1"/>
  <c r="I2013" i="29"/>
  <c r="H2013" i="29" s="1"/>
  <c r="E2013" i="29" s="1"/>
  <c r="F2536" i="29"/>
  <c r="D2536" i="29" s="1"/>
  <c r="C2536" i="29" s="1"/>
  <c r="I2536" i="29"/>
  <c r="H2536" i="29" s="1"/>
  <c r="E2536" i="29" s="1"/>
  <c r="F1408" i="29"/>
  <c r="D1408" i="29" s="1"/>
  <c r="C1408" i="29" s="1"/>
  <c r="I1408" i="29"/>
  <c r="H1408" i="29" s="1"/>
  <c r="E1408" i="29" s="1"/>
  <c r="F1013" i="29"/>
  <c r="D1013" i="29" s="1"/>
  <c r="C1013" i="29" s="1"/>
  <c r="I1013" i="29"/>
  <c r="H1013" i="29" s="1"/>
  <c r="E1013" i="29" s="1"/>
  <c r="F536" i="29"/>
  <c r="D536" i="29" s="1"/>
  <c r="C536" i="29" s="1"/>
  <c r="I536" i="29"/>
  <c r="H536" i="29" s="1"/>
  <c r="E536" i="29" s="1"/>
  <c r="F1402" i="29"/>
  <c r="D1402" i="29" s="1"/>
  <c r="C1402" i="29" s="1"/>
  <c r="I1402" i="29"/>
  <c r="H1402" i="29" s="1"/>
  <c r="E1402" i="29" s="1"/>
  <c r="F286" i="29"/>
  <c r="D286" i="29" s="1"/>
  <c r="C286" i="29" s="1"/>
  <c r="I286" i="29"/>
  <c r="H286" i="29" s="1"/>
  <c r="E286" i="29" s="1"/>
  <c r="F2095" i="29"/>
  <c r="D2095" i="29" s="1"/>
  <c r="C2095" i="29" s="1"/>
  <c r="I2095" i="29"/>
  <c r="H2095" i="29" s="1"/>
  <c r="E2095" i="29" s="1"/>
  <c r="F560" i="29"/>
  <c r="D560" i="29" s="1"/>
  <c r="C560" i="29" s="1"/>
  <c r="I560" i="29"/>
  <c r="H560" i="29" s="1"/>
  <c r="E560" i="29" s="1"/>
  <c r="F1431" i="29"/>
  <c r="D1431" i="29" s="1"/>
  <c r="C1431" i="29" s="1"/>
  <c r="I1431" i="29"/>
  <c r="H1431" i="29" s="1"/>
  <c r="E1431" i="29" s="1"/>
  <c r="F1346" i="29"/>
  <c r="D1346" i="29" s="1"/>
  <c r="C1346" i="29" s="1"/>
  <c r="I1346" i="29"/>
  <c r="H1346" i="29" s="1"/>
  <c r="E1346" i="29" s="1"/>
  <c r="F2459" i="29"/>
  <c r="D2459" i="29" s="1"/>
  <c r="C2459" i="29" s="1"/>
  <c r="I2459" i="29"/>
  <c r="H2459" i="29" s="1"/>
  <c r="E2459" i="29" s="1"/>
  <c r="F3280" i="29"/>
  <c r="D3280" i="29" s="1"/>
  <c r="I3280" i="29"/>
  <c r="H3280" i="29" s="1"/>
  <c r="E3280" i="29" s="1"/>
  <c r="F2707" i="29"/>
  <c r="D2707" i="29" s="1"/>
  <c r="C2707" i="29" s="1"/>
  <c r="I2707" i="29"/>
  <c r="H2707" i="29" s="1"/>
  <c r="E2707" i="29" s="1"/>
  <c r="F2444" i="29"/>
  <c r="D2444" i="29" s="1"/>
  <c r="C2444" i="29" s="1"/>
  <c r="I2444" i="29"/>
  <c r="H2444" i="29" s="1"/>
  <c r="E2444" i="29" s="1"/>
  <c r="F2402" i="29"/>
  <c r="D2402" i="29" s="1"/>
  <c r="C2402" i="29" s="1"/>
  <c r="I2402" i="29"/>
  <c r="H2402" i="29" s="1"/>
  <c r="E2402" i="29" s="1"/>
  <c r="F371" i="29"/>
  <c r="D371" i="29" s="1"/>
  <c r="C371" i="29" s="1"/>
  <c r="I371" i="29"/>
  <c r="H371" i="29" s="1"/>
  <c r="E371" i="29" s="1"/>
  <c r="F950" i="29"/>
  <c r="D950" i="29" s="1"/>
  <c r="C950" i="29" s="1"/>
  <c r="I950" i="29"/>
  <c r="H950" i="29" s="1"/>
  <c r="E950" i="29" s="1"/>
  <c r="F473" i="29"/>
  <c r="D473" i="29" s="1"/>
  <c r="C473" i="29" s="1"/>
  <c r="I473" i="29"/>
  <c r="H473" i="29" s="1"/>
  <c r="E473" i="29" s="1"/>
  <c r="F1339" i="29"/>
  <c r="D1339" i="29" s="1"/>
  <c r="C1339" i="29" s="1"/>
  <c r="I1339" i="29"/>
  <c r="H1339" i="29" s="1"/>
  <c r="E1339" i="29" s="1"/>
  <c r="F815" i="29"/>
  <c r="D815" i="29" s="1"/>
  <c r="C815" i="29" s="1"/>
  <c r="I815" i="29"/>
  <c r="H815" i="29" s="1"/>
  <c r="E815" i="29" s="1"/>
  <c r="F289" i="29"/>
  <c r="D289" i="29" s="1"/>
  <c r="C289" i="29" s="1"/>
  <c r="I289" i="29"/>
  <c r="H289" i="29" s="1"/>
  <c r="E289" i="29" s="1"/>
  <c r="F1170" i="29"/>
  <c r="D1170" i="29" s="1"/>
  <c r="C1170" i="29" s="1"/>
  <c r="I1170" i="29"/>
  <c r="H1170" i="29" s="1"/>
  <c r="E1170" i="29" s="1"/>
  <c r="F1819" i="29"/>
  <c r="D1819" i="29" s="1"/>
  <c r="C1819" i="29" s="1"/>
  <c r="I1819" i="29"/>
  <c r="H1819" i="29" s="1"/>
  <c r="E1819" i="29" s="1"/>
  <c r="I3468" i="29"/>
  <c r="H3468" i="29" s="1"/>
  <c r="E3468" i="29" s="1"/>
  <c r="F3468" i="29"/>
  <c r="D3468" i="29" s="1"/>
  <c r="C3468" i="29" s="1"/>
  <c r="F2799" i="29"/>
  <c r="D2799" i="29" s="1"/>
  <c r="C2799" i="29" s="1"/>
  <c r="I2799" i="29"/>
  <c r="H2799" i="29" s="1"/>
  <c r="E2799" i="29" s="1"/>
  <c r="F1152" i="29"/>
  <c r="D1152" i="29" s="1"/>
  <c r="C1152" i="29" s="1"/>
  <c r="I1152" i="29"/>
  <c r="H1152" i="29" s="1"/>
  <c r="E1152" i="29" s="1"/>
  <c r="F3429" i="29"/>
  <c r="D3429" i="29" s="1"/>
  <c r="I3429" i="29"/>
  <c r="H3429" i="29" s="1"/>
  <c r="E3429" i="29" s="1"/>
  <c r="F3380" i="29"/>
  <c r="D3380" i="29" s="1"/>
  <c r="I3380" i="29"/>
  <c r="H3380" i="29" s="1"/>
  <c r="E3380" i="29" s="1"/>
  <c r="F3204" i="29"/>
  <c r="D3204" i="29" s="1"/>
  <c r="I3204" i="29"/>
  <c r="H3204" i="29" s="1"/>
  <c r="E3204" i="29" s="1"/>
  <c r="F21" i="29"/>
  <c r="D21" i="29" s="1"/>
  <c r="C21" i="29" s="1"/>
  <c r="I21" i="29"/>
  <c r="H21" i="29" s="1"/>
  <c r="E21" i="29" s="1"/>
  <c r="F903" i="29"/>
  <c r="D903" i="29" s="1"/>
  <c r="C903" i="29" s="1"/>
  <c r="I903" i="29"/>
  <c r="H903" i="29" s="1"/>
  <c r="E903" i="29" s="1"/>
  <c r="F410" i="29"/>
  <c r="D410" i="29" s="1"/>
  <c r="C410" i="29" s="1"/>
  <c r="I410" i="29"/>
  <c r="H410" i="29" s="1"/>
  <c r="E410" i="29" s="1"/>
  <c r="F1276" i="29"/>
  <c r="D1276" i="29" s="1"/>
  <c r="C1276" i="29" s="1"/>
  <c r="I1276" i="29"/>
  <c r="H1276" i="29" s="1"/>
  <c r="E1276" i="29" s="1"/>
  <c r="F18" i="29"/>
  <c r="D18" i="29" s="1"/>
  <c r="C18" i="29" s="1"/>
  <c r="I18" i="29"/>
  <c r="H18" i="29" s="1"/>
  <c r="E18" i="29" s="1"/>
  <c r="F992" i="29"/>
  <c r="D992" i="29" s="1"/>
  <c r="C992" i="29" s="1"/>
  <c r="I992" i="29"/>
  <c r="H992" i="29" s="1"/>
  <c r="E992" i="29" s="1"/>
  <c r="F1539" i="29"/>
  <c r="D1539" i="29" s="1"/>
  <c r="C1539" i="29" s="1"/>
  <c r="I1539" i="29"/>
  <c r="H1539" i="29" s="1"/>
  <c r="E1539" i="29" s="1"/>
  <c r="F2166" i="29"/>
  <c r="D2166" i="29" s="1"/>
  <c r="C2166" i="29" s="1"/>
  <c r="I2166" i="29"/>
  <c r="H2166" i="29" s="1"/>
  <c r="E2166" i="29" s="1"/>
  <c r="F3277" i="29"/>
  <c r="D3277" i="29" s="1"/>
  <c r="I3277" i="29"/>
  <c r="H3277" i="29" s="1"/>
  <c r="E3277" i="29" s="1"/>
  <c r="F2800" i="29"/>
  <c r="D2800" i="29" s="1"/>
  <c r="C2800" i="29" s="1"/>
  <c r="I2800" i="29"/>
  <c r="H2800" i="29" s="1"/>
  <c r="E2800" i="29" s="1"/>
  <c r="F2093" i="29"/>
  <c r="D2093" i="29" s="1"/>
  <c r="C2093" i="29" s="1"/>
  <c r="I2093" i="29"/>
  <c r="H2093" i="29" s="1"/>
  <c r="E2093" i="29" s="1"/>
  <c r="F2891" i="29"/>
  <c r="D2891" i="29" s="1"/>
  <c r="C2891" i="29" s="1"/>
  <c r="I2891" i="29"/>
  <c r="H2891" i="29" s="1"/>
  <c r="E2891" i="29" s="1"/>
  <c r="F2475" i="29"/>
  <c r="D2475" i="29" s="1"/>
  <c r="C2475" i="29" s="1"/>
  <c r="I2475" i="29"/>
  <c r="H2475" i="29" s="1"/>
  <c r="E2475" i="29" s="1"/>
  <c r="F2696" i="29"/>
  <c r="D2696" i="29" s="1"/>
  <c r="C2696" i="29" s="1"/>
  <c r="I2696" i="29"/>
  <c r="H2696" i="29" s="1"/>
  <c r="E2696" i="29" s="1"/>
  <c r="F1317" i="29"/>
  <c r="D1317" i="29" s="1"/>
  <c r="C1317" i="29" s="1"/>
  <c r="I1317" i="29"/>
  <c r="H1317" i="29" s="1"/>
  <c r="E1317" i="29" s="1"/>
  <c r="F840" i="29"/>
  <c r="D840" i="29" s="1"/>
  <c r="C840" i="29" s="1"/>
  <c r="I840" i="29"/>
  <c r="H840" i="29" s="1"/>
  <c r="E840" i="29" s="1"/>
  <c r="F91" i="29"/>
  <c r="D91" i="29" s="1"/>
  <c r="C91" i="29" s="1"/>
  <c r="I91" i="29"/>
  <c r="H91" i="29" s="1"/>
  <c r="E91" i="29" s="1"/>
  <c r="F590" i="29"/>
  <c r="D590" i="29" s="1"/>
  <c r="C590" i="29" s="1"/>
  <c r="I590" i="29"/>
  <c r="H590" i="29" s="1"/>
  <c r="E590" i="29" s="1"/>
  <c r="F2399" i="29"/>
  <c r="D2399" i="29" s="1"/>
  <c r="C2399" i="29" s="1"/>
  <c r="I2399" i="29"/>
  <c r="H2399" i="29" s="1"/>
  <c r="E2399" i="29" s="1"/>
  <c r="F1424" i="29"/>
  <c r="D1424" i="29" s="1"/>
  <c r="C1424" i="29" s="1"/>
  <c r="I1424" i="29"/>
  <c r="H1424" i="29" s="1"/>
  <c r="E1424" i="29" s="1"/>
  <c r="F1816" i="29"/>
  <c r="D1816" i="29" s="1"/>
  <c r="C1816" i="29" s="1"/>
  <c r="I1816" i="29"/>
  <c r="H1816" i="29" s="1"/>
  <c r="E1816" i="29" s="1"/>
  <c r="F2085" i="29"/>
  <c r="D2085" i="29" s="1"/>
  <c r="C2085" i="29" s="1"/>
  <c r="I2085" i="29"/>
  <c r="H2085" i="29" s="1"/>
  <c r="E2085" i="29" s="1"/>
  <c r="F3022" i="29"/>
  <c r="D3022" i="29" s="1"/>
  <c r="C3022" i="29" s="1"/>
  <c r="I3022" i="29"/>
  <c r="H3022" i="29" s="1"/>
  <c r="E3022" i="29" s="1"/>
  <c r="F1894" i="29"/>
  <c r="D1894" i="29" s="1"/>
  <c r="C1894" i="29" s="1"/>
  <c r="I1894" i="29"/>
  <c r="H1894" i="29" s="1"/>
  <c r="E1894" i="29" s="1"/>
  <c r="F1388" i="29"/>
  <c r="D1388" i="29" s="1"/>
  <c r="C1388" i="29" s="1"/>
  <c r="I1388" i="29"/>
  <c r="H1388" i="29" s="1"/>
  <c r="E1388" i="29" s="1"/>
  <c r="F2648" i="29"/>
  <c r="D2648" i="29" s="1"/>
  <c r="C2648" i="29" s="1"/>
  <c r="I2648" i="29"/>
  <c r="H2648" i="29" s="1"/>
  <c r="E2648" i="29" s="1"/>
  <c r="F2932" i="29"/>
  <c r="D2932" i="29" s="1"/>
  <c r="C2932" i="29" s="1"/>
  <c r="I2932" i="29"/>
  <c r="H2932" i="29" s="1"/>
  <c r="E2932" i="29" s="1"/>
  <c r="F3170" i="29"/>
  <c r="D3170" i="29" s="1"/>
  <c r="I3170" i="29"/>
  <c r="H3170" i="29" s="1"/>
  <c r="E3170" i="29" s="1"/>
  <c r="F230" i="29"/>
  <c r="D230" i="29" s="1"/>
  <c r="C230" i="29" s="1"/>
  <c r="I230" i="29"/>
  <c r="H230" i="29" s="1"/>
  <c r="E230" i="29" s="1"/>
  <c r="F1368" i="29"/>
  <c r="D1368" i="29" s="1"/>
  <c r="C1368" i="29" s="1"/>
  <c r="I1368" i="29"/>
  <c r="H1368" i="29" s="1"/>
  <c r="E1368" i="29" s="1"/>
  <c r="F619" i="29"/>
  <c r="D619" i="29" s="1"/>
  <c r="C619" i="29" s="1"/>
  <c r="I619" i="29"/>
  <c r="H619" i="29" s="1"/>
  <c r="E619" i="29" s="1"/>
  <c r="F95" i="29"/>
  <c r="D95" i="29" s="1"/>
  <c r="C95" i="29" s="1"/>
  <c r="I95" i="29"/>
  <c r="H95" i="29" s="1"/>
  <c r="E95" i="29" s="1"/>
  <c r="F1504" i="29"/>
  <c r="D1504" i="29" s="1"/>
  <c r="C1504" i="29" s="1"/>
  <c r="I1504" i="29"/>
  <c r="H1504" i="29" s="1"/>
  <c r="E1504" i="29" s="1"/>
  <c r="F2035" i="29"/>
  <c r="D2035" i="29" s="1"/>
  <c r="C2035" i="29" s="1"/>
  <c r="I2035" i="29"/>
  <c r="H2035" i="29" s="1"/>
  <c r="E2035" i="29" s="1"/>
  <c r="F2344" i="29"/>
  <c r="D2344" i="29" s="1"/>
  <c r="C2344" i="29" s="1"/>
  <c r="I2344" i="29"/>
  <c r="H2344" i="29" s="1"/>
  <c r="E2344" i="29" s="1"/>
  <c r="F2748" i="29"/>
  <c r="D2748" i="29" s="1"/>
  <c r="C2748" i="29" s="1"/>
  <c r="I2748" i="29"/>
  <c r="H2748" i="29" s="1"/>
  <c r="E2748" i="29" s="1"/>
  <c r="F1833" i="29"/>
  <c r="D1833" i="29" s="1"/>
  <c r="C1833" i="29" s="1"/>
  <c r="I1833" i="29"/>
  <c r="H1833" i="29" s="1"/>
  <c r="E1833" i="29" s="1"/>
  <c r="F2641" i="29"/>
  <c r="D2641" i="29" s="1"/>
  <c r="C2641" i="29" s="1"/>
  <c r="I2641" i="29"/>
  <c r="H2641" i="29" s="1"/>
  <c r="E2641" i="29" s="1"/>
  <c r="F2445" i="29"/>
  <c r="D2445" i="29" s="1"/>
  <c r="C2445" i="29" s="1"/>
  <c r="I2445" i="29"/>
  <c r="H2445" i="29" s="1"/>
  <c r="E2445" i="29" s="1"/>
  <c r="F3026" i="29"/>
  <c r="D3026" i="29" s="1"/>
  <c r="C3026" i="29" s="1"/>
  <c r="I3026" i="29"/>
  <c r="H3026" i="29" s="1"/>
  <c r="E3026" i="29" s="1"/>
  <c r="F1345" i="29"/>
  <c r="D1345" i="29" s="1"/>
  <c r="C1345" i="29" s="1"/>
  <c r="I1345" i="29"/>
  <c r="H1345" i="29" s="1"/>
  <c r="E1345" i="29" s="1"/>
  <c r="F580" i="29"/>
  <c r="D580" i="29" s="1"/>
  <c r="C580" i="29" s="1"/>
  <c r="I580" i="29"/>
  <c r="H580" i="29" s="1"/>
  <c r="E580" i="29" s="1"/>
  <c r="F183" i="29"/>
  <c r="D183" i="29" s="1"/>
  <c r="C183" i="29" s="1"/>
  <c r="I183" i="29"/>
  <c r="H183" i="29" s="1"/>
  <c r="E183" i="29" s="1"/>
  <c r="F1305" i="29"/>
  <c r="D1305" i="29" s="1"/>
  <c r="C1305" i="29" s="1"/>
  <c r="I1305" i="29"/>
  <c r="H1305" i="29" s="1"/>
  <c r="E1305" i="29" s="1"/>
  <c r="F556" i="29"/>
  <c r="D556" i="29" s="1"/>
  <c r="C556" i="29" s="1"/>
  <c r="I556" i="29"/>
  <c r="H556" i="29" s="1"/>
  <c r="E556" i="29" s="1"/>
  <c r="F97" i="29"/>
  <c r="D97" i="29" s="1"/>
  <c r="C97" i="29" s="1"/>
  <c r="I97" i="29"/>
  <c r="H97" i="29" s="1"/>
  <c r="E97" i="29" s="1"/>
  <c r="F1985" i="29"/>
  <c r="D1985" i="29" s="1"/>
  <c r="C1985" i="29" s="1"/>
  <c r="I1985" i="29"/>
  <c r="H1985" i="29" s="1"/>
  <c r="E1985" i="29" s="1"/>
  <c r="F2228" i="29"/>
  <c r="D2228" i="29" s="1"/>
  <c r="C2228" i="29" s="1"/>
  <c r="I2228" i="29"/>
  <c r="H2228" i="29" s="1"/>
  <c r="E2228" i="29" s="1"/>
  <c r="F2905" i="29"/>
  <c r="D2905" i="29" s="1"/>
  <c r="C2905" i="29" s="1"/>
  <c r="I2905" i="29"/>
  <c r="H2905" i="29" s="1"/>
  <c r="E2905" i="29" s="1"/>
  <c r="F2813" i="29"/>
  <c r="D2813" i="29" s="1"/>
  <c r="C2813" i="29" s="1"/>
  <c r="I2813" i="29"/>
  <c r="H2813" i="29" s="1"/>
  <c r="E2813" i="29" s="1"/>
  <c r="F432" i="29"/>
  <c r="D432" i="29" s="1"/>
  <c r="C432" i="29" s="1"/>
  <c r="I432" i="29"/>
  <c r="H432" i="29" s="1"/>
  <c r="E432" i="29" s="1"/>
  <c r="F2464" i="29"/>
  <c r="D2464" i="29" s="1"/>
  <c r="C2464" i="29" s="1"/>
  <c r="I2464" i="29"/>
  <c r="H2464" i="29" s="1"/>
  <c r="E2464" i="29" s="1"/>
  <c r="F2186" i="29"/>
  <c r="D2186" i="29" s="1"/>
  <c r="C2186" i="29" s="1"/>
  <c r="I2186" i="29"/>
  <c r="H2186" i="29" s="1"/>
  <c r="E2186" i="29" s="1"/>
  <c r="F1200" i="29"/>
  <c r="D1200" i="29" s="1"/>
  <c r="C1200" i="29" s="1"/>
  <c r="I1200" i="29"/>
  <c r="H1200" i="29" s="1"/>
  <c r="E1200" i="29" s="1"/>
  <c r="F3255" i="29"/>
  <c r="D3255" i="29" s="1"/>
  <c r="I3255" i="29"/>
  <c r="H3255" i="29" s="1"/>
  <c r="E3255" i="29" s="1"/>
  <c r="F341" i="29"/>
  <c r="D341" i="29" s="1"/>
  <c r="C341" i="29" s="1"/>
  <c r="I341" i="29"/>
  <c r="H341" i="29" s="1"/>
  <c r="E341" i="29" s="1"/>
  <c r="F1223" i="29"/>
  <c r="D1223" i="29" s="1"/>
  <c r="C1223" i="29" s="1"/>
  <c r="I1223" i="29"/>
  <c r="H1223" i="29" s="1"/>
  <c r="E1223" i="29" s="1"/>
  <c r="F730" i="29"/>
  <c r="D730" i="29" s="1"/>
  <c r="C730" i="29" s="1"/>
  <c r="I730" i="29"/>
  <c r="H730" i="29" s="1"/>
  <c r="E730" i="29" s="1"/>
  <c r="F237" i="29"/>
  <c r="D237" i="29" s="1"/>
  <c r="C237" i="29" s="1"/>
  <c r="I237" i="29"/>
  <c r="H237" i="29" s="1"/>
  <c r="E237" i="29" s="1"/>
  <c r="F1246" i="29"/>
  <c r="D1246" i="29" s="1"/>
  <c r="C1246" i="29" s="1"/>
  <c r="I1246" i="29"/>
  <c r="H1246" i="29" s="1"/>
  <c r="E1246" i="29" s="1"/>
  <c r="F1650" i="29"/>
  <c r="D1650" i="29" s="1"/>
  <c r="C1650" i="29" s="1"/>
  <c r="I1650" i="29"/>
  <c r="H1650" i="29" s="1"/>
  <c r="E1650" i="29" s="1"/>
  <c r="F1136" i="29"/>
  <c r="D1136" i="29" s="1"/>
  <c r="C1136" i="29" s="1"/>
  <c r="I1136" i="29"/>
  <c r="H1136" i="29" s="1"/>
  <c r="E1136" i="29" s="1"/>
  <c r="F2586" i="29"/>
  <c r="D2586" i="29" s="1"/>
  <c r="C2586" i="29" s="1"/>
  <c r="I2586" i="29"/>
  <c r="H2586" i="29" s="1"/>
  <c r="E2586" i="29" s="1"/>
  <c r="F1767" i="29"/>
  <c r="D1767" i="29" s="1"/>
  <c r="C1767" i="29" s="1"/>
  <c r="I1767" i="29"/>
  <c r="H1767" i="29" s="1"/>
  <c r="E1767" i="29" s="1"/>
  <c r="F2608" i="29"/>
  <c r="D2608" i="29" s="1"/>
  <c r="C2608" i="29" s="1"/>
  <c r="I2608" i="29"/>
  <c r="H2608" i="29" s="1"/>
  <c r="E2608" i="29" s="1"/>
  <c r="F1742" i="29"/>
  <c r="D1742" i="29" s="1"/>
  <c r="C1742" i="29" s="1"/>
  <c r="I1742" i="29"/>
  <c r="H1742" i="29" s="1"/>
  <c r="E1742" i="29" s="1"/>
  <c r="F3096" i="29"/>
  <c r="D3096" i="29" s="1"/>
  <c r="C3096" i="29" s="1"/>
  <c r="I3096" i="29"/>
  <c r="H3096" i="29" s="1"/>
  <c r="E3096" i="29" s="1"/>
  <c r="F2731" i="29"/>
  <c r="D2731" i="29" s="1"/>
  <c r="C2731" i="29" s="1"/>
  <c r="I2731" i="29"/>
  <c r="H2731" i="29" s="1"/>
  <c r="E2731" i="29" s="1"/>
  <c r="F2824" i="29"/>
  <c r="D2824" i="29" s="1"/>
  <c r="C2824" i="29" s="1"/>
  <c r="I2824" i="29"/>
  <c r="H2824" i="29" s="1"/>
  <c r="E2824" i="29" s="1"/>
  <c r="F869" i="29"/>
  <c r="D869" i="29" s="1"/>
  <c r="C869" i="29" s="1"/>
  <c r="I869" i="29"/>
  <c r="H869" i="29" s="1"/>
  <c r="E869" i="29" s="1"/>
  <c r="F392" i="29"/>
  <c r="D392" i="29" s="1"/>
  <c r="C392" i="29" s="1"/>
  <c r="I392" i="29"/>
  <c r="H392" i="29" s="1"/>
  <c r="E392" i="29" s="1"/>
  <c r="F1258" i="29"/>
  <c r="D1258" i="29" s="1"/>
  <c r="C1258" i="29" s="1"/>
  <c r="I1258" i="29"/>
  <c r="H1258" i="29" s="1"/>
  <c r="E1258" i="29" s="1"/>
  <c r="F142" i="29"/>
  <c r="D142" i="29" s="1"/>
  <c r="C142" i="29" s="1"/>
  <c r="I142" i="29"/>
  <c r="H142" i="29" s="1"/>
  <c r="E142" i="29" s="1"/>
  <c r="F1951" i="29"/>
  <c r="D1951" i="29" s="1"/>
  <c r="C1951" i="29" s="1"/>
  <c r="I1951" i="29"/>
  <c r="H1951" i="29" s="1"/>
  <c r="E1951" i="29" s="1"/>
  <c r="F2178" i="29"/>
  <c r="D2178" i="29" s="1"/>
  <c r="C2178" i="29" s="1"/>
  <c r="I2178" i="29"/>
  <c r="H2178" i="29" s="1"/>
  <c r="E2178" i="29" s="1"/>
  <c r="F1101" i="29"/>
  <c r="D1101" i="29" s="1"/>
  <c r="C1101" i="29" s="1"/>
  <c r="I1101" i="29"/>
  <c r="H1101" i="29" s="1"/>
  <c r="E1101" i="29" s="1"/>
  <c r="F3114" i="29"/>
  <c r="D3114" i="29" s="1"/>
  <c r="C3114" i="29" s="1"/>
  <c r="I3114" i="29"/>
  <c r="H3114" i="29" s="1"/>
  <c r="E3114" i="29" s="1"/>
  <c r="F2250" i="29"/>
  <c r="D2250" i="29" s="1"/>
  <c r="C2250" i="29" s="1"/>
  <c r="I2250" i="29"/>
  <c r="H2250" i="29" s="1"/>
  <c r="E2250" i="29" s="1"/>
  <c r="F2880" i="29"/>
  <c r="D2880" i="29" s="1"/>
  <c r="C2880" i="29" s="1"/>
  <c r="I2880" i="29"/>
  <c r="H2880" i="29" s="1"/>
  <c r="E2880" i="29" s="1"/>
  <c r="F2234" i="29"/>
  <c r="D2234" i="29" s="1"/>
  <c r="C2234" i="29" s="1"/>
  <c r="I2234" i="29"/>
  <c r="H2234" i="29" s="1"/>
  <c r="E2234" i="29" s="1"/>
  <c r="F1026" i="29"/>
  <c r="D1026" i="29" s="1"/>
  <c r="C1026" i="29" s="1"/>
  <c r="I1026" i="29"/>
  <c r="H1026" i="29" s="1"/>
  <c r="E1026" i="29" s="1"/>
  <c r="F1981" i="29"/>
  <c r="D1981" i="29" s="1"/>
  <c r="C1981" i="29" s="1"/>
  <c r="I1981" i="29"/>
  <c r="H1981" i="29" s="1"/>
  <c r="E1981" i="29" s="1"/>
  <c r="F3288" i="29"/>
  <c r="D3288" i="29" s="1"/>
  <c r="I3288" i="29"/>
  <c r="H3288" i="29" s="1"/>
  <c r="E3288" i="29" s="1"/>
  <c r="F38" i="29"/>
  <c r="D38" i="29" s="1"/>
  <c r="C38" i="29" s="1"/>
  <c r="I38" i="29"/>
  <c r="H38" i="29" s="1"/>
  <c r="E38" i="29" s="1"/>
  <c r="F1176" i="29"/>
  <c r="D1176" i="29" s="1"/>
  <c r="C1176" i="29" s="1"/>
  <c r="I1176" i="29"/>
  <c r="H1176" i="29" s="1"/>
  <c r="E1176" i="29" s="1"/>
  <c r="F427" i="29"/>
  <c r="D427" i="29" s="1"/>
  <c r="C427" i="29" s="1"/>
  <c r="I427" i="29"/>
  <c r="H427" i="29" s="1"/>
  <c r="E427" i="29" s="1"/>
  <c r="F926" i="29"/>
  <c r="D926" i="29" s="1"/>
  <c r="C926" i="29" s="1"/>
  <c r="I926" i="29"/>
  <c r="H926" i="29" s="1"/>
  <c r="E926" i="29" s="1"/>
  <c r="F1074" i="29"/>
  <c r="D1074" i="29" s="1"/>
  <c r="C1074" i="29" s="1"/>
  <c r="I1074" i="29"/>
  <c r="H1074" i="29" s="1"/>
  <c r="E1074" i="29" s="1"/>
  <c r="F1843" i="29"/>
  <c r="D1843" i="29" s="1"/>
  <c r="C1843" i="29" s="1"/>
  <c r="I1843" i="29"/>
  <c r="H1843" i="29" s="1"/>
  <c r="E1843" i="29" s="1"/>
  <c r="F2152" i="29"/>
  <c r="D2152" i="29" s="1"/>
  <c r="C2152" i="29" s="1"/>
  <c r="I2152" i="29"/>
  <c r="H2152" i="29" s="1"/>
  <c r="E2152" i="29" s="1"/>
  <c r="F2556" i="29"/>
  <c r="D2556" i="29" s="1"/>
  <c r="C2556" i="29" s="1"/>
  <c r="I2556" i="29"/>
  <c r="H2556" i="29" s="1"/>
  <c r="E2556" i="29" s="1"/>
  <c r="F3102" i="29"/>
  <c r="D3102" i="29" s="1"/>
  <c r="C3102" i="29" s="1"/>
  <c r="I3102" i="29"/>
  <c r="H3102" i="29" s="1"/>
  <c r="E3102" i="29" s="1"/>
  <c r="F1442" i="29"/>
  <c r="D1442" i="29" s="1"/>
  <c r="C1442" i="29" s="1"/>
  <c r="I1442" i="29"/>
  <c r="H1442" i="29" s="1"/>
  <c r="E1442" i="29" s="1"/>
  <c r="F3091" i="29"/>
  <c r="D3091" i="29" s="1"/>
  <c r="C3091" i="29" s="1"/>
  <c r="I3091" i="29"/>
  <c r="H3091" i="29" s="1"/>
  <c r="E3091" i="29" s="1"/>
  <c r="F3483" i="29"/>
  <c r="D3483" i="29" s="1"/>
  <c r="C3483" i="29" s="1"/>
  <c r="I3483" i="29"/>
  <c r="H3483" i="29" s="1"/>
  <c r="E3483" i="29" s="1"/>
  <c r="F3159" i="29"/>
  <c r="D3159" i="29" s="1"/>
  <c r="I3159" i="29"/>
  <c r="H3159" i="29" s="1"/>
  <c r="E3159" i="29" s="1"/>
  <c r="F132" i="29"/>
  <c r="D132" i="29" s="1"/>
  <c r="C132" i="29" s="1"/>
  <c r="I132" i="29"/>
  <c r="H132" i="29" s="1"/>
  <c r="E132" i="29" s="1"/>
  <c r="F1334" i="29"/>
  <c r="D1334" i="29" s="1"/>
  <c r="C1334" i="29" s="1"/>
  <c r="I1334" i="29"/>
  <c r="H1334" i="29" s="1"/>
  <c r="E1334" i="29" s="1"/>
  <c r="F857" i="29"/>
  <c r="D857" i="29" s="1"/>
  <c r="C857" i="29" s="1"/>
  <c r="I857" i="29"/>
  <c r="H857" i="29" s="1"/>
  <c r="E857" i="29" s="1"/>
  <c r="F108" i="29"/>
  <c r="D108" i="29" s="1"/>
  <c r="C108" i="29" s="1"/>
  <c r="I108" i="29"/>
  <c r="H108" i="29" s="1"/>
  <c r="E108" i="29" s="1"/>
  <c r="F1199" i="29"/>
  <c r="D1199" i="29" s="1"/>
  <c r="C1199" i="29" s="1"/>
  <c r="I1199" i="29"/>
  <c r="H1199" i="29" s="1"/>
  <c r="E1199" i="29" s="1"/>
  <c r="F1475" i="29"/>
  <c r="D1475" i="29" s="1"/>
  <c r="C1475" i="29" s="1"/>
  <c r="I1475" i="29"/>
  <c r="H1475" i="29" s="1"/>
  <c r="E1475" i="29" s="1"/>
  <c r="F1780" i="29"/>
  <c r="D1780" i="29" s="1"/>
  <c r="C1780" i="29" s="1"/>
  <c r="I1780" i="29"/>
  <c r="H1780" i="29" s="1"/>
  <c r="E1780" i="29" s="1"/>
  <c r="F2453" i="29"/>
  <c r="D2453" i="29" s="1"/>
  <c r="C2453" i="29" s="1"/>
  <c r="I2453" i="29"/>
  <c r="H2453" i="29" s="1"/>
  <c r="E2453" i="29" s="1"/>
  <c r="F1884" i="29"/>
  <c r="D1884" i="29" s="1"/>
  <c r="C1884" i="29" s="1"/>
  <c r="I1884" i="29"/>
  <c r="H1884" i="29" s="1"/>
  <c r="E1884" i="29" s="1"/>
  <c r="F2671" i="29"/>
  <c r="D2671" i="29" s="1"/>
  <c r="C2671" i="29" s="1"/>
  <c r="I2671" i="29"/>
  <c r="H2671" i="29" s="1"/>
  <c r="E2671" i="29" s="1"/>
  <c r="F3233" i="29"/>
  <c r="D3233" i="29" s="1"/>
  <c r="I3233" i="29"/>
  <c r="H3233" i="29" s="1"/>
  <c r="E3233" i="29" s="1"/>
  <c r="F3045" i="29"/>
  <c r="D3045" i="29" s="1"/>
  <c r="C3045" i="29" s="1"/>
  <c r="I3045" i="29"/>
  <c r="H3045" i="29" s="1"/>
  <c r="E3045" i="29" s="1"/>
  <c r="F3154" i="29"/>
  <c r="D3154" i="29" s="1"/>
  <c r="I3154" i="29"/>
  <c r="H3154" i="29" s="1"/>
  <c r="E3154" i="29" s="1"/>
  <c r="F3336" i="29"/>
  <c r="D3336" i="29" s="1"/>
  <c r="I3336" i="29"/>
  <c r="H3336" i="29" s="1"/>
  <c r="E3336" i="29" s="1"/>
  <c r="F617" i="29"/>
  <c r="D617" i="29" s="1"/>
  <c r="C617" i="29" s="1"/>
  <c r="I617" i="29"/>
  <c r="H617" i="29" s="1"/>
  <c r="E617" i="29" s="1"/>
  <c r="F3061" i="29"/>
  <c r="D3061" i="29" s="1"/>
  <c r="C3061" i="29" s="1"/>
  <c r="I3061" i="29"/>
  <c r="H3061" i="29" s="1"/>
  <c r="E3061" i="29" s="1"/>
  <c r="F2382" i="29"/>
  <c r="D2382" i="29" s="1"/>
  <c r="C2382" i="29" s="1"/>
  <c r="I2382" i="29"/>
  <c r="H2382" i="29" s="1"/>
  <c r="E2382" i="29" s="1"/>
  <c r="F1496" i="29"/>
  <c r="D1496" i="29" s="1"/>
  <c r="C1496" i="29" s="1"/>
  <c r="I1496" i="29"/>
  <c r="H1496" i="29" s="1"/>
  <c r="E1496" i="29" s="1"/>
  <c r="F3146" i="29"/>
  <c r="D3146" i="29" s="1"/>
  <c r="I3146" i="29"/>
  <c r="H3146" i="29" s="1"/>
  <c r="E3146" i="29" s="1"/>
  <c r="F404" i="29"/>
  <c r="D404" i="29" s="1"/>
  <c r="C404" i="29" s="1"/>
  <c r="I404" i="29"/>
  <c r="H404" i="29" s="1"/>
  <c r="E404" i="29" s="1"/>
  <c r="F1129" i="29"/>
  <c r="D1129" i="29" s="1"/>
  <c r="C1129" i="29" s="1"/>
  <c r="I1129" i="29"/>
  <c r="H1129" i="29" s="1"/>
  <c r="E1129" i="29" s="1"/>
  <c r="F1471" i="29"/>
  <c r="D1471" i="29" s="1"/>
  <c r="C1471" i="29" s="1"/>
  <c r="I1471" i="29"/>
  <c r="H1471" i="29" s="1"/>
  <c r="E1471" i="29" s="1"/>
  <c r="F1809" i="29"/>
  <c r="D1809" i="29" s="1"/>
  <c r="C1809" i="29" s="1"/>
  <c r="I1809" i="29"/>
  <c r="H1809" i="29" s="1"/>
  <c r="E1809" i="29" s="1"/>
  <c r="F2052" i="29"/>
  <c r="D2052" i="29" s="1"/>
  <c r="C2052" i="29" s="1"/>
  <c r="I2052" i="29"/>
  <c r="H2052" i="29" s="1"/>
  <c r="E2052" i="29" s="1"/>
  <c r="F2729" i="29"/>
  <c r="D2729" i="29" s="1"/>
  <c r="C2729" i="29" s="1"/>
  <c r="I2729" i="29"/>
  <c r="H2729" i="29" s="1"/>
  <c r="E2729" i="29" s="1"/>
  <c r="F2342" i="29"/>
  <c r="D2342" i="29" s="1"/>
  <c r="C2342" i="29" s="1"/>
  <c r="I2342" i="29"/>
  <c r="H2342" i="29" s="1"/>
  <c r="E2342" i="29" s="1"/>
  <c r="F2943" i="29"/>
  <c r="D2943" i="29" s="1"/>
  <c r="C2943" i="29" s="1"/>
  <c r="I2943" i="29"/>
  <c r="H2943" i="29" s="1"/>
  <c r="E2943" i="29" s="1"/>
  <c r="F1740" i="29"/>
  <c r="D1740" i="29" s="1"/>
  <c r="C1740" i="29" s="1"/>
  <c r="I1740" i="29"/>
  <c r="H1740" i="29" s="1"/>
  <c r="E1740" i="29" s="1"/>
  <c r="F721" i="29"/>
  <c r="D721" i="29" s="1"/>
  <c r="C721" i="29" s="1"/>
  <c r="I721" i="29"/>
  <c r="H721" i="29" s="1"/>
  <c r="E721" i="29" s="1"/>
  <c r="F3239" i="29"/>
  <c r="D3239" i="29" s="1"/>
  <c r="I3239" i="29"/>
  <c r="H3239" i="29" s="1"/>
  <c r="E3239" i="29" s="1"/>
  <c r="F2998" i="29"/>
  <c r="D2998" i="29" s="1"/>
  <c r="C2998" i="29" s="1"/>
  <c r="I2998" i="29"/>
  <c r="H2998" i="29" s="1"/>
  <c r="E2998" i="29" s="1"/>
  <c r="F677" i="29"/>
  <c r="D677" i="29" s="1"/>
  <c r="C677" i="29" s="1"/>
  <c r="I677" i="29"/>
  <c r="H677" i="29" s="1"/>
  <c r="E677" i="29" s="1"/>
  <c r="F200" i="29"/>
  <c r="D200" i="29" s="1"/>
  <c r="C200" i="29" s="1"/>
  <c r="I200" i="29"/>
  <c r="H200" i="29" s="1"/>
  <c r="E200" i="29" s="1"/>
  <c r="F1066" i="29"/>
  <c r="D1066" i="29" s="1"/>
  <c r="C1066" i="29" s="1"/>
  <c r="I1066" i="29"/>
  <c r="H1066" i="29" s="1"/>
  <c r="E1066" i="29" s="1"/>
  <c r="F573" i="29"/>
  <c r="D573" i="29" s="1"/>
  <c r="C573" i="29" s="1"/>
  <c r="I573" i="29"/>
  <c r="H573" i="29" s="1"/>
  <c r="E573" i="29" s="1"/>
  <c r="F1759" i="29"/>
  <c r="D1759" i="29" s="1"/>
  <c r="C1759" i="29" s="1"/>
  <c r="I1759" i="29"/>
  <c r="H1759" i="29" s="1"/>
  <c r="E1759" i="29" s="1"/>
  <c r="F1986" i="29"/>
  <c r="D1986" i="29" s="1"/>
  <c r="C1986" i="29" s="1"/>
  <c r="I1986" i="29"/>
  <c r="H1986" i="29" s="1"/>
  <c r="E1986" i="29" s="1"/>
  <c r="F416" i="29"/>
  <c r="D416" i="29" s="1"/>
  <c r="C416" i="29" s="1"/>
  <c r="I416" i="29"/>
  <c r="H416" i="29" s="1"/>
  <c r="E416" i="29" s="1"/>
  <c r="F2922" i="29"/>
  <c r="D2922" i="29" s="1"/>
  <c r="C2922" i="29" s="1"/>
  <c r="I2922" i="29"/>
  <c r="H2922" i="29" s="1"/>
  <c r="E2922" i="29" s="1"/>
  <c r="F1915" i="29"/>
  <c r="D1915" i="29" s="1"/>
  <c r="C1915" i="29" s="1"/>
  <c r="I1915" i="29"/>
  <c r="H1915" i="29" s="1"/>
  <c r="E1915" i="29" s="1"/>
  <c r="F2688" i="29"/>
  <c r="D2688" i="29" s="1"/>
  <c r="C2688" i="29" s="1"/>
  <c r="I2688" i="29"/>
  <c r="H2688" i="29" s="1"/>
  <c r="E2688" i="29" s="1"/>
  <c r="F2327" i="29"/>
  <c r="D2327" i="29" s="1"/>
  <c r="C2327" i="29" s="1"/>
  <c r="I2327" i="29"/>
  <c r="H2327" i="29" s="1"/>
  <c r="E2327" i="29" s="1"/>
  <c r="F3256" i="29"/>
  <c r="D3256" i="29" s="1"/>
  <c r="I3256" i="29"/>
  <c r="H3256" i="29" s="1"/>
  <c r="E3256" i="29" s="1"/>
  <c r="F3242" i="29"/>
  <c r="D3242" i="29" s="1"/>
  <c r="I3242" i="29"/>
  <c r="H3242" i="29" s="1"/>
  <c r="E3242" i="29" s="1"/>
  <c r="F291" i="29"/>
  <c r="D291" i="29" s="1"/>
  <c r="C291" i="29" s="1"/>
  <c r="I291" i="29"/>
  <c r="H291" i="29" s="1"/>
  <c r="E291" i="29" s="1"/>
  <c r="F870" i="29"/>
  <c r="D870" i="29" s="1"/>
  <c r="C870" i="29" s="1"/>
  <c r="I870" i="29"/>
  <c r="H870" i="29" s="1"/>
  <c r="E870" i="29" s="1"/>
  <c r="F393" i="29"/>
  <c r="D393" i="29" s="1"/>
  <c r="C393" i="29" s="1"/>
  <c r="I393" i="29"/>
  <c r="H393" i="29" s="1"/>
  <c r="E393" i="29" s="1"/>
  <c r="F1259" i="29"/>
  <c r="D1259" i="29" s="1"/>
  <c r="C1259" i="29" s="1"/>
  <c r="I1259" i="29"/>
  <c r="H1259" i="29" s="1"/>
  <c r="E1259" i="29" s="1"/>
  <c r="F735" i="29"/>
  <c r="D735" i="29" s="1"/>
  <c r="C735" i="29" s="1"/>
  <c r="I735" i="29"/>
  <c r="H735" i="29" s="1"/>
  <c r="E735" i="29" s="1"/>
  <c r="F2192" i="29"/>
  <c r="D2192" i="29" s="1"/>
  <c r="C2192" i="29" s="1"/>
  <c r="I2192" i="29"/>
  <c r="H2192" i="29" s="1"/>
  <c r="E2192" i="29" s="1"/>
  <c r="F945" i="29"/>
  <c r="D945" i="29" s="1"/>
  <c r="C945" i="29" s="1"/>
  <c r="I945" i="29"/>
  <c r="H945" i="29" s="1"/>
  <c r="E945" i="29" s="1"/>
  <c r="F1659" i="29"/>
  <c r="D1659" i="29" s="1"/>
  <c r="C1659" i="29" s="1"/>
  <c r="I1659" i="29"/>
  <c r="H1659" i="29" s="1"/>
  <c r="E1659" i="29" s="1"/>
  <c r="F3388" i="29"/>
  <c r="D3388" i="29" s="1"/>
  <c r="I3388" i="29"/>
  <c r="H3388" i="29" s="1"/>
  <c r="E3388" i="29" s="1"/>
  <c r="F2059" i="29"/>
  <c r="D2059" i="29" s="1"/>
  <c r="C2059" i="29" s="1"/>
  <c r="I2059" i="29"/>
  <c r="H2059" i="29" s="1"/>
  <c r="E2059" i="29" s="1"/>
  <c r="F2769" i="29"/>
  <c r="D2769" i="29" s="1"/>
  <c r="C2769" i="29" s="1"/>
  <c r="I2769" i="29"/>
  <c r="H2769" i="29" s="1"/>
  <c r="E2769" i="29" s="1"/>
  <c r="F2581" i="29"/>
  <c r="D2581" i="29" s="1"/>
  <c r="C2581" i="29" s="1"/>
  <c r="I2581" i="29"/>
  <c r="H2581" i="29" s="1"/>
  <c r="E2581" i="29" s="1"/>
  <c r="F3290" i="29"/>
  <c r="D3290" i="29" s="1"/>
  <c r="I3290" i="29"/>
  <c r="H3290" i="29" s="1"/>
  <c r="E3290" i="29" s="1"/>
  <c r="F3419" i="29"/>
  <c r="D3419" i="29" s="1"/>
  <c r="I3419" i="29"/>
  <c r="H3419" i="29" s="1"/>
  <c r="E3419" i="29" s="1"/>
  <c r="F1220" i="29"/>
  <c r="D1220" i="29" s="1"/>
  <c r="C1220" i="29" s="1"/>
  <c r="I1220" i="29"/>
  <c r="H1220" i="29" s="1"/>
  <c r="E1220" i="29" s="1"/>
  <c r="F823" i="29"/>
  <c r="D823" i="29" s="1"/>
  <c r="C823" i="29" s="1"/>
  <c r="I823" i="29"/>
  <c r="H823" i="29" s="1"/>
  <c r="E823" i="29" s="1"/>
  <c r="F330" i="29"/>
  <c r="D330" i="29" s="1"/>
  <c r="C330" i="29" s="1"/>
  <c r="I330" i="29"/>
  <c r="H330" i="29" s="1"/>
  <c r="E330" i="29" s="1"/>
  <c r="F1196" i="29"/>
  <c r="D1196" i="29" s="1"/>
  <c r="C1196" i="29" s="1"/>
  <c r="I1196" i="29"/>
  <c r="H1196" i="29" s="1"/>
  <c r="E1196" i="29" s="1"/>
  <c r="F1757" i="29"/>
  <c r="D1757" i="29" s="1"/>
  <c r="C1757" i="29" s="1"/>
  <c r="I1757" i="29"/>
  <c r="H1757" i="29" s="1"/>
  <c r="E1757" i="29" s="1"/>
  <c r="F736" i="29"/>
  <c r="D736" i="29" s="1"/>
  <c r="C736" i="29" s="1"/>
  <c r="I736" i="29"/>
  <c r="H736" i="29" s="1"/>
  <c r="E736" i="29" s="1"/>
  <c r="F1396" i="29"/>
  <c r="D1396" i="29" s="1"/>
  <c r="C1396" i="29" s="1"/>
  <c r="I1396" i="29"/>
  <c r="H1396" i="29" s="1"/>
  <c r="E1396" i="29" s="1"/>
  <c r="F2023" i="29"/>
  <c r="D2023" i="29" s="1"/>
  <c r="C2023" i="29" s="1"/>
  <c r="I2023" i="29"/>
  <c r="H2023" i="29" s="1"/>
  <c r="E2023" i="29" s="1"/>
  <c r="F3197" i="29"/>
  <c r="D3197" i="29" s="1"/>
  <c r="I3197" i="29"/>
  <c r="H3197" i="29" s="1"/>
  <c r="E3197" i="29" s="1"/>
  <c r="F2060" i="29"/>
  <c r="D2060" i="29" s="1"/>
  <c r="C2060" i="29" s="1"/>
  <c r="I2060" i="29"/>
  <c r="H2060" i="29" s="1"/>
  <c r="E2060" i="29" s="1"/>
  <c r="F2850" i="29"/>
  <c r="D2850" i="29" s="1"/>
  <c r="C2850" i="29" s="1"/>
  <c r="I2850" i="29"/>
  <c r="H2850" i="29" s="1"/>
  <c r="E2850" i="29" s="1"/>
  <c r="F2662" i="29"/>
  <c r="D2662" i="29" s="1"/>
  <c r="C2662" i="29" s="1"/>
  <c r="I2662" i="29"/>
  <c r="H2662" i="29" s="1"/>
  <c r="E2662" i="29" s="1"/>
  <c r="F1965" i="29"/>
  <c r="D1965" i="29" s="1"/>
  <c r="C1965" i="29" s="1"/>
  <c r="I1965" i="29"/>
  <c r="H1965" i="29" s="1"/>
  <c r="E1965" i="29" s="1"/>
  <c r="F3387" i="29"/>
  <c r="D3387" i="29" s="1"/>
  <c r="I3387" i="29"/>
  <c r="H3387" i="29" s="1"/>
  <c r="E3387" i="29" s="1"/>
  <c r="F134" i="29"/>
  <c r="D134" i="29" s="1"/>
  <c r="C134" i="29" s="1"/>
  <c r="I134" i="29"/>
  <c r="H134" i="29" s="1"/>
  <c r="E134" i="29" s="1"/>
  <c r="F1272" i="29"/>
  <c r="D1272" i="29" s="1"/>
  <c r="C1272" i="29" s="1"/>
  <c r="I1272" i="29"/>
  <c r="H1272" i="29" s="1"/>
  <c r="E1272" i="29" s="1"/>
  <c r="F523" i="29"/>
  <c r="D523" i="29" s="1"/>
  <c r="C523" i="29" s="1"/>
  <c r="I523" i="29"/>
  <c r="H523" i="29" s="1"/>
  <c r="E523" i="29" s="1"/>
  <c r="F1022" i="29"/>
  <c r="D1022" i="29" s="1"/>
  <c r="C1022" i="29" s="1"/>
  <c r="I1022" i="29"/>
  <c r="H1022" i="29" s="1"/>
  <c r="E1022" i="29" s="1"/>
  <c r="F1326" i="29"/>
  <c r="D1326" i="29" s="1"/>
  <c r="C1326" i="29" s="1"/>
  <c r="I1326" i="29"/>
  <c r="H1326" i="29" s="1"/>
  <c r="E1326" i="29" s="1"/>
  <c r="F1939" i="29"/>
  <c r="D1939" i="29" s="1"/>
  <c r="C1939" i="29" s="1"/>
  <c r="I1939" i="29"/>
  <c r="H1939" i="29" s="1"/>
  <c r="E1939" i="29" s="1"/>
  <c r="F2248" i="29"/>
  <c r="D2248" i="29" s="1"/>
  <c r="C2248" i="29" s="1"/>
  <c r="I2248" i="29"/>
  <c r="H2248" i="29" s="1"/>
  <c r="E2248" i="29" s="1"/>
  <c r="F2652" i="29"/>
  <c r="D2652" i="29" s="1"/>
  <c r="C2652" i="29" s="1"/>
  <c r="I2652" i="29"/>
  <c r="H2652" i="29" s="1"/>
  <c r="E2652" i="29" s="1"/>
  <c r="F3198" i="29"/>
  <c r="D3198" i="29" s="1"/>
  <c r="I3198" i="29"/>
  <c r="H3198" i="29" s="1"/>
  <c r="E3198" i="29" s="1"/>
  <c r="F2545" i="29"/>
  <c r="D2545" i="29" s="1"/>
  <c r="C2545" i="29" s="1"/>
  <c r="I2545" i="29"/>
  <c r="H2545" i="29" s="1"/>
  <c r="E2545" i="29" s="1"/>
  <c r="F2306" i="29"/>
  <c r="D2306" i="29" s="1"/>
  <c r="C2306" i="29" s="1"/>
  <c r="I2306" i="29"/>
  <c r="H2306" i="29" s="1"/>
  <c r="E2306" i="29" s="1"/>
  <c r="F2651" i="29"/>
  <c r="D2651" i="29" s="1"/>
  <c r="C2651" i="29" s="1"/>
  <c r="I2651" i="29"/>
  <c r="H2651" i="29" s="1"/>
  <c r="E2651" i="29" s="1"/>
  <c r="F1380" i="29"/>
  <c r="D1380" i="29" s="1"/>
  <c r="C1380" i="29" s="1"/>
  <c r="I1380" i="29"/>
  <c r="H1380" i="29" s="1"/>
  <c r="E1380" i="29" s="1"/>
  <c r="F740" i="29"/>
  <c r="D740" i="29" s="1"/>
  <c r="C740" i="29" s="1"/>
  <c r="I740" i="29"/>
  <c r="H740" i="29" s="1"/>
  <c r="E740" i="29" s="1"/>
  <c r="F343" i="29"/>
  <c r="D343" i="29" s="1"/>
  <c r="C343" i="29" s="1"/>
  <c r="I343" i="29"/>
  <c r="H343" i="29" s="1"/>
  <c r="E343" i="29" s="1"/>
  <c r="F1465" i="29"/>
  <c r="D1465" i="29" s="1"/>
  <c r="C1465" i="29" s="1"/>
  <c r="I1465" i="29"/>
  <c r="H1465" i="29" s="1"/>
  <c r="E1465" i="29" s="1"/>
  <c r="F716" i="29"/>
  <c r="D716" i="29" s="1"/>
  <c r="C716" i="29" s="1"/>
  <c r="I716" i="29"/>
  <c r="H716" i="29" s="1"/>
  <c r="E716" i="29" s="1"/>
  <c r="F818" i="29"/>
  <c r="D818" i="29" s="1"/>
  <c r="C818" i="29" s="1"/>
  <c r="I818" i="29"/>
  <c r="H818" i="29" s="1"/>
  <c r="E818" i="29" s="1"/>
  <c r="F2145" i="29"/>
  <c r="D2145" i="29" s="1"/>
  <c r="C2145" i="29" s="1"/>
  <c r="I2145" i="29"/>
  <c r="H2145" i="29" s="1"/>
  <c r="E2145" i="29" s="1"/>
  <c r="F2388" i="29"/>
  <c r="D2388" i="29" s="1"/>
  <c r="C2388" i="29" s="1"/>
  <c r="I2388" i="29"/>
  <c r="H2388" i="29" s="1"/>
  <c r="E2388" i="29" s="1"/>
  <c r="F3065" i="29"/>
  <c r="D3065" i="29" s="1"/>
  <c r="C3065" i="29" s="1"/>
  <c r="I3065" i="29"/>
  <c r="H3065" i="29" s="1"/>
  <c r="E3065" i="29" s="1"/>
  <c r="F2717" i="29"/>
  <c r="D2717" i="29" s="1"/>
  <c r="C2717" i="29" s="1"/>
  <c r="I2717" i="29"/>
  <c r="H2717" i="29" s="1"/>
  <c r="E2717" i="29" s="1"/>
  <c r="F3279" i="29"/>
  <c r="D3279" i="29" s="1"/>
  <c r="I3279" i="29"/>
  <c r="H3279" i="29" s="1"/>
  <c r="E3279" i="29" s="1"/>
  <c r="F2626" i="29"/>
  <c r="D2626" i="29" s="1"/>
  <c r="C2626" i="29" s="1"/>
  <c r="I2626" i="29"/>
  <c r="H2626" i="29" s="1"/>
  <c r="E2626" i="29" s="1"/>
  <c r="F2425" i="29"/>
  <c r="D2425" i="29" s="1"/>
  <c r="C2425" i="29" s="1"/>
  <c r="I2425" i="29"/>
  <c r="H2425" i="29" s="1"/>
  <c r="E2425" i="29" s="1"/>
  <c r="F3299" i="29"/>
  <c r="D3299" i="29" s="1"/>
  <c r="I3299" i="29"/>
  <c r="H3299" i="29" s="1"/>
  <c r="E3299" i="29" s="1"/>
  <c r="F2967" i="29"/>
  <c r="D2967" i="29" s="1"/>
  <c r="C2967" i="29" s="1"/>
  <c r="I2967" i="29"/>
  <c r="H2967" i="29" s="1"/>
  <c r="E2967" i="29" s="1"/>
  <c r="F1269" i="29"/>
  <c r="D1269" i="29" s="1"/>
  <c r="C1269" i="29" s="1"/>
  <c r="I1269" i="29"/>
  <c r="H1269" i="29" s="1"/>
  <c r="E1269" i="29" s="1"/>
  <c r="F792" i="29"/>
  <c r="D792" i="29" s="1"/>
  <c r="C792" i="29" s="1"/>
  <c r="I792" i="29"/>
  <c r="H792" i="29" s="1"/>
  <c r="E792" i="29" s="1"/>
  <c r="F43" i="29"/>
  <c r="D43" i="29" s="1"/>
  <c r="C43" i="29" s="1"/>
  <c r="I43" i="29"/>
  <c r="H43" i="29" s="1"/>
  <c r="E43" i="29" s="1"/>
  <c r="F542" i="29"/>
  <c r="D542" i="29" s="1"/>
  <c r="C542" i="29" s="1"/>
  <c r="I542" i="29"/>
  <c r="H542" i="29" s="1"/>
  <c r="E542" i="29" s="1"/>
  <c r="F2351" i="29"/>
  <c r="D2351" i="29" s="1"/>
  <c r="C2351" i="29" s="1"/>
  <c r="I2351" i="29"/>
  <c r="H2351" i="29" s="1"/>
  <c r="E2351" i="29" s="1"/>
  <c r="F1330" i="29"/>
  <c r="D1330" i="29" s="1"/>
  <c r="C1330" i="29" s="1"/>
  <c r="I1330" i="29"/>
  <c r="H1330" i="29" s="1"/>
  <c r="E1330" i="29" s="1"/>
  <c r="F1768" i="29"/>
  <c r="D1768" i="29" s="1"/>
  <c r="C1768" i="29" s="1"/>
  <c r="I1768" i="29"/>
  <c r="H1768" i="29" s="1"/>
  <c r="E1768" i="29" s="1"/>
  <c r="F1996" i="29"/>
  <c r="D1996" i="29" s="1"/>
  <c r="C1996" i="29" s="1"/>
  <c r="I1996" i="29"/>
  <c r="H1996" i="29" s="1"/>
  <c r="E1996" i="29" s="1"/>
  <c r="F2718" i="29"/>
  <c r="D2718" i="29" s="1"/>
  <c r="C2718" i="29" s="1"/>
  <c r="I2718" i="29"/>
  <c r="H2718" i="29" s="1"/>
  <c r="E2718" i="29" s="1"/>
  <c r="F176" i="29"/>
  <c r="D176" i="29" s="1"/>
  <c r="C176" i="29" s="1"/>
  <c r="I176" i="29"/>
  <c r="H176" i="29" s="1"/>
  <c r="E176" i="29" s="1"/>
  <c r="F2963" i="29"/>
  <c r="D2963" i="29" s="1"/>
  <c r="C2963" i="29" s="1"/>
  <c r="I2963" i="29"/>
  <c r="H2963" i="29" s="1"/>
  <c r="E2963" i="29" s="1"/>
  <c r="F3257" i="29"/>
  <c r="D3257" i="29" s="1"/>
  <c r="I3257" i="29"/>
  <c r="H3257" i="29" s="1"/>
  <c r="E3257" i="29" s="1"/>
  <c r="F3243" i="29"/>
  <c r="D3243" i="29" s="1"/>
  <c r="I3243" i="29"/>
  <c r="H3243" i="29" s="1"/>
  <c r="E3243" i="29" s="1"/>
  <c r="F4" i="29"/>
  <c r="D4" i="29" s="1"/>
  <c r="C4" i="29" s="1"/>
  <c r="I4" i="29"/>
  <c r="H4" i="29" s="1"/>
  <c r="E4" i="29" s="1"/>
  <c r="F1206" i="29"/>
  <c r="D1206" i="29" s="1"/>
  <c r="C1206" i="29" s="1"/>
  <c r="I1206" i="29"/>
  <c r="H1206" i="29" s="1"/>
  <c r="E1206" i="29" s="1"/>
  <c r="F729" i="29"/>
  <c r="D729" i="29" s="1"/>
  <c r="C729" i="29" s="1"/>
  <c r="I729" i="29"/>
  <c r="H729" i="29" s="1"/>
  <c r="E729" i="29" s="1"/>
  <c r="F1595" i="29"/>
  <c r="D1595" i="29" s="1"/>
  <c r="C1595" i="29" s="1"/>
  <c r="I1595" i="29"/>
  <c r="H1595" i="29" s="1"/>
  <c r="E1595" i="29" s="1"/>
  <c r="F1071" i="29"/>
  <c r="D1071" i="29" s="1"/>
  <c r="C1071" i="29" s="1"/>
  <c r="I1071" i="29"/>
  <c r="H1071" i="29" s="1"/>
  <c r="E1071" i="29" s="1"/>
  <c r="F1203" i="29"/>
  <c r="D1203" i="29" s="1"/>
  <c r="C1203" i="29" s="1"/>
  <c r="I1203" i="29"/>
  <c r="H1203" i="29" s="1"/>
  <c r="E1203" i="29" s="1"/>
  <c r="F1652" i="29"/>
  <c r="D1652" i="29" s="1"/>
  <c r="C1652" i="29" s="1"/>
  <c r="I1652" i="29"/>
  <c r="H1652" i="29" s="1"/>
  <c r="E1652" i="29" s="1"/>
  <c r="F2266" i="29"/>
  <c r="D2266" i="29" s="1"/>
  <c r="C2266" i="29" s="1"/>
  <c r="I2266" i="29"/>
  <c r="H2266" i="29" s="1"/>
  <c r="E2266" i="29" s="1"/>
  <c r="F1637" i="29"/>
  <c r="D1637" i="29" s="1"/>
  <c r="C1637" i="29" s="1"/>
  <c r="I1637" i="29"/>
  <c r="H1637" i="29" s="1"/>
  <c r="E1637" i="29" s="1"/>
  <c r="F3055" i="29"/>
  <c r="D3055" i="29" s="1"/>
  <c r="C3055" i="29" s="1"/>
  <c r="I3055" i="29"/>
  <c r="H3055" i="29" s="1"/>
  <c r="E3055" i="29" s="1"/>
  <c r="F1949" i="29"/>
  <c r="D1949" i="29" s="1"/>
  <c r="C1949" i="29" s="1"/>
  <c r="I1949" i="29"/>
  <c r="H1949" i="29" s="1"/>
  <c r="E1949" i="29" s="1"/>
  <c r="F1550" i="29"/>
  <c r="D1550" i="29" s="1"/>
  <c r="C1550" i="29" s="1"/>
  <c r="I1550" i="29"/>
  <c r="H1550" i="29" s="1"/>
  <c r="E1550" i="29" s="1"/>
  <c r="F529" i="29"/>
  <c r="D529" i="29" s="1"/>
  <c r="C529" i="29" s="1"/>
  <c r="I529" i="29"/>
  <c r="H529" i="29" s="1"/>
  <c r="E529" i="29" s="1"/>
  <c r="F3225" i="29"/>
  <c r="D3225" i="29" s="1"/>
  <c r="I3225" i="29"/>
  <c r="H3225" i="29" s="1"/>
  <c r="E3225" i="29" s="1"/>
  <c r="F277" i="29"/>
  <c r="D277" i="29" s="1"/>
  <c r="C277" i="29" s="1"/>
  <c r="I277" i="29"/>
  <c r="H277" i="29" s="1"/>
  <c r="E277" i="29" s="1"/>
  <c r="F1159" i="29"/>
  <c r="D1159" i="29" s="1"/>
  <c r="C1159" i="29" s="1"/>
  <c r="I1159" i="29"/>
  <c r="H1159" i="29" s="1"/>
  <c r="E1159" i="29" s="1"/>
  <c r="F666" i="29"/>
  <c r="D666" i="29" s="1"/>
  <c r="C666" i="29" s="1"/>
  <c r="I666" i="29"/>
  <c r="H666" i="29" s="1"/>
  <c r="E666" i="29" s="1"/>
  <c r="F173" i="29"/>
  <c r="D173" i="29" s="1"/>
  <c r="C173" i="29" s="1"/>
  <c r="I173" i="29"/>
  <c r="H173" i="29" s="1"/>
  <c r="E173" i="29" s="1"/>
  <c r="F1073" i="29"/>
  <c r="D1073" i="29" s="1"/>
  <c r="C1073" i="29" s="1"/>
  <c r="I1073" i="29"/>
  <c r="H1073" i="29" s="1"/>
  <c r="E1073" i="29" s="1"/>
  <c r="F1565" i="29"/>
  <c r="D1565" i="29" s="1"/>
  <c r="C1565" i="29" s="1"/>
  <c r="I1565" i="29"/>
  <c r="H1565" i="29" s="1"/>
  <c r="E1565" i="29" s="1"/>
  <c r="F947" i="29"/>
  <c r="D947" i="29" s="1"/>
  <c r="C947" i="29" s="1"/>
  <c r="I947" i="29"/>
  <c r="H947" i="29" s="1"/>
  <c r="E947" i="29" s="1"/>
  <c r="F2522" i="29"/>
  <c r="D2522" i="29" s="1"/>
  <c r="C2522" i="29" s="1"/>
  <c r="I2522" i="29"/>
  <c r="H2522" i="29" s="1"/>
  <c r="E2522" i="29" s="1"/>
  <c r="F1639" i="29"/>
  <c r="D1639" i="29" s="1"/>
  <c r="C1639" i="29" s="1"/>
  <c r="I1639" i="29"/>
  <c r="H1639" i="29" s="1"/>
  <c r="E1639" i="29" s="1"/>
  <c r="F3056" i="29"/>
  <c r="D3056" i="29" s="1"/>
  <c r="C3056" i="29" s="1"/>
  <c r="I3056" i="29"/>
  <c r="H3056" i="29" s="1"/>
  <c r="E3056" i="29" s="1"/>
  <c r="F2483" i="29"/>
  <c r="D2483" i="29" s="1"/>
  <c r="C2483" i="29" s="1"/>
  <c r="I2483" i="29"/>
  <c r="H2483" i="29" s="1"/>
  <c r="E2483" i="29" s="1"/>
  <c r="F3458" i="29"/>
  <c r="D3458" i="29" s="1"/>
  <c r="C3458" i="29" s="1"/>
  <c r="I3458" i="29"/>
  <c r="H3458" i="29" s="1"/>
  <c r="E3458" i="29" s="1"/>
  <c r="F3271" i="29"/>
  <c r="D3271" i="29" s="1"/>
  <c r="I3271" i="29"/>
  <c r="H3271" i="29" s="1"/>
  <c r="E3271" i="29" s="1"/>
  <c r="F3371" i="29"/>
  <c r="D3371" i="29" s="1"/>
  <c r="I3371" i="29"/>
  <c r="H3371" i="29" s="1"/>
  <c r="E3371" i="29" s="1"/>
  <c r="F1573" i="29"/>
  <c r="D1573" i="29" s="1"/>
  <c r="C1573" i="29" s="1"/>
  <c r="I1573" i="29"/>
  <c r="H1573" i="29" s="1"/>
  <c r="E1573" i="29" s="1"/>
  <c r="F1096" i="29"/>
  <c r="D1096" i="29" s="1"/>
  <c r="C1096" i="29" s="1"/>
  <c r="I1096" i="29"/>
  <c r="H1096" i="29" s="1"/>
  <c r="E1096" i="29" s="1"/>
  <c r="F347" i="29"/>
  <c r="D347" i="29" s="1"/>
  <c r="C347" i="29" s="1"/>
  <c r="I347" i="29"/>
  <c r="H347" i="29" s="1"/>
  <c r="E347" i="29" s="1"/>
  <c r="F846" i="29"/>
  <c r="D846" i="29" s="1"/>
  <c r="C846" i="29" s="1"/>
  <c r="I846" i="29"/>
  <c r="H846" i="29" s="1"/>
  <c r="E846" i="29" s="1"/>
  <c r="F832" i="29"/>
  <c r="D832" i="29" s="1"/>
  <c r="C832" i="29" s="1"/>
  <c r="I832" i="29"/>
  <c r="H832" i="29" s="1"/>
  <c r="E832" i="29" s="1"/>
  <c r="F1763" i="29"/>
  <c r="D1763" i="29" s="1"/>
  <c r="C1763" i="29" s="1"/>
  <c r="I1763" i="29"/>
  <c r="H1763" i="29" s="1"/>
  <c r="E1763" i="29" s="1"/>
  <c r="I2072" i="29"/>
  <c r="H2072" i="29" s="1"/>
  <c r="E2072" i="29" s="1"/>
  <c r="F2072" i="29"/>
  <c r="D2072" i="29" s="1"/>
  <c r="C2072" i="29" s="1"/>
  <c r="F2476" i="29"/>
  <c r="D2476" i="29" s="1"/>
  <c r="C2476" i="29" s="1"/>
  <c r="I2476" i="29"/>
  <c r="H2476" i="29" s="1"/>
  <c r="E2476" i="29" s="1"/>
  <c r="F3278" i="29"/>
  <c r="D3278" i="29" s="1"/>
  <c r="I3278" i="29"/>
  <c r="H3278" i="29" s="1"/>
  <c r="E3278" i="29" s="1"/>
  <c r="F2325" i="29"/>
  <c r="D2325" i="29" s="1"/>
  <c r="C2325" i="29" s="1"/>
  <c r="I2325" i="29"/>
  <c r="H2325" i="29" s="1"/>
  <c r="E2325" i="29" s="1"/>
  <c r="F2012" i="29"/>
  <c r="D2012" i="29" s="1"/>
  <c r="C2012" i="29" s="1"/>
  <c r="I2012" i="29"/>
  <c r="H2012" i="29" s="1"/>
  <c r="E2012" i="29" s="1"/>
  <c r="F3348" i="29"/>
  <c r="D3348" i="29" s="1"/>
  <c r="I3348" i="29"/>
  <c r="H3348" i="29" s="1"/>
  <c r="E3348" i="29" s="1"/>
  <c r="F3474" i="29"/>
  <c r="D3474" i="29" s="1"/>
  <c r="C3474" i="29" s="1"/>
  <c r="I3474" i="29"/>
  <c r="H3474" i="29" s="1"/>
  <c r="E3474" i="29" s="1"/>
  <c r="F3284" i="29"/>
  <c r="D3284" i="29" s="1"/>
  <c r="I3284" i="29"/>
  <c r="H3284" i="29" s="1"/>
  <c r="E3284" i="29" s="1"/>
  <c r="F486" i="29"/>
  <c r="D486" i="29" s="1"/>
  <c r="C486" i="29" s="1"/>
  <c r="I486" i="29"/>
  <c r="H486" i="29" s="1"/>
  <c r="E486" i="29" s="1"/>
  <c r="F9" i="29"/>
  <c r="D9" i="29" s="1"/>
  <c r="C9" i="29" s="1"/>
  <c r="I9" i="29"/>
  <c r="H9" i="29" s="1"/>
  <c r="E9" i="29" s="1"/>
  <c r="F875" i="29"/>
  <c r="D875" i="29" s="1"/>
  <c r="C875" i="29" s="1"/>
  <c r="I875" i="29"/>
  <c r="H875" i="29" s="1"/>
  <c r="E875" i="29" s="1"/>
  <c r="F351" i="29"/>
  <c r="D351" i="29" s="1"/>
  <c r="C351" i="29" s="1"/>
  <c r="I351" i="29"/>
  <c r="H351" i="29" s="1"/>
  <c r="E351" i="29" s="1"/>
  <c r="F1808" i="29"/>
  <c r="D1808" i="29" s="1"/>
  <c r="C1808" i="29" s="1"/>
  <c r="I1808" i="29"/>
  <c r="H1808" i="29" s="1"/>
  <c r="E1808" i="29" s="1"/>
  <c r="F2291" i="29"/>
  <c r="D2291" i="29" s="1"/>
  <c r="C2291" i="29" s="1"/>
  <c r="I2291" i="29"/>
  <c r="H2291" i="29" s="1"/>
  <c r="E2291" i="29" s="1"/>
  <c r="F705" i="29"/>
  <c r="D705" i="29" s="1"/>
  <c r="C705" i="29" s="1"/>
  <c r="I705" i="29"/>
  <c r="H705" i="29" s="1"/>
  <c r="E705" i="29" s="1"/>
  <c r="F3004" i="29"/>
  <c r="D3004" i="29" s="1"/>
  <c r="C3004" i="29" s="1"/>
  <c r="I3004" i="29"/>
  <c r="H3004" i="29" s="1"/>
  <c r="E3004" i="29" s="1"/>
  <c r="F2274" i="29"/>
  <c r="D2274" i="29" s="1"/>
  <c r="C2274" i="29" s="1"/>
  <c r="I2274" i="29"/>
  <c r="H2274" i="29" s="1"/>
  <c r="E2274" i="29" s="1"/>
  <c r="F2897" i="29"/>
  <c r="D2897" i="29" s="1"/>
  <c r="C2897" i="29" s="1"/>
  <c r="I2897" i="29"/>
  <c r="H2897" i="29" s="1"/>
  <c r="E2897" i="29" s="1"/>
  <c r="F2709" i="29"/>
  <c r="D2709" i="29" s="1"/>
  <c r="C2709" i="29" s="1"/>
  <c r="I2709" i="29"/>
  <c r="H2709" i="29" s="1"/>
  <c r="E2709" i="29" s="1"/>
  <c r="F1182" i="29"/>
  <c r="D1182" i="29" s="1"/>
  <c r="C1182" i="29" s="1"/>
  <c r="I1182" i="29"/>
  <c r="H1182" i="29" s="1"/>
  <c r="E1182" i="29" s="1"/>
  <c r="F2939" i="29"/>
  <c r="D2939" i="29" s="1"/>
  <c r="C2939" i="29" s="1"/>
  <c r="I2939" i="29"/>
  <c r="H2939" i="29" s="1"/>
  <c r="E2939" i="29" s="1"/>
  <c r="F836" i="29"/>
  <c r="D836" i="29" s="1"/>
  <c r="C836" i="29" s="1"/>
  <c r="I836" i="29"/>
  <c r="H836" i="29" s="1"/>
  <c r="E836" i="29" s="1"/>
  <c r="F439" i="29"/>
  <c r="D439" i="29" s="1"/>
  <c r="C439" i="29" s="1"/>
  <c r="I439" i="29"/>
  <c r="H439" i="29" s="1"/>
  <c r="E439" i="29" s="1"/>
  <c r="F1561" i="29"/>
  <c r="D1561" i="29" s="1"/>
  <c r="C1561" i="29" s="1"/>
  <c r="I1561" i="29"/>
  <c r="H1561" i="29" s="1"/>
  <c r="E1561" i="29" s="1"/>
  <c r="F812" i="29"/>
  <c r="D812" i="29" s="1"/>
  <c r="C812" i="29" s="1"/>
  <c r="I812" i="29"/>
  <c r="H812" i="29" s="1"/>
  <c r="E812" i="29" s="1"/>
  <c r="F1107" i="29"/>
  <c r="D1107" i="29" s="1"/>
  <c r="C1107" i="29" s="1"/>
  <c r="I1107" i="29"/>
  <c r="H1107" i="29" s="1"/>
  <c r="E1107" i="29" s="1"/>
  <c r="F2241" i="29"/>
  <c r="D2241" i="29" s="1"/>
  <c r="C2241" i="29" s="1"/>
  <c r="I2241" i="29"/>
  <c r="H2241" i="29" s="1"/>
  <c r="E2241" i="29" s="1"/>
  <c r="F50" i="29"/>
  <c r="D50" i="29" s="1"/>
  <c r="C50" i="29" s="1"/>
  <c r="I50" i="29"/>
  <c r="H50" i="29" s="1"/>
  <c r="E50" i="29" s="1"/>
  <c r="F65" i="29"/>
  <c r="D65" i="29" s="1"/>
  <c r="C65" i="29" s="1"/>
  <c r="I65" i="29"/>
  <c r="H65" i="29" s="1"/>
  <c r="E65" i="29" s="1"/>
  <c r="F3069" i="29"/>
  <c r="D3069" i="29" s="1"/>
  <c r="C3069" i="29" s="1"/>
  <c r="I3069" i="29"/>
  <c r="H3069" i="29" s="1"/>
  <c r="E3069" i="29" s="1"/>
  <c r="F1834" i="29"/>
  <c r="D1834" i="29" s="1"/>
  <c r="C1834" i="29" s="1"/>
  <c r="I1834" i="29"/>
  <c r="H1834" i="29" s="1"/>
  <c r="E1834" i="29" s="1"/>
  <c r="F2722" i="29"/>
  <c r="D2722" i="29" s="1"/>
  <c r="C2722" i="29" s="1"/>
  <c r="I2722" i="29"/>
  <c r="H2722" i="29" s="1"/>
  <c r="E2722" i="29" s="1"/>
  <c r="F2534" i="29"/>
  <c r="D2534" i="29" s="1"/>
  <c r="C2534" i="29" s="1"/>
  <c r="I2534" i="29"/>
  <c r="H2534" i="29" s="1"/>
  <c r="E2534" i="29" s="1"/>
  <c r="F2920" i="29"/>
  <c r="D2920" i="29" s="1"/>
  <c r="C2920" i="29" s="1"/>
  <c r="I2920" i="29"/>
  <c r="H2920" i="29" s="1"/>
  <c r="E2920" i="29" s="1"/>
  <c r="F2567" i="29"/>
  <c r="D2567" i="29" s="1"/>
  <c r="C2567" i="29" s="1"/>
  <c r="I2567" i="29"/>
  <c r="H2567" i="29" s="1"/>
  <c r="E2567" i="29" s="1"/>
  <c r="F597" i="29"/>
  <c r="D597" i="29" s="1"/>
  <c r="C597" i="29" s="1"/>
  <c r="I597" i="29"/>
  <c r="H597" i="29" s="1"/>
  <c r="E597" i="29" s="1"/>
  <c r="F120" i="29"/>
  <c r="D120" i="29" s="1"/>
  <c r="C120" i="29" s="1"/>
  <c r="I120" i="29"/>
  <c r="H120" i="29" s="1"/>
  <c r="E120" i="29" s="1"/>
  <c r="F986" i="29"/>
  <c r="D986" i="29" s="1"/>
  <c r="C986" i="29" s="1"/>
  <c r="I986" i="29"/>
  <c r="H986" i="29" s="1"/>
  <c r="E986" i="29" s="1"/>
  <c r="F493" i="29"/>
  <c r="D493" i="29" s="1"/>
  <c r="C493" i="29" s="1"/>
  <c r="I493" i="29"/>
  <c r="H493" i="29" s="1"/>
  <c r="E493" i="29" s="1"/>
  <c r="F1679" i="29"/>
  <c r="D1679" i="29" s="1"/>
  <c r="C1679" i="29" s="1"/>
  <c r="I1679" i="29"/>
  <c r="H1679" i="29" s="1"/>
  <c r="E1679" i="29" s="1"/>
  <c r="F1906" i="29"/>
  <c r="D1906" i="29" s="1"/>
  <c r="C1906" i="29" s="1"/>
  <c r="I1906" i="29"/>
  <c r="H1906" i="29" s="1"/>
  <c r="E1906" i="29" s="1"/>
  <c r="F1638" i="29"/>
  <c r="D1638" i="29" s="1"/>
  <c r="C1638" i="29" s="1"/>
  <c r="I1638" i="29"/>
  <c r="H1638" i="29" s="1"/>
  <c r="E1638" i="29" s="1"/>
  <c r="F2842" i="29"/>
  <c r="D2842" i="29" s="1"/>
  <c r="C2842" i="29" s="1"/>
  <c r="I2842" i="29"/>
  <c r="H2842" i="29" s="1"/>
  <c r="E2842" i="29" s="1"/>
  <c r="F2226" i="29"/>
  <c r="D2226" i="29" s="1"/>
  <c r="C2226" i="29" s="1"/>
  <c r="I2226" i="29"/>
  <c r="H2226" i="29" s="1"/>
  <c r="E2226" i="29" s="1"/>
  <c r="F2864" i="29"/>
  <c r="D2864" i="29" s="1"/>
  <c r="C2864" i="29" s="1"/>
  <c r="I2864" i="29"/>
  <c r="H2864" i="29" s="1"/>
  <c r="E2864" i="29" s="1"/>
  <c r="F2206" i="29"/>
  <c r="D2206" i="29" s="1"/>
  <c r="C2206" i="29" s="1"/>
  <c r="I2206" i="29"/>
  <c r="H2206" i="29" s="1"/>
  <c r="E2206" i="29" s="1"/>
  <c r="F240" i="29"/>
  <c r="D240" i="29" s="1"/>
  <c r="C240" i="29" s="1"/>
  <c r="I240" i="29"/>
  <c r="H240" i="29" s="1"/>
  <c r="E240" i="29" s="1"/>
  <c r="F3384" i="29"/>
  <c r="D3384" i="29" s="1"/>
  <c r="I3384" i="29"/>
  <c r="H3384" i="29" s="1"/>
  <c r="E3384" i="29" s="1"/>
  <c r="F2887" i="29"/>
  <c r="D2887" i="29" s="1"/>
  <c r="C2887" i="29" s="1"/>
  <c r="I2887" i="29"/>
  <c r="H2887" i="29" s="1"/>
  <c r="E2887" i="29" s="1"/>
  <c r="F1125" i="29"/>
  <c r="D1125" i="29" s="1"/>
  <c r="C1125" i="29" s="1"/>
  <c r="I1125" i="29"/>
  <c r="H1125" i="29" s="1"/>
  <c r="E1125" i="29" s="1"/>
  <c r="F648" i="29"/>
  <c r="D648" i="29" s="1"/>
  <c r="C648" i="29" s="1"/>
  <c r="I648" i="29"/>
  <c r="H648" i="29" s="1"/>
  <c r="E648" i="29" s="1"/>
  <c r="F1514" i="29"/>
  <c r="D1514" i="29" s="1"/>
  <c r="C1514" i="29" s="1"/>
  <c r="I1514" i="29"/>
  <c r="H1514" i="29" s="1"/>
  <c r="E1514" i="29" s="1"/>
  <c r="F398" i="29"/>
  <c r="D398" i="29" s="1"/>
  <c r="C398" i="29" s="1"/>
  <c r="I398" i="29"/>
  <c r="H398" i="29" s="1"/>
  <c r="E398" i="29" s="1"/>
  <c r="F2207" i="29"/>
  <c r="D2207" i="29" s="1"/>
  <c r="C2207" i="29" s="1"/>
  <c r="I2207" i="29"/>
  <c r="H2207" i="29" s="1"/>
  <c r="E2207" i="29" s="1"/>
  <c r="F944" i="29"/>
  <c r="D944" i="29" s="1"/>
  <c r="C944" i="29" s="1"/>
  <c r="I944" i="29"/>
  <c r="H944" i="29" s="1"/>
  <c r="E944" i="29" s="1"/>
  <c r="F1624" i="29"/>
  <c r="D1624" i="29" s="1"/>
  <c r="C1624" i="29" s="1"/>
  <c r="I1624" i="29"/>
  <c r="H1624" i="29" s="1"/>
  <c r="E1624" i="29" s="1"/>
  <c r="F1733" i="29"/>
  <c r="D1733" i="29" s="1"/>
  <c r="C1733" i="29" s="1"/>
  <c r="I1733" i="29"/>
  <c r="H1733" i="29" s="1"/>
  <c r="E1733" i="29" s="1"/>
  <c r="F2574" i="29"/>
  <c r="D2574" i="29" s="1"/>
  <c r="C2574" i="29" s="1"/>
  <c r="I2574" i="29"/>
  <c r="H2574" i="29" s="1"/>
  <c r="E2574" i="29" s="1"/>
  <c r="F3136" i="29"/>
  <c r="D3136" i="29" s="1"/>
  <c r="C3136" i="29" s="1"/>
  <c r="I3136" i="29"/>
  <c r="H3136" i="29" s="1"/>
  <c r="E3136" i="29" s="1"/>
  <c r="F2563" i="29"/>
  <c r="D2563" i="29" s="1"/>
  <c r="C2563" i="29" s="1"/>
  <c r="I2563" i="29"/>
  <c r="H2563" i="29" s="1"/>
  <c r="E2563" i="29" s="1"/>
  <c r="F2900" i="29"/>
  <c r="D2900" i="29" s="1"/>
  <c r="C2900" i="29" s="1"/>
  <c r="I2900" i="29"/>
  <c r="H2900" i="29" s="1"/>
  <c r="E2900" i="29" s="1"/>
  <c r="F3124" i="29"/>
  <c r="D3124" i="29" s="1"/>
  <c r="C3124" i="29" s="1"/>
  <c r="I3124" i="29"/>
  <c r="H3124" i="29" s="1"/>
  <c r="E3124" i="29" s="1"/>
  <c r="F3304" i="29"/>
  <c r="D3304" i="29" s="1"/>
  <c r="I3304" i="29"/>
  <c r="H3304" i="29" s="1"/>
  <c r="E3304" i="29" s="1"/>
  <c r="F294" i="29"/>
  <c r="D294" i="29" s="1"/>
  <c r="C294" i="29" s="1"/>
  <c r="I294" i="29"/>
  <c r="H294" i="29" s="1"/>
  <c r="E294" i="29" s="1"/>
  <c r="F1432" i="29"/>
  <c r="D1432" i="29" s="1"/>
  <c r="C1432" i="29" s="1"/>
  <c r="I1432" i="29"/>
  <c r="H1432" i="29" s="1"/>
  <c r="E1432" i="29" s="1"/>
  <c r="F683" i="29"/>
  <c r="D683" i="29" s="1"/>
  <c r="C683" i="29" s="1"/>
  <c r="I683" i="29"/>
  <c r="H683" i="29" s="1"/>
  <c r="E683" i="29" s="1"/>
  <c r="F159" i="29"/>
  <c r="D159" i="29" s="1"/>
  <c r="C159" i="29" s="1"/>
  <c r="I159" i="29"/>
  <c r="H159" i="29" s="1"/>
  <c r="E159" i="29" s="1"/>
  <c r="F1616" i="29"/>
  <c r="D1616" i="29" s="1"/>
  <c r="C1616" i="29" s="1"/>
  <c r="I1616" i="29"/>
  <c r="H1616" i="29" s="1"/>
  <c r="E1616" i="29" s="1"/>
  <c r="F2099" i="29"/>
  <c r="D2099" i="29" s="1"/>
  <c r="C2099" i="29" s="1"/>
  <c r="I2099" i="29"/>
  <c r="H2099" i="29" s="1"/>
  <c r="E2099" i="29" s="1"/>
  <c r="F2408" i="29"/>
  <c r="D2408" i="29" s="1"/>
  <c r="C2408" i="29" s="1"/>
  <c r="I2408" i="29"/>
  <c r="H2408" i="29" s="1"/>
  <c r="E2408" i="29" s="1"/>
  <c r="F2812" i="29"/>
  <c r="D2812" i="29" s="1"/>
  <c r="C2812" i="29" s="1"/>
  <c r="I2812" i="29"/>
  <c r="H2812" i="29" s="1"/>
  <c r="E2812" i="29" s="1"/>
  <c r="F3358" i="29"/>
  <c r="D3358" i="29" s="1"/>
  <c r="I3358" i="29"/>
  <c r="H3358" i="29" s="1"/>
  <c r="E3358" i="29" s="1"/>
  <c r="F2037" i="29"/>
  <c r="D2037" i="29" s="1"/>
  <c r="C2037" i="29" s="1"/>
  <c r="I2037" i="29"/>
  <c r="H2037" i="29" s="1"/>
  <c r="E2037" i="29" s="1"/>
  <c r="F1686" i="29"/>
  <c r="D1686" i="29" s="1"/>
  <c r="C1686" i="29" s="1"/>
  <c r="I1686" i="29"/>
  <c r="H1686" i="29" s="1"/>
  <c r="E1686" i="29" s="1"/>
  <c r="F1488" i="29"/>
  <c r="D1488" i="29" s="1"/>
  <c r="C1488" i="29" s="1"/>
  <c r="I1488" i="29"/>
  <c r="H1488" i="29" s="1"/>
  <c r="E1488" i="29" s="1"/>
  <c r="I1313" i="29"/>
  <c r="H1313" i="29" s="1"/>
  <c r="E1313" i="29" s="1"/>
  <c r="F1313" i="29"/>
  <c r="D1313" i="29" s="1"/>
  <c r="C1313" i="29" s="1"/>
  <c r="F388" i="29"/>
  <c r="D388" i="29" s="1"/>
  <c r="C388" i="29" s="1"/>
  <c r="I388" i="29"/>
  <c r="H388" i="29" s="1"/>
  <c r="E388" i="29" s="1"/>
  <c r="F1590" i="29"/>
  <c r="D1590" i="29" s="1"/>
  <c r="C1590" i="29" s="1"/>
  <c r="I1590" i="29"/>
  <c r="H1590" i="29" s="1"/>
  <c r="E1590" i="29" s="1"/>
  <c r="F1113" i="29"/>
  <c r="D1113" i="29" s="1"/>
  <c r="C1113" i="29" s="1"/>
  <c r="I1113" i="29"/>
  <c r="H1113" i="29" s="1"/>
  <c r="E1113" i="29" s="1"/>
  <c r="F364" i="29"/>
  <c r="D364" i="29" s="1"/>
  <c r="C364" i="29" s="1"/>
  <c r="I364" i="29"/>
  <c r="H364" i="29" s="1"/>
  <c r="E364" i="29" s="1"/>
  <c r="F1455" i="29"/>
  <c r="D1455" i="29" s="1"/>
  <c r="C1455" i="29" s="1"/>
  <c r="I1455" i="29"/>
  <c r="H1455" i="29" s="1"/>
  <c r="E1455" i="29" s="1"/>
  <c r="F1793" i="29"/>
  <c r="D1793" i="29" s="1"/>
  <c r="C1793" i="29" s="1"/>
  <c r="I1793" i="29"/>
  <c r="H1793" i="29" s="1"/>
  <c r="E1793" i="29" s="1"/>
  <c r="F2036" i="29"/>
  <c r="D2036" i="29" s="1"/>
  <c r="C2036" i="29" s="1"/>
  <c r="I2036" i="29"/>
  <c r="H2036" i="29" s="1"/>
  <c r="E2036" i="29" s="1"/>
  <c r="F2713" i="29"/>
  <c r="D2713" i="29" s="1"/>
  <c r="C2713" i="29" s="1"/>
  <c r="I2713" i="29"/>
  <c r="H2713" i="29" s="1"/>
  <c r="E2713" i="29" s="1"/>
  <c r="F2317" i="29"/>
  <c r="D2317" i="29" s="1"/>
  <c r="C2317" i="29" s="1"/>
  <c r="I2317" i="29"/>
  <c r="H2317" i="29" s="1"/>
  <c r="E2317" i="29" s="1"/>
  <c r="F2927" i="29"/>
  <c r="D2927" i="29" s="1"/>
  <c r="C2927" i="29" s="1"/>
  <c r="I2927" i="29"/>
  <c r="H2927" i="29" s="1"/>
  <c r="E2927" i="29" s="1"/>
  <c r="I3489" i="29"/>
  <c r="H3489" i="29" s="1"/>
  <c r="E3489" i="29" s="1"/>
  <c r="F3489" i="29"/>
  <c r="D3489" i="29" s="1"/>
  <c r="C3489" i="29" s="1"/>
  <c r="F3301" i="29"/>
  <c r="D3301" i="29" s="1"/>
  <c r="I3301" i="29"/>
  <c r="H3301" i="29" s="1"/>
  <c r="E3301" i="29" s="1"/>
  <c r="F2285" i="29"/>
  <c r="D2285" i="29" s="1"/>
  <c r="C2285" i="29" s="1"/>
  <c r="I2285" i="29"/>
  <c r="H2285" i="29" s="1"/>
  <c r="E2285" i="29" s="1"/>
  <c r="F2616" i="29"/>
  <c r="D2616" i="29" s="1"/>
  <c r="C2616" i="29" s="1"/>
  <c r="I2616" i="29"/>
  <c r="H2616" i="29" s="1"/>
  <c r="E2616" i="29" s="1"/>
  <c r="F1385" i="29"/>
  <c r="D1385" i="29" s="1"/>
  <c r="C1385" i="29" s="1"/>
  <c r="I1385" i="29"/>
  <c r="H1385" i="29" s="1"/>
  <c r="E1385" i="29" s="1"/>
  <c r="F636" i="29"/>
  <c r="D636" i="29" s="1"/>
  <c r="C636" i="29" s="1"/>
  <c r="I636" i="29"/>
  <c r="H636" i="29" s="1"/>
  <c r="E636" i="29" s="1"/>
  <c r="F528" i="29"/>
  <c r="D528" i="29" s="1"/>
  <c r="C528" i="29" s="1"/>
  <c r="I528" i="29"/>
  <c r="H528" i="29" s="1"/>
  <c r="E528" i="29" s="1"/>
  <c r="F2065" i="29"/>
  <c r="D2065" i="29" s="1"/>
  <c r="C2065" i="29" s="1"/>
  <c r="I2065" i="29"/>
  <c r="H2065" i="29" s="1"/>
  <c r="E2065" i="29" s="1"/>
  <c r="F2308" i="29"/>
  <c r="D2308" i="29" s="1"/>
  <c r="C2308" i="29" s="1"/>
  <c r="I2308" i="29"/>
  <c r="H2308" i="29" s="1"/>
  <c r="E2308" i="29" s="1"/>
  <c r="F2985" i="29"/>
  <c r="D2985" i="29" s="1"/>
  <c r="C2985" i="29" s="1"/>
  <c r="I2985" i="29"/>
  <c r="H2985" i="29" s="1"/>
  <c r="E2985" i="29" s="1"/>
  <c r="F2637" i="29"/>
  <c r="D2637" i="29" s="1"/>
  <c r="C2637" i="29" s="1"/>
  <c r="I2637" i="29"/>
  <c r="H2637" i="29" s="1"/>
  <c r="E2637" i="29" s="1"/>
  <c r="F3199" i="29"/>
  <c r="D3199" i="29" s="1"/>
  <c r="I3199" i="29"/>
  <c r="H3199" i="29" s="1"/>
  <c r="E3199" i="29" s="1"/>
  <c r="F2205" i="29"/>
  <c r="D2205" i="29" s="1"/>
  <c r="C2205" i="29" s="1"/>
  <c r="I2205" i="29"/>
  <c r="H2205" i="29" s="1"/>
  <c r="E2205" i="29" s="1"/>
  <c r="F1870" i="29"/>
  <c r="D1870" i="29" s="1"/>
  <c r="C1870" i="29" s="1"/>
  <c r="I1870" i="29"/>
  <c r="H1870" i="29" s="1"/>
  <c r="E1870" i="29" s="1"/>
  <c r="F2075" i="29"/>
  <c r="D2075" i="29" s="1"/>
  <c r="C2075" i="29" s="1"/>
  <c r="I2075" i="29"/>
  <c r="H2075" i="29" s="1"/>
  <c r="E2075" i="29" s="1"/>
  <c r="F2568" i="29"/>
  <c r="D2568" i="29" s="1"/>
  <c r="C2568" i="29" s="1"/>
  <c r="I2568" i="29"/>
  <c r="H2568" i="29" s="1"/>
  <c r="E2568" i="29" s="1"/>
  <c r="F933" i="29"/>
  <c r="D933" i="29" s="1"/>
  <c r="C933" i="29" s="1"/>
  <c r="I933" i="29"/>
  <c r="H933" i="29" s="1"/>
  <c r="E933" i="29" s="1"/>
  <c r="F456" i="29"/>
  <c r="D456" i="29" s="1"/>
  <c r="C456" i="29" s="1"/>
  <c r="I456" i="29"/>
  <c r="H456" i="29" s="1"/>
  <c r="E456" i="29" s="1"/>
  <c r="F1322" i="29"/>
  <c r="D1322" i="29" s="1"/>
  <c r="C1322" i="29" s="1"/>
  <c r="I1322" i="29"/>
  <c r="H1322" i="29" s="1"/>
  <c r="E1322" i="29" s="1"/>
  <c r="F206" i="29"/>
  <c r="D206" i="29" s="1"/>
  <c r="C206" i="29" s="1"/>
  <c r="I206" i="29"/>
  <c r="H206" i="29" s="1"/>
  <c r="E206" i="29" s="1"/>
  <c r="F2015" i="29"/>
  <c r="D2015" i="29" s="1"/>
  <c r="C2015" i="29" s="1"/>
  <c r="I2015" i="29"/>
  <c r="H2015" i="29" s="1"/>
  <c r="E2015" i="29" s="1"/>
  <c r="F129" i="29"/>
  <c r="D129" i="29" s="1"/>
  <c r="C129" i="29" s="1"/>
  <c r="I129" i="29"/>
  <c r="H129" i="29" s="1"/>
  <c r="E129" i="29" s="1"/>
  <c r="F1266" i="29"/>
  <c r="D1266" i="29" s="1"/>
  <c r="C1266" i="29" s="1"/>
  <c r="I1266" i="29"/>
  <c r="H1266" i="29" s="1"/>
  <c r="E1266" i="29" s="1"/>
  <c r="F610" i="29"/>
  <c r="D610" i="29" s="1"/>
  <c r="C610" i="29" s="1"/>
  <c r="I610" i="29"/>
  <c r="H610" i="29" s="1"/>
  <c r="E610" i="29" s="1"/>
  <c r="F2343" i="29"/>
  <c r="D2343" i="29" s="1"/>
  <c r="C2343" i="29" s="1"/>
  <c r="I2343" i="29"/>
  <c r="H2343" i="29" s="1"/>
  <c r="E2343" i="29" s="1"/>
  <c r="F2944" i="29"/>
  <c r="D2944" i="29" s="1"/>
  <c r="C2944" i="29" s="1"/>
  <c r="I2944" i="29"/>
  <c r="H2944" i="29" s="1"/>
  <c r="E2944" i="29" s="1"/>
  <c r="F2627" i="29"/>
  <c r="D2627" i="29" s="1"/>
  <c r="C2627" i="29" s="1"/>
  <c r="I2627" i="29"/>
  <c r="H2627" i="29" s="1"/>
  <c r="E2627" i="29" s="1"/>
  <c r="F1927" i="29"/>
  <c r="D1927" i="29" s="1"/>
  <c r="C1927" i="29" s="1"/>
  <c r="I1927" i="29"/>
  <c r="H1927" i="29" s="1"/>
  <c r="E1927" i="29" s="1"/>
  <c r="F1877" i="29"/>
  <c r="D1877" i="29" s="1"/>
  <c r="C1877" i="29" s="1"/>
  <c r="I1877" i="29"/>
  <c r="H1877" i="29" s="1"/>
  <c r="E1877" i="29" s="1"/>
  <c r="F547" i="29"/>
  <c r="D547" i="29" s="1"/>
  <c r="C547" i="29" s="1"/>
  <c r="I547" i="29"/>
  <c r="H547" i="29" s="1"/>
  <c r="E547" i="29" s="1"/>
  <c r="F1126" i="29"/>
  <c r="D1126" i="29" s="1"/>
  <c r="C1126" i="29" s="1"/>
  <c r="I1126" i="29"/>
  <c r="H1126" i="29" s="1"/>
  <c r="E1126" i="29" s="1"/>
  <c r="F649" i="29"/>
  <c r="D649" i="29" s="1"/>
  <c r="C649" i="29" s="1"/>
  <c r="I649" i="29"/>
  <c r="H649" i="29" s="1"/>
  <c r="E649" i="29" s="1"/>
  <c r="F1515" i="29"/>
  <c r="D1515" i="29" s="1"/>
  <c r="C1515" i="29" s="1"/>
  <c r="I1515" i="29"/>
  <c r="H1515" i="29" s="1"/>
  <c r="E1515" i="29" s="1"/>
  <c r="F991" i="29"/>
  <c r="D991" i="29" s="1"/>
  <c r="C991" i="29" s="1"/>
  <c r="I991" i="29"/>
  <c r="H991" i="29" s="1"/>
  <c r="E991" i="29" s="1"/>
  <c r="F989" i="29"/>
  <c r="D989" i="29" s="1"/>
  <c r="C989" i="29" s="1"/>
  <c r="I989" i="29"/>
  <c r="H989" i="29" s="1"/>
  <c r="E989" i="29" s="1"/>
  <c r="F1538" i="29"/>
  <c r="D1538" i="29" s="1"/>
  <c r="C1538" i="29" s="1"/>
  <c r="I1538" i="29"/>
  <c r="H1538" i="29" s="1"/>
  <c r="E1538" i="29" s="1"/>
  <c r="F2135" i="29"/>
  <c r="D2135" i="29" s="1"/>
  <c r="C2135" i="29" s="1"/>
  <c r="I2135" i="29"/>
  <c r="H2135" i="29" s="1"/>
  <c r="E2135" i="29" s="1"/>
  <c r="F1245" i="29"/>
  <c r="D1245" i="29" s="1"/>
  <c r="C1245" i="29" s="1"/>
  <c r="I1245" i="29"/>
  <c r="H1245" i="29" s="1"/>
  <c r="E1245" i="29" s="1"/>
  <c r="F2460" i="29"/>
  <c r="D2460" i="29" s="1"/>
  <c r="C2460" i="29" s="1"/>
  <c r="I2460" i="29"/>
  <c r="H2460" i="29" s="1"/>
  <c r="E2460" i="29" s="1"/>
  <c r="F3025" i="29"/>
  <c r="D3025" i="29" s="1"/>
  <c r="C3025" i="29" s="1"/>
  <c r="I3025" i="29"/>
  <c r="H3025" i="29" s="1"/>
  <c r="E3025" i="29" s="1"/>
  <c r="F2837" i="29"/>
  <c r="D2837" i="29" s="1"/>
  <c r="C2837" i="29" s="1"/>
  <c r="I2837" i="29"/>
  <c r="H2837" i="29" s="1"/>
  <c r="E2837" i="29" s="1"/>
  <c r="F2375" i="29"/>
  <c r="D2375" i="29" s="1"/>
  <c r="C2375" i="29" s="1"/>
  <c r="I2375" i="29"/>
  <c r="H2375" i="29" s="1"/>
  <c r="E2375" i="29" s="1"/>
  <c r="F1817" i="29"/>
  <c r="D1817" i="29" s="1"/>
  <c r="C1817" i="29" s="1"/>
  <c r="I1817" i="29"/>
  <c r="H1817" i="29" s="1"/>
  <c r="E1817" i="29" s="1"/>
  <c r="F197" i="29"/>
  <c r="D197" i="29" s="1"/>
  <c r="C197" i="29" s="1"/>
  <c r="I197" i="29"/>
  <c r="H197" i="29" s="1"/>
  <c r="E197" i="29" s="1"/>
  <c r="F1079" i="29"/>
  <c r="D1079" i="29" s="1"/>
  <c r="C1079" i="29" s="1"/>
  <c r="I1079" i="29"/>
  <c r="H1079" i="29" s="1"/>
  <c r="E1079" i="29" s="1"/>
  <c r="F586" i="29"/>
  <c r="D586" i="29" s="1"/>
  <c r="C586" i="29" s="1"/>
  <c r="I586" i="29"/>
  <c r="H586" i="29" s="1"/>
  <c r="E586" i="29" s="1"/>
  <c r="F93" i="29"/>
  <c r="D93" i="29" s="1"/>
  <c r="C93" i="29" s="1"/>
  <c r="I93" i="29"/>
  <c r="H93" i="29" s="1"/>
  <c r="E93" i="29" s="1"/>
  <c r="F829" i="29"/>
  <c r="D829" i="29" s="1"/>
  <c r="C829" i="29" s="1"/>
  <c r="I829" i="29"/>
  <c r="H829" i="29" s="1"/>
  <c r="E829" i="29" s="1"/>
  <c r="F1422" i="29"/>
  <c r="D1422" i="29" s="1"/>
  <c r="C1422" i="29" s="1"/>
  <c r="I1422" i="29"/>
  <c r="H1422" i="29" s="1"/>
  <c r="E1422" i="29" s="1"/>
  <c r="F691" i="29"/>
  <c r="D691" i="29" s="1"/>
  <c r="C691" i="29" s="1"/>
  <c r="I691" i="29"/>
  <c r="H691" i="29" s="1"/>
  <c r="E691" i="29" s="1"/>
  <c r="F2429" i="29"/>
  <c r="D2429" i="29" s="1"/>
  <c r="C2429" i="29" s="1"/>
  <c r="I2429" i="29"/>
  <c r="H2429" i="29" s="1"/>
  <c r="E2429" i="29" s="1"/>
  <c r="F3453" i="29"/>
  <c r="D3453" i="29" s="1"/>
  <c r="C3453" i="29" s="1"/>
  <c r="I3453" i="29"/>
  <c r="H3453" i="29" s="1"/>
  <c r="E3453" i="29" s="1"/>
  <c r="F2461" i="29"/>
  <c r="D2461" i="29" s="1"/>
  <c r="C2461" i="29" s="1"/>
  <c r="I2461" i="29"/>
  <c r="H2461" i="29" s="1"/>
  <c r="E2461" i="29" s="1"/>
  <c r="F1154" i="29"/>
  <c r="D1154" i="29" s="1"/>
  <c r="C1154" i="29" s="1"/>
  <c r="I1154" i="29"/>
  <c r="H1154" i="29" s="1"/>
  <c r="E1154" i="29" s="1"/>
  <c r="F2918" i="29"/>
  <c r="D2918" i="29" s="1"/>
  <c r="C2918" i="29" s="1"/>
  <c r="I2918" i="29"/>
  <c r="H2918" i="29" s="1"/>
  <c r="E2918" i="29" s="1"/>
  <c r="F3122" i="29"/>
  <c r="D3122" i="29" s="1"/>
  <c r="C3122" i="29" s="1"/>
  <c r="I3122" i="29"/>
  <c r="H3122" i="29" s="1"/>
  <c r="E3122" i="29" s="1"/>
  <c r="F1785" i="29"/>
  <c r="D1785" i="29" s="1"/>
  <c r="C1785" i="29" s="1"/>
  <c r="I1785" i="29"/>
  <c r="H1785" i="29" s="1"/>
  <c r="E1785" i="29" s="1"/>
  <c r="F390" i="29"/>
  <c r="D390" i="29" s="1"/>
  <c r="C390" i="29" s="1"/>
  <c r="I390" i="29"/>
  <c r="H390" i="29" s="1"/>
  <c r="E390" i="29" s="1"/>
  <c r="F1528" i="29"/>
  <c r="D1528" i="29" s="1"/>
  <c r="C1528" i="29" s="1"/>
  <c r="I1528" i="29"/>
  <c r="H1528" i="29" s="1"/>
  <c r="E1528" i="29" s="1"/>
  <c r="F779" i="29"/>
  <c r="D779" i="29" s="1"/>
  <c r="C779" i="29" s="1"/>
  <c r="I779" i="29"/>
  <c r="H779" i="29" s="1"/>
  <c r="E779" i="29" s="1"/>
  <c r="F255" i="29"/>
  <c r="D255" i="29" s="1"/>
  <c r="C255" i="29" s="1"/>
  <c r="I255" i="29"/>
  <c r="H255" i="29" s="1"/>
  <c r="E255" i="29" s="1"/>
  <c r="F1712" i="29"/>
  <c r="D1712" i="29" s="1"/>
  <c r="C1712" i="29" s="1"/>
  <c r="I1712" i="29"/>
  <c r="H1712" i="29" s="1"/>
  <c r="E1712" i="29" s="1"/>
  <c r="F2195" i="29"/>
  <c r="D2195" i="29" s="1"/>
  <c r="C2195" i="29" s="1"/>
  <c r="I2195" i="29"/>
  <c r="H2195" i="29" s="1"/>
  <c r="E2195" i="29" s="1"/>
  <c r="F242" i="29"/>
  <c r="D242" i="29" s="1"/>
  <c r="C242" i="29" s="1"/>
  <c r="I242" i="29"/>
  <c r="H242" i="29" s="1"/>
  <c r="E242" i="29" s="1"/>
  <c r="F2908" i="29"/>
  <c r="D2908" i="29" s="1"/>
  <c r="C2908" i="29" s="1"/>
  <c r="I2908" i="29"/>
  <c r="H2908" i="29" s="1"/>
  <c r="E2908" i="29" s="1"/>
  <c r="F3454" i="29"/>
  <c r="D3454" i="29" s="1"/>
  <c r="C3454" i="29" s="1"/>
  <c r="I3454" i="29"/>
  <c r="H3454" i="29" s="1"/>
  <c r="E3454" i="29" s="1"/>
  <c r="F2801" i="29"/>
  <c r="D2801" i="29" s="1"/>
  <c r="C2801" i="29" s="1"/>
  <c r="I2801" i="29"/>
  <c r="H2801" i="29" s="1"/>
  <c r="E2801" i="29" s="1"/>
  <c r="F2613" i="29"/>
  <c r="D2613" i="29" s="1"/>
  <c r="C2613" i="29" s="1"/>
  <c r="I2613" i="29"/>
  <c r="H2613" i="29" s="1"/>
  <c r="E2613" i="29" s="1"/>
  <c r="F3350" i="29"/>
  <c r="D3350" i="29" s="1"/>
  <c r="I3350" i="29"/>
  <c r="H3350" i="29" s="1"/>
  <c r="E3350" i="29" s="1"/>
  <c r="F2948" i="29"/>
  <c r="D2948" i="29" s="1"/>
  <c r="C2948" i="29" s="1"/>
  <c r="I2948" i="29"/>
  <c r="H2948" i="29" s="1"/>
  <c r="E2948" i="29" s="1"/>
  <c r="F996" i="29"/>
  <c r="D996" i="29" s="1"/>
  <c r="C996" i="29" s="1"/>
  <c r="I996" i="29"/>
  <c r="H996" i="29" s="1"/>
  <c r="E996" i="29" s="1"/>
  <c r="F599" i="29"/>
  <c r="D599" i="29" s="1"/>
  <c r="C599" i="29" s="1"/>
  <c r="I599" i="29"/>
  <c r="H599" i="29" s="1"/>
  <c r="E599" i="29" s="1"/>
  <c r="F106" i="29"/>
  <c r="D106" i="29" s="1"/>
  <c r="C106" i="29" s="1"/>
  <c r="I106" i="29"/>
  <c r="H106" i="29" s="1"/>
  <c r="E106" i="29" s="1"/>
  <c r="F972" i="29"/>
  <c r="D972" i="29" s="1"/>
  <c r="C972" i="29" s="1"/>
  <c r="I972" i="29"/>
  <c r="H972" i="29" s="1"/>
  <c r="E972" i="29" s="1"/>
  <c r="F1470" i="29"/>
  <c r="D1470" i="29" s="1"/>
  <c r="C1470" i="29" s="1"/>
  <c r="I1470" i="29"/>
  <c r="H1470" i="29" s="1"/>
  <c r="E1470" i="29" s="1"/>
  <c r="F2401" i="29"/>
  <c r="D2401" i="29" s="1"/>
  <c r="C2401" i="29" s="1"/>
  <c r="I2401" i="29"/>
  <c r="H2401" i="29" s="1"/>
  <c r="E2401" i="29" s="1"/>
  <c r="F797" i="29"/>
  <c r="D797" i="29" s="1"/>
  <c r="C797" i="29" s="1"/>
  <c r="I797" i="29"/>
  <c r="H797" i="29" s="1"/>
  <c r="E797" i="29" s="1"/>
  <c r="F1571" i="29"/>
  <c r="D1571" i="29" s="1"/>
  <c r="C1571" i="29" s="1"/>
  <c r="I1571" i="29"/>
  <c r="H1571" i="29" s="1"/>
  <c r="E1571" i="29" s="1"/>
  <c r="F2973" i="29"/>
  <c r="D2973" i="29" s="1"/>
  <c r="C2973" i="29" s="1"/>
  <c r="I2973" i="29"/>
  <c r="H2973" i="29" s="1"/>
  <c r="E2973" i="29" s="1"/>
  <c r="F1642" i="29"/>
  <c r="D1642" i="29" s="1"/>
  <c r="C1642" i="29" s="1"/>
  <c r="I1642" i="29"/>
  <c r="H1642" i="29" s="1"/>
  <c r="E1642" i="29" s="1"/>
  <c r="F2882" i="29"/>
  <c r="D2882" i="29" s="1"/>
  <c r="C2882" i="29" s="1"/>
  <c r="I2882" i="29"/>
  <c r="H2882" i="29" s="1"/>
  <c r="E2882" i="29" s="1"/>
  <c r="F2694" i="29"/>
  <c r="D2694" i="29" s="1"/>
  <c r="C2694" i="29" s="1"/>
  <c r="I2694" i="29"/>
  <c r="H2694" i="29" s="1"/>
  <c r="E2694" i="29" s="1"/>
  <c r="F2197" i="29"/>
  <c r="D2197" i="29" s="1"/>
  <c r="C2197" i="29" s="1"/>
  <c r="I2197" i="29"/>
  <c r="H2197" i="29" s="1"/>
  <c r="E2197" i="29" s="1"/>
  <c r="F2133" i="29"/>
  <c r="D2133" i="29" s="1"/>
  <c r="C2133" i="29" s="1"/>
  <c r="I2133" i="29"/>
  <c r="H2133" i="29" s="1"/>
  <c r="E2133" i="29" s="1"/>
  <c r="F1525" i="29"/>
  <c r="D1525" i="29" s="1"/>
  <c r="C1525" i="29" s="1"/>
  <c r="I1525" i="29"/>
  <c r="H1525" i="29" s="1"/>
  <c r="E1525" i="29" s="1"/>
  <c r="F1048" i="29"/>
  <c r="D1048" i="29" s="1"/>
  <c r="C1048" i="29" s="1"/>
  <c r="I1048" i="29"/>
  <c r="H1048" i="29" s="1"/>
  <c r="E1048" i="29" s="1"/>
  <c r="F299" i="29"/>
  <c r="D299" i="29" s="1"/>
  <c r="C299" i="29" s="1"/>
  <c r="I299" i="29"/>
  <c r="H299" i="29" s="1"/>
  <c r="E299" i="29" s="1"/>
  <c r="F798" i="29"/>
  <c r="D798" i="29" s="1"/>
  <c r="C798" i="29" s="1"/>
  <c r="I798" i="29"/>
  <c r="H798" i="29" s="1"/>
  <c r="E798" i="29" s="1"/>
  <c r="F674" i="29"/>
  <c r="D674" i="29" s="1"/>
  <c r="C674" i="29" s="1"/>
  <c r="I674" i="29"/>
  <c r="H674" i="29" s="1"/>
  <c r="E674" i="29" s="1"/>
  <c r="F1715" i="29"/>
  <c r="D1715" i="29" s="1"/>
  <c r="C1715" i="29" s="1"/>
  <c r="I1715" i="29"/>
  <c r="H1715" i="29" s="1"/>
  <c r="E1715" i="29" s="1"/>
  <c r="F2024" i="29"/>
  <c r="D2024" i="29" s="1"/>
  <c r="C2024" i="29" s="1"/>
  <c r="I2024" i="29"/>
  <c r="H2024" i="29" s="1"/>
  <c r="E2024" i="29" s="1"/>
  <c r="F2410" i="29"/>
  <c r="D2410" i="29" s="1"/>
  <c r="C2410" i="29" s="1"/>
  <c r="I2410" i="29"/>
  <c r="H2410" i="29" s="1"/>
  <c r="E2410" i="29" s="1"/>
  <c r="F2974" i="29"/>
  <c r="D2974" i="29" s="1"/>
  <c r="C2974" i="29" s="1"/>
  <c r="I2974" i="29"/>
  <c r="H2974" i="29" s="1"/>
  <c r="E2974" i="29" s="1"/>
  <c r="F1803" i="29"/>
  <c r="D1803" i="29" s="1"/>
  <c r="C1803" i="29" s="1"/>
  <c r="I1803" i="29"/>
  <c r="H1803" i="29" s="1"/>
  <c r="E1803" i="29" s="1"/>
  <c r="F1054" i="29"/>
  <c r="D1054" i="29" s="1"/>
  <c r="C1054" i="29" s="1"/>
  <c r="I1054" i="29"/>
  <c r="H1054" i="29" s="1"/>
  <c r="E1054" i="29" s="1"/>
  <c r="F2450" i="29"/>
  <c r="D2450" i="29" s="1"/>
  <c r="C2450" i="29" s="1"/>
  <c r="I2450" i="29"/>
  <c r="H2450" i="29" s="1"/>
  <c r="E2450" i="29" s="1"/>
  <c r="F2683" i="29"/>
  <c r="D2683" i="29" s="1"/>
  <c r="C2683" i="29" s="1"/>
  <c r="I2683" i="29"/>
  <c r="H2683" i="29" s="1"/>
  <c r="E2683" i="29" s="1"/>
  <c r="F260" i="29"/>
  <c r="D260" i="29" s="1"/>
  <c r="C260" i="29" s="1"/>
  <c r="I260" i="29"/>
  <c r="H260" i="29" s="1"/>
  <c r="E260" i="29" s="1"/>
  <c r="F1462" i="29"/>
  <c r="D1462" i="29" s="1"/>
  <c r="C1462" i="29" s="1"/>
  <c r="I1462" i="29"/>
  <c r="H1462" i="29" s="1"/>
  <c r="E1462" i="29" s="1"/>
  <c r="F985" i="29"/>
  <c r="D985" i="29" s="1"/>
  <c r="C985" i="29" s="1"/>
  <c r="I985" i="29"/>
  <c r="H985" i="29" s="1"/>
  <c r="E985" i="29" s="1"/>
  <c r="F236" i="29"/>
  <c r="D236" i="29" s="1"/>
  <c r="C236" i="29" s="1"/>
  <c r="I236" i="29"/>
  <c r="H236" i="29" s="1"/>
  <c r="E236" i="29" s="1"/>
  <c r="F1327" i="29"/>
  <c r="D1327" i="29" s="1"/>
  <c r="C1327" i="29" s="1"/>
  <c r="I1327" i="29"/>
  <c r="H1327" i="29" s="1"/>
  <c r="E1327" i="29" s="1"/>
  <c r="F1665" i="29"/>
  <c r="D1665" i="29" s="1"/>
  <c r="C1665" i="29" s="1"/>
  <c r="I1665" i="29"/>
  <c r="H1665" i="29" s="1"/>
  <c r="E1665" i="29" s="1"/>
  <c r="F1908" i="29"/>
  <c r="D1908" i="29" s="1"/>
  <c r="C1908" i="29" s="1"/>
  <c r="I1908" i="29"/>
  <c r="H1908" i="29" s="1"/>
  <c r="E1908" i="29" s="1"/>
  <c r="F2585" i="29"/>
  <c r="D2585" i="29" s="1"/>
  <c r="C2585" i="29" s="1"/>
  <c r="I2585" i="29"/>
  <c r="H2585" i="29" s="1"/>
  <c r="E2585" i="29" s="1"/>
  <c r="F2110" i="29"/>
  <c r="D2110" i="29" s="1"/>
  <c r="C2110" i="29" s="1"/>
  <c r="I2110" i="29"/>
  <c r="H2110" i="29" s="1"/>
  <c r="E2110" i="29" s="1"/>
  <c r="F3311" i="29"/>
  <c r="D3311" i="29" s="1"/>
  <c r="I3311" i="29"/>
  <c r="H3311" i="29" s="1"/>
  <c r="E3311" i="29" s="1"/>
  <c r="F2373" i="29"/>
  <c r="D2373" i="29" s="1"/>
  <c r="C2373" i="29" s="1"/>
  <c r="I2373" i="29"/>
  <c r="H2373" i="29" s="1"/>
  <c r="E2373" i="29" s="1"/>
  <c r="F2073" i="29"/>
  <c r="D2073" i="29" s="1"/>
  <c r="C2073" i="29" s="1"/>
  <c r="I2073" i="29"/>
  <c r="H2073" i="29" s="1"/>
  <c r="E2073" i="29" s="1"/>
  <c r="F2855" i="29"/>
  <c r="D2855" i="29" s="1"/>
  <c r="C2855" i="29" s="1"/>
  <c r="I2855" i="29"/>
  <c r="H2855" i="29" s="1"/>
  <c r="E2855" i="29" s="1"/>
  <c r="F2903" i="29"/>
  <c r="D2903" i="29" s="1"/>
  <c r="C2903" i="29" s="1"/>
  <c r="I2903" i="29"/>
  <c r="H2903" i="29" s="1"/>
  <c r="E2903" i="29" s="1"/>
  <c r="F533" i="29"/>
  <c r="D533" i="29" s="1"/>
  <c r="C533" i="29" s="1"/>
  <c r="I533" i="29"/>
  <c r="H533" i="29" s="1"/>
  <c r="E533" i="29" s="1"/>
  <c r="F56" i="29"/>
  <c r="D56" i="29" s="1"/>
  <c r="C56" i="29" s="1"/>
  <c r="I56" i="29"/>
  <c r="H56" i="29" s="1"/>
  <c r="E56" i="29" s="1"/>
  <c r="F922" i="29"/>
  <c r="D922" i="29" s="1"/>
  <c r="C922" i="29" s="1"/>
  <c r="I922" i="29"/>
  <c r="H922" i="29" s="1"/>
  <c r="E922" i="29" s="1"/>
  <c r="F429" i="29"/>
  <c r="D429" i="29" s="1"/>
  <c r="C429" i="29" s="1"/>
  <c r="I429" i="29"/>
  <c r="H429" i="29" s="1"/>
  <c r="E429" i="29" s="1"/>
  <c r="F1614" i="29"/>
  <c r="D1614" i="29" s="1"/>
  <c r="C1614" i="29" s="1"/>
  <c r="I1614" i="29"/>
  <c r="H1614" i="29" s="1"/>
  <c r="E1614" i="29" s="1"/>
  <c r="F1842" i="29"/>
  <c r="D1842" i="29" s="1"/>
  <c r="C1842" i="29" s="1"/>
  <c r="I1842" i="29"/>
  <c r="H1842" i="29" s="1"/>
  <c r="E1842" i="29" s="1"/>
  <c r="F1540" i="29"/>
  <c r="D1540" i="29" s="1"/>
  <c r="C1540" i="29" s="1"/>
  <c r="I1540" i="29"/>
  <c r="H1540" i="29" s="1"/>
  <c r="E1540" i="29" s="1"/>
  <c r="F2778" i="29"/>
  <c r="D2778" i="29" s="1"/>
  <c r="C2778" i="29" s="1"/>
  <c r="I2778" i="29"/>
  <c r="H2778" i="29" s="1"/>
  <c r="E2778" i="29" s="1"/>
  <c r="F2117" i="29"/>
  <c r="D2117" i="29" s="1"/>
  <c r="C2117" i="29" s="1"/>
  <c r="I2117" i="29"/>
  <c r="H2117" i="29" s="1"/>
  <c r="E2117" i="29" s="1"/>
  <c r="F3312" i="29"/>
  <c r="D3312" i="29" s="1"/>
  <c r="I3312" i="29"/>
  <c r="H3312" i="29" s="1"/>
  <c r="E3312" i="29" s="1"/>
  <c r="F2739" i="29"/>
  <c r="D2739" i="29" s="1"/>
  <c r="C2739" i="29" s="1"/>
  <c r="I2739" i="29"/>
  <c r="H2739" i="29" s="1"/>
  <c r="E2739" i="29" s="1"/>
  <c r="F2580" i="29"/>
  <c r="D2580" i="29" s="1"/>
  <c r="C2580" i="29" s="1"/>
  <c r="I2580" i="29"/>
  <c r="H2580" i="29" s="1"/>
  <c r="E2580" i="29" s="1"/>
  <c r="F707" i="29"/>
  <c r="D707" i="29" s="1"/>
  <c r="C707" i="29" s="1"/>
  <c r="I707" i="29"/>
  <c r="H707" i="29" s="1"/>
  <c r="E707" i="29" s="1"/>
  <c r="F3003" i="29"/>
  <c r="D3003" i="29" s="1"/>
  <c r="C3003" i="29" s="1"/>
  <c r="I3003" i="29"/>
  <c r="H3003" i="29" s="1"/>
  <c r="E3003" i="29" s="1"/>
  <c r="F214" i="29"/>
  <c r="D214" i="29" s="1"/>
  <c r="C214" i="29" s="1"/>
  <c r="I214" i="29"/>
  <c r="H214" i="29" s="1"/>
  <c r="E214" i="29" s="1"/>
  <c r="F1352" i="29"/>
  <c r="D1352" i="29" s="1"/>
  <c r="C1352" i="29" s="1"/>
  <c r="I1352" i="29"/>
  <c r="H1352" i="29" s="1"/>
  <c r="E1352" i="29" s="1"/>
  <c r="F603" i="29"/>
  <c r="D603" i="29" s="1"/>
  <c r="C603" i="29" s="1"/>
  <c r="I603" i="29"/>
  <c r="H603" i="29" s="1"/>
  <c r="E603" i="29" s="1"/>
  <c r="F79" i="29"/>
  <c r="D79" i="29" s="1"/>
  <c r="C79" i="29" s="1"/>
  <c r="I79" i="29"/>
  <c r="H79" i="29" s="1"/>
  <c r="E79" i="29" s="1"/>
  <c r="F1474" i="29"/>
  <c r="D1474" i="29" s="1"/>
  <c r="C1474" i="29" s="1"/>
  <c r="I1474" i="29"/>
  <c r="H1474" i="29" s="1"/>
  <c r="E1474" i="29" s="1"/>
  <c r="F2019" i="29"/>
  <c r="D2019" i="29" s="1"/>
  <c r="C2019" i="29" s="1"/>
  <c r="I2019" i="29"/>
  <c r="H2019" i="29" s="1"/>
  <c r="E2019" i="29" s="1"/>
  <c r="F2328" i="29"/>
  <c r="D2328" i="29" s="1"/>
  <c r="C2328" i="29" s="1"/>
  <c r="I2328" i="29"/>
  <c r="H2328" i="29" s="1"/>
  <c r="E2328" i="29" s="1"/>
  <c r="F2732" i="29"/>
  <c r="D2732" i="29" s="1"/>
  <c r="C2732" i="29" s="1"/>
  <c r="I2732" i="29"/>
  <c r="H2732" i="29" s="1"/>
  <c r="E2732" i="29" s="1"/>
  <c r="F146" i="29"/>
  <c r="D146" i="29" s="1"/>
  <c r="C146" i="29" s="1"/>
  <c r="I146" i="29"/>
  <c r="H146" i="29" s="1"/>
  <c r="E146" i="29" s="1"/>
  <c r="F2625" i="29"/>
  <c r="D2625" i="29" s="1"/>
  <c r="C2625" i="29" s="1"/>
  <c r="I2625" i="29"/>
  <c r="H2625" i="29" s="1"/>
  <c r="E2625" i="29" s="1"/>
  <c r="F2423" i="29"/>
  <c r="D2423" i="29" s="1"/>
  <c r="C2423" i="29" s="1"/>
  <c r="I2423" i="29"/>
  <c r="H2423" i="29" s="1"/>
  <c r="E2423" i="29" s="1"/>
  <c r="F1492" i="29"/>
  <c r="D1492" i="29" s="1"/>
  <c r="C1492" i="29" s="1"/>
  <c r="I1492" i="29"/>
  <c r="H1492" i="29" s="1"/>
  <c r="E1492" i="29" s="1"/>
  <c r="F2615" i="29"/>
  <c r="D2615" i="29" s="1"/>
  <c r="C2615" i="29" s="1"/>
  <c r="I2615" i="29"/>
  <c r="H2615" i="29" s="1"/>
  <c r="E2615" i="29" s="1"/>
  <c r="F163" i="29"/>
  <c r="D163" i="29" s="1"/>
  <c r="C163" i="29" s="1"/>
  <c r="I163" i="29"/>
  <c r="H163" i="29" s="1"/>
  <c r="E163" i="29" s="1"/>
  <c r="F742" i="29"/>
  <c r="D742" i="29" s="1"/>
  <c r="C742" i="29" s="1"/>
  <c r="I742" i="29"/>
  <c r="H742" i="29" s="1"/>
  <c r="E742" i="29" s="1"/>
  <c r="F265" i="29"/>
  <c r="D265" i="29" s="1"/>
  <c r="C265" i="29" s="1"/>
  <c r="I265" i="29"/>
  <c r="H265" i="29" s="1"/>
  <c r="E265" i="29" s="1"/>
  <c r="F1131" i="29"/>
  <c r="D1131" i="29" s="1"/>
  <c r="C1131" i="29" s="1"/>
  <c r="I1131" i="29"/>
  <c r="H1131" i="29" s="1"/>
  <c r="E1131" i="29" s="1"/>
  <c r="F607" i="29"/>
  <c r="D607" i="29" s="1"/>
  <c r="C607" i="29" s="1"/>
  <c r="I607" i="29"/>
  <c r="H607" i="29" s="1"/>
  <c r="E607" i="29" s="1"/>
  <c r="F2064" i="29"/>
  <c r="D2064" i="29" s="1"/>
  <c r="C2064" i="29" s="1"/>
  <c r="I2064" i="29"/>
  <c r="H2064" i="29" s="1"/>
  <c r="E2064" i="29" s="1"/>
  <c r="F480" i="29"/>
  <c r="D480" i="29" s="1"/>
  <c r="C480" i="29" s="1"/>
  <c r="I480" i="29"/>
  <c r="H480" i="29" s="1"/>
  <c r="E480" i="29" s="1"/>
  <c r="F915" i="29"/>
  <c r="D915" i="29" s="1"/>
  <c r="C915" i="29" s="1"/>
  <c r="I915" i="29"/>
  <c r="H915" i="29" s="1"/>
  <c r="E915" i="29" s="1"/>
  <c r="F3260" i="29"/>
  <c r="D3260" i="29" s="1"/>
  <c r="I3260" i="29"/>
  <c r="H3260" i="29" s="1"/>
  <c r="E3260" i="29" s="1"/>
  <c r="F2591" i="29"/>
  <c r="D2591" i="29" s="1"/>
  <c r="C2591" i="29" s="1"/>
  <c r="I2591" i="29"/>
  <c r="H2591" i="29" s="1"/>
  <c r="E2591" i="29" s="1"/>
  <c r="F3153" i="29"/>
  <c r="D3153" i="29" s="1"/>
  <c r="I3153" i="29"/>
  <c r="H3153" i="29" s="1"/>
  <c r="E3153" i="29" s="1"/>
  <c r="F2965" i="29"/>
  <c r="D2965" i="29" s="1"/>
  <c r="C2965" i="29" s="1"/>
  <c r="I2965" i="29"/>
  <c r="H2965" i="29" s="1"/>
  <c r="E2965" i="29" s="1"/>
  <c r="F2916" i="29"/>
  <c r="D2916" i="29" s="1"/>
  <c r="C2916" i="29" s="1"/>
  <c r="I2916" i="29"/>
  <c r="H2916" i="29" s="1"/>
  <c r="E2916" i="29" s="1"/>
  <c r="F3478" i="29"/>
  <c r="D3478" i="29" s="1"/>
  <c r="C3478" i="29" s="1"/>
  <c r="I3478" i="29"/>
  <c r="H3478" i="29" s="1"/>
  <c r="E3478" i="29" s="1"/>
  <c r="F1092" i="29"/>
  <c r="D1092" i="29" s="1"/>
  <c r="C1092" i="29" s="1"/>
  <c r="I1092" i="29"/>
  <c r="H1092" i="29" s="1"/>
  <c r="E1092" i="29" s="1"/>
  <c r="F695" i="29"/>
  <c r="D695" i="29" s="1"/>
  <c r="C695" i="29" s="1"/>
  <c r="I695" i="29"/>
  <c r="H695" i="29" s="1"/>
  <c r="E695" i="29" s="1"/>
  <c r="F202" i="29"/>
  <c r="D202" i="29" s="1"/>
  <c r="C202" i="29" s="1"/>
  <c r="I202" i="29"/>
  <c r="H202" i="29" s="1"/>
  <c r="E202" i="29" s="1"/>
  <c r="F1068" i="29"/>
  <c r="D1068" i="29" s="1"/>
  <c r="C1068" i="29" s="1"/>
  <c r="I1068" i="29"/>
  <c r="H1068" i="29" s="1"/>
  <c r="E1068" i="29" s="1"/>
  <c r="F1629" i="29"/>
  <c r="D1629" i="29" s="1"/>
  <c r="C1629" i="29" s="1"/>
  <c r="I1629" i="29"/>
  <c r="H1629" i="29" s="1"/>
  <c r="E1629" i="29" s="1"/>
  <c r="F128" i="29"/>
  <c r="D128" i="29" s="1"/>
  <c r="C128" i="29" s="1"/>
  <c r="I128" i="29"/>
  <c r="H128" i="29" s="1"/>
  <c r="E128" i="29" s="1"/>
  <c r="F1089" i="29"/>
  <c r="D1089" i="29" s="1"/>
  <c r="C1089" i="29" s="1"/>
  <c r="I1089" i="29"/>
  <c r="H1089" i="29" s="1"/>
  <c r="E1089" i="29" s="1"/>
  <c r="F1788" i="29"/>
  <c r="D1788" i="29" s="1"/>
  <c r="C1788" i="29" s="1"/>
  <c r="I1788" i="29"/>
  <c r="H1788" i="29" s="1"/>
  <c r="E1788" i="29" s="1"/>
  <c r="F3325" i="29"/>
  <c r="D3325" i="29" s="1"/>
  <c r="I3325" i="29"/>
  <c r="H3325" i="29" s="1"/>
  <c r="E3325" i="29" s="1"/>
  <c r="F2277" i="29"/>
  <c r="D2277" i="29" s="1"/>
  <c r="C2277" i="29" s="1"/>
  <c r="I2277" i="29"/>
  <c r="H2277" i="29" s="1"/>
  <c r="E2277" i="29" s="1"/>
  <c r="F2978" i="29"/>
  <c r="D2978" i="29" s="1"/>
  <c r="C2978" i="29" s="1"/>
  <c r="I2978" i="29"/>
  <c r="H2978" i="29" s="1"/>
  <c r="E2978" i="29" s="1"/>
  <c r="F2790" i="29"/>
  <c r="D2790" i="29" s="1"/>
  <c r="C2790" i="29" s="1"/>
  <c r="I2790" i="29"/>
  <c r="H2790" i="29" s="1"/>
  <c r="E2790" i="29" s="1"/>
  <c r="F3466" i="29"/>
  <c r="D3466" i="29" s="1"/>
  <c r="C3466" i="29" s="1"/>
  <c r="I3466" i="29"/>
  <c r="H3466" i="29" s="1"/>
  <c r="E3466" i="29" s="1"/>
  <c r="F2134" i="29"/>
  <c r="D2134" i="29" s="1"/>
  <c r="C2134" i="29" s="1"/>
  <c r="I2134" i="29"/>
  <c r="H2134" i="29" s="1"/>
  <c r="E2134" i="29" s="1"/>
  <c r="F853" i="29"/>
  <c r="D853" i="29" s="1"/>
  <c r="C853" i="29" s="1"/>
  <c r="I853" i="29"/>
  <c r="H853" i="29" s="1"/>
  <c r="E853" i="29" s="1"/>
  <c r="F376" i="29"/>
  <c r="D376" i="29" s="1"/>
  <c r="C376" i="29" s="1"/>
  <c r="I376" i="29"/>
  <c r="H376" i="29" s="1"/>
  <c r="E376" i="29" s="1"/>
  <c r="F1242" i="29"/>
  <c r="D1242" i="29" s="1"/>
  <c r="C1242" i="29" s="1"/>
  <c r="I1242" i="29"/>
  <c r="H1242" i="29" s="1"/>
  <c r="E1242" i="29" s="1"/>
  <c r="F126" i="29"/>
  <c r="D126" i="29" s="1"/>
  <c r="C126" i="29" s="1"/>
  <c r="I126" i="29"/>
  <c r="H126" i="29" s="1"/>
  <c r="E126" i="29" s="1"/>
  <c r="F1935" i="29"/>
  <c r="D1935" i="29" s="1"/>
  <c r="C1935" i="29" s="1"/>
  <c r="I1935" i="29"/>
  <c r="H1935" i="29" s="1"/>
  <c r="E1935" i="29" s="1"/>
  <c r="F2162" i="29"/>
  <c r="D2162" i="29" s="1"/>
  <c r="C2162" i="29" s="1"/>
  <c r="I2162" i="29"/>
  <c r="H2162" i="29" s="1"/>
  <c r="E2162" i="29" s="1"/>
  <c r="F1056" i="29"/>
  <c r="D1056" i="29" s="1"/>
  <c r="C1056" i="29" s="1"/>
  <c r="I1056" i="29"/>
  <c r="H1056" i="29" s="1"/>
  <c r="E1056" i="29" s="1"/>
  <c r="F3098" i="29"/>
  <c r="D3098" i="29" s="1"/>
  <c r="C3098" i="29" s="1"/>
  <c r="I3098" i="29"/>
  <c r="H3098" i="29" s="1"/>
  <c r="E3098" i="29" s="1"/>
  <c r="F2558" i="29"/>
  <c r="D2558" i="29" s="1"/>
  <c r="C2558" i="29" s="1"/>
  <c r="I2558" i="29"/>
  <c r="H2558" i="29" s="1"/>
  <c r="E2558" i="29" s="1"/>
  <c r="F3120" i="29"/>
  <c r="D3120" i="29" s="1"/>
  <c r="C3120" i="29" s="1"/>
  <c r="I3120" i="29"/>
  <c r="H3120" i="29" s="1"/>
  <c r="E3120" i="29" s="1"/>
  <c r="F2547" i="29"/>
  <c r="D2547" i="29" s="1"/>
  <c r="C2547" i="29" s="1"/>
  <c r="I2547" i="29"/>
  <c r="H2547" i="29" s="1"/>
  <c r="E2547" i="29" s="1"/>
  <c r="F2836" i="29"/>
  <c r="D2836" i="29" s="1"/>
  <c r="C2836" i="29" s="1"/>
  <c r="I2836" i="29"/>
  <c r="H2836" i="29" s="1"/>
  <c r="E2836" i="29" s="1"/>
  <c r="F1868" i="29"/>
  <c r="D1868" i="29" s="1"/>
  <c r="C1868" i="29" s="1"/>
  <c r="I1868" i="29"/>
  <c r="H1868" i="29" s="1"/>
  <c r="E1868" i="29" s="1"/>
  <c r="F3012" i="29"/>
  <c r="D3012" i="29" s="1"/>
  <c r="C3012" i="29" s="1"/>
  <c r="I3012" i="29"/>
  <c r="H3012" i="29" s="1"/>
  <c r="E3012" i="29" s="1"/>
  <c r="F1381" i="29"/>
  <c r="D1381" i="29" s="1"/>
  <c r="C1381" i="29" s="1"/>
  <c r="I1381" i="29"/>
  <c r="H1381" i="29" s="1"/>
  <c r="E1381" i="29" s="1"/>
  <c r="F904" i="29"/>
  <c r="D904" i="29" s="1"/>
  <c r="C904" i="29" s="1"/>
  <c r="I904" i="29"/>
  <c r="H904" i="29" s="1"/>
  <c r="E904" i="29" s="1"/>
  <c r="F155" i="29"/>
  <c r="D155" i="29" s="1"/>
  <c r="C155" i="29" s="1"/>
  <c r="I155" i="29"/>
  <c r="H155" i="29" s="1"/>
  <c r="E155" i="29" s="1"/>
  <c r="F654" i="29"/>
  <c r="D654" i="29" s="1"/>
  <c r="C654" i="29" s="1"/>
  <c r="I654" i="29"/>
  <c r="H654" i="29" s="1"/>
  <c r="E654" i="29" s="1"/>
  <c r="F2463" i="29"/>
  <c r="D2463" i="29" s="1"/>
  <c r="C2463" i="29" s="1"/>
  <c r="I2463" i="29"/>
  <c r="H2463" i="29" s="1"/>
  <c r="E2463" i="29" s="1"/>
  <c r="F1537" i="29"/>
  <c r="D1537" i="29" s="1"/>
  <c r="C1537" i="29" s="1"/>
  <c r="I1537" i="29"/>
  <c r="H1537" i="29" s="1"/>
  <c r="E1537" i="29" s="1"/>
  <c r="F1880" i="29"/>
  <c r="D1880" i="29" s="1"/>
  <c r="C1880" i="29" s="1"/>
  <c r="I1880" i="29"/>
  <c r="H1880" i="29" s="1"/>
  <c r="E1880" i="29" s="1"/>
  <c r="F2198" i="29"/>
  <c r="D2198" i="29" s="1"/>
  <c r="C2198" i="29" s="1"/>
  <c r="I2198" i="29"/>
  <c r="H2198" i="29" s="1"/>
  <c r="E2198" i="29" s="1"/>
  <c r="F2830" i="29"/>
  <c r="D2830" i="29" s="1"/>
  <c r="C2830" i="29" s="1"/>
  <c r="I2830" i="29"/>
  <c r="H2830" i="29" s="1"/>
  <c r="E2830" i="29" s="1"/>
  <c r="F3392" i="29"/>
  <c r="D3392" i="29" s="1"/>
  <c r="I3392" i="29"/>
  <c r="H3392" i="29" s="1"/>
  <c r="E3392" i="29" s="1"/>
  <c r="F2819" i="29"/>
  <c r="D2819" i="29" s="1"/>
  <c r="C2819" i="29" s="1"/>
  <c r="I2819" i="29"/>
  <c r="H2819" i="29" s="1"/>
  <c r="E2819" i="29" s="1"/>
  <c r="F3459" i="29"/>
  <c r="D3459" i="29" s="1"/>
  <c r="C3459" i="29" s="1"/>
  <c r="I3459" i="29"/>
  <c r="H3459" i="29" s="1"/>
  <c r="E3459" i="29" s="1"/>
  <c r="F752" i="29"/>
  <c r="D752" i="29" s="1"/>
  <c r="C752" i="29" s="1"/>
  <c r="I752" i="29"/>
  <c r="H752" i="29" s="1"/>
  <c r="E752" i="29" s="1"/>
  <c r="F3307" i="29"/>
  <c r="D3307" i="29" s="1"/>
  <c r="I3307" i="29"/>
  <c r="H3307" i="29" s="1"/>
  <c r="E3307" i="29" s="1"/>
  <c r="F550" i="29"/>
  <c r="D550" i="29" s="1"/>
  <c r="C550" i="29" s="1"/>
  <c r="I550" i="29"/>
  <c r="H550" i="29" s="1"/>
  <c r="E550" i="29" s="1"/>
  <c r="F73" i="29"/>
  <c r="D73" i="29" s="1"/>
  <c r="C73" i="29" s="1"/>
  <c r="I73" i="29"/>
  <c r="H73" i="29" s="1"/>
  <c r="E73" i="29" s="1"/>
  <c r="F939" i="29"/>
  <c r="D939" i="29" s="1"/>
  <c r="C939" i="29" s="1"/>
  <c r="I939" i="29"/>
  <c r="H939" i="29" s="1"/>
  <c r="E939" i="29" s="1"/>
  <c r="F415" i="29"/>
  <c r="D415" i="29" s="1"/>
  <c r="C415" i="29" s="1"/>
  <c r="I415" i="29"/>
  <c r="H415" i="29" s="1"/>
  <c r="E415" i="29" s="1"/>
  <c r="F1872" i="29"/>
  <c r="D1872" i="29" s="1"/>
  <c r="C1872" i="29" s="1"/>
  <c r="I1872" i="29"/>
  <c r="H1872" i="29" s="1"/>
  <c r="E1872" i="29" s="1"/>
  <c r="F2355" i="29"/>
  <c r="D2355" i="29" s="1"/>
  <c r="C2355" i="29" s="1"/>
  <c r="I2355" i="29"/>
  <c r="H2355" i="29" s="1"/>
  <c r="E2355" i="29" s="1"/>
  <c r="F912" i="29"/>
  <c r="D912" i="29" s="1"/>
  <c r="C912" i="29" s="1"/>
  <c r="I912" i="29"/>
  <c r="H912" i="29" s="1"/>
  <c r="E912" i="29" s="1"/>
  <c r="F3068" i="29"/>
  <c r="D3068" i="29" s="1"/>
  <c r="C3068" i="29" s="1"/>
  <c r="I3068" i="29"/>
  <c r="H3068" i="29" s="1"/>
  <c r="E3068" i="29" s="1"/>
  <c r="F1137" i="29"/>
  <c r="D1137" i="29" s="1"/>
  <c r="C1137" i="29" s="1"/>
  <c r="I1137" i="29"/>
  <c r="H1137" i="29" s="1"/>
  <c r="E1137" i="29" s="1"/>
  <c r="F2441" i="29"/>
  <c r="D2441" i="29" s="1"/>
  <c r="C2441" i="29" s="1"/>
  <c r="I2441" i="29"/>
  <c r="H2441" i="29" s="1"/>
  <c r="E2441" i="29" s="1"/>
  <c r="F2155" i="29"/>
  <c r="D2155" i="29" s="1"/>
  <c r="C2155" i="29" s="1"/>
  <c r="I2155" i="29"/>
  <c r="H2155" i="29" s="1"/>
  <c r="E2155" i="29" s="1"/>
  <c r="F2968" i="29"/>
  <c r="D2968" i="29" s="1"/>
  <c r="C2968" i="29" s="1"/>
  <c r="I2968" i="29"/>
  <c r="H2968" i="29" s="1"/>
  <c r="E2968" i="29" s="1"/>
  <c r="F2935" i="29"/>
  <c r="D2935" i="29" s="1"/>
  <c r="C2935" i="29" s="1"/>
  <c r="I2935" i="29"/>
  <c r="H2935" i="29" s="1"/>
  <c r="E2935" i="29" s="1"/>
  <c r="F644" i="29"/>
  <c r="D644" i="29" s="1"/>
  <c r="C644" i="29" s="1"/>
  <c r="I644" i="29"/>
  <c r="H644" i="29" s="1"/>
  <c r="E644" i="29" s="1"/>
  <c r="F247" i="29"/>
  <c r="D247" i="29" s="1"/>
  <c r="C247" i="29" s="1"/>
  <c r="I247" i="29"/>
  <c r="H247" i="29" s="1"/>
  <c r="E247" i="29" s="1"/>
  <c r="F1369" i="29"/>
  <c r="D1369" i="29" s="1"/>
  <c r="C1369" i="29" s="1"/>
  <c r="I1369" i="29"/>
  <c r="H1369" i="29" s="1"/>
  <c r="E1369" i="29" s="1"/>
  <c r="F620" i="29"/>
  <c r="D620" i="29" s="1"/>
  <c r="C620" i="29" s="1"/>
  <c r="I620" i="29"/>
  <c r="H620" i="29" s="1"/>
  <c r="E620" i="29" s="1"/>
  <c r="F434" i="29"/>
  <c r="D434" i="29" s="1"/>
  <c r="C434" i="29" s="1"/>
  <c r="I434" i="29"/>
  <c r="H434" i="29" s="1"/>
  <c r="E434" i="29" s="1"/>
  <c r="F2049" i="29"/>
  <c r="D2049" i="29" s="1"/>
  <c r="C2049" i="29" s="1"/>
  <c r="I2049" i="29"/>
  <c r="H2049" i="29" s="1"/>
  <c r="E2049" i="29" s="1"/>
  <c r="F2292" i="29"/>
  <c r="D2292" i="29" s="1"/>
  <c r="C2292" i="29" s="1"/>
  <c r="I2292" i="29"/>
  <c r="H2292" i="29" s="1"/>
  <c r="E2292" i="29" s="1"/>
  <c r="F2969" i="29"/>
  <c r="D2969" i="29" s="1"/>
  <c r="C2969" i="29" s="1"/>
  <c r="I2969" i="29"/>
  <c r="H2969" i="29" s="1"/>
  <c r="E2969" i="29" s="1"/>
  <c r="F2621" i="29"/>
  <c r="D2621" i="29" s="1"/>
  <c r="C2621" i="29" s="1"/>
  <c r="I2621" i="29"/>
  <c r="H2621" i="29" s="1"/>
  <c r="E2621" i="29" s="1"/>
  <c r="F3183" i="29"/>
  <c r="D3183" i="29" s="1"/>
  <c r="I3183" i="29"/>
  <c r="H3183" i="29" s="1"/>
  <c r="E3183" i="29" s="1"/>
  <c r="F1708" i="29"/>
  <c r="D1708" i="29" s="1"/>
  <c r="C1708" i="29" s="1"/>
  <c r="I1708" i="29"/>
  <c r="H1708" i="29" s="1"/>
  <c r="E1708" i="29" s="1"/>
  <c r="F514" i="29"/>
  <c r="D514" i="29" s="1"/>
  <c r="C514" i="29" s="1"/>
  <c r="I514" i="29"/>
  <c r="H514" i="29" s="1"/>
  <c r="E514" i="29" s="1"/>
  <c r="F3209" i="29"/>
  <c r="D3209" i="29" s="1"/>
  <c r="I3209" i="29"/>
  <c r="H3209" i="29" s="1"/>
  <c r="E3209" i="29" s="1"/>
  <c r="F3367" i="29"/>
  <c r="D3367" i="29" s="1"/>
  <c r="I3367" i="29"/>
  <c r="H3367" i="29" s="1"/>
  <c r="E3367" i="29" s="1"/>
  <c r="F882" i="29"/>
  <c r="D882" i="29" s="1"/>
  <c r="C882" i="29" s="1"/>
  <c r="I882" i="29"/>
  <c r="H882" i="29" s="1"/>
  <c r="E882" i="29" s="1"/>
  <c r="F3178" i="29"/>
  <c r="D3178" i="29" s="1"/>
  <c r="I3178" i="29"/>
  <c r="H3178" i="29" s="1"/>
  <c r="E3178" i="29" s="1"/>
  <c r="F3421" i="29"/>
  <c r="D3421" i="29" s="1"/>
  <c r="I3421" i="29"/>
  <c r="H3421" i="29" s="1"/>
  <c r="E3421" i="29" s="1"/>
  <c r="F2876" i="29"/>
  <c r="D2876" i="29" s="1"/>
  <c r="C2876" i="29" s="1"/>
  <c r="I2876" i="29"/>
  <c r="H2876" i="29" s="1"/>
  <c r="E2876" i="29" s="1"/>
  <c r="F2356" i="29"/>
  <c r="D2356" i="29" s="1"/>
  <c r="C2356" i="29" s="1"/>
  <c r="I2356" i="29"/>
  <c r="H2356" i="29" s="1"/>
  <c r="E2356" i="29" s="1"/>
  <c r="F380" i="29"/>
  <c r="D380" i="29" s="1"/>
  <c r="C380" i="29" s="1"/>
  <c r="I380" i="29"/>
  <c r="H380" i="29" s="1"/>
  <c r="E380" i="29" s="1"/>
  <c r="F263" i="29"/>
  <c r="D263" i="29" s="1"/>
  <c r="C263" i="29" s="1"/>
  <c r="I263" i="29"/>
  <c r="H263" i="29" s="1"/>
  <c r="E263" i="29" s="1"/>
  <c r="F519" i="29"/>
  <c r="D519" i="29" s="1"/>
  <c r="C519" i="29" s="1"/>
  <c r="I519" i="29"/>
  <c r="H519" i="29" s="1"/>
  <c r="E519" i="29" s="1"/>
  <c r="F26" i="29"/>
  <c r="D26" i="29" s="1"/>
  <c r="C26" i="29" s="1"/>
  <c r="I26" i="29"/>
  <c r="H26" i="29" s="1"/>
  <c r="E26" i="29" s="1"/>
  <c r="F892" i="29"/>
  <c r="D892" i="29" s="1"/>
  <c r="C892" i="29" s="1"/>
  <c r="I892" i="29"/>
  <c r="H892" i="29" s="1"/>
  <c r="E892" i="29" s="1"/>
  <c r="F1315" i="29"/>
  <c r="D1315" i="29" s="1"/>
  <c r="C1315" i="29" s="1"/>
  <c r="I1315" i="29"/>
  <c r="H1315" i="29" s="1"/>
  <c r="E1315" i="29" s="1"/>
  <c r="F2321" i="29"/>
  <c r="D2321" i="29" s="1"/>
  <c r="C2321" i="29" s="1"/>
  <c r="I2321" i="29"/>
  <c r="H2321" i="29" s="1"/>
  <c r="E2321" i="29" s="1"/>
  <c r="F481" i="29"/>
  <c r="D481" i="29" s="1"/>
  <c r="C481" i="29" s="1"/>
  <c r="I481" i="29"/>
  <c r="H481" i="29" s="1"/>
  <c r="E481" i="29" s="1"/>
  <c r="F1091" i="29"/>
  <c r="D1091" i="29" s="1"/>
  <c r="C1091" i="29" s="1"/>
  <c r="I1091" i="29"/>
  <c r="H1091" i="29" s="1"/>
  <c r="E1091" i="29" s="1"/>
  <c r="F2893" i="29"/>
  <c r="D2893" i="29" s="1"/>
  <c r="C2893" i="29" s="1"/>
  <c r="I2893" i="29"/>
  <c r="H2893" i="29" s="1"/>
  <c r="E2893" i="29" s="1"/>
  <c r="F3455" i="29"/>
  <c r="D3455" i="29" s="1"/>
  <c r="C3455" i="29" s="1"/>
  <c r="I3455" i="29"/>
  <c r="H3455" i="29" s="1"/>
  <c r="E3455" i="29" s="1"/>
  <c r="F2546" i="29"/>
  <c r="D2546" i="29" s="1"/>
  <c r="C2546" i="29" s="1"/>
  <c r="I2546" i="29"/>
  <c r="H2546" i="29" s="1"/>
  <c r="E2546" i="29" s="1"/>
  <c r="F2309" i="29"/>
  <c r="D2309" i="29" s="1"/>
  <c r="C2309" i="29" s="1"/>
  <c r="I2309" i="29"/>
  <c r="H2309" i="29" s="1"/>
  <c r="E2309" i="29" s="1"/>
  <c r="F3156" i="29"/>
  <c r="D3156" i="29" s="1"/>
  <c r="I3156" i="29"/>
  <c r="H3156" i="29" s="1"/>
  <c r="E3156" i="29" s="1"/>
  <c r="F3195" i="29"/>
  <c r="D3195" i="29" s="1"/>
  <c r="I3195" i="29"/>
  <c r="H3195" i="29" s="1"/>
  <c r="E3195" i="29" s="1"/>
  <c r="F1189" i="29"/>
  <c r="D1189" i="29" s="1"/>
  <c r="C1189" i="29" s="1"/>
  <c r="I1189" i="29"/>
  <c r="H1189" i="29" s="1"/>
  <c r="E1189" i="29" s="1"/>
  <c r="F712" i="29"/>
  <c r="D712" i="29" s="1"/>
  <c r="C712" i="29" s="1"/>
  <c r="I712" i="29"/>
  <c r="H712" i="29" s="1"/>
  <c r="E712" i="29" s="1"/>
  <c r="F1578" i="29"/>
  <c r="D1578" i="29" s="1"/>
  <c r="C1578" i="29" s="1"/>
  <c r="I1578" i="29"/>
  <c r="H1578" i="29" s="1"/>
  <c r="E1578" i="29" s="1"/>
  <c r="F462" i="29"/>
  <c r="D462" i="29" s="1"/>
  <c r="C462" i="29" s="1"/>
  <c r="I462" i="29"/>
  <c r="H462" i="29" s="1"/>
  <c r="E462" i="29" s="1"/>
  <c r="F2271" i="29"/>
  <c r="D2271" i="29" s="1"/>
  <c r="C2271" i="29" s="1"/>
  <c r="I2271" i="29"/>
  <c r="H2271" i="29" s="1"/>
  <c r="E2271" i="29" s="1"/>
  <c r="F1123" i="29"/>
  <c r="D1123" i="29" s="1"/>
  <c r="C1123" i="29" s="1"/>
  <c r="I1123" i="29"/>
  <c r="H1123" i="29" s="1"/>
  <c r="E1123" i="29" s="1"/>
  <c r="F1688" i="29"/>
  <c r="D1688" i="29" s="1"/>
  <c r="C1688" i="29" s="1"/>
  <c r="I1688" i="29"/>
  <c r="H1688" i="29" s="1"/>
  <c r="E1688" i="29" s="1"/>
  <c r="F1853" i="29"/>
  <c r="D1853" i="29" s="1"/>
  <c r="C1853" i="29" s="1"/>
  <c r="I1853" i="29"/>
  <c r="H1853" i="29" s="1"/>
  <c r="E1853" i="29" s="1"/>
  <c r="F2638" i="29"/>
  <c r="D2638" i="29" s="1"/>
  <c r="C2638" i="29" s="1"/>
  <c r="I2638" i="29"/>
  <c r="H2638" i="29" s="1"/>
  <c r="E2638" i="29" s="1"/>
  <c r="F3200" i="29"/>
  <c r="D3200" i="29" s="1"/>
  <c r="I3200" i="29"/>
  <c r="H3200" i="29" s="1"/>
  <c r="E3200" i="29" s="1"/>
  <c r="F2883" i="29"/>
  <c r="D2883" i="29" s="1"/>
  <c r="C2883" i="29" s="1"/>
  <c r="I2883" i="29"/>
  <c r="H2883" i="29" s="1"/>
  <c r="E2883" i="29" s="1"/>
  <c r="F3099" i="29"/>
  <c r="D3099" i="29" s="1"/>
  <c r="C3099" i="29" s="1"/>
  <c r="I3099" i="29"/>
  <c r="H3099" i="29" s="1"/>
  <c r="E3099" i="29" s="1"/>
  <c r="F3080" i="29"/>
  <c r="D3080" i="29" s="1"/>
  <c r="C3080" i="29" s="1"/>
  <c r="I3080" i="29"/>
  <c r="H3080" i="29" s="1"/>
  <c r="E3080" i="29" s="1"/>
  <c r="F180" i="29"/>
  <c r="D180" i="29" s="1"/>
  <c r="C180" i="29" s="1"/>
  <c r="I180" i="29"/>
  <c r="H180" i="29" s="1"/>
  <c r="E180" i="29" s="1"/>
  <c r="F1382" i="29"/>
  <c r="D1382" i="29" s="1"/>
  <c r="C1382" i="29" s="1"/>
  <c r="I1382" i="29"/>
  <c r="H1382" i="29" s="1"/>
  <c r="E1382" i="29" s="1"/>
  <c r="F905" i="29"/>
  <c r="D905" i="29" s="1"/>
  <c r="C905" i="29" s="1"/>
  <c r="I905" i="29"/>
  <c r="H905" i="29" s="1"/>
  <c r="E905" i="29" s="1"/>
  <c r="F156" i="29"/>
  <c r="D156" i="29" s="1"/>
  <c r="C156" i="29" s="1"/>
  <c r="I156" i="29"/>
  <c r="H156" i="29" s="1"/>
  <c r="E156" i="29" s="1"/>
  <c r="F1247" i="29"/>
  <c r="D1247" i="29" s="1"/>
  <c r="C1247" i="29" s="1"/>
  <c r="I1247" i="29"/>
  <c r="H1247" i="29" s="1"/>
  <c r="E1247" i="29" s="1"/>
  <c r="F1564" i="29"/>
  <c r="D1564" i="29" s="1"/>
  <c r="C1564" i="29" s="1"/>
  <c r="I1564" i="29"/>
  <c r="H1564" i="29" s="1"/>
  <c r="E1564" i="29" s="1"/>
  <c r="F1828" i="29"/>
  <c r="D1828" i="29" s="1"/>
  <c r="C1828" i="29" s="1"/>
  <c r="I1828" i="29"/>
  <c r="H1828" i="29" s="1"/>
  <c r="E1828" i="29" s="1"/>
  <c r="F2505" i="29"/>
  <c r="D2505" i="29" s="1"/>
  <c r="C2505" i="29" s="1"/>
  <c r="I2505" i="29"/>
  <c r="H2505" i="29" s="1"/>
  <c r="E2505" i="29" s="1"/>
  <c r="F1973" i="29"/>
  <c r="D1973" i="29" s="1"/>
  <c r="C1973" i="29" s="1"/>
  <c r="I1973" i="29"/>
  <c r="H1973" i="29" s="1"/>
  <c r="E1973" i="29" s="1"/>
  <c r="F2719" i="29"/>
  <c r="D2719" i="29" s="1"/>
  <c r="C2719" i="29" s="1"/>
  <c r="I2719" i="29"/>
  <c r="H2719" i="29" s="1"/>
  <c r="E2719" i="29" s="1"/>
  <c r="F3281" i="29"/>
  <c r="D3281" i="29" s="1"/>
  <c r="I3281" i="29"/>
  <c r="H3281" i="29" s="1"/>
  <c r="E3281" i="29" s="1"/>
  <c r="F3093" i="29"/>
  <c r="D3093" i="29" s="1"/>
  <c r="C3093" i="29" s="1"/>
  <c r="I3093" i="29"/>
  <c r="H3093" i="29" s="1"/>
  <c r="E3093" i="29" s="1"/>
  <c r="F3238" i="29"/>
  <c r="D3238" i="29" s="1"/>
  <c r="I3238" i="29"/>
  <c r="H3238" i="29" s="1"/>
  <c r="E3238" i="29" s="1"/>
  <c r="F3220" i="29"/>
  <c r="D3220" i="29" s="1"/>
  <c r="I3220" i="29"/>
  <c r="H3220" i="29" s="1"/>
  <c r="E3220" i="29" s="1"/>
  <c r="F453" i="29"/>
  <c r="D453" i="29" s="1"/>
  <c r="C453" i="29" s="1"/>
  <c r="I453" i="29"/>
  <c r="H453" i="29" s="1"/>
  <c r="E453" i="29" s="1"/>
  <c r="F1335" i="29"/>
  <c r="D1335" i="29" s="1"/>
  <c r="C1335" i="29" s="1"/>
  <c r="I1335" i="29"/>
  <c r="H1335" i="29" s="1"/>
  <c r="E1335" i="29" s="1"/>
  <c r="F842" i="29"/>
  <c r="D842" i="29" s="1"/>
  <c r="C842" i="29" s="1"/>
  <c r="I842" i="29"/>
  <c r="H842" i="29" s="1"/>
  <c r="E842" i="29" s="1"/>
  <c r="F349" i="29"/>
  <c r="D349" i="29" s="1"/>
  <c r="C349" i="29" s="1"/>
  <c r="I349" i="29"/>
  <c r="H349" i="29" s="1"/>
  <c r="E349" i="29" s="1"/>
  <c r="F1473" i="29"/>
  <c r="D1473" i="29" s="1"/>
  <c r="C1473" i="29" s="1"/>
  <c r="I1473" i="29"/>
  <c r="H1473" i="29" s="1"/>
  <c r="E1473" i="29" s="1"/>
  <c r="F1762" i="29"/>
  <c r="D1762" i="29" s="1"/>
  <c r="C1762" i="29" s="1"/>
  <c r="I1762" i="29"/>
  <c r="H1762" i="29" s="1"/>
  <c r="E1762" i="29" s="1"/>
  <c r="F1399" i="29"/>
  <c r="D1399" i="29" s="1"/>
  <c r="C1399" i="29" s="1"/>
  <c r="I1399" i="29"/>
  <c r="H1399" i="29" s="1"/>
  <c r="E1399" i="29" s="1"/>
  <c r="F2698" i="29"/>
  <c r="D2698" i="29" s="1"/>
  <c r="C2698" i="29" s="1"/>
  <c r="I2698" i="29"/>
  <c r="H2698" i="29" s="1"/>
  <c r="E2698" i="29" s="1"/>
  <c r="F1265" i="29"/>
  <c r="D1265" i="29" s="1"/>
  <c r="C1265" i="29" s="1"/>
  <c r="I1265" i="29"/>
  <c r="H1265" i="29" s="1"/>
  <c r="E1265" i="29" s="1"/>
  <c r="F2720" i="29"/>
  <c r="D2720" i="29" s="1"/>
  <c r="C2720" i="29" s="1"/>
  <c r="I2720" i="29"/>
  <c r="H2720" i="29" s="1"/>
  <c r="E2720" i="29" s="1"/>
  <c r="F1950" i="29"/>
  <c r="D1950" i="29" s="1"/>
  <c r="C1950" i="29" s="1"/>
  <c r="I1950" i="29"/>
  <c r="H1950" i="29" s="1"/>
  <c r="E1950" i="29" s="1"/>
  <c r="F2571" i="29"/>
  <c r="D2571" i="29" s="1"/>
  <c r="C2571" i="29" s="1"/>
  <c r="I2571" i="29"/>
  <c r="H2571" i="29" s="1"/>
  <c r="E2571" i="29" s="1"/>
  <c r="F2548" i="29"/>
  <c r="D2548" i="29" s="1"/>
  <c r="C2548" i="29" s="1"/>
  <c r="I2548" i="29"/>
  <c r="H2548" i="29" s="1"/>
  <c r="E2548" i="29" s="1"/>
  <c r="F67" i="29"/>
  <c r="D67" i="29" s="1"/>
  <c r="C67" i="29" s="1"/>
  <c r="I67" i="29"/>
  <c r="H67" i="29" s="1"/>
  <c r="E67" i="29" s="1"/>
  <c r="F646" i="29"/>
  <c r="D646" i="29" s="1"/>
  <c r="C646" i="29" s="1"/>
  <c r="I646" i="29"/>
  <c r="H646" i="29" s="1"/>
  <c r="E646" i="29" s="1"/>
  <c r="F169" i="29"/>
  <c r="D169" i="29" s="1"/>
  <c r="C169" i="29" s="1"/>
  <c r="I169" i="29"/>
  <c r="H169" i="29" s="1"/>
  <c r="E169" i="29" s="1"/>
  <c r="F1035" i="29"/>
  <c r="D1035" i="29" s="1"/>
  <c r="C1035" i="29" s="1"/>
  <c r="I1035" i="29"/>
  <c r="H1035" i="29" s="1"/>
  <c r="E1035" i="29" s="1"/>
  <c r="F511" i="29"/>
  <c r="D511" i="29" s="1"/>
  <c r="C511" i="29" s="1"/>
  <c r="I511" i="29"/>
  <c r="H511" i="29" s="1"/>
  <c r="E511" i="29" s="1"/>
  <c r="F1968" i="29"/>
  <c r="D1968" i="29" s="1"/>
  <c r="C1968" i="29" s="1"/>
  <c r="I1968" i="29"/>
  <c r="H1968" i="29" s="1"/>
  <c r="E1968" i="29" s="1"/>
  <c r="F2451" i="29"/>
  <c r="D2451" i="29" s="1"/>
  <c r="C2451" i="29" s="1"/>
  <c r="I2451" i="29"/>
  <c r="H2451" i="29" s="1"/>
  <c r="E2451" i="29" s="1"/>
  <c r="F1185" i="29"/>
  <c r="D1185" i="29" s="1"/>
  <c r="C1185" i="29" s="1"/>
  <c r="I1185" i="29"/>
  <c r="H1185" i="29" s="1"/>
  <c r="E1185" i="29" s="1"/>
  <c r="F3164" i="29"/>
  <c r="D3164" i="29" s="1"/>
  <c r="I3164" i="29"/>
  <c r="H3164" i="29" s="1"/>
  <c r="E3164" i="29" s="1"/>
  <c r="F1641" i="29"/>
  <c r="D1641" i="29" s="1"/>
  <c r="C1641" i="29" s="1"/>
  <c r="I1641" i="29"/>
  <c r="H1641" i="29" s="1"/>
  <c r="E1641" i="29" s="1"/>
  <c r="F3057" i="29"/>
  <c r="D3057" i="29" s="1"/>
  <c r="C3057" i="29" s="1"/>
  <c r="I3057" i="29"/>
  <c r="H3057" i="29" s="1"/>
  <c r="E3057" i="29" s="1"/>
  <c r="F2869" i="29"/>
  <c r="D2869" i="29" s="1"/>
  <c r="C2869" i="29" s="1"/>
  <c r="I2869" i="29"/>
  <c r="H2869" i="29" s="1"/>
  <c r="E2869" i="29" s="1"/>
  <c r="F2532" i="29"/>
  <c r="D2532" i="29" s="1"/>
  <c r="C2532" i="29" s="1"/>
  <c r="I2532" i="29"/>
  <c r="H2532" i="29" s="1"/>
  <c r="E2532" i="29" s="1"/>
  <c r="F3479" i="29"/>
  <c r="D3479" i="29" s="1"/>
  <c r="C3479" i="29" s="1"/>
  <c r="I3479" i="29"/>
  <c r="H3479" i="29" s="1"/>
  <c r="E3479" i="29" s="1"/>
  <c r="F1252" i="29"/>
  <c r="D1252" i="29" s="1"/>
  <c r="C1252" i="29" s="1"/>
  <c r="I1252" i="29"/>
  <c r="H1252" i="29" s="1"/>
  <c r="E1252" i="29" s="1"/>
  <c r="F855" i="29"/>
  <c r="D855" i="29" s="1"/>
  <c r="C855" i="29" s="1"/>
  <c r="I855" i="29"/>
  <c r="H855" i="29" s="1"/>
  <c r="E855" i="29" s="1"/>
  <c r="F362" i="29"/>
  <c r="D362" i="29" s="1"/>
  <c r="C362" i="29" s="1"/>
  <c r="I362" i="29"/>
  <c r="H362" i="29" s="1"/>
  <c r="E362" i="29" s="1"/>
  <c r="F1228" i="29"/>
  <c r="D1228" i="29" s="1"/>
  <c r="C1228" i="29" s="1"/>
  <c r="I1228" i="29"/>
  <c r="H1228" i="29" s="1"/>
  <c r="E1228" i="29" s="1"/>
  <c r="F1789" i="29"/>
  <c r="D1789" i="29" s="1"/>
  <c r="C1789" i="29" s="1"/>
  <c r="I1789" i="29"/>
  <c r="H1789" i="29" s="1"/>
  <c r="E1789" i="29" s="1"/>
  <c r="F834" i="29"/>
  <c r="D834" i="29" s="1"/>
  <c r="C834" i="29" s="1"/>
  <c r="I834" i="29"/>
  <c r="H834" i="29" s="1"/>
  <c r="E834" i="29" s="1"/>
  <c r="F1456" i="29"/>
  <c r="D1456" i="29" s="1"/>
  <c r="C1456" i="29" s="1"/>
  <c r="I1456" i="29"/>
  <c r="H1456" i="29" s="1"/>
  <c r="E1456" i="29" s="1"/>
  <c r="F2077" i="29"/>
  <c r="D2077" i="29" s="1"/>
  <c r="C2077" i="29" s="1"/>
  <c r="I2077" i="29"/>
  <c r="H2077" i="29" s="1"/>
  <c r="E2077" i="29" s="1"/>
  <c r="F3229" i="29"/>
  <c r="D3229" i="29" s="1"/>
  <c r="I3229" i="29"/>
  <c r="H3229" i="29" s="1"/>
  <c r="E3229" i="29" s="1"/>
  <c r="F2119" i="29"/>
  <c r="D2119" i="29" s="1"/>
  <c r="C2119" i="29" s="1"/>
  <c r="I2119" i="29"/>
  <c r="H2119" i="29" s="1"/>
  <c r="E2119" i="29" s="1"/>
  <c r="F1379" i="29"/>
  <c r="D1379" i="29" s="1"/>
  <c r="C1379" i="29" s="1"/>
  <c r="I1379" i="29"/>
  <c r="H1379" i="29" s="1"/>
  <c r="E1379" i="29" s="1"/>
  <c r="F2950" i="29"/>
  <c r="D2950" i="29" s="1"/>
  <c r="C2950" i="29" s="1"/>
  <c r="I2950" i="29"/>
  <c r="H2950" i="29" s="1"/>
  <c r="E2950" i="29" s="1"/>
  <c r="F3187" i="29"/>
  <c r="D3187" i="29" s="1"/>
  <c r="I3187" i="29"/>
  <c r="H3187" i="29" s="1"/>
  <c r="E3187" i="29" s="1"/>
  <c r="F3224" i="29"/>
  <c r="D3224" i="29" s="1"/>
  <c r="I3224" i="29"/>
  <c r="H3224" i="29" s="1"/>
  <c r="E3224" i="29" s="1"/>
  <c r="F166" i="29"/>
  <c r="D166" i="29" s="1"/>
  <c r="C166" i="29" s="1"/>
  <c r="I166" i="29"/>
  <c r="H166" i="29" s="1"/>
  <c r="E166" i="29" s="1"/>
  <c r="F1304" i="29"/>
  <c r="D1304" i="29" s="1"/>
  <c r="C1304" i="29" s="1"/>
  <c r="I1304" i="29"/>
  <c r="H1304" i="29" s="1"/>
  <c r="E1304" i="29" s="1"/>
  <c r="F555" i="29"/>
  <c r="D555" i="29" s="1"/>
  <c r="C555" i="29" s="1"/>
  <c r="I555" i="29"/>
  <c r="H555" i="29" s="1"/>
  <c r="E555" i="29" s="1"/>
  <c r="F31" i="29"/>
  <c r="D31" i="29" s="1"/>
  <c r="C31" i="29" s="1"/>
  <c r="I31" i="29"/>
  <c r="H31" i="29" s="1"/>
  <c r="E31" i="29" s="1"/>
  <c r="F1390" i="29"/>
  <c r="D1390" i="29" s="1"/>
  <c r="C1390" i="29" s="1"/>
  <c r="I1390" i="29"/>
  <c r="H1390" i="29" s="1"/>
  <c r="E1390" i="29" s="1"/>
  <c r="F1971" i="29"/>
  <c r="D1971" i="29" s="1"/>
  <c r="C1971" i="29" s="1"/>
  <c r="I1971" i="29"/>
  <c r="H1971" i="29" s="1"/>
  <c r="E1971" i="29" s="1"/>
  <c r="F2280" i="29"/>
  <c r="D2280" i="29" s="1"/>
  <c r="C2280" i="29" s="1"/>
  <c r="I2280" i="29"/>
  <c r="H2280" i="29" s="1"/>
  <c r="E2280" i="29" s="1"/>
  <c r="F2684" i="29"/>
  <c r="D2684" i="29" s="1"/>
  <c r="C2684" i="29" s="1"/>
  <c r="I2684" i="29"/>
  <c r="H2684" i="29" s="1"/>
  <c r="E2684" i="29" s="1"/>
  <c r="F3230" i="29"/>
  <c r="D3230" i="29" s="1"/>
  <c r="I3230" i="29"/>
  <c r="H3230" i="29" s="1"/>
  <c r="E3230" i="29" s="1"/>
  <c r="F2253" i="29"/>
  <c r="D2253" i="29" s="1"/>
  <c r="C2253" i="29" s="1"/>
  <c r="I2253" i="29"/>
  <c r="H2253" i="29" s="1"/>
  <c r="E2253" i="29" s="1"/>
  <c r="F1929" i="29"/>
  <c r="D1929" i="29" s="1"/>
  <c r="C1929" i="29" s="1"/>
  <c r="I1929" i="29"/>
  <c r="H1929" i="29" s="1"/>
  <c r="E1929" i="29" s="1"/>
  <c r="F3259" i="29"/>
  <c r="D3259" i="29" s="1"/>
  <c r="I3259" i="29"/>
  <c r="H3259" i="29" s="1"/>
  <c r="E3259" i="29" s="1"/>
  <c r="F3364" i="29"/>
  <c r="D3364" i="29" s="1"/>
  <c r="I3364" i="29"/>
  <c r="H3364" i="29" s="1"/>
  <c r="E3364" i="29" s="1"/>
  <c r="F516" i="29"/>
  <c r="D516" i="29" s="1"/>
  <c r="C516" i="29" s="1"/>
  <c r="I516" i="29"/>
  <c r="H516" i="29" s="1"/>
  <c r="E516" i="29" s="1"/>
  <c r="F119" i="29"/>
  <c r="D119" i="29" s="1"/>
  <c r="C119" i="29" s="1"/>
  <c r="I119" i="29"/>
  <c r="H119" i="29" s="1"/>
  <c r="E119" i="29" s="1"/>
  <c r="F1241" i="29"/>
  <c r="D1241" i="29" s="1"/>
  <c r="C1241" i="29" s="1"/>
  <c r="I1241" i="29"/>
  <c r="H1241" i="29" s="1"/>
  <c r="E1241" i="29" s="1"/>
  <c r="F492" i="29"/>
  <c r="D492" i="29" s="1"/>
  <c r="C492" i="29" s="1"/>
  <c r="I492" i="29"/>
  <c r="H492" i="29" s="1"/>
  <c r="E492" i="29" s="1"/>
  <c r="F1583" i="29"/>
  <c r="D1583" i="29" s="1"/>
  <c r="C1583" i="29" s="1"/>
  <c r="I1583" i="29"/>
  <c r="H1583" i="29" s="1"/>
  <c r="E1583" i="29" s="1"/>
  <c r="F1921" i="29"/>
  <c r="D1921" i="29" s="1"/>
  <c r="C1921" i="29" s="1"/>
  <c r="I1921" i="29"/>
  <c r="H1921" i="29" s="1"/>
  <c r="E1921" i="29" s="1"/>
  <c r="F2164" i="29"/>
  <c r="D2164" i="29" s="1"/>
  <c r="C2164" i="29" s="1"/>
  <c r="I2164" i="29"/>
  <c r="H2164" i="29" s="1"/>
  <c r="E2164" i="29" s="1"/>
  <c r="I2841" i="29"/>
  <c r="H2841" i="29" s="1"/>
  <c r="E2841" i="29" s="1"/>
  <c r="F2841" i="29"/>
  <c r="D2841" i="29" s="1"/>
  <c r="C2841" i="29" s="1"/>
  <c r="F2493" i="29"/>
  <c r="D2493" i="29" s="1"/>
  <c r="C2493" i="29" s="1"/>
  <c r="I2493" i="29"/>
  <c r="H2493" i="29" s="1"/>
  <c r="E2493" i="29" s="1"/>
  <c r="F1706" i="29"/>
  <c r="D1706" i="29" s="1"/>
  <c r="C1706" i="29" s="1"/>
  <c r="I1706" i="29"/>
  <c r="H1706" i="29" s="1"/>
  <c r="E1706" i="29" s="1"/>
  <c r="F2658" i="29"/>
  <c r="D2658" i="29" s="1"/>
  <c r="C2658" i="29" s="1"/>
  <c r="I2658" i="29"/>
  <c r="H2658" i="29" s="1"/>
  <c r="E2658" i="29" s="1"/>
  <c r="F2470" i="29"/>
  <c r="D2470" i="29" s="1"/>
  <c r="C2470" i="29" s="1"/>
  <c r="I2470" i="29"/>
  <c r="H2470" i="29" s="1"/>
  <c r="E2470" i="29" s="1"/>
  <c r="F3435" i="29"/>
  <c r="D3435" i="29" s="1"/>
  <c r="I3435" i="29"/>
  <c r="H3435" i="29" s="1"/>
  <c r="E3435" i="29" s="1"/>
  <c r="F2405" i="29"/>
  <c r="D2405" i="29" s="1"/>
  <c r="C2405" i="29" s="1"/>
  <c r="I2405" i="29"/>
  <c r="H2405" i="29" s="1"/>
  <c r="E2405" i="29" s="1"/>
  <c r="F789" i="29"/>
  <c r="D789" i="29" s="1"/>
  <c r="C789" i="29" s="1"/>
  <c r="I789" i="29"/>
  <c r="H789" i="29" s="1"/>
  <c r="E789" i="29" s="1"/>
  <c r="F312" i="29"/>
  <c r="D312" i="29" s="1"/>
  <c r="C312" i="29" s="1"/>
  <c r="I312" i="29"/>
  <c r="H312" i="29" s="1"/>
  <c r="E312" i="29" s="1"/>
  <c r="F1178" i="29"/>
  <c r="D1178" i="29" s="1"/>
  <c r="C1178" i="29" s="1"/>
  <c r="I1178" i="29"/>
  <c r="H1178" i="29" s="1"/>
  <c r="E1178" i="29" s="1"/>
  <c r="F62" i="29"/>
  <c r="D62" i="29" s="1"/>
  <c r="C62" i="29" s="1"/>
  <c r="I62" i="29"/>
  <c r="H62" i="29" s="1"/>
  <c r="E62" i="29" s="1"/>
  <c r="F1871" i="29"/>
  <c r="D1871" i="29" s="1"/>
  <c r="C1871" i="29" s="1"/>
  <c r="I1871" i="29"/>
  <c r="H1871" i="29" s="1"/>
  <c r="E1871" i="29" s="1"/>
  <c r="F2098" i="29"/>
  <c r="D2098" i="29" s="1"/>
  <c r="C2098" i="29" s="1"/>
  <c r="I2098" i="29"/>
  <c r="H2098" i="29" s="1"/>
  <c r="E2098" i="29" s="1"/>
  <c r="F851" i="29"/>
  <c r="D851" i="29" s="1"/>
  <c r="C851" i="29" s="1"/>
  <c r="I851" i="29"/>
  <c r="H851" i="29" s="1"/>
  <c r="E851" i="29" s="1"/>
  <c r="F3034" i="29"/>
  <c r="D3034" i="29" s="1"/>
  <c r="C3034" i="29" s="1"/>
  <c r="I3034" i="29"/>
  <c r="H3034" i="29" s="1"/>
  <c r="E3034" i="29" s="1"/>
  <c r="F2494" i="29"/>
  <c r="D2494" i="29" s="1"/>
  <c r="C2494" i="29" s="1"/>
  <c r="I2494" i="29"/>
  <c r="H2494" i="29" s="1"/>
  <c r="E2494" i="29" s="1"/>
  <c r="F672" i="29"/>
  <c r="D672" i="29" s="1"/>
  <c r="C672" i="29" s="1"/>
  <c r="I672" i="29"/>
  <c r="H672" i="29" s="1"/>
  <c r="E672" i="29" s="1"/>
  <c r="F2995" i="29"/>
  <c r="D2995" i="29" s="1"/>
  <c r="C2995" i="29" s="1"/>
  <c r="I2995" i="29"/>
  <c r="H2995" i="29" s="1"/>
  <c r="E2995" i="29" s="1"/>
  <c r="F3316" i="29"/>
  <c r="D3316" i="29" s="1"/>
  <c r="I3316" i="29"/>
  <c r="H3316" i="29" s="1"/>
  <c r="E3316" i="29" s="1"/>
  <c r="F2868" i="29"/>
  <c r="D2868" i="29" s="1"/>
  <c r="C2868" i="29" s="1"/>
  <c r="I2868" i="29"/>
  <c r="H2868" i="29" s="1"/>
  <c r="E2868" i="29" s="1"/>
  <c r="F2823" i="29"/>
  <c r="D2823" i="29" s="1"/>
  <c r="C2823" i="29" s="1"/>
  <c r="I2823" i="29"/>
  <c r="H2823" i="29" s="1"/>
  <c r="E2823" i="29" s="1"/>
  <c r="F470" i="29"/>
  <c r="D470" i="29" s="1"/>
  <c r="C470" i="29" s="1"/>
  <c r="I470" i="29"/>
  <c r="H470" i="29" s="1"/>
  <c r="E470" i="29" s="1"/>
  <c r="F1608" i="29"/>
  <c r="D1608" i="29" s="1"/>
  <c r="C1608" i="29" s="1"/>
  <c r="I1608" i="29"/>
  <c r="H1608" i="29" s="1"/>
  <c r="E1608" i="29" s="1"/>
  <c r="F859" i="29"/>
  <c r="D859" i="29" s="1"/>
  <c r="C859" i="29" s="1"/>
  <c r="I859" i="29"/>
  <c r="H859" i="29" s="1"/>
  <c r="E859" i="29" s="1"/>
  <c r="F335" i="29"/>
  <c r="D335" i="29" s="1"/>
  <c r="C335" i="29" s="1"/>
  <c r="I335" i="29"/>
  <c r="H335" i="29" s="1"/>
  <c r="E335" i="29" s="1"/>
  <c r="F1792" i="29"/>
  <c r="D1792" i="29" s="1"/>
  <c r="C1792" i="29" s="1"/>
  <c r="I1792" i="29"/>
  <c r="H1792" i="29" s="1"/>
  <c r="E1792" i="29" s="1"/>
  <c r="F2275" i="29"/>
  <c r="D2275" i="29" s="1"/>
  <c r="C2275" i="29" s="1"/>
  <c r="I2275" i="29"/>
  <c r="H2275" i="29" s="1"/>
  <c r="E2275" i="29" s="1"/>
  <c r="F656" i="29"/>
  <c r="D656" i="29" s="1"/>
  <c r="C656" i="29" s="1"/>
  <c r="I656" i="29"/>
  <c r="H656" i="29" s="1"/>
  <c r="E656" i="29" s="1"/>
  <c r="F2988" i="29"/>
  <c r="D2988" i="29" s="1"/>
  <c r="C2988" i="29" s="1"/>
  <c r="I2988" i="29"/>
  <c r="H2988" i="29" s="1"/>
  <c r="E2988" i="29" s="1"/>
  <c r="F1801" i="29"/>
  <c r="D1801" i="29" s="1"/>
  <c r="C1801" i="29" s="1"/>
  <c r="I1801" i="29"/>
  <c r="H1801" i="29" s="1"/>
  <c r="E1801" i="29" s="1"/>
  <c r="F2881" i="29"/>
  <c r="D2881" i="29" s="1"/>
  <c r="C2881" i="29" s="1"/>
  <c r="I2881" i="29"/>
  <c r="H2881" i="29" s="1"/>
  <c r="E2881" i="29" s="1"/>
  <c r="F2693" i="29"/>
  <c r="D2693" i="29" s="1"/>
  <c r="C2693" i="29" s="1"/>
  <c r="I2693" i="29"/>
  <c r="H2693" i="29" s="1"/>
  <c r="E2693" i="29" s="1"/>
  <c r="F2971" i="29"/>
  <c r="D2971" i="29" s="1"/>
  <c r="C2971" i="29" s="1"/>
  <c r="I2971" i="29"/>
  <c r="H2971" i="29" s="1"/>
  <c r="E2971" i="29" s="1"/>
  <c r="F3332" i="29"/>
  <c r="D3332" i="29" s="1"/>
  <c r="I3332" i="29"/>
  <c r="H3332" i="29" s="1"/>
  <c r="E3332" i="29" s="1"/>
  <c r="F419" i="29"/>
  <c r="D419" i="29" s="1"/>
  <c r="C419" i="29" s="1"/>
  <c r="I419" i="29"/>
  <c r="H419" i="29" s="1"/>
  <c r="E419" i="29" s="1"/>
  <c r="F998" i="29"/>
  <c r="D998" i="29" s="1"/>
  <c r="C998" i="29" s="1"/>
  <c r="I998" i="29"/>
  <c r="H998" i="29" s="1"/>
  <c r="E998" i="29" s="1"/>
  <c r="F521" i="29"/>
  <c r="D521" i="29" s="1"/>
  <c r="C521" i="29" s="1"/>
  <c r="I521" i="29"/>
  <c r="H521" i="29" s="1"/>
  <c r="E521" i="29" s="1"/>
  <c r="F1387" i="29"/>
  <c r="D1387" i="29" s="1"/>
  <c r="C1387" i="29" s="1"/>
  <c r="I1387" i="29"/>
  <c r="H1387" i="29" s="1"/>
  <c r="E1387" i="29" s="1"/>
  <c r="F863" i="29"/>
  <c r="D863" i="29" s="1"/>
  <c r="C863" i="29" s="1"/>
  <c r="I863" i="29"/>
  <c r="H863" i="29" s="1"/>
  <c r="E863" i="29" s="1"/>
  <c r="F545" i="29"/>
  <c r="D545" i="29" s="1"/>
  <c r="C545" i="29" s="1"/>
  <c r="I545" i="29"/>
  <c r="H545" i="29" s="1"/>
  <c r="E545" i="29" s="1"/>
  <c r="F1297" i="29"/>
  <c r="D1297" i="29" s="1"/>
  <c r="C1297" i="29" s="1"/>
  <c r="I1297" i="29"/>
  <c r="H1297" i="29" s="1"/>
  <c r="E1297" i="29" s="1"/>
  <c r="F1909" i="29"/>
  <c r="D1909" i="29" s="1"/>
  <c r="C1909" i="29" s="1"/>
  <c r="I1909" i="29"/>
  <c r="H1909" i="29" s="1"/>
  <c r="E1909" i="29" s="1"/>
  <c r="F1734" i="29"/>
  <c r="D1734" i="29" s="1"/>
  <c r="C1734" i="29" s="1"/>
  <c r="I1734" i="29"/>
  <c r="H1734" i="29" s="1"/>
  <c r="E1734" i="29" s="1"/>
  <c r="F2847" i="29"/>
  <c r="D2847" i="29" s="1"/>
  <c r="C2847" i="29" s="1"/>
  <c r="I2847" i="29"/>
  <c r="H2847" i="29" s="1"/>
  <c r="E2847" i="29" s="1"/>
  <c r="F3409" i="29"/>
  <c r="D3409" i="29" s="1"/>
  <c r="I3409" i="29"/>
  <c r="H3409" i="29" s="1"/>
  <c r="E3409" i="29" s="1"/>
  <c r="F3221" i="29"/>
  <c r="D3221" i="29" s="1"/>
  <c r="I3221" i="29"/>
  <c r="H3221" i="29" s="1"/>
  <c r="E3221" i="29" s="1"/>
  <c r="I3464" i="29"/>
  <c r="H3464" i="29" s="1"/>
  <c r="E3464" i="29" s="1"/>
  <c r="F3464" i="29"/>
  <c r="D3464" i="29" s="1"/>
  <c r="C3464" i="29" s="1"/>
  <c r="F2235" i="29"/>
  <c r="D2235" i="29" s="1"/>
  <c r="C2235" i="29" s="1"/>
  <c r="I2235" i="29"/>
  <c r="H2235" i="29" s="1"/>
  <c r="E2235" i="29" s="1"/>
  <c r="F69" i="29"/>
  <c r="D69" i="29" s="1"/>
  <c r="C69" i="29" s="1"/>
  <c r="I69" i="29"/>
  <c r="H69" i="29" s="1"/>
  <c r="E69" i="29" s="1"/>
  <c r="F951" i="29"/>
  <c r="D951" i="29" s="1"/>
  <c r="C951" i="29" s="1"/>
  <c r="I951" i="29"/>
  <c r="H951" i="29" s="1"/>
  <c r="E951" i="29" s="1"/>
  <c r="F458" i="29"/>
  <c r="D458" i="29" s="1"/>
  <c r="C458" i="29" s="1"/>
  <c r="I458" i="29"/>
  <c r="H458" i="29" s="1"/>
  <c r="E458" i="29" s="1"/>
  <c r="F1324" i="29"/>
  <c r="D1324" i="29" s="1"/>
  <c r="C1324" i="29" s="1"/>
  <c r="I1324" i="29"/>
  <c r="H1324" i="29" s="1"/>
  <c r="E1324" i="29" s="1"/>
  <c r="F274" i="29"/>
  <c r="D274" i="29" s="1"/>
  <c r="C274" i="29" s="1"/>
  <c r="I274" i="29"/>
  <c r="H274" i="29" s="1"/>
  <c r="E274" i="29" s="1"/>
  <c r="F1122" i="29"/>
  <c r="D1122" i="29" s="1"/>
  <c r="C1122" i="29" s="1"/>
  <c r="I1122" i="29"/>
  <c r="H1122" i="29" s="1"/>
  <c r="E1122" i="29" s="1"/>
  <c r="F64" i="29"/>
  <c r="D64" i="29" s="1"/>
  <c r="C64" i="29" s="1"/>
  <c r="I64" i="29"/>
  <c r="H64" i="29" s="1"/>
  <c r="E64" i="29" s="1"/>
  <c r="F2245" i="29"/>
  <c r="D2245" i="29" s="1"/>
  <c r="C2245" i="29" s="1"/>
  <c r="I2245" i="29"/>
  <c r="H2245" i="29" s="1"/>
  <c r="E2245" i="29" s="1"/>
  <c r="F1735" i="29"/>
  <c r="D1735" i="29" s="1"/>
  <c r="C1735" i="29" s="1"/>
  <c r="I1735" i="29"/>
  <c r="H1735" i="29" s="1"/>
  <c r="E1735" i="29" s="1"/>
  <c r="F2592" i="29"/>
  <c r="D2592" i="29" s="1"/>
  <c r="C2592" i="29" s="1"/>
  <c r="I2592" i="29"/>
  <c r="H2592" i="29" s="1"/>
  <c r="E2592" i="29" s="1"/>
  <c r="F1710" i="29"/>
  <c r="D1710" i="29" s="1"/>
  <c r="C1710" i="29" s="1"/>
  <c r="I1710" i="29"/>
  <c r="H1710" i="29" s="1"/>
  <c r="E1710" i="29" s="1"/>
  <c r="F1790" i="29"/>
  <c r="D1790" i="29" s="1"/>
  <c r="C1790" i="29" s="1"/>
  <c r="I1790" i="29"/>
  <c r="H1790" i="29" s="1"/>
  <c r="E1790" i="29" s="1"/>
  <c r="F2667" i="29"/>
  <c r="D2667" i="29" s="1"/>
  <c r="C2667" i="29" s="1"/>
  <c r="I2667" i="29"/>
  <c r="H2667" i="29" s="1"/>
  <c r="E2667" i="29" s="1"/>
  <c r="F2157" i="29"/>
  <c r="D2157" i="29" s="1"/>
  <c r="C2157" i="29" s="1"/>
  <c r="I2157" i="29"/>
  <c r="H2157" i="29" s="1"/>
  <c r="E2157" i="29" s="1"/>
  <c r="F1109" i="29"/>
  <c r="D1109" i="29" s="1"/>
  <c r="C1109" i="29" s="1"/>
  <c r="I1109" i="29"/>
  <c r="H1109" i="29" s="1"/>
  <c r="E1109" i="29" s="1"/>
  <c r="F632" i="29"/>
  <c r="D632" i="29" s="1"/>
  <c r="C632" i="29" s="1"/>
  <c r="I632" i="29"/>
  <c r="H632" i="29" s="1"/>
  <c r="E632" i="29" s="1"/>
  <c r="F1498" i="29"/>
  <c r="D1498" i="29" s="1"/>
  <c r="C1498" i="29" s="1"/>
  <c r="I1498" i="29"/>
  <c r="H1498" i="29" s="1"/>
  <c r="E1498" i="29" s="1"/>
  <c r="F382" i="29"/>
  <c r="D382" i="29" s="1"/>
  <c r="C382" i="29" s="1"/>
  <c r="I382" i="29"/>
  <c r="H382" i="29" s="1"/>
  <c r="E382" i="29" s="1"/>
  <c r="F2191" i="29"/>
  <c r="D2191" i="29" s="1"/>
  <c r="C2191" i="29" s="1"/>
  <c r="I2191" i="29"/>
  <c r="H2191" i="29" s="1"/>
  <c r="E2191" i="29" s="1"/>
  <c r="F893" i="29"/>
  <c r="D893" i="29" s="1"/>
  <c r="C893" i="29" s="1"/>
  <c r="I893" i="29"/>
  <c r="H893" i="29" s="1"/>
  <c r="E893" i="29" s="1"/>
  <c r="F1602" i="29"/>
  <c r="D1602" i="29" s="1"/>
  <c r="C1602" i="29" s="1"/>
  <c r="I1602" i="29"/>
  <c r="H1602" i="29" s="1"/>
  <c r="E1602" i="29" s="1"/>
  <c r="F1701" i="29"/>
  <c r="D1701" i="29" s="1"/>
  <c r="C1701" i="29" s="1"/>
  <c r="I1701" i="29"/>
  <c r="H1701" i="29" s="1"/>
  <c r="E1701" i="29" s="1"/>
  <c r="F2814" i="29"/>
  <c r="D2814" i="29" s="1"/>
  <c r="C2814" i="29" s="1"/>
  <c r="I2814" i="29"/>
  <c r="H2814" i="29" s="1"/>
  <c r="E2814" i="29" s="1"/>
  <c r="F3376" i="29"/>
  <c r="D3376" i="29" s="1"/>
  <c r="I3376" i="29"/>
  <c r="H3376" i="29" s="1"/>
  <c r="E3376" i="29" s="1"/>
  <c r="F2803" i="29"/>
  <c r="D2803" i="29" s="1"/>
  <c r="C2803" i="29" s="1"/>
  <c r="I2803" i="29"/>
  <c r="H2803" i="29" s="1"/>
  <c r="E2803" i="29" s="1"/>
  <c r="F3430" i="29"/>
  <c r="D3430" i="29" s="1"/>
  <c r="I3430" i="29"/>
  <c r="H3430" i="29" s="1"/>
  <c r="E3430" i="29" s="1"/>
  <c r="F3079" i="29"/>
  <c r="D3079" i="29" s="1"/>
  <c r="C3079" i="29" s="1"/>
  <c r="I3079" i="29"/>
  <c r="H3079" i="29" s="1"/>
  <c r="E3079" i="29" s="1"/>
  <c r="F3396" i="29"/>
  <c r="D3396" i="29" s="1"/>
  <c r="I3396" i="29"/>
  <c r="H3396" i="29" s="1"/>
  <c r="E3396" i="29" s="1"/>
  <c r="F22" i="29"/>
  <c r="D22" i="29" s="1"/>
  <c r="C22" i="29" s="1"/>
  <c r="I22" i="29"/>
  <c r="H22" i="29" s="1"/>
  <c r="E22" i="29" s="1"/>
  <c r="F1160" i="29"/>
  <c r="D1160" i="29" s="1"/>
  <c r="C1160" i="29" s="1"/>
  <c r="I1160" i="29"/>
  <c r="H1160" i="29" s="1"/>
  <c r="E1160" i="29" s="1"/>
  <c r="F411" i="29"/>
  <c r="D411" i="29" s="1"/>
  <c r="C411" i="29" s="1"/>
  <c r="I411" i="29"/>
  <c r="H411" i="29" s="1"/>
  <c r="E411" i="29" s="1"/>
  <c r="F910" i="29"/>
  <c r="D910" i="29" s="1"/>
  <c r="C910" i="29" s="1"/>
  <c r="I910" i="29"/>
  <c r="H910" i="29" s="1"/>
  <c r="E910" i="29" s="1"/>
  <c r="F1037" i="29"/>
  <c r="D1037" i="29" s="1"/>
  <c r="C1037" i="29" s="1"/>
  <c r="I1037" i="29"/>
  <c r="H1037" i="29" s="1"/>
  <c r="E1037" i="29" s="1"/>
  <c r="F1827" i="29"/>
  <c r="D1827" i="29" s="1"/>
  <c r="C1827" i="29" s="1"/>
  <c r="I1827" i="29"/>
  <c r="H1827" i="29" s="1"/>
  <c r="E1827" i="29" s="1"/>
  <c r="F2136" i="29"/>
  <c r="D2136" i="29" s="1"/>
  <c r="C2136" i="29" s="1"/>
  <c r="I2136" i="29"/>
  <c r="H2136" i="29" s="1"/>
  <c r="E2136" i="29" s="1"/>
  <c r="F2540" i="29"/>
  <c r="D2540" i="29" s="1"/>
  <c r="C2540" i="29" s="1"/>
  <c r="I2540" i="29"/>
  <c r="H2540" i="29" s="1"/>
  <c r="E2540" i="29" s="1"/>
  <c r="F3086" i="29"/>
  <c r="D3086" i="29" s="1"/>
  <c r="C3086" i="29" s="1"/>
  <c r="I3086" i="29"/>
  <c r="H3086" i="29" s="1"/>
  <c r="E3086" i="29" s="1"/>
  <c r="F1377" i="29"/>
  <c r="D1377" i="29" s="1"/>
  <c r="C1377" i="29" s="1"/>
  <c r="I1377" i="29"/>
  <c r="H1377" i="29" s="1"/>
  <c r="E1377" i="29" s="1"/>
  <c r="F3075" i="29"/>
  <c r="D3075" i="29" s="1"/>
  <c r="C3075" i="29" s="1"/>
  <c r="I3075" i="29"/>
  <c r="H3075" i="29" s="1"/>
  <c r="E3075" i="29" s="1"/>
  <c r="F1069" i="29"/>
  <c r="D1069" i="29" s="1"/>
  <c r="C1069" i="29" s="1"/>
  <c r="I1069" i="29"/>
  <c r="H1069" i="29" s="1"/>
  <c r="E1069" i="29" s="1"/>
  <c r="F2871" i="29"/>
  <c r="D2871" i="29" s="1"/>
  <c r="C2871" i="29" s="1"/>
  <c r="I2871" i="29"/>
  <c r="H2871" i="29" s="1"/>
  <c r="E2871" i="29" s="1"/>
  <c r="F227" i="29"/>
  <c r="D227" i="29" s="1"/>
  <c r="C227" i="29" s="1"/>
  <c r="I227" i="29"/>
  <c r="H227" i="29" s="1"/>
  <c r="E227" i="29" s="1"/>
  <c r="F806" i="29"/>
  <c r="D806" i="29" s="1"/>
  <c r="C806" i="29" s="1"/>
  <c r="I806" i="29"/>
  <c r="H806" i="29" s="1"/>
  <c r="E806" i="29" s="1"/>
  <c r="F329" i="29"/>
  <c r="D329" i="29" s="1"/>
  <c r="C329" i="29" s="1"/>
  <c r="I329" i="29"/>
  <c r="H329" i="29" s="1"/>
  <c r="E329" i="29" s="1"/>
  <c r="F1195" i="29"/>
  <c r="D1195" i="29" s="1"/>
  <c r="C1195" i="29" s="1"/>
  <c r="I1195" i="29"/>
  <c r="H1195" i="29" s="1"/>
  <c r="E1195" i="29" s="1"/>
  <c r="F671" i="29"/>
  <c r="D671" i="29" s="1"/>
  <c r="C671" i="29" s="1"/>
  <c r="I671" i="29"/>
  <c r="H671" i="29" s="1"/>
  <c r="E671" i="29" s="1"/>
  <c r="F2128" i="29"/>
  <c r="D2128" i="29" s="1"/>
  <c r="C2128" i="29" s="1"/>
  <c r="I2128" i="29"/>
  <c r="H2128" i="29" s="1"/>
  <c r="E2128" i="29" s="1"/>
  <c r="F738" i="29"/>
  <c r="D738" i="29" s="1"/>
  <c r="C738" i="29" s="1"/>
  <c r="I738" i="29"/>
  <c r="H738" i="29" s="1"/>
  <c r="E738" i="29" s="1"/>
  <c r="F1409" i="29"/>
  <c r="D1409" i="29" s="1"/>
  <c r="C1409" i="29" s="1"/>
  <c r="I1409" i="29"/>
  <c r="H1409" i="29" s="1"/>
  <c r="E1409" i="29" s="1"/>
  <c r="F3324" i="29"/>
  <c r="D3324" i="29" s="1"/>
  <c r="I3324" i="29"/>
  <c r="H3324" i="29" s="1"/>
  <c r="E3324" i="29" s="1"/>
  <c r="F1946" i="29"/>
  <c r="D1946" i="29" s="1"/>
  <c r="C1946" i="29" s="1"/>
  <c r="I1946" i="29"/>
  <c r="H1946" i="29" s="1"/>
  <c r="E1946" i="29" s="1"/>
  <c r="F2705" i="29"/>
  <c r="D2705" i="29" s="1"/>
  <c r="C2705" i="29" s="1"/>
  <c r="I2705" i="29"/>
  <c r="H2705" i="29" s="1"/>
  <c r="E2705" i="29" s="1"/>
  <c r="F2517" i="29"/>
  <c r="D2517" i="29" s="1"/>
  <c r="C2517" i="29" s="1"/>
  <c r="I2517" i="29"/>
  <c r="H2517" i="29" s="1"/>
  <c r="E2517" i="29" s="1"/>
  <c r="F3491" i="29"/>
  <c r="D3491" i="29" s="1"/>
  <c r="C3491" i="29" s="1"/>
  <c r="I3491" i="29"/>
  <c r="H3491" i="29" s="1"/>
  <c r="E3491" i="29" s="1"/>
  <c r="F3475" i="29"/>
  <c r="D3475" i="29" s="1"/>
  <c r="C3475" i="29" s="1"/>
  <c r="I3475" i="29"/>
  <c r="H3475" i="29" s="1"/>
  <c r="E3475" i="29" s="1"/>
  <c r="F900" i="29"/>
  <c r="D900" i="29" s="1"/>
  <c r="C900" i="29" s="1"/>
  <c r="I900" i="29"/>
  <c r="H900" i="29" s="1"/>
  <c r="E900" i="29" s="1"/>
  <c r="F503" i="29"/>
  <c r="D503" i="29" s="1"/>
  <c r="C503" i="29" s="1"/>
  <c r="I503" i="29"/>
  <c r="H503" i="29" s="1"/>
  <c r="E503" i="29" s="1"/>
  <c r="F10" i="29"/>
  <c r="D10" i="29" s="1"/>
  <c r="C10" i="29" s="1"/>
  <c r="I10" i="29"/>
  <c r="H10" i="29" s="1"/>
  <c r="E10" i="29" s="1"/>
  <c r="F876" i="29"/>
  <c r="D876" i="29" s="1"/>
  <c r="C876" i="29" s="1"/>
  <c r="I876" i="29"/>
  <c r="H876" i="29" s="1"/>
  <c r="E876" i="29" s="1"/>
  <c r="F1281" i="29"/>
  <c r="D1281" i="29" s="1"/>
  <c r="C1281" i="29" s="1"/>
  <c r="I1281" i="29"/>
  <c r="H1281" i="29" s="1"/>
  <c r="E1281" i="29" s="1"/>
  <c r="F2305" i="29"/>
  <c r="D2305" i="29" s="1"/>
  <c r="C2305" i="29" s="1"/>
  <c r="I2305" i="29"/>
  <c r="H2305" i="29" s="1"/>
  <c r="E2305" i="29" s="1"/>
  <c r="F400" i="29"/>
  <c r="D400" i="29" s="1"/>
  <c r="C400" i="29" s="1"/>
  <c r="I400" i="29"/>
  <c r="H400" i="29" s="1"/>
  <c r="E400" i="29" s="1"/>
  <c r="F928" i="29"/>
  <c r="D928" i="29" s="1"/>
  <c r="C928" i="29" s="1"/>
  <c r="I928" i="29"/>
  <c r="H928" i="29" s="1"/>
  <c r="E928" i="29" s="1"/>
  <c r="F2877" i="29"/>
  <c r="D2877" i="29" s="1"/>
  <c r="C2877" i="29" s="1"/>
  <c r="I2877" i="29"/>
  <c r="H2877" i="29" s="1"/>
  <c r="E2877" i="29" s="1"/>
  <c r="F3439" i="29"/>
  <c r="D3439" i="29" s="1"/>
  <c r="I3439" i="29"/>
  <c r="H3439" i="29" s="1"/>
  <c r="E3439" i="29" s="1"/>
  <c r="F2181" i="29"/>
  <c r="D2181" i="29" s="1"/>
  <c r="C2181" i="29" s="1"/>
  <c r="I2181" i="29"/>
  <c r="H2181" i="29" s="1"/>
  <c r="E2181" i="29" s="1"/>
  <c r="F1846" i="29"/>
  <c r="D1846" i="29" s="1"/>
  <c r="C1846" i="29" s="1"/>
  <c r="I1846" i="29"/>
  <c r="H1846" i="29" s="1"/>
  <c r="E1846" i="29" s="1"/>
  <c r="F1962" i="29"/>
  <c r="D1962" i="29" s="1"/>
  <c r="C1962" i="29" s="1"/>
  <c r="I1962" i="29"/>
  <c r="H1962" i="29" s="1"/>
  <c r="E1962" i="29" s="1"/>
  <c r="F2744" i="29"/>
  <c r="D2744" i="29" s="1"/>
  <c r="C2744" i="29" s="1"/>
  <c r="I2744" i="29"/>
  <c r="H2744" i="29" s="1"/>
  <c r="E2744" i="29" s="1"/>
  <c r="F576" i="29"/>
  <c r="D576" i="29" s="1"/>
  <c r="C576" i="29" s="1"/>
  <c r="I576" i="29"/>
  <c r="H576" i="29" s="1"/>
  <c r="E576" i="29" s="1"/>
  <c r="F223" i="29"/>
  <c r="D223" i="29" s="1"/>
  <c r="C223" i="29" s="1"/>
  <c r="I223" i="29"/>
  <c r="H223" i="29" s="1"/>
  <c r="E223" i="29" s="1"/>
  <c r="F311" i="29"/>
  <c r="D311" i="29" s="1"/>
  <c r="C311" i="29" s="1"/>
  <c r="I311" i="29"/>
  <c r="H311" i="29" s="1"/>
  <c r="E311" i="29" s="1"/>
  <c r="F7" i="29"/>
  <c r="D7" i="29" s="1"/>
  <c r="C7" i="29" s="1"/>
  <c r="I7" i="29"/>
  <c r="H7" i="29" s="1"/>
  <c r="E7" i="29" s="1"/>
  <c r="F660" i="29"/>
  <c r="D660" i="29" s="1"/>
  <c r="C660" i="29" s="1"/>
  <c r="I660" i="29"/>
  <c r="H660" i="29" s="1"/>
  <c r="E660" i="29" s="1"/>
  <c r="F916" i="29"/>
  <c r="D916" i="29" s="1"/>
  <c r="C916" i="29" s="1"/>
  <c r="I916" i="29"/>
  <c r="H916" i="29" s="1"/>
  <c r="E916" i="29" s="1"/>
  <c r="F1172" i="29"/>
  <c r="D1172" i="29" s="1"/>
  <c r="C1172" i="29" s="1"/>
  <c r="I1172" i="29"/>
  <c r="H1172" i="29" s="1"/>
  <c r="E1172" i="29" s="1"/>
  <c r="F775" i="29"/>
  <c r="D775" i="29" s="1"/>
  <c r="C775" i="29" s="1"/>
  <c r="I775" i="29"/>
  <c r="H775" i="29" s="1"/>
  <c r="E775" i="29" s="1"/>
  <c r="F282" i="29"/>
  <c r="D282" i="29" s="1"/>
  <c r="C282" i="29" s="1"/>
  <c r="I282" i="29"/>
  <c r="H282" i="29" s="1"/>
  <c r="E282" i="29" s="1"/>
  <c r="F1148" i="29"/>
  <c r="D1148" i="29" s="1"/>
  <c r="C1148" i="29" s="1"/>
  <c r="I1148" i="29"/>
  <c r="H1148" i="29" s="1"/>
  <c r="E1148" i="29" s="1"/>
  <c r="F1709" i="29"/>
  <c r="D1709" i="29" s="1"/>
  <c r="C1709" i="29" s="1"/>
  <c r="I1709" i="29"/>
  <c r="H1709" i="29" s="1"/>
  <c r="E1709" i="29" s="1"/>
  <c r="F546" i="29"/>
  <c r="D546" i="29" s="1"/>
  <c r="C546" i="29" s="1"/>
  <c r="I546" i="29"/>
  <c r="H546" i="29" s="1"/>
  <c r="E546" i="29" s="1"/>
  <c r="F1298" i="29"/>
  <c r="D1298" i="29" s="1"/>
  <c r="C1298" i="29" s="1"/>
  <c r="I1298" i="29"/>
  <c r="H1298" i="29" s="1"/>
  <c r="E1298" i="29" s="1"/>
  <c r="F1934" i="29"/>
  <c r="D1934" i="29" s="1"/>
  <c r="C1934" i="29" s="1"/>
  <c r="I1934" i="29"/>
  <c r="H1934" i="29" s="1"/>
  <c r="E1934" i="29" s="1"/>
  <c r="F3149" i="29"/>
  <c r="D3149" i="29" s="1"/>
  <c r="I3149" i="29"/>
  <c r="H3149" i="29" s="1"/>
  <c r="E3149" i="29" s="1"/>
  <c r="F1277" i="29"/>
  <c r="D1277" i="29" s="1"/>
  <c r="C1277" i="29" s="1"/>
  <c r="I1277" i="29"/>
  <c r="H1277" i="29" s="1"/>
  <c r="E1277" i="29" s="1"/>
  <c r="F2802" i="29"/>
  <c r="D2802" i="29" s="1"/>
  <c r="C2802" i="29" s="1"/>
  <c r="I2802" i="29"/>
  <c r="H2802" i="29" s="1"/>
  <c r="E2802" i="29" s="1"/>
  <c r="F2614" i="29"/>
  <c r="D2614" i="29" s="1"/>
  <c r="C2614" i="29" s="1"/>
  <c r="I2614" i="29"/>
  <c r="H2614" i="29" s="1"/>
  <c r="E2614" i="29" s="1"/>
  <c r="F1575" i="29"/>
  <c r="D1575" i="29" s="1"/>
  <c r="C1575" i="29" s="1"/>
  <c r="I1575" i="29"/>
  <c r="H1575" i="29" s="1"/>
  <c r="E1575" i="29" s="1"/>
  <c r="F3314" i="29"/>
  <c r="D3314" i="29" s="1"/>
  <c r="I3314" i="29"/>
  <c r="H3314" i="29" s="1"/>
  <c r="E3314" i="29" s="1"/>
  <c r="F1445" i="29"/>
  <c r="D1445" i="29" s="1"/>
  <c r="C1445" i="29" s="1"/>
  <c r="I1445" i="29"/>
  <c r="H1445" i="29" s="1"/>
  <c r="E1445" i="29" s="1"/>
  <c r="F968" i="29"/>
  <c r="D968" i="29" s="1"/>
  <c r="C968" i="29" s="1"/>
  <c r="I968" i="29"/>
  <c r="H968" i="29" s="1"/>
  <c r="E968" i="29" s="1"/>
  <c r="F219" i="29"/>
  <c r="D219" i="29" s="1"/>
  <c r="C219" i="29" s="1"/>
  <c r="I219" i="29"/>
  <c r="H219" i="29" s="1"/>
  <c r="E219" i="29" s="1"/>
  <c r="F718" i="29"/>
  <c r="D718" i="29" s="1"/>
  <c r="C718" i="29" s="1"/>
  <c r="I718" i="29"/>
  <c r="H718" i="29" s="1"/>
  <c r="E718" i="29" s="1"/>
  <c r="F288" i="29"/>
  <c r="D288" i="29" s="1"/>
  <c r="C288" i="29" s="1"/>
  <c r="I288" i="29"/>
  <c r="H288" i="29" s="1"/>
  <c r="E288" i="29" s="1"/>
  <c r="F1635" i="29"/>
  <c r="D1635" i="29" s="1"/>
  <c r="C1635" i="29" s="1"/>
  <c r="I1635" i="29"/>
  <c r="H1635" i="29" s="1"/>
  <c r="E1635" i="29" s="1"/>
  <c r="F1944" i="29"/>
  <c r="D1944" i="29" s="1"/>
  <c r="C1944" i="29" s="1"/>
  <c r="I1944" i="29"/>
  <c r="H1944" i="29" s="1"/>
  <c r="E1944" i="29" s="1"/>
  <c r="F2294" i="29"/>
  <c r="D2294" i="29" s="1"/>
  <c r="C2294" i="29" s="1"/>
  <c r="I2294" i="29"/>
  <c r="H2294" i="29" s="1"/>
  <c r="E2294" i="29" s="1"/>
  <c r="F2894" i="29"/>
  <c r="D2894" i="29" s="1"/>
  <c r="C2894" i="29" s="1"/>
  <c r="I2894" i="29"/>
  <c r="H2894" i="29" s="1"/>
  <c r="E2894" i="29" s="1"/>
  <c r="F3456" i="29"/>
  <c r="D3456" i="29" s="1"/>
  <c r="C3456" i="29" s="1"/>
  <c r="I3456" i="29"/>
  <c r="H3456" i="29" s="1"/>
  <c r="E3456" i="29" s="1"/>
  <c r="F3139" i="29"/>
  <c r="D3139" i="29" s="1"/>
  <c r="C3139" i="29" s="1"/>
  <c r="I3139" i="29"/>
  <c r="H3139" i="29" s="1"/>
  <c r="E3139" i="29" s="1"/>
  <c r="F1932" i="29"/>
  <c r="D1932" i="29" s="1"/>
  <c r="C1932" i="29" s="1"/>
  <c r="I1932" i="29"/>
  <c r="H1932" i="29" s="1"/>
  <c r="E1932" i="29" s="1"/>
  <c r="F2315" i="29"/>
  <c r="D2315" i="29" s="1"/>
  <c r="C2315" i="29" s="1"/>
  <c r="I2315" i="29"/>
  <c r="H2315" i="29" s="1"/>
  <c r="E2315" i="29" s="1"/>
  <c r="F436" i="29"/>
  <c r="D436" i="29" s="1"/>
  <c r="C436" i="29" s="1"/>
  <c r="I436" i="29"/>
  <c r="H436" i="29" s="1"/>
  <c r="E436" i="29" s="1"/>
  <c r="F39" i="29"/>
  <c r="D39" i="29" s="1"/>
  <c r="C39" i="29" s="1"/>
  <c r="I39" i="29"/>
  <c r="H39" i="29" s="1"/>
  <c r="E39" i="29" s="1"/>
  <c r="F1161" i="29"/>
  <c r="D1161" i="29" s="1"/>
  <c r="C1161" i="29" s="1"/>
  <c r="I1161" i="29"/>
  <c r="H1161" i="29" s="1"/>
  <c r="E1161" i="29" s="1"/>
  <c r="F412" i="29"/>
  <c r="D412" i="29" s="1"/>
  <c r="C412" i="29" s="1"/>
  <c r="I412" i="29"/>
  <c r="H412" i="29" s="1"/>
  <c r="E412" i="29" s="1"/>
  <c r="F1503" i="29"/>
  <c r="D1503" i="29" s="1"/>
  <c r="C1503" i="29" s="1"/>
  <c r="I1503" i="29"/>
  <c r="H1503" i="29" s="1"/>
  <c r="E1503" i="29" s="1"/>
  <c r="F1841" i="29"/>
  <c r="D1841" i="29" s="1"/>
  <c r="C1841" i="29" s="1"/>
  <c r="I1841" i="29"/>
  <c r="H1841" i="29" s="1"/>
  <c r="E1841" i="29" s="1"/>
  <c r="F2084" i="29"/>
  <c r="D2084" i="29" s="1"/>
  <c r="C2084" i="29" s="1"/>
  <c r="I2084" i="29"/>
  <c r="H2084" i="29" s="1"/>
  <c r="E2084" i="29" s="1"/>
  <c r="F2761" i="29"/>
  <c r="D2761" i="29" s="1"/>
  <c r="C2761" i="29" s="1"/>
  <c r="I2761" i="29"/>
  <c r="H2761" i="29" s="1"/>
  <c r="E2761" i="29" s="1"/>
  <c r="F2389" i="29"/>
  <c r="D2389" i="29" s="1"/>
  <c r="C2389" i="29" s="1"/>
  <c r="I2389" i="29"/>
  <c r="H2389" i="29" s="1"/>
  <c r="E2389" i="29" s="1"/>
  <c r="F2975" i="29"/>
  <c r="D2975" i="29" s="1"/>
  <c r="C2975" i="29" s="1"/>
  <c r="I2975" i="29"/>
  <c r="H2975" i="29" s="1"/>
  <c r="E2975" i="29" s="1"/>
  <c r="F177" i="29"/>
  <c r="D177" i="29" s="1"/>
  <c r="C177" i="29" s="1"/>
  <c r="I177" i="29"/>
  <c r="H177" i="29" s="1"/>
  <c r="E177" i="29" s="1"/>
  <c r="F3349" i="29"/>
  <c r="D3349" i="29" s="1"/>
  <c r="I3349" i="29"/>
  <c r="H3349" i="29" s="1"/>
  <c r="E3349" i="29" s="1"/>
  <c r="F2535" i="29"/>
  <c r="D2535" i="29" s="1"/>
  <c r="C2535" i="29" s="1"/>
  <c r="I2535" i="29"/>
  <c r="H2535" i="29" s="1"/>
  <c r="E2535" i="29" s="1"/>
  <c r="F1902" i="29"/>
  <c r="D1902" i="29" s="1"/>
  <c r="C1902" i="29" s="1"/>
  <c r="I1902" i="29"/>
  <c r="H1902" i="29" s="1"/>
  <c r="E1902" i="29" s="1"/>
  <c r="F709" i="29"/>
  <c r="D709" i="29" s="1"/>
  <c r="C709" i="29" s="1"/>
  <c r="I709" i="29"/>
  <c r="H709" i="29" s="1"/>
  <c r="E709" i="29" s="1"/>
  <c r="F232" i="29"/>
  <c r="D232" i="29" s="1"/>
  <c r="C232" i="29" s="1"/>
  <c r="I232" i="29"/>
  <c r="H232" i="29" s="1"/>
  <c r="E232" i="29" s="1"/>
  <c r="F1098" i="29"/>
  <c r="D1098" i="29" s="1"/>
  <c r="C1098" i="29" s="1"/>
  <c r="I1098" i="29"/>
  <c r="H1098" i="29" s="1"/>
  <c r="E1098" i="29" s="1"/>
  <c r="F605" i="29"/>
  <c r="D605" i="29" s="1"/>
  <c r="C605" i="29" s="1"/>
  <c r="I605" i="29"/>
  <c r="H605" i="29" s="1"/>
  <c r="E605" i="29" s="1"/>
  <c r="F1791" i="29"/>
  <c r="D1791" i="29" s="1"/>
  <c r="C1791" i="29" s="1"/>
  <c r="I1791" i="29"/>
  <c r="H1791" i="29" s="1"/>
  <c r="E1791" i="29" s="1"/>
  <c r="F2018" i="29"/>
  <c r="D2018" i="29" s="1"/>
  <c r="C2018" i="29" s="1"/>
  <c r="I2018" i="29"/>
  <c r="H2018" i="29" s="1"/>
  <c r="E2018" i="29" s="1"/>
  <c r="F578" i="29"/>
  <c r="D578" i="29" s="1"/>
  <c r="C578" i="29" s="1"/>
  <c r="I578" i="29"/>
  <c r="H578" i="29" s="1"/>
  <c r="E578" i="29" s="1"/>
  <c r="F2954" i="29"/>
  <c r="D2954" i="29" s="1"/>
  <c r="C2954" i="29" s="1"/>
  <c r="I2954" i="29"/>
  <c r="H2954" i="29" s="1"/>
  <c r="E2954" i="29" s="1"/>
  <c r="F1974" i="29"/>
  <c r="D1974" i="29" s="1"/>
  <c r="C1974" i="29" s="1"/>
  <c r="I1974" i="29"/>
  <c r="H1974" i="29" s="1"/>
  <c r="E1974" i="29" s="1"/>
  <c r="F2976" i="29"/>
  <c r="D2976" i="29" s="1"/>
  <c r="C2976" i="29" s="1"/>
  <c r="I2976" i="29"/>
  <c r="H2976" i="29" s="1"/>
  <c r="E2976" i="29" s="1"/>
  <c r="F2374" i="29"/>
  <c r="D2374" i="29" s="1"/>
  <c r="C2374" i="29" s="1"/>
  <c r="I2374" i="29"/>
  <c r="H2374" i="29" s="1"/>
  <c r="E2374" i="29" s="1"/>
  <c r="F3315" i="29"/>
  <c r="D3315" i="29" s="1"/>
  <c r="I3315" i="29"/>
  <c r="H3315" i="29" s="1"/>
  <c r="E3315" i="29" s="1"/>
  <c r="F3302" i="29"/>
  <c r="D3302" i="29" s="1"/>
  <c r="I3302" i="29"/>
  <c r="H3302" i="29" s="1"/>
  <c r="E3302" i="29" s="1"/>
  <c r="F323" i="29"/>
  <c r="D323" i="29" s="1"/>
  <c r="C323" i="29" s="1"/>
  <c r="I323" i="29"/>
  <c r="H323" i="29" s="1"/>
  <c r="E323" i="29" s="1"/>
  <c r="F902" i="29"/>
  <c r="D902" i="29" s="1"/>
  <c r="C902" i="29" s="1"/>
  <c r="I902" i="29"/>
  <c r="H902" i="29" s="1"/>
  <c r="E902" i="29" s="1"/>
  <c r="F425" i="29"/>
  <c r="D425" i="29" s="1"/>
  <c r="C425" i="29" s="1"/>
  <c r="I425" i="29"/>
  <c r="H425" i="29" s="1"/>
  <c r="E425" i="29" s="1"/>
  <c r="F1291" i="29"/>
  <c r="D1291" i="29" s="1"/>
  <c r="C1291" i="29" s="1"/>
  <c r="I1291" i="29"/>
  <c r="H1291" i="29" s="1"/>
  <c r="E1291" i="29" s="1"/>
  <c r="F767" i="29"/>
  <c r="D767" i="29" s="1"/>
  <c r="C767" i="29" s="1"/>
  <c r="I767" i="29"/>
  <c r="H767" i="29" s="1"/>
  <c r="E767" i="29" s="1"/>
  <c r="F33" i="29"/>
  <c r="D33" i="29" s="1"/>
  <c r="C33" i="29" s="1"/>
  <c r="I33" i="29"/>
  <c r="H33" i="29" s="1"/>
  <c r="E33" i="29" s="1"/>
  <c r="F1042" i="29"/>
  <c r="D1042" i="29" s="1"/>
  <c r="C1042" i="29" s="1"/>
  <c r="I1042" i="29"/>
  <c r="H1042" i="29" s="1"/>
  <c r="E1042" i="29" s="1"/>
  <c r="F1723" i="29"/>
  <c r="D1723" i="29" s="1"/>
  <c r="C1723" i="29" s="1"/>
  <c r="I1723" i="29"/>
  <c r="H1723" i="29" s="1"/>
  <c r="E1723" i="29" s="1"/>
  <c r="F3420" i="29"/>
  <c r="D3420" i="29" s="1"/>
  <c r="I3420" i="29"/>
  <c r="H3420" i="29" s="1"/>
  <c r="E3420" i="29" s="1"/>
  <c r="F2118" i="29"/>
  <c r="D2118" i="29" s="1"/>
  <c r="C2118" i="29" s="1"/>
  <c r="I2118" i="29"/>
  <c r="H2118" i="29" s="1"/>
  <c r="E2118" i="29" s="1"/>
  <c r="F3313" i="29"/>
  <c r="D3313" i="29" s="1"/>
  <c r="I3313" i="29"/>
  <c r="H3313" i="29" s="1"/>
  <c r="E3313" i="29" s="1"/>
  <c r="F3125" i="29"/>
  <c r="D3125" i="29" s="1"/>
  <c r="C3125" i="29" s="1"/>
  <c r="I3125" i="29"/>
  <c r="H3125" i="29" s="1"/>
  <c r="E3125" i="29" s="1"/>
  <c r="F3291" i="29"/>
  <c r="D3291" i="29" s="1"/>
  <c r="I3291" i="29"/>
  <c r="H3291" i="29" s="1"/>
  <c r="E3291" i="29" s="1"/>
  <c r="F2583" i="29"/>
  <c r="D2583" i="29" s="1"/>
  <c r="C2583" i="29" s="1"/>
  <c r="I2583" i="29"/>
  <c r="H2583" i="29" s="1"/>
  <c r="E2583" i="29" s="1"/>
  <c r="F229" i="29"/>
  <c r="D229" i="29" s="1"/>
  <c r="C229" i="29" s="1"/>
  <c r="I229" i="29"/>
  <c r="H229" i="29" s="1"/>
  <c r="E229" i="29" s="1"/>
  <c r="F1111" i="29"/>
  <c r="D1111" i="29" s="1"/>
  <c r="C1111" i="29" s="1"/>
  <c r="I1111" i="29"/>
  <c r="H1111" i="29" s="1"/>
  <c r="E1111" i="29" s="1"/>
  <c r="F618" i="29"/>
  <c r="D618" i="29" s="1"/>
  <c r="C618" i="29" s="1"/>
  <c r="I618" i="29"/>
  <c r="H618" i="29" s="1"/>
  <c r="E618" i="29" s="1"/>
  <c r="F125" i="29"/>
  <c r="D125" i="29" s="1"/>
  <c r="C125" i="29" s="1"/>
  <c r="I125" i="29"/>
  <c r="H125" i="29" s="1"/>
  <c r="E125" i="29" s="1"/>
  <c r="F929" i="29"/>
  <c r="D929" i="29" s="1"/>
  <c r="C929" i="29" s="1"/>
  <c r="I929" i="29"/>
  <c r="H929" i="29" s="1"/>
  <c r="E929" i="29" s="1"/>
  <c r="F1476" i="29"/>
  <c r="D1476" i="29" s="1"/>
  <c r="C1476" i="29" s="1"/>
  <c r="I1476" i="29"/>
  <c r="H1476" i="29" s="1"/>
  <c r="E1476" i="29" s="1"/>
  <c r="F800" i="29"/>
  <c r="D800" i="29" s="1"/>
  <c r="C800" i="29" s="1"/>
  <c r="I800" i="29"/>
  <c r="H800" i="29" s="1"/>
  <c r="E800" i="29" s="1"/>
  <c r="F2474" i="29"/>
  <c r="D2474" i="29" s="1"/>
  <c r="C2474" i="29" s="1"/>
  <c r="I2474" i="29"/>
  <c r="H2474" i="29" s="1"/>
  <c r="E2474" i="29" s="1"/>
  <c r="F3485" i="29"/>
  <c r="D3485" i="29" s="1"/>
  <c r="C3485" i="29" s="1"/>
  <c r="I3485" i="29"/>
  <c r="H3485" i="29" s="1"/>
  <c r="E3485" i="29" s="1"/>
  <c r="F2496" i="29"/>
  <c r="D2496" i="29" s="1"/>
  <c r="C2496" i="29" s="1"/>
  <c r="I2496" i="29"/>
  <c r="H2496" i="29" s="1"/>
  <c r="E2496" i="29" s="1"/>
  <c r="F2010" i="29"/>
  <c r="D2010" i="29" s="1"/>
  <c r="C2010" i="29" s="1"/>
  <c r="I2010" i="29"/>
  <c r="H2010" i="29" s="1"/>
  <c r="E2010" i="29" s="1"/>
  <c r="F2699" i="29"/>
  <c r="D2699" i="29" s="1"/>
  <c r="C2699" i="29" s="1"/>
  <c r="I2699" i="29"/>
  <c r="H2699" i="29" s="1"/>
  <c r="E2699" i="29" s="1"/>
  <c r="F2676" i="29"/>
  <c r="D2676" i="29" s="1"/>
  <c r="C2676" i="29" s="1"/>
  <c r="I2676" i="29"/>
  <c r="H2676" i="29" s="1"/>
  <c r="E2676" i="29" s="1"/>
  <c r="F2240" i="29"/>
  <c r="D2240" i="29" s="1"/>
  <c r="C2240" i="29" s="1"/>
  <c r="I2240" i="29"/>
  <c r="H2240" i="29" s="1"/>
  <c r="E2240" i="29" s="1"/>
  <c r="F422" i="29"/>
  <c r="D422" i="29" s="1"/>
  <c r="C422" i="29" s="1"/>
  <c r="I422" i="29"/>
  <c r="H422" i="29" s="1"/>
  <c r="E422" i="29" s="1"/>
  <c r="F1560" i="29"/>
  <c r="D1560" i="29" s="1"/>
  <c r="C1560" i="29" s="1"/>
  <c r="I1560" i="29"/>
  <c r="H1560" i="29" s="1"/>
  <c r="E1560" i="29" s="1"/>
  <c r="F811" i="29"/>
  <c r="D811" i="29" s="1"/>
  <c r="C811" i="29" s="1"/>
  <c r="I811" i="29"/>
  <c r="H811" i="29" s="1"/>
  <c r="E811" i="29" s="1"/>
  <c r="F287" i="29"/>
  <c r="D287" i="29" s="1"/>
  <c r="C287" i="29" s="1"/>
  <c r="I287" i="29"/>
  <c r="H287" i="29" s="1"/>
  <c r="E287" i="29" s="1"/>
  <c r="F1744" i="29"/>
  <c r="D1744" i="29" s="1"/>
  <c r="C1744" i="29" s="1"/>
  <c r="I1744" i="29"/>
  <c r="H1744" i="29" s="1"/>
  <c r="E1744" i="29" s="1"/>
  <c r="F2227" i="29"/>
  <c r="D2227" i="29" s="1"/>
  <c r="C2227" i="29" s="1"/>
  <c r="I2227" i="29"/>
  <c r="H2227" i="29" s="1"/>
  <c r="E2227" i="29" s="1"/>
  <c r="F417" i="29"/>
  <c r="D417" i="29" s="1"/>
  <c r="C417" i="29" s="1"/>
  <c r="I417" i="29"/>
  <c r="H417" i="29" s="1"/>
  <c r="E417" i="29" s="1"/>
  <c r="F2940" i="29"/>
  <c r="D2940" i="29" s="1"/>
  <c r="C2940" i="29" s="1"/>
  <c r="I2940" i="29"/>
  <c r="H2940" i="29" s="1"/>
  <c r="E2940" i="29" s="1"/>
  <c r="I3486" i="29"/>
  <c r="H3486" i="29" s="1"/>
  <c r="E3486" i="29" s="1"/>
  <c r="F3486" i="29"/>
  <c r="D3486" i="29" s="1"/>
  <c r="C3486" i="29" s="1"/>
  <c r="F2577" i="29"/>
  <c r="D2577" i="29" s="1"/>
  <c r="C2577" i="29" s="1"/>
  <c r="I2577" i="29"/>
  <c r="H2577" i="29" s="1"/>
  <c r="E2577" i="29" s="1"/>
  <c r="F2352" i="29"/>
  <c r="D2352" i="29" s="1"/>
  <c r="C2352" i="29" s="1"/>
  <c r="I2352" i="29"/>
  <c r="H2352" i="29" s="1"/>
  <c r="E2352" i="29" s="1"/>
  <c r="F2779" i="29"/>
  <c r="D2779" i="29" s="1"/>
  <c r="C2779" i="29" s="1"/>
  <c r="I2779" i="29"/>
  <c r="H2779" i="29" s="1"/>
  <c r="E2779" i="29" s="1"/>
  <c r="F1781" i="29"/>
  <c r="D1781" i="29" s="1"/>
  <c r="C1781" i="29" s="1"/>
  <c r="I1781" i="29"/>
  <c r="H1781" i="29" s="1"/>
  <c r="E1781" i="29" s="1"/>
  <c r="F772" i="29"/>
  <c r="D772" i="29" s="1"/>
  <c r="C772" i="29" s="1"/>
  <c r="I772" i="29"/>
  <c r="H772" i="29" s="1"/>
  <c r="E772" i="29" s="1"/>
  <c r="F375" i="29"/>
  <c r="D375" i="29" s="1"/>
  <c r="C375" i="29" s="1"/>
  <c r="I375" i="29"/>
  <c r="H375" i="29" s="1"/>
  <c r="E375" i="29" s="1"/>
  <c r="F1497" i="29"/>
  <c r="D1497" i="29" s="1"/>
  <c r="C1497" i="29" s="1"/>
  <c r="I1497" i="29"/>
  <c r="H1497" i="29" s="1"/>
  <c r="E1497" i="29" s="1"/>
  <c r="F748" i="29"/>
  <c r="D748" i="29" s="1"/>
  <c r="C748" i="29" s="1"/>
  <c r="I748" i="29"/>
  <c r="H748" i="29" s="1"/>
  <c r="E748" i="29" s="1"/>
  <c r="F925" i="29"/>
  <c r="D925" i="29" s="1"/>
  <c r="C925" i="29" s="1"/>
  <c r="I925" i="29"/>
  <c r="H925" i="29" s="1"/>
  <c r="E925" i="29" s="1"/>
  <c r="F2177" i="29"/>
  <c r="D2177" i="29" s="1"/>
  <c r="C2177" i="29" s="1"/>
  <c r="I2177" i="29"/>
  <c r="H2177" i="29" s="1"/>
  <c r="E2177" i="29" s="1"/>
  <c r="F2420" i="29"/>
  <c r="D2420" i="29" s="1"/>
  <c r="C2420" i="29" s="1"/>
  <c r="I2420" i="29"/>
  <c r="H2420" i="29" s="1"/>
  <c r="E2420" i="29" s="1"/>
  <c r="F3097" i="29"/>
  <c r="D3097" i="29" s="1"/>
  <c r="C3097" i="29" s="1"/>
  <c r="I3097" i="29"/>
  <c r="H3097" i="29" s="1"/>
  <c r="E3097" i="29" s="1"/>
  <c r="F2749" i="29"/>
  <c r="D2749" i="29" s="1"/>
  <c r="C2749" i="29" s="1"/>
  <c r="I2749" i="29"/>
  <c r="H2749" i="29" s="1"/>
  <c r="E2749" i="29" s="1"/>
  <c r="F2173" i="29"/>
  <c r="D2173" i="29" s="1"/>
  <c r="C2173" i="29" s="1"/>
  <c r="I2173" i="29"/>
  <c r="H2173" i="29" s="1"/>
  <c r="E2173" i="29" s="1"/>
  <c r="F2914" i="29"/>
  <c r="D2914" i="29" s="1"/>
  <c r="C2914" i="29" s="1"/>
  <c r="I2914" i="29"/>
  <c r="H2914" i="29" s="1"/>
  <c r="E2914" i="29" s="1"/>
  <c r="F2726" i="29"/>
  <c r="D2726" i="29" s="1"/>
  <c r="C2726" i="29" s="1"/>
  <c r="I2726" i="29"/>
  <c r="H2726" i="29" s="1"/>
  <c r="E2726" i="29" s="1"/>
  <c r="F2664" i="29"/>
  <c r="D2664" i="29" s="1"/>
  <c r="C2664" i="29" s="1"/>
  <c r="I2664" i="29"/>
  <c r="H2664" i="29" s="1"/>
  <c r="E2664" i="29" s="1"/>
  <c r="F2427" i="29"/>
  <c r="D2427" i="29" s="1"/>
  <c r="C2427" i="29" s="1"/>
  <c r="I2427" i="29"/>
  <c r="H2427" i="29" s="1"/>
  <c r="E2427" i="29" s="1"/>
  <c r="F1045" i="29"/>
  <c r="D1045" i="29" s="1"/>
  <c r="C1045" i="29" s="1"/>
  <c r="I1045" i="29"/>
  <c r="H1045" i="29" s="1"/>
  <c r="E1045" i="29" s="1"/>
  <c r="F568" i="29"/>
  <c r="D568" i="29" s="1"/>
  <c r="C568" i="29" s="1"/>
  <c r="I568" i="29"/>
  <c r="H568" i="29" s="1"/>
  <c r="E568" i="29" s="1"/>
  <c r="F1434" i="29"/>
  <c r="D1434" i="29" s="1"/>
  <c r="C1434" i="29" s="1"/>
  <c r="I1434" i="29"/>
  <c r="H1434" i="29" s="1"/>
  <c r="E1434" i="29" s="1"/>
  <c r="F318" i="29"/>
  <c r="D318" i="29" s="1"/>
  <c r="C318" i="29" s="1"/>
  <c r="I318" i="29"/>
  <c r="H318" i="29" s="1"/>
  <c r="E318" i="29" s="1"/>
  <c r="F2127" i="29"/>
  <c r="D2127" i="29" s="1"/>
  <c r="C2127" i="29" s="1"/>
  <c r="I2127" i="29"/>
  <c r="H2127" i="29" s="1"/>
  <c r="E2127" i="29" s="1"/>
  <c r="F688" i="29"/>
  <c r="D688" i="29" s="1"/>
  <c r="C688" i="29" s="1"/>
  <c r="I688" i="29"/>
  <c r="H688" i="29" s="1"/>
  <c r="E688" i="29" s="1"/>
  <c r="F1489" i="29"/>
  <c r="D1489" i="29" s="1"/>
  <c r="C1489" i="29" s="1"/>
  <c r="I1489" i="29"/>
  <c r="H1489" i="29" s="1"/>
  <c r="E1489" i="29" s="1"/>
  <c r="F1495" i="29"/>
  <c r="D1495" i="29" s="1"/>
  <c r="C1495" i="29" s="1"/>
  <c r="I1495" i="29"/>
  <c r="H1495" i="29" s="1"/>
  <c r="E1495" i="29" s="1"/>
  <c r="F2750" i="29"/>
  <c r="D2750" i="29" s="1"/>
  <c r="C2750" i="29" s="1"/>
  <c r="I2750" i="29"/>
  <c r="H2750" i="29" s="1"/>
  <c r="E2750" i="29" s="1"/>
  <c r="F1865" i="29"/>
  <c r="D1865" i="29" s="1"/>
  <c r="C1865" i="29" s="1"/>
  <c r="I1865" i="29"/>
  <c r="H1865" i="29" s="1"/>
  <c r="E1865" i="29" s="1"/>
  <c r="F1310" i="29"/>
  <c r="D1310" i="29" s="1"/>
  <c r="C1310" i="29" s="1"/>
  <c r="I1310" i="29"/>
  <c r="H1310" i="29" s="1"/>
  <c r="E1310" i="29" s="1"/>
  <c r="F2584" i="29"/>
  <c r="D2584" i="29" s="1"/>
  <c r="C2584" i="29" s="1"/>
  <c r="I2584" i="29"/>
  <c r="H2584" i="29" s="1"/>
  <c r="E2584" i="29" s="1"/>
  <c r="I3444" i="29"/>
  <c r="H3444" i="29" s="1"/>
  <c r="E3444" i="29" s="1"/>
  <c r="F3444" i="29"/>
  <c r="D3444" i="29" s="1"/>
  <c r="C3444" i="29" s="1"/>
  <c r="F147" i="29"/>
  <c r="D147" i="29" s="1"/>
  <c r="C147" i="29" s="1"/>
  <c r="I147" i="29"/>
  <c r="H147" i="29" s="1"/>
  <c r="E147" i="29" s="1"/>
  <c r="F726" i="29"/>
  <c r="D726" i="29" s="1"/>
  <c r="C726" i="29" s="1"/>
  <c r="I726" i="29"/>
  <c r="H726" i="29" s="1"/>
  <c r="E726" i="29" s="1"/>
  <c r="F249" i="29"/>
  <c r="D249" i="29" s="1"/>
  <c r="C249" i="29" s="1"/>
  <c r="I249" i="29"/>
  <c r="H249" i="29" s="1"/>
  <c r="E249" i="29" s="1"/>
  <c r="F1115" i="29"/>
  <c r="D1115" i="29" s="1"/>
  <c r="C1115" i="29" s="1"/>
  <c r="I1115" i="29"/>
  <c r="H1115" i="29" s="1"/>
  <c r="E1115" i="29" s="1"/>
  <c r="F591" i="29"/>
  <c r="D591" i="29" s="1"/>
  <c r="C591" i="29" s="1"/>
  <c r="I591" i="29"/>
  <c r="H591" i="29" s="1"/>
  <c r="E591" i="29" s="1"/>
  <c r="F2048" i="29"/>
  <c r="D2048" i="29" s="1"/>
  <c r="C2048" i="29" s="1"/>
  <c r="I2048" i="29"/>
  <c r="H2048" i="29" s="1"/>
  <c r="E2048" i="29" s="1"/>
  <c r="F386" i="29"/>
  <c r="D386" i="29" s="1"/>
  <c r="C386" i="29" s="1"/>
  <c r="I386" i="29"/>
  <c r="H386" i="29" s="1"/>
  <c r="E386" i="29" s="1"/>
  <c r="F765" i="29"/>
  <c r="D765" i="29" s="1"/>
  <c r="C765" i="29" s="1"/>
  <c r="I765" i="29"/>
  <c r="H765" i="29" s="1"/>
  <c r="E765" i="29" s="1"/>
  <c r="F3244" i="29"/>
  <c r="D3244" i="29" s="1"/>
  <c r="I3244" i="29"/>
  <c r="H3244" i="29" s="1"/>
  <c r="E3244" i="29" s="1"/>
  <c r="F2251" i="29"/>
  <c r="D2251" i="29" s="1"/>
  <c r="C2251" i="29" s="1"/>
  <c r="I2251" i="29"/>
  <c r="H2251" i="29" s="1"/>
  <c r="E2251" i="29" s="1"/>
  <c r="F3137" i="29"/>
  <c r="D3137" i="29" s="1"/>
  <c r="C3137" i="29" s="1"/>
  <c r="I3137" i="29"/>
  <c r="H3137" i="29" s="1"/>
  <c r="E3137" i="29" s="1"/>
  <c r="F2949" i="29"/>
  <c r="D2949" i="29" s="1"/>
  <c r="C2949" i="29" s="1"/>
  <c r="I2949" i="29"/>
  <c r="H2949" i="29" s="1"/>
  <c r="E2949" i="29" s="1"/>
  <c r="I3492" i="29"/>
  <c r="H3492" i="29" s="1"/>
  <c r="E3492" i="29" s="1"/>
  <c r="F3492" i="29"/>
  <c r="D3492" i="29" s="1"/>
  <c r="C3492" i="29" s="1"/>
  <c r="F770" i="29"/>
  <c r="D770" i="29" s="1"/>
  <c r="C770" i="29" s="1"/>
  <c r="I770" i="29"/>
  <c r="H770" i="29" s="1"/>
  <c r="E770" i="29" s="1"/>
  <c r="F52" i="29"/>
  <c r="D52" i="29" s="1"/>
  <c r="C52" i="29" s="1"/>
  <c r="I52" i="29"/>
  <c r="H52" i="29" s="1"/>
  <c r="E52" i="29" s="1"/>
  <c r="F1254" i="29"/>
  <c r="D1254" i="29" s="1"/>
  <c r="C1254" i="29" s="1"/>
  <c r="I1254" i="29"/>
  <c r="H1254" i="29" s="1"/>
  <c r="E1254" i="29" s="1"/>
  <c r="F777" i="29"/>
  <c r="D777" i="29" s="1"/>
  <c r="C777" i="29" s="1"/>
  <c r="I777" i="29"/>
  <c r="H777" i="29" s="1"/>
  <c r="E777" i="29" s="1"/>
  <c r="F28" i="29"/>
  <c r="D28" i="29" s="1"/>
  <c r="C28" i="29" s="1"/>
  <c r="I28" i="29"/>
  <c r="H28" i="29" s="1"/>
  <c r="E28" i="29" s="1"/>
  <c r="F1119" i="29"/>
  <c r="D1119" i="29" s="1"/>
  <c r="C1119" i="29" s="1"/>
  <c r="I1119" i="29"/>
  <c r="H1119" i="29" s="1"/>
  <c r="E1119" i="29" s="1"/>
  <c r="F1328" i="29"/>
  <c r="D1328" i="29" s="1"/>
  <c r="C1328" i="29" s="1"/>
  <c r="I1328" i="29"/>
  <c r="H1328" i="29" s="1"/>
  <c r="E1328" i="29" s="1"/>
  <c r="F1700" i="29"/>
  <c r="D1700" i="29" s="1"/>
  <c r="C1700" i="29" s="1"/>
  <c r="I1700" i="29"/>
  <c r="H1700" i="29" s="1"/>
  <c r="E1700" i="29" s="1"/>
  <c r="F2334" i="29"/>
  <c r="D2334" i="29" s="1"/>
  <c r="C2334" i="29" s="1"/>
  <c r="I2334" i="29"/>
  <c r="H2334" i="29" s="1"/>
  <c r="E2334" i="29" s="1"/>
  <c r="F2199" i="29"/>
  <c r="D2199" i="29" s="1"/>
  <c r="C2199" i="29" s="1"/>
  <c r="I2199" i="29"/>
  <c r="H2199" i="29" s="1"/>
  <c r="E2199" i="29" s="1"/>
  <c r="F3103" i="29"/>
  <c r="D3103" i="29" s="1"/>
  <c r="C3103" i="29" s="1"/>
  <c r="I3103" i="29"/>
  <c r="H3103" i="29" s="1"/>
  <c r="E3103" i="29" s="1"/>
  <c r="F1458" i="29"/>
  <c r="D1458" i="29" s="1"/>
  <c r="C1458" i="29" s="1"/>
  <c r="I1458" i="29"/>
  <c r="H1458" i="29" s="1"/>
  <c r="E1458" i="29" s="1"/>
  <c r="F3477" i="29"/>
  <c r="D3477" i="29" s="1"/>
  <c r="C3477" i="29" s="1"/>
  <c r="I3477" i="29"/>
  <c r="H3477" i="29" s="1"/>
  <c r="E3477" i="29" s="1"/>
  <c r="F1721" i="29"/>
  <c r="D1721" i="29" s="1"/>
  <c r="C1721" i="29" s="1"/>
  <c r="I1721" i="29"/>
  <c r="H1721" i="29" s="1"/>
  <c r="E1721" i="29" s="1"/>
  <c r="F3193" i="29"/>
  <c r="D3193" i="29" s="1"/>
  <c r="I3193" i="29"/>
  <c r="H3193" i="29" s="1"/>
  <c r="E3193" i="29" s="1"/>
  <c r="F325" i="29"/>
  <c r="D325" i="29" s="1"/>
  <c r="C325" i="29" s="1"/>
  <c r="I325" i="29"/>
  <c r="H325" i="29" s="1"/>
  <c r="E325" i="29" s="1"/>
  <c r="F1207" i="29"/>
  <c r="D1207" i="29" s="1"/>
  <c r="C1207" i="29" s="1"/>
  <c r="I1207" i="29"/>
  <c r="H1207" i="29" s="1"/>
  <c r="E1207" i="29" s="1"/>
  <c r="F714" i="29"/>
  <c r="D714" i="29" s="1"/>
  <c r="C714" i="29" s="1"/>
  <c r="I714" i="29"/>
  <c r="H714" i="29" s="1"/>
  <c r="E714" i="29" s="1"/>
  <c r="F221" i="29"/>
  <c r="D221" i="29" s="1"/>
  <c r="C221" i="29" s="1"/>
  <c r="I221" i="29"/>
  <c r="H221" i="29" s="1"/>
  <c r="E221" i="29" s="1"/>
  <c r="F1201" i="29"/>
  <c r="D1201" i="29" s="1"/>
  <c r="C1201" i="29" s="1"/>
  <c r="I1201" i="29"/>
  <c r="H1201" i="29" s="1"/>
  <c r="E1201" i="29" s="1"/>
  <c r="F1634" i="29"/>
  <c r="D1634" i="29" s="1"/>
  <c r="C1634" i="29" s="1"/>
  <c r="I1634" i="29"/>
  <c r="H1634" i="29" s="1"/>
  <c r="E1634" i="29" s="1"/>
  <c r="F1090" i="29"/>
  <c r="D1090" i="29" s="1"/>
  <c r="C1090" i="29" s="1"/>
  <c r="I1090" i="29"/>
  <c r="H1090" i="29" s="1"/>
  <c r="E1090" i="29" s="1"/>
  <c r="F2570" i="29"/>
  <c r="D2570" i="29" s="1"/>
  <c r="C2570" i="29" s="1"/>
  <c r="I2570" i="29"/>
  <c r="H2570" i="29" s="1"/>
  <c r="E2570" i="29" s="1"/>
  <c r="F2201" i="29"/>
  <c r="D2201" i="29" s="1"/>
  <c r="C2201" i="29" s="1"/>
  <c r="I2201" i="29"/>
  <c r="H2201" i="29" s="1"/>
  <c r="E2201" i="29" s="1"/>
  <c r="F2848" i="29"/>
  <c r="D2848" i="29" s="1"/>
  <c r="C2848" i="29" s="1"/>
  <c r="I2848" i="29"/>
  <c r="H2848" i="29" s="1"/>
  <c r="E2848" i="29" s="1"/>
  <c r="F2182" i="29"/>
  <c r="D2182" i="29" s="1"/>
  <c r="C2182" i="29" s="1"/>
  <c r="I2182" i="29"/>
  <c r="H2182" i="29" s="1"/>
  <c r="E2182" i="29" s="1"/>
  <c r="F3058" i="29"/>
  <c r="D3058" i="29" s="1"/>
  <c r="C3058" i="29" s="1"/>
  <c r="I3058" i="29"/>
  <c r="H3058" i="29" s="1"/>
  <c r="E3058" i="29" s="1"/>
  <c r="F3354" i="29"/>
  <c r="D3354" i="29" s="1"/>
  <c r="I3354" i="29"/>
  <c r="H3354" i="29" s="1"/>
  <c r="E3354" i="29" s="1"/>
  <c r="F2218" i="29"/>
  <c r="D2218" i="29" s="1"/>
  <c r="C2218" i="29" s="1"/>
  <c r="I2218" i="29"/>
  <c r="H2218" i="29" s="1"/>
  <c r="E2218" i="29" s="1"/>
  <c r="F1365" i="29"/>
  <c r="D1365" i="29" s="1"/>
  <c r="C1365" i="29" s="1"/>
  <c r="I1365" i="29"/>
  <c r="H1365" i="29" s="1"/>
  <c r="E1365" i="29" s="1"/>
  <c r="F888" i="29"/>
  <c r="D888" i="29" s="1"/>
  <c r="C888" i="29" s="1"/>
  <c r="I888" i="29"/>
  <c r="H888" i="29" s="1"/>
  <c r="E888" i="29" s="1"/>
  <c r="F139" i="29"/>
  <c r="D139" i="29" s="1"/>
  <c r="C139" i="29" s="1"/>
  <c r="I139" i="29"/>
  <c r="H139" i="29" s="1"/>
  <c r="E139" i="29" s="1"/>
  <c r="F638" i="29"/>
  <c r="D638" i="29" s="1"/>
  <c r="C638" i="29" s="1"/>
  <c r="I638" i="29"/>
  <c r="H638" i="29" s="1"/>
  <c r="E638" i="29" s="1"/>
  <c r="F2447" i="29"/>
  <c r="D2447" i="29" s="1"/>
  <c r="C2447" i="29" s="1"/>
  <c r="I2447" i="29"/>
  <c r="H2447" i="29" s="1"/>
  <c r="E2447" i="29" s="1"/>
  <c r="F1507" i="29"/>
  <c r="D1507" i="29" s="1"/>
  <c r="C1507" i="29" s="1"/>
  <c r="I1507" i="29"/>
  <c r="H1507" i="29" s="1"/>
  <c r="E1507" i="29" s="1"/>
  <c r="F1864" i="29"/>
  <c r="D1864" i="29" s="1"/>
  <c r="C1864" i="29" s="1"/>
  <c r="I1864" i="29"/>
  <c r="H1864" i="29" s="1"/>
  <c r="E1864" i="29" s="1"/>
  <c r="F2169" i="29"/>
  <c r="D2169" i="29" s="1"/>
  <c r="C2169" i="29" s="1"/>
  <c r="I2169" i="29"/>
  <c r="H2169" i="29" s="1"/>
  <c r="E2169" i="29" s="1"/>
  <c r="F3070" i="29"/>
  <c r="D3070" i="29" s="1"/>
  <c r="C3070" i="29" s="1"/>
  <c r="I3070" i="29"/>
  <c r="H3070" i="29" s="1"/>
  <c r="E3070" i="29" s="1"/>
  <c r="F1278" i="29"/>
  <c r="D1278" i="29" s="1"/>
  <c r="C1278" i="29" s="1"/>
  <c r="I1278" i="29"/>
  <c r="H1278" i="29" s="1"/>
  <c r="E1278" i="29" s="1"/>
  <c r="F3059" i="29"/>
  <c r="D3059" i="29" s="1"/>
  <c r="C3059" i="29" s="1"/>
  <c r="I3059" i="29"/>
  <c r="H3059" i="29" s="1"/>
  <c r="E3059" i="29" s="1"/>
  <c r="F273" i="29"/>
  <c r="D273" i="29" s="1"/>
  <c r="C273" i="29" s="1"/>
  <c r="I273" i="29"/>
  <c r="H273" i="29" s="1"/>
  <c r="E273" i="29" s="1"/>
  <c r="F2807" i="29"/>
  <c r="D2807" i="29" s="1"/>
  <c r="C2807" i="29" s="1"/>
  <c r="I2807" i="29"/>
  <c r="H2807" i="29" s="1"/>
  <c r="E2807" i="29" s="1"/>
  <c r="F2552" i="29"/>
  <c r="D2552" i="29" s="1"/>
  <c r="C2552" i="29" s="1"/>
  <c r="I2552" i="29"/>
  <c r="H2552" i="29" s="1"/>
  <c r="E2552" i="29" s="1"/>
  <c r="F278" i="29"/>
  <c r="D278" i="29" s="1"/>
  <c r="C278" i="29" s="1"/>
  <c r="I278" i="29"/>
  <c r="H278" i="29" s="1"/>
  <c r="E278" i="29" s="1"/>
  <c r="F1416" i="29"/>
  <c r="D1416" i="29" s="1"/>
  <c r="C1416" i="29" s="1"/>
  <c r="I1416" i="29"/>
  <c r="H1416" i="29" s="1"/>
  <c r="E1416" i="29" s="1"/>
  <c r="F667" i="29"/>
  <c r="D667" i="29" s="1"/>
  <c r="C667" i="29" s="1"/>
  <c r="I667" i="29"/>
  <c r="H667" i="29" s="1"/>
  <c r="E667" i="29" s="1"/>
  <c r="F143" i="29"/>
  <c r="D143" i="29" s="1"/>
  <c r="C143" i="29" s="1"/>
  <c r="I143" i="29"/>
  <c r="H143" i="29" s="1"/>
  <c r="E143" i="29" s="1"/>
  <c r="F1587" i="29"/>
  <c r="D1587" i="29" s="1"/>
  <c r="C1587" i="29" s="1"/>
  <c r="I1587" i="29"/>
  <c r="H1587" i="29" s="1"/>
  <c r="E1587" i="29" s="1"/>
  <c r="F2083" i="29"/>
  <c r="D2083" i="29" s="1"/>
  <c r="C2083" i="29" s="1"/>
  <c r="I2083" i="29"/>
  <c r="H2083" i="29" s="1"/>
  <c r="E2083" i="29" s="1"/>
  <c r="F2392" i="29"/>
  <c r="D2392" i="29" s="1"/>
  <c r="C2392" i="29" s="1"/>
  <c r="I2392" i="29"/>
  <c r="H2392" i="29" s="1"/>
  <c r="E2392" i="29" s="1"/>
  <c r="F2796" i="29"/>
  <c r="D2796" i="29" s="1"/>
  <c r="C2796" i="29" s="1"/>
  <c r="I2796" i="29"/>
  <c r="H2796" i="29" s="1"/>
  <c r="E2796" i="29" s="1"/>
  <c r="F3342" i="29"/>
  <c r="D3342" i="29" s="1"/>
  <c r="I3342" i="29"/>
  <c r="H3342" i="29" s="1"/>
  <c r="E3342" i="29" s="1"/>
  <c r="F2007" i="29"/>
  <c r="D2007" i="29" s="1"/>
  <c r="C2007" i="29" s="1"/>
  <c r="I2007" i="29"/>
  <c r="H2007" i="29" s="1"/>
  <c r="E2007" i="29" s="1"/>
  <c r="F1654" i="29"/>
  <c r="D1654" i="29" s="1"/>
  <c r="C1654" i="29" s="1"/>
  <c r="I1654" i="29"/>
  <c r="H1654" i="29" s="1"/>
  <c r="E1654" i="29" s="1"/>
  <c r="F2904" i="29"/>
  <c r="D2904" i="29" s="1"/>
  <c r="C2904" i="29" s="1"/>
  <c r="I2904" i="29"/>
  <c r="H2904" i="29" s="1"/>
  <c r="E2904" i="29" s="1"/>
  <c r="I3446" i="29"/>
  <c r="H3446" i="29" s="1"/>
  <c r="E3446" i="29" s="1"/>
  <c r="F3446" i="29"/>
  <c r="D3446" i="29" s="1"/>
  <c r="C3446" i="29" s="1"/>
  <c r="F483" i="29"/>
  <c r="D483" i="29" s="1"/>
  <c r="C483" i="29" s="1"/>
  <c r="I483" i="29"/>
  <c r="H483" i="29" s="1"/>
  <c r="E483" i="29" s="1"/>
  <c r="F1062" i="29"/>
  <c r="D1062" i="29" s="1"/>
  <c r="C1062" i="29" s="1"/>
  <c r="I1062" i="29"/>
  <c r="H1062" i="29" s="1"/>
  <c r="E1062" i="29" s="1"/>
  <c r="F585" i="29"/>
  <c r="D585" i="29" s="1"/>
  <c r="C585" i="29" s="1"/>
  <c r="I585" i="29"/>
  <c r="H585" i="29" s="1"/>
  <c r="E585" i="29" s="1"/>
  <c r="F1451" i="29"/>
  <c r="D1451" i="29" s="1"/>
  <c r="C1451" i="29" s="1"/>
  <c r="I1451" i="29"/>
  <c r="H1451" i="29" s="1"/>
  <c r="E1451" i="29" s="1"/>
  <c r="F927" i="29"/>
  <c r="D927" i="29" s="1"/>
  <c r="C927" i="29" s="1"/>
  <c r="I927" i="29"/>
  <c r="H927" i="29" s="1"/>
  <c r="E927" i="29" s="1"/>
  <c r="F784" i="29"/>
  <c r="D784" i="29" s="1"/>
  <c r="C784" i="29" s="1"/>
  <c r="I784" i="29"/>
  <c r="H784" i="29" s="1"/>
  <c r="E784" i="29" s="1"/>
  <c r="F1425" i="29"/>
  <c r="D1425" i="29" s="1"/>
  <c r="C1425" i="29" s="1"/>
  <c r="I1425" i="29"/>
  <c r="H1425" i="29" s="1"/>
  <c r="E1425" i="29" s="1"/>
  <c r="F2022" i="29"/>
  <c r="D2022" i="29" s="1"/>
  <c r="C2022" i="29" s="1"/>
  <c r="I2022" i="29"/>
  <c r="H2022" i="29" s="1"/>
  <c r="E2022" i="29" s="1"/>
  <c r="F643" i="29"/>
  <c r="D643" i="29" s="1"/>
  <c r="C643" i="29" s="1"/>
  <c r="I643" i="29"/>
  <c r="H643" i="29" s="1"/>
  <c r="E643" i="29" s="1"/>
  <c r="F2366" i="29"/>
  <c r="D2366" i="29" s="1"/>
  <c r="C2366" i="29" s="1"/>
  <c r="I2366" i="29"/>
  <c r="H2366" i="29" s="1"/>
  <c r="E2366" i="29" s="1"/>
  <c r="F2961" i="29"/>
  <c r="D2961" i="29" s="1"/>
  <c r="C2961" i="29" s="1"/>
  <c r="I2961" i="29"/>
  <c r="H2961" i="29" s="1"/>
  <c r="E2961" i="29" s="1"/>
  <c r="F2773" i="29"/>
  <c r="D2773" i="29" s="1"/>
  <c r="C2773" i="29" s="1"/>
  <c r="I2773" i="29"/>
  <c r="H2773" i="29" s="1"/>
  <c r="E2773" i="29" s="1"/>
  <c r="F2167" i="29"/>
  <c r="D2167" i="29" s="1"/>
  <c r="C2167" i="29" s="1"/>
  <c r="I2167" i="29"/>
  <c r="H2167" i="29" s="1"/>
  <c r="E2167" i="29" s="1"/>
  <c r="F1995" i="29"/>
  <c r="D1995" i="29" s="1"/>
  <c r="C1995" i="29" s="1"/>
  <c r="I1995" i="29"/>
  <c r="H1995" i="29" s="1"/>
  <c r="E1995" i="29" s="1"/>
  <c r="F1156" i="29"/>
  <c r="D1156" i="29" s="1"/>
  <c r="C1156" i="29" s="1"/>
  <c r="I1156" i="29"/>
  <c r="H1156" i="29" s="1"/>
  <c r="E1156" i="29" s="1"/>
  <c r="F759" i="29"/>
  <c r="D759" i="29" s="1"/>
  <c r="C759" i="29" s="1"/>
  <c r="I759" i="29"/>
  <c r="H759" i="29" s="1"/>
  <c r="E759" i="29" s="1"/>
  <c r="F266" i="29"/>
  <c r="D266" i="29" s="1"/>
  <c r="C266" i="29" s="1"/>
  <c r="I266" i="29"/>
  <c r="H266" i="29" s="1"/>
  <c r="E266" i="29" s="1"/>
  <c r="F1132" i="29"/>
  <c r="D1132" i="29" s="1"/>
  <c r="C1132" i="29" s="1"/>
  <c r="I1132" i="29"/>
  <c r="H1132" i="29" s="1"/>
  <c r="E1132" i="29" s="1"/>
  <c r="F1693" i="29"/>
  <c r="D1693" i="29" s="1"/>
  <c r="C1693" i="29" s="1"/>
  <c r="I1693" i="29"/>
  <c r="H1693" i="29" s="1"/>
  <c r="E1693" i="29" s="1"/>
  <c r="F465" i="29"/>
  <c r="D465" i="29" s="1"/>
  <c r="C465" i="29" s="1"/>
  <c r="I465" i="29"/>
  <c r="H465" i="29" s="1"/>
  <c r="E465" i="29" s="1"/>
  <c r="F1262" i="29"/>
  <c r="D1262" i="29" s="1"/>
  <c r="C1262" i="29" s="1"/>
  <c r="I1262" i="29"/>
  <c r="H1262" i="29" s="1"/>
  <c r="E1262" i="29" s="1"/>
  <c r="F1910" i="29"/>
  <c r="D1910" i="29" s="1"/>
  <c r="C1910" i="29" s="1"/>
  <c r="I1910" i="29"/>
  <c r="H1910" i="29" s="1"/>
  <c r="E1910" i="29" s="1"/>
  <c r="F3133" i="29"/>
  <c r="D3133" i="29" s="1"/>
  <c r="C3133" i="29" s="1"/>
  <c r="I3133" i="29"/>
  <c r="H3133" i="29" s="1"/>
  <c r="E3133" i="29" s="1"/>
  <c r="I1149" i="29"/>
  <c r="H1149" i="29" s="1"/>
  <c r="E1149" i="29" s="1"/>
  <c r="F1149" i="29"/>
  <c r="D1149" i="29" s="1"/>
  <c r="C1149" i="29" s="1"/>
  <c r="F2530" i="29"/>
  <c r="D2530" i="29" s="1"/>
  <c r="C2530" i="29" s="1"/>
  <c r="I2530" i="29"/>
  <c r="H2530" i="29" s="1"/>
  <c r="E2530" i="29" s="1"/>
  <c r="F2284" i="29"/>
  <c r="D2284" i="29" s="1"/>
  <c r="C2284" i="29" s="1"/>
  <c r="I2284" i="29"/>
  <c r="H2284" i="29" s="1"/>
  <c r="E2284" i="29" s="1"/>
  <c r="F3115" i="29"/>
  <c r="D3115" i="29" s="1"/>
  <c r="C3115" i="29" s="1"/>
  <c r="I3115" i="29"/>
  <c r="H3115" i="29" s="1"/>
  <c r="E3115" i="29" s="1"/>
  <c r="F1658" i="29"/>
  <c r="D1658" i="29" s="1"/>
  <c r="C1658" i="29" s="1"/>
  <c r="I1658" i="29"/>
  <c r="H1658" i="29" s="1"/>
  <c r="E1658" i="29" s="1"/>
  <c r="F1484" i="29"/>
  <c r="D1484" i="29" s="1"/>
  <c r="C1484" i="29" s="1"/>
  <c r="I1484" i="29"/>
  <c r="H1484" i="29" s="1"/>
  <c r="E1484" i="29" s="1"/>
  <c r="F165" i="29"/>
  <c r="D165" i="29" s="1"/>
  <c r="C165" i="29" s="1"/>
  <c r="I165" i="29"/>
  <c r="H165" i="29" s="1"/>
  <c r="E165" i="29" s="1"/>
  <c r="F2886" i="29"/>
  <c r="D2886" i="29" s="1"/>
  <c r="C2886" i="29" s="1"/>
  <c r="I2886" i="29"/>
  <c r="H2886" i="29" s="1"/>
  <c r="E2886" i="29" s="1"/>
  <c r="F2163" i="29"/>
  <c r="D2163" i="29" s="1"/>
  <c r="C2163" i="29" s="1"/>
  <c r="I2163" i="29"/>
  <c r="H2163" i="29" s="1"/>
  <c r="E2163" i="29" s="1"/>
  <c r="F684" i="29"/>
  <c r="D684" i="29" s="1"/>
  <c r="C684" i="29" s="1"/>
  <c r="I684" i="29"/>
  <c r="H684" i="29" s="1"/>
  <c r="E684" i="29" s="1"/>
  <c r="F45" i="29"/>
  <c r="D45" i="29" s="1"/>
  <c r="C45" i="29" s="1"/>
  <c r="I45" i="29"/>
  <c r="H45" i="29" s="1"/>
  <c r="E45" i="29" s="1"/>
  <c r="F3405" i="29"/>
  <c r="D3405" i="29" s="1"/>
  <c r="I3405" i="29"/>
  <c r="H3405" i="29" s="1"/>
  <c r="E3405" i="29" s="1"/>
  <c r="F2984" i="29"/>
  <c r="D2984" i="29" s="1"/>
  <c r="C2984" i="29" s="1"/>
  <c r="I2984" i="29"/>
  <c r="H2984" i="29" s="1"/>
  <c r="E2984" i="29" s="1"/>
  <c r="F1224" i="29"/>
  <c r="D1224" i="29" s="1"/>
  <c r="C1224" i="29" s="1"/>
  <c r="I1224" i="29"/>
  <c r="H1224" i="29" s="1"/>
  <c r="E1224" i="29" s="1"/>
  <c r="F1202" i="29"/>
  <c r="D1202" i="29" s="1"/>
  <c r="C1202" i="29" s="1"/>
  <c r="I1202" i="29"/>
  <c r="H1202" i="29" s="1"/>
  <c r="E1202" i="29" s="1"/>
  <c r="F2604" i="29"/>
  <c r="D2604" i="29" s="1"/>
  <c r="C2604" i="29" s="1"/>
  <c r="I2604" i="29"/>
  <c r="H2604" i="29" s="1"/>
  <c r="E2604" i="29" s="1"/>
  <c r="F1782" i="29"/>
  <c r="D1782" i="29" s="1"/>
  <c r="C1782" i="29" s="1"/>
  <c r="I1782" i="29"/>
  <c r="H1782" i="29" s="1"/>
  <c r="E1782" i="29" s="1"/>
  <c r="F692" i="29"/>
  <c r="D692" i="29" s="1"/>
  <c r="C692" i="29" s="1"/>
  <c r="I692" i="29"/>
  <c r="H692" i="29" s="1"/>
  <c r="E692" i="29" s="1"/>
  <c r="F295" i="29"/>
  <c r="D295" i="29" s="1"/>
  <c r="C295" i="29" s="1"/>
  <c r="I295" i="29"/>
  <c r="H295" i="29" s="1"/>
  <c r="E295" i="29" s="1"/>
  <c r="F1417" i="29"/>
  <c r="D1417" i="29" s="1"/>
  <c r="C1417" i="29" s="1"/>
  <c r="I1417" i="29"/>
  <c r="H1417" i="29" s="1"/>
  <c r="E1417" i="29" s="1"/>
  <c r="F668" i="29"/>
  <c r="D668" i="29" s="1"/>
  <c r="C668" i="29" s="1"/>
  <c r="I668" i="29"/>
  <c r="H668" i="29" s="1"/>
  <c r="E668" i="29" s="1"/>
  <c r="F669" i="29"/>
  <c r="D669" i="29" s="1"/>
  <c r="C669" i="29" s="1"/>
  <c r="I669" i="29"/>
  <c r="H669" i="29" s="1"/>
  <c r="E669" i="29" s="1"/>
  <c r="F2097" i="29"/>
  <c r="D2097" i="29" s="1"/>
  <c r="C2097" i="29" s="1"/>
  <c r="I2097" i="29"/>
  <c r="H2097" i="29" s="1"/>
  <c r="E2097" i="29" s="1"/>
  <c r="F2340" i="29"/>
  <c r="D2340" i="29" s="1"/>
  <c r="C2340" i="29" s="1"/>
  <c r="I2340" i="29"/>
  <c r="H2340" i="29" s="1"/>
  <c r="E2340" i="29" s="1"/>
  <c r="F3017" i="29"/>
  <c r="D3017" i="29" s="1"/>
  <c r="C3017" i="29" s="1"/>
  <c r="I3017" i="29"/>
  <c r="H3017" i="29" s="1"/>
  <c r="E3017" i="29" s="1"/>
  <c r="F2669" i="29"/>
  <c r="D2669" i="29" s="1"/>
  <c r="C2669" i="29" s="1"/>
  <c r="I2669" i="29"/>
  <c r="H2669" i="29" s="1"/>
  <c r="E2669" i="29" s="1"/>
  <c r="F3231" i="29"/>
  <c r="D3231" i="29" s="1"/>
  <c r="I3231" i="29"/>
  <c r="H3231" i="29" s="1"/>
  <c r="E3231" i="29" s="1"/>
  <c r="F1804" i="29"/>
  <c r="D1804" i="29" s="1"/>
  <c r="C1804" i="29" s="1"/>
  <c r="I1804" i="29"/>
  <c r="H1804" i="29" s="1"/>
  <c r="E1804" i="29" s="1"/>
  <c r="F1058" i="29"/>
  <c r="D1058" i="29" s="1"/>
  <c r="C1058" i="29" s="1"/>
  <c r="I1058" i="29"/>
  <c r="H1058" i="29" s="1"/>
  <c r="E1058" i="29" s="1"/>
  <c r="F3298" i="29"/>
  <c r="D3298" i="29" s="1"/>
  <c r="I3298" i="29"/>
  <c r="H3298" i="29" s="1"/>
  <c r="E3298" i="29" s="1"/>
  <c r="F2044" i="29"/>
  <c r="D2044" i="29" s="1"/>
  <c r="C2044" i="29" s="1"/>
  <c r="I2044" i="29"/>
  <c r="H2044" i="29" s="1"/>
  <c r="E2044" i="29" s="1"/>
  <c r="F965" i="29"/>
  <c r="D965" i="29" s="1"/>
  <c r="C965" i="29" s="1"/>
  <c r="I965" i="29"/>
  <c r="H965" i="29" s="1"/>
  <c r="E965" i="29" s="1"/>
  <c r="F488" i="29"/>
  <c r="D488" i="29" s="1"/>
  <c r="C488" i="29" s="1"/>
  <c r="I488" i="29"/>
  <c r="H488" i="29" s="1"/>
  <c r="E488" i="29" s="1"/>
  <c r="F1354" i="29"/>
  <c r="D1354" i="29" s="1"/>
  <c r="C1354" i="29" s="1"/>
  <c r="I1354" i="29"/>
  <c r="H1354" i="29" s="1"/>
  <c r="E1354" i="29" s="1"/>
  <c r="F238" i="29"/>
  <c r="D238" i="29" s="1"/>
  <c r="C238" i="29" s="1"/>
  <c r="I238" i="29"/>
  <c r="H238" i="29" s="1"/>
  <c r="E238" i="29" s="1"/>
  <c r="F2047" i="29"/>
  <c r="D2047" i="29" s="1"/>
  <c r="C2047" i="29" s="1"/>
  <c r="I2047" i="29"/>
  <c r="H2047" i="29" s="1"/>
  <c r="E2047" i="29" s="1"/>
  <c r="F304" i="29"/>
  <c r="D304" i="29" s="1"/>
  <c r="C304" i="29" s="1"/>
  <c r="I304" i="29"/>
  <c r="H304" i="29" s="1"/>
  <c r="E304" i="29" s="1"/>
  <c r="F1344" i="29"/>
  <c r="D1344" i="29" s="1"/>
  <c r="C1344" i="29" s="1"/>
  <c r="I1344" i="29"/>
  <c r="H1344" i="29" s="1"/>
  <c r="E1344" i="29" s="1"/>
  <c r="I962" i="29"/>
  <c r="H962" i="29" s="1"/>
  <c r="E962" i="29" s="1"/>
  <c r="F962" i="29"/>
  <c r="D962" i="29" s="1"/>
  <c r="C962" i="29" s="1"/>
  <c r="F2390" i="29"/>
  <c r="D2390" i="29" s="1"/>
  <c r="C2390" i="29" s="1"/>
  <c r="I2390" i="29"/>
  <c r="H2390" i="29" s="1"/>
  <c r="E2390" i="29" s="1"/>
  <c r="F3232" i="29"/>
  <c r="D3232" i="29" s="1"/>
  <c r="I3232" i="29"/>
  <c r="H3232" i="29" s="1"/>
  <c r="E3232" i="29" s="1"/>
  <c r="F2659" i="29"/>
  <c r="D2659" i="29" s="1"/>
  <c r="C2659" i="29" s="1"/>
  <c r="I2659" i="29"/>
  <c r="H2659" i="29" s="1"/>
  <c r="E2659" i="29" s="1"/>
  <c r="F2154" i="29"/>
  <c r="D2154" i="29" s="1"/>
  <c r="C2154" i="29" s="1"/>
  <c r="I2154" i="29"/>
  <c r="H2154" i="29" s="1"/>
  <c r="E2154" i="29" s="1"/>
  <c r="F2103" i="29"/>
  <c r="D2103" i="29" s="1"/>
  <c r="C2103" i="29" s="1"/>
  <c r="I2103" i="29"/>
  <c r="H2103" i="29" s="1"/>
  <c r="E2103" i="29" s="1"/>
  <c r="F579" i="29"/>
  <c r="D579" i="29" s="1"/>
  <c r="C579" i="29" s="1"/>
  <c r="I579" i="29"/>
  <c r="H579" i="29" s="1"/>
  <c r="E579" i="29" s="1"/>
  <c r="F1158" i="29"/>
  <c r="D1158" i="29" s="1"/>
  <c r="C1158" i="29" s="1"/>
  <c r="I1158" i="29"/>
  <c r="H1158" i="29" s="1"/>
  <c r="E1158" i="29" s="1"/>
  <c r="F681" i="29"/>
  <c r="D681" i="29" s="1"/>
  <c r="C681" i="29" s="1"/>
  <c r="I681" i="29"/>
  <c r="H681" i="29" s="1"/>
  <c r="E681" i="29" s="1"/>
  <c r="F1547" i="29"/>
  <c r="D1547" i="29" s="1"/>
  <c r="C1547" i="29" s="1"/>
  <c r="I1547" i="29"/>
  <c r="H1547" i="29" s="1"/>
  <c r="E1547" i="29" s="1"/>
  <c r="F1023" i="29"/>
  <c r="D1023" i="29" s="1"/>
  <c r="C1023" i="29" s="1"/>
  <c r="I1023" i="29"/>
  <c r="H1023" i="29" s="1"/>
  <c r="E1023" i="29" s="1"/>
  <c r="F1075" i="29"/>
  <c r="D1075" i="29" s="1"/>
  <c r="C1075" i="29" s="1"/>
  <c r="I1075" i="29"/>
  <c r="H1075" i="29" s="1"/>
  <c r="E1075" i="29" s="1"/>
  <c r="F1597" i="29"/>
  <c r="D1597" i="29" s="1"/>
  <c r="C1597" i="29" s="1"/>
  <c r="I1597" i="29"/>
  <c r="H1597" i="29" s="1"/>
  <c r="E1597" i="29" s="1"/>
  <c r="F2189" i="29"/>
  <c r="D2189" i="29" s="1"/>
  <c r="C2189" i="29" s="1"/>
  <c r="I2189" i="29"/>
  <c r="H2189" i="29" s="1"/>
  <c r="E2189" i="29" s="1"/>
  <c r="F1436" i="29"/>
  <c r="D1436" i="29" s="1"/>
  <c r="C1436" i="29" s="1"/>
  <c r="I1436" i="29"/>
  <c r="H1436" i="29" s="1"/>
  <c r="E1436" i="29" s="1"/>
  <c r="F2495" i="29"/>
  <c r="D2495" i="29" s="1"/>
  <c r="C2495" i="29" s="1"/>
  <c r="I2495" i="29"/>
  <c r="H2495" i="29" s="1"/>
  <c r="E2495" i="29" s="1"/>
  <c r="F701" i="29"/>
  <c r="D701" i="29" s="1"/>
  <c r="C701" i="29" s="1"/>
  <c r="I701" i="29"/>
  <c r="H701" i="29" s="1"/>
  <c r="E701" i="29" s="1"/>
  <c r="F3381" i="29"/>
  <c r="D3381" i="29" s="1"/>
  <c r="I3381" i="29"/>
  <c r="H3381" i="29" s="1"/>
  <c r="E3381" i="29" s="1"/>
  <c r="F2663" i="29"/>
  <c r="D2663" i="29" s="1"/>
  <c r="C2663" i="29" s="1"/>
  <c r="I2663" i="29"/>
  <c r="H2663" i="29" s="1"/>
  <c r="E2663" i="29" s="1"/>
  <c r="I3447" i="29"/>
  <c r="H3447" i="29" s="1"/>
  <c r="E3447" i="29" s="1"/>
  <c r="F3447" i="29"/>
  <c r="D3447" i="29" s="1"/>
  <c r="C3447" i="29" s="1"/>
  <c r="F485" i="29"/>
  <c r="D485" i="29" s="1"/>
  <c r="C485" i="29" s="1"/>
  <c r="I485" i="29"/>
  <c r="H485" i="29" s="1"/>
  <c r="E485" i="29" s="1"/>
  <c r="F8" i="29"/>
  <c r="D8" i="29" s="1"/>
  <c r="C8" i="29" s="1"/>
  <c r="I8" i="29"/>
  <c r="H8" i="29" s="1"/>
  <c r="E8" i="29" s="1"/>
  <c r="F874" i="29"/>
  <c r="D874" i="29" s="1"/>
  <c r="C874" i="29" s="1"/>
  <c r="I874" i="29"/>
  <c r="H874" i="29" s="1"/>
  <c r="E874" i="29" s="1"/>
  <c r="F381" i="29"/>
  <c r="D381" i="29" s="1"/>
  <c r="C381" i="29" s="1"/>
  <c r="I381" i="29"/>
  <c r="H381" i="29" s="1"/>
  <c r="E381" i="29" s="1"/>
  <c r="F1532" i="29"/>
  <c r="D1532" i="29" s="1"/>
  <c r="C1532" i="29" s="1"/>
  <c r="I1532" i="29"/>
  <c r="H1532" i="29" s="1"/>
  <c r="E1532" i="29" s="1"/>
  <c r="F1794" i="29"/>
  <c r="D1794" i="29" s="1"/>
  <c r="C1794" i="29" s="1"/>
  <c r="I1794" i="29"/>
  <c r="H1794" i="29" s="1"/>
  <c r="E1794" i="29" s="1"/>
  <c r="F1457" i="29"/>
  <c r="D1457" i="29" s="1"/>
  <c r="C1457" i="29" s="1"/>
  <c r="I1457" i="29"/>
  <c r="H1457" i="29" s="1"/>
  <c r="E1457" i="29" s="1"/>
  <c r="F2730" i="29"/>
  <c r="D2730" i="29" s="1"/>
  <c r="C2730" i="29" s="1"/>
  <c r="I2730" i="29"/>
  <c r="H2730" i="29" s="1"/>
  <c r="E2730" i="29" s="1"/>
  <c r="F1437" i="29"/>
  <c r="D1437" i="29" s="1"/>
  <c r="C1437" i="29" s="1"/>
  <c r="I1437" i="29"/>
  <c r="H1437" i="29" s="1"/>
  <c r="E1437" i="29" s="1"/>
  <c r="F2752" i="29"/>
  <c r="D2752" i="29" s="1"/>
  <c r="C2752" i="29" s="1"/>
  <c r="I2752" i="29"/>
  <c r="H2752" i="29" s="1"/>
  <c r="E2752" i="29" s="1"/>
  <c r="F2421" i="29"/>
  <c r="D2421" i="29" s="1"/>
  <c r="C2421" i="29" s="1"/>
  <c r="I2421" i="29"/>
  <c r="H2421" i="29" s="1"/>
  <c r="E2421" i="29" s="1"/>
  <c r="F3369" i="29"/>
  <c r="D3369" i="29" s="1"/>
  <c r="I3369" i="29"/>
  <c r="H3369" i="29" s="1"/>
  <c r="E3369" i="29" s="1"/>
  <c r="F3355" i="29"/>
  <c r="D3355" i="29" s="1"/>
  <c r="I3355" i="29"/>
  <c r="H3355" i="29" s="1"/>
  <c r="E3355" i="29" s="1"/>
  <c r="F99" i="29"/>
  <c r="D99" i="29" s="1"/>
  <c r="C99" i="29" s="1"/>
  <c r="I99" i="29"/>
  <c r="H99" i="29" s="1"/>
  <c r="E99" i="29" s="1"/>
  <c r="F678" i="29"/>
  <c r="D678" i="29" s="1"/>
  <c r="C678" i="29" s="1"/>
  <c r="I678" i="29"/>
  <c r="H678" i="29" s="1"/>
  <c r="E678" i="29" s="1"/>
  <c r="F201" i="29"/>
  <c r="D201" i="29" s="1"/>
  <c r="C201" i="29" s="1"/>
  <c r="I201" i="29"/>
  <c r="H201" i="29" s="1"/>
  <c r="E201" i="29" s="1"/>
  <c r="F1067" i="29"/>
  <c r="D1067" i="29" s="1"/>
  <c r="C1067" i="29" s="1"/>
  <c r="I1067" i="29"/>
  <c r="H1067" i="29" s="1"/>
  <c r="E1067" i="29" s="1"/>
  <c r="F543" i="29"/>
  <c r="D543" i="29" s="1"/>
  <c r="C543" i="29" s="1"/>
  <c r="I543" i="29"/>
  <c r="H543" i="29" s="1"/>
  <c r="E543" i="29" s="1"/>
  <c r="F2000" i="29"/>
  <c r="D2000" i="29" s="1"/>
  <c r="C2000" i="29" s="1"/>
  <c r="I2000" i="29"/>
  <c r="H2000" i="29" s="1"/>
  <c r="E2000" i="29" s="1"/>
  <c r="F130" i="29"/>
  <c r="D130" i="29" s="1"/>
  <c r="C130" i="29" s="1"/>
  <c r="I130" i="29"/>
  <c r="H130" i="29" s="1"/>
  <c r="E130" i="29" s="1"/>
  <c r="F17" i="29"/>
  <c r="D17" i="29" s="1"/>
  <c r="C17" i="29" s="1"/>
  <c r="I17" i="29"/>
  <c r="H17" i="29" s="1"/>
  <c r="E17" i="29" s="1"/>
  <c r="F3196" i="29"/>
  <c r="D3196" i="29" s="1"/>
  <c r="I3196" i="29"/>
  <c r="H3196" i="29" s="1"/>
  <c r="E3196" i="29" s="1"/>
  <c r="F1705" i="29"/>
  <c r="D1705" i="29" s="1"/>
  <c r="C1705" i="29" s="1"/>
  <c r="I1705" i="29"/>
  <c r="H1705" i="29" s="1"/>
  <c r="E1705" i="29" s="1"/>
  <c r="F2833" i="29"/>
  <c r="D2833" i="29" s="1"/>
  <c r="C2833" i="29" s="1"/>
  <c r="I2833" i="29"/>
  <c r="H2833" i="29" s="1"/>
  <c r="E2833" i="29" s="1"/>
  <c r="F2645" i="29"/>
  <c r="D2645" i="29" s="1"/>
  <c r="C2645" i="29" s="1"/>
  <c r="I2645" i="29"/>
  <c r="H2645" i="29" s="1"/>
  <c r="E2645" i="29" s="1"/>
  <c r="F3403" i="29"/>
  <c r="D3403" i="29" s="1"/>
  <c r="I3403" i="29"/>
  <c r="H3403" i="29" s="1"/>
  <c r="E3403" i="29" s="1"/>
  <c r="F3047" i="29"/>
  <c r="D3047" i="29" s="1"/>
  <c r="C3047" i="29" s="1"/>
  <c r="I3047" i="29"/>
  <c r="H3047" i="29" s="1"/>
  <c r="E3047" i="29" s="1"/>
  <c r="F1028" i="29"/>
  <c r="D1028" i="29" s="1"/>
  <c r="C1028" i="29" s="1"/>
  <c r="I1028" i="29"/>
  <c r="H1028" i="29" s="1"/>
  <c r="E1028" i="29" s="1"/>
  <c r="F631" i="29"/>
  <c r="D631" i="29" s="1"/>
  <c r="C631" i="29" s="1"/>
  <c r="I631" i="29"/>
  <c r="H631" i="29" s="1"/>
  <c r="E631" i="29" s="1"/>
  <c r="F138" i="29"/>
  <c r="D138" i="29" s="1"/>
  <c r="C138" i="29" s="1"/>
  <c r="I138" i="29"/>
  <c r="H138" i="29" s="1"/>
  <c r="E138" i="29" s="1"/>
  <c r="F1004" i="29"/>
  <c r="D1004" i="29" s="1"/>
  <c r="C1004" i="29" s="1"/>
  <c r="I1004" i="29"/>
  <c r="H1004" i="29" s="1"/>
  <c r="E1004" i="29" s="1"/>
  <c r="F1524" i="29"/>
  <c r="D1524" i="29" s="1"/>
  <c r="C1524" i="29" s="1"/>
  <c r="I1524" i="29"/>
  <c r="H1524" i="29" s="1"/>
  <c r="E1524" i="29" s="1"/>
  <c r="F2433" i="29"/>
  <c r="D2433" i="29" s="1"/>
  <c r="C2433" i="29" s="1"/>
  <c r="I2433" i="29"/>
  <c r="H2433" i="29" s="1"/>
  <c r="E2433" i="29" s="1"/>
  <c r="F897" i="29"/>
  <c r="D897" i="29" s="1"/>
  <c r="C897" i="29" s="1"/>
  <c r="I897" i="29"/>
  <c r="H897" i="29" s="1"/>
  <c r="E897" i="29" s="1"/>
  <c r="F1660" i="29"/>
  <c r="D1660" i="29" s="1"/>
  <c r="C1660" i="29" s="1"/>
  <c r="I1660" i="29"/>
  <c r="H1660" i="29" s="1"/>
  <c r="E1660" i="29" s="1"/>
  <c r="F3005" i="29"/>
  <c r="D3005" i="29" s="1"/>
  <c r="C3005" i="29" s="1"/>
  <c r="I3005" i="29"/>
  <c r="H3005" i="29" s="1"/>
  <c r="E3005" i="29" s="1"/>
  <c r="F2528" i="29"/>
  <c r="D2528" i="29" s="1"/>
  <c r="C2528" i="29" s="1"/>
  <c r="I2528" i="29"/>
  <c r="H2528" i="29" s="1"/>
  <c r="E2528" i="29" s="1"/>
  <c r="F1527" i="29"/>
  <c r="D1527" i="29" s="1"/>
  <c r="C1527" i="29" s="1"/>
  <c r="I1527" i="29"/>
  <c r="H1527" i="29" s="1"/>
  <c r="E1527" i="29" s="1"/>
  <c r="F81" i="29"/>
  <c r="D81" i="29" s="1"/>
  <c r="C81" i="29" s="1"/>
  <c r="I81" i="29"/>
  <c r="H81" i="29" s="1"/>
  <c r="E81" i="29" s="1"/>
  <c r="F3353" i="29"/>
  <c r="D3353" i="29" s="1"/>
  <c r="I3353" i="29"/>
  <c r="H3353" i="29" s="1"/>
  <c r="E3353" i="29" s="1"/>
  <c r="F3258" i="29"/>
  <c r="D3258" i="29" s="1"/>
  <c r="I3258" i="29"/>
  <c r="H3258" i="29" s="1"/>
  <c r="E3258" i="29" s="1"/>
  <c r="F1301" i="29"/>
  <c r="D1301" i="29" s="1"/>
  <c r="C1301" i="29" s="1"/>
  <c r="I1301" i="29"/>
  <c r="H1301" i="29" s="1"/>
  <c r="E1301" i="29" s="1"/>
  <c r="F824" i="29"/>
  <c r="D824" i="29" s="1"/>
  <c r="C824" i="29" s="1"/>
  <c r="I824" i="29"/>
  <c r="H824" i="29" s="1"/>
  <c r="E824" i="29" s="1"/>
  <c r="F75" i="29"/>
  <c r="D75" i="29" s="1"/>
  <c r="C75" i="29" s="1"/>
  <c r="I75" i="29"/>
  <c r="H75" i="29" s="1"/>
  <c r="E75" i="29" s="1"/>
  <c r="F574" i="29"/>
  <c r="D574" i="29" s="1"/>
  <c r="C574" i="29" s="1"/>
  <c r="I574" i="29"/>
  <c r="H574" i="29" s="1"/>
  <c r="E574" i="29" s="1"/>
  <c r="F2383" i="29"/>
  <c r="D2383" i="29" s="1"/>
  <c r="C2383" i="29" s="1"/>
  <c r="I2383" i="29"/>
  <c r="H2383" i="29" s="1"/>
  <c r="E2383" i="29" s="1"/>
  <c r="F1394" i="29"/>
  <c r="D1394" i="29" s="1"/>
  <c r="C1394" i="29" s="1"/>
  <c r="I1394" i="29"/>
  <c r="H1394" i="29" s="1"/>
  <c r="E1394" i="29" s="1"/>
  <c r="F1800" i="29"/>
  <c r="D1800" i="29" s="1"/>
  <c r="C1800" i="29" s="1"/>
  <c r="I1800" i="29"/>
  <c r="H1800" i="29" s="1"/>
  <c r="E1800" i="29" s="1"/>
  <c r="F2055" i="29"/>
  <c r="D2055" i="29" s="1"/>
  <c r="C2055" i="29" s="1"/>
  <c r="I2055" i="29"/>
  <c r="H2055" i="29" s="1"/>
  <c r="E2055" i="29" s="1"/>
  <c r="F3006" i="29"/>
  <c r="D3006" i="29" s="1"/>
  <c r="C3006" i="29" s="1"/>
  <c r="I3006" i="29"/>
  <c r="H3006" i="29" s="1"/>
  <c r="E3006" i="29" s="1"/>
  <c r="F2300" i="29"/>
  <c r="D2300" i="29" s="1"/>
  <c r="C2300" i="29" s="1"/>
  <c r="I2300" i="29"/>
  <c r="H2300" i="29" s="1"/>
  <c r="E2300" i="29" s="1"/>
  <c r="F1982" i="29"/>
  <c r="D1982" i="29" s="1"/>
  <c r="C1982" i="29" s="1"/>
  <c r="I1982" i="29"/>
  <c r="H1982" i="29" s="1"/>
  <c r="E1982" i="29" s="1"/>
  <c r="F3319" i="29"/>
  <c r="D3319" i="29" s="1"/>
  <c r="I3319" i="29"/>
  <c r="H3319" i="29" s="1"/>
  <c r="E3319" i="29" s="1"/>
  <c r="F2551" i="29"/>
  <c r="D2551" i="29" s="1"/>
  <c r="C2551" i="29" s="1"/>
  <c r="I2551" i="29"/>
  <c r="H2551" i="29" s="1"/>
  <c r="E2551" i="29" s="1"/>
  <c r="F403" i="29"/>
  <c r="D403" i="29" s="1"/>
  <c r="C403" i="29" s="1"/>
  <c r="I403" i="29"/>
  <c r="H403" i="29" s="1"/>
  <c r="E403" i="29" s="1"/>
  <c r="F982" i="29"/>
  <c r="D982" i="29" s="1"/>
  <c r="C982" i="29" s="1"/>
  <c r="I982" i="29"/>
  <c r="H982" i="29" s="1"/>
  <c r="E982" i="29" s="1"/>
  <c r="F505" i="29"/>
  <c r="D505" i="29" s="1"/>
  <c r="C505" i="29" s="1"/>
  <c r="I505" i="29"/>
  <c r="H505" i="29" s="1"/>
  <c r="E505" i="29" s="1"/>
  <c r="F1371" i="29"/>
  <c r="D1371" i="29" s="1"/>
  <c r="C1371" i="29" s="1"/>
  <c r="I1371" i="29"/>
  <c r="H1371" i="29" s="1"/>
  <c r="E1371" i="29" s="1"/>
  <c r="F847" i="29"/>
  <c r="D847" i="29" s="1"/>
  <c r="C847" i="29" s="1"/>
  <c r="I847" i="29"/>
  <c r="H847" i="29" s="1"/>
  <c r="E847" i="29" s="1"/>
  <c r="F464" i="29"/>
  <c r="D464" i="29" s="1"/>
  <c r="C464" i="29" s="1"/>
  <c r="I464" i="29"/>
  <c r="H464" i="29" s="1"/>
  <c r="E464" i="29" s="1"/>
  <c r="F1261" i="29"/>
  <c r="D1261" i="29" s="1"/>
  <c r="C1261" i="29" s="1"/>
  <c r="I1261" i="29"/>
  <c r="H1261" i="29" s="1"/>
  <c r="E1261" i="29" s="1"/>
  <c r="F1879" i="29"/>
  <c r="D1879" i="29" s="1"/>
  <c r="C1879" i="29" s="1"/>
  <c r="I1879" i="29"/>
  <c r="H1879" i="29" s="1"/>
  <c r="E1879" i="29" s="1"/>
  <c r="I3500" i="29"/>
  <c r="H3500" i="29" s="1"/>
  <c r="E3500" i="29" s="1"/>
  <c r="F3500" i="29"/>
  <c r="D3500" i="29" s="1"/>
  <c r="C3500" i="29" s="1"/>
  <c r="F2575" i="29"/>
  <c r="D2575" i="29" s="1"/>
  <c r="C2575" i="29" s="1"/>
  <c r="I2575" i="29"/>
  <c r="H2575" i="29" s="1"/>
  <c r="E2575" i="29" s="1"/>
  <c r="F3393" i="29"/>
  <c r="D3393" i="29" s="1"/>
  <c r="I3393" i="29"/>
  <c r="H3393" i="29" s="1"/>
  <c r="E3393" i="29" s="1"/>
  <c r="F3205" i="29"/>
  <c r="D3205" i="29" s="1"/>
  <c r="I3205" i="29"/>
  <c r="H3205" i="29" s="1"/>
  <c r="E3205" i="29" s="1"/>
  <c r="F512" i="29"/>
  <c r="D512" i="29" s="1"/>
  <c r="C512" i="29" s="1"/>
  <c r="I512" i="29"/>
  <c r="H512" i="29" s="1"/>
  <c r="E512" i="29" s="1"/>
  <c r="F2875" i="29"/>
  <c r="D2875" i="29" s="1"/>
  <c r="C2875" i="29" s="1"/>
  <c r="I2875" i="29"/>
  <c r="H2875" i="29" s="1"/>
  <c r="E2875" i="29" s="1"/>
  <c r="F308" i="29"/>
  <c r="D308" i="29" s="1"/>
  <c r="C308" i="29" s="1"/>
  <c r="I308" i="29"/>
  <c r="H308" i="29" s="1"/>
  <c r="E308" i="29" s="1"/>
  <c r="F1510" i="29"/>
  <c r="D1510" i="29" s="1"/>
  <c r="C1510" i="29" s="1"/>
  <c r="I1510" i="29"/>
  <c r="H1510" i="29" s="1"/>
  <c r="E1510" i="29" s="1"/>
  <c r="F1033" i="29"/>
  <c r="D1033" i="29" s="1"/>
  <c r="C1033" i="29" s="1"/>
  <c r="I1033" i="29"/>
  <c r="H1033" i="29" s="1"/>
  <c r="E1033" i="29" s="1"/>
  <c r="F284" i="29"/>
  <c r="D284" i="29" s="1"/>
  <c r="C284" i="29" s="1"/>
  <c r="I284" i="29"/>
  <c r="H284" i="29" s="1"/>
  <c r="E284" i="29" s="1"/>
  <c r="F1375" i="29"/>
  <c r="D1375" i="29" s="1"/>
  <c r="C1375" i="29" s="1"/>
  <c r="I1375" i="29"/>
  <c r="H1375" i="29" s="1"/>
  <c r="E1375" i="29" s="1"/>
  <c r="F1713" i="29"/>
  <c r="D1713" i="29" s="1"/>
  <c r="C1713" i="29" s="1"/>
  <c r="I1713" i="29"/>
  <c r="H1713" i="29" s="1"/>
  <c r="E1713" i="29" s="1"/>
  <c r="F1956" i="29"/>
  <c r="D1956" i="29" s="1"/>
  <c r="C1956" i="29" s="1"/>
  <c r="I1956" i="29"/>
  <c r="H1956" i="29" s="1"/>
  <c r="E1956" i="29" s="1"/>
  <c r="F2633" i="29"/>
  <c r="D2633" i="29" s="1"/>
  <c r="C2633" i="29" s="1"/>
  <c r="I2633" i="29"/>
  <c r="H2633" i="29" s="1"/>
  <c r="E2633" i="29" s="1"/>
  <c r="F2541" i="29"/>
  <c r="D2541" i="29" s="1"/>
  <c r="C2541" i="29" s="1"/>
  <c r="I2541" i="29"/>
  <c r="H2541" i="29" s="1"/>
  <c r="E2541" i="29" s="1"/>
  <c r="F3359" i="29"/>
  <c r="D3359" i="29" s="1"/>
  <c r="I3359" i="29"/>
  <c r="H3359" i="29" s="1"/>
  <c r="E3359" i="29" s="1"/>
  <c r="F2038" i="29"/>
  <c r="D2038" i="29" s="1"/>
  <c r="C2038" i="29" s="1"/>
  <c r="I2038" i="29"/>
  <c r="H2038" i="29" s="1"/>
  <c r="E2038" i="29" s="1"/>
  <c r="F1687" i="29"/>
  <c r="D1687" i="29" s="1"/>
  <c r="C1687" i="29" s="1"/>
  <c r="I1687" i="29"/>
  <c r="H1687" i="29" s="1"/>
  <c r="E1687" i="29" s="1"/>
  <c r="F3030" i="29"/>
  <c r="D3030" i="29" s="1"/>
  <c r="C3030" i="29" s="1"/>
  <c r="I3030" i="29"/>
  <c r="H3030" i="29" s="1"/>
  <c r="E3030" i="29" s="1"/>
  <c r="F3347" i="29"/>
  <c r="D3347" i="29" s="1"/>
  <c r="I3347" i="29"/>
  <c r="H3347" i="29" s="1"/>
  <c r="E3347" i="29" s="1"/>
  <c r="F581" i="29"/>
  <c r="D581" i="29" s="1"/>
  <c r="C581" i="29" s="1"/>
  <c r="I581" i="29"/>
  <c r="H581" i="29" s="1"/>
  <c r="E581" i="29" s="1"/>
  <c r="F104" i="29"/>
  <c r="D104" i="29" s="1"/>
  <c r="C104" i="29" s="1"/>
  <c r="I104" i="29"/>
  <c r="H104" i="29" s="1"/>
  <c r="E104" i="29" s="1"/>
  <c r="F970" i="29"/>
  <c r="D970" i="29" s="1"/>
  <c r="C970" i="29" s="1"/>
  <c r="I970" i="29"/>
  <c r="H970" i="29" s="1"/>
  <c r="E970" i="29" s="1"/>
  <c r="F477" i="29"/>
  <c r="D477" i="29" s="1"/>
  <c r="C477" i="29" s="1"/>
  <c r="I477" i="29"/>
  <c r="H477" i="29" s="1"/>
  <c r="E477" i="29" s="1"/>
  <c r="F1663" i="29"/>
  <c r="D1663" i="29" s="1"/>
  <c r="C1663" i="29" s="1"/>
  <c r="I1663" i="29"/>
  <c r="H1663" i="29" s="1"/>
  <c r="E1663" i="29" s="1"/>
  <c r="F1890" i="29"/>
  <c r="D1890" i="29" s="1"/>
  <c r="C1890" i="29" s="1"/>
  <c r="I1890" i="29"/>
  <c r="H1890" i="29" s="1"/>
  <c r="E1890" i="29" s="1"/>
  <c r="F1622" i="29"/>
  <c r="D1622" i="29" s="1"/>
  <c r="C1622" i="29" s="1"/>
  <c r="I1622" i="29"/>
  <c r="H1622" i="29" s="1"/>
  <c r="E1622" i="29" s="1"/>
  <c r="F2826" i="29"/>
  <c r="D2826" i="29" s="1"/>
  <c r="C2826" i="29" s="1"/>
  <c r="I2826" i="29"/>
  <c r="H2826" i="29" s="1"/>
  <c r="E2826" i="29" s="1"/>
  <c r="F2542" i="29"/>
  <c r="D2542" i="29" s="1"/>
  <c r="C2542" i="29" s="1"/>
  <c r="I2542" i="29"/>
  <c r="H2542" i="29" s="1"/>
  <c r="E2542" i="29" s="1"/>
  <c r="F3104" i="29"/>
  <c r="D3104" i="29" s="1"/>
  <c r="C3104" i="29" s="1"/>
  <c r="I3104" i="29"/>
  <c r="H3104" i="29" s="1"/>
  <c r="E3104" i="29" s="1"/>
  <c r="F2531" i="29"/>
  <c r="D2531" i="29" s="1"/>
  <c r="C2531" i="29" s="1"/>
  <c r="I2531" i="29"/>
  <c r="H2531" i="29" s="1"/>
  <c r="E2531" i="29" s="1"/>
  <c r="F2772" i="29"/>
  <c r="D2772" i="29" s="1"/>
  <c r="C2772" i="29" s="1"/>
  <c r="I2772" i="29"/>
  <c r="H2772" i="29" s="1"/>
  <c r="E2772" i="29" s="1"/>
  <c r="F1749" i="29"/>
  <c r="D1749" i="29" s="1"/>
  <c r="C1749" i="29" s="1"/>
  <c r="I1749" i="29"/>
  <c r="H1749" i="29" s="1"/>
  <c r="E1749" i="29" s="1"/>
  <c r="F3048" i="29"/>
  <c r="D3048" i="29" s="1"/>
  <c r="C3048" i="29" s="1"/>
  <c r="I3048" i="29"/>
  <c r="H3048" i="29" s="1"/>
  <c r="E3048" i="29" s="1"/>
  <c r="F6" i="29"/>
  <c r="D6" i="29" s="1"/>
  <c r="C6" i="29" s="1"/>
  <c r="I6" i="29"/>
  <c r="H6" i="29" s="1"/>
  <c r="E6" i="29" s="1"/>
  <c r="F1144" i="29"/>
  <c r="D1144" i="29" s="1"/>
  <c r="C1144" i="29" s="1"/>
  <c r="I1144" i="29"/>
  <c r="H1144" i="29" s="1"/>
  <c r="E1144" i="29" s="1"/>
  <c r="F395" i="29"/>
  <c r="D395" i="29" s="1"/>
  <c r="C395" i="29" s="1"/>
  <c r="I395" i="29"/>
  <c r="H395" i="29" s="1"/>
  <c r="E395" i="29" s="1"/>
  <c r="F894" i="29"/>
  <c r="D894" i="29" s="1"/>
  <c r="C894" i="29" s="1"/>
  <c r="I894" i="29"/>
  <c r="H894" i="29" s="1"/>
  <c r="E894" i="29" s="1"/>
  <c r="F979" i="29"/>
  <c r="D979" i="29" s="1"/>
  <c r="C979" i="29" s="1"/>
  <c r="I979" i="29"/>
  <c r="H979" i="29" s="1"/>
  <c r="E979" i="29" s="1"/>
  <c r="F1811" i="29"/>
  <c r="D1811" i="29" s="1"/>
  <c r="C1811" i="29" s="1"/>
  <c r="I1811" i="29"/>
  <c r="H1811" i="29" s="1"/>
  <c r="E1811" i="29" s="1"/>
  <c r="F2120" i="29"/>
  <c r="D2120" i="29" s="1"/>
  <c r="C2120" i="29" s="1"/>
  <c r="I2120" i="29"/>
  <c r="H2120" i="29" s="1"/>
  <c r="E2120" i="29" s="1"/>
  <c r="F2524" i="29"/>
  <c r="D2524" i="29" s="1"/>
  <c r="C2524" i="29" s="1"/>
  <c r="I2524" i="29"/>
  <c r="H2524" i="29" s="1"/>
  <c r="E2524" i="29" s="1"/>
  <c r="F3326" i="29"/>
  <c r="D3326" i="29" s="1"/>
  <c r="I3326" i="29"/>
  <c r="H3326" i="29" s="1"/>
  <c r="E3326" i="29" s="1"/>
  <c r="F1978" i="29"/>
  <c r="D1978" i="29" s="1"/>
  <c r="C1978" i="29" s="1"/>
  <c r="I1978" i="29"/>
  <c r="H1978" i="29" s="1"/>
  <c r="E1978" i="29" s="1"/>
  <c r="F1613" i="29"/>
  <c r="D1613" i="29" s="1"/>
  <c r="C1613" i="29" s="1"/>
  <c r="I1613" i="29"/>
  <c r="H1613" i="29" s="1"/>
  <c r="E1613" i="29" s="1"/>
  <c r="F2840" i="29"/>
  <c r="D2840" i="29" s="1"/>
  <c r="C2840" i="29" s="1"/>
  <c r="I2840" i="29"/>
  <c r="H2840" i="29" s="1"/>
  <c r="E2840" i="29" s="1"/>
  <c r="F3416" i="29"/>
  <c r="D3416" i="29" s="1"/>
  <c r="I3416" i="29"/>
  <c r="H3416" i="29" s="1"/>
  <c r="E3416" i="29" s="1"/>
  <c r="F3044" i="29"/>
  <c r="D3044" i="29" s="1"/>
  <c r="C3044" i="29" s="1"/>
  <c r="I3044" i="29"/>
  <c r="H3044" i="29" s="1"/>
  <c r="E3044" i="29" s="1"/>
  <c r="F534" i="29"/>
  <c r="D534" i="29" s="1"/>
  <c r="C534" i="29" s="1"/>
  <c r="I534" i="29"/>
  <c r="H534" i="29" s="1"/>
  <c r="E534" i="29" s="1"/>
  <c r="F57" i="29"/>
  <c r="D57" i="29" s="1"/>
  <c r="C57" i="29" s="1"/>
  <c r="I57" i="29"/>
  <c r="H57" i="29" s="1"/>
  <c r="E57" i="29" s="1"/>
  <c r="F923" i="29"/>
  <c r="D923" i="29" s="1"/>
  <c r="C923" i="29" s="1"/>
  <c r="I923" i="29"/>
  <c r="H923" i="29" s="1"/>
  <c r="E923" i="29" s="1"/>
  <c r="F399" i="29"/>
  <c r="D399" i="29" s="1"/>
  <c r="C399" i="29" s="1"/>
  <c r="I399" i="29"/>
  <c r="H399" i="29" s="1"/>
  <c r="E399" i="29" s="1"/>
  <c r="F1856" i="29"/>
  <c r="D1856" i="29" s="1"/>
  <c r="C1856" i="29" s="1"/>
  <c r="I1856" i="29"/>
  <c r="H1856" i="29" s="1"/>
  <c r="E1856" i="29" s="1"/>
  <c r="F2339" i="29"/>
  <c r="D2339" i="29" s="1"/>
  <c r="C2339" i="29" s="1"/>
  <c r="I2339" i="29"/>
  <c r="H2339" i="29" s="1"/>
  <c r="E2339" i="29" s="1"/>
  <c r="F861" i="29"/>
  <c r="D861" i="29" s="1"/>
  <c r="C861" i="29" s="1"/>
  <c r="I861" i="29"/>
  <c r="H861" i="29" s="1"/>
  <c r="E861" i="29" s="1"/>
  <c r="F3052" i="29"/>
  <c r="D3052" i="29" s="1"/>
  <c r="C3052" i="29" s="1"/>
  <c r="I3052" i="29"/>
  <c r="H3052" i="29" s="1"/>
  <c r="E3052" i="29" s="1"/>
  <c r="F977" i="29"/>
  <c r="D977" i="29" s="1"/>
  <c r="C977" i="29" s="1"/>
  <c r="I977" i="29"/>
  <c r="H977" i="29" s="1"/>
  <c r="E977" i="29" s="1"/>
  <c r="F2416" i="29"/>
  <c r="D2416" i="29" s="1"/>
  <c r="C2416" i="29" s="1"/>
  <c r="I2416" i="29"/>
  <c r="H2416" i="29" s="1"/>
  <c r="E2416" i="29" s="1"/>
  <c r="F2125" i="29"/>
  <c r="D2125" i="29" s="1"/>
  <c r="C2125" i="29" s="1"/>
  <c r="I2125" i="29"/>
  <c r="H2125" i="29" s="1"/>
  <c r="E2125" i="29" s="1"/>
  <c r="I3462" i="29"/>
  <c r="H3462" i="29" s="1"/>
  <c r="E3462" i="29" s="1"/>
  <c r="F3462" i="29"/>
  <c r="D3462" i="29" s="1"/>
  <c r="C3462" i="29" s="1"/>
  <c r="F1882" i="29"/>
  <c r="D1882" i="29" s="1"/>
  <c r="C1882" i="29" s="1"/>
  <c r="I1882" i="29"/>
  <c r="H1882" i="29" s="1"/>
  <c r="E1882" i="29" s="1"/>
  <c r="F116" i="29"/>
  <c r="D116" i="29" s="1"/>
  <c r="C116" i="29" s="1"/>
  <c r="I116" i="29"/>
  <c r="H116" i="29" s="1"/>
  <c r="E116" i="29" s="1"/>
  <c r="F1318" i="29"/>
  <c r="D1318" i="29" s="1"/>
  <c r="C1318" i="29" s="1"/>
  <c r="I1318" i="29"/>
  <c r="H1318" i="29" s="1"/>
  <c r="E1318" i="29" s="1"/>
  <c r="F841" i="29"/>
  <c r="D841" i="29" s="1"/>
  <c r="C841" i="29" s="1"/>
  <c r="I841" i="29"/>
  <c r="H841" i="29" s="1"/>
  <c r="E841" i="29" s="1"/>
  <c r="F92" i="29"/>
  <c r="D92" i="29" s="1"/>
  <c r="C92" i="29" s="1"/>
  <c r="I92" i="29"/>
  <c r="H92" i="29" s="1"/>
  <c r="E92" i="29" s="1"/>
  <c r="F1183" i="29"/>
  <c r="D1183" i="29" s="1"/>
  <c r="C1183" i="29" s="1"/>
  <c r="I1183" i="29"/>
  <c r="H1183" i="29" s="1"/>
  <c r="E1183" i="29" s="1"/>
  <c r="F1447" i="29"/>
  <c r="D1447" i="29" s="1"/>
  <c r="C1447" i="29" s="1"/>
  <c r="I1447" i="29"/>
  <c r="H1447" i="29" s="1"/>
  <c r="E1447" i="29" s="1"/>
  <c r="F1764" i="29"/>
  <c r="D1764" i="29" s="1"/>
  <c r="C1764" i="29" s="1"/>
  <c r="I1764" i="29"/>
  <c r="H1764" i="29" s="1"/>
  <c r="E1764" i="29" s="1"/>
  <c r="F2428" i="29"/>
  <c r="D2428" i="29" s="1"/>
  <c r="C2428" i="29" s="1"/>
  <c r="I2428" i="29"/>
  <c r="H2428" i="29" s="1"/>
  <c r="E2428" i="29" s="1"/>
  <c r="F1854" i="29"/>
  <c r="D1854" i="29" s="1"/>
  <c r="C1854" i="29" s="1"/>
  <c r="I1854" i="29"/>
  <c r="H1854" i="29" s="1"/>
  <c r="E1854" i="29" s="1"/>
  <c r="F2655" i="29"/>
  <c r="D2655" i="29" s="1"/>
  <c r="C2655" i="29" s="1"/>
  <c r="I2655" i="29"/>
  <c r="H2655" i="29" s="1"/>
  <c r="E2655" i="29" s="1"/>
  <c r="F3217" i="29"/>
  <c r="D3217" i="29" s="1"/>
  <c r="I3217" i="29"/>
  <c r="H3217" i="29" s="1"/>
  <c r="E3217" i="29" s="1"/>
  <c r="F3029" i="29"/>
  <c r="D3029" i="29" s="1"/>
  <c r="C3029" i="29" s="1"/>
  <c r="I3029" i="29"/>
  <c r="H3029" i="29" s="1"/>
  <c r="E3029" i="29" s="1"/>
  <c r="F3177" i="29"/>
  <c r="D3177" i="29" s="1"/>
  <c r="I3177" i="29"/>
  <c r="H3177" i="29" s="1"/>
  <c r="E3177" i="29" s="1"/>
  <c r="F3128" i="29"/>
  <c r="D3128" i="29" s="1"/>
  <c r="C3128" i="29" s="1"/>
  <c r="I3128" i="29"/>
  <c r="H3128" i="29" s="1"/>
  <c r="E3128" i="29" s="1"/>
  <c r="F133" i="29"/>
  <c r="D133" i="29" s="1"/>
  <c r="C133" i="29" s="1"/>
  <c r="I133" i="29"/>
  <c r="H133" i="29" s="1"/>
  <c r="E133" i="29" s="1"/>
  <c r="F1015" i="29"/>
  <c r="D1015" i="29" s="1"/>
  <c r="C1015" i="29" s="1"/>
  <c r="I1015" i="29"/>
  <c r="H1015" i="29" s="1"/>
  <c r="E1015" i="29" s="1"/>
  <c r="F522" i="29"/>
  <c r="D522" i="29" s="1"/>
  <c r="C522" i="29" s="1"/>
  <c r="I522" i="29"/>
  <c r="H522" i="29" s="1"/>
  <c r="E522" i="29" s="1"/>
  <c r="F29" i="29"/>
  <c r="D29" i="29" s="1"/>
  <c r="C29" i="29" s="1"/>
  <c r="I29" i="29"/>
  <c r="H29" i="29" s="1"/>
  <c r="E29" i="29" s="1"/>
  <c r="F624" i="29"/>
  <c r="D624" i="29" s="1"/>
  <c r="C624" i="29" s="1"/>
  <c r="I624" i="29"/>
  <c r="H624" i="29" s="1"/>
  <c r="E624" i="29" s="1"/>
  <c r="F1294" i="29"/>
  <c r="D1294" i="29" s="1"/>
  <c r="C1294" i="29" s="1"/>
  <c r="I1294" i="29"/>
  <c r="H1294" i="29" s="1"/>
  <c r="E1294" i="29" s="1"/>
  <c r="F401" i="29"/>
  <c r="D401" i="29" s="1"/>
  <c r="C401" i="29" s="1"/>
  <c r="I401" i="29"/>
  <c r="H401" i="29" s="1"/>
  <c r="E401" i="29" s="1"/>
  <c r="F2336" i="29"/>
  <c r="D2336" i="29" s="1"/>
  <c r="C2336" i="29" s="1"/>
  <c r="I2336" i="29"/>
  <c r="H2336" i="29" s="1"/>
  <c r="E2336" i="29" s="1"/>
  <c r="F3389" i="29"/>
  <c r="D3389" i="29" s="1"/>
  <c r="I3389" i="29"/>
  <c r="H3389" i="29" s="1"/>
  <c r="E3389" i="29" s="1"/>
  <c r="F1947" i="29"/>
  <c r="D1947" i="29" s="1"/>
  <c r="C1947" i="29" s="1"/>
  <c r="I1947" i="29"/>
  <c r="H1947" i="29" s="1"/>
  <c r="E1947" i="29" s="1"/>
  <c r="F2786" i="29"/>
  <c r="D2786" i="29" s="1"/>
  <c r="C2786" i="29" s="1"/>
  <c r="I2786" i="29"/>
  <c r="H2786" i="29" s="1"/>
  <c r="E2786" i="29" s="1"/>
  <c r="F2598" i="29"/>
  <c r="D2598" i="29" s="1"/>
  <c r="C2598" i="29" s="1"/>
  <c r="I2598" i="29"/>
  <c r="H2598" i="29" s="1"/>
  <c r="E2598" i="29" s="1"/>
  <c r="F1233" i="29"/>
  <c r="D1233" i="29" s="1"/>
  <c r="C1233" i="29" s="1"/>
  <c r="I1233" i="29"/>
  <c r="H1233" i="29" s="1"/>
  <c r="E1233" i="29" s="1"/>
  <c r="F2760" i="29"/>
  <c r="D2760" i="29" s="1"/>
  <c r="C2760" i="29" s="1"/>
  <c r="I2760" i="29"/>
  <c r="H2760" i="29" s="1"/>
  <c r="E2760" i="29" s="1"/>
  <c r="F515" i="29"/>
  <c r="D515" i="29" s="1"/>
  <c r="C515" i="29" s="1"/>
  <c r="I515" i="29"/>
  <c r="H515" i="29" s="1"/>
  <c r="E515" i="29" s="1"/>
  <c r="F2413" i="29"/>
  <c r="D2413" i="29" s="1"/>
  <c r="C2413" i="29" s="1"/>
  <c r="I2413" i="29"/>
  <c r="H2413" i="29" s="1"/>
  <c r="E2413" i="29" s="1"/>
  <c r="F554" i="29"/>
  <c r="D554" i="29" s="1"/>
  <c r="C554" i="29" s="1"/>
  <c r="I554" i="29"/>
  <c r="H554" i="29" s="1"/>
  <c r="E554" i="29" s="1"/>
  <c r="F865" i="29"/>
  <c r="D865" i="29" s="1"/>
  <c r="C865" i="29" s="1"/>
  <c r="I865" i="29"/>
  <c r="H865" i="29" s="1"/>
  <c r="E865" i="29" s="1"/>
  <c r="F80" i="29"/>
  <c r="D80" i="29" s="1"/>
  <c r="C80" i="29" s="1"/>
  <c r="I80" i="29"/>
  <c r="H80" i="29" s="1"/>
  <c r="E80" i="29" s="1"/>
  <c r="F2113" i="29"/>
  <c r="D2113" i="29" s="1"/>
  <c r="C2113" i="29" s="1"/>
  <c r="I2113" i="29"/>
  <c r="H2113" i="29" s="1"/>
  <c r="E2113" i="29" s="1"/>
  <c r="F149" i="29"/>
  <c r="D149" i="29" s="1"/>
  <c r="C149" i="29" s="1"/>
  <c r="I149" i="29"/>
  <c r="H149" i="29" s="1"/>
  <c r="E149" i="29" s="1"/>
  <c r="F482" i="29"/>
  <c r="D482" i="29" s="1"/>
  <c r="C482" i="29" s="1"/>
  <c r="I482" i="29"/>
  <c r="H482" i="29" s="1"/>
  <c r="E482" i="29" s="1"/>
  <c r="F706" i="29"/>
  <c r="D706" i="29" s="1"/>
  <c r="C706" i="29" s="1"/>
  <c r="I706" i="29"/>
  <c r="H706" i="29" s="1"/>
  <c r="E706" i="29" s="1"/>
  <c r="F2504" i="29"/>
  <c r="D2504" i="29" s="1"/>
  <c r="C2504" i="29" s="1"/>
  <c r="I2504" i="29"/>
  <c r="H2504" i="29" s="1"/>
  <c r="E2504" i="29" s="1"/>
  <c r="F475" i="29"/>
  <c r="D475" i="29" s="1"/>
  <c r="C475" i="29" s="1"/>
  <c r="I475" i="29"/>
  <c r="H475" i="29" s="1"/>
  <c r="E475" i="29" s="1"/>
  <c r="F1891" i="29"/>
  <c r="D1891" i="29" s="1"/>
  <c r="C1891" i="29" s="1"/>
  <c r="I1891" i="29"/>
  <c r="H1891" i="29" s="1"/>
  <c r="E1891" i="29" s="1"/>
  <c r="F3150" i="29"/>
  <c r="D3150" i="29" s="1"/>
  <c r="I3150" i="29"/>
  <c r="H3150" i="29" s="1"/>
  <c r="E3150" i="29" s="1"/>
  <c r="F3108" i="29"/>
  <c r="D3108" i="29" s="1"/>
  <c r="C3108" i="29" s="1"/>
  <c r="I3108" i="29"/>
  <c r="H3108" i="29" s="1"/>
  <c r="E3108" i="29" s="1"/>
  <c r="F1287" i="29"/>
  <c r="D1287" i="29" s="1"/>
  <c r="C1287" i="29" s="1"/>
  <c r="I1287" i="29"/>
  <c r="H1287" i="29" s="1"/>
  <c r="E1287" i="29" s="1"/>
  <c r="F301" i="29"/>
  <c r="D301" i="29" s="1"/>
  <c r="C301" i="29" s="1"/>
  <c r="I301" i="29"/>
  <c r="H301" i="29" s="1"/>
  <c r="E301" i="29" s="1"/>
  <c r="F1389" i="29"/>
  <c r="D1389" i="29" s="1"/>
  <c r="C1389" i="29" s="1"/>
  <c r="I1389" i="29"/>
  <c r="H1389" i="29" s="1"/>
  <c r="E1389" i="29" s="1"/>
  <c r="F1714" i="29"/>
  <c r="D1714" i="29" s="1"/>
  <c r="C1714" i="29" s="1"/>
  <c r="I1714" i="29"/>
  <c r="H1714" i="29" s="1"/>
  <c r="E1714" i="29" s="1"/>
  <c r="F1299" i="29"/>
  <c r="D1299" i="29" s="1"/>
  <c r="C1299" i="29" s="1"/>
  <c r="I1299" i="29"/>
  <c r="H1299" i="29" s="1"/>
  <c r="E1299" i="29" s="1"/>
  <c r="F2650" i="29"/>
  <c r="D2650" i="29" s="1"/>
  <c r="C2650" i="29" s="1"/>
  <c r="I2650" i="29"/>
  <c r="H2650" i="29" s="1"/>
  <c r="E2650" i="29" s="1"/>
  <c r="F816" i="29"/>
  <c r="D816" i="29" s="1"/>
  <c r="C816" i="29" s="1"/>
  <c r="I816" i="29"/>
  <c r="H816" i="29" s="1"/>
  <c r="E816" i="29" s="1"/>
  <c r="F2393" i="29"/>
  <c r="D2393" i="29" s="1"/>
  <c r="C2393" i="29" s="1"/>
  <c r="I2393" i="29"/>
  <c r="H2393" i="29" s="1"/>
  <c r="E2393" i="29" s="1"/>
  <c r="F1867" i="29"/>
  <c r="D1867" i="29" s="1"/>
  <c r="C1867" i="29" s="1"/>
  <c r="I1867" i="29"/>
  <c r="H1867" i="29" s="1"/>
  <c r="E1867" i="29" s="1"/>
  <c r="F2338" i="29"/>
  <c r="D2338" i="29" s="1"/>
  <c r="C2338" i="29" s="1"/>
  <c r="I2338" i="29"/>
  <c r="H2338" i="29" s="1"/>
  <c r="E2338" i="29" s="1"/>
  <c r="I3497" i="29"/>
  <c r="H3497" i="29" s="1"/>
  <c r="E3497" i="29" s="1"/>
  <c r="F3497" i="29"/>
  <c r="D3497" i="29" s="1"/>
  <c r="C3497" i="29" s="1"/>
  <c r="F3171" i="29"/>
  <c r="D3171" i="29" s="1"/>
  <c r="I3171" i="29"/>
  <c r="H3171" i="29" s="1"/>
  <c r="E3171" i="29" s="1"/>
  <c r="F342" i="29"/>
  <c r="D342" i="29" s="1"/>
  <c r="C342" i="29" s="1"/>
  <c r="I342" i="29"/>
  <c r="H342" i="29" s="1"/>
  <c r="E342" i="29" s="1"/>
  <c r="F1480" i="29"/>
  <c r="D1480" i="29" s="1"/>
  <c r="C1480" i="29" s="1"/>
  <c r="I1480" i="29"/>
  <c r="H1480" i="29" s="1"/>
  <c r="E1480" i="29" s="1"/>
  <c r="F731" i="29"/>
  <c r="D731" i="29" s="1"/>
  <c r="C731" i="29" s="1"/>
  <c r="I731" i="29"/>
  <c r="H731" i="29" s="1"/>
  <c r="E731" i="29" s="1"/>
  <c r="F207" i="29"/>
  <c r="D207" i="29" s="1"/>
  <c r="C207" i="29" s="1"/>
  <c r="I207" i="29"/>
  <c r="H207" i="29" s="1"/>
  <c r="E207" i="29" s="1"/>
  <c r="F1664" i="29"/>
  <c r="D1664" i="29" s="1"/>
  <c r="C1664" i="29" s="1"/>
  <c r="I1664" i="29"/>
  <c r="H1664" i="29" s="1"/>
  <c r="E1664" i="29" s="1"/>
  <c r="F2147" i="29"/>
  <c r="D2147" i="29" s="1"/>
  <c r="C2147" i="29" s="1"/>
  <c r="I2147" i="29"/>
  <c r="H2147" i="29" s="1"/>
  <c r="E2147" i="29" s="1"/>
  <c r="F2456" i="29"/>
  <c r="D2456" i="29" s="1"/>
  <c r="C2456" i="29" s="1"/>
  <c r="I2456" i="29"/>
  <c r="H2456" i="29" s="1"/>
  <c r="E2456" i="29" s="1"/>
  <c r="F2860" i="29"/>
  <c r="D2860" i="29" s="1"/>
  <c r="C2860" i="29" s="1"/>
  <c r="I2860" i="29"/>
  <c r="H2860" i="29" s="1"/>
  <c r="E2860" i="29" s="1"/>
  <c r="F3406" i="29"/>
  <c r="D3406" i="29" s="1"/>
  <c r="I3406" i="29"/>
  <c r="H3406" i="29" s="1"/>
  <c r="E3406" i="29" s="1"/>
  <c r="F2121" i="29"/>
  <c r="D2121" i="29" s="1"/>
  <c r="C2121" i="29" s="1"/>
  <c r="I2121" i="29"/>
  <c r="H2121" i="29" s="1"/>
  <c r="E2121" i="29" s="1"/>
  <c r="F2236" i="29"/>
  <c r="D2236" i="29" s="1"/>
  <c r="C2236" i="29" s="1"/>
  <c r="I2236" i="29"/>
  <c r="H2236" i="29" s="1"/>
  <c r="E2236" i="29" s="1"/>
  <c r="F2455" i="29"/>
  <c r="D2455" i="29" s="1"/>
  <c r="C2455" i="29" s="1"/>
  <c r="I2455" i="29"/>
  <c r="H2455" i="29" s="1"/>
  <c r="E2455" i="29" s="1"/>
  <c r="F2756" i="29"/>
  <c r="D2756" i="29" s="1"/>
  <c r="C2756" i="29" s="1"/>
  <c r="I2756" i="29"/>
  <c r="H2756" i="29" s="1"/>
  <c r="E2756" i="29" s="1"/>
  <c r="F948" i="29"/>
  <c r="D948" i="29" s="1"/>
  <c r="C948" i="29" s="1"/>
  <c r="I948" i="29"/>
  <c r="H948" i="29" s="1"/>
  <c r="E948" i="29" s="1"/>
  <c r="F551" i="29"/>
  <c r="D551" i="29" s="1"/>
  <c r="C551" i="29" s="1"/>
  <c r="I551" i="29"/>
  <c r="H551" i="29" s="1"/>
  <c r="E551" i="29" s="1"/>
  <c r="F58" i="29"/>
  <c r="D58" i="29" s="1"/>
  <c r="C58" i="29" s="1"/>
  <c r="I58" i="29"/>
  <c r="H58" i="29" s="1"/>
  <c r="E58" i="29" s="1"/>
  <c r="F924" i="29"/>
  <c r="D924" i="29" s="1"/>
  <c r="C924" i="29" s="1"/>
  <c r="I924" i="29"/>
  <c r="H924" i="29" s="1"/>
  <c r="E924" i="29" s="1"/>
  <c r="F1383" i="29"/>
  <c r="D1383" i="29" s="1"/>
  <c r="C1383" i="29" s="1"/>
  <c r="I1383" i="29"/>
  <c r="H1383" i="29" s="1"/>
  <c r="E1383" i="29" s="1"/>
  <c r="F2353" i="29"/>
  <c r="D2353" i="29" s="1"/>
  <c r="C2353" i="29" s="1"/>
  <c r="I2353" i="29"/>
  <c r="H2353" i="29" s="1"/>
  <c r="E2353" i="29" s="1"/>
  <c r="F641" i="29"/>
  <c r="D641" i="29" s="1"/>
  <c r="C641" i="29" s="1"/>
  <c r="I641" i="29"/>
  <c r="H641" i="29" s="1"/>
  <c r="E641" i="29" s="1"/>
  <c r="F1342" i="29"/>
  <c r="D1342" i="29" s="1"/>
  <c r="C1342" i="29" s="1"/>
  <c r="I1342" i="29"/>
  <c r="H1342" i="29" s="1"/>
  <c r="E1342" i="29" s="1"/>
  <c r="F2925" i="29"/>
  <c r="D2925" i="29" s="1"/>
  <c r="C2925" i="29" s="1"/>
  <c r="I2925" i="29"/>
  <c r="H2925" i="29" s="1"/>
  <c r="E2925" i="29" s="1"/>
  <c r="F3487" i="29"/>
  <c r="D3487" i="29" s="1"/>
  <c r="C3487" i="29" s="1"/>
  <c r="I3487" i="29"/>
  <c r="H3487" i="29" s="1"/>
  <c r="E3487" i="29" s="1"/>
  <c r="F2254" i="29"/>
  <c r="D2254" i="29" s="1"/>
  <c r="C2254" i="29" s="1"/>
  <c r="I2254" i="29"/>
  <c r="H2254" i="29" s="1"/>
  <c r="E2254" i="29" s="1"/>
  <c r="F1930" i="29"/>
  <c r="D1930" i="29" s="1"/>
  <c r="C1930" i="29" s="1"/>
  <c r="I1930" i="29"/>
  <c r="H1930" i="29" s="1"/>
  <c r="E1930" i="29" s="1"/>
  <c r="F2286" i="29"/>
  <c r="D2286" i="29" s="1"/>
  <c r="C2286" i="29" s="1"/>
  <c r="I2286" i="29"/>
  <c r="H2286" i="29" s="1"/>
  <c r="E2286" i="29" s="1"/>
  <c r="F3274" i="29"/>
  <c r="D3274" i="29" s="1"/>
  <c r="I3274" i="29"/>
  <c r="H3274" i="29" s="1"/>
  <c r="E3274" i="29" s="1"/>
  <c r="F1221" i="29"/>
  <c r="D1221" i="29" s="1"/>
  <c r="C1221" i="29" s="1"/>
  <c r="I1221" i="29"/>
  <c r="H1221" i="29" s="1"/>
  <c r="E1221" i="29" s="1"/>
  <c r="I744" i="29"/>
  <c r="H744" i="29" s="1"/>
  <c r="E744" i="29" s="1"/>
  <c r="F744" i="29"/>
  <c r="D744" i="29" s="1"/>
  <c r="C744" i="29" s="1"/>
  <c r="F1610" i="29"/>
  <c r="D1610" i="29" s="1"/>
  <c r="C1610" i="29" s="1"/>
  <c r="I1610" i="29"/>
  <c r="H1610" i="29" s="1"/>
  <c r="E1610" i="29" s="1"/>
  <c r="F494" i="29"/>
  <c r="D494" i="29" s="1"/>
  <c r="C494" i="29" s="1"/>
  <c r="I494" i="29"/>
  <c r="H494" i="29" s="1"/>
  <c r="E494" i="29" s="1"/>
  <c r="F2303" i="29"/>
  <c r="D2303" i="29" s="1"/>
  <c r="C2303" i="29" s="1"/>
  <c r="I2303" i="29"/>
  <c r="H2303" i="29" s="1"/>
  <c r="E2303" i="29" s="1"/>
  <c r="F1214" i="29"/>
  <c r="D1214" i="29" s="1"/>
  <c r="C1214" i="29" s="1"/>
  <c r="I1214" i="29"/>
  <c r="H1214" i="29" s="1"/>
  <c r="E1214" i="29" s="1"/>
  <c r="F1720" i="29"/>
  <c r="D1720" i="29" s="1"/>
  <c r="C1720" i="29" s="1"/>
  <c r="I1720" i="29"/>
  <c r="H1720" i="29" s="1"/>
  <c r="E1720" i="29" s="1"/>
  <c r="F1913" i="29"/>
  <c r="D1913" i="29" s="1"/>
  <c r="C1913" i="29" s="1"/>
  <c r="I1913" i="29"/>
  <c r="H1913" i="29" s="1"/>
  <c r="E1913" i="29" s="1"/>
  <c r="F2670" i="29"/>
  <c r="D2670" i="29" s="1"/>
  <c r="C2670" i="29" s="1"/>
  <c r="I2670" i="29"/>
  <c r="H2670" i="29" s="1"/>
  <c r="E2670" i="29" s="1"/>
  <c r="F3488" i="29"/>
  <c r="D3488" i="29" s="1"/>
  <c r="C3488" i="29" s="1"/>
  <c r="I3488" i="29"/>
  <c r="H3488" i="29" s="1"/>
  <c r="E3488" i="29" s="1"/>
  <c r="F2915" i="29"/>
  <c r="D2915" i="29" s="1"/>
  <c r="C2915" i="29" s="1"/>
  <c r="I2915" i="29"/>
  <c r="H2915" i="29" s="1"/>
  <c r="E2915" i="29" s="1"/>
  <c r="F3174" i="29"/>
  <c r="D3174" i="29" s="1"/>
  <c r="I3174" i="29"/>
  <c r="H3174" i="29" s="1"/>
  <c r="E3174" i="29" s="1"/>
  <c r="F3160" i="29"/>
  <c r="D3160" i="29" s="1"/>
  <c r="I3160" i="29"/>
  <c r="H3160" i="29" s="1"/>
  <c r="E3160" i="29" s="1"/>
  <c r="F212" i="29"/>
  <c r="D212" i="29" s="1"/>
  <c r="C212" i="29" s="1"/>
  <c r="I212" i="29"/>
  <c r="H212" i="29" s="1"/>
  <c r="E212" i="29" s="1"/>
  <c r="F1414" i="29"/>
  <c r="D1414" i="29" s="1"/>
  <c r="C1414" i="29" s="1"/>
  <c r="I1414" i="29"/>
  <c r="H1414" i="29" s="1"/>
  <c r="E1414" i="29" s="1"/>
  <c r="F937" i="29"/>
  <c r="D937" i="29" s="1"/>
  <c r="C937" i="29" s="1"/>
  <c r="I937" i="29"/>
  <c r="H937" i="29" s="1"/>
  <c r="E937" i="29" s="1"/>
  <c r="F188" i="29"/>
  <c r="D188" i="29" s="1"/>
  <c r="C188" i="29" s="1"/>
  <c r="I188" i="29"/>
  <c r="H188" i="29" s="1"/>
  <c r="E188" i="29" s="1"/>
  <c r="F1279" i="29"/>
  <c r="D1279" i="29" s="1"/>
  <c r="C1279" i="29" s="1"/>
  <c r="I1279" i="29"/>
  <c r="H1279" i="29" s="1"/>
  <c r="E1279" i="29" s="1"/>
  <c r="F1617" i="29"/>
  <c r="D1617" i="29" s="1"/>
  <c r="C1617" i="29" s="1"/>
  <c r="I1617" i="29"/>
  <c r="H1617" i="29" s="1"/>
  <c r="E1617" i="29" s="1"/>
  <c r="F1860" i="29"/>
  <c r="D1860" i="29" s="1"/>
  <c r="C1860" i="29" s="1"/>
  <c r="I1860" i="29"/>
  <c r="H1860" i="29" s="1"/>
  <c r="E1860" i="29" s="1"/>
  <c r="F2537" i="29"/>
  <c r="D2537" i="29" s="1"/>
  <c r="C2537" i="29" s="1"/>
  <c r="I2537" i="29"/>
  <c r="H2537" i="29" s="1"/>
  <c r="E2537" i="29" s="1"/>
  <c r="F2027" i="29"/>
  <c r="D2027" i="29" s="1"/>
  <c r="C2027" i="29" s="1"/>
  <c r="I2027" i="29"/>
  <c r="H2027" i="29" s="1"/>
  <c r="E2027" i="29" s="1"/>
  <c r="F2751" i="29"/>
  <c r="D2751" i="29" s="1"/>
  <c r="C2751" i="29" s="1"/>
  <c r="I2751" i="29"/>
  <c r="H2751" i="29" s="1"/>
  <c r="E2751" i="29" s="1"/>
  <c r="F1866" i="29"/>
  <c r="D1866" i="29" s="1"/>
  <c r="C1866" i="29" s="1"/>
  <c r="I1866" i="29"/>
  <c r="H1866" i="29" s="1"/>
  <c r="E1866" i="29" s="1"/>
  <c r="F1312" i="29"/>
  <c r="D1312" i="29" s="1"/>
  <c r="C1312" i="29" s="1"/>
  <c r="I1312" i="29"/>
  <c r="H1312" i="29" s="1"/>
  <c r="E1312" i="29" s="1"/>
  <c r="F3352" i="29"/>
  <c r="D3352" i="29" s="1"/>
  <c r="I3352" i="29"/>
  <c r="H3352" i="29" s="1"/>
  <c r="E3352" i="29" s="1"/>
  <c r="F2632" i="29"/>
  <c r="D2632" i="29" s="1"/>
  <c r="C2632" i="29" s="1"/>
  <c r="I2632" i="29"/>
  <c r="H2632" i="29" s="1"/>
  <c r="E2632" i="29" s="1"/>
  <c r="F741" i="29"/>
  <c r="D741" i="29" s="1"/>
  <c r="C741" i="29" s="1"/>
  <c r="I741" i="29"/>
  <c r="H741" i="29" s="1"/>
  <c r="E741" i="29" s="1"/>
  <c r="F264" i="29"/>
  <c r="D264" i="29" s="1"/>
  <c r="C264" i="29" s="1"/>
  <c r="I264" i="29"/>
  <c r="H264" i="29" s="1"/>
  <c r="E264" i="29" s="1"/>
  <c r="F1130" i="29"/>
  <c r="D1130" i="29" s="1"/>
  <c r="C1130" i="29" s="1"/>
  <c r="I1130" i="29"/>
  <c r="H1130" i="29" s="1"/>
  <c r="E1130" i="29" s="1"/>
  <c r="F14" i="29"/>
  <c r="D14" i="29" s="1"/>
  <c r="C14" i="29" s="1"/>
  <c r="I14" i="29"/>
  <c r="H14" i="29" s="1"/>
  <c r="E14" i="29" s="1"/>
  <c r="F1823" i="29"/>
  <c r="D1823" i="29" s="1"/>
  <c r="C1823" i="29" s="1"/>
  <c r="I1823" i="29"/>
  <c r="H1823" i="29" s="1"/>
  <c r="E1823" i="29" s="1"/>
  <c r="F2050" i="29"/>
  <c r="D2050" i="29" s="1"/>
  <c r="C2050" i="29" s="1"/>
  <c r="I2050" i="29"/>
  <c r="H2050" i="29" s="1"/>
  <c r="E2050" i="29" s="1"/>
  <c r="F704" i="29"/>
  <c r="D704" i="29" s="1"/>
  <c r="C704" i="29" s="1"/>
  <c r="I704" i="29"/>
  <c r="H704" i="29" s="1"/>
  <c r="E704" i="29" s="1"/>
  <c r="F2986" i="29"/>
  <c r="D2986" i="29" s="1"/>
  <c r="C2986" i="29" s="1"/>
  <c r="I2986" i="29"/>
  <c r="H2986" i="29" s="1"/>
  <c r="E2986" i="29" s="1"/>
  <c r="F2028" i="29"/>
  <c r="D2028" i="29" s="1"/>
  <c r="C2028" i="29" s="1"/>
  <c r="I2028" i="29"/>
  <c r="H2028" i="29" s="1"/>
  <c r="E2028" i="29" s="1"/>
  <c r="F3008" i="29"/>
  <c r="D3008" i="29" s="1"/>
  <c r="C3008" i="29" s="1"/>
  <c r="I3008" i="29"/>
  <c r="H3008" i="29" s="1"/>
  <c r="E3008" i="29" s="1"/>
  <c r="F2691" i="29"/>
  <c r="D2691" i="29" s="1"/>
  <c r="C2691" i="29" s="1"/>
  <c r="I2691" i="29"/>
  <c r="H2691" i="29" s="1"/>
  <c r="E2691" i="29" s="1"/>
  <c r="F2350" i="29"/>
  <c r="D2350" i="29" s="1"/>
  <c r="C2350" i="29" s="1"/>
  <c r="I2350" i="29"/>
  <c r="H2350" i="29" s="1"/>
  <c r="E2350" i="29" s="1"/>
  <c r="F2310" i="29"/>
  <c r="D2310" i="29" s="1"/>
  <c r="C2310" i="29" s="1"/>
  <c r="I2310" i="29"/>
  <c r="H2310" i="29" s="1"/>
  <c r="E2310" i="29" s="1"/>
  <c r="F355" i="29"/>
  <c r="D355" i="29" s="1"/>
  <c r="C355" i="29" s="1"/>
  <c r="I355" i="29"/>
  <c r="H355" i="29" s="1"/>
  <c r="E355" i="29" s="1"/>
  <c r="F934" i="29"/>
  <c r="D934" i="29" s="1"/>
  <c r="C934" i="29" s="1"/>
  <c r="I934" i="29"/>
  <c r="H934" i="29" s="1"/>
  <c r="E934" i="29" s="1"/>
  <c r="F457" i="29"/>
  <c r="D457" i="29" s="1"/>
  <c r="C457" i="29" s="1"/>
  <c r="I457" i="29"/>
  <c r="H457" i="29" s="1"/>
  <c r="E457" i="29" s="1"/>
  <c r="F1323" i="29"/>
  <c r="D1323" i="29" s="1"/>
  <c r="C1323" i="29" s="1"/>
  <c r="I1323" i="29"/>
  <c r="H1323" i="29" s="1"/>
  <c r="E1323" i="29" s="1"/>
  <c r="F799" i="29"/>
  <c r="D799" i="29" s="1"/>
  <c r="C799" i="29" s="1"/>
  <c r="I799" i="29"/>
  <c r="H799" i="29" s="1"/>
  <c r="E799" i="29" s="1"/>
  <c r="F208" i="29"/>
  <c r="D208" i="29" s="1"/>
  <c r="C208" i="29" s="1"/>
  <c r="I208" i="29"/>
  <c r="H208" i="29" s="1"/>
  <c r="E208" i="29" s="1"/>
  <c r="F1133" i="29"/>
  <c r="D1133" i="29" s="1"/>
  <c r="C1133" i="29" s="1"/>
  <c r="I1133" i="29"/>
  <c r="H1133" i="29" s="1"/>
  <c r="E1133" i="29" s="1"/>
  <c r="F1787" i="29"/>
  <c r="D1787" i="29" s="1"/>
  <c r="C1787" i="29" s="1"/>
  <c r="I1787" i="29"/>
  <c r="H1787" i="29" s="1"/>
  <c r="E1787" i="29" s="1"/>
  <c r="F3452" i="29"/>
  <c r="D3452" i="29" s="1"/>
  <c r="C3452" i="29" s="1"/>
  <c r="I3452" i="29"/>
  <c r="H3452" i="29" s="1"/>
  <c r="E3452" i="29" s="1"/>
  <c r="F2172" i="29"/>
  <c r="D2172" i="29" s="1"/>
  <c r="C2172" i="29" s="1"/>
  <c r="I2172" i="29"/>
  <c r="H2172" i="29" s="1"/>
  <c r="E2172" i="29" s="1"/>
  <c r="F3089" i="29"/>
  <c r="D3089" i="29" s="1"/>
  <c r="C3089" i="29" s="1"/>
  <c r="I3089" i="29"/>
  <c r="H3089" i="29" s="1"/>
  <c r="E3089" i="29" s="1"/>
  <c r="F2901" i="29"/>
  <c r="D2901" i="29" s="1"/>
  <c r="C2901" i="29" s="1"/>
  <c r="I2901" i="29"/>
  <c r="H2901" i="29" s="1"/>
  <c r="E2901" i="29" s="1"/>
  <c r="F2660" i="29"/>
  <c r="D2660" i="29" s="1"/>
  <c r="C2660" i="29" s="1"/>
  <c r="I2660" i="29"/>
  <c r="H2660" i="29" s="1"/>
  <c r="E2660" i="29" s="1"/>
  <c r="F3062" i="29"/>
  <c r="D3062" i="29" s="1"/>
  <c r="C3062" i="29" s="1"/>
  <c r="I3062" i="29"/>
  <c r="H3062" i="29" s="1"/>
  <c r="E3062" i="29" s="1"/>
  <c r="F5" i="29"/>
  <c r="D5" i="29" s="1"/>
  <c r="C5" i="29" s="1"/>
  <c r="I5" i="29"/>
  <c r="H5" i="29" s="1"/>
  <c r="E5" i="29" s="1"/>
  <c r="F887" i="29"/>
  <c r="D887" i="29" s="1"/>
  <c r="C887" i="29" s="1"/>
  <c r="I887" i="29"/>
  <c r="H887" i="29" s="1"/>
  <c r="E887" i="29" s="1"/>
  <c r="F394" i="29"/>
  <c r="D394" i="29" s="1"/>
  <c r="C394" i="29" s="1"/>
  <c r="I394" i="29"/>
  <c r="H394" i="29" s="1"/>
  <c r="E394" i="29" s="1"/>
  <c r="F1260" i="29"/>
  <c r="D1260" i="29" s="1"/>
  <c r="C1260" i="29" s="1"/>
  <c r="I1260" i="29"/>
  <c r="H1260" i="29" s="1"/>
  <c r="E1260" i="29" s="1"/>
  <c r="F1821" i="29"/>
  <c r="D1821" i="29" s="1"/>
  <c r="C1821" i="29" s="1"/>
  <c r="I1821" i="29"/>
  <c r="H1821" i="29" s="1"/>
  <c r="E1821" i="29" s="1"/>
  <c r="F941" i="29"/>
  <c r="D941" i="29" s="1"/>
  <c r="C941" i="29" s="1"/>
  <c r="I941" i="29"/>
  <c r="H941" i="29" s="1"/>
  <c r="E941" i="29" s="1"/>
  <c r="F1511" i="29"/>
  <c r="D1511" i="29" s="1"/>
  <c r="C1511" i="29" s="1"/>
  <c r="I1511" i="29"/>
  <c r="H1511" i="29" s="1"/>
  <c r="E1511" i="29" s="1"/>
  <c r="F2137" i="29"/>
  <c r="D2137" i="29" s="1"/>
  <c r="C2137" i="29" s="1"/>
  <c r="I2137" i="29"/>
  <c r="H2137" i="29" s="1"/>
  <c r="E2137" i="29" s="1"/>
  <c r="F3261" i="29"/>
  <c r="D3261" i="29" s="1"/>
  <c r="I3261" i="29"/>
  <c r="H3261" i="29" s="1"/>
  <c r="E3261" i="29" s="1"/>
  <c r="F2784" i="29"/>
  <c r="D2784" i="29" s="1"/>
  <c r="C2784" i="29" s="1"/>
  <c r="I2784" i="29"/>
  <c r="H2784" i="29" s="1"/>
  <c r="E2784" i="29" s="1"/>
  <c r="F2069" i="29"/>
  <c r="D2069" i="29" s="1"/>
  <c r="C2069" i="29" s="1"/>
  <c r="I2069" i="29"/>
  <c r="H2069" i="29" s="1"/>
  <c r="E2069" i="29" s="1"/>
  <c r="F2827" i="29"/>
  <c r="D2827" i="29" s="1"/>
  <c r="C2827" i="29" s="1"/>
  <c r="I2827" i="29"/>
  <c r="H2827" i="29" s="1"/>
  <c r="E2827" i="29" s="1"/>
  <c r="F2384" i="29"/>
  <c r="D2384" i="29" s="1"/>
  <c r="C2384" i="29" s="1"/>
  <c r="I2384" i="29"/>
  <c r="H2384" i="29" s="1"/>
  <c r="E2384" i="29" s="1"/>
  <c r="F2759" i="29"/>
  <c r="D2759" i="29" s="1"/>
  <c r="C2759" i="29" s="1"/>
  <c r="I2759" i="29"/>
  <c r="H2759" i="29" s="1"/>
  <c r="E2759" i="29" s="1"/>
  <c r="F1557" i="29"/>
  <c r="D1557" i="29" s="1"/>
  <c r="C1557" i="29" s="1"/>
  <c r="I1557" i="29"/>
  <c r="H1557" i="29" s="1"/>
  <c r="E1557" i="29" s="1"/>
  <c r="F1080" i="29"/>
  <c r="D1080" i="29" s="1"/>
  <c r="C1080" i="29" s="1"/>
  <c r="I1080" i="29"/>
  <c r="H1080" i="29" s="1"/>
  <c r="E1080" i="29" s="1"/>
  <c r="F331" i="29"/>
  <c r="D331" i="29" s="1"/>
  <c r="C331" i="29" s="1"/>
  <c r="I331" i="29"/>
  <c r="H331" i="29" s="1"/>
  <c r="E331" i="29" s="1"/>
  <c r="F830" i="29"/>
  <c r="D830" i="29" s="1"/>
  <c r="C830" i="29" s="1"/>
  <c r="I830" i="29"/>
  <c r="H830" i="29" s="1"/>
  <c r="E830" i="29" s="1"/>
  <c r="F781" i="29"/>
  <c r="D781" i="29" s="1"/>
  <c r="C781" i="29" s="1"/>
  <c r="I781" i="29"/>
  <c r="H781" i="29" s="1"/>
  <c r="E781" i="29" s="1"/>
  <c r="F1747" i="29"/>
  <c r="D1747" i="29" s="1"/>
  <c r="C1747" i="29" s="1"/>
  <c r="I1747" i="29"/>
  <c r="H1747" i="29" s="1"/>
  <c r="E1747" i="29" s="1"/>
  <c r="F2056" i="29"/>
  <c r="D2056" i="29" s="1"/>
  <c r="C2056" i="29" s="1"/>
  <c r="I2056" i="29"/>
  <c r="H2056" i="29" s="1"/>
  <c r="E2056" i="29" s="1"/>
  <c r="F2457" i="29"/>
  <c r="D2457" i="29" s="1"/>
  <c r="C2457" i="29" s="1"/>
  <c r="I2457" i="29"/>
  <c r="H2457" i="29" s="1"/>
  <c r="E2457" i="29" s="1"/>
  <c r="F3262" i="29"/>
  <c r="D3262" i="29" s="1"/>
  <c r="I3262" i="29"/>
  <c r="H3262" i="29" s="1"/>
  <c r="E3262" i="29" s="1"/>
  <c r="F2609" i="29"/>
  <c r="D2609" i="29" s="1"/>
  <c r="C2609" i="29" s="1"/>
  <c r="I2609" i="29"/>
  <c r="H2609" i="29" s="1"/>
  <c r="E2609" i="29" s="1"/>
  <c r="F2398" i="29"/>
  <c r="D2398" i="29" s="1"/>
  <c r="C2398" i="29" s="1"/>
  <c r="I2398" i="29"/>
  <c r="H2398" i="29" s="1"/>
  <c r="E2398" i="29" s="1"/>
  <c r="F1104" i="29"/>
  <c r="D1104" i="29" s="1"/>
  <c r="C1104" i="29" s="1"/>
  <c r="I1104" i="29"/>
  <c r="H1104" i="29" s="1"/>
  <c r="E1104" i="29" s="1"/>
  <c r="F3303" i="29"/>
  <c r="D3303" i="29" s="1"/>
  <c r="I3303" i="29"/>
  <c r="H3303" i="29" s="1"/>
  <c r="E3303" i="29" s="1"/>
  <c r="F36" i="29"/>
  <c r="D36" i="29" s="1"/>
  <c r="C36" i="29" s="1"/>
  <c r="I36" i="29"/>
  <c r="H36" i="29" s="1"/>
  <c r="E36" i="29" s="1"/>
  <c r="F1238" i="29"/>
  <c r="D1238" i="29" s="1"/>
  <c r="C1238" i="29" s="1"/>
  <c r="I1238" i="29"/>
  <c r="H1238" i="29" s="1"/>
  <c r="E1238" i="29" s="1"/>
  <c r="F761" i="29"/>
  <c r="D761" i="29" s="1"/>
  <c r="C761" i="29" s="1"/>
  <c r="I761" i="29"/>
  <c r="H761" i="29" s="1"/>
  <c r="E761" i="29" s="1"/>
  <c r="F12" i="29"/>
  <c r="D12" i="29" s="1"/>
  <c r="C12" i="29" s="1"/>
  <c r="I12" i="29"/>
  <c r="H12" i="29" s="1"/>
  <c r="E12" i="29" s="1"/>
  <c r="F1103" i="29"/>
  <c r="D1103" i="29" s="1"/>
  <c r="C1103" i="29" s="1"/>
  <c r="I1103" i="29"/>
  <c r="H1103" i="29" s="1"/>
  <c r="E1103" i="29" s="1"/>
  <c r="F1293" i="29"/>
  <c r="D1293" i="29" s="1"/>
  <c r="C1293" i="29" s="1"/>
  <c r="I1293" i="29"/>
  <c r="H1293" i="29" s="1"/>
  <c r="E1293" i="29" s="1"/>
  <c r="F1684" i="29"/>
  <c r="D1684" i="29" s="1"/>
  <c r="C1684" i="29" s="1"/>
  <c r="I1684" i="29"/>
  <c r="H1684" i="29" s="1"/>
  <c r="E1684" i="29" s="1"/>
  <c r="F2313" i="29"/>
  <c r="D2313" i="29" s="1"/>
  <c r="C2313" i="29" s="1"/>
  <c r="I2313" i="29"/>
  <c r="H2313" i="29" s="1"/>
  <c r="E2313" i="29" s="1"/>
  <c r="F1702" i="29"/>
  <c r="D1702" i="29" s="1"/>
  <c r="C1702" i="29" s="1"/>
  <c r="I1702" i="29"/>
  <c r="H1702" i="29" s="1"/>
  <c r="E1702" i="29" s="1"/>
  <c r="F2831" i="29"/>
  <c r="D2831" i="29" s="1"/>
  <c r="C2831" i="29" s="1"/>
  <c r="I2831" i="29"/>
  <c r="H2831" i="29" s="1"/>
  <c r="E2831" i="29" s="1"/>
  <c r="F1378" i="29"/>
  <c r="D1378" i="29" s="1"/>
  <c r="C1378" i="29" s="1"/>
  <c r="I1378" i="29"/>
  <c r="H1378" i="29" s="1"/>
  <c r="E1378" i="29" s="1"/>
  <c r="I3461" i="29"/>
  <c r="H3461" i="29" s="1"/>
  <c r="E3461" i="29" s="1"/>
  <c r="F3461" i="29"/>
  <c r="D3461" i="29" s="1"/>
  <c r="C3461" i="29" s="1"/>
  <c r="F2852" i="29"/>
  <c r="D2852" i="29" s="1"/>
  <c r="C2852" i="29" s="1"/>
  <c r="I2852" i="29"/>
  <c r="H2852" i="29" s="1"/>
  <c r="E2852" i="29" s="1"/>
  <c r="I3448" i="29"/>
  <c r="H3448" i="29" s="1"/>
  <c r="E3448" i="29" s="1"/>
  <c r="F3448" i="29"/>
  <c r="D3448" i="29" s="1"/>
  <c r="C3448" i="29" s="1"/>
  <c r="F564" i="29"/>
  <c r="D564" i="29" s="1"/>
  <c r="C564" i="29" s="1"/>
  <c r="I564" i="29"/>
  <c r="H564" i="29" s="1"/>
  <c r="E564" i="29" s="1"/>
  <c r="F167" i="29"/>
  <c r="D167" i="29" s="1"/>
  <c r="C167" i="29" s="1"/>
  <c r="I167" i="29"/>
  <c r="H167" i="29" s="1"/>
  <c r="E167" i="29" s="1"/>
  <c r="F1289" i="29"/>
  <c r="D1289" i="29" s="1"/>
  <c r="C1289" i="29" s="1"/>
  <c r="I1289" i="29"/>
  <c r="H1289" i="29" s="1"/>
  <c r="E1289" i="29" s="1"/>
  <c r="F540" i="29"/>
  <c r="D540" i="29" s="1"/>
  <c r="C540" i="29" s="1"/>
  <c r="I540" i="29"/>
  <c r="H540" i="29" s="1"/>
  <c r="E540" i="29" s="1"/>
  <c r="F16" i="29"/>
  <c r="D16" i="29" s="1"/>
  <c r="C16" i="29" s="1"/>
  <c r="I16" i="29"/>
  <c r="H16" i="29" s="1"/>
  <c r="E16" i="29" s="1"/>
  <c r="F1969" i="29"/>
  <c r="D1969" i="29" s="1"/>
  <c r="C1969" i="29" s="1"/>
  <c r="I1969" i="29"/>
  <c r="H1969" i="29" s="1"/>
  <c r="E1969" i="29" s="1"/>
  <c r="F2212" i="29"/>
  <c r="D2212" i="29" s="1"/>
  <c r="C2212" i="29" s="1"/>
  <c r="I2212" i="29"/>
  <c r="H2212" i="29" s="1"/>
  <c r="E2212" i="29" s="1"/>
  <c r="F2889" i="29"/>
  <c r="D2889" i="29" s="1"/>
  <c r="C2889" i="29" s="1"/>
  <c r="I2889" i="29"/>
  <c r="H2889" i="29" s="1"/>
  <c r="E2889" i="29" s="1"/>
  <c r="F2797" i="29"/>
  <c r="D2797" i="29" s="1"/>
  <c r="C2797" i="29" s="1"/>
  <c r="I2797" i="29"/>
  <c r="H2797" i="29" s="1"/>
  <c r="E2797" i="29" s="1"/>
  <c r="F162" i="29"/>
  <c r="D162" i="29" s="1"/>
  <c r="C162" i="29" s="1"/>
  <c r="I162" i="29"/>
  <c r="H162" i="29" s="1"/>
  <c r="E162" i="29" s="1"/>
  <c r="F2442" i="29"/>
  <c r="D2442" i="29" s="1"/>
  <c r="C2442" i="29" s="1"/>
  <c r="I2442" i="29"/>
  <c r="H2442" i="29" s="1"/>
  <c r="E2442" i="29" s="1"/>
  <c r="F2156" i="29"/>
  <c r="D2156" i="29" s="1"/>
  <c r="C2156" i="29" s="1"/>
  <c r="I2156" i="29"/>
  <c r="H2156" i="29" s="1"/>
  <c r="E2156" i="29" s="1"/>
  <c r="F577" i="29"/>
  <c r="D577" i="29" s="1"/>
  <c r="C577" i="29" s="1"/>
  <c r="I577" i="29"/>
  <c r="H577" i="29" s="1"/>
  <c r="E577" i="29" s="1"/>
  <c r="F3127" i="29"/>
  <c r="D3127" i="29" s="1"/>
  <c r="C3127" i="29" s="1"/>
  <c r="I3127" i="29"/>
  <c r="H3127" i="29" s="1"/>
  <c r="E3127" i="29" s="1"/>
  <c r="F837" i="29"/>
  <c r="D837" i="29" s="1"/>
  <c r="C837" i="29" s="1"/>
  <c r="I837" i="29"/>
  <c r="H837" i="29" s="1"/>
  <c r="E837" i="29" s="1"/>
  <c r="F360" i="29"/>
  <c r="D360" i="29" s="1"/>
  <c r="C360" i="29" s="1"/>
  <c r="I360" i="29"/>
  <c r="H360" i="29" s="1"/>
  <c r="E360" i="29" s="1"/>
  <c r="F1226" i="29"/>
  <c r="D1226" i="29" s="1"/>
  <c r="C1226" i="29" s="1"/>
  <c r="I1226" i="29"/>
  <c r="H1226" i="29" s="1"/>
  <c r="E1226" i="29" s="1"/>
  <c r="F110" i="29"/>
  <c r="D110" i="29" s="1"/>
  <c r="C110" i="29" s="1"/>
  <c r="I110" i="29"/>
  <c r="H110" i="29" s="1"/>
  <c r="E110" i="29" s="1"/>
  <c r="F1919" i="29"/>
  <c r="D1919" i="29" s="1"/>
  <c r="C1919" i="29" s="1"/>
  <c r="I1919" i="29"/>
  <c r="H1919" i="29" s="1"/>
  <c r="E1919" i="29" s="1"/>
  <c r="F2146" i="29"/>
  <c r="D2146" i="29" s="1"/>
  <c r="C2146" i="29" s="1"/>
  <c r="I2146" i="29"/>
  <c r="H2146" i="29" s="1"/>
  <c r="E2146" i="29" s="1"/>
  <c r="F1009" i="29"/>
  <c r="D1009" i="29" s="1"/>
  <c r="C1009" i="29" s="1"/>
  <c r="I1009" i="29"/>
  <c r="H1009" i="29" s="1"/>
  <c r="E1009" i="29" s="1"/>
  <c r="F3082" i="29"/>
  <c r="D3082" i="29" s="1"/>
  <c r="C3082" i="29" s="1"/>
  <c r="I3082" i="29"/>
  <c r="H3082" i="29" s="1"/>
  <c r="E3082" i="29" s="1"/>
  <c r="F2798" i="29"/>
  <c r="D2798" i="29" s="1"/>
  <c r="C2798" i="29" s="1"/>
  <c r="I2798" i="29"/>
  <c r="H2798" i="29" s="1"/>
  <c r="E2798" i="29" s="1"/>
  <c r="F3360" i="29"/>
  <c r="D3360" i="29" s="1"/>
  <c r="I3360" i="29"/>
  <c r="H3360" i="29" s="1"/>
  <c r="E3360" i="29" s="1"/>
  <c r="F2787" i="29"/>
  <c r="D2787" i="29" s="1"/>
  <c r="C2787" i="29" s="1"/>
  <c r="I2787" i="29"/>
  <c r="H2787" i="29" s="1"/>
  <c r="E2787" i="29" s="1"/>
  <c r="F3400" i="29"/>
  <c r="D3400" i="29" s="1"/>
  <c r="I3400" i="29"/>
  <c r="H3400" i="29" s="1"/>
  <c r="E3400" i="29" s="1"/>
  <c r="F3035" i="29"/>
  <c r="D3035" i="29" s="1"/>
  <c r="C3035" i="29" s="1"/>
  <c r="I3035" i="29"/>
  <c r="H3035" i="29" s="1"/>
  <c r="E3035" i="29" s="1"/>
  <c r="F1689" i="29"/>
  <c r="D1689" i="29" s="1"/>
  <c r="C1689" i="29" s="1"/>
  <c r="I1689" i="29"/>
  <c r="H1689" i="29" s="1"/>
  <c r="E1689" i="29" s="1"/>
  <c r="F262" i="29"/>
  <c r="D262" i="29" s="1"/>
  <c r="C262" i="29" s="1"/>
  <c r="I262" i="29"/>
  <c r="H262" i="29" s="1"/>
  <c r="E262" i="29" s="1"/>
  <c r="F1400" i="29"/>
  <c r="D1400" i="29" s="1"/>
  <c r="C1400" i="29" s="1"/>
  <c r="I1400" i="29"/>
  <c r="H1400" i="29" s="1"/>
  <c r="E1400" i="29" s="1"/>
  <c r="F651" i="29"/>
  <c r="D651" i="29" s="1"/>
  <c r="C651" i="29" s="1"/>
  <c r="I651" i="29"/>
  <c r="H651" i="29" s="1"/>
  <c r="E651" i="29" s="1"/>
  <c r="F127" i="29"/>
  <c r="D127" i="29" s="1"/>
  <c r="C127" i="29" s="1"/>
  <c r="I127" i="29"/>
  <c r="H127" i="29" s="1"/>
  <c r="E127" i="29" s="1"/>
  <c r="F1559" i="29"/>
  <c r="D1559" i="29" s="1"/>
  <c r="C1559" i="29" s="1"/>
  <c r="I1559" i="29"/>
  <c r="H1559" i="29" s="1"/>
  <c r="E1559" i="29" s="1"/>
  <c r="F2067" i="29"/>
  <c r="D2067" i="29" s="1"/>
  <c r="C2067" i="29" s="1"/>
  <c r="I2067" i="29"/>
  <c r="H2067" i="29" s="1"/>
  <c r="E2067" i="29" s="1"/>
  <c r="F2376" i="29"/>
  <c r="D2376" i="29" s="1"/>
  <c r="C2376" i="29" s="1"/>
  <c r="I2376" i="29"/>
  <c r="H2376" i="29" s="1"/>
  <c r="E2376" i="29" s="1"/>
  <c r="F2780" i="29"/>
  <c r="D2780" i="29" s="1"/>
  <c r="C2780" i="29" s="1"/>
  <c r="I2780" i="29"/>
  <c r="H2780" i="29" s="1"/>
  <c r="E2780" i="29" s="1"/>
  <c r="F817" i="29"/>
  <c r="D817" i="29" s="1"/>
  <c r="C817" i="29" s="1"/>
  <c r="I817" i="29"/>
  <c r="H817" i="29" s="1"/>
  <c r="E817" i="29" s="1"/>
  <c r="F2394" i="29"/>
  <c r="D2394" i="29" s="1"/>
  <c r="C2394" i="29" s="1"/>
  <c r="I2394" i="29"/>
  <c r="H2394" i="29" s="1"/>
  <c r="E2394" i="29" s="1"/>
  <c r="I2101" i="29"/>
  <c r="H2101" i="29" s="1"/>
  <c r="E2101" i="29" s="1"/>
  <c r="F2101" i="29"/>
  <c r="D2101" i="29" s="1"/>
  <c r="C2101" i="29" s="1"/>
  <c r="F3432" i="29"/>
  <c r="D3432" i="29" s="1"/>
  <c r="I3432" i="29"/>
  <c r="H3432" i="29" s="1"/>
  <c r="E3432" i="29" s="1"/>
  <c r="F1758" i="29"/>
  <c r="D1758" i="29" s="1"/>
  <c r="C1758" i="29" s="1"/>
  <c r="I1758" i="29"/>
  <c r="H1758" i="29" s="1"/>
  <c r="E1758" i="29" s="1"/>
  <c r="F211" i="29"/>
  <c r="D211" i="29" s="1"/>
  <c r="C211" i="29" s="1"/>
  <c r="I211" i="29"/>
  <c r="H211" i="29" s="1"/>
  <c r="E211" i="29" s="1"/>
  <c r="F790" i="29"/>
  <c r="D790" i="29" s="1"/>
  <c r="C790" i="29" s="1"/>
  <c r="I790" i="29"/>
  <c r="H790" i="29" s="1"/>
  <c r="E790" i="29" s="1"/>
  <c r="F313" i="29"/>
  <c r="D313" i="29" s="1"/>
  <c r="C313" i="29" s="1"/>
  <c r="I313" i="29"/>
  <c r="H313" i="29" s="1"/>
  <c r="E313" i="29" s="1"/>
  <c r="F1179" i="29"/>
  <c r="D1179" i="29" s="1"/>
  <c r="C1179" i="29" s="1"/>
  <c r="I1179" i="29"/>
  <c r="H1179" i="29" s="1"/>
  <c r="E1179" i="29" s="1"/>
  <c r="F655" i="29"/>
  <c r="D655" i="29" s="1"/>
  <c r="C655" i="29" s="1"/>
  <c r="I655" i="29"/>
  <c r="H655" i="29" s="1"/>
  <c r="E655" i="29" s="1"/>
  <c r="F2112" i="29"/>
  <c r="D2112" i="29" s="1"/>
  <c r="C2112" i="29" s="1"/>
  <c r="I2112" i="29"/>
  <c r="H2112" i="29" s="1"/>
  <c r="E2112" i="29" s="1"/>
  <c r="F689" i="29"/>
  <c r="D689" i="29" s="1"/>
  <c r="C689" i="29" s="1"/>
  <c r="I689" i="29"/>
  <c r="H689" i="29" s="1"/>
  <c r="E689" i="29" s="1"/>
  <c r="F1316" i="29"/>
  <c r="D1316" i="29" s="1"/>
  <c r="C1316" i="29" s="1"/>
  <c r="I1316" i="29"/>
  <c r="H1316" i="29" s="1"/>
  <c r="E1316" i="29" s="1"/>
  <c r="F3308" i="29"/>
  <c r="D3308" i="29" s="1"/>
  <c r="I3308" i="29"/>
  <c r="H3308" i="29" s="1"/>
  <c r="E3308" i="29" s="1"/>
  <c r="F1916" i="29"/>
  <c r="D1916" i="29" s="1"/>
  <c r="C1916" i="29" s="1"/>
  <c r="I1916" i="29"/>
  <c r="H1916" i="29" s="1"/>
  <c r="E1916" i="29" s="1"/>
  <c r="F2689" i="29"/>
  <c r="D2689" i="29" s="1"/>
  <c r="C2689" i="29" s="1"/>
  <c r="I2689" i="29"/>
  <c r="H2689" i="29" s="1"/>
  <c r="E2689" i="29" s="1"/>
  <c r="F2501" i="29"/>
  <c r="D2501" i="29" s="1"/>
  <c r="C2501" i="29" s="1"/>
  <c r="I2501" i="29"/>
  <c r="H2501" i="29" s="1"/>
  <c r="E2501" i="29" s="1"/>
  <c r="F2054" i="29"/>
  <c r="D2054" i="29" s="1"/>
  <c r="C2054" i="29" s="1"/>
  <c r="I2054" i="29"/>
  <c r="H2054" i="29" s="1"/>
  <c r="E2054" i="29" s="1"/>
  <c r="F3090" i="29"/>
  <c r="D3090" i="29" s="1"/>
  <c r="C3090" i="29" s="1"/>
  <c r="I3090" i="29"/>
  <c r="H3090" i="29" s="1"/>
  <c r="E3090" i="29" s="1"/>
  <c r="F372" i="29"/>
  <c r="D372" i="29" s="1"/>
  <c r="C372" i="29" s="1"/>
  <c r="I372" i="29"/>
  <c r="H372" i="29" s="1"/>
  <c r="E372" i="29" s="1"/>
  <c r="F1574" i="29"/>
  <c r="D1574" i="29" s="1"/>
  <c r="C1574" i="29" s="1"/>
  <c r="I1574" i="29"/>
  <c r="H1574" i="29" s="1"/>
  <c r="E1574" i="29" s="1"/>
  <c r="F1097" i="29"/>
  <c r="D1097" i="29" s="1"/>
  <c r="C1097" i="29" s="1"/>
  <c r="I1097" i="29"/>
  <c r="H1097" i="29" s="1"/>
  <c r="E1097" i="29" s="1"/>
  <c r="F348" i="29"/>
  <c r="D348" i="29" s="1"/>
  <c r="C348" i="29" s="1"/>
  <c r="I348" i="29"/>
  <c r="H348" i="29" s="1"/>
  <c r="E348" i="29" s="1"/>
  <c r="F1439" i="29"/>
  <c r="D1439" i="29" s="1"/>
  <c r="C1439" i="29" s="1"/>
  <c r="I1439" i="29"/>
  <c r="H1439" i="29" s="1"/>
  <c r="E1439" i="29" s="1"/>
  <c r="F1777" i="29"/>
  <c r="D1777" i="29" s="1"/>
  <c r="C1777" i="29" s="1"/>
  <c r="I1777" i="29"/>
  <c r="H1777" i="29" s="1"/>
  <c r="E1777" i="29" s="1"/>
  <c r="F2020" i="29"/>
  <c r="D2020" i="29" s="1"/>
  <c r="C2020" i="29" s="1"/>
  <c r="I2020" i="29"/>
  <c r="H2020" i="29" s="1"/>
  <c r="E2020" i="29" s="1"/>
  <c r="F2697" i="29"/>
  <c r="D2697" i="29" s="1"/>
  <c r="C2697" i="29" s="1"/>
  <c r="I2697" i="29"/>
  <c r="H2697" i="29" s="1"/>
  <c r="E2697" i="29" s="1"/>
  <c r="F2295" i="29"/>
  <c r="D2295" i="29" s="1"/>
  <c r="C2295" i="29" s="1"/>
  <c r="I2295" i="29"/>
  <c r="H2295" i="29" s="1"/>
  <c r="E2295" i="29" s="1"/>
  <c r="F2911" i="29"/>
  <c r="D2911" i="29" s="1"/>
  <c r="C2911" i="29" s="1"/>
  <c r="I2911" i="29"/>
  <c r="H2911" i="29" s="1"/>
  <c r="E2911" i="29" s="1"/>
  <c r="F3473" i="29"/>
  <c r="D3473" i="29" s="1"/>
  <c r="C3473" i="29" s="1"/>
  <c r="I3473" i="29"/>
  <c r="H3473" i="29" s="1"/>
  <c r="E3473" i="29" s="1"/>
  <c r="F3285" i="29"/>
  <c r="D3285" i="29" s="1"/>
  <c r="I3285" i="29"/>
  <c r="H3285" i="29" s="1"/>
  <c r="E3285" i="29" s="1"/>
  <c r="F1957" i="29"/>
  <c r="D1957" i="29" s="1"/>
  <c r="C1957" i="29" s="1"/>
  <c r="I1957" i="29"/>
  <c r="H1957" i="29" s="1"/>
  <c r="E1957" i="29" s="1"/>
  <c r="F2564" i="29"/>
  <c r="D2564" i="29" s="1"/>
  <c r="C2564" i="29" s="1"/>
  <c r="I2564" i="29"/>
  <c r="H2564" i="29" s="1"/>
  <c r="E2564" i="29" s="1"/>
  <c r="F389" i="29"/>
  <c r="D389" i="29" s="1"/>
  <c r="C389" i="29" s="1"/>
  <c r="I389" i="29"/>
  <c r="H389" i="29" s="1"/>
  <c r="E389" i="29" s="1"/>
  <c r="F1271" i="29"/>
  <c r="D1271" i="29" s="1"/>
  <c r="C1271" i="29" s="1"/>
  <c r="I1271" i="29"/>
  <c r="H1271" i="29" s="1"/>
  <c r="E1271" i="29" s="1"/>
  <c r="F778" i="29"/>
  <c r="D778" i="29" s="1"/>
  <c r="C778" i="29" s="1"/>
  <c r="I778" i="29"/>
  <c r="H778" i="29" s="1"/>
  <c r="E778" i="29" s="1"/>
  <c r="F285" i="29"/>
  <c r="D285" i="29" s="1"/>
  <c r="C285" i="29" s="1"/>
  <c r="I285" i="29"/>
  <c r="H285" i="29" s="1"/>
  <c r="E285" i="29" s="1"/>
  <c r="F1360" i="29"/>
  <c r="D1360" i="29" s="1"/>
  <c r="C1360" i="29" s="1"/>
  <c r="I1360" i="29"/>
  <c r="H1360" i="29" s="1"/>
  <c r="E1360" i="29" s="1"/>
  <c r="F1698" i="29"/>
  <c r="D1698" i="29" s="1"/>
  <c r="C1698" i="29" s="1"/>
  <c r="I1698" i="29"/>
  <c r="H1698" i="29" s="1"/>
  <c r="E1698" i="29" s="1"/>
  <c r="F1264" i="29"/>
  <c r="D1264" i="29" s="1"/>
  <c r="C1264" i="29" s="1"/>
  <c r="I1264" i="29"/>
  <c r="H1264" i="29" s="1"/>
  <c r="E1264" i="29" s="1"/>
  <c r="F2634" i="29"/>
  <c r="D2634" i="29" s="1"/>
  <c r="C2634" i="29" s="1"/>
  <c r="I2634" i="29"/>
  <c r="H2634" i="29" s="1"/>
  <c r="E2634" i="29" s="1"/>
  <c r="F657" i="29"/>
  <c r="D657" i="29" s="1"/>
  <c r="C657" i="29" s="1"/>
  <c r="I657" i="29"/>
  <c r="H657" i="29" s="1"/>
  <c r="E657" i="29" s="1"/>
  <c r="F2368" i="29"/>
  <c r="D2368" i="29" s="1"/>
  <c r="C2368" i="29" s="1"/>
  <c r="I2368" i="29"/>
  <c r="H2368" i="29" s="1"/>
  <c r="E2368" i="29" s="1"/>
  <c r="F496" i="29"/>
  <c r="D496" i="29" s="1"/>
  <c r="C496" i="29" s="1"/>
  <c r="I496" i="29"/>
  <c r="H496" i="29" s="1"/>
  <c r="E496" i="29" s="1"/>
  <c r="F2854" i="29"/>
  <c r="D2854" i="29" s="1"/>
  <c r="C2854" i="29" s="1"/>
  <c r="I2854" i="29"/>
  <c r="H2854" i="29" s="1"/>
  <c r="E2854" i="29" s="1"/>
  <c r="F2923" i="29"/>
  <c r="D2923" i="29" s="1"/>
  <c r="C2923" i="29" s="1"/>
  <c r="I2923" i="29"/>
  <c r="H2923" i="29" s="1"/>
  <c r="E2923" i="29" s="1"/>
  <c r="F3283" i="29"/>
  <c r="D3283" i="29" s="1"/>
  <c r="I3283" i="29"/>
  <c r="H3283" i="29" s="1"/>
  <c r="E3283" i="29" s="1"/>
  <c r="F2076" i="29"/>
  <c r="D2076" i="29" s="1"/>
  <c r="C2076" i="29" s="1"/>
  <c r="I2076" i="29"/>
  <c r="H2076" i="29" s="1"/>
  <c r="E2076" i="29" s="1"/>
  <c r="F61" i="29"/>
  <c r="D61" i="29" s="1"/>
  <c r="C61" i="29" s="1"/>
  <c r="I61" i="29"/>
  <c r="H61" i="29" s="1"/>
  <c r="E61" i="29" s="1"/>
  <c r="F358" i="29"/>
  <c r="D358" i="29" s="1"/>
  <c r="C358" i="29" s="1"/>
  <c r="I358" i="29"/>
  <c r="H358" i="29" s="1"/>
  <c r="E358" i="29" s="1"/>
  <c r="F2150" i="29"/>
  <c r="D2150" i="29" s="1"/>
  <c r="C2150" i="29" s="1"/>
  <c r="I2150" i="29"/>
  <c r="H2150" i="29" s="1"/>
  <c r="E2150" i="29" s="1"/>
  <c r="F1433" i="29"/>
  <c r="D1433" i="29" s="1"/>
  <c r="C1433" i="29" s="1"/>
  <c r="I1433" i="29"/>
  <c r="H1433" i="29" s="1"/>
  <c r="E1433" i="29" s="1"/>
  <c r="F1031" i="29"/>
  <c r="D1031" i="29" s="1"/>
  <c r="C1031" i="29" s="1"/>
  <c r="I1031" i="29"/>
  <c r="H1031" i="29" s="1"/>
  <c r="E1031" i="29" s="1"/>
  <c r="F2361" i="29"/>
  <c r="D2361" i="29" s="1"/>
  <c r="C2361" i="29" s="1"/>
  <c r="I2361" i="29"/>
  <c r="H2361" i="29" s="1"/>
  <c r="E2361" i="29" s="1"/>
  <c r="F2870" i="29"/>
  <c r="D2870" i="29" s="1"/>
  <c r="C2870" i="29" s="1"/>
  <c r="I2870" i="29"/>
  <c r="H2870" i="29" s="1"/>
  <c r="E2870" i="29" s="1"/>
  <c r="F86" i="29"/>
  <c r="D86" i="29" s="1"/>
  <c r="C86" i="29" s="1"/>
  <c r="I86" i="29"/>
  <c r="H86" i="29" s="1"/>
  <c r="E86" i="29" s="1"/>
  <c r="F974" i="29"/>
  <c r="D974" i="29" s="1"/>
  <c r="C974" i="29" s="1"/>
  <c r="I974" i="29"/>
  <c r="H974" i="29" s="1"/>
  <c r="E974" i="29" s="1"/>
  <c r="F2200" i="29"/>
  <c r="D2200" i="29" s="1"/>
  <c r="C2200" i="29" s="1"/>
  <c r="I2200" i="29"/>
  <c r="H2200" i="29" s="1"/>
  <c r="E2200" i="29" s="1"/>
  <c r="F1643" i="29"/>
  <c r="D1643" i="29" s="1"/>
  <c r="C1643" i="29" s="1"/>
  <c r="I1643" i="29"/>
  <c r="H1643" i="29" s="1"/>
  <c r="E1643" i="29" s="1"/>
  <c r="F3222" i="29"/>
  <c r="D3222" i="29" s="1"/>
  <c r="I3222" i="29"/>
  <c r="H3222" i="29" s="1"/>
  <c r="E3222" i="29" s="1"/>
  <c r="F405" i="29"/>
  <c r="D405" i="29" s="1"/>
  <c r="C405" i="29" s="1"/>
  <c r="I405" i="29"/>
  <c r="H405" i="29" s="1"/>
  <c r="E405" i="29" s="1"/>
  <c r="F794" i="29"/>
  <c r="D794" i="29" s="1"/>
  <c r="C794" i="29" s="1"/>
  <c r="I794" i="29"/>
  <c r="H794" i="29" s="1"/>
  <c r="E794" i="29" s="1"/>
  <c r="F661" i="29"/>
  <c r="D661" i="29" s="1"/>
  <c r="C661" i="29" s="1"/>
  <c r="I661" i="29"/>
  <c r="H661" i="29" s="1"/>
  <c r="E661" i="29" s="1"/>
  <c r="F184" i="29"/>
  <c r="D184" i="29" s="1"/>
  <c r="C184" i="29" s="1"/>
  <c r="I184" i="29"/>
  <c r="H184" i="29" s="1"/>
  <c r="E184" i="29" s="1"/>
  <c r="F1050" i="29"/>
  <c r="D1050" i="29" s="1"/>
  <c r="C1050" i="29" s="1"/>
  <c r="I1050" i="29"/>
  <c r="H1050" i="29" s="1"/>
  <c r="E1050" i="29" s="1"/>
  <c r="F557" i="29"/>
  <c r="D557" i="29" s="1"/>
  <c r="C557" i="29" s="1"/>
  <c r="I557" i="29"/>
  <c r="H557" i="29" s="1"/>
  <c r="E557" i="29" s="1"/>
  <c r="F1743" i="29"/>
  <c r="D1743" i="29" s="1"/>
  <c r="C1743" i="29" s="1"/>
  <c r="I1743" i="29"/>
  <c r="H1743" i="29" s="1"/>
  <c r="E1743" i="29" s="1"/>
  <c r="F1970" i="29"/>
  <c r="D1970" i="29" s="1"/>
  <c r="C1970" i="29" s="1"/>
  <c r="I1970" i="29"/>
  <c r="H1970" i="29" s="1"/>
  <c r="E1970" i="29" s="1"/>
  <c r="F322" i="29"/>
  <c r="D322" i="29" s="1"/>
  <c r="C322" i="29" s="1"/>
  <c r="I322" i="29"/>
  <c r="H322" i="29" s="1"/>
  <c r="E322" i="29" s="1"/>
  <c r="F2906" i="29"/>
  <c r="D2906" i="29" s="1"/>
  <c r="C2906" i="29" s="1"/>
  <c r="I2906" i="29"/>
  <c r="H2906" i="29" s="1"/>
  <c r="E2906" i="29" s="1"/>
  <c r="F1885" i="29"/>
  <c r="D1885" i="29" s="1"/>
  <c r="C1885" i="29" s="1"/>
  <c r="I1885" i="29"/>
  <c r="H1885" i="29" s="1"/>
  <c r="E1885" i="29" s="1"/>
  <c r="F2672" i="29"/>
  <c r="D2672" i="29" s="1"/>
  <c r="C2672" i="29" s="1"/>
  <c r="I2672" i="29"/>
  <c r="H2672" i="29" s="1"/>
  <c r="E2672" i="29" s="1"/>
  <c r="F2302" i="29"/>
  <c r="D2302" i="29" s="1"/>
  <c r="C2302" i="29" s="1"/>
  <c r="I2302" i="29"/>
  <c r="H2302" i="29" s="1"/>
  <c r="E2302" i="29" s="1"/>
  <c r="F3226" i="29"/>
  <c r="D3226" i="29" s="1"/>
  <c r="I3226" i="29"/>
  <c r="H3226" i="29" s="1"/>
  <c r="E3226" i="29" s="1"/>
  <c r="F2304" i="29"/>
  <c r="D2304" i="29" s="1"/>
  <c r="C2304" i="29" s="1"/>
  <c r="I2304" i="29"/>
  <c r="H2304" i="29" s="1"/>
  <c r="E2304" i="29" s="1"/>
  <c r="F19" i="29"/>
  <c r="D19" i="29" s="1"/>
  <c r="C19" i="29" s="1"/>
  <c r="I19" i="29"/>
  <c r="H19" i="29" s="1"/>
  <c r="E19" i="29" s="1"/>
  <c r="F598" i="29"/>
  <c r="D598" i="29" s="1"/>
  <c r="C598" i="29" s="1"/>
  <c r="I598" i="29"/>
  <c r="H598" i="29" s="1"/>
  <c r="E598" i="29" s="1"/>
  <c r="F121" i="29"/>
  <c r="D121" i="29" s="1"/>
  <c r="C121" i="29" s="1"/>
  <c r="I121" i="29"/>
  <c r="H121" i="29" s="1"/>
  <c r="E121" i="29" s="1"/>
  <c r="F987" i="29"/>
  <c r="D987" i="29" s="1"/>
  <c r="C987" i="29" s="1"/>
  <c r="I987" i="29"/>
  <c r="H987" i="29" s="1"/>
  <c r="E987" i="29" s="1"/>
  <c r="F463" i="29"/>
  <c r="D463" i="29" s="1"/>
  <c r="C463" i="29" s="1"/>
  <c r="I463" i="29"/>
  <c r="H463" i="29" s="1"/>
  <c r="E463" i="29" s="1"/>
  <c r="F1920" i="29"/>
  <c r="D1920" i="29" s="1"/>
  <c r="C1920" i="29" s="1"/>
  <c r="I1920" i="29"/>
  <c r="H1920" i="29" s="1"/>
  <c r="E1920" i="29" s="1"/>
  <c r="F2403" i="29"/>
  <c r="D2403" i="29" s="1"/>
  <c r="C2403" i="29" s="1"/>
  <c r="I2403" i="29"/>
  <c r="H2403" i="29" s="1"/>
  <c r="E2403" i="29" s="1"/>
  <c r="F1057" i="29"/>
  <c r="D1057" i="29" s="1"/>
  <c r="C1057" i="29" s="1"/>
  <c r="I1057" i="29"/>
  <c r="H1057" i="29" s="1"/>
  <c r="E1057" i="29" s="1"/>
  <c r="F3116" i="29"/>
  <c r="D3116" i="29" s="1"/>
  <c r="C3116" i="29" s="1"/>
  <c r="I3116" i="29"/>
  <c r="H3116" i="29" s="1"/>
  <c r="E3116" i="29" s="1"/>
  <c r="F1438" i="29"/>
  <c r="D1438" i="29" s="1"/>
  <c r="C1438" i="29" s="1"/>
  <c r="I1438" i="29"/>
  <c r="H1438" i="29" s="1"/>
  <c r="E1438" i="29" s="1"/>
  <c r="F2497" i="29"/>
  <c r="D2497" i="29" s="1"/>
  <c r="C2497" i="29" s="1"/>
  <c r="I2497" i="29"/>
  <c r="H2497" i="29" s="1"/>
  <c r="E2497" i="29" s="1"/>
  <c r="F2565" i="29"/>
  <c r="D2565" i="29" s="1"/>
  <c r="C2565" i="29" s="1"/>
  <c r="I2565" i="29"/>
  <c r="H2565" i="29" s="1"/>
  <c r="E2565" i="29" s="1"/>
  <c r="F3266" i="29"/>
  <c r="D3266" i="29" s="1"/>
  <c r="I3266" i="29"/>
  <c r="H3266" i="29" s="1"/>
  <c r="E3266" i="29" s="1"/>
  <c r="F3395" i="29"/>
  <c r="D3395" i="29" s="1"/>
  <c r="I3395" i="29"/>
  <c r="H3395" i="29" s="1"/>
  <c r="E3395" i="29" s="1"/>
  <c r="F1204" i="29"/>
  <c r="D1204" i="29" s="1"/>
  <c r="C1204" i="29" s="1"/>
  <c r="I1204" i="29"/>
  <c r="H1204" i="29" s="1"/>
  <c r="E1204" i="29" s="1"/>
  <c r="F807" i="29"/>
  <c r="D807" i="29" s="1"/>
  <c r="C807" i="29" s="1"/>
  <c r="I807" i="29"/>
  <c r="H807" i="29" s="1"/>
  <c r="E807" i="29" s="1"/>
  <c r="F314" i="29"/>
  <c r="D314" i="29" s="1"/>
  <c r="C314" i="29" s="1"/>
  <c r="I314" i="29"/>
  <c r="H314" i="29" s="1"/>
  <c r="E314" i="29" s="1"/>
  <c r="F1180" i="29"/>
  <c r="D1180" i="29" s="1"/>
  <c r="C1180" i="29" s="1"/>
  <c r="I1180" i="29"/>
  <c r="H1180" i="29" s="1"/>
  <c r="E1180" i="29" s="1"/>
  <c r="F1741" i="29"/>
  <c r="D1741" i="29" s="1"/>
  <c r="C1741" i="29" s="1"/>
  <c r="I1741" i="29"/>
  <c r="H1741" i="29" s="1"/>
  <c r="E1741" i="29" s="1"/>
  <c r="F685" i="29"/>
  <c r="D685" i="29" s="1"/>
  <c r="C685" i="29" s="1"/>
  <c r="I685" i="29"/>
  <c r="H685" i="29" s="1"/>
  <c r="E685" i="29" s="1"/>
  <c r="F1372" i="29"/>
  <c r="D1372" i="29" s="1"/>
  <c r="C1372" i="29" s="1"/>
  <c r="I1372" i="29"/>
  <c r="H1372" i="29" s="1"/>
  <c r="E1372" i="29" s="1"/>
  <c r="F1994" i="29"/>
  <c r="D1994" i="29" s="1"/>
  <c r="C1994" i="29" s="1"/>
  <c r="I1994" i="29"/>
  <c r="H1994" i="29" s="1"/>
  <c r="E1994" i="29" s="1"/>
  <c r="F3181" i="29"/>
  <c r="D3181" i="29" s="1"/>
  <c r="I3181" i="29"/>
  <c r="H3181" i="29" s="1"/>
  <c r="E3181" i="29" s="1"/>
  <c r="F1440" i="29"/>
  <c r="D1440" i="29" s="1"/>
  <c r="C1440" i="29" s="1"/>
  <c r="I1440" i="29"/>
  <c r="H1440" i="29" s="1"/>
  <c r="E1440" i="29" s="1"/>
  <c r="F2578" i="29"/>
  <c r="D2578" i="29" s="1"/>
  <c r="C2578" i="29" s="1"/>
  <c r="I2578" i="29"/>
  <c r="H2578" i="29" s="1"/>
  <c r="E2578" i="29" s="1"/>
  <c r="F2354" i="29"/>
  <c r="D2354" i="29" s="1"/>
  <c r="C2354" i="29" s="1"/>
  <c r="I2354" i="29"/>
  <c r="H2354" i="29" s="1"/>
  <c r="E2354" i="29" s="1"/>
  <c r="F3210" i="29"/>
  <c r="D3210" i="29" s="1"/>
  <c r="I3210" i="29"/>
  <c r="H3210" i="29" s="1"/>
  <c r="E3210" i="29" s="1"/>
  <c r="F3427" i="29"/>
  <c r="D3427" i="29" s="1"/>
  <c r="I3427" i="29"/>
  <c r="H3427" i="29" s="1"/>
  <c r="E3427" i="29" s="1"/>
  <c r="F1477" i="29"/>
  <c r="D1477" i="29" s="1"/>
  <c r="C1477" i="29" s="1"/>
  <c r="I1477" i="29"/>
  <c r="H1477" i="29" s="1"/>
  <c r="E1477" i="29" s="1"/>
  <c r="F1000" i="29"/>
  <c r="D1000" i="29" s="1"/>
  <c r="C1000" i="29" s="1"/>
  <c r="I1000" i="29"/>
  <c r="H1000" i="29" s="1"/>
  <c r="E1000" i="29" s="1"/>
  <c r="F251" i="29"/>
  <c r="D251" i="29" s="1"/>
  <c r="C251" i="29" s="1"/>
  <c r="I251" i="29"/>
  <c r="H251" i="29" s="1"/>
  <c r="E251" i="29" s="1"/>
  <c r="F750" i="29"/>
  <c r="D750" i="29" s="1"/>
  <c r="C750" i="29" s="1"/>
  <c r="I750" i="29"/>
  <c r="H750" i="29" s="1"/>
  <c r="E750" i="29" s="1"/>
  <c r="F450" i="29"/>
  <c r="D450" i="29" s="1"/>
  <c r="C450" i="29" s="1"/>
  <c r="I450" i="29"/>
  <c r="H450" i="29" s="1"/>
  <c r="E450" i="29" s="1"/>
  <c r="F1667" i="29"/>
  <c r="D1667" i="29" s="1"/>
  <c r="C1667" i="29" s="1"/>
  <c r="I1667" i="29"/>
  <c r="H1667" i="29" s="1"/>
  <c r="E1667" i="29" s="1"/>
  <c r="F1976" i="29"/>
  <c r="D1976" i="29" s="1"/>
  <c r="C1976" i="29" s="1"/>
  <c r="I1976" i="29"/>
  <c r="H1976" i="29" s="1"/>
  <c r="E1976" i="29" s="1"/>
  <c r="F2341" i="29"/>
  <c r="D2341" i="29" s="1"/>
  <c r="C2341" i="29" s="1"/>
  <c r="I2341" i="29"/>
  <c r="H2341" i="29" s="1"/>
  <c r="E2341" i="29" s="1"/>
  <c r="F2926" i="29"/>
  <c r="D2926" i="29" s="1"/>
  <c r="C2926" i="29" s="1"/>
  <c r="I2926" i="29"/>
  <c r="H2926" i="29" s="1"/>
  <c r="E2926" i="29" s="1"/>
  <c r="F1707" i="29"/>
  <c r="D1707" i="29" s="1"/>
  <c r="C1707" i="29" s="1"/>
  <c r="I1707" i="29"/>
  <c r="H1707" i="29" s="1"/>
  <c r="E1707" i="29" s="1"/>
  <c r="F513" i="29"/>
  <c r="D513" i="29" s="1"/>
  <c r="C513" i="29" s="1"/>
  <c r="I513" i="29"/>
  <c r="H513" i="29" s="1"/>
  <c r="E513" i="29" s="1"/>
  <c r="F2158" i="29"/>
  <c r="D2158" i="29" s="1"/>
  <c r="C2158" i="29" s="1"/>
  <c r="I2158" i="29"/>
  <c r="H2158" i="29" s="1"/>
  <c r="E2158" i="29" s="1"/>
  <c r="F2491" i="29"/>
  <c r="D2491" i="29" s="1"/>
  <c r="C2491" i="29" s="1"/>
  <c r="I2491" i="29"/>
  <c r="H2491" i="29" s="1"/>
  <c r="E2491" i="29" s="1"/>
  <c r="F468" i="29"/>
  <c r="D468" i="29" s="1"/>
  <c r="C468" i="29" s="1"/>
  <c r="I468" i="29"/>
  <c r="H468" i="29" s="1"/>
  <c r="E468" i="29" s="1"/>
  <c r="F71" i="29"/>
  <c r="D71" i="29" s="1"/>
  <c r="C71" i="29" s="1"/>
  <c r="I71" i="29"/>
  <c r="H71" i="29" s="1"/>
  <c r="E71" i="29" s="1"/>
  <c r="F1193" i="29"/>
  <c r="D1193" i="29" s="1"/>
  <c r="C1193" i="29" s="1"/>
  <c r="I1193" i="29"/>
  <c r="H1193" i="29" s="1"/>
  <c r="E1193" i="29" s="1"/>
  <c r="F444" i="29"/>
  <c r="D444" i="29" s="1"/>
  <c r="C444" i="29" s="1"/>
  <c r="I444" i="29"/>
  <c r="H444" i="29" s="1"/>
  <c r="E444" i="29" s="1"/>
  <c r="F1535" i="29"/>
  <c r="D1535" i="29" s="1"/>
  <c r="C1535" i="29" s="1"/>
  <c r="I1535" i="29"/>
  <c r="H1535" i="29" s="1"/>
  <c r="E1535" i="29" s="1"/>
  <c r="F1873" i="29"/>
  <c r="D1873" i="29" s="1"/>
  <c r="C1873" i="29" s="1"/>
  <c r="I1873" i="29"/>
  <c r="H1873" i="29" s="1"/>
  <c r="E1873" i="29" s="1"/>
  <c r="F2116" i="29"/>
  <c r="D2116" i="29" s="1"/>
  <c r="C2116" i="29" s="1"/>
  <c r="I2116" i="29"/>
  <c r="H2116" i="29" s="1"/>
  <c r="E2116" i="29" s="1"/>
  <c r="F2793" i="29"/>
  <c r="D2793" i="29" s="1"/>
  <c r="C2793" i="29" s="1"/>
  <c r="I2793" i="29"/>
  <c r="H2793" i="29" s="1"/>
  <c r="E2793" i="29" s="1"/>
  <c r="F2434" i="29"/>
  <c r="D2434" i="29" s="1"/>
  <c r="C2434" i="29" s="1"/>
  <c r="I2434" i="29"/>
  <c r="H2434" i="29" s="1"/>
  <c r="E2434" i="29" s="1"/>
  <c r="F3007" i="29"/>
  <c r="D3007" i="29" s="1"/>
  <c r="C3007" i="29" s="1"/>
  <c r="I3007" i="29"/>
  <c r="H3007" i="29" s="1"/>
  <c r="E3007" i="29" s="1"/>
  <c r="F2301" i="29"/>
  <c r="D2301" i="29" s="1"/>
  <c r="C2301" i="29" s="1"/>
  <c r="I2301" i="29"/>
  <c r="H2301" i="29" s="1"/>
  <c r="E2301" i="29" s="1"/>
  <c r="F1989" i="29"/>
  <c r="D1989" i="29" s="1"/>
  <c r="C1989" i="29" s="1"/>
  <c r="I1989" i="29"/>
  <c r="H1989" i="29" s="1"/>
  <c r="E1989" i="29" s="1"/>
  <c r="F2472" i="29"/>
  <c r="D2472" i="29" s="1"/>
  <c r="C2472" i="29" s="1"/>
  <c r="I2472" i="29"/>
  <c r="H2472" i="29" s="1"/>
  <c r="E2472" i="29" s="1"/>
  <c r="F1931" i="29"/>
  <c r="D1931" i="29" s="1"/>
  <c r="C1931" i="29" s="1"/>
  <c r="I1931" i="29"/>
  <c r="H1931" i="29" s="1"/>
  <c r="E1931" i="29" s="1"/>
  <c r="F997" i="29"/>
  <c r="D997" i="29" s="1"/>
  <c r="C997" i="29" s="1"/>
  <c r="I997" i="29"/>
  <c r="H997" i="29" s="1"/>
  <c r="E997" i="29" s="1"/>
  <c r="F520" i="29"/>
  <c r="D520" i="29" s="1"/>
  <c r="C520" i="29" s="1"/>
  <c r="I520" i="29"/>
  <c r="H520" i="29" s="1"/>
  <c r="E520" i="29" s="1"/>
  <c r="F1386" i="29"/>
  <c r="D1386" i="29" s="1"/>
  <c r="C1386" i="29" s="1"/>
  <c r="I1386" i="29"/>
  <c r="H1386" i="29" s="1"/>
  <c r="E1386" i="29" s="1"/>
  <c r="F270" i="29"/>
  <c r="D270" i="29" s="1"/>
  <c r="C270" i="29" s="1"/>
  <c r="I270" i="29"/>
  <c r="H270" i="29" s="1"/>
  <c r="E270" i="29" s="1"/>
  <c r="F2079" i="29"/>
  <c r="D2079" i="29" s="1"/>
  <c r="C2079" i="29" s="1"/>
  <c r="I2079" i="29"/>
  <c r="H2079" i="29" s="1"/>
  <c r="E2079" i="29" s="1"/>
  <c r="F466" i="29"/>
  <c r="D466" i="29" s="1"/>
  <c r="C466" i="29" s="1"/>
  <c r="I466" i="29"/>
  <c r="H466" i="29" s="1"/>
  <c r="E466" i="29" s="1"/>
  <c r="F1405" i="29"/>
  <c r="D1405" i="29" s="1"/>
  <c r="C1405" i="29" s="1"/>
  <c r="I1405" i="29"/>
  <c r="H1405" i="29" s="1"/>
  <c r="E1405" i="29" s="1"/>
  <c r="F1234" i="29"/>
  <c r="D1234" i="29" s="1"/>
  <c r="C1234" i="29" s="1"/>
  <c r="I1234" i="29"/>
  <c r="H1234" i="29" s="1"/>
  <c r="E1234" i="29" s="1"/>
  <c r="F2437" i="29"/>
  <c r="D2437" i="29" s="1"/>
  <c r="C2437" i="29" s="1"/>
  <c r="I2437" i="29"/>
  <c r="H2437" i="29" s="1"/>
  <c r="E2437" i="29" s="1"/>
  <c r="F3264" i="29"/>
  <c r="D3264" i="29" s="1"/>
  <c r="I3264" i="29"/>
  <c r="H3264" i="29" s="1"/>
  <c r="E3264" i="29" s="1"/>
  <c r="F2947" i="29"/>
  <c r="D2947" i="29" s="1"/>
  <c r="C2947" i="29" s="1"/>
  <c r="I2947" i="29"/>
  <c r="H2947" i="29" s="1"/>
  <c r="E2947" i="29" s="1"/>
  <c r="F3227" i="29"/>
  <c r="D3227" i="29" s="1"/>
  <c r="I3227" i="29"/>
  <c r="H3227" i="29" s="1"/>
  <c r="E3227" i="29" s="1"/>
  <c r="F3219" i="29"/>
  <c r="D3219" i="29" s="1"/>
  <c r="I3219" i="29"/>
  <c r="H3219" i="29" s="1"/>
  <c r="E3219" i="29" s="1"/>
  <c r="F611" i="29"/>
  <c r="D611" i="29" s="1"/>
  <c r="C611" i="29" s="1"/>
  <c r="I611" i="29"/>
  <c r="H611" i="29" s="1"/>
  <c r="E611" i="29" s="1"/>
  <c r="F1190" i="29"/>
  <c r="D1190" i="29" s="1"/>
  <c r="C1190" i="29" s="1"/>
  <c r="I1190" i="29"/>
  <c r="H1190" i="29" s="1"/>
  <c r="E1190" i="29" s="1"/>
  <c r="F713" i="29"/>
  <c r="D713" i="29" s="1"/>
  <c r="C713" i="29" s="1"/>
  <c r="I713" i="29"/>
  <c r="H713" i="29" s="1"/>
  <c r="E713" i="29" s="1"/>
  <c r="F1579" i="29"/>
  <c r="D1579" i="29" s="1"/>
  <c r="C1579" i="29" s="1"/>
  <c r="I1579" i="29"/>
  <c r="H1579" i="29" s="1"/>
  <c r="E1579" i="29" s="1"/>
  <c r="F1055" i="29"/>
  <c r="D1055" i="29" s="1"/>
  <c r="C1055" i="29" s="1"/>
  <c r="I1055" i="29"/>
  <c r="H1055" i="29" s="1"/>
  <c r="E1055" i="29" s="1"/>
  <c r="F1166" i="29"/>
  <c r="D1166" i="29" s="1"/>
  <c r="C1166" i="29" s="1"/>
  <c r="I1166" i="29"/>
  <c r="H1166" i="29" s="1"/>
  <c r="E1166" i="29" s="1"/>
  <c r="F1636" i="29"/>
  <c r="D1636" i="29" s="1"/>
  <c r="C1636" i="29" s="1"/>
  <c r="I1636" i="29"/>
  <c r="H1636" i="29" s="1"/>
  <c r="E1636" i="29" s="1"/>
  <c r="F2242" i="29"/>
  <c r="D2242" i="29" s="1"/>
  <c r="C2242" i="29" s="1"/>
  <c r="I2242" i="29"/>
  <c r="H2242" i="29" s="1"/>
  <c r="E2242" i="29" s="1"/>
  <c r="F1581" i="29"/>
  <c r="D1581" i="29" s="1"/>
  <c r="C1581" i="29" s="1"/>
  <c r="I1581" i="29"/>
  <c r="H1581" i="29" s="1"/>
  <c r="E1581" i="29" s="1"/>
  <c r="F2527" i="29"/>
  <c r="D2527" i="29" s="1"/>
  <c r="C2527" i="29" s="1"/>
  <c r="I2527" i="29"/>
  <c r="H2527" i="29" s="1"/>
  <c r="E2527" i="29" s="1"/>
  <c r="F3345" i="29"/>
  <c r="D3345" i="29" s="1"/>
  <c r="I3345" i="29"/>
  <c r="H3345" i="29" s="1"/>
  <c r="E3345" i="29" s="1"/>
  <c r="F3157" i="29"/>
  <c r="D3157" i="29" s="1"/>
  <c r="I3157" i="29"/>
  <c r="H3157" i="29" s="1"/>
  <c r="E3157" i="29" s="1"/>
  <c r="F3351" i="29"/>
  <c r="D3351" i="29" s="1"/>
  <c r="I3351" i="29"/>
  <c r="H3351" i="29" s="1"/>
  <c r="E3351" i="29" s="1"/>
  <c r="F3095" i="29"/>
  <c r="D3095" i="29" s="1"/>
  <c r="C3095" i="29" s="1"/>
  <c r="I3095" i="29"/>
  <c r="H3095" i="29" s="1"/>
  <c r="E3095" i="29" s="1"/>
  <c r="F261" i="29"/>
  <c r="D261" i="29" s="1"/>
  <c r="C261" i="29" s="1"/>
  <c r="I261" i="29"/>
  <c r="H261" i="29" s="1"/>
  <c r="E261" i="29" s="1"/>
  <c r="F1143" i="29"/>
  <c r="D1143" i="29" s="1"/>
  <c r="C1143" i="29" s="1"/>
  <c r="I1143" i="29"/>
  <c r="H1143" i="29" s="1"/>
  <c r="E1143" i="29" s="1"/>
  <c r="F650" i="29"/>
  <c r="D650" i="29" s="1"/>
  <c r="C650" i="29" s="1"/>
  <c r="I650" i="29"/>
  <c r="H650" i="29" s="1"/>
  <c r="E650" i="29" s="1"/>
  <c r="F157" i="29"/>
  <c r="D157" i="29" s="1"/>
  <c r="C157" i="29" s="1"/>
  <c r="I157" i="29"/>
  <c r="H157" i="29" s="1"/>
  <c r="E157" i="29" s="1"/>
  <c r="F1027" i="29"/>
  <c r="D1027" i="29" s="1"/>
  <c r="C1027" i="29" s="1"/>
  <c r="I1027" i="29"/>
  <c r="H1027" i="29" s="1"/>
  <c r="E1027" i="29" s="1"/>
  <c r="F1536" i="29"/>
  <c r="D1536" i="29" s="1"/>
  <c r="C1536" i="29" s="1"/>
  <c r="I1536" i="29"/>
  <c r="H1536" i="29" s="1"/>
  <c r="E1536" i="29" s="1"/>
  <c r="F898" i="29"/>
  <c r="D898" i="29" s="1"/>
  <c r="C898" i="29" s="1"/>
  <c r="I898" i="29"/>
  <c r="H898" i="29" s="1"/>
  <c r="E898" i="29" s="1"/>
  <c r="F2506" i="29"/>
  <c r="D2506" i="29" s="1"/>
  <c r="C2506" i="29" s="1"/>
  <c r="I2506" i="29"/>
  <c r="H2506" i="29" s="1"/>
  <c r="E2506" i="29" s="1"/>
  <c r="F1582" i="29"/>
  <c r="D1582" i="29" s="1"/>
  <c r="C1582" i="29" s="1"/>
  <c r="I1582" i="29"/>
  <c r="H1582" i="29" s="1"/>
  <c r="E1582" i="29" s="1"/>
  <c r="F3040" i="29"/>
  <c r="D3040" i="29" s="1"/>
  <c r="C3040" i="29" s="1"/>
  <c r="I3040" i="29"/>
  <c r="H3040" i="29" s="1"/>
  <c r="E3040" i="29" s="1"/>
  <c r="F2466" i="29"/>
  <c r="D2466" i="29" s="1"/>
  <c r="C2466" i="29" s="1"/>
  <c r="I2466" i="29"/>
  <c r="H2466" i="29" s="1"/>
  <c r="E2466" i="29" s="1"/>
  <c r="F3428" i="29"/>
  <c r="D3428" i="29" s="1"/>
  <c r="I3428" i="29"/>
  <c r="H3428" i="29" s="1"/>
  <c r="E3428" i="29" s="1"/>
  <c r="F3241" i="29"/>
  <c r="D3241" i="29" s="1"/>
  <c r="I3241" i="29"/>
  <c r="H3241" i="29" s="1"/>
  <c r="E3241" i="29" s="1"/>
  <c r="F1901" i="29"/>
  <c r="D1901" i="29" s="1"/>
  <c r="C1901" i="29" s="1"/>
  <c r="I1901" i="29"/>
  <c r="H1901" i="29" s="1"/>
  <c r="E1901" i="29" s="1"/>
  <c r="F198" i="29"/>
  <c r="D198" i="29" s="1"/>
  <c r="C198" i="29" s="1"/>
  <c r="I198" i="29"/>
  <c r="H198" i="29" s="1"/>
  <c r="E198" i="29" s="1"/>
  <c r="F1336" i="29"/>
  <c r="D1336" i="29" s="1"/>
  <c r="C1336" i="29" s="1"/>
  <c r="I1336" i="29"/>
  <c r="H1336" i="29" s="1"/>
  <c r="E1336" i="29" s="1"/>
  <c r="F587" i="29"/>
  <c r="D587" i="29" s="1"/>
  <c r="C587" i="29" s="1"/>
  <c r="I587" i="29"/>
  <c r="H587" i="29" s="1"/>
  <c r="E587" i="29" s="1"/>
  <c r="F63" i="29"/>
  <c r="D63" i="29" s="1"/>
  <c r="C63" i="29" s="1"/>
  <c r="I63" i="29"/>
  <c r="H63" i="29" s="1"/>
  <c r="E63" i="29" s="1"/>
  <c r="F1444" i="29"/>
  <c r="D1444" i="29" s="1"/>
  <c r="C1444" i="29" s="1"/>
  <c r="I1444" i="29"/>
  <c r="H1444" i="29" s="1"/>
  <c r="E1444" i="29" s="1"/>
  <c r="F2003" i="29"/>
  <c r="D2003" i="29" s="1"/>
  <c r="C2003" i="29" s="1"/>
  <c r="I2003" i="29"/>
  <c r="H2003" i="29" s="1"/>
  <c r="E2003" i="29" s="1"/>
  <c r="F2312" i="29"/>
  <c r="D2312" i="29" s="1"/>
  <c r="C2312" i="29" s="1"/>
  <c r="I2312" i="29"/>
  <c r="H2312" i="29" s="1"/>
  <c r="E2312" i="29" s="1"/>
  <c r="F2716" i="29"/>
  <c r="D2716" i="29" s="1"/>
  <c r="C2716" i="29" s="1"/>
  <c r="I2716" i="29"/>
  <c r="H2716" i="29" s="1"/>
  <c r="E2716" i="29" s="1"/>
  <c r="F1769" i="29"/>
  <c r="D1769" i="29" s="1"/>
  <c r="C1769" i="29" s="1"/>
  <c r="I1769" i="29"/>
  <c r="H1769" i="29" s="1"/>
  <c r="E1769" i="29" s="1"/>
  <c r="F2865" i="29"/>
  <c r="D2865" i="29" s="1"/>
  <c r="C2865" i="29" s="1"/>
  <c r="I2865" i="29"/>
  <c r="H2865" i="29" s="1"/>
  <c r="E2865" i="29" s="1"/>
  <c r="F2677" i="29"/>
  <c r="D2677" i="29" s="1"/>
  <c r="C2677" i="29" s="1"/>
  <c r="I2677" i="29"/>
  <c r="H2677" i="29" s="1"/>
  <c r="E2677" i="29" s="1"/>
  <c r="F2907" i="29"/>
  <c r="D2907" i="29" s="1"/>
  <c r="C2907" i="29" s="1"/>
  <c r="I2907" i="29"/>
  <c r="H2907" i="29" s="1"/>
  <c r="E2907" i="29" s="1"/>
  <c r="F2811" i="29"/>
  <c r="D2811" i="29" s="1"/>
  <c r="C2811" i="29" s="1"/>
  <c r="I2811" i="29"/>
  <c r="H2811" i="29" s="1"/>
  <c r="E2811" i="29" s="1"/>
  <c r="F292" i="29"/>
  <c r="D292" i="29" s="1"/>
  <c r="C292" i="29" s="1"/>
  <c r="I292" i="29"/>
  <c r="H292" i="29" s="1"/>
  <c r="E292" i="29" s="1"/>
  <c r="F1494" i="29"/>
  <c r="D1494" i="29" s="1"/>
  <c r="C1494" i="29" s="1"/>
  <c r="I1494" i="29"/>
  <c r="H1494" i="29" s="1"/>
  <c r="E1494" i="29" s="1"/>
  <c r="F1017" i="29"/>
  <c r="D1017" i="29" s="1"/>
  <c r="C1017" i="29" s="1"/>
  <c r="I1017" i="29"/>
  <c r="H1017" i="29" s="1"/>
  <c r="E1017" i="29" s="1"/>
  <c r="F268" i="29"/>
  <c r="D268" i="29" s="1"/>
  <c r="C268" i="29" s="1"/>
  <c r="I268" i="29"/>
  <c r="H268" i="29" s="1"/>
  <c r="E268" i="29" s="1"/>
  <c r="F1359" i="29"/>
  <c r="D1359" i="29" s="1"/>
  <c r="C1359" i="29" s="1"/>
  <c r="I1359" i="29"/>
  <c r="H1359" i="29" s="1"/>
  <c r="E1359" i="29" s="1"/>
  <c r="F1697" i="29"/>
  <c r="D1697" i="29" s="1"/>
  <c r="C1697" i="29" s="1"/>
  <c r="I1697" i="29"/>
  <c r="H1697" i="29" s="1"/>
  <c r="E1697" i="29" s="1"/>
  <c r="F1940" i="29"/>
  <c r="D1940" i="29" s="1"/>
  <c r="C1940" i="29" s="1"/>
  <c r="I1940" i="29"/>
  <c r="H1940" i="29" s="1"/>
  <c r="E1940" i="29" s="1"/>
  <c r="F2617" i="29"/>
  <c r="D2617" i="29" s="1"/>
  <c r="C2617" i="29" s="1"/>
  <c r="I2617" i="29"/>
  <c r="H2617" i="29" s="1"/>
  <c r="E2617" i="29" s="1"/>
  <c r="F2170" i="29"/>
  <c r="D2170" i="29" s="1"/>
  <c r="C2170" i="29" s="1"/>
  <c r="I2170" i="29"/>
  <c r="H2170" i="29" s="1"/>
  <c r="E2170" i="29" s="1"/>
  <c r="F3087" i="29"/>
  <c r="D3087" i="29" s="1"/>
  <c r="C3087" i="29" s="1"/>
  <c r="I3087" i="29"/>
  <c r="H3087" i="29" s="1"/>
  <c r="E3087" i="29" s="1"/>
  <c r="F2009" i="29"/>
  <c r="D2009" i="29" s="1"/>
  <c r="C2009" i="29" s="1"/>
  <c r="I2009" i="29"/>
  <c r="H2009" i="29" s="1"/>
  <c r="E2009" i="29" s="1"/>
  <c r="F1655" i="29"/>
  <c r="D1655" i="29" s="1"/>
  <c r="C1655" i="29" s="1"/>
  <c r="I1655" i="29"/>
  <c r="H1655" i="29" s="1"/>
  <c r="E1655" i="29" s="1"/>
  <c r="I3434" i="29"/>
  <c r="H3434" i="29" s="1"/>
  <c r="E3434" i="29" s="1"/>
  <c r="F3434" i="29"/>
  <c r="D3434" i="29" s="1"/>
  <c r="F2124" i="29"/>
  <c r="D2124" i="29" s="1"/>
  <c r="C2124" i="29" s="1"/>
  <c r="I2124" i="29"/>
  <c r="H2124" i="29" s="1"/>
  <c r="E2124" i="29" s="1"/>
  <c r="F820" i="29"/>
  <c r="D820" i="29" s="1"/>
  <c r="C820" i="29" s="1"/>
  <c r="I820" i="29"/>
  <c r="H820" i="29" s="1"/>
  <c r="E820" i="29" s="1"/>
  <c r="F423" i="29"/>
  <c r="D423" i="29" s="1"/>
  <c r="C423" i="29" s="1"/>
  <c r="I423" i="29"/>
  <c r="H423" i="29" s="1"/>
  <c r="E423" i="29" s="1"/>
  <c r="F1545" i="29"/>
  <c r="D1545" i="29" s="1"/>
  <c r="C1545" i="29" s="1"/>
  <c r="I1545" i="29"/>
  <c r="H1545" i="29" s="1"/>
  <c r="E1545" i="29" s="1"/>
  <c r="F796" i="29"/>
  <c r="D796" i="29" s="1"/>
  <c r="C796" i="29" s="1"/>
  <c r="I796" i="29"/>
  <c r="H796" i="29" s="1"/>
  <c r="E796" i="29" s="1"/>
  <c r="F1070" i="29"/>
  <c r="D1070" i="29" s="1"/>
  <c r="C1070" i="29" s="1"/>
  <c r="I1070" i="29"/>
  <c r="H1070" i="29" s="1"/>
  <c r="E1070" i="29" s="1"/>
  <c r="F2225" i="29"/>
  <c r="D2225" i="29" s="1"/>
  <c r="C2225" i="29" s="1"/>
  <c r="I2225" i="29"/>
  <c r="H2225" i="29" s="1"/>
  <c r="E2225" i="29" s="1"/>
  <c r="F2468" i="29"/>
  <c r="D2468" i="29" s="1"/>
  <c r="C2468" i="29" s="1"/>
  <c r="I2468" i="29"/>
  <c r="H2468" i="29" s="1"/>
  <c r="E2468" i="29" s="1"/>
  <c r="F3145" i="29"/>
  <c r="D3145" i="29" s="1"/>
  <c r="I3145" i="29"/>
  <c r="H3145" i="29" s="1"/>
  <c r="E3145" i="29" s="1"/>
  <c r="F3053" i="29"/>
  <c r="D3053" i="29" s="1"/>
  <c r="C3053" i="29" s="1"/>
  <c r="I3053" i="29"/>
  <c r="H3053" i="29" s="1"/>
  <c r="E3053" i="29" s="1"/>
  <c r="F1802" i="29"/>
  <c r="D1802" i="29" s="1"/>
  <c r="C1802" i="29" s="1"/>
  <c r="I1802" i="29"/>
  <c r="H1802" i="29" s="1"/>
  <c r="E1802" i="29" s="1"/>
  <c r="F2706" i="29"/>
  <c r="D2706" i="29" s="1"/>
  <c r="C2706" i="29" s="1"/>
  <c r="I2706" i="29"/>
  <c r="H2706" i="29" s="1"/>
  <c r="E2706" i="29" s="1"/>
  <c r="F2518" i="29"/>
  <c r="D2518" i="29" s="1"/>
  <c r="C2518" i="29" s="1"/>
  <c r="I2518" i="29"/>
  <c r="H2518" i="29" s="1"/>
  <c r="E2518" i="29" s="1"/>
  <c r="F2856" i="29"/>
  <c r="D2856" i="29" s="1"/>
  <c r="C2856" i="29" s="1"/>
  <c r="I2856" i="29"/>
  <c r="H2856" i="29" s="1"/>
  <c r="E2856" i="29" s="1"/>
  <c r="F2426" i="29"/>
  <c r="D2426" i="29" s="1"/>
  <c r="C2426" i="29" s="1"/>
  <c r="I2426" i="29"/>
  <c r="H2426" i="29" s="1"/>
  <c r="E2426" i="29" s="1"/>
  <c r="F1093" i="29"/>
  <c r="D1093" i="29" s="1"/>
  <c r="C1093" i="29" s="1"/>
  <c r="I1093" i="29"/>
  <c r="H1093" i="29" s="1"/>
  <c r="E1093" i="29" s="1"/>
  <c r="F616" i="29"/>
  <c r="D616" i="29" s="1"/>
  <c r="C616" i="29" s="1"/>
  <c r="I616" i="29"/>
  <c r="H616" i="29" s="1"/>
  <c r="E616" i="29" s="1"/>
  <c r="F1482" i="29"/>
  <c r="D1482" i="29" s="1"/>
  <c r="C1482" i="29" s="1"/>
  <c r="I1482" i="29"/>
  <c r="H1482" i="29" s="1"/>
  <c r="E1482" i="29" s="1"/>
  <c r="F366" i="29"/>
  <c r="D366" i="29" s="1"/>
  <c r="C366" i="29" s="1"/>
  <c r="I366" i="29"/>
  <c r="H366" i="29" s="1"/>
  <c r="E366" i="29" s="1"/>
  <c r="F2175" i="29"/>
  <c r="D2175" i="29" s="1"/>
  <c r="C2175" i="29" s="1"/>
  <c r="I2175" i="29"/>
  <c r="H2175" i="29" s="1"/>
  <c r="E2175" i="29" s="1"/>
  <c r="F835" i="29"/>
  <c r="D835" i="29" s="1"/>
  <c r="C835" i="29" s="1"/>
  <c r="I835" i="29"/>
  <c r="H835" i="29" s="1"/>
  <c r="E835" i="29" s="1"/>
  <c r="F1572" i="29"/>
  <c r="D1572" i="29" s="1"/>
  <c r="C1572" i="29" s="1"/>
  <c r="I1572" i="29"/>
  <c r="H1572" i="29" s="1"/>
  <c r="E1572" i="29" s="1"/>
  <c r="F1669" i="29"/>
  <c r="D1669" i="29" s="1"/>
  <c r="C1669" i="29" s="1"/>
  <c r="I1669" i="29"/>
  <c r="H1669" i="29" s="1"/>
  <c r="E1669" i="29" s="1"/>
  <c r="F3054" i="29"/>
  <c r="D3054" i="29" s="1"/>
  <c r="C3054" i="29" s="1"/>
  <c r="I3054" i="29"/>
  <c r="H3054" i="29" s="1"/>
  <c r="E3054" i="29" s="1"/>
  <c r="F1150" i="29"/>
  <c r="D1150" i="29" s="1"/>
  <c r="C1150" i="29" s="1"/>
  <c r="I1150" i="29"/>
  <c r="H1150" i="29" s="1"/>
  <c r="E1150" i="29" s="1"/>
  <c r="F3043" i="29"/>
  <c r="D3043" i="29" s="1"/>
  <c r="C3043" i="29" s="1"/>
  <c r="I3043" i="29"/>
  <c r="H3043" i="29" s="1"/>
  <c r="E3043" i="29" s="1"/>
  <c r="F2776" i="29"/>
  <c r="D2776" i="29" s="1"/>
  <c r="C2776" i="29" s="1"/>
  <c r="I2776" i="29"/>
  <c r="H2776" i="29" s="1"/>
  <c r="E2776" i="29" s="1"/>
  <c r="F2743" i="29"/>
  <c r="D2743" i="29" s="1"/>
  <c r="C2743" i="29" s="1"/>
  <c r="I2743" i="29"/>
  <c r="H2743" i="29" s="1"/>
  <c r="E2743" i="29" s="1"/>
  <c r="F3450" i="29"/>
  <c r="D3450" i="29" s="1"/>
  <c r="C3450" i="29" s="1"/>
  <c r="I3450" i="29"/>
  <c r="H3450" i="29" s="1"/>
  <c r="E3450" i="29" s="1"/>
  <c r="F518" i="29"/>
  <c r="D518" i="29" s="1"/>
  <c r="C518" i="29" s="1"/>
  <c r="I518" i="29"/>
  <c r="H518" i="29" s="1"/>
  <c r="E518" i="29" s="1"/>
  <c r="F41" i="29"/>
  <c r="D41" i="29" s="1"/>
  <c r="C41" i="29" s="1"/>
  <c r="I41" i="29"/>
  <c r="H41" i="29" s="1"/>
  <c r="E41" i="29" s="1"/>
  <c r="F907" i="29"/>
  <c r="D907" i="29" s="1"/>
  <c r="C907" i="29" s="1"/>
  <c r="I907" i="29"/>
  <c r="H907" i="29" s="1"/>
  <c r="E907" i="29" s="1"/>
  <c r="F383" i="29"/>
  <c r="D383" i="29" s="1"/>
  <c r="C383" i="29" s="1"/>
  <c r="I383" i="29"/>
  <c r="H383" i="29" s="1"/>
  <c r="E383" i="29" s="1"/>
  <c r="F1840" i="29"/>
  <c r="D1840" i="29" s="1"/>
  <c r="C1840" i="29" s="1"/>
  <c r="I1840" i="29"/>
  <c r="H1840" i="29" s="1"/>
  <c r="E1840" i="29" s="1"/>
  <c r="F2323" i="29"/>
  <c r="D2323" i="29" s="1"/>
  <c r="C2323" i="29" s="1"/>
  <c r="I2323" i="29"/>
  <c r="H2323" i="29" s="1"/>
  <c r="E2323" i="29" s="1"/>
  <c r="F803" i="29"/>
  <c r="D803" i="29" s="1"/>
  <c r="C803" i="29" s="1"/>
  <c r="I803" i="29"/>
  <c r="H803" i="29" s="1"/>
  <c r="E803" i="29" s="1"/>
  <c r="F3036" i="29"/>
  <c r="D3036" i="29" s="1"/>
  <c r="C3036" i="29" s="1"/>
  <c r="I3036" i="29"/>
  <c r="H3036" i="29" s="1"/>
  <c r="E3036" i="29" s="1"/>
  <c r="F1886" i="29"/>
  <c r="D1886" i="29" s="1"/>
  <c r="C1886" i="29" s="1"/>
  <c r="I1886" i="29"/>
  <c r="H1886" i="29" s="1"/>
  <c r="E1886" i="29" s="1"/>
  <c r="F2673" i="29"/>
  <c r="D2673" i="29" s="1"/>
  <c r="C2673" i="29" s="1"/>
  <c r="I2673" i="29"/>
  <c r="H2673" i="29" s="1"/>
  <c r="E2673" i="29" s="1"/>
  <c r="F2485" i="29"/>
  <c r="D2485" i="29" s="1"/>
  <c r="C2485" i="29" s="1"/>
  <c r="I2485" i="29"/>
  <c r="H2485" i="29" s="1"/>
  <c r="E2485" i="29" s="1"/>
  <c r="F1941" i="29"/>
  <c r="D1941" i="29" s="1"/>
  <c r="C1941" i="29" s="1"/>
  <c r="I1941" i="29"/>
  <c r="H1941" i="29" s="1"/>
  <c r="E1941" i="29" s="1"/>
  <c r="F3046" i="29"/>
  <c r="D3046" i="29" s="1"/>
  <c r="C3046" i="29" s="1"/>
  <c r="I3046" i="29"/>
  <c r="H3046" i="29" s="1"/>
  <c r="E3046" i="29" s="1"/>
  <c r="F467" i="29"/>
  <c r="D467" i="29" s="1"/>
  <c r="C467" i="29" s="1"/>
  <c r="I467" i="29"/>
  <c r="H467" i="29" s="1"/>
  <c r="E467" i="29" s="1"/>
  <c r="F1046" i="29"/>
  <c r="D1046" i="29" s="1"/>
  <c r="C1046" i="29" s="1"/>
  <c r="I1046" i="29"/>
  <c r="H1046" i="29" s="1"/>
  <c r="E1046" i="29" s="1"/>
  <c r="F569" i="29"/>
  <c r="D569" i="29" s="1"/>
  <c r="C569" i="29" s="1"/>
  <c r="I569" i="29"/>
  <c r="H569" i="29" s="1"/>
  <c r="E569" i="29" s="1"/>
  <c r="F1435" i="29"/>
  <c r="D1435" i="29" s="1"/>
  <c r="C1435" i="29" s="1"/>
  <c r="I1435" i="29"/>
  <c r="H1435" i="29" s="1"/>
  <c r="E1435" i="29" s="1"/>
  <c r="F911" i="29"/>
  <c r="D911" i="29" s="1"/>
  <c r="C911" i="29" s="1"/>
  <c r="I911" i="29"/>
  <c r="H911" i="29" s="1"/>
  <c r="E911" i="29" s="1"/>
  <c r="F733" i="29"/>
  <c r="D733" i="29" s="1"/>
  <c r="C733" i="29" s="1"/>
  <c r="I733" i="29"/>
  <c r="H733" i="29" s="1"/>
  <c r="E733" i="29" s="1"/>
  <c r="F1395" i="29"/>
  <c r="D1395" i="29" s="1"/>
  <c r="C1395" i="29" s="1"/>
  <c r="I1395" i="29"/>
  <c r="H1395" i="29" s="1"/>
  <c r="E1395" i="29" s="1"/>
  <c r="F1993" i="29"/>
  <c r="D1993" i="29" s="1"/>
  <c r="C1993" i="29" s="1"/>
  <c r="I1993" i="29"/>
  <c r="H1993" i="29" s="1"/>
  <c r="E1993" i="29" s="1"/>
  <c r="F354" i="29"/>
  <c r="D354" i="29" s="1"/>
  <c r="C354" i="29" s="1"/>
  <c r="I354" i="29"/>
  <c r="H354" i="29" s="1"/>
  <c r="E354" i="29" s="1"/>
  <c r="F2345" i="29"/>
  <c r="D2345" i="29" s="1"/>
  <c r="C2345" i="29" s="1"/>
  <c r="I2345" i="29"/>
  <c r="H2345" i="29" s="1"/>
  <c r="E2345" i="29" s="1"/>
  <c r="F2945" i="29"/>
  <c r="D2945" i="29" s="1"/>
  <c r="C2945" i="29" s="1"/>
  <c r="I2945" i="29"/>
  <c r="H2945" i="29" s="1"/>
  <c r="E2945" i="29" s="1"/>
  <c r="F2757" i="29"/>
  <c r="D2757" i="29" s="1"/>
  <c r="C2757" i="29" s="1"/>
  <c r="I2757" i="29"/>
  <c r="H2757" i="29" s="1"/>
  <c r="E2757" i="29" s="1"/>
  <c r="F3147" i="29"/>
  <c r="D3147" i="29" s="1"/>
  <c r="I3147" i="29"/>
  <c r="H3147" i="29" s="1"/>
  <c r="E3147" i="29" s="1"/>
  <c r="F2500" i="29"/>
  <c r="D2500" i="29" s="1"/>
  <c r="C2500" i="29" s="1"/>
  <c r="I2500" i="29"/>
  <c r="H2500" i="29" s="1"/>
  <c r="E2500" i="29" s="1"/>
  <c r="F628" i="29"/>
  <c r="D628" i="29" s="1"/>
  <c r="C628" i="29" s="1"/>
  <c r="I628" i="29"/>
  <c r="H628" i="29" s="1"/>
  <c r="E628" i="29" s="1"/>
  <c r="F231" i="29"/>
  <c r="D231" i="29" s="1"/>
  <c r="C231" i="29" s="1"/>
  <c r="I231" i="29"/>
  <c r="H231" i="29" s="1"/>
  <c r="E231" i="29" s="1"/>
  <c r="F1353" i="29"/>
  <c r="D1353" i="29" s="1"/>
  <c r="C1353" i="29" s="1"/>
  <c r="I1353" i="29"/>
  <c r="H1353" i="29" s="1"/>
  <c r="E1353" i="29" s="1"/>
  <c r="F604" i="29"/>
  <c r="D604" i="29" s="1"/>
  <c r="C604" i="29" s="1"/>
  <c r="I604" i="29"/>
  <c r="H604" i="29" s="1"/>
  <c r="E604" i="29" s="1"/>
  <c r="F353" i="29"/>
  <c r="D353" i="29" s="1"/>
  <c r="C353" i="29" s="1"/>
  <c r="I353" i="29"/>
  <c r="H353" i="29" s="1"/>
  <c r="E353" i="29" s="1"/>
  <c r="F2033" i="29"/>
  <c r="D2033" i="29" s="1"/>
  <c r="C2033" i="29" s="1"/>
  <c r="I2033" i="29"/>
  <c r="H2033" i="29" s="1"/>
  <c r="E2033" i="29" s="1"/>
  <c r="F2276" i="29"/>
  <c r="D2276" i="29" s="1"/>
  <c r="C2276" i="29" s="1"/>
  <c r="I2276" i="29"/>
  <c r="H2276" i="29" s="1"/>
  <c r="E2276" i="29" s="1"/>
  <c r="F2953" i="29"/>
  <c r="D2953" i="29" s="1"/>
  <c r="C2953" i="29" s="1"/>
  <c r="I2953" i="29"/>
  <c r="H2953" i="29" s="1"/>
  <c r="E2953" i="29" s="1"/>
  <c r="F2605" i="29"/>
  <c r="D2605" i="29" s="1"/>
  <c r="C2605" i="29" s="1"/>
  <c r="I2605" i="29"/>
  <c r="H2605" i="29" s="1"/>
  <c r="E2605" i="29" s="1"/>
  <c r="F3167" i="29"/>
  <c r="D3167" i="29" s="1"/>
  <c r="I3167" i="29"/>
  <c r="H3167" i="29" s="1"/>
  <c r="E3167" i="29" s="1"/>
  <c r="F1676" i="29"/>
  <c r="D1676" i="29" s="1"/>
  <c r="C1676" i="29" s="1"/>
  <c r="I1676" i="29"/>
  <c r="H1676" i="29" s="1"/>
  <c r="E1676" i="29" s="1"/>
  <c r="F257" i="29"/>
  <c r="D257" i="29" s="1"/>
  <c r="C257" i="29" s="1"/>
  <c r="I257" i="29"/>
  <c r="H257" i="29" s="1"/>
  <c r="E257" i="29" s="1"/>
  <c r="F3111" i="29"/>
  <c r="D3111" i="29" s="1"/>
  <c r="C3111" i="29" s="1"/>
  <c r="I3111" i="29"/>
  <c r="H3111" i="29" s="1"/>
  <c r="E3111" i="29" s="1"/>
  <c r="F3306" i="29"/>
  <c r="D3306" i="29" s="1"/>
  <c r="I3306" i="29"/>
  <c r="H3306" i="29" s="1"/>
  <c r="E3306" i="29" s="1"/>
  <c r="F645" i="29"/>
  <c r="D645" i="29" s="1"/>
  <c r="C645" i="29" s="1"/>
  <c r="I645" i="29"/>
  <c r="H645" i="29" s="1"/>
  <c r="E645" i="29" s="1"/>
  <c r="F168" i="29"/>
  <c r="D168" i="29" s="1"/>
  <c r="C168" i="29" s="1"/>
  <c r="I168" i="29"/>
  <c r="H168" i="29" s="1"/>
  <c r="E168" i="29" s="1"/>
  <c r="F1034" i="29"/>
  <c r="D1034" i="29" s="1"/>
  <c r="C1034" i="29" s="1"/>
  <c r="I1034" i="29"/>
  <c r="H1034" i="29" s="1"/>
  <c r="E1034" i="29" s="1"/>
  <c r="F541" i="29"/>
  <c r="D541" i="29" s="1"/>
  <c r="C541" i="29" s="1"/>
  <c r="I541" i="29"/>
  <c r="H541" i="29" s="1"/>
  <c r="E541" i="29" s="1"/>
  <c r="F1727" i="29"/>
  <c r="D1727" i="29" s="1"/>
  <c r="C1727" i="29" s="1"/>
  <c r="I1727" i="29"/>
  <c r="H1727" i="29" s="1"/>
  <c r="E1727" i="29" s="1"/>
  <c r="F1954" i="29"/>
  <c r="D1954" i="29" s="1"/>
  <c r="C1954" i="29" s="1"/>
  <c r="I1954" i="29"/>
  <c r="H1954" i="29" s="1"/>
  <c r="E1954" i="29" s="1"/>
  <c r="F241" i="29"/>
  <c r="D241" i="29" s="1"/>
  <c r="C241" i="29" s="1"/>
  <c r="I241" i="29"/>
  <c r="H241" i="29" s="1"/>
  <c r="E241" i="29" s="1"/>
  <c r="F2890" i="29"/>
  <c r="D2890" i="29" s="1"/>
  <c r="C2890" i="29" s="1"/>
  <c r="I2890" i="29"/>
  <c r="H2890" i="29" s="1"/>
  <c r="E2890" i="29" s="1"/>
  <c r="F1861" i="29"/>
  <c r="D1861" i="29" s="1"/>
  <c r="C1861" i="29" s="1"/>
  <c r="I1861" i="29"/>
  <c r="H1861" i="29" s="1"/>
  <c r="E1861" i="29" s="1"/>
  <c r="F2656" i="29"/>
  <c r="D2656" i="29" s="1"/>
  <c r="C2656" i="29" s="1"/>
  <c r="I2656" i="29"/>
  <c r="H2656" i="29" s="1"/>
  <c r="E2656" i="29" s="1"/>
  <c r="F1837" i="29"/>
  <c r="D1837" i="29" s="1"/>
  <c r="C1837" i="29" s="1"/>
  <c r="I1837" i="29"/>
  <c r="H1837" i="29" s="1"/>
  <c r="E1837" i="29" s="1"/>
  <c r="F2246" i="29"/>
  <c r="D2246" i="29" s="1"/>
  <c r="C2246" i="29" s="1"/>
  <c r="I2246" i="29"/>
  <c r="H2246" i="29" s="1"/>
  <c r="E2246" i="29" s="1"/>
  <c r="F3467" i="29"/>
  <c r="D3467" i="29" s="1"/>
  <c r="C3467" i="29" s="1"/>
  <c r="I3467" i="29"/>
  <c r="H3467" i="29" s="1"/>
  <c r="E3467" i="29" s="1"/>
  <c r="F3016" i="29"/>
  <c r="D3016" i="29" s="1"/>
  <c r="C3016" i="29" s="1"/>
  <c r="I3016" i="29"/>
  <c r="H3016" i="29" s="1"/>
  <c r="E3016" i="29" s="1"/>
  <c r="B5" i="30" l="1" a="1"/>
  <c r="B54" i="28" a="1"/>
  <c r="C94" i="30" l="1"/>
  <c r="D94" i="30"/>
  <c r="E94" i="30"/>
  <c r="C143" i="28"/>
  <c r="D143" i="28"/>
  <c r="E143" i="28"/>
  <c r="C65" i="28"/>
  <c r="C82" i="28"/>
  <c r="C99" i="28"/>
  <c r="C116" i="28"/>
  <c r="C117" i="28"/>
  <c r="C102" i="28"/>
  <c r="C87" i="28"/>
  <c r="D56" i="28"/>
  <c r="D104" i="28"/>
  <c r="D73" i="28"/>
  <c r="E121" i="28"/>
  <c r="E90" i="28"/>
  <c r="D76" i="28"/>
  <c r="C96" i="28"/>
  <c r="C110" i="28"/>
  <c r="C79" i="28"/>
  <c r="B54" i="28"/>
  <c r="D64" i="28"/>
  <c r="D97" i="28"/>
  <c r="D130" i="28"/>
  <c r="C84" i="28"/>
  <c r="C101" i="28"/>
  <c r="C118" i="28"/>
  <c r="C119" i="28"/>
  <c r="C104" i="28"/>
  <c r="C73" i="28"/>
  <c r="C58" i="28"/>
  <c r="D122" i="28"/>
  <c r="C124" i="28"/>
  <c r="C109" i="28"/>
  <c r="D93" i="28"/>
  <c r="D62" i="28"/>
  <c r="D80" i="28"/>
  <c r="D113" i="28"/>
  <c r="C67" i="28"/>
  <c r="C100" i="28"/>
  <c r="C133" i="28"/>
  <c r="C134" i="28"/>
  <c r="C135" i="28"/>
  <c r="C120" i="28"/>
  <c r="C89" i="28"/>
  <c r="C74" i="28"/>
  <c r="D138" i="28"/>
  <c r="C140" i="28"/>
  <c r="C125" i="28"/>
  <c r="D109" i="28"/>
  <c r="D78" i="28"/>
  <c r="D96" i="28"/>
  <c r="D129" i="28"/>
  <c r="C83" i="28"/>
  <c r="C132" i="28"/>
  <c r="D75" i="28"/>
  <c r="D123" i="28"/>
  <c r="C56" i="28"/>
  <c r="C136" i="28"/>
  <c r="C105" i="28"/>
  <c r="C90" i="28"/>
  <c r="C59" i="28"/>
  <c r="E59" i="28"/>
  <c r="C141" i="28"/>
  <c r="D125" i="28"/>
  <c r="D94" i="28"/>
  <c r="D112" i="28"/>
  <c r="C66" i="28"/>
  <c r="C115" i="28"/>
  <c r="D91" i="28"/>
  <c r="C128" i="28"/>
  <c r="C64" i="28"/>
  <c r="D59" i="28"/>
  <c r="C60" i="28"/>
  <c r="C121" i="28"/>
  <c r="C106" i="28"/>
  <c r="C75" i="28"/>
  <c r="E75" i="28"/>
  <c r="E62" i="28"/>
  <c r="D141" i="28"/>
  <c r="D110" i="28"/>
  <c r="E63" i="28"/>
  <c r="D81" i="28"/>
  <c r="E98" i="28"/>
  <c r="D100" i="28"/>
  <c r="C86" i="28"/>
  <c r="E118" i="28"/>
  <c r="D72" i="28"/>
  <c r="D137" i="28"/>
  <c r="C139" i="28"/>
  <c r="D124" i="28"/>
  <c r="D77" i="28"/>
  <c r="C111" i="28"/>
  <c r="E64" i="28"/>
  <c r="D82" i="28"/>
  <c r="E83" i="28"/>
  <c r="D69" i="28"/>
  <c r="D134" i="28"/>
  <c r="E71" i="28"/>
  <c r="E120" i="28"/>
  <c r="D74" i="28"/>
  <c r="E107" i="28"/>
  <c r="E76" i="28"/>
  <c r="E109" i="28"/>
  <c r="E80" i="28"/>
  <c r="D98" i="28"/>
  <c r="E99" i="28"/>
  <c r="D85" i="28"/>
  <c r="C71" i="28"/>
  <c r="E87" i="28"/>
  <c r="E136" i="28"/>
  <c r="D90" i="28"/>
  <c r="E123" i="28"/>
  <c r="E92" i="28"/>
  <c r="E125" i="28"/>
  <c r="E96" i="28"/>
  <c r="D114" i="28"/>
  <c r="E115" i="28"/>
  <c r="D101" i="28"/>
  <c r="C103" i="28"/>
  <c r="E103" i="28"/>
  <c r="D57" i="28"/>
  <c r="D106" i="28"/>
  <c r="E139" i="28"/>
  <c r="E108" i="28"/>
  <c r="E141" i="28"/>
  <c r="C142" i="28"/>
  <c r="E112" i="28"/>
  <c r="C131" i="28"/>
  <c r="E131" i="28"/>
  <c r="D117" i="28"/>
  <c r="E70" i="28"/>
  <c r="E119" i="28"/>
  <c r="D89" i="28"/>
  <c r="C91" i="28"/>
  <c r="D60" i="28"/>
  <c r="E124" i="28"/>
  <c r="D126" i="28"/>
  <c r="D142" i="28"/>
  <c r="E128" i="28"/>
  <c r="E66" i="28"/>
  <c r="D68" i="28"/>
  <c r="D133" i="28"/>
  <c r="E86" i="28"/>
  <c r="E135" i="28"/>
  <c r="D105" i="28"/>
  <c r="C107" i="28"/>
  <c r="D92" i="28"/>
  <c r="E140" i="28"/>
  <c r="C63" i="28"/>
  <c r="E142" i="28"/>
  <c r="D65" i="28"/>
  <c r="E82" i="28"/>
  <c r="D84" i="28"/>
  <c r="C70" i="28"/>
  <c r="E102" i="28"/>
  <c r="E56" i="28"/>
  <c r="D121" i="28"/>
  <c r="C123" i="28"/>
  <c r="D108" i="28"/>
  <c r="D61" i="28"/>
  <c r="C95" i="28"/>
  <c r="E79" i="28"/>
  <c r="C98" i="28"/>
  <c r="E114" i="28"/>
  <c r="D116" i="28"/>
  <c r="E69" i="28"/>
  <c r="E134" i="28"/>
  <c r="D88" i="28"/>
  <c r="C122" i="28"/>
  <c r="E58" i="28"/>
  <c r="D140" i="28"/>
  <c r="C62" i="28"/>
  <c r="C127" i="28"/>
  <c r="E95" i="28"/>
  <c r="C114" i="28"/>
  <c r="E130" i="28"/>
  <c r="D132" i="28"/>
  <c r="E85" i="28"/>
  <c r="D71" i="28"/>
  <c r="D120" i="28"/>
  <c r="C138" i="28"/>
  <c r="E74" i="28"/>
  <c r="C61" i="28"/>
  <c r="C78" i="28"/>
  <c r="E110" i="28"/>
  <c r="E111" i="28"/>
  <c r="C130" i="28"/>
  <c r="D67" i="28"/>
  <c r="C69" i="28"/>
  <c r="E101" i="28"/>
  <c r="D87" i="28"/>
  <c r="D136" i="28"/>
  <c r="D139" i="28"/>
  <c r="E106" i="28"/>
  <c r="C77" i="28"/>
  <c r="C94" i="28"/>
  <c r="D63" i="28"/>
  <c r="E127" i="28"/>
  <c r="E65" i="28"/>
  <c r="D83" i="28"/>
  <c r="C85" i="28"/>
  <c r="E117" i="28"/>
  <c r="D103" i="28"/>
  <c r="C57" i="28"/>
  <c r="E57" i="28"/>
  <c r="E122" i="28"/>
  <c r="C93" i="28"/>
  <c r="C126" i="28"/>
  <c r="D127" i="28"/>
  <c r="D128" i="28"/>
  <c r="E81" i="28"/>
  <c r="D99" i="28"/>
  <c r="E68" i="28"/>
  <c r="E133" i="28"/>
  <c r="D119" i="28"/>
  <c r="C137" i="28"/>
  <c r="E73" i="28"/>
  <c r="E138" i="28"/>
  <c r="E94" i="28"/>
  <c r="E78" i="28"/>
  <c r="C112" i="28"/>
  <c r="C81" i="28"/>
  <c r="E97" i="28"/>
  <c r="D115" i="28"/>
  <c r="E84" i="28"/>
  <c r="D70" i="28"/>
  <c r="D135" i="28"/>
  <c r="D107" i="28"/>
  <c r="E89" i="28"/>
  <c r="C76" i="28"/>
  <c r="E126" i="28"/>
  <c r="D95" i="28"/>
  <c r="C97" i="28"/>
  <c r="E113" i="28"/>
  <c r="D131" i="28"/>
  <c r="E100" i="28"/>
  <c r="D86" i="28"/>
  <c r="C72" i="28"/>
  <c r="E72" i="28"/>
  <c r="E105" i="28"/>
  <c r="C92" i="28"/>
  <c r="D79" i="28"/>
  <c r="E61" i="28"/>
  <c r="D58" i="28"/>
  <c r="C129" i="28"/>
  <c r="E91" i="28"/>
  <c r="C88" i="28"/>
  <c r="E129" i="28"/>
  <c r="D111" i="28"/>
  <c r="D66" i="28"/>
  <c r="E60" i="28"/>
  <c r="C68" i="28"/>
  <c r="E67" i="28"/>
  <c r="E93" i="28"/>
  <c r="E77" i="28"/>
  <c r="E116" i="28"/>
  <c r="E132" i="28"/>
  <c r="D102" i="28"/>
  <c r="C108" i="28"/>
  <c r="D118" i="28"/>
  <c r="C80" i="28"/>
  <c r="E88" i="28"/>
  <c r="E104" i="28"/>
  <c r="E137" i="28"/>
  <c r="C113" i="28"/>
  <c r="C49" i="30"/>
  <c r="C34" i="30"/>
  <c r="C35" i="30"/>
  <c r="E40" i="30"/>
  <c r="D91" i="30"/>
  <c r="E91" i="30"/>
  <c r="D76" i="30"/>
  <c r="E52" i="30"/>
  <c r="D73" i="30"/>
  <c r="D69" i="30"/>
  <c r="E37" i="30"/>
  <c r="D41" i="30"/>
  <c r="D86" i="30"/>
  <c r="C16" i="30"/>
  <c r="E87" i="30"/>
  <c r="D88" i="30"/>
  <c r="C17" i="30"/>
  <c r="C18" i="30"/>
  <c r="C51" i="30"/>
  <c r="C36" i="30"/>
  <c r="C53" i="30"/>
  <c r="C38" i="30"/>
  <c r="D17" i="30"/>
  <c r="C43" i="30"/>
  <c r="C72" i="30"/>
  <c r="C25" i="30"/>
  <c r="E30" i="30"/>
  <c r="D38" i="30"/>
  <c r="C44" i="30"/>
  <c r="E55" i="30"/>
  <c r="D64" i="30"/>
  <c r="C64" i="30"/>
  <c r="C33" i="30"/>
  <c r="C50" i="30"/>
  <c r="C67" i="30"/>
  <c r="C52" i="30"/>
  <c r="C69" i="30"/>
  <c r="C54" i="30"/>
  <c r="C23" i="30"/>
  <c r="E46" i="30"/>
  <c r="C88" i="30"/>
  <c r="C41" i="30"/>
  <c r="C28" i="30"/>
  <c r="D46" i="30"/>
  <c r="D23" i="30"/>
  <c r="E63" i="30"/>
  <c r="D72" i="30"/>
  <c r="D9" i="30"/>
  <c r="C65" i="30"/>
  <c r="C66" i="30"/>
  <c r="C83" i="30"/>
  <c r="C68" i="30"/>
  <c r="C85" i="30"/>
  <c r="C70" i="30"/>
  <c r="C39" i="30"/>
  <c r="C12" i="30"/>
  <c r="D13" i="30"/>
  <c r="C57" i="30"/>
  <c r="C92" i="30"/>
  <c r="D54" i="30"/>
  <c r="D71" i="30"/>
  <c r="E71" i="30"/>
  <c r="D80" i="30"/>
  <c r="C81" i="30"/>
  <c r="C82" i="30"/>
  <c r="E10" i="30"/>
  <c r="C84" i="30"/>
  <c r="E11" i="30"/>
  <c r="C86" i="30"/>
  <c r="C55" i="30"/>
  <c r="C60" i="30"/>
  <c r="D21" i="30"/>
  <c r="C73" i="30"/>
  <c r="D15" i="30"/>
  <c r="D62" i="30"/>
  <c r="D87" i="30"/>
  <c r="E79" i="30"/>
  <c r="C15" i="30"/>
  <c r="E9" i="30"/>
  <c r="D10" i="30"/>
  <c r="E18" i="30"/>
  <c r="D11" i="30"/>
  <c r="E19" i="30"/>
  <c r="D12" i="30"/>
  <c r="C71" i="30"/>
  <c r="D39" i="30"/>
  <c r="D29" i="30"/>
  <c r="C89" i="30"/>
  <c r="D63" i="30"/>
  <c r="D70" i="30"/>
  <c r="E41" i="30"/>
  <c r="D82" i="30"/>
  <c r="D35" i="30"/>
  <c r="E83" i="30"/>
  <c r="E12" i="30"/>
  <c r="D89" i="30"/>
  <c r="E13" i="30"/>
  <c r="C58" i="30"/>
  <c r="E86" i="30"/>
  <c r="C62" i="30"/>
  <c r="E48" i="30"/>
  <c r="C93" i="30"/>
  <c r="D34" i="30"/>
  <c r="E82" i="30"/>
  <c r="E35" i="30"/>
  <c r="D68" i="30"/>
  <c r="E16" i="30"/>
  <c r="D85" i="30"/>
  <c r="C59" i="30"/>
  <c r="C91" i="30"/>
  <c r="E31" i="30"/>
  <c r="C47" i="30"/>
  <c r="D65" i="30"/>
  <c r="D42" i="30"/>
  <c r="E90" i="30"/>
  <c r="E43" i="30"/>
  <c r="D84" i="30"/>
  <c r="C32" i="30"/>
  <c r="E7" i="30"/>
  <c r="D79" i="30"/>
  <c r="E22" i="30"/>
  <c r="E39" i="30"/>
  <c r="C63" i="30"/>
  <c r="D93" i="30"/>
  <c r="D50" i="30"/>
  <c r="D55" i="30"/>
  <c r="E51" i="30"/>
  <c r="D92" i="30"/>
  <c r="C80" i="30"/>
  <c r="E14" i="30"/>
  <c r="C48" i="30"/>
  <c r="E38" i="30"/>
  <c r="E47" i="30"/>
  <c r="C79" i="30"/>
  <c r="E17" i="30"/>
  <c r="D58" i="30"/>
  <c r="C20" i="30"/>
  <c r="E59" i="30"/>
  <c r="C76" i="30"/>
  <c r="D25" i="30"/>
  <c r="E78" i="30"/>
  <c r="C10" i="30"/>
  <c r="E54" i="30"/>
  <c r="C14" i="30"/>
  <c r="E8" i="30"/>
  <c r="E25" i="30"/>
  <c r="D66" i="30"/>
  <c r="D19" i="30"/>
  <c r="E67" i="30"/>
  <c r="D31" i="30"/>
  <c r="D57" i="30"/>
  <c r="D49" i="30"/>
  <c r="C26" i="30"/>
  <c r="E62" i="30"/>
  <c r="C30" i="30"/>
  <c r="E24" i="30"/>
  <c r="B5" i="30"/>
  <c r="E33" i="30"/>
  <c r="D74" i="30"/>
  <c r="D27" i="30"/>
  <c r="E75" i="30"/>
  <c r="C87" i="30"/>
  <c r="D81" i="30"/>
  <c r="C9" i="30"/>
  <c r="C42" i="30"/>
  <c r="E70" i="30"/>
  <c r="C46" i="30"/>
  <c r="E32" i="30"/>
  <c r="E49" i="30"/>
  <c r="D90" i="30"/>
  <c r="D43" i="30"/>
  <c r="D47" i="30"/>
  <c r="E20" i="30"/>
  <c r="C8" i="30"/>
  <c r="E21" i="30"/>
  <c r="C74" i="30"/>
  <c r="E72" i="30"/>
  <c r="C78" i="30"/>
  <c r="E56" i="30"/>
  <c r="E57" i="30"/>
  <c r="C19" i="30"/>
  <c r="D51" i="30"/>
  <c r="D33" i="30"/>
  <c r="E28" i="30"/>
  <c r="C24" i="30"/>
  <c r="E29" i="30"/>
  <c r="C90" i="30"/>
  <c r="C13" i="30"/>
  <c r="D8" i="30"/>
  <c r="E64" i="30"/>
  <c r="E65" i="30"/>
  <c r="E26" i="30"/>
  <c r="D59" i="30"/>
  <c r="C22" i="30"/>
  <c r="E36" i="30"/>
  <c r="C40" i="30"/>
  <c r="E45" i="30"/>
  <c r="D14" i="30"/>
  <c r="C29" i="30"/>
  <c r="D16" i="30"/>
  <c r="E80" i="30"/>
  <c r="E73" i="30"/>
  <c r="E34" i="30"/>
  <c r="D67" i="30"/>
  <c r="D20" i="30"/>
  <c r="E44" i="30"/>
  <c r="C56" i="30"/>
  <c r="E53" i="30"/>
  <c r="D22" i="30"/>
  <c r="C45" i="30"/>
  <c r="D24" i="30"/>
  <c r="E88" i="30"/>
  <c r="E81" i="30"/>
  <c r="E42" i="30"/>
  <c r="D75" i="30"/>
  <c r="D28" i="30"/>
  <c r="E60" i="30"/>
  <c r="D37" i="30"/>
  <c r="E61" i="30"/>
  <c r="D30" i="30"/>
  <c r="C61" i="30"/>
  <c r="D32" i="30"/>
  <c r="E89" i="30"/>
  <c r="E50" i="30"/>
  <c r="D83" i="30"/>
  <c r="D36" i="30"/>
  <c r="E68" i="30"/>
  <c r="D45" i="30"/>
  <c r="E69" i="30"/>
  <c r="D78" i="30"/>
  <c r="C77" i="30"/>
  <c r="D40" i="30"/>
  <c r="E93" i="30"/>
  <c r="E58" i="30"/>
  <c r="C21" i="30"/>
  <c r="D44" i="30"/>
  <c r="E76" i="30"/>
  <c r="D53" i="30"/>
  <c r="E77" i="30"/>
  <c r="C11" i="30"/>
  <c r="C7" i="30"/>
  <c r="D48" i="30"/>
  <c r="E27" i="30"/>
  <c r="D60" i="30"/>
  <c r="C75" i="30"/>
  <c r="E15" i="30"/>
  <c r="E84" i="30"/>
  <c r="E92" i="30"/>
  <c r="D61" i="30"/>
  <c r="D77" i="30"/>
  <c r="C27" i="30"/>
  <c r="E85" i="30"/>
  <c r="D7" i="30"/>
  <c r="D18" i="30"/>
  <c r="D52" i="30"/>
  <c r="D26" i="30"/>
  <c r="E23" i="30"/>
  <c r="E66" i="30"/>
  <c r="D56" i="30"/>
  <c r="E74" i="30"/>
  <c r="C31" i="30"/>
  <c r="C37" i="30"/>
  <c r="C41" i="28" l="1"/>
  <c r="C35" i="28"/>
  <c r="C36" i="28"/>
  <c r="C37" i="28"/>
  <c r="C38" i="28"/>
  <c r="C39" i="28"/>
  <c r="C40" i="28"/>
  <c r="C42" i="28"/>
  <c r="C43" i="28"/>
  <c r="C32" i="28"/>
  <c r="C33" i="28"/>
  <c r="C31" i="28"/>
  <c r="C34" i="28"/>
  <c r="I19" i="28"/>
  <c r="J19" i="28"/>
  <c r="D19" i="28"/>
  <c r="K19" i="28"/>
  <c r="L19" i="28"/>
  <c r="M19" i="28"/>
  <c r="C19" i="28"/>
  <c r="H19" i="28"/>
  <c r="E19" i="28"/>
  <c r="F19" i="28"/>
  <c r="G19" i="28"/>
  <c r="N19" i="28"/>
  <c r="H121" i="28" l="1"/>
  <c r="I121" i="28"/>
  <c r="J121" i="28"/>
  <c r="C72" i="31"/>
  <c r="D72" i="31"/>
  <c r="E72" i="31"/>
  <c r="C44" i="28"/>
  <c r="O19" i="28"/>
  <c r="M143" i="28" l="1"/>
  <c r="N150" i="28"/>
  <c r="O157" i="28"/>
  <c r="M159" i="28"/>
  <c r="N166" i="28"/>
  <c r="O173" i="28"/>
  <c r="M175" i="28"/>
  <c r="N182" i="28"/>
  <c r="O189" i="28"/>
  <c r="M191" i="28"/>
  <c r="N198" i="28"/>
  <c r="O200" i="28"/>
  <c r="M76" i="28"/>
  <c r="N81" i="28"/>
  <c r="O86" i="28"/>
  <c r="M92" i="28"/>
  <c r="N97" i="28"/>
  <c r="O102" i="28"/>
  <c r="M108" i="28"/>
  <c r="N113" i="28"/>
  <c r="O118" i="28"/>
  <c r="M124" i="28"/>
  <c r="N129" i="28"/>
  <c r="O134" i="28"/>
  <c r="M140" i="28"/>
  <c r="M181" i="28"/>
  <c r="N99" i="28"/>
  <c r="N143" i="28"/>
  <c r="O150" i="28"/>
  <c r="M152" i="28"/>
  <c r="N159" i="28"/>
  <c r="O166" i="28"/>
  <c r="M168" i="28"/>
  <c r="N175" i="28"/>
  <c r="O182" i="28"/>
  <c r="M184" i="28"/>
  <c r="N191" i="28"/>
  <c r="O198" i="28"/>
  <c r="M71" i="28"/>
  <c r="N76" i="28"/>
  <c r="O81" i="28"/>
  <c r="M87" i="28"/>
  <c r="N92" i="28"/>
  <c r="O97" i="28"/>
  <c r="M103" i="28"/>
  <c r="N108" i="28"/>
  <c r="O113" i="28"/>
  <c r="M119" i="28"/>
  <c r="N124" i="28"/>
  <c r="O129" i="28"/>
  <c r="M135" i="28"/>
  <c r="N140" i="28"/>
  <c r="M94" i="28"/>
  <c r="M126" i="28"/>
  <c r="O143" i="28"/>
  <c r="M145" i="28"/>
  <c r="N152" i="28"/>
  <c r="O159" i="28"/>
  <c r="M161" i="28"/>
  <c r="N168" i="28"/>
  <c r="O175" i="28"/>
  <c r="M177" i="28"/>
  <c r="N184" i="28"/>
  <c r="O191" i="28"/>
  <c r="M193" i="28"/>
  <c r="N71" i="28"/>
  <c r="O76" i="28"/>
  <c r="M82" i="28"/>
  <c r="N87" i="28"/>
  <c r="O92" i="28"/>
  <c r="M98" i="28"/>
  <c r="N103" i="28"/>
  <c r="O108" i="28"/>
  <c r="M114" i="28"/>
  <c r="N119" i="28"/>
  <c r="O124" i="28"/>
  <c r="M130" i="28"/>
  <c r="N135" i="28"/>
  <c r="O140" i="28"/>
  <c r="O72" i="28"/>
  <c r="N145" i="28"/>
  <c r="O152" i="28"/>
  <c r="M154" i="28"/>
  <c r="N161" i="28"/>
  <c r="O168" i="28"/>
  <c r="M170" i="28"/>
  <c r="N177" i="28"/>
  <c r="O184" i="28"/>
  <c r="M186" i="28"/>
  <c r="N193" i="28"/>
  <c r="O71" i="28"/>
  <c r="M77" i="28"/>
  <c r="N82" i="28"/>
  <c r="O87" i="28"/>
  <c r="M93" i="28"/>
  <c r="N98" i="28"/>
  <c r="O103" i="28"/>
  <c r="M109" i="28"/>
  <c r="N114" i="28"/>
  <c r="O119" i="28"/>
  <c r="M125" i="28"/>
  <c r="N130" i="28"/>
  <c r="O135" i="28"/>
  <c r="M141" i="28"/>
  <c r="M78" i="28"/>
  <c r="O145" i="28"/>
  <c r="M147" i="28"/>
  <c r="N154" i="28"/>
  <c r="O161" i="28"/>
  <c r="M163" i="28"/>
  <c r="N170" i="28"/>
  <c r="O177" i="28"/>
  <c r="M179" i="28"/>
  <c r="N186" i="28"/>
  <c r="O193" i="28"/>
  <c r="M195" i="28"/>
  <c r="M72" i="28"/>
  <c r="N77" i="28"/>
  <c r="O82" i="28"/>
  <c r="M88" i="28"/>
  <c r="N93" i="28"/>
  <c r="O98" i="28"/>
  <c r="M104" i="28"/>
  <c r="N109" i="28"/>
  <c r="O114" i="28"/>
  <c r="M120" i="28"/>
  <c r="N125" i="28"/>
  <c r="O130" i="28"/>
  <c r="M136" i="28"/>
  <c r="N141" i="28"/>
  <c r="N147" i="28"/>
  <c r="O154" i="28"/>
  <c r="M156" i="28"/>
  <c r="N163" i="28"/>
  <c r="O170" i="28"/>
  <c r="M172" i="28"/>
  <c r="N179" i="28"/>
  <c r="O186" i="28"/>
  <c r="M188" i="28"/>
  <c r="N195" i="28"/>
  <c r="N72" i="28"/>
  <c r="O77" i="28"/>
  <c r="M83" i="28"/>
  <c r="N88" i="28"/>
  <c r="O93" i="28"/>
  <c r="M99" i="28"/>
  <c r="N104" i="28"/>
  <c r="O109" i="28"/>
  <c r="M115" i="28"/>
  <c r="N120" i="28"/>
  <c r="O125" i="28"/>
  <c r="M131" i="28"/>
  <c r="N136" i="28"/>
  <c r="O141" i="28"/>
  <c r="M197" i="28"/>
  <c r="O147" i="28"/>
  <c r="M149" i="28"/>
  <c r="N156" i="28"/>
  <c r="O163" i="28"/>
  <c r="M165" i="28"/>
  <c r="N172" i="28"/>
  <c r="O179" i="28"/>
  <c r="N188" i="28"/>
  <c r="O195" i="28"/>
  <c r="O88" i="28"/>
  <c r="O104" i="28"/>
  <c r="N131" i="28"/>
  <c r="N149" i="28"/>
  <c r="O156" i="28"/>
  <c r="M158" i="28"/>
  <c r="N165" i="28"/>
  <c r="O172" i="28"/>
  <c r="M174" i="28"/>
  <c r="N181" i="28"/>
  <c r="O188" i="28"/>
  <c r="M190" i="28"/>
  <c r="N197" i="28"/>
  <c r="M73" i="28"/>
  <c r="N78" i="28"/>
  <c r="O83" i="28"/>
  <c r="M89" i="28"/>
  <c r="N94" i="28"/>
  <c r="O99" i="28"/>
  <c r="M105" i="28"/>
  <c r="N110" i="28"/>
  <c r="O115" i="28"/>
  <c r="M121" i="28"/>
  <c r="N126" i="28"/>
  <c r="O131" i="28"/>
  <c r="O149" i="28"/>
  <c r="M151" i="28"/>
  <c r="N158" i="28"/>
  <c r="O165" i="28"/>
  <c r="M167" i="28"/>
  <c r="N174" i="28"/>
  <c r="O181" i="28"/>
  <c r="M183" i="28"/>
  <c r="N190" i="28"/>
  <c r="O197" i="28"/>
  <c r="M199" i="28"/>
  <c r="N73" i="28"/>
  <c r="O78" i="28"/>
  <c r="M84" i="28"/>
  <c r="N89" i="28"/>
  <c r="O94" i="28"/>
  <c r="M100" i="28"/>
  <c r="N105" i="28"/>
  <c r="O110" i="28"/>
  <c r="M116" i="28"/>
  <c r="N121" i="28"/>
  <c r="O126" i="28"/>
  <c r="M132" i="28"/>
  <c r="N137" i="28"/>
  <c r="O96" i="28"/>
  <c r="M137" i="28"/>
  <c r="M144" i="28"/>
  <c r="N151" i="28"/>
  <c r="O158" i="28"/>
  <c r="M160" i="28"/>
  <c r="N167" i="28"/>
  <c r="O174" i="28"/>
  <c r="M176" i="28"/>
  <c r="N183" i="28"/>
  <c r="O190" i="28"/>
  <c r="M192" i="28"/>
  <c r="N199" i="28"/>
  <c r="O73" i="28"/>
  <c r="M79" i="28"/>
  <c r="N84" i="28"/>
  <c r="O89" i="28"/>
  <c r="M95" i="28"/>
  <c r="N100" i="28"/>
  <c r="O105" i="28"/>
  <c r="M111" i="28"/>
  <c r="N116" i="28"/>
  <c r="O121" i="28"/>
  <c r="M127" i="28"/>
  <c r="N132" i="28"/>
  <c r="O137" i="28"/>
  <c r="O136" i="28"/>
  <c r="M142" i="28"/>
  <c r="N144" i="28"/>
  <c r="O151" i="28"/>
  <c r="M153" i="28"/>
  <c r="N160" i="28"/>
  <c r="O167" i="28"/>
  <c r="M169" i="28"/>
  <c r="N176" i="28"/>
  <c r="O183" i="28"/>
  <c r="M185" i="28"/>
  <c r="N192" i="28"/>
  <c r="O199" i="28"/>
  <c r="M74" i="28"/>
  <c r="N79" i="28"/>
  <c r="O84" i="28"/>
  <c r="M90" i="28"/>
  <c r="N95" i="28"/>
  <c r="O100" i="28"/>
  <c r="M106" i="28"/>
  <c r="N111" i="28"/>
  <c r="O116" i="28"/>
  <c r="M122" i="28"/>
  <c r="N127" i="28"/>
  <c r="O132" i="28"/>
  <c r="M138" i="28"/>
  <c r="N107" i="28"/>
  <c r="N142" i="28"/>
  <c r="O144" i="28"/>
  <c r="M146" i="28"/>
  <c r="N153" i="28"/>
  <c r="O160" i="28"/>
  <c r="M162" i="28"/>
  <c r="N169" i="28"/>
  <c r="O176" i="28"/>
  <c r="M178" i="28"/>
  <c r="N185" i="28"/>
  <c r="O192" i="28"/>
  <c r="M194" i="28"/>
  <c r="N74" i="28"/>
  <c r="O79" i="28"/>
  <c r="M85" i="28"/>
  <c r="N90" i="28"/>
  <c r="O95" i="28"/>
  <c r="M101" i="28"/>
  <c r="N106" i="28"/>
  <c r="O111" i="28"/>
  <c r="M117" i="28"/>
  <c r="N122" i="28"/>
  <c r="O127" i="28"/>
  <c r="M133" i="28"/>
  <c r="N138" i="28"/>
  <c r="N91" i="28"/>
  <c r="N123" i="28"/>
  <c r="O142" i="28"/>
  <c r="N146" i="28"/>
  <c r="O153" i="28"/>
  <c r="M155" i="28"/>
  <c r="N162" i="28"/>
  <c r="O169" i="28"/>
  <c r="M171" i="28"/>
  <c r="N178" i="28"/>
  <c r="O185" i="28"/>
  <c r="M187" i="28"/>
  <c r="N194" i="28"/>
  <c r="O74" i="28"/>
  <c r="M80" i="28"/>
  <c r="N85" i="28"/>
  <c r="O90" i="28"/>
  <c r="M96" i="28"/>
  <c r="N101" i="28"/>
  <c r="O106" i="28"/>
  <c r="M112" i="28"/>
  <c r="N117" i="28"/>
  <c r="O122" i="28"/>
  <c r="M128" i="28"/>
  <c r="N133" i="28"/>
  <c r="O138" i="28"/>
  <c r="M139" i="28"/>
  <c r="M102" i="28"/>
  <c r="O128" i="28"/>
  <c r="N115" i="28"/>
  <c r="O146" i="28"/>
  <c r="M148" i="28"/>
  <c r="N155" i="28"/>
  <c r="O162" i="28"/>
  <c r="M164" i="28"/>
  <c r="N171" i="28"/>
  <c r="O178" i="28"/>
  <c r="M180" i="28"/>
  <c r="N187" i="28"/>
  <c r="O194" i="28"/>
  <c r="M196" i="28"/>
  <c r="M75" i="28"/>
  <c r="N80" i="28"/>
  <c r="O85" i="28"/>
  <c r="M91" i="28"/>
  <c r="N96" i="28"/>
  <c r="O101" i="28"/>
  <c r="M107" i="28"/>
  <c r="N112" i="28"/>
  <c r="O117" i="28"/>
  <c r="M123" i="28"/>
  <c r="N128" i="28"/>
  <c r="O133" i="28"/>
  <c r="M118" i="28"/>
  <c r="N139" i="28"/>
  <c r="O120" i="28"/>
  <c r="N148" i="28"/>
  <c r="O155" i="28"/>
  <c r="M157" i="28"/>
  <c r="N164" i="28"/>
  <c r="O171" i="28"/>
  <c r="M173" i="28"/>
  <c r="N180" i="28"/>
  <c r="O187" i="28"/>
  <c r="M189" i="28"/>
  <c r="N196" i="28"/>
  <c r="M200" i="28"/>
  <c r="N75" i="28"/>
  <c r="O80" i="28"/>
  <c r="M86" i="28"/>
  <c r="O112" i="28"/>
  <c r="M134" i="28"/>
  <c r="O148" i="28"/>
  <c r="M150" i="28"/>
  <c r="N157" i="28"/>
  <c r="O164" i="28"/>
  <c r="M166" i="28"/>
  <c r="N173" i="28"/>
  <c r="O180" i="28"/>
  <c r="M182" i="28"/>
  <c r="N189" i="28"/>
  <c r="O196" i="28"/>
  <c r="M198" i="28"/>
  <c r="N200" i="28"/>
  <c r="O75" i="28"/>
  <c r="M81" i="28"/>
  <c r="N86" i="28"/>
  <c r="O91" i="28"/>
  <c r="M97" i="28"/>
  <c r="N102" i="28"/>
  <c r="O107" i="28"/>
  <c r="M113" i="28"/>
  <c r="N118" i="28"/>
  <c r="O123" i="28"/>
  <c r="M129" i="28"/>
  <c r="N134" i="28"/>
  <c r="O139" i="28"/>
  <c r="N83" i="28"/>
  <c r="M110" i="28"/>
  <c r="C26" i="32"/>
  <c r="D31" i="32"/>
  <c r="E36" i="32"/>
  <c r="C42" i="32"/>
  <c r="D47" i="32"/>
  <c r="E52" i="32"/>
  <c r="C58" i="32"/>
  <c r="D63" i="32"/>
  <c r="E68" i="32"/>
  <c r="C74" i="32"/>
  <c r="D79" i="32"/>
  <c r="E84" i="32"/>
  <c r="C90" i="32"/>
  <c r="D95" i="32"/>
  <c r="E100" i="32"/>
  <c r="C106" i="32"/>
  <c r="D111" i="32"/>
  <c r="E116" i="32"/>
  <c r="C122" i="32"/>
  <c r="D127" i="32"/>
  <c r="E132" i="32"/>
  <c r="C138" i="32"/>
  <c r="D143" i="32"/>
  <c r="E148" i="32"/>
  <c r="D26" i="32"/>
  <c r="E31" i="32"/>
  <c r="C37" i="32"/>
  <c r="D42" i="32"/>
  <c r="E47" i="32"/>
  <c r="C53" i="32"/>
  <c r="D58" i="32"/>
  <c r="E63" i="32"/>
  <c r="C69" i="32"/>
  <c r="D74" i="32"/>
  <c r="E79" i="32"/>
  <c r="C85" i="32"/>
  <c r="D90" i="32"/>
  <c r="E95" i="32"/>
  <c r="C101" i="32"/>
  <c r="D106" i="32"/>
  <c r="E111" i="32"/>
  <c r="C117" i="32"/>
  <c r="D122" i="32"/>
  <c r="E127" i="32"/>
  <c r="C133" i="32"/>
  <c r="D138" i="32"/>
  <c r="E143" i="32"/>
  <c r="C149" i="32"/>
  <c r="D23" i="32"/>
  <c r="E26" i="32"/>
  <c r="C32" i="32"/>
  <c r="D37" i="32"/>
  <c r="E42" i="32"/>
  <c r="C48" i="32"/>
  <c r="D53" i="32"/>
  <c r="E58" i="32"/>
  <c r="C64" i="32"/>
  <c r="D69" i="32"/>
  <c r="E74" i="32"/>
  <c r="C80" i="32"/>
  <c r="D85" i="32"/>
  <c r="E90" i="32"/>
  <c r="C96" i="32"/>
  <c r="D101" i="32"/>
  <c r="E106" i="32"/>
  <c r="C112" i="32"/>
  <c r="D117" i="32"/>
  <c r="E122" i="32"/>
  <c r="C128" i="32"/>
  <c r="D133" i="32"/>
  <c r="E138" i="32"/>
  <c r="C144" i="32"/>
  <c r="D149" i="32"/>
  <c r="E22" i="32"/>
  <c r="C27" i="32"/>
  <c r="D32" i="32"/>
  <c r="E37" i="32"/>
  <c r="C43" i="32"/>
  <c r="D48" i="32"/>
  <c r="E53" i="32"/>
  <c r="C59" i="32"/>
  <c r="D64" i="32"/>
  <c r="E69" i="32"/>
  <c r="C75" i="32"/>
  <c r="D80" i="32"/>
  <c r="E85" i="32"/>
  <c r="C91" i="32"/>
  <c r="D96" i="32"/>
  <c r="E101" i="32"/>
  <c r="C107" i="32"/>
  <c r="D112" i="32"/>
  <c r="E117" i="32"/>
  <c r="C123" i="32"/>
  <c r="D128" i="32"/>
  <c r="E133" i="32"/>
  <c r="C139" i="32"/>
  <c r="D144" i="32"/>
  <c r="E149" i="32"/>
  <c r="E23" i="32"/>
  <c r="D27" i="32"/>
  <c r="E32" i="32"/>
  <c r="C38" i="32"/>
  <c r="D43" i="32"/>
  <c r="E48" i="32"/>
  <c r="C54" i="32"/>
  <c r="D59" i="32"/>
  <c r="E64" i="32"/>
  <c r="C70" i="32"/>
  <c r="D75" i="32"/>
  <c r="E80" i="32"/>
  <c r="C86" i="32"/>
  <c r="D91" i="32"/>
  <c r="E96" i="32"/>
  <c r="C102" i="32"/>
  <c r="D107" i="32"/>
  <c r="E112" i="32"/>
  <c r="C118" i="32"/>
  <c r="D123" i="32"/>
  <c r="E128" i="32"/>
  <c r="C134" i="32"/>
  <c r="D139" i="32"/>
  <c r="E144" i="32"/>
  <c r="C150" i="32"/>
  <c r="E24" i="32"/>
  <c r="E27" i="32"/>
  <c r="C33" i="32"/>
  <c r="D38" i="32"/>
  <c r="E43" i="32"/>
  <c r="C49" i="32"/>
  <c r="D54" i="32"/>
  <c r="E59" i="32"/>
  <c r="C65" i="32"/>
  <c r="D70" i="32"/>
  <c r="E75" i="32"/>
  <c r="C81" i="32"/>
  <c r="D86" i="32"/>
  <c r="E91" i="32"/>
  <c r="C97" i="32"/>
  <c r="D102" i="32"/>
  <c r="E107" i="32"/>
  <c r="C113" i="32"/>
  <c r="D118" i="32"/>
  <c r="E123" i="32"/>
  <c r="C129" i="32"/>
  <c r="D134" i="32"/>
  <c r="E139" i="32"/>
  <c r="C145" i="32"/>
  <c r="D150" i="32"/>
  <c r="D22" i="32"/>
  <c r="C28" i="32"/>
  <c r="D33" i="32"/>
  <c r="E38" i="32"/>
  <c r="C44" i="32"/>
  <c r="D49" i="32"/>
  <c r="E54" i="32"/>
  <c r="C60" i="32"/>
  <c r="D65" i="32"/>
  <c r="E70" i="32"/>
  <c r="C76" i="32"/>
  <c r="D81" i="32"/>
  <c r="E86" i="32"/>
  <c r="C92" i="32"/>
  <c r="D97" i="32"/>
  <c r="E102" i="32"/>
  <c r="C108" i="32"/>
  <c r="D113" i="32"/>
  <c r="E118" i="32"/>
  <c r="C124" i="32"/>
  <c r="D129" i="32"/>
  <c r="E134" i="32"/>
  <c r="C140" i="32"/>
  <c r="D145" i="32"/>
  <c r="E150" i="32"/>
  <c r="D28" i="32"/>
  <c r="E33" i="32"/>
  <c r="C39" i="32"/>
  <c r="D44" i="32"/>
  <c r="E49" i="32"/>
  <c r="C55" i="32"/>
  <c r="D60" i="32"/>
  <c r="E65" i="32"/>
  <c r="C71" i="32"/>
  <c r="D76" i="32"/>
  <c r="E81" i="32"/>
  <c r="C87" i="32"/>
  <c r="D92" i="32"/>
  <c r="E97" i="32"/>
  <c r="C103" i="32"/>
  <c r="D108" i="32"/>
  <c r="E113" i="32"/>
  <c r="C119" i="32"/>
  <c r="D124" i="32"/>
  <c r="E129" i="32"/>
  <c r="C135" i="32"/>
  <c r="D140" i="32"/>
  <c r="E145" i="32"/>
  <c r="E28" i="32"/>
  <c r="C34" i="32"/>
  <c r="D39" i="32"/>
  <c r="E44" i="32"/>
  <c r="C50" i="32"/>
  <c r="D55" i="32"/>
  <c r="E60" i="32"/>
  <c r="C66" i="32"/>
  <c r="D71" i="32"/>
  <c r="E76" i="32"/>
  <c r="C82" i="32"/>
  <c r="D87" i="32"/>
  <c r="E92" i="32"/>
  <c r="C98" i="32"/>
  <c r="D103" i="32"/>
  <c r="E108" i="32"/>
  <c r="C114" i="32"/>
  <c r="D119" i="32"/>
  <c r="E124" i="32"/>
  <c r="C130" i="32"/>
  <c r="D135" i="32"/>
  <c r="E140" i="32"/>
  <c r="C146" i="32"/>
  <c r="C22" i="32"/>
  <c r="C29" i="32"/>
  <c r="D34" i="32"/>
  <c r="E39" i="32"/>
  <c r="C45" i="32"/>
  <c r="D50" i="32"/>
  <c r="E55" i="32"/>
  <c r="C61" i="32"/>
  <c r="D66" i="32"/>
  <c r="E71" i="32"/>
  <c r="C77" i="32"/>
  <c r="D82" i="32"/>
  <c r="E87" i="32"/>
  <c r="C93" i="32"/>
  <c r="D98" i="32"/>
  <c r="E103" i="32"/>
  <c r="C109" i="32"/>
  <c r="D114" i="32"/>
  <c r="E119" i="32"/>
  <c r="C125" i="32"/>
  <c r="D130" i="32"/>
  <c r="E135" i="32"/>
  <c r="C141" i="32"/>
  <c r="D146" i="32"/>
  <c r="C23" i="32"/>
  <c r="D29" i="32"/>
  <c r="E34" i="32"/>
  <c r="C40" i="32"/>
  <c r="D45" i="32"/>
  <c r="E50" i="32"/>
  <c r="C56" i="32"/>
  <c r="D61" i="32"/>
  <c r="E66" i="32"/>
  <c r="C72" i="32"/>
  <c r="D77" i="32"/>
  <c r="E82" i="32"/>
  <c r="C88" i="32"/>
  <c r="D93" i="32"/>
  <c r="E98" i="32"/>
  <c r="C104" i="32"/>
  <c r="D109" i="32"/>
  <c r="E114" i="32"/>
  <c r="C120" i="32"/>
  <c r="D125" i="32"/>
  <c r="E130" i="32"/>
  <c r="C136" i="32"/>
  <c r="D141" i="32"/>
  <c r="E146" i="32"/>
  <c r="C24" i="32"/>
  <c r="E29" i="32"/>
  <c r="C35" i="32"/>
  <c r="D40" i="32"/>
  <c r="E45" i="32"/>
  <c r="C51" i="32"/>
  <c r="D56" i="32"/>
  <c r="E61" i="32"/>
  <c r="C67" i="32"/>
  <c r="D72" i="32"/>
  <c r="E77" i="32"/>
  <c r="C83" i="32"/>
  <c r="D88" i="32"/>
  <c r="E93" i="32"/>
  <c r="C99" i="32"/>
  <c r="D104" i="32"/>
  <c r="E109" i="32"/>
  <c r="C115" i="32"/>
  <c r="D120" i="32"/>
  <c r="E125" i="32"/>
  <c r="C131" i="32"/>
  <c r="D136" i="32"/>
  <c r="E141" i="32"/>
  <c r="C147" i="32"/>
  <c r="C30" i="32"/>
  <c r="D35" i="32"/>
  <c r="E40" i="32"/>
  <c r="C46" i="32"/>
  <c r="D51" i="32"/>
  <c r="E56" i="32"/>
  <c r="C62" i="32"/>
  <c r="D67" i="32"/>
  <c r="E72" i="32"/>
  <c r="C78" i="32"/>
  <c r="D83" i="32"/>
  <c r="E88" i="32"/>
  <c r="C94" i="32"/>
  <c r="D99" i="32"/>
  <c r="E104" i="32"/>
  <c r="C110" i="32"/>
  <c r="D115" i="32"/>
  <c r="E120" i="32"/>
  <c r="C126" i="32"/>
  <c r="D131" i="32"/>
  <c r="E136" i="32"/>
  <c r="C142" i="32"/>
  <c r="D147" i="32"/>
  <c r="D24" i="32"/>
  <c r="C25" i="32"/>
  <c r="D30" i="32"/>
  <c r="E35" i="32"/>
  <c r="C41" i="32"/>
  <c r="D46" i="32"/>
  <c r="E51" i="32"/>
  <c r="C57" i="32"/>
  <c r="D62" i="32"/>
  <c r="E67" i="32"/>
  <c r="C73" i="32"/>
  <c r="D78" i="32"/>
  <c r="E83" i="32"/>
  <c r="C89" i="32"/>
  <c r="D94" i="32"/>
  <c r="E99" i="32"/>
  <c r="C105" i="32"/>
  <c r="D110" i="32"/>
  <c r="E115" i="32"/>
  <c r="C121" i="32"/>
  <c r="D126" i="32"/>
  <c r="E131" i="32"/>
  <c r="C137" i="32"/>
  <c r="D142" i="32"/>
  <c r="E147" i="32"/>
  <c r="D25" i="32"/>
  <c r="E30" i="32"/>
  <c r="C36" i="32"/>
  <c r="D41" i="32"/>
  <c r="E46" i="32"/>
  <c r="C52" i="32"/>
  <c r="D57" i="32"/>
  <c r="E62" i="32"/>
  <c r="C68" i="32"/>
  <c r="D73" i="32"/>
  <c r="E78" i="32"/>
  <c r="C84" i="32"/>
  <c r="D89" i="32"/>
  <c r="E94" i="32"/>
  <c r="C100" i="32"/>
  <c r="D105" i="32"/>
  <c r="E110" i="32"/>
  <c r="C116" i="32"/>
  <c r="D121" i="32"/>
  <c r="E126" i="32"/>
  <c r="C132" i="32"/>
  <c r="D137" i="32"/>
  <c r="E142" i="32"/>
  <c r="C148" i="32"/>
  <c r="E25" i="32"/>
  <c r="C31" i="32"/>
  <c r="D36" i="32"/>
  <c r="E41" i="32"/>
  <c r="C47" i="32"/>
  <c r="D52" i="32"/>
  <c r="E57" i="32"/>
  <c r="C63" i="32"/>
  <c r="D68" i="32"/>
  <c r="E73" i="32"/>
  <c r="C79" i="32"/>
  <c r="D84" i="32"/>
  <c r="E89" i="32"/>
  <c r="C95" i="32"/>
  <c r="D100" i="32"/>
  <c r="E105" i="32"/>
  <c r="C111" i="32"/>
  <c r="D116" i="32"/>
  <c r="E121" i="32"/>
  <c r="C127" i="32"/>
  <c r="D132" i="32"/>
  <c r="E137" i="32"/>
  <c r="C143" i="32"/>
  <c r="D148" i="32"/>
  <c r="M70" i="28"/>
  <c r="N70" i="28"/>
  <c r="O70" i="28"/>
  <c r="C21" i="32"/>
  <c r="E21" i="32"/>
  <c r="D21" i="32"/>
  <c r="C46" i="28"/>
  <c r="AB2659" i="29" a="1"/>
  <c r="AB3209" i="29" a="1"/>
  <c r="AB285" i="29" a="1"/>
  <c r="AB2182" i="29" a="1"/>
  <c r="AB150" i="29" a="1"/>
  <c r="AB2590" i="29" a="1"/>
  <c r="AB3216" i="29" a="1"/>
  <c r="AB894" i="29" a="1"/>
  <c r="AB1935" i="29" a="1"/>
  <c r="AB2272" i="29" a="1"/>
  <c r="AB1927" i="29" a="1"/>
  <c r="AB1666" i="29" a="1"/>
  <c r="AB3164" i="29" a="1"/>
  <c r="AB1034" i="29" a="1"/>
  <c r="AB2159" i="29" a="1"/>
  <c r="AB1287" i="29" a="1"/>
  <c r="AB1639" i="29" a="1"/>
  <c r="AB2773" i="29" a="1"/>
  <c r="AB490" i="29" a="1"/>
  <c r="AB446" i="29" a="1"/>
  <c r="AB1344" i="29" a="1"/>
  <c r="AB3350" i="29" a="1"/>
  <c r="AB680" i="29" a="1"/>
  <c r="AB3142" i="29" a="1"/>
  <c r="AB2009" i="29" a="1"/>
  <c r="AB2568" i="29" a="1"/>
  <c r="AB925" i="29" a="1"/>
  <c r="AB3290" i="29" a="1"/>
  <c r="AB111" i="29" a="1"/>
  <c r="AB579" i="29" a="1"/>
  <c r="AB2915" i="29" a="1"/>
  <c r="AB2695" i="29" a="1"/>
  <c r="AB2213" i="29" a="1"/>
  <c r="AB2342" i="29" a="1"/>
  <c r="AB2978" i="29" a="1"/>
  <c r="AB144" i="29" a="1"/>
  <c r="AB1458" i="29" a="1"/>
  <c r="AB2514" i="29" a="1"/>
  <c r="AB1311" i="29" a="1"/>
  <c r="AB3371" i="29" a="1"/>
  <c r="AB3213" i="29" a="1"/>
  <c r="AB2759" i="29" a="1"/>
  <c r="AB351" i="29" a="1"/>
  <c r="AB763" i="29" a="1"/>
  <c r="AB969" i="29" a="1"/>
  <c r="AB8" i="29" a="1"/>
  <c r="AB3338" i="29" a="1"/>
  <c r="AB1224" i="29" a="1"/>
  <c r="AB509" i="29" a="1"/>
  <c r="AB873" i="29" a="1"/>
  <c r="AB3422" i="29" a="1"/>
  <c r="AB1475" i="29" a="1"/>
  <c r="AB135" i="29" a="1"/>
  <c r="AB3259" i="29" a="1"/>
  <c r="AB3444" i="29" a="1"/>
  <c r="AB393" i="29" a="1"/>
  <c r="AB1062" i="29" a="1"/>
  <c r="AB746" i="29" a="1"/>
  <c r="AB15" i="29" a="1"/>
  <c r="AB2261" i="29" a="1"/>
  <c r="AB2645" i="29" a="1"/>
  <c r="AB2134" i="29" a="1"/>
  <c r="AB122" i="29" a="1"/>
  <c r="AB2522" i="29" a="1"/>
  <c r="AB209" i="29" a="1"/>
  <c r="AB140" i="29" a="1"/>
  <c r="AB1467" i="29" a="1"/>
  <c r="AB73" i="29" a="1"/>
  <c r="AB2822" i="29" a="1"/>
  <c r="AB2771" i="29" a="1"/>
  <c r="AB3013" i="29" a="1"/>
  <c r="AB2241" i="29" a="1"/>
  <c r="AB1228" i="29" a="1"/>
  <c r="AB3160" i="29" a="1"/>
  <c r="AB689" i="29" a="1"/>
  <c r="AB1006" i="29" a="1"/>
  <c r="AB2030" i="29" a="1"/>
  <c r="AB1986" i="29" a="1"/>
  <c r="AB1375" i="29" a="1"/>
  <c r="AB45" i="29" a="1"/>
  <c r="AB1160" i="29" a="1"/>
  <c r="AB3436" i="29" a="1"/>
  <c r="AB3341" i="29" a="1"/>
  <c r="AB2491" i="29" a="1"/>
  <c r="AB802" i="29" a="1"/>
  <c r="AB2117" i="29" a="1"/>
  <c r="AB1220" i="29" a="1"/>
  <c r="AB2151" i="29" a="1"/>
  <c r="AB647" i="29" a="1"/>
  <c r="AB1368" i="29" a="1"/>
  <c r="AB1367" i="29" a="1"/>
  <c r="AB1164" i="29" a="1"/>
  <c r="AB1882" i="29" a="1"/>
  <c r="AB431" i="29" a="1"/>
  <c r="AB2734" i="29" a="1"/>
  <c r="AB633" i="29" a="1"/>
  <c r="AB1632" i="29" a="1"/>
  <c r="AB1561" i="29" a="1"/>
  <c r="AB471" i="29" a="1"/>
  <c r="AB2346" i="29" a="1"/>
  <c r="AB3201" i="29" a="1"/>
  <c r="AB2894" i="29" a="1"/>
  <c r="AB1590" i="29" a="1"/>
  <c r="AB780" i="29" a="1"/>
  <c r="AB2287" i="29" a="1"/>
  <c r="AB3195" i="29" a="1"/>
  <c r="AB1380" i="29" a="1"/>
  <c r="AB1805" i="29" a="1"/>
  <c r="AB2385" i="29" a="1"/>
  <c r="AB2308" i="29" a="1"/>
  <c r="AB3248" i="29" a="1"/>
  <c r="AB216" i="29" a="1"/>
  <c r="AB1257" i="29" a="1"/>
  <c r="AB1705" i="29" a="1"/>
  <c r="AB3040" i="29" a="1"/>
  <c r="AB1642" i="29" a="1"/>
  <c r="AB3206" i="29" a="1"/>
  <c r="AB663" i="29" a="1"/>
  <c r="AB585" i="29" a="1"/>
  <c r="AB468" i="29" a="1"/>
  <c r="AB2299" i="29" a="1"/>
  <c r="AB3228" i="29" a="1"/>
  <c r="AB1115" i="29" a="1"/>
  <c r="AB277" i="29" a="1"/>
  <c r="AB3027" i="29" a="1"/>
  <c r="AB482" i="29" a="1"/>
  <c r="AB2558" i="29" a="1"/>
  <c r="AB2940" i="29" a="1"/>
  <c r="AB1577" i="29" a="1"/>
  <c r="AB3078" i="29" a="1"/>
  <c r="AB423" i="29" a="1"/>
  <c r="AB3347" i="29" a="1"/>
  <c r="AB3392" i="29" a="1"/>
  <c r="AB2665" i="29" a="1"/>
  <c r="AB240" i="29" a="1"/>
  <c r="AB2658" i="29" a="1"/>
  <c r="AB2062" i="29" a="1"/>
  <c r="AB1507" i="29" a="1"/>
  <c r="AB1225" i="29" a="1"/>
  <c r="AB2498" i="29" a="1"/>
  <c r="AB2958" i="29" a="1"/>
  <c r="AB2868" i="29" a="1"/>
  <c r="AB720" i="29" a="1"/>
  <c r="AB2085" i="29" a="1"/>
  <c r="AB1795" i="29" a="1"/>
  <c r="AB2710" i="29" a="1"/>
  <c r="AB600" i="29" a="1"/>
  <c r="AB784" i="29" a="1"/>
  <c r="AB1098" i="29" a="1"/>
  <c r="AB2795" i="29" a="1"/>
  <c r="AB3208" i="29" a="1"/>
  <c r="AB3278" i="29" a="1"/>
  <c r="AB1338" i="29" a="1"/>
  <c r="AB3485" i="29" a="1"/>
  <c r="AB1313" i="29" a="1"/>
  <c r="AB3447" i="29" a="1"/>
  <c r="AB2043" i="29" a="1"/>
  <c r="AB1078" i="29" a="1"/>
  <c r="AB2886" i="29" a="1"/>
  <c r="AB1484" i="29" a="1"/>
  <c r="AB2729" i="29" a="1"/>
  <c r="AB2310" i="29" a="1"/>
  <c r="AB1214" i="29" a="1"/>
  <c r="AB3356" i="29" a="1"/>
  <c r="AB3283" i="29" a="1"/>
  <c r="AB2099" i="29" a="1"/>
  <c r="AB3320" i="29" a="1"/>
  <c r="AB2063" i="29" a="1"/>
  <c r="AB2967" i="29" a="1"/>
  <c r="AB2511" i="29" a="1"/>
  <c r="AB1151" i="29" a="1"/>
  <c r="AB1370" i="29" a="1"/>
  <c r="AB1695" i="29" a="1"/>
  <c r="AB5" i="29" a="1"/>
  <c r="AB775" i="29" a="1"/>
  <c r="AB2158" i="29" a="1"/>
  <c r="AB2280" i="29" a="1"/>
  <c r="AB625" i="29" a="1"/>
  <c r="AB2614" i="29" a="1"/>
  <c r="AB632" i="29" a="1"/>
  <c r="AB1627" i="29" a="1"/>
  <c r="AB568" i="29" a="1"/>
  <c r="AB713" i="29" a="1"/>
  <c r="AB3345" i="29" a="1"/>
  <c r="AB2986" i="29" a="1"/>
  <c r="AB710" i="29" a="1"/>
  <c r="AB3260" i="29" a="1"/>
  <c r="AB461" i="29" a="1"/>
  <c r="AB1141" i="29" a="1"/>
  <c r="AB2463" i="29" a="1"/>
  <c r="AB1000" i="29" a="1"/>
  <c r="AB648" i="29" a="1"/>
  <c r="AB581" i="29" a="1"/>
  <c r="AB853" i="29" a="1"/>
  <c r="AB448" i="29" a="1"/>
  <c r="AB1086" i="29" a="1"/>
  <c r="AB510" i="29" a="1"/>
  <c r="AB744" i="29" a="1"/>
  <c r="AB2218" i="29" a="1"/>
  <c r="AB287" i="29" a="1"/>
  <c r="AB488" i="29" a="1"/>
  <c r="AB2783" i="29" a="1"/>
  <c r="AB1700" i="29" a="1"/>
  <c r="AB2554" i="29" a="1"/>
  <c r="AB2576" i="29" a="1"/>
  <c r="AB1027" i="29" a="1"/>
  <c r="AB132" i="29" a="1"/>
  <c r="AB2946" i="29" a="1"/>
  <c r="AB2807" i="29" a="1"/>
  <c r="AB1177" i="29" a="1"/>
  <c r="AB1898" i="29" a="1"/>
  <c r="AB478" i="29" a="1"/>
  <c r="AB984" i="29" a="1"/>
  <c r="AB318" i="29" a="1"/>
  <c r="AB64" i="29" a="1"/>
  <c r="AB2076" i="29" a="1"/>
  <c r="AB2273" i="29" a="1"/>
  <c r="AB3328" i="29" a="1"/>
  <c r="AB2930" i="29" a="1"/>
  <c r="AB1171" i="29" a="1"/>
  <c r="AB3340" i="29" a="1"/>
  <c r="AB10" i="29" a="1"/>
  <c r="AB397" i="29" a="1"/>
  <c r="AB136" i="29" a="1"/>
  <c r="AB3212" i="29" a="1"/>
  <c r="AB113" i="29" a="1"/>
  <c r="AB2005" i="29" a="1"/>
  <c r="AB1140" i="29" a="1"/>
  <c r="AB1547" i="29" a="1"/>
  <c r="AB1662" i="29" a="1"/>
  <c r="AB1365" i="29" a="1"/>
  <c r="AB1455" i="29" a="1"/>
  <c r="AB2669" i="29" a="1"/>
  <c r="AB845" i="29" a="1"/>
  <c r="AB3405" i="29" a="1"/>
  <c r="AB1360" i="29" a="1"/>
  <c r="AB1148" i="29" a="1"/>
  <c r="AB1283" i="29" a="1"/>
  <c r="AB3368" i="29" a="1"/>
  <c r="AB928" i="29" a="1"/>
  <c r="AB2416" i="29" a="1"/>
  <c r="AB941" i="29" a="1"/>
  <c r="AB1382" i="29" a="1"/>
  <c r="AB616" i="29" a="1"/>
  <c r="AB1443" i="29" a="1"/>
  <c r="AB2023" i="29" a="1"/>
  <c r="AB2969" i="29" a="1"/>
  <c r="AB2907" i="29" a="1"/>
  <c r="AB1472" i="29" a="1"/>
  <c r="AB2237" i="29" a="1"/>
  <c r="AB3117" i="29" a="1"/>
  <c r="AB1252" i="29" a="1"/>
  <c r="AB3432" i="29" a="1"/>
  <c r="AB2861" i="29" a="1"/>
  <c r="AB3288" i="29" a="1"/>
  <c r="AB628" i="29" a="1"/>
  <c r="AB3176" i="29" a="1"/>
  <c r="AB1036" i="29" a="1"/>
  <c r="AB3499" i="29" a="1"/>
  <c r="AB840" i="29" a="1"/>
  <c r="AB1635" i="29" a="1"/>
  <c r="AB2870" i="29" a="1"/>
  <c r="AB106" i="29" a="1"/>
  <c r="AB2345" i="29" a="1"/>
  <c r="AB1290" i="29" a="1"/>
  <c r="AB2649" i="29" a="1"/>
  <c r="AB2422" i="29" a="1"/>
  <c r="AB2703" i="29" a="1"/>
  <c r="AB2306" i="29" a="1"/>
  <c r="AB2423" i="29" a="1"/>
  <c r="AB2223" i="29" a="1"/>
  <c r="AB3391" i="29" a="1"/>
  <c r="AB3316" i="29" a="1"/>
  <c r="AB1456" i="29" a="1"/>
  <c r="AB2343" i="29" a="1"/>
  <c r="AB2717" i="29" a="1"/>
  <c r="AB317" i="29" a="1"/>
  <c r="AB1317" i="29" a="1"/>
  <c r="AB535" i="29" a="1"/>
  <c r="AB1968" i="29" a="1"/>
  <c r="AB1693" i="29" a="1"/>
  <c r="AB2477" i="29" a="1"/>
  <c r="AB83" i="29" a="1"/>
  <c r="AB1018" i="29" a="1"/>
  <c r="AB1681" i="29" a="1"/>
  <c r="AB2877" i="29" a="1"/>
  <c r="AB1369" i="29" a="1"/>
  <c r="AB1889" i="29" a="1"/>
  <c r="AB2066" i="29" a="1"/>
  <c r="AB3360" i="29" a="1"/>
  <c r="AB2698" i="29" a="1"/>
  <c r="AB3274" i="29" a="1"/>
  <c r="AB3372" i="29" a="1"/>
  <c r="AB1451" i="29" a="1"/>
  <c r="AB3188" i="29" a="1"/>
  <c r="AB1544" i="29" a="1"/>
  <c r="AB1201" i="29" a="1"/>
  <c r="AB272" i="29" a="1"/>
  <c r="AB1682" i="29" a="1"/>
  <c r="AB1985" i="29" a="1"/>
  <c r="AB3089" i="29" a="1"/>
  <c r="AB296" i="29" a="1"/>
  <c r="AB872" i="29" a="1"/>
  <c r="AB2857" i="29" a="1"/>
  <c r="AB2987" i="29" a="1"/>
  <c r="AB1031" i="29" a="1"/>
  <c r="AB391" i="29" a="1"/>
  <c r="AB1060" i="29" a="1"/>
  <c r="AB1638" i="29" a="1"/>
  <c r="AB563" i="29" a="1"/>
  <c r="AB1131" i="29" a="1"/>
  <c r="AB1869" i="29" a="1"/>
  <c r="AB3423" i="29" a="1"/>
  <c r="AB2823" i="29" a="1"/>
  <c r="AB726" i="29" a="1"/>
  <c r="AB2393" i="29" a="1"/>
  <c r="AB1791" i="29" a="1"/>
  <c r="AB1624" i="29" a="1"/>
  <c r="AB336" i="29" a="1"/>
  <c r="AB1751" i="29" a="1"/>
  <c r="AB697" i="29" a="1"/>
  <c r="AB3332" i="29" a="1"/>
  <c r="AB2243" i="29" a="1"/>
  <c r="AB1354" i="29" a="1"/>
  <c r="AB31" i="29" a="1"/>
  <c r="AB551" i="29" a="1"/>
  <c r="AB44" i="29" a="1"/>
  <c r="AB2885" i="29" a="1"/>
  <c r="AB1688" i="29" a="1"/>
  <c r="AB1691" i="29" a="1"/>
  <c r="AB1407" i="29" a="1"/>
  <c r="AB1771" i="29" a="1"/>
  <c r="AB3374" i="29" a="1"/>
  <c r="AB1247" i="29" a="1"/>
  <c r="AB2446" i="29" a="1"/>
  <c r="AB2347" i="29" a="1"/>
  <c r="AB1851" i="29" a="1"/>
  <c r="AB239" i="29" a="1"/>
  <c r="AB472" i="29" a="1"/>
  <c r="AB2804" i="29" a="1"/>
  <c r="AB2204" i="29" a="1"/>
  <c r="AB3245" i="29" a="1"/>
  <c r="AB2164" i="29" a="1"/>
  <c r="AB2855" i="29" a="1"/>
  <c r="AB1969" i="29" a="1"/>
  <c r="AB3153" i="29" a="1"/>
  <c r="AB104" i="29" a="1"/>
  <c r="AB1890" i="29" a="1"/>
  <c r="AB3145" i="29" a="1"/>
  <c r="AB3012" i="29" a="1"/>
  <c r="AB893" i="29" a="1"/>
  <c r="AB599" i="29" a="1"/>
  <c r="AB2592" i="29" a="1"/>
  <c r="AB2616" i="29" a="1"/>
  <c r="AB3015" i="29" a="1"/>
  <c r="AB1518" i="29" a="1"/>
  <c r="AB1268" i="29" a="1"/>
  <c r="AB3058" i="29" a="1"/>
  <c r="AB2872" i="29" a="1"/>
  <c r="AB265" i="29" a="1"/>
  <c r="AB2923" i="29" a="1"/>
  <c r="AB3362" i="29" a="1"/>
  <c r="AB2148" i="29" a="1"/>
  <c r="AB348" i="29" a="1"/>
  <c r="AB3126" i="29" a="1"/>
  <c r="AB2789" i="29" a="1"/>
  <c r="AB1605" i="29" a="1"/>
  <c r="AB2414" i="29" a="1"/>
  <c r="AB483" i="29" a="1"/>
  <c r="AB3157" i="29" a="1"/>
  <c r="AB199" i="29" a="1"/>
  <c r="AB693" i="29" a="1"/>
  <c r="AB2709" i="29" a="1"/>
  <c r="AB2620" i="29" a="1"/>
  <c r="AB1174" i="29" a="1"/>
  <c r="AB2396" i="29" a="1"/>
  <c r="AB1497" i="29" a="1"/>
  <c r="AB1100" i="29" a="1"/>
  <c r="AB133" i="29" a="1"/>
  <c r="AB701" i="29" a="1"/>
  <c r="AB422" i="29" a="1"/>
  <c r="AB35" i="29" a="1"/>
  <c r="AB1059" i="29" a="1"/>
  <c r="AB3174" i="29" a="1"/>
  <c r="AB41" i="29" a="1"/>
  <c r="AB2013" i="29" a="1"/>
  <c r="AB2631" i="29" a="1"/>
  <c r="AB360" i="29" a="1"/>
  <c r="AB3068" i="29" a="1"/>
  <c r="AB380" i="29" a="1"/>
  <c r="AB376" i="29" a="1"/>
  <c r="AB3416" i="29" a="1"/>
  <c r="AB2688" i="29" a="1"/>
  <c r="AB2115" i="29" a="1"/>
  <c r="AB1924" i="29" a="1"/>
  <c r="AB983" i="29" a="1"/>
  <c r="AB2133" i="29" a="1"/>
  <c r="AB994" i="29" a="1"/>
  <c r="AB1402" i="29" a="1"/>
  <c r="AB950" i="29" a="1"/>
  <c r="AB1168" i="29" a="1"/>
  <c r="AB3199" i="29" a="1"/>
  <c r="AB1603" i="29" a="1"/>
  <c r="AB3335" i="29" a="1"/>
  <c r="AB465" i="29" a="1"/>
  <c r="AB1399" i="29" a="1"/>
  <c r="AB254" i="29" a="1"/>
  <c r="AB3294" i="29" a="1"/>
  <c r="AB2603" i="29" a="1"/>
  <c r="AB188" i="29" a="1"/>
  <c r="AB1101" i="29" a="1"/>
  <c r="AB2084" i="29" a="1"/>
  <c r="AB67" i="29" a="1"/>
  <c r="AB1636" i="29" a="1"/>
  <c r="AB2831" i="29" a="1"/>
  <c r="AB2225" i="29" a="1"/>
  <c r="AB2492" i="29" a="1"/>
  <c r="AB1797" i="29" a="1"/>
  <c r="AB3017" i="29" a="1"/>
  <c r="AB1396" i="29" a="1"/>
  <c r="AB2961" i="29" a="1"/>
  <c r="AB2409" i="29" a="1"/>
  <c r="AB2579" i="29" a="1"/>
  <c r="AB2499" i="29" a="1"/>
  <c r="AB1406" i="29" a="1"/>
  <c r="AB1232" i="29" a="1"/>
  <c r="AB2357" i="29" a="1"/>
  <c r="AB189" i="29" a="1"/>
  <c r="AB3066" i="29" a="1"/>
  <c r="AB806" i="29" a="1"/>
  <c r="AB2596" i="29" a="1"/>
  <c r="AB2450" i="29" a="1"/>
  <c r="AB1988" i="29" a="1"/>
  <c r="AB1082" i="29" a="1"/>
  <c r="AB2821" i="29" a="1"/>
  <c r="AB1828" i="29" a="1"/>
  <c r="AB2055" i="29" a="1"/>
  <c r="AB781" i="29" a="1"/>
  <c r="AB1434" i="29" a="1"/>
  <c r="AB979" i="29" a="1"/>
  <c r="AB3411" i="29" a="1"/>
  <c r="AB2597" i="29" a="1"/>
  <c r="AB350" i="29" a="1"/>
  <c r="AB1153" i="29" a="1"/>
  <c r="AB2578" i="29" a="1"/>
  <c r="AB1072" i="29" a="1"/>
  <c r="AB2102" i="29" a="1"/>
  <c r="AB738" i="29" a="1"/>
  <c r="AB2580" i="29" a="1"/>
  <c r="AB3088" i="29" a="1"/>
  <c r="AB339" i="29" a="1"/>
  <c r="AB1069" i="29" a="1"/>
  <c r="AB1699" i="29" a="1"/>
  <c r="AB2046" i="29" a="1"/>
  <c r="AB698" i="29" a="1"/>
  <c r="AB617" i="29" a="1"/>
  <c r="AB2070" i="29" a="1"/>
  <c r="AB151" i="29" a="1"/>
  <c r="AB2436" i="29" a="1"/>
  <c r="AB203" i="29" a="1"/>
  <c r="AB2054" i="29" a="1"/>
  <c r="AB3197" i="29" a="1"/>
  <c r="AB3461" i="29" a="1"/>
  <c r="AB343" i="29" a="1"/>
  <c r="AB1937" i="29" a="1"/>
  <c r="AB1620" i="29" a="1"/>
  <c r="AB1358" i="29" a="1"/>
  <c r="AB1584" i="29" a="1"/>
  <c r="AB729" i="29" a="1"/>
  <c r="AB3479" i="29" a="1"/>
  <c r="AB1048" i="29" a="1"/>
  <c r="AB2994" i="29" a="1"/>
  <c r="AB940" i="29" a="1"/>
  <c r="AB669" i="29" a="1"/>
  <c r="AB1839" i="29" a="1"/>
  <c r="AB2473" i="29" a="1"/>
  <c r="AB2518" i="29" a="1"/>
  <c r="AB2827" i="29" a="1"/>
  <c r="AB1488" i="29" a="1"/>
  <c r="AB1532" i="29" a="1"/>
  <c r="AB1371" i="29" a="1"/>
  <c r="AB2476" i="29" a="1"/>
  <c r="AB53" i="29" a="1"/>
  <c r="AB972" i="29" a="1"/>
  <c r="AB722" i="29" a="1"/>
  <c r="AB513" i="29" a="1"/>
  <c r="AB3453" i="29" a="1"/>
  <c r="AB1591" i="29" a="1"/>
  <c r="AB766" i="29" a="1"/>
  <c r="AB2458" i="29" a="1"/>
  <c r="AB2" i="29" a="1"/>
  <c r="AB528" i="29" a="1"/>
  <c r="AB3025" i="29" a="1"/>
  <c r="AB48" i="29" a="1"/>
  <c r="AB2283" i="29" a="1"/>
  <c r="AB1016" i="29" a="1"/>
  <c r="AB363" i="29" a="1"/>
  <c r="AB737" i="29" a="1"/>
  <c r="AB2319" i="29" a="1"/>
  <c r="AB280" i="29" a="1"/>
  <c r="AB523" i="29" a="1"/>
  <c r="AB882" i="29" a="1"/>
  <c r="AB1995" i="29" a="1"/>
  <c r="AB2917" i="29" a="1"/>
  <c r="AB1332" i="29" a="1"/>
  <c r="AB2899" i="29" a="1"/>
  <c r="AB769" i="29" a="1"/>
  <c r="AB688" i="29" a="1"/>
  <c r="AB2774" i="29" a="1"/>
  <c r="AB3241" i="29" a="1"/>
  <c r="AB1979" i="29" a="1"/>
  <c r="AB2535" i="29" a="1"/>
  <c r="AB3023" i="29" a="1"/>
  <c r="AB1862" i="29" a="1"/>
  <c r="AB2588" i="29" a="1"/>
  <c r="AB410" i="29" a="1"/>
  <c r="AB2882" i="29" a="1"/>
  <c r="AB2254" i="29" a="1"/>
  <c r="AB1762" i="29" a="1"/>
  <c r="AB3129" i="29" a="1"/>
  <c r="AB1842" i="29" a="1"/>
  <c r="AB2776" i="29" a="1"/>
  <c r="AB1343" i="29" a="1"/>
  <c r="AB506" i="29" a="1"/>
  <c r="AB1412" i="29" a="1"/>
  <c r="AB1139" i="29" a="1"/>
  <c r="AB3019" i="29" a="1"/>
  <c r="AB2336" i="29" a="1"/>
  <c r="AB1716" i="29" a="1"/>
  <c r="AB2339" i="29" a="1"/>
  <c r="AB3056" i="29" a="1"/>
  <c r="AB2824" i="29" a="1"/>
  <c r="AB3323" i="29" a="1"/>
  <c r="AB162" i="29" a="1"/>
  <c r="AB1121" i="29" a="1"/>
  <c r="AB642" i="29" a="1"/>
  <c r="AB1315" i="29" a="1"/>
  <c r="AB1719" i="29" a="1"/>
  <c r="AB2802" i="29" a="1"/>
  <c r="AB1233" i="29" a="1"/>
  <c r="AB1673" i="29" a="1"/>
  <c r="AB614" i="29" a="1"/>
  <c r="AB629" i="29" a="1"/>
  <c r="AB911" i="29" a="1"/>
  <c r="AB2495" i="29" a="1"/>
  <c r="AB1314" i="29" a="1"/>
  <c r="AB1676" i="29" a="1"/>
  <c r="AB753" i="29" a="1"/>
  <c r="AB2239" i="29" a="1"/>
  <c r="AB942" i="29" a="1"/>
  <c r="AB2478" i="29" a="1"/>
  <c r="AB1307" i="29" a="1"/>
  <c r="AB522" i="29" a="1"/>
  <c r="AB3115" i="29" a="1"/>
  <c r="AB904" i="29" a="1"/>
  <c r="AB1948" i="29" a="1"/>
  <c r="AB2993" i="29" a="1"/>
  <c r="AB1053" i="29" a="1"/>
  <c r="AB3024" i="29" a="1"/>
  <c r="AB464" i="29" a="1"/>
  <c r="AB420" i="29" a="1"/>
  <c r="AB1501" i="29" a="1"/>
  <c r="AB1300" i="29" a="1"/>
  <c r="AB805" i="29" a="1"/>
  <c r="AB108" i="29" a="1"/>
  <c r="AB2725" i="29" a="1"/>
  <c r="AB3071" i="29" a="1"/>
  <c r="AB2871" i="29" a="1"/>
  <c r="AB2508" i="29" a="1"/>
  <c r="AB1080" i="29" a="1"/>
  <c r="AB2674" i="29" a="1"/>
  <c r="AB3223" i="29" a="1"/>
  <c r="AB481" i="29" a="1"/>
  <c r="AB3476" i="29" a="1"/>
  <c r="AB1416" i="29" a="1"/>
  <c r="AB3150" i="29" a="1"/>
  <c r="AB302" i="29" a="1"/>
  <c r="AB932" i="29" a="1"/>
  <c r="AB2381" i="29" a="1"/>
  <c r="AB3303" i="29" a="1"/>
  <c r="AB3251" i="29" a="1"/>
  <c r="AB808" i="29" a="1"/>
  <c r="AB259" i="29" a="1"/>
  <c r="AB1387" i="29" a="1"/>
  <c r="AB2541" i="29" a="1"/>
  <c r="AB2172" i="29" a="1"/>
  <c r="AB1594" i="29" a="1"/>
  <c r="AB1677" i="29" a="1"/>
  <c r="AB154" i="29" a="1"/>
  <c r="AB1462" i="29" a="1"/>
  <c r="AB434" i="29" a="1"/>
  <c r="AB2235" i="29" a="1"/>
  <c r="AB860" i="29" a="1"/>
  <c r="AB2496" i="29" a="1"/>
  <c r="AB399" i="29" a="1"/>
  <c r="AB261" i="29" a="1"/>
  <c r="AB536" i="29" a="1"/>
  <c r="AB611" i="29" a="1"/>
  <c r="AB2410" i="29" a="1"/>
  <c r="AB543" i="29" a="1"/>
  <c r="AB2222" i="29" a="1"/>
  <c r="AB1088" i="29" a="1"/>
  <c r="AB1039" i="29" a="1"/>
  <c r="AB2893" i="29" a="1"/>
  <c r="AB1961" i="29" a="1"/>
  <c r="AB2479" i="29" a="1"/>
  <c r="AB3492" i="29" a="1"/>
  <c r="AB3045" i="29" a="1"/>
  <c r="AB54" i="29" a="1"/>
  <c r="AB868" i="29" a="1"/>
  <c r="AB1449" i="29" a="1"/>
  <c r="AB1496" i="29" a="1"/>
  <c r="AB980" i="29" a="1"/>
  <c r="AB2443" i="29" a="1"/>
  <c r="AB1092" i="29" a="1"/>
  <c r="AB550" i="29" a="1"/>
  <c r="AB1123" i="29" a="1"/>
  <c r="AB1759" i="29" a="1"/>
  <c r="AB1440" i="29" a="1"/>
  <c r="AB493" i="29" a="1"/>
  <c r="AB3384" i="29" a="1"/>
  <c r="AB233" i="29" a="1"/>
  <c r="AB1393" i="29" a="1"/>
  <c r="AB1836" i="29" a="1"/>
  <c r="AB1463" i="29" a="1"/>
  <c r="AB967" i="29" a="1"/>
  <c r="AB303" i="29" a="1"/>
  <c r="AB615" i="29" a="1"/>
  <c r="AB2249" i="29" a="1"/>
  <c r="AB313" i="29" a="1"/>
  <c r="AB3301" i="29" a="1"/>
  <c r="AB912" i="29" a="1"/>
  <c r="AB1772" i="29" a="1"/>
  <c r="AB1022" i="29" a="1"/>
  <c r="AB1764" i="29" a="1"/>
  <c r="AB180" i="29" a="1"/>
  <c r="AB2192" i="29" a="1"/>
  <c r="AB2775" i="29" a="1"/>
  <c r="AB666" i="29" a="1"/>
  <c r="AB49" i="29" a="1"/>
  <c r="AB747" i="29" a="1"/>
  <c r="AB558" i="29" a="1"/>
  <c r="AB2673" i="29" a="1"/>
  <c r="AB94" i="29" a="1"/>
  <c r="AB1868" i="29" a="1"/>
  <c r="AB1628" i="29" a="1"/>
  <c r="AB1267" i="29" a="1"/>
  <c r="AB88" i="29" a="1"/>
  <c r="AB2965" i="29" a="1"/>
  <c r="AB2399" i="29" a="1"/>
  <c r="AB2853" i="29" a="1"/>
  <c r="AB2951" i="29" a="1"/>
  <c r="AB1756" i="29" a="1"/>
  <c r="AB1347" i="29" a="1"/>
  <c r="AB2527" i="29" a="1"/>
  <c r="AB976" i="29" a="1"/>
  <c r="AB2439" i="29" a="1"/>
  <c r="AB2186" i="29" a="1"/>
  <c r="AB2097" i="29" a="1"/>
  <c r="AB3361" i="29" a="1"/>
  <c r="AB1780" i="29" a="1"/>
  <c r="AB852" i="29" a="1"/>
  <c r="AB2914" i="29" a="1"/>
  <c r="AB2312" i="29" a="1"/>
  <c r="AB3470" i="29" a="1"/>
  <c r="AB323" i="29" a="1"/>
  <c r="AB2911" i="29" a="1"/>
  <c r="AB1217" i="29" a="1"/>
  <c r="AB1597" i="29" a="1"/>
  <c r="AB653" i="29" a="1"/>
  <c r="AB3410" i="29" a="1"/>
  <c r="AB3233" i="29" a="1"/>
  <c r="AB3334" i="29" a="1"/>
  <c r="AB1130" i="29" a="1"/>
  <c r="AB2086" i="29" a="1"/>
  <c r="AB1499" i="29" a="1"/>
  <c r="AB1405" i="29" a="1"/>
  <c r="AB962" i="29" a="1"/>
  <c r="AB2528" i="29" a="1"/>
  <c r="AB1493" i="29" a="1"/>
  <c r="AB2419" i="29" a="1"/>
  <c r="AB2297" i="29" a="1"/>
  <c r="AB676" i="29" a="1"/>
  <c r="AB2197" i="29" a="1"/>
  <c r="AB1485" i="29" a="1"/>
  <c r="AB2813" i="29" a="1"/>
  <c r="AB2952" i="29" a="1"/>
  <c r="AB1167" i="29" a="1"/>
  <c r="AB2854" i="29" a="1"/>
  <c r="AB2001" i="29" a="1"/>
  <c r="AB2999" i="29" a="1"/>
  <c r="AB2313" i="29" a="1"/>
  <c r="AB793" i="29" a="1"/>
  <c r="AB2941" i="29" a="1"/>
  <c r="AB2397" i="29" a="1"/>
  <c r="AB169" i="29" a="1"/>
  <c r="AB3357" i="29" a="1"/>
  <c r="AB2121" i="29" a="1"/>
  <c r="AB459" i="29" a="1"/>
  <c r="AB2402" i="29" a="1"/>
  <c r="AB297" i="29" a="1"/>
  <c r="AB2314" i="29" a="1"/>
  <c r="AB1870" i="29" a="1"/>
  <c r="AB2358" i="29" a="1"/>
  <c r="AB1468" i="29" a="1"/>
  <c r="AB937" i="29" a="1"/>
  <c r="AB396" i="29" a="1"/>
  <c r="AB1708" i="29" a="1"/>
  <c r="AB953" i="29" a="1"/>
  <c r="AB887" i="29" a="1"/>
  <c r="AB2245" i="29" a="1"/>
  <c r="AB2671" i="29" a="1"/>
  <c r="AB2383" i="29" a="1"/>
  <c r="AB3123" i="29" a="1"/>
  <c r="AB2257" i="29" a="1"/>
  <c r="AB1345" i="29" a="1"/>
  <c r="AB2006" i="29" a="1"/>
  <c r="AB310" i="29" a="1"/>
  <c r="AB1454" i="29" a="1"/>
  <c r="AB2809" i="29" a="1"/>
  <c r="AB952" i="29" a="1"/>
  <c r="AB1097" i="29" a="1"/>
  <c r="AB1169" i="29" a="1"/>
  <c r="AB278" i="29" a="1"/>
  <c r="AB1896" i="29" a="1"/>
  <c r="AB2487" i="29" a="1"/>
  <c r="AB3131" i="29" a="1"/>
  <c r="AB407" i="29" a="1"/>
  <c r="AB71" i="29" a="1"/>
  <c r="AB2351" i="29" a="1"/>
  <c r="AB1787" i="29" a="1"/>
  <c r="AB3250" i="29" a="1"/>
  <c r="AB157" i="29" a="1"/>
  <c r="AB1983" i="29" a="1"/>
  <c r="AB1794" i="29" a="1"/>
  <c r="AB480" i="29" a="1"/>
  <c r="AB2761" i="29" a="1"/>
  <c r="AB2974" i="29" a="1"/>
  <c r="AB809" i="29" a="1"/>
  <c r="AB1821" i="29" a="1"/>
  <c r="AB2983" i="29" a="1"/>
  <c r="AB275" i="29" a="1"/>
  <c r="AB2116" i="29" a="1"/>
  <c r="AB3196" i="29" a="1"/>
  <c r="AB3263" i="29" a="1"/>
  <c r="AB557" i="29" a="1"/>
  <c r="AB3319" i="29" a="1"/>
  <c r="AB438" i="29" a="1"/>
  <c r="AB2840" i="29" a="1"/>
  <c r="AB772" i="29" a="1"/>
  <c r="AB1363" i="29" a="1"/>
  <c r="AB1359" i="29" a="1"/>
  <c r="AB1658" i="29" a="1"/>
  <c r="AB2125" i="29" a="1"/>
  <c r="AB1692" i="29" a="1"/>
  <c r="AB418" i="29" a="1"/>
  <c r="AB404" i="29" a="1"/>
  <c r="AB2564" i="29" a="1"/>
  <c r="AB1132" i="29" a="1"/>
  <c r="AB2181" i="29" a="1"/>
  <c r="AB1975" i="29" a="1"/>
  <c r="AB72" i="29" a="1"/>
  <c r="AB2880" i="29" a="1"/>
  <c r="AB1608" i="29" a="1"/>
  <c r="AB681" i="29" a="1"/>
  <c r="AB2372" i="29" a="1"/>
  <c r="AB1743" i="29" a="1"/>
  <c r="AB896" i="29" a="1"/>
  <c r="AB1194" i="29" a="1"/>
  <c r="AB1574" i="29" a="1"/>
  <c r="AB1910" i="29" a="1"/>
  <c r="AB2982" i="29" a="1"/>
  <c r="AB2818" i="29" a="1"/>
  <c r="AB1881" i="29" a="1"/>
  <c r="AB3229" i="29" a="1"/>
  <c r="AB1249" i="29" a="1"/>
  <c r="AB2902" i="29" a="1"/>
  <c r="AB2706" i="29" a="1"/>
  <c r="AB3449" i="29" a="1"/>
  <c r="AB2087" i="29" a="1"/>
  <c r="AB1696" i="29" a="1"/>
  <c r="AB2095" i="29" a="1"/>
  <c r="AB166" i="29" a="1"/>
  <c r="AB1905" i="29" a="1"/>
  <c r="AB1957" i="29" a="1"/>
  <c r="AB1052" i="29" a="1"/>
  <c r="AB3279" i="29" a="1"/>
  <c r="AB2440" i="29" a="1"/>
  <c r="AB1023" i="29" a="1"/>
  <c r="AB368" i="29" a="1"/>
  <c r="AB2617" i="29" a="1"/>
  <c r="AB2542" i="29" a="1"/>
  <c r="AB1466" i="29" a="1"/>
  <c r="AB1094" i="29" a="1"/>
  <c r="AB1991" i="29" a="1"/>
  <c r="AB1295" i="29" a="1"/>
  <c r="AB876" i="29" a="1"/>
  <c r="AB3158" i="29" a="1"/>
  <c r="AB3219" i="29" a="1"/>
  <c r="AB1810" i="29" a="1"/>
  <c r="AB659" i="29" a="1"/>
  <c r="AB1289" i="29" a="1"/>
  <c r="AB2052" i="29" a="1"/>
  <c r="AB320" i="29" a="1"/>
  <c r="AB1474" i="29" a="1"/>
  <c r="AB900" i="29" a="1"/>
  <c r="AB2072" i="29" a="1"/>
  <c r="AB2139" i="29" a="1"/>
  <c r="AB919" i="29" a="1"/>
  <c r="AB3026" i="29" a="1"/>
  <c r="AB2318" i="29" a="1"/>
  <c r="AB3087" i="29" a="1"/>
  <c r="AB657" i="29" a="1"/>
  <c r="AB283" i="29" a="1"/>
  <c r="AB449" i="29" a="1"/>
  <c r="AB432" i="29" a="1"/>
  <c r="AB1863" i="29" a="1"/>
  <c r="AB2874" i="29" a="1"/>
  <c r="AB2360" i="29" a="1"/>
  <c r="AB1760" i="29" a="1"/>
  <c r="AB3155" i="29" a="1"/>
  <c r="AB2939" i="29" a="1"/>
  <c r="AB1447" i="29" a="1"/>
  <c r="AB1486" i="29" a="1"/>
  <c r="AB1021" i="29" a="1"/>
  <c r="AB1005" i="29" a="1"/>
  <c r="AB2755" i="29" a="1"/>
  <c r="AB1250" i="29" a="1"/>
  <c r="AB503" i="29" a="1"/>
  <c r="AB3276" i="29" a="1"/>
  <c r="AB3498" i="29" a="1"/>
  <c r="AB1710" i="29" a="1"/>
  <c r="AB3003" i="29" a="1"/>
  <c r="AB1044" i="29" a="1"/>
  <c r="AB2808" i="29" a="1"/>
  <c r="AB987" i="29" a="1"/>
  <c r="AB3101" i="29" a="1"/>
  <c r="AB1513" i="29" a="1"/>
  <c r="AB366" i="29" a="1"/>
  <c r="AB362" i="29" a="1"/>
  <c r="AB156" i="29" a="1"/>
  <c r="AB246" i="29" a="1"/>
  <c r="AB590" i="29" a="1"/>
  <c r="AB3050" i="29" a="1"/>
  <c r="AB529" i="29" a="1"/>
  <c r="AB960" i="29" a="1"/>
  <c r="AB1172" i="29" a="1"/>
  <c r="AB1229" i="29" a="1"/>
  <c r="AB295" i="29" a="1"/>
  <c r="AB2188" i="29" a="1"/>
  <c r="AB3426" i="29" a="1"/>
  <c r="AB584" i="29" a="1"/>
  <c r="AB1732" i="29" a="1"/>
  <c r="AB2680" i="29" a="1"/>
  <c r="AB2240" i="29" a="1"/>
  <c r="AB2520" i="29" a="1"/>
  <c r="AB3002" i="29" a="1"/>
  <c r="AB601" i="29" a="1"/>
  <c r="AB2008" i="29" a="1"/>
  <c r="AB1460" i="29" a="1"/>
  <c r="AB1112" i="29" a="1"/>
  <c r="AB381" i="29" a="1"/>
  <c r="AB335" i="29" a="1"/>
  <c r="AB2756" i="29" a="1"/>
  <c r="AB1087" i="29" a="1"/>
  <c r="AB1321" i="29" a="1"/>
  <c r="AB816" i="29" a="1"/>
  <c r="AB2361" i="29" a="1"/>
  <c r="AB2758" i="29" a="1"/>
  <c r="AB718" i="29" a="1"/>
  <c r="AB836" i="29" a="1"/>
  <c r="AB103" i="29" a="1"/>
  <c r="AB1349" i="29" a="1"/>
  <c r="AB2627" i="29" a="1"/>
  <c r="AB1385" i="29" a="1"/>
  <c r="AB2920" i="29" a="1"/>
  <c r="AB2224" i="29" a="1"/>
  <c r="AB1847" i="29" a="1"/>
  <c r="AB354" i="29" a="1"/>
  <c r="AB2736" i="29" a="1"/>
  <c r="AB2034" i="29" a="1"/>
  <c r="AB1471" i="29" a="1"/>
  <c r="AB2534" i="29" a="1"/>
  <c r="AB2638" i="29" a="1"/>
  <c r="AB2074" i="29" a="1"/>
  <c r="AB2105" i="29" a="1"/>
  <c r="AB2003" i="29" a="1"/>
  <c r="AB3105" i="29" a="1"/>
  <c r="AB586" i="29" a="1"/>
  <c r="AB3415" i="29" a="1"/>
  <c r="AB134" i="29" a="1"/>
  <c r="AB2515" i="29" a="1"/>
  <c r="AB2348" i="29" a="1"/>
  <c r="AB2366" i="29" a="1"/>
  <c r="AB2184" i="29" a="1"/>
  <c r="AB97" i="29" a="1"/>
  <c r="AB2586" i="29" a="1"/>
  <c r="AB1127" i="29" a="1"/>
  <c r="AB2120" i="29" a="1"/>
  <c r="AB2933" i="29" a="1"/>
  <c r="AB1569" i="29" a="1"/>
  <c r="AB2033" i="29" a="1"/>
  <c r="AB3076" i="29" a="1"/>
  <c r="AB152" i="29" a="1"/>
  <c r="AB2644" i="29" a="1"/>
  <c r="AB2174" i="29" a="1"/>
  <c r="AB2285" i="29" a="1"/>
  <c r="AB473" i="29" a="1"/>
  <c r="AB3393" i="29" a="1"/>
  <c r="AB1272" i="29" a="1"/>
  <c r="AB3402" i="29" a="1"/>
  <c r="AB1352" i="29" a="1"/>
  <c r="AB1726" i="29" a="1"/>
  <c r="AB521" i="29" a="1"/>
  <c r="AB3367" i="29" a="1"/>
  <c r="AB411" i="29" a="1"/>
  <c r="AB501" i="29" a="1"/>
  <c r="AB236" i="29" a="1"/>
  <c r="AB1374" i="29" a="1"/>
  <c r="AB841" i="29" a="1"/>
  <c r="AB883" i="29" a="1"/>
  <c r="AB2632" i="29" a="1"/>
  <c r="AB2656" i="29" a="1"/>
  <c r="AB719" i="29" a="1"/>
  <c r="AB1953" i="29" a="1"/>
  <c r="AB1646" i="29" a="1"/>
  <c r="AB2061" i="29" a="1"/>
  <c r="AB59" i="29" a="1"/>
  <c r="AB1956" i="29" a="1"/>
  <c r="AB3451" i="29" a="1"/>
  <c r="AB898" i="29" a="1"/>
  <c r="AB500" i="29" a="1"/>
  <c r="AB2675" i="29" a="1"/>
  <c r="AB454" i="29" a="1"/>
  <c r="AB3329" i="29" a="1"/>
  <c r="AB1448" i="29" a="1"/>
  <c r="AB1650" i="29" a="1"/>
  <c r="AB2373" i="29" a="1"/>
  <c r="AB1403" i="29" a="1"/>
  <c r="AB2635" i="29" a="1"/>
  <c r="AB3468" i="29" a="1"/>
  <c r="AB2143" i="29" a="1"/>
  <c r="AB328" i="29" a="1"/>
  <c r="AB3284" i="29" a="1"/>
  <c r="AB248" i="29" a="1"/>
  <c r="AB2271" i="29" a="1"/>
  <c r="AB375" i="29" a="1"/>
  <c r="AB1721" i="29" a="1"/>
  <c r="AB3043" i="29" a="1"/>
  <c r="AB3099" i="29" a="1"/>
  <c r="AB2461" i="29" a="1"/>
  <c r="AB282" i="29" a="1"/>
  <c r="AB2315" i="29" a="1"/>
  <c r="AB2837" i="29" a="1"/>
  <c r="AB517" i="29" a="1"/>
  <c r="AB511" i="29" a="1"/>
  <c r="AB3067" i="29" a="1"/>
  <c r="AB143" i="29" a="1"/>
  <c r="AB1285" i="29" a="1"/>
  <c r="AB205" i="29" a="1"/>
  <c r="AB2482" i="29" a="1"/>
  <c r="AB2091" i="29" a="1"/>
  <c r="AB644" i="29" a="1"/>
  <c r="AB3190" i="29" a="1"/>
  <c r="AB2762" i="29" a="1"/>
  <c r="AB3349" i="29" a="1"/>
  <c r="AB909" i="29" a="1"/>
  <c r="AB141" i="29" a="1"/>
  <c r="AB2943" i="29" a="1"/>
  <c r="AB2780" i="29" a="1"/>
  <c r="AB2708" i="29" a="1"/>
  <c r="AB3346" i="29" a="1"/>
  <c r="AB1563" i="29" a="1"/>
  <c r="AB3133" i="29" a="1"/>
  <c r="AB2516" i="29" a="1"/>
  <c r="AB138" i="29" a="1"/>
  <c r="AB1090" i="29" a="1"/>
  <c r="AB916" i="29" a="1"/>
  <c r="AB187" i="29" a="1"/>
  <c r="AB1815" i="29" a="1"/>
  <c r="AB1081" i="29" a="1"/>
  <c r="AB1404" i="29" a="1"/>
  <c r="AB28" i="29" a="1"/>
  <c r="AB1713" i="29" a="1"/>
  <c r="AB1362" i="29" a="1"/>
  <c r="AB1843" i="29" a="1"/>
  <c r="AB3048" i="29" a="1"/>
  <c r="AB389" i="29" a="1"/>
  <c r="AB2968" i="29" a="1"/>
  <c r="AB1694" i="29" a="1"/>
  <c r="AB2149" i="29" a="1"/>
  <c r="AB683" i="29" a="1"/>
  <c r="AB2112" i="29" a="1"/>
  <c r="AB2668" i="29" a="1"/>
  <c r="AB1820" i="29" a="1"/>
  <c r="AB2922" i="29" a="1"/>
  <c r="AB3365" i="29" a="1"/>
  <c r="AB3171" i="29" a="1"/>
  <c r="AB1928" i="29" a="1"/>
  <c r="AB30" i="29" a="1"/>
  <c r="AB3092" i="29" a="1"/>
  <c r="AB934" i="29" a="1"/>
  <c r="AB2485" i="29" a="1"/>
  <c r="AB3424" i="29" a="1"/>
  <c r="AB3314" i="29" a="1"/>
  <c r="AB2841" i="29" a="1"/>
  <c r="AB1064" i="29" a="1"/>
  <c r="AB889" i="29" a="1"/>
  <c r="AB2897" i="29" a="1"/>
  <c r="AB1672" i="29" a="1"/>
  <c r="AB2971" i="29" a="1"/>
  <c r="AB2642" i="29" a="1"/>
  <c r="AB549" i="29" a="1"/>
  <c r="AB1971" i="29" a="1"/>
  <c r="AB2565" i="29" a="1"/>
  <c r="AB2387" i="29" a="1"/>
  <c r="AB2572" i="29" a="1"/>
  <c r="AB544" i="29" a="1"/>
  <c r="AB3379" i="29" a="1"/>
  <c r="AB417" i="29" a="1"/>
  <c r="AB890" i="29" a="1"/>
  <c r="AB1304" i="29" a="1"/>
  <c r="AB1741" i="29" a="1"/>
  <c r="AB1523" i="29" a="1"/>
  <c r="AB643" i="29" a="1"/>
  <c r="AB2493" i="29" a="1"/>
  <c r="AB1850" i="29" a="1"/>
  <c r="AB2835" i="29" a="1"/>
  <c r="AB2263" i="29" a="1"/>
  <c r="AB184" i="29" a="1"/>
  <c r="AB2634" i="29" a="1"/>
  <c r="AB1340" i="29" a="1"/>
  <c r="AB1189" i="29" a="1"/>
  <c r="AB1581" i="29" a="1"/>
  <c r="AB2770" i="29" a="1"/>
  <c r="AB869" i="29" a="1"/>
  <c r="AB2529" i="29" a="1"/>
  <c r="AB3269" i="29" a="1"/>
  <c r="AB518" i="29" a="1"/>
  <c r="AB609" i="29" a="1"/>
  <c r="AB3325" i="29" a="1"/>
  <c r="AB728" i="29" a="1"/>
  <c r="AB674" i="29" a="1"/>
  <c r="AB1025" i="29" a="1"/>
  <c r="AB2787" i="29" a="1"/>
  <c r="AB2364" i="29" a="1"/>
  <c r="AB844" i="29" a="1"/>
  <c r="AB2448" i="29" a="1"/>
  <c r="AB1944" i="29" a="1"/>
  <c r="AB232" i="29" a="1"/>
  <c r="AB3237" i="29" a="1"/>
  <c r="AB2932" i="29" a="1"/>
  <c r="AB2420" i="29" a="1"/>
  <c r="AB3443" i="29" a="1"/>
  <c r="AB226" i="29" a="1"/>
  <c r="AB2194" i="29" a="1"/>
  <c r="AB2056" i="29" a="1"/>
  <c r="AB881" i="29" a="1"/>
  <c r="AB949" i="29" a="1"/>
  <c r="AB595" i="29" a="1"/>
  <c r="AB567" i="29" a="1"/>
  <c r="AB1446" i="29" a="1"/>
  <c r="AB2114" i="29" a="1"/>
  <c r="AB231" i="29" a="1"/>
  <c r="AB1804" i="29" a="1"/>
  <c r="AB2141" i="29" a="1"/>
  <c r="AB1222" i="29" a="1"/>
  <c r="AB2250" i="29" a="1"/>
  <c r="AB731" i="29" a="1"/>
  <c r="AB1450" i="29" a="1"/>
  <c r="AB85" i="29" a="1"/>
  <c r="AB1185" i="29" a="1"/>
  <c r="AB19" i="29" a="1"/>
  <c r="AB537" i="29" a="1"/>
  <c r="AB26" i="29" a="1"/>
  <c r="AB1122" i="29" a="1"/>
  <c r="AB2292" i="29" a="1"/>
  <c r="AB2122" i="29" a="1"/>
  <c r="AB2713" i="29" a="1"/>
  <c r="AB2392" i="29" a="1"/>
  <c r="AB197" i="29" a="1"/>
  <c r="AB1598" i="29" a="1"/>
  <c r="AB3162" i="29" a="1"/>
  <c r="AB856" i="29" a="1"/>
  <c r="AB591" i="29" a="1"/>
  <c r="AB319" i="29" a="1"/>
  <c r="AB2863" i="29" a="1"/>
  <c r="AB756" i="29" a="1"/>
  <c r="AB824" i="29" a="1"/>
  <c r="AB164" i="29" a="1"/>
  <c r="AB2429" i="29" a="1"/>
  <c r="AB2536" i="29" a="1"/>
  <c r="AB534" i="29" a="1"/>
  <c r="AB2772" i="29" a="1"/>
  <c r="AB2767" i="29" a="1"/>
  <c r="AB3175" i="29" a="1"/>
  <c r="AB1554" i="29" a="1"/>
  <c r="AB2293" i="29" a="1"/>
  <c r="AB3111" i="29" a="1"/>
  <c r="AB2843" i="29" a="1"/>
  <c r="AB101" i="29" a="1"/>
  <c r="AB3464" i="29" a="1"/>
  <c r="AB1398" i="29" a="1"/>
  <c r="AB540" i="29" a="1"/>
  <c r="AB329" i="29" a="1"/>
  <c r="AB3382" i="29" a="1"/>
  <c r="AB1782" i="29" a="1"/>
  <c r="AB2078" i="29" a="1"/>
  <c r="AB2909" i="29" a="1"/>
  <c r="AB3169" i="29" a="1"/>
  <c r="AB3454" i="29" a="1"/>
  <c r="AB1422" i="29" a="1"/>
  <c r="AB2906" i="29" a="1"/>
  <c r="AB2696" i="29" a="1"/>
  <c r="AB3440" i="29" a="1"/>
  <c r="AB1195" i="29" a="1"/>
  <c r="AB444" i="29" a="1"/>
  <c r="AB977" i="29" a="1"/>
  <c r="AB1165" i="29" a="1"/>
  <c r="AB1061" i="29" a="1"/>
  <c r="AB2538" i="29" a="1"/>
  <c r="AB2017" i="29" a="1"/>
  <c r="AB1119" i="29" a="1"/>
  <c r="AB2059" i="29" a="1"/>
  <c r="AB886" i="29" a="1"/>
  <c r="AB690" i="29" a="1"/>
  <c r="AB2232" i="29" a="1"/>
  <c r="AB452" i="29" a="1"/>
  <c r="AB519" i="29" a="1"/>
  <c r="AB371" i="29" a="1"/>
  <c r="AB224" i="29" a="1"/>
  <c r="AB75" i="29" a="1"/>
  <c r="AB142" i="29" a="1"/>
  <c r="AB1722" i="29" a="1"/>
  <c r="AB3489" i="29" a="1"/>
  <c r="AB2251" i="29" a="1"/>
  <c r="AB1492" i="29" a="1"/>
  <c r="AB2622" i="29" a="1"/>
  <c r="AB2792" i="29" a="1"/>
  <c r="AB1241" i="29" a="1"/>
  <c r="AB673" i="29" a="1"/>
  <c r="AB1606" i="29" a="1"/>
  <c r="AB208" i="29" a="1"/>
  <c r="AB1323" i="29" a="1"/>
  <c r="AB2430" i="29" a="1"/>
  <c r="AB3428" i="29" a="1"/>
  <c r="AB951" i="29" a="1"/>
  <c r="AB1065" i="29" a="1"/>
  <c r="AB2798" i="29" a="1"/>
  <c r="AB466" i="29" a="1"/>
  <c r="AB1553" i="29" a="1"/>
  <c r="AB1495" i="29" a="1"/>
  <c r="AB1615" i="29" a="1"/>
  <c r="AB785" i="29" a="1"/>
  <c r="AB385" i="29" a="1"/>
  <c r="AB217" i="29" a="1"/>
  <c r="AB1457" i="29" a="1"/>
  <c r="AB3018" i="29" a="1"/>
  <c r="AB636" i="29" a="1"/>
  <c r="AB3439" i="29" a="1"/>
  <c r="AB2365" i="29" a="1"/>
  <c r="AB1876" i="29" a="1"/>
  <c r="AB821" i="29" a="1"/>
  <c r="AB3481" i="29" a="1"/>
  <c r="AB574" i="29" a="1"/>
  <c r="AB604" i="29" a="1"/>
  <c r="AB2740" i="29" a="1"/>
  <c r="AB2944" i="29" a="1"/>
  <c r="AB352" i="29" a="1"/>
  <c r="AB3327" i="29" a="1"/>
  <c r="AB3104" i="29" a="1"/>
  <c r="AB1364" i="29" a="1"/>
  <c r="AB954" i="29" a="1"/>
  <c r="AB76" i="29" a="1"/>
  <c r="AB2782" i="29" a="1"/>
  <c r="AB588" i="29" a="1"/>
  <c r="AB829" i="29" a="1"/>
  <c r="AB1668" i="29" a="1"/>
  <c r="AB2660" i="29" a="1"/>
  <c r="AB12" i="29" a="1"/>
  <c r="AB2081" i="29" a="1"/>
  <c r="AB1435" i="29" a="1"/>
  <c r="AB3039" i="29" a="1"/>
  <c r="AB1424" i="29" a="1"/>
  <c r="AB2931" i="29" a="1"/>
  <c r="AB3054" i="29" a="1"/>
  <c r="AB3222" i="29" a="1"/>
  <c r="AB1506" i="29" a="1"/>
  <c r="AB875" i="29" a="1"/>
  <c r="AB3075" i="29" a="1"/>
  <c r="AB2177" i="29" a="1"/>
  <c r="AB2281" i="29" a="1"/>
  <c r="AB2954" i="29" a="1"/>
  <c r="AB795" i="29" a="1"/>
  <c r="AB2984" i="29" a="1"/>
  <c r="AB1326" i="29" a="1"/>
  <c r="AB2510" i="29" a="1"/>
  <c r="AB1777" i="29" a="1"/>
  <c r="AB276" i="29" a="1"/>
  <c r="AB832" i="29" a="1"/>
  <c r="AB1874" i="29" a="1"/>
  <c r="AB2126" i="29" a="1"/>
  <c r="AB1142" i="29" a="1"/>
  <c r="AB1204" i="29" a="1"/>
  <c r="AB1949" i="29" a="1"/>
  <c r="AB561" i="29" a="1"/>
  <c r="AB1067" i="29" a="1"/>
  <c r="AB78" i="29" a="1"/>
  <c r="AB2190" i="29" a="1"/>
  <c r="AB2286" i="29" a="1"/>
  <c r="AB619" i="29" a="1"/>
  <c r="AB671" i="29" a="1"/>
  <c r="AB1723" i="29" a="1"/>
  <c r="AB1543" i="29" a="1"/>
  <c r="AB3034" i="29" a="1"/>
  <c r="AB1262" i="29" a="1"/>
  <c r="AB3403" i="29" a="1"/>
  <c r="AB3156" i="29" a="1"/>
  <c r="AB3254" i="29" a="1"/>
  <c r="AB32" i="29" a="1"/>
  <c r="AB1103" i="29" a="1"/>
  <c r="AB3047" i="29" a="1"/>
  <c r="AB1353" i="29" a="1"/>
  <c r="AB1793" i="29" a="1"/>
  <c r="AB843" i="29" a="1"/>
  <c r="AB3234" i="29" a="1"/>
  <c r="AB3486" i="29" a="1"/>
  <c r="AB470" i="29" a="1"/>
  <c r="AB3140" i="29" a="1"/>
  <c r="AB1853" i="29" a="1"/>
  <c r="AB2526" i="29" a="1"/>
  <c r="AB2976" i="29" a="1"/>
  <c r="AB3204" i="29" a="1"/>
  <c r="AB1911" i="29" a="1"/>
  <c r="AB359" i="29" a="1"/>
  <c r="AB1907" i="29" a="1"/>
  <c r="AB1659" i="29" a="1"/>
  <c r="AB2083" i="29" a="1"/>
  <c r="AB3036" i="29" a="1"/>
  <c r="AB255" i="29" a="1"/>
  <c r="AB2376" i="29" a="1"/>
  <c r="AB2866" i="29" a="1"/>
  <c r="AB708" i="29" a="1"/>
  <c r="AB2811" i="29" a="1"/>
  <c r="AB2256" i="29" a="1"/>
  <c r="AB1706" i="29" a="1"/>
  <c r="AB345" i="29" a="1"/>
  <c r="AB3249" i="29" a="1"/>
  <c r="AB161" i="29" a="1"/>
  <c r="AB1162" i="29" a="1"/>
  <c r="AB378" i="29" a="1"/>
  <c r="AB2677" i="29" a="1"/>
  <c r="AB3051" i="29" a="1"/>
  <c r="AB1381" i="29" a="1"/>
  <c r="AB2563" i="29" a="1"/>
  <c r="AB2296" i="29" a="1"/>
  <c r="AB2349" i="29" a="1"/>
  <c r="AB592" i="29" a="1"/>
  <c r="AB982" i="29" a="1"/>
  <c r="AB3409" i="29" a="1"/>
  <c r="AB1545" i="29" a="1"/>
  <c r="AB596" i="29" a="1"/>
  <c r="AB865" i="29" a="1"/>
  <c r="AB1008" i="29" a="1"/>
  <c r="AB377" i="29" a="1"/>
  <c r="AB1394" i="29" a="1"/>
  <c r="AB740" i="29" a="1"/>
  <c r="AB102" i="29" a="1"/>
  <c r="AB1058" i="29" a="1"/>
  <c r="AB1378" i="29" a="1"/>
  <c r="AB2124" i="29" a="1"/>
  <c r="AB2537" i="29" a="1"/>
  <c r="AB2278" i="29" a="1"/>
  <c r="AB986" i="29" a="1"/>
  <c r="AB1355" i="29" a="1"/>
  <c r="AB2344" i="29" a="1"/>
  <c r="AB2667" i="29" a="1"/>
  <c r="AB1704" i="29" a="1"/>
  <c r="AB491" i="29" a="1"/>
  <c r="AB2903" i="29" a="1"/>
  <c r="AB3030" i="29" a="1"/>
  <c r="AB2684" i="29" a="1"/>
  <c r="AB998" i="29" a="1"/>
  <c r="AB965" i="29" a="1"/>
  <c r="AB1660" i="29" a="1"/>
  <c r="AB2606" i="29" a="1"/>
  <c r="AB2797" i="29" a="1"/>
  <c r="AB786" i="29" a="1"/>
  <c r="AB2462" i="29" a="1"/>
  <c r="AB828" i="29" a="1"/>
  <c r="AB416" i="29" a="1"/>
  <c r="AB190" i="29" a="1"/>
  <c r="AB1281" i="29" a="1"/>
  <c r="AB1515" i="29" a="1"/>
  <c r="AB2810" i="29" a="1"/>
  <c r="AB1438" i="29" a="1"/>
  <c r="AB1685" i="29" a="1"/>
  <c r="AB502" i="29" a="1"/>
  <c r="AB387" i="29" a="1"/>
  <c r="AB734" i="29" a="1"/>
  <c r="AB2111" i="29" a="1"/>
  <c r="AB2246" i="29" a="1"/>
  <c r="AB1617" i="29" a="1"/>
  <c r="AB2583" i="29" a="1"/>
  <c r="AB959" i="29" a="1"/>
  <c r="AB1431" i="29" a="1"/>
  <c r="AB2551" i="29" a="1"/>
  <c r="AB1437" i="29" a="1"/>
  <c r="AB1959" i="29" a="1"/>
  <c r="AB2630" i="29" a="1"/>
  <c r="AB2167" i="29" a="1"/>
  <c r="AB830" i="29" a="1"/>
  <c r="AB842" i="29" a="1"/>
  <c r="AB966" i="29" a="1"/>
  <c r="AB4" i="29" a="1"/>
  <c r="AB866" i="29" a="1"/>
  <c r="AB2255" i="29" a="1"/>
  <c r="AB1834" i="29" a="1"/>
  <c r="AB2258" i="29" a="1"/>
  <c r="AB193" i="29" a="1"/>
  <c r="AB2391" i="29" a="1"/>
  <c r="AB2948" i="29" a="1"/>
  <c r="AB2407" i="29" a="1"/>
  <c r="AB1703" i="29" a="1"/>
  <c r="AB2441" i="29" a="1"/>
  <c r="AB2215" i="29" a="1"/>
  <c r="AB3028" i="29" a="1"/>
  <c r="AB788" i="29" a="1"/>
  <c r="AB456" i="29" a="1"/>
  <c r="AB1452" i="29" a="1"/>
  <c r="AB1972" i="29" a="1"/>
  <c r="AB3094" i="29" a="1"/>
  <c r="AB2552" i="29" a="1"/>
  <c r="AB114" i="29" a="1"/>
  <c r="AB1400" i="29" a="1"/>
  <c r="AB105" i="29" a="1"/>
  <c r="AB3366" i="29" a="1"/>
  <c r="AB2018" i="29" a="1"/>
  <c r="AB3414" i="29" a="1"/>
  <c r="AB3134" i="29" a="1"/>
  <c r="AB81" i="29" a="1"/>
  <c r="AB390" i="29" a="1"/>
  <c r="AB1291" i="29" a="1"/>
  <c r="AB1714" i="29" a="1"/>
  <c r="AB1459" i="29" a="1"/>
  <c r="AB2791" i="29" a="1"/>
  <c r="AB1392" i="29" a="1"/>
  <c r="AB305" i="29" a="1"/>
  <c r="AB3418" i="29" a="1"/>
  <c r="AB3313" i="29" a="1"/>
  <c r="AB1196" i="29" a="1"/>
  <c r="AB3465" i="29" a="1"/>
  <c r="AB415" i="29" a="1"/>
  <c r="AB2138" i="29" a="1"/>
  <c r="AB3438" i="29" a="1"/>
  <c r="AB552" i="29" a="1"/>
  <c r="AB1478" i="29" a="1"/>
  <c r="AB1570" i="29" a="1"/>
  <c r="AB2779" i="29" a="1"/>
  <c r="AB2925" i="29" a="1"/>
  <c r="AB1978" i="29" a="1"/>
  <c r="AB1770" i="29" a="1"/>
  <c r="AB723" i="29" a="1"/>
  <c r="AB913" i="29" a="1"/>
  <c r="AB2338" i="29" a="1"/>
  <c r="AB2819" i="29" a="1"/>
  <c r="AB770" i="29" a="1"/>
  <c r="AB1813" i="29" a="1"/>
  <c r="AB956" i="29" a="1"/>
  <c r="AB3000" i="29" a="1"/>
  <c r="AB222" i="29" a="1"/>
  <c r="AB1670" i="29" a="1"/>
  <c r="AB1226" i="29" a="1"/>
  <c r="AB921" i="29" a="1"/>
  <c r="AB2980" i="29" a="1"/>
  <c r="AB936" i="29" a="1"/>
  <c r="AB1161" i="29" a="1"/>
  <c r="AB250" i="29" a="1"/>
  <c r="AB2400" i="29" a="1"/>
  <c r="AB3413" i="29" a="1"/>
  <c r="AB2663" i="29" a="1"/>
  <c r="AB1525" i="29" a="1"/>
  <c r="AB1955" i="29" a="1"/>
  <c r="AB850" i="29" a="1"/>
  <c r="AB499" i="29" a="1"/>
  <c r="AB2721" i="29" a="1"/>
  <c r="AB2513" i="29" a="1"/>
  <c r="AB68" i="29" a="1"/>
  <c r="AB2330" i="29" a="1"/>
  <c r="AB3401" i="29" a="1"/>
  <c r="AB1618" i="29" a="1"/>
  <c r="AB1395" i="29" a="1"/>
  <c r="AB2426" i="29" a="1"/>
  <c r="AB2754" i="29" a="1"/>
  <c r="AB833" i="29" a="1"/>
  <c r="AB2497" i="29" a="1"/>
  <c r="AB2509" i="29" a="1"/>
  <c r="AB944" i="29" a="1"/>
  <c r="AB2226" i="29" a="1"/>
  <c r="AB1379" i="29" a="1"/>
  <c r="AB1481" i="29" a="1"/>
  <c r="AB1202" i="29" a="1"/>
  <c r="AB2470" i="29" a="1"/>
  <c r="AB1683" i="29" a="1"/>
  <c r="AB273" i="29" a="1"/>
  <c r="AB748" i="29" a="1"/>
  <c r="AB2945" i="29" a="1"/>
  <c r="AB99" i="29" a="1"/>
  <c r="AB344" i="29" a="1"/>
  <c r="AB2101" i="29" a="1"/>
  <c r="AB484" i="29" a="1"/>
  <c r="AB2768" i="29" a="1"/>
  <c r="AB3463" i="29" a="1"/>
  <c r="AB3494" i="29" a="1"/>
  <c r="AB1033" i="29" a="1"/>
  <c r="AB2530" i="29" a="1"/>
  <c r="AB2191" i="29" a="1"/>
  <c r="AB2829" i="29" a="1"/>
  <c r="AB2140" i="29" a="1"/>
  <c r="AB1816" i="29" a="1"/>
  <c r="AB817" i="29" a="1"/>
  <c r="AB334" i="29" a="1"/>
  <c r="AB447" i="29" a="1"/>
  <c r="AB2015" i="29" a="1"/>
  <c r="AB214" i="29" a="1"/>
  <c r="AB1872" i="29" a="1"/>
  <c r="AB1631" i="29" a="1"/>
  <c r="AB1244" i="29" a="1"/>
  <c r="AB2744" i="29" a="1"/>
  <c r="AB948" i="29" a="1"/>
  <c r="AB879" i="29" a="1"/>
  <c r="AB333" i="29" a="1"/>
  <c r="AB2794" i="29" a="1"/>
  <c r="AB1557" i="29" a="1"/>
  <c r="AB1849" i="29" a="1"/>
  <c r="AB196" i="29" a="1"/>
  <c r="AB2595" i="29" a="1"/>
  <c r="AB2079" i="29" a="1"/>
  <c r="AB439" i="29" a="1"/>
  <c r="AB2395" i="29" a="1"/>
  <c r="AB221" i="29" a="1"/>
  <c r="AB1522" i="29" a="1"/>
  <c r="AB1540" i="29" a="1"/>
  <c r="AB2279" i="29" a="1"/>
  <c r="AB2433" i="29" a="1"/>
  <c r="AB298" i="29" a="1"/>
  <c r="AB638" i="29" a="1"/>
  <c r="AB425" i="29" a="1"/>
  <c r="AB1913" i="29" a="1"/>
  <c r="AB2156" i="29" a="1"/>
  <c r="AB2599" i="29" a="1"/>
  <c r="AB1748" i="29" a="1"/>
  <c r="AB2266" i="29" a="1"/>
  <c r="AB804" i="29" a="1"/>
  <c r="AB1824" i="29" a="1"/>
  <c r="AB3063" i="29" a="1"/>
  <c r="AB1209" i="29" a="1"/>
  <c r="AB3264" i="29" a="1"/>
  <c r="AB507" i="29" a="1"/>
  <c r="AB2975" i="29" a="1"/>
  <c r="AB1325" i="29" a="1"/>
  <c r="AB1020" i="29" a="1"/>
  <c r="AB167" i="29" a="1"/>
  <c r="AB179" i="29" a="1"/>
  <c r="AB1619" i="29" a="1"/>
  <c r="AB2662" i="29" a="1"/>
  <c r="AB1922" i="29" a="1"/>
  <c r="AB2442" i="29" a="1"/>
  <c r="AB182" i="29" a="1"/>
  <c r="AB1411" i="29" a="1"/>
  <c r="AB1190" i="29" a="1"/>
  <c r="AB2820" i="29" a="1"/>
  <c r="AB2378" i="29" a="1"/>
  <c r="AB460" i="29" a="1"/>
  <c r="AB1684" i="29" a="1"/>
  <c r="AB2160" i="29" a="1"/>
  <c r="AB1258" i="29" a="1"/>
  <c r="AB1040" i="29" a="1"/>
  <c r="AB670" i="29" a="1"/>
  <c r="AB1510" i="29" a="1"/>
  <c r="AB1076" i="29" a="1"/>
  <c r="AB603" i="29" a="1"/>
  <c r="AB2187" i="29" a="1"/>
  <c r="AB183" i="29" a="1"/>
  <c r="AB2370" i="29" a="1"/>
  <c r="AB1923" i="29" a="1"/>
  <c r="AB1306" i="29" a="1"/>
  <c r="AB2739" i="29" a="1"/>
  <c r="AB3420" i="29" a="1"/>
  <c r="AB1465" i="29" a="1"/>
  <c r="AB3293" i="29" a="1"/>
  <c r="AB1255" i="29" a="1"/>
  <c r="AB2760" i="29" a="1"/>
  <c r="AB2749" i="29" a="1"/>
  <c r="AB242" i="29" a="1"/>
  <c r="AB1519" i="29" a="1"/>
  <c r="AB2068" i="29" a="1"/>
  <c r="AB1152" i="29" a="1"/>
  <c r="AB1361" i="29" a="1"/>
  <c r="AB750" i="29" a="1"/>
  <c r="AB2608" i="29" a="1"/>
  <c r="AB1679" i="29" a="1"/>
  <c r="AB1417" i="29" a="1"/>
  <c r="AB2745" i="29" a="1"/>
  <c r="AB2836" i="29" a="1"/>
  <c r="AB2934" i="29" a="1"/>
  <c r="AB1595" i="29" a="1"/>
  <c r="AB1373" i="29" a="1"/>
  <c r="AB3139" i="29" a="1"/>
  <c r="AB2071" i="29" a="1"/>
  <c r="AB1328" i="29" a="1"/>
  <c r="AB3417" i="29" a="1"/>
  <c r="AB963" i="29" a="1"/>
  <c r="AB837" i="29" a="1"/>
  <c r="AB1711" i="29" a="1"/>
  <c r="AB575" i="29" a="1"/>
  <c r="AB1790" i="29" a="1"/>
  <c r="AB1480" i="29" a="1"/>
  <c r="AB1788" i="29" a="1"/>
  <c r="AB2000" i="29" a="1"/>
  <c r="AB602" i="29" a="1"/>
  <c r="AB716" i="29" a="1"/>
  <c r="AB1877" i="29" a="1"/>
  <c r="AB2560" i="29" a="1"/>
  <c r="AB1752" i="29" a="1"/>
  <c r="AB1712" i="29" a="1"/>
  <c r="AB685" i="29" a="1"/>
  <c r="AB2337" i="29" a="1"/>
  <c r="AB2500" i="29" a="1"/>
  <c r="AB1318" i="29" a="1"/>
  <c r="AB1934" i="29" a="1"/>
  <c r="AB1223" i="29" a="1"/>
  <c r="AB3268" i="29" a="1"/>
  <c r="AB40" i="29" a="1"/>
  <c r="AB2444" i="29" a="1"/>
  <c r="AB1350" i="29" a="1"/>
  <c r="AB3383" i="29" a="1"/>
  <c r="AB3277" i="29" a="1"/>
  <c r="AB1640" i="29" a="1"/>
  <c r="AB191" i="29" a="1"/>
  <c r="AB160" i="29" a="1"/>
  <c r="AB2039" i="29" a="1"/>
  <c r="AB3217" i="29" a="1"/>
  <c r="AB2921" i="29" a="1"/>
  <c r="AB3122" i="29" a="1"/>
  <c r="AB2884" i="29" a="1"/>
  <c r="AB878" i="29" a="1"/>
  <c r="AB2007" i="29" a="1"/>
  <c r="AB1765" i="29" a="1"/>
  <c r="AB2834" i="29" a="1"/>
  <c r="AB3262" i="29" a="1"/>
  <c r="AB1698" i="29" a="1"/>
  <c r="AB691" i="29" a="1"/>
  <c r="AB3166" i="29" a="1"/>
  <c r="AB2826" i="29" a="1"/>
  <c r="AB1263" i="29" a="1"/>
  <c r="AB3324" i="29" a="1"/>
  <c r="AB2207" i="29" a="1"/>
  <c r="AB1837" i="29" a="1"/>
  <c r="AB1147" i="29" a="1"/>
  <c r="AB227" i="29" a="1"/>
  <c r="AB2764" i="29" a="1"/>
  <c r="AB2928" i="29" a="1"/>
  <c r="AB3022" i="29" a="1"/>
  <c r="AB325" i="29" a="1"/>
  <c r="AB1546" i="29" a="1"/>
  <c r="AB1483" i="29" a="1"/>
  <c r="AB2380" i="29" a="1"/>
  <c r="AB1798" i="29" a="1"/>
  <c r="AB476" i="29" a="1"/>
  <c r="AB2291" i="29" a="1"/>
  <c r="AB2722" i="29" a="1"/>
  <c r="AB331" i="29" a="1"/>
  <c r="AB751" i="29" a="1"/>
  <c r="AB2178" i="29" a="1"/>
  <c r="AB3330" i="29" a="1"/>
  <c r="AB1958" i="29" a="1"/>
  <c r="AB1" i="29" a="1"/>
  <c r="AB2723" i="29" a="1"/>
  <c r="AB3496" i="29" a="1"/>
  <c r="AB1720" i="29" a="1"/>
  <c r="AB560" i="29" a="1"/>
  <c r="AB206" i="29" a="1"/>
  <c r="AB50" i="29" a="1"/>
  <c r="AB641" i="29" a="1"/>
  <c r="AB1963" i="29" a="1"/>
  <c r="AB2050" i="29" a="1"/>
  <c r="AB582" i="29" a="1"/>
  <c r="AB1199" i="29" a="1"/>
  <c r="AB367" i="29" a="1"/>
  <c r="AB724" i="29" a="1"/>
  <c r="AB526" i="29" a="1"/>
  <c r="AB922" i="29" a="1"/>
  <c r="AB2260" i="29" a="1"/>
  <c r="AB1806" i="29" a="1"/>
  <c r="AB3308" i="29" a="1"/>
  <c r="AB906" i="29" a="1"/>
  <c r="AB2505" i="29" a="1"/>
  <c r="AB1137" i="29" a="1"/>
  <c r="AB1418" i="29" a="1"/>
  <c r="AB2035" i="29" a="1"/>
  <c r="AB2501" i="29" a="1"/>
  <c r="AB2307" i="29" a="1"/>
  <c r="AB566" i="29" a="1"/>
  <c r="AB477" i="29" a="1"/>
  <c r="AB547" i="29" a="1"/>
  <c r="AB2678" i="29" a="1"/>
  <c r="AB2405" i="29" a="1"/>
  <c r="AB3057" i="29" a="1"/>
  <c r="AB2726" i="29" a="1"/>
  <c r="AB3184" i="29" a="1"/>
  <c r="AB2162" i="29" a="1"/>
  <c r="AB42" i="29" a="1"/>
  <c r="AB2661" i="29" a="1"/>
  <c r="AB1346" i="29" a="1"/>
  <c r="AB1779" i="29" a="1"/>
  <c r="AB2913" i="29" a="1"/>
  <c r="AB495" i="29" a="1"/>
  <c r="AB2301" i="29" a="1"/>
  <c r="AB533" i="29" a="1"/>
  <c r="AB2716" i="29" a="1"/>
  <c r="AB3010" i="29" a="1"/>
  <c r="AB1516" i="29" a="1"/>
  <c r="AB514" i="29" a="1"/>
  <c r="AB1773" i="29" a="1"/>
  <c r="AB2985" i="29" a="1"/>
  <c r="AB14" i="29" a="1"/>
  <c r="AB230" i="29" a="1"/>
  <c r="AB58" i="29" a="1"/>
  <c r="AB2881" i="29" a="1"/>
  <c r="AB1529" i="29" a="1"/>
  <c r="AB1397" i="29" a="1"/>
  <c r="AB2051" i="29" a="1"/>
  <c r="AB694" i="29" a="1"/>
  <c r="AB1386" i="29" a="1"/>
  <c r="AB1410" i="29" a="1"/>
  <c r="AB435" i="29" a="1"/>
  <c r="AB871" i="29" a="1"/>
  <c r="AB1962" i="29" a="1"/>
  <c r="AB1469" i="29" a="1"/>
  <c r="AB3427" i="29" a="1"/>
  <c r="AB1933" i="29" a="1"/>
  <c r="AB3441" i="29" a="1"/>
  <c r="AB1930" i="29" a="1"/>
  <c r="AB1205" i="29" a="1"/>
  <c r="AB2456" i="29" a="1"/>
  <c r="AB1212" i="29" a="1"/>
  <c r="AB1702" i="29" a="1"/>
  <c r="AB1245" i="29" a="1"/>
  <c r="AB1534" i="29" a="1"/>
  <c r="AB3289" i="29" a="1"/>
  <c r="AB401" i="29" a="1"/>
  <c r="AB61" i="29" a="1"/>
  <c r="AB1641" i="29" a="1"/>
  <c r="AB127" i="29" a="1"/>
  <c r="AB777" i="29" a="1"/>
  <c r="AB429" i="29" a="1"/>
  <c r="AB2746" i="29" a="1"/>
  <c r="AB1833" i="29" a="1"/>
  <c r="AB1042" i="29" a="1"/>
  <c r="AB2471" i="29" a="1"/>
  <c r="AB3358" i="29" a="1"/>
  <c r="AB1784" i="29" a="1"/>
  <c r="AB2633" i="29" a="1"/>
  <c r="AB2486" i="29" a="1"/>
  <c r="AB2799" i="29" a="1"/>
  <c r="AB1900" i="29" a="1"/>
  <c r="AB675" i="29" a="1"/>
  <c r="AB542" i="29" a="1"/>
  <c r="AB1999" i="29" a="1"/>
  <c r="AB2651" i="29" a="1"/>
  <c r="AB622" i="29" a="1"/>
  <c r="AB65" i="29" a="1"/>
  <c r="AB1551" i="29" a="1"/>
  <c r="AB474" i="29" a="1"/>
  <c r="AB2507" i="29" a="1"/>
  <c r="AB1648" i="29" a="1"/>
  <c r="AB63" i="29" a="1"/>
  <c r="AB1857" i="29" a="1"/>
  <c r="AB353" i="29" a="1"/>
  <c r="AB2929" i="29" a="1"/>
  <c r="AB1899" i="29" a="1"/>
  <c r="AB1689" i="29" a="1"/>
  <c r="AB943" i="29" a="1"/>
  <c r="AB2350" i="29" a="1"/>
  <c r="AB3192" i="29" a="1"/>
  <c r="AB3" i="29" a="1"/>
  <c r="AB686" i="29" a="1"/>
  <c r="AB1585" i="29" a="1"/>
  <c r="AB1920" i="29" a="1"/>
  <c r="AB3353" i="29" a="1"/>
  <c r="AB1671" i="29" a="1"/>
  <c r="AB2248" i="29" a="1"/>
  <c r="AB225" i="29" a="1"/>
  <c r="AB1829" i="29" a="1"/>
  <c r="AB1334" i="29" a="1"/>
  <c r="AB767" i="29" a="1"/>
  <c r="AB2540" i="29" a="1"/>
  <c r="AB3487" i="29" a="1"/>
  <c r="AB2333" i="29" a="1"/>
  <c r="AB3500" i="29" a="1"/>
  <c r="AB2488" i="29" a="1"/>
  <c r="AB2014" i="29" a="1"/>
  <c r="AB652" i="29" a="1"/>
  <c r="AB3472" i="29" a="1"/>
  <c r="AB1593" i="29" a="1"/>
  <c r="AB2647" i="29" a="1"/>
  <c r="AB996" i="29" a="1"/>
  <c r="AB835" i="29" a="1"/>
  <c r="AB442" i="29" a="1"/>
  <c r="AB717" i="29" a="1"/>
  <c r="AB1531" i="29" a="1"/>
  <c r="AB2195" i="29" a="1"/>
  <c r="AB3218" i="29" a="1"/>
  <c r="AB2571" i="29" a="1"/>
  <c r="AB3315" i="29" a="1"/>
  <c r="AB2778" i="29" a="1"/>
  <c r="AB779" i="29" a="1"/>
  <c r="AB3242" i="29" a="1"/>
  <c r="AB1939" i="29" a="1"/>
  <c r="AB2481" i="29" a="1"/>
  <c r="AB577" i="29" a="1"/>
  <c r="AB715" i="29" a="1"/>
  <c r="AB1568" i="29" a="1"/>
  <c r="AB1859" i="29" a="1"/>
  <c r="AB2679" i="29" a="1"/>
  <c r="AB1002" i="29" a="1"/>
  <c r="AB2769" i="29" a="1"/>
  <c r="AB2640" i="29" a="1"/>
  <c r="AB2356" i="29" a="1"/>
  <c r="AB2525" i="29" a="1"/>
  <c r="AB2214" i="29" a="1"/>
  <c r="AB2368" i="29" a="1"/>
  <c r="AB1867" i="29" a="1"/>
  <c r="AB1817" i="29" a="1"/>
  <c r="AB2147" i="29" a="1"/>
  <c r="AB877" i="29" a="1"/>
  <c r="AB3378" i="29" a="1"/>
  <c r="AB95" i="29" a="1"/>
  <c r="AB21" i="29" a="1"/>
  <c r="AB3005" i="29" a="1"/>
  <c r="AB18" i="29" a="1"/>
  <c r="AB374" i="29" a="1"/>
  <c r="AB2548" i="29" a="1"/>
  <c r="AB79" i="29" a="1"/>
  <c r="AB1154" i="29" a="1"/>
  <c r="AB2697" i="29" a="1"/>
  <c r="AB3085" i="29" a="1"/>
  <c r="AB2844" i="29" a="1"/>
  <c r="AB1873" i="29" a="1"/>
  <c r="AB2412" i="29" a="1"/>
  <c r="AB2163" i="29" a="1"/>
  <c r="AB2715" i="29" a="1"/>
  <c r="AB3397" i="29" a="1"/>
  <c r="AB2847" i="29" a="1"/>
  <c r="AB3473" i="29" a="1"/>
  <c r="AB778" i="29" a="1"/>
  <c r="AB515" i="29" a="1"/>
  <c r="AB2327" i="29" a="1"/>
  <c r="AB1248" i="29" a="1"/>
  <c r="AB1892" i="29" a="1"/>
  <c r="AB606" i="29" a="1"/>
  <c r="AB1106" i="29" a="1"/>
  <c r="AB1932" i="29" a="1"/>
  <c r="AB1914" i="29" a="1"/>
  <c r="AB453" i="29" a="1"/>
  <c r="AB654" i="29" a="1"/>
  <c r="AB2415" i="29" a="1"/>
  <c r="AB3460" i="29" a="1"/>
  <c r="AB764" i="29" a="1"/>
  <c r="AB783" i="29" a="1"/>
  <c r="AB2324" i="29" a="1"/>
  <c r="AB3339" i="29" a="1"/>
  <c r="AB2574" i="29" a="1"/>
  <c r="AB1651" i="29" a="1"/>
  <c r="AB1811" i="29" a="1"/>
  <c r="AB2962" i="29" a="1"/>
  <c r="AB3442" i="29" a="1"/>
  <c r="AB1444" i="29" a="1"/>
  <c r="AB1063" i="29" a="1"/>
  <c r="AB2274" i="29" a="1"/>
  <c r="AB3363" i="29" a="1"/>
  <c r="AB1302" i="29" a="1"/>
  <c r="AB3016" i="29" a="1"/>
  <c r="AB3106" i="29" a="1"/>
  <c r="AB2704" i="29" a="1"/>
  <c r="AB2626" i="29" a="1"/>
  <c r="AB2129" i="29" a="1"/>
  <c r="AB2905" i="29" a="1"/>
  <c r="AB2908" i="29" a="1"/>
  <c r="AB545" i="29" a="1"/>
  <c r="AB194" i="29" a="1"/>
  <c r="AB290" i="29" a="1"/>
  <c r="AB2445" i="29" a="1"/>
  <c r="AB1391" i="29" a="1"/>
  <c r="AB2045" i="29" a="1"/>
  <c r="AB1156" i="29" a="1"/>
  <c r="AB2208" i="29" a="1"/>
  <c r="AB3469" i="29" a="1"/>
  <c r="AB935" i="29" a="1"/>
  <c r="AB1014" i="29" a="1"/>
  <c r="AB939" i="29" a="1"/>
  <c r="AB3396" i="29" a="1"/>
  <c r="AB822" i="29" a="1"/>
  <c r="AB3083" i="29" a="1"/>
  <c r="AB2692" i="29" a="1"/>
  <c r="AB1316" i="29" a="1"/>
  <c r="AB2690" i="29" a="1"/>
  <c r="AB1045" i="29" a="1"/>
  <c r="AB1747" i="29" a="1"/>
  <c r="AB2432" i="29" a="1"/>
  <c r="AB1781" i="29" a="1"/>
  <c r="AB20" i="29" a="1"/>
  <c r="AB3220" i="29" a="1"/>
  <c r="AB826" i="29" a="1"/>
  <c r="AB2730" i="29" a="1"/>
  <c r="AB2850" i="29" a="1"/>
  <c r="AB1286" i="29" a="1"/>
  <c r="AB782" i="29" a="1"/>
  <c r="AB321" i="29" a="1"/>
  <c r="AB1566" i="29" a="1"/>
  <c r="AB22" i="29" a="1"/>
  <c r="AB176" i="29" a="1"/>
  <c r="AB1482" i="29" a="1"/>
  <c r="AB3167" i="29" a="1"/>
  <c r="AB3072" i="29" a="1"/>
  <c r="AB288" i="29" a="1"/>
  <c r="AB2793" i="29" a="1"/>
  <c r="AB1945" i="29" a="1"/>
  <c r="AB3480" i="29" a="1"/>
  <c r="AB1320" i="29" a="1"/>
  <c r="AB361" i="29" a="1"/>
  <c r="AB957" i="29" a="1"/>
  <c r="AB2022" i="29" a="1"/>
  <c r="AB2127" i="29" a="1"/>
  <c r="AB2032" i="29" a="1"/>
  <c r="AB330" i="29" a="1"/>
  <c r="AB3100" i="29" a="1"/>
  <c r="AB1384" i="29" a="1"/>
  <c r="AB1769" i="29" a="1"/>
  <c r="AB1166" i="29" a="1"/>
  <c r="AB3210" i="29" a="1"/>
  <c r="AB405" i="29" a="1"/>
  <c r="AB2531" i="29" a="1"/>
  <c r="AB1019" i="29" a="1"/>
  <c r="AB1102" i="29" a="1"/>
  <c r="AB1047" i="29" a="1"/>
  <c r="AB2118" i="29" a="1"/>
  <c r="AB867" i="29" a="1"/>
  <c r="AB2517" i="29" a="1"/>
  <c r="AB3404" i="29" a="1"/>
  <c r="AB607" i="29" a="1"/>
  <c r="AB173" i="29" a="1"/>
  <c r="AB2269" i="29" a="1"/>
  <c r="AB220" i="29" a="1"/>
  <c r="AB1155" i="29" a="1"/>
  <c r="AB2559" i="29" a="1"/>
  <c r="AB707" i="29" a="1"/>
  <c r="AB2189" i="29" a="1"/>
  <c r="AB1803" i="29" a="1"/>
  <c r="AB970" i="29" a="1"/>
  <c r="AB3337" i="29" a="1"/>
  <c r="AB1180" i="29" a="1"/>
  <c r="AB2621" i="29" a="1"/>
  <c r="AB930" i="29" a="1"/>
  <c r="AB2305" i="29" a="1"/>
  <c r="AB1921" i="29" a="1"/>
  <c r="AB2796" i="29" a="1"/>
  <c r="AB2700" i="29" a="1"/>
  <c r="AB505" i="29" a="1"/>
  <c r="AB3065" i="29" a="1"/>
  <c r="AB2355" i="29" a="1"/>
  <c r="AB2453" i="29" a="1"/>
  <c r="AB3082" i="29" a="1"/>
  <c r="AB1954" i="29" a="1"/>
  <c r="AB1266" i="29" a="1"/>
  <c r="AB712" i="29" a="1"/>
  <c r="AB3385" i="29" a="1"/>
  <c r="AB2169" i="29" a="1"/>
  <c r="AB798" i="29" a="1"/>
  <c r="AB776" i="29" a="1"/>
  <c r="AB215" i="29" a="1"/>
  <c r="AB2264" i="29" a="1"/>
  <c r="AB39" i="29" a="1"/>
  <c r="AB308" i="29" a="1"/>
  <c r="AB139" i="29" a="1"/>
  <c r="AB2593" i="29" a="1"/>
  <c r="AB1916" i="29" a="1"/>
  <c r="AB2628" i="29" a="1"/>
  <c r="AB1011" i="29" a="1"/>
  <c r="AB2259" i="29" a="1"/>
  <c r="AB2896" i="29" a="1"/>
  <c r="AB1003" i="29" a="1"/>
  <c r="AB3355" i="29" a="1"/>
  <c r="AB2094" i="29" a="1"/>
  <c r="AB3231" i="29" a="1"/>
  <c r="AB2322" i="29" a="1"/>
  <c r="AB3069" i="29" a="1"/>
  <c r="AB1647" i="29" a="1"/>
  <c r="AB1508" i="29" a="1"/>
  <c r="AB3146" i="29" a="1"/>
  <c r="AB1083" i="29" a="1"/>
  <c r="AB383" i="29" a="1"/>
  <c r="AB365" i="29" a="1"/>
  <c r="AB1238" i="29" a="1"/>
  <c r="AB1827" i="29" a="1"/>
  <c r="AB2325" i="29" a="1"/>
  <c r="AB1309" i="29" a="1"/>
  <c r="AB902" i="29" a="1"/>
  <c r="AB2990" i="29" a="1"/>
  <c r="AB3287" i="29" a="1"/>
  <c r="AB1739" i="29" a="1"/>
  <c r="AB271" i="29" a="1"/>
  <c r="AB2203" i="29" a="1"/>
  <c r="AB3180" i="29" a="1"/>
  <c r="AB3011" i="29" a="1"/>
  <c r="AB1054" i="29" a="1"/>
  <c r="AB1562" i="29" a="1"/>
  <c r="AB251" i="29" a="1"/>
  <c r="AB2067" i="29" a="1"/>
  <c r="AB90" i="29" a="1"/>
  <c r="AB93" i="29" a="1"/>
  <c r="AB677" i="29" a="1"/>
  <c r="AB3388" i="29" a="1"/>
  <c r="AB130" i="29" a="1"/>
  <c r="AB2227" i="29" a="1"/>
  <c r="AB1541" i="29" a="1"/>
  <c r="AB1075" i="29" a="1"/>
  <c r="AB989" i="29" a="1"/>
  <c r="AB36" i="29" a="1"/>
  <c r="AB656" i="29" a="1"/>
  <c r="AB1477" i="29" a="1"/>
  <c r="AB1919" i="29" a="1"/>
  <c r="AB1740" i="29" a="1"/>
  <c r="AB2966" i="29" a="1"/>
  <c r="AB1724" i="29" a="1"/>
  <c r="AB946" i="29" a="1"/>
  <c r="AB1278" i="29" a="1"/>
  <c r="AB3183" i="29" a="1"/>
  <c r="AB655" i="29" a="1"/>
  <c r="AB771" i="29" a="1"/>
  <c r="AB117" i="29" a="1"/>
  <c r="AB858" i="29" a="1"/>
  <c r="AB1035" i="29" a="1"/>
  <c r="AB2029" i="29" a="1"/>
  <c r="AB1235" i="29" a="1"/>
  <c r="AB732" i="29" a="1"/>
  <c r="AB1630" i="29" a="1"/>
  <c r="AB1193" i="29" a="1"/>
  <c r="AB2624" i="29" a="1"/>
  <c r="AB2130" i="29" a="1"/>
  <c r="AB1197" i="29" a="1"/>
  <c r="AB3437" i="29" a="1"/>
  <c r="AB89" i="29" a="1"/>
  <c r="AB2865" i="29" a="1"/>
  <c r="AB2090" i="29" a="1"/>
  <c r="AB1854" i="29" a="1"/>
  <c r="AB2699" i="29" a="1"/>
  <c r="AB1807" i="29" a="1"/>
  <c r="AB1952" i="29" a="1"/>
  <c r="AB1421" i="29" a="1"/>
  <c r="AB1940" i="29" a="1"/>
  <c r="AB210" i="29" a="1"/>
  <c r="AB2748" i="29" a="1"/>
  <c r="AB3246" i="29" a="1"/>
  <c r="AB1763" i="29" a="1"/>
  <c r="AB3497" i="29" a="1"/>
  <c r="AB1733" i="29" a="1"/>
  <c r="AB2469" i="29" a="1"/>
  <c r="AB181" i="29" a="1"/>
  <c r="AB1330" i="29" a="1"/>
  <c r="AB77" i="29" a="1"/>
  <c r="AB3124" i="29" a="1"/>
  <c r="AB903" i="29" a="1"/>
  <c r="AB2523" i="29" a="1"/>
  <c r="AB148" i="29" a="1"/>
  <c r="AB3471" i="29" a="1"/>
  <c r="AB1299" i="29" a="1"/>
  <c r="AB1125" i="29" a="1"/>
  <c r="AB3226" i="29" a="1"/>
  <c r="AB3333" i="29" a="1"/>
  <c r="AB1293" i="29" a="1"/>
  <c r="AB2253" i="29" a="1"/>
  <c r="AB541" i="29" a="1"/>
  <c r="AB743" i="29" a="1"/>
  <c r="AB1030" i="29" a="1"/>
  <c r="AB2561" i="29" a="1"/>
  <c r="AB2210" i="29" a="1"/>
  <c r="AB1717" i="29" a="1"/>
  <c r="AB260" i="29" a="1"/>
  <c r="AB999" i="29" a="1"/>
  <c r="AB2691" i="29" a="1"/>
  <c r="AB1004" i="29" a="1"/>
  <c r="AB1814" i="29" a="1"/>
  <c r="AB2839" i="29" a="1"/>
  <c r="AB314" i="29" a="1"/>
  <c r="AB1600" i="29" a="1"/>
  <c r="AB2815" i="29" a="1"/>
  <c r="AB1211" i="29" a="1"/>
  <c r="AB992" i="29" a="1"/>
  <c r="AB2217" i="29" a="1"/>
  <c r="AB736" i="29" a="1"/>
  <c r="AB2142" i="29" a="1"/>
  <c r="AB891" i="29" a="1"/>
  <c r="AB2600" i="29" a="1"/>
  <c r="AB2728" i="29" a="1"/>
  <c r="AB243" i="29" a="1"/>
  <c r="AB1926" i="29" a="1"/>
  <c r="AB2611" i="29" a="1"/>
  <c r="AB2388" i="29" a="1"/>
  <c r="AB1108" i="29" a="1"/>
  <c r="AB3062" i="29" a="1"/>
  <c r="AB1017" i="29" a="1"/>
  <c r="AB1607" i="29" a="1"/>
  <c r="AB1734" i="29" a="1"/>
  <c r="AB1526" i="29" a="1"/>
  <c r="AB1200" i="29" a="1"/>
  <c r="AB1012" i="29" a="1"/>
  <c r="AB1835" i="29" a="1"/>
  <c r="AB55" i="29" a="1"/>
  <c r="AB1573" i="29" a="1"/>
  <c r="AB238" i="29" a="1"/>
  <c r="AB2846" i="29" a="1"/>
  <c r="AB2712" i="29" a="1"/>
  <c r="AB714" i="29" a="1"/>
  <c r="AB2369" i="29" a="1"/>
  <c r="AB347" i="29" a="1"/>
  <c r="AB2959" i="29" a="1"/>
  <c r="AB2964" i="29" a="1"/>
  <c r="AB1583" i="29" a="1"/>
  <c r="AB1133" i="29" a="1"/>
  <c r="AB2960" i="29" a="1"/>
  <c r="AB2587" i="29" a="1"/>
  <c r="AB1964" i="29" a="1"/>
  <c r="AB258" i="29" a="1"/>
  <c r="AB524" i="29" a="1"/>
  <c r="AB3021" i="29" a="1"/>
  <c r="AB1864" i="29" a="1"/>
  <c r="AB426" i="29" a="1"/>
  <c r="AB440" i="29" a="1"/>
  <c r="AB2719" i="29" a="1"/>
  <c r="AB1550" i="29" a="1"/>
  <c r="AB57" i="29" a="1"/>
  <c r="AB2040" i="29" a="1"/>
  <c r="AB562" i="29" a="1"/>
  <c r="AB2484" i="29" a="1"/>
  <c r="AB1071" i="29" a="1"/>
  <c r="AB1085" i="29" a="1"/>
  <c r="AB1275" i="29" a="1"/>
  <c r="AB3224" i="29" a="1"/>
  <c r="AB17" i="29" a="1"/>
  <c r="AB262" i="29" a="1"/>
  <c r="AB1663" i="29" a="1"/>
  <c r="AB2785" i="29" a="1"/>
  <c r="AB268" i="29" a="1"/>
  <c r="AB2683" i="29" a="1"/>
  <c r="AB1652" i="29" a="1"/>
  <c r="AB2887" i="29" a="1"/>
  <c r="AB1230" i="29" a="1"/>
  <c r="AB920" i="29" a="1"/>
  <c r="AB3125" i="29" a="1"/>
  <c r="AB1731" i="29" a="1"/>
  <c r="AB1430" i="29" a="1"/>
  <c r="AB3187" i="29" a="1"/>
  <c r="AB1533" i="29" a="1"/>
  <c r="AB1096" i="29" a="1"/>
  <c r="AB1918" i="29" a="1"/>
  <c r="AB1436" i="29" a="1"/>
  <c r="AB1070" i="29" a="1"/>
  <c r="AB1602" i="29" a="1"/>
  <c r="AB1335" i="29" a="1"/>
  <c r="AB885" i="29" a="1"/>
  <c r="AB1134" i="29" a="1"/>
  <c r="AB1074" i="29" a="1"/>
  <c r="AB1558" i="29" a="1"/>
  <c r="AB2613" i="29" a="1"/>
  <c r="AB2065" i="29" a="1"/>
  <c r="AB855" i="29" a="1"/>
  <c r="AB3193" i="29" a="1"/>
  <c r="AB2389" i="29" a="1"/>
  <c r="AB2004" i="29" a="1"/>
  <c r="AB2352" i="29" a="1"/>
  <c r="AB1625" i="29" a="1"/>
  <c r="AB1909" i="29" a="1"/>
  <c r="AB2267" i="29" a="1"/>
  <c r="AB624" i="29" a="1"/>
  <c r="AB3093" i="29" a="1"/>
  <c r="AB3322" i="29" a="1"/>
  <c r="AB706" i="29" a="1"/>
  <c r="AB286" i="29" a="1"/>
  <c r="AB702" i="29" a="1"/>
  <c r="AB6" i="29" a="1"/>
  <c r="AB1219" i="29" a="1"/>
  <c r="AB3297" i="29" a="1"/>
  <c r="AB667" i="29" a="1"/>
  <c r="AB3448" i="29" a="1"/>
  <c r="AB3095" i="29" a="1"/>
  <c r="AB3080" i="29" a="1"/>
  <c r="AB1145" i="29" a="1"/>
  <c r="AB2026" i="29" a="1"/>
  <c r="AB2123" i="29" a="1"/>
  <c r="AB52" i="29" a="1"/>
  <c r="AB479" i="29" a="1"/>
  <c r="AB3165" i="29" a="1"/>
  <c r="AB799" i="29" a="1"/>
  <c r="AB819" i="29" a="1"/>
  <c r="AB1530" i="29" a="1"/>
  <c r="AB3149" i="29" a="1"/>
  <c r="AB125" i="29" a="1"/>
  <c r="AB1351" i="29" a="1"/>
  <c r="AB256" i="29" a="1"/>
  <c r="AB1687" i="29" a="1"/>
  <c r="AB2262" i="29" a="1"/>
  <c r="AB973" i="29" a="1"/>
  <c r="AB1895" i="29" a="1"/>
  <c r="AB3046" i="29" a="1"/>
  <c r="AB1735" i="29" a="1"/>
  <c r="AB1348" i="29" a="1"/>
  <c r="AB300" i="29" a="1"/>
  <c r="AB721" i="29" a="1"/>
  <c r="AB1251" i="29" a="1"/>
  <c r="AB1490" i="29" a="1"/>
  <c r="AB165" i="29" a="1"/>
  <c r="AB2290" i="29" a="1"/>
  <c r="AB598" i="29" a="1"/>
  <c r="AB672" i="29" a="1"/>
  <c r="AB2265" i="29" a="1"/>
  <c r="AB69" i="29" a="1"/>
  <c r="AB3178" i="29" a="1"/>
  <c r="AB2601" i="29" a="1"/>
  <c r="AB1915" i="29" a="1"/>
  <c r="AB1742" i="29" a="1"/>
  <c r="AB1745" i="29" a="1"/>
  <c r="AB2057" i="29" a="1"/>
  <c r="AB421" i="29" a="1"/>
  <c r="AB1678" i="29" a="1"/>
  <c r="AB961" i="29" a="1"/>
  <c r="AB3031" i="29" a="1"/>
  <c r="AB146" i="29" a="1"/>
  <c r="AB910" i="29" a="1"/>
  <c r="AB3342" i="29" a="1"/>
  <c r="AB1050" i="29" a="1"/>
  <c r="AB2375" i="29" a="1"/>
  <c r="AB2733" i="29" a="1"/>
  <c r="AB991" i="29" a="1"/>
  <c r="AB437" i="29" a="1"/>
  <c r="AB1753" i="29" a="1"/>
  <c r="AB346" i="29" a="1"/>
  <c r="AB2459" i="29" a="1"/>
  <c r="AB2575" i="29" a="1"/>
  <c r="AB761" i="29" a="1"/>
  <c r="AB593" i="29" a="1"/>
  <c r="AB3419" i="29" a="1"/>
  <c r="AB2549" i="29" a="1"/>
  <c r="AB1178" i="29" a="1"/>
  <c r="AB2757" i="29" a="1"/>
  <c r="AB1420" i="29" a="1"/>
  <c r="AB938" i="29" a="1"/>
  <c r="AB3302" i="29" a="1"/>
  <c r="AB3143" i="29" a="1"/>
  <c r="AB1941" i="29" a="1"/>
  <c r="AB274" i="29" a="1"/>
  <c r="AB1279" i="29" a="1"/>
  <c r="AB981" i="29" a="1"/>
  <c r="AB29" i="29" a="1"/>
  <c r="AB355" i="29" a="1"/>
  <c r="AB1389" i="29" a="1"/>
  <c r="AB1738" i="29" a="1"/>
  <c r="AB349" i="29" a="1"/>
  <c r="AB2737" i="29" a="1"/>
  <c r="AB742" i="29" a="1"/>
  <c r="AB3159" i="29" a="1"/>
  <c r="AB931" i="29" a="1"/>
  <c r="AB2604" i="29" a="1"/>
  <c r="AB492" i="29" a="1"/>
  <c r="AB1259" i="29" a="1"/>
  <c r="AB3395" i="29" a="1"/>
  <c r="AB861" i="29" a="1"/>
  <c r="AB1943" i="29" a="1"/>
  <c r="AB2889" i="29" a="1"/>
  <c r="AB3238" i="29" a="1"/>
  <c r="AB1893" i="29" a="1"/>
  <c r="AB2494" i="29" a="1"/>
  <c r="AB2637" i="29" a="1"/>
  <c r="AB3458" i="29" a="1"/>
  <c r="AB1236" i="29" a="1"/>
  <c r="AB907" i="29" a="1"/>
  <c r="AB3265" i="29" a="1"/>
  <c r="AB312" i="29" a="1"/>
  <c r="AB2666" i="29" a="1"/>
  <c r="AB2687" i="29" a="1"/>
  <c r="AB2467" i="29" a="1"/>
  <c r="AB249" i="29" a="1"/>
  <c r="AB990" i="29" a="1"/>
  <c r="AB177" i="29" a="1"/>
  <c r="AB2753" i="29" a="1"/>
  <c r="AB2838" i="29" a="1"/>
  <c r="AB3137" i="29" a="1"/>
  <c r="AB2168" i="29" a="1"/>
  <c r="AB3118" i="29" a="1"/>
  <c r="AB516" i="29" a="1"/>
  <c r="AB635" i="29" a="1"/>
  <c r="AB2031" i="29" a="1"/>
  <c r="AB1339" i="29" a="1"/>
  <c r="AB576" i="29" a="1"/>
  <c r="AB2790" i="29" a="1"/>
  <c r="AB827" i="29" a="1"/>
  <c r="AB2128" i="29" a="1"/>
  <c r="AB929" i="29" a="1"/>
  <c r="AB2401" i="29" a="1"/>
  <c r="AB2997" i="29" a="1"/>
  <c r="AB1767" i="29" a="1"/>
  <c r="AB145" i="29" a="1"/>
  <c r="AB1184" i="29" a="1"/>
  <c r="AB3121" i="29" a="1"/>
  <c r="AB1879" i="29" a="1"/>
  <c r="AB131" i="29" a="1"/>
  <c r="AB34" i="29" a="1"/>
  <c r="AB3281" i="29" a="1"/>
  <c r="AB200" i="29" a="1"/>
  <c r="AB3014" i="29" a="1"/>
  <c r="AB3144" i="29" a="1"/>
  <c r="AB455" i="29" a="1"/>
  <c r="AB1383" i="29" a="1"/>
  <c r="AB1825" i="29" a="1"/>
  <c r="AB1626" i="29" a="1"/>
  <c r="AB2384" i="29" a="1"/>
  <c r="AB234" i="29" a="1"/>
  <c r="AB3375" i="29" a="1"/>
  <c r="AB1984" i="29" a="1"/>
  <c r="AB395" i="29" a="1"/>
  <c r="AB1633" i="29" a="1"/>
  <c r="AB1414" i="29" a="1"/>
  <c r="AB3256" i="29" a="1"/>
  <c r="AB1775" i="29" a="1"/>
  <c r="AB128" i="29" a="1"/>
  <c r="AB98" i="29" a="1"/>
  <c r="AB2362" i="29" a="1"/>
  <c r="AB469" i="29" a="1"/>
  <c r="AB1049" i="29" a="1"/>
  <c r="AB1512" i="29" a="1"/>
  <c r="AB1674" i="29" a="1"/>
  <c r="AB1766" i="29" a="1"/>
  <c r="AB2521" i="29" a="1"/>
  <c r="AB1992" i="29" a="1"/>
  <c r="AB3285" i="29" a="1"/>
  <c r="AB293" i="29" a="1"/>
  <c r="AB388" i="29" a="1"/>
  <c r="AB1887" i="29" a="1"/>
  <c r="AB1524" i="29" a="1"/>
  <c r="AB2454" i="29" a="1"/>
  <c r="AB923" i="29" a="1"/>
  <c r="AB120" i="29" a="1"/>
  <c r="AB2705" i="29" a="1"/>
  <c r="AB1947" i="29" a="1"/>
  <c r="AB583" i="29" a="1"/>
  <c r="AB1107" i="29" a="1"/>
  <c r="AB3386" i="29" a="1"/>
  <c r="AB3399" i="29" a="1"/>
  <c r="AB1588" i="29" a="1"/>
  <c r="AB2953" i="29" a="1"/>
  <c r="AB792" i="29" a="1"/>
  <c r="AB3273" i="29" a="1"/>
  <c r="AB450" i="29" a="1"/>
  <c r="AB2010" i="29" a="1"/>
  <c r="AB812" i="29" a="1"/>
  <c r="AB618" i="29" a="1"/>
  <c r="AB2234" i="29" a="1"/>
  <c r="AB2431" i="29" a="1"/>
  <c r="AB895" i="29" a="1"/>
  <c r="AB1305" i="29" a="1"/>
  <c r="AB2806" i="29" a="1"/>
  <c r="AB186" i="29" a="1"/>
  <c r="AB1489" i="29" a="1"/>
  <c r="AB1015" i="29" a="1"/>
  <c r="AB2506" i="29" a="1"/>
  <c r="AB3006" i="29" a="1"/>
  <c r="AB1150" i="29" a="1"/>
  <c r="AB1616" i="29" a="1"/>
  <c r="AB2242" i="29" a="1"/>
  <c r="AB118" i="29" a="1"/>
  <c r="AB2942" i="29" a="1"/>
  <c r="AB1622" i="29" a="1"/>
  <c r="AB408" i="29" a="1"/>
  <c r="AB3258" i="29" a="1"/>
  <c r="AB1609" i="29" a="1"/>
  <c r="AB291" i="29" a="1"/>
  <c r="AB170" i="29" a="1"/>
  <c r="AB497" i="29" a="1"/>
  <c r="AB2845" i="29" a="1"/>
  <c r="AB3161" i="29" a="1"/>
  <c r="AB109" i="29" a="1"/>
  <c r="AB284" i="29" a="1"/>
  <c r="AB1276" i="29" a="1"/>
  <c r="AB3300" i="29" a="1"/>
  <c r="AB880" i="29" a="1"/>
  <c r="AB2170" i="29" a="1"/>
  <c r="AB1709" i="29" a="1"/>
  <c r="AB2144" i="29" a="1"/>
  <c r="AB2504" i="29" a="1"/>
  <c r="AB3457" i="29" a="1"/>
  <c r="AB3061" i="29" a="1"/>
  <c r="AB2584" i="29" a="1"/>
  <c r="AB357" i="29" a="1"/>
  <c r="AB412" i="29" a="1"/>
  <c r="AB2335" i="29" a="1"/>
  <c r="AB369" i="29" a="1"/>
  <c r="AB91" i="29" a="1"/>
  <c r="AB2058" i="29" a="1"/>
  <c r="AB594" i="29" a="1"/>
  <c r="AB2937" i="29" a="1"/>
  <c r="AB1644" i="29" a="1"/>
  <c r="AB327" i="29" a="1"/>
  <c r="AB988" i="29" a="1"/>
  <c r="AB400" i="29" a="1"/>
  <c r="AB1539" i="29" a="1"/>
  <c r="AB3377" i="29" a="1"/>
  <c r="AB1511" i="29" a="1"/>
  <c r="AB1656" i="29" a="1"/>
  <c r="AB1428" i="29" a="1"/>
  <c r="AB1634" i="29" a="1"/>
  <c r="AB2326" i="29" a="1"/>
  <c r="AB372" i="29" a="1"/>
  <c r="AB2544" i="29" a="1"/>
  <c r="AB1826" i="29" a="1"/>
  <c r="AB1298" i="29" a="1"/>
  <c r="AB1319" i="29" a="1"/>
  <c r="AB2145" i="29" a="1"/>
  <c r="AB379" i="29" a="1"/>
  <c r="AB3493" i="29" a="1"/>
  <c r="AB340" i="29" a="1"/>
  <c r="AB1239" i="29" a="1"/>
  <c r="AB2036" i="29" a="1"/>
  <c r="AB2910" i="29" a="1"/>
  <c r="AB2275" i="29" a="1"/>
  <c r="AB573" i="29" a="1"/>
  <c r="AB1997" i="29" a="1"/>
  <c r="AB739" i="29" a="1"/>
  <c r="AB3370" i="29" a="1"/>
  <c r="AB578" i="29" a="1"/>
  <c r="AB3073" i="29" a="1"/>
  <c r="AB2228" i="29" a="1"/>
  <c r="AB1917" i="29" a="1"/>
  <c r="AB3060" i="29" a="1"/>
  <c r="AB1542" i="29" a="1"/>
  <c r="AB1993" i="29" a="1"/>
  <c r="AB211" i="29" a="1"/>
  <c r="AB2150" i="29" a="1"/>
  <c r="AB773" i="29" a="1"/>
  <c r="AB486" i="29" a="1"/>
  <c r="AB1925" i="29" a="1"/>
  <c r="AB2404" i="29" a="1"/>
  <c r="AB1856" i="29" a="1"/>
  <c r="AB3445" i="29" a="1"/>
  <c r="AB1528" i="29" a="1"/>
  <c r="AB1292" i="29" a="1"/>
  <c r="AB1179" i="29" a="1"/>
  <c r="AB1032" i="29" a="1"/>
  <c r="AB2547" i="29" a="1"/>
  <c r="AB915" i="29" a="1"/>
  <c r="AB2947" i="29" a="1"/>
  <c r="AB1886" i="29" a="1"/>
  <c r="AB3380" i="29" a="1"/>
  <c r="AB2155" i="29" a="1"/>
  <c r="AB3110" i="29" a="1"/>
  <c r="AB3037" i="29" a="1"/>
  <c r="AB1776" i="29" a="1"/>
  <c r="AB3009" i="29" a="1"/>
  <c r="AB1596" i="29" a="1"/>
  <c r="AB3282" i="29" a="1"/>
  <c r="AB2848" i="29" a="1"/>
  <c r="AB2927" i="29" a="1"/>
  <c r="AB1280" i="29" a="1"/>
  <c r="AB2988" i="29" a="1"/>
  <c r="AB1246" i="29" a="1"/>
  <c r="AB2891" i="29" a="1"/>
  <c r="AB2229" i="29" a="1"/>
  <c r="AB2598" i="29" a="1"/>
  <c r="AB2221" i="29" a="1"/>
  <c r="AB1844" i="29" a="1"/>
  <c r="AB527" i="29" a="1"/>
  <c r="AB3128" i="29" a="1"/>
  <c r="AB1571" i="29" a="1"/>
  <c r="AB1261" i="29" a="1"/>
  <c r="AB2165" i="29" a="1"/>
  <c r="AB3267" i="29" a="1"/>
  <c r="AB263" i="29" a="1"/>
  <c r="AB1838" i="29" a="1"/>
  <c r="AB458" i="29" a="1"/>
  <c r="AB153" i="29" a="1"/>
  <c r="AB204" i="29" a="1"/>
  <c r="AB3240" i="29" a="1"/>
  <c r="AB299" i="29" a="1"/>
  <c r="AB704" i="29" a="1"/>
  <c r="AB3108" i="29" a="1"/>
  <c r="AB2060" i="29" a="1"/>
  <c r="AB3477" i="29" a="1"/>
  <c r="AB901" i="29" a="1"/>
  <c r="AB2977" i="29" a="1"/>
  <c r="AB1970" i="29" a="1"/>
  <c r="AB1341" i="29" a="1"/>
  <c r="AB315" i="29" a="1"/>
  <c r="AB337" i="29" a="1"/>
  <c r="AB1537" i="29" a="1"/>
  <c r="AB2447" i="29" a="1"/>
  <c r="AB2371" i="29" a="1"/>
  <c r="AB172" i="29" a="1"/>
  <c r="AB2851" i="29" a="1"/>
  <c r="AB3070" i="29" a="1"/>
  <c r="AB2623" i="29" a="1"/>
  <c r="AB3214" i="29" a="1"/>
  <c r="AB1423" i="29" a="1"/>
  <c r="AB730" i="29" a="1"/>
  <c r="AB1105" i="29" a="1"/>
  <c r="AB100" i="29" a="1"/>
  <c r="AB1980" i="29" a="1"/>
  <c r="AB402" i="29" a="1"/>
  <c r="AB1758" i="29" a="1"/>
  <c r="AB1026" i="29" a="1"/>
  <c r="AB1390" i="29" a="1"/>
  <c r="AB1356" i="29" a="1"/>
  <c r="AB1303" i="29" a="1"/>
  <c r="AB257" i="29" a="1"/>
  <c r="AB2109" i="29" a="1"/>
  <c r="AB1009" i="29" a="1"/>
  <c r="AB834" i="29" a="1"/>
  <c r="AB1366" i="29" a="1"/>
  <c r="AB3475" i="29" a="1"/>
  <c r="AB1669" i="29" a="1"/>
  <c r="AB2216" i="29" a="1"/>
  <c r="AB1878" i="29" a="1"/>
  <c r="AB3389" i="29" a="1"/>
  <c r="AB2950" i="29" a="1"/>
  <c r="AB796" i="29" a="1"/>
  <c r="AB3488" i="29" a="1"/>
  <c r="AB1329" i="29" a="1"/>
  <c r="AB504" i="29" a="1"/>
  <c r="AB978" i="29" a="1"/>
  <c r="AB2020" i="29" a="1"/>
  <c r="AB356" i="29" a="1"/>
  <c r="AB2302" i="29" a="1"/>
  <c r="AB678" i="29" a="1"/>
  <c r="AB1559" i="29" a="1"/>
  <c r="AB725" i="29" a="1"/>
  <c r="AB2016" i="29" a="1"/>
  <c r="AB1966" i="29" a="1"/>
  <c r="AB2309" i="29" a="1"/>
  <c r="AB658" i="29" a="1"/>
  <c r="AB3114" i="29" a="1"/>
  <c r="AB1587" i="29" a="1"/>
  <c r="AB1173" i="29" a="1"/>
  <c r="AB2657" i="29" a="1"/>
  <c r="AB2175" i="29" a="1"/>
  <c r="AB1126" i="29" a="1"/>
  <c r="AB2991" i="29" a="1"/>
  <c r="AB3177" i="29" a="1"/>
  <c r="AB159" i="29" a="1"/>
  <c r="AB3292" i="29" a="1"/>
  <c r="AB2788" i="29" a="1"/>
  <c r="AB3112" i="29" a="1"/>
  <c r="AB1342" i="29" a="1"/>
  <c r="AB2639" i="29" a="1"/>
  <c r="AB1901" i="29" a="1"/>
  <c r="AB851" i="29" a="1"/>
  <c r="AB1079" i="29" a="1"/>
  <c r="AB96" i="29" a="1"/>
  <c r="AB1690" i="29" a="1"/>
  <c r="AB3430" i="29" a="1"/>
  <c r="AB2805" i="29" a="1"/>
  <c r="AB2334" i="29" a="1"/>
  <c r="AB884" i="29" a="1"/>
  <c r="AB496" i="29" a="1"/>
  <c r="AB74" i="29" a="1"/>
  <c r="AB1866" i="29" a="1"/>
  <c r="AB1744" i="29" a="1"/>
  <c r="AB1128" i="29" a="1"/>
  <c r="AB123" i="29" a="1"/>
  <c r="AB2833" i="29" a="1"/>
  <c r="AB1589" i="29" a="1"/>
  <c r="AB3348" i="29" a="1"/>
  <c r="AB2379" i="29" a="1"/>
  <c r="AB2765" i="29" a="1"/>
  <c r="AB1998" i="29" a="1"/>
  <c r="AB3079" i="29" a="1"/>
  <c r="AB3189" i="29" a="1"/>
  <c r="AB1010" i="29" a="1"/>
  <c r="AB1043" i="29" a="1"/>
  <c r="AB1111" i="29" a="1"/>
  <c r="AB1718" i="29" a="1"/>
  <c r="AB2179" i="29" a="1"/>
  <c r="AB2555" i="29" a="1"/>
  <c r="AB2842" i="29" a="1"/>
  <c r="AB2743" i="29" a="1"/>
  <c r="AB1327" i="29" a="1"/>
  <c r="AB1221" i="29" a="1"/>
  <c r="AB9" i="29" a="1"/>
  <c r="AB2157" i="29" a="1"/>
  <c r="AB2465" i="29" a="1"/>
  <c r="AB2270" i="29" a="1"/>
  <c r="AB2209" i="29" a="1"/>
  <c r="AB3408" i="29" a="1"/>
  <c r="AB1572" i="29" a="1"/>
  <c r="AB3151" i="29" a="1"/>
  <c r="AB1601" i="29" a="1"/>
  <c r="AB569" i="29" a="1"/>
  <c r="AB2594" i="29" a="1"/>
  <c r="AB1707" i="29" a="1"/>
  <c r="AB3136" i="29" a="1"/>
  <c r="AB301" i="29" a="1"/>
  <c r="AB1210" i="29" a="1"/>
  <c r="AB237" i="29" a="1"/>
  <c r="AB1401" i="29" a="1"/>
  <c r="AB289" i="29" a="1"/>
  <c r="AB2973" i="29" a="1"/>
  <c r="AB358" i="29" a="1"/>
  <c r="AB424" i="29" a="1"/>
  <c r="AB1388" i="29" a="1"/>
  <c r="AB382" i="29" a="1"/>
  <c r="AB2403" i="29" a="1"/>
  <c r="AB1182" i="29" a="1"/>
  <c r="AB2205" i="29" a="1"/>
  <c r="AB1643" i="29" a="1"/>
  <c r="AB2418" i="29" a="1"/>
  <c r="AB1832" i="29" a="1"/>
  <c r="AB1754" i="29" a="1"/>
  <c r="AB1809" i="29" a="1"/>
  <c r="AB3483" i="29" a="1"/>
  <c r="AB2720" i="29" a="1"/>
  <c r="AB1029" i="29" a="1"/>
  <c r="AB1580" i="29" a="1"/>
  <c r="AB759" i="29" a="1"/>
  <c r="AB668" i="29" a="1"/>
  <c r="AB3020" i="29" a="1"/>
  <c r="AB1657" i="29" a="1"/>
  <c r="AB2766" i="29" a="1"/>
  <c r="AB324" i="29" a="1"/>
  <c r="AB3376" i="29" a="1"/>
  <c r="AB1084" i="29" a="1"/>
  <c r="AB1768" i="29" a="1"/>
  <c r="AB1038" i="29" a="1"/>
  <c r="AB2750" i="29" a="1"/>
  <c r="AB1234" i="29" a="1"/>
  <c r="AB3306" i="29" a="1"/>
  <c r="AB398" i="29" a="1"/>
  <c r="AB1163" i="29" a="1"/>
  <c r="AB175" i="29" a="1"/>
  <c r="AB2323" i="29" a="1"/>
  <c r="AB555" i="29" a="1"/>
  <c r="AB2408" i="29" a="1"/>
  <c r="AB1046" i="29" a="1"/>
  <c r="AB119" i="29" a="1"/>
  <c r="AB3307" i="29" a="1"/>
  <c r="AB968" i="29" a="1"/>
  <c r="AB1264" i="29" a="1"/>
  <c r="AB3007" i="29" a="1"/>
  <c r="AB2041" i="29" a="1"/>
  <c r="AB1282" i="29" a="1"/>
  <c r="AB831" i="29" a="1"/>
  <c r="AB1778" i="29" a="1"/>
  <c r="AB1109" i="29" a="1"/>
  <c r="AB2021" i="29" a="1"/>
  <c r="AB3097" i="29" a="1"/>
  <c r="AB3127" i="29" a="1"/>
  <c r="AB3032" i="29" a="1"/>
  <c r="AB1840" i="29" a="1"/>
  <c r="AB1124" i="29" a="1"/>
  <c r="AB115" i="29" a="1"/>
  <c r="AB1796" i="29" a="1"/>
  <c r="AB2610" i="29" a="1"/>
  <c r="AB235" i="29" a="1"/>
  <c r="AB810" i="29" a="1"/>
  <c r="AB1548" i="29" a="1"/>
  <c r="AB2185" i="29" a="1"/>
  <c r="AB2670" i="29" a="1"/>
  <c r="AB813" i="29" a="1"/>
  <c r="AB1333" i="29" a="1"/>
  <c r="AB124" i="29" a="1"/>
  <c r="AB228" i="29" a="1"/>
  <c r="AB2328" i="29" a="1"/>
  <c r="AB2672" i="29" a="1"/>
  <c r="AB1611" i="29" a="1"/>
  <c r="AB2862" i="29" a="1"/>
  <c r="AB945" i="29" a="1"/>
  <c r="AB1216" i="29" a="1"/>
  <c r="AB2585" i="29" a="1"/>
  <c r="AB1372" i="29" a="1"/>
  <c r="AB3305" i="29" a="1"/>
  <c r="AB1013" i="29" a="1"/>
  <c r="AB25" i="29" a="1"/>
  <c r="AB2166" i="29" a="1"/>
  <c r="AB955" i="29" a="1"/>
  <c r="AB1114" i="29" a="1"/>
  <c r="AB1675" i="29" a="1"/>
  <c r="AB1001" i="29" a="1"/>
  <c r="AB2577" i="29" a="1"/>
  <c r="AB1946" i="29" a="1"/>
  <c r="AB2949" i="29" a="1"/>
  <c r="AB247" i="29" a="1"/>
  <c r="AB774" i="29" a="1"/>
  <c r="AB1240" i="29" a="1"/>
  <c r="AB2451" i="29" a="1"/>
  <c r="AB2682" i="29" a="1"/>
  <c r="AB3232" i="29" a="1"/>
  <c r="AB3102" i="29" a="1"/>
  <c r="AB2390" i="29" a="1"/>
  <c r="AB1120" i="29" a="1"/>
  <c r="AB1555" i="29" a="1"/>
  <c r="AB2963" i="29" a="1"/>
  <c r="AB270" i="29" a="1"/>
  <c r="AB1207" i="29" a="1"/>
  <c r="AB2830" i="29" a="1"/>
  <c r="AB1884" i="29" a="1"/>
  <c r="AB1270" i="29" a="1"/>
  <c r="AB847" i="29" a="1"/>
  <c r="AB1994" i="29" a="1"/>
  <c r="AB2655" i="29" a="1"/>
  <c r="AB1614" i="29" a="1"/>
  <c r="AB174" i="29" a="1"/>
  <c r="AB1308" i="29" a="1"/>
  <c r="AB3135" i="29" a="1"/>
  <c r="AB3074" i="29" a="1"/>
  <c r="AB2230" i="29" a="1"/>
  <c r="AB811" i="29" a="1"/>
  <c r="AB2183" i="29" a="1"/>
  <c r="AB3450" i="29" a="1"/>
  <c r="AB1503" i="29" a="1"/>
  <c r="AB2108" i="29" a="1"/>
  <c r="AB1479" i="29" a="1"/>
  <c r="AB1785" i="29" a="1"/>
  <c r="AB2002" i="29" a="1"/>
  <c r="AB2321" i="29" a="1"/>
  <c r="AB1800" i="29" a="1"/>
  <c r="AB428" i="29" a="1"/>
  <c r="AB2449" i="29" a="1"/>
  <c r="AB3425" i="29" a="1"/>
  <c r="AB2735" i="29" a="1"/>
  <c r="AB874" i="29" a="1"/>
  <c r="AB745" i="29" a="1"/>
  <c r="AB1612" i="29" a="1"/>
  <c r="AB1024" i="29" a="1"/>
  <c r="AB2424" i="29" a="1"/>
  <c r="AB2636" i="29" a="1"/>
  <c r="AB1175" i="29" a="1"/>
  <c r="AB621" i="29" a="1"/>
  <c r="AB2331" i="29" a="1"/>
  <c r="AB3152" i="29" a="1"/>
  <c r="AB451" i="29" a="1"/>
  <c r="AB525" i="29" a="1"/>
  <c r="AB370" i="29" a="1"/>
  <c r="AB564" i="29" a="1"/>
  <c r="AB2294" i="29" a="1"/>
  <c r="AB3295" i="29" a="1"/>
  <c r="AB3434" i="29" a="1"/>
  <c r="AB129" i="29" a="1"/>
  <c r="AB1296" i="29" a="1"/>
  <c r="AB1645" i="29" a="1"/>
  <c r="AB2879" i="29" a="1"/>
  <c r="AB1686" i="29" a="1"/>
  <c r="AB794" i="29" a="1"/>
  <c r="AB918" i="29" a="1"/>
  <c r="AB1942" i="29" a="1"/>
  <c r="AB2367" i="29" a="1"/>
  <c r="AB2689" i="29" a="1"/>
  <c r="AB1846" i="29" a="1"/>
  <c r="AB1521" i="29" a="1"/>
  <c r="AB1186" i="29" a="1"/>
  <c r="AB307" i="29" a="1"/>
  <c r="AB661" i="29" a="1"/>
  <c r="AB3141" i="29" a="1"/>
  <c r="AB2738" i="29" a="1"/>
  <c r="AB1977" i="29" a="1"/>
  <c r="AB2751" i="29" a="1"/>
  <c r="AB660" i="29" a="1"/>
  <c r="AB1728" i="29" a="1"/>
  <c r="AB1936" i="29" a="1"/>
  <c r="AB1822" i="29" a="1"/>
  <c r="AB1253" i="29" a="1"/>
  <c r="AB2483" i="29" a="1"/>
  <c r="AB2198" i="29" a="1"/>
  <c r="AB1274" i="29" a="1"/>
  <c r="AB1903" i="29" a="1"/>
  <c r="AB2532" i="29" a="1"/>
  <c r="AB1799" i="29" a="1"/>
  <c r="AB3247" i="29" a="1"/>
  <c r="AB2201" i="29" a="1"/>
  <c r="AB3466" i="29" a="1"/>
  <c r="AB3091" i="29" a="1"/>
  <c r="AB1487" i="29" a="1"/>
  <c r="AB3008" i="29" a="1"/>
  <c r="AB1727" i="29" a="1"/>
  <c r="AB2161" i="29" a="1"/>
  <c r="AB1181" i="29" a="1"/>
  <c r="AB2533" i="29" a="1"/>
  <c r="AB1871" i="29" a="1"/>
  <c r="AB2570" i="29" a="1"/>
  <c r="AB1789" i="29" a="1"/>
  <c r="AB2707" i="29" a="1"/>
  <c r="AB2873" i="29" a="1"/>
  <c r="AB1950" i="29" a="1"/>
  <c r="AB2646" i="29" a="1"/>
  <c r="AB2650" i="29" a="1"/>
  <c r="AB790" i="29" a="1"/>
  <c r="AB3215" i="29" a="1"/>
  <c r="AB1883" i="29" a="1"/>
  <c r="AB1297" i="29" a="1"/>
  <c r="AB2875" i="29" a="1"/>
  <c r="AB443" i="29" a="1"/>
  <c r="AB441" i="29" a="1"/>
  <c r="AB2341" i="29" a="1"/>
  <c r="AB1231" i="29" a="1"/>
  <c r="AB3138" i="29" a="1"/>
  <c r="AB1845" i="29" a="1"/>
  <c r="AB2543" i="29" a="1"/>
  <c r="AB2654" i="29" a="1"/>
  <c r="AB2460" i="29" a="1"/>
  <c r="AB3491" i="29" a="1"/>
  <c r="AB662" i="29" a="1"/>
  <c r="AB757" i="29" a="1"/>
  <c r="AB3132" i="29" a="1"/>
  <c r="AB2359" i="29" a="1"/>
  <c r="AB3185" i="29" a="1"/>
  <c r="AB23" i="29" a="1"/>
  <c r="AB1750" i="29" a="1"/>
  <c r="AB1237" i="29" a="1"/>
  <c r="AB2883" i="29" a="1"/>
  <c r="AB3038" i="29" a="1"/>
  <c r="AB2398" i="29" a="1"/>
  <c r="AB2173" i="29" a="1"/>
  <c r="AB1902" i="29" a="1"/>
  <c r="AB1273" i="29" a="1"/>
  <c r="AB1099" i="29" a="1"/>
  <c r="AB1051" i="29" a="1"/>
  <c r="AB311" i="29" a="1"/>
  <c r="AB926" i="29" a="1"/>
  <c r="AB1567" i="29" a="1"/>
  <c r="AB281" i="29" a="1"/>
  <c r="AB2075" i="29" a="1"/>
  <c r="AB46" i="29" a="1"/>
  <c r="AB815" i="29" a="1"/>
  <c r="AB1664" i="29" a="1"/>
  <c r="AB2421" i="29" a="1"/>
  <c r="AB1579" i="29" a="1"/>
  <c r="AB2557" i="29" a="1"/>
  <c r="AB489" i="29" a="1"/>
  <c r="AB1715" i="29" a="1"/>
  <c r="AB1077" i="29" a="1"/>
  <c r="AB703" i="29" a="1"/>
  <c r="AB2996" i="29" a="1"/>
  <c r="AB1504" i="29" a="1"/>
  <c r="AB1792" i="29" a="1"/>
  <c r="AB2353" i="29" a="1"/>
  <c r="AB3198" i="29" a="1"/>
  <c r="AB754" i="29" a="1"/>
  <c r="AB1413" i="29" a="1"/>
  <c r="AB2464" i="29" a="1"/>
  <c r="AB2681" i="29" a="1"/>
  <c r="AB2970" i="29" a="1"/>
  <c r="AB3147" i="29" a="1"/>
  <c r="AB2718" i="29" a="1"/>
  <c r="AB1517" i="29" a="1"/>
  <c r="AB2320" i="29" a="1"/>
  <c r="AB2566" i="29" a="1"/>
  <c r="AB1218" i="29" a="1"/>
  <c r="AB2238" i="29" a="1"/>
  <c r="AB2252" i="29" a="1"/>
  <c r="AB1865" i="29" a="1"/>
  <c r="AB1527" i="29" a="1"/>
  <c r="AB1649" i="29" a="1"/>
  <c r="AB2747" i="29" a="1"/>
  <c r="AB3344" i="29" a="1"/>
  <c r="AB2027" i="29" a="1"/>
  <c r="AB1960" i="29" a="1"/>
  <c r="AB414" i="29" a="1"/>
  <c r="AB3154" i="29" a="1"/>
  <c r="AB897" i="29" a="1"/>
  <c r="AB752" i="29" a="1"/>
  <c r="AB700" i="29" a="1"/>
  <c r="AB3098" i="29" a="1"/>
  <c r="AB430" i="29" a="1"/>
  <c r="AB2382" i="29" a="1"/>
  <c r="AB2220" i="29" a="1"/>
  <c r="AB1271" i="29" a="1"/>
  <c r="AB1187" i="29" a="1"/>
  <c r="AB2763" i="29" a="1"/>
  <c r="AB2025" i="29" a="1"/>
  <c r="AB2024" i="29" a="1"/>
  <c r="AB2812" i="29" a="1"/>
  <c r="AB2935" i="29" a="1"/>
  <c r="AB1653" i="29" a="1"/>
  <c r="AB1461" i="29" a="1"/>
  <c r="AB2625" i="29" a="1"/>
  <c r="AB2468" i="29" a="1"/>
  <c r="AB463" i="29" a="1"/>
  <c r="AB1336" i="29" a="1"/>
  <c r="AB789" i="29" a="1"/>
  <c r="AB1578" i="29" a="1"/>
  <c r="AB2512" i="29" a="1"/>
  <c r="AB2801" i="29" a="1"/>
  <c r="AB1445" i="29" a="1"/>
  <c r="AB2607" i="29" a="1"/>
  <c r="AB2282" i="29" a="1"/>
  <c r="AB2100" i="29" a="1"/>
  <c r="AB223" i="29" a="1"/>
  <c r="AB3211" i="29" a="1"/>
  <c r="AB3275" i="29" a="1"/>
  <c r="AB2652" i="29" a="1"/>
  <c r="AB3351" i="29" a="1"/>
  <c r="AB86" i="29" a="1"/>
  <c r="AB803" i="29" a="1"/>
  <c r="AB1818" i="29" a="1"/>
  <c r="AB2082" i="29" a="1"/>
  <c r="AB2268" i="29" a="1"/>
  <c r="AB1808" i="29" a="1"/>
  <c r="AB964" i="29" a="1"/>
  <c r="AB3194" i="29" a="1"/>
  <c r="AB2869" i="29" a="1"/>
  <c r="AB620" i="29" a="1"/>
  <c r="AB158" i="29" a="1"/>
  <c r="AB66" i="29" a="1"/>
  <c r="AB192" i="29" a="1"/>
  <c r="AB394" i="29" a="1"/>
  <c r="AB213" i="29" a="1"/>
  <c r="AB485" i="29" a="1"/>
  <c r="AB565" i="29" a="1"/>
  <c r="AB2233" i="29" a="1"/>
  <c r="AB2643" i="29" a="1"/>
  <c r="AB2777" i="29" a="1"/>
  <c r="AB3042" i="29" a="1"/>
  <c r="AB974" i="29" a="1"/>
  <c r="AB2096" i="29" a="1"/>
  <c r="AB2277" i="29" a="1"/>
  <c r="AB905" i="29" a="1"/>
  <c r="AB2860" i="29" a="1"/>
  <c r="AB705" i="29" a="1"/>
  <c r="AB2904" i="29" a="1"/>
  <c r="AB1288" i="29" a="1"/>
  <c r="AB7" i="29" a="1"/>
  <c r="AB3312" i="29" a="1"/>
  <c r="AB2104" i="29" a="1"/>
  <c r="AB2212" i="29" a="1"/>
  <c r="AB1091" i="29" a="1"/>
  <c r="AB1191" i="29" a="1"/>
  <c r="AB1967" i="29" a="1"/>
  <c r="AB862" i="29" a="1"/>
  <c r="AB1138" i="29" a="1"/>
  <c r="AB3173" i="29" a="1"/>
  <c r="AB825" i="29" a="1"/>
  <c r="AB2605" i="29" a="1"/>
  <c r="AB3255" i="29" a="1"/>
  <c r="AB1157" i="29" a="1"/>
  <c r="AB1613" i="29" a="1"/>
  <c r="AB3107" i="29" a="1"/>
  <c r="AB1284" i="29" a="1"/>
  <c r="AB2562" i="29" a="1"/>
  <c r="AB1667" i="29" a="1"/>
  <c r="AB2602" i="29" a="1"/>
  <c r="AB2992" i="29" a="1"/>
  <c r="AB2332" i="29" a="1"/>
  <c r="AB1425" i="29" a="1"/>
  <c r="AB16" i="29" a="1"/>
  <c r="AB11" i="29" a="1"/>
  <c r="AB1073" i="29" a="1"/>
  <c r="AB3033" i="29" a="1"/>
  <c r="AB2912" i="29" a="1"/>
  <c r="AB1158" i="29" a="1"/>
  <c r="AB899" i="29" a="1"/>
  <c r="AB1929" i="29" a="1"/>
  <c r="AB309" i="29" a="1"/>
  <c r="AB1755" i="29" a="1"/>
  <c r="AB1576" i="29" a="1"/>
  <c r="AB3179" i="29" a="1"/>
  <c r="AB1654" i="29" a="1"/>
  <c r="AB1931" i="29" a="1"/>
  <c r="AB546" i="29" a="1"/>
  <c r="AB1848" i="29" a="1"/>
  <c r="AB253" i="29" a="1"/>
  <c r="AB1294" i="29" a="1"/>
  <c r="AB924" i="29" a="1"/>
  <c r="AB445" i="29" a="1"/>
  <c r="AB1912" i="29" a="1"/>
  <c r="AB3053" i="29" a="1"/>
  <c r="AB1973" i="29" a="1"/>
  <c r="AB1974" i="29" a="1"/>
  <c r="AB1987" i="29" a="1"/>
  <c r="AB2199" i="29" a="1"/>
  <c r="AB1637" i="29" a="1"/>
  <c r="AB2048" i="29" a="1"/>
  <c r="AB3203" i="29" a="1"/>
  <c r="AB1575" i="29" a="1"/>
  <c r="AB1938" i="29" a="1"/>
  <c r="AB1757" i="29" a="1"/>
  <c r="AB2107" i="29" a="1"/>
  <c r="AB699" i="29" a="1"/>
  <c r="AB2686" i="29" a="1"/>
  <c r="AB3041" i="29" a="1"/>
  <c r="AB342" i="29" a="1"/>
  <c r="AB3321" i="29" a="1"/>
  <c r="AB267" i="29" a="1"/>
  <c r="AB2049" i="29" a="1"/>
  <c r="AB3119" i="29" a="1"/>
  <c r="AB413" i="29" a="1"/>
  <c r="AB3474" i="29" a="1"/>
  <c r="AB1144" i="29" a="1"/>
  <c r="AB2028" i="29" a="1"/>
  <c r="AB2702" i="29" a="1"/>
  <c r="AB760" i="29" a="1"/>
  <c r="AB1470" i="29" a="1"/>
  <c r="AB427" i="29" a="1"/>
  <c r="AB2800" i="29" a="1"/>
  <c r="AB2852" i="29" a="1"/>
  <c r="AB646" i="29" a="1"/>
  <c r="AB2411" i="29" a="1"/>
  <c r="AB171" i="29" a="1"/>
  <c r="AB1143" i="29" a="1"/>
  <c r="AB201" i="29" a="1"/>
  <c r="AB406" i="29" a="1"/>
  <c r="AB553" i="29" a="1"/>
  <c r="AB185" i="29" a="1"/>
  <c r="AB1498" i="29" a="1"/>
  <c r="AB532" i="29" a="1"/>
  <c r="AB168" i="29" a="1"/>
  <c r="AB735" i="29" a="1"/>
  <c r="AB1183" i="29" a="1"/>
  <c r="AB2300" i="29" a="1"/>
  <c r="AB409" i="29" a="1"/>
  <c r="AB107" i="29" a="1"/>
  <c r="AB3478" i="29" a="1"/>
  <c r="AB687" i="29" a="1"/>
  <c r="AB3096" i="29" a="1"/>
  <c r="AB2295" i="29" a="1"/>
  <c r="AB1880" i="29" a="1"/>
  <c r="AB3291" i="29" a="1"/>
  <c r="AB2731" i="29" a="1"/>
  <c r="AB2427" i="29" a="1"/>
  <c r="AB570" i="29" a="1"/>
  <c r="AB1505" i="29" a="1"/>
  <c r="AB419" i="29" a="1"/>
  <c r="AB2106" i="29" a="1"/>
  <c r="AB711" i="29" a="1"/>
  <c r="AB27" i="29" a="1"/>
  <c r="AB3252" i="29" a="1"/>
  <c r="AB3186" i="29" a="1"/>
  <c r="AB1586" i="29" a="1"/>
  <c r="AB252" i="29" a="1"/>
  <c r="AB51" i="29" a="1"/>
  <c r="AB1136" i="29" a="1"/>
  <c r="AB971" i="29" a="1"/>
  <c r="AB2077" i="29" a="1"/>
  <c r="AB2618" i="29" a="1"/>
  <c r="AB498" i="29" a="1"/>
  <c r="AB2741" i="29" a="1"/>
  <c r="AB3433" i="29" a="1"/>
  <c r="AB1442" i="29" a="1"/>
  <c r="AB2803" i="29" a="1"/>
  <c r="AB126" i="29" a="1"/>
  <c r="AB62" i="29" a="1"/>
  <c r="AB3298" i="29" a="1"/>
  <c r="AB1852" i="29" a="1"/>
  <c r="AB3456" i="29" a="1"/>
  <c r="AB3116" i="29" a="1"/>
  <c r="AB2406" i="29" a="1"/>
  <c r="AB1897" i="29" a="1"/>
  <c r="AB1028" i="29" a="1"/>
  <c r="AB3035" i="29" a="1"/>
  <c r="AB2092" i="29" a="1"/>
  <c r="AB47" i="29" a="1"/>
  <c r="AB3407" i="29" a="1"/>
  <c r="AB1213" i="29" a="1"/>
  <c r="AB2545" i="29" a="1"/>
  <c r="AB2918" i="29" a="1"/>
  <c r="AB2859" i="29" a="1"/>
  <c r="AB608" i="29" a="1"/>
  <c r="AB2428" i="29" a="1"/>
  <c r="AB2612" i="29" a="1"/>
  <c r="AB2363" i="29" a="1"/>
  <c r="AB1582" i="29" a="1"/>
  <c r="AB733" i="29" a="1"/>
  <c r="AB2589" i="29" a="1"/>
  <c r="AB2490" i="29" a="1"/>
  <c r="AB33" i="29" a="1"/>
  <c r="AB818" i="29" a="1"/>
  <c r="AB2038" i="29" a="1"/>
  <c r="AB1322" i="29" a="1"/>
  <c r="AB112" i="29" a="1"/>
  <c r="AB3130" i="29" a="1"/>
  <c r="AB696" i="29" a="1"/>
  <c r="AB1599" i="29" a="1"/>
  <c r="AB3001" i="29" a="1"/>
  <c r="AB3286" i="29" a="1"/>
  <c r="AB338" i="29" a="1"/>
  <c r="AB1989" i="29" a="1"/>
  <c r="AB2732" i="29" a="1"/>
  <c r="AB1427" i="29" a="1"/>
  <c r="AB84" i="29" a="1"/>
  <c r="AB3280" i="29" a="1"/>
  <c r="AB2137" i="29" a="1"/>
  <c r="AB304" i="29" a="1"/>
  <c r="AB212" i="29" a="1"/>
  <c r="AB92" i="29" a="1"/>
  <c r="AB3207" i="29" a="1"/>
  <c r="AB3398" i="29" a="1"/>
  <c r="AB791" i="29" a="1"/>
  <c r="AB155" i="29" a="1"/>
  <c r="AB2011" i="29" a="1"/>
  <c r="AB2727" i="29" a="1"/>
  <c r="AB279" i="29" a="1"/>
  <c r="AB2615" i="29" a="1"/>
  <c r="AB3227" i="29" a="1"/>
  <c r="AB3029" i="29" a="1"/>
  <c r="AB2979" i="29" a="1"/>
  <c r="AB1801" i="29" a="1"/>
  <c r="AB2340" i="29" a="1"/>
  <c r="AB2236" i="29" a="1"/>
  <c r="AB2154" i="29" a="1"/>
  <c r="AB2329" i="29" a="1"/>
  <c r="AB218" i="29" a="1"/>
  <c r="AB2146" i="29" a="1"/>
  <c r="AB3200" i="29" a="1"/>
  <c r="AB1951" i="29" a="1"/>
  <c r="AB1823" i="29" a="1"/>
  <c r="AB1556" i="29" a="1"/>
  <c r="AB2037" i="29" a="1"/>
  <c r="AB1509" i="29" a="1"/>
  <c r="AB1560" i="29" a="1"/>
  <c r="AB2895" i="29" a="1"/>
  <c r="AB1188" i="29" a="1"/>
  <c r="AB2664" i="29" a="1"/>
  <c r="AB322" i="29" a="1"/>
  <c r="AB538" i="29" a="1"/>
  <c r="AB2825" i="29" a="1"/>
  <c r="AB219" i="29" a="1"/>
  <c r="AB1761" i="29" a="1"/>
  <c r="AB1192" i="29" a="1"/>
  <c r="AB1535" i="29" a="1"/>
  <c r="AB2276" i="29" a="1"/>
  <c r="AB2856" i="29" a="1"/>
  <c r="AB3299" i="29" a="1"/>
  <c r="AB2304" i="29" a="1"/>
  <c r="AB467" i="29" a="1"/>
  <c r="AB163" i="29" a="1"/>
  <c r="AB650" i="29" a="1"/>
  <c r="AB1697" i="29" a="1"/>
  <c r="AB3103" i="29" a="1"/>
  <c r="AB3202" i="29" a="1"/>
  <c r="AB2044" i="29" a="1"/>
  <c r="AB1089" i="29" a="1"/>
  <c r="AB1269" i="29" a="1"/>
  <c r="AB2202" i="29" a="1"/>
  <c r="AB87" i="29" a="1"/>
  <c r="AB3172" i="29" a="1"/>
  <c r="AB1095" i="29" a="1"/>
  <c r="AB3182" i="29" a="1"/>
  <c r="AB1135" i="29" a="1"/>
  <c r="AB917" i="29" a="1"/>
  <c r="AB149" i="29" a="1"/>
  <c r="AB709" i="29" a="1"/>
  <c r="AB548" i="29" a="1"/>
  <c r="AB1976" i="29" a="1"/>
  <c r="AB975" i="29" a="1"/>
  <c r="AB3467" i="29" a="1"/>
  <c r="AB1565" i="29" a="1"/>
  <c r="AB2288" i="29" a="1"/>
  <c r="AB1116" i="29" a="1"/>
  <c r="AB1312" i="29" a="1"/>
  <c r="AB2858" i="29" a="1"/>
  <c r="AB2394" i="29" a="1"/>
  <c r="AB630" i="29" a="1"/>
  <c r="AB2724" i="29" a="1"/>
  <c r="AB3373" i="29" a="1"/>
  <c r="AB768" i="29" a="1"/>
  <c r="AB1875" i="29" a="1"/>
  <c r="AB758" i="29" a="1"/>
  <c r="AB2864" i="29" a="1"/>
  <c r="AB3318" i="29" a="1"/>
  <c r="AB2711" i="29" a="1"/>
  <c r="AB2981" i="29" a="1"/>
  <c r="AB1433" i="29" a="1"/>
  <c r="AB1093" i="29" a="1"/>
  <c r="AB1301" i="29" a="1"/>
  <c r="AB2472" i="29" a="1"/>
  <c r="AB1432" i="29" a="1"/>
  <c r="AB1260" i="29" a="1"/>
  <c r="AB60" i="29" a="1"/>
  <c r="AB839" i="29" a="1"/>
  <c r="AB1041" i="29" a="1"/>
  <c r="AB597" i="29" a="1"/>
  <c r="AB70" i="29" a="1"/>
  <c r="AB749" i="29" a="1"/>
  <c r="AB2136" i="29" a="1"/>
  <c r="AB762" i="29" a="1"/>
  <c r="AB857" i="29" a="1"/>
  <c r="AB2849" i="29" a="1"/>
  <c r="AB2916" i="29" a="1"/>
  <c r="AB3271" i="29" a="1"/>
  <c r="AB2955" i="29" a="1"/>
  <c r="AB1538" i="29" a="1"/>
  <c r="AB3113" i="29" a="1"/>
  <c r="AB634" i="29" a="1"/>
  <c r="AB373" i="29" a="1"/>
  <c r="AB24" i="29" a="1"/>
  <c r="AB43" i="29" a="1"/>
  <c r="AB3225" i="29" a="1"/>
  <c r="AB1439" i="29" a="1"/>
  <c r="AB627" i="29" a="1"/>
  <c r="AB1429" i="29" a="1"/>
  <c r="AB1409" i="29" a="1"/>
  <c r="AB1783" i="29" a="1"/>
  <c r="AB2480" i="29" a="1"/>
  <c r="AB2064" i="29" a="1"/>
  <c r="AB2073" i="29" a="1"/>
  <c r="AB908" i="29" a="1"/>
  <c r="AB2119" i="29" a="1"/>
  <c r="AB556" i="29" a="1"/>
  <c r="AB2888" i="29" a="1"/>
  <c r="AB863" i="29" a="1"/>
  <c r="AB2231" i="29" a="1"/>
  <c r="AB1861" i="29" a="1"/>
  <c r="AB2752" i="29" a="1"/>
  <c r="AB392" i="29" a="1"/>
  <c r="AB2180" i="29" a="1"/>
  <c r="AB613" i="29" a="1"/>
  <c r="AB2936" i="29" a="1"/>
  <c r="AB2786" i="29" a="1"/>
  <c r="AB1491" i="29" a="1"/>
  <c r="AB947" i="29" a="1"/>
  <c r="AB3390" i="29" a="1"/>
  <c r="AB3052" i="29" a="1"/>
  <c r="AB2475" i="29" a="1"/>
  <c r="AB3170" i="29" a="1"/>
  <c r="AB3090" i="29" a="1"/>
  <c r="AB2069" i="29" a="1"/>
  <c r="AB3484" i="29" a="1"/>
  <c r="AB341" i="29" a="1"/>
  <c r="AB3435" i="29" a="1"/>
  <c r="AB1990" i="29" a="1"/>
  <c r="AB2685" i="29" a="1"/>
  <c r="AB1860" i="29" a="1"/>
  <c r="AB457" i="29" a="1"/>
  <c r="AB1802" i="29" a="1"/>
  <c r="AB2303" i="29" a="1"/>
  <c r="AB559" i="29" a="1"/>
  <c r="AB2694" i="29" a="1"/>
  <c r="AB587" i="29" a="1"/>
  <c r="AB2814" i="29" a="1"/>
  <c r="AB1661" i="29" a="1"/>
  <c r="AB2042" i="29" a="1"/>
  <c r="AB692" i="29" a="1"/>
  <c r="AB1170" i="29" a="1"/>
  <c r="AB1057" i="29" a="1"/>
  <c r="AB864" i="29" a="1"/>
  <c r="AB649" i="29" a="1"/>
  <c r="AB892" i="29" a="1"/>
  <c r="AB2653" i="29" a="1"/>
  <c r="AB2489" i="29" a="1"/>
  <c r="AB2926" i="29" a="1"/>
  <c r="AB2176" i="29" a="1"/>
  <c r="AB3359" i="29" a="1"/>
  <c r="AB1203" i="29" a="1"/>
  <c r="AB3412" i="29" a="1"/>
  <c r="AB508" i="29" a="1"/>
  <c r="AB1831" i="29" a="1"/>
  <c r="AB3163" i="29" a="1"/>
  <c r="AB1113" i="29" a="1"/>
  <c r="AB640" i="29" a="1"/>
  <c r="AB1243" i="29" a="1"/>
  <c r="AB1729" i="29" a="1"/>
  <c r="AB1426" i="29" a="1"/>
  <c r="AB1786" i="29" a="1"/>
  <c r="AB1055" i="29" a="1"/>
  <c r="AB1453" i="29" a="1"/>
  <c r="AB3257" i="29" a="1"/>
  <c r="AB695" i="29" a="1"/>
  <c r="AB306" i="29" a="1"/>
  <c r="AB2878" i="29" a="1"/>
  <c r="AB995" i="29" a="1"/>
  <c r="AB1256" i="29" a="1"/>
  <c r="AB3221" i="29" a="1"/>
  <c r="AB612" i="29" a="1"/>
  <c r="AB38" i="29" a="1"/>
  <c r="AB1500" i="29" a="1"/>
  <c r="AB3244" i="29" a="1"/>
  <c r="AB520" i="29" a="1"/>
  <c r="AB2088" i="29" a="1"/>
  <c r="AB927" i="29" a="1"/>
  <c r="AB207" i="29" a="1"/>
  <c r="AB3272" i="29" a="1"/>
  <c r="AB2609" i="29" a="1"/>
  <c r="AB2641" i="29" a="1"/>
  <c r="AB572" i="29" a="1"/>
  <c r="AB116" i="29" a="1"/>
  <c r="AB2995" i="29" a="1"/>
  <c r="AB3490" i="29" a="1"/>
  <c r="AB1996" i="29" a="1"/>
  <c r="AB997" i="29" a="1"/>
  <c r="AB487" i="29" a="1"/>
  <c r="AB3421" i="29" a="1"/>
  <c r="AB2386" i="29" a="1"/>
  <c r="AB2867" i="29" a="1"/>
  <c r="AB2434" i="29" a="1"/>
  <c r="AB1680" i="29" a="1"/>
  <c r="AB1858" i="29" a="1"/>
  <c r="AB933" i="29" a="1"/>
  <c r="AB1725" i="29" a="1"/>
  <c r="AB1904" i="29" a="1"/>
  <c r="AB1110" i="29" a="1"/>
  <c r="AB3446" i="29" a="1"/>
  <c r="AB1701" i="29" a="1"/>
  <c r="AB1377" i="29" a="1"/>
  <c r="AB2714" i="29" a="1"/>
  <c r="AB3452" i="29" a="1"/>
  <c r="AB554" i="29" a="1"/>
  <c r="AB854" i="29" a="1"/>
  <c r="AB1129" i="29" a="1"/>
  <c r="AB2550" i="29" a="1"/>
  <c r="AB1331" i="29" a="1"/>
  <c r="AB137" i="29" a="1"/>
  <c r="AB2892" i="29" a="1"/>
  <c r="AB2196" i="29" a="1"/>
  <c r="AB1592" i="29" a="1"/>
  <c r="AB2053" i="29" a="1"/>
  <c r="AB2828" i="29" a="1"/>
  <c r="AB531" i="29" a="1"/>
  <c r="AB859" i="29" a="1"/>
  <c r="AB2110" i="29" a="1"/>
  <c r="AB2247" i="29" a="1"/>
  <c r="AB2989" i="29" a="1"/>
  <c r="AB1749" i="29" a="1"/>
  <c r="AB80" i="29" a="1"/>
  <c r="AB1198" i="29" a="1"/>
  <c r="AB3336" i="29" a="1"/>
  <c r="AB2152" i="29" a="1"/>
  <c r="AB1037" i="29" a="1"/>
  <c r="AB316" i="29" a="1"/>
  <c r="AB1623" i="29" a="1"/>
  <c r="AB1908" i="29" a="1"/>
  <c r="AB3364" i="29" a="1"/>
  <c r="AB3239" i="29" a="1"/>
  <c r="AB797" i="29" a="1"/>
  <c r="AB2200" i="29" a="1"/>
  <c r="AB462" i="29" a="1"/>
  <c r="AB1494" i="29" a="1"/>
  <c r="AB3064" i="29" a="1"/>
  <c r="AB121" i="29" a="1"/>
  <c r="AB1906" i="29" a="1"/>
  <c r="AB1888" i="29" a="1"/>
  <c r="AB3148" i="29" a="1"/>
  <c r="AB1552" i="29" a="1"/>
  <c r="AB2437" i="29" a="1"/>
  <c r="AB3381" i="29" a="1"/>
  <c r="AB1104" i="29" a="1"/>
  <c r="AB384" i="29" a="1"/>
  <c r="AB3266" i="29" a="1"/>
  <c r="AB1604" i="29" a="1"/>
  <c r="AB2648" i="29" a="1"/>
  <c r="AB3343" i="29" a="1"/>
  <c r="AB2289" i="29" a="1"/>
  <c r="AB3406" i="29" a="1"/>
  <c r="AB1830" i="29" a="1"/>
  <c r="AB2817" i="29" a="1"/>
  <c r="AB2211" i="29" a="1"/>
  <c r="AB580" i="29" a="1"/>
  <c r="AB229" i="29" a="1"/>
  <c r="AB741" i="29" a="1"/>
  <c r="AB1277" i="29" a="1"/>
  <c r="AB3077" i="29" a="1"/>
  <c r="AB386" i="29" a="1"/>
  <c r="AB198" i="29" a="1"/>
  <c r="AB1774" i="29" a="1"/>
  <c r="AB1564" i="29" a="1"/>
  <c r="AB530" i="29" a="1"/>
  <c r="AB1159" i="29" a="1"/>
  <c r="AB3354" i="29" a="1"/>
  <c r="AB2193" i="29" a="1"/>
  <c r="AB2784" i="29" a="1"/>
  <c r="AB2354" i="29" a="1"/>
  <c r="AB888" i="29" a="1"/>
  <c r="AB1841" i="29" a="1"/>
  <c r="AB436" i="29" a="1"/>
  <c r="AB2316" i="29" a="1"/>
  <c r="AB3049" i="29" a="1"/>
  <c r="AB2153" i="29" a="1"/>
  <c r="AB1007" i="29" a="1"/>
  <c r="AB3482" i="29" a="1"/>
  <c r="AB512" i="29" a="1"/>
  <c r="AB2701" i="29" a="1"/>
  <c r="AB820" i="29" a="1"/>
  <c r="AB1149" i="29" a="1"/>
  <c r="AB2898" i="29" a="1"/>
  <c r="AB2832" i="29" a="1"/>
  <c r="AB800" i="29" a="1"/>
  <c r="AB2435" i="29" a="1"/>
  <c r="AB364" i="29" a="1"/>
  <c r="AB1464" i="29" a="1"/>
  <c r="AB3261" i="29" a="1"/>
  <c r="AB1324" i="29" a="1"/>
  <c r="AB3326" i="29" a="1"/>
  <c r="AB3181" i="29" a="1"/>
  <c r="AB1473" i="29" a="1"/>
  <c r="AB2556" i="29" a="1"/>
  <c r="AB1419" i="29" a="1"/>
  <c r="AB1441" i="29" a="1"/>
  <c r="AB2103" i="29" a="1"/>
  <c r="AB1665" i="29" a="1"/>
  <c r="AB56" i="29" a="1"/>
  <c r="AB3270" i="29" a="1"/>
  <c r="AB294" i="29" a="1"/>
  <c r="AB3304" i="29" a="1"/>
  <c r="AB848" i="29" a="1"/>
  <c r="AB958" i="29" a="1"/>
  <c r="AB639" i="29" a="1"/>
  <c r="AB3253" i="29" a="1"/>
  <c r="AB3168" i="29" a="1"/>
  <c r="AB494" i="29" a="1"/>
  <c r="AB3055" i="29" a="1"/>
  <c r="AB1737" i="29" a="1"/>
  <c r="AB2582" i="29" a="1"/>
  <c r="AB1746" i="29" a="1"/>
  <c r="AB2012" i="29" a="1"/>
  <c r="AB3394" i="29" a="1"/>
  <c r="AB571" i="29" a="1"/>
  <c r="AB3084" i="29" a="1"/>
  <c r="AB651" i="29" a="1"/>
  <c r="AB807" i="29" a="1"/>
  <c r="AB3317" i="29" a="1"/>
  <c r="AB2089" i="29" a="1"/>
  <c r="AB2131" i="29" a="1"/>
  <c r="AB3044" i="29" a="1"/>
  <c r="AB1117" i="29" a="1"/>
  <c r="AB2919" i="29" a="1"/>
  <c r="AB605" i="29" a="1"/>
  <c r="AB2284" i="29" a="1"/>
  <c r="AB1520" i="29" a="1"/>
  <c r="AB631" i="29" a="1"/>
  <c r="AB2676" i="29" a="1"/>
  <c r="AB3296" i="29" a="1"/>
  <c r="AB1655" i="29" a="1"/>
  <c r="AB823" i="29" a="1"/>
  <c r="AB195" i="29" a="1"/>
  <c r="AB2080" i="29" a="1"/>
  <c r="AB110" i="29" a="1"/>
  <c r="AB1357" i="29" a="1"/>
  <c r="AB1242" i="29" a="1"/>
  <c r="AB3120" i="29" a="1"/>
  <c r="AB2553" i="29" a="1"/>
  <c r="AB2132" i="29" a="1"/>
  <c r="AB2474" i="29" a="1"/>
  <c r="AB3455" i="29" a="1"/>
  <c r="AB727" i="29" a="1"/>
  <c r="AB3462" i="29" a="1"/>
  <c r="AB433" i="29" a="1"/>
  <c r="AB2019" i="29" a="1"/>
  <c r="AB2573" i="29" a="1"/>
  <c r="AB202" i="29" a="1"/>
  <c r="AB147" i="29" a="1"/>
  <c r="AB3004" i="29" a="1"/>
  <c r="AB3235" i="29" a="1"/>
  <c r="AB3191" i="29" a="1"/>
  <c r="AB2619" i="29" a="1"/>
  <c r="AB3387" i="29" a="1"/>
  <c r="AB475" i="29" a="1"/>
  <c r="AB2113" i="29" a="1"/>
  <c r="AB1265" i="29" a="1"/>
  <c r="AB1068" i="29" a="1"/>
  <c r="AB178" i="29" a="1"/>
  <c r="AB3243" i="29" a="1"/>
  <c r="AB838" i="29" a="1"/>
  <c r="AB1549" i="29" a="1"/>
  <c r="AB1208" i="29" a="1"/>
  <c r="AB846" i="29" a="1"/>
  <c r="AB37" i="29" a="1"/>
  <c r="AB645" i="29" a="1"/>
  <c r="AB1056" i="29" a="1"/>
  <c r="AB2524" i="29" a="1"/>
  <c r="AB993" i="29" a="1"/>
  <c r="AB332" i="29" a="1"/>
  <c r="AB1502" i="29" a="1"/>
  <c r="AB1819" i="29" a="1"/>
  <c r="AB2503" i="29" a="1"/>
  <c r="AB2171" i="29" a="1"/>
  <c r="AB3205" i="29" a="1"/>
  <c r="AB2413" i="29" a="1"/>
  <c r="AB1215" i="29" a="1"/>
  <c r="AB245" i="29" a="1"/>
  <c r="AB3331" i="29" a="1"/>
  <c r="AB1146" i="29" a="1"/>
  <c r="AB2457" i="29" a="1"/>
  <c r="AB664" i="29" a="1"/>
  <c r="AB1176" i="29" a="1"/>
  <c r="AB1206" i="29" a="1"/>
  <c r="AB1408" i="29" a="1"/>
  <c r="AB2693" i="29" a="1"/>
  <c r="AB870" i="29" a="1"/>
  <c r="AB13" i="29" a="1"/>
  <c r="AB3236" i="29" a="1"/>
  <c r="AB1227" i="29" a="1"/>
  <c r="AB1514" i="29" a="1"/>
  <c r="AB3059" i="29" a="1"/>
  <c r="AB3495" i="29" a="1"/>
  <c r="AB3081" i="29" a="1"/>
  <c r="AB244" i="29" a="1"/>
  <c r="AB3352" i="29" a="1"/>
  <c r="AB589" i="29" a="1"/>
  <c r="AB2957" i="29" a="1"/>
  <c r="AB2972" i="29" a="1"/>
  <c r="AB2924" i="29" a="1"/>
  <c r="AB637" i="29" a="1"/>
  <c r="AB2298" i="29" a="1"/>
  <c r="AB1736" i="29" a="1"/>
  <c r="AB2900" i="29" a="1"/>
  <c r="AB2890" i="29" a="1"/>
  <c r="AB755" i="29" a="1"/>
  <c r="AB2591" i="29" a="1"/>
  <c r="AB2452" i="29" a="1"/>
  <c r="AB2502" i="29" a="1"/>
  <c r="AB2093" i="29" a="1"/>
  <c r="AB2438" i="29" a="1"/>
  <c r="AB665" i="29" a="1"/>
  <c r="AB985" i="29" a="1"/>
  <c r="AB765" i="29" a="1"/>
  <c r="AB3311" i="29" a="1"/>
  <c r="AB2466" i="29" a="1"/>
  <c r="AB1812" i="29" a="1"/>
  <c r="AB801" i="29" a="1"/>
  <c r="AB2998" i="29" a="1"/>
  <c r="AB2098" i="29" a="1"/>
  <c r="AB1730" i="29" a="1"/>
  <c r="AB1310" i="29" a="1"/>
  <c r="AB1118" i="29" a="1"/>
  <c r="AB2417" i="29" a="1"/>
  <c r="AB2569" i="29" a="1"/>
  <c r="AB2546" i="29" a="1"/>
  <c r="AB626" i="29" a="1"/>
  <c r="AB1337" i="29" a="1"/>
  <c r="AB2876" i="29" a="1"/>
  <c r="AB269" i="29" a="1"/>
  <c r="AB2374" i="29" a="1"/>
  <c r="AB610" i="29" a="1"/>
  <c r="AB1855" i="29" a="1"/>
  <c r="AB3310" i="29" a="1"/>
  <c r="AB1415" i="29" a="1"/>
  <c r="AB3431" i="29" a="1"/>
  <c r="AB1894" i="29" a="1"/>
  <c r="AB1536" i="29" a="1"/>
  <c r="AB1629" i="29" a="1"/>
  <c r="AB623" i="29" a="1"/>
  <c r="AB1885" i="29" a="1"/>
  <c r="AB814" i="29" a="1"/>
  <c r="AB3400" i="29" a="1"/>
  <c r="AB2311" i="29" a="1"/>
  <c r="AB2135" i="29" a="1"/>
  <c r="AB2219" i="29" a="1"/>
  <c r="AB3109" i="29" a="1"/>
  <c r="AB539" i="29" a="1"/>
  <c r="AB1621" i="29" a="1"/>
  <c r="AB82" i="29" a="1"/>
  <c r="AB2938" i="29" a="1"/>
  <c r="AB2781" i="29" a="1"/>
  <c r="AB2956" i="29" a="1"/>
  <c r="AB1982" i="29" a="1"/>
  <c r="AB1066" i="29" a="1"/>
  <c r="AB679" i="29" a="1"/>
  <c r="AB2455" i="29" a="1"/>
  <c r="AB266" i="29" a="1"/>
  <c r="AB1610" i="29" a="1"/>
  <c r="AB1891" i="29" a="1"/>
  <c r="AB2816" i="29" a="1"/>
  <c r="AB1981" i="29" a="1"/>
  <c r="AB849" i="29" a="1"/>
  <c r="AB1376" i="29" a="1"/>
  <c r="AB403" i="29" a="1"/>
  <c r="AB3086" i="29" a="1"/>
  <c r="AB292" i="29" a="1"/>
  <c r="AB2425" i="29" a="1"/>
  <c r="AB2244" i="29" a="1"/>
  <c r="AB326" i="29" a="1"/>
  <c r="AB914" i="29" a="1"/>
  <c r="AB2519" i="29" a="1"/>
  <c r="AB3309" i="29" a="1"/>
  <c r="AB2581" i="29" a="1"/>
  <c r="AB2901" i="29" a="1"/>
  <c r="AB3429" i="29" a="1"/>
  <c r="AB2539" i="29" a="1"/>
  <c r="AB684" i="29" a="1"/>
  <c r="AB2742" i="29" a="1"/>
  <c r="AB1965" i="29" a="1"/>
  <c r="AB3369" i="29" a="1"/>
  <c r="AB241" i="29" a="1"/>
  <c r="AB1254" i="29" a="1"/>
  <c r="AB2047" i="29" a="1"/>
  <c r="AB682" i="29" a="1"/>
  <c r="AB3459" i="29" a="1"/>
  <c r="AB2206" i="29" a="1"/>
  <c r="AB3230" i="29" a="1"/>
  <c r="AB2377" i="29" a="1"/>
  <c r="AB1476" i="29" a="1"/>
  <c r="AB787" i="29" a="1"/>
  <c r="AB2317" i="29" a="1"/>
  <c r="AB2567" i="29" a="1"/>
  <c r="AB2629" i="29" a="1"/>
  <c r="AB264" i="29" a="1"/>
  <c r="AB264" i="29" l="1"/>
  <c r="B264" i="29" s="1"/>
  <c r="A264" i="29" s="1"/>
  <c r="AB2629" i="29"/>
  <c r="B2629" i="29" s="1"/>
  <c r="A2629" i="29" s="1"/>
  <c r="AB2567" i="29"/>
  <c r="B2567" i="29" s="1"/>
  <c r="A2567" i="29" s="1"/>
  <c r="AB2317" i="29"/>
  <c r="B2317" i="29" s="1"/>
  <c r="A2317" i="29" s="1"/>
  <c r="AB787" i="29"/>
  <c r="B787" i="29" s="1"/>
  <c r="A787" i="29" s="1"/>
  <c r="AB1476" i="29"/>
  <c r="B1476" i="29" s="1"/>
  <c r="A1476" i="29" s="1"/>
  <c r="AB2377" i="29"/>
  <c r="B2377" i="29" s="1"/>
  <c r="A2377" i="29" s="1"/>
  <c r="AB3230" i="29"/>
  <c r="B3230" i="29" s="1"/>
  <c r="A3230" i="29" s="1"/>
  <c r="AB2206" i="29"/>
  <c r="B2206" i="29" s="1"/>
  <c r="A2206" i="29" s="1"/>
  <c r="AB3459" i="29"/>
  <c r="B3459" i="29" s="1"/>
  <c r="A3459" i="29" s="1"/>
  <c r="AB682" i="29"/>
  <c r="B682" i="29" s="1"/>
  <c r="A682" i="29" s="1"/>
  <c r="AB2047" i="29"/>
  <c r="B2047" i="29" s="1"/>
  <c r="A2047" i="29" s="1"/>
  <c r="AB1254" i="29"/>
  <c r="B1254" i="29" s="1"/>
  <c r="A1254" i="29" s="1"/>
  <c r="AB241" i="29"/>
  <c r="B241" i="29" s="1"/>
  <c r="A241" i="29" s="1"/>
  <c r="AB3369" i="29"/>
  <c r="B3369" i="29" s="1"/>
  <c r="A3369" i="29" s="1"/>
  <c r="AB1965" i="29"/>
  <c r="B1965" i="29" s="1"/>
  <c r="A1965" i="29" s="1"/>
  <c r="AB2742" i="29"/>
  <c r="B2742" i="29" s="1"/>
  <c r="A2742" i="29" s="1"/>
  <c r="AB684" i="29"/>
  <c r="B684" i="29" s="1"/>
  <c r="A684" i="29" s="1"/>
  <c r="AB2539" i="29"/>
  <c r="B2539" i="29" s="1"/>
  <c r="A2539" i="29" s="1"/>
  <c r="AB3429" i="29"/>
  <c r="B3429" i="29" s="1"/>
  <c r="A3429" i="29" s="1"/>
  <c r="AB2901" i="29"/>
  <c r="B2901" i="29" s="1"/>
  <c r="A2901" i="29" s="1"/>
  <c r="AB2581" i="29"/>
  <c r="B2581" i="29" s="1"/>
  <c r="A2581" i="29" s="1"/>
  <c r="AB3309" i="29"/>
  <c r="B3309" i="29" s="1"/>
  <c r="A3309" i="29" s="1"/>
  <c r="AB2519" i="29"/>
  <c r="B2519" i="29" s="1"/>
  <c r="A2519" i="29" s="1"/>
  <c r="AB914" i="29"/>
  <c r="B914" i="29" s="1"/>
  <c r="A914" i="29" s="1"/>
  <c r="AB326" i="29"/>
  <c r="B326" i="29" s="1"/>
  <c r="A326" i="29" s="1"/>
  <c r="AB2244" i="29"/>
  <c r="B2244" i="29" s="1"/>
  <c r="A2244" i="29" s="1"/>
  <c r="AB2425" i="29"/>
  <c r="B2425" i="29" s="1"/>
  <c r="A2425" i="29" s="1"/>
  <c r="AB292" i="29"/>
  <c r="B292" i="29" s="1"/>
  <c r="A292" i="29" s="1"/>
  <c r="AB3086" i="29"/>
  <c r="B3086" i="29" s="1"/>
  <c r="A3086" i="29" s="1"/>
  <c r="AB403" i="29"/>
  <c r="B403" i="29" s="1"/>
  <c r="A403" i="29" s="1"/>
  <c r="AB1376" i="29"/>
  <c r="B1376" i="29" s="1"/>
  <c r="A1376" i="29" s="1"/>
  <c r="AB849" i="29"/>
  <c r="B849" i="29" s="1"/>
  <c r="A849" i="29" s="1"/>
  <c r="AB1981" i="29"/>
  <c r="B1981" i="29" s="1"/>
  <c r="A1981" i="29" s="1"/>
  <c r="AB2816" i="29"/>
  <c r="B2816" i="29" s="1"/>
  <c r="A2816" i="29" s="1"/>
  <c r="AB1891" i="29"/>
  <c r="B1891" i="29" s="1"/>
  <c r="A1891" i="29" s="1"/>
  <c r="AB1610" i="29"/>
  <c r="B1610" i="29" s="1"/>
  <c r="A1610" i="29" s="1"/>
  <c r="AB266" i="29"/>
  <c r="B266" i="29" s="1"/>
  <c r="A266" i="29" s="1"/>
  <c r="AB2455" i="29"/>
  <c r="B2455" i="29" s="1"/>
  <c r="A2455" i="29" s="1"/>
  <c r="AB679" i="29"/>
  <c r="B679" i="29" s="1"/>
  <c r="A679" i="29" s="1"/>
  <c r="AB1066" i="29"/>
  <c r="B1066" i="29" s="1"/>
  <c r="A1066" i="29" s="1"/>
  <c r="AB1982" i="29"/>
  <c r="B1982" i="29" s="1"/>
  <c r="A1982" i="29" s="1"/>
  <c r="AB2956" i="29"/>
  <c r="B2956" i="29" s="1"/>
  <c r="A2956" i="29" s="1"/>
  <c r="AB2781" i="29"/>
  <c r="B2781" i="29" s="1"/>
  <c r="A2781" i="29" s="1"/>
  <c r="AB2938" i="29"/>
  <c r="B2938" i="29" s="1"/>
  <c r="A2938" i="29" s="1"/>
  <c r="AB82" i="29"/>
  <c r="B82" i="29" s="1"/>
  <c r="A82" i="29" s="1"/>
  <c r="AB1621" i="29"/>
  <c r="B1621" i="29" s="1"/>
  <c r="A1621" i="29" s="1"/>
  <c r="AB539" i="29"/>
  <c r="B539" i="29" s="1"/>
  <c r="A539" i="29" s="1"/>
  <c r="AB3109" i="29"/>
  <c r="B3109" i="29" s="1"/>
  <c r="A3109" i="29" s="1"/>
  <c r="AB2219" i="29"/>
  <c r="B2219" i="29" s="1"/>
  <c r="A2219" i="29" s="1"/>
  <c r="AB2135" i="29"/>
  <c r="B2135" i="29" s="1"/>
  <c r="A2135" i="29" s="1"/>
  <c r="AB2311" i="29"/>
  <c r="B2311" i="29" s="1"/>
  <c r="A2311" i="29" s="1"/>
  <c r="AB3400" i="29"/>
  <c r="B3400" i="29" s="1"/>
  <c r="A3400" i="29" s="1"/>
  <c r="AB814" i="29"/>
  <c r="B814" i="29" s="1"/>
  <c r="A814" i="29" s="1"/>
  <c r="AB1885" i="29"/>
  <c r="B1885" i="29" s="1"/>
  <c r="A1885" i="29" s="1"/>
  <c r="AB623" i="29"/>
  <c r="B623" i="29" s="1"/>
  <c r="A623" i="29" s="1"/>
  <c r="AB1629" i="29"/>
  <c r="B1629" i="29" s="1"/>
  <c r="A1629" i="29" s="1"/>
  <c r="AB1536" i="29"/>
  <c r="B1536" i="29" s="1"/>
  <c r="A1536" i="29" s="1"/>
  <c r="AB1894" i="29"/>
  <c r="B1894" i="29" s="1"/>
  <c r="A1894" i="29" s="1"/>
  <c r="AB3431" i="29"/>
  <c r="B3431" i="29" s="1"/>
  <c r="A3431" i="29" s="1"/>
  <c r="AB1415" i="29"/>
  <c r="B1415" i="29" s="1"/>
  <c r="A1415" i="29" s="1"/>
  <c r="AB3310" i="29"/>
  <c r="B3310" i="29" s="1"/>
  <c r="A3310" i="29" s="1"/>
  <c r="AB1855" i="29"/>
  <c r="B1855" i="29" s="1"/>
  <c r="A1855" i="29" s="1"/>
  <c r="AB610" i="29"/>
  <c r="B610" i="29" s="1"/>
  <c r="A610" i="29" s="1"/>
  <c r="AB2374" i="29"/>
  <c r="B2374" i="29" s="1"/>
  <c r="A2374" i="29" s="1"/>
  <c r="AB269" i="29"/>
  <c r="B269" i="29" s="1"/>
  <c r="A269" i="29" s="1"/>
  <c r="AB2876" i="29"/>
  <c r="B2876" i="29" s="1"/>
  <c r="A2876" i="29" s="1"/>
  <c r="AB1337" i="29"/>
  <c r="B1337" i="29" s="1"/>
  <c r="A1337" i="29" s="1"/>
  <c r="AB626" i="29"/>
  <c r="B626" i="29" s="1"/>
  <c r="A626" i="29" s="1"/>
  <c r="AB2546" i="29"/>
  <c r="B2546" i="29" s="1"/>
  <c r="A2546" i="29" s="1"/>
  <c r="AB2569" i="29"/>
  <c r="B2569" i="29" s="1"/>
  <c r="A2569" i="29" s="1"/>
  <c r="AB2417" i="29"/>
  <c r="B2417" i="29" s="1"/>
  <c r="A2417" i="29" s="1"/>
  <c r="AB1118" i="29"/>
  <c r="B1118" i="29" s="1"/>
  <c r="A1118" i="29" s="1"/>
  <c r="AB1310" i="29"/>
  <c r="B1310" i="29" s="1"/>
  <c r="A1310" i="29" s="1"/>
  <c r="AB1730" i="29"/>
  <c r="B1730" i="29" s="1"/>
  <c r="A1730" i="29" s="1"/>
  <c r="AB2098" i="29"/>
  <c r="B2098" i="29" s="1"/>
  <c r="A2098" i="29" s="1"/>
  <c r="AB2998" i="29"/>
  <c r="B2998" i="29" s="1"/>
  <c r="A2998" i="29" s="1"/>
  <c r="AB801" i="29"/>
  <c r="B801" i="29" s="1"/>
  <c r="A801" i="29" s="1"/>
  <c r="AB1812" i="29"/>
  <c r="B1812" i="29" s="1"/>
  <c r="A1812" i="29" s="1"/>
  <c r="AB2466" i="29"/>
  <c r="B2466" i="29" s="1"/>
  <c r="A2466" i="29" s="1"/>
  <c r="AB3311" i="29"/>
  <c r="B3311" i="29" s="1"/>
  <c r="A3311" i="29" s="1"/>
  <c r="AB765" i="29"/>
  <c r="B765" i="29" s="1"/>
  <c r="A765" i="29" s="1"/>
  <c r="AB985" i="29"/>
  <c r="B985" i="29" s="1"/>
  <c r="A985" i="29" s="1"/>
  <c r="AB665" i="29"/>
  <c r="B665" i="29" s="1"/>
  <c r="A665" i="29" s="1"/>
  <c r="AB2438" i="29"/>
  <c r="B2438" i="29" s="1"/>
  <c r="A2438" i="29" s="1"/>
  <c r="AB2093" i="29"/>
  <c r="B2093" i="29" s="1"/>
  <c r="A2093" i="29" s="1"/>
  <c r="AB2502" i="29"/>
  <c r="B2502" i="29" s="1"/>
  <c r="A2502" i="29" s="1"/>
  <c r="AB2452" i="29"/>
  <c r="B2452" i="29" s="1"/>
  <c r="A2452" i="29" s="1"/>
  <c r="AB2591" i="29"/>
  <c r="B2591" i="29" s="1"/>
  <c r="A2591" i="29" s="1"/>
  <c r="AB755" i="29"/>
  <c r="B755" i="29" s="1"/>
  <c r="A755" i="29" s="1"/>
  <c r="AB2890" i="29"/>
  <c r="B2890" i="29" s="1"/>
  <c r="A2890" i="29" s="1"/>
  <c r="AB2900" i="29"/>
  <c r="B2900" i="29" s="1"/>
  <c r="A2900" i="29" s="1"/>
  <c r="AB1736" i="29"/>
  <c r="B1736" i="29" s="1"/>
  <c r="A1736" i="29" s="1"/>
  <c r="AB2298" i="29"/>
  <c r="B2298" i="29" s="1"/>
  <c r="A2298" i="29" s="1"/>
  <c r="AB637" i="29"/>
  <c r="B637" i="29" s="1"/>
  <c r="A637" i="29" s="1"/>
  <c r="AB2924" i="29"/>
  <c r="B2924" i="29" s="1"/>
  <c r="A2924" i="29" s="1"/>
  <c r="AB2972" i="29"/>
  <c r="B2972" i="29" s="1"/>
  <c r="A2972" i="29" s="1"/>
  <c r="AB2957" i="29"/>
  <c r="B2957" i="29" s="1"/>
  <c r="A2957" i="29" s="1"/>
  <c r="AB589" i="29"/>
  <c r="B589" i="29" s="1"/>
  <c r="A589" i="29" s="1"/>
  <c r="AB3352" i="29"/>
  <c r="B3352" i="29" s="1"/>
  <c r="A3352" i="29" s="1"/>
  <c r="AB244" i="29"/>
  <c r="B244" i="29" s="1"/>
  <c r="A244" i="29" s="1"/>
  <c r="AB3081" i="29"/>
  <c r="B3081" i="29" s="1"/>
  <c r="A3081" i="29" s="1"/>
  <c r="AB3495" i="29"/>
  <c r="B3495" i="29" s="1"/>
  <c r="A3495" i="29" s="1"/>
  <c r="AB3059" i="29"/>
  <c r="B3059" i="29" s="1"/>
  <c r="A3059" i="29" s="1"/>
  <c r="AB1514" i="29"/>
  <c r="B1514" i="29" s="1"/>
  <c r="A1514" i="29" s="1"/>
  <c r="AB1227" i="29"/>
  <c r="B1227" i="29" s="1"/>
  <c r="A1227" i="29" s="1"/>
  <c r="AB3236" i="29"/>
  <c r="B3236" i="29" s="1"/>
  <c r="A3236" i="29" s="1"/>
  <c r="AB13" i="29"/>
  <c r="B13" i="29" s="1"/>
  <c r="A13" i="29" s="1"/>
  <c r="AB870" i="29"/>
  <c r="B870" i="29" s="1"/>
  <c r="A870" i="29" s="1"/>
  <c r="AB2693" i="29"/>
  <c r="B2693" i="29" s="1"/>
  <c r="A2693" i="29" s="1"/>
  <c r="AB1408" i="29"/>
  <c r="B1408" i="29" s="1"/>
  <c r="A1408" i="29" s="1"/>
  <c r="AB1206" i="29"/>
  <c r="B1206" i="29" s="1"/>
  <c r="A1206" i="29" s="1"/>
  <c r="AB1176" i="29"/>
  <c r="B1176" i="29" s="1"/>
  <c r="A1176" i="29" s="1"/>
  <c r="AB664" i="29"/>
  <c r="B664" i="29" s="1"/>
  <c r="A664" i="29" s="1"/>
  <c r="AB2457" i="29"/>
  <c r="B2457" i="29" s="1"/>
  <c r="A2457" i="29" s="1"/>
  <c r="AB1146" i="29"/>
  <c r="B1146" i="29" s="1"/>
  <c r="A1146" i="29" s="1"/>
  <c r="AB3331" i="29"/>
  <c r="B3331" i="29" s="1"/>
  <c r="A3331" i="29" s="1"/>
  <c r="AB245" i="29"/>
  <c r="B245" i="29" s="1"/>
  <c r="A245" i="29" s="1"/>
  <c r="AB1215" i="29"/>
  <c r="B1215" i="29" s="1"/>
  <c r="A1215" i="29" s="1"/>
  <c r="AB2413" i="29"/>
  <c r="B2413" i="29" s="1"/>
  <c r="A2413" i="29" s="1"/>
  <c r="AB3205" i="29"/>
  <c r="B3205" i="29" s="1"/>
  <c r="A3205" i="29" s="1"/>
  <c r="AB2171" i="29"/>
  <c r="B2171" i="29" s="1"/>
  <c r="A2171" i="29" s="1"/>
  <c r="AB2503" i="29"/>
  <c r="B2503" i="29" s="1"/>
  <c r="A2503" i="29" s="1"/>
  <c r="AB1819" i="29"/>
  <c r="B1819" i="29" s="1"/>
  <c r="A1819" i="29" s="1"/>
  <c r="AB1502" i="29"/>
  <c r="B1502" i="29" s="1"/>
  <c r="A1502" i="29" s="1"/>
  <c r="AB332" i="29"/>
  <c r="B332" i="29" s="1"/>
  <c r="A332" i="29" s="1"/>
  <c r="AB993" i="29"/>
  <c r="B993" i="29" s="1"/>
  <c r="A993" i="29" s="1"/>
  <c r="AB2524" i="29"/>
  <c r="B2524" i="29" s="1"/>
  <c r="A2524" i="29" s="1"/>
  <c r="AB1056" i="29"/>
  <c r="B1056" i="29" s="1"/>
  <c r="A1056" i="29" s="1"/>
  <c r="AB645" i="29"/>
  <c r="B645" i="29" s="1"/>
  <c r="A645" i="29" s="1"/>
  <c r="AB37" i="29"/>
  <c r="B37" i="29" s="1"/>
  <c r="A37" i="29" s="1"/>
  <c r="AB846" i="29"/>
  <c r="B846" i="29" s="1"/>
  <c r="A846" i="29" s="1"/>
  <c r="AB1208" i="29"/>
  <c r="B1208" i="29" s="1"/>
  <c r="A1208" i="29" s="1"/>
  <c r="AB1549" i="29"/>
  <c r="B1549" i="29" s="1"/>
  <c r="A1549" i="29" s="1"/>
  <c r="AB838" i="29"/>
  <c r="B838" i="29" s="1"/>
  <c r="A838" i="29" s="1"/>
  <c r="AB3243" i="29"/>
  <c r="B3243" i="29" s="1"/>
  <c r="A3243" i="29" s="1"/>
  <c r="AB178" i="29"/>
  <c r="B178" i="29" s="1"/>
  <c r="A178" i="29" s="1"/>
  <c r="AB1068" i="29"/>
  <c r="B1068" i="29" s="1"/>
  <c r="A1068" i="29" s="1"/>
  <c r="AB1265" i="29"/>
  <c r="B1265" i="29" s="1"/>
  <c r="A1265" i="29" s="1"/>
  <c r="AB2113" i="29"/>
  <c r="B2113" i="29" s="1"/>
  <c r="A2113" i="29" s="1"/>
  <c r="AB475" i="29"/>
  <c r="B475" i="29" s="1"/>
  <c r="A475" i="29" s="1"/>
  <c r="AB3387" i="29"/>
  <c r="B3387" i="29" s="1"/>
  <c r="A3387" i="29" s="1"/>
  <c r="AB2619" i="29"/>
  <c r="B2619" i="29" s="1"/>
  <c r="A2619" i="29" s="1"/>
  <c r="AB3191" i="29"/>
  <c r="B3191" i="29" s="1"/>
  <c r="A3191" i="29" s="1"/>
  <c r="AB3235" i="29"/>
  <c r="B3235" i="29" s="1"/>
  <c r="A3235" i="29" s="1"/>
  <c r="AB3004" i="29"/>
  <c r="B3004" i="29" s="1"/>
  <c r="A3004" i="29" s="1"/>
  <c r="AB147" i="29"/>
  <c r="B147" i="29" s="1"/>
  <c r="A147" i="29" s="1"/>
  <c r="AB202" i="29"/>
  <c r="B202" i="29" s="1"/>
  <c r="A202" i="29" s="1"/>
  <c r="AB2573" i="29"/>
  <c r="B2573" i="29" s="1"/>
  <c r="A2573" i="29" s="1"/>
  <c r="AB2019" i="29"/>
  <c r="B2019" i="29" s="1"/>
  <c r="A2019" i="29" s="1"/>
  <c r="AB433" i="29"/>
  <c r="B433" i="29" s="1"/>
  <c r="A433" i="29" s="1"/>
  <c r="AB3462" i="29"/>
  <c r="B3462" i="29" s="1"/>
  <c r="A3462" i="29" s="1"/>
  <c r="AB727" i="29"/>
  <c r="B727" i="29" s="1"/>
  <c r="A727" i="29" s="1"/>
  <c r="AB3455" i="29"/>
  <c r="B3455" i="29" s="1"/>
  <c r="A3455" i="29" s="1"/>
  <c r="AB2474" i="29"/>
  <c r="B2474" i="29" s="1"/>
  <c r="A2474" i="29" s="1"/>
  <c r="AB2132" i="29"/>
  <c r="B2132" i="29" s="1"/>
  <c r="A2132" i="29" s="1"/>
  <c r="AB2553" i="29"/>
  <c r="B2553" i="29" s="1"/>
  <c r="A2553" i="29" s="1"/>
  <c r="AB3120" i="29"/>
  <c r="B3120" i="29" s="1"/>
  <c r="A3120" i="29" s="1"/>
  <c r="AB1242" i="29"/>
  <c r="B1242" i="29" s="1"/>
  <c r="A1242" i="29" s="1"/>
  <c r="AB1357" i="29"/>
  <c r="B1357" i="29" s="1"/>
  <c r="A1357" i="29" s="1"/>
  <c r="AB110" i="29"/>
  <c r="B110" i="29" s="1"/>
  <c r="A110" i="29" s="1"/>
  <c r="AB2080" i="29"/>
  <c r="B2080" i="29" s="1"/>
  <c r="A2080" i="29" s="1"/>
  <c r="AB195" i="29"/>
  <c r="B195" i="29" s="1"/>
  <c r="A195" i="29" s="1"/>
  <c r="AB823" i="29"/>
  <c r="B823" i="29" s="1"/>
  <c r="A823" i="29" s="1"/>
  <c r="AB1655" i="29"/>
  <c r="B1655" i="29" s="1"/>
  <c r="A1655" i="29" s="1"/>
  <c r="AB3296" i="29"/>
  <c r="B3296" i="29" s="1"/>
  <c r="A3296" i="29" s="1"/>
  <c r="AB2676" i="29"/>
  <c r="B2676" i="29" s="1"/>
  <c r="A2676" i="29" s="1"/>
  <c r="AB631" i="29"/>
  <c r="B631" i="29" s="1"/>
  <c r="A631" i="29" s="1"/>
  <c r="AB1520" i="29"/>
  <c r="B1520" i="29" s="1"/>
  <c r="A1520" i="29" s="1"/>
  <c r="AB2284" i="29"/>
  <c r="B2284" i="29" s="1"/>
  <c r="A2284" i="29" s="1"/>
  <c r="AB605" i="29"/>
  <c r="B605" i="29" s="1"/>
  <c r="A605" i="29" s="1"/>
  <c r="AB2919" i="29"/>
  <c r="B2919" i="29" s="1"/>
  <c r="A2919" i="29" s="1"/>
  <c r="AB1117" i="29"/>
  <c r="B1117" i="29" s="1"/>
  <c r="A1117" i="29" s="1"/>
  <c r="AB3044" i="29"/>
  <c r="B3044" i="29" s="1"/>
  <c r="A3044" i="29" s="1"/>
  <c r="AB2131" i="29"/>
  <c r="B2131" i="29" s="1"/>
  <c r="A2131" i="29" s="1"/>
  <c r="AB2089" i="29"/>
  <c r="B2089" i="29" s="1"/>
  <c r="A2089" i="29" s="1"/>
  <c r="AB3317" i="29"/>
  <c r="B3317" i="29" s="1"/>
  <c r="A3317" i="29" s="1"/>
  <c r="AB807" i="29"/>
  <c r="B807" i="29" s="1"/>
  <c r="A807" i="29" s="1"/>
  <c r="AB651" i="29"/>
  <c r="B651" i="29" s="1"/>
  <c r="A651" i="29" s="1"/>
  <c r="AB3084" i="29"/>
  <c r="B3084" i="29" s="1"/>
  <c r="A3084" i="29" s="1"/>
  <c r="AB571" i="29"/>
  <c r="B571" i="29" s="1"/>
  <c r="A571" i="29" s="1"/>
  <c r="AB3394" i="29"/>
  <c r="B3394" i="29" s="1"/>
  <c r="A3394" i="29" s="1"/>
  <c r="AB2012" i="29"/>
  <c r="B2012" i="29" s="1"/>
  <c r="A2012" i="29" s="1"/>
  <c r="AB1746" i="29"/>
  <c r="B1746" i="29" s="1"/>
  <c r="A1746" i="29" s="1"/>
  <c r="AB2582" i="29"/>
  <c r="B2582" i="29" s="1"/>
  <c r="A2582" i="29" s="1"/>
  <c r="AB1737" i="29"/>
  <c r="B1737" i="29" s="1"/>
  <c r="A1737" i="29" s="1"/>
  <c r="AB3055" i="29"/>
  <c r="B3055" i="29" s="1"/>
  <c r="A3055" i="29" s="1"/>
  <c r="AB494" i="29"/>
  <c r="B494" i="29" s="1"/>
  <c r="A494" i="29" s="1"/>
  <c r="AB3168" i="29"/>
  <c r="B3168" i="29" s="1"/>
  <c r="A3168" i="29" s="1"/>
  <c r="AB3253" i="29"/>
  <c r="B3253" i="29" s="1"/>
  <c r="A3253" i="29" s="1"/>
  <c r="AB639" i="29"/>
  <c r="B639" i="29" s="1"/>
  <c r="A639" i="29" s="1"/>
  <c r="AB958" i="29"/>
  <c r="B958" i="29" s="1"/>
  <c r="A958" i="29" s="1"/>
  <c r="AB848" i="29"/>
  <c r="B848" i="29" s="1"/>
  <c r="A848" i="29" s="1"/>
  <c r="AB3304" i="29"/>
  <c r="B3304" i="29" s="1"/>
  <c r="A3304" i="29" s="1"/>
  <c r="AB294" i="29"/>
  <c r="B294" i="29" s="1"/>
  <c r="A294" i="29" s="1"/>
  <c r="AB3270" i="29"/>
  <c r="B3270" i="29" s="1"/>
  <c r="A3270" i="29" s="1"/>
  <c r="AB56" i="29"/>
  <c r="B56" i="29" s="1"/>
  <c r="A56" i="29" s="1"/>
  <c r="AB1665" i="29"/>
  <c r="B1665" i="29" s="1"/>
  <c r="A1665" i="29" s="1"/>
  <c r="AB2103" i="29"/>
  <c r="B2103" i="29" s="1"/>
  <c r="A2103" i="29" s="1"/>
  <c r="AB1441" i="29"/>
  <c r="B1441" i="29" s="1"/>
  <c r="A1441" i="29" s="1"/>
  <c r="AB1419" i="29"/>
  <c r="B1419" i="29" s="1"/>
  <c r="A1419" i="29" s="1"/>
  <c r="AB2556" i="29"/>
  <c r="B2556" i="29" s="1"/>
  <c r="A2556" i="29" s="1"/>
  <c r="AB1473" i="29"/>
  <c r="B1473" i="29" s="1"/>
  <c r="A1473" i="29" s="1"/>
  <c r="AB3181" i="29"/>
  <c r="B3181" i="29" s="1"/>
  <c r="A3181" i="29" s="1"/>
  <c r="AB3326" i="29"/>
  <c r="B3326" i="29" s="1"/>
  <c r="A3326" i="29" s="1"/>
  <c r="AB1324" i="29"/>
  <c r="B1324" i="29" s="1"/>
  <c r="A1324" i="29" s="1"/>
  <c r="AB3261" i="29"/>
  <c r="B3261" i="29" s="1"/>
  <c r="A3261" i="29" s="1"/>
  <c r="AB1464" i="29"/>
  <c r="B1464" i="29" s="1"/>
  <c r="A1464" i="29" s="1"/>
  <c r="AB364" i="29"/>
  <c r="B364" i="29" s="1"/>
  <c r="A364" i="29" s="1"/>
  <c r="AB2435" i="29"/>
  <c r="B2435" i="29" s="1"/>
  <c r="A2435" i="29" s="1"/>
  <c r="AB800" i="29"/>
  <c r="B800" i="29" s="1"/>
  <c r="A800" i="29" s="1"/>
  <c r="AB2832" i="29"/>
  <c r="B2832" i="29" s="1"/>
  <c r="A2832" i="29" s="1"/>
  <c r="AB2898" i="29"/>
  <c r="B2898" i="29" s="1"/>
  <c r="A2898" i="29" s="1"/>
  <c r="AB1149" i="29"/>
  <c r="B1149" i="29" s="1"/>
  <c r="A1149" i="29" s="1"/>
  <c r="AB820" i="29"/>
  <c r="B820" i="29" s="1"/>
  <c r="A820" i="29" s="1"/>
  <c r="AB2701" i="29"/>
  <c r="B2701" i="29" s="1"/>
  <c r="A2701" i="29" s="1"/>
  <c r="AB512" i="29"/>
  <c r="B512" i="29" s="1"/>
  <c r="A512" i="29" s="1"/>
  <c r="AB3482" i="29"/>
  <c r="B3482" i="29" s="1"/>
  <c r="A3482" i="29" s="1"/>
  <c r="AB1007" i="29"/>
  <c r="B1007" i="29" s="1"/>
  <c r="A1007" i="29" s="1"/>
  <c r="AB2153" i="29"/>
  <c r="B2153" i="29" s="1"/>
  <c r="A2153" i="29" s="1"/>
  <c r="AB3049" i="29"/>
  <c r="B3049" i="29" s="1"/>
  <c r="A3049" i="29" s="1"/>
  <c r="AB2316" i="29"/>
  <c r="B2316" i="29" s="1"/>
  <c r="A2316" i="29" s="1"/>
  <c r="AB436" i="29"/>
  <c r="B436" i="29" s="1"/>
  <c r="A436" i="29" s="1"/>
  <c r="AB1841" i="29"/>
  <c r="B1841" i="29" s="1"/>
  <c r="A1841" i="29" s="1"/>
  <c r="AB888" i="29"/>
  <c r="B888" i="29" s="1"/>
  <c r="A888" i="29" s="1"/>
  <c r="AB2354" i="29"/>
  <c r="B2354" i="29" s="1"/>
  <c r="A2354" i="29" s="1"/>
  <c r="AB2784" i="29"/>
  <c r="B2784" i="29" s="1"/>
  <c r="A2784" i="29" s="1"/>
  <c r="AB2193" i="29"/>
  <c r="B2193" i="29" s="1"/>
  <c r="A2193" i="29" s="1"/>
  <c r="AB3354" i="29"/>
  <c r="B3354" i="29" s="1"/>
  <c r="A3354" i="29" s="1"/>
  <c r="AB1159" i="29"/>
  <c r="B1159" i="29" s="1"/>
  <c r="A1159" i="29" s="1"/>
  <c r="AB530" i="29"/>
  <c r="B530" i="29" s="1"/>
  <c r="A530" i="29" s="1"/>
  <c r="AB1564" i="29"/>
  <c r="B1564" i="29" s="1"/>
  <c r="A1564" i="29" s="1"/>
  <c r="AB1774" i="29"/>
  <c r="B1774" i="29" s="1"/>
  <c r="A1774" i="29" s="1"/>
  <c r="AB198" i="29"/>
  <c r="B198" i="29" s="1"/>
  <c r="A198" i="29" s="1"/>
  <c r="AB386" i="29"/>
  <c r="B386" i="29" s="1"/>
  <c r="A386" i="29" s="1"/>
  <c r="AB3077" i="29"/>
  <c r="B3077" i="29" s="1"/>
  <c r="A3077" i="29" s="1"/>
  <c r="AB1277" i="29"/>
  <c r="B1277" i="29" s="1"/>
  <c r="A1277" i="29" s="1"/>
  <c r="AB741" i="29"/>
  <c r="B741" i="29" s="1"/>
  <c r="A741" i="29" s="1"/>
  <c r="AB229" i="29"/>
  <c r="B229" i="29" s="1"/>
  <c r="A229" i="29" s="1"/>
  <c r="AB580" i="29"/>
  <c r="B580" i="29" s="1"/>
  <c r="A580" i="29" s="1"/>
  <c r="AB2211" i="29"/>
  <c r="B2211" i="29" s="1"/>
  <c r="A2211" i="29" s="1"/>
  <c r="AB2817" i="29"/>
  <c r="B2817" i="29" s="1"/>
  <c r="A2817" i="29" s="1"/>
  <c r="AB1830" i="29"/>
  <c r="B1830" i="29" s="1"/>
  <c r="A1830" i="29" s="1"/>
  <c r="AB3406" i="29"/>
  <c r="B3406" i="29" s="1"/>
  <c r="A3406" i="29" s="1"/>
  <c r="AB2289" i="29"/>
  <c r="B2289" i="29" s="1"/>
  <c r="A2289" i="29" s="1"/>
  <c r="AB3343" i="29"/>
  <c r="B3343" i="29" s="1"/>
  <c r="A3343" i="29" s="1"/>
  <c r="AB2648" i="29"/>
  <c r="B2648" i="29" s="1"/>
  <c r="A2648" i="29" s="1"/>
  <c r="AB1604" i="29"/>
  <c r="B1604" i="29" s="1"/>
  <c r="A1604" i="29" s="1"/>
  <c r="AB3266" i="29"/>
  <c r="B3266" i="29" s="1"/>
  <c r="A3266" i="29" s="1"/>
  <c r="AB384" i="29"/>
  <c r="B384" i="29" s="1"/>
  <c r="A384" i="29" s="1"/>
  <c r="AB1104" i="29"/>
  <c r="B1104" i="29" s="1"/>
  <c r="A1104" i="29" s="1"/>
  <c r="AB3381" i="29"/>
  <c r="B3381" i="29" s="1"/>
  <c r="A3381" i="29" s="1"/>
  <c r="AB2437" i="29"/>
  <c r="B2437" i="29" s="1"/>
  <c r="A2437" i="29" s="1"/>
  <c r="AB1552" i="29"/>
  <c r="B1552" i="29" s="1"/>
  <c r="A1552" i="29" s="1"/>
  <c r="AB3148" i="29"/>
  <c r="B3148" i="29" s="1"/>
  <c r="A3148" i="29" s="1"/>
  <c r="AB1888" i="29"/>
  <c r="B1888" i="29" s="1"/>
  <c r="A1888" i="29" s="1"/>
  <c r="AB1906" i="29"/>
  <c r="B1906" i="29" s="1"/>
  <c r="A1906" i="29" s="1"/>
  <c r="AB121" i="29"/>
  <c r="B121" i="29" s="1"/>
  <c r="A121" i="29" s="1"/>
  <c r="AB3064" i="29"/>
  <c r="B3064" i="29" s="1"/>
  <c r="A3064" i="29" s="1"/>
  <c r="AB1494" i="29"/>
  <c r="B1494" i="29" s="1"/>
  <c r="A1494" i="29" s="1"/>
  <c r="AB462" i="29"/>
  <c r="B462" i="29" s="1"/>
  <c r="A462" i="29" s="1"/>
  <c r="AB2200" i="29"/>
  <c r="B2200" i="29" s="1"/>
  <c r="A2200" i="29" s="1"/>
  <c r="AB797" i="29"/>
  <c r="B797" i="29" s="1"/>
  <c r="A797" i="29" s="1"/>
  <c r="AB3239" i="29"/>
  <c r="B3239" i="29" s="1"/>
  <c r="A3239" i="29" s="1"/>
  <c r="AB3364" i="29"/>
  <c r="B3364" i="29" s="1"/>
  <c r="A3364" i="29" s="1"/>
  <c r="AB1908" i="29"/>
  <c r="B1908" i="29" s="1"/>
  <c r="A1908" i="29" s="1"/>
  <c r="AB1623" i="29"/>
  <c r="B1623" i="29" s="1"/>
  <c r="A1623" i="29" s="1"/>
  <c r="AB316" i="29"/>
  <c r="B316" i="29" s="1"/>
  <c r="A316" i="29" s="1"/>
  <c r="AB1037" i="29"/>
  <c r="B1037" i="29" s="1"/>
  <c r="A1037" i="29" s="1"/>
  <c r="AB2152" i="29"/>
  <c r="B2152" i="29" s="1"/>
  <c r="A2152" i="29" s="1"/>
  <c r="AB3336" i="29"/>
  <c r="B3336" i="29" s="1"/>
  <c r="A3336" i="29" s="1"/>
  <c r="AB1198" i="29"/>
  <c r="B1198" i="29" s="1"/>
  <c r="A1198" i="29" s="1"/>
  <c r="AB80" i="29"/>
  <c r="B80" i="29" s="1"/>
  <c r="A80" i="29" s="1"/>
  <c r="AB1749" i="29"/>
  <c r="B1749" i="29" s="1"/>
  <c r="A1749" i="29" s="1"/>
  <c r="AB2989" i="29"/>
  <c r="B2989" i="29" s="1"/>
  <c r="A2989" i="29" s="1"/>
  <c r="AB2247" i="29"/>
  <c r="B2247" i="29" s="1"/>
  <c r="A2247" i="29" s="1"/>
  <c r="AB2110" i="29"/>
  <c r="B2110" i="29" s="1"/>
  <c r="A2110" i="29" s="1"/>
  <c r="AB859" i="29"/>
  <c r="B859" i="29" s="1"/>
  <c r="A859" i="29" s="1"/>
  <c r="AB531" i="29"/>
  <c r="B531" i="29" s="1"/>
  <c r="A531" i="29" s="1"/>
  <c r="AB2828" i="29"/>
  <c r="B2828" i="29" s="1"/>
  <c r="A2828" i="29" s="1"/>
  <c r="AB2053" i="29"/>
  <c r="B2053" i="29" s="1"/>
  <c r="A2053" i="29" s="1"/>
  <c r="AB1592" i="29"/>
  <c r="B1592" i="29" s="1"/>
  <c r="A1592" i="29" s="1"/>
  <c r="AB2196" i="29"/>
  <c r="B2196" i="29" s="1"/>
  <c r="A2196" i="29" s="1"/>
  <c r="AB2892" i="29"/>
  <c r="B2892" i="29" s="1"/>
  <c r="A2892" i="29" s="1"/>
  <c r="AB137" i="29"/>
  <c r="B137" i="29" s="1"/>
  <c r="A137" i="29" s="1"/>
  <c r="AB1331" i="29"/>
  <c r="B1331" i="29" s="1"/>
  <c r="A1331" i="29" s="1"/>
  <c r="AB2550" i="29"/>
  <c r="B2550" i="29" s="1"/>
  <c r="A2550" i="29" s="1"/>
  <c r="AB1129" i="29"/>
  <c r="B1129" i="29" s="1"/>
  <c r="A1129" i="29" s="1"/>
  <c r="AB854" i="29"/>
  <c r="B854" i="29" s="1"/>
  <c r="A854" i="29" s="1"/>
  <c r="AB554" i="29"/>
  <c r="B554" i="29" s="1"/>
  <c r="A554" i="29" s="1"/>
  <c r="AB3452" i="29"/>
  <c r="B3452" i="29" s="1"/>
  <c r="A3452" i="29" s="1"/>
  <c r="AB2714" i="29"/>
  <c r="B2714" i="29" s="1"/>
  <c r="A2714" i="29" s="1"/>
  <c r="AB1377" i="29"/>
  <c r="B1377" i="29" s="1"/>
  <c r="A1377" i="29" s="1"/>
  <c r="AB1701" i="29"/>
  <c r="B1701" i="29" s="1"/>
  <c r="A1701" i="29" s="1"/>
  <c r="AB3446" i="29"/>
  <c r="B3446" i="29" s="1"/>
  <c r="A3446" i="29" s="1"/>
  <c r="AB1110" i="29"/>
  <c r="B1110" i="29" s="1"/>
  <c r="A1110" i="29" s="1"/>
  <c r="AB1904" i="29"/>
  <c r="B1904" i="29" s="1"/>
  <c r="A1904" i="29" s="1"/>
  <c r="AB1725" i="29"/>
  <c r="B1725" i="29" s="1"/>
  <c r="A1725" i="29" s="1"/>
  <c r="AB933" i="29"/>
  <c r="B933" i="29" s="1"/>
  <c r="A933" i="29" s="1"/>
  <c r="AB1858" i="29"/>
  <c r="B1858" i="29" s="1"/>
  <c r="A1858" i="29" s="1"/>
  <c r="AB1680" i="29"/>
  <c r="B1680" i="29" s="1"/>
  <c r="A1680" i="29" s="1"/>
  <c r="AB2434" i="29"/>
  <c r="B2434" i="29" s="1"/>
  <c r="A2434" i="29" s="1"/>
  <c r="AB2867" i="29"/>
  <c r="B2867" i="29" s="1"/>
  <c r="A2867" i="29" s="1"/>
  <c r="AB2386" i="29"/>
  <c r="B2386" i="29" s="1"/>
  <c r="A2386" i="29" s="1"/>
  <c r="AB3421" i="29"/>
  <c r="B3421" i="29" s="1"/>
  <c r="A3421" i="29" s="1"/>
  <c r="AB487" i="29"/>
  <c r="B487" i="29" s="1"/>
  <c r="A487" i="29" s="1"/>
  <c r="AB997" i="29"/>
  <c r="B997" i="29" s="1"/>
  <c r="A997" i="29" s="1"/>
  <c r="AB1996" i="29"/>
  <c r="B1996" i="29" s="1"/>
  <c r="A1996" i="29" s="1"/>
  <c r="AB3490" i="29"/>
  <c r="B3490" i="29" s="1"/>
  <c r="A3490" i="29" s="1"/>
  <c r="AB2995" i="29"/>
  <c r="B2995" i="29" s="1"/>
  <c r="A2995" i="29" s="1"/>
  <c r="AB116" i="29"/>
  <c r="B116" i="29" s="1"/>
  <c r="A116" i="29" s="1"/>
  <c r="AB572" i="29"/>
  <c r="B572" i="29" s="1"/>
  <c r="A572" i="29" s="1"/>
  <c r="AB2641" i="29"/>
  <c r="B2641" i="29" s="1"/>
  <c r="A2641" i="29" s="1"/>
  <c r="AB2609" i="29"/>
  <c r="B2609" i="29" s="1"/>
  <c r="A2609" i="29" s="1"/>
  <c r="AB3272" i="29"/>
  <c r="B3272" i="29" s="1"/>
  <c r="A3272" i="29" s="1"/>
  <c r="AB207" i="29"/>
  <c r="B207" i="29" s="1"/>
  <c r="A207" i="29" s="1"/>
  <c r="AB927" i="29"/>
  <c r="B927" i="29" s="1"/>
  <c r="A927" i="29" s="1"/>
  <c r="AB2088" i="29"/>
  <c r="B2088" i="29" s="1"/>
  <c r="A2088" i="29" s="1"/>
  <c r="AB520" i="29"/>
  <c r="B520" i="29" s="1"/>
  <c r="A520" i="29" s="1"/>
  <c r="AB3244" i="29"/>
  <c r="B3244" i="29" s="1"/>
  <c r="A3244" i="29" s="1"/>
  <c r="AB1500" i="29"/>
  <c r="B1500" i="29" s="1"/>
  <c r="A1500" i="29" s="1"/>
  <c r="AB38" i="29"/>
  <c r="B38" i="29" s="1"/>
  <c r="A38" i="29" s="1"/>
  <c r="AB612" i="29"/>
  <c r="B612" i="29" s="1"/>
  <c r="A612" i="29" s="1"/>
  <c r="AB3221" i="29"/>
  <c r="B3221" i="29" s="1"/>
  <c r="A3221" i="29" s="1"/>
  <c r="AB1256" i="29"/>
  <c r="B1256" i="29" s="1"/>
  <c r="A1256" i="29" s="1"/>
  <c r="AB995" i="29"/>
  <c r="B995" i="29" s="1"/>
  <c r="A995" i="29" s="1"/>
  <c r="AB2878" i="29"/>
  <c r="B2878" i="29" s="1"/>
  <c r="A2878" i="29" s="1"/>
  <c r="AB306" i="29"/>
  <c r="B306" i="29" s="1"/>
  <c r="A306" i="29" s="1"/>
  <c r="AB695" i="29"/>
  <c r="B695" i="29" s="1"/>
  <c r="A695" i="29" s="1"/>
  <c r="AB3257" i="29"/>
  <c r="B3257" i="29" s="1"/>
  <c r="A3257" i="29" s="1"/>
  <c r="AB1453" i="29"/>
  <c r="B1453" i="29" s="1"/>
  <c r="A1453" i="29" s="1"/>
  <c r="AB1055" i="29"/>
  <c r="B1055" i="29" s="1"/>
  <c r="A1055" i="29" s="1"/>
  <c r="AB1786" i="29"/>
  <c r="B1786" i="29" s="1"/>
  <c r="A1786" i="29" s="1"/>
  <c r="AB1426" i="29"/>
  <c r="B1426" i="29" s="1"/>
  <c r="A1426" i="29" s="1"/>
  <c r="AB1729" i="29"/>
  <c r="B1729" i="29" s="1"/>
  <c r="A1729" i="29" s="1"/>
  <c r="AB1243" i="29"/>
  <c r="B1243" i="29" s="1"/>
  <c r="A1243" i="29" s="1"/>
  <c r="AB640" i="29"/>
  <c r="B640" i="29" s="1"/>
  <c r="A640" i="29" s="1"/>
  <c r="AB1113" i="29"/>
  <c r="B1113" i="29" s="1"/>
  <c r="A1113" i="29" s="1"/>
  <c r="AB3163" i="29"/>
  <c r="B3163" i="29" s="1"/>
  <c r="A3163" i="29" s="1"/>
  <c r="AB1831" i="29"/>
  <c r="B1831" i="29" s="1"/>
  <c r="A1831" i="29" s="1"/>
  <c r="AB508" i="29"/>
  <c r="B508" i="29" s="1"/>
  <c r="A508" i="29" s="1"/>
  <c r="AB3412" i="29"/>
  <c r="B3412" i="29" s="1"/>
  <c r="A3412" i="29" s="1"/>
  <c r="AB1203" i="29"/>
  <c r="B1203" i="29" s="1"/>
  <c r="A1203" i="29" s="1"/>
  <c r="AB3359" i="29"/>
  <c r="B3359" i="29" s="1"/>
  <c r="A3359" i="29" s="1"/>
  <c r="AB2176" i="29"/>
  <c r="B2176" i="29" s="1"/>
  <c r="A2176" i="29" s="1"/>
  <c r="AB2926" i="29"/>
  <c r="B2926" i="29" s="1"/>
  <c r="A2926" i="29" s="1"/>
  <c r="AB2489" i="29"/>
  <c r="B2489" i="29" s="1"/>
  <c r="A2489" i="29" s="1"/>
  <c r="AB2653" i="29"/>
  <c r="B2653" i="29" s="1"/>
  <c r="A2653" i="29" s="1"/>
  <c r="AB892" i="29"/>
  <c r="B892" i="29" s="1"/>
  <c r="A892" i="29" s="1"/>
  <c r="AB649" i="29"/>
  <c r="B649" i="29" s="1"/>
  <c r="A649" i="29" s="1"/>
  <c r="AB864" i="29"/>
  <c r="B864" i="29" s="1"/>
  <c r="A864" i="29" s="1"/>
  <c r="AB1057" i="29"/>
  <c r="B1057" i="29" s="1"/>
  <c r="A1057" i="29" s="1"/>
  <c r="AB1170" i="29"/>
  <c r="B1170" i="29" s="1"/>
  <c r="A1170" i="29" s="1"/>
  <c r="AB692" i="29"/>
  <c r="B692" i="29" s="1"/>
  <c r="A692" i="29" s="1"/>
  <c r="AB2042" i="29"/>
  <c r="B2042" i="29" s="1"/>
  <c r="A2042" i="29" s="1"/>
  <c r="AB1661" i="29"/>
  <c r="B1661" i="29" s="1"/>
  <c r="A1661" i="29" s="1"/>
  <c r="AB2814" i="29"/>
  <c r="B2814" i="29" s="1"/>
  <c r="A2814" i="29" s="1"/>
  <c r="AB587" i="29"/>
  <c r="B587" i="29" s="1"/>
  <c r="A587" i="29" s="1"/>
  <c r="AB2694" i="29"/>
  <c r="B2694" i="29" s="1"/>
  <c r="A2694" i="29" s="1"/>
  <c r="AB559" i="29"/>
  <c r="B559" i="29" s="1"/>
  <c r="A559" i="29" s="1"/>
  <c r="AB2303" i="29"/>
  <c r="B2303" i="29" s="1"/>
  <c r="A2303" i="29" s="1"/>
  <c r="AB1802" i="29"/>
  <c r="B1802" i="29" s="1"/>
  <c r="A1802" i="29" s="1"/>
  <c r="AB457" i="29"/>
  <c r="B457" i="29" s="1"/>
  <c r="A457" i="29" s="1"/>
  <c r="AB1860" i="29"/>
  <c r="B1860" i="29" s="1"/>
  <c r="A1860" i="29" s="1"/>
  <c r="AB2685" i="29"/>
  <c r="B2685" i="29" s="1"/>
  <c r="A2685" i="29" s="1"/>
  <c r="AB1990" i="29"/>
  <c r="B1990" i="29" s="1"/>
  <c r="A1990" i="29" s="1"/>
  <c r="AB3435" i="29"/>
  <c r="B3435" i="29" s="1"/>
  <c r="A3435" i="29" s="1"/>
  <c r="AB341" i="29"/>
  <c r="B341" i="29" s="1"/>
  <c r="A341" i="29" s="1"/>
  <c r="AB3484" i="29"/>
  <c r="B3484" i="29" s="1"/>
  <c r="A3484" i="29" s="1"/>
  <c r="AB2069" i="29"/>
  <c r="B2069" i="29" s="1"/>
  <c r="A2069" i="29" s="1"/>
  <c r="AB3090" i="29"/>
  <c r="B3090" i="29" s="1"/>
  <c r="A3090" i="29" s="1"/>
  <c r="AB3170" i="29"/>
  <c r="B3170" i="29" s="1"/>
  <c r="A3170" i="29" s="1"/>
  <c r="AB2475" i="29"/>
  <c r="B2475" i="29" s="1"/>
  <c r="A2475" i="29" s="1"/>
  <c r="AB3052" i="29"/>
  <c r="B3052" i="29" s="1"/>
  <c r="A3052" i="29" s="1"/>
  <c r="AB3390" i="29"/>
  <c r="B3390" i="29" s="1"/>
  <c r="A3390" i="29" s="1"/>
  <c r="AB947" i="29"/>
  <c r="B947" i="29" s="1"/>
  <c r="A947" i="29" s="1"/>
  <c r="AB1491" i="29"/>
  <c r="B1491" i="29" s="1"/>
  <c r="A1491" i="29" s="1"/>
  <c r="AB2786" i="29"/>
  <c r="B2786" i="29" s="1"/>
  <c r="A2786" i="29" s="1"/>
  <c r="AB2936" i="29"/>
  <c r="B2936" i="29" s="1"/>
  <c r="A2936" i="29" s="1"/>
  <c r="AB613" i="29"/>
  <c r="B613" i="29" s="1"/>
  <c r="A613" i="29" s="1"/>
  <c r="AB2180" i="29"/>
  <c r="B2180" i="29" s="1"/>
  <c r="A2180" i="29" s="1"/>
  <c r="AB392" i="29"/>
  <c r="B392" i="29" s="1"/>
  <c r="A392" i="29" s="1"/>
  <c r="AB2752" i="29"/>
  <c r="B2752" i="29" s="1"/>
  <c r="A2752" i="29" s="1"/>
  <c r="AB1861" i="29"/>
  <c r="B1861" i="29" s="1"/>
  <c r="A1861" i="29" s="1"/>
  <c r="AB2231" i="29"/>
  <c r="B2231" i="29" s="1"/>
  <c r="A2231" i="29" s="1"/>
  <c r="AB863" i="29"/>
  <c r="B863" i="29" s="1"/>
  <c r="A863" i="29" s="1"/>
  <c r="AB2888" i="29"/>
  <c r="B2888" i="29" s="1"/>
  <c r="A2888" i="29" s="1"/>
  <c r="AB556" i="29"/>
  <c r="B556" i="29" s="1"/>
  <c r="A556" i="29" s="1"/>
  <c r="AB2119" i="29"/>
  <c r="B2119" i="29" s="1"/>
  <c r="A2119" i="29" s="1"/>
  <c r="AB908" i="29"/>
  <c r="B908" i="29" s="1"/>
  <c r="A908" i="29" s="1"/>
  <c r="AB2073" i="29"/>
  <c r="B2073" i="29" s="1"/>
  <c r="A2073" i="29" s="1"/>
  <c r="AB2064" i="29"/>
  <c r="B2064" i="29" s="1"/>
  <c r="A2064" i="29" s="1"/>
  <c r="AB2480" i="29"/>
  <c r="B2480" i="29" s="1"/>
  <c r="A2480" i="29" s="1"/>
  <c r="AB1783" i="29"/>
  <c r="B1783" i="29" s="1"/>
  <c r="A1783" i="29" s="1"/>
  <c r="AB1409" i="29"/>
  <c r="B1409" i="29" s="1"/>
  <c r="A1409" i="29" s="1"/>
  <c r="AB1429" i="29"/>
  <c r="B1429" i="29" s="1"/>
  <c r="A1429" i="29" s="1"/>
  <c r="AB627" i="29"/>
  <c r="B627" i="29" s="1"/>
  <c r="A627" i="29" s="1"/>
  <c r="AB1439" i="29"/>
  <c r="B1439" i="29" s="1"/>
  <c r="A1439" i="29" s="1"/>
  <c r="AB3225" i="29"/>
  <c r="B3225" i="29" s="1"/>
  <c r="A3225" i="29" s="1"/>
  <c r="AB43" i="29"/>
  <c r="B43" i="29" s="1"/>
  <c r="A43" i="29" s="1"/>
  <c r="AB24" i="29"/>
  <c r="B24" i="29" s="1"/>
  <c r="A24" i="29" s="1"/>
  <c r="AB373" i="29"/>
  <c r="B373" i="29" s="1"/>
  <c r="A373" i="29" s="1"/>
  <c r="AB634" i="29"/>
  <c r="B634" i="29" s="1"/>
  <c r="A634" i="29" s="1"/>
  <c r="AB3113" i="29"/>
  <c r="B3113" i="29" s="1"/>
  <c r="A3113" i="29" s="1"/>
  <c r="AB1538" i="29"/>
  <c r="B1538" i="29" s="1"/>
  <c r="A1538" i="29" s="1"/>
  <c r="AB2955" i="29"/>
  <c r="B2955" i="29" s="1"/>
  <c r="A2955" i="29" s="1"/>
  <c r="AB3271" i="29"/>
  <c r="B3271" i="29" s="1"/>
  <c r="A3271" i="29" s="1"/>
  <c r="AB2916" i="29"/>
  <c r="B2916" i="29" s="1"/>
  <c r="A2916" i="29" s="1"/>
  <c r="AB2849" i="29"/>
  <c r="B2849" i="29" s="1"/>
  <c r="A2849" i="29" s="1"/>
  <c r="AB857" i="29"/>
  <c r="B857" i="29" s="1"/>
  <c r="A857" i="29" s="1"/>
  <c r="AB762" i="29"/>
  <c r="B762" i="29" s="1"/>
  <c r="A762" i="29" s="1"/>
  <c r="AB2136" i="29"/>
  <c r="B2136" i="29" s="1"/>
  <c r="A2136" i="29" s="1"/>
  <c r="AB749" i="29"/>
  <c r="B749" i="29" s="1"/>
  <c r="A749" i="29" s="1"/>
  <c r="AB70" i="29"/>
  <c r="B70" i="29" s="1"/>
  <c r="A70" i="29" s="1"/>
  <c r="AB597" i="29"/>
  <c r="B597" i="29" s="1"/>
  <c r="A597" i="29" s="1"/>
  <c r="AB1041" i="29"/>
  <c r="B1041" i="29" s="1"/>
  <c r="A1041" i="29" s="1"/>
  <c r="AB839" i="29"/>
  <c r="B839" i="29" s="1"/>
  <c r="A839" i="29" s="1"/>
  <c r="AB60" i="29"/>
  <c r="B60" i="29" s="1"/>
  <c r="A60" i="29" s="1"/>
  <c r="AB1260" i="29"/>
  <c r="B1260" i="29" s="1"/>
  <c r="A1260" i="29" s="1"/>
  <c r="AB1432" i="29"/>
  <c r="B1432" i="29" s="1"/>
  <c r="A1432" i="29" s="1"/>
  <c r="AB2472" i="29"/>
  <c r="B2472" i="29" s="1"/>
  <c r="A2472" i="29" s="1"/>
  <c r="AB1301" i="29"/>
  <c r="B1301" i="29" s="1"/>
  <c r="A1301" i="29" s="1"/>
  <c r="AB1093" i="29"/>
  <c r="B1093" i="29" s="1"/>
  <c r="A1093" i="29" s="1"/>
  <c r="AB1433" i="29"/>
  <c r="B1433" i="29" s="1"/>
  <c r="A1433" i="29" s="1"/>
  <c r="AB2981" i="29"/>
  <c r="B2981" i="29" s="1"/>
  <c r="A2981" i="29" s="1"/>
  <c r="AB2711" i="29"/>
  <c r="B2711" i="29" s="1"/>
  <c r="A2711" i="29" s="1"/>
  <c r="AB3318" i="29"/>
  <c r="B3318" i="29" s="1"/>
  <c r="A3318" i="29" s="1"/>
  <c r="AB2864" i="29"/>
  <c r="B2864" i="29" s="1"/>
  <c r="A2864" i="29" s="1"/>
  <c r="AB758" i="29"/>
  <c r="B758" i="29" s="1"/>
  <c r="A758" i="29" s="1"/>
  <c r="AB1875" i="29"/>
  <c r="B1875" i="29" s="1"/>
  <c r="A1875" i="29" s="1"/>
  <c r="AB768" i="29"/>
  <c r="B768" i="29" s="1"/>
  <c r="A768" i="29" s="1"/>
  <c r="AB3373" i="29"/>
  <c r="B3373" i="29" s="1"/>
  <c r="A3373" i="29" s="1"/>
  <c r="AB2724" i="29"/>
  <c r="B2724" i="29" s="1"/>
  <c r="A2724" i="29" s="1"/>
  <c r="AB630" i="29"/>
  <c r="B630" i="29" s="1"/>
  <c r="A630" i="29" s="1"/>
  <c r="AB2394" i="29"/>
  <c r="B2394" i="29" s="1"/>
  <c r="A2394" i="29" s="1"/>
  <c r="AB2858" i="29"/>
  <c r="B2858" i="29" s="1"/>
  <c r="A2858" i="29" s="1"/>
  <c r="AB1312" i="29"/>
  <c r="B1312" i="29" s="1"/>
  <c r="A1312" i="29" s="1"/>
  <c r="AB1116" i="29"/>
  <c r="B1116" i="29" s="1"/>
  <c r="A1116" i="29" s="1"/>
  <c r="AB2288" i="29"/>
  <c r="B2288" i="29" s="1"/>
  <c r="A2288" i="29" s="1"/>
  <c r="AB1565" i="29"/>
  <c r="B1565" i="29" s="1"/>
  <c r="A1565" i="29" s="1"/>
  <c r="AB3467" i="29"/>
  <c r="B3467" i="29" s="1"/>
  <c r="A3467" i="29" s="1"/>
  <c r="AB975" i="29"/>
  <c r="B975" i="29" s="1"/>
  <c r="A975" i="29" s="1"/>
  <c r="AB1976" i="29"/>
  <c r="B1976" i="29" s="1"/>
  <c r="A1976" i="29" s="1"/>
  <c r="AB548" i="29"/>
  <c r="B548" i="29" s="1"/>
  <c r="A548" i="29" s="1"/>
  <c r="AB709" i="29"/>
  <c r="B709" i="29" s="1"/>
  <c r="A709" i="29" s="1"/>
  <c r="AB149" i="29"/>
  <c r="B149" i="29" s="1"/>
  <c r="A149" i="29" s="1"/>
  <c r="AB917" i="29"/>
  <c r="B917" i="29" s="1"/>
  <c r="A917" i="29" s="1"/>
  <c r="AB1135" i="29"/>
  <c r="B1135" i="29" s="1"/>
  <c r="A1135" i="29" s="1"/>
  <c r="AB3182" i="29"/>
  <c r="B3182" i="29" s="1"/>
  <c r="A3182" i="29" s="1"/>
  <c r="AB1095" i="29"/>
  <c r="B1095" i="29" s="1"/>
  <c r="A1095" i="29" s="1"/>
  <c r="AB3172" i="29"/>
  <c r="B3172" i="29" s="1"/>
  <c r="A3172" i="29" s="1"/>
  <c r="AB87" i="29"/>
  <c r="B87" i="29" s="1"/>
  <c r="A87" i="29" s="1"/>
  <c r="AB2202" i="29"/>
  <c r="B2202" i="29" s="1"/>
  <c r="A2202" i="29" s="1"/>
  <c r="AB1269" i="29"/>
  <c r="B1269" i="29" s="1"/>
  <c r="A1269" i="29" s="1"/>
  <c r="AB1089" i="29"/>
  <c r="B1089" i="29" s="1"/>
  <c r="A1089" i="29" s="1"/>
  <c r="AB2044" i="29"/>
  <c r="B2044" i="29" s="1"/>
  <c r="A2044" i="29" s="1"/>
  <c r="AB3202" i="29"/>
  <c r="B3202" i="29" s="1"/>
  <c r="A3202" i="29" s="1"/>
  <c r="AB3103" i="29"/>
  <c r="B3103" i="29" s="1"/>
  <c r="A3103" i="29" s="1"/>
  <c r="AB1697" i="29"/>
  <c r="B1697" i="29" s="1"/>
  <c r="A1697" i="29" s="1"/>
  <c r="AB650" i="29"/>
  <c r="B650" i="29" s="1"/>
  <c r="A650" i="29" s="1"/>
  <c r="AB163" i="29"/>
  <c r="B163" i="29" s="1"/>
  <c r="A163" i="29" s="1"/>
  <c r="AB467" i="29"/>
  <c r="B467" i="29" s="1"/>
  <c r="A467" i="29" s="1"/>
  <c r="AB2304" i="29"/>
  <c r="B2304" i="29" s="1"/>
  <c r="A2304" i="29" s="1"/>
  <c r="AB3299" i="29"/>
  <c r="B3299" i="29" s="1"/>
  <c r="A3299" i="29" s="1"/>
  <c r="AB2856" i="29"/>
  <c r="B2856" i="29" s="1"/>
  <c r="A2856" i="29" s="1"/>
  <c r="AB2276" i="29"/>
  <c r="B2276" i="29" s="1"/>
  <c r="A2276" i="29" s="1"/>
  <c r="AB1535" i="29"/>
  <c r="B1535" i="29" s="1"/>
  <c r="A1535" i="29" s="1"/>
  <c r="AB1192" i="29"/>
  <c r="B1192" i="29" s="1"/>
  <c r="A1192" i="29" s="1"/>
  <c r="AB1761" i="29"/>
  <c r="B1761" i="29" s="1"/>
  <c r="A1761" i="29" s="1"/>
  <c r="AB219" i="29"/>
  <c r="B219" i="29" s="1"/>
  <c r="A219" i="29" s="1"/>
  <c r="AB2825" i="29"/>
  <c r="B2825" i="29" s="1"/>
  <c r="A2825" i="29" s="1"/>
  <c r="AB538" i="29"/>
  <c r="B538" i="29" s="1"/>
  <c r="A538" i="29" s="1"/>
  <c r="AB322" i="29"/>
  <c r="B322" i="29" s="1"/>
  <c r="A322" i="29" s="1"/>
  <c r="AB2664" i="29"/>
  <c r="B2664" i="29" s="1"/>
  <c r="A2664" i="29" s="1"/>
  <c r="AB1188" i="29"/>
  <c r="B1188" i="29" s="1"/>
  <c r="A1188" i="29" s="1"/>
  <c r="AB2895" i="29"/>
  <c r="B2895" i="29" s="1"/>
  <c r="A2895" i="29" s="1"/>
  <c r="AB1560" i="29"/>
  <c r="B1560" i="29" s="1"/>
  <c r="A1560" i="29" s="1"/>
  <c r="AB1509" i="29"/>
  <c r="B1509" i="29" s="1"/>
  <c r="A1509" i="29" s="1"/>
  <c r="AB2037" i="29"/>
  <c r="B2037" i="29" s="1"/>
  <c r="A2037" i="29" s="1"/>
  <c r="AB1556" i="29"/>
  <c r="B1556" i="29" s="1"/>
  <c r="A1556" i="29" s="1"/>
  <c r="AB1823" i="29"/>
  <c r="B1823" i="29" s="1"/>
  <c r="A1823" i="29" s="1"/>
  <c r="AB1951" i="29"/>
  <c r="B1951" i="29" s="1"/>
  <c r="A1951" i="29" s="1"/>
  <c r="AB3200" i="29"/>
  <c r="B3200" i="29" s="1"/>
  <c r="A3200" i="29" s="1"/>
  <c r="AB2146" i="29"/>
  <c r="B2146" i="29" s="1"/>
  <c r="A2146" i="29" s="1"/>
  <c r="AB218" i="29"/>
  <c r="B218" i="29" s="1"/>
  <c r="A218" i="29" s="1"/>
  <c r="AB2329" i="29"/>
  <c r="B2329" i="29" s="1"/>
  <c r="A2329" i="29" s="1"/>
  <c r="AB2154" i="29"/>
  <c r="B2154" i="29" s="1"/>
  <c r="A2154" i="29" s="1"/>
  <c r="AB2236" i="29"/>
  <c r="B2236" i="29" s="1"/>
  <c r="A2236" i="29" s="1"/>
  <c r="AB2340" i="29"/>
  <c r="B2340" i="29" s="1"/>
  <c r="A2340" i="29" s="1"/>
  <c r="AB1801" i="29"/>
  <c r="B1801" i="29" s="1"/>
  <c r="A1801" i="29" s="1"/>
  <c r="AB2979" i="29"/>
  <c r="B2979" i="29" s="1"/>
  <c r="A2979" i="29" s="1"/>
  <c r="AB3029" i="29"/>
  <c r="B3029" i="29" s="1"/>
  <c r="A3029" i="29" s="1"/>
  <c r="AB3227" i="29"/>
  <c r="B3227" i="29" s="1"/>
  <c r="A3227" i="29" s="1"/>
  <c r="AB2615" i="29"/>
  <c r="B2615" i="29" s="1"/>
  <c r="A2615" i="29" s="1"/>
  <c r="AB279" i="29"/>
  <c r="B279" i="29" s="1"/>
  <c r="A279" i="29" s="1"/>
  <c r="AB2727" i="29"/>
  <c r="B2727" i="29" s="1"/>
  <c r="A2727" i="29" s="1"/>
  <c r="AB2011" i="29"/>
  <c r="B2011" i="29" s="1"/>
  <c r="A2011" i="29" s="1"/>
  <c r="AB155" i="29"/>
  <c r="B155" i="29" s="1"/>
  <c r="A155" i="29" s="1"/>
  <c r="AB791" i="29"/>
  <c r="B791" i="29" s="1"/>
  <c r="A791" i="29" s="1"/>
  <c r="AB3398" i="29"/>
  <c r="B3398" i="29" s="1"/>
  <c r="A3398" i="29" s="1"/>
  <c r="AB3207" i="29"/>
  <c r="B3207" i="29" s="1"/>
  <c r="A3207" i="29" s="1"/>
  <c r="AB92" i="29"/>
  <c r="B92" i="29" s="1"/>
  <c r="A92" i="29" s="1"/>
  <c r="AB212" i="29"/>
  <c r="B212" i="29" s="1"/>
  <c r="A212" i="29" s="1"/>
  <c r="AB304" i="29"/>
  <c r="B304" i="29" s="1"/>
  <c r="A304" i="29" s="1"/>
  <c r="AB2137" i="29"/>
  <c r="B2137" i="29" s="1"/>
  <c r="A2137" i="29" s="1"/>
  <c r="AB3280" i="29"/>
  <c r="B3280" i="29" s="1"/>
  <c r="A3280" i="29" s="1"/>
  <c r="AB84" i="29"/>
  <c r="B84" i="29" s="1"/>
  <c r="A84" i="29" s="1"/>
  <c r="AB1427" i="29"/>
  <c r="B1427" i="29" s="1"/>
  <c r="A1427" i="29" s="1"/>
  <c r="AB2732" i="29"/>
  <c r="B2732" i="29" s="1"/>
  <c r="A2732" i="29" s="1"/>
  <c r="AB1989" i="29"/>
  <c r="B1989" i="29" s="1"/>
  <c r="A1989" i="29" s="1"/>
  <c r="AB338" i="29"/>
  <c r="B338" i="29" s="1"/>
  <c r="A338" i="29" s="1"/>
  <c r="AB3286" i="29"/>
  <c r="B3286" i="29" s="1"/>
  <c r="A3286" i="29" s="1"/>
  <c r="AB3001" i="29"/>
  <c r="B3001" i="29" s="1"/>
  <c r="A3001" i="29" s="1"/>
  <c r="AB1599" i="29"/>
  <c r="B1599" i="29" s="1"/>
  <c r="A1599" i="29" s="1"/>
  <c r="AB696" i="29"/>
  <c r="B696" i="29" s="1"/>
  <c r="A696" i="29" s="1"/>
  <c r="AB3130" i="29"/>
  <c r="B3130" i="29" s="1"/>
  <c r="A3130" i="29" s="1"/>
  <c r="AB112" i="29"/>
  <c r="B112" i="29" s="1"/>
  <c r="A112" i="29" s="1"/>
  <c r="AB1322" i="29"/>
  <c r="B1322" i="29" s="1"/>
  <c r="A1322" i="29" s="1"/>
  <c r="AB2038" i="29"/>
  <c r="B2038" i="29" s="1"/>
  <c r="A2038" i="29" s="1"/>
  <c r="AB818" i="29"/>
  <c r="B818" i="29" s="1"/>
  <c r="A818" i="29" s="1"/>
  <c r="AB33" i="29"/>
  <c r="B33" i="29" s="1"/>
  <c r="A33" i="29" s="1"/>
  <c r="AB2490" i="29"/>
  <c r="B2490" i="29" s="1"/>
  <c r="A2490" i="29" s="1"/>
  <c r="AB2589" i="29"/>
  <c r="B2589" i="29" s="1"/>
  <c r="A2589" i="29" s="1"/>
  <c r="AB733" i="29"/>
  <c r="B733" i="29" s="1"/>
  <c r="A733" i="29" s="1"/>
  <c r="AB1582" i="29"/>
  <c r="B1582" i="29" s="1"/>
  <c r="A1582" i="29" s="1"/>
  <c r="AB2363" i="29"/>
  <c r="B2363" i="29" s="1"/>
  <c r="A2363" i="29" s="1"/>
  <c r="AB2612" i="29"/>
  <c r="B2612" i="29" s="1"/>
  <c r="A2612" i="29" s="1"/>
  <c r="AB2428" i="29"/>
  <c r="B2428" i="29" s="1"/>
  <c r="A2428" i="29" s="1"/>
  <c r="AB608" i="29"/>
  <c r="B608" i="29" s="1"/>
  <c r="A608" i="29" s="1"/>
  <c r="AB2859" i="29"/>
  <c r="B2859" i="29" s="1"/>
  <c r="A2859" i="29" s="1"/>
  <c r="AB2918" i="29"/>
  <c r="B2918" i="29" s="1"/>
  <c r="A2918" i="29" s="1"/>
  <c r="AB2545" i="29"/>
  <c r="B2545" i="29" s="1"/>
  <c r="A2545" i="29" s="1"/>
  <c r="AB1213" i="29"/>
  <c r="B1213" i="29" s="1"/>
  <c r="A1213" i="29" s="1"/>
  <c r="AB3407" i="29"/>
  <c r="B3407" i="29" s="1"/>
  <c r="A3407" i="29" s="1"/>
  <c r="AB47" i="29"/>
  <c r="B47" i="29" s="1"/>
  <c r="A47" i="29" s="1"/>
  <c r="AB2092" i="29"/>
  <c r="B2092" i="29" s="1"/>
  <c r="A2092" i="29" s="1"/>
  <c r="AB3035" i="29"/>
  <c r="B3035" i="29" s="1"/>
  <c r="A3035" i="29" s="1"/>
  <c r="AB1028" i="29"/>
  <c r="B1028" i="29" s="1"/>
  <c r="A1028" i="29" s="1"/>
  <c r="AB1897" i="29"/>
  <c r="B1897" i="29" s="1"/>
  <c r="A1897" i="29" s="1"/>
  <c r="AB2406" i="29"/>
  <c r="B2406" i="29" s="1"/>
  <c r="A2406" i="29" s="1"/>
  <c r="AB3116" i="29"/>
  <c r="B3116" i="29" s="1"/>
  <c r="A3116" i="29" s="1"/>
  <c r="AB3456" i="29"/>
  <c r="B3456" i="29" s="1"/>
  <c r="A3456" i="29" s="1"/>
  <c r="AB1852" i="29"/>
  <c r="B1852" i="29" s="1"/>
  <c r="A1852" i="29" s="1"/>
  <c r="AB3298" i="29"/>
  <c r="B3298" i="29" s="1"/>
  <c r="A3298" i="29" s="1"/>
  <c r="AB62" i="29"/>
  <c r="B62" i="29" s="1"/>
  <c r="A62" i="29" s="1"/>
  <c r="AB126" i="29"/>
  <c r="B126" i="29" s="1"/>
  <c r="A126" i="29" s="1"/>
  <c r="AB2803" i="29"/>
  <c r="B2803" i="29" s="1"/>
  <c r="A2803" i="29" s="1"/>
  <c r="AB1442" i="29"/>
  <c r="B1442" i="29" s="1"/>
  <c r="A1442" i="29" s="1"/>
  <c r="AB3433" i="29"/>
  <c r="B3433" i="29" s="1"/>
  <c r="A3433" i="29" s="1"/>
  <c r="AB2741" i="29"/>
  <c r="B2741" i="29" s="1"/>
  <c r="A2741" i="29" s="1"/>
  <c r="AB498" i="29"/>
  <c r="B498" i="29" s="1"/>
  <c r="A498" i="29" s="1"/>
  <c r="AB2618" i="29"/>
  <c r="B2618" i="29" s="1"/>
  <c r="A2618" i="29" s="1"/>
  <c r="AB2077" i="29"/>
  <c r="B2077" i="29" s="1"/>
  <c r="A2077" i="29" s="1"/>
  <c r="AB971" i="29"/>
  <c r="B971" i="29" s="1"/>
  <c r="A971" i="29" s="1"/>
  <c r="AB1136" i="29"/>
  <c r="B1136" i="29" s="1"/>
  <c r="A1136" i="29" s="1"/>
  <c r="AB51" i="29"/>
  <c r="B51" i="29" s="1"/>
  <c r="A51" i="29" s="1"/>
  <c r="AB252" i="29"/>
  <c r="B252" i="29" s="1"/>
  <c r="A252" i="29" s="1"/>
  <c r="AB1586" i="29"/>
  <c r="B1586" i="29" s="1"/>
  <c r="A1586" i="29" s="1"/>
  <c r="AB3186" i="29"/>
  <c r="B3186" i="29" s="1"/>
  <c r="A3186" i="29" s="1"/>
  <c r="AB3252" i="29"/>
  <c r="B3252" i="29" s="1"/>
  <c r="A3252" i="29" s="1"/>
  <c r="AB27" i="29"/>
  <c r="B27" i="29" s="1"/>
  <c r="A27" i="29" s="1"/>
  <c r="AB711" i="29"/>
  <c r="B711" i="29" s="1"/>
  <c r="A711" i="29" s="1"/>
  <c r="AB2106" i="29"/>
  <c r="B2106" i="29" s="1"/>
  <c r="A2106" i="29" s="1"/>
  <c r="AB419" i="29"/>
  <c r="B419" i="29" s="1"/>
  <c r="A419" i="29" s="1"/>
  <c r="AB1505" i="29"/>
  <c r="B1505" i="29" s="1"/>
  <c r="A1505" i="29" s="1"/>
  <c r="AB570" i="29"/>
  <c r="B570" i="29" s="1"/>
  <c r="A570" i="29" s="1"/>
  <c r="AB2427" i="29"/>
  <c r="B2427" i="29" s="1"/>
  <c r="A2427" i="29" s="1"/>
  <c r="AB2731" i="29"/>
  <c r="B2731" i="29" s="1"/>
  <c r="A2731" i="29" s="1"/>
  <c r="AB3291" i="29"/>
  <c r="B3291" i="29" s="1"/>
  <c r="A3291" i="29" s="1"/>
  <c r="AB1880" i="29"/>
  <c r="B1880" i="29" s="1"/>
  <c r="A1880" i="29" s="1"/>
  <c r="AB2295" i="29"/>
  <c r="B2295" i="29" s="1"/>
  <c r="A2295" i="29" s="1"/>
  <c r="AB3096" i="29"/>
  <c r="B3096" i="29" s="1"/>
  <c r="A3096" i="29" s="1"/>
  <c r="AB687" i="29"/>
  <c r="B687" i="29" s="1"/>
  <c r="A687" i="29" s="1"/>
  <c r="AB3478" i="29"/>
  <c r="B3478" i="29" s="1"/>
  <c r="A3478" i="29" s="1"/>
  <c r="AB107" i="29"/>
  <c r="B107" i="29" s="1"/>
  <c r="A107" i="29" s="1"/>
  <c r="AB409" i="29"/>
  <c r="B409" i="29" s="1"/>
  <c r="A409" i="29" s="1"/>
  <c r="AB2300" i="29"/>
  <c r="B2300" i="29" s="1"/>
  <c r="A2300" i="29" s="1"/>
  <c r="AB1183" i="29"/>
  <c r="B1183" i="29" s="1"/>
  <c r="A1183" i="29" s="1"/>
  <c r="AB735" i="29"/>
  <c r="B735" i="29" s="1"/>
  <c r="A735" i="29" s="1"/>
  <c r="AB168" i="29"/>
  <c r="B168" i="29" s="1"/>
  <c r="A168" i="29" s="1"/>
  <c r="AB532" i="29"/>
  <c r="B532" i="29" s="1"/>
  <c r="A532" i="29" s="1"/>
  <c r="AB1498" i="29"/>
  <c r="B1498" i="29" s="1"/>
  <c r="A1498" i="29" s="1"/>
  <c r="AB185" i="29"/>
  <c r="B185" i="29" s="1"/>
  <c r="A185" i="29" s="1"/>
  <c r="AB553" i="29"/>
  <c r="B553" i="29" s="1"/>
  <c r="A553" i="29" s="1"/>
  <c r="AB406" i="29"/>
  <c r="B406" i="29" s="1"/>
  <c r="A406" i="29" s="1"/>
  <c r="AB201" i="29"/>
  <c r="B201" i="29" s="1"/>
  <c r="A201" i="29" s="1"/>
  <c r="AB1143" i="29"/>
  <c r="B1143" i="29" s="1"/>
  <c r="A1143" i="29" s="1"/>
  <c r="AB171" i="29"/>
  <c r="B171" i="29" s="1"/>
  <c r="A171" i="29" s="1"/>
  <c r="AB2411" i="29"/>
  <c r="B2411" i="29" s="1"/>
  <c r="A2411" i="29" s="1"/>
  <c r="AB646" i="29"/>
  <c r="B646" i="29" s="1"/>
  <c r="A646" i="29" s="1"/>
  <c r="AB2852" i="29"/>
  <c r="B2852" i="29" s="1"/>
  <c r="A2852" i="29" s="1"/>
  <c r="AB2800" i="29"/>
  <c r="B2800" i="29" s="1"/>
  <c r="A2800" i="29" s="1"/>
  <c r="AB427" i="29"/>
  <c r="B427" i="29" s="1"/>
  <c r="A427" i="29" s="1"/>
  <c r="AB1470" i="29"/>
  <c r="B1470" i="29" s="1"/>
  <c r="A1470" i="29" s="1"/>
  <c r="AB760" i="29"/>
  <c r="B760" i="29" s="1"/>
  <c r="A760" i="29" s="1"/>
  <c r="AB2702" i="29"/>
  <c r="B2702" i="29" s="1"/>
  <c r="A2702" i="29" s="1"/>
  <c r="AB2028" i="29"/>
  <c r="B2028" i="29" s="1"/>
  <c r="A2028" i="29" s="1"/>
  <c r="AB1144" i="29"/>
  <c r="B1144" i="29" s="1"/>
  <c r="A1144" i="29" s="1"/>
  <c r="AB3474" i="29"/>
  <c r="B3474" i="29" s="1"/>
  <c r="A3474" i="29" s="1"/>
  <c r="AB413" i="29"/>
  <c r="B413" i="29" s="1"/>
  <c r="A413" i="29" s="1"/>
  <c r="AB3119" i="29"/>
  <c r="B3119" i="29" s="1"/>
  <c r="A3119" i="29" s="1"/>
  <c r="AB2049" i="29"/>
  <c r="B2049" i="29" s="1"/>
  <c r="A2049" i="29" s="1"/>
  <c r="AB267" i="29"/>
  <c r="B267" i="29" s="1"/>
  <c r="A267" i="29" s="1"/>
  <c r="AB3321" i="29"/>
  <c r="B3321" i="29" s="1"/>
  <c r="A3321" i="29" s="1"/>
  <c r="AB342" i="29"/>
  <c r="B342" i="29" s="1"/>
  <c r="A342" i="29" s="1"/>
  <c r="AB3041" i="29"/>
  <c r="B3041" i="29" s="1"/>
  <c r="A3041" i="29" s="1"/>
  <c r="AB2686" i="29"/>
  <c r="B2686" i="29" s="1"/>
  <c r="A2686" i="29" s="1"/>
  <c r="AB699" i="29"/>
  <c r="B699" i="29" s="1"/>
  <c r="A699" i="29" s="1"/>
  <c r="AB2107" i="29"/>
  <c r="B2107" i="29" s="1"/>
  <c r="A2107" i="29" s="1"/>
  <c r="AB1757" i="29"/>
  <c r="B1757" i="29" s="1"/>
  <c r="A1757" i="29" s="1"/>
  <c r="AB1938" i="29"/>
  <c r="B1938" i="29" s="1"/>
  <c r="A1938" i="29" s="1"/>
  <c r="AB1575" i="29"/>
  <c r="B1575" i="29" s="1"/>
  <c r="A1575" i="29" s="1"/>
  <c r="AB3203" i="29"/>
  <c r="B3203" i="29" s="1"/>
  <c r="A3203" i="29" s="1"/>
  <c r="AB2048" i="29"/>
  <c r="B2048" i="29" s="1"/>
  <c r="A2048" i="29" s="1"/>
  <c r="AB1637" i="29"/>
  <c r="B1637" i="29" s="1"/>
  <c r="A1637" i="29" s="1"/>
  <c r="AB2199" i="29"/>
  <c r="B2199" i="29" s="1"/>
  <c r="A2199" i="29" s="1"/>
  <c r="AB1987" i="29"/>
  <c r="B1987" i="29" s="1"/>
  <c r="A1987" i="29" s="1"/>
  <c r="AB1974" i="29"/>
  <c r="B1974" i="29" s="1"/>
  <c r="A1974" i="29" s="1"/>
  <c r="AB1973" i="29"/>
  <c r="B1973" i="29" s="1"/>
  <c r="A1973" i="29" s="1"/>
  <c r="AB3053" i="29"/>
  <c r="B3053" i="29" s="1"/>
  <c r="A3053" i="29" s="1"/>
  <c r="AB1912" i="29"/>
  <c r="B1912" i="29" s="1"/>
  <c r="A1912" i="29" s="1"/>
  <c r="AB445" i="29"/>
  <c r="B445" i="29" s="1"/>
  <c r="A445" i="29" s="1"/>
  <c r="AB924" i="29"/>
  <c r="B924" i="29" s="1"/>
  <c r="A924" i="29" s="1"/>
  <c r="AB1294" i="29"/>
  <c r="B1294" i="29" s="1"/>
  <c r="A1294" i="29" s="1"/>
  <c r="AB253" i="29"/>
  <c r="B253" i="29" s="1"/>
  <c r="A253" i="29" s="1"/>
  <c r="AB1848" i="29"/>
  <c r="B1848" i="29" s="1"/>
  <c r="A1848" i="29" s="1"/>
  <c r="AB546" i="29"/>
  <c r="B546" i="29" s="1"/>
  <c r="A546" i="29" s="1"/>
  <c r="AB1931" i="29"/>
  <c r="B1931" i="29" s="1"/>
  <c r="A1931" i="29" s="1"/>
  <c r="AB1654" i="29"/>
  <c r="B1654" i="29" s="1"/>
  <c r="A1654" i="29" s="1"/>
  <c r="AB3179" i="29"/>
  <c r="B3179" i="29" s="1"/>
  <c r="A3179" i="29" s="1"/>
  <c r="AB1576" i="29"/>
  <c r="B1576" i="29" s="1"/>
  <c r="A1576" i="29" s="1"/>
  <c r="AB1755" i="29"/>
  <c r="B1755" i="29" s="1"/>
  <c r="A1755" i="29" s="1"/>
  <c r="AB309" i="29"/>
  <c r="B309" i="29" s="1"/>
  <c r="A309" i="29" s="1"/>
  <c r="AB1929" i="29"/>
  <c r="B1929" i="29" s="1"/>
  <c r="A1929" i="29" s="1"/>
  <c r="AB899" i="29"/>
  <c r="B899" i="29" s="1"/>
  <c r="A899" i="29" s="1"/>
  <c r="AB1158" i="29"/>
  <c r="B1158" i="29" s="1"/>
  <c r="A1158" i="29" s="1"/>
  <c r="AB2912" i="29"/>
  <c r="B2912" i="29" s="1"/>
  <c r="A2912" i="29" s="1"/>
  <c r="AB3033" i="29"/>
  <c r="B3033" i="29" s="1"/>
  <c r="A3033" i="29" s="1"/>
  <c r="AB1073" i="29"/>
  <c r="B1073" i="29" s="1"/>
  <c r="A1073" i="29" s="1"/>
  <c r="AB11" i="29"/>
  <c r="B11" i="29" s="1"/>
  <c r="A11" i="29" s="1"/>
  <c r="AB16" i="29"/>
  <c r="B16" i="29" s="1"/>
  <c r="A16" i="29" s="1"/>
  <c r="AB1425" i="29"/>
  <c r="B1425" i="29" s="1"/>
  <c r="A1425" i="29" s="1"/>
  <c r="AB2332" i="29"/>
  <c r="B2332" i="29" s="1"/>
  <c r="A2332" i="29" s="1"/>
  <c r="AB2992" i="29"/>
  <c r="B2992" i="29" s="1"/>
  <c r="A2992" i="29" s="1"/>
  <c r="AB2602" i="29"/>
  <c r="B2602" i="29" s="1"/>
  <c r="A2602" i="29" s="1"/>
  <c r="AB1667" i="29"/>
  <c r="B1667" i="29" s="1"/>
  <c r="A1667" i="29" s="1"/>
  <c r="AB2562" i="29"/>
  <c r="B2562" i="29" s="1"/>
  <c r="A2562" i="29" s="1"/>
  <c r="AB1284" i="29"/>
  <c r="B1284" i="29" s="1"/>
  <c r="A1284" i="29" s="1"/>
  <c r="AB3107" i="29"/>
  <c r="B3107" i="29" s="1"/>
  <c r="A3107" i="29" s="1"/>
  <c r="AB1613" i="29"/>
  <c r="B1613" i="29" s="1"/>
  <c r="A1613" i="29" s="1"/>
  <c r="AB1157" i="29"/>
  <c r="B1157" i="29" s="1"/>
  <c r="A1157" i="29" s="1"/>
  <c r="AB3255" i="29"/>
  <c r="B3255" i="29" s="1"/>
  <c r="A3255" i="29" s="1"/>
  <c r="AB2605" i="29"/>
  <c r="B2605" i="29" s="1"/>
  <c r="A2605" i="29" s="1"/>
  <c r="AB825" i="29"/>
  <c r="B825" i="29" s="1"/>
  <c r="A825" i="29" s="1"/>
  <c r="AB3173" i="29"/>
  <c r="B3173" i="29" s="1"/>
  <c r="A3173" i="29" s="1"/>
  <c r="AB1138" i="29"/>
  <c r="B1138" i="29" s="1"/>
  <c r="A1138" i="29" s="1"/>
  <c r="AB862" i="29"/>
  <c r="B862" i="29" s="1"/>
  <c r="A862" i="29" s="1"/>
  <c r="AB1967" i="29"/>
  <c r="B1967" i="29" s="1"/>
  <c r="A1967" i="29" s="1"/>
  <c r="AB1191" i="29"/>
  <c r="B1191" i="29" s="1"/>
  <c r="A1191" i="29" s="1"/>
  <c r="AB1091" i="29"/>
  <c r="B1091" i="29" s="1"/>
  <c r="A1091" i="29" s="1"/>
  <c r="AB2212" i="29"/>
  <c r="B2212" i="29" s="1"/>
  <c r="A2212" i="29" s="1"/>
  <c r="AB2104" i="29"/>
  <c r="B2104" i="29" s="1"/>
  <c r="A2104" i="29" s="1"/>
  <c r="AB3312" i="29"/>
  <c r="B3312" i="29" s="1"/>
  <c r="A3312" i="29" s="1"/>
  <c r="AB7" i="29"/>
  <c r="B7" i="29" s="1"/>
  <c r="A7" i="29" s="1"/>
  <c r="AB1288" i="29"/>
  <c r="B1288" i="29" s="1"/>
  <c r="A1288" i="29" s="1"/>
  <c r="AB2904" i="29"/>
  <c r="B2904" i="29" s="1"/>
  <c r="A2904" i="29" s="1"/>
  <c r="AB705" i="29"/>
  <c r="B705" i="29" s="1"/>
  <c r="A705" i="29" s="1"/>
  <c r="AB2860" i="29"/>
  <c r="B2860" i="29" s="1"/>
  <c r="A2860" i="29" s="1"/>
  <c r="AB905" i="29"/>
  <c r="B905" i="29" s="1"/>
  <c r="A905" i="29" s="1"/>
  <c r="AB2277" i="29"/>
  <c r="B2277" i="29" s="1"/>
  <c r="A2277" i="29" s="1"/>
  <c r="AB2096" i="29"/>
  <c r="B2096" i="29" s="1"/>
  <c r="A2096" i="29" s="1"/>
  <c r="AB974" i="29"/>
  <c r="B974" i="29" s="1"/>
  <c r="A974" i="29" s="1"/>
  <c r="AB3042" i="29"/>
  <c r="B3042" i="29" s="1"/>
  <c r="A3042" i="29" s="1"/>
  <c r="AB2777" i="29"/>
  <c r="B2777" i="29" s="1"/>
  <c r="A2777" i="29" s="1"/>
  <c r="AB2643" i="29"/>
  <c r="B2643" i="29" s="1"/>
  <c r="A2643" i="29" s="1"/>
  <c r="AB2233" i="29"/>
  <c r="B2233" i="29" s="1"/>
  <c r="A2233" i="29" s="1"/>
  <c r="AB565" i="29"/>
  <c r="B565" i="29" s="1"/>
  <c r="A565" i="29" s="1"/>
  <c r="AB485" i="29"/>
  <c r="B485" i="29" s="1"/>
  <c r="A485" i="29" s="1"/>
  <c r="AB213" i="29"/>
  <c r="B213" i="29" s="1"/>
  <c r="A213" i="29" s="1"/>
  <c r="AB394" i="29"/>
  <c r="B394" i="29" s="1"/>
  <c r="A394" i="29" s="1"/>
  <c r="AB192" i="29"/>
  <c r="B192" i="29" s="1"/>
  <c r="A192" i="29" s="1"/>
  <c r="AB66" i="29"/>
  <c r="B66" i="29" s="1"/>
  <c r="A66" i="29" s="1"/>
  <c r="AB158" i="29"/>
  <c r="B158" i="29" s="1"/>
  <c r="A158" i="29" s="1"/>
  <c r="AB620" i="29"/>
  <c r="B620" i="29" s="1"/>
  <c r="A620" i="29" s="1"/>
  <c r="AB2869" i="29"/>
  <c r="B2869" i="29" s="1"/>
  <c r="A2869" i="29" s="1"/>
  <c r="AB3194" i="29"/>
  <c r="B3194" i="29" s="1"/>
  <c r="A3194" i="29" s="1"/>
  <c r="AB964" i="29"/>
  <c r="B964" i="29" s="1"/>
  <c r="A964" i="29" s="1"/>
  <c r="AB1808" i="29"/>
  <c r="B1808" i="29" s="1"/>
  <c r="A1808" i="29" s="1"/>
  <c r="AB2268" i="29"/>
  <c r="B2268" i="29" s="1"/>
  <c r="A2268" i="29" s="1"/>
  <c r="AB2082" i="29"/>
  <c r="B2082" i="29" s="1"/>
  <c r="A2082" i="29" s="1"/>
  <c r="AB1818" i="29"/>
  <c r="B1818" i="29" s="1"/>
  <c r="A1818" i="29" s="1"/>
  <c r="AB803" i="29"/>
  <c r="B803" i="29" s="1"/>
  <c r="A803" i="29" s="1"/>
  <c r="AB86" i="29"/>
  <c r="B86" i="29" s="1"/>
  <c r="A86" i="29" s="1"/>
  <c r="AB3351" i="29"/>
  <c r="B3351" i="29" s="1"/>
  <c r="A3351" i="29" s="1"/>
  <c r="AB2652" i="29"/>
  <c r="B2652" i="29" s="1"/>
  <c r="A2652" i="29" s="1"/>
  <c r="AB3275" i="29"/>
  <c r="B3275" i="29" s="1"/>
  <c r="A3275" i="29" s="1"/>
  <c r="AB3211" i="29"/>
  <c r="B3211" i="29" s="1"/>
  <c r="A3211" i="29" s="1"/>
  <c r="AB223" i="29"/>
  <c r="B223" i="29" s="1"/>
  <c r="A223" i="29" s="1"/>
  <c r="AB2100" i="29"/>
  <c r="B2100" i="29" s="1"/>
  <c r="A2100" i="29" s="1"/>
  <c r="AB2282" i="29"/>
  <c r="B2282" i="29" s="1"/>
  <c r="A2282" i="29" s="1"/>
  <c r="AB2607" i="29"/>
  <c r="B2607" i="29" s="1"/>
  <c r="A2607" i="29" s="1"/>
  <c r="AB1445" i="29"/>
  <c r="B1445" i="29" s="1"/>
  <c r="A1445" i="29" s="1"/>
  <c r="AB2801" i="29"/>
  <c r="B2801" i="29" s="1"/>
  <c r="A2801" i="29" s="1"/>
  <c r="AB2512" i="29"/>
  <c r="B2512" i="29" s="1"/>
  <c r="A2512" i="29" s="1"/>
  <c r="AB1578" i="29"/>
  <c r="B1578" i="29" s="1"/>
  <c r="A1578" i="29" s="1"/>
  <c r="AB789" i="29"/>
  <c r="B789" i="29" s="1"/>
  <c r="A789" i="29" s="1"/>
  <c r="AB1336" i="29"/>
  <c r="B1336" i="29" s="1"/>
  <c r="A1336" i="29" s="1"/>
  <c r="AB463" i="29"/>
  <c r="B463" i="29" s="1"/>
  <c r="A463" i="29" s="1"/>
  <c r="AB2468" i="29"/>
  <c r="B2468" i="29" s="1"/>
  <c r="A2468" i="29" s="1"/>
  <c r="AB2625" i="29"/>
  <c r="B2625" i="29" s="1"/>
  <c r="A2625" i="29" s="1"/>
  <c r="AB1461" i="29"/>
  <c r="B1461" i="29" s="1"/>
  <c r="A1461" i="29" s="1"/>
  <c r="AB1653" i="29"/>
  <c r="B1653" i="29" s="1"/>
  <c r="A1653" i="29" s="1"/>
  <c r="AB2935" i="29"/>
  <c r="B2935" i="29" s="1"/>
  <c r="A2935" i="29" s="1"/>
  <c r="AB2812" i="29"/>
  <c r="B2812" i="29" s="1"/>
  <c r="A2812" i="29" s="1"/>
  <c r="AB2024" i="29"/>
  <c r="B2024" i="29" s="1"/>
  <c r="A2024" i="29" s="1"/>
  <c r="AB2025" i="29"/>
  <c r="B2025" i="29" s="1"/>
  <c r="A2025" i="29" s="1"/>
  <c r="AB2763" i="29"/>
  <c r="B2763" i="29" s="1"/>
  <c r="A2763" i="29" s="1"/>
  <c r="AB1187" i="29"/>
  <c r="B1187" i="29" s="1"/>
  <c r="A1187" i="29" s="1"/>
  <c r="AB1271" i="29"/>
  <c r="B1271" i="29" s="1"/>
  <c r="A1271" i="29" s="1"/>
  <c r="AB2220" i="29"/>
  <c r="B2220" i="29" s="1"/>
  <c r="A2220" i="29" s="1"/>
  <c r="AB2382" i="29"/>
  <c r="B2382" i="29" s="1"/>
  <c r="A2382" i="29" s="1"/>
  <c r="AB430" i="29"/>
  <c r="B430" i="29" s="1"/>
  <c r="A430" i="29" s="1"/>
  <c r="AB3098" i="29"/>
  <c r="B3098" i="29" s="1"/>
  <c r="A3098" i="29" s="1"/>
  <c r="AB700" i="29"/>
  <c r="B700" i="29" s="1"/>
  <c r="A700" i="29" s="1"/>
  <c r="AB752" i="29"/>
  <c r="B752" i="29" s="1"/>
  <c r="A752" i="29" s="1"/>
  <c r="AB897" i="29"/>
  <c r="B897" i="29" s="1"/>
  <c r="A897" i="29" s="1"/>
  <c r="AB3154" i="29"/>
  <c r="B3154" i="29" s="1"/>
  <c r="A3154" i="29" s="1"/>
  <c r="AB414" i="29"/>
  <c r="B414" i="29" s="1"/>
  <c r="A414" i="29" s="1"/>
  <c r="AB1960" i="29"/>
  <c r="B1960" i="29" s="1"/>
  <c r="A1960" i="29" s="1"/>
  <c r="AB2027" i="29"/>
  <c r="B2027" i="29" s="1"/>
  <c r="A2027" i="29" s="1"/>
  <c r="AB3344" i="29"/>
  <c r="B3344" i="29" s="1"/>
  <c r="A3344" i="29" s="1"/>
  <c r="AB2747" i="29"/>
  <c r="B2747" i="29" s="1"/>
  <c r="A2747" i="29" s="1"/>
  <c r="AB1649" i="29"/>
  <c r="B1649" i="29" s="1"/>
  <c r="A1649" i="29" s="1"/>
  <c r="AB1527" i="29"/>
  <c r="B1527" i="29" s="1"/>
  <c r="A1527" i="29" s="1"/>
  <c r="AB1865" i="29"/>
  <c r="B1865" i="29" s="1"/>
  <c r="A1865" i="29" s="1"/>
  <c r="AB2252" i="29"/>
  <c r="B2252" i="29" s="1"/>
  <c r="A2252" i="29" s="1"/>
  <c r="AB2238" i="29"/>
  <c r="B2238" i="29" s="1"/>
  <c r="A2238" i="29" s="1"/>
  <c r="AB1218" i="29"/>
  <c r="B1218" i="29" s="1"/>
  <c r="A1218" i="29" s="1"/>
  <c r="AB2566" i="29"/>
  <c r="B2566" i="29" s="1"/>
  <c r="A2566" i="29" s="1"/>
  <c r="AB2320" i="29"/>
  <c r="B2320" i="29" s="1"/>
  <c r="A2320" i="29" s="1"/>
  <c r="AB1517" i="29"/>
  <c r="B1517" i="29" s="1"/>
  <c r="A1517" i="29" s="1"/>
  <c r="AB2718" i="29"/>
  <c r="B2718" i="29" s="1"/>
  <c r="A2718" i="29" s="1"/>
  <c r="AB3147" i="29"/>
  <c r="B3147" i="29" s="1"/>
  <c r="A3147" i="29" s="1"/>
  <c r="AB2970" i="29"/>
  <c r="B2970" i="29" s="1"/>
  <c r="A2970" i="29" s="1"/>
  <c r="AB2681" i="29"/>
  <c r="B2681" i="29" s="1"/>
  <c r="A2681" i="29" s="1"/>
  <c r="AB2464" i="29"/>
  <c r="B2464" i="29" s="1"/>
  <c r="A2464" i="29" s="1"/>
  <c r="AB1413" i="29"/>
  <c r="B1413" i="29" s="1"/>
  <c r="A1413" i="29" s="1"/>
  <c r="AB754" i="29"/>
  <c r="B754" i="29" s="1"/>
  <c r="A754" i="29" s="1"/>
  <c r="AB3198" i="29"/>
  <c r="B3198" i="29" s="1"/>
  <c r="A3198" i="29" s="1"/>
  <c r="AB2353" i="29"/>
  <c r="B2353" i="29" s="1"/>
  <c r="A2353" i="29" s="1"/>
  <c r="AB1792" i="29"/>
  <c r="B1792" i="29" s="1"/>
  <c r="A1792" i="29" s="1"/>
  <c r="AB1504" i="29"/>
  <c r="B1504" i="29" s="1"/>
  <c r="A1504" i="29" s="1"/>
  <c r="AB2996" i="29"/>
  <c r="B2996" i="29" s="1"/>
  <c r="A2996" i="29" s="1"/>
  <c r="AB703" i="29"/>
  <c r="B703" i="29" s="1"/>
  <c r="A703" i="29" s="1"/>
  <c r="AB1077" i="29"/>
  <c r="B1077" i="29" s="1"/>
  <c r="A1077" i="29" s="1"/>
  <c r="AB1715" i="29"/>
  <c r="B1715" i="29" s="1"/>
  <c r="A1715" i="29" s="1"/>
  <c r="AB489" i="29"/>
  <c r="B489" i="29" s="1"/>
  <c r="A489" i="29" s="1"/>
  <c r="AB2557" i="29"/>
  <c r="B2557" i="29" s="1"/>
  <c r="A2557" i="29" s="1"/>
  <c r="AB1579" i="29"/>
  <c r="B1579" i="29" s="1"/>
  <c r="A1579" i="29" s="1"/>
  <c r="AB2421" i="29"/>
  <c r="B2421" i="29" s="1"/>
  <c r="A2421" i="29" s="1"/>
  <c r="AB1664" i="29"/>
  <c r="B1664" i="29" s="1"/>
  <c r="A1664" i="29" s="1"/>
  <c r="AB815" i="29"/>
  <c r="B815" i="29" s="1"/>
  <c r="A815" i="29" s="1"/>
  <c r="AB46" i="29"/>
  <c r="B46" i="29" s="1"/>
  <c r="A46" i="29" s="1"/>
  <c r="AB2075" i="29"/>
  <c r="B2075" i="29" s="1"/>
  <c r="A2075" i="29" s="1"/>
  <c r="AB281" i="29"/>
  <c r="B281" i="29" s="1"/>
  <c r="A281" i="29" s="1"/>
  <c r="AB1567" i="29"/>
  <c r="B1567" i="29" s="1"/>
  <c r="A1567" i="29" s="1"/>
  <c r="AB926" i="29"/>
  <c r="B926" i="29" s="1"/>
  <c r="A926" i="29" s="1"/>
  <c r="AB311" i="29"/>
  <c r="B311" i="29" s="1"/>
  <c r="A311" i="29" s="1"/>
  <c r="AB1051" i="29"/>
  <c r="B1051" i="29" s="1"/>
  <c r="A1051" i="29" s="1"/>
  <c r="AB1099" i="29"/>
  <c r="B1099" i="29" s="1"/>
  <c r="A1099" i="29" s="1"/>
  <c r="AB1273" i="29"/>
  <c r="B1273" i="29" s="1"/>
  <c r="A1273" i="29" s="1"/>
  <c r="AB1902" i="29"/>
  <c r="B1902" i="29" s="1"/>
  <c r="A1902" i="29" s="1"/>
  <c r="AB2173" i="29"/>
  <c r="B2173" i="29" s="1"/>
  <c r="A2173" i="29" s="1"/>
  <c r="AB2398" i="29"/>
  <c r="B2398" i="29" s="1"/>
  <c r="A2398" i="29" s="1"/>
  <c r="AB3038" i="29"/>
  <c r="B3038" i="29" s="1"/>
  <c r="A3038" i="29" s="1"/>
  <c r="AB2883" i="29"/>
  <c r="B2883" i="29" s="1"/>
  <c r="A2883" i="29" s="1"/>
  <c r="AB1237" i="29"/>
  <c r="B1237" i="29" s="1"/>
  <c r="A1237" i="29" s="1"/>
  <c r="AB1750" i="29"/>
  <c r="B1750" i="29" s="1"/>
  <c r="A1750" i="29" s="1"/>
  <c r="AB23" i="29"/>
  <c r="B23" i="29" s="1"/>
  <c r="A23" i="29" s="1"/>
  <c r="AB3185" i="29"/>
  <c r="B3185" i="29" s="1"/>
  <c r="A3185" i="29" s="1"/>
  <c r="AB2359" i="29"/>
  <c r="B2359" i="29" s="1"/>
  <c r="A2359" i="29" s="1"/>
  <c r="AB3132" i="29"/>
  <c r="B3132" i="29" s="1"/>
  <c r="A3132" i="29" s="1"/>
  <c r="AB757" i="29"/>
  <c r="B757" i="29" s="1"/>
  <c r="A757" i="29" s="1"/>
  <c r="AB662" i="29"/>
  <c r="B662" i="29" s="1"/>
  <c r="A662" i="29" s="1"/>
  <c r="AB3491" i="29"/>
  <c r="B3491" i="29" s="1"/>
  <c r="A3491" i="29" s="1"/>
  <c r="AB2460" i="29"/>
  <c r="B2460" i="29" s="1"/>
  <c r="A2460" i="29" s="1"/>
  <c r="AB2654" i="29"/>
  <c r="B2654" i="29" s="1"/>
  <c r="A2654" i="29" s="1"/>
  <c r="AB2543" i="29"/>
  <c r="B2543" i="29" s="1"/>
  <c r="A2543" i="29" s="1"/>
  <c r="AB1845" i="29"/>
  <c r="B1845" i="29" s="1"/>
  <c r="A1845" i="29" s="1"/>
  <c r="AB3138" i="29"/>
  <c r="B3138" i="29" s="1"/>
  <c r="A3138" i="29" s="1"/>
  <c r="AB1231" i="29"/>
  <c r="B1231" i="29" s="1"/>
  <c r="A1231" i="29" s="1"/>
  <c r="AB2341" i="29"/>
  <c r="B2341" i="29" s="1"/>
  <c r="A2341" i="29" s="1"/>
  <c r="AB441" i="29"/>
  <c r="B441" i="29" s="1"/>
  <c r="A441" i="29" s="1"/>
  <c r="AB443" i="29"/>
  <c r="B443" i="29" s="1"/>
  <c r="A443" i="29" s="1"/>
  <c r="AB2875" i="29"/>
  <c r="B2875" i="29" s="1"/>
  <c r="A2875" i="29" s="1"/>
  <c r="AB1297" i="29"/>
  <c r="B1297" i="29" s="1"/>
  <c r="A1297" i="29" s="1"/>
  <c r="AB1883" i="29"/>
  <c r="B1883" i="29" s="1"/>
  <c r="A1883" i="29" s="1"/>
  <c r="AB3215" i="29"/>
  <c r="B3215" i="29" s="1"/>
  <c r="A3215" i="29" s="1"/>
  <c r="AB790" i="29"/>
  <c r="B790" i="29" s="1"/>
  <c r="A790" i="29" s="1"/>
  <c r="AB2650" i="29"/>
  <c r="B2650" i="29" s="1"/>
  <c r="A2650" i="29" s="1"/>
  <c r="AB2646" i="29"/>
  <c r="B2646" i="29" s="1"/>
  <c r="A2646" i="29" s="1"/>
  <c r="AB1950" i="29"/>
  <c r="B1950" i="29" s="1"/>
  <c r="A1950" i="29" s="1"/>
  <c r="AB2873" i="29"/>
  <c r="B2873" i="29" s="1"/>
  <c r="A2873" i="29" s="1"/>
  <c r="AB2707" i="29"/>
  <c r="B2707" i="29" s="1"/>
  <c r="A2707" i="29" s="1"/>
  <c r="AB1789" i="29"/>
  <c r="B1789" i="29" s="1"/>
  <c r="A1789" i="29" s="1"/>
  <c r="AB2570" i="29"/>
  <c r="B2570" i="29" s="1"/>
  <c r="A2570" i="29" s="1"/>
  <c r="AB1871" i="29"/>
  <c r="B1871" i="29" s="1"/>
  <c r="A1871" i="29" s="1"/>
  <c r="AB2533" i="29"/>
  <c r="B2533" i="29" s="1"/>
  <c r="A2533" i="29" s="1"/>
  <c r="AB1181" i="29"/>
  <c r="B1181" i="29" s="1"/>
  <c r="A1181" i="29" s="1"/>
  <c r="AB2161" i="29"/>
  <c r="B2161" i="29" s="1"/>
  <c r="A2161" i="29" s="1"/>
  <c r="AB1727" i="29"/>
  <c r="B1727" i="29" s="1"/>
  <c r="A1727" i="29" s="1"/>
  <c r="AB3008" i="29"/>
  <c r="B3008" i="29" s="1"/>
  <c r="A3008" i="29" s="1"/>
  <c r="AB1487" i="29"/>
  <c r="B1487" i="29" s="1"/>
  <c r="A1487" i="29" s="1"/>
  <c r="AB3091" i="29"/>
  <c r="B3091" i="29" s="1"/>
  <c r="A3091" i="29" s="1"/>
  <c r="AB3466" i="29"/>
  <c r="B3466" i="29" s="1"/>
  <c r="A3466" i="29" s="1"/>
  <c r="AB2201" i="29"/>
  <c r="B2201" i="29" s="1"/>
  <c r="A2201" i="29" s="1"/>
  <c r="AB3247" i="29"/>
  <c r="B3247" i="29" s="1"/>
  <c r="A3247" i="29" s="1"/>
  <c r="AB1799" i="29"/>
  <c r="B1799" i="29" s="1"/>
  <c r="A1799" i="29" s="1"/>
  <c r="AB2532" i="29"/>
  <c r="B2532" i="29" s="1"/>
  <c r="A2532" i="29" s="1"/>
  <c r="AB1903" i="29"/>
  <c r="B1903" i="29" s="1"/>
  <c r="A1903" i="29" s="1"/>
  <c r="AB1274" i="29"/>
  <c r="B1274" i="29" s="1"/>
  <c r="A1274" i="29" s="1"/>
  <c r="AB2198" i="29"/>
  <c r="B2198" i="29" s="1"/>
  <c r="A2198" i="29" s="1"/>
  <c r="AB2483" i="29"/>
  <c r="B2483" i="29" s="1"/>
  <c r="A2483" i="29" s="1"/>
  <c r="AB1253" i="29"/>
  <c r="B1253" i="29" s="1"/>
  <c r="A1253" i="29" s="1"/>
  <c r="AB1822" i="29"/>
  <c r="B1822" i="29" s="1"/>
  <c r="A1822" i="29" s="1"/>
  <c r="AB1936" i="29"/>
  <c r="B1936" i="29" s="1"/>
  <c r="A1936" i="29" s="1"/>
  <c r="AB1728" i="29"/>
  <c r="B1728" i="29" s="1"/>
  <c r="A1728" i="29" s="1"/>
  <c r="AB660" i="29"/>
  <c r="B660" i="29" s="1"/>
  <c r="A660" i="29" s="1"/>
  <c r="AB2751" i="29"/>
  <c r="B2751" i="29" s="1"/>
  <c r="A2751" i="29" s="1"/>
  <c r="AB1977" i="29"/>
  <c r="B1977" i="29" s="1"/>
  <c r="A1977" i="29" s="1"/>
  <c r="AB2738" i="29"/>
  <c r="B2738" i="29" s="1"/>
  <c r="A2738" i="29" s="1"/>
  <c r="AB3141" i="29"/>
  <c r="B3141" i="29" s="1"/>
  <c r="A3141" i="29" s="1"/>
  <c r="AB661" i="29"/>
  <c r="B661" i="29" s="1"/>
  <c r="A661" i="29" s="1"/>
  <c r="AB307" i="29"/>
  <c r="B307" i="29" s="1"/>
  <c r="A307" i="29" s="1"/>
  <c r="AB1186" i="29"/>
  <c r="B1186" i="29" s="1"/>
  <c r="A1186" i="29" s="1"/>
  <c r="AB1521" i="29"/>
  <c r="B1521" i="29" s="1"/>
  <c r="A1521" i="29" s="1"/>
  <c r="AB1846" i="29"/>
  <c r="B1846" i="29" s="1"/>
  <c r="A1846" i="29" s="1"/>
  <c r="AB2689" i="29"/>
  <c r="B2689" i="29" s="1"/>
  <c r="A2689" i="29" s="1"/>
  <c r="AB2367" i="29"/>
  <c r="B2367" i="29" s="1"/>
  <c r="A2367" i="29" s="1"/>
  <c r="AB1942" i="29"/>
  <c r="B1942" i="29" s="1"/>
  <c r="A1942" i="29" s="1"/>
  <c r="AB918" i="29"/>
  <c r="B918" i="29" s="1"/>
  <c r="A918" i="29" s="1"/>
  <c r="AB794" i="29"/>
  <c r="B794" i="29" s="1"/>
  <c r="A794" i="29" s="1"/>
  <c r="AB1686" i="29"/>
  <c r="B1686" i="29" s="1"/>
  <c r="A1686" i="29" s="1"/>
  <c r="AB2879" i="29"/>
  <c r="B2879" i="29" s="1"/>
  <c r="A2879" i="29" s="1"/>
  <c r="AB1645" i="29"/>
  <c r="B1645" i="29" s="1"/>
  <c r="A1645" i="29" s="1"/>
  <c r="AB1296" i="29"/>
  <c r="B1296" i="29" s="1"/>
  <c r="A1296" i="29" s="1"/>
  <c r="AB129" i="29"/>
  <c r="B129" i="29" s="1"/>
  <c r="A129" i="29" s="1"/>
  <c r="AB3434" i="29"/>
  <c r="B3434" i="29" s="1"/>
  <c r="A3434" i="29" s="1"/>
  <c r="AB3295" i="29"/>
  <c r="B3295" i="29" s="1"/>
  <c r="A3295" i="29" s="1"/>
  <c r="AB2294" i="29"/>
  <c r="B2294" i="29" s="1"/>
  <c r="A2294" i="29" s="1"/>
  <c r="AB564" i="29"/>
  <c r="B564" i="29" s="1"/>
  <c r="A564" i="29" s="1"/>
  <c r="AB370" i="29"/>
  <c r="B370" i="29" s="1"/>
  <c r="A370" i="29" s="1"/>
  <c r="AB525" i="29"/>
  <c r="B525" i="29" s="1"/>
  <c r="A525" i="29" s="1"/>
  <c r="AB451" i="29"/>
  <c r="B451" i="29" s="1"/>
  <c r="A451" i="29" s="1"/>
  <c r="AB3152" i="29"/>
  <c r="B3152" i="29" s="1"/>
  <c r="A3152" i="29" s="1"/>
  <c r="AB2331" i="29"/>
  <c r="B2331" i="29" s="1"/>
  <c r="A2331" i="29" s="1"/>
  <c r="AB621" i="29"/>
  <c r="B621" i="29" s="1"/>
  <c r="A621" i="29" s="1"/>
  <c r="AB1175" i="29"/>
  <c r="B1175" i="29" s="1"/>
  <c r="A1175" i="29" s="1"/>
  <c r="AB2636" i="29"/>
  <c r="B2636" i="29" s="1"/>
  <c r="A2636" i="29" s="1"/>
  <c r="AB2424" i="29"/>
  <c r="B2424" i="29" s="1"/>
  <c r="A2424" i="29" s="1"/>
  <c r="AB1024" i="29"/>
  <c r="B1024" i="29" s="1"/>
  <c r="A1024" i="29" s="1"/>
  <c r="AB1612" i="29"/>
  <c r="B1612" i="29" s="1"/>
  <c r="A1612" i="29" s="1"/>
  <c r="AB745" i="29"/>
  <c r="B745" i="29" s="1"/>
  <c r="A745" i="29" s="1"/>
  <c r="AB874" i="29"/>
  <c r="B874" i="29" s="1"/>
  <c r="A874" i="29" s="1"/>
  <c r="AB2735" i="29"/>
  <c r="B2735" i="29" s="1"/>
  <c r="A2735" i="29" s="1"/>
  <c r="AB3425" i="29"/>
  <c r="B3425" i="29" s="1"/>
  <c r="A3425" i="29" s="1"/>
  <c r="AB2449" i="29"/>
  <c r="B2449" i="29" s="1"/>
  <c r="A2449" i="29" s="1"/>
  <c r="AB428" i="29"/>
  <c r="B428" i="29" s="1"/>
  <c r="A428" i="29" s="1"/>
  <c r="AB1800" i="29"/>
  <c r="B1800" i="29" s="1"/>
  <c r="A1800" i="29" s="1"/>
  <c r="AB2321" i="29"/>
  <c r="B2321" i="29" s="1"/>
  <c r="A2321" i="29" s="1"/>
  <c r="AB2002" i="29"/>
  <c r="B2002" i="29" s="1"/>
  <c r="A2002" i="29" s="1"/>
  <c r="AB1785" i="29"/>
  <c r="B1785" i="29" s="1"/>
  <c r="A1785" i="29" s="1"/>
  <c r="AB1479" i="29"/>
  <c r="B1479" i="29" s="1"/>
  <c r="A1479" i="29" s="1"/>
  <c r="AB2108" i="29"/>
  <c r="B2108" i="29" s="1"/>
  <c r="A2108" i="29" s="1"/>
  <c r="AB1503" i="29"/>
  <c r="B1503" i="29" s="1"/>
  <c r="A1503" i="29" s="1"/>
  <c r="AB3450" i="29"/>
  <c r="B3450" i="29" s="1"/>
  <c r="A3450" i="29" s="1"/>
  <c r="AB2183" i="29"/>
  <c r="B2183" i="29" s="1"/>
  <c r="A2183" i="29" s="1"/>
  <c r="AB811" i="29"/>
  <c r="B811" i="29" s="1"/>
  <c r="A811" i="29" s="1"/>
  <c r="AB2230" i="29"/>
  <c r="B2230" i="29" s="1"/>
  <c r="A2230" i="29" s="1"/>
  <c r="AB3074" i="29"/>
  <c r="B3074" i="29" s="1"/>
  <c r="A3074" i="29" s="1"/>
  <c r="AB3135" i="29"/>
  <c r="B3135" i="29" s="1"/>
  <c r="A3135" i="29" s="1"/>
  <c r="AB1308" i="29"/>
  <c r="B1308" i="29" s="1"/>
  <c r="A1308" i="29" s="1"/>
  <c r="AB174" i="29"/>
  <c r="B174" i="29" s="1"/>
  <c r="A174" i="29" s="1"/>
  <c r="AB1614" i="29"/>
  <c r="B1614" i="29" s="1"/>
  <c r="A1614" i="29" s="1"/>
  <c r="AB2655" i="29"/>
  <c r="B2655" i="29" s="1"/>
  <c r="A2655" i="29" s="1"/>
  <c r="AB1994" i="29"/>
  <c r="B1994" i="29" s="1"/>
  <c r="A1994" i="29" s="1"/>
  <c r="AB847" i="29"/>
  <c r="B847" i="29" s="1"/>
  <c r="A847" i="29" s="1"/>
  <c r="AB1270" i="29"/>
  <c r="B1270" i="29" s="1"/>
  <c r="A1270" i="29" s="1"/>
  <c r="AB1884" i="29"/>
  <c r="B1884" i="29" s="1"/>
  <c r="A1884" i="29" s="1"/>
  <c r="AB2830" i="29"/>
  <c r="B2830" i="29" s="1"/>
  <c r="A2830" i="29" s="1"/>
  <c r="AB1207" i="29"/>
  <c r="B1207" i="29" s="1"/>
  <c r="A1207" i="29" s="1"/>
  <c r="AB270" i="29"/>
  <c r="B270" i="29" s="1"/>
  <c r="A270" i="29" s="1"/>
  <c r="AB2963" i="29"/>
  <c r="B2963" i="29" s="1"/>
  <c r="A2963" i="29" s="1"/>
  <c r="AB1555" i="29"/>
  <c r="B1555" i="29" s="1"/>
  <c r="A1555" i="29" s="1"/>
  <c r="AB1120" i="29"/>
  <c r="B1120" i="29" s="1"/>
  <c r="A1120" i="29" s="1"/>
  <c r="AB2390" i="29"/>
  <c r="B2390" i="29" s="1"/>
  <c r="A2390" i="29" s="1"/>
  <c r="AB3102" i="29"/>
  <c r="B3102" i="29" s="1"/>
  <c r="A3102" i="29" s="1"/>
  <c r="AB3232" i="29"/>
  <c r="B3232" i="29" s="1"/>
  <c r="A3232" i="29" s="1"/>
  <c r="AB2682" i="29"/>
  <c r="B2682" i="29" s="1"/>
  <c r="A2682" i="29" s="1"/>
  <c r="AB2451" i="29"/>
  <c r="B2451" i="29" s="1"/>
  <c r="A2451" i="29" s="1"/>
  <c r="AB1240" i="29"/>
  <c r="B1240" i="29" s="1"/>
  <c r="A1240" i="29" s="1"/>
  <c r="AB774" i="29"/>
  <c r="B774" i="29" s="1"/>
  <c r="A774" i="29" s="1"/>
  <c r="AB247" i="29"/>
  <c r="B247" i="29" s="1"/>
  <c r="A247" i="29" s="1"/>
  <c r="AB2949" i="29"/>
  <c r="B2949" i="29" s="1"/>
  <c r="A2949" i="29" s="1"/>
  <c r="AB1946" i="29"/>
  <c r="B1946" i="29" s="1"/>
  <c r="A1946" i="29" s="1"/>
  <c r="AB2577" i="29"/>
  <c r="B2577" i="29" s="1"/>
  <c r="A2577" i="29" s="1"/>
  <c r="AB1001" i="29"/>
  <c r="B1001" i="29" s="1"/>
  <c r="A1001" i="29" s="1"/>
  <c r="AB1675" i="29"/>
  <c r="B1675" i="29" s="1"/>
  <c r="A1675" i="29" s="1"/>
  <c r="AB1114" i="29"/>
  <c r="B1114" i="29" s="1"/>
  <c r="A1114" i="29" s="1"/>
  <c r="AB955" i="29"/>
  <c r="B955" i="29" s="1"/>
  <c r="A955" i="29" s="1"/>
  <c r="AB2166" i="29"/>
  <c r="B2166" i="29" s="1"/>
  <c r="A2166" i="29" s="1"/>
  <c r="AB25" i="29"/>
  <c r="B25" i="29" s="1"/>
  <c r="A25" i="29" s="1"/>
  <c r="AB1013" i="29"/>
  <c r="B1013" i="29" s="1"/>
  <c r="A1013" i="29" s="1"/>
  <c r="AB3305" i="29"/>
  <c r="B3305" i="29" s="1"/>
  <c r="A3305" i="29" s="1"/>
  <c r="AB1372" i="29"/>
  <c r="B1372" i="29" s="1"/>
  <c r="A1372" i="29" s="1"/>
  <c r="AB2585" i="29"/>
  <c r="B2585" i="29" s="1"/>
  <c r="A2585" i="29" s="1"/>
  <c r="AB1216" i="29"/>
  <c r="B1216" i="29" s="1"/>
  <c r="A1216" i="29" s="1"/>
  <c r="AB945" i="29"/>
  <c r="B945" i="29" s="1"/>
  <c r="A945" i="29" s="1"/>
  <c r="AB2862" i="29"/>
  <c r="B2862" i="29" s="1"/>
  <c r="A2862" i="29" s="1"/>
  <c r="AB1611" i="29"/>
  <c r="B1611" i="29" s="1"/>
  <c r="A1611" i="29" s="1"/>
  <c r="AB2672" i="29"/>
  <c r="B2672" i="29" s="1"/>
  <c r="A2672" i="29" s="1"/>
  <c r="AB2328" i="29"/>
  <c r="B2328" i="29" s="1"/>
  <c r="A2328" i="29" s="1"/>
  <c r="AB228" i="29"/>
  <c r="B228" i="29" s="1"/>
  <c r="A228" i="29" s="1"/>
  <c r="AB124" i="29"/>
  <c r="B124" i="29" s="1"/>
  <c r="A124" i="29" s="1"/>
  <c r="AB1333" i="29"/>
  <c r="B1333" i="29" s="1"/>
  <c r="A1333" i="29" s="1"/>
  <c r="AB813" i="29"/>
  <c r="B813" i="29" s="1"/>
  <c r="A813" i="29" s="1"/>
  <c r="AB2670" i="29"/>
  <c r="B2670" i="29" s="1"/>
  <c r="A2670" i="29" s="1"/>
  <c r="AB2185" i="29"/>
  <c r="B2185" i="29" s="1"/>
  <c r="A2185" i="29" s="1"/>
  <c r="AB1548" i="29"/>
  <c r="B1548" i="29" s="1"/>
  <c r="A1548" i="29" s="1"/>
  <c r="AB810" i="29"/>
  <c r="B810" i="29" s="1"/>
  <c r="A810" i="29" s="1"/>
  <c r="AB235" i="29"/>
  <c r="B235" i="29" s="1"/>
  <c r="A235" i="29" s="1"/>
  <c r="AB2610" i="29"/>
  <c r="B2610" i="29" s="1"/>
  <c r="A2610" i="29" s="1"/>
  <c r="AB1796" i="29"/>
  <c r="B1796" i="29" s="1"/>
  <c r="A1796" i="29" s="1"/>
  <c r="AB115" i="29"/>
  <c r="B115" i="29" s="1"/>
  <c r="A115" i="29" s="1"/>
  <c r="AB1124" i="29"/>
  <c r="B1124" i="29" s="1"/>
  <c r="A1124" i="29" s="1"/>
  <c r="AB1840" i="29"/>
  <c r="B1840" i="29" s="1"/>
  <c r="A1840" i="29" s="1"/>
  <c r="AB3032" i="29"/>
  <c r="B3032" i="29" s="1"/>
  <c r="A3032" i="29" s="1"/>
  <c r="AB3127" i="29"/>
  <c r="B3127" i="29" s="1"/>
  <c r="A3127" i="29" s="1"/>
  <c r="AB3097" i="29"/>
  <c r="B3097" i="29" s="1"/>
  <c r="A3097" i="29" s="1"/>
  <c r="AB2021" i="29"/>
  <c r="B2021" i="29" s="1"/>
  <c r="A2021" i="29" s="1"/>
  <c r="AB1109" i="29"/>
  <c r="B1109" i="29" s="1"/>
  <c r="A1109" i="29" s="1"/>
  <c r="AB1778" i="29"/>
  <c r="B1778" i="29" s="1"/>
  <c r="A1778" i="29" s="1"/>
  <c r="AB831" i="29"/>
  <c r="B831" i="29" s="1"/>
  <c r="A831" i="29" s="1"/>
  <c r="AB1282" i="29"/>
  <c r="B1282" i="29" s="1"/>
  <c r="A1282" i="29" s="1"/>
  <c r="AB2041" i="29"/>
  <c r="B2041" i="29" s="1"/>
  <c r="A2041" i="29" s="1"/>
  <c r="AB3007" i="29"/>
  <c r="B3007" i="29" s="1"/>
  <c r="A3007" i="29" s="1"/>
  <c r="AB1264" i="29"/>
  <c r="B1264" i="29" s="1"/>
  <c r="A1264" i="29" s="1"/>
  <c r="AB968" i="29"/>
  <c r="B968" i="29" s="1"/>
  <c r="A968" i="29" s="1"/>
  <c r="AB3307" i="29"/>
  <c r="B3307" i="29" s="1"/>
  <c r="A3307" i="29" s="1"/>
  <c r="AB119" i="29"/>
  <c r="B119" i="29" s="1"/>
  <c r="A119" i="29" s="1"/>
  <c r="AB1046" i="29"/>
  <c r="B1046" i="29" s="1"/>
  <c r="A1046" i="29" s="1"/>
  <c r="AB2408" i="29"/>
  <c r="B2408" i="29" s="1"/>
  <c r="A2408" i="29" s="1"/>
  <c r="AB555" i="29"/>
  <c r="B555" i="29" s="1"/>
  <c r="A555" i="29" s="1"/>
  <c r="AB2323" i="29"/>
  <c r="B2323" i="29" s="1"/>
  <c r="A2323" i="29" s="1"/>
  <c r="AB175" i="29"/>
  <c r="B175" i="29" s="1"/>
  <c r="A175" i="29" s="1"/>
  <c r="AB1163" i="29"/>
  <c r="B1163" i="29" s="1"/>
  <c r="A1163" i="29" s="1"/>
  <c r="AB398" i="29"/>
  <c r="B398" i="29" s="1"/>
  <c r="A398" i="29" s="1"/>
  <c r="AB3306" i="29"/>
  <c r="B3306" i="29" s="1"/>
  <c r="A3306" i="29" s="1"/>
  <c r="AB1234" i="29"/>
  <c r="B1234" i="29" s="1"/>
  <c r="A1234" i="29" s="1"/>
  <c r="AB2750" i="29"/>
  <c r="B2750" i="29" s="1"/>
  <c r="A2750" i="29" s="1"/>
  <c r="AB1038" i="29"/>
  <c r="B1038" i="29" s="1"/>
  <c r="A1038" i="29" s="1"/>
  <c r="AB1768" i="29"/>
  <c r="B1768" i="29" s="1"/>
  <c r="A1768" i="29" s="1"/>
  <c r="AB1084" i="29"/>
  <c r="B1084" i="29" s="1"/>
  <c r="A1084" i="29" s="1"/>
  <c r="AB3376" i="29"/>
  <c r="B3376" i="29" s="1"/>
  <c r="A3376" i="29" s="1"/>
  <c r="AB324" i="29"/>
  <c r="B324" i="29" s="1"/>
  <c r="A324" i="29" s="1"/>
  <c r="AB2766" i="29"/>
  <c r="B2766" i="29" s="1"/>
  <c r="A2766" i="29" s="1"/>
  <c r="AB1657" i="29"/>
  <c r="B1657" i="29" s="1"/>
  <c r="A1657" i="29" s="1"/>
  <c r="AB3020" i="29"/>
  <c r="B3020" i="29" s="1"/>
  <c r="A3020" i="29" s="1"/>
  <c r="AB668" i="29"/>
  <c r="B668" i="29" s="1"/>
  <c r="A668" i="29" s="1"/>
  <c r="AB759" i="29"/>
  <c r="B759" i="29" s="1"/>
  <c r="A759" i="29" s="1"/>
  <c r="AB1580" i="29"/>
  <c r="B1580" i="29" s="1"/>
  <c r="A1580" i="29" s="1"/>
  <c r="AB1029" i="29"/>
  <c r="B1029" i="29" s="1"/>
  <c r="A1029" i="29" s="1"/>
  <c r="AB2720" i="29"/>
  <c r="B2720" i="29" s="1"/>
  <c r="A2720" i="29" s="1"/>
  <c r="AB3483" i="29"/>
  <c r="B3483" i="29" s="1"/>
  <c r="A3483" i="29" s="1"/>
  <c r="AB1809" i="29"/>
  <c r="B1809" i="29" s="1"/>
  <c r="A1809" i="29" s="1"/>
  <c r="AB1754" i="29"/>
  <c r="B1754" i="29" s="1"/>
  <c r="A1754" i="29" s="1"/>
  <c r="AB1832" i="29"/>
  <c r="B1832" i="29" s="1"/>
  <c r="A1832" i="29" s="1"/>
  <c r="AB2418" i="29"/>
  <c r="B2418" i="29" s="1"/>
  <c r="A2418" i="29" s="1"/>
  <c r="AB1643" i="29"/>
  <c r="B1643" i="29" s="1"/>
  <c r="A1643" i="29" s="1"/>
  <c r="AB2205" i="29"/>
  <c r="B2205" i="29" s="1"/>
  <c r="A2205" i="29" s="1"/>
  <c r="AB1182" i="29"/>
  <c r="B1182" i="29" s="1"/>
  <c r="A1182" i="29" s="1"/>
  <c r="AB2403" i="29"/>
  <c r="B2403" i="29" s="1"/>
  <c r="A2403" i="29" s="1"/>
  <c r="AB382" i="29"/>
  <c r="B382" i="29" s="1"/>
  <c r="A382" i="29" s="1"/>
  <c r="AB1388" i="29"/>
  <c r="B1388" i="29" s="1"/>
  <c r="A1388" i="29" s="1"/>
  <c r="AB424" i="29"/>
  <c r="B424" i="29" s="1"/>
  <c r="A424" i="29" s="1"/>
  <c r="AB358" i="29"/>
  <c r="B358" i="29" s="1"/>
  <c r="A358" i="29" s="1"/>
  <c r="AB2973" i="29"/>
  <c r="B2973" i="29" s="1"/>
  <c r="A2973" i="29" s="1"/>
  <c r="AB289" i="29"/>
  <c r="B289" i="29" s="1"/>
  <c r="A289" i="29" s="1"/>
  <c r="AB1401" i="29"/>
  <c r="B1401" i="29" s="1"/>
  <c r="A1401" i="29" s="1"/>
  <c r="AB237" i="29"/>
  <c r="B237" i="29" s="1"/>
  <c r="A237" i="29" s="1"/>
  <c r="AB1210" i="29"/>
  <c r="B1210" i="29" s="1"/>
  <c r="A1210" i="29" s="1"/>
  <c r="AB301" i="29"/>
  <c r="B301" i="29" s="1"/>
  <c r="A301" i="29" s="1"/>
  <c r="AB3136" i="29"/>
  <c r="B3136" i="29" s="1"/>
  <c r="A3136" i="29" s="1"/>
  <c r="AB1707" i="29"/>
  <c r="B1707" i="29" s="1"/>
  <c r="A1707" i="29" s="1"/>
  <c r="AB2594" i="29"/>
  <c r="B2594" i="29" s="1"/>
  <c r="A2594" i="29" s="1"/>
  <c r="AB569" i="29"/>
  <c r="B569" i="29" s="1"/>
  <c r="A569" i="29" s="1"/>
  <c r="AB1601" i="29"/>
  <c r="B1601" i="29" s="1"/>
  <c r="A1601" i="29" s="1"/>
  <c r="AB3151" i="29"/>
  <c r="B3151" i="29" s="1"/>
  <c r="A3151" i="29" s="1"/>
  <c r="AB1572" i="29"/>
  <c r="B1572" i="29" s="1"/>
  <c r="A1572" i="29" s="1"/>
  <c r="AB3408" i="29"/>
  <c r="B3408" i="29" s="1"/>
  <c r="A3408" i="29" s="1"/>
  <c r="AB2209" i="29"/>
  <c r="B2209" i="29" s="1"/>
  <c r="A2209" i="29" s="1"/>
  <c r="AB2270" i="29"/>
  <c r="B2270" i="29" s="1"/>
  <c r="A2270" i="29" s="1"/>
  <c r="AB2465" i="29"/>
  <c r="B2465" i="29" s="1"/>
  <c r="A2465" i="29" s="1"/>
  <c r="AB2157" i="29"/>
  <c r="B2157" i="29" s="1"/>
  <c r="A2157" i="29" s="1"/>
  <c r="AB9" i="29"/>
  <c r="B9" i="29" s="1"/>
  <c r="A9" i="29" s="1"/>
  <c r="AB1221" i="29"/>
  <c r="B1221" i="29" s="1"/>
  <c r="A1221" i="29" s="1"/>
  <c r="AB1327" i="29"/>
  <c r="B1327" i="29" s="1"/>
  <c r="A1327" i="29" s="1"/>
  <c r="AB2743" i="29"/>
  <c r="B2743" i="29" s="1"/>
  <c r="A2743" i="29" s="1"/>
  <c r="AB2842" i="29"/>
  <c r="B2842" i="29" s="1"/>
  <c r="A2842" i="29" s="1"/>
  <c r="AB2555" i="29"/>
  <c r="B2555" i="29" s="1"/>
  <c r="A2555" i="29" s="1"/>
  <c r="AB2179" i="29"/>
  <c r="B2179" i="29" s="1"/>
  <c r="A2179" i="29" s="1"/>
  <c r="AB1718" i="29"/>
  <c r="B1718" i="29" s="1"/>
  <c r="A1718" i="29" s="1"/>
  <c r="AB1111" i="29"/>
  <c r="B1111" i="29" s="1"/>
  <c r="A1111" i="29" s="1"/>
  <c r="AB1043" i="29"/>
  <c r="B1043" i="29" s="1"/>
  <c r="A1043" i="29" s="1"/>
  <c r="AB1010" i="29"/>
  <c r="B1010" i="29" s="1"/>
  <c r="A1010" i="29" s="1"/>
  <c r="AB3189" i="29"/>
  <c r="B3189" i="29" s="1"/>
  <c r="A3189" i="29" s="1"/>
  <c r="AB3079" i="29"/>
  <c r="B3079" i="29" s="1"/>
  <c r="A3079" i="29" s="1"/>
  <c r="AB1998" i="29"/>
  <c r="B1998" i="29" s="1"/>
  <c r="A1998" i="29" s="1"/>
  <c r="AB2765" i="29"/>
  <c r="B2765" i="29" s="1"/>
  <c r="A2765" i="29" s="1"/>
  <c r="AB2379" i="29"/>
  <c r="B2379" i="29" s="1"/>
  <c r="A2379" i="29" s="1"/>
  <c r="AB3348" i="29"/>
  <c r="B3348" i="29" s="1"/>
  <c r="A3348" i="29" s="1"/>
  <c r="AB1589" i="29"/>
  <c r="B1589" i="29" s="1"/>
  <c r="A1589" i="29" s="1"/>
  <c r="AB2833" i="29"/>
  <c r="B2833" i="29" s="1"/>
  <c r="A2833" i="29" s="1"/>
  <c r="AB123" i="29"/>
  <c r="B123" i="29" s="1"/>
  <c r="A123" i="29" s="1"/>
  <c r="AB1128" i="29"/>
  <c r="B1128" i="29" s="1"/>
  <c r="A1128" i="29" s="1"/>
  <c r="AB1744" i="29"/>
  <c r="B1744" i="29" s="1"/>
  <c r="A1744" i="29" s="1"/>
  <c r="AB1866" i="29"/>
  <c r="B1866" i="29" s="1"/>
  <c r="A1866" i="29" s="1"/>
  <c r="AB74" i="29"/>
  <c r="B74" i="29" s="1"/>
  <c r="A74" i="29" s="1"/>
  <c r="AB496" i="29"/>
  <c r="B496" i="29" s="1"/>
  <c r="A496" i="29" s="1"/>
  <c r="AB884" i="29"/>
  <c r="B884" i="29" s="1"/>
  <c r="A884" i="29" s="1"/>
  <c r="AB2334" i="29"/>
  <c r="B2334" i="29" s="1"/>
  <c r="A2334" i="29" s="1"/>
  <c r="AB2805" i="29"/>
  <c r="B2805" i="29" s="1"/>
  <c r="A2805" i="29" s="1"/>
  <c r="AB3430" i="29"/>
  <c r="B3430" i="29" s="1"/>
  <c r="A3430" i="29" s="1"/>
  <c r="AB1690" i="29"/>
  <c r="B1690" i="29" s="1"/>
  <c r="A1690" i="29" s="1"/>
  <c r="AB96" i="29"/>
  <c r="B96" i="29" s="1"/>
  <c r="A96" i="29" s="1"/>
  <c r="AB1079" i="29"/>
  <c r="B1079" i="29" s="1"/>
  <c r="A1079" i="29" s="1"/>
  <c r="AB851" i="29"/>
  <c r="B851" i="29" s="1"/>
  <c r="A851" i="29" s="1"/>
  <c r="AB1901" i="29"/>
  <c r="B1901" i="29" s="1"/>
  <c r="A1901" i="29" s="1"/>
  <c r="AB2639" i="29"/>
  <c r="B2639" i="29" s="1"/>
  <c r="A2639" i="29" s="1"/>
  <c r="AB1342" i="29"/>
  <c r="B1342" i="29" s="1"/>
  <c r="A1342" i="29" s="1"/>
  <c r="AB3112" i="29"/>
  <c r="B3112" i="29" s="1"/>
  <c r="A3112" i="29" s="1"/>
  <c r="AB2788" i="29"/>
  <c r="B2788" i="29" s="1"/>
  <c r="A2788" i="29" s="1"/>
  <c r="AB3292" i="29"/>
  <c r="B3292" i="29" s="1"/>
  <c r="A3292" i="29" s="1"/>
  <c r="AB159" i="29"/>
  <c r="B159" i="29" s="1"/>
  <c r="A159" i="29" s="1"/>
  <c r="AB3177" i="29"/>
  <c r="B3177" i="29" s="1"/>
  <c r="A3177" i="29" s="1"/>
  <c r="AB2991" i="29"/>
  <c r="B2991" i="29" s="1"/>
  <c r="A2991" i="29" s="1"/>
  <c r="AB1126" i="29"/>
  <c r="B1126" i="29" s="1"/>
  <c r="A1126" i="29" s="1"/>
  <c r="AB2175" i="29"/>
  <c r="B2175" i="29" s="1"/>
  <c r="A2175" i="29" s="1"/>
  <c r="AB2657" i="29"/>
  <c r="B2657" i="29" s="1"/>
  <c r="A2657" i="29" s="1"/>
  <c r="AB1173" i="29"/>
  <c r="B1173" i="29" s="1"/>
  <c r="A1173" i="29" s="1"/>
  <c r="AB1587" i="29"/>
  <c r="B1587" i="29" s="1"/>
  <c r="A1587" i="29" s="1"/>
  <c r="AB3114" i="29"/>
  <c r="B3114" i="29" s="1"/>
  <c r="A3114" i="29" s="1"/>
  <c r="AB658" i="29"/>
  <c r="B658" i="29" s="1"/>
  <c r="A658" i="29" s="1"/>
  <c r="AB2309" i="29"/>
  <c r="B2309" i="29" s="1"/>
  <c r="A2309" i="29" s="1"/>
  <c r="AB1966" i="29"/>
  <c r="B1966" i="29" s="1"/>
  <c r="A1966" i="29" s="1"/>
  <c r="AB2016" i="29"/>
  <c r="B2016" i="29" s="1"/>
  <c r="A2016" i="29" s="1"/>
  <c r="AB725" i="29"/>
  <c r="B725" i="29" s="1"/>
  <c r="A725" i="29" s="1"/>
  <c r="AB1559" i="29"/>
  <c r="B1559" i="29" s="1"/>
  <c r="A1559" i="29" s="1"/>
  <c r="AB678" i="29"/>
  <c r="B678" i="29" s="1"/>
  <c r="A678" i="29" s="1"/>
  <c r="AB2302" i="29"/>
  <c r="B2302" i="29" s="1"/>
  <c r="A2302" i="29" s="1"/>
  <c r="AB356" i="29"/>
  <c r="B356" i="29" s="1"/>
  <c r="A356" i="29" s="1"/>
  <c r="AB2020" i="29"/>
  <c r="B2020" i="29" s="1"/>
  <c r="A2020" i="29" s="1"/>
  <c r="AB978" i="29"/>
  <c r="B978" i="29" s="1"/>
  <c r="A978" i="29" s="1"/>
  <c r="AB504" i="29"/>
  <c r="B504" i="29" s="1"/>
  <c r="A504" i="29" s="1"/>
  <c r="AB1329" i="29"/>
  <c r="B1329" i="29" s="1"/>
  <c r="A1329" i="29" s="1"/>
  <c r="AB3488" i="29"/>
  <c r="B3488" i="29" s="1"/>
  <c r="A3488" i="29" s="1"/>
  <c r="AB796" i="29"/>
  <c r="B796" i="29" s="1"/>
  <c r="A796" i="29" s="1"/>
  <c r="AB2950" i="29"/>
  <c r="B2950" i="29" s="1"/>
  <c r="A2950" i="29" s="1"/>
  <c r="AB3389" i="29"/>
  <c r="B3389" i="29" s="1"/>
  <c r="A3389" i="29" s="1"/>
  <c r="AB1878" i="29"/>
  <c r="B1878" i="29" s="1"/>
  <c r="A1878" i="29" s="1"/>
  <c r="AB2216" i="29"/>
  <c r="B2216" i="29" s="1"/>
  <c r="A2216" i="29" s="1"/>
  <c r="AB1669" i="29"/>
  <c r="B1669" i="29" s="1"/>
  <c r="A1669" i="29" s="1"/>
  <c r="AB3475" i="29"/>
  <c r="B3475" i="29" s="1"/>
  <c r="A3475" i="29" s="1"/>
  <c r="AB1366" i="29"/>
  <c r="B1366" i="29" s="1"/>
  <c r="A1366" i="29" s="1"/>
  <c r="AB834" i="29"/>
  <c r="B834" i="29" s="1"/>
  <c r="A834" i="29" s="1"/>
  <c r="AB1009" i="29"/>
  <c r="B1009" i="29" s="1"/>
  <c r="A1009" i="29" s="1"/>
  <c r="AB2109" i="29"/>
  <c r="B2109" i="29" s="1"/>
  <c r="A2109" i="29" s="1"/>
  <c r="AB257" i="29"/>
  <c r="B257" i="29" s="1"/>
  <c r="A257" i="29" s="1"/>
  <c r="AB1303" i="29"/>
  <c r="B1303" i="29" s="1"/>
  <c r="A1303" i="29" s="1"/>
  <c r="AB1356" i="29"/>
  <c r="B1356" i="29" s="1"/>
  <c r="A1356" i="29" s="1"/>
  <c r="AB1390" i="29"/>
  <c r="B1390" i="29" s="1"/>
  <c r="A1390" i="29" s="1"/>
  <c r="AB1026" i="29"/>
  <c r="B1026" i="29" s="1"/>
  <c r="A1026" i="29" s="1"/>
  <c r="AB1758" i="29"/>
  <c r="B1758" i="29" s="1"/>
  <c r="A1758" i="29" s="1"/>
  <c r="AB402" i="29"/>
  <c r="B402" i="29" s="1"/>
  <c r="A402" i="29" s="1"/>
  <c r="AB1980" i="29"/>
  <c r="B1980" i="29" s="1"/>
  <c r="A1980" i="29" s="1"/>
  <c r="AB100" i="29"/>
  <c r="B100" i="29" s="1"/>
  <c r="A100" i="29" s="1"/>
  <c r="AB1105" i="29"/>
  <c r="B1105" i="29" s="1"/>
  <c r="A1105" i="29" s="1"/>
  <c r="AB730" i="29"/>
  <c r="B730" i="29" s="1"/>
  <c r="A730" i="29" s="1"/>
  <c r="AB1423" i="29"/>
  <c r="B1423" i="29" s="1"/>
  <c r="A1423" i="29" s="1"/>
  <c r="AB3214" i="29"/>
  <c r="B3214" i="29" s="1"/>
  <c r="A3214" i="29" s="1"/>
  <c r="AB2623" i="29"/>
  <c r="B2623" i="29" s="1"/>
  <c r="A2623" i="29" s="1"/>
  <c r="AB3070" i="29"/>
  <c r="B3070" i="29" s="1"/>
  <c r="A3070" i="29" s="1"/>
  <c r="AB2851" i="29"/>
  <c r="B2851" i="29" s="1"/>
  <c r="A2851" i="29" s="1"/>
  <c r="AB172" i="29"/>
  <c r="B172" i="29" s="1"/>
  <c r="A172" i="29" s="1"/>
  <c r="AB2371" i="29"/>
  <c r="B2371" i="29" s="1"/>
  <c r="A2371" i="29" s="1"/>
  <c r="AB2447" i="29"/>
  <c r="B2447" i="29" s="1"/>
  <c r="A2447" i="29" s="1"/>
  <c r="AB1537" i="29"/>
  <c r="B1537" i="29" s="1"/>
  <c r="A1537" i="29" s="1"/>
  <c r="AB337" i="29"/>
  <c r="B337" i="29" s="1"/>
  <c r="A337" i="29" s="1"/>
  <c r="AB315" i="29"/>
  <c r="B315" i="29" s="1"/>
  <c r="A315" i="29" s="1"/>
  <c r="AB1341" i="29"/>
  <c r="B1341" i="29" s="1"/>
  <c r="A1341" i="29" s="1"/>
  <c r="AB1970" i="29"/>
  <c r="B1970" i="29" s="1"/>
  <c r="A1970" i="29" s="1"/>
  <c r="AB2977" i="29"/>
  <c r="B2977" i="29" s="1"/>
  <c r="A2977" i="29" s="1"/>
  <c r="AB901" i="29"/>
  <c r="B901" i="29" s="1"/>
  <c r="A901" i="29" s="1"/>
  <c r="AB3477" i="29"/>
  <c r="B3477" i="29" s="1"/>
  <c r="A3477" i="29" s="1"/>
  <c r="AB2060" i="29"/>
  <c r="B2060" i="29" s="1"/>
  <c r="A2060" i="29" s="1"/>
  <c r="AB3108" i="29"/>
  <c r="B3108" i="29" s="1"/>
  <c r="A3108" i="29" s="1"/>
  <c r="AB704" i="29"/>
  <c r="B704" i="29" s="1"/>
  <c r="A704" i="29" s="1"/>
  <c r="AB299" i="29"/>
  <c r="B299" i="29" s="1"/>
  <c r="A299" i="29" s="1"/>
  <c r="AB3240" i="29"/>
  <c r="B3240" i="29" s="1"/>
  <c r="A3240" i="29" s="1"/>
  <c r="AB204" i="29"/>
  <c r="B204" i="29" s="1"/>
  <c r="A204" i="29" s="1"/>
  <c r="AB153" i="29"/>
  <c r="B153" i="29" s="1"/>
  <c r="A153" i="29" s="1"/>
  <c r="AB458" i="29"/>
  <c r="B458" i="29" s="1"/>
  <c r="A458" i="29" s="1"/>
  <c r="AB1838" i="29"/>
  <c r="B1838" i="29" s="1"/>
  <c r="A1838" i="29" s="1"/>
  <c r="AB263" i="29"/>
  <c r="B263" i="29" s="1"/>
  <c r="A263" i="29" s="1"/>
  <c r="AB3267" i="29"/>
  <c r="B3267" i="29" s="1"/>
  <c r="A3267" i="29" s="1"/>
  <c r="AB2165" i="29"/>
  <c r="B2165" i="29" s="1"/>
  <c r="A2165" i="29" s="1"/>
  <c r="AB1261" i="29"/>
  <c r="B1261" i="29" s="1"/>
  <c r="A1261" i="29" s="1"/>
  <c r="AB1571" i="29"/>
  <c r="B1571" i="29" s="1"/>
  <c r="A1571" i="29" s="1"/>
  <c r="AB3128" i="29"/>
  <c r="B3128" i="29" s="1"/>
  <c r="A3128" i="29" s="1"/>
  <c r="AB527" i="29"/>
  <c r="B527" i="29" s="1"/>
  <c r="A527" i="29" s="1"/>
  <c r="AB1844" i="29"/>
  <c r="B1844" i="29" s="1"/>
  <c r="A1844" i="29" s="1"/>
  <c r="AB2221" i="29"/>
  <c r="B2221" i="29" s="1"/>
  <c r="A2221" i="29" s="1"/>
  <c r="AB2598" i="29"/>
  <c r="B2598" i="29" s="1"/>
  <c r="A2598" i="29" s="1"/>
  <c r="AB2229" i="29"/>
  <c r="B2229" i="29" s="1"/>
  <c r="A2229" i="29" s="1"/>
  <c r="AB2891" i="29"/>
  <c r="B2891" i="29" s="1"/>
  <c r="A2891" i="29" s="1"/>
  <c r="AB1246" i="29"/>
  <c r="B1246" i="29" s="1"/>
  <c r="A1246" i="29" s="1"/>
  <c r="AB2988" i="29"/>
  <c r="B2988" i="29" s="1"/>
  <c r="A2988" i="29" s="1"/>
  <c r="AB1280" i="29"/>
  <c r="B1280" i="29" s="1"/>
  <c r="A1280" i="29" s="1"/>
  <c r="AB2927" i="29"/>
  <c r="B2927" i="29" s="1"/>
  <c r="A2927" i="29" s="1"/>
  <c r="AB2848" i="29"/>
  <c r="B2848" i="29" s="1"/>
  <c r="A2848" i="29" s="1"/>
  <c r="AB3282" i="29"/>
  <c r="B3282" i="29" s="1"/>
  <c r="A3282" i="29" s="1"/>
  <c r="AB1596" i="29"/>
  <c r="B1596" i="29" s="1"/>
  <c r="A1596" i="29" s="1"/>
  <c r="AB3009" i="29"/>
  <c r="B3009" i="29" s="1"/>
  <c r="A3009" i="29" s="1"/>
  <c r="AB1776" i="29"/>
  <c r="B1776" i="29" s="1"/>
  <c r="A1776" i="29" s="1"/>
  <c r="AB3037" i="29"/>
  <c r="B3037" i="29" s="1"/>
  <c r="A3037" i="29" s="1"/>
  <c r="AB3110" i="29"/>
  <c r="B3110" i="29" s="1"/>
  <c r="A3110" i="29" s="1"/>
  <c r="AB2155" i="29"/>
  <c r="B2155" i="29" s="1"/>
  <c r="A2155" i="29" s="1"/>
  <c r="AB3380" i="29"/>
  <c r="B3380" i="29" s="1"/>
  <c r="A3380" i="29" s="1"/>
  <c r="AB1886" i="29"/>
  <c r="B1886" i="29" s="1"/>
  <c r="A1886" i="29" s="1"/>
  <c r="AB2947" i="29"/>
  <c r="B2947" i="29" s="1"/>
  <c r="A2947" i="29" s="1"/>
  <c r="AB915" i="29"/>
  <c r="B915" i="29" s="1"/>
  <c r="A915" i="29" s="1"/>
  <c r="AB2547" i="29"/>
  <c r="B2547" i="29" s="1"/>
  <c r="A2547" i="29" s="1"/>
  <c r="AB1032" i="29"/>
  <c r="B1032" i="29" s="1"/>
  <c r="A1032" i="29" s="1"/>
  <c r="AB1179" i="29"/>
  <c r="B1179" i="29" s="1"/>
  <c r="A1179" i="29" s="1"/>
  <c r="AB1292" i="29"/>
  <c r="B1292" i="29" s="1"/>
  <c r="A1292" i="29" s="1"/>
  <c r="AB1528" i="29"/>
  <c r="B1528" i="29" s="1"/>
  <c r="A1528" i="29" s="1"/>
  <c r="AB3445" i="29"/>
  <c r="B3445" i="29" s="1"/>
  <c r="A3445" i="29" s="1"/>
  <c r="AB1856" i="29"/>
  <c r="B1856" i="29" s="1"/>
  <c r="A1856" i="29" s="1"/>
  <c r="AB2404" i="29"/>
  <c r="B2404" i="29" s="1"/>
  <c r="A2404" i="29" s="1"/>
  <c r="AB1925" i="29"/>
  <c r="B1925" i="29" s="1"/>
  <c r="A1925" i="29" s="1"/>
  <c r="AB486" i="29"/>
  <c r="B486" i="29" s="1"/>
  <c r="A486" i="29" s="1"/>
  <c r="AB773" i="29"/>
  <c r="B773" i="29" s="1"/>
  <c r="A773" i="29" s="1"/>
  <c r="AB2150" i="29"/>
  <c r="B2150" i="29" s="1"/>
  <c r="A2150" i="29" s="1"/>
  <c r="AB211" i="29"/>
  <c r="B211" i="29" s="1"/>
  <c r="A211" i="29" s="1"/>
  <c r="AB1993" i="29"/>
  <c r="B1993" i="29" s="1"/>
  <c r="A1993" i="29" s="1"/>
  <c r="AB1542" i="29"/>
  <c r="B1542" i="29" s="1"/>
  <c r="A1542" i="29" s="1"/>
  <c r="AB3060" i="29"/>
  <c r="B3060" i="29" s="1"/>
  <c r="A3060" i="29" s="1"/>
  <c r="AB1917" i="29"/>
  <c r="B1917" i="29" s="1"/>
  <c r="A1917" i="29" s="1"/>
  <c r="AB2228" i="29"/>
  <c r="B2228" i="29" s="1"/>
  <c r="A2228" i="29" s="1"/>
  <c r="AB3073" i="29"/>
  <c r="B3073" i="29" s="1"/>
  <c r="A3073" i="29" s="1"/>
  <c r="AB578" i="29"/>
  <c r="B578" i="29" s="1"/>
  <c r="A578" i="29" s="1"/>
  <c r="AB3370" i="29"/>
  <c r="B3370" i="29" s="1"/>
  <c r="A3370" i="29" s="1"/>
  <c r="AB739" i="29"/>
  <c r="B739" i="29" s="1"/>
  <c r="A739" i="29" s="1"/>
  <c r="AB1997" i="29"/>
  <c r="B1997" i="29" s="1"/>
  <c r="A1997" i="29" s="1"/>
  <c r="AB573" i="29"/>
  <c r="B573" i="29" s="1"/>
  <c r="A573" i="29" s="1"/>
  <c r="AB2275" i="29"/>
  <c r="B2275" i="29" s="1"/>
  <c r="A2275" i="29" s="1"/>
  <c r="AB2910" i="29"/>
  <c r="B2910" i="29" s="1"/>
  <c r="A2910" i="29" s="1"/>
  <c r="AB2036" i="29"/>
  <c r="B2036" i="29" s="1"/>
  <c r="A2036" i="29" s="1"/>
  <c r="AB1239" i="29"/>
  <c r="B1239" i="29" s="1"/>
  <c r="A1239" i="29" s="1"/>
  <c r="AB340" i="29"/>
  <c r="B340" i="29" s="1"/>
  <c r="A340" i="29" s="1"/>
  <c r="AB3493" i="29"/>
  <c r="B3493" i="29" s="1"/>
  <c r="A3493" i="29" s="1"/>
  <c r="AB379" i="29"/>
  <c r="B379" i="29" s="1"/>
  <c r="A379" i="29" s="1"/>
  <c r="AB2145" i="29"/>
  <c r="B2145" i="29" s="1"/>
  <c r="A2145" i="29" s="1"/>
  <c r="AB1319" i="29"/>
  <c r="B1319" i="29" s="1"/>
  <c r="A1319" i="29" s="1"/>
  <c r="AB1298" i="29"/>
  <c r="B1298" i="29" s="1"/>
  <c r="A1298" i="29" s="1"/>
  <c r="AB1826" i="29"/>
  <c r="B1826" i="29" s="1"/>
  <c r="A1826" i="29" s="1"/>
  <c r="AB2544" i="29"/>
  <c r="B2544" i="29" s="1"/>
  <c r="A2544" i="29" s="1"/>
  <c r="AB372" i="29"/>
  <c r="B372" i="29" s="1"/>
  <c r="A372" i="29" s="1"/>
  <c r="AB2326" i="29"/>
  <c r="B2326" i="29" s="1"/>
  <c r="A2326" i="29" s="1"/>
  <c r="AB1634" i="29"/>
  <c r="B1634" i="29" s="1"/>
  <c r="A1634" i="29" s="1"/>
  <c r="AB1428" i="29"/>
  <c r="B1428" i="29" s="1"/>
  <c r="A1428" i="29" s="1"/>
  <c r="AB1656" i="29"/>
  <c r="B1656" i="29" s="1"/>
  <c r="A1656" i="29" s="1"/>
  <c r="AB1511" i="29"/>
  <c r="B1511" i="29" s="1"/>
  <c r="A1511" i="29" s="1"/>
  <c r="AB3377" i="29"/>
  <c r="B3377" i="29" s="1"/>
  <c r="A3377" i="29" s="1"/>
  <c r="AB1539" i="29"/>
  <c r="B1539" i="29" s="1"/>
  <c r="A1539" i="29" s="1"/>
  <c r="AB400" i="29"/>
  <c r="B400" i="29" s="1"/>
  <c r="A400" i="29" s="1"/>
  <c r="AB988" i="29"/>
  <c r="B988" i="29" s="1"/>
  <c r="A988" i="29" s="1"/>
  <c r="AB327" i="29"/>
  <c r="B327" i="29" s="1"/>
  <c r="A327" i="29" s="1"/>
  <c r="AB1644" i="29"/>
  <c r="B1644" i="29" s="1"/>
  <c r="A1644" i="29" s="1"/>
  <c r="AB2937" i="29"/>
  <c r="B2937" i="29" s="1"/>
  <c r="A2937" i="29" s="1"/>
  <c r="AB594" i="29"/>
  <c r="B594" i="29" s="1"/>
  <c r="A594" i="29" s="1"/>
  <c r="AB2058" i="29"/>
  <c r="B2058" i="29" s="1"/>
  <c r="A2058" i="29" s="1"/>
  <c r="AB91" i="29"/>
  <c r="B91" i="29" s="1"/>
  <c r="A91" i="29" s="1"/>
  <c r="AB369" i="29"/>
  <c r="B369" i="29" s="1"/>
  <c r="A369" i="29" s="1"/>
  <c r="AB2335" i="29"/>
  <c r="B2335" i="29" s="1"/>
  <c r="A2335" i="29" s="1"/>
  <c r="AB412" i="29"/>
  <c r="B412" i="29" s="1"/>
  <c r="A412" i="29" s="1"/>
  <c r="AB357" i="29"/>
  <c r="B357" i="29" s="1"/>
  <c r="A357" i="29" s="1"/>
  <c r="AB2584" i="29"/>
  <c r="B2584" i="29" s="1"/>
  <c r="A2584" i="29" s="1"/>
  <c r="AB3061" i="29"/>
  <c r="B3061" i="29" s="1"/>
  <c r="A3061" i="29" s="1"/>
  <c r="AB3457" i="29"/>
  <c r="B3457" i="29" s="1"/>
  <c r="A3457" i="29" s="1"/>
  <c r="AB2504" i="29"/>
  <c r="B2504" i="29" s="1"/>
  <c r="A2504" i="29" s="1"/>
  <c r="AB2144" i="29"/>
  <c r="B2144" i="29" s="1"/>
  <c r="A2144" i="29" s="1"/>
  <c r="AB1709" i="29"/>
  <c r="B1709" i="29" s="1"/>
  <c r="A1709" i="29" s="1"/>
  <c r="AB2170" i="29"/>
  <c r="B2170" i="29" s="1"/>
  <c r="A2170" i="29" s="1"/>
  <c r="AB880" i="29"/>
  <c r="B880" i="29" s="1"/>
  <c r="A880" i="29" s="1"/>
  <c r="AB3300" i="29"/>
  <c r="B3300" i="29" s="1"/>
  <c r="A3300" i="29" s="1"/>
  <c r="AB1276" i="29"/>
  <c r="B1276" i="29" s="1"/>
  <c r="A1276" i="29" s="1"/>
  <c r="AB284" i="29"/>
  <c r="B284" i="29" s="1"/>
  <c r="A284" i="29" s="1"/>
  <c r="AB109" i="29"/>
  <c r="B109" i="29" s="1"/>
  <c r="A109" i="29" s="1"/>
  <c r="AB3161" i="29"/>
  <c r="B3161" i="29" s="1"/>
  <c r="A3161" i="29" s="1"/>
  <c r="AB2845" i="29"/>
  <c r="B2845" i="29" s="1"/>
  <c r="A2845" i="29" s="1"/>
  <c r="AB497" i="29"/>
  <c r="B497" i="29" s="1"/>
  <c r="A497" i="29" s="1"/>
  <c r="AB170" i="29"/>
  <c r="B170" i="29" s="1"/>
  <c r="A170" i="29" s="1"/>
  <c r="AB291" i="29"/>
  <c r="B291" i="29" s="1"/>
  <c r="A291" i="29" s="1"/>
  <c r="AB1609" i="29"/>
  <c r="B1609" i="29" s="1"/>
  <c r="A1609" i="29" s="1"/>
  <c r="AB3258" i="29"/>
  <c r="B3258" i="29" s="1"/>
  <c r="A3258" i="29" s="1"/>
  <c r="AB408" i="29"/>
  <c r="B408" i="29" s="1"/>
  <c r="A408" i="29" s="1"/>
  <c r="AB1622" i="29"/>
  <c r="B1622" i="29" s="1"/>
  <c r="A1622" i="29" s="1"/>
  <c r="AB2942" i="29"/>
  <c r="B2942" i="29" s="1"/>
  <c r="A2942" i="29" s="1"/>
  <c r="AB118" i="29"/>
  <c r="B118" i="29" s="1"/>
  <c r="A118" i="29" s="1"/>
  <c r="AB2242" i="29"/>
  <c r="B2242" i="29" s="1"/>
  <c r="A2242" i="29" s="1"/>
  <c r="AB1616" i="29"/>
  <c r="B1616" i="29" s="1"/>
  <c r="A1616" i="29" s="1"/>
  <c r="AB1150" i="29"/>
  <c r="B1150" i="29" s="1"/>
  <c r="A1150" i="29" s="1"/>
  <c r="AB3006" i="29"/>
  <c r="B3006" i="29" s="1"/>
  <c r="A3006" i="29" s="1"/>
  <c r="AB2506" i="29"/>
  <c r="B2506" i="29" s="1"/>
  <c r="A2506" i="29" s="1"/>
  <c r="AB1015" i="29"/>
  <c r="B1015" i="29" s="1"/>
  <c r="A1015" i="29" s="1"/>
  <c r="AB1489" i="29"/>
  <c r="B1489" i="29" s="1"/>
  <c r="A1489" i="29" s="1"/>
  <c r="AB186" i="29"/>
  <c r="B186" i="29" s="1"/>
  <c r="A186" i="29" s="1"/>
  <c r="AB2806" i="29"/>
  <c r="B2806" i="29" s="1"/>
  <c r="A2806" i="29" s="1"/>
  <c r="AB1305" i="29"/>
  <c r="B1305" i="29" s="1"/>
  <c r="A1305" i="29" s="1"/>
  <c r="AB895" i="29"/>
  <c r="B895" i="29" s="1"/>
  <c r="A895" i="29" s="1"/>
  <c r="AB2431" i="29"/>
  <c r="B2431" i="29" s="1"/>
  <c r="A2431" i="29" s="1"/>
  <c r="AB2234" i="29"/>
  <c r="B2234" i="29" s="1"/>
  <c r="A2234" i="29" s="1"/>
  <c r="AB618" i="29"/>
  <c r="B618" i="29" s="1"/>
  <c r="A618" i="29" s="1"/>
  <c r="AB812" i="29"/>
  <c r="B812" i="29" s="1"/>
  <c r="A812" i="29" s="1"/>
  <c r="AB2010" i="29"/>
  <c r="B2010" i="29" s="1"/>
  <c r="A2010" i="29" s="1"/>
  <c r="AB450" i="29"/>
  <c r="B450" i="29" s="1"/>
  <c r="A450" i="29" s="1"/>
  <c r="AB3273" i="29"/>
  <c r="B3273" i="29" s="1"/>
  <c r="A3273" i="29" s="1"/>
  <c r="AB792" i="29"/>
  <c r="B792" i="29" s="1"/>
  <c r="A792" i="29" s="1"/>
  <c r="AB2953" i="29"/>
  <c r="B2953" i="29" s="1"/>
  <c r="A2953" i="29" s="1"/>
  <c r="AB1588" i="29"/>
  <c r="B1588" i="29" s="1"/>
  <c r="A1588" i="29" s="1"/>
  <c r="AB3399" i="29"/>
  <c r="B3399" i="29" s="1"/>
  <c r="A3399" i="29" s="1"/>
  <c r="AB3386" i="29"/>
  <c r="B3386" i="29" s="1"/>
  <c r="A3386" i="29" s="1"/>
  <c r="AB1107" i="29"/>
  <c r="B1107" i="29" s="1"/>
  <c r="A1107" i="29" s="1"/>
  <c r="AB583" i="29"/>
  <c r="B583" i="29" s="1"/>
  <c r="A583" i="29" s="1"/>
  <c r="AB1947" i="29"/>
  <c r="B1947" i="29" s="1"/>
  <c r="A1947" i="29" s="1"/>
  <c r="AB2705" i="29"/>
  <c r="B2705" i="29" s="1"/>
  <c r="A2705" i="29" s="1"/>
  <c r="AB120" i="29"/>
  <c r="B120" i="29" s="1"/>
  <c r="A120" i="29" s="1"/>
  <c r="AB923" i="29"/>
  <c r="B923" i="29" s="1"/>
  <c r="A923" i="29" s="1"/>
  <c r="AB2454" i="29"/>
  <c r="B2454" i="29" s="1"/>
  <c r="A2454" i="29" s="1"/>
  <c r="AB1524" i="29"/>
  <c r="B1524" i="29" s="1"/>
  <c r="A1524" i="29" s="1"/>
  <c r="AB1887" i="29"/>
  <c r="B1887" i="29" s="1"/>
  <c r="A1887" i="29" s="1"/>
  <c r="AB388" i="29"/>
  <c r="B388" i="29" s="1"/>
  <c r="A388" i="29" s="1"/>
  <c r="AB293" i="29"/>
  <c r="B293" i="29" s="1"/>
  <c r="A293" i="29" s="1"/>
  <c r="AB3285" i="29"/>
  <c r="B3285" i="29" s="1"/>
  <c r="A3285" i="29" s="1"/>
  <c r="AB1992" i="29"/>
  <c r="B1992" i="29" s="1"/>
  <c r="A1992" i="29" s="1"/>
  <c r="AB2521" i="29"/>
  <c r="B2521" i="29" s="1"/>
  <c r="A2521" i="29" s="1"/>
  <c r="AB1766" i="29"/>
  <c r="B1766" i="29" s="1"/>
  <c r="A1766" i="29" s="1"/>
  <c r="AB1674" i="29"/>
  <c r="B1674" i="29" s="1"/>
  <c r="A1674" i="29" s="1"/>
  <c r="AB1512" i="29"/>
  <c r="B1512" i="29" s="1"/>
  <c r="A1512" i="29" s="1"/>
  <c r="AB1049" i="29"/>
  <c r="B1049" i="29" s="1"/>
  <c r="A1049" i="29" s="1"/>
  <c r="AB469" i="29"/>
  <c r="B469" i="29" s="1"/>
  <c r="A469" i="29" s="1"/>
  <c r="AB2362" i="29"/>
  <c r="B2362" i="29" s="1"/>
  <c r="A2362" i="29" s="1"/>
  <c r="AB98" i="29"/>
  <c r="B98" i="29" s="1"/>
  <c r="A98" i="29" s="1"/>
  <c r="AB128" i="29"/>
  <c r="B128" i="29" s="1"/>
  <c r="A128" i="29" s="1"/>
  <c r="AB1775" i="29"/>
  <c r="B1775" i="29" s="1"/>
  <c r="A1775" i="29" s="1"/>
  <c r="AB3256" i="29"/>
  <c r="B3256" i="29" s="1"/>
  <c r="A3256" i="29" s="1"/>
  <c r="AB1414" i="29"/>
  <c r="B1414" i="29" s="1"/>
  <c r="A1414" i="29" s="1"/>
  <c r="AB1633" i="29"/>
  <c r="B1633" i="29" s="1"/>
  <c r="A1633" i="29" s="1"/>
  <c r="AB395" i="29"/>
  <c r="B395" i="29" s="1"/>
  <c r="A395" i="29" s="1"/>
  <c r="AB1984" i="29"/>
  <c r="B1984" i="29" s="1"/>
  <c r="A1984" i="29" s="1"/>
  <c r="AB3375" i="29"/>
  <c r="B3375" i="29" s="1"/>
  <c r="A3375" i="29" s="1"/>
  <c r="AB234" i="29"/>
  <c r="B234" i="29" s="1"/>
  <c r="A234" i="29" s="1"/>
  <c r="AB2384" i="29"/>
  <c r="B2384" i="29" s="1"/>
  <c r="A2384" i="29" s="1"/>
  <c r="AB1626" i="29"/>
  <c r="B1626" i="29" s="1"/>
  <c r="A1626" i="29" s="1"/>
  <c r="AB1825" i="29"/>
  <c r="B1825" i="29" s="1"/>
  <c r="A1825" i="29" s="1"/>
  <c r="AB1383" i="29"/>
  <c r="B1383" i="29" s="1"/>
  <c r="A1383" i="29" s="1"/>
  <c r="AB455" i="29"/>
  <c r="B455" i="29" s="1"/>
  <c r="A455" i="29" s="1"/>
  <c r="AB3144" i="29"/>
  <c r="B3144" i="29" s="1"/>
  <c r="A3144" i="29" s="1"/>
  <c r="AB3014" i="29"/>
  <c r="B3014" i="29" s="1"/>
  <c r="A3014" i="29" s="1"/>
  <c r="AB200" i="29"/>
  <c r="B200" i="29" s="1"/>
  <c r="A200" i="29" s="1"/>
  <c r="AB3281" i="29"/>
  <c r="B3281" i="29" s="1"/>
  <c r="A3281" i="29" s="1"/>
  <c r="AB34" i="29"/>
  <c r="B34" i="29" s="1"/>
  <c r="A34" i="29" s="1"/>
  <c r="AB131" i="29"/>
  <c r="B131" i="29" s="1"/>
  <c r="A131" i="29" s="1"/>
  <c r="AB1879" i="29"/>
  <c r="B1879" i="29" s="1"/>
  <c r="A1879" i="29" s="1"/>
  <c r="AB3121" i="29"/>
  <c r="B3121" i="29" s="1"/>
  <c r="A3121" i="29" s="1"/>
  <c r="AB1184" i="29"/>
  <c r="B1184" i="29" s="1"/>
  <c r="A1184" i="29" s="1"/>
  <c r="AB145" i="29"/>
  <c r="B145" i="29" s="1"/>
  <c r="A145" i="29" s="1"/>
  <c r="AB1767" i="29"/>
  <c r="B1767" i="29" s="1"/>
  <c r="A1767" i="29" s="1"/>
  <c r="AB2997" i="29"/>
  <c r="B2997" i="29" s="1"/>
  <c r="A2997" i="29" s="1"/>
  <c r="AB2401" i="29"/>
  <c r="B2401" i="29" s="1"/>
  <c r="A2401" i="29" s="1"/>
  <c r="AB929" i="29"/>
  <c r="B929" i="29" s="1"/>
  <c r="A929" i="29" s="1"/>
  <c r="AB2128" i="29"/>
  <c r="B2128" i="29" s="1"/>
  <c r="A2128" i="29" s="1"/>
  <c r="AB827" i="29"/>
  <c r="B827" i="29" s="1"/>
  <c r="A827" i="29" s="1"/>
  <c r="AB2790" i="29"/>
  <c r="B2790" i="29" s="1"/>
  <c r="A2790" i="29" s="1"/>
  <c r="AB576" i="29"/>
  <c r="B576" i="29" s="1"/>
  <c r="A576" i="29" s="1"/>
  <c r="AB1339" i="29"/>
  <c r="B1339" i="29" s="1"/>
  <c r="A1339" i="29" s="1"/>
  <c r="AB2031" i="29"/>
  <c r="B2031" i="29" s="1"/>
  <c r="A2031" i="29" s="1"/>
  <c r="AB635" i="29"/>
  <c r="B635" i="29" s="1"/>
  <c r="A635" i="29" s="1"/>
  <c r="AB516" i="29"/>
  <c r="B516" i="29" s="1"/>
  <c r="A516" i="29" s="1"/>
  <c r="AB3118" i="29"/>
  <c r="B3118" i="29" s="1"/>
  <c r="A3118" i="29" s="1"/>
  <c r="AB2168" i="29"/>
  <c r="B2168" i="29" s="1"/>
  <c r="A2168" i="29" s="1"/>
  <c r="AB3137" i="29"/>
  <c r="B3137" i="29" s="1"/>
  <c r="A3137" i="29" s="1"/>
  <c r="AB2838" i="29"/>
  <c r="B2838" i="29" s="1"/>
  <c r="A2838" i="29" s="1"/>
  <c r="AB2753" i="29"/>
  <c r="B2753" i="29" s="1"/>
  <c r="A2753" i="29" s="1"/>
  <c r="AB177" i="29"/>
  <c r="B177" i="29" s="1"/>
  <c r="A177" i="29" s="1"/>
  <c r="AB990" i="29"/>
  <c r="B990" i="29" s="1"/>
  <c r="A990" i="29" s="1"/>
  <c r="AB249" i="29"/>
  <c r="B249" i="29" s="1"/>
  <c r="A249" i="29" s="1"/>
  <c r="AB2467" i="29"/>
  <c r="B2467" i="29" s="1"/>
  <c r="A2467" i="29" s="1"/>
  <c r="AB2687" i="29"/>
  <c r="B2687" i="29" s="1"/>
  <c r="A2687" i="29" s="1"/>
  <c r="AB2666" i="29"/>
  <c r="B2666" i="29" s="1"/>
  <c r="A2666" i="29" s="1"/>
  <c r="AB312" i="29"/>
  <c r="B312" i="29" s="1"/>
  <c r="A312" i="29" s="1"/>
  <c r="AB3265" i="29"/>
  <c r="B3265" i="29" s="1"/>
  <c r="A3265" i="29" s="1"/>
  <c r="AB907" i="29"/>
  <c r="B907" i="29" s="1"/>
  <c r="A907" i="29" s="1"/>
  <c r="AB1236" i="29"/>
  <c r="B1236" i="29" s="1"/>
  <c r="A1236" i="29" s="1"/>
  <c r="AB3458" i="29"/>
  <c r="B3458" i="29" s="1"/>
  <c r="A3458" i="29" s="1"/>
  <c r="AB2637" i="29"/>
  <c r="B2637" i="29" s="1"/>
  <c r="A2637" i="29" s="1"/>
  <c r="AB2494" i="29"/>
  <c r="B2494" i="29" s="1"/>
  <c r="A2494" i="29" s="1"/>
  <c r="AB1893" i="29"/>
  <c r="B1893" i="29" s="1"/>
  <c r="A1893" i="29" s="1"/>
  <c r="AB3238" i="29"/>
  <c r="B3238" i="29" s="1"/>
  <c r="A3238" i="29" s="1"/>
  <c r="AB2889" i="29"/>
  <c r="B2889" i="29" s="1"/>
  <c r="A2889" i="29" s="1"/>
  <c r="AB1943" i="29"/>
  <c r="B1943" i="29" s="1"/>
  <c r="A1943" i="29" s="1"/>
  <c r="AB861" i="29"/>
  <c r="B861" i="29" s="1"/>
  <c r="A861" i="29" s="1"/>
  <c r="AB3395" i="29"/>
  <c r="B3395" i="29" s="1"/>
  <c r="A3395" i="29" s="1"/>
  <c r="AB1259" i="29"/>
  <c r="B1259" i="29" s="1"/>
  <c r="A1259" i="29" s="1"/>
  <c r="AB492" i="29"/>
  <c r="B492" i="29" s="1"/>
  <c r="A492" i="29" s="1"/>
  <c r="AB2604" i="29"/>
  <c r="B2604" i="29" s="1"/>
  <c r="A2604" i="29" s="1"/>
  <c r="AB931" i="29"/>
  <c r="B931" i="29" s="1"/>
  <c r="A931" i="29" s="1"/>
  <c r="AB3159" i="29"/>
  <c r="B3159" i="29" s="1"/>
  <c r="A3159" i="29" s="1"/>
  <c r="AB742" i="29"/>
  <c r="B742" i="29" s="1"/>
  <c r="A742" i="29" s="1"/>
  <c r="AB2737" i="29"/>
  <c r="B2737" i="29" s="1"/>
  <c r="A2737" i="29" s="1"/>
  <c r="AB349" i="29"/>
  <c r="B349" i="29" s="1"/>
  <c r="A349" i="29" s="1"/>
  <c r="AB1738" i="29"/>
  <c r="B1738" i="29" s="1"/>
  <c r="A1738" i="29" s="1"/>
  <c r="AB1389" i="29"/>
  <c r="B1389" i="29" s="1"/>
  <c r="A1389" i="29" s="1"/>
  <c r="AB355" i="29"/>
  <c r="B355" i="29" s="1"/>
  <c r="A355" i="29" s="1"/>
  <c r="AB29" i="29"/>
  <c r="B29" i="29" s="1"/>
  <c r="A29" i="29" s="1"/>
  <c r="AB981" i="29"/>
  <c r="B981" i="29" s="1"/>
  <c r="A981" i="29" s="1"/>
  <c r="AB1279" i="29"/>
  <c r="B1279" i="29" s="1"/>
  <c r="A1279" i="29" s="1"/>
  <c r="AB274" i="29"/>
  <c r="B274" i="29" s="1"/>
  <c r="A274" i="29" s="1"/>
  <c r="AB1941" i="29"/>
  <c r="B1941" i="29" s="1"/>
  <c r="A1941" i="29" s="1"/>
  <c r="AB3143" i="29"/>
  <c r="B3143" i="29" s="1"/>
  <c r="A3143" i="29" s="1"/>
  <c r="AB3302" i="29"/>
  <c r="B3302" i="29" s="1"/>
  <c r="A3302" i="29" s="1"/>
  <c r="AB938" i="29"/>
  <c r="B938" i="29" s="1"/>
  <c r="A938" i="29" s="1"/>
  <c r="AB1420" i="29"/>
  <c r="B1420" i="29" s="1"/>
  <c r="A1420" i="29" s="1"/>
  <c r="AB2757" i="29"/>
  <c r="B2757" i="29" s="1"/>
  <c r="A2757" i="29" s="1"/>
  <c r="AB1178" i="29"/>
  <c r="B1178" i="29" s="1"/>
  <c r="A1178" i="29" s="1"/>
  <c r="AB2549" i="29"/>
  <c r="B2549" i="29" s="1"/>
  <c r="A2549" i="29" s="1"/>
  <c r="AB3419" i="29"/>
  <c r="B3419" i="29" s="1"/>
  <c r="A3419" i="29" s="1"/>
  <c r="AB593" i="29"/>
  <c r="B593" i="29" s="1"/>
  <c r="A593" i="29" s="1"/>
  <c r="AB761" i="29"/>
  <c r="B761" i="29" s="1"/>
  <c r="A761" i="29" s="1"/>
  <c r="AB2575" i="29"/>
  <c r="B2575" i="29" s="1"/>
  <c r="A2575" i="29" s="1"/>
  <c r="AB2459" i="29"/>
  <c r="B2459" i="29" s="1"/>
  <c r="A2459" i="29" s="1"/>
  <c r="AB346" i="29"/>
  <c r="B346" i="29" s="1"/>
  <c r="A346" i="29" s="1"/>
  <c r="AB1753" i="29"/>
  <c r="B1753" i="29" s="1"/>
  <c r="A1753" i="29" s="1"/>
  <c r="AB437" i="29"/>
  <c r="B437" i="29" s="1"/>
  <c r="A437" i="29" s="1"/>
  <c r="AB991" i="29"/>
  <c r="B991" i="29" s="1"/>
  <c r="A991" i="29" s="1"/>
  <c r="AB2733" i="29"/>
  <c r="B2733" i="29" s="1"/>
  <c r="A2733" i="29" s="1"/>
  <c r="AB2375" i="29"/>
  <c r="B2375" i="29" s="1"/>
  <c r="A2375" i="29" s="1"/>
  <c r="AB1050" i="29"/>
  <c r="B1050" i="29" s="1"/>
  <c r="A1050" i="29" s="1"/>
  <c r="AB3342" i="29"/>
  <c r="B3342" i="29" s="1"/>
  <c r="A3342" i="29" s="1"/>
  <c r="AB910" i="29"/>
  <c r="B910" i="29" s="1"/>
  <c r="A910" i="29" s="1"/>
  <c r="AB146" i="29"/>
  <c r="B146" i="29" s="1"/>
  <c r="A146" i="29" s="1"/>
  <c r="AB3031" i="29"/>
  <c r="B3031" i="29" s="1"/>
  <c r="A3031" i="29" s="1"/>
  <c r="AB961" i="29"/>
  <c r="B961" i="29" s="1"/>
  <c r="A961" i="29" s="1"/>
  <c r="AB1678" i="29"/>
  <c r="B1678" i="29" s="1"/>
  <c r="A1678" i="29" s="1"/>
  <c r="AB421" i="29"/>
  <c r="B421" i="29" s="1"/>
  <c r="A421" i="29" s="1"/>
  <c r="AB2057" i="29"/>
  <c r="B2057" i="29" s="1"/>
  <c r="A2057" i="29" s="1"/>
  <c r="AB1745" i="29"/>
  <c r="B1745" i="29" s="1"/>
  <c r="A1745" i="29" s="1"/>
  <c r="AB1742" i="29"/>
  <c r="B1742" i="29" s="1"/>
  <c r="A1742" i="29" s="1"/>
  <c r="AB1915" i="29"/>
  <c r="B1915" i="29" s="1"/>
  <c r="A1915" i="29" s="1"/>
  <c r="AB2601" i="29"/>
  <c r="B2601" i="29" s="1"/>
  <c r="A2601" i="29" s="1"/>
  <c r="AB3178" i="29"/>
  <c r="B3178" i="29" s="1"/>
  <c r="A3178" i="29" s="1"/>
  <c r="AB69" i="29"/>
  <c r="B69" i="29" s="1"/>
  <c r="A69" i="29" s="1"/>
  <c r="AB2265" i="29"/>
  <c r="B2265" i="29" s="1"/>
  <c r="A2265" i="29" s="1"/>
  <c r="AB672" i="29"/>
  <c r="B672" i="29" s="1"/>
  <c r="A672" i="29" s="1"/>
  <c r="AB598" i="29"/>
  <c r="B598" i="29" s="1"/>
  <c r="A598" i="29" s="1"/>
  <c r="AB2290" i="29"/>
  <c r="B2290" i="29" s="1"/>
  <c r="A2290" i="29" s="1"/>
  <c r="AB165" i="29"/>
  <c r="B165" i="29" s="1"/>
  <c r="A165" i="29" s="1"/>
  <c r="AB1490" i="29"/>
  <c r="B1490" i="29" s="1"/>
  <c r="A1490" i="29" s="1"/>
  <c r="AB1251" i="29"/>
  <c r="B1251" i="29" s="1"/>
  <c r="A1251" i="29" s="1"/>
  <c r="AB721" i="29"/>
  <c r="B721" i="29" s="1"/>
  <c r="A721" i="29" s="1"/>
  <c r="AB300" i="29"/>
  <c r="B300" i="29" s="1"/>
  <c r="A300" i="29" s="1"/>
  <c r="AB1348" i="29"/>
  <c r="B1348" i="29" s="1"/>
  <c r="A1348" i="29" s="1"/>
  <c r="AB1735" i="29"/>
  <c r="B1735" i="29" s="1"/>
  <c r="A1735" i="29" s="1"/>
  <c r="AB3046" i="29"/>
  <c r="B3046" i="29" s="1"/>
  <c r="A3046" i="29" s="1"/>
  <c r="AB1895" i="29"/>
  <c r="B1895" i="29" s="1"/>
  <c r="A1895" i="29" s="1"/>
  <c r="AB973" i="29"/>
  <c r="B973" i="29" s="1"/>
  <c r="A973" i="29" s="1"/>
  <c r="AB2262" i="29"/>
  <c r="B2262" i="29" s="1"/>
  <c r="A2262" i="29" s="1"/>
  <c r="AB1687" i="29"/>
  <c r="B1687" i="29" s="1"/>
  <c r="A1687" i="29" s="1"/>
  <c r="AB256" i="29"/>
  <c r="B256" i="29" s="1"/>
  <c r="A256" i="29" s="1"/>
  <c r="AB1351" i="29"/>
  <c r="B1351" i="29" s="1"/>
  <c r="A1351" i="29" s="1"/>
  <c r="AB125" i="29"/>
  <c r="B125" i="29" s="1"/>
  <c r="A125" i="29" s="1"/>
  <c r="AB3149" i="29"/>
  <c r="B3149" i="29" s="1"/>
  <c r="A3149" i="29" s="1"/>
  <c r="AB1530" i="29"/>
  <c r="B1530" i="29" s="1"/>
  <c r="A1530" i="29" s="1"/>
  <c r="AB819" i="29"/>
  <c r="B819" i="29" s="1"/>
  <c r="A819" i="29" s="1"/>
  <c r="AB799" i="29"/>
  <c r="B799" i="29" s="1"/>
  <c r="A799" i="29" s="1"/>
  <c r="AB3165" i="29"/>
  <c r="B3165" i="29" s="1"/>
  <c r="A3165" i="29" s="1"/>
  <c r="AB479" i="29"/>
  <c r="B479" i="29" s="1"/>
  <c r="A479" i="29" s="1"/>
  <c r="AB52" i="29"/>
  <c r="B52" i="29" s="1"/>
  <c r="A52" i="29" s="1"/>
  <c r="AB2123" i="29"/>
  <c r="B2123" i="29" s="1"/>
  <c r="A2123" i="29" s="1"/>
  <c r="AB2026" i="29"/>
  <c r="B2026" i="29" s="1"/>
  <c r="A2026" i="29" s="1"/>
  <c r="AB1145" i="29"/>
  <c r="B1145" i="29" s="1"/>
  <c r="A1145" i="29" s="1"/>
  <c r="AB3080" i="29"/>
  <c r="B3080" i="29" s="1"/>
  <c r="A3080" i="29" s="1"/>
  <c r="AB3095" i="29"/>
  <c r="B3095" i="29" s="1"/>
  <c r="A3095" i="29" s="1"/>
  <c r="AB3448" i="29"/>
  <c r="B3448" i="29" s="1"/>
  <c r="A3448" i="29" s="1"/>
  <c r="AB667" i="29"/>
  <c r="B667" i="29" s="1"/>
  <c r="A667" i="29" s="1"/>
  <c r="AB3297" i="29"/>
  <c r="B3297" i="29" s="1"/>
  <c r="A3297" i="29" s="1"/>
  <c r="AB1219" i="29"/>
  <c r="B1219" i="29" s="1"/>
  <c r="A1219" i="29" s="1"/>
  <c r="AB6" i="29"/>
  <c r="B6" i="29" s="1"/>
  <c r="A6" i="29" s="1"/>
  <c r="AB702" i="29"/>
  <c r="B702" i="29" s="1"/>
  <c r="A702" i="29" s="1"/>
  <c r="AB286" i="29"/>
  <c r="B286" i="29" s="1"/>
  <c r="A286" i="29" s="1"/>
  <c r="AB706" i="29"/>
  <c r="B706" i="29" s="1"/>
  <c r="A706" i="29" s="1"/>
  <c r="AB3322" i="29"/>
  <c r="B3322" i="29" s="1"/>
  <c r="A3322" i="29" s="1"/>
  <c r="AB3093" i="29"/>
  <c r="B3093" i="29" s="1"/>
  <c r="A3093" i="29" s="1"/>
  <c r="AB624" i="29"/>
  <c r="B624" i="29" s="1"/>
  <c r="A624" i="29" s="1"/>
  <c r="AB2267" i="29"/>
  <c r="B2267" i="29" s="1"/>
  <c r="A2267" i="29" s="1"/>
  <c r="AB1909" i="29"/>
  <c r="B1909" i="29" s="1"/>
  <c r="A1909" i="29" s="1"/>
  <c r="AB1625" i="29"/>
  <c r="B1625" i="29" s="1"/>
  <c r="A1625" i="29" s="1"/>
  <c r="AB2352" i="29"/>
  <c r="B2352" i="29" s="1"/>
  <c r="A2352" i="29" s="1"/>
  <c r="AB2004" i="29"/>
  <c r="B2004" i="29" s="1"/>
  <c r="A2004" i="29" s="1"/>
  <c r="AB2389" i="29"/>
  <c r="B2389" i="29" s="1"/>
  <c r="A2389" i="29" s="1"/>
  <c r="AB3193" i="29"/>
  <c r="B3193" i="29" s="1"/>
  <c r="A3193" i="29" s="1"/>
  <c r="AB855" i="29"/>
  <c r="B855" i="29" s="1"/>
  <c r="A855" i="29" s="1"/>
  <c r="AB2065" i="29"/>
  <c r="B2065" i="29" s="1"/>
  <c r="A2065" i="29" s="1"/>
  <c r="AB2613" i="29"/>
  <c r="B2613" i="29" s="1"/>
  <c r="A2613" i="29" s="1"/>
  <c r="AB1558" i="29"/>
  <c r="B1558" i="29" s="1"/>
  <c r="A1558" i="29" s="1"/>
  <c r="AB1074" i="29"/>
  <c r="B1074" i="29" s="1"/>
  <c r="A1074" i="29" s="1"/>
  <c r="AB1134" i="29"/>
  <c r="B1134" i="29" s="1"/>
  <c r="A1134" i="29" s="1"/>
  <c r="AB885" i="29"/>
  <c r="B885" i="29" s="1"/>
  <c r="A885" i="29" s="1"/>
  <c r="AB1335" i="29"/>
  <c r="B1335" i="29" s="1"/>
  <c r="A1335" i="29" s="1"/>
  <c r="AB1602" i="29"/>
  <c r="B1602" i="29" s="1"/>
  <c r="A1602" i="29" s="1"/>
  <c r="AB1070" i="29"/>
  <c r="B1070" i="29" s="1"/>
  <c r="A1070" i="29" s="1"/>
  <c r="AB1436" i="29"/>
  <c r="B1436" i="29" s="1"/>
  <c r="A1436" i="29" s="1"/>
  <c r="AB1918" i="29"/>
  <c r="B1918" i="29" s="1"/>
  <c r="A1918" i="29" s="1"/>
  <c r="AB1096" i="29"/>
  <c r="B1096" i="29" s="1"/>
  <c r="A1096" i="29" s="1"/>
  <c r="AB1533" i="29"/>
  <c r="B1533" i="29" s="1"/>
  <c r="A1533" i="29" s="1"/>
  <c r="AB3187" i="29"/>
  <c r="B3187" i="29" s="1"/>
  <c r="A3187" i="29" s="1"/>
  <c r="AB1430" i="29"/>
  <c r="B1430" i="29" s="1"/>
  <c r="A1430" i="29" s="1"/>
  <c r="AB1731" i="29"/>
  <c r="B1731" i="29" s="1"/>
  <c r="A1731" i="29" s="1"/>
  <c r="AB3125" i="29"/>
  <c r="B3125" i="29" s="1"/>
  <c r="A3125" i="29" s="1"/>
  <c r="AB920" i="29"/>
  <c r="B920" i="29" s="1"/>
  <c r="A920" i="29" s="1"/>
  <c r="AB1230" i="29"/>
  <c r="B1230" i="29" s="1"/>
  <c r="A1230" i="29" s="1"/>
  <c r="AB2887" i="29"/>
  <c r="B2887" i="29" s="1"/>
  <c r="A2887" i="29" s="1"/>
  <c r="AB1652" i="29"/>
  <c r="B1652" i="29" s="1"/>
  <c r="A1652" i="29" s="1"/>
  <c r="AB2683" i="29"/>
  <c r="B2683" i="29" s="1"/>
  <c r="A2683" i="29" s="1"/>
  <c r="AB268" i="29"/>
  <c r="B268" i="29" s="1"/>
  <c r="A268" i="29" s="1"/>
  <c r="AB2785" i="29"/>
  <c r="B2785" i="29" s="1"/>
  <c r="A2785" i="29" s="1"/>
  <c r="AB1663" i="29"/>
  <c r="B1663" i="29" s="1"/>
  <c r="A1663" i="29" s="1"/>
  <c r="AB262" i="29"/>
  <c r="B262" i="29" s="1"/>
  <c r="A262" i="29" s="1"/>
  <c r="AB17" i="29"/>
  <c r="B17" i="29" s="1"/>
  <c r="A17" i="29" s="1"/>
  <c r="AB3224" i="29"/>
  <c r="B3224" i="29" s="1"/>
  <c r="A3224" i="29" s="1"/>
  <c r="AB1275" i="29"/>
  <c r="B1275" i="29" s="1"/>
  <c r="A1275" i="29" s="1"/>
  <c r="AB1085" i="29"/>
  <c r="B1085" i="29" s="1"/>
  <c r="A1085" i="29" s="1"/>
  <c r="AB1071" i="29"/>
  <c r="B1071" i="29" s="1"/>
  <c r="A1071" i="29" s="1"/>
  <c r="AB2484" i="29"/>
  <c r="B2484" i="29" s="1"/>
  <c r="A2484" i="29" s="1"/>
  <c r="AB562" i="29"/>
  <c r="B562" i="29" s="1"/>
  <c r="A562" i="29" s="1"/>
  <c r="AB2040" i="29"/>
  <c r="B2040" i="29" s="1"/>
  <c r="A2040" i="29" s="1"/>
  <c r="AB57" i="29"/>
  <c r="B57" i="29" s="1"/>
  <c r="A57" i="29" s="1"/>
  <c r="AB1550" i="29"/>
  <c r="B1550" i="29" s="1"/>
  <c r="A1550" i="29" s="1"/>
  <c r="AB2719" i="29"/>
  <c r="B2719" i="29" s="1"/>
  <c r="A2719" i="29" s="1"/>
  <c r="AB440" i="29"/>
  <c r="B440" i="29" s="1"/>
  <c r="A440" i="29" s="1"/>
  <c r="AB426" i="29"/>
  <c r="B426" i="29" s="1"/>
  <c r="A426" i="29" s="1"/>
  <c r="AB1864" i="29"/>
  <c r="B1864" i="29" s="1"/>
  <c r="A1864" i="29" s="1"/>
  <c r="AB3021" i="29"/>
  <c r="B3021" i="29" s="1"/>
  <c r="A3021" i="29" s="1"/>
  <c r="AB524" i="29"/>
  <c r="B524" i="29" s="1"/>
  <c r="A524" i="29" s="1"/>
  <c r="AB258" i="29"/>
  <c r="B258" i="29" s="1"/>
  <c r="A258" i="29" s="1"/>
  <c r="AB1964" i="29"/>
  <c r="B1964" i="29" s="1"/>
  <c r="A1964" i="29" s="1"/>
  <c r="AB2587" i="29"/>
  <c r="B2587" i="29" s="1"/>
  <c r="A2587" i="29" s="1"/>
  <c r="AB2960" i="29"/>
  <c r="B2960" i="29" s="1"/>
  <c r="A2960" i="29" s="1"/>
  <c r="AB1133" i="29"/>
  <c r="B1133" i="29" s="1"/>
  <c r="A1133" i="29" s="1"/>
  <c r="AB1583" i="29"/>
  <c r="B1583" i="29" s="1"/>
  <c r="A1583" i="29" s="1"/>
  <c r="AB2964" i="29"/>
  <c r="B2964" i="29" s="1"/>
  <c r="A2964" i="29" s="1"/>
  <c r="AB2959" i="29"/>
  <c r="B2959" i="29" s="1"/>
  <c r="A2959" i="29" s="1"/>
  <c r="AB347" i="29"/>
  <c r="B347" i="29" s="1"/>
  <c r="A347" i="29" s="1"/>
  <c r="AB2369" i="29"/>
  <c r="B2369" i="29" s="1"/>
  <c r="A2369" i="29" s="1"/>
  <c r="AB714" i="29"/>
  <c r="B714" i="29" s="1"/>
  <c r="A714" i="29" s="1"/>
  <c r="AB2712" i="29"/>
  <c r="B2712" i="29" s="1"/>
  <c r="A2712" i="29" s="1"/>
  <c r="AB2846" i="29"/>
  <c r="B2846" i="29" s="1"/>
  <c r="A2846" i="29" s="1"/>
  <c r="AB238" i="29"/>
  <c r="B238" i="29" s="1"/>
  <c r="A238" i="29" s="1"/>
  <c r="AB1573" i="29"/>
  <c r="B1573" i="29" s="1"/>
  <c r="A1573" i="29" s="1"/>
  <c r="AB55" i="29"/>
  <c r="B55" i="29" s="1"/>
  <c r="A55" i="29" s="1"/>
  <c r="AB1835" i="29"/>
  <c r="B1835" i="29" s="1"/>
  <c r="A1835" i="29" s="1"/>
  <c r="AB1012" i="29"/>
  <c r="B1012" i="29" s="1"/>
  <c r="A1012" i="29" s="1"/>
  <c r="AB1200" i="29"/>
  <c r="B1200" i="29" s="1"/>
  <c r="A1200" i="29" s="1"/>
  <c r="AB1526" i="29"/>
  <c r="B1526" i="29" s="1"/>
  <c r="A1526" i="29" s="1"/>
  <c r="AB1734" i="29"/>
  <c r="B1734" i="29" s="1"/>
  <c r="A1734" i="29" s="1"/>
  <c r="AB1607" i="29"/>
  <c r="B1607" i="29" s="1"/>
  <c r="A1607" i="29" s="1"/>
  <c r="AB1017" i="29"/>
  <c r="B1017" i="29" s="1"/>
  <c r="A1017" i="29" s="1"/>
  <c r="AB3062" i="29"/>
  <c r="B3062" i="29" s="1"/>
  <c r="A3062" i="29" s="1"/>
  <c r="AB1108" i="29"/>
  <c r="B1108" i="29" s="1"/>
  <c r="A1108" i="29" s="1"/>
  <c r="AB2388" i="29"/>
  <c r="B2388" i="29" s="1"/>
  <c r="A2388" i="29" s="1"/>
  <c r="AB2611" i="29"/>
  <c r="B2611" i="29" s="1"/>
  <c r="A2611" i="29" s="1"/>
  <c r="AB1926" i="29"/>
  <c r="B1926" i="29" s="1"/>
  <c r="A1926" i="29" s="1"/>
  <c r="AB243" i="29"/>
  <c r="B243" i="29" s="1"/>
  <c r="A243" i="29" s="1"/>
  <c r="AB2728" i="29"/>
  <c r="B2728" i="29" s="1"/>
  <c r="A2728" i="29" s="1"/>
  <c r="AB2600" i="29"/>
  <c r="B2600" i="29" s="1"/>
  <c r="A2600" i="29" s="1"/>
  <c r="AB891" i="29"/>
  <c r="B891" i="29" s="1"/>
  <c r="A891" i="29" s="1"/>
  <c r="AB2142" i="29"/>
  <c r="B2142" i="29" s="1"/>
  <c r="A2142" i="29" s="1"/>
  <c r="AB736" i="29"/>
  <c r="B736" i="29" s="1"/>
  <c r="A736" i="29" s="1"/>
  <c r="AB2217" i="29"/>
  <c r="B2217" i="29" s="1"/>
  <c r="A2217" i="29" s="1"/>
  <c r="AB992" i="29"/>
  <c r="B992" i="29" s="1"/>
  <c r="A992" i="29" s="1"/>
  <c r="AB1211" i="29"/>
  <c r="B1211" i="29" s="1"/>
  <c r="A1211" i="29" s="1"/>
  <c r="AB2815" i="29"/>
  <c r="B2815" i="29" s="1"/>
  <c r="A2815" i="29" s="1"/>
  <c r="AB1600" i="29"/>
  <c r="B1600" i="29" s="1"/>
  <c r="A1600" i="29" s="1"/>
  <c r="AB314" i="29"/>
  <c r="B314" i="29" s="1"/>
  <c r="A314" i="29" s="1"/>
  <c r="AB2839" i="29"/>
  <c r="B2839" i="29" s="1"/>
  <c r="A2839" i="29" s="1"/>
  <c r="AB1814" i="29"/>
  <c r="B1814" i="29" s="1"/>
  <c r="A1814" i="29" s="1"/>
  <c r="AB1004" i="29"/>
  <c r="B1004" i="29" s="1"/>
  <c r="A1004" i="29" s="1"/>
  <c r="AB2691" i="29"/>
  <c r="B2691" i="29" s="1"/>
  <c r="A2691" i="29" s="1"/>
  <c r="AB999" i="29"/>
  <c r="B999" i="29" s="1"/>
  <c r="A999" i="29" s="1"/>
  <c r="AB260" i="29"/>
  <c r="B260" i="29" s="1"/>
  <c r="A260" i="29" s="1"/>
  <c r="AB1717" i="29"/>
  <c r="B1717" i="29" s="1"/>
  <c r="A1717" i="29" s="1"/>
  <c r="AB2210" i="29"/>
  <c r="B2210" i="29" s="1"/>
  <c r="A2210" i="29" s="1"/>
  <c r="AB2561" i="29"/>
  <c r="B2561" i="29" s="1"/>
  <c r="A2561" i="29" s="1"/>
  <c r="AB1030" i="29"/>
  <c r="B1030" i="29" s="1"/>
  <c r="A1030" i="29" s="1"/>
  <c r="AB743" i="29"/>
  <c r="B743" i="29" s="1"/>
  <c r="A743" i="29" s="1"/>
  <c r="AB541" i="29"/>
  <c r="B541" i="29" s="1"/>
  <c r="A541" i="29" s="1"/>
  <c r="AB2253" i="29"/>
  <c r="B2253" i="29" s="1"/>
  <c r="A2253" i="29" s="1"/>
  <c r="AB1293" i="29"/>
  <c r="B1293" i="29" s="1"/>
  <c r="A1293" i="29" s="1"/>
  <c r="AB3333" i="29"/>
  <c r="B3333" i="29" s="1"/>
  <c r="A3333" i="29" s="1"/>
  <c r="AB3226" i="29"/>
  <c r="B3226" i="29" s="1"/>
  <c r="A3226" i="29" s="1"/>
  <c r="AB1125" i="29"/>
  <c r="B1125" i="29" s="1"/>
  <c r="A1125" i="29" s="1"/>
  <c r="AB1299" i="29"/>
  <c r="B1299" i="29" s="1"/>
  <c r="A1299" i="29" s="1"/>
  <c r="AB3471" i="29"/>
  <c r="B3471" i="29" s="1"/>
  <c r="A3471" i="29" s="1"/>
  <c r="AB148" i="29"/>
  <c r="B148" i="29" s="1"/>
  <c r="A148" i="29" s="1"/>
  <c r="AB2523" i="29"/>
  <c r="B2523" i="29" s="1"/>
  <c r="A2523" i="29" s="1"/>
  <c r="AB903" i="29"/>
  <c r="B903" i="29" s="1"/>
  <c r="A903" i="29" s="1"/>
  <c r="AB3124" i="29"/>
  <c r="B3124" i="29" s="1"/>
  <c r="A3124" i="29" s="1"/>
  <c r="AB77" i="29"/>
  <c r="B77" i="29" s="1"/>
  <c r="A77" i="29" s="1"/>
  <c r="AB1330" i="29"/>
  <c r="B1330" i="29" s="1"/>
  <c r="A1330" i="29" s="1"/>
  <c r="AB181" i="29"/>
  <c r="B181" i="29" s="1"/>
  <c r="A181" i="29" s="1"/>
  <c r="AB2469" i="29"/>
  <c r="B2469" i="29" s="1"/>
  <c r="A2469" i="29" s="1"/>
  <c r="AB1733" i="29"/>
  <c r="B1733" i="29" s="1"/>
  <c r="A1733" i="29" s="1"/>
  <c r="AB3497" i="29"/>
  <c r="B3497" i="29" s="1"/>
  <c r="A3497" i="29" s="1"/>
  <c r="AB1763" i="29"/>
  <c r="B1763" i="29" s="1"/>
  <c r="A1763" i="29" s="1"/>
  <c r="AB3246" i="29"/>
  <c r="B3246" i="29" s="1"/>
  <c r="A3246" i="29" s="1"/>
  <c r="AB2748" i="29"/>
  <c r="B2748" i="29" s="1"/>
  <c r="A2748" i="29" s="1"/>
  <c r="AB210" i="29"/>
  <c r="B210" i="29" s="1"/>
  <c r="A210" i="29" s="1"/>
  <c r="AB1940" i="29"/>
  <c r="B1940" i="29" s="1"/>
  <c r="A1940" i="29" s="1"/>
  <c r="AB1421" i="29"/>
  <c r="B1421" i="29" s="1"/>
  <c r="A1421" i="29" s="1"/>
  <c r="AB1952" i="29"/>
  <c r="B1952" i="29" s="1"/>
  <c r="A1952" i="29" s="1"/>
  <c r="AB1807" i="29"/>
  <c r="B1807" i="29" s="1"/>
  <c r="A1807" i="29" s="1"/>
  <c r="AB2699" i="29"/>
  <c r="B2699" i="29" s="1"/>
  <c r="A2699" i="29" s="1"/>
  <c r="AB1854" i="29"/>
  <c r="B1854" i="29" s="1"/>
  <c r="A1854" i="29" s="1"/>
  <c r="AB2090" i="29"/>
  <c r="B2090" i="29" s="1"/>
  <c r="A2090" i="29" s="1"/>
  <c r="AB2865" i="29"/>
  <c r="B2865" i="29" s="1"/>
  <c r="A2865" i="29" s="1"/>
  <c r="AB89" i="29"/>
  <c r="B89" i="29" s="1"/>
  <c r="A89" i="29" s="1"/>
  <c r="AB3437" i="29"/>
  <c r="B3437" i="29" s="1"/>
  <c r="A3437" i="29" s="1"/>
  <c r="AB1197" i="29"/>
  <c r="B1197" i="29" s="1"/>
  <c r="A1197" i="29" s="1"/>
  <c r="AB2130" i="29"/>
  <c r="B2130" i="29" s="1"/>
  <c r="A2130" i="29" s="1"/>
  <c r="AB2624" i="29"/>
  <c r="B2624" i="29" s="1"/>
  <c r="A2624" i="29" s="1"/>
  <c r="AB1193" i="29"/>
  <c r="B1193" i="29" s="1"/>
  <c r="A1193" i="29" s="1"/>
  <c r="AB1630" i="29"/>
  <c r="B1630" i="29" s="1"/>
  <c r="A1630" i="29" s="1"/>
  <c r="AB732" i="29"/>
  <c r="B732" i="29" s="1"/>
  <c r="A732" i="29" s="1"/>
  <c r="AB1235" i="29"/>
  <c r="B1235" i="29" s="1"/>
  <c r="A1235" i="29" s="1"/>
  <c r="AB2029" i="29"/>
  <c r="B2029" i="29" s="1"/>
  <c r="A2029" i="29" s="1"/>
  <c r="AB1035" i="29"/>
  <c r="B1035" i="29" s="1"/>
  <c r="A1035" i="29" s="1"/>
  <c r="AB858" i="29"/>
  <c r="B858" i="29" s="1"/>
  <c r="A858" i="29" s="1"/>
  <c r="AB117" i="29"/>
  <c r="B117" i="29" s="1"/>
  <c r="A117" i="29" s="1"/>
  <c r="AB771" i="29"/>
  <c r="B771" i="29" s="1"/>
  <c r="A771" i="29" s="1"/>
  <c r="AB655" i="29"/>
  <c r="B655" i="29" s="1"/>
  <c r="A655" i="29" s="1"/>
  <c r="AB3183" i="29"/>
  <c r="B3183" i="29" s="1"/>
  <c r="A3183" i="29" s="1"/>
  <c r="AB1278" i="29"/>
  <c r="B1278" i="29" s="1"/>
  <c r="A1278" i="29" s="1"/>
  <c r="AB946" i="29"/>
  <c r="B946" i="29" s="1"/>
  <c r="A946" i="29" s="1"/>
  <c r="AB1724" i="29"/>
  <c r="B1724" i="29" s="1"/>
  <c r="A1724" i="29" s="1"/>
  <c r="AB2966" i="29"/>
  <c r="B2966" i="29" s="1"/>
  <c r="A2966" i="29" s="1"/>
  <c r="AB1740" i="29"/>
  <c r="B1740" i="29" s="1"/>
  <c r="A1740" i="29" s="1"/>
  <c r="AB1919" i="29"/>
  <c r="B1919" i="29" s="1"/>
  <c r="A1919" i="29" s="1"/>
  <c r="AB1477" i="29"/>
  <c r="B1477" i="29" s="1"/>
  <c r="A1477" i="29" s="1"/>
  <c r="AB656" i="29"/>
  <c r="B656" i="29" s="1"/>
  <c r="A656" i="29" s="1"/>
  <c r="AB36" i="29"/>
  <c r="B36" i="29" s="1"/>
  <c r="A36" i="29" s="1"/>
  <c r="AB989" i="29"/>
  <c r="B989" i="29" s="1"/>
  <c r="A989" i="29" s="1"/>
  <c r="AB1075" i="29"/>
  <c r="B1075" i="29" s="1"/>
  <c r="A1075" i="29" s="1"/>
  <c r="AB1541" i="29"/>
  <c r="B1541" i="29" s="1"/>
  <c r="A1541" i="29" s="1"/>
  <c r="AB2227" i="29"/>
  <c r="B2227" i="29" s="1"/>
  <c r="A2227" i="29" s="1"/>
  <c r="AB130" i="29"/>
  <c r="B130" i="29" s="1"/>
  <c r="A130" i="29" s="1"/>
  <c r="AB3388" i="29"/>
  <c r="B3388" i="29" s="1"/>
  <c r="A3388" i="29" s="1"/>
  <c r="AB677" i="29"/>
  <c r="B677" i="29" s="1"/>
  <c r="A677" i="29" s="1"/>
  <c r="AB93" i="29"/>
  <c r="B93" i="29" s="1"/>
  <c r="A93" i="29" s="1"/>
  <c r="AB90" i="29"/>
  <c r="B90" i="29" s="1"/>
  <c r="A90" i="29" s="1"/>
  <c r="AB2067" i="29"/>
  <c r="B2067" i="29" s="1"/>
  <c r="A2067" i="29" s="1"/>
  <c r="AB251" i="29"/>
  <c r="B251" i="29" s="1"/>
  <c r="A251" i="29" s="1"/>
  <c r="AB1562" i="29"/>
  <c r="B1562" i="29" s="1"/>
  <c r="A1562" i="29" s="1"/>
  <c r="AB1054" i="29"/>
  <c r="B1054" i="29" s="1"/>
  <c r="A1054" i="29" s="1"/>
  <c r="AB3011" i="29"/>
  <c r="B3011" i="29" s="1"/>
  <c r="A3011" i="29" s="1"/>
  <c r="AB3180" i="29"/>
  <c r="B3180" i="29" s="1"/>
  <c r="A3180" i="29" s="1"/>
  <c r="AB2203" i="29"/>
  <c r="B2203" i="29" s="1"/>
  <c r="A2203" i="29" s="1"/>
  <c r="AB271" i="29"/>
  <c r="B271" i="29" s="1"/>
  <c r="A271" i="29" s="1"/>
  <c r="AB1739" i="29"/>
  <c r="B1739" i="29" s="1"/>
  <c r="A1739" i="29" s="1"/>
  <c r="AB3287" i="29"/>
  <c r="B3287" i="29" s="1"/>
  <c r="A3287" i="29" s="1"/>
  <c r="AB2990" i="29"/>
  <c r="B2990" i="29" s="1"/>
  <c r="A2990" i="29" s="1"/>
  <c r="AB902" i="29"/>
  <c r="B902" i="29" s="1"/>
  <c r="A902" i="29" s="1"/>
  <c r="AB1309" i="29"/>
  <c r="B1309" i="29" s="1"/>
  <c r="A1309" i="29" s="1"/>
  <c r="AB2325" i="29"/>
  <c r="B2325" i="29" s="1"/>
  <c r="A2325" i="29" s="1"/>
  <c r="AB1827" i="29"/>
  <c r="B1827" i="29" s="1"/>
  <c r="A1827" i="29" s="1"/>
  <c r="AB1238" i="29"/>
  <c r="B1238" i="29" s="1"/>
  <c r="A1238" i="29" s="1"/>
  <c r="AB365" i="29"/>
  <c r="B365" i="29" s="1"/>
  <c r="A365" i="29" s="1"/>
  <c r="AB383" i="29"/>
  <c r="B383" i="29" s="1"/>
  <c r="A383" i="29" s="1"/>
  <c r="AB1083" i="29"/>
  <c r="B1083" i="29" s="1"/>
  <c r="A1083" i="29" s="1"/>
  <c r="AB3146" i="29"/>
  <c r="B3146" i="29" s="1"/>
  <c r="A3146" i="29" s="1"/>
  <c r="AB1508" i="29"/>
  <c r="B1508" i="29" s="1"/>
  <c r="A1508" i="29" s="1"/>
  <c r="AB1647" i="29"/>
  <c r="B1647" i="29" s="1"/>
  <c r="A1647" i="29" s="1"/>
  <c r="AB3069" i="29"/>
  <c r="B3069" i="29" s="1"/>
  <c r="A3069" i="29" s="1"/>
  <c r="AB2322" i="29"/>
  <c r="B2322" i="29" s="1"/>
  <c r="A2322" i="29" s="1"/>
  <c r="AB3231" i="29"/>
  <c r="B3231" i="29" s="1"/>
  <c r="A3231" i="29" s="1"/>
  <c r="AB2094" i="29"/>
  <c r="B2094" i="29" s="1"/>
  <c r="A2094" i="29" s="1"/>
  <c r="AB3355" i="29"/>
  <c r="B3355" i="29" s="1"/>
  <c r="A3355" i="29" s="1"/>
  <c r="AB1003" i="29"/>
  <c r="B1003" i="29" s="1"/>
  <c r="A1003" i="29" s="1"/>
  <c r="AB2896" i="29"/>
  <c r="B2896" i="29" s="1"/>
  <c r="A2896" i="29" s="1"/>
  <c r="AB2259" i="29"/>
  <c r="B2259" i="29" s="1"/>
  <c r="A2259" i="29" s="1"/>
  <c r="AB1011" i="29"/>
  <c r="B1011" i="29" s="1"/>
  <c r="A1011" i="29" s="1"/>
  <c r="AB2628" i="29"/>
  <c r="B2628" i="29" s="1"/>
  <c r="A2628" i="29" s="1"/>
  <c r="AB1916" i="29"/>
  <c r="B1916" i="29" s="1"/>
  <c r="A1916" i="29" s="1"/>
  <c r="AB2593" i="29"/>
  <c r="B2593" i="29" s="1"/>
  <c r="A2593" i="29" s="1"/>
  <c r="AB139" i="29"/>
  <c r="B139" i="29" s="1"/>
  <c r="A139" i="29" s="1"/>
  <c r="AB308" i="29"/>
  <c r="B308" i="29" s="1"/>
  <c r="A308" i="29" s="1"/>
  <c r="AB39" i="29"/>
  <c r="B39" i="29" s="1"/>
  <c r="A39" i="29" s="1"/>
  <c r="AB2264" i="29"/>
  <c r="B2264" i="29" s="1"/>
  <c r="A2264" i="29" s="1"/>
  <c r="AB215" i="29"/>
  <c r="B215" i="29" s="1"/>
  <c r="A215" i="29" s="1"/>
  <c r="AB776" i="29"/>
  <c r="B776" i="29" s="1"/>
  <c r="A776" i="29" s="1"/>
  <c r="AB798" i="29"/>
  <c r="B798" i="29" s="1"/>
  <c r="A798" i="29" s="1"/>
  <c r="AB2169" i="29"/>
  <c r="B2169" i="29" s="1"/>
  <c r="A2169" i="29" s="1"/>
  <c r="AB3385" i="29"/>
  <c r="B3385" i="29" s="1"/>
  <c r="A3385" i="29" s="1"/>
  <c r="AB712" i="29"/>
  <c r="B712" i="29" s="1"/>
  <c r="A712" i="29" s="1"/>
  <c r="AB1266" i="29"/>
  <c r="B1266" i="29" s="1"/>
  <c r="A1266" i="29" s="1"/>
  <c r="AB1954" i="29"/>
  <c r="B1954" i="29" s="1"/>
  <c r="A1954" i="29" s="1"/>
  <c r="AB3082" i="29"/>
  <c r="B3082" i="29" s="1"/>
  <c r="A3082" i="29" s="1"/>
  <c r="AB2453" i="29"/>
  <c r="B2453" i="29" s="1"/>
  <c r="A2453" i="29" s="1"/>
  <c r="AB2355" i="29"/>
  <c r="B2355" i="29" s="1"/>
  <c r="A2355" i="29" s="1"/>
  <c r="AB3065" i="29"/>
  <c r="B3065" i="29" s="1"/>
  <c r="A3065" i="29" s="1"/>
  <c r="AB505" i="29"/>
  <c r="B505" i="29" s="1"/>
  <c r="A505" i="29" s="1"/>
  <c r="AB2700" i="29"/>
  <c r="B2700" i="29" s="1"/>
  <c r="A2700" i="29" s="1"/>
  <c r="AB2796" i="29"/>
  <c r="B2796" i="29" s="1"/>
  <c r="A2796" i="29" s="1"/>
  <c r="AB1921" i="29"/>
  <c r="B1921" i="29" s="1"/>
  <c r="A1921" i="29" s="1"/>
  <c r="AB2305" i="29"/>
  <c r="B2305" i="29" s="1"/>
  <c r="A2305" i="29" s="1"/>
  <c r="AB930" i="29"/>
  <c r="B930" i="29" s="1"/>
  <c r="A930" i="29" s="1"/>
  <c r="AB2621" i="29"/>
  <c r="B2621" i="29" s="1"/>
  <c r="A2621" i="29" s="1"/>
  <c r="AB1180" i="29"/>
  <c r="B1180" i="29" s="1"/>
  <c r="A1180" i="29" s="1"/>
  <c r="AB3337" i="29"/>
  <c r="B3337" i="29" s="1"/>
  <c r="A3337" i="29" s="1"/>
  <c r="AB970" i="29"/>
  <c r="B970" i="29" s="1"/>
  <c r="A970" i="29" s="1"/>
  <c r="AB1803" i="29"/>
  <c r="B1803" i="29" s="1"/>
  <c r="A1803" i="29" s="1"/>
  <c r="AB2189" i="29"/>
  <c r="B2189" i="29" s="1"/>
  <c r="A2189" i="29" s="1"/>
  <c r="AB707" i="29"/>
  <c r="B707" i="29" s="1"/>
  <c r="A707" i="29" s="1"/>
  <c r="AB2559" i="29"/>
  <c r="B2559" i="29" s="1"/>
  <c r="A2559" i="29" s="1"/>
  <c r="AB1155" i="29"/>
  <c r="B1155" i="29" s="1"/>
  <c r="A1155" i="29" s="1"/>
  <c r="AB220" i="29"/>
  <c r="B220" i="29" s="1"/>
  <c r="A220" i="29" s="1"/>
  <c r="AB2269" i="29"/>
  <c r="B2269" i="29" s="1"/>
  <c r="A2269" i="29" s="1"/>
  <c r="AB173" i="29"/>
  <c r="B173" i="29" s="1"/>
  <c r="A173" i="29" s="1"/>
  <c r="AB607" i="29"/>
  <c r="B607" i="29" s="1"/>
  <c r="A607" i="29" s="1"/>
  <c r="AB3404" i="29"/>
  <c r="B3404" i="29" s="1"/>
  <c r="A3404" i="29" s="1"/>
  <c r="AB2517" i="29"/>
  <c r="B2517" i="29" s="1"/>
  <c r="A2517" i="29" s="1"/>
  <c r="AB867" i="29"/>
  <c r="B867" i="29" s="1"/>
  <c r="A867" i="29" s="1"/>
  <c r="AB2118" i="29"/>
  <c r="B2118" i="29" s="1"/>
  <c r="A2118" i="29" s="1"/>
  <c r="AB1047" i="29"/>
  <c r="B1047" i="29" s="1"/>
  <c r="A1047" i="29" s="1"/>
  <c r="AB1102" i="29"/>
  <c r="B1102" i="29" s="1"/>
  <c r="A1102" i="29" s="1"/>
  <c r="AB1019" i="29"/>
  <c r="B1019" i="29" s="1"/>
  <c r="A1019" i="29" s="1"/>
  <c r="AB2531" i="29"/>
  <c r="B2531" i="29" s="1"/>
  <c r="A2531" i="29" s="1"/>
  <c r="AB405" i="29"/>
  <c r="B405" i="29" s="1"/>
  <c r="A405" i="29" s="1"/>
  <c r="AB3210" i="29"/>
  <c r="B3210" i="29" s="1"/>
  <c r="A3210" i="29" s="1"/>
  <c r="AB1166" i="29"/>
  <c r="B1166" i="29" s="1"/>
  <c r="A1166" i="29" s="1"/>
  <c r="AB1769" i="29"/>
  <c r="B1769" i="29" s="1"/>
  <c r="A1769" i="29" s="1"/>
  <c r="AB1384" i="29"/>
  <c r="B1384" i="29" s="1"/>
  <c r="A1384" i="29" s="1"/>
  <c r="AB3100" i="29"/>
  <c r="B3100" i="29" s="1"/>
  <c r="A3100" i="29" s="1"/>
  <c r="AB330" i="29"/>
  <c r="B330" i="29" s="1"/>
  <c r="A330" i="29" s="1"/>
  <c r="AB2032" i="29"/>
  <c r="B2032" i="29" s="1"/>
  <c r="A2032" i="29" s="1"/>
  <c r="AB2127" i="29"/>
  <c r="B2127" i="29" s="1"/>
  <c r="A2127" i="29" s="1"/>
  <c r="AB2022" i="29"/>
  <c r="B2022" i="29" s="1"/>
  <c r="A2022" i="29" s="1"/>
  <c r="AB957" i="29"/>
  <c r="B957" i="29" s="1"/>
  <c r="A957" i="29" s="1"/>
  <c r="AB361" i="29"/>
  <c r="B361" i="29" s="1"/>
  <c r="A361" i="29" s="1"/>
  <c r="AB1320" i="29"/>
  <c r="B1320" i="29" s="1"/>
  <c r="A1320" i="29" s="1"/>
  <c r="AB3480" i="29"/>
  <c r="B3480" i="29" s="1"/>
  <c r="A3480" i="29" s="1"/>
  <c r="AB1945" i="29"/>
  <c r="B1945" i="29" s="1"/>
  <c r="A1945" i="29" s="1"/>
  <c r="AB2793" i="29"/>
  <c r="B2793" i="29" s="1"/>
  <c r="A2793" i="29" s="1"/>
  <c r="AB288" i="29"/>
  <c r="B288" i="29" s="1"/>
  <c r="A288" i="29" s="1"/>
  <c r="AB3072" i="29"/>
  <c r="B3072" i="29" s="1"/>
  <c r="A3072" i="29" s="1"/>
  <c r="AB3167" i="29"/>
  <c r="B3167" i="29" s="1"/>
  <c r="A3167" i="29" s="1"/>
  <c r="AB1482" i="29"/>
  <c r="B1482" i="29" s="1"/>
  <c r="A1482" i="29" s="1"/>
  <c r="AB176" i="29"/>
  <c r="B176" i="29" s="1"/>
  <c r="A176" i="29" s="1"/>
  <c r="AB22" i="29"/>
  <c r="B22" i="29" s="1"/>
  <c r="A22" i="29" s="1"/>
  <c r="AB1566" i="29"/>
  <c r="B1566" i="29" s="1"/>
  <c r="A1566" i="29" s="1"/>
  <c r="AB321" i="29"/>
  <c r="B321" i="29" s="1"/>
  <c r="A321" i="29" s="1"/>
  <c r="AB782" i="29"/>
  <c r="B782" i="29" s="1"/>
  <c r="A782" i="29" s="1"/>
  <c r="AB1286" i="29"/>
  <c r="B1286" i="29" s="1"/>
  <c r="A1286" i="29" s="1"/>
  <c r="AB2850" i="29"/>
  <c r="B2850" i="29" s="1"/>
  <c r="A2850" i="29" s="1"/>
  <c r="AB2730" i="29"/>
  <c r="B2730" i="29" s="1"/>
  <c r="A2730" i="29" s="1"/>
  <c r="AB826" i="29"/>
  <c r="B826" i="29" s="1"/>
  <c r="A826" i="29" s="1"/>
  <c r="AB3220" i="29"/>
  <c r="B3220" i="29" s="1"/>
  <c r="A3220" i="29" s="1"/>
  <c r="AB20" i="29"/>
  <c r="B20" i="29" s="1"/>
  <c r="A20" i="29" s="1"/>
  <c r="AB1781" i="29"/>
  <c r="B1781" i="29" s="1"/>
  <c r="A1781" i="29" s="1"/>
  <c r="AB2432" i="29"/>
  <c r="B2432" i="29" s="1"/>
  <c r="A2432" i="29" s="1"/>
  <c r="AB1747" i="29"/>
  <c r="B1747" i="29" s="1"/>
  <c r="A1747" i="29" s="1"/>
  <c r="AB1045" i="29"/>
  <c r="B1045" i="29" s="1"/>
  <c r="A1045" i="29" s="1"/>
  <c r="AB2690" i="29"/>
  <c r="B2690" i="29" s="1"/>
  <c r="A2690" i="29" s="1"/>
  <c r="AB1316" i="29"/>
  <c r="B1316" i="29" s="1"/>
  <c r="A1316" i="29" s="1"/>
  <c r="AB2692" i="29"/>
  <c r="B2692" i="29" s="1"/>
  <c r="A2692" i="29" s="1"/>
  <c r="AB3083" i="29"/>
  <c r="B3083" i="29" s="1"/>
  <c r="A3083" i="29" s="1"/>
  <c r="AB822" i="29"/>
  <c r="B822" i="29" s="1"/>
  <c r="A822" i="29" s="1"/>
  <c r="AB3396" i="29"/>
  <c r="B3396" i="29" s="1"/>
  <c r="A3396" i="29" s="1"/>
  <c r="AB939" i="29"/>
  <c r="B939" i="29" s="1"/>
  <c r="A939" i="29" s="1"/>
  <c r="AB1014" i="29"/>
  <c r="B1014" i="29" s="1"/>
  <c r="A1014" i="29" s="1"/>
  <c r="AB935" i="29"/>
  <c r="B935" i="29" s="1"/>
  <c r="A935" i="29" s="1"/>
  <c r="AB3469" i="29"/>
  <c r="B3469" i="29" s="1"/>
  <c r="A3469" i="29" s="1"/>
  <c r="AB2208" i="29"/>
  <c r="B2208" i="29" s="1"/>
  <c r="A2208" i="29" s="1"/>
  <c r="AB1156" i="29"/>
  <c r="B1156" i="29" s="1"/>
  <c r="A1156" i="29" s="1"/>
  <c r="AB2045" i="29"/>
  <c r="B2045" i="29" s="1"/>
  <c r="A2045" i="29" s="1"/>
  <c r="AB1391" i="29"/>
  <c r="B1391" i="29" s="1"/>
  <c r="A1391" i="29" s="1"/>
  <c r="AB2445" i="29"/>
  <c r="B2445" i="29" s="1"/>
  <c r="A2445" i="29" s="1"/>
  <c r="AB290" i="29"/>
  <c r="B290" i="29" s="1"/>
  <c r="A290" i="29" s="1"/>
  <c r="AB194" i="29"/>
  <c r="B194" i="29" s="1"/>
  <c r="A194" i="29" s="1"/>
  <c r="AB545" i="29"/>
  <c r="B545" i="29" s="1"/>
  <c r="A545" i="29" s="1"/>
  <c r="AB2908" i="29"/>
  <c r="B2908" i="29" s="1"/>
  <c r="A2908" i="29" s="1"/>
  <c r="AB2905" i="29"/>
  <c r="B2905" i="29" s="1"/>
  <c r="A2905" i="29" s="1"/>
  <c r="AB2129" i="29"/>
  <c r="B2129" i="29" s="1"/>
  <c r="A2129" i="29" s="1"/>
  <c r="AB2626" i="29"/>
  <c r="B2626" i="29" s="1"/>
  <c r="A2626" i="29" s="1"/>
  <c r="AB2704" i="29"/>
  <c r="B2704" i="29" s="1"/>
  <c r="A2704" i="29" s="1"/>
  <c r="AB3106" i="29"/>
  <c r="B3106" i="29" s="1"/>
  <c r="A3106" i="29" s="1"/>
  <c r="AB3016" i="29"/>
  <c r="B3016" i="29" s="1"/>
  <c r="A3016" i="29" s="1"/>
  <c r="AB1302" i="29"/>
  <c r="B1302" i="29" s="1"/>
  <c r="A1302" i="29" s="1"/>
  <c r="AB3363" i="29"/>
  <c r="B3363" i="29" s="1"/>
  <c r="A3363" i="29" s="1"/>
  <c r="AB2274" i="29"/>
  <c r="B2274" i="29" s="1"/>
  <c r="A2274" i="29" s="1"/>
  <c r="AB1063" i="29"/>
  <c r="B1063" i="29" s="1"/>
  <c r="A1063" i="29" s="1"/>
  <c r="AB1444" i="29"/>
  <c r="B1444" i="29" s="1"/>
  <c r="A1444" i="29" s="1"/>
  <c r="AB3442" i="29"/>
  <c r="B3442" i="29" s="1"/>
  <c r="A3442" i="29" s="1"/>
  <c r="AB2962" i="29"/>
  <c r="B2962" i="29" s="1"/>
  <c r="A2962" i="29" s="1"/>
  <c r="AB1811" i="29"/>
  <c r="B1811" i="29" s="1"/>
  <c r="A1811" i="29" s="1"/>
  <c r="AB1651" i="29"/>
  <c r="B1651" i="29" s="1"/>
  <c r="A1651" i="29" s="1"/>
  <c r="AB2574" i="29"/>
  <c r="B2574" i="29" s="1"/>
  <c r="A2574" i="29" s="1"/>
  <c r="AB3339" i="29"/>
  <c r="B3339" i="29" s="1"/>
  <c r="A3339" i="29" s="1"/>
  <c r="AB2324" i="29"/>
  <c r="B2324" i="29" s="1"/>
  <c r="A2324" i="29" s="1"/>
  <c r="AB783" i="29"/>
  <c r="B783" i="29" s="1"/>
  <c r="A783" i="29" s="1"/>
  <c r="AB764" i="29"/>
  <c r="B764" i="29" s="1"/>
  <c r="A764" i="29" s="1"/>
  <c r="AB3460" i="29"/>
  <c r="B3460" i="29" s="1"/>
  <c r="A3460" i="29" s="1"/>
  <c r="AB2415" i="29"/>
  <c r="B2415" i="29" s="1"/>
  <c r="A2415" i="29" s="1"/>
  <c r="AB654" i="29"/>
  <c r="B654" i="29" s="1"/>
  <c r="A654" i="29" s="1"/>
  <c r="AB453" i="29"/>
  <c r="B453" i="29" s="1"/>
  <c r="A453" i="29" s="1"/>
  <c r="AB1914" i="29"/>
  <c r="B1914" i="29" s="1"/>
  <c r="A1914" i="29" s="1"/>
  <c r="AB1932" i="29"/>
  <c r="B1932" i="29" s="1"/>
  <c r="A1932" i="29" s="1"/>
  <c r="AB1106" i="29"/>
  <c r="B1106" i="29" s="1"/>
  <c r="A1106" i="29" s="1"/>
  <c r="AB606" i="29"/>
  <c r="B606" i="29" s="1"/>
  <c r="A606" i="29" s="1"/>
  <c r="AB1892" i="29"/>
  <c r="B1892" i="29" s="1"/>
  <c r="A1892" i="29" s="1"/>
  <c r="AB1248" i="29"/>
  <c r="B1248" i="29" s="1"/>
  <c r="A1248" i="29" s="1"/>
  <c r="AB2327" i="29"/>
  <c r="B2327" i="29" s="1"/>
  <c r="A2327" i="29" s="1"/>
  <c r="AB515" i="29"/>
  <c r="B515" i="29" s="1"/>
  <c r="A515" i="29" s="1"/>
  <c r="AB778" i="29"/>
  <c r="B778" i="29" s="1"/>
  <c r="A778" i="29" s="1"/>
  <c r="AB3473" i="29"/>
  <c r="B3473" i="29" s="1"/>
  <c r="A3473" i="29" s="1"/>
  <c r="AB2847" i="29"/>
  <c r="B2847" i="29" s="1"/>
  <c r="A2847" i="29" s="1"/>
  <c r="AB3397" i="29"/>
  <c r="B3397" i="29" s="1"/>
  <c r="A3397" i="29" s="1"/>
  <c r="AB2715" i="29"/>
  <c r="B2715" i="29" s="1"/>
  <c r="A2715" i="29" s="1"/>
  <c r="AB2163" i="29"/>
  <c r="B2163" i="29" s="1"/>
  <c r="A2163" i="29" s="1"/>
  <c r="AB2412" i="29"/>
  <c r="B2412" i="29" s="1"/>
  <c r="A2412" i="29" s="1"/>
  <c r="AB1873" i="29"/>
  <c r="B1873" i="29" s="1"/>
  <c r="A1873" i="29" s="1"/>
  <c r="AB2844" i="29"/>
  <c r="B2844" i="29" s="1"/>
  <c r="A2844" i="29" s="1"/>
  <c r="AB3085" i="29"/>
  <c r="B3085" i="29" s="1"/>
  <c r="A3085" i="29" s="1"/>
  <c r="AB2697" i="29"/>
  <c r="B2697" i="29" s="1"/>
  <c r="A2697" i="29" s="1"/>
  <c r="AB1154" i="29"/>
  <c r="B1154" i="29" s="1"/>
  <c r="A1154" i="29" s="1"/>
  <c r="AB79" i="29"/>
  <c r="B79" i="29" s="1"/>
  <c r="A79" i="29" s="1"/>
  <c r="AB2548" i="29"/>
  <c r="B2548" i="29" s="1"/>
  <c r="A2548" i="29" s="1"/>
  <c r="AB374" i="29"/>
  <c r="B374" i="29" s="1"/>
  <c r="A374" i="29" s="1"/>
  <c r="AB18" i="29"/>
  <c r="B18" i="29" s="1"/>
  <c r="A18" i="29" s="1"/>
  <c r="AB3005" i="29"/>
  <c r="B3005" i="29" s="1"/>
  <c r="A3005" i="29" s="1"/>
  <c r="AB21" i="29"/>
  <c r="B21" i="29" s="1"/>
  <c r="A21" i="29" s="1"/>
  <c r="AB95" i="29"/>
  <c r="B95" i="29" s="1"/>
  <c r="A95" i="29" s="1"/>
  <c r="AB3378" i="29"/>
  <c r="B3378" i="29" s="1"/>
  <c r="A3378" i="29" s="1"/>
  <c r="AB877" i="29"/>
  <c r="B877" i="29" s="1"/>
  <c r="A877" i="29" s="1"/>
  <c r="AB2147" i="29"/>
  <c r="B2147" i="29" s="1"/>
  <c r="A2147" i="29" s="1"/>
  <c r="AB1817" i="29"/>
  <c r="B1817" i="29" s="1"/>
  <c r="A1817" i="29" s="1"/>
  <c r="AB1867" i="29"/>
  <c r="B1867" i="29" s="1"/>
  <c r="A1867" i="29" s="1"/>
  <c r="AB2368" i="29"/>
  <c r="B2368" i="29" s="1"/>
  <c r="A2368" i="29" s="1"/>
  <c r="AB2214" i="29"/>
  <c r="B2214" i="29" s="1"/>
  <c r="A2214" i="29" s="1"/>
  <c r="AB2525" i="29"/>
  <c r="B2525" i="29" s="1"/>
  <c r="A2525" i="29" s="1"/>
  <c r="AB2356" i="29"/>
  <c r="B2356" i="29" s="1"/>
  <c r="A2356" i="29" s="1"/>
  <c r="AB2640" i="29"/>
  <c r="B2640" i="29" s="1"/>
  <c r="A2640" i="29" s="1"/>
  <c r="AB2769" i="29"/>
  <c r="B2769" i="29" s="1"/>
  <c r="A2769" i="29" s="1"/>
  <c r="AB1002" i="29"/>
  <c r="B1002" i="29" s="1"/>
  <c r="A1002" i="29" s="1"/>
  <c r="AB2679" i="29"/>
  <c r="B2679" i="29" s="1"/>
  <c r="A2679" i="29" s="1"/>
  <c r="AB1859" i="29"/>
  <c r="B1859" i="29" s="1"/>
  <c r="A1859" i="29" s="1"/>
  <c r="AB1568" i="29"/>
  <c r="B1568" i="29" s="1"/>
  <c r="A1568" i="29" s="1"/>
  <c r="AB715" i="29"/>
  <c r="B715" i="29" s="1"/>
  <c r="A715" i="29" s="1"/>
  <c r="AB577" i="29"/>
  <c r="B577" i="29" s="1"/>
  <c r="A577" i="29" s="1"/>
  <c r="AB2481" i="29"/>
  <c r="B2481" i="29" s="1"/>
  <c r="A2481" i="29" s="1"/>
  <c r="AB1939" i="29"/>
  <c r="B1939" i="29" s="1"/>
  <c r="A1939" i="29" s="1"/>
  <c r="AB3242" i="29"/>
  <c r="B3242" i="29" s="1"/>
  <c r="A3242" i="29" s="1"/>
  <c r="AB779" i="29"/>
  <c r="B779" i="29" s="1"/>
  <c r="A779" i="29" s="1"/>
  <c r="AB2778" i="29"/>
  <c r="B2778" i="29" s="1"/>
  <c r="A2778" i="29" s="1"/>
  <c r="AB3315" i="29"/>
  <c r="B3315" i="29" s="1"/>
  <c r="A3315" i="29" s="1"/>
  <c r="AB2571" i="29"/>
  <c r="B2571" i="29" s="1"/>
  <c r="A2571" i="29" s="1"/>
  <c r="AB3218" i="29"/>
  <c r="B3218" i="29" s="1"/>
  <c r="A3218" i="29" s="1"/>
  <c r="AB2195" i="29"/>
  <c r="B2195" i="29" s="1"/>
  <c r="A2195" i="29" s="1"/>
  <c r="AB1531" i="29"/>
  <c r="B1531" i="29" s="1"/>
  <c r="A1531" i="29" s="1"/>
  <c r="AB717" i="29"/>
  <c r="B717" i="29" s="1"/>
  <c r="A717" i="29" s="1"/>
  <c r="AB442" i="29"/>
  <c r="B442" i="29" s="1"/>
  <c r="A442" i="29" s="1"/>
  <c r="AB835" i="29"/>
  <c r="B835" i="29" s="1"/>
  <c r="A835" i="29" s="1"/>
  <c r="AB996" i="29"/>
  <c r="B996" i="29" s="1"/>
  <c r="A996" i="29" s="1"/>
  <c r="AB2647" i="29"/>
  <c r="B2647" i="29" s="1"/>
  <c r="A2647" i="29" s="1"/>
  <c r="AB1593" i="29"/>
  <c r="B1593" i="29" s="1"/>
  <c r="A1593" i="29" s="1"/>
  <c r="AB3472" i="29"/>
  <c r="B3472" i="29" s="1"/>
  <c r="A3472" i="29" s="1"/>
  <c r="AB652" i="29"/>
  <c r="B652" i="29" s="1"/>
  <c r="A652" i="29" s="1"/>
  <c r="AB2014" i="29"/>
  <c r="B2014" i="29" s="1"/>
  <c r="A2014" i="29" s="1"/>
  <c r="AB2488" i="29"/>
  <c r="B2488" i="29" s="1"/>
  <c r="A2488" i="29" s="1"/>
  <c r="AB3500" i="29"/>
  <c r="B3500" i="29" s="1"/>
  <c r="A3500" i="29" s="1"/>
  <c r="AB2333" i="29"/>
  <c r="B2333" i="29" s="1"/>
  <c r="A2333" i="29" s="1"/>
  <c r="AB3487" i="29"/>
  <c r="B3487" i="29" s="1"/>
  <c r="A3487" i="29" s="1"/>
  <c r="AB2540" i="29"/>
  <c r="B2540" i="29" s="1"/>
  <c r="A2540" i="29" s="1"/>
  <c r="AB767" i="29"/>
  <c r="B767" i="29" s="1"/>
  <c r="A767" i="29" s="1"/>
  <c r="AB1334" i="29"/>
  <c r="B1334" i="29" s="1"/>
  <c r="A1334" i="29" s="1"/>
  <c r="AB1829" i="29"/>
  <c r="B1829" i="29" s="1"/>
  <c r="A1829" i="29" s="1"/>
  <c r="AB225" i="29"/>
  <c r="B225" i="29" s="1"/>
  <c r="A225" i="29" s="1"/>
  <c r="AB2248" i="29"/>
  <c r="B2248" i="29" s="1"/>
  <c r="A2248" i="29" s="1"/>
  <c r="AB1671" i="29"/>
  <c r="B1671" i="29" s="1"/>
  <c r="A1671" i="29" s="1"/>
  <c r="AB3353" i="29"/>
  <c r="B3353" i="29" s="1"/>
  <c r="A3353" i="29" s="1"/>
  <c r="AB1920" i="29"/>
  <c r="B1920" i="29" s="1"/>
  <c r="A1920" i="29" s="1"/>
  <c r="AB1585" i="29"/>
  <c r="B1585" i="29" s="1"/>
  <c r="A1585" i="29" s="1"/>
  <c r="AB686" i="29"/>
  <c r="B686" i="29" s="1"/>
  <c r="A686" i="29" s="1"/>
  <c r="AB3" i="29"/>
  <c r="B3" i="29" s="1"/>
  <c r="A3" i="29" s="1"/>
  <c r="AB3192" i="29"/>
  <c r="B3192" i="29" s="1"/>
  <c r="A3192" i="29" s="1"/>
  <c r="AB2350" i="29"/>
  <c r="B2350" i="29" s="1"/>
  <c r="A2350" i="29" s="1"/>
  <c r="AB943" i="29"/>
  <c r="B943" i="29" s="1"/>
  <c r="A943" i="29" s="1"/>
  <c r="AB1689" i="29"/>
  <c r="B1689" i="29" s="1"/>
  <c r="A1689" i="29" s="1"/>
  <c r="AB1899" i="29"/>
  <c r="B1899" i="29" s="1"/>
  <c r="A1899" i="29" s="1"/>
  <c r="AB2929" i="29"/>
  <c r="B2929" i="29" s="1"/>
  <c r="A2929" i="29" s="1"/>
  <c r="AB353" i="29"/>
  <c r="B353" i="29" s="1"/>
  <c r="A353" i="29" s="1"/>
  <c r="AB1857" i="29"/>
  <c r="B1857" i="29" s="1"/>
  <c r="A1857" i="29" s="1"/>
  <c r="AB63" i="29"/>
  <c r="B63" i="29" s="1"/>
  <c r="A63" i="29" s="1"/>
  <c r="AB1648" i="29"/>
  <c r="B1648" i="29" s="1"/>
  <c r="A1648" i="29" s="1"/>
  <c r="AB2507" i="29"/>
  <c r="B2507" i="29" s="1"/>
  <c r="A2507" i="29" s="1"/>
  <c r="AB474" i="29"/>
  <c r="B474" i="29" s="1"/>
  <c r="A474" i="29" s="1"/>
  <c r="AB1551" i="29"/>
  <c r="B1551" i="29" s="1"/>
  <c r="A1551" i="29" s="1"/>
  <c r="AB65" i="29"/>
  <c r="B65" i="29" s="1"/>
  <c r="A65" i="29" s="1"/>
  <c r="AB622" i="29"/>
  <c r="B622" i="29" s="1"/>
  <c r="A622" i="29" s="1"/>
  <c r="AB2651" i="29"/>
  <c r="B2651" i="29" s="1"/>
  <c r="A2651" i="29" s="1"/>
  <c r="AB1999" i="29"/>
  <c r="B1999" i="29" s="1"/>
  <c r="A1999" i="29" s="1"/>
  <c r="AB542" i="29"/>
  <c r="B542" i="29" s="1"/>
  <c r="A542" i="29" s="1"/>
  <c r="AB675" i="29"/>
  <c r="B675" i="29" s="1"/>
  <c r="A675" i="29" s="1"/>
  <c r="AB1900" i="29"/>
  <c r="B1900" i="29" s="1"/>
  <c r="A1900" i="29" s="1"/>
  <c r="AB2799" i="29"/>
  <c r="B2799" i="29" s="1"/>
  <c r="A2799" i="29" s="1"/>
  <c r="AB2486" i="29"/>
  <c r="B2486" i="29" s="1"/>
  <c r="A2486" i="29" s="1"/>
  <c r="AB2633" i="29"/>
  <c r="B2633" i="29" s="1"/>
  <c r="A2633" i="29" s="1"/>
  <c r="AB1784" i="29"/>
  <c r="B1784" i="29" s="1"/>
  <c r="A1784" i="29" s="1"/>
  <c r="AB3358" i="29"/>
  <c r="B3358" i="29" s="1"/>
  <c r="A3358" i="29" s="1"/>
  <c r="AB2471" i="29"/>
  <c r="B2471" i="29" s="1"/>
  <c r="A2471" i="29" s="1"/>
  <c r="AB1042" i="29"/>
  <c r="B1042" i="29" s="1"/>
  <c r="A1042" i="29" s="1"/>
  <c r="AB1833" i="29"/>
  <c r="B1833" i="29" s="1"/>
  <c r="A1833" i="29" s="1"/>
  <c r="AB2746" i="29"/>
  <c r="B2746" i="29" s="1"/>
  <c r="A2746" i="29" s="1"/>
  <c r="AB429" i="29"/>
  <c r="B429" i="29" s="1"/>
  <c r="A429" i="29" s="1"/>
  <c r="AB777" i="29"/>
  <c r="B777" i="29" s="1"/>
  <c r="A777" i="29" s="1"/>
  <c r="AB127" i="29"/>
  <c r="B127" i="29" s="1"/>
  <c r="A127" i="29" s="1"/>
  <c r="AB1641" i="29"/>
  <c r="B1641" i="29" s="1"/>
  <c r="A1641" i="29" s="1"/>
  <c r="AB61" i="29"/>
  <c r="B61" i="29" s="1"/>
  <c r="A61" i="29" s="1"/>
  <c r="AB401" i="29"/>
  <c r="B401" i="29" s="1"/>
  <c r="A401" i="29" s="1"/>
  <c r="AB3289" i="29"/>
  <c r="B3289" i="29" s="1"/>
  <c r="A3289" i="29" s="1"/>
  <c r="AB1534" i="29"/>
  <c r="B1534" i="29" s="1"/>
  <c r="A1534" i="29" s="1"/>
  <c r="AB1245" i="29"/>
  <c r="B1245" i="29" s="1"/>
  <c r="A1245" i="29" s="1"/>
  <c r="AB1702" i="29"/>
  <c r="B1702" i="29" s="1"/>
  <c r="A1702" i="29" s="1"/>
  <c r="AB1212" i="29"/>
  <c r="B1212" i="29" s="1"/>
  <c r="A1212" i="29" s="1"/>
  <c r="AB2456" i="29"/>
  <c r="B2456" i="29" s="1"/>
  <c r="A2456" i="29" s="1"/>
  <c r="AB1205" i="29"/>
  <c r="B1205" i="29" s="1"/>
  <c r="A1205" i="29" s="1"/>
  <c r="AB1930" i="29"/>
  <c r="B1930" i="29" s="1"/>
  <c r="A1930" i="29" s="1"/>
  <c r="AB3441" i="29"/>
  <c r="B3441" i="29" s="1"/>
  <c r="A3441" i="29" s="1"/>
  <c r="AB1933" i="29"/>
  <c r="B1933" i="29" s="1"/>
  <c r="A1933" i="29" s="1"/>
  <c r="AB3427" i="29"/>
  <c r="B3427" i="29" s="1"/>
  <c r="A3427" i="29" s="1"/>
  <c r="AB1469" i="29"/>
  <c r="B1469" i="29" s="1"/>
  <c r="A1469" i="29" s="1"/>
  <c r="AB1962" i="29"/>
  <c r="B1962" i="29" s="1"/>
  <c r="A1962" i="29" s="1"/>
  <c r="AB871" i="29"/>
  <c r="B871" i="29" s="1"/>
  <c r="A871" i="29" s="1"/>
  <c r="AB435" i="29"/>
  <c r="B435" i="29" s="1"/>
  <c r="A435" i="29" s="1"/>
  <c r="AB1410" i="29"/>
  <c r="B1410" i="29" s="1"/>
  <c r="A1410" i="29" s="1"/>
  <c r="AB1386" i="29"/>
  <c r="B1386" i="29" s="1"/>
  <c r="A1386" i="29" s="1"/>
  <c r="AB694" i="29"/>
  <c r="B694" i="29" s="1"/>
  <c r="A694" i="29" s="1"/>
  <c r="AB2051" i="29"/>
  <c r="B2051" i="29" s="1"/>
  <c r="A2051" i="29" s="1"/>
  <c r="AB1397" i="29"/>
  <c r="B1397" i="29" s="1"/>
  <c r="A1397" i="29" s="1"/>
  <c r="AB1529" i="29"/>
  <c r="B1529" i="29" s="1"/>
  <c r="A1529" i="29" s="1"/>
  <c r="AB2881" i="29"/>
  <c r="B2881" i="29" s="1"/>
  <c r="A2881" i="29" s="1"/>
  <c r="AB58" i="29"/>
  <c r="B58" i="29" s="1"/>
  <c r="A58" i="29" s="1"/>
  <c r="AB230" i="29"/>
  <c r="B230" i="29" s="1"/>
  <c r="A230" i="29" s="1"/>
  <c r="AB14" i="29"/>
  <c r="B14" i="29" s="1"/>
  <c r="A14" i="29" s="1"/>
  <c r="AB2985" i="29"/>
  <c r="B2985" i="29" s="1"/>
  <c r="A2985" i="29" s="1"/>
  <c r="AB1773" i="29"/>
  <c r="B1773" i="29" s="1"/>
  <c r="A1773" i="29" s="1"/>
  <c r="AB514" i="29"/>
  <c r="B514" i="29" s="1"/>
  <c r="A514" i="29" s="1"/>
  <c r="AB1516" i="29"/>
  <c r="B1516" i="29" s="1"/>
  <c r="A1516" i="29" s="1"/>
  <c r="AB3010" i="29"/>
  <c r="B3010" i="29" s="1"/>
  <c r="A3010" i="29" s="1"/>
  <c r="AB2716" i="29"/>
  <c r="B2716" i="29" s="1"/>
  <c r="A2716" i="29" s="1"/>
  <c r="AB533" i="29"/>
  <c r="B533" i="29" s="1"/>
  <c r="A533" i="29" s="1"/>
  <c r="AB2301" i="29"/>
  <c r="B2301" i="29" s="1"/>
  <c r="A2301" i="29" s="1"/>
  <c r="AB495" i="29"/>
  <c r="B495" i="29" s="1"/>
  <c r="A495" i="29" s="1"/>
  <c r="AB2913" i="29"/>
  <c r="B2913" i="29" s="1"/>
  <c r="A2913" i="29" s="1"/>
  <c r="AB1779" i="29"/>
  <c r="B1779" i="29" s="1"/>
  <c r="A1779" i="29" s="1"/>
  <c r="AB1346" i="29"/>
  <c r="B1346" i="29" s="1"/>
  <c r="A1346" i="29" s="1"/>
  <c r="AB2661" i="29"/>
  <c r="B2661" i="29" s="1"/>
  <c r="A2661" i="29" s="1"/>
  <c r="AB42" i="29"/>
  <c r="B42" i="29" s="1"/>
  <c r="A42" i="29" s="1"/>
  <c r="AB2162" i="29"/>
  <c r="B2162" i="29" s="1"/>
  <c r="A2162" i="29" s="1"/>
  <c r="AB3184" i="29"/>
  <c r="B3184" i="29" s="1"/>
  <c r="A3184" i="29" s="1"/>
  <c r="AB2726" i="29"/>
  <c r="B2726" i="29" s="1"/>
  <c r="A2726" i="29" s="1"/>
  <c r="AB3057" i="29"/>
  <c r="B3057" i="29" s="1"/>
  <c r="A3057" i="29" s="1"/>
  <c r="AB2405" i="29"/>
  <c r="B2405" i="29" s="1"/>
  <c r="A2405" i="29" s="1"/>
  <c r="AB2678" i="29"/>
  <c r="B2678" i="29" s="1"/>
  <c r="A2678" i="29" s="1"/>
  <c r="AB547" i="29"/>
  <c r="B547" i="29" s="1"/>
  <c r="A547" i="29" s="1"/>
  <c r="AB477" i="29"/>
  <c r="B477" i="29" s="1"/>
  <c r="A477" i="29" s="1"/>
  <c r="AB566" i="29"/>
  <c r="B566" i="29" s="1"/>
  <c r="A566" i="29" s="1"/>
  <c r="AB2307" i="29"/>
  <c r="B2307" i="29" s="1"/>
  <c r="A2307" i="29" s="1"/>
  <c r="AB2501" i="29"/>
  <c r="B2501" i="29" s="1"/>
  <c r="A2501" i="29" s="1"/>
  <c r="AB2035" i="29"/>
  <c r="B2035" i="29" s="1"/>
  <c r="A2035" i="29" s="1"/>
  <c r="AB1418" i="29"/>
  <c r="B1418" i="29" s="1"/>
  <c r="A1418" i="29" s="1"/>
  <c r="AB1137" i="29"/>
  <c r="B1137" i="29" s="1"/>
  <c r="A1137" i="29" s="1"/>
  <c r="AB2505" i="29"/>
  <c r="B2505" i="29" s="1"/>
  <c r="A2505" i="29" s="1"/>
  <c r="AB906" i="29"/>
  <c r="B906" i="29" s="1"/>
  <c r="A906" i="29" s="1"/>
  <c r="AB3308" i="29"/>
  <c r="B3308" i="29" s="1"/>
  <c r="A3308" i="29" s="1"/>
  <c r="AB1806" i="29"/>
  <c r="B1806" i="29" s="1"/>
  <c r="A1806" i="29" s="1"/>
  <c r="AB2260" i="29"/>
  <c r="B2260" i="29" s="1"/>
  <c r="A2260" i="29" s="1"/>
  <c r="AB922" i="29"/>
  <c r="B922" i="29" s="1"/>
  <c r="A922" i="29" s="1"/>
  <c r="AB526" i="29"/>
  <c r="B526" i="29" s="1"/>
  <c r="A526" i="29" s="1"/>
  <c r="AB724" i="29"/>
  <c r="B724" i="29" s="1"/>
  <c r="A724" i="29" s="1"/>
  <c r="AB367" i="29"/>
  <c r="B367" i="29" s="1"/>
  <c r="A367" i="29" s="1"/>
  <c r="AB1199" i="29"/>
  <c r="B1199" i="29" s="1"/>
  <c r="A1199" i="29" s="1"/>
  <c r="AB582" i="29"/>
  <c r="B582" i="29" s="1"/>
  <c r="A582" i="29" s="1"/>
  <c r="AB2050" i="29"/>
  <c r="B2050" i="29" s="1"/>
  <c r="A2050" i="29" s="1"/>
  <c r="AB1963" i="29"/>
  <c r="B1963" i="29" s="1"/>
  <c r="A1963" i="29" s="1"/>
  <c r="AB641" i="29"/>
  <c r="B641" i="29" s="1"/>
  <c r="A641" i="29" s="1"/>
  <c r="AB50" i="29"/>
  <c r="B50" i="29" s="1"/>
  <c r="A50" i="29" s="1"/>
  <c r="AB206" i="29"/>
  <c r="B206" i="29" s="1"/>
  <c r="A206" i="29" s="1"/>
  <c r="AB560" i="29"/>
  <c r="B560" i="29" s="1"/>
  <c r="A560" i="29" s="1"/>
  <c r="AB1720" i="29"/>
  <c r="B1720" i="29" s="1"/>
  <c r="A1720" i="29" s="1"/>
  <c r="AB3496" i="29"/>
  <c r="B3496" i="29" s="1"/>
  <c r="A3496" i="29" s="1"/>
  <c r="AB2723" i="29"/>
  <c r="B2723" i="29" s="1"/>
  <c r="A2723" i="29" s="1"/>
  <c r="AB1" i="29"/>
  <c r="AB1958" i="29"/>
  <c r="B1958" i="29" s="1"/>
  <c r="A1958" i="29" s="1"/>
  <c r="AB3330" i="29"/>
  <c r="B3330" i="29" s="1"/>
  <c r="A3330" i="29" s="1"/>
  <c r="AB2178" i="29"/>
  <c r="B2178" i="29" s="1"/>
  <c r="A2178" i="29" s="1"/>
  <c r="AB751" i="29"/>
  <c r="B751" i="29" s="1"/>
  <c r="A751" i="29" s="1"/>
  <c r="AB331" i="29"/>
  <c r="B331" i="29" s="1"/>
  <c r="A331" i="29" s="1"/>
  <c r="AB2722" i="29"/>
  <c r="B2722" i="29" s="1"/>
  <c r="A2722" i="29" s="1"/>
  <c r="AB2291" i="29"/>
  <c r="B2291" i="29" s="1"/>
  <c r="A2291" i="29" s="1"/>
  <c r="AB476" i="29"/>
  <c r="B476" i="29" s="1"/>
  <c r="A476" i="29" s="1"/>
  <c r="AB1798" i="29"/>
  <c r="B1798" i="29" s="1"/>
  <c r="A1798" i="29" s="1"/>
  <c r="AB2380" i="29"/>
  <c r="B2380" i="29" s="1"/>
  <c r="A2380" i="29" s="1"/>
  <c r="AB1483" i="29"/>
  <c r="B1483" i="29" s="1"/>
  <c r="A1483" i="29" s="1"/>
  <c r="AB1546" i="29"/>
  <c r="B1546" i="29" s="1"/>
  <c r="A1546" i="29" s="1"/>
  <c r="AB325" i="29"/>
  <c r="B325" i="29" s="1"/>
  <c r="A325" i="29" s="1"/>
  <c r="AB3022" i="29"/>
  <c r="B3022" i="29" s="1"/>
  <c r="A3022" i="29" s="1"/>
  <c r="AB2928" i="29"/>
  <c r="B2928" i="29" s="1"/>
  <c r="A2928" i="29" s="1"/>
  <c r="AB2764" i="29"/>
  <c r="B2764" i="29" s="1"/>
  <c r="A2764" i="29" s="1"/>
  <c r="AB227" i="29"/>
  <c r="B227" i="29" s="1"/>
  <c r="A227" i="29" s="1"/>
  <c r="AB1147" i="29"/>
  <c r="B1147" i="29" s="1"/>
  <c r="A1147" i="29" s="1"/>
  <c r="AB1837" i="29"/>
  <c r="B1837" i="29" s="1"/>
  <c r="A1837" i="29" s="1"/>
  <c r="AB2207" i="29"/>
  <c r="B2207" i="29" s="1"/>
  <c r="A2207" i="29" s="1"/>
  <c r="AB3324" i="29"/>
  <c r="B3324" i="29" s="1"/>
  <c r="A3324" i="29" s="1"/>
  <c r="AB1263" i="29"/>
  <c r="B1263" i="29" s="1"/>
  <c r="A1263" i="29" s="1"/>
  <c r="AB2826" i="29"/>
  <c r="B2826" i="29" s="1"/>
  <c r="A2826" i="29" s="1"/>
  <c r="AB3166" i="29"/>
  <c r="B3166" i="29" s="1"/>
  <c r="A3166" i="29" s="1"/>
  <c r="AB691" i="29"/>
  <c r="B691" i="29" s="1"/>
  <c r="A691" i="29" s="1"/>
  <c r="AB1698" i="29"/>
  <c r="B1698" i="29" s="1"/>
  <c r="A1698" i="29" s="1"/>
  <c r="AB3262" i="29"/>
  <c r="B3262" i="29" s="1"/>
  <c r="A3262" i="29" s="1"/>
  <c r="AB2834" i="29"/>
  <c r="B2834" i="29" s="1"/>
  <c r="A2834" i="29" s="1"/>
  <c r="AB1765" i="29"/>
  <c r="B1765" i="29" s="1"/>
  <c r="A1765" i="29" s="1"/>
  <c r="AB2007" i="29"/>
  <c r="B2007" i="29" s="1"/>
  <c r="A2007" i="29" s="1"/>
  <c r="AB878" i="29"/>
  <c r="B878" i="29" s="1"/>
  <c r="A878" i="29" s="1"/>
  <c r="AB2884" i="29"/>
  <c r="B2884" i="29" s="1"/>
  <c r="A2884" i="29" s="1"/>
  <c r="AB3122" i="29"/>
  <c r="B3122" i="29" s="1"/>
  <c r="A3122" i="29" s="1"/>
  <c r="AB2921" i="29"/>
  <c r="B2921" i="29" s="1"/>
  <c r="A2921" i="29" s="1"/>
  <c r="AB3217" i="29"/>
  <c r="B3217" i="29" s="1"/>
  <c r="A3217" i="29" s="1"/>
  <c r="AB2039" i="29"/>
  <c r="B2039" i="29" s="1"/>
  <c r="A2039" i="29" s="1"/>
  <c r="AB160" i="29"/>
  <c r="B160" i="29" s="1"/>
  <c r="A160" i="29" s="1"/>
  <c r="AB191" i="29"/>
  <c r="B191" i="29" s="1"/>
  <c r="A191" i="29" s="1"/>
  <c r="AB1640" i="29"/>
  <c r="B1640" i="29" s="1"/>
  <c r="A1640" i="29" s="1"/>
  <c r="AB3277" i="29"/>
  <c r="B3277" i="29" s="1"/>
  <c r="A3277" i="29" s="1"/>
  <c r="AB3383" i="29"/>
  <c r="B3383" i="29" s="1"/>
  <c r="A3383" i="29" s="1"/>
  <c r="AB1350" i="29"/>
  <c r="B1350" i="29" s="1"/>
  <c r="A1350" i="29" s="1"/>
  <c r="AB2444" i="29"/>
  <c r="B2444" i="29" s="1"/>
  <c r="A2444" i="29" s="1"/>
  <c r="AB40" i="29"/>
  <c r="B40" i="29" s="1"/>
  <c r="A40" i="29" s="1"/>
  <c r="AB3268" i="29"/>
  <c r="B3268" i="29" s="1"/>
  <c r="A3268" i="29" s="1"/>
  <c r="AB1223" i="29"/>
  <c r="B1223" i="29" s="1"/>
  <c r="A1223" i="29" s="1"/>
  <c r="AB1934" i="29"/>
  <c r="B1934" i="29" s="1"/>
  <c r="A1934" i="29" s="1"/>
  <c r="AB1318" i="29"/>
  <c r="B1318" i="29" s="1"/>
  <c r="A1318" i="29" s="1"/>
  <c r="AB2500" i="29"/>
  <c r="B2500" i="29" s="1"/>
  <c r="A2500" i="29" s="1"/>
  <c r="AB2337" i="29"/>
  <c r="B2337" i="29" s="1"/>
  <c r="A2337" i="29" s="1"/>
  <c r="AB685" i="29"/>
  <c r="B685" i="29" s="1"/>
  <c r="A685" i="29" s="1"/>
  <c r="AB1712" i="29"/>
  <c r="B1712" i="29" s="1"/>
  <c r="A1712" i="29" s="1"/>
  <c r="AB1752" i="29"/>
  <c r="B1752" i="29" s="1"/>
  <c r="A1752" i="29" s="1"/>
  <c r="AB2560" i="29"/>
  <c r="B2560" i="29" s="1"/>
  <c r="A2560" i="29" s="1"/>
  <c r="AB1877" i="29"/>
  <c r="B1877" i="29" s="1"/>
  <c r="A1877" i="29" s="1"/>
  <c r="AB716" i="29"/>
  <c r="B716" i="29" s="1"/>
  <c r="A716" i="29" s="1"/>
  <c r="AB602" i="29"/>
  <c r="B602" i="29" s="1"/>
  <c r="A602" i="29" s="1"/>
  <c r="AB2000" i="29"/>
  <c r="B2000" i="29" s="1"/>
  <c r="A2000" i="29" s="1"/>
  <c r="AB1788" i="29"/>
  <c r="B1788" i="29" s="1"/>
  <c r="A1788" i="29" s="1"/>
  <c r="AB1480" i="29"/>
  <c r="B1480" i="29" s="1"/>
  <c r="A1480" i="29" s="1"/>
  <c r="AB1790" i="29"/>
  <c r="B1790" i="29" s="1"/>
  <c r="A1790" i="29" s="1"/>
  <c r="AB575" i="29"/>
  <c r="B575" i="29" s="1"/>
  <c r="A575" i="29" s="1"/>
  <c r="AB1711" i="29"/>
  <c r="B1711" i="29" s="1"/>
  <c r="A1711" i="29" s="1"/>
  <c r="AB837" i="29"/>
  <c r="B837" i="29" s="1"/>
  <c r="A837" i="29" s="1"/>
  <c r="AB963" i="29"/>
  <c r="B963" i="29" s="1"/>
  <c r="A963" i="29" s="1"/>
  <c r="AB3417" i="29"/>
  <c r="B3417" i="29" s="1"/>
  <c r="A3417" i="29" s="1"/>
  <c r="AB1328" i="29"/>
  <c r="B1328" i="29" s="1"/>
  <c r="A1328" i="29" s="1"/>
  <c r="AB2071" i="29"/>
  <c r="B2071" i="29" s="1"/>
  <c r="A2071" i="29" s="1"/>
  <c r="AB3139" i="29"/>
  <c r="B3139" i="29" s="1"/>
  <c r="A3139" i="29" s="1"/>
  <c r="AB1373" i="29"/>
  <c r="B1373" i="29" s="1"/>
  <c r="A1373" i="29" s="1"/>
  <c r="AB1595" i="29"/>
  <c r="B1595" i="29" s="1"/>
  <c r="A1595" i="29" s="1"/>
  <c r="AB2934" i="29"/>
  <c r="B2934" i="29" s="1"/>
  <c r="A2934" i="29" s="1"/>
  <c r="AB2836" i="29"/>
  <c r="B2836" i="29" s="1"/>
  <c r="A2836" i="29" s="1"/>
  <c r="AB2745" i="29"/>
  <c r="B2745" i="29" s="1"/>
  <c r="A2745" i="29" s="1"/>
  <c r="AB1417" i="29"/>
  <c r="B1417" i="29" s="1"/>
  <c r="A1417" i="29" s="1"/>
  <c r="AB1679" i="29"/>
  <c r="B1679" i="29" s="1"/>
  <c r="A1679" i="29" s="1"/>
  <c r="AB2608" i="29"/>
  <c r="B2608" i="29" s="1"/>
  <c r="A2608" i="29" s="1"/>
  <c r="AB750" i="29"/>
  <c r="B750" i="29" s="1"/>
  <c r="A750" i="29" s="1"/>
  <c r="AB1361" i="29"/>
  <c r="B1361" i="29" s="1"/>
  <c r="A1361" i="29" s="1"/>
  <c r="AB1152" i="29"/>
  <c r="B1152" i="29" s="1"/>
  <c r="A1152" i="29" s="1"/>
  <c r="AB2068" i="29"/>
  <c r="B2068" i="29" s="1"/>
  <c r="A2068" i="29" s="1"/>
  <c r="AB1519" i="29"/>
  <c r="B1519" i="29" s="1"/>
  <c r="A1519" i="29" s="1"/>
  <c r="AB242" i="29"/>
  <c r="B242" i="29" s="1"/>
  <c r="A242" i="29" s="1"/>
  <c r="AB2749" i="29"/>
  <c r="B2749" i="29" s="1"/>
  <c r="A2749" i="29" s="1"/>
  <c r="AB2760" i="29"/>
  <c r="B2760" i="29" s="1"/>
  <c r="A2760" i="29" s="1"/>
  <c r="AB1255" i="29"/>
  <c r="B1255" i="29" s="1"/>
  <c r="A1255" i="29" s="1"/>
  <c r="AB3293" i="29"/>
  <c r="B3293" i="29" s="1"/>
  <c r="A3293" i="29" s="1"/>
  <c r="AB1465" i="29"/>
  <c r="B1465" i="29" s="1"/>
  <c r="A1465" i="29" s="1"/>
  <c r="AB3420" i="29"/>
  <c r="B3420" i="29" s="1"/>
  <c r="A3420" i="29" s="1"/>
  <c r="AB2739" i="29"/>
  <c r="B2739" i="29" s="1"/>
  <c r="A2739" i="29" s="1"/>
  <c r="AB1306" i="29"/>
  <c r="B1306" i="29" s="1"/>
  <c r="A1306" i="29" s="1"/>
  <c r="AB1923" i="29"/>
  <c r="B1923" i="29" s="1"/>
  <c r="A1923" i="29" s="1"/>
  <c r="AB2370" i="29"/>
  <c r="B2370" i="29" s="1"/>
  <c r="A2370" i="29" s="1"/>
  <c r="AB183" i="29"/>
  <c r="B183" i="29" s="1"/>
  <c r="A183" i="29" s="1"/>
  <c r="AB2187" i="29"/>
  <c r="B2187" i="29" s="1"/>
  <c r="A2187" i="29" s="1"/>
  <c r="AB603" i="29"/>
  <c r="B603" i="29" s="1"/>
  <c r="A603" i="29" s="1"/>
  <c r="AB1076" i="29"/>
  <c r="B1076" i="29" s="1"/>
  <c r="A1076" i="29" s="1"/>
  <c r="AB1510" i="29"/>
  <c r="B1510" i="29" s="1"/>
  <c r="A1510" i="29" s="1"/>
  <c r="AB670" i="29"/>
  <c r="B670" i="29" s="1"/>
  <c r="A670" i="29" s="1"/>
  <c r="AB1040" i="29"/>
  <c r="B1040" i="29" s="1"/>
  <c r="A1040" i="29" s="1"/>
  <c r="AB1258" i="29"/>
  <c r="B1258" i="29" s="1"/>
  <c r="A1258" i="29" s="1"/>
  <c r="AB2160" i="29"/>
  <c r="B2160" i="29" s="1"/>
  <c r="A2160" i="29" s="1"/>
  <c r="AB1684" i="29"/>
  <c r="B1684" i="29" s="1"/>
  <c r="A1684" i="29" s="1"/>
  <c r="AB460" i="29"/>
  <c r="B460" i="29" s="1"/>
  <c r="A460" i="29" s="1"/>
  <c r="AB2378" i="29"/>
  <c r="B2378" i="29" s="1"/>
  <c r="A2378" i="29" s="1"/>
  <c r="AB2820" i="29"/>
  <c r="B2820" i="29" s="1"/>
  <c r="A2820" i="29" s="1"/>
  <c r="AB1190" i="29"/>
  <c r="B1190" i="29" s="1"/>
  <c r="A1190" i="29" s="1"/>
  <c r="AB1411" i="29"/>
  <c r="B1411" i="29" s="1"/>
  <c r="A1411" i="29" s="1"/>
  <c r="AB182" i="29"/>
  <c r="B182" i="29" s="1"/>
  <c r="A182" i="29" s="1"/>
  <c r="AB2442" i="29"/>
  <c r="B2442" i="29" s="1"/>
  <c r="A2442" i="29" s="1"/>
  <c r="AB1922" i="29"/>
  <c r="B1922" i="29" s="1"/>
  <c r="A1922" i="29" s="1"/>
  <c r="AB2662" i="29"/>
  <c r="B2662" i="29" s="1"/>
  <c r="A2662" i="29" s="1"/>
  <c r="AB1619" i="29"/>
  <c r="B1619" i="29" s="1"/>
  <c r="A1619" i="29" s="1"/>
  <c r="AB179" i="29"/>
  <c r="B179" i="29" s="1"/>
  <c r="A179" i="29" s="1"/>
  <c r="AB167" i="29"/>
  <c r="B167" i="29" s="1"/>
  <c r="A167" i="29" s="1"/>
  <c r="AB1020" i="29"/>
  <c r="B1020" i="29" s="1"/>
  <c r="A1020" i="29" s="1"/>
  <c r="AB1325" i="29"/>
  <c r="B1325" i="29" s="1"/>
  <c r="A1325" i="29" s="1"/>
  <c r="AB2975" i="29"/>
  <c r="B2975" i="29" s="1"/>
  <c r="A2975" i="29" s="1"/>
  <c r="AB507" i="29"/>
  <c r="B507" i="29" s="1"/>
  <c r="A507" i="29" s="1"/>
  <c r="AB3264" i="29"/>
  <c r="B3264" i="29" s="1"/>
  <c r="A3264" i="29" s="1"/>
  <c r="AB1209" i="29"/>
  <c r="B1209" i="29" s="1"/>
  <c r="A1209" i="29" s="1"/>
  <c r="AB3063" i="29"/>
  <c r="B3063" i="29" s="1"/>
  <c r="A3063" i="29" s="1"/>
  <c r="AB1824" i="29"/>
  <c r="B1824" i="29" s="1"/>
  <c r="A1824" i="29" s="1"/>
  <c r="AB804" i="29"/>
  <c r="B804" i="29" s="1"/>
  <c r="A804" i="29" s="1"/>
  <c r="AB2266" i="29"/>
  <c r="B2266" i="29" s="1"/>
  <c r="A2266" i="29" s="1"/>
  <c r="AB1748" i="29"/>
  <c r="B1748" i="29" s="1"/>
  <c r="A1748" i="29" s="1"/>
  <c r="AB2599" i="29"/>
  <c r="B2599" i="29" s="1"/>
  <c r="A2599" i="29" s="1"/>
  <c r="AB2156" i="29"/>
  <c r="B2156" i="29" s="1"/>
  <c r="A2156" i="29" s="1"/>
  <c r="AB1913" i="29"/>
  <c r="B1913" i="29" s="1"/>
  <c r="A1913" i="29" s="1"/>
  <c r="AB425" i="29"/>
  <c r="B425" i="29" s="1"/>
  <c r="A425" i="29" s="1"/>
  <c r="AB638" i="29"/>
  <c r="B638" i="29" s="1"/>
  <c r="A638" i="29" s="1"/>
  <c r="AB298" i="29"/>
  <c r="B298" i="29" s="1"/>
  <c r="A298" i="29" s="1"/>
  <c r="AB2433" i="29"/>
  <c r="B2433" i="29" s="1"/>
  <c r="A2433" i="29" s="1"/>
  <c r="AB2279" i="29"/>
  <c r="B2279" i="29" s="1"/>
  <c r="A2279" i="29" s="1"/>
  <c r="AB1540" i="29"/>
  <c r="B1540" i="29" s="1"/>
  <c r="A1540" i="29" s="1"/>
  <c r="AB1522" i="29"/>
  <c r="B1522" i="29" s="1"/>
  <c r="A1522" i="29" s="1"/>
  <c r="AB221" i="29"/>
  <c r="B221" i="29" s="1"/>
  <c r="A221" i="29" s="1"/>
  <c r="AB2395" i="29"/>
  <c r="B2395" i="29" s="1"/>
  <c r="A2395" i="29" s="1"/>
  <c r="AB439" i="29"/>
  <c r="B439" i="29" s="1"/>
  <c r="A439" i="29" s="1"/>
  <c r="AB2079" i="29"/>
  <c r="B2079" i="29" s="1"/>
  <c r="A2079" i="29" s="1"/>
  <c r="AB2595" i="29"/>
  <c r="B2595" i="29" s="1"/>
  <c r="A2595" i="29" s="1"/>
  <c r="AB196" i="29"/>
  <c r="B196" i="29" s="1"/>
  <c r="A196" i="29" s="1"/>
  <c r="AB1849" i="29"/>
  <c r="B1849" i="29" s="1"/>
  <c r="A1849" i="29" s="1"/>
  <c r="AB1557" i="29"/>
  <c r="B1557" i="29" s="1"/>
  <c r="A1557" i="29" s="1"/>
  <c r="AB2794" i="29"/>
  <c r="B2794" i="29" s="1"/>
  <c r="A2794" i="29" s="1"/>
  <c r="AB333" i="29"/>
  <c r="B333" i="29" s="1"/>
  <c r="A333" i="29" s="1"/>
  <c r="AB879" i="29"/>
  <c r="B879" i="29" s="1"/>
  <c r="A879" i="29" s="1"/>
  <c r="AB948" i="29"/>
  <c r="B948" i="29" s="1"/>
  <c r="A948" i="29" s="1"/>
  <c r="AB2744" i="29"/>
  <c r="B2744" i="29" s="1"/>
  <c r="A2744" i="29" s="1"/>
  <c r="AB1244" i="29"/>
  <c r="B1244" i="29" s="1"/>
  <c r="A1244" i="29" s="1"/>
  <c r="AB1631" i="29"/>
  <c r="B1631" i="29" s="1"/>
  <c r="A1631" i="29" s="1"/>
  <c r="AB1872" i="29"/>
  <c r="B1872" i="29" s="1"/>
  <c r="A1872" i="29" s="1"/>
  <c r="AB214" i="29"/>
  <c r="B214" i="29" s="1"/>
  <c r="A214" i="29" s="1"/>
  <c r="AB2015" i="29"/>
  <c r="B2015" i="29" s="1"/>
  <c r="A2015" i="29" s="1"/>
  <c r="AB447" i="29"/>
  <c r="B447" i="29" s="1"/>
  <c r="A447" i="29" s="1"/>
  <c r="AB334" i="29"/>
  <c r="B334" i="29" s="1"/>
  <c r="A334" i="29" s="1"/>
  <c r="AB817" i="29"/>
  <c r="B817" i="29" s="1"/>
  <c r="A817" i="29" s="1"/>
  <c r="AB1816" i="29"/>
  <c r="B1816" i="29" s="1"/>
  <c r="A1816" i="29" s="1"/>
  <c r="AB2140" i="29"/>
  <c r="B2140" i="29" s="1"/>
  <c r="A2140" i="29" s="1"/>
  <c r="AB2829" i="29"/>
  <c r="B2829" i="29" s="1"/>
  <c r="A2829" i="29" s="1"/>
  <c r="AB2191" i="29"/>
  <c r="B2191" i="29" s="1"/>
  <c r="A2191" i="29" s="1"/>
  <c r="AB2530" i="29"/>
  <c r="B2530" i="29" s="1"/>
  <c r="A2530" i="29" s="1"/>
  <c r="AB1033" i="29"/>
  <c r="B1033" i="29" s="1"/>
  <c r="A1033" i="29" s="1"/>
  <c r="AB3494" i="29"/>
  <c r="B3494" i="29" s="1"/>
  <c r="A3494" i="29" s="1"/>
  <c r="AB3463" i="29"/>
  <c r="B3463" i="29" s="1"/>
  <c r="A3463" i="29" s="1"/>
  <c r="AB2768" i="29"/>
  <c r="B2768" i="29" s="1"/>
  <c r="A2768" i="29" s="1"/>
  <c r="AB484" i="29"/>
  <c r="B484" i="29" s="1"/>
  <c r="A484" i="29" s="1"/>
  <c r="AB2101" i="29"/>
  <c r="B2101" i="29" s="1"/>
  <c r="A2101" i="29" s="1"/>
  <c r="AB344" i="29"/>
  <c r="B344" i="29" s="1"/>
  <c r="A344" i="29" s="1"/>
  <c r="AB99" i="29"/>
  <c r="B99" i="29" s="1"/>
  <c r="A99" i="29" s="1"/>
  <c r="AB2945" i="29"/>
  <c r="B2945" i="29" s="1"/>
  <c r="A2945" i="29" s="1"/>
  <c r="AB748" i="29"/>
  <c r="B748" i="29" s="1"/>
  <c r="A748" i="29" s="1"/>
  <c r="AB273" i="29"/>
  <c r="B273" i="29" s="1"/>
  <c r="A273" i="29" s="1"/>
  <c r="AB1683" i="29"/>
  <c r="B1683" i="29" s="1"/>
  <c r="A1683" i="29" s="1"/>
  <c r="AB2470" i="29"/>
  <c r="B2470" i="29" s="1"/>
  <c r="A2470" i="29" s="1"/>
  <c r="AB1202" i="29"/>
  <c r="B1202" i="29" s="1"/>
  <c r="A1202" i="29" s="1"/>
  <c r="AB1481" i="29"/>
  <c r="B1481" i="29" s="1"/>
  <c r="A1481" i="29" s="1"/>
  <c r="AB1379" i="29"/>
  <c r="B1379" i="29" s="1"/>
  <c r="A1379" i="29" s="1"/>
  <c r="AB2226" i="29"/>
  <c r="B2226" i="29" s="1"/>
  <c r="A2226" i="29" s="1"/>
  <c r="AB944" i="29"/>
  <c r="B944" i="29" s="1"/>
  <c r="A944" i="29" s="1"/>
  <c r="AB2509" i="29"/>
  <c r="B2509" i="29" s="1"/>
  <c r="A2509" i="29" s="1"/>
  <c r="AB2497" i="29"/>
  <c r="B2497" i="29" s="1"/>
  <c r="A2497" i="29" s="1"/>
  <c r="AB833" i="29"/>
  <c r="B833" i="29" s="1"/>
  <c r="A833" i="29" s="1"/>
  <c r="AB2754" i="29"/>
  <c r="B2754" i="29" s="1"/>
  <c r="A2754" i="29" s="1"/>
  <c r="AB2426" i="29"/>
  <c r="B2426" i="29" s="1"/>
  <c r="A2426" i="29" s="1"/>
  <c r="AB1395" i="29"/>
  <c r="B1395" i="29" s="1"/>
  <c r="A1395" i="29" s="1"/>
  <c r="AB1618" i="29"/>
  <c r="B1618" i="29" s="1"/>
  <c r="A1618" i="29" s="1"/>
  <c r="AB3401" i="29"/>
  <c r="B3401" i="29" s="1"/>
  <c r="A3401" i="29" s="1"/>
  <c r="AB2330" i="29"/>
  <c r="B2330" i="29" s="1"/>
  <c r="A2330" i="29" s="1"/>
  <c r="AB68" i="29"/>
  <c r="B68" i="29" s="1"/>
  <c r="A68" i="29" s="1"/>
  <c r="AB2513" i="29"/>
  <c r="B2513" i="29" s="1"/>
  <c r="A2513" i="29" s="1"/>
  <c r="AB2721" i="29"/>
  <c r="B2721" i="29" s="1"/>
  <c r="A2721" i="29" s="1"/>
  <c r="AB499" i="29"/>
  <c r="B499" i="29" s="1"/>
  <c r="A499" i="29" s="1"/>
  <c r="AB850" i="29"/>
  <c r="B850" i="29" s="1"/>
  <c r="A850" i="29" s="1"/>
  <c r="AB1955" i="29"/>
  <c r="B1955" i="29" s="1"/>
  <c r="A1955" i="29" s="1"/>
  <c r="AB1525" i="29"/>
  <c r="B1525" i="29" s="1"/>
  <c r="A1525" i="29" s="1"/>
  <c r="AB2663" i="29"/>
  <c r="B2663" i="29" s="1"/>
  <c r="A2663" i="29" s="1"/>
  <c r="AB3413" i="29"/>
  <c r="B3413" i="29" s="1"/>
  <c r="A3413" i="29" s="1"/>
  <c r="AB2400" i="29"/>
  <c r="B2400" i="29" s="1"/>
  <c r="A2400" i="29" s="1"/>
  <c r="AB250" i="29"/>
  <c r="B250" i="29" s="1"/>
  <c r="A250" i="29" s="1"/>
  <c r="AB1161" i="29"/>
  <c r="B1161" i="29" s="1"/>
  <c r="A1161" i="29" s="1"/>
  <c r="AB936" i="29"/>
  <c r="B936" i="29" s="1"/>
  <c r="A936" i="29" s="1"/>
  <c r="AB2980" i="29"/>
  <c r="B2980" i="29" s="1"/>
  <c r="A2980" i="29" s="1"/>
  <c r="AB921" i="29"/>
  <c r="B921" i="29" s="1"/>
  <c r="A921" i="29" s="1"/>
  <c r="AB1226" i="29"/>
  <c r="B1226" i="29" s="1"/>
  <c r="A1226" i="29" s="1"/>
  <c r="AB1670" i="29"/>
  <c r="B1670" i="29" s="1"/>
  <c r="A1670" i="29" s="1"/>
  <c r="AB222" i="29"/>
  <c r="B222" i="29" s="1"/>
  <c r="A222" i="29" s="1"/>
  <c r="AB3000" i="29"/>
  <c r="B3000" i="29" s="1"/>
  <c r="A3000" i="29" s="1"/>
  <c r="AB956" i="29"/>
  <c r="B956" i="29" s="1"/>
  <c r="A956" i="29" s="1"/>
  <c r="AB1813" i="29"/>
  <c r="B1813" i="29" s="1"/>
  <c r="A1813" i="29" s="1"/>
  <c r="AB770" i="29"/>
  <c r="B770" i="29" s="1"/>
  <c r="A770" i="29" s="1"/>
  <c r="AB2819" i="29"/>
  <c r="B2819" i="29" s="1"/>
  <c r="A2819" i="29" s="1"/>
  <c r="AB2338" i="29"/>
  <c r="B2338" i="29" s="1"/>
  <c r="A2338" i="29" s="1"/>
  <c r="AB913" i="29"/>
  <c r="B913" i="29" s="1"/>
  <c r="A913" i="29" s="1"/>
  <c r="AB723" i="29"/>
  <c r="B723" i="29" s="1"/>
  <c r="A723" i="29" s="1"/>
  <c r="AB1770" i="29"/>
  <c r="B1770" i="29" s="1"/>
  <c r="A1770" i="29" s="1"/>
  <c r="AB1978" i="29"/>
  <c r="B1978" i="29" s="1"/>
  <c r="A1978" i="29" s="1"/>
  <c r="AB2925" i="29"/>
  <c r="B2925" i="29" s="1"/>
  <c r="A2925" i="29" s="1"/>
  <c r="AB2779" i="29"/>
  <c r="B2779" i="29" s="1"/>
  <c r="A2779" i="29" s="1"/>
  <c r="AB1570" i="29"/>
  <c r="B1570" i="29" s="1"/>
  <c r="A1570" i="29" s="1"/>
  <c r="AB1478" i="29"/>
  <c r="B1478" i="29" s="1"/>
  <c r="A1478" i="29" s="1"/>
  <c r="AB552" i="29"/>
  <c r="B552" i="29" s="1"/>
  <c r="A552" i="29" s="1"/>
  <c r="AB3438" i="29"/>
  <c r="B3438" i="29" s="1"/>
  <c r="A3438" i="29" s="1"/>
  <c r="AB2138" i="29"/>
  <c r="B2138" i="29" s="1"/>
  <c r="A2138" i="29" s="1"/>
  <c r="AB415" i="29"/>
  <c r="B415" i="29" s="1"/>
  <c r="A415" i="29" s="1"/>
  <c r="AB3465" i="29"/>
  <c r="B3465" i="29" s="1"/>
  <c r="A3465" i="29" s="1"/>
  <c r="AB1196" i="29"/>
  <c r="B1196" i="29" s="1"/>
  <c r="A1196" i="29" s="1"/>
  <c r="AB3313" i="29"/>
  <c r="B3313" i="29" s="1"/>
  <c r="A3313" i="29" s="1"/>
  <c r="AB3418" i="29"/>
  <c r="B3418" i="29" s="1"/>
  <c r="A3418" i="29" s="1"/>
  <c r="AB305" i="29"/>
  <c r="B305" i="29" s="1"/>
  <c r="A305" i="29" s="1"/>
  <c r="AB1392" i="29"/>
  <c r="B1392" i="29" s="1"/>
  <c r="A1392" i="29" s="1"/>
  <c r="AB2791" i="29"/>
  <c r="B2791" i="29" s="1"/>
  <c r="A2791" i="29" s="1"/>
  <c r="AB1459" i="29"/>
  <c r="B1459" i="29" s="1"/>
  <c r="A1459" i="29" s="1"/>
  <c r="AB1714" i="29"/>
  <c r="B1714" i="29" s="1"/>
  <c r="A1714" i="29" s="1"/>
  <c r="AB1291" i="29"/>
  <c r="B1291" i="29" s="1"/>
  <c r="A1291" i="29" s="1"/>
  <c r="AB390" i="29"/>
  <c r="B390" i="29" s="1"/>
  <c r="A390" i="29" s="1"/>
  <c r="AB81" i="29"/>
  <c r="B81" i="29" s="1"/>
  <c r="A81" i="29" s="1"/>
  <c r="AB3134" i="29"/>
  <c r="B3134" i="29" s="1"/>
  <c r="A3134" i="29" s="1"/>
  <c r="AB3414" i="29"/>
  <c r="B3414" i="29" s="1"/>
  <c r="A3414" i="29" s="1"/>
  <c r="AB2018" i="29"/>
  <c r="B2018" i="29" s="1"/>
  <c r="A2018" i="29" s="1"/>
  <c r="AB3366" i="29"/>
  <c r="B3366" i="29" s="1"/>
  <c r="A3366" i="29" s="1"/>
  <c r="AB105" i="29"/>
  <c r="B105" i="29" s="1"/>
  <c r="A105" i="29" s="1"/>
  <c r="AB1400" i="29"/>
  <c r="B1400" i="29" s="1"/>
  <c r="A1400" i="29" s="1"/>
  <c r="AB114" i="29"/>
  <c r="B114" i="29" s="1"/>
  <c r="A114" i="29" s="1"/>
  <c r="AB2552" i="29"/>
  <c r="B2552" i="29" s="1"/>
  <c r="A2552" i="29" s="1"/>
  <c r="AB3094" i="29"/>
  <c r="B3094" i="29" s="1"/>
  <c r="A3094" i="29" s="1"/>
  <c r="AB1972" i="29"/>
  <c r="B1972" i="29" s="1"/>
  <c r="A1972" i="29" s="1"/>
  <c r="AB1452" i="29"/>
  <c r="B1452" i="29" s="1"/>
  <c r="A1452" i="29" s="1"/>
  <c r="AB456" i="29"/>
  <c r="B456" i="29" s="1"/>
  <c r="A456" i="29" s="1"/>
  <c r="AB788" i="29"/>
  <c r="B788" i="29" s="1"/>
  <c r="A788" i="29" s="1"/>
  <c r="AB3028" i="29"/>
  <c r="B3028" i="29" s="1"/>
  <c r="A3028" i="29" s="1"/>
  <c r="AB2215" i="29"/>
  <c r="B2215" i="29" s="1"/>
  <c r="A2215" i="29" s="1"/>
  <c r="AB2441" i="29"/>
  <c r="B2441" i="29" s="1"/>
  <c r="A2441" i="29" s="1"/>
  <c r="AB1703" i="29"/>
  <c r="B1703" i="29" s="1"/>
  <c r="A1703" i="29" s="1"/>
  <c r="AB2407" i="29"/>
  <c r="B2407" i="29" s="1"/>
  <c r="A2407" i="29" s="1"/>
  <c r="AB2948" i="29"/>
  <c r="B2948" i="29" s="1"/>
  <c r="A2948" i="29" s="1"/>
  <c r="AB2391" i="29"/>
  <c r="B2391" i="29" s="1"/>
  <c r="A2391" i="29" s="1"/>
  <c r="AB193" i="29"/>
  <c r="B193" i="29" s="1"/>
  <c r="A193" i="29" s="1"/>
  <c r="AB2258" i="29"/>
  <c r="B2258" i="29" s="1"/>
  <c r="A2258" i="29" s="1"/>
  <c r="AB1834" i="29"/>
  <c r="B1834" i="29" s="1"/>
  <c r="A1834" i="29" s="1"/>
  <c r="AB2255" i="29"/>
  <c r="B2255" i="29" s="1"/>
  <c r="A2255" i="29" s="1"/>
  <c r="AB866" i="29"/>
  <c r="B866" i="29" s="1"/>
  <c r="A866" i="29" s="1"/>
  <c r="AB4" i="29"/>
  <c r="B4" i="29" s="1"/>
  <c r="A4" i="29" s="1"/>
  <c r="AB966" i="29"/>
  <c r="B966" i="29" s="1"/>
  <c r="A966" i="29" s="1"/>
  <c r="AB842" i="29"/>
  <c r="B842" i="29" s="1"/>
  <c r="A842" i="29" s="1"/>
  <c r="AB830" i="29"/>
  <c r="B830" i="29" s="1"/>
  <c r="A830" i="29" s="1"/>
  <c r="AB2167" i="29"/>
  <c r="B2167" i="29" s="1"/>
  <c r="A2167" i="29" s="1"/>
  <c r="AB2630" i="29"/>
  <c r="B2630" i="29" s="1"/>
  <c r="A2630" i="29" s="1"/>
  <c r="AB1959" i="29"/>
  <c r="B1959" i="29" s="1"/>
  <c r="A1959" i="29" s="1"/>
  <c r="AB1437" i="29"/>
  <c r="B1437" i="29" s="1"/>
  <c r="A1437" i="29" s="1"/>
  <c r="AB2551" i="29"/>
  <c r="B2551" i="29" s="1"/>
  <c r="A2551" i="29" s="1"/>
  <c r="AB1431" i="29"/>
  <c r="B1431" i="29" s="1"/>
  <c r="A1431" i="29" s="1"/>
  <c r="AB959" i="29"/>
  <c r="B959" i="29" s="1"/>
  <c r="A959" i="29" s="1"/>
  <c r="AB2583" i="29"/>
  <c r="B2583" i="29" s="1"/>
  <c r="A2583" i="29" s="1"/>
  <c r="AB1617" i="29"/>
  <c r="B1617" i="29" s="1"/>
  <c r="A1617" i="29" s="1"/>
  <c r="AB2246" i="29"/>
  <c r="B2246" i="29" s="1"/>
  <c r="A2246" i="29" s="1"/>
  <c r="AB2111" i="29"/>
  <c r="B2111" i="29" s="1"/>
  <c r="A2111" i="29" s="1"/>
  <c r="AB734" i="29"/>
  <c r="B734" i="29" s="1"/>
  <c r="A734" i="29" s="1"/>
  <c r="AB387" i="29"/>
  <c r="B387" i="29" s="1"/>
  <c r="A387" i="29" s="1"/>
  <c r="AB502" i="29"/>
  <c r="B502" i="29" s="1"/>
  <c r="A502" i="29" s="1"/>
  <c r="AB1685" i="29"/>
  <c r="B1685" i="29" s="1"/>
  <c r="A1685" i="29" s="1"/>
  <c r="AB1438" i="29"/>
  <c r="B1438" i="29" s="1"/>
  <c r="A1438" i="29" s="1"/>
  <c r="AB2810" i="29"/>
  <c r="B2810" i="29" s="1"/>
  <c r="A2810" i="29" s="1"/>
  <c r="AB1515" i="29"/>
  <c r="B1515" i="29" s="1"/>
  <c r="A1515" i="29" s="1"/>
  <c r="AB1281" i="29"/>
  <c r="B1281" i="29" s="1"/>
  <c r="A1281" i="29" s="1"/>
  <c r="AB190" i="29"/>
  <c r="B190" i="29" s="1"/>
  <c r="A190" i="29" s="1"/>
  <c r="AB416" i="29"/>
  <c r="B416" i="29" s="1"/>
  <c r="A416" i="29" s="1"/>
  <c r="AB828" i="29"/>
  <c r="B828" i="29" s="1"/>
  <c r="A828" i="29" s="1"/>
  <c r="AB2462" i="29"/>
  <c r="B2462" i="29" s="1"/>
  <c r="A2462" i="29" s="1"/>
  <c r="AB786" i="29"/>
  <c r="B786" i="29" s="1"/>
  <c r="A786" i="29" s="1"/>
  <c r="AB2797" i="29"/>
  <c r="B2797" i="29" s="1"/>
  <c r="A2797" i="29" s="1"/>
  <c r="AB2606" i="29"/>
  <c r="B2606" i="29" s="1"/>
  <c r="A2606" i="29" s="1"/>
  <c r="AB1660" i="29"/>
  <c r="B1660" i="29" s="1"/>
  <c r="A1660" i="29" s="1"/>
  <c r="AB965" i="29"/>
  <c r="B965" i="29" s="1"/>
  <c r="A965" i="29" s="1"/>
  <c r="AB998" i="29"/>
  <c r="B998" i="29" s="1"/>
  <c r="A998" i="29" s="1"/>
  <c r="AB2684" i="29"/>
  <c r="B2684" i="29" s="1"/>
  <c r="A2684" i="29" s="1"/>
  <c r="AB3030" i="29"/>
  <c r="B3030" i="29" s="1"/>
  <c r="A3030" i="29" s="1"/>
  <c r="AB2903" i="29"/>
  <c r="B2903" i="29" s="1"/>
  <c r="A2903" i="29" s="1"/>
  <c r="AB491" i="29"/>
  <c r="B491" i="29" s="1"/>
  <c r="A491" i="29" s="1"/>
  <c r="AB1704" i="29"/>
  <c r="B1704" i="29" s="1"/>
  <c r="A1704" i="29" s="1"/>
  <c r="AB2667" i="29"/>
  <c r="B2667" i="29" s="1"/>
  <c r="A2667" i="29" s="1"/>
  <c r="AB2344" i="29"/>
  <c r="B2344" i="29" s="1"/>
  <c r="A2344" i="29" s="1"/>
  <c r="AB1355" i="29"/>
  <c r="B1355" i="29" s="1"/>
  <c r="A1355" i="29" s="1"/>
  <c r="AB986" i="29"/>
  <c r="B986" i="29" s="1"/>
  <c r="A986" i="29" s="1"/>
  <c r="AB2278" i="29"/>
  <c r="B2278" i="29" s="1"/>
  <c r="A2278" i="29" s="1"/>
  <c r="AB2537" i="29"/>
  <c r="B2537" i="29" s="1"/>
  <c r="A2537" i="29" s="1"/>
  <c r="AB2124" i="29"/>
  <c r="B2124" i="29" s="1"/>
  <c r="A2124" i="29" s="1"/>
  <c r="AB1378" i="29"/>
  <c r="B1378" i="29" s="1"/>
  <c r="A1378" i="29" s="1"/>
  <c r="AB1058" i="29"/>
  <c r="B1058" i="29" s="1"/>
  <c r="A1058" i="29" s="1"/>
  <c r="AB102" i="29"/>
  <c r="B102" i="29" s="1"/>
  <c r="A102" i="29" s="1"/>
  <c r="AB740" i="29"/>
  <c r="B740" i="29" s="1"/>
  <c r="A740" i="29" s="1"/>
  <c r="AB1394" i="29"/>
  <c r="B1394" i="29" s="1"/>
  <c r="A1394" i="29" s="1"/>
  <c r="AB377" i="29"/>
  <c r="B377" i="29" s="1"/>
  <c r="A377" i="29" s="1"/>
  <c r="AB1008" i="29"/>
  <c r="B1008" i="29" s="1"/>
  <c r="A1008" i="29" s="1"/>
  <c r="AB865" i="29"/>
  <c r="B865" i="29" s="1"/>
  <c r="A865" i="29" s="1"/>
  <c r="AB596" i="29"/>
  <c r="B596" i="29" s="1"/>
  <c r="A596" i="29" s="1"/>
  <c r="AB1545" i="29"/>
  <c r="B1545" i="29" s="1"/>
  <c r="A1545" i="29" s="1"/>
  <c r="AB3409" i="29"/>
  <c r="B3409" i="29" s="1"/>
  <c r="A3409" i="29" s="1"/>
  <c r="AB982" i="29"/>
  <c r="B982" i="29" s="1"/>
  <c r="A982" i="29" s="1"/>
  <c r="AB592" i="29"/>
  <c r="B592" i="29" s="1"/>
  <c r="A592" i="29" s="1"/>
  <c r="AB2349" i="29"/>
  <c r="B2349" i="29" s="1"/>
  <c r="A2349" i="29" s="1"/>
  <c r="AB2296" i="29"/>
  <c r="B2296" i="29" s="1"/>
  <c r="A2296" i="29" s="1"/>
  <c r="AB2563" i="29"/>
  <c r="B2563" i="29" s="1"/>
  <c r="A2563" i="29" s="1"/>
  <c r="AB1381" i="29"/>
  <c r="B1381" i="29" s="1"/>
  <c r="A1381" i="29" s="1"/>
  <c r="AB3051" i="29"/>
  <c r="B3051" i="29" s="1"/>
  <c r="A3051" i="29" s="1"/>
  <c r="AB2677" i="29"/>
  <c r="B2677" i="29" s="1"/>
  <c r="A2677" i="29" s="1"/>
  <c r="AB378" i="29"/>
  <c r="B378" i="29" s="1"/>
  <c r="A378" i="29" s="1"/>
  <c r="AB1162" i="29"/>
  <c r="B1162" i="29" s="1"/>
  <c r="A1162" i="29" s="1"/>
  <c r="AB161" i="29"/>
  <c r="B161" i="29" s="1"/>
  <c r="A161" i="29" s="1"/>
  <c r="AB3249" i="29"/>
  <c r="B3249" i="29" s="1"/>
  <c r="A3249" i="29" s="1"/>
  <c r="AB345" i="29"/>
  <c r="B345" i="29" s="1"/>
  <c r="A345" i="29" s="1"/>
  <c r="AB1706" i="29"/>
  <c r="B1706" i="29" s="1"/>
  <c r="A1706" i="29" s="1"/>
  <c r="AB2256" i="29"/>
  <c r="B2256" i="29" s="1"/>
  <c r="A2256" i="29" s="1"/>
  <c r="AB2811" i="29"/>
  <c r="B2811" i="29" s="1"/>
  <c r="A2811" i="29" s="1"/>
  <c r="AB708" i="29"/>
  <c r="B708" i="29" s="1"/>
  <c r="A708" i="29" s="1"/>
  <c r="AB2866" i="29"/>
  <c r="B2866" i="29" s="1"/>
  <c r="A2866" i="29" s="1"/>
  <c r="AB2376" i="29"/>
  <c r="B2376" i="29" s="1"/>
  <c r="A2376" i="29" s="1"/>
  <c r="AB255" i="29"/>
  <c r="B255" i="29" s="1"/>
  <c r="A255" i="29" s="1"/>
  <c r="AB3036" i="29"/>
  <c r="B3036" i="29" s="1"/>
  <c r="A3036" i="29" s="1"/>
  <c r="AB2083" i="29"/>
  <c r="B2083" i="29" s="1"/>
  <c r="A2083" i="29" s="1"/>
  <c r="AB1659" i="29"/>
  <c r="B1659" i="29" s="1"/>
  <c r="A1659" i="29" s="1"/>
  <c r="AB1907" i="29"/>
  <c r="B1907" i="29" s="1"/>
  <c r="A1907" i="29" s="1"/>
  <c r="AB359" i="29"/>
  <c r="B359" i="29" s="1"/>
  <c r="A359" i="29" s="1"/>
  <c r="AB1911" i="29"/>
  <c r="B1911" i="29" s="1"/>
  <c r="A1911" i="29" s="1"/>
  <c r="AB3204" i="29"/>
  <c r="B3204" i="29" s="1"/>
  <c r="A3204" i="29" s="1"/>
  <c r="AB2976" i="29"/>
  <c r="B2976" i="29" s="1"/>
  <c r="A2976" i="29" s="1"/>
  <c r="AB2526" i="29"/>
  <c r="B2526" i="29" s="1"/>
  <c r="A2526" i="29" s="1"/>
  <c r="AB1853" i="29"/>
  <c r="B1853" i="29" s="1"/>
  <c r="A1853" i="29" s="1"/>
  <c r="AB3140" i="29"/>
  <c r="B3140" i="29" s="1"/>
  <c r="A3140" i="29" s="1"/>
  <c r="AB470" i="29"/>
  <c r="B470" i="29" s="1"/>
  <c r="A470" i="29" s="1"/>
  <c r="AB3486" i="29"/>
  <c r="B3486" i="29" s="1"/>
  <c r="A3486" i="29" s="1"/>
  <c r="AB3234" i="29"/>
  <c r="B3234" i="29" s="1"/>
  <c r="A3234" i="29" s="1"/>
  <c r="AB843" i="29"/>
  <c r="B843" i="29" s="1"/>
  <c r="A843" i="29" s="1"/>
  <c r="AB1793" i="29"/>
  <c r="B1793" i="29" s="1"/>
  <c r="A1793" i="29" s="1"/>
  <c r="AB1353" i="29"/>
  <c r="B1353" i="29" s="1"/>
  <c r="A1353" i="29" s="1"/>
  <c r="AB3047" i="29"/>
  <c r="B3047" i="29" s="1"/>
  <c r="A3047" i="29" s="1"/>
  <c r="AB1103" i="29"/>
  <c r="B1103" i="29" s="1"/>
  <c r="A1103" i="29" s="1"/>
  <c r="AB32" i="29"/>
  <c r="B32" i="29" s="1"/>
  <c r="A32" i="29" s="1"/>
  <c r="AB3254" i="29"/>
  <c r="B3254" i="29" s="1"/>
  <c r="A3254" i="29" s="1"/>
  <c r="AB3156" i="29"/>
  <c r="B3156" i="29" s="1"/>
  <c r="A3156" i="29" s="1"/>
  <c r="AB3403" i="29"/>
  <c r="B3403" i="29" s="1"/>
  <c r="A3403" i="29" s="1"/>
  <c r="AB1262" i="29"/>
  <c r="B1262" i="29" s="1"/>
  <c r="A1262" i="29" s="1"/>
  <c r="AB3034" i="29"/>
  <c r="B3034" i="29" s="1"/>
  <c r="A3034" i="29" s="1"/>
  <c r="AB1543" i="29"/>
  <c r="B1543" i="29" s="1"/>
  <c r="A1543" i="29" s="1"/>
  <c r="AB1723" i="29"/>
  <c r="B1723" i="29" s="1"/>
  <c r="A1723" i="29" s="1"/>
  <c r="AB671" i="29"/>
  <c r="B671" i="29" s="1"/>
  <c r="A671" i="29" s="1"/>
  <c r="AB619" i="29"/>
  <c r="B619" i="29" s="1"/>
  <c r="A619" i="29" s="1"/>
  <c r="AB2286" i="29"/>
  <c r="B2286" i="29" s="1"/>
  <c r="A2286" i="29" s="1"/>
  <c r="AB2190" i="29"/>
  <c r="B2190" i="29" s="1"/>
  <c r="A2190" i="29" s="1"/>
  <c r="AB78" i="29"/>
  <c r="B78" i="29" s="1"/>
  <c r="A78" i="29" s="1"/>
  <c r="AB1067" i="29"/>
  <c r="B1067" i="29" s="1"/>
  <c r="A1067" i="29" s="1"/>
  <c r="AB561" i="29"/>
  <c r="B561" i="29" s="1"/>
  <c r="A561" i="29" s="1"/>
  <c r="AB1949" i="29"/>
  <c r="B1949" i="29" s="1"/>
  <c r="A1949" i="29" s="1"/>
  <c r="AB1204" i="29"/>
  <c r="B1204" i="29" s="1"/>
  <c r="A1204" i="29" s="1"/>
  <c r="AB1142" i="29"/>
  <c r="B1142" i="29" s="1"/>
  <c r="A1142" i="29" s="1"/>
  <c r="AB2126" i="29"/>
  <c r="B2126" i="29" s="1"/>
  <c r="A2126" i="29" s="1"/>
  <c r="AB1874" i="29"/>
  <c r="B1874" i="29" s="1"/>
  <c r="A1874" i="29" s="1"/>
  <c r="AB832" i="29"/>
  <c r="B832" i="29" s="1"/>
  <c r="A832" i="29" s="1"/>
  <c r="AB276" i="29"/>
  <c r="B276" i="29" s="1"/>
  <c r="A276" i="29" s="1"/>
  <c r="AB1777" i="29"/>
  <c r="B1777" i="29" s="1"/>
  <c r="A1777" i="29" s="1"/>
  <c r="AB2510" i="29"/>
  <c r="B2510" i="29" s="1"/>
  <c r="A2510" i="29" s="1"/>
  <c r="AB1326" i="29"/>
  <c r="B1326" i="29" s="1"/>
  <c r="A1326" i="29" s="1"/>
  <c r="AB2984" i="29"/>
  <c r="B2984" i="29" s="1"/>
  <c r="A2984" i="29" s="1"/>
  <c r="AB795" i="29"/>
  <c r="B795" i="29" s="1"/>
  <c r="A795" i="29" s="1"/>
  <c r="AB2954" i="29"/>
  <c r="B2954" i="29" s="1"/>
  <c r="A2954" i="29" s="1"/>
  <c r="AB2281" i="29"/>
  <c r="B2281" i="29" s="1"/>
  <c r="A2281" i="29" s="1"/>
  <c r="AB2177" i="29"/>
  <c r="B2177" i="29" s="1"/>
  <c r="A2177" i="29" s="1"/>
  <c r="AB3075" i="29"/>
  <c r="B3075" i="29" s="1"/>
  <c r="A3075" i="29" s="1"/>
  <c r="AB875" i="29"/>
  <c r="B875" i="29" s="1"/>
  <c r="A875" i="29" s="1"/>
  <c r="AB1506" i="29"/>
  <c r="B1506" i="29" s="1"/>
  <c r="A1506" i="29" s="1"/>
  <c r="AB3222" i="29"/>
  <c r="B3222" i="29" s="1"/>
  <c r="A3222" i="29" s="1"/>
  <c r="AB3054" i="29"/>
  <c r="B3054" i="29" s="1"/>
  <c r="A3054" i="29" s="1"/>
  <c r="AB2931" i="29"/>
  <c r="B2931" i="29" s="1"/>
  <c r="A2931" i="29" s="1"/>
  <c r="AB1424" i="29"/>
  <c r="B1424" i="29" s="1"/>
  <c r="A1424" i="29" s="1"/>
  <c r="AB3039" i="29"/>
  <c r="B3039" i="29" s="1"/>
  <c r="A3039" i="29" s="1"/>
  <c r="AB1435" i="29"/>
  <c r="B1435" i="29" s="1"/>
  <c r="A1435" i="29" s="1"/>
  <c r="AB2081" i="29"/>
  <c r="B2081" i="29" s="1"/>
  <c r="A2081" i="29" s="1"/>
  <c r="AB12" i="29"/>
  <c r="B12" i="29" s="1"/>
  <c r="A12" i="29" s="1"/>
  <c r="AB2660" i="29"/>
  <c r="B2660" i="29" s="1"/>
  <c r="A2660" i="29" s="1"/>
  <c r="AB1668" i="29"/>
  <c r="B1668" i="29" s="1"/>
  <c r="A1668" i="29" s="1"/>
  <c r="AB829" i="29"/>
  <c r="B829" i="29" s="1"/>
  <c r="A829" i="29" s="1"/>
  <c r="AB588" i="29"/>
  <c r="B588" i="29" s="1"/>
  <c r="A588" i="29" s="1"/>
  <c r="AB2782" i="29"/>
  <c r="B2782" i="29" s="1"/>
  <c r="A2782" i="29" s="1"/>
  <c r="AB76" i="29"/>
  <c r="B76" i="29" s="1"/>
  <c r="A76" i="29" s="1"/>
  <c r="AB954" i="29"/>
  <c r="B954" i="29" s="1"/>
  <c r="A954" i="29" s="1"/>
  <c r="AB1364" i="29"/>
  <c r="B1364" i="29" s="1"/>
  <c r="A1364" i="29" s="1"/>
  <c r="AB3104" i="29"/>
  <c r="B3104" i="29" s="1"/>
  <c r="A3104" i="29" s="1"/>
  <c r="AB3327" i="29"/>
  <c r="B3327" i="29" s="1"/>
  <c r="A3327" i="29" s="1"/>
  <c r="AB352" i="29"/>
  <c r="B352" i="29" s="1"/>
  <c r="A352" i="29" s="1"/>
  <c r="AB2944" i="29"/>
  <c r="B2944" i="29" s="1"/>
  <c r="A2944" i="29" s="1"/>
  <c r="AB2740" i="29"/>
  <c r="B2740" i="29" s="1"/>
  <c r="A2740" i="29" s="1"/>
  <c r="AB604" i="29"/>
  <c r="B604" i="29" s="1"/>
  <c r="A604" i="29" s="1"/>
  <c r="AB574" i="29"/>
  <c r="B574" i="29" s="1"/>
  <c r="A574" i="29" s="1"/>
  <c r="AB3481" i="29"/>
  <c r="B3481" i="29" s="1"/>
  <c r="A3481" i="29" s="1"/>
  <c r="AB821" i="29"/>
  <c r="B821" i="29" s="1"/>
  <c r="A821" i="29" s="1"/>
  <c r="AB1876" i="29"/>
  <c r="B1876" i="29" s="1"/>
  <c r="A1876" i="29" s="1"/>
  <c r="AB2365" i="29"/>
  <c r="B2365" i="29" s="1"/>
  <c r="A2365" i="29" s="1"/>
  <c r="AB3439" i="29"/>
  <c r="B3439" i="29" s="1"/>
  <c r="A3439" i="29" s="1"/>
  <c r="AB636" i="29"/>
  <c r="B636" i="29" s="1"/>
  <c r="A636" i="29" s="1"/>
  <c r="AB3018" i="29"/>
  <c r="B3018" i="29" s="1"/>
  <c r="A3018" i="29" s="1"/>
  <c r="AB1457" i="29"/>
  <c r="B1457" i="29" s="1"/>
  <c r="A1457" i="29" s="1"/>
  <c r="AB217" i="29"/>
  <c r="B217" i="29" s="1"/>
  <c r="A217" i="29" s="1"/>
  <c r="AB385" i="29"/>
  <c r="B385" i="29" s="1"/>
  <c r="A385" i="29" s="1"/>
  <c r="AB785" i="29"/>
  <c r="B785" i="29" s="1"/>
  <c r="A785" i="29" s="1"/>
  <c r="AB1615" i="29"/>
  <c r="B1615" i="29" s="1"/>
  <c r="A1615" i="29" s="1"/>
  <c r="AB1495" i="29"/>
  <c r="B1495" i="29" s="1"/>
  <c r="A1495" i="29" s="1"/>
  <c r="AB1553" i="29"/>
  <c r="B1553" i="29" s="1"/>
  <c r="A1553" i="29" s="1"/>
  <c r="AB466" i="29"/>
  <c r="B466" i="29" s="1"/>
  <c r="A466" i="29" s="1"/>
  <c r="AB2798" i="29"/>
  <c r="B2798" i="29" s="1"/>
  <c r="A2798" i="29" s="1"/>
  <c r="AB1065" i="29"/>
  <c r="B1065" i="29" s="1"/>
  <c r="A1065" i="29" s="1"/>
  <c r="AB951" i="29"/>
  <c r="B951" i="29" s="1"/>
  <c r="A951" i="29" s="1"/>
  <c r="AB3428" i="29"/>
  <c r="B3428" i="29" s="1"/>
  <c r="A3428" i="29" s="1"/>
  <c r="AB2430" i="29"/>
  <c r="B2430" i="29" s="1"/>
  <c r="A2430" i="29" s="1"/>
  <c r="AB1323" i="29"/>
  <c r="B1323" i="29" s="1"/>
  <c r="A1323" i="29" s="1"/>
  <c r="AB208" i="29"/>
  <c r="B208" i="29" s="1"/>
  <c r="A208" i="29" s="1"/>
  <c r="AB1606" i="29"/>
  <c r="B1606" i="29" s="1"/>
  <c r="A1606" i="29" s="1"/>
  <c r="AB673" i="29"/>
  <c r="B673" i="29" s="1"/>
  <c r="A673" i="29" s="1"/>
  <c r="AB1241" i="29"/>
  <c r="B1241" i="29" s="1"/>
  <c r="A1241" i="29" s="1"/>
  <c r="AB2792" i="29"/>
  <c r="B2792" i="29" s="1"/>
  <c r="A2792" i="29" s="1"/>
  <c r="AB2622" i="29"/>
  <c r="B2622" i="29" s="1"/>
  <c r="A2622" i="29" s="1"/>
  <c r="AB1492" i="29"/>
  <c r="B1492" i="29" s="1"/>
  <c r="A1492" i="29" s="1"/>
  <c r="AB2251" i="29"/>
  <c r="B2251" i="29" s="1"/>
  <c r="A2251" i="29" s="1"/>
  <c r="AB3489" i="29"/>
  <c r="B3489" i="29" s="1"/>
  <c r="A3489" i="29" s="1"/>
  <c r="AB1722" i="29"/>
  <c r="B1722" i="29" s="1"/>
  <c r="A1722" i="29" s="1"/>
  <c r="AB142" i="29"/>
  <c r="B142" i="29" s="1"/>
  <c r="A142" i="29" s="1"/>
  <c r="AB75" i="29"/>
  <c r="B75" i="29" s="1"/>
  <c r="A75" i="29" s="1"/>
  <c r="AB224" i="29"/>
  <c r="B224" i="29" s="1"/>
  <c r="A224" i="29" s="1"/>
  <c r="AB371" i="29"/>
  <c r="B371" i="29" s="1"/>
  <c r="A371" i="29" s="1"/>
  <c r="AB519" i="29"/>
  <c r="B519" i="29" s="1"/>
  <c r="A519" i="29" s="1"/>
  <c r="AB452" i="29"/>
  <c r="B452" i="29" s="1"/>
  <c r="A452" i="29" s="1"/>
  <c r="AB2232" i="29"/>
  <c r="B2232" i="29" s="1"/>
  <c r="A2232" i="29" s="1"/>
  <c r="AB690" i="29"/>
  <c r="B690" i="29" s="1"/>
  <c r="A690" i="29" s="1"/>
  <c r="AB886" i="29"/>
  <c r="B886" i="29" s="1"/>
  <c r="A886" i="29" s="1"/>
  <c r="AB2059" i="29"/>
  <c r="B2059" i="29" s="1"/>
  <c r="A2059" i="29" s="1"/>
  <c r="AB1119" i="29"/>
  <c r="B1119" i="29" s="1"/>
  <c r="A1119" i="29" s="1"/>
  <c r="AB2017" i="29"/>
  <c r="B2017" i="29" s="1"/>
  <c r="A2017" i="29" s="1"/>
  <c r="AB2538" i="29"/>
  <c r="B2538" i="29" s="1"/>
  <c r="A2538" i="29" s="1"/>
  <c r="AB1061" i="29"/>
  <c r="B1061" i="29" s="1"/>
  <c r="A1061" i="29" s="1"/>
  <c r="AB1165" i="29"/>
  <c r="B1165" i="29" s="1"/>
  <c r="A1165" i="29" s="1"/>
  <c r="AB977" i="29"/>
  <c r="B977" i="29" s="1"/>
  <c r="A977" i="29" s="1"/>
  <c r="AB444" i="29"/>
  <c r="B444" i="29" s="1"/>
  <c r="A444" i="29" s="1"/>
  <c r="AB1195" i="29"/>
  <c r="B1195" i="29" s="1"/>
  <c r="A1195" i="29" s="1"/>
  <c r="AB3440" i="29"/>
  <c r="B3440" i="29" s="1"/>
  <c r="A3440" i="29" s="1"/>
  <c r="AB2696" i="29"/>
  <c r="B2696" i="29" s="1"/>
  <c r="A2696" i="29" s="1"/>
  <c r="AB2906" i="29"/>
  <c r="B2906" i="29" s="1"/>
  <c r="A2906" i="29" s="1"/>
  <c r="AB1422" i="29"/>
  <c r="B1422" i="29" s="1"/>
  <c r="A1422" i="29" s="1"/>
  <c r="AB3454" i="29"/>
  <c r="B3454" i="29" s="1"/>
  <c r="A3454" i="29" s="1"/>
  <c r="AB3169" i="29"/>
  <c r="B3169" i="29" s="1"/>
  <c r="A3169" i="29" s="1"/>
  <c r="AB2909" i="29"/>
  <c r="B2909" i="29" s="1"/>
  <c r="A2909" i="29" s="1"/>
  <c r="AB2078" i="29"/>
  <c r="B2078" i="29" s="1"/>
  <c r="A2078" i="29" s="1"/>
  <c r="AB1782" i="29"/>
  <c r="B1782" i="29" s="1"/>
  <c r="A1782" i="29" s="1"/>
  <c r="AB3382" i="29"/>
  <c r="B3382" i="29" s="1"/>
  <c r="A3382" i="29" s="1"/>
  <c r="AB329" i="29"/>
  <c r="B329" i="29" s="1"/>
  <c r="A329" i="29" s="1"/>
  <c r="AB540" i="29"/>
  <c r="B540" i="29" s="1"/>
  <c r="A540" i="29" s="1"/>
  <c r="AB1398" i="29"/>
  <c r="B1398" i="29" s="1"/>
  <c r="A1398" i="29" s="1"/>
  <c r="AB3464" i="29"/>
  <c r="B3464" i="29" s="1"/>
  <c r="A3464" i="29" s="1"/>
  <c r="AB101" i="29"/>
  <c r="B101" i="29" s="1"/>
  <c r="A101" i="29" s="1"/>
  <c r="AB2843" i="29"/>
  <c r="B2843" i="29" s="1"/>
  <c r="A2843" i="29" s="1"/>
  <c r="AB3111" i="29"/>
  <c r="B3111" i="29" s="1"/>
  <c r="A3111" i="29" s="1"/>
  <c r="AB2293" i="29"/>
  <c r="B2293" i="29" s="1"/>
  <c r="A2293" i="29" s="1"/>
  <c r="AB1554" i="29"/>
  <c r="B1554" i="29" s="1"/>
  <c r="A1554" i="29" s="1"/>
  <c r="AB3175" i="29"/>
  <c r="B3175" i="29" s="1"/>
  <c r="A3175" i="29" s="1"/>
  <c r="AB2767" i="29"/>
  <c r="B2767" i="29" s="1"/>
  <c r="A2767" i="29" s="1"/>
  <c r="AB2772" i="29"/>
  <c r="B2772" i="29" s="1"/>
  <c r="A2772" i="29" s="1"/>
  <c r="AB534" i="29"/>
  <c r="B534" i="29" s="1"/>
  <c r="A534" i="29" s="1"/>
  <c r="AB2536" i="29"/>
  <c r="B2536" i="29" s="1"/>
  <c r="A2536" i="29" s="1"/>
  <c r="AB2429" i="29"/>
  <c r="B2429" i="29" s="1"/>
  <c r="A2429" i="29" s="1"/>
  <c r="AB164" i="29"/>
  <c r="B164" i="29" s="1"/>
  <c r="A164" i="29" s="1"/>
  <c r="AB824" i="29"/>
  <c r="B824" i="29" s="1"/>
  <c r="A824" i="29" s="1"/>
  <c r="AB756" i="29"/>
  <c r="B756" i="29" s="1"/>
  <c r="A756" i="29" s="1"/>
  <c r="AB2863" i="29"/>
  <c r="B2863" i="29" s="1"/>
  <c r="A2863" i="29" s="1"/>
  <c r="AB319" i="29"/>
  <c r="B319" i="29" s="1"/>
  <c r="A319" i="29" s="1"/>
  <c r="AB591" i="29"/>
  <c r="B591" i="29" s="1"/>
  <c r="A591" i="29" s="1"/>
  <c r="AB856" i="29"/>
  <c r="B856" i="29" s="1"/>
  <c r="A856" i="29" s="1"/>
  <c r="AB3162" i="29"/>
  <c r="B3162" i="29" s="1"/>
  <c r="A3162" i="29" s="1"/>
  <c r="AB1598" i="29"/>
  <c r="B1598" i="29" s="1"/>
  <c r="A1598" i="29" s="1"/>
  <c r="AB197" i="29"/>
  <c r="B197" i="29" s="1"/>
  <c r="A197" i="29" s="1"/>
  <c r="AB2392" i="29"/>
  <c r="B2392" i="29" s="1"/>
  <c r="A2392" i="29" s="1"/>
  <c r="AB2713" i="29"/>
  <c r="B2713" i="29" s="1"/>
  <c r="A2713" i="29" s="1"/>
  <c r="AB2122" i="29"/>
  <c r="B2122" i="29" s="1"/>
  <c r="A2122" i="29" s="1"/>
  <c r="AB2292" i="29"/>
  <c r="B2292" i="29" s="1"/>
  <c r="A2292" i="29" s="1"/>
  <c r="AB1122" i="29"/>
  <c r="B1122" i="29" s="1"/>
  <c r="A1122" i="29" s="1"/>
  <c r="AB26" i="29"/>
  <c r="B26" i="29" s="1"/>
  <c r="A26" i="29" s="1"/>
  <c r="AB537" i="29"/>
  <c r="B537" i="29" s="1"/>
  <c r="A537" i="29" s="1"/>
  <c r="AB19" i="29"/>
  <c r="B19" i="29" s="1"/>
  <c r="A19" i="29" s="1"/>
  <c r="AB1185" i="29"/>
  <c r="B1185" i="29" s="1"/>
  <c r="A1185" i="29" s="1"/>
  <c r="AB85" i="29"/>
  <c r="B85" i="29" s="1"/>
  <c r="A85" i="29" s="1"/>
  <c r="AB1450" i="29"/>
  <c r="B1450" i="29" s="1"/>
  <c r="A1450" i="29" s="1"/>
  <c r="AB731" i="29"/>
  <c r="B731" i="29" s="1"/>
  <c r="A731" i="29" s="1"/>
  <c r="AB2250" i="29"/>
  <c r="B2250" i="29" s="1"/>
  <c r="A2250" i="29" s="1"/>
  <c r="AB1222" i="29"/>
  <c r="B1222" i="29" s="1"/>
  <c r="A1222" i="29" s="1"/>
  <c r="AB2141" i="29"/>
  <c r="B2141" i="29" s="1"/>
  <c r="A2141" i="29" s="1"/>
  <c r="AB1804" i="29"/>
  <c r="B1804" i="29" s="1"/>
  <c r="A1804" i="29" s="1"/>
  <c r="AB231" i="29"/>
  <c r="B231" i="29" s="1"/>
  <c r="A231" i="29" s="1"/>
  <c r="AB2114" i="29"/>
  <c r="B2114" i="29" s="1"/>
  <c r="A2114" i="29" s="1"/>
  <c r="AB1446" i="29"/>
  <c r="B1446" i="29" s="1"/>
  <c r="A1446" i="29" s="1"/>
  <c r="AB567" i="29"/>
  <c r="B567" i="29" s="1"/>
  <c r="A567" i="29" s="1"/>
  <c r="AB595" i="29"/>
  <c r="B595" i="29" s="1"/>
  <c r="A595" i="29" s="1"/>
  <c r="AB949" i="29"/>
  <c r="B949" i="29" s="1"/>
  <c r="A949" i="29" s="1"/>
  <c r="AB881" i="29"/>
  <c r="B881" i="29" s="1"/>
  <c r="A881" i="29" s="1"/>
  <c r="AB2056" i="29"/>
  <c r="B2056" i="29" s="1"/>
  <c r="A2056" i="29" s="1"/>
  <c r="AB2194" i="29"/>
  <c r="B2194" i="29" s="1"/>
  <c r="A2194" i="29" s="1"/>
  <c r="AB226" i="29"/>
  <c r="B226" i="29" s="1"/>
  <c r="A226" i="29" s="1"/>
  <c r="AB3443" i="29"/>
  <c r="B3443" i="29" s="1"/>
  <c r="A3443" i="29" s="1"/>
  <c r="AB2420" i="29"/>
  <c r="B2420" i="29" s="1"/>
  <c r="A2420" i="29" s="1"/>
  <c r="AB2932" i="29"/>
  <c r="B2932" i="29" s="1"/>
  <c r="A2932" i="29" s="1"/>
  <c r="AB3237" i="29"/>
  <c r="B3237" i="29" s="1"/>
  <c r="A3237" i="29" s="1"/>
  <c r="AB232" i="29"/>
  <c r="B232" i="29" s="1"/>
  <c r="A232" i="29" s="1"/>
  <c r="AB1944" i="29"/>
  <c r="B1944" i="29" s="1"/>
  <c r="A1944" i="29" s="1"/>
  <c r="AB2448" i="29"/>
  <c r="B2448" i="29" s="1"/>
  <c r="A2448" i="29" s="1"/>
  <c r="AB844" i="29"/>
  <c r="B844" i="29" s="1"/>
  <c r="A844" i="29" s="1"/>
  <c r="AB2364" i="29"/>
  <c r="B2364" i="29" s="1"/>
  <c r="A2364" i="29" s="1"/>
  <c r="AB2787" i="29"/>
  <c r="B2787" i="29" s="1"/>
  <c r="A2787" i="29" s="1"/>
  <c r="AB1025" i="29"/>
  <c r="B1025" i="29" s="1"/>
  <c r="A1025" i="29" s="1"/>
  <c r="AB674" i="29"/>
  <c r="B674" i="29" s="1"/>
  <c r="A674" i="29" s="1"/>
  <c r="AB728" i="29"/>
  <c r="B728" i="29" s="1"/>
  <c r="A728" i="29" s="1"/>
  <c r="AB3325" i="29"/>
  <c r="B3325" i="29" s="1"/>
  <c r="A3325" i="29" s="1"/>
  <c r="AB609" i="29"/>
  <c r="B609" i="29" s="1"/>
  <c r="A609" i="29" s="1"/>
  <c r="AB518" i="29"/>
  <c r="B518" i="29" s="1"/>
  <c r="A518" i="29" s="1"/>
  <c r="AB3269" i="29"/>
  <c r="B3269" i="29" s="1"/>
  <c r="A3269" i="29" s="1"/>
  <c r="AB2529" i="29"/>
  <c r="B2529" i="29" s="1"/>
  <c r="A2529" i="29" s="1"/>
  <c r="AB869" i="29"/>
  <c r="B869" i="29" s="1"/>
  <c r="A869" i="29" s="1"/>
  <c r="AB2770" i="29"/>
  <c r="B2770" i="29" s="1"/>
  <c r="A2770" i="29" s="1"/>
  <c r="AB1581" i="29"/>
  <c r="B1581" i="29" s="1"/>
  <c r="A1581" i="29" s="1"/>
  <c r="AB1189" i="29"/>
  <c r="B1189" i="29" s="1"/>
  <c r="A1189" i="29" s="1"/>
  <c r="AB1340" i="29"/>
  <c r="B1340" i="29" s="1"/>
  <c r="A1340" i="29" s="1"/>
  <c r="AB2634" i="29"/>
  <c r="B2634" i="29" s="1"/>
  <c r="A2634" i="29" s="1"/>
  <c r="AB184" i="29"/>
  <c r="B184" i="29" s="1"/>
  <c r="A184" i="29" s="1"/>
  <c r="AB2263" i="29"/>
  <c r="B2263" i="29" s="1"/>
  <c r="A2263" i="29" s="1"/>
  <c r="AB2835" i="29"/>
  <c r="B2835" i="29" s="1"/>
  <c r="A2835" i="29" s="1"/>
  <c r="AB1850" i="29"/>
  <c r="B1850" i="29" s="1"/>
  <c r="A1850" i="29" s="1"/>
  <c r="AB2493" i="29"/>
  <c r="B2493" i="29" s="1"/>
  <c r="A2493" i="29" s="1"/>
  <c r="AB643" i="29"/>
  <c r="B643" i="29" s="1"/>
  <c r="A643" i="29" s="1"/>
  <c r="AB1523" i="29"/>
  <c r="B1523" i="29" s="1"/>
  <c r="A1523" i="29" s="1"/>
  <c r="AB1741" i="29"/>
  <c r="B1741" i="29" s="1"/>
  <c r="A1741" i="29" s="1"/>
  <c r="AB1304" i="29"/>
  <c r="B1304" i="29" s="1"/>
  <c r="A1304" i="29" s="1"/>
  <c r="AB890" i="29"/>
  <c r="B890" i="29" s="1"/>
  <c r="A890" i="29" s="1"/>
  <c r="AB417" i="29"/>
  <c r="B417" i="29" s="1"/>
  <c r="A417" i="29" s="1"/>
  <c r="AB3379" i="29"/>
  <c r="B3379" i="29" s="1"/>
  <c r="A3379" i="29" s="1"/>
  <c r="AB544" i="29"/>
  <c r="B544" i="29" s="1"/>
  <c r="A544" i="29" s="1"/>
  <c r="AB2572" i="29"/>
  <c r="B2572" i="29" s="1"/>
  <c r="A2572" i="29" s="1"/>
  <c r="AB2387" i="29"/>
  <c r="B2387" i="29" s="1"/>
  <c r="A2387" i="29" s="1"/>
  <c r="AB2565" i="29"/>
  <c r="B2565" i="29" s="1"/>
  <c r="A2565" i="29" s="1"/>
  <c r="AB1971" i="29"/>
  <c r="B1971" i="29" s="1"/>
  <c r="A1971" i="29" s="1"/>
  <c r="AB549" i="29"/>
  <c r="B549" i="29" s="1"/>
  <c r="A549" i="29" s="1"/>
  <c r="AB2642" i="29"/>
  <c r="B2642" i="29" s="1"/>
  <c r="A2642" i="29" s="1"/>
  <c r="AB2971" i="29"/>
  <c r="B2971" i="29" s="1"/>
  <c r="A2971" i="29" s="1"/>
  <c r="AB1672" i="29"/>
  <c r="B1672" i="29" s="1"/>
  <c r="A1672" i="29" s="1"/>
  <c r="AB2897" i="29"/>
  <c r="B2897" i="29" s="1"/>
  <c r="A2897" i="29" s="1"/>
  <c r="AB889" i="29"/>
  <c r="B889" i="29" s="1"/>
  <c r="A889" i="29" s="1"/>
  <c r="AB1064" i="29"/>
  <c r="B1064" i="29" s="1"/>
  <c r="A1064" i="29" s="1"/>
  <c r="AB2841" i="29"/>
  <c r="B2841" i="29" s="1"/>
  <c r="A2841" i="29" s="1"/>
  <c r="AB3314" i="29"/>
  <c r="B3314" i="29" s="1"/>
  <c r="A3314" i="29" s="1"/>
  <c r="AB3424" i="29"/>
  <c r="B3424" i="29" s="1"/>
  <c r="A3424" i="29" s="1"/>
  <c r="AB2485" i="29"/>
  <c r="B2485" i="29" s="1"/>
  <c r="A2485" i="29" s="1"/>
  <c r="AB934" i="29"/>
  <c r="B934" i="29" s="1"/>
  <c r="A934" i="29" s="1"/>
  <c r="AB3092" i="29"/>
  <c r="B3092" i="29" s="1"/>
  <c r="A3092" i="29" s="1"/>
  <c r="AB30" i="29"/>
  <c r="B30" i="29" s="1"/>
  <c r="A30" i="29" s="1"/>
  <c r="AB1928" i="29"/>
  <c r="B1928" i="29" s="1"/>
  <c r="A1928" i="29" s="1"/>
  <c r="AB3171" i="29"/>
  <c r="B3171" i="29" s="1"/>
  <c r="A3171" i="29" s="1"/>
  <c r="AB3365" i="29"/>
  <c r="B3365" i="29" s="1"/>
  <c r="A3365" i="29" s="1"/>
  <c r="AB2922" i="29"/>
  <c r="B2922" i="29" s="1"/>
  <c r="A2922" i="29" s="1"/>
  <c r="AB1820" i="29"/>
  <c r="B1820" i="29" s="1"/>
  <c r="A1820" i="29" s="1"/>
  <c r="AB2668" i="29"/>
  <c r="B2668" i="29" s="1"/>
  <c r="A2668" i="29" s="1"/>
  <c r="AB2112" i="29"/>
  <c r="B2112" i="29" s="1"/>
  <c r="A2112" i="29" s="1"/>
  <c r="AB683" i="29"/>
  <c r="B683" i="29" s="1"/>
  <c r="A683" i="29" s="1"/>
  <c r="AB2149" i="29"/>
  <c r="B2149" i="29" s="1"/>
  <c r="A2149" i="29" s="1"/>
  <c r="AB1694" i="29"/>
  <c r="B1694" i="29" s="1"/>
  <c r="A1694" i="29" s="1"/>
  <c r="AB2968" i="29"/>
  <c r="B2968" i="29" s="1"/>
  <c r="A2968" i="29" s="1"/>
  <c r="AB389" i="29"/>
  <c r="B389" i="29" s="1"/>
  <c r="A389" i="29" s="1"/>
  <c r="AB3048" i="29"/>
  <c r="B3048" i="29" s="1"/>
  <c r="A3048" i="29" s="1"/>
  <c r="AB1843" i="29"/>
  <c r="B1843" i="29" s="1"/>
  <c r="A1843" i="29" s="1"/>
  <c r="AB1362" i="29"/>
  <c r="B1362" i="29" s="1"/>
  <c r="A1362" i="29" s="1"/>
  <c r="AB1713" i="29"/>
  <c r="B1713" i="29" s="1"/>
  <c r="A1713" i="29" s="1"/>
  <c r="AB28" i="29"/>
  <c r="B28" i="29" s="1"/>
  <c r="A28" i="29" s="1"/>
  <c r="AB1404" i="29"/>
  <c r="B1404" i="29" s="1"/>
  <c r="A1404" i="29" s="1"/>
  <c r="AB1081" i="29"/>
  <c r="B1081" i="29" s="1"/>
  <c r="A1081" i="29" s="1"/>
  <c r="AB1815" i="29"/>
  <c r="B1815" i="29" s="1"/>
  <c r="A1815" i="29" s="1"/>
  <c r="AB187" i="29"/>
  <c r="B187" i="29" s="1"/>
  <c r="A187" i="29" s="1"/>
  <c r="AB916" i="29"/>
  <c r="B916" i="29" s="1"/>
  <c r="A916" i="29" s="1"/>
  <c r="AB1090" i="29"/>
  <c r="B1090" i="29" s="1"/>
  <c r="A1090" i="29" s="1"/>
  <c r="AB138" i="29"/>
  <c r="B138" i="29" s="1"/>
  <c r="A138" i="29" s="1"/>
  <c r="AB2516" i="29"/>
  <c r="B2516" i="29" s="1"/>
  <c r="A2516" i="29" s="1"/>
  <c r="AB3133" i="29"/>
  <c r="B3133" i="29" s="1"/>
  <c r="A3133" i="29" s="1"/>
  <c r="AB1563" i="29"/>
  <c r="B1563" i="29" s="1"/>
  <c r="A1563" i="29" s="1"/>
  <c r="AB3346" i="29"/>
  <c r="B3346" i="29" s="1"/>
  <c r="A3346" i="29" s="1"/>
  <c r="AB2708" i="29"/>
  <c r="B2708" i="29" s="1"/>
  <c r="A2708" i="29" s="1"/>
  <c r="AB2780" i="29"/>
  <c r="B2780" i="29" s="1"/>
  <c r="A2780" i="29" s="1"/>
  <c r="AB2943" i="29"/>
  <c r="B2943" i="29" s="1"/>
  <c r="A2943" i="29" s="1"/>
  <c r="AB141" i="29"/>
  <c r="B141" i="29" s="1"/>
  <c r="A141" i="29" s="1"/>
  <c r="AB909" i="29"/>
  <c r="B909" i="29" s="1"/>
  <c r="A909" i="29" s="1"/>
  <c r="AB3349" i="29"/>
  <c r="B3349" i="29" s="1"/>
  <c r="A3349" i="29" s="1"/>
  <c r="AB2762" i="29"/>
  <c r="B2762" i="29" s="1"/>
  <c r="A2762" i="29" s="1"/>
  <c r="AB3190" i="29"/>
  <c r="B3190" i="29" s="1"/>
  <c r="A3190" i="29" s="1"/>
  <c r="AB644" i="29"/>
  <c r="B644" i="29" s="1"/>
  <c r="A644" i="29" s="1"/>
  <c r="AB2091" i="29"/>
  <c r="B2091" i="29" s="1"/>
  <c r="A2091" i="29" s="1"/>
  <c r="AB2482" i="29"/>
  <c r="B2482" i="29" s="1"/>
  <c r="A2482" i="29" s="1"/>
  <c r="AB205" i="29"/>
  <c r="B205" i="29" s="1"/>
  <c r="A205" i="29" s="1"/>
  <c r="AB1285" i="29"/>
  <c r="B1285" i="29" s="1"/>
  <c r="A1285" i="29" s="1"/>
  <c r="AB143" i="29"/>
  <c r="B143" i="29" s="1"/>
  <c r="A143" i="29" s="1"/>
  <c r="AB3067" i="29"/>
  <c r="B3067" i="29" s="1"/>
  <c r="A3067" i="29" s="1"/>
  <c r="AB511" i="29"/>
  <c r="B511" i="29" s="1"/>
  <c r="A511" i="29" s="1"/>
  <c r="AB517" i="29"/>
  <c r="B517" i="29" s="1"/>
  <c r="A517" i="29" s="1"/>
  <c r="AB2837" i="29"/>
  <c r="B2837" i="29" s="1"/>
  <c r="A2837" i="29" s="1"/>
  <c r="AB2315" i="29"/>
  <c r="B2315" i="29" s="1"/>
  <c r="A2315" i="29" s="1"/>
  <c r="AB282" i="29"/>
  <c r="B282" i="29" s="1"/>
  <c r="A282" i="29" s="1"/>
  <c r="AB2461" i="29"/>
  <c r="B2461" i="29" s="1"/>
  <c r="A2461" i="29" s="1"/>
  <c r="AB3099" i="29"/>
  <c r="B3099" i="29" s="1"/>
  <c r="A3099" i="29" s="1"/>
  <c r="AB3043" i="29"/>
  <c r="B3043" i="29" s="1"/>
  <c r="A3043" i="29" s="1"/>
  <c r="AB1721" i="29"/>
  <c r="B1721" i="29" s="1"/>
  <c r="A1721" i="29" s="1"/>
  <c r="AB375" i="29"/>
  <c r="B375" i="29" s="1"/>
  <c r="A375" i="29" s="1"/>
  <c r="AB2271" i="29"/>
  <c r="B2271" i="29" s="1"/>
  <c r="A2271" i="29" s="1"/>
  <c r="AB248" i="29"/>
  <c r="B248" i="29" s="1"/>
  <c r="A248" i="29" s="1"/>
  <c r="AB3284" i="29"/>
  <c r="B3284" i="29" s="1"/>
  <c r="A3284" i="29" s="1"/>
  <c r="AB328" i="29"/>
  <c r="B328" i="29" s="1"/>
  <c r="A328" i="29" s="1"/>
  <c r="AB2143" i="29"/>
  <c r="B2143" i="29" s="1"/>
  <c r="A2143" i="29" s="1"/>
  <c r="AB3468" i="29"/>
  <c r="B3468" i="29" s="1"/>
  <c r="A3468" i="29" s="1"/>
  <c r="AB2635" i="29"/>
  <c r="B2635" i="29" s="1"/>
  <c r="A2635" i="29" s="1"/>
  <c r="AB1403" i="29"/>
  <c r="B1403" i="29" s="1"/>
  <c r="A1403" i="29" s="1"/>
  <c r="AB2373" i="29"/>
  <c r="B2373" i="29" s="1"/>
  <c r="A2373" i="29" s="1"/>
  <c r="AB1650" i="29"/>
  <c r="B1650" i="29" s="1"/>
  <c r="A1650" i="29" s="1"/>
  <c r="AB1448" i="29"/>
  <c r="B1448" i="29" s="1"/>
  <c r="A1448" i="29" s="1"/>
  <c r="AB3329" i="29"/>
  <c r="B3329" i="29" s="1"/>
  <c r="A3329" i="29" s="1"/>
  <c r="AB454" i="29"/>
  <c r="B454" i="29" s="1"/>
  <c r="A454" i="29" s="1"/>
  <c r="AB2675" i="29"/>
  <c r="B2675" i="29" s="1"/>
  <c r="A2675" i="29" s="1"/>
  <c r="AB500" i="29"/>
  <c r="B500" i="29" s="1"/>
  <c r="A500" i="29" s="1"/>
  <c r="AB898" i="29"/>
  <c r="B898" i="29" s="1"/>
  <c r="A898" i="29" s="1"/>
  <c r="AB3451" i="29"/>
  <c r="B3451" i="29" s="1"/>
  <c r="A3451" i="29" s="1"/>
  <c r="AB1956" i="29"/>
  <c r="B1956" i="29" s="1"/>
  <c r="A1956" i="29" s="1"/>
  <c r="AB59" i="29"/>
  <c r="B59" i="29" s="1"/>
  <c r="A59" i="29" s="1"/>
  <c r="AB2061" i="29"/>
  <c r="B2061" i="29" s="1"/>
  <c r="A2061" i="29" s="1"/>
  <c r="AB1646" i="29"/>
  <c r="B1646" i="29" s="1"/>
  <c r="A1646" i="29" s="1"/>
  <c r="AB1953" i="29"/>
  <c r="B1953" i="29" s="1"/>
  <c r="A1953" i="29" s="1"/>
  <c r="AB719" i="29"/>
  <c r="B719" i="29" s="1"/>
  <c r="A719" i="29" s="1"/>
  <c r="AB2656" i="29"/>
  <c r="B2656" i="29" s="1"/>
  <c r="A2656" i="29" s="1"/>
  <c r="AB2632" i="29"/>
  <c r="B2632" i="29" s="1"/>
  <c r="A2632" i="29" s="1"/>
  <c r="AB883" i="29"/>
  <c r="B883" i="29" s="1"/>
  <c r="A883" i="29" s="1"/>
  <c r="AB841" i="29"/>
  <c r="B841" i="29" s="1"/>
  <c r="A841" i="29" s="1"/>
  <c r="AB1374" i="29"/>
  <c r="B1374" i="29" s="1"/>
  <c r="A1374" i="29" s="1"/>
  <c r="AB236" i="29"/>
  <c r="B236" i="29" s="1"/>
  <c r="A236" i="29" s="1"/>
  <c r="AB501" i="29"/>
  <c r="B501" i="29" s="1"/>
  <c r="A501" i="29" s="1"/>
  <c r="AB411" i="29"/>
  <c r="B411" i="29" s="1"/>
  <c r="A411" i="29" s="1"/>
  <c r="AB3367" i="29"/>
  <c r="B3367" i="29" s="1"/>
  <c r="A3367" i="29" s="1"/>
  <c r="AB521" i="29"/>
  <c r="B521" i="29" s="1"/>
  <c r="A521" i="29" s="1"/>
  <c r="AB1726" i="29"/>
  <c r="B1726" i="29" s="1"/>
  <c r="A1726" i="29" s="1"/>
  <c r="AB1352" i="29"/>
  <c r="B1352" i="29" s="1"/>
  <c r="A1352" i="29" s="1"/>
  <c r="AB3402" i="29"/>
  <c r="B3402" i="29" s="1"/>
  <c r="A3402" i="29" s="1"/>
  <c r="AB1272" i="29"/>
  <c r="B1272" i="29" s="1"/>
  <c r="A1272" i="29" s="1"/>
  <c r="AB3393" i="29"/>
  <c r="B3393" i="29" s="1"/>
  <c r="A3393" i="29" s="1"/>
  <c r="AB473" i="29"/>
  <c r="B473" i="29" s="1"/>
  <c r="A473" i="29" s="1"/>
  <c r="AB2285" i="29"/>
  <c r="B2285" i="29" s="1"/>
  <c r="A2285" i="29" s="1"/>
  <c r="AB2174" i="29"/>
  <c r="B2174" i="29" s="1"/>
  <c r="A2174" i="29" s="1"/>
  <c r="AB2644" i="29"/>
  <c r="B2644" i="29" s="1"/>
  <c r="A2644" i="29" s="1"/>
  <c r="AB152" i="29"/>
  <c r="B152" i="29" s="1"/>
  <c r="A152" i="29" s="1"/>
  <c r="AB3076" i="29"/>
  <c r="B3076" i="29" s="1"/>
  <c r="A3076" i="29" s="1"/>
  <c r="AB2033" i="29"/>
  <c r="B2033" i="29" s="1"/>
  <c r="A2033" i="29" s="1"/>
  <c r="AB1569" i="29"/>
  <c r="B1569" i="29" s="1"/>
  <c r="A1569" i="29" s="1"/>
  <c r="AB2933" i="29"/>
  <c r="B2933" i="29" s="1"/>
  <c r="A2933" i="29" s="1"/>
  <c r="AB2120" i="29"/>
  <c r="B2120" i="29" s="1"/>
  <c r="A2120" i="29" s="1"/>
  <c r="AB1127" i="29"/>
  <c r="B1127" i="29" s="1"/>
  <c r="A1127" i="29" s="1"/>
  <c r="AB2586" i="29"/>
  <c r="B2586" i="29" s="1"/>
  <c r="A2586" i="29" s="1"/>
  <c r="AB97" i="29"/>
  <c r="B97" i="29" s="1"/>
  <c r="A97" i="29" s="1"/>
  <c r="AB2184" i="29"/>
  <c r="B2184" i="29" s="1"/>
  <c r="A2184" i="29" s="1"/>
  <c r="AB2366" i="29"/>
  <c r="B2366" i="29" s="1"/>
  <c r="A2366" i="29" s="1"/>
  <c r="AB2348" i="29"/>
  <c r="B2348" i="29" s="1"/>
  <c r="A2348" i="29" s="1"/>
  <c r="AB2515" i="29"/>
  <c r="B2515" i="29" s="1"/>
  <c r="A2515" i="29" s="1"/>
  <c r="AB134" i="29"/>
  <c r="B134" i="29" s="1"/>
  <c r="A134" i="29" s="1"/>
  <c r="AB3415" i="29"/>
  <c r="B3415" i="29" s="1"/>
  <c r="A3415" i="29" s="1"/>
  <c r="AB586" i="29"/>
  <c r="B586" i="29" s="1"/>
  <c r="A586" i="29" s="1"/>
  <c r="AB3105" i="29"/>
  <c r="B3105" i="29" s="1"/>
  <c r="A3105" i="29" s="1"/>
  <c r="AB2003" i="29"/>
  <c r="B2003" i="29" s="1"/>
  <c r="A2003" i="29" s="1"/>
  <c r="AB2105" i="29"/>
  <c r="B2105" i="29" s="1"/>
  <c r="A2105" i="29" s="1"/>
  <c r="AB2074" i="29"/>
  <c r="B2074" i="29" s="1"/>
  <c r="A2074" i="29" s="1"/>
  <c r="AB2638" i="29"/>
  <c r="B2638" i="29" s="1"/>
  <c r="A2638" i="29" s="1"/>
  <c r="AB2534" i="29"/>
  <c r="B2534" i="29" s="1"/>
  <c r="A2534" i="29" s="1"/>
  <c r="AB1471" i="29"/>
  <c r="B1471" i="29" s="1"/>
  <c r="A1471" i="29" s="1"/>
  <c r="AB2034" i="29"/>
  <c r="B2034" i="29" s="1"/>
  <c r="A2034" i="29" s="1"/>
  <c r="AB2736" i="29"/>
  <c r="B2736" i="29" s="1"/>
  <c r="A2736" i="29" s="1"/>
  <c r="AB354" i="29"/>
  <c r="B354" i="29" s="1"/>
  <c r="A354" i="29" s="1"/>
  <c r="AB1847" i="29"/>
  <c r="B1847" i="29" s="1"/>
  <c r="A1847" i="29" s="1"/>
  <c r="AB2224" i="29"/>
  <c r="B2224" i="29" s="1"/>
  <c r="A2224" i="29" s="1"/>
  <c r="AB2920" i="29"/>
  <c r="B2920" i="29" s="1"/>
  <c r="A2920" i="29" s="1"/>
  <c r="AB1385" i="29"/>
  <c r="B1385" i="29" s="1"/>
  <c r="A1385" i="29" s="1"/>
  <c r="AB2627" i="29"/>
  <c r="B2627" i="29" s="1"/>
  <c r="A2627" i="29" s="1"/>
  <c r="AB1349" i="29"/>
  <c r="B1349" i="29" s="1"/>
  <c r="A1349" i="29" s="1"/>
  <c r="AB103" i="29"/>
  <c r="B103" i="29" s="1"/>
  <c r="A103" i="29" s="1"/>
  <c r="AB836" i="29"/>
  <c r="B836" i="29" s="1"/>
  <c r="A836" i="29" s="1"/>
  <c r="AB718" i="29"/>
  <c r="B718" i="29" s="1"/>
  <c r="A718" i="29" s="1"/>
  <c r="AB2758" i="29"/>
  <c r="B2758" i="29" s="1"/>
  <c r="A2758" i="29" s="1"/>
  <c r="AB2361" i="29"/>
  <c r="B2361" i="29" s="1"/>
  <c r="A2361" i="29" s="1"/>
  <c r="AB816" i="29"/>
  <c r="B816" i="29" s="1"/>
  <c r="A816" i="29" s="1"/>
  <c r="AB1321" i="29"/>
  <c r="B1321" i="29" s="1"/>
  <c r="A1321" i="29" s="1"/>
  <c r="AB1087" i="29"/>
  <c r="B1087" i="29" s="1"/>
  <c r="A1087" i="29" s="1"/>
  <c r="AB2756" i="29"/>
  <c r="B2756" i="29" s="1"/>
  <c r="A2756" i="29" s="1"/>
  <c r="AB335" i="29"/>
  <c r="B335" i="29" s="1"/>
  <c r="A335" i="29" s="1"/>
  <c r="AB381" i="29"/>
  <c r="B381" i="29" s="1"/>
  <c r="A381" i="29" s="1"/>
  <c r="AB1112" i="29"/>
  <c r="B1112" i="29" s="1"/>
  <c r="A1112" i="29" s="1"/>
  <c r="AB1460" i="29"/>
  <c r="B1460" i="29" s="1"/>
  <c r="A1460" i="29" s="1"/>
  <c r="AB2008" i="29"/>
  <c r="B2008" i="29" s="1"/>
  <c r="A2008" i="29" s="1"/>
  <c r="AB601" i="29"/>
  <c r="B601" i="29" s="1"/>
  <c r="A601" i="29" s="1"/>
  <c r="AB3002" i="29"/>
  <c r="B3002" i="29" s="1"/>
  <c r="A3002" i="29" s="1"/>
  <c r="AB2520" i="29"/>
  <c r="B2520" i="29" s="1"/>
  <c r="A2520" i="29" s="1"/>
  <c r="AB2240" i="29"/>
  <c r="B2240" i="29" s="1"/>
  <c r="A2240" i="29" s="1"/>
  <c r="AB2680" i="29"/>
  <c r="B2680" i="29" s="1"/>
  <c r="A2680" i="29" s="1"/>
  <c r="AB1732" i="29"/>
  <c r="B1732" i="29" s="1"/>
  <c r="A1732" i="29" s="1"/>
  <c r="AB584" i="29"/>
  <c r="B584" i="29" s="1"/>
  <c r="A584" i="29" s="1"/>
  <c r="AB3426" i="29"/>
  <c r="B3426" i="29" s="1"/>
  <c r="A3426" i="29" s="1"/>
  <c r="AB2188" i="29"/>
  <c r="B2188" i="29" s="1"/>
  <c r="A2188" i="29" s="1"/>
  <c r="AB295" i="29"/>
  <c r="B295" i="29" s="1"/>
  <c r="A295" i="29" s="1"/>
  <c r="AB1229" i="29"/>
  <c r="B1229" i="29" s="1"/>
  <c r="A1229" i="29" s="1"/>
  <c r="AB1172" i="29"/>
  <c r="B1172" i="29" s="1"/>
  <c r="A1172" i="29" s="1"/>
  <c r="AB960" i="29"/>
  <c r="B960" i="29" s="1"/>
  <c r="A960" i="29" s="1"/>
  <c r="AB529" i="29"/>
  <c r="B529" i="29" s="1"/>
  <c r="A529" i="29" s="1"/>
  <c r="AB3050" i="29"/>
  <c r="B3050" i="29" s="1"/>
  <c r="A3050" i="29" s="1"/>
  <c r="AB590" i="29"/>
  <c r="B590" i="29" s="1"/>
  <c r="A590" i="29" s="1"/>
  <c r="AB246" i="29"/>
  <c r="B246" i="29" s="1"/>
  <c r="A246" i="29" s="1"/>
  <c r="AB156" i="29"/>
  <c r="B156" i="29" s="1"/>
  <c r="A156" i="29" s="1"/>
  <c r="AB362" i="29"/>
  <c r="B362" i="29" s="1"/>
  <c r="A362" i="29" s="1"/>
  <c r="AB366" i="29"/>
  <c r="B366" i="29" s="1"/>
  <c r="A366" i="29" s="1"/>
  <c r="AB1513" i="29"/>
  <c r="B1513" i="29" s="1"/>
  <c r="A1513" i="29" s="1"/>
  <c r="AB3101" i="29"/>
  <c r="B3101" i="29" s="1"/>
  <c r="A3101" i="29" s="1"/>
  <c r="AB987" i="29"/>
  <c r="B987" i="29" s="1"/>
  <c r="A987" i="29" s="1"/>
  <c r="AB2808" i="29"/>
  <c r="B2808" i="29" s="1"/>
  <c r="A2808" i="29" s="1"/>
  <c r="AB1044" i="29"/>
  <c r="B1044" i="29" s="1"/>
  <c r="A1044" i="29" s="1"/>
  <c r="AB3003" i="29"/>
  <c r="B3003" i="29" s="1"/>
  <c r="A3003" i="29" s="1"/>
  <c r="AB1710" i="29"/>
  <c r="B1710" i="29" s="1"/>
  <c r="A1710" i="29" s="1"/>
  <c r="AB3498" i="29"/>
  <c r="B3498" i="29" s="1"/>
  <c r="A3498" i="29" s="1"/>
  <c r="AB3276" i="29"/>
  <c r="B3276" i="29" s="1"/>
  <c r="A3276" i="29" s="1"/>
  <c r="AB503" i="29"/>
  <c r="B503" i="29" s="1"/>
  <c r="A503" i="29" s="1"/>
  <c r="AB1250" i="29"/>
  <c r="B1250" i="29" s="1"/>
  <c r="A1250" i="29" s="1"/>
  <c r="AB2755" i="29"/>
  <c r="B2755" i="29" s="1"/>
  <c r="A2755" i="29" s="1"/>
  <c r="AB1005" i="29"/>
  <c r="B1005" i="29" s="1"/>
  <c r="A1005" i="29" s="1"/>
  <c r="AB1021" i="29"/>
  <c r="B1021" i="29" s="1"/>
  <c r="A1021" i="29" s="1"/>
  <c r="AB1486" i="29"/>
  <c r="B1486" i="29" s="1"/>
  <c r="A1486" i="29" s="1"/>
  <c r="AB1447" i="29"/>
  <c r="B1447" i="29" s="1"/>
  <c r="A1447" i="29" s="1"/>
  <c r="AB2939" i="29"/>
  <c r="B2939" i="29" s="1"/>
  <c r="A2939" i="29" s="1"/>
  <c r="AB3155" i="29"/>
  <c r="B3155" i="29" s="1"/>
  <c r="A3155" i="29" s="1"/>
  <c r="AB1760" i="29"/>
  <c r="B1760" i="29" s="1"/>
  <c r="A1760" i="29" s="1"/>
  <c r="AB2360" i="29"/>
  <c r="B2360" i="29" s="1"/>
  <c r="A2360" i="29" s="1"/>
  <c r="AB2874" i="29"/>
  <c r="B2874" i="29" s="1"/>
  <c r="A2874" i="29" s="1"/>
  <c r="AB1863" i="29"/>
  <c r="B1863" i="29" s="1"/>
  <c r="A1863" i="29" s="1"/>
  <c r="AB432" i="29"/>
  <c r="B432" i="29" s="1"/>
  <c r="A432" i="29" s="1"/>
  <c r="AB449" i="29"/>
  <c r="B449" i="29" s="1"/>
  <c r="A449" i="29" s="1"/>
  <c r="AB283" i="29"/>
  <c r="B283" i="29" s="1"/>
  <c r="A283" i="29" s="1"/>
  <c r="AB657" i="29"/>
  <c r="B657" i="29" s="1"/>
  <c r="A657" i="29" s="1"/>
  <c r="AB3087" i="29"/>
  <c r="B3087" i="29" s="1"/>
  <c r="A3087" i="29" s="1"/>
  <c r="AB2318" i="29"/>
  <c r="B2318" i="29" s="1"/>
  <c r="A2318" i="29" s="1"/>
  <c r="AB3026" i="29"/>
  <c r="B3026" i="29" s="1"/>
  <c r="A3026" i="29" s="1"/>
  <c r="AB919" i="29"/>
  <c r="B919" i="29" s="1"/>
  <c r="A919" i="29" s="1"/>
  <c r="AB2139" i="29"/>
  <c r="B2139" i="29" s="1"/>
  <c r="A2139" i="29" s="1"/>
  <c r="AB2072" i="29"/>
  <c r="B2072" i="29" s="1"/>
  <c r="A2072" i="29" s="1"/>
  <c r="AB900" i="29"/>
  <c r="B900" i="29" s="1"/>
  <c r="A900" i="29" s="1"/>
  <c r="AB1474" i="29"/>
  <c r="B1474" i="29" s="1"/>
  <c r="A1474" i="29" s="1"/>
  <c r="AB320" i="29"/>
  <c r="B320" i="29" s="1"/>
  <c r="A320" i="29" s="1"/>
  <c r="AB2052" i="29"/>
  <c r="B2052" i="29" s="1"/>
  <c r="A2052" i="29" s="1"/>
  <c r="AB1289" i="29"/>
  <c r="B1289" i="29" s="1"/>
  <c r="A1289" i="29" s="1"/>
  <c r="AB659" i="29"/>
  <c r="B659" i="29" s="1"/>
  <c r="A659" i="29" s="1"/>
  <c r="AB1810" i="29"/>
  <c r="B1810" i="29" s="1"/>
  <c r="A1810" i="29" s="1"/>
  <c r="AB3219" i="29"/>
  <c r="B3219" i="29" s="1"/>
  <c r="A3219" i="29" s="1"/>
  <c r="AB3158" i="29"/>
  <c r="B3158" i="29" s="1"/>
  <c r="A3158" i="29" s="1"/>
  <c r="AB876" i="29"/>
  <c r="B876" i="29" s="1"/>
  <c r="A876" i="29" s="1"/>
  <c r="AB1295" i="29"/>
  <c r="B1295" i="29" s="1"/>
  <c r="A1295" i="29" s="1"/>
  <c r="AB1991" i="29"/>
  <c r="B1991" i="29" s="1"/>
  <c r="A1991" i="29" s="1"/>
  <c r="AB1094" i="29"/>
  <c r="B1094" i="29" s="1"/>
  <c r="A1094" i="29" s="1"/>
  <c r="AB1466" i="29"/>
  <c r="B1466" i="29" s="1"/>
  <c r="A1466" i="29" s="1"/>
  <c r="AB2542" i="29"/>
  <c r="B2542" i="29" s="1"/>
  <c r="A2542" i="29" s="1"/>
  <c r="AB2617" i="29"/>
  <c r="B2617" i="29" s="1"/>
  <c r="A2617" i="29" s="1"/>
  <c r="AB368" i="29"/>
  <c r="B368" i="29" s="1"/>
  <c r="A368" i="29" s="1"/>
  <c r="AB1023" i="29"/>
  <c r="B1023" i="29" s="1"/>
  <c r="A1023" i="29" s="1"/>
  <c r="AB2440" i="29"/>
  <c r="B2440" i="29" s="1"/>
  <c r="A2440" i="29" s="1"/>
  <c r="AB3279" i="29"/>
  <c r="B3279" i="29" s="1"/>
  <c r="A3279" i="29" s="1"/>
  <c r="AB1052" i="29"/>
  <c r="B1052" i="29" s="1"/>
  <c r="A1052" i="29" s="1"/>
  <c r="AB1957" i="29"/>
  <c r="B1957" i="29" s="1"/>
  <c r="A1957" i="29" s="1"/>
  <c r="AB1905" i="29"/>
  <c r="B1905" i="29" s="1"/>
  <c r="A1905" i="29" s="1"/>
  <c r="AB166" i="29"/>
  <c r="B166" i="29" s="1"/>
  <c r="A166" i="29" s="1"/>
  <c r="AB2095" i="29"/>
  <c r="B2095" i="29" s="1"/>
  <c r="A2095" i="29" s="1"/>
  <c r="AB1696" i="29"/>
  <c r="B1696" i="29" s="1"/>
  <c r="A1696" i="29" s="1"/>
  <c r="AB2087" i="29"/>
  <c r="B2087" i="29" s="1"/>
  <c r="A2087" i="29" s="1"/>
  <c r="AB3449" i="29"/>
  <c r="B3449" i="29" s="1"/>
  <c r="A3449" i="29" s="1"/>
  <c r="AB2706" i="29"/>
  <c r="B2706" i="29" s="1"/>
  <c r="A2706" i="29" s="1"/>
  <c r="AB2902" i="29"/>
  <c r="B2902" i="29" s="1"/>
  <c r="A2902" i="29" s="1"/>
  <c r="AB1249" i="29"/>
  <c r="B1249" i="29" s="1"/>
  <c r="A1249" i="29" s="1"/>
  <c r="AB3229" i="29"/>
  <c r="B3229" i="29" s="1"/>
  <c r="A3229" i="29" s="1"/>
  <c r="AB1881" i="29"/>
  <c r="B1881" i="29" s="1"/>
  <c r="A1881" i="29" s="1"/>
  <c r="AB2818" i="29"/>
  <c r="B2818" i="29" s="1"/>
  <c r="A2818" i="29" s="1"/>
  <c r="AB2982" i="29"/>
  <c r="B2982" i="29" s="1"/>
  <c r="A2982" i="29" s="1"/>
  <c r="AB1910" i="29"/>
  <c r="B1910" i="29" s="1"/>
  <c r="A1910" i="29" s="1"/>
  <c r="AB1574" i="29"/>
  <c r="B1574" i="29" s="1"/>
  <c r="A1574" i="29" s="1"/>
  <c r="AB1194" i="29"/>
  <c r="B1194" i="29" s="1"/>
  <c r="A1194" i="29" s="1"/>
  <c r="AB896" i="29"/>
  <c r="B896" i="29" s="1"/>
  <c r="A896" i="29" s="1"/>
  <c r="AB1743" i="29"/>
  <c r="B1743" i="29" s="1"/>
  <c r="A1743" i="29" s="1"/>
  <c r="AB2372" i="29"/>
  <c r="B2372" i="29" s="1"/>
  <c r="A2372" i="29" s="1"/>
  <c r="AB681" i="29"/>
  <c r="B681" i="29" s="1"/>
  <c r="A681" i="29" s="1"/>
  <c r="AB1608" i="29"/>
  <c r="B1608" i="29" s="1"/>
  <c r="A1608" i="29" s="1"/>
  <c r="AB2880" i="29"/>
  <c r="B2880" i="29" s="1"/>
  <c r="A2880" i="29" s="1"/>
  <c r="AB72" i="29"/>
  <c r="B72" i="29" s="1"/>
  <c r="A72" i="29" s="1"/>
  <c r="AB1975" i="29"/>
  <c r="B1975" i="29" s="1"/>
  <c r="A1975" i="29" s="1"/>
  <c r="AB2181" i="29"/>
  <c r="B2181" i="29" s="1"/>
  <c r="A2181" i="29" s="1"/>
  <c r="AB1132" i="29"/>
  <c r="B1132" i="29" s="1"/>
  <c r="A1132" i="29" s="1"/>
  <c r="AB2564" i="29"/>
  <c r="B2564" i="29" s="1"/>
  <c r="A2564" i="29" s="1"/>
  <c r="AB404" i="29"/>
  <c r="B404" i="29" s="1"/>
  <c r="A404" i="29" s="1"/>
  <c r="AB418" i="29"/>
  <c r="B418" i="29" s="1"/>
  <c r="A418" i="29" s="1"/>
  <c r="AB1692" i="29"/>
  <c r="B1692" i="29" s="1"/>
  <c r="A1692" i="29" s="1"/>
  <c r="AB2125" i="29"/>
  <c r="B2125" i="29" s="1"/>
  <c r="A2125" i="29" s="1"/>
  <c r="AB1658" i="29"/>
  <c r="B1658" i="29" s="1"/>
  <c r="A1658" i="29" s="1"/>
  <c r="AB1359" i="29"/>
  <c r="B1359" i="29" s="1"/>
  <c r="A1359" i="29" s="1"/>
  <c r="AB1363" i="29"/>
  <c r="B1363" i="29" s="1"/>
  <c r="A1363" i="29" s="1"/>
  <c r="AB772" i="29"/>
  <c r="B772" i="29" s="1"/>
  <c r="A772" i="29" s="1"/>
  <c r="AB2840" i="29"/>
  <c r="B2840" i="29" s="1"/>
  <c r="A2840" i="29" s="1"/>
  <c r="AB438" i="29"/>
  <c r="B438" i="29" s="1"/>
  <c r="A438" i="29" s="1"/>
  <c r="AB3319" i="29"/>
  <c r="B3319" i="29" s="1"/>
  <c r="A3319" i="29" s="1"/>
  <c r="AB557" i="29"/>
  <c r="B557" i="29" s="1"/>
  <c r="A557" i="29" s="1"/>
  <c r="AB3263" i="29"/>
  <c r="B3263" i="29" s="1"/>
  <c r="A3263" i="29" s="1"/>
  <c r="AB3196" i="29"/>
  <c r="B3196" i="29" s="1"/>
  <c r="A3196" i="29" s="1"/>
  <c r="AB2116" i="29"/>
  <c r="B2116" i="29" s="1"/>
  <c r="A2116" i="29" s="1"/>
  <c r="AB275" i="29"/>
  <c r="B275" i="29" s="1"/>
  <c r="A275" i="29" s="1"/>
  <c r="AB2983" i="29"/>
  <c r="B2983" i="29" s="1"/>
  <c r="A2983" i="29" s="1"/>
  <c r="AB1821" i="29"/>
  <c r="B1821" i="29" s="1"/>
  <c r="A1821" i="29" s="1"/>
  <c r="AB809" i="29"/>
  <c r="B809" i="29" s="1"/>
  <c r="A809" i="29" s="1"/>
  <c r="AB2974" i="29"/>
  <c r="B2974" i="29" s="1"/>
  <c r="A2974" i="29" s="1"/>
  <c r="AB2761" i="29"/>
  <c r="B2761" i="29" s="1"/>
  <c r="A2761" i="29" s="1"/>
  <c r="AB480" i="29"/>
  <c r="B480" i="29" s="1"/>
  <c r="A480" i="29" s="1"/>
  <c r="AB1794" i="29"/>
  <c r="B1794" i="29" s="1"/>
  <c r="A1794" i="29" s="1"/>
  <c r="AB1983" i="29"/>
  <c r="B1983" i="29" s="1"/>
  <c r="A1983" i="29" s="1"/>
  <c r="AB157" i="29"/>
  <c r="B157" i="29" s="1"/>
  <c r="A157" i="29" s="1"/>
  <c r="AB3250" i="29"/>
  <c r="B3250" i="29" s="1"/>
  <c r="A3250" i="29" s="1"/>
  <c r="AB1787" i="29"/>
  <c r="B1787" i="29" s="1"/>
  <c r="A1787" i="29" s="1"/>
  <c r="AB2351" i="29"/>
  <c r="B2351" i="29" s="1"/>
  <c r="A2351" i="29" s="1"/>
  <c r="AB71" i="29"/>
  <c r="B71" i="29" s="1"/>
  <c r="A71" i="29" s="1"/>
  <c r="AB407" i="29"/>
  <c r="B407" i="29" s="1"/>
  <c r="A407" i="29" s="1"/>
  <c r="AB3131" i="29"/>
  <c r="B3131" i="29" s="1"/>
  <c r="A3131" i="29" s="1"/>
  <c r="AB2487" i="29"/>
  <c r="B2487" i="29" s="1"/>
  <c r="A2487" i="29" s="1"/>
  <c r="AB1896" i="29"/>
  <c r="B1896" i="29" s="1"/>
  <c r="A1896" i="29" s="1"/>
  <c r="AB278" i="29"/>
  <c r="B278" i="29" s="1"/>
  <c r="A278" i="29" s="1"/>
  <c r="AB1169" i="29"/>
  <c r="B1169" i="29" s="1"/>
  <c r="A1169" i="29" s="1"/>
  <c r="AB1097" i="29"/>
  <c r="B1097" i="29" s="1"/>
  <c r="A1097" i="29" s="1"/>
  <c r="AB952" i="29"/>
  <c r="B952" i="29" s="1"/>
  <c r="A952" i="29" s="1"/>
  <c r="AB2809" i="29"/>
  <c r="B2809" i="29" s="1"/>
  <c r="A2809" i="29" s="1"/>
  <c r="AB1454" i="29"/>
  <c r="B1454" i="29" s="1"/>
  <c r="A1454" i="29" s="1"/>
  <c r="AB310" i="29"/>
  <c r="B310" i="29" s="1"/>
  <c r="A310" i="29" s="1"/>
  <c r="AB2006" i="29"/>
  <c r="B2006" i="29" s="1"/>
  <c r="A2006" i="29" s="1"/>
  <c r="AB1345" i="29"/>
  <c r="B1345" i="29" s="1"/>
  <c r="A1345" i="29" s="1"/>
  <c r="AB2257" i="29"/>
  <c r="B2257" i="29" s="1"/>
  <c r="A2257" i="29" s="1"/>
  <c r="AB3123" i="29"/>
  <c r="B3123" i="29" s="1"/>
  <c r="A3123" i="29" s="1"/>
  <c r="AB2383" i="29"/>
  <c r="B2383" i="29" s="1"/>
  <c r="A2383" i="29" s="1"/>
  <c r="AB2671" i="29"/>
  <c r="B2671" i="29" s="1"/>
  <c r="A2671" i="29" s="1"/>
  <c r="AB2245" i="29"/>
  <c r="B2245" i="29" s="1"/>
  <c r="A2245" i="29" s="1"/>
  <c r="AB887" i="29"/>
  <c r="B887" i="29" s="1"/>
  <c r="A887" i="29" s="1"/>
  <c r="AB953" i="29"/>
  <c r="B953" i="29" s="1"/>
  <c r="A953" i="29" s="1"/>
  <c r="AB1708" i="29"/>
  <c r="B1708" i="29" s="1"/>
  <c r="A1708" i="29" s="1"/>
  <c r="AB396" i="29"/>
  <c r="B396" i="29" s="1"/>
  <c r="A396" i="29" s="1"/>
  <c r="AB937" i="29"/>
  <c r="B937" i="29" s="1"/>
  <c r="A937" i="29" s="1"/>
  <c r="AB1468" i="29"/>
  <c r="B1468" i="29" s="1"/>
  <c r="A1468" i="29" s="1"/>
  <c r="AB2358" i="29"/>
  <c r="B2358" i="29" s="1"/>
  <c r="A2358" i="29" s="1"/>
  <c r="AB1870" i="29"/>
  <c r="B1870" i="29" s="1"/>
  <c r="A1870" i="29" s="1"/>
  <c r="AB2314" i="29"/>
  <c r="B2314" i="29" s="1"/>
  <c r="A2314" i="29" s="1"/>
  <c r="AB297" i="29"/>
  <c r="B297" i="29" s="1"/>
  <c r="A297" i="29" s="1"/>
  <c r="AB2402" i="29"/>
  <c r="B2402" i="29" s="1"/>
  <c r="A2402" i="29" s="1"/>
  <c r="AB459" i="29"/>
  <c r="B459" i="29" s="1"/>
  <c r="A459" i="29" s="1"/>
  <c r="AB2121" i="29"/>
  <c r="B2121" i="29" s="1"/>
  <c r="A2121" i="29" s="1"/>
  <c r="AB3357" i="29"/>
  <c r="B3357" i="29" s="1"/>
  <c r="A3357" i="29" s="1"/>
  <c r="AB169" i="29"/>
  <c r="B169" i="29" s="1"/>
  <c r="A169" i="29" s="1"/>
  <c r="AB2397" i="29"/>
  <c r="B2397" i="29" s="1"/>
  <c r="A2397" i="29" s="1"/>
  <c r="AB2941" i="29"/>
  <c r="B2941" i="29" s="1"/>
  <c r="A2941" i="29" s="1"/>
  <c r="AB793" i="29"/>
  <c r="B793" i="29" s="1"/>
  <c r="A793" i="29" s="1"/>
  <c r="AB2313" i="29"/>
  <c r="B2313" i="29" s="1"/>
  <c r="A2313" i="29" s="1"/>
  <c r="AB2999" i="29"/>
  <c r="B2999" i="29" s="1"/>
  <c r="A2999" i="29" s="1"/>
  <c r="AB2001" i="29"/>
  <c r="B2001" i="29" s="1"/>
  <c r="A2001" i="29" s="1"/>
  <c r="AB2854" i="29"/>
  <c r="B2854" i="29" s="1"/>
  <c r="A2854" i="29" s="1"/>
  <c r="AB1167" i="29"/>
  <c r="B1167" i="29" s="1"/>
  <c r="A1167" i="29" s="1"/>
  <c r="AB2952" i="29"/>
  <c r="B2952" i="29" s="1"/>
  <c r="A2952" i="29" s="1"/>
  <c r="AB2813" i="29"/>
  <c r="B2813" i="29" s="1"/>
  <c r="A2813" i="29" s="1"/>
  <c r="AB1485" i="29"/>
  <c r="B1485" i="29" s="1"/>
  <c r="A1485" i="29" s="1"/>
  <c r="AB2197" i="29"/>
  <c r="B2197" i="29" s="1"/>
  <c r="A2197" i="29" s="1"/>
  <c r="AB676" i="29"/>
  <c r="B676" i="29" s="1"/>
  <c r="A676" i="29" s="1"/>
  <c r="AB2297" i="29"/>
  <c r="B2297" i="29" s="1"/>
  <c r="A2297" i="29" s="1"/>
  <c r="AB2419" i="29"/>
  <c r="B2419" i="29" s="1"/>
  <c r="A2419" i="29" s="1"/>
  <c r="AB1493" i="29"/>
  <c r="B1493" i="29" s="1"/>
  <c r="A1493" i="29" s="1"/>
  <c r="AB2528" i="29"/>
  <c r="B2528" i="29" s="1"/>
  <c r="A2528" i="29" s="1"/>
  <c r="AB962" i="29"/>
  <c r="B962" i="29" s="1"/>
  <c r="A962" i="29" s="1"/>
  <c r="AB1405" i="29"/>
  <c r="B1405" i="29" s="1"/>
  <c r="A1405" i="29" s="1"/>
  <c r="AB1499" i="29"/>
  <c r="B1499" i="29" s="1"/>
  <c r="A1499" i="29" s="1"/>
  <c r="AB2086" i="29"/>
  <c r="B2086" i="29" s="1"/>
  <c r="A2086" i="29" s="1"/>
  <c r="AB1130" i="29"/>
  <c r="B1130" i="29" s="1"/>
  <c r="A1130" i="29" s="1"/>
  <c r="AB3334" i="29"/>
  <c r="B3334" i="29" s="1"/>
  <c r="A3334" i="29" s="1"/>
  <c r="AB3233" i="29"/>
  <c r="B3233" i="29" s="1"/>
  <c r="A3233" i="29" s="1"/>
  <c r="AB3410" i="29"/>
  <c r="B3410" i="29" s="1"/>
  <c r="A3410" i="29" s="1"/>
  <c r="AB653" i="29"/>
  <c r="B653" i="29" s="1"/>
  <c r="A653" i="29" s="1"/>
  <c r="AB1597" i="29"/>
  <c r="B1597" i="29" s="1"/>
  <c r="A1597" i="29" s="1"/>
  <c r="AB1217" i="29"/>
  <c r="B1217" i="29" s="1"/>
  <c r="A1217" i="29" s="1"/>
  <c r="AB2911" i="29"/>
  <c r="B2911" i="29" s="1"/>
  <c r="A2911" i="29" s="1"/>
  <c r="AB323" i="29"/>
  <c r="B323" i="29" s="1"/>
  <c r="A323" i="29" s="1"/>
  <c r="AB3470" i="29"/>
  <c r="B3470" i="29" s="1"/>
  <c r="A3470" i="29" s="1"/>
  <c r="AB2312" i="29"/>
  <c r="B2312" i="29" s="1"/>
  <c r="A2312" i="29" s="1"/>
  <c r="AB2914" i="29"/>
  <c r="B2914" i="29" s="1"/>
  <c r="A2914" i="29" s="1"/>
  <c r="AB852" i="29"/>
  <c r="B852" i="29" s="1"/>
  <c r="A852" i="29" s="1"/>
  <c r="AB1780" i="29"/>
  <c r="B1780" i="29" s="1"/>
  <c r="A1780" i="29" s="1"/>
  <c r="AB3361" i="29"/>
  <c r="B3361" i="29" s="1"/>
  <c r="A3361" i="29" s="1"/>
  <c r="AB2097" i="29"/>
  <c r="B2097" i="29" s="1"/>
  <c r="A2097" i="29" s="1"/>
  <c r="AB2186" i="29"/>
  <c r="B2186" i="29" s="1"/>
  <c r="A2186" i="29" s="1"/>
  <c r="AB2439" i="29"/>
  <c r="B2439" i="29" s="1"/>
  <c r="A2439" i="29" s="1"/>
  <c r="AB976" i="29"/>
  <c r="B976" i="29" s="1"/>
  <c r="A976" i="29" s="1"/>
  <c r="AB2527" i="29"/>
  <c r="B2527" i="29" s="1"/>
  <c r="A2527" i="29" s="1"/>
  <c r="AB1347" i="29"/>
  <c r="B1347" i="29" s="1"/>
  <c r="A1347" i="29" s="1"/>
  <c r="AB1756" i="29"/>
  <c r="B1756" i="29" s="1"/>
  <c r="A1756" i="29" s="1"/>
  <c r="AB2951" i="29"/>
  <c r="B2951" i="29" s="1"/>
  <c r="A2951" i="29" s="1"/>
  <c r="AB2853" i="29"/>
  <c r="B2853" i="29" s="1"/>
  <c r="A2853" i="29" s="1"/>
  <c r="AB2399" i="29"/>
  <c r="B2399" i="29" s="1"/>
  <c r="A2399" i="29" s="1"/>
  <c r="AB2965" i="29"/>
  <c r="B2965" i="29" s="1"/>
  <c r="A2965" i="29" s="1"/>
  <c r="AB88" i="29"/>
  <c r="B88" i="29" s="1"/>
  <c r="A88" i="29" s="1"/>
  <c r="AB1267" i="29"/>
  <c r="B1267" i="29" s="1"/>
  <c r="A1267" i="29" s="1"/>
  <c r="AB1628" i="29"/>
  <c r="B1628" i="29" s="1"/>
  <c r="A1628" i="29" s="1"/>
  <c r="AB1868" i="29"/>
  <c r="B1868" i="29" s="1"/>
  <c r="A1868" i="29" s="1"/>
  <c r="AB94" i="29"/>
  <c r="B94" i="29" s="1"/>
  <c r="A94" i="29" s="1"/>
  <c r="AB2673" i="29"/>
  <c r="B2673" i="29" s="1"/>
  <c r="A2673" i="29" s="1"/>
  <c r="AB558" i="29"/>
  <c r="B558" i="29" s="1"/>
  <c r="A558" i="29" s="1"/>
  <c r="AB747" i="29"/>
  <c r="B747" i="29" s="1"/>
  <c r="A747" i="29" s="1"/>
  <c r="AB49" i="29"/>
  <c r="B49" i="29" s="1"/>
  <c r="A49" i="29" s="1"/>
  <c r="AB666" i="29"/>
  <c r="B666" i="29" s="1"/>
  <c r="A666" i="29" s="1"/>
  <c r="AB2775" i="29"/>
  <c r="B2775" i="29" s="1"/>
  <c r="A2775" i="29" s="1"/>
  <c r="AB2192" i="29"/>
  <c r="B2192" i="29" s="1"/>
  <c r="A2192" i="29" s="1"/>
  <c r="AB180" i="29"/>
  <c r="B180" i="29" s="1"/>
  <c r="A180" i="29" s="1"/>
  <c r="AB1764" i="29"/>
  <c r="B1764" i="29" s="1"/>
  <c r="A1764" i="29" s="1"/>
  <c r="AB1022" i="29"/>
  <c r="B1022" i="29" s="1"/>
  <c r="A1022" i="29" s="1"/>
  <c r="AB1772" i="29"/>
  <c r="B1772" i="29" s="1"/>
  <c r="A1772" i="29" s="1"/>
  <c r="AB912" i="29"/>
  <c r="B912" i="29" s="1"/>
  <c r="A912" i="29" s="1"/>
  <c r="AB3301" i="29"/>
  <c r="B3301" i="29" s="1"/>
  <c r="A3301" i="29" s="1"/>
  <c r="AB313" i="29"/>
  <c r="B313" i="29" s="1"/>
  <c r="A313" i="29" s="1"/>
  <c r="AB2249" i="29"/>
  <c r="B2249" i="29" s="1"/>
  <c r="A2249" i="29" s="1"/>
  <c r="AB615" i="29"/>
  <c r="B615" i="29" s="1"/>
  <c r="A615" i="29" s="1"/>
  <c r="AB303" i="29"/>
  <c r="B303" i="29" s="1"/>
  <c r="A303" i="29" s="1"/>
  <c r="AB967" i="29"/>
  <c r="B967" i="29" s="1"/>
  <c r="A967" i="29" s="1"/>
  <c r="AB1463" i="29"/>
  <c r="B1463" i="29" s="1"/>
  <c r="A1463" i="29" s="1"/>
  <c r="AB1836" i="29"/>
  <c r="B1836" i="29" s="1"/>
  <c r="A1836" i="29" s="1"/>
  <c r="AB1393" i="29"/>
  <c r="B1393" i="29" s="1"/>
  <c r="A1393" i="29" s="1"/>
  <c r="AB233" i="29"/>
  <c r="B233" i="29" s="1"/>
  <c r="A233" i="29" s="1"/>
  <c r="AB3384" i="29"/>
  <c r="B3384" i="29" s="1"/>
  <c r="A3384" i="29" s="1"/>
  <c r="AB493" i="29"/>
  <c r="B493" i="29" s="1"/>
  <c r="A493" i="29" s="1"/>
  <c r="AB1440" i="29"/>
  <c r="B1440" i="29" s="1"/>
  <c r="A1440" i="29" s="1"/>
  <c r="AB1759" i="29"/>
  <c r="B1759" i="29" s="1"/>
  <c r="A1759" i="29" s="1"/>
  <c r="AB1123" i="29"/>
  <c r="B1123" i="29" s="1"/>
  <c r="A1123" i="29" s="1"/>
  <c r="AB550" i="29"/>
  <c r="B550" i="29" s="1"/>
  <c r="A550" i="29" s="1"/>
  <c r="AB1092" i="29"/>
  <c r="B1092" i="29" s="1"/>
  <c r="A1092" i="29" s="1"/>
  <c r="AB2443" i="29"/>
  <c r="B2443" i="29" s="1"/>
  <c r="A2443" i="29" s="1"/>
  <c r="AB980" i="29"/>
  <c r="B980" i="29" s="1"/>
  <c r="A980" i="29" s="1"/>
  <c r="AB1496" i="29"/>
  <c r="B1496" i="29" s="1"/>
  <c r="A1496" i="29" s="1"/>
  <c r="AB1449" i="29"/>
  <c r="B1449" i="29" s="1"/>
  <c r="A1449" i="29" s="1"/>
  <c r="AB868" i="29"/>
  <c r="B868" i="29" s="1"/>
  <c r="A868" i="29" s="1"/>
  <c r="AB54" i="29"/>
  <c r="B54" i="29" s="1"/>
  <c r="A54" i="29" s="1"/>
  <c r="AB3045" i="29"/>
  <c r="B3045" i="29" s="1"/>
  <c r="A3045" i="29" s="1"/>
  <c r="AB3492" i="29"/>
  <c r="B3492" i="29" s="1"/>
  <c r="A3492" i="29" s="1"/>
  <c r="AB2479" i="29"/>
  <c r="B2479" i="29" s="1"/>
  <c r="A2479" i="29" s="1"/>
  <c r="AB1961" i="29"/>
  <c r="B1961" i="29" s="1"/>
  <c r="A1961" i="29" s="1"/>
  <c r="AB2893" i="29"/>
  <c r="B2893" i="29" s="1"/>
  <c r="A2893" i="29" s="1"/>
  <c r="AB1039" i="29"/>
  <c r="B1039" i="29" s="1"/>
  <c r="A1039" i="29" s="1"/>
  <c r="AB1088" i="29"/>
  <c r="B1088" i="29" s="1"/>
  <c r="A1088" i="29" s="1"/>
  <c r="AB2222" i="29"/>
  <c r="B2222" i="29" s="1"/>
  <c r="A2222" i="29" s="1"/>
  <c r="AB543" i="29"/>
  <c r="B543" i="29" s="1"/>
  <c r="A543" i="29" s="1"/>
  <c r="AB2410" i="29"/>
  <c r="B2410" i="29" s="1"/>
  <c r="A2410" i="29" s="1"/>
  <c r="AB611" i="29"/>
  <c r="B611" i="29" s="1"/>
  <c r="A611" i="29" s="1"/>
  <c r="AB536" i="29"/>
  <c r="B536" i="29" s="1"/>
  <c r="A536" i="29" s="1"/>
  <c r="AB261" i="29"/>
  <c r="B261" i="29" s="1"/>
  <c r="A261" i="29" s="1"/>
  <c r="AB399" i="29"/>
  <c r="B399" i="29" s="1"/>
  <c r="A399" i="29" s="1"/>
  <c r="AB2496" i="29"/>
  <c r="B2496" i="29" s="1"/>
  <c r="A2496" i="29" s="1"/>
  <c r="AB860" i="29"/>
  <c r="B860" i="29" s="1"/>
  <c r="A860" i="29" s="1"/>
  <c r="AB2235" i="29"/>
  <c r="B2235" i="29" s="1"/>
  <c r="A2235" i="29" s="1"/>
  <c r="AB434" i="29"/>
  <c r="B434" i="29" s="1"/>
  <c r="A434" i="29" s="1"/>
  <c r="AB1462" i="29"/>
  <c r="B1462" i="29" s="1"/>
  <c r="A1462" i="29" s="1"/>
  <c r="AB154" i="29"/>
  <c r="B154" i="29" s="1"/>
  <c r="A154" i="29" s="1"/>
  <c r="AB1677" i="29"/>
  <c r="B1677" i="29" s="1"/>
  <c r="A1677" i="29" s="1"/>
  <c r="AB1594" i="29"/>
  <c r="B1594" i="29" s="1"/>
  <c r="A1594" i="29" s="1"/>
  <c r="AB2172" i="29"/>
  <c r="B2172" i="29" s="1"/>
  <c r="A2172" i="29" s="1"/>
  <c r="AB2541" i="29"/>
  <c r="B2541" i="29" s="1"/>
  <c r="A2541" i="29" s="1"/>
  <c r="AB1387" i="29"/>
  <c r="B1387" i="29" s="1"/>
  <c r="A1387" i="29" s="1"/>
  <c r="AB259" i="29"/>
  <c r="B259" i="29" s="1"/>
  <c r="A259" i="29" s="1"/>
  <c r="AB808" i="29"/>
  <c r="B808" i="29" s="1"/>
  <c r="A808" i="29" s="1"/>
  <c r="AB3251" i="29"/>
  <c r="B3251" i="29" s="1"/>
  <c r="A3251" i="29" s="1"/>
  <c r="AB3303" i="29"/>
  <c r="B3303" i="29" s="1"/>
  <c r="A3303" i="29" s="1"/>
  <c r="AB2381" i="29"/>
  <c r="B2381" i="29" s="1"/>
  <c r="A2381" i="29" s="1"/>
  <c r="AB932" i="29"/>
  <c r="B932" i="29" s="1"/>
  <c r="A932" i="29" s="1"/>
  <c r="AB302" i="29"/>
  <c r="B302" i="29" s="1"/>
  <c r="A302" i="29" s="1"/>
  <c r="AB3150" i="29"/>
  <c r="B3150" i="29" s="1"/>
  <c r="A3150" i="29" s="1"/>
  <c r="AB1416" i="29"/>
  <c r="B1416" i="29" s="1"/>
  <c r="A1416" i="29" s="1"/>
  <c r="AB3476" i="29"/>
  <c r="B3476" i="29" s="1"/>
  <c r="A3476" i="29" s="1"/>
  <c r="AB481" i="29"/>
  <c r="B481" i="29" s="1"/>
  <c r="A481" i="29" s="1"/>
  <c r="AB3223" i="29"/>
  <c r="B3223" i="29" s="1"/>
  <c r="A3223" i="29" s="1"/>
  <c r="AB2674" i="29"/>
  <c r="B2674" i="29" s="1"/>
  <c r="A2674" i="29" s="1"/>
  <c r="AB1080" i="29"/>
  <c r="B1080" i="29" s="1"/>
  <c r="A1080" i="29" s="1"/>
  <c r="AB2508" i="29"/>
  <c r="B2508" i="29" s="1"/>
  <c r="A2508" i="29" s="1"/>
  <c r="AB2871" i="29"/>
  <c r="B2871" i="29" s="1"/>
  <c r="A2871" i="29" s="1"/>
  <c r="AB3071" i="29"/>
  <c r="B3071" i="29" s="1"/>
  <c r="A3071" i="29" s="1"/>
  <c r="AB2725" i="29"/>
  <c r="B2725" i="29" s="1"/>
  <c r="A2725" i="29" s="1"/>
  <c r="AB108" i="29"/>
  <c r="B108" i="29" s="1"/>
  <c r="A108" i="29" s="1"/>
  <c r="AB805" i="29"/>
  <c r="B805" i="29" s="1"/>
  <c r="A805" i="29" s="1"/>
  <c r="AB1300" i="29"/>
  <c r="B1300" i="29" s="1"/>
  <c r="A1300" i="29" s="1"/>
  <c r="AB1501" i="29"/>
  <c r="B1501" i="29" s="1"/>
  <c r="A1501" i="29" s="1"/>
  <c r="AB420" i="29"/>
  <c r="B420" i="29" s="1"/>
  <c r="A420" i="29" s="1"/>
  <c r="AB464" i="29"/>
  <c r="B464" i="29" s="1"/>
  <c r="A464" i="29" s="1"/>
  <c r="AB3024" i="29"/>
  <c r="B3024" i="29" s="1"/>
  <c r="A3024" i="29" s="1"/>
  <c r="AB1053" i="29"/>
  <c r="B1053" i="29" s="1"/>
  <c r="A1053" i="29" s="1"/>
  <c r="AB2993" i="29"/>
  <c r="B2993" i="29" s="1"/>
  <c r="A2993" i="29" s="1"/>
  <c r="AB1948" i="29"/>
  <c r="B1948" i="29" s="1"/>
  <c r="A1948" i="29" s="1"/>
  <c r="AB904" i="29"/>
  <c r="B904" i="29" s="1"/>
  <c r="A904" i="29" s="1"/>
  <c r="AB3115" i="29"/>
  <c r="B3115" i="29" s="1"/>
  <c r="A3115" i="29" s="1"/>
  <c r="AB522" i="29"/>
  <c r="B522" i="29" s="1"/>
  <c r="A522" i="29" s="1"/>
  <c r="AB1307" i="29"/>
  <c r="B1307" i="29" s="1"/>
  <c r="A1307" i="29" s="1"/>
  <c r="AB2478" i="29"/>
  <c r="B2478" i="29" s="1"/>
  <c r="A2478" i="29" s="1"/>
  <c r="AB942" i="29"/>
  <c r="B942" i="29" s="1"/>
  <c r="A942" i="29" s="1"/>
  <c r="AB2239" i="29"/>
  <c r="B2239" i="29" s="1"/>
  <c r="A2239" i="29" s="1"/>
  <c r="AB753" i="29"/>
  <c r="B753" i="29" s="1"/>
  <c r="A753" i="29" s="1"/>
  <c r="AB1676" i="29"/>
  <c r="B1676" i="29" s="1"/>
  <c r="A1676" i="29" s="1"/>
  <c r="AB1314" i="29"/>
  <c r="B1314" i="29" s="1"/>
  <c r="A1314" i="29" s="1"/>
  <c r="AB2495" i="29"/>
  <c r="B2495" i="29" s="1"/>
  <c r="A2495" i="29" s="1"/>
  <c r="AB911" i="29"/>
  <c r="B911" i="29" s="1"/>
  <c r="A911" i="29" s="1"/>
  <c r="AB629" i="29"/>
  <c r="B629" i="29" s="1"/>
  <c r="A629" i="29" s="1"/>
  <c r="AB614" i="29"/>
  <c r="B614" i="29" s="1"/>
  <c r="A614" i="29" s="1"/>
  <c r="AB1673" i="29"/>
  <c r="B1673" i="29" s="1"/>
  <c r="A1673" i="29" s="1"/>
  <c r="AB1233" i="29"/>
  <c r="B1233" i="29" s="1"/>
  <c r="A1233" i="29" s="1"/>
  <c r="AB2802" i="29"/>
  <c r="B2802" i="29" s="1"/>
  <c r="A2802" i="29" s="1"/>
  <c r="AB1719" i="29"/>
  <c r="B1719" i="29" s="1"/>
  <c r="A1719" i="29" s="1"/>
  <c r="AB1315" i="29"/>
  <c r="B1315" i="29" s="1"/>
  <c r="A1315" i="29" s="1"/>
  <c r="AB642" i="29"/>
  <c r="B642" i="29" s="1"/>
  <c r="A642" i="29" s="1"/>
  <c r="AB1121" i="29"/>
  <c r="B1121" i="29" s="1"/>
  <c r="A1121" i="29" s="1"/>
  <c r="AB162" i="29"/>
  <c r="B162" i="29" s="1"/>
  <c r="A162" i="29" s="1"/>
  <c r="AB3323" i="29"/>
  <c r="B3323" i="29" s="1"/>
  <c r="A3323" i="29" s="1"/>
  <c r="AB2824" i="29"/>
  <c r="B2824" i="29" s="1"/>
  <c r="A2824" i="29" s="1"/>
  <c r="AB3056" i="29"/>
  <c r="B3056" i="29" s="1"/>
  <c r="A3056" i="29" s="1"/>
  <c r="AB2339" i="29"/>
  <c r="B2339" i="29" s="1"/>
  <c r="A2339" i="29" s="1"/>
  <c r="AB1716" i="29"/>
  <c r="B1716" i="29" s="1"/>
  <c r="A1716" i="29" s="1"/>
  <c r="AB2336" i="29"/>
  <c r="B2336" i="29" s="1"/>
  <c r="A2336" i="29" s="1"/>
  <c r="AB3019" i="29"/>
  <c r="B3019" i="29" s="1"/>
  <c r="A3019" i="29" s="1"/>
  <c r="AB1139" i="29"/>
  <c r="B1139" i="29" s="1"/>
  <c r="A1139" i="29" s="1"/>
  <c r="AB1412" i="29"/>
  <c r="B1412" i="29" s="1"/>
  <c r="A1412" i="29" s="1"/>
  <c r="AB506" i="29"/>
  <c r="B506" i="29" s="1"/>
  <c r="A506" i="29" s="1"/>
  <c r="AB1343" i="29"/>
  <c r="B1343" i="29" s="1"/>
  <c r="A1343" i="29" s="1"/>
  <c r="AB2776" i="29"/>
  <c r="B2776" i="29" s="1"/>
  <c r="A2776" i="29" s="1"/>
  <c r="AB1842" i="29"/>
  <c r="B1842" i="29" s="1"/>
  <c r="A1842" i="29" s="1"/>
  <c r="AB3129" i="29"/>
  <c r="B3129" i="29" s="1"/>
  <c r="A3129" i="29" s="1"/>
  <c r="AB1762" i="29"/>
  <c r="B1762" i="29" s="1"/>
  <c r="A1762" i="29" s="1"/>
  <c r="AB2254" i="29"/>
  <c r="B2254" i="29" s="1"/>
  <c r="A2254" i="29" s="1"/>
  <c r="AB2882" i="29"/>
  <c r="B2882" i="29" s="1"/>
  <c r="A2882" i="29" s="1"/>
  <c r="AB410" i="29"/>
  <c r="B410" i="29" s="1"/>
  <c r="A410" i="29" s="1"/>
  <c r="AB2588" i="29"/>
  <c r="B2588" i="29" s="1"/>
  <c r="A2588" i="29" s="1"/>
  <c r="AB1862" i="29"/>
  <c r="B1862" i="29" s="1"/>
  <c r="A1862" i="29" s="1"/>
  <c r="AB3023" i="29"/>
  <c r="B3023" i="29" s="1"/>
  <c r="A3023" i="29" s="1"/>
  <c r="AB2535" i="29"/>
  <c r="B2535" i="29" s="1"/>
  <c r="A2535" i="29" s="1"/>
  <c r="AB1979" i="29"/>
  <c r="B1979" i="29" s="1"/>
  <c r="A1979" i="29" s="1"/>
  <c r="AB3241" i="29"/>
  <c r="B3241" i="29" s="1"/>
  <c r="A3241" i="29" s="1"/>
  <c r="AB2774" i="29"/>
  <c r="B2774" i="29" s="1"/>
  <c r="A2774" i="29" s="1"/>
  <c r="AB688" i="29"/>
  <c r="B688" i="29" s="1"/>
  <c r="A688" i="29" s="1"/>
  <c r="AB769" i="29"/>
  <c r="B769" i="29" s="1"/>
  <c r="A769" i="29" s="1"/>
  <c r="AB2899" i="29"/>
  <c r="B2899" i="29" s="1"/>
  <c r="A2899" i="29" s="1"/>
  <c r="AB1332" i="29"/>
  <c r="B1332" i="29" s="1"/>
  <c r="A1332" i="29" s="1"/>
  <c r="AB2917" i="29"/>
  <c r="B2917" i="29" s="1"/>
  <c r="A2917" i="29" s="1"/>
  <c r="AB1995" i="29"/>
  <c r="B1995" i="29" s="1"/>
  <c r="A1995" i="29" s="1"/>
  <c r="AB882" i="29"/>
  <c r="B882" i="29" s="1"/>
  <c r="A882" i="29" s="1"/>
  <c r="AB523" i="29"/>
  <c r="B523" i="29" s="1"/>
  <c r="A523" i="29" s="1"/>
  <c r="AB280" i="29"/>
  <c r="B280" i="29" s="1"/>
  <c r="A280" i="29" s="1"/>
  <c r="AB2319" i="29"/>
  <c r="B2319" i="29" s="1"/>
  <c r="A2319" i="29" s="1"/>
  <c r="AB737" i="29"/>
  <c r="B737" i="29" s="1"/>
  <c r="A737" i="29" s="1"/>
  <c r="AB363" i="29"/>
  <c r="B363" i="29" s="1"/>
  <c r="A363" i="29" s="1"/>
  <c r="AB1016" i="29"/>
  <c r="B1016" i="29" s="1"/>
  <c r="A1016" i="29" s="1"/>
  <c r="AB2283" i="29"/>
  <c r="B2283" i="29" s="1"/>
  <c r="A2283" i="29" s="1"/>
  <c r="AB48" i="29"/>
  <c r="B48" i="29" s="1"/>
  <c r="A48" i="29" s="1"/>
  <c r="AB3025" i="29"/>
  <c r="B3025" i="29" s="1"/>
  <c r="A3025" i="29" s="1"/>
  <c r="AB528" i="29"/>
  <c r="B528" i="29" s="1"/>
  <c r="A528" i="29" s="1"/>
  <c r="AB2" i="29"/>
  <c r="B2" i="29" s="1"/>
  <c r="AB2458" i="29"/>
  <c r="B2458" i="29" s="1"/>
  <c r="A2458" i="29" s="1"/>
  <c r="AB766" i="29"/>
  <c r="B766" i="29" s="1"/>
  <c r="A766" i="29" s="1"/>
  <c r="AB1591" i="29"/>
  <c r="B1591" i="29" s="1"/>
  <c r="A1591" i="29" s="1"/>
  <c r="AB3453" i="29"/>
  <c r="B3453" i="29" s="1"/>
  <c r="A3453" i="29" s="1"/>
  <c r="AB513" i="29"/>
  <c r="B513" i="29" s="1"/>
  <c r="A513" i="29" s="1"/>
  <c r="AB722" i="29"/>
  <c r="B722" i="29" s="1"/>
  <c r="A722" i="29" s="1"/>
  <c r="AB972" i="29"/>
  <c r="B972" i="29" s="1"/>
  <c r="A972" i="29" s="1"/>
  <c r="AB53" i="29"/>
  <c r="B53" i="29" s="1"/>
  <c r="A53" i="29" s="1"/>
  <c r="AB2476" i="29"/>
  <c r="B2476" i="29" s="1"/>
  <c r="A2476" i="29" s="1"/>
  <c r="AB1371" i="29"/>
  <c r="B1371" i="29" s="1"/>
  <c r="A1371" i="29" s="1"/>
  <c r="AB1532" i="29"/>
  <c r="B1532" i="29" s="1"/>
  <c r="A1532" i="29" s="1"/>
  <c r="AB1488" i="29"/>
  <c r="B1488" i="29" s="1"/>
  <c r="A1488" i="29" s="1"/>
  <c r="AB2827" i="29"/>
  <c r="B2827" i="29" s="1"/>
  <c r="A2827" i="29" s="1"/>
  <c r="AB2518" i="29"/>
  <c r="B2518" i="29" s="1"/>
  <c r="A2518" i="29" s="1"/>
  <c r="AB2473" i="29"/>
  <c r="B2473" i="29" s="1"/>
  <c r="A2473" i="29" s="1"/>
  <c r="AB1839" i="29"/>
  <c r="B1839" i="29" s="1"/>
  <c r="A1839" i="29" s="1"/>
  <c r="AB669" i="29"/>
  <c r="B669" i="29" s="1"/>
  <c r="A669" i="29" s="1"/>
  <c r="AB940" i="29"/>
  <c r="B940" i="29" s="1"/>
  <c r="A940" i="29" s="1"/>
  <c r="AB2994" i="29"/>
  <c r="B2994" i="29" s="1"/>
  <c r="A2994" i="29" s="1"/>
  <c r="AB1048" i="29"/>
  <c r="B1048" i="29" s="1"/>
  <c r="A1048" i="29" s="1"/>
  <c r="AB3479" i="29"/>
  <c r="B3479" i="29" s="1"/>
  <c r="A3479" i="29" s="1"/>
  <c r="AB729" i="29"/>
  <c r="B729" i="29" s="1"/>
  <c r="A729" i="29" s="1"/>
  <c r="AB1584" i="29"/>
  <c r="B1584" i="29" s="1"/>
  <c r="A1584" i="29" s="1"/>
  <c r="AB1358" i="29"/>
  <c r="B1358" i="29" s="1"/>
  <c r="A1358" i="29" s="1"/>
  <c r="AB1620" i="29"/>
  <c r="B1620" i="29" s="1"/>
  <c r="A1620" i="29" s="1"/>
  <c r="AB1937" i="29"/>
  <c r="B1937" i="29" s="1"/>
  <c r="A1937" i="29" s="1"/>
  <c r="AB343" i="29"/>
  <c r="B343" i="29" s="1"/>
  <c r="A343" i="29" s="1"/>
  <c r="AB3461" i="29"/>
  <c r="B3461" i="29" s="1"/>
  <c r="A3461" i="29" s="1"/>
  <c r="AB3197" i="29"/>
  <c r="B3197" i="29" s="1"/>
  <c r="A3197" i="29" s="1"/>
  <c r="AB2054" i="29"/>
  <c r="B2054" i="29" s="1"/>
  <c r="A2054" i="29" s="1"/>
  <c r="AB203" i="29"/>
  <c r="B203" i="29" s="1"/>
  <c r="A203" i="29" s="1"/>
  <c r="AB2436" i="29"/>
  <c r="B2436" i="29" s="1"/>
  <c r="A2436" i="29" s="1"/>
  <c r="AB151" i="29"/>
  <c r="B151" i="29" s="1"/>
  <c r="A151" i="29" s="1"/>
  <c r="AB2070" i="29"/>
  <c r="B2070" i="29" s="1"/>
  <c r="A2070" i="29" s="1"/>
  <c r="AB617" i="29"/>
  <c r="B617" i="29" s="1"/>
  <c r="A617" i="29" s="1"/>
  <c r="AB698" i="29"/>
  <c r="B698" i="29" s="1"/>
  <c r="A698" i="29" s="1"/>
  <c r="AB2046" i="29"/>
  <c r="B2046" i="29" s="1"/>
  <c r="A2046" i="29" s="1"/>
  <c r="AB1699" i="29"/>
  <c r="B1699" i="29" s="1"/>
  <c r="A1699" i="29" s="1"/>
  <c r="AB1069" i="29"/>
  <c r="B1069" i="29" s="1"/>
  <c r="A1069" i="29" s="1"/>
  <c r="AB339" i="29"/>
  <c r="B339" i="29" s="1"/>
  <c r="A339" i="29" s="1"/>
  <c r="AB3088" i="29"/>
  <c r="B3088" i="29" s="1"/>
  <c r="A3088" i="29" s="1"/>
  <c r="AB2580" i="29"/>
  <c r="B2580" i="29" s="1"/>
  <c r="A2580" i="29" s="1"/>
  <c r="AB738" i="29"/>
  <c r="B738" i="29" s="1"/>
  <c r="A738" i="29" s="1"/>
  <c r="AB2102" i="29"/>
  <c r="B2102" i="29" s="1"/>
  <c r="A2102" i="29" s="1"/>
  <c r="AB1072" i="29"/>
  <c r="B1072" i="29" s="1"/>
  <c r="A1072" i="29" s="1"/>
  <c r="AB2578" i="29"/>
  <c r="B2578" i="29" s="1"/>
  <c r="A2578" i="29" s="1"/>
  <c r="AB1153" i="29"/>
  <c r="B1153" i="29" s="1"/>
  <c r="A1153" i="29" s="1"/>
  <c r="AB350" i="29"/>
  <c r="B350" i="29" s="1"/>
  <c r="A350" i="29" s="1"/>
  <c r="AB2597" i="29"/>
  <c r="B2597" i="29" s="1"/>
  <c r="A2597" i="29" s="1"/>
  <c r="AB3411" i="29"/>
  <c r="B3411" i="29" s="1"/>
  <c r="A3411" i="29" s="1"/>
  <c r="AB979" i="29"/>
  <c r="B979" i="29" s="1"/>
  <c r="A979" i="29" s="1"/>
  <c r="AB1434" i="29"/>
  <c r="B1434" i="29" s="1"/>
  <c r="A1434" i="29" s="1"/>
  <c r="AB781" i="29"/>
  <c r="B781" i="29" s="1"/>
  <c r="A781" i="29" s="1"/>
  <c r="AB2055" i="29"/>
  <c r="B2055" i="29" s="1"/>
  <c r="A2055" i="29" s="1"/>
  <c r="AB1828" i="29"/>
  <c r="B1828" i="29" s="1"/>
  <c r="A1828" i="29" s="1"/>
  <c r="AB2821" i="29"/>
  <c r="B2821" i="29" s="1"/>
  <c r="A2821" i="29" s="1"/>
  <c r="AB1082" i="29"/>
  <c r="B1082" i="29" s="1"/>
  <c r="A1082" i="29" s="1"/>
  <c r="AB1988" i="29"/>
  <c r="B1988" i="29" s="1"/>
  <c r="A1988" i="29" s="1"/>
  <c r="AB2450" i="29"/>
  <c r="B2450" i="29" s="1"/>
  <c r="A2450" i="29" s="1"/>
  <c r="AB2596" i="29"/>
  <c r="B2596" i="29" s="1"/>
  <c r="A2596" i="29" s="1"/>
  <c r="AB806" i="29"/>
  <c r="B806" i="29" s="1"/>
  <c r="A806" i="29" s="1"/>
  <c r="AB3066" i="29"/>
  <c r="B3066" i="29" s="1"/>
  <c r="A3066" i="29" s="1"/>
  <c r="AB189" i="29"/>
  <c r="B189" i="29" s="1"/>
  <c r="A189" i="29" s="1"/>
  <c r="AB2357" i="29"/>
  <c r="B2357" i="29" s="1"/>
  <c r="A2357" i="29" s="1"/>
  <c r="AB1232" i="29"/>
  <c r="B1232" i="29" s="1"/>
  <c r="A1232" i="29" s="1"/>
  <c r="AB1406" i="29"/>
  <c r="B1406" i="29" s="1"/>
  <c r="A1406" i="29" s="1"/>
  <c r="AB2499" i="29"/>
  <c r="B2499" i="29" s="1"/>
  <c r="A2499" i="29" s="1"/>
  <c r="AB2579" i="29"/>
  <c r="B2579" i="29" s="1"/>
  <c r="A2579" i="29" s="1"/>
  <c r="AB2409" i="29"/>
  <c r="B2409" i="29" s="1"/>
  <c r="A2409" i="29" s="1"/>
  <c r="AB2961" i="29"/>
  <c r="B2961" i="29" s="1"/>
  <c r="A2961" i="29" s="1"/>
  <c r="AB1396" i="29"/>
  <c r="B1396" i="29" s="1"/>
  <c r="A1396" i="29" s="1"/>
  <c r="AB3017" i="29"/>
  <c r="B3017" i="29" s="1"/>
  <c r="A3017" i="29" s="1"/>
  <c r="AB1797" i="29"/>
  <c r="B1797" i="29" s="1"/>
  <c r="A1797" i="29" s="1"/>
  <c r="AB2492" i="29"/>
  <c r="B2492" i="29" s="1"/>
  <c r="A2492" i="29" s="1"/>
  <c r="AB2225" i="29"/>
  <c r="B2225" i="29" s="1"/>
  <c r="A2225" i="29" s="1"/>
  <c r="AB2831" i="29"/>
  <c r="B2831" i="29" s="1"/>
  <c r="A2831" i="29" s="1"/>
  <c r="AB1636" i="29"/>
  <c r="B1636" i="29" s="1"/>
  <c r="A1636" i="29" s="1"/>
  <c r="AB67" i="29"/>
  <c r="B67" i="29" s="1"/>
  <c r="A67" i="29" s="1"/>
  <c r="AB2084" i="29"/>
  <c r="B2084" i="29" s="1"/>
  <c r="A2084" i="29" s="1"/>
  <c r="AB1101" i="29"/>
  <c r="B1101" i="29" s="1"/>
  <c r="A1101" i="29" s="1"/>
  <c r="AB188" i="29"/>
  <c r="B188" i="29" s="1"/>
  <c r="A188" i="29" s="1"/>
  <c r="AB2603" i="29"/>
  <c r="B2603" i="29" s="1"/>
  <c r="A2603" i="29" s="1"/>
  <c r="AB3294" i="29"/>
  <c r="B3294" i="29" s="1"/>
  <c r="A3294" i="29" s="1"/>
  <c r="AB254" i="29"/>
  <c r="B254" i="29" s="1"/>
  <c r="A254" i="29" s="1"/>
  <c r="AB1399" i="29"/>
  <c r="B1399" i="29" s="1"/>
  <c r="A1399" i="29" s="1"/>
  <c r="AB465" i="29"/>
  <c r="B465" i="29" s="1"/>
  <c r="A465" i="29" s="1"/>
  <c r="AB3335" i="29"/>
  <c r="B3335" i="29" s="1"/>
  <c r="A3335" i="29" s="1"/>
  <c r="AB1603" i="29"/>
  <c r="B1603" i="29" s="1"/>
  <c r="A1603" i="29" s="1"/>
  <c r="AB3199" i="29"/>
  <c r="B3199" i="29" s="1"/>
  <c r="A3199" i="29" s="1"/>
  <c r="AB1168" i="29"/>
  <c r="B1168" i="29" s="1"/>
  <c r="A1168" i="29" s="1"/>
  <c r="AB950" i="29"/>
  <c r="B950" i="29" s="1"/>
  <c r="A950" i="29" s="1"/>
  <c r="AB1402" i="29"/>
  <c r="B1402" i="29" s="1"/>
  <c r="A1402" i="29" s="1"/>
  <c r="AB994" i="29"/>
  <c r="B994" i="29" s="1"/>
  <c r="A994" i="29" s="1"/>
  <c r="AB2133" i="29"/>
  <c r="B2133" i="29" s="1"/>
  <c r="A2133" i="29" s="1"/>
  <c r="AB983" i="29"/>
  <c r="B983" i="29" s="1"/>
  <c r="A983" i="29" s="1"/>
  <c r="AB1924" i="29"/>
  <c r="B1924" i="29" s="1"/>
  <c r="A1924" i="29" s="1"/>
  <c r="AB2115" i="29"/>
  <c r="B2115" i="29" s="1"/>
  <c r="A2115" i="29" s="1"/>
  <c r="AB2688" i="29"/>
  <c r="B2688" i="29" s="1"/>
  <c r="A2688" i="29" s="1"/>
  <c r="AB3416" i="29"/>
  <c r="B3416" i="29" s="1"/>
  <c r="A3416" i="29" s="1"/>
  <c r="AB376" i="29"/>
  <c r="B376" i="29" s="1"/>
  <c r="A376" i="29" s="1"/>
  <c r="AB380" i="29"/>
  <c r="B380" i="29" s="1"/>
  <c r="A380" i="29" s="1"/>
  <c r="AB3068" i="29"/>
  <c r="B3068" i="29" s="1"/>
  <c r="A3068" i="29" s="1"/>
  <c r="AB360" i="29"/>
  <c r="B360" i="29" s="1"/>
  <c r="A360" i="29" s="1"/>
  <c r="AB2631" i="29"/>
  <c r="B2631" i="29" s="1"/>
  <c r="A2631" i="29" s="1"/>
  <c r="AB2013" i="29"/>
  <c r="B2013" i="29" s="1"/>
  <c r="A2013" i="29" s="1"/>
  <c r="AB41" i="29"/>
  <c r="B41" i="29" s="1"/>
  <c r="A41" i="29" s="1"/>
  <c r="AB3174" i="29"/>
  <c r="B3174" i="29" s="1"/>
  <c r="A3174" i="29" s="1"/>
  <c r="AB1059" i="29"/>
  <c r="B1059" i="29" s="1"/>
  <c r="A1059" i="29" s="1"/>
  <c r="AB35" i="29"/>
  <c r="B35" i="29" s="1"/>
  <c r="A35" i="29" s="1"/>
  <c r="AB422" i="29"/>
  <c r="B422" i="29" s="1"/>
  <c r="A422" i="29" s="1"/>
  <c r="AB701" i="29"/>
  <c r="B701" i="29" s="1"/>
  <c r="A701" i="29" s="1"/>
  <c r="AB133" i="29"/>
  <c r="B133" i="29" s="1"/>
  <c r="A133" i="29" s="1"/>
  <c r="AB1100" i="29"/>
  <c r="B1100" i="29" s="1"/>
  <c r="A1100" i="29" s="1"/>
  <c r="AB1497" i="29"/>
  <c r="B1497" i="29" s="1"/>
  <c r="A1497" i="29" s="1"/>
  <c r="AB2396" i="29"/>
  <c r="B2396" i="29" s="1"/>
  <c r="A2396" i="29" s="1"/>
  <c r="AB1174" i="29"/>
  <c r="B1174" i="29" s="1"/>
  <c r="A1174" i="29" s="1"/>
  <c r="AB2620" i="29"/>
  <c r="B2620" i="29" s="1"/>
  <c r="A2620" i="29" s="1"/>
  <c r="AB2709" i="29"/>
  <c r="B2709" i="29" s="1"/>
  <c r="A2709" i="29" s="1"/>
  <c r="AB693" i="29"/>
  <c r="B693" i="29" s="1"/>
  <c r="A693" i="29" s="1"/>
  <c r="AB199" i="29"/>
  <c r="B199" i="29" s="1"/>
  <c r="A199" i="29" s="1"/>
  <c r="AB3157" i="29"/>
  <c r="B3157" i="29" s="1"/>
  <c r="A3157" i="29" s="1"/>
  <c r="AB483" i="29"/>
  <c r="B483" i="29" s="1"/>
  <c r="A483" i="29" s="1"/>
  <c r="AB2414" i="29"/>
  <c r="B2414" i="29" s="1"/>
  <c r="A2414" i="29" s="1"/>
  <c r="AB1605" i="29"/>
  <c r="B1605" i="29" s="1"/>
  <c r="A1605" i="29" s="1"/>
  <c r="AB2789" i="29"/>
  <c r="B2789" i="29" s="1"/>
  <c r="A2789" i="29" s="1"/>
  <c r="AB3126" i="29"/>
  <c r="B3126" i="29" s="1"/>
  <c r="A3126" i="29" s="1"/>
  <c r="AB348" i="29"/>
  <c r="B348" i="29" s="1"/>
  <c r="A348" i="29" s="1"/>
  <c r="AB2148" i="29"/>
  <c r="B2148" i="29" s="1"/>
  <c r="A2148" i="29" s="1"/>
  <c r="AB3362" i="29"/>
  <c r="B3362" i="29" s="1"/>
  <c r="A3362" i="29" s="1"/>
  <c r="AB2923" i="29"/>
  <c r="B2923" i="29" s="1"/>
  <c r="A2923" i="29" s="1"/>
  <c r="AB265" i="29"/>
  <c r="B265" i="29" s="1"/>
  <c r="A265" i="29" s="1"/>
  <c r="AB2872" i="29"/>
  <c r="B2872" i="29" s="1"/>
  <c r="A2872" i="29" s="1"/>
  <c r="AB3058" i="29"/>
  <c r="B3058" i="29" s="1"/>
  <c r="A3058" i="29" s="1"/>
  <c r="AB1268" i="29"/>
  <c r="B1268" i="29" s="1"/>
  <c r="A1268" i="29" s="1"/>
  <c r="AB1518" i="29"/>
  <c r="B1518" i="29" s="1"/>
  <c r="A1518" i="29" s="1"/>
  <c r="AB3015" i="29"/>
  <c r="B3015" i="29" s="1"/>
  <c r="A3015" i="29" s="1"/>
  <c r="AB2616" i="29"/>
  <c r="B2616" i="29" s="1"/>
  <c r="A2616" i="29" s="1"/>
  <c r="AB2592" i="29"/>
  <c r="B2592" i="29" s="1"/>
  <c r="A2592" i="29" s="1"/>
  <c r="AB599" i="29"/>
  <c r="B599" i="29" s="1"/>
  <c r="A599" i="29" s="1"/>
  <c r="AB893" i="29"/>
  <c r="B893" i="29" s="1"/>
  <c r="A893" i="29" s="1"/>
  <c r="AB3012" i="29"/>
  <c r="B3012" i="29" s="1"/>
  <c r="A3012" i="29" s="1"/>
  <c r="AB3145" i="29"/>
  <c r="B3145" i="29" s="1"/>
  <c r="A3145" i="29" s="1"/>
  <c r="AB1890" i="29"/>
  <c r="B1890" i="29" s="1"/>
  <c r="A1890" i="29" s="1"/>
  <c r="AB104" i="29"/>
  <c r="B104" i="29" s="1"/>
  <c r="A104" i="29" s="1"/>
  <c r="AB3153" i="29"/>
  <c r="B3153" i="29" s="1"/>
  <c r="A3153" i="29" s="1"/>
  <c r="AB1969" i="29"/>
  <c r="B1969" i="29" s="1"/>
  <c r="A1969" i="29" s="1"/>
  <c r="AB2855" i="29"/>
  <c r="B2855" i="29" s="1"/>
  <c r="A2855" i="29" s="1"/>
  <c r="AB2164" i="29"/>
  <c r="B2164" i="29" s="1"/>
  <c r="A2164" i="29" s="1"/>
  <c r="AB3245" i="29"/>
  <c r="B3245" i="29" s="1"/>
  <c r="A3245" i="29" s="1"/>
  <c r="AB2204" i="29"/>
  <c r="B2204" i="29" s="1"/>
  <c r="A2204" i="29" s="1"/>
  <c r="AB2804" i="29"/>
  <c r="B2804" i="29" s="1"/>
  <c r="A2804" i="29" s="1"/>
  <c r="AB472" i="29"/>
  <c r="B472" i="29" s="1"/>
  <c r="A472" i="29" s="1"/>
  <c r="AB239" i="29"/>
  <c r="B239" i="29" s="1"/>
  <c r="A239" i="29" s="1"/>
  <c r="AB1851" i="29"/>
  <c r="B1851" i="29" s="1"/>
  <c r="A1851" i="29" s="1"/>
  <c r="AB2347" i="29"/>
  <c r="B2347" i="29" s="1"/>
  <c r="A2347" i="29" s="1"/>
  <c r="AB2446" i="29"/>
  <c r="B2446" i="29" s="1"/>
  <c r="A2446" i="29" s="1"/>
  <c r="AB1247" i="29"/>
  <c r="B1247" i="29" s="1"/>
  <c r="A1247" i="29" s="1"/>
  <c r="AB3374" i="29"/>
  <c r="B3374" i="29" s="1"/>
  <c r="A3374" i="29" s="1"/>
  <c r="AB1771" i="29"/>
  <c r="B1771" i="29" s="1"/>
  <c r="A1771" i="29" s="1"/>
  <c r="AB1407" i="29"/>
  <c r="B1407" i="29" s="1"/>
  <c r="A1407" i="29" s="1"/>
  <c r="AB1691" i="29"/>
  <c r="B1691" i="29" s="1"/>
  <c r="A1691" i="29" s="1"/>
  <c r="AB1688" i="29"/>
  <c r="B1688" i="29" s="1"/>
  <c r="A1688" i="29" s="1"/>
  <c r="AB2885" i="29"/>
  <c r="B2885" i="29" s="1"/>
  <c r="A2885" i="29" s="1"/>
  <c r="AB44" i="29"/>
  <c r="B44" i="29" s="1"/>
  <c r="A44" i="29" s="1"/>
  <c r="AB551" i="29"/>
  <c r="B551" i="29" s="1"/>
  <c r="A551" i="29" s="1"/>
  <c r="AB31" i="29"/>
  <c r="B31" i="29" s="1"/>
  <c r="A31" i="29" s="1"/>
  <c r="AB1354" i="29"/>
  <c r="B1354" i="29" s="1"/>
  <c r="A1354" i="29" s="1"/>
  <c r="AB2243" i="29"/>
  <c r="B2243" i="29" s="1"/>
  <c r="A2243" i="29" s="1"/>
  <c r="AB3332" i="29"/>
  <c r="B3332" i="29" s="1"/>
  <c r="A3332" i="29" s="1"/>
  <c r="AB697" i="29"/>
  <c r="B697" i="29" s="1"/>
  <c r="A697" i="29" s="1"/>
  <c r="AB1751" i="29"/>
  <c r="B1751" i="29" s="1"/>
  <c r="A1751" i="29" s="1"/>
  <c r="AB336" i="29"/>
  <c r="B336" i="29" s="1"/>
  <c r="A336" i="29" s="1"/>
  <c r="AB1624" i="29"/>
  <c r="B1624" i="29" s="1"/>
  <c r="A1624" i="29" s="1"/>
  <c r="AB1791" i="29"/>
  <c r="B1791" i="29" s="1"/>
  <c r="A1791" i="29" s="1"/>
  <c r="AB2393" i="29"/>
  <c r="B2393" i="29" s="1"/>
  <c r="A2393" i="29" s="1"/>
  <c r="AB726" i="29"/>
  <c r="B726" i="29" s="1"/>
  <c r="A726" i="29" s="1"/>
  <c r="AB2823" i="29"/>
  <c r="B2823" i="29" s="1"/>
  <c r="A2823" i="29" s="1"/>
  <c r="AB3423" i="29"/>
  <c r="B3423" i="29" s="1"/>
  <c r="A3423" i="29" s="1"/>
  <c r="AB1869" i="29"/>
  <c r="B1869" i="29" s="1"/>
  <c r="A1869" i="29" s="1"/>
  <c r="AB1131" i="29"/>
  <c r="B1131" i="29" s="1"/>
  <c r="A1131" i="29" s="1"/>
  <c r="AB563" i="29"/>
  <c r="B563" i="29" s="1"/>
  <c r="A563" i="29" s="1"/>
  <c r="AB1638" i="29"/>
  <c r="B1638" i="29" s="1"/>
  <c r="A1638" i="29" s="1"/>
  <c r="AB1060" i="29"/>
  <c r="B1060" i="29" s="1"/>
  <c r="A1060" i="29" s="1"/>
  <c r="AB391" i="29"/>
  <c r="B391" i="29" s="1"/>
  <c r="A391" i="29" s="1"/>
  <c r="AB1031" i="29"/>
  <c r="B1031" i="29" s="1"/>
  <c r="A1031" i="29" s="1"/>
  <c r="AB2987" i="29"/>
  <c r="B2987" i="29" s="1"/>
  <c r="A2987" i="29" s="1"/>
  <c r="AB2857" i="29"/>
  <c r="B2857" i="29" s="1"/>
  <c r="A2857" i="29" s="1"/>
  <c r="AB872" i="29"/>
  <c r="B872" i="29" s="1"/>
  <c r="A872" i="29" s="1"/>
  <c r="AB296" i="29"/>
  <c r="B296" i="29" s="1"/>
  <c r="A296" i="29" s="1"/>
  <c r="AB3089" i="29"/>
  <c r="B3089" i="29" s="1"/>
  <c r="A3089" i="29" s="1"/>
  <c r="AB1985" i="29"/>
  <c r="B1985" i="29" s="1"/>
  <c r="A1985" i="29" s="1"/>
  <c r="AB1682" i="29"/>
  <c r="B1682" i="29" s="1"/>
  <c r="A1682" i="29" s="1"/>
  <c r="AB272" i="29"/>
  <c r="B272" i="29" s="1"/>
  <c r="A272" i="29" s="1"/>
  <c r="AB1201" i="29"/>
  <c r="B1201" i="29" s="1"/>
  <c r="A1201" i="29" s="1"/>
  <c r="AB1544" i="29"/>
  <c r="B1544" i="29" s="1"/>
  <c r="A1544" i="29" s="1"/>
  <c r="AB3188" i="29"/>
  <c r="B3188" i="29" s="1"/>
  <c r="A3188" i="29" s="1"/>
  <c r="AB1451" i="29"/>
  <c r="B1451" i="29" s="1"/>
  <c r="A1451" i="29" s="1"/>
  <c r="AB3372" i="29"/>
  <c r="B3372" i="29" s="1"/>
  <c r="A3372" i="29" s="1"/>
  <c r="AB3274" i="29"/>
  <c r="B3274" i="29" s="1"/>
  <c r="A3274" i="29" s="1"/>
  <c r="AB2698" i="29"/>
  <c r="B2698" i="29" s="1"/>
  <c r="A2698" i="29" s="1"/>
  <c r="AB3360" i="29"/>
  <c r="B3360" i="29" s="1"/>
  <c r="A3360" i="29" s="1"/>
  <c r="AB2066" i="29"/>
  <c r="B2066" i="29" s="1"/>
  <c r="A2066" i="29" s="1"/>
  <c r="AB1889" i="29"/>
  <c r="B1889" i="29" s="1"/>
  <c r="A1889" i="29" s="1"/>
  <c r="AB1369" i="29"/>
  <c r="B1369" i="29" s="1"/>
  <c r="A1369" i="29" s="1"/>
  <c r="AB2877" i="29"/>
  <c r="B2877" i="29" s="1"/>
  <c r="A2877" i="29" s="1"/>
  <c r="AB1681" i="29"/>
  <c r="B1681" i="29" s="1"/>
  <c r="A1681" i="29" s="1"/>
  <c r="AB1018" i="29"/>
  <c r="B1018" i="29" s="1"/>
  <c r="A1018" i="29" s="1"/>
  <c r="AB83" i="29"/>
  <c r="B83" i="29" s="1"/>
  <c r="A83" i="29" s="1"/>
  <c r="AB2477" i="29"/>
  <c r="B2477" i="29" s="1"/>
  <c r="A2477" i="29" s="1"/>
  <c r="AB1693" i="29"/>
  <c r="B1693" i="29" s="1"/>
  <c r="A1693" i="29" s="1"/>
  <c r="AB1968" i="29"/>
  <c r="B1968" i="29" s="1"/>
  <c r="A1968" i="29" s="1"/>
  <c r="AB535" i="29"/>
  <c r="B535" i="29" s="1"/>
  <c r="A535" i="29" s="1"/>
  <c r="AB1317" i="29"/>
  <c r="B1317" i="29" s="1"/>
  <c r="A1317" i="29" s="1"/>
  <c r="AB317" i="29"/>
  <c r="B317" i="29" s="1"/>
  <c r="A317" i="29" s="1"/>
  <c r="AB2717" i="29"/>
  <c r="B2717" i="29" s="1"/>
  <c r="A2717" i="29" s="1"/>
  <c r="AB2343" i="29"/>
  <c r="B2343" i="29" s="1"/>
  <c r="A2343" i="29" s="1"/>
  <c r="AB1456" i="29"/>
  <c r="B1456" i="29" s="1"/>
  <c r="A1456" i="29" s="1"/>
  <c r="AB3316" i="29"/>
  <c r="B3316" i="29" s="1"/>
  <c r="A3316" i="29" s="1"/>
  <c r="AB3391" i="29"/>
  <c r="B3391" i="29" s="1"/>
  <c r="A3391" i="29" s="1"/>
  <c r="AB2223" i="29"/>
  <c r="B2223" i="29" s="1"/>
  <c r="A2223" i="29" s="1"/>
  <c r="AB2423" i="29"/>
  <c r="B2423" i="29" s="1"/>
  <c r="A2423" i="29" s="1"/>
  <c r="AB2306" i="29"/>
  <c r="B2306" i="29" s="1"/>
  <c r="A2306" i="29" s="1"/>
  <c r="AB2703" i="29"/>
  <c r="B2703" i="29" s="1"/>
  <c r="A2703" i="29" s="1"/>
  <c r="AB2422" i="29"/>
  <c r="B2422" i="29" s="1"/>
  <c r="A2422" i="29" s="1"/>
  <c r="AB2649" i="29"/>
  <c r="B2649" i="29" s="1"/>
  <c r="A2649" i="29" s="1"/>
  <c r="AB1290" i="29"/>
  <c r="B1290" i="29" s="1"/>
  <c r="A1290" i="29" s="1"/>
  <c r="AB2345" i="29"/>
  <c r="B2345" i="29" s="1"/>
  <c r="A2345" i="29" s="1"/>
  <c r="AB106" i="29"/>
  <c r="B106" i="29" s="1"/>
  <c r="A106" i="29" s="1"/>
  <c r="AB2870" i="29"/>
  <c r="B2870" i="29" s="1"/>
  <c r="A2870" i="29" s="1"/>
  <c r="AB1635" i="29"/>
  <c r="B1635" i="29" s="1"/>
  <c r="A1635" i="29" s="1"/>
  <c r="AB840" i="29"/>
  <c r="B840" i="29" s="1"/>
  <c r="A840" i="29" s="1"/>
  <c r="AB3499" i="29"/>
  <c r="B3499" i="29" s="1"/>
  <c r="A3499" i="29" s="1"/>
  <c r="AB1036" i="29"/>
  <c r="B1036" i="29" s="1"/>
  <c r="A1036" i="29" s="1"/>
  <c r="AB3176" i="29"/>
  <c r="B3176" i="29" s="1"/>
  <c r="A3176" i="29" s="1"/>
  <c r="AB628" i="29"/>
  <c r="B628" i="29" s="1"/>
  <c r="A628" i="29" s="1"/>
  <c r="AB3288" i="29"/>
  <c r="B3288" i="29" s="1"/>
  <c r="A3288" i="29" s="1"/>
  <c r="AB2861" i="29"/>
  <c r="B2861" i="29" s="1"/>
  <c r="A2861" i="29" s="1"/>
  <c r="AB3432" i="29"/>
  <c r="B3432" i="29" s="1"/>
  <c r="A3432" i="29" s="1"/>
  <c r="AB1252" i="29"/>
  <c r="B1252" i="29" s="1"/>
  <c r="A1252" i="29" s="1"/>
  <c r="AB3117" i="29"/>
  <c r="B3117" i="29" s="1"/>
  <c r="A3117" i="29" s="1"/>
  <c r="AB2237" i="29"/>
  <c r="B2237" i="29" s="1"/>
  <c r="A2237" i="29" s="1"/>
  <c r="AB1472" i="29"/>
  <c r="B1472" i="29" s="1"/>
  <c r="A1472" i="29" s="1"/>
  <c r="AB2907" i="29"/>
  <c r="B2907" i="29" s="1"/>
  <c r="A2907" i="29" s="1"/>
  <c r="AB2969" i="29"/>
  <c r="B2969" i="29" s="1"/>
  <c r="A2969" i="29" s="1"/>
  <c r="AB2023" i="29"/>
  <c r="B2023" i="29" s="1"/>
  <c r="A2023" i="29" s="1"/>
  <c r="AB1443" i="29"/>
  <c r="B1443" i="29" s="1"/>
  <c r="A1443" i="29" s="1"/>
  <c r="AB616" i="29"/>
  <c r="B616" i="29" s="1"/>
  <c r="A616" i="29" s="1"/>
  <c r="AB1382" i="29"/>
  <c r="B1382" i="29" s="1"/>
  <c r="A1382" i="29" s="1"/>
  <c r="AB941" i="29"/>
  <c r="B941" i="29" s="1"/>
  <c r="A941" i="29" s="1"/>
  <c r="AB2416" i="29"/>
  <c r="B2416" i="29" s="1"/>
  <c r="A2416" i="29" s="1"/>
  <c r="AB928" i="29"/>
  <c r="B928" i="29" s="1"/>
  <c r="A928" i="29" s="1"/>
  <c r="AB3368" i="29"/>
  <c r="B3368" i="29" s="1"/>
  <c r="A3368" i="29" s="1"/>
  <c r="AB1283" i="29"/>
  <c r="B1283" i="29" s="1"/>
  <c r="A1283" i="29" s="1"/>
  <c r="AB1148" i="29"/>
  <c r="B1148" i="29" s="1"/>
  <c r="A1148" i="29" s="1"/>
  <c r="AB1360" i="29"/>
  <c r="B1360" i="29" s="1"/>
  <c r="A1360" i="29" s="1"/>
  <c r="AB3405" i="29"/>
  <c r="B3405" i="29" s="1"/>
  <c r="A3405" i="29" s="1"/>
  <c r="AB845" i="29"/>
  <c r="B845" i="29" s="1"/>
  <c r="A845" i="29" s="1"/>
  <c r="AB2669" i="29"/>
  <c r="B2669" i="29" s="1"/>
  <c r="A2669" i="29" s="1"/>
  <c r="AB1455" i="29"/>
  <c r="B1455" i="29" s="1"/>
  <c r="A1455" i="29" s="1"/>
  <c r="AB1365" i="29"/>
  <c r="B1365" i="29" s="1"/>
  <c r="A1365" i="29" s="1"/>
  <c r="AB1662" i="29"/>
  <c r="B1662" i="29" s="1"/>
  <c r="A1662" i="29" s="1"/>
  <c r="AB1547" i="29"/>
  <c r="B1547" i="29" s="1"/>
  <c r="A1547" i="29" s="1"/>
  <c r="AB1140" i="29"/>
  <c r="B1140" i="29" s="1"/>
  <c r="A1140" i="29" s="1"/>
  <c r="AB2005" i="29"/>
  <c r="B2005" i="29" s="1"/>
  <c r="A2005" i="29" s="1"/>
  <c r="AB113" i="29"/>
  <c r="B113" i="29" s="1"/>
  <c r="A113" i="29" s="1"/>
  <c r="AB3212" i="29"/>
  <c r="B3212" i="29" s="1"/>
  <c r="A3212" i="29" s="1"/>
  <c r="AB136" i="29"/>
  <c r="B136" i="29" s="1"/>
  <c r="A136" i="29" s="1"/>
  <c r="AB397" i="29"/>
  <c r="B397" i="29" s="1"/>
  <c r="A397" i="29" s="1"/>
  <c r="AB10" i="29"/>
  <c r="B10" i="29" s="1"/>
  <c r="A10" i="29" s="1"/>
  <c r="AB3340" i="29"/>
  <c r="B3340" i="29" s="1"/>
  <c r="A3340" i="29" s="1"/>
  <c r="AB1171" i="29"/>
  <c r="B1171" i="29" s="1"/>
  <c r="A1171" i="29" s="1"/>
  <c r="AB2930" i="29"/>
  <c r="B2930" i="29" s="1"/>
  <c r="A2930" i="29" s="1"/>
  <c r="AB3328" i="29"/>
  <c r="B3328" i="29" s="1"/>
  <c r="A3328" i="29" s="1"/>
  <c r="AB2273" i="29"/>
  <c r="B2273" i="29" s="1"/>
  <c r="A2273" i="29" s="1"/>
  <c r="AB2076" i="29"/>
  <c r="B2076" i="29" s="1"/>
  <c r="A2076" i="29" s="1"/>
  <c r="AB64" i="29"/>
  <c r="B64" i="29" s="1"/>
  <c r="A64" i="29" s="1"/>
  <c r="AB318" i="29"/>
  <c r="B318" i="29" s="1"/>
  <c r="A318" i="29" s="1"/>
  <c r="AB984" i="29"/>
  <c r="B984" i="29" s="1"/>
  <c r="A984" i="29" s="1"/>
  <c r="AB478" i="29"/>
  <c r="B478" i="29" s="1"/>
  <c r="A478" i="29" s="1"/>
  <c r="AB1898" i="29"/>
  <c r="B1898" i="29" s="1"/>
  <c r="A1898" i="29" s="1"/>
  <c r="AB1177" i="29"/>
  <c r="B1177" i="29" s="1"/>
  <c r="A1177" i="29" s="1"/>
  <c r="AB2807" i="29"/>
  <c r="B2807" i="29" s="1"/>
  <c r="A2807" i="29" s="1"/>
  <c r="AB2946" i="29"/>
  <c r="B2946" i="29" s="1"/>
  <c r="A2946" i="29" s="1"/>
  <c r="AB132" i="29"/>
  <c r="B132" i="29" s="1"/>
  <c r="A132" i="29" s="1"/>
  <c r="AB1027" i="29"/>
  <c r="B1027" i="29" s="1"/>
  <c r="A1027" i="29" s="1"/>
  <c r="AB2576" i="29"/>
  <c r="B2576" i="29" s="1"/>
  <c r="A2576" i="29" s="1"/>
  <c r="AB2554" i="29"/>
  <c r="B2554" i="29" s="1"/>
  <c r="A2554" i="29" s="1"/>
  <c r="AB1700" i="29"/>
  <c r="B1700" i="29" s="1"/>
  <c r="A1700" i="29" s="1"/>
  <c r="AB2783" i="29"/>
  <c r="B2783" i="29" s="1"/>
  <c r="A2783" i="29" s="1"/>
  <c r="AB488" i="29"/>
  <c r="B488" i="29" s="1"/>
  <c r="A488" i="29" s="1"/>
  <c r="AB287" i="29"/>
  <c r="B287" i="29" s="1"/>
  <c r="A287" i="29" s="1"/>
  <c r="AB2218" i="29"/>
  <c r="B2218" i="29" s="1"/>
  <c r="A2218" i="29" s="1"/>
  <c r="AB744" i="29"/>
  <c r="B744" i="29" s="1"/>
  <c r="A744" i="29" s="1"/>
  <c r="AB510" i="29"/>
  <c r="B510" i="29" s="1"/>
  <c r="A510" i="29" s="1"/>
  <c r="AB1086" i="29"/>
  <c r="B1086" i="29" s="1"/>
  <c r="A1086" i="29" s="1"/>
  <c r="AB448" i="29"/>
  <c r="B448" i="29" s="1"/>
  <c r="A448" i="29" s="1"/>
  <c r="AB853" i="29"/>
  <c r="B853" i="29" s="1"/>
  <c r="A853" i="29" s="1"/>
  <c r="AB581" i="29"/>
  <c r="B581" i="29" s="1"/>
  <c r="A581" i="29" s="1"/>
  <c r="AB648" i="29"/>
  <c r="B648" i="29" s="1"/>
  <c r="A648" i="29" s="1"/>
  <c r="AB1000" i="29"/>
  <c r="B1000" i="29" s="1"/>
  <c r="A1000" i="29" s="1"/>
  <c r="AB2463" i="29"/>
  <c r="B2463" i="29" s="1"/>
  <c r="A2463" i="29" s="1"/>
  <c r="AB1141" i="29"/>
  <c r="B1141" i="29" s="1"/>
  <c r="A1141" i="29" s="1"/>
  <c r="AB461" i="29"/>
  <c r="B461" i="29" s="1"/>
  <c r="A461" i="29" s="1"/>
  <c r="AB3260" i="29"/>
  <c r="B3260" i="29" s="1"/>
  <c r="A3260" i="29" s="1"/>
  <c r="AB710" i="29"/>
  <c r="B710" i="29" s="1"/>
  <c r="A710" i="29" s="1"/>
  <c r="AB2986" i="29"/>
  <c r="B2986" i="29" s="1"/>
  <c r="A2986" i="29" s="1"/>
  <c r="AB3345" i="29"/>
  <c r="B3345" i="29" s="1"/>
  <c r="A3345" i="29" s="1"/>
  <c r="AB713" i="29"/>
  <c r="B713" i="29" s="1"/>
  <c r="A713" i="29" s="1"/>
  <c r="AB568" i="29"/>
  <c r="B568" i="29" s="1"/>
  <c r="A568" i="29" s="1"/>
  <c r="AB1627" i="29"/>
  <c r="B1627" i="29" s="1"/>
  <c r="A1627" i="29" s="1"/>
  <c r="AB632" i="29"/>
  <c r="B632" i="29" s="1"/>
  <c r="A632" i="29" s="1"/>
  <c r="AB2614" i="29"/>
  <c r="B2614" i="29" s="1"/>
  <c r="A2614" i="29" s="1"/>
  <c r="AB625" i="29"/>
  <c r="B625" i="29" s="1"/>
  <c r="A625" i="29" s="1"/>
  <c r="AB2280" i="29"/>
  <c r="B2280" i="29" s="1"/>
  <c r="A2280" i="29" s="1"/>
  <c r="AB2158" i="29"/>
  <c r="B2158" i="29" s="1"/>
  <c r="A2158" i="29" s="1"/>
  <c r="AB775" i="29"/>
  <c r="B775" i="29" s="1"/>
  <c r="A775" i="29" s="1"/>
  <c r="AB5" i="29"/>
  <c r="B5" i="29" s="1"/>
  <c r="A5" i="29" s="1"/>
  <c r="AB1695" i="29"/>
  <c r="B1695" i="29" s="1"/>
  <c r="A1695" i="29" s="1"/>
  <c r="AB1370" i="29"/>
  <c r="B1370" i="29" s="1"/>
  <c r="A1370" i="29" s="1"/>
  <c r="AB1151" i="29"/>
  <c r="B1151" i="29" s="1"/>
  <c r="A1151" i="29" s="1"/>
  <c r="AB2511" i="29"/>
  <c r="B2511" i="29" s="1"/>
  <c r="A2511" i="29" s="1"/>
  <c r="AB2967" i="29"/>
  <c r="B2967" i="29" s="1"/>
  <c r="A2967" i="29" s="1"/>
  <c r="AB2063" i="29"/>
  <c r="B2063" i="29" s="1"/>
  <c r="A2063" i="29" s="1"/>
  <c r="AB3320" i="29"/>
  <c r="B3320" i="29" s="1"/>
  <c r="A3320" i="29" s="1"/>
  <c r="AB2099" i="29"/>
  <c r="B2099" i="29" s="1"/>
  <c r="A2099" i="29" s="1"/>
  <c r="AB3283" i="29"/>
  <c r="B3283" i="29" s="1"/>
  <c r="A3283" i="29" s="1"/>
  <c r="AB3356" i="29"/>
  <c r="B3356" i="29" s="1"/>
  <c r="A3356" i="29" s="1"/>
  <c r="AB1214" i="29"/>
  <c r="B1214" i="29" s="1"/>
  <c r="A1214" i="29" s="1"/>
  <c r="AB2310" i="29"/>
  <c r="B2310" i="29" s="1"/>
  <c r="A2310" i="29" s="1"/>
  <c r="AB2729" i="29"/>
  <c r="B2729" i="29" s="1"/>
  <c r="A2729" i="29" s="1"/>
  <c r="AB1484" i="29"/>
  <c r="B1484" i="29" s="1"/>
  <c r="A1484" i="29" s="1"/>
  <c r="AB2886" i="29"/>
  <c r="B2886" i="29" s="1"/>
  <c r="A2886" i="29" s="1"/>
  <c r="AB1078" i="29"/>
  <c r="B1078" i="29" s="1"/>
  <c r="A1078" i="29" s="1"/>
  <c r="AB2043" i="29"/>
  <c r="B2043" i="29" s="1"/>
  <c r="A2043" i="29" s="1"/>
  <c r="AB3447" i="29"/>
  <c r="B3447" i="29" s="1"/>
  <c r="A3447" i="29" s="1"/>
  <c r="AB1313" i="29"/>
  <c r="B1313" i="29" s="1"/>
  <c r="A1313" i="29" s="1"/>
  <c r="AB3485" i="29"/>
  <c r="B3485" i="29" s="1"/>
  <c r="A3485" i="29" s="1"/>
  <c r="AB1338" i="29"/>
  <c r="B1338" i="29" s="1"/>
  <c r="A1338" i="29" s="1"/>
  <c r="AB3278" i="29"/>
  <c r="B3278" i="29" s="1"/>
  <c r="A3278" i="29" s="1"/>
  <c r="AB3208" i="29"/>
  <c r="B3208" i="29" s="1"/>
  <c r="A3208" i="29" s="1"/>
  <c r="AB2795" i="29"/>
  <c r="B2795" i="29" s="1"/>
  <c r="A2795" i="29" s="1"/>
  <c r="AB1098" i="29"/>
  <c r="B1098" i="29" s="1"/>
  <c r="A1098" i="29" s="1"/>
  <c r="AB784" i="29"/>
  <c r="B784" i="29" s="1"/>
  <c r="A784" i="29" s="1"/>
  <c r="AB600" i="29"/>
  <c r="B600" i="29" s="1"/>
  <c r="A600" i="29" s="1"/>
  <c r="AB2710" i="29"/>
  <c r="B2710" i="29" s="1"/>
  <c r="A2710" i="29" s="1"/>
  <c r="AB1795" i="29"/>
  <c r="B1795" i="29" s="1"/>
  <c r="A1795" i="29" s="1"/>
  <c r="AB2085" i="29"/>
  <c r="B2085" i="29" s="1"/>
  <c r="A2085" i="29" s="1"/>
  <c r="AB720" i="29"/>
  <c r="B720" i="29" s="1"/>
  <c r="A720" i="29" s="1"/>
  <c r="AB2868" i="29"/>
  <c r="B2868" i="29" s="1"/>
  <c r="A2868" i="29" s="1"/>
  <c r="AB2958" i="29"/>
  <c r="B2958" i="29" s="1"/>
  <c r="A2958" i="29" s="1"/>
  <c r="AB2498" i="29"/>
  <c r="B2498" i="29" s="1"/>
  <c r="A2498" i="29" s="1"/>
  <c r="AB1225" i="29"/>
  <c r="B1225" i="29" s="1"/>
  <c r="A1225" i="29" s="1"/>
  <c r="AB1507" i="29"/>
  <c r="B1507" i="29" s="1"/>
  <c r="A1507" i="29" s="1"/>
  <c r="AB2062" i="29"/>
  <c r="B2062" i="29" s="1"/>
  <c r="A2062" i="29" s="1"/>
  <c r="AB2658" i="29"/>
  <c r="B2658" i="29" s="1"/>
  <c r="A2658" i="29" s="1"/>
  <c r="AB240" i="29"/>
  <c r="B240" i="29" s="1"/>
  <c r="A240" i="29" s="1"/>
  <c r="AB2665" i="29"/>
  <c r="B2665" i="29" s="1"/>
  <c r="A2665" i="29" s="1"/>
  <c r="AB3392" i="29"/>
  <c r="B3392" i="29" s="1"/>
  <c r="A3392" i="29" s="1"/>
  <c r="AB3347" i="29"/>
  <c r="B3347" i="29" s="1"/>
  <c r="A3347" i="29" s="1"/>
  <c r="AB423" i="29"/>
  <c r="B423" i="29" s="1"/>
  <c r="A423" i="29" s="1"/>
  <c r="AB3078" i="29"/>
  <c r="B3078" i="29" s="1"/>
  <c r="A3078" i="29" s="1"/>
  <c r="AB1577" i="29"/>
  <c r="B1577" i="29" s="1"/>
  <c r="A1577" i="29" s="1"/>
  <c r="AB2940" i="29"/>
  <c r="B2940" i="29" s="1"/>
  <c r="A2940" i="29" s="1"/>
  <c r="AB2558" i="29"/>
  <c r="B2558" i="29" s="1"/>
  <c r="A2558" i="29" s="1"/>
  <c r="AB482" i="29"/>
  <c r="B482" i="29" s="1"/>
  <c r="A482" i="29" s="1"/>
  <c r="AB3027" i="29"/>
  <c r="B3027" i="29" s="1"/>
  <c r="A3027" i="29" s="1"/>
  <c r="AB277" i="29"/>
  <c r="B277" i="29" s="1"/>
  <c r="A277" i="29" s="1"/>
  <c r="AB1115" i="29"/>
  <c r="B1115" i="29" s="1"/>
  <c r="A1115" i="29" s="1"/>
  <c r="AB3228" i="29"/>
  <c r="B3228" i="29" s="1"/>
  <c r="A3228" i="29" s="1"/>
  <c r="AB2299" i="29"/>
  <c r="B2299" i="29" s="1"/>
  <c r="A2299" i="29" s="1"/>
  <c r="AB468" i="29"/>
  <c r="B468" i="29" s="1"/>
  <c r="A468" i="29" s="1"/>
  <c r="AB585" i="29"/>
  <c r="B585" i="29" s="1"/>
  <c r="A585" i="29" s="1"/>
  <c r="AB663" i="29"/>
  <c r="B663" i="29" s="1"/>
  <c r="A663" i="29" s="1"/>
  <c r="AB3206" i="29"/>
  <c r="B3206" i="29" s="1"/>
  <c r="A3206" i="29" s="1"/>
  <c r="AB1642" i="29"/>
  <c r="B1642" i="29" s="1"/>
  <c r="A1642" i="29" s="1"/>
  <c r="AB3040" i="29"/>
  <c r="B3040" i="29" s="1"/>
  <c r="A3040" i="29" s="1"/>
  <c r="AB1705" i="29"/>
  <c r="B1705" i="29" s="1"/>
  <c r="A1705" i="29" s="1"/>
  <c r="AB1257" i="29"/>
  <c r="B1257" i="29" s="1"/>
  <c r="A1257" i="29" s="1"/>
  <c r="AB216" i="29"/>
  <c r="B216" i="29" s="1"/>
  <c r="A216" i="29" s="1"/>
  <c r="AB3248" i="29"/>
  <c r="B3248" i="29" s="1"/>
  <c r="A3248" i="29" s="1"/>
  <c r="AB2308" i="29"/>
  <c r="B2308" i="29" s="1"/>
  <c r="A2308" i="29" s="1"/>
  <c r="AB2385" i="29"/>
  <c r="B2385" i="29" s="1"/>
  <c r="A2385" i="29" s="1"/>
  <c r="AB1805" i="29"/>
  <c r="B1805" i="29" s="1"/>
  <c r="A1805" i="29" s="1"/>
  <c r="AB1380" i="29"/>
  <c r="B1380" i="29" s="1"/>
  <c r="A1380" i="29" s="1"/>
  <c r="AB3195" i="29"/>
  <c r="B3195" i="29" s="1"/>
  <c r="A3195" i="29" s="1"/>
  <c r="AB2287" i="29"/>
  <c r="B2287" i="29" s="1"/>
  <c r="A2287" i="29" s="1"/>
  <c r="AB780" i="29"/>
  <c r="B780" i="29" s="1"/>
  <c r="A780" i="29" s="1"/>
  <c r="AB1590" i="29"/>
  <c r="B1590" i="29" s="1"/>
  <c r="A1590" i="29" s="1"/>
  <c r="AB2894" i="29"/>
  <c r="B2894" i="29" s="1"/>
  <c r="A2894" i="29" s="1"/>
  <c r="AB3201" i="29"/>
  <c r="B3201" i="29" s="1"/>
  <c r="A3201" i="29" s="1"/>
  <c r="AB2346" i="29"/>
  <c r="B2346" i="29" s="1"/>
  <c r="A2346" i="29" s="1"/>
  <c r="AB471" i="29"/>
  <c r="B471" i="29" s="1"/>
  <c r="A471" i="29" s="1"/>
  <c r="AB1561" i="29"/>
  <c r="B1561" i="29" s="1"/>
  <c r="A1561" i="29" s="1"/>
  <c r="AB1632" i="29"/>
  <c r="B1632" i="29" s="1"/>
  <c r="A1632" i="29" s="1"/>
  <c r="AB633" i="29"/>
  <c r="B633" i="29" s="1"/>
  <c r="A633" i="29" s="1"/>
  <c r="AB2734" i="29"/>
  <c r="B2734" i="29" s="1"/>
  <c r="A2734" i="29" s="1"/>
  <c r="AB431" i="29"/>
  <c r="B431" i="29" s="1"/>
  <c r="A431" i="29" s="1"/>
  <c r="AB1882" i="29"/>
  <c r="B1882" i="29" s="1"/>
  <c r="A1882" i="29" s="1"/>
  <c r="AB1164" i="29"/>
  <c r="B1164" i="29" s="1"/>
  <c r="A1164" i="29" s="1"/>
  <c r="AB1367" i="29"/>
  <c r="B1367" i="29" s="1"/>
  <c r="A1367" i="29" s="1"/>
  <c r="AB1368" i="29"/>
  <c r="B1368" i="29" s="1"/>
  <c r="A1368" i="29" s="1"/>
  <c r="AB647" i="29"/>
  <c r="B647" i="29" s="1"/>
  <c r="A647" i="29" s="1"/>
  <c r="AB2151" i="29"/>
  <c r="B2151" i="29" s="1"/>
  <c r="A2151" i="29" s="1"/>
  <c r="AB1220" i="29"/>
  <c r="B1220" i="29" s="1"/>
  <c r="A1220" i="29" s="1"/>
  <c r="AB2117" i="29"/>
  <c r="B2117" i="29" s="1"/>
  <c r="A2117" i="29" s="1"/>
  <c r="AB802" i="29"/>
  <c r="B802" i="29" s="1"/>
  <c r="A802" i="29" s="1"/>
  <c r="AB2491" i="29"/>
  <c r="B2491" i="29" s="1"/>
  <c r="A2491" i="29" s="1"/>
  <c r="AB3341" i="29"/>
  <c r="B3341" i="29" s="1"/>
  <c r="A3341" i="29" s="1"/>
  <c r="AB3436" i="29"/>
  <c r="B3436" i="29" s="1"/>
  <c r="A3436" i="29" s="1"/>
  <c r="AB1160" i="29"/>
  <c r="B1160" i="29" s="1"/>
  <c r="A1160" i="29" s="1"/>
  <c r="AB45" i="29"/>
  <c r="B45" i="29" s="1"/>
  <c r="A45" i="29" s="1"/>
  <c r="AB1375" i="29"/>
  <c r="B1375" i="29" s="1"/>
  <c r="A1375" i="29" s="1"/>
  <c r="AB1986" i="29"/>
  <c r="B1986" i="29" s="1"/>
  <c r="A1986" i="29" s="1"/>
  <c r="AB2030" i="29"/>
  <c r="B2030" i="29" s="1"/>
  <c r="A2030" i="29" s="1"/>
  <c r="AB1006" i="29"/>
  <c r="B1006" i="29" s="1"/>
  <c r="A1006" i="29" s="1"/>
  <c r="AB689" i="29"/>
  <c r="B689" i="29" s="1"/>
  <c r="A689" i="29" s="1"/>
  <c r="AB3160" i="29"/>
  <c r="B3160" i="29" s="1"/>
  <c r="A3160" i="29" s="1"/>
  <c r="AB1228" i="29"/>
  <c r="B1228" i="29" s="1"/>
  <c r="A1228" i="29" s="1"/>
  <c r="AB2241" i="29"/>
  <c r="B2241" i="29" s="1"/>
  <c r="A2241" i="29" s="1"/>
  <c r="AB3013" i="29"/>
  <c r="B3013" i="29" s="1"/>
  <c r="A3013" i="29" s="1"/>
  <c r="AB2771" i="29"/>
  <c r="B2771" i="29" s="1"/>
  <c r="A2771" i="29" s="1"/>
  <c r="AB2822" i="29"/>
  <c r="B2822" i="29" s="1"/>
  <c r="A2822" i="29" s="1"/>
  <c r="AB73" i="29"/>
  <c r="B73" i="29" s="1"/>
  <c r="A73" i="29" s="1"/>
  <c r="AB1467" i="29"/>
  <c r="B1467" i="29" s="1"/>
  <c r="A1467" i="29" s="1"/>
  <c r="AB140" i="29"/>
  <c r="B140" i="29" s="1"/>
  <c r="A140" i="29" s="1"/>
  <c r="AB209" i="29"/>
  <c r="B209" i="29" s="1"/>
  <c r="A209" i="29" s="1"/>
  <c r="AB2522" i="29"/>
  <c r="B2522" i="29" s="1"/>
  <c r="A2522" i="29" s="1"/>
  <c r="AB122" i="29"/>
  <c r="B122" i="29" s="1"/>
  <c r="A122" i="29" s="1"/>
  <c r="AB2134" i="29"/>
  <c r="B2134" i="29" s="1"/>
  <c r="A2134" i="29" s="1"/>
  <c r="AB2645" i="29"/>
  <c r="B2645" i="29" s="1"/>
  <c r="A2645" i="29" s="1"/>
  <c r="AB2261" i="29"/>
  <c r="B2261" i="29" s="1"/>
  <c r="A2261" i="29" s="1"/>
  <c r="AB15" i="29"/>
  <c r="B15" i="29" s="1"/>
  <c r="A15" i="29" s="1"/>
  <c r="AB746" i="29"/>
  <c r="B746" i="29" s="1"/>
  <c r="A746" i="29" s="1"/>
  <c r="AB1062" i="29"/>
  <c r="B1062" i="29" s="1"/>
  <c r="A1062" i="29" s="1"/>
  <c r="AB393" i="29"/>
  <c r="B393" i="29" s="1"/>
  <c r="A393" i="29" s="1"/>
  <c r="AB3444" i="29"/>
  <c r="B3444" i="29" s="1"/>
  <c r="A3444" i="29" s="1"/>
  <c r="AB3259" i="29"/>
  <c r="B3259" i="29" s="1"/>
  <c r="A3259" i="29" s="1"/>
  <c r="AB135" i="29"/>
  <c r="B135" i="29" s="1"/>
  <c r="A135" i="29" s="1"/>
  <c r="AB1475" i="29"/>
  <c r="B1475" i="29" s="1"/>
  <c r="A1475" i="29" s="1"/>
  <c r="AB3422" i="29"/>
  <c r="B3422" i="29" s="1"/>
  <c r="A3422" i="29" s="1"/>
  <c r="AB873" i="29"/>
  <c r="B873" i="29" s="1"/>
  <c r="A873" i="29" s="1"/>
  <c r="AB509" i="29"/>
  <c r="B509" i="29" s="1"/>
  <c r="A509" i="29" s="1"/>
  <c r="AB1224" i="29"/>
  <c r="B1224" i="29" s="1"/>
  <c r="A1224" i="29" s="1"/>
  <c r="AB3338" i="29"/>
  <c r="B3338" i="29" s="1"/>
  <c r="A3338" i="29" s="1"/>
  <c r="AB8" i="29"/>
  <c r="B8" i="29" s="1"/>
  <c r="A8" i="29" s="1"/>
  <c r="AB969" i="29"/>
  <c r="B969" i="29" s="1"/>
  <c r="A969" i="29" s="1"/>
  <c r="AB763" i="29"/>
  <c r="B763" i="29" s="1"/>
  <c r="A763" i="29" s="1"/>
  <c r="AB351" i="29"/>
  <c r="B351" i="29" s="1"/>
  <c r="A351" i="29" s="1"/>
  <c r="AB2759" i="29"/>
  <c r="B2759" i="29" s="1"/>
  <c r="A2759" i="29" s="1"/>
  <c r="AB3213" i="29"/>
  <c r="B3213" i="29" s="1"/>
  <c r="A3213" i="29" s="1"/>
  <c r="AB3371" i="29"/>
  <c r="B3371" i="29" s="1"/>
  <c r="A3371" i="29" s="1"/>
  <c r="AB1311" i="29"/>
  <c r="B1311" i="29" s="1"/>
  <c r="A1311" i="29" s="1"/>
  <c r="AB2514" i="29"/>
  <c r="B2514" i="29" s="1"/>
  <c r="A2514" i="29" s="1"/>
  <c r="AB1458" i="29"/>
  <c r="B1458" i="29" s="1"/>
  <c r="A1458" i="29" s="1"/>
  <c r="AB144" i="29"/>
  <c r="B144" i="29" s="1"/>
  <c r="A144" i="29" s="1"/>
  <c r="AB2978" i="29"/>
  <c r="B2978" i="29" s="1"/>
  <c r="A2978" i="29" s="1"/>
  <c r="AB2342" i="29"/>
  <c r="B2342" i="29" s="1"/>
  <c r="A2342" i="29" s="1"/>
  <c r="AB2213" i="29"/>
  <c r="B2213" i="29" s="1"/>
  <c r="A2213" i="29" s="1"/>
  <c r="AB2695" i="29"/>
  <c r="B2695" i="29" s="1"/>
  <c r="A2695" i="29" s="1"/>
  <c r="AB2915" i="29"/>
  <c r="B2915" i="29" s="1"/>
  <c r="A2915" i="29" s="1"/>
  <c r="AB579" i="29"/>
  <c r="B579" i="29" s="1"/>
  <c r="A579" i="29" s="1"/>
  <c r="AB111" i="29"/>
  <c r="B111" i="29" s="1"/>
  <c r="A111" i="29" s="1"/>
  <c r="AB3290" i="29"/>
  <c r="B3290" i="29" s="1"/>
  <c r="A3290" i="29" s="1"/>
  <c r="AB925" i="29"/>
  <c r="B925" i="29" s="1"/>
  <c r="A925" i="29" s="1"/>
  <c r="AB2568" i="29"/>
  <c r="B2568" i="29" s="1"/>
  <c r="A2568" i="29" s="1"/>
  <c r="AB2009" i="29"/>
  <c r="B2009" i="29" s="1"/>
  <c r="A2009" i="29" s="1"/>
  <c r="AB3142" i="29"/>
  <c r="B3142" i="29" s="1"/>
  <c r="A3142" i="29" s="1"/>
  <c r="AB680" i="29"/>
  <c r="B680" i="29" s="1"/>
  <c r="A680" i="29" s="1"/>
  <c r="AB3350" i="29"/>
  <c r="B3350" i="29" s="1"/>
  <c r="A3350" i="29" s="1"/>
  <c r="AB1344" i="29"/>
  <c r="B1344" i="29" s="1"/>
  <c r="A1344" i="29" s="1"/>
  <c r="AB446" i="29"/>
  <c r="B446" i="29" s="1"/>
  <c r="A446" i="29" s="1"/>
  <c r="AB490" i="29"/>
  <c r="B490" i="29" s="1"/>
  <c r="A490" i="29" s="1"/>
  <c r="AB2773" i="29"/>
  <c r="B2773" i="29" s="1"/>
  <c r="A2773" i="29" s="1"/>
  <c r="AB1639" i="29"/>
  <c r="B1639" i="29" s="1"/>
  <c r="A1639" i="29" s="1"/>
  <c r="AB1287" i="29"/>
  <c r="B1287" i="29" s="1"/>
  <c r="A1287" i="29" s="1"/>
  <c r="AB2159" i="29"/>
  <c r="B2159" i="29" s="1"/>
  <c r="A2159" i="29" s="1"/>
  <c r="AB1034" i="29"/>
  <c r="B1034" i="29" s="1"/>
  <c r="A1034" i="29" s="1"/>
  <c r="AB3164" i="29"/>
  <c r="B3164" i="29" s="1"/>
  <c r="A3164" i="29" s="1"/>
  <c r="AB1666" i="29"/>
  <c r="B1666" i="29" s="1"/>
  <c r="A1666" i="29" s="1"/>
  <c r="AB1927" i="29"/>
  <c r="B1927" i="29" s="1"/>
  <c r="A1927" i="29" s="1"/>
  <c r="AB2272" i="29"/>
  <c r="B2272" i="29" s="1"/>
  <c r="A2272" i="29" s="1"/>
  <c r="AB1935" i="29"/>
  <c r="B1935" i="29" s="1"/>
  <c r="A1935" i="29" s="1"/>
  <c r="AB894" i="29"/>
  <c r="B894" i="29" s="1"/>
  <c r="A894" i="29" s="1"/>
  <c r="AB3216" i="29"/>
  <c r="B3216" i="29" s="1"/>
  <c r="A3216" i="29" s="1"/>
  <c r="AB2590" i="29"/>
  <c r="B2590" i="29" s="1"/>
  <c r="A2590" i="29" s="1"/>
  <c r="AB150" i="29"/>
  <c r="B150" i="29" s="1"/>
  <c r="A150" i="29" s="1"/>
  <c r="AB2182" i="29"/>
  <c r="B2182" i="29" s="1"/>
  <c r="A2182" i="29" s="1"/>
  <c r="AB285" i="29"/>
  <c r="B285" i="29" s="1"/>
  <c r="A285" i="29" s="1"/>
  <c r="AB3209" i="29"/>
  <c r="B3209" i="29" s="1"/>
  <c r="A3209" i="29" s="1"/>
  <c r="AB2659" i="29"/>
  <c r="B2659" i="29" s="1"/>
  <c r="A2659" i="29" s="1"/>
  <c r="G54" i="28" l="1" a="1"/>
  <c r="A2" i="29"/>
  <c r="B5" i="31" a="1"/>
  <c r="L54" i="28" l="1" a="1"/>
  <c r="B5" i="32" a="1"/>
  <c r="C13" i="31"/>
  <c r="C38" i="31"/>
  <c r="C36" i="31"/>
  <c r="C70" i="31"/>
  <c r="E31" i="31"/>
  <c r="D54" i="31"/>
  <c r="E57" i="31"/>
  <c r="E47" i="31"/>
  <c r="C68" i="31"/>
  <c r="C48" i="31"/>
  <c r="C26" i="31"/>
  <c r="E42" i="31"/>
  <c r="C16" i="31"/>
  <c r="E13" i="31"/>
  <c r="D22" i="31"/>
  <c r="B5" i="31"/>
  <c r="C54" i="31"/>
  <c r="C71" i="31"/>
  <c r="E51" i="31"/>
  <c r="C35" i="31"/>
  <c r="E50" i="31"/>
  <c r="D38" i="31"/>
  <c r="C25" i="31"/>
  <c r="D62" i="31"/>
  <c r="D17" i="31"/>
  <c r="E44" i="31"/>
  <c r="E19" i="31"/>
  <c r="C9" i="31"/>
  <c r="C60" i="31"/>
  <c r="E39" i="31"/>
  <c r="D50" i="31"/>
  <c r="C46" i="31"/>
  <c r="E7" i="31"/>
  <c r="C24" i="31"/>
  <c r="D40" i="31"/>
  <c r="C58" i="31"/>
  <c r="E27" i="31"/>
  <c r="C39" i="31"/>
  <c r="D23" i="31"/>
  <c r="E36" i="31"/>
  <c r="C49" i="31"/>
  <c r="D15" i="31"/>
  <c r="D61" i="31"/>
  <c r="E15" i="31"/>
  <c r="D66" i="31"/>
  <c r="E41" i="31"/>
  <c r="D24" i="31"/>
  <c r="E26" i="31"/>
  <c r="C34" i="31"/>
  <c r="E24" i="31"/>
  <c r="D43" i="31"/>
  <c r="C50" i="31"/>
  <c r="D26" i="31"/>
  <c r="C19" i="31"/>
  <c r="E25" i="31"/>
  <c r="D47" i="31"/>
  <c r="D69" i="31"/>
  <c r="D11" i="31"/>
  <c r="D52" i="31"/>
  <c r="C27" i="31"/>
  <c r="E38" i="31"/>
  <c r="D64" i="31"/>
  <c r="C21" i="31"/>
  <c r="D30" i="31"/>
  <c r="E69" i="31"/>
  <c r="D48" i="31"/>
  <c r="E52" i="31"/>
  <c r="D63" i="31"/>
  <c r="C47" i="31"/>
  <c r="C8" i="31"/>
  <c r="C55" i="31"/>
  <c r="C40" i="31"/>
  <c r="C65" i="31"/>
  <c r="E29" i="31"/>
  <c r="D13" i="31"/>
  <c r="C45" i="31"/>
  <c r="E23" i="31"/>
  <c r="D10" i="31"/>
  <c r="E54" i="31"/>
  <c r="E21" i="31"/>
  <c r="C11" i="31"/>
  <c r="E60" i="31"/>
  <c r="D19" i="31"/>
  <c r="E61" i="31"/>
  <c r="D34" i="31"/>
  <c r="E30" i="31"/>
  <c r="E16" i="31"/>
  <c r="E35" i="31"/>
  <c r="E45" i="31"/>
  <c r="D8" i="31"/>
  <c r="D42" i="31"/>
  <c r="D49" i="31"/>
  <c r="E67" i="31"/>
  <c r="E11" i="31"/>
  <c r="C67" i="31"/>
  <c r="D41" i="31"/>
  <c r="E43" i="31"/>
  <c r="E32" i="31"/>
  <c r="D56" i="31"/>
  <c r="C29" i="31"/>
  <c r="D21" i="31"/>
  <c r="D35" i="31"/>
  <c r="C64" i="31"/>
  <c r="C17" i="31"/>
  <c r="D44" i="31"/>
  <c r="E59" i="31"/>
  <c r="D20" i="31"/>
  <c r="E66" i="31"/>
  <c r="E18" i="31"/>
  <c r="C15" i="31"/>
  <c r="C57" i="31"/>
  <c r="C10" i="31"/>
  <c r="C31" i="31"/>
  <c r="C30" i="31"/>
  <c r="D59" i="31"/>
  <c r="D58" i="31"/>
  <c r="C7" i="31"/>
  <c r="D51" i="31"/>
  <c r="C32" i="31"/>
  <c r="C51" i="31"/>
  <c r="E28" i="31"/>
  <c r="D68" i="31"/>
  <c r="E65" i="31"/>
  <c r="E63" i="31"/>
  <c r="D29" i="31"/>
  <c r="E20" i="31"/>
  <c r="C14" i="31"/>
  <c r="C42" i="31"/>
  <c r="D71" i="31"/>
  <c r="D39" i="31"/>
  <c r="D70" i="31"/>
  <c r="E48" i="31"/>
  <c r="C53" i="31"/>
  <c r="E14" i="31"/>
  <c r="D65" i="31"/>
  <c r="E40" i="31"/>
  <c r="C37" i="31"/>
  <c r="D32" i="31"/>
  <c r="E8" i="31"/>
  <c r="C63" i="31"/>
  <c r="C62" i="31"/>
  <c r="D16" i="31"/>
  <c r="E46" i="31"/>
  <c r="C20" i="31"/>
  <c r="E34" i="31"/>
  <c r="E9" i="31"/>
  <c r="C56" i="31"/>
  <c r="D12" i="31"/>
  <c r="D18" i="31"/>
  <c r="E10" i="31"/>
  <c r="E55" i="31"/>
  <c r="D46" i="31"/>
  <c r="D28" i="31"/>
  <c r="D31" i="31"/>
  <c r="D45" i="31"/>
  <c r="C59" i="31"/>
  <c r="E49" i="31"/>
  <c r="C12" i="31"/>
  <c r="E17" i="31"/>
  <c r="E68" i="31"/>
  <c r="E64" i="31"/>
  <c r="C61" i="31"/>
  <c r="C23" i="31"/>
  <c r="C28" i="31"/>
  <c r="C66" i="31"/>
  <c r="E62" i="31"/>
  <c r="E12" i="31"/>
  <c r="D7" i="31"/>
  <c r="C44" i="31"/>
  <c r="C41" i="31"/>
  <c r="C52" i="31"/>
  <c r="D37" i="31"/>
  <c r="C43" i="31"/>
  <c r="E56" i="31"/>
  <c r="C22" i="31"/>
  <c r="D55" i="31"/>
  <c r="E22" i="31"/>
  <c r="D25" i="31"/>
  <c r="D60" i="31"/>
  <c r="E53" i="31"/>
  <c r="E71" i="31"/>
  <c r="C18" i="31"/>
  <c r="E37" i="31"/>
  <c r="D36" i="31"/>
  <c r="E33" i="31"/>
  <c r="D53" i="31"/>
  <c r="D33" i="31"/>
  <c r="D27" i="31"/>
  <c r="D67" i="31"/>
  <c r="D9" i="31"/>
  <c r="C33" i="31"/>
  <c r="D14" i="31"/>
  <c r="E58" i="31"/>
  <c r="E70" i="31"/>
  <c r="C69" i="31"/>
  <c r="D57" i="31"/>
  <c r="J118" i="28"/>
  <c r="I92" i="28"/>
  <c r="H112" i="28"/>
  <c r="I76" i="28"/>
  <c r="H93" i="28"/>
  <c r="I67" i="28"/>
  <c r="J115" i="28"/>
  <c r="H120" i="28"/>
  <c r="H87" i="28"/>
  <c r="H111" i="28"/>
  <c r="J102" i="28"/>
  <c r="I84" i="28"/>
  <c r="I87" i="28"/>
  <c r="H71" i="28"/>
  <c r="H69" i="28"/>
  <c r="H95" i="28"/>
  <c r="I79" i="28"/>
  <c r="I119" i="28"/>
  <c r="H92" i="28"/>
  <c r="H96" i="28"/>
  <c r="H104" i="28"/>
  <c r="J78" i="28"/>
  <c r="I91" i="28"/>
  <c r="J99" i="28"/>
  <c r="J87" i="28"/>
  <c r="J64" i="28"/>
  <c r="I110" i="28"/>
  <c r="H91" i="28"/>
  <c r="H64" i="28"/>
  <c r="I96" i="28"/>
  <c r="J116" i="28"/>
  <c r="H75" i="28"/>
  <c r="H65" i="28"/>
  <c r="H101" i="28"/>
  <c r="H59" i="28"/>
  <c r="I95" i="28"/>
  <c r="H67" i="28"/>
  <c r="H103" i="28"/>
  <c r="H113" i="28"/>
  <c r="H116" i="28"/>
  <c r="J92" i="28"/>
  <c r="I105" i="28"/>
  <c r="I101" i="28"/>
  <c r="I114" i="28"/>
  <c r="I102" i="28"/>
  <c r="J100" i="28"/>
  <c r="H86" i="28"/>
  <c r="H77" i="28"/>
  <c r="I58" i="28"/>
  <c r="J61" i="28"/>
  <c r="I97" i="28"/>
  <c r="H57" i="28"/>
  <c r="H79" i="28"/>
  <c r="I80" i="28"/>
  <c r="I57" i="28"/>
  <c r="I103" i="28"/>
  <c r="J75" i="28"/>
  <c r="I71" i="28"/>
  <c r="J79" i="28"/>
  <c r="J113" i="28"/>
  <c r="H81" i="28"/>
  <c r="H98" i="28"/>
  <c r="H66" i="28"/>
  <c r="H70" i="28"/>
  <c r="H99" i="28"/>
  <c r="J104" i="28"/>
  <c r="I64" i="28"/>
  <c r="J83" i="28"/>
  <c r="H72" i="28"/>
  <c r="J117" i="28"/>
  <c r="H76" i="28"/>
  <c r="I107" i="28"/>
  <c r="I115" i="28"/>
  <c r="J93" i="28"/>
  <c r="I93" i="28"/>
  <c r="J97" i="28"/>
  <c r="I56" i="28"/>
  <c r="I86" i="28"/>
  <c r="J62" i="28"/>
  <c r="J90" i="28"/>
  <c r="H60" i="28"/>
  <c r="I73" i="28"/>
  <c r="H58" i="28"/>
  <c r="I89" i="28"/>
  <c r="J84" i="28"/>
  <c r="J89" i="28"/>
  <c r="J96" i="28"/>
  <c r="J119" i="28"/>
  <c r="J85" i="28"/>
  <c r="J70" i="28"/>
  <c r="J109" i="28"/>
  <c r="J72" i="28"/>
  <c r="H118" i="28"/>
  <c r="J110" i="28"/>
  <c r="I59" i="28"/>
  <c r="H84" i="28"/>
  <c r="J101" i="28"/>
  <c r="J56" i="28"/>
  <c r="I109" i="28"/>
  <c r="I75" i="28"/>
  <c r="I113" i="28"/>
  <c r="H114" i="28"/>
  <c r="J74" i="28"/>
  <c r="I78" i="28"/>
  <c r="I66" i="28"/>
  <c r="I104" i="28"/>
  <c r="I116" i="28"/>
  <c r="H68" i="28"/>
  <c r="J59" i="28"/>
  <c r="I88" i="28"/>
  <c r="J106" i="28"/>
  <c r="J105" i="28"/>
  <c r="H100" i="28"/>
  <c r="I118" i="28"/>
  <c r="I90" i="28"/>
  <c r="I61" i="28"/>
  <c r="J86" i="28"/>
  <c r="G54" i="28"/>
  <c r="J112" i="28"/>
  <c r="J107" i="28"/>
  <c r="I120" i="28"/>
  <c r="H62" i="28"/>
  <c r="H105" i="28"/>
  <c r="H56" i="28"/>
  <c r="J88" i="28"/>
  <c r="J68" i="28"/>
  <c r="J98" i="28"/>
  <c r="I106" i="28"/>
  <c r="H83" i="28"/>
  <c r="I83" i="28"/>
  <c r="J67" i="28"/>
  <c r="H63" i="28"/>
  <c r="J77" i="28"/>
  <c r="J81" i="28"/>
  <c r="J82" i="28"/>
  <c r="J95" i="28"/>
  <c r="I77" i="28"/>
  <c r="J58" i="28"/>
  <c r="J103" i="28"/>
  <c r="J108" i="28"/>
  <c r="J111" i="28"/>
  <c r="H74" i="28"/>
  <c r="H73" i="28"/>
  <c r="H108" i="28"/>
  <c r="H61" i="28"/>
  <c r="I82" i="28"/>
  <c r="I100" i="28"/>
  <c r="H106" i="28"/>
  <c r="H80" i="28"/>
  <c r="J69" i="28"/>
  <c r="I72" i="28"/>
  <c r="J120" i="28"/>
  <c r="H94" i="28"/>
  <c r="J73" i="28"/>
  <c r="I98" i="28"/>
  <c r="I68" i="28"/>
  <c r="H119" i="28"/>
  <c r="J94" i="28"/>
  <c r="J66" i="28"/>
  <c r="I60" i="28"/>
  <c r="H107" i="28"/>
  <c r="I70" i="28"/>
  <c r="J114" i="28"/>
  <c r="I85" i="28"/>
  <c r="H110" i="28"/>
  <c r="J76" i="28"/>
  <c r="J57" i="28"/>
  <c r="I108" i="28"/>
  <c r="I63" i="28"/>
  <c r="I81" i="28"/>
  <c r="I117" i="28"/>
  <c r="H115" i="28"/>
  <c r="I62" i="28"/>
  <c r="H89" i="28"/>
  <c r="H102" i="28"/>
  <c r="I112" i="28"/>
  <c r="H117" i="28"/>
  <c r="J91" i="28"/>
  <c r="I111" i="28"/>
  <c r="H85" i="28"/>
  <c r="J80" i="28"/>
  <c r="J71" i="28"/>
  <c r="H82" i="28"/>
  <c r="J65" i="28"/>
  <c r="H90" i="28"/>
  <c r="I99" i="28"/>
  <c r="I94" i="28"/>
  <c r="J63" i="28"/>
  <c r="I65" i="28"/>
  <c r="I69" i="28"/>
  <c r="I74" i="28"/>
  <c r="H109" i="28"/>
  <c r="H88" i="28"/>
  <c r="J60" i="28"/>
  <c r="H97" i="28"/>
  <c r="H78" i="28"/>
  <c r="D32" i="28" l="1"/>
  <c r="E32" i="28" s="1"/>
  <c r="D37" i="28"/>
  <c r="E37" i="28" s="1"/>
  <c r="D43" i="28"/>
  <c r="E43" i="28" s="1"/>
  <c r="D38" i="28"/>
  <c r="E38" i="28" s="1"/>
  <c r="D35" i="28"/>
  <c r="E35" i="28" s="1"/>
  <c r="D36" i="28"/>
  <c r="E36" i="28" s="1"/>
  <c r="D34" i="28"/>
  <c r="E34" i="28" s="1"/>
  <c r="D40" i="28"/>
  <c r="E40" i="28" s="1"/>
  <c r="D31" i="28"/>
  <c r="D41" i="28"/>
  <c r="E41" i="28" s="1"/>
  <c r="D42" i="28"/>
  <c r="E42" i="28" s="1"/>
  <c r="D39" i="28"/>
  <c r="E39" i="28" s="1"/>
  <c r="D33" i="28"/>
  <c r="E33" i="28" s="1"/>
  <c r="I20" i="28"/>
  <c r="E20" i="28"/>
  <c r="D20" i="28"/>
  <c r="N20" i="28"/>
  <c r="G20" i="28"/>
  <c r="C20" i="28"/>
  <c r="K20" i="28"/>
  <c r="F20" i="28"/>
  <c r="L20" i="28"/>
  <c r="J20" i="28"/>
  <c r="H20" i="28"/>
  <c r="M20" i="28"/>
  <c r="D18" i="32"/>
  <c r="E20" i="32"/>
  <c r="D20" i="32"/>
  <c r="D7" i="32"/>
  <c r="E7" i="32"/>
  <c r="C12" i="32"/>
  <c r="E8" i="32"/>
  <c r="D11" i="32"/>
  <c r="E18" i="32"/>
  <c r="D14" i="32"/>
  <c r="D16" i="32"/>
  <c r="C15" i="32"/>
  <c r="D15" i="32"/>
  <c r="C20" i="32"/>
  <c r="E11" i="32"/>
  <c r="E10" i="32"/>
  <c r="E17" i="32"/>
  <c r="C16" i="32"/>
  <c r="E12" i="32"/>
  <c r="C14" i="32"/>
  <c r="E13" i="32"/>
  <c r="E14" i="32"/>
  <c r="D12" i="32"/>
  <c r="B5" i="32"/>
  <c r="C13" i="32"/>
  <c r="C9" i="32"/>
  <c r="C10" i="32"/>
  <c r="D19" i="32"/>
  <c r="E9" i="32"/>
  <c r="E15" i="32"/>
  <c r="D9" i="32"/>
  <c r="D13" i="32"/>
  <c r="C19" i="32"/>
  <c r="E19" i="32"/>
  <c r="E16" i="32"/>
  <c r="C18" i="32"/>
  <c r="C7" i="32"/>
  <c r="C11" i="32"/>
  <c r="D8" i="32"/>
  <c r="C8" i="32"/>
  <c r="C17" i="32"/>
  <c r="D10" i="32"/>
  <c r="D17" i="32"/>
  <c r="O66" i="28"/>
  <c r="M62" i="28"/>
  <c r="N63" i="28"/>
  <c r="N64" i="28"/>
  <c r="N58" i="28"/>
  <c r="N57" i="28"/>
  <c r="O62" i="28"/>
  <c r="M60" i="28"/>
  <c r="N66" i="28"/>
  <c r="M69" i="28"/>
  <c r="O65" i="28"/>
  <c r="O60" i="28"/>
  <c r="M59" i="28"/>
  <c r="O63" i="28"/>
  <c r="O67" i="28"/>
  <c r="N62" i="28"/>
  <c r="O59" i="28"/>
  <c r="M56" i="28"/>
  <c r="M68" i="28"/>
  <c r="M64" i="28"/>
  <c r="L54" i="28"/>
  <c r="O68" i="28"/>
  <c r="O69" i="28"/>
  <c r="M63" i="28"/>
  <c r="M67" i="28"/>
  <c r="N69" i="28"/>
  <c r="M66" i="28"/>
  <c r="N67" i="28"/>
  <c r="O61" i="28"/>
  <c r="N65" i="28"/>
  <c r="O57" i="28"/>
  <c r="N56" i="28"/>
  <c r="O58" i="28"/>
  <c r="M58" i="28"/>
  <c r="M61" i="28"/>
  <c r="M57" i="28"/>
  <c r="N68" i="28"/>
  <c r="N60" i="28"/>
  <c r="O64" i="28"/>
  <c r="O56" i="28"/>
  <c r="M65" i="28"/>
  <c r="N61" i="28"/>
  <c r="N59" i="28"/>
  <c r="D21" i="28" l="1"/>
  <c r="D24" i="28"/>
  <c r="D25" i="28" s="1"/>
  <c r="E21" i="28"/>
  <c r="E24" i="28"/>
  <c r="E25" i="28" s="1"/>
  <c r="I21" i="28"/>
  <c r="M21" i="28"/>
  <c r="D44" i="28"/>
  <c r="E31" i="28"/>
  <c r="H21" i="28"/>
  <c r="H24" i="28"/>
  <c r="H25" i="28" s="1"/>
  <c r="J21" i="28"/>
  <c r="L21" i="28"/>
  <c r="F21" i="28"/>
  <c r="F24" i="28"/>
  <c r="F25" i="28" s="1"/>
  <c r="K21" i="28"/>
  <c r="C21" i="28"/>
  <c r="O20" i="28"/>
  <c r="G21" i="28"/>
  <c r="G24" i="28"/>
  <c r="G25" i="28" s="1"/>
  <c r="N21" i="28"/>
  <c r="I24" i="28" l="1"/>
  <c r="E44" i="28"/>
  <c r="D46" i="28"/>
  <c r="I25" i="28" l="1"/>
  <c r="J24" i="28"/>
  <c r="J25" i="28" l="1"/>
  <c r="K24" i="28"/>
  <c r="K25" i="28" l="1"/>
  <c r="L24" i="28"/>
  <c r="L25" i="28" l="1"/>
  <c r="M24" i="28"/>
  <c r="M25" i="28" l="1"/>
  <c r="N24" i="28"/>
  <c r="N25" i="2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Yann Malsagne</author>
  </authors>
  <commentList>
    <comment ref="G1" authorId="0" shapeId="0" xr:uid="{25A264E2-143C-4C44-930C-B175E3E1B7C7}">
      <text>
        <r>
          <rPr>
            <b/>
            <sz val="9"/>
            <color indexed="81"/>
            <rFont val="Tahoma"/>
            <family val="2"/>
          </rPr>
          <t>TABLONS :</t>
        </r>
        <r>
          <rPr>
            <sz val="9"/>
            <color indexed="81"/>
            <rFont val="Tahoma"/>
            <family val="2"/>
          </rPr>
          <t xml:space="preserve">
si matricule = présent en décembre.
Si 0 = non présent en décembre.</t>
        </r>
      </text>
    </comment>
    <comment ref="I1" authorId="0" shapeId="0" xr:uid="{43254E43-D782-4C09-B5CE-15B4780E2796}">
      <text>
        <r>
          <rPr>
            <b/>
            <sz val="9"/>
            <color indexed="81"/>
            <rFont val="Tahoma"/>
            <family val="2"/>
          </rPr>
          <t>TABLONS :</t>
        </r>
        <r>
          <rPr>
            <sz val="9"/>
            <color indexed="81"/>
            <rFont val="Tahoma"/>
            <family val="2"/>
          </rPr>
          <t xml:space="preserve">
si matricule = présent en janvier.
Si 0 = non présent en janvier</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<sst xmlns="http://schemas.openxmlformats.org/spreadsheetml/2006/main" count="27635" uniqueCount="854">
  <si>
    <t>En aucun cas, il ne s'agit de données réelles et/ou confidentielles.</t>
  </si>
  <si>
    <t>Je vous remercie pour votre compréhension.</t>
  </si>
  <si>
    <t>1)</t>
  </si>
  <si>
    <t>2)</t>
  </si>
  <si>
    <t>3)</t>
  </si>
  <si>
    <r>
      <rPr>
        <b/>
        <sz val="14"/>
        <color rgb="FFFF0000"/>
        <rFont val="Calibri"/>
        <family val="2"/>
        <scheme val="minor"/>
      </rPr>
      <t>DISCLAIMER</t>
    </r>
    <r>
      <rPr>
        <sz val="14"/>
        <color theme="1"/>
        <rFont val="Calibri"/>
        <family val="2"/>
        <scheme val="minor"/>
      </rPr>
      <t xml:space="preserve"> : les bases de données sont générées à partir d'une IA (</t>
    </r>
    <r>
      <rPr>
        <i/>
        <sz val="12"/>
        <color theme="1"/>
        <rFont val="Calibri"/>
        <family val="2"/>
        <scheme val="minor"/>
      </rPr>
      <t>Microsoft Copilot</t>
    </r>
    <r>
      <rPr>
        <sz val="14"/>
        <color theme="1"/>
        <rFont val="Calibri"/>
        <family val="2"/>
        <scheme val="minor"/>
      </rPr>
      <t>)</t>
    </r>
  </si>
  <si>
    <t>Ce fichier est donc un fichier de travail permettant la compréhension et l'usage de formules.</t>
  </si>
  <si>
    <t>Matricule</t>
  </si>
  <si>
    <t>Nom</t>
  </si>
  <si>
    <t>Prénom</t>
  </si>
  <si>
    <t>Sexe</t>
  </si>
  <si>
    <t>Service</t>
  </si>
  <si>
    <t>ETP</t>
  </si>
  <si>
    <t>Région</t>
  </si>
  <si>
    <t>Moreau</t>
  </si>
  <si>
    <t>Sophie</t>
  </si>
  <si>
    <t>F</t>
  </si>
  <si>
    <t>CDD</t>
  </si>
  <si>
    <t>Île-de-France</t>
  </si>
  <si>
    <t>CDI</t>
  </si>
  <si>
    <t>H</t>
  </si>
  <si>
    <t>Centre-Val de Loire</t>
  </si>
  <si>
    <t>Antoine</t>
  </si>
  <si>
    <t>Auvergne-Rhône-Alpes</t>
  </si>
  <si>
    <t>Luc</t>
  </si>
  <si>
    <t>Roux</t>
  </si>
  <si>
    <t>Marc</t>
  </si>
  <si>
    <t>Occitanie</t>
  </si>
  <si>
    <t>Marie</t>
  </si>
  <si>
    <t>RH</t>
  </si>
  <si>
    <t>Fournier</t>
  </si>
  <si>
    <t>Hauts-de-France</t>
  </si>
  <si>
    <t>Mercier</t>
  </si>
  <si>
    <t>Julie</t>
  </si>
  <si>
    <t>Paul</t>
  </si>
  <si>
    <t>Grand Est</t>
  </si>
  <si>
    <t>Nouvelle-Aquitaine</t>
  </si>
  <si>
    <t>Durand</t>
  </si>
  <si>
    <t>Jean</t>
  </si>
  <si>
    <t>Bretagne</t>
  </si>
  <si>
    <t>Bourgogne-Franche-Comté</t>
  </si>
  <si>
    <t>Normandie</t>
  </si>
  <si>
    <t>Pays de la Loire</t>
  </si>
  <si>
    <t>Contrat</t>
  </si>
  <si>
    <t>Date_entrée</t>
  </si>
  <si>
    <t>Âge</t>
  </si>
  <si>
    <t>CSP</t>
  </si>
  <si>
    <t>GPNP7</t>
  </si>
  <si>
    <t>Perret</t>
  </si>
  <si>
    <t>Agnès</t>
  </si>
  <si>
    <t>Stage</t>
  </si>
  <si>
    <t>Commerciaux</t>
  </si>
  <si>
    <t>Non Cadre</t>
  </si>
  <si>
    <t>DKKLE</t>
  </si>
  <si>
    <t>Baron</t>
  </si>
  <si>
    <t>Danielle</t>
  </si>
  <si>
    <t>Alternant</t>
  </si>
  <si>
    <t>Marketing</t>
  </si>
  <si>
    <t>X43EK</t>
  </si>
  <si>
    <t>Aubry</t>
  </si>
  <si>
    <t>Georges</t>
  </si>
  <si>
    <t>IDCZB</t>
  </si>
  <si>
    <t>Pages</t>
  </si>
  <si>
    <t>Emmanuel</t>
  </si>
  <si>
    <t>WVLRU</t>
  </si>
  <si>
    <t>Brunet</t>
  </si>
  <si>
    <t>Charles</t>
  </si>
  <si>
    <t>Informatique</t>
  </si>
  <si>
    <t>Cadre</t>
  </si>
  <si>
    <t>I3SPC</t>
  </si>
  <si>
    <t>Boulanger</t>
  </si>
  <si>
    <t>Martine</t>
  </si>
  <si>
    <t>H1WN8</t>
  </si>
  <si>
    <t>Colas</t>
  </si>
  <si>
    <t>Claudine</t>
  </si>
  <si>
    <t>Logistique</t>
  </si>
  <si>
    <t>61344</t>
  </si>
  <si>
    <t>De Oliveira</t>
  </si>
  <si>
    <t>Benoît</t>
  </si>
  <si>
    <t>JHHFN</t>
  </si>
  <si>
    <t>Pichon</t>
  </si>
  <si>
    <t>Rémy</t>
  </si>
  <si>
    <t>7SPGI</t>
  </si>
  <si>
    <t>Rossi</t>
  </si>
  <si>
    <t>René</t>
  </si>
  <si>
    <t>E3HIK</t>
  </si>
  <si>
    <t>Marin</t>
  </si>
  <si>
    <t>Éric</t>
  </si>
  <si>
    <t>LPLFA</t>
  </si>
  <si>
    <t>Étienne</t>
  </si>
  <si>
    <t>Corse</t>
  </si>
  <si>
    <t>ZDPI3</t>
  </si>
  <si>
    <t>Martin</t>
  </si>
  <si>
    <t>Jeannine</t>
  </si>
  <si>
    <t>Provence-Alpes-Côte d’Azur</t>
  </si>
  <si>
    <t>1N0T3</t>
  </si>
  <si>
    <t>Lenoir</t>
  </si>
  <si>
    <t>Benjamin</t>
  </si>
  <si>
    <t>Achat</t>
  </si>
  <si>
    <t>Y1YI7</t>
  </si>
  <si>
    <t>Roussel</t>
  </si>
  <si>
    <t>Monique</t>
  </si>
  <si>
    <t>AQ2RR</t>
  </si>
  <si>
    <t>Noémi</t>
  </si>
  <si>
    <t>U3BKH</t>
  </si>
  <si>
    <t>Chevalier</t>
  </si>
  <si>
    <t>Roland</t>
  </si>
  <si>
    <t>JU3RW</t>
  </si>
  <si>
    <t>Dijoux</t>
  </si>
  <si>
    <t>Laurent</t>
  </si>
  <si>
    <t>HLXBT</t>
  </si>
  <si>
    <t>Gautier</t>
  </si>
  <si>
    <t>XLFAU</t>
  </si>
  <si>
    <t>Laine</t>
  </si>
  <si>
    <t>Marine</t>
  </si>
  <si>
    <t>NAMYB</t>
  </si>
  <si>
    <t>Da Costa</t>
  </si>
  <si>
    <t>Maggie</t>
  </si>
  <si>
    <t>K1I44</t>
  </si>
  <si>
    <t>Neveu</t>
  </si>
  <si>
    <t>Geneviève</t>
  </si>
  <si>
    <t>Finance</t>
  </si>
  <si>
    <t>GERRB</t>
  </si>
  <si>
    <t>Fontaine</t>
  </si>
  <si>
    <t>Arthur</t>
  </si>
  <si>
    <t>6ZPJJ</t>
  </si>
  <si>
    <t>Adrienne</t>
  </si>
  <si>
    <t>QXZRZ</t>
  </si>
  <si>
    <t>Mallet</t>
  </si>
  <si>
    <t>William</t>
  </si>
  <si>
    <t>1RDZB</t>
  </si>
  <si>
    <t>Camus</t>
  </si>
  <si>
    <t>Thierry</t>
  </si>
  <si>
    <t>CUQ5O</t>
  </si>
  <si>
    <t>Christiane</t>
  </si>
  <si>
    <t>2TAA0</t>
  </si>
  <si>
    <t>Turpin</t>
  </si>
  <si>
    <t>827HN</t>
  </si>
  <si>
    <t>Gilbert</t>
  </si>
  <si>
    <t>H0PF6</t>
  </si>
  <si>
    <t>Allain</t>
  </si>
  <si>
    <t>Émilie</t>
  </si>
  <si>
    <t>PRNMM</t>
  </si>
  <si>
    <t>Renard</t>
  </si>
  <si>
    <t>Olivier</t>
  </si>
  <si>
    <t>NYNY1</t>
  </si>
  <si>
    <t>Alexandre</t>
  </si>
  <si>
    <t>Hortense</t>
  </si>
  <si>
    <t>2UDL1</t>
  </si>
  <si>
    <t>Lebreton</t>
  </si>
  <si>
    <t>Zacharie</t>
  </si>
  <si>
    <t>GLXU4</t>
  </si>
  <si>
    <t>Camille</t>
  </si>
  <si>
    <t>OUDA7</t>
  </si>
  <si>
    <t>Lagarde</t>
  </si>
  <si>
    <t>Michel</t>
  </si>
  <si>
    <t>ACN0J</t>
  </si>
  <si>
    <t>Mathieu</t>
  </si>
  <si>
    <t>Élisabeth</t>
  </si>
  <si>
    <t>JF4II</t>
  </si>
  <si>
    <t>Normand</t>
  </si>
  <si>
    <t>Éléonore</t>
  </si>
  <si>
    <t>O4PZL</t>
  </si>
  <si>
    <t>Hardy</t>
  </si>
  <si>
    <t>Noël</t>
  </si>
  <si>
    <t>7UCEM</t>
  </si>
  <si>
    <t>Henri</t>
  </si>
  <si>
    <t>68AQ6</t>
  </si>
  <si>
    <t>Bertrand</t>
  </si>
  <si>
    <t>Y670G</t>
  </si>
  <si>
    <t>Fleury</t>
  </si>
  <si>
    <t>YKW71</t>
  </si>
  <si>
    <t>David</t>
  </si>
  <si>
    <t>3WW5L</t>
  </si>
  <si>
    <t>Bigot</t>
  </si>
  <si>
    <t>Frédérique</t>
  </si>
  <si>
    <t>F8G14</t>
  </si>
  <si>
    <t>Descamps</t>
  </si>
  <si>
    <t>Grégoire</t>
  </si>
  <si>
    <t>3N0N9</t>
  </si>
  <si>
    <t>Masson</t>
  </si>
  <si>
    <t>Gérard</t>
  </si>
  <si>
    <t>DH91K</t>
  </si>
  <si>
    <t>Gallet</t>
  </si>
  <si>
    <t>Victoire</t>
  </si>
  <si>
    <t>JH4VZ</t>
  </si>
  <si>
    <t>Lemonnier</t>
  </si>
  <si>
    <t>Juliette</t>
  </si>
  <si>
    <t>TY6IH</t>
  </si>
  <si>
    <t>Da Silva</t>
  </si>
  <si>
    <t>Xavier</t>
  </si>
  <si>
    <t>IC5XE</t>
  </si>
  <si>
    <t>Germain</t>
  </si>
  <si>
    <t>Margot</t>
  </si>
  <si>
    <t>QBERT</t>
  </si>
  <si>
    <t>Garnier</t>
  </si>
  <si>
    <t>C5LJK</t>
  </si>
  <si>
    <t>Barbe</t>
  </si>
  <si>
    <t>Lucas</t>
  </si>
  <si>
    <t>0ZUM1</t>
  </si>
  <si>
    <t>Adèle</t>
  </si>
  <si>
    <t>A2E1O</t>
  </si>
  <si>
    <t>P0IIH</t>
  </si>
  <si>
    <t>Simon</t>
  </si>
  <si>
    <t>Aurore</t>
  </si>
  <si>
    <t>EEW7P</t>
  </si>
  <si>
    <t>Gros</t>
  </si>
  <si>
    <t>Suzanne</t>
  </si>
  <si>
    <t>DOGY4</t>
  </si>
  <si>
    <t>Dorothée</t>
  </si>
  <si>
    <t>WI12D</t>
  </si>
  <si>
    <t>Peron</t>
  </si>
  <si>
    <t>Robert</t>
  </si>
  <si>
    <t>HG5H8</t>
  </si>
  <si>
    <t>Bègue</t>
  </si>
  <si>
    <t>YID01</t>
  </si>
  <si>
    <t>Guilbert</t>
  </si>
  <si>
    <t>Élodie</t>
  </si>
  <si>
    <t>5CII0</t>
  </si>
  <si>
    <t>Costa</t>
  </si>
  <si>
    <t>Céline</t>
  </si>
  <si>
    <t>8RHOT</t>
  </si>
  <si>
    <t>Lecoq</t>
  </si>
  <si>
    <t>Nathalie</t>
  </si>
  <si>
    <t>9RSMG</t>
  </si>
  <si>
    <t>Colette</t>
  </si>
  <si>
    <t>8HJTZ</t>
  </si>
  <si>
    <t>Alix</t>
  </si>
  <si>
    <t>GEMIG</t>
  </si>
  <si>
    <t>Boucher</t>
  </si>
  <si>
    <t>A2GS8</t>
  </si>
  <si>
    <t>Gomes</t>
  </si>
  <si>
    <t>Anastasie</t>
  </si>
  <si>
    <t>C52IR</t>
  </si>
  <si>
    <t>Victor</t>
  </si>
  <si>
    <t>5014G</t>
  </si>
  <si>
    <t>Leroy</t>
  </si>
  <si>
    <t>Arnaude</t>
  </si>
  <si>
    <t>IXQH2</t>
  </si>
  <si>
    <t>Dias</t>
  </si>
  <si>
    <t>4G8KE</t>
  </si>
  <si>
    <t>Blot</t>
  </si>
  <si>
    <t>Jeanne</t>
  </si>
  <si>
    <t>E7COG</t>
  </si>
  <si>
    <t>Albert</t>
  </si>
  <si>
    <t>8MUUW</t>
  </si>
  <si>
    <t>Gilles</t>
  </si>
  <si>
    <t>E904E</t>
  </si>
  <si>
    <t>Rousset</t>
  </si>
  <si>
    <t>YIZT7</t>
  </si>
  <si>
    <t>Humbert</t>
  </si>
  <si>
    <t>Philippe</t>
  </si>
  <si>
    <t>JIFXE</t>
  </si>
  <si>
    <t>6BTQU</t>
  </si>
  <si>
    <t>Poulain</t>
  </si>
  <si>
    <t>C31YH</t>
  </si>
  <si>
    <t>Bourgeois</t>
  </si>
  <si>
    <t>Franck</t>
  </si>
  <si>
    <t>JAQGO</t>
  </si>
  <si>
    <t>Ferreira</t>
  </si>
  <si>
    <t>Thibaut</t>
  </si>
  <si>
    <t>9C9K7</t>
  </si>
  <si>
    <t>Besson</t>
  </si>
  <si>
    <t>ORG55</t>
  </si>
  <si>
    <t>Adam</t>
  </si>
  <si>
    <t>Alfred</t>
  </si>
  <si>
    <t>SSZD6</t>
  </si>
  <si>
    <t>Goncalves</t>
  </si>
  <si>
    <t>XDHGJ</t>
  </si>
  <si>
    <t>Guillet</t>
  </si>
  <si>
    <t>SCOWD</t>
  </si>
  <si>
    <t>Salmon</t>
  </si>
  <si>
    <t>Patrick</t>
  </si>
  <si>
    <t>729T1</t>
  </si>
  <si>
    <t>5YF4O</t>
  </si>
  <si>
    <t>Vallée</t>
  </si>
  <si>
    <t>CDC8P</t>
  </si>
  <si>
    <t>Brunel</t>
  </si>
  <si>
    <t>Valentine</t>
  </si>
  <si>
    <t>UY6WE</t>
  </si>
  <si>
    <t>Nguyen</t>
  </si>
  <si>
    <t>Margaret</t>
  </si>
  <si>
    <t>OIXJA</t>
  </si>
  <si>
    <t>Bernard</t>
  </si>
  <si>
    <t>4GZ42</t>
  </si>
  <si>
    <t>Ledoux</t>
  </si>
  <si>
    <t>Jules</t>
  </si>
  <si>
    <t>YYFYK</t>
  </si>
  <si>
    <t>PHIWH</t>
  </si>
  <si>
    <t>Maryse</t>
  </si>
  <si>
    <t>53NY9</t>
  </si>
  <si>
    <t>Guillaume</t>
  </si>
  <si>
    <t>CHYQ5</t>
  </si>
  <si>
    <t>Isaac</t>
  </si>
  <si>
    <t>8E9LF</t>
  </si>
  <si>
    <t>Marcelle</t>
  </si>
  <si>
    <t>M5OQN</t>
  </si>
  <si>
    <t>Courtois</t>
  </si>
  <si>
    <t>Marcel</t>
  </si>
  <si>
    <t>FOPU8</t>
  </si>
  <si>
    <t>Boulay</t>
  </si>
  <si>
    <t>Pierre</t>
  </si>
  <si>
    <t>7JO19</t>
  </si>
  <si>
    <t>Lefebvre</t>
  </si>
  <si>
    <t>Richard</t>
  </si>
  <si>
    <t>NNRI4</t>
  </si>
  <si>
    <t>Rousseau</t>
  </si>
  <si>
    <t>Odette</t>
  </si>
  <si>
    <t>FAZGD</t>
  </si>
  <si>
    <t>Pinto</t>
  </si>
  <si>
    <t>Capucine</t>
  </si>
  <si>
    <t>K17K2</t>
  </si>
  <si>
    <t>Arnaud</t>
  </si>
  <si>
    <t>SV587</t>
  </si>
  <si>
    <t>KGFAN</t>
  </si>
  <si>
    <t>97B98</t>
  </si>
  <si>
    <t>Lemaître</t>
  </si>
  <si>
    <t>François</t>
  </si>
  <si>
    <t>879JO</t>
  </si>
  <si>
    <t>Delahaye</t>
  </si>
  <si>
    <t>GRXBX</t>
  </si>
  <si>
    <t>Deschamps</t>
  </si>
  <si>
    <t>Renée</t>
  </si>
  <si>
    <t>PDNCT</t>
  </si>
  <si>
    <t>TNB06</t>
  </si>
  <si>
    <t>5ATC0</t>
  </si>
  <si>
    <t>Lucie</t>
  </si>
  <si>
    <t>4XYGG</t>
  </si>
  <si>
    <t>399PQ</t>
  </si>
  <si>
    <t>Nicolas</t>
  </si>
  <si>
    <t>VLI20</t>
  </si>
  <si>
    <t>Denis</t>
  </si>
  <si>
    <t>Laetitia</t>
  </si>
  <si>
    <t>GZV5S</t>
  </si>
  <si>
    <t>Chevallier</t>
  </si>
  <si>
    <t>Margaud</t>
  </si>
  <si>
    <t>D6LA5</t>
  </si>
  <si>
    <t>Morin</t>
  </si>
  <si>
    <t>Joséphine</t>
  </si>
  <si>
    <t>I7VPV</t>
  </si>
  <si>
    <t>Bouvet</t>
  </si>
  <si>
    <t>JS9XQ</t>
  </si>
  <si>
    <t>Becker</t>
  </si>
  <si>
    <t>Louise</t>
  </si>
  <si>
    <t>6A9JO</t>
  </si>
  <si>
    <t>Vasseur</t>
  </si>
  <si>
    <t>Constance</t>
  </si>
  <si>
    <t>WPH5K</t>
  </si>
  <si>
    <t>Delorme</t>
  </si>
  <si>
    <t>EVEHA</t>
  </si>
  <si>
    <t>Texier</t>
  </si>
  <si>
    <t>GC0VK</t>
  </si>
  <si>
    <t>Maillet</t>
  </si>
  <si>
    <t>DHEUO</t>
  </si>
  <si>
    <t>Couturier</t>
  </si>
  <si>
    <t>Sébastien</t>
  </si>
  <si>
    <t>CD97O</t>
  </si>
  <si>
    <t>Augustin</t>
  </si>
  <si>
    <t>SC7KQ</t>
  </si>
  <si>
    <t>Hebert</t>
  </si>
  <si>
    <t>Alice</t>
  </si>
  <si>
    <t>7XTUM</t>
  </si>
  <si>
    <t>Gaillard</t>
  </si>
  <si>
    <t>G7YV0</t>
  </si>
  <si>
    <t>Allard</t>
  </si>
  <si>
    <t>6IR69</t>
  </si>
  <si>
    <t>Thibault</t>
  </si>
  <si>
    <t>Thomas</t>
  </si>
  <si>
    <t>W01L7</t>
  </si>
  <si>
    <t>UHGK8</t>
  </si>
  <si>
    <t>Émile</t>
  </si>
  <si>
    <t>YG59M</t>
  </si>
  <si>
    <t>Maréchal</t>
  </si>
  <si>
    <t>Sabine</t>
  </si>
  <si>
    <t>7FZA4</t>
  </si>
  <si>
    <t>Guillou</t>
  </si>
  <si>
    <t>9PUGX</t>
  </si>
  <si>
    <t>T5AAD</t>
  </si>
  <si>
    <t>Pelletier</t>
  </si>
  <si>
    <t>ACSVV</t>
  </si>
  <si>
    <t>Legrand</t>
  </si>
  <si>
    <t>RC7QH</t>
  </si>
  <si>
    <t>Vidal</t>
  </si>
  <si>
    <t>Alphonse</t>
  </si>
  <si>
    <t>5NBX1</t>
  </si>
  <si>
    <t>Morel</t>
  </si>
  <si>
    <t>Y5PG6</t>
  </si>
  <si>
    <t>Lombard</t>
  </si>
  <si>
    <t>Aimée</t>
  </si>
  <si>
    <t>4994C</t>
  </si>
  <si>
    <t>Roche</t>
  </si>
  <si>
    <t>FWAGD</t>
  </si>
  <si>
    <t>Langlois</t>
  </si>
  <si>
    <t>Daniel</t>
  </si>
  <si>
    <t>CZIFJ</t>
  </si>
  <si>
    <t>LP99Q</t>
  </si>
  <si>
    <t>Aubert</t>
  </si>
  <si>
    <t>0OW78</t>
  </si>
  <si>
    <t>Lebrun</t>
  </si>
  <si>
    <t>C7CSB</t>
  </si>
  <si>
    <t>Stéphane</t>
  </si>
  <si>
    <t>4FZFQ</t>
  </si>
  <si>
    <t>WZOSW</t>
  </si>
  <si>
    <t>Bernier</t>
  </si>
  <si>
    <t>Astrid</t>
  </si>
  <si>
    <t>Y24HP</t>
  </si>
  <si>
    <t>Lesage</t>
  </si>
  <si>
    <t>9B31P</t>
  </si>
  <si>
    <t>Masse</t>
  </si>
  <si>
    <t>Célina</t>
  </si>
  <si>
    <t>PIJ3L</t>
  </si>
  <si>
    <t>Hubert</t>
  </si>
  <si>
    <t>Charlotte</t>
  </si>
  <si>
    <t>826C3</t>
  </si>
  <si>
    <t>Briand</t>
  </si>
  <si>
    <t>EQARW</t>
  </si>
  <si>
    <t>H4OZ9</t>
  </si>
  <si>
    <t>GDD91</t>
  </si>
  <si>
    <t>Collin</t>
  </si>
  <si>
    <t>DJGZW</t>
  </si>
  <si>
    <t>Godard</t>
  </si>
  <si>
    <t>Adrien</t>
  </si>
  <si>
    <t>T4LOT</t>
  </si>
  <si>
    <t>Maurice</t>
  </si>
  <si>
    <t>Théodore</t>
  </si>
  <si>
    <t>5NC4K</t>
  </si>
  <si>
    <t>Guillot</t>
  </si>
  <si>
    <t>Christine</t>
  </si>
  <si>
    <t>BN77K</t>
  </si>
  <si>
    <t>Berger</t>
  </si>
  <si>
    <t>KZ6XU</t>
  </si>
  <si>
    <t>Alex</t>
  </si>
  <si>
    <t>6CRF7</t>
  </si>
  <si>
    <t>NS0BV</t>
  </si>
  <si>
    <t>TIEOC</t>
  </si>
  <si>
    <t>Z9ALA</t>
  </si>
  <si>
    <t>Verdier</t>
  </si>
  <si>
    <t>VQWYB</t>
  </si>
  <si>
    <t>662GQ</t>
  </si>
  <si>
    <t>Louis</t>
  </si>
  <si>
    <t>M8KX1</t>
  </si>
  <si>
    <t>Bailly</t>
  </si>
  <si>
    <t>Caroline</t>
  </si>
  <si>
    <t>CJQ0F</t>
  </si>
  <si>
    <t>Joly</t>
  </si>
  <si>
    <t>Brigitte</t>
  </si>
  <si>
    <t>TL8LX</t>
  </si>
  <si>
    <t>Jacques</t>
  </si>
  <si>
    <t>EZDDO</t>
  </si>
  <si>
    <t>Breton</t>
  </si>
  <si>
    <t>MODSU</t>
  </si>
  <si>
    <t>Vallet</t>
  </si>
  <si>
    <t>C6KLK</t>
  </si>
  <si>
    <t>Agathe</t>
  </si>
  <si>
    <t>AASTU</t>
  </si>
  <si>
    <t>Wagner</t>
  </si>
  <si>
    <t>Gabrielle</t>
  </si>
  <si>
    <t>6RYDI</t>
  </si>
  <si>
    <t>Bouchet</t>
  </si>
  <si>
    <t>Hélène</t>
  </si>
  <si>
    <t>V9JRR</t>
  </si>
  <si>
    <t>1DR5Q</t>
  </si>
  <si>
    <t>Matthieu</t>
  </si>
  <si>
    <t>53CT8</t>
  </si>
  <si>
    <t>Pires</t>
  </si>
  <si>
    <t>Tristan</t>
  </si>
  <si>
    <t>8FZXK</t>
  </si>
  <si>
    <t>CBT1T</t>
  </si>
  <si>
    <t>Timothée</t>
  </si>
  <si>
    <t>K015U</t>
  </si>
  <si>
    <t>Nath</t>
  </si>
  <si>
    <t>R0EWQ</t>
  </si>
  <si>
    <t>Leroux</t>
  </si>
  <si>
    <t>EIWAR</t>
  </si>
  <si>
    <t>DBD40</t>
  </si>
  <si>
    <t>0M06O</t>
  </si>
  <si>
    <t>Lorraine</t>
  </si>
  <si>
    <t>IGIZ6</t>
  </si>
  <si>
    <t>Delaunay</t>
  </si>
  <si>
    <t>B7BI1</t>
  </si>
  <si>
    <t>Petitjean</t>
  </si>
  <si>
    <t>Jacqueline</t>
  </si>
  <si>
    <t>YKKN2</t>
  </si>
  <si>
    <t>Grondin</t>
  </si>
  <si>
    <t>Mathilde</t>
  </si>
  <si>
    <t>HZUGL</t>
  </si>
  <si>
    <t>O8ZE4</t>
  </si>
  <si>
    <t>Stéphanie</t>
  </si>
  <si>
    <t>5RTGL</t>
  </si>
  <si>
    <t>Joubert</t>
  </si>
  <si>
    <t>SKG2X</t>
  </si>
  <si>
    <t>Lebon</t>
  </si>
  <si>
    <t>RYDJX</t>
  </si>
  <si>
    <t>KJ5NJ</t>
  </si>
  <si>
    <t>J8HTM</t>
  </si>
  <si>
    <t>DJA7N</t>
  </si>
  <si>
    <t>ZUFW1</t>
  </si>
  <si>
    <t>De Sousa</t>
  </si>
  <si>
    <t>Eugène</t>
  </si>
  <si>
    <t>ARBLU</t>
  </si>
  <si>
    <t>Lacroix</t>
  </si>
  <si>
    <t>2T2W1</t>
  </si>
  <si>
    <t>Maillard</t>
  </si>
  <si>
    <t>DOY58</t>
  </si>
  <si>
    <t>Munoz</t>
  </si>
  <si>
    <t>Joseph</t>
  </si>
  <si>
    <t>TAAFZ</t>
  </si>
  <si>
    <t>Lévêque</t>
  </si>
  <si>
    <t>CJEWL</t>
  </si>
  <si>
    <t>Grenier</t>
  </si>
  <si>
    <t>Aimé</t>
  </si>
  <si>
    <t>GN35T</t>
  </si>
  <si>
    <t>Valette</t>
  </si>
  <si>
    <t>8XT8G</t>
  </si>
  <si>
    <t>Denise</t>
  </si>
  <si>
    <t>OPEPZ</t>
  </si>
  <si>
    <t>5W5SI</t>
  </si>
  <si>
    <t>OOB0W</t>
  </si>
  <si>
    <t>Chantal</t>
  </si>
  <si>
    <t>2W3RH</t>
  </si>
  <si>
    <t>AOI98</t>
  </si>
  <si>
    <t>Loiseau</t>
  </si>
  <si>
    <t>G2WR6</t>
  </si>
  <si>
    <t>Aurélie</t>
  </si>
  <si>
    <t>50506</t>
  </si>
  <si>
    <t>Pauline</t>
  </si>
  <si>
    <t>G5QWQ</t>
  </si>
  <si>
    <t>G1Y48</t>
  </si>
  <si>
    <t>D44HR</t>
  </si>
  <si>
    <t>TM02V</t>
  </si>
  <si>
    <t>Dupuis</t>
  </si>
  <si>
    <t>XTZ1R</t>
  </si>
  <si>
    <t>06FWZ</t>
  </si>
  <si>
    <t>Leclercq</t>
  </si>
  <si>
    <t>UHQC8</t>
  </si>
  <si>
    <t>T0RQR</t>
  </si>
  <si>
    <t>Philippine</t>
  </si>
  <si>
    <t>OTZ97</t>
  </si>
  <si>
    <t>Manon</t>
  </si>
  <si>
    <t>57BOR</t>
  </si>
  <si>
    <t>Pruvost</t>
  </si>
  <si>
    <t>9MO35</t>
  </si>
  <si>
    <t>26NYS</t>
  </si>
  <si>
    <t>PBG0U</t>
  </si>
  <si>
    <t>Chauveau</t>
  </si>
  <si>
    <t>5KKJS</t>
  </si>
  <si>
    <t>Vaillant</t>
  </si>
  <si>
    <t>Raymond</t>
  </si>
  <si>
    <t>V5RYW</t>
  </si>
  <si>
    <t>Leconte</t>
  </si>
  <si>
    <t>2B93K</t>
  </si>
  <si>
    <t>Julien</t>
  </si>
  <si>
    <t>TDOXF</t>
  </si>
  <si>
    <t>Gosselin</t>
  </si>
  <si>
    <t>I8XNM</t>
  </si>
  <si>
    <t>Dupont</t>
  </si>
  <si>
    <t>Frédéric</t>
  </si>
  <si>
    <t>8GBTA</t>
  </si>
  <si>
    <t>Claude</t>
  </si>
  <si>
    <t>P610F</t>
  </si>
  <si>
    <t>Carlier</t>
  </si>
  <si>
    <t>ZCARB</t>
  </si>
  <si>
    <t>Blanchard</t>
  </si>
  <si>
    <t>9TUUK</t>
  </si>
  <si>
    <t>IETO7</t>
  </si>
  <si>
    <t>ZRYVY</t>
  </si>
  <si>
    <t>Chauvin</t>
  </si>
  <si>
    <t>6EZS4</t>
  </si>
  <si>
    <t>6OHRU</t>
  </si>
  <si>
    <t>6FW9W</t>
  </si>
  <si>
    <t>Marchand</t>
  </si>
  <si>
    <t>URFCR</t>
  </si>
  <si>
    <t>Foucher</t>
  </si>
  <si>
    <t>NI2P8</t>
  </si>
  <si>
    <t>Anaïs</t>
  </si>
  <si>
    <t>1HV7K</t>
  </si>
  <si>
    <t>B4AHL</t>
  </si>
  <si>
    <t>NILC6</t>
  </si>
  <si>
    <t>D3QV2</t>
  </si>
  <si>
    <t>Torres</t>
  </si>
  <si>
    <t>Marguerite</t>
  </si>
  <si>
    <t>OL6O2</t>
  </si>
  <si>
    <t>Traore</t>
  </si>
  <si>
    <t>Élise</t>
  </si>
  <si>
    <t>GERYB</t>
  </si>
  <si>
    <t>Édouard</t>
  </si>
  <si>
    <t>PL2KE</t>
  </si>
  <si>
    <t>Duval</t>
  </si>
  <si>
    <t>Alain</t>
  </si>
  <si>
    <t>P6EK9</t>
  </si>
  <si>
    <t>Bazin</t>
  </si>
  <si>
    <t>TQ7A6</t>
  </si>
  <si>
    <t>Vincent</t>
  </si>
  <si>
    <t>X23GT</t>
  </si>
  <si>
    <t>Clémence</t>
  </si>
  <si>
    <t>WQ3DT</t>
  </si>
  <si>
    <t>Océane</t>
  </si>
  <si>
    <t>1MMH5</t>
  </si>
  <si>
    <t>Weber</t>
  </si>
  <si>
    <t>Dominique</t>
  </si>
  <si>
    <t>RJR3K</t>
  </si>
  <si>
    <t>STIBE</t>
  </si>
  <si>
    <t>Huet</t>
  </si>
  <si>
    <t>711RD</t>
  </si>
  <si>
    <t>U29UM</t>
  </si>
  <si>
    <t>Schmitt</t>
  </si>
  <si>
    <t>QL1M5</t>
  </si>
  <si>
    <t>SDNJA</t>
  </si>
  <si>
    <t>Marianne</t>
  </si>
  <si>
    <t>HJK4E</t>
  </si>
  <si>
    <t>FZTZM</t>
  </si>
  <si>
    <t>Le Goff</t>
  </si>
  <si>
    <t>WXLIG</t>
  </si>
  <si>
    <t>DQ4RC</t>
  </si>
  <si>
    <t>Paris</t>
  </si>
  <si>
    <t>1XIA0</t>
  </si>
  <si>
    <t>Pons</t>
  </si>
  <si>
    <t>PO5EN</t>
  </si>
  <si>
    <t>Q84S6</t>
  </si>
  <si>
    <t>1TM93</t>
  </si>
  <si>
    <t>Marthe</t>
  </si>
  <si>
    <t>NGSRO</t>
  </si>
  <si>
    <t>Hugues</t>
  </si>
  <si>
    <t>QO391</t>
  </si>
  <si>
    <t>IG2WC</t>
  </si>
  <si>
    <t>Benoit</t>
  </si>
  <si>
    <t>NPS0U</t>
  </si>
  <si>
    <t>Perrot</t>
  </si>
  <si>
    <t>Lucy</t>
  </si>
  <si>
    <t>2M3V3</t>
  </si>
  <si>
    <t>Bonneau</t>
  </si>
  <si>
    <t>O47TK</t>
  </si>
  <si>
    <t>55NEX</t>
  </si>
  <si>
    <t>Jérôme</t>
  </si>
  <si>
    <t>4VFH6</t>
  </si>
  <si>
    <t>Moreno</t>
  </si>
  <si>
    <t>Thérèse</t>
  </si>
  <si>
    <t>BHHGU</t>
  </si>
  <si>
    <t>Royer</t>
  </si>
  <si>
    <t>Honoré</t>
  </si>
  <si>
    <t>PULI0</t>
  </si>
  <si>
    <t>Moulin</t>
  </si>
  <si>
    <t>MA154</t>
  </si>
  <si>
    <t>SWK1T</t>
  </si>
  <si>
    <t>8IYTJ</t>
  </si>
  <si>
    <t>Ribeiro</t>
  </si>
  <si>
    <t>UX84B</t>
  </si>
  <si>
    <t>Le Gall</t>
  </si>
  <si>
    <t>GTDH4</t>
  </si>
  <si>
    <t>Marques</t>
  </si>
  <si>
    <t>T0HSF</t>
  </si>
  <si>
    <t>Legendre</t>
  </si>
  <si>
    <t>Laure</t>
  </si>
  <si>
    <t>IFJYC</t>
  </si>
  <si>
    <t>Lévy</t>
  </si>
  <si>
    <t>CN75F</t>
  </si>
  <si>
    <t>3E96F</t>
  </si>
  <si>
    <t>Michèle</t>
  </si>
  <si>
    <t>G45AC</t>
  </si>
  <si>
    <t>QJKEN</t>
  </si>
  <si>
    <t>FUMYO</t>
  </si>
  <si>
    <t>Marchal</t>
  </si>
  <si>
    <t>0D66F</t>
  </si>
  <si>
    <t>Paulette</t>
  </si>
  <si>
    <t>00EBC</t>
  </si>
  <si>
    <t>DZOIT</t>
  </si>
  <si>
    <t>Meunier</t>
  </si>
  <si>
    <t>QOX3I</t>
  </si>
  <si>
    <t>Delmas</t>
  </si>
  <si>
    <t>Y221M</t>
  </si>
  <si>
    <t>Antoinette</t>
  </si>
  <si>
    <t>8ZRIS</t>
  </si>
  <si>
    <t>Perez</t>
  </si>
  <si>
    <t>I5UV9</t>
  </si>
  <si>
    <t>Leclerc</t>
  </si>
  <si>
    <t>R8VT4</t>
  </si>
  <si>
    <t>Bousquet</t>
  </si>
  <si>
    <t>Isabelle</t>
  </si>
  <si>
    <t>T0BCS</t>
  </si>
  <si>
    <t>Poirier</t>
  </si>
  <si>
    <t>RWL31</t>
  </si>
  <si>
    <t>IN9ZX</t>
  </si>
  <si>
    <t>JTZE6</t>
  </si>
  <si>
    <t>Jacquet</t>
  </si>
  <si>
    <t>André</t>
  </si>
  <si>
    <t>D4UTI</t>
  </si>
  <si>
    <t>Leleu</t>
  </si>
  <si>
    <t>IU9JS</t>
  </si>
  <si>
    <t>Nicole</t>
  </si>
  <si>
    <t>45NF8</t>
  </si>
  <si>
    <t>Dupuy</t>
  </si>
  <si>
    <t>AWHPJ</t>
  </si>
  <si>
    <t>Virginie</t>
  </si>
  <si>
    <t>HN39N</t>
  </si>
  <si>
    <t>6AXKM</t>
  </si>
  <si>
    <t>Barbier</t>
  </si>
  <si>
    <t>LPD99</t>
  </si>
  <si>
    <t>Lelièvre</t>
  </si>
  <si>
    <t>16RLH</t>
  </si>
  <si>
    <t>Cordier</t>
  </si>
  <si>
    <t>3VWAZ</t>
  </si>
  <si>
    <t>Pascal</t>
  </si>
  <si>
    <t>3WN6C</t>
  </si>
  <si>
    <t>66LEO</t>
  </si>
  <si>
    <t>Cécile</t>
  </si>
  <si>
    <t>1AMM3</t>
  </si>
  <si>
    <t>7A9T1</t>
  </si>
  <si>
    <t>YTR5H</t>
  </si>
  <si>
    <t>HXMOR</t>
  </si>
  <si>
    <t>FL5LL</t>
  </si>
  <si>
    <t>Hamon</t>
  </si>
  <si>
    <t>E7KKO</t>
  </si>
  <si>
    <t>Charrier</t>
  </si>
  <si>
    <t>E1F3Q</t>
  </si>
  <si>
    <t>L8YK1</t>
  </si>
  <si>
    <t>Tessier</t>
  </si>
  <si>
    <t>Anne</t>
  </si>
  <si>
    <t>PSBJQ</t>
  </si>
  <si>
    <t>KF5K6</t>
  </si>
  <si>
    <t>HWU04</t>
  </si>
  <si>
    <t>Seguin</t>
  </si>
  <si>
    <t>FSJUC</t>
  </si>
  <si>
    <t>PE1OL</t>
  </si>
  <si>
    <t>VAPYB</t>
  </si>
  <si>
    <t>Josette</t>
  </si>
  <si>
    <t>1RM9T</t>
  </si>
  <si>
    <t>Bonnet</t>
  </si>
  <si>
    <t>DB9DS</t>
  </si>
  <si>
    <t>Maury</t>
  </si>
  <si>
    <t>Andrée</t>
  </si>
  <si>
    <t>2N2YG</t>
  </si>
  <si>
    <t>Payet</t>
  </si>
  <si>
    <t>W849I</t>
  </si>
  <si>
    <t>XJWUR</t>
  </si>
  <si>
    <t>Riou</t>
  </si>
  <si>
    <t>8P8VA</t>
  </si>
  <si>
    <t>EBRDJ</t>
  </si>
  <si>
    <t>3GERK</t>
  </si>
  <si>
    <t>Robin</t>
  </si>
  <si>
    <t>BJWZO</t>
  </si>
  <si>
    <t>XYFVD</t>
  </si>
  <si>
    <t>0MUMI</t>
  </si>
  <si>
    <t>Bernadette</t>
  </si>
  <si>
    <t>ISWCI</t>
  </si>
  <si>
    <t>OZ5E3</t>
  </si>
  <si>
    <t>Laporte</t>
  </si>
  <si>
    <t>OS8KH</t>
  </si>
  <si>
    <t>Dumont</t>
  </si>
  <si>
    <t>ZOER1</t>
  </si>
  <si>
    <t>Édith</t>
  </si>
  <si>
    <t>HJWK5</t>
  </si>
  <si>
    <t>VH0NW</t>
  </si>
  <si>
    <t>Martinez</t>
  </si>
  <si>
    <t>Christophe</t>
  </si>
  <si>
    <t>YQOFX</t>
  </si>
  <si>
    <t>XJOZZ</t>
  </si>
  <si>
    <t>Zoé</t>
  </si>
  <si>
    <t>0CNUS</t>
  </si>
  <si>
    <t>0RFJ9</t>
  </si>
  <si>
    <t>LLIVG</t>
  </si>
  <si>
    <t>UF9Q6</t>
  </si>
  <si>
    <t>Hoareau</t>
  </si>
  <si>
    <t>Théophile</t>
  </si>
  <si>
    <t>BWV5N</t>
  </si>
  <si>
    <t>Michaud</t>
  </si>
  <si>
    <t>Gabriel</t>
  </si>
  <si>
    <t>58GDE</t>
  </si>
  <si>
    <t>Pottier</t>
  </si>
  <si>
    <t>Christelle</t>
  </si>
  <si>
    <t>J93JQ</t>
  </si>
  <si>
    <t>Diallo</t>
  </si>
  <si>
    <t>HT3G7</t>
  </si>
  <si>
    <t>Cousin</t>
  </si>
  <si>
    <t>M9SM0</t>
  </si>
  <si>
    <t>Brun</t>
  </si>
  <si>
    <t>8Y304</t>
  </si>
  <si>
    <t>M8RZ9</t>
  </si>
  <si>
    <t>Gimenez</t>
  </si>
  <si>
    <t>36O5F</t>
  </si>
  <si>
    <t>Lecomte</t>
  </si>
  <si>
    <t>2O7N7</t>
  </si>
  <si>
    <t>Bodin</t>
  </si>
  <si>
    <t>Anouk</t>
  </si>
  <si>
    <t>M70KB</t>
  </si>
  <si>
    <t>Clément</t>
  </si>
  <si>
    <t>Yves</t>
  </si>
  <si>
    <t>TZ21F</t>
  </si>
  <si>
    <t>GR6D9</t>
  </si>
  <si>
    <t>CZL1T</t>
  </si>
  <si>
    <t>GW0AF</t>
  </si>
  <si>
    <t>68IPS</t>
  </si>
  <si>
    <t>ILHMU</t>
  </si>
  <si>
    <t>Lefort</t>
  </si>
  <si>
    <t>RLVCC</t>
  </si>
  <si>
    <t>IWYGR</t>
  </si>
  <si>
    <t>Delannoy</t>
  </si>
  <si>
    <t>6WN15</t>
  </si>
  <si>
    <t>Raynaud</t>
  </si>
  <si>
    <t>WNIF5</t>
  </si>
  <si>
    <t>XV8PB</t>
  </si>
  <si>
    <t>Caron</t>
  </si>
  <si>
    <t>NBO3X</t>
  </si>
  <si>
    <t>U09KY</t>
  </si>
  <si>
    <t>Cohen</t>
  </si>
  <si>
    <t>Mois extraction</t>
  </si>
  <si>
    <t>total</t>
  </si>
  <si>
    <t>Femme</t>
  </si>
  <si>
    <t>Homme</t>
  </si>
  <si>
    <t>ctrl</t>
  </si>
  <si>
    <t>Evolution des effectifs - HC</t>
  </si>
  <si>
    <t>Mouvements</t>
  </si>
  <si>
    <t>Entrée</t>
  </si>
  <si>
    <t>Sortie</t>
  </si>
  <si>
    <t>Nom Prénom</t>
  </si>
  <si>
    <t>Nb de mois présent</t>
  </si>
  <si>
    <t>Entrée en cours d'année ?</t>
  </si>
  <si>
    <t>Mouvement durant l'année ?</t>
  </si>
  <si>
    <t>Sortie en cours d'année ?</t>
  </si>
  <si>
    <t>Qui est entré ?</t>
  </si>
  <si>
    <t>Qui est sortie ?</t>
  </si>
  <si>
    <t>Date entrée</t>
  </si>
  <si>
    <t>Date sortie</t>
  </si>
  <si>
    <t>Variation</t>
  </si>
  <si>
    <t>Entrée et sortie ?</t>
  </si>
  <si>
    <r>
      <rPr>
        <b/>
        <sz val="11"/>
        <color theme="1"/>
        <rFont val="Calibri"/>
        <family val="2"/>
        <scheme val="minor"/>
      </rPr>
      <t>Entrée ET sortie</t>
    </r>
    <r>
      <rPr>
        <sz val="11"/>
        <color theme="1"/>
        <rFont val="Calibri"/>
        <family val="2"/>
        <scheme val="minor"/>
      </rPr>
      <t xml:space="preserve"> (en cours d'année)</t>
    </r>
  </si>
  <si>
    <t>Effectif fin de mois</t>
  </si>
  <si>
    <r>
      <t>Bonjour et bienvenue sur le fichier de démonstration "</t>
    </r>
    <r>
      <rPr>
        <b/>
        <sz val="14"/>
        <color theme="1"/>
        <rFont val="Calibri"/>
        <family val="2"/>
        <scheme val="minor"/>
      </rPr>
      <t>Suivre des effectifs</t>
    </r>
    <r>
      <rPr>
        <sz val="14"/>
        <color theme="1"/>
        <rFont val="Calibri"/>
        <family val="2"/>
        <scheme val="minor"/>
      </rPr>
      <t>"</t>
    </r>
  </si>
  <si>
    <r>
      <rPr>
        <b/>
        <sz val="11"/>
        <color theme="1"/>
        <rFont val="Calibri"/>
        <family val="2"/>
        <scheme val="minor"/>
      </rPr>
      <t>Entrée</t>
    </r>
    <r>
      <rPr>
        <sz val="11"/>
        <color theme="1"/>
        <rFont val="Calibri"/>
        <family val="2"/>
        <scheme val="minor"/>
      </rPr>
      <t xml:space="preserve"> (en cours d'année)</t>
    </r>
  </si>
  <si>
    <r>
      <rPr>
        <b/>
        <sz val="11"/>
        <color theme="1"/>
        <rFont val="Calibri"/>
        <family val="2"/>
        <scheme val="minor"/>
      </rPr>
      <t>Sortie</t>
    </r>
    <r>
      <rPr>
        <sz val="11"/>
        <color theme="1"/>
        <rFont val="Calibri"/>
        <family val="2"/>
        <scheme val="minor"/>
      </rPr>
      <t xml:space="preserve"> (en cours d'année)</t>
    </r>
  </si>
  <si>
    <t>Synthèse par région</t>
  </si>
  <si>
    <r>
      <t>L'onglet</t>
    </r>
    <r>
      <rPr>
        <b/>
        <sz val="14"/>
        <color theme="1"/>
        <rFont val="Calibri"/>
        <family val="2"/>
        <scheme val="minor"/>
      </rPr>
      <t xml:space="preserve"> "</t>
    </r>
    <r>
      <rPr>
        <b/>
        <sz val="14"/>
        <color theme="9"/>
        <rFont val="Calibri"/>
        <family val="2"/>
        <scheme val="minor"/>
      </rPr>
      <t>Accueil</t>
    </r>
    <r>
      <rPr>
        <b/>
        <sz val="14"/>
        <color theme="1"/>
        <rFont val="Calibri"/>
        <family val="2"/>
        <scheme val="minor"/>
      </rPr>
      <t>"</t>
    </r>
    <r>
      <rPr>
        <sz val="14"/>
        <color theme="1"/>
        <rFont val="Calibri"/>
        <family val="2"/>
        <scheme val="minor"/>
      </rPr>
      <t xml:space="preserve"> sert de page de présentation </t>
    </r>
  </si>
  <si>
    <r>
      <t>L'onglet</t>
    </r>
    <r>
      <rPr>
        <b/>
        <sz val="14"/>
        <color theme="1"/>
        <rFont val="Calibri"/>
        <family val="2"/>
        <scheme val="minor"/>
      </rPr>
      <t xml:space="preserve"> "</t>
    </r>
    <r>
      <rPr>
        <b/>
        <sz val="14"/>
        <color theme="9"/>
        <rFont val="Calibri"/>
        <family val="2"/>
        <scheme val="minor"/>
      </rPr>
      <t>Base de données</t>
    </r>
    <r>
      <rPr>
        <b/>
        <sz val="14"/>
        <color theme="1"/>
        <rFont val="Calibri"/>
        <family val="2"/>
        <scheme val="minor"/>
      </rPr>
      <t>"</t>
    </r>
    <r>
      <rPr>
        <sz val="14"/>
        <color theme="1"/>
        <rFont val="Calibri"/>
        <family val="2"/>
        <scheme val="minor"/>
      </rPr>
      <t xml:space="preserve"> contient une base de données qui servira de source à notre démonstration</t>
    </r>
  </si>
  <si>
    <r>
      <t>L'onglet</t>
    </r>
    <r>
      <rPr>
        <b/>
        <sz val="14"/>
        <color theme="1"/>
        <rFont val="Calibri"/>
        <family val="2"/>
        <scheme val="minor"/>
      </rPr>
      <t xml:space="preserve"> "</t>
    </r>
    <r>
      <rPr>
        <b/>
        <sz val="14"/>
        <color rgb="FF99CCFF"/>
        <rFont val="Calibri"/>
        <family val="2"/>
        <scheme val="minor"/>
      </rPr>
      <t>Entrées</t>
    </r>
    <r>
      <rPr>
        <b/>
        <sz val="14"/>
        <color theme="1"/>
        <rFont val="Calibri"/>
        <family val="2"/>
        <scheme val="minor"/>
      </rPr>
      <t>"</t>
    </r>
    <r>
      <rPr>
        <sz val="14"/>
        <color theme="1"/>
        <rFont val="Calibri"/>
        <family val="2"/>
        <scheme val="minor"/>
      </rPr>
      <t xml:space="preserve"> contient la liste des salariés entrés en cours d'année</t>
    </r>
  </si>
  <si>
    <r>
      <t>L'onglet</t>
    </r>
    <r>
      <rPr>
        <b/>
        <sz val="14"/>
        <color theme="1"/>
        <rFont val="Calibri"/>
        <family val="2"/>
        <scheme val="minor"/>
      </rPr>
      <t xml:space="preserve"> "</t>
    </r>
    <r>
      <rPr>
        <b/>
        <sz val="14"/>
        <color theme="4" tint="0.39997558519241921"/>
        <rFont val="Calibri"/>
        <family val="2"/>
        <scheme val="minor"/>
      </rPr>
      <t>Sorties</t>
    </r>
    <r>
      <rPr>
        <b/>
        <sz val="14"/>
        <color theme="1"/>
        <rFont val="Calibri"/>
        <family val="2"/>
        <scheme val="minor"/>
      </rPr>
      <t>"</t>
    </r>
    <r>
      <rPr>
        <sz val="14"/>
        <color theme="1"/>
        <rFont val="Calibri"/>
        <family val="2"/>
        <scheme val="minor"/>
      </rPr>
      <t xml:space="preserve"> contient la liste des salariés sorties en cours d'année</t>
    </r>
  </si>
  <si>
    <r>
      <t>L'onglet</t>
    </r>
    <r>
      <rPr>
        <b/>
        <sz val="14"/>
        <color theme="1"/>
        <rFont val="Calibri"/>
        <family val="2"/>
        <scheme val="minor"/>
      </rPr>
      <t xml:space="preserve"> "</t>
    </r>
    <r>
      <rPr>
        <b/>
        <sz val="14"/>
        <color theme="4" tint="0.39997558519241921"/>
        <rFont val="Calibri"/>
        <family val="2"/>
        <scheme val="minor"/>
      </rPr>
      <t>Entrées &amp; Sorties</t>
    </r>
    <r>
      <rPr>
        <b/>
        <sz val="14"/>
        <color theme="1"/>
        <rFont val="Calibri"/>
        <family val="2"/>
        <scheme val="minor"/>
      </rPr>
      <t>"</t>
    </r>
    <r>
      <rPr>
        <sz val="14"/>
        <color theme="1"/>
        <rFont val="Calibri"/>
        <family val="2"/>
        <scheme val="minor"/>
      </rPr>
      <t xml:space="preserve"> contient la liste des salariés entrés ET sorties en cours d'année</t>
    </r>
  </si>
  <si>
    <r>
      <t>L'onglet</t>
    </r>
    <r>
      <rPr>
        <b/>
        <sz val="14"/>
        <color theme="1"/>
        <rFont val="Calibri"/>
        <family val="2"/>
        <scheme val="minor"/>
      </rPr>
      <t xml:space="preserve"> "</t>
    </r>
    <r>
      <rPr>
        <b/>
        <sz val="14"/>
        <color rgb="FF0070C0"/>
        <rFont val="Calibri"/>
        <family val="2"/>
        <scheme val="minor"/>
      </rPr>
      <t>Synthèse</t>
    </r>
    <r>
      <rPr>
        <b/>
        <sz val="14"/>
        <color theme="1"/>
        <rFont val="Calibri"/>
        <family val="2"/>
        <scheme val="minor"/>
      </rPr>
      <t>"</t>
    </r>
    <r>
      <rPr>
        <sz val="14"/>
        <color theme="1"/>
        <rFont val="Calibri"/>
        <family val="2"/>
        <scheme val="minor"/>
      </rPr>
      <t xml:space="preserve"> viendra récapituler les mouvements d'effectifs</t>
    </r>
  </si>
  <si>
    <t>Le fichier se compose de 6 onglets :</t>
  </si>
  <si>
    <t>4)</t>
  </si>
  <si>
    <t>5)</t>
  </si>
  <si>
    <t>6)</t>
  </si>
  <si>
    <t>Nombre de Matricule</t>
  </si>
  <si>
    <t>Étiquettes de lignes</t>
  </si>
  <si>
    <t>Total général</t>
  </si>
  <si>
    <t>x</t>
  </si>
  <si>
    <t>(max)</t>
  </si>
  <si>
    <t>Présent le dernier mois ?</t>
  </si>
  <si>
    <t>Présent le premier mois ?</t>
  </si>
  <si>
    <t>check sortie (n'1)</t>
  </si>
  <si>
    <t>check sortie (n'2)</t>
  </si>
  <si>
    <t>TOTAL</t>
  </si>
  <si>
    <t>* Pour information : les mouvements sont comparés au mois précédent, il n’y a donc aucune entrée en janvier et aucune sortie le dernier mois de l’extraction.</t>
  </si>
  <si>
    <t>ESSAYEZ PAR VOUS-MÊMES :</t>
  </si>
  <si>
    <r>
      <rPr>
        <b/>
        <u/>
        <sz val="11"/>
        <color rgb="FFFF0000"/>
        <rFont val="Calibri"/>
        <family val="2"/>
        <scheme val="minor"/>
      </rPr>
      <t>Après</t>
    </r>
    <r>
      <rPr>
        <b/>
        <u/>
        <sz val="11"/>
        <color theme="1"/>
        <rFont val="Calibri"/>
        <family val="2"/>
        <scheme val="minor"/>
      </rPr>
      <t xml:space="preserve"> avoir examiné l'ensemble des tableaux ci-dessous : </t>
    </r>
    <r>
      <rPr>
        <sz val="11"/>
        <color theme="1"/>
        <rFont val="Calibri"/>
        <family val="2"/>
        <scheme val="minor"/>
      </rPr>
      <t xml:space="preserve">
Réalisez une simulation d'une année incomplète. 
Dans l'onglet "</t>
    </r>
    <r>
      <rPr>
        <sz val="11"/>
        <color rgb="FF00B050"/>
        <rFont val="Calibri"/>
        <family val="2"/>
        <scheme val="minor"/>
      </rPr>
      <t>Base de données</t>
    </r>
    <r>
      <rPr>
        <sz val="11"/>
        <color theme="1"/>
        <rFont val="Calibri"/>
        <family val="2"/>
        <scheme val="minor"/>
      </rPr>
      <t>" : supprimez les lignes correspondantes aux mois de décembre, novembre et octobre (par exemple). 
Vous constaterez que les formules s'adaptent automatiquement au dernier mois disponible. Ainsi, le fichier est exploitable dès demain dans n'importe quelle entreprise.</t>
    </r>
  </si>
  <si>
    <r>
      <t xml:space="preserve">Choisissez n'importe quelle région, puis comparez l'effectif de janvier à décembre. 
Vous verrez que les formules sont cohérentes avec le TCD, donc fiables.
</t>
    </r>
    <r>
      <rPr>
        <b/>
        <i/>
        <sz val="10"/>
        <color rgb="FFFF0000"/>
        <rFont val="Calibri"/>
        <family val="2"/>
        <scheme val="minor"/>
      </rPr>
      <t>Si vous supprimez des mois (lors de votre test). Pensez à actualiser le TCD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</si>
</sst>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yyyy\-mm\-dd"/>
    <numFmt numFmtId="165" formatCode="[$-40C]mmmm\-yy;@"/>
    <numFmt numFmtId="166" formatCode="[$-40C]mmmm"/>
  </numFmts>
  <fonts count="38" x14ac:knownFonts="1">
    <font>
      <sz val="11"/>
      <color theme="1"/>
      <name val="Calibri"/>
      <family val="2"/>
      <scheme val="minor"/>
    </font>
    <font>
      <sz val="14"/>
      <color theme="1"/>
      <name val="Calibri"/>
      <family val="2"/>
      <scheme val="minor"/>
    </font>
    <font>
      <b/>
      <sz val="14"/>
      <color rgb="FFFF0000"/>
      <name val="Calibri"/>
      <family val="2"/>
      <scheme val="minor"/>
    </font>
    <font>
      <b/>
      <sz val="14"/>
      <color theme="1"/>
      <name val="Calibri"/>
      <family val="2"/>
      <scheme val="minor"/>
    </font>
    <font>
      <i/>
      <sz val="12"/>
      <color theme="1"/>
      <name val="Calibri"/>
      <family val="2"/>
      <scheme val="minor"/>
    </font>
    <font>
      <b/>
      <sz val="12"/>
      <color theme="1"/>
      <name val="Calibri"/>
      <family val="2"/>
      <scheme val="minor"/>
    </font>
    <font>
      <b/>
      <sz val="11"/>
      <color theme="1"/>
      <name val="Calibri"/>
      <family val="2"/>
      <scheme val="minor"/>
    </font>
    <font>
      <b/>
      <sz val="11"/>
      <color rgb="FF0070C0"/>
      <name val="Calibri"/>
      <family val="2"/>
      <scheme val="minor"/>
    </font>
    <font>
      <sz val="11"/>
      <name val="Calibri"/>
      <family val="2"/>
      <scheme val="minor"/>
    </font>
    <font>
      <i/>
      <sz val="11"/>
      <color rgb="FF0070C0"/>
      <name val="Calibri"/>
      <family val="2"/>
      <scheme val="minor"/>
    </font>
    <font>
      <b/>
      <sz val="11"/>
      <color rgb="FFFF0000"/>
      <name val="Calibri"/>
      <family val="2"/>
      <scheme val="minor"/>
    </font>
    <font>
      <i/>
      <sz val="11"/>
      <color rgb="FFFF0000"/>
      <name val="Calibri"/>
      <family val="2"/>
      <scheme val="minor"/>
    </font>
    <font>
      <sz val="11"/>
      <color rgb="FFFF0000"/>
      <name val="Calibri"/>
      <family val="2"/>
      <scheme val="minor"/>
    </font>
    <font>
      <sz val="11"/>
      <color rgb="FF7030A0"/>
      <name val="Calibri"/>
      <family val="2"/>
      <scheme val="minor"/>
    </font>
    <font>
      <b/>
      <sz val="11"/>
      <color rgb="FF7030A0"/>
      <name val="Calibri"/>
      <family val="2"/>
      <scheme val="minor"/>
    </font>
    <font>
      <sz val="11"/>
      <color rgb="FF0070C0"/>
      <name val="Calibri"/>
      <family val="2"/>
      <scheme val="minor"/>
    </font>
    <font>
      <sz val="8"/>
      <name val="Calibri"/>
      <family val="2"/>
      <scheme val="minor"/>
    </font>
    <font>
      <sz val="11"/>
      <color theme="2" tint="-9.9978637043366805E-2"/>
      <name val="Calibri"/>
      <family val="2"/>
      <scheme val="minor"/>
    </font>
    <font>
      <b/>
      <i/>
      <sz val="12"/>
      <color rgb="FF00B0F0"/>
      <name val="Calibri"/>
      <family val="2"/>
      <scheme val="minor"/>
    </font>
    <font>
      <sz val="9"/>
      <color indexed="81"/>
      <name val="Tahoma"/>
      <family val="2"/>
    </font>
    <font>
      <b/>
      <sz val="9"/>
      <color indexed="81"/>
      <name val="Tahoma"/>
      <family val="2"/>
    </font>
    <font>
      <sz val="11"/>
      <color theme="0"/>
      <name val="Calibri"/>
      <family val="2"/>
      <scheme val="minor"/>
    </font>
    <font>
      <b/>
      <i/>
      <sz val="11"/>
      <color rgb="FF0070C0"/>
      <name val="Calibri"/>
      <family val="2"/>
      <scheme val="minor"/>
    </font>
    <font>
      <b/>
      <i/>
      <sz val="11"/>
      <name val="Calibri"/>
      <family val="2"/>
      <scheme val="minor"/>
    </font>
    <font>
      <b/>
      <sz val="11"/>
      <color theme="0"/>
      <name val="Calibri"/>
      <family val="2"/>
      <scheme val="minor"/>
    </font>
    <font>
      <b/>
      <i/>
      <sz val="16"/>
      <color rgb="FF00B0F0"/>
      <name val="Calibri"/>
      <family val="2"/>
      <scheme val="minor"/>
    </font>
    <font>
      <b/>
      <sz val="14"/>
      <color rgb="FF0070C0"/>
      <name val="Calibri"/>
      <family val="2"/>
      <scheme val="minor"/>
    </font>
    <font>
      <b/>
      <sz val="14"/>
      <color theme="4" tint="0.39997558519241921"/>
      <name val="Calibri"/>
      <family val="2"/>
      <scheme val="minor"/>
    </font>
    <font>
      <b/>
      <sz val="14"/>
      <color theme="9"/>
      <name val="Calibri"/>
      <family val="2"/>
      <scheme val="minor"/>
    </font>
    <font>
      <b/>
      <sz val="14"/>
      <color rgb="FF99CCFF"/>
      <name val="Calibri"/>
      <family val="2"/>
      <scheme val="minor"/>
    </font>
    <font>
      <b/>
      <i/>
      <sz val="12"/>
      <color rgb="FF00B050"/>
      <name val="Calibri"/>
      <family val="2"/>
      <scheme val="minor"/>
    </font>
    <font>
      <b/>
      <i/>
      <sz val="12"/>
      <color rgb="FFFF6699"/>
      <name val="Calibri"/>
      <family val="2"/>
      <scheme val="minor"/>
    </font>
    <font>
      <b/>
      <i/>
      <sz val="10"/>
      <color theme="1"/>
      <name val="Calibri"/>
      <family val="2"/>
      <scheme val="minor"/>
    </font>
    <font>
      <b/>
      <u/>
      <sz val="11"/>
      <color theme="1"/>
      <name val="Calibri"/>
      <family val="2"/>
      <scheme val="minor"/>
    </font>
    <font>
      <sz val="11"/>
      <color rgb="FF00B050"/>
      <name val="Calibri"/>
      <family val="2"/>
      <scheme val="minor"/>
    </font>
    <font>
      <b/>
      <i/>
      <sz val="12"/>
      <color rgb="FFFF0000"/>
      <name val="Calibri"/>
      <family val="2"/>
      <scheme val="minor"/>
    </font>
    <font>
      <b/>
      <u/>
      <sz val="11"/>
      <color rgb="FFFF0000"/>
      <name val="Calibri"/>
      <family val="2"/>
      <scheme val="minor"/>
    </font>
    <font>
      <b/>
      <i/>
      <sz val="10"/>
      <color rgb="FFFF0000"/>
      <name val="Calibri"/>
      <family val="2"/>
      <scheme val="minor"/>
    </font>
  </fonts>
  <fills count="15">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bgColor theme="4" tint="0.79998168889431442"/>
      </patternFill>
    </fill>
    <fill>
      <patternFill patternType="solid">
        <fgColor theme="9" tint="0.39997558519241921"/>
        <bgColor indexed="64"/>
      </patternFill>
    </fill>
    <fill>
      <patternFill patternType="solid">
        <fgColor rgb="FF00B050"/>
        <bgColor indexed="64"/>
      </patternFill>
    </fill>
    <fill>
      <patternFill patternType="solid">
        <fgColor theme="3" tint="0.79998168889431442"/>
        <bgColor indexed="64"/>
      </patternFill>
    </fill>
    <fill>
      <patternFill patternType="solid">
        <fgColor theme="2"/>
        <bgColor indexed="64"/>
      </patternFill>
    </fill>
    <fill>
      <patternFill patternType="solid">
        <fgColor theme="1"/>
        <bgColor theme="4" tint="0.79998168889431442"/>
      </patternFill>
    </fill>
    <fill>
      <patternFill patternType="solid">
        <fgColor theme="4" tint="0.79998168889431442"/>
        <bgColor indexed="64"/>
      </patternFill>
    </fill>
    <fill>
      <patternFill patternType="solid">
        <fgColor theme="2" tint="-9.9978637043366805E-2"/>
        <bgColor indexed="64"/>
      </patternFill>
    </fill>
    <fill>
      <patternFill patternType="solid">
        <fgColor rgb="FFFFFF00"/>
        <bgColor indexed="64"/>
      </patternFill>
    </fill>
  </fills>
  <borders count="25">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thin">
        <color theme="4" tint="0.3999755851924192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thin">
        <color auto="1"/>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medium">
        <color indexed="64"/>
      </left>
      <right/>
      <top/>
      <bottom/>
      <diagonal/>
    </border>
    <border>
      <left/>
      <right style="medium">
        <color indexed="64"/>
      </right>
      <top/>
      <bottom/>
      <diagonal/>
    </border>
  </borders>
  <cellStyleXfs count="1">
    <xf numFmtId="0" fontId="0" fillId="0" borderId="0"/>
  </cellStyleXfs>
  <cellXfs count="118">
    <xf numFmtId="0" fontId="0" fillId="0" borderId="0" xfId="0"/>
    <xf numFmtId="0" fontId="0" fillId="2" borderId="0" xfId="0" applyFill="1"/>
    <xf numFmtId="0" fontId="1" fillId="2" borderId="0" xfId="0" applyFont="1" applyFill="1"/>
    <xf numFmtId="0" fontId="1" fillId="2" borderId="0" xfId="0" applyFont="1" applyFill="1" applyAlignment="1">
      <alignment horizontal="right"/>
    </xf>
    <xf numFmtId="0" fontId="1" fillId="3" borderId="2" xfId="0" applyFont="1" applyFill="1" applyBorder="1"/>
    <xf numFmtId="0" fontId="1" fillId="3" borderId="3" xfId="0" applyFont="1" applyFill="1" applyBorder="1"/>
    <xf numFmtId="0" fontId="1" fillId="3" borderId="4" xfId="0" applyFont="1" applyFill="1" applyBorder="1"/>
    <xf numFmtId="0" fontId="0" fillId="2" borderId="0" xfId="0" applyFill="1" applyAlignment="1">
      <alignment horizontal="center"/>
    </xf>
    <xf numFmtId="0" fontId="6" fillId="0" borderId="1" xfId="0" applyFont="1" applyBorder="1" applyAlignment="1" applyProtection="1">
      <alignment horizontal="center" vertical="center" wrapText="1"/>
      <protection locked="0"/>
    </xf>
    <xf numFmtId="0" fontId="0" fillId="2" borderId="0" xfId="0" applyFill="1" applyAlignment="1" applyProtection="1">
      <alignment vertical="center" wrapText="1"/>
      <protection locked="0"/>
    </xf>
    <xf numFmtId="0" fontId="0" fillId="0" borderId="0" xfId="0" applyProtection="1">
      <protection locked="0"/>
    </xf>
    <xf numFmtId="164" fontId="0" fillId="0" borderId="0" xfId="0" applyNumberFormat="1" applyProtection="1">
      <protection locked="0"/>
    </xf>
    <xf numFmtId="0" fontId="0" fillId="2" borderId="0" xfId="0" applyFill="1" applyProtection="1">
      <protection locked="0"/>
    </xf>
    <xf numFmtId="0" fontId="17" fillId="2" borderId="0" xfId="0" applyFont="1" applyFill="1" applyAlignment="1" applyProtection="1">
      <alignment horizontal="center"/>
      <protection locked="0"/>
    </xf>
    <xf numFmtId="0" fontId="17" fillId="0" borderId="0" xfId="0" applyFont="1" applyAlignment="1" applyProtection="1">
      <alignment horizontal="center"/>
      <protection locked="0"/>
    </xf>
    <xf numFmtId="0" fontId="6" fillId="2" borderId="0" xfId="0" applyFont="1" applyFill="1" applyAlignment="1" applyProtection="1">
      <alignment horizontal="center"/>
      <protection locked="0"/>
    </xf>
    <xf numFmtId="0" fontId="15" fillId="2" borderId="0" xfId="0" applyFont="1" applyFill="1" applyProtection="1">
      <protection locked="0"/>
    </xf>
    <xf numFmtId="0" fontId="0" fillId="2" borderId="1" xfId="0" applyFill="1" applyBorder="1" applyAlignment="1" applyProtection="1">
      <alignment horizontal="center"/>
      <protection locked="0"/>
    </xf>
    <xf numFmtId="0" fontId="9" fillId="2" borderId="0" xfId="0" applyFont="1" applyFill="1" applyAlignment="1" applyProtection="1">
      <alignment horizontal="left"/>
      <protection locked="0"/>
    </xf>
    <xf numFmtId="165" fontId="8" fillId="2" borderId="0" xfId="0" applyNumberFormat="1" applyFont="1" applyFill="1" applyAlignment="1">
      <alignment horizontal="center"/>
    </xf>
    <xf numFmtId="1" fontId="0" fillId="2" borderId="0" xfId="0" applyNumberFormat="1" applyFill="1" applyAlignment="1">
      <alignment horizontal="center"/>
    </xf>
    <xf numFmtId="0" fontId="22" fillId="2" borderId="0" xfId="0" applyFont="1" applyFill="1" applyAlignment="1">
      <alignment horizontal="center"/>
    </xf>
    <xf numFmtId="1" fontId="6" fillId="2" borderId="0" xfId="0" applyNumberFormat="1" applyFont="1" applyFill="1" applyAlignment="1">
      <alignment horizontal="center"/>
    </xf>
    <xf numFmtId="0" fontId="6" fillId="2" borderId="6" xfId="0" applyFont="1" applyFill="1" applyBorder="1" applyAlignment="1">
      <alignment horizontal="center"/>
    </xf>
    <xf numFmtId="0" fontId="6" fillId="2" borderId="7" xfId="0" applyFont="1" applyFill="1" applyBorder="1" applyAlignment="1">
      <alignment horizontal="center"/>
    </xf>
    <xf numFmtId="0" fontId="6" fillId="2" borderId="8" xfId="0" applyFont="1" applyFill="1" applyBorder="1" applyAlignment="1">
      <alignment horizontal="center"/>
    </xf>
    <xf numFmtId="0" fontId="12" fillId="2" borderId="0" xfId="0" applyFont="1" applyFill="1" applyAlignment="1">
      <alignment horizontal="center"/>
    </xf>
    <xf numFmtId="165" fontId="8" fillId="2" borderId="0" xfId="0" applyNumberFormat="1" applyFont="1" applyFill="1" applyAlignment="1">
      <alignment horizontal="left"/>
    </xf>
    <xf numFmtId="1" fontId="11" fillId="10" borderId="0" xfId="0" applyNumberFormat="1" applyFont="1" applyFill="1" applyAlignment="1">
      <alignment horizontal="center"/>
    </xf>
    <xf numFmtId="0" fontId="14" fillId="2" borderId="0" xfId="0" applyFont="1" applyFill="1" applyAlignment="1">
      <alignment horizontal="center" vertical="center" wrapText="1"/>
    </xf>
    <xf numFmtId="0" fontId="13" fillId="3" borderId="0" xfId="0" applyFont="1" applyFill="1" applyAlignment="1">
      <alignment horizontal="left"/>
    </xf>
    <xf numFmtId="0" fontId="13" fillId="3" borderId="0" xfId="0" applyFont="1" applyFill="1" applyAlignment="1">
      <alignment horizontal="center"/>
    </xf>
    <xf numFmtId="0" fontId="0" fillId="2" borderId="0" xfId="0" applyFill="1" applyAlignment="1">
      <alignment horizontal="left"/>
    </xf>
    <xf numFmtId="16" fontId="24" fillId="6" borderId="0" xfId="0" applyNumberFormat="1" applyFont="1" applyFill="1" applyAlignment="1">
      <alignment horizontal="center" vertical="center" wrapText="1"/>
    </xf>
    <xf numFmtId="0" fontId="13" fillId="2" borderId="0" xfId="0" applyFont="1" applyFill="1" applyAlignment="1">
      <alignment horizontal="center"/>
    </xf>
    <xf numFmtId="0" fontId="24" fillId="11" borderId="5" xfId="0" applyFont="1" applyFill="1" applyBorder="1" applyAlignment="1">
      <alignment horizontal="center" vertical="center" wrapText="1"/>
    </xf>
    <xf numFmtId="16" fontId="24" fillId="11" borderId="5" xfId="0" applyNumberFormat="1" applyFont="1" applyFill="1" applyBorder="1" applyAlignment="1">
      <alignment horizontal="center" vertical="center" wrapText="1"/>
    </xf>
    <xf numFmtId="0" fontId="0" fillId="7" borderId="0" xfId="0" applyFill="1" applyAlignment="1">
      <alignment horizontal="center"/>
    </xf>
    <xf numFmtId="0" fontId="21" fillId="8" borderId="0" xfId="0" applyFont="1" applyFill="1"/>
    <xf numFmtId="0" fontId="13" fillId="4" borderId="0" xfId="0" applyFont="1" applyFill="1" applyAlignment="1">
      <alignment horizontal="center"/>
    </xf>
    <xf numFmtId="0" fontId="0" fillId="4" borderId="0" xfId="0" applyFill="1" applyAlignment="1">
      <alignment horizontal="center"/>
    </xf>
    <xf numFmtId="0" fontId="0" fillId="5" borderId="0" xfId="0" applyFill="1" applyAlignment="1">
      <alignment horizontal="center"/>
    </xf>
    <xf numFmtId="0" fontId="5" fillId="2" borderId="0" xfId="0" applyFont="1" applyFill="1" applyAlignment="1">
      <alignment horizontal="center"/>
    </xf>
    <xf numFmtId="0" fontId="11" fillId="10" borderId="0" xfId="0" applyFont="1" applyFill="1" applyAlignment="1">
      <alignment horizontal="center"/>
    </xf>
    <xf numFmtId="0" fontId="11" fillId="10" borderId="0" xfId="0" applyFont="1" applyFill="1" applyAlignment="1">
      <alignment horizontal="left"/>
    </xf>
    <xf numFmtId="0" fontId="0" fillId="2" borderId="0" xfId="0" applyFill="1" applyAlignment="1" applyProtection="1">
      <alignment horizontal="center"/>
      <protection locked="0"/>
    </xf>
    <xf numFmtId="0" fontId="18" fillId="2" borderId="0" xfId="0" applyFont="1" applyFill="1" applyAlignment="1" applyProtection="1">
      <alignment horizontal="center"/>
      <protection locked="0"/>
    </xf>
    <xf numFmtId="0" fontId="18" fillId="2" borderId="0" xfId="0" applyFont="1" applyFill="1" applyAlignment="1">
      <alignment horizontal="center"/>
    </xf>
    <xf numFmtId="0" fontId="6" fillId="2" borderId="0" xfId="0" applyFont="1" applyFill="1" applyAlignment="1">
      <alignment horizontal="center"/>
    </xf>
    <xf numFmtId="0" fontId="7" fillId="10" borderId="0" xfId="0" applyFont="1" applyFill="1" applyAlignment="1">
      <alignment horizontal="center"/>
    </xf>
    <xf numFmtId="1" fontId="7" fillId="10" borderId="0" xfId="0" applyNumberFormat="1" applyFont="1" applyFill="1" applyAlignment="1">
      <alignment horizontal="center"/>
    </xf>
    <xf numFmtId="0" fontId="0" fillId="9" borderId="0" xfId="0" applyFill="1"/>
    <xf numFmtId="16" fontId="12" fillId="3" borderId="0" xfId="0" applyNumberFormat="1" applyFont="1" applyFill="1" applyAlignment="1" applyProtection="1">
      <alignment horizontal="center"/>
      <protection locked="0"/>
    </xf>
    <xf numFmtId="0" fontId="12" fillId="3" borderId="0" xfId="0" applyFont="1" applyFill="1" applyAlignment="1" applyProtection="1">
      <alignment horizontal="center"/>
      <protection locked="0"/>
    </xf>
    <xf numFmtId="0" fontId="25" fillId="2" borderId="0" xfId="0" applyFont="1" applyFill="1" applyAlignment="1">
      <alignment horizontal="left"/>
    </xf>
    <xf numFmtId="0" fontId="6" fillId="2" borderId="6" xfId="0" applyFont="1" applyFill="1" applyBorder="1" applyAlignment="1" applyProtection="1">
      <alignment horizontal="center"/>
      <protection locked="0"/>
    </xf>
    <xf numFmtId="0" fontId="6" fillId="2" borderId="7" xfId="0" applyFont="1" applyFill="1" applyBorder="1" applyAlignment="1" applyProtection="1">
      <alignment horizontal="center"/>
      <protection locked="0"/>
    </xf>
    <xf numFmtId="0" fontId="6" fillId="2" borderId="8" xfId="0" applyFont="1" applyFill="1" applyBorder="1" applyAlignment="1" applyProtection="1">
      <alignment horizontal="center"/>
      <protection locked="0"/>
    </xf>
    <xf numFmtId="0" fontId="0" fillId="2" borderId="9" xfId="0" applyFill="1" applyBorder="1" applyAlignment="1">
      <alignment horizontal="center"/>
    </xf>
    <xf numFmtId="0" fontId="0" fillId="2" borderId="9" xfId="0" applyFill="1" applyBorder="1" applyAlignment="1">
      <alignment horizontal="left"/>
    </xf>
    <xf numFmtId="165" fontId="8" fillId="2" borderId="9" xfId="0" applyNumberFormat="1" applyFont="1" applyFill="1" applyBorder="1" applyAlignment="1">
      <alignment horizontal="left"/>
    </xf>
    <xf numFmtId="0" fontId="0" fillId="2" borderId="9" xfId="0" applyFill="1" applyBorder="1"/>
    <xf numFmtId="0" fontId="0" fillId="0" borderId="0" xfId="0" pivotButton="1"/>
    <xf numFmtId="16" fontId="0" fillId="0" borderId="0" xfId="0" applyNumberFormat="1" applyAlignment="1">
      <alignment horizontal="left"/>
    </xf>
    <xf numFmtId="165" fontId="0" fillId="0" borderId="0" xfId="0" applyNumberFormat="1" applyAlignment="1">
      <alignment horizontal="left"/>
    </xf>
    <xf numFmtId="0" fontId="30" fillId="2" borderId="0" xfId="0" applyFont="1" applyFill="1" applyAlignment="1">
      <alignment horizontal="center"/>
    </xf>
    <xf numFmtId="0" fontId="31" fillId="2" borderId="0" xfId="0" applyFont="1" applyFill="1" applyAlignment="1">
      <alignment horizontal="center"/>
    </xf>
    <xf numFmtId="0" fontId="0" fillId="2" borderId="1" xfId="0" applyFill="1" applyBorder="1" applyAlignment="1">
      <alignment horizontal="center"/>
    </xf>
    <xf numFmtId="16" fontId="10" fillId="3" borderId="0" xfId="0" applyNumberFormat="1" applyFont="1" applyFill="1" applyAlignment="1" applyProtection="1">
      <alignment horizontal="center"/>
      <protection locked="0"/>
    </xf>
    <xf numFmtId="0" fontId="7" fillId="12" borderId="0" xfId="0" applyFont="1" applyFill="1" applyAlignment="1">
      <alignment horizontal="center"/>
    </xf>
    <xf numFmtId="0" fontId="23" fillId="12" borderId="0" xfId="0" applyFont="1" applyFill="1" applyAlignment="1">
      <alignment horizontal="center"/>
    </xf>
    <xf numFmtId="0" fontId="21" fillId="2" borderId="0" xfId="0" applyFont="1" applyFill="1" applyAlignment="1">
      <alignment horizontal="left"/>
    </xf>
    <xf numFmtId="0" fontId="6" fillId="12" borderId="6" xfId="0" applyFont="1" applyFill="1" applyBorder="1" applyAlignment="1">
      <alignment horizontal="center"/>
    </xf>
    <xf numFmtId="1" fontId="6" fillId="12" borderId="7" xfId="0" applyNumberFormat="1" applyFont="1" applyFill="1" applyBorder="1" applyAlignment="1">
      <alignment horizontal="center"/>
    </xf>
    <xf numFmtId="1" fontId="6" fillId="12" borderId="8" xfId="0" applyNumberFormat="1" applyFont="1" applyFill="1" applyBorder="1" applyAlignment="1">
      <alignment horizontal="center"/>
    </xf>
    <xf numFmtId="165" fontId="0" fillId="3" borderId="0" xfId="0" applyNumberFormat="1" applyFill="1"/>
    <xf numFmtId="165" fontId="0" fillId="2" borderId="0" xfId="0" applyNumberFormat="1" applyFill="1"/>
    <xf numFmtId="165" fontId="6" fillId="14" borderId="0" xfId="0" applyNumberFormat="1" applyFont="1" applyFill="1" applyAlignment="1">
      <alignment vertical="center"/>
    </xf>
    <xf numFmtId="0" fontId="0" fillId="2" borderId="0" xfId="0" applyFill="1" applyAlignment="1">
      <alignment horizontal="right" vertical="center"/>
    </xf>
    <xf numFmtId="0" fontId="0" fillId="7" borderId="15" xfId="0" applyFill="1" applyBorder="1" applyAlignment="1">
      <alignment horizontal="center"/>
    </xf>
    <xf numFmtId="0" fontId="21" fillId="8" borderId="15" xfId="0" applyFont="1" applyFill="1" applyBorder="1"/>
    <xf numFmtId="0" fontId="13" fillId="4" borderId="15" xfId="0" applyFont="1" applyFill="1" applyBorder="1" applyAlignment="1">
      <alignment horizontal="center"/>
    </xf>
    <xf numFmtId="0" fontId="0" fillId="2" borderId="15" xfId="0" applyFill="1" applyBorder="1" applyAlignment="1">
      <alignment horizontal="center"/>
    </xf>
    <xf numFmtId="0" fontId="13" fillId="3" borderId="15" xfId="0" applyFont="1" applyFill="1" applyBorder="1" applyAlignment="1">
      <alignment horizontal="left"/>
    </xf>
    <xf numFmtId="0" fontId="13" fillId="3" borderId="15" xfId="0" applyFont="1" applyFill="1" applyBorder="1" applyAlignment="1">
      <alignment horizontal="center"/>
    </xf>
    <xf numFmtId="0" fontId="0" fillId="2" borderId="15" xfId="0" applyFill="1" applyBorder="1"/>
    <xf numFmtId="0" fontId="0" fillId="9" borderId="15" xfId="0" applyFill="1" applyBorder="1"/>
    <xf numFmtId="165" fontId="0" fillId="9" borderId="0" xfId="0" applyNumberFormat="1" applyFill="1"/>
    <xf numFmtId="165" fontId="0" fillId="9" borderId="15" xfId="0" applyNumberFormat="1" applyFill="1" applyBorder="1"/>
    <xf numFmtId="0" fontId="10" fillId="11" borderId="5" xfId="0" applyFont="1" applyFill="1" applyBorder="1" applyAlignment="1">
      <alignment horizontal="center" vertical="center" wrapText="1"/>
    </xf>
    <xf numFmtId="166" fontId="6" fillId="2" borderId="0" xfId="0" applyNumberFormat="1" applyFont="1" applyFill="1" applyAlignment="1" applyProtection="1">
      <alignment horizontal="center"/>
      <protection locked="0"/>
    </xf>
    <xf numFmtId="0" fontId="0" fillId="5" borderId="15" xfId="0" applyFill="1" applyBorder="1" applyAlignment="1">
      <alignment horizontal="center"/>
    </xf>
    <xf numFmtId="1" fontId="6" fillId="3" borderId="0" xfId="0" applyNumberFormat="1" applyFont="1" applyFill="1" applyAlignment="1">
      <alignment horizontal="center"/>
    </xf>
    <xf numFmtId="1" fontId="0" fillId="3" borderId="0" xfId="0" applyNumberFormat="1" applyFill="1" applyAlignment="1">
      <alignment horizontal="center"/>
    </xf>
    <xf numFmtId="0" fontId="32" fillId="3" borderId="0" xfId="0" applyFont="1" applyFill="1" applyAlignment="1">
      <alignment horizontal="left"/>
    </xf>
    <xf numFmtId="0" fontId="35" fillId="2" borderId="0" xfId="0" applyFont="1" applyFill="1" applyProtection="1">
      <protection locked="0"/>
    </xf>
    <xf numFmtId="0" fontId="0" fillId="4" borderId="0" xfId="0" applyFill="1" applyAlignment="1">
      <alignment horizontal="center"/>
    </xf>
    <xf numFmtId="0" fontId="0" fillId="5" borderId="0" xfId="0" applyFill="1" applyAlignment="1">
      <alignment horizontal="center"/>
    </xf>
    <xf numFmtId="0" fontId="0" fillId="13" borderId="0" xfId="0" applyFill="1" applyAlignment="1">
      <alignment horizontal="center"/>
    </xf>
    <xf numFmtId="0" fontId="0" fillId="9" borderId="0" xfId="0" applyFill="1" applyAlignment="1">
      <alignment horizontal="center"/>
    </xf>
    <xf numFmtId="0" fontId="0" fillId="3" borderId="17" xfId="0" applyFill="1" applyBorder="1" applyAlignment="1" applyProtection="1">
      <alignment horizontal="left" vertical="center" wrapText="1"/>
      <protection locked="0"/>
    </xf>
    <xf numFmtId="0" fontId="0" fillId="3" borderId="18" xfId="0" applyFill="1" applyBorder="1" applyAlignment="1" applyProtection="1">
      <alignment horizontal="left" vertical="center" wrapText="1"/>
      <protection locked="0"/>
    </xf>
    <xf numFmtId="0" fontId="0" fillId="3" borderId="19" xfId="0" applyFill="1" applyBorder="1" applyAlignment="1" applyProtection="1">
      <alignment horizontal="left" vertical="center" wrapText="1"/>
      <protection locked="0"/>
    </xf>
    <xf numFmtId="0" fontId="0" fillId="3" borderId="16" xfId="0" applyFill="1" applyBorder="1" applyAlignment="1" applyProtection="1">
      <alignment horizontal="left" vertical="center" wrapText="1"/>
      <protection locked="0"/>
    </xf>
    <xf numFmtId="0" fontId="0" fillId="3" borderId="0" xfId="0" applyFill="1" applyAlignment="1" applyProtection="1">
      <alignment horizontal="left" vertical="center" wrapText="1"/>
      <protection locked="0"/>
    </xf>
    <xf numFmtId="0" fontId="0" fillId="3" borderId="20" xfId="0" applyFill="1" applyBorder="1" applyAlignment="1" applyProtection="1">
      <alignment horizontal="left" vertical="center" wrapText="1"/>
      <protection locked="0"/>
    </xf>
    <xf numFmtId="0" fontId="0" fillId="3" borderId="21" xfId="0" applyFill="1" applyBorder="1" applyAlignment="1" applyProtection="1">
      <alignment horizontal="left" vertical="center" wrapText="1"/>
      <protection locked="0"/>
    </xf>
    <xf numFmtId="0" fontId="0" fillId="3" borderId="15" xfId="0" applyFill="1" applyBorder="1" applyAlignment="1" applyProtection="1">
      <alignment horizontal="left" vertical="center" wrapText="1"/>
      <protection locked="0"/>
    </xf>
    <xf numFmtId="0" fontId="0" fillId="3" borderId="22" xfId="0" applyFill="1" applyBorder="1" applyAlignment="1" applyProtection="1">
      <alignment horizontal="left" vertical="center" wrapText="1"/>
      <protection locked="0"/>
    </xf>
    <xf numFmtId="0" fontId="32" fillId="3" borderId="10" xfId="0" applyFont="1" applyFill="1" applyBorder="1" applyAlignment="1">
      <alignment horizontal="left" vertical="center" wrapText="1"/>
    </xf>
    <xf numFmtId="0" fontId="32" fillId="3" borderId="11" xfId="0" applyFont="1" applyFill="1" applyBorder="1" applyAlignment="1">
      <alignment horizontal="left" vertical="center" wrapText="1"/>
    </xf>
    <xf numFmtId="0" fontId="32" fillId="3" borderId="12" xfId="0" applyFont="1" applyFill="1" applyBorder="1" applyAlignment="1">
      <alignment horizontal="left" vertical="center" wrapText="1"/>
    </xf>
    <xf numFmtId="0" fontId="32" fillId="3" borderId="23" xfId="0" applyFont="1" applyFill="1" applyBorder="1" applyAlignment="1">
      <alignment horizontal="left" vertical="center" wrapText="1"/>
    </xf>
    <xf numFmtId="0" fontId="32" fillId="3" borderId="0" xfId="0" applyFont="1" applyFill="1" applyAlignment="1">
      <alignment horizontal="left" vertical="center" wrapText="1"/>
    </xf>
    <xf numFmtId="0" fontId="32" fillId="3" borderId="24" xfId="0" applyFont="1" applyFill="1" applyBorder="1" applyAlignment="1">
      <alignment horizontal="left" vertical="center" wrapText="1"/>
    </xf>
    <xf numFmtId="0" fontId="32" fillId="3" borderId="13" xfId="0" applyFont="1" applyFill="1" applyBorder="1" applyAlignment="1">
      <alignment horizontal="left" vertical="center" wrapText="1"/>
    </xf>
    <xf numFmtId="0" fontId="32" fillId="3" borderId="9" xfId="0" applyFont="1" applyFill="1" applyBorder="1" applyAlignment="1">
      <alignment horizontal="left" vertical="center" wrapText="1"/>
    </xf>
    <xf numFmtId="0" fontId="32" fillId="3" borderId="14" xfId="0" applyFont="1" applyFill="1" applyBorder="1" applyAlignment="1">
      <alignment horizontal="left" vertical="center" wrapText="1"/>
    </xf>
  </cellXfs>
  <cellStyles count="1">
    <cellStyle name="Normal" xfId="0" builtinId="0"/>
  </cellStyles>
  <dxfs count="3">
    <dxf>
      <font>
        <b/>
        <i/>
        <color rgb="FF00B050"/>
      </font>
    </dxf>
    <dxf>
      <font>
        <b/>
        <i/>
        <color rgb="FFFF6699"/>
      </font>
    </dxf>
    <dxf>
      <numFmt numFmtId="165" formatCode="[$-40C]mmmm\-yy;@"/>
    </dxf>
  </dxfs>
  <tableStyles count="0" defaultTableStyle="TableStyleMedium2" defaultPivotStyle="PivotStyleLight16"/>
  <colors>
    <mruColors>
      <color rgb="FFFFFFCC"/>
      <color rgb="FFCCECFF"/>
      <color rgb="FFFFCCFF"/>
      <color rgb="FFFF99CC"/>
      <color rgb="FFFF00FF"/>
      <color rgb="FFFF6699"/>
      <color rgb="FF99CCFF"/>
      <color rgb="FF9966FF"/>
      <color rgb="FFFF9999"/>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13"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microsoft.com/office/2007/relationships/slicerCache" Target="slicerCaches/slicerCache1.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1"/>
          <c:order val="0"/>
          <c:tx>
            <c:strRef>
              <c:f>'SYNTHESE '!$D$30</c:f>
              <c:strCache>
                <c:ptCount val="1"/>
                <c:pt idx="0">
                  <c:v>Sortie</c:v>
                </c:pt>
              </c:strCache>
            </c:strRef>
          </c:tx>
          <c:spPr>
            <a:solidFill>
              <a:schemeClr val="accent2">
                <a:lumMod val="40000"/>
                <a:lumOff val="60000"/>
              </a:schemeClr>
            </a:solidFill>
            <a:ln w="9525" cap="flat" cmpd="sng" algn="ctr">
              <a:solidFill>
                <a:schemeClr val="accent2">
                  <a:shade val="95000"/>
                </a:schemeClr>
              </a:solidFill>
              <a:round/>
            </a:ln>
            <a:effectLst/>
          </c:spPr>
          <c:invertIfNegative val="0"/>
          <c:dLbls>
            <c:spPr>
              <a:noFill/>
              <a:ln>
                <a:noFill/>
              </a:ln>
              <a:effectLst/>
            </c:spPr>
            <c:txPr>
              <a:bodyPr rot="0" spcFirstLastPara="1" vertOverflow="ellipsis" vert="horz" wrap="square" anchor="ctr" anchorCtr="1"/>
              <a:lstStyle/>
              <a:p>
                <a:pPr>
                  <a:defRPr sz="1100" b="1" i="0" u="none" strike="noStrike" kern="1200" baseline="0">
                    <a:solidFill>
                      <a:schemeClr val="tx1">
                        <a:lumMod val="50000"/>
                        <a:lumOff val="50000"/>
                      </a:schemeClr>
                    </a:solidFill>
                    <a:latin typeface="+mn-lt"/>
                    <a:ea typeface="+mn-ea"/>
                    <a:cs typeface="+mn-cs"/>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'SYNTHESE '!$B$31:$B$43</c:f>
              <c:strCache>
                <c:ptCount val="13"/>
                <c:pt idx="0">
                  <c:v>Auvergne-Rhône-Alpes</c:v>
                </c:pt>
                <c:pt idx="1">
                  <c:v>Bourgogne-Franche-Comté</c:v>
                </c:pt>
                <c:pt idx="2">
                  <c:v>Bretagne</c:v>
                </c:pt>
                <c:pt idx="3">
                  <c:v>Centre-Val de Loire</c:v>
                </c:pt>
                <c:pt idx="4">
                  <c:v>Corse</c:v>
                </c:pt>
                <c:pt idx="5">
                  <c:v>Grand Est</c:v>
                </c:pt>
                <c:pt idx="6">
                  <c:v>Hauts-de-France</c:v>
                </c:pt>
                <c:pt idx="7">
                  <c:v>Île-de-France</c:v>
                </c:pt>
                <c:pt idx="8">
                  <c:v>Normandie</c:v>
                </c:pt>
                <c:pt idx="9">
                  <c:v>Nouvelle-Aquitaine</c:v>
                </c:pt>
                <c:pt idx="10">
                  <c:v>Occitanie</c:v>
                </c:pt>
                <c:pt idx="11">
                  <c:v>Pays de la Loire</c:v>
                </c:pt>
                <c:pt idx="12">
                  <c:v>Provence-Alpes-Côte d’Azur</c:v>
                </c:pt>
              </c:strCache>
            </c:strRef>
          </c:cat>
          <c:val>
            <c:numRef>
              <c:f>'SYNTHESE '!$D$31:$D$43</c:f>
              <c:numCache>
                <c:formatCode>General</c:formatCode>
                <c:ptCount val="13"/>
                <c:pt idx="0">
                  <c:v>3</c:v>
                </c:pt>
                <c:pt idx="1">
                  <c:v>5</c:v>
                </c:pt>
                <c:pt idx="2">
                  <c:v>4</c:v>
                </c:pt>
                <c:pt idx="3">
                  <c:v>5</c:v>
                </c:pt>
                <c:pt idx="4">
                  <c:v>2</c:v>
                </c:pt>
                <c:pt idx="5">
                  <c:v>2</c:v>
                </c:pt>
                <c:pt idx="6">
                  <c:v>8</c:v>
                </c:pt>
                <c:pt idx="7">
                  <c:v>20</c:v>
                </c:pt>
                <c:pt idx="8">
                  <c:v>1</c:v>
                </c:pt>
                <c:pt idx="9">
                  <c:v>6</c:v>
                </c:pt>
                <c:pt idx="10">
                  <c:v>3</c:v>
                </c:pt>
                <c:pt idx="11">
                  <c:v>2</c:v>
                </c:pt>
                <c:pt idx="12">
                  <c:v>3</c:v>
                </c:pt>
              </c:numCache>
            </c:numRef>
          </c:val>
          <c:extLst>
            <c:ext xmlns:c16="http://schemas.microsoft.com/office/drawing/2014/chart" uri="{C3380CC4-5D6E-409C-BE32-E72D297353CC}">
              <c16:uniqueId val="{00000001-1BAF-4230-A113-5AAFCF70BB09}"/>
            </c:ext>
          </c:extLst>
        </c:ser>
        <c:ser>
          <c:idx val="0"/>
          <c:order val="1"/>
          <c:tx>
            <c:strRef>
              <c:f>'SYNTHESE '!$C$30</c:f>
              <c:strCache>
                <c:ptCount val="1"/>
                <c:pt idx="0">
                  <c:v>Entrée</c:v>
                </c:pt>
              </c:strCache>
            </c:strRef>
          </c:tx>
          <c:spPr>
            <a:solidFill>
              <a:schemeClr val="accent6">
                <a:lumMod val="40000"/>
                <a:lumOff val="60000"/>
              </a:schemeClr>
            </a:solidFill>
            <a:ln w="9525" cap="flat" cmpd="sng" algn="ctr">
              <a:solidFill>
                <a:schemeClr val="accent1">
                  <a:shade val="95000"/>
                </a:schemeClr>
              </a:solidFill>
              <a:round/>
            </a:ln>
            <a:effectLst/>
          </c:spPr>
          <c:invertIfNegative val="0"/>
          <c:dLbls>
            <c:spPr>
              <a:noFill/>
              <a:ln>
                <a:noFill/>
              </a:ln>
              <a:effectLst/>
            </c:spPr>
            <c:txPr>
              <a:bodyPr rot="0" spcFirstLastPara="1" vertOverflow="ellipsis" vert="horz" wrap="square" anchor="ctr" anchorCtr="1"/>
              <a:lstStyle/>
              <a:p>
                <a:pPr>
                  <a:defRPr sz="1100" b="1" i="0" u="none" strike="noStrike" kern="1200" baseline="0">
                    <a:solidFill>
                      <a:schemeClr val="tx1">
                        <a:lumMod val="50000"/>
                        <a:lumOff val="50000"/>
                      </a:schemeClr>
                    </a:solidFill>
                    <a:latin typeface="+mn-lt"/>
                    <a:ea typeface="+mn-ea"/>
                    <a:cs typeface="+mn-cs"/>
                  </a:defRPr>
                </a:pPr>
                <a:endParaRPr lang="fr-F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'SYNTHESE '!$B$31:$B$43</c:f>
              <c:strCache>
                <c:ptCount val="13"/>
                <c:pt idx="0">
                  <c:v>Auvergne-Rhône-Alpes</c:v>
                </c:pt>
                <c:pt idx="1">
                  <c:v>Bourgogne-Franche-Comté</c:v>
                </c:pt>
                <c:pt idx="2">
                  <c:v>Bretagne</c:v>
                </c:pt>
                <c:pt idx="3">
                  <c:v>Centre-Val de Loire</c:v>
                </c:pt>
                <c:pt idx="4">
                  <c:v>Corse</c:v>
                </c:pt>
                <c:pt idx="5">
                  <c:v>Grand Est</c:v>
                </c:pt>
                <c:pt idx="6">
                  <c:v>Hauts-de-France</c:v>
                </c:pt>
                <c:pt idx="7">
                  <c:v>Île-de-France</c:v>
                </c:pt>
                <c:pt idx="8">
                  <c:v>Normandie</c:v>
                </c:pt>
                <c:pt idx="9">
                  <c:v>Nouvelle-Aquitaine</c:v>
                </c:pt>
                <c:pt idx="10">
                  <c:v>Occitanie</c:v>
                </c:pt>
                <c:pt idx="11">
                  <c:v>Pays de la Loire</c:v>
                </c:pt>
                <c:pt idx="12">
                  <c:v>Provence-Alpes-Côte d’Azur</c:v>
                </c:pt>
              </c:strCache>
            </c:strRef>
          </c:cat>
          <c:val>
            <c:numRef>
              <c:f>'SYNTHESE '!$C$31:$C$43</c:f>
              <c:numCache>
                <c:formatCode>General</c:formatCode>
                <c:ptCount val="13"/>
                <c:pt idx="0">
                  <c:v>4</c:v>
                </c:pt>
                <c:pt idx="1">
                  <c:v>7</c:v>
                </c:pt>
                <c:pt idx="2">
                  <c:v>3</c:v>
                </c:pt>
                <c:pt idx="3">
                  <c:v>6</c:v>
                </c:pt>
                <c:pt idx="4">
                  <c:v>11</c:v>
                </c:pt>
                <c:pt idx="5">
                  <c:v>4</c:v>
                </c:pt>
                <c:pt idx="6">
                  <c:v>10</c:v>
                </c:pt>
                <c:pt idx="7">
                  <c:v>20</c:v>
                </c:pt>
                <c:pt idx="8">
                  <c:v>3</c:v>
                </c:pt>
                <c:pt idx="9">
                  <c:v>2</c:v>
                </c:pt>
                <c:pt idx="10">
                  <c:v>5</c:v>
                </c:pt>
                <c:pt idx="11">
                  <c:v>8</c:v>
                </c:pt>
                <c:pt idx="12">
                  <c:v>3</c:v>
                </c:pt>
              </c:numCache>
            </c:numRef>
          </c:val>
          <c:extLst>
            <c:ext xmlns:c16="http://schemas.microsoft.com/office/drawing/2014/chart" uri="{C3380CC4-5D6E-409C-BE32-E72D297353CC}">
              <c16:uniqueId val="{00000000-1BAF-4230-A113-5AAFCF70BB09}"/>
            </c:ext>
          </c:extLst>
        </c:ser>
        <c:dLbls>
          <c:dLblPos val="inEnd"/>
          <c:showLegendKey val="0"/>
          <c:showVal val="1"/>
          <c:showCatName val="0"/>
          <c:showSerName val="0"/>
          <c:showPercent val="0"/>
          <c:showBubbleSize val="0"/>
        </c:dLbls>
        <c:gapWidth val="100"/>
        <c:axId val="681171584"/>
        <c:axId val="681187904"/>
      </c:barChart>
      <c:catAx>
        <c:axId val="68117158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1" u="none" strike="noStrike" kern="1200" baseline="0">
                <a:solidFill>
                  <a:schemeClr val="tx1">
                    <a:lumMod val="50000"/>
                    <a:lumOff val="50000"/>
                  </a:schemeClr>
                </a:solidFill>
                <a:latin typeface="+mn-lt"/>
                <a:ea typeface="+mn-ea"/>
                <a:cs typeface="+mn-cs"/>
              </a:defRPr>
            </a:pPr>
            <a:endParaRPr lang="fr-FR"/>
          </a:p>
        </c:txPr>
        <c:crossAx val="681187904"/>
        <c:crosses val="autoZero"/>
        <c:auto val="1"/>
        <c:lblAlgn val="ctr"/>
        <c:lblOffset val="100"/>
        <c:noMultiLvlLbl val="0"/>
      </c:catAx>
      <c:valAx>
        <c:axId val="681187904"/>
        <c:scaling>
          <c:orientation val="minMax"/>
        </c:scaling>
        <c:delete val="1"/>
        <c:axPos val="b"/>
        <c:numFmt formatCode="General" sourceLinked="1"/>
        <c:majorTickMark val="none"/>
        <c:minorTickMark val="none"/>
        <c:tickLblPos val="nextTo"/>
        <c:crossAx val="681171584"/>
        <c:crosses val="autoZero"/>
        <c:crossBetween val="between"/>
      </c:valAx>
      <c:spPr>
        <a:noFill/>
        <a:ln>
          <a:noFill/>
        </a:ln>
        <a:effectLst/>
      </c:spPr>
    </c:plotArea>
    <c:legend>
      <c:legendPos val="tr"/>
      <c:layout>
        <c:manualLayout>
          <c:xMode val="edge"/>
          <c:yMode val="edge"/>
          <c:x val="0.54424957805724161"/>
          <c:y val="1.1213905242500702E-2"/>
          <c:w val="0.22071553395157226"/>
          <c:h val="9.9552547521130921E-2"/>
        </c:manualLayout>
      </c:layout>
      <c:overlay val="1"/>
      <c:spPr>
        <a:noFill/>
        <a:ln>
          <a:noFill/>
        </a:ln>
        <a:effectLst/>
      </c:spPr>
      <c:txPr>
        <a:bodyPr rot="0" spcFirstLastPara="1" vertOverflow="ellipsis" vert="horz" wrap="square" anchor="ctr" anchorCtr="1"/>
        <a:lstStyle/>
        <a:p>
          <a:pPr>
            <a:defRPr sz="1800" b="1" i="0" u="sng" strike="noStrike" kern="1200" baseline="0">
              <a:solidFill>
                <a:schemeClr val="tx1">
                  <a:lumMod val="50000"/>
                  <a:lumOff val="50000"/>
                </a:schemeClr>
              </a:solidFill>
              <a:latin typeface="+mn-lt"/>
              <a:ea typeface="+mn-ea"/>
              <a:cs typeface="+mn-cs"/>
            </a:defRPr>
          </a:pPr>
          <a:endParaRPr lang="fr-F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900" b="1" i="1"/>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pivotSource>
    <c:name>[Suivre des effectifs - TABLONS.FR.xlsx]SYNTHESE !Tableau croisé dynamique1</c:name>
    <c:fmtId val="0"/>
  </c:pivotSource>
  <c:chart>
    <c:autoTitleDeleted val="1"/>
    <c:pivotFmts>
      <c:pivotFmt>
        <c:idx val="0"/>
        <c:spPr>
          <a:ln w="22225" cap="rnd">
            <a:solidFill>
              <a:schemeClr val="accent1"/>
            </a:solidFill>
            <a:round/>
          </a:ln>
          <a:effectLst/>
        </c:spPr>
        <c:marker>
          <c:symbol val="diamond"/>
          <c:size val="6"/>
          <c:spPr>
            <a:solidFill>
              <a:schemeClr val="accent1"/>
            </a:solidFill>
            <a:ln w="9525">
              <a:solidFill>
                <a:schemeClr val="accent1"/>
              </a:solidFill>
              <a:round/>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50000"/>
                      <a:lumOff val="50000"/>
                    </a:schemeClr>
                  </a:solidFill>
                  <a:latin typeface="+mn-lt"/>
                  <a:ea typeface="+mn-ea"/>
                  <a:cs typeface="+mn-cs"/>
                </a:defRPr>
              </a:pPr>
              <a:endParaRPr lang="fr-FR"/>
            </a:p>
          </c:txPr>
          <c:dLblPos val="t"/>
          <c:showLegendKey val="0"/>
          <c:showVal val="1"/>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'SYNTHESE '!$I$31</c:f>
              <c:strCache>
                <c:ptCount val="1"/>
                <c:pt idx="0">
                  <c:v>Total</c:v>
                </c:pt>
              </c:strCache>
            </c:strRef>
          </c:tx>
          <c:spPr>
            <a:ln w="22225" cap="rnd">
              <a:solidFill>
                <a:schemeClr val="accent1"/>
              </a:solidFill>
              <a:round/>
            </a:ln>
            <a:effectLst/>
          </c:spPr>
          <c:marker>
            <c:symbol val="diamond"/>
            <c:size val="6"/>
            <c:spPr>
              <a:solidFill>
                <a:schemeClr val="accent1"/>
              </a:solidFill>
              <a:ln w="9525">
                <a:solidFill>
                  <a:schemeClr val="accent1"/>
                </a:solidFill>
                <a:round/>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50000"/>
                        <a:lumOff val="50000"/>
                      </a:schemeClr>
                    </a:solidFill>
                    <a:latin typeface="+mn-lt"/>
                    <a:ea typeface="+mn-ea"/>
                    <a:cs typeface="+mn-cs"/>
                  </a:defRPr>
                </a:pPr>
                <a:endParaRPr lang="fr-F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'SYNTHESE '!$H$32:$H$44</c:f>
              <c:strCache>
                <c:ptCount val="12"/>
                <c:pt idx="0">
                  <c:v>01-janv</c:v>
                </c:pt>
                <c:pt idx="1">
                  <c:v>01-févr</c:v>
                </c:pt>
                <c:pt idx="2">
                  <c:v>01-mars</c:v>
                </c:pt>
                <c:pt idx="3">
                  <c:v>01-avr</c:v>
                </c:pt>
                <c:pt idx="4">
                  <c:v>01-mai</c:v>
                </c:pt>
                <c:pt idx="5">
                  <c:v>01-juin</c:v>
                </c:pt>
                <c:pt idx="6">
                  <c:v>01-juil</c:v>
                </c:pt>
                <c:pt idx="7">
                  <c:v>01-août</c:v>
                </c:pt>
                <c:pt idx="8">
                  <c:v>01-sept</c:v>
                </c:pt>
                <c:pt idx="9">
                  <c:v>01-oct</c:v>
                </c:pt>
                <c:pt idx="10">
                  <c:v>01-nov</c:v>
                </c:pt>
                <c:pt idx="11">
                  <c:v>01-déc</c:v>
                </c:pt>
              </c:strCache>
            </c:strRef>
          </c:cat>
          <c:val>
            <c:numRef>
              <c:f>'SYNTHESE '!$I$32:$I$44</c:f>
              <c:numCache>
                <c:formatCode>General</c:formatCode>
                <c:ptCount val="12"/>
                <c:pt idx="0">
                  <c:v>64</c:v>
                </c:pt>
                <c:pt idx="1">
                  <c:v>67</c:v>
                </c:pt>
                <c:pt idx="2">
                  <c:v>66</c:v>
                </c:pt>
                <c:pt idx="3">
                  <c:v>63</c:v>
                </c:pt>
                <c:pt idx="4">
                  <c:v>61</c:v>
                </c:pt>
                <c:pt idx="5">
                  <c:v>61</c:v>
                </c:pt>
                <c:pt idx="6">
                  <c:v>60</c:v>
                </c:pt>
                <c:pt idx="7">
                  <c:v>59</c:v>
                </c:pt>
                <c:pt idx="8">
                  <c:v>60</c:v>
                </c:pt>
                <c:pt idx="9">
                  <c:v>62</c:v>
                </c:pt>
                <c:pt idx="10">
                  <c:v>63</c:v>
                </c:pt>
                <c:pt idx="11">
                  <c:v>64</c:v>
                </c:pt>
              </c:numCache>
            </c:numRef>
          </c:val>
          <c:smooth val="0"/>
          <c:extLst>
            <c:ext xmlns:c16="http://schemas.microsoft.com/office/drawing/2014/chart" uri="{C3380CC4-5D6E-409C-BE32-E72D297353CC}">
              <c16:uniqueId val="{00000000-D7DF-45D6-90B5-D078900BC2DA}"/>
            </c:ext>
          </c:extLst>
        </c:ser>
        <c:dLbls>
          <c:dLblPos val="ctr"/>
          <c:showLegendKey val="0"/>
          <c:showVal val="1"/>
          <c:showCatName val="0"/>
          <c:showSerName val="0"/>
          <c:showPercent val="0"/>
          <c:showBubbleSize val="0"/>
        </c:dLbls>
        <c:marker val="1"/>
        <c:smooth val="0"/>
        <c:axId val="681190304"/>
        <c:axId val="681191744"/>
      </c:lineChart>
      <c:catAx>
        <c:axId val="68119030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fr-FR"/>
          </a:p>
        </c:txPr>
        <c:crossAx val="681191744"/>
        <c:crosses val="autoZero"/>
        <c:auto val="1"/>
        <c:lblAlgn val="ctr"/>
        <c:lblOffset val="100"/>
        <c:noMultiLvlLbl val="0"/>
      </c:catAx>
      <c:valAx>
        <c:axId val="681191744"/>
        <c:scaling>
          <c:orientation val="minMax"/>
        </c:scaling>
        <c:delete val="1"/>
        <c:axPos val="l"/>
        <c:numFmt formatCode="General" sourceLinked="1"/>
        <c:majorTickMark val="none"/>
        <c:minorTickMark val="none"/>
        <c:tickLblPos val="nextTo"/>
        <c:crossAx val="68119030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lt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extLst>
    <c:ext xmlns:c14="http://schemas.microsoft.com/office/drawing/2007/8/2/chart" uri="{781A3756-C4B2-4CAC-9D66-4F8BD8637D16}">
      <c14:pivotOptions>
        <c14:dropZoneFilter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9">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300696</xdr:colOff>
      <xdr:row>7</xdr:row>
      <xdr:rowOff>33160</xdr:rowOff>
    </xdr:to>
    <xdr:pic>
      <xdr:nvPicPr>
        <xdr:cNvPr id="2" name="Image 1">
          <a:extLst>
            <a:ext uri="{FF2B5EF4-FFF2-40B4-BE49-F238E27FC236}">
              <a16:creationId xmlns:a16="http://schemas.microsoft.com/office/drawing/2014/main" id="{2BF88762-1711-4AA0-BC58-09AF5134F1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3970020" cy="16412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434340</xdr:colOff>
      <xdr:row>29</xdr:row>
      <xdr:rowOff>76200</xdr:rowOff>
    </xdr:from>
    <xdr:to>
      <xdr:col>11</xdr:col>
      <xdr:colOff>53340</xdr:colOff>
      <xdr:row>42</xdr:row>
      <xdr:rowOff>150495</xdr:rowOff>
    </xdr:to>
    <mc:AlternateContent xmlns:mc="http://schemas.openxmlformats.org/markup-compatibility/2006" xmlns:a14="http://schemas.microsoft.com/office/drawing/2010/main">
      <mc:Choice Requires="a14">
        <xdr:graphicFrame macro="">
          <xdr:nvGraphicFramePr>
            <xdr:cNvPr id="3" name="Région">
              <a:extLst>
                <a:ext uri="{FF2B5EF4-FFF2-40B4-BE49-F238E27FC236}">
                  <a16:creationId xmlns:a16="http://schemas.microsoft.com/office/drawing/2014/main" id="{28A51381-B3C9-94F8-3889-676BBAFED276}"/>
                </a:ext>
              </a:extLst>
            </xdr:cNvPr>
            <xdr:cNvGraphicFramePr/>
          </xdr:nvGraphicFramePr>
          <xdr:xfrm>
            <a:off x="0" y="0"/>
            <a:ext cx="0" cy="0"/>
          </xdr:xfrm>
          <a:graphic>
            <a:graphicData uri="http://schemas.microsoft.com/office/drawing/2010/slicer">
              <sle:slicer xmlns:sle="http://schemas.microsoft.com/office/drawing/2010/slicer" name="Région"/>
            </a:graphicData>
          </a:graphic>
        </xdr:graphicFrame>
      </mc:Choice>
      <mc:Fallback xmlns="">
        <xdr:sp macro="" textlink="">
          <xdr:nvSpPr>
            <xdr:cNvPr id="0" name=""/>
            <xdr:cNvSpPr>
              <a:spLocks noTextEdit="1"/>
            </xdr:cNvSpPr>
          </xdr:nvSpPr>
          <xdr:spPr>
            <a:xfrm>
              <a:off x="9395460" y="4892040"/>
              <a:ext cx="1828800" cy="2466975"/>
            </a:xfrm>
            <a:prstGeom prst="rect">
              <a:avLst/>
            </a:prstGeom>
            <a:solidFill>
              <a:prstClr val="white"/>
            </a:solidFill>
            <a:ln w="1">
              <a:solidFill>
                <a:prstClr val="green"/>
              </a:solidFill>
            </a:ln>
          </xdr:spPr>
          <xdr:txBody>
            <a:bodyPr vertOverflow="clip" horzOverflow="clip"/>
            <a:lstStyle/>
            <a:p>
              <a:r>
                <a:rPr lang="fr-FR" sz="1100"/>
                <a:t>Cette forme représente un segment. Les segments sont pris en charge dans Excel 2010 ou version ultérieure.
En revanche, si la forme a été modifiée dans une version précédente d’Excel, ou si le classeur a été enregistré dans Excel 2003 ou une version précédente, vous ne pouvez pas utiliser le segment.</a:t>
              </a:r>
            </a:p>
          </xdr:txBody>
        </xdr:sp>
      </mc:Fallback>
    </mc:AlternateContent>
    <xdr:clientData/>
  </xdr:twoCellAnchor>
  <xdr:twoCellAnchor>
    <xdr:from>
      <xdr:col>5</xdr:col>
      <xdr:colOff>236220</xdr:colOff>
      <xdr:row>34</xdr:row>
      <xdr:rowOff>0</xdr:rowOff>
    </xdr:from>
    <xdr:to>
      <xdr:col>6</xdr:col>
      <xdr:colOff>609600</xdr:colOff>
      <xdr:row>36</xdr:row>
      <xdr:rowOff>38100</xdr:rowOff>
    </xdr:to>
    <xdr:sp macro="" textlink="">
      <xdr:nvSpPr>
        <xdr:cNvPr id="4" name="Flèche : droite 3">
          <a:extLst>
            <a:ext uri="{FF2B5EF4-FFF2-40B4-BE49-F238E27FC236}">
              <a16:creationId xmlns:a16="http://schemas.microsoft.com/office/drawing/2014/main" id="{561693F1-40EB-1BBA-CA77-BC8ECDC4F35E}"/>
            </a:ext>
          </a:extLst>
        </xdr:cNvPr>
        <xdr:cNvSpPr/>
      </xdr:nvSpPr>
      <xdr:spPr>
        <a:xfrm flipH="1">
          <a:off x="4892040" y="5928360"/>
          <a:ext cx="1203960" cy="403860"/>
        </a:xfrm>
        <a:prstGeom prst="rightArrow">
          <a:avLst/>
        </a:prstGeom>
        <a:noFill/>
        <a:ln>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100" b="0" i="1">
              <a:solidFill>
                <a:srgbClr val="0070C0"/>
              </a:solidFill>
            </a:rPr>
            <a:t>Vérification</a:t>
          </a:r>
        </a:p>
      </xdr:txBody>
    </xdr:sp>
    <xdr:clientData/>
  </xdr:twoCellAnchor>
  <xdr:twoCellAnchor>
    <xdr:from>
      <xdr:col>0</xdr:col>
      <xdr:colOff>186690</xdr:colOff>
      <xdr:row>201</xdr:row>
      <xdr:rowOff>118110</xdr:rowOff>
    </xdr:from>
    <xdr:to>
      <xdr:col>10</xdr:col>
      <xdr:colOff>297180</xdr:colOff>
      <xdr:row>226</xdr:row>
      <xdr:rowOff>76200</xdr:rowOff>
    </xdr:to>
    <xdr:graphicFrame macro="">
      <xdr:nvGraphicFramePr>
        <xdr:cNvPr id="2" name="Graphique 1">
          <a:extLst>
            <a:ext uri="{FF2B5EF4-FFF2-40B4-BE49-F238E27FC236}">
              <a16:creationId xmlns:a16="http://schemas.microsoft.com/office/drawing/2014/main" id="{763AAFF2-1184-E7CB-4621-2EAF50B183D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461010</xdr:colOff>
      <xdr:row>26</xdr:row>
      <xdr:rowOff>143933</xdr:rowOff>
    </xdr:from>
    <xdr:to>
      <xdr:col>21</xdr:col>
      <xdr:colOff>91440</xdr:colOff>
      <xdr:row>47</xdr:row>
      <xdr:rowOff>76200</xdr:rowOff>
    </xdr:to>
    <xdr:graphicFrame macro="">
      <xdr:nvGraphicFramePr>
        <xdr:cNvPr id="5" name="Graphique 4">
          <a:extLst>
            <a:ext uri="{FF2B5EF4-FFF2-40B4-BE49-F238E27FC236}">
              <a16:creationId xmlns:a16="http://schemas.microsoft.com/office/drawing/2014/main" id="{4D77E49B-69C2-2C26-A6EA-B247D7DCF8D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Yann Malsagne" refreshedDate="45907.754573842591" createdVersion="8" refreshedVersion="8" minRefreshableVersion="3" recordCount="3440" xr:uid="{92A67B53-A2F3-4076-8F1C-0F33AC5DD12A}">
  <cacheSource type="worksheet">
    <worksheetSource ref="A1:L3441" sheet="Base de données"/>
  </cacheSource>
  <cacheFields count="14">
    <cacheField name="Mois extraction" numFmtId="16">
      <sharedItems containsSemiMixedTypes="0" containsNonDate="0" containsDate="1" containsString="0" minDate="2025-01-01T00:00:00" maxDate="2025-12-02T00:00:00" count="12">
        <d v="2025-01-01T00:00:00"/>
        <d v="2025-02-01T00:00:00"/>
        <d v="2025-03-01T00:00:00"/>
        <d v="2025-04-01T00:00:00"/>
        <d v="2025-05-01T00:00:00"/>
        <d v="2025-06-01T00:00:00"/>
        <d v="2025-07-01T00:00:00"/>
        <d v="2025-08-01T00:00:00"/>
        <d v="2025-09-01T00:00:00"/>
        <d v="2025-10-01T00:00:00"/>
        <d v="2025-11-01T00:00:00"/>
        <d v="2025-12-01T00:00:00"/>
      </sharedItems>
      <fieldGroup par="13"/>
    </cacheField>
    <cacheField name="Matricule" numFmtId="0">
      <sharedItems/>
    </cacheField>
    <cacheField name="Nom" numFmtId="0">
      <sharedItems/>
    </cacheField>
    <cacheField name="Prénom" numFmtId="0">
      <sharedItems/>
    </cacheField>
    <cacheField name="Sexe" numFmtId="0">
      <sharedItems/>
    </cacheField>
    <cacheField name="Contrat" numFmtId="0">
      <sharedItems/>
    </cacheField>
    <cacheField name="Service" numFmtId="0">
      <sharedItems/>
    </cacheField>
    <cacheField name="ETP" numFmtId="0">
      <sharedItems containsSemiMixedTypes="0" containsString="0" containsNumber="1" minValue="0.91" maxValue="1"/>
    </cacheField>
    <cacheField name="Date_entrée" numFmtId="164">
      <sharedItems containsSemiMixedTypes="0" containsNonDate="0" containsDate="1" containsString="0" minDate="2020-08-30T00:00:00" maxDate="2025-08-26T00:00:00"/>
    </cacheField>
    <cacheField name="Âge" numFmtId="0">
      <sharedItems containsSemiMixedTypes="0" containsString="0" containsNumber="1" containsInteger="1" minValue="20" maxValue="65"/>
    </cacheField>
    <cacheField name="CSP" numFmtId="0">
      <sharedItems/>
    </cacheField>
    <cacheField name="Région" numFmtId="0">
      <sharedItems count="13">
        <s v="Bretagne"/>
        <s v="Île-de-France"/>
        <s v="Nouvelle-Aquitaine"/>
        <s v="Normandie"/>
        <s v="Occitanie"/>
        <s v="Pays de la Loire"/>
        <s v="Corse"/>
        <s v="Provence-Alpes-Côte d’Azur"/>
        <s v="Hauts-de-France"/>
        <s v="Bourgogne-Franche-Comté"/>
        <s v="Grand Est"/>
        <s v="Centre-Val de Loire"/>
        <s v="Auvergne-Rhône-Alpes"/>
      </sharedItems>
    </cacheField>
    <cacheField name="Jours (Mois extraction)" numFmtId="0" databaseField="0">
      <fieldGroup base="0">
        <rangePr groupBy="days" startDate="2025-01-01T00:00:00" endDate="2025-12-02T00:00:00"/>
        <groupItems count="368">
          <s v="&lt;01/01/2025"/>
          <s v="01-janv"/>
          <s v="02-janv"/>
          <s v="03-janv"/>
          <s v="04-janv"/>
          <s v="05-janv"/>
          <s v="06-janv"/>
          <s v="07-janv"/>
          <s v="08-janv"/>
          <s v="09-janv"/>
          <s v="10-janv"/>
          <s v="11-janv"/>
          <s v="12-janv"/>
          <s v="13-janv"/>
          <s v="14-janv"/>
          <s v="15-janv"/>
          <s v="16-janv"/>
          <s v="17-janv"/>
          <s v="18-janv"/>
          <s v="19-janv"/>
          <s v="20-janv"/>
          <s v="21-janv"/>
          <s v="22-janv"/>
          <s v="23-janv"/>
          <s v="24-janv"/>
          <s v="25-janv"/>
          <s v="26-janv"/>
          <s v="27-janv"/>
          <s v="28-janv"/>
          <s v="29-janv"/>
          <s v="30-janv"/>
          <s v="31-janv"/>
          <s v="01-févr"/>
          <s v="02-févr"/>
          <s v="03-févr"/>
          <s v="04-févr"/>
          <s v="05-févr"/>
          <s v="06-févr"/>
          <s v="07-févr"/>
          <s v="08-févr"/>
          <s v="09-févr"/>
          <s v="10-févr"/>
          <s v="11-févr"/>
          <s v="12-févr"/>
          <s v="13-févr"/>
          <s v="14-févr"/>
          <s v="15-févr"/>
          <s v="16-févr"/>
          <s v="17-févr"/>
          <s v="18-févr"/>
          <s v="19-févr"/>
          <s v="20-févr"/>
          <s v="21-févr"/>
          <s v="22-févr"/>
          <s v="23-févr"/>
          <s v="24-févr"/>
          <s v="25-févr"/>
          <s v="26-févr"/>
          <s v="27-févr"/>
          <s v="28-févr"/>
          <s v="29-févr"/>
          <s v="01-mars"/>
          <s v="02-mars"/>
          <s v="03-mars"/>
          <s v="04-mars"/>
          <s v="05-mars"/>
          <s v="06-mars"/>
          <s v="07-mars"/>
          <s v="08-mars"/>
          <s v="09-mars"/>
          <s v="10-mars"/>
          <s v="11-mars"/>
          <s v="12-mars"/>
          <s v="13-mars"/>
          <s v="14-mars"/>
          <s v="15-mars"/>
          <s v="16-mars"/>
          <s v="17-mars"/>
          <s v="18-mars"/>
          <s v="19-mars"/>
          <s v="20-mars"/>
          <s v="21-mars"/>
          <s v="22-mars"/>
          <s v="23-mars"/>
          <s v="24-mars"/>
          <s v="25-mars"/>
          <s v="26-mars"/>
          <s v="27-mars"/>
          <s v="28-mars"/>
          <s v="29-mars"/>
          <s v="30-mars"/>
          <s v="31-mars"/>
          <s v="01-avr"/>
          <s v="02-avr"/>
          <s v="03-avr"/>
          <s v="04-avr"/>
          <s v="05-avr"/>
          <s v="06-avr"/>
          <s v="07-avr"/>
          <s v="08-avr"/>
          <s v="09-avr"/>
          <s v="10-avr"/>
          <s v="11-avr"/>
          <s v="12-avr"/>
          <s v="13-avr"/>
          <s v="14-avr"/>
          <s v="15-avr"/>
          <s v="16-avr"/>
          <s v="17-avr"/>
          <s v="18-avr"/>
          <s v="19-avr"/>
          <s v="20-avr"/>
          <s v="21-avr"/>
          <s v="22-avr"/>
          <s v="23-avr"/>
          <s v="24-avr"/>
          <s v="25-avr"/>
          <s v="26-avr"/>
          <s v="27-avr"/>
          <s v="28-avr"/>
          <s v="29-avr"/>
          <s v="30-avr"/>
          <s v="01-mai"/>
          <s v="02-mai"/>
          <s v="03-mai"/>
          <s v="04-mai"/>
          <s v="05-mai"/>
          <s v="06-mai"/>
          <s v="07-mai"/>
          <s v="08-mai"/>
          <s v="09-mai"/>
          <s v="10-mai"/>
          <s v="11-mai"/>
          <s v="12-mai"/>
          <s v="13-mai"/>
          <s v="14-mai"/>
          <s v="15-mai"/>
          <s v="16-mai"/>
          <s v="17-mai"/>
          <s v="18-mai"/>
          <s v="19-mai"/>
          <s v="20-mai"/>
          <s v="21-mai"/>
          <s v="22-mai"/>
          <s v="23-mai"/>
          <s v="24-mai"/>
          <s v="25-mai"/>
          <s v="26-mai"/>
          <s v="27-mai"/>
          <s v="28-mai"/>
          <s v="29-mai"/>
          <s v="30-mai"/>
          <s v="31-mai"/>
          <s v="01-juin"/>
          <s v="02-juin"/>
          <s v="03-juin"/>
          <s v="04-juin"/>
          <s v="05-juin"/>
          <s v="06-juin"/>
          <s v="07-juin"/>
          <s v="08-juin"/>
          <s v="09-juin"/>
          <s v="10-juin"/>
          <s v="11-juin"/>
          <s v="12-juin"/>
          <s v="13-juin"/>
          <s v="14-juin"/>
          <s v="15-juin"/>
          <s v="16-juin"/>
          <s v="17-juin"/>
          <s v="18-juin"/>
          <s v="19-juin"/>
          <s v="20-juin"/>
          <s v="21-juin"/>
          <s v="22-juin"/>
          <s v="23-juin"/>
          <s v="24-juin"/>
          <s v="25-juin"/>
          <s v="26-juin"/>
          <s v="27-juin"/>
          <s v="28-juin"/>
          <s v="29-juin"/>
          <s v="30-juin"/>
          <s v="01-juil"/>
          <s v="02-juil"/>
          <s v="03-juil"/>
          <s v="04-juil"/>
          <s v="05-juil"/>
          <s v="06-juil"/>
          <s v="07-juil"/>
          <s v="08-juil"/>
          <s v="09-juil"/>
          <s v="10-juil"/>
          <s v="11-juil"/>
          <s v="12-juil"/>
          <s v="13-juil"/>
          <s v="14-juil"/>
          <s v="15-juil"/>
          <s v="16-juil"/>
          <s v="17-juil"/>
          <s v="18-juil"/>
          <s v="19-juil"/>
          <s v="20-juil"/>
          <s v="21-juil"/>
          <s v="22-juil"/>
          <s v="23-juil"/>
          <s v="24-juil"/>
          <s v="25-juil"/>
          <s v="26-juil"/>
          <s v="27-juil"/>
          <s v="28-juil"/>
          <s v="29-juil"/>
          <s v="30-juil"/>
          <s v="31-juil"/>
          <s v="01-août"/>
          <s v="02-août"/>
          <s v="03-août"/>
          <s v="04-août"/>
          <s v="05-août"/>
          <s v="06-août"/>
          <s v="07-août"/>
          <s v="08-août"/>
          <s v="09-août"/>
          <s v="10-août"/>
          <s v="11-août"/>
          <s v="12-août"/>
          <s v="13-août"/>
          <s v="14-août"/>
          <s v="15-août"/>
          <s v="16-août"/>
          <s v="17-août"/>
          <s v="18-août"/>
          <s v="19-août"/>
          <s v="20-août"/>
          <s v="21-août"/>
          <s v="22-août"/>
          <s v="23-août"/>
          <s v="24-août"/>
          <s v="25-août"/>
          <s v="26-août"/>
          <s v="27-août"/>
          <s v="28-août"/>
          <s v="29-août"/>
          <s v="30-août"/>
          <s v="31-août"/>
          <s v="01-sept"/>
          <s v="02-sept"/>
          <s v="03-sept"/>
          <s v="04-sept"/>
          <s v="05-sept"/>
          <s v="06-sept"/>
          <s v="07-sept"/>
          <s v="08-sept"/>
          <s v="09-sept"/>
          <s v="10-sept"/>
          <s v="11-sept"/>
          <s v="12-sept"/>
          <s v="13-sept"/>
          <s v="14-sept"/>
          <s v="15-sept"/>
          <s v="16-sept"/>
          <s v="17-sept"/>
          <s v="18-sept"/>
          <s v="19-sept"/>
          <s v="20-sept"/>
          <s v="21-sept"/>
          <s v="22-sept"/>
          <s v="23-sept"/>
          <s v="24-sept"/>
          <s v="25-sept"/>
          <s v="26-sept"/>
          <s v="27-sept"/>
          <s v="28-sept"/>
          <s v="29-sept"/>
          <s v="30-sept"/>
          <s v="01-oct"/>
          <s v="02-oct"/>
          <s v="03-oct"/>
          <s v="04-oct"/>
          <s v="05-oct"/>
          <s v="06-oct"/>
          <s v="07-oct"/>
          <s v="08-oct"/>
          <s v="09-oct"/>
          <s v="10-oct"/>
          <s v="11-oct"/>
          <s v="12-oct"/>
          <s v="13-oct"/>
          <s v="14-oct"/>
          <s v="15-oct"/>
          <s v="16-oct"/>
          <s v="17-oct"/>
          <s v="18-oct"/>
          <s v="19-oct"/>
          <s v="20-oct"/>
          <s v="21-oct"/>
          <s v="22-oct"/>
          <s v="23-oct"/>
          <s v="24-oct"/>
          <s v="25-oct"/>
          <s v="26-oct"/>
          <s v="27-oct"/>
          <s v="28-oct"/>
          <s v="29-oct"/>
          <s v="30-oct"/>
          <s v="31-oct"/>
          <s v="01-nov"/>
          <s v="02-nov"/>
          <s v="03-nov"/>
          <s v="04-nov"/>
          <s v="05-nov"/>
          <s v="06-nov"/>
          <s v="07-nov"/>
          <s v="08-nov"/>
          <s v="09-nov"/>
          <s v="10-nov"/>
          <s v="11-nov"/>
          <s v="12-nov"/>
          <s v="13-nov"/>
          <s v="14-nov"/>
          <s v="15-nov"/>
          <s v="16-nov"/>
          <s v="17-nov"/>
          <s v="18-nov"/>
          <s v="19-nov"/>
          <s v="20-nov"/>
          <s v="21-nov"/>
          <s v="22-nov"/>
          <s v="23-nov"/>
          <s v="24-nov"/>
          <s v="25-nov"/>
          <s v="26-nov"/>
          <s v="27-nov"/>
          <s v="28-nov"/>
          <s v="29-nov"/>
          <s v="30-nov"/>
          <s v="01-déc"/>
          <s v="02-déc"/>
          <s v="03-déc"/>
          <s v="04-déc"/>
          <s v="05-déc"/>
          <s v="06-déc"/>
          <s v="07-déc"/>
          <s v="08-déc"/>
          <s v="09-déc"/>
          <s v="10-déc"/>
          <s v="11-déc"/>
          <s v="12-déc"/>
          <s v="13-déc"/>
          <s v="14-déc"/>
          <s v="15-déc"/>
          <s v="16-déc"/>
          <s v="17-déc"/>
          <s v="18-déc"/>
          <s v="19-déc"/>
          <s v="20-déc"/>
          <s v="21-déc"/>
          <s v="22-déc"/>
          <s v="23-déc"/>
          <s v="24-déc"/>
          <s v="25-déc"/>
          <s v="26-déc"/>
          <s v="27-déc"/>
          <s v="28-déc"/>
          <s v="29-déc"/>
          <s v="30-déc"/>
          <s v="31-déc"/>
          <s v="&gt;02/12/2025"/>
        </groupItems>
      </fieldGroup>
    </cacheField>
    <cacheField name="Mois (Mois extraction)" numFmtId="0" databaseField="0">
      <fieldGroup base="0">
        <rangePr groupBy="months" startDate="2025-01-01T00:00:00" endDate="2025-12-02T00:00:00"/>
        <groupItems count="14">
          <s v="&lt;01/01/2025"/>
          <s v="janv"/>
          <s v="févr"/>
          <s v="mars"/>
          <s v="avr"/>
          <s v="mai"/>
          <s v="juin"/>
          <s v="juil"/>
          <s v="août"/>
          <s v="sept"/>
          <s v="oct"/>
          <s v="nov"/>
          <s v="déc"/>
          <s v="&gt;02/12/2025"/>
        </groupItems>
      </fieldGroup>
    </cacheField>
  </cacheFields>
  <extLst>
    <ext xmlns:x14="http://schemas.microsoft.com/office/spreadsheetml/2009/9/main" uri="{725AE2AE-9491-48be-B2B4-4EB974FC3084}">
      <x14:pivotCacheDefinition pivotCacheId="671234365"/>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440">
  <r>
    <x v="0"/>
    <s v="GPNP7"/>
    <s v="Perret"/>
    <s v="Agnès"/>
    <s v="F"/>
    <s v="Stage"/>
    <s v="Commerciaux"/>
    <n v="1"/>
    <d v="2025-01-10T00:00:00"/>
    <n v="32"/>
    <s v="Non Cadre"/>
    <x v="0"/>
  </r>
  <r>
    <x v="0"/>
    <s v="DKKLE"/>
    <s v="Baron"/>
    <s v="Danielle"/>
    <s v="F"/>
    <s v="Alternant"/>
    <s v="Marketing"/>
    <n v="1"/>
    <d v="2021-04-08T00:00:00"/>
    <n v="34"/>
    <s v="Non Cadre"/>
    <x v="1"/>
  </r>
  <r>
    <x v="0"/>
    <s v="X43EK"/>
    <s v="Aubry"/>
    <s v="Georges"/>
    <s v="H"/>
    <s v="CDD"/>
    <s v="Marketing"/>
    <n v="1"/>
    <d v="2025-01-15T00:00:00"/>
    <n v="28"/>
    <s v="Non Cadre"/>
    <x v="2"/>
  </r>
  <r>
    <x v="0"/>
    <s v="IDCZB"/>
    <s v="Pages"/>
    <s v="Emmanuel"/>
    <s v="H"/>
    <s v="Stage"/>
    <s v="Commerciaux"/>
    <n v="1"/>
    <d v="2020-11-29T00:00:00"/>
    <n v="42"/>
    <s v="Non Cadre"/>
    <x v="2"/>
  </r>
  <r>
    <x v="0"/>
    <s v="WVLRU"/>
    <s v="Brunet"/>
    <s v="Charles"/>
    <s v="H"/>
    <s v="CDI"/>
    <s v="Informatique"/>
    <n v="0.91"/>
    <d v="2022-07-24T00:00:00"/>
    <n v="41"/>
    <s v="Cadre"/>
    <x v="3"/>
  </r>
  <r>
    <x v="0"/>
    <s v="I3SPC"/>
    <s v="Boulanger"/>
    <s v="Martine"/>
    <s v="F"/>
    <s v="CDI"/>
    <s v="RH"/>
    <n v="0.91"/>
    <d v="2022-11-19T00:00:00"/>
    <n v="58"/>
    <s v="Cadre"/>
    <x v="1"/>
  </r>
  <r>
    <x v="0"/>
    <s v="H1WN8"/>
    <s v="Colas"/>
    <s v="Claudine"/>
    <s v="F"/>
    <s v="CDI"/>
    <s v="Logistique"/>
    <n v="0.91"/>
    <d v="2024-01-04T00:00:00"/>
    <n v="37"/>
    <s v="Non Cadre"/>
    <x v="4"/>
  </r>
  <r>
    <x v="0"/>
    <s v="61344"/>
    <s v="De Oliveira"/>
    <s v="Benoît"/>
    <s v="H"/>
    <s v="CDI"/>
    <s v="Informatique"/>
    <n v="1"/>
    <d v="2021-07-01T00:00:00"/>
    <n v="21"/>
    <s v="Non Cadre"/>
    <x v="1"/>
  </r>
  <r>
    <x v="0"/>
    <s v="JHHFN"/>
    <s v="Pichon"/>
    <s v="Rémy"/>
    <s v="H"/>
    <s v="CDD"/>
    <s v="Commerciaux"/>
    <n v="0.91"/>
    <d v="2023-11-25T00:00:00"/>
    <n v="33"/>
    <s v="Non Cadre"/>
    <x v="0"/>
  </r>
  <r>
    <x v="0"/>
    <s v="7SPGI"/>
    <s v="Rossi"/>
    <s v="René"/>
    <s v="H"/>
    <s v="CDD"/>
    <s v="Informatique"/>
    <n v="1"/>
    <d v="2024-02-09T00:00:00"/>
    <n v="42"/>
    <s v="Cadre"/>
    <x v="0"/>
  </r>
  <r>
    <x v="0"/>
    <s v="E3HIK"/>
    <s v="Marin"/>
    <s v="Éric"/>
    <s v="H"/>
    <s v="CDI"/>
    <s v="RH"/>
    <n v="1"/>
    <d v="2022-03-06T00:00:00"/>
    <n v="64"/>
    <s v="Cadre"/>
    <x v="5"/>
  </r>
  <r>
    <x v="0"/>
    <s v="LPLFA"/>
    <s v="Étienne"/>
    <s v="René"/>
    <s v="H"/>
    <s v="CDI"/>
    <s v="Commerciaux"/>
    <n v="1"/>
    <d v="2024-05-26T00:00:00"/>
    <n v="44"/>
    <s v="Cadre"/>
    <x v="6"/>
  </r>
  <r>
    <x v="0"/>
    <s v="ZDPI3"/>
    <s v="Martin"/>
    <s v="Jeannine"/>
    <s v="F"/>
    <s v="Alternant"/>
    <s v="Commerciaux"/>
    <n v="1"/>
    <d v="2024-12-17T00:00:00"/>
    <n v="59"/>
    <s v="Non Cadre"/>
    <x v="7"/>
  </r>
  <r>
    <x v="0"/>
    <s v="1N0T3"/>
    <s v="Lenoir"/>
    <s v="Benjamin"/>
    <s v="H"/>
    <s v="CDI"/>
    <s v="Achat"/>
    <n v="1"/>
    <d v="2021-11-01T00:00:00"/>
    <n v="27"/>
    <s v="Cadre"/>
    <x v="8"/>
  </r>
  <r>
    <x v="0"/>
    <s v="Y1YI7"/>
    <s v="Roussel"/>
    <s v="Monique"/>
    <s v="F"/>
    <s v="CDD"/>
    <s v="Informatique"/>
    <n v="1"/>
    <d v="2021-05-28T00:00:00"/>
    <n v="35"/>
    <s v="Cadre"/>
    <x v="1"/>
  </r>
  <r>
    <x v="0"/>
    <s v="AQ2RR"/>
    <s v="Antoine"/>
    <s v="Noémi"/>
    <s v="F"/>
    <s v="CDI"/>
    <s v="Informatique"/>
    <n v="1"/>
    <d v="2024-07-09T00:00:00"/>
    <n v="59"/>
    <s v="Cadre"/>
    <x v="2"/>
  </r>
  <r>
    <x v="0"/>
    <s v="U3BKH"/>
    <s v="Chevalier"/>
    <s v="Roland"/>
    <s v="H"/>
    <s v="CDI"/>
    <s v="Commerciaux"/>
    <n v="1"/>
    <d v="2024-05-05T00:00:00"/>
    <n v="63"/>
    <s v="Cadre"/>
    <x v="3"/>
  </r>
  <r>
    <x v="0"/>
    <s v="JU3RW"/>
    <s v="Dijoux"/>
    <s v="Laurent"/>
    <s v="H"/>
    <s v="CDI"/>
    <s v="Informatique"/>
    <n v="1"/>
    <d v="2023-08-02T00:00:00"/>
    <n v="53"/>
    <s v="Cadre"/>
    <x v="7"/>
  </r>
  <r>
    <x v="0"/>
    <s v="HLXBT"/>
    <s v="Gautier"/>
    <s v="Noémi"/>
    <s v="F"/>
    <s v="CDI"/>
    <s v="Marketing"/>
    <n v="1"/>
    <d v="2020-09-27T00:00:00"/>
    <n v="29"/>
    <s v="Non Cadre"/>
    <x v="1"/>
  </r>
  <r>
    <x v="0"/>
    <s v="XLFAU"/>
    <s v="Laine"/>
    <s v="Marine"/>
    <s v="F"/>
    <s v="Alternant"/>
    <s v="Marketing"/>
    <n v="1"/>
    <d v="2025-05-31T00:00:00"/>
    <n v="37"/>
    <s v="Non Cadre"/>
    <x v="8"/>
  </r>
  <r>
    <x v="0"/>
    <s v="NAMYB"/>
    <s v="Da Costa"/>
    <s v="Maggie"/>
    <s v="F"/>
    <s v="CDI"/>
    <s v="Logistique"/>
    <n v="1"/>
    <d v="2021-04-29T00:00:00"/>
    <n v="22"/>
    <s v="Non Cadre"/>
    <x v="6"/>
  </r>
  <r>
    <x v="0"/>
    <s v="K1I44"/>
    <s v="Neveu"/>
    <s v="Geneviève"/>
    <s v="F"/>
    <s v="CDI"/>
    <s v="Finance"/>
    <n v="1"/>
    <d v="2020-10-25T00:00:00"/>
    <n v="60"/>
    <s v="Non Cadre"/>
    <x v="7"/>
  </r>
  <r>
    <x v="0"/>
    <s v="GERRB"/>
    <s v="Fontaine"/>
    <s v="Arthur"/>
    <s v="H"/>
    <s v="CDI"/>
    <s v="Commerciaux"/>
    <n v="1"/>
    <d v="2022-11-26T00:00:00"/>
    <n v="28"/>
    <s v="Non Cadre"/>
    <x v="1"/>
  </r>
  <r>
    <x v="0"/>
    <s v="6ZPJJ"/>
    <s v="Laurent"/>
    <s v="Adrienne"/>
    <s v="F"/>
    <s v="Stage"/>
    <s v="Finance"/>
    <n v="1"/>
    <d v="2023-07-30T00:00:00"/>
    <n v="31"/>
    <s v="Non Cadre"/>
    <x v="1"/>
  </r>
  <r>
    <x v="0"/>
    <s v="QXZRZ"/>
    <s v="Mallet"/>
    <s v="William"/>
    <s v="H"/>
    <s v="Stage"/>
    <s v="Commerciaux"/>
    <n v="1"/>
    <d v="2022-12-21T00:00:00"/>
    <n v="53"/>
    <s v="Non Cadre"/>
    <x v="9"/>
  </r>
  <r>
    <x v="0"/>
    <s v="1RDZB"/>
    <s v="Camus"/>
    <s v="Thierry"/>
    <s v="H"/>
    <s v="CDI"/>
    <s v="Commerciaux"/>
    <n v="1"/>
    <d v="2021-01-06T00:00:00"/>
    <n v="65"/>
    <s v="Non Cadre"/>
    <x v="2"/>
  </r>
  <r>
    <x v="0"/>
    <s v="CUQ5O"/>
    <s v="Camus"/>
    <s v="Christiane"/>
    <s v="F"/>
    <s v="CDD"/>
    <s v="Informatique"/>
    <n v="0.91"/>
    <d v="2023-03-08T00:00:00"/>
    <n v="49"/>
    <s v="Non Cadre"/>
    <x v="8"/>
  </r>
  <r>
    <x v="0"/>
    <s v="2TAA0"/>
    <s v="Turpin"/>
    <s v="Luc"/>
    <s v="H"/>
    <s v="Stage"/>
    <s v="Commerciaux"/>
    <n v="1"/>
    <d v="2022-03-19T00:00:00"/>
    <n v="33"/>
    <s v="Non Cadre"/>
    <x v="3"/>
  </r>
  <r>
    <x v="0"/>
    <s v="827HN"/>
    <s v="Gilbert"/>
    <s v="Georges"/>
    <s v="H"/>
    <s v="Stage"/>
    <s v="Finance"/>
    <n v="1"/>
    <d v="2025-01-29T00:00:00"/>
    <n v="24"/>
    <s v="Non Cadre"/>
    <x v="8"/>
  </r>
  <r>
    <x v="0"/>
    <s v="H0PF6"/>
    <s v="Allain"/>
    <s v="Émilie"/>
    <s v="F"/>
    <s v="CDI"/>
    <s v="Marketing"/>
    <n v="1"/>
    <d v="2024-10-15T00:00:00"/>
    <n v="29"/>
    <s v="Cadre"/>
    <x v="0"/>
  </r>
  <r>
    <x v="0"/>
    <s v="PRNMM"/>
    <s v="Renard"/>
    <s v="Olivier"/>
    <s v="H"/>
    <s v="CDI"/>
    <s v="Commerciaux"/>
    <n v="1"/>
    <d v="2021-07-05T00:00:00"/>
    <n v="20"/>
    <s v="Non Cadre"/>
    <x v="0"/>
  </r>
  <r>
    <x v="0"/>
    <s v="NYNY1"/>
    <s v="Alexandre"/>
    <s v="Hortense"/>
    <s v="F"/>
    <s v="CDI"/>
    <s v="Informatique"/>
    <n v="1"/>
    <d v="2024-05-24T00:00:00"/>
    <n v="27"/>
    <s v="Non Cadre"/>
    <x v="1"/>
  </r>
  <r>
    <x v="0"/>
    <s v="2UDL1"/>
    <s v="Lebreton"/>
    <s v="Zacharie"/>
    <s v="H"/>
    <s v="CDD"/>
    <s v="Commerciaux"/>
    <n v="1"/>
    <d v="2024-10-15T00:00:00"/>
    <n v="29"/>
    <s v="Cadre"/>
    <x v="2"/>
  </r>
  <r>
    <x v="0"/>
    <s v="GLXU4"/>
    <s v="Baron"/>
    <s v="Camille"/>
    <s v="F"/>
    <s v="CDI"/>
    <s v="RH"/>
    <n v="1"/>
    <d v="2021-03-24T00:00:00"/>
    <n v="61"/>
    <s v="Cadre"/>
    <x v="10"/>
  </r>
  <r>
    <x v="0"/>
    <s v="OUDA7"/>
    <s v="Lagarde"/>
    <s v="Michel"/>
    <s v="H"/>
    <s v="CDI"/>
    <s v="Marketing"/>
    <n v="1"/>
    <d v="2023-09-11T00:00:00"/>
    <n v="65"/>
    <s v="Cadre"/>
    <x v="11"/>
  </r>
  <r>
    <x v="0"/>
    <s v="ACN0J"/>
    <s v="Mathieu"/>
    <s v="Élisabeth"/>
    <s v="F"/>
    <s v="CDI"/>
    <s v="RH"/>
    <n v="0.91"/>
    <d v="2022-04-12T00:00:00"/>
    <n v="59"/>
    <s v="Cadre"/>
    <x v="1"/>
  </r>
  <r>
    <x v="0"/>
    <s v="JF4II"/>
    <s v="Normand"/>
    <s v="Éléonore"/>
    <s v="F"/>
    <s v="CDD"/>
    <s v="Informatique"/>
    <n v="1"/>
    <d v="2024-04-29T00:00:00"/>
    <n v="43"/>
    <s v="Non Cadre"/>
    <x v="12"/>
  </r>
  <r>
    <x v="0"/>
    <s v="O4PZL"/>
    <s v="Hardy"/>
    <s v="Noël"/>
    <s v="H"/>
    <s v="CDI"/>
    <s v="Logistique"/>
    <n v="1"/>
    <d v="2023-12-12T00:00:00"/>
    <n v="59"/>
    <s v="Non Cadre"/>
    <x v="3"/>
  </r>
  <r>
    <x v="0"/>
    <s v="7UCEM"/>
    <s v="Perret"/>
    <s v="Henri"/>
    <s v="H"/>
    <s v="CDI"/>
    <s v="Logistique"/>
    <n v="1"/>
    <d v="2022-10-13T00:00:00"/>
    <n v="41"/>
    <s v="Cadre"/>
    <x v="0"/>
  </r>
  <r>
    <x v="0"/>
    <s v="68AQ6"/>
    <s v="Bertrand"/>
    <s v="Charles"/>
    <s v="H"/>
    <s v="CDI"/>
    <s v="Commerciaux"/>
    <n v="1"/>
    <d v="2024-05-25T00:00:00"/>
    <n v="45"/>
    <s v="Non Cadre"/>
    <x v="11"/>
  </r>
  <r>
    <x v="0"/>
    <s v="Y670G"/>
    <s v="Fleury"/>
    <s v="Bertrand"/>
    <s v="H"/>
    <s v="CDD"/>
    <s v="Commerciaux"/>
    <n v="1"/>
    <d v="2023-04-02T00:00:00"/>
    <n v="40"/>
    <s v="Cadre"/>
    <x v="1"/>
  </r>
  <r>
    <x v="0"/>
    <s v="YKW71"/>
    <s v="David"/>
    <s v="Thierry"/>
    <s v="H"/>
    <s v="CDD"/>
    <s v="Logistique"/>
    <n v="1"/>
    <d v="2022-09-05T00:00:00"/>
    <n v="26"/>
    <s v="Cadre"/>
    <x v="4"/>
  </r>
  <r>
    <x v="0"/>
    <s v="3WW5L"/>
    <s v="Bigot"/>
    <s v="Frédérique"/>
    <s v="F"/>
    <s v="CDD"/>
    <s v="Marketing"/>
    <n v="0.91"/>
    <d v="2023-12-18T00:00:00"/>
    <n v="54"/>
    <s v="Non Cadre"/>
    <x v="7"/>
  </r>
  <r>
    <x v="0"/>
    <s v="F8G14"/>
    <s v="Descamps"/>
    <s v="Grégoire"/>
    <s v="H"/>
    <s v="CDI"/>
    <s v="Logistique"/>
    <n v="1"/>
    <d v="2025-04-28T00:00:00"/>
    <n v="59"/>
    <s v="Cadre"/>
    <x v="2"/>
  </r>
  <r>
    <x v="0"/>
    <s v="3N0N9"/>
    <s v="Masson"/>
    <s v="Gérard"/>
    <s v="H"/>
    <s v="Stage"/>
    <s v="Commerciaux"/>
    <n v="1"/>
    <d v="2023-05-17T00:00:00"/>
    <n v="44"/>
    <s v="Non Cadre"/>
    <x v="10"/>
  </r>
  <r>
    <x v="0"/>
    <s v="DH91K"/>
    <s v="Gallet"/>
    <s v="Victoire"/>
    <s v="F"/>
    <s v="CDD"/>
    <s v="Commerciaux"/>
    <n v="0.91"/>
    <d v="2024-05-20T00:00:00"/>
    <n v="60"/>
    <s v="Non Cadre"/>
    <x v="0"/>
  </r>
  <r>
    <x v="0"/>
    <s v="JH4VZ"/>
    <s v="Lemonnier"/>
    <s v="Juliette"/>
    <s v="F"/>
    <s v="CDI"/>
    <s v="Marketing"/>
    <n v="1"/>
    <d v="2022-02-02T00:00:00"/>
    <n v="39"/>
    <s v="Cadre"/>
    <x v="10"/>
  </r>
  <r>
    <x v="0"/>
    <s v="TY6IH"/>
    <s v="Da Silva"/>
    <s v="Xavier"/>
    <s v="H"/>
    <s v="CDD"/>
    <s v="Commerciaux"/>
    <n v="1"/>
    <d v="2023-01-01T00:00:00"/>
    <n v="42"/>
    <s v="Cadre"/>
    <x v="8"/>
  </r>
  <r>
    <x v="0"/>
    <s v="IC5XE"/>
    <s v="Germain"/>
    <s v="Margot"/>
    <s v="F"/>
    <s v="CDI"/>
    <s v="Informatique"/>
    <n v="1"/>
    <d v="2024-11-24T00:00:00"/>
    <n v="26"/>
    <s v="Non Cadre"/>
    <x v="5"/>
  </r>
  <r>
    <x v="0"/>
    <s v="QBERT"/>
    <s v="Garnier"/>
    <s v="Juliette"/>
    <s v="F"/>
    <s v="Alternant"/>
    <s v="Commerciaux"/>
    <n v="1"/>
    <d v="2023-01-30T00:00:00"/>
    <n v="49"/>
    <s v="Non Cadre"/>
    <x v="11"/>
  </r>
  <r>
    <x v="0"/>
    <s v="C5LJK"/>
    <s v="Barbe"/>
    <s v="Lucas"/>
    <s v="H"/>
    <s v="CDI"/>
    <s v="Finance"/>
    <n v="1"/>
    <d v="2020-10-15T00:00:00"/>
    <n v="47"/>
    <s v="Non Cadre"/>
    <x v="2"/>
  </r>
  <r>
    <x v="0"/>
    <s v="0ZUM1"/>
    <s v="Turpin"/>
    <s v="Adèle"/>
    <s v="F"/>
    <s v="CDI"/>
    <s v="Commerciaux"/>
    <n v="1"/>
    <d v="2024-08-05T00:00:00"/>
    <n v="22"/>
    <s v="Cadre"/>
    <x v="5"/>
  </r>
  <r>
    <x v="0"/>
    <s v="A2E1O"/>
    <s v="Pichon"/>
    <s v="Emmanuel"/>
    <s v="H"/>
    <s v="Alternant"/>
    <s v="Informatique"/>
    <n v="1"/>
    <d v="2021-05-06T00:00:00"/>
    <n v="25"/>
    <s v="Non Cadre"/>
    <x v="1"/>
  </r>
  <r>
    <x v="0"/>
    <s v="P0IIH"/>
    <s v="Simon"/>
    <s v="Aurore"/>
    <s v="F"/>
    <s v="Stage"/>
    <s v="Finance"/>
    <n v="1"/>
    <d v="2023-09-26T00:00:00"/>
    <n v="32"/>
    <s v="Non Cadre"/>
    <x v="12"/>
  </r>
  <r>
    <x v="0"/>
    <s v="EEW7P"/>
    <s v="Gros"/>
    <s v="Suzanne"/>
    <s v="F"/>
    <s v="CDI"/>
    <s v="Marketing"/>
    <n v="1"/>
    <d v="2022-03-19T00:00:00"/>
    <n v="33"/>
    <s v="Non Cadre"/>
    <x v="1"/>
  </r>
  <r>
    <x v="0"/>
    <s v="DOGY4"/>
    <s v="Turpin"/>
    <s v="Dorothée"/>
    <s v="F"/>
    <s v="Stage"/>
    <s v="Commerciaux"/>
    <n v="1"/>
    <d v="2022-01-18T00:00:00"/>
    <n v="43"/>
    <s v="Non Cadre"/>
    <x v="1"/>
  </r>
  <r>
    <x v="0"/>
    <s v="WI12D"/>
    <s v="Peron"/>
    <s v="Robert"/>
    <s v="H"/>
    <s v="CDD"/>
    <s v="Logistique"/>
    <n v="1"/>
    <d v="2022-02-03T00:00:00"/>
    <n v="51"/>
    <s v="Non Cadre"/>
    <x v="0"/>
  </r>
  <r>
    <x v="0"/>
    <s v="HG5H8"/>
    <s v="Bègue"/>
    <s v="Étienne"/>
    <s v="H"/>
    <s v="CDD"/>
    <s v="Commerciaux"/>
    <n v="1"/>
    <d v="2024-04-05T00:00:00"/>
    <n v="62"/>
    <s v="Cadre"/>
    <x v="6"/>
  </r>
  <r>
    <x v="0"/>
    <s v="YID01"/>
    <s v="Guilbert"/>
    <s v="Élodie"/>
    <s v="F"/>
    <s v="CDD"/>
    <s v="Commerciaux"/>
    <n v="1"/>
    <d v="2023-12-07T00:00:00"/>
    <n v="27"/>
    <s v="Cadre"/>
    <x v="1"/>
  </r>
  <r>
    <x v="0"/>
    <s v="5CII0"/>
    <s v="Costa"/>
    <s v="Céline"/>
    <s v="F"/>
    <s v="CDD"/>
    <s v="Logistique"/>
    <n v="1"/>
    <d v="2022-01-08T00:00:00"/>
    <n v="40"/>
    <s v="Cadre"/>
    <x v="11"/>
  </r>
  <r>
    <x v="0"/>
    <s v="8RHOT"/>
    <s v="Lecoq"/>
    <s v="Nathalie"/>
    <s v="F"/>
    <s v="Alternant"/>
    <s v="Commerciaux"/>
    <n v="1"/>
    <d v="2022-11-11T00:00:00"/>
    <n v="45"/>
    <s v="Non Cadre"/>
    <x v="10"/>
  </r>
  <r>
    <x v="0"/>
    <s v="9RSMG"/>
    <s v="Roussel"/>
    <s v="Colette"/>
    <s v="F"/>
    <s v="CDD"/>
    <s v="Commerciaux"/>
    <n v="1"/>
    <d v="2022-11-08T00:00:00"/>
    <n v="60"/>
    <s v="Cadre"/>
    <x v="5"/>
  </r>
  <r>
    <x v="0"/>
    <s v="8HJTZ"/>
    <s v="Guilbert"/>
    <s v="Alix"/>
    <s v="F"/>
    <s v="CDI"/>
    <s v="Logistique"/>
    <n v="1"/>
    <d v="2023-09-09T00:00:00"/>
    <n v="44"/>
    <s v="Cadre"/>
    <x v="6"/>
  </r>
  <r>
    <x v="0"/>
    <s v="GEMIG"/>
    <s v="Boucher"/>
    <s v="Julie"/>
    <s v="F"/>
    <s v="CDI"/>
    <s v="Commerciaux"/>
    <n v="1"/>
    <d v="2024-12-17T00:00:00"/>
    <n v="52"/>
    <s v="Cadre"/>
    <x v="1"/>
  </r>
  <r>
    <x v="0"/>
    <s v="A2GS8"/>
    <s v="Gomes"/>
    <s v="Anastasie"/>
    <s v="F"/>
    <s v="CDI"/>
    <s v="Commerciaux"/>
    <n v="1"/>
    <d v="2021-08-26T00:00:00"/>
    <n v="58"/>
    <s v="Cadre"/>
    <x v="3"/>
  </r>
  <r>
    <x v="0"/>
    <s v="C52IR"/>
    <s v="Durand"/>
    <s v="Victor"/>
    <s v="H"/>
    <s v="CDI"/>
    <s v="Commerciaux"/>
    <n v="0.91"/>
    <d v="2022-11-23T00:00:00"/>
    <n v="45"/>
    <s v="Cadre"/>
    <x v="7"/>
  </r>
  <r>
    <x v="0"/>
    <s v="5014G"/>
    <s v="Leroy"/>
    <s v="Arnaude"/>
    <s v="F"/>
    <s v="CDI"/>
    <s v="Finance"/>
    <n v="1"/>
    <d v="2024-05-28T00:00:00"/>
    <n v="53"/>
    <s v="Cadre"/>
    <x v="9"/>
  </r>
  <r>
    <x v="0"/>
    <s v="IXQH2"/>
    <s v="Dias"/>
    <s v="Xavier"/>
    <s v="H"/>
    <s v="CDD"/>
    <s v="Informatique"/>
    <n v="0.91"/>
    <d v="2022-03-02T00:00:00"/>
    <n v="54"/>
    <s v="Non Cadre"/>
    <x v="1"/>
  </r>
  <r>
    <x v="0"/>
    <s v="4G8KE"/>
    <s v="Blot"/>
    <s v="Jeanne"/>
    <s v="F"/>
    <s v="CDI"/>
    <s v="Logistique"/>
    <n v="0.91"/>
    <d v="2023-06-10T00:00:00"/>
    <n v="24"/>
    <s v="Cadre"/>
    <x v="12"/>
  </r>
  <r>
    <x v="0"/>
    <s v="E7COG"/>
    <s v="Albert"/>
    <s v="Paul"/>
    <s v="H"/>
    <s v="CDI"/>
    <s v="RH"/>
    <n v="1"/>
    <d v="2025-08-20T00:00:00"/>
    <n v="24"/>
    <s v="Cadre"/>
    <x v="12"/>
  </r>
  <r>
    <x v="0"/>
    <s v="8MUUW"/>
    <s v="Rossi"/>
    <s v="Gilles"/>
    <s v="H"/>
    <s v="CDI"/>
    <s v="Commerciaux"/>
    <n v="1"/>
    <d v="2020-09-15T00:00:00"/>
    <n v="53"/>
    <s v="Cadre"/>
    <x v="0"/>
  </r>
  <r>
    <x v="0"/>
    <s v="E904E"/>
    <s v="Rousset"/>
    <s v="Grégoire"/>
    <s v="H"/>
    <s v="CDD"/>
    <s v="Finance"/>
    <n v="1"/>
    <d v="2025-05-17T00:00:00"/>
    <n v="28"/>
    <s v="Cadre"/>
    <x v="1"/>
  </r>
  <r>
    <x v="0"/>
    <s v="YIZT7"/>
    <s v="Humbert"/>
    <s v="Philippe"/>
    <s v="H"/>
    <s v="Alternant"/>
    <s v="Achat"/>
    <n v="1"/>
    <d v="2024-01-06T00:00:00"/>
    <n v="31"/>
    <s v="Non Cadre"/>
    <x v="9"/>
  </r>
  <r>
    <x v="0"/>
    <s v="JIFXE"/>
    <s v="Bigot"/>
    <s v="Étienne"/>
    <s v="H"/>
    <s v="CDD"/>
    <s v="Finance"/>
    <n v="1"/>
    <d v="2022-06-26T00:00:00"/>
    <n v="61"/>
    <s v="Cadre"/>
    <x v="1"/>
  </r>
  <r>
    <x v="0"/>
    <s v="6BTQU"/>
    <s v="Poulain"/>
    <s v="Jeannine"/>
    <s v="F"/>
    <s v="CDD"/>
    <s v="Commerciaux"/>
    <n v="1"/>
    <d v="2021-06-01T00:00:00"/>
    <n v="65"/>
    <s v="Cadre"/>
    <x v="10"/>
  </r>
  <r>
    <x v="0"/>
    <s v="C31YH"/>
    <s v="Bourgeois"/>
    <s v="Franck"/>
    <s v="H"/>
    <s v="CDI"/>
    <s v="Finance"/>
    <n v="1"/>
    <d v="2023-06-26T00:00:00"/>
    <n v="41"/>
    <s v="Cadre"/>
    <x v="12"/>
  </r>
  <r>
    <x v="0"/>
    <s v="JAQGO"/>
    <s v="Ferreira"/>
    <s v="Thibaut"/>
    <s v="H"/>
    <s v="CDD"/>
    <s v="Informatique"/>
    <n v="1"/>
    <d v="2021-10-29T00:00:00"/>
    <n v="52"/>
    <s v="Cadre"/>
    <x v="1"/>
  </r>
  <r>
    <x v="0"/>
    <s v="9C9K7"/>
    <s v="Besson"/>
    <s v="Rémy"/>
    <s v="H"/>
    <s v="CDI"/>
    <s v="Marketing"/>
    <n v="0.91"/>
    <d v="2021-04-25T00:00:00"/>
    <n v="63"/>
    <s v="Cadre"/>
    <x v="7"/>
  </r>
  <r>
    <x v="0"/>
    <s v="ORG55"/>
    <s v="Adam"/>
    <s v="Alfred"/>
    <s v="H"/>
    <s v="CDD"/>
    <s v="Finance"/>
    <n v="1"/>
    <d v="2021-03-23T00:00:00"/>
    <n v="46"/>
    <s v="Cadre"/>
    <x v="8"/>
  </r>
  <r>
    <x v="0"/>
    <s v="SSZD6"/>
    <s v="Goncalves"/>
    <s v="Élisabeth"/>
    <s v="F"/>
    <s v="CDI"/>
    <s v="Commerciaux"/>
    <n v="0.91"/>
    <d v="2021-02-04T00:00:00"/>
    <n v="22"/>
    <s v="Non Cadre"/>
    <x v="10"/>
  </r>
  <r>
    <x v="0"/>
    <s v="XDHGJ"/>
    <s v="Guillet"/>
    <s v="Éléonore"/>
    <s v="F"/>
    <s v="CDI"/>
    <s v="Logistique"/>
    <n v="1"/>
    <d v="2024-01-09T00:00:00"/>
    <n v="31"/>
    <s v="Non Cadre"/>
    <x v="2"/>
  </r>
  <r>
    <x v="0"/>
    <s v="SCOWD"/>
    <s v="Salmon"/>
    <s v="Patrick"/>
    <s v="H"/>
    <s v="CDI"/>
    <s v="Marketing"/>
    <n v="0.91"/>
    <d v="2024-02-26T00:00:00"/>
    <n v="43"/>
    <s v="Cadre"/>
    <x v="1"/>
  </r>
  <r>
    <x v="0"/>
    <s v="729T1"/>
    <s v="Turpin"/>
    <s v="Anastasie"/>
    <s v="F"/>
    <s v="CDI"/>
    <s v="Informatique"/>
    <n v="0.91"/>
    <d v="2025-04-07T00:00:00"/>
    <n v="50"/>
    <s v="Non Cadre"/>
    <x v="1"/>
  </r>
  <r>
    <x v="0"/>
    <s v="5YF4O"/>
    <s v="Vallée"/>
    <s v="Bertrand"/>
    <s v="H"/>
    <s v="Stage"/>
    <s v="Achat"/>
    <n v="1"/>
    <d v="2022-10-21T00:00:00"/>
    <n v="35"/>
    <s v="Non Cadre"/>
    <x v="10"/>
  </r>
  <r>
    <x v="0"/>
    <s v="CDC8P"/>
    <s v="Brunel"/>
    <s v="Valentine"/>
    <s v="F"/>
    <s v="CDI"/>
    <s v="Commerciaux"/>
    <n v="1"/>
    <d v="2025-05-03T00:00:00"/>
    <n v="47"/>
    <s v="Non Cadre"/>
    <x v="9"/>
  </r>
  <r>
    <x v="0"/>
    <s v="UY6WE"/>
    <s v="Nguyen"/>
    <s v="Margaret"/>
    <s v="F"/>
    <s v="CDI"/>
    <s v="RH"/>
    <n v="1"/>
    <d v="2020-10-06T00:00:00"/>
    <n v="30"/>
    <s v="Cadre"/>
    <x v="1"/>
  </r>
  <r>
    <x v="0"/>
    <s v="OIXJA"/>
    <s v="Pichon"/>
    <s v="Bernard"/>
    <s v="H"/>
    <s v="CDD"/>
    <s v="Commerciaux"/>
    <n v="1"/>
    <d v="2021-04-08T00:00:00"/>
    <n v="26"/>
    <s v="Non Cadre"/>
    <x v="1"/>
  </r>
  <r>
    <x v="0"/>
    <s v="4GZ42"/>
    <s v="Ledoux"/>
    <s v="Jules"/>
    <s v="H"/>
    <s v="CDI"/>
    <s v="Informatique"/>
    <n v="1"/>
    <d v="2021-12-29T00:00:00"/>
    <n v="63"/>
    <s v="Cadre"/>
    <x v="2"/>
  </r>
  <r>
    <x v="0"/>
    <s v="YYFYK"/>
    <s v="Roux"/>
    <s v="William"/>
    <s v="H"/>
    <s v="Stage"/>
    <s v="Marketing"/>
    <n v="1"/>
    <d v="2022-11-17T00:00:00"/>
    <n v="31"/>
    <s v="Non Cadre"/>
    <x v="1"/>
  </r>
  <r>
    <x v="0"/>
    <s v="PHIWH"/>
    <s v="Lemonnier"/>
    <s v="Maryse"/>
    <s v="F"/>
    <s v="CDI"/>
    <s v="Informatique"/>
    <n v="1"/>
    <d v="2021-10-28T00:00:00"/>
    <n v="42"/>
    <s v="Cadre"/>
    <x v="1"/>
  </r>
  <r>
    <x v="0"/>
    <s v="53NY9"/>
    <s v="Salmon"/>
    <s v="Guillaume"/>
    <s v="H"/>
    <s v="CDD"/>
    <s v="Commerciaux"/>
    <n v="0.91"/>
    <d v="2021-11-22T00:00:00"/>
    <n v="59"/>
    <s v="Non Cadre"/>
    <x v="11"/>
  </r>
  <r>
    <x v="0"/>
    <s v="CHYQ5"/>
    <s v="Camus"/>
    <s v="Isaac"/>
    <s v="H"/>
    <s v="CDI"/>
    <s v="Marketing"/>
    <n v="1"/>
    <d v="2024-07-18T00:00:00"/>
    <n v="62"/>
    <s v="Cadre"/>
    <x v="1"/>
  </r>
  <r>
    <x v="0"/>
    <s v="8E9LF"/>
    <s v="Baron"/>
    <s v="Marcelle"/>
    <s v="F"/>
    <s v="Stage"/>
    <s v="Finance"/>
    <n v="1"/>
    <d v="2020-12-03T00:00:00"/>
    <n v="38"/>
    <s v="Non Cadre"/>
    <x v="12"/>
  </r>
  <r>
    <x v="0"/>
    <s v="M5OQN"/>
    <s v="Courtois"/>
    <s v="Marcel"/>
    <s v="H"/>
    <s v="CDI"/>
    <s v="Commerciaux"/>
    <n v="1"/>
    <d v="2023-11-19T00:00:00"/>
    <n v="52"/>
    <s v="Cadre"/>
    <x v="6"/>
  </r>
  <r>
    <x v="0"/>
    <s v="FOPU8"/>
    <s v="Boulay"/>
    <s v="Pierre"/>
    <s v="H"/>
    <s v="CDI"/>
    <s v="Logistique"/>
    <n v="1"/>
    <d v="2023-03-02T00:00:00"/>
    <n v="57"/>
    <s v="Non Cadre"/>
    <x v="1"/>
  </r>
  <r>
    <x v="0"/>
    <s v="7JO19"/>
    <s v="Lefebvre"/>
    <s v="Richard"/>
    <s v="H"/>
    <s v="CDD"/>
    <s v="Commerciaux"/>
    <n v="1"/>
    <d v="2022-11-01T00:00:00"/>
    <n v="32"/>
    <s v="Cadre"/>
    <x v="6"/>
  </r>
  <r>
    <x v="0"/>
    <s v="NNRI4"/>
    <s v="Rousseau"/>
    <s v="Odette"/>
    <s v="F"/>
    <s v="CDI"/>
    <s v="Commerciaux"/>
    <n v="1"/>
    <d v="2021-11-11T00:00:00"/>
    <n v="46"/>
    <s v="Non Cadre"/>
    <x v="3"/>
  </r>
  <r>
    <x v="0"/>
    <s v="FAZGD"/>
    <s v="Pinto"/>
    <s v="Capucine"/>
    <s v="F"/>
    <s v="CDI"/>
    <s v="Commerciaux"/>
    <n v="1"/>
    <d v="2022-04-13T00:00:00"/>
    <n v="32"/>
    <s v="Cadre"/>
    <x v="1"/>
  </r>
  <r>
    <x v="0"/>
    <s v="K17K2"/>
    <s v="Arnaud"/>
    <s v="Capucine"/>
    <s v="F"/>
    <s v="Stage"/>
    <s v="RH"/>
    <n v="1"/>
    <d v="2025-08-24T00:00:00"/>
    <n v="45"/>
    <s v="Non Cadre"/>
    <x v="9"/>
  </r>
  <r>
    <x v="0"/>
    <s v="SV587"/>
    <s v="De Oliveira"/>
    <s v="Geneviève"/>
    <s v="F"/>
    <s v="Alternant"/>
    <s v="Commerciaux"/>
    <n v="1"/>
    <d v="2021-03-08T00:00:00"/>
    <n v="28"/>
    <s v="Non Cadre"/>
    <x v="2"/>
  </r>
  <r>
    <x v="0"/>
    <s v="KGFAN"/>
    <s v="Gilbert"/>
    <s v="William"/>
    <s v="H"/>
    <s v="CDI"/>
    <s v="Informatique"/>
    <n v="1"/>
    <d v="2023-05-04T00:00:00"/>
    <n v="33"/>
    <s v="Non Cadre"/>
    <x v="10"/>
  </r>
  <r>
    <x v="0"/>
    <s v="97B98"/>
    <s v="Lemaître"/>
    <s v="François"/>
    <s v="H"/>
    <s v="Alternant"/>
    <s v="Achat"/>
    <n v="1"/>
    <d v="2023-08-07T00:00:00"/>
    <n v="56"/>
    <s v="Non Cadre"/>
    <x v="8"/>
  </r>
  <r>
    <x v="0"/>
    <s v="879JO"/>
    <s v="Delahaye"/>
    <s v="Pierre"/>
    <s v="H"/>
    <s v="CDI"/>
    <s v="Commerciaux"/>
    <n v="1"/>
    <d v="2022-01-06T00:00:00"/>
    <n v="40"/>
    <s v="Cadre"/>
    <x v="6"/>
  </r>
  <r>
    <x v="0"/>
    <s v="GRXBX"/>
    <s v="Deschamps"/>
    <s v="Renée"/>
    <s v="F"/>
    <s v="CDI"/>
    <s v="RH"/>
    <n v="1"/>
    <d v="2024-05-02T00:00:00"/>
    <n v="57"/>
    <s v="Non Cadre"/>
    <x v="3"/>
  </r>
  <r>
    <x v="0"/>
    <s v="PDNCT"/>
    <s v="Guilbert"/>
    <s v="Marcelle"/>
    <s v="F"/>
    <s v="Alternant"/>
    <s v="Commerciaux"/>
    <n v="1"/>
    <d v="2023-08-08T00:00:00"/>
    <n v="43"/>
    <s v="Non Cadre"/>
    <x v="10"/>
  </r>
  <r>
    <x v="0"/>
    <s v="TNB06"/>
    <s v="Bègue"/>
    <s v="Alfred"/>
    <s v="H"/>
    <s v="Stage"/>
    <s v="Commerciaux"/>
    <n v="0.91"/>
    <d v="2021-06-25T00:00:00"/>
    <n v="26"/>
    <s v="Non Cadre"/>
    <x v="7"/>
  </r>
  <r>
    <x v="0"/>
    <s v="5ATC0"/>
    <s v="Marin"/>
    <s v="Lucie"/>
    <s v="F"/>
    <s v="CDI"/>
    <s v="Finance"/>
    <n v="1"/>
    <d v="2020-11-04T00:00:00"/>
    <n v="38"/>
    <s v="Non Cadre"/>
    <x v="9"/>
  </r>
  <r>
    <x v="0"/>
    <s v="4XYGG"/>
    <s v="Camus"/>
    <s v="Isaac"/>
    <s v="H"/>
    <s v="CDD"/>
    <s v="Logistique"/>
    <n v="1"/>
    <d v="2021-09-25T00:00:00"/>
    <n v="51"/>
    <s v="Non Cadre"/>
    <x v="1"/>
  </r>
  <r>
    <x v="0"/>
    <s v="399PQ"/>
    <s v="Nicolas"/>
    <s v="Alix"/>
    <s v="F"/>
    <s v="CDI"/>
    <s v="Commerciaux"/>
    <n v="1"/>
    <d v="2024-01-06T00:00:00"/>
    <n v="23"/>
    <s v="Non Cadre"/>
    <x v="7"/>
  </r>
  <r>
    <x v="0"/>
    <s v="VLI20"/>
    <s v="Denis"/>
    <s v="Laetitia"/>
    <s v="F"/>
    <s v="CDI"/>
    <s v="Informatique"/>
    <n v="1"/>
    <d v="2023-02-11T00:00:00"/>
    <n v="20"/>
    <s v="Cadre"/>
    <x v="11"/>
  </r>
  <r>
    <x v="0"/>
    <s v="GZV5S"/>
    <s v="Chevallier"/>
    <s v="Margaud"/>
    <s v="F"/>
    <s v="Stage"/>
    <s v="Commerciaux"/>
    <n v="1"/>
    <d v="2024-05-19T00:00:00"/>
    <n v="57"/>
    <s v="Non Cadre"/>
    <x v="9"/>
  </r>
  <r>
    <x v="0"/>
    <s v="D6LA5"/>
    <s v="Morin"/>
    <s v="Joséphine"/>
    <s v="F"/>
    <s v="Alternant"/>
    <s v="Finance"/>
    <n v="1"/>
    <d v="2025-01-22T00:00:00"/>
    <n v="46"/>
    <s v="Non Cadre"/>
    <x v="4"/>
  </r>
  <r>
    <x v="0"/>
    <s v="I7VPV"/>
    <s v="Bouvet"/>
    <s v="Antoine"/>
    <s v="H"/>
    <s v="CDI"/>
    <s v="Achat"/>
    <n v="1"/>
    <d v="2023-12-30T00:00:00"/>
    <n v="30"/>
    <s v="Non Cadre"/>
    <x v="1"/>
  </r>
  <r>
    <x v="0"/>
    <s v="JS9XQ"/>
    <s v="Becker"/>
    <s v="Louise"/>
    <s v="F"/>
    <s v="Stage"/>
    <s v="Commerciaux"/>
    <n v="1"/>
    <d v="2021-06-23T00:00:00"/>
    <n v="43"/>
    <s v="Non Cadre"/>
    <x v="8"/>
  </r>
  <r>
    <x v="0"/>
    <s v="6A9JO"/>
    <s v="Vasseur"/>
    <s v="Constance"/>
    <s v="F"/>
    <s v="CDD"/>
    <s v="Achat"/>
    <n v="1"/>
    <d v="2023-11-10T00:00:00"/>
    <n v="35"/>
    <s v="Cadre"/>
    <x v="8"/>
  </r>
  <r>
    <x v="0"/>
    <s v="WPH5K"/>
    <s v="Delorme"/>
    <s v="Philippe"/>
    <s v="H"/>
    <s v="CDI"/>
    <s v="Logistique"/>
    <n v="1"/>
    <d v="2022-10-21T00:00:00"/>
    <n v="61"/>
    <s v="Cadre"/>
    <x v="6"/>
  </r>
  <r>
    <x v="0"/>
    <s v="EVEHA"/>
    <s v="Texier"/>
    <s v="Monique"/>
    <s v="F"/>
    <s v="CDI"/>
    <s v="Commerciaux"/>
    <n v="0.91"/>
    <d v="2021-11-06T00:00:00"/>
    <n v="44"/>
    <s v="Non Cadre"/>
    <x v="3"/>
  </r>
  <r>
    <x v="0"/>
    <s v="GC0VK"/>
    <s v="Maillet"/>
    <s v="Lucas"/>
    <s v="H"/>
    <s v="CDD"/>
    <s v="Commerciaux"/>
    <n v="1"/>
    <d v="2021-12-17T00:00:00"/>
    <n v="53"/>
    <s v="Non Cadre"/>
    <x v="11"/>
  </r>
  <r>
    <x v="0"/>
    <s v="DHEUO"/>
    <s v="Couturier"/>
    <s v="Sébastien"/>
    <s v="H"/>
    <s v="CDD"/>
    <s v="Marketing"/>
    <n v="1"/>
    <d v="2024-08-28T00:00:00"/>
    <n v="54"/>
    <s v="Cadre"/>
    <x v="8"/>
  </r>
  <r>
    <x v="0"/>
    <s v="CD97O"/>
    <s v="Texier"/>
    <s v="Augustin"/>
    <s v="H"/>
    <s v="CDD"/>
    <s v="Commerciaux"/>
    <n v="1"/>
    <d v="2022-07-17T00:00:00"/>
    <n v="47"/>
    <s v="Cadre"/>
    <x v="11"/>
  </r>
  <r>
    <x v="0"/>
    <s v="SC7KQ"/>
    <s v="Hebert"/>
    <s v="Alice"/>
    <s v="F"/>
    <s v="CDD"/>
    <s v="Logistique"/>
    <n v="1"/>
    <d v="2021-09-05T00:00:00"/>
    <n v="54"/>
    <s v="Non Cadre"/>
    <x v="8"/>
  </r>
  <r>
    <x v="0"/>
    <s v="7XTUM"/>
    <s v="Gaillard"/>
    <s v="Gérard"/>
    <s v="H"/>
    <s v="CDD"/>
    <s v="Commerciaux"/>
    <n v="1"/>
    <d v="2025-05-08T00:00:00"/>
    <n v="20"/>
    <s v="Non Cadre"/>
    <x v="1"/>
  </r>
  <r>
    <x v="0"/>
    <s v="G7YV0"/>
    <s v="Allard"/>
    <s v="Adrienne"/>
    <s v="F"/>
    <s v="CDD"/>
    <s v="Finance"/>
    <n v="1"/>
    <d v="2023-02-14T00:00:00"/>
    <n v="50"/>
    <s v="Non Cadre"/>
    <x v="1"/>
  </r>
  <r>
    <x v="0"/>
    <s v="6IR69"/>
    <s v="Thibault"/>
    <s v="Thomas"/>
    <s v="H"/>
    <s v="CDI"/>
    <s v="Commerciaux"/>
    <n v="0.91"/>
    <d v="2020-08-30T00:00:00"/>
    <n v="46"/>
    <s v="Cadre"/>
    <x v="8"/>
  </r>
  <r>
    <x v="0"/>
    <s v="W01L7"/>
    <s v="Gautier"/>
    <s v="Louise"/>
    <s v="F"/>
    <s v="CDD"/>
    <s v="Commerciaux"/>
    <n v="0.91"/>
    <d v="2021-03-22T00:00:00"/>
    <n v="59"/>
    <s v="Cadre"/>
    <x v="2"/>
  </r>
  <r>
    <x v="0"/>
    <s v="UHGK8"/>
    <s v="Perret"/>
    <s v="Émile"/>
    <s v="H"/>
    <s v="CDI"/>
    <s v="RH"/>
    <n v="0.91"/>
    <d v="2025-07-02T00:00:00"/>
    <n v="40"/>
    <s v="Non Cadre"/>
    <x v="11"/>
  </r>
  <r>
    <x v="0"/>
    <s v="YG59M"/>
    <s v="Maréchal"/>
    <s v="Sabine"/>
    <s v="F"/>
    <s v="CDI"/>
    <s v="RH"/>
    <n v="1"/>
    <d v="2024-11-29T00:00:00"/>
    <n v="40"/>
    <s v="Cadre"/>
    <x v="2"/>
  </r>
  <r>
    <x v="0"/>
    <s v="7FZA4"/>
    <s v="Guillou"/>
    <s v="Arthur"/>
    <s v="H"/>
    <s v="CDI"/>
    <s v="Marketing"/>
    <n v="1"/>
    <d v="2024-11-02T00:00:00"/>
    <n v="59"/>
    <s v="Non Cadre"/>
    <x v="2"/>
  </r>
  <r>
    <x v="0"/>
    <s v="9PUGX"/>
    <s v="Bernard"/>
    <s v="Constance"/>
    <s v="F"/>
    <s v="CDI"/>
    <s v="Logistique"/>
    <n v="0.91"/>
    <d v="2021-09-01T00:00:00"/>
    <n v="60"/>
    <s v="Non Cadre"/>
    <x v="0"/>
  </r>
  <r>
    <x v="0"/>
    <s v="T5AAD"/>
    <s v="Pelletier"/>
    <s v="Olivier"/>
    <s v="H"/>
    <s v="CDI"/>
    <s v="Logistique"/>
    <n v="0.91"/>
    <d v="2024-07-01T00:00:00"/>
    <n v="24"/>
    <s v="Non Cadre"/>
    <x v="10"/>
  </r>
  <r>
    <x v="0"/>
    <s v="ACSVV"/>
    <s v="Legrand"/>
    <s v="Martine"/>
    <s v="F"/>
    <s v="CDD"/>
    <s v="Marketing"/>
    <n v="0.91"/>
    <d v="2023-12-23T00:00:00"/>
    <n v="59"/>
    <s v="Non Cadre"/>
    <x v="1"/>
  </r>
  <r>
    <x v="0"/>
    <s v="RC7QH"/>
    <s v="Vidal"/>
    <s v="Alphonse"/>
    <s v="H"/>
    <s v="Stage"/>
    <s v="Finance"/>
    <n v="1"/>
    <d v="2022-04-05T00:00:00"/>
    <n v="52"/>
    <s v="Non Cadre"/>
    <x v="1"/>
  </r>
  <r>
    <x v="0"/>
    <s v="5NBX1"/>
    <s v="Morel"/>
    <s v="Frédérique"/>
    <s v="F"/>
    <s v="CDI"/>
    <s v="Logistique"/>
    <n v="1"/>
    <d v="2025-03-12T00:00:00"/>
    <n v="37"/>
    <s v="Cadre"/>
    <x v="11"/>
  </r>
  <r>
    <x v="0"/>
    <s v="Y5PG6"/>
    <s v="Lombard"/>
    <s v="Aimée"/>
    <s v="F"/>
    <s v="CDI"/>
    <s v="Achat"/>
    <n v="1"/>
    <d v="2021-12-30T00:00:00"/>
    <n v="29"/>
    <s v="Non Cadre"/>
    <x v="7"/>
  </r>
  <r>
    <x v="0"/>
    <s v="4994C"/>
    <s v="Roche"/>
    <s v="Pierre"/>
    <s v="H"/>
    <s v="CDI"/>
    <s v="Marketing"/>
    <n v="0.91"/>
    <d v="2020-12-19T00:00:00"/>
    <n v="60"/>
    <s v="Cadre"/>
    <x v="12"/>
  </r>
  <r>
    <x v="0"/>
    <s v="FWAGD"/>
    <s v="Langlois"/>
    <s v="Daniel"/>
    <s v="H"/>
    <s v="CDD"/>
    <s v="Commerciaux"/>
    <n v="1"/>
    <d v="2023-11-11T00:00:00"/>
    <n v="22"/>
    <s v="Non Cadre"/>
    <x v="8"/>
  </r>
  <r>
    <x v="0"/>
    <s v="CZIFJ"/>
    <s v="Thibault"/>
    <s v="Thibault"/>
    <s v="H"/>
    <s v="CDI"/>
    <s v="Commerciaux"/>
    <n v="1"/>
    <d v="2024-02-24T00:00:00"/>
    <n v="61"/>
    <s v="Cadre"/>
    <x v="3"/>
  </r>
  <r>
    <x v="0"/>
    <s v="LP99Q"/>
    <s v="Aubert"/>
    <s v="Maggie"/>
    <s v="F"/>
    <s v="CDI"/>
    <s v="Commerciaux"/>
    <n v="1"/>
    <d v="2022-10-09T00:00:00"/>
    <n v="49"/>
    <s v="Non Cadre"/>
    <x v="7"/>
  </r>
  <r>
    <x v="0"/>
    <s v="0OW78"/>
    <s v="Lebrun"/>
    <s v="Roland"/>
    <s v="H"/>
    <s v="CDI"/>
    <s v="Marketing"/>
    <n v="0.91"/>
    <d v="2022-12-17T00:00:00"/>
    <n v="35"/>
    <s v="Non Cadre"/>
    <x v="5"/>
  </r>
  <r>
    <x v="0"/>
    <s v="C7CSB"/>
    <s v="Germain"/>
    <s v="Stéphane"/>
    <s v="H"/>
    <s v="Alternant"/>
    <s v="Marketing"/>
    <n v="1"/>
    <d v="2024-03-25T00:00:00"/>
    <n v="57"/>
    <s v="Non Cadre"/>
    <x v="6"/>
  </r>
  <r>
    <x v="0"/>
    <s v="4FZFQ"/>
    <s v="Michel"/>
    <s v="Éric"/>
    <s v="H"/>
    <s v="CDI"/>
    <s v="Commerciaux"/>
    <n v="1"/>
    <d v="2023-12-30T00:00:00"/>
    <n v="36"/>
    <s v="Cadre"/>
    <x v="4"/>
  </r>
  <r>
    <x v="0"/>
    <s v="WZOSW"/>
    <s v="Bernier"/>
    <s v="Astrid"/>
    <s v="F"/>
    <s v="Stage"/>
    <s v="Commerciaux"/>
    <n v="1"/>
    <d v="2024-09-07T00:00:00"/>
    <n v="62"/>
    <s v="Non Cadre"/>
    <x v="1"/>
  </r>
  <r>
    <x v="0"/>
    <s v="Y24HP"/>
    <s v="Lesage"/>
    <s v="Alphonse"/>
    <s v="H"/>
    <s v="CDD"/>
    <s v="Achat"/>
    <n v="1"/>
    <d v="2025-06-16T00:00:00"/>
    <n v="21"/>
    <s v="Cadre"/>
    <x v="2"/>
  </r>
  <r>
    <x v="0"/>
    <s v="9B31P"/>
    <s v="Masse"/>
    <s v="Célina"/>
    <s v="F"/>
    <s v="CDI"/>
    <s v="Commerciaux"/>
    <n v="1"/>
    <d v="2020-09-04T00:00:00"/>
    <n v="56"/>
    <s v="Non Cadre"/>
    <x v="7"/>
  </r>
  <r>
    <x v="0"/>
    <s v="PIJ3L"/>
    <s v="Hubert"/>
    <s v="Charlotte"/>
    <s v="F"/>
    <s v="CDI"/>
    <s v="Commerciaux"/>
    <n v="1"/>
    <d v="2025-02-13T00:00:00"/>
    <n v="59"/>
    <s v="Non Cadre"/>
    <x v="2"/>
  </r>
  <r>
    <x v="0"/>
    <s v="826C3"/>
    <s v="Briand"/>
    <s v="Gérard"/>
    <s v="H"/>
    <s v="CDD"/>
    <s v="Commerciaux"/>
    <n v="1"/>
    <d v="2023-11-27T00:00:00"/>
    <n v="51"/>
    <s v="Non Cadre"/>
    <x v="5"/>
  </r>
  <r>
    <x v="0"/>
    <s v="EQARW"/>
    <s v="Michel"/>
    <s v="Jules"/>
    <s v="H"/>
    <s v="CDI"/>
    <s v="Informatique"/>
    <n v="1"/>
    <d v="2021-09-22T00:00:00"/>
    <n v="25"/>
    <s v="Non Cadre"/>
    <x v="5"/>
  </r>
  <r>
    <x v="0"/>
    <s v="H4OZ9"/>
    <s v="Deschamps"/>
    <s v="Gilbert"/>
    <s v="H"/>
    <s v="CDD"/>
    <s v="Finance"/>
    <n v="1"/>
    <d v="2024-02-12T00:00:00"/>
    <n v="60"/>
    <s v="Cadre"/>
    <x v="6"/>
  </r>
  <r>
    <x v="0"/>
    <s v="GDD91"/>
    <s v="Collin"/>
    <s v="Thierry"/>
    <s v="H"/>
    <s v="CDI"/>
    <s v="Commerciaux"/>
    <n v="1"/>
    <d v="2020-09-10T00:00:00"/>
    <n v="40"/>
    <s v="Cadre"/>
    <x v="1"/>
  </r>
  <r>
    <x v="0"/>
    <s v="DJGZW"/>
    <s v="Godard"/>
    <s v="Adrien"/>
    <s v="H"/>
    <s v="CDD"/>
    <s v="Informatique"/>
    <n v="1"/>
    <d v="2022-10-27T00:00:00"/>
    <n v="57"/>
    <s v="Non Cadre"/>
    <x v="1"/>
  </r>
  <r>
    <x v="0"/>
    <s v="T4LOT"/>
    <s v="Maurice"/>
    <s v="Théodore"/>
    <s v="H"/>
    <s v="CDI"/>
    <s v="Informatique"/>
    <n v="1"/>
    <d v="2022-01-30T00:00:00"/>
    <n v="55"/>
    <s v="Non Cadre"/>
    <x v="8"/>
  </r>
  <r>
    <x v="0"/>
    <s v="5NC4K"/>
    <s v="Guillot"/>
    <s v="Christine"/>
    <s v="F"/>
    <s v="CDD"/>
    <s v="Logistique"/>
    <n v="1"/>
    <d v="2024-10-11T00:00:00"/>
    <n v="34"/>
    <s v="Cadre"/>
    <x v="5"/>
  </r>
  <r>
    <x v="0"/>
    <s v="BN77K"/>
    <s v="Berger"/>
    <s v="Alexandre"/>
    <s v="H"/>
    <s v="Alternant"/>
    <s v="Logistique"/>
    <n v="1"/>
    <d v="2020-09-06T00:00:00"/>
    <n v="48"/>
    <s v="Non Cadre"/>
    <x v="6"/>
  </r>
  <r>
    <x v="0"/>
    <s v="KZ6XU"/>
    <s v="Pinto"/>
    <s v="Alex"/>
    <s v="F"/>
    <s v="Stage"/>
    <s v="Commerciaux"/>
    <n v="1"/>
    <d v="2022-03-01T00:00:00"/>
    <n v="43"/>
    <s v="Non Cadre"/>
    <x v="4"/>
  </r>
  <r>
    <x v="0"/>
    <s v="6CRF7"/>
    <s v="Thibault"/>
    <s v="Roland"/>
    <s v="H"/>
    <s v="CDI"/>
    <s v="Marketing"/>
    <n v="1"/>
    <d v="2022-10-05T00:00:00"/>
    <n v="29"/>
    <s v="Cadre"/>
    <x v="4"/>
  </r>
  <r>
    <x v="0"/>
    <s v="NS0BV"/>
    <s v="Lemonnier"/>
    <s v="Laetitia"/>
    <s v="F"/>
    <s v="CDI"/>
    <s v="Achat"/>
    <n v="1"/>
    <d v="2021-07-02T00:00:00"/>
    <n v="20"/>
    <s v="Cadre"/>
    <x v="7"/>
  </r>
  <r>
    <x v="0"/>
    <s v="TIEOC"/>
    <s v="Bouvet"/>
    <s v="Maggie"/>
    <s v="F"/>
    <s v="Stage"/>
    <s v="Finance"/>
    <n v="1"/>
    <d v="2022-05-11T00:00:00"/>
    <n v="36"/>
    <s v="Non Cadre"/>
    <x v="5"/>
  </r>
  <r>
    <x v="0"/>
    <s v="Z9ALA"/>
    <s v="Verdier"/>
    <s v="Margaud"/>
    <s v="F"/>
    <s v="CDD"/>
    <s v="Commerciaux"/>
    <n v="0.91"/>
    <d v="2020-09-29T00:00:00"/>
    <n v="62"/>
    <s v="Non Cadre"/>
    <x v="9"/>
  </r>
  <r>
    <x v="0"/>
    <s v="VQWYB"/>
    <s v="Mercier"/>
    <s v="Noémi"/>
    <s v="F"/>
    <s v="CDI"/>
    <s v="Marketing"/>
    <n v="1"/>
    <d v="2021-10-20T00:00:00"/>
    <n v="59"/>
    <s v="Non Cadre"/>
    <x v="1"/>
  </r>
  <r>
    <x v="0"/>
    <s v="662GQ"/>
    <s v="Louis"/>
    <s v="Charles"/>
    <s v="H"/>
    <s v="CDI"/>
    <s v="Informatique"/>
    <n v="0.91"/>
    <d v="2025-06-01T00:00:00"/>
    <n v="31"/>
    <s v="Non Cadre"/>
    <x v="1"/>
  </r>
  <r>
    <x v="0"/>
    <s v="M8KX1"/>
    <s v="Bailly"/>
    <s v="Caroline"/>
    <s v="F"/>
    <s v="CDI"/>
    <s v="Commerciaux"/>
    <n v="0.91"/>
    <d v="2021-09-18T00:00:00"/>
    <n v="47"/>
    <s v="Cadre"/>
    <x v="11"/>
  </r>
  <r>
    <x v="0"/>
    <s v="CJQ0F"/>
    <s v="Joly"/>
    <s v="Brigitte"/>
    <s v="F"/>
    <s v="CDI"/>
    <s v="Finance"/>
    <n v="1"/>
    <d v="2023-06-22T00:00:00"/>
    <n v="55"/>
    <s v="Cadre"/>
    <x v="9"/>
  </r>
  <r>
    <x v="0"/>
    <s v="TL8LX"/>
    <s v="Jacques"/>
    <s v="Michel"/>
    <s v="H"/>
    <s v="Stage"/>
    <s v="Commerciaux"/>
    <n v="1"/>
    <d v="2021-09-24T00:00:00"/>
    <n v="40"/>
    <s v="Non Cadre"/>
    <x v="0"/>
  </r>
  <r>
    <x v="0"/>
    <s v="EZDDO"/>
    <s v="Breton"/>
    <s v="Suzanne"/>
    <s v="F"/>
    <s v="CDI"/>
    <s v="Commerciaux"/>
    <n v="0.91"/>
    <d v="2021-06-23T00:00:00"/>
    <n v="63"/>
    <s v="Non Cadre"/>
    <x v="6"/>
  </r>
  <r>
    <x v="0"/>
    <s v="MODSU"/>
    <s v="Vallet"/>
    <s v="François"/>
    <s v="H"/>
    <s v="CDI"/>
    <s v="Commerciaux"/>
    <n v="1"/>
    <d v="2024-04-14T00:00:00"/>
    <n v="61"/>
    <s v="Cadre"/>
    <x v="8"/>
  </r>
  <r>
    <x v="0"/>
    <s v="C6KLK"/>
    <s v="Godard"/>
    <s v="Agathe"/>
    <s v="F"/>
    <s v="CDI"/>
    <s v="RH"/>
    <n v="0.91"/>
    <d v="2020-10-24T00:00:00"/>
    <n v="48"/>
    <s v="Cadre"/>
    <x v="7"/>
  </r>
  <r>
    <x v="0"/>
    <s v="AASTU"/>
    <s v="Wagner"/>
    <s v="Gabrielle"/>
    <s v="F"/>
    <s v="CDD"/>
    <s v="RH"/>
    <n v="1"/>
    <d v="2024-11-06T00:00:00"/>
    <n v="60"/>
    <s v="Cadre"/>
    <x v="0"/>
  </r>
  <r>
    <x v="0"/>
    <s v="6RYDI"/>
    <s v="Bouchet"/>
    <s v="Hélène"/>
    <s v="F"/>
    <s v="Stage"/>
    <s v="RH"/>
    <n v="0.91"/>
    <d v="2021-09-29T00:00:00"/>
    <n v="46"/>
    <s v="Non Cadre"/>
    <x v="6"/>
  </r>
  <r>
    <x v="0"/>
    <s v="V9JRR"/>
    <s v="Godard"/>
    <s v="Alphonse"/>
    <s v="H"/>
    <s v="CDI"/>
    <s v="Commerciaux"/>
    <n v="0.91"/>
    <d v="2024-12-04T00:00:00"/>
    <n v="35"/>
    <s v="Non Cadre"/>
    <x v="1"/>
  </r>
  <r>
    <x v="0"/>
    <s v="1DR5Q"/>
    <s v="Vasseur"/>
    <s v="Matthieu"/>
    <s v="H"/>
    <s v="CDD"/>
    <s v="Informatique"/>
    <n v="0.91"/>
    <d v="2023-02-25T00:00:00"/>
    <n v="55"/>
    <s v="Non Cadre"/>
    <x v="0"/>
  </r>
  <r>
    <x v="0"/>
    <s v="53CT8"/>
    <s v="Pires"/>
    <s v="Tristan"/>
    <s v="H"/>
    <s v="CDI"/>
    <s v="Commerciaux"/>
    <n v="1"/>
    <d v="2021-11-04T00:00:00"/>
    <n v="49"/>
    <s v="Cadre"/>
    <x v="0"/>
  </r>
  <r>
    <x v="0"/>
    <s v="8FZXK"/>
    <s v="Roche"/>
    <s v="Éléonore"/>
    <s v="F"/>
    <s v="CDI"/>
    <s v="Achat"/>
    <n v="1"/>
    <d v="2022-06-15T00:00:00"/>
    <n v="37"/>
    <s v="Cadre"/>
    <x v="1"/>
  </r>
  <r>
    <x v="0"/>
    <s v="CBT1T"/>
    <s v="Hardy"/>
    <s v="Timothée"/>
    <s v="H"/>
    <s v="Stage"/>
    <s v="Commerciaux"/>
    <n v="1"/>
    <d v="2025-03-09T00:00:00"/>
    <n v="47"/>
    <s v="Non Cadre"/>
    <x v="4"/>
  </r>
  <r>
    <x v="0"/>
    <s v="K015U"/>
    <s v="Couturier"/>
    <s v="Nath"/>
    <s v="F"/>
    <s v="CDI"/>
    <s v="Marketing"/>
    <n v="1"/>
    <d v="2020-09-12T00:00:00"/>
    <n v="60"/>
    <s v="Cadre"/>
    <x v="5"/>
  </r>
  <r>
    <x v="0"/>
    <s v="R0EWQ"/>
    <s v="Leroux"/>
    <s v="Maggie"/>
    <s v="F"/>
    <s v="CDI"/>
    <s v="Commerciaux"/>
    <n v="1"/>
    <d v="2024-05-14T00:00:00"/>
    <n v="46"/>
    <s v="Non Cadre"/>
    <x v="8"/>
  </r>
  <r>
    <x v="0"/>
    <s v="EIWAR"/>
    <s v="Paul"/>
    <s v="Lucas"/>
    <s v="H"/>
    <s v="CDI"/>
    <s v="Logistique"/>
    <n v="1"/>
    <d v="2025-05-18T00:00:00"/>
    <n v="58"/>
    <s v="Cadre"/>
    <x v="12"/>
  </r>
  <r>
    <x v="0"/>
    <s v="DBD40"/>
    <s v="Maillet"/>
    <s v="Adèle"/>
    <s v="F"/>
    <s v="CDI"/>
    <s v="Informatique"/>
    <n v="1"/>
    <d v="2022-12-30T00:00:00"/>
    <n v="54"/>
    <s v="Cadre"/>
    <x v="0"/>
  </r>
  <r>
    <x v="0"/>
    <s v="0M06O"/>
    <s v="Daniel"/>
    <s v="Lorraine"/>
    <s v="F"/>
    <s v="CDI"/>
    <s v="Commerciaux"/>
    <n v="0.91"/>
    <d v="2024-12-29T00:00:00"/>
    <n v="32"/>
    <s v="Non Cadre"/>
    <x v="4"/>
  </r>
  <r>
    <x v="0"/>
    <s v="IGIZ6"/>
    <s v="Delaunay"/>
    <s v="Denis"/>
    <s v="H"/>
    <s v="CDD"/>
    <s v="Commerciaux"/>
    <n v="1"/>
    <d v="2022-11-19T00:00:00"/>
    <n v="28"/>
    <s v="Non Cadre"/>
    <x v="10"/>
  </r>
  <r>
    <x v="0"/>
    <s v="B7BI1"/>
    <s v="Petitjean"/>
    <s v="Jacqueline"/>
    <s v="F"/>
    <s v="Alternant"/>
    <s v="Marketing"/>
    <n v="1"/>
    <d v="2024-11-08T00:00:00"/>
    <n v="65"/>
    <s v="Non Cadre"/>
    <x v="1"/>
  </r>
  <r>
    <x v="0"/>
    <s v="YKKN2"/>
    <s v="Grondin"/>
    <s v="Mathilde"/>
    <s v="F"/>
    <s v="Stage"/>
    <s v="Logistique"/>
    <n v="1"/>
    <d v="2023-03-13T00:00:00"/>
    <n v="44"/>
    <s v="Non Cadre"/>
    <x v="4"/>
  </r>
  <r>
    <x v="0"/>
    <s v="HZUGL"/>
    <s v="Guillou"/>
    <s v="William"/>
    <s v="H"/>
    <s v="CDI"/>
    <s v="Informatique"/>
    <n v="0.91"/>
    <d v="2024-06-12T00:00:00"/>
    <n v="28"/>
    <s v="Cadre"/>
    <x v="12"/>
  </r>
  <r>
    <x v="0"/>
    <s v="O8ZE4"/>
    <s v="Olivier"/>
    <s v="Stéphanie"/>
    <s v="F"/>
    <s v="CDI"/>
    <s v="Commerciaux"/>
    <n v="0.91"/>
    <d v="2024-06-27T00:00:00"/>
    <n v="38"/>
    <s v="Non Cadre"/>
    <x v="9"/>
  </r>
  <r>
    <x v="0"/>
    <s v="5RTGL"/>
    <s v="Joubert"/>
    <s v="Étienne"/>
    <s v="H"/>
    <s v="CDI"/>
    <s v="Achat"/>
    <n v="1"/>
    <d v="2022-11-08T00:00:00"/>
    <n v="37"/>
    <s v="Non Cadre"/>
    <x v="0"/>
  </r>
  <r>
    <x v="0"/>
    <s v="SKG2X"/>
    <s v="Lebon"/>
    <s v="David"/>
    <s v="H"/>
    <s v="Alternant"/>
    <s v="RH"/>
    <n v="0.91"/>
    <d v="2023-06-24T00:00:00"/>
    <n v="21"/>
    <s v="Non Cadre"/>
    <x v="10"/>
  </r>
  <r>
    <x v="0"/>
    <s v="RYDJX"/>
    <s v="Marie"/>
    <s v="Denis"/>
    <s v="H"/>
    <s v="Stage"/>
    <s v="Informatique"/>
    <n v="1"/>
    <d v="2024-01-01T00:00:00"/>
    <n v="27"/>
    <s v="Non Cadre"/>
    <x v="1"/>
  </r>
  <r>
    <x v="0"/>
    <s v="KJ5NJ"/>
    <s v="Mathieu"/>
    <s v="François"/>
    <s v="H"/>
    <s v="CDD"/>
    <s v="Commerciaux"/>
    <n v="1"/>
    <d v="2021-11-21T00:00:00"/>
    <n v="42"/>
    <s v="Cadre"/>
    <x v="8"/>
  </r>
  <r>
    <x v="0"/>
    <s v="J8HTM"/>
    <s v="Pires"/>
    <s v="Alphonse"/>
    <s v="H"/>
    <s v="CDI"/>
    <s v="Finance"/>
    <n v="0.91"/>
    <d v="2021-10-17T00:00:00"/>
    <n v="41"/>
    <s v="Non Cadre"/>
    <x v="1"/>
  </r>
  <r>
    <x v="0"/>
    <s v="DJA7N"/>
    <s v="Pelletier"/>
    <s v="Benjamin"/>
    <s v="H"/>
    <s v="CDD"/>
    <s v="RH"/>
    <n v="1"/>
    <d v="2023-05-22T00:00:00"/>
    <n v="36"/>
    <s v="Cadre"/>
    <x v="8"/>
  </r>
  <r>
    <x v="0"/>
    <s v="ZUFW1"/>
    <s v="De Sousa"/>
    <s v="Eugène"/>
    <s v="H"/>
    <s v="CDI"/>
    <s v="Commerciaux"/>
    <n v="1"/>
    <d v="2021-08-06T00:00:00"/>
    <n v="21"/>
    <s v="Non Cadre"/>
    <x v="9"/>
  </r>
  <r>
    <x v="0"/>
    <s v="ARBLU"/>
    <s v="Lacroix"/>
    <s v="Thibault"/>
    <s v="H"/>
    <s v="CDI"/>
    <s v="Commerciaux"/>
    <n v="1"/>
    <d v="2022-07-15T00:00:00"/>
    <n v="58"/>
    <s v="Non Cadre"/>
    <x v="10"/>
  </r>
  <r>
    <x v="0"/>
    <s v="2T2W1"/>
    <s v="Maillard"/>
    <s v="Laurent"/>
    <s v="H"/>
    <s v="CDI"/>
    <s v="Marketing"/>
    <n v="1"/>
    <d v="2020-10-11T00:00:00"/>
    <n v="37"/>
    <s v="Non Cadre"/>
    <x v="0"/>
  </r>
  <r>
    <x v="0"/>
    <s v="DOY58"/>
    <s v="Munoz"/>
    <s v="Joseph"/>
    <s v="H"/>
    <s v="Alternant"/>
    <s v="Commerciaux"/>
    <n v="1"/>
    <d v="2023-09-26T00:00:00"/>
    <n v="27"/>
    <s v="Non Cadre"/>
    <x v="9"/>
  </r>
  <r>
    <x v="0"/>
    <s v="TAAFZ"/>
    <s v="Lévêque"/>
    <s v="Victor"/>
    <s v="H"/>
    <s v="Alternant"/>
    <s v="Logistique"/>
    <n v="1"/>
    <d v="2025-08-19T00:00:00"/>
    <n v="34"/>
    <s v="Non Cadre"/>
    <x v="5"/>
  </r>
  <r>
    <x v="0"/>
    <s v="CJEWL"/>
    <s v="Grenier"/>
    <s v="Aimé"/>
    <s v="H"/>
    <s v="CDD"/>
    <s v="Commerciaux"/>
    <n v="1"/>
    <d v="2025-03-25T00:00:00"/>
    <n v="27"/>
    <s v="Non Cadre"/>
    <x v="8"/>
  </r>
  <r>
    <x v="0"/>
    <s v="GN35T"/>
    <s v="Valette"/>
    <s v="Timothée"/>
    <s v="H"/>
    <s v="CDD"/>
    <s v="Achat"/>
    <n v="1"/>
    <d v="2021-03-11T00:00:00"/>
    <n v="60"/>
    <s v="Cadre"/>
    <x v="3"/>
  </r>
  <r>
    <x v="0"/>
    <s v="8XT8G"/>
    <s v="Fontaine"/>
    <s v="Denise"/>
    <s v="F"/>
    <s v="CDI"/>
    <s v="Commerciaux"/>
    <n v="1"/>
    <d v="2023-01-18T00:00:00"/>
    <n v="37"/>
    <s v="Cadre"/>
    <x v="7"/>
  </r>
  <r>
    <x v="0"/>
    <s v="OPEPZ"/>
    <s v="Salmon"/>
    <s v="Jacques"/>
    <s v="H"/>
    <s v="CDI"/>
    <s v="RH"/>
    <n v="1"/>
    <d v="2022-09-19T00:00:00"/>
    <n v="44"/>
    <s v="Non Cadre"/>
    <x v="3"/>
  </r>
  <r>
    <x v="0"/>
    <s v="5W5SI"/>
    <s v="Olivier"/>
    <s v="Gérard"/>
    <s v="H"/>
    <s v="CDD"/>
    <s v="Finance"/>
    <n v="1"/>
    <d v="2025-06-02T00:00:00"/>
    <n v="25"/>
    <s v="Cadre"/>
    <x v="1"/>
  </r>
  <r>
    <x v="0"/>
    <s v="OOB0W"/>
    <s v="Guillot"/>
    <s v="Chantal"/>
    <s v="F"/>
    <s v="CDI"/>
    <s v="RH"/>
    <n v="1"/>
    <d v="2021-04-06T00:00:00"/>
    <n v="38"/>
    <s v="Cadre"/>
    <x v="11"/>
  </r>
  <r>
    <x v="0"/>
    <s v="2W3RH"/>
    <s v="Pichon"/>
    <s v="Bernard"/>
    <s v="H"/>
    <s v="CDI"/>
    <s v="Commerciaux"/>
    <n v="0.91"/>
    <d v="2022-10-06T00:00:00"/>
    <n v="39"/>
    <s v="Non Cadre"/>
    <x v="12"/>
  </r>
  <r>
    <x v="0"/>
    <s v="AOI98"/>
    <s v="Loiseau"/>
    <s v="Bertrand"/>
    <s v="H"/>
    <s v="Alternant"/>
    <s v="Logistique"/>
    <n v="1"/>
    <d v="2021-03-03T00:00:00"/>
    <n v="24"/>
    <s v="Non Cadre"/>
    <x v="1"/>
  </r>
  <r>
    <x v="0"/>
    <s v="G2WR6"/>
    <s v="Michel"/>
    <s v="Aurélie"/>
    <s v="F"/>
    <s v="CDI"/>
    <s v="Commerciaux"/>
    <n v="1"/>
    <d v="2023-04-26T00:00:00"/>
    <n v="38"/>
    <s v="Non Cadre"/>
    <x v="12"/>
  </r>
  <r>
    <x v="0"/>
    <s v="50506"/>
    <s v="Michel"/>
    <s v="Pauline"/>
    <s v="F"/>
    <s v="CDI"/>
    <s v="Commerciaux"/>
    <n v="1"/>
    <d v="2021-01-02T00:00:00"/>
    <n v="44"/>
    <s v="Non Cadre"/>
    <x v="1"/>
  </r>
  <r>
    <x v="0"/>
    <s v="G5QWQ"/>
    <s v="Thibault"/>
    <s v="Alfred"/>
    <s v="H"/>
    <s v="CDI"/>
    <s v="Commerciaux"/>
    <n v="1"/>
    <d v="2021-12-25T00:00:00"/>
    <n v="57"/>
    <s v="Non Cadre"/>
    <x v="8"/>
  </r>
  <r>
    <x v="0"/>
    <s v="G1Y48"/>
    <s v="Roussel"/>
    <s v="Aimé"/>
    <s v="H"/>
    <s v="CDI"/>
    <s v="RH"/>
    <n v="0.91"/>
    <d v="2022-02-24T00:00:00"/>
    <n v="45"/>
    <s v="Cadre"/>
    <x v="1"/>
  </r>
  <r>
    <x v="0"/>
    <s v="D44HR"/>
    <s v="Denis"/>
    <s v="Brigitte"/>
    <s v="F"/>
    <s v="CDI"/>
    <s v="Commerciaux"/>
    <n v="1"/>
    <d v="2022-08-03T00:00:00"/>
    <n v="41"/>
    <s v="Non Cadre"/>
    <x v="9"/>
  </r>
  <r>
    <x v="0"/>
    <s v="TM02V"/>
    <s v="Dupuis"/>
    <s v="Laetitia"/>
    <s v="F"/>
    <s v="CDI"/>
    <s v="Commerciaux"/>
    <n v="1"/>
    <d v="2022-10-15T00:00:00"/>
    <n v="33"/>
    <s v="Non Cadre"/>
    <x v="11"/>
  </r>
  <r>
    <x v="0"/>
    <s v="XTZ1R"/>
    <s v="Bernard"/>
    <s v="Christine"/>
    <s v="F"/>
    <s v="CDI"/>
    <s v="Informatique"/>
    <n v="1"/>
    <d v="2023-08-24T00:00:00"/>
    <n v="28"/>
    <s v="Cadre"/>
    <x v="8"/>
  </r>
  <r>
    <x v="0"/>
    <s v="06FWZ"/>
    <s v="Leclercq"/>
    <s v="Agnès"/>
    <s v="F"/>
    <s v="CDD"/>
    <s v="Logistique"/>
    <n v="1"/>
    <d v="2023-02-08T00:00:00"/>
    <n v="41"/>
    <s v="Non Cadre"/>
    <x v="11"/>
  </r>
  <r>
    <x v="0"/>
    <s v="UHQC8"/>
    <s v="Joubert"/>
    <s v="Gilbert"/>
    <s v="H"/>
    <s v="CDI"/>
    <s v="Commerciaux"/>
    <n v="0.91"/>
    <d v="2024-05-01T00:00:00"/>
    <n v="58"/>
    <s v="Non Cadre"/>
    <x v="3"/>
  </r>
  <r>
    <x v="0"/>
    <s v="T0RQR"/>
    <s v="Gallet"/>
    <s v="Philippine"/>
    <s v="F"/>
    <s v="CDI"/>
    <s v="Informatique"/>
    <n v="1"/>
    <d v="2021-09-08T00:00:00"/>
    <n v="44"/>
    <s v="Cadre"/>
    <x v="12"/>
  </r>
  <r>
    <x v="0"/>
    <s v="OTZ97"/>
    <s v="Costa"/>
    <s v="Manon"/>
    <s v="F"/>
    <s v="CDD"/>
    <s v="Marketing"/>
    <n v="1"/>
    <d v="2021-08-26T00:00:00"/>
    <n v="42"/>
    <s v="Non Cadre"/>
    <x v="1"/>
  </r>
  <r>
    <x v="0"/>
    <s v="57BOR"/>
    <s v="Pruvost"/>
    <s v="Margaret"/>
    <s v="F"/>
    <s v="CDI"/>
    <s v="Commerciaux"/>
    <n v="1"/>
    <d v="2022-03-10T00:00:00"/>
    <n v="21"/>
    <s v="Non Cadre"/>
    <x v="6"/>
  </r>
  <r>
    <x v="0"/>
    <s v="9MO35"/>
    <s v="Marie"/>
    <s v="Louis"/>
    <s v="H"/>
    <s v="Alternant"/>
    <s v="Informatique"/>
    <n v="1"/>
    <d v="2024-06-22T00:00:00"/>
    <n v="43"/>
    <s v="Non Cadre"/>
    <x v="10"/>
  </r>
  <r>
    <x v="0"/>
    <s v="26NYS"/>
    <s v="Noël"/>
    <s v="Sophie"/>
    <s v="F"/>
    <s v="Alternant"/>
    <s v="Marketing"/>
    <n v="1"/>
    <d v="2024-08-15T00:00:00"/>
    <n v="42"/>
    <s v="Non Cadre"/>
    <x v="11"/>
  </r>
  <r>
    <x v="0"/>
    <s v="PBG0U"/>
    <s v="Chauveau"/>
    <s v="Gérard"/>
    <s v="H"/>
    <s v="CDI"/>
    <s v="Commerciaux"/>
    <n v="1"/>
    <d v="2023-10-25T00:00:00"/>
    <n v="47"/>
    <s v="Non Cadre"/>
    <x v="8"/>
  </r>
  <r>
    <x v="0"/>
    <s v="5KKJS"/>
    <s v="Vaillant"/>
    <s v="Raymond"/>
    <s v="H"/>
    <s v="CDI"/>
    <s v="Commerciaux"/>
    <n v="0.91"/>
    <d v="2023-02-16T00:00:00"/>
    <n v="54"/>
    <s v="Non Cadre"/>
    <x v="10"/>
  </r>
  <r>
    <x v="0"/>
    <s v="V5RYW"/>
    <s v="Leconte"/>
    <s v="Suzanne"/>
    <s v="F"/>
    <s v="CDI"/>
    <s v="Informatique"/>
    <n v="1"/>
    <d v="2020-11-14T00:00:00"/>
    <n v="57"/>
    <s v="Cadre"/>
    <x v="2"/>
  </r>
  <r>
    <x v="0"/>
    <s v="2B93K"/>
    <s v="Julien"/>
    <s v="Dorothée"/>
    <s v="F"/>
    <s v="Stage"/>
    <s v="Commerciaux"/>
    <n v="0.91"/>
    <d v="2023-11-11T00:00:00"/>
    <n v="22"/>
    <s v="Non Cadre"/>
    <x v="10"/>
  </r>
  <r>
    <x v="0"/>
    <s v="TDOXF"/>
    <s v="Gosselin"/>
    <s v="Rémy"/>
    <s v="H"/>
    <s v="CDI"/>
    <s v="Commerciaux"/>
    <n v="1"/>
    <d v="2025-05-30T00:00:00"/>
    <n v="60"/>
    <s v="Cadre"/>
    <x v="5"/>
  </r>
  <r>
    <x v="0"/>
    <s v="I8XNM"/>
    <s v="Dupont"/>
    <s v="Frédéric"/>
    <s v="H"/>
    <s v="Stage"/>
    <s v="Commerciaux"/>
    <n v="1"/>
    <d v="2024-02-27T00:00:00"/>
    <n v="65"/>
    <s v="Non Cadre"/>
    <x v="10"/>
  </r>
  <r>
    <x v="0"/>
    <s v="8GBTA"/>
    <s v="Julien"/>
    <s v="Claude"/>
    <s v="F"/>
    <s v="CDI"/>
    <s v="Achat"/>
    <n v="0.91"/>
    <d v="2022-04-27T00:00:00"/>
    <n v="34"/>
    <s v="Cadre"/>
    <x v="1"/>
  </r>
  <r>
    <x v="0"/>
    <s v="P610F"/>
    <s v="Carlier"/>
    <s v="Bertrand"/>
    <s v="H"/>
    <s v="CDD"/>
    <s v="Marketing"/>
    <n v="1"/>
    <d v="2023-05-10T00:00:00"/>
    <n v="50"/>
    <s v="Cadre"/>
    <x v="8"/>
  </r>
  <r>
    <x v="0"/>
    <s v="ZCARB"/>
    <s v="Blanchard"/>
    <s v="Julien"/>
    <s v="H"/>
    <s v="CDI"/>
    <s v="Commerciaux"/>
    <n v="0.91"/>
    <d v="2020-10-07T00:00:00"/>
    <n v="47"/>
    <s v="Cadre"/>
    <x v="1"/>
  </r>
  <r>
    <x v="0"/>
    <s v="9TUUK"/>
    <s v="Paul"/>
    <s v="Nicolas"/>
    <s v="H"/>
    <s v="CDI"/>
    <s v="Marketing"/>
    <n v="1"/>
    <d v="2025-03-26T00:00:00"/>
    <n v="22"/>
    <s v="Non Cadre"/>
    <x v="6"/>
  </r>
  <r>
    <x v="0"/>
    <s v="IETO7"/>
    <s v="Chevalier"/>
    <s v="Étienne"/>
    <s v="H"/>
    <s v="CDI"/>
    <s v="Finance"/>
    <n v="1"/>
    <d v="2022-08-19T00:00:00"/>
    <n v="59"/>
    <s v="Non Cadre"/>
    <x v="0"/>
  </r>
  <r>
    <x v="0"/>
    <s v="ZRYVY"/>
    <s v="Chauvin"/>
    <s v="Adrienne"/>
    <s v="F"/>
    <s v="CDI"/>
    <s v="Commerciaux"/>
    <n v="1"/>
    <d v="2023-11-01T00:00:00"/>
    <n v="63"/>
    <s v="Non Cadre"/>
    <x v="5"/>
  </r>
  <r>
    <x v="0"/>
    <s v="6EZS4"/>
    <s v="Vasseur"/>
    <s v="Aurélie"/>
    <s v="F"/>
    <s v="CDI"/>
    <s v="Informatique"/>
    <n v="1"/>
    <d v="2021-09-24T00:00:00"/>
    <n v="62"/>
    <s v="Cadre"/>
    <x v="5"/>
  </r>
  <r>
    <x v="0"/>
    <s v="6OHRU"/>
    <s v="Valette"/>
    <s v="Victor"/>
    <s v="H"/>
    <s v="CDD"/>
    <s v="Marketing"/>
    <n v="1"/>
    <d v="2024-03-02T00:00:00"/>
    <n v="49"/>
    <s v="Cadre"/>
    <x v="2"/>
  </r>
  <r>
    <x v="0"/>
    <s v="6FW9W"/>
    <s v="Marchand"/>
    <s v="Christiane"/>
    <s v="F"/>
    <s v="CDI"/>
    <s v="RH"/>
    <n v="1"/>
    <d v="2023-10-11T00:00:00"/>
    <n v="22"/>
    <s v="Non Cadre"/>
    <x v="9"/>
  </r>
  <r>
    <x v="0"/>
    <s v="URFCR"/>
    <s v="Foucher"/>
    <s v="Aimé"/>
    <s v="H"/>
    <s v="CDD"/>
    <s v="Marketing"/>
    <n v="1"/>
    <d v="2022-01-07T00:00:00"/>
    <n v="23"/>
    <s v="Cadre"/>
    <x v="4"/>
  </r>
  <r>
    <x v="0"/>
    <s v="NI2P8"/>
    <s v="Gautier"/>
    <s v="Anaïs"/>
    <s v="F"/>
    <s v="CDD"/>
    <s v="Marketing"/>
    <n v="0.91"/>
    <d v="2025-04-08T00:00:00"/>
    <n v="42"/>
    <s v="Non Cadre"/>
    <x v="1"/>
  </r>
  <r>
    <x v="0"/>
    <s v="1HV7K"/>
    <s v="Michel"/>
    <s v="Eugène"/>
    <s v="H"/>
    <s v="CDI"/>
    <s v="Achat"/>
    <n v="0.91"/>
    <d v="2021-06-27T00:00:00"/>
    <n v="34"/>
    <s v="Non Cadre"/>
    <x v="1"/>
  </r>
  <r>
    <x v="0"/>
    <s v="B4AHL"/>
    <s v="Bourgeois"/>
    <s v="Emmanuel"/>
    <s v="H"/>
    <s v="CDI"/>
    <s v="Marketing"/>
    <n v="0.91"/>
    <d v="2024-10-14T00:00:00"/>
    <n v="25"/>
    <s v="Non Cadre"/>
    <x v="2"/>
  </r>
  <r>
    <x v="0"/>
    <s v="NILC6"/>
    <s v="Rousset"/>
    <s v="Thierry"/>
    <s v="H"/>
    <s v="CDI"/>
    <s v="Commerciaux"/>
    <n v="1"/>
    <d v="2023-11-17T00:00:00"/>
    <n v="20"/>
    <s v="Non Cadre"/>
    <x v="7"/>
  </r>
  <r>
    <x v="0"/>
    <s v="D3QV2"/>
    <s v="Torres"/>
    <s v="Marguerite"/>
    <s v="F"/>
    <s v="CDI"/>
    <s v="Commerciaux"/>
    <n v="1"/>
    <d v="2021-05-11T00:00:00"/>
    <n v="47"/>
    <s v="Cadre"/>
    <x v="4"/>
  </r>
  <r>
    <x v="0"/>
    <s v="OL6O2"/>
    <s v="Traore"/>
    <s v="Élise"/>
    <s v="F"/>
    <s v="CDD"/>
    <s v="RH"/>
    <n v="1"/>
    <d v="2021-08-18T00:00:00"/>
    <n v="20"/>
    <s v="Cadre"/>
    <x v="1"/>
  </r>
  <r>
    <x v="0"/>
    <s v="GERYB"/>
    <s v="Marie"/>
    <s v="Édouard"/>
    <s v="H"/>
    <s v="CDI"/>
    <s v="Commerciaux"/>
    <n v="1"/>
    <d v="2020-10-18T00:00:00"/>
    <n v="29"/>
    <s v="Cadre"/>
    <x v="2"/>
  </r>
  <r>
    <x v="0"/>
    <s v="PL2KE"/>
    <s v="Duval"/>
    <s v="Alain"/>
    <s v="H"/>
    <s v="CDD"/>
    <s v="RH"/>
    <n v="0.91"/>
    <d v="2021-12-02T00:00:00"/>
    <n v="22"/>
    <s v="Non Cadre"/>
    <x v="12"/>
  </r>
  <r>
    <x v="0"/>
    <s v="P6EK9"/>
    <s v="Bazin"/>
    <s v="Mathilde"/>
    <s v="F"/>
    <s v="CDD"/>
    <s v="Finance"/>
    <n v="1"/>
    <d v="2025-01-14T00:00:00"/>
    <n v="29"/>
    <s v="Cadre"/>
    <x v="3"/>
  </r>
  <r>
    <x v="0"/>
    <s v="TQ7A6"/>
    <s v="Vincent"/>
    <s v="Marcelle"/>
    <s v="F"/>
    <s v="CDI"/>
    <s v="Commerciaux"/>
    <n v="1"/>
    <d v="2024-12-30T00:00:00"/>
    <n v="63"/>
    <s v="Cadre"/>
    <x v="9"/>
  </r>
  <r>
    <x v="0"/>
    <s v="X23GT"/>
    <s v="Lacroix"/>
    <s v="Clémence"/>
    <s v="F"/>
    <s v="CDI"/>
    <s v="RH"/>
    <n v="1"/>
    <d v="2022-05-25T00:00:00"/>
    <n v="48"/>
    <s v="Cadre"/>
    <x v="9"/>
  </r>
  <r>
    <x v="0"/>
    <s v="WQ3DT"/>
    <s v="Bertrand"/>
    <s v="Océane"/>
    <s v="F"/>
    <s v="CDI"/>
    <s v="Commerciaux"/>
    <n v="1"/>
    <d v="2021-12-24T00:00:00"/>
    <n v="26"/>
    <s v="Cadre"/>
    <x v="7"/>
  </r>
  <r>
    <x v="0"/>
    <s v="1MMH5"/>
    <s v="Weber"/>
    <s v="Dominique"/>
    <s v="F"/>
    <s v="Stage"/>
    <s v="Informatique"/>
    <n v="0.91"/>
    <d v="2021-01-21T00:00:00"/>
    <n v="32"/>
    <s v="Non Cadre"/>
    <x v="2"/>
  </r>
  <r>
    <x v="0"/>
    <s v="RJR3K"/>
    <s v="Ledoux"/>
    <s v="Étienne"/>
    <s v="H"/>
    <s v="CDI"/>
    <s v="Finance"/>
    <n v="0.91"/>
    <d v="2022-02-21T00:00:00"/>
    <n v="21"/>
    <s v="Non Cadre"/>
    <x v="5"/>
  </r>
  <r>
    <x v="0"/>
    <s v="STIBE"/>
    <s v="Huet"/>
    <s v="Jacques"/>
    <s v="H"/>
    <s v="CDI"/>
    <s v="Commerciaux"/>
    <n v="1"/>
    <d v="2022-02-15T00:00:00"/>
    <n v="41"/>
    <s v="Cadre"/>
    <x v="8"/>
  </r>
  <r>
    <x v="0"/>
    <s v="711RD"/>
    <s v="Chevallier"/>
    <s v="Lucas"/>
    <s v="H"/>
    <s v="Alternant"/>
    <s v="Commerciaux"/>
    <n v="1"/>
    <d v="2025-07-27T00:00:00"/>
    <n v="30"/>
    <s v="Non Cadre"/>
    <x v="5"/>
  </r>
  <r>
    <x v="0"/>
    <s v="U29UM"/>
    <s v="Schmitt"/>
    <s v="Alix"/>
    <s v="F"/>
    <s v="CDI"/>
    <s v="Commerciaux"/>
    <n v="1"/>
    <d v="2022-11-11T00:00:00"/>
    <n v="24"/>
    <s v="Cadre"/>
    <x v="5"/>
  </r>
  <r>
    <x v="0"/>
    <s v="QL1M5"/>
    <s v="Leconte"/>
    <s v="Stéphanie"/>
    <s v="F"/>
    <s v="CDI"/>
    <s v="Commerciaux"/>
    <n v="1"/>
    <d v="2021-09-10T00:00:00"/>
    <n v="49"/>
    <s v="Cadre"/>
    <x v="9"/>
  </r>
  <r>
    <x v="0"/>
    <s v="SDNJA"/>
    <s v="Thierry"/>
    <s v="Marianne"/>
    <s v="F"/>
    <s v="CDI"/>
    <s v="Commerciaux"/>
    <n v="0.91"/>
    <d v="2022-06-12T00:00:00"/>
    <n v="60"/>
    <s v="Non Cadre"/>
    <x v="1"/>
  </r>
  <r>
    <x v="0"/>
    <s v="HJK4E"/>
    <s v="Thierry"/>
    <s v="Jean"/>
    <s v="H"/>
    <s v="CDI"/>
    <s v="Finance"/>
    <n v="1"/>
    <d v="2023-05-27T00:00:00"/>
    <n v="44"/>
    <s v="Non Cadre"/>
    <x v="1"/>
  </r>
  <r>
    <x v="0"/>
    <s v="FZTZM"/>
    <s v="Le Goff"/>
    <s v="Sébastien"/>
    <s v="H"/>
    <s v="CDD"/>
    <s v="Logistique"/>
    <n v="1"/>
    <d v="2024-03-28T00:00:00"/>
    <n v="51"/>
    <s v="Non Cadre"/>
    <x v="1"/>
  </r>
  <r>
    <x v="0"/>
    <s v="WXLIG"/>
    <s v="Pichon"/>
    <s v="Étienne"/>
    <s v="H"/>
    <s v="CDI"/>
    <s v="Achat"/>
    <n v="1"/>
    <d v="2023-01-14T00:00:00"/>
    <n v="46"/>
    <s v="Cadre"/>
    <x v="5"/>
  </r>
  <r>
    <x v="0"/>
    <s v="DQ4RC"/>
    <s v="Paris"/>
    <s v="Adrien"/>
    <s v="H"/>
    <s v="CDI"/>
    <s v="RH"/>
    <n v="1"/>
    <d v="2022-06-03T00:00:00"/>
    <n v="54"/>
    <s v="Cadre"/>
    <x v="10"/>
  </r>
  <r>
    <x v="0"/>
    <s v="1XIA0"/>
    <s v="Pons"/>
    <s v="Georges"/>
    <s v="H"/>
    <s v="CDI"/>
    <s v="Achat"/>
    <n v="1"/>
    <d v="2024-12-19T00:00:00"/>
    <n v="30"/>
    <s v="Non Cadre"/>
    <x v="3"/>
  </r>
  <r>
    <x v="0"/>
    <s v="PO5EN"/>
    <s v="Moreau"/>
    <s v="Adèle"/>
    <s v="F"/>
    <s v="Alternant"/>
    <s v="Informatique"/>
    <n v="1"/>
    <d v="2022-03-16T00:00:00"/>
    <n v="25"/>
    <s v="Non Cadre"/>
    <x v="1"/>
  </r>
  <r>
    <x v="0"/>
    <s v="Q84S6"/>
    <s v="Grenier"/>
    <s v="Frédérique"/>
    <s v="F"/>
    <s v="CDI"/>
    <s v="Commerciaux"/>
    <n v="1"/>
    <d v="2022-05-05T00:00:00"/>
    <n v="51"/>
    <s v="Non Cadre"/>
    <x v="1"/>
  </r>
  <r>
    <x v="0"/>
    <s v="1TM93"/>
    <s v="Deschamps"/>
    <s v="Marthe"/>
    <s v="F"/>
    <s v="CDI"/>
    <s v="Marketing"/>
    <n v="1"/>
    <d v="2021-02-17T00:00:00"/>
    <n v="22"/>
    <s v="Non Cadre"/>
    <x v="7"/>
  </r>
  <r>
    <x v="0"/>
    <s v="NGSRO"/>
    <s v="Vasseur"/>
    <s v="Hugues"/>
    <s v="H"/>
    <s v="CDI"/>
    <s v="Marketing"/>
    <n v="1"/>
    <d v="2021-01-14T00:00:00"/>
    <n v="62"/>
    <s v="Non Cadre"/>
    <x v="4"/>
  </r>
  <r>
    <x v="0"/>
    <s v="QO391"/>
    <s v="Dupuis"/>
    <s v="Benjamin"/>
    <s v="H"/>
    <s v="CDD"/>
    <s v="Commerciaux"/>
    <n v="1"/>
    <d v="2023-04-19T00:00:00"/>
    <n v="48"/>
    <s v="Cadre"/>
    <x v="11"/>
  </r>
  <r>
    <x v="0"/>
    <s v="IG2WC"/>
    <s v="Benoit"/>
    <s v="Benjamin"/>
    <s v="H"/>
    <s v="CDI"/>
    <s v="Commerciaux"/>
    <n v="1"/>
    <d v="2023-01-14T00:00:00"/>
    <n v="25"/>
    <s v="Cadre"/>
    <x v="8"/>
  </r>
  <r>
    <x v="0"/>
    <s v="NPS0U"/>
    <s v="Perrot"/>
    <s v="Lucy"/>
    <s v="F"/>
    <s v="CDD"/>
    <s v="Finance"/>
    <n v="1"/>
    <d v="2022-01-29T00:00:00"/>
    <n v="24"/>
    <s v="Cadre"/>
    <x v="1"/>
  </r>
  <r>
    <x v="0"/>
    <s v="2M3V3"/>
    <s v="Bonneau"/>
    <s v="Laetitia"/>
    <s v="F"/>
    <s v="Stage"/>
    <s v="Commerciaux"/>
    <n v="0.91"/>
    <d v="2025-02-07T00:00:00"/>
    <n v="45"/>
    <s v="Non Cadre"/>
    <x v="7"/>
  </r>
  <r>
    <x v="0"/>
    <s v="O47TK"/>
    <s v="Humbert"/>
    <s v="Théodore"/>
    <s v="H"/>
    <s v="CDI"/>
    <s v="Achat"/>
    <n v="1"/>
    <d v="2021-11-18T00:00:00"/>
    <n v="62"/>
    <s v="Non Cadre"/>
    <x v="9"/>
  </r>
  <r>
    <x v="0"/>
    <s v="55NEX"/>
    <s v="Lebon"/>
    <s v="Jérôme"/>
    <s v="H"/>
    <s v="Alternant"/>
    <s v="Marketing"/>
    <n v="1"/>
    <d v="2023-01-20T00:00:00"/>
    <n v="64"/>
    <s v="Non Cadre"/>
    <x v="4"/>
  </r>
  <r>
    <x v="0"/>
    <s v="4VFH6"/>
    <s v="Moreno"/>
    <s v="Thérèse"/>
    <s v="F"/>
    <s v="CDD"/>
    <s v="Logistique"/>
    <n v="1"/>
    <d v="2025-03-01T00:00:00"/>
    <n v="56"/>
    <s v="Non Cadre"/>
    <x v="1"/>
  </r>
  <r>
    <x v="0"/>
    <s v="BHHGU"/>
    <s v="Royer"/>
    <s v="Honoré"/>
    <s v="H"/>
    <s v="Alternant"/>
    <s v="Commerciaux"/>
    <n v="1"/>
    <d v="2021-02-24T00:00:00"/>
    <n v="55"/>
    <s v="Non Cadre"/>
    <x v="4"/>
  </r>
  <r>
    <x v="0"/>
    <s v="PULI0"/>
    <s v="Moulin"/>
    <s v="Lucas"/>
    <s v="H"/>
    <s v="Alternant"/>
    <s v="Marketing"/>
    <n v="1"/>
    <d v="2021-02-08T00:00:00"/>
    <n v="24"/>
    <s v="Non Cadre"/>
    <x v="2"/>
  </r>
  <r>
    <x v="0"/>
    <s v="MA154"/>
    <s v="François"/>
    <s v="Alix"/>
    <s v="F"/>
    <s v="CDI"/>
    <s v="RH"/>
    <n v="1"/>
    <d v="2025-05-11T00:00:00"/>
    <n v="41"/>
    <s v="Non Cadre"/>
    <x v="1"/>
  </r>
  <r>
    <x v="0"/>
    <s v="SWK1T"/>
    <s v="Chevallier"/>
    <s v="Jules"/>
    <s v="H"/>
    <s v="CDI"/>
    <s v="Informatique"/>
    <n v="1"/>
    <d v="2023-09-07T00:00:00"/>
    <n v="44"/>
    <s v="Cadre"/>
    <x v="10"/>
  </r>
  <r>
    <x v="0"/>
    <s v="8IYTJ"/>
    <s v="Ribeiro"/>
    <s v="Aimé"/>
    <s v="H"/>
    <s v="CDI"/>
    <s v="Commerciaux"/>
    <n v="1"/>
    <d v="2021-04-02T00:00:00"/>
    <n v="59"/>
    <s v="Non Cadre"/>
    <x v="2"/>
  </r>
  <r>
    <x v="0"/>
    <s v="UX84B"/>
    <s v="Le Gall"/>
    <s v="Monique"/>
    <s v="F"/>
    <s v="CDD"/>
    <s v="Achat"/>
    <n v="1"/>
    <d v="2022-03-03T00:00:00"/>
    <n v="63"/>
    <s v="Cadre"/>
    <x v="6"/>
  </r>
  <r>
    <x v="0"/>
    <s v="GTDH4"/>
    <s v="Marques"/>
    <s v="Camille"/>
    <s v="F"/>
    <s v="CDI"/>
    <s v="Commerciaux"/>
    <n v="1"/>
    <d v="2020-12-25T00:00:00"/>
    <n v="57"/>
    <s v="Cadre"/>
    <x v="1"/>
  </r>
  <r>
    <x v="0"/>
    <s v="T0HSF"/>
    <s v="Legendre"/>
    <s v="Laure"/>
    <s v="F"/>
    <s v="CDI"/>
    <s v="Commerciaux"/>
    <n v="0.91"/>
    <d v="2024-12-06T00:00:00"/>
    <n v="44"/>
    <s v="Cadre"/>
    <x v="4"/>
  </r>
  <r>
    <x v="0"/>
    <s v="IFJYC"/>
    <s v="Lévy"/>
    <s v="Denise"/>
    <s v="F"/>
    <s v="CDI"/>
    <s v="Commerciaux"/>
    <n v="1"/>
    <d v="2021-12-02T00:00:00"/>
    <n v="62"/>
    <s v="Cadre"/>
    <x v="1"/>
  </r>
  <r>
    <x v="0"/>
    <s v="CN75F"/>
    <s v="Camus"/>
    <s v="Emmanuel"/>
    <s v="H"/>
    <s v="CDI"/>
    <s v="Finance"/>
    <n v="0.91"/>
    <d v="2021-06-11T00:00:00"/>
    <n v="54"/>
    <s v="Cadre"/>
    <x v="6"/>
  </r>
  <r>
    <x v="0"/>
    <s v="3E96F"/>
    <s v="Becker"/>
    <s v="Michèle"/>
    <s v="F"/>
    <s v="CDI"/>
    <s v="Marketing"/>
    <n v="1"/>
    <d v="2021-08-24T00:00:00"/>
    <n v="47"/>
    <s v="Non Cadre"/>
    <x v="6"/>
  </r>
  <r>
    <x v="1"/>
    <s v="GPNP7"/>
    <s v="Perret"/>
    <s v="Agnès"/>
    <s v="F"/>
    <s v="Stage"/>
    <s v="Commerciaux"/>
    <n v="1"/>
    <d v="2025-01-10T00:00:00"/>
    <n v="32"/>
    <s v="Non Cadre"/>
    <x v="0"/>
  </r>
  <r>
    <x v="1"/>
    <s v="DKKLE"/>
    <s v="Baron"/>
    <s v="Danielle"/>
    <s v="F"/>
    <s v="Alternant"/>
    <s v="Marketing"/>
    <n v="1"/>
    <d v="2021-04-08T00:00:00"/>
    <n v="34"/>
    <s v="Non Cadre"/>
    <x v="1"/>
  </r>
  <r>
    <x v="1"/>
    <s v="X43EK"/>
    <s v="Aubry"/>
    <s v="Georges"/>
    <s v="H"/>
    <s v="CDD"/>
    <s v="Marketing"/>
    <n v="1"/>
    <d v="2025-01-15T00:00:00"/>
    <n v="28"/>
    <s v="Non Cadre"/>
    <x v="2"/>
  </r>
  <r>
    <x v="1"/>
    <s v="IDCZB"/>
    <s v="Pages"/>
    <s v="Emmanuel"/>
    <s v="H"/>
    <s v="Stage"/>
    <s v="Commerciaux"/>
    <n v="1"/>
    <d v="2020-11-29T00:00:00"/>
    <n v="42"/>
    <s v="Non Cadre"/>
    <x v="2"/>
  </r>
  <r>
    <x v="1"/>
    <s v="WVLRU"/>
    <s v="Brunet"/>
    <s v="Charles"/>
    <s v="H"/>
    <s v="CDI"/>
    <s v="Informatique"/>
    <n v="0.91"/>
    <d v="2022-07-24T00:00:00"/>
    <n v="41"/>
    <s v="Cadre"/>
    <x v="3"/>
  </r>
  <r>
    <x v="1"/>
    <s v="I3SPC"/>
    <s v="Boulanger"/>
    <s v="Martine"/>
    <s v="F"/>
    <s v="CDI"/>
    <s v="RH"/>
    <n v="0.91"/>
    <d v="2022-11-19T00:00:00"/>
    <n v="58"/>
    <s v="Cadre"/>
    <x v="1"/>
  </r>
  <r>
    <x v="1"/>
    <s v="H1WN8"/>
    <s v="Colas"/>
    <s v="Claudine"/>
    <s v="F"/>
    <s v="CDI"/>
    <s v="Logistique"/>
    <n v="0.91"/>
    <d v="2024-01-04T00:00:00"/>
    <n v="37"/>
    <s v="Non Cadre"/>
    <x v="4"/>
  </r>
  <r>
    <x v="1"/>
    <s v="61344"/>
    <s v="De Oliveira"/>
    <s v="Benoît"/>
    <s v="H"/>
    <s v="CDI"/>
    <s v="Informatique"/>
    <n v="1"/>
    <d v="2021-07-01T00:00:00"/>
    <n v="21"/>
    <s v="Non Cadre"/>
    <x v="1"/>
  </r>
  <r>
    <x v="1"/>
    <s v="7SPGI"/>
    <s v="Rossi"/>
    <s v="René"/>
    <s v="H"/>
    <s v="CDD"/>
    <s v="Informatique"/>
    <n v="1"/>
    <d v="2024-02-09T00:00:00"/>
    <n v="42"/>
    <s v="Cadre"/>
    <x v="0"/>
  </r>
  <r>
    <x v="1"/>
    <s v="E3HIK"/>
    <s v="Marin"/>
    <s v="Éric"/>
    <s v="H"/>
    <s v="CDI"/>
    <s v="RH"/>
    <n v="1"/>
    <d v="2022-03-06T00:00:00"/>
    <n v="64"/>
    <s v="Cadre"/>
    <x v="5"/>
  </r>
  <r>
    <x v="1"/>
    <s v="LPLFA"/>
    <s v="Étienne"/>
    <s v="René"/>
    <s v="H"/>
    <s v="CDI"/>
    <s v="Commerciaux"/>
    <n v="1"/>
    <d v="2024-05-26T00:00:00"/>
    <n v="44"/>
    <s v="Cadre"/>
    <x v="6"/>
  </r>
  <r>
    <x v="1"/>
    <s v="ZDPI3"/>
    <s v="Martin"/>
    <s v="Jeannine"/>
    <s v="F"/>
    <s v="Alternant"/>
    <s v="Commerciaux"/>
    <n v="1"/>
    <d v="2024-12-17T00:00:00"/>
    <n v="59"/>
    <s v="Non Cadre"/>
    <x v="7"/>
  </r>
  <r>
    <x v="1"/>
    <s v="1N0T3"/>
    <s v="Lenoir"/>
    <s v="Benjamin"/>
    <s v="H"/>
    <s v="CDI"/>
    <s v="Achat"/>
    <n v="1"/>
    <d v="2021-11-01T00:00:00"/>
    <n v="27"/>
    <s v="Cadre"/>
    <x v="8"/>
  </r>
  <r>
    <x v="1"/>
    <s v="Y1YI7"/>
    <s v="Roussel"/>
    <s v="Monique"/>
    <s v="F"/>
    <s v="CDD"/>
    <s v="Informatique"/>
    <n v="1"/>
    <d v="2021-05-28T00:00:00"/>
    <n v="35"/>
    <s v="Cadre"/>
    <x v="1"/>
  </r>
  <r>
    <x v="1"/>
    <s v="AQ2RR"/>
    <s v="Antoine"/>
    <s v="Noémi"/>
    <s v="F"/>
    <s v="CDI"/>
    <s v="Informatique"/>
    <n v="1"/>
    <d v="2024-07-09T00:00:00"/>
    <n v="59"/>
    <s v="Cadre"/>
    <x v="2"/>
  </r>
  <r>
    <x v="1"/>
    <s v="U3BKH"/>
    <s v="Chevalier"/>
    <s v="Roland"/>
    <s v="H"/>
    <s v="CDI"/>
    <s v="Commerciaux"/>
    <n v="1"/>
    <d v="2024-05-05T00:00:00"/>
    <n v="63"/>
    <s v="Cadre"/>
    <x v="3"/>
  </r>
  <r>
    <x v="1"/>
    <s v="JU3RW"/>
    <s v="Dijoux"/>
    <s v="Laurent"/>
    <s v="H"/>
    <s v="CDI"/>
    <s v="Informatique"/>
    <n v="1"/>
    <d v="2023-08-02T00:00:00"/>
    <n v="53"/>
    <s v="Cadre"/>
    <x v="7"/>
  </r>
  <r>
    <x v="1"/>
    <s v="HLXBT"/>
    <s v="Gautier"/>
    <s v="Noémi"/>
    <s v="F"/>
    <s v="CDI"/>
    <s v="Marketing"/>
    <n v="1"/>
    <d v="2020-09-27T00:00:00"/>
    <n v="29"/>
    <s v="Non Cadre"/>
    <x v="1"/>
  </r>
  <r>
    <x v="1"/>
    <s v="XLFAU"/>
    <s v="Laine"/>
    <s v="Marine"/>
    <s v="F"/>
    <s v="Alternant"/>
    <s v="Marketing"/>
    <n v="1"/>
    <d v="2025-05-31T00:00:00"/>
    <n v="37"/>
    <s v="Non Cadre"/>
    <x v="8"/>
  </r>
  <r>
    <x v="1"/>
    <s v="NAMYB"/>
    <s v="Da Costa"/>
    <s v="Maggie"/>
    <s v="F"/>
    <s v="CDI"/>
    <s v="Logistique"/>
    <n v="1"/>
    <d v="2021-04-29T00:00:00"/>
    <n v="22"/>
    <s v="Non Cadre"/>
    <x v="6"/>
  </r>
  <r>
    <x v="1"/>
    <s v="K1I44"/>
    <s v="Neveu"/>
    <s v="Geneviève"/>
    <s v="F"/>
    <s v="CDI"/>
    <s v="Finance"/>
    <n v="1"/>
    <d v="2020-10-25T00:00:00"/>
    <n v="60"/>
    <s v="Non Cadre"/>
    <x v="7"/>
  </r>
  <r>
    <x v="1"/>
    <s v="GERRB"/>
    <s v="Fontaine"/>
    <s v="Arthur"/>
    <s v="H"/>
    <s v="CDI"/>
    <s v="Commerciaux"/>
    <n v="1"/>
    <d v="2022-11-26T00:00:00"/>
    <n v="28"/>
    <s v="Non Cadre"/>
    <x v="1"/>
  </r>
  <r>
    <x v="1"/>
    <s v="6ZPJJ"/>
    <s v="Laurent"/>
    <s v="Adrienne"/>
    <s v="F"/>
    <s v="Stage"/>
    <s v="Finance"/>
    <n v="1"/>
    <d v="2023-07-30T00:00:00"/>
    <n v="31"/>
    <s v="Non Cadre"/>
    <x v="1"/>
  </r>
  <r>
    <x v="1"/>
    <s v="QXZRZ"/>
    <s v="Mallet"/>
    <s v="William"/>
    <s v="H"/>
    <s v="Stage"/>
    <s v="Commerciaux"/>
    <n v="1"/>
    <d v="2022-12-21T00:00:00"/>
    <n v="53"/>
    <s v="Non Cadre"/>
    <x v="9"/>
  </r>
  <r>
    <x v="1"/>
    <s v="1RDZB"/>
    <s v="Camus"/>
    <s v="Thierry"/>
    <s v="H"/>
    <s v="CDI"/>
    <s v="Commerciaux"/>
    <n v="1"/>
    <d v="2021-01-06T00:00:00"/>
    <n v="65"/>
    <s v="Non Cadre"/>
    <x v="2"/>
  </r>
  <r>
    <x v="1"/>
    <s v="CUQ5O"/>
    <s v="Camus"/>
    <s v="Christiane"/>
    <s v="F"/>
    <s v="CDD"/>
    <s v="Informatique"/>
    <n v="0.91"/>
    <d v="2023-03-08T00:00:00"/>
    <n v="49"/>
    <s v="Non Cadre"/>
    <x v="8"/>
  </r>
  <r>
    <x v="1"/>
    <s v="2TAA0"/>
    <s v="Turpin"/>
    <s v="Luc"/>
    <s v="H"/>
    <s v="Stage"/>
    <s v="Commerciaux"/>
    <n v="1"/>
    <d v="2022-03-19T00:00:00"/>
    <n v="33"/>
    <s v="Non Cadre"/>
    <x v="3"/>
  </r>
  <r>
    <x v="1"/>
    <s v="827HN"/>
    <s v="Gilbert"/>
    <s v="Georges"/>
    <s v="H"/>
    <s v="Stage"/>
    <s v="Finance"/>
    <n v="1"/>
    <d v="2025-01-29T00:00:00"/>
    <n v="24"/>
    <s v="Non Cadre"/>
    <x v="8"/>
  </r>
  <r>
    <x v="1"/>
    <s v="H0PF6"/>
    <s v="Allain"/>
    <s v="Émilie"/>
    <s v="F"/>
    <s v="CDI"/>
    <s v="Marketing"/>
    <n v="1"/>
    <d v="2024-10-15T00:00:00"/>
    <n v="29"/>
    <s v="Cadre"/>
    <x v="0"/>
  </r>
  <r>
    <x v="1"/>
    <s v="PRNMM"/>
    <s v="Renard"/>
    <s v="Olivier"/>
    <s v="H"/>
    <s v="CDI"/>
    <s v="Commerciaux"/>
    <n v="1"/>
    <d v="2021-07-05T00:00:00"/>
    <n v="20"/>
    <s v="Non Cadre"/>
    <x v="0"/>
  </r>
  <r>
    <x v="1"/>
    <s v="NYNY1"/>
    <s v="Alexandre"/>
    <s v="Hortense"/>
    <s v="F"/>
    <s v="CDI"/>
    <s v="Informatique"/>
    <n v="1"/>
    <d v="2024-05-24T00:00:00"/>
    <n v="27"/>
    <s v="Non Cadre"/>
    <x v="1"/>
  </r>
  <r>
    <x v="1"/>
    <s v="2UDL1"/>
    <s v="Lebreton"/>
    <s v="Zacharie"/>
    <s v="H"/>
    <s v="CDD"/>
    <s v="Commerciaux"/>
    <n v="1"/>
    <d v="2024-10-15T00:00:00"/>
    <n v="29"/>
    <s v="Cadre"/>
    <x v="2"/>
  </r>
  <r>
    <x v="1"/>
    <s v="GLXU4"/>
    <s v="Baron"/>
    <s v="Camille"/>
    <s v="F"/>
    <s v="CDI"/>
    <s v="RH"/>
    <n v="1"/>
    <d v="2021-03-24T00:00:00"/>
    <n v="61"/>
    <s v="Cadre"/>
    <x v="10"/>
  </r>
  <r>
    <x v="1"/>
    <s v="OUDA7"/>
    <s v="Lagarde"/>
    <s v="Michel"/>
    <s v="H"/>
    <s v="CDI"/>
    <s v="Marketing"/>
    <n v="1"/>
    <d v="2023-09-11T00:00:00"/>
    <n v="65"/>
    <s v="Cadre"/>
    <x v="11"/>
  </r>
  <r>
    <x v="1"/>
    <s v="ACN0J"/>
    <s v="Mathieu"/>
    <s v="Élisabeth"/>
    <s v="F"/>
    <s v="CDI"/>
    <s v="RH"/>
    <n v="0.91"/>
    <d v="2022-04-12T00:00:00"/>
    <n v="59"/>
    <s v="Cadre"/>
    <x v="1"/>
  </r>
  <r>
    <x v="1"/>
    <s v="JF4II"/>
    <s v="Normand"/>
    <s v="Éléonore"/>
    <s v="F"/>
    <s v="CDD"/>
    <s v="Informatique"/>
    <n v="1"/>
    <d v="2024-04-29T00:00:00"/>
    <n v="43"/>
    <s v="Non Cadre"/>
    <x v="12"/>
  </r>
  <r>
    <x v="1"/>
    <s v="O4PZL"/>
    <s v="Hardy"/>
    <s v="Noël"/>
    <s v="H"/>
    <s v="CDI"/>
    <s v="Logistique"/>
    <n v="1"/>
    <d v="2023-12-12T00:00:00"/>
    <n v="59"/>
    <s v="Non Cadre"/>
    <x v="3"/>
  </r>
  <r>
    <x v="1"/>
    <s v="7UCEM"/>
    <s v="Perret"/>
    <s v="Henri"/>
    <s v="H"/>
    <s v="CDI"/>
    <s v="Logistique"/>
    <n v="1"/>
    <d v="2022-10-13T00:00:00"/>
    <n v="41"/>
    <s v="Cadre"/>
    <x v="0"/>
  </r>
  <r>
    <x v="1"/>
    <s v="68AQ6"/>
    <s v="Bertrand"/>
    <s v="Charles"/>
    <s v="H"/>
    <s v="CDI"/>
    <s v="Commerciaux"/>
    <n v="1"/>
    <d v="2024-05-25T00:00:00"/>
    <n v="45"/>
    <s v="Non Cadre"/>
    <x v="11"/>
  </r>
  <r>
    <x v="1"/>
    <s v="Y670G"/>
    <s v="Fleury"/>
    <s v="Bertrand"/>
    <s v="H"/>
    <s v="CDD"/>
    <s v="Commerciaux"/>
    <n v="1"/>
    <d v="2023-04-02T00:00:00"/>
    <n v="40"/>
    <s v="Cadre"/>
    <x v="1"/>
  </r>
  <r>
    <x v="1"/>
    <s v="YKW71"/>
    <s v="David"/>
    <s v="Thierry"/>
    <s v="H"/>
    <s v="CDD"/>
    <s v="Logistique"/>
    <n v="1"/>
    <d v="2022-09-05T00:00:00"/>
    <n v="26"/>
    <s v="Cadre"/>
    <x v="4"/>
  </r>
  <r>
    <x v="1"/>
    <s v="3WW5L"/>
    <s v="Bigot"/>
    <s v="Frédérique"/>
    <s v="F"/>
    <s v="CDD"/>
    <s v="Marketing"/>
    <n v="0.91"/>
    <d v="2023-12-18T00:00:00"/>
    <n v="54"/>
    <s v="Non Cadre"/>
    <x v="7"/>
  </r>
  <r>
    <x v="1"/>
    <s v="F8G14"/>
    <s v="Descamps"/>
    <s v="Grégoire"/>
    <s v="H"/>
    <s v="CDI"/>
    <s v="Logistique"/>
    <n v="1"/>
    <d v="2025-04-28T00:00:00"/>
    <n v="59"/>
    <s v="Cadre"/>
    <x v="2"/>
  </r>
  <r>
    <x v="1"/>
    <s v="3N0N9"/>
    <s v="Masson"/>
    <s v="Gérard"/>
    <s v="H"/>
    <s v="Stage"/>
    <s v="Commerciaux"/>
    <n v="1"/>
    <d v="2023-05-17T00:00:00"/>
    <n v="44"/>
    <s v="Non Cadre"/>
    <x v="10"/>
  </r>
  <r>
    <x v="1"/>
    <s v="DH91K"/>
    <s v="Gallet"/>
    <s v="Victoire"/>
    <s v="F"/>
    <s v="CDD"/>
    <s v="Commerciaux"/>
    <n v="0.91"/>
    <d v="2024-05-20T00:00:00"/>
    <n v="60"/>
    <s v="Non Cadre"/>
    <x v="0"/>
  </r>
  <r>
    <x v="1"/>
    <s v="JH4VZ"/>
    <s v="Lemonnier"/>
    <s v="Juliette"/>
    <s v="F"/>
    <s v="CDI"/>
    <s v="Marketing"/>
    <n v="1"/>
    <d v="2022-02-02T00:00:00"/>
    <n v="39"/>
    <s v="Cadre"/>
    <x v="10"/>
  </r>
  <r>
    <x v="1"/>
    <s v="IC5XE"/>
    <s v="Germain"/>
    <s v="Margot"/>
    <s v="F"/>
    <s v="CDI"/>
    <s v="Informatique"/>
    <n v="1"/>
    <d v="2024-11-24T00:00:00"/>
    <n v="26"/>
    <s v="Non Cadre"/>
    <x v="5"/>
  </r>
  <r>
    <x v="1"/>
    <s v="QBERT"/>
    <s v="Garnier"/>
    <s v="Juliette"/>
    <s v="F"/>
    <s v="Alternant"/>
    <s v="Commerciaux"/>
    <n v="1"/>
    <d v="2023-01-30T00:00:00"/>
    <n v="49"/>
    <s v="Non Cadre"/>
    <x v="11"/>
  </r>
  <r>
    <x v="1"/>
    <s v="C5LJK"/>
    <s v="Barbe"/>
    <s v="Lucas"/>
    <s v="H"/>
    <s v="CDI"/>
    <s v="Finance"/>
    <n v="1"/>
    <d v="2020-10-15T00:00:00"/>
    <n v="47"/>
    <s v="Non Cadre"/>
    <x v="2"/>
  </r>
  <r>
    <x v="1"/>
    <s v="0ZUM1"/>
    <s v="Turpin"/>
    <s v="Adèle"/>
    <s v="F"/>
    <s v="CDI"/>
    <s v="Commerciaux"/>
    <n v="1"/>
    <d v="2024-08-05T00:00:00"/>
    <n v="22"/>
    <s v="Cadre"/>
    <x v="5"/>
  </r>
  <r>
    <x v="1"/>
    <s v="A2E1O"/>
    <s v="Pichon"/>
    <s v="Emmanuel"/>
    <s v="H"/>
    <s v="Alternant"/>
    <s v="Informatique"/>
    <n v="1"/>
    <d v="2021-05-06T00:00:00"/>
    <n v="25"/>
    <s v="Non Cadre"/>
    <x v="1"/>
  </r>
  <r>
    <x v="1"/>
    <s v="EEW7P"/>
    <s v="Gros"/>
    <s v="Suzanne"/>
    <s v="F"/>
    <s v="CDI"/>
    <s v="Marketing"/>
    <n v="1"/>
    <d v="2022-03-19T00:00:00"/>
    <n v="33"/>
    <s v="Non Cadre"/>
    <x v="1"/>
  </r>
  <r>
    <x v="1"/>
    <s v="DOGY4"/>
    <s v="Turpin"/>
    <s v="Dorothée"/>
    <s v="F"/>
    <s v="Stage"/>
    <s v="Commerciaux"/>
    <n v="1"/>
    <d v="2022-01-18T00:00:00"/>
    <n v="43"/>
    <s v="Non Cadre"/>
    <x v="1"/>
  </r>
  <r>
    <x v="1"/>
    <s v="WI12D"/>
    <s v="Peron"/>
    <s v="Robert"/>
    <s v="H"/>
    <s v="CDD"/>
    <s v="Logistique"/>
    <n v="1"/>
    <d v="2022-02-03T00:00:00"/>
    <n v="51"/>
    <s v="Non Cadre"/>
    <x v="0"/>
  </r>
  <r>
    <x v="1"/>
    <s v="HG5H8"/>
    <s v="Bègue"/>
    <s v="Étienne"/>
    <s v="H"/>
    <s v="CDD"/>
    <s v="Commerciaux"/>
    <n v="1"/>
    <d v="2024-04-05T00:00:00"/>
    <n v="62"/>
    <s v="Cadre"/>
    <x v="6"/>
  </r>
  <r>
    <x v="1"/>
    <s v="YID01"/>
    <s v="Guilbert"/>
    <s v="Élodie"/>
    <s v="F"/>
    <s v="CDD"/>
    <s v="Commerciaux"/>
    <n v="1"/>
    <d v="2023-12-07T00:00:00"/>
    <n v="27"/>
    <s v="Cadre"/>
    <x v="1"/>
  </r>
  <r>
    <x v="1"/>
    <s v="5CII0"/>
    <s v="Costa"/>
    <s v="Céline"/>
    <s v="F"/>
    <s v="CDD"/>
    <s v="Logistique"/>
    <n v="1"/>
    <d v="2022-01-08T00:00:00"/>
    <n v="40"/>
    <s v="Cadre"/>
    <x v="11"/>
  </r>
  <r>
    <x v="1"/>
    <s v="8RHOT"/>
    <s v="Lecoq"/>
    <s v="Nathalie"/>
    <s v="F"/>
    <s v="Alternant"/>
    <s v="Commerciaux"/>
    <n v="1"/>
    <d v="2022-11-11T00:00:00"/>
    <n v="45"/>
    <s v="Non Cadre"/>
    <x v="10"/>
  </r>
  <r>
    <x v="1"/>
    <s v="9RSMG"/>
    <s v="Roussel"/>
    <s v="Colette"/>
    <s v="F"/>
    <s v="CDD"/>
    <s v="Commerciaux"/>
    <n v="1"/>
    <d v="2022-11-08T00:00:00"/>
    <n v="60"/>
    <s v="Cadre"/>
    <x v="5"/>
  </r>
  <r>
    <x v="1"/>
    <s v="8HJTZ"/>
    <s v="Guilbert"/>
    <s v="Alix"/>
    <s v="F"/>
    <s v="CDI"/>
    <s v="Logistique"/>
    <n v="1"/>
    <d v="2023-09-09T00:00:00"/>
    <n v="44"/>
    <s v="Cadre"/>
    <x v="6"/>
  </r>
  <r>
    <x v="1"/>
    <s v="GEMIG"/>
    <s v="Boucher"/>
    <s v="Julie"/>
    <s v="F"/>
    <s v="CDI"/>
    <s v="Commerciaux"/>
    <n v="1"/>
    <d v="2024-12-17T00:00:00"/>
    <n v="52"/>
    <s v="Cadre"/>
    <x v="1"/>
  </r>
  <r>
    <x v="1"/>
    <s v="A2GS8"/>
    <s v="Gomes"/>
    <s v="Anastasie"/>
    <s v="F"/>
    <s v="CDI"/>
    <s v="Commerciaux"/>
    <n v="1"/>
    <d v="2021-08-26T00:00:00"/>
    <n v="58"/>
    <s v="Cadre"/>
    <x v="3"/>
  </r>
  <r>
    <x v="1"/>
    <s v="C52IR"/>
    <s v="Durand"/>
    <s v="Victor"/>
    <s v="H"/>
    <s v="CDI"/>
    <s v="Commerciaux"/>
    <n v="0.91"/>
    <d v="2022-11-23T00:00:00"/>
    <n v="45"/>
    <s v="Cadre"/>
    <x v="7"/>
  </r>
  <r>
    <x v="1"/>
    <s v="5014G"/>
    <s v="Leroy"/>
    <s v="Arnaude"/>
    <s v="F"/>
    <s v="CDI"/>
    <s v="Finance"/>
    <n v="1"/>
    <d v="2024-05-28T00:00:00"/>
    <n v="53"/>
    <s v="Cadre"/>
    <x v="9"/>
  </r>
  <r>
    <x v="1"/>
    <s v="IXQH2"/>
    <s v="Dias"/>
    <s v="Xavier"/>
    <s v="H"/>
    <s v="CDD"/>
    <s v="Informatique"/>
    <n v="0.91"/>
    <d v="2022-03-02T00:00:00"/>
    <n v="54"/>
    <s v="Non Cadre"/>
    <x v="1"/>
  </r>
  <r>
    <x v="1"/>
    <s v="4G8KE"/>
    <s v="Blot"/>
    <s v="Jeanne"/>
    <s v="F"/>
    <s v="CDI"/>
    <s v="Logistique"/>
    <n v="0.91"/>
    <d v="2023-06-10T00:00:00"/>
    <n v="24"/>
    <s v="Cadre"/>
    <x v="12"/>
  </r>
  <r>
    <x v="1"/>
    <s v="E7COG"/>
    <s v="Albert"/>
    <s v="Paul"/>
    <s v="H"/>
    <s v="CDI"/>
    <s v="RH"/>
    <n v="1"/>
    <d v="2025-08-20T00:00:00"/>
    <n v="24"/>
    <s v="Cadre"/>
    <x v="12"/>
  </r>
  <r>
    <x v="1"/>
    <s v="8MUUW"/>
    <s v="Rossi"/>
    <s v="Gilles"/>
    <s v="H"/>
    <s v="CDI"/>
    <s v="Commerciaux"/>
    <n v="1"/>
    <d v="2020-09-15T00:00:00"/>
    <n v="53"/>
    <s v="Cadre"/>
    <x v="0"/>
  </r>
  <r>
    <x v="1"/>
    <s v="E904E"/>
    <s v="Rousset"/>
    <s v="Grégoire"/>
    <s v="H"/>
    <s v="CDD"/>
    <s v="Finance"/>
    <n v="1"/>
    <d v="2025-05-17T00:00:00"/>
    <n v="28"/>
    <s v="Cadre"/>
    <x v="1"/>
  </r>
  <r>
    <x v="1"/>
    <s v="YIZT7"/>
    <s v="Humbert"/>
    <s v="Philippe"/>
    <s v="H"/>
    <s v="Alternant"/>
    <s v="Achat"/>
    <n v="1"/>
    <d v="2024-01-06T00:00:00"/>
    <n v="31"/>
    <s v="Non Cadre"/>
    <x v="9"/>
  </r>
  <r>
    <x v="1"/>
    <s v="JIFXE"/>
    <s v="Bigot"/>
    <s v="Étienne"/>
    <s v="H"/>
    <s v="CDD"/>
    <s v="Finance"/>
    <n v="1"/>
    <d v="2022-06-26T00:00:00"/>
    <n v="61"/>
    <s v="Cadre"/>
    <x v="1"/>
  </r>
  <r>
    <x v="1"/>
    <s v="6BTQU"/>
    <s v="Poulain"/>
    <s v="Jeannine"/>
    <s v="F"/>
    <s v="CDD"/>
    <s v="Commerciaux"/>
    <n v="1"/>
    <d v="2021-06-01T00:00:00"/>
    <n v="65"/>
    <s v="Cadre"/>
    <x v="10"/>
  </r>
  <r>
    <x v="1"/>
    <s v="C31YH"/>
    <s v="Bourgeois"/>
    <s v="Franck"/>
    <s v="H"/>
    <s v="CDI"/>
    <s v="Finance"/>
    <n v="1"/>
    <d v="2023-06-26T00:00:00"/>
    <n v="41"/>
    <s v="Cadre"/>
    <x v="12"/>
  </r>
  <r>
    <x v="1"/>
    <s v="JAQGO"/>
    <s v="Ferreira"/>
    <s v="Thibaut"/>
    <s v="H"/>
    <s v="CDD"/>
    <s v="Informatique"/>
    <n v="1"/>
    <d v="2021-10-29T00:00:00"/>
    <n v="52"/>
    <s v="Cadre"/>
    <x v="1"/>
  </r>
  <r>
    <x v="1"/>
    <s v="9C9K7"/>
    <s v="Besson"/>
    <s v="Rémy"/>
    <s v="H"/>
    <s v="CDI"/>
    <s v="Marketing"/>
    <n v="0.91"/>
    <d v="2021-04-25T00:00:00"/>
    <n v="63"/>
    <s v="Cadre"/>
    <x v="7"/>
  </r>
  <r>
    <x v="1"/>
    <s v="ORG55"/>
    <s v="Adam"/>
    <s v="Alfred"/>
    <s v="H"/>
    <s v="CDD"/>
    <s v="Finance"/>
    <n v="1"/>
    <d v="2021-03-23T00:00:00"/>
    <n v="46"/>
    <s v="Cadre"/>
    <x v="8"/>
  </r>
  <r>
    <x v="1"/>
    <s v="SSZD6"/>
    <s v="Goncalves"/>
    <s v="Élisabeth"/>
    <s v="F"/>
    <s v="CDI"/>
    <s v="Commerciaux"/>
    <n v="0.91"/>
    <d v="2021-02-04T00:00:00"/>
    <n v="22"/>
    <s v="Non Cadre"/>
    <x v="10"/>
  </r>
  <r>
    <x v="1"/>
    <s v="XDHGJ"/>
    <s v="Guillet"/>
    <s v="Éléonore"/>
    <s v="F"/>
    <s v="CDI"/>
    <s v="Logistique"/>
    <n v="1"/>
    <d v="2024-01-09T00:00:00"/>
    <n v="31"/>
    <s v="Non Cadre"/>
    <x v="2"/>
  </r>
  <r>
    <x v="1"/>
    <s v="SCOWD"/>
    <s v="Salmon"/>
    <s v="Patrick"/>
    <s v="H"/>
    <s v="CDI"/>
    <s v="Marketing"/>
    <n v="0.91"/>
    <d v="2024-02-26T00:00:00"/>
    <n v="43"/>
    <s v="Cadre"/>
    <x v="1"/>
  </r>
  <r>
    <x v="1"/>
    <s v="729T1"/>
    <s v="Turpin"/>
    <s v="Anastasie"/>
    <s v="F"/>
    <s v="CDI"/>
    <s v="Informatique"/>
    <n v="0.91"/>
    <d v="2025-04-07T00:00:00"/>
    <n v="50"/>
    <s v="Non Cadre"/>
    <x v="1"/>
  </r>
  <r>
    <x v="1"/>
    <s v="5YF4O"/>
    <s v="Vallée"/>
    <s v="Bertrand"/>
    <s v="H"/>
    <s v="Stage"/>
    <s v="Achat"/>
    <n v="1"/>
    <d v="2022-10-21T00:00:00"/>
    <n v="35"/>
    <s v="Non Cadre"/>
    <x v="10"/>
  </r>
  <r>
    <x v="1"/>
    <s v="CDC8P"/>
    <s v="Brunel"/>
    <s v="Valentine"/>
    <s v="F"/>
    <s v="CDI"/>
    <s v="Commerciaux"/>
    <n v="1"/>
    <d v="2025-05-03T00:00:00"/>
    <n v="47"/>
    <s v="Non Cadre"/>
    <x v="9"/>
  </r>
  <r>
    <x v="1"/>
    <s v="UY6WE"/>
    <s v="Nguyen"/>
    <s v="Margaret"/>
    <s v="F"/>
    <s v="CDI"/>
    <s v="RH"/>
    <n v="1"/>
    <d v="2020-10-06T00:00:00"/>
    <n v="30"/>
    <s v="Cadre"/>
    <x v="1"/>
  </r>
  <r>
    <x v="1"/>
    <s v="OIXJA"/>
    <s v="Pichon"/>
    <s v="Bernard"/>
    <s v="H"/>
    <s v="CDD"/>
    <s v="Commerciaux"/>
    <n v="1"/>
    <d v="2021-04-08T00:00:00"/>
    <n v="26"/>
    <s v="Non Cadre"/>
    <x v="1"/>
  </r>
  <r>
    <x v="1"/>
    <s v="4GZ42"/>
    <s v="Ledoux"/>
    <s v="Jules"/>
    <s v="H"/>
    <s v="CDI"/>
    <s v="Informatique"/>
    <n v="1"/>
    <d v="2021-12-29T00:00:00"/>
    <n v="63"/>
    <s v="Cadre"/>
    <x v="2"/>
  </r>
  <r>
    <x v="1"/>
    <s v="YYFYK"/>
    <s v="Roux"/>
    <s v="William"/>
    <s v="H"/>
    <s v="Stage"/>
    <s v="Marketing"/>
    <n v="1"/>
    <d v="2022-11-17T00:00:00"/>
    <n v="31"/>
    <s v="Non Cadre"/>
    <x v="1"/>
  </r>
  <r>
    <x v="1"/>
    <s v="PHIWH"/>
    <s v="Lemonnier"/>
    <s v="Maryse"/>
    <s v="F"/>
    <s v="CDI"/>
    <s v="Informatique"/>
    <n v="1"/>
    <d v="2021-10-28T00:00:00"/>
    <n v="42"/>
    <s v="Cadre"/>
    <x v="1"/>
  </r>
  <r>
    <x v="1"/>
    <s v="53NY9"/>
    <s v="Salmon"/>
    <s v="Guillaume"/>
    <s v="H"/>
    <s v="CDD"/>
    <s v="Commerciaux"/>
    <n v="0.91"/>
    <d v="2021-11-22T00:00:00"/>
    <n v="59"/>
    <s v="Non Cadre"/>
    <x v="11"/>
  </r>
  <r>
    <x v="1"/>
    <s v="CHYQ5"/>
    <s v="Camus"/>
    <s v="Isaac"/>
    <s v="H"/>
    <s v="CDI"/>
    <s v="Marketing"/>
    <n v="1"/>
    <d v="2024-07-18T00:00:00"/>
    <n v="62"/>
    <s v="Cadre"/>
    <x v="1"/>
  </r>
  <r>
    <x v="1"/>
    <s v="8E9LF"/>
    <s v="Baron"/>
    <s v="Marcelle"/>
    <s v="F"/>
    <s v="Stage"/>
    <s v="Finance"/>
    <n v="1"/>
    <d v="2020-12-03T00:00:00"/>
    <n v="38"/>
    <s v="Non Cadre"/>
    <x v="12"/>
  </r>
  <r>
    <x v="1"/>
    <s v="M5OQN"/>
    <s v="Courtois"/>
    <s v="Marcel"/>
    <s v="H"/>
    <s v="CDI"/>
    <s v="Commerciaux"/>
    <n v="1"/>
    <d v="2023-11-19T00:00:00"/>
    <n v="52"/>
    <s v="Cadre"/>
    <x v="6"/>
  </r>
  <r>
    <x v="1"/>
    <s v="FOPU8"/>
    <s v="Boulay"/>
    <s v="Pierre"/>
    <s v="H"/>
    <s v="CDI"/>
    <s v="Logistique"/>
    <n v="1"/>
    <d v="2023-03-02T00:00:00"/>
    <n v="57"/>
    <s v="Non Cadre"/>
    <x v="1"/>
  </r>
  <r>
    <x v="1"/>
    <s v="7JO19"/>
    <s v="Lefebvre"/>
    <s v="Richard"/>
    <s v="H"/>
    <s v="CDD"/>
    <s v="Commerciaux"/>
    <n v="1"/>
    <d v="2022-11-01T00:00:00"/>
    <n v="32"/>
    <s v="Cadre"/>
    <x v="6"/>
  </r>
  <r>
    <x v="1"/>
    <s v="NNRI4"/>
    <s v="Rousseau"/>
    <s v="Odette"/>
    <s v="F"/>
    <s v="CDI"/>
    <s v="Commerciaux"/>
    <n v="1"/>
    <d v="2021-11-11T00:00:00"/>
    <n v="46"/>
    <s v="Non Cadre"/>
    <x v="3"/>
  </r>
  <r>
    <x v="1"/>
    <s v="FAZGD"/>
    <s v="Pinto"/>
    <s v="Capucine"/>
    <s v="F"/>
    <s v="CDI"/>
    <s v="Commerciaux"/>
    <n v="1"/>
    <d v="2022-04-13T00:00:00"/>
    <n v="32"/>
    <s v="Cadre"/>
    <x v="1"/>
  </r>
  <r>
    <x v="1"/>
    <s v="K17K2"/>
    <s v="Arnaud"/>
    <s v="Capucine"/>
    <s v="F"/>
    <s v="Stage"/>
    <s v="RH"/>
    <n v="1"/>
    <d v="2025-08-24T00:00:00"/>
    <n v="45"/>
    <s v="Non Cadre"/>
    <x v="9"/>
  </r>
  <r>
    <x v="1"/>
    <s v="SV587"/>
    <s v="De Oliveira"/>
    <s v="Geneviève"/>
    <s v="F"/>
    <s v="Alternant"/>
    <s v="Commerciaux"/>
    <n v="1"/>
    <d v="2021-03-08T00:00:00"/>
    <n v="28"/>
    <s v="Non Cadre"/>
    <x v="2"/>
  </r>
  <r>
    <x v="1"/>
    <s v="KGFAN"/>
    <s v="Gilbert"/>
    <s v="William"/>
    <s v="H"/>
    <s v="CDI"/>
    <s v="Informatique"/>
    <n v="1"/>
    <d v="2023-05-04T00:00:00"/>
    <n v="33"/>
    <s v="Non Cadre"/>
    <x v="10"/>
  </r>
  <r>
    <x v="1"/>
    <s v="97B98"/>
    <s v="Lemaître"/>
    <s v="François"/>
    <s v="H"/>
    <s v="Alternant"/>
    <s v="Achat"/>
    <n v="1"/>
    <d v="2023-08-07T00:00:00"/>
    <n v="56"/>
    <s v="Non Cadre"/>
    <x v="8"/>
  </r>
  <r>
    <x v="1"/>
    <s v="879JO"/>
    <s v="Delahaye"/>
    <s v="Pierre"/>
    <s v="H"/>
    <s v="CDI"/>
    <s v="Commerciaux"/>
    <n v="1"/>
    <d v="2022-01-06T00:00:00"/>
    <n v="40"/>
    <s v="Cadre"/>
    <x v="6"/>
  </r>
  <r>
    <x v="1"/>
    <s v="GRXBX"/>
    <s v="Deschamps"/>
    <s v="Renée"/>
    <s v="F"/>
    <s v="CDI"/>
    <s v="RH"/>
    <n v="1"/>
    <d v="2024-05-02T00:00:00"/>
    <n v="57"/>
    <s v="Non Cadre"/>
    <x v="3"/>
  </r>
  <r>
    <x v="1"/>
    <s v="PDNCT"/>
    <s v="Guilbert"/>
    <s v="Marcelle"/>
    <s v="F"/>
    <s v="Alternant"/>
    <s v="Commerciaux"/>
    <n v="1"/>
    <d v="2023-08-08T00:00:00"/>
    <n v="43"/>
    <s v="Non Cadre"/>
    <x v="10"/>
  </r>
  <r>
    <x v="1"/>
    <s v="TNB06"/>
    <s v="Bègue"/>
    <s v="Alfred"/>
    <s v="H"/>
    <s v="Stage"/>
    <s v="Commerciaux"/>
    <n v="0.91"/>
    <d v="2021-06-25T00:00:00"/>
    <n v="26"/>
    <s v="Non Cadre"/>
    <x v="7"/>
  </r>
  <r>
    <x v="1"/>
    <s v="5ATC0"/>
    <s v="Marin"/>
    <s v="Lucie"/>
    <s v="F"/>
    <s v="CDI"/>
    <s v="Finance"/>
    <n v="1"/>
    <d v="2020-11-04T00:00:00"/>
    <n v="38"/>
    <s v="Non Cadre"/>
    <x v="9"/>
  </r>
  <r>
    <x v="1"/>
    <s v="4XYGG"/>
    <s v="Camus"/>
    <s v="Isaac"/>
    <s v="H"/>
    <s v="CDD"/>
    <s v="Logistique"/>
    <n v="1"/>
    <d v="2021-09-25T00:00:00"/>
    <n v="51"/>
    <s v="Non Cadre"/>
    <x v="1"/>
  </r>
  <r>
    <x v="1"/>
    <s v="399PQ"/>
    <s v="Nicolas"/>
    <s v="Alix"/>
    <s v="F"/>
    <s v="CDI"/>
    <s v="Commerciaux"/>
    <n v="1"/>
    <d v="2024-01-06T00:00:00"/>
    <n v="23"/>
    <s v="Non Cadre"/>
    <x v="7"/>
  </r>
  <r>
    <x v="1"/>
    <s v="VLI20"/>
    <s v="Denis"/>
    <s v="Laetitia"/>
    <s v="F"/>
    <s v="CDI"/>
    <s v="Informatique"/>
    <n v="1"/>
    <d v="2023-02-11T00:00:00"/>
    <n v="20"/>
    <s v="Cadre"/>
    <x v="11"/>
  </r>
  <r>
    <x v="1"/>
    <s v="GZV5S"/>
    <s v="Chevallier"/>
    <s v="Margaud"/>
    <s v="F"/>
    <s v="Stage"/>
    <s v="Commerciaux"/>
    <n v="1"/>
    <d v="2024-05-19T00:00:00"/>
    <n v="57"/>
    <s v="Non Cadre"/>
    <x v="9"/>
  </r>
  <r>
    <x v="1"/>
    <s v="D6LA5"/>
    <s v="Morin"/>
    <s v="Joséphine"/>
    <s v="F"/>
    <s v="Alternant"/>
    <s v="Finance"/>
    <n v="1"/>
    <d v="2025-01-22T00:00:00"/>
    <n v="46"/>
    <s v="Non Cadre"/>
    <x v="4"/>
  </r>
  <r>
    <x v="1"/>
    <s v="I7VPV"/>
    <s v="Bouvet"/>
    <s v="Antoine"/>
    <s v="H"/>
    <s v="CDI"/>
    <s v="Achat"/>
    <n v="1"/>
    <d v="2023-12-30T00:00:00"/>
    <n v="30"/>
    <s v="Non Cadre"/>
    <x v="1"/>
  </r>
  <r>
    <x v="1"/>
    <s v="JS9XQ"/>
    <s v="Becker"/>
    <s v="Louise"/>
    <s v="F"/>
    <s v="Stage"/>
    <s v="Commerciaux"/>
    <n v="1"/>
    <d v="2021-06-23T00:00:00"/>
    <n v="43"/>
    <s v="Non Cadre"/>
    <x v="8"/>
  </r>
  <r>
    <x v="1"/>
    <s v="6A9JO"/>
    <s v="Vasseur"/>
    <s v="Constance"/>
    <s v="F"/>
    <s v="CDD"/>
    <s v="Achat"/>
    <n v="1"/>
    <d v="2023-11-10T00:00:00"/>
    <n v="35"/>
    <s v="Cadre"/>
    <x v="8"/>
  </r>
  <r>
    <x v="1"/>
    <s v="WPH5K"/>
    <s v="Delorme"/>
    <s v="Philippe"/>
    <s v="H"/>
    <s v="CDI"/>
    <s v="Logistique"/>
    <n v="1"/>
    <d v="2022-10-21T00:00:00"/>
    <n v="61"/>
    <s v="Cadre"/>
    <x v="6"/>
  </r>
  <r>
    <x v="1"/>
    <s v="EVEHA"/>
    <s v="Texier"/>
    <s v="Monique"/>
    <s v="F"/>
    <s v="CDI"/>
    <s v="Commerciaux"/>
    <n v="0.91"/>
    <d v="2021-11-06T00:00:00"/>
    <n v="44"/>
    <s v="Non Cadre"/>
    <x v="3"/>
  </r>
  <r>
    <x v="1"/>
    <s v="GC0VK"/>
    <s v="Maillet"/>
    <s v="Lucas"/>
    <s v="H"/>
    <s v="CDD"/>
    <s v="Commerciaux"/>
    <n v="1"/>
    <d v="2021-12-17T00:00:00"/>
    <n v="53"/>
    <s v="Non Cadre"/>
    <x v="11"/>
  </r>
  <r>
    <x v="1"/>
    <s v="DHEUO"/>
    <s v="Couturier"/>
    <s v="Sébastien"/>
    <s v="H"/>
    <s v="CDD"/>
    <s v="Marketing"/>
    <n v="1"/>
    <d v="2024-08-28T00:00:00"/>
    <n v="54"/>
    <s v="Cadre"/>
    <x v="8"/>
  </r>
  <r>
    <x v="1"/>
    <s v="CD97O"/>
    <s v="Texier"/>
    <s v="Augustin"/>
    <s v="H"/>
    <s v="CDD"/>
    <s v="Commerciaux"/>
    <n v="1"/>
    <d v="2022-07-17T00:00:00"/>
    <n v="47"/>
    <s v="Cadre"/>
    <x v="11"/>
  </r>
  <r>
    <x v="1"/>
    <s v="SC7KQ"/>
    <s v="Hebert"/>
    <s v="Alice"/>
    <s v="F"/>
    <s v="CDD"/>
    <s v="Logistique"/>
    <n v="1"/>
    <d v="2021-09-05T00:00:00"/>
    <n v="54"/>
    <s v="Non Cadre"/>
    <x v="8"/>
  </r>
  <r>
    <x v="1"/>
    <s v="7XTUM"/>
    <s v="Gaillard"/>
    <s v="Gérard"/>
    <s v="H"/>
    <s v="CDD"/>
    <s v="Commerciaux"/>
    <n v="1"/>
    <d v="2025-05-08T00:00:00"/>
    <n v="20"/>
    <s v="Non Cadre"/>
    <x v="1"/>
  </r>
  <r>
    <x v="1"/>
    <s v="6IR69"/>
    <s v="Thibault"/>
    <s v="Thomas"/>
    <s v="H"/>
    <s v="CDI"/>
    <s v="Commerciaux"/>
    <n v="0.91"/>
    <d v="2020-08-30T00:00:00"/>
    <n v="46"/>
    <s v="Cadre"/>
    <x v="8"/>
  </r>
  <r>
    <x v="1"/>
    <s v="W01L7"/>
    <s v="Gautier"/>
    <s v="Louise"/>
    <s v="F"/>
    <s v="CDD"/>
    <s v="Commerciaux"/>
    <n v="0.91"/>
    <d v="2021-03-22T00:00:00"/>
    <n v="59"/>
    <s v="Cadre"/>
    <x v="2"/>
  </r>
  <r>
    <x v="1"/>
    <s v="UHGK8"/>
    <s v="Perret"/>
    <s v="Émile"/>
    <s v="H"/>
    <s v="CDI"/>
    <s v="RH"/>
    <n v="0.91"/>
    <d v="2025-07-02T00:00:00"/>
    <n v="40"/>
    <s v="Non Cadre"/>
    <x v="11"/>
  </r>
  <r>
    <x v="1"/>
    <s v="YG59M"/>
    <s v="Maréchal"/>
    <s v="Sabine"/>
    <s v="F"/>
    <s v="CDI"/>
    <s v="RH"/>
    <n v="1"/>
    <d v="2024-11-29T00:00:00"/>
    <n v="40"/>
    <s v="Cadre"/>
    <x v="2"/>
  </r>
  <r>
    <x v="1"/>
    <s v="7FZA4"/>
    <s v="Guillou"/>
    <s v="Arthur"/>
    <s v="H"/>
    <s v="CDI"/>
    <s v="Marketing"/>
    <n v="1"/>
    <d v="2024-11-02T00:00:00"/>
    <n v="59"/>
    <s v="Non Cadre"/>
    <x v="2"/>
  </r>
  <r>
    <x v="1"/>
    <s v="9PUGX"/>
    <s v="Bernard"/>
    <s v="Constance"/>
    <s v="F"/>
    <s v="CDI"/>
    <s v="Logistique"/>
    <n v="0.91"/>
    <d v="2021-09-01T00:00:00"/>
    <n v="60"/>
    <s v="Non Cadre"/>
    <x v="0"/>
  </r>
  <r>
    <x v="1"/>
    <s v="T5AAD"/>
    <s v="Pelletier"/>
    <s v="Olivier"/>
    <s v="H"/>
    <s v="CDI"/>
    <s v="Logistique"/>
    <n v="0.91"/>
    <d v="2024-07-01T00:00:00"/>
    <n v="24"/>
    <s v="Non Cadre"/>
    <x v="10"/>
  </r>
  <r>
    <x v="1"/>
    <s v="ACSVV"/>
    <s v="Legrand"/>
    <s v="Martine"/>
    <s v="F"/>
    <s v="CDD"/>
    <s v="Marketing"/>
    <n v="0.91"/>
    <d v="2023-12-23T00:00:00"/>
    <n v="59"/>
    <s v="Non Cadre"/>
    <x v="1"/>
  </r>
  <r>
    <x v="1"/>
    <s v="RC7QH"/>
    <s v="Vidal"/>
    <s v="Alphonse"/>
    <s v="H"/>
    <s v="Stage"/>
    <s v="Finance"/>
    <n v="1"/>
    <d v="2022-04-05T00:00:00"/>
    <n v="52"/>
    <s v="Non Cadre"/>
    <x v="1"/>
  </r>
  <r>
    <x v="1"/>
    <s v="5NBX1"/>
    <s v="Morel"/>
    <s v="Frédérique"/>
    <s v="F"/>
    <s v="CDI"/>
    <s v="Logistique"/>
    <n v="1"/>
    <d v="2025-03-12T00:00:00"/>
    <n v="37"/>
    <s v="Cadre"/>
    <x v="11"/>
  </r>
  <r>
    <x v="1"/>
    <s v="Y5PG6"/>
    <s v="Lombard"/>
    <s v="Aimée"/>
    <s v="F"/>
    <s v="CDI"/>
    <s v="Achat"/>
    <n v="1"/>
    <d v="2021-12-30T00:00:00"/>
    <n v="29"/>
    <s v="Non Cadre"/>
    <x v="7"/>
  </r>
  <r>
    <x v="1"/>
    <s v="4994C"/>
    <s v="Roche"/>
    <s v="Pierre"/>
    <s v="H"/>
    <s v="CDI"/>
    <s v="Marketing"/>
    <n v="0.91"/>
    <d v="2020-12-19T00:00:00"/>
    <n v="60"/>
    <s v="Cadre"/>
    <x v="12"/>
  </r>
  <r>
    <x v="1"/>
    <s v="FWAGD"/>
    <s v="Langlois"/>
    <s v="Daniel"/>
    <s v="H"/>
    <s v="CDD"/>
    <s v="Commerciaux"/>
    <n v="1"/>
    <d v="2023-11-11T00:00:00"/>
    <n v="22"/>
    <s v="Non Cadre"/>
    <x v="8"/>
  </r>
  <r>
    <x v="1"/>
    <s v="CZIFJ"/>
    <s v="Thibault"/>
    <s v="Thibault"/>
    <s v="H"/>
    <s v="CDI"/>
    <s v="Commerciaux"/>
    <n v="1"/>
    <d v="2024-02-24T00:00:00"/>
    <n v="61"/>
    <s v="Cadre"/>
    <x v="3"/>
  </r>
  <r>
    <x v="1"/>
    <s v="LP99Q"/>
    <s v="Aubert"/>
    <s v="Maggie"/>
    <s v="F"/>
    <s v="CDI"/>
    <s v="Commerciaux"/>
    <n v="1"/>
    <d v="2022-10-09T00:00:00"/>
    <n v="49"/>
    <s v="Non Cadre"/>
    <x v="7"/>
  </r>
  <r>
    <x v="1"/>
    <s v="0OW78"/>
    <s v="Lebrun"/>
    <s v="Roland"/>
    <s v="H"/>
    <s v="CDI"/>
    <s v="Marketing"/>
    <n v="0.91"/>
    <d v="2022-12-17T00:00:00"/>
    <n v="35"/>
    <s v="Non Cadre"/>
    <x v="5"/>
  </r>
  <r>
    <x v="1"/>
    <s v="C7CSB"/>
    <s v="Germain"/>
    <s v="Stéphane"/>
    <s v="H"/>
    <s v="Alternant"/>
    <s v="Marketing"/>
    <n v="1"/>
    <d v="2024-03-25T00:00:00"/>
    <n v="57"/>
    <s v="Non Cadre"/>
    <x v="6"/>
  </r>
  <r>
    <x v="1"/>
    <s v="4FZFQ"/>
    <s v="Michel"/>
    <s v="Éric"/>
    <s v="H"/>
    <s v="CDI"/>
    <s v="Commerciaux"/>
    <n v="1"/>
    <d v="2023-12-30T00:00:00"/>
    <n v="36"/>
    <s v="Cadre"/>
    <x v="4"/>
  </r>
  <r>
    <x v="1"/>
    <s v="WZOSW"/>
    <s v="Bernier"/>
    <s v="Astrid"/>
    <s v="F"/>
    <s v="Stage"/>
    <s v="Commerciaux"/>
    <n v="1"/>
    <d v="2024-09-07T00:00:00"/>
    <n v="62"/>
    <s v="Non Cadre"/>
    <x v="1"/>
  </r>
  <r>
    <x v="1"/>
    <s v="Y24HP"/>
    <s v="Lesage"/>
    <s v="Alphonse"/>
    <s v="H"/>
    <s v="CDD"/>
    <s v="Achat"/>
    <n v="1"/>
    <d v="2025-06-16T00:00:00"/>
    <n v="21"/>
    <s v="Cadre"/>
    <x v="2"/>
  </r>
  <r>
    <x v="1"/>
    <s v="9B31P"/>
    <s v="Masse"/>
    <s v="Célina"/>
    <s v="F"/>
    <s v="CDI"/>
    <s v="Commerciaux"/>
    <n v="1"/>
    <d v="2020-09-04T00:00:00"/>
    <n v="56"/>
    <s v="Non Cadre"/>
    <x v="7"/>
  </r>
  <r>
    <x v="1"/>
    <s v="PIJ3L"/>
    <s v="Hubert"/>
    <s v="Charlotte"/>
    <s v="F"/>
    <s v="CDI"/>
    <s v="Commerciaux"/>
    <n v="1"/>
    <d v="2025-02-13T00:00:00"/>
    <n v="59"/>
    <s v="Non Cadre"/>
    <x v="2"/>
  </r>
  <r>
    <x v="1"/>
    <s v="826C3"/>
    <s v="Briand"/>
    <s v="Gérard"/>
    <s v="H"/>
    <s v="CDD"/>
    <s v="Commerciaux"/>
    <n v="1"/>
    <d v="2023-11-27T00:00:00"/>
    <n v="51"/>
    <s v="Non Cadre"/>
    <x v="5"/>
  </r>
  <r>
    <x v="1"/>
    <s v="EQARW"/>
    <s v="Michel"/>
    <s v="Jules"/>
    <s v="H"/>
    <s v="CDI"/>
    <s v="Informatique"/>
    <n v="1"/>
    <d v="2021-09-22T00:00:00"/>
    <n v="25"/>
    <s v="Non Cadre"/>
    <x v="5"/>
  </r>
  <r>
    <x v="1"/>
    <s v="H4OZ9"/>
    <s v="Deschamps"/>
    <s v="Gilbert"/>
    <s v="H"/>
    <s v="CDD"/>
    <s v="Finance"/>
    <n v="1"/>
    <d v="2024-02-12T00:00:00"/>
    <n v="60"/>
    <s v="Cadre"/>
    <x v="6"/>
  </r>
  <r>
    <x v="1"/>
    <s v="GDD91"/>
    <s v="Collin"/>
    <s v="Thierry"/>
    <s v="H"/>
    <s v="CDI"/>
    <s v="Commerciaux"/>
    <n v="1"/>
    <d v="2020-09-10T00:00:00"/>
    <n v="40"/>
    <s v="Cadre"/>
    <x v="1"/>
  </r>
  <r>
    <x v="1"/>
    <s v="DJGZW"/>
    <s v="Godard"/>
    <s v="Adrien"/>
    <s v="H"/>
    <s v="CDD"/>
    <s v="Informatique"/>
    <n v="1"/>
    <d v="2022-10-27T00:00:00"/>
    <n v="57"/>
    <s v="Non Cadre"/>
    <x v="1"/>
  </r>
  <r>
    <x v="1"/>
    <s v="T4LOT"/>
    <s v="Maurice"/>
    <s v="Théodore"/>
    <s v="H"/>
    <s v="CDI"/>
    <s v="Informatique"/>
    <n v="1"/>
    <d v="2022-01-30T00:00:00"/>
    <n v="55"/>
    <s v="Non Cadre"/>
    <x v="8"/>
  </r>
  <r>
    <x v="1"/>
    <s v="5NC4K"/>
    <s v="Guillot"/>
    <s v="Christine"/>
    <s v="F"/>
    <s v="CDD"/>
    <s v="Logistique"/>
    <n v="1"/>
    <d v="2024-10-11T00:00:00"/>
    <n v="34"/>
    <s v="Cadre"/>
    <x v="5"/>
  </r>
  <r>
    <x v="1"/>
    <s v="BN77K"/>
    <s v="Berger"/>
    <s v="Alexandre"/>
    <s v="H"/>
    <s v="Alternant"/>
    <s v="Logistique"/>
    <n v="1"/>
    <d v="2020-09-06T00:00:00"/>
    <n v="48"/>
    <s v="Non Cadre"/>
    <x v="6"/>
  </r>
  <r>
    <x v="1"/>
    <s v="KZ6XU"/>
    <s v="Pinto"/>
    <s v="Alex"/>
    <s v="F"/>
    <s v="Stage"/>
    <s v="Commerciaux"/>
    <n v="1"/>
    <d v="2022-03-01T00:00:00"/>
    <n v="43"/>
    <s v="Non Cadre"/>
    <x v="4"/>
  </r>
  <r>
    <x v="1"/>
    <s v="6CRF7"/>
    <s v="Thibault"/>
    <s v="Roland"/>
    <s v="H"/>
    <s v="CDI"/>
    <s v="Marketing"/>
    <n v="1"/>
    <d v="2022-10-05T00:00:00"/>
    <n v="29"/>
    <s v="Cadre"/>
    <x v="4"/>
  </r>
  <r>
    <x v="1"/>
    <s v="NS0BV"/>
    <s v="Lemonnier"/>
    <s v="Laetitia"/>
    <s v="F"/>
    <s v="CDI"/>
    <s v="Achat"/>
    <n v="1"/>
    <d v="2021-07-02T00:00:00"/>
    <n v="20"/>
    <s v="Cadre"/>
    <x v="7"/>
  </r>
  <r>
    <x v="1"/>
    <s v="TIEOC"/>
    <s v="Bouvet"/>
    <s v="Maggie"/>
    <s v="F"/>
    <s v="Stage"/>
    <s v="Finance"/>
    <n v="1"/>
    <d v="2022-05-11T00:00:00"/>
    <n v="36"/>
    <s v="Non Cadre"/>
    <x v="5"/>
  </r>
  <r>
    <x v="1"/>
    <s v="Z9ALA"/>
    <s v="Verdier"/>
    <s v="Margaud"/>
    <s v="F"/>
    <s v="CDD"/>
    <s v="Commerciaux"/>
    <n v="0.91"/>
    <d v="2020-09-29T00:00:00"/>
    <n v="62"/>
    <s v="Non Cadre"/>
    <x v="9"/>
  </r>
  <r>
    <x v="1"/>
    <s v="VQWYB"/>
    <s v="Mercier"/>
    <s v="Noémi"/>
    <s v="F"/>
    <s v="CDI"/>
    <s v="Marketing"/>
    <n v="1"/>
    <d v="2021-10-20T00:00:00"/>
    <n v="59"/>
    <s v="Non Cadre"/>
    <x v="1"/>
  </r>
  <r>
    <x v="1"/>
    <s v="662GQ"/>
    <s v="Louis"/>
    <s v="Charles"/>
    <s v="H"/>
    <s v="CDI"/>
    <s v="Informatique"/>
    <n v="0.91"/>
    <d v="2025-06-01T00:00:00"/>
    <n v="31"/>
    <s v="Non Cadre"/>
    <x v="1"/>
  </r>
  <r>
    <x v="1"/>
    <s v="M8KX1"/>
    <s v="Bailly"/>
    <s v="Caroline"/>
    <s v="F"/>
    <s v="CDI"/>
    <s v="Commerciaux"/>
    <n v="0.91"/>
    <d v="2021-09-18T00:00:00"/>
    <n v="47"/>
    <s v="Cadre"/>
    <x v="11"/>
  </r>
  <r>
    <x v="1"/>
    <s v="CJQ0F"/>
    <s v="Joly"/>
    <s v="Brigitte"/>
    <s v="F"/>
    <s v="CDI"/>
    <s v="Finance"/>
    <n v="1"/>
    <d v="2023-06-22T00:00:00"/>
    <n v="55"/>
    <s v="Cadre"/>
    <x v="9"/>
  </r>
  <r>
    <x v="1"/>
    <s v="TL8LX"/>
    <s v="Jacques"/>
    <s v="Michel"/>
    <s v="H"/>
    <s v="Stage"/>
    <s v="Commerciaux"/>
    <n v="1"/>
    <d v="2021-09-24T00:00:00"/>
    <n v="40"/>
    <s v="Non Cadre"/>
    <x v="0"/>
  </r>
  <r>
    <x v="1"/>
    <s v="EZDDO"/>
    <s v="Breton"/>
    <s v="Suzanne"/>
    <s v="F"/>
    <s v="CDI"/>
    <s v="Commerciaux"/>
    <n v="0.91"/>
    <d v="2021-06-23T00:00:00"/>
    <n v="63"/>
    <s v="Non Cadre"/>
    <x v="6"/>
  </r>
  <r>
    <x v="1"/>
    <s v="MODSU"/>
    <s v="Vallet"/>
    <s v="François"/>
    <s v="H"/>
    <s v="CDI"/>
    <s v="Commerciaux"/>
    <n v="1"/>
    <d v="2024-04-14T00:00:00"/>
    <n v="61"/>
    <s v="Cadre"/>
    <x v="8"/>
  </r>
  <r>
    <x v="1"/>
    <s v="C6KLK"/>
    <s v="Godard"/>
    <s v="Agathe"/>
    <s v="F"/>
    <s v="CDI"/>
    <s v="RH"/>
    <n v="0.91"/>
    <d v="2020-10-24T00:00:00"/>
    <n v="48"/>
    <s v="Cadre"/>
    <x v="7"/>
  </r>
  <r>
    <x v="1"/>
    <s v="AASTU"/>
    <s v="Wagner"/>
    <s v="Gabrielle"/>
    <s v="F"/>
    <s v="CDD"/>
    <s v="RH"/>
    <n v="1"/>
    <d v="2024-11-06T00:00:00"/>
    <n v="60"/>
    <s v="Cadre"/>
    <x v="0"/>
  </r>
  <r>
    <x v="1"/>
    <s v="6RYDI"/>
    <s v="Bouchet"/>
    <s v="Hélène"/>
    <s v="F"/>
    <s v="Stage"/>
    <s v="RH"/>
    <n v="0.91"/>
    <d v="2021-09-29T00:00:00"/>
    <n v="46"/>
    <s v="Non Cadre"/>
    <x v="6"/>
  </r>
  <r>
    <x v="1"/>
    <s v="V9JRR"/>
    <s v="Godard"/>
    <s v="Alphonse"/>
    <s v="H"/>
    <s v="CDI"/>
    <s v="Commerciaux"/>
    <n v="0.91"/>
    <d v="2024-12-04T00:00:00"/>
    <n v="35"/>
    <s v="Non Cadre"/>
    <x v="1"/>
  </r>
  <r>
    <x v="1"/>
    <s v="1DR5Q"/>
    <s v="Vasseur"/>
    <s v="Matthieu"/>
    <s v="H"/>
    <s v="CDD"/>
    <s v="Informatique"/>
    <n v="0.91"/>
    <d v="2023-02-25T00:00:00"/>
    <n v="55"/>
    <s v="Non Cadre"/>
    <x v="0"/>
  </r>
  <r>
    <x v="1"/>
    <s v="53CT8"/>
    <s v="Pires"/>
    <s v="Tristan"/>
    <s v="H"/>
    <s v="CDI"/>
    <s v="Commerciaux"/>
    <n v="1"/>
    <d v="2021-11-04T00:00:00"/>
    <n v="49"/>
    <s v="Cadre"/>
    <x v="0"/>
  </r>
  <r>
    <x v="1"/>
    <s v="8FZXK"/>
    <s v="Roche"/>
    <s v="Éléonore"/>
    <s v="F"/>
    <s v="CDI"/>
    <s v="Achat"/>
    <n v="1"/>
    <d v="2022-06-15T00:00:00"/>
    <n v="37"/>
    <s v="Cadre"/>
    <x v="1"/>
  </r>
  <r>
    <x v="1"/>
    <s v="CBT1T"/>
    <s v="Hardy"/>
    <s v="Timothée"/>
    <s v="H"/>
    <s v="Stage"/>
    <s v="Commerciaux"/>
    <n v="1"/>
    <d v="2025-03-09T00:00:00"/>
    <n v="47"/>
    <s v="Non Cadre"/>
    <x v="4"/>
  </r>
  <r>
    <x v="1"/>
    <s v="K015U"/>
    <s v="Couturier"/>
    <s v="Nath"/>
    <s v="F"/>
    <s v="CDI"/>
    <s v="Marketing"/>
    <n v="1"/>
    <d v="2020-09-12T00:00:00"/>
    <n v="60"/>
    <s v="Cadre"/>
    <x v="5"/>
  </r>
  <r>
    <x v="1"/>
    <s v="R0EWQ"/>
    <s v="Leroux"/>
    <s v="Maggie"/>
    <s v="F"/>
    <s v="CDI"/>
    <s v="Commerciaux"/>
    <n v="1"/>
    <d v="2024-05-14T00:00:00"/>
    <n v="46"/>
    <s v="Non Cadre"/>
    <x v="8"/>
  </r>
  <r>
    <x v="1"/>
    <s v="EIWAR"/>
    <s v="Paul"/>
    <s v="Lucas"/>
    <s v="H"/>
    <s v="CDI"/>
    <s v="Logistique"/>
    <n v="1"/>
    <d v="2025-05-18T00:00:00"/>
    <n v="58"/>
    <s v="Cadre"/>
    <x v="12"/>
  </r>
  <r>
    <x v="1"/>
    <s v="DBD40"/>
    <s v="Maillet"/>
    <s v="Adèle"/>
    <s v="F"/>
    <s v="CDI"/>
    <s v="Informatique"/>
    <n v="1"/>
    <d v="2022-12-30T00:00:00"/>
    <n v="54"/>
    <s v="Cadre"/>
    <x v="0"/>
  </r>
  <r>
    <x v="1"/>
    <s v="0M06O"/>
    <s v="Daniel"/>
    <s v="Lorraine"/>
    <s v="F"/>
    <s v="CDI"/>
    <s v="Commerciaux"/>
    <n v="0.91"/>
    <d v="2024-12-29T00:00:00"/>
    <n v="32"/>
    <s v="Non Cadre"/>
    <x v="4"/>
  </r>
  <r>
    <x v="1"/>
    <s v="IGIZ6"/>
    <s v="Delaunay"/>
    <s v="Denis"/>
    <s v="H"/>
    <s v="CDD"/>
    <s v="Commerciaux"/>
    <n v="1"/>
    <d v="2022-11-19T00:00:00"/>
    <n v="28"/>
    <s v="Non Cadre"/>
    <x v="10"/>
  </r>
  <r>
    <x v="1"/>
    <s v="B7BI1"/>
    <s v="Petitjean"/>
    <s v="Jacqueline"/>
    <s v="F"/>
    <s v="Alternant"/>
    <s v="Marketing"/>
    <n v="1"/>
    <d v="2024-11-08T00:00:00"/>
    <n v="65"/>
    <s v="Non Cadre"/>
    <x v="1"/>
  </r>
  <r>
    <x v="1"/>
    <s v="YKKN2"/>
    <s v="Grondin"/>
    <s v="Mathilde"/>
    <s v="F"/>
    <s v="Stage"/>
    <s v="Logistique"/>
    <n v="1"/>
    <d v="2023-03-13T00:00:00"/>
    <n v="44"/>
    <s v="Non Cadre"/>
    <x v="4"/>
  </r>
  <r>
    <x v="1"/>
    <s v="HZUGL"/>
    <s v="Guillou"/>
    <s v="William"/>
    <s v="H"/>
    <s v="CDI"/>
    <s v="Informatique"/>
    <n v="0.91"/>
    <d v="2024-06-12T00:00:00"/>
    <n v="28"/>
    <s v="Cadre"/>
    <x v="12"/>
  </r>
  <r>
    <x v="1"/>
    <s v="O8ZE4"/>
    <s v="Olivier"/>
    <s v="Stéphanie"/>
    <s v="F"/>
    <s v="CDI"/>
    <s v="Commerciaux"/>
    <n v="0.91"/>
    <d v="2024-06-27T00:00:00"/>
    <n v="38"/>
    <s v="Non Cadre"/>
    <x v="9"/>
  </r>
  <r>
    <x v="1"/>
    <s v="5RTGL"/>
    <s v="Joubert"/>
    <s v="Étienne"/>
    <s v="H"/>
    <s v="CDI"/>
    <s v="Achat"/>
    <n v="1"/>
    <d v="2022-11-08T00:00:00"/>
    <n v="37"/>
    <s v="Non Cadre"/>
    <x v="0"/>
  </r>
  <r>
    <x v="1"/>
    <s v="SKG2X"/>
    <s v="Lebon"/>
    <s v="David"/>
    <s v="H"/>
    <s v="Alternant"/>
    <s v="RH"/>
    <n v="0.91"/>
    <d v="2023-06-24T00:00:00"/>
    <n v="21"/>
    <s v="Non Cadre"/>
    <x v="10"/>
  </r>
  <r>
    <x v="1"/>
    <s v="RYDJX"/>
    <s v="Marie"/>
    <s v="Denis"/>
    <s v="H"/>
    <s v="Stage"/>
    <s v="Informatique"/>
    <n v="1"/>
    <d v="2024-01-01T00:00:00"/>
    <n v="27"/>
    <s v="Non Cadre"/>
    <x v="1"/>
  </r>
  <r>
    <x v="1"/>
    <s v="KJ5NJ"/>
    <s v="Mathieu"/>
    <s v="François"/>
    <s v="H"/>
    <s v="CDD"/>
    <s v="Commerciaux"/>
    <n v="1"/>
    <d v="2021-11-21T00:00:00"/>
    <n v="42"/>
    <s v="Cadre"/>
    <x v="8"/>
  </r>
  <r>
    <x v="1"/>
    <s v="J8HTM"/>
    <s v="Pires"/>
    <s v="Alphonse"/>
    <s v="H"/>
    <s v="CDI"/>
    <s v="Finance"/>
    <n v="0.91"/>
    <d v="2021-10-17T00:00:00"/>
    <n v="41"/>
    <s v="Non Cadre"/>
    <x v="1"/>
  </r>
  <r>
    <x v="1"/>
    <s v="DJA7N"/>
    <s v="Pelletier"/>
    <s v="Benjamin"/>
    <s v="H"/>
    <s v="CDD"/>
    <s v="RH"/>
    <n v="1"/>
    <d v="2023-05-22T00:00:00"/>
    <n v="36"/>
    <s v="Cadre"/>
    <x v="8"/>
  </r>
  <r>
    <x v="1"/>
    <s v="ZUFW1"/>
    <s v="De Sousa"/>
    <s v="Eugène"/>
    <s v="H"/>
    <s v="CDI"/>
    <s v="Commerciaux"/>
    <n v="1"/>
    <d v="2021-08-06T00:00:00"/>
    <n v="21"/>
    <s v="Non Cadre"/>
    <x v="9"/>
  </r>
  <r>
    <x v="1"/>
    <s v="ARBLU"/>
    <s v="Lacroix"/>
    <s v="Thibault"/>
    <s v="H"/>
    <s v="CDI"/>
    <s v="Commerciaux"/>
    <n v="1"/>
    <d v="2022-07-15T00:00:00"/>
    <n v="58"/>
    <s v="Non Cadre"/>
    <x v="10"/>
  </r>
  <r>
    <x v="1"/>
    <s v="2T2W1"/>
    <s v="Maillard"/>
    <s v="Laurent"/>
    <s v="H"/>
    <s v="CDI"/>
    <s v="Marketing"/>
    <n v="1"/>
    <d v="2020-10-11T00:00:00"/>
    <n v="37"/>
    <s v="Non Cadre"/>
    <x v="0"/>
  </r>
  <r>
    <x v="1"/>
    <s v="DOY58"/>
    <s v="Munoz"/>
    <s v="Joseph"/>
    <s v="H"/>
    <s v="Alternant"/>
    <s v="Commerciaux"/>
    <n v="1"/>
    <d v="2023-09-26T00:00:00"/>
    <n v="27"/>
    <s v="Non Cadre"/>
    <x v="9"/>
  </r>
  <r>
    <x v="1"/>
    <s v="TAAFZ"/>
    <s v="Lévêque"/>
    <s v="Victor"/>
    <s v="H"/>
    <s v="Alternant"/>
    <s v="Logistique"/>
    <n v="1"/>
    <d v="2025-08-19T00:00:00"/>
    <n v="34"/>
    <s v="Non Cadre"/>
    <x v="5"/>
  </r>
  <r>
    <x v="1"/>
    <s v="CJEWL"/>
    <s v="Grenier"/>
    <s v="Aimé"/>
    <s v="H"/>
    <s v="CDD"/>
    <s v="Commerciaux"/>
    <n v="1"/>
    <d v="2025-03-25T00:00:00"/>
    <n v="27"/>
    <s v="Non Cadre"/>
    <x v="8"/>
  </r>
  <r>
    <x v="1"/>
    <s v="GN35T"/>
    <s v="Valette"/>
    <s v="Timothée"/>
    <s v="H"/>
    <s v="CDD"/>
    <s v="Achat"/>
    <n v="1"/>
    <d v="2021-03-11T00:00:00"/>
    <n v="60"/>
    <s v="Cadre"/>
    <x v="3"/>
  </r>
  <r>
    <x v="1"/>
    <s v="8XT8G"/>
    <s v="Fontaine"/>
    <s v="Denise"/>
    <s v="F"/>
    <s v="CDI"/>
    <s v="Commerciaux"/>
    <n v="1"/>
    <d v="2023-01-18T00:00:00"/>
    <n v="37"/>
    <s v="Cadre"/>
    <x v="7"/>
  </r>
  <r>
    <x v="1"/>
    <s v="OPEPZ"/>
    <s v="Salmon"/>
    <s v="Jacques"/>
    <s v="H"/>
    <s v="CDI"/>
    <s v="RH"/>
    <n v="1"/>
    <d v="2022-09-19T00:00:00"/>
    <n v="44"/>
    <s v="Non Cadre"/>
    <x v="3"/>
  </r>
  <r>
    <x v="1"/>
    <s v="5W5SI"/>
    <s v="Olivier"/>
    <s v="Gérard"/>
    <s v="H"/>
    <s v="CDD"/>
    <s v="Finance"/>
    <n v="1"/>
    <d v="2025-06-02T00:00:00"/>
    <n v="25"/>
    <s v="Cadre"/>
    <x v="1"/>
  </r>
  <r>
    <x v="1"/>
    <s v="OOB0W"/>
    <s v="Guillot"/>
    <s v="Chantal"/>
    <s v="F"/>
    <s v="CDI"/>
    <s v="RH"/>
    <n v="1"/>
    <d v="2021-04-06T00:00:00"/>
    <n v="38"/>
    <s v="Cadre"/>
    <x v="11"/>
  </r>
  <r>
    <x v="1"/>
    <s v="2W3RH"/>
    <s v="Pichon"/>
    <s v="Bernard"/>
    <s v="H"/>
    <s v="CDI"/>
    <s v="Commerciaux"/>
    <n v="0.91"/>
    <d v="2022-10-06T00:00:00"/>
    <n v="39"/>
    <s v="Non Cadre"/>
    <x v="12"/>
  </r>
  <r>
    <x v="1"/>
    <s v="AOI98"/>
    <s v="Loiseau"/>
    <s v="Bertrand"/>
    <s v="H"/>
    <s v="Alternant"/>
    <s v="Logistique"/>
    <n v="1"/>
    <d v="2021-03-03T00:00:00"/>
    <n v="24"/>
    <s v="Non Cadre"/>
    <x v="1"/>
  </r>
  <r>
    <x v="1"/>
    <s v="G2WR6"/>
    <s v="Michel"/>
    <s v="Aurélie"/>
    <s v="F"/>
    <s v="CDI"/>
    <s v="Commerciaux"/>
    <n v="1"/>
    <d v="2023-04-26T00:00:00"/>
    <n v="38"/>
    <s v="Non Cadre"/>
    <x v="12"/>
  </r>
  <r>
    <x v="1"/>
    <s v="50506"/>
    <s v="Michel"/>
    <s v="Pauline"/>
    <s v="F"/>
    <s v="CDI"/>
    <s v="Commerciaux"/>
    <n v="1"/>
    <d v="2021-01-02T00:00:00"/>
    <n v="44"/>
    <s v="Non Cadre"/>
    <x v="1"/>
  </r>
  <r>
    <x v="1"/>
    <s v="G5QWQ"/>
    <s v="Thibault"/>
    <s v="Alfred"/>
    <s v="H"/>
    <s v="CDI"/>
    <s v="Commerciaux"/>
    <n v="1"/>
    <d v="2021-12-25T00:00:00"/>
    <n v="57"/>
    <s v="Non Cadre"/>
    <x v="8"/>
  </r>
  <r>
    <x v="1"/>
    <s v="G1Y48"/>
    <s v="Roussel"/>
    <s v="Aimé"/>
    <s v="H"/>
    <s v="CDI"/>
    <s v="RH"/>
    <n v="0.91"/>
    <d v="2022-02-24T00:00:00"/>
    <n v="45"/>
    <s v="Cadre"/>
    <x v="1"/>
  </r>
  <r>
    <x v="1"/>
    <s v="D44HR"/>
    <s v="Denis"/>
    <s v="Brigitte"/>
    <s v="F"/>
    <s v="CDI"/>
    <s v="Commerciaux"/>
    <n v="1"/>
    <d v="2022-08-03T00:00:00"/>
    <n v="41"/>
    <s v="Non Cadre"/>
    <x v="9"/>
  </r>
  <r>
    <x v="1"/>
    <s v="TM02V"/>
    <s v="Dupuis"/>
    <s v="Laetitia"/>
    <s v="F"/>
    <s v="CDI"/>
    <s v="Commerciaux"/>
    <n v="1"/>
    <d v="2022-10-15T00:00:00"/>
    <n v="33"/>
    <s v="Non Cadre"/>
    <x v="11"/>
  </r>
  <r>
    <x v="1"/>
    <s v="XTZ1R"/>
    <s v="Bernard"/>
    <s v="Christine"/>
    <s v="F"/>
    <s v="CDI"/>
    <s v="Informatique"/>
    <n v="1"/>
    <d v="2023-08-24T00:00:00"/>
    <n v="28"/>
    <s v="Cadre"/>
    <x v="8"/>
  </r>
  <r>
    <x v="1"/>
    <s v="06FWZ"/>
    <s v="Leclercq"/>
    <s v="Agnès"/>
    <s v="F"/>
    <s v="CDD"/>
    <s v="Logistique"/>
    <n v="1"/>
    <d v="2023-02-08T00:00:00"/>
    <n v="41"/>
    <s v="Non Cadre"/>
    <x v="11"/>
  </r>
  <r>
    <x v="1"/>
    <s v="UHQC8"/>
    <s v="Joubert"/>
    <s v="Gilbert"/>
    <s v="H"/>
    <s v="CDI"/>
    <s v="Commerciaux"/>
    <n v="0.91"/>
    <d v="2024-05-01T00:00:00"/>
    <n v="58"/>
    <s v="Non Cadre"/>
    <x v="3"/>
  </r>
  <r>
    <x v="1"/>
    <s v="T0RQR"/>
    <s v="Gallet"/>
    <s v="Philippine"/>
    <s v="F"/>
    <s v="CDI"/>
    <s v="Informatique"/>
    <n v="1"/>
    <d v="2021-09-08T00:00:00"/>
    <n v="44"/>
    <s v="Cadre"/>
    <x v="12"/>
  </r>
  <r>
    <x v="1"/>
    <s v="OTZ97"/>
    <s v="Costa"/>
    <s v="Manon"/>
    <s v="F"/>
    <s v="CDD"/>
    <s v="Marketing"/>
    <n v="1"/>
    <d v="2021-08-26T00:00:00"/>
    <n v="42"/>
    <s v="Non Cadre"/>
    <x v="1"/>
  </r>
  <r>
    <x v="1"/>
    <s v="57BOR"/>
    <s v="Pruvost"/>
    <s v="Margaret"/>
    <s v="F"/>
    <s v="CDI"/>
    <s v="Commerciaux"/>
    <n v="1"/>
    <d v="2022-03-10T00:00:00"/>
    <n v="21"/>
    <s v="Non Cadre"/>
    <x v="6"/>
  </r>
  <r>
    <x v="1"/>
    <s v="9MO35"/>
    <s v="Marie"/>
    <s v="Louis"/>
    <s v="H"/>
    <s v="Alternant"/>
    <s v="Informatique"/>
    <n v="1"/>
    <d v="2024-06-22T00:00:00"/>
    <n v="43"/>
    <s v="Non Cadre"/>
    <x v="10"/>
  </r>
  <r>
    <x v="1"/>
    <s v="26NYS"/>
    <s v="Noël"/>
    <s v="Sophie"/>
    <s v="F"/>
    <s v="Alternant"/>
    <s v="Marketing"/>
    <n v="1"/>
    <d v="2024-08-15T00:00:00"/>
    <n v="42"/>
    <s v="Non Cadre"/>
    <x v="11"/>
  </r>
  <r>
    <x v="1"/>
    <s v="PBG0U"/>
    <s v="Chauveau"/>
    <s v="Gérard"/>
    <s v="H"/>
    <s v="CDI"/>
    <s v="Commerciaux"/>
    <n v="1"/>
    <d v="2023-10-25T00:00:00"/>
    <n v="47"/>
    <s v="Non Cadre"/>
    <x v="8"/>
  </r>
  <r>
    <x v="1"/>
    <s v="5KKJS"/>
    <s v="Vaillant"/>
    <s v="Raymond"/>
    <s v="H"/>
    <s v="CDI"/>
    <s v="Commerciaux"/>
    <n v="0.91"/>
    <d v="2023-02-16T00:00:00"/>
    <n v="54"/>
    <s v="Non Cadre"/>
    <x v="10"/>
  </r>
  <r>
    <x v="1"/>
    <s v="V5RYW"/>
    <s v="Leconte"/>
    <s v="Suzanne"/>
    <s v="F"/>
    <s v="CDI"/>
    <s v="Informatique"/>
    <n v="1"/>
    <d v="2020-11-14T00:00:00"/>
    <n v="57"/>
    <s v="Cadre"/>
    <x v="2"/>
  </r>
  <r>
    <x v="1"/>
    <s v="2B93K"/>
    <s v="Julien"/>
    <s v="Dorothée"/>
    <s v="F"/>
    <s v="Stage"/>
    <s v="Commerciaux"/>
    <n v="0.91"/>
    <d v="2023-11-11T00:00:00"/>
    <n v="22"/>
    <s v="Non Cadre"/>
    <x v="10"/>
  </r>
  <r>
    <x v="1"/>
    <s v="TDOXF"/>
    <s v="Gosselin"/>
    <s v="Rémy"/>
    <s v="H"/>
    <s v="CDI"/>
    <s v="Commerciaux"/>
    <n v="1"/>
    <d v="2025-05-30T00:00:00"/>
    <n v="60"/>
    <s v="Cadre"/>
    <x v="5"/>
  </r>
  <r>
    <x v="1"/>
    <s v="I8XNM"/>
    <s v="Dupont"/>
    <s v="Frédéric"/>
    <s v="H"/>
    <s v="Stage"/>
    <s v="Commerciaux"/>
    <n v="1"/>
    <d v="2024-02-27T00:00:00"/>
    <n v="65"/>
    <s v="Non Cadre"/>
    <x v="10"/>
  </r>
  <r>
    <x v="1"/>
    <s v="8GBTA"/>
    <s v="Julien"/>
    <s v="Claude"/>
    <s v="F"/>
    <s v="CDI"/>
    <s v="Achat"/>
    <n v="0.91"/>
    <d v="2022-04-27T00:00:00"/>
    <n v="34"/>
    <s v="Cadre"/>
    <x v="1"/>
  </r>
  <r>
    <x v="1"/>
    <s v="P610F"/>
    <s v="Carlier"/>
    <s v="Bertrand"/>
    <s v="H"/>
    <s v="CDD"/>
    <s v="Marketing"/>
    <n v="1"/>
    <d v="2023-05-10T00:00:00"/>
    <n v="50"/>
    <s v="Cadre"/>
    <x v="8"/>
  </r>
  <r>
    <x v="1"/>
    <s v="ZCARB"/>
    <s v="Blanchard"/>
    <s v="Julien"/>
    <s v="H"/>
    <s v="CDI"/>
    <s v="Commerciaux"/>
    <n v="0.91"/>
    <d v="2020-10-07T00:00:00"/>
    <n v="47"/>
    <s v="Cadre"/>
    <x v="1"/>
  </r>
  <r>
    <x v="1"/>
    <s v="9TUUK"/>
    <s v="Paul"/>
    <s v="Nicolas"/>
    <s v="H"/>
    <s v="CDI"/>
    <s v="Marketing"/>
    <n v="1"/>
    <d v="2025-03-26T00:00:00"/>
    <n v="22"/>
    <s v="Non Cadre"/>
    <x v="6"/>
  </r>
  <r>
    <x v="1"/>
    <s v="IETO7"/>
    <s v="Chevalier"/>
    <s v="Étienne"/>
    <s v="H"/>
    <s v="CDI"/>
    <s v="Finance"/>
    <n v="1"/>
    <d v="2022-08-19T00:00:00"/>
    <n v="59"/>
    <s v="Non Cadre"/>
    <x v="0"/>
  </r>
  <r>
    <x v="1"/>
    <s v="ZRYVY"/>
    <s v="Chauvin"/>
    <s v="Adrienne"/>
    <s v="F"/>
    <s v="CDI"/>
    <s v="Commerciaux"/>
    <n v="1"/>
    <d v="2023-11-01T00:00:00"/>
    <n v="63"/>
    <s v="Non Cadre"/>
    <x v="5"/>
  </r>
  <r>
    <x v="1"/>
    <s v="6EZS4"/>
    <s v="Vasseur"/>
    <s v="Aurélie"/>
    <s v="F"/>
    <s v="CDI"/>
    <s v="Informatique"/>
    <n v="1"/>
    <d v="2021-09-24T00:00:00"/>
    <n v="62"/>
    <s v="Cadre"/>
    <x v="5"/>
  </r>
  <r>
    <x v="1"/>
    <s v="6OHRU"/>
    <s v="Valette"/>
    <s v="Victor"/>
    <s v="H"/>
    <s v="CDD"/>
    <s v="Marketing"/>
    <n v="1"/>
    <d v="2024-03-02T00:00:00"/>
    <n v="49"/>
    <s v="Cadre"/>
    <x v="2"/>
  </r>
  <r>
    <x v="1"/>
    <s v="6FW9W"/>
    <s v="Marchand"/>
    <s v="Christiane"/>
    <s v="F"/>
    <s v="CDI"/>
    <s v="RH"/>
    <n v="1"/>
    <d v="2023-10-11T00:00:00"/>
    <n v="22"/>
    <s v="Non Cadre"/>
    <x v="9"/>
  </r>
  <r>
    <x v="1"/>
    <s v="URFCR"/>
    <s v="Foucher"/>
    <s v="Aimé"/>
    <s v="H"/>
    <s v="CDD"/>
    <s v="Marketing"/>
    <n v="1"/>
    <d v="2022-01-07T00:00:00"/>
    <n v="23"/>
    <s v="Cadre"/>
    <x v="4"/>
  </r>
  <r>
    <x v="1"/>
    <s v="NI2P8"/>
    <s v="Gautier"/>
    <s v="Anaïs"/>
    <s v="F"/>
    <s v="CDD"/>
    <s v="Marketing"/>
    <n v="0.91"/>
    <d v="2025-04-08T00:00:00"/>
    <n v="42"/>
    <s v="Non Cadre"/>
    <x v="1"/>
  </r>
  <r>
    <x v="1"/>
    <s v="1HV7K"/>
    <s v="Michel"/>
    <s v="Eugène"/>
    <s v="H"/>
    <s v="CDI"/>
    <s v="Achat"/>
    <n v="0.91"/>
    <d v="2021-06-27T00:00:00"/>
    <n v="34"/>
    <s v="Non Cadre"/>
    <x v="1"/>
  </r>
  <r>
    <x v="1"/>
    <s v="B4AHL"/>
    <s v="Bourgeois"/>
    <s v="Emmanuel"/>
    <s v="H"/>
    <s v="CDI"/>
    <s v="Marketing"/>
    <n v="0.91"/>
    <d v="2024-10-14T00:00:00"/>
    <n v="25"/>
    <s v="Non Cadre"/>
    <x v="2"/>
  </r>
  <r>
    <x v="1"/>
    <s v="NILC6"/>
    <s v="Rousset"/>
    <s v="Thierry"/>
    <s v="H"/>
    <s v="CDI"/>
    <s v="Commerciaux"/>
    <n v="1"/>
    <d v="2023-11-17T00:00:00"/>
    <n v="20"/>
    <s v="Non Cadre"/>
    <x v="7"/>
  </r>
  <r>
    <x v="1"/>
    <s v="D3QV2"/>
    <s v="Torres"/>
    <s v="Marguerite"/>
    <s v="F"/>
    <s v="CDI"/>
    <s v="Commerciaux"/>
    <n v="1"/>
    <d v="2021-05-11T00:00:00"/>
    <n v="47"/>
    <s v="Cadre"/>
    <x v="4"/>
  </r>
  <r>
    <x v="1"/>
    <s v="OL6O2"/>
    <s v="Traore"/>
    <s v="Élise"/>
    <s v="F"/>
    <s v="CDD"/>
    <s v="RH"/>
    <n v="1"/>
    <d v="2021-08-18T00:00:00"/>
    <n v="20"/>
    <s v="Cadre"/>
    <x v="1"/>
  </r>
  <r>
    <x v="1"/>
    <s v="GERYB"/>
    <s v="Marie"/>
    <s v="Édouard"/>
    <s v="H"/>
    <s v="CDI"/>
    <s v="Commerciaux"/>
    <n v="1"/>
    <d v="2020-10-18T00:00:00"/>
    <n v="29"/>
    <s v="Cadre"/>
    <x v="2"/>
  </r>
  <r>
    <x v="1"/>
    <s v="PL2KE"/>
    <s v="Duval"/>
    <s v="Alain"/>
    <s v="H"/>
    <s v="CDD"/>
    <s v="RH"/>
    <n v="0.91"/>
    <d v="2021-12-02T00:00:00"/>
    <n v="22"/>
    <s v="Non Cadre"/>
    <x v="12"/>
  </r>
  <r>
    <x v="1"/>
    <s v="P6EK9"/>
    <s v="Bazin"/>
    <s v="Mathilde"/>
    <s v="F"/>
    <s v="CDD"/>
    <s v="Finance"/>
    <n v="1"/>
    <d v="2025-01-14T00:00:00"/>
    <n v="29"/>
    <s v="Cadre"/>
    <x v="3"/>
  </r>
  <r>
    <x v="1"/>
    <s v="TQ7A6"/>
    <s v="Vincent"/>
    <s v="Marcelle"/>
    <s v="F"/>
    <s v="CDI"/>
    <s v="Commerciaux"/>
    <n v="1"/>
    <d v="2024-12-30T00:00:00"/>
    <n v="63"/>
    <s v="Cadre"/>
    <x v="9"/>
  </r>
  <r>
    <x v="1"/>
    <s v="X23GT"/>
    <s v="Lacroix"/>
    <s v="Clémence"/>
    <s v="F"/>
    <s v="CDI"/>
    <s v="RH"/>
    <n v="1"/>
    <d v="2022-05-25T00:00:00"/>
    <n v="48"/>
    <s v="Cadre"/>
    <x v="9"/>
  </r>
  <r>
    <x v="1"/>
    <s v="WQ3DT"/>
    <s v="Bertrand"/>
    <s v="Océane"/>
    <s v="F"/>
    <s v="CDI"/>
    <s v="Commerciaux"/>
    <n v="1"/>
    <d v="2021-12-24T00:00:00"/>
    <n v="26"/>
    <s v="Cadre"/>
    <x v="7"/>
  </r>
  <r>
    <x v="1"/>
    <s v="1MMH5"/>
    <s v="Weber"/>
    <s v="Dominique"/>
    <s v="F"/>
    <s v="Stage"/>
    <s v="Informatique"/>
    <n v="0.91"/>
    <d v="2021-01-21T00:00:00"/>
    <n v="32"/>
    <s v="Non Cadre"/>
    <x v="2"/>
  </r>
  <r>
    <x v="1"/>
    <s v="RJR3K"/>
    <s v="Ledoux"/>
    <s v="Étienne"/>
    <s v="H"/>
    <s v="CDI"/>
    <s v="Finance"/>
    <n v="0.91"/>
    <d v="2022-02-21T00:00:00"/>
    <n v="21"/>
    <s v="Non Cadre"/>
    <x v="5"/>
  </r>
  <r>
    <x v="1"/>
    <s v="STIBE"/>
    <s v="Huet"/>
    <s v="Jacques"/>
    <s v="H"/>
    <s v="CDI"/>
    <s v="Commerciaux"/>
    <n v="1"/>
    <d v="2022-02-15T00:00:00"/>
    <n v="41"/>
    <s v="Cadre"/>
    <x v="8"/>
  </r>
  <r>
    <x v="1"/>
    <s v="711RD"/>
    <s v="Chevallier"/>
    <s v="Lucas"/>
    <s v="H"/>
    <s v="Alternant"/>
    <s v="Commerciaux"/>
    <n v="1"/>
    <d v="2025-07-27T00:00:00"/>
    <n v="30"/>
    <s v="Non Cadre"/>
    <x v="5"/>
  </r>
  <r>
    <x v="1"/>
    <s v="U29UM"/>
    <s v="Schmitt"/>
    <s v="Alix"/>
    <s v="F"/>
    <s v="CDI"/>
    <s v="Commerciaux"/>
    <n v="1"/>
    <d v="2022-11-11T00:00:00"/>
    <n v="24"/>
    <s v="Cadre"/>
    <x v="5"/>
  </r>
  <r>
    <x v="1"/>
    <s v="QL1M5"/>
    <s v="Leconte"/>
    <s v="Stéphanie"/>
    <s v="F"/>
    <s v="CDI"/>
    <s v="Commerciaux"/>
    <n v="1"/>
    <d v="2021-09-10T00:00:00"/>
    <n v="49"/>
    <s v="Cadre"/>
    <x v="9"/>
  </r>
  <r>
    <x v="1"/>
    <s v="SDNJA"/>
    <s v="Thierry"/>
    <s v="Marianne"/>
    <s v="F"/>
    <s v="CDI"/>
    <s v="Commerciaux"/>
    <n v="0.91"/>
    <d v="2022-06-12T00:00:00"/>
    <n v="60"/>
    <s v="Non Cadre"/>
    <x v="1"/>
  </r>
  <r>
    <x v="1"/>
    <s v="HJK4E"/>
    <s v="Thierry"/>
    <s v="Jean"/>
    <s v="H"/>
    <s v="CDI"/>
    <s v="Finance"/>
    <n v="1"/>
    <d v="2023-05-27T00:00:00"/>
    <n v="44"/>
    <s v="Non Cadre"/>
    <x v="1"/>
  </r>
  <r>
    <x v="1"/>
    <s v="FZTZM"/>
    <s v="Le Goff"/>
    <s v="Sébastien"/>
    <s v="H"/>
    <s v="CDD"/>
    <s v="Logistique"/>
    <n v="1"/>
    <d v="2024-03-28T00:00:00"/>
    <n v="51"/>
    <s v="Non Cadre"/>
    <x v="1"/>
  </r>
  <r>
    <x v="1"/>
    <s v="WXLIG"/>
    <s v="Pichon"/>
    <s v="Étienne"/>
    <s v="H"/>
    <s v="CDI"/>
    <s v="Achat"/>
    <n v="1"/>
    <d v="2023-01-14T00:00:00"/>
    <n v="46"/>
    <s v="Cadre"/>
    <x v="5"/>
  </r>
  <r>
    <x v="1"/>
    <s v="DQ4RC"/>
    <s v="Paris"/>
    <s v="Adrien"/>
    <s v="H"/>
    <s v="CDI"/>
    <s v="RH"/>
    <n v="1"/>
    <d v="2022-06-03T00:00:00"/>
    <n v="54"/>
    <s v="Cadre"/>
    <x v="10"/>
  </r>
  <r>
    <x v="1"/>
    <s v="1XIA0"/>
    <s v="Pons"/>
    <s v="Georges"/>
    <s v="H"/>
    <s v="CDI"/>
    <s v="Achat"/>
    <n v="1"/>
    <d v="2024-12-19T00:00:00"/>
    <n v="30"/>
    <s v="Non Cadre"/>
    <x v="3"/>
  </r>
  <r>
    <x v="1"/>
    <s v="PO5EN"/>
    <s v="Moreau"/>
    <s v="Adèle"/>
    <s v="F"/>
    <s v="Alternant"/>
    <s v="Informatique"/>
    <n v="1"/>
    <d v="2022-03-16T00:00:00"/>
    <n v="25"/>
    <s v="Non Cadre"/>
    <x v="1"/>
  </r>
  <r>
    <x v="1"/>
    <s v="Q84S6"/>
    <s v="Grenier"/>
    <s v="Frédérique"/>
    <s v="F"/>
    <s v="CDI"/>
    <s v="Commerciaux"/>
    <n v="1"/>
    <d v="2022-05-05T00:00:00"/>
    <n v="51"/>
    <s v="Non Cadre"/>
    <x v="1"/>
  </r>
  <r>
    <x v="1"/>
    <s v="1TM93"/>
    <s v="Deschamps"/>
    <s v="Marthe"/>
    <s v="F"/>
    <s v="CDI"/>
    <s v="Marketing"/>
    <n v="1"/>
    <d v="2021-02-17T00:00:00"/>
    <n v="22"/>
    <s v="Non Cadre"/>
    <x v="7"/>
  </r>
  <r>
    <x v="1"/>
    <s v="NGSRO"/>
    <s v="Vasseur"/>
    <s v="Hugues"/>
    <s v="H"/>
    <s v="CDI"/>
    <s v="Marketing"/>
    <n v="1"/>
    <d v="2021-01-14T00:00:00"/>
    <n v="62"/>
    <s v="Non Cadre"/>
    <x v="4"/>
  </r>
  <r>
    <x v="1"/>
    <s v="QO391"/>
    <s v="Dupuis"/>
    <s v="Benjamin"/>
    <s v="H"/>
    <s v="CDD"/>
    <s v="Commerciaux"/>
    <n v="1"/>
    <d v="2023-04-19T00:00:00"/>
    <n v="48"/>
    <s v="Cadre"/>
    <x v="11"/>
  </r>
  <r>
    <x v="1"/>
    <s v="IG2WC"/>
    <s v="Benoit"/>
    <s v="Benjamin"/>
    <s v="H"/>
    <s v="CDI"/>
    <s v="Commerciaux"/>
    <n v="1"/>
    <d v="2023-01-14T00:00:00"/>
    <n v="25"/>
    <s v="Cadre"/>
    <x v="8"/>
  </r>
  <r>
    <x v="1"/>
    <s v="NPS0U"/>
    <s v="Perrot"/>
    <s v="Lucy"/>
    <s v="F"/>
    <s v="CDD"/>
    <s v="Finance"/>
    <n v="1"/>
    <d v="2022-01-29T00:00:00"/>
    <n v="24"/>
    <s v="Cadre"/>
    <x v="1"/>
  </r>
  <r>
    <x v="1"/>
    <s v="2M3V3"/>
    <s v="Bonneau"/>
    <s v="Laetitia"/>
    <s v="F"/>
    <s v="Stage"/>
    <s v="Commerciaux"/>
    <n v="0.91"/>
    <d v="2025-02-07T00:00:00"/>
    <n v="45"/>
    <s v="Non Cadre"/>
    <x v="7"/>
  </r>
  <r>
    <x v="1"/>
    <s v="O47TK"/>
    <s v="Humbert"/>
    <s v="Théodore"/>
    <s v="H"/>
    <s v="CDI"/>
    <s v="Achat"/>
    <n v="1"/>
    <d v="2021-11-18T00:00:00"/>
    <n v="62"/>
    <s v="Non Cadre"/>
    <x v="9"/>
  </r>
  <r>
    <x v="1"/>
    <s v="55NEX"/>
    <s v="Lebon"/>
    <s v="Jérôme"/>
    <s v="H"/>
    <s v="Alternant"/>
    <s v="Marketing"/>
    <n v="1"/>
    <d v="2023-01-20T00:00:00"/>
    <n v="64"/>
    <s v="Non Cadre"/>
    <x v="4"/>
  </r>
  <r>
    <x v="1"/>
    <s v="4VFH6"/>
    <s v="Moreno"/>
    <s v="Thérèse"/>
    <s v="F"/>
    <s v="CDD"/>
    <s v="Logistique"/>
    <n v="1"/>
    <d v="2025-03-01T00:00:00"/>
    <n v="56"/>
    <s v="Non Cadre"/>
    <x v="1"/>
  </r>
  <r>
    <x v="1"/>
    <s v="BHHGU"/>
    <s v="Royer"/>
    <s v="Honoré"/>
    <s v="H"/>
    <s v="Alternant"/>
    <s v="Commerciaux"/>
    <n v="1"/>
    <d v="2021-02-24T00:00:00"/>
    <n v="55"/>
    <s v="Non Cadre"/>
    <x v="4"/>
  </r>
  <r>
    <x v="1"/>
    <s v="PULI0"/>
    <s v="Moulin"/>
    <s v="Lucas"/>
    <s v="H"/>
    <s v="Alternant"/>
    <s v="Marketing"/>
    <n v="1"/>
    <d v="2021-02-08T00:00:00"/>
    <n v="24"/>
    <s v="Non Cadre"/>
    <x v="2"/>
  </r>
  <r>
    <x v="1"/>
    <s v="MA154"/>
    <s v="François"/>
    <s v="Alix"/>
    <s v="F"/>
    <s v="CDI"/>
    <s v="RH"/>
    <n v="1"/>
    <d v="2025-05-11T00:00:00"/>
    <n v="41"/>
    <s v="Non Cadre"/>
    <x v="1"/>
  </r>
  <r>
    <x v="1"/>
    <s v="SWK1T"/>
    <s v="Chevallier"/>
    <s v="Jules"/>
    <s v="H"/>
    <s v="CDI"/>
    <s v="Informatique"/>
    <n v="1"/>
    <d v="2023-09-07T00:00:00"/>
    <n v="44"/>
    <s v="Cadre"/>
    <x v="10"/>
  </r>
  <r>
    <x v="1"/>
    <s v="8IYTJ"/>
    <s v="Ribeiro"/>
    <s v="Aimé"/>
    <s v="H"/>
    <s v="CDI"/>
    <s v="Commerciaux"/>
    <n v="1"/>
    <d v="2021-04-02T00:00:00"/>
    <n v="59"/>
    <s v="Non Cadre"/>
    <x v="2"/>
  </r>
  <r>
    <x v="1"/>
    <s v="UX84B"/>
    <s v="Le Gall"/>
    <s v="Monique"/>
    <s v="F"/>
    <s v="CDD"/>
    <s v="Achat"/>
    <n v="1"/>
    <d v="2022-03-03T00:00:00"/>
    <n v="63"/>
    <s v="Cadre"/>
    <x v="6"/>
  </r>
  <r>
    <x v="1"/>
    <s v="GTDH4"/>
    <s v="Marques"/>
    <s v="Camille"/>
    <s v="F"/>
    <s v="CDI"/>
    <s v="Commerciaux"/>
    <n v="1"/>
    <d v="2020-12-25T00:00:00"/>
    <n v="57"/>
    <s v="Cadre"/>
    <x v="1"/>
  </r>
  <r>
    <x v="1"/>
    <s v="T0HSF"/>
    <s v="Legendre"/>
    <s v="Laure"/>
    <s v="F"/>
    <s v="CDI"/>
    <s v="Commerciaux"/>
    <n v="0.91"/>
    <d v="2024-12-06T00:00:00"/>
    <n v="44"/>
    <s v="Cadre"/>
    <x v="4"/>
  </r>
  <r>
    <x v="1"/>
    <s v="IFJYC"/>
    <s v="Lévy"/>
    <s v="Denise"/>
    <s v="F"/>
    <s v="CDI"/>
    <s v="Commerciaux"/>
    <n v="1"/>
    <d v="2021-12-02T00:00:00"/>
    <n v="62"/>
    <s v="Cadre"/>
    <x v="1"/>
  </r>
  <r>
    <x v="1"/>
    <s v="CN75F"/>
    <s v="Camus"/>
    <s v="Emmanuel"/>
    <s v="H"/>
    <s v="CDI"/>
    <s v="Finance"/>
    <n v="0.91"/>
    <d v="2021-06-11T00:00:00"/>
    <n v="54"/>
    <s v="Cadre"/>
    <x v="6"/>
  </r>
  <r>
    <x v="1"/>
    <s v="3E96F"/>
    <s v="Becker"/>
    <s v="Michèle"/>
    <s v="F"/>
    <s v="CDI"/>
    <s v="Marketing"/>
    <n v="1"/>
    <d v="2021-08-24T00:00:00"/>
    <n v="47"/>
    <s v="Non Cadre"/>
    <x v="6"/>
  </r>
  <r>
    <x v="1"/>
    <s v="G45AC"/>
    <s v="Breton"/>
    <s v="Gabrielle"/>
    <s v="F"/>
    <s v="CDI"/>
    <s v="RH"/>
    <n v="1"/>
    <d v="2021-07-02T00:00:00"/>
    <n v="43"/>
    <s v="Non Cadre"/>
    <x v="12"/>
  </r>
  <r>
    <x v="1"/>
    <s v="QJKEN"/>
    <s v="Salmon"/>
    <s v="Thibaut"/>
    <s v="H"/>
    <s v="CDI"/>
    <s v="Commerciaux"/>
    <n v="1"/>
    <d v="2020-10-09T00:00:00"/>
    <n v="49"/>
    <s v="Non Cadre"/>
    <x v="1"/>
  </r>
  <r>
    <x v="1"/>
    <s v="FUMYO"/>
    <s v="Marchal"/>
    <s v="Robert"/>
    <s v="H"/>
    <s v="CDI"/>
    <s v="Marketing"/>
    <n v="1"/>
    <d v="2021-02-03T00:00:00"/>
    <n v="52"/>
    <s v="Non Cadre"/>
    <x v="1"/>
  </r>
  <r>
    <x v="1"/>
    <s v="0D66F"/>
    <s v="Maréchal"/>
    <s v="Paulette"/>
    <s v="F"/>
    <s v="CDI"/>
    <s v="Informatique"/>
    <n v="0.91"/>
    <d v="2022-03-19T00:00:00"/>
    <n v="50"/>
    <s v="Cadre"/>
    <x v="1"/>
  </r>
  <r>
    <x v="1"/>
    <s v="00EBC"/>
    <s v="Leconte"/>
    <s v="Vincent"/>
    <s v="H"/>
    <s v="Stage"/>
    <s v="Commerciaux"/>
    <n v="1"/>
    <d v="2022-05-05T00:00:00"/>
    <n v="40"/>
    <s v="Non Cadre"/>
    <x v="5"/>
  </r>
  <r>
    <x v="1"/>
    <s v="DZOIT"/>
    <s v="Meunier"/>
    <s v="Marcel"/>
    <s v="H"/>
    <s v="CDI"/>
    <s v="Achat"/>
    <n v="1"/>
    <d v="2021-11-27T00:00:00"/>
    <n v="22"/>
    <s v="Cadre"/>
    <x v="8"/>
  </r>
  <r>
    <x v="1"/>
    <s v="QOX3I"/>
    <s v="Delmas"/>
    <s v="Marianne"/>
    <s v="F"/>
    <s v="Alternant"/>
    <s v="Finance"/>
    <n v="1"/>
    <d v="2025-06-02T00:00:00"/>
    <n v="56"/>
    <s v="Non Cadre"/>
    <x v="9"/>
  </r>
  <r>
    <x v="1"/>
    <s v="Y221M"/>
    <s v="Camus"/>
    <s v="Antoinette"/>
    <s v="F"/>
    <s v="Stage"/>
    <s v="Commerciaux"/>
    <n v="0.91"/>
    <d v="2021-06-01T00:00:00"/>
    <n v="54"/>
    <s v="Non Cadre"/>
    <x v="1"/>
  </r>
  <r>
    <x v="1"/>
    <s v="8ZRIS"/>
    <s v="Perez"/>
    <s v="Michel"/>
    <s v="H"/>
    <s v="CDI"/>
    <s v="Informatique"/>
    <n v="1"/>
    <d v="2022-06-03T00:00:00"/>
    <n v="65"/>
    <s v="Non Cadre"/>
    <x v="4"/>
  </r>
  <r>
    <x v="2"/>
    <s v="GPNP7"/>
    <s v="Perret"/>
    <s v="Agnès"/>
    <s v="F"/>
    <s v="Stage"/>
    <s v="Commerciaux"/>
    <n v="1"/>
    <d v="2025-01-10T00:00:00"/>
    <n v="32"/>
    <s v="Non Cadre"/>
    <x v="0"/>
  </r>
  <r>
    <x v="2"/>
    <s v="DKKLE"/>
    <s v="Baron"/>
    <s v="Danielle"/>
    <s v="F"/>
    <s v="Alternant"/>
    <s v="Marketing"/>
    <n v="1"/>
    <d v="2021-04-08T00:00:00"/>
    <n v="34"/>
    <s v="Non Cadre"/>
    <x v="1"/>
  </r>
  <r>
    <x v="2"/>
    <s v="X43EK"/>
    <s v="Aubry"/>
    <s v="Georges"/>
    <s v="H"/>
    <s v="CDD"/>
    <s v="Marketing"/>
    <n v="1"/>
    <d v="2025-01-15T00:00:00"/>
    <n v="28"/>
    <s v="Non Cadre"/>
    <x v="2"/>
  </r>
  <r>
    <x v="2"/>
    <s v="IDCZB"/>
    <s v="Pages"/>
    <s v="Emmanuel"/>
    <s v="H"/>
    <s v="Stage"/>
    <s v="Commerciaux"/>
    <n v="1"/>
    <d v="2020-11-29T00:00:00"/>
    <n v="42"/>
    <s v="Non Cadre"/>
    <x v="2"/>
  </r>
  <r>
    <x v="2"/>
    <s v="WVLRU"/>
    <s v="Brunet"/>
    <s v="Charles"/>
    <s v="H"/>
    <s v="CDI"/>
    <s v="Informatique"/>
    <n v="0.91"/>
    <d v="2022-07-24T00:00:00"/>
    <n v="41"/>
    <s v="Cadre"/>
    <x v="3"/>
  </r>
  <r>
    <x v="2"/>
    <s v="I3SPC"/>
    <s v="Boulanger"/>
    <s v="Martine"/>
    <s v="F"/>
    <s v="CDI"/>
    <s v="RH"/>
    <n v="0.91"/>
    <d v="2022-11-19T00:00:00"/>
    <n v="58"/>
    <s v="Cadre"/>
    <x v="1"/>
  </r>
  <r>
    <x v="2"/>
    <s v="H1WN8"/>
    <s v="Colas"/>
    <s v="Claudine"/>
    <s v="F"/>
    <s v="CDI"/>
    <s v="Logistique"/>
    <n v="0.91"/>
    <d v="2024-01-04T00:00:00"/>
    <n v="37"/>
    <s v="Non Cadre"/>
    <x v="4"/>
  </r>
  <r>
    <x v="2"/>
    <s v="61344"/>
    <s v="De Oliveira"/>
    <s v="Benoît"/>
    <s v="H"/>
    <s v="CDI"/>
    <s v="Informatique"/>
    <n v="1"/>
    <d v="2021-07-01T00:00:00"/>
    <n v="21"/>
    <s v="Non Cadre"/>
    <x v="1"/>
  </r>
  <r>
    <x v="2"/>
    <s v="7SPGI"/>
    <s v="Rossi"/>
    <s v="René"/>
    <s v="H"/>
    <s v="CDD"/>
    <s v="Informatique"/>
    <n v="1"/>
    <d v="2024-02-09T00:00:00"/>
    <n v="42"/>
    <s v="Cadre"/>
    <x v="0"/>
  </r>
  <r>
    <x v="2"/>
    <s v="E3HIK"/>
    <s v="Marin"/>
    <s v="Éric"/>
    <s v="H"/>
    <s v="CDI"/>
    <s v="RH"/>
    <n v="1"/>
    <d v="2022-03-06T00:00:00"/>
    <n v="64"/>
    <s v="Cadre"/>
    <x v="5"/>
  </r>
  <r>
    <x v="2"/>
    <s v="LPLFA"/>
    <s v="Étienne"/>
    <s v="René"/>
    <s v="H"/>
    <s v="CDI"/>
    <s v="Commerciaux"/>
    <n v="1"/>
    <d v="2024-05-26T00:00:00"/>
    <n v="44"/>
    <s v="Cadre"/>
    <x v="6"/>
  </r>
  <r>
    <x v="2"/>
    <s v="ZDPI3"/>
    <s v="Martin"/>
    <s v="Jeannine"/>
    <s v="F"/>
    <s v="Alternant"/>
    <s v="Commerciaux"/>
    <n v="1"/>
    <d v="2024-12-17T00:00:00"/>
    <n v="59"/>
    <s v="Non Cadre"/>
    <x v="7"/>
  </r>
  <r>
    <x v="2"/>
    <s v="1N0T3"/>
    <s v="Lenoir"/>
    <s v="Benjamin"/>
    <s v="H"/>
    <s v="CDI"/>
    <s v="Achat"/>
    <n v="1"/>
    <d v="2021-11-01T00:00:00"/>
    <n v="27"/>
    <s v="Cadre"/>
    <x v="8"/>
  </r>
  <r>
    <x v="2"/>
    <s v="Y1YI7"/>
    <s v="Roussel"/>
    <s v="Monique"/>
    <s v="F"/>
    <s v="CDD"/>
    <s v="Informatique"/>
    <n v="1"/>
    <d v="2021-05-28T00:00:00"/>
    <n v="35"/>
    <s v="Cadre"/>
    <x v="1"/>
  </r>
  <r>
    <x v="2"/>
    <s v="AQ2RR"/>
    <s v="Antoine"/>
    <s v="Noémi"/>
    <s v="F"/>
    <s v="CDI"/>
    <s v="Informatique"/>
    <n v="1"/>
    <d v="2024-07-09T00:00:00"/>
    <n v="59"/>
    <s v="Cadre"/>
    <x v="2"/>
  </r>
  <r>
    <x v="2"/>
    <s v="U3BKH"/>
    <s v="Chevalier"/>
    <s v="Roland"/>
    <s v="H"/>
    <s v="CDI"/>
    <s v="Commerciaux"/>
    <n v="1"/>
    <d v="2024-05-05T00:00:00"/>
    <n v="63"/>
    <s v="Cadre"/>
    <x v="3"/>
  </r>
  <r>
    <x v="2"/>
    <s v="HLXBT"/>
    <s v="Gautier"/>
    <s v="Noémi"/>
    <s v="F"/>
    <s v="CDI"/>
    <s v="Marketing"/>
    <n v="1"/>
    <d v="2020-09-27T00:00:00"/>
    <n v="29"/>
    <s v="Non Cadre"/>
    <x v="1"/>
  </r>
  <r>
    <x v="2"/>
    <s v="XLFAU"/>
    <s v="Laine"/>
    <s v="Marine"/>
    <s v="F"/>
    <s v="Alternant"/>
    <s v="Marketing"/>
    <n v="1"/>
    <d v="2025-05-31T00:00:00"/>
    <n v="37"/>
    <s v="Non Cadre"/>
    <x v="8"/>
  </r>
  <r>
    <x v="2"/>
    <s v="NAMYB"/>
    <s v="Da Costa"/>
    <s v="Maggie"/>
    <s v="F"/>
    <s v="CDI"/>
    <s v="Logistique"/>
    <n v="1"/>
    <d v="2021-04-29T00:00:00"/>
    <n v="22"/>
    <s v="Non Cadre"/>
    <x v="6"/>
  </r>
  <r>
    <x v="2"/>
    <s v="K1I44"/>
    <s v="Neveu"/>
    <s v="Geneviève"/>
    <s v="F"/>
    <s v="CDI"/>
    <s v="Finance"/>
    <n v="1"/>
    <d v="2020-10-25T00:00:00"/>
    <n v="60"/>
    <s v="Non Cadre"/>
    <x v="7"/>
  </r>
  <r>
    <x v="2"/>
    <s v="GERRB"/>
    <s v="Fontaine"/>
    <s v="Arthur"/>
    <s v="H"/>
    <s v="CDI"/>
    <s v="Commerciaux"/>
    <n v="1"/>
    <d v="2022-11-26T00:00:00"/>
    <n v="28"/>
    <s v="Non Cadre"/>
    <x v="1"/>
  </r>
  <r>
    <x v="2"/>
    <s v="6ZPJJ"/>
    <s v="Laurent"/>
    <s v="Adrienne"/>
    <s v="F"/>
    <s v="Stage"/>
    <s v="Finance"/>
    <n v="1"/>
    <d v="2023-07-30T00:00:00"/>
    <n v="31"/>
    <s v="Non Cadre"/>
    <x v="1"/>
  </r>
  <r>
    <x v="2"/>
    <s v="QXZRZ"/>
    <s v="Mallet"/>
    <s v="William"/>
    <s v="H"/>
    <s v="Stage"/>
    <s v="Commerciaux"/>
    <n v="1"/>
    <d v="2022-12-21T00:00:00"/>
    <n v="53"/>
    <s v="Non Cadre"/>
    <x v="9"/>
  </r>
  <r>
    <x v="2"/>
    <s v="1RDZB"/>
    <s v="Camus"/>
    <s v="Thierry"/>
    <s v="H"/>
    <s v="CDI"/>
    <s v="Commerciaux"/>
    <n v="1"/>
    <d v="2021-01-06T00:00:00"/>
    <n v="65"/>
    <s v="Non Cadre"/>
    <x v="2"/>
  </r>
  <r>
    <x v="2"/>
    <s v="CUQ5O"/>
    <s v="Camus"/>
    <s v="Christiane"/>
    <s v="F"/>
    <s v="CDD"/>
    <s v="Informatique"/>
    <n v="0.91"/>
    <d v="2023-03-08T00:00:00"/>
    <n v="49"/>
    <s v="Non Cadre"/>
    <x v="8"/>
  </r>
  <r>
    <x v="2"/>
    <s v="2TAA0"/>
    <s v="Turpin"/>
    <s v="Luc"/>
    <s v="H"/>
    <s v="Stage"/>
    <s v="Commerciaux"/>
    <n v="1"/>
    <d v="2022-03-19T00:00:00"/>
    <n v="33"/>
    <s v="Non Cadre"/>
    <x v="3"/>
  </r>
  <r>
    <x v="2"/>
    <s v="827HN"/>
    <s v="Gilbert"/>
    <s v="Georges"/>
    <s v="H"/>
    <s v="Stage"/>
    <s v="Finance"/>
    <n v="1"/>
    <d v="2025-01-29T00:00:00"/>
    <n v="24"/>
    <s v="Non Cadre"/>
    <x v="8"/>
  </r>
  <r>
    <x v="2"/>
    <s v="H0PF6"/>
    <s v="Allain"/>
    <s v="Émilie"/>
    <s v="F"/>
    <s v="CDI"/>
    <s v="Marketing"/>
    <n v="1"/>
    <d v="2024-10-15T00:00:00"/>
    <n v="29"/>
    <s v="Cadre"/>
    <x v="0"/>
  </r>
  <r>
    <x v="2"/>
    <s v="PRNMM"/>
    <s v="Renard"/>
    <s v="Olivier"/>
    <s v="H"/>
    <s v="CDI"/>
    <s v="Commerciaux"/>
    <n v="1"/>
    <d v="2021-07-05T00:00:00"/>
    <n v="20"/>
    <s v="Non Cadre"/>
    <x v="0"/>
  </r>
  <r>
    <x v="2"/>
    <s v="NYNY1"/>
    <s v="Alexandre"/>
    <s v="Hortense"/>
    <s v="F"/>
    <s v="CDI"/>
    <s v="Informatique"/>
    <n v="1"/>
    <d v="2024-05-24T00:00:00"/>
    <n v="27"/>
    <s v="Non Cadre"/>
    <x v="1"/>
  </r>
  <r>
    <x v="2"/>
    <s v="2UDL1"/>
    <s v="Lebreton"/>
    <s v="Zacharie"/>
    <s v="H"/>
    <s v="CDD"/>
    <s v="Commerciaux"/>
    <n v="1"/>
    <d v="2024-10-15T00:00:00"/>
    <n v="29"/>
    <s v="Cadre"/>
    <x v="2"/>
  </r>
  <r>
    <x v="2"/>
    <s v="GLXU4"/>
    <s v="Baron"/>
    <s v="Camille"/>
    <s v="F"/>
    <s v="CDI"/>
    <s v="RH"/>
    <n v="1"/>
    <d v="2021-03-24T00:00:00"/>
    <n v="61"/>
    <s v="Cadre"/>
    <x v="10"/>
  </r>
  <r>
    <x v="2"/>
    <s v="OUDA7"/>
    <s v="Lagarde"/>
    <s v="Michel"/>
    <s v="H"/>
    <s v="CDI"/>
    <s v="Marketing"/>
    <n v="1"/>
    <d v="2023-09-11T00:00:00"/>
    <n v="65"/>
    <s v="Cadre"/>
    <x v="11"/>
  </r>
  <r>
    <x v="2"/>
    <s v="ACN0J"/>
    <s v="Mathieu"/>
    <s v="Élisabeth"/>
    <s v="F"/>
    <s v="CDI"/>
    <s v="RH"/>
    <n v="0.91"/>
    <d v="2022-04-12T00:00:00"/>
    <n v="59"/>
    <s v="Cadre"/>
    <x v="1"/>
  </r>
  <r>
    <x v="2"/>
    <s v="JF4II"/>
    <s v="Normand"/>
    <s v="Éléonore"/>
    <s v="F"/>
    <s v="CDD"/>
    <s v="Informatique"/>
    <n v="1"/>
    <d v="2024-04-29T00:00:00"/>
    <n v="43"/>
    <s v="Non Cadre"/>
    <x v="12"/>
  </r>
  <r>
    <x v="2"/>
    <s v="O4PZL"/>
    <s v="Hardy"/>
    <s v="Noël"/>
    <s v="H"/>
    <s v="CDI"/>
    <s v="Logistique"/>
    <n v="1"/>
    <d v="2023-12-12T00:00:00"/>
    <n v="59"/>
    <s v="Non Cadre"/>
    <x v="3"/>
  </r>
  <r>
    <x v="2"/>
    <s v="7UCEM"/>
    <s v="Perret"/>
    <s v="Henri"/>
    <s v="H"/>
    <s v="CDI"/>
    <s v="Logistique"/>
    <n v="1"/>
    <d v="2022-10-13T00:00:00"/>
    <n v="41"/>
    <s v="Cadre"/>
    <x v="0"/>
  </r>
  <r>
    <x v="2"/>
    <s v="68AQ6"/>
    <s v="Bertrand"/>
    <s v="Charles"/>
    <s v="H"/>
    <s v="CDI"/>
    <s v="Commerciaux"/>
    <n v="1"/>
    <d v="2024-05-25T00:00:00"/>
    <n v="45"/>
    <s v="Non Cadre"/>
    <x v="11"/>
  </r>
  <r>
    <x v="2"/>
    <s v="Y670G"/>
    <s v="Fleury"/>
    <s v="Bertrand"/>
    <s v="H"/>
    <s v="CDD"/>
    <s v="Commerciaux"/>
    <n v="1"/>
    <d v="2023-04-02T00:00:00"/>
    <n v="40"/>
    <s v="Cadre"/>
    <x v="1"/>
  </r>
  <r>
    <x v="2"/>
    <s v="YKW71"/>
    <s v="David"/>
    <s v="Thierry"/>
    <s v="H"/>
    <s v="CDD"/>
    <s v="Logistique"/>
    <n v="1"/>
    <d v="2022-09-05T00:00:00"/>
    <n v="26"/>
    <s v="Cadre"/>
    <x v="4"/>
  </r>
  <r>
    <x v="2"/>
    <s v="3WW5L"/>
    <s v="Bigot"/>
    <s v="Frédérique"/>
    <s v="F"/>
    <s v="CDD"/>
    <s v="Marketing"/>
    <n v="0.91"/>
    <d v="2023-12-18T00:00:00"/>
    <n v="54"/>
    <s v="Non Cadre"/>
    <x v="7"/>
  </r>
  <r>
    <x v="2"/>
    <s v="F8G14"/>
    <s v="Descamps"/>
    <s v="Grégoire"/>
    <s v="H"/>
    <s v="CDI"/>
    <s v="Logistique"/>
    <n v="1"/>
    <d v="2025-04-28T00:00:00"/>
    <n v="59"/>
    <s v="Cadre"/>
    <x v="2"/>
  </r>
  <r>
    <x v="2"/>
    <s v="3N0N9"/>
    <s v="Masson"/>
    <s v="Gérard"/>
    <s v="H"/>
    <s v="Stage"/>
    <s v="Commerciaux"/>
    <n v="1"/>
    <d v="2023-05-17T00:00:00"/>
    <n v="44"/>
    <s v="Non Cadre"/>
    <x v="10"/>
  </r>
  <r>
    <x v="2"/>
    <s v="DH91K"/>
    <s v="Gallet"/>
    <s v="Victoire"/>
    <s v="F"/>
    <s v="CDD"/>
    <s v="Commerciaux"/>
    <n v="0.91"/>
    <d v="2024-05-20T00:00:00"/>
    <n v="60"/>
    <s v="Non Cadre"/>
    <x v="0"/>
  </r>
  <r>
    <x v="2"/>
    <s v="JH4VZ"/>
    <s v="Lemonnier"/>
    <s v="Juliette"/>
    <s v="F"/>
    <s v="CDI"/>
    <s v="Marketing"/>
    <n v="1"/>
    <d v="2022-02-02T00:00:00"/>
    <n v="39"/>
    <s v="Cadre"/>
    <x v="10"/>
  </r>
  <r>
    <x v="2"/>
    <s v="IC5XE"/>
    <s v="Germain"/>
    <s v="Margot"/>
    <s v="F"/>
    <s v="CDI"/>
    <s v="Informatique"/>
    <n v="1"/>
    <d v="2024-11-24T00:00:00"/>
    <n v="26"/>
    <s v="Non Cadre"/>
    <x v="5"/>
  </r>
  <r>
    <x v="2"/>
    <s v="QBERT"/>
    <s v="Garnier"/>
    <s v="Juliette"/>
    <s v="F"/>
    <s v="Alternant"/>
    <s v="Commerciaux"/>
    <n v="1"/>
    <d v="2023-01-30T00:00:00"/>
    <n v="49"/>
    <s v="Non Cadre"/>
    <x v="11"/>
  </r>
  <r>
    <x v="2"/>
    <s v="C5LJK"/>
    <s v="Barbe"/>
    <s v="Lucas"/>
    <s v="H"/>
    <s v="CDI"/>
    <s v="Finance"/>
    <n v="1"/>
    <d v="2020-10-15T00:00:00"/>
    <n v="47"/>
    <s v="Non Cadre"/>
    <x v="2"/>
  </r>
  <r>
    <x v="2"/>
    <s v="0ZUM1"/>
    <s v="Turpin"/>
    <s v="Adèle"/>
    <s v="F"/>
    <s v="CDI"/>
    <s v="Commerciaux"/>
    <n v="1"/>
    <d v="2024-08-05T00:00:00"/>
    <n v="22"/>
    <s v="Cadre"/>
    <x v="5"/>
  </r>
  <r>
    <x v="2"/>
    <s v="A2E1O"/>
    <s v="Pichon"/>
    <s v="Emmanuel"/>
    <s v="H"/>
    <s v="Alternant"/>
    <s v="Informatique"/>
    <n v="1"/>
    <d v="2021-05-06T00:00:00"/>
    <n v="25"/>
    <s v="Non Cadre"/>
    <x v="1"/>
  </r>
  <r>
    <x v="2"/>
    <s v="EEW7P"/>
    <s v="Gros"/>
    <s v="Suzanne"/>
    <s v="F"/>
    <s v="CDI"/>
    <s v="Marketing"/>
    <n v="1"/>
    <d v="2022-03-19T00:00:00"/>
    <n v="33"/>
    <s v="Non Cadre"/>
    <x v="1"/>
  </r>
  <r>
    <x v="2"/>
    <s v="DOGY4"/>
    <s v="Turpin"/>
    <s v="Dorothée"/>
    <s v="F"/>
    <s v="Stage"/>
    <s v="Commerciaux"/>
    <n v="1"/>
    <d v="2022-01-18T00:00:00"/>
    <n v="43"/>
    <s v="Non Cadre"/>
    <x v="1"/>
  </r>
  <r>
    <x v="2"/>
    <s v="WI12D"/>
    <s v="Peron"/>
    <s v="Robert"/>
    <s v="H"/>
    <s v="CDD"/>
    <s v="Logistique"/>
    <n v="1"/>
    <d v="2022-02-03T00:00:00"/>
    <n v="51"/>
    <s v="Non Cadre"/>
    <x v="0"/>
  </r>
  <r>
    <x v="2"/>
    <s v="HG5H8"/>
    <s v="Bègue"/>
    <s v="Étienne"/>
    <s v="H"/>
    <s v="CDD"/>
    <s v="Commerciaux"/>
    <n v="1"/>
    <d v="2024-04-05T00:00:00"/>
    <n v="62"/>
    <s v="Cadre"/>
    <x v="6"/>
  </r>
  <r>
    <x v="2"/>
    <s v="YID01"/>
    <s v="Guilbert"/>
    <s v="Élodie"/>
    <s v="F"/>
    <s v="CDD"/>
    <s v="Commerciaux"/>
    <n v="1"/>
    <d v="2023-12-07T00:00:00"/>
    <n v="27"/>
    <s v="Cadre"/>
    <x v="1"/>
  </r>
  <r>
    <x v="2"/>
    <s v="5CII0"/>
    <s v="Costa"/>
    <s v="Céline"/>
    <s v="F"/>
    <s v="CDD"/>
    <s v="Logistique"/>
    <n v="1"/>
    <d v="2022-01-08T00:00:00"/>
    <n v="40"/>
    <s v="Cadre"/>
    <x v="11"/>
  </r>
  <r>
    <x v="2"/>
    <s v="8RHOT"/>
    <s v="Lecoq"/>
    <s v="Nathalie"/>
    <s v="F"/>
    <s v="Alternant"/>
    <s v="Commerciaux"/>
    <n v="1"/>
    <d v="2022-11-11T00:00:00"/>
    <n v="45"/>
    <s v="Non Cadre"/>
    <x v="10"/>
  </r>
  <r>
    <x v="2"/>
    <s v="9RSMG"/>
    <s v="Roussel"/>
    <s v="Colette"/>
    <s v="F"/>
    <s v="CDD"/>
    <s v="Commerciaux"/>
    <n v="1"/>
    <d v="2022-11-08T00:00:00"/>
    <n v="60"/>
    <s v="Cadre"/>
    <x v="5"/>
  </r>
  <r>
    <x v="2"/>
    <s v="8HJTZ"/>
    <s v="Guilbert"/>
    <s v="Alix"/>
    <s v="F"/>
    <s v="CDI"/>
    <s v="Logistique"/>
    <n v="1"/>
    <d v="2023-09-09T00:00:00"/>
    <n v="44"/>
    <s v="Cadre"/>
    <x v="6"/>
  </r>
  <r>
    <x v="2"/>
    <s v="GEMIG"/>
    <s v="Boucher"/>
    <s v="Julie"/>
    <s v="F"/>
    <s v="CDI"/>
    <s v="Commerciaux"/>
    <n v="1"/>
    <d v="2024-12-17T00:00:00"/>
    <n v="52"/>
    <s v="Cadre"/>
    <x v="1"/>
  </r>
  <r>
    <x v="2"/>
    <s v="A2GS8"/>
    <s v="Gomes"/>
    <s v="Anastasie"/>
    <s v="F"/>
    <s v="CDI"/>
    <s v="Commerciaux"/>
    <n v="1"/>
    <d v="2021-08-26T00:00:00"/>
    <n v="58"/>
    <s v="Cadre"/>
    <x v="3"/>
  </r>
  <r>
    <x v="2"/>
    <s v="C52IR"/>
    <s v="Durand"/>
    <s v="Victor"/>
    <s v="H"/>
    <s v="CDI"/>
    <s v="Commerciaux"/>
    <n v="0.91"/>
    <d v="2022-11-23T00:00:00"/>
    <n v="45"/>
    <s v="Cadre"/>
    <x v="7"/>
  </r>
  <r>
    <x v="2"/>
    <s v="5014G"/>
    <s v="Leroy"/>
    <s v="Arnaude"/>
    <s v="F"/>
    <s v="CDI"/>
    <s v="Finance"/>
    <n v="1"/>
    <d v="2024-05-28T00:00:00"/>
    <n v="53"/>
    <s v="Cadre"/>
    <x v="9"/>
  </r>
  <r>
    <x v="2"/>
    <s v="IXQH2"/>
    <s v="Dias"/>
    <s v="Xavier"/>
    <s v="H"/>
    <s v="CDD"/>
    <s v="Informatique"/>
    <n v="0.91"/>
    <d v="2022-03-02T00:00:00"/>
    <n v="54"/>
    <s v="Non Cadre"/>
    <x v="1"/>
  </r>
  <r>
    <x v="2"/>
    <s v="4G8KE"/>
    <s v="Blot"/>
    <s v="Jeanne"/>
    <s v="F"/>
    <s v="CDI"/>
    <s v="Logistique"/>
    <n v="0.91"/>
    <d v="2023-06-10T00:00:00"/>
    <n v="24"/>
    <s v="Cadre"/>
    <x v="12"/>
  </r>
  <r>
    <x v="2"/>
    <s v="E7COG"/>
    <s v="Albert"/>
    <s v="Paul"/>
    <s v="H"/>
    <s v="CDI"/>
    <s v="RH"/>
    <n v="1"/>
    <d v="2025-08-20T00:00:00"/>
    <n v="24"/>
    <s v="Cadre"/>
    <x v="12"/>
  </r>
  <r>
    <x v="2"/>
    <s v="8MUUW"/>
    <s v="Rossi"/>
    <s v="Gilles"/>
    <s v="H"/>
    <s v="CDI"/>
    <s v="Commerciaux"/>
    <n v="1"/>
    <d v="2020-09-15T00:00:00"/>
    <n v="53"/>
    <s v="Cadre"/>
    <x v="0"/>
  </r>
  <r>
    <x v="2"/>
    <s v="E904E"/>
    <s v="Rousset"/>
    <s v="Grégoire"/>
    <s v="H"/>
    <s v="CDD"/>
    <s v="Finance"/>
    <n v="1"/>
    <d v="2025-05-17T00:00:00"/>
    <n v="28"/>
    <s v="Cadre"/>
    <x v="1"/>
  </r>
  <r>
    <x v="2"/>
    <s v="YIZT7"/>
    <s v="Humbert"/>
    <s v="Philippe"/>
    <s v="H"/>
    <s v="Alternant"/>
    <s v="Achat"/>
    <n v="1"/>
    <d v="2024-01-06T00:00:00"/>
    <n v="31"/>
    <s v="Non Cadre"/>
    <x v="9"/>
  </r>
  <r>
    <x v="2"/>
    <s v="JIFXE"/>
    <s v="Bigot"/>
    <s v="Étienne"/>
    <s v="H"/>
    <s v="CDD"/>
    <s v="Finance"/>
    <n v="1"/>
    <d v="2022-06-26T00:00:00"/>
    <n v="61"/>
    <s v="Cadre"/>
    <x v="1"/>
  </r>
  <r>
    <x v="2"/>
    <s v="6BTQU"/>
    <s v="Poulain"/>
    <s v="Jeannine"/>
    <s v="F"/>
    <s v="CDD"/>
    <s v="Commerciaux"/>
    <n v="1"/>
    <d v="2021-06-01T00:00:00"/>
    <n v="65"/>
    <s v="Cadre"/>
    <x v="10"/>
  </r>
  <r>
    <x v="2"/>
    <s v="C31YH"/>
    <s v="Bourgeois"/>
    <s v="Franck"/>
    <s v="H"/>
    <s v="CDI"/>
    <s v="Finance"/>
    <n v="1"/>
    <d v="2023-06-26T00:00:00"/>
    <n v="41"/>
    <s v="Cadre"/>
    <x v="12"/>
  </r>
  <r>
    <x v="2"/>
    <s v="JAQGO"/>
    <s v="Ferreira"/>
    <s v="Thibaut"/>
    <s v="H"/>
    <s v="CDD"/>
    <s v="Informatique"/>
    <n v="1"/>
    <d v="2021-10-29T00:00:00"/>
    <n v="52"/>
    <s v="Cadre"/>
    <x v="1"/>
  </r>
  <r>
    <x v="2"/>
    <s v="9C9K7"/>
    <s v="Besson"/>
    <s v="Rémy"/>
    <s v="H"/>
    <s v="CDI"/>
    <s v="Marketing"/>
    <n v="0.91"/>
    <d v="2021-04-25T00:00:00"/>
    <n v="63"/>
    <s v="Cadre"/>
    <x v="7"/>
  </r>
  <r>
    <x v="2"/>
    <s v="ORG55"/>
    <s v="Adam"/>
    <s v="Alfred"/>
    <s v="H"/>
    <s v="CDD"/>
    <s v="Finance"/>
    <n v="1"/>
    <d v="2021-03-23T00:00:00"/>
    <n v="46"/>
    <s v="Cadre"/>
    <x v="8"/>
  </r>
  <r>
    <x v="2"/>
    <s v="SSZD6"/>
    <s v="Goncalves"/>
    <s v="Élisabeth"/>
    <s v="F"/>
    <s v="CDI"/>
    <s v="Commerciaux"/>
    <n v="0.91"/>
    <d v="2021-02-04T00:00:00"/>
    <n v="22"/>
    <s v="Non Cadre"/>
    <x v="10"/>
  </r>
  <r>
    <x v="2"/>
    <s v="XDHGJ"/>
    <s v="Guillet"/>
    <s v="Éléonore"/>
    <s v="F"/>
    <s v="CDI"/>
    <s v="Logistique"/>
    <n v="1"/>
    <d v="2024-01-09T00:00:00"/>
    <n v="31"/>
    <s v="Non Cadre"/>
    <x v="2"/>
  </r>
  <r>
    <x v="2"/>
    <s v="SCOWD"/>
    <s v="Salmon"/>
    <s v="Patrick"/>
    <s v="H"/>
    <s v="CDI"/>
    <s v="Marketing"/>
    <n v="0.91"/>
    <d v="2024-02-26T00:00:00"/>
    <n v="43"/>
    <s v="Cadre"/>
    <x v="1"/>
  </r>
  <r>
    <x v="2"/>
    <s v="729T1"/>
    <s v="Turpin"/>
    <s v="Anastasie"/>
    <s v="F"/>
    <s v="CDI"/>
    <s v="Informatique"/>
    <n v="0.91"/>
    <d v="2025-04-07T00:00:00"/>
    <n v="50"/>
    <s v="Non Cadre"/>
    <x v="1"/>
  </r>
  <r>
    <x v="2"/>
    <s v="5YF4O"/>
    <s v="Vallée"/>
    <s v="Bertrand"/>
    <s v="H"/>
    <s v="Stage"/>
    <s v="Achat"/>
    <n v="1"/>
    <d v="2022-10-21T00:00:00"/>
    <n v="35"/>
    <s v="Non Cadre"/>
    <x v="10"/>
  </r>
  <r>
    <x v="2"/>
    <s v="CDC8P"/>
    <s v="Brunel"/>
    <s v="Valentine"/>
    <s v="F"/>
    <s v="CDI"/>
    <s v="Commerciaux"/>
    <n v="1"/>
    <d v="2025-05-03T00:00:00"/>
    <n v="47"/>
    <s v="Non Cadre"/>
    <x v="9"/>
  </r>
  <r>
    <x v="2"/>
    <s v="UY6WE"/>
    <s v="Nguyen"/>
    <s v="Margaret"/>
    <s v="F"/>
    <s v="CDI"/>
    <s v="RH"/>
    <n v="1"/>
    <d v="2020-10-06T00:00:00"/>
    <n v="30"/>
    <s v="Cadre"/>
    <x v="1"/>
  </r>
  <r>
    <x v="2"/>
    <s v="OIXJA"/>
    <s v="Pichon"/>
    <s v="Bernard"/>
    <s v="H"/>
    <s v="CDD"/>
    <s v="Commerciaux"/>
    <n v="1"/>
    <d v="2021-04-08T00:00:00"/>
    <n v="26"/>
    <s v="Non Cadre"/>
    <x v="1"/>
  </r>
  <r>
    <x v="2"/>
    <s v="4GZ42"/>
    <s v="Ledoux"/>
    <s v="Jules"/>
    <s v="H"/>
    <s v="CDI"/>
    <s v="Informatique"/>
    <n v="1"/>
    <d v="2021-12-29T00:00:00"/>
    <n v="63"/>
    <s v="Cadre"/>
    <x v="2"/>
  </r>
  <r>
    <x v="2"/>
    <s v="YYFYK"/>
    <s v="Roux"/>
    <s v="William"/>
    <s v="H"/>
    <s v="Stage"/>
    <s v="Marketing"/>
    <n v="1"/>
    <d v="2022-11-17T00:00:00"/>
    <n v="31"/>
    <s v="Non Cadre"/>
    <x v="1"/>
  </r>
  <r>
    <x v="2"/>
    <s v="PHIWH"/>
    <s v="Lemonnier"/>
    <s v="Maryse"/>
    <s v="F"/>
    <s v="CDI"/>
    <s v="Informatique"/>
    <n v="1"/>
    <d v="2021-10-28T00:00:00"/>
    <n v="42"/>
    <s v="Cadre"/>
    <x v="1"/>
  </r>
  <r>
    <x v="2"/>
    <s v="53NY9"/>
    <s v="Salmon"/>
    <s v="Guillaume"/>
    <s v="H"/>
    <s v="CDD"/>
    <s v="Commerciaux"/>
    <n v="0.91"/>
    <d v="2021-11-22T00:00:00"/>
    <n v="59"/>
    <s v="Non Cadre"/>
    <x v="11"/>
  </r>
  <r>
    <x v="2"/>
    <s v="CHYQ5"/>
    <s v="Camus"/>
    <s v="Isaac"/>
    <s v="H"/>
    <s v="CDI"/>
    <s v="Marketing"/>
    <n v="1"/>
    <d v="2024-07-18T00:00:00"/>
    <n v="62"/>
    <s v="Cadre"/>
    <x v="1"/>
  </r>
  <r>
    <x v="2"/>
    <s v="8E9LF"/>
    <s v="Baron"/>
    <s v="Marcelle"/>
    <s v="F"/>
    <s v="Stage"/>
    <s v="Finance"/>
    <n v="1"/>
    <d v="2020-12-03T00:00:00"/>
    <n v="38"/>
    <s v="Non Cadre"/>
    <x v="12"/>
  </r>
  <r>
    <x v="2"/>
    <s v="M5OQN"/>
    <s v="Courtois"/>
    <s v="Marcel"/>
    <s v="H"/>
    <s v="CDI"/>
    <s v="Commerciaux"/>
    <n v="1"/>
    <d v="2023-11-19T00:00:00"/>
    <n v="52"/>
    <s v="Cadre"/>
    <x v="6"/>
  </r>
  <r>
    <x v="2"/>
    <s v="FOPU8"/>
    <s v="Boulay"/>
    <s v="Pierre"/>
    <s v="H"/>
    <s v="CDI"/>
    <s v="Logistique"/>
    <n v="1"/>
    <d v="2023-03-02T00:00:00"/>
    <n v="57"/>
    <s v="Non Cadre"/>
    <x v="1"/>
  </r>
  <r>
    <x v="2"/>
    <s v="7JO19"/>
    <s v="Lefebvre"/>
    <s v="Richard"/>
    <s v="H"/>
    <s v="CDD"/>
    <s v="Commerciaux"/>
    <n v="1"/>
    <d v="2022-11-01T00:00:00"/>
    <n v="32"/>
    <s v="Cadre"/>
    <x v="6"/>
  </r>
  <r>
    <x v="2"/>
    <s v="NNRI4"/>
    <s v="Rousseau"/>
    <s v="Odette"/>
    <s v="F"/>
    <s v="CDI"/>
    <s v="Commerciaux"/>
    <n v="1"/>
    <d v="2021-11-11T00:00:00"/>
    <n v="46"/>
    <s v="Non Cadre"/>
    <x v="3"/>
  </r>
  <r>
    <x v="2"/>
    <s v="FAZGD"/>
    <s v="Pinto"/>
    <s v="Capucine"/>
    <s v="F"/>
    <s v="CDI"/>
    <s v="Commerciaux"/>
    <n v="1"/>
    <d v="2022-04-13T00:00:00"/>
    <n v="32"/>
    <s v="Cadre"/>
    <x v="1"/>
  </r>
  <r>
    <x v="2"/>
    <s v="K17K2"/>
    <s v="Arnaud"/>
    <s v="Capucine"/>
    <s v="F"/>
    <s v="Stage"/>
    <s v="RH"/>
    <n v="1"/>
    <d v="2025-08-24T00:00:00"/>
    <n v="45"/>
    <s v="Non Cadre"/>
    <x v="9"/>
  </r>
  <r>
    <x v="2"/>
    <s v="SV587"/>
    <s v="De Oliveira"/>
    <s v="Geneviève"/>
    <s v="F"/>
    <s v="Alternant"/>
    <s v="Commerciaux"/>
    <n v="1"/>
    <d v="2021-03-08T00:00:00"/>
    <n v="28"/>
    <s v="Non Cadre"/>
    <x v="2"/>
  </r>
  <r>
    <x v="2"/>
    <s v="KGFAN"/>
    <s v="Gilbert"/>
    <s v="William"/>
    <s v="H"/>
    <s v="CDI"/>
    <s v="Informatique"/>
    <n v="1"/>
    <d v="2023-05-04T00:00:00"/>
    <n v="33"/>
    <s v="Non Cadre"/>
    <x v="10"/>
  </r>
  <r>
    <x v="2"/>
    <s v="97B98"/>
    <s v="Lemaître"/>
    <s v="François"/>
    <s v="H"/>
    <s v="Alternant"/>
    <s v="Achat"/>
    <n v="1"/>
    <d v="2023-08-07T00:00:00"/>
    <n v="56"/>
    <s v="Non Cadre"/>
    <x v="8"/>
  </r>
  <r>
    <x v="2"/>
    <s v="879JO"/>
    <s v="Delahaye"/>
    <s v="Pierre"/>
    <s v="H"/>
    <s v="CDI"/>
    <s v="Commerciaux"/>
    <n v="1"/>
    <d v="2022-01-06T00:00:00"/>
    <n v="40"/>
    <s v="Cadre"/>
    <x v="6"/>
  </r>
  <r>
    <x v="2"/>
    <s v="GRXBX"/>
    <s v="Deschamps"/>
    <s v="Renée"/>
    <s v="F"/>
    <s v="CDI"/>
    <s v="RH"/>
    <n v="1"/>
    <d v="2024-05-02T00:00:00"/>
    <n v="57"/>
    <s v="Non Cadre"/>
    <x v="3"/>
  </r>
  <r>
    <x v="2"/>
    <s v="PDNCT"/>
    <s v="Guilbert"/>
    <s v="Marcelle"/>
    <s v="F"/>
    <s v="Alternant"/>
    <s v="Commerciaux"/>
    <n v="1"/>
    <d v="2023-08-08T00:00:00"/>
    <n v="43"/>
    <s v="Non Cadre"/>
    <x v="10"/>
  </r>
  <r>
    <x v="2"/>
    <s v="TNB06"/>
    <s v="Bègue"/>
    <s v="Alfred"/>
    <s v="H"/>
    <s v="Stage"/>
    <s v="Commerciaux"/>
    <n v="0.91"/>
    <d v="2021-06-25T00:00:00"/>
    <n v="26"/>
    <s v="Non Cadre"/>
    <x v="7"/>
  </r>
  <r>
    <x v="2"/>
    <s v="5ATC0"/>
    <s v="Marin"/>
    <s v="Lucie"/>
    <s v="F"/>
    <s v="CDI"/>
    <s v="Finance"/>
    <n v="1"/>
    <d v="2020-11-04T00:00:00"/>
    <n v="38"/>
    <s v="Non Cadre"/>
    <x v="9"/>
  </r>
  <r>
    <x v="2"/>
    <s v="4XYGG"/>
    <s v="Camus"/>
    <s v="Isaac"/>
    <s v="H"/>
    <s v="CDD"/>
    <s v="Logistique"/>
    <n v="1"/>
    <d v="2021-09-25T00:00:00"/>
    <n v="51"/>
    <s v="Non Cadre"/>
    <x v="1"/>
  </r>
  <r>
    <x v="2"/>
    <s v="399PQ"/>
    <s v="Nicolas"/>
    <s v="Alix"/>
    <s v="F"/>
    <s v="CDI"/>
    <s v="Commerciaux"/>
    <n v="1"/>
    <d v="2024-01-06T00:00:00"/>
    <n v="23"/>
    <s v="Non Cadre"/>
    <x v="7"/>
  </r>
  <r>
    <x v="2"/>
    <s v="VLI20"/>
    <s v="Denis"/>
    <s v="Laetitia"/>
    <s v="F"/>
    <s v="CDI"/>
    <s v="Informatique"/>
    <n v="1"/>
    <d v="2023-02-11T00:00:00"/>
    <n v="20"/>
    <s v="Cadre"/>
    <x v="11"/>
  </r>
  <r>
    <x v="2"/>
    <s v="GZV5S"/>
    <s v="Chevallier"/>
    <s v="Margaud"/>
    <s v="F"/>
    <s v="Stage"/>
    <s v="Commerciaux"/>
    <n v="1"/>
    <d v="2024-05-19T00:00:00"/>
    <n v="57"/>
    <s v="Non Cadre"/>
    <x v="9"/>
  </r>
  <r>
    <x v="2"/>
    <s v="D6LA5"/>
    <s v="Morin"/>
    <s v="Joséphine"/>
    <s v="F"/>
    <s v="Alternant"/>
    <s v="Finance"/>
    <n v="1"/>
    <d v="2025-01-22T00:00:00"/>
    <n v="46"/>
    <s v="Non Cadre"/>
    <x v="4"/>
  </r>
  <r>
    <x v="2"/>
    <s v="JS9XQ"/>
    <s v="Becker"/>
    <s v="Louise"/>
    <s v="F"/>
    <s v="Stage"/>
    <s v="Commerciaux"/>
    <n v="1"/>
    <d v="2021-06-23T00:00:00"/>
    <n v="43"/>
    <s v="Non Cadre"/>
    <x v="8"/>
  </r>
  <r>
    <x v="2"/>
    <s v="6A9JO"/>
    <s v="Vasseur"/>
    <s v="Constance"/>
    <s v="F"/>
    <s v="CDD"/>
    <s v="Achat"/>
    <n v="1"/>
    <d v="2023-11-10T00:00:00"/>
    <n v="35"/>
    <s v="Cadre"/>
    <x v="8"/>
  </r>
  <r>
    <x v="2"/>
    <s v="WPH5K"/>
    <s v="Delorme"/>
    <s v="Philippe"/>
    <s v="H"/>
    <s v="CDI"/>
    <s v="Logistique"/>
    <n v="1"/>
    <d v="2022-10-21T00:00:00"/>
    <n v="61"/>
    <s v="Cadre"/>
    <x v="6"/>
  </r>
  <r>
    <x v="2"/>
    <s v="EVEHA"/>
    <s v="Texier"/>
    <s v="Monique"/>
    <s v="F"/>
    <s v="CDI"/>
    <s v="Commerciaux"/>
    <n v="0.91"/>
    <d v="2021-11-06T00:00:00"/>
    <n v="44"/>
    <s v="Non Cadre"/>
    <x v="3"/>
  </r>
  <r>
    <x v="2"/>
    <s v="GC0VK"/>
    <s v="Maillet"/>
    <s v="Lucas"/>
    <s v="H"/>
    <s v="CDD"/>
    <s v="Commerciaux"/>
    <n v="1"/>
    <d v="2021-12-17T00:00:00"/>
    <n v="53"/>
    <s v="Non Cadre"/>
    <x v="11"/>
  </r>
  <r>
    <x v="2"/>
    <s v="DHEUO"/>
    <s v="Couturier"/>
    <s v="Sébastien"/>
    <s v="H"/>
    <s v="CDD"/>
    <s v="Marketing"/>
    <n v="1"/>
    <d v="2024-08-28T00:00:00"/>
    <n v="54"/>
    <s v="Cadre"/>
    <x v="8"/>
  </r>
  <r>
    <x v="2"/>
    <s v="CD97O"/>
    <s v="Texier"/>
    <s v="Augustin"/>
    <s v="H"/>
    <s v="CDD"/>
    <s v="Commerciaux"/>
    <n v="1"/>
    <d v="2022-07-17T00:00:00"/>
    <n v="47"/>
    <s v="Cadre"/>
    <x v="11"/>
  </r>
  <r>
    <x v="2"/>
    <s v="SC7KQ"/>
    <s v="Hebert"/>
    <s v="Alice"/>
    <s v="F"/>
    <s v="CDD"/>
    <s v="Logistique"/>
    <n v="1"/>
    <d v="2021-09-05T00:00:00"/>
    <n v="54"/>
    <s v="Non Cadre"/>
    <x v="8"/>
  </r>
  <r>
    <x v="2"/>
    <s v="7XTUM"/>
    <s v="Gaillard"/>
    <s v="Gérard"/>
    <s v="H"/>
    <s v="CDD"/>
    <s v="Commerciaux"/>
    <n v="1"/>
    <d v="2025-05-08T00:00:00"/>
    <n v="20"/>
    <s v="Non Cadre"/>
    <x v="1"/>
  </r>
  <r>
    <x v="2"/>
    <s v="6IR69"/>
    <s v="Thibault"/>
    <s v="Thomas"/>
    <s v="H"/>
    <s v="CDI"/>
    <s v="Commerciaux"/>
    <n v="0.91"/>
    <d v="2020-08-30T00:00:00"/>
    <n v="46"/>
    <s v="Cadre"/>
    <x v="8"/>
  </r>
  <r>
    <x v="2"/>
    <s v="W01L7"/>
    <s v="Gautier"/>
    <s v="Louise"/>
    <s v="F"/>
    <s v="CDD"/>
    <s v="Commerciaux"/>
    <n v="0.91"/>
    <d v="2021-03-22T00:00:00"/>
    <n v="59"/>
    <s v="Cadre"/>
    <x v="2"/>
  </r>
  <r>
    <x v="2"/>
    <s v="UHGK8"/>
    <s v="Perret"/>
    <s v="Émile"/>
    <s v="H"/>
    <s v="CDI"/>
    <s v="RH"/>
    <n v="0.91"/>
    <d v="2025-07-02T00:00:00"/>
    <n v="40"/>
    <s v="Non Cadre"/>
    <x v="11"/>
  </r>
  <r>
    <x v="2"/>
    <s v="YG59M"/>
    <s v="Maréchal"/>
    <s v="Sabine"/>
    <s v="F"/>
    <s v="CDI"/>
    <s v="RH"/>
    <n v="1"/>
    <d v="2024-11-29T00:00:00"/>
    <n v="40"/>
    <s v="Cadre"/>
    <x v="2"/>
  </r>
  <r>
    <x v="2"/>
    <s v="7FZA4"/>
    <s v="Guillou"/>
    <s v="Arthur"/>
    <s v="H"/>
    <s v="CDI"/>
    <s v="Marketing"/>
    <n v="1"/>
    <d v="2024-11-02T00:00:00"/>
    <n v="59"/>
    <s v="Non Cadre"/>
    <x v="2"/>
  </r>
  <r>
    <x v="2"/>
    <s v="9PUGX"/>
    <s v="Bernard"/>
    <s v="Constance"/>
    <s v="F"/>
    <s v="CDI"/>
    <s v="Logistique"/>
    <n v="0.91"/>
    <d v="2021-09-01T00:00:00"/>
    <n v="60"/>
    <s v="Non Cadre"/>
    <x v="0"/>
  </r>
  <r>
    <x v="2"/>
    <s v="T5AAD"/>
    <s v="Pelletier"/>
    <s v="Olivier"/>
    <s v="H"/>
    <s v="CDI"/>
    <s v="Logistique"/>
    <n v="0.91"/>
    <d v="2024-07-01T00:00:00"/>
    <n v="24"/>
    <s v="Non Cadre"/>
    <x v="10"/>
  </r>
  <r>
    <x v="2"/>
    <s v="ACSVV"/>
    <s v="Legrand"/>
    <s v="Martine"/>
    <s v="F"/>
    <s v="CDD"/>
    <s v="Marketing"/>
    <n v="0.91"/>
    <d v="2023-12-23T00:00:00"/>
    <n v="59"/>
    <s v="Non Cadre"/>
    <x v="1"/>
  </r>
  <r>
    <x v="2"/>
    <s v="RC7QH"/>
    <s v="Vidal"/>
    <s v="Alphonse"/>
    <s v="H"/>
    <s v="Stage"/>
    <s v="Finance"/>
    <n v="1"/>
    <d v="2022-04-05T00:00:00"/>
    <n v="52"/>
    <s v="Non Cadre"/>
    <x v="1"/>
  </r>
  <r>
    <x v="2"/>
    <s v="5NBX1"/>
    <s v="Morel"/>
    <s v="Frédérique"/>
    <s v="F"/>
    <s v="CDI"/>
    <s v="Logistique"/>
    <n v="1"/>
    <d v="2025-03-12T00:00:00"/>
    <n v="37"/>
    <s v="Cadre"/>
    <x v="11"/>
  </r>
  <r>
    <x v="2"/>
    <s v="Y5PG6"/>
    <s v="Lombard"/>
    <s v="Aimée"/>
    <s v="F"/>
    <s v="CDI"/>
    <s v="Achat"/>
    <n v="1"/>
    <d v="2021-12-30T00:00:00"/>
    <n v="29"/>
    <s v="Non Cadre"/>
    <x v="7"/>
  </r>
  <r>
    <x v="2"/>
    <s v="4994C"/>
    <s v="Roche"/>
    <s v="Pierre"/>
    <s v="H"/>
    <s v="CDI"/>
    <s v="Marketing"/>
    <n v="0.91"/>
    <d v="2020-12-19T00:00:00"/>
    <n v="60"/>
    <s v="Cadre"/>
    <x v="12"/>
  </r>
  <r>
    <x v="2"/>
    <s v="FWAGD"/>
    <s v="Langlois"/>
    <s v="Daniel"/>
    <s v="H"/>
    <s v="CDD"/>
    <s v="Commerciaux"/>
    <n v="1"/>
    <d v="2023-11-11T00:00:00"/>
    <n v="22"/>
    <s v="Non Cadre"/>
    <x v="8"/>
  </r>
  <r>
    <x v="2"/>
    <s v="CZIFJ"/>
    <s v="Thibault"/>
    <s v="Thibault"/>
    <s v="H"/>
    <s v="CDI"/>
    <s v="Commerciaux"/>
    <n v="1"/>
    <d v="2024-02-24T00:00:00"/>
    <n v="61"/>
    <s v="Cadre"/>
    <x v="3"/>
  </r>
  <r>
    <x v="2"/>
    <s v="LP99Q"/>
    <s v="Aubert"/>
    <s v="Maggie"/>
    <s v="F"/>
    <s v="CDI"/>
    <s v="Commerciaux"/>
    <n v="1"/>
    <d v="2022-10-09T00:00:00"/>
    <n v="49"/>
    <s v="Non Cadre"/>
    <x v="7"/>
  </r>
  <r>
    <x v="2"/>
    <s v="0OW78"/>
    <s v="Lebrun"/>
    <s v="Roland"/>
    <s v="H"/>
    <s v="CDI"/>
    <s v="Marketing"/>
    <n v="0.91"/>
    <d v="2022-12-17T00:00:00"/>
    <n v="35"/>
    <s v="Non Cadre"/>
    <x v="5"/>
  </r>
  <r>
    <x v="2"/>
    <s v="C7CSB"/>
    <s v="Germain"/>
    <s v="Stéphane"/>
    <s v="H"/>
    <s v="Alternant"/>
    <s v="Marketing"/>
    <n v="1"/>
    <d v="2024-03-25T00:00:00"/>
    <n v="57"/>
    <s v="Non Cadre"/>
    <x v="6"/>
  </r>
  <r>
    <x v="2"/>
    <s v="4FZFQ"/>
    <s v="Michel"/>
    <s v="Éric"/>
    <s v="H"/>
    <s v="CDI"/>
    <s v="Commerciaux"/>
    <n v="1"/>
    <d v="2023-12-30T00:00:00"/>
    <n v="36"/>
    <s v="Cadre"/>
    <x v="4"/>
  </r>
  <r>
    <x v="2"/>
    <s v="WZOSW"/>
    <s v="Bernier"/>
    <s v="Astrid"/>
    <s v="F"/>
    <s v="Stage"/>
    <s v="Commerciaux"/>
    <n v="1"/>
    <d v="2024-09-07T00:00:00"/>
    <n v="62"/>
    <s v="Non Cadre"/>
    <x v="1"/>
  </r>
  <r>
    <x v="2"/>
    <s v="Y24HP"/>
    <s v="Lesage"/>
    <s v="Alphonse"/>
    <s v="H"/>
    <s v="CDD"/>
    <s v="Achat"/>
    <n v="1"/>
    <d v="2025-06-16T00:00:00"/>
    <n v="21"/>
    <s v="Cadre"/>
    <x v="2"/>
  </r>
  <r>
    <x v="2"/>
    <s v="9B31P"/>
    <s v="Masse"/>
    <s v="Célina"/>
    <s v="F"/>
    <s v="CDI"/>
    <s v="Commerciaux"/>
    <n v="1"/>
    <d v="2020-09-04T00:00:00"/>
    <n v="56"/>
    <s v="Non Cadre"/>
    <x v="7"/>
  </r>
  <r>
    <x v="2"/>
    <s v="PIJ3L"/>
    <s v="Hubert"/>
    <s v="Charlotte"/>
    <s v="F"/>
    <s v="CDI"/>
    <s v="Commerciaux"/>
    <n v="1"/>
    <d v="2025-02-13T00:00:00"/>
    <n v="59"/>
    <s v="Non Cadre"/>
    <x v="2"/>
  </r>
  <r>
    <x v="2"/>
    <s v="826C3"/>
    <s v="Briand"/>
    <s v="Gérard"/>
    <s v="H"/>
    <s v="CDD"/>
    <s v="Commerciaux"/>
    <n v="1"/>
    <d v="2023-11-27T00:00:00"/>
    <n v="51"/>
    <s v="Non Cadre"/>
    <x v="5"/>
  </r>
  <r>
    <x v="2"/>
    <s v="EQARW"/>
    <s v="Michel"/>
    <s v="Jules"/>
    <s v="H"/>
    <s v="CDI"/>
    <s v="Informatique"/>
    <n v="1"/>
    <d v="2021-09-22T00:00:00"/>
    <n v="25"/>
    <s v="Non Cadre"/>
    <x v="5"/>
  </r>
  <r>
    <x v="2"/>
    <s v="H4OZ9"/>
    <s v="Deschamps"/>
    <s v="Gilbert"/>
    <s v="H"/>
    <s v="CDD"/>
    <s v="Finance"/>
    <n v="1"/>
    <d v="2024-02-12T00:00:00"/>
    <n v="60"/>
    <s v="Cadre"/>
    <x v="6"/>
  </r>
  <r>
    <x v="2"/>
    <s v="GDD91"/>
    <s v="Collin"/>
    <s v="Thierry"/>
    <s v="H"/>
    <s v="CDI"/>
    <s v="Commerciaux"/>
    <n v="1"/>
    <d v="2020-09-10T00:00:00"/>
    <n v="40"/>
    <s v="Cadre"/>
    <x v="1"/>
  </r>
  <r>
    <x v="2"/>
    <s v="DJGZW"/>
    <s v="Godard"/>
    <s v="Adrien"/>
    <s v="H"/>
    <s v="CDD"/>
    <s v="Informatique"/>
    <n v="1"/>
    <d v="2022-10-27T00:00:00"/>
    <n v="57"/>
    <s v="Non Cadre"/>
    <x v="1"/>
  </r>
  <r>
    <x v="2"/>
    <s v="T4LOT"/>
    <s v="Maurice"/>
    <s v="Théodore"/>
    <s v="H"/>
    <s v="CDI"/>
    <s v="Informatique"/>
    <n v="1"/>
    <d v="2022-01-30T00:00:00"/>
    <n v="55"/>
    <s v="Non Cadre"/>
    <x v="8"/>
  </r>
  <r>
    <x v="2"/>
    <s v="5NC4K"/>
    <s v="Guillot"/>
    <s v="Christine"/>
    <s v="F"/>
    <s v="CDD"/>
    <s v="Logistique"/>
    <n v="1"/>
    <d v="2024-10-11T00:00:00"/>
    <n v="34"/>
    <s v="Cadre"/>
    <x v="5"/>
  </r>
  <r>
    <x v="2"/>
    <s v="BN77K"/>
    <s v="Berger"/>
    <s v="Alexandre"/>
    <s v="H"/>
    <s v="Alternant"/>
    <s v="Logistique"/>
    <n v="1"/>
    <d v="2020-09-06T00:00:00"/>
    <n v="48"/>
    <s v="Non Cadre"/>
    <x v="6"/>
  </r>
  <r>
    <x v="2"/>
    <s v="KZ6XU"/>
    <s v="Pinto"/>
    <s v="Alex"/>
    <s v="F"/>
    <s v="Stage"/>
    <s v="Commerciaux"/>
    <n v="1"/>
    <d v="2022-03-01T00:00:00"/>
    <n v="43"/>
    <s v="Non Cadre"/>
    <x v="4"/>
  </r>
  <r>
    <x v="2"/>
    <s v="6CRF7"/>
    <s v="Thibault"/>
    <s v="Roland"/>
    <s v="H"/>
    <s v="CDI"/>
    <s v="Marketing"/>
    <n v="1"/>
    <d v="2022-10-05T00:00:00"/>
    <n v="29"/>
    <s v="Cadre"/>
    <x v="4"/>
  </r>
  <r>
    <x v="2"/>
    <s v="NS0BV"/>
    <s v="Lemonnier"/>
    <s v="Laetitia"/>
    <s v="F"/>
    <s v="CDI"/>
    <s v="Achat"/>
    <n v="1"/>
    <d v="2021-07-02T00:00:00"/>
    <n v="20"/>
    <s v="Cadre"/>
    <x v="7"/>
  </r>
  <r>
    <x v="2"/>
    <s v="TIEOC"/>
    <s v="Bouvet"/>
    <s v="Maggie"/>
    <s v="F"/>
    <s v="Stage"/>
    <s v="Finance"/>
    <n v="1"/>
    <d v="2022-05-11T00:00:00"/>
    <n v="36"/>
    <s v="Non Cadre"/>
    <x v="5"/>
  </r>
  <r>
    <x v="2"/>
    <s v="Z9ALA"/>
    <s v="Verdier"/>
    <s v="Margaud"/>
    <s v="F"/>
    <s v="CDD"/>
    <s v="Commerciaux"/>
    <n v="0.91"/>
    <d v="2020-09-29T00:00:00"/>
    <n v="62"/>
    <s v="Non Cadre"/>
    <x v="9"/>
  </r>
  <r>
    <x v="2"/>
    <s v="VQWYB"/>
    <s v="Mercier"/>
    <s v="Noémi"/>
    <s v="F"/>
    <s v="CDI"/>
    <s v="Marketing"/>
    <n v="1"/>
    <d v="2021-10-20T00:00:00"/>
    <n v="59"/>
    <s v="Non Cadre"/>
    <x v="1"/>
  </r>
  <r>
    <x v="2"/>
    <s v="662GQ"/>
    <s v="Louis"/>
    <s v="Charles"/>
    <s v="H"/>
    <s v="CDI"/>
    <s v="Informatique"/>
    <n v="0.91"/>
    <d v="2025-06-01T00:00:00"/>
    <n v="31"/>
    <s v="Non Cadre"/>
    <x v="1"/>
  </r>
  <r>
    <x v="2"/>
    <s v="M8KX1"/>
    <s v="Bailly"/>
    <s v="Caroline"/>
    <s v="F"/>
    <s v="CDI"/>
    <s v="Commerciaux"/>
    <n v="0.91"/>
    <d v="2021-09-18T00:00:00"/>
    <n v="47"/>
    <s v="Cadre"/>
    <x v="11"/>
  </r>
  <r>
    <x v="2"/>
    <s v="CJQ0F"/>
    <s v="Joly"/>
    <s v="Brigitte"/>
    <s v="F"/>
    <s v="CDI"/>
    <s v="Finance"/>
    <n v="1"/>
    <d v="2023-06-22T00:00:00"/>
    <n v="55"/>
    <s v="Cadre"/>
    <x v="9"/>
  </r>
  <r>
    <x v="2"/>
    <s v="TL8LX"/>
    <s v="Jacques"/>
    <s v="Michel"/>
    <s v="H"/>
    <s v="Stage"/>
    <s v="Commerciaux"/>
    <n v="1"/>
    <d v="2021-09-24T00:00:00"/>
    <n v="40"/>
    <s v="Non Cadre"/>
    <x v="0"/>
  </r>
  <r>
    <x v="2"/>
    <s v="EZDDO"/>
    <s v="Breton"/>
    <s v="Suzanne"/>
    <s v="F"/>
    <s v="CDI"/>
    <s v="Commerciaux"/>
    <n v="0.91"/>
    <d v="2021-06-23T00:00:00"/>
    <n v="63"/>
    <s v="Non Cadre"/>
    <x v="6"/>
  </r>
  <r>
    <x v="2"/>
    <s v="MODSU"/>
    <s v="Vallet"/>
    <s v="François"/>
    <s v="H"/>
    <s v="CDI"/>
    <s v="Commerciaux"/>
    <n v="1"/>
    <d v="2024-04-14T00:00:00"/>
    <n v="61"/>
    <s v="Cadre"/>
    <x v="8"/>
  </r>
  <r>
    <x v="2"/>
    <s v="C6KLK"/>
    <s v="Godard"/>
    <s v="Agathe"/>
    <s v="F"/>
    <s v="CDI"/>
    <s v="RH"/>
    <n v="0.91"/>
    <d v="2020-10-24T00:00:00"/>
    <n v="48"/>
    <s v="Cadre"/>
    <x v="7"/>
  </r>
  <r>
    <x v="2"/>
    <s v="AASTU"/>
    <s v="Wagner"/>
    <s v="Gabrielle"/>
    <s v="F"/>
    <s v="CDD"/>
    <s v="RH"/>
    <n v="1"/>
    <d v="2024-11-06T00:00:00"/>
    <n v="60"/>
    <s v="Cadre"/>
    <x v="0"/>
  </r>
  <r>
    <x v="2"/>
    <s v="6RYDI"/>
    <s v="Bouchet"/>
    <s v="Hélène"/>
    <s v="F"/>
    <s v="Stage"/>
    <s v="RH"/>
    <n v="0.91"/>
    <d v="2021-09-29T00:00:00"/>
    <n v="46"/>
    <s v="Non Cadre"/>
    <x v="6"/>
  </r>
  <r>
    <x v="2"/>
    <s v="V9JRR"/>
    <s v="Godard"/>
    <s v="Alphonse"/>
    <s v="H"/>
    <s v="CDI"/>
    <s v="Commerciaux"/>
    <n v="0.91"/>
    <d v="2024-12-04T00:00:00"/>
    <n v="35"/>
    <s v="Non Cadre"/>
    <x v="1"/>
  </r>
  <r>
    <x v="2"/>
    <s v="1DR5Q"/>
    <s v="Vasseur"/>
    <s v="Matthieu"/>
    <s v="H"/>
    <s v="CDD"/>
    <s v="Informatique"/>
    <n v="0.91"/>
    <d v="2023-02-25T00:00:00"/>
    <n v="55"/>
    <s v="Non Cadre"/>
    <x v="0"/>
  </r>
  <r>
    <x v="2"/>
    <s v="53CT8"/>
    <s v="Pires"/>
    <s v="Tristan"/>
    <s v="H"/>
    <s v="CDI"/>
    <s v="Commerciaux"/>
    <n v="1"/>
    <d v="2021-11-04T00:00:00"/>
    <n v="49"/>
    <s v="Cadre"/>
    <x v="0"/>
  </r>
  <r>
    <x v="2"/>
    <s v="8FZXK"/>
    <s v="Roche"/>
    <s v="Éléonore"/>
    <s v="F"/>
    <s v="CDI"/>
    <s v="Achat"/>
    <n v="1"/>
    <d v="2022-06-15T00:00:00"/>
    <n v="37"/>
    <s v="Cadre"/>
    <x v="1"/>
  </r>
  <r>
    <x v="2"/>
    <s v="CBT1T"/>
    <s v="Hardy"/>
    <s v="Timothée"/>
    <s v="H"/>
    <s v="Stage"/>
    <s v="Commerciaux"/>
    <n v="1"/>
    <d v="2025-03-09T00:00:00"/>
    <n v="47"/>
    <s v="Non Cadre"/>
    <x v="4"/>
  </r>
  <r>
    <x v="2"/>
    <s v="K015U"/>
    <s v="Couturier"/>
    <s v="Nath"/>
    <s v="F"/>
    <s v="CDI"/>
    <s v="Marketing"/>
    <n v="1"/>
    <d v="2020-09-12T00:00:00"/>
    <n v="60"/>
    <s v="Cadre"/>
    <x v="5"/>
  </r>
  <r>
    <x v="2"/>
    <s v="R0EWQ"/>
    <s v="Leroux"/>
    <s v="Maggie"/>
    <s v="F"/>
    <s v="CDI"/>
    <s v="Commerciaux"/>
    <n v="1"/>
    <d v="2024-05-14T00:00:00"/>
    <n v="46"/>
    <s v="Non Cadre"/>
    <x v="8"/>
  </r>
  <r>
    <x v="2"/>
    <s v="EIWAR"/>
    <s v="Paul"/>
    <s v="Lucas"/>
    <s v="H"/>
    <s v="CDI"/>
    <s v="Logistique"/>
    <n v="1"/>
    <d v="2025-05-18T00:00:00"/>
    <n v="58"/>
    <s v="Cadre"/>
    <x v="12"/>
  </r>
  <r>
    <x v="2"/>
    <s v="DBD40"/>
    <s v="Maillet"/>
    <s v="Adèle"/>
    <s v="F"/>
    <s v="CDI"/>
    <s v="Informatique"/>
    <n v="1"/>
    <d v="2022-12-30T00:00:00"/>
    <n v="54"/>
    <s v="Cadre"/>
    <x v="0"/>
  </r>
  <r>
    <x v="2"/>
    <s v="0M06O"/>
    <s v="Daniel"/>
    <s v="Lorraine"/>
    <s v="F"/>
    <s v="CDI"/>
    <s v="Commerciaux"/>
    <n v="0.91"/>
    <d v="2024-12-29T00:00:00"/>
    <n v="32"/>
    <s v="Non Cadre"/>
    <x v="4"/>
  </r>
  <r>
    <x v="2"/>
    <s v="B7BI1"/>
    <s v="Petitjean"/>
    <s v="Jacqueline"/>
    <s v="F"/>
    <s v="Alternant"/>
    <s v="Marketing"/>
    <n v="1"/>
    <d v="2024-11-08T00:00:00"/>
    <n v="65"/>
    <s v="Non Cadre"/>
    <x v="1"/>
  </r>
  <r>
    <x v="2"/>
    <s v="YKKN2"/>
    <s v="Grondin"/>
    <s v="Mathilde"/>
    <s v="F"/>
    <s v="Stage"/>
    <s v="Logistique"/>
    <n v="1"/>
    <d v="2023-03-13T00:00:00"/>
    <n v="44"/>
    <s v="Non Cadre"/>
    <x v="4"/>
  </r>
  <r>
    <x v="2"/>
    <s v="HZUGL"/>
    <s v="Guillou"/>
    <s v="William"/>
    <s v="H"/>
    <s v="CDI"/>
    <s v="Informatique"/>
    <n v="0.91"/>
    <d v="2024-06-12T00:00:00"/>
    <n v="28"/>
    <s v="Cadre"/>
    <x v="12"/>
  </r>
  <r>
    <x v="2"/>
    <s v="O8ZE4"/>
    <s v="Olivier"/>
    <s v="Stéphanie"/>
    <s v="F"/>
    <s v="CDI"/>
    <s v="Commerciaux"/>
    <n v="0.91"/>
    <d v="2024-06-27T00:00:00"/>
    <n v="38"/>
    <s v="Non Cadre"/>
    <x v="9"/>
  </r>
  <r>
    <x v="2"/>
    <s v="5RTGL"/>
    <s v="Joubert"/>
    <s v="Étienne"/>
    <s v="H"/>
    <s v="CDI"/>
    <s v="Achat"/>
    <n v="1"/>
    <d v="2022-11-08T00:00:00"/>
    <n v="37"/>
    <s v="Non Cadre"/>
    <x v="0"/>
  </r>
  <r>
    <x v="2"/>
    <s v="SKG2X"/>
    <s v="Lebon"/>
    <s v="David"/>
    <s v="H"/>
    <s v="Alternant"/>
    <s v="RH"/>
    <n v="0.91"/>
    <d v="2023-06-24T00:00:00"/>
    <n v="21"/>
    <s v="Non Cadre"/>
    <x v="10"/>
  </r>
  <r>
    <x v="2"/>
    <s v="RYDJX"/>
    <s v="Marie"/>
    <s v="Denis"/>
    <s v="H"/>
    <s v="Stage"/>
    <s v="Informatique"/>
    <n v="1"/>
    <d v="2024-01-01T00:00:00"/>
    <n v="27"/>
    <s v="Non Cadre"/>
    <x v="1"/>
  </r>
  <r>
    <x v="2"/>
    <s v="KJ5NJ"/>
    <s v="Mathieu"/>
    <s v="François"/>
    <s v="H"/>
    <s v="CDD"/>
    <s v="Commerciaux"/>
    <n v="1"/>
    <d v="2021-11-21T00:00:00"/>
    <n v="42"/>
    <s v="Cadre"/>
    <x v="8"/>
  </r>
  <r>
    <x v="2"/>
    <s v="J8HTM"/>
    <s v="Pires"/>
    <s v="Alphonse"/>
    <s v="H"/>
    <s v="CDI"/>
    <s v="Finance"/>
    <n v="0.91"/>
    <d v="2021-10-17T00:00:00"/>
    <n v="41"/>
    <s v="Non Cadre"/>
    <x v="1"/>
  </r>
  <r>
    <x v="2"/>
    <s v="DJA7N"/>
    <s v="Pelletier"/>
    <s v="Benjamin"/>
    <s v="H"/>
    <s v="CDD"/>
    <s v="RH"/>
    <n v="1"/>
    <d v="2023-05-22T00:00:00"/>
    <n v="36"/>
    <s v="Cadre"/>
    <x v="8"/>
  </r>
  <r>
    <x v="2"/>
    <s v="ZUFW1"/>
    <s v="De Sousa"/>
    <s v="Eugène"/>
    <s v="H"/>
    <s v="CDI"/>
    <s v="Commerciaux"/>
    <n v="1"/>
    <d v="2021-08-06T00:00:00"/>
    <n v="21"/>
    <s v="Non Cadre"/>
    <x v="9"/>
  </r>
  <r>
    <x v="2"/>
    <s v="ARBLU"/>
    <s v="Lacroix"/>
    <s v="Thibault"/>
    <s v="H"/>
    <s v="CDI"/>
    <s v="Commerciaux"/>
    <n v="1"/>
    <d v="2022-07-15T00:00:00"/>
    <n v="58"/>
    <s v="Non Cadre"/>
    <x v="10"/>
  </r>
  <r>
    <x v="2"/>
    <s v="2T2W1"/>
    <s v="Maillard"/>
    <s v="Laurent"/>
    <s v="H"/>
    <s v="CDI"/>
    <s v="Marketing"/>
    <n v="1"/>
    <d v="2020-10-11T00:00:00"/>
    <n v="37"/>
    <s v="Non Cadre"/>
    <x v="0"/>
  </r>
  <r>
    <x v="2"/>
    <s v="DOY58"/>
    <s v="Munoz"/>
    <s v="Joseph"/>
    <s v="H"/>
    <s v="Alternant"/>
    <s v="Commerciaux"/>
    <n v="1"/>
    <d v="2023-09-26T00:00:00"/>
    <n v="27"/>
    <s v="Non Cadre"/>
    <x v="9"/>
  </r>
  <r>
    <x v="2"/>
    <s v="TAAFZ"/>
    <s v="Lévêque"/>
    <s v="Victor"/>
    <s v="H"/>
    <s v="Alternant"/>
    <s v="Logistique"/>
    <n v="1"/>
    <d v="2025-08-19T00:00:00"/>
    <n v="34"/>
    <s v="Non Cadre"/>
    <x v="5"/>
  </r>
  <r>
    <x v="2"/>
    <s v="CJEWL"/>
    <s v="Grenier"/>
    <s v="Aimé"/>
    <s v="H"/>
    <s v="CDD"/>
    <s v="Commerciaux"/>
    <n v="1"/>
    <d v="2025-03-25T00:00:00"/>
    <n v="27"/>
    <s v="Non Cadre"/>
    <x v="8"/>
  </r>
  <r>
    <x v="2"/>
    <s v="GN35T"/>
    <s v="Valette"/>
    <s v="Timothée"/>
    <s v="H"/>
    <s v="CDD"/>
    <s v="Achat"/>
    <n v="1"/>
    <d v="2021-03-11T00:00:00"/>
    <n v="60"/>
    <s v="Cadre"/>
    <x v="3"/>
  </r>
  <r>
    <x v="2"/>
    <s v="8XT8G"/>
    <s v="Fontaine"/>
    <s v="Denise"/>
    <s v="F"/>
    <s v="CDI"/>
    <s v="Commerciaux"/>
    <n v="1"/>
    <d v="2023-01-18T00:00:00"/>
    <n v="37"/>
    <s v="Cadre"/>
    <x v="7"/>
  </r>
  <r>
    <x v="2"/>
    <s v="OPEPZ"/>
    <s v="Salmon"/>
    <s v="Jacques"/>
    <s v="H"/>
    <s v="CDI"/>
    <s v="RH"/>
    <n v="1"/>
    <d v="2022-09-19T00:00:00"/>
    <n v="44"/>
    <s v="Non Cadre"/>
    <x v="3"/>
  </r>
  <r>
    <x v="2"/>
    <s v="5W5SI"/>
    <s v="Olivier"/>
    <s v="Gérard"/>
    <s v="H"/>
    <s v="CDD"/>
    <s v="Finance"/>
    <n v="1"/>
    <d v="2025-06-02T00:00:00"/>
    <n v="25"/>
    <s v="Cadre"/>
    <x v="1"/>
  </r>
  <r>
    <x v="2"/>
    <s v="2W3RH"/>
    <s v="Pichon"/>
    <s v="Bernard"/>
    <s v="H"/>
    <s v="CDI"/>
    <s v="Commerciaux"/>
    <n v="0.91"/>
    <d v="2022-10-06T00:00:00"/>
    <n v="39"/>
    <s v="Non Cadre"/>
    <x v="12"/>
  </r>
  <r>
    <x v="2"/>
    <s v="AOI98"/>
    <s v="Loiseau"/>
    <s v="Bertrand"/>
    <s v="H"/>
    <s v="Alternant"/>
    <s v="Logistique"/>
    <n v="1"/>
    <d v="2021-03-03T00:00:00"/>
    <n v="24"/>
    <s v="Non Cadre"/>
    <x v="1"/>
  </r>
  <r>
    <x v="2"/>
    <s v="G2WR6"/>
    <s v="Michel"/>
    <s v="Aurélie"/>
    <s v="F"/>
    <s v="CDI"/>
    <s v="Commerciaux"/>
    <n v="1"/>
    <d v="2023-04-26T00:00:00"/>
    <n v="38"/>
    <s v="Non Cadre"/>
    <x v="12"/>
  </r>
  <r>
    <x v="2"/>
    <s v="50506"/>
    <s v="Michel"/>
    <s v="Pauline"/>
    <s v="F"/>
    <s v="CDI"/>
    <s v="Commerciaux"/>
    <n v="1"/>
    <d v="2021-01-02T00:00:00"/>
    <n v="44"/>
    <s v="Non Cadre"/>
    <x v="1"/>
  </r>
  <r>
    <x v="2"/>
    <s v="G5QWQ"/>
    <s v="Thibault"/>
    <s v="Alfred"/>
    <s v="H"/>
    <s v="CDI"/>
    <s v="Commerciaux"/>
    <n v="1"/>
    <d v="2021-12-25T00:00:00"/>
    <n v="57"/>
    <s v="Non Cadre"/>
    <x v="8"/>
  </r>
  <r>
    <x v="2"/>
    <s v="G1Y48"/>
    <s v="Roussel"/>
    <s v="Aimé"/>
    <s v="H"/>
    <s v="CDI"/>
    <s v="RH"/>
    <n v="0.91"/>
    <d v="2022-02-24T00:00:00"/>
    <n v="45"/>
    <s v="Cadre"/>
    <x v="1"/>
  </r>
  <r>
    <x v="2"/>
    <s v="D44HR"/>
    <s v="Denis"/>
    <s v="Brigitte"/>
    <s v="F"/>
    <s v="CDI"/>
    <s v="Commerciaux"/>
    <n v="1"/>
    <d v="2022-08-03T00:00:00"/>
    <n v="41"/>
    <s v="Non Cadre"/>
    <x v="9"/>
  </r>
  <r>
    <x v="2"/>
    <s v="TM02V"/>
    <s v="Dupuis"/>
    <s v="Laetitia"/>
    <s v="F"/>
    <s v="CDI"/>
    <s v="Commerciaux"/>
    <n v="1"/>
    <d v="2022-10-15T00:00:00"/>
    <n v="33"/>
    <s v="Non Cadre"/>
    <x v="11"/>
  </r>
  <r>
    <x v="2"/>
    <s v="XTZ1R"/>
    <s v="Bernard"/>
    <s v="Christine"/>
    <s v="F"/>
    <s v="CDI"/>
    <s v="Informatique"/>
    <n v="1"/>
    <d v="2023-08-24T00:00:00"/>
    <n v="28"/>
    <s v="Cadre"/>
    <x v="8"/>
  </r>
  <r>
    <x v="2"/>
    <s v="06FWZ"/>
    <s v="Leclercq"/>
    <s v="Agnès"/>
    <s v="F"/>
    <s v="CDD"/>
    <s v="Logistique"/>
    <n v="1"/>
    <d v="2023-02-08T00:00:00"/>
    <n v="41"/>
    <s v="Non Cadre"/>
    <x v="11"/>
  </r>
  <r>
    <x v="2"/>
    <s v="UHQC8"/>
    <s v="Joubert"/>
    <s v="Gilbert"/>
    <s v="H"/>
    <s v="CDI"/>
    <s v="Commerciaux"/>
    <n v="0.91"/>
    <d v="2024-05-01T00:00:00"/>
    <n v="58"/>
    <s v="Non Cadre"/>
    <x v="3"/>
  </r>
  <r>
    <x v="2"/>
    <s v="T0RQR"/>
    <s v="Gallet"/>
    <s v="Philippine"/>
    <s v="F"/>
    <s v="CDI"/>
    <s v="Informatique"/>
    <n v="1"/>
    <d v="2021-09-08T00:00:00"/>
    <n v="44"/>
    <s v="Cadre"/>
    <x v="12"/>
  </r>
  <r>
    <x v="2"/>
    <s v="OTZ97"/>
    <s v="Costa"/>
    <s v="Manon"/>
    <s v="F"/>
    <s v="CDD"/>
    <s v="Marketing"/>
    <n v="1"/>
    <d v="2021-08-26T00:00:00"/>
    <n v="42"/>
    <s v="Non Cadre"/>
    <x v="1"/>
  </r>
  <r>
    <x v="2"/>
    <s v="57BOR"/>
    <s v="Pruvost"/>
    <s v="Margaret"/>
    <s v="F"/>
    <s v="CDI"/>
    <s v="Commerciaux"/>
    <n v="1"/>
    <d v="2022-03-10T00:00:00"/>
    <n v="21"/>
    <s v="Non Cadre"/>
    <x v="6"/>
  </r>
  <r>
    <x v="2"/>
    <s v="9MO35"/>
    <s v="Marie"/>
    <s v="Louis"/>
    <s v="H"/>
    <s v="Alternant"/>
    <s v="Informatique"/>
    <n v="1"/>
    <d v="2024-06-22T00:00:00"/>
    <n v="43"/>
    <s v="Non Cadre"/>
    <x v="10"/>
  </r>
  <r>
    <x v="2"/>
    <s v="26NYS"/>
    <s v="Noël"/>
    <s v="Sophie"/>
    <s v="F"/>
    <s v="Alternant"/>
    <s v="Marketing"/>
    <n v="1"/>
    <d v="2024-08-15T00:00:00"/>
    <n v="42"/>
    <s v="Non Cadre"/>
    <x v="11"/>
  </r>
  <r>
    <x v="2"/>
    <s v="PBG0U"/>
    <s v="Chauveau"/>
    <s v="Gérard"/>
    <s v="H"/>
    <s v="CDI"/>
    <s v="Commerciaux"/>
    <n v="1"/>
    <d v="2023-10-25T00:00:00"/>
    <n v="47"/>
    <s v="Non Cadre"/>
    <x v="8"/>
  </r>
  <r>
    <x v="2"/>
    <s v="5KKJS"/>
    <s v="Vaillant"/>
    <s v="Raymond"/>
    <s v="H"/>
    <s v="CDI"/>
    <s v="Commerciaux"/>
    <n v="0.91"/>
    <d v="2023-02-16T00:00:00"/>
    <n v="54"/>
    <s v="Non Cadre"/>
    <x v="10"/>
  </r>
  <r>
    <x v="2"/>
    <s v="V5RYW"/>
    <s v="Leconte"/>
    <s v="Suzanne"/>
    <s v="F"/>
    <s v="CDI"/>
    <s v="Informatique"/>
    <n v="1"/>
    <d v="2020-11-14T00:00:00"/>
    <n v="57"/>
    <s v="Cadre"/>
    <x v="2"/>
  </r>
  <r>
    <x v="2"/>
    <s v="2B93K"/>
    <s v="Julien"/>
    <s v="Dorothée"/>
    <s v="F"/>
    <s v="Stage"/>
    <s v="Commerciaux"/>
    <n v="0.91"/>
    <d v="2023-11-11T00:00:00"/>
    <n v="22"/>
    <s v="Non Cadre"/>
    <x v="10"/>
  </r>
  <r>
    <x v="2"/>
    <s v="TDOXF"/>
    <s v="Gosselin"/>
    <s v="Rémy"/>
    <s v="H"/>
    <s v="CDI"/>
    <s v="Commerciaux"/>
    <n v="1"/>
    <d v="2025-05-30T00:00:00"/>
    <n v="60"/>
    <s v="Cadre"/>
    <x v="5"/>
  </r>
  <r>
    <x v="2"/>
    <s v="I8XNM"/>
    <s v="Dupont"/>
    <s v="Frédéric"/>
    <s v="H"/>
    <s v="Stage"/>
    <s v="Commerciaux"/>
    <n v="1"/>
    <d v="2024-02-27T00:00:00"/>
    <n v="65"/>
    <s v="Non Cadre"/>
    <x v="10"/>
  </r>
  <r>
    <x v="2"/>
    <s v="8GBTA"/>
    <s v="Julien"/>
    <s v="Claude"/>
    <s v="F"/>
    <s v="CDI"/>
    <s v="Achat"/>
    <n v="0.91"/>
    <d v="2022-04-27T00:00:00"/>
    <n v="34"/>
    <s v="Cadre"/>
    <x v="1"/>
  </r>
  <r>
    <x v="2"/>
    <s v="P610F"/>
    <s v="Carlier"/>
    <s v="Bertrand"/>
    <s v="H"/>
    <s v="CDD"/>
    <s v="Marketing"/>
    <n v="1"/>
    <d v="2023-05-10T00:00:00"/>
    <n v="50"/>
    <s v="Cadre"/>
    <x v="8"/>
  </r>
  <r>
    <x v="2"/>
    <s v="ZCARB"/>
    <s v="Blanchard"/>
    <s v="Julien"/>
    <s v="H"/>
    <s v="CDI"/>
    <s v="Commerciaux"/>
    <n v="0.91"/>
    <d v="2020-10-07T00:00:00"/>
    <n v="47"/>
    <s v="Cadre"/>
    <x v="1"/>
  </r>
  <r>
    <x v="2"/>
    <s v="9TUUK"/>
    <s v="Paul"/>
    <s v="Nicolas"/>
    <s v="H"/>
    <s v="CDI"/>
    <s v="Marketing"/>
    <n v="1"/>
    <d v="2025-03-26T00:00:00"/>
    <n v="22"/>
    <s v="Non Cadre"/>
    <x v="6"/>
  </r>
  <r>
    <x v="2"/>
    <s v="IETO7"/>
    <s v="Chevalier"/>
    <s v="Étienne"/>
    <s v="H"/>
    <s v="CDI"/>
    <s v="Finance"/>
    <n v="1"/>
    <d v="2022-08-19T00:00:00"/>
    <n v="59"/>
    <s v="Non Cadre"/>
    <x v="0"/>
  </r>
  <r>
    <x v="2"/>
    <s v="ZRYVY"/>
    <s v="Chauvin"/>
    <s v="Adrienne"/>
    <s v="F"/>
    <s v="CDI"/>
    <s v="Commerciaux"/>
    <n v="1"/>
    <d v="2023-11-01T00:00:00"/>
    <n v="63"/>
    <s v="Non Cadre"/>
    <x v="5"/>
  </r>
  <r>
    <x v="2"/>
    <s v="6OHRU"/>
    <s v="Valette"/>
    <s v="Victor"/>
    <s v="H"/>
    <s v="CDD"/>
    <s v="Marketing"/>
    <n v="1"/>
    <d v="2024-03-02T00:00:00"/>
    <n v="49"/>
    <s v="Cadre"/>
    <x v="2"/>
  </r>
  <r>
    <x v="2"/>
    <s v="6FW9W"/>
    <s v="Marchand"/>
    <s v="Christiane"/>
    <s v="F"/>
    <s v="CDI"/>
    <s v="RH"/>
    <n v="1"/>
    <d v="2023-10-11T00:00:00"/>
    <n v="22"/>
    <s v="Non Cadre"/>
    <x v="9"/>
  </r>
  <r>
    <x v="2"/>
    <s v="URFCR"/>
    <s v="Foucher"/>
    <s v="Aimé"/>
    <s v="H"/>
    <s v="CDD"/>
    <s v="Marketing"/>
    <n v="1"/>
    <d v="2022-01-07T00:00:00"/>
    <n v="23"/>
    <s v="Cadre"/>
    <x v="4"/>
  </r>
  <r>
    <x v="2"/>
    <s v="NI2P8"/>
    <s v="Gautier"/>
    <s v="Anaïs"/>
    <s v="F"/>
    <s v="CDD"/>
    <s v="Marketing"/>
    <n v="0.91"/>
    <d v="2025-04-08T00:00:00"/>
    <n v="42"/>
    <s v="Non Cadre"/>
    <x v="1"/>
  </r>
  <r>
    <x v="2"/>
    <s v="1HV7K"/>
    <s v="Michel"/>
    <s v="Eugène"/>
    <s v="H"/>
    <s v="CDI"/>
    <s v="Achat"/>
    <n v="0.91"/>
    <d v="2021-06-27T00:00:00"/>
    <n v="34"/>
    <s v="Non Cadre"/>
    <x v="1"/>
  </r>
  <r>
    <x v="2"/>
    <s v="B4AHL"/>
    <s v="Bourgeois"/>
    <s v="Emmanuel"/>
    <s v="H"/>
    <s v="CDI"/>
    <s v="Marketing"/>
    <n v="0.91"/>
    <d v="2024-10-14T00:00:00"/>
    <n v="25"/>
    <s v="Non Cadre"/>
    <x v="2"/>
  </r>
  <r>
    <x v="2"/>
    <s v="NILC6"/>
    <s v="Rousset"/>
    <s v="Thierry"/>
    <s v="H"/>
    <s v="CDI"/>
    <s v="Commerciaux"/>
    <n v="1"/>
    <d v="2023-11-17T00:00:00"/>
    <n v="20"/>
    <s v="Non Cadre"/>
    <x v="7"/>
  </r>
  <r>
    <x v="2"/>
    <s v="D3QV2"/>
    <s v="Torres"/>
    <s v="Marguerite"/>
    <s v="F"/>
    <s v="CDI"/>
    <s v="Commerciaux"/>
    <n v="1"/>
    <d v="2021-05-11T00:00:00"/>
    <n v="47"/>
    <s v="Cadre"/>
    <x v="4"/>
  </r>
  <r>
    <x v="2"/>
    <s v="OL6O2"/>
    <s v="Traore"/>
    <s v="Élise"/>
    <s v="F"/>
    <s v="CDD"/>
    <s v="RH"/>
    <n v="1"/>
    <d v="2021-08-18T00:00:00"/>
    <n v="20"/>
    <s v="Cadre"/>
    <x v="1"/>
  </r>
  <r>
    <x v="2"/>
    <s v="GERYB"/>
    <s v="Marie"/>
    <s v="Édouard"/>
    <s v="H"/>
    <s v="CDI"/>
    <s v="Commerciaux"/>
    <n v="1"/>
    <d v="2020-10-18T00:00:00"/>
    <n v="29"/>
    <s v="Cadre"/>
    <x v="2"/>
  </r>
  <r>
    <x v="2"/>
    <s v="PL2KE"/>
    <s v="Duval"/>
    <s v="Alain"/>
    <s v="H"/>
    <s v="CDD"/>
    <s v="RH"/>
    <n v="0.91"/>
    <d v="2021-12-02T00:00:00"/>
    <n v="22"/>
    <s v="Non Cadre"/>
    <x v="12"/>
  </r>
  <r>
    <x v="2"/>
    <s v="P6EK9"/>
    <s v="Bazin"/>
    <s v="Mathilde"/>
    <s v="F"/>
    <s v="CDD"/>
    <s v="Finance"/>
    <n v="1"/>
    <d v="2025-01-14T00:00:00"/>
    <n v="29"/>
    <s v="Cadre"/>
    <x v="3"/>
  </r>
  <r>
    <x v="2"/>
    <s v="TQ7A6"/>
    <s v="Vincent"/>
    <s v="Marcelle"/>
    <s v="F"/>
    <s v="CDI"/>
    <s v="Commerciaux"/>
    <n v="1"/>
    <d v="2024-12-30T00:00:00"/>
    <n v="63"/>
    <s v="Cadre"/>
    <x v="9"/>
  </r>
  <r>
    <x v="2"/>
    <s v="X23GT"/>
    <s v="Lacroix"/>
    <s v="Clémence"/>
    <s v="F"/>
    <s v="CDI"/>
    <s v="RH"/>
    <n v="1"/>
    <d v="2022-05-25T00:00:00"/>
    <n v="48"/>
    <s v="Cadre"/>
    <x v="9"/>
  </r>
  <r>
    <x v="2"/>
    <s v="WQ3DT"/>
    <s v="Bertrand"/>
    <s v="Océane"/>
    <s v="F"/>
    <s v="CDI"/>
    <s v="Commerciaux"/>
    <n v="1"/>
    <d v="2021-12-24T00:00:00"/>
    <n v="26"/>
    <s v="Cadre"/>
    <x v="7"/>
  </r>
  <r>
    <x v="2"/>
    <s v="1MMH5"/>
    <s v="Weber"/>
    <s v="Dominique"/>
    <s v="F"/>
    <s v="Stage"/>
    <s v="Informatique"/>
    <n v="0.91"/>
    <d v="2021-01-21T00:00:00"/>
    <n v="32"/>
    <s v="Non Cadre"/>
    <x v="2"/>
  </r>
  <r>
    <x v="2"/>
    <s v="RJR3K"/>
    <s v="Ledoux"/>
    <s v="Étienne"/>
    <s v="H"/>
    <s v="CDI"/>
    <s v="Finance"/>
    <n v="0.91"/>
    <d v="2022-02-21T00:00:00"/>
    <n v="21"/>
    <s v="Non Cadre"/>
    <x v="5"/>
  </r>
  <r>
    <x v="2"/>
    <s v="STIBE"/>
    <s v="Huet"/>
    <s v="Jacques"/>
    <s v="H"/>
    <s v="CDI"/>
    <s v="Commerciaux"/>
    <n v="1"/>
    <d v="2022-02-15T00:00:00"/>
    <n v="41"/>
    <s v="Cadre"/>
    <x v="8"/>
  </r>
  <r>
    <x v="2"/>
    <s v="711RD"/>
    <s v="Chevallier"/>
    <s v="Lucas"/>
    <s v="H"/>
    <s v="Alternant"/>
    <s v="Commerciaux"/>
    <n v="1"/>
    <d v="2025-07-27T00:00:00"/>
    <n v="30"/>
    <s v="Non Cadre"/>
    <x v="5"/>
  </r>
  <r>
    <x v="2"/>
    <s v="U29UM"/>
    <s v="Schmitt"/>
    <s v="Alix"/>
    <s v="F"/>
    <s v="CDI"/>
    <s v="Commerciaux"/>
    <n v="1"/>
    <d v="2022-11-11T00:00:00"/>
    <n v="24"/>
    <s v="Cadre"/>
    <x v="5"/>
  </r>
  <r>
    <x v="2"/>
    <s v="QL1M5"/>
    <s v="Leconte"/>
    <s v="Stéphanie"/>
    <s v="F"/>
    <s v="CDI"/>
    <s v="Commerciaux"/>
    <n v="1"/>
    <d v="2021-09-10T00:00:00"/>
    <n v="49"/>
    <s v="Cadre"/>
    <x v="9"/>
  </r>
  <r>
    <x v="2"/>
    <s v="SDNJA"/>
    <s v="Thierry"/>
    <s v="Marianne"/>
    <s v="F"/>
    <s v="CDI"/>
    <s v="Commerciaux"/>
    <n v="0.91"/>
    <d v="2022-06-12T00:00:00"/>
    <n v="60"/>
    <s v="Non Cadre"/>
    <x v="1"/>
  </r>
  <r>
    <x v="2"/>
    <s v="HJK4E"/>
    <s v="Thierry"/>
    <s v="Jean"/>
    <s v="H"/>
    <s v="CDI"/>
    <s v="Finance"/>
    <n v="1"/>
    <d v="2023-05-27T00:00:00"/>
    <n v="44"/>
    <s v="Non Cadre"/>
    <x v="1"/>
  </r>
  <r>
    <x v="2"/>
    <s v="FZTZM"/>
    <s v="Le Goff"/>
    <s v="Sébastien"/>
    <s v="H"/>
    <s v="CDD"/>
    <s v="Logistique"/>
    <n v="1"/>
    <d v="2024-03-28T00:00:00"/>
    <n v="51"/>
    <s v="Non Cadre"/>
    <x v="1"/>
  </r>
  <r>
    <x v="2"/>
    <s v="WXLIG"/>
    <s v="Pichon"/>
    <s v="Étienne"/>
    <s v="H"/>
    <s v="CDI"/>
    <s v="Achat"/>
    <n v="1"/>
    <d v="2023-01-14T00:00:00"/>
    <n v="46"/>
    <s v="Cadre"/>
    <x v="5"/>
  </r>
  <r>
    <x v="2"/>
    <s v="DQ4RC"/>
    <s v="Paris"/>
    <s v="Adrien"/>
    <s v="H"/>
    <s v="CDI"/>
    <s v="RH"/>
    <n v="1"/>
    <d v="2022-06-03T00:00:00"/>
    <n v="54"/>
    <s v="Cadre"/>
    <x v="10"/>
  </r>
  <r>
    <x v="2"/>
    <s v="1XIA0"/>
    <s v="Pons"/>
    <s v="Georges"/>
    <s v="H"/>
    <s v="CDI"/>
    <s v="Achat"/>
    <n v="1"/>
    <d v="2024-12-19T00:00:00"/>
    <n v="30"/>
    <s v="Non Cadre"/>
    <x v="3"/>
  </r>
  <r>
    <x v="2"/>
    <s v="PO5EN"/>
    <s v="Moreau"/>
    <s v="Adèle"/>
    <s v="F"/>
    <s v="Alternant"/>
    <s v="Informatique"/>
    <n v="1"/>
    <d v="2022-03-16T00:00:00"/>
    <n v="25"/>
    <s v="Non Cadre"/>
    <x v="1"/>
  </r>
  <r>
    <x v="2"/>
    <s v="Q84S6"/>
    <s v="Grenier"/>
    <s v="Frédérique"/>
    <s v="F"/>
    <s v="CDI"/>
    <s v="Commerciaux"/>
    <n v="1"/>
    <d v="2022-05-05T00:00:00"/>
    <n v="51"/>
    <s v="Non Cadre"/>
    <x v="1"/>
  </r>
  <r>
    <x v="2"/>
    <s v="1TM93"/>
    <s v="Deschamps"/>
    <s v="Marthe"/>
    <s v="F"/>
    <s v="CDI"/>
    <s v="Marketing"/>
    <n v="1"/>
    <d v="2021-02-17T00:00:00"/>
    <n v="22"/>
    <s v="Non Cadre"/>
    <x v="7"/>
  </r>
  <r>
    <x v="2"/>
    <s v="NGSRO"/>
    <s v="Vasseur"/>
    <s v="Hugues"/>
    <s v="H"/>
    <s v="CDI"/>
    <s v="Marketing"/>
    <n v="1"/>
    <d v="2021-01-14T00:00:00"/>
    <n v="62"/>
    <s v="Non Cadre"/>
    <x v="4"/>
  </r>
  <r>
    <x v="2"/>
    <s v="QO391"/>
    <s v="Dupuis"/>
    <s v="Benjamin"/>
    <s v="H"/>
    <s v="CDD"/>
    <s v="Commerciaux"/>
    <n v="1"/>
    <d v="2023-04-19T00:00:00"/>
    <n v="48"/>
    <s v="Cadre"/>
    <x v="11"/>
  </r>
  <r>
    <x v="2"/>
    <s v="IG2WC"/>
    <s v="Benoit"/>
    <s v="Benjamin"/>
    <s v="H"/>
    <s v="CDI"/>
    <s v="Commerciaux"/>
    <n v="1"/>
    <d v="2023-01-14T00:00:00"/>
    <n v="25"/>
    <s v="Cadre"/>
    <x v="8"/>
  </r>
  <r>
    <x v="2"/>
    <s v="NPS0U"/>
    <s v="Perrot"/>
    <s v="Lucy"/>
    <s v="F"/>
    <s v="CDD"/>
    <s v="Finance"/>
    <n v="1"/>
    <d v="2022-01-29T00:00:00"/>
    <n v="24"/>
    <s v="Cadre"/>
    <x v="1"/>
  </r>
  <r>
    <x v="2"/>
    <s v="2M3V3"/>
    <s v="Bonneau"/>
    <s v="Laetitia"/>
    <s v="F"/>
    <s v="Stage"/>
    <s v="Commerciaux"/>
    <n v="0.91"/>
    <d v="2025-02-07T00:00:00"/>
    <n v="45"/>
    <s v="Non Cadre"/>
    <x v="7"/>
  </r>
  <r>
    <x v="2"/>
    <s v="O47TK"/>
    <s v="Humbert"/>
    <s v="Théodore"/>
    <s v="H"/>
    <s v="CDI"/>
    <s v="Achat"/>
    <n v="1"/>
    <d v="2021-11-18T00:00:00"/>
    <n v="62"/>
    <s v="Non Cadre"/>
    <x v="9"/>
  </r>
  <r>
    <x v="2"/>
    <s v="55NEX"/>
    <s v="Lebon"/>
    <s v="Jérôme"/>
    <s v="H"/>
    <s v="Alternant"/>
    <s v="Marketing"/>
    <n v="1"/>
    <d v="2023-01-20T00:00:00"/>
    <n v="64"/>
    <s v="Non Cadre"/>
    <x v="4"/>
  </r>
  <r>
    <x v="2"/>
    <s v="4VFH6"/>
    <s v="Moreno"/>
    <s v="Thérèse"/>
    <s v="F"/>
    <s v="CDD"/>
    <s v="Logistique"/>
    <n v="1"/>
    <d v="2025-03-01T00:00:00"/>
    <n v="56"/>
    <s v="Non Cadre"/>
    <x v="1"/>
  </r>
  <r>
    <x v="2"/>
    <s v="BHHGU"/>
    <s v="Royer"/>
    <s v="Honoré"/>
    <s v="H"/>
    <s v="Alternant"/>
    <s v="Commerciaux"/>
    <n v="1"/>
    <d v="2021-02-24T00:00:00"/>
    <n v="55"/>
    <s v="Non Cadre"/>
    <x v="4"/>
  </r>
  <r>
    <x v="2"/>
    <s v="SWK1T"/>
    <s v="Chevallier"/>
    <s v="Jules"/>
    <s v="H"/>
    <s v="CDI"/>
    <s v="Informatique"/>
    <n v="1"/>
    <d v="2023-09-07T00:00:00"/>
    <n v="44"/>
    <s v="Cadre"/>
    <x v="10"/>
  </r>
  <r>
    <x v="2"/>
    <s v="8IYTJ"/>
    <s v="Ribeiro"/>
    <s v="Aimé"/>
    <s v="H"/>
    <s v="CDI"/>
    <s v="Commerciaux"/>
    <n v="1"/>
    <d v="2021-04-02T00:00:00"/>
    <n v="59"/>
    <s v="Non Cadre"/>
    <x v="2"/>
  </r>
  <r>
    <x v="2"/>
    <s v="UX84B"/>
    <s v="Le Gall"/>
    <s v="Monique"/>
    <s v="F"/>
    <s v="CDD"/>
    <s v="Achat"/>
    <n v="1"/>
    <d v="2022-03-03T00:00:00"/>
    <n v="63"/>
    <s v="Cadre"/>
    <x v="6"/>
  </r>
  <r>
    <x v="2"/>
    <s v="T0HSF"/>
    <s v="Legendre"/>
    <s v="Laure"/>
    <s v="F"/>
    <s v="CDI"/>
    <s v="Commerciaux"/>
    <n v="0.91"/>
    <d v="2024-12-06T00:00:00"/>
    <n v="44"/>
    <s v="Cadre"/>
    <x v="4"/>
  </r>
  <r>
    <x v="2"/>
    <s v="IFJYC"/>
    <s v="Lévy"/>
    <s v="Denise"/>
    <s v="F"/>
    <s v="CDI"/>
    <s v="Commerciaux"/>
    <n v="1"/>
    <d v="2021-12-02T00:00:00"/>
    <n v="62"/>
    <s v="Cadre"/>
    <x v="1"/>
  </r>
  <r>
    <x v="2"/>
    <s v="CN75F"/>
    <s v="Camus"/>
    <s v="Emmanuel"/>
    <s v="H"/>
    <s v="CDI"/>
    <s v="Finance"/>
    <n v="0.91"/>
    <d v="2021-06-11T00:00:00"/>
    <n v="54"/>
    <s v="Cadre"/>
    <x v="6"/>
  </r>
  <r>
    <x v="2"/>
    <s v="3E96F"/>
    <s v="Becker"/>
    <s v="Michèle"/>
    <s v="F"/>
    <s v="CDI"/>
    <s v="Marketing"/>
    <n v="1"/>
    <d v="2021-08-24T00:00:00"/>
    <n v="47"/>
    <s v="Non Cadre"/>
    <x v="6"/>
  </r>
  <r>
    <x v="2"/>
    <s v="G45AC"/>
    <s v="Breton"/>
    <s v="Gabrielle"/>
    <s v="F"/>
    <s v="CDI"/>
    <s v="RH"/>
    <n v="1"/>
    <d v="2021-07-02T00:00:00"/>
    <n v="43"/>
    <s v="Non Cadre"/>
    <x v="12"/>
  </r>
  <r>
    <x v="2"/>
    <s v="QJKEN"/>
    <s v="Salmon"/>
    <s v="Thibaut"/>
    <s v="H"/>
    <s v="CDI"/>
    <s v="Commerciaux"/>
    <n v="1"/>
    <d v="2020-10-09T00:00:00"/>
    <n v="49"/>
    <s v="Non Cadre"/>
    <x v="1"/>
  </r>
  <r>
    <x v="2"/>
    <s v="FUMYO"/>
    <s v="Marchal"/>
    <s v="Robert"/>
    <s v="H"/>
    <s v="CDI"/>
    <s v="Marketing"/>
    <n v="1"/>
    <d v="2021-02-03T00:00:00"/>
    <n v="52"/>
    <s v="Non Cadre"/>
    <x v="1"/>
  </r>
  <r>
    <x v="2"/>
    <s v="0D66F"/>
    <s v="Maréchal"/>
    <s v="Paulette"/>
    <s v="F"/>
    <s v="CDI"/>
    <s v="Informatique"/>
    <n v="0.91"/>
    <d v="2022-03-19T00:00:00"/>
    <n v="50"/>
    <s v="Cadre"/>
    <x v="1"/>
  </r>
  <r>
    <x v="2"/>
    <s v="00EBC"/>
    <s v="Leconte"/>
    <s v="Vincent"/>
    <s v="H"/>
    <s v="Stage"/>
    <s v="Commerciaux"/>
    <n v="1"/>
    <d v="2022-05-05T00:00:00"/>
    <n v="40"/>
    <s v="Non Cadre"/>
    <x v="5"/>
  </r>
  <r>
    <x v="2"/>
    <s v="DZOIT"/>
    <s v="Meunier"/>
    <s v="Marcel"/>
    <s v="H"/>
    <s v="CDI"/>
    <s v="Achat"/>
    <n v="1"/>
    <d v="2021-11-27T00:00:00"/>
    <n v="22"/>
    <s v="Cadre"/>
    <x v="8"/>
  </r>
  <r>
    <x v="2"/>
    <s v="QOX3I"/>
    <s v="Delmas"/>
    <s v="Marianne"/>
    <s v="F"/>
    <s v="Alternant"/>
    <s v="Finance"/>
    <n v="1"/>
    <d v="2025-06-02T00:00:00"/>
    <n v="56"/>
    <s v="Non Cadre"/>
    <x v="9"/>
  </r>
  <r>
    <x v="2"/>
    <s v="Y221M"/>
    <s v="Camus"/>
    <s v="Antoinette"/>
    <s v="F"/>
    <s v="Stage"/>
    <s v="Commerciaux"/>
    <n v="0.91"/>
    <d v="2021-06-01T00:00:00"/>
    <n v="54"/>
    <s v="Non Cadre"/>
    <x v="1"/>
  </r>
  <r>
    <x v="2"/>
    <s v="8ZRIS"/>
    <s v="Perez"/>
    <s v="Michel"/>
    <s v="H"/>
    <s v="CDI"/>
    <s v="Informatique"/>
    <n v="1"/>
    <d v="2022-06-03T00:00:00"/>
    <n v="65"/>
    <s v="Non Cadre"/>
    <x v="4"/>
  </r>
  <r>
    <x v="2"/>
    <s v="I5UV9"/>
    <s v="Leclerc"/>
    <s v="Victoire"/>
    <s v="F"/>
    <s v="CDD"/>
    <s v="Commerciaux"/>
    <n v="1"/>
    <d v="2024-03-06T00:00:00"/>
    <n v="40"/>
    <s v="Non Cadre"/>
    <x v="1"/>
  </r>
  <r>
    <x v="2"/>
    <s v="R8VT4"/>
    <s v="Bousquet"/>
    <s v="Isabelle"/>
    <s v="F"/>
    <s v="CDI"/>
    <s v="RH"/>
    <n v="0.91"/>
    <d v="2022-05-23T00:00:00"/>
    <n v="65"/>
    <s v="Non Cadre"/>
    <x v="3"/>
  </r>
  <r>
    <x v="2"/>
    <s v="T0BCS"/>
    <s v="Poirier"/>
    <s v="Charles"/>
    <s v="H"/>
    <s v="CDD"/>
    <s v="Finance"/>
    <n v="1"/>
    <d v="2023-11-01T00:00:00"/>
    <n v="64"/>
    <s v="Non Cadre"/>
    <x v="1"/>
  </r>
  <r>
    <x v="2"/>
    <s v="RWL31"/>
    <s v="Delahaye"/>
    <s v="Martin"/>
    <s v="H"/>
    <s v="Stage"/>
    <s v="Commerciaux"/>
    <n v="1"/>
    <d v="2021-06-30T00:00:00"/>
    <n v="51"/>
    <s v="Non Cadre"/>
    <x v="6"/>
  </r>
  <r>
    <x v="2"/>
    <s v="IN9ZX"/>
    <s v="Leclerc"/>
    <s v="Alain"/>
    <s v="H"/>
    <s v="CDD"/>
    <s v="Informatique"/>
    <n v="1"/>
    <d v="2020-09-08T00:00:00"/>
    <n v="64"/>
    <s v="Cadre"/>
    <x v="11"/>
  </r>
  <r>
    <x v="2"/>
    <s v="JTZE6"/>
    <s v="Jacquet"/>
    <s v="André"/>
    <s v="H"/>
    <s v="CDD"/>
    <s v="Finance"/>
    <n v="1"/>
    <d v="2025-02-22T00:00:00"/>
    <n v="45"/>
    <s v="Non Cadre"/>
    <x v="8"/>
  </r>
  <r>
    <x v="2"/>
    <s v="D4UTI"/>
    <s v="Leleu"/>
    <s v="Martine"/>
    <s v="F"/>
    <s v="Stage"/>
    <s v="Informatique"/>
    <n v="1"/>
    <d v="2021-12-03T00:00:00"/>
    <n v="21"/>
    <s v="Non Cadre"/>
    <x v="8"/>
  </r>
  <r>
    <x v="3"/>
    <s v="GPNP7"/>
    <s v="Perret"/>
    <s v="Agnès"/>
    <s v="F"/>
    <s v="Stage"/>
    <s v="Commerciaux"/>
    <n v="1"/>
    <d v="2025-01-10T00:00:00"/>
    <n v="32"/>
    <s v="Non Cadre"/>
    <x v="0"/>
  </r>
  <r>
    <x v="3"/>
    <s v="DKKLE"/>
    <s v="Baron"/>
    <s v="Danielle"/>
    <s v="F"/>
    <s v="Alternant"/>
    <s v="Marketing"/>
    <n v="1"/>
    <d v="2021-04-08T00:00:00"/>
    <n v="34"/>
    <s v="Non Cadre"/>
    <x v="1"/>
  </r>
  <r>
    <x v="3"/>
    <s v="X43EK"/>
    <s v="Aubry"/>
    <s v="Georges"/>
    <s v="H"/>
    <s v="CDD"/>
    <s v="Marketing"/>
    <n v="1"/>
    <d v="2025-01-15T00:00:00"/>
    <n v="28"/>
    <s v="Non Cadre"/>
    <x v="2"/>
  </r>
  <r>
    <x v="3"/>
    <s v="IDCZB"/>
    <s v="Pages"/>
    <s v="Emmanuel"/>
    <s v="H"/>
    <s v="Stage"/>
    <s v="Commerciaux"/>
    <n v="1"/>
    <d v="2020-11-29T00:00:00"/>
    <n v="42"/>
    <s v="Non Cadre"/>
    <x v="2"/>
  </r>
  <r>
    <x v="3"/>
    <s v="WVLRU"/>
    <s v="Brunet"/>
    <s v="Charles"/>
    <s v="H"/>
    <s v="CDI"/>
    <s v="Informatique"/>
    <n v="0.91"/>
    <d v="2022-07-24T00:00:00"/>
    <n v="41"/>
    <s v="Cadre"/>
    <x v="3"/>
  </r>
  <r>
    <x v="3"/>
    <s v="I3SPC"/>
    <s v="Boulanger"/>
    <s v="Martine"/>
    <s v="F"/>
    <s v="CDI"/>
    <s v="RH"/>
    <n v="0.91"/>
    <d v="2022-11-19T00:00:00"/>
    <n v="58"/>
    <s v="Cadre"/>
    <x v="1"/>
  </r>
  <r>
    <x v="3"/>
    <s v="H1WN8"/>
    <s v="Colas"/>
    <s v="Claudine"/>
    <s v="F"/>
    <s v="CDI"/>
    <s v="Logistique"/>
    <n v="0.91"/>
    <d v="2024-01-04T00:00:00"/>
    <n v="37"/>
    <s v="Non Cadre"/>
    <x v="4"/>
  </r>
  <r>
    <x v="3"/>
    <s v="61344"/>
    <s v="De Oliveira"/>
    <s v="Benoît"/>
    <s v="H"/>
    <s v="CDI"/>
    <s v="Informatique"/>
    <n v="1"/>
    <d v="2021-07-01T00:00:00"/>
    <n v="21"/>
    <s v="Non Cadre"/>
    <x v="1"/>
  </r>
  <r>
    <x v="3"/>
    <s v="7SPGI"/>
    <s v="Rossi"/>
    <s v="René"/>
    <s v="H"/>
    <s v="CDD"/>
    <s v="Informatique"/>
    <n v="1"/>
    <d v="2024-02-09T00:00:00"/>
    <n v="42"/>
    <s v="Cadre"/>
    <x v="0"/>
  </r>
  <r>
    <x v="3"/>
    <s v="E3HIK"/>
    <s v="Marin"/>
    <s v="Éric"/>
    <s v="H"/>
    <s v="CDI"/>
    <s v="RH"/>
    <n v="1"/>
    <d v="2022-03-06T00:00:00"/>
    <n v="64"/>
    <s v="Cadre"/>
    <x v="5"/>
  </r>
  <r>
    <x v="3"/>
    <s v="LPLFA"/>
    <s v="Étienne"/>
    <s v="René"/>
    <s v="H"/>
    <s v="CDI"/>
    <s v="Commerciaux"/>
    <n v="1"/>
    <d v="2024-05-26T00:00:00"/>
    <n v="44"/>
    <s v="Cadre"/>
    <x v="6"/>
  </r>
  <r>
    <x v="3"/>
    <s v="ZDPI3"/>
    <s v="Martin"/>
    <s v="Jeannine"/>
    <s v="F"/>
    <s v="Alternant"/>
    <s v="Commerciaux"/>
    <n v="1"/>
    <d v="2024-12-17T00:00:00"/>
    <n v="59"/>
    <s v="Non Cadre"/>
    <x v="7"/>
  </r>
  <r>
    <x v="3"/>
    <s v="1N0T3"/>
    <s v="Lenoir"/>
    <s v="Benjamin"/>
    <s v="H"/>
    <s v="CDI"/>
    <s v="Achat"/>
    <n v="1"/>
    <d v="2021-11-01T00:00:00"/>
    <n v="27"/>
    <s v="Cadre"/>
    <x v="8"/>
  </r>
  <r>
    <x v="3"/>
    <s v="Y1YI7"/>
    <s v="Roussel"/>
    <s v="Monique"/>
    <s v="F"/>
    <s v="CDD"/>
    <s v="Informatique"/>
    <n v="1"/>
    <d v="2021-05-28T00:00:00"/>
    <n v="35"/>
    <s v="Cadre"/>
    <x v="1"/>
  </r>
  <r>
    <x v="3"/>
    <s v="AQ2RR"/>
    <s v="Antoine"/>
    <s v="Noémi"/>
    <s v="F"/>
    <s v="CDI"/>
    <s v="Informatique"/>
    <n v="1"/>
    <d v="2024-07-09T00:00:00"/>
    <n v="59"/>
    <s v="Cadre"/>
    <x v="2"/>
  </r>
  <r>
    <x v="3"/>
    <s v="U3BKH"/>
    <s v="Chevalier"/>
    <s v="Roland"/>
    <s v="H"/>
    <s v="CDI"/>
    <s v="Commerciaux"/>
    <n v="1"/>
    <d v="2024-05-05T00:00:00"/>
    <n v="63"/>
    <s v="Cadre"/>
    <x v="3"/>
  </r>
  <r>
    <x v="3"/>
    <s v="HLXBT"/>
    <s v="Gautier"/>
    <s v="Noémi"/>
    <s v="F"/>
    <s v="CDI"/>
    <s v="Marketing"/>
    <n v="1"/>
    <d v="2020-09-27T00:00:00"/>
    <n v="29"/>
    <s v="Non Cadre"/>
    <x v="1"/>
  </r>
  <r>
    <x v="3"/>
    <s v="XLFAU"/>
    <s v="Laine"/>
    <s v="Marine"/>
    <s v="F"/>
    <s v="Alternant"/>
    <s v="Marketing"/>
    <n v="1"/>
    <d v="2025-05-31T00:00:00"/>
    <n v="37"/>
    <s v="Non Cadre"/>
    <x v="8"/>
  </r>
  <r>
    <x v="3"/>
    <s v="NAMYB"/>
    <s v="Da Costa"/>
    <s v="Maggie"/>
    <s v="F"/>
    <s v="CDI"/>
    <s v="Logistique"/>
    <n v="1"/>
    <d v="2021-04-29T00:00:00"/>
    <n v="22"/>
    <s v="Non Cadre"/>
    <x v="6"/>
  </r>
  <r>
    <x v="3"/>
    <s v="K1I44"/>
    <s v="Neveu"/>
    <s v="Geneviève"/>
    <s v="F"/>
    <s v="CDI"/>
    <s v="Finance"/>
    <n v="1"/>
    <d v="2020-10-25T00:00:00"/>
    <n v="60"/>
    <s v="Non Cadre"/>
    <x v="7"/>
  </r>
  <r>
    <x v="3"/>
    <s v="GERRB"/>
    <s v="Fontaine"/>
    <s v="Arthur"/>
    <s v="H"/>
    <s v="CDI"/>
    <s v="Commerciaux"/>
    <n v="1"/>
    <d v="2022-11-26T00:00:00"/>
    <n v="28"/>
    <s v="Non Cadre"/>
    <x v="1"/>
  </r>
  <r>
    <x v="3"/>
    <s v="6ZPJJ"/>
    <s v="Laurent"/>
    <s v="Adrienne"/>
    <s v="F"/>
    <s v="Stage"/>
    <s v="Finance"/>
    <n v="1"/>
    <d v="2023-07-30T00:00:00"/>
    <n v="31"/>
    <s v="Non Cadre"/>
    <x v="1"/>
  </r>
  <r>
    <x v="3"/>
    <s v="QXZRZ"/>
    <s v="Mallet"/>
    <s v="William"/>
    <s v="H"/>
    <s v="Stage"/>
    <s v="Commerciaux"/>
    <n v="1"/>
    <d v="2022-12-21T00:00:00"/>
    <n v="53"/>
    <s v="Non Cadre"/>
    <x v="9"/>
  </r>
  <r>
    <x v="3"/>
    <s v="1RDZB"/>
    <s v="Camus"/>
    <s v="Thierry"/>
    <s v="H"/>
    <s v="CDI"/>
    <s v="Commerciaux"/>
    <n v="1"/>
    <d v="2021-01-06T00:00:00"/>
    <n v="65"/>
    <s v="Non Cadre"/>
    <x v="2"/>
  </r>
  <r>
    <x v="3"/>
    <s v="CUQ5O"/>
    <s v="Camus"/>
    <s v="Christiane"/>
    <s v="F"/>
    <s v="CDD"/>
    <s v="Informatique"/>
    <n v="0.91"/>
    <d v="2023-03-08T00:00:00"/>
    <n v="49"/>
    <s v="Non Cadre"/>
    <x v="8"/>
  </r>
  <r>
    <x v="3"/>
    <s v="2TAA0"/>
    <s v="Turpin"/>
    <s v="Luc"/>
    <s v="H"/>
    <s v="Stage"/>
    <s v="Commerciaux"/>
    <n v="1"/>
    <d v="2022-03-19T00:00:00"/>
    <n v="33"/>
    <s v="Non Cadre"/>
    <x v="3"/>
  </r>
  <r>
    <x v="3"/>
    <s v="827HN"/>
    <s v="Gilbert"/>
    <s v="Georges"/>
    <s v="H"/>
    <s v="Stage"/>
    <s v="Finance"/>
    <n v="1"/>
    <d v="2025-01-29T00:00:00"/>
    <n v="24"/>
    <s v="Non Cadre"/>
    <x v="8"/>
  </r>
  <r>
    <x v="3"/>
    <s v="H0PF6"/>
    <s v="Allain"/>
    <s v="Émilie"/>
    <s v="F"/>
    <s v="CDI"/>
    <s v="Marketing"/>
    <n v="1"/>
    <d v="2024-10-15T00:00:00"/>
    <n v="29"/>
    <s v="Cadre"/>
    <x v="0"/>
  </r>
  <r>
    <x v="3"/>
    <s v="PRNMM"/>
    <s v="Renard"/>
    <s v="Olivier"/>
    <s v="H"/>
    <s v="CDI"/>
    <s v="Commerciaux"/>
    <n v="1"/>
    <d v="2021-07-05T00:00:00"/>
    <n v="20"/>
    <s v="Non Cadre"/>
    <x v="0"/>
  </r>
  <r>
    <x v="3"/>
    <s v="NYNY1"/>
    <s v="Alexandre"/>
    <s v="Hortense"/>
    <s v="F"/>
    <s v="CDI"/>
    <s v="Informatique"/>
    <n v="1"/>
    <d v="2024-05-24T00:00:00"/>
    <n v="27"/>
    <s v="Non Cadre"/>
    <x v="1"/>
  </r>
  <r>
    <x v="3"/>
    <s v="2UDL1"/>
    <s v="Lebreton"/>
    <s v="Zacharie"/>
    <s v="H"/>
    <s v="CDD"/>
    <s v="Commerciaux"/>
    <n v="1"/>
    <d v="2024-10-15T00:00:00"/>
    <n v="29"/>
    <s v="Cadre"/>
    <x v="2"/>
  </r>
  <r>
    <x v="3"/>
    <s v="GLXU4"/>
    <s v="Baron"/>
    <s v="Camille"/>
    <s v="F"/>
    <s v="CDI"/>
    <s v="RH"/>
    <n v="1"/>
    <d v="2021-03-24T00:00:00"/>
    <n v="61"/>
    <s v="Cadre"/>
    <x v="10"/>
  </r>
  <r>
    <x v="3"/>
    <s v="OUDA7"/>
    <s v="Lagarde"/>
    <s v="Michel"/>
    <s v="H"/>
    <s v="CDI"/>
    <s v="Marketing"/>
    <n v="1"/>
    <d v="2023-09-11T00:00:00"/>
    <n v="65"/>
    <s v="Cadre"/>
    <x v="11"/>
  </r>
  <r>
    <x v="3"/>
    <s v="ACN0J"/>
    <s v="Mathieu"/>
    <s v="Élisabeth"/>
    <s v="F"/>
    <s v="CDI"/>
    <s v="RH"/>
    <n v="0.91"/>
    <d v="2022-04-12T00:00:00"/>
    <n v="59"/>
    <s v="Cadre"/>
    <x v="1"/>
  </r>
  <r>
    <x v="3"/>
    <s v="JF4II"/>
    <s v="Normand"/>
    <s v="Éléonore"/>
    <s v="F"/>
    <s v="CDD"/>
    <s v="Informatique"/>
    <n v="1"/>
    <d v="2024-04-29T00:00:00"/>
    <n v="43"/>
    <s v="Non Cadre"/>
    <x v="12"/>
  </r>
  <r>
    <x v="3"/>
    <s v="O4PZL"/>
    <s v="Hardy"/>
    <s v="Noël"/>
    <s v="H"/>
    <s v="CDI"/>
    <s v="Logistique"/>
    <n v="1"/>
    <d v="2023-12-12T00:00:00"/>
    <n v="59"/>
    <s v="Non Cadre"/>
    <x v="3"/>
  </r>
  <r>
    <x v="3"/>
    <s v="7UCEM"/>
    <s v="Perret"/>
    <s v="Henri"/>
    <s v="H"/>
    <s v="CDI"/>
    <s v="Logistique"/>
    <n v="1"/>
    <d v="2022-10-13T00:00:00"/>
    <n v="41"/>
    <s v="Cadre"/>
    <x v="0"/>
  </r>
  <r>
    <x v="3"/>
    <s v="68AQ6"/>
    <s v="Bertrand"/>
    <s v="Charles"/>
    <s v="H"/>
    <s v="CDI"/>
    <s v="Commerciaux"/>
    <n v="1"/>
    <d v="2024-05-25T00:00:00"/>
    <n v="45"/>
    <s v="Non Cadre"/>
    <x v="11"/>
  </r>
  <r>
    <x v="3"/>
    <s v="Y670G"/>
    <s v="Fleury"/>
    <s v="Bertrand"/>
    <s v="H"/>
    <s v="CDD"/>
    <s v="Commerciaux"/>
    <n v="1"/>
    <d v="2023-04-02T00:00:00"/>
    <n v="40"/>
    <s v="Cadre"/>
    <x v="1"/>
  </r>
  <r>
    <x v="3"/>
    <s v="YKW71"/>
    <s v="David"/>
    <s v="Thierry"/>
    <s v="H"/>
    <s v="CDD"/>
    <s v="Logistique"/>
    <n v="1"/>
    <d v="2022-09-05T00:00:00"/>
    <n v="26"/>
    <s v="Cadre"/>
    <x v="4"/>
  </r>
  <r>
    <x v="3"/>
    <s v="3WW5L"/>
    <s v="Bigot"/>
    <s v="Frédérique"/>
    <s v="F"/>
    <s v="CDD"/>
    <s v="Marketing"/>
    <n v="0.91"/>
    <d v="2023-12-18T00:00:00"/>
    <n v="54"/>
    <s v="Non Cadre"/>
    <x v="7"/>
  </r>
  <r>
    <x v="3"/>
    <s v="F8G14"/>
    <s v="Descamps"/>
    <s v="Grégoire"/>
    <s v="H"/>
    <s v="CDI"/>
    <s v="Logistique"/>
    <n v="1"/>
    <d v="2025-04-28T00:00:00"/>
    <n v="59"/>
    <s v="Cadre"/>
    <x v="2"/>
  </r>
  <r>
    <x v="3"/>
    <s v="3N0N9"/>
    <s v="Masson"/>
    <s v="Gérard"/>
    <s v="H"/>
    <s v="Stage"/>
    <s v="Commerciaux"/>
    <n v="1"/>
    <d v="2023-05-17T00:00:00"/>
    <n v="44"/>
    <s v="Non Cadre"/>
    <x v="10"/>
  </r>
  <r>
    <x v="3"/>
    <s v="DH91K"/>
    <s v="Gallet"/>
    <s v="Victoire"/>
    <s v="F"/>
    <s v="CDD"/>
    <s v="Commerciaux"/>
    <n v="0.91"/>
    <d v="2024-05-20T00:00:00"/>
    <n v="60"/>
    <s v="Non Cadre"/>
    <x v="0"/>
  </r>
  <r>
    <x v="3"/>
    <s v="JH4VZ"/>
    <s v="Lemonnier"/>
    <s v="Juliette"/>
    <s v="F"/>
    <s v="CDI"/>
    <s v="Marketing"/>
    <n v="1"/>
    <d v="2022-02-02T00:00:00"/>
    <n v="39"/>
    <s v="Cadre"/>
    <x v="10"/>
  </r>
  <r>
    <x v="3"/>
    <s v="IC5XE"/>
    <s v="Germain"/>
    <s v="Margot"/>
    <s v="F"/>
    <s v="CDI"/>
    <s v="Informatique"/>
    <n v="1"/>
    <d v="2024-11-24T00:00:00"/>
    <n v="26"/>
    <s v="Non Cadre"/>
    <x v="5"/>
  </r>
  <r>
    <x v="3"/>
    <s v="QBERT"/>
    <s v="Garnier"/>
    <s v="Juliette"/>
    <s v="F"/>
    <s v="Alternant"/>
    <s v="Commerciaux"/>
    <n v="1"/>
    <d v="2023-01-30T00:00:00"/>
    <n v="49"/>
    <s v="Non Cadre"/>
    <x v="11"/>
  </r>
  <r>
    <x v="3"/>
    <s v="C5LJK"/>
    <s v="Barbe"/>
    <s v="Lucas"/>
    <s v="H"/>
    <s v="CDI"/>
    <s v="Finance"/>
    <n v="1"/>
    <d v="2020-10-15T00:00:00"/>
    <n v="47"/>
    <s v="Non Cadre"/>
    <x v="2"/>
  </r>
  <r>
    <x v="3"/>
    <s v="0ZUM1"/>
    <s v="Turpin"/>
    <s v="Adèle"/>
    <s v="F"/>
    <s v="CDI"/>
    <s v="Commerciaux"/>
    <n v="1"/>
    <d v="2024-08-05T00:00:00"/>
    <n v="22"/>
    <s v="Cadre"/>
    <x v="5"/>
  </r>
  <r>
    <x v="3"/>
    <s v="A2E1O"/>
    <s v="Pichon"/>
    <s v="Emmanuel"/>
    <s v="H"/>
    <s v="Alternant"/>
    <s v="Informatique"/>
    <n v="1"/>
    <d v="2021-05-06T00:00:00"/>
    <n v="25"/>
    <s v="Non Cadre"/>
    <x v="1"/>
  </r>
  <r>
    <x v="3"/>
    <s v="EEW7P"/>
    <s v="Gros"/>
    <s v="Suzanne"/>
    <s v="F"/>
    <s v="CDI"/>
    <s v="Marketing"/>
    <n v="1"/>
    <d v="2022-03-19T00:00:00"/>
    <n v="33"/>
    <s v="Non Cadre"/>
    <x v="1"/>
  </r>
  <r>
    <x v="3"/>
    <s v="DOGY4"/>
    <s v="Turpin"/>
    <s v="Dorothée"/>
    <s v="F"/>
    <s v="Stage"/>
    <s v="Commerciaux"/>
    <n v="1"/>
    <d v="2022-01-18T00:00:00"/>
    <n v="43"/>
    <s v="Non Cadre"/>
    <x v="1"/>
  </r>
  <r>
    <x v="3"/>
    <s v="WI12D"/>
    <s v="Peron"/>
    <s v="Robert"/>
    <s v="H"/>
    <s v="CDD"/>
    <s v="Logistique"/>
    <n v="1"/>
    <d v="2022-02-03T00:00:00"/>
    <n v="51"/>
    <s v="Non Cadre"/>
    <x v="0"/>
  </r>
  <r>
    <x v="3"/>
    <s v="HG5H8"/>
    <s v="Bègue"/>
    <s v="Étienne"/>
    <s v="H"/>
    <s v="CDD"/>
    <s v="Commerciaux"/>
    <n v="1"/>
    <d v="2024-04-05T00:00:00"/>
    <n v="62"/>
    <s v="Cadre"/>
    <x v="6"/>
  </r>
  <r>
    <x v="3"/>
    <s v="YID01"/>
    <s v="Guilbert"/>
    <s v="Élodie"/>
    <s v="F"/>
    <s v="CDD"/>
    <s v="Commerciaux"/>
    <n v="1"/>
    <d v="2023-12-07T00:00:00"/>
    <n v="27"/>
    <s v="Cadre"/>
    <x v="1"/>
  </r>
  <r>
    <x v="3"/>
    <s v="5CII0"/>
    <s v="Costa"/>
    <s v="Céline"/>
    <s v="F"/>
    <s v="CDD"/>
    <s v="Logistique"/>
    <n v="1"/>
    <d v="2022-01-08T00:00:00"/>
    <n v="40"/>
    <s v="Cadre"/>
    <x v="11"/>
  </r>
  <r>
    <x v="3"/>
    <s v="8RHOT"/>
    <s v="Lecoq"/>
    <s v="Nathalie"/>
    <s v="F"/>
    <s v="Alternant"/>
    <s v="Commerciaux"/>
    <n v="1"/>
    <d v="2022-11-11T00:00:00"/>
    <n v="45"/>
    <s v="Non Cadre"/>
    <x v="10"/>
  </r>
  <r>
    <x v="3"/>
    <s v="9RSMG"/>
    <s v="Roussel"/>
    <s v="Colette"/>
    <s v="F"/>
    <s v="CDD"/>
    <s v="Commerciaux"/>
    <n v="1"/>
    <d v="2022-11-08T00:00:00"/>
    <n v="60"/>
    <s v="Cadre"/>
    <x v="5"/>
  </r>
  <r>
    <x v="3"/>
    <s v="8HJTZ"/>
    <s v="Guilbert"/>
    <s v="Alix"/>
    <s v="F"/>
    <s v="CDI"/>
    <s v="Logistique"/>
    <n v="1"/>
    <d v="2023-09-09T00:00:00"/>
    <n v="44"/>
    <s v="Cadre"/>
    <x v="6"/>
  </r>
  <r>
    <x v="3"/>
    <s v="GEMIG"/>
    <s v="Boucher"/>
    <s v="Julie"/>
    <s v="F"/>
    <s v="CDI"/>
    <s v="Commerciaux"/>
    <n v="1"/>
    <d v="2024-12-17T00:00:00"/>
    <n v="52"/>
    <s v="Cadre"/>
    <x v="1"/>
  </r>
  <r>
    <x v="3"/>
    <s v="A2GS8"/>
    <s v="Gomes"/>
    <s v="Anastasie"/>
    <s v="F"/>
    <s v="CDI"/>
    <s v="Commerciaux"/>
    <n v="1"/>
    <d v="2021-08-26T00:00:00"/>
    <n v="58"/>
    <s v="Cadre"/>
    <x v="3"/>
  </r>
  <r>
    <x v="3"/>
    <s v="C52IR"/>
    <s v="Durand"/>
    <s v="Victor"/>
    <s v="H"/>
    <s v="CDI"/>
    <s v="Commerciaux"/>
    <n v="0.91"/>
    <d v="2022-11-23T00:00:00"/>
    <n v="45"/>
    <s v="Cadre"/>
    <x v="7"/>
  </r>
  <r>
    <x v="3"/>
    <s v="5014G"/>
    <s v="Leroy"/>
    <s v="Arnaude"/>
    <s v="F"/>
    <s v="CDI"/>
    <s v="Finance"/>
    <n v="1"/>
    <d v="2024-05-28T00:00:00"/>
    <n v="53"/>
    <s v="Cadre"/>
    <x v="9"/>
  </r>
  <r>
    <x v="3"/>
    <s v="IXQH2"/>
    <s v="Dias"/>
    <s v="Xavier"/>
    <s v="H"/>
    <s v="CDD"/>
    <s v="Informatique"/>
    <n v="0.91"/>
    <d v="2022-03-02T00:00:00"/>
    <n v="54"/>
    <s v="Non Cadre"/>
    <x v="1"/>
  </r>
  <r>
    <x v="3"/>
    <s v="4G8KE"/>
    <s v="Blot"/>
    <s v="Jeanne"/>
    <s v="F"/>
    <s v="CDI"/>
    <s v="Logistique"/>
    <n v="0.91"/>
    <d v="2023-06-10T00:00:00"/>
    <n v="24"/>
    <s v="Cadre"/>
    <x v="12"/>
  </r>
  <r>
    <x v="3"/>
    <s v="E7COG"/>
    <s v="Albert"/>
    <s v="Paul"/>
    <s v="H"/>
    <s v="CDI"/>
    <s v="RH"/>
    <n v="1"/>
    <d v="2025-08-20T00:00:00"/>
    <n v="24"/>
    <s v="Cadre"/>
    <x v="12"/>
  </r>
  <r>
    <x v="3"/>
    <s v="8MUUW"/>
    <s v="Rossi"/>
    <s v="Gilles"/>
    <s v="H"/>
    <s v="CDI"/>
    <s v="Commerciaux"/>
    <n v="1"/>
    <d v="2020-09-15T00:00:00"/>
    <n v="53"/>
    <s v="Cadre"/>
    <x v="0"/>
  </r>
  <r>
    <x v="3"/>
    <s v="E904E"/>
    <s v="Rousset"/>
    <s v="Grégoire"/>
    <s v="H"/>
    <s v="CDD"/>
    <s v="Finance"/>
    <n v="1"/>
    <d v="2025-05-17T00:00:00"/>
    <n v="28"/>
    <s v="Cadre"/>
    <x v="1"/>
  </r>
  <r>
    <x v="3"/>
    <s v="YIZT7"/>
    <s v="Humbert"/>
    <s v="Philippe"/>
    <s v="H"/>
    <s v="Alternant"/>
    <s v="Achat"/>
    <n v="1"/>
    <d v="2024-01-06T00:00:00"/>
    <n v="31"/>
    <s v="Non Cadre"/>
    <x v="9"/>
  </r>
  <r>
    <x v="3"/>
    <s v="JIFXE"/>
    <s v="Bigot"/>
    <s v="Étienne"/>
    <s v="H"/>
    <s v="CDD"/>
    <s v="Finance"/>
    <n v="1"/>
    <d v="2022-06-26T00:00:00"/>
    <n v="61"/>
    <s v="Cadre"/>
    <x v="1"/>
  </r>
  <r>
    <x v="3"/>
    <s v="6BTQU"/>
    <s v="Poulain"/>
    <s v="Jeannine"/>
    <s v="F"/>
    <s v="CDD"/>
    <s v="Commerciaux"/>
    <n v="1"/>
    <d v="2021-06-01T00:00:00"/>
    <n v="65"/>
    <s v="Cadre"/>
    <x v="10"/>
  </r>
  <r>
    <x v="3"/>
    <s v="C31YH"/>
    <s v="Bourgeois"/>
    <s v="Franck"/>
    <s v="H"/>
    <s v="CDI"/>
    <s v="Finance"/>
    <n v="1"/>
    <d v="2023-06-26T00:00:00"/>
    <n v="41"/>
    <s v="Cadre"/>
    <x v="12"/>
  </r>
  <r>
    <x v="3"/>
    <s v="JAQGO"/>
    <s v="Ferreira"/>
    <s v="Thibaut"/>
    <s v="H"/>
    <s v="CDD"/>
    <s v="Informatique"/>
    <n v="1"/>
    <d v="2021-10-29T00:00:00"/>
    <n v="52"/>
    <s v="Cadre"/>
    <x v="1"/>
  </r>
  <r>
    <x v="3"/>
    <s v="9C9K7"/>
    <s v="Besson"/>
    <s v="Rémy"/>
    <s v="H"/>
    <s v="CDI"/>
    <s v="Marketing"/>
    <n v="0.91"/>
    <d v="2021-04-25T00:00:00"/>
    <n v="63"/>
    <s v="Cadre"/>
    <x v="7"/>
  </r>
  <r>
    <x v="3"/>
    <s v="ORG55"/>
    <s v="Adam"/>
    <s v="Alfred"/>
    <s v="H"/>
    <s v="CDD"/>
    <s v="Finance"/>
    <n v="1"/>
    <d v="2021-03-23T00:00:00"/>
    <n v="46"/>
    <s v="Cadre"/>
    <x v="8"/>
  </r>
  <r>
    <x v="3"/>
    <s v="SSZD6"/>
    <s v="Goncalves"/>
    <s v="Élisabeth"/>
    <s v="F"/>
    <s v="CDI"/>
    <s v="Commerciaux"/>
    <n v="0.91"/>
    <d v="2021-02-04T00:00:00"/>
    <n v="22"/>
    <s v="Non Cadre"/>
    <x v="10"/>
  </r>
  <r>
    <x v="3"/>
    <s v="XDHGJ"/>
    <s v="Guillet"/>
    <s v="Éléonore"/>
    <s v="F"/>
    <s v="CDI"/>
    <s v="Logistique"/>
    <n v="1"/>
    <d v="2024-01-09T00:00:00"/>
    <n v="31"/>
    <s v="Non Cadre"/>
    <x v="2"/>
  </r>
  <r>
    <x v="3"/>
    <s v="SCOWD"/>
    <s v="Salmon"/>
    <s v="Patrick"/>
    <s v="H"/>
    <s v="CDI"/>
    <s v="Marketing"/>
    <n v="0.91"/>
    <d v="2024-02-26T00:00:00"/>
    <n v="43"/>
    <s v="Cadre"/>
    <x v="1"/>
  </r>
  <r>
    <x v="3"/>
    <s v="729T1"/>
    <s v="Turpin"/>
    <s v="Anastasie"/>
    <s v="F"/>
    <s v="CDI"/>
    <s v="Informatique"/>
    <n v="0.91"/>
    <d v="2025-04-07T00:00:00"/>
    <n v="50"/>
    <s v="Non Cadre"/>
    <x v="1"/>
  </r>
  <r>
    <x v="3"/>
    <s v="5YF4O"/>
    <s v="Vallée"/>
    <s v="Bertrand"/>
    <s v="H"/>
    <s v="Stage"/>
    <s v="Achat"/>
    <n v="1"/>
    <d v="2022-10-21T00:00:00"/>
    <n v="35"/>
    <s v="Non Cadre"/>
    <x v="10"/>
  </r>
  <r>
    <x v="3"/>
    <s v="CDC8P"/>
    <s v="Brunel"/>
    <s v="Valentine"/>
    <s v="F"/>
    <s v="CDI"/>
    <s v="Commerciaux"/>
    <n v="1"/>
    <d v="2025-05-03T00:00:00"/>
    <n v="47"/>
    <s v="Non Cadre"/>
    <x v="9"/>
  </r>
  <r>
    <x v="3"/>
    <s v="UY6WE"/>
    <s v="Nguyen"/>
    <s v="Margaret"/>
    <s v="F"/>
    <s v="CDI"/>
    <s v="RH"/>
    <n v="1"/>
    <d v="2020-10-06T00:00:00"/>
    <n v="30"/>
    <s v="Cadre"/>
    <x v="1"/>
  </r>
  <r>
    <x v="3"/>
    <s v="OIXJA"/>
    <s v="Pichon"/>
    <s v="Bernard"/>
    <s v="H"/>
    <s v="CDD"/>
    <s v="Commerciaux"/>
    <n v="1"/>
    <d v="2021-04-08T00:00:00"/>
    <n v="26"/>
    <s v="Non Cadre"/>
    <x v="1"/>
  </r>
  <r>
    <x v="3"/>
    <s v="4GZ42"/>
    <s v="Ledoux"/>
    <s v="Jules"/>
    <s v="H"/>
    <s v="CDI"/>
    <s v="Informatique"/>
    <n v="1"/>
    <d v="2021-12-29T00:00:00"/>
    <n v="63"/>
    <s v="Cadre"/>
    <x v="2"/>
  </r>
  <r>
    <x v="3"/>
    <s v="53NY9"/>
    <s v="Salmon"/>
    <s v="Guillaume"/>
    <s v="H"/>
    <s v="CDD"/>
    <s v="Commerciaux"/>
    <n v="0.91"/>
    <d v="2021-11-22T00:00:00"/>
    <n v="59"/>
    <s v="Non Cadre"/>
    <x v="11"/>
  </r>
  <r>
    <x v="3"/>
    <s v="CHYQ5"/>
    <s v="Camus"/>
    <s v="Isaac"/>
    <s v="H"/>
    <s v="CDI"/>
    <s v="Marketing"/>
    <n v="1"/>
    <d v="2024-07-18T00:00:00"/>
    <n v="62"/>
    <s v="Cadre"/>
    <x v="1"/>
  </r>
  <r>
    <x v="3"/>
    <s v="8E9LF"/>
    <s v="Baron"/>
    <s v="Marcelle"/>
    <s v="F"/>
    <s v="Stage"/>
    <s v="Finance"/>
    <n v="1"/>
    <d v="2020-12-03T00:00:00"/>
    <n v="38"/>
    <s v="Non Cadre"/>
    <x v="12"/>
  </r>
  <r>
    <x v="3"/>
    <s v="M5OQN"/>
    <s v="Courtois"/>
    <s v="Marcel"/>
    <s v="H"/>
    <s v="CDI"/>
    <s v="Commerciaux"/>
    <n v="1"/>
    <d v="2023-11-19T00:00:00"/>
    <n v="52"/>
    <s v="Cadre"/>
    <x v="6"/>
  </r>
  <r>
    <x v="3"/>
    <s v="FOPU8"/>
    <s v="Boulay"/>
    <s v="Pierre"/>
    <s v="H"/>
    <s v="CDI"/>
    <s v="Logistique"/>
    <n v="1"/>
    <d v="2023-03-02T00:00:00"/>
    <n v="57"/>
    <s v="Non Cadre"/>
    <x v="1"/>
  </r>
  <r>
    <x v="3"/>
    <s v="7JO19"/>
    <s v="Lefebvre"/>
    <s v="Richard"/>
    <s v="H"/>
    <s v="CDD"/>
    <s v="Commerciaux"/>
    <n v="1"/>
    <d v="2022-11-01T00:00:00"/>
    <n v="32"/>
    <s v="Cadre"/>
    <x v="6"/>
  </r>
  <r>
    <x v="3"/>
    <s v="NNRI4"/>
    <s v="Rousseau"/>
    <s v="Odette"/>
    <s v="F"/>
    <s v="CDI"/>
    <s v="Commerciaux"/>
    <n v="1"/>
    <d v="2021-11-11T00:00:00"/>
    <n v="46"/>
    <s v="Non Cadre"/>
    <x v="3"/>
  </r>
  <r>
    <x v="3"/>
    <s v="FAZGD"/>
    <s v="Pinto"/>
    <s v="Capucine"/>
    <s v="F"/>
    <s v="CDI"/>
    <s v="Commerciaux"/>
    <n v="1"/>
    <d v="2022-04-13T00:00:00"/>
    <n v="32"/>
    <s v="Cadre"/>
    <x v="1"/>
  </r>
  <r>
    <x v="3"/>
    <s v="K17K2"/>
    <s v="Arnaud"/>
    <s v="Capucine"/>
    <s v="F"/>
    <s v="Stage"/>
    <s v="RH"/>
    <n v="1"/>
    <d v="2025-08-24T00:00:00"/>
    <n v="45"/>
    <s v="Non Cadre"/>
    <x v="9"/>
  </r>
  <r>
    <x v="3"/>
    <s v="SV587"/>
    <s v="De Oliveira"/>
    <s v="Geneviève"/>
    <s v="F"/>
    <s v="Alternant"/>
    <s v="Commerciaux"/>
    <n v="1"/>
    <d v="2021-03-08T00:00:00"/>
    <n v="28"/>
    <s v="Non Cadre"/>
    <x v="2"/>
  </r>
  <r>
    <x v="3"/>
    <s v="KGFAN"/>
    <s v="Gilbert"/>
    <s v="William"/>
    <s v="H"/>
    <s v="CDI"/>
    <s v="Informatique"/>
    <n v="1"/>
    <d v="2023-05-04T00:00:00"/>
    <n v="33"/>
    <s v="Non Cadre"/>
    <x v="10"/>
  </r>
  <r>
    <x v="3"/>
    <s v="97B98"/>
    <s v="Lemaître"/>
    <s v="François"/>
    <s v="H"/>
    <s v="Alternant"/>
    <s v="Achat"/>
    <n v="1"/>
    <d v="2023-08-07T00:00:00"/>
    <n v="56"/>
    <s v="Non Cadre"/>
    <x v="8"/>
  </r>
  <r>
    <x v="3"/>
    <s v="879JO"/>
    <s v="Delahaye"/>
    <s v="Pierre"/>
    <s v="H"/>
    <s v="CDI"/>
    <s v="Commerciaux"/>
    <n v="1"/>
    <d v="2022-01-06T00:00:00"/>
    <n v="40"/>
    <s v="Cadre"/>
    <x v="6"/>
  </r>
  <r>
    <x v="3"/>
    <s v="GRXBX"/>
    <s v="Deschamps"/>
    <s v="Renée"/>
    <s v="F"/>
    <s v="CDI"/>
    <s v="RH"/>
    <n v="1"/>
    <d v="2024-05-02T00:00:00"/>
    <n v="57"/>
    <s v="Non Cadre"/>
    <x v="3"/>
  </r>
  <r>
    <x v="3"/>
    <s v="PDNCT"/>
    <s v="Guilbert"/>
    <s v="Marcelle"/>
    <s v="F"/>
    <s v="Alternant"/>
    <s v="Commerciaux"/>
    <n v="1"/>
    <d v="2023-08-08T00:00:00"/>
    <n v="43"/>
    <s v="Non Cadre"/>
    <x v="10"/>
  </r>
  <r>
    <x v="3"/>
    <s v="TNB06"/>
    <s v="Bègue"/>
    <s v="Alfred"/>
    <s v="H"/>
    <s v="Stage"/>
    <s v="Commerciaux"/>
    <n v="0.91"/>
    <d v="2021-06-25T00:00:00"/>
    <n v="26"/>
    <s v="Non Cadre"/>
    <x v="7"/>
  </r>
  <r>
    <x v="3"/>
    <s v="5ATC0"/>
    <s v="Marin"/>
    <s v="Lucie"/>
    <s v="F"/>
    <s v="CDI"/>
    <s v="Finance"/>
    <n v="1"/>
    <d v="2020-11-04T00:00:00"/>
    <n v="38"/>
    <s v="Non Cadre"/>
    <x v="9"/>
  </r>
  <r>
    <x v="3"/>
    <s v="4XYGG"/>
    <s v="Camus"/>
    <s v="Isaac"/>
    <s v="H"/>
    <s v="CDD"/>
    <s v="Logistique"/>
    <n v="1"/>
    <d v="2021-09-25T00:00:00"/>
    <n v="51"/>
    <s v="Non Cadre"/>
    <x v="1"/>
  </r>
  <r>
    <x v="3"/>
    <s v="399PQ"/>
    <s v="Nicolas"/>
    <s v="Alix"/>
    <s v="F"/>
    <s v="CDI"/>
    <s v="Commerciaux"/>
    <n v="1"/>
    <d v="2024-01-06T00:00:00"/>
    <n v="23"/>
    <s v="Non Cadre"/>
    <x v="7"/>
  </r>
  <r>
    <x v="3"/>
    <s v="VLI20"/>
    <s v="Denis"/>
    <s v="Laetitia"/>
    <s v="F"/>
    <s v="CDI"/>
    <s v="Informatique"/>
    <n v="1"/>
    <d v="2023-02-11T00:00:00"/>
    <n v="20"/>
    <s v="Cadre"/>
    <x v="11"/>
  </r>
  <r>
    <x v="3"/>
    <s v="GZV5S"/>
    <s v="Chevallier"/>
    <s v="Margaud"/>
    <s v="F"/>
    <s v="Stage"/>
    <s v="Commerciaux"/>
    <n v="1"/>
    <d v="2024-05-19T00:00:00"/>
    <n v="57"/>
    <s v="Non Cadre"/>
    <x v="9"/>
  </r>
  <r>
    <x v="3"/>
    <s v="D6LA5"/>
    <s v="Morin"/>
    <s v="Joséphine"/>
    <s v="F"/>
    <s v="Alternant"/>
    <s v="Finance"/>
    <n v="1"/>
    <d v="2025-01-22T00:00:00"/>
    <n v="46"/>
    <s v="Non Cadre"/>
    <x v="4"/>
  </r>
  <r>
    <x v="3"/>
    <s v="JS9XQ"/>
    <s v="Becker"/>
    <s v="Louise"/>
    <s v="F"/>
    <s v="Stage"/>
    <s v="Commerciaux"/>
    <n v="1"/>
    <d v="2021-06-23T00:00:00"/>
    <n v="43"/>
    <s v="Non Cadre"/>
    <x v="8"/>
  </r>
  <r>
    <x v="3"/>
    <s v="6A9JO"/>
    <s v="Vasseur"/>
    <s v="Constance"/>
    <s v="F"/>
    <s v="CDD"/>
    <s v="Achat"/>
    <n v="1"/>
    <d v="2023-11-10T00:00:00"/>
    <n v="35"/>
    <s v="Cadre"/>
    <x v="8"/>
  </r>
  <r>
    <x v="3"/>
    <s v="WPH5K"/>
    <s v="Delorme"/>
    <s v="Philippe"/>
    <s v="H"/>
    <s v="CDI"/>
    <s v="Logistique"/>
    <n v="1"/>
    <d v="2022-10-21T00:00:00"/>
    <n v="61"/>
    <s v="Cadre"/>
    <x v="6"/>
  </r>
  <r>
    <x v="3"/>
    <s v="EVEHA"/>
    <s v="Texier"/>
    <s v="Monique"/>
    <s v="F"/>
    <s v="CDI"/>
    <s v="Commerciaux"/>
    <n v="0.91"/>
    <d v="2021-11-06T00:00:00"/>
    <n v="44"/>
    <s v="Non Cadre"/>
    <x v="3"/>
  </r>
  <r>
    <x v="3"/>
    <s v="GC0VK"/>
    <s v="Maillet"/>
    <s v="Lucas"/>
    <s v="H"/>
    <s v="CDD"/>
    <s v="Commerciaux"/>
    <n v="1"/>
    <d v="2021-12-17T00:00:00"/>
    <n v="53"/>
    <s v="Non Cadre"/>
    <x v="11"/>
  </r>
  <r>
    <x v="3"/>
    <s v="DHEUO"/>
    <s v="Couturier"/>
    <s v="Sébastien"/>
    <s v="H"/>
    <s v="CDD"/>
    <s v="Marketing"/>
    <n v="1"/>
    <d v="2024-08-28T00:00:00"/>
    <n v="54"/>
    <s v="Cadre"/>
    <x v="8"/>
  </r>
  <r>
    <x v="3"/>
    <s v="CD97O"/>
    <s v="Texier"/>
    <s v="Augustin"/>
    <s v="H"/>
    <s v="CDD"/>
    <s v="Commerciaux"/>
    <n v="1"/>
    <d v="2022-07-17T00:00:00"/>
    <n v="47"/>
    <s v="Cadre"/>
    <x v="11"/>
  </r>
  <r>
    <x v="3"/>
    <s v="SC7KQ"/>
    <s v="Hebert"/>
    <s v="Alice"/>
    <s v="F"/>
    <s v="CDD"/>
    <s v="Logistique"/>
    <n v="1"/>
    <d v="2021-09-05T00:00:00"/>
    <n v="54"/>
    <s v="Non Cadre"/>
    <x v="8"/>
  </r>
  <r>
    <x v="3"/>
    <s v="7XTUM"/>
    <s v="Gaillard"/>
    <s v="Gérard"/>
    <s v="H"/>
    <s v="CDD"/>
    <s v="Commerciaux"/>
    <n v="1"/>
    <d v="2025-05-08T00:00:00"/>
    <n v="20"/>
    <s v="Non Cadre"/>
    <x v="1"/>
  </r>
  <r>
    <x v="3"/>
    <s v="6IR69"/>
    <s v="Thibault"/>
    <s v="Thomas"/>
    <s v="H"/>
    <s v="CDI"/>
    <s v="Commerciaux"/>
    <n v="0.91"/>
    <d v="2020-08-30T00:00:00"/>
    <n v="46"/>
    <s v="Cadre"/>
    <x v="8"/>
  </r>
  <r>
    <x v="3"/>
    <s v="W01L7"/>
    <s v="Gautier"/>
    <s v="Louise"/>
    <s v="F"/>
    <s v="CDD"/>
    <s v="Commerciaux"/>
    <n v="0.91"/>
    <d v="2021-03-22T00:00:00"/>
    <n v="59"/>
    <s v="Cadre"/>
    <x v="2"/>
  </r>
  <r>
    <x v="3"/>
    <s v="UHGK8"/>
    <s v="Perret"/>
    <s v="Émile"/>
    <s v="H"/>
    <s v="CDI"/>
    <s v="RH"/>
    <n v="0.91"/>
    <d v="2025-07-02T00:00:00"/>
    <n v="40"/>
    <s v="Non Cadre"/>
    <x v="11"/>
  </r>
  <r>
    <x v="3"/>
    <s v="YG59M"/>
    <s v="Maréchal"/>
    <s v="Sabine"/>
    <s v="F"/>
    <s v="CDI"/>
    <s v="RH"/>
    <n v="1"/>
    <d v="2024-11-29T00:00:00"/>
    <n v="40"/>
    <s v="Cadre"/>
    <x v="2"/>
  </r>
  <r>
    <x v="3"/>
    <s v="7FZA4"/>
    <s v="Guillou"/>
    <s v="Arthur"/>
    <s v="H"/>
    <s v="CDI"/>
    <s v="Marketing"/>
    <n v="1"/>
    <d v="2024-11-02T00:00:00"/>
    <n v="59"/>
    <s v="Non Cadre"/>
    <x v="2"/>
  </r>
  <r>
    <x v="3"/>
    <s v="9PUGX"/>
    <s v="Bernard"/>
    <s v="Constance"/>
    <s v="F"/>
    <s v="CDI"/>
    <s v="Logistique"/>
    <n v="0.91"/>
    <d v="2021-09-01T00:00:00"/>
    <n v="60"/>
    <s v="Non Cadre"/>
    <x v="0"/>
  </r>
  <r>
    <x v="3"/>
    <s v="T5AAD"/>
    <s v="Pelletier"/>
    <s v="Olivier"/>
    <s v="H"/>
    <s v="CDI"/>
    <s v="Logistique"/>
    <n v="0.91"/>
    <d v="2024-07-01T00:00:00"/>
    <n v="24"/>
    <s v="Non Cadre"/>
    <x v="10"/>
  </r>
  <r>
    <x v="3"/>
    <s v="ACSVV"/>
    <s v="Legrand"/>
    <s v="Martine"/>
    <s v="F"/>
    <s v="CDD"/>
    <s v="Marketing"/>
    <n v="0.91"/>
    <d v="2023-12-23T00:00:00"/>
    <n v="59"/>
    <s v="Non Cadre"/>
    <x v="1"/>
  </r>
  <r>
    <x v="3"/>
    <s v="RC7QH"/>
    <s v="Vidal"/>
    <s v="Alphonse"/>
    <s v="H"/>
    <s v="Stage"/>
    <s v="Finance"/>
    <n v="1"/>
    <d v="2022-04-05T00:00:00"/>
    <n v="52"/>
    <s v="Non Cadre"/>
    <x v="1"/>
  </r>
  <r>
    <x v="3"/>
    <s v="5NBX1"/>
    <s v="Morel"/>
    <s v="Frédérique"/>
    <s v="F"/>
    <s v="CDI"/>
    <s v="Logistique"/>
    <n v="1"/>
    <d v="2025-03-12T00:00:00"/>
    <n v="37"/>
    <s v="Cadre"/>
    <x v="11"/>
  </r>
  <r>
    <x v="3"/>
    <s v="Y5PG6"/>
    <s v="Lombard"/>
    <s v="Aimée"/>
    <s v="F"/>
    <s v="CDI"/>
    <s v="Achat"/>
    <n v="1"/>
    <d v="2021-12-30T00:00:00"/>
    <n v="29"/>
    <s v="Non Cadre"/>
    <x v="7"/>
  </r>
  <r>
    <x v="3"/>
    <s v="4994C"/>
    <s v="Roche"/>
    <s v="Pierre"/>
    <s v="H"/>
    <s v="CDI"/>
    <s v="Marketing"/>
    <n v="0.91"/>
    <d v="2020-12-19T00:00:00"/>
    <n v="60"/>
    <s v="Cadre"/>
    <x v="12"/>
  </r>
  <r>
    <x v="3"/>
    <s v="FWAGD"/>
    <s v="Langlois"/>
    <s v="Daniel"/>
    <s v="H"/>
    <s v="CDD"/>
    <s v="Commerciaux"/>
    <n v="1"/>
    <d v="2023-11-11T00:00:00"/>
    <n v="22"/>
    <s v="Non Cadre"/>
    <x v="8"/>
  </r>
  <r>
    <x v="3"/>
    <s v="CZIFJ"/>
    <s v="Thibault"/>
    <s v="Thibault"/>
    <s v="H"/>
    <s v="CDI"/>
    <s v="Commerciaux"/>
    <n v="1"/>
    <d v="2024-02-24T00:00:00"/>
    <n v="61"/>
    <s v="Cadre"/>
    <x v="3"/>
  </r>
  <r>
    <x v="3"/>
    <s v="LP99Q"/>
    <s v="Aubert"/>
    <s v="Maggie"/>
    <s v="F"/>
    <s v="CDI"/>
    <s v="Commerciaux"/>
    <n v="1"/>
    <d v="2022-10-09T00:00:00"/>
    <n v="49"/>
    <s v="Non Cadre"/>
    <x v="7"/>
  </r>
  <r>
    <x v="3"/>
    <s v="0OW78"/>
    <s v="Lebrun"/>
    <s v="Roland"/>
    <s v="H"/>
    <s v="CDI"/>
    <s v="Marketing"/>
    <n v="0.91"/>
    <d v="2022-12-17T00:00:00"/>
    <n v="35"/>
    <s v="Non Cadre"/>
    <x v="5"/>
  </r>
  <r>
    <x v="3"/>
    <s v="C7CSB"/>
    <s v="Germain"/>
    <s v="Stéphane"/>
    <s v="H"/>
    <s v="Alternant"/>
    <s v="Marketing"/>
    <n v="1"/>
    <d v="2024-03-25T00:00:00"/>
    <n v="57"/>
    <s v="Non Cadre"/>
    <x v="6"/>
  </r>
  <r>
    <x v="3"/>
    <s v="4FZFQ"/>
    <s v="Michel"/>
    <s v="Éric"/>
    <s v="H"/>
    <s v="CDI"/>
    <s v="Commerciaux"/>
    <n v="1"/>
    <d v="2023-12-30T00:00:00"/>
    <n v="36"/>
    <s v="Cadre"/>
    <x v="4"/>
  </r>
  <r>
    <x v="3"/>
    <s v="Y24HP"/>
    <s v="Lesage"/>
    <s v="Alphonse"/>
    <s v="H"/>
    <s v="CDD"/>
    <s v="Achat"/>
    <n v="1"/>
    <d v="2025-06-16T00:00:00"/>
    <n v="21"/>
    <s v="Cadre"/>
    <x v="2"/>
  </r>
  <r>
    <x v="3"/>
    <s v="9B31P"/>
    <s v="Masse"/>
    <s v="Célina"/>
    <s v="F"/>
    <s v="CDI"/>
    <s v="Commerciaux"/>
    <n v="1"/>
    <d v="2020-09-04T00:00:00"/>
    <n v="56"/>
    <s v="Non Cadre"/>
    <x v="7"/>
  </r>
  <r>
    <x v="3"/>
    <s v="PIJ3L"/>
    <s v="Hubert"/>
    <s v="Charlotte"/>
    <s v="F"/>
    <s v="CDI"/>
    <s v="Commerciaux"/>
    <n v="1"/>
    <d v="2025-02-13T00:00:00"/>
    <n v="59"/>
    <s v="Non Cadre"/>
    <x v="2"/>
  </r>
  <r>
    <x v="3"/>
    <s v="826C3"/>
    <s v="Briand"/>
    <s v="Gérard"/>
    <s v="H"/>
    <s v="CDD"/>
    <s v="Commerciaux"/>
    <n v="1"/>
    <d v="2023-11-27T00:00:00"/>
    <n v="51"/>
    <s v="Non Cadre"/>
    <x v="5"/>
  </r>
  <r>
    <x v="3"/>
    <s v="EQARW"/>
    <s v="Michel"/>
    <s v="Jules"/>
    <s v="H"/>
    <s v="CDI"/>
    <s v="Informatique"/>
    <n v="1"/>
    <d v="2021-09-22T00:00:00"/>
    <n v="25"/>
    <s v="Non Cadre"/>
    <x v="5"/>
  </r>
  <r>
    <x v="3"/>
    <s v="H4OZ9"/>
    <s v="Deschamps"/>
    <s v="Gilbert"/>
    <s v="H"/>
    <s v="CDD"/>
    <s v="Finance"/>
    <n v="1"/>
    <d v="2024-02-12T00:00:00"/>
    <n v="60"/>
    <s v="Cadre"/>
    <x v="6"/>
  </r>
  <r>
    <x v="3"/>
    <s v="GDD91"/>
    <s v="Collin"/>
    <s v="Thierry"/>
    <s v="H"/>
    <s v="CDI"/>
    <s v="Commerciaux"/>
    <n v="1"/>
    <d v="2020-09-10T00:00:00"/>
    <n v="40"/>
    <s v="Cadre"/>
    <x v="1"/>
  </r>
  <r>
    <x v="3"/>
    <s v="DJGZW"/>
    <s v="Godard"/>
    <s v="Adrien"/>
    <s v="H"/>
    <s v="CDD"/>
    <s v="Informatique"/>
    <n v="1"/>
    <d v="2022-10-27T00:00:00"/>
    <n v="57"/>
    <s v="Non Cadre"/>
    <x v="1"/>
  </r>
  <r>
    <x v="3"/>
    <s v="T4LOT"/>
    <s v="Maurice"/>
    <s v="Théodore"/>
    <s v="H"/>
    <s v="CDI"/>
    <s v="Informatique"/>
    <n v="1"/>
    <d v="2022-01-30T00:00:00"/>
    <n v="55"/>
    <s v="Non Cadre"/>
    <x v="8"/>
  </r>
  <r>
    <x v="3"/>
    <s v="5NC4K"/>
    <s v="Guillot"/>
    <s v="Christine"/>
    <s v="F"/>
    <s v="CDD"/>
    <s v="Logistique"/>
    <n v="1"/>
    <d v="2024-10-11T00:00:00"/>
    <n v="34"/>
    <s v="Cadre"/>
    <x v="5"/>
  </r>
  <r>
    <x v="3"/>
    <s v="BN77K"/>
    <s v="Berger"/>
    <s v="Alexandre"/>
    <s v="H"/>
    <s v="Alternant"/>
    <s v="Logistique"/>
    <n v="1"/>
    <d v="2020-09-06T00:00:00"/>
    <n v="48"/>
    <s v="Non Cadre"/>
    <x v="6"/>
  </r>
  <r>
    <x v="3"/>
    <s v="KZ6XU"/>
    <s v="Pinto"/>
    <s v="Alex"/>
    <s v="F"/>
    <s v="Stage"/>
    <s v="Commerciaux"/>
    <n v="1"/>
    <d v="2022-03-01T00:00:00"/>
    <n v="43"/>
    <s v="Non Cadre"/>
    <x v="4"/>
  </r>
  <r>
    <x v="3"/>
    <s v="6CRF7"/>
    <s v="Thibault"/>
    <s v="Roland"/>
    <s v="H"/>
    <s v="CDI"/>
    <s v="Marketing"/>
    <n v="1"/>
    <d v="2022-10-05T00:00:00"/>
    <n v="29"/>
    <s v="Cadre"/>
    <x v="4"/>
  </r>
  <r>
    <x v="3"/>
    <s v="NS0BV"/>
    <s v="Lemonnier"/>
    <s v="Laetitia"/>
    <s v="F"/>
    <s v="CDI"/>
    <s v="Achat"/>
    <n v="1"/>
    <d v="2021-07-02T00:00:00"/>
    <n v="20"/>
    <s v="Cadre"/>
    <x v="7"/>
  </r>
  <r>
    <x v="3"/>
    <s v="TIEOC"/>
    <s v="Bouvet"/>
    <s v="Maggie"/>
    <s v="F"/>
    <s v="Stage"/>
    <s v="Finance"/>
    <n v="1"/>
    <d v="2022-05-11T00:00:00"/>
    <n v="36"/>
    <s v="Non Cadre"/>
    <x v="5"/>
  </r>
  <r>
    <x v="3"/>
    <s v="Z9ALA"/>
    <s v="Verdier"/>
    <s v="Margaud"/>
    <s v="F"/>
    <s v="CDD"/>
    <s v="Commerciaux"/>
    <n v="0.91"/>
    <d v="2020-09-29T00:00:00"/>
    <n v="62"/>
    <s v="Non Cadre"/>
    <x v="9"/>
  </r>
  <r>
    <x v="3"/>
    <s v="VQWYB"/>
    <s v="Mercier"/>
    <s v="Noémi"/>
    <s v="F"/>
    <s v="CDI"/>
    <s v="Marketing"/>
    <n v="1"/>
    <d v="2021-10-20T00:00:00"/>
    <n v="59"/>
    <s v="Non Cadre"/>
    <x v="1"/>
  </r>
  <r>
    <x v="3"/>
    <s v="662GQ"/>
    <s v="Louis"/>
    <s v="Charles"/>
    <s v="H"/>
    <s v="CDI"/>
    <s v="Informatique"/>
    <n v="0.91"/>
    <d v="2025-06-01T00:00:00"/>
    <n v="31"/>
    <s v="Non Cadre"/>
    <x v="1"/>
  </r>
  <r>
    <x v="3"/>
    <s v="M8KX1"/>
    <s v="Bailly"/>
    <s v="Caroline"/>
    <s v="F"/>
    <s v="CDI"/>
    <s v="Commerciaux"/>
    <n v="0.91"/>
    <d v="2021-09-18T00:00:00"/>
    <n v="47"/>
    <s v="Cadre"/>
    <x v="11"/>
  </r>
  <r>
    <x v="3"/>
    <s v="CJQ0F"/>
    <s v="Joly"/>
    <s v="Brigitte"/>
    <s v="F"/>
    <s v="CDI"/>
    <s v="Finance"/>
    <n v="1"/>
    <d v="2023-06-22T00:00:00"/>
    <n v="55"/>
    <s v="Cadre"/>
    <x v="9"/>
  </r>
  <r>
    <x v="3"/>
    <s v="TL8LX"/>
    <s v="Jacques"/>
    <s v="Michel"/>
    <s v="H"/>
    <s v="Stage"/>
    <s v="Commerciaux"/>
    <n v="1"/>
    <d v="2021-09-24T00:00:00"/>
    <n v="40"/>
    <s v="Non Cadre"/>
    <x v="0"/>
  </r>
  <r>
    <x v="3"/>
    <s v="EZDDO"/>
    <s v="Breton"/>
    <s v="Suzanne"/>
    <s v="F"/>
    <s v="CDI"/>
    <s v="Commerciaux"/>
    <n v="0.91"/>
    <d v="2021-06-23T00:00:00"/>
    <n v="63"/>
    <s v="Non Cadre"/>
    <x v="6"/>
  </r>
  <r>
    <x v="3"/>
    <s v="MODSU"/>
    <s v="Vallet"/>
    <s v="François"/>
    <s v="H"/>
    <s v="CDI"/>
    <s v="Commerciaux"/>
    <n v="1"/>
    <d v="2024-04-14T00:00:00"/>
    <n v="61"/>
    <s v="Cadre"/>
    <x v="8"/>
  </r>
  <r>
    <x v="3"/>
    <s v="C6KLK"/>
    <s v="Godard"/>
    <s v="Agathe"/>
    <s v="F"/>
    <s v="CDI"/>
    <s v="RH"/>
    <n v="0.91"/>
    <d v="2020-10-24T00:00:00"/>
    <n v="48"/>
    <s v="Cadre"/>
    <x v="7"/>
  </r>
  <r>
    <x v="3"/>
    <s v="AASTU"/>
    <s v="Wagner"/>
    <s v="Gabrielle"/>
    <s v="F"/>
    <s v="CDD"/>
    <s v="RH"/>
    <n v="1"/>
    <d v="2024-11-06T00:00:00"/>
    <n v="60"/>
    <s v="Cadre"/>
    <x v="0"/>
  </r>
  <r>
    <x v="3"/>
    <s v="6RYDI"/>
    <s v="Bouchet"/>
    <s v="Hélène"/>
    <s v="F"/>
    <s v="Stage"/>
    <s v="RH"/>
    <n v="0.91"/>
    <d v="2021-09-29T00:00:00"/>
    <n v="46"/>
    <s v="Non Cadre"/>
    <x v="6"/>
  </r>
  <r>
    <x v="3"/>
    <s v="V9JRR"/>
    <s v="Godard"/>
    <s v="Alphonse"/>
    <s v="H"/>
    <s v="CDI"/>
    <s v="Commerciaux"/>
    <n v="0.91"/>
    <d v="2024-12-04T00:00:00"/>
    <n v="35"/>
    <s v="Non Cadre"/>
    <x v="1"/>
  </r>
  <r>
    <x v="3"/>
    <s v="1DR5Q"/>
    <s v="Vasseur"/>
    <s v="Matthieu"/>
    <s v="H"/>
    <s v="CDD"/>
    <s v="Informatique"/>
    <n v="0.91"/>
    <d v="2023-02-25T00:00:00"/>
    <n v="55"/>
    <s v="Non Cadre"/>
    <x v="0"/>
  </r>
  <r>
    <x v="3"/>
    <s v="53CT8"/>
    <s v="Pires"/>
    <s v="Tristan"/>
    <s v="H"/>
    <s v="CDI"/>
    <s v="Commerciaux"/>
    <n v="1"/>
    <d v="2021-11-04T00:00:00"/>
    <n v="49"/>
    <s v="Cadre"/>
    <x v="0"/>
  </r>
  <r>
    <x v="3"/>
    <s v="8FZXK"/>
    <s v="Roche"/>
    <s v="Éléonore"/>
    <s v="F"/>
    <s v="CDI"/>
    <s v="Achat"/>
    <n v="1"/>
    <d v="2022-06-15T00:00:00"/>
    <n v="37"/>
    <s v="Cadre"/>
    <x v="1"/>
  </r>
  <r>
    <x v="3"/>
    <s v="CBT1T"/>
    <s v="Hardy"/>
    <s v="Timothée"/>
    <s v="H"/>
    <s v="Stage"/>
    <s v="Commerciaux"/>
    <n v="1"/>
    <d v="2025-03-09T00:00:00"/>
    <n v="47"/>
    <s v="Non Cadre"/>
    <x v="4"/>
  </r>
  <r>
    <x v="3"/>
    <s v="K015U"/>
    <s v="Couturier"/>
    <s v="Nath"/>
    <s v="F"/>
    <s v="CDI"/>
    <s v="Marketing"/>
    <n v="1"/>
    <d v="2020-09-12T00:00:00"/>
    <n v="60"/>
    <s v="Cadre"/>
    <x v="5"/>
  </r>
  <r>
    <x v="3"/>
    <s v="R0EWQ"/>
    <s v="Leroux"/>
    <s v="Maggie"/>
    <s v="F"/>
    <s v="CDI"/>
    <s v="Commerciaux"/>
    <n v="1"/>
    <d v="2024-05-14T00:00:00"/>
    <n v="46"/>
    <s v="Non Cadre"/>
    <x v="8"/>
  </r>
  <r>
    <x v="3"/>
    <s v="EIWAR"/>
    <s v="Paul"/>
    <s v="Lucas"/>
    <s v="H"/>
    <s v="CDI"/>
    <s v="Logistique"/>
    <n v="1"/>
    <d v="2025-05-18T00:00:00"/>
    <n v="58"/>
    <s v="Cadre"/>
    <x v="12"/>
  </r>
  <r>
    <x v="3"/>
    <s v="DBD40"/>
    <s v="Maillet"/>
    <s v="Adèle"/>
    <s v="F"/>
    <s v="CDI"/>
    <s v="Informatique"/>
    <n v="1"/>
    <d v="2022-12-30T00:00:00"/>
    <n v="54"/>
    <s v="Cadre"/>
    <x v="0"/>
  </r>
  <r>
    <x v="3"/>
    <s v="0M06O"/>
    <s v="Daniel"/>
    <s v="Lorraine"/>
    <s v="F"/>
    <s v="CDI"/>
    <s v="Commerciaux"/>
    <n v="0.91"/>
    <d v="2024-12-29T00:00:00"/>
    <n v="32"/>
    <s v="Non Cadre"/>
    <x v="4"/>
  </r>
  <r>
    <x v="3"/>
    <s v="B7BI1"/>
    <s v="Petitjean"/>
    <s v="Jacqueline"/>
    <s v="F"/>
    <s v="Alternant"/>
    <s v="Marketing"/>
    <n v="1"/>
    <d v="2024-11-08T00:00:00"/>
    <n v="65"/>
    <s v="Non Cadre"/>
    <x v="1"/>
  </r>
  <r>
    <x v="3"/>
    <s v="YKKN2"/>
    <s v="Grondin"/>
    <s v="Mathilde"/>
    <s v="F"/>
    <s v="Stage"/>
    <s v="Logistique"/>
    <n v="1"/>
    <d v="2023-03-13T00:00:00"/>
    <n v="44"/>
    <s v="Non Cadre"/>
    <x v="4"/>
  </r>
  <r>
    <x v="3"/>
    <s v="HZUGL"/>
    <s v="Guillou"/>
    <s v="William"/>
    <s v="H"/>
    <s v="CDI"/>
    <s v="Informatique"/>
    <n v="0.91"/>
    <d v="2024-06-12T00:00:00"/>
    <n v="28"/>
    <s v="Cadre"/>
    <x v="12"/>
  </r>
  <r>
    <x v="3"/>
    <s v="O8ZE4"/>
    <s v="Olivier"/>
    <s v="Stéphanie"/>
    <s v="F"/>
    <s v="CDI"/>
    <s v="Commerciaux"/>
    <n v="0.91"/>
    <d v="2024-06-27T00:00:00"/>
    <n v="38"/>
    <s v="Non Cadre"/>
    <x v="9"/>
  </r>
  <r>
    <x v="3"/>
    <s v="5RTGL"/>
    <s v="Joubert"/>
    <s v="Étienne"/>
    <s v="H"/>
    <s v="CDI"/>
    <s v="Achat"/>
    <n v="1"/>
    <d v="2022-11-08T00:00:00"/>
    <n v="37"/>
    <s v="Non Cadre"/>
    <x v="0"/>
  </r>
  <r>
    <x v="3"/>
    <s v="SKG2X"/>
    <s v="Lebon"/>
    <s v="David"/>
    <s v="H"/>
    <s v="Alternant"/>
    <s v="RH"/>
    <n v="0.91"/>
    <d v="2023-06-24T00:00:00"/>
    <n v="21"/>
    <s v="Non Cadre"/>
    <x v="10"/>
  </r>
  <r>
    <x v="3"/>
    <s v="RYDJX"/>
    <s v="Marie"/>
    <s v="Denis"/>
    <s v="H"/>
    <s v="Stage"/>
    <s v="Informatique"/>
    <n v="1"/>
    <d v="2024-01-01T00:00:00"/>
    <n v="27"/>
    <s v="Non Cadre"/>
    <x v="1"/>
  </r>
  <r>
    <x v="3"/>
    <s v="KJ5NJ"/>
    <s v="Mathieu"/>
    <s v="François"/>
    <s v="H"/>
    <s v="CDD"/>
    <s v="Commerciaux"/>
    <n v="1"/>
    <d v="2021-11-21T00:00:00"/>
    <n v="42"/>
    <s v="Cadre"/>
    <x v="8"/>
  </r>
  <r>
    <x v="3"/>
    <s v="DJA7N"/>
    <s v="Pelletier"/>
    <s v="Benjamin"/>
    <s v="H"/>
    <s v="CDD"/>
    <s v="RH"/>
    <n v="1"/>
    <d v="2023-05-22T00:00:00"/>
    <n v="36"/>
    <s v="Cadre"/>
    <x v="8"/>
  </r>
  <r>
    <x v="3"/>
    <s v="ZUFW1"/>
    <s v="De Sousa"/>
    <s v="Eugène"/>
    <s v="H"/>
    <s v="CDI"/>
    <s v="Commerciaux"/>
    <n v="1"/>
    <d v="2021-08-06T00:00:00"/>
    <n v="21"/>
    <s v="Non Cadre"/>
    <x v="9"/>
  </r>
  <r>
    <x v="3"/>
    <s v="ARBLU"/>
    <s v="Lacroix"/>
    <s v="Thibault"/>
    <s v="H"/>
    <s v="CDI"/>
    <s v="Commerciaux"/>
    <n v="1"/>
    <d v="2022-07-15T00:00:00"/>
    <n v="58"/>
    <s v="Non Cadre"/>
    <x v="10"/>
  </r>
  <r>
    <x v="3"/>
    <s v="2T2W1"/>
    <s v="Maillard"/>
    <s v="Laurent"/>
    <s v="H"/>
    <s v="CDI"/>
    <s v="Marketing"/>
    <n v="1"/>
    <d v="2020-10-11T00:00:00"/>
    <n v="37"/>
    <s v="Non Cadre"/>
    <x v="0"/>
  </r>
  <r>
    <x v="3"/>
    <s v="DOY58"/>
    <s v="Munoz"/>
    <s v="Joseph"/>
    <s v="H"/>
    <s v="Alternant"/>
    <s v="Commerciaux"/>
    <n v="1"/>
    <d v="2023-09-26T00:00:00"/>
    <n v="27"/>
    <s v="Non Cadre"/>
    <x v="9"/>
  </r>
  <r>
    <x v="3"/>
    <s v="TAAFZ"/>
    <s v="Lévêque"/>
    <s v="Victor"/>
    <s v="H"/>
    <s v="Alternant"/>
    <s v="Logistique"/>
    <n v="1"/>
    <d v="2025-08-19T00:00:00"/>
    <n v="34"/>
    <s v="Non Cadre"/>
    <x v="5"/>
  </r>
  <r>
    <x v="3"/>
    <s v="CJEWL"/>
    <s v="Grenier"/>
    <s v="Aimé"/>
    <s v="H"/>
    <s v="CDD"/>
    <s v="Commerciaux"/>
    <n v="1"/>
    <d v="2025-03-25T00:00:00"/>
    <n v="27"/>
    <s v="Non Cadre"/>
    <x v="8"/>
  </r>
  <r>
    <x v="3"/>
    <s v="GN35T"/>
    <s v="Valette"/>
    <s v="Timothée"/>
    <s v="H"/>
    <s v="CDD"/>
    <s v="Achat"/>
    <n v="1"/>
    <d v="2021-03-11T00:00:00"/>
    <n v="60"/>
    <s v="Cadre"/>
    <x v="3"/>
  </r>
  <r>
    <x v="3"/>
    <s v="8XT8G"/>
    <s v="Fontaine"/>
    <s v="Denise"/>
    <s v="F"/>
    <s v="CDI"/>
    <s v="Commerciaux"/>
    <n v="1"/>
    <d v="2023-01-18T00:00:00"/>
    <n v="37"/>
    <s v="Cadre"/>
    <x v="7"/>
  </r>
  <r>
    <x v="3"/>
    <s v="OPEPZ"/>
    <s v="Salmon"/>
    <s v="Jacques"/>
    <s v="H"/>
    <s v="CDI"/>
    <s v="RH"/>
    <n v="1"/>
    <d v="2022-09-19T00:00:00"/>
    <n v="44"/>
    <s v="Non Cadre"/>
    <x v="3"/>
  </r>
  <r>
    <x v="3"/>
    <s v="5W5SI"/>
    <s v="Olivier"/>
    <s v="Gérard"/>
    <s v="H"/>
    <s v="CDD"/>
    <s v="Finance"/>
    <n v="1"/>
    <d v="2025-06-02T00:00:00"/>
    <n v="25"/>
    <s v="Cadre"/>
    <x v="1"/>
  </r>
  <r>
    <x v="3"/>
    <s v="2W3RH"/>
    <s v="Pichon"/>
    <s v="Bernard"/>
    <s v="H"/>
    <s v="CDI"/>
    <s v="Commerciaux"/>
    <n v="0.91"/>
    <d v="2022-10-06T00:00:00"/>
    <n v="39"/>
    <s v="Non Cadre"/>
    <x v="12"/>
  </r>
  <r>
    <x v="3"/>
    <s v="AOI98"/>
    <s v="Loiseau"/>
    <s v="Bertrand"/>
    <s v="H"/>
    <s v="Alternant"/>
    <s v="Logistique"/>
    <n v="1"/>
    <d v="2021-03-03T00:00:00"/>
    <n v="24"/>
    <s v="Non Cadre"/>
    <x v="1"/>
  </r>
  <r>
    <x v="3"/>
    <s v="G2WR6"/>
    <s v="Michel"/>
    <s v="Aurélie"/>
    <s v="F"/>
    <s v="CDI"/>
    <s v="Commerciaux"/>
    <n v="1"/>
    <d v="2023-04-26T00:00:00"/>
    <n v="38"/>
    <s v="Non Cadre"/>
    <x v="12"/>
  </r>
  <r>
    <x v="3"/>
    <s v="50506"/>
    <s v="Michel"/>
    <s v="Pauline"/>
    <s v="F"/>
    <s v="CDI"/>
    <s v="Commerciaux"/>
    <n v="1"/>
    <d v="2021-01-02T00:00:00"/>
    <n v="44"/>
    <s v="Non Cadre"/>
    <x v="1"/>
  </r>
  <r>
    <x v="3"/>
    <s v="G5QWQ"/>
    <s v="Thibault"/>
    <s v="Alfred"/>
    <s v="H"/>
    <s v="CDI"/>
    <s v="Commerciaux"/>
    <n v="1"/>
    <d v="2021-12-25T00:00:00"/>
    <n v="57"/>
    <s v="Non Cadre"/>
    <x v="8"/>
  </r>
  <r>
    <x v="3"/>
    <s v="G1Y48"/>
    <s v="Roussel"/>
    <s v="Aimé"/>
    <s v="H"/>
    <s v="CDI"/>
    <s v="RH"/>
    <n v="0.91"/>
    <d v="2022-02-24T00:00:00"/>
    <n v="45"/>
    <s v="Cadre"/>
    <x v="1"/>
  </r>
  <r>
    <x v="3"/>
    <s v="D44HR"/>
    <s v="Denis"/>
    <s v="Brigitte"/>
    <s v="F"/>
    <s v="CDI"/>
    <s v="Commerciaux"/>
    <n v="1"/>
    <d v="2022-08-03T00:00:00"/>
    <n v="41"/>
    <s v="Non Cadre"/>
    <x v="9"/>
  </r>
  <r>
    <x v="3"/>
    <s v="TM02V"/>
    <s v="Dupuis"/>
    <s v="Laetitia"/>
    <s v="F"/>
    <s v="CDI"/>
    <s v="Commerciaux"/>
    <n v="1"/>
    <d v="2022-10-15T00:00:00"/>
    <n v="33"/>
    <s v="Non Cadre"/>
    <x v="11"/>
  </r>
  <r>
    <x v="3"/>
    <s v="XTZ1R"/>
    <s v="Bernard"/>
    <s v="Christine"/>
    <s v="F"/>
    <s v="CDI"/>
    <s v="Informatique"/>
    <n v="1"/>
    <d v="2023-08-24T00:00:00"/>
    <n v="28"/>
    <s v="Cadre"/>
    <x v="8"/>
  </r>
  <r>
    <x v="3"/>
    <s v="06FWZ"/>
    <s v="Leclercq"/>
    <s v="Agnès"/>
    <s v="F"/>
    <s v="CDD"/>
    <s v="Logistique"/>
    <n v="1"/>
    <d v="2023-02-08T00:00:00"/>
    <n v="41"/>
    <s v="Non Cadre"/>
    <x v="11"/>
  </r>
  <r>
    <x v="3"/>
    <s v="UHQC8"/>
    <s v="Joubert"/>
    <s v="Gilbert"/>
    <s v="H"/>
    <s v="CDI"/>
    <s v="Commerciaux"/>
    <n v="0.91"/>
    <d v="2024-05-01T00:00:00"/>
    <n v="58"/>
    <s v="Non Cadre"/>
    <x v="3"/>
  </r>
  <r>
    <x v="3"/>
    <s v="T0RQR"/>
    <s v="Gallet"/>
    <s v="Philippine"/>
    <s v="F"/>
    <s v="CDI"/>
    <s v="Informatique"/>
    <n v="1"/>
    <d v="2021-09-08T00:00:00"/>
    <n v="44"/>
    <s v="Cadre"/>
    <x v="12"/>
  </r>
  <r>
    <x v="3"/>
    <s v="OTZ97"/>
    <s v="Costa"/>
    <s v="Manon"/>
    <s v="F"/>
    <s v="CDD"/>
    <s v="Marketing"/>
    <n v="1"/>
    <d v="2021-08-26T00:00:00"/>
    <n v="42"/>
    <s v="Non Cadre"/>
    <x v="1"/>
  </r>
  <r>
    <x v="3"/>
    <s v="57BOR"/>
    <s v="Pruvost"/>
    <s v="Margaret"/>
    <s v="F"/>
    <s v="CDI"/>
    <s v="Commerciaux"/>
    <n v="1"/>
    <d v="2022-03-10T00:00:00"/>
    <n v="21"/>
    <s v="Non Cadre"/>
    <x v="6"/>
  </r>
  <r>
    <x v="3"/>
    <s v="9MO35"/>
    <s v="Marie"/>
    <s v="Louis"/>
    <s v="H"/>
    <s v="Alternant"/>
    <s v="Informatique"/>
    <n v="1"/>
    <d v="2024-06-22T00:00:00"/>
    <n v="43"/>
    <s v="Non Cadre"/>
    <x v="10"/>
  </r>
  <r>
    <x v="3"/>
    <s v="26NYS"/>
    <s v="Noël"/>
    <s v="Sophie"/>
    <s v="F"/>
    <s v="Alternant"/>
    <s v="Marketing"/>
    <n v="1"/>
    <d v="2024-08-15T00:00:00"/>
    <n v="42"/>
    <s v="Non Cadre"/>
    <x v="11"/>
  </r>
  <r>
    <x v="3"/>
    <s v="PBG0U"/>
    <s v="Chauveau"/>
    <s v="Gérard"/>
    <s v="H"/>
    <s v="CDI"/>
    <s v="Commerciaux"/>
    <n v="1"/>
    <d v="2023-10-25T00:00:00"/>
    <n v="47"/>
    <s v="Non Cadre"/>
    <x v="8"/>
  </r>
  <r>
    <x v="3"/>
    <s v="5KKJS"/>
    <s v="Vaillant"/>
    <s v="Raymond"/>
    <s v="H"/>
    <s v="CDI"/>
    <s v="Commerciaux"/>
    <n v="0.91"/>
    <d v="2023-02-16T00:00:00"/>
    <n v="54"/>
    <s v="Non Cadre"/>
    <x v="10"/>
  </r>
  <r>
    <x v="3"/>
    <s v="V5RYW"/>
    <s v="Leconte"/>
    <s v="Suzanne"/>
    <s v="F"/>
    <s v="CDI"/>
    <s v="Informatique"/>
    <n v="1"/>
    <d v="2020-11-14T00:00:00"/>
    <n v="57"/>
    <s v="Cadre"/>
    <x v="2"/>
  </r>
  <r>
    <x v="3"/>
    <s v="2B93K"/>
    <s v="Julien"/>
    <s v="Dorothée"/>
    <s v="F"/>
    <s v="Stage"/>
    <s v="Commerciaux"/>
    <n v="0.91"/>
    <d v="2023-11-11T00:00:00"/>
    <n v="22"/>
    <s v="Non Cadre"/>
    <x v="10"/>
  </r>
  <r>
    <x v="3"/>
    <s v="TDOXF"/>
    <s v="Gosselin"/>
    <s v="Rémy"/>
    <s v="H"/>
    <s v="CDI"/>
    <s v="Commerciaux"/>
    <n v="1"/>
    <d v="2025-05-30T00:00:00"/>
    <n v="60"/>
    <s v="Cadre"/>
    <x v="5"/>
  </r>
  <r>
    <x v="3"/>
    <s v="I8XNM"/>
    <s v="Dupont"/>
    <s v="Frédéric"/>
    <s v="H"/>
    <s v="Stage"/>
    <s v="Commerciaux"/>
    <n v="1"/>
    <d v="2024-02-27T00:00:00"/>
    <n v="65"/>
    <s v="Non Cadre"/>
    <x v="10"/>
  </r>
  <r>
    <x v="3"/>
    <s v="8GBTA"/>
    <s v="Julien"/>
    <s v="Claude"/>
    <s v="F"/>
    <s v="CDI"/>
    <s v="Achat"/>
    <n v="0.91"/>
    <d v="2022-04-27T00:00:00"/>
    <n v="34"/>
    <s v="Cadre"/>
    <x v="1"/>
  </r>
  <r>
    <x v="3"/>
    <s v="P610F"/>
    <s v="Carlier"/>
    <s v="Bertrand"/>
    <s v="H"/>
    <s v="CDD"/>
    <s v="Marketing"/>
    <n v="1"/>
    <d v="2023-05-10T00:00:00"/>
    <n v="50"/>
    <s v="Cadre"/>
    <x v="8"/>
  </r>
  <r>
    <x v="3"/>
    <s v="ZCARB"/>
    <s v="Blanchard"/>
    <s v="Julien"/>
    <s v="H"/>
    <s v="CDI"/>
    <s v="Commerciaux"/>
    <n v="0.91"/>
    <d v="2020-10-07T00:00:00"/>
    <n v="47"/>
    <s v="Cadre"/>
    <x v="1"/>
  </r>
  <r>
    <x v="3"/>
    <s v="9TUUK"/>
    <s v="Paul"/>
    <s v="Nicolas"/>
    <s v="H"/>
    <s v="CDI"/>
    <s v="Marketing"/>
    <n v="1"/>
    <d v="2025-03-26T00:00:00"/>
    <n v="22"/>
    <s v="Non Cadre"/>
    <x v="6"/>
  </r>
  <r>
    <x v="3"/>
    <s v="IETO7"/>
    <s v="Chevalier"/>
    <s v="Étienne"/>
    <s v="H"/>
    <s v="CDI"/>
    <s v="Finance"/>
    <n v="1"/>
    <d v="2022-08-19T00:00:00"/>
    <n v="59"/>
    <s v="Non Cadre"/>
    <x v="0"/>
  </r>
  <r>
    <x v="3"/>
    <s v="ZRYVY"/>
    <s v="Chauvin"/>
    <s v="Adrienne"/>
    <s v="F"/>
    <s v="CDI"/>
    <s v="Commerciaux"/>
    <n v="1"/>
    <d v="2023-11-01T00:00:00"/>
    <n v="63"/>
    <s v="Non Cadre"/>
    <x v="5"/>
  </r>
  <r>
    <x v="3"/>
    <s v="6OHRU"/>
    <s v="Valette"/>
    <s v="Victor"/>
    <s v="H"/>
    <s v="CDD"/>
    <s v="Marketing"/>
    <n v="1"/>
    <d v="2024-03-02T00:00:00"/>
    <n v="49"/>
    <s v="Cadre"/>
    <x v="2"/>
  </r>
  <r>
    <x v="3"/>
    <s v="URFCR"/>
    <s v="Foucher"/>
    <s v="Aimé"/>
    <s v="H"/>
    <s v="CDD"/>
    <s v="Marketing"/>
    <n v="1"/>
    <d v="2022-01-07T00:00:00"/>
    <n v="23"/>
    <s v="Cadre"/>
    <x v="4"/>
  </r>
  <r>
    <x v="3"/>
    <s v="NI2P8"/>
    <s v="Gautier"/>
    <s v="Anaïs"/>
    <s v="F"/>
    <s v="CDD"/>
    <s v="Marketing"/>
    <n v="0.91"/>
    <d v="2025-04-08T00:00:00"/>
    <n v="42"/>
    <s v="Non Cadre"/>
    <x v="1"/>
  </r>
  <r>
    <x v="3"/>
    <s v="1HV7K"/>
    <s v="Michel"/>
    <s v="Eugène"/>
    <s v="H"/>
    <s v="CDI"/>
    <s v="Achat"/>
    <n v="0.91"/>
    <d v="2021-06-27T00:00:00"/>
    <n v="34"/>
    <s v="Non Cadre"/>
    <x v="1"/>
  </r>
  <r>
    <x v="3"/>
    <s v="B4AHL"/>
    <s v="Bourgeois"/>
    <s v="Emmanuel"/>
    <s v="H"/>
    <s v="CDI"/>
    <s v="Marketing"/>
    <n v="0.91"/>
    <d v="2024-10-14T00:00:00"/>
    <n v="25"/>
    <s v="Non Cadre"/>
    <x v="2"/>
  </r>
  <r>
    <x v="3"/>
    <s v="NILC6"/>
    <s v="Rousset"/>
    <s v="Thierry"/>
    <s v="H"/>
    <s v="CDI"/>
    <s v="Commerciaux"/>
    <n v="1"/>
    <d v="2023-11-17T00:00:00"/>
    <n v="20"/>
    <s v="Non Cadre"/>
    <x v="7"/>
  </r>
  <r>
    <x v="3"/>
    <s v="D3QV2"/>
    <s v="Torres"/>
    <s v="Marguerite"/>
    <s v="F"/>
    <s v="CDI"/>
    <s v="Commerciaux"/>
    <n v="1"/>
    <d v="2021-05-11T00:00:00"/>
    <n v="47"/>
    <s v="Cadre"/>
    <x v="4"/>
  </r>
  <r>
    <x v="3"/>
    <s v="OL6O2"/>
    <s v="Traore"/>
    <s v="Élise"/>
    <s v="F"/>
    <s v="CDD"/>
    <s v="RH"/>
    <n v="1"/>
    <d v="2021-08-18T00:00:00"/>
    <n v="20"/>
    <s v="Cadre"/>
    <x v="1"/>
  </r>
  <r>
    <x v="3"/>
    <s v="GERYB"/>
    <s v="Marie"/>
    <s v="Édouard"/>
    <s v="H"/>
    <s v="CDI"/>
    <s v="Commerciaux"/>
    <n v="1"/>
    <d v="2020-10-18T00:00:00"/>
    <n v="29"/>
    <s v="Cadre"/>
    <x v="2"/>
  </r>
  <r>
    <x v="3"/>
    <s v="PL2KE"/>
    <s v="Duval"/>
    <s v="Alain"/>
    <s v="H"/>
    <s v="CDD"/>
    <s v="RH"/>
    <n v="0.91"/>
    <d v="2021-12-02T00:00:00"/>
    <n v="22"/>
    <s v="Non Cadre"/>
    <x v="12"/>
  </r>
  <r>
    <x v="3"/>
    <s v="P6EK9"/>
    <s v="Bazin"/>
    <s v="Mathilde"/>
    <s v="F"/>
    <s v="CDD"/>
    <s v="Finance"/>
    <n v="1"/>
    <d v="2025-01-14T00:00:00"/>
    <n v="29"/>
    <s v="Cadre"/>
    <x v="3"/>
  </r>
  <r>
    <x v="3"/>
    <s v="TQ7A6"/>
    <s v="Vincent"/>
    <s v="Marcelle"/>
    <s v="F"/>
    <s v="CDI"/>
    <s v="Commerciaux"/>
    <n v="1"/>
    <d v="2024-12-30T00:00:00"/>
    <n v="63"/>
    <s v="Cadre"/>
    <x v="9"/>
  </r>
  <r>
    <x v="3"/>
    <s v="X23GT"/>
    <s v="Lacroix"/>
    <s v="Clémence"/>
    <s v="F"/>
    <s v="CDI"/>
    <s v="RH"/>
    <n v="1"/>
    <d v="2022-05-25T00:00:00"/>
    <n v="48"/>
    <s v="Cadre"/>
    <x v="9"/>
  </r>
  <r>
    <x v="3"/>
    <s v="WQ3DT"/>
    <s v="Bertrand"/>
    <s v="Océane"/>
    <s v="F"/>
    <s v="CDI"/>
    <s v="Commerciaux"/>
    <n v="1"/>
    <d v="2021-12-24T00:00:00"/>
    <n v="26"/>
    <s v="Cadre"/>
    <x v="7"/>
  </r>
  <r>
    <x v="3"/>
    <s v="1MMH5"/>
    <s v="Weber"/>
    <s v="Dominique"/>
    <s v="F"/>
    <s v="Stage"/>
    <s v="Informatique"/>
    <n v="0.91"/>
    <d v="2021-01-21T00:00:00"/>
    <n v="32"/>
    <s v="Non Cadre"/>
    <x v="2"/>
  </r>
  <r>
    <x v="3"/>
    <s v="RJR3K"/>
    <s v="Ledoux"/>
    <s v="Étienne"/>
    <s v="H"/>
    <s v="CDI"/>
    <s v="Finance"/>
    <n v="0.91"/>
    <d v="2022-02-21T00:00:00"/>
    <n v="21"/>
    <s v="Non Cadre"/>
    <x v="5"/>
  </r>
  <r>
    <x v="3"/>
    <s v="STIBE"/>
    <s v="Huet"/>
    <s v="Jacques"/>
    <s v="H"/>
    <s v="CDI"/>
    <s v="Commerciaux"/>
    <n v="1"/>
    <d v="2022-02-15T00:00:00"/>
    <n v="41"/>
    <s v="Cadre"/>
    <x v="8"/>
  </r>
  <r>
    <x v="3"/>
    <s v="711RD"/>
    <s v="Chevallier"/>
    <s v="Lucas"/>
    <s v="H"/>
    <s v="Alternant"/>
    <s v="Commerciaux"/>
    <n v="1"/>
    <d v="2025-07-27T00:00:00"/>
    <n v="30"/>
    <s v="Non Cadre"/>
    <x v="5"/>
  </r>
  <r>
    <x v="3"/>
    <s v="U29UM"/>
    <s v="Schmitt"/>
    <s v="Alix"/>
    <s v="F"/>
    <s v="CDI"/>
    <s v="Commerciaux"/>
    <n v="1"/>
    <d v="2022-11-11T00:00:00"/>
    <n v="24"/>
    <s v="Cadre"/>
    <x v="5"/>
  </r>
  <r>
    <x v="3"/>
    <s v="QL1M5"/>
    <s v="Leconte"/>
    <s v="Stéphanie"/>
    <s v="F"/>
    <s v="CDI"/>
    <s v="Commerciaux"/>
    <n v="1"/>
    <d v="2021-09-10T00:00:00"/>
    <n v="49"/>
    <s v="Cadre"/>
    <x v="9"/>
  </r>
  <r>
    <x v="3"/>
    <s v="SDNJA"/>
    <s v="Thierry"/>
    <s v="Marianne"/>
    <s v="F"/>
    <s v="CDI"/>
    <s v="Commerciaux"/>
    <n v="0.91"/>
    <d v="2022-06-12T00:00:00"/>
    <n v="60"/>
    <s v="Non Cadre"/>
    <x v="1"/>
  </r>
  <r>
    <x v="3"/>
    <s v="HJK4E"/>
    <s v="Thierry"/>
    <s v="Jean"/>
    <s v="H"/>
    <s v="CDI"/>
    <s v="Finance"/>
    <n v="1"/>
    <d v="2023-05-27T00:00:00"/>
    <n v="44"/>
    <s v="Non Cadre"/>
    <x v="1"/>
  </r>
  <r>
    <x v="3"/>
    <s v="FZTZM"/>
    <s v="Le Goff"/>
    <s v="Sébastien"/>
    <s v="H"/>
    <s v="CDD"/>
    <s v="Logistique"/>
    <n v="1"/>
    <d v="2024-03-28T00:00:00"/>
    <n v="51"/>
    <s v="Non Cadre"/>
    <x v="1"/>
  </r>
  <r>
    <x v="3"/>
    <s v="WXLIG"/>
    <s v="Pichon"/>
    <s v="Étienne"/>
    <s v="H"/>
    <s v="CDI"/>
    <s v="Achat"/>
    <n v="1"/>
    <d v="2023-01-14T00:00:00"/>
    <n v="46"/>
    <s v="Cadre"/>
    <x v="5"/>
  </r>
  <r>
    <x v="3"/>
    <s v="DQ4RC"/>
    <s v="Paris"/>
    <s v="Adrien"/>
    <s v="H"/>
    <s v="CDI"/>
    <s v="RH"/>
    <n v="1"/>
    <d v="2022-06-03T00:00:00"/>
    <n v="54"/>
    <s v="Cadre"/>
    <x v="10"/>
  </r>
  <r>
    <x v="3"/>
    <s v="1XIA0"/>
    <s v="Pons"/>
    <s v="Georges"/>
    <s v="H"/>
    <s v="CDI"/>
    <s v="Achat"/>
    <n v="1"/>
    <d v="2024-12-19T00:00:00"/>
    <n v="30"/>
    <s v="Non Cadre"/>
    <x v="3"/>
  </r>
  <r>
    <x v="3"/>
    <s v="PO5EN"/>
    <s v="Moreau"/>
    <s v="Adèle"/>
    <s v="F"/>
    <s v="Alternant"/>
    <s v="Informatique"/>
    <n v="1"/>
    <d v="2022-03-16T00:00:00"/>
    <n v="25"/>
    <s v="Non Cadre"/>
    <x v="1"/>
  </r>
  <r>
    <x v="3"/>
    <s v="Q84S6"/>
    <s v="Grenier"/>
    <s v="Frédérique"/>
    <s v="F"/>
    <s v="CDI"/>
    <s v="Commerciaux"/>
    <n v="1"/>
    <d v="2022-05-05T00:00:00"/>
    <n v="51"/>
    <s v="Non Cadre"/>
    <x v="1"/>
  </r>
  <r>
    <x v="3"/>
    <s v="1TM93"/>
    <s v="Deschamps"/>
    <s v="Marthe"/>
    <s v="F"/>
    <s v="CDI"/>
    <s v="Marketing"/>
    <n v="1"/>
    <d v="2021-02-17T00:00:00"/>
    <n v="22"/>
    <s v="Non Cadre"/>
    <x v="7"/>
  </r>
  <r>
    <x v="3"/>
    <s v="NGSRO"/>
    <s v="Vasseur"/>
    <s v="Hugues"/>
    <s v="H"/>
    <s v="CDI"/>
    <s v="Marketing"/>
    <n v="1"/>
    <d v="2021-01-14T00:00:00"/>
    <n v="62"/>
    <s v="Non Cadre"/>
    <x v="4"/>
  </r>
  <r>
    <x v="3"/>
    <s v="QO391"/>
    <s v="Dupuis"/>
    <s v="Benjamin"/>
    <s v="H"/>
    <s v="CDD"/>
    <s v="Commerciaux"/>
    <n v="1"/>
    <d v="2023-04-19T00:00:00"/>
    <n v="48"/>
    <s v="Cadre"/>
    <x v="11"/>
  </r>
  <r>
    <x v="3"/>
    <s v="IG2WC"/>
    <s v="Benoit"/>
    <s v="Benjamin"/>
    <s v="H"/>
    <s v="CDI"/>
    <s v="Commerciaux"/>
    <n v="1"/>
    <d v="2023-01-14T00:00:00"/>
    <n v="25"/>
    <s v="Cadre"/>
    <x v="8"/>
  </r>
  <r>
    <x v="3"/>
    <s v="NPS0U"/>
    <s v="Perrot"/>
    <s v="Lucy"/>
    <s v="F"/>
    <s v="CDD"/>
    <s v="Finance"/>
    <n v="1"/>
    <d v="2022-01-29T00:00:00"/>
    <n v="24"/>
    <s v="Cadre"/>
    <x v="1"/>
  </r>
  <r>
    <x v="3"/>
    <s v="2M3V3"/>
    <s v="Bonneau"/>
    <s v="Laetitia"/>
    <s v="F"/>
    <s v="Stage"/>
    <s v="Commerciaux"/>
    <n v="0.91"/>
    <d v="2025-02-07T00:00:00"/>
    <n v="45"/>
    <s v="Non Cadre"/>
    <x v="7"/>
  </r>
  <r>
    <x v="3"/>
    <s v="O47TK"/>
    <s v="Humbert"/>
    <s v="Théodore"/>
    <s v="H"/>
    <s v="CDI"/>
    <s v="Achat"/>
    <n v="1"/>
    <d v="2021-11-18T00:00:00"/>
    <n v="62"/>
    <s v="Non Cadre"/>
    <x v="9"/>
  </r>
  <r>
    <x v="3"/>
    <s v="55NEX"/>
    <s v="Lebon"/>
    <s v="Jérôme"/>
    <s v="H"/>
    <s v="Alternant"/>
    <s v="Marketing"/>
    <n v="1"/>
    <d v="2023-01-20T00:00:00"/>
    <n v="64"/>
    <s v="Non Cadre"/>
    <x v="4"/>
  </r>
  <r>
    <x v="3"/>
    <s v="4VFH6"/>
    <s v="Moreno"/>
    <s v="Thérèse"/>
    <s v="F"/>
    <s v="CDD"/>
    <s v="Logistique"/>
    <n v="1"/>
    <d v="2025-03-01T00:00:00"/>
    <n v="56"/>
    <s v="Non Cadre"/>
    <x v="1"/>
  </r>
  <r>
    <x v="3"/>
    <s v="BHHGU"/>
    <s v="Royer"/>
    <s v="Honoré"/>
    <s v="H"/>
    <s v="Alternant"/>
    <s v="Commerciaux"/>
    <n v="1"/>
    <d v="2021-02-24T00:00:00"/>
    <n v="55"/>
    <s v="Non Cadre"/>
    <x v="4"/>
  </r>
  <r>
    <x v="3"/>
    <s v="SWK1T"/>
    <s v="Chevallier"/>
    <s v="Jules"/>
    <s v="H"/>
    <s v="CDI"/>
    <s v="Informatique"/>
    <n v="1"/>
    <d v="2023-09-07T00:00:00"/>
    <n v="44"/>
    <s v="Cadre"/>
    <x v="10"/>
  </r>
  <r>
    <x v="3"/>
    <s v="8IYTJ"/>
    <s v="Ribeiro"/>
    <s v="Aimé"/>
    <s v="H"/>
    <s v="CDI"/>
    <s v="Commerciaux"/>
    <n v="1"/>
    <d v="2021-04-02T00:00:00"/>
    <n v="59"/>
    <s v="Non Cadre"/>
    <x v="2"/>
  </r>
  <r>
    <x v="3"/>
    <s v="UX84B"/>
    <s v="Le Gall"/>
    <s v="Monique"/>
    <s v="F"/>
    <s v="CDD"/>
    <s v="Achat"/>
    <n v="1"/>
    <d v="2022-03-03T00:00:00"/>
    <n v="63"/>
    <s v="Cadre"/>
    <x v="6"/>
  </r>
  <r>
    <x v="3"/>
    <s v="T0HSF"/>
    <s v="Legendre"/>
    <s v="Laure"/>
    <s v="F"/>
    <s v="CDI"/>
    <s v="Commerciaux"/>
    <n v="0.91"/>
    <d v="2024-12-06T00:00:00"/>
    <n v="44"/>
    <s v="Cadre"/>
    <x v="4"/>
  </r>
  <r>
    <x v="3"/>
    <s v="IFJYC"/>
    <s v="Lévy"/>
    <s v="Denise"/>
    <s v="F"/>
    <s v="CDI"/>
    <s v="Commerciaux"/>
    <n v="1"/>
    <d v="2021-12-02T00:00:00"/>
    <n v="62"/>
    <s v="Cadre"/>
    <x v="1"/>
  </r>
  <r>
    <x v="3"/>
    <s v="CN75F"/>
    <s v="Camus"/>
    <s v="Emmanuel"/>
    <s v="H"/>
    <s v="CDI"/>
    <s v="Finance"/>
    <n v="0.91"/>
    <d v="2021-06-11T00:00:00"/>
    <n v="54"/>
    <s v="Cadre"/>
    <x v="6"/>
  </r>
  <r>
    <x v="3"/>
    <s v="3E96F"/>
    <s v="Becker"/>
    <s v="Michèle"/>
    <s v="F"/>
    <s v="CDI"/>
    <s v="Marketing"/>
    <n v="1"/>
    <d v="2021-08-24T00:00:00"/>
    <n v="47"/>
    <s v="Non Cadre"/>
    <x v="6"/>
  </r>
  <r>
    <x v="3"/>
    <s v="G45AC"/>
    <s v="Breton"/>
    <s v="Gabrielle"/>
    <s v="F"/>
    <s v="CDI"/>
    <s v="RH"/>
    <n v="1"/>
    <d v="2021-07-02T00:00:00"/>
    <n v="43"/>
    <s v="Non Cadre"/>
    <x v="12"/>
  </r>
  <r>
    <x v="3"/>
    <s v="QJKEN"/>
    <s v="Salmon"/>
    <s v="Thibaut"/>
    <s v="H"/>
    <s v="CDI"/>
    <s v="Commerciaux"/>
    <n v="1"/>
    <d v="2020-10-09T00:00:00"/>
    <n v="49"/>
    <s v="Non Cadre"/>
    <x v="1"/>
  </r>
  <r>
    <x v="3"/>
    <s v="FUMYO"/>
    <s v="Marchal"/>
    <s v="Robert"/>
    <s v="H"/>
    <s v="CDI"/>
    <s v="Marketing"/>
    <n v="1"/>
    <d v="2021-02-03T00:00:00"/>
    <n v="52"/>
    <s v="Non Cadre"/>
    <x v="1"/>
  </r>
  <r>
    <x v="3"/>
    <s v="0D66F"/>
    <s v="Maréchal"/>
    <s v="Paulette"/>
    <s v="F"/>
    <s v="CDI"/>
    <s v="Informatique"/>
    <n v="0.91"/>
    <d v="2022-03-19T00:00:00"/>
    <n v="50"/>
    <s v="Cadre"/>
    <x v="1"/>
  </r>
  <r>
    <x v="3"/>
    <s v="00EBC"/>
    <s v="Leconte"/>
    <s v="Vincent"/>
    <s v="H"/>
    <s v="Stage"/>
    <s v="Commerciaux"/>
    <n v="1"/>
    <d v="2022-05-05T00:00:00"/>
    <n v="40"/>
    <s v="Non Cadre"/>
    <x v="5"/>
  </r>
  <r>
    <x v="3"/>
    <s v="DZOIT"/>
    <s v="Meunier"/>
    <s v="Marcel"/>
    <s v="H"/>
    <s v="CDI"/>
    <s v="Achat"/>
    <n v="1"/>
    <d v="2021-11-27T00:00:00"/>
    <n v="22"/>
    <s v="Cadre"/>
    <x v="8"/>
  </r>
  <r>
    <x v="3"/>
    <s v="QOX3I"/>
    <s v="Delmas"/>
    <s v="Marianne"/>
    <s v="F"/>
    <s v="Alternant"/>
    <s v="Finance"/>
    <n v="1"/>
    <d v="2025-06-02T00:00:00"/>
    <n v="56"/>
    <s v="Non Cadre"/>
    <x v="9"/>
  </r>
  <r>
    <x v="3"/>
    <s v="Y221M"/>
    <s v="Camus"/>
    <s v="Antoinette"/>
    <s v="F"/>
    <s v="Stage"/>
    <s v="Commerciaux"/>
    <n v="0.91"/>
    <d v="2021-06-01T00:00:00"/>
    <n v="54"/>
    <s v="Non Cadre"/>
    <x v="1"/>
  </r>
  <r>
    <x v="3"/>
    <s v="I5UV9"/>
    <s v="Leclerc"/>
    <s v="Victoire"/>
    <s v="F"/>
    <s v="CDD"/>
    <s v="Commerciaux"/>
    <n v="1"/>
    <d v="2024-03-06T00:00:00"/>
    <n v="40"/>
    <s v="Non Cadre"/>
    <x v="1"/>
  </r>
  <r>
    <x v="3"/>
    <s v="R8VT4"/>
    <s v="Bousquet"/>
    <s v="Isabelle"/>
    <s v="F"/>
    <s v="CDI"/>
    <s v="RH"/>
    <n v="0.91"/>
    <d v="2022-05-23T00:00:00"/>
    <n v="65"/>
    <s v="Non Cadre"/>
    <x v="3"/>
  </r>
  <r>
    <x v="3"/>
    <s v="T0BCS"/>
    <s v="Poirier"/>
    <s v="Charles"/>
    <s v="H"/>
    <s v="CDD"/>
    <s v="Finance"/>
    <n v="1"/>
    <d v="2023-11-01T00:00:00"/>
    <n v="64"/>
    <s v="Non Cadre"/>
    <x v="1"/>
  </r>
  <r>
    <x v="3"/>
    <s v="RWL31"/>
    <s v="Delahaye"/>
    <s v="Martin"/>
    <s v="H"/>
    <s v="Stage"/>
    <s v="Commerciaux"/>
    <n v="1"/>
    <d v="2021-06-30T00:00:00"/>
    <n v="51"/>
    <s v="Non Cadre"/>
    <x v="6"/>
  </r>
  <r>
    <x v="3"/>
    <s v="IN9ZX"/>
    <s v="Leclerc"/>
    <s v="Alain"/>
    <s v="H"/>
    <s v="CDD"/>
    <s v="Informatique"/>
    <n v="1"/>
    <d v="2020-09-08T00:00:00"/>
    <n v="64"/>
    <s v="Cadre"/>
    <x v="11"/>
  </r>
  <r>
    <x v="3"/>
    <s v="JTZE6"/>
    <s v="Jacquet"/>
    <s v="André"/>
    <s v="H"/>
    <s v="CDD"/>
    <s v="Finance"/>
    <n v="1"/>
    <d v="2025-02-22T00:00:00"/>
    <n v="45"/>
    <s v="Non Cadre"/>
    <x v="8"/>
  </r>
  <r>
    <x v="3"/>
    <s v="D4UTI"/>
    <s v="Leleu"/>
    <s v="Martine"/>
    <s v="F"/>
    <s v="Stage"/>
    <s v="Informatique"/>
    <n v="1"/>
    <d v="2021-12-03T00:00:00"/>
    <n v="21"/>
    <s v="Non Cadre"/>
    <x v="8"/>
  </r>
  <r>
    <x v="3"/>
    <s v="IU9JS"/>
    <s v="Carlier"/>
    <s v="Nicole"/>
    <s v="F"/>
    <s v="CDI"/>
    <s v="Informatique"/>
    <n v="1"/>
    <d v="2022-11-11T00:00:00"/>
    <n v="62"/>
    <s v="Non Cadre"/>
    <x v="11"/>
  </r>
  <r>
    <x v="3"/>
    <s v="45NF8"/>
    <s v="Dupuy"/>
    <s v="Mathilde"/>
    <s v="F"/>
    <s v="Alternant"/>
    <s v="Marketing"/>
    <n v="0.91"/>
    <d v="2024-09-12T00:00:00"/>
    <n v="65"/>
    <s v="Non Cadre"/>
    <x v="1"/>
  </r>
  <r>
    <x v="3"/>
    <s v="AWHPJ"/>
    <s v="Colas"/>
    <s v="Virginie"/>
    <s v="F"/>
    <s v="CDI"/>
    <s v="Commerciaux"/>
    <n v="1"/>
    <d v="2025-02-13T00:00:00"/>
    <n v="54"/>
    <s v="Cadre"/>
    <x v="6"/>
  </r>
  <r>
    <x v="3"/>
    <s v="HN39N"/>
    <s v="Louis"/>
    <s v="Jean"/>
    <s v="H"/>
    <s v="CDI"/>
    <s v="Commerciaux"/>
    <n v="1"/>
    <d v="2023-07-06T00:00:00"/>
    <n v="26"/>
    <s v="Cadre"/>
    <x v="5"/>
  </r>
  <r>
    <x v="3"/>
    <s v="6AXKM"/>
    <s v="Barbier"/>
    <s v="Adrienne"/>
    <s v="F"/>
    <s v="CDI"/>
    <s v="Logistique"/>
    <n v="1"/>
    <d v="2021-08-20T00:00:00"/>
    <n v="27"/>
    <s v="Cadre"/>
    <x v="9"/>
  </r>
  <r>
    <x v="4"/>
    <s v="GPNP7"/>
    <s v="Perret"/>
    <s v="Agnès"/>
    <s v="F"/>
    <s v="Stage"/>
    <s v="Commerciaux"/>
    <n v="1"/>
    <d v="2025-01-10T00:00:00"/>
    <n v="32"/>
    <s v="Non Cadre"/>
    <x v="0"/>
  </r>
  <r>
    <x v="4"/>
    <s v="DKKLE"/>
    <s v="Baron"/>
    <s v="Danielle"/>
    <s v="F"/>
    <s v="Alternant"/>
    <s v="Marketing"/>
    <n v="1"/>
    <d v="2021-04-08T00:00:00"/>
    <n v="34"/>
    <s v="Non Cadre"/>
    <x v="1"/>
  </r>
  <r>
    <x v="4"/>
    <s v="X43EK"/>
    <s v="Aubry"/>
    <s v="Georges"/>
    <s v="H"/>
    <s v="CDD"/>
    <s v="Marketing"/>
    <n v="1"/>
    <d v="2025-01-15T00:00:00"/>
    <n v="28"/>
    <s v="Non Cadre"/>
    <x v="2"/>
  </r>
  <r>
    <x v="4"/>
    <s v="IDCZB"/>
    <s v="Pages"/>
    <s v="Emmanuel"/>
    <s v="H"/>
    <s v="Stage"/>
    <s v="Commerciaux"/>
    <n v="1"/>
    <d v="2020-11-29T00:00:00"/>
    <n v="42"/>
    <s v="Non Cadre"/>
    <x v="2"/>
  </r>
  <r>
    <x v="4"/>
    <s v="WVLRU"/>
    <s v="Brunet"/>
    <s v="Charles"/>
    <s v="H"/>
    <s v="CDI"/>
    <s v="Informatique"/>
    <n v="0.91"/>
    <d v="2022-07-24T00:00:00"/>
    <n v="41"/>
    <s v="Cadre"/>
    <x v="3"/>
  </r>
  <r>
    <x v="4"/>
    <s v="I3SPC"/>
    <s v="Boulanger"/>
    <s v="Martine"/>
    <s v="F"/>
    <s v="CDI"/>
    <s v="RH"/>
    <n v="0.91"/>
    <d v="2022-11-19T00:00:00"/>
    <n v="58"/>
    <s v="Cadre"/>
    <x v="1"/>
  </r>
  <r>
    <x v="4"/>
    <s v="H1WN8"/>
    <s v="Colas"/>
    <s v="Claudine"/>
    <s v="F"/>
    <s v="CDI"/>
    <s v="Logistique"/>
    <n v="0.91"/>
    <d v="2024-01-04T00:00:00"/>
    <n v="37"/>
    <s v="Non Cadre"/>
    <x v="4"/>
  </r>
  <r>
    <x v="4"/>
    <s v="61344"/>
    <s v="De Oliveira"/>
    <s v="Benoît"/>
    <s v="H"/>
    <s v="CDI"/>
    <s v="Informatique"/>
    <n v="1"/>
    <d v="2021-07-01T00:00:00"/>
    <n v="21"/>
    <s v="Non Cadre"/>
    <x v="1"/>
  </r>
  <r>
    <x v="4"/>
    <s v="7SPGI"/>
    <s v="Rossi"/>
    <s v="René"/>
    <s v="H"/>
    <s v="CDD"/>
    <s v="Informatique"/>
    <n v="1"/>
    <d v="2024-02-09T00:00:00"/>
    <n v="42"/>
    <s v="Cadre"/>
    <x v="0"/>
  </r>
  <r>
    <x v="4"/>
    <s v="E3HIK"/>
    <s v="Marin"/>
    <s v="Éric"/>
    <s v="H"/>
    <s v="CDI"/>
    <s v="RH"/>
    <n v="1"/>
    <d v="2022-03-06T00:00:00"/>
    <n v="64"/>
    <s v="Cadre"/>
    <x v="5"/>
  </r>
  <r>
    <x v="4"/>
    <s v="LPLFA"/>
    <s v="Étienne"/>
    <s v="René"/>
    <s v="H"/>
    <s v="CDI"/>
    <s v="Commerciaux"/>
    <n v="1"/>
    <d v="2024-05-26T00:00:00"/>
    <n v="44"/>
    <s v="Cadre"/>
    <x v="6"/>
  </r>
  <r>
    <x v="4"/>
    <s v="ZDPI3"/>
    <s v="Martin"/>
    <s v="Jeannine"/>
    <s v="F"/>
    <s v="Alternant"/>
    <s v="Commerciaux"/>
    <n v="1"/>
    <d v="2024-12-17T00:00:00"/>
    <n v="59"/>
    <s v="Non Cadre"/>
    <x v="7"/>
  </r>
  <r>
    <x v="4"/>
    <s v="1N0T3"/>
    <s v="Lenoir"/>
    <s v="Benjamin"/>
    <s v="H"/>
    <s v="CDI"/>
    <s v="Achat"/>
    <n v="1"/>
    <d v="2021-11-01T00:00:00"/>
    <n v="27"/>
    <s v="Cadre"/>
    <x v="8"/>
  </r>
  <r>
    <x v="4"/>
    <s v="Y1YI7"/>
    <s v="Roussel"/>
    <s v="Monique"/>
    <s v="F"/>
    <s v="CDD"/>
    <s v="Informatique"/>
    <n v="1"/>
    <d v="2021-05-28T00:00:00"/>
    <n v="35"/>
    <s v="Cadre"/>
    <x v="1"/>
  </r>
  <r>
    <x v="4"/>
    <s v="AQ2RR"/>
    <s v="Antoine"/>
    <s v="Noémi"/>
    <s v="F"/>
    <s v="CDI"/>
    <s v="Informatique"/>
    <n v="1"/>
    <d v="2024-07-09T00:00:00"/>
    <n v="59"/>
    <s v="Cadre"/>
    <x v="2"/>
  </r>
  <r>
    <x v="4"/>
    <s v="U3BKH"/>
    <s v="Chevalier"/>
    <s v="Roland"/>
    <s v="H"/>
    <s v="CDI"/>
    <s v="Commerciaux"/>
    <n v="1"/>
    <d v="2024-05-05T00:00:00"/>
    <n v="63"/>
    <s v="Cadre"/>
    <x v="3"/>
  </r>
  <r>
    <x v="4"/>
    <s v="HLXBT"/>
    <s v="Gautier"/>
    <s v="Noémi"/>
    <s v="F"/>
    <s v="CDI"/>
    <s v="Marketing"/>
    <n v="1"/>
    <d v="2020-09-27T00:00:00"/>
    <n v="29"/>
    <s v="Non Cadre"/>
    <x v="1"/>
  </r>
  <r>
    <x v="4"/>
    <s v="XLFAU"/>
    <s v="Laine"/>
    <s v="Marine"/>
    <s v="F"/>
    <s v="Alternant"/>
    <s v="Marketing"/>
    <n v="1"/>
    <d v="2025-05-31T00:00:00"/>
    <n v="37"/>
    <s v="Non Cadre"/>
    <x v="8"/>
  </r>
  <r>
    <x v="4"/>
    <s v="NAMYB"/>
    <s v="Da Costa"/>
    <s v="Maggie"/>
    <s v="F"/>
    <s v="CDI"/>
    <s v="Logistique"/>
    <n v="1"/>
    <d v="2021-04-29T00:00:00"/>
    <n v="22"/>
    <s v="Non Cadre"/>
    <x v="6"/>
  </r>
  <r>
    <x v="4"/>
    <s v="K1I44"/>
    <s v="Neveu"/>
    <s v="Geneviève"/>
    <s v="F"/>
    <s v="CDI"/>
    <s v="Finance"/>
    <n v="1"/>
    <d v="2020-10-25T00:00:00"/>
    <n v="60"/>
    <s v="Non Cadre"/>
    <x v="7"/>
  </r>
  <r>
    <x v="4"/>
    <s v="GERRB"/>
    <s v="Fontaine"/>
    <s v="Arthur"/>
    <s v="H"/>
    <s v="CDI"/>
    <s v="Commerciaux"/>
    <n v="1"/>
    <d v="2022-11-26T00:00:00"/>
    <n v="28"/>
    <s v="Non Cadre"/>
    <x v="1"/>
  </r>
  <r>
    <x v="4"/>
    <s v="6ZPJJ"/>
    <s v="Laurent"/>
    <s v="Adrienne"/>
    <s v="F"/>
    <s v="Stage"/>
    <s v="Finance"/>
    <n v="1"/>
    <d v="2023-07-30T00:00:00"/>
    <n v="31"/>
    <s v="Non Cadre"/>
    <x v="1"/>
  </r>
  <r>
    <x v="4"/>
    <s v="QXZRZ"/>
    <s v="Mallet"/>
    <s v="William"/>
    <s v="H"/>
    <s v="Stage"/>
    <s v="Commerciaux"/>
    <n v="1"/>
    <d v="2022-12-21T00:00:00"/>
    <n v="53"/>
    <s v="Non Cadre"/>
    <x v="9"/>
  </r>
  <r>
    <x v="4"/>
    <s v="1RDZB"/>
    <s v="Camus"/>
    <s v="Thierry"/>
    <s v="H"/>
    <s v="CDI"/>
    <s v="Commerciaux"/>
    <n v="1"/>
    <d v="2021-01-06T00:00:00"/>
    <n v="65"/>
    <s v="Non Cadre"/>
    <x v="2"/>
  </r>
  <r>
    <x v="4"/>
    <s v="CUQ5O"/>
    <s v="Camus"/>
    <s v="Christiane"/>
    <s v="F"/>
    <s v="CDD"/>
    <s v="Informatique"/>
    <n v="0.91"/>
    <d v="2023-03-08T00:00:00"/>
    <n v="49"/>
    <s v="Non Cadre"/>
    <x v="8"/>
  </r>
  <r>
    <x v="4"/>
    <s v="2TAA0"/>
    <s v="Turpin"/>
    <s v="Luc"/>
    <s v="H"/>
    <s v="Stage"/>
    <s v="Commerciaux"/>
    <n v="1"/>
    <d v="2022-03-19T00:00:00"/>
    <n v="33"/>
    <s v="Non Cadre"/>
    <x v="3"/>
  </r>
  <r>
    <x v="4"/>
    <s v="827HN"/>
    <s v="Gilbert"/>
    <s v="Georges"/>
    <s v="H"/>
    <s v="Stage"/>
    <s v="Finance"/>
    <n v="1"/>
    <d v="2025-01-29T00:00:00"/>
    <n v="24"/>
    <s v="Non Cadre"/>
    <x v="8"/>
  </r>
  <r>
    <x v="4"/>
    <s v="H0PF6"/>
    <s v="Allain"/>
    <s v="Émilie"/>
    <s v="F"/>
    <s v="CDI"/>
    <s v="Marketing"/>
    <n v="1"/>
    <d v="2024-10-15T00:00:00"/>
    <n v="29"/>
    <s v="Cadre"/>
    <x v="0"/>
  </r>
  <r>
    <x v="4"/>
    <s v="PRNMM"/>
    <s v="Renard"/>
    <s v="Olivier"/>
    <s v="H"/>
    <s v="CDI"/>
    <s v="Commerciaux"/>
    <n v="1"/>
    <d v="2021-07-05T00:00:00"/>
    <n v="20"/>
    <s v="Non Cadre"/>
    <x v="0"/>
  </r>
  <r>
    <x v="4"/>
    <s v="NYNY1"/>
    <s v="Alexandre"/>
    <s v="Hortense"/>
    <s v="F"/>
    <s v="CDI"/>
    <s v="Informatique"/>
    <n v="1"/>
    <d v="2024-05-24T00:00:00"/>
    <n v="27"/>
    <s v="Non Cadre"/>
    <x v="1"/>
  </r>
  <r>
    <x v="4"/>
    <s v="2UDL1"/>
    <s v="Lebreton"/>
    <s v="Zacharie"/>
    <s v="H"/>
    <s v="CDD"/>
    <s v="Commerciaux"/>
    <n v="1"/>
    <d v="2024-10-15T00:00:00"/>
    <n v="29"/>
    <s v="Cadre"/>
    <x v="2"/>
  </r>
  <r>
    <x v="4"/>
    <s v="GLXU4"/>
    <s v="Baron"/>
    <s v="Camille"/>
    <s v="F"/>
    <s v="CDI"/>
    <s v="RH"/>
    <n v="1"/>
    <d v="2021-03-24T00:00:00"/>
    <n v="61"/>
    <s v="Cadre"/>
    <x v="10"/>
  </r>
  <r>
    <x v="4"/>
    <s v="OUDA7"/>
    <s v="Lagarde"/>
    <s v="Michel"/>
    <s v="H"/>
    <s v="CDI"/>
    <s v="Marketing"/>
    <n v="1"/>
    <d v="2023-09-11T00:00:00"/>
    <n v="65"/>
    <s v="Cadre"/>
    <x v="11"/>
  </r>
  <r>
    <x v="4"/>
    <s v="ACN0J"/>
    <s v="Mathieu"/>
    <s v="Élisabeth"/>
    <s v="F"/>
    <s v="CDI"/>
    <s v="RH"/>
    <n v="0.91"/>
    <d v="2022-04-12T00:00:00"/>
    <n v="59"/>
    <s v="Cadre"/>
    <x v="1"/>
  </r>
  <r>
    <x v="4"/>
    <s v="JF4II"/>
    <s v="Normand"/>
    <s v="Éléonore"/>
    <s v="F"/>
    <s v="CDD"/>
    <s v="Informatique"/>
    <n v="1"/>
    <d v="2024-04-29T00:00:00"/>
    <n v="43"/>
    <s v="Non Cadre"/>
    <x v="12"/>
  </r>
  <r>
    <x v="4"/>
    <s v="O4PZL"/>
    <s v="Hardy"/>
    <s v="Noël"/>
    <s v="H"/>
    <s v="CDI"/>
    <s v="Logistique"/>
    <n v="1"/>
    <d v="2023-12-12T00:00:00"/>
    <n v="59"/>
    <s v="Non Cadre"/>
    <x v="3"/>
  </r>
  <r>
    <x v="4"/>
    <s v="7UCEM"/>
    <s v="Perret"/>
    <s v="Henri"/>
    <s v="H"/>
    <s v="CDI"/>
    <s v="Logistique"/>
    <n v="1"/>
    <d v="2022-10-13T00:00:00"/>
    <n v="41"/>
    <s v="Cadre"/>
    <x v="0"/>
  </r>
  <r>
    <x v="4"/>
    <s v="68AQ6"/>
    <s v="Bertrand"/>
    <s v="Charles"/>
    <s v="H"/>
    <s v="CDI"/>
    <s v="Commerciaux"/>
    <n v="1"/>
    <d v="2024-05-25T00:00:00"/>
    <n v="45"/>
    <s v="Non Cadre"/>
    <x v="11"/>
  </r>
  <r>
    <x v="4"/>
    <s v="Y670G"/>
    <s v="Fleury"/>
    <s v="Bertrand"/>
    <s v="H"/>
    <s v="CDD"/>
    <s v="Commerciaux"/>
    <n v="1"/>
    <d v="2023-04-02T00:00:00"/>
    <n v="40"/>
    <s v="Cadre"/>
    <x v="1"/>
  </r>
  <r>
    <x v="4"/>
    <s v="YKW71"/>
    <s v="David"/>
    <s v="Thierry"/>
    <s v="H"/>
    <s v="CDD"/>
    <s v="Logistique"/>
    <n v="1"/>
    <d v="2022-09-05T00:00:00"/>
    <n v="26"/>
    <s v="Cadre"/>
    <x v="4"/>
  </r>
  <r>
    <x v="4"/>
    <s v="3WW5L"/>
    <s v="Bigot"/>
    <s v="Frédérique"/>
    <s v="F"/>
    <s v="CDD"/>
    <s v="Marketing"/>
    <n v="0.91"/>
    <d v="2023-12-18T00:00:00"/>
    <n v="54"/>
    <s v="Non Cadre"/>
    <x v="7"/>
  </r>
  <r>
    <x v="4"/>
    <s v="F8G14"/>
    <s v="Descamps"/>
    <s v="Grégoire"/>
    <s v="H"/>
    <s v="CDI"/>
    <s v="Logistique"/>
    <n v="1"/>
    <d v="2025-04-28T00:00:00"/>
    <n v="59"/>
    <s v="Cadre"/>
    <x v="2"/>
  </r>
  <r>
    <x v="4"/>
    <s v="3N0N9"/>
    <s v="Masson"/>
    <s v="Gérard"/>
    <s v="H"/>
    <s v="Stage"/>
    <s v="Commerciaux"/>
    <n v="1"/>
    <d v="2023-05-17T00:00:00"/>
    <n v="44"/>
    <s v="Non Cadre"/>
    <x v="10"/>
  </r>
  <r>
    <x v="4"/>
    <s v="DH91K"/>
    <s v="Gallet"/>
    <s v="Victoire"/>
    <s v="F"/>
    <s v="CDD"/>
    <s v="Commerciaux"/>
    <n v="0.91"/>
    <d v="2024-05-20T00:00:00"/>
    <n v="60"/>
    <s v="Non Cadre"/>
    <x v="0"/>
  </r>
  <r>
    <x v="4"/>
    <s v="JH4VZ"/>
    <s v="Lemonnier"/>
    <s v="Juliette"/>
    <s v="F"/>
    <s v="CDI"/>
    <s v="Marketing"/>
    <n v="1"/>
    <d v="2022-02-02T00:00:00"/>
    <n v="39"/>
    <s v="Cadre"/>
    <x v="10"/>
  </r>
  <r>
    <x v="4"/>
    <s v="IC5XE"/>
    <s v="Germain"/>
    <s v="Margot"/>
    <s v="F"/>
    <s v="CDI"/>
    <s v="Informatique"/>
    <n v="1"/>
    <d v="2024-11-24T00:00:00"/>
    <n v="26"/>
    <s v="Non Cadre"/>
    <x v="5"/>
  </r>
  <r>
    <x v="4"/>
    <s v="QBERT"/>
    <s v="Garnier"/>
    <s v="Juliette"/>
    <s v="F"/>
    <s v="Alternant"/>
    <s v="Commerciaux"/>
    <n v="1"/>
    <d v="2023-01-30T00:00:00"/>
    <n v="49"/>
    <s v="Non Cadre"/>
    <x v="11"/>
  </r>
  <r>
    <x v="4"/>
    <s v="C5LJK"/>
    <s v="Barbe"/>
    <s v="Lucas"/>
    <s v="H"/>
    <s v="CDI"/>
    <s v="Finance"/>
    <n v="1"/>
    <d v="2020-10-15T00:00:00"/>
    <n v="47"/>
    <s v="Non Cadre"/>
    <x v="2"/>
  </r>
  <r>
    <x v="4"/>
    <s v="0ZUM1"/>
    <s v="Turpin"/>
    <s v="Adèle"/>
    <s v="F"/>
    <s v="CDI"/>
    <s v="Commerciaux"/>
    <n v="1"/>
    <d v="2024-08-05T00:00:00"/>
    <n v="22"/>
    <s v="Cadre"/>
    <x v="5"/>
  </r>
  <r>
    <x v="4"/>
    <s v="A2E1O"/>
    <s v="Pichon"/>
    <s v="Emmanuel"/>
    <s v="H"/>
    <s v="Alternant"/>
    <s v="Informatique"/>
    <n v="1"/>
    <d v="2021-05-06T00:00:00"/>
    <n v="25"/>
    <s v="Non Cadre"/>
    <x v="1"/>
  </r>
  <r>
    <x v="4"/>
    <s v="EEW7P"/>
    <s v="Gros"/>
    <s v="Suzanne"/>
    <s v="F"/>
    <s v="CDI"/>
    <s v="Marketing"/>
    <n v="1"/>
    <d v="2022-03-19T00:00:00"/>
    <n v="33"/>
    <s v="Non Cadre"/>
    <x v="1"/>
  </r>
  <r>
    <x v="4"/>
    <s v="WI12D"/>
    <s v="Peron"/>
    <s v="Robert"/>
    <s v="H"/>
    <s v="CDD"/>
    <s v="Logistique"/>
    <n v="1"/>
    <d v="2022-02-03T00:00:00"/>
    <n v="51"/>
    <s v="Non Cadre"/>
    <x v="0"/>
  </r>
  <r>
    <x v="4"/>
    <s v="HG5H8"/>
    <s v="Bègue"/>
    <s v="Étienne"/>
    <s v="H"/>
    <s v="CDD"/>
    <s v="Commerciaux"/>
    <n v="1"/>
    <d v="2024-04-05T00:00:00"/>
    <n v="62"/>
    <s v="Cadre"/>
    <x v="6"/>
  </r>
  <r>
    <x v="4"/>
    <s v="YID01"/>
    <s v="Guilbert"/>
    <s v="Élodie"/>
    <s v="F"/>
    <s v="CDD"/>
    <s v="Commerciaux"/>
    <n v="1"/>
    <d v="2023-12-07T00:00:00"/>
    <n v="27"/>
    <s v="Cadre"/>
    <x v="1"/>
  </r>
  <r>
    <x v="4"/>
    <s v="5CII0"/>
    <s v="Costa"/>
    <s v="Céline"/>
    <s v="F"/>
    <s v="CDD"/>
    <s v="Logistique"/>
    <n v="1"/>
    <d v="2022-01-08T00:00:00"/>
    <n v="40"/>
    <s v="Cadre"/>
    <x v="11"/>
  </r>
  <r>
    <x v="4"/>
    <s v="8RHOT"/>
    <s v="Lecoq"/>
    <s v="Nathalie"/>
    <s v="F"/>
    <s v="Alternant"/>
    <s v="Commerciaux"/>
    <n v="1"/>
    <d v="2022-11-11T00:00:00"/>
    <n v="45"/>
    <s v="Non Cadre"/>
    <x v="10"/>
  </r>
  <r>
    <x v="4"/>
    <s v="9RSMG"/>
    <s v="Roussel"/>
    <s v="Colette"/>
    <s v="F"/>
    <s v="CDD"/>
    <s v="Commerciaux"/>
    <n v="1"/>
    <d v="2022-11-08T00:00:00"/>
    <n v="60"/>
    <s v="Cadre"/>
    <x v="5"/>
  </r>
  <r>
    <x v="4"/>
    <s v="8HJTZ"/>
    <s v="Guilbert"/>
    <s v="Alix"/>
    <s v="F"/>
    <s v="CDI"/>
    <s v="Logistique"/>
    <n v="1"/>
    <d v="2023-09-09T00:00:00"/>
    <n v="44"/>
    <s v="Cadre"/>
    <x v="6"/>
  </r>
  <r>
    <x v="4"/>
    <s v="GEMIG"/>
    <s v="Boucher"/>
    <s v="Julie"/>
    <s v="F"/>
    <s v="CDI"/>
    <s v="Commerciaux"/>
    <n v="1"/>
    <d v="2024-12-17T00:00:00"/>
    <n v="52"/>
    <s v="Cadre"/>
    <x v="1"/>
  </r>
  <r>
    <x v="4"/>
    <s v="A2GS8"/>
    <s v="Gomes"/>
    <s v="Anastasie"/>
    <s v="F"/>
    <s v="CDI"/>
    <s v="Commerciaux"/>
    <n v="1"/>
    <d v="2021-08-26T00:00:00"/>
    <n v="58"/>
    <s v="Cadre"/>
    <x v="3"/>
  </r>
  <r>
    <x v="4"/>
    <s v="C52IR"/>
    <s v="Durand"/>
    <s v="Victor"/>
    <s v="H"/>
    <s v="CDI"/>
    <s v="Commerciaux"/>
    <n v="0.91"/>
    <d v="2022-11-23T00:00:00"/>
    <n v="45"/>
    <s v="Cadre"/>
    <x v="7"/>
  </r>
  <r>
    <x v="4"/>
    <s v="5014G"/>
    <s v="Leroy"/>
    <s v="Arnaude"/>
    <s v="F"/>
    <s v="CDI"/>
    <s v="Finance"/>
    <n v="1"/>
    <d v="2024-05-28T00:00:00"/>
    <n v="53"/>
    <s v="Cadre"/>
    <x v="9"/>
  </r>
  <r>
    <x v="4"/>
    <s v="IXQH2"/>
    <s v="Dias"/>
    <s v="Xavier"/>
    <s v="H"/>
    <s v="CDD"/>
    <s v="Informatique"/>
    <n v="0.91"/>
    <d v="2022-03-02T00:00:00"/>
    <n v="54"/>
    <s v="Non Cadre"/>
    <x v="1"/>
  </r>
  <r>
    <x v="4"/>
    <s v="4G8KE"/>
    <s v="Blot"/>
    <s v="Jeanne"/>
    <s v="F"/>
    <s v="CDI"/>
    <s v="Logistique"/>
    <n v="0.91"/>
    <d v="2023-06-10T00:00:00"/>
    <n v="24"/>
    <s v="Cadre"/>
    <x v="12"/>
  </r>
  <r>
    <x v="4"/>
    <s v="8MUUW"/>
    <s v="Rossi"/>
    <s v="Gilles"/>
    <s v="H"/>
    <s v="CDI"/>
    <s v="Commerciaux"/>
    <n v="1"/>
    <d v="2020-09-15T00:00:00"/>
    <n v="53"/>
    <s v="Cadre"/>
    <x v="0"/>
  </r>
  <r>
    <x v="4"/>
    <s v="E904E"/>
    <s v="Rousset"/>
    <s v="Grégoire"/>
    <s v="H"/>
    <s v="CDD"/>
    <s v="Finance"/>
    <n v="1"/>
    <d v="2025-05-17T00:00:00"/>
    <n v="28"/>
    <s v="Cadre"/>
    <x v="1"/>
  </r>
  <r>
    <x v="4"/>
    <s v="YIZT7"/>
    <s v="Humbert"/>
    <s v="Philippe"/>
    <s v="H"/>
    <s v="Alternant"/>
    <s v="Achat"/>
    <n v="1"/>
    <d v="2024-01-06T00:00:00"/>
    <n v="31"/>
    <s v="Non Cadre"/>
    <x v="9"/>
  </r>
  <r>
    <x v="4"/>
    <s v="JIFXE"/>
    <s v="Bigot"/>
    <s v="Étienne"/>
    <s v="H"/>
    <s v="CDD"/>
    <s v="Finance"/>
    <n v="1"/>
    <d v="2022-06-26T00:00:00"/>
    <n v="61"/>
    <s v="Cadre"/>
    <x v="1"/>
  </r>
  <r>
    <x v="4"/>
    <s v="6BTQU"/>
    <s v="Poulain"/>
    <s v="Jeannine"/>
    <s v="F"/>
    <s v="CDD"/>
    <s v="Commerciaux"/>
    <n v="1"/>
    <d v="2021-06-01T00:00:00"/>
    <n v="65"/>
    <s v="Cadre"/>
    <x v="10"/>
  </r>
  <r>
    <x v="4"/>
    <s v="C31YH"/>
    <s v="Bourgeois"/>
    <s v="Franck"/>
    <s v="H"/>
    <s v="CDI"/>
    <s v="Finance"/>
    <n v="1"/>
    <d v="2023-06-26T00:00:00"/>
    <n v="41"/>
    <s v="Cadre"/>
    <x v="12"/>
  </r>
  <r>
    <x v="4"/>
    <s v="JAQGO"/>
    <s v="Ferreira"/>
    <s v="Thibaut"/>
    <s v="H"/>
    <s v="CDD"/>
    <s v="Informatique"/>
    <n v="1"/>
    <d v="2021-10-29T00:00:00"/>
    <n v="52"/>
    <s v="Cadre"/>
    <x v="1"/>
  </r>
  <r>
    <x v="4"/>
    <s v="9C9K7"/>
    <s v="Besson"/>
    <s v="Rémy"/>
    <s v="H"/>
    <s v="CDI"/>
    <s v="Marketing"/>
    <n v="0.91"/>
    <d v="2021-04-25T00:00:00"/>
    <n v="63"/>
    <s v="Cadre"/>
    <x v="7"/>
  </r>
  <r>
    <x v="4"/>
    <s v="ORG55"/>
    <s v="Adam"/>
    <s v="Alfred"/>
    <s v="H"/>
    <s v="CDD"/>
    <s v="Finance"/>
    <n v="1"/>
    <d v="2021-03-23T00:00:00"/>
    <n v="46"/>
    <s v="Cadre"/>
    <x v="8"/>
  </r>
  <r>
    <x v="4"/>
    <s v="SSZD6"/>
    <s v="Goncalves"/>
    <s v="Élisabeth"/>
    <s v="F"/>
    <s v="CDI"/>
    <s v="Commerciaux"/>
    <n v="0.91"/>
    <d v="2021-02-04T00:00:00"/>
    <n v="22"/>
    <s v="Non Cadre"/>
    <x v="10"/>
  </r>
  <r>
    <x v="4"/>
    <s v="XDHGJ"/>
    <s v="Guillet"/>
    <s v="Éléonore"/>
    <s v="F"/>
    <s v="CDI"/>
    <s v="Logistique"/>
    <n v="1"/>
    <d v="2024-01-09T00:00:00"/>
    <n v="31"/>
    <s v="Non Cadre"/>
    <x v="2"/>
  </r>
  <r>
    <x v="4"/>
    <s v="SCOWD"/>
    <s v="Salmon"/>
    <s v="Patrick"/>
    <s v="H"/>
    <s v="CDI"/>
    <s v="Marketing"/>
    <n v="0.91"/>
    <d v="2024-02-26T00:00:00"/>
    <n v="43"/>
    <s v="Cadre"/>
    <x v="1"/>
  </r>
  <r>
    <x v="4"/>
    <s v="729T1"/>
    <s v="Turpin"/>
    <s v="Anastasie"/>
    <s v="F"/>
    <s v="CDI"/>
    <s v="Informatique"/>
    <n v="0.91"/>
    <d v="2025-04-07T00:00:00"/>
    <n v="50"/>
    <s v="Non Cadre"/>
    <x v="1"/>
  </r>
  <r>
    <x v="4"/>
    <s v="5YF4O"/>
    <s v="Vallée"/>
    <s v="Bertrand"/>
    <s v="H"/>
    <s v="Stage"/>
    <s v="Achat"/>
    <n v="1"/>
    <d v="2022-10-21T00:00:00"/>
    <n v="35"/>
    <s v="Non Cadre"/>
    <x v="10"/>
  </r>
  <r>
    <x v="4"/>
    <s v="CDC8P"/>
    <s v="Brunel"/>
    <s v="Valentine"/>
    <s v="F"/>
    <s v="CDI"/>
    <s v="Commerciaux"/>
    <n v="1"/>
    <d v="2025-05-03T00:00:00"/>
    <n v="47"/>
    <s v="Non Cadre"/>
    <x v="9"/>
  </r>
  <r>
    <x v="4"/>
    <s v="UY6WE"/>
    <s v="Nguyen"/>
    <s v="Margaret"/>
    <s v="F"/>
    <s v="CDI"/>
    <s v="RH"/>
    <n v="1"/>
    <d v="2020-10-06T00:00:00"/>
    <n v="30"/>
    <s v="Cadre"/>
    <x v="1"/>
  </r>
  <r>
    <x v="4"/>
    <s v="OIXJA"/>
    <s v="Pichon"/>
    <s v="Bernard"/>
    <s v="H"/>
    <s v="CDD"/>
    <s v="Commerciaux"/>
    <n v="1"/>
    <d v="2021-04-08T00:00:00"/>
    <n v="26"/>
    <s v="Non Cadre"/>
    <x v="1"/>
  </r>
  <r>
    <x v="4"/>
    <s v="4GZ42"/>
    <s v="Ledoux"/>
    <s v="Jules"/>
    <s v="H"/>
    <s v="CDI"/>
    <s v="Informatique"/>
    <n v="1"/>
    <d v="2021-12-29T00:00:00"/>
    <n v="63"/>
    <s v="Cadre"/>
    <x v="2"/>
  </r>
  <r>
    <x v="4"/>
    <s v="53NY9"/>
    <s v="Salmon"/>
    <s v="Guillaume"/>
    <s v="H"/>
    <s v="CDD"/>
    <s v="Commerciaux"/>
    <n v="0.91"/>
    <d v="2021-11-22T00:00:00"/>
    <n v="59"/>
    <s v="Non Cadre"/>
    <x v="11"/>
  </r>
  <r>
    <x v="4"/>
    <s v="CHYQ5"/>
    <s v="Camus"/>
    <s v="Isaac"/>
    <s v="H"/>
    <s v="CDI"/>
    <s v="Marketing"/>
    <n v="1"/>
    <d v="2024-07-18T00:00:00"/>
    <n v="62"/>
    <s v="Cadre"/>
    <x v="1"/>
  </r>
  <r>
    <x v="4"/>
    <s v="8E9LF"/>
    <s v="Baron"/>
    <s v="Marcelle"/>
    <s v="F"/>
    <s v="Stage"/>
    <s v="Finance"/>
    <n v="1"/>
    <d v="2020-12-03T00:00:00"/>
    <n v="38"/>
    <s v="Non Cadre"/>
    <x v="12"/>
  </r>
  <r>
    <x v="4"/>
    <s v="M5OQN"/>
    <s v="Courtois"/>
    <s v="Marcel"/>
    <s v="H"/>
    <s v="CDI"/>
    <s v="Commerciaux"/>
    <n v="1"/>
    <d v="2023-11-19T00:00:00"/>
    <n v="52"/>
    <s v="Cadre"/>
    <x v="6"/>
  </r>
  <r>
    <x v="4"/>
    <s v="FOPU8"/>
    <s v="Boulay"/>
    <s v="Pierre"/>
    <s v="H"/>
    <s v="CDI"/>
    <s v="Logistique"/>
    <n v="1"/>
    <d v="2023-03-02T00:00:00"/>
    <n v="57"/>
    <s v="Non Cadre"/>
    <x v="1"/>
  </r>
  <r>
    <x v="4"/>
    <s v="7JO19"/>
    <s v="Lefebvre"/>
    <s v="Richard"/>
    <s v="H"/>
    <s v="CDD"/>
    <s v="Commerciaux"/>
    <n v="1"/>
    <d v="2022-11-01T00:00:00"/>
    <n v="32"/>
    <s v="Cadre"/>
    <x v="6"/>
  </r>
  <r>
    <x v="4"/>
    <s v="NNRI4"/>
    <s v="Rousseau"/>
    <s v="Odette"/>
    <s v="F"/>
    <s v="CDI"/>
    <s v="Commerciaux"/>
    <n v="1"/>
    <d v="2021-11-11T00:00:00"/>
    <n v="46"/>
    <s v="Non Cadre"/>
    <x v="3"/>
  </r>
  <r>
    <x v="4"/>
    <s v="FAZGD"/>
    <s v="Pinto"/>
    <s v="Capucine"/>
    <s v="F"/>
    <s v="CDI"/>
    <s v="Commerciaux"/>
    <n v="1"/>
    <d v="2022-04-13T00:00:00"/>
    <n v="32"/>
    <s v="Cadre"/>
    <x v="1"/>
  </r>
  <r>
    <x v="4"/>
    <s v="K17K2"/>
    <s v="Arnaud"/>
    <s v="Capucine"/>
    <s v="F"/>
    <s v="Stage"/>
    <s v="RH"/>
    <n v="1"/>
    <d v="2025-08-24T00:00:00"/>
    <n v="45"/>
    <s v="Non Cadre"/>
    <x v="9"/>
  </r>
  <r>
    <x v="4"/>
    <s v="SV587"/>
    <s v="De Oliveira"/>
    <s v="Geneviève"/>
    <s v="F"/>
    <s v="Alternant"/>
    <s v="Commerciaux"/>
    <n v="1"/>
    <d v="2021-03-08T00:00:00"/>
    <n v="28"/>
    <s v="Non Cadre"/>
    <x v="2"/>
  </r>
  <r>
    <x v="4"/>
    <s v="KGFAN"/>
    <s v="Gilbert"/>
    <s v="William"/>
    <s v="H"/>
    <s v="CDI"/>
    <s v="Informatique"/>
    <n v="1"/>
    <d v="2023-05-04T00:00:00"/>
    <n v="33"/>
    <s v="Non Cadre"/>
    <x v="10"/>
  </r>
  <r>
    <x v="4"/>
    <s v="97B98"/>
    <s v="Lemaître"/>
    <s v="François"/>
    <s v="H"/>
    <s v="Alternant"/>
    <s v="Achat"/>
    <n v="1"/>
    <d v="2023-08-07T00:00:00"/>
    <n v="56"/>
    <s v="Non Cadre"/>
    <x v="8"/>
  </r>
  <r>
    <x v="4"/>
    <s v="879JO"/>
    <s v="Delahaye"/>
    <s v="Pierre"/>
    <s v="H"/>
    <s v="CDI"/>
    <s v="Commerciaux"/>
    <n v="1"/>
    <d v="2022-01-06T00:00:00"/>
    <n v="40"/>
    <s v="Cadre"/>
    <x v="6"/>
  </r>
  <r>
    <x v="4"/>
    <s v="GRXBX"/>
    <s v="Deschamps"/>
    <s v="Renée"/>
    <s v="F"/>
    <s v="CDI"/>
    <s v="RH"/>
    <n v="1"/>
    <d v="2024-05-02T00:00:00"/>
    <n v="57"/>
    <s v="Non Cadre"/>
    <x v="3"/>
  </r>
  <r>
    <x v="4"/>
    <s v="PDNCT"/>
    <s v="Guilbert"/>
    <s v="Marcelle"/>
    <s v="F"/>
    <s v="Alternant"/>
    <s v="Commerciaux"/>
    <n v="1"/>
    <d v="2023-08-08T00:00:00"/>
    <n v="43"/>
    <s v="Non Cadre"/>
    <x v="10"/>
  </r>
  <r>
    <x v="4"/>
    <s v="TNB06"/>
    <s v="Bègue"/>
    <s v="Alfred"/>
    <s v="H"/>
    <s v="Stage"/>
    <s v="Commerciaux"/>
    <n v="0.91"/>
    <d v="2021-06-25T00:00:00"/>
    <n v="26"/>
    <s v="Non Cadre"/>
    <x v="7"/>
  </r>
  <r>
    <x v="4"/>
    <s v="5ATC0"/>
    <s v="Marin"/>
    <s v="Lucie"/>
    <s v="F"/>
    <s v="CDI"/>
    <s v="Finance"/>
    <n v="1"/>
    <d v="2020-11-04T00:00:00"/>
    <n v="38"/>
    <s v="Non Cadre"/>
    <x v="9"/>
  </r>
  <r>
    <x v="4"/>
    <s v="4XYGG"/>
    <s v="Camus"/>
    <s v="Isaac"/>
    <s v="H"/>
    <s v="CDD"/>
    <s v="Logistique"/>
    <n v="1"/>
    <d v="2021-09-25T00:00:00"/>
    <n v="51"/>
    <s v="Non Cadre"/>
    <x v="1"/>
  </r>
  <r>
    <x v="4"/>
    <s v="399PQ"/>
    <s v="Nicolas"/>
    <s v="Alix"/>
    <s v="F"/>
    <s v="CDI"/>
    <s v="Commerciaux"/>
    <n v="1"/>
    <d v="2024-01-06T00:00:00"/>
    <n v="23"/>
    <s v="Non Cadre"/>
    <x v="7"/>
  </r>
  <r>
    <x v="4"/>
    <s v="VLI20"/>
    <s v="Denis"/>
    <s v="Laetitia"/>
    <s v="F"/>
    <s v="CDI"/>
    <s v="Informatique"/>
    <n v="1"/>
    <d v="2023-02-11T00:00:00"/>
    <n v="20"/>
    <s v="Cadre"/>
    <x v="11"/>
  </r>
  <r>
    <x v="4"/>
    <s v="GZV5S"/>
    <s v="Chevallier"/>
    <s v="Margaud"/>
    <s v="F"/>
    <s v="Stage"/>
    <s v="Commerciaux"/>
    <n v="1"/>
    <d v="2024-05-19T00:00:00"/>
    <n v="57"/>
    <s v="Non Cadre"/>
    <x v="9"/>
  </r>
  <r>
    <x v="4"/>
    <s v="D6LA5"/>
    <s v="Morin"/>
    <s v="Joséphine"/>
    <s v="F"/>
    <s v="Alternant"/>
    <s v="Finance"/>
    <n v="1"/>
    <d v="2025-01-22T00:00:00"/>
    <n v="46"/>
    <s v="Non Cadre"/>
    <x v="4"/>
  </r>
  <r>
    <x v="4"/>
    <s v="JS9XQ"/>
    <s v="Becker"/>
    <s v="Louise"/>
    <s v="F"/>
    <s v="Stage"/>
    <s v="Commerciaux"/>
    <n v="1"/>
    <d v="2021-06-23T00:00:00"/>
    <n v="43"/>
    <s v="Non Cadre"/>
    <x v="8"/>
  </r>
  <r>
    <x v="4"/>
    <s v="6A9JO"/>
    <s v="Vasseur"/>
    <s v="Constance"/>
    <s v="F"/>
    <s v="CDD"/>
    <s v="Achat"/>
    <n v="1"/>
    <d v="2023-11-10T00:00:00"/>
    <n v="35"/>
    <s v="Cadre"/>
    <x v="8"/>
  </r>
  <r>
    <x v="4"/>
    <s v="EVEHA"/>
    <s v="Texier"/>
    <s v="Monique"/>
    <s v="F"/>
    <s v="CDI"/>
    <s v="Commerciaux"/>
    <n v="0.91"/>
    <d v="2021-11-06T00:00:00"/>
    <n v="44"/>
    <s v="Non Cadre"/>
    <x v="3"/>
  </r>
  <r>
    <x v="4"/>
    <s v="GC0VK"/>
    <s v="Maillet"/>
    <s v="Lucas"/>
    <s v="H"/>
    <s v="CDD"/>
    <s v="Commerciaux"/>
    <n v="1"/>
    <d v="2021-12-17T00:00:00"/>
    <n v="53"/>
    <s v="Non Cadre"/>
    <x v="11"/>
  </r>
  <r>
    <x v="4"/>
    <s v="DHEUO"/>
    <s v="Couturier"/>
    <s v="Sébastien"/>
    <s v="H"/>
    <s v="CDD"/>
    <s v="Marketing"/>
    <n v="1"/>
    <d v="2024-08-28T00:00:00"/>
    <n v="54"/>
    <s v="Cadre"/>
    <x v="8"/>
  </r>
  <r>
    <x v="4"/>
    <s v="CD97O"/>
    <s v="Texier"/>
    <s v="Augustin"/>
    <s v="H"/>
    <s v="CDD"/>
    <s v="Commerciaux"/>
    <n v="1"/>
    <d v="2022-07-17T00:00:00"/>
    <n v="47"/>
    <s v="Cadre"/>
    <x v="11"/>
  </r>
  <r>
    <x v="4"/>
    <s v="SC7KQ"/>
    <s v="Hebert"/>
    <s v="Alice"/>
    <s v="F"/>
    <s v="CDD"/>
    <s v="Logistique"/>
    <n v="1"/>
    <d v="2021-09-05T00:00:00"/>
    <n v="54"/>
    <s v="Non Cadre"/>
    <x v="8"/>
  </r>
  <r>
    <x v="4"/>
    <s v="7XTUM"/>
    <s v="Gaillard"/>
    <s v="Gérard"/>
    <s v="H"/>
    <s v="CDD"/>
    <s v="Commerciaux"/>
    <n v="1"/>
    <d v="2025-05-08T00:00:00"/>
    <n v="20"/>
    <s v="Non Cadre"/>
    <x v="1"/>
  </r>
  <r>
    <x v="4"/>
    <s v="6IR69"/>
    <s v="Thibault"/>
    <s v="Thomas"/>
    <s v="H"/>
    <s v="CDI"/>
    <s v="Commerciaux"/>
    <n v="0.91"/>
    <d v="2020-08-30T00:00:00"/>
    <n v="46"/>
    <s v="Cadre"/>
    <x v="8"/>
  </r>
  <r>
    <x v="4"/>
    <s v="W01L7"/>
    <s v="Gautier"/>
    <s v="Louise"/>
    <s v="F"/>
    <s v="CDD"/>
    <s v="Commerciaux"/>
    <n v="0.91"/>
    <d v="2021-03-22T00:00:00"/>
    <n v="59"/>
    <s v="Cadre"/>
    <x v="2"/>
  </r>
  <r>
    <x v="4"/>
    <s v="UHGK8"/>
    <s v="Perret"/>
    <s v="Émile"/>
    <s v="H"/>
    <s v="CDI"/>
    <s v="RH"/>
    <n v="0.91"/>
    <d v="2025-07-02T00:00:00"/>
    <n v="40"/>
    <s v="Non Cadre"/>
    <x v="11"/>
  </r>
  <r>
    <x v="4"/>
    <s v="YG59M"/>
    <s v="Maréchal"/>
    <s v="Sabine"/>
    <s v="F"/>
    <s v="CDI"/>
    <s v="RH"/>
    <n v="1"/>
    <d v="2024-11-29T00:00:00"/>
    <n v="40"/>
    <s v="Cadre"/>
    <x v="2"/>
  </r>
  <r>
    <x v="4"/>
    <s v="7FZA4"/>
    <s v="Guillou"/>
    <s v="Arthur"/>
    <s v="H"/>
    <s v="CDI"/>
    <s v="Marketing"/>
    <n v="1"/>
    <d v="2024-11-02T00:00:00"/>
    <n v="59"/>
    <s v="Non Cadre"/>
    <x v="2"/>
  </r>
  <r>
    <x v="4"/>
    <s v="9PUGX"/>
    <s v="Bernard"/>
    <s v="Constance"/>
    <s v="F"/>
    <s v="CDI"/>
    <s v="Logistique"/>
    <n v="0.91"/>
    <d v="2021-09-01T00:00:00"/>
    <n v="60"/>
    <s v="Non Cadre"/>
    <x v="0"/>
  </r>
  <r>
    <x v="4"/>
    <s v="T5AAD"/>
    <s v="Pelletier"/>
    <s v="Olivier"/>
    <s v="H"/>
    <s v="CDI"/>
    <s v="Logistique"/>
    <n v="0.91"/>
    <d v="2024-07-01T00:00:00"/>
    <n v="24"/>
    <s v="Non Cadre"/>
    <x v="10"/>
  </r>
  <r>
    <x v="4"/>
    <s v="ACSVV"/>
    <s v="Legrand"/>
    <s v="Martine"/>
    <s v="F"/>
    <s v="CDD"/>
    <s v="Marketing"/>
    <n v="0.91"/>
    <d v="2023-12-23T00:00:00"/>
    <n v="59"/>
    <s v="Non Cadre"/>
    <x v="1"/>
  </r>
  <r>
    <x v="4"/>
    <s v="RC7QH"/>
    <s v="Vidal"/>
    <s v="Alphonse"/>
    <s v="H"/>
    <s v="Stage"/>
    <s v="Finance"/>
    <n v="1"/>
    <d v="2022-04-05T00:00:00"/>
    <n v="52"/>
    <s v="Non Cadre"/>
    <x v="1"/>
  </r>
  <r>
    <x v="4"/>
    <s v="5NBX1"/>
    <s v="Morel"/>
    <s v="Frédérique"/>
    <s v="F"/>
    <s v="CDI"/>
    <s v="Logistique"/>
    <n v="1"/>
    <d v="2025-03-12T00:00:00"/>
    <n v="37"/>
    <s v="Cadre"/>
    <x v="11"/>
  </r>
  <r>
    <x v="4"/>
    <s v="Y5PG6"/>
    <s v="Lombard"/>
    <s v="Aimée"/>
    <s v="F"/>
    <s v="CDI"/>
    <s v="Achat"/>
    <n v="1"/>
    <d v="2021-12-30T00:00:00"/>
    <n v="29"/>
    <s v="Non Cadre"/>
    <x v="7"/>
  </r>
  <r>
    <x v="4"/>
    <s v="4994C"/>
    <s v="Roche"/>
    <s v="Pierre"/>
    <s v="H"/>
    <s v="CDI"/>
    <s v="Marketing"/>
    <n v="0.91"/>
    <d v="2020-12-19T00:00:00"/>
    <n v="60"/>
    <s v="Cadre"/>
    <x v="12"/>
  </r>
  <r>
    <x v="4"/>
    <s v="FWAGD"/>
    <s v="Langlois"/>
    <s v="Daniel"/>
    <s v="H"/>
    <s v="CDD"/>
    <s v="Commerciaux"/>
    <n v="1"/>
    <d v="2023-11-11T00:00:00"/>
    <n v="22"/>
    <s v="Non Cadre"/>
    <x v="8"/>
  </r>
  <r>
    <x v="4"/>
    <s v="CZIFJ"/>
    <s v="Thibault"/>
    <s v="Thibault"/>
    <s v="H"/>
    <s v="CDI"/>
    <s v="Commerciaux"/>
    <n v="1"/>
    <d v="2024-02-24T00:00:00"/>
    <n v="61"/>
    <s v="Cadre"/>
    <x v="3"/>
  </r>
  <r>
    <x v="4"/>
    <s v="LP99Q"/>
    <s v="Aubert"/>
    <s v="Maggie"/>
    <s v="F"/>
    <s v="CDI"/>
    <s v="Commerciaux"/>
    <n v="1"/>
    <d v="2022-10-09T00:00:00"/>
    <n v="49"/>
    <s v="Non Cadre"/>
    <x v="7"/>
  </r>
  <r>
    <x v="4"/>
    <s v="0OW78"/>
    <s v="Lebrun"/>
    <s v="Roland"/>
    <s v="H"/>
    <s v="CDI"/>
    <s v="Marketing"/>
    <n v="0.91"/>
    <d v="2022-12-17T00:00:00"/>
    <n v="35"/>
    <s v="Non Cadre"/>
    <x v="5"/>
  </r>
  <r>
    <x v="4"/>
    <s v="C7CSB"/>
    <s v="Germain"/>
    <s v="Stéphane"/>
    <s v="H"/>
    <s v="Alternant"/>
    <s v="Marketing"/>
    <n v="1"/>
    <d v="2024-03-25T00:00:00"/>
    <n v="57"/>
    <s v="Non Cadre"/>
    <x v="6"/>
  </r>
  <r>
    <x v="4"/>
    <s v="4FZFQ"/>
    <s v="Michel"/>
    <s v="Éric"/>
    <s v="H"/>
    <s v="CDI"/>
    <s v="Commerciaux"/>
    <n v="1"/>
    <d v="2023-12-30T00:00:00"/>
    <n v="36"/>
    <s v="Cadre"/>
    <x v="4"/>
  </r>
  <r>
    <x v="4"/>
    <s v="Y24HP"/>
    <s v="Lesage"/>
    <s v="Alphonse"/>
    <s v="H"/>
    <s v="CDD"/>
    <s v="Achat"/>
    <n v="1"/>
    <d v="2025-06-16T00:00:00"/>
    <n v="21"/>
    <s v="Cadre"/>
    <x v="2"/>
  </r>
  <r>
    <x v="4"/>
    <s v="9B31P"/>
    <s v="Masse"/>
    <s v="Célina"/>
    <s v="F"/>
    <s v="CDI"/>
    <s v="Commerciaux"/>
    <n v="1"/>
    <d v="2020-09-04T00:00:00"/>
    <n v="56"/>
    <s v="Non Cadre"/>
    <x v="7"/>
  </r>
  <r>
    <x v="4"/>
    <s v="PIJ3L"/>
    <s v="Hubert"/>
    <s v="Charlotte"/>
    <s v="F"/>
    <s v="CDI"/>
    <s v="Commerciaux"/>
    <n v="1"/>
    <d v="2025-02-13T00:00:00"/>
    <n v="59"/>
    <s v="Non Cadre"/>
    <x v="2"/>
  </r>
  <r>
    <x v="4"/>
    <s v="826C3"/>
    <s v="Briand"/>
    <s v="Gérard"/>
    <s v="H"/>
    <s v="CDD"/>
    <s v="Commerciaux"/>
    <n v="1"/>
    <d v="2023-11-27T00:00:00"/>
    <n v="51"/>
    <s v="Non Cadre"/>
    <x v="5"/>
  </r>
  <r>
    <x v="4"/>
    <s v="EQARW"/>
    <s v="Michel"/>
    <s v="Jules"/>
    <s v="H"/>
    <s v="CDI"/>
    <s v="Informatique"/>
    <n v="1"/>
    <d v="2021-09-22T00:00:00"/>
    <n v="25"/>
    <s v="Non Cadre"/>
    <x v="5"/>
  </r>
  <r>
    <x v="4"/>
    <s v="H4OZ9"/>
    <s v="Deschamps"/>
    <s v="Gilbert"/>
    <s v="H"/>
    <s v="CDD"/>
    <s v="Finance"/>
    <n v="1"/>
    <d v="2024-02-12T00:00:00"/>
    <n v="60"/>
    <s v="Cadre"/>
    <x v="6"/>
  </r>
  <r>
    <x v="4"/>
    <s v="GDD91"/>
    <s v="Collin"/>
    <s v="Thierry"/>
    <s v="H"/>
    <s v="CDI"/>
    <s v="Commerciaux"/>
    <n v="1"/>
    <d v="2020-09-10T00:00:00"/>
    <n v="40"/>
    <s v="Cadre"/>
    <x v="1"/>
  </r>
  <r>
    <x v="4"/>
    <s v="DJGZW"/>
    <s v="Godard"/>
    <s v="Adrien"/>
    <s v="H"/>
    <s v="CDD"/>
    <s v="Informatique"/>
    <n v="1"/>
    <d v="2022-10-27T00:00:00"/>
    <n v="57"/>
    <s v="Non Cadre"/>
    <x v="1"/>
  </r>
  <r>
    <x v="4"/>
    <s v="T4LOT"/>
    <s v="Maurice"/>
    <s v="Théodore"/>
    <s v="H"/>
    <s v="CDI"/>
    <s v="Informatique"/>
    <n v="1"/>
    <d v="2022-01-30T00:00:00"/>
    <n v="55"/>
    <s v="Non Cadre"/>
    <x v="8"/>
  </r>
  <r>
    <x v="4"/>
    <s v="5NC4K"/>
    <s v="Guillot"/>
    <s v="Christine"/>
    <s v="F"/>
    <s v="CDD"/>
    <s v="Logistique"/>
    <n v="1"/>
    <d v="2024-10-11T00:00:00"/>
    <n v="34"/>
    <s v="Cadre"/>
    <x v="5"/>
  </r>
  <r>
    <x v="4"/>
    <s v="BN77K"/>
    <s v="Berger"/>
    <s v="Alexandre"/>
    <s v="H"/>
    <s v="Alternant"/>
    <s v="Logistique"/>
    <n v="1"/>
    <d v="2020-09-06T00:00:00"/>
    <n v="48"/>
    <s v="Non Cadre"/>
    <x v="6"/>
  </r>
  <r>
    <x v="4"/>
    <s v="KZ6XU"/>
    <s v="Pinto"/>
    <s v="Alex"/>
    <s v="F"/>
    <s v="Stage"/>
    <s v="Commerciaux"/>
    <n v="1"/>
    <d v="2022-03-01T00:00:00"/>
    <n v="43"/>
    <s v="Non Cadre"/>
    <x v="4"/>
  </r>
  <r>
    <x v="4"/>
    <s v="6CRF7"/>
    <s v="Thibault"/>
    <s v="Roland"/>
    <s v="H"/>
    <s v="CDI"/>
    <s v="Marketing"/>
    <n v="1"/>
    <d v="2022-10-05T00:00:00"/>
    <n v="29"/>
    <s v="Cadre"/>
    <x v="4"/>
  </r>
  <r>
    <x v="4"/>
    <s v="NS0BV"/>
    <s v="Lemonnier"/>
    <s v="Laetitia"/>
    <s v="F"/>
    <s v="CDI"/>
    <s v="Achat"/>
    <n v="1"/>
    <d v="2021-07-02T00:00:00"/>
    <n v="20"/>
    <s v="Cadre"/>
    <x v="7"/>
  </r>
  <r>
    <x v="4"/>
    <s v="TIEOC"/>
    <s v="Bouvet"/>
    <s v="Maggie"/>
    <s v="F"/>
    <s v="Stage"/>
    <s v="Finance"/>
    <n v="1"/>
    <d v="2022-05-11T00:00:00"/>
    <n v="36"/>
    <s v="Non Cadre"/>
    <x v="5"/>
  </r>
  <r>
    <x v="4"/>
    <s v="Z9ALA"/>
    <s v="Verdier"/>
    <s v="Margaud"/>
    <s v="F"/>
    <s v="CDD"/>
    <s v="Commerciaux"/>
    <n v="0.91"/>
    <d v="2020-09-29T00:00:00"/>
    <n v="62"/>
    <s v="Non Cadre"/>
    <x v="9"/>
  </r>
  <r>
    <x v="4"/>
    <s v="VQWYB"/>
    <s v="Mercier"/>
    <s v="Noémi"/>
    <s v="F"/>
    <s v="CDI"/>
    <s v="Marketing"/>
    <n v="1"/>
    <d v="2021-10-20T00:00:00"/>
    <n v="59"/>
    <s v="Non Cadre"/>
    <x v="1"/>
  </r>
  <r>
    <x v="4"/>
    <s v="662GQ"/>
    <s v="Louis"/>
    <s v="Charles"/>
    <s v="H"/>
    <s v="CDI"/>
    <s v="Informatique"/>
    <n v="0.91"/>
    <d v="2025-06-01T00:00:00"/>
    <n v="31"/>
    <s v="Non Cadre"/>
    <x v="1"/>
  </r>
  <r>
    <x v="4"/>
    <s v="M8KX1"/>
    <s v="Bailly"/>
    <s v="Caroline"/>
    <s v="F"/>
    <s v="CDI"/>
    <s v="Commerciaux"/>
    <n v="0.91"/>
    <d v="2021-09-18T00:00:00"/>
    <n v="47"/>
    <s v="Cadre"/>
    <x v="11"/>
  </r>
  <r>
    <x v="4"/>
    <s v="CJQ0F"/>
    <s v="Joly"/>
    <s v="Brigitte"/>
    <s v="F"/>
    <s v="CDI"/>
    <s v="Finance"/>
    <n v="1"/>
    <d v="2023-06-22T00:00:00"/>
    <n v="55"/>
    <s v="Cadre"/>
    <x v="9"/>
  </r>
  <r>
    <x v="4"/>
    <s v="TL8LX"/>
    <s v="Jacques"/>
    <s v="Michel"/>
    <s v="H"/>
    <s v="Stage"/>
    <s v="Commerciaux"/>
    <n v="1"/>
    <d v="2021-09-24T00:00:00"/>
    <n v="40"/>
    <s v="Non Cadre"/>
    <x v="0"/>
  </r>
  <r>
    <x v="4"/>
    <s v="EZDDO"/>
    <s v="Breton"/>
    <s v="Suzanne"/>
    <s v="F"/>
    <s v="CDI"/>
    <s v="Commerciaux"/>
    <n v="0.91"/>
    <d v="2021-06-23T00:00:00"/>
    <n v="63"/>
    <s v="Non Cadre"/>
    <x v="6"/>
  </r>
  <r>
    <x v="4"/>
    <s v="MODSU"/>
    <s v="Vallet"/>
    <s v="François"/>
    <s v="H"/>
    <s v="CDI"/>
    <s v="Commerciaux"/>
    <n v="1"/>
    <d v="2024-04-14T00:00:00"/>
    <n v="61"/>
    <s v="Cadre"/>
    <x v="8"/>
  </r>
  <r>
    <x v="4"/>
    <s v="C6KLK"/>
    <s v="Godard"/>
    <s v="Agathe"/>
    <s v="F"/>
    <s v="CDI"/>
    <s v="RH"/>
    <n v="0.91"/>
    <d v="2020-10-24T00:00:00"/>
    <n v="48"/>
    <s v="Cadre"/>
    <x v="7"/>
  </r>
  <r>
    <x v="4"/>
    <s v="AASTU"/>
    <s v="Wagner"/>
    <s v="Gabrielle"/>
    <s v="F"/>
    <s v="CDD"/>
    <s v="RH"/>
    <n v="1"/>
    <d v="2024-11-06T00:00:00"/>
    <n v="60"/>
    <s v="Cadre"/>
    <x v="0"/>
  </r>
  <r>
    <x v="4"/>
    <s v="6RYDI"/>
    <s v="Bouchet"/>
    <s v="Hélène"/>
    <s v="F"/>
    <s v="Stage"/>
    <s v="RH"/>
    <n v="0.91"/>
    <d v="2021-09-29T00:00:00"/>
    <n v="46"/>
    <s v="Non Cadre"/>
    <x v="6"/>
  </r>
  <r>
    <x v="4"/>
    <s v="V9JRR"/>
    <s v="Godard"/>
    <s v="Alphonse"/>
    <s v="H"/>
    <s v="CDI"/>
    <s v="Commerciaux"/>
    <n v="0.91"/>
    <d v="2024-12-04T00:00:00"/>
    <n v="35"/>
    <s v="Non Cadre"/>
    <x v="1"/>
  </r>
  <r>
    <x v="4"/>
    <s v="1DR5Q"/>
    <s v="Vasseur"/>
    <s v="Matthieu"/>
    <s v="H"/>
    <s v="CDD"/>
    <s v="Informatique"/>
    <n v="0.91"/>
    <d v="2023-02-25T00:00:00"/>
    <n v="55"/>
    <s v="Non Cadre"/>
    <x v="0"/>
  </r>
  <r>
    <x v="4"/>
    <s v="53CT8"/>
    <s v="Pires"/>
    <s v="Tristan"/>
    <s v="H"/>
    <s v="CDI"/>
    <s v="Commerciaux"/>
    <n v="1"/>
    <d v="2021-11-04T00:00:00"/>
    <n v="49"/>
    <s v="Cadre"/>
    <x v="0"/>
  </r>
  <r>
    <x v="4"/>
    <s v="8FZXK"/>
    <s v="Roche"/>
    <s v="Éléonore"/>
    <s v="F"/>
    <s v="CDI"/>
    <s v="Achat"/>
    <n v="1"/>
    <d v="2022-06-15T00:00:00"/>
    <n v="37"/>
    <s v="Cadre"/>
    <x v="1"/>
  </r>
  <r>
    <x v="4"/>
    <s v="CBT1T"/>
    <s v="Hardy"/>
    <s v="Timothée"/>
    <s v="H"/>
    <s v="Stage"/>
    <s v="Commerciaux"/>
    <n v="1"/>
    <d v="2025-03-09T00:00:00"/>
    <n v="47"/>
    <s v="Non Cadre"/>
    <x v="4"/>
  </r>
  <r>
    <x v="4"/>
    <s v="K015U"/>
    <s v="Couturier"/>
    <s v="Nath"/>
    <s v="F"/>
    <s v="CDI"/>
    <s v="Marketing"/>
    <n v="1"/>
    <d v="2020-09-12T00:00:00"/>
    <n v="60"/>
    <s v="Cadre"/>
    <x v="5"/>
  </r>
  <r>
    <x v="4"/>
    <s v="R0EWQ"/>
    <s v="Leroux"/>
    <s v="Maggie"/>
    <s v="F"/>
    <s v="CDI"/>
    <s v="Commerciaux"/>
    <n v="1"/>
    <d v="2024-05-14T00:00:00"/>
    <n v="46"/>
    <s v="Non Cadre"/>
    <x v="8"/>
  </r>
  <r>
    <x v="4"/>
    <s v="EIWAR"/>
    <s v="Paul"/>
    <s v="Lucas"/>
    <s v="H"/>
    <s v="CDI"/>
    <s v="Logistique"/>
    <n v="1"/>
    <d v="2025-05-18T00:00:00"/>
    <n v="58"/>
    <s v="Cadre"/>
    <x v="12"/>
  </r>
  <r>
    <x v="4"/>
    <s v="DBD40"/>
    <s v="Maillet"/>
    <s v="Adèle"/>
    <s v="F"/>
    <s v="CDI"/>
    <s v="Informatique"/>
    <n v="1"/>
    <d v="2022-12-30T00:00:00"/>
    <n v="54"/>
    <s v="Cadre"/>
    <x v="0"/>
  </r>
  <r>
    <x v="4"/>
    <s v="0M06O"/>
    <s v="Daniel"/>
    <s v="Lorraine"/>
    <s v="F"/>
    <s v="CDI"/>
    <s v="Commerciaux"/>
    <n v="0.91"/>
    <d v="2024-12-29T00:00:00"/>
    <n v="32"/>
    <s v="Non Cadre"/>
    <x v="4"/>
  </r>
  <r>
    <x v="4"/>
    <s v="B7BI1"/>
    <s v="Petitjean"/>
    <s v="Jacqueline"/>
    <s v="F"/>
    <s v="Alternant"/>
    <s v="Marketing"/>
    <n v="1"/>
    <d v="2024-11-08T00:00:00"/>
    <n v="65"/>
    <s v="Non Cadre"/>
    <x v="1"/>
  </r>
  <r>
    <x v="4"/>
    <s v="YKKN2"/>
    <s v="Grondin"/>
    <s v="Mathilde"/>
    <s v="F"/>
    <s v="Stage"/>
    <s v="Logistique"/>
    <n v="1"/>
    <d v="2023-03-13T00:00:00"/>
    <n v="44"/>
    <s v="Non Cadre"/>
    <x v="4"/>
  </r>
  <r>
    <x v="4"/>
    <s v="HZUGL"/>
    <s v="Guillou"/>
    <s v="William"/>
    <s v="H"/>
    <s v="CDI"/>
    <s v="Informatique"/>
    <n v="0.91"/>
    <d v="2024-06-12T00:00:00"/>
    <n v="28"/>
    <s v="Cadre"/>
    <x v="12"/>
  </r>
  <r>
    <x v="4"/>
    <s v="O8ZE4"/>
    <s v="Olivier"/>
    <s v="Stéphanie"/>
    <s v="F"/>
    <s v="CDI"/>
    <s v="Commerciaux"/>
    <n v="0.91"/>
    <d v="2024-06-27T00:00:00"/>
    <n v="38"/>
    <s v="Non Cadre"/>
    <x v="9"/>
  </r>
  <r>
    <x v="4"/>
    <s v="5RTGL"/>
    <s v="Joubert"/>
    <s v="Étienne"/>
    <s v="H"/>
    <s v="CDI"/>
    <s v="Achat"/>
    <n v="1"/>
    <d v="2022-11-08T00:00:00"/>
    <n v="37"/>
    <s v="Non Cadre"/>
    <x v="0"/>
  </r>
  <r>
    <x v="4"/>
    <s v="SKG2X"/>
    <s v="Lebon"/>
    <s v="David"/>
    <s v="H"/>
    <s v="Alternant"/>
    <s v="RH"/>
    <n v="0.91"/>
    <d v="2023-06-24T00:00:00"/>
    <n v="21"/>
    <s v="Non Cadre"/>
    <x v="10"/>
  </r>
  <r>
    <x v="4"/>
    <s v="RYDJX"/>
    <s v="Marie"/>
    <s v="Denis"/>
    <s v="H"/>
    <s v="Stage"/>
    <s v="Informatique"/>
    <n v="1"/>
    <d v="2024-01-01T00:00:00"/>
    <n v="27"/>
    <s v="Non Cadre"/>
    <x v="1"/>
  </r>
  <r>
    <x v="4"/>
    <s v="KJ5NJ"/>
    <s v="Mathieu"/>
    <s v="François"/>
    <s v="H"/>
    <s v="CDD"/>
    <s v="Commerciaux"/>
    <n v="1"/>
    <d v="2021-11-21T00:00:00"/>
    <n v="42"/>
    <s v="Cadre"/>
    <x v="8"/>
  </r>
  <r>
    <x v="4"/>
    <s v="DJA7N"/>
    <s v="Pelletier"/>
    <s v="Benjamin"/>
    <s v="H"/>
    <s v="CDD"/>
    <s v="RH"/>
    <n v="1"/>
    <d v="2023-05-22T00:00:00"/>
    <n v="36"/>
    <s v="Cadre"/>
    <x v="8"/>
  </r>
  <r>
    <x v="4"/>
    <s v="ZUFW1"/>
    <s v="De Sousa"/>
    <s v="Eugène"/>
    <s v="H"/>
    <s v="CDI"/>
    <s v="Commerciaux"/>
    <n v="1"/>
    <d v="2021-08-06T00:00:00"/>
    <n v="21"/>
    <s v="Non Cadre"/>
    <x v="9"/>
  </r>
  <r>
    <x v="4"/>
    <s v="ARBLU"/>
    <s v="Lacroix"/>
    <s v="Thibault"/>
    <s v="H"/>
    <s v="CDI"/>
    <s v="Commerciaux"/>
    <n v="1"/>
    <d v="2022-07-15T00:00:00"/>
    <n v="58"/>
    <s v="Non Cadre"/>
    <x v="10"/>
  </r>
  <r>
    <x v="4"/>
    <s v="2T2W1"/>
    <s v="Maillard"/>
    <s v="Laurent"/>
    <s v="H"/>
    <s v="CDI"/>
    <s v="Marketing"/>
    <n v="1"/>
    <d v="2020-10-11T00:00:00"/>
    <n v="37"/>
    <s v="Non Cadre"/>
    <x v="0"/>
  </r>
  <r>
    <x v="4"/>
    <s v="DOY58"/>
    <s v="Munoz"/>
    <s v="Joseph"/>
    <s v="H"/>
    <s v="Alternant"/>
    <s v="Commerciaux"/>
    <n v="1"/>
    <d v="2023-09-26T00:00:00"/>
    <n v="27"/>
    <s v="Non Cadre"/>
    <x v="9"/>
  </r>
  <r>
    <x v="4"/>
    <s v="TAAFZ"/>
    <s v="Lévêque"/>
    <s v="Victor"/>
    <s v="H"/>
    <s v="Alternant"/>
    <s v="Logistique"/>
    <n v="1"/>
    <d v="2025-08-19T00:00:00"/>
    <n v="34"/>
    <s v="Non Cadre"/>
    <x v="5"/>
  </r>
  <r>
    <x v="4"/>
    <s v="CJEWL"/>
    <s v="Grenier"/>
    <s v="Aimé"/>
    <s v="H"/>
    <s v="CDD"/>
    <s v="Commerciaux"/>
    <n v="1"/>
    <d v="2025-03-25T00:00:00"/>
    <n v="27"/>
    <s v="Non Cadre"/>
    <x v="8"/>
  </r>
  <r>
    <x v="4"/>
    <s v="GN35T"/>
    <s v="Valette"/>
    <s v="Timothée"/>
    <s v="H"/>
    <s v="CDD"/>
    <s v="Achat"/>
    <n v="1"/>
    <d v="2021-03-11T00:00:00"/>
    <n v="60"/>
    <s v="Cadre"/>
    <x v="3"/>
  </r>
  <r>
    <x v="4"/>
    <s v="8XT8G"/>
    <s v="Fontaine"/>
    <s v="Denise"/>
    <s v="F"/>
    <s v="CDI"/>
    <s v="Commerciaux"/>
    <n v="1"/>
    <d v="2023-01-18T00:00:00"/>
    <n v="37"/>
    <s v="Cadre"/>
    <x v="7"/>
  </r>
  <r>
    <x v="4"/>
    <s v="OPEPZ"/>
    <s v="Salmon"/>
    <s v="Jacques"/>
    <s v="H"/>
    <s v="CDI"/>
    <s v="RH"/>
    <n v="1"/>
    <d v="2022-09-19T00:00:00"/>
    <n v="44"/>
    <s v="Non Cadre"/>
    <x v="3"/>
  </r>
  <r>
    <x v="4"/>
    <s v="5W5SI"/>
    <s v="Olivier"/>
    <s v="Gérard"/>
    <s v="H"/>
    <s v="CDD"/>
    <s v="Finance"/>
    <n v="1"/>
    <d v="2025-06-02T00:00:00"/>
    <n v="25"/>
    <s v="Cadre"/>
    <x v="1"/>
  </r>
  <r>
    <x v="4"/>
    <s v="2W3RH"/>
    <s v="Pichon"/>
    <s v="Bernard"/>
    <s v="H"/>
    <s v="CDI"/>
    <s v="Commerciaux"/>
    <n v="0.91"/>
    <d v="2022-10-06T00:00:00"/>
    <n v="39"/>
    <s v="Non Cadre"/>
    <x v="12"/>
  </r>
  <r>
    <x v="4"/>
    <s v="AOI98"/>
    <s v="Loiseau"/>
    <s v="Bertrand"/>
    <s v="H"/>
    <s v="Alternant"/>
    <s v="Logistique"/>
    <n v="1"/>
    <d v="2021-03-03T00:00:00"/>
    <n v="24"/>
    <s v="Non Cadre"/>
    <x v="1"/>
  </r>
  <r>
    <x v="4"/>
    <s v="G2WR6"/>
    <s v="Michel"/>
    <s v="Aurélie"/>
    <s v="F"/>
    <s v="CDI"/>
    <s v="Commerciaux"/>
    <n v="1"/>
    <d v="2023-04-26T00:00:00"/>
    <n v="38"/>
    <s v="Non Cadre"/>
    <x v="12"/>
  </r>
  <r>
    <x v="4"/>
    <s v="50506"/>
    <s v="Michel"/>
    <s v="Pauline"/>
    <s v="F"/>
    <s v="CDI"/>
    <s v="Commerciaux"/>
    <n v="1"/>
    <d v="2021-01-02T00:00:00"/>
    <n v="44"/>
    <s v="Non Cadre"/>
    <x v="1"/>
  </r>
  <r>
    <x v="4"/>
    <s v="G5QWQ"/>
    <s v="Thibault"/>
    <s v="Alfred"/>
    <s v="H"/>
    <s v="CDI"/>
    <s v="Commerciaux"/>
    <n v="1"/>
    <d v="2021-12-25T00:00:00"/>
    <n v="57"/>
    <s v="Non Cadre"/>
    <x v="8"/>
  </r>
  <r>
    <x v="4"/>
    <s v="G1Y48"/>
    <s v="Roussel"/>
    <s v="Aimé"/>
    <s v="H"/>
    <s v="CDI"/>
    <s v="RH"/>
    <n v="0.91"/>
    <d v="2022-02-24T00:00:00"/>
    <n v="45"/>
    <s v="Cadre"/>
    <x v="1"/>
  </r>
  <r>
    <x v="4"/>
    <s v="D44HR"/>
    <s v="Denis"/>
    <s v="Brigitte"/>
    <s v="F"/>
    <s v="CDI"/>
    <s v="Commerciaux"/>
    <n v="1"/>
    <d v="2022-08-03T00:00:00"/>
    <n v="41"/>
    <s v="Non Cadre"/>
    <x v="9"/>
  </r>
  <r>
    <x v="4"/>
    <s v="TM02V"/>
    <s v="Dupuis"/>
    <s v="Laetitia"/>
    <s v="F"/>
    <s v="CDI"/>
    <s v="Commerciaux"/>
    <n v="1"/>
    <d v="2022-10-15T00:00:00"/>
    <n v="33"/>
    <s v="Non Cadre"/>
    <x v="11"/>
  </r>
  <r>
    <x v="4"/>
    <s v="XTZ1R"/>
    <s v="Bernard"/>
    <s v="Christine"/>
    <s v="F"/>
    <s v="CDI"/>
    <s v="Informatique"/>
    <n v="1"/>
    <d v="2023-08-24T00:00:00"/>
    <n v="28"/>
    <s v="Cadre"/>
    <x v="8"/>
  </r>
  <r>
    <x v="4"/>
    <s v="06FWZ"/>
    <s v="Leclercq"/>
    <s v="Agnès"/>
    <s v="F"/>
    <s v="CDD"/>
    <s v="Logistique"/>
    <n v="1"/>
    <d v="2023-02-08T00:00:00"/>
    <n v="41"/>
    <s v="Non Cadre"/>
    <x v="11"/>
  </r>
  <r>
    <x v="4"/>
    <s v="UHQC8"/>
    <s v="Joubert"/>
    <s v="Gilbert"/>
    <s v="H"/>
    <s v="CDI"/>
    <s v="Commerciaux"/>
    <n v="0.91"/>
    <d v="2024-05-01T00:00:00"/>
    <n v="58"/>
    <s v="Non Cadre"/>
    <x v="3"/>
  </r>
  <r>
    <x v="4"/>
    <s v="T0RQR"/>
    <s v="Gallet"/>
    <s v="Philippine"/>
    <s v="F"/>
    <s v="CDI"/>
    <s v="Informatique"/>
    <n v="1"/>
    <d v="2021-09-08T00:00:00"/>
    <n v="44"/>
    <s v="Cadre"/>
    <x v="12"/>
  </r>
  <r>
    <x v="4"/>
    <s v="OTZ97"/>
    <s v="Costa"/>
    <s v="Manon"/>
    <s v="F"/>
    <s v="CDD"/>
    <s v="Marketing"/>
    <n v="1"/>
    <d v="2021-08-26T00:00:00"/>
    <n v="42"/>
    <s v="Non Cadre"/>
    <x v="1"/>
  </r>
  <r>
    <x v="4"/>
    <s v="57BOR"/>
    <s v="Pruvost"/>
    <s v="Margaret"/>
    <s v="F"/>
    <s v="CDI"/>
    <s v="Commerciaux"/>
    <n v="1"/>
    <d v="2022-03-10T00:00:00"/>
    <n v="21"/>
    <s v="Non Cadre"/>
    <x v="6"/>
  </r>
  <r>
    <x v="4"/>
    <s v="9MO35"/>
    <s v="Marie"/>
    <s v="Louis"/>
    <s v="H"/>
    <s v="Alternant"/>
    <s v="Informatique"/>
    <n v="1"/>
    <d v="2024-06-22T00:00:00"/>
    <n v="43"/>
    <s v="Non Cadre"/>
    <x v="10"/>
  </r>
  <r>
    <x v="4"/>
    <s v="26NYS"/>
    <s v="Noël"/>
    <s v="Sophie"/>
    <s v="F"/>
    <s v="Alternant"/>
    <s v="Marketing"/>
    <n v="1"/>
    <d v="2024-08-15T00:00:00"/>
    <n v="42"/>
    <s v="Non Cadre"/>
    <x v="11"/>
  </r>
  <r>
    <x v="4"/>
    <s v="PBG0U"/>
    <s v="Chauveau"/>
    <s v="Gérard"/>
    <s v="H"/>
    <s v="CDI"/>
    <s v="Commerciaux"/>
    <n v="1"/>
    <d v="2023-10-25T00:00:00"/>
    <n v="47"/>
    <s v="Non Cadre"/>
    <x v="8"/>
  </r>
  <r>
    <x v="4"/>
    <s v="5KKJS"/>
    <s v="Vaillant"/>
    <s v="Raymond"/>
    <s v="H"/>
    <s v="CDI"/>
    <s v="Commerciaux"/>
    <n v="0.91"/>
    <d v="2023-02-16T00:00:00"/>
    <n v="54"/>
    <s v="Non Cadre"/>
    <x v="10"/>
  </r>
  <r>
    <x v="4"/>
    <s v="V5RYW"/>
    <s v="Leconte"/>
    <s v="Suzanne"/>
    <s v="F"/>
    <s v="CDI"/>
    <s v="Informatique"/>
    <n v="1"/>
    <d v="2020-11-14T00:00:00"/>
    <n v="57"/>
    <s v="Cadre"/>
    <x v="2"/>
  </r>
  <r>
    <x v="4"/>
    <s v="2B93K"/>
    <s v="Julien"/>
    <s v="Dorothée"/>
    <s v="F"/>
    <s v="Stage"/>
    <s v="Commerciaux"/>
    <n v="0.91"/>
    <d v="2023-11-11T00:00:00"/>
    <n v="22"/>
    <s v="Non Cadre"/>
    <x v="10"/>
  </r>
  <r>
    <x v="4"/>
    <s v="TDOXF"/>
    <s v="Gosselin"/>
    <s v="Rémy"/>
    <s v="H"/>
    <s v="CDI"/>
    <s v="Commerciaux"/>
    <n v="1"/>
    <d v="2025-05-30T00:00:00"/>
    <n v="60"/>
    <s v="Cadre"/>
    <x v="5"/>
  </r>
  <r>
    <x v="4"/>
    <s v="I8XNM"/>
    <s v="Dupont"/>
    <s v="Frédéric"/>
    <s v="H"/>
    <s v="Stage"/>
    <s v="Commerciaux"/>
    <n v="1"/>
    <d v="2024-02-27T00:00:00"/>
    <n v="65"/>
    <s v="Non Cadre"/>
    <x v="10"/>
  </r>
  <r>
    <x v="4"/>
    <s v="8GBTA"/>
    <s v="Julien"/>
    <s v="Claude"/>
    <s v="F"/>
    <s v="CDI"/>
    <s v="Achat"/>
    <n v="0.91"/>
    <d v="2022-04-27T00:00:00"/>
    <n v="34"/>
    <s v="Cadre"/>
    <x v="1"/>
  </r>
  <r>
    <x v="4"/>
    <s v="P610F"/>
    <s v="Carlier"/>
    <s v="Bertrand"/>
    <s v="H"/>
    <s v="CDD"/>
    <s v="Marketing"/>
    <n v="1"/>
    <d v="2023-05-10T00:00:00"/>
    <n v="50"/>
    <s v="Cadre"/>
    <x v="8"/>
  </r>
  <r>
    <x v="4"/>
    <s v="ZCARB"/>
    <s v="Blanchard"/>
    <s v="Julien"/>
    <s v="H"/>
    <s v="CDI"/>
    <s v="Commerciaux"/>
    <n v="0.91"/>
    <d v="2020-10-07T00:00:00"/>
    <n v="47"/>
    <s v="Cadre"/>
    <x v="1"/>
  </r>
  <r>
    <x v="4"/>
    <s v="9TUUK"/>
    <s v="Paul"/>
    <s v="Nicolas"/>
    <s v="H"/>
    <s v="CDI"/>
    <s v="Marketing"/>
    <n v="1"/>
    <d v="2025-03-26T00:00:00"/>
    <n v="22"/>
    <s v="Non Cadre"/>
    <x v="6"/>
  </r>
  <r>
    <x v="4"/>
    <s v="IETO7"/>
    <s v="Chevalier"/>
    <s v="Étienne"/>
    <s v="H"/>
    <s v="CDI"/>
    <s v="Finance"/>
    <n v="1"/>
    <d v="2022-08-19T00:00:00"/>
    <n v="59"/>
    <s v="Non Cadre"/>
    <x v="0"/>
  </r>
  <r>
    <x v="4"/>
    <s v="ZRYVY"/>
    <s v="Chauvin"/>
    <s v="Adrienne"/>
    <s v="F"/>
    <s v="CDI"/>
    <s v="Commerciaux"/>
    <n v="1"/>
    <d v="2023-11-01T00:00:00"/>
    <n v="63"/>
    <s v="Non Cadre"/>
    <x v="5"/>
  </r>
  <r>
    <x v="4"/>
    <s v="URFCR"/>
    <s v="Foucher"/>
    <s v="Aimé"/>
    <s v="H"/>
    <s v="CDD"/>
    <s v="Marketing"/>
    <n v="1"/>
    <d v="2022-01-07T00:00:00"/>
    <n v="23"/>
    <s v="Cadre"/>
    <x v="4"/>
  </r>
  <r>
    <x v="4"/>
    <s v="NI2P8"/>
    <s v="Gautier"/>
    <s v="Anaïs"/>
    <s v="F"/>
    <s v="CDD"/>
    <s v="Marketing"/>
    <n v="0.91"/>
    <d v="2025-04-08T00:00:00"/>
    <n v="42"/>
    <s v="Non Cadre"/>
    <x v="1"/>
  </r>
  <r>
    <x v="4"/>
    <s v="1HV7K"/>
    <s v="Michel"/>
    <s v="Eugène"/>
    <s v="H"/>
    <s v="CDI"/>
    <s v="Achat"/>
    <n v="0.91"/>
    <d v="2021-06-27T00:00:00"/>
    <n v="34"/>
    <s v="Non Cadre"/>
    <x v="1"/>
  </r>
  <r>
    <x v="4"/>
    <s v="B4AHL"/>
    <s v="Bourgeois"/>
    <s v="Emmanuel"/>
    <s v="H"/>
    <s v="CDI"/>
    <s v="Marketing"/>
    <n v="0.91"/>
    <d v="2024-10-14T00:00:00"/>
    <n v="25"/>
    <s v="Non Cadre"/>
    <x v="2"/>
  </r>
  <r>
    <x v="4"/>
    <s v="NILC6"/>
    <s v="Rousset"/>
    <s v="Thierry"/>
    <s v="H"/>
    <s v="CDI"/>
    <s v="Commerciaux"/>
    <n v="1"/>
    <d v="2023-11-17T00:00:00"/>
    <n v="20"/>
    <s v="Non Cadre"/>
    <x v="7"/>
  </r>
  <r>
    <x v="4"/>
    <s v="D3QV2"/>
    <s v="Torres"/>
    <s v="Marguerite"/>
    <s v="F"/>
    <s v="CDI"/>
    <s v="Commerciaux"/>
    <n v="1"/>
    <d v="2021-05-11T00:00:00"/>
    <n v="47"/>
    <s v="Cadre"/>
    <x v="4"/>
  </r>
  <r>
    <x v="4"/>
    <s v="OL6O2"/>
    <s v="Traore"/>
    <s v="Élise"/>
    <s v="F"/>
    <s v="CDD"/>
    <s v="RH"/>
    <n v="1"/>
    <d v="2021-08-18T00:00:00"/>
    <n v="20"/>
    <s v="Cadre"/>
    <x v="1"/>
  </r>
  <r>
    <x v="4"/>
    <s v="GERYB"/>
    <s v="Marie"/>
    <s v="Édouard"/>
    <s v="H"/>
    <s v="CDI"/>
    <s v="Commerciaux"/>
    <n v="1"/>
    <d v="2020-10-18T00:00:00"/>
    <n v="29"/>
    <s v="Cadre"/>
    <x v="2"/>
  </r>
  <r>
    <x v="4"/>
    <s v="PL2KE"/>
    <s v="Duval"/>
    <s v="Alain"/>
    <s v="H"/>
    <s v="CDD"/>
    <s v="RH"/>
    <n v="0.91"/>
    <d v="2021-12-02T00:00:00"/>
    <n v="22"/>
    <s v="Non Cadre"/>
    <x v="12"/>
  </r>
  <r>
    <x v="4"/>
    <s v="P6EK9"/>
    <s v="Bazin"/>
    <s v="Mathilde"/>
    <s v="F"/>
    <s v="CDD"/>
    <s v="Finance"/>
    <n v="1"/>
    <d v="2025-01-14T00:00:00"/>
    <n v="29"/>
    <s v="Cadre"/>
    <x v="3"/>
  </r>
  <r>
    <x v="4"/>
    <s v="TQ7A6"/>
    <s v="Vincent"/>
    <s v="Marcelle"/>
    <s v="F"/>
    <s v="CDI"/>
    <s v="Commerciaux"/>
    <n v="1"/>
    <d v="2024-12-30T00:00:00"/>
    <n v="63"/>
    <s v="Cadre"/>
    <x v="9"/>
  </r>
  <r>
    <x v="4"/>
    <s v="X23GT"/>
    <s v="Lacroix"/>
    <s v="Clémence"/>
    <s v="F"/>
    <s v="CDI"/>
    <s v="RH"/>
    <n v="1"/>
    <d v="2022-05-25T00:00:00"/>
    <n v="48"/>
    <s v="Cadre"/>
    <x v="9"/>
  </r>
  <r>
    <x v="4"/>
    <s v="WQ3DT"/>
    <s v="Bertrand"/>
    <s v="Océane"/>
    <s v="F"/>
    <s v="CDI"/>
    <s v="Commerciaux"/>
    <n v="1"/>
    <d v="2021-12-24T00:00:00"/>
    <n v="26"/>
    <s v="Cadre"/>
    <x v="7"/>
  </r>
  <r>
    <x v="4"/>
    <s v="1MMH5"/>
    <s v="Weber"/>
    <s v="Dominique"/>
    <s v="F"/>
    <s v="Stage"/>
    <s v="Informatique"/>
    <n v="0.91"/>
    <d v="2021-01-21T00:00:00"/>
    <n v="32"/>
    <s v="Non Cadre"/>
    <x v="2"/>
  </r>
  <r>
    <x v="4"/>
    <s v="RJR3K"/>
    <s v="Ledoux"/>
    <s v="Étienne"/>
    <s v="H"/>
    <s v="CDI"/>
    <s v="Finance"/>
    <n v="0.91"/>
    <d v="2022-02-21T00:00:00"/>
    <n v="21"/>
    <s v="Non Cadre"/>
    <x v="5"/>
  </r>
  <r>
    <x v="4"/>
    <s v="STIBE"/>
    <s v="Huet"/>
    <s v="Jacques"/>
    <s v="H"/>
    <s v="CDI"/>
    <s v="Commerciaux"/>
    <n v="1"/>
    <d v="2022-02-15T00:00:00"/>
    <n v="41"/>
    <s v="Cadre"/>
    <x v="8"/>
  </r>
  <r>
    <x v="4"/>
    <s v="711RD"/>
    <s v="Chevallier"/>
    <s v="Lucas"/>
    <s v="H"/>
    <s v="Alternant"/>
    <s v="Commerciaux"/>
    <n v="1"/>
    <d v="2025-07-27T00:00:00"/>
    <n v="30"/>
    <s v="Non Cadre"/>
    <x v="5"/>
  </r>
  <r>
    <x v="4"/>
    <s v="U29UM"/>
    <s v="Schmitt"/>
    <s v="Alix"/>
    <s v="F"/>
    <s v="CDI"/>
    <s v="Commerciaux"/>
    <n v="1"/>
    <d v="2022-11-11T00:00:00"/>
    <n v="24"/>
    <s v="Cadre"/>
    <x v="5"/>
  </r>
  <r>
    <x v="4"/>
    <s v="QL1M5"/>
    <s v="Leconte"/>
    <s v="Stéphanie"/>
    <s v="F"/>
    <s v="CDI"/>
    <s v="Commerciaux"/>
    <n v="1"/>
    <d v="2021-09-10T00:00:00"/>
    <n v="49"/>
    <s v="Cadre"/>
    <x v="9"/>
  </r>
  <r>
    <x v="4"/>
    <s v="SDNJA"/>
    <s v="Thierry"/>
    <s v="Marianne"/>
    <s v="F"/>
    <s v="CDI"/>
    <s v="Commerciaux"/>
    <n v="0.91"/>
    <d v="2022-06-12T00:00:00"/>
    <n v="60"/>
    <s v="Non Cadre"/>
    <x v="1"/>
  </r>
  <r>
    <x v="4"/>
    <s v="HJK4E"/>
    <s v="Thierry"/>
    <s v="Jean"/>
    <s v="H"/>
    <s v="CDI"/>
    <s v="Finance"/>
    <n v="1"/>
    <d v="2023-05-27T00:00:00"/>
    <n v="44"/>
    <s v="Non Cadre"/>
    <x v="1"/>
  </r>
  <r>
    <x v="4"/>
    <s v="FZTZM"/>
    <s v="Le Goff"/>
    <s v="Sébastien"/>
    <s v="H"/>
    <s v="CDD"/>
    <s v="Logistique"/>
    <n v="1"/>
    <d v="2024-03-28T00:00:00"/>
    <n v="51"/>
    <s v="Non Cadre"/>
    <x v="1"/>
  </r>
  <r>
    <x v="4"/>
    <s v="WXLIG"/>
    <s v="Pichon"/>
    <s v="Étienne"/>
    <s v="H"/>
    <s v="CDI"/>
    <s v="Achat"/>
    <n v="1"/>
    <d v="2023-01-14T00:00:00"/>
    <n v="46"/>
    <s v="Cadre"/>
    <x v="5"/>
  </r>
  <r>
    <x v="4"/>
    <s v="DQ4RC"/>
    <s v="Paris"/>
    <s v="Adrien"/>
    <s v="H"/>
    <s v="CDI"/>
    <s v="RH"/>
    <n v="1"/>
    <d v="2022-06-03T00:00:00"/>
    <n v="54"/>
    <s v="Cadre"/>
    <x v="10"/>
  </r>
  <r>
    <x v="4"/>
    <s v="1XIA0"/>
    <s v="Pons"/>
    <s v="Georges"/>
    <s v="H"/>
    <s v="CDI"/>
    <s v="Achat"/>
    <n v="1"/>
    <d v="2024-12-19T00:00:00"/>
    <n v="30"/>
    <s v="Non Cadre"/>
    <x v="3"/>
  </r>
  <r>
    <x v="4"/>
    <s v="PO5EN"/>
    <s v="Moreau"/>
    <s v="Adèle"/>
    <s v="F"/>
    <s v="Alternant"/>
    <s v="Informatique"/>
    <n v="1"/>
    <d v="2022-03-16T00:00:00"/>
    <n v="25"/>
    <s v="Non Cadre"/>
    <x v="1"/>
  </r>
  <r>
    <x v="4"/>
    <s v="Q84S6"/>
    <s v="Grenier"/>
    <s v="Frédérique"/>
    <s v="F"/>
    <s v="CDI"/>
    <s v="Commerciaux"/>
    <n v="1"/>
    <d v="2022-05-05T00:00:00"/>
    <n v="51"/>
    <s v="Non Cadre"/>
    <x v="1"/>
  </r>
  <r>
    <x v="4"/>
    <s v="NGSRO"/>
    <s v="Vasseur"/>
    <s v="Hugues"/>
    <s v="H"/>
    <s v="CDI"/>
    <s v="Marketing"/>
    <n v="1"/>
    <d v="2021-01-14T00:00:00"/>
    <n v="62"/>
    <s v="Non Cadre"/>
    <x v="4"/>
  </r>
  <r>
    <x v="4"/>
    <s v="QO391"/>
    <s v="Dupuis"/>
    <s v="Benjamin"/>
    <s v="H"/>
    <s v="CDD"/>
    <s v="Commerciaux"/>
    <n v="1"/>
    <d v="2023-04-19T00:00:00"/>
    <n v="48"/>
    <s v="Cadre"/>
    <x v="11"/>
  </r>
  <r>
    <x v="4"/>
    <s v="IG2WC"/>
    <s v="Benoit"/>
    <s v="Benjamin"/>
    <s v="H"/>
    <s v="CDI"/>
    <s v="Commerciaux"/>
    <n v="1"/>
    <d v="2023-01-14T00:00:00"/>
    <n v="25"/>
    <s v="Cadre"/>
    <x v="8"/>
  </r>
  <r>
    <x v="4"/>
    <s v="NPS0U"/>
    <s v="Perrot"/>
    <s v="Lucy"/>
    <s v="F"/>
    <s v="CDD"/>
    <s v="Finance"/>
    <n v="1"/>
    <d v="2022-01-29T00:00:00"/>
    <n v="24"/>
    <s v="Cadre"/>
    <x v="1"/>
  </r>
  <r>
    <x v="4"/>
    <s v="2M3V3"/>
    <s v="Bonneau"/>
    <s v="Laetitia"/>
    <s v="F"/>
    <s v="Stage"/>
    <s v="Commerciaux"/>
    <n v="0.91"/>
    <d v="2025-02-07T00:00:00"/>
    <n v="45"/>
    <s v="Non Cadre"/>
    <x v="7"/>
  </r>
  <r>
    <x v="4"/>
    <s v="O47TK"/>
    <s v="Humbert"/>
    <s v="Théodore"/>
    <s v="H"/>
    <s v="CDI"/>
    <s v="Achat"/>
    <n v="1"/>
    <d v="2021-11-18T00:00:00"/>
    <n v="62"/>
    <s v="Non Cadre"/>
    <x v="9"/>
  </r>
  <r>
    <x v="4"/>
    <s v="55NEX"/>
    <s v="Lebon"/>
    <s v="Jérôme"/>
    <s v="H"/>
    <s v="Alternant"/>
    <s v="Marketing"/>
    <n v="1"/>
    <d v="2023-01-20T00:00:00"/>
    <n v="64"/>
    <s v="Non Cadre"/>
    <x v="4"/>
  </r>
  <r>
    <x v="4"/>
    <s v="4VFH6"/>
    <s v="Moreno"/>
    <s v="Thérèse"/>
    <s v="F"/>
    <s v="CDD"/>
    <s v="Logistique"/>
    <n v="1"/>
    <d v="2025-03-01T00:00:00"/>
    <n v="56"/>
    <s v="Non Cadre"/>
    <x v="1"/>
  </r>
  <r>
    <x v="4"/>
    <s v="BHHGU"/>
    <s v="Royer"/>
    <s v="Honoré"/>
    <s v="H"/>
    <s v="Alternant"/>
    <s v="Commerciaux"/>
    <n v="1"/>
    <d v="2021-02-24T00:00:00"/>
    <n v="55"/>
    <s v="Non Cadre"/>
    <x v="4"/>
  </r>
  <r>
    <x v="4"/>
    <s v="SWK1T"/>
    <s v="Chevallier"/>
    <s v="Jules"/>
    <s v="H"/>
    <s v="CDI"/>
    <s v="Informatique"/>
    <n v="1"/>
    <d v="2023-09-07T00:00:00"/>
    <n v="44"/>
    <s v="Cadre"/>
    <x v="10"/>
  </r>
  <r>
    <x v="4"/>
    <s v="8IYTJ"/>
    <s v="Ribeiro"/>
    <s v="Aimé"/>
    <s v="H"/>
    <s v="CDI"/>
    <s v="Commerciaux"/>
    <n v="1"/>
    <d v="2021-04-02T00:00:00"/>
    <n v="59"/>
    <s v="Non Cadre"/>
    <x v="2"/>
  </r>
  <r>
    <x v="4"/>
    <s v="UX84B"/>
    <s v="Le Gall"/>
    <s v="Monique"/>
    <s v="F"/>
    <s v="CDD"/>
    <s v="Achat"/>
    <n v="1"/>
    <d v="2022-03-03T00:00:00"/>
    <n v="63"/>
    <s v="Cadre"/>
    <x v="6"/>
  </r>
  <r>
    <x v="4"/>
    <s v="T0HSF"/>
    <s v="Legendre"/>
    <s v="Laure"/>
    <s v="F"/>
    <s v="CDI"/>
    <s v="Commerciaux"/>
    <n v="0.91"/>
    <d v="2024-12-06T00:00:00"/>
    <n v="44"/>
    <s v="Cadre"/>
    <x v="4"/>
  </r>
  <r>
    <x v="4"/>
    <s v="IFJYC"/>
    <s v="Lévy"/>
    <s v="Denise"/>
    <s v="F"/>
    <s v="CDI"/>
    <s v="Commerciaux"/>
    <n v="1"/>
    <d v="2021-12-02T00:00:00"/>
    <n v="62"/>
    <s v="Cadre"/>
    <x v="1"/>
  </r>
  <r>
    <x v="4"/>
    <s v="CN75F"/>
    <s v="Camus"/>
    <s v="Emmanuel"/>
    <s v="H"/>
    <s v="CDI"/>
    <s v="Finance"/>
    <n v="0.91"/>
    <d v="2021-06-11T00:00:00"/>
    <n v="54"/>
    <s v="Cadre"/>
    <x v="6"/>
  </r>
  <r>
    <x v="4"/>
    <s v="3E96F"/>
    <s v="Becker"/>
    <s v="Michèle"/>
    <s v="F"/>
    <s v="CDI"/>
    <s v="Marketing"/>
    <n v="1"/>
    <d v="2021-08-24T00:00:00"/>
    <n v="47"/>
    <s v="Non Cadre"/>
    <x v="6"/>
  </r>
  <r>
    <x v="4"/>
    <s v="QJKEN"/>
    <s v="Salmon"/>
    <s v="Thibaut"/>
    <s v="H"/>
    <s v="CDI"/>
    <s v="Commerciaux"/>
    <n v="1"/>
    <d v="2020-10-09T00:00:00"/>
    <n v="49"/>
    <s v="Non Cadre"/>
    <x v="1"/>
  </r>
  <r>
    <x v="4"/>
    <s v="FUMYO"/>
    <s v="Marchal"/>
    <s v="Robert"/>
    <s v="H"/>
    <s v="CDI"/>
    <s v="Marketing"/>
    <n v="1"/>
    <d v="2021-02-03T00:00:00"/>
    <n v="52"/>
    <s v="Non Cadre"/>
    <x v="1"/>
  </r>
  <r>
    <x v="4"/>
    <s v="0D66F"/>
    <s v="Maréchal"/>
    <s v="Paulette"/>
    <s v="F"/>
    <s v="CDI"/>
    <s v="Informatique"/>
    <n v="0.91"/>
    <d v="2022-03-19T00:00:00"/>
    <n v="50"/>
    <s v="Cadre"/>
    <x v="1"/>
  </r>
  <r>
    <x v="4"/>
    <s v="00EBC"/>
    <s v="Leconte"/>
    <s v="Vincent"/>
    <s v="H"/>
    <s v="Stage"/>
    <s v="Commerciaux"/>
    <n v="1"/>
    <d v="2022-05-05T00:00:00"/>
    <n v="40"/>
    <s v="Non Cadre"/>
    <x v="5"/>
  </r>
  <r>
    <x v="4"/>
    <s v="DZOIT"/>
    <s v="Meunier"/>
    <s v="Marcel"/>
    <s v="H"/>
    <s v="CDI"/>
    <s v="Achat"/>
    <n v="1"/>
    <d v="2021-11-27T00:00:00"/>
    <n v="22"/>
    <s v="Cadre"/>
    <x v="8"/>
  </r>
  <r>
    <x v="4"/>
    <s v="Y221M"/>
    <s v="Camus"/>
    <s v="Antoinette"/>
    <s v="F"/>
    <s v="Stage"/>
    <s v="Commerciaux"/>
    <n v="0.91"/>
    <d v="2021-06-01T00:00:00"/>
    <n v="54"/>
    <s v="Non Cadre"/>
    <x v="1"/>
  </r>
  <r>
    <x v="4"/>
    <s v="I5UV9"/>
    <s v="Leclerc"/>
    <s v="Victoire"/>
    <s v="F"/>
    <s v="CDD"/>
    <s v="Commerciaux"/>
    <n v="1"/>
    <d v="2024-03-06T00:00:00"/>
    <n v="40"/>
    <s v="Non Cadre"/>
    <x v="1"/>
  </r>
  <r>
    <x v="4"/>
    <s v="R8VT4"/>
    <s v="Bousquet"/>
    <s v="Isabelle"/>
    <s v="F"/>
    <s v="CDI"/>
    <s v="RH"/>
    <n v="0.91"/>
    <d v="2022-05-23T00:00:00"/>
    <n v="65"/>
    <s v="Non Cadre"/>
    <x v="3"/>
  </r>
  <r>
    <x v="4"/>
    <s v="T0BCS"/>
    <s v="Poirier"/>
    <s v="Charles"/>
    <s v="H"/>
    <s v="CDD"/>
    <s v="Finance"/>
    <n v="1"/>
    <d v="2023-11-01T00:00:00"/>
    <n v="64"/>
    <s v="Non Cadre"/>
    <x v="1"/>
  </r>
  <r>
    <x v="4"/>
    <s v="RWL31"/>
    <s v="Delahaye"/>
    <s v="Martin"/>
    <s v="H"/>
    <s v="Stage"/>
    <s v="Commerciaux"/>
    <n v="1"/>
    <d v="2021-06-30T00:00:00"/>
    <n v="51"/>
    <s v="Non Cadre"/>
    <x v="6"/>
  </r>
  <r>
    <x v="4"/>
    <s v="IN9ZX"/>
    <s v="Leclerc"/>
    <s v="Alain"/>
    <s v="H"/>
    <s v="CDD"/>
    <s v="Informatique"/>
    <n v="1"/>
    <d v="2020-09-08T00:00:00"/>
    <n v="64"/>
    <s v="Cadre"/>
    <x v="11"/>
  </r>
  <r>
    <x v="4"/>
    <s v="JTZE6"/>
    <s v="Jacquet"/>
    <s v="André"/>
    <s v="H"/>
    <s v="CDD"/>
    <s v="Finance"/>
    <n v="1"/>
    <d v="2025-02-22T00:00:00"/>
    <n v="45"/>
    <s v="Non Cadre"/>
    <x v="8"/>
  </r>
  <r>
    <x v="4"/>
    <s v="D4UTI"/>
    <s v="Leleu"/>
    <s v="Martine"/>
    <s v="F"/>
    <s v="Stage"/>
    <s v="Informatique"/>
    <n v="1"/>
    <d v="2021-12-03T00:00:00"/>
    <n v="21"/>
    <s v="Non Cadre"/>
    <x v="8"/>
  </r>
  <r>
    <x v="4"/>
    <s v="IU9JS"/>
    <s v="Carlier"/>
    <s v="Nicole"/>
    <s v="F"/>
    <s v="CDI"/>
    <s v="Informatique"/>
    <n v="1"/>
    <d v="2022-11-11T00:00:00"/>
    <n v="62"/>
    <s v="Non Cadre"/>
    <x v="11"/>
  </r>
  <r>
    <x v="4"/>
    <s v="AWHPJ"/>
    <s v="Colas"/>
    <s v="Virginie"/>
    <s v="F"/>
    <s v="CDI"/>
    <s v="Commerciaux"/>
    <n v="1"/>
    <d v="2025-02-13T00:00:00"/>
    <n v="54"/>
    <s v="Cadre"/>
    <x v="6"/>
  </r>
  <r>
    <x v="4"/>
    <s v="HN39N"/>
    <s v="Louis"/>
    <s v="Jean"/>
    <s v="H"/>
    <s v="CDI"/>
    <s v="Commerciaux"/>
    <n v="1"/>
    <d v="2023-07-06T00:00:00"/>
    <n v="26"/>
    <s v="Cadre"/>
    <x v="5"/>
  </r>
  <r>
    <x v="4"/>
    <s v="6AXKM"/>
    <s v="Barbier"/>
    <s v="Adrienne"/>
    <s v="F"/>
    <s v="CDI"/>
    <s v="Logistique"/>
    <n v="1"/>
    <d v="2021-08-20T00:00:00"/>
    <n v="27"/>
    <s v="Cadre"/>
    <x v="9"/>
  </r>
  <r>
    <x v="4"/>
    <s v="LPD99"/>
    <s v="Lelièvre"/>
    <s v="Sabine"/>
    <s v="F"/>
    <s v="CDI"/>
    <s v="Commerciaux"/>
    <n v="1"/>
    <d v="2023-02-25T00:00:00"/>
    <n v="54"/>
    <s v="Cadre"/>
    <x v="9"/>
  </r>
  <r>
    <x v="4"/>
    <s v="16RLH"/>
    <s v="Cordier"/>
    <s v="Colette"/>
    <s v="F"/>
    <s v="CDI"/>
    <s v="Commerciaux"/>
    <n v="1"/>
    <d v="2022-08-22T00:00:00"/>
    <n v="33"/>
    <s v="Non Cadre"/>
    <x v="6"/>
  </r>
  <r>
    <x v="4"/>
    <s v="3VWAZ"/>
    <s v="Pascal"/>
    <s v="Charles"/>
    <s v="H"/>
    <s v="Alternant"/>
    <s v="Achat"/>
    <n v="1"/>
    <d v="2024-05-23T00:00:00"/>
    <n v="40"/>
    <s v="Non Cadre"/>
    <x v="2"/>
  </r>
  <r>
    <x v="4"/>
    <s v="3WN6C"/>
    <s v="Delorme"/>
    <s v="Marc"/>
    <s v="H"/>
    <s v="CDI"/>
    <s v="Achat"/>
    <n v="0.91"/>
    <d v="2021-07-27T00:00:00"/>
    <n v="28"/>
    <s v="Cadre"/>
    <x v="4"/>
  </r>
  <r>
    <x v="4"/>
    <s v="66LEO"/>
    <s v="Arnaud"/>
    <s v="Cécile"/>
    <s v="F"/>
    <s v="Stage"/>
    <s v="Finance"/>
    <n v="1"/>
    <d v="2022-10-05T00:00:00"/>
    <n v="40"/>
    <s v="Non Cadre"/>
    <x v="6"/>
  </r>
  <r>
    <x v="4"/>
    <s v="1AMM3"/>
    <s v="Becker"/>
    <s v="Jacques"/>
    <s v="H"/>
    <s v="Alternant"/>
    <s v="Finance"/>
    <n v="1"/>
    <d v="2024-04-08T00:00:00"/>
    <n v="65"/>
    <s v="Non Cadre"/>
    <x v="8"/>
  </r>
  <r>
    <x v="4"/>
    <s v="7A9T1"/>
    <s v="Fournier"/>
    <s v="Marc"/>
    <s v="H"/>
    <s v="CDI"/>
    <s v="Logistique"/>
    <n v="1"/>
    <d v="2020-11-02T00:00:00"/>
    <n v="30"/>
    <s v="Cadre"/>
    <x v="9"/>
  </r>
  <r>
    <x v="5"/>
    <s v="GPNP7"/>
    <s v="Perret"/>
    <s v="Agnès"/>
    <s v="F"/>
    <s v="Stage"/>
    <s v="Commerciaux"/>
    <n v="1"/>
    <d v="2025-01-10T00:00:00"/>
    <n v="32"/>
    <s v="Non Cadre"/>
    <x v="0"/>
  </r>
  <r>
    <x v="5"/>
    <s v="DKKLE"/>
    <s v="Baron"/>
    <s v="Danielle"/>
    <s v="F"/>
    <s v="Alternant"/>
    <s v="Marketing"/>
    <n v="1"/>
    <d v="2021-04-08T00:00:00"/>
    <n v="34"/>
    <s v="Non Cadre"/>
    <x v="1"/>
  </r>
  <r>
    <x v="5"/>
    <s v="X43EK"/>
    <s v="Aubry"/>
    <s v="Georges"/>
    <s v="H"/>
    <s v="CDD"/>
    <s v="Marketing"/>
    <n v="1"/>
    <d v="2025-01-15T00:00:00"/>
    <n v="28"/>
    <s v="Non Cadre"/>
    <x v="2"/>
  </r>
  <r>
    <x v="5"/>
    <s v="IDCZB"/>
    <s v="Pages"/>
    <s v="Emmanuel"/>
    <s v="H"/>
    <s v="Stage"/>
    <s v="Commerciaux"/>
    <n v="1"/>
    <d v="2020-11-29T00:00:00"/>
    <n v="42"/>
    <s v="Non Cadre"/>
    <x v="2"/>
  </r>
  <r>
    <x v="5"/>
    <s v="WVLRU"/>
    <s v="Brunet"/>
    <s v="Charles"/>
    <s v="H"/>
    <s v="CDI"/>
    <s v="Informatique"/>
    <n v="0.91"/>
    <d v="2022-07-24T00:00:00"/>
    <n v="41"/>
    <s v="Cadre"/>
    <x v="3"/>
  </r>
  <r>
    <x v="5"/>
    <s v="H1WN8"/>
    <s v="Colas"/>
    <s v="Claudine"/>
    <s v="F"/>
    <s v="CDI"/>
    <s v="Logistique"/>
    <n v="0.91"/>
    <d v="2024-01-04T00:00:00"/>
    <n v="37"/>
    <s v="Non Cadre"/>
    <x v="4"/>
  </r>
  <r>
    <x v="5"/>
    <s v="61344"/>
    <s v="De Oliveira"/>
    <s v="Benoît"/>
    <s v="H"/>
    <s v="CDI"/>
    <s v="Informatique"/>
    <n v="1"/>
    <d v="2021-07-01T00:00:00"/>
    <n v="21"/>
    <s v="Non Cadre"/>
    <x v="1"/>
  </r>
  <r>
    <x v="5"/>
    <s v="7SPGI"/>
    <s v="Rossi"/>
    <s v="René"/>
    <s v="H"/>
    <s v="CDD"/>
    <s v="Informatique"/>
    <n v="1"/>
    <d v="2024-02-09T00:00:00"/>
    <n v="42"/>
    <s v="Cadre"/>
    <x v="0"/>
  </r>
  <r>
    <x v="5"/>
    <s v="E3HIK"/>
    <s v="Marin"/>
    <s v="Éric"/>
    <s v="H"/>
    <s v="CDI"/>
    <s v="RH"/>
    <n v="1"/>
    <d v="2022-03-06T00:00:00"/>
    <n v="64"/>
    <s v="Cadre"/>
    <x v="5"/>
  </r>
  <r>
    <x v="5"/>
    <s v="LPLFA"/>
    <s v="Étienne"/>
    <s v="René"/>
    <s v="H"/>
    <s v="CDI"/>
    <s v="Commerciaux"/>
    <n v="1"/>
    <d v="2024-05-26T00:00:00"/>
    <n v="44"/>
    <s v="Cadre"/>
    <x v="6"/>
  </r>
  <r>
    <x v="5"/>
    <s v="ZDPI3"/>
    <s v="Martin"/>
    <s v="Jeannine"/>
    <s v="F"/>
    <s v="Alternant"/>
    <s v="Commerciaux"/>
    <n v="1"/>
    <d v="2024-12-17T00:00:00"/>
    <n v="59"/>
    <s v="Non Cadre"/>
    <x v="7"/>
  </r>
  <r>
    <x v="5"/>
    <s v="1N0T3"/>
    <s v="Lenoir"/>
    <s v="Benjamin"/>
    <s v="H"/>
    <s v="CDI"/>
    <s v="Achat"/>
    <n v="1"/>
    <d v="2021-11-01T00:00:00"/>
    <n v="27"/>
    <s v="Cadre"/>
    <x v="8"/>
  </r>
  <r>
    <x v="5"/>
    <s v="Y1YI7"/>
    <s v="Roussel"/>
    <s v="Monique"/>
    <s v="F"/>
    <s v="CDD"/>
    <s v="Informatique"/>
    <n v="1"/>
    <d v="2021-05-28T00:00:00"/>
    <n v="35"/>
    <s v="Cadre"/>
    <x v="1"/>
  </r>
  <r>
    <x v="5"/>
    <s v="AQ2RR"/>
    <s v="Antoine"/>
    <s v="Noémi"/>
    <s v="F"/>
    <s v="CDI"/>
    <s v="Informatique"/>
    <n v="1"/>
    <d v="2024-07-09T00:00:00"/>
    <n v="59"/>
    <s v="Cadre"/>
    <x v="2"/>
  </r>
  <r>
    <x v="5"/>
    <s v="U3BKH"/>
    <s v="Chevalier"/>
    <s v="Roland"/>
    <s v="H"/>
    <s v="CDI"/>
    <s v="Commerciaux"/>
    <n v="1"/>
    <d v="2024-05-05T00:00:00"/>
    <n v="63"/>
    <s v="Cadre"/>
    <x v="3"/>
  </r>
  <r>
    <x v="5"/>
    <s v="HLXBT"/>
    <s v="Gautier"/>
    <s v="Noémi"/>
    <s v="F"/>
    <s v="CDI"/>
    <s v="Marketing"/>
    <n v="1"/>
    <d v="2020-09-27T00:00:00"/>
    <n v="29"/>
    <s v="Non Cadre"/>
    <x v="1"/>
  </r>
  <r>
    <x v="5"/>
    <s v="XLFAU"/>
    <s v="Laine"/>
    <s v="Marine"/>
    <s v="F"/>
    <s v="Alternant"/>
    <s v="Marketing"/>
    <n v="1"/>
    <d v="2025-05-31T00:00:00"/>
    <n v="37"/>
    <s v="Non Cadre"/>
    <x v="8"/>
  </r>
  <r>
    <x v="5"/>
    <s v="NAMYB"/>
    <s v="Da Costa"/>
    <s v="Maggie"/>
    <s v="F"/>
    <s v="CDI"/>
    <s v="Logistique"/>
    <n v="1"/>
    <d v="2021-04-29T00:00:00"/>
    <n v="22"/>
    <s v="Non Cadre"/>
    <x v="6"/>
  </r>
  <r>
    <x v="5"/>
    <s v="K1I44"/>
    <s v="Neveu"/>
    <s v="Geneviève"/>
    <s v="F"/>
    <s v="CDI"/>
    <s v="Finance"/>
    <n v="1"/>
    <d v="2020-10-25T00:00:00"/>
    <n v="60"/>
    <s v="Non Cadre"/>
    <x v="7"/>
  </r>
  <r>
    <x v="5"/>
    <s v="GERRB"/>
    <s v="Fontaine"/>
    <s v="Arthur"/>
    <s v="H"/>
    <s v="CDI"/>
    <s v="Commerciaux"/>
    <n v="1"/>
    <d v="2022-11-26T00:00:00"/>
    <n v="28"/>
    <s v="Non Cadre"/>
    <x v="1"/>
  </r>
  <r>
    <x v="5"/>
    <s v="6ZPJJ"/>
    <s v="Laurent"/>
    <s v="Adrienne"/>
    <s v="F"/>
    <s v="Stage"/>
    <s v="Finance"/>
    <n v="1"/>
    <d v="2023-07-30T00:00:00"/>
    <n v="31"/>
    <s v="Non Cadre"/>
    <x v="1"/>
  </r>
  <r>
    <x v="5"/>
    <s v="QXZRZ"/>
    <s v="Mallet"/>
    <s v="William"/>
    <s v="H"/>
    <s v="Stage"/>
    <s v="Commerciaux"/>
    <n v="1"/>
    <d v="2022-12-21T00:00:00"/>
    <n v="53"/>
    <s v="Non Cadre"/>
    <x v="9"/>
  </r>
  <r>
    <x v="5"/>
    <s v="CUQ5O"/>
    <s v="Camus"/>
    <s v="Christiane"/>
    <s v="F"/>
    <s v="CDD"/>
    <s v="Informatique"/>
    <n v="0.91"/>
    <d v="2023-03-08T00:00:00"/>
    <n v="49"/>
    <s v="Non Cadre"/>
    <x v="8"/>
  </r>
  <r>
    <x v="5"/>
    <s v="2TAA0"/>
    <s v="Turpin"/>
    <s v="Luc"/>
    <s v="H"/>
    <s v="Stage"/>
    <s v="Commerciaux"/>
    <n v="1"/>
    <d v="2022-03-19T00:00:00"/>
    <n v="33"/>
    <s v="Non Cadre"/>
    <x v="3"/>
  </r>
  <r>
    <x v="5"/>
    <s v="827HN"/>
    <s v="Gilbert"/>
    <s v="Georges"/>
    <s v="H"/>
    <s v="Stage"/>
    <s v="Finance"/>
    <n v="1"/>
    <d v="2025-01-29T00:00:00"/>
    <n v="24"/>
    <s v="Non Cadre"/>
    <x v="8"/>
  </r>
  <r>
    <x v="5"/>
    <s v="H0PF6"/>
    <s v="Allain"/>
    <s v="Émilie"/>
    <s v="F"/>
    <s v="CDI"/>
    <s v="Marketing"/>
    <n v="1"/>
    <d v="2024-10-15T00:00:00"/>
    <n v="29"/>
    <s v="Cadre"/>
    <x v="0"/>
  </r>
  <r>
    <x v="5"/>
    <s v="PRNMM"/>
    <s v="Renard"/>
    <s v="Olivier"/>
    <s v="H"/>
    <s v="CDI"/>
    <s v="Commerciaux"/>
    <n v="1"/>
    <d v="2021-07-05T00:00:00"/>
    <n v="20"/>
    <s v="Non Cadre"/>
    <x v="0"/>
  </r>
  <r>
    <x v="5"/>
    <s v="NYNY1"/>
    <s v="Alexandre"/>
    <s v="Hortense"/>
    <s v="F"/>
    <s v="CDI"/>
    <s v="Informatique"/>
    <n v="1"/>
    <d v="2024-05-24T00:00:00"/>
    <n v="27"/>
    <s v="Non Cadre"/>
    <x v="1"/>
  </r>
  <r>
    <x v="5"/>
    <s v="2UDL1"/>
    <s v="Lebreton"/>
    <s v="Zacharie"/>
    <s v="H"/>
    <s v="CDD"/>
    <s v="Commerciaux"/>
    <n v="1"/>
    <d v="2024-10-15T00:00:00"/>
    <n v="29"/>
    <s v="Cadre"/>
    <x v="2"/>
  </r>
  <r>
    <x v="5"/>
    <s v="GLXU4"/>
    <s v="Baron"/>
    <s v="Camille"/>
    <s v="F"/>
    <s v="CDI"/>
    <s v="RH"/>
    <n v="1"/>
    <d v="2021-03-24T00:00:00"/>
    <n v="61"/>
    <s v="Cadre"/>
    <x v="10"/>
  </r>
  <r>
    <x v="5"/>
    <s v="OUDA7"/>
    <s v="Lagarde"/>
    <s v="Michel"/>
    <s v="H"/>
    <s v="CDI"/>
    <s v="Marketing"/>
    <n v="1"/>
    <d v="2023-09-11T00:00:00"/>
    <n v="65"/>
    <s v="Cadre"/>
    <x v="11"/>
  </r>
  <r>
    <x v="5"/>
    <s v="ACN0J"/>
    <s v="Mathieu"/>
    <s v="Élisabeth"/>
    <s v="F"/>
    <s v="CDI"/>
    <s v="RH"/>
    <n v="0.91"/>
    <d v="2022-04-12T00:00:00"/>
    <n v="59"/>
    <s v="Cadre"/>
    <x v="1"/>
  </r>
  <r>
    <x v="5"/>
    <s v="JF4II"/>
    <s v="Normand"/>
    <s v="Éléonore"/>
    <s v="F"/>
    <s v="CDD"/>
    <s v="Informatique"/>
    <n v="1"/>
    <d v="2024-04-29T00:00:00"/>
    <n v="43"/>
    <s v="Non Cadre"/>
    <x v="12"/>
  </r>
  <r>
    <x v="5"/>
    <s v="O4PZL"/>
    <s v="Hardy"/>
    <s v="Noël"/>
    <s v="H"/>
    <s v="CDI"/>
    <s v="Logistique"/>
    <n v="1"/>
    <d v="2023-12-12T00:00:00"/>
    <n v="59"/>
    <s v="Non Cadre"/>
    <x v="3"/>
  </r>
  <r>
    <x v="5"/>
    <s v="7UCEM"/>
    <s v="Perret"/>
    <s v="Henri"/>
    <s v="H"/>
    <s v="CDI"/>
    <s v="Logistique"/>
    <n v="1"/>
    <d v="2022-10-13T00:00:00"/>
    <n v="41"/>
    <s v="Cadre"/>
    <x v="0"/>
  </r>
  <r>
    <x v="5"/>
    <s v="68AQ6"/>
    <s v="Bertrand"/>
    <s v="Charles"/>
    <s v="H"/>
    <s v="CDI"/>
    <s v="Commerciaux"/>
    <n v="1"/>
    <d v="2024-05-25T00:00:00"/>
    <n v="45"/>
    <s v="Non Cadre"/>
    <x v="11"/>
  </r>
  <r>
    <x v="5"/>
    <s v="Y670G"/>
    <s v="Fleury"/>
    <s v="Bertrand"/>
    <s v="H"/>
    <s v="CDD"/>
    <s v="Commerciaux"/>
    <n v="1"/>
    <d v="2023-04-02T00:00:00"/>
    <n v="40"/>
    <s v="Cadre"/>
    <x v="1"/>
  </r>
  <r>
    <x v="5"/>
    <s v="YKW71"/>
    <s v="David"/>
    <s v="Thierry"/>
    <s v="H"/>
    <s v="CDD"/>
    <s v="Logistique"/>
    <n v="1"/>
    <d v="2022-09-05T00:00:00"/>
    <n v="26"/>
    <s v="Cadre"/>
    <x v="4"/>
  </r>
  <r>
    <x v="5"/>
    <s v="3WW5L"/>
    <s v="Bigot"/>
    <s v="Frédérique"/>
    <s v="F"/>
    <s v="CDD"/>
    <s v="Marketing"/>
    <n v="0.91"/>
    <d v="2023-12-18T00:00:00"/>
    <n v="54"/>
    <s v="Non Cadre"/>
    <x v="7"/>
  </r>
  <r>
    <x v="5"/>
    <s v="F8G14"/>
    <s v="Descamps"/>
    <s v="Grégoire"/>
    <s v="H"/>
    <s v="CDI"/>
    <s v="Logistique"/>
    <n v="1"/>
    <d v="2025-04-28T00:00:00"/>
    <n v="59"/>
    <s v="Cadre"/>
    <x v="2"/>
  </r>
  <r>
    <x v="5"/>
    <s v="3N0N9"/>
    <s v="Masson"/>
    <s v="Gérard"/>
    <s v="H"/>
    <s v="Stage"/>
    <s v="Commerciaux"/>
    <n v="1"/>
    <d v="2023-05-17T00:00:00"/>
    <n v="44"/>
    <s v="Non Cadre"/>
    <x v="10"/>
  </r>
  <r>
    <x v="5"/>
    <s v="DH91K"/>
    <s v="Gallet"/>
    <s v="Victoire"/>
    <s v="F"/>
    <s v="CDD"/>
    <s v="Commerciaux"/>
    <n v="0.91"/>
    <d v="2024-05-20T00:00:00"/>
    <n v="60"/>
    <s v="Non Cadre"/>
    <x v="0"/>
  </r>
  <r>
    <x v="5"/>
    <s v="JH4VZ"/>
    <s v="Lemonnier"/>
    <s v="Juliette"/>
    <s v="F"/>
    <s v="CDI"/>
    <s v="Marketing"/>
    <n v="1"/>
    <d v="2022-02-02T00:00:00"/>
    <n v="39"/>
    <s v="Cadre"/>
    <x v="10"/>
  </r>
  <r>
    <x v="5"/>
    <s v="IC5XE"/>
    <s v="Germain"/>
    <s v="Margot"/>
    <s v="F"/>
    <s v="CDI"/>
    <s v="Informatique"/>
    <n v="1"/>
    <d v="2024-11-24T00:00:00"/>
    <n v="26"/>
    <s v="Non Cadre"/>
    <x v="5"/>
  </r>
  <r>
    <x v="5"/>
    <s v="QBERT"/>
    <s v="Garnier"/>
    <s v="Juliette"/>
    <s v="F"/>
    <s v="Alternant"/>
    <s v="Commerciaux"/>
    <n v="1"/>
    <d v="2023-01-30T00:00:00"/>
    <n v="49"/>
    <s v="Non Cadre"/>
    <x v="11"/>
  </r>
  <r>
    <x v="5"/>
    <s v="C5LJK"/>
    <s v="Barbe"/>
    <s v="Lucas"/>
    <s v="H"/>
    <s v="CDI"/>
    <s v="Finance"/>
    <n v="1"/>
    <d v="2020-10-15T00:00:00"/>
    <n v="47"/>
    <s v="Non Cadre"/>
    <x v="2"/>
  </r>
  <r>
    <x v="5"/>
    <s v="0ZUM1"/>
    <s v="Turpin"/>
    <s v="Adèle"/>
    <s v="F"/>
    <s v="CDI"/>
    <s v="Commerciaux"/>
    <n v="1"/>
    <d v="2024-08-05T00:00:00"/>
    <n v="22"/>
    <s v="Cadre"/>
    <x v="5"/>
  </r>
  <r>
    <x v="5"/>
    <s v="A2E1O"/>
    <s v="Pichon"/>
    <s v="Emmanuel"/>
    <s v="H"/>
    <s v="Alternant"/>
    <s v="Informatique"/>
    <n v="1"/>
    <d v="2021-05-06T00:00:00"/>
    <n v="25"/>
    <s v="Non Cadre"/>
    <x v="1"/>
  </r>
  <r>
    <x v="5"/>
    <s v="EEW7P"/>
    <s v="Gros"/>
    <s v="Suzanne"/>
    <s v="F"/>
    <s v="CDI"/>
    <s v="Marketing"/>
    <n v="1"/>
    <d v="2022-03-19T00:00:00"/>
    <n v="33"/>
    <s v="Non Cadre"/>
    <x v="1"/>
  </r>
  <r>
    <x v="5"/>
    <s v="WI12D"/>
    <s v="Peron"/>
    <s v="Robert"/>
    <s v="H"/>
    <s v="CDD"/>
    <s v="Logistique"/>
    <n v="1"/>
    <d v="2022-02-03T00:00:00"/>
    <n v="51"/>
    <s v="Non Cadre"/>
    <x v="0"/>
  </r>
  <r>
    <x v="5"/>
    <s v="HG5H8"/>
    <s v="Bègue"/>
    <s v="Étienne"/>
    <s v="H"/>
    <s v="CDD"/>
    <s v="Commerciaux"/>
    <n v="1"/>
    <d v="2024-04-05T00:00:00"/>
    <n v="62"/>
    <s v="Cadre"/>
    <x v="6"/>
  </r>
  <r>
    <x v="5"/>
    <s v="YID01"/>
    <s v="Guilbert"/>
    <s v="Élodie"/>
    <s v="F"/>
    <s v="CDD"/>
    <s v="Commerciaux"/>
    <n v="1"/>
    <d v="2023-12-07T00:00:00"/>
    <n v="27"/>
    <s v="Cadre"/>
    <x v="1"/>
  </r>
  <r>
    <x v="5"/>
    <s v="5CII0"/>
    <s v="Costa"/>
    <s v="Céline"/>
    <s v="F"/>
    <s v="CDD"/>
    <s v="Logistique"/>
    <n v="1"/>
    <d v="2022-01-08T00:00:00"/>
    <n v="40"/>
    <s v="Cadre"/>
    <x v="11"/>
  </r>
  <r>
    <x v="5"/>
    <s v="8RHOT"/>
    <s v="Lecoq"/>
    <s v="Nathalie"/>
    <s v="F"/>
    <s v="Alternant"/>
    <s v="Commerciaux"/>
    <n v="1"/>
    <d v="2022-11-11T00:00:00"/>
    <n v="45"/>
    <s v="Non Cadre"/>
    <x v="10"/>
  </r>
  <r>
    <x v="5"/>
    <s v="9RSMG"/>
    <s v="Roussel"/>
    <s v="Colette"/>
    <s v="F"/>
    <s v="CDD"/>
    <s v="Commerciaux"/>
    <n v="1"/>
    <d v="2022-11-08T00:00:00"/>
    <n v="60"/>
    <s v="Cadre"/>
    <x v="5"/>
  </r>
  <r>
    <x v="5"/>
    <s v="8HJTZ"/>
    <s v="Guilbert"/>
    <s v="Alix"/>
    <s v="F"/>
    <s v="CDI"/>
    <s v="Logistique"/>
    <n v="1"/>
    <d v="2023-09-09T00:00:00"/>
    <n v="44"/>
    <s v="Cadre"/>
    <x v="6"/>
  </r>
  <r>
    <x v="5"/>
    <s v="GEMIG"/>
    <s v="Boucher"/>
    <s v="Julie"/>
    <s v="F"/>
    <s v="CDI"/>
    <s v="Commerciaux"/>
    <n v="1"/>
    <d v="2024-12-17T00:00:00"/>
    <n v="52"/>
    <s v="Cadre"/>
    <x v="1"/>
  </r>
  <r>
    <x v="5"/>
    <s v="A2GS8"/>
    <s v="Gomes"/>
    <s v="Anastasie"/>
    <s v="F"/>
    <s v="CDI"/>
    <s v="Commerciaux"/>
    <n v="1"/>
    <d v="2021-08-26T00:00:00"/>
    <n v="58"/>
    <s v="Cadre"/>
    <x v="3"/>
  </r>
  <r>
    <x v="5"/>
    <s v="C52IR"/>
    <s v="Durand"/>
    <s v="Victor"/>
    <s v="H"/>
    <s v="CDI"/>
    <s v="Commerciaux"/>
    <n v="0.91"/>
    <d v="2022-11-23T00:00:00"/>
    <n v="45"/>
    <s v="Cadre"/>
    <x v="7"/>
  </r>
  <r>
    <x v="5"/>
    <s v="5014G"/>
    <s v="Leroy"/>
    <s v="Arnaude"/>
    <s v="F"/>
    <s v="CDI"/>
    <s v="Finance"/>
    <n v="1"/>
    <d v="2024-05-28T00:00:00"/>
    <n v="53"/>
    <s v="Cadre"/>
    <x v="9"/>
  </r>
  <r>
    <x v="5"/>
    <s v="IXQH2"/>
    <s v="Dias"/>
    <s v="Xavier"/>
    <s v="H"/>
    <s v="CDD"/>
    <s v="Informatique"/>
    <n v="0.91"/>
    <d v="2022-03-02T00:00:00"/>
    <n v="54"/>
    <s v="Non Cadre"/>
    <x v="1"/>
  </r>
  <r>
    <x v="5"/>
    <s v="4G8KE"/>
    <s v="Blot"/>
    <s v="Jeanne"/>
    <s v="F"/>
    <s v="CDI"/>
    <s v="Logistique"/>
    <n v="0.91"/>
    <d v="2023-06-10T00:00:00"/>
    <n v="24"/>
    <s v="Cadre"/>
    <x v="12"/>
  </r>
  <r>
    <x v="5"/>
    <s v="8MUUW"/>
    <s v="Rossi"/>
    <s v="Gilles"/>
    <s v="H"/>
    <s v="CDI"/>
    <s v="Commerciaux"/>
    <n v="1"/>
    <d v="2020-09-15T00:00:00"/>
    <n v="53"/>
    <s v="Cadre"/>
    <x v="0"/>
  </r>
  <r>
    <x v="5"/>
    <s v="E904E"/>
    <s v="Rousset"/>
    <s v="Grégoire"/>
    <s v="H"/>
    <s v="CDD"/>
    <s v="Finance"/>
    <n v="1"/>
    <d v="2025-05-17T00:00:00"/>
    <n v="28"/>
    <s v="Cadre"/>
    <x v="1"/>
  </r>
  <r>
    <x v="5"/>
    <s v="YIZT7"/>
    <s v="Humbert"/>
    <s v="Philippe"/>
    <s v="H"/>
    <s v="Alternant"/>
    <s v="Achat"/>
    <n v="1"/>
    <d v="2024-01-06T00:00:00"/>
    <n v="31"/>
    <s v="Non Cadre"/>
    <x v="9"/>
  </r>
  <r>
    <x v="5"/>
    <s v="JIFXE"/>
    <s v="Bigot"/>
    <s v="Étienne"/>
    <s v="H"/>
    <s v="CDD"/>
    <s v="Finance"/>
    <n v="1"/>
    <d v="2022-06-26T00:00:00"/>
    <n v="61"/>
    <s v="Cadre"/>
    <x v="1"/>
  </r>
  <r>
    <x v="5"/>
    <s v="6BTQU"/>
    <s v="Poulain"/>
    <s v="Jeannine"/>
    <s v="F"/>
    <s v="CDD"/>
    <s v="Commerciaux"/>
    <n v="1"/>
    <d v="2021-06-01T00:00:00"/>
    <n v="65"/>
    <s v="Cadre"/>
    <x v="10"/>
  </r>
  <r>
    <x v="5"/>
    <s v="C31YH"/>
    <s v="Bourgeois"/>
    <s v="Franck"/>
    <s v="H"/>
    <s v="CDI"/>
    <s v="Finance"/>
    <n v="1"/>
    <d v="2023-06-26T00:00:00"/>
    <n v="41"/>
    <s v="Cadre"/>
    <x v="12"/>
  </r>
  <r>
    <x v="5"/>
    <s v="JAQGO"/>
    <s v="Ferreira"/>
    <s v="Thibaut"/>
    <s v="H"/>
    <s v="CDD"/>
    <s v="Informatique"/>
    <n v="1"/>
    <d v="2021-10-29T00:00:00"/>
    <n v="52"/>
    <s v="Cadre"/>
    <x v="1"/>
  </r>
  <r>
    <x v="5"/>
    <s v="9C9K7"/>
    <s v="Besson"/>
    <s v="Rémy"/>
    <s v="H"/>
    <s v="CDI"/>
    <s v="Marketing"/>
    <n v="0.91"/>
    <d v="2021-04-25T00:00:00"/>
    <n v="63"/>
    <s v="Cadre"/>
    <x v="7"/>
  </r>
  <r>
    <x v="5"/>
    <s v="ORG55"/>
    <s v="Adam"/>
    <s v="Alfred"/>
    <s v="H"/>
    <s v="CDD"/>
    <s v="Finance"/>
    <n v="1"/>
    <d v="2021-03-23T00:00:00"/>
    <n v="46"/>
    <s v="Cadre"/>
    <x v="8"/>
  </r>
  <r>
    <x v="5"/>
    <s v="SSZD6"/>
    <s v="Goncalves"/>
    <s v="Élisabeth"/>
    <s v="F"/>
    <s v="CDI"/>
    <s v="Commerciaux"/>
    <n v="0.91"/>
    <d v="2021-02-04T00:00:00"/>
    <n v="22"/>
    <s v="Non Cadre"/>
    <x v="10"/>
  </r>
  <r>
    <x v="5"/>
    <s v="XDHGJ"/>
    <s v="Guillet"/>
    <s v="Éléonore"/>
    <s v="F"/>
    <s v="CDI"/>
    <s v="Logistique"/>
    <n v="1"/>
    <d v="2024-01-09T00:00:00"/>
    <n v="31"/>
    <s v="Non Cadre"/>
    <x v="2"/>
  </r>
  <r>
    <x v="5"/>
    <s v="SCOWD"/>
    <s v="Salmon"/>
    <s v="Patrick"/>
    <s v="H"/>
    <s v="CDI"/>
    <s v="Marketing"/>
    <n v="0.91"/>
    <d v="2024-02-26T00:00:00"/>
    <n v="43"/>
    <s v="Cadre"/>
    <x v="1"/>
  </r>
  <r>
    <x v="5"/>
    <s v="729T1"/>
    <s v="Turpin"/>
    <s v="Anastasie"/>
    <s v="F"/>
    <s v="CDI"/>
    <s v="Informatique"/>
    <n v="0.91"/>
    <d v="2025-04-07T00:00:00"/>
    <n v="50"/>
    <s v="Non Cadre"/>
    <x v="1"/>
  </r>
  <r>
    <x v="5"/>
    <s v="5YF4O"/>
    <s v="Vallée"/>
    <s v="Bertrand"/>
    <s v="H"/>
    <s v="Stage"/>
    <s v="Achat"/>
    <n v="1"/>
    <d v="2022-10-21T00:00:00"/>
    <n v="35"/>
    <s v="Non Cadre"/>
    <x v="10"/>
  </r>
  <r>
    <x v="5"/>
    <s v="CDC8P"/>
    <s v="Brunel"/>
    <s v="Valentine"/>
    <s v="F"/>
    <s v="CDI"/>
    <s v="Commerciaux"/>
    <n v="1"/>
    <d v="2025-05-03T00:00:00"/>
    <n v="47"/>
    <s v="Non Cadre"/>
    <x v="9"/>
  </r>
  <r>
    <x v="5"/>
    <s v="UY6WE"/>
    <s v="Nguyen"/>
    <s v="Margaret"/>
    <s v="F"/>
    <s v="CDI"/>
    <s v="RH"/>
    <n v="1"/>
    <d v="2020-10-06T00:00:00"/>
    <n v="30"/>
    <s v="Cadre"/>
    <x v="1"/>
  </r>
  <r>
    <x v="5"/>
    <s v="OIXJA"/>
    <s v="Pichon"/>
    <s v="Bernard"/>
    <s v="H"/>
    <s v="CDD"/>
    <s v="Commerciaux"/>
    <n v="1"/>
    <d v="2021-04-08T00:00:00"/>
    <n v="26"/>
    <s v="Non Cadre"/>
    <x v="1"/>
  </r>
  <r>
    <x v="5"/>
    <s v="4GZ42"/>
    <s v="Ledoux"/>
    <s v="Jules"/>
    <s v="H"/>
    <s v="CDI"/>
    <s v="Informatique"/>
    <n v="1"/>
    <d v="2021-12-29T00:00:00"/>
    <n v="63"/>
    <s v="Cadre"/>
    <x v="2"/>
  </r>
  <r>
    <x v="5"/>
    <s v="53NY9"/>
    <s v="Salmon"/>
    <s v="Guillaume"/>
    <s v="H"/>
    <s v="CDD"/>
    <s v="Commerciaux"/>
    <n v="0.91"/>
    <d v="2021-11-22T00:00:00"/>
    <n v="59"/>
    <s v="Non Cadre"/>
    <x v="11"/>
  </r>
  <r>
    <x v="5"/>
    <s v="CHYQ5"/>
    <s v="Camus"/>
    <s v="Isaac"/>
    <s v="H"/>
    <s v="CDI"/>
    <s v="Marketing"/>
    <n v="1"/>
    <d v="2024-07-18T00:00:00"/>
    <n v="62"/>
    <s v="Cadre"/>
    <x v="1"/>
  </r>
  <r>
    <x v="5"/>
    <s v="8E9LF"/>
    <s v="Baron"/>
    <s v="Marcelle"/>
    <s v="F"/>
    <s v="Stage"/>
    <s v="Finance"/>
    <n v="1"/>
    <d v="2020-12-03T00:00:00"/>
    <n v="38"/>
    <s v="Non Cadre"/>
    <x v="12"/>
  </r>
  <r>
    <x v="5"/>
    <s v="M5OQN"/>
    <s v="Courtois"/>
    <s v="Marcel"/>
    <s v="H"/>
    <s v="CDI"/>
    <s v="Commerciaux"/>
    <n v="1"/>
    <d v="2023-11-19T00:00:00"/>
    <n v="52"/>
    <s v="Cadre"/>
    <x v="6"/>
  </r>
  <r>
    <x v="5"/>
    <s v="FOPU8"/>
    <s v="Boulay"/>
    <s v="Pierre"/>
    <s v="H"/>
    <s v="CDI"/>
    <s v="Logistique"/>
    <n v="1"/>
    <d v="2023-03-02T00:00:00"/>
    <n v="57"/>
    <s v="Non Cadre"/>
    <x v="1"/>
  </r>
  <r>
    <x v="5"/>
    <s v="7JO19"/>
    <s v="Lefebvre"/>
    <s v="Richard"/>
    <s v="H"/>
    <s v="CDD"/>
    <s v="Commerciaux"/>
    <n v="1"/>
    <d v="2022-11-01T00:00:00"/>
    <n v="32"/>
    <s v="Cadre"/>
    <x v="6"/>
  </r>
  <r>
    <x v="5"/>
    <s v="NNRI4"/>
    <s v="Rousseau"/>
    <s v="Odette"/>
    <s v="F"/>
    <s v="CDI"/>
    <s v="Commerciaux"/>
    <n v="1"/>
    <d v="2021-11-11T00:00:00"/>
    <n v="46"/>
    <s v="Non Cadre"/>
    <x v="3"/>
  </r>
  <r>
    <x v="5"/>
    <s v="FAZGD"/>
    <s v="Pinto"/>
    <s v="Capucine"/>
    <s v="F"/>
    <s v="CDI"/>
    <s v="Commerciaux"/>
    <n v="1"/>
    <d v="2022-04-13T00:00:00"/>
    <n v="32"/>
    <s v="Cadre"/>
    <x v="1"/>
  </r>
  <r>
    <x v="5"/>
    <s v="K17K2"/>
    <s v="Arnaud"/>
    <s v="Capucine"/>
    <s v="F"/>
    <s v="Stage"/>
    <s v="RH"/>
    <n v="1"/>
    <d v="2025-08-24T00:00:00"/>
    <n v="45"/>
    <s v="Non Cadre"/>
    <x v="9"/>
  </r>
  <r>
    <x v="5"/>
    <s v="SV587"/>
    <s v="De Oliveira"/>
    <s v="Geneviève"/>
    <s v="F"/>
    <s v="Alternant"/>
    <s v="Commerciaux"/>
    <n v="1"/>
    <d v="2021-03-08T00:00:00"/>
    <n v="28"/>
    <s v="Non Cadre"/>
    <x v="2"/>
  </r>
  <r>
    <x v="5"/>
    <s v="KGFAN"/>
    <s v="Gilbert"/>
    <s v="William"/>
    <s v="H"/>
    <s v="CDI"/>
    <s v="Informatique"/>
    <n v="1"/>
    <d v="2023-05-04T00:00:00"/>
    <n v="33"/>
    <s v="Non Cadre"/>
    <x v="10"/>
  </r>
  <r>
    <x v="5"/>
    <s v="97B98"/>
    <s v="Lemaître"/>
    <s v="François"/>
    <s v="H"/>
    <s v="Alternant"/>
    <s v="Achat"/>
    <n v="1"/>
    <d v="2023-08-07T00:00:00"/>
    <n v="56"/>
    <s v="Non Cadre"/>
    <x v="8"/>
  </r>
  <r>
    <x v="5"/>
    <s v="879JO"/>
    <s v="Delahaye"/>
    <s v="Pierre"/>
    <s v="H"/>
    <s v="CDI"/>
    <s v="Commerciaux"/>
    <n v="1"/>
    <d v="2022-01-06T00:00:00"/>
    <n v="40"/>
    <s v="Cadre"/>
    <x v="6"/>
  </r>
  <r>
    <x v="5"/>
    <s v="GRXBX"/>
    <s v="Deschamps"/>
    <s v="Renée"/>
    <s v="F"/>
    <s v="CDI"/>
    <s v="RH"/>
    <n v="1"/>
    <d v="2024-05-02T00:00:00"/>
    <n v="57"/>
    <s v="Non Cadre"/>
    <x v="3"/>
  </r>
  <r>
    <x v="5"/>
    <s v="PDNCT"/>
    <s v="Guilbert"/>
    <s v="Marcelle"/>
    <s v="F"/>
    <s v="Alternant"/>
    <s v="Commerciaux"/>
    <n v="1"/>
    <d v="2023-08-08T00:00:00"/>
    <n v="43"/>
    <s v="Non Cadre"/>
    <x v="10"/>
  </r>
  <r>
    <x v="5"/>
    <s v="TNB06"/>
    <s v="Bègue"/>
    <s v="Alfred"/>
    <s v="H"/>
    <s v="Stage"/>
    <s v="Commerciaux"/>
    <n v="0.91"/>
    <d v="2021-06-25T00:00:00"/>
    <n v="26"/>
    <s v="Non Cadre"/>
    <x v="7"/>
  </r>
  <r>
    <x v="5"/>
    <s v="5ATC0"/>
    <s v="Marin"/>
    <s v="Lucie"/>
    <s v="F"/>
    <s v="CDI"/>
    <s v="Finance"/>
    <n v="1"/>
    <d v="2020-11-04T00:00:00"/>
    <n v="38"/>
    <s v="Non Cadre"/>
    <x v="9"/>
  </r>
  <r>
    <x v="5"/>
    <s v="4XYGG"/>
    <s v="Camus"/>
    <s v="Isaac"/>
    <s v="H"/>
    <s v="CDD"/>
    <s v="Logistique"/>
    <n v="1"/>
    <d v="2021-09-25T00:00:00"/>
    <n v="51"/>
    <s v="Non Cadre"/>
    <x v="1"/>
  </r>
  <r>
    <x v="5"/>
    <s v="399PQ"/>
    <s v="Nicolas"/>
    <s v="Alix"/>
    <s v="F"/>
    <s v="CDI"/>
    <s v="Commerciaux"/>
    <n v="1"/>
    <d v="2024-01-06T00:00:00"/>
    <n v="23"/>
    <s v="Non Cadre"/>
    <x v="7"/>
  </r>
  <r>
    <x v="5"/>
    <s v="VLI20"/>
    <s v="Denis"/>
    <s v="Laetitia"/>
    <s v="F"/>
    <s v="CDI"/>
    <s v="Informatique"/>
    <n v="1"/>
    <d v="2023-02-11T00:00:00"/>
    <n v="20"/>
    <s v="Cadre"/>
    <x v="11"/>
  </r>
  <r>
    <x v="5"/>
    <s v="GZV5S"/>
    <s v="Chevallier"/>
    <s v="Margaud"/>
    <s v="F"/>
    <s v="Stage"/>
    <s v="Commerciaux"/>
    <n v="1"/>
    <d v="2024-05-19T00:00:00"/>
    <n v="57"/>
    <s v="Non Cadre"/>
    <x v="9"/>
  </r>
  <r>
    <x v="5"/>
    <s v="D6LA5"/>
    <s v="Morin"/>
    <s v="Joséphine"/>
    <s v="F"/>
    <s v="Alternant"/>
    <s v="Finance"/>
    <n v="1"/>
    <d v="2025-01-22T00:00:00"/>
    <n v="46"/>
    <s v="Non Cadre"/>
    <x v="4"/>
  </r>
  <r>
    <x v="5"/>
    <s v="JS9XQ"/>
    <s v="Becker"/>
    <s v="Louise"/>
    <s v="F"/>
    <s v="Stage"/>
    <s v="Commerciaux"/>
    <n v="1"/>
    <d v="2021-06-23T00:00:00"/>
    <n v="43"/>
    <s v="Non Cadre"/>
    <x v="8"/>
  </r>
  <r>
    <x v="5"/>
    <s v="6A9JO"/>
    <s v="Vasseur"/>
    <s v="Constance"/>
    <s v="F"/>
    <s v="CDD"/>
    <s v="Achat"/>
    <n v="1"/>
    <d v="2023-11-10T00:00:00"/>
    <n v="35"/>
    <s v="Cadre"/>
    <x v="8"/>
  </r>
  <r>
    <x v="5"/>
    <s v="EVEHA"/>
    <s v="Texier"/>
    <s v="Monique"/>
    <s v="F"/>
    <s v="CDI"/>
    <s v="Commerciaux"/>
    <n v="0.91"/>
    <d v="2021-11-06T00:00:00"/>
    <n v="44"/>
    <s v="Non Cadre"/>
    <x v="3"/>
  </r>
  <r>
    <x v="5"/>
    <s v="GC0VK"/>
    <s v="Maillet"/>
    <s v="Lucas"/>
    <s v="H"/>
    <s v="CDD"/>
    <s v="Commerciaux"/>
    <n v="1"/>
    <d v="2021-12-17T00:00:00"/>
    <n v="53"/>
    <s v="Non Cadre"/>
    <x v="11"/>
  </r>
  <r>
    <x v="5"/>
    <s v="DHEUO"/>
    <s v="Couturier"/>
    <s v="Sébastien"/>
    <s v="H"/>
    <s v="CDD"/>
    <s v="Marketing"/>
    <n v="1"/>
    <d v="2024-08-28T00:00:00"/>
    <n v="54"/>
    <s v="Cadre"/>
    <x v="8"/>
  </r>
  <r>
    <x v="5"/>
    <s v="CD97O"/>
    <s v="Texier"/>
    <s v="Augustin"/>
    <s v="H"/>
    <s v="CDD"/>
    <s v="Commerciaux"/>
    <n v="1"/>
    <d v="2022-07-17T00:00:00"/>
    <n v="47"/>
    <s v="Cadre"/>
    <x v="11"/>
  </r>
  <r>
    <x v="5"/>
    <s v="SC7KQ"/>
    <s v="Hebert"/>
    <s v="Alice"/>
    <s v="F"/>
    <s v="CDD"/>
    <s v="Logistique"/>
    <n v="1"/>
    <d v="2021-09-05T00:00:00"/>
    <n v="54"/>
    <s v="Non Cadre"/>
    <x v="8"/>
  </r>
  <r>
    <x v="5"/>
    <s v="7XTUM"/>
    <s v="Gaillard"/>
    <s v="Gérard"/>
    <s v="H"/>
    <s v="CDD"/>
    <s v="Commerciaux"/>
    <n v="1"/>
    <d v="2025-05-08T00:00:00"/>
    <n v="20"/>
    <s v="Non Cadre"/>
    <x v="1"/>
  </r>
  <r>
    <x v="5"/>
    <s v="6IR69"/>
    <s v="Thibault"/>
    <s v="Thomas"/>
    <s v="H"/>
    <s v="CDI"/>
    <s v="Commerciaux"/>
    <n v="0.91"/>
    <d v="2020-08-30T00:00:00"/>
    <n v="46"/>
    <s v="Cadre"/>
    <x v="8"/>
  </r>
  <r>
    <x v="5"/>
    <s v="W01L7"/>
    <s v="Gautier"/>
    <s v="Louise"/>
    <s v="F"/>
    <s v="CDD"/>
    <s v="Commerciaux"/>
    <n v="0.91"/>
    <d v="2021-03-22T00:00:00"/>
    <n v="59"/>
    <s v="Cadre"/>
    <x v="2"/>
  </r>
  <r>
    <x v="5"/>
    <s v="UHGK8"/>
    <s v="Perret"/>
    <s v="Émile"/>
    <s v="H"/>
    <s v="CDI"/>
    <s v="RH"/>
    <n v="0.91"/>
    <d v="2025-07-02T00:00:00"/>
    <n v="40"/>
    <s v="Non Cadre"/>
    <x v="11"/>
  </r>
  <r>
    <x v="5"/>
    <s v="YG59M"/>
    <s v="Maréchal"/>
    <s v="Sabine"/>
    <s v="F"/>
    <s v="CDI"/>
    <s v="RH"/>
    <n v="1"/>
    <d v="2024-11-29T00:00:00"/>
    <n v="40"/>
    <s v="Cadre"/>
    <x v="2"/>
  </r>
  <r>
    <x v="5"/>
    <s v="7FZA4"/>
    <s v="Guillou"/>
    <s v="Arthur"/>
    <s v="H"/>
    <s v="CDI"/>
    <s v="Marketing"/>
    <n v="1"/>
    <d v="2024-11-02T00:00:00"/>
    <n v="59"/>
    <s v="Non Cadre"/>
    <x v="2"/>
  </r>
  <r>
    <x v="5"/>
    <s v="9PUGX"/>
    <s v="Bernard"/>
    <s v="Constance"/>
    <s v="F"/>
    <s v="CDI"/>
    <s v="Logistique"/>
    <n v="0.91"/>
    <d v="2021-09-01T00:00:00"/>
    <n v="60"/>
    <s v="Non Cadre"/>
    <x v="0"/>
  </r>
  <r>
    <x v="5"/>
    <s v="T5AAD"/>
    <s v="Pelletier"/>
    <s v="Olivier"/>
    <s v="H"/>
    <s v="CDI"/>
    <s v="Logistique"/>
    <n v="0.91"/>
    <d v="2024-07-01T00:00:00"/>
    <n v="24"/>
    <s v="Non Cadre"/>
    <x v="10"/>
  </r>
  <r>
    <x v="5"/>
    <s v="ACSVV"/>
    <s v="Legrand"/>
    <s v="Martine"/>
    <s v="F"/>
    <s v="CDD"/>
    <s v="Marketing"/>
    <n v="0.91"/>
    <d v="2023-12-23T00:00:00"/>
    <n v="59"/>
    <s v="Non Cadre"/>
    <x v="1"/>
  </r>
  <r>
    <x v="5"/>
    <s v="RC7QH"/>
    <s v="Vidal"/>
    <s v="Alphonse"/>
    <s v="H"/>
    <s v="Stage"/>
    <s v="Finance"/>
    <n v="1"/>
    <d v="2022-04-05T00:00:00"/>
    <n v="52"/>
    <s v="Non Cadre"/>
    <x v="1"/>
  </r>
  <r>
    <x v="5"/>
    <s v="5NBX1"/>
    <s v="Morel"/>
    <s v="Frédérique"/>
    <s v="F"/>
    <s v="CDI"/>
    <s v="Logistique"/>
    <n v="1"/>
    <d v="2025-03-12T00:00:00"/>
    <n v="37"/>
    <s v="Cadre"/>
    <x v="11"/>
  </r>
  <r>
    <x v="5"/>
    <s v="Y5PG6"/>
    <s v="Lombard"/>
    <s v="Aimée"/>
    <s v="F"/>
    <s v="CDI"/>
    <s v="Achat"/>
    <n v="1"/>
    <d v="2021-12-30T00:00:00"/>
    <n v="29"/>
    <s v="Non Cadre"/>
    <x v="7"/>
  </r>
  <r>
    <x v="5"/>
    <s v="4994C"/>
    <s v="Roche"/>
    <s v="Pierre"/>
    <s v="H"/>
    <s v="CDI"/>
    <s v="Marketing"/>
    <n v="0.91"/>
    <d v="2020-12-19T00:00:00"/>
    <n v="60"/>
    <s v="Cadre"/>
    <x v="12"/>
  </r>
  <r>
    <x v="5"/>
    <s v="FWAGD"/>
    <s v="Langlois"/>
    <s v="Daniel"/>
    <s v="H"/>
    <s v="CDD"/>
    <s v="Commerciaux"/>
    <n v="1"/>
    <d v="2023-11-11T00:00:00"/>
    <n v="22"/>
    <s v="Non Cadre"/>
    <x v="8"/>
  </r>
  <r>
    <x v="5"/>
    <s v="CZIFJ"/>
    <s v="Thibault"/>
    <s v="Thibault"/>
    <s v="H"/>
    <s v="CDI"/>
    <s v="Commerciaux"/>
    <n v="1"/>
    <d v="2024-02-24T00:00:00"/>
    <n v="61"/>
    <s v="Cadre"/>
    <x v="3"/>
  </r>
  <r>
    <x v="5"/>
    <s v="LP99Q"/>
    <s v="Aubert"/>
    <s v="Maggie"/>
    <s v="F"/>
    <s v="CDI"/>
    <s v="Commerciaux"/>
    <n v="1"/>
    <d v="2022-10-09T00:00:00"/>
    <n v="49"/>
    <s v="Non Cadre"/>
    <x v="7"/>
  </r>
  <r>
    <x v="5"/>
    <s v="0OW78"/>
    <s v="Lebrun"/>
    <s v="Roland"/>
    <s v="H"/>
    <s v="CDI"/>
    <s v="Marketing"/>
    <n v="0.91"/>
    <d v="2022-12-17T00:00:00"/>
    <n v="35"/>
    <s v="Non Cadre"/>
    <x v="5"/>
  </r>
  <r>
    <x v="5"/>
    <s v="C7CSB"/>
    <s v="Germain"/>
    <s v="Stéphane"/>
    <s v="H"/>
    <s v="Alternant"/>
    <s v="Marketing"/>
    <n v="1"/>
    <d v="2024-03-25T00:00:00"/>
    <n v="57"/>
    <s v="Non Cadre"/>
    <x v="6"/>
  </r>
  <r>
    <x v="5"/>
    <s v="4FZFQ"/>
    <s v="Michel"/>
    <s v="Éric"/>
    <s v="H"/>
    <s v="CDI"/>
    <s v="Commerciaux"/>
    <n v="1"/>
    <d v="2023-12-30T00:00:00"/>
    <n v="36"/>
    <s v="Cadre"/>
    <x v="4"/>
  </r>
  <r>
    <x v="5"/>
    <s v="Y24HP"/>
    <s v="Lesage"/>
    <s v="Alphonse"/>
    <s v="H"/>
    <s v="CDD"/>
    <s v="Achat"/>
    <n v="1"/>
    <d v="2025-06-16T00:00:00"/>
    <n v="21"/>
    <s v="Cadre"/>
    <x v="2"/>
  </r>
  <r>
    <x v="5"/>
    <s v="9B31P"/>
    <s v="Masse"/>
    <s v="Célina"/>
    <s v="F"/>
    <s v="CDI"/>
    <s v="Commerciaux"/>
    <n v="1"/>
    <d v="2020-09-04T00:00:00"/>
    <n v="56"/>
    <s v="Non Cadre"/>
    <x v="7"/>
  </r>
  <r>
    <x v="5"/>
    <s v="PIJ3L"/>
    <s v="Hubert"/>
    <s v="Charlotte"/>
    <s v="F"/>
    <s v="CDI"/>
    <s v="Commerciaux"/>
    <n v="1"/>
    <d v="2025-02-13T00:00:00"/>
    <n v="59"/>
    <s v="Non Cadre"/>
    <x v="2"/>
  </r>
  <r>
    <x v="5"/>
    <s v="826C3"/>
    <s v="Briand"/>
    <s v="Gérard"/>
    <s v="H"/>
    <s v="CDD"/>
    <s v="Commerciaux"/>
    <n v="1"/>
    <d v="2023-11-27T00:00:00"/>
    <n v="51"/>
    <s v="Non Cadre"/>
    <x v="5"/>
  </r>
  <r>
    <x v="5"/>
    <s v="EQARW"/>
    <s v="Michel"/>
    <s v="Jules"/>
    <s v="H"/>
    <s v="CDI"/>
    <s v="Informatique"/>
    <n v="1"/>
    <d v="2021-09-22T00:00:00"/>
    <n v="25"/>
    <s v="Non Cadre"/>
    <x v="5"/>
  </r>
  <r>
    <x v="5"/>
    <s v="H4OZ9"/>
    <s v="Deschamps"/>
    <s v="Gilbert"/>
    <s v="H"/>
    <s v="CDD"/>
    <s v="Finance"/>
    <n v="1"/>
    <d v="2024-02-12T00:00:00"/>
    <n v="60"/>
    <s v="Cadre"/>
    <x v="6"/>
  </r>
  <r>
    <x v="5"/>
    <s v="GDD91"/>
    <s v="Collin"/>
    <s v="Thierry"/>
    <s v="H"/>
    <s v="CDI"/>
    <s v="Commerciaux"/>
    <n v="1"/>
    <d v="2020-09-10T00:00:00"/>
    <n v="40"/>
    <s v="Cadre"/>
    <x v="1"/>
  </r>
  <r>
    <x v="5"/>
    <s v="DJGZW"/>
    <s v="Godard"/>
    <s v="Adrien"/>
    <s v="H"/>
    <s v="CDD"/>
    <s v="Informatique"/>
    <n v="1"/>
    <d v="2022-10-27T00:00:00"/>
    <n v="57"/>
    <s v="Non Cadre"/>
    <x v="1"/>
  </r>
  <r>
    <x v="5"/>
    <s v="T4LOT"/>
    <s v="Maurice"/>
    <s v="Théodore"/>
    <s v="H"/>
    <s v="CDI"/>
    <s v="Informatique"/>
    <n v="1"/>
    <d v="2022-01-30T00:00:00"/>
    <n v="55"/>
    <s v="Non Cadre"/>
    <x v="8"/>
  </r>
  <r>
    <x v="5"/>
    <s v="5NC4K"/>
    <s v="Guillot"/>
    <s v="Christine"/>
    <s v="F"/>
    <s v="CDD"/>
    <s v="Logistique"/>
    <n v="1"/>
    <d v="2024-10-11T00:00:00"/>
    <n v="34"/>
    <s v="Cadre"/>
    <x v="5"/>
  </r>
  <r>
    <x v="5"/>
    <s v="BN77K"/>
    <s v="Berger"/>
    <s v="Alexandre"/>
    <s v="H"/>
    <s v="Alternant"/>
    <s v="Logistique"/>
    <n v="1"/>
    <d v="2020-09-06T00:00:00"/>
    <n v="48"/>
    <s v="Non Cadre"/>
    <x v="6"/>
  </r>
  <r>
    <x v="5"/>
    <s v="KZ6XU"/>
    <s v="Pinto"/>
    <s v="Alex"/>
    <s v="F"/>
    <s v="Stage"/>
    <s v="Commerciaux"/>
    <n v="1"/>
    <d v="2022-03-01T00:00:00"/>
    <n v="43"/>
    <s v="Non Cadre"/>
    <x v="4"/>
  </r>
  <r>
    <x v="5"/>
    <s v="6CRF7"/>
    <s v="Thibault"/>
    <s v="Roland"/>
    <s v="H"/>
    <s v="CDI"/>
    <s v="Marketing"/>
    <n v="1"/>
    <d v="2022-10-05T00:00:00"/>
    <n v="29"/>
    <s v="Cadre"/>
    <x v="4"/>
  </r>
  <r>
    <x v="5"/>
    <s v="NS0BV"/>
    <s v="Lemonnier"/>
    <s v="Laetitia"/>
    <s v="F"/>
    <s v="CDI"/>
    <s v="Achat"/>
    <n v="1"/>
    <d v="2021-07-02T00:00:00"/>
    <n v="20"/>
    <s v="Cadre"/>
    <x v="7"/>
  </r>
  <r>
    <x v="5"/>
    <s v="TIEOC"/>
    <s v="Bouvet"/>
    <s v="Maggie"/>
    <s v="F"/>
    <s v="Stage"/>
    <s v="Finance"/>
    <n v="1"/>
    <d v="2022-05-11T00:00:00"/>
    <n v="36"/>
    <s v="Non Cadre"/>
    <x v="5"/>
  </r>
  <r>
    <x v="5"/>
    <s v="Z9ALA"/>
    <s v="Verdier"/>
    <s v="Margaud"/>
    <s v="F"/>
    <s v="CDD"/>
    <s v="Commerciaux"/>
    <n v="0.91"/>
    <d v="2020-09-29T00:00:00"/>
    <n v="62"/>
    <s v="Non Cadre"/>
    <x v="9"/>
  </r>
  <r>
    <x v="5"/>
    <s v="VQWYB"/>
    <s v="Mercier"/>
    <s v="Noémi"/>
    <s v="F"/>
    <s v="CDI"/>
    <s v="Marketing"/>
    <n v="1"/>
    <d v="2021-10-20T00:00:00"/>
    <n v="59"/>
    <s v="Non Cadre"/>
    <x v="1"/>
  </r>
  <r>
    <x v="5"/>
    <s v="662GQ"/>
    <s v="Louis"/>
    <s v="Charles"/>
    <s v="H"/>
    <s v="CDI"/>
    <s v="Informatique"/>
    <n v="0.91"/>
    <d v="2025-06-01T00:00:00"/>
    <n v="31"/>
    <s v="Non Cadre"/>
    <x v="1"/>
  </r>
  <r>
    <x v="5"/>
    <s v="M8KX1"/>
    <s v="Bailly"/>
    <s v="Caroline"/>
    <s v="F"/>
    <s v="CDI"/>
    <s v="Commerciaux"/>
    <n v="0.91"/>
    <d v="2021-09-18T00:00:00"/>
    <n v="47"/>
    <s v="Cadre"/>
    <x v="11"/>
  </r>
  <r>
    <x v="5"/>
    <s v="CJQ0F"/>
    <s v="Joly"/>
    <s v="Brigitte"/>
    <s v="F"/>
    <s v="CDI"/>
    <s v="Finance"/>
    <n v="1"/>
    <d v="2023-06-22T00:00:00"/>
    <n v="55"/>
    <s v="Cadre"/>
    <x v="9"/>
  </r>
  <r>
    <x v="5"/>
    <s v="TL8LX"/>
    <s v="Jacques"/>
    <s v="Michel"/>
    <s v="H"/>
    <s v="Stage"/>
    <s v="Commerciaux"/>
    <n v="1"/>
    <d v="2021-09-24T00:00:00"/>
    <n v="40"/>
    <s v="Non Cadre"/>
    <x v="0"/>
  </r>
  <r>
    <x v="5"/>
    <s v="EZDDO"/>
    <s v="Breton"/>
    <s v="Suzanne"/>
    <s v="F"/>
    <s v="CDI"/>
    <s v="Commerciaux"/>
    <n v="0.91"/>
    <d v="2021-06-23T00:00:00"/>
    <n v="63"/>
    <s v="Non Cadre"/>
    <x v="6"/>
  </r>
  <r>
    <x v="5"/>
    <s v="MODSU"/>
    <s v="Vallet"/>
    <s v="François"/>
    <s v="H"/>
    <s v="CDI"/>
    <s v="Commerciaux"/>
    <n v="1"/>
    <d v="2024-04-14T00:00:00"/>
    <n v="61"/>
    <s v="Cadre"/>
    <x v="8"/>
  </r>
  <r>
    <x v="5"/>
    <s v="C6KLK"/>
    <s v="Godard"/>
    <s v="Agathe"/>
    <s v="F"/>
    <s v="CDI"/>
    <s v="RH"/>
    <n v="0.91"/>
    <d v="2020-10-24T00:00:00"/>
    <n v="48"/>
    <s v="Cadre"/>
    <x v="7"/>
  </r>
  <r>
    <x v="5"/>
    <s v="AASTU"/>
    <s v="Wagner"/>
    <s v="Gabrielle"/>
    <s v="F"/>
    <s v="CDD"/>
    <s v="RH"/>
    <n v="1"/>
    <d v="2024-11-06T00:00:00"/>
    <n v="60"/>
    <s v="Cadre"/>
    <x v="0"/>
  </r>
  <r>
    <x v="5"/>
    <s v="6RYDI"/>
    <s v="Bouchet"/>
    <s v="Hélène"/>
    <s v="F"/>
    <s v="Stage"/>
    <s v="RH"/>
    <n v="0.91"/>
    <d v="2021-09-29T00:00:00"/>
    <n v="46"/>
    <s v="Non Cadre"/>
    <x v="6"/>
  </r>
  <r>
    <x v="5"/>
    <s v="V9JRR"/>
    <s v="Godard"/>
    <s v="Alphonse"/>
    <s v="H"/>
    <s v="CDI"/>
    <s v="Commerciaux"/>
    <n v="0.91"/>
    <d v="2024-12-04T00:00:00"/>
    <n v="35"/>
    <s v="Non Cadre"/>
    <x v="1"/>
  </r>
  <r>
    <x v="5"/>
    <s v="1DR5Q"/>
    <s v="Vasseur"/>
    <s v="Matthieu"/>
    <s v="H"/>
    <s v="CDD"/>
    <s v="Informatique"/>
    <n v="0.91"/>
    <d v="2023-02-25T00:00:00"/>
    <n v="55"/>
    <s v="Non Cadre"/>
    <x v="0"/>
  </r>
  <r>
    <x v="5"/>
    <s v="53CT8"/>
    <s v="Pires"/>
    <s v="Tristan"/>
    <s v="H"/>
    <s v="CDI"/>
    <s v="Commerciaux"/>
    <n v="1"/>
    <d v="2021-11-04T00:00:00"/>
    <n v="49"/>
    <s v="Cadre"/>
    <x v="0"/>
  </r>
  <r>
    <x v="5"/>
    <s v="8FZXK"/>
    <s v="Roche"/>
    <s v="Éléonore"/>
    <s v="F"/>
    <s v="CDI"/>
    <s v="Achat"/>
    <n v="1"/>
    <d v="2022-06-15T00:00:00"/>
    <n v="37"/>
    <s v="Cadre"/>
    <x v="1"/>
  </r>
  <r>
    <x v="5"/>
    <s v="CBT1T"/>
    <s v="Hardy"/>
    <s v="Timothée"/>
    <s v="H"/>
    <s v="Stage"/>
    <s v="Commerciaux"/>
    <n v="1"/>
    <d v="2025-03-09T00:00:00"/>
    <n v="47"/>
    <s v="Non Cadre"/>
    <x v="4"/>
  </r>
  <r>
    <x v="5"/>
    <s v="K015U"/>
    <s v="Couturier"/>
    <s v="Nath"/>
    <s v="F"/>
    <s v="CDI"/>
    <s v="Marketing"/>
    <n v="1"/>
    <d v="2020-09-12T00:00:00"/>
    <n v="60"/>
    <s v="Cadre"/>
    <x v="5"/>
  </r>
  <r>
    <x v="5"/>
    <s v="R0EWQ"/>
    <s v="Leroux"/>
    <s v="Maggie"/>
    <s v="F"/>
    <s v="CDI"/>
    <s v="Commerciaux"/>
    <n v="1"/>
    <d v="2024-05-14T00:00:00"/>
    <n v="46"/>
    <s v="Non Cadre"/>
    <x v="8"/>
  </r>
  <r>
    <x v="5"/>
    <s v="EIWAR"/>
    <s v="Paul"/>
    <s v="Lucas"/>
    <s v="H"/>
    <s v="CDI"/>
    <s v="Logistique"/>
    <n v="1"/>
    <d v="2025-05-18T00:00:00"/>
    <n v="58"/>
    <s v="Cadre"/>
    <x v="12"/>
  </r>
  <r>
    <x v="5"/>
    <s v="DBD40"/>
    <s v="Maillet"/>
    <s v="Adèle"/>
    <s v="F"/>
    <s v="CDI"/>
    <s v="Informatique"/>
    <n v="1"/>
    <d v="2022-12-30T00:00:00"/>
    <n v="54"/>
    <s v="Cadre"/>
    <x v="0"/>
  </r>
  <r>
    <x v="5"/>
    <s v="0M06O"/>
    <s v="Daniel"/>
    <s v="Lorraine"/>
    <s v="F"/>
    <s v="CDI"/>
    <s v="Commerciaux"/>
    <n v="0.91"/>
    <d v="2024-12-29T00:00:00"/>
    <n v="32"/>
    <s v="Non Cadre"/>
    <x v="4"/>
  </r>
  <r>
    <x v="5"/>
    <s v="B7BI1"/>
    <s v="Petitjean"/>
    <s v="Jacqueline"/>
    <s v="F"/>
    <s v="Alternant"/>
    <s v="Marketing"/>
    <n v="1"/>
    <d v="2024-11-08T00:00:00"/>
    <n v="65"/>
    <s v="Non Cadre"/>
    <x v="1"/>
  </r>
  <r>
    <x v="5"/>
    <s v="YKKN2"/>
    <s v="Grondin"/>
    <s v="Mathilde"/>
    <s v="F"/>
    <s v="Stage"/>
    <s v="Logistique"/>
    <n v="1"/>
    <d v="2023-03-13T00:00:00"/>
    <n v="44"/>
    <s v="Non Cadre"/>
    <x v="4"/>
  </r>
  <r>
    <x v="5"/>
    <s v="HZUGL"/>
    <s v="Guillou"/>
    <s v="William"/>
    <s v="H"/>
    <s v="CDI"/>
    <s v="Informatique"/>
    <n v="0.91"/>
    <d v="2024-06-12T00:00:00"/>
    <n v="28"/>
    <s v="Cadre"/>
    <x v="12"/>
  </r>
  <r>
    <x v="5"/>
    <s v="O8ZE4"/>
    <s v="Olivier"/>
    <s v="Stéphanie"/>
    <s v="F"/>
    <s v="CDI"/>
    <s v="Commerciaux"/>
    <n v="0.91"/>
    <d v="2024-06-27T00:00:00"/>
    <n v="38"/>
    <s v="Non Cadre"/>
    <x v="9"/>
  </r>
  <r>
    <x v="5"/>
    <s v="5RTGL"/>
    <s v="Joubert"/>
    <s v="Étienne"/>
    <s v="H"/>
    <s v="CDI"/>
    <s v="Achat"/>
    <n v="1"/>
    <d v="2022-11-08T00:00:00"/>
    <n v="37"/>
    <s v="Non Cadre"/>
    <x v="0"/>
  </r>
  <r>
    <x v="5"/>
    <s v="SKG2X"/>
    <s v="Lebon"/>
    <s v="David"/>
    <s v="H"/>
    <s v="Alternant"/>
    <s v="RH"/>
    <n v="0.91"/>
    <d v="2023-06-24T00:00:00"/>
    <n v="21"/>
    <s v="Non Cadre"/>
    <x v="10"/>
  </r>
  <r>
    <x v="5"/>
    <s v="RYDJX"/>
    <s v="Marie"/>
    <s v="Denis"/>
    <s v="H"/>
    <s v="Stage"/>
    <s v="Informatique"/>
    <n v="1"/>
    <d v="2024-01-01T00:00:00"/>
    <n v="27"/>
    <s v="Non Cadre"/>
    <x v="1"/>
  </r>
  <r>
    <x v="5"/>
    <s v="KJ5NJ"/>
    <s v="Mathieu"/>
    <s v="François"/>
    <s v="H"/>
    <s v="CDD"/>
    <s v="Commerciaux"/>
    <n v="1"/>
    <d v="2021-11-21T00:00:00"/>
    <n v="42"/>
    <s v="Cadre"/>
    <x v="8"/>
  </r>
  <r>
    <x v="5"/>
    <s v="ZUFW1"/>
    <s v="De Sousa"/>
    <s v="Eugène"/>
    <s v="H"/>
    <s v="CDI"/>
    <s v="Commerciaux"/>
    <n v="1"/>
    <d v="2021-08-06T00:00:00"/>
    <n v="21"/>
    <s v="Non Cadre"/>
    <x v="9"/>
  </r>
  <r>
    <x v="5"/>
    <s v="ARBLU"/>
    <s v="Lacroix"/>
    <s v="Thibault"/>
    <s v="H"/>
    <s v="CDI"/>
    <s v="Commerciaux"/>
    <n v="1"/>
    <d v="2022-07-15T00:00:00"/>
    <n v="58"/>
    <s v="Non Cadre"/>
    <x v="10"/>
  </r>
  <r>
    <x v="5"/>
    <s v="2T2W1"/>
    <s v="Maillard"/>
    <s v="Laurent"/>
    <s v="H"/>
    <s v="CDI"/>
    <s v="Marketing"/>
    <n v="1"/>
    <d v="2020-10-11T00:00:00"/>
    <n v="37"/>
    <s v="Non Cadre"/>
    <x v="0"/>
  </r>
  <r>
    <x v="5"/>
    <s v="DOY58"/>
    <s v="Munoz"/>
    <s v="Joseph"/>
    <s v="H"/>
    <s v="Alternant"/>
    <s v="Commerciaux"/>
    <n v="1"/>
    <d v="2023-09-26T00:00:00"/>
    <n v="27"/>
    <s v="Non Cadre"/>
    <x v="9"/>
  </r>
  <r>
    <x v="5"/>
    <s v="TAAFZ"/>
    <s v="Lévêque"/>
    <s v="Victor"/>
    <s v="H"/>
    <s v="Alternant"/>
    <s v="Logistique"/>
    <n v="1"/>
    <d v="2025-08-19T00:00:00"/>
    <n v="34"/>
    <s v="Non Cadre"/>
    <x v="5"/>
  </r>
  <r>
    <x v="5"/>
    <s v="CJEWL"/>
    <s v="Grenier"/>
    <s v="Aimé"/>
    <s v="H"/>
    <s v="CDD"/>
    <s v="Commerciaux"/>
    <n v="1"/>
    <d v="2025-03-25T00:00:00"/>
    <n v="27"/>
    <s v="Non Cadre"/>
    <x v="8"/>
  </r>
  <r>
    <x v="5"/>
    <s v="GN35T"/>
    <s v="Valette"/>
    <s v="Timothée"/>
    <s v="H"/>
    <s v="CDD"/>
    <s v="Achat"/>
    <n v="1"/>
    <d v="2021-03-11T00:00:00"/>
    <n v="60"/>
    <s v="Cadre"/>
    <x v="3"/>
  </r>
  <r>
    <x v="5"/>
    <s v="8XT8G"/>
    <s v="Fontaine"/>
    <s v="Denise"/>
    <s v="F"/>
    <s v="CDI"/>
    <s v="Commerciaux"/>
    <n v="1"/>
    <d v="2023-01-18T00:00:00"/>
    <n v="37"/>
    <s v="Cadre"/>
    <x v="7"/>
  </r>
  <r>
    <x v="5"/>
    <s v="OPEPZ"/>
    <s v="Salmon"/>
    <s v="Jacques"/>
    <s v="H"/>
    <s v="CDI"/>
    <s v="RH"/>
    <n v="1"/>
    <d v="2022-09-19T00:00:00"/>
    <n v="44"/>
    <s v="Non Cadre"/>
    <x v="3"/>
  </r>
  <r>
    <x v="5"/>
    <s v="5W5SI"/>
    <s v="Olivier"/>
    <s v="Gérard"/>
    <s v="H"/>
    <s v="CDD"/>
    <s v="Finance"/>
    <n v="1"/>
    <d v="2025-06-02T00:00:00"/>
    <n v="25"/>
    <s v="Cadre"/>
    <x v="1"/>
  </r>
  <r>
    <x v="5"/>
    <s v="2W3RH"/>
    <s v="Pichon"/>
    <s v="Bernard"/>
    <s v="H"/>
    <s v="CDI"/>
    <s v="Commerciaux"/>
    <n v="0.91"/>
    <d v="2022-10-06T00:00:00"/>
    <n v="39"/>
    <s v="Non Cadre"/>
    <x v="12"/>
  </r>
  <r>
    <x v="5"/>
    <s v="AOI98"/>
    <s v="Loiseau"/>
    <s v="Bertrand"/>
    <s v="H"/>
    <s v="Alternant"/>
    <s v="Logistique"/>
    <n v="1"/>
    <d v="2021-03-03T00:00:00"/>
    <n v="24"/>
    <s v="Non Cadre"/>
    <x v="1"/>
  </r>
  <r>
    <x v="5"/>
    <s v="G2WR6"/>
    <s v="Michel"/>
    <s v="Aurélie"/>
    <s v="F"/>
    <s v="CDI"/>
    <s v="Commerciaux"/>
    <n v="1"/>
    <d v="2023-04-26T00:00:00"/>
    <n v="38"/>
    <s v="Non Cadre"/>
    <x v="12"/>
  </r>
  <r>
    <x v="5"/>
    <s v="50506"/>
    <s v="Michel"/>
    <s v="Pauline"/>
    <s v="F"/>
    <s v="CDI"/>
    <s v="Commerciaux"/>
    <n v="1"/>
    <d v="2021-01-02T00:00:00"/>
    <n v="44"/>
    <s v="Non Cadre"/>
    <x v="1"/>
  </r>
  <r>
    <x v="5"/>
    <s v="G5QWQ"/>
    <s v="Thibault"/>
    <s v="Alfred"/>
    <s v="H"/>
    <s v="CDI"/>
    <s v="Commerciaux"/>
    <n v="1"/>
    <d v="2021-12-25T00:00:00"/>
    <n v="57"/>
    <s v="Non Cadre"/>
    <x v="8"/>
  </r>
  <r>
    <x v="5"/>
    <s v="G1Y48"/>
    <s v="Roussel"/>
    <s v="Aimé"/>
    <s v="H"/>
    <s v="CDI"/>
    <s v="RH"/>
    <n v="0.91"/>
    <d v="2022-02-24T00:00:00"/>
    <n v="45"/>
    <s v="Cadre"/>
    <x v="1"/>
  </r>
  <r>
    <x v="5"/>
    <s v="D44HR"/>
    <s v="Denis"/>
    <s v="Brigitte"/>
    <s v="F"/>
    <s v="CDI"/>
    <s v="Commerciaux"/>
    <n v="1"/>
    <d v="2022-08-03T00:00:00"/>
    <n v="41"/>
    <s v="Non Cadre"/>
    <x v="9"/>
  </r>
  <r>
    <x v="5"/>
    <s v="TM02V"/>
    <s v="Dupuis"/>
    <s v="Laetitia"/>
    <s v="F"/>
    <s v="CDI"/>
    <s v="Commerciaux"/>
    <n v="1"/>
    <d v="2022-10-15T00:00:00"/>
    <n v="33"/>
    <s v="Non Cadre"/>
    <x v="11"/>
  </r>
  <r>
    <x v="5"/>
    <s v="XTZ1R"/>
    <s v="Bernard"/>
    <s v="Christine"/>
    <s v="F"/>
    <s v="CDI"/>
    <s v="Informatique"/>
    <n v="1"/>
    <d v="2023-08-24T00:00:00"/>
    <n v="28"/>
    <s v="Cadre"/>
    <x v="8"/>
  </r>
  <r>
    <x v="5"/>
    <s v="06FWZ"/>
    <s v="Leclercq"/>
    <s v="Agnès"/>
    <s v="F"/>
    <s v="CDD"/>
    <s v="Logistique"/>
    <n v="1"/>
    <d v="2023-02-08T00:00:00"/>
    <n v="41"/>
    <s v="Non Cadre"/>
    <x v="11"/>
  </r>
  <r>
    <x v="5"/>
    <s v="UHQC8"/>
    <s v="Joubert"/>
    <s v="Gilbert"/>
    <s v="H"/>
    <s v="CDI"/>
    <s v="Commerciaux"/>
    <n v="0.91"/>
    <d v="2024-05-01T00:00:00"/>
    <n v="58"/>
    <s v="Non Cadre"/>
    <x v="3"/>
  </r>
  <r>
    <x v="5"/>
    <s v="T0RQR"/>
    <s v="Gallet"/>
    <s v="Philippine"/>
    <s v="F"/>
    <s v="CDI"/>
    <s v="Informatique"/>
    <n v="1"/>
    <d v="2021-09-08T00:00:00"/>
    <n v="44"/>
    <s v="Cadre"/>
    <x v="12"/>
  </r>
  <r>
    <x v="5"/>
    <s v="OTZ97"/>
    <s v="Costa"/>
    <s v="Manon"/>
    <s v="F"/>
    <s v="CDD"/>
    <s v="Marketing"/>
    <n v="1"/>
    <d v="2021-08-26T00:00:00"/>
    <n v="42"/>
    <s v="Non Cadre"/>
    <x v="1"/>
  </r>
  <r>
    <x v="5"/>
    <s v="57BOR"/>
    <s v="Pruvost"/>
    <s v="Margaret"/>
    <s v="F"/>
    <s v="CDI"/>
    <s v="Commerciaux"/>
    <n v="1"/>
    <d v="2022-03-10T00:00:00"/>
    <n v="21"/>
    <s v="Non Cadre"/>
    <x v="6"/>
  </r>
  <r>
    <x v="5"/>
    <s v="9MO35"/>
    <s v="Marie"/>
    <s v="Louis"/>
    <s v="H"/>
    <s v="Alternant"/>
    <s v="Informatique"/>
    <n v="1"/>
    <d v="2024-06-22T00:00:00"/>
    <n v="43"/>
    <s v="Non Cadre"/>
    <x v="10"/>
  </r>
  <r>
    <x v="5"/>
    <s v="PBG0U"/>
    <s v="Chauveau"/>
    <s v="Gérard"/>
    <s v="H"/>
    <s v="CDI"/>
    <s v="Commerciaux"/>
    <n v="1"/>
    <d v="2023-10-25T00:00:00"/>
    <n v="47"/>
    <s v="Non Cadre"/>
    <x v="8"/>
  </r>
  <r>
    <x v="5"/>
    <s v="5KKJS"/>
    <s v="Vaillant"/>
    <s v="Raymond"/>
    <s v="H"/>
    <s v="CDI"/>
    <s v="Commerciaux"/>
    <n v="0.91"/>
    <d v="2023-02-16T00:00:00"/>
    <n v="54"/>
    <s v="Non Cadre"/>
    <x v="10"/>
  </r>
  <r>
    <x v="5"/>
    <s v="V5RYW"/>
    <s v="Leconte"/>
    <s v="Suzanne"/>
    <s v="F"/>
    <s v="CDI"/>
    <s v="Informatique"/>
    <n v="1"/>
    <d v="2020-11-14T00:00:00"/>
    <n v="57"/>
    <s v="Cadre"/>
    <x v="2"/>
  </r>
  <r>
    <x v="5"/>
    <s v="2B93K"/>
    <s v="Julien"/>
    <s v="Dorothée"/>
    <s v="F"/>
    <s v="Stage"/>
    <s v="Commerciaux"/>
    <n v="0.91"/>
    <d v="2023-11-11T00:00:00"/>
    <n v="22"/>
    <s v="Non Cadre"/>
    <x v="10"/>
  </r>
  <r>
    <x v="5"/>
    <s v="TDOXF"/>
    <s v="Gosselin"/>
    <s v="Rémy"/>
    <s v="H"/>
    <s v="CDI"/>
    <s v="Commerciaux"/>
    <n v="1"/>
    <d v="2025-05-30T00:00:00"/>
    <n v="60"/>
    <s v="Cadre"/>
    <x v="5"/>
  </r>
  <r>
    <x v="5"/>
    <s v="I8XNM"/>
    <s v="Dupont"/>
    <s v="Frédéric"/>
    <s v="H"/>
    <s v="Stage"/>
    <s v="Commerciaux"/>
    <n v="1"/>
    <d v="2024-02-27T00:00:00"/>
    <n v="65"/>
    <s v="Non Cadre"/>
    <x v="10"/>
  </r>
  <r>
    <x v="5"/>
    <s v="8GBTA"/>
    <s v="Julien"/>
    <s v="Claude"/>
    <s v="F"/>
    <s v="CDI"/>
    <s v="Achat"/>
    <n v="0.91"/>
    <d v="2022-04-27T00:00:00"/>
    <n v="34"/>
    <s v="Cadre"/>
    <x v="1"/>
  </r>
  <r>
    <x v="5"/>
    <s v="P610F"/>
    <s v="Carlier"/>
    <s v="Bertrand"/>
    <s v="H"/>
    <s v="CDD"/>
    <s v="Marketing"/>
    <n v="1"/>
    <d v="2023-05-10T00:00:00"/>
    <n v="50"/>
    <s v="Cadre"/>
    <x v="8"/>
  </r>
  <r>
    <x v="5"/>
    <s v="ZCARB"/>
    <s v="Blanchard"/>
    <s v="Julien"/>
    <s v="H"/>
    <s v="CDI"/>
    <s v="Commerciaux"/>
    <n v="0.91"/>
    <d v="2020-10-07T00:00:00"/>
    <n v="47"/>
    <s v="Cadre"/>
    <x v="1"/>
  </r>
  <r>
    <x v="5"/>
    <s v="9TUUK"/>
    <s v="Paul"/>
    <s v="Nicolas"/>
    <s v="H"/>
    <s v="CDI"/>
    <s v="Marketing"/>
    <n v="1"/>
    <d v="2025-03-26T00:00:00"/>
    <n v="22"/>
    <s v="Non Cadre"/>
    <x v="6"/>
  </r>
  <r>
    <x v="5"/>
    <s v="IETO7"/>
    <s v="Chevalier"/>
    <s v="Étienne"/>
    <s v="H"/>
    <s v="CDI"/>
    <s v="Finance"/>
    <n v="1"/>
    <d v="2022-08-19T00:00:00"/>
    <n v="59"/>
    <s v="Non Cadre"/>
    <x v="0"/>
  </r>
  <r>
    <x v="5"/>
    <s v="ZRYVY"/>
    <s v="Chauvin"/>
    <s v="Adrienne"/>
    <s v="F"/>
    <s v="CDI"/>
    <s v="Commerciaux"/>
    <n v="1"/>
    <d v="2023-11-01T00:00:00"/>
    <n v="63"/>
    <s v="Non Cadre"/>
    <x v="5"/>
  </r>
  <r>
    <x v="5"/>
    <s v="URFCR"/>
    <s v="Foucher"/>
    <s v="Aimé"/>
    <s v="H"/>
    <s v="CDD"/>
    <s v="Marketing"/>
    <n v="1"/>
    <d v="2022-01-07T00:00:00"/>
    <n v="23"/>
    <s v="Cadre"/>
    <x v="4"/>
  </r>
  <r>
    <x v="5"/>
    <s v="NI2P8"/>
    <s v="Gautier"/>
    <s v="Anaïs"/>
    <s v="F"/>
    <s v="CDD"/>
    <s v="Marketing"/>
    <n v="0.91"/>
    <d v="2025-04-08T00:00:00"/>
    <n v="42"/>
    <s v="Non Cadre"/>
    <x v="1"/>
  </r>
  <r>
    <x v="5"/>
    <s v="1HV7K"/>
    <s v="Michel"/>
    <s v="Eugène"/>
    <s v="H"/>
    <s v="CDI"/>
    <s v="Achat"/>
    <n v="0.91"/>
    <d v="2021-06-27T00:00:00"/>
    <n v="34"/>
    <s v="Non Cadre"/>
    <x v="1"/>
  </r>
  <r>
    <x v="5"/>
    <s v="B4AHL"/>
    <s v="Bourgeois"/>
    <s v="Emmanuel"/>
    <s v="H"/>
    <s v="CDI"/>
    <s v="Marketing"/>
    <n v="0.91"/>
    <d v="2024-10-14T00:00:00"/>
    <n v="25"/>
    <s v="Non Cadre"/>
    <x v="2"/>
  </r>
  <r>
    <x v="5"/>
    <s v="NILC6"/>
    <s v="Rousset"/>
    <s v="Thierry"/>
    <s v="H"/>
    <s v="CDI"/>
    <s v="Commerciaux"/>
    <n v="1"/>
    <d v="2023-11-17T00:00:00"/>
    <n v="20"/>
    <s v="Non Cadre"/>
    <x v="7"/>
  </r>
  <r>
    <x v="5"/>
    <s v="D3QV2"/>
    <s v="Torres"/>
    <s v="Marguerite"/>
    <s v="F"/>
    <s v="CDI"/>
    <s v="Commerciaux"/>
    <n v="1"/>
    <d v="2021-05-11T00:00:00"/>
    <n v="47"/>
    <s v="Cadre"/>
    <x v="4"/>
  </r>
  <r>
    <x v="5"/>
    <s v="OL6O2"/>
    <s v="Traore"/>
    <s v="Élise"/>
    <s v="F"/>
    <s v="CDD"/>
    <s v="RH"/>
    <n v="1"/>
    <d v="2021-08-18T00:00:00"/>
    <n v="20"/>
    <s v="Cadre"/>
    <x v="1"/>
  </r>
  <r>
    <x v="5"/>
    <s v="GERYB"/>
    <s v="Marie"/>
    <s v="Édouard"/>
    <s v="H"/>
    <s v="CDI"/>
    <s v="Commerciaux"/>
    <n v="1"/>
    <d v="2020-10-18T00:00:00"/>
    <n v="29"/>
    <s v="Cadre"/>
    <x v="2"/>
  </r>
  <r>
    <x v="5"/>
    <s v="PL2KE"/>
    <s v="Duval"/>
    <s v="Alain"/>
    <s v="H"/>
    <s v="CDD"/>
    <s v="RH"/>
    <n v="0.91"/>
    <d v="2021-12-02T00:00:00"/>
    <n v="22"/>
    <s v="Non Cadre"/>
    <x v="12"/>
  </r>
  <r>
    <x v="5"/>
    <s v="P6EK9"/>
    <s v="Bazin"/>
    <s v="Mathilde"/>
    <s v="F"/>
    <s v="CDD"/>
    <s v="Finance"/>
    <n v="1"/>
    <d v="2025-01-14T00:00:00"/>
    <n v="29"/>
    <s v="Cadre"/>
    <x v="3"/>
  </r>
  <r>
    <x v="5"/>
    <s v="TQ7A6"/>
    <s v="Vincent"/>
    <s v="Marcelle"/>
    <s v="F"/>
    <s v="CDI"/>
    <s v="Commerciaux"/>
    <n v="1"/>
    <d v="2024-12-30T00:00:00"/>
    <n v="63"/>
    <s v="Cadre"/>
    <x v="9"/>
  </r>
  <r>
    <x v="5"/>
    <s v="X23GT"/>
    <s v="Lacroix"/>
    <s v="Clémence"/>
    <s v="F"/>
    <s v="CDI"/>
    <s v="RH"/>
    <n v="1"/>
    <d v="2022-05-25T00:00:00"/>
    <n v="48"/>
    <s v="Cadre"/>
    <x v="9"/>
  </r>
  <r>
    <x v="5"/>
    <s v="WQ3DT"/>
    <s v="Bertrand"/>
    <s v="Océane"/>
    <s v="F"/>
    <s v="CDI"/>
    <s v="Commerciaux"/>
    <n v="1"/>
    <d v="2021-12-24T00:00:00"/>
    <n v="26"/>
    <s v="Cadre"/>
    <x v="7"/>
  </r>
  <r>
    <x v="5"/>
    <s v="1MMH5"/>
    <s v="Weber"/>
    <s v="Dominique"/>
    <s v="F"/>
    <s v="Stage"/>
    <s v="Informatique"/>
    <n v="0.91"/>
    <d v="2021-01-21T00:00:00"/>
    <n v="32"/>
    <s v="Non Cadre"/>
    <x v="2"/>
  </r>
  <r>
    <x v="5"/>
    <s v="RJR3K"/>
    <s v="Ledoux"/>
    <s v="Étienne"/>
    <s v="H"/>
    <s v="CDI"/>
    <s v="Finance"/>
    <n v="0.91"/>
    <d v="2022-02-21T00:00:00"/>
    <n v="21"/>
    <s v="Non Cadre"/>
    <x v="5"/>
  </r>
  <r>
    <x v="5"/>
    <s v="STIBE"/>
    <s v="Huet"/>
    <s v="Jacques"/>
    <s v="H"/>
    <s v="CDI"/>
    <s v="Commerciaux"/>
    <n v="1"/>
    <d v="2022-02-15T00:00:00"/>
    <n v="41"/>
    <s v="Cadre"/>
    <x v="8"/>
  </r>
  <r>
    <x v="5"/>
    <s v="711RD"/>
    <s v="Chevallier"/>
    <s v="Lucas"/>
    <s v="H"/>
    <s v="Alternant"/>
    <s v="Commerciaux"/>
    <n v="1"/>
    <d v="2025-07-27T00:00:00"/>
    <n v="30"/>
    <s v="Non Cadre"/>
    <x v="5"/>
  </r>
  <r>
    <x v="5"/>
    <s v="U29UM"/>
    <s v="Schmitt"/>
    <s v="Alix"/>
    <s v="F"/>
    <s v="CDI"/>
    <s v="Commerciaux"/>
    <n v="1"/>
    <d v="2022-11-11T00:00:00"/>
    <n v="24"/>
    <s v="Cadre"/>
    <x v="5"/>
  </r>
  <r>
    <x v="5"/>
    <s v="QL1M5"/>
    <s v="Leconte"/>
    <s v="Stéphanie"/>
    <s v="F"/>
    <s v="CDI"/>
    <s v="Commerciaux"/>
    <n v="1"/>
    <d v="2021-09-10T00:00:00"/>
    <n v="49"/>
    <s v="Cadre"/>
    <x v="9"/>
  </r>
  <r>
    <x v="5"/>
    <s v="SDNJA"/>
    <s v="Thierry"/>
    <s v="Marianne"/>
    <s v="F"/>
    <s v="CDI"/>
    <s v="Commerciaux"/>
    <n v="0.91"/>
    <d v="2022-06-12T00:00:00"/>
    <n v="60"/>
    <s v="Non Cadre"/>
    <x v="1"/>
  </r>
  <r>
    <x v="5"/>
    <s v="HJK4E"/>
    <s v="Thierry"/>
    <s v="Jean"/>
    <s v="H"/>
    <s v="CDI"/>
    <s v="Finance"/>
    <n v="1"/>
    <d v="2023-05-27T00:00:00"/>
    <n v="44"/>
    <s v="Non Cadre"/>
    <x v="1"/>
  </r>
  <r>
    <x v="5"/>
    <s v="FZTZM"/>
    <s v="Le Goff"/>
    <s v="Sébastien"/>
    <s v="H"/>
    <s v="CDD"/>
    <s v="Logistique"/>
    <n v="1"/>
    <d v="2024-03-28T00:00:00"/>
    <n v="51"/>
    <s v="Non Cadre"/>
    <x v="1"/>
  </r>
  <r>
    <x v="5"/>
    <s v="WXLIG"/>
    <s v="Pichon"/>
    <s v="Étienne"/>
    <s v="H"/>
    <s v="CDI"/>
    <s v="Achat"/>
    <n v="1"/>
    <d v="2023-01-14T00:00:00"/>
    <n v="46"/>
    <s v="Cadre"/>
    <x v="5"/>
  </r>
  <r>
    <x v="5"/>
    <s v="DQ4RC"/>
    <s v="Paris"/>
    <s v="Adrien"/>
    <s v="H"/>
    <s v="CDI"/>
    <s v="RH"/>
    <n v="1"/>
    <d v="2022-06-03T00:00:00"/>
    <n v="54"/>
    <s v="Cadre"/>
    <x v="10"/>
  </r>
  <r>
    <x v="5"/>
    <s v="1XIA0"/>
    <s v="Pons"/>
    <s v="Georges"/>
    <s v="H"/>
    <s v="CDI"/>
    <s v="Achat"/>
    <n v="1"/>
    <d v="2024-12-19T00:00:00"/>
    <n v="30"/>
    <s v="Non Cadre"/>
    <x v="3"/>
  </r>
  <r>
    <x v="5"/>
    <s v="PO5EN"/>
    <s v="Moreau"/>
    <s v="Adèle"/>
    <s v="F"/>
    <s v="Alternant"/>
    <s v="Informatique"/>
    <n v="1"/>
    <d v="2022-03-16T00:00:00"/>
    <n v="25"/>
    <s v="Non Cadre"/>
    <x v="1"/>
  </r>
  <r>
    <x v="5"/>
    <s v="Q84S6"/>
    <s v="Grenier"/>
    <s v="Frédérique"/>
    <s v="F"/>
    <s v="CDI"/>
    <s v="Commerciaux"/>
    <n v="1"/>
    <d v="2022-05-05T00:00:00"/>
    <n v="51"/>
    <s v="Non Cadre"/>
    <x v="1"/>
  </r>
  <r>
    <x v="5"/>
    <s v="NGSRO"/>
    <s v="Vasseur"/>
    <s v="Hugues"/>
    <s v="H"/>
    <s v="CDI"/>
    <s v="Marketing"/>
    <n v="1"/>
    <d v="2021-01-14T00:00:00"/>
    <n v="62"/>
    <s v="Non Cadre"/>
    <x v="4"/>
  </r>
  <r>
    <x v="5"/>
    <s v="QO391"/>
    <s v="Dupuis"/>
    <s v="Benjamin"/>
    <s v="H"/>
    <s v="CDD"/>
    <s v="Commerciaux"/>
    <n v="1"/>
    <d v="2023-04-19T00:00:00"/>
    <n v="48"/>
    <s v="Cadre"/>
    <x v="11"/>
  </r>
  <r>
    <x v="5"/>
    <s v="IG2WC"/>
    <s v="Benoit"/>
    <s v="Benjamin"/>
    <s v="H"/>
    <s v="CDI"/>
    <s v="Commerciaux"/>
    <n v="1"/>
    <d v="2023-01-14T00:00:00"/>
    <n v="25"/>
    <s v="Cadre"/>
    <x v="8"/>
  </r>
  <r>
    <x v="5"/>
    <s v="NPS0U"/>
    <s v="Perrot"/>
    <s v="Lucy"/>
    <s v="F"/>
    <s v="CDD"/>
    <s v="Finance"/>
    <n v="1"/>
    <d v="2022-01-29T00:00:00"/>
    <n v="24"/>
    <s v="Cadre"/>
    <x v="1"/>
  </r>
  <r>
    <x v="5"/>
    <s v="2M3V3"/>
    <s v="Bonneau"/>
    <s v="Laetitia"/>
    <s v="F"/>
    <s v="Stage"/>
    <s v="Commerciaux"/>
    <n v="0.91"/>
    <d v="2025-02-07T00:00:00"/>
    <n v="45"/>
    <s v="Non Cadre"/>
    <x v="7"/>
  </r>
  <r>
    <x v="5"/>
    <s v="O47TK"/>
    <s v="Humbert"/>
    <s v="Théodore"/>
    <s v="H"/>
    <s v="CDI"/>
    <s v="Achat"/>
    <n v="1"/>
    <d v="2021-11-18T00:00:00"/>
    <n v="62"/>
    <s v="Non Cadre"/>
    <x v="9"/>
  </r>
  <r>
    <x v="5"/>
    <s v="55NEX"/>
    <s v="Lebon"/>
    <s v="Jérôme"/>
    <s v="H"/>
    <s v="Alternant"/>
    <s v="Marketing"/>
    <n v="1"/>
    <d v="2023-01-20T00:00:00"/>
    <n v="64"/>
    <s v="Non Cadre"/>
    <x v="4"/>
  </r>
  <r>
    <x v="5"/>
    <s v="4VFH6"/>
    <s v="Moreno"/>
    <s v="Thérèse"/>
    <s v="F"/>
    <s v="CDD"/>
    <s v="Logistique"/>
    <n v="1"/>
    <d v="2025-03-01T00:00:00"/>
    <n v="56"/>
    <s v="Non Cadre"/>
    <x v="1"/>
  </r>
  <r>
    <x v="5"/>
    <s v="BHHGU"/>
    <s v="Royer"/>
    <s v="Honoré"/>
    <s v="H"/>
    <s v="Alternant"/>
    <s v="Commerciaux"/>
    <n v="1"/>
    <d v="2021-02-24T00:00:00"/>
    <n v="55"/>
    <s v="Non Cadre"/>
    <x v="4"/>
  </r>
  <r>
    <x v="5"/>
    <s v="SWK1T"/>
    <s v="Chevallier"/>
    <s v="Jules"/>
    <s v="H"/>
    <s v="CDI"/>
    <s v="Informatique"/>
    <n v="1"/>
    <d v="2023-09-07T00:00:00"/>
    <n v="44"/>
    <s v="Cadre"/>
    <x v="10"/>
  </r>
  <r>
    <x v="5"/>
    <s v="8IYTJ"/>
    <s v="Ribeiro"/>
    <s v="Aimé"/>
    <s v="H"/>
    <s v="CDI"/>
    <s v="Commerciaux"/>
    <n v="1"/>
    <d v="2021-04-02T00:00:00"/>
    <n v="59"/>
    <s v="Non Cadre"/>
    <x v="2"/>
  </r>
  <r>
    <x v="5"/>
    <s v="UX84B"/>
    <s v="Le Gall"/>
    <s v="Monique"/>
    <s v="F"/>
    <s v="CDD"/>
    <s v="Achat"/>
    <n v="1"/>
    <d v="2022-03-03T00:00:00"/>
    <n v="63"/>
    <s v="Cadre"/>
    <x v="6"/>
  </r>
  <r>
    <x v="5"/>
    <s v="T0HSF"/>
    <s v="Legendre"/>
    <s v="Laure"/>
    <s v="F"/>
    <s v="CDI"/>
    <s v="Commerciaux"/>
    <n v="0.91"/>
    <d v="2024-12-06T00:00:00"/>
    <n v="44"/>
    <s v="Cadre"/>
    <x v="4"/>
  </r>
  <r>
    <x v="5"/>
    <s v="IFJYC"/>
    <s v="Lévy"/>
    <s v="Denise"/>
    <s v="F"/>
    <s v="CDI"/>
    <s v="Commerciaux"/>
    <n v="1"/>
    <d v="2021-12-02T00:00:00"/>
    <n v="62"/>
    <s v="Cadre"/>
    <x v="1"/>
  </r>
  <r>
    <x v="5"/>
    <s v="CN75F"/>
    <s v="Camus"/>
    <s v="Emmanuel"/>
    <s v="H"/>
    <s v="CDI"/>
    <s v="Finance"/>
    <n v="0.91"/>
    <d v="2021-06-11T00:00:00"/>
    <n v="54"/>
    <s v="Cadre"/>
    <x v="6"/>
  </r>
  <r>
    <x v="5"/>
    <s v="3E96F"/>
    <s v="Becker"/>
    <s v="Michèle"/>
    <s v="F"/>
    <s v="CDI"/>
    <s v="Marketing"/>
    <n v="1"/>
    <d v="2021-08-24T00:00:00"/>
    <n v="47"/>
    <s v="Non Cadre"/>
    <x v="6"/>
  </r>
  <r>
    <x v="5"/>
    <s v="QJKEN"/>
    <s v="Salmon"/>
    <s v="Thibaut"/>
    <s v="H"/>
    <s v="CDI"/>
    <s v="Commerciaux"/>
    <n v="1"/>
    <d v="2020-10-09T00:00:00"/>
    <n v="49"/>
    <s v="Non Cadre"/>
    <x v="1"/>
  </r>
  <r>
    <x v="5"/>
    <s v="FUMYO"/>
    <s v="Marchal"/>
    <s v="Robert"/>
    <s v="H"/>
    <s v="CDI"/>
    <s v="Marketing"/>
    <n v="1"/>
    <d v="2021-02-03T00:00:00"/>
    <n v="52"/>
    <s v="Non Cadre"/>
    <x v="1"/>
  </r>
  <r>
    <x v="5"/>
    <s v="0D66F"/>
    <s v="Maréchal"/>
    <s v="Paulette"/>
    <s v="F"/>
    <s v="CDI"/>
    <s v="Informatique"/>
    <n v="0.91"/>
    <d v="2022-03-19T00:00:00"/>
    <n v="50"/>
    <s v="Cadre"/>
    <x v="1"/>
  </r>
  <r>
    <x v="5"/>
    <s v="00EBC"/>
    <s v="Leconte"/>
    <s v="Vincent"/>
    <s v="H"/>
    <s v="Stage"/>
    <s v="Commerciaux"/>
    <n v="1"/>
    <d v="2022-05-05T00:00:00"/>
    <n v="40"/>
    <s v="Non Cadre"/>
    <x v="5"/>
  </r>
  <r>
    <x v="5"/>
    <s v="DZOIT"/>
    <s v="Meunier"/>
    <s v="Marcel"/>
    <s v="H"/>
    <s v="CDI"/>
    <s v="Achat"/>
    <n v="1"/>
    <d v="2021-11-27T00:00:00"/>
    <n v="22"/>
    <s v="Cadre"/>
    <x v="8"/>
  </r>
  <r>
    <x v="5"/>
    <s v="Y221M"/>
    <s v="Camus"/>
    <s v="Antoinette"/>
    <s v="F"/>
    <s v="Stage"/>
    <s v="Commerciaux"/>
    <n v="0.91"/>
    <d v="2021-06-01T00:00:00"/>
    <n v="54"/>
    <s v="Non Cadre"/>
    <x v="1"/>
  </r>
  <r>
    <x v="5"/>
    <s v="I5UV9"/>
    <s v="Leclerc"/>
    <s v="Victoire"/>
    <s v="F"/>
    <s v="CDD"/>
    <s v="Commerciaux"/>
    <n v="1"/>
    <d v="2024-03-06T00:00:00"/>
    <n v="40"/>
    <s v="Non Cadre"/>
    <x v="1"/>
  </r>
  <r>
    <x v="5"/>
    <s v="R8VT4"/>
    <s v="Bousquet"/>
    <s v="Isabelle"/>
    <s v="F"/>
    <s v="CDI"/>
    <s v="RH"/>
    <n v="0.91"/>
    <d v="2022-05-23T00:00:00"/>
    <n v="65"/>
    <s v="Non Cadre"/>
    <x v="3"/>
  </r>
  <r>
    <x v="5"/>
    <s v="T0BCS"/>
    <s v="Poirier"/>
    <s v="Charles"/>
    <s v="H"/>
    <s v="CDD"/>
    <s v="Finance"/>
    <n v="1"/>
    <d v="2023-11-01T00:00:00"/>
    <n v="64"/>
    <s v="Non Cadre"/>
    <x v="1"/>
  </r>
  <r>
    <x v="5"/>
    <s v="RWL31"/>
    <s v="Delahaye"/>
    <s v="Martin"/>
    <s v="H"/>
    <s v="Stage"/>
    <s v="Commerciaux"/>
    <n v="1"/>
    <d v="2021-06-30T00:00:00"/>
    <n v="51"/>
    <s v="Non Cadre"/>
    <x v="6"/>
  </r>
  <r>
    <x v="5"/>
    <s v="IN9ZX"/>
    <s v="Leclerc"/>
    <s v="Alain"/>
    <s v="H"/>
    <s v="CDD"/>
    <s v="Informatique"/>
    <n v="1"/>
    <d v="2020-09-08T00:00:00"/>
    <n v="64"/>
    <s v="Cadre"/>
    <x v="11"/>
  </r>
  <r>
    <x v="5"/>
    <s v="JTZE6"/>
    <s v="Jacquet"/>
    <s v="André"/>
    <s v="H"/>
    <s v="CDD"/>
    <s v="Finance"/>
    <n v="1"/>
    <d v="2025-02-22T00:00:00"/>
    <n v="45"/>
    <s v="Non Cadre"/>
    <x v="8"/>
  </r>
  <r>
    <x v="5"/>
    <s v="D4UTI"/>
    <s v="Leleu"/>
    <s v="Martine"/>
    <s v="F"/>
    <s v="Stage"/>
    <s v="Informatique"/>
    <n v="1"/>
    <d v="2021-12-03T00:00:00"/>
    <n v="21"/>
    <s v="Non Cadre"/>
    <x v="8"/>
  </r>
  <r>
    <x v="5"/>
    <s v="IU9JS"/>
    <s v="Carlier"/>
    <s v="Nicole"/>
    <s v="F"/>
    <s v="CDI"/>
    <s v="Informatique"/>
    <n v="1"/>
    <d v="2022-11-11T00:00:00"/>
    <n v="62"/>
    <s v="Non Cadre"/>
    <x v="11"/>
  </r>
  <r>
    <x v="5"/>
    <s v="AWHPJ"/>
    <s v="Colas"/>
    <s v="Virginie"/>
    <s v="F"/>
    <s v="CDI"/>
    <s v="Commerciaux"/>
    <n v="1"/>
    <d v="2025-02-13T00:00:00"/>
    <n v="54"/>
    <s v="Cadre"/>
    <x v="6"/>
  </r>
  <r>
    <x v="5"/>
    <s v="HN39N"/>
    <s v="Louis"/>
    <s v="Jean"/>
    <s v="H"/>
    <s v="CDI"/>
    <s v="Commerciaux"/>
    <n v="1"/>
    <d v="2023-07-06T00:00:00"/>
    <n v="26"/>
    <s v="Cadre"/>
    <x v="5"/>
  </r>
  <r>
    <x v="5"/>
    <s v="6AXKM"/>
    <s v="Barbier"/>
    <s v="Adrienne"/>
    <s v="F"/>
    <s v="CDI"/>
    <s v="Logistique"/>
    <n v="1"/>
    <d v="2021-08-20T00:00:00"/>
    <n v="27"/>
    <s v="Cadre"/>
    <x v="9"/>
  </r>
  <r>
    <x v="5"/>
    <s v="LPD99"/>
    <s v="Lelièvre"/>
    <s v="Sabine"/>
    <s v="F"/>
    <s v="CDI"/>
    <s v="Commerciaux"/>
    <n v="1"/>
    <d v="2023-02-25T00:00:00"/>
    <n v="54"/>
    <s v="Cadre"/>
    <x v="9"/>
  </r>
  <r>
    <x v="5"/>
    <s v="16RLH"/>
    <s v="Cordier"/>
    <s v="Colette"/>
    <s v="F"/>
    <s v="CDI"/>
    <s v="Commerciaux"/>
    <n v="1"/>
    <d v="2022-08-22T00:00:00"/>
    <n v="33"/>
    <s v="Non Cadre"/>
    <x v="6"/>
  </r>
  <r>
    <x v="5"/>
    <s v="3VWAZ"/>
    <s v="Pascal"/>
    <s v="Charles"/>
    <s v="H"/>
    <s v="Alternant"/>
    <s v="Achat"/>
    <n v="1"/>
    <d v="2024-05-23T00:00:00"/>
    <n v="40"/>
    <s v="Non Cadre"/>
    <x v="2"/>
  </r>
  <r>
    <x v="5"/>
    <s v="66LEO"/>
    <s v="Arnaud"/>
    <s v="Cécile"/>
    <s v="F"/>
    <s v="Stage"/>
    <s v="Finance"/>
    <n v="1"/>
    <d v="2022-10-05T00:00:00"/>
    <n v="40"/>
    <s v="Non Cadre"/>
    <x v="6"/>
  </r>
  <r>
    <x v="5"/>
    <s v="1AMM3"/>
    <s v="Becker"/>
    <s v="Jacques"/>
    <s v="H"/>
    <s v="Alternant"/>
    <s v="Finance"/>
    <n v="1"/>
    <d v="2024-04-08T00:00:00"/>
    <n v="65"/>
    <s v="Non Cadre"/>
    <x v="8"/>
  </r>
  <r>
    <x v="5"/>
    <s v="7A9T1"/>
    <s v="Fournier"/>
    <s v="Marc"/>
    <s v="H"/>
    <s v="CDI"/>
    <s v="Logistique"/>
    <n v="1"/>
    <d v="2020-11-02T00:00:00"/>
    <n v="30"/>
    <s v="Cadre"/>
    <x v="9"/>
  </r>
  <r>
    <x v="5"/>
    <s v="YTR5H"/>
    <s v="Gomes"/>
    <s v="Christiane"/>
    <s v="F"/>
    <s v="CDI"/>
    <s v="Marketing"/>
    <n v="1"/>
    <d v="2025-06-21T00:00:00"/>
    <n v="45"/>
    <s v="Cadre"/>
    <x v="6"/>
  </r>
  <r>
    <x v="5"/>
    <s v="HXMOR"/>
    <s v="Huet"/>
    <s v="Henri"/>
    <s v="H"/>
    <s v="CDI"/>
    <s v="Commerciaux"/>
    <n v="1"/>
    <d v="2023-08-20T00:00:00"/>
    <n v="59"/>
    <s v="Non Cadre"/>
    <x v="1"/>
  </r>
  <r>
    <x v="5"/>
    <s v="FL5LL"/>
    <s v="Hamon"/>
    <s v="Hugues"/>
    <s v="H"/>
    <s v="CDI"/>
    <s v="Marketing"/>
    <n v="1"/>
    <d v="2020-09-13T00:00:00"/>
    <n v="40"/>
    <s v="Non Cadre"/>
    <x v="5"/>
  </r>
  <r>
    <x v="5"/>
    <s v="E7KKO"/>
    <s v="Charrier"/>
    <s v="François"/>
    <s v="H"/>
    <s v="CDD"/>
    <s v="Marketing"/>
    <n v="0.91"/>
    <d v="2022-08-28T00:00:00"/>
    <n v="55"/>
    <s v="Non Cadre"/>
    <x v="9"/>
  </r>
  <r>
    <x v="5"/>
    <s v="E1F3Q"/>
    <s v="Wagner"/>
    <s v="Christiane"/>
    <s v="F"/>
    <s v="CDI"/>
    <s v="Commerciaux"/>
    <n v="1"/>
    <d v="2024-05-06T00:00:00"/>
    <n v="49"/>
    <s v="Non Cadre"/>
    <x v="5"/>
  </r>
  <r>
    <x v="5"/>
    <s v="L8YK1"/>
    <s v="Tessier"/>
    <s v="Anne"/>
    <s v="F"/>
    <s v="CDI"/>
    <s v="RH"/>
    <n v="1"/>
    <d v="2024-09-01T00:00:00"/>
    <n v="61"/>
    <s v="Non Cadre"/>
    <x v="9"/>
  </r>
  <r>
    <x v="5"/>
    <s v="PSBJQ"/>
    <s v="Bailly"/>
    <s v="Astrid"/>
    <s v="F"/>
    <s v="CDI"/>
    <s v="Commerciaux"/>
    <n v="1"/>
    <d v="2022-09-02T00:00:00"/>
    <n v="63"/>
    <s v="Cadre"/>
    <x v="7"/>
  </r>
  <r>
    <x v="6"/>
    <s v="GPNP7"/>
    <s v="Perret"/>
    <s v="Agnès"/>
    <s v="F"/>
    <s v="Stage"/>
    <s v="Commerciaux"/>
    <n v="1"/>
    <d v="2025-01-10T00:00:00"/>
    <n v="32"/>
    <s v="Non Cadre"/>
    <x v="0"/>
  </r>
  <r>
    <x v="6"/>
    <s v="DKKLE"/>
    <s v="Baron"/>
    <s v="Danielle"/>
    <s v="F"/>
    <s v="Alternant"/>
    <s v="Marketing"/>
    <n v="1"/>
    <d v="2021-04-08T00:00:00"/>
    <n v="34"/>
    <s v="Non Cadre"/>
    <x v="1"/>
  </r>
  <r>
    <x v="6"/>
    <s v="X43EK"/>
    <s v="Aubry"/>
    <s v="Georges"/>
    <s v="H"/>
    <s v="CDD"/>
    <s v="Marketing"/>
    <n v="1"/>
    <d v="2025-01-15T00:00:00"/>
    <n v="28"/>
    <s v="Non Cadre"/>
    <x v="2"/>
  </r>
  <r>
    <x v="6"/>
    <s v="IDCZB"/>
    <s v="Pages"/>
    <s v="Emmanuel"/>
    <s v="H"/>
    <s v="Stage"/>
    <s v="Commerciaux"/>
    <n v="1"/>
    <d v="2020-11-29T00:00:00"/>
    <n v="42"/>
    <s v="Non Cadre"/>
    <x v="2"/>
  </r>
  <r>
    <x v="6"/>
    <s v="WVLRU"/>
    <s v="Brunet"/>
    <s v="Charles"/>
    <s v="H"/>
    <s v="CDI"/>
    <s v="Informatique"/>
    <n v="0.91"/>
    <d v="2022-07-24T00:00:00"/>
    <n v="41"/>
    <s v="Cadre"/>
    <x v="3"/>
  </r>
  <r>
    <x v="6"/>
    <s v="H1WN8"/>
    <s v="Colas"/>
    <s v="Claudine"/>
    <s v="F"/>
    <s v="CDI"/>
    <s v="Logistique"/>
    <n v="0.91"/>
    <d v="2024-01-04T00:00:00"/>
    <n v="37"/>
    <s v="Non Cadre"/>
    <x v="4"/>
  </r>
  <r>
    <x v="6"/>
    <s v="61344"/>
    <s v="De Oliveira"/>
    <s v="Benoît"/>
    <s v="H"/>
    <s v="CDI"/>
    <s v="Informatique"/>
    <n v="1"/>
    <d v="2021-07-01T00:00:00"/>
    <n v="21"/>
    <s v="Non Cadre"/>
    <x v="1"/>
  </r>
  <r>
    <x v="6"/>
    <s v="7SPGI"/>
    <s v="Rossi"/>
    <s v="René"/>
    <s v="H"/>
    <s v="CDD"/>
    <s v="Informatique"/>
    <n v="1"/>
    <d v="2024-02-09T00:00:00"/>
    <n v="42"/>
    <s v="Cadre"/>
    <x v="0"/>
  </r>
  <r>
    <x v="6"/>
    <s v="E3HIK"/>
    <s v="Marin"/>
    <s v="Éric"/>
    <s v="H"/>
    <s v="CDI"/>
    <s v="RH"/>
    <n v="1"/>
    <d v="2022-03-06T00:00:00"/>
    <n v="64"/>
    <s v="Cadre"/>
    <x v="5"/>
  </r>
  <r>
    <x v="6"/>
    <s v="LPLFA"/>
    <s v="Étienne"/>
    <s v="René"/>
    <s v="H"/>
    <s v="CDI"/>
    <s v="Commerciaux"/>
    <n v="1"/>
    <d v="2024-05-26T00:00:00"/>
    <n v="44"/>
    <s v="Cadre"/>
    <x v="6"/>
  </r>
  <r>
    <x v="6"/>
    <s v="ZDPI3"/>
    <s v="Martin"/>
    <s v="Jeannine"/>
    <s v="F"/>
    <s v="Alternant"/>
    <s v="Commerciaux"/>
    <n v="1"/>
    <d v="2024-12-17T00:00:00"/>
    <n v="59"/>
    <s v="Non Cadre"/>
    <x v="7"/>
  </r>
  <r>
    <x v="6"/>
    <s v="1N0T3"/>
    <s v="Lenoir"/>
    <s v="Benjamin"/>
    <s v="H"/>
    <s v="CDI"/>
    <s v="Achat"/>
    <n v="1"/>
    <d v="2021-11-01T00:00:00"/>
    <n v="27"/>
    <s v="Cadre"/>
    <x v="8"/>
  </r>
  <r>
    <x v="6"/>
    <s v="Y1YI7"/>
    <s v="Roussel"/>
    <s v="Monique"/>
    <s v="F"/>
    <s v="CDD"/>
    <s v="Informatique"/>
    <n v="1"/>
    <d v="2021-05-28T00:00:00"/>
    <n v="35"/>
    <s v="Cadre"/>
    <x v="1"/>
  </r>
  <r>
    <x v="6"/>
    <s v="AQ2RR"/>
    <s v="Antoine"/>
    <s v="Noémi"/>
    <s v="F"/>
    <s v="CDI"/>
    <s v="Informatique"/>
    <n v="1"/>
    <d v="2024-07-09T00:00:00"/>
    <n v="59"/>
    <s v="Cadre"/>
    <x v="2"/>
  </r>
  <r>
    <x v="6"/>
    <s v="U3BKH"/>
    <s v="Chevalier"/>
    <s v="Roland"/>
    <s v="H"/>
    <s v="CDI"/>
    <s v="Commerciaux"/>
    <n v="1"/>
    <d v="2024-05-05T00:00:00"/>
    <n v="63"/>
    <s v="Cadre"/>
    <x v="3"/>
  </r>
  <r>
    <x v="6"/>
    <s v="HLXBT"/>
    <s v="Gautier"/>
    <s v="Noémi"/>
    <s v="F"/>
    <s v="CDI"/>
    <s v="Marketing"/>
    <n v="1"/>
    <d v="2020-09-27T00:00:00"/>
    <n v="29"/>
    <s v="Non Cadre"/>
    <x v="1"/>
  </r>
  <r>
    <x v="6"/>
    <s v="XLFAU"/>
    <s v="Laine"/>
    <s v="Marine"/>
    <s v="F"/>
    <s v="Alternant"/>
    <s v="Marketing"/>
    <n v="1"/>
    <d v="2025-05-31T00:00:00"/>
    <n v="37"/>
    <s v="Non Cadre"/>
    <x v="8"/>
  </r>
  <r>
    <x v="6"/>
    <s v="NAMYB"/>
    <s v="Da Costa"/>
    <s v="Maggie"/>
    <s v="F"/>
    <s v="CDI"/>
    <s v="Logistique"/>
    <n v="1"/>
    <d v="2021-04-29T00:00:00"/>
    <n v="22"/>
    <s v="Non Cadre"/>
    <x v="6"/>
  </r>
  <r>
    <x v="6"/>
    <s v="K1I44"/>
    <s v="Neveu"/>
    <s v="Geneviève"/>
    <s v="F"/>
    <s v="CDI"/>
    <s v="Finance"/>
    <n v="1"/>
    <d v="2020-10-25T00:00:00"/>
    <n v="60"/>
    <s v="Non Cadre"/>
    <x v="7"/>
  </r>
  <r>
    <x v="6"/>
    <s v="GERRB"/>
    <s v="Fontaine"/>
    <s v="Arthur"/>
    <s v="H"/>
    <s v="CDI"/>
    <s v="Commerciaux"/>
    <n v="1"/>
    <d v="2022-11-26T00:00:00"/>
    <n v="28"/>
    <s v="Non Cadre"/>
    <x v="1"/>
  </r>
  <r>
    <x v="6"/>
    <s v="6ZPJJ"/>
    <s v="Laurent"/>
    <s v="Adrienne"/>
    <s v="F"/>
    <s v="Stage"/>
    <s v="Finance"/>
    <n v="1"/>
    <d v="2023-07-30T00:00:00"/>
    <n v="31"/>
    <s v="Non Cadre"/>
    <x v="1"/>
  </r>
  <r>
    <x v="6"/>
    <s v="QXZRZ"/>
    <s v="Mallet"/>
    <s v="William"/>
    <s v="H"/>
    <s v="Stage"/>
    <s v="Commerciaux"/>
    <n v="1"/>
    <d v="2022-12-21T00:00:00"/>
    <n v="53"/>
    <s v="Non Cadre"/>
    <x v="9"/>
  </r>
  <r>
    <x v="6"/>
    <s v="CUQ5O"/>
    <s v="Camus"/>
    <s v="Christiane"/>
    <s v="F"/>
    <s v="CDD"/>
    <s v="Informatique"/>
    <n v="0.91"/>
    <d v="2023-03-08T00:00:00"/>
    <n v="49"/>
    <s v="Non Cadre"/>
    <x v="8"/>
  </r>
  <r>
    <x v="6"/>
    <s v="2TAA0"/>
    <s v="Turpin"/>
    <s v="Luc"/>
    <s v="H"/>
    <s v="Stage"/>
    <s v="Commerciaux"/>
    <n v="1"/>
    <d v="2022-03-19T00:00:00"/>
    <n v="33"/>
    <s v="Non Cadre"/>
    <x v="3"/>
  </r>
  <r>
    <x v="6"/>
    <s v="827HN"/>
    <s v="Gilbert"/>
    <s v="Georges"/>
    <s v="H"/>
    <s v="Stage"/>
    <s v="Finance"/>
    <n v="1"/>
    <d v="2025-01-29T00:00:00"/>
    <n v="24"/>
    <s v="Non Cadre"/>
    <x v="8"/>
  </r>
  <r>
    <x v="6"/>
    <s v="H0PF6"/>
    <s v="Allain"/>
    <s v="Émilie"/>
    <s v="F"/>
    <s v="CDI"/>
    <s v="Marketing"/>
    <n v="1"/>
    <d v="2024-10-15T00:00:00"/>
    <n v="29"/>
    <s v="Cadre"/>
    <x v="0"/>
  </r>
  <r>
    <x v="6"/>
    <s v="PRNMM"/>
    <s v="Renard"/>
    <s v="Olivier"/>
    <s v="H"/>
    <s v="CDI"/>
    <s v="Commerciaux"/>
    <n v="1"/>
    <d v="2021-07-05T00:00:00"/>
    <n v="20"/>
    <s v="Non Cadre"/>
    <x v="0"/>
  </r>
  <r>
    <x v="6"/>
    <s v="NYNY1"/>
    <s v="Alexandre"/>
    <s v="Hortense"/>
    <s v="F"/>
    <s v="CDI"/>
    <s v="Informatique"/>
    <n v="1"/>
    <d v="2024-05-24T00:00:00"/>
    <n v="27"/>
    <s v="Non Cadre"/>
    <x v="1"/>
  </r>
  <r>
    <x v="6"/>
    <s v="2UDL1"/>
    <s v="Lebreton"/>
    <s v="Zacharie"/>
    <s v="H"/>
    <s v="CDD"/>
    <s v="Commerciaux"/>
    <n v="1"/>
    <d v="2024-10-15T00:00:00"/>
    <n v="29"/>
    <s v="Cadre"/>
    <x v="2"/>
  </r>
  <r>
    <x v="6"/>
    <s v="GLXU4"/>
    <s v="Baron"/>
    <s v="Camille"/>
    <s v="F"/>
    <s v="CDI"/>
    <s v="RH"/>
    <n v="1"/>
    <d v="2021-03-24T00:00:00"/>
    <n v="61"/>
    <s v="Cadre"/>
    <x v="10"/>
  </r>
  <r>
    <x v="6"/>
    <s v="OUDA7"/>
    <s v="Lagarde"/>
    <s v="Michel"/>
    <s v="H"/>
    <s v="CDI"/>
    <s v="Marketing"/>
    <n v="1"/>
    <d v="2023-09-11T00:00:00"/>
    <n v="65"/>
    <s v="Cadre"/>
    <x v="11"/>
  </r>
  <r>
    <x v="6"/>
    <s v="ACN0J"/>
    <s v="Mathieu"/>
    <s v="Élisabeth"/>
    <s v="F"/>
    <s v="CDI"/>
    <s v="RH"/>
    <n v="0.91"/>
    <d v="2022-04-12T00:00:00"/>
    <n v="59"/>
    <s v="Cadre"/>
    <x v="1"/>
  </r>
  <r>
    <x v="6"/>
    <s v="JF4II"/>
    <s v="Normand"/>
    <s v="Éléonore"/>
    <s v="F"/>
    <s v="CDD"/>
    <s v="Informatique"/>
    <n v="1"/>
    <d v="2024-04-29T00:00:00"/>
    <n v="43"/>
    <s v="Non Cadre"/>
    <x v="12"/>
  </r>
  <r>
    <x v="6"/>
    <s v="O4PZL"/>
    <s v="Hardy"/>
    <s v="Noël"/>
    <s v="H"/>
    <s v="CDI"/>
    <s v="Logistique"/>
    <n v="1"/>
    <d v="2023-12-12T00:00:00"/>
    <n v="59"/>
    <s v="Non Cadre"/>
    <x v="3"/>
  </r>
  <r>
    <x v="6"/>
    <s v="7UCEM"/>
    <s v="Perret"/>
    <s v="Henri"/>
    <s v="H"/>
    <s v="CDI"/>
    <s v="Logistique"/>
    <n v="1"/>
    <d v="2022-10-13T00:00:00"/>
    <n v="41"/>
    <s v="Cadre"/>
    <x v="0"/>
  </r>
  <r>
    <x v="6"/>
    <s v="68AQ6"/>
    <s v="Bertrand"/>
    <s v="Charles"/>
    <s v="H"/>
    <s v="CDI"/>
    <s v="Commerciaux"/>
    <n v="1"/>
    <d v="2024-05-25T00:00:00"/>
    <n v="45"/>
    <s v="Non Cadre"/>
    <x v="11"/>
  </r>
  <r>
    <x v="6"/>
    <s v="Y670G"/>
    <s v="Fleury"/>
    <s v="Bertrand"/>
    <s v="H"/>
    <s v="CDD"/>
    <s v="Commerciaux"/>
    <n v="1"/>
    <d v="2023-04-02T00:00:00"/>
    <n v="40"/>
    <s v="Cadre"/>
    <x v="1"/>
  </r>
  <r>
    <x v="6"/>
    <s v="YKW71"/>
    <s v="David"/>
    <s v="Thierry"/>
    <s v="H"/>
    <s v="CDD"/>
    <s v="Logistique"/>
    <n v="1"/>
    <d v="2022-09-05T00:00:00"/>
    <n v="26"/>
    <s v="Cadre"/>
    <x v="4"/>
  </r>
  <r>
    <x v="6"/>
    <s v="3WW5L"/>
    <s v="Bigot"/>
    <s v="Frédérique"/>
    <s v="F"/>
    <s v="CDD"/>
    <s v="Marketing"/>
    <n v="0.91"/>
    <d v="2023-12-18T00:00:00"/>
    <n v="54"/>
    <s v="Non Cadre"/>
    <x v="7"/>
  </r>
  <r>
    <x v="6"/>
    <s v="F8G14"/>
    <s v="Descamps"/>
    <s v="Grégoire"/>
    <s v="H"/>
    <s v="CDI"/>
    <s v="Logistique"/>
    <n v="1"/>
    <d v="2025-04-28T00:00:00"/>
    <n v="59"/>
    <s v="Cadre"/>
    <x v="2"/>
  </r>
  <r>
    <x v="6"/>
    <s v="3N0N9"/>
    <s v="Masson"/>
    <s v="Gérard"/>
    <s v="H"/>
    <s v="Stage"/>
    <s v="Commerciaux"/>
    <n v="1"/>
    <d v="2023-05-17T00:00:00"/>
    <n v="44"/>
    <s v="Non Cadre"/>
    <x v="10"/>
  </r>
  <r>
    <x v="6"/>
    <s v="DH91K"/>
    <s v="Gallet"/>
    <s v="Victoire"/>
    <s v="F"/>
    <s v="CDD"/>
    <s v="Commerciaux"/>
    <n v="0.91"/>
    <d v="2024-05-20T00:00:00"/>
    <n v="60"/>
    <s v="Non Cadre"/>
    <x v="0"/>
  </r>
  <r>
    <x v="6"/>
    <s v="JH4VZ"/>
    <s v="Lemonnier"/>
    <s v="Juliette"/>
    <s v="F"/>
    <s v="CDI"/>
    <s v="Marketing"/>
    <n v="1"/>
    <d v="2022-02-02T00:00:00"/>
    <n v="39"/>
    <s v="Cadre"/>
    <x v="10"/>
  </r>
  <r>
    <x v="6"/>
    <s v="IC5XE"/>
    <s v="Germain"/>
    <s v="Margot"/>
    <s v="F"/>
    <s v="CDI"/>
    <s v="Informatique"/>
    <n v="1"/>
    <d v="2024-11-24T00:00:00"/>
    <n v="26"/>
    <s v="Non Cadre"/>
    <x v="5"/>
  </r>
  <r>
    <x v="6"/>
    <s v="QBERT"/>
    <s v="Garnier"/>
    <s v="Juliette"/>
    <s v="F"/>
    <s v="Alternant"/>
    <s v="Commerciaux"/>
    <n v="1"/>
    <d v="2023-01-30T00:00:00"/>
    <n v="49"/>
    <s v="Non Cadre"/>
    <x v="11"/>
  </r>
  <r>
    <x v="6"/>
    <s v="C5LJK"/>
    <s v="Barbe"/>
    <s v="Lucas"/>
    <s v="H"/>
    <s v="CDI"/>
    <s v="Finance"/>
    <n v="1"/>
    <d v="2020-10-15T00:00:00"/>
    <n v="47"/>
    <s v="Non Cadre"/>
    <x v="2"/>
  </r>
  <r>
    <x v="6"/>
    <s v="0ZUM1"/>
    <s v="Turpin"/>
    <s v="Adèle"/>
    <s v="F"/>
    <s v="CDI"/>
    <s v="Commerciaux"/>
    <n v="1"/>
    <d v="2024-08-05T00:00:00"/>
    <n v="22"/>
    <s v="Cadre"/>
    <x v="5"/>
  </r>
  <r>
    <x v="6"/>
    <s v="A2E1O"/>
    <s v="Pichon"/>
    <s v="Emmanuel"/>
    <s v="H"/>
    <s v="Alternant"/>
    <s v="Informatique"/>
    <n v="1"/>
    <d v="2021-05-06T00:00:00"/>
    <n v="25"/>
    <s v="Non Cadre"/>
    <x v="1"/>
  </r>
  <r>
    <x v="6"/>
    <s v="EEW7P"/>
    <s v="Gros"/>
    <s v="Suzanne"/>
    <s v="F"/>
    <s v="CDI"/>
    <s v="Marketing"/>
    <n v="1"/>
    <d v="2022-03-19T00:00:00"/>
    <n v="33"/>
    <s v="Non Cadre"/>
    <x v="1"/>
  </r>
  <r>
    <x v="6"/>
    <s v="WI12D"/>
    <s v="Peron"/>
    <s v="Robert"/>
    <s v="H"/>
    <s v="CDD"/>
    <s v="Logistique"/>
    <n v="1"/>
    <d v="2022-02-03T00:00:00"/>
    <n v="51"/>
    <s v="Non Cadre"/>
    <x v="0"/>
  </r>
  <r>
    <x v="6"/>
    <s v="HG5H8"/>
    <s v="Bègue"/>
    <s v="Étienne"/>
    <s v="H"/>
    <s v="CDD"/>
    <s v="Commerciaux"/>
    <n v="1"/>
    <d v="2024-04-05T00:00:00"/>
    <n v="62"/>
    <s v="Cadre"/>
    <x v="6"/>
  </r>
  <r>
    <x v="6"/>
    <s v="YID01"/>
    <s v="Guilbert"/>
    <s v="Élodie"/>
    <s v="F"/>
    <s v="CDD"/>
    <s v="Commerciaux"/>
    <n v="1"/>
    <d v="2023-12-07T00:00:00"/>
    <n v="27"/>
    <s v="Cadre"/>
    <x v="1"/>
  </r>
  <r>
    <x v="6"/>
    <s v="5CII0"/>
    <s v="Costa"/>
    <s v="Céline"/>
    <s v="F"/>
    <s v="CDD"/>
    <s v="Logistique"/>
    <n v="1"/>
    <d v="2022-01-08T00:00:00"/>
    <n v="40"/>
    <s v="Cadre"/>
    <x v="11"/>
  </r>
  <r>
    <x v="6"/>
    <s v="8RHOT"/>
    <s v="Lecoq"/>
    <s v="Nathalie"/>
    <s v="F"/>
    <s v="Alternant"/>
    <s v="Commerciaux"/>
    <n v="1"/>
    <d v="2022-11-11T00:00:00"/>
    <n v="45"/>
    <s v="Non Cadre"/>
    <x v="10"/>
  </r>
  <r>
    <x v="6"/>
    <s v="9RSMG"/>
    <s v="Roussel"/>
    <s v="Colette"/>
    <s v="F"/>
    <s v="CDD"/>
    <s v="Commerciaux"/>
    <n v="1"/>
    <d v="2022-11-08T00:00:00"/>
    <n v="60"/>
    <s v="Cadre"/>
    <x v="5"/>
  </r>
  <r>
    <x v="6"/>
    <s v="8HJTZ"/>
    <s v="Guilbert"/>
    <s v="Alix"/>
    <s v="F"/>
    <s v="CDI"/>
    <s v="Logistique"/>
    <n v="1"/>
    <d v="2023-09-09T00:00:00"/>
    <n v="44"/>
    <s v="Cadre"/>
    <x v="6"/>
  </r>
  <r>
    <x v="6"/>
    <s v="GEMIG"/>
    <s v="Boucher"/>
    <s v="Julie"/>
    <s v="F"/>
    <s v="CDI"/>
    <s v="Commerciaux"/>
    <n v="1"/>
    <d v="2024-12-17T00:00:00"/>
    <n v="52"/>
    <s v="Cadre"/>
    <x v="1"/>
  </r>
  <r>
    <x v="6"/>
    <s v="A2GS8"/>
    <s v="Gomes"/>
    <s v="Anastasie"/>
    <s v="F"/>
    <s v="CDI"/>
    <s v="Commerciaux"/>
    <n v="1"/>
    <d v="2021-08-26T00:00:00"/>
    <n v="58"/>
    <s v="Cadre"/>
    <x v="3"/>
  </r>
  <r>
    <x v="6"/>
    <s v="C52IR"/>
    <s v="Durand"/>
    <s v="Victor"/>
    <s v="H"/>
    <s v="CDI"/>
    <s v="Commerciaux"/>
    <n v="0.91"/>
    <d v="2022-11-23T00:00:00"/>
    <n v="45"/>
    <s v="Cadre"/>
    <x v="7"/>
  </r>
  <r>
    <x v="6"/>
    <s v="5014G"/>
    <s v="Leroy"/>
    <s v="Arnaude"/>
    <s v="F"/>
    <s v="CDI"/>
    <s v="Finance"/>
    <n v="1"/>
    <d v="2024-05-28T00:00:00"/>
    <n v="53"/>
    <s v="Cadre"/>
    <x v="9"/>
  </r>
  <r>
    <x v="6"/>
    <s v="4G8KE"/>
    <s v="Blot"/>
    <s v="Jeanne"/>
    <s v="F"/>
    <s v="CDI"/>
    <s v="Logistique"/>
    <n v="0.91"/>
    <d v="2023-06-10T00:00:00"/>
    <n v="24"/>
    <s v="Cadre"/>
    <x v="12"/>
  </r>
  <r>
    <x v="6"/>
    <s v="8MUUW"/>
    <s v="Rossi"/>
    <s v="Gilles"/>
    <s v="H"/>
    <s v="CDI"/>
    <s v="Commerciaux"/>
    <n v="1"/>
    <d v="2020-09-15T00:00:00"/>
    <n v="53"/>
    <s v="Cadre"/>
    <x v="0"/>
  </r>
  <r>
    <x v="6"/>
    <s v="E904E"/>
    <s v="Rousset"/>
    <s v="Grégoire"/>
    <s v="H"/>
    <s v="CDD"/>
    <s v="Finance"/>
    <n v="1"/>
    <d v="2025-05-17T00:00:00"/>
    <n v="28"/>
    <s v="Cadre"/>
    <x v="1"/>
  </r>
  <r>
    <x v="6"/>
    <s v="YIZT7"/>
    <s v="Humbert"/>
    <s v="Philippe"/>
    <s v="H"/>
    <s v="Alternant"/>
    <s v="Achat"/>
    <n v="1"/>
    <d v="2024-01-06T00:00:00"/>
    <n v="31"/>
    <s v="Non Cadre"/>
    <x v="9"/>
  </r>
  <r>
    <x v="6"/>
    <s v="JIFXE"/>
    <s v="Bigot"/>
    <s v="Étienne"/>
    <s v="H"/>
    <s v="CDD"/>
    <s v="Finance"/>
    <n v="1"/>
    <d v="2022-06-26T00:00:00"/>
    <n v="61"/>
    <s v="Cadre"/>
    <x v="1"/>
  </r>
  <r>
    <x v="6"/>
    <s v="6BTQU"/>
    <s v="Poulain"/>
    <s v="Jeannine"/>
    <s v="F"/>
    <s v="CDD"/>
    <s v="Commerciaux"/>
    <n v="1"/>
    <d v="2021-06-01T00:00:00"/>
    <n v="65"/>
    <s v="Cadre"/>
    <x v="10"/>
  </r>
  <r>
    <x v="6"/>
    <s v="C31YH"/>
    <s v="Bourgeois"/>
    <s v="Franck"/>
    <s v="H"/>
    <s v="CDI"/>
    <s v="Finance"/>
    <n v="1"/>
    <d v="2023-06-26T00:00:00"/>
    <n v="41"/>
    <s v="Cadre"/>
    <x v="12"/>
  </r>
  <r>
    <x v="6"/>
    <s v="JAQGO"/>
    <s v="Ferreira"/>
    <s v="Thibaut"/>
    <s v="H"/>
    <s v="CDD"/>
    <s v="Informatique"/>
    <n v="1"/>
    <d v="2021-10-29T00:00:00"/>
    <n v="52"/>
    <s v="Cadre"/>
    <x v="1"/>
  </r>
  <r>
    <x v="6"/>
    <s v="9C9K7"/>
    <s v="Besson"/>
    <s v="Rémy"/>
    <s v="H"/>
    <s v="CDI"/>
    <s v="Marketing"/>
    <n v="0.91"/>
    <d v="2021-04-25T00:00:00"/>
    <n v="63"/>
    <s v="Cadre"/>
    <x v="7"/>
  </r>
  <r>
    <x v="6"/>
    <s v="SSZD6"/>
    <s v="Goncalves"/>
    <s v="Élisabeth"/>
    <s v="F"/>
    <s v="CDI"/>
    <s v="Commerciaux"/>
    <n v="0.91"/>
    <d v="2021-02-04T00:00:00"/>
    <n v="22"/>
    <s v="Non Cadre"/>
    <x v="10"/>
  </r>
  <r>
    <x v="6"/>
    <s v="XDHGJ"/>
    <s v="Guillet"/>
    <s v="Éléonore"/>
    <s v="F"/>
    <s v="CDI"/>
    <s v="Logistique"/>
    <n v="1"/>
    <d v="2024-01-09T00:00:00"/>
    <n v="31"/>
    <s v="Non Cadre"/>
    <x v="2"/>
  </r>
  <r>
    <x v="6"/>
    <s v="SCOWD"/>
    <s v="Salmon"/>
    <s v="Patrick"/>
    <s v="H"/>
    <s v="CDI"/>
    <s v="Marketing"/>
    <n v="0.91"/>
    <d v="2024-02-26T00:00:00"/>
    <n v="43"/>
    <s v="Cadre"/>
    <x v="1"/>
  </r>
  <r>
    <x v="6"/>
    <s v="729T1"/>
    <s v="Turpin"/>
    <s v="Anastasie"/>
    <s v="F"/>
    <s v="CDI"/>
    <s v="Informatique"/>
    <n v="0.91"/>
    <d v="2025-04-07T00:00:00"/>
    <n v="50"/>
    <s v="Non Cadre"/>
    <x v="1"/>
  </r>
  <r>
    <x v="6"/>
    <s v="5YF4O"/>
    <s v="Vallée"/>
    <s v="Bertrand"/>
    <s v="H"/>
    <s v="Stage"/>
    <s v="Achat"/>
    <n v="1"/>
    <d v="2022-10-21T00:00:00"/>
    <n v="35"/>
    <s v="Non Cadre"/>
    <x v="10"/>
  </r>
  <r>
    <x v="6"/>
    <s v="CDC8P"/>
    <s v="Brunel"/>
    <s v="Valentine"/>
    <s v="F"/>
    <s v="CDI"/>
    <s v="Commerciaux"/>
    <n v="1"/>
    <d v="2025-05-03T00:00:00"/>
    <n v="47"/>
    <s v="Non Cadre"/>
    <x v="9"/>
  </r>
  <r>
    <x v="6"/>
    <s v="UY6WE"/>
    <s v="Nguyen"/>
    <s v="Margaret"/>
    <s v="F"/>
    <s v="CDI"/>
    <s v="RH"/>
    <n v="1"/>
    <d v="2020-10-06T00:00:00"/>
    <n v="30"/>
    <s v="Cadre"/>
    <x v="1"/>
  </r>
  <r>
    <x v="6"/>
    <s v="OIXJA"/>
    <s v="Pichon"/>
    <s v="Bernard"/>
    <s v="H"/>
    <s v="CDD"/>
    <s v="Commerciaux"/>
    <n v="1"/>
    <d v="2021-04-08T00:00:00"/>
    <n v="26"/>
    <s v="Non Cadre"/>
    <x v="1"/>
  </r>
  <r>
    <x v="6"/>
    <s v="4GZ42"/>
    <s v="Ledoux"/>
    <s v="Jules"/>
    <s v="H"/>
    <s v="CDI"/>
    <s v="Informatique"/>
    <n v="1"/>
    <d v="2021-12-29T00:00:00"/>
    <n v="63"/>
    <s v="Cadre"/>
    <x v="2"/>
  </r>
  <r>
    <x v="6"/>
    <s v="53NY9"/>
    <s v="Salmon"/>
    <s v="Guillaume"/>
    <s v="H"/>
    <s v="CDD"/>
    <s v="Commerciaux"/>
    <n v="0.91"/>
    <d v="2021-11-22T00:00:00"/>
    <n v="59"/>
    <s v="Non Cadre"/>
    <x v="11"/>
  </r>
  <r>
    <x v="6"/>
    <s v="CHYQ5"/>
    <s v="Camus"/>
    <s v="Isaac"/>
    <s v="H"/>
    <s v="CDI"/>
    <s v="Marketing"/>
    <n v="1"/>
    <d v="2024-07-18T00:00:00"/>
    <n v="62"/>
    <s v="Cadre"/>
    <x v="1"/>
  </r>
  <r>
    <x v="6"/>
    <s v="8E9LF"/>
    <s v="Baron"/>
    <s v="Marcelle"/>
    <s v="F"/>
    <s v="Stage"/>
    <s v="Finance"/>
    <n v="1"/>
    <d v="2020-12-03T00:00:00"/>
    <n v="38"/>
    <s v="Non Cadre"/>
    <x v="12"/>
  </r>
  <r>
    <x v="6"/>
    <s v="M5OQN"/>
    <s v="Courtois"/>
    <s v="Marcel"/>
    <s v="H"/>
    <s v="CDI"/>
    <s v="Commerciaux"/>
    <n v="1"/>
    <d v="2023-11-19T00:00:00"/>
    <n v="52"/>
    <s v="Cadre"/>
    <x v="6"/>
  </r>
  <r>
    <x v="6"/>
    <s v="FOPU8"/>
    <s v="Boulay"/>
    <s v="Pierre"/>
    <s v="H"/>
    <s v="CDI"/>
    <s v="Logistique"/>
    <n v="1"/>
    <d v="2023-03-02T00:00:00"/>
    <n v="57"/>
    <s v="Non Cadre"/>
    <x v="1"/>
  </r>
  <r>
    <x v="6"/>
    <s v="7JO19"/>
    <s v="Lefebvre"/>
    <s v="Richard"/>
    <s v="H"/>
    <s v="CDD"/>
    <s v="Commerciaux"/>
    <n v="1"/>
    <d v="2022-11-01T00:00:00"/>
    <n v="32"/>
    <s v="Cadre"/>
    <x v="6"/>
  </r>
  <r>
    <x v="6"/>
    <s v="NNRI4"/>
    <s v="Rousseau"/>
    <s v="Odette"/>
    <s v="F"/>
    <s v="CDI"/>
    <s v="Commerciaux"/>
    <n v="1"/>
    <d v="2021-11-11T00:00:00"/>
    <n v="46"/>
    <s v="Non Cadre"/>
    <x v="3"/>
  </r>
  <r>
    <x v="6"/>
    <s v="FAZGD"/>
    <s v="Pinto"/>
    <s v="Capucine"/>
    <s v="F"/>
    <s v="CDI"/>
    <s v="Commerciaux"/>
    <n v="1"/>
    <d v="2022-04-13T00:00:00"/>
    <n v="32"/>
    <s v="Cadre"/>
    <x v="1"/>
  </r>
  <r>
    <x v="6"/>
    <s v="K17K2"/>
    <s v="Arnaud"/>
    <s v="Capucine"/>
    <s v="F"/>
    <s v="Stage"/>
    <s v="RH"/>
    <n v="1"/>
    <d v="2025-08-24T00:00:00"/>
    <n v="45"/>
    <s v="Non Cadre"/>
    <x v="9"/>
  </r>
  <r>
    <x v="6"/>
    <s v="SV587"/>
    <s v="De Oliveira"/>
    <s v="Geneviève"/>
    <s v="F"/>
    <s v="Alternant"/>
    <s v="Commerciaux"/>
    <n v="1"/>
    <d v="2021-03-08T00:00:00"/>
    <n v="28"/>
    <s v="Non Cadre"/>
    <x v="2"/>
  </r>
  <r>
    <x v="6"/>
    <s v="KGFAN"/>
    <s v="Gilbert"/>
    <s v="William"/>
    <s v="H"/>
    <s v="CDI"/>
    <s v="Informatique"/>
    <n v="1"/>
    <d v="2023-05-04T00:00:00"/>
    <n v="33"/>
    <s v="Non Cadre"/>
    <x v="10"/>
  </r>
  <r>
    <x v="6"/>
    <s v="97B98"/>
    <s v="Lemaître"/>
    <s v="François"/>
    <s v="H"/>
    <s v="Alternant"/>
    <s v="Achat"/>
    <n v="1"/>
    <d v="2023-08-07T00:00:00"/>
    <n v="56"/>
    <s v="Non Cadre"/>
    <x v="8"/>
  </r>
  <r>
    <x v="6"/>
    <s v="879JO"/>
    <s v="Delahaye"/>
    <s v="Pierre"/>
    <s v="H"/>
    <s v="CDI"/>
    <s v="Commerciaux"/>
    <n v="1"/>
    <d v="2022-01-06T00:00:00"/>
    <n v="40"/>
    <s v="Cadre"/>
    <x v="6"/>
  </r>
  <r>
    <x v="6"/>
    <s v="GRXBX"/>
    <s v="Deschamps"/>
    <s v="Renée"/>
    <s v="F"/>
    <s v="CDI"/>
    <s v="RH"/>
    <n v="1"/>
    <d v="2024-05-02T00:00:00"/>
    <n v="57"/>
    <s v="Non Cadre"/>
    <x v="3"/>
  </r>
  <r>
    <x v="6"/>
    <s v="PDNCT"/>
    <s v="Guilbert"/>
    <s v="Marcelle"/>
    <s v="F"/>
    <s v="Alternant"/>
    <s v="Commerciaux"/>
    <n v="1"/>
    <d v="2023-08-08T00:00:00"/>
    <n v="43"/>
    <s v="Non Cadre"/>
    <x v="10"/>
  </r>
  <r>
    <x v="6"/>
    <s v="TNB06"/>
    <s v="Bègue"/>
    <s v="Alfred"/>
    <s v="H"/>
    <s v="Stage"/>
    <s v="Commerciaux"/>
    <n v="0.91"/>
    <d v="2021-06-25T00:00:00"/>
    <n v="26"/>
    <s v="Non Cadre"/>
    <x v="7"/>
  </r>
  <r>
    <x v="6"/>
    <s v="5ATC0"/>
    <s v="Marin"/>
    <s v="Lucie"/>
    <s v="F"/>
    <s v="CDI"/>
    <s v="Finance"/>
    <n v="1"/>
    <d v="2020-11-04T00:00:00"/>
    <n v="38"/>
    <s v="Non Cadre"/>
    <x v="9"/>
  </r>
  <r>
    <x v="6"/>
    <s v="4XYGG"/>
    <s v="Camus"/>
    <s v="Isaac"/>
    <s v="H"/>
    <s v="CDD"/>
    <s v="Logistique"/>
    <n v="1"/>
    <d v="2021-09-25T00:00:00"/>
    <n v="51"/>
    <s v="Non Cadre"/>
    <x v="1"/>
  </r>
  <r>
    <x v="6"/>
    <s v="399PQ"/>
    <s v="Nicolas"/>
    <s v="Alix"/>
    <s v="F"/>
    <s v="CDI"/>
    <s v="Commerciaux"/>
    <n v="1"/>
    <d v="2024-01-06T00:00:00"/>
    <n v="23"/>
    <s v="Non Cadre"/>
    <x v="7"/>
  </r>
  <r>
    <x v="6"/>
    <s v="VLI20"/>
    <s v="Denis"/>
    <s v="Laetitia"/>
    <s v="F"/>
    <s v="CDI"/>
    <s v="Informatique"/>
    <n v="1"/>
    <d v="2023-02-11T00:00:00"/>
    <n v="20"/>
    <s v="Cadre"/>
    <x v="11"/>
  </r>
  <r>
    <x v="6"/>
    <s v="GZV5S"/>
    <s v="Chevallier"/>
    <s v="Margaud"/>
    <s v="F"/>
    <s v="Stage"/>
    <s v="Commerciaux"/>
    <n v="1"/>
    <d v="2024-05-19T00:00:00"/>
    <n v="57"/>
    <s v="Non Cadre"/>
    <x v="9"/>
  </r>
  <r>
    <x v="6"/>
    <s v="D6LA5"/>
    <s v="Morin"/>
    <s v="Joséphine"/>
    <s v="F"/>
    <s v="Alternant"/>
    <s v="Finance"/>
    <n v="1"/>
    <d v="2025-01-22T00:00:00"/>
    <n v="46"/>
    <s v="Non Cadre"/>
    <x v="4"/>
  </r>
  <r>
    <x v="6"/>
    <s v="JS9XQ"/>
    <s v="Becker"/>
    <s v="Louise"/>
    <s v="F"/>
    <s v="Stage"/>
    <s v="Commerciaux"/>
    <n v="1"/>
    <d v="2021-06-23T00:00:00"/>
    <n v="43"/>
    <s v="Non Cadre"/>
    <x v="8"/>
  </r>
  <r>
    <x v="6"/>
    <s v="6A9JO"/>
    <s v="Vasseur"/>
    <s v="Constance"/>
    <s v="F"/>
    <s v="CDD"/>
    <s v="Achat"/>
    <n v="1"/>
    <d v="2023-11-10T00:00:00"/>
    <n v="35"/>
    <s v="Cadre"/>
    <x v="8"/>
  </r>
  <r>
    <x v="6"/>
    <s v="EVEHA"/>
    <s v="Texier"/>
    <s v="Monique"/>
    <s v="F"/>
    <s v="CDI"/>
    <s v="Commerciaux"/>
    <n v="0.91"/>
    <d v="2021-11-06T00:00:00"/>
    <n v="44"/>
    <s v="Non Cadre"/>
    <x v="3"/>
  </r>
  <r>
    <x v="6"/>
    <s v="GC0VK"/>
    <s v="Maillet"/>
    <s v="Lucas"/>
    <s v="H"/>
    <s v="CDD"/>
    <s v="Commerciaux"/>
    <n v="1"/>
    <d v="2021-12-17T00:00:00"/>
    <n v="53"/>
    <s v="Non Cadre"/>
    <x v="11"/>
  </r>
  <r>
    <x v="6"/>
    <s v="DHEUO"/>
    <s v="Couturier"/>
    <s v="Sébastien"/>
    <s v="H"/>
    <s v="CDD"/>
    <s v="Marketing"/>
    <n v="1"/>
    <d v="2024-08-28T00:00:00"/>
    <n v="54"/>
    <s v="Cadre"/>
    <x v="8"/>
  </r>
  <r>
    <x v="6"/>
    <s v="CD97O"/>
    <s v="Texier"/>
    <s v="Augustin"/>
    <s v="H"/>
    <s v="CDD"/>
    <s v="Commerciaux"/>
    <n v="1"/>
    <d v="2022-07-17T00:00:00"/>
    <n v="47"/>
    <s v="Cadre"/>
    <x v="11"/>
  </r>
  <r>
    <x v="6"/>
    <s v="SC7KQ"/>
    <s v="Hebert"/>
    <s v="Alice"/>
    <s v="F"/>
    <s v="CDD"/>
    <s v="Logistique"/>
    <n v="1"/>
    <d v="2021-09-05T00:00:00"/>
    <n v="54"/>
    <s v="Non Cadre"/>
    <x v="8"/>
  </r>
  <r>
    <x v="6"/>
    <s v="7XTUM"/>
    <s v="Gaillard"/>
    <s v="Gérard"/>
    <s v="H"/>
    <s v="CDD"/>
    <s v="Commerciaux"/>
    <n v="1"/>
    <d v="2025-05-08T00:00:00"/>
    <n v="20"/>
    <s v="Non Cadre"/>
    <x v="1"/>
  </r>
  <r>
    <x v="6"/>
    <s v="6IR69"/>
    <s v="Thibault"/>
    <s v="Thomas"/>
    <s v="H"/>
    <s v="CDI"/>
    <s v="Commerciaux"/>
    <n v="0.91"/>
    <d v="2020-08-30T00:00:00"/>
    <n v="46"/>
    <s v="Cadre"/>
    <x v="8"/>
  </r>
  <r>
    <x v="6"/>
    <s v="W01L7"/>
    <s v="Gautier"/>
    <s v="Louise"/>
    <s v="F"/>
    <s v="CDD"/>
    <s v="Commerciaux"/>
    <n v="0.91"/>
    <d v="2021-03-22T00:00:00"/>
    <n v="59"/>
    <s v="Cadre"/>
    <x v="2"/>
  </r>
  <r>
    <x v="6"/>
    <s v="YG59M"/>
    <s v="Maréchal"/>
    <s v="Sabine"/>
    <s v="F"/>
    <s v="CDI"/>
    <s v="RH"/>
    <n v="1"/>
    <d v="2024-11-29T00:00:00"/>
    <n v="40"/>
    <s v="Cadre"/>
    <x v="2"/>
  </r>
  <r>
    <x v="6"/>
    <s v="7FZA4"/>
    <s v="Guillou"/>
    <s v="Arthur"/>
    <s v="H"/>
    <s v="CDI"/>
    <s v="Marketing"/>
    <n v="1"/>
    <d v="2024-11-02T00:00:00"/>
    <n v="59"/>
    <s v="Non Cadre"/>
    <x v="2"/>
  </r>
  <r>
    <x v="6"/>
    <s v="9PUGX"/>
    <s v="Bernard"/>
    <s v="Constance"/>
    <s v="F"/>
    <s v="CDI"/>
    <s v="Logistique"/>
    <n v="0.91"/>
    <d v="2021-09-01T00:00:00"/>
    <n v="60"/>
    <s v="Non Cadre"/>
    <x v="0"/>
  </r>
  <r>
    <x v="6"/>
    <s v="T5AAD"/>
    <s v="Pelletier"/>
    <s v="Olivier"/>
    <s v="H"/>
    <s v="CDI"/>
    <s v="Logistique"/>
    <n v="0.91"/>
    <d v="2024-07-01T00:00:00"/>
    <n v="24"/>
    <s v="Non Cadre"/>
    <x v="10"/>
  </r>
  <r>
    <x v="6"/>
    <s v="ACSVV"/>
    <s v="Legrand"/>
    <s v="Martine"/>
    <s v="F"/>
    <s v="CDD"/>
    <s v="Marketing"/>
    <n v="0.91"/>
    <d v="2023-12-23T00:00:00"/>
    <n v="59"/>
    <s v="Non Cadre"/>
    <x v="1"/>
  </r>
  <r>
    <x v="6"/>
    <s v="RC7QH"/>
    <s v="Vidal"/>
    <s v="Alphonse"/>
    <s v="H"/>
    <s v="Stage"/>
    <s v="Finance"/>
    <n v="1"/>
    <d v="2022-04-05T00:00:00"/>
    <n v="52"/>
    <s v="Non Cadre"/>
    <x v="1"/>
  </r>
  <r>
    <x v="6"/>
    <s v="5NBX1"/>
    <s v="Morel"/>
    <s v="Frédérique"/>
    <s v="F"/>
    <s v="CDI"/>
    <s v="Logistique"/>
    <n v="1"/>
    <d v="2025-03-12T00:00:00"/>
    <n v="37"/>
    <s v="Cadre"/>
    <x v="11"/>
  </r>
  <r>
    <x v="6"/>
    <s v="Y5PG6"/>
    <s v="Lombard"/>
    <s v="Aimée"/>
    <s v="F"/>
    <s v="CDI"/>
    <s v="Achat"/>
    <n v="1"/>
    <d v="2021-12-30T00:00:00"/>
    <n v="29"/>
    <s v="Non Cadre"/>
    <x v="7"/>
  </r>
  <r>
    <x v="6"/>
    <s v="4994C"/>
    <s v="Roche"/>
    <s v="Pierre"/>
    <s v="H"/>
    <s v="CDI"/>
    <s v="Marketing"/>
    <n v="0.91"/>
    <d v="2020-12-19T00:00:00"/>
    <n v="60"/>
    <s v="Cadre"/>
    <x v="12"/>
  </r>
  <r>
    <x v="6"/>
    <s v="FWAGD"/>
    <s v="Langlois"/>
    <s v="Daniel"/>
    <s v="H"/>
    <s v="CDD"/>
    <s v="Commerciaux"/>
    <n v="1"/>
    <d v="2023-11-11T00:00:00"/>
    <n v="22"/>
    <s v="Non Cadre"/>
    <x v="8"/>
  </r>
  <r>
    <x v="6"/>
    <s v="CZIFJ"/>
    <s v="Thibault"/>
    <s v="Thibault"/>
    <s v="H"/>
    <s v="CDI"/>
    <s v="Commerciaux"/>
    <n v="1"/>
    <d v="2024-02-24T00:00:00"/>
    <n v="61"/>
    <s v="Cadre"/>
    <x v="3"/>
  </r>
  <r>
    <x v="6"/>
    <s v="0OW78"/>
    <s v="Lebrun"/>
    <s v="Roland"/>
    <s v="H"/>
    <s v="CDI"/>
    <s v="Marketing"/>
    <n v="0.91"/>
    <d v="2022-12-17T00:00:00"/>
    <n v="35"/>
    <s v="Non Cadre"/>
    <x v="5"/>
  </r>
  <r>
    <x v="6"/>
    <s v="C7CSB"/>
    <s v="Germain"/>
    <s v="Stéphane"/>
    <s v="H"/>
    <s v="Alternant"/>
    <s v="Marketing"/>
    <n v="1"/>
    <d v="2024-03-25T00:00:00"/>
    <n v="57"/>
    <s v="Non Cadre"/>
    <x v="6"/>
  </r>
  <r>
    <x v="6"/>
    <s v="4FZFQ"/>
    <s v="Michel"/>
    <s v="Éric"/>
    <s v="H"/>
    <s v="CDI"/>
    <s v="Commerciaux"/>
    <n v="1"/>
    <d v="2023-12-30T00:00:00"/>
    <n v="36"/>
    <s v="Cadre"/>
    <x v="4"/>
  </r>
  <r>
    <x v="6"/>
    <s v="Y24HP"/>
    <s v="Lesage"/>
    <s v="Alphonse"/>
    <s v="H"/>
    <s v="CDD"/>
    <s v="Achat"/>
    <n v="1"/>
    <d v="2025-06-16T00:00:00"/>
    <n v="21"/>
    <s v="Cadre"/>
    <x v="2"/>
  </r>
  <r>
    <x v="6"/>
    <s v="9B31P"/>
    <s v="Masse"/>
    <s v="Célina"/>
    <s v="F"/>
    <s v="CDI"/>
    <s v="Commerciaux"/>
    <n v="1"/>
    <d v="2020-09-04T00:00:00"/>
    <n v="56"/>
    <s v="Non Cadre"/>
    <x v="7"/>
  </r>
  <r>
    <x v="6"/>
    <s v="PIJ3L"/>
    <s v="Hubert"/>
    <s v="Charlotte"/>
    <s v="F"/>
    <s v="CDI"/>
    <s v="Commerciaux"/>
    <n v="1"/>
    <d v="2025-02-13T00:00:00"/>
    <n v="59"/>
    <s v="Non Cadre"/>
    <x v="2"/>
  </r>
  <r>
    <x v="6"/>
    <s v="826C3"/>
    <s v="Briand"/>
    <s v="Gérard"/>
    <s v="H"/>
    <s v="CDD"/>
    <s v="Commerciaux"/>
    <n v="1"/>
    <d v="2023-11-27T00:00:00"/>
    <n v="51"/>
    <s v="Non Cadre"/>
    <x v="5"/>
  </r>
  <r>
    <x v="6"/>
    <s v="EQARW"/>
    <s v="Michel"/>
    <s v="Jules"/>
    <s v="H"/>
    <s v="CDI"/>
    <s v="Informatique"/>
    <n v="1"/>
    <d v="2021-09-22T00:00:00"/>
    <n v="25"/>
    <s v="Non Cadre"/>
    <x v="5"/>
  </r>
  <r>
    <x v="6"/>
    <s v="H4OZ9"/>
    <s v="Deschamps"/>
    <s v="Gilbert"/>
    <s v="H"/>
    <s v="CDD"/>
    <s v="Finance"/>
    <n v="1"/>
    <d v="2024-02-12T00:00:00"/>
    <n v="60"/>
    <s v="Cadre"/>
    <x v="6"/>
  </r>
  <r>
    <x v="6"/>
    <s v="GDD91"/>
    <s v="Collin"/>
    <s v="Thierry"/>
    <s v="H"/>
    <s v="CDI"/>
    <s v="Commerciaux"/>
    <n v="1"/>
    <d v="2020-09-10T00:00:00"/>
    <n v="40"/>
    <s v="Cadre"/>
    <x v="1"/>
  </r>
  <r>
    <x v="6"/>
    <s v="DJGZW"/>
    <s v="Godard"/>
    <s v="Adrien"/>
    <s v="H"/>
    <s v="CDD"/>
    <s v="Informatique"/>
    <n v="1"/>
    <d v="2022-10-27T00:00:00"/>
    <n v="57"/>
    <s v="Non Cadre"/>
    <x v="1"/>
  </r>
  <r>
    <x v="6"/>
    <s v="T4LOT"/>
    <s v="Maurice"/>
    <s v="Théodore"/>
    <s v="H"/>
    <s v="CDI"/>
    <s v="Informatique"/>
    <n v="1"/>
    <d v="2022-01-30T00:00:00"/>
    <n v="55"/>
    <s v="Non Cadre"/>
    <x v="8"/>
  </r>
  <r>
    <x v="6"/>
    <s v="5NC4K"/>
    <s v="Guillot"/>
    <s v="Christine"/>
    <s v="F"/>
    <s v="CDD"/>
    <s v="Logistique"/>
    <n v="1"/>
    <d v="2024-10-11T00:00:00"/>
    <n v="34"/>
    <s v="Cadre"/>
    <x v="5"/>
  </r>
  <r>
    <x v="6"/>
    <s v="BN77K"/>
    <s v="Berger"/>
    <s v="Alexandre"/>
    <s v="H"/>
    <s v="Alternant"/>
    <s v="Logistique"/>
    <n v="1"/>
    <d v="2020-09-06T00:00:00"/>
    <n v="48"/>
    <s v="Non Cadre"/>
    <x v="6"/>
  </r>
  <r>
    <x v="6"/>
    <s v="KZ6XU"/>
    <s v="Pinto"/>
    <s v="Alex"/>
    <s v="F"/>
    <s v="Stage"/>
    <s v="Commerciaux"/>
    <n v="1"/>
    <d v="2022-03-01T00:00:00"/>
    <n v="43"/>
    <s v="Non Cadre"/>
    <x v="4"/>
  </r>
  <r>
    <x v="6"/>
    <s v="6CRF7"/>
    <s v="Thibault"/>
    <s v="Roland"/>
    <s v="H"/>
    <s v="CDI"/>
    <s v="Marketing"/>
    <n v="1"/>
    <d v="2022-10-05T00:00:00"/>
    <n v="29"/>
    <s v="Cadre"/>
    <x v="4"/>
  </r>
  <r>
    <x v="6"/>
    <s v="NS0BV"/>
    <s v="Lemonnier"/>
    <s v="Laetitia"/>
    <s v="F"/>
    <s v="CDI"/>
    <s v="Achat"/>
    <n v="1"/>
    <d v="2021-07-02T00:00:00"/>
    <n v="20"/>
    <s v="Cadre"/>
    <x v="7"/>
  </r>
  <r>
    <x v="6"/>
    <s v="TIEOC"/>
    <s v="Bouvet"/>
    <s v="Maggie"/>
    <s v="F"/>
    <s v="Stage"/>
    <s v="Finance"/>
    <n v="1"/>
    <d v="2022-05-11T00:00:00"/>
    <n v="36"/>
    <s v="Non Cadre"/>
    <x v="5"/>
  </r>
  <r>
    <x v="6"/>
    <s v="Z9ALA"/>
    <s v="Verdier"/>
    <s v="Margaud"/>
    <s v="F"/>
    <s v="CDD"/>
    <s v="Commerciaux"/>
    <n v="0.91"/>
    <d v="2020-09-29T00:00:00"/>
    <n v="62"/>
    <s v="Non Cadre"/>
    <x v="9"/>
  </r>
  <r>
    <x v="6"/>
    <s v="VQWYB"/>
    <s v="Mercier"/>
    <s v="Noémi"/>
    <s v="F"/>
    <s v="CDI"/>
    <s v="Marketing"/>
    <n v="1"/>
    <d v="2021-10-20T00:00:00"/>
    <n v="59"/>
    <s v="Non Cadre"/>
    <x v="1"/>
  </r>
  <r>
    <x v="6"/>
    <s v="662GQ"/>
    <s v="Louis"/>
    <s v="Charles"/>
    <s v="H"/>
    <s v="CDI"/>
    <s v="Informatique"/>
    <n v="0.91"/>
    <d v="2025-06-01T00:00:00"/>
    <n v="31"/>
    <s v="Non Cadre"/>
    <x v="1"/>
  </r>
  <r>
    <x v="6"/>
    <s v="M8KX1"/>
    <s v="Bailly"/>
    <s v="Caroline"/>
    <s v="F"/>
    <s v="CDI"/>
    <s v="Commerciaux"/>
    <n v="0.91"/>
    <d v="2021-09-18T00:00:00"/>
    <n v="47"/>
    <s v="Cadre"/>
    <x v="11"/>
  </r>
  <r>
    <x v="6"/>
    <s v="CJQ0F"/>
    <s v="Joly"/>
    <s v="Brigitte"/>
    <s v="F"/>
    <s v="CDI"/>
    <s v="Finance"/>
    <n v="1"/>
    <d v="2023-06-22T00:00:00"/>
    <n v="55"/>
    <s v="Cadre"/>
    <x v="9"/>
  </r>
  <r>
    <x v="6"/>
    <s v="TL8LX"/>
    <s v="Jacques"/>
    <s v="Michel"/>
    <s v="H"/>
    <s v="Stage"/>
    <s v="Commerciaux"/>
    <n v="1"/>
    <d v="2021-09-24T00:00:00"/>
    <n v="40"/>
    <s v="Non Cadre"/>
    <x v="0"/>
  </r>
  <r>
    <x v="6"/>
    <s v="EZDDO"/>
    <s v="Breton"/>
    <s v="Suzanne"/>
    <s v="F"/>
    <s v="CDI"/>
    <s v="Commerciaux"/>
    <n v="0.91"/>
    <d v="2021-06-23T00:00:00"/>
    <n v="63"/>
    <s v="Non Cadre"/>
    <x v="6"/>
  </r>
  <r>
    <x v="6"/>
    <s v="MODSU"/>
    <s v="Vallet"/>
    <s v="François"/>
    <s v="H"/>
    <s v="CDI"/>
    <s v="Commerciaux"/>
    <n v="1"/>
    <d v="2024-04-14T00:00:00"/>
    <n v="61"/>
    <s v="Cadre"/>
    <x v="8"/>
  </r>
  <r>
    <x v="6"/>
    <s v="C6KLK"/>
    <s v="Godard"/>
    <s v="Agathe"/>
    <s v="F"/>
    <s v="CDI"/>
    <s v="RH"/>
    <n v="0.91"/>
    <d v="2020-10-24T00:00:00"/>
    <n v="48"/>
    <s v="Cadre"/>
    <x v="7"/>
  </r>
  <r>
    <x v="6"/>
    <s v="AASTU"/>
    <s v="Wagner"/>
    <s v="Gabrielle"/>
    <s v="F"/>
    <s v="CDD"/>
    <s v="RH"/>
    <n v="1"/>
    <d v="2024-11-06T00:00:00"/>
    <n v="60"/>
    <s v="Cadre"/>
    <x v="0"/>
  </r>
  <r>
    <x v="6"/>
    <s v="6RYDI"/>
    <s v="Bouchet"/>
    <s v="Hélène"/>
    <s v="F"/>
    <s v="Stage"/>
    <s v="RH"/>
    <n v="0.91"/>
    <d v="2021-09-29T00:00:00"/>
    <n v="46"/>
    <s v="Non Cadre"/>
    <x v="6"/>
  </r>
  <r>
    <x v="6"/>
    <s v="V9JRR"/>
    <s v="Godard"/>
    <s v="Alphonse"/>
    <s v="H"/>
    <s v="CDI"/>
    <s v="Commerciaux"/>
    <n v="0.91"/>
    <d v="2024-12-04T00:00:00"/>
    <n v="35"/>
    <s v="Non Cadre"/>
    <x v="1"/>
  </r>
  <r>
    <x v="6"/>
    <s v="1DR5Q"/>
    <s v="Vasseur"/>
    <s v="Matthieu"/>
    <s v="H"/>
    <s v="CDD"/>
    <s v="Informatique"/>
    <n v="0.91"/>
    <d v="2023-02-25T00:00:00"/>
    <n v="55"/>
    <s v="Non Cadre"/>
    <x v="0"/>
  </r>
  <r>
    <x v="6"/>
    <s v="53CT8"/>
    <s v="Pires"/>
    <s v="Tristan"/>
    <s v="H"/>
    <s v="CDI"/>
    <s v="Commerciaux"/>
    <n v="1"/>
    <d v="2021-11-04T00:00:00"/>
    <n v="49"/>
    <s v="Cadre"/>
    <x v="0"/>
  </r>
  <r>
    <x v="6"/>
    <s v="8FZXK"/>
    <s v="Roche"/>
    <s v="Éléonore"/>
    <s v="F"/>
    <s v="CDI"/>
    <s v="Achat"/>
    <n v="1"/>
    <d v="2022-06-15T00:00:00"/>
    <n v="37"/>
    <s v="Cadre"/>
    <x v="1"/>
  </r>
  <r>
    <x v="6"/>
    <s v="CBT1T"/>
    <s v="Hardy"/>
    <s v="Timothée"/>
    <s v="H"/>
    <s v="Stage"/>
    <s v="Commerciaux"/>
    <n v="1"/>
    <d v="2025-03-09T00:00:00"/>
    <n v="47"/>
    <s v="Non Cadre"/>
    <x v="4"/>
  </r>
  <r>
    <x v="6"/>
    <s v="K015U"/>
    <s v="Couturier"/>
    <s v="Nath"/>
    <s v="F"/>
    <s v="CDI"/>
    <s v="Marketing"/>
    <n v="1"/>
    <d v="2020-09-12T00:00:00"/>
    <n v="60"/>
    <s v="Cadre"/>
    <x v="5"/>
  </r>
  <r>
    <x v="6"/>
    <s v="R0EWQ"/>
    <s v="Leroux"/>
    <s v="Maggie"/>
    <s v="F"/>
    <s v="CDI"/>
    <s v="Commerciaux"/>
    <n v="1"/>
    <d v="2024-05-14T00:00:00"/>
    <n v="46"/>
    <s v="Non Cadre"/>
    <x v="8"/>
  </r>
  <r>
    <x v="6"/>
    <s v="EIWAR"/>
    <s v="Paul"/>
    <s v="Lucas"/>
    <s v="H"/>
    <s v="CDI"/>
    <s v="Logistique"/>
    <n v="1"/>
    <d v="2025-05-18T00:00:00"/>
    <n v="58"/>
    <s v="Cadre"/>
    <x v="12"/>
  </r>
  <r>
    <x v="6"/>
    <s v="DBD40"/>
    <s v="Maillet"/>
    <s v="Adèle"/>
    <s v="F"/>
    <s v="CDI"/>
    <s v="Informatique"/>
    <n v="1"/>
    <d v="2022-12-30T00:00:00"/>
    <n v="54"/>
    <s v="Cadre"/>
    <x v="0"/>
  </r>
  <r>
    <x v="6"/>
    <s v="0M06O"/>
    <s v="Daniel"/>
    <s v="Lorraine"/>
    <s v="F"/>
    <s v="CDI"/>
    <s v="Commerciaux"/>
    <n v="0.91"/>
    <d v="2024-12-29T00:00:00"/>
    <n v="32"/>
    <s v="Non Cadre"/>
    <x v="4"/>
  </r>
  <r>
    <x v="6"/>
    <s v="B7BI1"/>
    <s v="Petitjean"/>
    <s v="Jacqueline"/>
    <s v="F"/>
    <s v="Alternant"/>
    <s v="Marketing"/>
    <n v="1"/>
    <d v="2024-11-08T00:00:00"/>
    <n v="65"/>
    <s v="Non Cadre"/>
    <x v="1"/>
  </r>
  <r>
    <x v="6"/>
    <s v="YKKN2"/>
    <s v="Grondin"/>
    <s v="Mathilde"/>
    <s v="F"/>
    <s v="Stage"/>
    <s v="Logistique"/>
    <n v="1"/>
    <d v="2023-03-13T00:00:00"/>
    <n v="44"/>
    <s v="Non Cadre"/>
    <x v="4"/>
  </r>
  <r>
    <x v="6"/>
    <s v="HZUGL"/>
    <s v="Guillou"/>
    <s v="William"/>
    <s v="H"/>
    <s v="CDI"/>
    <s v="Informatique"/>
    <n v="0.91"/>
    <d v="2024-06-12T00:00:00"/>
    <n v="28"/>
    <s v="Cadre"/>
    <x v="12"/>
  </r>
  <r>
    <x v="6"/>
    <s v="O8ZE4"/>
    <s v="Olivier"/>
    <s v="Stéphanie"/>
    <s v="F"/>
    <s v="CDI"/>
    <s v="Commerciaux"/>
    <n v="0.91"/>
    <d v="2024-06-27T00:00:00"/>
    <n v="38"/>
    <s v="Non Cadre"/>
    <x v="9"/>
  </r>
  <r>
    <x v="6"/>
    <s v="5RTGL"/>
    <s v="Joubert"/>
    <s v="Étienne"/>
    <s v="H"/>
    <s v="CDI"/>
    <s v="Achat"/>
    <n v="1"/>
    <d v="2022-11-08T00:00:00"/>
    <n v="37"/>
    <s v="Non Cadre"/>
    <x v="0"/>
  </r>
  <r>
    <x v="6"/>
    <s v="SKG2X"/>
    <s v="Lebon"/>
    <s v="David"/>
    <s v="H"/>
    <s v="Alternant"/>
    <s v="RH"/>
    <n v="0.91"/>
    <d v="2023-06-24T00:00:00"/>
    <n v="21"/>
    <s v="Non Cadre"/>
    <x v="10"/>
  </r>
  <r>
    <x v="6"/>
    <s v="RYDJX"/>
    <s v="Marie"/>
    <s v="Denis"/>
    <s v="H"/>
    <s v="Stage"/>
    <s v="Informatique"/>
    <n v="1"/>
    <d v="2024-01-01T00:00:00"/>
    <n v="27"/>
    <s v="Non Cadre"/>
    <x v="1"/>
  </r>
  <r>
    <x v="6"/>
    <s v="KJ5NJ"/>
    <s v="Mathieu"/>
    <s v="François"/>
    <s v="H"/>
    <s v="CDD"/>
    <s v="Commerciaux"/>
    <n v="1"/>
    <d v="2021-11-21T00:00:00"/>
    <n v="42"/>
    <s v="Cadre"/>
    <x v="8"/>
  </r>
  <r>
    <x v="6"/>
    <s v="ZUFW1"/>
    <s v="De Sousa"/>
    <s v="Eugène"/>
    <s v="H"/>
    <s v="CDI"/>
    <s v="Commerciaux"/>
    <n v="1"/>
    <d v="2021-08-06T00:00:00"/>
    <n v="21"/>
    <s v="Non Cadre"/>
    <x v="9"/>
  </r>
  <r>
    <x v="6"/>
    <s v="ARBLU"/>
    <s v="Lacroix"/>
    <s v="Thibault"/>
    <s v="H"/>
    <s v="CDI"/>
    <s v="Commerciaux"/>
    <n v="1"/>
    <d v="2022-07-15T00:00:00"/>
    <n v="58"/>
    <s v="Non Cadre"/>
    <x v="10"/>
  </r>
  <r>
    <x v="6"/>
    <s v="2T2W1"/>
    <s v="Maillard"/>
    <s v="Laurent"/>
    <s v="H"/>
    <s v="CDI"/>
    <s v="Marketing"/>
    <n v="1"/>
    <d v="2020-10-11T00:00:00"/>
    <n v="37"/>
    <s v="Non Cadre"/>
    <x v="0"/>
  </r>
  <r>
    <x v="6"/>
    <s v="DOY58"/>
    <s v="Munoz"/>
    <s v="Joseph"/>
    <s v="H"/>
    <s v="Alternant"/>
    <s v="Commerciaux"/>
    <n v="1"/>
    <d v="2023-09-26T00:00:00"/>
    <n v="27"/>
    <s v="Non Cadre"/>
    <x v="9"/>
  </r>
  <r>
    <x v="6"/>
    <s v="TAAFZ"/>
    <s v="Lévêque"/>
    <s v="Victor"/>
    <s v="H"/>
    <s v="Alternant"/>
    <s v="Logistique"/>
    <n v="1"/>
    <d v="2025-08-19T00:00:00"/>
    <n v="34"/>
    <s v="Non Cadre"/>
    <x v="5"/>
  </r>
  <r>
    <x v="6"/>
    <s v="CJEWL"/>
    <s v="Grenier"/>
    <s v="Aimé"/>
    <s v="H"/>
    <s v="CDD"/>
    <s v="Commerciaux"/>
    <n v="1"/>
    <d v="2025-03-25T00:00:00"/>
    <n v="27"/>
    <s v="Non Cadre"/>
    <x v="8"/>
  </r>
  <r>
    <x v="6"/>
    <s v="GN35T"/>
    <s v="Valette"/>
    <s v="Timothée"/>
    <s v="H"/>
    <s v="CDD"/>
    <s v="Achat"/>
    <n v="1"/>
    <d v="2021-03-11T00:00:00"/>
    <n v="60"/>
    <s v="Cadre"/>
    <x v="3"/>
  </r>
  <r>
    <x v="6"/>
    <s v="8XT8G"/>
    <s v="Fontaine"/>
    <s v="Denise"/>
    <s v="F"/>
    <s v="CDI"/>
    <s v="Commerciaux"/>
    <n v="1"/>
    <d v="2023-01-18T00:00:00"/>
    <n v="37"/>
    <s v="Cadre"/>
    <x v="7"/>
  </r>
  <r>
    <x v="6"/>
    <s v="OPEPZ"/>
    <s v="Salmon"/>
    <s v="Jacques"/>
    <s v="H"/>
    <s v="CDI"/>
    <s v="RH"/>
    <n v="1"/>
    <d v="2022-09-19T00:00:00"/>
    <n v="44"/>
    <s v="Non Cadre"/>
    <x v="3"/>
  </r>
  <r>
    <x v="6"/>
    <s v="5W5SI"/>
    <s v="Olivier"/>
    <s v="Gérard"/>
    <s v="H"/>
    <s v="CDD"/>
    <s v="Finance"/>
    <n v="1"/>
    <d v="2025-06-02T00:00:00"/>
    <n v="25"/>
    <s v="Cadre"/>
    <x v="1"/>
  </r>
  <r>
    <x v="6"/>
    <s v="2W3RH"/>
    <s v="Pichon"/>
    <s v="Bernard"/>
    <s v="H"/>
    <s v="CDI"/>
    <s v="Commerciaux"/>
    <n v="0.91"/>
    <d v="2022-10-06T00:00:00"/>
    <n v="39"/>
    <s v="Non Cadre"/>
    <x v="12"/>
  </r>
  <r>
    <x v="6"/>
    <s v="AOI98"/>
    <s v="Loiseau"/>
    <s v="Bertrand"/>
    <s v="H"/>
    <s v="Alternant"/>
    <s v="Logistique"/>
    <n v="1"/>
    <d v="2021-03-03T00:00:00"/>
    <n v="24"/>
    <s v="Non Cadre"/>
    <x v="1"/>
  </r>
  <r>
    <x v="6"/>
    <s v="G2WR6"/>
    <s v="Michel"/>
    <s v="Aurélie"/>
    <s v="F"/>
    <s v="CDI"/>
    <s v="Commerciaux"/>
    <n v="1"/>
    <d v="2023-04-26T00:00:00"/>
    <n v="38"/>
    <s v="Non Cadre"/>
    <x v="12"/>
  </r>
  <r>
    <x v="6"/>
    <s v="50506"/>
    <s v="Michel"/>
    <s v="Pauline"/>
    <s v="F"/>
    <s v="CDI"/>
    <s v="Commerciaux"/>
    <n v="1"/>
    <d v="2021-01-02T00:00:00"/>
    <n v="44"/>
    <s v="Non Cadre"/>
    <x v="1"/>
  </r>
  <r>
    <x v="6"/>
    <s v="G5QWQ"/>
    <s v="Thibault"/>
    <s v="Alfred"/>
    <s v="H"/>
    <s v="CDI"/>
    <s v="Commerciaux"/>
    <n v="1"/>
    <d v="2021-12-25T00:00:00"/>
    <n v="57"/>
    <s v="Non Cadre"/>
    <x v="8"/>
  </r>
  <r>
    <x v="6"/>
    <s v="G1Y48"/>
    <s v="Roussel"/>
    <s v="Aimé"/>
    <s v="H"/>
    <s v="CDI"/>
    <s v="RH"/>
    <n v="0.91"/>
    <d v="2022-02-24T00:00:00"/>
    <n v="45"/>
    <s v="Cadre"/>
    <x v="1"/>
  </r>
  <r>
    <x v="6"/>
    <s v="D44HR"/>
    <s v="Denis"/>
    <s v="Brigitte"/>
    <s v="F"/>
    <s v="CDI"/>
    <s v="Commerciaux"/>
    <n v="1"/>
    <d v="2022-08-03T00:00:00"/>
    <n v="41"/>
    <s v="Non Cadre"/>
    <x v="9"/>
  </r>
  <r>
    <x v="6"/>
    <s v="TM02V"/>
    <s v="Dupuis"/>
    <s v="Laetitia"/>
    <s v="F"/>
    <s v="CDI"/>
    <s v="Commerciaux"/>
    <n v="1"/>
    <d v="2022-10-15T00:00:00"/>
    <n v="33"/>
    <s v="Non Cadre"/>
    <x v="11"/>
  </r>
  <r>
    <x v="6"/>
    <s v="XTZ1R"/>
    <s v="Bernard"/>
    <s v="Christine"/>
    <s v="F"/>
    <s v="CDI"/>
    <s v="Informatique"/>
    <n v="1"/>
    <d v="2023-08-24T00:00:00"/>
    <n v="28"/>
    <s v="Cadre"/>
    <x v="8"/>
  </r>
  <r>
    <x v="6"/>
    <s v="06FWZ"/>
    <s v="Leclercq"/>
    <s v="Agnès"/>
    <s v="F"/>
    <s v="CDD"/>
    <s v="Logistique"/>
    <n v="1"/>
    <d v="2023-02-08T00:00:00"/>
    <n v="41"/>
    <s v="Non Cadre"/>
    <x v="11"/>
  </r>
  <r>
    <x v="6"/>
    <s v="UHQC8"/>
    <s v="Joubert"/>
    <s v="Gilbert"/>
    <s v="H"/>
    <s v="CDI"/>
    <s v="Commerciaux"/>
    <n v="0.91"/>
    <d v="2024-05-01T00:00:00"/>
    <n v="58"/>
    <s v="Non Cadre"/>
    <x v="3"/>
  </r>
  <r>
    <x v="6"/>
    <s v="T0RQR"/>
    <s v="Gallet"/>
    <s v="Philippine"/>
    <s v="F"/>
    <s v="CDI"/>
    <s v="Informatique"/>
    <n v="1"/>
    <d v="2021-09-08T00:00:00"/>
    <n v="44"/>
    <s v="Cadre"/>
    <x v="12"/>
  </r>
  <r>
    <x v="6"/>
    <s v="OTZ97"/>
    <s v="Costa"/>
    <s v="Manon"/>
    <s v="F"/>
    <s v="CDD"/>
    <s v="Marketing"/>
    <n v="1"/>
    <d v="2021-08-26T00:00:00"/>
    <n v="42"/>
    <s v="Non Cadre"/>
    <x v="1"/>
  </r>
  <r>
    <x v="6"/>
    <s v="57BOR"/>
    <s v="Pruvost"/>
    <s v="Margaret"/>
    <s v="F"/>
    <s v="CDI"/>
    <s v="Commerciaux"/>
    <n v="1"/>
    <d v="2022-03-10T00:00:00"/>
    <n v="21"/>
    <s v="Non Cadre"/>
    <x v="6"/>
  </r>
  <r>
    <x v="6"/>
    <s v="9MO35"/>
    <s v="Marie"/>
    <s v="Louis"/>
    <s v="H"/>
    <s v="Alternant"/>
    <s v="Informatique"/>
    <n v="1"/>
    <d v="2024-06-22T00:00:00"/>
    <n v="43"/>
    <s v="Non Cadre"/>
    <x v="10"/>
  </r>
  <r>
    <x v="6"/>
    <s v="PBG0U"/>
    <s v="Chauveau"/>
    <s v="Gérard"/>
    <s v="H"/>
    <s v="CDI"/>
    <s v="Commerciaux"/>
    <n v="1"/>
    <d v="2023-10-25T00:00:00"/>
    <n v="47"/>
    <s v="Non Cadre"/>
    <x v="8"/>
  </r>
  <r>
    <x v="6"/>
    <s v="5KKJS"/>
    <s v="Vaillant"/>
    <s v="Raymond"/>
    <s v="H"/>
    <s v="CDI"/>
    <s v="Commerciaux"/>
    <n v="0.91"/>
    <d v="2023-02-16T00:00:00"/>
    <n v="54"/>
    <s v="Non Cadre"/>
    <x v="10"/>
  </r>
  <r>
    <x v="6"/>
    <s v="V5RYW"/>
    <s v="Leconte"/>
    <s v="Suzanne"/>
    <s v="F"/>
    <s v="CDI"/>
    <s v="Informatique"/>
    <n v="1"/>
    <d v="2020-11-14T00:00:00"/>
    <n v="57"/>
    <s v="Cadre"/>
    <x v="2"/>
  </r>
  <r>
    <x v="6"/>
    <s v="2B93K"/>
    <s v="Julien"/>
    <s v="Dorothée"/>
    <s v="F"/>
    <s v="Stage"/>
    <s v="Commerciaux"/>
    <n v="0.91"/>
    <d v="2023-11-11T00:00:00"/>
    <n v="22"/>
    <s v="Non Cadre"/>
    <x v="10"/>
  </r>
  <r>
    <x v="6"/>
    <s v="TDOXF"/>
    <s v="Gosselin"/>
    <s v="Rémy"/>
    <s v="H"/>
    <s v="CDI"/>
    <s v="Commerciaux"/>
    <n v="1"/>
    <d v="2025-05-30T00:00:00"/>
    <n v="60"/>
    <s v="Cadre"/>
    <x v="5"/>
  </r>
  <r>
    <x v="6"/>
    <s v="I8XNM"/>
    <s v="Dupont"/>
    <s v="Frédéric"/>
    <s v="H"/>
    <s v="Stage"/>
    <s v="Commerciaux"/>
    <n v="1"/>
    <d v="2024-02-27T00:00:00"/>
    <n v="65"/>
    <s v="Non Cadre"/>
    <x v="10"/>
  </r>
  <r>
    <x v="6"/>
    <s v="8GBTA"/>
    <s v="Julien"/>
    <s v="Claude"/>
    <s v="F"/>
    <s v="CDI"/>
    <s v="Achat"/>
    <n v="0.91"/>
    <d v="2022-04-27T00:00:00"/>
    <n v="34"/>
    <s v="Cadre"/>
    <x v="1"/>
  </r>
  <r>
    <x v="6"/>
    <s v="P610F"/>
    <s v="Carlier"/>
    <s v="Bertrand"/>
    <s v="H"/>
    <s v="CDD"/>
    <s v="Marketing"/>
    <n v="1"/>
    <d v="2023-05-10T00:00:00"/>
    <n v="50"/>
    <s v="Cadre"/>
    <x v="8"/>
  </r>
  <r>
    <x v="6"/>
    <s v="ZCARB"/>
    <s v="Blanchard"/>
    <s v="Julien"/>
    <s v="H"/>
    <s v="CDI"/>
    <s v="Commerciaux"/>
    <n v="0.91"/>
    <d v="2020-10-07T00:00:00"/>
    <n v="47"/>
    <s v="Cadre"/>
    <x v="1"/>
  </r>
  <r>
    <x v="6"/>
    <s v="9TUUK"/>
    <s v="Paul"/>
    <s v="Nicolas"/>
    <s v="H"/>
    <s v="CDI"/>
    <s v="Marketing"/>
    <n v="1"/>
    <d v="2025-03-26T00:00:00"/>
    <n v="22"/>
    <s v="Non Cadre"/>
    <x v="6"/>
  </r>
  <r>
    <x v="6"/>
    <s v="IETO7"/>
    <s v="Chevalier"/>
    <s v="Étienne"/>
    <s v="H"/>
    <s v="CDI"/>
    <s v="Finance"/>
    <n v="1"/>
    <d v="2022-08-19T00:00:00"/>
    <n v="59"/>
    <s v="Non Cadre"/>
    <x v="0"/>
  </r>
  <r>
    <x v="6"/>
    <s v="ZRYVY"/>
    <s v="Chauvin"/>
    <s v="Adrienne"/>
    <s v="F"/>
    <s v="CDI"/>
    <s v="Commerciaux"/>
    <n v="1"/>
    <d v="2023-11-01T00:00:00"/>
    <n v="63"/>
    <s v="Non Cadre"/>
    <x v="5"/>
  </r>
  <r>
    <x v="6"/>
    <s v="URFCR"/>
    <s v="Foucher"/>
    <s v="Aimé"/>
    <s v="H"/>
    <s v="CDD"/>
    <s v="Marketing"/>
    <n v="1"/>
    <d v="2022-01-07T00:00:00"/>
    <n v="23"/>
    <s v="Cadre"/>
    <x v="4"/>
  </r>
  <r>
    <x v="6"/>
    <s v="NI2P8"/>
    <s v="Gautier"/>
    <s v="Anaïs"/>
    <s v="F"/>
    <s v="CDD"/>
    <s v="Marketing"/>
    <n v="0.91"/>
    <d v="2025-04-08T00:00:00"/>
    <n v="42"/>
    <s v="Non Cadre"/>
    <x v="1"/>
  </r>
  <r>
    <x v="6"/>
    <s v="1HV7K"/>
    <s v="Michel"/>
    <s v="Eugène"/>
    <s v="H"/>
    <s v="CDI"/>
    <s v="Achat"/>
    <n v="0.91"/>
    <d v="2021-06-27T00:00:00"/>
    <n v="34"/>
    <s v="Non Cadre"/>
    <x v="1"/>
  </r>
  <r>
    <x v="6"/>
    <s v="NILC6"/>
    <s v="Rousset"/>
    <s v="Thierry"/>
    <s v="H"/>
    <s v="CDI"/>
    <s v="Commerciaux"/>
    <n v="1"/>
    <d v="2023-11-17T00:00:00"/>
    <n v="20"/>
    <s v="Non Cadre"/>
    <x v="7"/>
  </r>
  <r>
    <x v="6"/>
    <s v="D3QV2"/>
    <s v="Torres"/>
    <s v="Marguerite"/>
    <s v="F"/>
    <s v="CDI"/>
    <s v="Commerciaux"/>
    <n v="1"/>
    <d v="2021-05-11T00:00:00"/>
    <n v="47"/>
    <s v="Cadre"/>
    <x v="4"/>
  </r>
  <r>
    <x v="6"/>
    <s v="OL6O2"/>
    <s v="Traore"/>
    <s v="Élise"/>
    <s v="F"/>
    <s v="CDD"/>
    <s v="RH"/>
    <n v="1"/>
    <d v="2021-08-18T00:00:00"/>
    <n v="20"/>
    <s v="Cadre"/>
    <x v="1"/>
  </r>
  <r>
    <x v="6"/>
    <s v="GERYB"/>
    <s v="Marie"/>
    <s v="Édouard"/>
    <s v="H"/>
    <s v="CDI"/>
    <s v="Commerciaux"/>
    <n v="1"/>
    <d v="2020-10-18T00:00:00"/>
    <n v="29"/>
    <s v="Cadre"/>
    <x v="2"/>
  </r>
  <r>
    <x v="6"/>
    <s v="PL2KE"/>
    <s v="Duval"/>
    <s v="Alain"/>
    <s v="H"/>
    <s v="CDD"/>
    <s v="RH"/>
    <n v="0.91"/>
    <d v="2021-12-02T00:00:00"/>
    <n v="22"/>
    <s v="Non Cadre"/>
    <x v="12"/>
  </r>
  <r>
    <x v="6"/>
    <s v="P6EK9"/>
    <s v="Bazin"/>
    <s v="Mathilde"/>
    <s v="F"/>
    <s v="CDD"/>
    <s v="Finance"/>
    <n v="1"/>
    <d v="2025-01-14T00:00:00"/>
    <n v="29"/>
    <s v="Cadre"/>
    <x v="3"/>
  </r>
  <r>
    <x v="6"/>
    <s v="TQ7A6"/>
    <s v="Vincent"/>
    <s v="Marcelle"/>
    <s v="F"/>
    <s v="CDI"/>
    <s v="Commerciaux"/>
    <n v="1"/>
    <d v="2024-12-30T00:00:00"/>
    <n v="63"/>
    <s v="Cadre"/>
    <x v="9"/>
  </r>
  <r>
    <x v="6"/>
    <s v="X23GT"/>
    <s v="Lacroix"/>
    <s v="Clémence"/>
    <s v="F"/>
    <s v="CDI"/>
    <s v="RH"/>
    <n v="1"/>
    <d v="2022-05-25T00:00:00"/>
    <n v="48"/>
    <s v="Cadre"/>
    <x v="9"/>
  </r>
  <r>
    <x v="6"/>
    <s v="WQ3DT"/>
    <s v="Bertrand"/>
    <s v="Océane"/>
    <s v="F"/>
    <s v="CDI"/>
    <s v="Commerciaux"/>
    <n v="1"/>
    <d v="2021-12-24T00:00:00"/>
    <n v="26"/>
    <s v="Cadre"/>
    <x v="7"/>
  </r>
  <r>
    <x v="6"/>
    <s v="1MMH5"/>
    <s v="Weber"/>
    <s v="Dominique"/>
    <s v="F"/>
    <s v="Stage"/>
    <s v="Informatique"/>
    <n v="0.91"/>
    <d v="2021-01-21T00:00:00"/>
    <n v="32"/>
    <s v="Non Cadre"/>
    <x v="2"/>
  </r>
  <r>
    <x v="6"/>
    <s v="RJR3K"/>
    <s v="Ledoux"/>
    <s v="Étienne"/>
    <s v="H"/>
    <s v="CDI"/>
    <s v="Finance"/>
    <n v="0.91"/>
    <d v="2022-02-21T00:00:00"/>
    <n v="21"/>
    <s v="Non Cadre"/>
    <x v="5"/>
  </r>
  <r>
    <x v="6"/>
    <s v="STIBE"/>
    <s v="Huet"/>
    <s v="Jacques"/>
    <s v="H"/>
    <s v="CDI"/>
    <s v="Commerciaux"/>
    <n v="1"/>
    <d v="2022-02-15T00:00:00"/>
    <n v="41"/>
    <s v="Cadre"/>
    <x v="8"/>
  </r>
  <r>
    <x v="6"/>
    <s v="711RD"/>
    <s v="Chevallier"/>
    <s v="Lucas"/>
    <s v="H"/>
    <s v="Alternant"/>
    <s v="Commerciaux"/>
    <n v="1"/>
    <d v="2025-07-27T00:00:00"/>
    <n v="30"/>
    <s v="Non Cadre"/>
    <x v="5"/>
  </r>
  <r>
    <x v="6"/>
    <s v="U29UM"/>
    <s v="Schmitt"/>
    <s v="Alix"/>
    <s v="F"/>
    <s v="CDI"/>
    <s v="Commerciaux"/>
    <n v="1"/>
    <d v="2022-11-11T00:00:00"/>
    <n v="24"/>
    <s v="Cadre"/>
    <x v="5"/>
  </r>
  <r>
    <x v="6"/>
    <s v="QL1M5"/>
    <s v="Leconte"/>
    <s v="Stéphanie"/>
    <s v="F"/>
    <s v="CDI"/>
    <s v="Commerciaux"/>
    <n v="1"/>
    <d v="2021-09-10T00:00:00"/>
    <n v="49"/>
    <s v="Cadre"/>
    <x v="9"/>
  </r>
  <r>
    <x v="6"/>
    <s v="SDNJA"/>
    <s v="Thierry"/>
    <s v="Marianne"/>
    <s v="F"/>
    <s v="CDI"/>
    <s v="Commerciaux"/>
    <n v="0.91"/>
    <d v="2022-06-12T00:00:00"/>
    <n v="60"/>
    <s v="Non Cadre"/>
    <x v="1"/>
  </r>
  <r>
    <x v="6"/>
    <s v="HJK4E"/>
    <s v="Thierry"/>
    <s v="Jean"/>
    <s v="H"/>
    <s v="CDI"/>
    <s v="Finance"/>
    <n v="1"/>
    <d v="2023-05-27T00:00:00"/>
    <n v="44"/>
    <s v="Non Cadre"/>
    <x v="1"/>
  </r>
  <r>
    <x v="6"/>
    <s v="FZTZM"/>
    <s v="Le Goff"/>
    <s v="Sébastien"/>
    <s v="H"/>
    <s v="CDD"/>
    <s v="Logistique"/>
    <n v="1"/>
    <d v="2024-03-28T00:00:00"/>
    <n v="51"/>
    <s v="Non Cadre"/>
    <x v="1"/>
  </r>
  <r>
    <x v="6"/>
    <s v="WXLIG"/>
    <s v="Pichon"/>
    <s v="Étienne"/>
    <s v="H"/>
    <s v="CDI"/>
    <s v="Achat"/>
    <n v="1"/>
    <d v="2023-01-14T00:00:00"/>
    <n v="46"/>
    <s v="Cadre"/>
    <x v="5"/>
  </r>
  <r>
    <x v="6"/>
    <s v="DQ4RC"/>
    <s v="Paris"/>
    <s v="Adrien"/>
    <s v="H"/>
    <s v="CDI"/>
    <s v="RH"/>
    <n v="1"/>
    <d v="2022-06-03T00:00:00"/>
    <n v="54"/>
    <s v="Cadre"/>
    <x v="10"/>
  </r>
  <r>
    <x v="6"/>
    <s v="1XIA0"/>
    <s v="Pons"/>
    <s v="Georges"/>
    <s v="H"/>
    <s v="CDI"/>
    <s v="Achat"/>
    <n v="1"/>
    <d v="2024-12-19T00:00:00"/>
    <n v="30"/>
    <s v="Non Cadre"/>
    <x v="3"/>
  </r>
  <r>
    <x v="6"/>
    <s v="PO5EN"/>
    <s v="Moreau"/>
    <s v="Adèle"/>
    <s v="F"/>
    <s v="Alternant"/>
    <s v="Informatique"/>
    <n v="1"/>
    <d v="2022-03-16T00:00:00"/>
    <n v="25"/>
    <s v="Non Cadre"/>
    <x v="1"/>
  </r>
  <r>
    <x v="6"/>
    <s v="Q84S6"/>
    <s v="Grenier"/>
    <s v="Frédérique"/>
    <s v="F"/>
    <s v="CDI"/>
    <s v="Commerciaux"/>
    <n v="1"/>
    <d v="2022-05-05T00:00:00"/>
    <n v="51"/>
    <s v="Non Cadre"/>
    <x v="1"/>
  </r>
  <r>
    <x v="6"/>
    <s v="NGSRO"/>
    <s v="Vasseur"/>
    <s v="Hugues"/>
    <s v="H"/>
    <s v="CDI"/>
    <s v="Marketing"/>
    <n v="1"/>
    <d v="2021-01-14T00:00:00"/>
    <n v="62"/>
    <s v="Non Cadre"/>
    <x v="4"/>
  </r>
  <r>
    <x v="6"/>
    <s v="QO391"/>
    <s v="Dupuis"/>
    <s v="Benjamin"/>
    <s v="H"/>
    <s v="CDD"/>
    <s v="Commerciaux"/>
    <n v="1"/>
    <d v="2023-04-19T00:00:00"/>
    <n v="48"/>
    <s v="Cadre"/>
    <x v="11"/>
  </r>
  <r>
    <x v="6"/>
    <s v="IG2WC"/>
    <s v="Benoit"/>
    <s v="Benjamin"/>
    <s v="H"/>
    <s v="CDI"/>
    <s v="Commerciaux"/>
    <n v="1"/>
    <d v="2023-01-14T00:00:00"/>
    <n v="25"/>
    <s v="Cadre"/>
    <x v="8"/>
  </r>
  <r>
    <x v="6"/>
    <s v="NPS0U"/>
    <s v="Perrot"/>
    <s v="Lucy"/>
    <s v="F"/>
    <s v="CDD"/>
    <s v="Finance"/>
    <n v="1"/>
    <d v="2022-01-29T00:00:00"/>
    <n v="24"/>
    <s v="Cadre"/>
    <x v="1"/>
  </r>
  <r>
    <x v="6"/>
    <s v="2M3V3"/>
    <s v="Bonneau"/>
    <s v="Laetitia"/>
    <s v="F"/>
    <s v="Stage"/>
    <s v="Commerciaux"/>
    <n v="0.91"/>
    <d v="2025-02-07T00:00:00"/>
    <n v="45"/>
    <s v="Non Cadre"/>
    <x v="7"/>
  </r>
  <r>
    <x v="6"/>
    <s v="O47TK"/>
    <s v="Humbert"/>
    <s v="Théodore"/>
    <s v="H"/>
    <s v="CDI"/>
    <s v="Achat"/>
    <n v="1"/>
    <d v="2021-11-18T00:00:00"/>
    <n v="62"/>
    <s v="Non Cadre"/>
    <x v="9"/>
  </r>
  <r>
    <x v="6"/>
    <s v="55NEX"/>
    <s v="Lebon"/>
    <s v="Jérôme"/>
    <s v="H"/>
    <s v="Alternant"/>
    <s v="Marketing"/>
    <n v="1"/>
    <d v="2023-01-20T00:00:00"/>
    <n v="64"/>
    <s v="Non Cadre"/>
    <x v="4"/>
  </r>
  <r>
    <x v="6"/>
    <s v="4VFH6"/>
    <s v="Moreno"/>
    <s v="Thérèse"/>
    <s v="F"/>
    <s v="CDD"/>
    <s v="Logistique"/>
    <n v="1"/>
    <d v="2025-03-01T00:00:00"/>
    <n v="56"/>
    <s v="Non Cadre"/>
    <x v="1"/>
  </r>
  <r>
    <x v="6"/>
    <s v="BHHGU"/>
    <s v="Royer"/>
    <s v="Honoré"/>
    <s v="H"/>
    <s v="Alternant"/>
    <s v="Commerciaux"/>
    <n v="1"/>
    <d v="2021-02-24T00:00:00"/>
    <n v="55"/>
    <s v="Non Cadre"/>
    <x v="4"/>
  </r>
  <r>
    <x v="6"/>
    <s v="SWK1T"/>
    <s v="Chevallier"/>
    <s v="Jules"/>
    <s v="H"/>
    <s v="CDI"/>
    <s v="Informatique"/>
    <n v="1"/>
    <d v="2023-09-07T00:00:00"/>
    <n v="44"/>
    <s v="Cadre"/>
    <x v="10"/>
  </r>
  <r>
    <x v="6"/>
    <s v="8IYTJ"/>
    <s v="Ribeiro"/>
    <s v="Aimé"/>
    <s v="H"/>
    <s v="CDI"/>
    <s v="Commerciaux"/>
    <n v="1"/>
    <d v="2021-04-02T00:00:00"/>
    <n v="59"/>
    <s v="Non Cadre"/>
    <x v="2"/>
  </r>
  <r>
    <x v="6"/>
    <s v="UX84B"/>
    <s v="Le Gall"/>
    <s v="Monique"/>
    <s v="F"/>
    <s v="CDD"/>
    <s v="Achat"/>
    <n v="1"/>
    <d v="2022-03-03T00:00:00"/>
    <n v="63"/>
    <s v="Cadre"/>
    <x v="6"/>
  </r>
  <r>
    <x v="6"/>
    <s v="T0HSF"/>
    <s v="Legendre"/>
    <s v="Laure"/>
    <s v="F"/>
    <s v="CDI"/>
    <s v="Commerciaux"/>
    <n v="0.91"/>
    <d v="2024-12-06T00:00:00"/>
    <n v="44"/>
    <s v="Cadre"/>
    <x v="4"/>
  </r>
  <r>
    <x v="6"/>
    <s v="IFJYC"/>
    <s v="Lévy"/>
    <s v="Denise"/>
    <s v="F"/>
    <s v="CDI"/>
    <s v="Commerciaux"/>
    <n v="1"/>
    <d v="2021-12-02T00:00:00"/>
    <n v="62"/>
    <s v="Cadre"/>
    <x v="1"/>
  </r>
  <r>
    <x v="6"/>
    <s v="CN75F"/>
    <s v="Camus"/>
    <s v="Emmanuel"/>
    <s v="H"/>
    <s v="CDI"/>
    <s v="Finance"/>
    <n v="0.91"/>
    <d v="2021-06-11T00:00:00"/>
    <n v="54"/>
    <s v="Cadre"/>
    <x v="6"/>
  </r>
  <r>
    <x v="6"/>
    <s v="3E96F"/>
    <s v="Becker"/>
    <s v="Michèle"/>
    <s v="F"/>
    <s v="CDI"/>
    <s v="Marketing"/>
    <n v="1"/>
    <d v="2021-08-24T00:00:00"/>
    <n v="47"/>
    <s v="Non Cadre"/>
    <x v="6"/>
  </r>
  <r>
    <x v="6"/>
    <s v="QJKEN"/>
    <s v="Salmon"/>
    <s v="Thibaut"/>
    <s v="H"/>
    <s v="CDI"/>
    <s v="Commerciaux"/>
    <n v="1"/>
    <d v="2020-10-09T00:00:00"/>
    <n v="49"/>
    <s v="Non Cadre"/>
    <x v="1"/>
  </r>
  <r>
    <x v="6"/>
    <s v="FUMYO"/>
    <s v="Marchal"/>
    <s v="Robert"/>
    <s v="H"/>
    <s v="CDI"/>
    <s v="Marketing"/>
    <n v="1"/>
    <d v="2021-02-03T00:00:00"/>
    <n v="52"/>
    <s v="Non Cadre"/>
    <x v="1"/>
  </r>
  <r>
    <x v="6"/>
    <s v="0D66F"/>
    <s v="Maréchal"/>
    <s v="Paulette"/>
    <s v="F"/>
    <s v="CDI"/>
    <s v="Informatique"/>
    <n v="0.91"/>
    <d v="2022-03-19T00:00:00"/>
    <n v="50"/>
    <s v="Cadre"/>
    <x v="1"/>
  </r>
  <r>
    <x v="6"/>
    <s v="00EBC"/>
    <s v="Leconte"/>
    <s v="Vincent"/>
    <s v="H"/>
    <s v="Stage"/>
    <s v="Commerciaux"/>
    <n v="1"/>
    <d v="2022-05-05T00:00:00"/>
    <n v="40"/>
    <s v="Non Cadre"/>
    <x v="5"/>
  </r>
  <r>
    <x v="6"/>
    <s v="DZOIT"/>
    <s v="Meunier"/>
    <s v="Marcel"/>
    <s v="H"/>
    <s v="CDI"/>
    <s v="Achat"/>
    <n v="1"/>
    <d v="2021-11-27T00:00:00"/>
    <n v="22"/>
    <s v="Cadre"/>
    <x v="8"/>
  </r>
  <r>
    <x v="6"/>
    <s v="I5UV9"/>
    <s v="Leclerc"/>
    <s v="Victoire"/>
    <s v="F"/>
    <s v="CDD"/>
    <s v="Commerciaux"/>
    <n v="1"/>
    <d v="2024-03-06T00:00:00"/>
    <n v="40"/>
    <s v="Non Cadre"/>
    <x v="1"/>
  </r>
  <r>
    <x v="6"/>
    <s v="R8VT4"/>
    <s v="Bousquet"/>
    <s v="Isabelle"/>
    <s v="F"/>
    <s v="CDI"/>
    <s v="RH"/>
    <n v="0.91"/>
    <d v="2022-05-23T00:00:00"/>
    <n v="65"/>
    <s v="Non Cadre"/>
    <x v="3"/>
  </r>
  <r>
    <x v="6"/>
    <s v="T0BCS"/>
    <s v="Poirier"/>
    <s v="Charles"/>
    <s v="H"/>
    <s v="CDD"/>
    <s v="Finance"/>
    <n v="1"/>
    <d v="2023-11-01T00:00:00"/>
    <n v="64"/>
    <s v="Non Cadre"/>
    <x v="1"/>
  </r>
  <r>
    <x v="6"/>
    <s v="RWL31"/>
    <s v="Delahaye"/>
    <s v="Martin"/>
    <s v="H"/>
    <s v="Stage"/>
    <s v="Commerciaux"/>
    <n v="1"/>
    <d v="2021-06-30T00:00:00"/>
    <n v="51"/>
    <s v="Non Cadre"/>
    <x v="6"/>
  </r>
  <r>
    <x v="6"/>
    <s v="IN9ZX"/>
    <s v="Leclerc"/>
    <s v="Alain"/>
    <s v="H"/>
    <s v="CDD"/>
    <s v="Informatique"/>
    <n v="1"/>
    <d v="2020-09-08T00:00:00"/>
    <n v="64"/>
    <s v="Cadre"/>
    <x v="11"/>
  </r>
  <r>
    <x v="6"/>
    <s v="JTZE6"/>
    <s v="Jacquet"/>
    <s v="André"/>
    <s v="H"/>
    <s v="CDD"/>
    <s v="Finance"/>
    <n v="1"/>
    <d v="2025-02-22T00:00:00"/>
    <n v="45"/>
    <s v="Non Cadre"/>
    <x v="8"/>
  </r>
  <r>
    <x v="6"/>
    <s v="D4UTI"/>
    <s v="Leleu"/>
    <s v="Martine"/>
    <s v="F"/>
    <s v="Stage"/>
    <s v="Informatique"/>
    <n v="1"/>
    <d v="2021-12-03T00:00:00"/>
    <n v="21"/>
    <s v="Non Cadre"/>
    <x v="8"/>
  </r>
  <r>
    <x v="6"/>
    <s v="IU9JS"/>
    <s v="Carlier"/>
    <s v="Nicole"/>
    <s v="F"/>
    <s v="CDI"/>
    <s v="Informatique"/>
    <n v="1"/>
    <d v="2022-11-11T00:00:00"/>
    <n v="62"/>
    <s v="Non Cadre"/>
    <x v="11"/>
  </r>
  <r>
    <x v="6"/>
    <s v="AWHPJ"/>
    <s v="Colas"/>
    <s v="Virginie"/>
    <s v="F"/>
    <s v="CDI"/>
    <s v="Commerciaux"/>
    <n v="1"/>
    <d v="2025-02-13T00:00:00"/>
    <n v="54"/>
    <s v="Cadre"/>
    <x v="6"/>
  </r>
  <r>
    <x v="6"/>
    <s v="HN39N"/>
    <s v="Louis"/>
    <s v="Jean"/>
    <s v="H"/>
    <s v="CDI"/>
    <s v="Commerciaux"/>
    <n v="1"/>
    <d v="2023-07-06T00:00:00"/>
    <n v="26"/>
    <s v="Cadre"/>
    <x v="5"/>
  </r>
  <r>
    <x v="6"/>
    <s v="6AXKM"/>
    <s v="Barbier"/>
    <s v="Adrienne"/>
    <s v="F"/>
    <s v="CDI"/>
    <s v="Logistique"/>
    <n v="1"/>
    <d v="2021-08-20T00:00:00"/>
    <n v="27"/>
    <s v="Cadre"/>
    <x v="9"/>
  </r>
  <r>
    <x v="6"/>
    <s v="LPD99"/>
    <s v="Lelièvre"/>
    <s v="Sabine"/>
    <s v="F"/>
    <s v="CDI"/>
    <s v="Commerciaux"/>
    <n v="1"/>
    <d v="2023-02-25T00:00:00"/>
    <n v="54"/>
    <s v="Cadre"/>
    <x v="9"/>
  </r>
  <r>
    <x v="6"/>
    <s v="16RLH"/>
    <s v="Cordier"/>
    <s v="Colette"/>
    <s v="F"/>
    <s v="CDI"/>
    <s v="Commerciaux"/>
    <n v="1"/>
    <d v="2022-08-22T00:00:00"/>
    <n v="33"/>
    <s v="Non Cadre"/>
    <x v="6"/>
  </r>
  <r>
    <x v="6"/>
    <s v="3VWAZ"/>
    <s v="Pascal"/>
    <s v="Charles"/>
    <s v="H"/>
    <s v="Alternant"/>
    <s v="Achat"/>
    <n v="1"/>
    <d v="2024-05-23T00:00:00"/>
    <n v="40"/>
    <s v="Non Cadre"/>
    <x v="2"/>
  </r>
  <r>
    <x v="6"/>
    <s v="66LEO"/>
    <s v="Arnaud"/>
    <s v="Cécile"/>
    <s v="F"/>
    <s v="Stage"/>
    <s v="Finance"/>
    <n v="1"/>
    <d v="2022-10-05T00:00:00"/>
    <n v="40"/>
    <s v="Non Cadre"/>
    <x v="6"/>
  </r>
  <r>
    <x v="6"/>
    <s v="1AMM3"/>
    <s v="Becker"/>
    <s v="Jacques"/>
    <s v="H"/>
    <s v="Alternant"/>
    <s v="Finance"/>
    <n v="1"/>
    <d v="2024-04-08T00:00:00"/>
    <n v="65"/>
    <s v="Non Cadre"/>
    <x v="8"/>
  </r>
  <r>
    <x v="6"/>
    <s v="7A9T1"/>
    <s v="Fournier"/>
    <s v="Marc"/>
    <s v="H"/>
    <s v="CDI"/>
    <s v="Logistique"/>
    <n v="1"/>
    <d v="2020-11-02T00:00:00"/>
    <n v="30"/>
    <s v="Cadre"/>
    <x v="9"/>
  </r>
  <r>
    <x v="6"/>
    <s v="YTR5H"/>
    <s v="Gomes"/>
    <s v="Christiane"/>
    <s v="F"/>
    <s v="CDI"/>
    <s v="Marketing"/>
    <n v="1"/>
    <d v="2025-06-21T00:00:00"/>
    <n v="45"/>
    <s v="Cadre"/>
    <x v="6"/>
  </r>
  <r>
    <x v="6"/>
    <s v="HXMOR"/>
    <s v="Huet"/>
    <s v="Henri"/>
    <s v="H"/>
    <s v="CDI"/>
    <s v="Commerciaux"/>
    <n v="1"/>
    <d v="2023-08-20T00:00:00"/>
    <n v="59"/>
    <s v="Non Cadre"/>
    <x v="1"/>
  </r>
  <r>
    <x v="6"/>
    <s v="FL5LL"/>
    <s v="Hamon"/>
    <s v="Hugues"/>
    <s v="H"/>
    <s v="CDI"/>
    <s v="Marketing"/>
    <n v="1"/>
    <d v="2020-09-13T00:00:00"/>
    <n v="40"/>
    <s v="Non Cadre"/>
    <x v="5"/>
  </r>
  <r>
    <x v="6"/>
    <s v="E7KKO"/>
    <s v="Charrier"/>
    <s v="François"/>
    <s v="H"/>
    <s v="CDD"/>
    <s v="Marketing"/>
    <n v="0.91"/>
    <d v="2022-08-28T00:00:00"/>
    <n v="55"/>
    <s v="Non Cadre"/>
    <x v="9"/>
  </r>
  <r>
    <x v="6"/>
    <s v="E1F3Q"/>
    <s v="Wagner"/>
    <s v="Christiane"/>
    <s v="F"/>
    <s v="CDI"/>
    <s v="Commerciaux"/>
    <n v="1"/>
    <d v="2024-05-06T00:00:00"/>
    <n v="49"/>
    <s v="Non Cadre"/>
    <x v="5"/>
  </r>
  <r>
    <x v="6"/>
    <s v="PSBJQ"/>
    <s v="Bailly"/>
    <s v="Astrid"/>
    <s v="F"/>
    <s v="CDI"/>
    <s v="Commerciaux"/>
    <n v="1"/>
    <d v="2022-09-02T00:00:00"/>
    <n v="63"/>
    <s v="Cadre"/>
    <x v="7"/>
  </r>
  <r>
    <x v="6"/>
    <s v="KF5K6"/>
    <s v="Albert"/>
    <s v="Jacques"/>
    <s v="H"/>
    <s v="Alternant"/>
    <s v="Logistique"/>
    <n v="1"/>
    <d v="2022-04-07T00:00:00"/>
    <n v="43"/>
    <s v="Non Cadre"/>
    <x v="6"/>
  </r>
  <r>
    <x v="6"/>
    <s v="HWU04"/>
    <s v="Seguin"/>
    <s v="Georges"/>
    <s v="H"/>
    <s v="CDI"/>
    <s v="Commerciaux"/>
    <n v="1"/>
    <d v="2024-02-20T00:00:00"/>
    <n v="55"/>
    <s v="Non Cadre"/>
    <x v="6"/>
  </r>
  <r>
    <x v="6"/>
    <s v="FSJUC"/>
    <s v="Descamps"/>
    <s v="Christiane"/>
    <s v="F"/>
    <s v="CDD"/>
    <s v="RH"/>
    <n v="1"/>
    <d v="2025-08-25T00:00:00"/>
    <n v="46"/>
    <s v="Cadre"/>
    <x v="5"/>
  </r>
  <r>
    <x v="6"/>
    <s v="PE1OL"/>
    <s v="Vallée"/>
    <s v="Odette"/>
    <s v="F"/>
    <s v="CDI"/>
    <s v="Informatique"/>
    <n v="1"/>
    <d v="2024-08-31T00:00:00"/>
    <n v="23"/>
    <s v="Cadre"/>
    <x v="0"/>
  </r>
  <r>
    <x v="6"/>
    <s v="VAPYB"/>
    <s v="Bailly"/>
    <s v="Josette"/>
    <s v="F"/>
    <s v="Stage"/>
    <s v="Logistique"/>
    <n v="1"/>
    <d v="2020-12-29T00:00:00"/>
    <n v="27"/>
    <s v="Non Cadre"/>
    <x v="5"/>
  </r>
  <r>
    <x v="6"/>
    <s v="1RM9T"/>
    <s v="Bonnet"/>
    <s v="Margot"/>
    <s v="F"/>
    <s v="CDD"/>
    <s v="Achat"/>
    <n v="0.91"/>
    <d v="2021-12-22T00:00:00"/>
    <n v="25"/>
    <s v="Non Cadre"/>
    <x v="11"/>
  </r>
  <r>
    <x v="6"/>
    <s v="DB9DS"/>
    <s v="Maury"/>
    <s v="Andrée"/>
    <s v="F"/>
    <s v="Alternant"/>
    <s v="RH"/>
    <n v="1"/>
    <d v="2021-03-17T00:00:00"/>
    <n v="24"/>
    <s v="Non Cadre"/>
    <x v="7"/>
  </r>
  <r>
    <x v="6"/>
    <s v="2N2YG"/>
    <s v="Payet"/>
    <s v="François"/>
    <s v="H"/>
    <s v="Alternant"/>
    <s v="Commerciaux"/>
    <n v="1"/>
    <d v="2020-10-15T00:00:00"/>
    <n v="56"/>
    <s v="Non Cadre"/>
    <x v="1"/>
  </r>
  <r>
    <x v="6"/>
    <s v="W849I"/>
    <s v="Bigot"/>
    <s v="Étienne"/>
    <s v="H"/>
    <s v="CDD"/>
    <s v="Logistique"/>
    <n v="1"/>
    <d v="2022-05-22T00:00:00"/>
    <n v="35"/>
    <s v="Non Cadre"/>
    <x v="10"/>
  </r>
  <r>
    <x v="6"/>
    <s v="XJWUR"/>
    <s v="Riou"/>
    <s v="Matthieu"/>
    <s v="H"/>
    <s v="CDI"/>
    <s v="Commerciaux"/>
    <n v="0.91"/>
    <d v="2024-03-30T00:00:00"/>
    <n v="22"/>
    <s v="Cadre"/>
    <x v="4"/>
  </r>
  <r>
    <x v="7"/>
    <s v="GPNP7"/>
    <s v="Perret"/>
    <s v="Agnès"/>
    <s v="F"/>
    <s v="Stage"/>
    <s v="Commerciaux"/>
    <n v="1"/>
    <d v="2025-01-10T00:00:00"/>
    <n v="32"/>
    <s v="Non Cadre"/>
    <x v="0"/>
  </r>
  <r>
    <x v="7"/>
    <s v="DKKLE"/>
    <s v="Baron"/>
    <s v="Danielle"/>
    <s v="F"/>
    <s v="Alternant"/>
    <s v="Marketing"/>
    <n v="1"/>
    <d v="2021-04-08T00:00:00"/>
    <n v="34"/>
    <s v="Non Cadre"/>
    <x v="1"/>
  </r>
  <r>
    <x v="7"/>
    <s v="X43EK"/>
    <s v="Aubry"/>
    <s v="Georges"/>
    <s v="H"/>
    <s v="CDD"/>
    <s v="Marketing"/>
    <n v="1"/>
    <d v="2025-01-15T00:00:00"/>
    <n v="28"/>
    <s v="Non Cadre"/>
    <x v="2"/>
  </r>
  <r>
    <x v="7"/>
    <s v="IDCZB"/>
    <s v="Pages"/>
    <s v="Emmanuel"/>
    <s v="H"/>
    <s v="Stage"/>
    <s v="Commerciaux"/>
    <n v="1"/>
    <d v="2020-11-29T00:00:00"/>
    <n v="42"/>
    <s v="Non Cadre"/>
    <x v="2"/>
  </r>
  <r>
    <x v="7"/>
    <s v="WVLRU"/>
    <s v="Brunet"/>
    <s v="Charles"/>
    <s v="H"/>
    <s v="CDI"/>
    <s v="Informatique"/>
    <n v="0.91"/>
    <d v="2022-07-24T00:00:00"/>
    <n v="41"/>
    <s v="Cadre"/>
    <x v="3"/>
  </r>
  <r>
    <x v="7"/>
    <s v="H1WN8"/>
    <s v="Colas"/>
    <s v="Claudine"/>
    <s v="F"/>
    <s v="CDI"/>
    <s v="Logistique"/>
    <n v="0.91"/>
    <d v="2024-01-04T00:00:00"/>
    <n v="37"/>
    <s v="Non Cadre"/>
    <x v="4"/>
  </r>
  <r>
    <x v="7"/>
    <s v="61344"/>
    <s v="De Oliveira"/>
    <s v="Benoît"/>
    <s v="H"/>
    <s v="CDI"/>
    <s v="Informatique"/>
    <n v="1"/>
    <d v="2021-07-01T00:00:00"/>
    <n v="21"/>
    <s v="Non Cadre"/>
    <x v="1"/>
  </r>
  <r>
    <x v="7"/>
    <s v="7SPGI"/>
    <s v="Rossi"/>
    <s v="René"/>
    <s v="H"/>
    <s v="CDD"/>
    <s v="Informatique"/>
    <n v="1"/>
    <d v="2024-02-09T00:00:00"/>
    <n v="42"/>
    <s v="Cadre"/>
    <x v="0"/>
  </r>
  <r>
    <x v="7"/>
    <s v="E3HIK"/>
    <s v="Marin"/>
    <s v="Éric"/>
    <s v="H"/>
    <s v="CDI"/>
    <s v="RH"/>
    <n v="1"/>
    <d v="2022-03-06T00:00:00"/>
    <n v="64"/>
    <s v="Cadre"/>
    <x v="5"/>
  </r>
  <r>
    <x v="7"/>
    <s v="LPLFA"/>
    <s v="Étienne"/>
    <s v="René"/>
    <s v="H"/>
    <s v="CDI"/>
    <s v="Commerciaux"/>
    <n v="1"/>
    <d v="2024-05-26T00:00:00"/>
    <n v="44"/>
    <s v="Cadre"/>
    <x v="6"/>
  </r>
  <r>
    <x v="7"/>
    <s v="ZDPI3"/>
    <s v="Martin"/>
    <s v="Jeannine"/>
    <s v="F"/>
    <s v="Alternant"/>
    <s v="Commerciaux"/>
    <n v="1"/>
    <d v="2024-12-17T00:00:00"/>
    <n v="59"/>
    <s v="Non Cadre"/>
    <x v="7"/>
  </r>
  <r>
    <x v="7"/>
    <s v="1N0T3"/>
    <s v="Lenoir"/>
    <s v="Benjamin"/>
    <s v="H"/>
    <s v="CDI"/>
    <s v="Achat"/>
    <n v="1"/>
    <d v="2021-11-01T00:00:00"/>
    <n v="27"/>
    <s v="Cadre"/>
    <x v="8"/>
  </r>
  <r>
    <x v="7"/>
    <s v="Y1YI7"/>
    <s v="Roussel"/>
    <s v="Monique"/>
    <s v="F"/>
    <s v="CDD"/>
    <s v="Informatique"/>
    <n v="1"/>
    <d v="2021-05-28T00:00:00"/>
    <n v="35"/>
    <s v="Cadre"/>
    <x v="1"/>
  </r>
  <r>
    <x v="7"/>
    <s v="AQ2RR"/>
    <s v="Antoine"/>
    <s v="Noémi"/>
    <s v="F"/>
    <s v="CDI"/>
    <s v="Informatique"/>
    <n v="1"/>
    <d v="2024-07-09T00:00:00"/>
    <n v="59"/>
    <s v="Cadre"/>
    <x v="2"/>
  </r>
  <r>
    <x v="7"/>
    <s v="U3BKH"/>
    <s v="Chevalier"/>
    <s v="Roland"/>
    <s v="H"/>
    <s v="CDI"/>
    <s v="Commerciaux"/>
    <n v="1"/>
    <d v="2024-05-05T00:00:00"/>
    <n v="63"/>
    <s v="Cadre"/>
    <x v="3"/>
  </r>
  <r>
    <x v="7"/>
    <s v="HLXBT"/>
    <s v="Gautier"/>
    <s v="Noémi"/>
    <s v="F"/>
    <s v="CDI"/>
    <s v="Marketing"/>
    <n v="1"/>
    <d v="2020-09-27T00:00:00"/>
    <n v="29"/>
    <s v="Non Cadre"/>
    <x v="1"/>
  </r>
  <r>
    <x v="7"/>
    <s v="XLFAU"/>
    <s v="Laine"/>
    <s v="Marine"/>
    <s v="F"/>
    <s v="Alternant"/>
    <s v="Marketing"/>
    <n v="1"/>
    <d v="2025-05-31T00:00:00"/>
    <n v="37"/>
    <s v="Non Cadre"/>
    <x v="8"/>
  </r>
  <r>
    <x v="7"/>
    <s v="NAMYB"/>
    <s v="Da Costa"/>
    <s v="Maggie"/>
    <s v="F"/>
    <s v="CDI"/>
    <s v="Logistique"/>
    <n v="1"/>
    <d v="2021-04-29T00:00:00"/>
    <n v="22"/>
    <s v="Non Cadre"/>
    <x v="6"/>
  </r>
  <r>
    <x v="7"/>
    <s v="K1I44"/>
    <s v="Neveu"/>
    <s v="Geneviève"/>
    <s v="F"/>
    <s v="CDI"/>
    <s v="Finance"/>
    <n v="1"/>
    <d v="2020-10-25T00:00:00"/>
    <n v="60"/>
    <s v="Non Cadre"/>
    <x v="7"/>
  </r>
  <r>
    <x v="7"/>
    <s v="GERRB"/>
    <s v="Fontaine"/>
    <s v="Arthur"/>
    <s v="H"/>
    <s v="CDI"/>
    <s v="Commerciaux"/>
    <n v="1"/>
    <d v="2022-11-26T00:00:00"/>
    <n v="28"/>
    <s v="Non Cadre"/>
    <x v="1"/>
  </r>
  <r>
    <x v="7"/>
    <s v="6ZPJJ"/>
    <s v="Laurent"/>
    <s v="Adrienne"/>
    <s v="F"/>
    <s v="Stage"/>
    <s v="Finance"/>
    <n v="1"/>
    <d v="2023-07-30T00:00:00"/>
    <n v="31"/>
    <s v="Non Cadre"/>
    <x v="1"/>
  </r>
  <r>
    <x v="7"/>
    <s v="QXZRZ"/>
    <s v="Mallet"/>
    <s v="William"/>
    <s v="H"/>
    <s v="Stage"/>
    <s v="Commerciaux"/>
    <n v="1"/>
    <d v="2022-12-21T00:00:00"/>
    <n v="53"/>
    <s v="Non Cadre"/>
    <x v="9"/>
  </r>
  <r>
    <x v="7"/>
    <s v="CUQ5O"/>
    <s v="Camus"/>
    <s v="Christiane"/>
    <s v="F"/>
    <s v="CDD"/>
    <s v="Informatique"/>
    <n v="0.91"/>
    <d v="2023-03-08T00:00:00"/>
    <n v="49"/>
    <s v="Non Cadre"/>
    <x v="8"/>
  </r>
  <r>
    <x v="7"/>
    <s v="2TAA0"/>
    <s v="Turpin"/>
    <s v="Luc"/>
    <s v="H"/>
    <s v="Stage"/>
    <s v="Commerciaux"/>
    <n v="1"/>
    <d v="2022-03-19T00:00:00"/>
    <n v="33"/>
    <s v="Non Cadre"/>
    <x v="3"/>
  </r>
  <r>
    <x v="7"/>
    <s v="827HN"/>
    <s v="Gilbert"/>
    <s v="Georges"/>
    <s v="H"/>
    <s v="Stage"/>
    <s v="Finance"/>
    <n v="1"/>
    <d v="2025-01-29T00:00:00"/>
    <n v="24"/>
    <s v="Non Cadre"/>
    <x v="8"/>
  </r>
  <r>
    <x v="7"/>
    <s v="H0PF6"/>
    <s v="Allain"/>
    <s v="Émilie"/>
    <s v="F"/>
    <s v="CDI"/>
    <s v="Marketing"/>
    <n v="1"/>
    <d v="2024-10-15T00:00:00"/>
    <n v="29"/>
    <s v="Cadre"/>
    <x v="0"/>
  </r>
  <r>
    <x v="7"/>
    <s v="PRNMM"/>
    <s v="Renard"/>
    <s v="Olivier"/>
    <s v="H"/>
    <s v="CDI"/>
    <s v="Commerciaux"/>
    <n v="1"/>
    <d v="2021-07-05T00:00:00"/>
    <n v="20"/>
    <s v="Non Cadre"/>
    <x v="0"/>
  </r>
  <r>
    <x v="7"/>
    <s v="NYNY1"/>
    <s v="Alexandre"/>
    <s v="Hortense"/>
    <s v="F"/>
    <s v="CDI"/>
    <s v="Informatique"/>
    <n v="1"/>
    <d v="2024-05-24T00:00:00"/>
    <n v="27"/>
    <s v="Non Cadre"/>
    <x v="1"/>
  </r>
  <r>
    <x v="7"/>
    <s v="2UDL1"/>
    <s v="Lebreton"/>
    <s v="Zacharie"/>
    <s v="H"/>
    <s v="CDD"/>
    <s v="Commerciaux"/>
    <n v="1"/>
    <d v="2024-10-15T00:00:00"/>
    <n v="29"/>
    <s v="Cadre"/>
    <x v="2"/>
  </r>
  <r>
    <x v="7"/>
    <s v="GLXU4"/>
    <s v="Baron"/>
    <s v="Camille"/>
    <s v="F"/>
    <s v="CDI"/>
    <s v="RH"/>
    <n v="1"/>
    <d v="2021-03-24T00:00:00"/>
    <n v="61"/>
    <s v="Cadre"/>
    <x v="10"/>
  </r>
  <r>
    <x v="7"/>
    <s v="OUDA7"/>
    <s v="Lagarde"/>
    <s v="Michel"/>
    <s v="H"/>
    <s v="CDI"/>
    <s v="Marketing"/>
    <n v="1"/>
    <d v="2023-09-11T00:00:00"/>
    <n v="65"/>
    <s v="Cadre"/>
    <x v="11"/>
  </r>
  <r>
    <x v="7"/>
    <s v="ACN0J"/>
    <s v="Mathieu"/>
    <s v="Élisabeth"/>
    <s v="F"/>
    <s v="CDI"/>
    <s v="RH"/>
    <n v="0.91"/>
    <d v="2022-04-12T00:00:00"/>
    <n v="59"/>
    <s v="Cadre"/>
    <x v="1"/>
  </r>
  <r>
    <x v="7"/>
    <s v="JF4II"/>
    <s v="Normand"/>
    <s v="Éléonore"/>
    <s v="F"/>
    <s v="CDD"/>
    <s v="Informatique"/>
    <n v="1"/>
    <d v="2024-04-29T00:00:00"/>
    <n v="43"/>
    <s v="Non Cadre"/>
    <x v="12"/>
  </r>
  <r>
    <x v="7"/>
    <s v="O4PZL"/>
    <s v="Hardy"/>
    <s v="Noël"/>
    <s v="H"/>
    <s v="CDI"/>
    <s v="Logistique"/>
    <n v="1"/>
    <d v="2023-12-12T00:00:00"/>
    <n v="59"/>
    <s v="Non Cadre"/>
    <x v="3"/>
  </r>
  <r>
    <x v="7"/>
    <s v="7UCEM"/>
    <s v="Perret"/>
    <s v="Henri"/>
    <s v="H"/>
    <s v="CDI"/>
    <s v="Logistique"/>
    <n v="1"/>
    <d v="2022-10-13T00:00:00"/>
    <n v="41"/>
    <s v="Cadre"/>
    <x v="0"/>
  </r>
  <r>
    <x v="7"/>
    <s v="68AQ6"/>
    <s v="Bertrand"/>
    <s v="Charles"/>
    <s v="H"/>
    <s v="CDI"/>
    <s v="Commerciaux"/>
    <n v="1"/>
    <d v="2024-05-25T00:00:00"/>
    <n v="45"/>
    <s v="Non Cadre"/>
    <x v="11"/>
  </r>
  <r>
    <x v="7"/>
    <s v="Y670G"/>
    <s v="Fleury"/>
    <s v="Bertrand"/>
    <s v="H"/>
    <s v="CDD"/>
    <s v="Commerciaux"/>
    <n v="1"/>
    <d v="2023-04-02T00:00:00"/>
    <n v="40"/>
    <s v="Cadre"/>
    <x v="1"/>
  </r>
  <r>
    <x v="7"/>
    <s v="YKW71"/>
    <s v="David"/>
    <s v="Thierry"/>
    <s v="H"/>
    <s v="CDD"/>
    <s v="Logistique"/>
    <n v="1"/>
    <d v="2022-09-05T00:00:00"/>
    <n v="26"/>
    <s v="Cadre"/>
    <x v="4"/>
  </r>
  <r>
    <x v="7"/>
    <s v="3WW5L"/>
    <s v="Bigot"/>
    <s v="Frédérique"/>
    <s v="F"/>
    <s v="CDD"/>
    <s v="Marketing"/>
    <n v="0.91"/>
    <d v="2023-12-18T00:00:00"/>
    <n v="54"/>
    <s v="Non Cadre"/>
    <x v="7"/>
  </r>
  <r>
    <x v="7"/>
    <s v="F8G14"/>
    <s v="Descamps"/>
    <s v="Grégoire"/>
    <s v="H"/>
    <s v="CDI"/>
    <s v="Logistique"/>
    <n v="1"/>
    <d v="2025-04-28T00:00:00"/>
    <n v="59"/>
    <s v="Cadre"/>
    <x v="2"/>
  </r>
  <r>
    <x v="7"/>
    <s v="3N0N9"/>
    <s v="Masson"/>
    <s v="Gérard"/>
    <s v="H"/>
    <s v="Stage"/>
    <s v="Commerciaux"/>
    <n v="1"/>
    <d v="2023-05-17T00:00:00"/>
    <n v="44"/>
    <s v="Non Cadre"/>
    <x v="10"/>
  </r>
  <r>
    <x v="7"/>
    <s v="DH91K"/>
    <s v="Gallet"/>
    <s v="Victoire"/>
    <s v="F"/>
    <s v="CDD"/>
    <s v="Commerciaux"/>
    <n v="0.91"/>
    <d v="2024-05-20T00:00:00"/>
    <n v="60"/>
    <s v="Non Cadre"/>
    <x v="0"/>
  </r>
  <r>
    <x v="7"/>
    <s v="JH4VZ"/>
    <s v="Lemonnier"/>
    <s v="Juliette"/>
    <s v="F"/>
    <s v="CDI"/>
    <s v="Marketing"/>
    <n v="1"/>
    <d v="2022-02-02T00:00:00"/>
    <n v="39"/>
    <s v="Cadre"/>
    <x v="10"/>
  </r>
  <r>
    <x v="7"/>
    <s v="IC5XE"/>
    <s v="Germain"/>
    <s v="Margot"/>
    <s v="F"/>
    <s v="CDI"/>
    <s v="Informatique"/>
    <n v="1"/>
    <d v="2024-11-24T00:00:00"/>
    <n v="26"/>
    <s v="Non Cadre"/>
    <x v="5"/>
  </r>
  <r>
    <x v="7"/>
    <s v="QBERT"/>
    <s v="Garnier"/>
    <s v="Juliette"/>
    <s v="F"/>
    <s v="Alternant"/>
    <s v="Commerciaux"/>
    <n v="1"/>
    <d v="2023-01-30T00:00:00"/>
    <n v="49"/>
    <s v="Non Cadre"/>
    <x v="11"/>
  </r>
  <r>
    <x v="7"/>
    <s v="C5LJK"/>
    <s v="Barbe"/>
    <s v="Lucas"/>
    <s v="H"/>
    <s v="CDI"/>
    <s v="Finance"/>
    <n v="1"/>
    <d v="2020-10-15T00:00:00"/>
    <n v="47"/>
    <s v="Non Cadre"/>
    <x v="2"/>
  </r>
  <r>
    <x v="7"/>
    <s v="0ZUM1"/>
    <s v="Turpin"/>
    <s v="Adèle"/>
    <s v="F"/>
    <s v="CDI"/>
    <s v="Commerciaux"/>
    <n v="1"/>
    <d v="2024-08-05T00:00:00"/>
    <n v="22"/>
    <s v="Cadre"/>
    <x v="5"/>
  </r>
  <r>
    <x v="7"/>
    <s v="A2E1O"/>
    <s v="Pichon"/>
    <s v="Emmanuel"/>
    <s v="H"/>
    <s v="Alternant"/>
    <s v="Informatique"/>
    <n v="1"/>
    <d v="2021-05-06T00:00:00"/>
    <n v="25"/>
    <s v="Non Cadre"/>
    <x v="1"/>
  </r>
  <r>
    <x v="7"/>
    <s v="EEW7P"/>
    <s v="Gros"/>
    <s v="Suzanne"/>
    <s v="F"/>
    <s v="CDI"/>
    <s v="Marketing"/>
    <n v="1"/>
    <d v="2022-03-19T00:00:00"/>
    <n v="33"/>
    <s v="Non Cadre"/>
    <x v="1"/>
  </r>
  <r>
    <x v="7"/>
    <s v="HG5H8"/>
    <s v="Bègue"/>
    <s v="Étienne"/>
    <s v="H"/>
    <s v="CDD"/>
    <s v="Commerciaux"/>
    <n v="1"/>
    <d v="2024-04-05T00:00:00"/>
    <n v="62"/>
    <s v="Cadre"/>
    <x v="6"/>
  </r>
  <r>
    <x v="7"/>
    <s v="YID01"/>
    <s v="Guilbert"/>
    <s v="Élodie"/>
    <s v="F"/>
    <s v="CDD"/>
    <s v="Commerciaux"/>
    <n v="1"/>
    <d v="2023-12-07T00:00:00"/>
    <n v="27"/>
    <s v="Cadre"/>
    <x v="1"/>
  </r>
  <r>
    <x v="7"/>
    <s v="5CII0"/>
    <s v="Costa"/>
    <s v="Céline"/>
    <s v="F"/>
    <s v="CDD"/>
    <s v="Logistique"/>
    <n v="1"/>
    <d v="2022-01-08T00:00:00"/>
    <n v="40"/>
    <s v="Cadre"/>
    <x v="11"/>
  </r>
  <r>
    <x v="7"/>
    <s v="8RHOT"/>
    <s v="Lecoq"/>
    <s v="Nathalie"/>
    <s v="F"/>
    <s v="Alternant"/>
    <s v="Commerciaux"/>
    <n v="1"/>
    <d v="2022-11-11T00:00:00"/>
    <n v="45"/>
    <s v="Non Cadre"/>
    <x v="10"/>
  </r>
  <r>
    <x v="7"/>
    <s v="9RSMG"/>
    <s v="Roussel"/>
    <s v="Colette"/>
    <s v="F"/>
    <s v="CDD"/>
    <s v="Commerciaux"/>
    <n v="1"/>
    <d v="2022-11-08T00:00:00"/>
    <n v="60"/>
    <s v="Cadre"/>
    <x v="5"/>
  </r>
  <r>
    <x v="7"/>
    <s v="8HJTZ"/>
    <s v="Guilbert"/>
    <s v="Alix"/>
    <s v="F"/>
    <s v="CDI"/>
    <s v="Logistique"/>
    <n v="1"/>
    <d v="2023-09-09T00:00:00"/>
    <n v="44"/>
    <s v="Cadre"/>
    <x v="6"/>
  </r>
  <r>
    <x v="7"/>
    <s v="GEMIG"/>
    <s v="Boucher"/>
    <s v="Julie"/>
    <s v="F"/>
    <s v="CDI"/>
    <s v="Commerciaux"/>
    <n v="1"/>
    <d v="2024-12-17T00:00:00"/>
    <n v="52"/>
    <s v="Cadre"/>
    <x v="1"/>
  </r>
  <r>
    <x v="7"/>
    <s v="A2GS8"/>
    <s v="Gomes"/>
    <s v="Anastasie"/>
    <s v="F"/>
    <s v="CDI"/>
    <s v="Commerciaux"/>
    <n v="1"/>
    <d v="2021-08-26T00:00:00"/>
    <n v="58"/>
    <s v="Cadre"/>
    <x v="3"/>
  </r>
  <r>
    <x v="7"/>
    <s v="C52IR"/>
    <s v="Durand"/>
    <s v="Victor"/>
    <s v="H"/>
    <s v="CDI"/>
    <s v="Commerciaux"/>
    <n v="0.91"/>
    <d v="2022-11-23T00:00:00"/>
    <n v="45"/>
    <s v="Cadre"/>
    <x v="7"/>
  </r>
  <r>
    <x v="7"/>
    <s v="5014G"/>
    <s v="Leroy"/>
    <s v="Arnaude"/>
    <s v="F"/>
    <s v="CDI"/>
    <s v="Finance"/>
    <n v="1"/>
    <d v="2024-05-28T00:00:00"/>
    <n v="53"/>
    <s v="Cadre"/>
    <x v="9"/>
  </r>
  <r>
    <x v="7"/>
    <s v="4G8KE"/>
    <s v="Blot"/>
    <s v="Jeanne"/>
    <s v="F"/>
    <s v="CDI"/>
    <s v="Logistique"/>
    <n v="0.91"/>
    <d v="2023-06-10T00:00:00"/>
    <n v="24"/>
    <s v="Cadre"/>
    <x v="12"/>
  </r>
  <r>
    <x v="7"/>
    <s v="8MUUW"/>
    <s v="Rossi"/>
    <s v="Gilles"/>
    <s v="H"/>
    <s v="CDI"/>
    <s v="Commerciaux"/>
    <n v="1"/>
    <d v="2020-09-15T00:00:00"/>
    <n v="53"/>
    <s v="Cadre"/>
    <x v="0"/>
  </r>
  <r>
    <x v="7"/>
    <s v="E904E"/>
    <s v="Rousset"/>
    <s v="Grégoire"/>
    <s v="H"/>
    <s v="CDD"/>
    <s v="Finance"/>
    <n v="1"/>
    <d v="2025-05-17T00:00:00"/>
    <n v="28"/>
    <s v="Cadre"/>
    <x v="1"/>
  </r>
  <r>
    <x v="7"/>
    <s v="YIZT7"/>
    <s v="Humbert"/>
    <s v="Philippe"/>
    <s v="H"/>
    <s v="Alternant"/>
    <s v="Achat"/>
    <n v="1"/>
    <d v="2024-01-06T00:00:00"/>
    <n v="31"/>
    <s v="Non Cadre"/>
    <x v="9"/>
  </r>
  <r>
    <x v="7"/>
    <s v="JIFXE"/>
    <s v="Bigot"/>
    <s v="Étienne"/>
    <s v="H"/>
    <s v="CDD"/>
    <s v="Finance"/>
    <n v="1"/>
    <d v="2022-06-26T00:00:00"/>
    <n v="61"/>
    <s v="Cadre"/>
    <x v="1"/>
  </r>
  <r>
    <x v="7"/>
    <s v="6BTQU"/>
    <s v="Poulain"/>
    <s v="Jeannine"/>
    <s v="F"/>
    <s v="CDD"/>
    <s v="Commerciaux"/>
    <n v="1"/>
    <d v="2021-06-01T00:00:00"/>
    <n v="65"/>
    <s v="Cadre"/>
    <x v="10"/>
  </r>
  <r>
    <x v="7"/>
    <s v="C31YH"/>
    <s v="Bourgeois"/>
    <s v="Franck"/>
    <s v="H"/>
    <s v="CDI"/>
    <s v="Finance"/>
    <n v="1"/>
    <d v="2023-06-26T00:00:00"/>
    <n v="41"/>
    <s v="Cadre"/>
    <x v="12"/>
  </r>
  <r>
    <x v="7"/>
    <s v="JAQGO"/>
    <s v="Ferreira"/>
    <s v="Thibaut"/>
    <s v="H"/>
    <s v="CDD"/>
    <s v="Informatique"/>
    <n v="1"/>
    <d v="2021-10-29T00:00:00"/>
    <n v="52"/>
    <s v="Cadre"/>
    <x v="1"/>
  </r>
  <r>
    <x v="7"/>
    <s v="9C9K7"/>
    <s v="Besson"/>
    <s v="Rémy"/>
    <s v="H"/>
    <s v="CDI"/>
    <s v="Marketing"/>
    <n v="0.91"/>
    <d v="2021-04-25T00:00:00"/>
    <n v="63"/>
    <s v="Cadre"/>
    <x v="7"/>
  </r>
  <r>
    <x v="7"/>
    <s v="SSZD6"/>
    <s v="Goncalves"/>
    <s v="Élisabeth"/>
    <s v="F"/>
    <s v="CDI"/>
    <s v="Commerciaux"/>
    <n v="0.91"/>
    <d v="2021-02-04T00:00:00"/>
    <n v="22"/>
    <s v="Non Cadre"/>
    <x v="10"/>
  </r>
  <r>
    <x v="7"/>
    <s v="XDHGJ"/>
    <s v="Guillet"/>
    <s v="Éléonore"/>
    <s v="F"/>
    <s v="CDI"/>
    <s v="Logistique"/>
    <n v="1"/>
    <d v="2024-01-09T00:00:00"/>
    <n v="31"/>
    <s v="Non Cadre"/>
    <x v="2"/>
  </r>
  <r>
    <x v="7"/>
    <s v="SCOWD"/>
    <s v="Salmon"/>
    <s v="Patrick"/>
    <s v="H"/>
    <s v="CDI"/>
    <s v="Marketing"/>
    <n v="0.91"/>
    <d v="2024-02-26T00:00:00"/>
    <n v="43"/>
    <s v="Cadre"/>
    <x v="1"/>
  </r>
  <r>
    <x v="7"/>
    <s v="729T1"/>
    <s v="Turpin"/>
    <s v="Anastasie"/>
    <s v="F"/>
    <s v="CDI"/>
    <s v="Informatique"/>
    <n v="0.91"/>
    <d v="2025-04-07T00:00:00"/>
    <n v="50"/>
    <s v="Non Cadre"/>
    <x v="1"/>
  </r>
  <r>
    <x v="7"/>
    <s v="5YF4O"/>
    <s v="Vallée"/>
    <s v="Bertrand"/>
    <s v="H"/>
    <s v="Stage"/>
    <s v="Achat"/>
    <n v="1"/>
    <d v="2022-10-21T00:00:00"/>
    <n v="35"/>
    <s v="Non Cadre"/>
    <x v="10"/>
  </r>
  <r>
    <x v="7"/>
    <s v="CDC8P"/>
    <s v="Brunel"/>
    <s v="Valentine"/>
    <s v="F"/>
    <s v="CDI"/>
    <s v="Commerciaux"/>
    <n v="1"/>
    <d v="2025-05-03T00:00:00"/>
    <n v="47"/>
    <s v="Non Cadre"/>
    <x v="9"/>
  </r>
  <r>
    <x v="7"/>
    <s v="UY6WE"/>
    <s v="Nguyen"/>
    <s v="Margaret"/>
    <s v="F"/>
    <s v="CDI"/>
    <s v="RH"/>
    <n v="1"/>
    <d v="2020-10-06T00:00:00"/>
    <n v="30"/>
    <s v="Cadre"/>
    <x v="1"/>
  </r>
  <r>
    <x v="7"/>
    <s v="OIXJA"/>
    <s v="Pichon"/>
    <s v="Bernard"/>
    <s v="H"/>
    <s v="CDD"/>
    <s v="Commerciaux"/>
    <n v="1"/>
    <d v="2021-04-08T00:00:00"/>
    <n v="26"/>
    <s v="Non Cadre"/>
    <x v="1"/>
  </r>
  <r>
    <x v="7"/>
    <s v="4GZ42"/>
    <s v="Ledoux"/>
    <s v="Jules"/>
    <s v="H"/>
    <s v="CDI"/>
    <s v="Informatique"/>
    <n v="1"/>
    <d v="2021-12-29T00:00:00"/>
    <n v="63"/>
    <s v="Cadre"/>
    <x v="2"/>
  </r>
  <r>
    <x v="7"/>
    <s v="53NY9"/>
    <s v="Salmon"/>
    <s v="Guillaume"/>
    <s v="H"/>
    <s v="CDD"/>
    <s v="Commerciaux"/>
    <n v="0.91"/>
    <d v="2021-11-22T00:00:00"/>
    <n v="59"/>
    <s v="Non Cadre"/>
    <x v="11"/>
  </r>
  <r>
    <x v="7"/>
    <s v="CHYQ5"/>
    <s v="Camus"/>
    <s v="Isaac"/>
    <s v="H"/>
    <s v="CDI"/>
    <s v="Marketing"/>
    <n v="1"/>
    <d v="2024-07-18T00:00:00"/>
    <n v="62"/>
    <s v="Cadre"/>
    <x v="1"/>
  </r>
  <r>
    <x v="7"/>
    <s v="8E9LF"/>
    <s v="Baron"/>
    <s v="Marcelle"/>
    <s v="F"/>
    <s v="Stage"/>
    <s v="Finance"/>
    <n v="1"/>
    <d v="2020-12-03T00:00:00"/>
    <n v="38"/>
    <s v="Non Cadre"/>
    <x v="12"/>
  </r>
  <r>
    <x v="7"/>
    <s v="M5OQN"/>
    <s v="Courtois"/>
    <s v="Marcel"/>
    <s v="H"/>
    <s v="CDI"/>
    <s v="Commerciaux"/>
    <n v="1"/>
    <d v="2023-11-19T00:00:00"/>
    <n v="52"/>
    <s v="Cadre"/>
    <x v="6"/>
  </r>
  <r>
    <x v="7"/>
    <s v="FOPU8"/>
    <s v="Boulay"/>
    <s v="Pierre"/>
    <s v="H"/>
    <s v="CDI"/>
    <s v="Logistique"/>
    <n v="1"/>
    <d v="2023-03-02T00:00:00"/>
    <n v="57"/>
    <s v="Non Cadre"/>
    <x v="1"/>
  </r>
  <r>
    <x v="7"/>
    <s v="7JO19"/>
    <s v="Lefebvre"/>
    <s v="Richard"/>
    <s v="H"/>
    <s v="CDD"/>
    <s v="Commerciaux"/>
    <n v="1"/>
    <d v="2022-11-01T00:00:00"/>
    <n v="32"/>
    <s v="Cadre"/>
    <x v="6"/>
  </r>
  <r>
    <x v="7"/>
    <s v="NNRI4"/>
    <s v="Rousseau"/>
    <s v="Odette"/>
    <s v="F"/>
    <s v="CDI"/>
    <s v="Commerciaux"/>
    <n v="1"/>
    <d v="2021-11-11T00:00:00"/>
    <n v="46"/>
    <s v="Non Cadre"/>
    <x v="3"/>
  </r>
  <r>
    <x v="7"/>
    <s v="FAZGD"/>
    <s v="Pinto"/>
    <s v="Capucine"/>
    <s v="F"/>
    <s v="CDI"/>
    <s v="Commerciaux"/>
    <n v="1"/>
    <d v="2022-04-13T00:00:00"/>
    <n v="32"/>
    <s v="Cadre"/>
    <x v="1"/>
  </r>
  <r>
    <x v="7"/>
    <s v="K17K2"/>
    <s v="Arnaud"/>
    <s v="Capucine"/>
    <s v="F"/>
    <s v="Stage"/>
    <s v="RH"/>
    <n v="1"/>
    <d v="2025-08-24T00:00:00"/>
    <n v="45"/>
    <s v="Non Cadre"/>
    <x v="9"/>
  </r>
  <r>
    <x v="7"/>
    <s v="SV587"/>
    <s v="De Oliveira"/>
    <s v="Geneviève"/>
    <s v="F"/>
    <s v="Alternant"/>
    <s v="Commerciaux"/>
    <n v="1"/>
    <d v="2021-03-08T00:00:00"/>
    <n v="28"/>
    <s v="Non Cadre"/>
    <x v="2"/>
  </r>
  <r>
    <x v="7"/>
    <s v="KGFAN"/>
    <s v="Gilbert"/>
    <s v="William"/>
    <s v="H"/>
    <s v="CDI"/>
    <s v="Informatique"/>
    <n v="1"/>
    <d v="2023-05-04T00:00:00"/>
    <n v="33"/>
    <s v="Non Cadre"/>
    <x v="10"/>
  </r>
  <r>
    <x v="7"/>
    <s v="97B98"/>
    <s v="Lemaître"/>
    <s v="François"/>
    <s v="H"/>
    <s v="Alternant"/>
    <s v="Achat"/>
    <n v="1"/>
    <d v="2023-08-07T00:00:00"/>
    <n v="56"/>
    <s v="Non Cadre"/>
    <x v="8"/>
  </r>
  <r>
    <x v="7"/>
    <s v="879JO"/>
    <s v="Delahaye"/>
    <s v="Pierre"/>
    <s v="H"/>
    <s v="CDI"/>
    <s v="Commerciaux"/>
    <n v="1"/>
    <d v="2022-01-06T00:00:00"/>
    <n v="40"/>
    <s v="Cadre"/>
    <x v="6"/>
  </r>
  <r>
    <x v="7"/>
    <s v="GRXBX"/>
    <s v="Deschamps"/>
    <s v="Renée"/>
    <s v="F"/>
    <s v="CDI"/>
    <s v="RH"/>
    <n v="1"/>
    <d v="2024-05-02T00:00:00"/>
    <n v="57"/>
    <s v="Non Cadre"/>
    <x v="3"/>
  </r>
  <r>
    <x v="7"/>
    <s v="PDNCT"/>
    <s v="Guilbert"/>
    <s v="Marcelle"/>
    <s v="F"/>
    <s v="Alternant"/>
    <s v="Commerciaux"/>
    <n v="1"/>
    <d v="2023-08-08T00:00:00"/>
    <n v="43"/>
    <s v="Non Cadre"/>
    <x v="10"/>
  </r>
  <r>
    <x v="7"/>
    <s v="TNB06"/>
    <s v="Bègue"/>
    <s v="Alfred"/>
    <s v="H"/>
    <s v="Stage"/>
    <s v="Commerciaux"/>
    <n v="0.91"/>
    <d v="2021-06-25T00:00:00"/>
    <n v="26"/>
    <s v="Non Cadre"/>
    <x v="7"/>
  </r>
  <r>
    <x v="7"/>
    <s v="5ATC0"/>
    <s v="Marin"/>
    <s v="Lucie"/>
    <s v="F"/>
    <s v="CDI"/>
    <s v="Finance"/>
    <n v="1"/>
    <d v="2020-11-04T00:00:00"/>
    <n v="38"/>
    <s v="Non Cadre"/>
    <x v="9"/>
  </r>
  <r>
    <x v="7"/>
    <s v="4XYGG"/>
    <s v="Camus"/>
    <s v="Isaac"/>
    <s v="H"/>
    <s v="CDD"/>
    <s v="Logistique"/>
    <n v="1"/>
    <d v="2021-09-25T00:00:00"/>
    <n v="51"/>
    <s v="Non Cadre"/>
    <x v="1"/>
  </r>
  <r>
    <x v="7"/>
    <s v="399PQ"/>
    <s v="Nicolas"/>
    <s v="Alix"/>
    <s v="F"/>
    <s v="CDI"/>
    <s v="Commerciaux"/>
    <n v="1"/>
    <d v="2024-01-06T00:00:00"/>
    <n v="23"/>
    <s v="Non Cadre"/>
    <x v="7"/>
  </r>
  <r>
    <x v="7"/>
    <s v="VLI20"/>
    <s v="Denis"/>
    <s v="Laetitia"/>
    <s v="F"/>
    <s v="CDI"/>
    <s v="Informatique"/>
    <n v="1"/>
    <d v="2023-02-11T00:00:00"/>
    <n v="20"/>
    <s v="Cadre"/>
    <x v="11"/>
  </r>
  <r>
    <x v="7"/>
    <s v="D6LA5"/>
    <s v="Morin"/>
    <s v="Joséphine"/>
    <s v="F"/>
    <s v="Alternant"/>
    <s v="Finance"/>
    <n v="1"/>
    <d v="2025-01-22T00:00:00"/>
    <n v="46"/>
    <s v="Non Cadre"/>
    <x v="4"/>
  </r>
  <r>
    <x v="7"/>
    <s v="JS9XQ"/>
    <s v="Becker"/>
    <s v="Louise"/>
    <s v="F"/>
    <s v="Stage"/>
    <s v="Commerciaux"/>
    <n v="1"/>
    <d v="2021-06-23T00:00:00"/>
    <n v="43"/>
    <s v="Non Cadre"/>
    <x v="8"/>
  </r>
  <r>
    <x v="7"/>
    <s v="6A9JO"/>
    <s v="Vasseur"/>
    <s v="Constance"/>
    <s v="F"/>
    <s v="CDD"/>
    <s v="Achat"/>
    <n v="1"/>
    <d v="2023-11-10T00:00:00"/>
    <n v="35"/>
    <s v="Cadre"/>
    <x v="8"/>
  </r>
  <r>
    <x v="7"/>
    <s v="EVEHA"/>
    <s v="Texier"/>
    <s v="Monique"/>
    <s v="F"/>
    <s v="CDI"/>
    <s v="Commerciaux"/>
    <n v="0.91"/>
    <d v="2021-11-06T00:00:00"/>
    <n v="44"/>
    <s v="Non Cadre"/>
    <x v="3"/>
  </r>
  <r>
    <x v="7"/>
    <s v="GC0VK"/>
    <s v="Maillet"/>
    <s v="Lucas"/>
    <s v="H"/>
    <s v="CDD"/>
    <s v="Commerciaux"/>
    <n v="1"/>
    <d v="2021-12-17T00:00:00"/>
    <n v="53"/>
    <s v="Non Cadre"/>
    <x v="11"/>
  </r>
  <r>
    <x v="7"/>
    <s v="DHEUO"/>
    <s v="Couturier"/>
    <s v="Sébastien"/>
    <s v="H"/>
    <s v="CDD"/>
    <s v="Marketing"/>
    <n v="1"/>
    <d v="2024-08-28T00:00:00"/>
    <n v="54"/>
    <s v="Cadre"/>
    <x v="8"/>
  </r>
  <r>
    <x v="7"/>
    <s v="CD97O"/>
    <s v="Texier"/>
    <s v="Augustin"/>
    <s v="H"/>
    <s v="CDD"/>
    <s v="Commerciaux"/>
    <n v="1"/>
    <d v="2022-07-17T00:00:00"/>
    <n v="47"/>
    <s v="Cadre"/>
    <x v="11"/>
  </r>
  <r>
    <x v="7"/>
    <s v="SC7KQ"/>
    <s v="Hebert"/>
    <s v="Alice"/>
    <s v="F"/>
    <s v="CDD"/>
    <s v="Logistique"/>
    <n v="1"/>
    <d v="2021-09-05T00:00:00"/>
    <n v="54"/>
    <s v="Non Cadre"/>
    <x v="8"/>
  </r>
  <r>
    <x v="7"/>
    <s v="7XTUM"/>
    <s v="Gaillard"/>
    <s v="Gérard"/>
    <s v="H"/>
    <s v="CDD"/>
    <s v="Commerciaux"/>
    <n v="1"/>
    <d v="2025-05-08T00:00:00"/>
    <n v="20"/>
    <s v="Non Cadre"/>
    <x v="1"/>
  </r>
  <r>
    <x v="7"/>
    <s v="6IR69"/>
    <s v="Thibault"/>
    <s v="Thomas"/>
    <s v="H"/>
    <s v="CDI"/>
    <s v="Commerciaux"/>
    <n v="0.91"/>
    <d v="2020-08-30T00:00:00"/>
    <n v="46"/>
    <s v="Cadre"/>
    <x v="8"/>
  </r>
  <r>
    <x v="7"/>
    <s v="W01L7"/>
    <s v="Gautier"/>
    <s v="Louise"/>
    <s v="F"/>
    <s v="CDD"/>
    <s v="Commerciaux"/>
    <n v="0.91"/>
    <d v="2021-03-22T00:00:00"/>
    <n v="59"/>
    <s v="Cadre"/>
    <x v="2"/>
  </r>
  <r>
    <x v="7"/>
    <s v="YG59M"/>
    <s v="Maréchal"/>
    <s v="Sabine"/>
    <s v="F"/>
    <s v="CDI"/>
    <s v="RH"/>
    <n v="1"/>
    <d v="2024-11-29T00:00:00"/>
    <n v="40"/>
    <s v="Cadre"/>
    <x v="2"/>
  </r>
  <r>
    <x v="7"/>
    <s v="7FZA4"/>
    <s v="Guillou"/>
    <s v="Arthur"/>
    <s v="H"/>
    <s v="CDI"/>
    <s v="Marketing"/>
    <n v="1"/>
    <d v="2024-11-02T00:00:00"/>
    <n v="59"/>
    <s v="Non Cadre"/>
    <x v="2"/>
  </r>
  <r>
    <x v="7"/>
    <s v="9PUGX"/>
    <s v="Bernard"/>
    <s v="Constance"/>
    <s v="F"/>
    <s v="CDI"/>
    <s v="Logistique"/>
    <n v="0.91"/>
    <d v="2021-09-01T00:00:00"/>
    <n v="60"/>
    <s v="Non Cadre"/>
    <x v="0"/>
  </r>
  <r>
    <x v="7"/>
    <s v="T5AAD"/>
    <s v="Pelletier"/>
    <s v="Olivier"/>
    <s v="H"/>
    <s v="CDI"/>
    <s v="Logistique"/>
    <n v="0.91"/>
    <d v="2024-07-01T00:00:00"/>
    <n v="24"/>
    <s v="Non Cadre"/>
    <x v="10"/>
  </r>
  <r>
    <x v="7"/>
    <s v="ACSVV"/>
    <s v="Legrand"/>
    <s v="Martine"/>
    <s v="F"/>
    <s v="CDD"/>
    <s v="Marketing"/>
    <n v="0.91"/>
    <d v="2023-12-23T00:00:00"/>
    <n v="59"/>
    <s v="Non Cadre"/>
    <x v="1"/>
  </r>
  <r>
    <x v="7"/>
    <s v="RC7QH"/>
    <s v="Vidal"/>
    <s v="Alphonse"/>
    <s v="H"/>
    <s v="Stage"/>
    <s v="Finance"/>
    <n v="1"/>
    <d v="2022-04-05T00:00:00"/>
    <n v="52"/>
    <s v="Non Cadre"/>
    <x v="1"/>
  </r>
  <r>
    <x v="7"/>
    <s v="5NBX1"/>
    <s v="Morel"/>
    <s v="Frédérique"/>
    <s v="F"/>
    <s v="CDI"/>
    <s v="Logistique"/>
    <n v="1"/>
    <d v="2025-03-12T00:00:00"/>
    <n v="37"/>
    <s v="Cadre"/>
    <x v="11"/>
  </r>
  <r>
    <x v="7"/>
    <s v="Y5PG6"/>
    <s v="Lombard"/>
    <s v="Aimée"/>
    <s v="F"/>
    <s v="CDI"/>
    <s v="Achat"/>
    <n v="1"/>
    <d v="2021-12-30T00:00:00"/>
    <n v="29"/>
    <s v="Non Cadre"/>
    <x v="7"/>
  </r>
  <r>
    <x v="7"/>
    <s v="4994C"/>
    <s v="Roche"/>
    <s v="Pierre"/>
    <s v="H"/>
    <s v="CDI"/>
    <s v="Marketing"/>
    <n v="0.91"/>
    <d v="2020-12-19T00:00:00"/>
    <n v="60"/>
    <s v="Cadre"/>
    <x v="12"/>
  </r>
  <r>
    <x v="7"/>
    <s v="FWAGD"/>
    <s v="Langlois"/>
    <s v="Daniel"/>
    <s v="H"/>
    <s v="CDD"/>
    <s v="Commerciaux"/>
    <n v="1"/>
    <d v="2023-11-11T00:00:00"/>
    <n v="22"/>
    <s v="Non Cadre"/>
    <x v="8"/>
  </r>
  <r>
    <x v="7"/>
    <s v="CZIFJ"/>
    <s v="Thibault"/>
    <s v="Thibault"/>
    <s v="H"/>
    <s v="CDI"/>
    <s v="Commerciaux"/>
    <n v="1"/>
    <d v="2024-02-24T00:00:00"/>
    <n v="61"/>
    <s v="Cadre"/>
    <x v="3"/>
  </r>
  <r>
    <x v="7"/>
    <s v="0OW78"/>
    <s v="Lebrun"/>
    <s v="Roland"/>
    <s v="H"/>
    <s v="CDI"/>
    <s v="Marketing"/>
    <n v="0.91"/>
    <d v="2022-12-17T00:00:00"/>
    <n v="35"/>
    <s v="Non Cadre"/>
    <x v="5"/>
  </r>
  <r>
    <x v="7"/>
    <s v="C7CSB"/>
    <s v="Germain"/>
    <s v="Stéphane"/>
    <s v="H"/>
    <s v="Alternant"/>
    <s v="Marketing"/>
    <n v="1"/>
    <d v="2024-03-25T00:00:00"/>
    <n v="57"/>
    <s v="Non Cadre"/>
    <x v="6"/>
  </r>
  <r>
    <x v="7"/>
    <s v="4FZFQ"/>
    <s v="Michel"/>
    <s v="Éric"/>
    <s v="H"/>
    <s v="CDI"/>
    <s v="Commerciaux"/>
    <n v="1"/>
    <d v="2023-12-30T00:00:00"/>
    <n v="36"/>
    <s v="Cadre"/>
    <x v="4"/>
  </r>
  <r>
    <x v="7"/>
    <s v="Y24HP"/>
    <s v="Lesage"/>
    <s v="Alphonse"/>
    <s v="H"/>
    <s v="CDD"/>
    <s v="Achat"/>
    <n v="1"/>
    <d v="2025-06-16T00:00:00"/>
    <n v="21"/>
    <s v="Cadre"/>
    <x v="2"/>
  </r>
  <r>
    <x v="7"/>
    <s v="9B31P"/>
    <s v="Masse"/>
    <s v="Célina"/>
    <s v="F"/>
    <s v="CDI"/>
    <s v="Commerciaux"/>
    <n v="1"/>
    <d v="2020-09-04T00:00:00"/>
    <n v="56"/>
    <s v="Non Cadre"/>
    <x v="7"/>
  </r>
  <r>
    <x v="7"/>
    <s v="PIJ3L"/>
    <s v="Hubert"/>
    <s v="Charlotte"/>
    <s v="F"/>
    <s v="CDI"/>
    <s v="Commerciaux"/>
    <n v="1"/>
    <d v="2025-02-13T00:00:00"/>
    <n v="59"/>
    <s v="Non Cadre"/>
    <x v="2"/>
  </r>
  <r>
    <x v="7"/>
    <s v="826C3"/>
    <s v="Briand"/>
    <s v="Gérard"/>
    <s v="H"/>
    <s v="CDD"/>
    <s v="Commerciaux"/>
    <n v="1"/>
    <d v="2023-11-27T00:00:00"/>
    <n v="51"/>
    <s v="Non Cadre"/>
    <x v="5"/>
  </r>
  <r>
    <x v="7"/>
    <s v="EQARW"/>
    <s v="Michel"/>
    <s v="Jules"/>
    <s v="H"/>
    <s v="CDI"/>
    <s v="Informatique"/>
    <n v="1"/>
    <d v="2021-09-22T00:00:00"/>
    <n v="25"/>
    <s v="Non Cadre"/>
    <x v="5"/>
  </r>
  <r>
    <x v="7"/>
    <s v="H4OZ9"/>
    <s v="Deschamps"/>
    <s v="Gilbert"/>
    <s v="H"/>
    <s v="CDD"/>
    <s v="Finance"/>
    <n v="1"/>
    <d v="2024-02-12T00:00:00"/>
    <n v="60"/>
    <s v="Cadre"/>
    <x v="6"/>
  </r>
  <r>
    <x v="7"/>
    <s v="GDD91"/>
    <s v="Collin"/>
    <s v="Thierry"/>
    <s v="H"/>
    <s v="CDI"/>
    <s v="Commerciaux"/>
    <n v="1"/>
    <d v="2020-09-10T00:00:00"/>
    <n v="40"/>
    <s v="Cadre"/>
    <x v="1"/>
  </r>
  <r>
    <x v="7"/>
    <s v="DJGZW"/>
    <s v="Godard"/>
    <s v="Adrien"/>
    <s v="H"/>
    <s v="CDD"/>
    <s v="Informatique"/>
    <n v="1"/>
    <d v="2022-10-27T00:00:00"/>
    <n v="57"/>
    <s v="Non Cadre"/>
    <x v="1"/>
  </r>
  <r>
    <x v="7"/>
    <s v="T4LOT"/>
    <s v="Maurice"/>
    <s v="Théodore"/>
    <s v="H"/>
    <s v="CDI"/>
    <s v="Informatique"/>
    <n v="1"/>
    <d v="2022-01-30T00:00:00"/>
    <n v="55"/>
    <s v="Non Cadre"/>
    <x v="8"/>
  </r>
  <r>
    <x v="7"/>
    <s v="5NC4K"/>
    <s v="Guillot"/>
    <s v="Christine"/>
    <s v="F"/>
    <s v="CDD"/>
    <s v="Logistique"/>
    <n v="1"/>
    <d v="2024-10-11T00:00:00"/>
    <n v="34"/>
    <s v="Cadre"/>
    <x v="5"/>
  </r>
  <r>
    <x v="7"/>
    <s v="BN77K"/>
    <s v="Berger"/>
    <s v="Alexandre"/>
    <s v="H"/>
    <s v="Alternant"/>
    <s v="Logistique"/>
    <n v="1"/>
    <d v="2020-09-06T00:00:00"/>
    <n v="48"/>
    <s v="Non Cadre"/>
    <x v="6"/>
  </r>
  <r>
    <x v="7"/>
    <s v="KZ6XU"/>
    <s v="Pinto"/>
    <s v="Alex"/>
    <s v="F"/>
    <s v="Stage"/>
    <s v="Commerciaux"/>
    <n v="1"/>
    <d v="2022-03-01T00:00:00"/>
    <n v="43"/>
    <s v="Non Cadre"/>
    <x v="4"/>
  </r>
  <r>
    <x v="7"/>
    <s v="6CRF7"/>
    <s v="Thibault"/>
    <s v="Roland"/>
    <s v="H"/>
    <s v="CDI"/>
    <s v="Marketing"/>
    <n v="1"/>
    <d v="2022-10-05T00:00:00"/>
    <n v="29"/>
    <s v="Cadre"/>
    <x v="4"/>
  </r>
  <r>
    <x v="7"/>
    <s v="NS0BV"/>
    <s v="Lemonnier"/>
    <s v="Laetitia"/>
    <s v="F"/>
    <s v="CDI"/>
    <s v="Achat"/>
    <n v="1"/>
    <d v="2021-07-02T00:00:00"/>
    <n v="20"/>
    <s v="Cadre"/>
    <x v="7"/>
  </r>
  <r>
    <x v="7"/>
    <s v="TIEOC"/>
    <s v="Bouvet"/>
    <s v="Maggie"/>
    <s v="F"/>
    <s v="Stage"/>
    <s v="Finance"/>
    <n v="1"/>
    <d v="2022-05-11T00:00:00"/>
    <n v="36"/>
    <s v="Non Cadre"/>
    <x v="5"/>
  </r>
  <r>
    <x v="7"/>
    <s v="Z9ALA"/>
    <s v="Verdier"/>
    <s v="Margaud"/>
    <s v="F"/>
    <s v="CDD"/>
    <s v="Commerciaux"/>
    <n v="0.91"/>
    <d v="2020-09-29T00:00:00"/>
    <n v="62"/>
    <s v="Non Cadre"/>
    <x v="9"/>
  </r>
  <r>
    <x v="7"/>
    <s v="VQWYB"/>
    <s v="Mercier"/>
    <s v="Noémi"/>
    <s v="F"/>
    <s v="CDI"/>
    <s v="Marketing"/>
    <n v="1"/>
    <d v="2021-10-20T00:00:00"/>
    <n v="59"/>
    <s v="Non Cadre"/>
    <x v="1"/>
  </r>
  <r>
    <x v="7"/>
    <s v="662GQ"/>
    <s v="Louis"/>
    <s v="Charles"/>
    <s v="H"/>
    <s v="CDI"/>
    <s v="Informatique"/>
    <n v="0.91"/>
    <d v="2025-06-01T00:00:00"/>
    <n v="31"/>
    <s v="Non Cadre"/>
    <x v="1"/>
  </r>
  <r>
    <x v="7"/>
    <s v="M8KX1"/>
    <s v="Bailly"/>
    <s v="Caroline"/>
    <s v="F"/>
    <s v="CDI"/>
    <s v="Commerciaux"/>
    <n v="0.91"/>
    <d v="2021-09-18T00:00:00"/>
    <n v="47"/>
    <s v="Cadre"/>
    <x v="11"/>
  </r>
  <r>
    <x v="7"/>
    <s v="CJQ0F"/>
    <s v="Joly"/>
    <s v="Brigitte"/>
    <s v="F"/>
    <s v="CDI"/>
    <s v="Finance"/>
    <n v="1"/>
    <d v="2023-06-22T00:00:00"/>
    <n v="55"/>
    <s v="Cadre"/>
    <x v="9"/>
  </r>
  <r>
    <x v="7"/>
    <s v="TL8LX"/>
    <s v="Jacques"/>
    <s v="Michel"/>
    <s v="H"/>
    <s v="Stage"/>
    <s v="Commerciaux"/>
    <n v="1"/>
    <d v="2021-09-24T00:00:00"/>
    <n v="40"/>
    <s v="Non Cadre"/>
    <x v="0"/>
  </r>
  <r>
    <x v="7"/>
    <s v="EZDDO"/>
    <s v="Breton"/>
    <s v="Suzanne"/>
    <s v="F"/>
    <s v="CDI"/>
    <s v="Commerciaux"/>
    <n v="0.91"/>
    <d v="2021-06-23T00:00:00"/>
    <n v="63"/>
    <s v="Non Cadre"/>
    <x v="6"/>
  </r>
  <r>
    <x v="7"/>
    <s v="MODSU"/>
    <s v="Vallet"/>
    <s v="François"/>
    <s v="H"/>
    <s v="CDI"/>
    <s v="Commerciaux"/>
    <n v="1"/>
    <d v="2024-04-14T00:00:00"/>
    <n v="61"/>
    <s v="Cadre"/>
    <x v="8"/>
  </r>
  <r>
    <x v="7"/>
    <s v="C6KLK"/>
    <s v="Godard"/>
    <s v="Agathe"/>
    <s v="F"/>
    <s v="CDI"/>
    <s v="RH"/>
    <n v="0.91"/>
    <d v="2020-10-24T00:00:00"/>
    <n v="48"/>
    <s v="Cadre"/>
    <x v="7"/>
  </r>
  <r>
    <x v="7"/>
    <s v="AASTU"/>
    <s v="Wagner"/>
    <s v="Gabrielle"/>
    <s v="F"/>
    <s v="CDD"/>
    <s v="RH"/>
    <n v="1"/>
    <d v="2024-11-06T00:00:00"/>
    <n v="60"/>
    <s v="Cadre"/>
    <x v="0"/>
  </r>
  <r>
    <x v="7"/>
    <s v="6RYDI"/>
    <s v="Bouchet"/>
    <s v="Hélène"/>
    <s v="F"/>
    <s v="Stage"/>
    <s v="RH"/>
    <n v="0.91"/>
    <d v="2021-09-29T00:00:00"/>
    <n v="46"/>
    <s v="Non Cadre"/>
    <x v="6"/>
  </r>
  <r>
    <x v="7"/>
    <s v="V9JRR"/>
    <s v="Godard"/>
    <s v="Alphonse"/>
    <s v="H"/>
    <s v="CDI"/>
    <s v="Commerciaux"/>
    <n v="0.91"/>
    <d v="2024-12-04T00:00:00"/>
    <n v="35"/>
    <s v="Non Cadre"/>
    <x v="1"/>
  </r>
  <r>
    <x v="7"/>
    <s v="1DR5Q"/>
    <s v="Vasseur"/>
    <s v="Matthieu"/>
    <s v="H"/>
    <s v="CDD"/>
    <s v="Informatique"/>
    <n v="0.91"/>
    <d v="2023-02-25T00:00:00"/>
    <n v="55"/>
    <s v="Non Cadre"/>
    <x v="0"/>
  </r>
  <r>
    <x v="7"/>
    <s v="53CT8"/>
    <s v="Pires"/>
    <s v="Tristan"/>
    <s v="H"/>
    <s v="CDI"/>
    <s v="Commerciaux"/>
    <n v="1"/>
    <d v="2021-11-04T00:00:00"/>
    <n v="49"/>
    <s v="Cadre"/>
    <x v="0"/>
  </r>
  <r>
    <x v="7"/>
    <s v="8FZXK"/>
    <s v="Roche"/>
    <s v="Éléonore"/>
    <s v="F"/>
    <s v="CDI"/>
    <s v="Achat"/>
    <n v="1"/>
    <d v="2022-06-15T00:00:00"/>
    <n v="37"/>
    <s v="Cadre"/>
    <x v="1"/>
  </r>
  <r>
    <x v="7"/>
    <s v="CBT1T"/>
    <s v="Hardy"/>
    <s v="Timothée"/>
    <s v="H"/>
    <s v="Stage"/>
    <s v="Commerciaux"/>
    <n v="1"/>
    <d v="2025-03-09T00:00:00"/>
    <n v="47"/>
    <s v="Non Cadre"/>
    <x v="4"/>
  </r>
  <r>
    <x v="7"/>
    <s v="K015U"/>
    <s v="Couturier"/>
    <s v="Nath"/>
    <s v="F"/>
    <s v="CDI"/>
    <s v="Marketing"/>
    <n v="1"/>
    <d v="2020-09-12T00:00:00"/>
    <n v="60"/>
    <s v="Cadre"/>
    <x v="5"/>
  </r>
  <r>
    <x v="7"/>
    <s v="R0EWQ"/>
    <s v="Leroux"/>
    <s v="Maggie"/>
    <s v="F"/>
    <s v="CDI"/>
    <s v="Commerciaux"/>
    <n v="1"/>
    <d v="2024-05-14T00:00:00"/>
    <n v="46"/>
    <s v="Non Cadre"/>
    <x v="8"/>
  </r>
  <r>
    <x v="7"/>
    <s v="EIWAR"/>
    <s v="Paul"/>
    <s v="Lucas"/>
    <s v="H"/>
    <s v="CDI"/>
    <s v="Logistique"/>
    <n v="1"/>
    <d v="2025-05-18T00:00:00"/>
    <n v="58"/>
    <s v="Cadre"/>
    <x v="12"/>
  </r>
  <r>
    <x v="7"/>
    <s v="DBD40"/>
    <s v="Maillet"/>
    <s v="Adèle"/>
    <s v="F"/>
    <s v="CDI"/>
    <s v="Informatique"/>
    <n v="1"/>
    <d v="2022-12-30T00:00:00"/>
    <n v="54"/>
    <s v="Cadre"/>
    <x v="0"/>
  </r>
  <r>
    <x v="7"/>
    <s v="0M06O"/>
    <s v="Daniel"/>
    <s v="Lorraine"/>
    <s v="F"/>
    <s v="CDI"/>
    <s v="Commerciaux"/>
    <n v="0.91"/>
    <d v="2024-12-29T00:00:00"/>
    <n v="32"/>
    <s v="Non Cadre"/>
    <x v="4"/>
  </r>
  <r>
    <x v="7"/>
    <s v="B7BI1"/>
    <s v="Petitjean"/>
    <s v="Jacqueline"/>
    <s v="F"/>
    <s v="Alternant"/>
    <s v="Marketing"/>
    <n v="1"/>
    <d v="2024-11-08T00:00:00"/>
    <n v="65"/>
    <s v="Non Cadre"/>
    <x v="1"/>
  </r>
  <r>
    <x v="7"/>
    <s v="YKKN2"/>
    <s v="Grondin"/>
    <s v="Mathilde"/>
    <s v="F"/>
    <s v="Stage"/>
    <s v="Logistique"/>
    <n v="1"/>
    <d v="2023-03-13T00:00:00"/>
    <n v="44"/>
    <s v="Non Cadre"/>
    <x v="4"/>
  </r>
  <r>
    <x v="7"/>
    <s v="HZUGL"/>
    <s v="Guillou"/>
    <s v="William"/>
    <s v="H"/>
    <s v="CDI"/>
    <s v="Informatique"/>
    <n v="0.91"/>
    <d v="2024-06-12T00:00:00"/>
    <n v="28"/>
    <s v="Cadre"/>
    <x v="12"/>
  </r>
  <r>
    <x v="7"/>
    <s v="O8ZE4"/>
    <s v="Olivier"/>
    <s v="Stéphanie"/>
    <s v="F"/>
    <s v="CDI"/>
    <s v="Commerciaux"/>
    <n v="0.91"/>
    <d v="2024-06-27T00:00:00"/>
    <n v="38"/>
    <s v="Non Cadre"/>
    <x v="9"/>
  </r>
  <r>
    <x v="7"/>
    <s v="5RTGL"/>
    <s v="Joubert"/>
    <s v="Étienne"/>
    <s v="H"/>
    <s v="CDI"/>
    <s v="Achat"/>
    <n v="1"/>
    <d v="2022-11-08T00:00:00"/>
    <n v="37"/>
    <s v="Non Cadre"/>
    <x v="0"/>
  </r>
  <r>
    <x v="7"/>
    <s v="SKG2X"/>
    <s v="Lebon"/>
    <s v="David"/>
    <s v="H"/>
    <s v="Alternant"/>
    <s v="RH"/>
    <n v="0.91"/>
    <d v="2023-06-24T00:00:00"/>
    <n v="21"/>
    <s v="Non Cadre"/>
    <x v="10"/>
  </r>
  <r>
    <x v="7"/>
    <s v="RYDJX"/>
    <s v="Marie"/>
    <s v="Denis"/>
    <s v="H"/>
    <s v="Stage"/>
    <s v="Informatique"/>
    <n v="1"/>
    <d v="2024-01-01T00:00:00"/>
    <n v="27"/>
    <s v="Non Cadre"/>
    <x v="1"/>
  </r>
  <r>
    <x v="7"/>
    <s v="KJ5NJ"/>
    <s v="Mathieu"/>
    <s v="François"/>
    <s v="H"/>
    <s v="CDD"/>
    <s v="Commerciaux"/>
    <n v="1"/>
    <d v="2021-11-21T00:00:00"/>
    <n v="42"/>
    <s v="Cadre"/>
    <x v="8"/>
  </r>
  <r>
    <x v="7"/>
    <s v="ZUFW1"/>
    <s v="De Sousa"/>
    <s v="Eugène"/>
    <s v="H"/>
    <s v="CDI"/>
    <s v="Commerciaux"/>
    <n v="1"/>
    <d v="2021-08-06T00:00:00"/>
    <n v="21"/>
    <s v="Non Cadre"/>
    <x v="9"/>
  </r>
  <r>
    <x v="7"/>
    <s v="ARBLU"/>
    <s v="Lacroix"/>
    <s v="Thibault"/>
    <s v="H"/>
    <s v="CDI"/>
    <s v="Commerciaux"/>
    <n v="1"/>
    <d v="2022-07-15T00:00:00"/>
    <n v="58"/>
    <s v="Non Cadre"/>
    <x v="10"/>
  </r>
  <r>
    <x v="7"/>
    <s v="2T2W1"/>
    <s v="Maillard"/>
    <s v="Laurent"/>
    <s v="H"/>
    <s v="CDI"/>
    <s v="Marketing"/>
    <n v="1"/>
    <d v="2020-10-11T00:00:00"/>
    <n v="37"/>
    <s v="Non Cadre"/>
    <x v="0"/>
  </r>
  <r>
    <x v="7"/>
    <s v="DOY58"/>
    <s v="Munoz"/>
    <s v="Joseph"/>
    <s v="H"/>
    <s v="Alternant"/>
    <s v="Commerciaux"/>
    <n v="1"/>
    <d v="2023-09-26T00:00:00"/>
    <n v="27"/>
    <s v="Non Cadre"/>
    <x v="9"/>
  </r>
  <r>
    <x v="7"/>
    <s v="TAAFZ"/>
    <s v="Lévêque"/>
    <s v="Victor"/>
    <s v="H"/>
    <s v="Alternant"/>
    <s v="Logistique"/>
    <n v="1"/>
    <d v="2025-08-19T00:00:00"/>
    <n v="34"/>
    <s v="Non Cadre"/>
    <x v="5"/>
  </r>
  <r>
    <x v="7"/>
    <s v="CJEWL"/>
    <s v="Grenier"/>
    <s v="Aimé"/>
    <s v="H"/>
    <s v="CDD"/>
    <s v="Commerciaux"/>
    <n v="1"/>
    <d v="2025-03-25T00:00:00"/>
    <n v="27"/>
    <s v="Non Cadre"/>
    <x v="8"/>
  </r>
  <r>
    <x v="7"/>
    <s v="GN35T"/>
    <s v="Valette"/>
    <s v="Timothée"/>
    <s v="H"/>
    <s v="CDD"/>
    <s v="Achat"/>
    <n v="1"/>
    <d v="2021-03-11T00:00:00"/>
    <n v="60"/>
    <s v="Cadre"/>
    <x v="3"/>
  </r>
  <r>
    <x v="7"/>
    <s v="8XT8G"/>
    <s v="Fontaine"/>
    <s v="Denise"/>
    <s v="F"/>
    <s v="CDI"/>
    <s v="Commerciaux"/>
    <n v="1"/>
    <d v="2023-01-18T00:00:00"/>
    <n v="37"/>
    <s v="Cadre"/>
    <x v="7"/>
  </r>
  <r>
    <x v="7"/>
    <s v="OPEPZ"/>
    <s v="Salmon"/>
    <s v="Jacques"/>
    <s v="H"/>
    <s v="CDI"/>
    <s v="RH"/>
    <n v="1"/>
    <d v="2022-09-19T00:00:00"/>
    <n v="44"/>
    <s v="Non Cadre"/>
    <x v="3"/>
  </r>
  <r>
    <x v="7"/>
    <s v="5W5SI"/>
    <s v="Olivier"/>
    <s v="Gérard"/>
    <s v="H"/>
    <s v="CDD"/>
    <s v="Finance"/>
    <n v="1"/>
    <d v="2025-06-02T00:00:00"/>
    <n v="25"/>
    <s v="Cadre"/>
    <x v="1"/>
  </r>
  <r>
    <x v="7"/>
    <s v="2W3RH"/>
    <s v="Pichon"/>
    <s v="Bernard"/>
    <s v="H"/>
    <s v="CDI"/>
    <s v="Commerciaux"/>
    <n v="0.91"/>
    <d v="2022-10-06T00:00:00"/>
    <n v="39"/>
    <s v="Non Cadre"/>
    <x v="12"/>
  </r>
  <r>
    <x v="7"/>
    <s v="AOI98"/>
    <s v="Loiseau"/>
    <s v="Bertrand"/>
    <s v="H"/>
    <s v="Alternant"/>
    <s v="Logistique"/>
    <n v="1"/>
    <d v="2021-03-03T00:00:00"/>
    <n v="24"/>
    <s v="Non Cadre"/>
    <x v="1"/>
  </r>
  <r>
    <x v="7"/>
    <s v="G2WR6"/>
    <s v="Michel"/>
    <s v="Aurélie"/>
    <s v="F"/>
    <s v="CDI"/>
    <s v="Commerciaux"/>
    <n v="1"/>
    <d v="2023-04-26T00:00:00"/>
    <n v="38"/>
    <s v="Non Cadre"/>
    <x v="12"/>
  </r>
  <r>
    <x v="7"/>
    <s v="50506"/>
    <s v="Michel"/>
    <s v="Pauline"/>
    <s v="F"/>
    <s v="CDI"/>
    <s v="Commerciaux"/>
    <n v="1"/>
    <d v="2021-01-02T00:00:00"/>
    <n v="44"/>
    <s v="Non Cadre"/>
    <x v="1"/>
  </r>
  <r>
    <x v="7"/>
    <s v="G5QWQ"/>
    <s v="Thibault"/>
    <s v="Alfred"/>
    <s v="H"/>
    <s v="CDI"/>
    <s v="Commerciaux"/>
    <n v="1"/>
    <d v="2021-12-25T00:00:00"/>
    <n v="57"/>
    <s v="Non Cadre"/>
    <x v="8"/>
  </r>
  <r>
    <x v="7"/>
    <s v="G1Y48"/>
    <s v="Roussel"/>
    <s v="Aimé"/>
    <s v="H"/>
    <s v="CDI"/>
    <s v="RH"/>
    <n v="0.91"/>
    <d v="2022-02-24T00:00:00"/>
    <n v="45"/>
    <s v="Cadre"/>
    <x v="1"/>
  </r>
  <r>
    <x v="7"/>
    <s v="D44HR"/>
    <s v="Denis"/>
    <s v="Brigitte"/>
    <s v="F"/>
    <s v="CDI"/>
    <s v="Commerciaux"/>
    <n v="1"/>
    <d v="2022-08-03T00:00:00"/>
    <n v="41"/>
    <s v="Non Cadre"/>
    <x v="9"/>
  </r>
  <r>
    <x v="7"/>
    <s v="TM02V"/>
    <s v="Dupuis"/>
    <s v="Laetitia"/>
    <s v="F"/>
    <s v="CDI"/>
    <s v="Commerciaux"/>
    <n v="1"/>
    <d v="2022-10-15T00:00:00"/>
    <n v="33"/>
    <s v="Non Cadre"/>
    <x v="11"/>
  </r>
  <r>
    <x v="7"/>
    <s v="XTZ1R"/>
    <s v="Bernard"/>
    <s v="Christine"/>
    <s v="F"/>
    <s v="CDI"/>
    <s v="Informatique"/>
    <n v="1"/>
    <d v="2023-08-24T00:00:00"/>
    <n v="28"/>
    <s v="Cadre"/>
    <x v="8"/>
  </r>
  <r>
    <x v="7"/>
    <s v="06FWZ"/>
    <s v="Leclercq"/>
    <s v="Agnès"/>
    <s v="F"/>
    <s v="CDD"/>
    <s v="Logistique"/>
    <n v="1"/>
    <d v="2023-02-08T00:00:00"/>
    <n v="41"/>
    <s v="Non Cadre"/>
    <x v="11"/>
  </r>
  <r>
    <x v="7"/>
    <s v="UHQC8"/>
    <s v="Joubert"/>
    <s v="Gilbert"/>
    <s v="H"/>
    <s v="CDI"/>
    <s v="Commerciaux"/>
    <n v="0.91"/>
    <d v="2024-05-01T00:00:00"/>
    <n v="58"/>
    <s v="Non Cadre"/>
    <x v="3"/>
  </r>
  <r>
    <x v="7"/>
    <s v="T0RQR"/>
    <s v="Gallet"/>
    <s v="Philippine"/>
    <s v="F"/>
    <s v="CDI"/>
    <s v="Informatique"/>
    <n v="1"/>
    <d v="2021-09-08T00:00:00"/>
    <n v="44"/>
    <s v="Cadre"/>
    <x v="12"/>
  </r>
  <r>
    <x v="7"/>
    <s v="OTZ97"/>
    <s v="Costa"/>
    <s v="Manon"/>
    <s v="F"/>
    <s v="CDD"/>
    <s v="Marketing"/>
    <n v="1"/>
    <d v="2021-08-26T00:00:00"/>
    <n v="42"/>
    <s v="Non Cadre"/>
    <x v="1"/>
  </r>
  <r>
    <x v="7"/>
    <s v="57BOR"/>
    <s v="Pruvost"/>
    <s v="Margaret"/>
    <s v="F"/>
    <s v="CDI"/>
    <s v="Commerciaux"/>
    <n v="1"/>
    <d v="2022-03-10T00:00:00"/>
    <n v="21"/>
    <s v="Non Cadre"/>
    <x v="6"/>
  </r>
  <r>
    <x v="7"/>
    <s v="9MO35"/>
    <s v="Marie"/>
    <s v="Louis"/>
    <s v="H"/>
    <s v="Alternant"/>
    <s v="Informatique"/>
    <n v="1"/>
    <d v="2024-06-22T00:00:00"/>
    <n v="43"/>
    <s v="Non Cadre"/>
    <x v="10"/>
  </r>
  <r>
    <x v="7"/>
    <s v="PBG0U"/>
    <s v="Chauveau"/>
    <s v="Gérard"/>
    <s v="H"/>
    <s v="CDI"/>
    <s v="Commerciaux"/>
    <n v="1"/>
    <d v="2023-10-25T00:00:00"/>
    <n v="47"/>
    <s v="Non Cadre"/>
    <x v="8"/>
  </r>
  <r>
    <x v="7"/>
    <s v="5KKJS"/>
    <s v="Vaillant"/>
    <s v="Raymond"/>
    <s v="H"/>
    <s v="CDI"/>
    <s v="Commerciaux"/>
    <n v="0.91"/>
    <d v="2023-02-16T00:00:00"/>
    <n v="54"/>
    <s v="Non Cadre"/>
    <x v="10"/>
  </r>
  <r>
    <x v="7"/>
    <s v="V5RYW"/>
    <s v="Leconte"/>
    <s v="Suzanne"/>
    <s v="F"/>
    <s v="CDI"/>
    <s v="Informatique"/>
    <n v="1"/>
    <d v="2020-11-14T00:00:00"/>
    <n v="57"/>
    <s v="Cadre"/>
    <x v="2"/>
  </r>
  <r>
    <x v="7"/>
    <s v="2B93K"/>
    <s v="Julien"/>
    <s v="Dorothée"/>
    <s v="F"/>
    <s v="Stage"/>
    <s v="Commerciaux"/>
    <n v="0.91"/>
    <d v="2023-11-11T00:00:00"/>
    <n v="22"/>
    <s v="Non Cadre"/>
    <x v="10"/>
  </r>
  <r>
    <x v="7"/>
    <s v="TDOXF"/>
    <s v="Gosselin"/>
    <s v="Rémy"/>
    <s v="H"/>
    <s v="CDI"/>
    <s v="Commerciaux"/>
    <n v="1"/>
    <d v="2025-05-30T00:00:00"/>
    <n v="60"/>
    <s v="Cadre"/>
    <x v="5"/>
  </r>
  <r>
    <x v="7"/>
    <s v="I8XNM"/>
    <s v="Dupont"/>
    <s v="Frédéric"/>
    <s v="H"/>
    <s v="Stage"/>
    <s v="Commerciaux"/>
    <n v="1"/>
    <d v="2024-02-27T00:00:00"/>
    <n v="65"/>
    <s v="Non Cadre"/>
    <x v="10"/>
  </r>
  <r>
    <x v="7"/>
    <s v="P610F"/>
    <s v="Carlier"/>
    <s v="Bertrand"/>
    <s v="H"/>
    <s v="CDD"/>
    <s v="Marketing"/>
    <n v="1"/>
    <d v="2023-05-10T00:00:00"/>
    <n v="50"/>
    <s v="Cadre"/>
    <x v="8"/>
  </r>
  <r>
    <x v="7"/>
    <s v="ZCARB"/>
    <s v="Blanchard"/>
    <s v="Julien"/>
    <s v="H"/>
    <s v="CDI"/>
    <s v="Commerciaux"/>
    <n v="0.91"/>
    <d v="2020-10-07T00:00:00"/>
    <n v="47"/>
    <s v="Cadre"/>
    <x v="1"/>
  </r>
  <r>
    <x v="7"/>
    <s v="9TUUK"/>
    <s v="Paul"/>
    <s v="Nicolas"/>
    <s v="H"/>
    <s v="CDI"/>
    <s v="Marketing"/>
    <n v="1"/>
    <d v="2025-03-26T00:00:00"/>
    <n v="22"/>
    <s v="Non Cadre"/>
    <x v="6"/>
  </r>
  <r>
    <x v="7"/>
    <s v="IETO7"/>
    <s v="Chevalier"/>
    <s v="Étienne"/>
    <s v="H"/>
    <s v="CDI"/>
    <s v="Finance"/>
    <n v="1"/>
    <d v="2022-08-19T00:00:00"/>
    <n v="59"/>
    <s v="Non Cadre"/>
    <x v="0"/>
  </r>
  <r>
    <x v="7"/>
    <s v="ZRYVY"/>
    <s v="Chauvin"/>
    <s v="Adrienne"/>
    <s v="F"/>
    <s v="CDI"/>
    <s v="Commerciaux"/>
    <n v="1"/>
    <d v="2023-11-01T00:00:00"/>
    <n v="63"/>
    <s v="Non Cadre"/>
    <x v="5"/>
  </r>
  <r>
    <x v="7"/>
    <s v="URFCR"/>
    <s v="Foucher"/>
    <s v="Aimé"/>
    <s v="H"/>
    <s v="CDD"/>
    <s v="Marketing"/>
    <n v="1"/>
    <d v="2022-01-07T00:00:00"/>
    <n v="23"/>
    <s v="Cadre"/>
    <x v="4"/>
  </r>
  <r>
    <x v="7"/>
    <s v="NI2P8"/>
    <s v="Gautier"/>
    <s v="Anaïs"/>
    <s v="F"/>
    <s v="CDD"/>
    <s v="Marketing"/>
    <n v="0.91"/>
    <d v="2025-04-08T00:00:00"/>
    <n v="42"/>
    <s v="Non Cadre"/>
    <x v="1"/>
  </r>
  <r>
    <x v="7"/>
    <s v="1HV7K"/>
    <s v="Michel"/>
    <s v="Eugène"/>
    <s v="H"/>
    <s v="CDI"/>
    <s v="Achat"/>
    <n v="0.91"/>
    <d v="2021-06-27T00:00:00"/>
    <n v="34"/>
    <s v="Non Cadre"/>
    <x v="1"/>
  </r>
  <r>
    <x v="7"/>
    <s v="NILC6"/>
    <s v="Rousset"/>
    <s v="Thierry"/>
    <s v="H"/>
    <s v="CDI"/>
    <s v="Commerciaux"/>
    <n v="1"/>
    <d v="2023-11-17T00:00:00"/>
    <n v="20"/>
    <s v="Non Cadre"/>
    <x v="7"/>
  </r>
  <r>
    <x v="7"/>
    <s v="D3QV2"/>
    <s v="Torres"/>
    <s v="Marguerite"/>
    <s v="F"/>
    <s v="CDI"/>
    <s v="Commerciaux"/>
    <n v="1"/>
    <d v="2021-05-11T00:00:00"/>
    <n v="47"/>
    <s v="Cadre"/>
    <x v="4"/>
  </r>
  <r>
    <x v="7"/>
    <s v="OL6O2"/>
    <s v="Traore"/>
    <s v="Élise"/>
    <s v="F"/>
    <s v="CDD"/>
    <s v="RH"/>
    <n v="1"/>
    <d v="2021-08-18T00:00:00"/>
    <n v="20"/>
    <s v="Cadre"/>
    <x v="1"/>
  </r>
  <r>
    <x v="7"/>
    <s v="GERYB"/>
    <s v="Marie"/>
    <s v="Édouard"/>
    <s v="H"/>
    <s v="CDI"/>
    <s v="Commerciaux"/>
    <n v="1"/>
    <d v="2020-10-18T00:00:00"/>
    <n v="29"/>
    <s v="Cadre"/>
    <x v="2"/>
  </r>
  <r>
    <x v="7"/>
    <s v="PL2KE"/>
    <s v="Duval"/>
    <s v="Alain"/>
    <s v="H"/>
    <s v="CDD"/>
    <s v="RH"/>
    <n v="0.91"/>
    <d v="2021-12-02T00:00:00"/>
    <n v="22"/>
    <s v="Non Cadre"/>
    <x v="12"/>
  </r>
  <r>
    <x v="7"/>
    <s v="TQ7A6"/>
    <s v="Vincent"/>
    <s v="Marcelle"/>
    <s v="F"/>
    <s v="CDI"/>
    <s v="Commerciaux"/>
    <n v="1"/>
    <d v="2024-12-30T00:00:00"/>
    <n v="63"/>
    <s v="Cadre"/>
    <x v="9"/>
  </r>
  <r>
    <x v="7"/>
    <s v="X23GT"/>
    <s v="Lacroix"/>
    <s v="Clémence"/>
    <s v="F"/>
    <s v="CDI"/>
    <s v="RH"/>
    <n v="1"/>
    <d v="2022-05-25T00:00:00"/>
    <n v="48"/>
    <s v="Cadre"/>
    <x v="9"/>
  </r>
  <r>
    <x v="7"/>
    <s v="WQ3DT"/>
    <s v="Bertrand"/>
    <s v="Océane"/>
    <s v="F"/>
    <s v="CDI"/>
    <s v="Commerciaux"/>
    <n v="1"/>
    <d v="2021-12-24T00:00:00"/>
    <n v="26"/>
    <s v="Cadre"/>
    <x v="7"/>
  </r>
  <r>
    <x v="7"/>
    <s v="1MMH5"/>
    <s v="Weber"/>
    <s v="Dominique"/>
    <s v="F"/>
    <s v="Stage"/>
    <s v="Informatique"/>
    <n v="0.91"/>
    <d v="2021-01-21T00:00:00"/>
    <n v="32"/>
    <s v="Non Cadre"/>
    <x v="2"/>
  </r>
  <r>
    <x v="7"/>
    <s v="RJR3K"/>
    <s v="Ledoux"/>
    <s v="Étienne"/>
    <s v="H"/>
    <s v="CDI"/>
    <s v="Finance"/>
    <n v="0.91"/>
    <d v="2022-02-21T00:00:00"/>
    <n v="21"/>
    <s v="Non Cadre"/>
    <x v="5"/>
  </r>
  <r>
    <x v="7"/>
    <s v="STIBE"/>
    <s v="Huet"/>
    <s v="Jacques"/>
    <s v="H"/>
    <s v="CDI"/>
    <s v="Commerciaux"/>
    <n v="1"/>
    <d v="2022-02-15T00:00:00"/>
    <n v="41"/>
    <s v="Cadre"/>
    <x v="8"/>
  </r>
  <r>
    <x v="7"/>
    <s v="711RD"/>
    <s v="Chevallier"/>
    <s v="Lucas"/>
    <s v="H"/>
    <s v="Alternant"/>
    <s v="Commerciaux"/>
    <n v="1"/>
    <d v="2025-07-27T00:00:00"/>
    <n v="30"/>
    <s v="Non Cadre"/>
    <x v="5"/>
  </r>
  <r>
    <x v="7"/>
    <s v="U29UM"/>
    <s v="Schmitt"/>
    <s v="Alix"/>
    <s v="F"/>
    <s v="CDI"/>
    <s v="Commerciaux"/>
    <n v="1"/>
    <d v="2022-11-11T00:00:00"/>
    <n v="24"/>
    <s v="Cadre"/>
    <x v="5"/>
  </r>
  <r>
    <x v="7"/>
    <s v="QL1M5"/>
    <s v="Leconte"/>
    <s v="Stéphanie"/>
    <s v="F"/>
    <s v="CDI"/>
    <s v="Commerciaux"/>
    <n v="1"/>
    <d v="2021-09-10T00:00:00"/>
    <n v="49"/>
    <s v="Cadre"/>
    <x v="9"/>
  </r>
  <r>
    <x v="7"/>
    <s v="SDNJA"/>
    <s v="Thierry"/>
    <s v="Marianne"/>
    <s v="F"/>
    <s v="CDI"/>
    <s v="Commerciaux"/>
    <n v="0.91"/>
    <d v="2022-06-12T00:00:00"/>
    <n v="60"/>
    <s v="Non Cadre"/>
    <x v="1"/>
  </r>
  <r>
    <x v="7"/>
    <s v="HJK4E"/>
    <s v="Thierry"/>
    <s v="Jean"/>
    <s v="H"/>
    <s v="CDI"/>
    <s v="Finance"/>
    <n v="1"/>
    <d v="2023-05-27T00:00:00"/>
    <n v="44"/>
    <s v="Non Cadre"/>
    <x v="1"/>
  </r>
  <r>
    <x v="7"/>
    <s v="FZTZM"/>
    <s v="Le Goff"/>
    <s v="Sébastien"/>
    <s v="H"/>
    <s v="CDD"/>
    <s v="Logistique"/>
    <n v="1"/>
    <d v="2024-03-28T00:00:00"/>
    <n v="51"/>
    <s v="Non Cadre"/>
    <x v="1"/>
  </r>
  <r>
    <x v="7"/>
    <s v="WXLIG"/>
    <s v="Pichon"/>
    <s v="Étienne"/>
    <s v="H"/>
    <s v="CDI"/>
    <s v="Achat"/>
    <n v="1"/>
    <d v="2023-01-14T00:00:00"/>
    <n v="46"/>
    <s v="Cadre"/>
    <x v="5"/>
  </r>
  <r>
    <x v="7"/>
    <s v="DQ4RC"/>
    <s v="Paris"/>
    <s v="Adrien"/>
    <s v="H"/>
    <s v="CDI"/>
    <s v="RH"/>
    <n v="1"/>
    <d v="2022-06-03T00:00:00"/>
    <n v="54"/>
    <s v="Cadre"/>
    <x v="10"/>
  </r>
  <r>
    <x v="7"/>
    <s v="1XIA0"/>
    <s v="Pons"/>
    <s v="Georges"/>
    <s v="H"/>
    <s v="CDI"/>
    <s v="Achat"/>
    <n v="1"/>
    <d v="2024-12-19T00:00:00"/>
    <n v="30"/>
    <s v="Non Cadre"/>
    <x v="3"/>
  </r>
  <r>
    <x v="7"/>
    <s v="PO5EN"/>
    <s v="Moreau"/>
    <s v="Adèle"/>
    <s v="F"/>
    <s v="Alternant"/>
    <s v="Informatique"/>
    <n v="1"/>
    <d v="2022-03-16T00:00:00"/>
    <n v="25"/>
    <s v="Non Cadre"/>
    <x v="1"/>
  </r>
  <r>
    <x v="7"/>
    <s v="Q84S6"/>
    <s v="Grenier"/>
    <s v="Frédérique"/>
    <s v="F"/>
    <s v="CDI"/>
    <s v="Commerciaux"/>
    <n v="1"/>
    <d v="2022-05-05T00:00:00"/>
    <n v="51"/>
    <s v="Non Cadre"/>
    <x v="1"/>
  </r>
  <r>
    <x v="7"/>
    <s v="NGSRO"/>
    <s v="Vasseur"/>
    <s v="Hugues"/>
    <s v="H"/>
    <s v="CDI"/>
    <s v="Marketing"/>
    <n v="1"/>
    <d v="2021-01-14T00:00:00"/>
    <n v="62"/>
    <s v="Non Cadre"/>
    <x v="4"/>
  </r>
  <r>
    <x v="7"/>
    <s v="QO391"/>
    <s v="Dupuis"/>
    <s v="Benjamin"/>
    <s v="H"/>
    <s v="CDD"/>
    <s v="Commerciaux"/>
    <n v="1"/>
    <d v="2023-04-19T00:00:00"/>
    <n v="48"/>
    <s v="Cadre"/>
    <x v="11"/>
  </r>
  <r>
    <x v="7"/>
    <s v="NPS0U"/>
    <s v="Perrot"/>
    <s v="Lucy"/>
    <s v="F"/>
    <s v="CDD"/>
    <s v="Finance"/>
    <n v="1"/>
    <d v="2022-01-29T00:00:00"/>
    <n v="24"/>
    <s v="Cadre"/>
    <x v="1"/>
  </r>
  <r>
    <x v="7"/>
    <s v="2M3V3"/>
    <s v="Bonneau"/>
    <s v="Laetitia"/>
    <s v="F"/>
    <s v="Stage"/>
    <s v="Commerciaux"/>
    <n v="0.91"/>
    <d v="2025-02-07T00:00:00"/>
    <n v="45"/>
    <s v="Non Cadre"/>
    <x v="7"/>
  </r>
  <r>
    <x v="7"/>
    <s v="O47TK"/>
    <s v="Humbert"/>
    <s v="Théodore"/>
    <s v="H"/>
    <s v="CDI"/>
    <s v="Achat"/>
    <n v="1"/>
    <d v="2021-11-18T00:00:00"/>
    <n v="62"/>
    <s v="Non Cadre"/>
    <x v="9"/>
  </r>
  <r>
    <x v="7"/>
    <s v="55NEX"/>
    <s v="Lebon"/>
    <s v="Jérôme"/>
    <s v="H"/>
    <s v="Alternant"/>
    <s v="Marketing"/>
    <n v="1"/>
    <d v="2023-01-20T00:00:00"/>
    <n v="64"/>
    <s v="Non Cadre"/>
    <x v="4"/>
  </r>
  <r>
    <x v="7"/>
    <s v="4VFH6"/>
    <s v="Moreno"/>
    <s v="Thérèse"/>
    <s v="F"/>
    <s v="CDD"/>
    <s v="Logistique"/>
    <n v="1"/>
    <d v="2025-03-01T00:00:00"/>
    <n v="56"/>
    <s v="Non Cadre"/>
    <x v="1"/>
  </r>
  <r>
    <x v="7"/>
    <s v="BHHGU"/>
    <s v="Royer"/>
    <s v="Honoré"/>
    <s v="H"/>
    <s v="Alternant"/>
    <s v="Commerciaux"/>
    <n v="1"/>
    <d v="2021-02-24T00:00:00"/>
    <n v="55"/>
    <s v="Non Cadre"/>
    <x v="4"/>
  </r>
  <r>
    <x v="7"/>
    <s v="SWK1T"/>
    <s v="Chevallier"/>
    <s v="Jules"/>
    <s v="H"/>
    <s v="CDI"/>
    <s v="Informatique"/>
    <n v="1"/>
    <d v="2023-09-07T00:00:00"/>
    <n v="44"/>
    <s v="Cadre"/>
    <x v="10"/>
  </r>
  <r>
    <x v="7"/>
    <s v="8IYTJ"/>
    <s v="Ribeiro"/>
    <s v="Aimé"/>
    <s v="H"/>
    <s v="CDI"/>
    <s v="Commerciaux"/>
    <n v="1"/>
    <d v="2021-04-02T00:00:00"/>
    <n v="59"/>
    <s v="Non Cadre"/>
    <x v="2"/>
  </r>
  <r>
    <x v="7"/>
    <s v="UX84B"/>
    <s v="Le Gall"/>
    <s v="Monique"/>
    <s v="F"/>
    <s v="CDD"/>
    <s v="Achat"/>
    <n v="1"/>
    <d v="2022-03-03T00:00:00"/>
    <n v="63"/>
    <s v="Cadre"/>
    <x v="6"/>
  </r>
  <r>
    <x v="7"/>
    <s v="T0HSF"/>
    <s v="Legendre"/>
    <s v="Laure"/>
    <s v="F"/>
    <s v="CDI"/>
    <s v="Commerciaux"/>
    <n v="0.91"/>
    <d v="2024-12-06T00:00:00"/>
    <n v="44"/>
    <s v="Cadre"/>
    <x v="4"/>
  </r>
  <r>
    <x v="7"/>
    <s v="IFJYC"/>
    <s v="Lévy"/>
    <s v="Denise"/>
    <s v="F"/>
    <s v="CDI"/>
    <s v="Commerciaux"/>
    <n v="1"/>
    <d v="2021-12-02T00:00:00"/>
    <n v="62"/>
    <s v="Cadre"/>
    <x v="1"/>
  </r>
  <r>
    <x v="7"/>
    <s v="CN75F"/>
    <s v="Camus"/>
    <s v="Emmanuel"/>
    <s v="H"/>
    <s v="CDI"/>
    <s v="Finance"/>
    <n v="0.91"/>
    <d v="2021-06-11T00:00:00"/>
    <n v="54"/>
    <s v="Cadre"/>
    <x v="6"/>
  </r>
  <r>
    <x v="7"/>
    <s v="3E96F"/>
    <s v="Becker"/>
    <s v="Michèle"/>
    <s v="F"/>
    <s v="CDI"/>
    <s v="Marketing"/>
    <n v="1"/>
    <d v="2021-08-24T00:00:00"/>
    <n v="47"/>
    <s v="Non Cadre"/>
    <x v="6"/>
  </r>
  <r>
    <x v="7"/>
    <s v="QJKEN"/>
    <s v="Salmon"/>
    <s v="Thibaut"/>
    <s v="H"/>
    <s v="CDI"/>
    <s v="Commerciaux"/>
    <n v="1"/>
    <d v="2020-10-09T00:00:00"/>
    <n v="49"/>
    <s v="Non Cadre"/>
    <x v="1"/>
  </r>
  <r>
    <x v="7"/>
    <s v="FUMYO"/>
    <s v="Marchal"/>
    <s v="Robert"/>
    <s v="H"/>
    <s v="CDI"/>
    <s v="Marketing"/>
    <n v="1"/>
    <d v="2021-02-03T00:00:00"/>
    <n v="52"/>
    <s v="Non Cadre"/>
    <x v="1"/>
  </r>
  <r>
    <x v="7"/>
    <s v="0D66F"/>
    <s v="Maréchal"/>
    <s v="Paulette"/>
    <s v="F"/>
    <s v="CDI"/>
    <s v="Informatique"/>
    <n v="0.91"/>
    <d v="2022-03-19T00:00:00"/>
    <n v="50"/>
    <s v="Cadre"/>
    <x v="1"/>
  </r>
  <r>
    <x v="7"/>
    <s v="00EBC"/>
    <s v="Leconte"/>
    <s v="Vincent"/>
    <s v="H"/>
    <s v="Stage"/>
    <s v="Commerciaux"/>
    <n v="1"/>
    <d v="2022-05-05T00:00:00"/>
    <n v="40"/>
    <s v="Non Cadre"/>
    <x v="5"/>
  </r>
  <r>
    <x v="7"/>
    <s v="I5UV9"/>
    <s v="Leclerc"/>
    <s v="Victoire"/>
    <s v="F"/>
    <s v="CDD"/>
    <s v="Commerciaux"/>
    <n v="1"/>
    <d v="2024-03-06T00:00:00"/>
    <n v="40"/>
    <s v="Non Cadre"/>
    <x v="1"/>
  </r>
  <r>
    <x v="7"/>
    <s v="R8VT4"/>
    <s v="Bousquet"/>
    <s v="Isabelle"/>
    <s v="F"/>
    <s v="CDI"/>
    <s v="RH"/>
    <n v="0.91"/>
    <d v="2022-05-23T00:00:00"/>
    <n v="65"/>
    <s v="Non Cadre"/>
    <x v="3"/>
  </r>
  <r>
    <x v="7"/>
    <s v="T0BCS"/>
    <s v="Poirier"/>
    <s v="Charles"/>
    <s v="H"/>
    <s v="CDD"/>
    <s v="Finance"/>
    <n v="1"/>
    <d v="2023-11-01T00:00:00"/>
    <n v="64"/>
    <s v="Non Cadre"/>
    <x v="1"/>
  </r>
  <r>
    <x v="7"/>
    <s v="RWL31"/>
    <s v="Delahaye"/>
    <s v="Martin"/>
    <s v="H"/>
    <s v="Stage"/>
    <s v="Commerciaux"/>
    <n v="1"/>
    <d v="2021-06-30T00:00:00"/>
    <n v="51"/>
    <s v="Non Cadre"/>
    <x v="6"/>
  </r>
  <r>
    <x v="7"/>
    <s v="IN9ZX"/>
    <s v="Leclerc"/>
    <s v="Alain"/>
    <s v="H"/>
    <s v="CDD"/>
    <s v="Informatique"/>
    <n v="1"/>
    <d v="2020-09-08T00:00:00"/>
    <n v="64"/>
    <s v="Cadre"/>
    <x v="11"/>
  </r>
  <r>
    <x v="7"/>
    <s v="JTZE6"/>
    <s v="Jacquet"/>
    <s v="André"/>
    <s v="H"/>
    <s v="CDD"/>
    <s v="Finance"/>
    <n v="1"/>
    <d v="2025-02-22T00:00:00"/>
    <n v="45"/>
    <s v="Non Cadre"/>
    <x v="8"/>
  </r>
  <r>
    <x v="7"/>
    <s v="D4UTI"/>
    <s v="Leleu"/>
    <s v="Martine"/>
    <s v="F"/>
    <s v="Stage"/>
    <s v="Informatique"/>
    <n v="1"/>
    <d v="2021-12-03T00:00:00"/>
    <n v="21"/>
    <s v="Non Cadre"/>
    <x v="8"/>
  </r>
  <r>
    <x v="7"/>
    <s v="IU9JS"/>
    <s v="Carlier"/>
    <s v="Nicole"/>
    <s v="F"/>
    <s v="CDI"/>
    <s v="Informatique"/>
    <n v="1"/>
    <d v="2022-11-11T00:00:00"/>
    <n v="62"/>
    <s v="Non Cadre"/>
    <x v="11"/>
  </r>
  <r>
    <x v="7"/>
    <s v="AWHPJ"/>
    <s v="Colas"/>
    <s v="Virginie"/>
    <s v="F"/>
    <s v="CDI"/>
    <s v="Commerciaux"/>
    <n v="1"/>
    <d v="2025-02-13T00:00:00"/>
    <n v="54"/>
    <s v="Cadre"/>
    <x v="6"/>
  </r>
  <r>
    <x v="7"/>
    <s v="HN39N"/>
    <s v="Louis"/>
    <s v="Jean"/>
    <s v="H"/>
    <s v="CDI"/>
    <s v="Commerciaux"/>
    <n v="1"/>
    <d v="2023-07-06T00:00:00"/>
    <n v="26"/>
    <s v="Cadre"/>
    <x v="5"/>
  </r>
  <r>
    <x v="7"/>
    <s v="6AXKM"/>
    <s v="Barbier"/>
    <s v="Adrienne"/>
    <s v="F"/>
    <s v="CDI"/>
    <s v="Logistique"/>
    <n v="1"/>
    <d v="2021-08-20T00:00:00"/>
    <n v="27"/>
    <s v="Cadre"/>
    <x v="9"/>
  </r>
  <r>
    <x v="7"/>
    <s v="LPD99"/>
    <s v="Lelièvre"/>
    <s v="Sabine"/>
    <s v="F"/>
    <s v="CDI"/>
    <s v="Commerciaux"/>
    <n v="1"/>
    <d v="2023-02-25T00:00:00"/>
    <n v="54"/>
    <s v="Cadre"/>
    <x v="9"/>
  </r>
  <r>
    <x v="7"/>
    <s v="16RLH"/>
    <s v="Cordier"/>
    <s v="Colette"/>
    <s v="F"/>
    <s v="CDI"/>
    <s v="Commerciaux"/>
    <n v="1"/>
    <d v="2022-08-22T00:00:00"/>
    <n v="33"/>
    <s v="Non Cadre"/>
    <x v="6"/>
  </r>
  <r>
    <x v="7"/>
    <s v="3VWAZ"/>
    <s v="Pascal"/>
    <s v="Charles"/>
    <s v="H"/>
    <s v="Alternant"/>
    <s v="Achat"/>
    <n v="1"/>
    <d v="2024-05-23T00:00:00"/>
    <n v="40"/>
    <s v="Non Cadre"/>
    <x v="2"/>
  </r>
  <r>
    <x v="7"/>
    <s v="66LEO"/>
    <s v="Arnaud"/>
    <s v="Cécile"/>
    <s v="F"/>
    <s v="Stage"/>
    <s v="Finance"/>
    <n v="1"/>
    <d v="2022-10-05T00:00:00"/>
    <n v="40"/>
    <s v="Non Cadre"/>
    <x v="6"/>
  </r>
  <r>
    <x v="7"/>
    <s v="1AMM3"/>
    <s v="Becker"/>
    <s v="Jacques"/>
    <s v="H"/>
    <s v="Alternant"/>
    <s v="Finance"/>
    <n v="1"/>
    <d v="2024-04-08T00:00:00"/>
    <n v="65"/>
    <s v="Non Cadre"/>
    <x v="8"/>
  </r>
  <r>
    <x v="7"/>
    <s v="7A9T1"/>
    <s v="Fournier"/>
    <s v="Marc"/>
    <s v="H"/>
    <s v="CDI"/>
    <s v="Logistique"/>
    <n v="1"/>
    <d v="2020-11-02T00:00:00"/>
    <n v="30"/>
    <s v="Cadre"/>
    <x v="9"/>
  </r>
  <r>
    <x v="7"/>
    <s v="YTR5H"/>
    <s v="Gomes"/>
    <s v="Christiane"/>
    <s v="F"/>
    <s v="CDI"/>
    <s v="Marketing"/>
    <n v="1"/>
    <d v="2025-06-21T00:00:00"/>
    <n v="45"/>
    <s v="Cadre"/>
    <x v="6"/>
  </r>
  <r>
    <x v="7"/>
    <s v="HXMOR"/>
    <s v="Huet"/>
    <s v="Henri"/>
    <s v="H"/>
    <s v="CDI"/>
    <s v="Commerciaux"/>
    <n v="1"/>
    <d v="2023-08-20T00:00:00"/>
    <n v="59"/>
    <s v="Non Cadre"/>
    <x v="1"/>
  </r>
  <r>
    <x v="7"/>
    <s v="FL5LL"/>
    <s v="Hamon"/>
    <s v="Hugues"/>
    <s v="H"/>
    <s v="CDI"/>
    <s v="Marketing"/>
    <n v="1"/>
    <d v="2020-09-13T00:00:00"/>
    <n v="40"/>
    <s v="Non Cadre"/>
    <x v="5"/>
  </r>
  <r>
    <x v="7"/>
    <s v="E7KKO"/>
    <s v="Charrier"/>
    <s v="François"/>
    <s v="H"/>
    <s v="CDD"/>
    <s v="Marketing"/>
    <n v="0.91"/>
    <d v="2022-08-28T00:00:00"/>
    <n v="55"/>
    <s v="Non Cadre"/>
    <x v="9"/>
  </r>
  <r>
    <x v="7"/>
    <s v="E1F3Q"/>
    <s v="Wagner"/>
    <s v="Christiane"/>
    <s v="F"/>
    <s v="CDI"/>
    <s v="Commerciaux"/>
    <n v="1"/>
    <d v="2024-05-06T00:00:00"/>
    <n v="49"/>
    <s v="Non Cadre"/>
    <x v="5"/>
  </r>
  <r>
    <x v="7"/>
    <s v="PSBJQ"/>
    <s v="Bailly"/>
    <s v="Astrid"/>
    <s v="F"/>
    <s v="CDI"/>
    <s v="Commerciaux"/>
    <n v="1"/>
    <d v="2022-09-02T00:00:00"/>
    <n v="63"/>
    <s v="Cadre"/>
    <x v="7"/>
  </r>
  <r>
    <x v="7"/>
    <s v="KF5K6"/>
    <s v="Albert"/>
    <s v="Jacques"/>
    <s v="H"/>
    <s v="Alternant"/>
    <s v="Logistique"/>
    <n v="1"/>
    <d v="2022-04-07T00:00:00"/>
    <n v="43"/>
    <s v="Non Cadre"/>
    <x v="6"/>
  </r>
  <r>
    <x v="7"/>
    <s v="HWU04"/>
    <s v="Seguin"/>
    <s v="Georges"/>
    <s v="H"/>
    <s v="CDI"/>
    <s v="Commerciaux"/>
    <n v="1"/>
    <d v="2024-02-20T00:00:00"/>
    <n v="55"/>
    <s v="Non Cadre"/>
    <x v="6"/>
  </r>
  <r>
    <x v="7"/>
    <s v="FSJUC"/>
    <s v="Descamps"/>
    <s v="Christiane"/>
    <s v="F"/>
    <s v="CDD"/>
    <s v="RH"/>
    <n v="1"/>
    <d v="2025-08-25T00:00:00"/>
    <n v="46"/>
    <s v="Cadre"/>
    <x v="5"/>
  </r>
  <r>
    <x v="7"/>
    <s v="VAPYB"/>
    <s v="Bailly"/>
    <s v="Josette"/>
    <s v="F"/>
    <s v="Stage"/>
    <s v="Logistique"/>
    <n v="1"/>
    <d v="2020-12-29T00:00:00"/>
    <n v="27"/>
    <s v="Non Cadre"/>
    <x v="5"/>
  </r>
  <r>
    <x v="7"/>
    <s v="1RM9T"/>
    <s v="Bonnet"/>
    <s v="Margot"/>
    <s v="F"/>
    <s v="CDD"/>
    <s v="Achat"/>
    <n v="0.91"/>
    <d v="2021-12-22T00:00:00"/>
    <n v="25"/>
    <s v="Non Cadre"/>
    <x v="11"/>
  </r>
  <r>
    <x v="7"/>
    <s v="DB9DS"/>
    <s v="Maury"/>
    <s v="Andrée"/>
    <s v="F"/>
    <s v="Alternant"/>
    <s v="RH"/>
    <n v="1"/>
    <d v="2021-03-17T00:00:00"/>
    <n v="24"/>
    <s v="Non Cadre"/>
    <x v="7"/>
  </r>
  <r>
    <x v="7"/>
    <s v="2N2YG"/>
    <s v="Payet"/>
    <s v="François"/>
    <s v="H"/>
    <s v="Alternant"/>
    <s v="Commerciaux"/>
    <n v="1"/>
    <d v="2020-10-15T00:00:00"/>
    <n v="56"/>
    <s v="Non Cadre"/>
    <x v="1"/>
  </r>
  <r>
    <x v="7"/>
    <s v="W849I"/>
    <s v="Bigot"/>
    <s v="Étienne"/>
    <s v="H"/>
    <s v="CDD"/>
    <s v="Logistique"/>
    <n v="1"/>
    <d v="2022-05-22T00:00:00"/>
    <n v="35"/>
    <s v="Non Cadre"/>
    <x v="10"/>
  </r>
  <r>
    <x v="7"/>
    <s v="XJWUR"/>
    <s v="Riou"/>
    <s v="Matthieu"/>
    <s v="H"/>
    <s v="CDI"/>
    <s v="Commerciaux"/>
    <n v="0.91"/>
    <d v="2024-03-30T00:00:00"/>
    <n v="22"/>
    <s v="Cadre"/>
    <x v="4"/>
  </r>
  <r>
    <x v="7"/>
    <s v="8P8VA"/>
    <s v="Langlois"/>
    <s v="Clémence"/>
    <s v="F"/>
    <s v="Stage"/>
    <s v="Commerciaux"/>
    <n v="0.91"/>
    <d v="2024-01-27T00:00:00"/>
    <n v="32"/>
    <s v="Non Cadre"/>
    <x v="8"/>
  </r>
  <r>
    <x v="7"/>
    <s v="EBRDJ"/>
    <s v="Joubert"/>
    <s v="Charles"/>
    <s v="H"/>
    <s v="CDD"/>
    <s v="RH"/>
    <n v="1"/>
    <d v="2024-04-02T00:00:00"/>
    <n v="39"/>
    <s v="Cadre"/>
    <x v="9"/>
  </r>
  <r>
    <x v="7"/>
    <s v="3GERK"/>
    <s v="Robin"/>
    <s v="Emmanuel"/>
    <s v="H"/>
    <s v="CDI"/>
    <s v="Informatique"/>
    <n v="1"/>
    <d v="2022-07-31T00:00:00"/>
    <n v="48"/>
    <s v="Non Cadre"/>
    <x v="11"/>
  </r>
  <r>
    <x v="7"/>
    <s v="BJWZO"/>
    <s v="Gros"/>
    <s v="Jacqueline"/>
    <s v="F"/>
    <s v="CDI"/>
    <s v="Finance"/>
    <n v="1"/>
    <d v="2024-11-05T00:00:00"/>
    <n v="41"/>
    <s v="Cadre"/>
    <x v="10"/>
  </r>
  <r>
    <x v="7"/>
    <s v="XYFVD"/>
    <s v="Richard"/>
    <s v="Dominique"/>
    <s v="F"/>
    <s v="Alternant"/>
    <s v="Commerciaux"/>
    <n v="1"/>
    <d v="2023-01-27T00:00:00"/>
    <n v="20"/>
    <s v="Non Cadre"/>
    <x v="8"/>
  </r>
  <r>
    <x v="7"/>
    <s v="0MUMI"/>
    <s v="Valette"/>
    <s v="Bernadette"/>
    <s v="F"/>
    <s v="CDD"/>
    <s v="RH"/>
    <n v="1"/>
    <d v="2024-03-31T00:00:00"/>
    <n v="55"/>
    <s v="Non Cadre"/>
    <x v="4"/>
  </r>
  <r>
    <x v="7"/>
    <s v="ISWCI"/>
    <s v="Lucas"/>
    <s v="Honoré"/>
    <s v="H"/>
    <s v="CDD"/>
    <s v="Commerciaux"/>
    <n v="0.91"/>
    <d v="2025-07-08T00:00:00"/>
    <n v="57"/>
    <s v="Cadre"/>
    <x v="6"/>
  </r>
  <r>
    <x v="7"/>
    <s v="OZ5E3"/>
    <s v="Laporte"/>
    <s v="Émile"/>
    <s v="H"/>
    <s v="CDI"/>
    <s v="Logistique"/>
    <n v="1"/>
    <d v="2021-06-03T00:00:00"/>
    <n v="28"/>
    <s v="Non Cadre"/>
    <x v="2"/>
  </r>
  <r>
    <x v="8"/>
    <s v="GPNP7"/>
    <s v="Perret"/>
    <s v="Agnès"/>
    <s v="F"/>
    <s v="Stage"/>
    <s v="Commerciaux"/>
    <n v="1"/>
    <d v="2025-01-10T00:00:00"/>
    <n v="32"/>
    <s v="Non Cadre"/>
    <x v="0"/>
  </r>
  <r>
    <x v="8"/>
    <s v="DKKLE"/>
    <s v="Baron"/>
    <s v="Danielle"/>
    <s v="F"/>
    <s v="Alternant"/>
    <s v="Marketing"/>
    <n v="1"/>
    <d v="2021-04-08T00:00:00"/>
    <n v="34"/>
    <s v="Non Cadre"/>
    <x v="1"/>
  </r>
  <r>
    <x v="8"/>
    <s v="X43EK"/>
    <s v="Aubry"/>
    <s v="Georges"/>
    <s v="H"/>
    <s v="CDD"/>
    <s v="Marketing"/>
    <n v="1"/>
    <d v="2025-01-15T00:00:00"/>
    <n v="28"/>
    <s v="Non Cadre"/>
    <x v="2"/>
  </r>
  <r>
    <x v="8"/>
    <s v="IDCZB"/>
    <s v="Pages"/>
    <s v="Emmanuel"/>
    <s v="H"/>
    <s v="Stage"/>
    <s v="Commerciaux"/>
    <n v="1"/>
    <d v="2020-11-29T00:00:00"/>
    <n v="42"/>
    <s v="Non Cadre"/>
    <x v="2"/>
  </r>
  <r>
    <x v="8"/>
    <s v="WVLRU"/>
    <s v="Brunet"/>
    <s v="Charles"/>
    <s v="H"/>
    <s v="CDI"/>
    <s v="Informatique"/>
    <n v="0.91"/>
    <d v="2022-07-24T00:00:00"/>
    <n v="41"/>
    <s v="Cadre"/>
    <x v="3"/>
  </r>
  <r>
    <x v="8"/>
    <s v="H1WN8"/>
    <s v="Colas"/>
    <s v="Claudine"/>
    <s v="F"/>
    <s v="CDI"/>
    <s v="Logistique"/>
    <n v="0.91"/>
    <d v="2024-01-04T00:00:00"/>
    <n v="37"/>
    <s v="Non Cadre"/>
    <x v="4"/>
  </r>
  <r>
    <x v="8"/>
    <s v="61344"/>
    <s v="De Oliveira"/>
    <s v="Benoît"/>
    <s v="H"/>
    <s v="CDI"/>
    <s v="Informatique"/>
    <n v="1"/>
    <d v="2021-07-01T00:00:00"/>
    <n v="21"/>
    <s v="Non Cadre"/>
    <x v="1"/>
  </r>
  <r>
    <x v="8"/>
    <s v="7SPGI"/>
    <s v="Rossi"/>
    <s v="René"/>
    <s v="H"/>
    <s v="CDD"/>
    <s v="Informatique"/>
    <n v="1"/>
    <d v="2024-02-09T00:00:00"/>
    <n v="42"/>
    <s v="Cadre"/>
    <x v="0"/>
  </r>
  <r>
    <x v="8"/>
    <s v="E3HIK"/>
    <s v="Marin"/>
    <s v="Éric"/>
    <s v="H"/>
    <s v="CDI"/>
    <s v="RH"/>
    <n v="1"/>
    <d v="2022-03-06T00:00:00"/>
    <n v="64"/>
    <s v="Cadre"/>
    <x v="5"/>
  </r>
  <r>
    <x v="8"/>
    <s v="LPLFA"/>
    <s v="Étienne"/>
    <s v="René"/>
    <s v="H"/>
    <s v="CDI"/>
    <s v="Commerciaux"/>
    <n v="1"/>
    <d v="2024-05-26T00:00:00"/>
    <n v="44"/>
    <s v="Cadre"/>
    <x v="6"/>
  </r>
  <r>
    <x v="8"/>
    <s v="ZDPI3"/>
    <s v="Martin"/>
    <s v="Jeannine"/>
    <s v="F"/>
    <s v="Alternant"/>
    <s v="Commerciaux"/>
    <n v="1"/>
    <d v="2024-12-17T00:00:00"/>
    <n v="59"/>
    <s v="Non Cadre"/>
    <x v="7"/>
  </r>
  <r>
    <x v="8"/>
    <s v="1N0T3"/>
    <s v="Lenoir"/>
    <s v="Benjamin"/>
    <s v="H"/>
    <s v="CDI"/>
    <s v="Achat"/>
    <n v="1"/>
    <d v="2021-11-01T00:00:00"/>
    <n v="27"/>
    <s v="Cadre"/>
    <x v="8"/>
  </r>
  <r>
    <x v="8"/>
    <s v="Y1YI7"/>
    <s v="Roussel"/>
    <s v="Monique"/>
    <s v="F"/>
    <s v="CDD"/>
    <s v="Informatique"/>
    <n v="1"/>
    <d v="2021-05-28T00:00:00"/>
    <n v="35"/>
    <s v="Cadre"/>
    <x v="1"/>
  </r>
  <r>
    <x v="8"/>
    <s v="AQ2RR"/>
    <s v="Antoine"/>
    <s v="Noémi"/>
    <s v="F"/>
    <s v="CDI"/>
    <s v="Informatique"/>
    <n v="1"/>
    <d v="2024-07-09T00:00:00"/>
    <n v="59"/>
    <s v="Cadre"/>
    <x v="2"/>
  </r>
  <r>
    <x v="8"/>
    <s v="U3BKH"/>
    <s v="Chevalier"/>
    <s v="Roland"/>
    <s v="H"/>
    <s v="CDI"/>
    <s v="Commerciaux"/>
    <n v="1"/>
    <d v="2024-05-05T00:00:00"/>
    <n v="63"/>
    <s v="Cadre"/>
    <x v="3"/>
  </r>
  <r>
    <x v="8"/>
    <s v="HLXBT"/>
    <s v="Gautier"/>
    <s v="Noémi"/>
    <s v="F"/>
    <s v="CDI"/>
    <s v="Marketing"/>
    <n v="1"/>
    <d v="2020-09-27T00:00:00"/>
    <n v="29"/>
    <s v="Non Cadre"/>
    <x v="1"/>
  </r>
  <r>
    <x v="8"/>
    <s v="XLFAU"/>
    <s v="Laine"/>
    <s v="Marine"/>
    <s v="F"/>
    <s v="Alternant"/>
    <s v="Marketing"/>
    <n v="1"/>
    <d v="2025-05-31T00:00:00"/>
    <n v="37"/>
    <s v="Non Cadre"/>
    <x v="8"/>
  </r>
  <r>
    <x v="8"/>
    <s v="NAMYB"/>
    <s v="Da Costa"/>
    <s v="Maggie"/>
    <s v="F"/>
    <s v="CDI"/>
    <s v="Logistique"/>
    <n v="1"/>
    <d v="2021-04-29T00:00:00"/>
    <n v="22"/>
    <s v="Non Cadre"/>
    <x v="6"/>
  </r>
  <r>
    <x v="8"/>
    <s v="K1I44"/>
    <s v="Neveu"/>
    <s v="Geneviève"/>
    <s v="F"/>
    <s v="CDI"/>
    <s v="Finance"/>
    <n v="1"/>
    <d v="2020-10-25T00:00:00"/>
    <n v="60"/>
    <s v="Non Cadre"/>
    <x v="7"/>
  </r>
  <r>
    <x v="8"/>
    <s v="GERRB"/>
    <s v="Fontaine"/>
    <s v="Arthur"/>
    <s v="H"/>
    <s v="CDI"/>
    <s v="Commerciaux"/>
    <n v="1"/>
    <d v="2022-11-26T00:00:00"/>
    <n v="28"/>
    <s v="Non Cadre"/>
    <x v="1"/>
  </r>
  <r>
    <x v="8"/>
    <s v="6ZPJJ"/>
    <s v="Laurent"/>
    <s v="Adrienne"/>
    <s v="F"/>
    <s v="Stage"/>
    <s v="Finance"/>
    <n v="1"/>
    <d v="2023-07-30T00:00:00"/>
    <n v="31"/>
    <s v="Non Cadre"/>
    <x v="1"/>
  </r>
  <r>
    <x v="8"/>
    <s v="QXZRZ"/>
    <s v="Mallet"/>
    <s v="William"/>
    <s v="H"/>
    <s v="Stage"/>
    <s v="Commerciaux"/>
    <n v="1"/>
    <d v="2022-12-21T00:00:00"/>
    <n v="53"/>
    <s v="Non Cadre"/>
    <x v="9"/>
  </r>
  <r>
    <x v="8"/>
    <s v="2TAA0"/>
    <s v="Turpin"/>
    <s v="Luc"/>
    <s v="H"/>
    <s v="Stage"/>
    <s v="Commerciaux"/>
    <n v="1"/>
    <d v="2022-03-19T00:00:00"/>
    <n v="33"/>
    <s v="Non Cadre"/>
    <x v="3"/>
  </r>
  <r>
    <x v="8"/>
    <s v="827HN"/>
    <s v="Gilbert"/>
    <s v="Georges"/>
    <s v="H"/>
    <s v="Stage"/>
    <s v="Finance"/>
    <n v="1"/>
    <d v="2025-01-29T00:00:00"/>
    <n v="24"/>
    <s v="Non Cadre"/>
    <x v="8"/>
  </r>
  <r>
    <x v="8"/>
    <s v="H0PF6"/>
    <s v="Allain"/>
    <s v="Émilie"/>
    <s v="F"/>
    <s v="CDI"/>
    <s v="Marketing"/>
    <n v="1"/>
    <d v="2024-10-15T00:00:00"/>
    <n v="29"/>
    <s v="Cadre"/>
    <x v="0"/>
  </r>
  <r>
    <x v="8"/>
    <s v="PRNMM"/>
    <s v="Renard"/>
    <s v="Olivier"/>
    <s v="H"/>
    <s v="CDI"/>
    <s v="Commerciaux"/>
    <n v="1"/>
    <d v="2021-07-05T00:00:00"/>
    <n v="20"/>
    <s v="Non Cadre"/>
    <x v="0"/>
  </r>
  <r>
    <x v="8"/>
    <s v="NYNY1"/>
    <s v="Alexandre"/>
    <s v="Hortense"/>
    <s v="F"/>
    <s v="CDI"/>
    <s v="Informatique"/>
    <n v="1"/>
    <d v="2024-05-24T00:00:00"/>
    <n v="27"/>
    <s v="Non Cadre"/>
    <x v="1"/>
  </r>
  <r>
    <x v="8"/>
    <s v="GLXU4"/>
    <s v="Baron"/>
    <s v="Camille"/>
    <s v="F"/>
    <s v="CDI"/>
    <s v="RH"/>
    <n v="1"/>
    <d v="2021-03-24T00:00:00"/>
    <n v="61"/>
    <s v="Cadre"/>
    <x v="10"/>
  </r>
  <r>
    <x v="8"/>
    <s v="OUDA7"/>
    <s v="Lagarde"/>
    <s v="Michel"/>
    <s v="H"/>
    <s v="CDI"/>
    <s v="Marketing"/>
    <n v="1"/>
    <d v="2023-09-11T00:00:00"/>
    <n v="65"/>
    <s v="Cadre"/>
    <x v="11"/>
  </r>
  <r>
    <x v="8"/>
    <s v="ACN0J"/>
    <s v="Mathieu"/>
    <s v="Élisabeth"/>
    <s v="F"/>
    <s v="CDI"/>
    <s v="RH"/>
    <n v="0.91"/>
    <d v="2022-04-12T00:00:00"/>
    <n v="59"/>
    <s v="Cadre"/>
    <x v="1"/>
  </r>
  <r>
    <x v="8"/>
    <s v="JF4II"/>
    <s v="Normand"/>
    <s v="Éléonore"/>
    <s v="F"/>
    <s v="CDD"/>
    <s v="Informatique"/>
    <n v="1"/>
    <d v="2024-04-29T00:00:00"/>
    <n v="43"/>
    <s v="Non Cadre"/>
    <x v="12"/>
  </r>
  <r>
    <x v="8"/>
    <s v="O4PZL"/>
    <s v="Hardy"/>
    <s v="Noël"/>
    <s v="H"/>
    <s v="CDI"/>
    <s v="Logistique"/>
    <n v="1"/>
    <d v="2023-12-12T00:00:00"/>
    <n v="59"/>
    <s v="Non Cadre"/>
    <x v="3"/>
  </r>
  <r>
    <x v="8"/>
    <s v="7UCEM"/>
    <s v="Perret"/>
    <s v="Henri"/>
    <s v="H"/>
    <s v="CDI"/>
    <s v="Logistique"/>
    <n v="1"/>
    <d v="2022-10-13T00:00:00"/>
    <n v="41"/>
    <s v="Cadre"/>
    <x v="0"/>
  </r>
  <r>
    <x v="8"/>
    <s v="68AQ6"/>
    <s v="Bertrand"/>
    <s v="Charles"/>
    <s v="H"/>
    <s v="CDI"/>
    <s v="Commerciaux"/>
    <n v="1"/>
    <d v="2024-05-25T00:00:00"/>
    <n v="45"/>
    <s v="Non Cadre"/>
    <x v="11"/>
  </r>
  <r>
    <x v="8"/>
    <s v="Y670G"/>
    <s v="Fleury"/>
    <s v="Bertrand"/>
    <s v="H"/>
    <s v="CDD"/>
    <s v="Commerciaux"/>
    <n v="1"/>
    <d v="2023-04-02T00:00:00"/>
    <n v="40"/>
    <s v="Cadre"/>
    <x v="1"/>
  </r>
  <r>
    <x v="8"/>
    <s v="YKW71"/>
    <s v="David"/>
    <s v="Thierry"/>
    <s v="H"/>
    <s v="CDD"/>
    <s v="Logistique"/>
    <n v="1"/>
    <d v="2022-09-05T00:00:00"/>
    <n v="26"/>
    <s v="Cadre"/>
    <x v="4"/>
  </r>
  <r>
    <x v="8"/>
    <s v="3WW5L"/>
    <s v="Bigot"/>
    <s v="Frédérique"/>
    <s v="F"/>
    <s v="CDD"/>
    <s v="Marketing"/>
    <n v="0.91"/>
    <d v="2023-12-18T00:00:00"/>
    <n v="54"/>
    <s v="Non Cadre"/>
    <x v="7"/>
  </r>
  <r>
    <x v="8"/>
    <s v="F8G14"/>
    <s v="Descamps"/>
    <s v="Grégoire"/>
    <s v="H"/>
    <s v="CDI"/>
    <s v="Logistique"/>
    <n v="1"/>
    <d v="2025-04-28T00:00:00"/>
    <n v="59"/>
    <s v="Cadre"/>
    <x v="2"/>
  </r>
  <r>
    <x v="8"/>
    <s v="3N0N9"/>
    <s v="Masson"/>
    <s v="Gérard"/>
    <s v="H"/>
    <s v="Stage"/>
    <s v="Commerciaux"/>
    <n v="1"/>
    <d v="2023-05-17T00:00:00"/>
    <n v="44"/>
    <s v="Non Cadre"/>
    <x v="10"/>
  </r>
  <r>
    <x v="8"/>
    <s v="DH91K"/>
    <s v="Gallet"/>
    <s v="Victoire"/>
    <s v="F"/>
    <s v="CDD"/>
    <s v="Commerciaux"/>
    <n v="0.91"/>
    <d v="2024-05-20T00:00:00"/>
    <n v="60"/>
    <s v="Non Cadre"/>
    <x v="0"/>
  </r>
  <r>
    <x v="8"/>
    <s v="JH4VZ"/>
    <s v="Lemonnier"/>
    <s v="Juliette"/>
    <s v="F"/>
    <s v="CDI"/>
    <s v="Marketing"/>
    <n v="1"/>
    <d v="2022-02-02T00:00:00"/>
    <n v="39"/>
    <s v="Cadre"/>
    <x v="10"/>
  </r>
  <r>
    <x v="8"/>
    <s v="IC5XE"/>
    <s v="Germain"/>
    <s v="Margot"/>
    <s v="F"/>
    <s v="CDI"/>
    <s v="Informatique"/>
    <n v="1"/>
    <d v="2024-11-24T00:00:00"/>
    <n v="26"/>
    <s v="Non Cadre"/>
    <x v="5"/>
  </r>
  <r>
    <x v="8"/>
    <s v="QBERT"/>
    <s v="Garnier"/>
    <s v="Juliette"/>
    <s v="F"/>
    <s v="Alternant"/>
    <s v="Commerciaux"/>
    <n v="1"/>
    <d v="2023-01-30T00:00:00"/>
    <n v="49"/>
    <s v="Non Cadre"/>
    <x v="11"/>
  </r>
  <r>
    <x v="8"/>
    <s v="C5LJK"/>
    <s v="Barbe"/>
    <s v="Lucas"/>
    <s v="H"/>
    <s v="CDI"/>
    <s v="Finance"/>
    <n v="1"/>
    <d v="2020-10-15T00:00:00"/>
    <n v="47"/>
    <s v="Non Cadre"/>
    <x v="2"/>
  </r>
  <r>
    <x v="8"/>
    <s v="0ZUM1"/>
    <s v="Turpin"/>
    <s v="Adèle"/>
    <s v="F"/>
    <s v="CDI"/>
    <s v="Commerciaux"/>
    <n v="1"/>
    <d v="2024-08-05T00:00:00"/>
    <n v="22"/>
    <s v="Cadre"/>
    <x v="5"/>
  </r>
  <r>
    <x v="8"/>
    <s v="A2E1O"/>
    <s v="Pichon"/>
    <s v="Emmanuel"/>
    <s v="H"/>
    <s v="Alternant"/>
    <s v="Informatique"/>
    <n v="1"/>
    <d v="2021-05-06T00:00:00"/>
    <n v="25"/>
    <s v="Non Cadre"/>
    <x v="1"/>
  </r>
  <r>
    <x v="8"/>
    <s v="EEW7P"/>
    <s v="Gros"/>
    <s v="Suzanne"/>
    <s v="F"/>
    <s v="CDI"/>
    <s v="Marketing"/>
    <n v="1"/>
    <d v="2022-03-19T00:00:00"/>
    <n v="33"/>
    <s v="Non Cadre"/>
    <x v="1"/>
  </r>
  <r>
    <x v="8"/>
    <s v="HG5H8"/>
    <s v="Bègue"/>
    <s v="Étienne"/>
    <s v="H"/>
    <s v="CDD"/>
    <s v="Commerciaux"/>
    <n v="1"/>
    <d v="2024-04-05T00:00:00"/>
    <n v="62"/>
    <s v="Cadre"/>
    <x v="6"/>
  </r>
  <r>
    <x v="8"/>
    <s v="YID01"/>
    <s v="Guilbert"/>
    <s v="Élodie"/>
    <s v="F"/>
    <s v="CDD"/>
    <s v="Commerciaux"/>
    <n v="1"/>
    <d v="2023-12-07T00:00:00"/>
    <n v="27"/>
    <s v="Cadre"/>
    <x v="1"/>
  </r>
  <r>
    <x v="8"/>
    <s v="5CII0"/>
    <s v="Costa"/>
    <s v="Céline"/>
    <s v="F"/>
    <s v="CDD"/>
    <s v="Logistique"/>
    <n v="1"/>
    <d v="2022-01-08T00:00:00"/>
    <n v="40"/>
    <s v="Cadre"/>
    <x v="11"/>
  </r>
  <r>
    <x v="8"/>
    <s v="8RHOT"/>
    <s v="Lecoq"/>
    <s v="Nathalie"/>
    <s v="F"/>
    <s v="Alternant"/>
    <s v="Commerciaux"/>
    <n v="1"/>
    <d v="2022-11-11T00:00:00"/>
    <n v="45"/>
    <s v="Non Cadre"/>
    <x v="10"/>
  </r>
  <r>
    <x v="8"/>
    <s v="9RSMG"/>
    <s v="Roussel"/>
    <s v="Colette"/>
    <s v="F"/>
    <s v="CDD"/>
    <s v="Commerciaux"/>
    <n v="1"/>
    <d v="2022-11-08T00:00:00"/>
    <n v="60"/>
    <s v="Cadre"/>
    <x v="5"/>
  </r>
  <r>
    <x v="8"/>
    <s v="8HJTZ"/>
    <s v="Guilbert"/>
    <s v="Alix"/>
    <s v="F"/>
    <s v="CDI"/>
    <s v="Logistique"/>
    <n v="1"/>
    <d v="2023-09-09T00:00:00"/>
    <n v="44"/>
    <s v="Cadre"/>
    <x v="6"/>
  </r>
  <r>
    <x v="8"/>
    <s v="GEMIG"/>
    <s v="Boucher"/>
    <s v="Julie"/>
    <s v="F"/>
    <s v="CDI"/>
    <s v="Commerciaux"/>
    <n v="1"/>
    <d v="2024-12-17T00:00:00"/>
    <n v="52"/>
    <s v="Cadre"/>
    <x v="1"/>
  </r>
  <r>
    <x v="8"/>
    <s v="A2GS8"/>
    <s v="Gomes"/>
    <s v="Anastasie"/>
    <s v="F"/>
    <s v="CDI"/>
    <s v="Commerciaux"/>
    <n v="1"/>
    <d v="2021-08-26T00:00:00"/>
    <n v="58"/>
    <s v="Cadre"/>
    <x v="3"/>
  </r>
  <r>
    <x v="8"/>
    <s v="C52IR"/>
    <s v="Durand"/>
    <s v="Victor"/>
    <s v="H"/>
    <s v="CDI"/>
    <s v="Commerciaux"/>
    <n v="0.91"/>
    <d v="2022-11-23T00:00:00"/>
    <n v="45"/>
    <s v="Cadre"/>
    <x v="7"/>
  </r>
  <r>
    <x v="8"/>
    <s v="5014G"/>
    <s v="Leroy"/>
    <s v="Arnaude"/>
    <s v="F"/>
    <s v="CDI"/>
    <s v="Finance"/>
    <n v="1"/>
    <d v="2024-05-28T00:00:00"/>
    <n v="53"/>
    <s v="Cadre"/>
    <x v="9"/>
  </r>
  <r>
    <x v="8"/>
    <s v="4G8KE"/>
    <s v="Blot"/>
    <s v="Jeanne"/>
    <s v="F"/>
    <s v="CDI"/>
    <s v="Logistique"/>
    <n v="0.91"/>
    <d v="2023-06-10T00:00:00"/>
    <n v="24"/>
    <s v="Cadre"/>
    <x v="12"/>
  </r>
  <r>
    <x v="8"/>
    <s v="8MUUW"/>
    <s v="Rossi"/>
    <s v="Gilles"/>
    <s v="H"/>
    <s v="CDI"/>
    <s v="Commerciaux"/>
    <n v="1"/>
    <d v="2020-09-15T00:00:00"/>
    <n v="53"/>
    <s v="Cadre"/>
    <x v="0"/>
  </r>
  <r>
    <x v="8"/>
    <s v="YIZT7"/>
    <s v="Humbert"/>
    <s v="Philippe"/>
    <s v="H"/>
    <s v="Alternant"/>
    <s v="Achat"/>
    <n v="1"/>
    <d v="2024-01-06T00:00:00"/>
    <n v="31"/>
    <s v="Non Cadre"/>
    <x v="9"/>
  </r>
  <r>
    <x v="8"/>
    <s v="JIFXE"/>
    <s v="Bigot"/>
    <s v="Étienne"/>
    <s v="H"/>
    <s v="CDD"/>
    <s v="Finance"/>
    <n v="1"/>
    <d v="2022-06-26T00:00:00"/>
    <n v="61"/>
    <s v="Cadre"/>
    <x v="1"/>
  </r>
  <r>
    <x v="8"/>
    <s v="6BTQU"/>
    <s v="Poulain"/>
    <s v="Jeannine"/>
    <s v="F"/>
    <s v="CDD"/>
    <s v="Commerciaux"/>
    <n v="1"/>
    <d v="2021-06-01T00:00:00"/>
    <n v="65"/>
    <s v="Cadre"/>
    <x v="10"/>
  </r>
  <r>
    <x v="8"/>
    <s v="C31YH"/>
    <s v="Bourgeois"/>
    <s v="Franck"/>
    <s v="H"/>
    <s v="CDI"/>
    <s v="Finance"/>
    <n v="1"/>
    <d v="2023-06-26T00:00:00"/>
    <n v="41"/>
    <s v="Cadre"/>
    <x v="12"/>
  </r>
  <r>
    <x v="8"/>
    <s v="JAQGO"/>
    <s v="Ferreira"/>
    <s v="Thibaut"/>
    <s v="H"/>
    <s v="CDD"/>
    <s v="Informatique"/>
    <n v="1"/>
    <d v="2021-10-29T00:00:00"/>
    <n v="52"/>
    <s v="Cadre"/>
    <x v="1"/>
  </r>
  <r>
    <x v="8"/>
    <s v="9C9K7"/>
    <s v="Besson"/>
    <s v="Rémy"/>
    <s v="H"/>
    <s v="CDI"/>
    <s v="Marketing"/>
    <n v="0.91"/>
    <d v="2021-04-25T00:00:00"/>
    <n v="63"/>
    <s v="Cadre"/>
    <x v="7"/>
  </r>
  <r>
    <x v="8"/>
    <s v="SSZD6"/>
    <s v="Goncalves"/>
    <s v="Élisabeth"/>
    <s v="F"/>
    <s v="CDI"/>
    <s v="Commerciaux"/>
    <n v="0.91"/>
    <d v="2021-02-04T00:00:00"/>
    <n v="22"/>
    <s v="Non Cadre"/>
    <x v="10"/>
  </r>
  <r>
    <x v="8"/>
    <s v="XDHGJ"/>
    <s v="Guillet"/>
    <s v="Éléonore"/>
    <s v="F"/>
    <s v="CDI"/>
    <s v="Logistique"/>
    <n v="1"/>
    <d v="2024-01-09T00:00:00"/>
    <n v="31"/>
    <s v="Non Cadre"/>
    <x v="2"/>
  </r>
  <r>
    <x v="8"/>
    <s v="SCOWD"/>
    <s v="Salmon"/>
    <s v="Patrick"/>
    <s v="H"/>
    <s v="CDI"/>
    <s v="Marketing"/>
    <n v="0.91"/>
    <d v="2024-02-26T00:00:00"/>
    <n v="43"/>
    <s v="Cadre"/>
    <x v="1"/>
  </r>
  <r>
    <x v="8"/>
    <s v="5YF4O"/>
    <s v="Vallée"/>
    <s v="Bertrand"/>
    <s v="H"/>
    <s v="Stage"/>
    <s v="Achat"/>
    <n v="1"/>
    <d v="2022-10-21T00:00:00"/>
    <n v="35"/>
    <s v="Non Cadre"/>
    <x v="10"/>
  </r>
  <r>
    <x v="8"/>
    <s v="CDC8P"/>
    <s v="Brunel"/>
    <s v="Valentine"/>
    <s v="F"/>
    <s v="CDI"/>
    <s v="Commerciaux"/>
    <n v="1"/>
    <d v="2025-05-03T00:00:00"/>
    <n v="47"/>
    <s v="Non Cadre"/>
    <x v="9"/>
  </r>
  <r>
    <x v="8"/>
    <s v="UY6WE"/>
    <s v="Nguyen"/>
    <s v="Margaret"/>
    <s v="F"/>
    <s v="CDI"/>
    <s v="RH"/>
    <n v="1"/>
    <d v="2020-10-06T00:00:00"/>
    <n v="30"/>
    <s v="Cadre"/>
    <x v="1"/>
  </r>
  <r>
    <x v="8"/>
    <s v="OIXJA"/>
    <s v="Pichon"/>
    <s v="Bernard"/>
    <s v="H"/>
    <s v="CDD"/>
    <s v="Commerciaux"/>
    <n v="1"/>
    <d v="2021-04-08T00:00:00"/>
    <n v="26"/>
    <s v="Non Cadre"/>
    <x v="1"/>
  </r>
  <r>
    <x v="8"/>
    <s v="4GZ42"/>
    <s v="Ledoux"/>
    <s v="Jules"/>
    <s v="H"/>
    <s v="CDI"/>
    <s v="Informatique"/>
    <n v="1"/>
    <d v="2021-12-29T00:00:00"/>
    <n v="63"/>
    <s v="Cadre"/>
    <x v="2"/>
  </r>
  <r>
    <x v="8"/>
    <s v="53NY9"/>
    <s v="Salmon"/>
    <s v="Guillaume"/>
    <s v="H"/>
    <s v="CDD"/>
    <s v="Commerciaux"/>
    <n v="0.91"/>
    <d v="2021-11-22T00:00:00"/>
    <n v="59"/>
    <s v="Non Cadre"/>
    <x v="11"/>
  </r>
  <r>
    <x v="8"/>
    <s v="CHYQ5"/>
    <s v="Camus"/>
    <s v="Isaac"/>
    <s v="H"/>
    <s v="CDI"/>
    <s v="Marketing"/>
    <n v="1"/>
    <d v="2024-07-18T00:00:00"/>
    <n v="62"/>
    <s v="Cadre"/>
    <x v="1"/>
  </r>
  <r>
    <x v="8"/>
    <s v="8E9LF"/>
    <s v="Baron"/>
    <s v="Marcelle"/>
    <s v="F"/>
    <s v="Stage"/>
    <s v="Finance"/>
    <n v="1"/>
    <d v="2020-12-03T00:00:00"/>
    <n v="38"/>
    <s v="Non Cadre"/>
    <x v="12"/>
  </r>
  <r>
    <x v="8"/>
    <s v="M5OQN"/>
    <s v="Courtois"/>
    <s v="Marcel"/>
    <s v="H"/>
    <s v="CDI"/>
    <s v="Commerciaux"/>
    <n v="1"/>
    <d v="2023-11-19T00:00:00"/>
    <n v="52"/>
    <s v="Cadre"/>
    <x v="6"/>
  </r>
  <r>
    <x v="8"/>
    <s v="FOPU8"/>
    <s v="Boulay"/>
    <s v="Pierre"/>
    <s v="H"/>
    <s v="CDI"/>
    <s v="Logistique"/>
    <n v="1"/>
    <d v="2023-03-02T00:00:00"/>
    <n v="57"/>
    <s v="Non Cadre"/>
    <x v="1"/>
  </r>
  <r>
    <x v="8"/>
    <s v="7JO19"/>
    <s v="Lefebvre"/>
    <s v="Richard"/>
    <s v="H"/>
    <s v="CDD"/>
    <s v="Commerciaux"/>
    <n v="1"/>
    <d v="2022-11-01T00:00:00"/>
    <n v="32"/>
    <s v="Cadre"/>
    <x v="6"/>
  </r>
  <r>
    <x v="8"/>
    <s v="NNRI4"/>
    <s v="Rousseau"/>
    <s v="Odette"/>
    <s v="F"/>
    <s v="CDI"/>
    <s v="Commerciaux"/>
    <n v="1"/>
    <d v="2021-11-11T00:00:00"/>
    <n v="46"/>
    <s v="Non Cadre"/>
    <x v="3"/>
  </r>
  <r>
    <x v="8"/>
    <s v="FAZGD"/>
    <s v="Pinto"/>
    <s v="Capucine"/>
    <s v="F"/>
    <s v="CDI"/>
    <s v="Commerciaux"/>
    <n v="1"/>
    <d v="2022-04-13T00:00:00"/>
    <n v="32"/>
    <s v="Cadre"/>
    <x v="1"/>
  </r>
  <r>
    <x v="8"/>
    <s v="K17K2"/>
    <s v="Arnaud"/>
    <s v="Capucine"/>
    <s v="F"/>
    <s v="Stage"/>
    <s v="RH"/>
    <n v="1"/>
    <d v="2025-08-24T00:00:00"/>
    <n v="45"/>
    <s v="Non Cadre"/>
    <x v="9"/>
  </r>
  <r>
    <x v="8"/>
    <s v="SV587"/>
    <s v="De Oliveira"/>
    <s v="Geneviève"/>
    <s v="F"/>
    <s v="Alternant"/>
    <s v="Commerciaux"/>
    <n v="1"/>
    <d v="2021-03-08T00:00:00"/>
    <n v="28"/>
    <s v="Non Cadre"/>
    <x v="2"/>
  </r>
  <r>
    <x v="8"/>
    <s v="KGFAN"/>
    <s v="Gilbert"/>
    <s v="William"/>
    <s v="H"/>
    <s v="CDI"/>
    <s v="Informatique"/>
    <n v="1"/>
    <d v="2023-05-04T00:00:00"/>
    <n v="33"/>
    <s v="Non Cadre"/>
    <x v="10"/>
  </r>
  <r>
    <x v="8"/>
    <s v="97B98"/>
    <s v="Lemaître"/>
    <s v="François"/>
    <s v="H"/>
    <s v="Alternant"/>
    <s v="Achat"/>
    <n v="1"/>
    <d v="2023-08-07T00:00:00"/>
    <n v="56"/>
    <s v="Non Cadre"/>
    <x v="8"/>
  </r>
  <r>
    <x v="8"/>
    <s v="879JO"/>
    <s v="Delahaye"/>
    <s v="Pierre"/>
    <s v="H"/>
    <s v="CDI"/>
    <s v="Commerciaux"/>
    <n v="1"/>
    <d v="2022-01-06T00:00:00"/>
    <n v="40"/>
    <s v="Cadre"/>
    <x v="6"/>
  </r>
  <r>
    <x v="8"/>
    <s v="GRXBX"/>
    <s v="Deschamps"/>
    <s v="Renée"/>
    <s v="F"/>
    <s v="CDI"/>
    <s v="RH"/>
    <n v="1"/>
    <d v="2024-05-02T00:00:00"/>
    <n v="57"/>
    <s v="Non Cadre"/>
    <x v="3"/>
  </r>
  <r>
    <x v="8"/>
    <s v="PDNCT"/>
    <s v="Guilbert"/>
    <s v="Marcelle"/>
    <s v="F"/>
    <s v="Alternant"/>
    <s v="Commerciaux"/>
    <n v="1"/>
    <d v="2023-08-08T00:00:00"/>
    <n v="43"/>
    <s v="Non Cadre"/>
    <x v="10"/>
  </r>
  <r>
    <x v="8"/>
    <s v="TNB06"/>
    <s v="Bègue"/>
    <s v="Alfred"/>
    <s v="H"/>
    <s v="Stage"/>
    <s v="Commerciaux"/>
    <n v="0.91"/>
    <d v="2021-06-25T00:00:00"/>
    <n v="26"/>
    <s v="Non Cadre"/>
    <x v="7"/>
  </r>
  <r>
    <x v="8"/>
    <s v="5ATC0"/>
    <s v="Marin"/>
    <s v="Lucie"/>
    <s v="F"/>
    <s v="CDI"/>
    <s v="Finance"/>
    <n v="1"/>
    <d v="2020-11-04T00:00:00"/>
    <n v="38"/>
    <s v="Non Cadre"/>
    <x v="9"/>
  </r>
  <r>
    <x v="8"/>
    <s v="4XYGG"/>
    <s v="Camus"/>
    <s v="Isaac"/>
    <s v="H"/>
    <s v="CDD"/>
    <s v="Logistique"/>
    <n v="1"/>
    <d v="2021-09-25T00:00:00"/>
    <n v="51"/>
    <s v="Non Cadre"/>
    <x v="1"/>
  </r>
  <r>
    <x v="8"/>
    <s v="399PQ"/>
    <s v="Nicolas"/>
    <s v="Alix"/>
    <s v="F"/>
    <s v="CDI"/>
    <s v="Commerciaux"/>
    <n v="1"/>
    <d v="2024-01-06T00:00:00"/>
    <n v="23"/>
    <s v="Non Cadre"/>
    <x v="7"/>
  </r>
  <r>
    <x v="8"/>
    <s v="VLI20"/>
    <s v="Denis"/>
    <s v="Laetitia"/>
    <s v="F"/>
    <s v="CDI"/>
    <s v="Informatique"/>
    <n v="1"/>
    <d v="2023-02-11T00:00:00"/>
    <n v="20"/>
    <s v="Cadre"/>
    <x v="11"/>
  </r>
  <r>
    <x v="8"/>
    <s v="D6LA5"/>
    <s v="Morin"/>
    <s v="Joséphine"/>
    <s v="F"/>
    <s v="Alternant"/>
    <s v="Finance"/>
    <n v="1"/>
    <d v="2025-01-22T00:00:00"/>
    <n v="46"/>
    <s v="Non Cadre"/>
    <x v="4"/>
  </r>
  <r>
    <x v="8"/>
    <s v="JS9XQ"/>
    <s v="Becker"/>
    <s v="Louise"/>
    <s v="F"/>
    <s v="Stage"/>
    <s v="Commerciaux"/>
    <n v="1"/>
    <d v="2021-06-23T00:00:00"/>
    <n v="43"/>
    <s v="Non Cadre"/>
    <x v="8"/>
  </r>
  <r>
    <x v="8"/>
    <s v="6A9JO"/>
    <s v="Vasseur"/>
    <s v="Constance"/>
    <s v="F"/>
    <s v="CDD"/>
    <s v="Achat"/>
    <n v="1"/>
    <d v="2023-11-10T00:00:00"/>
    <n v="35"/>
    <s v="Cadre"/>
    <x v="8"/>
  </r>
  <r>
    <x v="8"/>
    <s v="EVEHA"/>
    <s v="Texier"/>
    <s v="Monique"/>
    <s v="F"/>
    <s v="CDI"/>
    <s v="Commerciaux"/>
    <n v="0.91"/>
    <d v="2021-11-06T00:00:00"/>
    <n v="44"/>
    <s v="Non Cadre"/>
    <x v="3"/>
  </r>
  <r>
    <x v="8"/>
    <s v="GC0VK"/>
    <s v="Maillet"/>
    <s v="Lucas"/>
    <s v="H"/>
    <s v="CDD"/>
    <s v="Commerciaux"/>
    <n v="1"/>
    <d v="2021-12-17T00:00:00"/>
    <n v="53"/>
    <s v="Non Cadre"/>
    <x v="11"/>
  </r>
  <r>
    <x v="8"/>
    <s v="DHEUO"/>
    <s v="Couturier"/>
    <s v="Sébastien"/>
    <s v="H"/>
    <s v="CDD"/>
    <s v="Marketing"/>
    <n v="1"/>
    <d v="2024-08-28T00:00:00"/>
    <n v="54"/>
    <s v="Cadre"/>
    <x v="8"/>
  </r>
  <r>
    <x v="8"/>
    <s v="CD97O"/>
    <s v="Texier"/>
    <s v="Augustin"/>
    <s v="H"/>
    <s v="CDD"/>
    <s v="Commerciaux"/>
    <n v="1"/>
    <d v="2022-07-17T00:00:00"/>
    <n v="47"/>
    <s v="Cadre"/>
    <x v="11"/>
  </r>
  <r>
    <x v="8"/>
    <s v="SC7KQ"/>
    <s v="Hebert"/>
    <s v="Alice"/>
    <s v="F"/>
    <s v="CDD"/>
    <s v="Logistique"/>
    <n v="1"/>
    <d v="2021-09-05T00:00:00"/>
    <n v="54"/>
    <s v="Non Cadre"/>
    <x v="8"/>
  </r>
  <r>
    <x v="8"/>
    <s v="7XTUM"/>
    <s v="Gaillard"/>
    <s v="Gérard"/>
    <s v="H"/>
    <s v="CDD"/>
    <s v="Commerciaux"/>
    <n v="1"/>
    <d v="2025-05-08T00:00:00"/>
    <n v="20"/>
    <s v="Non Cadre"/>
    <x v="1"/>
  </r>
  <r>
    <x v="8"/>
    <s v="6IR69"/>
    <s v="Thibault"/>
    <s v="Thomas"/>
    <s v="H"/>
    <s v="CDI"/>
    <s v="Commerciaux"/>
    <n v="0.91"/>
    <d v="2020-08-30T00:00:00"/>
    <n v="46"/>
    <s v="Cadre"/>
    <x v="8"/>
  </r>
  <r>
    <x v="8"/>
    <s v="W01L7"/>
    <s v="Gautier"/>
    <s v="Louise"/>
    <s v="F"/>
    <s v="CDD"/>
    <s v="Commerciaux"/>
    <n v="0.91"/>
    <d v="2021-03-22T00:00:00"/>
    <n v="59"/>
    <s v="Cadre"/>
    <x v="2"/>
  </r>
  <r>
    <x v="8"/>
    <s v="YG59M"/>
    <s v="Maréchal"/>
    <s v="Sabine"/>
    <s v="F"/>
    <s v="CDI"/>
    <s v="RH"/>
    <n v="1"/>
    <d v="2024-11-29T00:00:00"/>
    <n v="40"/>
    <s v="Cadre"/>
    <x v="2"/>
  </r>
  <r>
    <x v="8"/>
    <s v="7FZA4"/>
    <s v="Guillou"/>
    <s v="Arthur"/>
    <s v="H"/>
    <s v="CDI"/>
    <s v="Marketing"/>
    <n v="1"/>
    <d v="2024-11-02T00:00:00"/>
    <n v="59"/>
    <s v="Non Cadre"/>
    <x v="2"/>
  </r>
  <r>
    <x v="8"/>
    <s v="9PUGX"/>
    <s v="Bernard"/>
    <s v="Constance"/>
    <s v="F"/>
    <s v="CDI"/>
    <s v="Logistique"/>
    <n v="0.91"/>
    <d v="2021-09-01T00:00:00"/>
    <n v="60"/>
    <s v="Non Cadre"/>
    <x v="0"/>
  </r>
  <r>
    <x v="8"/>
    <s v="T5AAD"/>
    <s v="Pelletier"/>
    <s v="Olivier"/>
    <s v="H"/>
    <s v="CDI"/>
    <s v="Logistique"/>
    <n v="0.91"/>
    <d v="2024-07-01T00:00:00"/>
    <n v="24"/>
    <s v="Non Cadre"/>
    <x v="10"/>
  </r>
  <r>
    <x v="8"/>
    <s v="ACSVV"/>
    <s v="Legrand"/>
    <s v="Martine"/>
    <s v="F"/>
    <s v="CDD"/>
    <s v="Marketing"/>
    <n v="0.91"/>
    <d v="2023-12-23T00:00:00"/>
    <n v="59"/>
    <s v="Non Cadre"/>
    <x v="1"/>
  </r>
  <r>
    <x v="8"/>
    <s v="RC7QH"/>
    <s v="Vidal"/>
    <s v="Alphonse"/>
    <s v="H"/>
    <s v="Stage"/>
    <s v="Finance"/>
    <n v="1"/>
    <d v="2022-04-05T00:00:00"/>
    <n v="52"/>
    <s v="Non Cadre"/>
    <x v="1"/>
  </r>
  <r>
    <x v="8"/>
    <s v="5NBX1"/>
    <s v="Morel"/>
    <s v="Frédérique"/>
    <s v="F"/>
    <s v="CDI"/>
    <s v="Logistique"/>
    <n v="1"/>
    <d v="2025-03-12T00:00:00"/>
    <n v="37"/>
    <s v="Cadre"/>
    <x v="11"/>
  </r>
  <r>
    <x v="8"/>
    <s v="Y5PG6"/>
    <s v="Lombard"/>
    <s v="Aimée"/>
    <s v="F"/>
    <s v="CDI"/>
    <s v="Achat"/>
    <n v="1"/>
    <d v="2021-12-30T00:00:00"/>
    <n v="29"/>
    <s v="Non Cadre"/>
    <x v="7"/>
  </r>
  <r>
    <x v="8"/>
    <s v="4994C"/>
    <s v="Roche"/>
    <s v="Pierre"/>
    <s v="H"/>
    <s v="CDI"/>
    <s v="Marketing"/>
    <n v="0.91"/>
    <d v="2020-12-19T00:00:00"/>
    <n v="60"/>
    <s v="Cadre"/>
    <x v="12"/>
  </r>
  <r>
    <x v="8"/>
    <s v="FWAGD"/>
    <s v="Langlois"/>
    <s v="Daniel"/>
    <s v="H"/>
    <s v="CDD"/>
    <s v="Commerciaux"/>
    <n v="1"/>
    <d v="2023-11-11T00:00:00"/>
    <n v="22"/>
    <s v="Non Cadre"/>
    <x v="8"/>
  </r>
  <r>
    <x v="8"/>
    <s v="CZIFJ"/>
    <s v="Thibault"/>
    <s v="Thibault"/>
    <s v="H"/>
    <s v="CDI"/>
    <s v="Commerciaux"/>
    <n v="1"/>
    <d v="2024-02-24T00:00:00"/>
    <n v="61"/>
    <s v="Cadre"/>
    <x v="3"/>
  </r>
  <r>
    <x v="8"/>
    <s v="0OW78"/>
    <s v="Lebrun"/>
    <s v="Roland"/>
    <s v="H"/>
    <s v="CDI"/>
    <s v="Marketing"/>
    <n v="0.91"/>
    <d v="2022-12-17T00:00:00"/>
    <n v="35"/>
    <s v="Non Cadre"/>
    <x v="5"/>
  </r>
  <r>
    <x v="8"/>
    <s v="C7CSB"/>
    <s v="Germain"/>
    <s v="Stéphane"/>
    <s v="H"/>
    <s v="Alternant"/>
    <s v="Marketing"/>
    <n v="1"/>
    <d v="2024-03-25T00:00:00"/>
    <n v="57"/>
    <s v="Non Cadre"/>
    <x v="6"/>
  </r>
  <r>
    <x v="8"/>
    <s v="4FZFQ"/>
    <s v="Michel"/>
    <s v="Éric"/>
    <s v="H"/>
    <s v="CDI"/>
    <s v="Commerciaux"/>
    <n v="1"/>
    <d v="2023-12-30T00:00:00"/>
    <n v="36"/>
    <s v="Cadre"/>
    <x v="4"/>
  </r>
  <r>
    <x v="8"/>
    <s v="Y24HP"/>
    <s v="Lesage"/>
    <s v="Alphonse"/>
    <s v="H"/>
    <s v="CDD"/>
    <s v="Achat"/>
    <n v="1"/>
    <d v="2025-06-16T00:00:00"/>
    <n v="21"/>
    <s v="Cadre"/>
    <x v="2"/>
  </r>
  <r>
    <x v="8"/>
    <s v="9B31P"/>
    <s v="Masse"/>
    <s v="Célina"/>
    <s v="F"/>
    <s v="CDI"/>
    <s v="Commerciaux"/>
    <n v="1"/>
    <d v="2020-09-04T00:00:00"/>
    <n v="56"/>
    <s v="Non Cadre"/>
    <x v="7"/>
  </r>
  <r>
    <x v="8"/>
    <s v="PIJ3L"/>
    <s v="Hubert"/>
    <s v="Charlotte"/>
    <s v="F"/>
    <s v="CDI"/>
    <s v="Commerciaux"/>
    <n v="1"/>
    <d v="2025-02-13T00:00:00"/>
    <n v="59"/>
    <s v="Non Cadre"/>
    <x v="2"/>
  </r>
  <r>
    <x v="8"/>
    <s v="826C3"/>
    <s v="Briand"/>
    <s v="Gérard"/>
    <s v="H"/>
    <s v="CDD"/>
    <s v="Commerciaux"/>
    <n v="1"/>
    <d v="2023-11-27T00:00:00"/>
    <n v="51"/>
    <s v="Non Cadre"/>
    <x v="5"/>
  </r>
  <r>
    <x v="8"/>
    <s v="EQARW"/>
    <s v="Michel"/>
    <s v="Jules"/>
    <s v="H"/>
    <s v="CDI"/>
    <s v="Informatique"/>
    <n v="1"/>
    <d v="2021-09-22T00:00:00"/>
    <n v="25"/>
    <s v="Non Cadre"/>
    <x v="5"/>
  </r>
  <r>
    <x v="8"/>
    <s v="H4OZ9"/>
    <s v="Deschamps"/>
    <s v="Gilbert"/>
    <s v="H"/>
    <s v="CDD"/>
    <s v="Finance"/>
    <n v="1"/>
    <d v="2024-02-12T00:00:00"/>
    <n v="60"/>
    <s v="Cadre"/>
    <x v="6"/>
  </r>
  <r>
    <x v="8"/>
    <s v="GDD91"/>
    <s v="Collin"/>
    <s v="Thierry"/>
    <s v="H"/>
    <s v="CDI"/>
    <s v="Commerciaux"/>
    <n v="1"/>
    <d v="2020-09-10T00:00:00"/>
    <n v="40"/>
    <s v="Cadre"/>
    <x v="1"/>
  </r>
  <r>
    <x v="8"/>
    <s v="DJGZW"/>
    <s v="Godard"/>
    <s v="Adrien"/>
    <s v="H"/>
    <s v="CDD"/>
    <s v="Informatique"/>
    <n v="1"/>
    <d v="2022-10-27T00:00:00"/>
    <n v="57"/>
    <s v="Non Cadre"/>
    <x v="1"/>
  </r>
  <r>
    <x v="8"/>
    <s v="T4LOT"/>
    <s v="Maurice"/>
    <s v="Théodore"/>
    <s v="H"/>
    <s v="CDI"/>
    <s v="Informatique"/>
    <n v="1"/>
    <d v="2022-01-30T00:00:00"/>
    <n v="55"/>
    <s v="Non Cadre"/>
    <x v="8"/>
  </r>
  <r>
    <x v="8"/>
    <s v="5NC4K"/>
    <s v="Guillot"/>
    <s v="Christine"/>
    <s v="F"/>
    <s v="CDD"/>
    <s v="Logistique"/>
    <n v="1"/>
    <d v="2024-10-11T00:00:00"/>
    <n v="34"/>
    <s v="Cadre"/>
    <x v="5"/>
  </r>
  <r>
    <x v="8"/>
    <s v="BN77K"/>
    <s v="Berger"/>
    <s v="Alexandre"/>
    <s v="H"/>
    <s v="Alternant"/>
    <s v="Logistique"/>
    <n v="1"/>
    <d v="2020-09-06T00:00:00"/>
    <n v="48"/>
    <s v="Non Cadre"/>
    <x v="6"/>
  </r>
  <r>
    <x v="8"/>
    <s v="KZ6XU"/>
    <s v="Pinto"/>
    <s v="Alex"/>
    <s v="F"/>
    <s v="Stage"/>
    <s v="Commerciaux"/>
    <n v="1"/>
    <d v="2022-03-01T00:00:00"/>
    <n v="43"/>
    <s v="Non Cadre"/>
    <x v="4"/>
  </r>
  <r>
    <x v="8"/>
    <s v="6CRF7"/>
    <s v="Thibault"/>
    <s v="Roland"/>
    <s v="H"/>
    <s v="CDI"/>
    <s v="Marketing"/>
    <n v="1"/>
    <d v="2022-10-05T00:00:00"/>
    <n v="29"/>
    <s v="Cadre"/>
    <x v="4"/>
  </r>
  <r>
    <x v="8"/>
    <s v="NS0BV"/>
    <s v="Lemonnier"/>
    <s v="Laetitia"/>
    <s v="F"/>
    <s v="CDI"/>
    <s v="Achat"/>
    <n v="1"/>
    <d v="2021-07-02T00:00:00"/>
    <n v="20"/>
    <s v="Cadre"/>
    <x v="7"/>
  </r>
  <r>
    <x v="8"/>
    <s v="TIEOC"/>
    <s v="Bouvet"/>
    <s v="Maggie"/>
    <s v="F"/>
    <s v="Stage"/>
    <s v="Finance"/>
    <n v="1"/>
    <d v="2022-05-11T00:00:00"/>
    <n v="36"/>
    <s v="Non Cadre"/>
    <x v="5"/>
  </r>
  <r>
    <x v="8"/>
    <s v="Z9ALA"/>
    <s v="Verdier"/>
    <s v="Margaud"/>
    <s v="F"/>
    <s v="CDD"/>
    <s v="Commerciaux"/>
    <n v="0.91"/>
    <d v="2020-09-29T00:00:00"/>
    <n v="62"/>
    <s v="Non Cadre"/>
    <x v="9"/>
  </r>
  <r>
    <x v="8"/>
    <s v="VQWYB"/>
    <s v="Mercier"/>
    <s v="Noémi"/>
    <s v="F"/>
    <s v="CDI"/>
    <s v="Marketing"/>
    <n v="1"/>
    <d v="2021-10-20T00:00:00"/>
    <n v="59"/>
    <s v="Non Cadre"/>
    <x v="1"/>
  </r>
  <r>
    <x v="8"/>
    <s v="662GQ"/>
    <s v="Louis"/>
    <s v="Charles"/>
    <s v="H"/>
    <s v="CDI"/>
    <s v="Informatique"/>
    <n v="0.91"/>
    <d v="2025-06-01T00:00:00"/>
    <n v="31"/>
    <s v="Non Cadre"/>
    <x v="1"/>
  </r>
  <r>
    <x v="8"/>
    <s v="M8KX1"/>
    <s v="Bailly"/>
    <s v="Caroline"/>
    <s v="F"/>
    <s v="CDI"/>
    <s v="Commerciaux"/>
    <n v="0.91"/>
    <d v="2021-09-18T00:00:00"/>
    <n v="47"/>
    <s v="Cadre"/>
    <x v="11"/>
  </r>
  <r>
    <x v="8"/>
    <s v="CJQ0F"/>
    <s v="Joly"/>
    <s v="Brigitte"/>
    <s v="F"/>
    <s v="CDI"/>
    <s v="Finance"/>
    <n v="1"/>
    <d v="2023-06-22T00:00:00"/>
    <n v="55"/>
    <s v="Cadre"/>
    <x v="9"/>
  </r>
  <r>
    <x v="8"/>
    <s v="TL8LX"/>
    <s v="Jacques"/>
    <s v="Michel"/>
    <s v="H"/>
    <s v="Stage"/>
    <s v="Commerciaux"/>
    <n v="1"/>
    <d v="2021-09-24T00:00:00"/>
    <n v="40"/>
    <s v="Non Cadre"/>
    <x v="0"/>
  </r>
  <r>
    <x v="8"/>
    <s v="EZDDO"/>
    <s v="Breton"/>
    <s v="Suzanne"/>
    <s v="F"/>
    <s v="CDI"/>
    <s v="Commerciaux"/>
    <n v="0.91"/>
    <d v="2021-06-23T00:00:00"/>
    <n v="63"/>
    <s v="Non Cadre"/>
    <x v="6"/>
  </r>
  <r>
    <x v="8"/>
    <s v="MODSU"/>
    <s v="Vallet"/>
    <s v="François"/>
    <s v="H"/>
    <s v="CDI"/>
    <s v="Commerciaux"/>
    <n v="1"/>
    <d v="2024-04-14T00:00:00"/>
    <n v="61"/>
    <s v="Cadre"/>
    <x v="8"/>
  </r>
  <r>
    <x v="8"/>
    <s v="C6KLK"/>
    <s v="Godard"/>
    <s v="Agathe"/>
    <s v="F"/>
    <s v="CDI"/>
    <s v="RH"/>
    <n v="0.91"/>
    <d v="2020-10-24T00:00:00"/>
    <n v="48"/>
    <s v="Cadre"/>
    <x v="7"/>
  </r>
  <r>
    <x v="8"/>
    <s v="AASTU"/>
    <s v="Wagner"/>
    <s v="Gabrielle"/>
    <s v="F"/>
    <s v="CDD"/>
    <s v="RH"/>
    <n v="1"/>
    <d v="2024-11-06T00:00:00"/>
    <n v="60"/>
    <s v="Cadre"/>
    <x v="0"/>
  </r>
  <r>
    <x v="8"/>
    <s v="6RYDI"/>
    <s v="Bouchet"/>
    <s v="Hélène"/>
    <s v="F"/>
    <s v="Stage"/>
    <s v="RH"/>
    <n v="0.91"/>
    <d v="2021-09-29T00:00:00"/>
    <n v="46"/>
    <s v="Non Cadre"/>
    <x v="6"/>
  </r>
  <r>
    <x v="8"/>
    <s v="V9JRR"/>
    <s v="Godard"/>
    <s v="Alphonse"/>
    <s v="H"/>
    <s v="CDI"/>
    <s v="Commerciaux"/>
    <n v="0.91"/>
    <d v="2024-12-04T00:00:00"/>
    <n v="35"/>
    <s v="Non Cadre"/>
    <x v="1"/>
  </r>
  <r>
    <x v="8"/>
    <s v="53CT8"/>
    <s v="Pires"/>
    <s v="Tristan"/>
    <s v="H"/>
    <s v="CDI"/>
    <s v="Commerciaux"/>
    <n v="1"/>
    <d v="2021-11-04T00:00:00"/>
    <n v="49"/>
    <s v="Cadre"/>
    <x v="0"/>
  </r>
  <r>
    <x v="8"/>
    <s v="8FZXK"/>
    <s v="Roche"/>
    <s v="Éléonore"/>
    <s v="F"/>
    <s v="CDI"/>
    <s v="Achat"/>
    <n v="1"/>
    <d v="2022-06-15T00:00:00"/>
    <n v="37"/>
    <s v="Cadre"/>
    <x v="1"/>
  </r>
  <r>
    <x v="8"/>
    <s v="CBT1T"/>
    <s v="Hardy"/>
    <s v="Timothée"/>
    <s v="H"/>
    <s v="Stage"/>
    <s v="Commerciaux"/>
    <n v="1"/>
    <d v="2025-03-09T00:00:00"/>
    <n v="47"/>
    <s v="Non Cadre"/>
    <x v="4"/>
  </r>
  <r>
    <x v="8"/>
    <s v="K015U"/>
    <s v="Couturier"/>
    <s v="Nath"/>
    <s v="F"/>
    <s v="CDI"/>
    <s v="Marketing"/>
    <n v="1"/>
    <d v="2020-09-12T00:00:00"/>
    <n v="60"/>
    <s v="Cadre"/>
    <x v="5"/>
  </r>
  <r>
    <x v="8"/>
    <s v="R0EWQ"/>
    <s v="Leroux"/>
    <s v="Maggie"/>
    <s v="F"/>
    <s v="CDI"/>
    <s v="Commerciaux"/>
    <n v="1"/>
    <d v="2024-05-14T00:00:00"/>
    <n v="46"/>
    <s v="Non Cadre"/>
    <x v="8"/>
  </r>
  <r>
    <x v="8"/>
    <s v="EIWAR"/>
    <s v="Paul"/>
    <s v="Lucas"/>
    <s v="H"/>
    <s v="CDI"/>
    <s v="Logistique"/>
    <n v="1"/>
    <d v="2025-05-18T00:00:00"/>
    <n v="58"/>
    <s v="Cadre"/>
    <x v="12"/>
  </r>
  <r>
    <x v="8"/>
    <s v="DBD40"/>
    <s v="Maillet"/>
    <s v="Adèle"/>
    <s v="F"/>
    <s v="CDI"/>
    <s v="Informatique"/>
    <n v="1"/>
    <d v="2022-12-30T00:00:00"/>
    <n v="54"/>
    <s v="Cadre"/>
    <x v="0"/>
  </r>
  <r>
    <x v="8"/>
    <s v="0M06O"/>
    <s v="Daniel"/>
    <s v="Lorraine"/>
    <s v="F"/>
    <s v="CDI"/>
    <s v="Commerciaux"/>
    <n v="0.91"/>
    <d v="2024-12-29T00:00:00"/>
    <n v="32"/>
    <s v="Non Cadre"/>
    <x v="4"/>
  </r>
  <r>
    <x v="8"/>
    <s v="B7BI1"/>
    <s v="Petitjean"/>
    <s v="Jacqueline"/>
    <s v="F"/>
    <s v="Alternant"/>
    <s v="Marketing"/>
    <n v="1"/>
    <d v="2024-11-08T00:00:00"/>
    <n v="65"/>
    <s v="Non Cadre"/>
    <x v="1"/>
  </r>
  <r>
    <x v="8"/>
    <s v="YKKN2"/>
    <s v="Grondin"/>
    <s v="Mathilde"/>
    <s v="F"/>
    <s v="Stage"/>
    <s v="Logistique"/>
    <n v="1"/>
    <d v="2023-03-13T00:00:00"/>
    <n v="44"/>
    <s v="Non Cadre"/>
    <x v="4"/>
  </r>
  <r>
    <x v="8"/>
    <s v="HZUGL"/>
    <s v="Guillou"/>
    <s v="William"/>
    <s v="H"/>
    <s v="CDI"/>
    <s v="Informatique"/>
    <n v="0.91"/>
    <d v="2024-06-12T00:00:00"/>
    <n v="28"/>
    <s v="Cadre"/>
    <x v="12"/>
  </r>
  <r>
    <x v="8"/>
    <s v="O8ZE4"/>
    <s v="Olivier"/>
    <s v="Stéphanie"/>
    <s v="F"/>
    <s v="CDI"/>
    <s v="Commerciaux"/>
    <n v="0.91"/>
    <d v="2024-06-27T00:00:00"/>
    <n v="38"/>
    <s v="Non Cadre"/>
    <x v="9"/>
  </r>
  <r>
    <x v="8"/>
    <s v="5RTGL"/>
    <s v="Joubert"/>
    <s v="Étienne"/>
    <s v="H"/>
    <s v="CDI"/>
    <s v="Achat"/>
    <n v="1"/>
    <d v="2022-11-08T00:00:00"/>
    <n v="37"/>
    <s v="Non Cadre"/>
    <x v="0"/>
  </r>
  <r>
    <x v="8"/>
    <s v="SKG2X"/>
    <s v="Lebon"/>
    <s v="David"/>
    <s v="H"/>
    <s v="Alternant"/>
    <s v="RH"/>
    <n v="0.91"/>
    <d v="2023-06-24T00:00:00"/>
    <n v="21"/>
    <s v="Non Cadre"/>
    <x v="10"/>
  </r>
  <r>
    <x v="8"/>
    <s v="RYDJX"/>
    <s v="Marie"/>
    <s v="Denis"/>
    <s v="H"/>
    <s v="Stage"/>
    <s v="Informatique"/>
    <n v="1"/>
    <d v="2024-01-01T00:00:00"/>
    <n v="27"/>
    <s v="Non Cadre"/>
    <x v="1"/>
  </r>
  <r>
    <x v="8"/>
    <s v="KJ5NJ"/>
    <s v="Mathieu"/>
    <s v="François"/>
    <s v="H"/>
    <s v="CDD"/>
    <s v="Commerciaux"/>
    <n v="1"/>
    <d v="2021-11-21T00:00:00"/>
    <n v="42"/>
    <s v="Cadre"/>
    <x v="8"/>
  </r>
  <r>
    <x v="8"/>
    <s v="ZUFW1"/>
    <s v="De Sousa"/>
    <s v="Eugène"/>
    <s v="H"/>
    <s v="CDI"/>
    <s v="Commerciaux"/>
    <n v="1"/>
    <d v="2021-08-06T00:00:00"/>
    <n v="21"/>
    <s v="Non Cadre"/>
    <x v="9"/>
  </r>
  <r>
    <x v="8"/>
    <s v="ARBLU"/>
    <s v="Lacroix"/>
    <s v="Thibault"/>
    <s v="H"/>
    <s v="CDI"/>
    <s v="Commerciaux"/>
    <n v="1"/>
    <d v="2022-07-15T00:00:00"/>
    <n v="58"/>
    <s v="Non Cadre"/>
    <x v="10"/>
  </r>
  <r>
    <x v="8"/>
    <s v="2T2W1"/>
    <s v="Maillard"/>
    <s v="Laurent"/>
    <s v="H"/>
    <s v="CDI"/>
    <s v="Marketing"/>
    <n v="1"/>
    <d v="2020-10-11T00:00:00"/>
    <n v="37"/>
    <s v="Non Cadre"/>
    <x v="0"/>
  </r>
  <r>
    <x v="8"/>
    <s v="DOY58"/>
    <s v="Munoz"/>
    <s v="Joseph"/>
    <s v="H"/>
    <s v="Alternant"/>
    <s v="Commerciaux"/>
    <n v="1"/>
    <d v="2023-09-26T00:00:00"/>
    <n v="27"/>
    <s v="Non Cadre"/>
    <x v="9"/>
  </r>
  <r>
    <x v="8"/>
    <s v="TAAFZ"/>
    <s v="Lévêque"/>
    <s v="Victor"/>
    <s v="H"/>
    <s v="Alternant"/>
    <s v="Logistique"/>
    <n v="1"/>
    <d v="2025-08-19T00:00:00"/>
    <n v="34"/>
    <s v="Non Cadre"/>
    <x v="5"/>
  </r>
  <r>
    <x v="8"/>
    <s v="CJEWL"/>
    <s v="Grenier"/>
    <s v="Aimé"/>
    <s v="H"/>
    <s v="CDD"/>
    <s v="Commerciaux"/>
    <n v="1"/>
    <d v="2025-03-25T00:00:00"/>
    <n v="27"/>
    <s v="Non Cadre"/>
    <x v="8"/>
  </r>
  <r>
    <x v="8"/>
    <s v="GN35T"/>
    <s v="Valette"/>
    <s v="Timothée"/>
    <s v="H"/>
    <s v="CDD"/>
    <s v="Achat"/>
    <n v="1"/>
    <d v="2021-03-11T00:00:00"/>
    <n v="60"/>
    <s v="Cadre"/>
    <x v="3"/>
  </r>
  <r>
    <x v="8"/>
    <s v="8XT8G"/>
    <s v="Fontaine"/>
    <s v="Denise"/>
    <s v="F"/>
    <s v="CDI"/>
    <s v="Commerciaux"/>
    <n v="1"/>
    <d v="2023-01-18T00:00:00"/>
    <n v="37"/>
    <s v="Cadre"/>
    <x v="7"/>
  </r>
  <r>
    <x v="8"/>
    <s v="OPEPZ"/>
    <s v="Salmon"/>
    <s v="Jacques"/>
    <s v="H"/>
    <s v="CDI"/>
    <s v="RH"/>
    <n v="1"/>
    <d v="2022-09-19T00:00:00"/>
    <n v="44"/>
    <s v="Non Cadre"/>
    <x v="3"/>
  </r>
  <r>
    <x v="8"/>
    <s v="5W5SI"/>
    <s v="Olivier"/>
    <s v="Gérard"/>
    <s v="H"/>
    <s v="CDD"/>
    <s v="Finance"/>
    <n v="1"/>
    <d v="2025-06-02T00:00:00"/>
    <n v="25"/>
    <s v="Cadre"/>
    <x v="1"/>
  </r>
  <r>
    <x v="8"/>
    <s v="2W3RH"/>
    <s v="Pichon"/>
    <s v="Bernard"/>
    <s v="H"/>
    <s v="CDI"/>
    <s v="Commerciaux"/>
    <n v="0.91"/>
    <d v="2022-10-06T00:00:00"/>
    <n v="39"/>
    <s v="Non Cadre"/>
    <x v="12"/>
  </r>
  <r>
    <x v="8"/>
    <s v="AOI98"/>
    <s v="Loiseau"/>
    <s v="Bertrand"/>
    <s v="H"/>
    <s v="Alternant"/>
    <s v="Logistique"/>
    <n v="1"/>
    <d v="2021-03-03T00:00:00"/>
    <n v="24"/>
    <s v="Non Cadre"/>
    <x v="1"/>
  </r>
  <r>
    <x v="8"/>
    <s v="G2WR6"/>
    <s v="Michel"/>
    <s v="Aurélie"/>
    <s v="F"/>
    <s v="CDI"/>
    <s v="Commerciaux"/>
    <n v="1"/>
    <d v="2023-04-26T00:00:00"/>
    <n v="38"/>
    <s v="Non Cadre"/>
    <x v="12"/>
  </r>
  <r>
    <x v="8"/>
    <s v="50506"/>
    <s v="Michel"/>
    <s v="Pauline"/>
    <s v="F"/>
    <s v="CDI"/>
    <s v="Commerciaux"/>
    <n v="1"/>
    <d v="2021-01-02T00:00:00"/>
    <n v="44"/>
    <s v="Non Cadre"/>
    <x v="1"/>
  </r>
  <r>
    <x v="8"/>
    <s v="G5QWQ"/>
    <s v="Thibault"/>
    <s v="Alfred"/>
    <s v="H"/>
    <s v="CDI"/>
    <s v="Commerciaux"/>
    <n v="1"/>
    <d v="2021-12-25T00:00:00"/>
    <n v="57"/>
    <s v="Non Cadre"/>
    <x v="8"/>
  </r>
  <r>
    <x v="8"/>
    <s v="G1Y48"/>
    <s v="Roussel"/>
    <s v="Aimé"/>
    <s v="H"/>
    <s v="CDI"/>
    <s v="RH"/>
    <n v="0.91"/>
    <d v="2022-02-24T00:00:00"/>
    <n v="45"/>
    <s v="Cadre"/>
    <x v="1"/>
  </r>
  <r>
    <x v="8"/>
    <s v="D44HR"/>
    <s v="Denis"/>
    <s v="Brigitte"/>
    <s v="F"/>
    <s v="CDI"/>
    <s v="Commerciaux"/>
    <n v="1"/>
    <d v="2022-08-03T00:00:00"/>
    <n v="41"/>
    <s v="Non Cadre"/>
    <x v="9"/>
  </r>
  <r>
    <x v="8"/>
    <s v="TM02V"/>
    <s v="Dupuis"/>
    <s v="Laetitia"/>
    <s v="F"/>
    <s v="CDI"/>
    <s v="Commerciaux"/>
    <n v="1"/>
    <d v="2022-10-15T00:00:00"/>
    <n v="33"/>
    <s v="Non Cadre"/>
    <x v="11"/>
  </r>
  <r>
    <x v="8"/>
    <s v="XTZ1R"/>
    <s v="Bernard"/>
    <s v="Christine"/>
    <s v="F"/>
    <s v="CDI"/>
    <s v="Informatique"/>
    <n v="1"/>
    <d v="2023-08-24T00:00:00"/>
    <n v="28"/>
    <s v="Cadre"/>
    <x v="8"/>
  </r>
  <r>
    <x v="8"/>
    <s v="06FWZ"/>
    <s v="Leclercq"/>
    <s v="Agnès"/>
    <s v="F"/>
    <s v="CDD"/>
    <s v="Logistique"/>
    <n v="1"/>
    <d v="2023-02-08T00:00:00"/>
    <n v="41"/>
    <s v="Non Cadre"/>
    <x v="11"/>
  </r>
  <r>
    <x v="8"/>
    <s v="UHQC8"/>
    <s v="Joubert"/>
    <s v="Gilbert"/>
    <s v="H"/>
    <s v="CDI"/>
    <s v="Commerciaux"/>
    <n v="0.91"/>
    <d v="2024-05-01T00:00:00"/>
    <n v="58"/>
    <s v="Non Cadre"/>
    <x v="3"/>
  </r>
  <r>
    <x v="8"/>
    <s v="T0RQR"/>
    <s v="Gallet"/>
    <s v="Philippine"/>
    <s v="F"/>
    <s v="CDI"/>
    <s v="Informatique"/>
    <n v="1"/>
    <d v="2021-09-08T00:00:00"/>
    <n v="44"/>
    <s v="Cadre"/>
    <x v="12"/>
  </r>
  <r>
    <x v="8"/>
    <s v="OTZ97"/>
    <s v="Costa"/>
    <s v="Manon"/>
    <s v="F"/>
    <s v="CDD"/>
    <s v="Marketing"/>
    <n v="1"/>
    <d v="2021-08-26T00:00:00"/>
    <n v="42"/>
    <s v="Non Cadre"/>
    <x v="1"/>
  </r>
  <r>
    <x v="8"/>
    <s v="57BOR"/>
    <s v="Pruvost"/>
    <s v="Margaret"/>
    <s v="F"/>
    <s v="CDI"/>
    <s v="Commerciaux"/>
    <n v="1"/>
    <d v="2022-03-10T00:00:00"/>
    <n v="21"/>
    <s v="Non Cadre"/>
    <x v="6"/>
  </r>
  <r>
    <x v="8"/>
    <s v="9MO35"/>
    <s v="Marie"/>
    <s v="Louis"/>
    <s v="H"/>
    <s v="Alternant"/>
    <s v="Informatique"/>
    <n v="1"/>
    <d v="2024-06-22T00:00:00"/>
    <n v="43"/>
    <s v="Non Cadre"/>
    <x v="10"/>
  </r>
  <r>
    <x v="8"/>
    <s v="PBG0U"/>
    <s v="Chauveau"/>
    <s v="Gérard"/>
    <s v="H"/>
    <s v="CDI"/>
    <s v="Commerciaux"/>
    <n v="1"/>
    <d v="2023-10-25T00:00:00"/>
    <n v="47"/>
    <s v="Non Cadre"/>
    <x v="8"/>
  </r>
  <r>
    <x v="8"/>
    <s v="5KKJS"/>
    <s v="Vaillant"/>
    <s v="Raymond"/>
    <s v="H"/>
    <s v="CDI"/>
    <s v="Commerciaux"/>
    <n v="0.91"/>
    <d v="2023-02-16T00:00:00"/>
    <n v="54"/>
    <s v="Non Cadre"/>
    <x v="10"/>
  </r>
  <r>
    <x v="8"/>
    <s v="V5RYW"/>
    <s v="Leconte"/>
    <s v="Suzanne"/>
    <s v="F"/>
    <s v="CDI"/>
    <s v="Informatique"/>
    <n v="1"/>
    <d v="2020-11-14T00:00:00"/>
    <n v="57"/>
    <s v="Cadre"/>
    <x v="2"/>
  </r>
  <r>
    <x v="8"/>
    <s v="2B93K"/>
    <s v="Julien"/>
    <s v="Dorothée"/>
    <s v="F"/>
    <s v="Stage"/>
    <s v="Commerciaux"/>
    <n v="0.91"/>
    <d v="2023-11-11T00:00:00"/>
    <n v="22"/>
    <s v="Non Cadre"/>
    <x v="10"/>
  </r>
  <r>
    <x v="8"/>
    <s v="TDOXF"/>
    <s v="Gosselin"/>
    <s v="Rémy"/>
    <s v="H"/>
    <s v="CDI"/>
    <s v="Commerciaux"/>
    <n v="1"/>
    <d v="2025-05-30T00:00:00"/>
    <n v="60"/>
    <s v="Cadre"/>
    <x v="5"/>
  </r>
  <r>
    <x v="8"/>
    <s v="I8XNM"/>
    <s v="Dupont"/>
    <s v="Frédéric"/>
    <s v="H"/>
    <s v="Stage"/>
    <s v="Commerciaux"/>
    <n v="1"/>
    <d v="2024-02-27T00:00:00"/>
    <n v="65"/>
    <s v="Non Cadre"/>
    <x v="10"/>
  </r>
  <r>
    <x v="8"/>
    <s v="P610F"/>
    <s v="Carlier"/>
    <s v="Bertrand"/>
    <s v="H"/>
    <s v="CDD"/>
    <s v="Marketing"/>
    <n v="1"/>
    <d v="2023-05-10T00:00:00"/>
    <n v="50"/>
    <s v="Cadre"/>
    <x v="8"/>
  </r>
  <r>
    <x v="8"/>
    <s v="ZCARB"/>
    <s v="Blanchard"/>
    <s v="Julien"/>
    <s v="H"/>
    <s v="CDI"/>
    <s v="Commerciaux"/>
    <n v="0.91"/>
    <d v="2020-10-07T00:00:00"/>
    <n v="47"/>
    <s v="Cadre"/>
    <x v="1"/>
  </r>
  <r>
    <x v="8"/>
    <s v="9TUUK"/>
    <s v="Paul"/>
    <s v="Nicolas"/>
    <s v="H"/>
    <s v="CDI"/>
    <s v="Marketing"/>
    <n v="1"/>
    <d v="2025-03-26T00:00:00"/>
    <n v="22"/>
    <s v="Non Cadre"/>
    <x v="6"/>
  </r>
  <r>
    <x v="8"/>
    <s v="IETO7"/>
    <s v="Chevalier"/>
    <s v="Étienne"/>
    <s v="H"/>
    <s v="CDI"/>
    <s v="Finance"/>
    <n v="1"/>
    <d v="2022-08-19T00:00:00"/>
    <n v="59"/>
    <s v="Non Cadre"/>
    <x v="0"/>
  </r>
  <r>
    <x v="8"/>
    <s v="ZRYVY"/>
    <s v="Chauvin"/>
    <s v="Adrienne"/>
    <s v="F"/>
    <s v="CDI"/>
    <s v="Commerciaux"/>
    <n v="1"/>
    <d v="2023-11-01T00:00:00"/>
    <n v="63"/>
    <s v="Non Cadre"/>
    <x v="5"/>
  </r>
  <r>
    <x v="8"/>
    <s v="URFCR"/>
    <s v="Foucher"/>
    <s v="Aimé"/>
    <s v="H"/>
    <s v="CDD"/>
    <s v="Marketing"/>
    <n v="1"/>
    <d v="2022-01-07T00:00:00"/>
    <n v="23"/>
    <s v="Cadre"/>
    <x v="4"/>
  </r>
  <r>
    <x v="8"/>
    <s v="NI2P8"/>
    <s v="Gautier"/>
    <s v="Anaïs"/>
    <s v="F"/>
    <s v="CDD"/>
    <s v="Marketing"/>
    <n v="0.91"/>
    <d v="2025-04-08T00:00:00"/>
    <n v="42"/>
    <s v="Non Cadre"/>
    <x v="1"/>
  </r>
  <r>
    <x v="8"/>
    <s v="1HV7K"/>
    <s v="Michel"/>
    <s v="Eugène"/>
    <s v="H"/>
    <s v="CDI"/>
    <s v="Achat"/>
    <n v="0.91"/>
    <d v="2021-06-27T00:00:00"/>
    <n v="34"/>
    <s v="Non Cadre"/>
    <x v="1"/>
  </r>
  <r>
    <x v="8"/>
    <s v="NILC6"/>
    <s v="Rousset"/>
    <s v="Thierry"/>
    <s v="H"/>
    <s v="CDI"/>
    <s v="Commerciaux"/>
    <n v="1"/>
    <d v="2023-11-17T00:00:00"/>
    <n v="20"/>
    <s v="Non Cadre"/>
    <x v="7"/>
  </r>
  <r>
    <x v="8"/>
    <s v="D3QV2"/>
    <s v="Torres"/>
    <s v="Marguerite"/>
    <s v="F"/>
    <s v="CDI"/>
    <s v="Commerciaux"/>
    <n v="1"/>
    <d v="2021-05-11T00:00:00"/>
    <n v="47"/>
    <s v="Cadre"/>
    <x v="4"/>
  </r>
  <r>
    <x v="8"/>
    <s v="OL6O2"/>
    <s v="Traore"/>
    <s v="Élise"/>
    <s v="F"/>
    <s v="CDD"/>
    <s v="RH"/>
    <n v="1"/>
    <d v="2021-08-18T00:00:00"/>
    <n v="20"/>
    <s v="Cadre"/>
    <x v="1"/>
  </r>
  <r>
    <x v="8"/>
    <s v="GERYB"/>
    <s v="Marie"/>
    <s v="Édouard"/>
    <s v="H"/>
    <s v="CDI"/>
    <s v="Commerciaux"/>
    <n v="1"/>
    <d v="2020-10-18T00:00:00"/>
    <n v="29"/>
    <s v="Cadre"/>
    <x v="2"/>
  </r>
  <r>
    <x v="8"/>
    <s v="PL2KE"/>
    <s v="Duval"/>
    <s v="Alain"/>
    <s v="H"/>
    <s v="CDD"/>
    <s v="RH"/>
    <n v="0.91"/>
    <d v="2021-12-02T00:00:00"/>
    <n v="22"/>
    <s v="Non Cadre"/>
    <x v="12"/>
  </r>
  <r>
    <x v="8"/>
    <s v="TQ7A6"/>
    <s v="Vincent"/>
    <s v="Marcelle"/>
    <s v="F"/>
    <s v="CDI"/>
    <s v="Commerciaux"/>
    <n v="1"/>
    <d v="2024-12-30T00:00:00"/>
    <n v="63"/>
    <s v="Cadre"/>
    <x v="9"/>
  </r>
  <r>
    <x v="8"/>
    <s v="X23GT"/>
    <s v="Lacroix"/>
    <s v="Clémence"/>
    <s v="F"/>
    <s v="CDI"/>
    <s v="RH"/>
    <n v="1"/>
    <d v="2022-05-25T00:00:00"/>
    <n v="48"/>
    <s v="Cadre"/>
    <x v="9"/>
  </r>
  <r>
    <x v="8"/>
    <s v="WQ3DT"/>
    <s v="Bertrand"/>
    <s v="Océane"/>
    <s v="F"/>
    <s v="CDI"/>
    <s v="Commerciaux"/>
    <n v="1"/>
    <d v="2021-12-24T00:00:00"/>
    <n v="26"/>
    <s v="Cadre"/>
    <x v="7"/>
  </r>
  <r>
    <x v="8"/>
    <s v="1MMH5"/>
    <s v="Weber"/>
    <s v="Dominique"/>
    <s v="F"/>
    <s v="Stage"/>
    <s v="Informatique"/>
    <n v="0.91"/>
    <d v="2021-01-21T00:00:00"/>
    <n v="32"/>
    <s v="Non Cadre"/>
    <x v="2"/>
  </r>
  <r>
    <x v="8"/>
    <s v="RJR3K"/>
    <s v="Ledoux"/>
    <s v="Étienne"/>
    <s v="H"/>
    <s v="CDI"/>
    <s v="Finance"/>
    <n v="0.91"/>
    <d v="2022-02-21T00:00:00"/>
    <n v="21"/>
    <s v="Non Cadre"/>
    <x v="5"/>
  </r>
  <r>
    <x v="8"/>
    <s v="STIBE"/>
    <s v="Huet"/>
    <s v="Jacques"/>
    <s v="H"/>
    <s v="CDI"/>
    <s v="Commerciaux"/>
    <n v="1"/>
    <d v="2022-02-15T00:00:00"/>
    <n v="41"/>
    <s v="Cadre"/>
    <x v="8"/>
  </r>
  <r>
    <x v="8"/>
    <s v="711RD"/>
    <s v="Chevallier"/>
    <s v="Lucas"/>
    <s v="H"/>
    <s v="Alternant"/>
    <s v="Commerciaux"/>
    <n v="1"/>
    <d v="2025-07-27T00:00:00"/>
    <n v="30"/>
    <s v="Non Cadre"/>
    <x v="5"/>
  </r>
  <r>
    <x v="8"/>
    <s v="U29UM"/>
    <s v="Schmitt"/>
    <s v="Alix"/>
    <s v="F"/>
    <s v="CDI"/>
    <s v="Commerciaux"/>
    <n v="1"/>
    <d v="2022-11-11T00:00:00"/>
    <n v="24"/>
    <s v="Cadre"/>
    <x v="5"/>
  </r>
  <r>
    <x v="8"/>
    <s v="QL1M5"/>
    <s v="Leconte"/>
    <s v="Stéphanie"/>
    <s v="F"/>
    <s v="CDI"/>
    <s v="Commerciaux"/>
    <n v="1"/>
    <d v="2021-09-10T00:00:00"/>
    <n v="49"/>
    <s v="Cadre"/>
    <x v="9"/>
  </r>
  <r>
    <x v="8"/>
    <s v="SDNJA"/>
    <s v="Thierry"/>
    <s v="Marianne"/>
    <s v="F"/>
    <s v="CDI"/>
    <s v="Commerciaux"/>
    <n v="0.91"/>
    <d v="2022-06-12T00:00:00"/>
    <n v="60"/>
    <s v="Non Cadre"/>
    <x v="1"/>
  </r>
  <r>
    <x v="8"/>
    <s v="HJK4E"/>
    <s v="Thierry"/>
    <s v="Jean"/>
    <s v="H"/>
    <s v="CDI"/>
    <s v="Finance"/>
    <n v="1"/>
    <d v="2023-05-27T00:00:00"/>
    <n v="44"/>
    <s v="Non Cadre"/>
    <x v="1"/>
  </r>
  <r>
    <x v="8"/>
    <s v="FZTZM"/>
    <s v="Le Goff"/>
    <s v="Sébastien"/>
    <s v="H"/>
    <s v="CDD"/>
    <s v="Logistique"/>
    <n v="1"/>
    <d v="2024-03-28T00:00:00"/>
    <n v="51"/>
    <s v="Non Cadre"/>
    <x v="1"/>
  </r>
  <r>
    <x v="8"/>
    <s v="WXLIG"/>
    <s v="Pichon"/>
    <s v="Étienne"/>
    <s v="H"/>
    <s v="CDI"/>
    <s v="Achat"/>
    <n v="1"/>
    <d v="2023-01-14T00:00:00"/>
    <n v="46"/>
    <s v="Cadre"/>
    <x v="5"/>
  </r>
  <r>
    <x v="8"/>
    <s v="DQ4RC"/>
    <s v="Paris"/>
    <s v="Adrien"/>
    <s v="H"/>
    <s v="CDI"/>
    <s v="RH"/>
    <n v="1"/>
    <d v="2022-06-03T00:00:00"/>
    <n v="54"/>
    <s v="Cadre"/>
    <x v="10"/>
  </r>
  <r>
    <x v="8"/>
    <s v="1XIA0"/>
    <s v="Pons"/>
    <s v="Georges"/>
    <s v="H"/>
    <s v="CDI"/>
    <s v="Achat"/>
    <n v="1"/>
    <d v="2024-12-19T00:00:00"/>
    <n v="30"/>
    <s v="Non Cadre"/>
    <x v="3"/>
  </r>
  <r>
    <x v="8"/>
    <s v="PO5EN"/>
    <s v="Moreau"/>
    <s v="Adèle"/>
    <s v="F"/>
    <s v="Alternant"/>
    <s v="Informatique"/>
    <n v="1"/>
    <d v="2022-03-16T00:00:00"/>
    <n v="25"/>
    <s v="Non Cadre"/>
    <x v="1"/>
  </r>
  <r>
    <x v="8"/>
    <s v="Q84S6"/>
    <s v="Grenier"/>
    <s v="Frédérique"/>
    <s v="F"/>
    <s v="CDI"/>
    <s v="Commerciaux"/>
    <n v="1"/>
    <d v="2022-05-05T00:00:00"/>
    <n v="51"/>
    <s v="Non Cadre"/>
    <x v="1"/>
  </r>
  <r>
    <x v="8"/>
    <s v="NGSRO"/>
    <s v="Vasseur"/>
    <s v="Hugues"/>
    <s v="H"/>
    <s v="CDI"/>
    <s v="Marketing"/>
    <n v="1"/>
    <d v="2021-01-14T00:00:00"/>
    <n v="62"/>
    <s v="Non Cadre"/>
    <x v="4"/>
  </r>
  <r>
    <x v="8"/>
    <s v="QO391"/>
    <s v="Dupuis"/>
    <s v="Benjamin"/>
    <s v="H"/>
    <s v="CDD"/>
    <s v="Commerciaux"/>
    <n v="1"/>
    <d v="2023-04-19T00:00:00"/>
    <n v="48"/>
    <s v="Cadre"/>
    <x v="11"/>
  </r>
  <r>
    <x v="8"/>
    <s v="NPS0U"/>
    <s v="Perrot"/>
    <s v="Lucy"/>
    <s v="F"/>
    <s v="CDD"/>
    <s v="Finance"/>
    <n v="1"/>
    <d v="2022-01-29T00:00:00"/>
    <n v="24"/>
    <s v="Cadre"/>
    <x v="1"/>
  </r>
  <r>
    <x v="8"/>
    <s v="2M3V3"/>
    <s v="Bonneau"/>
    <s v="Laetitia"/>
    <s v="F"/>
    <s v="Stage"/>
    <s v="Commerciaux"/>
    <n v="0.91"/>
    <d v="2025-02-07T00:00:00"/>
    <n v="45"/>
    <s v="Non Cadre"/>
    <x v="7"/>
  </r>
  <r>
    <x v="8"/>
    <s v="O47TK"/>
    <s v="Humbert"/>
    <s v="Théodore"/>
    <s v="H"/>
    <s v="CDI"/>
    <s v="Achat"/>
    <n v="1"/>
    <d v="2021-11-18T00:00:00"/>
    <n v="62"/>
    <s v="Non Cadre"/>
    <x v="9"/>
  </r>
  <r>
    <x v="8"/>
    <s v="55NEX"/>
    <s v="Lebon"/>
    <s v="Jérôme"/>
    <s v="H"/>
    <s v="Alternant"/>
    <s v="Marketing"/>
    <n v="1"/>
    <d v="2023-01-20T00:00:00"/>
    <n v="64"/>
    <s v="Non Cadre"/>
    <x v="4"/>
  </r>
  <r>
    <x v="8"/>
    <s v="4VFH6"/>
    <s v="Moreno"/>
    <s v="Thérèse"/>
    <s v="F"/>
    <s v="CDD"/>
    <s v="Logistique"/>
    <n v="1"/>
    <d v="2025-03-01T00:00:00"/>
    <n v="56"/>
    <s v="Non Cadre"/>
    <x v="1"/>
  </r>
  <r>
    <x v="8"/>
    <s v="BHHGU"/>
    <s v="Royer"/>
    <s v="Honoré"/>
    <s v="H"/>
    <s v="Alternant"/>
    <s v="Commerciaux"/>
    <n v="1"/>
    <d v="2021-02-24T00:00:00"/>
    <n v="55"/>
    <s v="Non Cadre"/>
    <x v="4"/>
  </r>
  <r>
    <x v="8"/>
    <s v="SWK1T"/>
    <s v="Chevallier"/>
    <s v="Jules"/>
    <s v="H"/>
    <s v="CDI"/>
    <s v="Informatique"/>
    <n v="1"/>
    <d v="2023-09-07T00:00:00"/>
    <n v="44"/>
    <s v="Cadre"/>
    <x v="10"/>
  </r>
  <r>
    <x v="8"/>
    <s v="8IYTJ"/>
    <s v="Ribeiro"/>
    <s v="Aimé"/>
    <s v="H"/>
    <s v="CDI"/>
    <s v="Commerciaux"/>
    <n v="1"/>
    <d v="2021-04-02T00:00:00"/>
    <n v="59"/>
    <s v="Non Cadre"/>
    <x v="2"/>
  </r>
  <r>
    <x v="8"/>
    <s v="UX84B"/>
    <s v="Le Gall"/>
    <s v="Monique"/>
    <s v="F"/>
    <s v="CDD"/>
    <s v="Achat"/>
    <n v="1"/>
    <d v="2022-03-03T00:00:00"/>
    <n v="63"/>
    <s v="Cadre"/>
    <x v="6"/>
  </r>
  <r>
    <x v="8"/>
    <s v="T0HSF"/>
    <s v="Legendre"/>
    <s v="Laure"/>
    <s v="F"/>
    <s v="CDI"/>
    <s v="Commerciaux"/>
    <n v="0.91"/>
    <d v="2024-12-06T00:00:00"/>
    <n v="44"/>
    <s v="Cadre"/>
    <x v="4"/>
  </r>
  <r>
    <x v="8"/>
    <s v="IFJYC"/>
    <s v="Lévy"/>
    <s v="Denise"/>
    <s v="F"/>
    <s v="CDI"/>
    <s v="Commerciaux"/>
    <n v="1"/>
    <d v="2021-12-02T00:00:00"/>
    <n v="62"/>
    <s v="Cadre"/>
    <x v="1"/>
  </r>
  <r>
    <x v="8"/>
    <s v="CN75F"/>
    <s v="Camus"/>
    <s v="Emmanuel"/>
    <s v="H"/>
    <s v="CDI"/>
    <s v="Finance"/>
    <n v="0.91"/>
    <d v="2021-06-11T00:00:00"/>
    <n v="54"/>
    <s v="Cadre"/>
    <x v="6"/>
  </r>
  <r>
    <x v="8"/>
    <s v="3E96F"/>
    <s v="Becker"/>
    <s v="Michèle"/>
    <s v="F"/>
    <s v="CDI"/>
    <s v="Marketing"/>
    <n v="1"/>
    <d v="2021-08-24T00:00:00"/>
    <n v="47"/>
    <s v="Non Cadre"/>
    <x v="6"/>
  </r>
  <r>
    <x v="8"/>
    <s v="QJKEN"/>
    <s v="Salmon"/>
    <s v="Thibaut"/>
    <s v="H"/>
    <s v="CDI"/>
    <s v="Commerciaux"/>
    <n v="1"/>
    <d v="2020-10-09T00:00:00"/>
    <n v="49"/>
    <s v="Non Cadre"/>
    <x v="1"/>
  </r>
  <r>
    <x v="8"/>
    <s v="FUMYO"/>
    <s v="Marchal"/>
    <s v="Robert"/>
    <s v="H"/>
    <s v="CDI"/>
    <s v="Marketing"/>
    <n v="1"/>
    <d v="2021-02-03T00:00:00"/>
    <n v="52"/>
    <s v="Non Cadre"/>
    <x v="1"/>
  </r>
  <r>
    <x v="8"/>
    <s v="0D66F"/>
    <s v="Maréchal"/>
    <s v="Paulette"/>
    <s v="F"/>
    <s v="CDI"/>
    <s v="Informatique"/>
    <n v="0.91"/>
    <d v="2022-03-19T00:00:00"/>
    <n v="50"/>
    <s v="Cadre"/>
    <x v="1"/>
  </r>
  <r>
    <x v="8"/>
    <s v="00EBC"/>
    <s v="Leconte"/>
    <s v="Vincent"/>
    <s v="H"/>
    <s v="Stage"/>
    <s v="Commerciaux"/>
    <n v="1"/>
    <d v="2022-05-05T00:00:00"/>
    <n v="40"/>
    <s v="Non Cadre"/>
    <x v="5"/>
  </r>
  <r>
    <x v="8"/>
    <s v="I5UV9"/>
    <s v="Leclerc"/>
    <s v="Victoire"/>
    <s v="F"/>
    <s v="CDD"/>
    <s v="Commerciaux"/>
    <n v="1"/>
    <d v="2024-03-06T00:00:00"/>
    <n v="40"/>
    <s v="Non Cadre"/>
    <x v="1"/>
  </r>
  <r>
    <x v="8"/>
    <s v="R8VT4"/>
    <s v="Bousquet"/>
    <s v="Isabelle"/>
    <s v="F"/>
    <s v="CDI"/>
    <s v="RH"/>
    <n v="0.91"/>
    <d v="2022-05-23T00:00:00"/>
    <n v="65"/>
    <s v="Non Cadre"/>
    <x v="3"/>
  </r>
  <r>
    <x v="8"/>
    <s v="T0BCS"/>
    <s v="Poirier"/>
    <s v="Charles"/>
    <s v="H"/>
    <s v="CDD"/>
    <s v="Finance"/>
    <n v="1"/>
    <d v="2023-11-01T00:00:00"/>
    <n v="64"/>
    <s v="Non Cadre"/>
    <x v="1"/>
  </r>
  <r>
    <x v="8"/>
    <s v="RWL31"/>
    <s v="Delahaye"/>
    <s v="Martin"/>
    <s v="H"/>
    <s v="Stage"/>
    <s v="Commerciaux"/>
    <n v="1"/>
    <d v="2021-06-30T00:00:00"/>
    <n v="51"/>
    <s v="Non Cadre"/>
    <x v="6"/>
  </r>
  <r>
    <x v="8"/>
    <s v="IN9ZX"/>
    <s v="Leclerc"/>
    <s v="Alain"/>
    <s v="H"/>
    <s v="CDD"/>
    <s v="Informatique"/>
    <n v="1"/>
    <d v="2020-09-08T00:00:00"/>
    <n v="64"/>
    <s v="Cadre"/>
    <x v="11"/>
  </r>
  <r>
    <x v="8"/>
    <s v="JTZE6"/>
    <s v="Jacquet"/>
    <s v="André"/>
    <s v="H"/>
    <s v="CDD"/>
    <s v="Finance"/>
    <n v="1"/>
    <d v="2025-02-22T00:00:00"/>
    <n v="45"/>
    <s v="Non Cadre"/>
    <x v="8"/>
  </r>
  <r>
    <x v="8"/>
    <s v="D4UTI"/>
    <s v="Leleu"/>
    <s v="Martine"/>
    <s v="F"/>
    <s v="Stage"/>
    <s v="Informatique"/>
    <n v="1"/>
    <d v="2021-12-03T00:00:00"/>
    <n v="21"/>
    <s v="Non Cadre"/>
    <x v="8"/>
  </r>
  <r>
    <x v="8"/>
    <s v="IU9JS"/>
    <s v="Carlier"/>
    <s v="Nicole"/>
    <s v="F"/>
    <s v="CDI"/>
    <s v="Informatique"/>
    <n v="1"/>
    <d v="2022-11-11T00:00:00"/>
    <n v="62"/>
    <s v="Non Cadre"/>
    <x v="11"/>
  </r>
  <r>
    <x v="8"/>
    <s v="AWHPJ"/>
    <s v="Colas"/>
    <s v="Virginie"/>
    <s v="F"/>
    <s v="CDI"/>
    <s v="Commerciaux"/>
    <n v="1"/>
    <d v="2025-02-13T00:00:00"/>
    <n v="54"/>
    <s v="Cadre"/>
    <x v="6"/>
  </r>
  <r>
    <x v="8"/>
    <s v="HN39N"/>
    <s v="Louis"/>
    <s v="Jean"/>
    <s v="H"/>
    <s v="CDI"/>
    <s v="Commerciaux"/>
    <n v="1"/>
    <d v="2023-07-06T00:00:00"/>
    <n v="26"/>
    <s v="Cadre"/>
    <x v="5"/>
  </r>
  <r>
    <x v="8"/>
    <s v="6AXKM"/>
    <s v="Barbier"/>
    <s v="Adrienne"/>
    <s v="F"/>
    <s v="CDI"/>
    <s v="Logistique"/>
    <n v="1"/>
    <d v="2021-08-20T00:00:00"/>
    <n v="27"/>
    <s v="Cadre"/>
    <x v="9"/>
  </r>
  <r>
    <x v="8"/>
    <s v="LPD99"/>
    <s v="Lelièvre"/>
    <s v="Sabine"/>
    <s v="F"/>
    <s v="CDI"/>
    <s v="Commerciaux"/>
    <n v="1"/>
    <d v="2023-02-25T00:00:00"/>
    <n v="54"/>
    <s v="Cadre"/>
    <x v="9"/>
  </r>
  <r>
    <x v="8"/>
    <s v="16RLH"/>
    <s v="Cordier"/>
    <s v="Colette"/>
    <s v="F"/>
    <s v="CDI"/>
    <s v="Commerciaux"/>
    <n v="1"/>
    <d v="2022-08-22T00:00:00"/>
    <n v="33"/>
    <s v="Non Cadre"/>
    <x v="6"/>
  </r>
  <r>
    <x v="8"/>
    <s v="3VWAZ"/>
    <s v="Pascal"/>
    <s v="Charles"/>
    <s v="H"/>
    <s v="Alternant"/>
    <s v="Achat"/>
    <n v="1"/>
    <d v="2024-05-23T00:00:00"/>
    <n v="40"/>
    <s v="Non Cadre"/>
    <x v="2"/>
  </r>
  <r>
    <x v="8"/>
    <s v="66LEO"/>
    <s v="Arnaud"/>
    <s v="Cécile"/>
    <s v="F"/>
    <s v="Stage"/>
    <s v="Finance"/>
    <n v="1"/>
    <d v="2022-10-05T00:00:00"/>
    <n v="40"/>
    <s v="Non Cadre"/>
    <x v="6"/>
  </r>
  <r>
    <x v="8"/>
    <s v="1AMM3"/>
    <s v="Becker"/>
    <s v="Jacques"/>
    <s v="H"/>
    <s v="Alternant"/>
    <s v="Finance"/>
    <n v="1"/>
    <d v="2024-04-08T00:00:00"/>
    <n v="65"/>
    <s v="Non Cadre"/>
    <x v="8"/>
  </r>
  <r>
    <x v="8"/>
    <s v="7A9T1"/>
    <s v="Fournier"/>
    <s v="Marc"/>
    <s v="H"/>
    <s v="CDI"/>
    <s v="Logistique"/>
    <n v="1"/>
    <d v="2020-11-02T00:00:00"/>
    <n v="30"/>
    <s v="Cadre"/>
    <x v="9"/>
  </r>
  <r>
    <x v="8"/>
    <s v="YTR5H"/>
    <s v="Gomes"/>
    <s v="Christiane"/>
    <s v="F"/>
    <s v="CDI"/>
    <s v="Marketing"/>
    <n v="1"/>
    <d v="2025-06-21T00:00:00"/>
    <n v="45"/>
    <s v="Cadre"/>
    <x v="6"/>
  </r>
  <r>
    <x v="8"/>
    <s v="HXMOR"/>
    <s v="Huet"/>
    <s v="Henri"/>
    <s v="H"/>
    <s v="CDI"/>
    <s v="Commerciaux"/>
    <n v="1"/>
    <d v="2023-08-20T00:00:00"/>
    <n v="59"/>
    <s v="Non Cadre"/>
    <x v="1"/>
  </r>
  <r>
    <x v="8"/>
    <s v="FL5LL"/>
    <s v="Hamon"/>
    <s v="Hugues"/>
    <s v="H"/>
    <s v="CDI"/>
    <s v="Marketing"/>
    <n v="1"/>
    <d v="2020-09-13T00:00:00"/>
    <n v="40"/>
    <s v="Non Cadre"/>
    <x v="5"/>
  </r>
  <r>
    <x v="8"/>
    <s v="E1F3Q"/>
    <s v="Wagner"/>
    <s v="Christiane"/>
    <s v="F"/>
    <s v="CDI"/>
    <s v="Commerciaux"/>
    <n v="1"/>
    <d v="2024-05-06T00:00:00"/>
    <n v="49"/>
    <s v="Non Cadre"/>
    <x v="5"/>
  </r>
  <r>
    <x v="8"/>
    <s v="PSBJQ"/>
    <s v="Bailly"/>
    <s v="Astrid"/>
    <s v="F"/>
    <s v="CDI"/>
    <s v="Commerciaux"/>
    <n v="1"/>
    <d v="2022-09-02T00:00:00"/>
    <n v="63"/>
    <s v="Cadre"/>
    <x v="7"/>
  </r>
  <r>
    <x v="8"/>
    <s v="KF5K6"/>
    <s v="Albert"/>
    <s v="Jacques"/>
    <s v="H"/>
    <s v="Alternant"/>
    <s v="Logistique"/>
    <n v="1"/>
    <d v="2022-04-07T00:00:00"/>
    <n v="43"/>
    <s v="Non Cadre"/>
    <x v="6"/>
  </r>
  <r>
    <x v="8"/>
    <s v="HWU04"/>
    <s v="Seguin"/>
    <s v="Georges"/>
    <s v="H"/>
    <s v="CDI"/>
    <s v="Commerciaux"/>
    <n v="1"/>
    <d v="2024-02-20T00:00:00"/>
    <n v="55"/>
    <s v="Non Cadre"/>
    <x v="6"/>
  </r>
  <r>
    <x v="8"/>
    <s v="FSJUC"/>
    <s v="Descamps"/>
    <s v="Christiane"/>
    <s v="F"/>
    <s v="CDD"/>
    <s v="RH"/>
    <n v="1"/>
    <d v="2025-08-25T00:00:00"/>
    <n v="46"/>
    <s v="Cadre"/>
    <x v="5"/>
  </r>
  <r>
    <x v="8"/>
    <s v="VAPYB"/>
    <s v="Bailly"/>
    <s v="Josette"/>
    <s v="F"/>
    <s v="Stage"/>
    <s v="Logistique"/>
    <n v="1"/>
    <d v="2020-12-29T00:00:00"/>
    <n v="27"/>
    <s v="Non Cadre"/>
    <x v="5"/>
  </r>
  <r>
    <x v="8"/>
    <s v="1RM9T"/>
    <s v="Bonnet"/>
    <s v="Margot"/>
    <s v="F"/>
    <s v="CDD"/>
    <s v="Achat"/>
    <n v="0.91"/>
    <d v="2021-12-22T00:00:00"/>
    <n v="25"/>
    <s v="Non Cadre"/>
    <x v="11"/>
  </r>
  <r>
    <x v="8"/>
    <s v="DB9DS"/>
    <s v="Maury"/>
    <s v="Andrée"/>
    <s v="F"/>
    <s v="Alternant"/>
    <s v="RH"/>
    <n v="1"/>
    <d v="2021-03-17T00:00:00"/>
    <n v="24"/>
    <s v="Non Cadre"/>
    <x v="7"/>
  </r>
  <r>
    <x v="8"/>
    <s v="2N2YG"/>
    <s v="Payet"/>
    <s v="François"/>
    <s v="H"/>
    <s v="Alternant"/>
    <s v="Commerciaux"/>
    <n v="1"/>
    <d v="2020-10-15T00:00:00"/>
    <n v="56"/>
    <s v="Non Cadre"/>
    <x v="1"/>
  </r>
  <r>
    <x v="8"/>
    <s v="W849I"/>
    <s v="Bigot"/>
    <s v="Étienne"/>
    <s v="H"/>
    <s v="CDD"/>
    <s v="Logistique"/>
    <n v="1"/>
    <d v="2022-05-22T00:00:00"/>
    <n v="35"/>
    <s v="Non Cadre"/>
    <x v="10"/>
  </r>
  <r>
    <x v="8"/>
    <s v="XJWUR"/>
    <s v="Riou"/>
    <s v="Matthieu"/>
    <s v="H"/>
    <s v="CDI"/>
    <s v="Commerciaux"/>
    <n v="0.91"/>
    <d v="2024-03-30T00:00:00"/>
    <n v="22"/>
    <s v="Cadre"/>
    <x v="4"/>
  </r>
  <r>
    <x v="8"/>
    <s v="8P8VA"/>
    <s v="Langlois"/>
    <s v="Clémence"/>
    <s v="F"/>
    <s v="Stage"/>
    <s v="Commerciaux"/>
    <n v="0.91"/>
    <d v="2024-01-27T00:00:00"/>
    <n v="32"/>
    <s v="Non Cadre"/>
    <x v="8"/>
  </r>
  <r>
    <x v="8"/>
    <s v="EBRDJ"/>
    <s v="Joubert"/>
    <s v="Charles"/>
    <s v="H"/>
    <s v="CDD"/>
    <s v="RH"/>
    <n v="1"/>
    <d v="2024-04-02T00:00:00"/>
    <n v="39"/>
    <s v="Cadre"/>
    <x v="9"/>
  </r>
  <r>
    <x v="8"/>
    <s v="3GERK"/>
    <s v="Robin"/>
    <s v="Emmanuel"/>
    <s v="H"/>
    <s v="CDI"/>
    <s v="Informatique"/>
    <n v="1"/>
    <d v="2022-07-31T00:00:00"/>
    <n v="48"/>
    <s v="Non Cadre"/>
    <x v="11"/>
  </r>
  <r>
    <x v="8"/>
    <s v="BJWZO"/>
    <s v="Gros"/>
    <s v="Jacqueline"/>
    <s v="F"/>
    <s v="CDI"/>
    <s v="Finance"/>
    <n v="1"/>
    <d v="2024-11-05T00:00:00"/>
    <n v="41"/>
    <s v="Cadre"/>
    <x v="10"/>
  </r>
  <r>
    <x v="8"/>
    <s v="XYFVD"/>
    <s v="Richard"/>
    <s v="Dominique"/>
    <s v="F"/>
    <s v="Alternant"/>
    <s v="Commerciaux"/>
    <n v="1"/>
    <d v="2023-01-27T00:00:00"/>
    <n v="20"/>
    <s v="Non Cadre"/>
    <x v="8"/>
  </r>
  <r>
    <x v="8"/>
    <s v="0MUMI"/>
    <s v="Valette"/>
    <s v="Bernadette"/>
    <s v="F"/>
    <s v="CDD"/>
    <s v="RH"/>
    <n v="1"/>
    <d v="2024-03-31T00:00:00"/>
    <n v="55"/>
    <s v="Non Cadre"/>
    <x v="4"/>
  </r>
  <r>
    <x v="8"/>
    <s v="ISWCI"/>
    <s v="Lucas"/>
    <s v="Honoré"/>
    <s v="H"/>
    <s v="CDD"/>
    <s v="Commerciaux"/>
    <n v="0.91"/>
    <d v="2025-07-08T00:00:00"/>
    <n v="57"/>
    <s v="Cadre"/>
    <x v="6"/>
  </r>
  <r>
    <x v="8"/>
    <s v="OZ5E3"/>
    <s v="Laporte"/>
    <s v="Émile"/>
    <s v="H"/>
    <s v="CDI"/>
    <s v="Logistique"/>
    <n v="1"/>
    <d v="2021-06-03T00:00:00"/>
    <n v="28"/>
    <s v="Non Cadre"/>
    <x v="2"/>
  </r>
  <r>
    <x v="8"/>
    <s v="OS8KH"/>
    <s v="Dumont"/>
    <s v="Suzanne"/>
    <s v="F"/>
    <s v="CDD"/>
    <s v="Marketing"/>
    <n v="1"/>
    <d v="2022-04-24T00:00:00"/>
    <n v="30"/>
    <s v="Cadre"/>
    <x v="8"/>
  </r>
  <r>
    <x v="8"/>
    <s v="ZOER1"/>
    <s v="Garnier"/>
    <s v="Édith"/>
    <s v="F"/>
    <s v="CDD"/>
    <s v="Commerciaux"/>
    <n v="1"/>
    <d v="2022-08-28T00:00:00"/>
    <n v="62"/>
    <s v="Non Cadre"/>
    <x v="8"/>
  </r>
  <r>
    <x v="8"/>
    <s v="HJWK5"/>
    <s v="Pascal"/>
    <s v="Jeanne"/>
    <s v="F"/>
    <s v="Alternant"/>
    <s v="Commerciaux"/>
    <n v="1"/>
    <d v="2022-11-07T00:00:00"/>
    <n v="23"/>
    <s v="Non Cadre"/>
    <x v="12"/>
  </r>
  <r>
    <x v="8"/>
    <s v="VH0NW"/>
    <s v="Martinez"/>
    <s v="Christophe"/>
    <s v="H"/>
    <s v="Stage"/>
    <s v="Achat"/>
    <n v="0.91"/>
    <d v="2020-12-11T00:00:00"/>
    <n v="29"/>
    <s v="Non Cadre"/>
    <x v="1"/>
  </r>
  <r>
    <x v="8"/>
    <s v="YQOFX"/>
    <s v="Gallet"/>
    <s v="Aurélie"/>
    <s v="F"/>
    <s v="CDI"/>
    <s v="Commerciaux"/>
    <n v="0.91"/>
    <d v="2020-12-16T00:00:00"/>
    <n v="33"/>
    <s v="Non Cadre"/>
    <x v="1"/>
  </r>
  <r>
    <x v="8"/>
    <s v="XJOZZ"/>
    <s v="Georges"/>
    <s v="Zoé"/>
    <s v="F"/>
    <s v="CDI"/>
    <s v="Finance"/>
    <n v="1"/>
    <d v="2025-02-12T00:00:00"/>
    <n v="40"/>
    <s v="Non Cadre"/>
    <x v="1"/>
  </r>
  <r>
    <x v="8"/>
    <s v="0CNUS"/>
    <s v="Noël"/>
    <s v="Pauline"/>
    <s v="F"/>
    <s v="Alternant"/>
    <s v="Finance"/>
    <n v="1"/>
    <d v="2024-11-01T00:00:00"/>
    <n v="27"/>
    <s v="Non Cadre"/>
    <x v="8"/>
  </r>
  <r>
    <x v="8"/>
    <s v="0RFJ9"/>
    <s v="Rousset"/>
    <s v="Geneviève"/>
    <s v="F"/>
    <s v="Stage"/>
    <s v="Commerciaux"/>
    <n v="1"/>
    <d v="2024-12-16T00:00:00"/>
    <n v="43"/>
    <s v="Non Cadre"/>
    <x v="5"/>
  </r>
  <r>
    <x v="8"/>
    <s v="LLIVG"/>
    <s v="Bonneau"/>
    <s v="Lucie"/>
    <s v="F"/>
    <s v="CDI"/>
    <s v="Finance"/>
    <n v="1"/>
    <d v="2023-08-05T00:00:00"/>
    <n v="64"/>
    <s v="Non Cadre"/>
    <x v="0"/>
  </r>
  <r>
    <x v="8"/>
    <s v="UF9Q6"/>
    <s v="Hoareau"/>
    <s v="Théophile"/>
    <s v="H"/>
    <s v="Alternant"/>
    <s v="Commerciaux"/>
    <n v="1"/>
    <d v="2022-08-08T00:00:00"/>
    <n v="34"/>
    <s v="Non Cadre"/>
    <x v="11"/>
  </r>
  <r>
    <x v="9"/>
    <s v="GPNP7"/>
    <s v="Perret"/>
    <s v="Agnès"/>
    <s v="F"/>
    <s v="Stage"/>
    <s v="Commerciaux"/>
    <n v="1"/>
    <d v="2025-01-10T00:00:00"/>
    <n v="32"/>
    <s v="Non Cadre"/>
    <x v="0"/>
  </r>
  <r>
    <x v="9"/>
    <s v="DKKLE"/>
    <s v="Baron"/>
    <s v="Danielle"/>
    <s v="F"/>
    <s v="Alternant"/>
    <s v="Marketing"/>
    <n v="1"/>
    <d v="2021-04-08T00:00:00"/>
    <n v="34"/>
    <s v="Non Cadre"/>
    <x v="1"/>
  </r>
  <r>
    <x v="9"/>
    <s v="X43EK"/>
    <s v="Aubry"/>
    <s v="Georges"/>
    <s v="H"/>
    <s v="CDD"/>
    <s v="Marketing"/>
    <n v="1"/>
    <d v="2025-01-15T00:00:00"/>
    <n v="28"/>
    <s v="Non Cadre"/>
    <x v="2"/>
  </r>
  <r>
    <x v="9"/>
    <s v="IDCZB"/>
    <s v="Pages"/>
    <s v="Emmanuel"/>
    <s v="H"/>
    <s v="Stage"/>
    <s v="Commerciaux"/>
    <n v="1"/>
    <d v="2020-11-29T00:00:00"/>
    <n v="42"/>
    <s v="Non Cadre"/>
    <x v="2"/>
  </r>
  <r>
    <x v="9"/>
    <s v="WVLRU"/>
    <s v="Brunet"/>
    <s v="Charles"/>
    <s v="H"/>
    <s v="CDI"/>
    <s v="Informatique"/>
    <n v="0.91"/>
    <d v="2022-07-24T00:00:00"/>
    <n v="41"/>
    <s v="Cadre"/>
    <x v="3"/>
  </r>
  <r>
    <x v="9"/>
    <s v="H1WN8"/>
    <s v="Colas"/>
    <s v="Claudine"/>
    <s v="F"/>
    <s v="CDI"/>
    <s v="Logistique"/>
    <n v="0.91"/>
    <d v="2024-01-04T00:00:00"/>
    <n v="37"/>
    <s v="Non Cadre"/>
    <x v="4"/>
  </r>
  <r>
    <x v="9"/>
    <s v="61344"/>
    <s v="De Oliveira"/>
    <s v="Benoît"/>
    <s v="H"/>
    <s v="CDI"/>
    <s v="Informatique"/>
    <n v="1"/>
    <d v="2021-07-01T00:00:00"/>
    <n v="21"/>
    <s v="Non Cadre"/>
    <x v="1"/>
  </r>
  <r>
    <x v="9"/>
    <s v="7SPGI"/>
    <s v="Rossi"/>
    <s v="René"/>
    <s v="H"/>
    <s v="CDD"/>
    <s v="Informatique"/>
    <n v="1"/>
    <d v="2024-02-09T00:00:00"/>
    <n v="42"/>
    <s v="Cadre"/>
    <x v="0"/>
  </r>
  <r>
    <x v="9"/>
    <s v="E3HIK"/>
    <s v="Marin"/>
    <s v="Éric"/>
    <s v="H"/>
    <s v="CDI"/>
    <s v="RH"/>
    <n v="1"/>
    <d v="2022-03-06T00:00:00"/>
    <n v="64"/>
    <s v="Cadre"/>
    <x v="5"/>
  </r>
  <r>
    <x v="9"/>
    <s v="LPLFA"/>
    <s v="Étienne"/>
    <s v="René"/>
    <s v="H"/>
    <s v="CDI"/>
    <s v="Commerciaux"/>
    <n v="1"/>
    <d v="2024-05-26T00:00:00"/>
    <n v="44"/>
    <s v="Cadre"/>
    <x v="6"/>
  </r>
  <r>
    <x v="9"/>
    <s v="ZDPI3"/>
    <s v="Martin"/>
    <s v="Jeannine"/>
    <s v="F"/>
    <s v="Alternant"/>
    <s v="Commerciaux"/>
    <n v="1"/>
    <d v="2024-12-17T00:00:00"/>
    <n v="59"/>
    <s v="Non Cadre"/>
    <x v="7"/>
  </r>
  <r>
    <x v="9"/>
    <s v="1N0T3"/>
    <s v="Lenoir"/>
    <s v="Benjamin"/>
    <s v="H"/>
    <s v="CDI"/>
    <s v="Achat"/>
    <n v="1"/>
    <d v="2021-11-01T00:00:00"/>
    <n v="27"/>
    <s v="Cadre"/>
    <x v="8"/>
  </r>
  <r>
    <x v="9"/>
    <s v="Y1YI7"/>
    <s v="Roussel"/>
    <s v="Monique"/>
    <s v="F"/>
    <s v="CDD"/>
    <s v="Informatique"/>
    <n v="1"/>
    <d v="2021-05-28T00:00:00"/>
    <n v="35"/>
    <s v="Cadre"/>
    <x v="1"/>
  </r>
  <r>
    <x v="9"/>
    <s v="AQ2RR"/>
    <s v="Antoine"/>
    <s v="Noémi"/>
    <s v="F"/>
    <s v="CDI"/>
    <s v="Informatique"/>
    <n v="1"/>
    <d v="2024-07-09T00:00:00"/>
    <n v="59"/>
    <s v="Cadre"/>
    <x v="2"/>
  </r>
  <r>
    <x v="9"/>
    <s v="U3BKH"/>
    <s v="Chevalier"/>
    <s v="Roland"/>
    <s v="H"/>
    <s v="CDI"/>
    <s v="Commerciaux"/>
    <n v="1"/>
    <d v="2024-05-05T00:00:00"/>
    <n v="63"/>
    <s v="Cadre"/>
    <x v="3"/>
  </r>
  <r>
    <x v="9"/>
    <s v="HLXBT"/>
    <s v="Gautier"/>
    <s v="Noémi"/>
    <s v="F"/>
    <s v="CDI"/>
    <s v="Marketing"/>
    <n v="1"/>
    <d v="2020-09-27T00:00:00"/>
    <n v="29"/>
    <s v="Non Cadre"/>
    <x v="1"/>
  </r>
  <r>
    <x v="9"/>
    <s v="XLFAU"/>
    <s v="Laine"/>
    <s v="Marine"/>
    <s v="F"/>
    <s v="Alternant"/>
    <s v="Marketing"/>
    <n v="1"/>
    <d v="2025-05-31T00:00:00"/>
    <n v="37"/>
    <s v="Non Cadre"/>
    <x v="8"/>
  </r>
  <r>
    <x v="9"/>
    <s v="NAMYB"/>
    <s v="Da Costa"/>
    <s v="Maggie"/>
    <s v="F"/>
    <s v="CDI"/>
    <s v="Logistique"/>
    <n v="1"/>
    <d v="2021-04-29T00:00:00"/>
    <n v="22"/>
    <s v="Non Cadre"/>
    <x v="6"/>
  </r>
  <r>
    <x v="9"/>
    <s v="K1I44"/>
    <s v="Neveu"/>
    <s v="Geneviève"/>
    <s v="F"/>
    <s v="CDI"/>
    <s v="Finance"/>
    <n v="1"/>
    <d v="2020-10-25T00:00:00"/>
    <n v="60"/>
    <s v="Non Cadre"/>
    <x v="7"/>
  </r>
  <r>
    <x v="9"/>
    <s v="GERRB"/>
    <s v="Fontaine"/>
    <s v="Arthur"/>
    <s v="H"/>
    <s v="CDI"/>
    <s v="Commerciaux"/>
    <n v="1"/>
    <d v="2022-11-26T00:00:00"/>
    <n v="28"/>
    <s v="Non Cadre"/>
    <x v="1"/>
  </r>
  <r>
    <x v="9"/>
    <s v="6ZPJJ"/>
    <s v="Laurent"/>
    <s v="Adrienne"/>
    <s v="F"/>
    <s v="Stage"/>
    <s v="Finance"/>
    <n v="1"/>
    <d v="2023-07-30T00:00:00"/>
    <n v="31"/>
    <s v="Non Cadre"/>
    <x v="1"/>
  </r>
  <r>
    <x v="9"/>
    <s v="QXZRZ"/>
    <s v="Mallet"/>
    <s v="William"/>
    <s v="H"/>
    <s v="Stage"/>
    <s v="Commerciaux"/>
    <n v="1"/>
    <d v="2022-12-21T00:00:00"/>
    <n v="53"/>
    <s v="Non Cadre"/>
    <x v="9"/>
  </r>
  <r>
    <x v="9"/>
    <s v="2TAA0"/>
    <s v="Turpin"/>
    <s v="Luc"/>
    <s v="H"/>
    <s v="Stage"/>
    <s v="Commerciaux"/>
    <n v="1"/>
    <d v="2022-03-19T00:00:00"/>
    <n v="33"/>
    <s v="Non Cadre"/>
    <x v="3"/>
  </r>
  <r>
    <x v="9"/>
    <s v="827HN"/>
    <s v="Gilbert"/>
    <s v="Georges"/>
    <s v="H"/>
    <s v="Stage"/>
    <s v="Finance"/>
    <n v="1"/>
    <d v="2025-01-29T00:00:00"/>
    <n v="24"/>
    <s v="Non Cadre"/>
    <x v="8"/>
  </r>
  <r>
    <x v="9"/>
    <s v="H0PF6"/>
    <s v="Allain"/>
    <s v="Émilie"/>
    <s v="F"/>
    <s v="CDI"/>
    <s v="Marketing"/>
    <n v="1"/>
    <d v="2024-10-15T00:00:00"/>
    <n v="29"/>
    <s v="Cadre"/>
    <x v="0"/>
  </r>
  <r>
    <x v="9"/>
    <s v="PRNMM"/>
    <s v="Renard"/>
    <s v="Olivier"/>
    <s v="H"/>
    <s v="CDI"/>
    <s v="Commerciaux"/>
    <n v="1"/>
    <d v="2021-07-05T00:00:00"/>
    <n v="20"/>
    <s v="Non Cadre"/>
    <x v="0"/>
  </r>
  <r>
    <x v="9"/>
    <s v="NYNY1"/>
    <s v="Alexandre"/>
    <s v="Hortense"/>
    <s v="F"/>
    <s v="CDI"/>
    <s v="Informatique"/>
    <n v="1"/>
    <d v="2024-05-24T00:00:00"/>
    <n v="27"/>
    <s v="Non Cadre"/>
    <x v="1"/>
  </r>
  <r>
    <x v="9"/>
    <s v="GLXU4"/>
    <s v="Baron"/>
    <s v="Camille"/>
    <s v="F"/>
    <s v="CDI"/>
    <s v="RH"/>
    <n v="1"/>
    <d v="2021-03-24T00:00:00"/>
    <n v="61"/>
    <s v="Cadre"/>
    <x v="10"/>
  </r>
  <r>
    <x v="9"/>
    <s v="OUDA7"/>
    <s v="Lagarde"/>
    <s v="Michel"/>
    <s v="H"/>
    <s v="CDI"/>
    <s v="Marketing"/>
    <n v="1"/>
    <d v="2023-09-11T00:00:00"/>
    <n v="65"/>
    <s v="Cadre"/>
    <x v="11"/>
  </r>
  <r>
    <x v="9"/>
    <s v="ACN0J"/>
    <s v="Mathieu"/>
    <s v="Élisabeth"/>
    <s v="F"/>
    <s v="CDI"/>
    <s v="RH"/>
    <n v="0.91"/>
    <d v="2022-04-12T00:00:00"/>
    <n v="59"/>
    <s v="Cadre"/>
    <x v="1"/>
  </r>
  <r>
    <x v="9"/>
    <s v="JF4II"/>
    <s v="Normand"/>
    <s v="Éléonore"/>
    <s v="F"/>
    <s v="CDD"/>
    <s v="Informatique"/>
    <n v="1"/>
    <d v="2024-04-29T00:00:00"/>
    <n v="43"/>
    <s v="Non Cadre"/>
    <x v="12"/>
  </r>
  <r>
    <x v="9"/>
    <s v="O4PZL"/>
    <s v="Hardy"/>
    <s v="Noël"/>
    <s v="H"/>
    <s v="CDI"/>
    <s v="Logistique"/>
    <n v="1"/>
    <d v="2023-12-12T00:00:00"/>
    <n v="59"/>
    <s v="Non Cadre"/>
    <x v="3"/>
  </r>
  <r>
    <x v="9"/>
    <s v="7UCEM"/>
    <s v="Perret"/>
    <s v="Henri"/>
    <s v="H"/>
    <s v="CDI"/>
    <s v="Logistique"/>
    <n v="1"/>
    <d v="2022-10-13T00:00:00"/>
    <n v="41"/>
    <s v="Cadre"/>
    <x v="0"/>
  </r>
  <r>
    <x v="9"/>
    <s v="68AQ6"/>
    <s v="Bertrand"/>
    <s v="Charles"/>
    <s v="H"/>
    <s v="CDI"/>
    <s v="Commerciaux"/>
    <n v="1"/>
    <d v="2024-05-25T00:00:00"/>
    <n v="45"/>
    <s v="Non Cadre"/>
    <x v="11"/>
  </r>
  <r>
    <x v="9"/>
    <s v="Y670G"/>
    <s v="Fleury"/>
    <s v="Bertrand"/>
    <s v="H"/>
    <s v="CDD"/>
    <s v="Commerciaux"/>
    <n v="1"/>
    <d v="2023-04-02T00:00:00"/>
    <n v="40"/>
    <s v="Cadre"/>
    <x v="1"/>
  </r>
  <r>
    <x v="9"/>
    <s v="YKW71"/>
    <s v="David"/>
    <s v="Thierry"/>
    <s v="H"/>
    <s v="CDD"/>
    <s v="Logistique"/>
    <n v="1"/>
    <d v="2022-09-05T00:00:00"/>
    <n v="26"/>
    <s v="Cadre"/>
    <x v="4"/>
  </r>
  <r>
    <x v="9"/>
    <s v="3WW5L"/>
    <s v="Bigot"/>
    <s v="Frédérique"/>
    <s v="F"/>
    <s v="CDD"/>
    <s v="Marketing"/>
    <n v="0.91"/>
    <d v="2023-12-18T00:00:00"/>
    <n v="54"/>
    <s v="Non Cadre"/>
    <x v="7"/>
  </r>
  <r>
    <x v="9"/>
    <s v="F8G14"/>
    <s v="Descamps"/>
    <s v="Grégoire"/>
    <s v="H"/>
    <s v="CDI"/>
    <s v="Logistique"/>
    <n v="1"/>
    <d v="2025-04-28T00:00:00"/>
    <n v="59"/>
    <s v="Cadre"/>
    <x v="2"/>
  </r>
  <r>
    <x v="9"/>
    <s v="3N0N9"/>
    <s v="Masson"/>
    <s v="Gérard"/>
    <s v="H"/>
    <s v="Stage"/>
    <s v="Commerciaux"/>
    <n v="1"/>
    <d v="2023-05-17T00:00:00"/>
    <n v="44"/>
    <s v="Non Cadre"/>
    <x v="10"/>
  </r>
  <r>
    <x v="9"/>
    <s v="DH91K"/>
    <s v="Gallet"/>
    <s v="Victoire"/>
    <s v="F"/>
    <s v="CDD"/>
    <s v="Commerciaux"/>
    <n v="0.91"/>
    <d v="2024-05-20T00:00:00"/>
    <n v="60"/>
    <s v="Non Cadre"/>
    <x v="0"/>
  </r>
  <r>
    <x v="9"/>
    <s v="JH4VZ"/>
    <s v="Lemonnier"/>
    <s v="Juliette"/>
    <s v="F"/>
    <s v="CDI"/>
    <s v="Marketing"/>
    <n v="1"/>
    <d v="2022-02-02T00:00:00"/>
    <n v="39"/>
    <s v="Cadre"/>
    <x v="10"/>
  </r>
  <r>
    <x v="9"/>
    <s v="IC5XE"/>
    <s v="Germain"/>
    <s v="Margot"/>
    <s v="F"/>
    <s v="CDI"/>
    <s v="Informatique"/>
    <n v="1"/>
    <d v="2024-11-24T00:00:00"/>
    <n v="26"/>
    <s v="Non Cadre"/>
    <x v="5"/>
  </r>
  <r>
    <x v="9"/>
    <s v="QBERT"/>
    <s v="Garnier"/>
    <s v="Juliette"/>
    <s v="F"/>
    <s v="Alternant"/>
    <s v="Commerciaux"/>
    <n v="1"/>
    <d v="2023-01-30T00:00:00"/>
    <n v="49"/>
    <s v="Non Cadre"/>
    <x v="11"/>
  </r>
  <r>
    <x v="9"/>
    <s v="C5LJK"/>
    <s v="Barbe"/>
    <s v="Lucas"/>
    <s v="H"/>
    <s v="CDI"/>
    <s v="Finance"/>
    <n v="1"/>
    <d v="2020-10-15T00:00:00"/>
    <n v="47"/>
    <s v="Non Cadre"/>
    <x v="2"/>
  </r>
  <r>
    <x v="9"/>
    <s v="0ZUM1"/>
    <s v="Turpin"/>
    <s v="Adèle"/>
    <s v="F"/>
    <s v="CDI"/>
    <s v="Commerciaux"/>
    <n v="1"/>
    <d v="2024-08-05T00:00:00"/>
    <n v="22"/>
    <s v="Cadre"/>
    <x v="5"/>
  </r>
  <r>
    <x v="9"/>
    <s v="A2E1O"/>
    <s v="Pichon"/>
    <s v="Emmanuel"/>
    <s v="H"/>
    <s v="Alternant"/>
    <s v="Informatique"/>
    <n v="1"/>
    <d v="2021-05-06T00:00:00"/>
    <n v="25"/>
    <s v="Non Cadre"/>
    <x v="1"/>
  </r>
  <r>
    <x v="9"/>
    <s v="EEW7P"/>
    <s v="Gros"/>
    <s v="Suzanne"/>
    <s v="F"/>
    <s v="CDI"/>
    <s v="Marketing"/>
    <n v="1"/>
    <d v="2022-03-19T00:00:00"/>
    <n v="33"/>
    <s v="Non Cadre"/>
    <x v="1"/>
  </r>
  <r>
    <x v="9"/>
    <s v="HG5H8"/>
    <s v="Bègue"/>
    <s v="Étienne"/>
    <s v="H"/>
    <s v="CDD"/>
    <s v="Commerciaux"/>
    <n v="1"/>
    <d v="2024-04-05T00:00:00"/>
    <n v="62"/>
    <s v="Cadre"/>
    <x v="6"/>
  </r>
  <r>
    <x v="9"/>
    <s v="YID01"/>
    <s v="Guilbert"/>
    <s v="Élodie"/>
    <s v="F"/>
    <s v="CDD"/>
    <s v="Commerciaux"/>
    <n v="1"/>
    <d v="2023-12-07T00:00:00"/>
    <n v="27"/>
    <s v="Cadre"/>
    <x v="1"/>
  </r>
  <r>
    <x v="9"/>
    <s v="5CII0"/>
    <s v="Costa"/>
    <s v="Céline"/>
    <s v="F"/>
    <s v="CDD"/>
    <s v="Logistique"/>
    <n v="1"/>
    <d v="2022-01-08T00:00:00"/>
    <n v="40"/>
    <s v="Cadre"/>
    <x v="11"/>
  </r>
  <r>
    <x v="9"/>
    <s v="8RHOT"/>
    <s v="Lecoq"/>
    <s v="Nathalie"/>
    <s v="F"/>
    <s v="Alternant"/>
    <s v="Commerciaux"/>
    <n v="1"/>
    <d v="2022-11-11T00:00:00"/>
    <n v="45"/>
    <s v="Non Cadre"/>
    <x v="10"/>
  </r>
  <r>
    <x v="9"/>
    <s v="9RSMG"/>
    <s v="Roussel"/>
    <s v="Colette"/>
    <s v="F"/>
    <s v="CDD"/>
    <s v="Commerciaux"/>
    <n v="1"/>
    <d v="2022-11-08T00:00:00"/>
    <n v="60"/>
    <s v="Cadre"/>
    <x v="5"/>
  </r>
  <r>
    <x v="9"/>
    <s v="8HJTZ"/>
    <s v="Guilbert"/>
    <s v="Alix"/>
    <s v="F"/>
    <s v="CDI"/>
    <s v="Logistique"/>
    <n v="1"/>
    <d v="2023-09-09T00:00:00"/>
    <n v="44"/>
    <s v="Cadre"/>
    <x v="6"/>
  </r>
  <r>
    <x v="9"/>
    <s v="GEMIG"/>
    <s v="Boucher"/>
    <s v="Julie"/>
    <s v="F"/>
    <s v="CDI"/>
    <s v="Commerciaux"/>
    <n v="1"/>
    <d v="2024-12-17T00:00:00"/>
    <n v="52"/>
    <s v="Cadre"/>
    <x v="1"/>
  </r>
  <r>
    <x v="9"/>
    <s v="A2GS8"/>
    <s v="Gomes"/>
    <s v="Anastasie"/>
    <s v="F"/>
    <s v="CDI"/>
    <s v="Commerciaux"/>
    <n v="1"/>
    <d v="2021-08-26T00:00:00"/>
    <n v="58"/>
    <s v="Cadre"/>
    <x v="3"/>
  </r>
  <r>
    <x v="9"/>
    <s v="C52IR"/>
    <s v="Durand"/>
    <s v="Victor"/>
    <s v="H"/>
    <s v="CDI"/>
    <s v="Commerciaux"/>
    <n v="0.91"/>
    <d v="2022-11-23T00:00:00"/>
    <n v="45"/>
    <s v="Cadre"/>
    <x v="7"/>
  </r>
  <r>
    <x v="9"/>
    <s v="5014G"/>
    <s v="Leroy"/>
    <s v="Arnaude"/>
    <s v="F"/>
    <s v="CDI"/>
    <s v="Finance"/>
    <n v="1"/>
    <d v="2024-05-28T00:00:00"/>
    <n v="53"/>
    <s v="Cadre"/>
    <x v="9"/>
  </r>
  <r>
    <x v="9"/>
    <s v="4G8KE"/>
    <s v="Blot"/>
    <s v="Jeanne"/>
    <s v="F"/>
    <s v="CDI"/>
    <s v="Logistique"/>
    <n v="0.91"/>
    <d v="2023-06-10T00:00:00"/>
    <n v="24"/>
    <s v="Cadre"/>
    <x v="12"/>
  </r>
  <r>
    <x v="9"/>
    <s v="8MUUW"/>
    <s v="Rossi"/>
    <s v="Gilles"/>
    <s v="H"/>
    <s v="CDI"/>
    <s v="Commerciaux"/>
    <n v="1"/>
    <d v="2020-09-15T00:00:00"/>
    <n v="53"/>
    <s v="Cadre"/>
    <x v="0"/>
  </r>
  <r>
    <x v="9"/>
    <s v="YIZT7"/>
    <s v="Humbert"/>
    <s v="Philippe"/>
    <s v="H"/>
    <s v="Alternant"/>
    <s v="Achat"/>
    <n v="1"/>
    <d v="2024-01-06T00:00:00"/>
    <n v="31"/>
    <s v="Non Cadre"/>
    <x v="9"/>
  </r>
  <r>
    <x v="9"/>
    <s v="JIFXE"/>
    <s v="Bigot"/>
    <s v="Étienne"/>
    <s v="H"/>
    <s v="CDD"/>
    <s v="Finance"/>
    <n v="1"/>
    <d v="2022-06-26T00:00:00"/>
    <n v="61"/>
    <s v="Cadre"/>
    <x v="1"/>
  </r>
  <r>
    <x v="9"/>
    <s v="6BTQU"/>
    <s v="Poulain"/>
    <s v="Jeannine"/>
    <s v="F"/>
    <s v="CDD"/>
    <s v="Commerciaux"/>
    <n v="1"/>
    <d v="2021-06-01T00:00:00"/>
    <n v="65"/>
    <s v="Cadre"/>
    <x v="10"/>
  </r>
  <r>
    <x v="9"/>
    <s v="C31YH"/>
    <s v="Bourgeois"/>
    <s v="Franck"/>
    <s v="H"/>
    <s v="CDI"/>
    <s v="Finance"/>
    <n v="1"/>
    <d v="2023-06-26T00:00:00"/>
    <n v="41"/>
    <s v="Cadre"/>
    <x v="12"/>
  </r>
  <r>
    <x v="9"/>
    <s v="JAQGO"/>
    <s v="Ferreira"/>
    <s v="Thibaut"/>
    <s v="H"/>
    <s v="CDD"/>
    <s v="Informatique"/>
    <n v="1"/>
    <d v="2021-10-29T00:00:00"/>
    <n v="52"/>
    <s v="Cadre"/>
    <x v="1"/>
  </r>
  <r>
    <x v="9"/>
    <s v="9C9K7"/>
    <s v="Besson"/>
    <s v="Rémy"/>
    <s v="H"/>
    <s v="CDI"/>
    <s v="Marketing"/>
    <n v="0.91"/>
    <d v="2021-04-25T00:00:00"/>
    <n v="63"/>
    <s v="Cadre"/>
    <x v="7"/>
  </r>
  <r>
    <x v="9"/>
    <s v="SSZD6"/>
    <s v="Goncalves"/>
    <s v="Élisabeth"/>
    <s v="F"/>
    <s v="CDI"/>
    <s v="Commerciaux"/>
    <n v="0.91"/>
    <d v="2021-02-04T00:00:00"/>
    <n v="22"/>
    <s v="Non Cadre"/>
    <x v="10"/>
  </r>
  <r>
    <x v="9"/>
    <s v="XDHGJ"/>
    <s v="Guillet"/>
    <s v="Éléonore"/>
    <s v="F"/>
    <s v="CDI"/>
    <s v="Logistique"/>
    <n v="1"/>
    <d v="2024-01-09T00:00:00"/>
    <n v="31"/>
    <s v="Non Cadre"/>
    <x v="2"/>
  </r>
  <r>
    <x v="9"/>
    <s v="SCOWD"/>
    <s v="Salmon"/>
    <s v="Patrick"/>
    <s v="H"/>
    <s v="CDI"/>
    <s v="Marketing"/>
    <n v="0.91"/>
    <d v="2024-02-26T00:00:00"/>
    <n v="43"/>
    <s v="Cadre"/>
    <x v="1"/>
  </r>
  <r>
    <x v="9"/>
    <s v="5YF4O"/>
    <s v="Vallée"/>
    <s v="Bertrand"/>
    <s v="H"/>
    <s v="Stage"/>
    <s v="Achat"/>
    <n v="1"/>
    <d v="2022-10-21T00:00:00"/>
    <n v="35"/>
    <s v="Non Cadre"/>
    <x v="10"/>
  </r>
  <r>
    <x v="9"/>
    <s v="CDC8P"/>
    <s v="Brunel"/>
    <s v="Valentine"/>
    <s v="F"/>
    <s v="CDI"/>
    <s v="Commerciaux"/>
    <n v="1"/>
    <d v="2025-05-03T00:00:00"/>
    <n v="47"/>
    <s v="Non Cadre"/>
    <x v="9"/>
  </r>
  <r>
    <x v="9"/>
    <s v="UY6WE"/>
    <s v="Nguyen"/>
    <s v="Margaret"/>
    <s v="F"/>
    <s v="CDI"/>
    <s v="RH"/>
    <n v="1"/>
    <d v="2020-10-06T00:00:00"/>
    <n v="30"/>
    <s v="Cadre"/>
    <x v="1"/>
  </r>
  <r>
    <x v="9"/>
    <s v="OIXJA"/>
    <s v="Pichon"/>
    <s v="Bernard"/>
    <s v="H"/>
    <s v="CDD"/>
    <s v="Commerciaux"/>
    <n v="1"/>
    <d v="2021-04-08T00:00:00"/>
    <n v="26"/>
    <s v="Non Cadre"/>
    <x v="1"/>
  </r>
  <r>
    <x v="9"/>
    <s v="4GZ42"/>
    <s v="Ledoux"/>
    <s v="Jules"/>
    <s v="H"/>
    <s v="CDI"/>
    <s v="Informatique"/>
    <n v="1"/>
    <d v="2021-12-29T00:00:00"/>
    <n v="63"/>
    <s v="Cadre"/>
    <x v="2"/>
  </r>
  <r>
    <x v="9"/>
    <s v="53NY9"/>
    <s v="Salmon"/>
    <s v="Guillaume"/>
    <s v="H"/>
    <s v="CDD"/>
    <s v="Commerciaux"/>
    <n v="0.91"/>
    <d v="2021-11-22T00:00:00"/>
    <n v="59"/>
    <s v="Non Cadre"/>
    <x v="11"/>
  </r>
  <r>
    <x v="9"/>
    <s v="CHYQ5"/>
    <s v="Camus"/>
    <s v="Isaac"/>
    <s v="H"/>
    <s v="CDI"/>
    <s v="Marketing"/>
    <n v="1"/>
    <d v="2024-07-18T00:00:00"/>
    <n v="62"/>
    <s v="Cadre"/>
    <x v="1"/>
  </r>
  <r>
    <x v="9"/>
    <s v="8E9LF"/>
    <s v="Baron"/>
    <s v="Marcelle"/>
    <s v="F"/>
    <s v="Stage"/>
    <s v="Finance"/>
    <n v="1"/>
    <d v="2020-12-03T00:00:00"/>
    <n v="38"/>
    <s v="Non Cadre"/>
    <x v="12"/>
  </r>
  <r>
    <x v="9"/>
    <s v="M5OQN"/>
    <s v="Courtois"/>
    <s v="Marcel"/>
    <s v="H"/>
    <s v="CDI"/>
    <s v="Commerciaux"/>
    <n v="1"/>
    <d v="2023-11-19T00:00:00"/>
    <n v="52"/>
    <s v="Cadre"/>
    <x v="6"/>
  </r>
  <r>
    <x v="9"/>
    <s v="FOPU8"/>
    <s v="Boulay"/>
    <s v="Pierre"/>
    <s v="H"/>
    <s v="CDI"/>
    <s v="Logistique"/>
    <n v="1"/>
    <d v="2023-03-02T00:00:00"/>
    <n v="57"/>
    <s v="Non Cadre"/>
    <x v="1"/>
  </r>
  <r>
    <x v="9"/>
    <s v="7JO19"/>
    <s v="Lefebvre"/>
    <s v="Richard"/>
    <s v="H"/>
    <s v="CDD"/>
    <s v="Commerciaux"/>
    <n v="1"/>
    <d v="2022-11-01T00:00:00"/>
    <n v="32"/>
    <s v="Cadre"/>
    <x v="6"/>
  </r>
  <r>
    <x v="9"/>
    <s v="NNRI4"/>
    <s v="Rousseau"/>
    <s v="Odette"/>
    <s v="F"/>
    <s v="CDI"/>
    <s v="Commerciaux"/>
    <n v="1"/>
    <d v="2021-11-11T00:00:00"/>
    <n v="46"/>
    <s v="Non Cadre"/>
    <x v="3"/>
  </r>
  <r>
    <x v="9"/>
    <s v="FAZGD"/>
    <s v="Pinto"/>
    <s v="Capucine"/>
    <s v="F"/>
    <s v="CDI"/>
    <s v="Commerciaux"/>
    <n v="1"/>
    <d v="2022-04-13T00:00:00"/>
    <n v="32"/>
    <s v="Cadre"/>
    <x v="1"/>
  </r>
  <r>
    <x v="9"/>
    <s v="K17K2"/>
    <s v="Arnaud"/>
    <s v="Capucine"/>
    <s v="F"/>
    <s v="Stage"/>
    <s v="RH"/>
    <n v="1"/>
    <d v="2025-08-24T00:00:00"/>
    <n v="45"/>
    <s v="Non Cadre"/>
    <x v="9"/>
  </r>
  <r>
    <x v="9"/>
    <s v="SV587"/>
    <s v="De Oliveira"/>
    <s v="Geneviève"/>
    <s v="F"/>
    <s v="Alternant"/>
    <s v="Commerciaux"/>
    <n v="1"/>
    <d v="2021-03-08T00:00:00"/>
    <n v="28"/>
    <s v="Non Cadre"/>
    <x v="2"/>
  </r>
  <r>
    <x v="9"/>
    <s v="KGFAN"/>
    <s v="Gilbert"/>
    <s v="William"/>
    <s v="H"/>
    <s v="CDI"/>
    <s v="Informatique"/>
    <n v="1"/>
    <d v="2023-05-04T00:00:00"/>
    <n v="33"/>
    <s v="Non Cadre"/>
    <x v="10"/>
  </r>
  <r>
    <x v="9"/>
    <s v="97B98"/>
    <s v="Lemaître"/>
    <s v="François"/>
    <s v="H"/>
    <s v="Alternant"/>
    <s v="Achat"/>
    <n v="1"/>
    <d v="2023-08-07T00:00:00"/>
    <n v="56"/>
    <s v="Non Cadre"/>
    <x v="8"/>
  </r>
  <r>
    <x v="9"/>
    <s v="879JO"/>
    <s v="Delahaye"/>
    <s v="Pierre"/>
    <s v="H"/>
    <s v="CDI"/>
    <s v="Commerciaux"/>
    <n v="1"/>
    <d v="2022-01-06T00:00:00"/>
    <n v="40"/>
    <s v="Cadre"/>
    <x v="6"/>
  </r>
  <r>
    <x v="9"/>
    <s v="GRXBX"/>
    <s v="Deschamps"/>
    <s v="Renée"/>
    <s v="F"/>
    <s v="CDI"/>
    <s v="RH"/>
    <n v="1"/>
    <d v="2024-05-02T00:00:00"/>
    <n v="57"/>
    <s v="Non Cadre"/>
    <x v="3"/>
  </r>
  <r>
    <x v="9"/>
    <s v="PDNCT"/>
    <s v="Guilbert"/>
    <s v="Marcelle"/>
    <s v="F"/>
    <s v="Alternant"/>
    <s v="Commerciaux"/>
    <n v="1"/>
    <d v="2023-08-08T00:00:00"/>
    <n v="43"/>
    <s v="Non Cadre"/>
    <x v="10"/>
  </r>
  <r>
    <x v="9"/>
    <s v="TNB06"/>
    <s v="Bègue"/>
    <s v="Alfred"/>
    <s v="H"/>
    <s v="Stage"/>
    <s v="Commerciaux"/>
    <n v="0.91"/>
    <d v="2021-06-25T00:00:00"/>
    <n v="26"/>
    <s v="Non Cadre"/>
    <x v="7"/>
  </r>
  <r>
    <x v="9"/>
    <s v="5ATC0"/>
    <s v="Marin"/>
    <s v="Lucie"/>
    <s v="F"/>
    <s v="CDI"/>
    <s v="Finance"/>
    <n v="1"/>
    <d v="2020-11-04T00:00:00"/>
    <n v="38"/>
    <s v="Non Cadre"/>
    <x v="9"/>
  </r>
  <r>
    <x v="9"/>
    <s v="4XYGG"/>
    <s v="Camus"/>
    <s v="Isaac"/>
    <s v="H"/>
    <s v="CDD"/>
    <s v="Logistique"/>
    <n v="1"/>
    <d v="2021-09-25T00:00:00"/>
    <n v="51"/>
    <s v="Non Cadre"/>
    <x v="1"/>
  </r>
  <r>
    <x v="9"/>
    <s v="399PQ"/>
    <s v="Nicolas"/>
    <s v="Alix"/>
    <s v="F"/>
    <s v="CDI"/>
    <s v="Commerciaux"/>
    <n v="1"/>
    <d v="2024-01-06T00:00:00"/>
    <n v="23"/>
    <s v="Non Cadre"/>
    <x v="7"/>
  </r>
  <r>
    <x v="9"/>
    <s v="VLI20"/>
    <s v="Denis"/>
    <s v="Laetitia"/>
    <s v="F"/>
    <s v="CDI"/>
    <s v="Informatique"/>
    <n v="1"/>
    <d v="2023-02-11T00:00:00"/>
    <n v="20"/>
    <s v="Cadre"/>
    <x v="11"/>
  </r>
  <r>
    <x v="9"/>
    <s v="D6LA5"/>
    <s v="Morin"/>
    <s v="Joséphine"/>
    <s v="F"/>
    <s v="Alternant"/>
    <s v="Finance"/>
    <n v="1"/>
    <d v="2025-01-22T00:00:00"/>
    <n v="46"/>
    <s v="Non Cadre"/>
    <x v="4"/>
  </r>
  <r>
    <x v="9"/>
    <s v="JS9XQ"/>
    <s v="Becker"/>
    <s v="Louise"/>
    <s v="F"/>
    <s v="Stage"/>
    <s v="Commerciaux"/>
    <n v="1"/>
    <d v="2021-06-23T00:00:00"/>
    <n v="43"/>
    <s v="Non Cadre"/>
    <x v="8"/>
  </r>
  <r>
    <x v="9"/>
    <s v="6A9JO"/>
    <s v="Vasseur"/>
    <s v="Constance"/>
    <s v="F"/>
    <s v="CDD"/>
    <s v="Achat"/>
    <n v="1"/>
    <d v="2023-11-10T00:00:00"/>
    <n v="35"/>
    <s v="Cadre"/>
    <x v="8"/>
  </r>
  <r>
    <x v="9"/>
    <s v="EVEHA"/>
    <s v="Texier"/>
    <s v="Monique"/>
    <s v="F"/>
    <s v="CDI"/>
    <s v="Commerciaux"/>
    <n v="0.91"/>
    <d v="2021-11-06T00:00:00"/>
    <n v="44"/>
    <s v="Non Cadre"/>
    <x v="3"/>
  </r>
  <r>
    <x v="9"/>
    <s v="GC0VK"/>
    <s v="Maillet"/>
    <s v="Lucas"/>
    <s v="H"/>
    <s v="CDD"/>
    <s v="Commerciaux"/>
    <n v="1"/>
    <d v="2021-12-17T00:00:00"/>
    <n v="53"/>
    <s v="Non Cadre"/>
    <x v="11"/>
  </r>
  <r>
    <x v="9"/>
    <s v="DHEUO"/>
    <s v="Couturier"/>
    <s v="Sébastien"/>
    <s v="H"/>
    <s v="CDD"/>
    <s v="Marketing"/>
    <n v="1"/>
    <d v="2024-08-28T00:00:00"/>
    <n v="54"/>
    <s v="Cadre"/>
    <x v="8"/>
  </r>
  <r>
    <x v="9"/>
    <s v="CD97O"/>
    <s v="Texier"/>
    <s v="Augustin"/>
    <s v="H"/>
    <s v="CDD"/>
    <s v="Commerciaux"/>
    <n v="1"/>
    <d v="2022-07-17T00:00:00"/>
    <n v="47"/>
    <s v="Cadre"/>
    <x v="11"/>
  </r>
  <r>
    <x v="9"/>
    <s v="SC7KQ"/>
    <s v="Hebert"/>
    <s v="Alice"/>
    <s v="F"/>
    <s v="CDD"/>
    <s v="Logistique"/>
    <n v="1"/>
    <d v="2021-09-05T00:00:00"/>
    <n v="54"/>
    <s v="Non Cadre"/>
    <x v="8"/>
  </r>
  <r>
    <x v="9"/>
    <s v="7XTUM"/>
    <s v="Gaillard"/>
    <s v="Gérard"/>
    <s v="H"/>
    <s v="CDD"/>
    <s v="Commerciaux"/>
    <n v="1"/>
    <d v="2025-05-08T00:00:00"/>
    <n v="20"/>
    <s v="Non Cadre"/>
    <x v="1"/>
  </r>
  <r>
    <x v="9"/>
    <s v="W01L7"/>
    <s v="Gautier"/>
    <s v="Louise"/>
    <s v="F"/>
    <s v="CDD"/>
    <s v="Commerciaux"/>
    <n v="0.91"/>
    <d v="2021-03-22T00:00:00"/>
    <n v="59"/>
    <s v="Cadre"/>
    <x v="2"/>
  </r>
  <r>
    <x v="9"/>
    <s v="YG59M"/>
    <s v="Maréchal"/>
    <s v="Sabine"/>
    <s v="F"/>
    <s v="CDI"/>
    <s v="RH"/>
    <n v="1"/>
    <d v="2024-11-29T00:00:00"/>
    <n v="40"/>
    <s v="Cadre"/>
    <x v="2"/>
  </r>
  <r>
    <x v="9"/>
    <s v="7FZA4"/>
    <s v="Guillou"/>
    <s v="Arthur"/>
    <s v="H"/>
    <s v="CDI"/>
    <s v="Marketing"/>
    <n v="1"/>
    <d v="2024-11-02T00:00:00"/>
    <n v="59"/>
    <s v="Non Cadre"/>
    <x v="2"/>
  </r>
  <r>
    <x v="9"/>
    <s v="9PUGX"/>
    <s v="Bernard"/>
    <s v="Constance"/>
    <s v="F"/>
    <s v="CDI"/>
    <s v="Logistique"/>
    <n v="0.91"/>
    <d v="2021-09-01T00:00:00"/>
    <n v="60"/>
    <s v="Non Cadre"/>
    <x v="0"/>
  </r>
  <r>
    <x v="9"/>
    <s v="T5AAD"/>
    <s v="Pelletier"/>
    <s v="Olivier"/>
    <s v="H"/>
    <s v="CDI"/>
    <s v="Logistique"/>
    <n v="0.91"/>
    <d v="2024-07-01T00:00:00"/>
    <n v="24"/>
    <s v="Non Cadre"/>
    <x v="10"/>
  </r>
  <r>
    <x v="9"/>
    <s v="ACSVV"/>
    <s v="Legrand"/>
    <s v="Martine"/>
    <s v="F"/>
    <s v="CDD"/>
    <s v="Marketing"/>
    <n v="0.91"/>
    <d v="2023-12-23T00:00:00"/>
    <n v="59"/>
    <s v="Non Cadre"/>
    <x v="1"/>
  </r>
  <r>
    <x v="9"/>
    <s v="RC7QH"/>
    <s v="Vidal"/>
    <s v="Alphonse"/>
    <s v="H"/>
    <s v="Stage"/>
    <s v="Finance"/>
    <n v="1"/>
    <d v="2022-04-05T00:00:00"/>
    <n v="52"/>
    <s v="Non Cadre"/>
    <x v="1"/>
  </r>
  <r>
    <x v="9"/>
    <s v="5NBX1"/>
    <s v="Morel"/>
    <s v="Frédérique"/>
    <s v="F"/>
    <s v="CDI"/>
    <s v="Logistique"/>
    <n v="1"/>
    <d v="2025-03-12T00:00:00"/>
    <n v="37"/>
    <s v="Cadre"/>
    <x v="11"/>
  </r>
  <r>
    <x v="9"/>
    <s v="Y5PG6"/>
    <s v="Lombard"/>
    <s v="Aimée"/>
    <s v="F"/>
    <s v="CDI"/>
    <s v="Achat"/>
    <n v="1"/>
    <d v="2021-12-30T00:00:00"/>
    <n v="29"/>
    <s v="Non Cadre"/>
    <x v="7"/>
  </r>
  <r>
    <x v="9"/>
    <s v="4994C"/>
    <s v="Roche"/>
    <s v="Pierre"/>
    <s v="H"/>
    <s v="CDI"/>
    <s v="Marketing"/>
    <n v="0.91"/>
    <d v="2020-12-19T00:00:00"/>
    <n v="60"/>
    <s v="Cadre"/>
    <x v="12"/>
  </r>
  <r>
    <x v="9"/>
    <s v="FWAGD"/>
    <s v="Langlois"/>
    <s v="Daniel"/>
    <s v="H"/>
    <s v="CDD"/>
    <s v="Commerciaux"/>
    <n v="1"/>
    <d v="2023-11-11T00:00:00"/>
    <n v="22"/>
    <s v="Non Cadre"/>
    <x v="8"/>
  </r>
  <r>
    <x v="9"/>
    <s v="CZIFJ"/>
    <s v="Thibault"/>
    <s v="Thibault"/>
    <s v="H"/>
    <s v="CDI"/>
    <s v="Commerciaux"/>
    <n v="1"/>
    <d v="2024-02-24T00:00:00"/>
    <n v="61"/>
    <s v="Cadre"/>
    <x v="3"/>
  </r>
  <r>
    <x v="9"/>
    <s v="0OW78"/>
    <s v="Lebrun"/>
    <s v="Roland"/>
    <s v="H"/>
    <s v="CDI"/>
    <s v="Marketing"/>
    <n v="0.91"/>
    <d v="2022-12-17T00:00:00"/>
    <n v="35"/>
    <s v="Non Cadre"/>
    <x v="5"/>
  </r>
  <r>
    <x v="9"/>
    <s v="C7CSB"/>
    <s v="Germain"/>
    <s v="Stéphane"/>
    <s v="H"/>
    <s v="Alternant"/>
    <s v="Marketing"/>
    <n v="1"/>
    <d v="2024-03-25T00:00:00"/>
    <n v="57"/>
    <s v="Non Cadre"/>
    <x v="6"/>
  </r>
  <r>
    <x v="9"/>
    <s v="4FZFQ"/>
    <s v="Michel"/>
    <s v="Éric"/>
    <s v="H"/>
    <s v="CDI"/>
    <s v="Commerciaux"/>
    <n v="1"/>
    <d v="2023-12-30T00:00:00"/>
    <n v="36"/>
    <s v="Cadre"/>
    <x v="4"/>
  </r>
  <r>
    <x v="9"/>
    <s v="Y24HP"/>
    <s v="Lesage"/>
    <s v="Alphonse"/>
    <s v="H"/>
    <s v="CDD"/>
    <s v="Achat"/>
    <n v="1"/>
    <d v="2025-06-16T00:00:00"/>
    <n v="21"/>
    <s v="Cadre"/>
    <x v="2"/>
  </r>
  <r>
    <x v="9"/>
    <s v="9B31P"/>
    <s v="Masse"/>
    <s v="Célina"/>
    <s v="F"/>
    <s v="CDI"/>
    <s v="Commerciaux"/>
    <n v="1"/>
    <d v="2020-09-04T00:00:00"/>
    <n v="56"/>
    <s v="Non Cadre"/>
    <x v="7"/>
  </r>
  <r>
    <x v="9"/>
    <s v="PIJ3L"/>
    <s v="Hubert"/>
    <s v="Charlotte"/>
    <s v="F"/>
    <s v="CDI"/>
    <s v="Commerciaux"/>
    <n v="1"/>
    <d v="2025-02-13T00:00:00"/>
    <n v="59"/>
    <s v="Non Cadre"/>
    <x v="2"/>
  </r>
  <r>
    <x v="9"/>
    <s v="826C3"/>
    <s v="Briand"/>
    <s v="Gérard"/>
    <s v="H"/>
    <s v="CDD"/>
    <s v="Commerciaux"/>
    <n v="1"/>
    <d v="2023-11-27T00:00:00"/>
    <n v="51"/>
    <s v="Non Cadre"/>
    <x v="5"/>
  </r>
  <r>
    <x v="9"/>
    <s v="EQARW"/>
    <s v="Michel"/>
    <s v="Jules"/>
    <s v="H"/>
    <s v="CDI"/>
    <s v="Informatique"/>
    <n v="1"/>
    <d v="2021-09-22T00:00:00"/>
    <n v="25"/>
    <s v="Non Cadre"/>
    <x v="5"/>
  </r>
  <r>
    <x v="9"/>
    <s v="H4OZ9"/>
    <s v="Deschamps"/>
    <s v="Gilbert"/>
    <s v="H"/>
    <s v="CDD"/>
    <s v="Finance"/>
    <n v="1"/>
    <d v="2024-02-12T00:00:00"/>
    <n v="60"/>
    <s v="Cadre"/>
    <x v="6"/>
  </r>
  <r>
    <x v="9"/>
    <s v="GDD91"/>
    <s v="Collin"/>
    <s v="Thierry"/>
    <s v="H"/>
    <s v="CDI"/>
    <s v="Commerciaux"/>
    <n v="1"/>
    <d v="2020-09-10T00:00:00"/>
    <n v="40"/>
    <s v="Cadre"/>
    <x v="1"/>
  </r>
  <r>
    <x v="9"/>
    <s v="DJGZW"/>
    <s v="Godard"/>
    <s v="Adrien"/>
    <s v="H"/>
    <s v="CDD"/>
    <s v="Informatique"/>
    <n v="1"/>
    <d v="2022-10-27T00:00:00"/>
    <n v="57"/>
    <s v="Non Cadre"/>
    <x v="1"/>
  </r>
  <r>
    <x v="9"/>
    <s v="T4LOT"/>
    <s v="Maurice"/>
    <s v="Théodore"/>
    <s v="H"/>
    <s v="CDI"/>
    <s v="Informatique"/>
    <n v="1"/>
    <d v="2022-01-30T00:00:00"/>
    <n v="55"/>
    <s v="Non Cadre"/>
    <x v="8"/>
  </r>
  <r>
    <x v="9"/>
    <s v="5NC4K"/>
    <s v="Guillot"/>
    <s v="Christine"/>
    <s v="F"/>
    <s v="CDD"/>
    <s v="Logistique"/>
    <n v="1"/>
    <d v="2024-10-11T00:00:00"/>
    <n v="34"/>
    <s v="Cadre"/>
    <x v="5"/>
  </r>
  <r>
    <x v="9"/>
    <s v="BN77K"/>
    <s v="Berger"/>
    <s v="Alexandre"/>
    <s v="H"/>
    <s v="Alternant"/>
    <s v="Logistique"/>
    <n v="1"/>
    <d v="2020-09-06T00:00:00"/>
    <n v="48"/>
    <s v="Non Cadre"/>
    <x v="6"/>
  </r>
  <r>
    <x v="9"/>
    <s v="KZ6XU"/>
    <s v="Pinto"/>
    <s v="Alex"/>
    <s v="F"/>
    <s v="Stage"/>
    <s v="Commerciaux"/>
    <n v="1"/>
    <d v="2022-03-01T00:00:00"/>
    <n v="43"/>
    <s v="Non Cadre"/>
    <x v="4"/>
  </r>
  <r>
    <x v="9"/>
    <s v="6CRF7"/>
    <s v="Thibault"/>
    <s v="Roland"/>
    <s v="H"/>
    <s v="CDI"/>
    <s v="Marketing"/>
    <n v="1"/>
    <d v="2022-10-05T00:00:00"/>
    <n v="29"/>
    <s v="Cadre"/>
    <x v="4"/>
  </r>
  <r>
    <x v="9"/>
    <s v="NS0BV"/>
    <s v="Lemonnier"/>
    <s v="Laetitia"/>
    <s v="F"/>
    <s v="CDI"/>
    <s v="Achat"/>
    <n v="1"/>
    <d v="2021-07-02T00:00:00"/>
    <n v="20"/>
    <s v="Cadre"/>
    <x v="7"/>
  </r>
  <r>
    <x v="9"/>
    <s v="TIEOC"/>
    <s v="Bouvet"/>
    <s v="Maggie"/>
    <s v="F"/>
    <s v="Stage"/>
    <s v="Finance"/>
    <n v="1"/>
    <d v="2022-05-11T00:00:00"/>
    <n v="36"/>
    <s v="Non Cadre"/>
    <x v="5"/>
  </r>
  <r>
    <x v="9"/>
    <s v="Z9ALA"/>
    <s v="Verdier"/>
    <s v="Margaud"/>
    <s v="F"/>
    <s v="CDD"/>
    <s v="Commerciaux"/>
    <n v="0.91"/>
    <d v="2020-09-29T00:00:00"/>
    <n v="62"/>
    <s v="Non Cadre"/>
    <x v="9"/>
  </r>
  <r>
    <x v="9"/>
    <s v="662GQ"/>
    <s v="Louis"/>
    <s v="Charles"/>
    <s v="H"/>
    <s v="CDI"/>
    <s v="Informatique"/>
    <n v="0.91"/>
    <d v="2025-06-01T00:00:00"/>
    <n v="31"/>
    <s v="Non Cadre"/>
    <x v="1"/>
  </r>
  <r>
    <x v="9"/>
    <s v="M8KX1"/>
    <s v="Bailly"/>
    <s v="Caroline"/>
    <s v="F"/>
    <s v="CDI"/>
    <s v="Commerciaux"/>
    <n v="0.91"/>
    <d v="2021-09-18T00:00:00"/>
    <n v="47"/>
    <s v="Cadre"/>
    <x v="11"/>
  </r>
  <r>
    <x v="9"/>
    <s v="CJQ0F"/>
    <s v="Joly"/>
    <s v="Brigitte"/>
    <s v="F"/>
    <s v="CDI"/>
    <s v="Finance"/>
    <n v="1"/>
    <d v="2023-06-22T00:00:00"/>
    <n v="55"/>
    <s v="Cadre"/>
    <x v="9"/>
  </r>
  <r>
    <x v="9"/>
    <s v="TL8LX"/>
    <s v="Jacques"/>
    <s v="Michel"/>
    <s v="H"/>
    <s v="Stage"/>
    <s v="Commerciaux"/>
    <n v="1"/>
    <d v="2021-09-24T00:00:00"/>
    <n v="40"/>
    <s v="Non Cadre"/>
    <x v="0"/>
  </r>
  <r>
    <x v="9"/>
    <s v="EZDDO"/>
    <s v="Breton"/>
    <s v="Suzanne"/>
    <s v="F"/>
    <s v="CDI"/>
    <s v="Commerciaux"/>
    <n v="0.91"/>
    <d v="2021-06-23T00:00:00"/>
    <n v="63"/>
    <s v="Non Cadre"/>
    <x v="6"/>
  </r>
  <r>
    <x v="9"/>
    <s v="MODSU"/>
    <s v="Vallet"/>
    <s v="François"/>
    <s v="H"/>
    <s v="CDI"/>
    <s v="Commerciaux"/>
    <n v="1"/>
    <d v="2024-04-14T00:00:00"/>
    <n v="61"/>
    <s v="Cadre"/>
    <x v="8"/>
  </r>
  <r>
    <x v="9"/>
    <s v="C6KLK"/>
    <s v="Godard"/>
    <s v="Agathe"/>
    <s v="F"/>
    <s v="CDI"/>
    <s v="RH"/>
    <n v="0.91"/>
    <d v="2020-10-24T00:00:00"/>
    <n v="48"/>
    <s v="Cadre"/>
    <x v="7"/>
  </r>
  <r>
    <x v="9"/>
    <s v="AASTU"/>
    <s v="Wagner"/>
    <s v="Gabrielle"/>
    <s v="F"/>
    <s v="CDD"/>
    <s v="RH"/>
    <n v="1"/>
    <d v="2024-11-06T00:00:00"/>
    <n v="60"/>
    <s v="Cadre"/>
    <x v="0"/>
  </r>
  <r>
    <x v="9"/>
    <s v="6RYDI"/>
    <s v="Bouchet"/>
    <s v="Hélène"/>
    <s v="F"/>
    <s v="Stage"/>
    <s v="RH"/>
    <n v="0.91"/>
    <d v="2021-09-29T00:00:00"/>
    <n v="46"/>
    <s v="Non Cadre"/>
    <x v="6"/>
  </r>
  <r>
    <x v="9"/>
    <s v="V9JRR"/>
    <s v="Godard"/>
    <s v="Alphonse"/>
    <s v="H"/>
    <s v="CDI"/>
    <s v="Commerciaux"/>
    <n v="0.91"/>
    <d v="2024-12-04T00:00:00"/>
    <n v="35"/>
    <s v="Non Cadre"/>
    <x v="1"/>
  </r>
  <r>
    <x v="9"/>
    <s v="53CT8"/>
    <s v="Pires"/>
    <s v="Tristan"/>
    <s v="H"/>
    <s v="CDI"/>
    <s v="Commerciaux"/>
    <n v="1"/>
    <d v="2021-11-04T00:00:00"/>
    <n v="49"/>
    <s v="Cadre"/>
    <x v="0"/>
  </r>
  <r>
    <x v="9"/>
    <s v="8FZXK"/>
    <s v="Roche"/>
    <s v="Éléonore"/>
    <s v="F"/>
    <s v="CDI"/>
    <s v="Achat"/>
    <n v="1"/>
    <d v="2022-06-15T00:00:00"/>
    <n v="37"/>
    <s v="Cadre"/>
    <x v="1"/>
  </r>
  <r>
    <x v="9"/>
    <s v="CBT1T"/>
    <s v="Hardy"/>
    <s v="Timothée"/>
    <s v="H"/>
    <s v="Stage"/>
    <s v="Commerciaux"/>
    <n v="1"/>
    <d v="2025-03-09T00:00:00"/>
    <n v="47"/>
    <s v="Non Cadre"/>
    <x v="4"/>
  </r>
  <r>
    <x v="9"/>
    <s v="K015U"/>
    <s v="Couturier"/>
    <s v="Nath"/>
    <s v="F"/>
    <s v="CDI"/>
    <s v="Marketing"/>
    <n v="1"/>
    <d v="2020-09-12T00:00:00"/>
    <n v="60"/>
    <s v="Cadre"/>
    <x v="5"/>
  </r>
  <r>
    <x v="9"/>
    <s v="R0EWQ"/>
    <s v="Leroux"/>
    <s v="Maggie"/>
    <s v="F"/>
    <s v="CDI"/>
    <s v="Commerciaux"/>
    <n v="1"/>
    <d v="2024-05-14T00:00:00"/>
    <n v="46"/>
    <s v="Non Cadre"/>
    <x v="8"/>
  </r>
  <r>
    <x v="9"/>
    <s v="EIWAR"/>
    <s v="Paul"/>
    <s v="Lucas"/>
    <s v="H"/>
    <s v="CDI"/>
    <s v="Logistique"/>
    <n v="1"/>
    <d v="2025-05-18T00:00:00"/>
    <n v="58"/>
    <s v="Cadre"/>
    <x v="12"/>
  </r>
  <r>
    <x v="9"/>
    <s v="DBD40"/>
    <s v="Maillet"/>
    <s v="Adèle"/>
    <s v="F"/>
    <s v="CDI"/>
    <s v="Informatique"/>
    <n v="1"/>
    <d v="2022-12-30T00:00:00"/>
    <n v="54"/>
    <s v="Cadre"/>
    <x v="0"/>
  </r>
  <r>
    <x v="9"/>
    <s v="0M06O"/>
    <s v="Daniel"/>
    <s v="Lorraine"/>
    <s v="F"/>
    <s v="CDI"/>
    <s v="Commerciaux"/>
    <n v="0.91"/>
    <d v="2024-12-29T00:00:00"/>
    <n v="32"/>
    <s v="Non Cadre"/>
    <x v="4"/>
  </r>
  <r>
    <x v="9"/>
    <s v="B7BI1"/>
    <s v="Petitjean"/>
    <s v="Jacqueline"/>
    <s v="F"/>
    <s v="Alternant"/>
    <s v="Marketing"/>
    <n v="1"/>
    <d v="2024-11-08T00:00:00"/>
    <n v="65"/>
    <s v="Non Cadre"/>
    <x v="1"/>
  </r>
  <r>
    <x v="9"/>
    <s v="YKKN2"/>
    <s v="Grondin"/>
    <s v="Mathilde"/>
    <s v="F"/>
    <s v="Stage"/>
    <s v="Logistique"/>
    <n v="1"/>
    <d v="2023-03-13T00:00:00"/>
    <n v="44"/>
    <s v="Non Cadre"/>
    <x v="4"/>
  </r>
  <r>
    <x v="9"/>
    <s v="HZUGL"/>
    <s v="Guillou"/>
    <s v="William"/>
    <s v="H"/>
    <s v="CDI"/>
    <s v="Informatique"/>
    <n v="0.91"/>
    <d v="2024-06-12T00:00:00"/>
    <n v="28"/>
    <s v="Cadre"/>
    <x v="12"/>
  </r>
  <r>
    <x v="9"/>
    <s v="O8ZE4"/>
    <s v="Olivier"/>
    <s v="Stéphanie"/>
    <s v="F"/>
    <s v="CDI"/>
    <s v="Commerciaux"/>
    <n v="0.91"/>
    <d v="2024-06-27T00:00:00"/>
    <n v="38"/>
    <s v="Non Cadre"/>
    <x v="9"/>
  </r>
  <r>
    <x v="9"/>
    <s v="5RTGL"/>
    <s v="Joubert"/>
    <s v="Étienne"/>
    <s v="H"/>
    <s v="CDI"/>
    <s v="Achat"/>
    <n v="1"/>
    <d v="2022-11-08T00:00:00"/>
    <n v="37"/>
    <s v="Non Cadre"/>
    <x v="0"/>
  </r>
  <r>
    <x v="9"/>
    <s v="SKG2X"/>
    <s v="Lebon"/>
    <s v="David"/>
    <s v="H"/>
    <s v="Alternant"/>
    <s v="RH"/>
    <n v="0.91"/>
    <d v="2023-06-24T00:00:00"/>
    <n v="21"/>
    <s v="Non Cadre"/>
    <x v="10"/>
  </r>
  <r>
    <x v="9"/>
    <s v="RYDJX"/>
    <s v="Marie"/>
    <s v="Denis"/>
    <s v="H"/>
    <s v="Stage"/>
    <s v="Informatique"/>
    <n v="1"/>
    <d v="2024-01-01T00:00:00"/>
    <n v="27"/>
    <s v="Non Cadre"/>
    <x v="1"/>
  </r>
  <r>
    <x v="9"/>
    <s v="KJ5NJ"/>
    <s v="Mathieu"/>
    <s v="François"/>
    <s v="H"/>
    <s v="CDD"/>
    <s v="Commerciaux"/>
    <n v="1"/>
    <d v="2021-11-21T00:00:00"/>
    <n v="42"/>
    <s v="Cadre"/>
    <x v="8"/>
  </r>
  <r>
    <x v="9"/>
    <s v="ZUFW1"/>
    <s v="De Sousa"/>
    <s v="Eugène"/>
    <s v="H"/>
    <s v="CDI"/>
    <s v="Commerciaux"/>
    <n v="1"/>
    <d v="2021-08-06T00:00:00"/>
    <n v="21"/>
    <s v="Non Cadre"/>
    <x v="9"/>
  </r>
  <r>
    <x v="9"/>
    <s v="ARBLU"/>
    <s v="Lacroix"/>
    <s v="Thibault"/>
    <s v="H"/>
    <s v="CDI"/>
    <s v="Commerciaux"/>
    <n v="1"/>
    <d v="2022-07-15T00:00:00"/>
    <n v="58"/>
    <s v="Non Cadre"/>
    <x v="10"/>
  </r>
  <r>
    <x v="9"/>
    <s v="2T2W1"/>
    <s v="Maillard"/>
    <s v="Laurent"/>
    <s v="H"/>
    <s v="CDI"/>
    <s v="Marketing"/>
    <n v="1"/>
    <d v="2020-10-11T00:00:00"/>
    <n v="37"/>
    <s v="Non Cadre"/>
    <x v="0"/>
  </r>
  <r>
    <x v="9"/>
    <s v="DOY58"/>
    <s v="Munoz"/>
    <s v="Joseph"/>
    <s v="H"/>
    <s v="Alternant"/>
    <s v="Commerciaux"/>
    <n v="1"/>
    <d v="2023-09-26T00:00:00"/>
    <n v="27"/>
    <s v="Non Cadre"/>
    <x v="9"/>
  </r>
  <r>
    <x v="9"/>
    <s v="TAAFZ"/>
    <s v="Lévêque"/>
    <s v="Victor"/>
    <s v="H"/>
    <s v="Alternant"/>
    <s v="Logistique"/>
    <n v="1"/>
    <d v="2025-08-19T00:00:00"/>
    <n v="34"/>
    <s v="Non Cadre"/>
    <x v="5"/>
  </r>
  <r>
    <x v="9"/>
    <s v="CJEWL"/>
    <s v="Grenier"/>
    <s v="Aimé"/>
    <s v="H"/>
    <s v="CDD"/>
    <s v="Commerciaux"/>
    <n v="1"/>
    <d v="2025-03-25T00:00:00"/>
    <n v="27"/>
    <s v="Non Cadre"/>
    <x v="8"/>
  </r>
  <r>
    <x v="9"/>
    <s v="GN35T"/>
    <s v="Valette"/>
    <s v="Timothée"/>
    <s v="H"/>
    <s v="CDD"/>
    <s v="Achat"/>
    <n v="1"/>
    <d v="2021-03-11T00:00:00"/>
    <n v="60"/>
    <s v="Cadre"/>
    <x v="3"/>
  </r>
  <r>
    <x v="9"/>
    <s v="8XT8G"/>
    <s v="Fontaine"/>
    <s v="Denise"/>
    <s v="F"/>
    <s v="CDI"/>
    <s v="Commerciaux"/>
    <n v="1"/>
    <d v="2023-01-18T00:00:00"/>
    <n v="37"/>
    <s v="Cadre"/>
    <x v="7"/>
  </r>
  <r>
    <x v="9"/>
    <s v="OPEPZ"/>
    <s v="Salmon"/>
    <s v="Jacques"/>
    <s v="H"/>
    <s v="CDI"/>
    <s v="RH"/>
    <n v="1"/>
    <d v="2022-09-19T00:00:00"/>
    <n v="44"/>
    <s v="Non Cadre"/>
    <x v="3"/>
  </r>
  <r>
    <x v="9"/>
    <s v="5W5SI"/>
    <s v="Olivier"/>
    <s v="Gérard"/>
    <s v="H"/>
    <s v="CDD"/>
    <s v="Finance"/>
    <n v="1"/>
    <d v="2025-06-02T00:00:00"/>
    <n v="25"/>
    <s v="Cadre"/>
    <x v="1"/>
  </r>
  <r>
    <x v="9"/>
    <s v="2W3RH"/>
    <s v="Pichon"/>
    <s v="Bernard"/>
    <s v="H"/>
    <s v="CDI"/>
    <s v="Commerciaux"/>
    <n v="0.91"/>
    <d v="2022-10-06T00:00:00"/>
    <n v="39"/>
    <s v="Non Cadre"/>
    <x v="12"/>
  </r>
  <r>
    <x v="9"/>
    <s v="AOI98"/>
    <s v="Loiseau"/>
    <s v="Bertrand"/>
    <s v="H"/>
    <s v="Alternant"/>
    <s v="Logistique"/>
    <n v="1"/>
    <d v="2021-03-03T00:00:00"/>
    <n v="24"/>
    <s v="Non Cadre"/>
    <x v="1"/>
  </r>
  <r>
    <x v="9"/>
    <s v="G2WR6"/>
    <s v="Michel"/>
    <s v="Aurélie"/>
    <s v="F"/>
    <s v="CDI"/>
    <s v="Commerciaux"/>
    <n v="1"/>
    <d v="2023-04-26T00:00:00"/>
    <n v="38"/>
    <s v="Non Cadre"/>
    <x v="12"/>
  </r>
  <r>
    <x v="9"/>
    <s v="50506"/>
    <s v="Michel"/>
    <s v="Pauline"/>
    <s v="F"/>
    <s v="CDI"/>
    <s v="Commerciaux"/>
    <n v="1"/>
    <d v="2021-01-02T00:00:00"/>
    <n v="44"/>
    <s v="Non Cadre"/>
    <x v="1"/>
  </r>
  <r>
    <x v="9"/>
    <s v="G5QWQ"/>
    <s v="Thibault"/>
    <s v="Alfred"/>
    <s v="H"/>
    <s v="CDI"/>
    <s v="Commerciaux"/>
    <n v="1"/>
    <d v="2021-12-25T00:00:00"/>
    <n v="57"/>
    <s v="Non Cadre"/>
    <x v="8"/>
  </r>
  <r>
    <x v="9"/>
    <s v="G1Y48"/>
    <s v="Roussel"/>
    <s v="Aimé"/>
    <s v="H"/>
    <s v="CDI"/>
    <s v="RH"/>
    <n v="0.91"/>
    <d v="2022-02-24T00:00:00"/>
    <n v="45"/>
    <s v="Cadre"/>
    <x v="1"/>
  </r>
  <r>
    <x v="9"/>
    <s v="D44HR"/>
    <s v="Denis"/>
    <s v="Brigitte"/>
    <s v="F"/>
    <s v="CDI"/>
    <s v="Commerciaux"/>
    <n v="1"/>
    <d v="2022-08-03T00:00:00"/>
    <n v="41"/>
    <s v="Non Cadre"/>
    <x v="9"/>
  </r>
  <r>
    <x v="9"/>
    <s v="TM02V"/>
    <s v="Dupuis"/>
    <s v="Laetitia"/>
    <s v="F"/>
    <s v="CDI"/>
    <s v="Commerciaux"/>
    <n v="1"/>
    <d v="2022-10-15T00:00:00"/>
    <n v="33"/>
    <s v="Non Cadre"/>
    <x v="11"/>
  </r>
  <r>
    <x v="9"/>
    <s v="XTZ1R"/>
    <s v="Bernard"/>
    <s v="Christine"/>
    <s v="F"/>
    <s v="CDI"/>
    <s v="Informatique"/>
    <n v="1"/>
    <d v="2023-08-24T00:00:00"/>
    <n v="28"/>
    <s v="Cadre"/>
    <x v="8"/>
  </r>
  <r>
    <x v="9"/>
    <s v="06FWZ"/>
    <s v="Leclercq"/>
    <s v="Agnès"/>
    <s v="F"/>
    <s v="CDD"/>
    <s v="Logistique"/>
    <n v="1"/>
    <d v="2023-02-08T00:00:00"/>
    <n v="41"/>
    <s v="Non Cadre"/>
    <x v="11"/>
  </r>
  <r>
    <x v="9"/>
    <s v="UHQC8"/>
    <s v="Joubert"/>
    <s v="Gilbert"/>
    <s v="H"/>
    <s v="CDI"/>
    <s v="Commerciaux"/>
    <n v="0.91"/>
    <d v="2024-05-01T00:00:00"/>
    <n v="58"/>
    <s v="Non Cadre"/>
    <x v="3"/>
  </r>
  <r>
    <x v="9"/>
    <s v="T0RQR"/>
    <s v="Gallet"/>
    <s v="Philippine"/>
    <s v="F"/>
    <s v="CDI"/>
    <s v="Informatique"/>
    <n v="1"/>
    <d v="2021-09-08T00:00:00"/>
    <n v="44"/>
    <s v="Cadre"/>
    <x v="12"/>
  </r>
  <r>
    <x v="9"/>
    <s v="OTZ97"/>
    <s v="Costa"/>
    <s v="Manon"/>
    <s v="F"/>
    <s v="CDD"/>
    <s v="Marketing"/>
    <n v="1"/>
    <d v="2021-08-26T00:00:00"/>
    <n v="42"/>
    <s v="Non Cadre"/>
    <x v="1"/>
  </r>
  <r>
    <x v="9"/>
    <s v="57BOR"/>
    <s v="Pruvost"/>
    <s v="Margaret"/>
    <s v="F"/>
    <s v="CDI"/>
    <s v="Commerciaux"/>
    <n v="1"/>
    <d v="2022-03-10T00:00:00"/>
    <n v="21"/>
    <s v="Non Cadre"/>
    <x v="6"/>
  </r>
  <r>
    <x v="9"/>
    <s v="9MO35"/>
    <s v="Marie"/>
    <s v="Louis"/>
    <s v="H"/>
    <s v="Alternant"/>
    <s v="Informatique"/>
    <n v="1"/>
    <d v="2024-06-22T00:00:00"/>
    <n v="43"/>
    <s v="Non Cadre"/>
    <x v="10"/>
  </r>
  <r>
    <x v="9"/>
    <s v="PBG0U"/>
    <s v="Chauveau"/>
    <s v="Gérard"/>
    <s v="H"/>
    <s v="CDI"/>
    <s v="Commerciaux"/>
    <n v="1"/>
    <d v="2023-10-25T00:00:00"/>
    <n v="47"/>
    <s v="Non Cadre"/>
    <x v="8"/>
  </r>
  <r>
    <x v="9"/>
    <s v="5KKJS"/>
    <s v="Vaillant"/>
    <s v="Raymond"/>
    <s v="H"/>
    <s v="CDI"/>
    <s v="Commerciaux"/>
    <n v="0.91"/>
    <d v="2023-02-16T00:00:00"/>
    <n v="54"/>
    <s v="Non Cadre"/>
    <x v="10"/>
  </r>
  <r>
    <x v="9"/>
    <s v="V5RYW"/>
    <s v="Leconte"/>
    <s v="Suzanne"/>
    <s v="F"/>
    <s v="CDI"/>
    <s v="Informatique"/>
    <n v="1"/>
    <d v="2020-11-14T00:00:00"/>
    <n v="57"/>
    <s v="Cadre"/>
    <x v="2"/>
  </r>
  <r>
    <x v="9"/>
    <s v="2B93K"/>
    <s v="Julien"/>
    <s v="Dorothée"/>
    <s v="F"/>
    <s v="Stage"/>
    <s v="Commerciaux"/>
    <n v="0.91"/>
    <d v="2023-11-11T00:00:00"/>
    <n v="22"/>
    <s v="Non Cadre"/>
    <x v="10"/>
  </r>
  <r>
    <x v="9"/>
    <s v="TDOXF"/>
    <s v="Gosselin"/>
    <s v="Rémy"/>
    <s v="H"/>
    <s v="CDI"/>
    <s v="Commerciaux"/>
    <n v="1"/>
    <d v="2025-05-30T00:00:00"/>
    <n v="60"/>
    <s v="Cadre"/>
    <x v="5"/>
  </r>
  <r>
    <x v="9"/>
    <s v="I8XNM"/>
    <s v="Dupont"/>
    <s v="Frédéric"/>
    <s v="H"/>
    <s v="Stage"/>
    <s v="Commerciaux"/>
    <n v="1"/>
    <d v="2024-02-27T00:00:00"/>
    <n v="65"/>
    <s v="Non Cadre"/>
    <x v="10"/>
  </r>
  <r>
    <x v="9"/>
    <s v="P610F"/>
    <s v="Carlier"/>
    <s v="Bertrand"/>
    <s v="H"/>
    <s v="CDD"/>
    <s v="Marketing"/>
    <n v="1"/>
    <d v="2023-05-10T00:00:00"/>
    <n v="50"/>
    <s v="Cadre"/>
    <x v="8"/>
  </r>
  <r>
    <x v="9"/>
    <s v="ZCARB"/>
    <s v="Blanchard"/>
    <s v="Julien"/>
    <s v="H"/>
    <s v="CDI"/>
    <s v="Commerciaux"/>
    <n v="0.91"/>
    <d v="2020-10-07T00:00:00"/>
    <n v="47"/>
    <s v="Cadre"/>
    <x v="1"/>
  </r>
  <r>
    <x v="9"/>
    <s v="9TUUK"/>
    <s v="Paul"/>
    <s v="Nicolas"/>
    <s v="H"/>
    <s v="CDI"/>
    <s v="Marketing"/>
    <n v="1"/>
    <d v="2025-03-26T00:00:00"/>
    <n v="22"/>
    <s v="Non Cadre"/>
    <x v="6"/>
  </r>
  <r>
    <x v="9"/>
    <s v="IETO7"/>
    <s v="Chevalier"/>
    <s v="Étienne"/>
    <s v="H"/>
    <s v="CDI"/>
    <s v="Finance"/>
    <n v="1"/>
    <d v="2022-08-19T00:00:00"/>
    <n v="59"/>
    <s v="Non Cadre"/>
    <x v="0"/>
  </r>
  <r>
    <x v="9"/>
    <s v="ZRYVY"/>
    <s v="Chauvin"/>
    <s v="Adrienne"/>
    <s v="F"/>
    <s v="CDI"/>
    <s v="Commerciaux"/>
    <n v="1"/>
    <d v="2023-11-01T00:00:00"/>
    <n v="63"/>
    <s v="Non Cadre"/>
    <x v="5"/>
  </r>
  <r>
    <x v="9"/>
    <s v="URFCR"/>
    <s v="Foucher"/>
    <s v="Aimé"/>
    <s v="H"/>
    <s v="CDD"/>
    <s v="Marketing"/>
    <n v="1"/>
    <d v="2022-01-07T00:00:00"/>
    <n v="23"/>
    <s v="Cadre"/>
    <x v="4"/>
  </r>
  <r>
    <x v="9"/>
    <s v="NI2P8"/>
    <s v="Gautier"/>
    <s v="Anaïs"/>
    <s v="F"/>
    <s v="CDD"/>
    <s v="Marketing"/>
    <n v="0.91"/>
    <d v="2025-04-08T00:00:00"/>
    <n v="42"/>
    <s v="Non Cadre"/>
    <x v="1"/>
  </r>
  <r>
    <x v="9"/>
    <s v="1HV7K"/>
    <s v="Michel"/>
    <s v="Eugène"/>
    <s v="H"/>
    <s v="CDI"/>
    <s v="Achat"/>
    <n v="0.91"/>
    <d v="2021-06-27T00:00:00"/>
    <n v="34"/>
    <s v="Non Cadre"/>
    <x v="1"/>
  </r>
  <r>
    <x v="9"/>
    <s v="NILC6"/>
    <s v="Rousset"/>
    <s v="Thierry"/>
    <s v="H"/>
    <s v="CDI"/>
    <s v="Commerciaux"/>
    <n v="1"/>
    <d v="2023-11-17T00:00:00"/>
    <n v="20"/>
    <s v="Non Cadre"/>
    <x v="7"/>
  </r>
  <r>
    <x v="9"/>
    <s v="D3QV2"/>
    <s v="Torres"/>
    <s v="Marguerite"/>
    <s v="F"/>
    <s v="CDI"/>
    <s v="Commerciaux"/>
    <n v="1"/>
    <d v="2021-05-11T00:00:00"/>
    <n v="47"/>
    <s v="Cadre"/>
    <x v="4"/>
  </r>
  <r>
    <x v="9"/>
    <s v="OL6O2"/>
    <s v="Traore"/>
    <s v="Élise"/>
    <s v="F"/>
    <s v="CDD"/>
    <s v="RH"/>
    <n v="1"/>
    <d v="2021-08-18T00:00:00"/>
    <n v="20"/>
    <s v="Cadre"/>
    <x v="1"/>
  </r>
  <r>
    <x v="9"/>
    <s v="GERYB"/>
    <s v="Marie"/>
    <s v="Édouard"/>
    <s v="H"/>
    <s v="CDI"/>
    <s v="Commerciaux"/>
    <n v="1"/>
    <d v="2020-10-18T00:00:00"/>
    <n v="29"/>
    <s v="Cadre"/>
    <x v="2"/>
  </r>
  <r>
    <x v="9"/>
    <s v="PL2KE"/>
    <s v="Duval"/>
    <s v="Alain"/>
    <s v="H"/>
    <s v="CDD"/>
    <s v="RH"/>
    <n v="0.91"/>
    <d v="2021-12-02T00:00:00"/>
    <n v="22"/>
    <s v="Non Cadre"/>
    <x v="12"/>
  </r>
  <r>
    <x v="9"/>
    <s v="TQ7A6"/>
    <s v="Vincent"/>
    <s v="Marcelle"/>
    <s v="F"/>
    <s v="CDI"/>
    <s v="Commerciaux"/>
    <n v="1"/>
    <d v="2024-12-30T00:00:00"/>
    <n v="63"/>
    <s v="Cadre"/>
    <x v="9"/>
  </r>
  <r>
    <x v="9"/>
    <s v="X23GT"/>
    <s v="Lacroix"/>
    <s v="Clémence"/>
    <s v="F"/>
    <s v="CDI"/>
    <s v="RH"/>
    <n v="1"/>
    <d v="2022-05-25T00:00:00"/>
    <n v="48"/>
    <s v="Cadre"/>
    <x v="9"/>
  </r>
  <r>
    <x v="9"/>
    <s v="WQ3DT"/>
    <s v="Bertrand"/>
    <s v="Océane"/>
    <s v="F"/>
    <s v="CDI"/>
    <s v="Commerciaux"/>
    <n v="1"/>
    <d v="2021-12-24T00:00:00"/>
    <n v="26"/>
    <s v="Cadre"/>
    <x v="7"/>
  </r>
  <r>
    <x v="9"/>
    <s v="1MMH5"/>
    <s v="Weber"/>
    <s v="Dominique"/>
    <s v="F"/>
    <s v="Stage"/>
    <s v="Informatique"/>
    <n v="0.91"/>
    <d v="2021-01-21T00:00:00"/>
    <n v="32"/>
    <s v="Non Cadre"/>
    <x v="2"/>
  </r>
  <r>
    <x v="9"/>
    <s v="RJR3K"/>
    <s v="Ledoux"/>
    <s v="Étienne"/>
    <s v="H"/>
    <s v="CDI"/>
    <s v="Finance"/>
    <n v="0.91"/>
    <d v="2022-02-21T00:00:00"/>
    <n v="21"/>
    <s v="Non Cadre"/>
    <x v="5"/>
  </r>
  <r>
    <x v="9"/>
    <s v="STIBE"/>
    <s v="Huet"/>
    <s v="Jacques"/>
    <s v="H"/>
    <s v="CDI"/>
    <s v="Commerciaux"/>
    <n v="1"/>
    <d v="2022-02-15T00:00:00"/>
    <n v="41"/>
    <s v="Cadre"/>
    <x v="8"/>
  </r>
  <r>
    <x v="9"/>
    <s v="711RD"/>
    <s v="Chevallier"/>
    <s v="Lucas"/>
    <s v="H"/>
    <s v="Alternant"/>
    <s v="Commerciaux"/>
    <n v="1"/>
    <d v="2025-07-27T00:00:00"/>
    <n v="30"/>
    <s v="Non Cadre"/>
    <x v="5"/>
  </r>
  <r>
    <x v="9"/>
    <s v="U29UM"/>
    <s v="Schmitt"/>
    <s v="Alix"/>
    <s v="F"/>
    <s v="CDI"/>
    <s v="Commerciaux"/>
    <n v="1"/>
    <d v="2022-11-11T00:00:00"/>
    <n v="24"/>
    <s v="Cadre"/>
    <x v="5"/>
  </r>
  <r>
    <x v="9"/>
    <s v="QL1M5"/>
    <s v="Leconte"/>
    <s v="Stéphanie"/>
    <s v="F"/>
    <s v="CDI"/>
    <s v="Commerciaux"/>
    <n v="1"/>
    <d v="2021-09-10T00:00:00"/>
    <n v="49"/>
    <s v="Cadre"/>
    <x v="9"/>
  </r>
  <r>
    <x v="9"/>
    <s v="SDNJA"/>
    <s v="Thierry"/>
    <s v="Marianne"/>
    <s v="F"/>
    <s v="CDI"/>
    <s v="Commerciaux"/>
    <n v="0.91"/>
    <d v="2022-06-12T00:00:00"/>
    <n v="60"/>
    <s v="Non Cadre"/>
    <x v="1"/>
  </r>
  <r>
    <x v="9"/>
    <s v="HJK4E"/>
    <s v="Thierry"/>
    <s v="Jean"/>
    <s v="H"/>
    <s v="CDI"/>
    <s v="Finance"/>
    <n v="1"/>
    <d v="2023-05-27T00:00:00"/>
    <n v="44"/>
    <s v="Non Cadre"/>
    <x v="1"/>
  </r>
  <r>
    <x v="9"/>
    <s v="FZTZM"/>
    <s v="Le Goff"/>
    <s v="Sébastien"/>
    <s v="H"/>
    <s v="CDD"/>
    <s v="Logistique"/>
    <n v="1"/>
    <d v="2024-03-28T00:00:00"/>
    <n v="51"/>
    <s v="Non Cadre"/>
    <x v="1"/>
  </r>
  <r>
    <x v="9"/>
    <s v="WXLIG"/>
    <s v="Pichon"/>
    <s v="Étienne"/>
    <s v="H"/>
    <s v="CDI"/>
    <s v="Achat"/>
    <n v="1"/>
    <d v="2023-01-14T00:00:00"/>
    <n v="46"/>
    <s v="Cadre"/>
    <x v="5"/>
  </r>
  <r>
    <x v="9"/>
    <s v="DQ4RC"/>
    <s v="Paris"/>
    <s v="Adrien"/>
    <s v="H"/>
    <s v="CDI"/>
    <s v="RH"/>
    <n v="1"/>
    <d v="2022-06-03T00:00:00"/>
    <n v="54"/>
    <s v="Cadre"/>
    <x v="10"/>
  </r>
  <r>
    <x v="9"/>
    <s v="1XIA0"/>
    <s v="Pons"/>
    <s v="Georges"/>
    <s v="H"/>
    <s v="CDI"/>
    <s v="Achat"/>
    <n v="1"/>
    <d v="2024-12-19T00:00:00"/>
    <n v="30"/>
    <s v="Non Cadre"/>
    <x v="3"/>
  </r>
  <r>
    <x v="9"/>
    <s v="PO5EN"/>
    <s v="Moreau"/>
    <s v="Adèle"/>
    <s v="F"/>
    <s v="Alternant"/>
    <s v="Informatique"/>
    <n v="1"/>
    <d v="2022-03-16T00:00:00"/>
    <n v="25"/>
    <s v="Non Cadre"/>
    <x v="1"/>
  </r>
  <r>
    <x v="9"/>
    <s v="Q84S6"/>
    <s v="Grenier"/>
    <s v="Frédérique"/>
    <s v="F"/>
    <s v="CDI"/>
    <s v="Commerciaux"/>
    <n v="1"/>
    <d v="2022-05-05T00:00:00"/>
    <n v="51"/>
    <s v="Non Cadre"/>
    <x v="1"/>
  </r>
  <r>
    <x v="9"/>
    <s v="NGSRO"/>
    <s v="Vasseur"/>
    <s v="Hugues"/>
    <s v="H"/>
    <s v="CDI"/>
    <s v="Marketing"/>
    <n v="1"/>
    <d v="2021-01-14T00:00:00"/>
    <n v="62"/>
    <s v="Non Cadre"/>
    <x v="4"/>
  </r>
  <r>
    <x v="9"/>
    <s v="QO391"/>
    <s v="Dupuis"/>
    <s v="Benjamin"/>
    <s v="H"/>
    <s v="CDD"/>
    <s v="Commerciaux"/>
    <n v="1"/>
    <d v="2023-04-19T00:00:00"/>
    <n v="48"/>
    <s v="Cadre"/>
    <x v="11"/>
  </r>
  <r>
    <x v="9"/>
    <s v="NPS0U"/>
    <s v="Perrot"/>
    <s v="Lucy"/>
    <s v="F"/>
    <s v="CDD"/>
    <s v="Finance"/>
    <n v="1"/>
    <d v="2022-01-29T00:00:00"/>
    <n v="24"/>
    <s v="Cadre"/>
    <x v="1"/>
  </r>
  <r>
    <x v="9"/>
    <s v="2M3V3"/>
    <s v="Bonneau"/>
    <s v="Laetitia"/>
    <s v="F"/>
    <s v="Stage"/>
    <s v="Commerciaux"/>
    <n v="0.91"/>
    <d v="2025-02-07T00:00:00"/>
    <n v="45"/>
    <s v="Non Cadre"/>
    <x v="7"/>
  </r>
  <r>
    <x v="9"/>
    <s v="O47TK"/>
    <s v="Humbert"/>
    <s v="Théodore"/>
    <s v="H"/>
    <s v="CDI"/>
    <s v="Achat"/>
    <n v="1"/>
    <d v="2021-11-18T00:00:00"/>
    <n v="62"/>
    <s v="Non Cadre"/>
    <x v="9"/>
  </r>
  <r>
    <x v="9"/>
    <s v="55NEX"/>
    <s v="Lebon"/>
    <s v="Jérôme"/>
    <s v="H"/>
    <s v="Alternant"/>
    <s v="Marketing"/>
    <n v="1"/>
    <d v="2023-01-20T00:00:00"/>
    <n v="64"/>
    <s v="Non Cadre"/>
    <x v="4"/>
  </r>
  <r>
    <x v="9"/>
    <s v="4VFH6"/>
    <s v="Moreno"/>
    <s v="Thérèse"/>
    <s v="F"/>
    <s v="CDD"/>
    <s v="Logistique"/>
    <n v="1"/>
    <d v="2025-03-01T00:00:00"/>
    <n v="56"/>
    <s v="Non Cadre"/>
    <x v="1"/>
  </r>
  <r>
    <x v="9"/>
    <s v="BHHGU"/>
    <s v="Royer"/>
    <s v="Honoré"/>
    <s v="H"/>
    <s v="Alternant"/>
    <s v="Commerciaux"/>
    <n v="1"/>
    <d v="2021-02-24T00:00:00"/>
    <n v="55"/>
    <s v="Non Cadre"/>
    <x v="4"/>
  </r>
  <r>
    <x v="9"/>
    <s v="SWK1T"/>
    <s v="Chevallier"/>
    <s v="Jules"/>
    <s v="H"/>
    <s v="CDI"/>
    <s v="Informatique"/>
    <n v="1"/>
    <d v="2023-09-07T00:00:00"/>
    <n v="44"/>
    <s v="Cadre"/>
    <x v="10"/>
  </r>
  <r>
    <x v="9"/>
    <s v="8IYTJ"/>
    <s v="Ribeiro"/>
    <s v="Aimé"/>
    <s v="H"/>
    <s v="CDI"/>
    <s v="Commerciaux"/>
    <n v="1"/>
    <d v="2021-04-02T00:00:00"/>
    <n v="59"/>
    <s v="Non Cadre"/>
    <x v="2"/>
  </r>
  <r>
    <x v="9"/>
    <s v="UX84B"/>
    <s v="Le Gall"/>
    <s v="Monique"/>
    <s v="F"/>
    <s v="CDD"/>
    <s v="Achat"/>
    <n v="1"/>
    <d v="2022-03-03T00:00:00"/>
    <n v="63"/>
    <s v="Cadre"/>
    <x v="6"/>
  </r>
  <r>
    <x v="9"/>
    <s v="T0HSF"/>
    <s v="Legendre"/>
    <s v="Laure"/>
    <s v="F"/>
    <s v="CDI"/>
    <s v="Commerciaux"/>
    <n v="0.91"/>
    <d v="2024-12-06T00:00:00"/>
    <n v="44"/>
    <s v="Cadre"/>
    <x v="4"/>
  </r>
  <r>
    <x v="9"/>
    <s v="IFJYC"/>
    <s v="Lévy"/>
    <s v="Denise"/>
    <s v="F"/>
    <s v="CDI"/>
    <s v="Commerciaux"/>
    <n v="1"/>
    <d v="2021-12-02T00:00:00"/>
    <n v="62"/>
    <s v="Cadre"/>
    <x v="1"/>
  </r>
  <r>
    <x v="9"/>
    <s v="CN75F"/>
    <s v="Camus"/>
    <s v="Emmanuel"/>
    <s v="H"/>
    <s v="CDI"/>
    <s v="Finance"/>
    <n v="0.91"/>
    <d v="2021-06-11T00:00:00"/>
    <n v="54"/>
    <s v="Cadre"/>
    <x v="6"/>
  </r>
  <r>
    <x v="9"/>
    <s v="3E96F"/>
    <s v="Becker"/>
    <s v="Michèle"/>
    <s v="F"/>
    <s v="CDI"/>
    <s v="Marketing"/>
    <n v="1"/>
    <d v="2021-08-24T00:00:00"/>
    <n v="47"/>
    <s v="Non Cadre"/>
    <x v="6"/>
  </r>
  <r>
    <x v="9"/>
    <s v="QJKEN"/>
    <s v="Salmon"/>
    <s v="Thibaut"/>
    <s v="H"/>
    <s v="CDI"/>
    <s v="Commerciaux"/>
    <n v="1"/>
    <d v="2020-10-09T00:00:00"/>
    <n v="49"/>
    <s v="Non Cadre"/>
    <x v="1"/>
  </r>
  <r>
    <x v="9"/>
    <s v="FUMYO"/>
    <s v="Marchal"/>
    <s v="Robert"/>
    <s v="H"/>
    <s v="CDI"/>
    <s v="Marketing"/>
    <n v="1"/>
    <d v="2021-02-03T00:00:00"/>
    <n v="52"/>
    <s v="Non Cadre"/>
    <x v="1"/>
  </r>
  <r>
    <x v="9"/>
    <s v="0D66F"/>
    <s v="Maréchal"/>
    <s v="Paulette"/>
    <s v="F"/>
    <s v="CDI"/>
    <s v="Informatique"/>
    <n v="0.91"/>
    <d v="2022-03-19T00:00:00"/>
    <n v="50"/>
    <s v="Cadre"/>
    <x v="1"/>
  </r>
  <r>
    <x v="9"/>
    <s v="00EBC"/>
    <s v="Leconte"/>
    <s v="Vincent"/>
    <s v="H"/>
    <s v="Stage"/>
    <s v="Commerciaux"/>
    <n v="1"/>
    <d v="2022-05-05T00:00:00"/>
    <n v="40"/>
    <s v="Non Cadre"/>
    <x v="5"/>
  </r>
  <r>
    <x v="9"/>
    <s v="I5UV9"/>
    <s v="Leclerc"/>
    <s v="Victoire"/>
    <s v="F"/>
    <s v="CDD"/>
    <s v="Commerciaux"/>
    <n v="1"/>
    <d v="2024-03-06T00:00:00"/>
    <n v="40"/>
    <s v="Non Cadre"/>
    <x v="1"/>
  </r>
  <r>
    <x v="9"/>
    <s v="R8VT4"/>
    <s v="Bousquet"/>
    <s v="Isabelle"/>
    <s v="F"/>
    <s v="CDI"/>
    <s v="RH"/>
    <n v="0.91"/>
    <d v="2022-05-23T00:00:00"/>
    <n v="65"/>
    <s v="Non Cadre"/>
    <x v="3"/>
  </r>
  <r>
    <x v="9"/>
    <s v="T0BCS"/>
    <s v="Poirier"/>
    <s v="Charles"/>
    <s v="H"/>
    <s v="CDD"/>
    <s v="Finance"/>
    <n v="1"/>
    <d v="2023-11-01T00:00:00"/>
    <n v="64"/>
    <s v="Non Cadre"/>
    <x v="1"/>
  </r>
  <r>
    <x v="9"/>
    <s v="RWL31"/>
    <s v="Delahaye"/>
    <s v="Martin"/>
    <s v="H"/>
    <s v="Stage"/>
    <s v="Commerciaux"/>
    <n v="1"/>
    <d v="2021-06-30T00:00:00"/>
    <n v="51"/>
    <s v="Non Cadre"/>
    <x v="6"/>
  </r>
  <r>
    <x v="9"/>
    <s v="IN9ZX"/>
    <s v="Leclerc"/>
    <s v="Alain"/>
    <s v="H"/>
    <s v="CDD"/>
    <s v="Informatique"/>
    <n v="1"/>
    <d v="2020-09-08T00:00:00"/>
    <n v="64"/>
    <s v="Cadre"/>
    <x v="11"/>
  </r>
  <r>
    <x v="9"/>
    <s v="JTZE6"/>
    <s v="Jacquet"/>
    <s v="André"/>
    <s v="H"/>
    <s v="CDD"/>
    <s v="Finance"/>
    <n v="1"/>
    <d v="2025-02-22T00:00:00"/>
    <n v="45"/>
    <s v="Non Cadre"/>
    <x v="8"/>
  </r>
  <r>
    <x v="9"/>
    <s v="D4UTI"/>
    <s v="Leleu"/>
    <s v="Martine"/>
    <s v="F"/>
    <s v="Stage"/>
    <s v="Informatique"/>
    <n v="1"/>
    <d v="2021-12-03T00:00:00"/>
    <n v="21"/>
    <s v="Non Cadre"/>
    <x v="8"/>
  </r>
  <r>
    <x v="9"/>
    <s v="IU9JS"/>
    <s v="Carlier"/>
    <s v="Nicole"/>
    <s v="F"/>
    <s v="CDI"/>
    <s v="Informatique"/>
    <n v="1"/>
    <d v="2022-11-11T00:00:00"/>
    <n v="62"/>
    <s v="Non Cadre"/>
    <x v="11"/>
  </r>
  <r>
    <x v="9"/>
    <s v="AWHPJ"/>
    <s v="Colas"/>
    <s v="Virginie"/>
    <s v="F"/>
    <s v="CDI"/>
    <s v="Commerciaux"/>
    <n v="1"/>
    <d v="2025-02-13T00:00:00"/>
    <n v="54"/>
    <s v="Cadre"/>
    <x v="6"/>
  </r>
  <r>
    <x v="9"/>
    <s v="HN39N"/>
    <s v="Louis"/>
    <s v="Jean"/>
    <s v="H"/>
    <s v="CDI"/>
    <s v="Commerciaux"/>
    <n v="1"/>
    <d v="2023-07-06T00:00:00"/>
    <n v="26"/>
    <s v="Cadre"/>
    <x v="5"/>
  </r>
  <r>
    <x v="9"/>
    <s v="6AXKM"/>
    <s v="Barbier"/>
    <s v="Adrienne"/>
    <s v="F"/>
    <s v="CDI"/>
    <s v="Logistique"/>
    <n v="1"/>
    <d v="2021-08-20T00:00:00"/>
    <n v="27"/>
    <s v="Cadre"/>
    <x v="9"/>
  </r>
  <r>
    <x v="9"/>
    <s v="LPD99"/>
    <s v="Lelièvre"/>
    <s v="Sabine"/>
    <s v="F"/>
    <s v="CDI"/>
    <s v="Commerciaux"/>
    <n v="1"/>
    <d v="2023-02-25T00:00:00"/>
    <n v="54"/>
    <s v="Cadre"/>
    <x v="9"/>
  </r>
  <r>
    <x v="9"/>
    <s v="16RLH"/>
    <s v="Cordier"/>
    <s v="Colette"/>
    <s v="F"/>
    <s v="CDI"/>
    <s v="Commerciaux"/>
    <n v="1"/>
    <d v="2022-08-22T00:00:00"/>
    <n v="33"/>
    <s v="Non Cadre"/>
    <x v="6"/>
  </r>
  <r>
    <x v="9"/>
    <s v="3VWAZ"/>
    <s v="Pascal"/>
    <s v="Charles"/>
    <s v="H"/>
    <s v="Alternant"/>
    <s v="Achat"/>
    <n v="1"/>
    <d v="2024-05-23T00:00:00"/>
    <n v="40"/>
    <s v="Non Cadre"/>
    <x v="2"/>
  </r>
  <r>
    <x v="9"/>
    <s v="66LEO"/>
    <s v="Arnaud"/>
    <s v="Cécile"/>
    <s v="F"/>
    <s v="Stage"/>
    <s v="Finance"/>
    <n v="1"/>
    <d v="2022-10-05T00:00:00"/>
    <n v="40"/>
    <s v="Non Cadre"/>
    <x v="6"/>
  </r>
  <r>
    <x v="9"/>
    <s v="1AMM3"/>
    <s v="Becker"/>
    <s v="Jacques"/>
    <s v="H"/>
    <s v="Alternant"/>
    <s v="Finance"/>
    <n v="1"/>
    <d v="2024-04-08T00:00:00"/>
    <n v="65"/>
    <s v="Non Cadre"/>
    <x v="8"/>
  </r>
  <r>
    <x v="9"/>
    <s v="7A9T1"/>
    <s v="Fournier"/>
    <s v="Marc"/>
    <s v="H"/>
    <s v="CDI"/>
    <s v="Logistique"/>
    <n v="1"/>
    <d v="2020-11-02T00:00:00"/>
    <n v="30"/>
    <s v="Cadre"/>
    <x v="9"/>
  </r>
  <r>
    <x v="9"/>
    <s v="YTR5H"/>
    <s v="Gomes"/>
    <s v="Christiane"/>
    <s v="F"/>
    <s v="CDI"/>
    <s v="Marketing"/>
    <n v="1"/>
    <d v="2025-06-21T00:00:00"/>
    <n v="45"/>
    <s v="Cadre"/>
    <x v="6"/>
  </r>
  <r>
    <x v="9"/>
    <s v="HXMOR"/>
    <s v="Huet"/>
    <s v="Henri"/>
    <s v="H"/>
    <s v="CDI"/>
    <s v="Commerciaux"/>
    <n v="1"/>
    <d v="2023-08-20T00:00:00"/>
    <n v="59"/>
    <s v="Non Cadre"/>
    <x v="1"/>
  </r>
  <r>
    <x v="9"/>
    <s v="FL5LL"/>
    <s v="Hamon"/>
    <s v="Hugues"/>
    <s v="H"/>
    <s v="CDI"/>
    <s v="Marketing"/>
    <n v="1"/>
    <d v="2020-09-13T00:00:00"/>
    <n v="40"/>
    <s v="Non Cadre"/>
    <x v="5"/>
  </r>
  <r>
    <x v="9"/>
    <s v="E1F3Q"/>
    <s v="Wagner"/>
    <s v="Christiane"/>
    <s v="F"/>
    <s v="CDI"/>
    <s v="Commerciaux"/>
    <n v="1"/>
    <d v="2024-05-06T00:00:00"/>
    <n v="49"/>
    <s v="Non Cadre"/>
    <x v="5"/>
  </r>
  <r>
    <x v="9"/>
    <s v="PSBJQ"/>
    <s v="Bailly"/>
    <s v="Astrid"/>
    <s v="F"/>
    <s v="CDI"/>
    <s v="Commerciaux"/>
    <n v="1"/>
    <d v="2022-09-02T00:00:00"/>
    <n v="63"/>
    <s v="Cadre"/>
    <x v="7"/>
  </r>
  <r>
    <x v="9"/>
    <s v="KF5K6"/>
    <s v="Albert"/>
    <s v="Jacques"/>
    <s v="H"/>
    <s v="Alternant"/>
    <s v="Logistique"/>
    <n v="1"/>
    <d v="2022-04-07T00:00:00"/>
    <n v="43"/>
    <s v="Non Cadre"/>
    <x v="6"/>
  </r>
  <r>
    <x v="9"/>
    <s v="HWU04"/>
    <s v="Seguin"/>
    <s v="Georges"/>
    <s v="H"/>
    <s v="CDI"/>
    <s v="Commerciaux"/>
    <n v="1"/>
    <d v="2024-02-20T00:00:00"/>
    <n v="55"/>
    <s v="Non Cadre"/>
    <x v="6"/>
  </r>
  <r>
    <x v="9"/>
    <s v="FSJUC"/>
    <s v="Descamps"/>
    <s v="Christiane"/>
    <s v="F"/>
    <s v="CDD"/>
    <s v="RH"/>
    <n v="1"/>
    <d v="2025-08-25T00:00:00"/>
    <n v="46"/>
    <s v="Cadre"/>
    <x v="5"/>
  </r>
  <r>
    <x v="9"/>
    <s v="VAPYB"/>
    <s v="Bailly"/>
    <s v="Josette"/>
    <s v="F"/>
    <s v="Stage"/>
    <s v="Logistique"/>
    <n v="1"/>
    <d v="2020-12-29T00:00:00"/>
    <n v="27"/>
    <s v="Non Cadre"/>
    <x v="5"/>
  </r>
  <r>
    <x v="9"/>
    <s v="1RM9T"/>
    <s v="Bonnet"/>
    <s v="Margot"/>
    <s v="F"/>
    <s v="CDD"/>
    <s v="Achat"/>
    <n v="0.91"/>
    <d v="2021-12-22T00:00:00"/>
    <n v="25"/>
    <s v="Non Cadre"/>
    <x v="11"/>
  </r>
  <r>
    <x v="9"/>
    <s v="DB9DS"/>
    <s v="Maury"/>
    <s v="Andrée"/>
    <s v="F"/>
    <s v="Alternant"/>
    <s v="RH"/>
    <n v="1"/>
    <d v="2021-03-17T00:00:00"/>
    <n v="24"/>
    <s v="Non Cadre"/>
    <x v="7"/>
  </r>
  <r>
    <x v="9"/>
    <s v="2N2YG"/>
    <s v="Payet"/>
    <s v="François"/>
    <s v="H"/>
    <s v="Alternant"/>
    <s v="Commerciaux"/>
    <n v="1"/>
    <d v="2020-10-15T00:00:00"/>
    <n v="56"/>
    <s v="Non Cadre"/>
    <x v="1"/>
  </r>
  <r>
    <x v="9"/>
    <s v="W849I"/>
    <s v="Bigot"/>
    <s v="Étienne"/>
    <s v="H"/>
    <s v="CDD"/>
    <s v="Logistique"/>
    <n v="1"/>
    <d v="2022-05-22T00:00:00"/>
    <n v="35"/>
    <s v="Non Cadre"/>
    <x v="10"/>
  </r>
  <r>
    <x v="9"/>
    <s v="XJWUR"/>
    <s v="Riou"/>
    <s v="Matthieu"/>
    <s v="H"/>
    <s v="CDI"/>
    <s v="Commerciaux"/>
    <n v="0.91"/>
    <d v="2024-03-30T00:00:00"/>
    <n v="22"/>
    <s v="Cadre"/>
    <x v="4"/>
  </r>
  <r>
    <x v="9"/>
    <s v="8P8VA"/>
    <s v="Langlois"/>
    <s v="Clémence"/>
    <s v="F"/>
    <s v="Stage"/>
    <s v="Commerciaux"/>
    <n v="0.91"/>
    <d v="2024-01-27T00:00:00"/>
    <n v="32"/>
    <s v="Non Cadre"/>
    <x v="8"/>
  </r>
  <r>
    <x v="9"/>
    <s v="EBRDJ"/>
    <s v="Joubert"/>
    <s v="Charles"/>
    <s v="H"/>
    <s v="CDD"/>
    <s v="RH"/>
    <n v="1"/>
    <d v="2024-04-02T00:00:00"/>
    <n v="39"/>
    <s v="Cadre"/>
    <x v="9"/>
  </r>
  <r>
    <x v="9"/>
    <s v="3GERK"/>
    <s v="Robin"/>
    <s v="Emmanuel"/>
    <s v="H"/>
    <s v="CDI"/>
    <s v="Informatique"/>
    <n v="1"/>
    <d v="2022-07-31T00:00:00"/>
    <n v="48"/>
    <s v="Non Cadre"/>
    <x v="11"/>
  </r>
  <r>
    <x v="9"/>
    <s v="XYFVD"/>
    <s v="Richard"/>
    <s v="Dominique"/>
    <s v="F"/>
    <s v="Alternant"/>
    <s v="Commerciaux"/>
    <n v="1"/>
    <d v="2023-01-27T00:00:00"/>
    <n v="20"/>
    <s v="Non Cadre"/>
    <x v="8"/>
  </r>
  <r>
    <x v="9"/>
    <s v="0MUMI"/>
    <s v="Valette"/>
    <s v="Bernadette"/>
    <s v="F"/>
    <s v="CDD"/>
    <s v="RH"/>
    <n v="1"/>
    <d v="2024-03-31T00:00:00"/>
    <n v="55"/>
    <s v="Non Cadre"/>
    <x v="4"/>
  </r>
  <r>
    <x v="9"/>
    <s v="ISWCI"/>
    <s v="Lucas"/>
    <s v="Honoré"/>
    <s v="H"/>
    <s v="CDD"/>
    <s v="Commerciaux"/>
    <n v="0.91"/>
    <d v="2025-07-08T00:00:00"/>
    <n v="57"/>
    <s v="Cadre"/>
    <x v="6"/>
  </r>
  <r>
    <x v="9"/>
    <s v="OZ5E3"/>
    <s v="Laporte"/>
    <s v="Émile"/>
    <s v="H"/>
    <s v="CDI"/>
    <s v="Logistique"/>
    <n v="1"/>
    <d v="2021-06-03T00:00:00"/>
    <n v="28"/>
    <s v="Non Cadre"/>
    <x v="2"/>
  </r>
  <r>
    <x v="9"/>
    <s v="OS8KH"/>
    <s v="Dumont"/>
    <s v="Suzanne"/>
    <s v="F"/>
    <s v="CDD"/>
    <s v="Marketing"/>
    <n v="1"/>
    <d v="2022-04-24T00:00:00"/>
    <n v="30"/>
    <s v="Cadre"/>
    <x v="8"/>
  </r>
  <r>
    <x v="9"/>
    <s v="ZOER1"/>
    <s v="Garnier"/>
    <s v="Édith"/>
    <s v="F"/>
    <s v="CDD"/>
    <s v="Commerciaux"/>
    <n v="1"/>
    <d v="2022-08-28T00:00:00"/>
    <n v="62"/>
    <s v="Non Cadre"/>
    <x v="8"/>
  </r>
  <r>
    <x v="9"/>
    <s v="HJWK5"/>
    <s v="Pascal"/>
    <s v="Jeanne"/>
    <s v="F"/>
    <s v="Alternant"/>
    <s v="Commerciaux"/>
    <n v="1"/>
    <d v="2022-11-07T00:00:00"/>
    <n v="23"/>
    <s v="Non Cadre"/>
    <x v="12"/>
  </r>
  <r>
    <x v="9"/>
    <s v="VH0NW"/>
    <s v="Martinez"/>
    <s v="Christophe"/>
    <s v="H"/>
    <s v="Stage"/>
    <s v="Achat"/>
    <n v="0.91"/>
    <d v="2020-12-11T00:00:00"/>
    <n v="29"/>
    <s v="Non Cadre"/>
    <x v="1"/>
  </r>
  <r>
    <x v="9"/>
    <s v="YQOFX"/>
    <s v="Gallet"/>
    <s v="Aurélie"/>
    <s v="F"/>
    <s v="CDI"/>
    <s v="Commerciaux"/>
    <n v="0.91"/>
    <d v="2020-12-16T00:00:00"/>
    <n v="33"/>
    <s v="Non Cadre"/>
    <x v="1"/>
  </r>
  <r>
    <x v="9"/>
    <s v="XJOZZ"/>
    <s v="Georges"/>
    <s v="Zoé"/>
    <s v="F"/>
    <s v="CDI"/>
    <s v="Finance"/>
    <n v="1"/>
    <d v="2025-02-12T00:00:00"/>
    <n v="40"/>
    <s v="Non Cadre"/>
    <x v="1"/>
  </r>
  <r>
    <x v="9"/>
    <s v="0CNUS"/>
    <s v="Noël"/>
    <s v="Pauline"/>
    <s v="F"/>
    <s v="Alternant"/>
    <s v="Finance"/>
    <n v="1"/>
    <d v="2024-11-01T00:00:00"/>
    <n v="27"/>
    <s v="Non Cadre"/>
    <x v="8"/>
  </r>
  <r>
    <x v="9"/>
    <s v="0RFJ9"/>
    <s v="Rousset"/>
    <s v="Geneviève"/>
    <s v="F"/>
    <s v="Stage"/>
    <s v="Commerciaux"/>
    <n v="1"/>
    <d v="2024-12-16T00:00:00"/>
    <n v="43"/>
    <s v="Non Cadre"/>
    <x v="5"/>
  </r>
  <r>
    <x v="9"/>
    <s v="LLIVG"/>
    <s v="Bonneau"/>
    <s v="Lucie"/>
    <s v="F"/>
    <s v="CDI"/>
    <s v="Finance"/>
    <n v="1"/>
    <d v="2023-08-05T00:00:00"/>
    <n v="64"/>
    <s v="Non Cadre"/>
    <x v="0"/>
  </r>
  <r>
    <x v="9"/>
    <s v="UF9Q6"/>
    <s v="Hoareau"/>
    <s v="Théophile"/>
    <s v="H"/>
    <s v="Alternant"/>
    <s v="Commerciaux"/>
    <n v="1"/>
    <d v="2022-08-08T00:00:00"/>
    <n v="34"/>
    <s v="Non Cadre"/>
    <x v="11"/>
  </r>
  <r>
    <x v="9"/>
    <s v="BWV5N"/>
    <s v="Michaud"/>
    <s v="Gabriel"/>
    <s v="H"/>
    <s v="CDI"/>
    <s v="Commerciaux"/>
    <n v="1"/>
    <d v="2023-01-03T00:00:00"/>
    <n v="48"/>
    <s v="Cadre"/>
    <x v="0"/>
  </r>
  <r>
    <x v="9"/>
    <s v="58GDE"/>
    <s v="Pottier"/>
    <s v="Christelle"/>
    <s v="F"/>
    <s v="CDD"/>
    <s v="Informatique"/>
    <n v="1"/>
    <d v="2024-06-08T00:00:00"/>
    <n v="42"/>
    <s v="Non Cadre"/>
    <x v="7"/>
  </r>
  <r>
    <x v="9"/>
    <s v="J93JQ"/>
    <s v="Diallo"/>
    <s v="Bertrand"/>
    <s v="H"/>
    <s v="CDI"/>
    <s v="Commerciaux"/>
    <n v="1"/>
    <d v="2022-09-08T00:00:00"/>
    <n v="61"/>
    <s v="Cadre"/>
    <x v="3"/>
  </r>
  <r>
    <x v="9"/>
    <s v="HT3G7"/>
    <s v="Cousin"/>
    <s v="Manon"/>
    <s v="F"/>
    <s v="Stage"/>
    <s v="Commerciaux"/>
    <n v="1"/>
    <d v="2021-09-28T00:00:00"/>
    <n v="60"/>
    <s v="Non Cadre"/>
    <x v="5"/>
  </r>
  <r>
    <x v="9"/>
    <s v="M9SM0"/>
    <s v="Brun"/>
    <s v="Frédérique"/>
    <s v="F"/>
    <s v="CDI"/>
    <s v="RH"/>
    <n v="1"/>
    <d v="2022-04-24T00:00:00"/>
    <n v="52"/>
    <s v="Cadre"/>
    <x v="6"/>
  </r>
  <r>
    <x v="9"/>
    <s v="8Y304"/>
    <s v="Briand"/>
    <s v="Stéphanie"/>
    <s v="F"/>
    <s v="CDI"/>
    <s v="Informatique"/>
    <n v="1"/>
    <d v="2025-07-18T00:00:00"/>
    <n v="26"/>
    <s v="Cadre"/>
    <x v="1"/>
  </r>
  <r>
    <x v="9"/>
    <s v="M8RZ9"/>
    <s v="Gimenez"/>
    <s v="Hélène"/>
    <s v="F"/>
    <s v="CDD"/>
    <s v="Achat"/>
    <n v="1"/>
    <d v="2024-10-09T00:00:00"/>
    <n v="34"/>
    <s v="Cadre"/>
    <x v="1"/>
  </r>
  <r>
    <x v="9"/>
    <s v="36O5F"/>
    <s v="Lecomte"/>
    <s v="Bernard"/>
    <s v="H"/>
    <s v="CDI"/>
    <s v="Marketing"/>
    <n v="0.91"/>
    <d v="2024-05-14T00:00:00"/>
    <n v="38"/>
    <s v="Cadre"/>
    <x v="1"/>
  </r>
  <r>
    <x v="10"/>
    <s v="GPNP7"/>
    <s v="Perret"/>
    <s v="Agnès"/>
    <s v="F"/>
    <s v="Stage"/>
    <s v="Commerciaux"/>
    <n v="1"/>
    <d v="2025-01-10T00:00:00"/>
    <n v="32"/>
    <s v="Non Cadre"/>
    <x v="0"/>
  </r>
  <r>
    <x v="10"/>
    <s v="DKKLE"/>
    <s v="Baron"/>
    <s v="Danielle"/>
    <s v="F"/>
    <s v="Alternant"/>
    <s v="Marketing"/>
    <n v="1"/>
    <d v="2021-04-08T00:00:00"/>
    <n v="34"/>
    <s v="Non Cadre"/>
    <x v="1"/>
  </r>
  <r>
    <x v="10"/>
    <s v="X43EK"/>
    <s v="Aubry"/>
    <s v="Georges"/>
    <s v="H"/>
    <s v="CDD"/>
    <s v="Marketing"/>
    <n v="1"/>
    <d v="2025-01-15T00:00:00"/>
    <n v="28"/>
    <s v="Non Cadre"/>
    <x v="2"/>
  </r>
  <r>
    <x v="10"/>
    <s v="IDCZB"/>
    <s v="Pages"/>
    <s v="Emmanuel"/>
    <s v="H"/>
    <s v="Stage"/>
    <s v="Commerciaux"/>
    <n v="1"/>
    <d v="2020-11-29T00:00:00"/>
    <n v="42"/>
    <s v="Non Cadre"/>
    <x v="2"/>
  </r>
  <r>
    <x v="10"/>
    <s v="WVLRU"/>
    <s v="Brunet"/>
    <s v="Charles"/>
    <s v="H"/>
    <s v="CDI"/>
    <s v="Informatique"/>
    <n v="0.91"/>
    <d v="2022-07-24T00:00:00"/>
    <n v="41"/>
    <s v="Cadre"/>
    <x v="3"/>
  </r>
  <r>
    <x v="10"/>
    <s v="H1WN8"/>
    <s v="Colas"/>
    <s v="Claudine"/>
    <s v="F"/>
    <s v="CDI"/>
    <s v="Logistique"/>
    <n v="0.91"/>
    <d v="2024-01-04T00:00:00"/>
    <n v="37"/>
    <s v="Non Cadre"/>
    <x v="4"/>
  </r>
  <r>
    <x v="10"/>
    <s v="61344"/>
    <s v="De Oliveira"/>
    <s v="Benoît"/>
    <s v="H"/>
    <s v="CDI"/>
    <s v="Informatique"/>
    <n v="1"/>
    <d v="2021-07-01T00:00:00"/>
    <n v="21"/>
    <s v="Non Cadre"/>
    <x v="1"/>
  </r>
  <r>
    <x v="10"/>
    <s v="7SPGI"/>
    <s v="Rossi"/>
    <s v="René"/>
    <s v="H"/>
    <s v="CDD"/>
    <s v="Informatique"/>
    <n v="1"/>
    <d v="2024-02-09T00:00:00"/>
    <n v="42"/>
    <s v="Cadre"/>
    <x v="0"/>
  </r>
  <r>
    <x v="10"/>
    <s v="E3HIK"/>
    <s v="Marin"/>
    <s v="Éric"/>
    <s v="H"/>
    <s v="CDI"/>
    <s v="RH"/>
    <n v="1"/>
    <d v="2022-03-06T00:00:00"/>
    <n v="64"/>
    <s v="Cadre"/>
    <x v="5"/>
  </r>
  <r>
    <x v="10"/>
    <s v="LPLFA"/>
    <s v="Étienne"/>
    <s v="René"/>
    <s v="H"/>
    <s v="CDI"/>
    <s v="Commerciaux"/>
    <n v="1"/>
    <d v="2024-05-26T00:00:00"/>
    <n v="44"/>
    <s v="Cadre"/>
    <x v="6"/>
  </r>
  <r>
    <x v="10"/>
    <s v="ZDPI3"/>
    <s v="Martin"/>
    <s v="Jeannine"/>
    <s v="F"/>
    <s v="Alternant"/>
    <s v="Commerciaux"/>
    <n v="1"/>
    <d v="2024-12-17T00:00:00"/>
    <n v="59"/>
    <s v="Non Cadre"/>
    <x v="7"/>
  </r>
  <r>
    <x v="10"/>
    <s v="1N0T3"/>
    <s v="Lenoir"/>
    <s v="Benjamin"/>
    <s v="H"/>
    <s v="CDI"/>
    <s v="Achat"/>
    <n v="1"/>
    <d v="2021-11-01T00:00:00"/>
    <n v="27"/>
    <s v="Cadre"/>
    <x v="8"/>
  </r>
  <r>
    <x v="10"/>
    <s v="Y1YI7"/>
    <s v="Roussel"/>
    <s v="Monique"/>
    <s v="F"/>
    <s v="CDD"/>
    <s v="Informatique"/>
    <n v="1"/>
    <d v="2021-05-28T00:00:00"/>
    <n v="35"/>
    <s v="Cadre"/>
    <x v="1"/>
  </r>
  <r>
    <x v="10"/>
    <s v="U3BKH"/>
    <s v="Chevalier"/>
    <s v="Roland"/>
    <s v="H"/>
    <s v="CDI"/>
    <s v="Commerciaux"/>
    <n v="1"/>
    <d v="2024-05-05T00:00:00"/>
    <n v="63"/>
    <s v="Cadre"/>
    <x v="3"/>
  </r>
  <r>
    <x v="10"/>
    <s v="HLXBT"/>
    <s v="Gautier"/>
    <s v="Noémi"/>
    <s v="F"/>
    <s v="CDI"/>
    <s v="Marketing"/>
    <n v="1"/>
    <d v="2020-09-27T00:00:00"/>
    <n v="29"/>
    <s v="Non Cadre"/>
    <x v="1"/>
  </r>
  <r>
    <x v="10"/>
    <s v="XLFAU"/>
    <s v="Laine"/>
    <s v="Marine"/>
    <s v="F"/>
    <s v="Alternant"/>
    <s v="Marketing"/>
    <n v="1"/>
    <d v="2025-05-31T00:00:00"/>
    <n v="37"/>
    <s v="Non Cadre"/>
    <x v="8"/>
  </r>
  <r>
    <x v="10"/>
    <s v="NAMYB"/>
    <s v="Da Costa"/>
    <s v="Maggie"/>
    <s v="F"/>
    <s v="CDI"/>
    <s v="Logistique"/>
    <n v="1"/>
    <d v="2021-04-29T00:00:00"/>
    <n v="22"/>
    <s v="Non Cadre"/>
    <x v="6"/>
  </r>
  <r>
    <x v="10"/>
    <s v="K1I44"/>
    <s v="Neveu"/>
    <s v="Geneviève"/>
    <s v="F"/>
    <s v="CDI"/>
    <s v="Finance"/>
    <n v="1"/>
    <d v="2020-10-25T00:00:00"/>
    <n v="60"/>
    <s v="Non Cadre"/>
    <x v="7"/>
  </r>
  <r>
    <x v="10"/>
    <s v="GERRB"/>
    <s v="Fontaine"/>
    <s v="Arthur"/>
    <s v="H"/>
    <s v="CDI"/>
    <s v="Commerciaux"/>
    <n v="1"/>
    <d v="2022-11-26T00:00:00"/>
    <n v="28"/>
    <s v="Non Cadre"/>
    <x v="1"/>
  </r>
  <r>
    <x v="10"/>
    <s v="6ZPJJ"/>
    <s v="Laurent"/>
    <s v="Adrienne"/>
    <s v="F"/>
    <s v="Stage"/>
    <s v="Finance"/>
    <n v="1"/>
    <d v="2023-07-30T00:00:00"/>
    <n v="31"/>
    <s v="Non Cadre"/>
    <x v="1"/>
  </r>
  <r>
    <x v="10"/>
    <s v="QXZRZ"/>
    <s v="Mallet"/>
    <s v="William"/>
    <s v="H"/>
    <s v="Stage"/>
    <s v="Commerciaux"/>
    <n v="1"/>
    <d v="2022-12-21T00:00:00"/>
    <n v="53"/>
    <s v="Non Cadre"/>
    <x v="9"/>
  </r>
  <r>
    <x v="10"/>
    <s v="2TAA0"/>
    <s v="Turpin"/>
    <s v="Luc"/>
    <s v="H"/>
    <s v="Stage"/>
    <s v="Commerciaux"/>
    <n v="1"/>
    <d v="2022-03-19T00:00:00"/>
    <n v="33"/>
    <s v="Non Cadre"/>
    <x v="3"/>
  </r>
  <r>
    <x v="10"/>
    <s v="827HN"/>
    <s v="Gilbert"/>
    <s v="Georges"/>
    <s v="H"/>
    <s v="Stage"/>
    <s v="Finance"/>
    <n v="1"/>
    <d v="2025-01-29T00:00:00"/>
    <n v="24"/>
    <s v="Non Cadre"/>
    <x v="8"/>
  </r>
  <r>
    <x v="10"/>
    <s v="H0PF6"/>
    <s v="Allain"/>
    <s v="Émilie"/>
    <s v="F"/>
    <s v="CDI"/>
    <s v="Marketing"/>
    <n v="1"/>
    <d v="2024-10-15T00:00:00"/>
    <n v="29"/>
    <s v="Cadre"/>
    <x v="0"/>
  </r>
  <r>
    <x v="10"/>
    <s v="PRNMM"/>
    <s v="Renard"/>
    <s v="Olivier"/>
    <s v="H"/>
    <s v="CDI"/>
    <s v="Commerciaux"/>
    <n v="1"/>
    <d v="2021-07-05T00:00:00"/>
    <n v="20"/>
    <s v="Non Cadre"/>
    <x v="0"/>
  </r>
  <r>
    <x v="10"/>
    <s v="GLXU4"/>
    <s v="Baron"/>
    <s v="Camille"/>
    <s v="F"/>
    <s v="CDI"/>
    <s v="RH"/>
    <n v="1"/>
    <d v="2021-03-24T00:00:00"/>
    <n v="61"/>
    <s v="Cadre"/>
    <x v="10"/>
  </r>
  <r>
    <x v="10"/>
    <s v="OUDA7"/>
    <s v="Lagarde"/>
    <s v="Michel"/>
    <s v="H"/>
    <s v="CDI"/>
    <s v="Marketing"/>
    <n v="1"/>
    <d v="2023-09-11T00:00:00"/>
    <n v="65"/>
    <s v="Cadre"/>
    <x v="11"/>
  </r>
  <r>
    <x v="10"/>
    <s v="ACN0J"/>
    <s v="Mathieu"/>
    <s v="Élisabeth"/>
    <s v="F"/>
    <s v="CDI"/>
    <s v="RH"/>
    <n v="0.91"/>
    <d v="2022-04-12T00:00:00"/>
    <n v="59"/>
    <s v="Cadre"/>
    <x v="1"/>
  </r>
  <r>
    <x v="10"/>
    <s v="JF4II"/>
    <s v="Normand"/>
    <s v="Éléonore"/>
    <s v="F"/>
    <s v="CDD"/>
    <s v="Informatique"/>
    <n v="1"/>
    <d v="2024-04-29T00:00:00"/>
    <n v="43"/>
    <s v="Non Cadre"/>
    <x v="12"/>
  </r>
  <r>
    <x v="10"/>
    <s v="O4PZL"/>
    <s v="Hardy"/>
    <s v="Noël"/>
    <s v="H"/>
    <s v="CDI"/>
    <s v="Logistique"/>
    <n v="1"/>
    <d v="2023-12-12T00:00:00"/>
    <n v="59"/>
    <s v="Non Cadre"/>
    <x v="3"/>
  </r>
  <r>
    <x v="10"/>
    <s v="7UCEM"/>
    <s v="Perret"/>
    <s v="Henri"/>
    <s v="H"/>
    <s v="CDI"/>
    <s v="Logistique"/>
    <n v="1"/>
    <d v="2022-10-13T00:00:00"/>
    <n v="41"/>
    <s v="Cadre"/>
    <x v="0"/>
  </r>
  <r>
    <x v="10"/>
    <s v="68AQ6"/>
    <s v="Bertrand"/>
    <s v="Charles"/>
    <s v="H"/>
    <s v="CDI"/>
    <s v="Commerciaux"/>
    <n v="1"/>
    <d v="2024-05-25T00:00:00"/>
    <n v="45"/>
    <s v="Non Cadre"/>
    <x v="11"/>
  </r>
  <r>
    <x v="10"/>
    <s v="Y670G"/>
    <s v="Fleury"/>
    <s v="Bertrand"/>
    <s v="H"/>
    <s v="CDD"/>
    <s v="Commerciaux"/>
    <n v="1"/>
    <d v="2023-04-02T00:00:00"/>
    <n v="40"/>
    <s v="Cadre"/>
    <x v="1"/>
  </r>
  <r>
    <x v="10"/>
    <s v="YKW71"/>
    <s v="David"/>
    <s v="Thierry"/>
    <s v="H"/>
    <s v="CDD"/>
    <s v="Logistique"/>
    <n v="1"/>
    <d v="2022-09-05T00:00:00"/>
    <n v="26"/>
    <s v="Cadre"/>
    <x v="4"/>
  </r>
  <r>
    <x v="10"/>
    <s v="3WW5L"/>
    <s v="Bigot"/>
    <s v="Frédérique"/>
    <s v="F"/>
    <s v="CDD"/>
    <s v="Marketing"/>
    <n v="0.91"/>
    <d v="2023-12-18T00:00:00"/>
    <n v="54"/>
    <s v="Non Cadre"/>
    <x v="7"/>
  </r>
  <r>
    <x v="10"/>
    <s v="F8G14"/>
    <s v="Descamps"/>
    <s v="Grégoire"/>
    <s v="H"/>
    <s v="CDI"/>
    <s v="Logistique"/>
    <n v="1"/>
    <d v="2025-04-28T00:00:00"/>
    <n v="59"/>
    <s v="Cadre"/>
    <x v="2"/>
  </r>
  <r>
    <x v="10"/>
    <s v="3N0N9"/>
    <s v="Masson"/>
    <s v="Gérard"/>
    <s v="H"/>
    <s v="Stage"/>
    <s v="Commerciaux"/>
    <n v="1"/>
    <d v="2023-05-17T00:00:00"/>
    <n v="44"/>
    <s v="Non Cadre"/>
    <x v="10"/>
  </r>
  <r>
    <x v="10"/>
    <s v="DH91K"/>
    <s v="Gallet"/>
    <s v="Victoire"/>
    <s v="F"/>
    <s v="CDD"/>
    <s v="Commerciaux"/>
    <n v="0.91"/>
    <d v="2024-05-20T00:00:00"/>
    <n v="60"/>
    <s v="Non Cadre"/>
    <x v="0"/>
  </r>
  <r>
    <x v="10"/>
    <s v="JH4VZ"/>
    <s v="Lemonnier"/>
    <s v="Juliette"/>
    <s v="F"/>
    <s v="CDI"/>
    <s v="Marketing"/>
    <n v="1"/>
    <d v="2022-02-02T00:00:00"/>
    <n v="39"/>
    <s v="Cadre"/>
    <x v="10"/>
  </r>
  <r>
    <x v="10"/>
    <s v="IC5XE"/>
    <s v="Germain"/>
    <s v="Margot"/>
    <s v="F"/>
    <s v="CDI"/>
    <s v="Informatique"/>
    <n v="1"/>
    <d v="2024-11-24T00:00:00"/>
    <n v="26"/>
    <s v="Non Cadre"/>
    <x v="5"/>
  </r>
  <r>
    <x v="10"/>
    <s v="C5LJK"/>
    <s v="Barbe"/>
    <s v="Lucas"/>
    <s v="H"/>
    <s v="CDI"/>
    <s v="Finance"/>
    <n v="1"/>
    <d v="2020-10-15T00:00:00"/>
    <n v="47"/>
    <s v="Non Cadre"/>
    <x v="2"/>
  </r>
  <r>
    <x v="10"/>
    <s v="0ZUM1"/>
    <s v="Turpin"/>
    <s v="Adèle"/>
    <s v="F"/>
    <s v="CDI"/>
    <s v="Commerciaux"/>
    <n v="1"/>
    <d v="2024-08-05T00:00:00"/>
    <n v="22"/>
    <s v="Cadre"/>
    <x v="5"/>
  </r>
  <r>
    <x v="10"/>
    <s v="A2E1O"/>
    <s v="Pichon"/>
    <s v="Emmanuel"/>
    <s v="H"/>
    <s v="Alternant"/>
    <s v="Informatique"/>
    <n v="1"/>
    <d v="2021-05-06T00:00:00"/>
    <n v="25"/>
    <s v="Non Cadre"/>
    <x v="1"/>
  </r>
  <r>
    <x v="10"/>
    <s v="EEW7P"/>
    <s v="Gros"/>
    <s v="Suzanne"/>
    <s v="F"/>
    <s v="CDI"/>
    <s v="Marketing"/>
    <n v="1"/>
    <d v="2022-03-19T00:00:00"/>
    <n v="33"/>
    <s v="Non Cadre"/>
    <x v="1"/>
  </r>
  <r>
    <x v="10"/>
    <s v="HG5H8"/>
    <s v="Bègue"/>
    <s v="Étienne"/>
    <s v="H"/>
    <s v="CDD"/>
    <s v="Commerciaux"/>
    <n v="1"/>
    <d v="2024-04-05T00:00:00"/>
    <n v="62"/>
    <s v="Cadre"/>
    <x v="6"/>
  </r>
  <r>
    <x v="10"/>
    <s v="YID01"/>
    <s v="Guilbert"/>
    <s v="Élodie"/>
    <s v="F"/>
    <s v="CDD"/>
    <s v="Commerciaux"/>
    <n v="1"/>
    <d v="2023-12-07T00:00:00"/>
    <n v="27"/>
    <s v="Cadre"/>
    <x v="1"/>
  </r>
  <r>
    <x v="10"/>
    <s v="5CII0"/>
    <s v="Costa"/>
    <s v="Céline"/>
    <s v="F"/>
    <s v="CDD"/>
    <s v="Logistique"/>
    <n v="1"/>
    <d v="2022-01-08T00:00:00"/>
    <n v="40"/>
    <s v="Cadre"/>
    <x v="11"/>
  </r>
  <r>
    <x v="10"/>
    <s v="8RHOT"/>
    <s v="Lecoq"/>
    <s v="Nathalie"/>
    <s v="F"/>
    <s v="Alternant"/>
    <s v="Commerciaux"/>
    <n v="1"/>
    <d v="2022-11-11T00:00:00"/>
    <n v="45"/>
    <s v="Non Cadre"/>
    <x v="10"/>
  </r>
  <r>
    <x v="10"/>
    <s v="9RSMG"/>
    <s v="Roussel"/>
    <s v="Colette"/>
    <s v="F"/>
    <s v="CDD"/>
    <s v="Commerciaux"/>
    <n v="1"/>
    <d v="2022-11-08T00:00:00"/>
    <n v="60"/>
    <s v="Cadre"/>
    <x v="5"/>
  </r>
  <r>
    <x v="10"/>
    <s v="8HJTZ"/>
    <s v="Guilbert"/>
    <s v="Alix"/>
    <s v="F"/>
    <s v="CDI"/>
    <s v="Logistique"/>
    <n v="1"/>
    <d v="2023-09-09T00:00:00"/>
    <n v="44"/>
    <s v="Cadre"/>
    <x v="6"/>
  </r>
  <r>
    <x v="10"/>
    <s v="GEMIG"/>
    <s v="Boucher"/>
    <s v="Julie"/>
    <s v="F"/>
    <s v="CDI"/>
    <s v="Commerciaux"/>
    <n v="1"/>
    <d v="2024-12-17T00:00:00"/>
    <n v="52"/>
    <s v="Cadre"/>
    <x v="1"/>
  </r>
  <r>
    <x v="10"/>
    <s v="A2GS8"/>
    <s v="Gomes"/>
    <s v="Anastasie"/>
    <s v="F"/>
    <s v="CDI"/>
    <s v="Commerciaux"/>
    <n v="1"/>
    <d v="2021-08-26T00:00:00"/>
    <n v="58"/>
    <s v="Cadre"/>
    <x v="3"/>
  </r>
  <r>
    <x v="10"/>
    <s v="C52IR"/>
    <s v="Durand"/>
    <s v="Victor"/>
    <s v="H"/>
    <s v="CDI"/>
    <s v="Commerciaux"/>
    <n v="0.91"/>
    <d v="2022-11-23T00:00:00"/>
    <n v="45"/>
    <s v="Cadre"/>
    <x v="7"/>
  </r>
  <r>
    <x v="10"/>
    <s v="5014G"/>
    <s v="Leroy"/>
    <s v="Arnaude"/>
    <s v="F"/>
    <s v="CDI"/>
    <s v="Finance"/>
    <n v="1"/>
    <d v="2024-05-28T00:00:00"/>
    <n v="53"/>
    <s v="Cadre"/>
    <x v="9"/>
  </r>
  <r>
    <x v="10"/>
    <s v="4G8KE"/>
    <s v="Blot"/>
    <s v="Jeanne"/>
    <s v="F"/>
    <s v="CDI"/>
    <s v="Logistique"/>
    <n v="0.91"/>
    <d v="2023-06-10T00:00:00"/>
    <n v="24"/>
    <s v="Cadre"/>
    <x v="12"/>
  </r>
  <r>
    <x v="10"/>
    <s v="8MUUW"/>
    <s v="Rossi"/>
    <s v="Gilles"/>
    <s v="H"/>
    <s v="CDI"/>
    <s v="Commerciaux"/>
    <n v="1"/>
    <d v="2020-09-15T00:00:00"/>
    <n v="53"/>
    <s v="Cadre"/>
    <x v="0"/>
  </r>
  <r>
    <x v="10"/>
    <s v="YIZT7"/>
    <s v="Humbert"/>
    <s v="Philippe"/>
    <s v="H"/>
    <s v="Alternant"/>
    <s v="Achat"/>
    <n v="1"/>
    <d v="2024-01-06T00:00:00"/>
    <n v="31"/>
    <s v="Non Cadre"/>
    <x v="9"/>
  </r>
  <r>
    <x v="10"/>
    <s v="JIFXE"/>
    <s v="Bigot"/>
    <s v="Étienne"/>
    <s v="H"/>
    <s v="CDD"/>
    <s v="Finance"/>
    <n v="1"/>
    <d v="2022-06-26T00:00:00"/>
    <n v="61"/>
    <s v="Cadre"/>
    <x v="1"/>
  </r>
  <r>
    <x v="10"/>
    <s v="6BTQU"/>
    <s v="Poulain"/>
    <s v="Jeannine"/>
    <s v="F"/>
    <s v="CDD"/>
    <s v="Commerciaux"/>
    <n v="1"/>
    <d v="2021-06-01T00:00:00"/>
    <n v="65"/>
    <s v="Cadre"/>
    <x v="10"/>
  </r>
  <r>
    <x v="10"/>
    <s v="C31YH"/>
    <s v="Bourgeois"/>
    <s v="Franck"/>
    <s v="H"/>
    <s v="CDI"/>
    <s v="Finance"/>
    <n v="1"/>
    <d v="2023-06-26T00:00:00"/>
    <n v="41"/>
    <s v="Cadre"/>
    <x v="12"/>
  </r>
  <r>
    <x v="10"/>
    <s v="JAQGO"/>
    <s v="Ferreira"/>
    <s v="Thibaut"/>
    <s v="H"/>
    <s v="CDD"/>
    <s v="Informatique"/>
    <n v="1"/>
    <d v="2021-10-29T00:00:00"/>
    <n v="52"/>
    <s v="Cadre"/>
    <x v="1"/>
  </r>
  <r>
    <x v="10"/>
    <s v="9C9K7"/>
    <s v="Besson"/>
    <s v="Rémy"/>
    <s v="H"/>
    <s v="CDI"/>
    <s v="Marketing"/>
    <n v="0.91"/>
    <d v="2021-04-25T00:00:00"/>
    <n v="63"/>
    <s v="Cadre"/>
    <x v="7"/>
  </r>
  <r>
    <x v="10"/>
    <s v="SSZD6"/>
    <s v="Goncalves"/>
    <s v="Élisabeth"/>
    <s v="F"/>
    <s v="CDI"/>
    <s v="Commerciaux"/>
    <n v="0.91"/>
    <d v="2021-02-04T00:00:00"/>
    <n v="22"/>
    <s v="Non Cadre"/>
    <x v="10"/>
  </r>
  <r>
    <x v="10"/>
    <s v="XDHGJ"/>
    <s v="Guillet"/>
    <s v="Éléonore"/>
    <s v="F"/>
    <s v="CDI"/>
    <s v="Logistique"/>
    <n v="1"/>
    <d v="2024-01-09T00:00:00"/>
    <n v="31"/>
    <s v="Non Cadre"/>
    <x v="2"/>
  </r>
  <r>
    <x v="10"/>
    <s v="SCOWD"/>
    <s v="Salmon"/>
    <s v="Patrick"/>
    <s v="H"/>
    <s v="CDI"/>
    <s v="Marketing"/>
    <n v="0.91"/>
    <d v="2024-02-26T00:00:00"/>
    <n v="43"/>
    <s v="Cadre"/>
    <x v="1"/>
  </r>
  <r>
    <x v="10"/>
    <s v="5YF4O"/>
    <s v="Vallée"/>
    <s v="Bertrand"/>
    <s v="H"/>
    <s v="Stage"/>
    <s v="Achat"/>
    <n v="1"/>
    <d v="2022-10-21T00:00:00"/>
    <n v="35"/>
    <s v="Non Cadre"/>
    <x v="10"/>
  </r>
  <r>
    <x v="10"/>
    <s v="CDC8P"/>
    <s v="Brunel"/>
    <s v="Valentine"/>
    <s v="F"/>
    <s v="CDI"/>
    <s v="Commerciaux"/>
    <n v="1"/>
    <d v="2025-05-03T00:00:00"/>
    <n v="47"/>
    <s v="Non Cadre"/>
    <x v="9"/>
  </r>
  <r>
    <x v="10"/>
    <s v="UY6WE"/>
    <s v="Nguyen"/>
    <s v="Margaret"/>
    <s v="F"/>
    <s v="CDI"/>
    <s v="RH"/>
    <n v="1"/>
    <d v="2020-10-06T00:00:00"/>
    <n v="30"/>
    <s v="Cadre"/>
    <x v="1"/>
  </r>
  <r>
    <x v="10"/>
    <s v="OIXJA"/>
    <s v="Pichon"/>
    <s v="Bernard"/>
    <s v="H"/>
    <s v="CDD"/>
    <s v="Commerciaux"/>
    <n v="1"/>
    <d v="2021-04-08T00:00:00"/>
    <n v="26"/>
    <s v="Non Cadre"/>
    <x v="1"/>
  </r>
  <r>
    <x v="10"/>
    <s v="4GZ42"/>
    <s v="Ledoux"/>
    <s v="Jules"/>
    <s v="H"/>
    <s v="CDI"/>
    <s v="Informatique"/>
    <n v="1"/>
    <d v="2021-12-29T00:00:00"/>
    <n v="63"/>
    <s v="Cadre"/>
    <x v="2"/>
  </r>
  <r>
    <x v="10"/>
    <s v="53NY9"/>
    <s v="Salmon"/>
    <s v="Guillaume"/>
    <s v="H"/>
    <s v="CDD"/>
    <s v="Commerciaux"/>
    <n v="0.91"/>
    <d v="2021-11-22T00:00:00"/>
    <n v="59"/>
    <s v="Non Cadre"/>
    <x v="11"/>
  </r>
  <r>
    <x v="10"/>
    <s v="CHYQ5"/>
    <s v="Camus"/>
    <s v="Isaac"/>
    <s v="H"/>
    <s v="CDI"/>
    <s v="Marketing"/>
    <n v="1"/>
    <d v="2024-07-18T00:00:00"/>
    <n v="62"/>
    <s v="Cadre"/>
    <x v="1"/>
  </r>
  <r>
    <x v="10"/>
    <s v="8E9LF"/>
    <s v="Baron"/>
    <s v="Marcelle"/>
    <s v="F"/>
    <s v="Stage"/>
    <s v="Finance"/>
    <n v="1"/>
    <d v="2020-12-03T00:00:00"/>
    <n v="38"/>
    <s v="Non Cadre"/>
    <x v="12"/>
  </r>
  <r>
    <x v="10"/>
    <s v="M5OQN"/>
    <s v="Courtois"/>
    <s v="Marcel"/>
    <s v="H"/>
    <s v="CDI"/>
    <s v="Commerciaux"/>
    <n v="1"/>
    <d v="2023-11-19T00:00:00"/>
    <n v="52"/>
    <s v="Cadre"/>
    <x v="6"/>
  </r>
  <r>
    <x v="10"/>
    <s v="FOPU8"/>
    <s v="Boulay"/>
    <s v="Pierre"/>
    <s v="H"/>
    <s v="CDI"/>
    <s v="Logistique"/>
    <n v="1"/>
    <d v="2023-03-02T00:00:00"/>
    <n v="57"/>
    <s v="Non Cadre"/>
    <x v="1"/>
  </r>
  <r>
    <x v="10"/>
    <s v="7JO19"/>
    <s v="Lefebvre"/>
    <s v="Richard"/>
    <s v="H"/>
    <s v="CDD"/>
    <s v="Commerciaux"/>
    <n v="1"/>
    <d v="2022-11-01T00:00:00"/>
    <n v="32"/>
    <s v="Cadre"/>
    <x v="6"/>
  </r>
  <r>
    <x v="10"/>
    <s v="NNRI4"/>
    <s v="Rousseau"/>
    <s v="Odette"/>
    <s v="F"/>
    <s v="CDI"/>
    <s v="Commerciaux"/>
    <n v="1"/>
    <d v="2021-11-11T00:00:00"/>
    <n v="46"/>
    <s v="Non Cadre"/>
    <x v="3"/>
  </r>
  <r>
    <x v="10"/>
    <s v="FAZGD"/>
    <s v="Pinto"/>
    <s v="Capucine"/>
    <s v="F"/>
    <s v="CDI"/>
    <s v="Commerciaux"/>
    <n v="1"/>
    <d v="2022-04-13T00:00:00"/>
    <n v="32"/>
    <s v="Cadre"/>
    <x v="1"/>
  </r>
  <r>
    <x v="10"/>
    <s v="K17K2"/>
    <s v="Arnaud"/>
    <s v="Capucine"/>
    <s v="F"/>
    <s v="Stage"/>
    <s v="RH"/>
    <n v="1"/>
    <d v="2025-08-24T00:00:00"/>
    <n v="45"/>
    <s v="Non Cadre"/>
    <x v="9"/>
  </r>
  <r>
    <x v="10"/>
    <s v="SV587"/>
    <s v="De Oliveira"/>
    <s v="Geneviève"/>
    <s v="F"/>
    <s v="Alternant"/>
    <s v="Commerciaux"/>
    <n v="1"/>
    <d v="2021-03-08T00:00:00"/>
    <n v="28"/>
    <s v="Non Cadre"/>
    <x v="2"/>
  </r>
  <r>
    <x v="10"/>
    <s v="KGFAN"/>
    <s v="Gilbert"/>
    <s v="William"/>
    <s v="H"/>
    <s v="CDI"/>
    <s v="Informatique"/>
    <n v="1"/>
    <d v="2023-05-04T00:00:00"/>
    <n v="33"/>
    <s v="Non Cadre"/>
    <x v="10"/>
  </r>
  <r>
    <x v="10"/>
    <s v="97B98"/>
    <s v="Lemaître"/>
    <s v="François"/>
    <s v="H"/>
    <s v="Alternant"/>
    <s v="Achat"/>
    <n v="1"/>
    <d v="2023-08-07T00:00:00"/>
    <n v="56"/>
    <s v="Non Cadre"/>
    <x v="8"/>
  </r>
  <r>
    <x v="10"/>
    <s v="879JO"/>
    <s v="Delahaye"/>
    <s v="Pierre"/>
    <s v="H"/>
    <s v="CDI"/>
    <s v="Commerciaux"/>
    <n v="1"/>
    <d v="2022-01-06T00:00:00"/>
    <n v="40"/>
    <s v="Cadre"/>
    <x v="6"/>
  </r>
  <r>
    <x v="10"/>
    <s v="GRXBX"/>
    <s v="Deschamps"/>
    <s v="Renée"/>
    <s v="F"/>
    <s v="CDI"/>
    <s v="RH"/>
    <n v="1"/>
    <d v="2024-05-02T00:00:00"/>
    <n v="57"/>
    <s v="Non Cadre"/>
    <x v="3"/>
  </r>
  <r>
    <x v="10"/>
    <s v="PDNCT"/>
    <s v="Guilbert"/>
    <s v="Marcelle"/>
    <s v="F"/>
    <s v="Alternant"/>
    <s v="Commerciaux"/>
    <n v="1"/>
    <d v="2023-08-08T00:00:00"/>
    <n v="43"/>
    <s v="Non Cadre"/>
    <x v="10"/>
  </r>
  <r>
    <x v="10"/>
    <s v="TNB06"/>
    <s v="Bègue"/>
    <s v="Alfred"/>
    <s v="H"/>
    <s v="Stage"/>
    <s v="Commerciaux"/>
    <n v="0.91"/>
    <d v="2021-06-25T00:00:00"/>
    <n v="26"/>
    <s v="Non Cadre"/>
    <x v="7"/>
  </r>
  <r>
    <x v="10"/>
    <s v="5ATC0"/>
    <s v="Marin"/>
    <s v="Lucie"/>
    <s v="F"/>
    <s v="CDI"/>
    <s v="Finance"/>
    <n v="1"/>
    <d v="2020-11-04T00:00:00"/>
    <n v="38"/>
    <s v="Non Cadre"/>
    <x v="9"/>
  </r>
  <r>
    <x v="10"/>
    <s v="4XYGG"/>
    <s v="Camus"/>
    <s v="Isaac"/>
    <s v="H"/>
    <s v="CDD"/>
    <s v="Logistique"/>
    <n v="1"/>
    <d v="2021-09-25T00:00:00"/>
    <n v="51"/>
    <s v="Non Cadre"/>
    <x v="1"/>
  </r>
  <r>
    <x v="10"/>
    <s v="399PQ"/>
    <s v="Nicolas"/>
    <s v="Alix"/>
    <s v="F"/>
    <s v="CDI"/>
    <s v="Commerciaux"/>
    <n v="1"/>
    <d v="2024-01-06T00:00:00"/>
    <n v="23"/>
    <s v="Non Cadre"/>
    <x v="7"/>
  </r>
  <r>
    <x v="10"/>
    <s v="VLI20"/>
    <s v="Denis"/>
    <s v="Laetitia"/>
    <s v="F"/>
    <s v="CDI"/>
    <s v="Informatique"/>
    <n v="1"/>
    <d v="2023-02-11T00:00:00"/>
    <n v="20"/>
    <s v="Cadre"/>
    <x v="11"/>
  </r>
  <r>
    <x v="10"/>
    <s v="D6LA5"/>
    <s v="Morin"/>
    <s v="Joséphine"/>
    <s v="F"/>
    <s v="Alternant"/>
    <s v="Finance"/>
    <n v="1"/>
    <d v="2025-01-22T00:00:00"/>
    <n v="46"/>
    <s v="Non Cadre"/>
    <x v="4"/>
  </r>
  <r>
    <x v="10"/>
    <s v="JS9XQ"/>
    <s v="Becker"/>
    <s v="Louise"/>
    <s v="F"/>
    <s v="Stage"/>
    <s v="Commerciaux"/>
    <n v="1"/>
    <d v="2021-06-23T00:00:00"/>
    <n v="43"/>
    <s v="Non Cadre"/>
    <x v="8"/>
  </r>
  <r>
    <x v="10"/>
    <s v="6A9JO"/>
    <s v="Vasseur"/>
    <s v="Constance"/>
    <s v="F"/>
    <s v="CDD"/>
    <s v="Achat"/>
    <n v="1"/>
    <d v="2023-11-10T00:00:00"/>
    <n v="35"/>
    <s v="Cadre"/>
    <x v="8"/>
  </r>
  <r>
    <x v="10"/>
    <s v="EVEHA"/>
    <s v="Texier"/>
    <s v="Monique"/>
    <s v="F"/>
    <s v="CDI"/>
    <s v="Commerciaux"/>
    <n v="0.91"/>
    <d v="2021-11-06T00:00:00"/>
    <n v="44"/>
    <s v="Non Cadre"/>
    <x v="3"/>
  </r>
  <r>
    <x v="10"/>
    <s v="GC0VK"/>
    <s v="Maillet"/>
    <s v="Lucas"/>
    <s v="H"/>
    <s v="CDD"/>
    <s v="Commerciaux"/>
    <n v="1"/>
    <d v="2021-12-17T00:00:00"/>
    <n v="53"/>
    <s v="Non Cadre"/>
    <x v="11"/>
  </r>
  <r>
    <x v="10"/>
    <s v="DHEUO"/>
    <s v="Couturier"/>
    <s v="Sébastien"/>
    <s v="H"/>
    <s v="CDD"/>
    <s v="Marketing"/>
    <n v="1"/>
    <d v="2024-08-28T00:00:00"/>
    <n v="54"/>
    <s v="Cadre"/>
    <x v="8"/>
  </r>
  <r>
    <x v="10"/>
    <s v="CD97O"/>
    <s v="Texier"/>
    <s v="Augustin"/>
    <s v="H"/>
    <s v="CDD"/>
    <s v="Commerciaux"/>
    <n v="1"/>
    <d v="2022-07-17T00:00:00"/>
    <n v="47"/>
    <s v="Cadre"/>
    <x v="11"/>
  </r>
  <r>
    <x v="10"/>
    <s v="SC7KQ"/>
    <s v="Hebert"/>
    <s v="Alice"/>
    <s v="F"/>
    <s v="CDD"/>
    <s v="Logistique"/>
    <n v="1"/>
    <d v="2021-09-05T00:00:00"/>
    <n v="54"/>
    <s v="Non Cadre"/>
    <x v="8"/>
  </r>
  <r>
    <x v="10"/>
    <s v="7XTUM"/>
    <s v="Gaillard"/>
    <s v="Gérard"/>
    <s v="H"/>
    <s v="CDD"/>
    <s v="Commerciaux"/>
    <n v="1"/>
    <d v="2025-05-08T00:00:00"/>
    <n v="20"/>
    <s v="Non Cadre"/>
    <x v="1"/>
  </r>
  <r>
    <x v="10"/>
    <s v="W01L7"/>
    <s v="Gautier"/>
    <s v="Louise"/>
    <s v="F"/>
    <s v="CDD"/>
    <s v="Commerciaux"/>
    <n v="0.91"/>
    <d v="2021-03-22T00:00:00"/>
    <n v="59"/>
    <s v="Cadre"/>
    <x v="2"/>
  </r>
  <r>
    <x v="10"/>
    <s v="YG59M"/>
    <s v="Maréchal"/>
    <s v="Sabine"/>
    <s v="F"/>
    <s v="CDI"/>
    <s v="RH"/>
    <n v="1"/>
    <d v="2024-11-29T00:00:00"/>
    <n v="40"/>
    <s v="Cadre"/>
    <x v="2"/>
  </r>
  <r>
    <x v="10"/>
    <s v="7FZA4"/>
    <s v="Guillou"/>
    <s v="Arthur"/>
    <s v="H"/>
    <s v="CDI"/>
    <s v="Marketing"/>
    <n v="1"/>
    <d v="2024-11-02T00:00:00"/>
    <n v="59"/>
    <s v="Non Cadre"/>
    <x v="2"/>
  </r>
  <r>
    <x v="10"/>
    <s v="9PUGX"/>
    <s v="Bernard"/>
    <s v="Constance"/>
    <s v="F"/>
    <s v="CDI"/>
    <s v="Logistique"/>
    <n v="0.91"/>
    <d v="2021-09-01T00:00:00"/>
    <n v="60"/>
    <s v="Non Cadre"/>
    <x v="0"/>
  </r>
  <r>
    <x v="10"/>
    <s v="T5AAD"/>
    <s v="Pelletier"/>
    <s v="Olivier"/>
    <s v="H"/>
    <s v="CDI"/>
    <s v="Logistique"/>
    <n v="0.91"/>
    <d v="2024-07-01T00:00:00"/>
    <n v="24"/>
    <s v="Non Cadre"/>
    <x v="10"/>
  </r>
  <r>
    <x v="10"/>
    <s v="ACSVV"/>
    <s v="Legrand"/>
    <s v="Martine"/>
    <s v="F"/>
    <s v="CDD"/>
    <s v="Marketing"/>
    <n v="0.91"/>
    <d v="2023-12-23T00:00:00"/>
    <n v="59"/>
    <s v="Non Cadre"/>
    <x v="1"/>
  </r>
  <r>
    <x v="10"/>
    <s v="RC7QH"/>
    <s v="Vidal"/>
    <s v="Alphonse"/>
    <s v="H"/>
    <s v="Stage"/>
    <s v="Finance"/>
    <n v="1"/>
    <d v="2022-04-05T00:00:00"/>
    <n v="52"/>
    <s v="Non Cadre"/>
    <x v="1"/>
  </r>
  <r>
    <x v="10"/>
    <s v="5NBX1"/>
    <s v="Morel"/>
    <s v="Frédérique"/>
    <s v="F"/>
    <s v="CDI"/>
    <s v="Logistique"/>
    <n v="1"/>
    <d v="2025-03-12T00:00:00"/>
    <n v="37"/>
    <s v="Cadre"/>
    <x v="11"/>
  </r>
  <r>
    <x v="10"/>
    <s v="Y5PG6"/>
    <s v="Lombard"/>
    <s v="Aimée"/>
    <s v="F"/>
    <s v="CDI"/>
    <s v="Achat"/>
    <n v="1"/>
    <d v="2021-12-30T00:00:00"/>
    <n v="29"/>
    <s v="Non Cadre"/>
    <x v="7"/>
  </r>
  <r>
    <x v="10"/>
    <s v="4994C"/>
    <s v="Roche"/>
    <s v="Pierre"/>
    <s v="H"/>
    <s v="CDI"/>
    <s v="Marketing"/>
    <n v="0.91"/>
    <d v="2020-12-19T00:00:00"/>
    <n v="60"/>
    <s v="Cadre"/>
    <x v="12"/>
  </r>
  <r>
    <x v="10"/>
    <s v="FWAGD"/>
    <s v="Langlois"/>
    <s v="Daniel"/>
    <s v="H"/>
    <s v="CDD"/>
    <s v="Commerciaux"/>
    <n v="1"/>
    <d v="2023-11-11T00:00:00"/>
    <n v="22"/>
    <s v="Non Cadre"/>
    <x v="8"/>
  </r>
  <r>
    <x v="10"/>
    <s v="CZIFJ"/>
    <s v="Thibault"/>
    <s v="Thibault"/>
    <s v="H"/>
    <s v="CDI"/>
    <s v="Commerciaux"/>
    <n v="1"/>
    <d v="2024-02-24T00:00:00"/>
    <n v="61"/>
    <s v="Cadre"/>
    <x v="3"/>
  </r>
  <r>
    <x v="10"/>
    <s v="0OW78"/>
    <s v="Lebrun"/>
    <s v="Roland"/>
    <s v="H"/>
    <s v="CDI"/>
    <s v="Marketing"/>
    <n v="0.91"/>
    <d v="2022-12-17T00:00:00"/>
    <n v="35"/>
    <s v="Non Cadre"/>
    <x v="5"/>
  </r>
  <r>
    <x v="10"/>
    <s v="C7CSB"/>
    <s v="Germain"/>
    <s v="Stéphane"/>
    <s v="H"/>
    <s v="Alternant"/>
    <s v="Marketing"/>
    <n v="1"/>
    <d v="2024-03-25T00:00:00"/>
    <n v="57"/>
    <s v="Non Cadre"/>
    <x v="6"/>
  </r>
  <r>
    <x v="10"/>
    <s v="4FZFQ"/>
    <s v="Michel"/>
    <s v="Éric"/>
    <s v="H"/>
    <s v="CDI"/>
    <s v="Commerciaux"/>
    <n v="1"/>
    <d v="2023-12-30T00:00:00"/>
    <n v="36"/>
    <s v="Cadre"/>
    <x v="4"/>
  </r>
  <r>
    <x v="10"/>
    <s v="Y24HP"/>
    <s v="Lesage"/>
    <s v="Alphonse"/>
    <s v="H"/>
    <s v="CDD"/>
    <s v="Achat"/>
    <n v="1"/>
    <d v="2025-06-16T00:00:00"/>
    <n v="21"/>
    <s v="Cadre"/>
    <x v="2"/>
  </r>
  <r>
    <x v="10"/>
    <s v="9B31P"/>
    <s v="Masse"/>
    <s v="Célina"/>
    <s v="F"/>
    <s v="CDI"/>
    <s v="Commerciaux"/>
    <n v="1"/>
    <d v="2020-09-04T00:00:00"/>
    <n v="56"/>
    <s v="Non Cadre"/>
    <x v="7"/>
  </r>
  <r>
    <x v="10"/>
    <s v="PIJ3L"/>
    <s v="Hubert"/>
    <s v="Charlotte"/>
    <s v="F"/>
    <s v="CDI"/>
    <s v="Commerciaux"/>
    <n v="1"/>
    <d v="2025-02-13T00:00:00"/>
    <n v="59"/>
    <s v="Non Cadre"/>
    <x v="2"/>
  </r>
  <r>
    <x v="10"/>
    <s v="826C3"/>
    <s v="Briand"/>
    <s v="Gérard"/>
    <s v="H"/>
    <s v="CDD"/>
    <s v="Commerciaux"/>
    <n v="1"/>
    <d v="2023-11-27T00:00:00"/>
    <n v="51"/>
    <s v="Non Cadre"/>
    <x v="5"/>
  </r>
  <r>
    <x v="10"/>
    <s v="EQARW"/>
    <s v="Michel"/>
    <s v="Jules"/>
    <s v="H"/>
    <s v="CDI"/>
    <s v="Informatique"/>
    <n v="1"/>
    <d v="2021-09-22T00:00:00"/>
    <n v="25"/>
    <s v="Non Cadre"/>
    <x v="5"/>
  </r>
  <r>
    <x v="10"/>
    <s v="H4OZ9"/>
    <s v="Deschamps"/>
    <s v="Gilbert"/>
    <s v="H"/>
    <s v="CDD"/>
    <s v="Finance"/>
    <n v="1"/>
    <d v="2024-02-12T00:00:00"/>
    <n v="60"/>
    <s v="Cadre"/>
    <x v="6"/>
  </r>
  <r>
    <x v="10"/>
    <s v="GDD91"/>
    <s v="Collin"/>
    <s v="Thierry"/>
    <s v="H"/>
    <s v="CDI"/>
    <s v="Commerciaux"/>
    <n v="1"/>
    <d v="2020-09-10T00:00:00"/>
    <n v="40"/>
    <s v="Cadre"/>
    <x v="1"/>
  </r>
  <r>
    <x v="10"/>
    <s v="DJGZW"/>
    <s v="Godard"/>
    <s v="Adrien"/>
    <s v="H"/>
    <s v="CDD"/>
    <s v="Informatique"/>
    <n v="1"/>
    <d v="2022-10-27T00:00:00"/>
    <n v="57"/>
    <s v="Non Cadre"/>
    <x v="1"/>
  </r>
  <r>
    <x v="10"/>
    <s v="T4LOT"/>
    <s v="Maurice"/>
    <s v="Théodore"/>
    <s v="H"/>
    <s v="CDI"/>
    <s v="Informatique"/>
    <n v="1"/>
    <d v="2022-01-30T00:00:00"/>
    <n v="55"/>
    <s v="Non Cadre"/>
    <x v="8"/>
  </r>
  <r>
    <x v="10"/>
    <s v="5NC4K"/>
    <s v="Guillot"/>
    <s v="Christine"/>
    <s v="F"/>
    <s v="CDD"/>
    <s v="Logistique"/>
    <n v="1"/>
    <d v="2024-10-11T00:00:00"/>
    <n v="34"/>
    <s v="Cadre"/>
    <x v="5"/>
  </r>
  <r>
    <x v="10"/>
    <s v="BN77K"/>
    <s v="Berger"/>
    <s v="Alexandre"/>
    <s v="H"/>
    <s v="Alternant"/>
    <s v="Logistique"/>
    <n v="1"/>
    <d v="2020-09-06T00:00:00"/>
    <n v="48"/>
    <s v="Non Cadre"/>
    <x v="6"/>
  </r>
  <r>
    <x v="10"/>
    <s v="KZ6XU"/>
    <s v="Pinto"/>
    <s v="Alex"/>
    <s v="F"/>
    <s v="Stage"/>
    <s v="Commerciaux"/>
    <n v="1"/>
    <d v="2022-03-01T00:00:00"/>
    <n v="43"/>
    <s v="Non Cadre"/>
    <x v="4"/>
  </r>
  <r>
    <x v="10"/>
    <s v="6CRF7"/>
    <s v="Thibault"/>
    <s v="Roland"/>
    <s v="H"/>
    <s v="CDI"/>
    <s v="Marketing"/>
    <n v="1"/>
    <d v="2022-10-05T00:00:00"/>
    <n v="29"/>
    <s v="Cadre"/>
    <x v="4"/>
  </r>
  <r>
    <x v="10"/>
    <s v="NS0BV"/>
    <s v="Lemonnier"/>
    <s v="Laetitia"/>
    <s v="F"/>
    <s v="CDI"/>
    <s v="Achat"/>
    <n v="1"/>
    <d v="2021-07-02T00:00:00"/>
    <n v="20"/>
    <s v="Cadre"/>
    <x v="7"/>
  </r>
  <r>
    <x v="10"/>
    <s v="TIEOC"/>
    <s v="Bouvet"/>
    <s v="Maggie"/>
    <s v="F"/>
    <s v="Stage"/>
    <s v="Finance"/>
    <n v="1"/>
    <d v="2022-05-11T00:00:00"/>
    <n v="36"/>
    <s v="Non Cadre"/>
    <x v="5"/>
  </r>
  <r>
    <x v="10"/>
    <s v="Z9ALA"/>
    <s v="Verdier"/>
    <s v="Margaud"/>
    <s v="F"/>
    <s v="CDD"/>
    <s v="Commerciaux"/>
    <n v="0.91"/>
    <d v="2020-09-29T00:00:00"/>
    <n v="62"/>
    <s v="Non Cadre"/>
    <x v="9"/>
  </r>
  <r>
    <x v="10"/>
    <s v="662GQ"/>
    <s v="Louis"/>
    <s v="Charles"/>
    <s v="H"/>
    <s v="CDI"/>
    <s v="Informatique"/>
    <n v="0.91"/>
    <d v="2025-06-01T00:00:00"/>
    <n v="31"/>
    <s v="Non Cadre"/>
    <x v="1"/>
  </r>
  <r>
    <x v="10"/>
    <s v="M8KX1"/>
    <s v="Bailly"/>
    <s v="Caroline"/>
    <s v="F"/>
    <s v="CDI"/>
    <s v="Commerciaux"/>
    <n v="0.91"/>
    <d v="2021-09-18T00:00:00"/>
    <n v="47"/>
    <s v="Cadre"/>
    <x v="11"/>
  </r>
  <r>
    <x v="10"/>
    <s v="CJQ0F"/>
    <s v="Joly"/>
    <s v="Brigitte"/>
    <s v="F"/>
    <s v="CDI"/>
    <s v="Finance"/>
    <n v="1"/>
    <d v="2023-06-22T00:00:00"/>
    <n v="55"/>
    <s v="Cadre"/>
    <x v="9"/>
  </r>
  <r>
    <x v="10"/>
    <s v="TL8LX"/>
    <s v="Jacques"/>
    <s v="Michel"/>
    <s v="H"/>
    <s v="Stage"/>
    <s v="Commerciaux"/>
    <n v="1"/>
    <d v="2021-09-24T00:00:00"/>
    <n v="40"/>
    <s v="Non Cadre"/>
    <x v="0"/>
  </r>
  <r>
    <x v="10"/>
    <s v="EZDDO"/>
    <s v="Breton"/>
    <s v="Suzanne"/>
    <s v="F"/>
    <s v="CDI"/>
    <s v="Commerciaux"/>
    <n v="0.91"/>
    <d v="2021-06-23T00:00:00"/>
    <n v="63"/>
    <s v="Non Cadre"/>
    <x v="6"/>
  </r>
  <r>
    <x v="10"/>
    <s v="MODSU"/>
    <s v="Vallet"/>
    <s v="François"/>
    <s v="H"/>
    <s v="CDI"/>
    <s v="Commerciaux"/>
    <n v="1"/>
    <d v="2024-04-14T00:00:00"/>
    <n v="61"/>
    <s v="Cadre"/>
    <x v="8"/>
  </r>
  <r>
    <x v="10"/>
    <s v="C6KLK"/>
    <s v="Godard"/>
    <s v="Agathe"/>
    <s v="F"/>
    <s v="CDI"/>
    <s v="RH"/>
    <n v="0.91"/>
    <d v="2020-10-24T00:00:00"/>
    <n v="48"/>
    <s v="Cadre"/>
    <x v="7"/>
  </r>
  <r>
    <x v="10"/>
    <s v="AASTU"/>
    <s v="Wagner"/>
    <s v="Gabrielle"/>
    <s v="F"/>
    <s v="CDD"/>
    <s v="RH"/>
    <n v="1"/>
    <d v="2024-11-06T00:00:00"/>
    <n v="60"/>
    <s v="Cadre"/>
    <x v="0"/>
  </r>
  <r>
    <x v="10"/>
    <s v="6RYDI"/>
    <s v="Bouchet"/>
    <s v="Hélène"/>
    <s v="F"/>
    <s v="Stage"/>
    <s v="RH"/>
    <n v="0.91"/>
    <d v="2021-09-29T00:00:00"/>
    <n v="46"/>
    <s v="Non Cadre"/>
    <x v="6"/>
  </r>
  <r>
    <x v="10"/>
    <s v="V9JRR"/>
    <s v="Godard"/>
    <s v="Alphonse"/>
    <s v="H"/>
    <s v="CDI"/>
    <s v="Commerciaux"/>
    <n v="0.91"/>
    <d v="2024-12-04T00:00:00"/>
    <n v="35"/>
    <s v="Non Cadre"/>
    <x v="1"/>
  </r>
  <r>
    <x v="10"/>
    <s v="53CT8"/>
    <s v="Pires"/>
    <s v="Tristan"/>
    <s v="H"/>
    <s v="CDI"/>
    <s v="Commerciaux"/>
    <n v="1"/>
    <d v="2021-11-04T00:00:00"/>
    <n v="49"/>
    <s v="Cadre"/>
    <x v="0"/>
  </r>
  <r>
    <x v="10"/>
    <s v="8FZXK"/>
    <s v="Roche"/>
    <s v="Éléonore"/>
    <s v="F"/>
    <s v="CDI"/>
    <s v="Achat"/>
    <n v="1"/>
    <d v="2022-06-15T00:00:00"/>
    <n v="37"/>
    <s v="Cadre"/>
    <x v="1"/>
  </r>
  <r>
    <x v="10"/>
    <s v="CBT1T"/>
    <s v="Hardy"/>
    <s v="Timothée"/>
    <s v="H"/>
    <s v="Stage"/>
    <s v="Commerciaux"/>
    <n v="1"/>
    <d v="2025-03-09T00:00:00"/>
    <n v="47"/>
    <s v="Non Cadre"/>
    <x v="4"/>
  </r>
  <r>
    <x v="10"/>
    <s v="K015U"/>
    <s v="Couturier"/>
    <s v="Nath"/>
    <s v="F"/>
    <s v="CDI"/>
    <s v="Marketing"/>
    <n v="1"/>
    <d v="2020-09-12T00:00:00"/>
    <n v="60"/>
    <s v="Cadre"/>
    <x v="5"/>
  </r>
  <r>
    <x v="10"/>
    <s v="R0EWQ"/>
    <s v="Leroux"/>
    <s v="Maggie"/>
    <s v="F"/>
    <s v="CDI"/>
    <s v="Commerciaux"/>
    <n v="1"/>
    <d v="2024-05-14T00:00:00"/>
    <n v="46"/>
    <s v="Non Cadre"/>
    <x v="8"/>
  </r>
  <r>
    <x v="10"/>
    <s v="EIWAR"/>
    <s v="Paul"/>
    <s v="Lucas"/>
    <s v="H"/>
    <s v="CDI"/>
    <s v="Logistique"/>
    <n v="1"/>
    <d v="2025-05-18T00:00:00"/>
    <n v="58"/>
    <s v="Cadre"/>
    <x v="12"/>
  </r>
  <r>
    <x v="10"/>
    <s v="DBD40"/>
    <s v="Maillet"/>
    <s v="Adèle"/>
    <s v="F"/>
    <s v="CDI"/>
    <s v="Informatique"/>
    <n v="1"/>
    <d v="2022-12-30T00:00:00"/>
    <n v="54"/>
    <s v="Cadre"/>
    <x v="0"/>
  </r>
  <r>
    <x v="10"/>
    <s v="0M06O"/>
    <s v="Daniel"/>
    <s v="Lorraine"/>
    <s v="F"/>
    <s v="CDI"/>
    <s v="Commerciaux"/>
    <n v="0.91"/>
    <d v="2024-12-29T00:00:00"/>
    <n v="32"/>
    <s v="Non Cadre"/>
    <x v="4"/>
  </r>
  <r>
    <x v="10"/>
    <s v="YKKN2"/>
    <s v="Grondin"/>
    <s v="Mathilde"/>
    <s v="F"/>
    <s v="Stage"/>
    <s v="Logistique"/>
    <n v="1"/>
    <d v="2023-03-13T00:00:00"/>
    <n v="44"/>
    <s v="Non Cadre"/>
    <x v="4"/>
  </r>
  <r>
    <x v="10"/>
    <s v="HZUGL"/>
    <s v="Guillou"/>
    <s v="William"/>
    <s v="H"/>
    <s v="CDI"/>
    <s v="Informatique"/>
    <n v="0.91"/>
    <d v="2024-06-12T00:00:00"/>
    <n v="28"/>
    <s v="Cadre"/>
    <x v="12"/>
  </r>
  <r>
    <x v="10"/>
    <s v="O8ZE4"/>
    <s v="Olivier"/>
    <s v="Stéphanie"/>
    <s v="F"/>
    <s v="CDI"/>
    <s v="Commerciaux"/>
    <n v="0.91"/>
    <d v="2024-06-27T00:00:00"/>
    <n v="38"/>
    <s v="Non Cadre"/>
    <x v="9"/>
  </r>
  <r>
    <x v="10"/>
    <s v="5RTGL"/>
    <s v="Joubert"/>
    <s v="Étienne"/>
    <s v="H"/>
    <s v="CDI"/>
    <s v="Achat"/>
    <n v="1"/>
    <d v="2022-11-08T00:00:00"/>
    <n v="37"/>
    <s v="Non Cadre"/>
    <x v="0"/>
  </r>
  <r>
    <x v="10"/>
    <s v="SKG2X"/>
    <s v="Lebon"/>
    <s v="David"/>
    <s v="H"/>
    <s v="Alternant"/>
    <s v="RH"/>
    <n v="0.91"/>
    <d v="2023-06-24T00:00:00"/>
    <n v="21"/>
    <s v="Non Cadre"/>
    <x v="10"/>
  </r>
  <r>
    <x v="10"/>
    <s v="RYDJX"/>
    <s v="Marie"/>
    <s v="Denis"/>
    <s v="H"/>
    <s v="Stage"/>
    <s v="Informatique"/>
    <n v="1"/>
    <d v="2024-01-01T00:00:00"/>
    <n v="27"/>
    <s v="Non Cadre"/>
    <x v="1"/>
  </r>
  <r>
    <x v="10"/>
    <s v="KJ5NJ"/>
    <s v="Mathieu"/>
    <s v="François"/>
    <s v="H"/>
    <s v="CDD"/>
    <s v="Commerciaux"/>
    <n v="1"/>
    <d v="2021-11-21T00:00:00"/>
    <n v="42"/>
    <s v="Cadre"/>
    <x v="8"/>
  </r>
  <r>
    <x v="10"/>
    <s v="ZUFW1"/>
    <s v="De Sousa"/>
    <s v="Eugène"/>
    <s v="H"/>
    <s v="CDI"/>
    <s v="Commerciaux"/>
    <n v="1"/>
    <d v="2021-08-06T00:00:00"/>
    <n v="21"/>
    <s v="Non Cadre"/>
    <x v="9"/>
  </r>
  <r>
    <x v="10"/>
    <s v="ARBLU"/>
    <s v="Lacroix"/>
    <s v="Thibault"/>
    <s v="H"/>
    <s v="CDI"/>
    <s v="Commerciaux"/>
    <n v="1"/>
    <d v="2022-07-15T00:00:00"/>
    <n v="58"/>
    <s v="Non Cadre"/>
    <x v="10"/>
  </r>
  <r>
    <x v="10"/>
    <s v="2T2W1"/>
    <s v="Maillard"/>
    <s v="Laurent"/>
    <s v="H"/>
    <s v="CDI"/>
    <s v="Marketing"/>
    <n v="1"/>
    <d v="2020-10-11T00:00:00"/>
    <n v="37"/>
    <s v="Non Cadre"/>
    <x v="0"/>
  </r>
  <r>
    <x v="10"/>
    <s v="DOY58"/>
    <s v="Munoz"/>
    <s v="Joseph"/>
    <s v="H"/>
    <s v="Alternant"/>
    <s v="Commerciaux"/>
    <n v="1"/>
    <d v="2023-09-26T00:00:00"/>
    <n v="27"/>
    <s v="Non Cadre"/>
    <x v="9"/>
  </r>
  <r>
    <x v="10"/>
    <s v="TAAFZ"/>
    <s v="Lévêque"/>
    <s v="Victor"/>
    <s v="H"/>
    <s v="Alternant"/>
    <s v="Logistique"/>
    <n v="1"/>
    <d v="2025-08-19T00:00:00"/>
    <n v="34"/>
    <s v="Non Cadre"/>
    <x v="5"/>
  </r>
  <r>
    <x v="10"/>
    <s v="CJEWL"/>
    <s v="Grenier"/>
    <s v="Aimé"/>
    <s v="H"/>
    <s v="CDD"/>
    <s v="Commerciaux"/>
    <n v="1"/>
    <d v="2025-03-25T00:00:00"/>
    <n v="27"/>
    <s v="Non Cadre"/>
    <x v="8"/>
  </r>
  <r>
    <x v="10"/>
    <s v="GN35T"/>
    <s v="Valette"/>
    <s v="Timothée"/>
    <s v="H"/>
    <s v="CDD"/>
    <s v="Achat"/>
    <n v="1"/>
    <d v="2021-03-11T00:00:00"/>
    <n v="60"/>
    <s v="Cadre"/>
    <x v="3"/>
  </r>
  <r>
    <x v="10"/>
    <s v="8XT8G"/>
    <s v="Fontaine"/>
    <s v="Denise"/>
    <s v="F"/>
    <s v="CDI"/>
    <s v="Commerciaux"/>
    <n v="1"/>
    <d v="2023-01-18T00:00:00"/>
    <n v="37"/>
    <s v="Cadre"/>
    <x v="7"/>
  </r>
  <r>
    <x v="10"/>
    <s v="OPEPZ"/>
    <s v="Salmon"/>
    <s v="Jacques"/>
    <s v="H"/>
    <s v="CDI"/>
    <s v="RH"/>
    <n v="1"/>
    <d v="2022-09-19T00:00:00"/>
    <n v="44"/>
    <s v="Non Cadre"/>
    <x v="3"/>
  </r>
  <r>
    <x v="10"/>
    <s v="5W5SI"/>
    <s v="Olivier"/>
    <s v="Gérard"/>
    <s v="H"/>
    <s v="CDD"/>
    <s v="Finance"/>
    <n v="1"/>
    <d v="2025-06-02T00:00:00"/>
    <n v="25"/>
    <s v="Cadre"/>
    <x v="1"/>
  </r>
  <r>
    <x v="10"/>
    <s v="2W3RH"/>
    <s v="Pichon"/>
    <s v="Bernard"/>
    <s v="H"/>
    <s v="CDI"/>
    <s v="Commerciaux"/>
    <n v="0.91"/>
    <d v="2022-10-06T00:00:00"/>
    <n v="39"/>
    <s v="Non Cadre"/>
    <x v="12"/>
  </r>
  <r>
    <x v="10"/>
    <s v="AOI98"/>
    <s v="Loiseau"/>
    <s v="Bertrand"/>
    <s v="H"/>
    <s v="Alternant"/>
    <s v="Logistique"/>
    <n v="1"/>
    <d v="2021-03-03T00:00:00"/>
    <n v="24"/>
    <s v="Non Cadre"/>
    <x v="1"/>
  </r>
  <r>
    <x v="10"/>
    <s v="G2WR6"/>
    <s v="Michel"/>
    <s v="Aurélie"/>
    <s v="F"/>
    <s v="CDI"/>
    <s v="Commerciaux"/>
    <n v="1"/>
    <d v="2023-04-26T00:00:00"/>
    <n v="38"/>
    <s v="Non Cadre"/>
    <x v="12"/>
  </r>
  <r>
    <x v="10"/>
    <s v="50506"/>
    <s v="Michel"/>
    <s v="Pauline"/>
    <s v="F"/>
    <s v="CDI"/>
    <s v="Commerciaux"/>
    <n v="1"/>
    <d v="2021-01-02T00:00:00"/>
    <n v="44"/>
    <s v="Non Cadre"/>
    <x v="1"/>
  </r>
  <r>
    <x v="10"/>
    <s v="G1Y48"/>
    <s v="Roussel"/>
    <s v="Aimé"/>
    <s v="H"/>
    <s v="CDI"/>
    <s v="RH"/>
    <n v="0.91"/>
    <d v="2022-02-24T00:00:00"/>
    <n v="45"/>
    <s v="Cadre"/>
    <x v="1"/>
  </r>
  <r>
    <x v="10"/>
    <s v="D44HR"/>
    <s v="Denis"/>
    <s v="Brigitte"/>
    <s v="F"/>
    <s v="CDI"/>
    <s v="Commerciaux"/>
    <n v="1"/>
    <d v="2022-08-03T00:00:00"/>
    <n v="41"/>
    <s v="Non Cadre"/>
    <x v="9"/>
  </r>
  <r>
    <x v="10"/>
    <s v="TM02V"/>
    <s v="Dupuis"/>
    <s v="Laetitia"/>
    <s v="F"/>
    <s v="CDI"/>
    <s v="Commerciaux"/>
    <n v="1"/>
    <d v="2022-10-15T00:00:00"/>
    <n v="33"/>
    <s v="Non Cadre"/>
    <x v="11"/>
  </r>
  <r>
    <x v="10"/>
    <s v="XTZ1R"/>
    <s v="Bernard"/>
    <s v="Christine"/>
    <s v="F"/>
    <s v="CDI"/>
    <s v="Informatique"/>
    <n v="1"/>
    <d v="2023-08-24T00:00:00"/>
    <n v="28"/>
    <s v="Cadre"/>
    <x v="8"/>
  </r>
  <r>
    <x v="10"/>
    <s v="06FWZ"/>
    <s v="Leclercq"/>
    <s v="Agnès"/>
    <s v="F"/>
    <s v="CDD"/>
    <s v="Logistique"/>
    <n v="1"/>
    <d v="2023-02-08T00:00:00"/>
    <n v="41"/>
    <s v="Non Cadre"/>
    <x v="11"/>
  </r>
  <r>
    <x v="10"/>
    <s v="UHQC8"/>
    <s v="Joubert"/>
    <s v="Gilbert"/>
    <s v="H"/>
    <s v="CDI"/>
    <s v="Commerciaux"/>
    <n v="0.91"/>
    <d v="2024-05-01T00:00:00"/>
    <n v="58"/>
    <s v="Non Cadre"/>
    <x v="3"/>
  </r>
  <r>
    <x v="10"/>
    <s v="T0RQR"/>
    <s v="Gallet"/>
    <s v="Philippine"/>
    <s v="F"/>
    <s v="CDI"/>
    <s v="Informatique"/>
    <n v="1"/>
    <d v="2021-09-08T00:00:00"/>
    <n v="44"/>
    <s v="Cadre"/>
    <x v="12"/>
  </r>
  <r>
    <x v="10"/>
    <s v="OTZ97"/>
    <s v="Costa"/>
    <s v="Manon"/>
    <s v="F"/>
    <s v="CDD"/>
    <s v="Marketing"/>
    <n v="1"/>
    <d v="2021-08-26T00:00:00"/>
    <n v="42"/>
    <s v="Non Cadre"/>
    <x v="1"/>
  </r>
  <r>
    <x v="10"/>
    <s v="57BOR"/>
    <s v="Pruvost"/>
    <s v="Margaret"/>
    <s v="F"/>
    <s v="CDI"/>
    <s v="Commerciaux"/>
    <n v="1"/>
    <d v="2022-03-10T00:00:00"/>
    <n v="21"/>
    <s v="Non Cadre"/>
    <x v="6"/>
  </r>
  <r>
    <x v="10"/>
    <s v="9MO35"/>
    <s v="Marie"/>
    <s v="Louis"/>
    <s v="H"/>
    <s v="Alternant"/>
    <s v="Informatique"/>
    <n v="1"/>
    <d v="2024-06-22T00:00:00"/>
    <n v="43"/>
    <s v="Non Cadre"/>
    <x v="10"/>
  </r>
  <r>
    <x v="10"/>
    <s v="PBG0U"/>
    <s v="Chauveau"/>
    <s v="Gérard"/>
    <s v="H"/>
    <s v="CDI"/>
    <s v="Commerciaux"/>
    <n v="1"/>
    <d v="2023-10-25T00:00:00"/>
    <n v="47"/>
    <s v="Non Cadre"/>
    <x v="8"/>
  </r>
  <r>
    <x v="10"/>
    <s v="5KKJS"/>
    <s v="Vaillant"/>
    <s v="Raymond"/>
    <s v="H"/>
    <s v="CDI"/>
    <s v="Commerciaux"/>
    <n v="0.91"/>
    <d v="2023-02-16T00:00:00"/>
    <n v="54"/>
    <s v="Non Cadre"/>
    <x v="10"/>
  </r>
  <r>
    <x v="10"/>
    <s v="V5RYW"/>
    <s v="Leconte"/>
    <s v="Suzanne"/>
    <s v="F"/>
    <s v="CDI"/>
    <s v="Informatique"/>
    <n v="1"/>
    <d v="2020-11-14T00:00:00"/>
    <n v="57"/>
    <s v="Cadre"/>
    <x v="2"/>
  </r>
  <r>
    <x v="10"/>
    <s v="2B93K"/>
    <s v="Julien"/>
    <s v="Dorothée"/>
    <s v="F"/>
    <s v="Stage"/>
    <s v="Commerciaux"/>
    <n v="0.91"/>
    <d v="2023-11-11T00:00:00"/>
    <n v="22"/>
    <s v="Non Cadre"/>
    <x v="10"/>
  </r>
  <r>
    <x v="10"/>
    <s v="TDOXF"/>
    <s v="Gosselin"/>
    <s v="Rémy"/>
    <s v="H"/>
    <s v="CDI"/>
    <s v="Commerciaux"/>
    <n v="1"/>
    <d v="2025-05-30T00:00:00"/>
    <n v="60"/>
    <s v="Cadre"/>
    <x v="5"/>
  </r>
  <r>
    <x v="10"/>
    <s v="I8XNM"/>
    <s v="Dupont"/>
    <s v="Frédéric"/>
    <s v="H"/>
    <s v="Stage"/>
    <s v="Commerciaux"/>
    <n v="1"/>
    <d v="2024-02-27T00:00:00"/>
    <n v="65"/>
    <s v="Non Cadre"/>
    <x v="10"/>
  </r>
  <r>
    <x v="10"/>
    <s v="P610F"/>
    <s v="Carlier"/>
    <s v="Bertrand"/>
    <s v="H"/>
    <s v="CDD"/>
    <s v="Marketing"/>
    <n v="1"/>
    <d v="2023-05-10T00:00:00"/>
    <n v="50"/>
    <s v="Cadre"/>
    <x v="8"/>
  </r>
  <r>
    <x v="10"/>
    <s v="ZCARB"/>
    <s v="Blanchard"/>
    <s v="Julien"/>
    <s v="H"/>
    <s v="CDI"/>
    <s v="Commerciaux"/>
    <n v="0.91"/>
    <d v="2020-10-07T00:00:00"/>
    <n v="47"/>
    <s v="Cadre"/>
    <x v="1"/>
  </r>
  <r>
    <x v="10"/>
    <s v="9TUUK"/>
    <s v="Paul"/>
    <s v="Nicolas"/>
    <s v="H"/>
    <s v="CDI"/>
    <s v="Marketing"/>
    <n v="1"/>
    <d v="2025-03-26T00:00:00"/>
    <n v="22"/>
    <s v="Non Cadre"/>
    <x v="6"/>
  </r>
  <r>
    <x v="10"/>
    <s v="IETO7"/>
    <s v="Chevalier"/>
    <s v="Étienne"/>
    <s v="H"/>
    <s v="CDI"/>
    <s v="Finance"/>
    <n v="1"/>
    <d v="2022-08-19T00:00:00"/>
    <n v="59"/>
    <s v="Non Cadre"/>
    <x v="0"/>
  </r>
  <r>
    <x v="10"/>
    <s v="ZRYVY"/>
    <s v="Chauvin"/>
    <s v="Adrienne"/>
    <s v="F"/>
    <s v="CDI"/>
    <s v="Commerciaux"/>
    <n v="1"/>
    <d v="2023-11-01T00:00:00"/>
    <n v="63"/>
    <s v="Non Cadre"/>
    <x v="5"/>
  </r>
  <r>
    <x v="10"/>
    <s v="URFCR"/>
    <s v="Foucher"/>
    <s v="Aimé"/>
    <s v="H"/>
    <s v="CDD"/>
    <s v="Marketing"/>
    <n v="1"/>
    <d v="2022-01-07T00:00:00"/>
    <n v="23"/>
    <s v="Cadre"/>
    <x v="4"/>
  </r>
  <r>
    <x v="10"/>
    <s v="NI2P8"/>
    <s v="Gautier"/>
    <s v="Anaïs"/>
    <s v="F"/>
    <s v="CDD"/>
    <s v="Marketing"/>
    <n v="0.91"/>
    <d v="2025-04-08T00:00:00"/>
    <n v="42"/>
    <s v="Non Cadre"/>
    <x v="1"/>
  </r>
  <r>
    <x v="10"/>
    <s v="1HV7K"/>
    <s v="Michel"/>
    <s v="Eugène"/>
    <s v="H"/>
    <s v="CDI"/>
    <s v="Achat"/>
    <n v="0.91"/>
    <d v="2021-06-27T00:00:00"/>
    <n v="34"/>
    <s v="Non Cadre"/>
    <x v="1"/>
  </r>
  <r>
    <x v="10"/>
    <s v="NILC6"/>
    <s v="Rousset"/>
    <s v="Thierry"/>
    <s v="H"/>
    <s v="CDI"/>
    <s v="Commerciaux"/>
    <n v="1"/>
    <d v="2023-11-17T00:00:00"/>
    <n v="20"/>
    <s v="Non Cadre"/>
    <x v="7"/>
  </r>
  <r>
    <x v="10"/>
    <s v="D3QV2"/>
    <s v="Torres"/>
    <s v="Marguerite"/>
    <s v="F"/>
    <s v="CDI"/>
    <s v="Commerciaux"/>
    <n v="1"/>
    <d v="2021-05-11T00:00:00"/>
    <n v="47"/>
    <s v="Cadre"/>
    <x v="4"/>
  </r>
  <r>
    <x v="10"/>
    <s v="OL6O2"/>
    <s v="Traore"/>
    <s v="Élise"/>
    <s v="F"/>
    <s v="CDD"/>
    <s v="RH"/>
    <n v="1"/>
    <d v="2021-08-18T00:00:00"/>
    <n v="20"/>
    <s v="Cadre"/>
    <x v="1"/>
  </r>
  <r>
    <x v="10"/>
    <s v="GERYB"/>
    <s v="Marie"/>
    <s v="Édouard"/>
    <s v="H"/>
    <s v="CDI"/>
    <s v="Commerciaux"/>
    <n v="1"/>
    <d v="2020-10-18T00:00:00"/>
    <n v="29"/>
    <s v="Cadre"/>
    <x v="2"/>
  </r>
  <r>
    <x v="10"/>
    <s v="PL2KE"/>
    <s v="Duval"/>
    <s v="Alain"/>
    <s v="H"/>
    <s v="CDD"/>
    <s v="RH"/>
    <n v="0.91"/>
    <d v="2021-12-02T00:00:00"/>
    <n v="22"/>
    <s v="Non Cadre"/>
    <x v="12"/>
  </r>
  <r>
    <x v="10"/>
    <s v="TQ7A6"/>
    <s v="Vincent"/>
    <s v="Marcelle"/>
    <s v="F"/>
    <s v="CDI"/>
    <s v="Commerciaux"/>
    <n v="1"/>
    <d v="2024-12-30T00:00:00"/>
    <n v="63"/>
    <s v="Cadre"/>
    <x v="9"/>
  </r>
  <r>
    <x v="10"/>
    <s v="X23GT"/>
    <s v="Lacroix"/>
    <s v="Clémence"/>
    <s v="F"/>
    <s v="CDI"/>
    <s v="RH"/>
    <n v="1"/>
    <d v="2022-05-25T00:00:00"/>
    <n v="48"/>
    <s v="Cadre"/>
    <x v="9"/>
  </r>
  <r>
    <x v="10"/>
    <s v="WQ3DT"/>
    <s v="Bertrand"/>
    <s v="Océane"/>
    <s v="F"/>
    <s v="CDI"/>
    <s v="Commerciaux"/>
    <n v="1"/>
    <d v="2021-12-24T00:00:00"/>
    <n v="26"/>
    <s v="Cadre"/>
    <x v="7"/>
  </r>
  <r>
    <x v="10"/>
    <s v="1MMH5"/>
    <s v="Weber"/>
    <s v="Dominique"/>
    <s v="F"/>
    <s v="Stage"/>
    <s v="Informatique"/>
    <n v="0.91"/>
    <d v="2021-01-21T00:00:00"/>
    <n v="32"/>
    <s v="Non Cadre"/>
    <x v="2"/>
  </r>
  <r>
    <x v="10"/>
    <s v="RJR3K"/>
    <s v="Ledoux"/>
    <s v="Étienne"/>
    <s v="H"/>
    <s v="CDI"/>
    <s v="Finance"/>
    <n v="0.91"/>
    <d v="2022-02-21T00:00:00"/>
    <n v="21"/>
    <s v="Non Cadre"/>
    <x v="5"/>
  </r>
  <r>
    <x v="10"/>
    <s v="STIBE"/>
    <s v="Huet"/>
    <s v="Jacques"/>
    <s v="H"/>
    <s v="CDI"/>
    <s v="Commerciaux"/>
    <n v="1"/>
    <d v="2022-02-15T00:00:00"/>
    <n v="41"/>
    <s v="Cadre"/>
    <x v="8"/>
  </r>
  <r>
    <x v="10"/>
    <s v="711RD"/>
    <s v="Chevallier"/>
    <s v="Lucas"/>
    <s v="H"/>
    <s v="Alternant"/>
    <s v="Commerciaux"/>
    <n v="1"/>
    <d v="2025-07-27T00:00:00"/>
    <n v="30"/>
    <s v="Non Cadre"/>
    <x v="5"/>
  </r>
  <r>
    <x v="10"/>
    <s v="U29UM"/>
    <s v="Schmitt"/>
    <s v="Alix"/>
    <s v="F"/>
    <s v="CDI"/>
    <s v="Commerciaux"/>
    <n v="1"/>
    <d v="2022-11-11T00:00:00"/>
    <n v="24"/>
    <s v="Cadre"/>
    <x v="5"/>
  </r>
  <r>
    <x v="10"/>
    <s v="QL1M5"/>
    <s v="Leconte"/>
    <s v="Stéphanie"/>
    <s v="F"/>
    <s v="CDI"/>
    <s v="Commerciaux"/>
    <n v="1"/>
    <d v="2021-09-10T00:00:00"/>
    <n v="49"/>
    <s v="Cadre"/>
    <x v="9"/>
  </r>
  <r>
    <x v="10"/>
    <s v="SDNJA"/>
    <s v="Thierry"/>
    <s v="Marianne"/>
    <s v="F"/>
    <s v="CDI"/>
    <s v="Commerciaux"/>
    <n v="0.91"/>
    <d v="2022-06-12T00:00:00"/>
    <n v="60"/>
    <s v="Non Cadre"/>
    <x v="1"/>
  </r>
  <r>
    <x v="10"/>
    <s v="HJK4E"/>
    <s v="Thierry"/>
    <s v="Jean"/>
    <s v="H"/>
    <s v="CDI"/>
    <s v="Finance"/>
    <n v="1"/>
    <d v="2023-05-27T00:00:00"/>
    <n v="44"/>
    <s v="Non Cadre"/>
    <x v="1"/>
  </r>
  <r>
    <x v="10"/>
    <s v="FZTZM"/>
    <s v="Le Goff"/>
    <s v="Sébastien"/>
    <s v="H"/>
    <s v="CDD"/>
    <s v="Logistique"/>
    <n v="1"/>
    <d v="2024-03-28T00:00:00"/>
    <n v="51"/>
    <s v="Non Cadre"/>
    <x v="1"/>
  </r>
  <r>
    <x v="10"/>
    <s v="DQ4RC"/>
    <s v="Paris"/>
    <s v="Adrien"/>
    <s v="H"/>
    <s v="CDI"/>
    <s v="RH"/>
    <n v="1"/>
    <d v="2022-06-03T00:00:00"/>
    <n v="54"/>
    <s v="Cadre"/>
    <x v="10"/>
  </r>
  <r>
    <x v="10"/>
    <s v="1XIA0"/>
    <s v="Pons"/>
    <s v="Georges"/>
    <s v="H"/>
    <s v="CDI"/>
    <s v="Achat"/>
    <n v="1"/>
    <d v="2024-12-19T00:00:00"/>
    <n v="30"/>
    <s v="Non Cadre"/>
    <x v="3"/>
  </r>
  <r>
    <x v="10"/>
    <s v="PO5EN"/>
    <s v="Moreau"/>
    <s v="Adèle"/>
    <s v="F"/>
    <s v="Alternant"/>
    <s v="Informatique"/>
    <n v="1"/>
    <d v="2022-03-16T00:00:00"/>
    <n v="25"/>
    <s v="Non Cadre"/>
    <x v="1"/>
  </r>
  <r>
    <x v="10"/>
    <s v="Q84S6"/>
    <s v="Grenier"/>
    <s v="Frédérique"/>
    <s v="F"/>
    <s v="CDI"/>
    <s v="Commerciaux"/>
    <n v="1"/>
    <d v="2022-05-05T00:00:00"/>
    <n v="51"/>
    <s v="Non Cadre"/>
    <x v="1"/>
  </r>
  <r>
    <x v="10"/>
    <s v="NGSRO"/>
    <s v="Vasseur"/>
    <s v="Hugues"/>
    <s v="H"/>
    <s v="CDI"/>
    <s v="Marketing"/>
    <n v="1"/>
    <d v="2021-01-14T00:00:00"/>
    <n v="62"/>
    <s v="Non Cadre"/>
    <x v="4"/>
  </r>
  <r>
    <x v="10"/>
    <s v="QO391"/>
    <s v="Dupuis"/>
    <s v="Benjamin"/>
    <s v="H"/>
    <s v="CDD"/>
    <s v="Commerciaux"/>
    <n v="1"/>
    <d v="2023-04-19T00:00:00"/>
    <n v="48"/>
    <s v="Cadre"/>
    <x v="11"/>
  </r>
  <r>
    <x v="10"/>
    <s v="NPS0U"/>
    <s v="Perrot"/>
    <s v="Lucy"/>
    <s v="F"/>
    <s v="CDD"/>
    <s v="Finance"/>
    <n v="1"/>
    <d v="2022-01-29T00:00:00"/>
    <n v="24"/>
    <s v="Cadre"/>
    <x v="1"/>
  </r>
  <r>
    <x v="10"/>
    <s v="2M3V3"/>
    <s v="Bonneau"/>
    <s v="Laetitia"/>
    <s v="F"/>
    <s v="Stage"/>
    <s v="Commerciaux"/>
    <n v="0.91"/>
    <d v="2025-02-07T00:00:00"/>
    <n v="45"/>
    <s v="Non Cadre"/>
    <x v="7"/>
  </r>
  <r>
    <x v="10"/>
    <s v="O47TK"/>
    <s v="Humbert"/>
    <s v="Théodore"/>
    <s v="H"/>
    <s v="CDI"/>
    <s v="Achat"/>
    <n v="1"/>
    <d v="2021-11-18T00:00:00"/>
    <n v="62"/>
    <s v="Non Cadre"/>
    <x v="9"/>
  </r>
  <r>
    <x v="10"/>
    <s v="55NEX"/>
    <s v="Lebon"/>
    <s v="Jérôme"/>
    <s v="H"/>
    <s v="Alternant"/>
    <s v="Marketing"/>
    <n v="1"/>
    <d v="2023-01-20T00:00:00"/>
    <n v="64"/>
    <s v="Non Cadre"/>
    <x v="4"/>
  </r>
  <r>
    <x v="10"/>
    <s v="4VFH6"/>
    <s v="Moreno"/>
    <s v="Thérèse"/>
    <s v="F"/>
    <s v="CDD"/>
    <s v="Logistique"/>
    <n v="1"/>
    <d v="2025-03-01T00:00:00"/>
    <n v="56"/>
    <s v="Non Cadre"/>
    <x v="1"/>
  </r>
  <r>
    <x v="10"/>
    <s v="BHHGU"/>
    <s v="Royer"/>
    <s v="Honoré"/>
    <s v="H"/>
    <s v="Alternant"/>
    <s v="Commerciaux"/>
    <n v="1"/>
    <d v="2021-02-24T00:00:00"/>
    <n v="55"/>
    <s v="Non Cadre"/>
    <x v="4"/>
  </r>
  <r>
    <x v="10"/>
    <s v="SWK1T"/>
    <s v="Chevallier"/>
    <s v="Jules"/>
    <s v="H"/>
    <s v="CDI"/>
    <s v="Informatique"/>
    <n v="1"/>
    <d v="2023-09-07T00:00:00"/>
    <n v="44"/>
    <s v="Cadre"/>
    <x v="10"/>
  </r>
  <r>
    <x v="10"/>
    <s v="8IYTJ"/>
    <s v="Ribeiro"/>
    <s v="Aimé"/>
    <s v="H"/>
    <s v="CDI"/>
    <s v="Commerciaux"/>
    <n v="1"/>
    <d v="2021-04-02T00:00:00"/>
    <n v="59"/>
    <s v="Non Cadre"/>
    <x v="2"/>
  </r>
  <r>
    <x v="10"/>
    <s v="UX84B"/>
    <s v="Le Gall"/>
    <s v="Monique"/>
    <s v="F"/>
    <s v="CDD"/>
    <s v="Achat"/>
    <n v="1"/>
    <d v="2022-03-03T00:00:00"/>
    <n v="63"/>
    <s v="Cadre"/>
    <x v="6"/>
  </r>
  <r>
    <x v="10"/>
    <s v="T0HSF"/>
    <s v="Legendre"/>
    <s v="Laure"/>
    <s v="F"/>
    <s v="CDI"/>
    <s v="Commerciaux"/>
    <n v="0.91"/>
    <d v="2024-12-06T00:00:00"/>
    <n v="44"/>
    <s v="Cadre"/>
    <x v="4"/>
  </r>
  <r>
    <x v="10"/>
    <s v="IFJYC"/>
    <s v="Lévy"/>
    <s v="Denise"/>
    <s v="F"/>
    <s v="CDI"/>
    <s v="Commerciaux"/>
    <n v="1"/>
    <d v="2021-12-02T00:00:00"/>
    <n v="62"/>
    <s v="Cadre"/>
    <x v="1"/>
  </r>
  <r>
    <x v="10"/>
    <s v="CN75F"/>
    <s v="Camus"/>
    <s v="Emmanuel"/>
    <s v="H"/>
    <s v="CDI"/>
    <s v="Finance"/>
    <n v="0.91"/>
    <d v="2021-06-11T00:00:00"/>
    <n v="54"/>
    <s v="Cadre"/>
    <x v="6"/>
  </r>
  <r>
    <x v="10"/>
    <s v="3E96F"/>
    <s v="Becker"/>
    <s v="Michèle"/>
    <s v="F"/>
    <s v="CDI"/>
    <s v="Marketing"/>
    <n v="1"/>
    <d v="2021-08-24T00:00:00"/>
    <n v="47"/>
    <s v="Non Cadre"/>
    <x v="6"/>
  </r>
  <r>
    <x v="10"/>
    <s v="QJKEN"/>
    <s v="Salmon"/>
    <s v="Thibaut"/>
    <s v="H"/>
    <s v="CDI"/>
    <s v="Commerciaux"/>
    <n v="1"/>
    <d v="2020-10-09T00:00:00"/>
    <n v="49"/>
    <s v="Non Cadre"/>
    <x v="1"/>
  </r>
  <r>
    <x v="10"/>
    <s v="FUMYO"/>
    <s v="Marchal"/>
    <s v="Robert"/>
    <s v="H"/>
    <s v="CDI"/>
    <s v="Marketing"/>
    <n v="1"/>
    <d v="2021-02-03T00:00:00"/>
    <n v="52"/>
    <s v="Non Cadre"/>
    <x v="1"/>
  </r>
  <r>
    <x v="10"/>
    <s v="0D66F"/>
    <s v="Maréchal"/>
    <s v="Paulette"/>
    <s v="F"/>
    <s v="CDI"/>
    <s v="Informatique"/>
    <n v="0.91"/>
    <d v="2022-03-19T00:00:00"/>
    <n v="50"/>
    <s v="Cadre"/>
    <x v="1"/>
  </r>
  <r>
    <x v="10"/>
    <s v="00EBC"/>
    <s v="Leconte"/>
    <s v="Vincent"/>
    <s v="H"/>
    <s v="Stage"/>
    <s v="Commerciaux"/>
    <n v="1"/>
    <d v="2022-05-05T00:00:00"/>
    <n v="40"/>
    <s v="Non Cadre"/>
    <x v="5"/>
  </r>
  <r>
    <x v="10"/>
    <s v="I5UV9"/>
    <s v="Leclerc"/>
    <s v="Victoire"/>
    <s v="F"/>
    <s v="CDD"/>
    <s v="Commerciaux"/>
    <n v="1"/>
    <d v="2024-03-06T00:00:00"/>
    <n v="40"/>
    <s v="Non Cadre"/>
    <x v="1"/>
  </r>
  <r>
    <x v="10"/>
    <s v="R8VT4"/>
    <s v="Bousquet"/>
    <s v="Isabelle"/>
    <s v="F"/>
    <s v="CDI"/>
    <s v="RH"/>
    <n v="0.91"/>
    <d v="2022-05-23T00:00:00"/>
    <n v="65"/>
    <s v="Non Cadre"/>
    <x v="3"/>
  </r>
  <r>
    <x v="10"/>
    <s v="T0BCS"/>
    <s v="Poirier"/>
    <s v="Charles"/>
    <s v="H"/>
    <s v="CDD"/>
    <s v="Finance"/>
    <n v="1"/>
    <d v="2023-11-01T00:00:00"/>
    <n v="64"/>
    <s v="Non Cadre"/>
    <x v="1"/>
  </r>
  <r>
    <x v="10"/>
    <s v="RWL31"/>
    <s v="Delahaye"/>
    <s v="Martin"/>
    <s v="H"/>
    <s v="Stage"/>
    <s v="Commerciaux"/>
    <n v="1"/>
    <d v="2021-06-30T00:00:00"/>
    <n v="51"/>
    <s v="Non Cadre"/>
    <x v="6"/>
  </r>
  <r>
    <x v="10"/>
    <s v="IN9ZX"/>
    <s v="Leclerc"/>
    <s v="Alain"/>
    <s v="H"/>
    <s v="CDD"/>
    <s v="Informatique"/>
    <n v="1"/>
    <d v="2020-09-08T00:00:00"/>
    <n v="64"/>
    <s v="Cadre"/>
    <x v="11"/>
  </r>
  <r>
    <x v="10"/>
    <s v="JTZE6"/>
    <s v="Jacquet"/>
    <s v="André"/>
    <s v="H"/>
    <s v="CDD"/>
    <s v="Finance"/>
    <n v="1"/>
    <d v="2025-02-22T00:00:00"/>
    <n v="45"/>
    <s v="Non Cadre"/>
    <x v="8"/>
  </r>
  <r>
    <x v="10"/>
    <s v="D4UTI"/>
    <s v="Leleu"/>
    <s v="Martine"/>
    <s v="F"/>
    <s v="Stage"/>
    <s v="Informatique"/>
    <n v="1"/>
    <d v="2021-12-03T00:00:00"/>
    <n v="21"/>
    <s v="Non Cadre"/>
    <x v="8"/>
  </r>
  <r>
    <x v="10"/>
    <s v="IU9JS"/>
    <s v="Carlier"/>
    <s v="Nicole"/>
    <s v="F"/>
    <s v="CDI"/>
    <s v="Informatique"/>
    <n v="1"/>
    <d v="2022-11-11T00:00:00"/>
    <n v="62"/>
    <s v="Non Cadre"/>
    <x v="11"/>
  </r>
  <r>
    <x v="10"/>
    <s v="AWHPJ"/>
    <s v="Colas"/>
    <s v="Virginie"/>
    <s v="F"/>
    <s v="CDI"/>
    <s v="Commerciaux"/>
    <n v="1"/>
    <d v="2025-02-13T00:00:00"/>
    <n v="54"/>
    <s v="Cadre"/>
    <x v="6"/>
  </r>
  <r>
    <x v="10"/>
    <s v="HN39N"/>
    <s v="Louis"/>
    <s v="Jean"/>
    <s v="H"/>
    <s v="CDI"/>
    <s v="Commerciaux"/>
    <n v="1"/>
    <d v="2023-07-06T00:00:00"/>
    <n v="26"/>
    <s v="Cadre"/>
    <x v="5"/>
  </r>
  <r>
    <x v="10"/>
    <s v="6AXKM"/>
    <s v="Barbier"/>
    <s v="Adrienne"/>
    <s v="F"/>
    <s v="CDI"/>
    <s v="Logistique"/>
    <n v="1"/>
    <d v="2021-08-20T00:00:00"/>
    <n v="27"/>
    <s v="Cadre"/>
    <x v="9"/>
  </r>
  <r>
    <x v="10"/>
    <s v="LPD99"/>
    <s v="Lelièvre"/>
    <s v="Sabine"/>
    <s v="F"/>
    <s v="CDI"/>
    <s v="Commerciaux"/>
    <n v="1"/>
    <d v="2023-02-25T00:00:00"/>
    <n v="54"/>
    <s v="Cadre"/>
    <x v="9"/>
  </r>
  <r>
    <x v="10"/>
    <s v="16RLH"/>
    <s v="Cordier"/>
    <s v="Colette"/>
    <s v="F"/>
    <s v="CDI"/>
    <s v="Commerciaux"/>
    <n v="1"/>
    <d v="2022-08-22T00:00:00"/>
    <n v="33"/>
    <s v="Non Cadre"/>
    <x v="6"/>
  </r>
  <r>
    <x v="10"/>
    <s v="3VWAZ"/>
    <s v="Pascal"/>
    <s v="Charles"/>
    <s v="H"/>
    <s v="Alternant"/>
    <s v="Achat"/>
    <n v="1"/>
    <d v="2024-05-23T00:00:00"/>
    <n v="40"/>
    <s v="Non Cadre"/>
    <x v="2"/>
  </r>
  <r>
    <x v="10"/>
    <s v="66LEO"/>
    <s v="Arnaud"/>
    <s v="Cécile"/>
    <s v="F"/>
    <s v="Stage"/>
    <s v="Finance"/>
    <n v="1"/>
    <d v="2022-10-05T00:00:00"/>
    <n v="40"/>
    <s v="Non Cadre"/>
    <x v="6"/>
  </r>
  <r>
    <x v="10"/>
    <s v="1AMM3"/>
    <s v="Becker"/>
    <s v="Jacques"/>
    <s v="H"/>
    <s v="Alternant"/>
    <s v="Finance"/>
    <n v="1"/>
    <d v="2024-04-08T00:00:00"/>
    <n v="65"/>
    <s v="Non Cadre"/>
    <x v="8"/>
  </r>
  <r>
    <x v="10"/>
    <s v="7A9T1"/>
    <s v="Fournier"/>
    <s v="Marc"/>
    <s v="H"/>
    <s v="CDI"/>
    <s v="Logistique"/>
    <n v="1"/>
    <d v="2020-11-02T00:00:00"/>
    <n v="30"/>
    <s v="Cadre"/>
    <x v="9"/>
  </r>
  <r>
    <x v="10"/>
    <s v="YTR5H"/>
    <s v="Gomes"/>
    <s v="Christiane"/>
    <s v="F"/>
    <s v="CDI"/>
    <s v="Marketing"/>
    <n v="1"/>
    <d v="2025-06-21T00:00:00"/>
    <n v="45"/>
    <s v="Cadre"/>
    <x v="6"/>
  </r>
  <r>
    <x v="10"/>
    <s v="HXMOR"/>
    <s v="Huet"/>
    <s v="Henri"/>
    <s v="H"/>
    <s v="CDI"/>
    <s v="Commerciaux"/>
    <n v="1"/>
    <d v="2023-08-20T00:00:00"/>
    <n v="59"/>
    <s v="Non Cadre"/>
    <x v="1"/>
  </r>
  <r>
    <x v="10"/>
    <s v="FL5LL"/>
    <s v="Hamon"/>
    <s v="Hugues"/>
    <s v="H"/>
    <s v="CDI"/>
    <s v="Marketing"/>
    <n v="1"/>
    <d v="2020-09-13T00:00:00"/>
    <n v="40"/>
    <s v="Non Cadre"/>
    <x v="5"/>
  </r>
  <r>
    <x v="10"/>
    <s v="E1F3Q"/>
    <s v="Wagner"/>
    <s v="Christiane"/>
    <s v="F"/>
    <s v="CDI"/>
    <s v="Commerciaux"/>
    <n v="1"/>
    <d v="2024-05-06T00:00:00"/>
    <n v="49"/>
    <s v="Non Cadre"/>
    <x v="5"/>
  </r>
  <r>
    <x v="10"/>
    <s v="PSBJQ"/>
    <s v="Bailly"/>
    <s v="Astrid"/>
    <s v="F"/>
    <s v="CDI"/>
    <s v="Commerciaux"/>
    <n v="1"/>
    <d v="2022-09-02T00:00:00"/>
    <n v="63"/>
    <s v="Cadre"/>
    <x v="7"/>
  </r>
  <r>
    <x v="10"/>
    <s v="KF5K6"/>
    <s v="Albert"/>
    <s v="Jacques"/>
    <s v="H"/>
    <s v="Alternant"/>
    <s v="Logistique"/>
    <n v="1"/>
    <d v="2022-04-07T00:00:00"/>
    <n v="43"/>
    <s v="Non Cadre"/>
    <x v="6"/>
  </r>
  <r>
    <x v="10"/>
    <s v="HWU04"/>
    <s v="Seguin"/>
    <s v="Georges"/>
    <s v="H"/>
    <s v="CDI"/>
    <s v="Commerciaux"/>
    <n v="1"/>
    <d v="2024-02-20T00:00:00"/>
    <n v="55"/>
    <s v="Non Cadre"/>
    <x v="6"/>
  </r>
  <r>
    <x v="10"/>
    <s v="FSJUC"/>
    <s v="Descamps"/>
    <s v="Christiane"/>
    <s v="F"/>
    <s v="CDD"/>
    <s v="RH"/>
    <n v="1"/>
    <d v="2025-08-25T00:00:00"/>
    <n v="46"/>
    <s v="Cadre"/>
    <x v="5"/>
  </r>
  <r>
    <x v="10"/>
    <s v="VAPYB"/>
    <s v="Bailly"/>
    <s v="Josette"/>
    <s v="F"/>
    <s v="Stage"/>
    <s v="Logistique"/>
    <n v="1"/>
    <d v="2020-12-29T00:00:00"/>
    <n v="27"/>
    <s v="Non Cadre"/>
    <x v="5"/>
  </r>
  <r>
    <x v="10"/>
    <s v="1RM9T"/>
    <s v="Bonnet"/>
    <s v="Margot"/>
    <s v="F"/>
    <s v="CDD"/>
    <s v="Achat"/>
    <n v="0.91"/>
    <d v="2021-12-22T00:00:00"/>
    <n v="25"/>
    <s v="Non Cadre"/>
    <x v="11"/>
  </r>
  <r>
    <x v="10"/>
    <s v="DB9DS"/>
    <s v="Maury"/>
    <s v="Andrée"/>
    <s v="F"/>
    <s v="Alternant"/>
    <s v="RH"/>
    <n v="1"/>
    <d v="2021-03-17T00:00:00"/>
    <n v="24"/>
    <s v="Non Cadre"/>
    <x v="7"/>
  </r>
  <r>
    <x v="10"/>
    <s v="2N2YG"/>
    <s v="Payet"/>
    <s v="François"/>
    <s v="H"/>
    <s v="Alternant"/>
    <s v="Commerciaux"/>
    <n v="1"/>
    <d v="2020-10-15T00:00:00"/>
    <n v="56"/>
    <s v="Non Cadre"/>
    <x v="1"/>
  </r>
  <r>
    <x v="10"/>
    <s v="W849I"/>
    <s v="Bigot"/>
    <s v="Étienne"/>
    <s v="H"/>
    <s v="CDD"/>
    <s v="Logistique"/>
    <n v="1"/>
    <d v="2022-05-22T00:00:00"/>
    <n v="35"/>
    <s v="Non Cadre"/>
    <x v="10"/>
  </r>
  <r>
    <x v="10"/>
    <s v="XJWUR"/>
    <s v="Riou"/>
    <s v="Matthieu"/>
    <s v="H"/>
    <s v="CDI"/>
    <s v="Commerciaux"/>
    <n v="0.91"/>
    <d v="2024-03-30T00:00:00"/>
    <n v="22"/>
    <s v="Cadre"/>
    <x v="4"/>
  </r>
  <r>
    <x v="10"/>
    <s v="8P8VA"/>
    <s v="Langlois"/>
    <s v="Clémence"/>
    <s v="F"/>
    <s v="Stage"/>
    <s v="Commerciaux"/>
    <n v="0.91"/>
    <d v="2024-01-27T00:00:00"/>
    <n v="32"/>
    <s v="Non Cadre"/>
    <x v="8"/>
  </r>
  <r>
    <x v="10"/>
    <s v="EBRDJ"/>
    <s v="Joubert"/>
    <s v="Charles"/>
    <s v="H"/>
    <s v="CDD"/>
    <s v="RH"/>
    <n v="1"/>
    <d v="2024-04-02T00:00:00"/>
    <n v="39"/>
    <s v="Cadre"/>
    <x v="9"/>
  </r>
  <r>
    <x v="10"/>
    <s v="3GERK"/>
    <s v="Robin"/>
    <s v="Emmanuel"/>
    <s v="H"/>
    <s v="CDI"/>
    <s v="Informatique"/>
    <n v="1"/>
    <d v="2022-07-31T00:00:00"/>
    <n v="48"/>
    <s v="Non Cadre"/>
    <x v="11"/>
  </r>
  <r>
    <x v="10"/>
    <s v="XYFVD"/>
    <s v="Richard"/>
    <s v="Dominique"/>
    <s v="F"/>
    <s v="Alternant"/>
    <s v="Commerciaux"/>
    <n v="1"/>
    <d v="2023-01-27T00:00:00"/>
    <n v="20"/>
    <s v="Non Cadre"/>
    <x v="8"/>
  </r>
  <r>
    <x v="10"/>
    <s v="0MUMI"/>
    <s v="Valette"/>
    <s v="Bernadette"/>
    <s v="F"/>
    <s v="CDD"/>
    <s v="RH"/>
    <n v="1"/>
    <d v="2024-03-31T00:00:00"/>
    <n v="55"/>
    <s v="Non Cadre"/>
    <x v="4"/>
  </r>
  <r>
    <x v="10"/>
    <s v="ISWCI"/>
    <s v="Lucas"/>
    <s v="Honoré"/>
    <s v="H"/>
    <s v="CDD"/>
    <s v="Commerciaux"/>
    <n v="0.91"/>
    <d v="2025-07-08T00:00:00"/>
    <n v="57"/>
    <s v="Cadre"/>
    <x v="6"/>
  </r>
  <r>
    <x v="10"/>
    <s v="OZ5E3"/>
    <s v="Laporte"/>
    <s v="Émile"/>
    <s v="H"/>
    <s v="CDI"/>
    <s v="Logistique"/>
    <n v="1"/>
    <d v="2021-06-03T00:00:00"/>
    <n v="28"/>
    <s v="Non Cadre"/>
    <x v="2"/>
  </r>
  <r>
    <x v="10"/>
    <s v="OS8KH"/>
    <s v="Dumont"/>
    <s v="Suzanne"/>
    <s v="F"/>
    <s v="CDD"/>
    <s v="Marketing"/>
    <n v="1"/>
    <d v="2022-04-24T00:00:00"/>
    <n v="30"/>
    <s v="Cadre"/>
    <x v="8"/>
  </r>
  <r>
    <x v="10"/>
    <s v="ZOER1"/>
    <s v="Garnier"/>
    <s v="Édith"/>
    <s v="F"/>
    <s v="CDD"/>
    <s v="Commerciaux"/>
    <n v="1"/>
    <d v="2022-08-28T00:00:00"/>
    <n v="62"/>
    <s v="Non Cadre"/>
    <x v="8"/>
  </r>
  <r>
    <x v="10"/>
    <s v="HJWK5"/>
    <s v="Pascal"/>
    <s v="Jeanne"/>
    <s v="F"/>
    <s v="Alternant"/>
    <s v="Commerciaux"/>
    <n v="1"/>
    <d v="2022-11-07T00:00:00"/>
    <n v="23"/>
    <s v="Non Cadre"/>
    <x v="12"/>
  </r>
  <r>
    <x v="10"/>
    <s v="VH0NW"/>
    <s v="Martinez"/>
    <s v="Christophe"/>
    <s v="H"/>
    <s v="Stage"/>
    <s v="Achat"/>
    <n v="0.91"/>
    <d v="2020-12-11T00:00:00"/>
    <n v="29"/>
    <s v="Non Cadre"/>
    <x v="1"/>
  </r>
  <r>
    <x v="10"/>
    <s v="YQOFX"/>
    <s v="Gallet"/>
    <s v="Aurélie"/>
    <s v="F"/>
    <s v="CDI"/>
    <s v="Commerciaux"/>
    <n v="0.91"/>
    <d v="2020-12-16T00:00:00"/>
    <n v="33"/>
    <s v="Non Cadre"/>
    <x v="1"/>
  </r>
  <r>
    <x v="10"/>
    <s v="XJOZZ"/>
    <s v="Georges"/>
    <s v="Zoé"/>
    <s v="F"/>
    <s v="CDI"/>
    <s v="Finance"/>
    <n v="1"/>
    <d v="2025-02-12T00:00:00"/>
    <n v="40"/>
    <s v="Non Cadre"/>
    <x v="1"/>
  </r>
  <r>
    <x v="10"/>
    <s v="0CNUS"/>
    <s v="Noël"/>
    <s v="Pauline"/>
    <s v="F"/>
    <s v="Alternant"/>
    <s v="Finance"/>
    <n v="1"/>
    <d v="2024-11-01T00:00:00"/>
    <n v="27"/>
    <s v="Non Cadre"/>
    <x v="8"/>
  </r>
  <r>
    <x v="10"/>
    <s v="0RFJ9"/>
    <s v="Rousset"/>
    <s v="Geneviève"/>
    <s v="F"/>
    <s v="Stage"/>
    <s v="Commerciaux"/>
    <n v="1"/>
    <d v="2024-12-16T00:00:00"/>
    <n v="43"/>
    <s v="Non Cadre"/>
    <x v="5"/>
  </r>
  <r>
    <x v="10"/>
    <s v="LLIVG"/>
    <s v="Bonneau"/>
    <s v="Lucie"/>
    <s v="F"/>
    <s v="CDI"/>
    <s v="Finance"/>
    <n v="1"/>
    <d v="2023-08-05T00:00:00"/>
    <n v="64"/>
    <s v="Non Cadre"/>
    <x v="0"/>
  </r>
  <r>
    <x v="10"/>
    <s v="UF9Q6"/>
    <s v="Hoareau"/>
    <s v="Théophile"/>
    <s v="H"/>
    <s v="Alternant"/>
    <s v="Commerciaux"/>
    <n v="1"/>
    <d v="2022-08-08T00:00:00"/>
    <n v="34"/>
    <s v="Non Cadre"/>
    <x v="11"/>
  </r>
  <r>
    <x v="10"/>
    <s v="BWV5N"/>
    <s v="Michaud"/>
    <s v="Gabriel"/>
    <s v="H"/>
    <s v="CDI"/>
    <s v="Commerciaux"/>
    <n v="1"/>
    <d v="2023-01-03T00:00:00"/>
    <n v="48"/>
    <s v="Cadre"/>
    <x v="0"/>
  </r>
  <r>
    <x v="10"/>
    <s v="58GDE"/>
    <s v="Pottier"/>
    <s v="Christelle"/>
    <s v="F"/>
    <s v="CDD"/>
    <s v="Informatique"/>
    <n v="1"/>
    <d v="2024-06-08T00:00:00"/>
    <n v="42"/>
    <s v="Non Cadre"/>
    <x v="7"/>
  </r>
  <r>
    <x v="10"/>
    <s v="J93JQ"/>
    <s v="Diallo"/>
    <s v="Bertrand"/>
    <s v="H"/>
    <s v="CDI"/>
    <s v="Commerciaux"/>
    <n v="1"/>
    <d v="2022-09-08T00:00:00"/>
    <n v="61"/>
    <s v="Cadre"/>
    <x v="3"/>
  </r>
  <r>
    <x v="10"/>
    <s v="HT3G7"/>
    <s v="Cousin"/>
    <s v="Manon"/>
    <s v="F"/>
    <s v="Stage"/>
    <s v="Commerciaux"/>
    <n v="1"/>
    <d v="2021-09-28T00:00:00"/>
    <n v="60"/>
    <s v="Non Cadre"/>
    <x v="5"/>
  </r>
  <r>
    <x v="10"/>
    <s v="M9SM0"/>
    <s v="Brun"/>
    <s v="Frédérique"/>
    <s v="F"/>
    <s v="CDI"/>
    <s v="RH"/>
    <n v="1"/>
    <d v="2022-04-24T00:00:00"/>
    <n v="52"/>
    <s v="Cadre"/>
    <x v="6"/>
  </r>
  <r>
    <x v="10"/>
    <s v="M8RZ9"/>
    <s v="Gimenez"/>
    <s v="Hélène"/>
    <s v="F"/>
    <s v="CDD"/>
    <s v="Achat"/>
    <n v="1"/>
    <d v="2024-10-09T00:00:00"/>
    <n v="34"/>
    <s v="Cadre"/>
    <x v="1"/>
  </r>
  <r>
    <x v="10"/>
    <s v="36O5F"/>
    <s v="Lecomte"/>
    <s v="Bernard"/>
    <s v="H"/>
    <s v="CDI"/>
    <s v="Marketing"/>
    <n v="0.91"/>
    <d v="2024-05-14T00:00:00"/>
    <n v="38"/>
    <s v="Cadre"/>
    <x v="1"/>
  </r>
  <r>
    <x v="10"/>
    <s v="2O7N7"/>
    <s v="Bodin"/>
    <s v="Anouk"/>
    <s v="F"/>
    <s v="CDI"/>
    <s v="Marketing"/>
    <n v="0.91"/>
    <d v="2023-04-25T00:00:00"/>
    <n v="52"/>
    <s v="Non Cadre"/>
    <x v="10"/>
  </r>
  <r>
    <x v="10"/>
    <s v="M70KB"/>
    <s v="Clément"/>
    <s v="Yves"/>
    <s v="H"/>
    <s v="CDD"/>
    <s v="Finance"/>
    <n v="1"/>
    <d v="2023-05-22T00:00:00"/>
    <n v="58"/>
    <s v="Cadre"/>
    <x v="1"/>
  </r>
  <r>
    <x v="10"/>
    <s v="TZ21F"/>
    <s v="Nguyen"/>
    <s v="Manon"/>
    <s v="F"/>
    <s v="CDD"/>
    <s v="Logistique"/>
    <n v="1"/>
    <d v="2021-09-16T00:00:00"/>
    <n v="64"/>
    <s v="Cadre"/>
    <x v="1"/>
  </r>
  <r>
    <x v="10"/>
    <s v="GR6D9"/>
    <s v="Leleu"/>
    <s v="Maurice"/>
    <s v="H"/>
    <s v="CDD"/>
    <s v="Informatique"/>
    <n v="1"/>
    <d v="2024-01-05T00:00:00"/>
    <n v="62"/>
    <s v="Non Cadre"/>
    <x v="12"/>
  </r>
  <r>
    <x v="10"/>
    <s v="CZL1T"/>
    <s v="Martin"/>
    <s v="Rémy"/>
    <s v="H"/>
    <s v="Stage"/>
    <s v="Informatique"/>
    <n v="1"/>
    <d v="2022-05-02T00:00:00"/>
    <n v="22"/>
    <s v="Non Cadre"/>
    <x v="4"/>
  </r>
  <r>
    <x v="10"/>
    <s v="GW0AF"/>
    <s v="Lebon"/>
    <s v="Aurélie"/>
    <s v="F"/>
    <s v="Alternant"/>
    <s v="Informatique"/>
    <n v="1"/>
    <d v="2025-06-04T00:00:00"/>
    <n v="27"/>
    <s v="Non Cadre"/>
    <x v="1"/>
  </r>
  <r>
    <x v="10"/>
    <s v="68IPS"/>
    <s v="Aubry"/>
    <s v="Pauline"/>
    <s v="F"/>
    <s v="CDI"/>
    <s v="Achat"/>
    <n v="0.91"/>
    <d v="2022-02-11T00:00:00"/>
    <n v="48"/>
    <s v="Non Cadre"/>
    <x v="8"/>
  </r>
  <r>
    <x v="10"/>
    <s v="ILHMU"/>
    <s v="Lefort"/>
    <s v="Charlotte"/>
    <s v="F"/>
    <s v="Stage"/>
    <s v="Logistique"/>
    <n v="1"/>
    <d v="2024-06-27T00:00:00"/>
    <n v="49"/>
    <s v="Non Cadre"/>
    <x v="1"/>
  </r>
  <r>
    <x v="10"/>
    <s v="RLVCC"/>
    <s v="Brunet"/>
    <s v="Bernadette"/>
    <s v="F"/>
    <s v="CDI"/>
    <s v="Commerciaux"/>
    <n v="1"/>
    <d v="2022-07-26T00:00:00"/>
    <n v="33"/>
    <s v="Cadre"/>
    <x v="3"/>
  </r>
  <r>
    <x v="10"/>
    <s v="IWYGR"/>
    <s v="Delannoy"/>
    <s v="Luc"/>
    <s v="H"/>
    <s v="CDI"/>
    <s v="RH"/>
    <n v="1"/>
    <d v="2024-07-28T00:00:00"/>
    <n v="60"/>
    <s v="Non Cadre"/>
    <x v="10"/>
  </r>
  <r>
    <x v="11"/>
    <s v="GPNP7"/>
    <s v="Perret"/>
    <s v="Agnès"/>
    <s v="F"/>
    <s v="Stage"/>
    <s v="Commerciaux"/>
    <n v="1"/>
    <d v="2025-01-10T00:00:00"/>
    <n v="32"/>
    <s v="Non Cadre"/>
    <x v="0"/>
  </r>
  <r>
    <x v="11"/>
    <s v="DKKLE"/>
    <s v="Baron"/>
    <s v="Danielle"/>
    <s v="F"/>
    <s v="Alternant"/>
    <s v="Marketing"/>
    <n v="1"/>
    <d v="2021-04-08T00:00:00"/>
    <n v="34"/>
    <s v="Non Cadre"/>
    <x v="1"/>
  </r>
  <r>
    <x v="11"/>
    <s v="X43EK"/>
    <s v="Aubry"/>
    <s v="Georges"/>
    <s v="H"/>
    <s v="CDD"/>
    <s v="Marketing"/>
    <n v="1"/>
    <d v="2025-01-15T00:00:00"/>
    <n v="28"/>
    <s v="Non Cadre"/>
    <x v="2"/>
  </r>
  <r>
    <x v="11"/>
    <s v="IDCZB"/>
    <s v="Pages"/>
    <s v="Emmanuel"/>
    <s v="H"/>
    <s v="Stage"/>
    <s v="Commerciaux"/>
    <n v="1"/>
    <d v="2020-11-29T00:00:00"/>
    <n v="42"/>
    <s v="Non Cadre"/>
    <x v="2"/>
  </r>
  <r>
    <x v="11"/>
    <s v="WVLRU"/>
    <s v="Brunet"/>
    <s v="Charles"/>
    <s v="H"/>
    <s v="CDI"/>
    <s v="Informatique"/>
    <n v="0.91"/>
    <d v="2022-07-24T00:00:00"/>
    <n v="41"/>
    <s v="Cadre"/>
    <x v="3"/>
  </r>
  <r>
    <x v="11"/>
    <s v="H1WN8"/>
    <s v="Colas"/>
    <s v="Claudine"/>
    <s v="F"/>
    <s v="CDI"/>
    <s v="Logistique"/>
    <n v="0.91"/>
    <d v="2024-01-04T00:00:00"/>
    <n v="37"/>
    <s v="Non Cadre"/>
    <x v="4"/>
  </r>
  <r>
    <x v="11"/>
    <s v="61344"/>
    <s v="De Oliveira"/>
    <s v="Benoît"/>
    <s v="H"/>
    <s v="CDI"/>
    <s v="Informatique"/>
    <n v="1"/>
    <d v="2021-07-01T00:00:00"/>
    <n v="21"/>
    <s v="Non Cadre"/>
    <x v="1"/>
  </r>
  <r>
    <x v="11"/>
    <s v="7SPGI"/>
    <s v="Rossi"/>
    <s v="René"/>
    <s v="H"/>
    <s v="CDD"/>
    <s v="Informatique"/>
    <n v="1"/>
    <d v="2024-02-09T00:00:00"/>
    <n v="42"/>
    <s v="Cadre"/>
    <x v="0"/>
  </r>
  <r>
    <x v="11"/>
    <s v="E3HIK"/>
    <s v="Marin"/>
    <s v="Éric"/>
    <s v="H"/>
    <s v="CDI"/>
    <s v="RH"/>
    <n v="1"/>
    <d v="2022-03-06T00:00:00"/>
    <n v="64"/>
    <s v="Cadre"/>
    <x v="5"/>
  </r>
  <r>
    <x v="11"/>
    <s v="LPLFA"/>
    <s v="Étienne"/>
    <s v="René"/>
    <s v="H"/>
    <s v="CDI"/>
    <s v="Commerciaux"/>
    <n v="1"/>
    <d v="2024-05-26T00:00:00"/>
    <n v="44"/>
    <s v="Cadre"/>
    <x v="6"/>
  </r>
  <r>
    <x v="11"/>
    <s v="ZDPI3"/>
    <s v="Martin"/>
    <s v="Jeannine"/>
    <s v="F"/>
    <s v="Alternant"/>
    <s v="Commerciaux"/>
    <n v="1"/>
    <d v="2024-12-17T00:00:00"/>
    <n v="59"/>
    <s v="Non Cadre"/>
    <x v="7"/>
  </r>
  <r>
    <x v="11"/>
    <s v="1N0T3"/>
    <s v="Lenoir"/>
    <s v="Benjamin"/>
    <s v="H"/>
    <s v="CDI"/>
    <s v="Achat"/>
    <n v="1"/>
    <d v="2021-11-01T00:00:00"/>
    <n v="27"/>
    <s v="Cadre"/>
    <x v="8"/>
  </r>
  <r>
    <x v="11"/>
    <s v="Y1YI7"/>
    <s v="Roussel"/>
    <s v="Monique"/>
    <s v="F"/>
    <s v="CDD"/>
    <s v="Informatique"/>
    <n v="1"/>
    <d v="2021-05-28T00:00:00"/>
    <n v="35"/>
    <s v="Cadre"/>
    <x v="1"/>
  </r>
  <r>
    <x v="11"/>
    <s v="U3BKH"/>
    <s v="Chevalier"/>
    <s v="Roland"/>
    <s v="H"/>
    <s v="CDI"/>
    <s v="Commerciaux"/>
    <n v="1"/>
    <d v="2024-05-05T00:00:00"/>
    <n v="63"/>
    <s v="Cadre"/>
    <x v="3"/>
  </r>
  <r>
    <x v="11"/>
    <s v="HLXBT"/>
    <s v="Gautier"/>
    <s v="Noémi"/>
    <s v="F"/>
    <s v="CDI"/>
    <s v="Marketing"/>
    <n v="1"/>
    <d v="2020-09-27T00:00:00"/>
    <n v="29"/>
    <s v="Non Cadre"/>
    <x v="1"/>
  </r>
  <r>
    <x v="11"/>
    <s v="XLFAU"/>
    <s v="Laine"/>
    <s v="Marine"/>
    <s v="F"/>
    <s v="Alternant"/>
    <s v="Marketing"/>
    <n v="1"/>
    <d v="2025-05-31T00:00:00"/>
    <n v="37"/>
    <s v="Non Cadre"/>
    <x v="8"/>
  </r>
  <r>
    <x v="11"/>
    <s v="NAMYB"/>
    <s v="Da Costa"/>
    <s v="Maggie"/>
    <s v="F"/>
    <s v="CDI"/>
    <s v="Logistique"/>
    <n v="1"/>
    <d v="2021-04-29T00:00:00"/>
    <n v="22"/>
    <s v="Non Cadre"/>
    <x v="6"/>
  </r>
  <r>
    <x v="11"/>
    <s v="K1I44"/>
    <s v="Neveu"/>
    <s v="Geneviève"/>
    <s v="F"/>
    <s v="CDI"/>
    <s v="Finance"/>
    <n v="1"/>
    <d v="2020-10-25T00:00:00"/>
    <n v="60"/>
    <s v="Non Cadre"/>
    <x v="7"/>
  </r>
  <r>
    <x v="11"/>
    <s v="GERRB"/>
    <s v="Fontaine"/>
    <s v="Arthur"/>
    <s v="H"/>
    <s v="CDI"/>
    <s v="Commerciaux"/>
    <n v="1"/>
    <d v="2022-11-26T00:00:00"/>
    <n v="28"/>
    <s v="Non Cadre"/>
    <x v="1"/>
  </r>
  <r>
    <x v="11"/>
    <s v="6ZPJJ"/>
    <s v="Laurent"/>
    <s v="Adrienne"/>
    <s v="F"/>
    <s v="Stage"/>
    <s v="Finance"/>
    <n v="1"/>
    <d v="2023-07-30T00:00:00"/>
    <n v="31"/>
    <s v="Non Cadre"/>
    <x v="1"/>
  </r>
  <r>
    <x v="11"/>
    <s v="QXZRZ"/>
    <s v="Mallet"/>
    <s v="William"/>
    <s v="H"/>
    <s v="Stage"/>
    <s v="Commerciaux"/>
    <n v="1"/>
    <d v="2022-12-21T00:00:00"/>
    <n v="53"/>
    <s v="Non Cadre"/>
    <x v="9"/>
  </r>
  <r>
    <x v="11"/>
    <s v="2TAA0"/>
    <s v="Turpin"/>
    <s v="Luc"/>
    <s v="H"/>
    <s v="Stage"/>
    <s v="Commerciaux"/>
    <n v="1"/>
    <d v="2022-03-19T00:00:00"/>
    <n v="33"/>
    <s v="Non Cadre"/>
    <x v="3"/>
  </r>
  <r>
    <x v="11"/>
    <s v="827HN"/>
    <s v="Gilbert"/>
    <s v="Georges"/>
    <s v="H"/>
    <s v="Stage"/>
    <s v="Finance"/>
    <n v="1"/>
    <d v="2025-01-29T00:00:00"/>
    <n v="24"/>
    <s v="Non Cadre"/>
    <x v="8"/>
  </r>
  <r>
    <x v="11"/>
    <s v="H0PF6"/>
    <s v="Allain"/>
    <s v="Émilie"/>
    <s v="F"/>
    <s v="CDI"/>
    <s v="Marketing"/>
    <n v="1"/>
    <d v="2024-10-15T00:00:00"/>
    <n v="29"/>
    <s v="Cadre"/>
    <x v="0"/>
  </r>
  <r>
    <x v="11"/>
    <s v="PRNMM"/>
    <s v="Renard"/>
    <s v="Olivier"/>
    <s v="H"/>
    <s v="CDI"/>
    <s v="Commerciaux"/>
    <n v="1"/>
    <d v="2021-07-05T00:00:00"/>
    <n v="20"/>
    <s v="Non Cadre"/>
    <x v="0"/>
  </r>
  <r>
    <x v="11"/>
    <s v="GLXU4"/>
    <s v="Baron"/>
    <s v="Camille"/>
    <s v="F"/>
    <s v="CDI"/>
    <s v="RH"/>
    <n v="1"/>
    <d v="2021-03-24T00:00:00"/>
    <n v="61"/>
    <s v="Cadre"/>
    <x v="10"/>
  </r>
  <r>
    <x v="11"/>
    <s v="OUDA7"/>
    <s v="Lagarde"/>
    <s v="Michel"/>
    <s v="H"/>
    <s v="CDI"/>
    <s v="Marketing"/>
    <n v="1"/>
    <d v="2023-09-11T00:00:00"/>
    <n v="65"/>
    <s v="Cadre"/>
    <x v="11"/>
  </r>
  <r>
    <x v="11"/>
    <s v="ACN0J"/>
    <s v="Mathieu"/>
    <s v="Élisabeth"/>
    <s v="F"/>
    <s v="CDI"/>
    <s v="RH"/>
    <n v="0.91"/>
    <d v="2022-04-12T00:00:00"/>
    <n v="59"/>
    <s v="Cadre"/>
    <x v="1"/>
  </r>
  <r>
    <x v="11"/>
    <s v="JF4II"/>
    <s v="Normand"/>
    <s v="Éléonore"/>
    <s v="F"/>
    <s v="CDD"/>
    <s v="Informatique"/>
    <n v="1"/>
    <d v="2024-04-29T00:00:00"/>
    <n v="43"/>
    <s v="Non Cadre"/>
    <x v="12"/>
  </r>
  <r>
    <x v="11"/>
    <s v="O4PZL"/>
    <s v="Hardy"/>
    <s v="Noël"/>
    <s v="H"/>
    <s v="CDI"/>
    <s v="Logistique"/>
    <n v="1"/>
    <d v="2023-12-12T00:00:00"/>
    <n v="59"/>
    <s v="Non Cadre"/>
    <x v="3"/>
  </r>
  <r>
    <x v="11"/>
    <s v="7UCEM"/>
    <s v="Perret"/>
    <s v="Henri"/>
    <s v="H"/>
    <s v="CDI"/>
    <s v="Logistique"/>
    <n v="1"/>
    <d v="2022-10-13T00:00:00"/>
    <n v="41"/>
    <s v="Cadre"/>
    <x v="0"/>
  </r>
  <r>
    <x v="11"/>
    <s v="68AQ6"/>
    <s v="Bertrand"/>
    <s v="Charles"/>
    <s v="H"/>
    <s v="CDI"/>
    <s v="Commerciaux"/>
    <n v="1"/>
    <d v="2024-05-25T00:00:00"/>
    <n v="45"/>
    <s v="Non Cadre"/>
    <x v="11"/>
  </r>
  <r>
    <x v="11"/>
    <s v="Y670G"/>
    <s v="Fleury"/>
    <s v="Bertrand"/>
    <s v="H"/>
    <s v="CDD"/>
    <s v="Commerciaux"/>
    <n v="1"/>
    <d v="2023-04-02T00:00:00"/>
    <n v="40"/>
    <s v="Cadre"/>
    <x v="1"/>
  </r>
  <r>
    <x v="11"/>
    <s v="YKW71"/>
    <s v="David"/>
    <s v="Thierry"/>
    <s v="H"/>
    <s v="CDD"/>
    <s v="Logistique"/>
    <n v="1"/>
    <d v="2022-09-05T00:00:00"/>
    <n v="26"/>
    <s v="Cadre"/>
    <x v="4"/>
  </r>
  <r>
    <x v="11"/>
    <s v="3WW5L"/>
    <s v="Bigot"/>
    <s v="Frédérique"/>
    <s v="F"/>
    <s v="CDD"/>
    <s v="Marketing"/>
    <n v="0.91"/>
    <d v="2023-12-18T00:00:00"/>
    <n v="54"/>
    <s v="Non Cadre"/>
    <x v="7"/>
  </r>
  <r>
    <x v="11"/>
    <s v="F8G14"/>
    <s v="Descamps"/>
    <s v="Grégoire"/>
    <s v="H"/>
    <s v="CDI"/>
    <s v="Logistique"/>
    <n v="1"/>
    <d v="2025-04-28T00:00:00"/>
    <n v="59"/>
    <s v="Cadre"/>
    <x v="2"/>
  </r>
  <r>
    <x v="11"/>
    <s v="3N0N9"/>
    <s v="Masson"/>
    <s v="Gérard"/>
    <s v="H"/>
    <s v="Stage"/>
    <s v="Commerciaux"/>
    <n v="1"/>
    <d v="2023-05-17T00:00:00"/>
    <n v="44"/>
    <s v="Non Cadre"/>
    <x v="10"/>
  </r>
  <r>
    <x v="11"/>
    <s v="DH91K"/>
    <s v="Gallet"/>
    <s v="Victoire"/>
    <s v="F"/>
    <s v="CDD"/>
    <s v="Commerciaux"/>
    <n v="0.91"/>
    <d v="2024-05-20T00:00:00"/>
    <n v="60"/>
    <s v="Non Cadre"/>
    <x v="0"/>
  </r>
  <r>
    <x v="11"/>
    <s v="JH4VZ"/>
    <s v="Lemonnier"/>
    <s v="Juliette"/>
    <s v="F"/>
    <s v="CDI"/>
    <s v="Marketing"/>
    <n v="1"/>
    <d v="2022-02-02T00:00:00"/>
    <n v="39"/>
    <s v="Cadre"/>
    <x v="10"/>
  </r>
  <r>
    <x v="11"/>
    <s v="IC5XE"/>
    <s v="Germain"/>
    <s v="Margot"/>
    <s v="F"/>
    <s v="CDI"/>
    <s v="Informatique"/>
    <n v="1"/>
    <d v="2024-11-24T00:00:00"/>
    <n v="26"/>
    <s v="Non Cadre"/>
    <x v="5"/>
  </r>
  <r>
    <x v="11"/>
    <s v="C5LJK"/>
    <s v="Barbe"/>
    <s v="Lucas"/>
    <s v="H"/>
    <s v="CDI"/>
    <s v="Finance"/>
    <n v="1"/>
    <d v="2020-10-15T00:00:00"/>
    <n v="47"/>
    <s v="Non Cadre"/>
    <x v="2"/>
  </r>
  <r>
    <x v="11"/>
    <s v="0ZUM1"/>
    <s v="Turpin"/>
    <s v="Adèle"/>
    <s v="F"/>
    <s v="CDI"/>
    <s v="Commerciaux"/>
    <n v="1"/>
    <d v="2024-08-05T00:00:00"/>
    <n v="22"/>
    <s v="Cadre"/>
    <x v="5"/>
  </r>
  <r>
    <x v="11"/>
    <s v="A2E1O"/>
    <s v="Pichon"/>
    <s v="Emmanuel"/>
    <s v="H"/>
    <s v="Alternant"/>
    <s v="Informatique"/>
    <n v="1"/>
    <d v="2021-05-06T00:00:00"/>
    <n v="25"/>
    <s v="Non Cadre"/>
    <x v="1"/>
  </r>
  <r>
    <x v="11"/>
    <s v="EEW7P"/>
    <s v="Gros"/>
    <s v="Suzanne"/>
    <s v="F"/>
    <s v="CDI"/>
    <s v="Marketing"/>
    <n v="1"/>
    <d v="2022-03-19T00:00:00"/>
    <n v="33"/>
    <s v="Non Cadre"/>
    <x v="1"/>
  </r>
  <r>
    <x v="11"/>
    <s v="HG5H8"/>
    <s v="Bègue"/>
    <s v="Étienne"/>
    <s v="H"/>
    <s v="CDD"/>
    <s v="Commerciaux"/>
    <n v="1"/>
    <d v="2024-04-05T00:00:00"/>
    <n v="62"/>
    <s v="Cadre"/>
    <x v="6"/>
  </r>
  <r>
    <x v="11"/>
    <s v="YID01"/>
    <s v="Guilbert"/>
    <s v="Élodie"/>
    <s v="F"/>
    <s v="CDD"/>
    <s v="Commerciaux"/>
    <n v="1"/>
    <d v="2023-12-07T00:00:00"/>
    <n v="27"/>
    <s v="Cadre"/>
    <x v="1"/>
  </r>
  <r>
    <x v="11"/>
    <s v="5CII0"/>
    <s v="Costa"/>
    <s v="Céline"/>
    <s v="F"/>
    <s v="CDD"/>
    <s v="Logistique"/>
    <n v="1"/>
    <d v="2022-01-08T00:00:00"/>
    <n v="40"/>
    <s v="Cadre"/>
    <x v="11"/>
  </r>
  <r>
    <x v="11"/>
    <s v="8RHOT"/>
    <s v="Lecoq"/>
    <s v="Nathalie"/>
    <s v="F"/>
    <s v="Alternant"/>
    <s v="Commerciaux"/>
    <n v="1"/>
    <d v="2022-11-11T00:00:00"/>
    <n v="45"/>
    <s v="Non Cadre"/>
    <x v="10"/>
  </r>
  <r>
    <x v="11"/>
    <s v="9RSMG"/>
    <s v="Roussel"/>
    <s v="Colette"/>
    <s v="F"/>
    <s v="CDD"/>
    <s v="Commerciaux"/>
    <n v="1"/>
    <d v="2022-11-08T00:00:00"/>
    <n v="60"/>
    <s v="Cadre"/>
    <x v="5"/>
  </r>
  <r>
    <x v="11"/>
    <s v="8HJTZ"/>
    <s v="Guilbert"/>
    <s v="Alix"/>
    <s v="F"/>
    <s v="CDI"/>
    <s v="Logistique"/>
    <n v="1"/>
    <d v="2023-09-09T00:00:00"/>
    <n v="44"/>
    <s v="Cadre"/>
    <x v="6"/>
  </r>
  <r>
    <x v="11"/>
    <s v="GEMIG"/>
    <s v="Boucher"/>
    <s v="Julie"/>
    <s v="F"/>
    <s v="CDI"/>
    <s v="Commerciaux"/>
    <n v="1"/>
    <d v="2024-12-17T00:00:00"/>
    <n v="52"/>
    <s v="Cadre"/>
    <x v="1"/>
  </r>
  <r>
    <x v="11"/>
    <s v="A2GS8"/>
    <s v="Gomes"/>
    <s v="Anastasie"/>
    <s v="F"/>
    <s v="CDI"/>
    <s v="Commerciaux"/>
    <n v="1"/>
    <d v="2021-08-26T00:00:00"/>
    <n v="58"/>
    <s v="Cadre"/>
    <x v="3"/>
  </r>
  <r>
    <x v="11"/>
    <s v="C52IR"/>
    <s v="Durand"/>
    <s v="Victor"/>
    <s v="H"/>
    <s v="CDI"/>
    <s v="Commerciaux"/>
    <n v="0.91"/>
    <d v="2022-11-23T00:00:00"/>
    <n v="45"/>
    <s v="Cadre"/>
    <x v="7"/>
  </r>
  <r>
    <x v="11"/>
    <s v="5014G"/>
    <s v="Leroy"/>
    <s v="Arnaude"/>
    <s v="F"/>
    <s v="CDI"/>
    <s v="Finance"/>
    <n v="1"/>
    <d v="2024-05-28T00:00:00"/>
    <n v="53"/>
    <s v="Cadre"/>
    <x v="9"/>
  </r>
  <r>
    <x v="11"/>
    <s v="4G8KE"/>
    <s v="Blot"/>
    <s v="Jeanne"/>
    <s v="F"/>
    <s v="CDI"/>
    <s v="Logistique"/>
    <n v="0.91"/>
    <d v="2023-06-10T00:00:00"/>
    <n v="24"/>
    <s v="Cadre"/>
    <x v="12"/>
  </r>
  <r>
    <x v="11"/>
    <s v="8MUUW"/>
    <s v="Rossi"/>
    <s v="Gilles"/>
    <s v="H"/>
    <s v="CDI"/>
    <s v="Commerciaux"/>
    <n v="1"/>
    <d v="2020-09-15T00:00:00"/>
    <n v="53"/>
    <s v="Cadre"/>
    <x v="0"/>
  </r>
  <r>
    <x v="11"/>
    <s v="YIZT7"/>
    <s v="Humbert"/>
    <s v="Philippe"/>
    <s v="H"/>
    <s v="Alternant"/>
    <s v="Achat"/>
    <n v="1"/>
    <d v="2024-01-06T00:00:00"/>
    <n v="31"/>
    <s v="Non Cadre"/>
    <x v="9"/>
  </r>
  <r>
    <x v="11"/>
    <s v="JIFXE"/>
    <s v="Bigot"/>
    <s v="Étienne"/>
    <s v="H"/>
    <s v="CDD"/>
    <s v="Finance"/>
    <n v="1"/>
    <d v="2022-06-26T00:00:00"/>
    <n v="61"/>
    <s v="Cadre"/>
    <x v="1"/>
  </r>
  <r>
    <x v="11"/>
    <s v="6BTQU"/>
    <s v="Poulain"/>
    <s v="Jeannine"/>
    <s v="F"/>
    <s v="CDD"/>
    <s v="Commerciaux"/>
    <n v="1"/>
    <d v="2021-06-01T00:00:00"/>
    <n v="65"/>
    <s v="Cadre"/>
    <x v="10"/>
  </r>
  <r>
    <x v="11"/>
    <s v="C31YH"/>
    <s v="Bourgeois"/>
    <s v="Franck"/>
    <s v="H"/>
    <s v="CDI"/>
    <s v="Finance"/>
    <n v="1"/>
    <d v="2023-06-26T00:00:00"/>
    <n v="41"/>
    <s v="Cadre"/>
    <x v="12"/>
  </r>
  <r>
    <x v="11"/>
    <s v="JAQGO"/>
    <s v="Ferreira"/>
    <s v="Thibaut"/>
    <s v="H"/>
    <s v="CDD"/>
    <s v="Informatique"/>
    <n v="1"/>
    <d v="2021-10-29T00:00:00"/>
    <n v="52"/>
    <s v="Cadre"/>
    <x v="1"/>
  </r>
  <r>
    <x v="11"/>
    <s v="9C9K7"/>
    <s v="Besson"/>
    <s v="Rémy"/>
    <s v="H"/>
    <s v="CDI"/>
    <s v="Marketing"/>
    <n v="0.91"/>
    <d v="2021-04-25T00:00:00"/>
    <n v="63"/>
    <s v="Cadre"/>
    <x v="7"/>
  </r>
  <r>
    <x v="11"/>
    <s v="SSZD6"/>
    <s v="Goncalves"/>
    <s v="Élisabeth"/>
    <s v="F"/>
    <s v="CDI"/>
    <s v="Commerciaux"/>
    <n v="0.91"/>
    <d v="2021-02-04T00:00:00"/>
    <n v="22"/>
    <s v="Non Cadre"/>
    <x v="10"/>
  </r>
  <r>
    <x v="11"/>
    <s v="XDHGJ"/>
    <s v="Guillet"/>
    <s v="Éléonore"/>
    <s v="F"/>
    <s v="CDI"/>
    <s v="Logistique"/>
    <n v="1"/>
    <d v="2024-01-09T00:00:00"/>
    <n v="31"/>
    <s v="Non Cadre"/>
    <x v="2"/>
  </r>
  <r>
    <x v="11"/>
    <s v="SCOWD"/>
    <s v="Salmon"/>
    <s v="Patrick"/>
    <s v="H"/>
    <s v="CDI"/>
    <s v="Marketing"/>
    <n v="0.91"/>
    <d v="2024-02-26T00:00:00"/>
    <n v="43"/>
    <s v="Cadre"/>
    <x v="1"/>
  </r>
  <r>
    <x v="11"/>
    <s v="5YF4O"/>
    <s v="Vallée"/>
    <s v="Bertrand"/>
    <s v="H"/>
    <s v="Stage"/>
    <s v="Achat"/>
    <n v="1"/>
    <d v="2022-10-21T00:00:00"/>
    <n v="35"/>
    <s v="Non Cadre"/>
    <x v="10"/>
  </r>
  <r>
    <x v="11"/>
    <s v="CDC8P"/>
    <s v="Brunel"/>
    <s v="Valentine"/>
    <s v="F"/>
    <s v="CDI"/>
    <s v="Commerciaux"/>
    <n v="1"/>
    <d v="2025-05-03T00:00:00"/>
    <n v="47"/>
    <s v="Non Cadre"/>
    <x v="9"/>
  </r>
  <r>
    <x v="11"/>
    <s v="UY6WE"/>
    <s v="Nguyen"/>
    <s v="Margaret"/>
    <s v="F"/>
    <s v="CDI"/>
    <s v="RH"/>
    <n v="1"/>
    <d v="2020-10-06T00:00:00"/>
    <n v="30"/>
    <s v="Cadre"/>
    <x v="1"/>
  </r>
  <r>
    <x v="11"/>
    <s v="OIXJA"/>
    <s v="Pichon"/>
    <s v="Bernard"/>
    <s v="H"/>
    <s v="CDD"/>
    <s v="Commerciaux"/>
    <n v="1"/>
    <d v="2021-04-08T00:00:00"/>
    <n v="26"/>
    <s v="Non Cadre"/>
    <x v="1"/>
  </r>
  <r>
    <x v="11"/>
    <s v="4GZ42"/>
    <s v="Ledoux"/>
    <s v="Jules"/>
    <s v="H"/>
    <s v="CDI"/>
    <s v="Informatique"/>
    <n v="1"/>
    <d v="2021-12-29T00:00:00"/>
    <n v="63"/>
    <s v="Cadre"/>
    <x v="2"/>
  </r>
  <r>
    <x v="11"/>
    <s v="53NY9"/>
    <s v="Salmon"/>
    <s v="Guillaume"/>
    <s v="H"/>
    <s v="CDD"/>
    <s v="Commerciaux"/>
    <n v="0.91"/>
    <d v="2021-11-22T00:00:00"/>
    <n v="59"/>
    <s v="Non Cadre"/>
    <x v="11"/>
  </r>
  <r>
    <x v="11"/>
    <s v="CHYQ5"/>
    <s v="Camus"/>
    <s v="Isaac"/>
    <s v="H"/>
    <s v="CDI"/>
    <s v="Marketing"/>
    <n v="1"/>
    <d v="2024-07-18T00:00:00"/>
    <n v="62"/>
    <s v="Cadre"/>
    <x v="1"/>
  </r>
  <r>
    <x v="11"/>
    <s v="8E9LF"/>
    <s v="Baron"/>
    <s v="Marcelle"/>
    <s v="F"/>
    <s v="Stage"/>
    <s v="Finance"/>
    <n v="1"/>
    <d v="2020-12-03T00:00:00"/>
    <n v="38"/>
    <s v="Non Cadre"/>
    <x v="12"/>
  </r>
  <r>
    <x v="11"/>
    <s v="M5OQN"/>
    <s v="Courtois"/>
    <s v="Marcel"/>
    <s v="H"/>
    <s v="CDI"/>
    <s v="Commerciaux"/>
    <n v="1"/>
    <d v="2023-11-19T00:00:00"/>
    <n v="52"/>
    <s v="Cadre"/>
    <x v="6"/>
  </r>
  <r>
    <x v="11"/>
    <s v="FOPU8"/>
    <s v="Boulay"/>
    <s v="Pierre"/>
    <s v="H"/>
    <s v="CDI"/>
    <s v="Logistique"/>
    <n v="1"/>
    <d v="2023-03-02T00:00:00"/>
    <n v="57"/>
    <s v="Non Cadre"/>
    <x v="1"/>
  </r>
  <r>
    <x v="11"/>
    <s v="7JO19"/>
    <s v="Lefebvre"/>
    <s v="Richard"/>
    <s v="H"/>
    <s v="CDD"/>
    <s v="Commerciaux"/>
    <n v="1"/>
    <d v="2022-11-01T00:00:00"/>
    <n v="32"/>
    <s v="Cadre"/>
    <x v="6"/>
  </r>
  <r>
    <x v="11"/>
    <s v="NNRI4"/>
    <s v="Rousseau"/>
    <s v="Odette"/>
    <s v="F"/>
    <s v="CDI"/>
    <s v="Commerciaux"/>
    <n v="1"/>
    <d v="2021-11-11T00:00:00"/>
    <n v="46"/>
    <s v="Non Cadre"/>
    <x v="3"/>
  </r>
  <r>
    <x v="11"/>
    <s v="FAZGD"/>
    <s v="Pinto"/>
    <s v="Capucine"/>
    <s v="F"/>
    <s v="CDI"/>
    <s v="Commerciaux"/>
    <n v="1"/>
    <d v="2022-04-13T00:00:00"/>
    <n v="32"/>
    <s v="Cadre"/>
    <x v="1"/>
  </r>
  <r>
    <x v="11"/>
    <s v="K17K2"/>
    <s v="Arnaud"/>
    <s v="Capucine"/>
    <s v="F"/>
    <s v="Stage"/>
    <s v="RH"/>
    <n v="1"/>
    <d v="2025-08-24T00:00:00"/>
    <n v="45"/>
    <s v="Non Cadre"/>
    <x v="9"/>
  </r>
  <r>
    <x v="11"/>
    <s v="SV587"/>
    <s v="De Oliveira"/>
    <s v="Geneviève"/>
    <s v="F"/>
    <s v="Alternant"/>
    <s v="Commerciaux"/>
    <n v="1"/>
    <d v="2021-03-08T00:00:00"/>
    <n v="28"/>
    <s v="Non Cadre"/>
    <x v="2"/>
  </r>
  <r>
    <x v="11"/>
    <s v="KGFAN"/>
    <s v="Gilbert"/>
    <s v="William"/>
    <s v="H"/>
    <s v="CDI"/>
    <s v="Informatique"/>
    <n v="1"/>
    <d v="2023-05-04T00:00:00"/>
    <n v="33"/>
    <s v="Non Cadre"/>
    <x v="10"/>
  </r>
  <r>
    <x v="11"/>
    <s v="97B98"/>
    <s v="Lemaître"/>
    <s v="François"/>
    <s v="H"/>
    <s v="Alternant"/>
    <s v="Achat"/>
    <n v="1"/>
    <d v="2023-08-07T00:00:00"/>
    <n v="56"/>
    <s v="Non Cadre"/>
    <x v="8"/>
  </r>
  <r>
    <x v="11"/>
    <s v="879JO"/>
    <s v="Delahaye"/>
    <s v="Pierre"/>
    <s v="H"/>
    <s v="CDI"/>
    <s v="Commerciaux"/>
    <n v="1"/>
    <d v="2022-01-06T00:00:00"/>
    <n v="40"/>
    <s v="Cadre"/>
    <x v="6"/>
  </r>
  <r>
    <x v="11"/>
    <s v="GRXBX"/>
    <s v="Deschamps"/>
    <s v="Renée"/>
    <s v="F"/>
    <s v="CDI"/>
    <s v="RH"/>
    <n v="1"/>
    <d v="2024-05-02T00:00:00"/>
    <n v="57"/>
    <s v="Non Cadre"/>
    <x v="3"/>
  </r>
  <r>
    <x v="11"/>
    <s v="PDNCT"/>
    <s v="Guilbert"/>
    <s v="Marcelle"/>
    <s v="F"/>
    <s v="Alternant"/>
    <s v="Commerciaux"/>
    <n v="1"/>
    <d v="2023-08-08T00:00:00"/>
    <n v="43"/>
    <s v="Non Cadre"/>
    <x v="10"/>
  </r>
  <r>
    <x v="11"/>
    <s v="TNB06"/>
    <s v="Bègue"/>
    <s v="Alfred"/>
    <s v="H"/>
    <s v="Stage"/>
    <s v="Commerciaux"/>
    <n v="0.91"/>
    <d v="2021-06-25T00:00:00"/>
    <n v="26"/>
    <s v="Non Cadre"/>
    <x v="7"/>
  </r>
  <r>
    <x v="11"/>
    <s v="5ATC0"/>
    <s v="Marin"/>
    <s v="Lucie"/>
    <s v="F"/>
    <s v="CDI"/>
    <s v="Finance"/>
    <n v="1"/>
    <d v="2020-11-04T00:00:00"/>
    <n v="38"/>
    <s v="Non Cadre"/>
    <x v="9"/>
  </r>
  <r>
    <x v="11"/>
    <s v="4XYGG"/>
    <s v="Camus"/>
    <s v="Isaac"/>
    <s v="H"/>
    <s v="CDD"/>
    <s v="Logistique"/>
    <n v="1"/>
    <d v="2021-09-25T00:00:00"/>
    <n v="51"/>
    <s v="Non Cadre"/>
    <x v="1"/>
  </r>
  <r>
    <x v="11"/>
    <s v="399PQ"/>
    <s v="Nicolas"/>
    <s v="Alix"/>
    <s v="F"/>
    <s v="CDI"/>
    <s v="Commerciaux"/>
    <n v="1"/>
    <d v="2024-01-06T00:00:00"/>
    <n v="23"/>
    <s v="Non Cadre"/>
    <x v="7"/>
  </r>
  <r>
    <x v="11"/>
    <s v="VLI20"/>
    <s v="Denis"/>
    <s v="Laetitia"/>
    <s v="F"/>
    <s v="CDI"/>
    <s v="Informatique"/>
    <n v="1"/>
    <d v="2023-02-11T00:00:00"/>
    <n v="20"/>
    <s v="Cadre"/>
    <x v="11"/>
  </r>
  <r>
    <x v="11"/>
    <s v="D6LA5"/>
    <s v="Morin"/>
    <s v="Joséphine"/>
    <s v="F"/>
    <s v="Alternant"/>
    <s v="Finance"/>
    <n v="1"/>
    <d v="2025-01-22T00:00:00"/>
    <n v="46"/>
    <s v="Non Cadre"/>
    <x v="4"/>
  </r>
  <r>
    <x v="11"/>
    <s v="JS9XQ"/>
    <s v="Becker"/>
    <s v="Louise"/>
    <s v="F"/>
    <s v="Stage"/>
    <s v="Commerciaux"/>
    <n v="1"/>
    <d v="2021-06-23T00:00:00"/>
    <n v="43"/>
    <s v="Non Cadre"/>
    <x v="8"/>
  </r>
  <r>
    <x v="11"/>
    <s v="6A9JO"/>
    <s v="Vasseur"/>
    <s v="Constance"/>
    <s v="F"/>
    <s v="CDD"/>
    <s v="Achat"/>
    <n v="1"/>
    <d v="2023-11-10T00:00:00"/>
    <n v="35"/>
    <s v="Cadre"/>
    <x v="8"/>
  </r>
  <r>
    <x v="11"/>
    <s v="EVEHA"/>
    <s v="Texier"/>
    <s v="Monique"/>
    <s v="F"/>
    <s v="CDI"/>
    <s v="Commerciaux"/>
    <n v="0.91"/>
    <d v="2021-11-06T00:00:00"/>
    <n v="44"/>
    <s v="Non Cadre"/>
    <x v="3"/>
  </r>
  <r>
    <x v="11"/>
    <s v="GC0VK"/>
    <s v="Maillet"/>
    <s v="Lucas"/>
    <s v="H"/>
    <s v="CDD"/>
    <s v="Commerciaux"/>
    <n v="1"/>
    <d v="2021-12-17T00:00:00"/>
    <n v="53"/>
    <s v="Non Cadre"/>
    <x v="11"/>
  </r>
  <r>
    <x v="11"/>
    <s v="DHEUO"/>
    <s v="Couturier"/>
    <s v="Sébastien"/>
    <s v="H"/>
    <s v="CDD"/>
    <s v="Marketing"/>
    <n v="1"/>
    <d v="2024-08-28T00:00:00"/>
    <n v="54"/>
    <s v="Cadre"/>
    <x v="8"/>
  </r>
  <r>
    <x v="11"/>
    <s v="CD97O"/>
    <s v="Texier"/>
    <s v="Augustin"/>
    <s v="H"/>
    <s v="CDD"/>
    <s v="Commerciaux"/>
    <n v="1"/>
    <d v="2022-07-17T00:00:00"/>
    <n v="47"/>
    <s v="Cadre"/>
    <x v="11"/>
  </r>
  <r>
    <x v="11"/>
    <s v="SC7KQ"/>
    <s v="Hebert"/>
    <s v="Alice"/>
    <s v="F"/>
    <s v="CDD"/>
    <s v="Logistique"/>
    <n v="1"/>
    <d v="2021-09-05T00:00:00"/>
    <n v="54"/>
    <s v="Non Cadre"/>
    <x v="8"/>
  </r>
  <r>
    <x v="11"/>
    <s v="7XTUM"/>
    <s v="Gaillard"/>
    <s v="Gérard"/>
    <s v="H"/>
    <s v="CDD"/>
    <s v="Commerciaux"/>
    <n v="1"/>
    <d v="2025-05-08T00:00:00"/>
    <n v="20"/>
    <s v="Non Cadre"/>
    <x v="1"/>
  </r>
  <r>
    <x v="11"/>
    <s v="W01L7"/>
    <s v="Gautier"/>
    <s v="Louise"/>
    <s v="F"/>
    <s v="CDD"/>
    <s v="Commerciaux"/>
    <n v="0.91"/>
    <d v="2021-03-22T00:00:00"/>
    <n v="59"/>
    <s v="Cadre"/>
    <x v="2"/>
  </r>
  <r>
    <x v="11"/>
    <s v="YG59M"/>
    <s v="Maréchal"/>
    <s v="Sabine"/>
    <s v="F"/>
    <s v="CDI"/>
    <s v="RH"/>
    <n v="1"/>
    <d v="2024-11-29T00:00:00"/>
    <n v="40"/>
    <s v="Cadre"/>
    <x v="2"/>
  </r>
  <r>
    <x v="11"/>
    <s v="7FZA4"/>
    <s v="Guillou"/>
    <s v="Arthur"/>
    <s v="H"/>
    <s v="CDI"/>
    <s v="Marketing"/>
    <n v="1"/>
    <d v="2024-11-02T00:00:00"/>
    <n v="59"/>
    <s v="Non Cadre"/>
    <x v="2"/>
  </r>
  <r>
    <x v="11"/>
    <s v="9PUGX"/>
    <s v="Bernard"/>
    <s v="Constance"/>
    <s v="F"/>
    <s v="CDI"/>
    <s v="Logistique"/>
    <n v="0.91"/>
    <d v="2021-09-01T00:00:00"/>
    <n v="60"/>
    <s v="Non Cadre"/>
    <x v="0"/>
  </r>
  <r>
    <x v="11"/>
    <s v="T5AAD"/>
    <s v="Pelletier"/>
    <s v="Olivier"/>
    <s v="H"/>
    <s v="CDI"/>
    <s v="Logistique"/>
    <n v="0.91"/>
    <d v="2024-07-01T00:00:00"/>
    <n v="24"/>
    <s v="Non Cadre"/>
    <x v="10"/>
  </r>
  <r>
    <x v="11"/>
    <s v="ACSVV"/>
    <s v="Legrand"/>
    <s v="Martine"/>
    <s v="F"/>
    <s v="CDD"/>
    <s v="Marketing"/>
    <n v="0.91"/>
    <d v="2023-12-23T00:00:00"/>
    <n v="59"/>
    <s v="Non Cadre"/>
    <x v="1"/>
  </r>
  <r>
    <x v="11"/>
    <s v="RC7QH"/>
    <s v="Vidal"/>
    <s v="Alphonse"/>
    <s v="H"/>
    <s v="Stage"/>
    <s v="Finance"/>
    <n v="1"/>
    <d v="2022-04-05T00:00:00"/>
    <n v="52"/>
    <s v="Non Cadre"/>
    <x v="1"/>
  </r>
  <r>
    <x v="11"/>
    <s v="5NBX1"/>
    <s v="Morel"/>
    <s v="Frédérique"/>
    <s v="F"/>
    <s v="CDI"/>
    <s v="Logistique"/>
    <n v="1"/>
    <d v="2025-03-12T00:00:00"/>
    <n v="37"/>
    <s v="Cadre"/>
    <x v="11"/>
  </r>
  <r>
    <x v="11"/>
    <s v="Y5PG6"/>
    <s v="Lombard"/>
    <s v="Aimée"/>
    <s v="F"/>
    <s v="CDI"/>
    <s v="Achat"/>
    <n v="1"/>
    <d v="2021-12-30T00:00:00"/>
    <n v="29"/>
    <s v="Non Cadre"/>
    <x v="7"/>
  </r>
  <r>
    <x v="11"/>
    <s v="4994C"/>
    <s v="Roche"/>
    <s v="Pierre"/>
    <s v="H"/>
    <s v="CDI"/>
    <s v="Marketing"/>
    <n v="0.91"/>
    <d v="2020-12-19T00:00:00"/>
    <n v="60"/>
    <s v="Cadre"/>
    <x v="12"/>
  </r>
  <r>
    <x v="11"/>
    <s v="FWAGD"/>
    <s v="Langlois"/>
    <s v="Daniel"/>
    <s v="H"/>
    <s v="CDD"/>
    <s v="Commerciaux"/>
    <n v="1"/>
    <d v="2023-11-11T00:00:00"/>
    <n v="22"/>
    <s v="Non Cadre"/>
    <x v="8"/>
  </r>
  <r>
    <x v="11"/>
    <s v="CZIFJ"/>
    <s v="Thibault"/>
    <s v="Thibault"/>
    <s v="H"/>
    <s v="CDI"/>
    <s v="Commerciaux"/>
    <n v="1"/>
    <d v="2024-02-24T00:00:00"/>
    <n v="61"/>
    <s v="Cadre"/>
    <x v="3"/>
  </r>
  <r>
    <x v="11"/>
    <s v="0OW78"/>
    <s v="Lebrun"/>
    <s v="Roland"/>
    <s v="H"/>
    <s v="CDI"/>
    <s v="Marketing"/>
    <n v="0.91"/>
    <d v="2022-12-17T00:00:00"/>
    <n v="35"/>
    <s v="Non Cadre"/>
    <x v="5"/>
  </r>
  <r>
    <x v="11"/>
    <s v="C7CSB"/>
    <s v="Germain"/>
    <s v="Stéphane"/>
    <s v="H"/>
    <s v="Alternant"/>
    <s v="Marketing"/>
    <n v="1"/>
    <d v="2024-03-25T00:00:00"/>
    <n v="57"/>
    <s v="Non Cadre"/>
    <x v="6"/>
  </r>
  <r>
    <x v="11"/>
    <s v="4FZFQ"/>
    <s v="Michel"/>
    <s v="Éric"/>
    <s v="H"/>
    <s v="CDI"/>
    <s v="Commerciaux"/>
    <n v="1"/>
    <d v="2023-12-30T00:00:00"/>
    <n v="36"/>
    <s v="Cadre"/>
    <x v="4"/>
  </r>
  <r>
    <x v="11"/>
    <s v="Y24HP"/>
    <s v="Lesage"/>
    <s v="Alphonse"/>
    <s v="H"/>
    <s v="CDD"/>
    <s v="Achat"/>
    <n v="1"/>
    <d v="2025-06-16T00:00:00"/>
    <n v="21"/>
    <s v="Cadre"/>
    <x v="2"/>
  </r>
  <r>
    <x v="11"/>
    <s v="9B31P"/>
    <s v="Masse"/>
    <s v="Célina"/>
    <s v="F"/>
    <s v="CDI"/>
    <s v="Commerciaux"/>
    <n v="1"/>
    <d v="2020-09-04T00:00:00"/>
    <n v="56"/>
    <s v="Non Cadre"/>
    <x v="7"/>
  </r>
  <r>
    <x v="11"/>
    <s v="PIJ3L"/>
    <s v="Hubert"/>
    <s v="Charlotte"/>
    <s v="F"/>
    <s v="CDI"/>
    <s v="Commerciaux"/>
    <n v="1"/>
    <d v="2025-02-13T00:00:00"/>
    <n v="59"/>
    <s v="Non Cadre"/>
    <x v="2"/>
  </r>
  <r>
    <x v="11"/>
    <s v="826C3"/>
    <s v="Briand"/>
    <s v="Gérard"/>
    <s v="H"/>
    <s v="CDD"/>
    <s v="Commerciaux"/>
    <n v="1"/>
    <d v="2023-11-27T00:00:00"/>
    <n v="51"/>
    <s v="Non Cadre"/>
    <x v="5"/>
  </r>
  <r>
    <x v="11"/>
    <s v="EQARW"/>
    <s v="Michel"/>
    <s v="Jules"/>
    <s v="H"/>
    <s v="CDI"/>
    <s v="Informatique"/>
    <n v="1"/>
    <d v="2021-09-22T00:00:00"/>
    <n v="25"/>
    <s v="Non Cadre"/>
    <x v="5"/>
  </r>
  <r>
    <x v="11"/>
    <s v="H4OZ9"/>
    <s v="Deschamps"/>
    <s v="Gilbert"/>
    <s v="H"/>
    <s v="CDD"/>
    <s v="Finance"/>
    <n v="1"/>
    <d v="2024-02-12T00:00:00"/>
    <n v="60"/>
    <s v="Cadre"/>
    <x v="6"/>
  </r>
  <r>
    <x v="11"/>
    <s v="GDD91"/>
    <s v="Collin"/>
    <s v="Thierry"/>
    <s v="H"/>
    <s v="CDI"/>
    <s v="Commerciaux"/>
    <n v="1"/>
    <d v="2020-09-10T00:00:00"/>
    <n v="40"/>
    <s v="Cadre"/>
    <x v="1"/>
  </r>
  <r>
    <x v="11"/>
    <s v="DJGZW"/>
    <s v="Godard"/>
    <s v="Adrien"/>
    <s v="H"/>
    <s v="CDD"/>
    <s v="Informatique"/>
    <n v="1"/>
    <d v="2022-10-27T00:00:00"/>
    <n v="57"/>
    <s v="Non Cadre"/>
    <x v="1"/>
  </r>
  <r>
    <x v="11"/>
    <s v="T4LOT"/>
    <s v="Maurice"/>
    <s v="Théodore"/>
    <s v="H"/>
    <s v="CDI"/>
    <s v="Informatique"/>
    <n v="1"/>
    <d v="2022-01-30T00:00:00"/>
    <n v="55"/>
    <s v="Non Cadre"/>
    <x v="8"/>
  </r>
  <r>
    <x v="11"/>
    <s v="5NC4K"/>
    <s v="Guillot"/>
    <s v="Christine"/>
    <s v="F"/>
    <s v="CDD"/>
    <s v="Logistique"/>
    <n v="1"/>
    <d v="2024-10-11T00:00:00"/>
    <n v="34"/>
    <s v="Cadre"/>
    <x v="5"/>
  </r>
  <r>
    <x v="11"/>
    <s v="BN77K"/>
    <s v="Berger"/>
    <s v="Alexandre"/>
    <s v="H"/>
    <s v="Alternant"/>
    <s v="Logistique"/>
    <n v="1"/>
    <d v="2020-09-06T00:00:00"/>
    <n v="48"/>
    <s v="Non Cadre"/>
    <x v="6"/>
  </r>
  <r>
    <x v="11"/>
    <s v="KZ6XU"/>
    <s v="Pinto"/>
    <s v="Alex"/>
    <s v="F"/>
    <s v="Stage"/>
    <s v="Commerciaux"/>
    <n v="1"/>
    <d v="2022-03-01T00:00:00"/>
    <n v="43"/>
    <s v="Non Cadre"/>
    <x v="4"/>
  </r>
  <r>
    <x v="11"/>
    <s v="6CRF7"/>
    <s v="Thibault"/>
    <s v="Roland"/>
    <s v="H"/>
    <s v="CDI"/>
    <s v="Marketing"/>
    <n v="1"/>
    <d v="2022-10-05T00:00:00"/>
    <n v="29"/>
    <s v="Cadre"/>
    <x v="4"/>
  </r>
  <r>
    <x v="11"/>
    <s v="NS0BV"/>
    <s v="Lemonnier"/>
    <s v="Laetitia"/>
    <s v="F"/>
    <s v="CDI"/>
    <s v="Achat"/>
    <n v="1"/>
    <d v="2021-07-02T00:00:00"/>
    <n v="20"/>
    <s v="Cadre"/>
    <x v="7"/>
  </r>
  <r>
    <x v="11"/>
    <s v="TIEOC"/>
    <s v="Bouvet"/>
    <s v="Maggie"/>
    <s v="F"/>
    <s v="Stage"/>
    <s v="Finance"/>
    <n v="1"/>
    <d v="2022-05-11T00:00:00"/>
    <n v="36"/>
    <s v="Non Cadre"/>
    <x v="5"/>
  </r>
  <r>
    <x v="11"/>
    <s v="Z9ALA"/>
    <s v="Verdier"/>
    <s v="Margaud"/>
    <s v="F"/>
    <s v="CDD"/>
    <s v="Commerciaux"/>
    <n v="0.91"/>
    <d v="2020-09-29T00:00:00"/>
    <n v="62"/>
    <s v="Non Cadre"/>
    <x v="9"/>
  </r>
  <r>
    <x v="11"/>
    <s v="662GQ"/>
    <s v="Louis"/>
    <s v="Charles"/>
    <s v="H"/>
    <s v="CDI"/>
    <s v="Informatique"/>
    <n v="0.91"/>
    <d v="2025-06-01T00:00:00"/>
    <n v="31"/>
    <s v="Non Cadre"/>
    <x v="1"/>
  </r>
  <r>
    <x v="11"/>
    <s v="M8KX1"/>
    <s v="Bailly"/>
    <s v="Caroline"/>
    <s v="F"/>
    <s v="CDI"/>
    <s v="Commerciaux"/>
    <n v="0.91"/>
    <d v="2021-09-18T00:00:00"/>
    <n v="47"/>
    <s v="Cadre"/>
    <x v="11"/>
  </r>
  <r>
    <x v="11"/>
    <s v="CJQ0F"/>
    <s v="Joly"/>
    <s v="Brigitte"/>
    <s v="F"/>
    <s v="CDI"/>
    <s v="Finance"/>
    <n v="1"/>
    <d v="2023-06-22T00:00:00"/>
    <n v="55"/>
    <s v="Cadre"/>
    <x v="9"/>
  </r>
  <r>
    <x v="11"/>
    <s v="TL8LX"/>
    <s v="Jacques"/>
    <s v="Michel"/>
    <s v="H"/>
    <s v="Stage"/>
    <s v="Commerciaux"/>
    <n v="1"/>
    <d v="2021-09-24T00:00:00"/>
    <n v="40"/>
    <s v="Non Cadre"/>
    <x v="0"/>
  </r>
  <r>
    <x v="11"/>
    <s v="EZDDO"/>
    <s v="Breton"/>
    <s v="Suzanne"/>
    <s v="F"/>
    <s v="CDI"/>
    <s v="Commerciaux"/>
    <n v="0.91"/>
    <d v="2021-06-23T00:00:00"/>
    <n v="63"/>
    <s v="Non Cadre"/>
    <x v="6"/>
  </r>
  <r>
    <x v="11"/>
    <s v="MODSU"/>
    <s v="Vallet"/>
    <s v="François"/>
    <s v="H"/>
    <s v="CDI"/>
    <s v="Commerciaux"/>
    <n v="1"/>
    <d v="2024-04-14T00:00:00"/>
    <n v="61"/>
    <s v="Cadre"/>
    <x v="8"/>
  </r>
  <r>
    <x v="11"/>
    <s v="C6KLK"/>
    <s v="Godard"/>
    <s v="Agathe"/>
    <s v="F"/>
    <s v="CDI"/>
    <s v="RH"/>
    <n v="0.91"/>
    <d v="2020-10-24T00:00:00"/>
    <n v="48"/>
    <s v="Cadre"/>
    <x v="7"/>
  </r>
  <r>
    <x v="11"/>
    <s v="AASTU"/>
    <s v="Wagner"/>
    <s v="Gabrielle"/>
    <s v="F"/>
    <s v="CDD"/>
    <s v="RH"/>
    <n v="1"/>
    <d v="2024-11-06T00:00:00"/>
    <n v="60"/>
    <s v="Cadre"/>
    <x v="0"/>
  </r>
  <r>
    <x v="11"/>
    <s v="6RYDI"/>
    <s v="Bouchet"/>
    <s v="Hélène"/>
    <s v="F"/>
    <s v="Stage"/>
    <s v="RH"/>
    <n v="0.91"/>
    <d v="2021-09-29T00:00:00"/>
    <n v="46"/>
    <s v="Non Cadre"/>
    <x v="6"/>
  </r>
  <r>
    <x v="11"/>
    <s v="V9JRR"/>
    <s v="Godard"/>
    <s v="Alphonse"/>
    <s v="H"/>
    <s v="CDI"/>
    <s v="Commerciaux"/>
    <n v="0.91"/>
    <d v="2024-12-04T00:00:00"/>
    <n v="35"/>
    <s v="Non Cadre"/>
    <x v="1"/>
  </r>
  <r>
    <x v="11"/>
    <s v="53CT8"/>
    <s v="Pires"/>
    <s v="Tristan"/>
    <s v="H"/>
    <s v="CDI"/>
    <s v="Commerciaux"/>
    <n v="1"/>
    <d v="2021-11-04T00:00:00"/>
    <n v="49"/>
    <s v="Cadre"/>
    <x v="0"/>
  </r>
  <r>
    <x v="11"/>
    <s v="8FZXK"/>
    <s v="Roche"/>
    <s v="Éléonore"/>
    <s v="F"/>
    <s v="CDI"/>
    <s v="Achat"/>
    <n v="1"/>
    <d v="2022-06-15T00:00:00"/>
    <n v="37"/>
    <s v="Cadre"/>
    <x v="1"/>
  </r>
  <r>
    <x v="11"/>
    <s v="CBT1T"/>
    <s v="Hardy"/>
    <s v="Timothée"/>
    <s v="H"/>
    <s v="Stage"/>
    <s v="Commerciaux"/>
    <n v="1"/>
    <d v="2025-03-09T00:00:00"/>
    <n v="47"/>
    <s v="Non Cadre"/>
    <x v="4"/>
  </r>
  <r>
    <x v="11"/>
    <s v="K015U"/>
    <s v="Couturier"/>
    <s v="Nath"/>
    <s v="F"/>
    <s v="CDI"/>
    <s v="Marketing"/>
    <n v="1"/>
    <d v="2020-09-12T00:00:00"/>
    <n v="60"/>
    <s v="Cadre"/>
    <x v="5"/>
  </r>
  <r>
    <x v="11"/>
    <s v="R0EWQ"/>
    <s v="Leroux"/>
    <s v="Maggie"/>
    <s v="F"/>
    <s v="CDI"/>
    <s v="Commerciaux"/>
    <n v="1"/>
    <d v="2024-05-14T00:00:00"/>
    <n v="46"/>
    <s v="Non Cadre"/>
    <x v="8"/>
  </r>
  <r>
    <x v="11"/>
    <s v="EIWAR"/>
    <s v="Paul"/>
    <s v="Lucas"/>
    <s v="H"/>
    <s v="CDI"/>
    <s v="Logistique"/>
    <n v="1"/>
    <d v="2025-05-18T00:00:00"/>
    <n v="58"/>
    <s v="Cadre"/>
    <x v="12"/>
  </r>
  <r>
    <x v="11"/>
    <s v="DBD40"/>
    <s v="Maillet"/>
    <s v="Adèle"/>
    <s v="F"/>
    <s v="CDI"/>
    <s v="Informatique"/>
    <n v="1"/>
    <d v="2022-12-30T00:00:00"/>
    <n v="54"/>
    <s v="Cadre"/>
    <x v="0"/>
  </r>
  <r>
    <x v="11"/>
    <s v="0M06O"/>
    <s v="Daniel"/>
    <s v="Lorraine"/>
    <s v="F"/>
    <s v="CDI"/>
    <s v="Commerciaux"/>
    <n v="0.91"/>
    <d v="2024-12-29T00:00:00"/>
    <n v="32"/>
    <s v="Non Cadre"/>
    <x v="4"/>
  </r>
  <r>
    <x v="11"/>
    <s v="YKKN2"/>
    <s v="Grondin"/>
    <s v="Mathilde"/>
    <s v="F"/>
    <s v="Stage"/>
    <s v="Logistique"/>
    <n v="1"/>
    <d v="2023-03-13T00:00:00"/>
    <n v="44"/>
    <s v="Non Cadre"/>
    <x v="4"/>
  </r>
  <r>
    <x v="11"/>
    <s v="HZUGL"/>
    <s v="Guillou"/>
    <s v="William"/>
    <s v="H"/>
    <s v="CDI"/>
    <s v="Informatique"/>
    <n v="0.91"/>
    <d v="2024-06-12T00:00:00"/>
    <n v="28"/>
    <s v="Cadre"/>
    <x v="12"/>
  </r>
  <r>
    <x v="11"/>
    <s v="O8ZE4"/>
    <s v="Olivier"/>
    <s v="Stéphanie"/>
    <s v="F"/>
    <s v="CDI"/>
    <s v="Commerciaux"/>
    <n v="0.91"/>
    <d v="2024-06-27T00:00:00"/>
    <n v="38"/>
    <s v="Non Cadre"/>
    <x v="9"/>
  </r>
  <r>
    <x v="11"/>
    <s v="5RTGL"/>
    <s v="Joubert"/>
    <s v="Étienne"/>
    <s v="H"/>
    <s v="CDI"/>
    <s v="Achat"/>
    <n v="1"/>
    <d v="2022-11-08T00:00:00"/>
    <n v="37"/>
    <s v="Non Cadre"/>
    <x v="0"/>
  </r>
  <r>
    <x v="11"/>
    <s v="SKG2X"/>
    <s v="Lebon"/>
    <s v="David"/>
    <s v="H"/>
    <s v="Alternant"/>
    <s v="RH"/>
    <n v="0.91"/>
    <d v="2023-06-24T00:00:00"/>
    <n v="21"/>
    <s v="Non Cadre"/>
    <x v="10"/>
  </r>
  <r>
    <x v="11"/>
    <s v="RYDJX"/>
    <s v="Marie"/>
    <s v="Denis"/>
    <s v="H"/>
    <s v="Stage"/>
    <s v="Informatique"/>
    <n v="1"/>
    <d v="2024-01-01T00:00:00"/>
    <n v="27"/>
    <s v="Non Cadre"/>
    <x v="1"/>
  </r>
  <r>
    <x v="11"/>
    <s v="KJ5NJ"/>
    <s v="Mathieu"/>
    <s v="François"/>
    <s v="H"/>
    <s v="CDD"/>
    <s v="Commerciaux"/>
    <n v="1"/>
    <d v="2021-11-21T00:00:00"/>
    <n v="42"/>
    <s v="Cadre"/>
    <x v="8"/>
  </r>
  <r>
    <x v="11"/>
    <s v="ZUFW1"/>
    <s v="De Sousa"/>
    <s v="Eugène"/>
    <s v="H"/>
    <s v="CDI"/>
    <s v="Commerciaux"/>
    <n v="1"/>
    <d v="2021-08-06T00:00:00"/>
    <n v="21"/>
    <s v="Non Cadre"/>
    <x v="9"/>
  </r>
  <r>
    <x v="11"/>
    <s v="ARBLU"/>
    <s v="Lacroix"/>
    <s v="Thibault"/>
    <s v="H"/>
    <s v="CDI"/>
    <s v="Commerciaux"/>
    <n v="1"/>
    <d v="2022-07-15T00:00:00"/>
    <n v="58"/>
    <s v="Non Cadre"/>
    <x v="10"/>
  </r>
  <r>
    <x v="11"/>
    <s v="2T2W1"/>
    <s v="Maillard"/>
    <s v="Laurent"/>
    <s v="H"/>
    <s v="CDI"/>
    <s v="Marketing"/>
    <n v="1"/>
    <d v="2020-10-11T00:00:00"/>
    <n v="37"/>
    <s v="Non Cadre"/>
    <x v="0"/>
  </r>
  <r>
    <x v="11"/>
    <s v="DOY58"/>
    <s v="Munoz"/>
    <s v="Joseph"/>
    <s v="H"/>
    <s v="Alternant"/>
    <s v="Commerciaux"/>
    <n v="1"/>
    <d v="2023-09-26T00:00:00"/>
    <n v="27"/>
    <s v="Non Cadre"/>
    <x v="9"/>
  </r>
  <r>
    <x v="11"/>
    <s v="TAAFZ"/>
    <s v="Lévêque"/>
    <s v="Victor"/>
    <s v="H"/>
    <s v="Alternant"/>
    <s v="Logistique"/>
    <n v="1"/>
    <d v="2025-08-19T00:00:00"/>
    <n v="34"/>
    <s v="Non Cadre"/>
    <x v="5"/>
  </r>
  <r>
    <x v="11"/>
    <s v="CJEWL"/>
    <s v="Grenier"/>
    <s v="Aimé"/>
    <s v="H"/>
    <s v="CDD"/>
    <s v="Commerciaux"/>
    <n v="1"/>
    <d v="2025-03-25T00:00:00"/>
    <n v="27"/>
    <s v="Non Cadre"/>
    <x v="8"/>
  </r>
  <r>
    <x v="11"/>
    <s v="GN35T"/>
    <s v="Valette"/>
    <s v="Timothée"/>
    <s v="H"/>
    <s v="CDD"/>
    <s v="Achat"/>
    <n v="1"/>
    <d v="2021-03-11T00:00:00"/>
    <n v="60"/>
    <s v="Cadre"/>
    <x v="3"/>
  </r>
  <r>
    <x v="11"/>
    <s v="8XT8G"/>
    <s v="Fontaine"/>
    <s v="Denise"/>
    <s v="F"/>
    <s v="CDI"/>
    <s v="Commerciaux"/>
    <n v="1"/>
    <d v="2023-01-18T00:00:00"/>
    <n v="37"/>
    <s v="Cadre"/>
    <x v="7"/>
  </r>
  <r>
    <x v="11"/>
    <s v="OPEPZ"/>
    <s v="Salmon"/>
    <s v="Jacques"/>
    <s v="H"/>
    <s v="CDI"/>
    <s v="RH"/>
    <n v="1"/>
    <d v="2022-09-19T00:00:00"/>
    <n v="44"/>
    <s v="Non Cadre"/>
    <x v="3"/>
  </r>
  <r>
    <x v="11"/>
    <s v="5W5SI"/>
    <s v="Olivier"/>
    <s v="Gérard"/>
    <s v="H"/>
    <s v="CDD"/>
    <s v="Finance"/>
    <n v="1"/>
    <d v="2025-06-02T00:00:00"/>
    <n v="25"/>
    <s v="Cadre"/>
    <x v="1"/>
  </r>
  <r>
    <x v="11"/>
    <s v="2W3RH"/>
    <s v="Pichon"/>
    <s v="Bernard"/>
    <s v="H"/>
    <s v="CDI"/>
    <s v="Commerciaux"/>
    <n v="0.91"/>
    <d v="2022-10-06T00:00:00"/>
    <n v="39"/>
    <s v="Non Cadre"/>
    <x v="12"/>
  </r>
  <r>
    <x v="11"/>
    <s v="AOI98"/>
    <s v="Loiseau"/>
    <s v="Bertrand"/>
    <s v="H"/>
    <s v="Alternant"/>
    <s v="Logistique"/>
    <n v="1"/>
    <d v="2021-03-03T00:00:00"/>
    <n v="24"/>
    <s v="Non Cadre"/>
    <x v="1"/>
  </r>
  <r>
    <x v="11"/>
    <s v="G2WR6"/>
    <s v="Michel"/>
    <s v="Aurélie"/>
    <s v="F"/>
    <s v="CDI"/>
    <s v="Commerciaux"/>
    <n v="1"/>
    <d v="2023-04-26T00:00:00"/>
    <n v="38"/>
    <s v="Non Cadre"/>
    <x v="12"/>
  </r>
  <r>
    <x v="11"/>
    <s v="50506"/>
    <s v="Michel"/>
    <s v="Pauline"/>
    <s v="F"/>
    <s v="CDI"/>
    <s v="Commerciaux"/>
    <n v="1"/>
    <d v="2021-01-02T00:00:00"/>
    <n v="44"/>
    <s v="Non Cadre"/>
    <x v="1"/>
  </r>
  <r>
    <x v="11"/>
    <s v="G1Y48"/>
    <s v="Roussel"/>
    <s v="Aimé"/>
    <s v="H"/>
    <s v="CDI"/>
    <s v="RH"/>
    <n v="0.91"/>
    <d v="2022-02-24T00:00:00"/>
    <n v="45"/>
    <s v="Cadre"/>
    <x v="1"/>
  </r>
  <r>
    <x v="11"/>
    <s v="D44HR"/>
    <s v="Denis"/>
    <s v="Brigitte"/>
    <s v="F"/>
    <s v="CDI"/>
    <s v="Commerciaux"/>
    <n v="1"/>
    <d v="2022-08-03T00:00:00"/>
    <n v="41"/>
    <s v="Non Cadre"/>
    <x v="9"/>
  </r>
  <r>
    <x v="11"/>
    <s v="TM02V"/>
    <s v="Dupuis"/>
    <s v="Laetitia"/>
    <s v="F"/>
    <s v="CDI"/>
    <s v="Commerciaux"/>
    <n v="1"/>
    <d v="2022-10-15T00:00:00"/>
    <n v="33"/>
    <s v="Non Cadre"/>
    <x v="11"/>
  </r>
  <r>
    <x v="11"/>
    <s v="XTZ1R"/>
    <s v="Bernard"/>
    <s v="Christine"/>
    <s v="F"/>
    <s v="CDI"/>
    <s v="Informatique"/>
    <n v="1"/>
    <d v="2023-08-24T00:00:00"/>
    <n v="28"/>
    <s v="Cadre"/>
    <x v="8"/>
  </r>
  <r>
    <x v="11"/>
    <s v="06FWZ"/>
    <s v="Leclercq"/>
    <s v="Agnès"/>
    <s v="F"/>
    <s v="CDD"/>
    <s v="Logistique"/>
    <n v="1"/>
    <d v="2023-02-08T00:00:00"/>
    <n v="41"/>
    <s v="Non Cadre"/>
    <x v="11"/>
  </r>
  <r>
    <x v="11"/>
    <s v="UHQC8"/>
    <s v="Joubert"/>
    <s v="Gilbert"/>
    <s v="H"/>
    <s v="CDI"/>
    <s v="Commerciaux"/>
    <n v="0.91"/>
    <d v="2024-05-01T00:00:00"/>
    <n v="58"/>
    <s v="Non Cadre"/>
    <x v="3"/>
  </r>
  <r>
    <x v="11"/>
    <s v="T0RQR"/>
    <s v="Gallet"/>
    <s v="Philippine"/>
    <s v="F"/>
    <s v="CDI"/>
    <s v="Informatique"/>
    <n v="1"/>
    <d v="2021-09-08T00:00:00"/>
    <n v="44"/>
    <s v="Cadre"/>
    <x v="12"/>
  </r>
  <r>
    <x v="11"/>
    <s v="OTZ97"/>
    <s v="Costa"/>
    <s v="Manon"/>
    <s v="F"/>
    <s v="CDD"/>
    <s v="Marketing"/>
    <n v="1"/>
    <d v="2021-08-26T00:00:00"/>
    <n v="42"/>
    <s v="Non Cadre"/>
    <x v="1"/>
  </r>
  <r>
    <x v="11"/>
    <s v="57BOR"/>
    <s v="Pruvost"/>
    <s v="Margaret"/>
    <s v="F"/>
    <s v="CDI"/>
    <s v="Commerciaux"/>
    <n v="1"/>
    <d v="2022-03-10T00:00:00"/>
    <n v="21"/>
    <s v="Non Cadre"/>
    <x v="6"/>
  </r>
  <r>
    <x v="11"/>
    <s v="9MO35"/>
    <s v="Marie"/>
    <s v="Louis"/>
    <s v="H"/>
    <s v="Alternant"/>
    <s v="Informatique"/>
    <n v="1"/>
    <d v="2024-06-22T00:00:00"/>
    <n v="43"/>
    <s v="Non Cadre"/>
    <x v="10"/>
  </r>
  <r>
    <x v="11"/>
    <s v="PBG0U"/>
    <s v="Chauveau"/>
    <s v="Gérard"/>
    <s v="H"/>
    <s v="CDI"/>
    <s v="Commerciaux"/>
    <n v="1"/>
    <d v="2023-10-25T00:00:00"/>
    <n v="47"/>
    <s v="Non Cadre"/>
    <x v="8"/>
  </r>
  <r>
    <x v="11"/>
    <s v="5KKJS"/>
    <s v="Vaillant"/>
    <s v="Raymond"/>
    <s v="H"/>
    <s v="CDI"/>
    <s v="Commerciaux"/>
    <n v="0.91"/>
    <d v="2023-02-16T00:00:00"/>
    <n v="54"/>
    <s v="Non Cadre"/>
    <x v="10"/>
  </r>
  <r>
    <x v="11"/>
    <s v="V5RYW"/>
    <s v="Leconte"/>
    <s v="Suzanne"/>
    <s v="F"/>
    <s v="CDI"/>
    <s v="Informatique"/>
    <n v="1"/>
    <d v="2020-11-14T00:00:00"/>
    <n v="57"/>
    <s v="Cadre"/>
    <x v="2"/>
  </r>
  <r>
    <x v="11"/>
    <s v="2B93K"/>
    <s v="Julien"/>
    <s v="Dorothée"/>
    <s v="F"/>
    <s v="Stage"/>
    <s v="Commerciaux"/>
    <n v="0.91"/>
    <d v="2023-11-11T00:00:00"/>
    <n v="22"/>
    <s v="Non Cadre"/>
    <x v="10"/>
  </r>
  <r>
    <x v="11"/>
    <s v="TDOXF"/>
    <s v="Gosselin"/>
    <s v="Rémy"/>
    <s v="H"/>
    <s v="CDI"/>
    <s v="Commerciaux"/>
    <n v="1"/>
    <d v="2025-05-30T00:00:00"/>
    <n v="60"/>
    <s v="Cadre"/>
    <x v="5"/>
  </r>
  <r>
    <x v="11"/>
    <s v="I8XNM"/>
    <s v="Dupont"/>
    <s v="Frédéric"/>
    <s v="H"/>
    <s v="Stage"/>
    <s v="Commerciaux"/>
    <n v="1"/>
    <d v="2024-02-27T00:00:00"/>
    <n v="65"/>
    <s v="Non Cadre"/>
    <x v="10"/>
  </r>
  <r>
    <x v="11"/>
    <s v="P610F"/>
    <s v="Carlier"/>
    <s v="Bertrand"/>
    <s v="H"/>
    <s v="CDD"/>
    <s v="Marketing"/>
    <n v="1"/>
    <d v="2023-05-10T00:00:00"/>
    <n v="50"/>
    <s v="Cadre"/>
    <x v="8"/>
  </r>
  <r>
    <x v="11"/>
    <s v="ZCARB"/>
    <s v="Blanchard"/>
    <s v="Julien"/>
    <s v="H"/>
    <s v="CDI"/>
    <s v="Commerciaux"/>
    <n v="0.91"/>
    <d v="2020-10-07T00:00:00"/>
    <n v="47"/>
    <s v="Cadre"/>
    <x v="1"/>
  </r>
  <r>
    <x v="11"/>
    <s v="9TUUK"/>
    <s v="Paul"/>
    <s v="Nicolas"/>
    <s v="H"/>
    <s v="CDI"/>
    <s v="Marketing"/>
    <n v="1"/>
    <d v="2025-03-26T00:00:00"/>
    <n v="22"/>
    <s v="Non Cadre"/>
    <x v="6"/>
  </r>
  <r>
    <x v="11"/>
    <s v="IETO7"/>
    <s v="Chevalier"/>
    <s v="Étienne"/>
    <s v="H"/>
    <s v="CDI"/>
    <s v="Finance"/>
    <n v="1"/>
    <d v="2022-08-19T00:00:00"/>
    <n v="59"/>
    <s v="Non Cadre"/>
    <x v="0"/>
  </r>
  <r>
    <x v="11"/>
    <s v="ZRYVY"/>
    <s v="Chauvin"/>
    <s v="Adrienne"/>
    <s v="F"/>
    <s v="CDI"/>
    <s v="Commerciaux"/>
    <n v="1"/>
    <d v="2023-11-01T00:00:00"/>
    <n v="63"/>
    <s v="Non Cadre"/>
    <x v="5"/>
  </r>
  <r>
    <x v="11"/>
    <s v="URFCR"/>
    <s v="Foucher"/>
    <s v="Aimé"/>
    <s v="H"/>
    <s v="CDD"/>
    <s v="Marketing"/>
    <n v="1"/>
    <d v="2022-01-07T00:00:00"/>
    <n v="23"/>
    <s v="Cadre"/>
    <x v="4"/>
  </r>
  <r>
    <x v="11"/>
    <s v="NI2P8"/>
    <s v="Gautier"/>
    <s v="Anaïs"/>
    <s v="F"/>
    <s v="CDD"/>
    <s v="Marketing"/>
    <n v="0.91"/>
    <d v="2025-04-08T00:00:00"/>
    <n v="42"/>
    <s v="Non Cadre"/>
    <x v="1"/>
  </r>
  <r>
    <x v="11"/>
    <s v="1HV7K"/>
    <s v="Michel"/>
    <s v="Eugène"/>
    <s v="H"/>
    <s v="CDI"/>
    <s v="Achat"/>
    <n v="0.91"/>
    <d v="2021-06-27T00:00:00"/>
    <n v="34"/>
    <s v="Non Cadre"/>
    <x v="1"/>
  </r>
  <r>
    <x v="11"/>
    <s v="NILC6"/>
    <s v="Rousset"/>
    <s v="Thierry"/>
    <s v="H"/>
    <s v="CDI"/>
    <s v="Commerciaux"/>
    <n v="1"/>
    <d v="2023-11-17T00:00:00"/>
    <n v="20"/>
    <s v="Non Cadre"/>
    <x v="7"/>
  </r>
  <r>
    <x v="11"/>
    <s v="D3QV2"/>
    <s v="Torres"/>
    <s v="Marguerite"/>
    <s v="F"/>
    <s v="CDI"/>
    <s v="Commerciaux"/>
    <n v="1"/>
    <d v="2021-05-11T00:00:00"/>
    <n v="47"/>
    <s v="Cadre"/>
    <x v="4"/>
  </r>
  <r>
    <x v="11"/>
    <s v="OL6O2"/>
    <s v="Traore"/>
    <s v="Élise"/>
    <s v="F"/>
    <s v="CDD"/>
    <s v="RH"/>
    <n v="1"/>
    <d v="2021-08-18T00:00:00"/>
    <n v="20"/>
    <s v="Cadre"/>
    <x v="1"/>
  </r>
  <r>
    <x v="11"/>
    <s v="GERYB"/>
    <s v="Marie"/>
    <s v="Édouard"/>
    <s v="H"/>
    <s v="CDI"/>
    <s v="Commerciaux"/>
    <n v="1"/>
    <d v="2020-10-18T00:00:00"/>
    <n v="29"/>
    <s v="Cadre"/>
    <x v="2"/>
  </r>
  <r>
    <x v="11"/>
    <s v="PL2KE"/>
    <s v="Duval"/>
    <s v="Alain"/>
    <s v="H"/>
    <s v="CDD"/>
    <s v="RH"/>
    <n v="0.91"/>
    <d v="2021-12-02T00:00:00"/>
    <n v="22"/>
    <s v="Non Cadre"/>
    <x v="12"/>
  </r>
  <r>
    <x v="11"/>
    <s v="TQ7A6"/>
    <s v="Vincent"/>
    <s v="Marcelle"/>
    <s v="F"/>
    <s v="CDI"/>
    <s v="Commerciaux"/>
    <n v="1"/>
    <d v="2024-12-30T00:00:00"/>
    <n v="63"/>
    <s v="Cadre"/>
    <x v="9"/>
  </r>
  <r>
    <x v="11"/>
    <s v="X23GT"/>
    <s v="Lacroix"/>
    <s v="Clémence"/>
    <s v="F"/>
    <s v="CDI"/>
    <s v="RH"/>
    <n v="1"/>
    <d v="2022-05-25T00:00:00"/>
    <n v="48"/>
    <s v="Cadre"/>
    <x v="9"/>
  </r>
  <r>
    <x v="11"/>
    <s v="WQ3DT"/>
    <s v="Bertrand"/>
    <s v="Océane"/>
    <s v="F"/>
    <s v="CDI"/>
    <s v="Commerciaux"/>
    <n v="1"/>
    <d v="2021-12-24T00:00:00"/>
    <n v="26"/>
    <s v="Cadre"/>
    <x v="7"/>
  </r>
  <r>
    <x v="11"/>
    <s v="1MMH5"/>
    <s v="Weber"/>
    <s v="Dominique"/>
    <s v="F"/>
    <s v="Stage"/>
    <s v="Informatique"/>
    <n v="0.91"/>
    <d v="2021-01-21T00:00:00"/>
    <n v="32"/>
    <s v="Non Cadre"/>
    <x v="2"/>
  </r>
  <r>
    <x v="11"/>
    <s v="RJR3K"/>
    <s v="Ledoux"/>
    <s v="Étienne"/>
    <s v="H"/>
    <s v="CDI"/>
    <s v="Finance"/>
    <n v="0.91"/>
    <d v="2022-02-21T00:00:00"/>
    <n v="21"/>
    <s v="Non Cadre"/>
    <x v="5"/>
  </r>
  <r>
    <x v="11"/>
    <s v="STIBE"/>
    <s v="Huet"/>
    <s v="Jacques"/>
    <s v="H"/>
    <s v="CDI"/>
    <s v="Commerciaux"/>
    <n v="1"/>
    <d v="2022-02-15T00:00:00"/>
    <n v="41"/>
    <s v="Cadre"/>
    <x v="8"/>
  </r>
  <r>
    <x v="11"/>
    <s v="711RD"/>
    <s v="Chevallier"/>
    <s v="Lucas"/>
    <s v="H"/>
    <s v="Alternant"/>
    <s v="Commerciaux"/>
    <n v="1"/>
    <d v="2025-07-27T00:00:00"/>
    <n v="30"/>
    <s v="Non Cadre"/>
    <x v="5"/>
  </r>
  <r>
    <x v="11"/>
    <s v="U29UM"/>
    <s v="Schmitt"/>
    <s v="Alix"/>
    <s v="F"/>
    <s v="CDI"/>
    <s v="Commerciaux"/>
    <n v="1"/>
    <d v="2022-11-11T00:00:00"/>
    <n v="24"/>
    <s v="Cadre"/>
    <x v="5"/>
  </r>
  <r>
    <x v="11"/>
    <s v="QL1M5"/>
    <s v="Leconte"/>
    <s v="Stéphanie"/>
    <s v="F"/>
    <s v="CDI"/>
    <s v="Commerciaux"/>
    <n v="1"/>
    <d v="2021-09-10T00:00:00"/>
    <n v="49"/>
    <s v="Cadre"/>
    <x v="9"/>
  </r>
  <r>
    <x v="11"/>
    <s v="SDNJA"/>
    <s v="Thierry"/>
    <s v="Marianne"/>
    <s v="F"/>
    <s v="CDI"/>
    <s v="Commerciaux"/>
    <n v="0.91"/>
    <d v="2022-06-12T00:00:00"/>
    <n v="60"/>
    <s v="Non Cadre"/>
    <x v="1"/>
  </r>
  <r>
    <x v="11"/>
    <s v="HJK4E"/>
    <s v="Thierry"/>
    <s v="Jean"/>
    <s v="H"/>
    <s v="CDI"/>
    <s v="Finance"/>
    <n v="1"/>
    <d v="2023-05-27T00:00:00"/>
    <n v="44"/>
    <s v="Non Cadre"/>
    <x v="1"/>
  </r>
  <r>
    <x v="11"/>
    <s v="FZTZM"/>
    <s v="Le Goff"/>
    <s v="Sébastien"/>
    <s v="H"/>
    <s v="CDD"/>
    <s v="Logistique"/>
    <n v="1"/>
    <d v="2024-03-28T00:00:00"/>
    <n v="51"/>
    <s v="Non Cadre"/>
    <x v="1"/>
  </r>
  <r>
    <x v="11"/>
    <s v="DQ4RC"/>
    <s v="Paris"/>
    <s v="Adrien"/>
    <s v="H"/>
    <s v="CDI"/>
    <s v="RH"/>
    <n v="1"/>
    <d v="2022-06-03T00:00:00"/>
    <n v="54"/>
    <s v="Cadre"/>
    <x v="10"/>
  </r>
  <r>
    <x v="11"/>
    <s v="1XIA0"/>
    <s v="Pons"/>
    <s v="Georges"/>
    <s v="H"/>
    <s v="CDI"/>
    <s v="Achat"/>
    <n v="1"/>
    <d v="2024-12-19T00:00:00"/>
    <n v="30"/>
    <s v="Non Cadre"/>
    <x v="3"/>
  </r>
  <r>
    <x v="11"/>
    <s v="PO5EN"/>
    <s v="Moreau"/>
    <s v="Adèle"/>
    <s v="F"/>
    <s v="Alternant"/>
    <s v="Informatique"/>
    <n v="1"/>
    <d v="2022-03-16T00:00:00"/>
    <n v="25"/>
    <s v="Non Cadre"/>
    <x v="1"/>
  </r>
  <r>
    <x v="11"/>
    <s v="Q84S6"/>
    <s v="Grenier"/>
    <s v="Frédérique"/>
    <s v="F"/>
    <s v="CDI"/>
    <s v="Commerciaux"/>
    <n v="1"/>
    <d v="2022-05-05T00:00:00"/>
    <n v="51"/>
    <s v="Non Cadre"/>
    <x v="1"/>
  </r>
  <r>
    <x v="11"/>
    <s v="NGSRO"/>
    <s v="Vasseur"/>
    <s v="Hugues"/>
    <s v="H"/>
    <s v="CDI"/>
    <s v="Marketing"/>
    <n v="1"/>
    <d v="2021-01-14T00:00:00"/>
    <n v="62"/>
    <s v="Non Cadre"/>
    <x v="4"/>
  </r>
  <r>
    <x v="11"/>
    <s v="QO391"/>
    <s v="Dupuis"/>
    <s v="Benjamin"/>
    <s v="H"/>
    <s v="CDD"/>
    <s v="Commerciaux"/>
    <n v="1"/>
    <d v="2023-04-19T00:00:00"/>
    <n v="48"/>
    <s v="Cadre"/>
    <x v="11"/>
  </r>
  <r>
    <x v="11"/>
    <s v="NPS0U"/>
    <s v="Perrot"/>
    <s v="Lucy"/>
    <s v="F"/>
    <s v="CDD"/>
    <s v="Finance"/>
    <n v="1"/>
    <d v="2022-01-29T00:00:00"/>
    <n v="24"/>
    <s v="Cadre"/>
    <x v="1"/>
  </r>
  <r>
    <x v="11"/>
    <s v="2M3V3"/>
    <s v="Bonneau"/>
    <s v="Laetitia"/>
    <s v="F"/>
    <s v="Stage"/>
    <s v="Commerciaux"/>
    <n v="0.91"/>
    <d v="2025-02-07T00:00:00"/>
    <n v="45"/>
    <s v="Non Cadre"/>
    <x v="7"/>
  </r>
  <r>
    <x v="11"/>
    <s v="O47TK"/>
    <s v="Humbert"/>
    <s v="Théodore"/>
    <s v="H"/>
    <s v="CDI"/>
    <s v="Achat"/>
    <n v="1"/>
    <d v="2021-11-18T00:00:00"/>
    <n v="62"/>
    <s v="Non Cadre"/>
    <x v="9"/>
  </r>
  <r>
    <x v="11"/>
    <s v="55NEX"/>
    <s v="Lebon"/>
    <s v="Jérôme"/>
    <s v="H"/>
    <s v="Alternant"/>
    <s v="Marketing"/>
    <n v="1"/>
    <d v="2023-01-20T00:00:00"/>
    <n v="64"/>
    <s v="Non Cadre"/>
    <x v="4"/>
  </r>
  <r>
    <x v="11"/>
    <s v="4VFH6"/>
    <s v="Moreno"/>
    <s v="Thérèse"/>
    <s v="F"/>
    <s v="CDD"/>
    <s v="Logistique"/>
    <n v="1"/>
    <d v="2025-03-01T00:00:00"/>
    <n v="56"/>
    <s v="Non Cadre"/>
    <x v="1"/>
  </r>
  <r>
    <x v="11"/>
    <s v="BHHGU"/>
    <s v="Royer"/>
    <s v="Honoré"/>
    <s v="H"/>
    <s v="Alternant"/>
    <s v="Commerciaux"/>
    <n v="1"/>
    <d v="2021-02-24T00:00:00"/>
    <n v="55"/>
    <s v="Non Cadre"/>
    <x v="4"/>
  </r>
  <r>
    <x v="11"/>
    <s v="SWK1T"/>
    <s v="Chevallier"/>
    <s v="Jules"/>
    <s v="H"/>
    <s v="CDI"/>
    <s v="Informatique"/>
    <n v="1"/>
    <d v="2023-09-07T00:00:00"/>
    <n v="44"/>
    <s v="Cadre"/>
    <x v="10"/>
  </r>
  <r>
    <x v="11"/>
    <s v="8IYTJ"/>
    <s v="Ribeiro"/>
    <s v="Aimé"/>
    <s v="H"/>
    <s v="CDI"/>
    <s v="Commerciaux"/>
    <n v="1"/>
    <d v="2021-04-02T00:00:00"/>
    <n v="59"/>
    <s v="Non Cadre"/>
    <x v="2"/>
  </r>
  <r>
    <x v="11"/>
    <s v="UX84B"/>
    <s v="Le Gall"/>
    <s v="Monique"/>
    <s v="F"/>
    <s v="CDD"/>
    <s v="Achat"/>
    <n v="1"/>
    <d v="2022-03-03T00:00:00"/>
    <n v="63"/>
    <s v="Cadre"/>
    <x v="6"/>
  </r>
  <r>
    <x v="11"/>
    <s v="IFJYC"/>
    <s v="Lévy"/>
    <s v="Denise"/>
    <s v="F"/>
    <s v="CDI"/>
    <s v="Commerciaux"/>
    <n v="1"/>
    <d v="2021-12-02T00:00:00"/>
    <n v="62"/>
    <s v="Cadre"/>
    <x v="1"/>
  </r>
  <r>
    <x v="11"/>
    <s v="3E96F"/>
    <s v="Becker"/>
    <s v="Michèle"/>
    <s v="F"/>
    <s v="CDI"/>
    <s v="Marketing"/>
    <n v="1"/>
    <d v="2021-08-24T00:00:00"/>
    <n v="47"/>
    <s v="Non Cadre"/>
    <x v="6"/>
  </r>
  <r>
    <x v="11"/>
    <s v="QJKEN"/>
    <s v="Salmon"/>
    <s v="Thibaut"/>
    <s v="H"/>
    <s v="CDI"/>
    <s v="Commerciaux"/>
    <n v="1"/>
    <d v="2020-10-09T00:00:00"/>
    <n v="49"/>
    <s v="Non Cadre"/>
    <x v="1"/>
  </r>
  <r>
    <x v="11"/>
    <s v="FUMYO"/>
    <s v="Marchal"/>
    <s v="Robert"/>
    <s v="H"/>
    <s v="CDI"/>
    <s v="Marketing"/>
    <n v="1"/>
    <d v="2021-02-03T00:00:00"/>
    <n v="52"/>
    <s v="Non Cadre"/>
    <x v="1"/>
  </r>
  <r>
    <x v="11"/>
    <s v="0D66F"/>
    <s v="Maréchal"/>
    <s v="Paulette"/>
    <s v="F"/>
    <s v="CDI"/>
    <s v="Informatique"/>
    <n v="0.91"/>
    <d v="2022-03-19T00:00:00"/>
    <n v="50"/>
    <s v="Cadre"/>
    <x v="1"/>
  </r>
  <r>
    <x v="11"/>
    <s v="00EBC"/>
    <s v="Leconte"/>
    <s v="Vincent"/>
    <s v="H"/>
    <s v="Stage"/>
    <s v="Commerciaux"/>
    <n v="1"/>
    <d v="2022-05-05T00:00:00"/>
    <n v="40"/>
    <s v="Non Cadre"/>
    <x v="5"/>
  </r>
  <r>
    <x v="11"/>
    <s v="I5UV9"/>
    <s v="Leclerc"/>
    <s v="Victoire"/>
    <s v="F"/>
    <s v="CDD"/>
    <s v="Commerciaux"/>
    <n v="1"/>
    <d v="2024-03-06T00:00:00"/>
    <n v="40"/>
    <s v="Non Cadre"/>
    <x v="1"/>
  </r>
  <r>
    <x v="11"/>
    <s v="R8VT4"/>
    <s v="Bousquet"/>
    <s v="Isabelle"/>
    <s v="F"/>
    <s v="CDI"/>
    <s v="RH"/>
    <n v="0.91"/>
    <d v="2022-05-23T00:00:00"/>
    <n v="65"/>
    <s v="Non Cadre"/>
    <x v="3"/>
  </r>
  <r>
    <x v="11"/>
    <s v="T0BCS"/>
    <s v="Poirier"/>
    <s v="Charles"/>
    <s v="H"/>
    <s v="CDD"/>
    <s v="Finance"/>
    <n v="1"/>
    <d v="2023-11-01T00:00:00"/>
    <n v="64"/>
    <s v="Non Cadre"/>
    <x v="1"/>
  </r>
  <r>
    <x v="11"/>
    <s v="RWL31"/>
    <s v="Delahaye"/>
    <s v="Martin"/>
    <s v="H"/>
    <s v="Stage"/>
    <s v="Commerciaux"/>
    <n v="1"/>
    <d v="2021-06-30T00:00:00"/>
    <n v="51"/>
    <s v="Non Cadre"/>
    <x v="6"/>
  </r>
  <r>
    <x v="11"/>
    <s v="IN9ZX"/>
    <s v="Leclerc"/>
    <s v="Alain"/>
    <s v="H"/>
    <s v="CDD"/>
    <s v="Informatique"/>
    <n v="1"/>
    <d v="2020-09-08T00:00:00"/>
    <n v="64"/>
    <s v="Cadre"/>
    <x v="11"/>
  </r>
  <r>
    <x v="11"/>
    <s v="JTZE6"/>
    <s v="Jacquet"/>
    <s v="André"/>
    <s v="H"/>
    <s v="CDD"/>
    <s v="Finance"/>
    <n v="1"/>
    <d v="2025-02-22T00:00:00"/>
    <n v="45"/>
    <s v="Non Cadre"/>
    <x v="8"/>
  </r>
  <r>
    <x v="11"/>
    <s v="D4UTI"/>
    <s v="Leleu"/>
    <s v="Martine"/>
    <s v="F"/>
    <s v="Stage"/>
    <s v="Informatique"/>
    <n v="1"/>
    <d v="2021-12-03T00:00:00"/>
    <n v="21"/>
    <s v="Non Cadre"/>
    <x v="8"/>
  </r>
  <r>
    <x v="11"/>
    <s v="IU9JS"/>
    <s v="Carlier"/>
    <s v="Nicole"/>
    <s v="F"/>
    <s v="CDI"/>
    <s v="Informatique"/>
    <n v="1"/>
    <d v="2022-11-11T00:00:00"/>
    <n v="62"/>
    <s v="Non Cadre"/>
    <x v="11"/>
  </r>
  <r>
    <x v="11"/>
    <s v="AWHPJ"/>
    <s v="Colas"/>
    <s v="Virginie"/>
    <s v="F"/>
    <s v="CDI"/>
    <s v="Commerciaux"/>
    <n v="1"/>
    <d v="2025-02-13T00:00:00"/>
    <n v="54"/>
    <s v="Cadre"/>
    <x v="6"/>
  </r>
  <r>
    <x v="11"/>
    <s v="HN39N"/>
    <s v="Louis"/>
    <s v="Jean"/>
    <s v="H"/>
    <s v="CDI"/>
    <s v="Commerciaux"/>
    <n v="1"/>
    <d v="2023-07-06T00:00:00"/>
    <n v="26"/>
    <s v="Cadre"/>
    <x v="5"/>
  </r>
  <r>
    <x v="11"/>
    <s v="6AXKM"/>
    <s v="Barbier"/>
    <s v="Adrienne"/>
    <s v="F"/>
    <s v="CDI"/>
    <s v="Logistique"/>
    <n v="1"/>
    <d v="2021-08-20T00:00:00"/>
    <n v="27"/>
    <s v="Cadre"/>
    <x v="9"/>
  </r>
  <r>
    <x v="11"/>
    <s v="LPD99"/>
    <s v="Lelièvre"/>
    <s v="Sabine"/>
    <s v="F"/>
    <s v="CDI"/>
    <s v="Commerciaux"/>
    <n v="1"/>
    <d v="2023-02-25T00:00:00"/>
    <n v="54"/>
    <s v="Cadre"/>
    <x v="9"/>
  </r>
  <r>
    <x v="11"/>
    <s v="16RLH"/>
    <s v="Cordier"/>
    <s v="Colette"/>
    <s v="F"/>
    <s v="CDI"/>
    <s v="Commerciaux"/>
    <n v="1"/>
    <d v="2022-08-22T00:00:00"/>
    <n v="33"/>
    <s v="Non Cadre"/>
    <x v="6"/>
  </r>
  <r>
    <x v="11"/>
    <s v="3VWAZ"/>
    <s v="Pascal"/>
    <s v="Charles"/>
    <s v="H"/>
    <s v="Alternant"/>
    <s v="Achat"/>
    <n v="1"/>
    <d v="2024-05-23T00:00:00"/>
    <n v="40"/>
    <s v="Non Cadre"/>
    <x v="2"/>
  </r>
  <r>
    <x v="11"/>
    <s v="66LEO"/>
    <s v="Arnaud"/>
    <s v="Cécile"/>
    <s v="F"/>
    <s v="Stage"/>
    <s v="Finance"/>
    <n v="1"/>
    <d v="2022-10-05T00:00:00"/>
    <n v="40"/>
    <s v="Non Cadre"/>
    <x v="6"/>
  </r>
  <r>
    <x v="11"/>
    <s v="1AMM3"/>
    <s v="Becker"/>
    <s v="Jacques"/>
    <s v="H"/>
    <s v="Alternant"/>
    <s v="Finance"/>
    <n v="1"/>
    <d v="2024-04-08T00:00:00"/>
    <n v="65"/>
    <s v="Non Cadre"/>
    <x v="8"/>
  </r>
  <r>
    <x v="11"/>
    <s v="7A9T1"/>
    <s v="Fournier"/>
    <s v="Marc"/>
    <s v="H"/>
    <s v="CDI"/>
    <s v="Logistique"/>
    <n v="1"/>
    <d v="2020-11-02T00:00:00"/>
    <n v="30"/>
    <s v="Cadre"/>
    <x v="9"/>
  </r>
  <r>
    <x v="11"/>
    <s v="YTR5H"/>
    <s v="Gomes"/>
    <s v="Christiane"/>
    <s v="F"/>
    <s v="CDI"/>
    <s v="Marketing"/>
    <n v="1"/>
    <d v="2025-06-21T00:00:00"/>
    <n v="45"/>
    <s v="Cadre"/>
    <x v="6"/>
  </r>
  <r>
    <x v="11"/>
    <s v="HXMOR"/>
    <s v="Huet"/>
    <s v="Henri"/>
    <s v="H"/>
    <s v="CDI"/>
    <s v="Commerciaux"/>
    <n v="1"/>
    <d v="2023-08-20T00:00:00"/>
    <n v="59"/>
    <s v="Non Cadre"/>
    <x v="1"/>
  </r>
  <r>
    <x v="11"/>
    <s v="FL5LL"/>
    <s v="Hamon"/>
    <s v="Hugues"/>
    <s v="H"/>
    <s v="CDI"/>
    <s v="Marketing"/>
    <n v="1"/>
    <d v="2020-09-13T00:00:00"/>
    <n v="40"/>
    <s v="Non Cadre"/>
    <x v="5"/>
  </r>
  <r>
    <x v="11"/>
    <s v="E1F3Q"/>
    <s v="Wagner"/>
    <s v="Christiane"/>
    <s v="F"/>
    <s v="CDI"/>
    <s v="Commerciaux"/>
    <n v="1"/>
    <d v="2024-05-06T00:00:00"/>
    <n v="49"/>
    <s v="Non Cadre"/>
    <x v="5"/>
  </r>
  <r>
    <x v="11"/>
    <s v="PSBJQ"/>
    <s v="Bailly"/>
    <s v="Astrid"/>
    <s v="F"/>
    <s v="CDI"/>
    <s v="Commerciaux"/>
    <n v="1"/>
    <d v="2022-09-02T00:00:00"/>
    <n v="63"/>
    <s v="Cadre"/>
    <x v="7"/>
  </r>
  <r>
    <x v="11"/>
    <s v="KF5K6"/>
    <s v="Albert"/>
    <s v="Jacques"/>
    <s v="H"/>
    <s v="Alternant"/>
    <s v="Logistique"/>
    <n v="1"/>
    <d v="2022-04-07T00:00:00"/>
    <n v="43"/>
    <s v="Non Cadre"/>
    <x v="6"/>
  </r>
  <r>
    <x v="11"/>
    <s v="HWU04"/>
    <s v="Seguin"/>
    <s v="Georges"/>
    <s v="H"/>
    <s v="CDI"/>
    <s v="Commerciaux"/>
    <n v="1"/>
    <d v="2024-02-20T00:00:00"/>
    <n v="55"/>
    <s v="Non Cadre"/>
    <x v="6"/>
  </r>
  <r>
    <x v="11"/>
    <s v="FSJUC"/>
    <s v="Descamps"/>
    <s v="Christiane"/>
    <s v="F"/>
    <s v="CDD"/>
    <s v="RH"/>
    <n v="1"/>
    <d v="2025-08-25T00:00:00"/>
    <n v="46"/>
    <s v="Cadre"/>
    <x v="5"/>
  </r>
  <r>
    <x v="11"/>
    <s v="VAPYB"/>
    <s v="Bailly"/>
    <s v="Josette"/>
    <s v="F"/>
    <s v="Stage"/>
    <s v="Logistique"/>
    <n v="1"/>
    <d v="2020-12-29T00:00:00"/>
    <n v="27"/>
    <s v="Non Cadre"/>
    <x v="5"/>
  </r>
  <r>
    <x v="11"/>
    <s v="1RM9T"/>
    <s v="Bonnet"/>
    <s v="Margot"/>
    <s v="F"/>
    <s v="CDD"/>
    <s v="Achat"/>
    <n v="0.91"/>
    <d v="2021-12-22T00:00:00"/>
    <n v="25"/>
    <s v="Non Cadre"/>
    <x v="11"/>
  </r>
  <r>
    <x v="11"/>
    <s v="DB9DS"/>
    <s v="Maury"/>
    <s v="Andrée"/>
    <s v="F"/>
    <s v="Alternant"/>
    <s v="RH"/>
    <n v="1"/>
    <d v="2021-03-17T00:00:00"/>
    <n v="24"/>
    <s v="Non Cadre"/>
    <x v="7"/>
  </r>
  <r>
    <x v="11"/>
    <s v="2N2YG"/>
    <s v="Payet"/>
    <s v="François"/>
    <s v="H"/>
    <s v="Alternant"/>
    <s v="Commerciaux"/>
    <n v="1"/>
    <d v="2020-10-15T00:00:00"/>
    <n v="56"/>
    <s v="Non Cadre"/>
    <x v="1"/>
  </r>
  <r>
    <x v="11"/>
    <s v="W849I"/>
    <s v="Bigot"/>
    <s v="Étienne"/>
    <s v="H"/>
    <s v="CDD"/>
    <s v="Logistique"/>
    <n v="1"/>
    <d v="2022-05-22T00:00:00"/>
    <n v="35"/>
    <s v="Non Cadre"/>
    <x v="10"/>
  </r>
  <r>
    <x v="11"/>
    <s v="XJWUR"/>
    <s v="Riou"/>
    <s v="Matthieu"/>
    <s v="H"/>
    <s v="CDI"/>
    <s v="Commerciaux"/>
    <n v="0.91"/>
    <d v="2024-03-30T00:00:00"/>
    <n v="22"/>
    <s v="Cadre"/>
    <x v="4"/>
  </r>
  <r>
    <x v="11"/>
    <s v="8P8VA"/>
    <s v="Langlois"/>
    <s v="Clémence"/>
    <s v="F"/>
    <s v="Stage"/>
    <s v="Commerciaux"/>
    <n v="0.91"/>
    <d v="2024-01-27T00:00:00"/>
    <n v="32"/>
    <s v="Non Cadre"/>
    <x v="8"/>
  </r>
  <r>
    <x v="11"/>
    <s v="EBRDJ"/>
    <s v="Joubert"/>
    <s v="Charles"/>
    <s v="H"/>
    <s v="CDD"/>
    <s v="RH"/>
    <n v="1"/>
    <d v="2024-04-02T00:00:00"/>
    <n v="39"/>
    <s v="Cadre"/>
    <x v="9"/>
  </r>
  <r>
    <x v="11"/>
    <s v="3GERK"/>
    <s v="Robin"/>
    <s v="Emmanuel"/>
    <s v="H"/>
    <s v="CDI"/>
    <s v="Informatique"/>
    <n v="1"/>
    <d v="2022-07-31T00:00:00"/>
    <n v="48"/>
    <s v="Non Cadre"/>
    <x v="11"/>
  </r>
  <r>
    <x v="11"/>
    <s v="XYFVD"/>
    <s v="Richard"/>
    <s v="Dominique"/>
    <s v="F"/>
    <s v="Alternant"/>
    <s v="Commerciaux"/>
    <n v="1"/>
    <d v="2023-01-27T00:00:00"/>
    <n v="20"/>
    <s v="Non Cadre"/>
    <x v="8"/>
  </r>
  <r>
    <x v="11"/>
    <s v="0MUMI"/>
    <s v="Valette"/>
    <s v="Bernadette"/>
    <s v="F"/>
    <s v="CDD"/>
    <s v="RH"/>
    <n v="1"/>
    <d v="2024-03-31T00:00:00"/>
    <n v="55"/>
    <s v="Non Cadre"/>
    <x v="4"/>
  </r>
  <r>
    <x v="11"/>
    <s v="ISWCI"/>
    <s v="Lucas"/>
    <s v="Honoré"/>
    <s v="H"/>
    <s v="CDD"/>
    <s v="Commerciaux"/>
    <n v="0.91"/>
    <d v="2025-07-08T00:00:00"/>
    <n v="57"/>
    <s v="Cadre"/>
    <x v="6"/>
  </r>
  <r>
    <x v="11"/>
    <s v="OZ5E3"/>
    <s v="Laporte"/>
    <s v="Émile"/>
    <s v="H"/>
    <s v="CDI"/>
    <s v="Logistique"/>
    <n v="1"/>
    <d v="2021-06-03T00:00:00"/>
    <n v="28"/>
    <s v="Non Cadre"/>
    <x v="2"/>
  </r>
  <r>
    <x v="11"/>
    <s v="OS8KH"/>
    <s v="Dumont"/>
    <s v="Suzanne"/>
    <s v="F"/>
    <s v="CDD"/>
    <s v="Marketing"/>
    <n v="1"/>
    <d v="2022-04-24T00:00:00"/>
    <n v="30"/>
    <s v="Cadre"/>
    <x v="8"/>
  </r>
  <r>
    <x v="11"/>
    <s v="ZOER1"/>
    <s v="Garnier"/>
    <s v="Édith"/>
    <s v="F"/>
    <s v="CDD"/>
    <s v="Commerciaux"/>
    <n v="1"/>
    <d v="2022-08-28T00:00:00"/>
    <n v="62"/>
    <s v="Non Cadre"/>
    <x v="8"/>
  </r>
  <r>
    <x v="11"/>
    <s v="HJWK5"/>
    <s v="Pascal"/>
    <s v="Jeanne"/>
    <s v="F"/>
    <s v="Alternant"/>
    <s v="Commerciaux"/>
    <n v="1"/>
    <d v="2022-11-07T00:00:00"/>
    <n v="23"/>
    <s v="Non Cadre"/>
    <x v="12"/>
  </r>
  <r>
    <x v="11"/>
    <s v="VH0NW"/>
    <s v="Martinez"/>
    <s v="Christophe"/>
    <s v="H"/>
    <s v="Stage"/>
    <s v="Achat"/>
    <n v="0.91"/>
    <d v="2020-12-11T00:00:00"/>
    <n v="29"/>
    <s v="Non Cadre"/>
    <x v="1"/>
  </r>
  <r>
    <x v="11"/>
    <s v="YQOFX"/>
    <s v="Gallet"/>
    <s v="Aurélie"/>
    <s v="F"/>
    <s v="CDI"/>
    <s v="Commerciaux"/>
    <n v="0.91"/>
    <d v="2020-12-16T00:00:00"/>
    <n v="33"/>
    <s v="Non Cadre"/>
    <x v="1"/>
  </r>
  <r>
    <x v="11"/>
    <s v="XJOZZ"/>
    <s v="Georges"/>
    <s v="Zoé"/>
    <s v="F"/>
    <s v="CDI"/>
    <s v="Finance"/>
    <n v="1"/>
    <d v="2025-02-12T00:00:00"/>
    <n v="40"/>
    <s v="Non Cadre"/>
    <x v="1"/>
  </r>
  <r>
    <x v="11"/>
    <s v="0CNUS"/>
    <s v="Noël"/>
    <s v="Pauline"/>
    <s v="F"/>
    <s v="Alternant"/>
    <s v="Finance"/>
    <n v="1"/>
    <d v="2024-11-01T00:00:00"/>
    <n v="27"/>
    <s v="Non Cadre"/>
    <x v="8"/>
  </r>
  <r>
    <x v="11"/>
    <s v="0RFJ9"/>
    <s v="Rousset"/>
    <s v="Geneviève"/>
    <s v="F"/>
    <s v="Stage"/>
    <s v="Commerciaux"/>
    <n v="1"/>
    <d v="2024-12-16T00:00:00"/>
    <n v="43"/>
    <s v="Non Cadre"/>
    <x v="5"/>
  </r>
  <r>
    <x v="11"/>
    <s v="LLIVG"/>
    <s v="Bonneau"/>
    <s v="Lucie"/>
    <s v="F"/>
    <s v="CDI"/>
    <s v="Finance"/>
    <n v="1"/>
    <d v="2023-08-05T00:00:00"/>
    <n v="64"/>
    <s v="Non Cadre"/>
    <x v="0"/>
  </r>
  <r>
    <x v="11"/>
    <s v="BWV5N"/>
    <s v="Michaud"/>
    <s v="Gabriel"/>
    <s v="H"/>
    <s v="CDI"/>
    <s v="Commerciaux"/>
    <n v="1"/>
    <d v="2023-01-03T00:00:00"/>
    <n v="48"/>
    <s v="Cadre"/>
    <x v="0"/>
  </r>
  <r>
    <x v="11"/>
    <s v="58GDE"/>
    <s v="Pottier"/>
    <s v="Christelle"/>
    <s v="F"/>
    <s v="CDD"/>
    <s v="Informatique"/>
    <n v="1"/>
    <d v="2024-06-08T00:00:00"/>
    <n v="42"/>
    <s v="Non Cadre"/>
    <x v="7"/>
  </r>
  <r>
    <x v="11"/>
    <s v="J93JQ"/>
    <s v="Diallo"/>
    <s v="Bertrand"/>
    <s v="H"/>
    <s v="CDI"/>
    <s v="Commerciaux"/>
    <n v="1"/>
    <d v="2022-09-08T00:00:00"/>
    <n v="61"/>
    <s v="Cadre"/>
    <x v="3"/>
  </r>
  <r>
    <x v="11"/>
    <s v="HT3G7"/>
    <s v="Cousin"/>
    <s v="Manon"/>
    <s v="F"/>
    <s v="Stage"/>
    <s v="Commerciaux"/>
    <n v="1"/>
    <d v="2021-09-28T00:00:00"/>
    <n v="60"/>
    <s v="Non Cadre"/>
    <x v="5"/>
  </r>
  <r>
    <x v="11"/>
    <s v="M9SM0"/>
    <s v="Brun"/>
    <s v="Frédérique"/>
    <s v="F"/>
    <s v="CDI"/>
    <s v="RH"/>
    <n v="1"/>
    <d v="2022-04-24T00:00:00"/>
    <n v="52"/>
    <s v="Cadre"/>
    <x v="6"/>
  </r>
  <r>
    <x v="11"/>
    <s v="M8RZ9"/>
    <s v="Gimenez"/>
    <s v="Hélène"/>
    <s v="F"/>
    <s v="CDD"/>
    <s v="Achat"/>
    <n v="1"/>
    <d v="2024-10-09T00:00:00"/>
    <n v="34"/>
    <s v="Cadre"/>
    <x v="1"/>
  </r>
  <r>
    <x v="11"/>
    <s v="36O5F"/>
    <s v="Lecomte"/>
    <s v="Bernard"/>
    <s v="H"/>
    <s v="CDI"/>
    <s v="Marketing"/>
    <n v="0.91"/>
    <d v="2024-05-14T00:00:00"/>
    <n v="38"/>
    <s v="Cadre"/>
    <x v="1"/>
  </r>
  <r>
    <x v="11"/>
    <s v="2O7N7"/>
    <s v="Bodin"/>
    <s v="Anouk"/>
    <s v="F"/>
    <s v="CDI"/>
    <s v="Marketing"/>
    <n v="0.91"/>
    <d v="2023-04-25T00:00:00"/>
    <n v="52"/>
    <s v="Non Cadre"/>
    <x v="10"/>
  </r>
  <r>
    <x v="11"/>
    <s v="M70KB"/>
    <s v="Clément"/>
    <s v="Yves"/>
    <s v="H"/>
    <s v="CDD"/>
    <s v="Finance"/>
    <n v="1"/>
    <d v="2023-05-22T00:00:00"/>
    <n v="58"/>
    <s v="Cadre"/>
    <x v="1"/>
  </r>
  <r>
    <x v="11"/>
    <s v="TZ21F"/>
    <s v="Nguyen"/>
    <s v="Manon"/>
    <s v="F"/>
    <s v="CDD"/>
    <s v="Logistique"/>
    <n v="1"/>
    <d v="2021-09-16T00:00:00"/>
    <n v="64"/>
    <s v="Cadre"/>
    <x v="1"/>
  </r>
  <r>
    <x v="11"/>
    <s v="GR6D9"/>
    <s v="Leleu"/>
    <s v="Maurice"/>
    <s v="H"/>
    <s v="CDD"/>
    <s v="Informatique"/>
    <n v="1"/>
    <d v="2024-01-05T00:00:00"/>
    <n v="62"/>
    <s v="Non Cadre"/>
    <x v="12"/>
  </r>
  <r>
    <x v="11"/>
    <s v="CZL1T"/>
    <s v="Martin"/>
    <s v="Rémy"/>
    <s v="H"/>
    <s v="Stage"/>
    <s v="Informatique"/>
    <n v="1"/>
    <d v="2022-05-02T00:00:00"/>
    <n v="22"/>
    <s v="Non Cadre"/>
    <x v="4"/>
  </r>
  <r>
    <x v="11"/>
    <s v="GW0AF"/>
    <s v="Lebon"/>
    <s v="Aurélie"/>
    <s v="F"/>
    <s v="Alternant"/>
    <s v="Informatique"/>
    <n v="1"/>
    <d v="2025-06-04T00:00:00"/>
    <n v="27"/>
    <s v="Non Cadre"/>
    <x v="1"/>
  </r>
  <r>
    <x v="11"/>
    <s v="68IPS"/>
    <s v="Aubry"/>
    <s v="Pauline"/>
    <s v="F"/>
    <s v="CDI"/>
    <s v="Achat"/>
    <n v="0.91"/>
    <d v="2022-02-11T00:00:00"/>
    <n v="48"/>
    <s v="Non Cadre"/>
    <x v="8"/>
  </r>
  <r>
    <x v="11"/>
    <s v="ILHMU"/>
    <s v="Lefort"/>
    <s v="Charlotte"/>
    <s v="F"/>
    <s v="Stage"/>
    <s v="Logistique"/>
    <n v="1"/>
    <d v="2024-06-27T00:00:00"/>
    <n v="49"/>
    <s v="Non Cadre"/>
    <x v="1"/>
  </r>
  <r>
    <x v="11"/>
    <s v="RLVCC"/>
    <s v="Brunet"/>
    <s v="Bernadette"/>
    <s v="F"/>
    <s v="CDI"/>
    <s v="Commerciaux"/>
    <n v="1"/>
    <d v="2022-07-26T00:00:00"/>
    <n v="33"/>
    <s v="Cadre"/>
    <x v="3"/>
  </r>
  <r>
    <x v="11"/>
    <s v="IWYGR"/>
    <s v="Delannoy"/>
    <s v="Luc"/>
    <s v="H"/>
    <s v="CDI"/>
    <s v="RH"/>
    <n v="1"/>
    <d v="2024-07-28T00:00:00"/>
    <n v="60"/>
    <s v="Non Cadre"/>
    <x v="10"/>
  </r>
  <r>
    <x v="11"/>
    <s v="6WN15"/>
    <s v="Raynaud"/>
    <s v="Gilbert"/>
    <s v="H"/>
    <s v="Alternant"/>
    <s v="Achat"/>
    <n v="1"/>
    <d v="2023-10-21T00:00:00"/>
    <n v="31"/>
    <s v="Non Cadre"/>
    <x v="11"/>
  </r>
  <r>
    <x v="11"/>
    <s v="WNIF5"/>
    <s v="Cordier"/>
    <s v="Pauline"/>
    <s v="F"/>
    <s v="Alternant"/>
    <s v="Commerciaux"/>
    <n v="1"/>
    <d v="2022-02-20T00:00:00"/>
    <n v="32"/>
    <s v="Non Cadre"/>
    <x v="6"/>
  </r>
  <r>
    <x v="11"/>
    <s v="XV8PB"/>
    <s v="Caron"/>
    <s v="Roland"/>
    <s v="H"/>
    <s v="CDD"/>
    <s v="Logistique"/>
    <n v="1"/>
    <d v="2023-09-02T00:00:00"/>
    <n v="55"/>
    <s v="Non Cadre"/>
    <x v="12"/>
  </r>
  <r>
    <x v="11"/>
    <s v="NBO3X"/>
    <s v="Étienne"/>
    <s v="Adrienne"/>
    <s v="F"/>
    <s v="Stage"/>
    <s v="Achat"/>
    <n v="1"/>
    <d v="2023-09-30T00:00:00"/>
    <n v="27"/>
    <s v="Non Cadre"/>
    <x v="1"/>
  </r>
  <r>
    <x v="11"/>
    <s v="U09KY"/>
    <s v="Cohen"/>
    <s v="Louis"/>
    <s v="H"/>
    <s v="CDI"/>
    <s v="RH"/>
    <n v="1"/>
    <d v="2025-03-30T00:00:00"/>
    <n v="29"/>
    <s v="Non Cadre"/>
    <x v="6"/>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37A741DE-C889-4179-AFB8-B9925EBAE07F}" name="Tableau croisé dynamique1" cacheId="0" applyNumberFormats="0" applyBorderFormats="0" applyFontFormats="0" applyPatternFormats="0" applyAlignmentFormats="0" applyWidthHeightFormats="1" dataCaption="Valeurs" updatedVersion="8" minRefreshableVersion="3" useAutoFormatting="1" itemPrintTitles="1" createdVersion="8" indent="0" outline="1" outlineData="1" multipleFieldFilters="0" chartFormat="3">
  <location ref="H31:I44" firstHeaderRow="1" firstDataRow="1" firstDataCol="1" rowPageCount="1" colPageCount="1"/>
  <pivotFields count="14">
    <pivotField axis="axisRow" numFmtId="16" showAll="0">
      <items count="13">
        <item x="0"/>
        <item x="1"/>
        <item x="2"/>
        <item x="3"/>
        <item x="4"/>
        <item x="5"/>
        <item x="6"/>
        <item x="7"/>
        <item x="8"/>
        <item x="9"/>
        <item x="10"/>
        <item x="11"/>
        <item t="default"/>
      </items>
    </pivotField>
    <pivotField dataField="1" showAll="0"/>
    <pivotField showAll="0"/>
    <pivotField showAll="0"/>
    <pivotField showAll="0"/>
    <pivotField showAll="0"/>
    <pivotField showAll="0"/>
    <pivotField showAll="0"/>
    <pivotField numFmtId="164" showAll="0"/>
    <pivotField showAll="0"/>
    <pivotField showAll="0"/>
    <pivotField axis="axisPage" showAll="0">
      <items count="14">
        <item x="12"/>
        <item x="9"/>
        <item x="0"/>
        <item x="11"/>
        <item x="6"/>
        <item x="10"/>
        <item x="8"/>
        <item x="1"/>
        <item x="3"/>
        <item x="2"/>
        <item x="4"/>
        <item x="5"/>
        <item x="7"/>
        <item t="default"/>
      </items>
    </pivotField>
    <pivotField showAll="0">
      <items count="369">
        <item sd="0" x="0"/>
        <item sd="0" x="1"/>
        <item sd="0" x="2"/>
        <item sd="0" x="3"/>
        <item sd="0" x="4"/>
        <item sd="0" x="5"/>
        <item sd="0" x="6"/>
        <item sd="0" x="7"/>
        <item sd="0" x="8"/>
        <item sd="0" x="9"/>
        <item sd="0" x="10"/>
        <item sd="0" x="11"/>
        <item sd="0" x="12"/>
        <item sd="0" x="13"/>
        <item sd="0" x="14"/>
        <item sd="0" x="15"/>
        <item sd="0" x="16"/>
        <item sd="0" x="17"/>
        <item sd="0" x="18"/>
        <item sd="0" x="19"/>
        <item sd="0" x="20"/>
        <item sd="0" x="21"/>
        <item sd="0" x="22"/>
        <item sd="0" x="23"/>
        <item sd="0" x="24"/>
        <item sd="0" x="25"/>
        <item sd="0" x="26"/>
        <item sd="0" x="27"/>
        <item sd="0" x="28"/>
        <item sd="0" x="29"/>
        <item sd="0" x="30"/>
        <item sd="0" x="31"/>
        <item sd="0" x="32"/>
        <item sd="0" x="33"/>
        <item sd="0" x="34"/>
        <item sd="0" x="35"/>
        <item sd="0" x="36"/>
        <item sd="0" x="37"/>
        <item sd="0" x="38"/>
        <item sd="0" x="39"/>
        <item sd="0" x="40"/>
        <item sd="0" x="41"/>
        <item sd="0" x="42"/>
        <item sd="0" x="43"/>
        <item sd="0" x="44"/>
        <item sd="0" x="45"/>
        <item sd="0" x="46"/>
        <item sd="0" x="47"/>
        <item sd="0" x="48"/>
        <item sd="0" x="49"/>
        <item sd="0" x="50"/>
        <item sd="0" x="51"/>
        <item sd="0" x="52"/>
        <item sd="0" x="53"/>
        <item sd="0" x="54"/>
        <item sd="0" x="55"/>
        <item sd="0" x="56"/>
        <item sd="0" x="57"/>
        <item sd="0" x="58"/>
        <item sd="0" x="59"/>
        <item sd="0" x="60"/>
        <item sd="0" x="61"/>
        <item sd="0" x="62"/>
        <item sd="0" x="63"/>
        <item sd="0" x="64"/>
        <item sd="0" x="65"/>
        <item sd="0" x="66"/>
        <item sd="0" x="67"/>
        <item sd="0" x="68"/>
        <item sd="0" x="69"/>
        <item sd="0" x="70"/>
        <item sd="0" x="71"/>
        <item sd="0" x="72"/>
        <item sd="0" x="73"/>
        <item sd="0" x="74"/>
        <item sd="0" x="75"/>
        <item sd="0" x="76"/>
        <item sd="0" x="77"/>
        <item sd="0" x="78"/>
        <item sd="0" x="79"/>
        <item sd="0" x="80"/>
        <item sd="0" x="81"/>
        <item sd="0" x="82"/>
        <item sd="0" x="83"/>
        <item sd="0" x="84"/>
        <item sd="0" x="85"/>
        <item sd="0" x="86"/>
        <item sd="0" x="87"/>
        <item sd="0" x="88"/>
        <item sd="0" x="89"/>
        <item sd="0" x="90"/>
        <item sd="0" x="91"/>
        <item sd="0" x="92"/>
        <item sd="0" x="93"/>
        <item sd="0" x="94"/>
        <item sd="0" x="95"/>
        <item sd="0" x="96"/>
        <item sd="0" x="97"/>
        <item sd="0" x="98"/>
        <item sd="0" x="99"/>
        <item sd="0" x="100"/>
        <item sd="0" x="101"/>
        <item sd="0" x="102"/>
        <item sd="0" x="103"/>
        <item sd="0" x="104"/>
        <item sd="0" x="105"/>
        <item sd="0" x="106"/>
        <item sd="0" x="107"/>
        <item sd="0" x="108"/>
        <item sd="0" x="109"/>
        <item sd="0" x="110"/>
        <item sd="0" x="111"/>
        <item sd="0" x="112"/>
        <item sd="0" x="113"/>
        <item sd="0" x="114"/>
        <item sd="0" x="115"/>
        <item sd="0" x="116"/>
        <item sd="0" x="117"/>
        <item sd="0" x="118"/>
        <item sd="0" x="119"/>
        <item sd="0" x="120"/>
        <item sd="0" x="121"/>
        <item sd="0" x="122"/>
        <item sd="0" x="123"/>
        <item sd="0" x="124"/>
        <item sd="0" x="125"/>
        <item sd="0" x="126"/>
        <item sd="0" x="127"/>
        <item sd="0" x="128"/>
        <item sd="0" x="129"/>
        <item sd="0" x="130"/>
        <item sd="0" x="131"/>
        <item sd="0" x="132"/>
        <item sd="0" x="133"/>
        <item sd="0" x="134"/>
        <item sd="0" x="135"/>
        <item sd="0" x="136"/>
        <item sd="0" x="137"/>
        <item sd="0" x="138"/>
        <item sd="0" x="139"/>
        <item sd="0" x="140"/>
        <item sd="0" x="141"/>
        <item sd="0" x="142"/>
        <item sd="0" x="143"/>
        <item sd="0" x="144"/>
        <item sd="0" x="145"/>
        <item sd="0" x="146"/>
        <item sd="0" x="147"/>
        <item sd="0" x="148"/>
        <item sd="0" x="149"/>
        <item sd="0" x="150"/>
        <item sd="0" x="151"/>
        <item sd="0" x="152"/>
        <item sd="0" x="153"/>
        <item sd="0" x="154"/>
        <item sd="0" x="155"/>
        <item sd="0" x="156"/>
        <item sd="0" x="157"/>
        <item sd="0" x="158"/>
        <item sd="0" x="159"/>
        <item sd="0" x="160"/>
        <item sd="0" x="161"/>
        <item sd="0" x="162"/>
        <item sd="0" x="163"/>
        <item sd="0" x="164"/>
        <item sd="0" x="165"/>
        <item sd="0" x="166"/>
        <item sd="0" x="167"/>
        <item sd="0" x="168"/>
        <item sd="0" x="169"/>
        <item sd="0" x="170"/>
        <item sd="0" x="171"/>
        <item sd="0" x="172"/>
        <item sd="0" x="173"/>
        <item sd="0" x="174"/>
        <item sd="0" x="175"/>
        <item sd="0" x="176"/>
        <item sd="0" x="177"/>
        <item sd="0" x="178"/>
        <item sd="0" x="179"/>
        <item sd="0" x="180"/>
        <item sd="0" x="181"/>
        <item sd="0" x="182"/>
        <item sd="0" x="183"/>
        <item sd="0" x="184"/>
        <item sd="0" x="185"/>
        <item sd="0" x="186"/>
        <item sd="0" x="187"/>
        <item sd="0" x="188"/>
        <item sd="0" x="189"/>
        <item sd="0" x="190"/>
        <item sd="0" x="191"/>
        <item sd="0" x="192"/>
        <item sd="0" x="193"/>
        <item sd="0" x="194"/>
        <item sd="0" x="195"/>
        <item sd="0" x="196"/>
        <item sd="0" x="197"/>
        <item sd="0" x="198"/>
        <item sd="0" x="199"/>
        <item sd="0" x="200"/>
        <item sd="0" x="201"/>
        <item sd="0" x="202"/>
        <item sd="0" x="203"/>
        <item sd="0" x="204"/>
        <item sd="0" x="205"/>
        <item sd="0" x="206"/>
        <item sd="0" x="207"/>
        <item sd="0" x="208"/>
        <item sd="0" x="209"/>
        <item sd="0" x="210"/>
        <item sd="0" x="211"/>
        <item sd="0" x="212"/>
        <item sd="0" x="213"/>
        <item sd="0" x="214"/>
        <item sd="0" x="215"/>
        <item sd="0" x="216"/>
        <item sd="0" x="217"/>
        <item sd="0" x="218"/>
        <item sd="0" x="219"/>
        <item sd="0" x="220"/>
        <item sd="0" x="221"/>
        <item sd="0" x="222"/>
        <item sd="0" x="223"/>
        <item sd="0" x="224"/>
        <item sd="0" x="225"/>
        <item sd="0" x="226"/>
        <item sd="0" x="227"/>
        <item sd="0" x="228"/>
        <item sd="0" x="229"/>
        <item sd="0" x="230"/>
        <item sd="0" x="231"/>
        <item sd="0" x="232"/>
        <item sd="0" x="233"/>
        <item sd="0" x="234"/>
        <item sd="0" x="235"/>
        <item sd="0" x="236"/>
        <item sd="0" x="237"/>
        <item sd="0" x="238"/>
        <item sd="0" x="239"/>
        <item sd="0" x="240"/>
        <item sd="0" x="241"/>
        <item sd="0" x="242"/>
        <item sd="0" x="243"/>
        <item sd="0" x="244"/>
        <item sd="0" x="245"/>
        <item sd="0" x="246"/>
        <item sd="0" x="247"/>
        <item sd="0" x="248"/>
        <item sd="0" x="249"/>
        <item sd="0" x="250"/>
        <item sd="0" x="251"/>
        <item sd="0" x="252"/>
        <item sd="0" x="253"/>
        <item sd="0" x="254"/>
        <item sd="0" x="255"/>
        <item sd="0" x="256"/>
        <item sd="0" x="257"/>
        <item sd="0" x="258"/>
        <item sd="0" x="259"/>
        <item sd="0" x="260"/>
        <item sd="0" x="261"/>
        <item sd="0" x="262"/>
        <item sd="0" x="263"/>
        <item sd="0" x="264"/>
        <item sd="0" x="265"/>
        <item sd="0" x="266"/>
        <item sd="0" x="267"/>
        <item sd="0" x="268"/>
        <item sd="0" x="269"/>
        <item sd="0" x="270"/>
        <item sd="0" x="271"/>
        <item sd="0" x="272"/>
        <item sd="0" x="273"/>
        <item sd="0" x="274"/>
        <item sd="0" x="275"/>
        <item sd="0" x="276"/>
        <item sd="0" x="277"/>
        <item sd="0" x="278"/>
        <item sd="0" x="279"/>
        <item sd="0" x="280"/>
        <item sd="0" x="281"/>
        <item sd="0" x="282"/>
        <item sd="0" x="283"/>
        <item sd="0" x="284"/>
        <item sd="0" x="285"/>
        <item sd="0" x="286"/>
        <item sd="0" x="287"/>
        <item sd="0" x="288"/>
        <item sd="0" x="289"/>
        <item sd="0" x="290"/>
        <item sd="0" x="291"/>
        <item sd="0" x="292"/>
        <item sd="0" x="293"/>
        <item sd="0" x="294"/>
        <item sd="0" x="295"/>
        <item sd="0" x="296"/>
        <item sd="0" x="297"/>
        <item sd="0" x="298"/>
        <item sd="0" x="299"/>
        <item sd="0" x="300"/>
        <item sd="0" x="301"/>
        <item sd="0" x="302"/>
        <item sd="0" x="303"/>
        <item sd="0" x="304"/>
        <item sd="0" x="305"/>
        <item sd="0" x="306"/>
        <item sd="0" x="307"/>
        <item sd="0" x="308"/>
        <item sd="0" x="309"/>
        <item sd="0" x="310"/>
        <item sd="0" x="311"/>
        <item sd="0" x="312"/>
        <item sd="0" x="313"/>
        <item sd="0" x="314"/>
        <item sd="0" x="315"/>
        <item sd="0" x="316"/>
        <item sd="0" x="317"/>
        <item sd="0" x="318"/>
        <item sd="0" x="319"/>
        <item sd="0" x="320"/>
        <item sd="0" x="321"/>
        <item sd="0" x="322"/>
        <item sd="0" x="323"/>
        <item sd="0" x="324"/>
        <item sd="0" x="325"/>
        <item sd="0" x="326"/>
        <item sd="0" x="327"/>
        <item sd="0" x="328"/>
        <item sd="0" x="329"/>
        <item sd="0" x="330"/>
        <item sd="0" x="331"/>
        <item sd="0" x="332"/>
        <item sd="0" x="333"/>
        <item sd="0" x="334"/>
        <item sd="0" x="335"/>
        <item sd="0" x="336"/>
        <item sd="0" x="337"/>
        <item sd="0" x="338"/>
        <item sd="0" x="339"/>
        <item sd="0" x="340"/>
        <item sd="0" x="341"/>
        <item sd="0" x="342"/>
        <item sd="0" x="343"/>
        <item sd="0" x="344"/>
        <item sd="0" x="345"/>
        <item sd="0" x="346"/>
        <item sd="0" x="347"/>
        <item sd="0" x="348"/>
        <item sd="0" x="349"/>
        <item sd="0" x="350"/>
        <item sd="0" x="351"/>
        <item sd="0" x="352"/>
        <item sd="0" x="353"/>
        <item sd="0" x="354"/>
        <item sd="0" x="355"/>
        <item sd="0" x="356"/>
        <item sd="0" x="357"/>
        <item sd="0" x="358"/>
        <item sd="0" x="359"/>
        <item sd="0" x="360"/>
        <item sd="0" x="361"/>
        <item sd="0" x="362"/>
        <item sd="0" x="363"/>
        <item sd="0" x="364"/>
        <item sd="0" x="365"/>
        <item sd="0" x="366"/>
        <item sd="0" x="367"/>
        <item t="default"/>
      </items>
    </pivotField>
    <pivotField showAll="0">
      <items count="15">
        <item sd="0" x="0"/>
        <item sd="0" x="1"/>
        <item sd="0" x="2"/>
        <item sd="0" x="3"/>
        <item sd="0" x="4"/>
        <item sd="0" x="5"/>
        <item sd="0" x="6"/>
        <item sd="0" x="7"/>
        <item sd="0" x="8"/>
        <item sd="0" x="9"/>
        <item sd="0" x="10"/>
        <item sd="0" x="11"/>
        <item sd="0" x="12"/>
        <item sd="0" x="13"/>
        <item t="default"/>
      </items>
    </pivotField>
  </pivotFields>
  <rowFields count="1">
    <field x="0"/>
  </rowFields>
  <rowItems count="13">
    <i>
      <x/>
    </i>
    <i>
      <x v="1"/>
    </i>
    <i>
      <x v="2"/>
    </i>
    <i>
      <x v="3"/>
    </i>
    <i>
      <x v="4"/>
    </i>
    <i>
      <x v="5"/>
    </i>
    <i>
      <x v="6"/>
    </i>
    <i>
      <x v="7"/>
    </i>
    <i>
      <x v="8"/>
    </i>
    <i>
      <x v="9"/>
    </i>
    <i>
      <x v="10"/>
    </i>
    <i>
      <x v="11"/>
    </i>
    <i t="grand">
      <x/>
    </i>
  </rowItems>
  <colItems count="1">
    <i/>
  </colItems>
  <pageFields count="1">
    <pageField fld="11" item="7" hier="-1"/>
  </pageFields>
  <dataFields count="1">
    <dataField name="Nombre de Matricule" fld="1" subtotal="count" baseField="0" baseItem="0"/>
  </dataFields>
  <formats count="1">
    <format dxfId="2">
      <pivotArea dataOnly="0" labelOnly="1" fieldPosition="0">
        <references count="1">
          <reference field="0" count="0"/>
        </references>
      </pivotArea>
    </format>
  </formats>
  <chartFormats count="1">
    <chartFormat chart="0"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_Région" xr10:uid="{E0EE7E2F-0DC5-4672-9867-AA54B8A59323}" sourceName="Région">
  <pivotTables>
    <pivotTable tabId="28" name="Tableau croisé dynamique1"/>
  </pivotTables>
  <data>
    <tabular pivotCacheId="671234365">
      <items count="13">
        <i x="12"/>
        <i x="9"/>
        <i x="0"/>
        <i x="11"/>
        <i x="6"/>
        <i x="10"/>
        <i x="8"/>
        <i x="1" s="1"/>
        <i x="3"/>
        <i x="2"/>
        <i x="4"/>
        <i x="5"/>
        <i x="7"/>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égion" xr10:uid="{000C2495-44D6-466C-BAD1-E1C82B1FDC34}" cache="Segment_Région" caption="Région" startItem="5" rowHeight="23495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2.xml"/><Relationship Id="rId1" Type="http://schemas.openxmlformats.org/officeDocument/2006/relationships/pivotTable" Target="../pivotTables/pivotTable1.xml"/></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B809D-E236-4BE3-A7F4-8BAE2CA430A8}">
  <sheetPr>
    <tabColor theme="9" tint="0.59999389629810485"/>
  </sheetPr>
  <dimension ref="A2:G17"/>
  <sheetViews>
    <sheetView tabSelected="1" zoomScale="104" zoomScaleNormal="80" workbookViewId="0">
      <selection activeCell="G10" sqref="G10"/>
    </sheetView>
  </sheetViews>
  <sheetFormatPr baseColWidth="10" defaultRowHeight="18" x14ac:dyDescent="0.35"/>
  <cols>
    <col min="1" max="1" width="7.21875" style="2" customWidth="1"/>
    <col min="2" max="6" width="11.5546875" style="2"/>
    <col min="7" max="7" width="99" style="2" bestFit="1" customWidth="1"/>
    <col min="8" max="14" width="11.5546875" style="2"/>
    <col min="15" max="15" width="8.6640625" style="2" customWidth="1"/>
    <col min="16" max="16384" width="11.5546875" style="2"/>
  </cols>
  <sheetData>
    <row r="2" spans="1:7" x14ac:dyDescent="0.35">
      <c r="G2" s="4" t="s">
        <v>5</v>
      </c>
    </row>
    <row r="3" spans="1:7" x14ac:dyDescent="0.35">
      <c r="G3" s="5" t="s">
        <v>6</v>
      </c>
    </row>
    <row r="4" spans="1:7" x14ac:dyDescent="0.35">
      <c r="G4" s="5" t="s">
        <v>0</v>
      </c>
    </row>
    <row r="5" spans="1:7" ht="18.600000000000001" thickBot="1" x14ac:dyDescent="0.4">
      <c r="G5" s="6" t="s">
        <v>1</v>
      </c>
    </row>
    <row r="9" spans="1:7" x14ac:dyDescent="0.35">
      <c r="A9" s="2" t="s">
        <v>826</v>
      </c>
    </row>
    <row r="11" spans="1:7" x14ac:dyDescent="0.35">
      <c r="A11" s="2" t="s">
        <v>836</v>
      </c>
    </row>
    <row r="12" spans="1:7" x14ac:dyDescent="0.35">
      <c r="A12" s="3" t="s">
        <v>2</v>
      </c>
      <c r="B12" s="2" t="s">
        <v>830</v>
      </c>
    </row>
    <row r="13" spans="1:7" x14ac:dyDescent="0.35">
      <c r="A13" s="3" t="s">
        <v>3</v>
      </c>
      <c r="B13" s="2" t="s">
        <v>831</v>
      </c>
    </row>
    <row r="14" spans="1:7" x14ac:dyDescent="0.35">
      <c r="A14" s="3" t="s">
        <v>4</v>
      </c>
      <c r="B14" s="2" t="s">
        <v>832</v>
      </c>
    </row>
    <row r="15" spans="1:7" x14ac:dyDescent="0.35">
      <c r="A15" s="3" t="s">
        <v>837</v>
      </c>
      <c r="B15" s="2" t="s">
        <v>833</v>
      </c>
    </row>
    <row r="16" spans="1:7" x14ac:dyDescent="0.35">
      <c r="A16" s="3" t="s">
        <v>838</v>
      </c>
      <c r="B16" s="2" t="s">
        <v>834</v>
      </c>
    </row>
    <row r="17" spans="1:2" x14ac:dyDescent="0.35">
      <c r="A17" s="3" t="s">
        <v>839</v>
      </c>
      <c r="B17" s="2" t="s">
        <v>835</v>
      </c>
    </row>
  </sheetData>
  <sheetProtection algorithmName="SHA-512" hashValue="XLhITGMcLj7feI/l8iz/CX6cjfJSRhjX/bte/dTiWZsuJZXIyystDJ/DEhB94qwiRlHpnO0pS5qibOYCoW5BkQ==" saltValue="vemYAFi/rApeyWLVi3hkkQ==" spinCount="100000" sheet="1" objects="1" scenarios="1" selectLockedCells="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DE746-7E73-46C1-97A0-7777E6EDC0F2}">
  <sheetPr>
    <tabColor theme="9" tint="0.59999389629810485"/>
  </sheetPr>
  <dimension ref="A1:L3441"/>
  <sheetViews>
    <sheetView zoomScaleNormal="100" workbookViewId="0"/>
  </sheetViews>
  <sheetFormatPr baseColWidth="10" defaultColWidth="15.109375" defaultRowHeight="14.4" x14ac:dyDescent="0.3"/>
  <cols>
    <col min="1" max="1" width="15.109375" style="53" customWidth="1"/>
    <col min="2" max="12" width="15.109375" style="12"/>
    <col min="13" max="13" width="9.44140625" style="12" customWidth="1"/>
    <col min="14" max="16384" width="15.109375" style="12"/>
  </cols>
  <sheetData>
    <row r="1" spans="1:12" s="9" customFormat="1" x14ac:dyDescent="0.3">
      <c r="A1" s="68" t="s">
        <v>804</v>
      </c>
      <c r="B1" s="8" t="s">
        <v>7</v>
      </c>
      <c r="C1" s="8" t="s">
        <v>8</v>
      </c>
      <c r="D1" s="8" t="s">
        <v>9</v>
      </c>
      <c r="E1" s="8" t="s">
        <v>10</v>
      </c>
      <c r="F1" s="8" t="s">
        <v>43</v>
      </c>
      <c r="G1" s="8" t="s">
        <v>11</v>
      </c>
      <c r="H1" s="8" t="s">
        <v>12</v>
      </c>
      <c r="I1" s="8" t="s">
        <v>44</v>
      </c>
      <c r="J1" s="8" t="s">
        <v>45</v>
      </c>
      <c r="K1" s="8" t="s">
        <v>46</v>
      </c>
      <c r="L1" s="8" t="s">
        <v>13</v>
      </c>
    </row>
    <row r="2" spans="1:12" x14ac:dyDescent="0.3">
      <c r="A2" s="52">
        <v>45658</v>
      </c>
      <c r="B2" s="10" t="s">
        <v>47</v>
      </c>
      <c r="C2" s="10" t="s">
        <v>48</v>
      </c>
      <c r="D2" s="10" t="s">
        <v>49</v>
      </c>
      <c r="E2" s="10" t="s">
        <v>16</v>
      </c>
      <c r="F2" s="10" t="s">
        <v>50</v>
      </c>
      <c r="G2" s="10" t="s">
        <v>51</v>
      </c>
      <c r="H2" s="10">
        <v>1</v>
      </c>
      <c r="I2" s="11">
        <v>45667</v>
      </c>
      <c r="J2" s="10">
        <v>32</v>
      </c>
      <c r="K2" s="10" t="s">
        <v>52</v>
      </c>
      <c r="L2" s="10" t="s">
        <v>39</v>
      </c>
    </row>
    <row r="3" spans="1:12" ht="13.8" customHeight="1" x14ac:dyDescent="0.3">
      <c r="A3" s="52">
        <v>45658</v>
      </c>
      <c r="B3" s="10" t="s">
        <v>53</v>
      </c>
      <c r="C3" s="10" t="s">
        <v>54</v>
      </c>
      <c r="D3" s="10" t="s">
        <v>55</v>
      </c>
      <c r="E3" s="10" t="s">
        <v>16</v>
      </c>
      <c r="F3" s="10" t="s">
        <v>56</v>
      </c>
      <c r="G3" s="10" t="s">
        <v>57</v>
      </c>
      <c r="H3" s="10">
        <v>1</v>
      </c>
      <c r="I3" s="11">
        <v>44294</v>
      </c>
      <c r="J3" s="10">
        <v>34</v>
      </c>
      <c r="K3" s="10" t="s">
        <v>52</v>
      </c>
      <c r="L3" s="10" t="s">
        <v>18</v>
      </c>
    </row>
    <row r="4" spans="1:12" x14ac:dyDescent="0.3">
      <c r="A4" s="52">
        <v>45658</v>
      </c>
      <c r="B4" s="10" t="s">
        <v>58</v>
      </c>
      <c r="C4" s="10" t="s">
        <v>59</v>
      </c>
      <c r="D4" s="10" t="s">
        <v>60</v>
      </c>
      <c r="E4" s="10" t="s">
        <v>20</v>
      </c>
      <c r="F4" s="10" t="s">
        <v>17</v>
      </c>
      <c r="G4" s="10" t="s">
        <v>57</v>
      </c>
      <c r="H4" s="10">
        <v>1</v>
      </c>
      <c r="I4" s="11">
        <v>45672</v>
      </c>
      <c r="J4" s="10">
        <v>28</v>
      </c>
      <c r="K4" s="10" t="s">
        <v>52</v>
      </c>
      <c r="L4" s="10" t="s">
        <v>36</v>
      </c>
    </row>
    <row r="5" spans="1:12" x14ac:dyDescent="0.3">
      <c r="A5" s="52">
        <v>45658</v>
      </c>
      <c r="B5" s="10" t="s">
        <v>61</v>
      </c>
      <c r="C5" s="10" t="s">
        <v>62</v>
      </c>
      <c r="D5" s="10" t="s">
        <v>63</v>
      </c>
      <c r="E5" s="10" t="s">
        <v>20</v>
      </c>
      <c r="F5" s="10" t="s">
        <v>50</v>
      </c>
      <c r="G5" s="10" t="s">
        <v>51</v>
      </c>
      <c r="H5" s="10">
        <v>1</v>
      </c>
      <c r="I5" s="11">
        <v>44164</v>
      </c>
      <c r="J5" s="10">
        <v>42</v>
      </c>
      <c r="K5" s="10" t="s">
        <v>52</v>
      </c>
      <c r="L5" s="10" t="s">
        <v>36</v>
      </c>
    </row>
    <row r="6" spans="1:12" x14ac:dyDescent="0.3">
      <c r="A6" s="52">
        <v>45658</v>
      </c>
      <c r="B6" s="10" t="s">
        <v>64</v>
      </c>
      <c r="C6" s="10" t="s">
        <v>65</v>
      </c>
      <c r="D6" s="10" t="s">
        <v>66</v>
      </c>
      <c r="E6" s="10" t="s">
        <v>20</v>
      </c>
      <c r="F6" s="10" t="s">
        <v>19</v>
      </c>
      <c r="G6" s="10" t="s">
        <v>67</v>
      </c>
      <c r="H6" s="10">
        <v>0.91</v>
      </c>
      <c r="I6" s="11">
        <v>44766</v>
      </c>
      <c r="J6" s="10">
        <v>41</v>
      </c>
      <c r="K6" s="10" t="s">
        <v>68</v>
      </c>
      <c r="L6" s="10" t="s">
        <v>41</v>
      </c>
    </row>
    <row r="7" spans="1:12" x14ac:dyDescent="0.3">
      <c r="A7" s="52">
        <v>45658</v>
      </c>
      <c r="B7" s="10" t="s">
        <v>69</v>
      </c>
      <c r="C7" s="10" t="s">
        <v>70</v>
      </c>
      <c r="D7" s="10" t="s">
        <v>71</v>
      </c>
      <c r="E7" s="10" t="s">
        <v>16</v>
      </c>
      <c r="F7" s="10" t="s">
        <v>19</v>
      </c>
      <c r="G7" s="10" t="s">
        <v>29</v>
      </c>
      <c r="H7" s="10">
        <v>0.91</v>
      </c>
      <c r="I7" s="11">
        <v>44884</v>
      </c>
      <c r="J7" s="10">
        <v>58</v>
      </c>
      <c r="K7" s="10" t="s">
        <v>68</v>
      </c>
      <c r="L7" s="10" t="s">
        <v>18</v>
      </c>
    </row>
    <row r="8" spans="1:12" x14ac:dyDescent="0.3">
      <c r="A8" s="52">
        <v>45658</v>
      </c>
      <c r="B8" s="10" t="s">
        <v>72</v>
      </c>
      <c r="C8" s="10" t="s">
        <v>73</v>
      </c>
      <c r="D8" s="10" t="s">
        <v>74</v>
      </c>
      <c r="E8" s="10" t="s">
        <v>16</v>
      </c>
      <c r="F8" s="10" t="s">
        <v>19</v>
      </c>
      <c r="G8" s="10" t="s">
        <v>75</v>
      </c>
      <c r="H8" s="10">
        <v>0.91</v>
      </c>
      <c r="I8" s="11">
        <v>45295</v>
      </c>
      <c r="J8" s="10">
        <v>37</v>
      </c>
      <c r="K8" s="10" t="s">
        <v>52</v>
      </c>
      <c r="L8" s="10" t="s">
        <v>27</v>
      </c>
    </row>
    <row r="9" spans="1:12" x14ac:dyDescent="0.3">
      <c r="A9" s="52">
        <v>45658</v>
      </c>
      <c r="B9" s="10" t="s">
        <v>76</v>
      </c>
      <c r="C9" s="10" t="s">
        <v>77</v>
      </c>
      <c r="D9" s="10" t="s">
        <v>78</v>
      </c>
      <c r="E9" s="10" t="s">
        <v>20</v>
      </c>
      <c r="F9" s="10" t="s">
        <v>19</v>
      </c>
      <c r="G9" s="10" t="s">
        <v>67</v>
      </c>
      <c r="H9" s="10">
        <v>1</v>
      </c>
      <c r="I9" s="11">
        <v>44378</v>
      </c>
      <c r="J9" s="10">
        <v>21</v>
      </c>
      <c r="K9" s="10" t="s">
        <v>52</v>
      </c>
      <c r="L9" s="10" t="s">
        <v>18</v>
      </c>
    </row>
    <row r="10" spans="1:12" x14ac:dyDescent="0.3">
      <c r="A10" s="52">
        <v>45658</v>
      </c>
      <c r="B10" s="10" t="s">
        <v>79</v>
      </c>
      <c r="C10" s="10" t="s">
        <v>80</v>
      </c>
      <c r="D10" s="10" t="s">
        <v>81</v>
      </c>
      <c r="E10" s="10" t="s">
        <v>20</v>
      </c>
      <c r="F10" s="10" t="s">
        <v>17</v>
      </c>
      <c r="G10" s="10" t="s">
        <v>51</v>
      </c>
      <c r="H10" s="10">
        <v>0.91</v>
      </c>
      <c r="I10" s="11">
        <v>45255</v>
      </c>
      <c r="J10" s="10">
        <v>33</v>
      </c>
      <c r="K10" s="10" t="s">
        <v>52</v>
      </c>
      <c r="L10" s="10" t="s">
        <v>39</v>
      </c>
    </row>
    <row r="11" spans="1:12" x14ac:dyDescent="0.3">
      <c r="A11" s="52">
        <v>45658</v>
      </c>
      <c r="B11" s="10" t="s">
        <v>82</v>
      </c>
      <c r="C11" s="10" t="s">
        <v>83</v>
      </c>
      <c r="D11" s="10" t="s">
        <v>84</v>
      </c>
      <c r="E11" s="10" t="s">
        <v>20</v>
      </c>
      <c r="F11" s="10" t="s">
        <v>17</v>
      </c>
      <c r="G11" s="10" t="s">
        <v>67</v>
      </c>
      <c r="H11" s="10">
        <v>1</v>
      </c>
      <c r="I11" s="11">
        <v>45331</v>
      </c>
      <c r="J11" s="10">
        <v>42</v>
      </c>
      <c r="K11" s="10" t="s">
        <v>68</v>
      </c>
      <c r="L11" s="10" t="s">
        <v>39</v>
      </c>
    </row>
    <row r="12" spans="1:12" x14ac:dyDescent="0.3">
      <c r="A12" s="52">
        <v>45658</v>
      </c>
      <c r="B12" s="10" t="s">
        <v>85</v>
      </c>
      <c r="C12" s="10" t="s">
        <v>86</v>
      </c>
      <c r="D12" s="10" t="s">
        <v>87</v>
      </c>
      <c r="E12" s="10" t="s">
        <v>20</v>
      </c>
      <c r="F12" s="10" t="s">
        <v>19</v>
      </c>
      <c r="G12" s="10" t="s">
        <v>29</v>
      </c>
      <c r="H12" s="10">
        <v>1</v>
      </c>
      <c r="I12" s="11">
        <v>44626</v>
      </c>
      <c r="J12" s="10">
        <v>64</v>
      </c>
      <c r="K12" s="10" t="s">
        <v>68</v>
      </c>
      <c r="L12" s="10" t="s">
        <v>42</v>
      </c>
    </row>
    <row r="13" spans="1:12" x14ac:dyDescent="0.3">
      <c r="A13" s="52">
        <v>45658</v>
      </c>
      <c r="B13" s="10" t="s">
        <v>88</v>
      </c>
      <c r="C13" s="10" t="s">
        <v>89</v>
      </c>
      <c r="D13" s="10" t="s">
        <v>84</v>
      </c>
      <c r="E13" s="10" t="s">
        <v>20</v>
      </c>
      <c r="F13" s="10" t="s">
        <v>19</v>
      </c>
      <c r="G13" s="10" t="s">
        <v>51</v>
      </c>
      <c r="H13" s="10">
        <v>1</v>
      </c>
      <c r="I13" s="11">
        <v>45438</v>
      </c>
      <c r="J13" s="10">
        <v>44</v>
      </c>
      <c r="K13" s="10" t="s">
        <v>68</v>
      </c>
      <c r="L13" s="10" t="s">
        <v>90</v>
      </c>
    </row>
    <row r="14" spans="1:12" x14ac:dyDescent="0.3">
      <c r="A14" s="52">
        <v>45658</v>
      </c>
      <c r="B14" s="10" t="s">
        <v>91</v>
      </c>
      <c r="C14" s="10" t="s">
        <v>92</v>
      </c>
      <c r="D14" s="10" t="s">
        <v>93</v>
      </c>
      <c r="E14" s="10" t="s">
        <v>16</v>
      </c>
      <c r="F14" s="10" t="s">
        <v>56</v>
      </c>
      <c r="G14" s="10" t="s">
        <v>51</v>
      </c>
      <c r="H14" s="10">
        <v>1</v>
      </c>
      <c r="I14" s="11">
        <v>45643</v>
      </c>
      <c r="J14" s="10">
        <v>59</v>
      </c>
      <c r="K14" s="10" t="s">
        <v>52</v>
      </c>
      <c r="L14" s="10" t="s">
        <v>94</v>
      </c>
    </row>
    <row r="15" spans="1:12" x14ac:dyDescent="0.3">
      <c r="A15" s="52">
        <v>45658</v>
      </c>
      <c r="B15" s="10" t="s">
        <v>95</v>
      </c>
      <c r="C15" s="10" t="s">
        <v>96</v>
      </c>
      <c r="D15" s="10" t="s">
        <v>97</v>
      </c>
      <c r="E15" s="10" t="s">
        <v>20</v>
      </c>
      <c r="F15" s="10" t="s">
        <v>19</v>
      </c>
      <c r="G15" s="10" t="s">
        <v>98</v>
      </c>
      <c r="H15" s="10">
        <v>1</v>
      </c>
      <c r="I15" s="11">
        <v>44501</v>
      </c>
      <c r="J15" s="10">
        <v>27</v>
      </c>
      <c r="K15" s="10" t="s">
        <v>68</v>
      </c>
      <c r="L15" s="10" t="s">
        <v>31</v>
      </c>
    </row>
    <row r="16" spans="1:12" x14ac:dyDescent="0.3">
      <c r="A16" s="52">
        <v>45658</v>
      </c>
      <c r="B16" s="10" t="s">
        <v>99</v>
      </c>
      <c r="C16" s="10" t="s">
        <v>100</v>
      </c>
      <c r="D16" s="10" t="s">
        <v>101</v>
      </c>
      <c r="E16" s="10" t="s">
        <v>16</v>
      </c>
      <c r="F16" s="10" t="s">
        <v>17</v>
      </c>
      <c r="G16" s="10" t="s">
        <v>67</v>
      </c>
      <c r="H16" s="10">
        <v>1</v>
      </c>
      <c r="I16" s="11">
        <v>44344</v>
      </c>
      <c r="J16" s="10">
        <v>35</v>
      </c>
      <c r="K16" s="10" t="s">
        <v>68</v>
      </c>
      <c r="L16" s="10" t="s">
        <v>18</v>
      </c>
    </row>
    <row r="17" spans="1:12" x14ac:dyDescent="0.3">
      <c r="A17" s="52">
        <v>45658</v>
      </c>
      <c r="B17" s="10" t="s">
        <v>102</v>
      </c>
      <c r="C17" s="10" t="s">
        <v>22</v>
      </c>
      <c r="D17" s="10" t="s">
        <v>103</v>
      </c>
      <c r="E17" s="10" t="s">
        <v>16</v>
      </c>
      <c r="F17" s="10" t="s">
        <v>19</v>
      </c>
      <c r="G17" s="10" t="s">
        <v>67</v>
      </c>
      <c r="H17" s="10">
        <v>1</v>
      </c>
      <c r="I17" s="11">
        <v>45482</v>
      </c>
      <c r="J17" s="10">
        <v>59</v>
      </c>
      <c r="K17" s="10" t="s">
        <v>68</v>
      </c>
      <c r="L17" s="10" t="s">
        <v>36</v>
      </c>
    </row>
    <row r="18" spans="1:12" x14ac:dyDescent="0.3">
      <c r="A18" s="52">
        <v>45658</v>
      </c>
      <c r="B18" s="10" t="s">
        <v>104</v>
      </c>
      <c r="C18" s="10" t="s">
        <v>105</v>
      </c>
      <c r="D18" s="10" t="s">
        <v>106</v>
      </c>
      <c r="E18" s="10" t="s">
        <v>20</v>
      </c>
      <c r="F18" s="10" t="s">
        <v>19</v>
      </c>
      <c r="G18" s="10" t="s">
        <v>51</v>
      </c>
      <c r="H18" s="10">
        <v>1</v>
      </c>
      <c r="I18" s="11">
        <v>45417</v>
      </c>
      <c r="J18" s="10">
        <v>63</v>
      </c>
      <c r="K18" s="10" t="s">
        <v>68</v>
      </c>
      <c r="L18" s="10" t="s">
        <v>41</v>
      </c>
    </row>
    <row r="19" spans="1:12" x14ac:dyDescent="0.3">
      <c r="A19" s="52">
        <v>45658</v>
      </c>
      <c r="B19" s="10" t="s">
        <v>107</v>
      </c>
      <c r="C19" s="10" t="s">
        <v>108</v>
      </c>
      <c r="D19" s="10" t="s">
        <v>109</v>
      </c>
      <c r="E19" s="10" t="s">
        <v>20</v>
      </c>
      <c r="F19" s="10" t="s">
        <v>19</v>
      </c>
      <c r="G19" s="10" t="s">
        <v>67</v>
      </c>
      <c r="H19" s="10">
        <v>1</v>
      </c>
      <c r="I19" s="11">
        <v>45140</v>
      </c>
      <c r="J19" s="10">
        <v>53</v>
      </c>
      <c r="K19" s="10" t="s">
        <v>68</v>
      </c>
      <c r="L19" s="10" t="s">
        <v>94</v>
      </c>
    </row>
    <row r="20" spans="1:12" x14ac:dyDescent="0.3">
      <c r="A20" s="52">
        <v>45658</v>
      </c>
      <c r="B20" s="10" t="s">
        <v>110</v>
      </c>
      <c r="C20" s="10" t="s">
        <v>111</v>
      </c>
      <c r="D20" s="10" t="s">
        <v>103</v>
      </c>
      <c r="E20" s="10" t="s">
        <v>16</v>
      </c>
      <c r="F20" s="10" t="s">
        <v>19</v>
      </c>
      <c r="G20" s="10" t="s">
        <v>57</v>
      </c>
      <c r="H20" s="10">
        <v>1</v>
      </c>
      <c r="I20" s="11">
        <v>44101</v>
      </c>
      <c r="J20" s="10">
        <v>29</v>
      </c>
      <c r="K20" s="10" t="s">
        <v>52</v>
      </c>
      <c r="L20" s="10" t="s">
        <v>18</v>
      </c>
    </row>
    <row r="21" spans="1:12" x14ac:dyDescent="0.3">
      <c r="A21" s="52">
        <v>45658</v>
      </c>
      <c r="B21" s="10" t="s">
        <v>112</v>
      </c>
      <c r="C21" s="10" t="s">
        <v>113</v>
      </c>
      <c r="D21" s="10" t="s">
        <v>114</v>
      </c>
      <c r="E21" s="10" t="s">
        <v>16</v>
      </c>
      <c r="F21" s="10" t="s">
        <v>56</v>
      </c>
      <c r="G21" s="10" t="s">
        <v>57</v>
      </c>
      <c r="H21" s="10">
        <v>1</v>
      </c>
      <c r="I21" s="11">
        <v>45808</v>
      </c>
      <c r="J21" s="10">
        <v>37</v>
      </c>
      <c r="K21" s="10" t="s">
        <v>52</v>
      </c>
      <c r="L21" s="10" t="s">
        <v>31</v>
      </c>
    </row>
    <row r="22" spans="1:12" x14ac:dyDescent="0.3">
      <c r="A22" s="52">
        <v>45658</v>
      </c>
      <c r="B22" s="10" t="s">
        <v>115</v>
      </c>
      <c r="C22" s="10" t="s">
        <v>116</v>
      </c>
      <c r="D22" s="10" t="s">
        <v>117</v>
      </c>
      <c r="E22" s="10" t="s">
        <v>16</v>
      </c>
      <c r="F22" s="10" t="s">
        <v>19</v>
      </c>
      <c r="G22" s="10" t="s">
        <v>75</v>
      </c>
      <c r="H22" s="10">
        <v>1</v>
      </c>
      <c r="I22" s="11">
        <v>44315</v>
      </c>
      <c r="J22" s="10">
        <v>22</v>
      </c>
      <c r="K22" s="10" t="s">
        <v>52</v>
      </c>
      <c r="L22" s="10" t="s">
        <v>90</v>
      </c>
    </row>
    <row r="23" spans="1:12" x14ac:dyDescent="0.3">
      <c r="A23" s="52">
        <v>45658</v>
      </c>
      <c r="B23" s="10" t="s">
        <v>118</v>
      </c>
      <c r="C23" s="10" t="s">
        <v>119</v>
      </c>
      <c r="D23" s="10" t="s">
        <v>120</v>
      </c>
      <c r="E23" s="10" t="s">
        <v>16</v>
      </c>
      <c r="F23" s="10" t="s">
        <v>19</v>
      </c>
      <c r="G23" s="10" t="s">
        <v>121</v>
      </c>
      <c r="H23" s="10">
        <v>1</v>
      </c>
      <c r="I23" s="11">
        <v>44129</v>
      </c>
      <c r="J23" s="10">
        <v>60</v>
      </c>
      <c r="K23" s="10" t="s">
        <v>52</v>
      </c>
      <c r="L23" s="10" t="s">
        <v>94</v>
      </c>
    </row>
    <row r="24" spans="1:12" x14ac:dyDescent="0.3">
      <c r="A24" s="52">
        <v>45658</v>
      </c>
      <c r="B24" s="10" t="s">
        <v>122</v>
      </c>
      <c r="C24" s="10" t="s">
        <v>123</v>
      </c>
      <c r="D24" s="10" t="s">
        <v>124</v>
      </c>
      <c r="E24" s="10" t="s">
        <v>20</v>
      </c>
      <c r="F24" s="10" t="s">
        <v>19</v>
      </c>
      <c r="G24" s="10" t="s">
        <v>51</v>
      </c>
      <c r="H24" s="10">
        <v>1</v>
      </c>
      <c r="I24" s="11">
        <v>44891</v>
      </c>
      <c r="J24" s="10">
        <v>28</v>
      </c>
      <c r="K24" s="10" t="s">
        <v>52</v>
      </c>
      <c r="L24" s="10" t="s">
        <v>18</v>
      </c>
    </row>
    <row r="25" spans="1:12" x14ac:dyDescent="0.3">
      <c r="A25" s="52">
        <v>45658</v>
      </c>
      <c r="B25" s="10" t="s">
        <v>125</v>
      </c>
      <c r="C25" s="10" t="s">
        <v>109</v>
      </c>
      <c r="D25" s="10" t="s">
        <v>126</v>
      </c>
      <c r="E25" s="10" t="s">
        <v>16</v>
      </c>
      <c r="F25" s="10" t="s">
        <v>50</v>
      </c>
      <c r="G25" s="10" t="s">
        <v>121</v>
      </c>
      <c r="H25" s="10">
        <v>1</v>
      </c>
      <c r="I25" s="11">
        <v>45137</v>
      </c>
      <c r="J25" s="10">
        <v>31</v>
      </c>
      <c r="K25" s="10" t="s">
        <v>52</v>
      </c>
      <c r="L25" s="10" t="s">
        <v>18</v>
      </c>
    </row>
    <row r="26" spans="1:12" x14ac:dyDescent="0.3">
      <c r="A26" s="52">
        <v>45658</v>
      </c>
      <c r="B26" s="10" t="s">
        <v>127</v>
      </c>
      <c r="C26" s="10" t="s">
        <v>128</v>
      </c>
      <c r="D26" s="10" t="s">
        <v>129</v>
      </c>
      <c r="E26" s="10" t="s">
        <v>20</v>
      </c>
      <c r="F26" s="10" t="s">
        <v>50</v>
      </c>
      <c r="G26" s="10" t="s">
        <v>51</v>
      </c>
      <c r="H26" s="10">
        <v>1</v>
      </c>
      <c r="I26" s="11">
        <v>44916</v>
      </c>
      <c r="J26" s="10">
        <v>53</v>
      </c>
      <c r="K26" s="10" t="s">
        <v>52</v>
      </c>
      <c r="L26" s="10" t="s">
        <v>40</v>
      </c>
    </row>
    <row r="27" spans="1:12" x14ac:dyDescent="0.3">
      <c r="A27" s="52">
        <v>45658</v>
      </c>
      <c r="B27" s="10" t="s">
        <v>130</v>
      </c>
      <c r="C27" s="10" t="s">
        <v>131</v>
      </c>
      <c r="D27" s="10" t="s">
        <v>132</v>
      </c>
      <c r="E27" s="10" t="s">
        <v>20</v>
      </c>
      <c r="F27" s="10" t="s">
        <v>19</v>
      </c>
      <c r="G27" s="10" t="s">
        <v>51</v>
      </c>
      <c r="H27" s="10">
        <v>1</v>
      </c>
      <c r="I27" s="11">
        <v>44202</v>
      </c>
      <c r="J27" s="10">
        <v>65</v>
      </c>
      <c r="K27" s="10" t="s">
        <v>52</v>
      </c>
      <c r="L27" s="10" t="s">
        <v>36</v>
      </c>
    </row>
    <row r="28" spans="1:12" x14ac:dyDescent="0.3">
      <c r="A28" s="52">
        <v>45658</v>
      </c>
      <c r="B28" s="10" t="s">
        <v>133</v>
      </c>
      <c r="C28" s="10" t="s">
        <v>131</v>
      </c>
      <c r="D28" s="10" t="s">
        <v>134</v>
      </c>
      <c r="E28" s="10" t="s">
        <v>16</v>
      </c>
      <c r="F28" s="10" t="s">
        <v>17</v>
      </c>
      <c r="G28" s="10" t="s">
        <v>67</v>
      </c>
      <c r="H28" s="10">
        <v>0.91</v>
      </c>
      <c r="I28" s="11">
        <v>44993</v>
      </c>
      <c r="J28" s="10">
        <v>49</v>
      </c>
      <c r="K28" s="10" t="s">
        <v>52</v>
      </c>
      <c r="L28" s="10" t="s">
        <v>31</v>
      </c>
    </row>
    <row r="29" spans="1:12" x14ac:dyDescent="0.3">
      <c r="A29" s="52">
        <v>45658</v>
      </c>
      <c r="B29" s="10" t="s">
        <v>135</v>
      </c>
      <c r="C29" s="10" t="s">
        <v>136</v>
      </c>
      <c r="D29" s="10" t="s">
        <v>24</v>
      </c>
      <c r="E29" s="10" t="s">
        <v>20</v>
      </c>
      <c r="F29" s="10" t="s">
        <v>50</v>
      </c>
      <c r="G29" s="10" t="s">
        <v>51</v>
      </c>
      <c r="H29" s="10">
        <v>1</v>
      </c>
      <c r="I29" s="11">
        <v>44639</v>
      </c>
      <c r="J29" s="10">
        <v>33</v>
      </c>
      <c r="K29" s="10" t="s">
        <v>52</v>
      </c>
      <c r="L29" s="10" t="s">
        <v>41</v>
      </c>
    </row>
    <row r="30" spans="1:12" x14ac:dyDescent="0.3">
      <c r="A30" s="52">
        <v>45658</v>
      </c>
      <c r="B30" s="10" t="s">
        <v>137</v>
      </c>
      <c r="C30" s="10" t="s">
        <v>138</v>
      </c>
      <c r="D30" s="10" t="s">
        <v>60</v>
      </c>
      <c r="E30" s="10" t="s">
        <v>20</v>
      </c>
      <c r="F30" s="10" t="s">
        <v>50</v>
      </c>
      <c r="G30" s="10" t="s">
        <v>121</v>
      </c>
      <c r="H30" s="10">
        <v>1</v>
      </c>
      <c r="I30" s="11">
        <v>45686</v>
      </c>
      <c r="J30" s="10">
        <v>24</v>
      </c>
      <c r="K30" s="10" t="s">
        <v>52</v>
      </c>
      <c r="L30" s="10" t="s">
        <v>31</v>
      </c>
    </row>
    <row r="31" spans="1:12" x14ac:dyDescent="0.3">
      <c r="A31" s="52">
        <v>45658</v>
      </c>
      <c r="B31" s="10" t="s">
        <v>139</v>
      </c>
      <c r="C31" s="10" t="s">
        <v>140</v>
      </c>
      <c r="D31" s="10" t="s">
        <v>141</v>
      </c>
      <c r="E31" s="10" t="s">
        <v>16</v>
      </c>
      <c r="F31" s="10" t="s">
        <v>19</v>
      </c>
      <c r="G31" s="10" t="s">
        <v>57</v>
      </c>
      <c r="H31" s="10">
        <v>1</v>
      </c>
      <c r="I31" s="11">
        <v>45580</v>
      </c>
      <c r="J31" s="10">
        <v>29</v>
      </c>
      <c r="K31" s="10" t="s">
        <v>68</v>
      </c>
      <c r="L31" s="10" t="s">
        <v>39</v>
      </c>
    </row>
    <row r="32" spans="1:12" x14ac:dyDescent="0.3">
      <c r="A32" s="52">
        <v>45658</v>
      </c>
      <c r="B32" s="10" t="s">
        <v>142</v>
      </c>
      <c r="C32" s="10" t="s">
        <v>143</v>
      </c>
      <c r="D32" s="10" t="s">
        <v>144</v>
      </c>
      <c r="E32" s="10" t="s">
        <v>20</v>
      </c>
      <c r="F32" s="10" t="s">
        <v>19</v>
      </c>
      <c r="G32" s="10" t="s">
        <v>51</v>
      </c>
      <c r="H32" s="10">
        <v>1</v>
      </c>
      <c r="I32" s="11">
        <v>44382</v>
      </c>
      <c r="J32" s="10">
        <v>20</v>
      </c>
      <c r="K32" s="10" t="s">
        <v>52</v>
      </c>
      <c r="L32" s="10" t="s">
        <v>39</v>
      </c>
    </row>
    <row r="33" spans="1:12" x14ac:dyDescent="0.3">
      <c r="A33" s="52">
        <v>45658</v>
      </c>
      <c r="B33" s="10" t="s">
        <v>145</v>
      </c>
      <c r="C33" s="10" t="s">
        <v>146</v>
      </c>
      <c r="D33" s="10" t="s">
        <v>147</v>
      </c>
      <c r="E33" s="10" t="s">
        <v>16</v>
      </c>
      <c r="F33" s="10" t="s">
        <v>19</v>
      </c>
      <c r="G33" s="10" t="s">
        <v>67</v>
      </c>
      <c r="H33" s="10">
        <v>1</v>
      </c>
      <c r="I33" s="11">
        <v>45436</v>
      </c>
      <c r="J33" s="10">
        <v>27</v>
      </c>
      <c r="K33" s="10" t="s">
        <v>52</v>
      </c>
      <c r="L33" s="10" t="s">
        <v>18</v>
      </c>
    </row>
    <row r="34" spans="1:12" x14ac:dyDescent="0.3">
      <c r="A34" s="52">
        <v>45658</v>
      </c>
      <c r="B34" s="10" t="s">
        <v>148</v>
      </c>
      <c r="C34" s="10" t="s">
        <v>149</v>
      </c>
      <c r="D34" s="10" t="s">
        <v>150</v>
      </c>
      <c r="E34" s="10" t="s">
        <v>20</v>
      </c>
      <c r="F34" s="10" t="s">
        <v>17</v>
      </c>
      <c r="G34" s="10" t="s">
        <v>51</v>
      </c>
      <c r="H34" s="10">
        <v>1</v>
      </c>
      <c r="I34" s="11">
        <v>45580</v>
      </c>
      <c r="J34" s="10">
        <v>29</v>
      </c>
      <c r="K34" s="10" t="s">
        <v>68</v>
      </c>
      <c r="L34" s="10" t="s">
        <v>36</v>
      </c>
    </row>
    <row r="35" spans="1:12" x14ac:dyDescent="0.3">
      <c r="A35" s="52">
        <v>45658</v>
      </c>
      <c r="B35" s="10" t="s">
        <v>151</v>
      </c>
      <c r="C35" s="10" t="s">
        <v>54</v>
      </c>
      <c r="D35" s="10" t="s">
        <v>152</v>
      </c>
      <c r="E35" s="10" t="s">
        <v>16</v>
      </c>
      <c r="F35" s="10" t="s">
        <v>19</v>
      </c>
      <c r="G35" s="10" t="s">
        <v>29</v>
      </c>
      <c r="H35" s="10">
        <v>1</v>
      </c>
      <c r="I35" s="11">
        <v>44279</v>
      </c>
      <c r="J35" s="10">
        <v>61</v>
      </c>
      <c r="K35" s="10" t="s">
        <v>68</v>
      </c>
      <c r="L35" s="10" t="s">
        <v>35</v>
      </c>
    </row>
    <row r="36" spans="1:12" x14ac:dyDescent="0.3">
      <c r="A36" s="52">
        <v>45658</v>
      </c>
      <c r="B36" s="10" t="s">
        <v>153</v>
      </c>
      <c r="C36" s="10" t="s">
        <v>154</v>
      </c>
      <c r="D36" s="10" t="s">
        <v>155</v>
      </c>
      <c r="E36" s="10" t="s">
        <v>20</v>
      </c>
      <c r="F36" s="10" t="s">
        <v>19</v>
      </c>
      <c r="G36" s="10" t="s">
        <v>57</v>
      </c>
      <c r="H36" s="10">
        <v>1</v>
      </c>
      <c r="I36" s="11">
        <v>45180</v>
      </c>
      <c r="J36" s="10">
        <v>65</v>
      </c>
      <c r="K36" s="10" t="s">
        <v>68</v>
      </c>
      <c r="L36" s="10" t="s">
        <v>21</v>
      </c>
    </row>
    <row r="37" spans="1:12" x14ac:dyDescent="0.3">
      <c r="A37" s="52">
        <v>45658</v>
      </c>
      <c r="B37" s="10" t="s">
        <v>156</v>
      </c>
      <c r="C37" s="10" t="s">
        <v>157</v>
      </c>
      <c r="D37" s="10" t="s">
        <v>158</v>
      </c>
      <c r="E37" s="10" t="s">
        <v>16</v>
      </c>
      <c r="F37" s="10" t="s">
        <v>19</v>
      </c>
      <c r="G37" s="10" t="s">
        <v>29</v>
      </c>
      <c r="H37" s="10">
        <v>0.91</v>
      </c>
      <c r="I37" s="11">
        <v>44663</v>
      </c>
      <c r="J37" s="10">
        <v>59</v>
      </c>
      <c r="K37" s="10" t="s">
        <v>68</v>
      </c>
      <c r="L37" s="10" t="s">
        <v>18</v>
      </c>
    </row>
    <row r="38" spans="1:12" x14ac:dyDescent="0.3">
      <c r="A38" s="52">
        <v>45658</v>
      </c>
      <c r="B38" s="10" t="s">
        <v>159</v>
      </c>
      <c r="C38" s="10" t="s">
        <v>160</v>
      </c>
      <c r="D38" s="10" t="s">
        <v>161</v>
      </c>
      <c r="E38" s="10" t="s">
        <v>16</v>
      </c>
      <c r="F38" s="10" t="s">
        <v>17</v>
      </c>
      <c r="G38" s="10" t="s">
        <v>67</v>
      </c>
      <c r="H38" s="10">
        <v>1</v>
      </c>
      <c r="I38" s="11">
        <v>45411</v>
      </c>
      <c r="J38" s="10">
        <v>43</v>
      </c>
      <c r="K38" s="10" t="s">
        <v>52</v>
      </c>
      <c r="L38" s="10" t="s">
        <v>23</v>
      </c>
    </row>
    <row r="39" spans="1:12" x14ac:dyDescent="0.3">
      <c r="A39" s="52">
        <v>45658</v>
      </c>
      <c r="B39" s="10" t="s">
        <v>162</v>
      </c>
      <c r="C39" s="10" t="s">
        <v>163</v>
      </c>
      <c r="D39" s="10" t="s">
        <v>164</v>
      </c>
      <c r="E39" s="10" t="s">
        <v>20</v>
      </c>
      <c r="F39" s="10" t="s">
        <v>19</v>
      </c>
      <c r="G39" s="10" t="s">
        <v>75</v>
      </c>
      <c r="H39" s="10">
        <v>1</v>
      </c>
      <c r="I39" s="11">
        <v>45272</v>
      </c>
      <c r="J39" s="10">
        <v>59</v>
      </c>
      <c r="K39" s="10" t="s">
        <v>52</v>
      </c>
      <c r="L39" s="10" t="s">
        <v>41</v>
      </c>
    </row>
    <row r="40" spans="1:12" x14ac:dyDescent="0.3">
      <c r="A40" s="52">
        <v>45658</v>
      </c>
      <c r="B40" s="10" t="s">
        <v>165</v>
      </c>
      <c r="C40" s="10" t="s">
        <v>48</v>
      </c>
      <c r="D40" s="10" t="s">
        <v>166</v>
      </c>
      <c r="E40" s="10" t="s">
        <v>20</v>
      </c>
      <c r="F40" s="10" t="s">
        <v>19</v>
      </c>
      <c r="G40" s="10" t="s">
        <v>75</v>
      </c>
      <c r="H40" s="10">
        <v>1</v>
      </c>
      <c r="I40" s="11">
        <v>44847</v>
      </c>
      <c r="J40" s="10">
        <v>41</v>
      </c>
      <c r="K40" s="10" t="s">
        <v>68</v>
      </c>
      <c r="L40" s="10" t="s">
        <v>39</v>
      </c>
    </row>
    <row r="41" spans="1:12" x14ac:dyDescent="0.3">
      <c r="A41" s="52">
        <v>45658</v>
      </c>
      <c r="B41" s="10" t="s">
        <v>167</v>
      </c>
      <c r="C41" s="10" t="s">
        <v>168</v>
      </c>
      <c r="D41" s="10" t="s">
        <v>66</v>
      </c>
      <c r="E41" s="10" t="s">
        <v>20</v>
      </c>
      <c r="F41" s="10" t="s">
        <v>19</v>
      </c>
      <c r="G41" s="10" t="s">
        <v>51</v>
      </c>
      <c r="H41" s="10">
        <v>1</v>
      </c>
      <c r="I41" s="11">
        <v>45437</v>
      </c>
      <c r="J41" s="10">
        <v>45</v>
      </c>
      <c r="K41" s="10" t="s">
        <v>52</v>
      </c>
      <c r="L41" s="10" t="s">
        <v>21</v>
      </c>
    </row>
    <row r="42" spans="1:12" x14ac:dyDescent="0.3">
      <c r="A42" s="52">
        <v>45658</v>
      </c>
      <c r="B42" s="10" t="s">
        <v>169</v>
      </c>
      <c r="C42" s="10" t="s">
        <v>170</v>
      </c>
      <c r="D42" s="10" t="s">
        <v>168</v>
      </c>
      <c r="E42" s="10" t="s">
        <v>20</v>
      </c>
      <c r="F42" s="10" t="s">
        <v>17</v>
      </c>
      <c r="G42" s="10" t="s">
        <v>51</v>
      </c>
      <c r="H42" s="10">
        <v>1</v>
      </c>
      <c r="I42" s="11">
        <v>45018</v>
      </c>
      <c r="J42" s="10">
        <v>40</v>
      </c>
      <c r="K42" s="10" t="s">
        <v>68</v>
      </c>
      <c r="L42" s="10" t="s">
        <v>18</v>
      </c>
    </row>
    <row r="43" spans="1:12" x14ac:dyDescent="0.3">
      <c r="A43" s="52">
        <v>45658</v>
      </c>
      <c r="B43" s="10" t="s">
        <v>171</v>
      </c>
      <c r="C43" s="10" t="s">
        <v>172</v>
      </c>
      <c r="D43" s="10" t="s">
        <v>132</v>
      </c>
      <c r="E43" s="10" t="s">
        <v>20</v>
      </c>
      <c r="F43" s="10" t="s">
        <v>17</v>
      </c>
      <c r="G43" s="10" t="s">
        <v>75</v>
      </c>
      <c r="H43" s="10">
        <v>1</v>
      </c>
      <c r="I43" s="11">
        <v>44809</v>
      </c>
      <c r="J43" s="10">
        <v>26</v>
      </c>
      <c r="K43" s="10" t="s">
        <v>68</v>
      </c>
      <c r="L43" s="10" t="s">
        <v>27</v>
      </c>
    </row>
    <row r="44" spans="1:12" x14ac:dyDescent="0.3">
      <c r="A44" s="52">
        <v>45658</v>
      </c>
      <c r="B44" s="10" t="s">
        <v>173</v>
      </c>
      <c r="C44" s="10" t="s">
        <v>174</v>
      </c>
      <c r="D44" s="10" t="s">
        <v>175</v>
      </c>
      <c r="E44" s="10" t="s">
        <v>16</v>
      </c>
      <c r="F44" s="10" t="s">
        <v>17</v>
      </c>
      <c r="G44" s="10" t="s">
        <v>57</v>
      </c>
      <c r="H44" s="10">
        <v>0.91</v>
      </c>
      <c r="I44" s="11">
        <v>45278</v>
      </c>
      <c r="J44" s="10">
        <v>54</v>
      </c>
      <c r="K44" s="10" t="s">
        <v>52</v>
      </c>
      <c r="L44" s="10" t="s">
        <v>94</v>
      </c>
    </row>
    <row r="45" spans="1:12" x14ac:dyDescent="0.3">
      <c r="A45" s="52">
        <v>45658</v>
      </c>
      <c r="B45" s="10" t="s">
        <v>176</v>
      </c>
      <c r="C45" s="10" t="s">
        <v>177</v>
      </c>
      <c r="D45" s="10" t="s">
        <v>178</v>
      </c>
      <c r="E45" s="10" t="s">
        <v>20</v>
      </c>
      <c r="F45" s="10" t="s">
        <v>19</v>
      </c>
      <c r="G45" s="10" t="s">
        <v>75</v>
      </c>
      <c r="H45" s="10">
        <v>1</v>
      </c>
      <c r="I45" s="11">
        <v>45775</v>
      </c>
      <c r="J45" s="10">
        <v>59</v>
      </c>
      <c r="K45" s="10" t="s">
        <v>68</v>
      </c>
      <c r="L45" s="10" t="s">
        <v>36</v>
      </c>
    </row>
    <row r="46" spans="1:12" x14ac:dyDescent="0.3">
      <c r="A46" s="52">
        <v>45658</v>
      </c>
      <c r="B46" s="10" t="s">
        <v>179</v>
      </c>
      <c r="C46" s="10" t="s">
        <v>180</v>
      </c>
      <c r="D46" s="10" t="s">
        <v>181</v>
      </c>
      <c r="E46" s="10" t="s">
        <v>20</v>
      </c>
      <c r="F46" s="10" t="s">
        <v>50</v>
      </c>
      <c r="G46" s="10" t="s">
        <v>51</v>
      </c>
      <c r="H46" s="10">
        <v>1</v>
      </c>
      <c r="I46" s="11">
        <v>45063</v>
      </c>
      <c r="J46" s="10">
        <v>44</v>
      </c>
      <c r="K46" s="10" t="s">
        <v>52</v>
      </c>
      <c r="L46" s="10" t="s">
        <v>35</v>
      </c>
    </row>
    <row r="47" spans="1:12" x14ac:dyDescent="0.3">
      <c r="A47" s="52">
        <v>45658</v>
      </c>
      <c r="B47" s="10" t="s">
        <v>182</v>
      </c>
      <c r="C47" s="10" t="s">
        <v>183</v>
      </c>
      <c r="D47" s="10" t="s">
        <v>184</v>
      </c>
      <c r="E47" s="10" t="s">
        <v>16</v>
      </c>
      <c r="F47" s="10" t="s">
        <v>17</v>
      </c>
      <c r="G47" s="10" t="s">
        <v>51</v>
      </c>
      <c r="H47" s="10">
        <v>0.91</v>
      </c>
      <c r="I47" s="11">
        <v>45432</v>
      </c>
      <c r="J47" s="10">
        <v>60</v>
      </c>
      <c r="K47" s="10" t="s">
        <v>52</v>
      </c>
      <c r="L47" s="10" t="s">
        <v>39</v>
      </c>
    </row>
    <row r="48" spans="1:12" x14ac:dyDescent="0.3">
      <c r="A48" s="52">
        <v>45658</v>
      </c>
      <c r="B48" s="10" t="s">
        <v>185</v>
      </c>
      <c r="C48" s="10" t="s">
        <v>186</v>
      </c>
      <c r="D48" s="10" t="s">
        <v>187</v>
      </c>
      <c r="E48" s="10" t="s">
        <v>16</v>
      </c>
      <c r="F48" s="10" t="s">
        <v>19</v>
      </c>
      <c r="G48" s="10" t="s">
        <v>57</v>
      </c>
      <c r="H48" s="10">
        <v>1</v>
      </c>
      <c r="I48" s="11">
        <v>44594</v>
      </c>
      <c r="J48" s="10">
        <v>39</v>
      </c>
      <c r="K48" s="10" t="s">
        <v>68</v>
      </c>
      <c r="L48" s="10" t="s">
        <v>35</v>
      </c>
    </row>
    <row r="49" spans="1:12" x14ac:dyDescent="0.3">
      <c r="A49" s="52">
        <v>45658</v>
      </c>
      <c r="B49" s="10" t="s">
        <v>188</v>
      </c>
      <c r="C49" s="10" t="s">
        <v>189</v>
      </c>
      <c r="D49" s="10" t="s">
        <v>190</v>
      </c>
      <c r="E49" s="10" t="s">
        <v>20</v>
      </c>
      <c r="F49" s="10" t="s">
        <v>17</v>
      </c>
      <c r="G49" s="10" t="s">
        <v>51</v>
      </c>
      <c r="H49" s="10">
        <v>1</v>
      </c>
      <c r="I49" s="11">
        <v>44927</v>
      </c>
      <c r="J49" s="10">
        <v>42</v>
      </c>
      <c r="K49" s="10" t="s">
        <v>68</v>
      </c>
      <c r="L49" s="10" t="s">
        <v>31</v>
      </c>
    </row>
    <row r="50" spans="1:12" x14ac:dyDescent="0.3">
      <c r="A50" s="52">
        <v>45658</v>
      </c>
      <c r="B50" s="10" t="s">
        <v>191</v>
      </c>
      <c r="C50" s="10" t="s">
        <v>192</v>
      </c>
      <c r="D50" s="10" t="s">
        <v>193</v>
      </c>
      <c r="E50" s="10" t="s">
        <v>16</v>
      </c>
      <c r="F50" s="10" t="s">
        <v>19</v>
      </c>
      <c r="G50" s="10" t="s">
        <v>67</v>
      </c>
      <c r="H50" s="10">
        <v>1</v>
      </c>
      <c r="I50" s="11">
        <v>45620</v>
      </c>
      <c r="J50" s="10">
        <v>26</v>
      </c>
      <c r="K50" s="10" t="s">
        <v>52</v>
      </c>
      <c r="L50" s="10" t="s">
        <v>42</v>
      </c>
    </row>
    <row r="51" spans="1:12" x14ac:dyDescent="0.3">
      <c r="A51" s="52">
        <v>45658</v>
      </c>
      <c r="B51" s="10" t="s">
        <v>194</v>
      </c>
      <c r="C51" s="10" t="s">
        <v>195</v>
      </c>
      <c r="D51" s="10" t="s">
        <v>187</v>
      </c>
      <c r="E51" s="10" t="s">
        <v>16</v>
      </c>
      <c r="F51" s="10" t="s">
        <v>56</v>
      </c>
      <c r="G51" s="10" t="s">
        <v>51</v>
      </c>
      <c r="H51" s="10">
        <v>1</v>
      </c>
      <c r="I51" s="11">
        <v>44956</v>
      </c>
      <c r="J51" s="10">
        <v>49</v>
      </c>
      <c r="K51" s="10" t="s">
        <v>52</v>
      </c>
      <c r="L51" s="10" t="s">
        <v>21</v>
      </c>
    </row>
    <row r="52" spans="1:12" x14ac:dyDescent="0.3">
      <c r="A52" s="52">
        <v>45658</v>
      </c>
      <c r="B52" s="10" t="s">
        <v>196</v>
      </c>
      <c r="C52" s="10" t="s">
        <v>197</v>
      </c>
      <c r="D52" s="10" t="s">
        <v>198</v>
      </c>
      <c r="E52" s="10" t="s">
        <v>20</v>
      </c>
      <c r="F52" s="10" t="s">
        <v>19</v>
      </c>
      <c r="G52" s="10" t="s">
        <v>121</v>
      </c>
      <c r="H52" s="10">
        <v>1</v>
      </c>
      <c r="I52" s="11">
        <v>44119</v>
      </c>
      <c r="J52" s="10">
        <v>47</v>
      </c>
      <c r="K52" s="10" t="s">
        <v>52</v>
      </c>
      <c r="L52" s="10" t="s">
        <v>36</v>
      </c>
    </row>
    <row r="53" spans="1:12" x14ac:dyDescent="0.3">
      <c r="A53" s="52">
        <v>45658</v>
      </c>
      <c r="B53" s="10" t="s">
        <v>199</v>
      </c>
      <c r="C53" s="10" t="s">
        <v>136</v>
      </c>
      <c r="D53" s="10" t="s">
        <v>200</v>
      </c>
      <c r="E53" s="10" t="s">
        <v>16</v>
      </c>
      <c r="F53" s="10" t="s">
        <v>19</v>
      </c>
      <c r="G53" s="10" t="s">
        <v>51</v>
      </c>
      <c r="H53" s="10">
        <v>1</v>
      </c>
      <c r="I53" s="11">
        <v>45509</v>
      </c>
      <c r="J53" s="10">
        <v>22</v>
      </c>
      <c r="K53" s="10" t="s">
        <v>68</v>
      </c>
      <c r="L53" s="10" t="s">
        <v>42</v>
      </c>
    </row>
    <row r="54" spans="1:12" x14ac:dyDescent="0.3">
      <c r="A54" s="52">
        <v>45658</v>
      </c>
      <c r="B54" s="10" t="s">
        <v>201</v>
      </c>
      <c r="C54" s="10" t="s">
        <v>80</v>
      </c>
      <c r="D54" s="10" t="s">
        <v>63</v>
      </c>
      <c r="E54" s="10" t="s">
        <v>20</v>
      </c>
      <c r="F54" s="10" t="s">
        <v>56</v>
      </c>
      <c r="G54" s="10" t="s">
        <v>67</v>
      </c>
      <c r="H54" s="10">
        <v>1</v>
      </c>
      <c r="I54" s="11">
        <v>44322</v>
      </c>
      <c r="J54" s="10">
        <v>25</v>
      </c>
      <c r="K54" s="10" t="s">
        <v>52</v>
      </c>
      <c r="L54" s="10" t="s">
        <v>18</v>
      </c>
    </row>
    <row r="55" spans="1:12" x14ac:dyDescent="0.3">
      <c r="A55" s="52">
        <v>45658</v>
      </c>
      <c r="B55" s="10" t="s">
        <v>202</v>
      </c>
      <c r="C55" s="10" t="s">
        <v>203</v>
      </c>
      <c r="D55" s="10" t="s">
        <v>204</v>
      </c>
      <c r="E55" s="10" t="s">
        <v>16</v>
      </c>
      <c r="F55" s="10" t="s">
        <v>50</v>
      </c>
      <c r="G55" s="10" t="s">
        <v>121</v>
      </c>
      <c r="H55" s="10">
        <v>1</v>
      </c>
      <c r="I55" s="11">
        <v>45195</v>
      </c>
      <c r="J55" s="10">
        <v>32</v>
      </c>
      <c r="K55" s="10" t="s">
        <v>52</v>
      </c>
      <c r="L55" s="10" t="s">
        <v>23</v>
      </c>
    </row>
    <row r="56" spans="1:12" x14ac:dyDescent="0.3">
      <c r="A56" s="52">
        <v>45658</v>
      </c>
      <c r="B56" s="10" t="s">
        <v>205</v>
      </c>
      <c r="C56" s="10" t="s">
        <v>206</v>
      </c>
      <c r="D56" s="10" t="s">
        <v>207</v>
      </c>
      <c r="E56" s="10" t="s">
        <v>16</v>
      </c>
      <c r="F56" s="10" t="s">
        <v>19</v>
      </c>
      <c r="G56" s="10" t="s">
        <v>57</v>
      </c>
      <c r="H56" s="10">
        <v>1</v>
      </c>
      <c r="I56" s="11">
        <v>44639</v>
      </c>
      <c r="J56" s="10">
        <v>33</v>
      </c>
      <c r="K56" s="10" t="s">
        <v>52</v>
      </c>
      <c r="L56" s="10" t="s">
        <v>18</v>
      </c>
    </row>
    <row r="57" spans="1:12" x14ac:dyDescent="0.3">
      <c r="A57" s="52">
        <v>45658</v>
      </c>
      <c r="B57" s="10" t="s">
        <v>208</v>
      </c>
      <c r="C57" s="10" t="s">
        <v>136</v>
      </c>
      <c r="D57" s="10" t="s">
        <v>209</v>
      </c>
      <c r="E57" s="10" t="s">
        <v>16</v>
      </c>
      <c r="F57" s="10" t="s">
        <v>50</v>
      </c>
      <c r="G57" s="10" t="s">
        <v>51</v>
      </c>
      <c r="H57" s="10">
        <v>1</v>
      </c>
      <c r="I57" s="11">
        <v>44579</v>
      </c>
      <c r="J57" s="10">
        <v>43</v>
      </c>
      <c r="K57" s="10" t="s">
        <v>52</v>
      </c>
      <c r="L57" s="10" t="s">
        <v>18</v>
      </c>
    </row>
    <row r="58" spans="1:12" x14ac:dyDescent="0.3">
      <c r="A58" s="52">
        <v>45658</v>
      </c>
      <c r="B58" s="10" t="s">
        <v>210</v>
      </c>
      <c r="C58" s="10" t="s">
        <v>211</v>
      </c>
      <c r="D58" s="10" t="s">
        <v>212</v>
      </c>
      <c r="E58" s="10" t="s">
        <v>20</v>
      </c>
      <c r="F58" s="10" t="s">
        <v>17</v>
      </c>
      <c r="G58" s="10" t="s">
        <v>75</v>
      </c>
      <c r="H58" s="10">
        <v>1</v>
      </c>
      <c r="I58" s="11">
        <v>44595</v>
      </c>
      <c r="J58" s="10">
        <v>51</v>
      </c>
      <c r="K58" s="10" t="s">
        <v>52</v>
      </c>
      <c r="L58" s="10" t="s">
        <v>39</v>
      </c>
    </row>
    <row r="59" spans="1:12" x14ac:dyDescent="0.3">
      <c r="A59" s="52">
        <v>45658</v>
      </c>
      <c r="B59" s="10" t="s">
        <v>213</v>
      </c>
      <c r="C59" s="10" t="s">
        <v>214</v>
      </c>
      <c r="D59" s="10" t="s">
        <v>89</v>
      </c>
      <c r="E59" s="10" t="s">
        <v>20</v>
      </c>
      <c r="F59" s="10" t="s">
        <v>17</v>
      </c>
      <c r="G59" s="10" t="s">
        <v>51</v>
      </c>
      <c r="H59" s="10">
        <v>1</v>
      </c>
      <c r="I59" s="11">
        <v>45387</v>
      </c>
      <c r="J59" s="10">
        <v>62</v>
      </c>
      <c r="K59" s="10" t="s">
        <v>68</v>
      </c>
      <c r="L59" s="10" t="s">
        <v>90</v>
      </c>
    </row>
    <row r="60" spans="1:12" x14ac:dyDescent="0.3">
      <c r="A60" s="52">
        <v>45658</v>
      </c>
      <c r="B60" s="10" t="s">
        <v>215</v>
      </c>
      <c r="C60" s="10" t="s">
        <v>216</v>
      </c>
      <c r="D60" s="10" t="s">
        <v>217</v>
      </c>
      <c r="E60" s="10" t="s">
        <v>16</v>
      </c>
      <c r="F60" s="10" t="s">
        <v>17</v>
      </c>
      <c r="G60" s="10" t="s">
        <v>51</v>
      </c>
      <c r="H60" s="10">
        <v>1</v>
      </c>
      <c r="I60" s="11">
        <v>45267</v>
      </c>
      <c r="J60" s="10">
        <v>27</v>
      </c>
      <c r="K60" s="10" t="s">
        <v>68</v>
      </c>
      <c r="L60" s="10" t="s">
        <v>18</v>
      </c>
    </row>
    <row r="61" spans="1:12" x14ac:dyDescent="0.3">
      <c r="A61" s="52">
        <v>45658</v>
      </c>
      <c r="B61" s="10" t="s">
        <v>218</v>
      </c>
      <c r="C61" s="10" t="s">
        <v>219</v>
      </c>
      <c r="D61" s="10" t="s">
        <v>220</v>
      </c>
      <c r="E61" s="10" t="s">
        <v>16</v>
      </c>
      <c r="F61" s="10" t="s">
        <v>17</v>
      </c>
      <c r="G61" s="10" t="s">
        <v>75</v>
      </c>
      <c r="H61" s="10">
        <v>1</v>
      </c>
      <c r="I61" s="11">
        <v>44569</v>
      </c>
      <c r="J61" s="10">
        <v>40</v>
      </c>
      <c r="K61" s="10" t="s">
        <v>68</v>
      </c>
      <c r="L61" s="10" t="s">
        <v>21</v>
      </c>
    </row>
    <row r="62" spans="1:12" x14ac:dyDescent="0.3">
      <c r="A62" s="52">
        <v>45658</v>
      </c>
      <c r="B62" s="10" t="s">
        <v>221</v>
      </c>
      <c r="C62" s="10" t="s">
        <v>222</v>
      </c>
      <c r="D62" s="10" t="s">
        <v>223</v>
      </c>
      <c r="E62" s="10" t="s">
        <v>16</v>
      </c>
      <c r="F62" s="10" t="s">
        <v>56</v>
      </c>
      <c r="G62" s="10" t="s">
        <v>51</v>
      </c>
      <c r="H62" s="10">
        <v>1</v>
      </c>
      <c r="I62" s="11">
        <v>44876</v>
      </c>
      <c r="J62" s="10">
        <v>45</v>
      </c>
      <c r="K62" s="10" t="s">
        <v>52</v>
      </c>
      <c r="L62" s="10" t="s">
        <v>35</v>
      </c>
    </row>
    <row r="63" spans="1:12" x14ac:dyDescent="0.3">
      <c r="A63" s="52">
        <v>45658</v>
      </c>
      <c r="B63" s="10" t="s">
        <v>224</v>
      </c>
      <c r="C63" s="10" t="s">
        <v>100</v>
      </c>
      <c r="D63" s="10" t="s">
        <v>225</v>
      </c>
      <c r="E63" s="10" t="s">
        <v>16</v>
      </c>
      <c r="F63" s="10" t="s">
        <v>17</v>
      </c>
      <c r="G63" s="10" t="s">
        <v>51</v>
      </c>
      <c r="H63" s="10">
        <v>1</v>
      </c>
      <c r="I63" s="11">
        <v>44873</v>
      </c>
      <c r="J63" s="10">
        <v>60</v>
      </c>
      <c r="K63" s="10" t="s">
        <v>68</v>
      </c>
      <c r="L63" s="10" t="s">
        <v>42</v>
      </c>
    </row>
    <row r="64" spans="1:12" x14ac:dyDescent="0.3">
      <c r="A64" s="52">
        <v>45658</v>
      </c>
      <c r="B64" s="10" t="s">
        <v>226</v>
      </c>
      <c r="C64" s="10" t="s">
        <v>216</v>
      </c>
      <c r="D64" s="10" t="s">
        <v>227</v>
      </c>
      <c r="E64" s="10" t="s">
        <v>16</v>
      </c>
      <c r="F64" s="10" t="s">
        <v>19</v>
      </c>
      <c r="G64" s="10" t="s">
        <v>75</v>
      </c>
      <c r="H64" s="10">
        <v>1</v>
      </c>
      <c r="I64" s="11">
        <v>45178</v>
      </c>
      <c r="J64" s="10">
        <v>44</v>
      </c>
      <c r="K64" s="10" t="s">
        <v>68</v>
      </c>
      <c r="L64" s="10" t="s">
        <v>90</v>
      </c>
    </row>
    <row r="65" spans="1:12" x14ac:dyDescent="0.3">
      <c r="A65" s="52">
        <v>45658</v>
      </c>
      <c r="B65" s="10" t="s">
        <v>228</v>
      </c>
      <c r="C65" s="10" t="s">
        <v>229</v>
      </c>
      <c r="D65" s="10" t="s">
        <v>33</v>
      </c>
      <c r="E65" s="10" t="s">
        <v>16</v>
      </c>
      <c r="F65" s="10" t="s">
        <v>19</v>
      </c>
      <c r="G65" s="10" t="s">
        <v>51</v>
      </c>
      <c r="H65" s="10">
        <v>1</v>
      </c>
      <c r="I65" s="11">
        <v>45643</v>
      </c>
      <c r="J65" s="10">
        <v>52</v>
      </c>
      <c r="K65" s="10" t="s">
        <v>68</v>
      </c>
      <c r="L65" s="10" t="s">
        <v>18</v>
      </c>
    </row>
    <row r="66" spans="1:12" x14ac:dyDescent="0.3">
      <c r="A66" s="52">
        <v>45658</v>
      </c>
      <c r="B66" s="10" t="s">
        <v>230</v>
      </c>
      <c r="C66" s="10" t="s">
        <v>231</v>
      </c>
      <c r="D66" s="10" t="s">
        <v>232</v>
      </c>
      <c r="E66" s="10" t="s">
        <v>16</v>
      </c>
      <c r="F66" s="10" t="s">
        <v>19</v>
      </c>
      <c r="G66" s="10" t="s">
        <v>51</v>
      </c>
      <c r="H66" s="10">
        <v>1</v>
      </c>
      <c r="I66" s="11">
        <v>44434</v>
      </c>
      <c r="J66" s="10">
        <v>58</v>
      </c>
      <c r="K66" s="10" t="s">
        <v>68</v>
      </c>
      <c r="L66" s="10" t="s">
        <v>41</v>
      </c>
    </row>
    <row r="67" spans="1:12" x14ac:dyDescent="0.3">
      <c r="A67" s="52">
        <v>45658</v>
      </c>
      <c r="B67" s="10" t="s">
        <v>233</v>
      </c>
      <c r="C67" s="10" t="s">
        <v>37</v>
      </c>
      <c r="D67" s="10" t="s">
        <v>234</v>
      </c>
      <c r="E67" s="10" t="s">
        <v>20</v>
      </c>
      <c r="F67" s="10" t="s">
        <v>19</v>
      </c>
      <c r="G67" s="10" t="s">
        <v>51</v>
      </c>
      <c r="H67" s="10">
        <v>0.91</v>
      </c>
      <c r="I67" s="11">
        <v>44888</v>
      </c>
      <c r="J67" s="10">
        <v>45</v>
      </c>
      <c r="K67" s="10" t="s">
        <v>68</v>
      </c>
      <c r="L67" s="10" t="s">
        <v>94</v>
      </c>
    </row>
    <row r="68" spans="1:12" x14ac:dyDescent="0.3">
      <c r="A68" s="52">
        <v>45658</v>
      </c>
      <c r="B68" s="10" t="s">
        <v>235</v>
      </c>
      <c r="C68" s="10" t="s">
        <v>236</v>
      </c>
      <c r="D68" s="10" t="s">
        <v>237</v>
      </c>
      <c r="E68" s="10" t="s">
        <v>16</v>
      </c>
      <c r="F68" s="10" t="s">
        <v>19</v>
      </c>
      <c r="G68" s="10" t="s">
        <v>121</v>
      </c>
      <c r="H68" s="10">
        <v>1</v>
      </c>
      <c r="I68" s="11">
        <v>45440</v>
      </c>
      <c r="J68" s="10">
        <v>53</v>
      </c>
      <c r="K68" s="10" t="s">
        <v>68</v>
      </c>
      <c r="L68" s="10" t="s">
        <v>40</v>
      </c>
    </row>
    <row r="69" spans="1:12" x14ac:dyDescent="0.3">
      <c r="A69" s="52">
        <v>45658</v>
      </c>
      <c r="B69" s="10" t="s">
        <v>238</v>
      </c>
      <c r="C69" s="10" t="s">
        <v>239</v>
      </c>
      <c r="D69" s="10" t="s">
        <v>190</v>
      </c>
      <c r="E69" s="10" t="s">
        <v>20</v>
      </c>
      <c r="F69" s="10" t="s">
        <v>17</v>
      </c>
      <c r="G69" s="10" t="s">
        <v>67</v>
      </c>
      <c r="H69" s="10">
        <v>0.91</v>
      </c>
      <c r="I69" s="11">
        <v>44622</v>
      </c>
      <c r="J69" s="10">
        <v>54</v>
      </c>
      <c r="K69" s="10" t="s">
        <v>52</v>
      </c>
      <c r="L69" s="10" t="s">
        <v>18</v>
      </c>
    </row>
    <row r="70" spans="1:12" x14ac:dyDescent="0.3">
      <c r="A70" s="52">
        <v>45658</v>
      </c>
      <c r="B70" s="10" t="s">
        <v>240</v>
      </c>
      <c r="C70" s="10" t="s">
        <v>241</v>
      </c>
      <c r="D70" s="10" t="s">
        <v>242</v>
      </c>
      <c r="E70" s="10" t="s">
        <v>16</v>
      </c>
      <c r="F70" s="10" t="s">
        <v>19</v>
      </c>
      <c r="G70" s="10" t="s">
        <v>75</v>
      </c>
      <c r="H70" s="10">
        <v>0.91</v>
      </c>
      <c r="I70" s="11">
        <v>45087</v>
      </c>
      <c r="J70" s="10">
        <v>24</v>
      </c>
      <c r="K70" s="10" t="s">
        <v>68</v>
      </c>
      <c r="L70" s="10" t="s">
        <v>23</v>
      </c>
    </row>
    <row r="71" spans="1:12" x14ac:dyDescent="0.3">
      <c r="A71" s="52">
        <v>45658</v>
      </c>
      <c r="B71" s="10" t="s">
        <v>243</v>
      </c>
      <c r="C71" s="10" t="s">
        <v>244</v>
      </c>
      <c r="D71" s="10" t="s">
        <v>34</v>
      </c>
      <c r="E71" s="10" t="s">
        <v>20</v>
      </c>
      <c r="F71" s="10" t="s">
        <v>19</v>
      </c>
      <c r="G71" s="10" t="s">
        <v>29</v>
      </c>
      <c r="H71" s="10">
        <v>1</v>
      </c>
      <c r="I71" s="11">
        <v>45889</v>
      </c>
      <c r="J71" s="10">
        <v>24</v>
      </c>
      <c r="K71" s="10" t="s">
        <v>68</v>
      </c>
      <c r="L71" s="10" t="s">
        <v>23</v>
      </c>
    </row>
    <row r="72" spans="1:12" x14ac:dyDescent="0.3">
      <c r="A72" s="52">
        <v>45658</v>
      </c>
      <c r="B72" s="10" t="s">
        <v>245</v>
      </c>
      <c r="C72" s="10" t="s">
        <v>83</v>
      </c>
      <c r="D72" s="10" t="s">
        <v>246</v>
      </c>
      <c r="E72" s="10" t="s">
        <v>20</v>
      </c>
      <c r="F72" s="10" t="s">
        <v>19</v>
      </c>
      <c r="G72" s="10" t="s">
        <v>51</v>
      </c>
      <c r="H72" s="10">
        <v>1</v>
      </c>
      <c r="I72" s="11">
        <v>44089</v>
      </c>
      <c r="J72" s="10">
        <v>53</v>
      </c>
      <c r="K72" s="10" t="s">
        <v>68</v>
      </c>
      <c r="L72" s="10" t="s">
        <v>39</v>
      </c>
    </row>
    <row r="73" spans="1:12" x14ac:dyDescent="0.3">
      <c r="A73" s="52">
        <v>45658</v>
      </c>
      <c r="B73" s="10" t="s">
        <v>247</v>
      </c>
      <c r="C73" s="10" t="s">
        <v>248</v>
      </c>
      <c r="D73" s="10" t="s">
        <v>178</v>
      </c>
      <c r="E73" s="10" t="s">
        <v>20</v>
      </c>
      <c r="F73" s="10" t="s">
        <v>17</v>
      </c>
      <c r="G73" s="10" t="s">
        <v>121</v>
      </c>
      <c r="H73" s="10">
        <v>1</v>
      </c>
      <c r="I73" s="11">
        <v>45794</v>
      </c>
      <c r="J73" s="10">
        <v>28</v>
      </c>
      <c r="K73" s="10" t="s">
        <v>68</v>
      </c>
      <c r="L73" s="10" t="s">
        <v>18</v>
      </c>
    </row>
    <row r="74" spans="1:12" x14ac:dyDescent="0.3">
      <c r="A74" s="52">
        <v>45658</v>
      </c>
      <c r="B74" s="10" t="s">
        <v>249</v>
      </c>
      <c r="C74" s="10" t="s">
        <v>250</v>
      </c>
      <c r="D74" s="10" t="s">
        <v>251</v>
      </c>
      <c r="E74" s="10" t="s">
        <v>20</v>
      </c>
      <c r="F74" s="10" t="s">
        <v>56</v>
      </c>
      <c r="G74" s="10" t="s">
        <v>98</v>
      </c>
      <c r="H74" s="10">
        <v>1</v>
      </c>
      <c r="I74" s="11">
        <v>45297</v>
      </c>
      <c r="J74" s="10">
        <v>31</v>
      </c>
      <c r="K74" s="10" t="s">
        <v>52</v>
      </c>
      <c r="L74" s="10" t="s">
        <v>40</v>
      </c>
    </row>
    <row r="75" spans="1:12" x14ac:dyDescent="0.3">
      <c r="A75" s="52">
        <v>45658</v>
      </c>
      <c r="B75" s="10" t="s">
        <v>252</v>
      </c>
      <c r="C75" s="10" t="s">
        <v>174</v>
      </c>
      <c r="D75" s="10" t="s">
        <v>89</v>
      </c>
      <c r="E75" s="10" t="s">
        <v>20</v>
      </c>
      <c r="F75" s="10" t="s">
        <v>17</v>
      </c>
      <c r="G75" s="10" t="s">
        <v>121</v>
      </c>
      <c r="H75" s="10">
        <v>1</v>
      </c>
      <c r="I75" s="11">
        <v>44738</v>
      </c>
      <c r="J75" s="10">
        <v>61</v>
      </c>
      <c r="K75" s="10" t="s">
        <v>68</v>
      </c>
      <c r="L75" s="10" t="s">
        <v>18</v>
      </c>
    </row>
    <row r="76" spans="1:12" x14ac:dyDescent="0.3">
      <c r="A76" s="52">
        <v>45658</v>
      </c>
      <c r="B76" s="10" t="s">
        <v>253</v>
      </c>
      <c r="C76" s="10" t="s">
        <v>254</v>
      </c>
      <c r="D76" s="10" t="s">
        <v>93</v>
      </c>
      <c r="E76" s="10" t="s">
        <v>16</v>
      </c>
      <c r="F76" s="10" t="s">
        <v>17</v>
      </c>
      <c r="G76" s="10" t="s">
        <v>51</v>
      </c>
      <c r="H76" s="10">
        <v>1</v>
      </c>
      <c r="I76" s="11">
        <v>44348</v>
      </c>
      <c r="J76" s="10">
        <v>65</v>
      </c>
      <c r="K76" s="10" t="s">
        <v>68</v>
      </c>
      <c r="L76" s="10" t="s">
        <v>35</v>
      </c>
    </row>
    <row r="77" spans="1:12" x14ac:dyDescent="0.3">
      <c r="A77" s="52">
        <v>45658</v>
      </c>
      <c r="B77" s="10" t="s">
        <v>255</v>
      </c>
      <c r="C77" s="10" t="s">
        <v>256</v>
      </c>
      <c r="D77" s="10" t="s">
        <v>257</v>
      </c>
      <c r="E77" s="10" t="s">
        <v>20</v>
      </c>
      <c r="F77" s="10" t="s">
        <v>19</v>
      </c>
      <c r="G77" s="10" t="s">
        <v>121</v>
      </c>
      <c r="H77" s="10">
        <v>1</v>
      </c>
      <c r="I77" s="11">
        <v>45103</v>
      </c>
      <c r="J77" s="10">
        <v>41</v>
      </c>
      <c r="K77" s="10" t="s">
        <v>68</v>
      </c>
      <c r="L77" s="10" t="s">
        <v>23</v>
      </c>
    </row>
    <row r="78" spans="1:12" x14ac:dyDescent="0.3">
      <c r="A78" s="52">
        <v>45658</v>
      </c>
      <c r="B78" s="10" t="s">
        <v>258</v>
      </c>
      <c r="C78" s="10" t="s">
        <v>259</v>
      </c>
      <c r="D78" s="10" t="s">
        <v>260</v>
      </c>
      <c r="E78" s="10" t="s">
        <v>20</v>
      </c>
      <c r="F78" s="10" t="s">
        <v>17</v>
      </c>
      <c r="G78" s="10" t="s">
        <v>67</v>
      </c>
      <c r="H78" s="10">
        <v>1</v>
      </c>
      <c r="I78" s="11">
        <v>44498</v>
      </c>
      <c r="J78" s="10">
        <v>52</v>
      </c>
      <c r="K78" s="10" t="s">
        <v>68</v>
      </c>
      <c r="L78" s="10" t="s">
        <v>18</v>
      </c>
    </row>
    <row r="79" spans="1:12" x14ac:dyDescent="0.3">
      <c r="A79" s="52">
        <v>45658</v>
      </c>
      <c r="B79" s="10" t="s">
        <v>261</v>
      </c>
      <c r="C79" s="10" t="s">
        <v>262</v>
      </c>
      <c r="D79" s="10" t="s">
        <v>81</v>
      </c>
      <c r="E79" s="10" t="s">
        <v>20</v>
      </c>
      <c r="F79" s="10" t="s">
        <v>19</v>
      </c>
      <c r="G79" s="10" t="s">
        <v>57</v>
      </c>
      <c r="H79" s="10">
        <v>0.91</v>
      </c>
      <c r="I79" s="11">
        <v>44311</v>
      </c>
      <c r="J79" s="10">
        <v>63</v>
      </c>
      <c r="K79" s="10" t="s">
        <v>68</v>
      </c>
      <c r="L79" s="10" t="s">
        <v>94</v>
      </c>
    </row>
    <row r="80" spans="1:12" x14ac:dyDescent="0.3">
      <c r="A80" s="52">
        <v>45658</v>
      </c>
      <c r="B80" s="10" t="s">
        <v>263</v>
      </c>
      <c r="C80" s="10" t="s">
        <v>264</v>
      </c>
      <c r="D80" s="10" t="s">
        <v>265</v>
      </c>
      <c r="E80" s="10" t="s">
        <v>20</v>
      </c>
      <c r="F80" s="10" t="s">
        <v>17</v>
      </c>
      <c r="G80" s="10" t="s">
        <v>121</v>
      </c>
      <c r="H80" s="10">
        <v>1</v>
      </c>
      <c r="I80" s="11">
        <v>44278</v>
      </c>
      <c r="J80" s="10">
        <v>46</v>
      </c>
      <c r="K80" s="10" t="s">
        <v>68</v>
      </c>
      <c r="L80" s="10" t="s">
        <v>31</v>
      </c>
    </row>
    <row r="81" spans="1:12" x14ac:dyDescent="0.3">
      <c r="A81" s="52">
        <v>45658</v>
      </c>
      <c r="B81" s="10" t="s">
        <v>266</v>
      </c>
      <c r="C81" s="10" t="s">
        <v>267</v>
      </c>
      <c r="D81" s="10" t="s">
        <v>158</v>
      </c>
      <c r="E81" s="10" t="s">
        <v>16</v>
      </c>
      <c r="F81" s="10" t="s">
        <v>19</v>
      </c>
      <c r="G81" s="10" t="s">
        <v>51</v>
      </c>
      <c r="H81" s="10">
        <v>0.91</v>
      </c>
      <c r="I81" s="11">
        <v>44231</v>
      </c>
      <c r="J81" s="10">
        <v>22</v>
      </c>
      <c r="K81" s="10" t="s">
        <v>52</v>
      </c>
      <c r="L81" s="10" t="s">
        <v>35</v>
      </c>
    </row>
    <row r="82" spans="1:12" x14ac:dyDescent="0.3">
      <c r="A82" s="52">
        <v>45658</v>
      </c>
      <c r="B82" s="10" t="s">
        <v>268</v>
      </c>
      <c r="C82" s="10" t="s">
        <v>269</v>
      </c>
      <c r="D82" s="10" t="s">
        <v>161</v>
      </c>
      <c r="E82" s="10" t="s">
        <v>16</v>
      </c>
      <c r="F82" s="10" t="s">
        <v>19</v>
      </c>
      <c r="G82" s="10" t="s">
        <v>75</v>
      </c>
      <c r="H82" s="10">
        <v>1</v>
      </c>
      <c r="I82" s="11">
        <v>45300</v>
      </c>
      <c r="J82" s="10">
        <v>31</v>
      </c>
      <c r="K82" s="10" t="s">
        <v>52</v>
      </c>
      <c r="L82" s="10" t="s">
        <v>36</v>
      </c>
    </row>
    <row r="83" spans="1:12" x14ac:dyDescent="0.3">
      <c r="A83" s="52">
        <v>45658</v>
      </c>
      <c r="B83" s="10" t="s">
        <v>270</v>
      </c>
      <c r="C83" s="10" t="s">
        <v>271</v>
      </c>
      <c r="D83" s="10" t="s">
        <v>272</v>
      </c>
      <c r="E83" s="10" t="s">
        <v>20</v>
      </c>
      <c r="F83" s="10" t="s">
        <v>19</v>
      </c>
      <c r="G83" s="10" t="s">
        <v>57</v>
      </c>
      <c r="H83" s="10">
        <v>0.91</v>
      </c>
      <c r="I83" s="11">
        <v>45348</v>
      </c>
      <c r="J83" s="10">
        <v>43</v>
      </c>
      <c r="K83" s="10" t="s">
        <v>68</v>
      </c>
      <c r="L83" s="10" t="s">
        <v>18</v>
      </c>
    </row>
    <row r="84" spans="1:12" x14ac:dyDescent="0.3">
      <c r="A84" s="52">
        <v>45658</v>
      </c>
      <c r="B84" s="10" t="s">
        <v>273</v>
      </c>
      <c r="C84" s="10" t="s">
        <v>136</v>
      </c>
      <c r="D84" s="10" t="s">
        <v>232</v>
      </c>
      <c r="E84" s="10" t="s">
        <v>16</v>
      </c>
      <c r="F84" s="10" t="s">
        <v>19</v>
      </c>
      <c r="G84" s="10" t="s">
        <v>67</v>
      </c>
      <c r="H84" s="10">
        <v>0.91</v>
      </c>
      <c r="I84" s="11">
        <v>45754</v>
      </c>
      <c r="J84" s="10">
        <v>50</v>
      </c>
      <c r="K84" s="10" t="s">
        <v>52</v>
      </c>
      <c r="L84" s="10" t="s">
        <v>18</v>
      </c>
    </row>
    <row r="85" spans="1:12" x14ac:dyDescent="0.3">
      <c r="A85" s="52">
        <v>45658</v>
      </c>
      <c r="B85" s="10" t="s">
        <v>274</v>
      </c>
      <c r="C85" s="10" t="s">
        <v>275</v>
      </c>
      <c r="D85" s="10" t="s">
        <v>168</v>
      </c>
      <c r="E85" s="10" t="s">
        <v>20</v>
      </c>
      <c r="F85" s="10" t="s">
        <v>50</v>
      </c>
      <c r="G85" s="10" t="s">
        <v>98</v>
      </c>
      <c r="H85" s="10">
        <v>1</v>
      </c>
      <c r="I85" s="11">
        <v>44855</v>
      </c>
      <c r="J85" s="10">
        <v>35</v>
      </c>
      <c r="K85" s="10" t="s">
        <v>52</v>
      </c>
      <c r="L85" s="10" t="s">
        <v>35</v>
      </c>
    </row>
    <row r="86" spans="1:12" x14ac:dyDescent="0.3">
      <c r="A86" s="52">
        <v>45658</v>
      </c>
      <c r="B86" s="10" t="s">
        <v>276</v>
      </c>
      <c r="C86" s="10" t="s">
        <v>277</v>
      </c>
      <c r="D86" s="10" t="s">
        <v>278</v>
      </c>
      <c r="E86" s="10" t="s">
        <v>16</v>
      </c>
      <c r="F86" s="10" t="s">
        <v>19</v>
      </c>
      <c r="G86" s="10" t="s">
        <v>51</v>
      </c>
      <c r="H86" s="10">
        <v>1</v>
      </c>
      <c r="I86" s="11">
        <v>45780</v>
      </c>
      <c r="J86" s="10">
        <v>47</v>
      </c>
      <c r="K86" s="10" t="s">
        <v>52</v>
      </c>
      <c r="L86" s="10" t="s">
        <v>40</v>
      </c>
    </row>
    <row r="87" spans="1:12" x14ac:dyDescent="0.3">
      <c r="A87" s="52">
        <v>45658</v>
      </c>
      <c r="B87" s="10" t="s">
        <v>279</v>
      </c>
      <c r="C87" s="10" t="s">
        <v>280</v>
      </c>
      <c r="D87" s="10" t="s">
        <v>281</v>
      </c>
      <c r="E87" s="10" t="s">
        <v>16</v>
      </c>
      <c r="F87" s="10" t="s">
        <v>19</v>
      </c>
      <c r="G87" s="10" t="s">
        <v>29</v>
      </c>
      <c r="H87" s="10">
        <v>1</v>
      </c>
      <c r="I87" s="11">
        <v>44110</v>
      </c>
      <c r="J87" s="10">
        <v>30</v>
      </c>
      <c r="K87" s="10" t="s">
        <v>68</v>
      </c>
      <c r="L87" s="10" t="s">
        <v>18</v>
      </c>
    </row>
    <row r="88" spans="1:12" x14ac:dyDescent="0.3">
      <c r="A88" s="52">
        <v>45658</v>
      </c>
      <c r="B88" s="10" t="s">
        <v>282</v>
      </c>
      <c r="C88" s="10" t="s">
        <v>80</v>
      </c>
      <c r="D88" s="10" t="s">
        <v>283</v>
      </c>
      <c r="E88" s="10" t="s">
        <v>20</v>
      </c>
      <c r="F88" s="10" t="s">
        <v>17</v>
      </c>
      <c r="G88" s="10" t="s">
        <v>51</v>
      </c>
      <c r="H88" s="10">
        <v>1</v>
      </c>
      <c r="I88" s="11">
        <v>44294</v>
      </c>
      <c r="J88" s="10">
        <v>26</v>
      </c>
      <c r="K88" s="10" t="s">
        <v>52</v>
      </c>
      <c r="L88" s="10" t="s">
        <v>18</v>
      </c>
    </row>
    <row r="89" spans="1:12" x14ac:dyDescent="0.3">
      <c r="A89" s="52">
        <v>45658</v>
      </c>
      <c r="B89" s="10" t="s">
        <v>284</v>
      </c>
      <c r="C89" s="10" t="s">
        <v>285</v>
      </c>
      <c r="D89" s="10" t="s">
        <v>286</v>
      </c>
      <c r="E89" s="10" t="s">
        <v>20</v>
      </c>
      <c r="F89" s="10" t="s">
        <v>19</v>
      </c>
      <c r="G89" s="10" t="s">
        <v>67</v>
      </c>
      <c r="H89" s="10">
        <v>1</v>
      </c>
      <c r="I89" s="11">
        <v>44559</v>
      </c>
      <c r="J89" s="10">
        <v>63</v>
      </c>
      <c r="K89" s="10" t="s">
        <v>68</v>
      </c>
      <c r="L89" s="10" t="s">
        <v>36</v>
      </c>
    </row>
    <row r="90" spans="1:12" x14ac:dyDescent="0.3">
      <c r="A90" s="52">
        <v>45658</v>
      </c>
      <c r="B90" s="10" t="s">
        <v>287</v>
      </c>
      <c r="C90" s="10" t="s">
        <v>25</v>
      </c>
      <c r="D90" s="10" t="s">
        <v>129</v>
      </c>
      <c r="E90" s="10" t="s">
        <v>20</v>
      </c>
      <c r="F90" s="10" t="s">
        <v>50</v>
      </c>
      <c r="G90" s="10" t="s">
        <v>57</v>
      </c>
      <c r="H90" s="10">
        <v>1</v>
      </c>
      <c r="I90" s="11">
        <v>44882</v>
      </c>
      <c r="J90" s="10">
        <v>31</v>
      </c>
      <c r="K90" s="10" t="s">
        <v>52</v>
      </c>
      <c r="L90" s="10" t="s">
        <v>18</v>
      </c>
    </row>
    <row r="91" spans="1:12" x14ac:dyDescent="0.3">
      <c r="A91" s="52">
        <v>45658</v>
      </c>
      <c r="B91" s="10" t="s">
        <v>288</v>
      </c>
      <c r="C91" s="10" t="s">
        <v>186</v>
      </c>
      <c r="D91" s="10" t="s">
        <v>289</v>
      </c>
      <c r="E91" s="10" t="s">
        <v>16</v>
      </c>
      <c r="F91" s="10" t="s">
        <v>19</v>
      </c>
      <c r="G91" s="10" t="s">
        <v>67</v>
      </c>
      <c r="H91" s="10">
        <v>1</v>
      </c>
      <c r="I91" s="11">
        <v>44497</v>
      </c>
      <c r="J91" s="10">
        <v>42</v>
      </c>
      <c r="K91" s="10" t="s">
        <v>68</v>
      </c>
      <c r="L91" s="10" t="s">
        <v>18</v>
      </c>
    </row>
    <row r="92" spans="1:12" x14ac:dyDescent="0.3">
      <c r="A92" s="52">
        <v>45658</v>
      </c>
      <c r="B92" s="10" t="s">
        <v>290</v>
      </c>
      <c r="C92" s="10" t="s">
        <v>271</v>
      </c>
      <c r="D92" s="10" t="s">
        <v>291</v>
      </c>
      <c r="E92" s="10" t="s">
        <v>20</v>
      </c>
      <c r="F92" s="10" t="s">
        <v>17</v>
      </c>
      <c r="G92" s="10" t="s">
        <v>51</v>
      </c>
      <c r="H92" s="10">
        <v>0.91</v>
      </c>
      <c r="I92" s="11">
        <v>44522</v>
      </c>
      <c r="J92" s="10">
        <v>59</v>
      </c>
      <c r="K92" s="10" t="s">
        <v>52</v>
      </c>
      <c r="L92" s="10" t="s">
        <v>21</v>
      </c>
    </row>
    <row r="93" spans="1:12" x14ac:dyDescent="0.3">
      <c r="A93" s="52">
        <v>45658</v>
      </c>
      <c r="B93" s="10" t="s">
        <v>292</v>
      </c>
      <c r="C93" s="10" t="s">
        <v>131</v>
      </c>
      <c r="D93" s="10" t="s">
        <v>293</v>
      </c>
      <c r="E93" s="10" t="s">
        <v>20</v>
      </c>
      <c r="F93" s="10" t="s">
        <v>19</v>
      </c>
      <c r="G93" s="10" t="s">
        <v>57</v>
      </c>
      <c r="H93" s="10">
        <v>1</v>
      </c>
      <c r="I93" s="11">
        <v>45491</v>
      </c>
      <c r="J93" s="10">
        <v>62</v>
      </c>
      <c r="K93" s="10" t="s">
        <v>68</v>
      </c>
      <c r="L93" s="10" t="s">
        <v>18</v>
      </c>
    </row>
    <row r="94" spans="1:12" x14ac:dyDescent="0.3">
      <c r="A94" s="52">
        <v>45658</v>
      </c>
      <c r="B94" s="10" t="s">
        <v>294</v>
      </c>
      <c r="C94" s="10" t="s">
        <v>54</v>
      </c>
      <c r="D94" s="10" t="s">
        <v>295</v>
      </c>
      <c r="E94" s="10" t="s">
        <v>16</v>
      </c>
      <c r="F94" s="10" t="s">
        <v>50</v>
      </c>
      <c r="G94" s="10" t="s">
        <v>121</v>
      </c>
      <c r="H94" s="10">
        <v>1</v>
      </c>
      <c r="I94" s="11">
        <v>44168</v>
      </c>
      <c r="J94" s="10">
        <v>38</v>
      </c>
      <c r="K94" s="10" t="s">
        <v>52</v>
      </c>
      <c r="L94" s="10" t="s">
        <v>23</v>
      </c>
    </row>
    <row r="95" spans="1:12" x14ac:dyDescent="0.3">
      <c r="A95" s="52">
        <v>45658</v>
      </c>
      <c r="B95" s="10" t="s">
        <v>296</v>
      </c>
      <c r="C95" s="10" t="s">
        <v>297</v>
      </c>
      <c r="D95" s="10" t="s">
        <v>298</v>
      </c>
      <c r="E95" s="10" t="s">
        <v>20</v>
      </c>
      <c r="F95" s="10" t="s">
        <v>19</v>
      </c>
      <c r="G95" s="10" t="s">
        <v>51</v>
      </c>
      <c r="H95" s="10">
        <v>1</v>
      </c>
      <c r="I95" s="11">
        <v>45249</v>
      </c>
      <c r="J95" s="10">
        <v>52</v>
      </c>
      <c r="K95" s="10" t="s">
        <v>68</v>
      </c>
      <c r="L95" s="10" t="s">
        <v>90</v>
      </c>
    </row>
    <row r="96" spans="1:12" x14ac:dyDescent="0.3">
      <c r="A96" s="52">
        <v>45658</v>
      </c>
      <c r="B96" s="10" t="s">
        <v>299</v>
      </c>
      <c r="C96" s="10" t="s">
        <v>300</v>
      </c>
      <c r="D96" s="10" t="s">
        <v>301</v>
      </c>
      <c r="E96" s="10" t="s">
        <v>20</v>
      </c>
      <c r="F96" s="10" t="s">
        <v>19</v>
      </c>
      <c r="G96" s="10" t="s">
        <v>75</v>
      </c>
      <c r="H96" s="10">
        <v>1</v>
      </c>
      <c r="I96" s="11">
        <v>44987</v>
      </c>
      <c r="J96" s="10">
        <v>57</v>
      </c>
      <c r="K96" s="10" t="s">
        <v>52</v>
      </c>
      <c r="L96" s="10" t="s">
        <v>18</v>
      </c>
    </row>
    <row r="97" spans="1:12" x14ac:dyDescent="0.3">
      <c r="A97" s="52">
        <v>45658</v>
      </c>
      <c r="B97" s="10" t="s">
        <v>302</v>
      </c>
      <c r="C97" s="10" t="s">
        <v>303</v>
      </c>
      <c r="D97" s="10" t="s">
        <v>304</v>
      </c>
      <c r="E97" s="10" t="s">
        <v>20</v>
      </c>
      <c r="F97" s="10" t="s">
        <v>17</v>
      </c>
      <c r="G97" s="10" t="s">
        <v>51</v>
      </c>
      <c r="H97" s="10">
        <v>1</v>
      </c>
      <c r="I97" s="11">
        <v>44866</v>
      </c>
      <c r="J97" s="10">
        <v>32</v>
      </c>
      <c r="K97" s="10" t="s">
        <v>68</v>
      </c>
      <c r="L97" s="10" t="s">
        <v>90</v>
      </c>
    </row>
    <row r="98" spans="1:12" x14ac:dyDescent="0.3">
      <c r="A98" s="52">
        <v>45658</v>
      </c>
      <c r="B98" s="10" t="s">
        <v>305</v>
      </c>
      <c r="C98" s="10" t="s">
        <v>306</v>
      </c>
      <c r="D98" s="10" t="s">
        <v>307</v>
      </c>
      <c r="E98" s="10" t="s">
        <v>16</v>
      </c>
      <c r="F98" s="10" t="s">
        <v>19</v>
      </c>
      <c r="G98" s="10" t="s">
        <v>51</v>
      </c>
      <c r="H98" s="10">
        <v>1</v>
      </c>
      <c r="I98" s="11">
        <v>44511</v>
      </c>
      <c r="J98" s="10">
        <v>46</v>
      </c>
      <c r="K98" s="10" t="s">
        <v>52</v>
      </c>
      <c r="L98" s="10" t="s">
        <v>41</v>
      </c>
    </row>
    <row r="99" spans="1:12" x14ac:dyDescent="0.3">
      <c r="A99" s="52">
        <v>45658</v>
      </c>
      <c r="B99" s="10" t="s">
        <v>308</v>
      </c>
      <c r="C99" s="10" t="s">
        <v>309</v>
      </c>
      <c r="D99" s="10" t="s">
        <v>310</v>
      </c>
      <c r="E99" s="10" t="s">
        <v>16</v>
      </c>
      <c r="F99" s="10" t="s">
        <v>19</v>
      </c>
      <c r="G99" s="10" t="s">
        <v>51</v>
      </c>
      <c r="H99" s="10">
        <v>1</v>
      </c>
      <c r="I99" s="11">
        <v>44664</v>
      </c>
      <c r="J99" s="10">
        <v>32</v>
      </c>
      <c r="K99" s="10" t="s">
        <v>68</v>
      </c>
      <c r="L99" s="10" t="s">
        <v>18</v>
      </c>
    </row>
    <row r="100" spans="1:12" x14ac:dyDescent="0.3">
      <c r="A100" s="52">
        <v>45658</v>
      </c>
      <c r="B100" s="10" t="s">
        <v>311</v>
      </c>
      <c r="C100" s="10" t="s">
        <v>312</v>
      </c>
      <c r="D100" s="10" t="s">
        <v>310</v>
      </c>
      <c r="E100" s="10" t="s">
        <v>16</v>
      </c>
      <c r="F100" s="10" t="s">
        <v>50</v>
      </c>
      <c r="G100" s="10" t="s">
        <v>29</v>
      </c>
      <c r="H100" s="10">
        <v>1</v>
      </c>
      <c r="I100" s="11">
        <v>45893</v>
      </c>
      <c r="J100" s="10">
        <v>45</v>
      </c>
      <c r="K100" s="10" t="s">
        <v>52</v>
      </c>
      <c r="L100" s="10" t="s">
        <v>40</v>
      </c>
    </row>
    <row r="101" spans="1:12" x14ac:dyDescent="0.3">
      <c r="A101" s="52">
        <v>45658</v>
      </c>
      <c r="B101" s="10" t="s">
        <v>313</v>
      </c>
      <c r="C101" s="10" t="s">
        <v>77</v>
      </c>
      <c r="D101" s="10" t="s">
        <v>120</v>
      </c>
      <c r="E101" s="10" t="s">
        <v>16</v>
      </c>
      <c r="F101" s="10" t="s">
        <v>56</v>
      </c>
      <c r="G101" s="10" t="s">
        <v>51</v>
      </c>
      <c r="H101" s="10">
        <v>1</v>
      </c>
      <c r="I101" s="11">
        <v>44263</v>
      </c>
      <c r="J101" s="10">
        <v>28</v>
      </c>
      <c r="K101" s="10" t="s">
        <v>52</v>
      </c>
      <c r="L101" s="10" t="s">
        <v>36</v>
      </c>
    </row>
    <row r="102" spans="1:12" x14ac:dyDescent="0.3">
      <c r="A102" s="52">
        <v>45658</v>
      </c>
      <c r="B102" s="10" t="s">
        <v>314</v>
      </c>
      <c r="C102" s="10" t="s">
        <v>138</v>
      </c>
      <c r="D102" s="10" t="s">
        <v>129</v>
      </c>
      <c r="E102" s="10" t="s">
        <v>20</v>
      </c>
      <c r="F102" s="10" t="s">
        <v>19</v>
      </c>
      <c r="G102" s="10" t="s">
        <v>67</v>
      </c>
      <c r="H102" s="10">
        <v>1</v>
      </c>
      <c r="I102" s="11">
        <v>45050</v>
      </c>
      <c r="J102" s="10">
        <v>33</v>
      </c>
      <c r="K102" s="10" t="s">
        <v>52</v>
      </c>
      <c r="L102" s="10" t="s">
        <v>35</v>
      </c>
    </row>
    <row r="103" spans="1:12" x14ac:dyDescent="0.3">
      <c r="A103" s="52">
        <v>45658</v>
      </c>
      <c r="B103" s="10" t="s">
        <v>315</v>
      </c>
      <c r="C103" s="10" t="s">
        <v>316</v>
      </c>
      <c r="D103" s="10" t="s">
        <v>317</v>
      </c>
      <c r="E103" s="10" t="s">
        <v>20</v>
      </c>
      <c r="F103" s="10" t="s">
        <v>56</v>
      </c>
      <c r="G103" s="10" t="s">
        <v>98</v>
      </c>
      <c r="H103" s="10">
        <v>1</v>
      </c>
      <c r="I103" s="11">
        <v>45145</v>
      </c>
      <c r="J103" s="10">
        <v>56</v>
      </c>
      <c r="K103" s="10" t="s">
        <v>52</v>
      </c>
      <c r="L103" s="10" t="s">
        <v>31</v>
      </c>
    </row>
    <row r="104" spans="1:12" x14ac:dyDescent="0.3">
      <c r="A104" s="52">
        <v>45658</v>
      </c>
      <c r="B104" s="10" t="s">
        <v>318</v>
      </c>
      <c r="C104" s="10" t="s">
        <v>319</v>
      </c>
      <c r="D104" s="10" t="s">
        <v>301</v>
      </c>
      <c r="E104" s="10" t="s">
        <v>20</v>
      </c>
      <c r="F104" s="10" t="s">
        <v>19</v>
      </c>
      <c r="G104" s="10" t="s">
        <v>51</v>
      </c>
      <c r="H104" s="10">
        <v>1</v>
      </c>
      <c r="I104" s="11">
        <v>44567</v>
      </c>
      <c r="J104" s="10">
        <v>40</v>
      </c>
      <c r="K104" s="10" t="s">
        <v>68</v>
      </c>
      <c r="L104" s="10" t="s">
        <v>90</v>
      </c>
    </row>
    <row r="105" spans="1:12" x14ac:dyDescent="0.3">
      <c r="A105" s="52">
        <v>45658</v>
      </c>
      <c r="B105" s="10" t="s">
        <v>320</v>
      </c>
      <c r="C105" s="10" t="s">
        <v>321</v>
      </c>
      <c r="D105" s="10" t="s">
        <v>322</v>
      </c>
      <c r="E105" s="10" t="s">
        <v>16</v>
      </c>
      <c r="F105" s="10" t="s">
        <v>19</v>
      </c>
      <c r="G105" s="10" t="s">
        <v>29</v>
      </c>
      <c r="H105" s="10">
        <v>1</v>
      </c>
      <c r="I105" s="11">
        <v>45414</v>
      </c>
      <c r="J105" s="10">
        <v>57</v>
      </c>
      <c r="K105" s="10" t="s">
        <v>52</v>
      </c>
      <c r="L105" s="10" t="s">
        <v>41</v>
      </c>
    </row>
    <row r="106" spans="1:12" x14ac:dyDescent="0.3">
      <c r="A106" s="52">
        <v>45658</v>
      </c>
      <c r="B106" s="10" t="s">
        <v>323</v>
      </c>
      <c r="C106" s="10" t="s">
        <v>216</v>
      </c>
      <c r="D106" s="10" t="s">
        <v>295</v>
      </c>
      <c r="E106" s="10" t="s">
        <v>16</v>
      </c>
      <c r="F106" s="10" t="s">
        <v>56</v>
      </c>
      <c r="G106" s="10" t="s">
        <v>51</v>
      </c>
      <c r="H106" s="10">
        <v>1</v>
      </c>
      <c r="I106" s="11">
        <v>45146</v>
      </c>
      <c r="J106" s="10">
        <v>43</v>
      </c>
      <c r="K106" s="10" t="s">
        <v>52</v>
      </c>
      <c r="L106" s="10" t="s">
        <v>35</v>
      </c>
    </row>
    <row r="107" spans="1:12" x14ac:dyDescent="0.3">
      <c r="A107" s="52">
        <v>45658</v>
      </c>
      <c r="B107" s="10" t="s">
        <v>324</v>
      </c>
      <c r="C107" s="10" t="s">
        <v>214</v>
      </c>
      <c r="D107" s="10" t="s">
        <v>265</v>
      </c>
      <c r="E107" s="10" t="s">
        <v>20</v>
      </c>
      <c r="F107" s="10" t="s">
        <v>50</v>
      </c>
      <c r="G107" s="10" t="s">
        <v>51</v>
      </c>
      <c r="H107" s="10">
        <v>0.91</v>
      </c>
      <c r="I107" s="11">
        <v>44372</v>
      </c>
      <c r="J107" s="10">
        <v>26</v>
      </c>
      <c r="K107" s="10" t="s">
        <v>52</v>
      </c>
      <c r="L107" s="10" t="s">
        <v>94</v>
      </c>
    </row>
    <row r="108" spans="1:12" x14ac:dyDescent="0.3">
      <c r="A108" s="52">
        <v>45658</v>
      </c>
      <c r="B108" s="10" t="s">
        <v>325</v>
      </c>
      <c r="C108" s="10" t="s">
        <v>86</v>
      </c>
      <c r="D108" s="10" t="s">
        <v>326</v>
      </c>
      <c r="E108" s="10" t="s">
        <v>16</v>
      </c>
      <c r="F108" s="10" t="s">
        <v>19</v>
      </c>
      <c r="G108" s="10" t="s">
        <v>121</v>
      </c>
      <c r="H108" s="10">
        <v>1</v>
      </c>
      <c r="I108" s="11">
        <v>44139</v>
      </c>
      <c r="J108" s="10">
        <v>38</v>
      </c>
      <c r="K108" s="10" t="s">
        <v>52</v>
      </c>
      <c r="L108" s="10" t="s">
        <v>40</v>
      </c>
    </row>
    <row r="109" spans="1:12" x14ac:dyDescent="0.3">
      <c r="A109" s="52">
        <v>45658</v>
      </c>
      <c r="B109" s="10" t="s">
        <v>327</v>
      </c>
      <c r="C109" s="10" t="s">
        <v>131</v>
      </c>
      <c r="D109" s="10" t="s">
        <v>293</v>
      </c>
      <c r="E109" s="10" t="s">
        <v>20</v>
      </c>
      <c r="F109" s="10" t="s">
        <v>17</v>
      </c>
      <c r="G109" s="10" t="s">
        <v>75</v>
      </c>
      <c r="H109" s="10">
        <v>1</v>
      </c>
      <c r="I109" s="11">
        <v>44464</v>
      </c>
      <c r="J109" s="10">
        <v>51</v>
      </c>
      <c r="K109" s="10" t="s">
        <v>52</v>
      </c>
      <c r="L109" s="10" t="s">
        <v>18</v>
      </c>
    </row>
    <row r="110" spans="1:12" x14ac:dyDescent="0.3">
      <c r="A110" s="52">
        <v>45658</v>
      </c>
      <c r="B110" s="10" t="s">
        <v>328</v>
      </c>
      <c r="C110" s="10" t="s">
        <v>329</v>
      </c>
      <c r="D110" s="10" t="s">
        <v>227</v>
      </c>
      <c r="E110" s="10" t="s">
        <v>16</v>
      </c>
      <c r="F110" s="10" t="s">
        <v>19</v>
      </c>
      <c r="G110" s="10" t="s">
        <v>51</v>
      </c>
      <c r="H110" s="10">
        <v>1</v>
      </c>
      <c r="I110" s="11">
        <v>45297</v>
      </c>
      <c r="J110" s="10">
        <v>23</v>
      </c>
      <c r="K110" s="10" t="s">
        <v>52</v>
      </c>
      <c r="L110" s="10" t="s">
        <v>94</v>
      </c>
    </row>
    <row r="111" spans="1:12" x14ac:dyDescent="0.3">
      <c r="A111" s="52">
        <v>45658</v>
      </c>
      <c r="B111" s="10" t="s">
        <v>330</v>
      </c>
      <c r="C111" s="10" t="s">
        <v>331</v>
      </c>
      <c r="D111" s="10" t="s">
        <v>332</v>
      </c>
      <c r="E111" s="10" t="s">
        <v>16</v>
      </c>
      <c r="F111" s="10" t="s">
        <v>19</v>
      </c>
      <c r="G111" s="10" t="s">
        <v>67</v>
      </c>
      <c r="H111" s="10">
        <v>1</v>
      </c>
      <c r="I111" s="11">
        <v>44968</v>
      </c>
      <c r="J111" s="10">
        <v>20</v>
      </c>
      <c r="K111" s="10" t="s">
        <v>68</v>
      </c>
      <c r="L111" s="10" t="s">
        <v>21</v>
      </c>
    </row>
    <row r="112" spans="1:12" x14ac:dyDescent="0.3">
      <c r="A112" s="52">
        <v>45658</v>
      </c>
      <c r="B112" s="10" t="s">
        <v>333</v>
      </c>
      <c r="C112" s="10" t="s">
        <v>334</v>
      </c>
      <c r="D112" s="10" t="s">
        <v>335</v>
      </c>
      <c r="E112" s="10" t="s">
        <v>16</v>
      </c>
      <c r="F112" s="10" t="s">
        <v>50</v>
      </c>
      <c r="G112" s="10" t="s">
        <v>51</v>
      </c>
      <c r="H112" s="10">
        <v>1</v>
      </c>
      <c r="I112" s="11">
        <v>45431</v>
      </c>
      <c r="J112" s="10">
        <v>57</v>
      </c>
      <c r="K112" s="10" t="s">
        <v>52</v>
      </c>
      <c r="L112" s="10" t="s">
        <v>40</v>
      </c>
    </row>
    <row r="113" spans="1:12" x14ac:dyDescent="0.3">
      <c r="A113" s="52">
        <v>45658</v>
      </c>
      <c r="B113" s="10" t="s">
        <v>336</v>
      </c>
      <c r="C113" s="10" t="s">
        <v>337</v>
      </c>
      <c r="D113" s="10" t="s">
        <v>338</v>
      </c>
      <c r="E113" s="10" t="s">
        <v>16</v>
      </c>
      <c r="F113" s="10" t="s">
        <v>56</v>
      </c>
      <c r="G113" s="10" t="s">
        <v>121</v>
      </c>
      <c r="H113" s="10">
        <v>1</v>
      </c>
      <c r="I113" s="11">
        <v>45679</v>
      </c>
      <c r="J113" s="10">
        <v>46</v>
      </c>
      <c r="K113" s="10" t="s">
        <v>52</v>
      </c>
      <c r="L113" s="10" t="s">
        <v>27</v>
      </c>
    </row>
    <row r="114" spans="1:12" x14ac:dyDescent="0.3">
      <c r="A114" s="52">
        <v>45658</v>
      </c>
      <c r="B114" s="10" t="s">
        <v>339</v>
      </c>
      <c r="C114" s="10" t="s">
        <v>340</v>
      </c>
      <c r="D114" s="10" t="s">
        <v>22</v>
      </c>
      <c r="E114" s="10" t="s">
        <v>20</v>
      </c>
      <c r="F114" s="10" t="s">
        <v>19</v>
      </c>
      <c r="G114" s="10" t="s">
        <v>98</v>
      </c>
      <c r="H114" s="10">
        <v>1</v>
      </c>
      <c r="I114" s="11">
        <v>45290</v>
      </c>
      <c r="J114" s="10">
        <v>30</v>
      </c>
      <c r="K114" s="10" t="s">
        <v>52</v>
      </c>
      <c r="L114" s="10" t="s">
        <v>18</v>
      </c>
    </row>
    <row r="115" spans="1:12" x14ac:dyDescent="0.3">
      <c r="A115" s="52">
        <v>45658</v>
      </c>
      <c r="B115" s="10" t="s">
        <v>341</v>
      </c>
      <c r="C115" s="10" t="s">
        <v>342</v>
      </c>
      <c r="D115" s="10" t="s">
        <v>343</v>
      </c>
      <c r="E115" s="10" t="s">
        <v>16</v>
      </c>
      <c r="F115" s="10" t="s">
        <v>50</v>
      </c>
      <c r="G115" s="10" t="s">
        <v>51</v>
      </c>
      <c r="H115" s="10">
        <v>1</v>
      </c>
      <c r="I115" s="11">
        <v>44370</v>
      </c>
      <c r="J115" s="10">
        <v>43</v>
      </c>
      <c r="K115" s="10" t="s">
        <v>52</v>
      </c>
      <c r="L115" s="10" t="s">
        <v>31</v>
      </c>
    </row>
    <row r="116" spans="1:12" x14ac:dyDescent="0.3">
      <c r="A116" s="52">
        <v>45658</v>
      </c>
      <c r="B116" s="10" t="s">
        <v>344</v>
      </c>
      <c r="C116" s="10" t="s">
        <v>345</v>
      </c>
      <c r="D116" s="10" t="s">
        <v>346</v>
      </c>
      <c r="E116" s="10" t="s">
        <v>16</v>
      </c>
      <c r="F116" s="10" t="s">
        <v>17</v>
      </c>
      <c r="G116" s="10" t="s">
        <v>98</v>
      </c>
      <c r="H116" s="10">
        <v>1</v>
      </c>
      <c r="I116" s="11">
        <v>45240</v>
      </c>
      <c r="J116" s="10">
        <v>35</v>
      </c>
      <c r="K116" s="10" t="s">
        <v>68</v>
      </c>
      <c r="L116" s="10" t="s">
        <v>31</v>
      </c>
    </row>
    <row r="117" spans="1:12" x14ac:dyDescent="0.3">
      <c r="A117" s="52">
        <v>45658</v>
      </c>
      <c r="B117" s="10" t="s">
        <v>347</v>
      </c>
      <c r="C117" s="10" t="s">
        <v>348</v>
      </c>
      <c r="D117" s="10" t="s">
        <v>251</v>
      </c>
      <c r="E117" s="10" t="s">
        <v>20</v>
      </c>
      <c r="F117" s="10" t="s">
        <v>19</v>
      </c>
      <c r="G117" s="10" t="s">
        <v>75</v>
      </c>
      <c r="H117" s="10">
        <v>1</v>
      </c>
      <c r="I117" s="11">
        <v>44855</v>
      </c>
      <c r="J117" s="10">
        <v>61</v>
      </c>
      <c r="K117" s="10" t="s">
        <v>68</v>
      </c>
      <c r="L117" s="10" t="s">
        <v>90</v>
      </c>
    </row>
    <row r="118" spans="1:12" x14ac:dyDescent="0.3">
      <c r="A118" s="52">
        <v>45658</v>
      </c>
      <c r="B118" s="10" t="s">
        <v>349</v>
      </c>
      <c r="C118" s="10" t="s">
        <v>350</v>
      </c>
      <c r="D118" s="10" t="s">
        <v>101</v>
      </c>
      <c r="E118" s="10" t="s">
        <v>16</v>
      </c>
      <c r="F118" s="10" t="s">
        <v>19</v>
      </c>
      <c r="G118" s="10" t="s">
        <v>51</v>
      </c>
      <c r="H118" s="10">
        <v>0.91</v>
      </c>
      <c r="I118" s="11">
        <v>44506</v>
      </c>
      <c r="J118" s="10">
        <v>44</v>
      </c>
      <c r="K118" s="10" t="s">
        <v>52</v>
      </c>
      <c r="L118" s="10" t="s">
        <v>41</v>
      </c>
    </row>
    <row r="119" spans="1:12" x14ac:dyDescent="0.3">
      <c r="A119" s="52">
        <v>45658</v>
      </c>
      <c r="B119" s="10" t="s">
        <v>351</v>
      </c>
      <c r="C119" s="10" t="s">
        <v>352</v>
      </c>
      <c r="D119" s="10" t="s">
        <v>198</v>
      </c>
      <c r="E119" s="10" t="s">
        <v>20</v>
      </c>
      <c r="F119" s="10" t="s">
        <v>17</v>
      </c>
      <c r="G119" s="10" t="s">
        <v>51</v>
      </c>
      <c r="H119" s="10">
        <v>1</v>
      </c>
      <c r="I119" s="11">
        <v>44547</v>
      </c>
      <c r="J119" s="10">
        <v>53</v>
      </c>
      <c r="K119" s="10" t="s">
        <v>52</v>
      </c>
      <c r="L119" s="10" t="s">
        <v>21</v>
      </c>
    </row>
    <row r="120" spans="1:12" x14ac:dyDescent="0.3">
      <c r="A120" s="52">
        <v>45658</v>
      </c>
      <c r="B120" s="10" t="s">
        <v>353</v>
      </c>
      <c r="C120" s="10" t="s">
        <v>354</v>
      </c>
      <c r="D120" s="10" t="s">
        <v>355</v>
      </c>
      <c r="E120" s="10" t="s">
        <v>20</v>
      </c>
      <c r="F120" s="10" t="s">
        <v>17</v>
      </c>
      <c r="G120" s="10" t="s">
        <v>57</v>
      </c>
      <c r="H120" s="10">
        <v>1</v>
      </c>
      <c r="I120" s="11">
        <v>45532</v>
      </c>
      <c r="J120" s="10">
        <v>54</v>
      </c>
      <c r="K120" s="10" t="s">
        <v>68</v>
      </c>
      <c r="L120" s="10" t="s">
        <v>31</v>
      </c>
    </row>
    <row r="121" spans="1:12" x14ac:dyDescent="0.3">
      <c r="A121" s="52">
        <v>45658</v>
      </c>
      <c r="B121" s="10" t="s">
        <v>356</v>
      </c>
      <c r="C121" s="10" t="s">
        <v>350</v>
      </c>
      <c r="D121" s="10" t="s">
        <v>357</v>
      </c>
      <c r="E121" s="10" t="s">
        <v>20</v>
      </c>
      <c r="F121" s="10" t="s">
        <v>17</v>
      </c>
      <c r="G121" s="10" t="s">
        <v>51</v>
      </c>
      <c r="H121" s="10">
        <v>1</v>
      </c>
      <c r="I121" s="11">
        <v>44759</v>
      </c>
      <c r="J121" s="10">
        <v>47</v>
      </c>
      <c r="K121" s="10" t="s">
        <v>68</v>
      </c>
      <c r="L121" s="10" t="s">
        <v>21</v>
      </c>
    </row>
    <row r="122" spans="1:12" x14ac:dyDescent="0.3">
      <c r="A122" s="52">
        <v>45658</v>
      </c>
      <c r="B122" s="10" t="s">
        <v>358</v>
      </c>
      <c r="C122" s="10" t="s">
        <v>359</v>
      </c>
      <c r="D122" s="10" t="s">
        <v>360</v>
      </c>
      <c r="E122" s="10" t="s">
        <v>16</v>
      </c>
      <c r="F122" s="10" t="s">
        <v>17</v>
      </c>
      <c r="G122" s="10" t="s">
        <v>75</v>
      </c>
      <c r="H122" s="10">
        <v>1</v>
      </c>
      <c r="I122" s="11">
        <v>44444</v>
      </c>
      <c r="J122" s="10">
        <v>54</v>
      </c>
      <c r="K122" s="10" t="s">
        <v>52</v>
      </c>
      <c r="L122" s="10" t="s">
        <v>31</v>
      </c>
    </row>
    <row r="123" spans="1:12" x14ac:dyDescent="0.3">
      <c r="A123" s="52">
        <v>45658</v>
      </c>
      <c r="B123" s="10" t="s">
        <v>361</v>
      </c>
      <c r="C123" s="10" t="s">
        <v>362</v>
      </c>
      <c r="D123" s="10" t="s">
        <v>181</v>
      </c>
      <c r="E123" s="10" t="s">
        <v>20</v>
      </c>
      <c r="F123" s="10" t="s">
        <v>17</v>
      </c>
      <c r="G123" s="10" t="s">
        <v>51</v>
      </c>
      <c r="H123" s="10">
        <v>1</v>
      </c>
      <c r="I123" s="11">
        <v>45785</v>
      </c>
      <c r="J123" s="10">
        <v>20</v>
      </c>
      <c r="K123" s="10" t="s">
        <v>52</v>
      </c>
      <c r="L123" s="10" t="s">
        <v>18</v>
      </c>
    </row>
    <row r="124" spans="1:12" x14ac:dyDescent="0.3">
      <c r="A124" s="52">
        <v>45658</v>
      </c>
      <c r="B124" s="10" t="s">
        <v>363</v>
      </c>
      <c r="C124" s="10" t="s">
        <v>364</v>
      </c>
      <c r="D124" s="10" t="s">
        <v>126</v>
      </c>
      <c r="E124" s="10" t="s">
        <v>16</v>
      </c>
      <c r="F124" s="10" t="s">
        <v>17</v>
      </c>
      <c r="G124" s="10" t="s">
        <v>121</v>
      </c>
      <c r="H124" s="10">
        <v>1</v>
      </c>
      <c r="I124" s="11">
        <v>44971</v>
      </c>
      <c r="J124" s="10">
        <v>50</v>
      </c>
      <c r="K124" s="10" t="s">
        <v>52</v>
      </c>
      <c r="L124" s="10" t="s">
        <v>18</v>
      </c>
    </row>
    <row r="125" spans="1:12" x14ac:dyDescent="0.3">
      <c r="A125" s="52">
        <v>45658</v>
      </c>
      <c r="B125" s="10" t="s">
        <v>365</v>
      </c>
      <c r="C125" s="10" t="s">
        <v>366</v>
      </c>
      <c r="D125" s="10" t="s">
        <v>367</v>
      </c>
      <c r="E125" s="10" t="s">
        <v>20</v>
      </c>
      <c r="F125" s="10" t="s">
        <v>19</v>
      </c>
      <c r="G125" s="10" t="s">
        <v>51</v>
      </c>
      <c r="H125" s="10">
        <v>0.91</v>
      </c>
      <c r="I125" s="11">
        <v>44073</v>
      </c>
      <c r="J125" s="10">
        <v>46</v>
      </c>
      <c r="K125" s="10" t="s">
        <v>68</v>
      </c>
      <c r="L125" s="10" t="s">
        <v>31</v>
      </c>
    </row>
    <row r="126" spans="1:12" x14ac:dyDescent="0.3">
      <c r="A126" s="52">
        <v>45658</v>
      </c>
      <c r="B126" s="10" t="s">
        <v>368</v>
      </c>
      <c r="C126" s="10" t="s">
        <v>111</v>
      </c>
      <c r="D126" s="10" t="s">
        <v>343</v>
      </c>
      <c r="E126" s="10" t="s">
        <v>16</v>
      </c>
      <c r="F126" s="10" t="s">
        <v>17</v>
      </c>
      <c r="G126" s="10" t="s">
        <v>51</v>
      </c>
      <c r="H126" s="10">
        <v>0.91</v>
      </c>
      <c r="I126" s="11">
        <v>44277</v>
      </c>
      <c r="J126" s="10">
        <v>59</v>
      </c>
      <c r="K126" s="10" t="s">
        <v>68</v>
      </c>
      <c r="L126" s="10" t="s">
        <v>36</v>
      </c>
    </row>
    <row r="127" spans="1:12" x14ac:dyDescent="0.3">
      <c r="A127" s="52">
        <v>45658</v>
      </c>
      <c r="B127" s="10" t="s">
        <v>369</v>
      </c>
      <c r="C127" s="10" t="s">
        <v>48</v>
      </c>
      <c r="D127" s="10" t="s">
        <v>370</v>
      </c>
      <c r="E127" s="10" t="s">
        <v>20</v>
      </c>
      <c r="F127" s="10" t="s">
        <v>19</v>
      </c>
      <c r="G127" s="10" t="s">
        <v>29</v>
      </c>
      <c r="H127" s="10">
        <v>0.91</v>
      </c>
      <c r="I127" s="11">
        <v>45840</v>
      </c>
      <c r="J127" s="10">
        <v>40</v>
      </c>
      <c r="K127" s="10" t="s">
        <v>52</v>
      </c>
      <c r="L127" s="10" t="s">
        <v>21</v>
      </c>
    </row>
    <row r="128" spans="1:12" x14ac:dyDescent="0.3">
      <c r="A128" s="52">
        <v>45658</v>
      </c>
      <c r="B128" s="10" t="s">
        <v>371</v>
      </c>
      <c r="C128" s="10" t="s">
        <v>372</v>
      </c>
      <c r="D128" s="10" t="s">
        <v>373</v>
      </c>
      <c r="E128" s="10" t="s">
        <v>16</v>
      </c>
      <c r="F128" s="10" t="s">
        <v>19</v>
      </c>
      <c r="G128" s="10" t="s">
        <v>29</v>
      </c>
      <c r="H128" s="10">
        <v>1</v>
      </c>
      <c r="I128" s="11">
        <v>45625</v>
      </c>
      <c r="J128" s="10">
        <v>40</v>
      </c>
      <c r="K128" s="10" t="s">
        <v>68</v>
      </c>
      <c r="L128" s="10" t="s">
        <v>36</v>
      </c>
    </row>
    <row r="129" spans="1:12" x14ac:dyDescent="0.3">
      <c r="A129" s="52">
        <v>45658</v>
      </c>
      <c r="B129" s="10" t="s">
        <v>374</v>
      </c>
      <c r="C129" s="10" t="s">
        <v>375</v>
      </c>
      <c r="D129" s="10" t="s">
        <v>124</v>
      </c>
      <c r="E129" s="10" t="s">
        <v>20</v>
      </c>
      <c r="F129" s="10" t="s">
        <v>19</v>
      </c>
      <c r="G129" s="10" t="s">
        <v>57</v>
      </c>
      <c r="H129" s="10">
        <v>1</v>
      </c>
      <c r="I129" s="11">
        <v>45598</v>
      </c>
      <c r="J129" s="10">
        <v>59</v>
      </c>
      <c r="K129" s="10" t="s">
        <v>52</v>
      </c>
      <c r="L129" s="10" t="s">
        <v>36</v>
      </c>
    </row>
    <row r="130" spans="1:12" x14ac:dyDescent="0.3">
      <c r="A130" s="52">
        <v>45658</v>
      </c>
      <c r="B130" s="10" t="s">
        <v>376</v>
      </c>
      <c r="C130" s="10" t="s">
        <v>283</v>
      </c>
      <c r="D130" s="10" t="s">
        <v>346</v>
      </c>
      <c r="E130" s="10" t="s">
        <v>16</v>
      </c>
      <c r="F130" s="10" t="s">
        <v>19</v>
      </c>
      <c r="G130" s="10" t="s">
        <v>75</v>
      </c>
      <c r="H130" s="10">
        <v>0.91</v>
      </c>
      <c r="I130" s="11">
        <v>44440</v>
      </c>
      <c r="J130" s="10">
        <v>60</v>
      </c>
      <c r="K130" s="10" t="s">
        <v>52</v>
      </c>
      <c r="L130" s="10" t="s">
        <v>39</v>
      </c>
    </row>
    <row r="131" spans="1:12" x14ac:dyDescent="0.3">
      <c r="A131" s="52">
        <v>45658</v>
      </c>
      <c r="B131" s="10" t="s">
        <v>377</v>
      </c>
      <c r="C131" s="10" t="s">
        <v>378</v>
      </c>
      <c r="D131" s="10" t="s">
        <v>144</v>
      </c>
      <c r="E131" s="10" t="s">
        <v>20</v>
      </c>
      <c r="F131" s="10" t="s">
        <v>19</v>
      </c>
      <c r="G131" s="10" t="s">
        <v>75</v>
      </c>
      <c r="H131" s="10">
        <v>0.91</v>
      </c>
      <c r="I131" s="11">
        <v>45474</v>
      </c>
      <c r="J131" s="10">
        <v>24</v>
      </c>
      <c r="K131" s="10" t="s">
        <v>52</v>
      </c>
      <c r="L131" s="10" t="s">
        <v>35</v>
      </c>
    </row>
    <row r="132" spans="1:12" x14ac:dyDescent="0.3">
      <c r="A132" s="52">
        <v>45658</v>
      </c>
      <c r="B132" s="10" t="s">
        <v>379</v>
      </c>
      <c r="C132" s="10" t="s">
        <v>380</v>
      </c>
      <c r="D132" s="10" t="s">
        <v>71</v>
      </c>
      <c r="E132" s="10" t="s">
        <v>16</v>
      </c>
      <c r="F132" s="10" t="s">
        <v>17</v>
      </c>
      <c r="G132" s="10" t="s">
        <v>57</v>
      </c>
      <c r="H132" s="10">
        <v>0.91</v>
      </c>
      <c r="I132" s="11">
        <v>45283</v>
      </c>
      <c r="J132" s="10">
        <v>59</v>
      </c>
      <c r="K132" s="10" t="s">
        <v>52</v>
      </c>
      <c r="L132" s="10" t="s">
        <v>18</v>
      </c>
    </row>
    <row r="133" spans="1:12" x14ac:dyDescent="0.3">
      <c r="A133" s="52">
        <v>45658</v>
      </c>
      <c r="B133" s="10" t="s">
        <v>381</v>
      </c>
      <c r="C133" s="10" t="s">
        <v>382</v>
      </c>
      <c r="D133" s="10" t="s">
        <v>383</v>
      </c>
      <c r="E133" s="10" t="s">
        <v>20</v>
      </c>
      <c r="F133" s="10" t="s">
        <v>50</v>
      </c>
      <c r="G133" s="10" t="s">
        <v>121</v>
      </c>
      <c r="H133" s="10">
        <v>1</v>
      </c>
      <c r="I133" s="11">
        <v>44656</v>
      </c>
      <c r="J133" s="10">
        <v>52</v>
      </c>
      <c r="K133" s="10" t="s">
        <v>52</v>
      </c>
      <c r="L133" s="10" t="s">
        <v>18</v>
      </c>
    </row>
    <row r="134" spans="1:12" x14ac:dyDescent="0.3">
      <c r="A134" s="52">
        <v>45658</v>
      </c>
      <c r="B134" s="10" t="s">
        <v>384</v>
      </c>
      <c r="C134" s="10" t="s">
        <v>385</v>
      </c>
      <c r="D134" s="10" t="s">
        <v>175</v>
      </c>
      <c r="E134" s="10" t="s">
        <v>16</v>
      </c>
      <c r="F134" s="10" t="s">
        <v>19</v>
      </c>
      <c r="G134" s="10" t="s">
        <v>75</v>
      </c>
      <c r="H134" s="10">
        <v>1</v>
      </c>
      <c r="I134" s="11">
        <v>45728</v>
      </c>
      <c r="J134" s="10">
        <v>37</v>
      </c>
      <c r="K134" s="10" t="s">
        <v>68</v>
      </c>
      <c r="L134" s="10" t="s">
        <v>21</v>
      </c>
    </row>
    <row r="135" spans="1:12" x14ac:dyDescent="0.3">
      <c r="A135" s="52">
        <v>45658</v>
      </c>
      <c r="B135" s="10" t="s">
        <v>386</v>
      </c>
      <c r="C135" s="10" t="s">
        <v>387</v>
      </c>
      <c r="D135" s="10" t="s">
        <v>388</v>
      </c>
      <c r="E135" s="10" t="s">
        <v>16</v>
      </c>
      <c r="F135" s="10" t="s">
        <v>19</v>
      </c>
      <c r="G135" s="10" t="s">
        <v>98</v>
      </c>
      <c r="H135" s="10">
        <v>1</v>
      </c>
      <c r="I135" s="11">
        <v>44560</v>
      </c>
      <c r="J135" s="10">
        <v>29</v>
      </c>
      <c r="K135" s="10" t="s">
        <v>52</v>
      </c>
      <c r="L135" s="10" t="s">
        <v>94</v>
      </c>
    </row>
    <row r="136" spans="1:12" x14ac:dyDescent="0.3">
      <c r="A136" s="52">
        <v>45658</v>
      </c>
      <c r="B136" s="10" t="s">
        <v>389</v>
      </c>
      <c r="C136" s="10" t="s">
        <v>390</v>
      </c>
      <c r="D136" s="10" t="s">
        <v>301</v>
      </c>
      <c r="E136" s="10" t="s">
        <v>20</v>
      </c>
      <c r="F136" s="10" t="s">
        <v>19</v>
      </c>
      <c r="G136" s="10" t="s">
        <v>57</v>
      </c>
      <c r="H136" s="10">
        <v>0.91</v>
      </c>
      <c r="I136" s="11">
        <v>44184</v>
      </c>
      <c r="J136" s="10">
        <v>60</v>
      </c>
      <c r="K136" s="10" t="s">
        <v>68</v>
      </c>
      <c r="L136" s="10" t="s">
        <v>23</v>
      </c>
    </row>
    <row r="137" spans="1:12" x14ac:dyDescent="0.3">
      <c r="A137" s="52">
        <v>45658</v>
      </c>
      <c r="B137" s="10" t="s">
        <v>391</v>
      </c>
      <c r="C137" s="10" t="s">
        <v>392</v>
      </c>
      <c r="D137" s="10" t="s">
        <v>393</v>
      </c>
      <c r="E137" s="10" t="s">
        <v>20</v>
      </c>
      <c r="F137" s="10" t="s">
        <v>17</v>
      </c>
      <c r="G137" s="10" t="s">
        <v>51</v>
      </c>
      <c r="H137" s="10">
        <v>1</v>
      </c>
      <c r="I137" s="11">
        <v>45241</v>
      </c>
      <c r="J137" s="10">
        <v>22</v>
      </c>
      <c r="K137" s="10" t="s">
        <v>52</v>
      </c>
      <c r="L137" s="10" t="s">
        <v>31</v>
      </c>
    </row>
    <row r="138" spans="1:12" x14ac:dyDescent="0.3">
      <c r="A138" s="52">
        <v>45658</v>
      </c>
      <c r="B138" s="10" t="s">
        <v>394</v>
      </c>
      <c r="C138" s="10" t="s">
        <v>366</v>
      </c>
      <c r="D138" s="10" t="s">
        <v>366</v>
      </c>
      <c r="E138" s="10" t="s">
        <v>20</v>
      </c>
      <c r="F138" s="10" t="s">
        <v>19</v>
      </c>
      <c r="G138" s="10" t="s">
        <v>51</v>
      </c>
      <c r="H138" s="10">
        <v>1</v>
      </c>
      <c r="I138" s="11">
        <v>45346</v>
      </c>
      <c r="J138" s="10">
        <v>61</v>
      </c>
      <c r="K138" s="10" t="s">
        <v>68</v>
      </c>
      <c r="L138" s="10" t="s">
        <v>41</v>
      </c>
    </row>
    <row r="139" spans="1:12" x14ac:dyDescent="0.3">
      <c r="A139" s="52">
        <v>45658</v>
      </c>
      <c r="B139" s="10" t="s">
        <v>395</v>
      </c>
      <c r="C139" s="10" t="s">
        <v>396</v>
      </c>
      <c r="D139" s="10" t="s">
        <v>117</v>
      </c>
      <c r="E139" s="10" t="s">
        <v>16</v>
      </c>
      <c r="F139" s="10" t="s">
        <v>19</v>
      </c>
      <c r="G139" s="10" t="s">
        <v>51</v>
      </c>
      <c r="H139" s="10">
        <v>1</v>
      </c>
      <c r="I139" s="11">
        <v>44843</v>
      </c>
      <c r="J139" s="10">
        <v>49</v>
      </c>
      <c r="K139" s="10" t="s">
        <v>52</v>
      </c>
      <c r="L139" s="10" t="s">
        <v>94</v>
      </c>
    </row>
    <row r="140" spans="1:12" x14ac:dyDescent="0.3">
      <c r="A140" s="52">
        <v>45658</v>
      </c>
      <c r="B140" s="10" t="s">
        <v>397</v>
      </c>
      <c r="C140" s="10" t="s">
        <v>398</v>
      </c>
      <c r="D140" s="10" t="s">
        <v>106</v>
      </c>
      <c r="E140" s="10" t="s">
        <v>20</v>
      </c>
      <c r="F140" s="10" t="s">
        <v>19</v>
      </c>
      <c r="G140" s="10" t="s">
        <v>57</v>
      </c>
      <c r="H140" s="10">
        <v>0.91</v>
      </c>
      <c r="I140" s="11">
        <v>44912</v>
      </c>
      <c r="J140" s="10">
        <v>35</v>
      </c>
      <c r="K140" s="10" t="s">
        <v>52</v>
      </c>
      <c r="L140" s="10" t="s">
        <v>42</v>
      </c>
    </row>
    <row r="141" spans="1:12" x14ac:dyDescent="0.3">
      <c r="A141" s="52">
        <v>45658</v>
      </c>
      <c r="B141" s="10" t="s">
        <v>399</v>
      </c>
      <c r="C141" s="10" t="s">
        <v>192</v>
      </c>
      <c r="D141" s="10" t="s">
        <v>400</v>
      </c>
      <c r="E141" s="10" t="s">
        <v>20</v>
      </c>
      <c r="F141" s="10" t="s">
        <v>56</v>
      </c>
      <c r="G141" s="10" t="s">
        <v>57</v>
      </c>
      <c r="H141" s="10">
        <v>1</v>
      </c>
      <c r="I141" s="11">
        <v>45376</v>
      </c>
      <c r="J141" s="10">
        <v>57</v>
      </c>
      <c r="K141" s="10" t="s">
        <v>52</v>
      </c>
      <c r="L141" s="10" t="s">
        <v>90</v>
      </c>
    </row>
    <row r="142" spans="1:12" x14ac:dyDescent="0.3">
      <c r="A142" s="52">
        <v>45658</v>
      </c>
      <c r="B142" s="10" t="s">
        <v>401</v>
      </c>
      <c r="C142" s="10" t="s">
        <v>155</v>
      </c>
      <c r="D142" s="10" t="s">
        <v>87</v>
      </c>
      <c r="E142" s="10" t="s">
        <v>20</v>
      </c>
      <c r="F142" s="10" t="s">
        <v>19</v>
      </c>
      <c r="G142" s="10" t="s">
        <v>51</v>
      </c>
      <c r="H142" s="10">
        <v>1</v>
      </c>
      <c r="I142" s="11">
        <v>45290</v>
      </c>
      <c r="J142" s="10">
        <v>36</v>
      </c>
      <c r="K142" s="10" t="s">
        <v>68</v>
      </c>
      <c r="L142" s="10" t="s">
        <v>27</v>
      </c>
    </row>
    <row r="143" spans="1:12" x14ac:dyDescent="0.3">
      <c r="A143" s="52">
        <v>45658</v>
      </c>
      <c r="B143" s="10" t="s">
        <v>402</v>
      </c>
      <c r="C143" s="10" t="s">
        <v>403</v>
      </c>
      <c r="D143" s="10" t="s">
        <v>404</v>
      </c>
      <c r="E143" s="10" t="s">
        <v>16</v>
      </c>
      <c r="F143" s="10" t="s">
        <v>50</v>
      </c>
      <c r="G143" s="10" t="s">
        <v>51</v>
      </c>
      <c r="H143" s="10">
        <v>1</v>
      </c>
      <c r="I143" s="11">
        <v>45542</v>
      </c>
      <c r="J143" s="10">
        <v>62</v>
      </c>
      <c r="K143" s="10" t="s">
        <v>52</v>
      </c>
      <c r="L143" s="10" t="s">
        <v>18</v>
      </c>
    </row>
    <row r="144" spans="1:12" x14ac:dyDescent="0.3">
      <c r="A144" s="52">
        <v>45658</v>
      </c>
      <c r="B144" s="10" t="s">
        <v>405</v>
      </c>
      <c r="C144" s="10" t="s">
        <v>406</v>
      </c>
      <c r="D144" s="10" t="s">
        <v>383</v>
      </c>
      <c r="E144" s="10" t="s">
        <v>20</v>
      </c>
      <c r="F144" s="10" t="s">
        <v>17</v>
      </c>
      <c r="G144" s="10" t="s">
        <v>98</v>
      </c>
      <c r="H144" s="10">
        <v>1</v>
      </c>
      <c r="I144" s="11">
        <v>45824</v>
      </c>
      <c r="J144" s="10">
        <v>21</v>
      </c>
      <c r="K144" s="10" t="s">
        <v>68</v>
      </c>
      <c r="L144" s="10" t="s">
        <v>36</v>
      </c>
    </row>
    <row r="145" spans="1:12" x14ac:dyDescent="0.3">
      <c r="A145" s="52">
        <v>45658</v>
      </c>
      <c r="B145" s="10" t="s">
        <v>407</v>
      </c>
      <c r="C145" s="10" t="s">
        <v>408</v>
      </c>
      <c r="D145" s="10" t="s">
        <v>409</v>
      </c>
      <c r="E145" s="10" t="s">
        <v>16</v>
      </c>
      <c r="F145" s="10" t="s">
        <v>19</v>
      </c>
      <c r="G145" s="10" t="s">
        <v>51</v>
      </c>
      <c r="H145" s="10">
        <v>1</v>
      </c>
      <c r="I145" s="11">
        <v>44078</v>
      </c>
      <c r="J145" s="10">
        <v>56</v>
      </c>
      <c r="K145" s="10" t="s">
        <v>52</v>
      </c>
      <c r="L145" s="10" t="s">
        <v>94</v>
      </c>
    </row>
    <row r="146" spans="1:12" x14ac:dyDescent="0.3">
      <c r="A146" s="52">
        <v>45658</v>
      </c>
      <c r="B146" s="10" t="s">
        <v>410</v>
      </c>
      <c r="C146" s="10" t="s">
        <v>411</v>
      </c>
      <c r="D146" s="10" t="s">
        <v>412</v>
      </c>
      <c r="E146" s="10" t="s">
        <v>16</v>
      </c>
      <c r="F146" s="10" t="s">
        <v>19</v>
      </c>
      <c r="G146" s="10" t="s">
        <v>51</v>
      </c>
      <c r="H146" s="10">
        <v>1</v>
      </c>
      <c r="I146" s="11">
        <v>45701</v>
      </c>
      <c r="J146" s="10">
        <v>59</v>
      </c>
      <c r="K146" s="10" t="s">
        <v>52</v>
      </c>
      <c r="L146" s="10" t="s">
        <v>36</v>
      </c>
    </row>
    <row r="147" spans="1:12" x14ac:dyDescent="0.3">
      <c r="A147" s="52">
        <v>45658</v>
      </c>
      <c r="B147" s="10" t="s">
        <v>413</v>
      </c>
      <c r="C147" s="10" t="s">
        <v>414</v>
      </c>
      <c r="D147" s="10" t="s">
        <v>181</v>
      </c>
      <c r="E147" s="10" t="s">
        <v>20</v>
      </c>
      <c r="F147" s="10" t="s">
        <v>17</v>
      </c>
      <c r="G147" s="10" t="s">
        <v>51</v>
      </c>
      <c r="H147" s="10">
        <v>1</v>
      </c>
      <c r="I147" s="11">
        <v>45257</v>
      </c>
      <c r="J147" s="10">
        <v>51</v>
      </c>
      <c r="K147" s="10" t="s">
        <v>52</v>
      </c>
      <c r="L147" s="10" t="s">
        <v>42</v>
      </c>
    </row>
    <row r="148" spans="1:12" x14ac:dyDescent="0.3">
      <c r="A148" s="52">
        <v>45658</v>
      </c>
      <c r="B148" s="10" t="s">
        <v>415</v>
      </c>
      <c r="C148" s="10" t="s">
        <v>155</v>
      </c>
      <c r="D148" s="10" t="s">
        <v>286</v>
      </c>
      <c r="E148" s="10" t="s">
        <v>20</v>
      </c>
      <c r="F148" s="10" t="s">
        <v>19</v>
      </c>
      <c r="G148" s="10" t="s">
        <v>67</v>
      </c>
      <c r="H148" s="10">
        <v>1</v>
      </c>
      <c r="I148" s="11">
        <v>44461</v>
      </c>
      <c r="J148" s="10">
        <v>25</v>
      </c>
      <c r="K148" s="10" t="s">
        <v>52</v>
      </c>
      <c r="L148" s="10" t="s">
        <v>42</v>
      </c>
    </row>
    <row r="149" spans="1:12" x14ac:dyDescent="0.3">
      <c r="A149" s="52">
        <v>45658</v>
      </c>
      <c r="B149" s="10" t="s">
        <v>416</v>
      </c>
      <c r="C149" s="10" t="s">
        <v>321</v>
      </c>
      <c r="D149" s="10" t="s">
        <v>138</v>
      </c>
      <c r="E149" s="10" t="s">
        <v>20</v>
      </c>
      <c r="F149" s="10" t="s">
        <v>17</v>
      </c>
      <c r="G149" s="10" t="s">
        <v>121</v>
      </c>
      <c r="H149" s="10">
        <v>1</v>
      </c>
      <c r="I149" s="11">
        <v>45334</v>
      </c>
      <c r="J149" s="10">
        <v>60</v>
      </c>
      <c r="K149" s="10" t="s">
        <v>68</v>
      </c>
      <c r="L149" s="10" t="s">
        <v>90</v>
      </c>
    </row>
    <row r="150" spans="1:12" x14ac:dyDescent="0.3">
      <c r="A150" s="52">
        <v>45658</v>
      </c>
      <c r="B150" s="10" t="s">
        <v>417</v>
      </c>
      <c r="C150" s="10" t="s">
        <v>418</v>
      </c>
      <c r="D150" s="10" t="s">
        <v>132</v>
      </c>
      <c r="E150" s="10" t="s">
        <v>20</v>
      </c>
      <c r="F150" s="10" t="s">
        <v>19</v>
      </c>
      <c r="G150" s="10" t="s">
        <v>51</v>
      </c>
      <c r="H150" s="10">
        <v>1</v>
      </c>
      <c r="I150" s="11">
        <v>44084</v>
      </c>
      <c r="J150" s="10">
        <v>40</v>
      </c>
      <c r="K150" s="10" t="s">
        <v>68</v>
      </c>
      <c r="L150" s="10" t="s">
        <v>18</v>
      </c>
    </row>
    <row r="151" spans="1:12" x14ac:dyDescent="0.3">
      <c r="A151" s="52">
        <v>45658</v>
      </c>
      <c r="B151" s="10" t="s">
        <v>419</v>
      </c>
      <c r="C151" s="10" t="s">
        <v>420</v>
      </c>
      <c r="D151" s="10" t="s">
        <v>421</v>
      </c>
      <c r="E151" s="10" t="s">
        <v>20</v>
      </c>
      <c r="F151" s="10" t="s">
        <v>17</v>
      </c>
      <c r="G151" s="10" t="s">
        <v>67</v>
      </c>
      <c r="H151" s="10">
        <v>1</v>
      </c>
      <c r="I151" s="11">
        <v>44861</v>
      </c>
      <c r="J151" s="10">
        <v>57</v>
      </c>
      <c r="K151" s="10" t="s">
        <v>52</v>
      </c>
      <c r="L151" s="10" t="s">
        <v>18</v>
      </c>
    </row>
    <row r="152" spans="1:12" x14ac:dyDescent="0.3">
      <c r="A152" s="52">
        <v>45658</v>
      </c>
      <c r="B152" s="10" t="s">
        <v>422</v>
      </c>
      <c r="C152" s="10" t="s">
        <v>423</v>
      </c>
      <c r="D152" s="10" t="s">
        <v>424</v>
      </c>
      <c r="E152" s="10" t="s">
        <v>20</v>
      </c>
      <c r="F152" s="10" t="s">
        <v>19</v>
      </c>
      <c r="G152" s="10" t="s">
        <v>67</v>
      </c>
      <c r="H152" s="10">
        <v>1</v>
      </c>
      <c r="I152" s="11">
        <v>44591</v>
      </c>
      <c r="J152" s="10">
        <v>55</v>
      </c>
      <c r="K152" s="10" t="s">
        <v>52</v>
      </c>
      <c r="L152" s="10" t="s">
        <v>31</v>
      </c>
    </row>
    <row r="153" spans="1:12" x14ac:dyDescent="0.3">
      <c r="A153" s="52">
        <v>45658</v>
      </c>
      <c r="B153" s="10" t="s">
        <v>425</v>
      </c>
      <c r="C153" s="10" t="s">
        <v>426</v>
      </c>
      <c r="D153" s="10" t="s">
        <v>427</v>
      </c>
      <c r="E153" s="10" t="s">
        <v>16</v>
      </c>
      <c r="F153" s="10" t="s">
        <v>17</v>
      </c>
      <c r="G153" s="10" t="s">
        <v>75</v>
      </c>
      <c r="H153" s="10">
        <v>1</v>
      </c>
      <c r="I153" s="11">
        <v>45576</v>
      </c>
      <c r="J153" s="10">
        <v>34</v>
      </c>
      <c r="K153" s="10" t="s">
        <v>68</v>
      </c>
      <c r="L153" s="10" t="s">
        <v>42</v>
      </c>
    </row>
    <row r="154" spans="1:12" x14ac:dyDescent="0.3">
      <c r="A154" s="52">
        <v>45658</v>
      </c>
      <c r="B154" s="10" t="s">
        <v>428</v>
      </c>
      <c r="C154" s="10" t="s">
        <v>429</v>
      </c>
      <c r="D154" s="10" t="s">
        <v>146</v>
      </c>
      <c r="E154" s="10" t="s">
        <v>20</v>
      </c>
      <c r="F154" s="10" t="s">
        <v>56</v>
      </c>
      <c r="G154" s="10" t="s">
        <v>75</v>
      </c>
      <c r="H154" s="10">
        <v>1</v>
      </c>
      <c r="I154" s="11">
        <v>44080</v>
      </c>
      <c r="J154" s="10">
        <v>48</v>
      </c>
      <c r="K154" s="10" t="s">
        <v>52</v>
      </c>
      <c r="L154" s="10" t="s">
        <v>90</v>
      </c>
    </row>
    <row r="155" spans="1:12" x14ac:dyDescent="0.3">
      <c r="A155" s="52">
        <v>45658</v>
      </c>
      <c r="B155" s="10" t="s">
        <v>430</v>
      </c>
      <c r="C155" s="10" t="s">
        <v>309</v>
      </c>
      <c r="D155" s="10" t="s">
        <v>431</v>
      </c>
      <c r="E155" s="10" t="s">
        <v>16</v>
      </c>
      <c r="F155" s="10" t="s">
        <v>50</v>
      </c>
      <c r="G155" s="10" t="s">
        <v>51</v>
      </c>
      <c r="H155" s="10">
        <v>1</v>
      </c>
      <c r="I155" s="11">
        <v>44621</v>
      </c>
      <c r="J155" s="10">
        <v>43</v>
      </c>
      <c r="K155" s="10" t="s">
        <v>52</v>
      </c>
      <c r="L155" s="10" t="s">
        <v>27</v>
      </c>
    </row>
    <row r="156" spans="1:12" x14ac:dyDescent="0.3">
      <c r="A156" s="52">
        <v>45658</v>
      </c>
      <c r="B156" s="10" t="s">
        <v>432</v>
      </c>
      <c r="C156" s="10" t="s">
        <v>366</v>
      </c>
      <c r="D156" s="10" t="s">
        <v>106</v>
      </c>
      <c r="E156" s="10" t="s">
        <v>20</v>
      </c>
      <c r="F156" s="10" t="s">
        <v>19</v>
      </c>
      <c r="G156" s="10" t="s">
        <v>57</v>
      </c>
      <c r="H156" s="10">
        <v>1</v>
      </c>
      <c r="I156" s="11">
        <v>44839</v>
      </c>
      <c r="J156" s="10">
        <v>29</v>
      </c>
      <c r="K156" s="10" t="s">
        <v>68</v>
      </c>
      <c r="L156" s="10" t="s">
        <v>27</v>
      </c>
    </row>
    <row r="157" spans="1:12" x14ac:dyDescent="0.3">
      <c r="A157" s="52">
        <v>45658</v>
      </c>
      <c r="B157" s="10" t="s">
        <v>433</v>
      </c>
      <c r="C157" s="10" t="s">
        <v>186</v>
      </c>
      <c r="D157" s="10" t="s">
        <v>332</v>
      </c>
      <c r="E157" s="10" t="s">
        <v>16</v>
      </c>
      <c r="F157" s="10" t="s">
        <v>19</v>
      </c>
      <c r="G157" s="10" t="s">
        <v>98</v>
      </c>
      <c r="H157" s="10">
        <v>1</v>
      </c>
      <c r="I157" s="11">
        <v>44379</v>
      </c>
      <c r="J157" s="10">
        <v>20</v>
      </c>
      <c r="K157" s="10" t="s">
        <v>68</v>
      </c>
      <c r="L157" s="10" t="s">
        <v>94</v>
      </c>
    </row>
    <row r="158" spans="1:12" x14ac:dyDescent="0.3">
      <c r="A158" s="52">
        <v>45658</v>
      </c>
      <c r="B158" s="10" t="s">
        <v>434</v>
      </c>
      <c r="C158" s="10" t="s">
        <v>340</v>
      </c>
      <c r="D158" s="10" t="s">
        <v>117</v>
      </c>
      <c r="E158" s="10" t="s">
        <v>16</v>
      </c>
      <c r="F158" s="10" t="s">
        <v>50</v>
      </c>
      <c r="G158" s="10" t="s">
        <v>121</v>
      </c>
      <c r="H158" s="10">
        <v>1</v>
      </c>
      <c r="I158" s="11">
        <v>44692</v>
      </c>
      <c r="J158" s="10">
        <v>36</v>
      </c>
      <c r="K158" s="10" t="s">
        <v>52</v>
      </c>
      <c r="L158" s="10" t="s">
        <v>42</v>
      </c>
    </row>
    <row r="159" spans="1:12" x14ac:dyDescent="0.3">
      <c r="A159" s="52">
        <v>45658</v>
      </c>
      <c r="B159" s="10" t="s">
        <v>435</v>
      </c>
      <c r="C159" s="10" t="s">
        <v>436</v>
      </c>
      <c r="D159" s="10" t="s">
        <v>335</v>
      </c>
      <c r="E159" s="10" t="s">
        <v>16</v>
      </c>
      <c r="F159" s="10" t="s">
        <v>17</v>
      </c>
      <c r="G159" s="10" t="s">
        <v>51</v>
      </c>
      <c r="H159" s="10">
        <v>0.91</v>
      </c>
      <c r="I159" s="11">
        <v>44103</v>
      </c>
      <c r="J159" s="10">
        <v>62</v>
      </c>
      <c r="K159" s="10" t="s">
        <v>52</v>
      </c>
      <c r="L159" s="10" t="s">
        <v>40</v>
      </c>
    </row>
    <row r="160" spans="1:12" x14ac:dyDescent="0.3">
      <c r="A160" s="52">
        <v>45658</v>
      </c>
      <c r="B160" s="10" t="s">
        <v>437</v>
      </c>
      <c r="C160" s="10" t="s">
        <v>32</v>
      </c>
      <c r="D160" s="10" t="s">
        <v>103</v>
      </c>
      <c r="E160" s="10" t="s">
        <v>16</v>
      </c>
      <c r="F160" s="10" t="s">
        <v>19</v>
      </c>
      <c r="G160" s="10" t="s">
        <v>57</v>
      </c>
      <c r="H160" s="10">
        <v>1</v>
      </c>
      <c r="I160" s="11">
        <v>44489</v>
      </c>
      <c r="J160" s="10">
        <v>59</v>
      </c>
      <c r="K160" s="10" t="s">
        <v>52</v>
      </c>
      <c r="L160" s="10" t="s">
        <v>18</v>
      </c>
    </row>
    <row r="161" spans="1:12" x14ac:dyDescent="0.3">
      <c r="A161" s="52">
        <v>45658</v>
      </c>
      <c r="B161" s="10" t="s">
        <v>438</v>
      </c>
      <c r="C161" s="10" t="s">
        <v>439</v>
      </c>
      <c r="D161" s="10" t="s">
        <v>66</v>
      </c>
      <c r="E161" s="10" t="s">
        <v>20</v>
      </c>
      <c r="F161" s="10" t="s">
        <v>19</v>
      </c>
      <c r="G161" s="10" t="s">
        <v>67</v>
      </c>
      <c r="H161" s="10">
        <v>0.91</v>
      </c>
      <c r="I161" s="11">
        <v>45809</v>
      </c>
      <c r="J161" s="10">
        <v>31</v>
      </c>
      <c r="K161" s="10" t="s">
        <v>52</v>
      </c>
      <c r="L161" s="10" t="s">
        <v>18</v>
      </c>
    </row>
    <row r="162" spans="1:12" x14ac:dyDescent="0.3">
      <c r="A162" s="52">
        <v>45658</v>
      </c>
      <c r="B162" s="10" t="s">
        <v>440</v>
      </c>
      <c r="C162" s="10" t="s">
        <v>441</v>
      </c>
      <c r="D162" s="10" t="s">
        <v>442</v>
      </c>
      <c r="E162" s="10" t="s">
        <v>16</v>
      </c>
      <c r="F162" s="10" t="s">
        <v>19</v>
      </c>
      <c r="G162" s="10" t="s">
        <v>51</v>
      </c>
      <c r="H162" s="10">
        <v>0.91</v>
      </c>
      <c r="I162" s="11">
        <v>44457</v>
      </c>
      <c r="J162" s="10">
        <v>47</v>
      </c>
      <c r="K162" s="10" t="s">
        <v>68</v>
      </c>
      <c r="L162" s="10" t="s">
        <v>21</v>
      </c>
    </row>
    <row r="163" spans="1:12" x14ac:dyDescent="0.3">
      <c r="A163" s="52">
        <v>45658</v>
      </c>
      <c r="B163" s="10" t="s">
        <v>443</v>
      </c>
      <c r="C163" s="10" t="s">
        <v>444</v>
      </c>
      <c r="D163" s="10" t="s">
        <v>445</v>
      </c>
      <c r="E163" s="10" t="s">
        <v>16</v>
      </c>
      <c r="F163" s="10" t="s">
        <v>19</v>
      </c>
      <c r="G163" s="10" t="s">
        <v>121</v>
      </c>
      <c r="H163" s="10">
        <v>1</v>
      </c>
      <c r="I163" s="11">
        <v>45099</v>
      </c>
      <c r="J163" s="10">
        <v>55</v>
      </c>
      <c r="K163" s="10" t="s">
        <v>68</v>
      </c>
      <c r="L163" s="10" t="s">
        <v>40</v>
      </c>
    </row>
    <row r="164" spans="1:12" x14ac:dyDescent="0.3">
      <c r="A164" s="52">
        <v>45658</v>
      </c>
      <c r="B164" s="10" t="s">
        <v>446</v>
      </c>
      <c r="C164" s="10" t="s">
        <v>447</v>
      </c>
      <c r="D164" s="10" t="s">
        <v>155</v>
      </c>
      <c r="E164" s="10" t="s">
        <v>20</v>
      </c>
      <c r="F164" s="10" t="s">
        <v>50</v>
      </c>
      <c r="G164" s="10" t="s">
        <v>51</v>
      </c>
      <c r="H164" s="10">
        <v>1</v>
      </c>
      <c r="I164" s="11">
        <v>44463</v>
      </c>
      <c r="J164" s="10">
        <v>40</v>
      </c>
      <c r="K164" s="10" t="s">
        <v>52</v>
      </c>
      <c r="L164" s="10" t="s">
        <v>39</v>
      </c>
    </row>
    <row r="165" spans="1:12" x14ac:dyDescent="0.3">
      <c r="A165" s="52">
        <v>45658</v>
      </c>
      <c r="B165" s="10" t="s">
        <v>448</v>
      </c>
      <c r="C165" s="10" t="s">
        <v>449</v>
      </c>
      <c r="D165" s="10" t="s">
        <v>207</v>
      </c>
      <c r="E165" s="10" t="s">
        <v>16</v>
      </c>
      <c r="F165" s="10" t="s">
        <v>19</v>
      </c>
      <c r="G165" s="10" t="s">
        <v>51</v>
      </c>
      <c r="H165" s="10">
        <v>0.91</v>
      </c>
      <c r="I165" s="11">
        <v>44370</v>
      </c>
      <c r="J165" s="10">
        <v>63</v>
      </c>
      <c r="K165" s="10" t="s">
        <v>52</v>
      </c>
      <c r="L165" s="10" t="s">
        <v>90</v>
      </c>
    </row>
    <row r="166" spans="1:12" x14ac:dyDescent="0.3">
      <c r="A166" s="52">
        <v>45658</v>
      </c>
      <c r="B166" s="10" t="s">
        <v>450</v>
      </c>
      <c r="C166" s="10" t="s">
        <v>451</v>
      </c>
      <c r="D166" s="10" t="s">
        <v>317</v>
      </c>
      <c r="E166" s="10" t="s">
        <v>20</v>
      </c>
      <c r="F166" s="10" t="s">
        <v>19</v>
      </c>
      <c r="G166" s="10" t="s">
        <v>51</v>
      </c>
      <c r="H166" s="10">
        <v>1</v>
      </c>
      <c r="I166" s="11">
        <v>45396</v>
      </c>
      <c r="J166" s="10">
        <v>61</v>
      </c>
      <c r="K166" s="10" t="s">
        <v>68</v>
      </c>
      <c r="L166" s="10" t="s">
        <v>31</v>
      </c>
    </row>
    <row r="167" spans="1:12" x14ac:dyDescent="0.3">
      <c r="A167" s="52">
        <v>45658</v>
      </c>
      <c r="B167" s="10" t="s">
        <v>452</v>
      </c>
      <c r="C167" s="10" t="s">
        <v>420</v>
      </c>
      <c r="D167" s="10" t="s">
        <v>453</v>
      </c>
      <c r="E167" s="10" t="s">
        <v>16</v>
      </c>
      <c r="F167" s="10" t="s">
        <v>19</v>
      </c>
      <c r="G167" s="10" t="s">
        <v>29</v>
      </c>
      <c r="H167" s="10">
        <v>0.91</v>
      </c>
      <c r="I167" s="11">
        <v>44128</v>
      </c>
      <c r="J167" s="10">
        <v>48</v>
      </c>
      <c r="K167" s="10" t="s">
        <v>68</v>
      </c>
      <c r="L167" s="10" t="s">
        <v>94</v>
      </c>
    </row>
    <row r="168" spans="1:12" x14ac:dyDescent="0.3">
      <c r="A168" s="52">
        <v>45658</v>
      </c>
      <c r="B168" s="10" t="s">
        <v>454</v>
      </c>
      <c r="C168" s="10" t="s">
        <v>455</v>
      </c>
      <c r="D168" s="10" t="s">
        <v>456</v>
      </c>
      <c r="E168" s="10" t="s">
        <v>16</v>
      </c>
      <c r="F168" s="10" t="s">
        <v>17</v>
      </c>
      <c r="G168" s="10" t="s">
        <v>29</v>
      </c>
      <c r="H168" s="10">
        <v>1</v>
      </c>
      <c r="I168" s="11">
        <v>45602</v>
      </c>
      <c r="J168" s="10">
        <v>60</v>
      </c>
      <c r="K168" s="10" t="s">
        <v>68</v>
      </c>
      <c r="L168" s="10" t="s">
        <v>39</v>
      </c>
    </row>
    <row r="169" spans="1:12" x14ac:dyDescent="0.3">
      <c r="A169" s="52">
        <v>45658</v>
      </c>
      <c r="B169" s="10" t="s">
        <v>457</v>
      </c>
      <c r="C169" s="10" t="s">
        <v>458</v>
      </c>
      <c r="D169" s="10" t="s">
        <v>459</v>
      </c>
      <c r="E169" s="10" t="s">
        <v>16</v>
      </c>
      <c r="F169" s="10" t="s">
        <v>50</v>
      </c>
      <c r="G169" s="10" t="s">
        <v>29</v>
      </c>
      <c r="H169" s="10">
        <v>0.91</v>
      </c>
      <c r="I169" s="11">
        <v>44468</v>
      </c>
      <c r="J169" s="10">
        <v>46</v>
      </c>
      <c r="K169" s="10" t="s">
        <v>52</v>
      </c>
      <c r="L169" s="10" t="s">
        <v>90</v>
      </c>
    </row>
    <row r="170" spans="1:12" x14ac:dyDescent="0.3">
      <c r="A170" s="52">
        <v>45658</v>
      </c>
      <c r="B170" s="10" t="s">
        <v>460</v>
      </c>
      <c r="C170" s="10" t="s">
        <v>420</v>
      </c>
      <c r="D170" s="10" t="s">
        <v>383</v>
      </c>
      <c r="E170" s="10" t="s">
        <v>20</v>
      </c>
      <c r="F170" s="10" t="s">
        <v>19</v>
      </c>
      <c r="G170" s="10" t="s">
        <v>51</v>
      </c>
      <c r="H170" s="10">
        <v>0.91</v>
      </c>
      <c r="I170" s="11">
        <v>45630</v>
      </c>
      <c r="J170" s="10">
        <v>35</v>
      </c>
      <c r="K170" s="10" t="s">
        <v>52</v>
      </c>
      <c r="L170" s="10" t="s">
        <v>18</v>
      </c>
    </row>
    <row r="171" spans="1:12" x14ac:dyDescent="0.3">
      <c r="A171" s="52">
        <v>45658</v>
      </c>
      <c r="B171" s="10" t="s">
        <v>461</v>
      </c>
      <c r="C171" s="10" t="s">
        <v>345</v>
      </c>
      <c r="D171" s="10" t="s">
        <v>462</v>
      </c>
      <c r="E171" s="10" t="s">
        <v>20</v>
      </c>
      <c r="F171" s="10" t="s">
        <v>17</v>
      </c>
      <c r="G171" s="10" t="s">
        <v>67</v>
      </c>
      <c r="H171" s="10">
        <v>0.91</v>
      </c>
      <c r="I171" s="11">
        <v>44982</v>
      </c>
      <c r="J171" s="10">
        <v>55</v>
      </c>
      <c r="K171" s="10" t="s">
        <v>52</v>
      </c>
      <c r="L171" s="10" t="s">
        <v>39</v>
      </c>
    </row>
    <row r="172" spans="1:12" x14ac:dyDescent="0.3">
      <c r="A172" s="52">
        <v>45658</v>
      </c>
      <c r="B172" s="10" t="s">
        <v>463</v>
      </c>
      <c r="C172" s="10" t="s">
        <v>464</v>
      </c>
      <c r="D172" s="10" t="s">
        <v>465</v>
      </c>
      <c r="E172" s="10" t="s">
        <v>20</v>
      </c>
      <c r="F172" s="10" t="s">
        <v>19</v>
      </c>
      <c r="G172" s="10" t="s">
        <v>51</v>
      </c>
      <c r="H172" s="10">
        <v>1</v>
      </c>
      <c r="I172" s="11">
        <v>44504</v>
      </c>
      <c r="J172" s="10">
        <v>49</v>
      </c>
      <c r="K172" s="10" t="s">
        <v>68</v>
      </c>
      <c r="L172" s="10" t="s">
        <v>39</v>
      </c>
    </row>
    <row r="173" spans="1:12" x14ac:dyDescent="0.3">
      <c r="A173" s="52">
        <v>45658</v>
      </c>
      <c r="B173" s="10" t="s">
        <v>466</v>
      </c>
      <c r="C173" s="10" t="s">
        <v>390</v>
      </c>
      <c r="D173" s="10" t="s">
        <v>161</v>
      </c>
      <c r="E173" s="10" t="s">
        <v>16</v>
      </c>
      <c r="F173" s="10" t="s">
        <v>19</v>
      </c>
      <c r="G173" s="10" t="s">
        <v>98</v>
      </c>
      <c r="H173" s="10">
        <v>1</v>
      </c>
      <c r="I173" s="11">
        <v>44727</v>
      </c>
      <c r="J173" s="10">
        <v>37</v>
      </c>
      <c r="K173" s="10" t="s">
        <v>68</v>
      </c>
      <c r="L173" s="10" t="s">
        <v>18</v>
      </c>
    </row>
    <row r="174" spans="1:12" x14ac:dyDescent="0.3">
      <c r="A174" s="52">
        <v>45658</v>
      </c>
      <c r="B174" s="10" t="s">
        <v>467</v>
      </c>
      <c r="C174" s="10" t="s">
        <v>163</v>
      </c>
      <c r="D174" s="10" t="s">
        <v>468</v>
      </c>
      <c r="E174" s="10" t="s">
        <v>20</v>
      </c>
      <c r="F174" s="10" t="s">
        <v>50</v>
      </c>
      <c r="G174" s="10" t="s">
        <v>51</v>
      </c>
      <c r="H174" s="10">
        <v>1</v>
      </c>
      <c r="I174" s="11">
        <v>45725</v>
      </c>
      <c r="J174" s="10">
        <v>47</v>
      </c>
      <c r="K174" s="10" t="s">
        <v>52</v>
      </c>
      <c r="L174" s="10" t="s">
        <v>27</v>
      </c>
    </row>
    <row r="175" spans="1:12" x14ac:dyDescent="0.3">
      <c r="A175" s="52">
        <v>45658</v>
      </c>
      <c r="B175" s="10" t="s">
        <v>469</v>
      </c>
      <c r="C175" s="10" t="s">
        <v>354</v>
      </c>
      <c r="D175" s="10" t="s">
        <v>470</v>
      </c>
      <c r="E175" s="10" t="s">
        <v>16</v>
      </c>
      <c r="F175" s="10" t="s">
        <v>19</v>
      </c>
      <c r="G175" s="10" t="s">
        <v>57</v>
      </c>
      <c r="H175" s="10">
        <v>1</v>
      </c>
      <c r="I175" s="11">
        <v>44086</v>
      </c>
      <c r="J175" s="10">
        <v>60</v>
      </c>
      <c r="K175" s="10" t="s">
        <v>68</v>
      </c>
      <c r="L175" s="10" t="s">
        <v>42</v>
      </c>
    </row>
    <row r="176" spans="1:12" x14ac:dyDescent="0.3">
      <c r="A176" s="52">
        <v>45658</v>
      </c>
      <c r="B176" s="10" t="s">
        <v>471</v>
      </c>
      <c r="C176" s="10" t="s">
        <v>472</v>
      </c>
      <c r="D176" s="10" t="s">
        <v>117</v>
      </c>
      <c r="E176" s="10" t="s">
        <v>16</v>
      </c>
      <c r="F176" s="10" t="s">
        <v>19</v>
      </c>
      <c r="G176" s="10" t="s">
        <v>51</v>
      </c>
      <c r="H176" s="10">
        <v>1</v>
      </c>
      <c r="I176" s="11">
        <v>45426</v>
      </c>
      <c r="J176" s="10">
        <v>46</v>
      </c>
      <c r="K176" s="10" t="s">
        <v>52</v>
      </c>
      <c r="L176" s="10" t="s">
        <v>31</v>
      </c>
    </row>
    <row r="177" spans="1:12" x14ac:dyDescent="0.3">
      <c r="A177" s="52">
        <v>45658</v>
      </c>
      <c r="B177" s="10" t="s">
        <v>473</v>
      </c>
      <c r="C177" s="10" t="s">
        <v>34</v>
      </c>
      <c r="D177" s="10" t="s">
        <v>198</v>
      </c>
      <c r="E177" s="10" t="s">
        <v>20</v>
      </c>
      <c r="F177" s="10" t="s">
        <v>19</v>
      </c>
      <c r="G177" s="10" t="s">
        <v>75</v>
      </c>
      <c r="H177" s="10">
        <v>1</v>
      </c>
      <c r="I177" s="11">
        <v>45795</v>
      </c>
      <c r="J177" s="10">
        <v>58</v>
      </c>
      <c r="K177" s="10" t="s">
        <v>68</v>
      </c>
      <c r="L177" s="10" t="s">
        <v>23</v>
      </c>
    </row>
    <row r="178" spans="1:12" x14ac:dyDescent="0.3">
      <c r="A178" s="52">
        <v>45658</v>
      </c>
      <c r="B178" s="10" t="s">
        <v>474</v>
      </c>
      <c r="C178" s="10" t="s">
        <v>352</v>
      </c>
      <c r="D178" s="10" t="s">
        <v>200</v>
      </c>
      <c r="E178" s="10" t="s">
        <v>16</v>
      </c>
      <c r="F178" s="10" t="s">
        <v>19</v>
      </c>
      <c r="G178" s="10" t="s">
        <v>67</v>
      </c>
      <c r="H178" s="10">
        <v>1</v>
      </c>
      <c r="I178" s="11">
        <v>44925</v>
      </c>
      <c r="J178" s="10">
        <v>54</v>
      </c>
      <c r="K178" s="10" t="s">
        <v>68</v>
      </c>
      <c r="L178" s="10" t="s">
        <v>39</v>
      </c>
    </row>
    <row r="179" spans="1:12" x14ac:dyDescent="0.3">
      <c r="A179" s="52">
        <v>45658</v>
      </c>
      <c r="B179" s="10" t="s">
        <v>475</v>
      </c>
      <c r="C179" s="10" t="s">
        <v>393</v>
      </c>
      <c r="D179" s="10" t="s">
        <v>476</v>
      </c>
      <c r="E179" s="10" t="s">
        <v>16</v>
      </c>
      <c r="F179" s="10" t="s">
        <v>19</v>
      </c>
      <c r="G179" s="10" t="s">
        <v>51</v>
      </c>
      <c r="H179" s="10">
        <v>0.91</v>
      </c>
      <c r="I179" s="11">
        <v>45655</v>
      </c>
      <c r="J179" s="10">
        <v>32</v>
      </c>
      <c r="K179" s="10" t="s">
        <v>52</v>
      </c>
      <c r="L179" s="10" t="s">
        <v>27</v>
      </c>
    </row>
    <row r="180" spans="1:12" x14ac:dyDescent="0.3">
      <c r="A180" s="52">
        <v>45658</v>
      </c>
      <c r="B180" s="10" t="s">
        <v>477</v>
      </c>
      <c r="C180" s="10" t="s">
        <v>478</v>
      </c>
      <c r="D180" s="10" t="s">
        <v>331</v>
      </c>
      <c r="E180" s="10" t="s">
        <v>20</v>
      </c>
      <c r="F180" s="10" t="s">
        <v>17</v>
      </c>
      <c r="G180" s="10" t="s">
        <v>51</v>
      </c>
      <c r="H180" s="10">
        <v>1</v>
      </c>
      <c r="I180" s="11">
        <v>44884</v>
      </c>
      <c r="J180" s="10">
        <v>28</v>
      </c>
      <c r="K180" s="10" t="s">
        <v>52</v>
      </c>
      <c r="L180" s="10" t="s">
        <v>35</v>
      </c>
    </row>
    <row r="181" spans="1:12" x14ac:dyDescent="0.3">
      <c r="A181" s="52">
        <v>45658</v>
      </c>
      <c r="B181" s="10" t="s">
        <v>479</v>
      </c>
      <c r="C181" s="10" t="s">
        <v>480</v>
      </c>
      <c r="D181" s="10" t="s">
        <v>481</v>
      </c>
      <c r="E181" s="10" t="s">
        <v>16</v>
      </c>
      <c r="F181" s="10" t="s">
        <v>56</v>
      </c>
      <c r="G181" s="10" t="s">
        <v>57</v>
      </c>
      <c r="H181" s="10">
        <v>1</v>
      </c>
      <c r="I181" s="11">
        <v>45604</v>
      </c>
      <c r="J181" s="10">
        <v>65</v>
      </c>
      <c r="K181" s="10" t="s">
        <v>52</v>
      </c>
      <c r="L181" s="10" t="s">
        <v>18</v>
      </c>
    </row>
    <row r="182" spans="1:12" x14ac:dyDescent="0.3">
      <c r="A182" s="52">
        <v>45658</v>
      </c>
      <c r="B182" s="10" t="s">
        <v>482</v>
      </c>
      <c r="C182" s="10" t="s">
        <v>483</v>
      </c>
      <c r="D182" s="10" t="s">
        <v>484</v>
      </c>
      <c r="E182" s="10" t="s">
        <v>16</v>
      </c>
      <c r="F182" s="10" t="s">
        <v>50</v>
      </c>
      <c r="G182" s="10" t="s">
        <v>75</v>
      </c>
      <c r="H182" s="10">
        <v>1</v>
      </c>
      <c r="I182" s="11">
        <v>44998</v>
      </c>
      <c r="J182" s="10">
        <v>44</v>
      </c>
      <c r="K182" s="10" t="s">
        <v>52</v>
      </c>
      <c r="L182" s="10" t="s">
        <v>27</v>
      </c>
    </row>
    <row r="183" spans="1:12" x14ac:dyDescent="0.3">
      <c r="A183" s="52">
        <v>45658</v>
      </c>
      <c r="B183" s="10" t="s">
        <v>485</v>
      </c>
      <c r="C183" s="10" t="s">
        <v>375</v>
      </c>
      <c r="D183" s="10" t="s">
        <v>129</v>
      </c>
      <c r="E183" s="10" t="s">
        <v>20</v>
      </c>
      <c r="F183" s="10" t="s">
        <v>19</v>
      </c>
      <c r="G183" s="10" t="s">
        <v>67</v>
      </c>
      <c r="H183" s="10">
        <v>0.91</v>
      </c>
      <c r="I183" s="11">
        <v>45455</v>
      </c>
      <c r="J183" s="10">
        <v>28</v>
      </c>
      <c r="K183" s="10" t="s">
        <v>68</v>
      </c>
      <c r="L183" s="10" t="s">
        <v>23</v>
      </c>
    </row>
    <row r="184" spans="1:12" x14ac:dyDescent="0.3">
      <c r="A184" s="52">
        <v>45658</v>
      </c>
      <c r="B184" s="10" t="s">
        <v>486</v>
      </c>
      <c r="C184" s="10" t="s">
        <v>144</v>
      </c>
      <c r="D184" s="10" t="s">
        <v>487</v>
      </c>
      <c r="E184" s="10" t="s">
        <v>16</v>
      </c>
      <c r="F184" s="10" t="s">
        <v>19</v>
      </c>
      <c r="G184" s="10" t="s">
        <v>51</v>
      </c>
      <c r="H184" s="10">
        <v>0.91</v>
      </c>
      <c r="I184" s="11">
        <v>45470</v>
      </c>
      <c r="J184" s="10">
        <v>38</v>
      </c>
      <c r="K184" s="10" t="s">
        <v>52</v>
      </c>
      <c r="L184" s="10" t="s">
        <v>40</v>
      </c>
    </row>
    <row r="185" spans="1:12" x14ac:dyDescent="0.3">
      <c r="A185" s="52">
        <v>45658</v>
      </c>
      <c r="B185" s="10" t="s">
        <v>488</v>
      </c>
      <c r="C185" s="10" t="s">
        <v>489</v>
      </c>
      <c r="D185" s="10" t="s">
        <v>89</v>
      </c>
      <c r="E185" s="10" t="s">
        <v>20</v>
      </c>
      <c r="F185" s="10" t="s">
        <v>19</v>
      </c>
      <c r="G185" s="10" t="s">
        <v>98</v>
      </c>
      <c r="H185" s="10">
        <v>1</v>
      </c>
      <c r="I185" s="11">
        <v>44873</v>
      </c>
      <c r="J185" s="10">
        <v>37</v>
      </c>
      <c r="K185" s="10" t="s">
        <v>52</v>
      </c>
      <c r="L185" s="10" t="s">
        <v>39</v>
      </c>
    </row>
    <row r="186" spans="1:12" x14ac:dyDescent="0.3">
      <c r="A186" s="52">
        <v>45658</v>
      </c>
      <c r="B186" s="10" t="s">
        <v>490</v>
      </c>
      <c r="C186" s="10" t="s">
        <v>491</v>
      </c>
      <c r="D186" s="10" t="s">
        <v>172</v>
      </c>
      <c r="E186" s="10" t="s">
        <v>20</v>
      </c>
      <c r="F186" s="10" t="s">
        <v>56</v>
      </c>
      <c r="G186" s="10" t="s">
        <v>29</v>
      </c>
      <c r="H186" s="10">
        <v>0.91</v>
      </c>
      <c r="I186" s="11">
        <v>45101</v>
      </c>
      <c r="J186" s="10">
        <v>21</v>
      </c>
      <c r="K186" s="10" t="s">
        <v>52</v>
      </c>
      <c r="L186" s="10" t="s">
        <v>35</v>
      </c>
    </row>
    <row r="187" spans="1:12" x14ac:dyDescent="0.3">
      <c r="A187" s="52">
        <v>45658</v>
      </c>
      <c r="B187" s="10" t="s">
        <v>492</v>
      </c>
      <c r="C187" s="10" t="s">
        <v>28</v>
      </c>
      <c r="D187" s="10" t="s">
        <v>331</v>
      </c>
      <c r="E187" s="10" t="s">
        <v>20</v>
      </c>
      <c r="F187" s="10" t="s">
        <v>50</v>
      </c>
      <c r="G187" s="10" t="s">
        <v>67</v>
      </c>
      <c r="H187" s="10">
        <v>1</v>
      </c>
      <c r="I187" s="11">
        <v>45292</v>
      </c>
      <c r="J187" s="10">
        <v>27</v>
      </c>
      <c r="K187" s="10" t="s">
        <v>52</v>
      </c>
      <c r="L187" s="10" t="s">
        <v>18</v>
      </c>
    </row>
    <row r="188" spans="1:12" x14ac:dyDescent="0.3">
      <c r="A188" s="52">
        <v>45658</v>
      </c>
      <c r="B188" s="10" t="s">
        <v>493</v>
      </c>
      <c r="C188" s="10" t="s">
        <v>157</v>
      </c>
      <c r="D188" s="10" t="s">
        <v>317</v>
      </c>
      <c r="E188" s="10" t="s">
        <v>20</v>
      </c>
      <c r="F188" s="10" t="s">
        <v>17</v>
      </c>
      <c r="G188" s="10" t="s">
        <v>51</v>
      </c>
      <c r="H188" s="10">
        <v>1</v>
      </c>
      <c r="I188" s="11">
        <v>44521</v>
      </c>
      <c r="J188" s="10">
        <v>42</v>
      </c>
      <c r="K188" s="10" t="s">
        <v>68</v>
      </c>
      <c r="L188" s="10" t="s">
        <v>31</v>
      </c>
    </row>
    <row r="189" spans="1:12" x14ac:dyDescent="0.3">
      <c r="A189" s="52">
        <v>45658</v>
      </c>
      <c r="B189" s="10" t="s">
        <v>494</v>
      </c>
      <c r="C189" s="10" t="s">
        <v>464</v>
      </c>
      <c r="D189" s="10" t="s">
        <v>383</v>
      </c>
      <c r="E189" s="10" t="s">
        <v>20</v>
      </c>
      <c r="F189" s="10" t="s">
        <v>19</v>
      </c>
      <c r="G189" s="10" t="s">
        <v>121</v>
      </c>
      <c r="H189" s="10">
        <v>0.91</v>
      </c>
      <c r="I189" s="11">
        <v>44486</v>
      </c>
      <c r="J189" s="10">
        <v>41</v>
      </c>
      <c r="K189" s="10" t="s">
        <v>52</v>
      </c>
      <c r="L189" s="10" t="s">
        <v>18</v>
      </c>
    </row>
    <row r="190" spans="1:12" x14ac:dyDescent="0.3">
      <c r="A190" s="52">
        <v>45658</v>
      </c>
      <c r="B190" s="10" t="s">
        <v>495</v>
      </c>
      <c r="C190" s="10" t="s">
        <v>378</v>
      </c>
      <c r="D190" s="10" t="s">
        <v>97</v>
      </c>
      <c r="E190" s="10" t="s">
        <v>20</v>
      </c>
      <c r="F190" s="10" t="s">
        <v>17</v>
      </c>
      <c r="G190" s="10" t="s">
        <v>29</v>
      </c>
      <c r="H190" s="10">
        <v>1</v>
      </c>
      <c r="I190" s="11">
        <v>45068</v>
      </c>
      <c r="J190" s="10">
        <v>36</v>
      </c>
      <c r="K190" s="10" t="s">
        <v>68</v>
      </c>
      <c r="L190" s="10" t="s">
        <v>31</v>
      </c>
    </row>
    <row r="191" spans="1:12" x14ac:dyDescent="0.3">
      <c r="A191" s="52">
        <v>45658</v>
      </c>
      <c r="B191" s="10" t="s">
        <v>496</v>
      </c>
      <c r="C191" s="10" t="s">
        <v>497</v>
      </c>
      <c r="D191" s="10" t="s">
        <v>498</v>
      </c>
      <c r="E191" s="10" t="s">
        <v>20</v>
      </c>
      <c r="F191" s="10" t="s">
        <v>19</v>
      </c>
      <c r="G191" s="10" t="s">
        <v>51</v>
      </c>
      <c r="H191" s="10">
        <v>1</v>
      </c>
      <c r="I191" s="11">
        <v>44414</v>
      </c>
      <c r="J191" s="10">
        <v>21</v>
      </c>
      <c r="K191" s="10" t="s">
        <v>52</v>
      </c>
      <c r="L191" s="10" t="s">
        <v>40</v>
      </c>
    </row>
    <row r="192" spans="1:12" x14ac:dyDescent="0.3">
      <c r="A192" s="52">
        <v>45658</v>
      </c>
      <c r="B192" s="10" t="s">
        <v>499</v>
      </c>
      <c r="C192" s="10" t="s">
        <v>500</v>
      </c>
      <c r="D192" s="10" t="s">
        <v>366</v>
      </c>
      <c r="E192" s="10" t="s">
        <v>20</v>
      </c>
      <c r="F192" s="10" t="s">
        <v>19</v>
      </c>
      <c r="G192" s="10" t="s">
        <v>51</v>
      </c>
      <c r="H192" s="10">
        <v>1</v>
      </c>
      <c r="I192" s="11">
        <v>44757</v>
      </c>
      <c r="J192" s="10">
        <v>58</v>
      </c>
      <c r="K192" s="10" t="s">
        <v>52</v>
      </c>
      <c r="L192" s="10" t="s">
        <v>35</v>
      </c>
    </row>
    <row r="193" spans="1:12" x14ac:dyDescent="0.3">
      <c r="A193" s="52">
        <v>45658</v>
      </c>
      <c r="B193" s="10" t="s">
        <v>501</v>
      </c>
      <c r="C193" s="10" t="s">
        <v>502</v>
      </c>
      <c r="D193" s="10" t="s">
        <v>109</v>
      </c>
      <c r="E193" s="10" t="s">
        <v>20</v>
      </c>
      <c r="F193" s="10" t="s">
        <v>19</v>
      </c>
      <c r="G193" s="10" t="s">
        <v>57</v>
      </c>
      <c r="H193" s="10">
        <v>1</v>
      </c>
      <c r="I193" s="11">
        <v>44115</v>
      </c>
      <c r="J193" s="10">
        <v>37</v>
      </c>
      <c r="K193" s="10" t="s">
        <v>52</v>
      </c>
      <c r="L193" s="10" t="s">
        <v>39</v>
      </c>
    </row>
    <row r="194" spans="1:12" x14ac:dyDescent="0.3">
      <c r="A194" s="52">
        <v>45658</v>
      </c>
      <c r="B194" s="10" t="s">
        <v>503</v>
      </c>
      <c r="C194" s="10" t="s">
        <v>504</v>
      </c>
      <c r="D194" s="10" t="s">
        <v>505</v>
      </c>
      <c r="E194" s="10" t="s">
        <v>20</v>
      </c>
      <c r="F194" s="10" t="s">
        <v>56</v>
      </c>
      <c r="G194" s="10" t="s">
        <v>51</v>
      </c>
      <c r="H194" s="10">
        <v>1</v>
      </c>
      <c r="I194" s="11">
        <v>45195</v>
      </c>
      <c r="J194" s="10">
        <v>27</v>
      </c>
      <c r="K194" s="10" t="s">
        <v>52</v>
      </c>
      <c r="L194" s="10" t="s">
        <v>40</v>
      </c>
    </row>
    <row r="195" spans="1:12" x14ac:dyDescent="0.3">
      <c r="A195" s="52">
        <v>45658</v>
      </c>
      <c r="B195" s="10" t="s">
        <v>506</v>
      </c>
      <c r="C195" s="10" t="s">
        <v>507</v>
      </c>
      <c r="D195" s="10" t="s">
        <v>234</v>
      </c>
      <c r="E195" s="10" t="s">
        <v>20</v>
      </c>
      <c r="F195" s="10" t="s">
        <v>56</v>
      </c>
      <c r="G195" s="10" t="s">
        <v>75</v>
      </c>
      <c r="H195" s="10">
        <v>1</v>
      </c>
      <c r="I195" s="11">
        <v>45888</v>
      </c>
      <c r="J195" s="10">
        <v>34</v>
      </c>
      <c r="K195" s="10" t="s">
        <v>52</v>
      </c>
      <c r="L195" s="10" t="s">
        <v>42</v>
      </c>
    </row>
    <row r="196" spans="1:12" x14ac:dyDescent="0.3">
      <c r="A196" s="52">
        <v>45658</v>
      </c>
      <c r="B196" s="10" t="s">
        <v>508</v>
      </c>
      <c r="C196" s="10" t="s">
        <v>509</v>
      </c>
      <c r="D196" s="10" t="s">
        <v>510</v>
      </c>
      <c r="E196" s="10" t="s">
        <v>20</v>
      </c>
      <c r="F196" s="10" t="s">
        <v>17</v>
      </c>
      <c r="G196" s="10" t="s">
        <v>51</v>
      </c>
      <c r="H196" s="10">
        <v>1</v>
      </c>
      <c r="I196" s="11">
        <v>45741</v>
      </c>
      <c r="J196" s="10">
        <v>27</v>
      </c>
      <c r="K196" s="10" t="s">
        <v>52</v>
      </c>
      <c r="L196" s="10" t="s">
        <v>31</v>
      </c>
    </row>
    <row r="197" spans="1:12" x14ac:dyDescent="0.3">
      <c r="A197" s="52">
        <v>45658</v>
      </c>
      <c r="B197" s="10" t="s">
        <v>511</v>
      </c>
      <c r="C197" s="10" t="s">
        <v>512</v>
      </c>
      <c r="D197" s="10" t="s">
        <v>468</v>
      </c>
      <c r="E197" s="10" t="s">
        <v>20</v>
      </c>
      <c r="F197" s="10" t="s">
        <v>17</v>
      </c>
      <c r="G197" s="10" t="s">
        <v>98</v>
      </c>
      <c r="H197" s="10">
        <v>1</v>
      </c>
      <c r="I197" s="11">
        <v>44266</v>
      </c>
      <c r="J197" s="10">
        <v>60</v>
      </c>
      <c r="K197" s="10" t="s">
        <v>68</v>
      </c>
      <c r="L197" s="10" t="s">
        <v>41</v>
      </c>
    </row>
    <row r="198" spans="1:12" x14ac:dyDescent="0.3">
      <c r="A198" s="52">
        <v>45658</v>
      </c>
      <c r="B198" s="10" t="s">
        <v>513</v>
      </c>
      <c r="C198" s="10" t="s">
        <v>123</v>
      </c>
      <c r="D198" s="10" t="s">
        <v>514</v>
      </c>
      <c r="E198" s="10" t="s">
        <v>16</v>
      </c>
      <c r="F198" s="10" t="s">
        <v>19</v>
      </c>
      <c r="G198" s="10" t="s">
        <v>51</v>
      </c>
      <c r="H198" s="10">
        <v>1</v>
      </c>
      <c r="I198" s="11">
        <v>44944</v>
      </c>
      <c r="J198" s="10">
        <v>37</v>
      </c>
      <c r="K198" s="10" t="s">
        <v>68</v>
      </c>
      <c r="L198" s="10" t="s">
        <v>94</v>
      </c>
    </row>
    <row r="199" spans="1:12" x14ac:dyDescent="0.3">
      <c r="A199" s="52">
        <v>45658</v>
      </c>
      <c r="B199" s="10" t="s">
        <v>515</v>
      </c>
      <c r="C199" s="10" t="s">
        <v>271</v>
      </c>
      <c r="D199" s="10" t="s">
        <v>447</v>
      </c>
      <c r="E199" s="10" t="s">
        <v>20</v>
      </c>
      <c r="F199" s="10" t="s">
        <v>19</v>
      </c>
      <c r="G199" s="10" t="s">
        <v>29</v>
      </c>
      <c r="H199" s="10">
        <v>1</v>
      </c>
      <c r="I199" s="11">
        <v>44823</v>
      </c>
      <c r="J199" s="10">
        <v>44</v>
      </c>
      <c r="K199" s="10" t="s">
        <v>52</v>
      </c>
      <c r="L199" s="10" t="s">
        <v>41</v>
      </c>
    </row>
    <row r="200" spans="1:12" x14ac:dyDescent="0.3">
      <c r="A200" s="52">
        <v>45658</v>
      </c>
      <c r="B200" s="10" t="s">
        <v>516</v>
      </c>
      <c r="C200" s="10" t="s">
        <v>144</v>
      </c>
      <c r="D200" s="10" t="s">
        <v>181</v>
      </c>
      <c r="E200" s="10" t="s">
        <v>20</v>
      </c>
      <c r="F200" s="10" t="s">
        <v>17</v>
      </c>
      <c r="G200" s="10" t="s">
        <v>121</v>
      </c>
      <c r="H200" s="10">
        <v>1</v>
      </c>
      <c r="I200" s="11">
        <v>45810</v>
      </c>
      <c r="J200" s="10">
        <v>25</v>
      </c>
      <c r="K200" s="10" t="s">
        <v>68</v>
      </c>
      <c r="L200" s="10" t="s">
        <v>18</v>
      </c>
    </row>
    <row r="201" spans="1:12" x14ac:dyDescent="0.3">
      <c r="A201" s="52">
        <v>45658</v>
      </c>
      <c r="B201" s="10" t="s">
        <v>517</v>
      </c>
      <c r="C201" s="10" t="s">
        <v>426</v>
      </c>
      <c r="D201" s="10" t="s">
        <v>518</v>
      </c>
      <c r="E201" s="10" t="s">
        <v>16</v>
      </c>
      <c r="F201" s="10" t="s">
        <v>19</v>
      </c>
      <c r="G201" s="10" t="s">
        <v>29</v>
      </c>
      <c r="H201" s="10">
        <v>1</v>
      </c>
      <c r="I201" s="11">
        <v>44292</v>
      </c>
      <c r="J201" s="10">
        <v>38</v>
      </c>
      <c r="K201" s="10" t="s">
        <v>68</v>
      </c>
      <c r="L201" s="10" t="s">
        <v>21</v>
      </c>
    </row>
    <row r="202" spans="1:12" x14ac:dyDescent="0.3">
      <c r="A202" s="52">
        <v>45658</v>
      </c>
      <c r="B202" s="10" t="s">
        <v>519</v>
      </c>
      <c r="C202" s="10" t="s">
        <v>80</v>
      </c>
      <c r="D202" s="10" t="s">
        <v>283</v>
      </c>
      <c r="E202" s="10" t="s">
        <v>20</v>
      </c>
      <c r="F202" s="10" t="s">
        <v>19</v>
      </c>
      <c r="G202" s="10" t="s">
        <v>51</v>
      </c>
      <c r="H202" s="10">
        <v>0.91</v>
      </c>
      <c r="I202" s="11">
        <v>44840</v>
      </c>
      <c r="J202" s="10">
        <v>39</v>
      </c>
      <c r="K202" s="10" t="s">
        <v>52</v>
      </c>
      <c r="L202" s="10" t="s">
        <v>23</v>
      </c>
    </row>
    <row r="203" spans="1:12" x14ac:dyDescent="0.3">
      <c r="A203" s="52">
        <v>45658</v>
      </c>
      <c r="B203" s="10" t="s">
        <v>520</v>
      </c>
      <c r="C203" s="10" t="s">
        <v>521</v>
      </c>
      <c r="D203" s="10" t="s">
        <v>168</v>
      </c>
      <c r="E203" s="10" t="s">
        <v>20</v>
      </c>
      <c r="F203" s="10" t="s">
        <v>56</v>
      </c>
      <c r="G203" s="10" t="s">
        <v>75</v>
      </c>
      <c r="H203" s="10">
        <v>1</v>
      </c>
      <c r="I203" s="11">
        <v>44258</v>
      </c>
      <c r="J203" s="10">
        <v>24</v>
      </c>
      <c r="K203" s="10" t="s">
        <v>52</v>
      </c>
      <c r="L203" s="10" t="s">
        <v>18</v>
      </c>
    </row>
    <row r="204" spans="1:12" x14ac:dyDescent="0.3">
      <c r="A204" s="52">
        <v>45658</v>
      </c>
      <c r="B204" s="10" t="s">
        <v>522</v>
      </c>
      <c r="C204" s="10" t="s">
        <v>155</v>
      </c>
      <c r="D204" s="10" t="s">
        <v>523</v>
      </c>
      <c r="E204" s="10" t="s">
        <v>16</v>
      </c>
      <c r="F204" s="10" t="s">
        <v>19</v>
      </c>
      <c r="G204" s="10" t="s">
        <v>51</v>
      </c>
      <c r="H204" s="10">
        <v>1</v>
      </c>
      <c r="I204" s="11">
        <v>45042</v>
      </c>
      <c r="J204" s="10">
        <v>38</v>
      </c>
      <c r="K204" s="10" t="s">
        <v>52</v>
      </c>
      <c r="L204" s="10" t="s">
        <v>23</v>
      </c>
    </row>
    <row r="205" spans="1:12" x14ac:dyDescent="0.3">
      <c r="A205" s="52">
        <v>45658</v>
      </c>
      <c r="B205" s="10" t="s">
        <v>524</v>
      </c>
      <c r="C205" s="10" t="s">
        <v>155</v>
      </c>
      <c r="D205" s="10" t="s">
        <v>525</v>
      </c>
      <c r="E205" s="10" t="s">
        <v>16</v>
      </c>
      <c r="F205" s="10" t="s">
        <v>19</v>
      </c>
      <c r="G205" s="10" t="s">
        <v>51</v>
      </c>
      <c r="H205" s="10">
        <v>1</v>
      </c>
      <c r="I205" s="11">
        <v>44198</v>
      </c>
      <c r="J205" s="10">
        <v>44</v>
      </c>
      <c r="K205" s="10" t="s">
        <v>52</v>
      </c>
      <c r="L205" s="10" t="s">
        <v>18</v>
      </c>
    </row>
    <row r="206" spans="1:12" x14ac:dyDescent="0.3">
      <c r="A206" s="52">
        <v>45658</v>
      </c>
      <c r="B206" s="10" t="s">
        <v>526</v>
      </c>
      <c r="C206" s="10" t="s">
        <v>366</v>
      </c>
      <c r="D206" s="10" t="s">
        <v>265</v>
      </c>
      <c r="E206" s="10" t="s">
        <v>20</v>
      </c>
      <c r="F206" s="10" t="s">
        <v>19</v>
      </c>
      <c r="G206" s="10" t="s">
        <v>51</v>
      </c>
      <c r="H206" s="10">
        <v>1</v>
      </c>
      <c r="I206" s="11">
        <v>44555</v>
      </c>
      <c r="J206" s="10">
        <v>57</v>
      </c>
      <c r="K206" s="10" t="s">
        <v>52</v>
      </c>
      <c r="L206" s="10" t="s">
        <v>31</v>
      </c>
    </row>
    <row r="207" spans="1:12" x14ac:dyDescent="0.3">
      <c r="A207" s="52">
        <v>45658</v>
      </c>
      <c r="B207" s="10" t="s">
        <v>527</v>
      </c>
      <c r="C207" s="10" t="s">
        <v>100</v>
      </c>
      <c r="D207" s="10" t="s">
        <v>510</v>
      </c>
      <c r="E207" s="10" t="s">
        <v>20</v>
      </c>
      <c r="F207" s="10" t="s">
        <v>19</v>
      </c>
      <c r="G207" s="10" t="s">
        <v>29</v>
      </c>
      <c r="H207" s="10">
        <v>0.91</v>
      </c>
      <c r="I207" s="11">
        <v>44616</v>
      </c>
      <c r="J207" s="10">
        <v>45</v>
      </c>
      <c r="K207" s="10" t="s">
        <v>68</v>
      </c>
      <c r="L207" s="10" t="s">
        <v>18</v>
      </c>
    </row>
    <row r="208" spans="1:12" x14ac:dyDescent="0.3">
      <c r="A208" s="52">
        <v>45658</v>
      </c>
      <c r="B208" s="10" t="s">
        <v>528</v>
      </c>
      <c r="C208" s="10" t="s">
        <v>331</v>
      </c>
      <c r="D208" s="10" t="s">
        <v>445</v>
      </c>
      <c r="E208" s="10" t="s">
        <v>16</v>
      </c>
      <c r="F208" s="10" t="s">
        <v>19</v>
      </c>
      <c r="G208" s="10" t="s">
        <v>51</v>
      </c>
      <c r="H208" s="10">
        <v>1</v>
      </c>
      <c r="I208" s="11">
        <v>44776</v>
      </c>
      <c r="J208" s="10">
        <v>41</v>
      </c>
      <c r="K208" s="10" t="s">
        <v>52</v>
      </c>
      <c r="L208" s="10" t="s">
        <v>40</v>
      </c>
    </row>
    <row r="209" spans="1:12" x14ac:dyDescent="0.3">
      <c r="A209" s="52">
        <v>45658</v>
      </c>
      <c r="B209" s="10" t="s">
        <v>529</v>
      </c>
      <c r="C209" s="10" t="s">
        <v>530</v>
      </c>
      <c r="D209" s="10" t="s">
        <v>332</v>
      </c>
      <c r="E209" s="10" t="s">
        <v>16</v>
      </c>
      <c r="F209" s="10" t="s">
        <v>19</v>
      </c>
      <c r="G209" s="10" t="s">
        <v>51</v>
      </c>
      <c r="H209" s="10">
        <v>1</v>
      </c>
      <c r="I209" s="11">
        <v>44849</v>
      </c>
      <c r="J209" s="10">
        <v>33</v>
      </c>
      <c r="K209" s="10" t="s">
        <v>52</v>
      </c>
      <c r="L209" s="10" t="s">
        <v>21</v>
      </c>
    </row>
    <row r="210" spans="1:12" x14ac:dyDescent="0.3">
      <c r="A210" s="52">
        <v>45658</v>
      </c>
      <c r="B210" s="10" t="s">
        <v>531</v>
      </c>
      <c r="C210" s="10" t="s">
        <v>283</v>
      </c>
      <c r="D210" s="10" t="s">
        <v>427</v>
      </c>
      <c r="E210" s="10" t="s">
        <v>16</v>
      </c>
      <c r="F210" s="10" t="s">
        <v>19</v>
      </c>
      <c r="G210" s="10" t="s">
        <v>67</v>
      </c>
      <c r="H210" s="10">
        <v>1</v>
      </c>
      <c r="I210" s="11">
        <v>45162</v>
      </c>
      <c r="J210" s="10">
        <v>28</v>
      </c>
      <c r="K210" s="10" t="s">
        <v>68</v>
      </c>
      <c r="L210" s="10" t="s">
        <v>31</v>
      </c>
    </row>
    <row r="211" spans="1:12" x14ac:dyDescent="0.3">
      <c r="A211" s="52">
        <v>45658</v>
      </c>
      <c r="B211" s="10" t="s">
        <v>532</v>
      </c>
      <c r="C211" s="10" t="s">
        <v>533</v>
      </c>
      <c r="D211" s="10" t="s">
        <v>49</v>
      </c>
      <c r="E211" s="10" t="s">
        <v>16</v>
      </c>
      <c r="F211" s="10" t="s">
        <v>17</v>
      </c>
      <c r="G211" s="10" t="s">
        <v>75</v>
      </c>
      <c r="H211" s="10">
        <v>1</v>
      </c>
      <c r="I211" s="11">
        <v>44965</v>
      </c>
      <c r="J211" s="10">
        <v>41</v>
      </c>
      <c r="K211" s="10" t="s">
        <v>52</v>
      </c>
      <c r="L211" s="10" t="s">
        <v>21</v>
      </c>
    </row>
    <row r="212" spans="1:12" x14ac:dyDescent="0.3">
      <c r="A212" s="52">
        <v>45658</v>
      </c>
      <c r="B212" s="10" t="s">
        <v>534</v>
      </c>
      <c r="C212" s="10" t="s">
        <v>489</v>
      </c>
      <c r="D212" s="10" t="s">
        <v>138</v>
      </c>
      <c r="E212" s="10" t="s">
        <v>20</v>
      </c>
      <c r="F212" s="10" t="s">
        <v>19</v>
      </c>
      <c r="G212" s="10" t="s">
        <v>51</v>
      </c>
      <c r="H212" s="10">
        <v>0.91</v>
      </c>
      <c r="I212" s="11">
        <v>45413</v>
      </c>
      <c r="J212" s="10">
        <v>58</v>
      </c>
      <c r="K212" s="10" t="s">
        <v>52</v>
      </c>
      <c r="L212" s="10" t="s">
        <v>41</v>
      </c>
    </row>
    <row r="213" spans="1:12" x14ac:dyDescent="0.3">
      <c r="A213" s="52">
        <v>45658</v>
      </c>
      <c r="B213" s="10" t="s">
        <v>535</v>
      </c>
      <c r="C213" s="10" t="s">
        <v>183</v>
      </c>
      <c r="D213" s="10" t="s">
        <v>536</v>
      </c>
      <c r="E213" s="10" t="s">
        <v>16</v>
      </c>
      <c r="F213" s="10" t="s">
        <v>19</v>
      </c>
      <c r="G213" s="10" t="s">
        <v>67</v>
      </c>
      <c r="H213" s="10">
        <v>1</v>
      </c>
      <c r="I213" s="11">
        <v>44447</v>
      </c>
      <c r="J213" s="10">
        <v>44</v>
      </c>
      <c r="K213" s="10" t="s">
        <v>68</v>
      </c>
      <c r="L213" s="10" t="s">
        <v>23</v>
      </c>
    </row>
    <row r="214" spans="1:12" x14ac:dyDescent="0.3">
      <c r="A214" s="52">
        <v>45658</v>
      </c>
      <c r="B214" s="10" t="s">
        <v>537</v>
      </c>
      <c r="C214" s="10" t="s">
        <v>219</v>
      </c>
      <c r="D214" s="10" t="s">
        <v>538</v>
      </c>
      <c r="E214" s="10" t="s">
        <v>16</v>
      </c>
      <c r="F214" s="10" t="s">
        <v>17</v>
      </c>
      <c r="G214" s="10" t="s">
        <v>57</v>
      </c>
      <c r="H214" s="10">
        <v>1</v>
      </c>
      <c r="I214" s="11">
        <v>44434</v>
      </c>
      <c r="J214" s="10">
        <v>42</v>
      </c>
      <c r="K214" s="10" t="s">
        <v>52</v>
      </c>
      <c r="L214" s="10" t="s">
        <v>18</v>
      </c>
    </row>
    <row r="215" spans="1:12" x14ac:dyDescent="0.3">
      <c r="A215" s="52">
        <v>45658</v>
      </c>
      <c r="B215" s="10" t="s">
        <v>539</v>
      </c>
      <c r="C215" s="10" t="s">
        <v>540</v>
      </c>
      <c r="D215" s="10" t="s">
        <v>281</v>
      </c>
      <c r="E215" s="10" t="s">
        <v>16</v>
      </c>
      <c r="F215" s="10" t="s">
        <v>19</v>
      </c>
      <c r="G215" s="10" t="s">
        <v>51</v>
      </c>
      <c r="H215" s="10">
        <v>1</v>
      </c>
      <c r="I215" s="11">
        <v>44630</v>
      </c>
      <c r="J215" s="10">
        <v>21</v>
      </c>
      <c r="K215" s="10" t="s">
        <v>52</v>
      </c>
      <c r="L215" s="10" t="s">
        <v>90</v>
      </c>
    </row>
    <row r="216" spans="1:12" x14ac:dyDescent="0.3">
      <c r="A216" s="52">
        <v>45658</v>
      </c>
      <c r="B216" s="10" t="s">
        <v>541</v>
      </c>
      <c r="C216" s="10" t="s">
        <v>28</v>
      </c>
      <c r="D216" s="10" t="s">
        <v>439</v>
      </c>
      <c r="E216" s="10" t="s">
        <v>20</v>
      </c>
      <c r="F216" s="10" t="s">
        <v>56</v>
      </c>
      <c r="G216" s="10" t="s">
        <v>67</v>
      </c>
      <c r="H216" s="10">
        <v>1</v>
      </c>
      <c r="I216" s="11">
        <v>45465</v>
      </c>
      <c r="J216" s="10">
        <v>43</v>
      </c>
      <c r="K216" s="10" t="s">
        <v>52</v>
      </c>
      <c r="L216" s="10" t="s">
        <v>35</v>
      </c>
    </row>
    <row r="217" spans="1:12" x14ac:dyDescent="0.3">
      <c r="A217" s="52">
        <v>45658</v>
      </c>
      <c r="B217" s="10" t="s">
        <v>542</v>
      </c>
      <c r="C217" s="10" t="s">
        <v>164</v>
      </c>
      <c r="D217" s="10" t="s">
        <v>15</v>
      </c>
      <c r="E217" s="10" t="s">
        <v>16</v>
      </c>
      <c r="F217" s="10" t="s">
        <v>56</v>
      </c>
      <c r="G217" s="10" t="s">
        <v>57</v>
      </c>
      <c r="H217" s="10">
        <v>1</v>
      </c>
      <c r="I217" s="11">
        <v>45519</v>
      </c>
      <c r="J217" s="10">
        <v>42</v>
      </c>
      <c r="K217" s="10" t="s">
        <v>52</v>
      </c>
      <c r="L217" s="10" t="s">
        <v>21</v>
      </c>
    </row>
    <row r="218" spans="1:12" x14ac:dyDescent="0.3">
      <c r="A218" s="52">
        <v>45658</v>
      </c>
      <c r="B218" s="10" t="s">
        <v>543</v>
      </c>
      <c r="C218" s="10" t="s">
        <v>544</v>
      </c>
      <c r="D218" s="10" t="s">
        <v>181</v>
      </c>
      <c r="E218" s="10" t="s">
        <v>20</v>
      </c>
      <c r="F218" s="10" t="s">
        <v>19</v>
      </c>
      <c r="G218" s="10" t="s">
        <v>51</v>
      </c>
      <c r="H218" s="10">
        <v>1</v>
      </c>
      <c r="I218" s="11">
        <v>45224</v>
      </c>
      <c r="J218" s="10">
        <v>47</v>
      </c>
      <c r="K218" s="10" t="s">
        <v>52</v>
      </c>
      <c r="L218" s="10" t="s">
        <v>31</v>
      </c>
    </row>
    <row r="219" spans="1:12" x14ac:dyDescent="0.3">
      <c r="A219" s="52">
        <v>45658</v>
      </c>
      <c r="B219" s="10" t="s">
        <v>545</v>
      </c>
      <c r="C219" s="10" t="s">
        <v>546</v>
      </c>
      <c r="D219" s="10" t="s">
        <v>547</v>
      </c>
      <c r="E219" s="10" t="s">
        <v>20</v>
      </c>
      <c r="F219" s="10" t="s">
        <v>19</v>
      </c>
      <c r="G219" s="10" t="s">
        <v>51</v>
      </c>
      <c r="H219" s="10">
        <v>0.91</v>
      </c>
      <c r="I219" s="11">
        <v>44973</v>
      </c>
      <c r="J219" s="10">
        <v>54</v>
      </c>
      <c r="K219" s="10" t="s">
        <v>52</v>
      </c>
      <c r="L219" s="10" t="s">
        <v>35</v>
      </c>
    </row>
    <row r="220" spans="1:12" x14ac:dyDescent="0.3">
      <c r="A220" s="52">
        <v>45658</v>
      </c>
      <c r="B220" s="10" t="s">
        <v>548</v>
      </c>
      <c r="C220" s="10" t="s">
        <v>549</v>
      </c>
      <c r="D220" s="10" t="s">
        <v>207</v>
      </c>
      <c r="E220" s="10" t="s">
        <v>16</v>
      </c>
      <c r="F220" s="10" t="s">
        <v>19</v>
      </c>
      <c r="G220" s="10" t="s">
        <v>67</v>
      </c>
      <c r="H220" s="10">
        <v>1</v>
      </c>
      <c r="I220" s="11">
        <v>44149</v>
      </c>
      <c r="J220" s="10">
        <v>57</v>
      </c>
      <c r="K220" s="10" t="s">
        <v>68</v>
      </c>
      <c r="L220" s="10" t="s">
        <v>36</v>
      </c>
    </row>
    <row r="221" spans="1:12" x14ac:dyDescent="0.3">
      <c r="A221" s="52">
        <v>45658</v>
      </c>
      <c r="B221" s="10" t="s">
        <v>550</v>
      </c>
      <c r="C221" s="10" t="s">
        <v>551</v>
      </c>
      <c r="D221" s="10" t="s">
        <v>209</v>
      </c>
      <c r="E221" s="10" t="s">
        <v>16</v>
      </c>
      <c r="F221" s="10" t="s">
        <v>50</v>
      </c>
      <c r="G221" s="10" t="s">
        <v>51</v>
      </c>
      <c r="H221" s="10">
        <v>0.91</v>
      </c>
      <c r="I221" s="11">
        <v>45241</v>
      </c>
      <c r="J221" s="10">
        <v>22</v>
      </c>
      <c r="K221" s="10" t="s">
        <v>52</v>
      </c>
      <c r="L221" s="10" t="s">
        <v>35</v>
      </c>
    </row>
    <row r="222" spans="1:12" x14ac:dyDescent="0.3">
      <c r="A222" s="52">
        <v>45658</v>
      </c>
      <c r="B222" s="10" t="s">
        <v>552</v>
      </c>
      <c r="C222" s="10" t="s">
        <v>553</v>
      </c>
      <c r="D222" s="10" t="s">
        <v>81</v>
      </c>
      <c r="E222" s="10" t="s">
        <v>20</v>
      </c>
      <c r="F222" s="10" t="s">
        <v>19</v>
      </c>
      <c r="G222" s="10" t="s">
        <v>51</v>
      </c>
      <c r="H222" s="10">
        <v>1</v>
      </c>
      <c r="I222" s="11">
        <v>45807</v>
      </c>
      <c r="J222" s="10">
        <v>60</v>
      </c>
      <c r="K222" s="10" t="s">
        <v>68</v>
      </c>
      <c r="L222" s="10" t="s">
        <v>42</v>
      </c>
    </row>
    <row r="223" spans="1:12" x14ac:dyDescent="0.3">
      <c r="A223" s="52">
        <v>45658</v>
      </c>
      <c r="B223" s="10" t="s">
        <v>554</v>
      </c>
      <c r="C223" s="10" t="s">
        <v>555</v>
      </c>
      <c r="D223" s="10" t="s">
        <v>556</v>
      </c>
      <c r="E223" s="10" t="s">
        <v>20</v>
      </c>
      <c r="F223" s="10" t="s">
        <v>50</v>
      </c>
      <c r="G223" s="10" t="s">
        <v>51</v>
      </c>
      <c r="H223" s="10">
        <v>1</v>
      </c>
      <c r="I223" s="11">
        <v>45349</v>
      </c>
      <c r="J223" s="10">
        <v>65</v>
      </c>
      <c r="K223" s="10" t="s">
        <v>52</v>
      </c>
      <c r="L223" s="10" t="s">
        <v>35</v>
      </c>
    </row>
    <row r="224" spans="1:12" x14ac:dyDescent="0.3">
      <c r="A224" s="52">
        <v>45658</v>
      </c>
      <c r="B224" s="10" t="s">
        <v>557</v>
      </c>
      <c r="C224" s="10" t="s">
        <v>551</v>
      </c>
      <c r="D224" s="10" t="s">
        <v>558</v>
      </c>
      <c r="E224" s="10" t="s">
        <v>16</v>
      </c>
      <c r="F224" s="10" t="s">
        <v>19</v>
      </c>
      <c r="G224" s="10" t="s">
        <v>98</v>
      </c>
      <c r="H224" s="10">
        <v>0.91</v>
      </c>
      <c r="I224" s="11">
        <v>44678</v>
      </c>
      <c r="J224" s="10">
        <v>34</v>
      </c>
      <c r="K224" s="10" t="s">
        <v>68</v>
      </c>
      <c r="L224" s="10" t="s">
        <v>18</v>
      </c>
    </row>
    <row r="225" spans="1:12" x14ac:dyDescent="0.3">
      <c r="A225" s="52">
        <v>45658</v>
      </c>
      <c r="B225" s="10" t="s">
        <v>559</v>
      </c>
      <c r="C225" s="10" t="s">
        <v>560</v>
      </c>
      <c r="D225" s="10" t="s">
        <v>168</v>
      </c>
      <c r="E225" s="10" t="s">
        <v>20</v>
      </c>
      <c r="F225" s="10" t="s">
        <v>17</v>
      </c>
      <c r="G225" s="10" t="s">
        <v>57</v>
      </c>
      <c r="H225" s="10">
        <v>1</v>
      </c>
      <c r="I225" s="11">
        <v>45056</v>
      </c>
      <c r="J225" s="10">
        <v>50</v>
      </c>
      <c r="K225" s="10" t="s">
        <v>68</v>
      </c>
      <c r="L225" s="10" t="s">
        <v>31</v>
      </c>
    </row>
    <row r="226" spans="1:12" x14ac:dyDescent="0.3">
      <c r="A226" s="52">
        <v>45658</v>
      </c>
      <c r="B226" s="10" t="s">
        <v>561</v>
      </c>
      <c r="C226" s="10" t="s">
        <v>562</v>
      </c>
      <c r="D226" s="10" t="s">
        <v>551</v>
      </c>
      <c r="E226" s="10" t="s">
        <v>20</v>
      </c>
      <c r="F226" s="10" t="s">
        <v>19</v>
      </c>
      <c r="G226" s="10" t="s">
        <v>51</v>
      </c>
      <c r="H226" s="10">
        <v>0.91</v>
      </c>
      <c r="I226" s="11">
        <v>44111</v>
      </c>
      <c r="J226" s="10">
        <v>47</v>
      </c>
      <c r="K226" s="10" t="s">
        <v>68</v>
      </c>
      <c r="L226" s="10" t="s">
        <v>18</v>
      </c>
    </row>
    <row r="227" spans="1:12" x14ac:dyDescent="0.3">
      <c r="A227" s="52">
        <v>45658</v>
      </c>
      <c r="B227" s="10" t="s">
        <v>563</v>
      </c>
      <c r="C227" s="10" t="s">
        <v>34</v>
      </c>
      <c r="D227" s="10" t="s">
        <v>329</v>
      </c>
      <c r="E227" s="10" t="s">
        <v>20</v>
      </c>
      <c r="F227" s="10" t="s">
        <v>19</v>
      </c>
      <c r="G227" s="10" t="s">
        <v>57</v>
      </c>
      <c r="H227" s="10">
        <v>1</v>
      </c>
      <c r="I227" s="11">
        <v>45742</v>
      </c>
      <c r="J227" s="10">
        <v>22</v>
      </c>
      <c r="K227" s="10" t="s">
        <v>52</v>
      </c>
      <c r="L227" s="10" t="s">
        <v>90</v>
      </c>
    </row>
    <row r="228" spans="1:12" x14ac:dyDescent="0.3">
      <c r="A228" s="52">
        <v>45658</v>
      </c>
      <c r="B228" s="10" t="s">
        <v>564</v>
      </c>
      <c r="C228" s="10" t="s">
        <v>105</v>
      </c>
      <c r="D228" s="10" t="s">
        <v>89</v>
      </c>
      <c r="E228" s="10" t="s">
        <v>20</v>
      </c>
      <c r="F228" s="10" t="s">
        <v>19</v>
      </c>
      <c r="G228" s="10" t="s">
        <v>121</v>
      </c>
      <c r="H228" s="10">
        <v>1</v>
      </c>
      <c r="I228" s="11">
        <v>44792</v>
      </c>
      <c r="J228" s="10">
        <v>59</v>
      </c>
      <c r="K228" s="10" t="s">
        <v>52</v>
      </c>
      <c r="L228" s="10" t="s">
        <v>39</v>
      </c>
    </row>
    <row r="229" spans="1:12" x14ac:dyDescent="0.3">
      <c r="A229" s="52">
        <v>45658</v>
      </c>
      <c r="B229" s="10" t="s">
        <v>565</v>
      </c>
      <c r="C229" s="10" t="s">
        <v>566</v>
      </c>
      <c r="D229" s="10" t="s">
        <v>126</v>
      </c>
      <c r="E229" s="10" t="s">
        <v>16</v>
      </c>
      <c r="F229" s="10" t="s">
        <v>19</v>
      </c>
      <c r="G229" s="10" t="s">
        <v>51</v>
      </c>
      <c r="H229" s="10">
        <v>1</v>
      </c>
      <c r="I229" s="11">
        <v>45231</v>
      </c>
      <c r="J229" s="10">
        <v>63</v>
      </c>
      <c r="K229" s="10" t="s">
        <v>52</v>
      </c>
      <c r="L229" s="10" t="s">
        <v>42</v>
      </c>
    </row>
    <row r="230" spans="1:12" x14ac:dyDescent="0.3">
      <c r="A230" s="52">
        <v>45658</v>
      </c>
      <c r="B230" s="10" t="s">
        <v>567</v>
      </c>
      <c r="C230" s="10" t="s">
        <v>345</v>
      </c>
      <c r="D230" s="10" t="s">
        <v>523</v>
      </c>
      <c r="E230" s="10" t="s">
        <v>16</v>
      </c>
      <c r="F230" s="10" t="s">
        <v>19</v>
      </c>
      <c r="G230" s="10" t="s">
        <v>67</v>
      </c>
      <c r="H230" s="10">
        <v>1</v>
      </c>
      <c r="I230" s="11">
        <v>44463</v>
      </c>
      <c r="J230" s="10">
        <v>62</v>
      </c>
      <c r="K230" s="10" t="s">
        <v>68</v>
      </c>
      <c r="L230" s="10" t="s">
        <v>42</v>
      </c>
    </row>
    <row r="231" spans="1:12" x14ac:dyDescent="0.3">
      <c r="A231" s="52">
        <v>45658</v>
      </c>
      <c r="B231" s="10" t="s">
        <v>568</v>
      </c>
      <c r="C231" s="10" t="s">
        <v>512</v>
      </c>
      <c r="D231" s="10" t="s">
        <v>234</v>
      </c>
      <c r="E231" s="10" t="s">
        <v>20</v>
      </c>
      <c r="F231" s="10" t="s">
        <v>17</v>
      </c>
      <c r="G231" s="10" t="s">
        <v>57</v>
      </c>
      <c r="H231" s="10">
        <v>1</v>
      </c>
      <c r="I231" s="11">
        <v>45353</v>
      </c>
      <c r="J231" s="10">
        <v>49</v>
      </c>
      <c r="K231" s="10" t="s">
        <v>68</v>
      </c>
      <c r="L231" s="10" t="s">
        <v>36</v>
      </c>
    </row>
    <row r="232" spans="1:12" x14ac:dyDescent="0.3">
      <c r="A232" s="52">
        <v>45658</v>
      </c>
      <c r="B232" s="10" t="s">
        <v>569</v>
      </c>
      <c r="C232" s="10" t="s">
        <v>570</v>
      </c>
      <c r="D232" s="10" t="s">
        <v>134</v>
      </c>
      <c r="E232" s="10" t="s">
        <v>16</v>
      </c>
      <c r="F232" s="10" t="s">
        <v>19</v>
      </c>
      <c r="G232" s="10" t="s">
        <v>29</v>
      </c>
      <c r="H232" s="10">
        <v>1</v>
      </c>
      <c r="I232" s="11">
        <v>45210</v>
      </c>
      <c r="J232" s="10">
        <v>22</v>
      </c>
      <c r="K232" s="10" t="s">
        <v>52</v>
      </c>
      <c r="L232" s="10" t="s">
        <v>40</v>
      </c>
    </row>
    <row r="233" spans="1:12" x14ac:dyDescent="0.3">
      <c r="A233" s="52">
        <v>45658</v>
      </c>
      <c r="B233" s="10" t="s">
        <v>571</v>
      </c>
      <c r="C233" s="10" t="s">
        <v>572</v>
      </c>
      <c r="D233" s="10" t="s">
        <v>510</v>
      </c>
      <c r="E233" s="10" t="s">
        <v>20</v>
      </c>
      <c r="F233" s="10" t="s">
        <v>17</v>
      </c>
      <c r="G233" s="10" t="s">
        <v>57</v>
      </c>
      <c r="H233" s="10">
        <v>1</v>
      </c>
      <c r="I233" s="11">
        <v>44568</v>
      </c>
      <c r="J233" s="10">
        <v>23</v>
      </c>
      <c r="K233" s="10" t="s">
        <v>68</v>
      </c>
      <c r="L233" s="10" t="s">
        <v>27</v>
      </c>
    </row>
    <row r="234" spans="1:12" x14ac:dyDescent="0.3">
      <c r="A234" s="52">
        <v>45658</v>
      </c>
      <c r="B234" s="10" t="s">
        <v>573</v>
      </c>
      <c r="C234" s="10" t="s">
        <v>111</v>
      </c>
      <c r="D234" s="10" t="s">
        <v>574</v>
      </c>
      <c r="E234" s="10" t="s">
        <v>16</v>
      </c>
      <c r="F234" s="10" t="s">
        <v>17</v>
      </c>
      <c r="G234" s="10" t="s">
        <v>57</v>
      </c>
      <c r="H234" s="10">
        <v>0.91</v>
      </c>
      <c r="I234" s="11">
        <v>45755</v>
      </c>
      <c r="J234" s="10">
        <v>42</v>
      </c>
      <c r="K234" s="10" t="s">
        <v>52</v>
      </c>
      <c r="L234" s="10" t="s">
        <v>18</v>
      </c>
    </row>
    <row r="235" spans="1:12" x14ac:dyDescent="0.3">
      <c r="A235" s="52">
        <v>45658</v>
      </c>
      <c r="B235" s="10" t="s">
        <v>575</v>
      </c>
      <c r="C235" s="10" t="s">
        <v>155</v>
      </c>
      <c r="D235" s="10" t="s">
        <v>498</v>
      </c>
      <c r="E235" s="10" t="s">
        <v>20</v>
      </c>
      <c r="F235" s="10" t="s">
        <v>19</v>
      </c>
      <c r="G235" s="10" t="s">
        <v>98</v>
      </c>
      <c r="H235" s="10">
        <v>0.91</v>
      </c>
      <c r="I235" s="11">
        <v>44374</v>
      </c>
      <c r="J235" s="10">
        <v>34</v>
      </c>
      <c r="K235" s="10" t="s">
        <v>52</v>
      </c>
      <c r="L235" s="10" t="s">
        <v>18</v>
      </c>
    </row>
    <row r="236" spans="1:12" x14ac:dyDescent="0.3">
      <c r="A236" s="52">
        <v>45658</v>
      </c>
      <c r="B236" s="10" t="s">
        <v>576</v>
      </c>
      <c r="C236" s="10" t="s">
        <v>256</v>
      </c>
      <c r="D236" s="10" t="s">
        <v>63</v>
      </c>
      <c r="E236" s="10" t="s">
        <v>20</v>
      </c>
      <c r="F236" s="10" t="s">
        <v>19</v>
      </c>
      <c r="G236" s="10" t="s">
        <v>57</v>
      </c>
      <c r="H236" s="10">
        <v>0.91</v>
      </c>
      <c r="I236" s="11">
        <v>45579</v>
      </c>
      <c r="J236" s="10">
        <v>25</v>
      </c>
      <c r="K236" s="10" t="s">
        <v>52</v>
      </c>
      <c r="L236" s="10" t="s">
        <v>36</v>
      </c>
    </row>
    <row r="237" spans="1:12" x14ac:dyDescent="0.3">
      <c r="A237" s="52">
        <v>45658</v>
      </c>
      <c r="B237" s="10" t="s">
        <v>577</v>
      </c>
      <c r="C237" s="10" t="s">
        <v>248</v>
      </c>
      <c r="D237" s="10" t="s">
        <v>132</v>
      </c>
      <c r="E237" s="10" t="s">
        <v>20</v>
      </c>
      <c r="F237" s="10" t="s">
        <v>19</v>
      </c>
      <c r="G237" s="10" t="s">
        <v>51</v>
      </c>
      <c r="H237" s="10">
        <v>1</v>
      </c>
      <c r="I237" s="11">
        <v>45247</v>
      </c>
      <c r="J237" s="10">
        <v>20</v>
      </c>
      <c r="K237" s="10" t="s">
        <v>52</v>
      </c>
      <c r="L237" s="10" t="s">
        <v>94</v>
      </c>
    </row>
    <row r="238" spans="1:12" x14ac:dyDescent="0.3">
      <c r="A238" s="52">
        <v>45658</v>
      </c>
      <c r="B238" s="10" t="s">
        <v>578</v>
      </c>
      <c r="C238" s="10" t="s">
        <v>579</v>
      </c>
      <c r="D238" s="10" t="s">
        <v>580</v>
      </c>
      <c r="E238" s="10" t="s">
        <v>16</v>
      </c>
      <c r="F238" s="10" t="s">
        <v>19</v>
      </c>
      <c r="G238" s="10" t="s">
        <v>51</v>
      </c>
      <c r="H238" s="10">
        <v>1</v>
      </c>
      <c r="I238" s="11">
        <v>44327</v>
      </c>
      <c r="J238" s="10">
        <v>47</v>
      </c>
      <c r="K238" s="10" t="s">
        <v>68</v>
      </c>
      <c r="L238" s="10" t="s">
        <v>27</v>
      </c>
    </row>
    <row r="239" spans="1:12" x14ac:dyDescent="0.3">
      <c r="A239" s="52">
        <v>45658</v>
      </c>
      <c r="B239" s="10" t="s">
        <v>581</v>
      </c>
      <c r="C239" s="10" t="s">
        <v>582</v>
      </c>
      <c r="D239" s="10" t="s">
        <v>583</v>
      </c>
      <c r="E239" s="10" t="s">
        <v>16</v>
      </c>
      <c r="F239" s="10" t="s">
        <v>17</v>
      </c>
      <c r="G239" s="10" t="s">
        <v>29</v>
      </c>
      <c r="H239" s="10">
        <v>1</v>
      </c>
      <c r="I239" s="11">
        <v>44426</v>
      </c>
      <c r="J239" s="10">
        <v>20</v>
      </c>
      <c r="K239" s="10" t="s">
        <v>68</v>
      </c>
      <c r="L239" s="10" t="s">
        <v>18</v>
      </c>
    </row>
    <row r="240" spans="1:12" x14ac:dyDescent="0.3">
      <c r="A240" s="52">
        <v>45658</v>
      </c>
      <c r="B240" s="10" t="s">
        <v>584</v>
      </c>
      <c r="C240" s="10" t="s">
        <v>28</v>
      </c>
      <c r="D240" s="10" t="s">
        <v>585</v>
      </c>
      <c r="E240" s="10" t="s">
        <v>20</v>
      </c>
      <c r="F240" s="10" t="s">
        <v>19</v>
      </c>
      <c r="G240" s="10" t="s">
        <v>51</v>
      </c>
      <c r="H240" s="10">
        <v>1</v>
      </c>
      <c r="I240" s="11">
        <v>44122</v>
      </c>
      <c r="J240" s="10">
        <v>29</v>
      </c>
      <c r="K240" s="10" t="s">
        <v>68</v>
      </c>
      <c r="L240" s="10" t="s">
        <v>36</v>
      </c>
    </row>
    <row r="241" spans="1:12" x14ac:dyDescent="0.3">
      <c r="A241" s="52">
        <v>45658</v>
      </c>
      <c r="B241" s="10" t="s">
        <v>586</v>
      </c>
      <c r="C241" s="10" t="s">
        <v>587</v>
      </c>
      <c r="D241" s="10" t="s">
        <v>588</v>
      </c>
      <c r="E241" s="10" t="s">
        <v>20</v>
      </c>
      <c r="F241" s="10" t="s">
        <v>17</v>
      </c>
      <c r="G241" s="10" t="s">
        <v>29</v>
      </c>
      <c r="H241" s="10">
        <v>0.91</v>
      </c>
      <c r="I241" s="11">
        <v>44532</v>
      </c>
      <c r="J241" s="10">
        <v>22</v>
      </c>
      <c r="K241" s="10" t="s">
        <v>52</v>
      </c>
      <c r="L241" s="10" t="s">
        <v>23</v>
      </c>
    </row>
    <row r="242" spans="1:12" x14ac:dyDescent="0.3">
      <c r="A242" s="52">
        <v>45658</v>
      </c>
      <c r="B242" s="10" t="s">
        <v>589</v>
      </c>
      <c r="C242" s="10" t="s">
        <v>590</v>
      </c>
      <c r="D242" s="10" t="s">
        <v>484</v>
      </c>
      <c r="E242" s="10" t="s">
        <v>16</v>
      </c>
      <c r="F242" s="10" t="s">
        <v>17</v>
      </c>
      <c r="G242" s="10" t="s">
        <v>121</v>
      </c>
      <c r="H242" s="10">
        <v>1</v>
      </c>
      <c r="I242" s="11">
        <v>45671</v>
      </c>
      <c r="J242" s="10">
        <v>29</v>
      </c>
      <c r="K242" s="10" t="s">
        <v>68</v>
      </c>
      <c r="L242" s="10" t="s">
        <v>41</v>
      </c>
    </row>
    <row r="243" spans="1:12" x14ac:dyDescent="0.3">
      <c r="A243" s="52">
        <v>45658</v>
      </c>
      <c r="B243" s="10" t="s">
        <v>591</v>
      </c>
      <c r="C243" s="10" t="s">
        <v>592</v>
      </c>
      <c r="D243" s="10" t="s">
        <v>295</v>
      </c>
      <c r="E243" s="10" t="s">
        <v>16</v>
      </c>
      <c r="F243" s="10" t="s">
        <v>19</v>
      </c>
      <c r="G243" s="10" t="s">
        <v>51</v>
      </c>
      <c r="H243" s="10">
        <v>1</v>
      </c>
      <c r="I243" s="11">
        <v>45656</v>
      </c>
      <c r="J243" s="10">
        <v>63</v>
      </c>
      <c r="K243" s="10" t="s">
        <v>68</v>
      </c>
      <c r="L243" s="10" t="s">
        <v>40</v>
      </c>
    </row>
    <row r="244" spans="1:12" x14ac:dyDescent="0.3">
      <c r="A244" s="52">
        <v>45658</v>
      </c>
      <c r="B244" s="10" t="s">
        <v>593</v>
      </c>
      <c r="C244" s="10" t="s">
        <v>500</v>
      </c>
      <c r="D244" s="10" t="s">
        <v>594</v>
      </c>
      <c r="E244" s="10" t="s">
        <v>16</v>
      </c>
      <c r="F244" s="10" t="s">
        <v>19</v>
      </c>
      <c r="G244" s="10" t="s">
        <v>29</v>
      </c>
      <c r="H244" s="10">
        <v>1</v>
      </c>
      <c r="I244" s="11">
        <v>44706</v>
      </c>
      <c r="J244" s="10">
        <v>48</v>
      </c>
      <c r="K244" s="10" t="s">
        <v>68</v>
      </c>
      <c r="L244" s="10" t="s">
        <v>40</v>
      </c>
    </row>
    <row r="245" spans="1:12" x14ac:dyDescent="0.3">
      <c r="A245" s="52">
        <v>45658</v>
      </c>
      <c r="B245" s="10" t="s">
        <v>595</v>
      </c>
      <c r="C245" s="10" t="s">
        <v>168</v>
      </c>
      <c r="D245" s="10" t="s">
        <v>596</v>
      </c>
      <c r="E245" s="10" t="s">
        <v>16</v>
      </c>
      <c r="F245" s="10" t="s">
        <v>19</v>
      </c>
      <c r="G245" s="10" t="s">
        <v>51</v>
      </c>
      <c r="H245" s="10">
        <v>1</v>
      </c>
      <c r="I245" s="11">
        <v>44554</v>
      </c>
      <c r="J245" s="10">
        <v>26</v>
      </c>
      <c r="K245" s="10" t="s">
        <v>68</v>
      </c>
      <c r="L245" s="10" t="s">
        <v>94</v>
      </c>
    </row>
    <row r="246" spans="1:12" x14ac:dyDescent="0.3">
      <c r="A246" s="52">
        <v>45658</v>
      </c>
      <c r="B246" s="10" t="s">
        <v>597</v>
      </c>
      <c r="C246" s="10" t="s">
        <v>598</v>
      </c>
      <c r="D246" s="10" t="s">
        <v>599</v>
      </c>
      <c r="E246" s="10" t="s">
        <v>16</v>
      </c>
      <c r="F246" s="10" t="s">
        <v>50</v>
      </c>
      <c r="G246" s="10" t="s">
        <v>67</v>
      </c>
      <c r="H246" s="10">
        <v>0.91</v>
      </c>
      <c r="I246" s="11">
        <v>44217</v>
      </c>
      <c r="J246" s="10">
        <v>32</v>
      </c>
      <c r="K246" s="10" t="s">
        <v>52</v>
      </c>
      <c r="L246" s="10" t="s">
        <v>36</v>
      </c>
    </row>
    <row r="247" spans="1:12" x14ac:dyDescent="0.3">
      <c r="A247" s="52">
        <v>45658</v>
      </c>
      <c r="B247" s="10" t="s">
        <v>600</v>
      </c>
      <c r="C247" s="10" t="s">
        <v>285</v>
      </c>
      <c r="D247" s="10" t="s">
        <v>89</v>
      </c>
      <c r="E247" s="10" t="s">
        <v>20</v>
      </c>
      <c r="F247" s="10" t="s">
        <v>19</v>
      </c>
      <c r="G247" s="10" t="s">
        <v>121</v>
      </c>
      <c r="H247" s="10">
        <v>0.91</v>
      </c>
      <c r="I247" s="11">
        <v>44613</v>
      </c>
      <c r="J247" s="10">
        <v>21</v>
      </c>
      <c r="K247" s="10" t="s">
        <v>52</v>
      </c>
      <c r="L247" s="10" t="s">
        <v>42</v>
      </c>
    </row>
    <row r="248" spans="1:12" x14ac:dyDescent="0.3">
      <c r="A248" s="52">
        <v>45658</v>
      </c>
      <c r="B248" s="10" t="s">
        <v>601</v>
      </c>
      <c r="C248" s="10" t="s">
        <v>602</v>
      </c>
      <c r="D248" s="10" t="s">
        <v>447</v>
      </c>
      <c r="E248" s="10" t="s">
        <v>20</v>
      </c>
      <c r="F248" s="10" t="s">
        <v>19</v>
      </c>
      <c r="G248" s="10" t="s">
        <v>51</v>
      </c>
      <c r="H248" s="10">
        <v>1</v>
      </c>
      <c r="I248" s="11">
        <v>44607</v>
      </c>
      <c r="J248" s="10">
        <v>41</v>
      </c>
      <c r="K248" s="10" t="s">
        <v>68</v>
      </c>
      <c r="L248" s="10" t="s">
        <v>31</v>
      </c>
    </row>
    <row r="249" spans="1:12" x14ac:dyDescent="0.3">
      <c r="A249" s="52">
        <v>45658</v>
      </c>
      <c r="B249" s="10" t="s">
        <v>603</v>
      </c>
      <c r="C249" s="10" t="s">
        <v>334</v>
      </c>
      <c r="D249" s="10" t="s">
        <v>198</v>
      </c>
      <c r="E249" s="10" t="s">
        <v>20</v>
      </c>
      <c r="F249" s="10" t="s">
        <v>56</v>
      </c>
      <c r="G249" s="10" t="s">
        <v>51</v>
      </c>
      <c r="H249" s="10">
        <v>1</v>
      </c>
      <c r="I249" s="11">
        <v>45865</v>
      </c>
      <c r="J249" s="10">
        <v>30</v>
      </c>
      <c r="K249" s="10" t="s">
        <v>52</v>
      </c>
      <c r="L249" s="10" t="s">
        <v>42</v>
      </c>
    </row>
    <row r="250" spans="1:12" x14ac:dyDescent="0.3">
      <c r="A250" s="52">
        <v>45658</v>
      </c>
      <c r="B250" s="10" t="s">
        <v>604</v>
      </c>
      <c r="C250" s="10" t="s">
        <v>605</v>
      </c>
      <c r="D250" s="10" t="s">
        <v>227</v>
      </c>
      <c r="E250" s="10" t="s">
        <v>16</v>
      </c>
      <c r="F250" s="10" t="s">
        <v>19</v>
      </c>
      <c r="G250" s="10" t="s">
        <v>51</v>
      </c>
      <c r="H250" s="10">
        <v>1</v>
      </c>
      <c r="I250" s="11">
        <v>44876</v>
      </c>
      <c r="J250" s="10">
        <v>24</v>
      </c>
      <c r="K250" s="10" t="s">
        <v>68</v>
      </c>
      <c r="L250" s="10" t="s">
        <v>42</v>
      </c>
    </row>
    <row r="251" spans="1:12" x14ac:dyDescent="0.3">
      <c r="A251" s="52">
        <v>45658</v>
      </c>
      <c r="B251" s="10" t="s">
        <v>606</v>
      </c>
      <c r="C251" s="10" t="s">
        <v>549</v>
      </c>
      <c r="D251" s="10" t="s">
        <v>487</v>
      </c>
      <c r="E251" s="10" t="s">
        <v>16</v>
      </c>
      <c r="F251" s="10" t="s">
        <v>19</v>
      </c>
      <c r="G251" s="10" t="s">
        <v>51</v>
      </c>
      <c r="H251" s="10">
        <v>1</v>
      </c>
      <c r="I251" s="11">
        <v>44449</v>
      </c>
      <c r="J251" s="10">
        <v>49</v>
      </c>
      <c r="K251" s="10" t="s">
        <v>68</v>
      </c>
      <c r="L251" s="10" t="s">
        <v>40</v>
      </c>
    </row>
    <row r="252" spans="1:12" x14ac:dyDescent="0.3">
      <c r="A252" s="52">
        <v>45658</v>
      </c>
      <c r="B252" s="10" t="s">
        <v>607</v>
      </c>
      <c r="C252" s="10" t="s">
        <v>132</v>
      </c>
      <c r="D252" s="10" t="s">
        <v>608</v>
      </c>
      <c r="E252" s="10" t="s">
        <v>16</v>
      </c>
      <c r="F252" s="10" t="s">
        <v>19</v>
      </c>
      <c r="G252" s="10" t="s">
        <v>51</v>
      </c>
      <c r="H252" s="10">
        <v>0.91</v>
      </c>
      <c r="I252" s="11">
        <v>44724</v>
      </c>
      <c r="J252" s="10">
        <v>60</v>
      </c>
      <c r="K252" s="10" t="s">
        <v>52</v>
      </c>
      <c r="L252" s="10" t="s">
        <v>18</v>
      </c>
    </row>
    <row r="253" spans="1:12" x14ac:dyDescent="0.3">
      <c r="A253" s="52">
        <v>45658</v>
      </c>
      <c r="B253" s="10" t="s">
        <v>609</v>
      </c>
      <c r="C253" s="10" t="s">
        <v>132</v>
      </c>
      <c r="D253" s="10" t="s">
        <v>38</v>
      </c>
      <c r="E253" s="10" t="s">
        <v>20</v>
      </c>
      <c r="F253" s="10" t="s">
        <v>19</v>
      </c>
      <c r="G253" s="10" t="s">
        <v>121</v>
      </c>
      <c r="H253" s="10">
        <v>1</v>
      </c>
      <c r="I253" s="11">
        <v>45073</v>
      </c>
      <c r="J253" s="10">
        <v>44</v>
      </c>
      <c r="K253" s="10" t="s">
        <v>52</v>
      </c>
      <c r="L253" s="10" t="s">
        <v>18</v>
      </c>
    </row>
    <row r="254" spans="1:12" x14ac:dyDescent="0.3">
      <c r="A254" s="52">
        <v>45658</v>
      </c>
      <c r="B254" s="10" t="s">
        <v>610</v>
      </c>
      <c r="C254" s="10" t="s">
        <v>611</v>
      </c>
      <c r="D254" s="10" t="s">
        <v>355</v>
      </c>
      <c r="E254" s="10" t="s">
        <v>20</v>
      </c>
      <c r="F254" s="10" t="s">
        <v>17</v>
      </c>
      <c r="G254" s="10" t="s">
        <v>75</v>
      </c>
      <c r="H254" s="10">
        <v>1</v>
      </c>
      <c r="I254" s="11">
        <v>45379</v>
      </c>
      <c r="J254" s="10">
        <v>51</v>
      </c>
      <c r="K254" s="10" t="s">
        <v>52</v>
      </c>
      <c r="L254" s="10" t="s">
        <v>18</v>
      </c>
    </row>
    <row r="255" spans="1:12" x14ac:dyDescent="0.3">
      <c r="A255" s="52">
        <v>45658</v>
      </c>
      <c r="B255" s="10" t="s">
        <v>612</v>
      </c>
      <c r="C255" s="10" t="s">
        <v>80</v>
      </c>
      <c r="D255" s="10" t="s">
        <v>89</v>
      </c>
      <c r="E255" s="10" t="s">
        <v>20</v>
      </c>
      <c r="F255" s="10" t="s">
        <v>19</v>
      </c>
      <c r="G255" s="10" t="s">
        <v>98</v>
      </c>
      <c r="H255" s="10">
        <v>1</v>
      </c>
      <c r="I255" s="11">
        <v>44940</v>
      </c>
      <c r="J255" s="10">
        <v>46</v>
      </c>
      <c r="K255" s="10" t="s">
        <v>68</v>
      </c>
      <c r="L255" s="10" t="s">
        <v>42</v>
      </c>
    </row>
    <row r="256" spans="1:12" x14ac:dyDescent="0.3">
      <c r="A256" s="52">
        <v>45658</v>
      </c>
      <c r="B256" s="10" t="s">
        <v>613</v>
      </c>
      <c r="C256" s="10" t="s">
        <v>614</v>
      </c>
      <c r="D256" s="10" t="s">
        <v>421</v>
      </c>
      <c r="E256" s="10" t="s">
        <v>20</v>
      </c>
      <c r="F256" s="10" t="s">
        <v>19</v>
      </c>
      <c r="G256" s="10" t="s">
        <v>29</v>
      </c>
      <c r="H256" s="10">
        <v>1</v>
      </c>
      <c r="I256" s="11">
        <v>44715</v>
      </c>
      <c r="J256" s="10">
        <v>54</v>
      </c>
      <c r="K256" s="10" t="s">
        <v>68</v>
      </c>
      <c r="L256" s="10" t="s">
        <v>35</v>
      </c>
    </row>
    <row r="257" spans="1:12" x14ac:dyDescent="0.3">
      <c r="A257" s="52">
        <v>45658</v>
      </c>
      <c r="B257" s="10" t="s">
        <v>615</v>
      </c>
      <c r="C257" s="10" t="s">
        <v>616</v>
      </c>
      <c r="D257" s="10" t="s">
        <v>60</v>
      </c>
      <c r="E257" s="10" t="s">
        <v>20</v>
      </c>
      <c r="F257" s="10" t="s">
        <v>19</v>
      </c>
      <c r="G257" s="10" t="s">
        <v>98</v>
      </c>
      <c r="H257" s="10">
        <v>1</v>
      </c>
      <c r="I257" s="11">
        <v>45645</v>
      </c>
      <c r="J257" s="10">
        <v>30</v>
      </c>
      <c r="K257" s="10" t="s">
        <v>52</v>
      </c>
      <c r="L257" s="10" t="s">
        <v>41</v>
      </c>
    </row>
    <row r="258" spans="1:12" x14ac:dyDescent="0.3">
      <c r="A258" s="52">
        <v>45658</v>
      </c>
      <c r="B258" s="10" t="s">
        <v>617</v>
      </c>
      <c r="C258" s="10" t="s">
        <v>14</v>
      </c>
      <c r="D258" s="10" t="s">
        <v>200</v>
      </c>
      <c r="E258" s="10" t="s">
        <v>16</v>
      </c>
      <c r="F258" s="10" t="s">
        <v>56</v>
      </c>
      <c r="G258" s="10" t="s">
        <v>67</v>
      </c>
      <c r="H258" s="10">
        <v>1</v>
      </c>
      <c r="I258" s="11">
        <v>44636</v>
      </c>
      <c r="J258" s="10">
        <v>25</v>
      </c>
      <c r="K258" s="10" t="s">
        <v>52</v>
      </c>
      <c r="L258" s="10" t="s">
        <v>18</v>
      </c>
    </row>
    <row r="259" spans="1:12" x14ac:dyDescent="0.3">
      <c r="A259" s="52">
        <v>45658</v>
      </c>
      <c r="B259" s="10" t="s">
        <v>618</v>
      </c>
      <c r="C259" s="10" t="s">
        <v>509</v>
      </c>
      <c r="D259" s="10" t="s">
        <v>175</v>
      </c>
      <c r="E259" s="10" t="s">
        <v>16</v>
      </c>
      <c r="F259" s="10" t="s">
        <v>19</v>
      </c>
      <c r="G259" s="10" t="s">
        <v>51</v>
      </c>
      <c r="H259" s="10">
        <v>1</v>
      </c>
      <c r="I259" s="11">
        <v>44686</v>
      </c>
      <c r="J259" s="10">
        <v>51</v>
      </c>
      <c r="K259" s="10" t="s">
        <v>52</v>
      </c>
      <c r="L259" s="10" t="s">
        <v>18</v>
      </c>
    </row>
    <row r="260" spans="1:12" x14ac:dyDescent="0.3">
      <c r="A260" s="52">
        <v>45658</v>
      </c>
      <c r="B260" s="10" t="s">
        <v>619</v>
      </c>
      <c r="C260" s="10" t="s">
        <v>321</v>
      </c>
      <c r="D260" s="10" t="s">
        <v>620</v>
      </c>
      <c r="E260" s="10" t="s">
        <v>16</v>
      </c>
      <c r="F260" s="10" t="s">
        <v>19</v>
      </c>
      <c r="G260" s="10" t="s">
        <v>57</v>
      </c>
      <c r="H260" s="10">
        <v>1</v>
      </c>
      <c r="I260" s="11">
        <v>44244</v>
      </c>
      <c r="J260" s="10">
        <v>22</v>
      </c>
      <c r="K260" s="10" t="s">
        <v>52</v>
      </c>
      <c r="L260" s="10" t="s">
        <v>94</v>
      </c>
    </row>
    <row r="261" spans="1:12" x14ac:dyDescent="0.3">
      <c r="A261" s="52">
        <v>45658</v>
      </c>
      <c r="B261" s="10" t="s">
        <v>621</v>
      </c>
      <c r="C261" s="10" t="s">
        <v>345</v>
      </c>
      <c r="D261" s="10" t="s">
        <v>622</v>
      </c>
      <c r="E261" s="10" t="s">
        <v>20</v>
      </c>
      <c r="F261" s="10" t="s">
        <v>19</v>
      </c>
      <c r="G261" s="10" t="s">
        <v>57</v>
      </c>
      <c r="H261" s="10">
        <v>1</v>
      </c>
      <c r="I261" s="11">
        <v>44210</v>
      </c>
      <c r="J261" s="10">
        <v>62</v>
      </c>
      <c r="K261" s="10" t="s">
        <v>52</v>
      </c>
      <c r="L261" s="10" t="s">
        <v>27</v>
      </c>
    </row>
    <row r="262" spans="1:12" x14ac:dyDescent="0.3">
      <c r="A262" s="52">
        <v>45658</v>
      </c>
      <c r="B262" s="10" t="s">
        <v>623</v>
      </c>
      <c r="C262" s="10" t="s">
        <v>530</v>
      </c>
      <c r="D262" s="10" t="s">
        <v>97</v>
      </c>
      <c r="E262" s="10" t="s">
        <v>20</v>
      </c>
      <c r="F262" s="10" t="s">
        <v>17</v>
      </c>
      <c r="G262" s="10" t="s">
        <v>51</v>
      </c>
      <c r="H262" s="10">
        <v>1</v>
      </c>
      <c r="I262" s="11">
        <v>45035</v>
      </c>
      <c r="J262" s="10">
        <v>48</v>
      </c>
      <c r="K262" s="10" t="s">
        <v>68</v>
      </c>
      <c r="L262" s="10" t="s">
        <v>21</v>
      </c>
    </row>
    <row r="263" spans="1:12" x14ac:dyDescent="0.3">
      <c r="A263" s="52">
        <v>45658</v>
      </c>
      <c r="B263" s="10" t="s">
        <v>624</v>
      </c>
      <c r="C263" s="10" t="s">
        <v>625</v>
      </c>
      <c r="D263" s="10" t="s">
        <v>97</v>
      </c>
      <c r="E263" s="10" t="s">
        <v>20</v>
      </c>
      <c r="F263" s="10" t="s">
        <v>19</v>
      </c>
      <c r="G263" s="10" t="s">
        <v>51</v>
      </c>
      <c r="H263" s="10">
        <v>1</v>
      </c>
      <c r="I263" s="11">
        <v>44940</v>
      </c>
      <c r="J263" s="10">
        <v>25</v>
      </c>
      <c r="K263" s="10" t="s">
        <v>68</v>
      </c>
      <c r="L263" s="10" t="s">
        <v>31</v>
      </c>
    </row>
    <row r="264" spans="1:12" x14ac:dyDescent="0.3">
      <c r="A264" s="52">
        <v>45658</v>
      </c>
      <c r="B264" s="10" t="s">
        <v>626</v>
      </c>
      <c r="C264" s="10" t="s">
        <v>627</v>
      </c>
      <c r="D264" s="10" t="s">
        <v>628</v>
      </c>
      <c r="E264" s="10" t="s">
        <v>16</v>
      </c>
      <c r="F264" s="10" t="s">
        <v>17</v>
      </c>
      <c r="G264" s="10" t="s">
        <v>121</v>
      </c>
      <c r="H264" s="10">
        <v>1</v>
      </c>
      <c r="I264" s="11">
        <v>44590</v>
      </c>
      <c r="J264" s="10">
        <v>24</v>
      </c>
      <c r="K264" s="10" t="s">
        <v>68</v>
      </c>
      <c r="L264" s="10" t="s">
        <v>18</v>
      </c>
    </row>
    <row r="265" spans="1:12" x14ac:dyDescent="0.3">
      <c r="A265" s="52">
        <v>45658</v>
      </c>
      <c r="B265" s="10" t="s">
        <v>629</v>
      </c>
      <c r="C265" s="10" t="s">
        <v>630</v>
      </c>
      <c r="D265" s="10" t="s">
        <v>332</v>
      </c>
      <c r="E265" s="10" t="s">
        <v>16</v>
      </c>
      <c r="F265" s="10" t="s">
        <v>50</v>
      </c>
      <c r="G265" s="10" t="s">
        <v>51</v>
      </c>
      <c r="H265" s="10">
        <v>0.91</v>
      </c>
      <c r="I265" s="11">
        <v>45695</v>
      </c>
      <c r="J265" s="10">
        <v>45</v>
      </c>
      <c r="K265" s="10" t="s">
        <v>52</v>
      </c>
      <c r="L265" s="10" t="s">
        <v>94</v>
      </c>
    </row>
    <row r="266" spans="1:12" x14ac:dyDescent="0.3">
      <c r="A266" s="52">
        <v>45658</v>
      </c>
      <c r="B266" s="10" t="s">
        <v>631</v>
      </c>
      <c r="C266" s="10" t="s">
        <v>250</v>
      </c>
      <c r="D266" s="10" t="s">
        <v>424</v>
      </c>
      <c r="E266" s="10" t="s">
        <v>20</v>
      </c>
      <c r="F266" s="10" t="s">
        <v>19</v>
      </c>
      <c r="G266" s="10" t="s">
        <v>98</v>
      </c>
      <c r="H266" s="10">
        <v>1</v>
      </c>
      <c r="I266" s="11">
        <v>44518</v>
      </c>
      <c r="J266" s="10">
        <v>62</v>
      </c>
      <c r="K266" s="10" t="s">
        <v>52</v>
      </c>
      <c r="L266" s="10" t="s">
        <v>40</v>
      </c>
    </row>
    <row r="267" spans="1:12" x14ac:dyDescent="0.3">
      <c r="A267" s="52">
        <v>45658</v>
      </c>
      <c r="B267" s="10" t="s">
        <v>632</v>
      </c>
      <c r="C267" s="10" t="s">
        <v>491</v>
      </c>
      <c r="D267" s="10" t="s">
        <v>633</v>
      </c>
      <c r="E267" s="10" t="s">
        <v>20</v>
      </c>
      <c r="F267" s="10" t="s">
        <v>56</v>
      </c>
      <c r="G267" s="10" t="s">
        <v>57</v>
      </c>
      <c r="H267" s="10">
        <v>1</v>
      </c>
      <c r="I267" s="11">
        <v>44946</v>
      </c>
      <c r="J267" s="10">
        <v>64</v>
      </c>
      <c r="K267" s="10" t="s">
        <v>52</v>
      </c>
      <c r="L267" s="10" t="s">
        <v>27</v>
      </c>
    </row>
    <row r="268" spans="1:12" x14ac:dyDescent="0.3">
      <c r="A268" s="52">
        <v>45658</v>
      </c>
      <c r="B268" s="10" t="s">
        <v>634</v>
      </c>
      <c r="C268" s="10" t="s">
        <v>635</v>
      </c>
      <c r="D268" s="10" t="s">
        <v>636</v>
      </c>
      <c r="E268" s="10" t="s">
        <v>16</v>
      </c>
      <c r="F268" s="10" t="s">
        <v>17</v>
      </c>
      <c r="G268" s="10" t="s">
        <v>75</v>
      </c>
      <c r="H268" s="10">
        <v>1</v>
      </c>
      <c r="I268" s="11">
        <v>45717</v>
      </c>
      <c r="J268" s="10">
        <v>56</v>
      </c>
      <c r="K268" s="10" t="s">
        <v>52</v>
      </c>
      <c r="L268" s="10" t="s">
        <v>18</v>
      </c>
    </row>
    <row r="269" spans="1:12" x14ac:dyDescent="0.3">
      <c r="A269" s="52">
        <v>45658</v>
      </c>
      <c r="B269" s="10" t="s">
        <v>637</v>
      </c>
      <c r="C269" s="10" t="s">
        <v>638</v>
      </c>
      <c r="D269" s="10" t="s">
        <v>639</v>
      </c>
      <c r="E269" s="10" t="s">
        <v>20</v>
      </c>
      <c r="F269" s="10" t="s">
        <v>56</v>
      </c>
      <c r="G269" s="10" t="s">
        <v>51</v>
      </c>
      <c r="H269" s="10">
        <v>1</v>
      </c>
      <c r="I269" s="11">
        <v>44251</v>
      </c>
      <c r="J269" s="10">
        <v>55</v>
      </c>
      <c r="K269" s="10" t="s">
        <v>52</v>
      </c>
      <c r="L269" s="10" t="s">
        <v>27</v>
      </c>
    </row>
    <row r="270" spans="1:12" x14ac:dyDescent="0.3">
      <c r="A270" s="52">
        <v>45658</v>
      </c>
      <c r="B270" s="10" t="s">
        <v>640</v>
      </c>
      <c r="C270" s="10" t="s">
        <v>641</v>
      </c>
      <c r="D270" s="10" t="s">
        <v>198</v>
      </c>
      <c r="E270" s="10" t="s">
        <v>20</v>
      </c>
      <c r="F270" s="10" t="s">
        <v>56</v>
      </c>
      <c r="G270" s="10" t="s">
        <v>57</v>
      </c>
      <c r="H270" s="10">
        <v>1</v>
      </c>
      <c r="I270" s="11">
        <v>44235</v>
      </c>
      <c r="J270" s="10">
        <v>24</v>
      </c>
      <c r="K270" s="10" t="s">
        <v>52</v>
      </c>
      <c r="L270" s="10" t="s">
        <v>36</v>
      </c>
    </row>
    <row r="271" spans="1:12" x14ac:dyDescent="0.3">
      <c r="A271" s="52">
        <v>45658</v>
      </c>
      <c r="B271" s="10" t="s">
        <v>642</v>
      </c>
      <c r="C271" s="10" t="s">
        <v>317</v>
      </c>
      <c r="D271" s="10" t="s">
        <v>227</v>
      </c>
      <c r="E271" s="10" t="s">
        <v>16</v>
      </c>
      <c r="F271" s="10" t="s">
        <v>19</v>
      </c>
      <c r="G271" s="10" t="s">
        <v>29</v>
      </c>
      <c r="H271" s="10">
        <v>1</v>
      </c>
      <c r="I271" s="11">
        <v>45788</v>
      </c>
      <c r="J271" s="10">
        <v>41</v>
      </c>
      <c r="K271" s="10" t="s">
        <v>52</v>
      </c>
      <c r="L271" s="10" t="s">
        <v>18</v>
      </c>
    </row>
    <row r="272" spans="1:12" x14ac:dyDescent="0.3">
      <c r="A272" s="52">
        <v>45658</v>
      </c>
      <c r="B272" s="10" t="s">
        <v>643</v>
      </c>
      <c r="C272" s="10" t="s">
        <v>334</v>
      </c>
      <c r="D272" s="10" t="s">
        <v>286</v>
      </c>
      <c r="E272" s="10" t="s">
        <v>20</v>
      </c>
      <c r="F272" s="10" t="s">
        <v>19</v>
      </c>
      <c r="G272" s="10" t="s">
        <v>67</v>
      </c>
      <c r="H272" s="10">
        <v>1</v>
      </c>
      <c r="I272" s="11">
        <v>45176</v>
      </c>
      <c r="J272" s="10">
        <v>44</v>
      </c>
      <c r="K272" s="10" t="s">
        <v>68</v>
      </c>
      <c r="L272" s="10" t="s">
        <v>35</v>
      </c>
    </row>
    <row r="273" spans="1:12" x14ac:dyDescent="0.3">
      <c r="A273" s="52">
        <v>45658</v>
      </c>
      <c r="B273" s="10" t="s">
        <v>644</v>
      </c>
      <c r="C273" s="10" t="s">
        <v>645</v>
      </c>
      <c r="D273" s="10" t="s">
        <v>510</v>
      </c>
      <c r="E273" s="10" t="s">
        <v>20</v>
      </c>
      <c r="F273" s="10" t="s">
        <v>19</v>
      </c>
      <c r="G273" s="10" t="s">
        <v>51</v>
      </c>
      <c r="H273" s="10">
        <v>1</v>
      </c>
      <c r="I273" s="11">
        <v>44288</v>
      </c>
      <c r="J273" s="10">
        <v>59</v>
      </c>
      <c r="K273" s="10" t="s">
        <v>52</v>
      </c>
      <c r="L273" s="10" t="s">
        <v>36</v>
      </c>
    </row>
    <row r="274" spans="1:12" x14ac:dyDescent="0.3">
      <c r="A274" s="52">
        <v>45658</v>
      </c>
      <c r="B274" s="10" t="s">
        <v>646</v>
      </c>
      <c r="C274" s="10" t="s">
        <v>647</v>
      </c>
      <c r="D274" s="10" t="s">
        <v>101</v>
      </c>
      <c r="E274" s="10" t="s">
        <v>16</v>
      </c>
      <c r="F274" s="10" t="s">
        <v>17</v>
      </c>
      <c r="G274" s="10" t="s">
        <v>98</v>
      </c>
      <c r="H274" s="10">
        <v>1</v>
      </c>
      <c r="I274" s="11">
        <v>44623</v>
      </c>
      <c r="J274" s="10">
        <v>63</v>
      </c>
      <c r="K274" s="10" t="s">
        <v>68</v>
      </c>
      <c r="L274" s="10" t="s">
        <v>90</v>
      </c>
    </row>
    <row r="275" spans="1:12" x14ac:dyDescent="0.3">
      <c r="A275" s="52">
        <v>45658</v>
      </c>
      <c r="B275" s="10" t="s">
        <v>648</v>
      </c>
      <c r="C275" s="10" t="s">
        <v>649</v>
      </c>
      <c r="D275" s="10" t="s">
        <v>152</v>
      </c>
      <c r="E275" s="10" t="s">
        <v>16</v>
      </c>
      <c r="F275" s="10" t="s">
        <v>19</v>
      </c>
      <c r="G275" s="10" t="s">
        <v>51</v>
      </c>
      <c r="H275" s="10">
        <v>1</v>
      </c>
      <c r="I275" s="11">
        <v>44190</v>
      </c>
      <c r="J275" s="10">
        <v>57</v>
      </c>
      <c r="K275" s="10" t="s">
        <v>68</v>
      </c>
      <c r="L275" s="10" t="s">
        <v>18</v>
      </c>
    </row>
    <row r="276" spans="1:12" x14ac:dyDescent="0.3">
      <c r="A276" s="52">
        <v>45658</v>
      </c>
      <c r="B276" s="10" t="s">
        <v>650</v>
      </c>
      <c r="C276" s="10" t="s">
        <v>651</v>
      </c>
      <c r="D276" s="10" t="s">
        <v>652</v>
      </c>
      <c r="E276" s="10" t="s">
        <v>16</v>
      </c>
      <c r="F276" s="10" t="s">
        <v>19</v>
      </c>
      <c r="G276" s="10" t="s">
        <v>51</v>
      </c>
      <c r="H276" s="10">
        <v>0.91</v>
      </c>
      <c r="I276" s="11">
        <v>45632</v>
      </c>
      <c r="J276" s="10">
        <v>44</v>
      </c>
      <c r="K276" s="10" t="s">
        <v>68</v>
      </c>
      <c r="L276" s="10" t="s">
        <v>27</v>
      </c>
    </row>
    <row r="277" spans="1:12" x14ac:dyDescent="0.3">
      <c r="A277" s="52">
        <v>45658</v>
      </c>
      <c r="B277" s="10" t="s">
        <v>653</v>
      </c>
      <c r="C277" s="10" t="s">
        <v>654</v>
      </c>
      <c r="D277" s="10" t="s">
        <v>514</v>
      </c>
      <c r="E277" s="10" t="s">
        <v>16</v>
      </c>
      <c r="F277" s="10" t="s">
        <v>19</v>
      </c>
      <c r="G277" s="10" t="s">
        <v>51</v>
      </c>
      <c r="H277" s="10">
        <v>1</v>
      </c>
      <c r="I277" s="11">
        <v>44532</v>
      </c>
      <c r="J277" s="10">
        <v>62</v>
      </c>
      <c r="K277" s="10" t="s">
        <v>68</v>
      </c>
      <c r="L277" s="10" t="s">
        <v>18</v>
      </c>
    </row>
    <row r="278" spans="1:12" x14ac:dyDescent="0.3">
      <c r="A278" s="52">
        <v>45658</v>
      </c>
      <c r="B278" s="10" t="s">
        <v>655</v>
      </c>
      <c r="C278" s="10" t="s">
        <v>131</v>
      </c>
      <c r="D278" s="10" t="s">
        <v>63</v>
      </c>
      <c r="E278" s="10" t="s">
        <v>20</v>
      </c>
      <c r="F278" s="10" t="s">
        <v>19</v>
      </c>
      <c r="G278" s="10" t="s">
        <v>121</v>
      </c>
      <c r="H278" s="10">
        <v>0.91</v>
      </c>
      <c r="I278" s="11">
        <v>44358</v>
      </c>
      <c r="J278" s="10">
        <v>54</v>
      </c>
      <c r="K278" s="10" t="s">
        <v>68</v>
      </c>
      <c r="L278" s="10" t="s">
        <v>90</v>
      </c>
    </row>
    <row r="279" spans="1:12" x14ac:dyDescent="0.3">
      <c r="A279" s="52">
        <v>45658</v>
      </c>
      <c r="B279" s="10" t="s">
        <v>656</v>
      </c>
      <c r="C279" s="10" t="s">
        <v>342</v>
      </c>
      <c r="D279" s="10" t="s">
        <v>657</v>
      </c>
      <c r="E279" s="10" t="s">
        <v>16</v>
      </c>
      <c r="F279" s="10" t="s">
        <v>19</v>
      </c>
      <c r="G279" s="10" t="s">
        <v>57</v>
      </c>
      <c r="H279" s="10">
        <v>1</v>
      </c>
      <c r="I279" s="11">
        <v>44432</v>
      </c>
      <c r="J279" s="10">
        <v>47</v>
      </c>
      <c r="K279" s="10" t="s">
        <v>52</v>
      </c>
      <c r="L279" s="10" t="s">
        <v>90</v>
      </c>
    </row>
    <row r="280" spans="1:12" x14ac:dyDescent="0.3">
      <c r="A280" s="52">
        <v>45689</v>
      </c>
      <c r="B280" s="10" t="s">
        <v>47</v>
      </c>
      <c r="C280" s="10" t="s">
        <v>48</v>
      </c>
      <c r="D280" s="10" t="s">
        <v>49</v>
      </c>
      <c r="E280" s="10" t="s">
        <v>16</v>
      </c>
      <c r="F280" s="10" t="s">
        <v>50</v>
      </c>
      <c r="G280" s="10" t="s">
        <v>51</v>
      </c>
      <c r="H280" s="10">
        <v>1</v>
      </c>
      <c r="I280" s="11">
        <v>45667</v>
      </c>
      <c r="J280" s="10">
        <v>32</v>
      </c>
      <c r="K280" s="10" t="s">
        <v>52</v>
      </c>
      <c r="L280" s="10" t="s">
        <v>39</v>
      </c>
    </row>
    <row r="281" spans="1:12" x14ac:dyDescent="0.3">
      <c r="A281" s="52">
        <v>45689</v>
      </c>
      <c r="B281" s="10" t="s">
        <v>53</v>
      </c>
      <c r="C281" s="10" t="s">
        <v>54</v>
      </c>
      <c r="D281" s="10" t="s">
        <v>55</v>
      </c>
      <c r="E281" s="10" t="s">
        <v>16</v>
      </c>
      <c r="F281" s="10" t="s">
        <v>56</v>
      </c>
      <c r="G281" s="10" t="s">
        <v>57</v>
      </c>
      <c r="H281" s="10">
        <v>1</v>
      </c>
      <c r="I281" s="11">
        <v>44294</v>
      </c>
      <c r="J281" s="10">
        <v>34</v>
      </c>
      <c r="K281" s="10" t="s">
        <v>52</v>
      </c>
      <c r="L281" s="10" t="s">
        <v>18</v>
      </c>
    </row>
    <row r="282" spans="1:12" x14ac:dyDescent="0.3">
      <c r="A282" s="52">
        <v>45689</v>
      </c>
      <c r="B282" s="10" t="s">
        <v>58</v>
      </c>
      <c r="C282" s="10" t="s">
        <v>59</v>
      </c>
      <c r="D282" s="10" t="s">
        <v>60</v>
      </c>
      <c r="E282" s="10" t="s">
        <v>20</v>
      </c>
      <c r="F282" s="10" t="s">
        <v>17</v>
      </c>
      <c r="G282" s="10" t="s">
        <v>57</v>
      </c>
      <c r="H282" s="10">
        <v>1</v>
      </c>
      <c r="I282" s="11">
        <v>45672</v>
      </c>
      <c r="J282" s="10">
        <v>28</v>
      </c>
      <c r="K282" s="10" t="s">
        <v>52</v>
      </c>
      <c r="L282" s="10" t="s">
        <v>36</v>
      </c>
    </row>
    <row r="283" spans="1:12" x14ac:dyDescent="0.3">
      <c r="A283" s="52">
        <v>45689</v>
      </c>
      <c r="B283" s="10" t="s">
        <v>61</v>
      </c>
      <c r="C283" s="10" t="s">
        <v>62</v>
      </c>
      <c r="D283" s="10" t="s">
        <v>63</v>
      </c>
      <c r="E283" s="10" t="s">
        <v>20</v>
      </c>
      <c r="F283" s="10" t="s">
        <v>50</v>
      </c>
      <c r="G283" s="10" t="s">
        <v>51</v>
      </c>
      <c r="H283" s="10">
        <v>1</v>
      </c>
      <c r="I283" s="11">
        <v>44164</v>
      </c>
      <c r="J283" s="10">
        <v>42</v>
      </c>
      <c r="K283" s="10" t="s">
        <v>52</v>
      </c>
      <c r="L283" s="10" t="s">
        <v>36</v>
      </c>
    </row>
    <row r="284" spans="1:12" x14ac:dyDescent="0.3">
      <c r="A284" s="52">
        <v>45689</v>
      </c>
      <c r="B284" s="10" t="s">
        <v>64</v>
      </c>
      <c r="C284" s="10" t="s">
        <v>65</v>
      </c>
      <c r="D284" s="10" t="s">
        <v>66</v>
      </c>
      <c r="E284" s="10" t="s">
        <v>20</v>
      </c>
      <c r="F284" s="10" t="s">
        <v>19</v>
      </c>
      <c r="G284" s="10" t="s">
        <v>67</v>
      </c>
      <c r="H284" s="10">
        <v>0.91</v>
      </c>
      <c r="I284" s="11">
        <v>44766</v>
      </c>
      <c r="J284" s="10">
        <v>41</v>
      </c>
      <c r="K284" s="10" t="s">
        <v>68</v>
      </c>
      <c r="L284" s="10" t="s">
        <v>41</v>
      </c>
    </row>
    <row r="285" spans="1:12" x14ac:dyDescent="0.3">
      <c r="A285" s="52">
        <v>45689</v>
      </c>
      <c r="B285" s="10" t="s">
        <v>69</v>
      </c>
      <c r="C285" s="10" t="s">
        <v>70</v>
      </c>
      <c r="D285" s="10" t="s">
        <v>71</v>
      </c>
      <c r="E285" s="10" t="s">
        <v>16</v>
      </c>
      <c r="F285" s="10" t="s">
        <v>19</v>
      </c>
      <c r="G285" s="10" t="s">
        <v>29</v>
      </c>
      <c r="H285" s="10">
        <v>0.91</v>
      </c>
      <c r="I285" s="11">
        <v>44884</v>
      </c>
      <c r="J285" s="10">
        <v>58</v>
      </c>
      <c r="K285" s="10" t="s">
        <v>68</v>
      </c>
      <c r="L285" s="10" t="s">
        <v>18</v>
      </c>
    </row>
    <row r="286" spans="1:12" x14ac:dyDescent="0.3">
      <c r="A286" s="52">
        <v>45689</v>
      </c>
      <c r="B286" s="10" t="s">
        <v>72</v>
      </c>
      <c r="C286" s="10" t="s">
        <v>73</v>
      </c>
      <c r="D286" s="10" t="s">
        <v>74</v>
      </c>
      <c r="E286" s="10" t="s">
        <v>16</v>
      </c>
      <c r="F286" s="10" t="s">
        <v>19</v>
      </c>
      <c r="G286" s="10" t="s">
        <v>75</v>
      </c>
      <c r="H286" s="10">
        <v>0.91</v>
      </c>
      <c r="I286" s="11">
        <v>45295</v>
      </c>
      <c r="J286" s="10">
        <v>37</v>
      </c>
      <c r="K286" s="10" t="s">
        <v>52</v>
      </c>
      <c r="L286" s="10" t="s">
        <v>27</v>
      </c>
    </row>
    <row r="287" spans="1:12" x14ac:dyDescent="0.3">
      <c r="A287" s="52">
        <v>45689</v>
      </c>
      <c r="B287" s="10" t="s">
        <v>76</v>
      </c>
      <c r="C287" s="10" t="s">
        <v>77</v>
      </c>
      <c r="D287" s="10" t="s">
        <v>78</v>
      </c>
      <c r="E287" s="10" t="s">
        <v>20</v>
      </c>
      <c r="F287" s="10" t="s">
        <v>19</v>
      </c>
      <c r="G287" s="10" t="s">
        <v>67</v>
      </c>
      <c r="H287" s="10">
        <v>1</v>
      </c>
      <c r="I287" s="11">
        <v>44378</v>
      </c>
      <c r="J287" s="10">
        <v>21</v>
      </c>
      <c r="K287" s="10" t="s">
        <v>52</v>
      </c>
      <c r="L287" s="10" t="s">
        <v>18</v>
      </c>
    </row>
    <row r="288" spans="1:12" x14ac:dyDescent="0.3">
      <c r="A288" s="52">
        <v>45689</v>
      </c>
      <c r="B288" s="10" t="s">
        <v>82</v>
      </c>
      <c r="C288" s="10" t="s">
        <v>83</v>
      </c>
      <c r="D288" s="10" t="s">
        <v>84</v>
      </c>
      <c r="E288" s="10" t="s">
        <v>20</v>
      </c>
      <c r="F288" s="10" t="s">
        <v>17</v>
      </c>
      <c r="G288" s="10" t="s">
        <v>67</v>
      </c>
      <c r="H288" s="10">
        <v>1</v>
      </c>
      <c r="I288" s="11">
        <v>45331</v>
      </c>
      <c r="J288" s="10">
        <v>42</v>
      </c>
      <c r="K288" s="10" t="s">
        <v>68</v>
      </c>
      <c r="L288" s="10" t="s">
        <v>39</v>
      </c>
    </row>
    <row r="289" spans="1:12" x14ac:dyDescent="0.3">
      <c r="A289" s="52">
        <v>45689</v>
      </c>
      <c r="B289" s="10" t="s">
        <v>85</v>
      </c>
      <c r="C289" s="10" t="s">
        <v>86</v>
      </c>
      <c r="D289" s="10" t="s">
        <v>87</v>
      </c>
      <c r="E289" s="10" t="s">
        <v>20</v>
      </c>
      <c r="F289" s="10" t="s">
        <v>19</v>
      </c>
      <c r="G289" s="10" t="s">
        <v>29</v>
      </c>
      <c r="H289" s="10">
        <v>1</v>
      </c>
      <c r="I289" s="11">
        <v>44626</v>
      </c>
      <c r="J289" s="10">
        <v>64</v>
      </c>
      <c r="K289" s="10" t="s">
        <v>68</v>
      </c>
      <c r="L289" s="10" t="s">
        <v>42</v>
      </c>
    </row>
    <row r="290" spans="1:12" x14ac:dyDescent="0.3">
      <c r="A290" s="52">
        <v>45689</v>
      </c>
      <c r="B290" s="10" t="s">
        <v>88</v>
      </c>
      <c r="C290" s="10" t="s">
        <v>89</v>
      </c>
      <c r="D290" s="10" t="s">
        <v>84</v>
      </c>
      <c r="E290" s="10" t="s">
        <v>20</v>
      </c>
      <c r="F290" s="10" t="s">
        <v>19</v>
      </c>
      <c r="G290" s="10" t="s">
        <v>51</v>
      </c>
      <c r="H290" s="10">
        <v>1</v>
      </c>
      <c r="I290" s="11">
        <v>45438</v>
      </c>
      <c r="J290" s="10">
        <v>44</v>
      </c>
      <c r="K290" s="10" t="s">
        <v>68</v>
      </c>
      <c r="L290" s="10" t="s">
        <v>90</v>
      </c>
    </row>
    <row r="291" spans="1:12" x14ac:dyDescent="0.3">
      <c r="A291" s="52">
        <v>45689</v>
      </c>
      <c r="B291" s="10" t="s">
        <v>91</v>
      </c>
      <c r="C291" s="10" t="s">
        <v>92</v>
      </c>
      <c r="D291" s="10" t="s">
        <v>93</v>
      </c>
      <c r="E291" s="10" t="s">
        <v>16</v>
      </c>
      <c r="F291" s="10" t="s">
        <v>56</v>
      </c>
      <c r="G291" s="10" t="s">
        <v>51</v>
      </c>
      <c r="H291" s="10">
        <v>1</v>
      </c>
      <c r="I291" s="11">
        <v>45643</v>
      </c>
      <c r="J291" s="10">
        <v>59</v>
      </c>
      <c r="K291" s="10" t="s">
        <v>52</v>
      </c>
      <c r="L291" s="10" t="s">
        <v>94</v>
      </c>
    </row>
    <row r="292" spans="1:12" x14ac:dyDescent="0.3">
      <c r="A292" s="52">
        <v>45689</v>
      </c>
      <c r="B292" s="10" t="s">
        <v>95</v>
      </c>
      <c r="C292" s="10" t="s">
        <v>96</v>
      </c>
      <c r="D292" s="10" t="s">
        <v>97</v>
      </c>
      <c r="E292" s="10" t="s">
        <v>20</v>
      </c>
      <c r="F292" s="10" t="s">
        <v>19</v>
      </c>
      <c r="G292" s="10" t="s">
        <v>98</v>
      </c>
      <c r="H292" s="10">
        <v>1</v>
      </c>
      <c r="I292" s="11">
        <v>44501</v>
      </c>
      <c r="J292" s="10">
        <v>27</v>
      </c>
      <c r="K292" s="10" t="s">
        <v>68</v>
      </c>
      <c r="L292" s="10" t="s">
        <v>31</v>
      </c>
    </row>
    <row r="293" spans="1:12" x14ac:dyDescent="0.3">
      <c r="A293" s="52">
        <v>45689</v>
      </c>
      <c r="B293" s="10" t="s">
        <v>99</v>
      </c>
      <c r="C293" s="10" t="s">
        <v>100</v>
      </c>
      <c r="D293" s="10" t="s">
        <v>101</v>
      </c>
      <c r="E293" s="10" t="s">
        <v>16</v>
      </c>
      <c r="F293" s="10" t="s">
        <v>17</v>
      </c>
      <c r="G293" s="10" t="s">
        <v>67</v>
      </c>
      <c r="H293" s="10">
        <v>1</v>
      </c>
      <c r="I293" s="11">
        <v>44344</v>
      </c>
      <c r="J293" s="10">
        <v>35</v>
      </c>
      <c r="K293" s="10" t="s">
        <v>68</v>
      </c>
      <c r="L293" s="10" t="s">
        <v>18</v>
      </c>
    </row>
    <row r="294" spans="1:12" x14ac:dyDescent="0.3">
      <c r="A294" s="52">
        <v>45689</v>
      </c>
      <c r="B294" s="10" t="s">
        <v>102</v>
      </c>
      <c r="C294" s="10" t="s">
        <v>22</v>
      </c>
      <c r="D294" s="10" t="s">
        <v>103</v>
      </c>
      <c r="E294" s="10" t="s">
        <v>16</v>
      </c>
      <c r="F294" s="10" t="s">
        <v>19</v>
      </c>
      <c r="G294" s="10" t="s">
        <v>67</v>
      </c>
      <c r="H294" s="10">
        <v>1</v>
      </c>
      <c r="I294" s="11">
        <v>45482</v>
      </c>
      <c r="J294" s="10">
        <v>59</v>
      </c>
      <c r="K294" s="10" t="s">
        <v>68</v>
      </c>
      <c r="L294" s="10" t="s">
        <v>36</v>
      </c>
    </row>
    <row r="295" spans="1:12" x14ac:dyDescent="0.3">
      <c r="A295" s="52">
        <v>45689</v>
      </c>
      <c r="B295" s="10" t="s">
        <v>104</v>
      </c>
      <c r="C295" s="10" t="s">
        <v>105</v>
      </c>
      <c r="D295" s="10" t="s">
        <v>106</v>
      </c>
      <c r="E295" s="10" t="s">
        <v>20</v>
      </c>
      <c r="F295" s="10" t="s">
        <v>19</v>
      </c>
      <c r="G295" s="10" t="s">
        <v>51</v>
      </c>
      <c r="H295" s="10">
        <v>1</v>
      </c>
      <c r="I295" s="11">
        <v>45417</v>
      </c>
      <c r="J295" s="10">
        <v>63</v>
      </c>
      <c r="K295" s="10" t="s">
        <v>68</v>
      </c>
      <c r="L295" s="10" t="s">
        <v>41</v>
      </c>
    </row>
    <row r="296" spans="1:12" x14ac:dyDescent="0.3">
      <c r="A296" s="52">
        <v>45689</v>
      </c>
      <c r="B296" s="10" t="s">
        <v>107</v>
      </c>
      <c r="C296" s="10" t="s">
        <v>108</v>
      </c>
      <c r="D296" s="10" t="s">
        <v>109</v>
      </c>
      <c r="E296" s="10" t="s">
        <v>20</v>
      </c>
      <c r="F296" s="10" t="s">
        <v>19</v>
      </c>
      <c r="G296" s="10" t="s">
        <v>67</v>
      </c>
      <c r="H296" s="10">
        <v>1</v>
      </c>
      <c r="I296" s="11">
        <v>45140</v>
      </c>
      <c r="J296" s="10">
        <v>53</v>
      </c>
      <c r="K296" s="10" t="s">
        <v>68</v>
      </c>
      <c r="L296" s="10" t="s">
        <v>94</v>
      </c>
    </row>
    <row r="297" spans="1:12" x14ac:dyDescent="0.3">
      <c r="A297" s="52">
        <v>45689</v>
      </c>
      <c r="B297" s="10" t="s">
        <v>110</v>
      </c>
      <c r="C297" s="10" t="s">
        <v>111</v>
      </c>
      <c r="D297" s="10" t="s">
        <v>103</v>
      </c>
      <c r="E297" s="10" t="s">
        <v>16</v>
      </c>
      <c r="F297" s="10" t="s">
        <v>19</v>
      </c>
      <c r="G297" s="10" t="s">
        <v>57</v>
      </c>
      <c r="H297" s="10">
        <v>1</v>
      </c>
      <c r="I297" s="11">
        <v>44101</v>
      </c>
      <c r="J297" s="10">
        <v>29</v>
      </c>
      <c r="K297" s="10" t="s">
        <v>52</v>
      </c>
      <c r="L297" s="10" t="s">
        <v>18</v>
      </c>
    </row>
    <row r="298" spans="1:12" x14ac:dyDescent="0.3">
      <c r="A298" s="52">
        <v>45689</v>
      </c>
      <c r="B298" s="10" t="s">
        <v>112</v>
      </c>
      <c r="C298" s="10" t="s">
        <v>113</v>
      </c>
      <c r="D298" s="10" t="s">
        <v>114</v>
      </c>
      <c r="E298" s="10" t="s">
        <v>16</v>
      </c>
      <c r="F298" s="10" t="s">
        <v>56</v>
      </c>
      <c r="G298" s="10" t="s">
        <v>57</v>
      </c>
      <c r="H298" s="10">
        <v>1</v>
      </c>
      <c r="I298" s="11">
        <v>45808</v>
      </c>
      <c r="J298" s="10">
        <v>37</v>
      </c>
      <c r="K298" s="10" t="s">
        <v>52</v>
      </c>
      <c r="L298" s="10" t="s">
        <v>31</v>
      </c>
    </row>
    <row r="299" spans="1:12" x14ac:dyDescent="0.3">
      <c r="A299" s="52">
        <v>45689</v>
      </c>
      <c r="B299" s="10" t="s">
        <v>115</v>
      </c>
      <c r="C299" s="10" t="s">
        <v>116</v>
      </c>
      <c r="D299" s="10" t="s">
        <v>117</v>
      </c>
      <c r="E299" s="10" t="s">
        <v>16</v>
      </c>
      <c r="F299" s="10" t="s">
        <v>19</v>
      </c>
      <c r="G299" s="10" t="s">
        <v>75</v>
      </c>
      <c r="H299" s="10">
        <v>1</v>
      </c>
      <c r="I299" s="11">
        <v>44315</v>
      </c>
      <c r="J299" s="10">
        <v>22</v>
      </c>
      <c r="K299" s="10" t="s">
        <v>52</v>
      </c>
      <c r="L299" s="10" t="s">
        <v>90</v>
      </c>
    </row>
    <row r="300" spans="1:12" x14ac:dyDescent="0.3">
      <c r="A300" s="52">
        <v>45689</v>
      </c>
      <c r="B300" s="10" t="s">
        <v>118</v>
      </c>
      <c r="C300" s="10" t="s">
        <v>119</v>
      </c>
      <c r="D300" s="10" t="s">
        <v>120</v>
      </c>
      <c r="E300" s="10" t="s">
        <v>16</v>
      </c>
      <c r="F300" s="10" t="s">
        <v>19</v>
      </c>
      <c r="G300" s="10" t="s">
        <v>121</v>
      </c>
      <c r="H300" s="10">
        <v>1</v>
      </c>
      <c r="I300" s="11">
        <v>44129</v>
      </c>
      <c r="J300" s="10">
        <v>60</v>
      </c>
      <c r="K300" s="10" t="s">
        <v>52</v>
      </c>
      <c r="L300" s="10" t="s">
        <v>94</v>
      </c>
    </row>
    <row r="301" spans="1:12" x14ac:dyDescent="0.3">
      <c r="A301" s="52">
        <v>45689</v>
      </c>
      <c r="B301" s="10" t="s">
        <v>122</v>
      </c>
      <c r="C301" s="10" t="s">
        <v>123</v>
      </c>
      <c r="D301" s="10" t="s">
        <v>124</v>
      </c>
      <c r="E301" s="10" t="s">
        <v>20</v>
      </c>
      <c r="F301" s="10" t="s">
        <v>19</v>
      </c>
      <c r="G301" s="10" t="s">
        <v>51</v>
      </c>
      <c r="H301" s="10">
        <v>1</v>
      </c>
      <c r="I301" s="11">
        <v>44891</v>
      </c>
      <c r="J301" s="10">
        <v>28</v>
      </c>
      <c r="K301" s="10" t="s">
        <v>52</v>
      </c>
      <c r="L301" s="10" t="s">
        <v>18</v>
      </c>
    </row>
    <row r="302" spans="1:12" x14ac:dyDescent="0.3">
      <c r="A302" s="52">
        <v>45689</v>
      </c>
      <c r="B302" s="10" t="s">
        <v>125</v>
      </c>
      <c r="C302" s="10" t="s">
        <v>109</v>
      </c>
      <c r="D302" s="10" t="s">
        <v>126</v>
      </c>
      <c r="E302" s="10" t="s">
        <v>16</v>
      </c>
      <c r="F302" s="10" t="s">
        <v>50</v>
      </c>
      <c r="G302" s="10" t="s">
        <v>121</v>
      </c>
      <c r="H302" s="10">
        <v>1</v>
      </c>
      <c r="I302" s="11">
        <v>45137</v>
      </c>
      <c r="J302" s="10">
        <v>31</v>
      </c>
      <c r="K302" s="10" t="s">
        <v>52</v>
      </c>
      <c r="L302" s="10" t="s">
        <v>18</v>
      </c>
    </row>
    <row r="303" spans="1:12" x14ac:dyDescent="0.3">
      <c r="A303" s="52">
        <v>45689</v>
      </c>
      <c r="B303" s="10" t="s">
        <v>127</v>
      </c>
      <c r="C303" s="10" t="s">
        <v>128</v>
      </c>
      <c r="D303" s="10" t="s">
        <v>129</v>
      </c>
      <c r="E303" s="10" t="s">
        <v>20</v>
      </c>
      <c r="F303" s="10" t="s">
        <v>50</v>
      </c>
      <c r="G303" s="10" t="s">
        <v>51</v>
      </c>
      <c r="H303" s="10">
        <v>1</v>
      </c>
      <c r="I303" s="11">
        <v>44916</v>
      </c>
      <c r="J303" s="10">
        <v>53</v>
      </c>
      <c r="K303" s="10" t="s">
        <v>52</v>
      </c>
      <c r="L303" s="10" t="s">
        <v>40</v>
      </c>
    </row>
    <row r="304" spans="1:12" x14ac:dyDescent="0.3">
      <c r="A304" s="52">
        <v>45689</v>
      </c>
      <c r="B304" s="10" t="s">
        <v>130</v>
      </c>
      <c r="C304" s="10" t="s">
        <v>131</v>
      </c>
      <c r="D304" s="10" t="s">
        <v>132</v>
      </c>
      <c r="E304" s="10" t="s">
        <v>20</v>
      </c>
      <c r="F304" s="10" t="s">
        <v>19</v>
      </c>
      <c r="G304" s="10" t="s">
        <v>51</v>
      </c>
      <c r="H304" s="10">
        <v>1</v>
      </c>
      <c r="I304" s="11">
        <v>44202</v>
      </c>
      <c r="J304" s="10">
        <v>65</v>
      </c>
      <c r="K304" s="10" t="s">
        <v>52</v>
      </c>
      <c r="L304" s="10" t="s">
        <v>36</v>
      </c>
    </row>
    <row r="305" spans="1:12" x14ac:dyDescent="0.3">
      <c r="A305" s="52">
        <v>45689</v>
      </c>
      <c r="B305" s="10" t="s">
        <v>133</v>
      </c>
      <c r="C305" s="10" t="s">
        <v>131</v>
      </c>
      <c r="D305" s="10" t="s">
        <v>134</v>
      </c>
      <c r="E305" s="10" t="s">
        <v>16</v>
      </c>
      <c r="F305" s="10" t="s">
        <v>17</v>
      </c>
      <c r="G305" s="10" t="s">
        <v>67</v>
      </c>
      <c r="H305" s="10">
        <v>0.91</v>
      </c>
      <c r="I305" s="11">
        <v>44993</v>
      </c>
      <c r="J305" s="10">
        <v>49</v>
      </c>
      <c r="K305" s="10" t="s">
        <v>52</v>
      </c>
      <c r="L305" s="10" t="s">
        <v>31</v>
      </c>
    </row>
    <row r="306" spans="1:12" x14ac:dyDescent="0.3">
      <c r="A306" s="52">
        <v>45689</v>
      </c>
      <c r="B306" s="10" t="s">
        <v>135</v>
      </c>
      <c r="C306" s="10" t="s">
        <v>136</v>
      </c>
      <c r="D306" s="10" t="s">
        <v>24</v>
      </c>
      <c r="E306" s="10" t="s">
        <v>20</v>
      </c>
      <c r="F306" s="10" t="s">
        <v>50</v>
      </c>
      <c r="G306" s="10" t="s">
        <v>51</v>
      </c>
      <c r="H306" s="10">
        <v>1</v>
      </c>
      <c r="I306" s="11">
        <v>44639</v>
      </c>
      <c r="J306" s="10">
        <v>33</v>
      </c>
      <c r="K306" s="10" t="s">
        <v>52</v>
      </c>
      <c r="L306" s="10" t="s">
        <v>41</v>
      </c>
    </row>
    <row r="307" spans="1:12" x14ac:dyDescent="0.3">
      <c r="A307" s="52">
        <v>45689</v>
      </c>
      <c r="B307" s="10" t="s">
        <v>137</v>
      </c>
      <c r="C307" s="10" t="s">
        <v>138</v>
      </c>
      <c r="D307" s="10" t="s">
        <v>60</v>
      </c>
      <c r="E307" s="10" t="s">
        <v>20</v>
      </c>
      <c r="F307" s="10" t="s">
        <v>50</v>
      </c>
      <c r="G307" s="10" t="s">
        <v>121</v>
      </c>
      <c r="H307" s="10">
        <v>1</v>
      </c>
      <c r="I307" s="11">
        <v>45686</v>
      </c>
      <c r="J307" s="10">
        <v>24</v>
      </c>
      <c r="K307" s="10" t="s">
        <v>52</v>
      </c>
      <c r="L307" s="10" t="s">
        <v>31</v>
      </c>
    </row>
    <row r="308" spans="1:12" x14ac:dyDescent="0.3">
      <c r="A308" s="52">
        <v>45689</v>
      </c>
      <c r="B308" s="10" t="s">
        <v>139</v>
      </c>
      <c r="C308" s="10" t="s">
        <v>140</v>
      </c>
      <c r="D308" s="10" t="s">
        <v>141</v>
      </c>
      <c r="E308" s="10" t="s">
        <v>16</v>
      </c>
      <c r="F308" s="10" t="s">
        <v>19</v>
      </c>
      <c r="G308" s="10" t="s">
        <v>57</v>
      </c>
      <c r="H308" s="10">
        <v>1</v>
      </c>
      <c r="I308" s="11">
        <v>45580</v>
      </c>
      <c r="J308" s="10">
        <v>29</v>
      </c>
      <c r="K308" s="10" t="s">
        <v>68</v>
      </c>
      <c r="L308" s="10" t="s">
        <v>39</v>
      </c>
    </row>
    <row r="309" spans="1:12" x14ac:dyDescent="0.3">
      <c r="A309" s="52">
        <v>45689</v>
      </c>
      <c r="B309" s="10" t="s">
        <v>142</v>
      </c>
      <c r="C309" s="10" t="s">
        <v>143</v>
      </c>
      <c r="D309" s="10" t="s">
        <v>144</v>
      </c>
      <c r="E309" s="10" t="s">
        <v>20</v>
      </c>
      <c r="F309" s="10" t="s">
        <v>19</v>
      </c>
      <c r="G309" s="10" t="s">
        <v>51</v>
      </c>
      <c r="H309" s="10">
        <v>1</v>
      </c>
      <c r="I309" s="11">
        <v>44382</v>
      </c>
      <c r="J309" s="10">
        <v>20</v>
      </c>
      <c r="K309" s="10" t="s">
        <v>52</v>
      </c>
      <c r="L309" s="10" t="s">
        <v>39</v>
      </c>
    </row>
    <row r="310" spans="1:12" x14ac:dyDescent="0.3">
      <c r="A310" s="52">
        <v>45689</v>
      </c>
      <c r="B310" s="10" t="s">
        <v>145</v>
      </c>
      <c r="C310" s="10" t="s">
        <v>146</v>
      </c>
      <c r="D310" s="10" t="s">
        <v>147</v>
      </c>
      <c r="E310" s="10" t="s">
        <v>16</v>
      </c>
      <c r="F310" s="10" t="s">
        <v>19</v>
      </c>
      <c r="G310" s="10" t="s">
        <v>67</v>
      </c>
      <c r="H310" s="10">
        <v>1</v>
      </c>
      <c r="I310" s="11">
        <v>45436</v>
      </c>
      <c r="J310" s="10">
        <v>27</v>
      </c>
      <c r="K310" s="10" t="s">
        <v>52</v>
      </c>
      <c r="L310" s="10" t="s">
        <v>18</v>
      </c>
    </row>
    <row r="311" spans="1:12" x14ac:dyDescent="0.3">
      <c r="A311" s="52">
        <v>45689</v>
      </c>
      <c r="B311" s="10" t="s">
        <v>148</v>
      </c>
      <c r="C311" s="10" t="s">
        <v>149</v>
      </c>
      <c r="D311" s="10" t="s">
        <v>150</v>
      </c>
      <c r="E311" s="10" t="s">
        <v>20</v>
      </c>
      <c r="F311" s="10" t="s">
        <v>17</v>
      </c>
      <c r="G311" s="10" t="s">
        <v>51</v>
      </c>
      <c r="H311" s="10">
        <v>1</v>
      </c>
      <c r="I311" s="11">
        <v>45580</v>
      </c>
      <c r="J311" s="10">
        <v>29</v>
      </c>
      <c r="K311" s="10" t="s">
        <v>68</v>
      </c>
      <c r="L311" s="10" t="s">
        <v>36</v>
      </c>
    </row>
    <row r="312" spans="1:12" x14ac:dyDescent="0.3">
      <c r="A312" s="52">
        <v>45689</v>
      </c>
      <c r="B312" s="10" t="s">
        <v>151</v>
      </c>
      <c r="C312" s="10" t="s">
        <v>54</v>
      </c>
      <c r="D312" s="10" t="s">
        <v>152</v>
      </c>
      <c r="E312" s="10" t="s">
        <v>16</v>
      </c>
      <c r="F312" s="10" t="s">
        <v>19</v>
      </c>
      <c r="G312" s="10" t="s">
        <v>29</v>
      </c>
      <c r="H312" s="10">
        <v>1</v>
      </c>
      <c r="I312" s="11">
        <v>44279</v>
      </c>
      <c r="J312" s="10">
        <v>61</v>
      </c>
      <c r="K312" s="10" t="s">
        <v>68</v>
      </c>
      <c r="L312" s="10" t="s">
        <v>35</v>
      </c>
    </row>
    <row r="313" spans="1:12" x14ac:dyDescent="0.3">
      <c r="A313" s="52">
        <v>45689</v>
      </c>
      <c r="B313" s="10" t="s">
        <v>153</v>
      </c>
      <c r="C313" s="10" t="s">
        <v>154</v>
      </c>
      <c r="D313" s="10" t="s">
        <v>155</v>
      </c>
      <c r="E313" s="10" t="s">
        <v>20</v>
      </c>
      <c r="F313" s="10" t="s">
        <v>19</v>
      </c>
      <c r="G313" s="10" t="s">
        <v>57</v>
      </c>
      <c r="H313" s="10">
        <v>1</v>
      </c>
      <c r="I313" s="11">
        <v>45180</v>
      </c>
      <c r="J313" s="10">
        <v>65</v>
      </c>
      <c r="K313" s="10" t="s">
        <v>68</v>
      </c>
      <c r="L313" s="10" t="s">
        <v>21</v>
      </c>
    </row>
    <row r="314" spans="1:12" x14ac:dyDescent="0.3">
      <c r="A314" s="52">
        <v>45689</v>
      </c>
      <c r="B314" s="10" t="s">
        <v>156</v>
      </c>
      <c r="C314" s="10" t="s">
        <v>157</v>
      </c>
      <c r="D314" s="10" t="s">
        <v>158</v>
      </c>
      <c r="E314" s="10" t="s">
        <v>16</v>
      </c>
      <c r="F314" s="10" t="s">
        <v>19</v>
      </c>
      <c r="G314" s="10" t="s">
        <v>29</v>
      </c>
      <c r="H314" s="10">
        <v>0.91</v>
      </c>
      <c r="I314" s="11">
        <v>44663</v>
      </c>
      <c r="J314" s="10">
        <v>59</v>
      </c>
      <c r="K314" s="10" t="s">
        <v>68</v>
      </c>
      <c r="L314" s="10" t="s">
        <v>18</v>
      </c>
    </row>
    <row r="315" spans="1:12" x14ac:dyDescent="0.3">
      <c r="A315" s="52">
        <v>45689</v>
      </c>
      <c r="B315" s="10" t="s">
        <v>159</v>
      </c>
      <c r="C315" s="10" t="s">
        <v>160</v>
      </c>
      <c r="D315" s="10" t="s">
        <v>161</v>
      </c>
      <c r="E315" s="10" t="s">
        <v>16</v>
      </c>
      <c r="F315" s="10" t="s">
        <v>17</v>
      </c>
      <c r="G315" s="10" t="s">
        <v>67</v>
      </c>
      <c r="H315" s="10">
        <v>1</v>
      </c>
      <c r="I315" s="11">
        <v>45411</v>
      </c>
      <c r="J315" s="10">
        <v>43</v>
      </c>
      <c r="K315" s="10" t="s">
        <v>52</v>
      </c>
      <c r="L315" s="10" t="s">
        <v>23</v>
      </c>
    </row>
    <row r="316" spans="1:12" x14ac:dyDescent="0.3">
      <c r="A316" s="52">
        <v>45689</v>
      </c>
      <c r="B316" s="10" t="s">
        <v>162</v>
      </c>
      <c r="C316" s="10" t="s">
        <v>163</v>
      </c>
      <c r="D316" s="10" t="s">
        <v>164</v>
      </c>
      <c r="E316" s="10" t="s">
        <v>20</v>
      </c>
      <c r="F316" s="10" t="s">
        <v>19</v>
      </c>
      <c r="G316" s="10" t="s">
        <v>75</v>
      </c>
      <c r="H316" s="10">
        <v>1</v>
      </c>
      <c r="I316" s="11">
        <v>45272</v>
      </c>
      <c r="J316" s="10">
        <v>59</v>
      </c>
      <c r="K316" s="10" t="s">
        <v>52</v>
      </c>
      <c r="L316" s="10" t="s">
        <v>41</v>
      </c>
    </row>
    <row r="317" spans="1:12" x14ac:dyDescent="0.3">
      <c r="A317" s="52">
        <v>45689</v>
      </c>
      <c r="B317" s="10" t="s">
        <v>165</v>
      </c>
      <c r="C317" s="10" t="s">
        <v>48</v>
      </c>
      <c r="D317" s="10" t="s">
        <v>166</v>
      </c>
      <c r="E317" s="10" t="s">
        <v>20</v>
      </c>
      <c r="F317" s="10" t="s">
        <v>19</v>
      </c>
      <c r="G317" s="10" t="s">
        <v>75</v>
      </c>
      <c r="H317" s="10">
        <v>1</v>
      </c>
      <c r="I317" s="11">
        <v>44847</v>
      </c>
      <c r="J317" s="10">
        <v>41</v>
      </c>
      <c r="K317" s="10" t="s">
        <v>68</v>
      </c>
      <c r="L317" s="10" t="s">
        <v>39</v>
      </c>
    </row>
    <row r="318" spans="1:12" x14ac:dyDescent="0.3">
      <c r="A318" s="52">
        <v>45689</v>
      </c>
      <c r="B318" s="10" t="s">
        <v>167</v>
      </c>
      <c r="C318" s="10" t="s">
        <v>168</v>
      </c>
      <c r="D318" s="10" t="s">
        <v>66</v>
      </c>
      <c r="E318" s="10" t="s">
        <v>20</v>
      </c>
      <c r="F318" s="10" t="s">
        <v>19</v>
      </c>
      <c r="G318" s="10" t="s">
        <v>51</v>
      </c>
      <c r="H318" s="10">
        <v>1</v>
      </c>
      <c r="I318" s="11">
        <v>45437</v>
      </c>
      <c r="J318" s="10">
        <v>45</v>
      </c>
      <c r="K318" s="10" t="s">
        <v>52</v>
      </c>
      <c r="L318" s="10" t="s">
        <v>21</v>
      </c>
    </row>
    <row r="319" spans="1:12" x14ac:dyDescent="0.3">
      <c r="A319" s="52">
        <v>45689</v>
      </c>
      <c r="B319" s="10" t="s">
        <v>169</v>
      </c>
      <c r="C319" s="10" t="s">
        <v>170</v>
      </c>
      <c r="D319" s="10" t="s">
        <v>168</v>
      </c>
      <c r="E319" s="10" t="s">
        <v>20</v>
      </c>
      <c r="F319" s="10" t="s">
        <v>17</v>
      </c>
      <c r="G319" s="10" t="s">
        <v>51</v>
      </c>
      <c r="H319" s="10">
        <v>1</v>
      </c>
      <c r="I319" s="11">
        <v>45018</v>
      </c>
      <c r="J319" s="10">
        <v>40</v>
      </c>
      <c r="K319" s="10" t="s">
        <v>68</v>
      </c>
      <c r="L319" s="10" t="s">
        <v>18</v>
      </c>
    </row>
    <row r="320" spans="1:12" x14ac:dyDescent="0.3">
      <c r="A320" s="52">
        <v>45689</v>
      </c>
      <c r="B320" s="10" t="s">
        <v>171</v>
      </c>
      <c r="C320" s="10" t="s">
        <v>172</v>
      </c>
      <c r="D320" s="10" t="s">
        <v>132</v>
      </c>
      <c r="E320" s="10" t="s">
        <v>20</v>
      </c>
      <c r="F320" s="10" t="s">
        <v>17</v>
      </c>
      <c r="G320" s="10" t="s">
        <v>75</v>
      </c>
      <c r="H320" s="10">
        <v>1</v>
      </c>
      <c r="I320" s="11">
        <v>44809</v>
      </c>
      <c r="J320" s="10">
        <v>26</v>
      </c>
      <c r="K320" s="10" t="s">
        <v>68</v>
      </c>
      <c r="L320" s="10" t="s">
        <v>27</v>
      </c>
    </row>
    <row r="321" spans="1:12" x14ac:dyDescent="0.3">
      <c r="A321" s="52">
        <v>45689</v>
      </c>
      <c r="B321" s="10" t="s">
        <v>173</v>
      </c>
      <c r="C321" s="10" t="s">
        <v>174</v>
      </c>
      <c r="D321" s="10" t="s">
        <v>175</v>
      </c>
      <c r="E321" s="10" t="s">
        <v>16</v>
      </c>
      <c r="F321" s="10" t="s">
        <v>17</v>
      </c>
      <c r="G321" s="10" t="s">
        <v>57</v>
      </c>
      <c r="H321" s="10">
        <v>0.91</v>
      </c>
      <c r="I321" s="11">
        <v>45278</v>
      </c>
      <c r="J321" s="10">
        <v>54</v>
      </c>
      <c r="K321" s="10" t="s">
        <v>52</v>
      </c>
      <c r="L321" s="10" t="s">
        <v>94</v>
      </c>
    </row>
    <row r="322" spans="1:12" x14ac:dyDescent="0.3">
      <c r="A322" s="52">
        <v>45689</v>
      </c>
      <c r="B322" s="10" t="s">
        <v>176</v>
      </c>
      <c r="C322" s="10" t="s">
        <v>177</v>
      </c>
      <c r="D322" s="10" t="s">
        <v>178</v>
      </c>
      <c r="E322" s="10" t="s">
        <v>20</v>
      </c>
      <c r="F322" s="10" t="s">
        <v>19</v>
      </c>
      <c r="G322" s="10" t="s">
        <v>75</v>
      </c>
      <c r="H322" s="10">
        <v>1</v>
      </c>
      <c r="I322" s="11">
        <v>45775</v>
      </c>
      <c r="J322" s="10">
        <v>59</v>
      </c>
      <c r="K322" s="10" t="s">
        <v>68</v>
      </c>
      <c r="L322" s="10" t="s">
        <v>36</v>
      </c>
    </row>
    <row r="323" spans="1:12" x14ac:dyDescent="0.3">
      <c r="A323" s="52">
        <v>45689</v>
      </c>
      <c r="B323" s="10" t="s">
        <v>179</v>
      </c>
      <c r="C323" s="10" t="s">
        <v>180</v>
      </c>
      <c r="D323" s="10" t="s">
        <v>181</v>
      </c>
      <c r="E323" s="10" t="s">
        <v>20</v>
      </c>
      <c r="F323" s="10" t="s">
        <v>50</v>
      </c>
      <c r="G323" s="10" t="s">
        <v>51</v>
      </c>
      <c r="H323" s="10">
        <v>1</v>
      </c>
      <c r="I323" s="11">
        <v>45063</v>
      </c>
      <c r="J323" s="10">
        <v>44</v>
      </c>
      <c r="K323" s="10" t="s">
        <v>52</v>
      </c>
      <c r="L323" s="10" t="s">
        <v>35</v>
      </c>
    </row>
    <row r="324" spans="1:12" x14ac:dyDescent="0.3">
      <c r="A324" s="52">
        <v>45689</v>
      </c>
      <c r="B324" s="10" t="s">
        <v>182</v>
      </c>
      <c r="C324" s="10" t="s">
        <v>183</v>
      </c>
      <c r="D324" s="10" t="s">
        <v>184</v>
      </c>
      <c r="E324" s="10" t="s">
        <v>16</v>
      </c>
      <c r="F324" s="10" t="s">
        <v>17</v>
      </c>
      <c r="G324" s="10" t="s">
        <v>51</v>
      </c>
      <c r="H324" s="10">
        <v>0.91</v>
      </c>
      <c r="I324" s="11">
        <v>45432</v>
      </c>
      <c r="J324" s="10">
        <v>60</v>
      </c>
      <c r="K324" s="10" t="s">
        <v>52</v>
      </c>
      <c r="L324" s="10" t="s">
        <v>39</v>
      </c>
    </row>
    <row r="325" spans="1:12" x14ac:dyDescent="0.3">
      <c r="A325" s="52">
        <v>45689</v>
      </c>
      <c r="B325" s="10" t="s">
        <v>185</v>
      </c>
      <c r="C325" s="10" t="s">
        <v>186</v>
      </c>
      <c r="D325" s="10" t="s">
        <v>187</v>
      </c>
      <c r="E325" s="10" t="s">
        <v>16</v>
      </c>
      <c r="F325" s="10" t="s">
        <v>19</v>
      </c>
      <c r="G325" s="10" t="s">
        <v>57</v>
      </c>
      <c r="H325" s="10">
        <v>1</v>
      </c>
      <c r="I325" s="11">
        <v>44594</v>
      </c>
      <c r="J325" s="10">
        <v>39</v>
      </c>
      <c r="K325" s="10" t="s">
        <v>68</v>
      </c>
      <c r="L325" s="10" t="s">
        <v>35</v>
      </c>
    </row>
    <row r="326" spans="1:12" x14ac:dyDescent="0.3">
      <c r="A326" s="52">
        <v>45689</v>
      </c>
      <c r="B326" s="10" t="s">
        <v>191</v>
      </c>
      <c r="C326" s="10" t="s">
        <v>192</v>
      </c>
      <c r="D326" s="10" t="s">
        <v>193</v>
      </c>
      <c r="E326" s="10" t="s">
        <v>16</v>
      </c>
      <c r="F326" s="10" t="s">
        <v>19</v>
      </c>
      <c r="G326" s="10" t="s">
        <v>67</v>
      </c>
      <c r="H326" s="10">
        <v>1</v>
      </c>
      <c r="I326" s="11">
        <v>45620</v>
      </c>
      <c r="J326" s="10">
        <v>26</v>
      </c>
      <c r="K326" s="10" t="s">
        <v>52</v>
      </c>
      <c r="L326" s="10" t="s">
        <v>42</v>
      </c>
    </row>
    <row r="327" spans="1:12" x14ac:dyDescent="0.3">
      <c r="A327" s="52">
        <v>45689</v>
      </c>
      <c r="B327" s="10" t="s">
        <v>194</v>
      </c>
      <c r="C327" s="10" t="s">
        <v>195</v>
      </c>
      <c r="D327" s="10" t="s">
        <v>187</v>
      </c>
      <c r="E327" s="10" t="s">
        <v>16</v>
      </c>
      <c r="F327" s="10" t="s">
        <v>56</v>
      </c>
      <c r="G327" s="10" t="s">
        <v>51</v>
      </c>
      <c r="H327" s="10">
        <v>1</v>
      </c>
      <c r="I327" s="11">
        <v>44956</v>
      </c>
      <c r="J327" s="10">
        <v>49</v>
      </c>
      <c r="K327" s="10" t="s">
        <v>52</v>
      </c>
      <c r="L327" s="10" t="s">
        <v>21</v>
      </c>
    </row>
    <row r="328" spans="1:12" x14ac:dyDescent="0.3">
      <c r="A328" s="52">
        <v>45689</v>
      </c>
      <c r="B328" s="10" t="s">
        <v>196</v>
      </c>
      <c r="C328" s="10" t="s">
        <v>197</v>
      </c>
      <c r="D328" s="10" t="s">
        <v>198</v>
      </c>
      <c r="E328" s="10" t="s">
        <v>20</v>
      </c>
      <c r="F328" s="10" t="s">
        <v>19</v>
      </c>
      <c r="G328" s="10" t="s">
        <v>121</v>
      </c>
      <c r="H328" s="10">
        <v>1</v>
      </c>
      <c r="I328" s="11">
        <v>44119</v>
      </c>
      <c r="J328" s="10">
        <v>47</v>
      </c>
      <c r="K328" s="10" t="s">
        <v>52</v>
      </c>
      <c r="L328" s="10" t="s">
        <v>36</v>
      </c>
    </row>
    <row r="329" spans="1:12" x14ac:dyDescent="0.3">
      <c r="A329" s="52">
        <v>45689</v>
      </c>
      <c r="B329" s="10" t="s">
        <v>199</v>
      </c>
      <c r="C329" s="10" t="s">
        <v>136</v>
      </c>
      <c r="D329" s="10" t="s">
        <v>200</v>
      </c>
      <c r="E329" s="10" t="s">
        <v>16</v>
      </c>
      <c r="F329" s="10" t="s">
        <v>19</v>
      </c>
      <c r="G329" s="10" t="s">
        <v>51</v>
      </c>
      <c r="H329" s="10">
        <v>1</v>
      </c>
      <c r="I329" s="11">
        <v>45509</v>
      </c>
      <c r="J329" s="10">
        <v>22</v>
      </c>
      <c r="K329" s="10" t="s">
        <v>68</v>
      </c>
      <c r="L329" s="10" t="s">
        <v>42</v>
      </c>
    </row>
    <row r="330" spans="1:12" x14ac:dyDescent="0.3">
      <c r="A330" s="52">
        <v>45689</v>
      </c>
      <c r="B330" s="10" t="s">
        <v>201</v>
      </c>
      <c r="C330" s="10" t="s">
        <v>80</v>
      </c>
      <c r="D330" s="10" t="s">
        <v>63</v>
      </c>
      <c r="E330" s="10" t="s">
        <v>20</v>
      </c>
      <c r="F330" s="10" t="s">
        <v>56</v>
      </c>
      <c r="G330" s="10" t="s">
        <v>67</v>
      </c>
      <c r="H330" s="10">
        <v>1</v>
      </c>
      <c r="I330" s="11">
        <v>44322</v>
      </c>
      <c r="J330" s="10">
        <v>25</v>
      </c>
      <c r="K330" s="10" t="s">
        <v>52</v>
      </c>
      <c r="L330" s="10" t="s">
        <v>18</v>
      </c>
    </row>
    <row r="331" spans="1:12" x14ac:dyDescent="0.3">
      <c r="A331" s="52">
        <v>45689</v>
      </c>
      <c r="B331" s="10" t="s">
        <v>205</v>
      </c>
      <c r="C331" s="10" t="s">
        <v>206</v>
      </c>
      <c r="D331" s="10" t="s">
        <v>207</v>
      </c>
      <c r="E331" s="10" t="s">
        <v>16</v>
      </c>
      <c r="F331" s="10" t="s">
        <v>19</v>
      </c>
      <c r="G331" s="10" t="s">
        <v>57</v>
      </c>
      <c r="H331" s="10">
        <v>1</v>
      </c>
      <c r="I331" s="11">
        <v>44639</v>
      </c>
      <c r="J331" s="10">
        <v>33</v>
      </c>
      <c r="K331" s="10" t="s">
        <v>52</v>
      </c>
      <c r="L331" s="10" t="s">
        <v>18</v>
      </c>
    </row>
    <row r="332" spans="1:12" x14ac:dyDescent="0.3">
      <c r="A332" s="52">
        <v>45689</v>
      </c>
      <c r="B332" s="10" t="s">
        <v>208</v>
      </c>
      <c r="C332" s="10" t="s">
        <v>136</v>
      </c>
      <c r="D332" s="10" t="s">
        <v>209</v>
      </c>
      <c r="E332" s="10" t="s">
        <v>16</v>
      </c>
      <c r="F332" s="10" t="s">
        <v>50</v>
      </c>
      <c r="G332" s="10" t="s">
        <v>51</v>
      </c>
      <c r="H332" s="10">
        <v>1</v>
      </c>
      <c r="I332" s="11">
        <v>44579</v>
      </c>
      <c r="J332" s="10">
        <v>43</v>
      </c>
      <c r="K332" s="10" t="s">
        <v>52</v>
      </c>
      <c r="L332" s="10" t="s">
        <v>18</v>
      </c>
    </row>
    <row r="333" spans="1:12" x14ac:dyDescent="0.3">
      <c r="A333" s="52">
        <v>45689</v>
      </c>
      <c r="B333" s="10" t="s">
        <v>210</v>
      </c>
      <c r="C333" s="10" t="s">
        <v>211</v>
      </c>
      <c r="D333" s="10" t="s">
        <v>212</v>
      </c>
      <c r="E333" s="10" t="s">
        <v>20</v>
      </c>
      <c r="F333" s="10" t="s">
        <v>17</v>
      </c>
      <c r="G333" s="10" t="s">
        <v>75</v>
      </c>
      <c r="H333" s="10">
        <v>1</v>
      </c>
      <c r="I333" s="11">
        <v>44595</v>
      </c>
      <c r="J333" s="10">
        <v>51</v>
      </c>
      <c r="K333" s="10" t="s">
        <v>52</v>
      </c>
      <c r="L333" s="10" t="s">
        <v>39</v>
      </c>
    </row>
    <row r="334" spans="1:12" x14ac:dyDescent="0.3">
      <c r="A334" s="52">
        <v>45689</v>
      </c>
      <c r="B334" s="10" t="s">
        <v>213</v>
      </c>
      <c r="C334" s="10" t="s">
        <v>214</v>
      </c>
      <c r="D334" s="10" t="s">
        <v>89</v>
      </c>
      <c r="E334" s="10" t="s">
        <v>20</v>
      </c>
      <c r="F334" s="10" t="s">
        <v>17</v>
      </c>
      <c r="G334" s="10" t="s">
        <v>51</v>
      </c>
      <c r="H334" s="10">
        <v>1</v>
      </c>
      <c r="I334" s="11">
        <v>45387</v>
      </c>
      <c r="J334" s="10">
        <v>62</v>
      </c>
      <c r="K334" s="10" t="s">
        <v>68</v>
      </c>
      <c r="L334" s="10" t="s">
        <v>90</v>
      </c>
    </row>
    <row r="335" spans="1:12" x14ac:dyDescent="0.3">
      <c r="A335" s="52">
        <v>45689</v>
      </c>
      <c r="B335" s="10" t="s">
        <v>215</v>
      </c>
      <c r="C335" s="10" t="s">
        <v>216</v>
      </c>
      <c r="D335" s="10" t="s">
        <v>217</v>
      </c>
      <c r="E335" s="10" t="s">
        <v>16</v>
      </c>
      <c r="F335" s="10" t="s">
        <v>17</v>
      </c>
      <c r="G335" s="10" t="s">
        <v>51</v>
      </c>
      <c r="H335" s="10">
        <v>1</v>
      </c>
      <c r="I335" s="11">
        <v>45267</v>
      </c>
      <c r="J335" s="10">
        <v>27</v>
      </c>
      <c r="K335" s="10" t="s">
        <v>68</v>
      </c>
      <c r="L335" s="10" t="s">
        <v>18</v>
      </c>
    </row>
    <row r="336" spans="1:12" x14ac:dyDescent="0.3">
      <c r="A336" s="52">
        <v>45689</v>
      </c>
      <c r="B336" s="10" t="s">
        <v>218</v>
      </c>
      <c r="C336" s="10" t="s">
        <v>219</v>
      </c>
      <c r="D336" s="10" t="s">
        <v>220</v>
      </c>
      <c r="E336" s="10" t="s">
        <v>16</v>
      </c>
      <c r="F336" s="10" t="s">
        <v>17</v>
      </c>
      <c r="G336" s="10" t="s">
        <v>75</v>
      </c>
      <c r="H336" s="10">
        <v>1</v>
      </c>
      <c r="I336" s="11">
        <v>44569</v>
      </c>
      <c r="J336" s="10">
        <v>40</v>
      </c>
      <c r="K336" s="10" t="s">
        <v>68</v>
      </c>
      <c r="L336" s="10" t="s">
        <v>21</v>
      </c>
    </row>
    <row r="337" spans="1:12" x14ac:dyDescent="0.3">
      <c r="A337" s="52">
        <v>45689</v>
      </c>
      <c r="B337" s="10" t="s">
        <v>221</v>
      </c>
      <c r="C337" s="10" t="s">
        <v>222</v>
      </c>
      <c r="D337" s="10" t="s">
        <v>223</v>
      </c>
      <c r="E337" s="10" t="s">
        <v>16</v>
      </c>
      <c r="F337" s="10" t="s">
        <v>56</v>
      </c>
      <c r="G337" s="10" t="s">
        <v>51</v>
      </c>
      <c r="H337" s="10">
        <v>1</v>
      </c>
      <c r="I337" s="11">
        <v>44876</v>
      </c>
      <c r="J337" s="10">
        <v>45</v>
      </c>
      <c r="K337" s="10" t="s">
        <v>52</v>
      </c>
      <c r="L337" s="10" t="s">
        <v>35</v>
      </c>
    </row>
    <row r="338" spans="1:12" x14ac:dyDescent="0.3">
      <c r="A338" s="52">
        <v>45689</v>
      </c>
      <c r="B338" s="10" t="s">
        <v>224</v>
      </c>
      <c r="C338" s="10" t="s">
        <v>100</v>
      </c>
      <c r="D338" s="10" t="s">
        <v>225</v>
      </c>
      <c r="E338" s="10" t="s">
        <v>16</v>
      </c>
      <c r="F338" s="10" t="s">
        <v>17</v>
      </c>
      <c r="G338" s="10" t="s">
        <v>51</v>
      </c>
      <c r="H338" s="10">
        <v>1</v>
      </c>
      <c r="I338" s="11">
        <v>44873</v>
      </c>
      <c r="J338" s="10">
        <v>60</v>
      </c>
      <c r="K338" s="10" t="s">
        <v>68</v>
      </c>
      <c r="L338" s="10" t="s">
        <v>42</v>
      </c>
    </row>
    <row r="339" spans="1:12" x14ac:dyDescent="0.3">
      <c r="A339" s="52">
        <v>45689</v>
      </c>
      <c r="B339" s="10" t="s">
        <v>226</v>
      </c>
      <c r="C339" s="10" t="s">
        <v>216</v>
      </c>
      <c r="D339" s="10" t="s">
        <v>227</v>
      </c>
      <c r="E339" s="10" t="s">
        <v>16</v>
      </c>
      <c r="F339" s="10" t="s">
        <v>19</v>
      </c>
      <c r="G339" s="10" t="s">
        <v>75</v>
      </c>
      <c r="H339" s="10">
        <v>1</v>
      </c>
      <c r="I339" s="11">
        <v>45178</v>
      </c>
      <c r="J339" s="10">
        <v>44</v>
      </c>
      <c r="K339" s="10" t="s">
        <v>68</v>
      </c>
      <c r="L339" s="10" t="s">
        <v>90</v>
      </c>
    </row>
    <row r="340" spans="1:12" x14ac:dyDescent="0.3">
      <c r="A340" s="52">
        <v>45689</v>
      </c>
      <c r="B340" s="10" t="s">
        <v>228</v>
      </c>
      <c r="C340" s="10" t="s">
        <v>229</v>
      </c>
      <c r="D340" s="10" t="s">
        <v>33</v>
      </c>
      <c r="E340" s="10" t="s">
        <v>16</v>
      </c>
      <c r="F340" s="10" t="s">
        <v>19</v>
      </c>
      <c r="G340" s="10" t="s">
        <v>51</v>
      </c>
      <c r="H340" s="10">
        <v>1</v>
      </c>
      <c r="I340" s="11">
        <v>45643</v>
      </c>
      <c r="J340" s="10">
        <v>52</v>
      </c>
      <c r="K340" s="10" t="s">
        <v>68</v>
      </c>
      <c r="L340" s="10" t="s">
        <v>18</v>
      </c>
    </row>
    <row r="341" spans="1:12" x14ac:dyDescent="0.3">
      <c r="A341" s="52">
        <v>45689</v>
      </c>
      <c r="B341" s="10" t="s">
        <v>230</v>
      </c>
      <c r="C341" s="10" t="s">
        <v>231</v>
      </c>
      <c r="D341" s="10" t="s">
        <v>232</v>
      </c>
      <c r="E341" s="10" t="s">
        <v>16</v>
      </c>
      <c r="F341" s="10" t="s">
        <v>19</v>
      </c>
      <c r="G341" s="10" t="s">
        <v>51</v>
      </c>
      <c r="H341" s="10">
        <v>1</v>
      </c>
      <c r="I341" s="11">
        <v>44434</v>
      </c>
      <c r="J341" s="10">
        <v>58</v>
      </c>
      <c r="K341" s="10" t="s">
        <v>68</v>
      </c>
      <c r="L341" s="10" t="s">
        <v>41</v>
      </c>
    </row>
    <row r="342" spans="1:12" x14ac:dyDescent="0.3">
      <c r="A342" s="52">
        <v>45689</v>
      </c>
      <c r="B342" s="10" t="s">
        <v>233</v>
      </c>
      <c r="C342" s="10" t="s">
        <v>37</v>
      </c>
      <c r="D342" s="10" t="s">
        <v>234</v>
      </c>
      <c r="E342" s="10" t="s">
        <v>20</v>
      </c>
      <c r="F342" s="10" t="s">
        <v>19</v>
      </c>
      <c r="G342" s="10" t="s">
        <v>51</v>
      </c>
      <c r="H342" s="10">
        <v>0.91</v>
      </c>
      <c r="I342" s="11">
        <v>44888</v>
      </c>
      <c r="J342" s="10">
        <v>45</v>
      </c>
      <c r="K342" s="10" t="s">
        <v>68</v>
      </c>
      <c r="L342" s="10" t="s">
        <v>94</v>
      </c>
    </row>
    <row r="343" spans="1:12" x14ac:dyDescent="0.3">
      <c r="A343" s="52">
        <v>45689</v>
      </c>
      <c r="B343" s="10" t="s">
        <v>235</v>
      </c>
      <c r="C343" s="10" t="s">
        <v>236</v>
      </c>
      <c r="D343" s="10" t="s">
        <v>237</v>
      </c>
      <c r="E343" s="10" t="s">
        <v>16</v>
      </c>
      <c r="F343" s="10" t="s">
        <v>19</v>
      </c>
      <c r="G343" s="10" t="s">
        <v>121</v>
      </c>
      <c r="H343" s="10">
        <v>1</v>
      </c>
      <c r="I343" s="11">
        <v>45440</v>
      </c>
      <c r="J343" s="10">
        <v>53</v>
      </c>
      <c r="K343" s="10" t="s">
        <v>68</v>
      </c>
      <c r="L343" s="10" t="s">
        <v>40</v>
      </c>
    </row>
    <row r="344" spans="1:12" x14ac:dyDescent="0.3">
      <c r="A344" s="52">
        <v>45689</v>
      </c>
      <c r="B344" s="10" t="s">
        <v>238</v>
      </c>
      <c r="C344" s="10" t="s">
        <v>239</v>
      </c>
      <c r="D344" s="10" t="s">
        <v>190</v>
      </c>
      <c r="E344" s="10" t="s">
        <v>20</v>
      </c>
      <c r="F344" s="10" t="s">
        <v>17</v>
      </c>
      <c r="G344" s="10" t="s">
        <v>67</v>
      </c>
      <c r="H344" s="10">
        <v>0.91</v>
      </c>
      <c r="I344" s="11">
        <v>44622</v>
      </c>
      <c r="J344" s="10">
        <v>54</v>
      </c>
      <c r="K344" s="10" t="s">
        <v>52</v>
      </c>
      <c r="L344" s="10" t="s">
        <v>18</v>
      </c>
    </row>
    <row r="345" spans="1:12" x14ac:dyDescent="0.3">
      <c r="A345" s="52">
        <v>45689</v>
      </c>
      <c r="B345" s="10" t="s">
        <v>240</v>
      </c>
      <c r="C345" s="10" t="s">
        <v>241</v>
      </c>
      <c r="D345" s="10" t="s">
        <v>242</v>
      </c>
      <c r="E345" s="10" t="s">
        <v>16</v>
      </c>
      <c r="F345" s="10" t="s">
        <v>19</v>
      </c>
      <c r="G345" s="10" t="s">
        <v>75</v>
      </c>
      <c r="H345" s="10">
        <v>0.91</v>
      </c>
      <c r="I345" s="11">
        <v>45087</v>
      </c>
      <c r="J345" s="10">
        <v>24</v>
      </c>
      <c r="K345" s="10" t="s">
        <v>68</v>
      </c>
      <c r="L345" s="10" t="s">
        <v>23</v>
      </c>
    </row>
    <row r="346" spans="1:12" x14ac:dyDescent="0.3">
      <c r="A346" s="52">
        <v>45689</v>
      </c>
      <c r="B346" s="10" t="s">
        <v>243</v>
      </c>
      <c r="C346" s="10" t="s">
        <v>244</v>
      </c>
      <c r="D346" s="10" t="s">
        <v>34</v>
      </c>
      <c r="E346" s="10" t="s">
        <v>20</v>
      </c>
      <c r="F346" s="10" t="s">
        <v>19</v>
      </c>
      <c r="G346" s="10" t="s">
        <v>29</v>
      </c>
      <c r="H346" s="10">
        <v>1</v>
      </c>
      <c r="I346" s="11">
        <v>45889</v>
      </c>
      <c r="J346" s="10">
        <v>24</v>
      </c>
      <c r="K346" s="10" t="s">
        <v>68</v>
      </c>
      <c r="L346" s="10" t="s">
        <v>23</v>
      </c>
    </row>
    <row r="347" spans="1:12" x14ac:dyDescent="0.3">
      <c r="A347" s="52">
        <v>45689</v>
      </c>
      <c r="B347" s="10" t="s">
        <v>245</v>
      </c>
      <c r="C347" s="10" t="s">
        <v>83</v>
      </c>
      <c r="D347" s="10" t="s">
        <v>246</v>
      </c>
      <c r="E347" s="10" t="s">
        <v>20</v>
      </c>
      <c r="F347" s="10" t="s">
        <v>19</v>
      </c>
      <c r="G347" s="10" t="s">
        <v>51</v>
      </c>
      <c r="H347" s="10">
        <v>1</v>
      </c>
      <c r="I347" s="11">
        <v>44089</v>
      </c>
      <c r="J347" s="10">
        <v>53</v>
      </c>
      <c r="K347" s="10" t="s">
        <v>68</v>
      </c>
      <c r="L347" s="10" t="s">
        <v>39</v>
      </c>
    </row>
    <row r="348" spans="1:12" x14ac:dyDescent="0.3">
      <c r="A348" s="52">
        <v>45689</v>
      </c>
      <c r="B348" s="10" t="s">
        <v>247</v>
      </c>
      <c r="C348" s="10" t="s">
        <v>248</v>
      </c>
      <c r="D348" s="10" t="s">
        <v>178</v>
      </c>
      <c r="E348" s="10" t="s">
        <v>20</v>
      </c>
      <c r="F348" s="10" t="s">
        <v>17</v>
      </c>
      <c r="G348" s="10" t="s">
        <v>121</v>
      </c>
      <c r="H348" s="10">
        <v>1</v>
      </c>
      <c r="I348" s="11">
        <v>45794</v>
      </c>
      <c r="J348" s="10">
        <v>28</v>
      </c>
      <c r="K348" s="10" t="s">
        <v>68</v>
      </c>
      <c r="L348" s="10" t="s">
        <v>18</v>
      </c>
    </row>
    <row r="349" spans="1:12" x14ac:dyDescent="0.3">
      <c r="A349" s="52">
        <v>45689</v>
      </c>
      <c r="B349" s="10" t="s">
        <v>249</v>
      </c>
      <c r="C349" s="10" t="s">
        <v>250</v>
      </c>
      <c r="D349" s="10" t="s">
        <v>251</v>
      </c>
      <c r="E349" s="10" t="s">
        <v>20</v>
      </c>
      <c r="F349" s="10" t="s">
        <v>56</v>
      </c>
      <c r="G349" s="10" t="s">
        <v>98</v>
      </c>
      <c r="H349" s="10">
        <v>1</v>
      </c>
      <c r="I349" s="11">
        <v>45297</v>
      </c>
      <c r="J349" s="10">
        <v>31</v>
      </c>
      <c r="K349" s="10" t="s">
        <v>52</v>
      </c>
      <c r="L349" s="10" t="s">
        <v>40</v>
      </c>
    </row>
    <row r="350" spans="1:12" x14ac:dyDescent="0.3">
      <c r="A350" s="52">
        <v>45689</v>
      </c>
      <c r="B350" s="10" t="s">
        <v>252</v>
      </c>
      <c r="C350" s="10" t="s">
        <v>174</v>
      </c>
      <c r="D350" s="10" t="s">
        <v>89</v>
      </c>
      <c r="E350" s="10" t="s">
        <v>20</v>
      </c>
      <c r="F350" s="10" t="s">
        <v>17</v>
      </c>
      <c r="G350" s="10" t="s">
        <v>121</v>
      </c>
      <c r="H350" s="10">
        <v>1</v>
      </c>
      <c r="I350" s="11">
        <v>44738</v>
      </c>
      <c r="J350" s="10">
        <v>61</v>
      </c>
      <c r="K350" s="10" t="s">
        <v>68</v>
      </c>
      <c r="L350" s="10" t="s">
        <v>18</v>
      </c>
    </row>
    <row r="351" spans="1:12" x14ac:dyDescent="0.3">
      <c r="A351" s="52">
        <v>45689</v>
      </c>
      <c r="B351" s="10" t="s">
        <v>253</v>
      </c>
      <c r="C351" s="10" t="s">
        <v>254</v>
      </c>
      <c r="D351" s="10" t="s">
        <v>93</v>
      </c>
      <c r="E351" s="10" t="s">
        <v>16</v>
      </c>
      <c r="F351" s="10" t="s">
        <v>17</v>
      </c>
      <c r="G351" s="10" t="s">
        <v>51</v>
      </c>
      <c r="H351" s="10">
        <v>1</v>
      </c>
      <c r="I351" s="11">
        <v>44348</v>
      </c>
      <c r="J351" s="10">
        <v>65</v>
      </c>
      <c r="K351" s="10" t="s">
        <v>68</v>
      </c>
      <c r="L351" s="10" t="s">
        <v>35</v>
      </c>
    </row>
    <row r="352" spans="1:12" x14ac:dyDescent="0.3">
      <c r="A352" s="52">
        <v>45689</v>
      </c>
      <c r="B352" s="10" t="s">
        <v>255</v>
      </c>
      <c r="C352" s="10" t="s">
        <v>256</v>
      </c>
      <c r="D352" s="10" t="s">
        <v>257</v>
      </c>
      <c r="E352" s="10" t="s">
        <v>20</v>
      </c>
      <c r="F352" s="10" t="s">
        <v>19</v>
      </c>
      <c r="G352" s="10" t="s">
        <v>121</v>
      </c>
      <c r="H352" s="10">
        <v>1</v>
      </c>
      <c r="I352" s="11">
        <v>45103</v>
      </c>
      <c r="J352" s="10">
        <v>41</v>
      </c>
      <c r="K352" s="10" t="s">
        <v>68</v>
      </c>
      <c r="L352" s="10" t="s">
        <v>23</v>
      </c>
    </row>
    <row r="353" spans="1:12" x14ac:dyDescent="0.3">
      <c r="A353" s="52">
        <v>45689</v>
      </c>
      <c r="B353" s="10" t="s">
        <v>258</v>
      </c>
      <c r="C353" s="10" t="s">
        <v>259</v>
      </c>
      <c r="D353" s="10" t="s">
        <v>260</v>
      </c>
      <c r="E353" s="10" t="s">
        <v>20</v>
      </c>
      <c r="F353" s="10" t="s">
        <v>17</v>
      </c>
      <c r="G353" s="10" t="s">
        <v>67</v>
      </c>
      <c r="H353" s="10">
        <v>1</v>
      </c>
      <c r="I353" s="11">
        <v>44498</v>
      </c>
      <c r="J353" s="10">
        <v>52</v>
      </c>
      <c r="K353" s="10" t="s">
        <v>68</v>
      </c>
      <c r="L353" s="10" t="s">
        <v>18</v>
      </c>
    </row>
    <row r="354" spans="1:12" x14ac:dyDescent="0.3">
      <c r="A354" s="52">
        <v>45689</v>
      </c>
      <c r="B354" s="10" t="s">
        <v>261</v>
      </c>
      <c r="C354" s="10" t="s">
        <v>262</v>
      </c>
      <c r="D354" s="10" t="s">
        <v>81</v>
      </c>
      <c r="E354" s="10" t="s">
        <v>20</v>
      </c>
      <c r="F354" s="10" t="s">
        <v>19</v>
      </c>
      <c r="G354" s="10" t="s">
        <v>57</v>
      </c>
      <c r="H354" s="10">
        <v>0.91</v>
      </c>
      <c r="I354" s="11">
        <v>44311</v>
      </c>
      <c r="J354" s="10">
        <v>63</v>
      </c>
      <c r="K354" s="10" t="s">
        <v>68</v>
      </c>
      <c r="L354" s="10" t="s">
        <v>94</v>
      </c>
    </row>
    <row r="355" spans="1:12" x14ac:dyDescent="0.3">
      <c r="A355" s="52">
        <v>45689</v>
      </c>
      <c r="B355" s="10" t="s">
        <v>263</v>
      </c>
      <c r="C355" s="10" t="s">
        <v>264</v>
      </c>
      <c r="D355" s="10" t="s">
        <v>265</v>
      </c>
      <c r="E355" s="10" t="s">
        <v>20</v>
      </c>
      <c r="F355" s="10" t="s">
        <v>17</v>
      </c>
      <c r="G355" s="10" t="s">
        <v>121</v>
      </c>
      <c r="H355" s="10">
        <v>1</v>
      </c>
      <c r="I355" s="11">
        <v>44278</v>
      </c>
      <c r="J355" s="10">
        <v>46</v>
      </c>
      <c r="K355" s="10" t="s">
        <v>68</v>
      </c>
      <c r="L355" s="10" t="s">
        <v>31</v>
      </c>
    </row>
    <row r="356" spans="1:12" x14ac:dyDescent="0.3">
      <c r="A356" s="52">
        <v>45689</v>
      </c>
      <c r="B356" s="10" t="s">
        <v>266</v>
      </c>
      <c r="C356" s="10" t="s">
        <v>267</v>
      </c>
      <c r="D356" s="10" t="s">
        <v>158</v>
      </c>
      <c r="E356" s="10" t="s">
        <v>16</v>
      </c>
      <c r="F356" s="10" t="s">
        <v>19</v>
      </c>
      <c r="G356" s="10" t="s">
        <v>51</v>
      </c>
      <c r="H356" s="10">
        <v>0.91</v>
      </c>
      <c r="I356" s="11">
        <v>44231</v>
      </c>
      <c r="J356" s="10">
        <v>22</v>
      </c>
      <c r="K356" s="10" t="s">
        <v>52</v>
      </c>
      <c r="L356" s="10" t="s">
        <v>35</v>
      </c>
    </row>
    <row r="357" spans="1:12" x14ac:dyDescent="0.3">
      <c r="A357" s="52">
        <v>45689</v>
      </c>
      <c r="B357" s="10" t="s">
        <v>268</v>
      </c>
      <c r="C357" s="10" t="s">
        <v>269</v>
      </c>
      <c r="D357" s="10" t="s">
        <v>161</v>
      </c>
      <c r="E357" s="10" t="s">
        <v>16</v>
      </c>
      <c r="F357" s="10" t="s">
        <v>19</v>
      </c>
      <c r="G357" s="10" t="s">
        <v>75</v>
      </c>
      <c r="H357" s="10">
        <v>1</v>
      </c>
      <c r="I357" s="11">
        <v>45300</v>
      </c>
      <c r="J357" s="10">
        <v>31</v>
      </c>
      <c r="K357" s="10" t="s">
        <v>52</v>
      </c>
      <c r="L357" s="10" t="s">
        <v>36</v>
      </c>
    </row>
    <row r="358" spans="1:12" x14ac:dyDescent="0.3">
      <c r="A358" s="52">
        <v>45689</v>
      </c>
      <c r="B358" s="10" t="s">
        <v>270</v>
      </c>
      <c r="C358" s="10" t="s">
        <v>271</v>
      </c>
      <c r="D358" s="10" t="s">
        <v>272</v>
      </c>
      <c r="E358" s="10" t="s">
        <v>20</v>
      </c>
      <c r="F358" s="10" t="s">
        <v>19</v>
      </c>
      <c r="G358" s="10" t="s">
        <v>57</v>
      </c>
      <c r="H358" s="10">
        <v>0.91</v>
      </c>
      <c r="I358" s="11">
        <v>45348</v>
      </c>
      <c r="J358" s="10">
        <v>43</v>
      </c>
      <c r="K358" s="10" t="s">
        <v>68</v>
      </c>
      <c r="L358" s="10" t="s">
        <v>18</v>
      </c>
    </row>
    <row r="359" spans="1:12" x14ac:dyDescent="0.3">
      <c r="A359" s="52">
        <v>45689</v>
      </c>
      <c r="B359" s="10" t="s">
        <v>273</v>
      </c>
      <c r="C359" s="10" t="s">
        <v>136</v>
      </c>
      <c r="D359" s="10" t="s">
        <v>232</v>
      </c>
      <c r="E359" s="10" t="s">
        <v>16</v>
      </c>
      <c r="F359" s="10" t="s">
        <v>19</v>
      </c>
      <c r="G359" s="10" t="s">
        <v>67</v>
      </c>
      <c r="H359" s="10">
        <v>0.91</v>
      </c>
      <c r="I359" s="11">
        <v>45754</v>
      </c>
      <c r="J359" s="10">
        <v>50</v>
      </c>
      <c r="K359" s="10" t="s">
        <v>52</v>
      </c>
      <c r="L359" s="10" t="s">
        <v>18</v>
      </c>
    </row>
    <row r="360" spans="1:12" x14ac:dyDescent="0.3">
      <c r="A360" s="52">
        <v>45689</v>
      </c>
      <c r="B360" s="10" t="s">
        <v>274</v>
      </c>
      <c r="C360" s="10" t="s">
        <v>275</v>
      </c>
      <c r="D360" s="10" t="s">
        <v>168</v>
      </c>
      <c r="E360" s="10" t="s">
        <v>20</v>
      </c>
      <c r="F360" s="10" t="s">
        <v>50</v>
      </c>
      <c r="G360" s="10" t="s">
        <v>98</v>
      </c>
      <c r="H360" s="10">
        <v>1</v>
      </c>
      <c r="I360" s="11">
        <v>44855</v>
      </c>
      <c r="J360" s="10">
        <v>35</v>
      </c>
      <c r="K360" s="10" t="s">
        <v>52</v>
      </c>
      <c r="L360" s="10" t="s">
        <v>35</v>
      </c>
    </row>
    <row r="361" spans="1:12" x14ac:dyDescent="0.3">
      <c r="A361" s="52">
        <v>45689</v>
      </c>
      <c r="B361" s="10" t="s">
        <v>276</v>
      </c>
      <c r="C361" s="10" t="s">
        <v>277</v>
      </c>
      <c r="D361" s="10" t="s">
        <v>278</v>
      </c>
      <c r="E361" s="10" t="s">
        <v>16</v>
      </c>
      <c r="F361" s="10" t="s">
        <v>19</v>
      </c>
      <c r="G361" s="10" t="s">
        <v>51</v>
      </c>
      <c r="H361" s="10">
        <v>1</v>
      </c>
      <c r="I361" s="11">
        <v>45780</v>
      </c>
      <c r="J361" s="10">
        <v>47</v>
      </c>
      <c r="K361" s="10" t="s">
        <v>52</v>
      </c>
      <c r="L361" s="10" t="s">
        <v>40</v>
      </c>
    </row>
    <row r="362" spans="1:12" x14ac:dyDescent="0.3">
      <c r="A362" s="52">
        <v>45689</v>
      </c>
      <c r="B362" s="10" t="s">
        <v>279</v>
      </c>
      <c r="C362" s="10" t="s">
        <v>280</v>
      </c>
      <c r="D362" s="10" t="s">
        <v>281</v>
      </c>
      <c r="E362" s="10" t="s">
        <v>16</v>
      </c>
      <c r="F362" s="10" t="s">
        <v>19</v>
      </c>
      <c r="G362" s="10" t="s">
        <v>29</v>
      </c>
      <c r="H362" s="10">
        <v>1</v>
      </c>
      <c r="I362" s="11">
        <v>44110</v>
      </c>
      <c r="J362" s="10">
        <v>30</v>
      </c>
      <c r="K362" s="10" t="s">
        <v>68</v>
      </c>
      <c r="L362" s="10" t="s">
        <v>18</v>
      </c>
    </row>
    <row r="363" spans="1:12" x14ac:dyDescent="0.3">
      <c r="A363" s="52">
        <v>45689</v>
      </c>
      <c r="B363" s="10" t="s">
        <v>282</v>
      </c>
      <c r="C363" s="10" t="s">
        <v>80</v>
      </c>
      <c r="D363" s="10" t="s">
        <v>283</v>
      </c>
      <c r="E363" s="10" t="s">
        <v>20</v>
      </c>
      <c r="F363" s="10" t="s">
        <v>17</v>
      </c>
      <c r="G363" s="10" t="s">
        <v>51</v>
      </c>
      <c r="H363" s="10">
        <v>1</v>
      </c>
      <c r="I363" s="11">
        <v>44294</v>
      </c>
      <c r="J363" s="10">
        <v>26</v>
      </c>
      <c r="K363" s="10" t="s">
        <v>52</v>
      </c>
      <c r="L363" s="10" t="s">
        <v>18</v>
      </c>
    </row>
    <row r="364" spans="1:12" x14ac:dyDescent="0.3">
      <c r="A364" s="52">
        <v>45689</v>
      </c>
      <c r="B364" s="10" t="s">
        <v>284</v>
      </c>
      <c r="C364" s="10" t="s">
        <v>285</v>
      </c>
      <c r="D364" s="10" t="s">
        <v>286</v>
      </c>
      <c r="E364" s="10" t="s">
        <v>20</v>
      </c>
      <c r="F364" s="10" t="s">
        <v>19</v>
      </c>
      <c r="G364" s="10" t="s">
        <v>67</v>
      </c>
      <c r="H364" s="10">
        <v>1</v>
      </c>
      <c r="I364" s="11">
        <v>44559</v>
      </c>
      <c r="J364" s="10">
        <v>63</v>
      </c>
      <c r="K364" s="10" t="s">
        <v>68</v>
      </c>
      <c r="L364" s="10" t="s">
        <v>36</v>
      </c>
    </row>
    <row r="365" spans="1:12" x14ac:dyDescent="0.3">
      <c r="A365" s="52">
        <v>45689</v>
      </c>
      <c r="B365" s="10" t="s">
        <v>287</v>
      </c>
      <c r="C365" s="10" t="s">
        <v>25</v>
      </c>
      <c r="D365" s="10" t="s">
        <v>129</v>
      </c>
      <c r="E365" s="10" t="s">
        <v>20</v>
      </c>
      <c r="F365" s="10" t="s">
        <v>50</v>
      </c>
      <c r="G365" s="10" t="s">
        <v>57</v>
      </c>
      <c r="H365" s="10">
        <v>1</v>
      </c>
      <c r="I365" s="11">
        <v>44882</v>
      </c>
      <c r="J365" s="10">
        <v>31</v>
      </c>
      <c r="K365" s="10" t="s">
        <v>52</v>
      </c>
      <c r="L365" s="10" t="s">
        <v>18</v>
      </c>
    </row>
    <row r="366" spans="1:12" x14ac:dyDescent="0.3">
      <c r="A366" s="52">
        <v>45689</v>
      </c>
      <c r="B366" s="10" t="s">
        <v>288</v>
      </c>
      <c r="C366" s="10" t="s">
        <v>186</v>
      </c>
      <c r="D366" s="10" t="s">
        <v>289</v>
      </c>
      <c r="E366" s="10" t="s">
        <v>16</v>
      </c>
      <c r="F366" s="10" t="s">
        <v>19</v>
      </c>
      <c r="G366" s="10" t="s">
        <v>67</v>
      </c>
      <c r="H366" s="10">
        <v>1</v>
      </c>
      <c r="I366" s="11">
        <v>44497</v>
      </c>
      <c r="J366" s="10">
        <v>42</v>
      </c>
      <c r="K366" s="10" t="s">
        <v>68</v>
      </c>
      <c r="L366" s="10" t="s">
        <v>18</v>
      </c>
    </row>
    <row r="367" spans="1:12" x14ac:dyDescent="0.3">
      <c r="A367" s="52">
        <v>45689</v>
      </c>
      <c r="B367" s="10" t="s">
        <v>290</v>
      </c>
      <c r="C367" s="10" t="s">
        <v>271</v>
      </c>
      <c r="D367" s="10" t="s">
        <v>291</v>
      </c>
      <c r="E367" s="10" t="s">
        <v>20</v>
      </c>
      <c r="F367" s="10" t="s">
        <v>17</v>
      </c>
      <c r="G367" s="10" t="s">
        <v>51</v>
      </c>
      <c r="H367" s="10">
        <v>0.91</v>
      </c>
      <c r="I367" s="11">
        <v>44522</v>
      </c>
      <c r="J367" s="10">
        <v>59</v>
      </c>
      <c r="K367" s="10" t="s">
        <v>52</v>
      </c>
      <c r="L367" s="10" t="s">
        <v>21</v>
      </c>
    </row>
    <row r="368" spans="1:12" x14ac:dyDescent="0.3">
      <c r="A368" s="52">
        <v>45689</v>
      </c>
      <c r="B368" s="10" t="s">
        <v>292</v>
      </c>
      <c r="C368" s="10" t="s">
        <v>131</v>
      </c>
      <c r="D368" s="10" t="s">
        <v>293</v>
      </c>
      <c r="E368" s="10" t="s">
        <v>20</v>
      </c>
      <c r="F368" s="10" t="s">
        <v>19</v>
      </c>
      <c r="G368" s="10" t="s">
        <v>57</v>
      </c>
      <c r="H368" s="10">
        <v>1</v>
      </c>
      <c r="I368" s="11">
        <v>45491</v>
      </c>
      <c r="J368" s="10">
        <v>62</v>
      </c>
      <c r="K368" s="10" t="s">
        <v>68</v>
      </c>
      <c r="L368" s="10" t="s">
        <v>18</v>
      </c>
    </row>
    <row r="369" spans="1:12" x14ac:dyDescent="0.3">
      <c r="A369" s="52">
        <v>45689</v>
      </c>
      <c r="B369" s="10" t="s">
        <v>294</v>
      </c>
      <c r="C369" s="10" t="s">
        <v>54</v>
      </c>
      <c r="D369" s="10" t="s">
        <v>295</v>
      </c>
      <c r="E369" s="10" t="s">
        <v>16</v>
      </c>
      <c r="F369" s="10" t="s">
        <v>50</v>
      </c>
      <c r="G369" s="10" t="s">
        <v>121</v>
      </c>
      <c r="H369" s="10">
        <v>1</v>
      </c>
      <c r="I369" s="11">
        <v>44168</v>
      </c>
      <c r="J369" s="10">
        <v>38</v>
      </c>
      <c r="K369" s="10" t="s">
        <v>52</v>
      </c>
      <c r="L369" s="10" t="s">
        <v>23</v>
      </c>
    </row>
    <row r="370" spans="1:12" x14ac:dyDescent="0.3">
      <c r="A370" s="52">
        <v>45689</v>
      </c>
      <c r="B370" s="10" t="s">
        <v>296</v>
      </c>
      <c r="C370" s="10" t="s">
        <v>297</v>
      </c>
      <c r="D370" s="10" t="s">
        <v>298</v>
      </c>
      <c r="E370" s="10" t="s">
        <v>20</v>
      </c>
      <c r="F370" s="10" t="s">
        <v>19</v>
      </c>
      <c r="G370" s="10" t="s">
        <v>51</v>
      </c>
      <c r="H370" s="10">
        <v>1</v>
      </c>
      <c r="I370" s="11">
        <v>45249</v>
      </c>
      <c r="J370" s="10">
        <v>52</v>
      </c>
      <c r="K370" s="10" t="s">
        <v>68</v>
      </c>
      <c r="L370" s="10" t="s">
        <v>90</v>
      </c>
    </row>
    <row r="371" spans="1:12" x14ac:dyDescent="0.3">
      <c r="A371" s="52">
        <v>45689</v>
      </c>
      <c r="B371" s="10" t="s">
        <v>299</v>
      </c>
      <c r="C371" s="10" t="s">
        <v>300</v>
      </c>
      <c r="D371" s="10" t="s">
        <v>301</v>
      </c>
      <c r="E371" s="10" t="s">
        <v>20</v>
      </c>
      <c r="F371" s="10" t="s">
        <v>19</v>
      </c>
      <c r="G371" s="10" t="s">
        <v>75</v>
      </c>
      <c r="H371" s="10">
        <v>1</v>
      </c>
      <c r="I371" s="11">
        <v>44987</v>
      </c>
      <c r="J371" s="10">
        <v>57</v>
      </c>
      <c r="K371" s="10" t="s">
        <v>52</v>
      </c>
      <c r="L371" s="10" t="s">
        <v>18</v>
      </c>
    </row>
    <row r="372" spans="1:12" x14ac:dyDescent="0.3">
      <c r="A372" s="52">
        <v>45689</v>
      </c>
      <c r="B372" s="10" t="s">
        <v>302</v>
      </c>
      <c r="C372" s="10" t="s">
        <v>303</v>
      </c>
      <c r="D372" s="10" t="s">
        <v>304</v>
      </c>
      <c r="E372" s="10" t="s">
        <v>20</v>
      </c>
      <c r="F372" s="10" t="s">
        <v>17</v>
      </c>
      <c r="G372" s="10" t="s">
        <v>51</v>
      </c>
      <c r="H372" s="10">
        <v>1</v>
      </c>
      <c r="I372" s="11">
        <v>44866</v>
      </c>
      <c r="J372" s="10">
        <v>32</v>
      </c>
      <c r="K372" s="10" t="s">
        <v>68</v>
      </c>
      <c r="L372" s="10" t="s">
        <v>90</v>
      </c>
    </row>
    <row r="373" spans="1:12" x14ac:dyDescent="0.3">
      <c r="A373" s="52">
        <v>45689</v>
      </c>
      <c r="B373" s="10" t="s">
        <v>305</v>
      </c>
      <c r="C373" s="10" t="s">
        <v>306</v>
      </c>
      <c r="D373" s="10" t="s">
        <v>307</v>
      </c>
      <c r="E373" s="10" t="s">
        <v>16</v>
      </c>
      <c r="F373" s="10" t="s">
        <v>19</v>
      </c>
      <c r="G373" s="10" t="s">
        <v>51</v>
      </c>
      <c r="H373" s="10">
        <v>1</v>
      </c>
      <c r="I373" s="11">
        <v>44511</v>
      </c>
      <c r="J373" s="10">
        <v>46</v>
      </c>
      <c r="K373" s="10" t="s">
        <v>52</v>
      </c>
      <c r="L373" s="10" t="s">
        <v>41</v>
      </c>
    </row>
    <row r="374" spans="1:12" x14ac:dyDescent="0.3">
      <c r="A374" s="52">
        <v>45689</v>
      </c>
      <c r="B374" s="10" t="s">
        <v>308</v>
      </c>
      <c r="C374" s="10" t="s">
        <v>309</v>
      </c>
      <c r="D374" s="10" t="s">
        <v>310</v>
      </c>
      <c r="E374" s="10" t="s">
        <v>16</v>
      </c>
      <c r="F374" s="10" t="s">
        <v>19</v>
      </c>
      <c r="G374" s="10" t="s">
        <v>51</v>
      </c>
      <c r="H374" s="10">
        <v>1</v>
      </c>
      <c r="I374" s="11">
        <v>44664</v>
      </c>
      <c r="J374" s="10">
        <v>32</v>
      </c>
      <c r="K374" s="10" t="s">
        <v>68</v>
      </c>
      <c r="L374" s="10" t="s">
        <v>18</v>
      </c>
    </row>
    <row r="375" spans="1:12" x14ac:dyDescent="0.3">
      <c r="A375" s="52">
        <v>45689</v>
      </c>
      <c r="B375" s="10" t="s">
        <v>311</v>
      </c>
      <c r="C375" s="10" t="s">
        <v>312</v>
      </c>
      <c r="D375" s="10" t="s">
        <v>310</v>
      </c>
      <c r="E375" s="10" t="s">
        <v>16</v>
      </c>
      <c r="F375" s="10" t="s">
        <v>50</v>
      </c>
      <c r="G375" s="10" t="s">
        <v>29</v>
      </c>
      <c r="H375" s="10">
        <v>1</v>
      </c>
      <c r="I375" s="11">
        <v>45893</v>
      </c>
      <c r="J375" s="10">
        <v>45</v>
      </c>
      <c r="K375" s="10" t="s">
        <v>52</v>
      </c>
      <c r="L375" s="10" t="s">
        <v>40</v>
      </c>
    </row>
    <row r="376" spans="1:12" x14ac:dyDescent="0.3">
      <c r="A376" s="52">
        <v>45689</v>
      </c>
      <c r="B376" s="10" t="s">
        <v>313</v>
      </c>
      <c r="C376" s="10" t="s">
        <v>77</v>
      </c>
      <c r="D376" s="10" t="s">
        <v>120</v>
      </c>
      <c r="E376" s="10" t="s">
        <v>16</v>
      </c>
      <c r="F376" s="10" t="s">
        <v>56</v>
      </c>
      <c r="G376" s="10" t="s">
        <v>51</v>
      </c>
      <c r="H376" s="10">
        <v>1</v>
      </c>
      <c r="I376" s="11">
        <v>44263</v>
      </c>
      <c r="J376" s="10">
        <v>28</v>
      </c>
      <c r="K376" s="10" t="s">
        <v>52</v>
      </c>
      <c r="L376" s="10" t="s">
        <v>36</v>
      </c>
    </row>
    <row r="377" spans="1:12" x14ac:dyDescent="0.3">
      <c r="A377" s="52">
        <v>45689</v>
      </c>
      <c r="B377" s="10" t="s">
        <v>314</v>
      </c>
      <c r="C377" s="10" t="s">
        <v>138</v>
      </c>
      <c r="D377" s="10" t="s">
        <v>129</v>
      </c>
      <c r="E377" s="10" t="s">
        <v>20</v>
      </c>
      <c r="F377" s="10" t="s">
        <v>19</v>
      </c>
      <c r="G377" s="10" t="s">
        <v>67</v>
      </c>
      <c r="H377" s="10">
        <v>1</v>
      </c>
      <c r="I377" s="11">
        <v>45050</v>
      </c>
      <c r="J377" s="10">
        <v>33</v>
      </c>
      <c r="K377" s="10" t="s">
        <v>52</v>
      </c>
      <c r="L377" s="10" t="s">
        <v>35</v>
      </c>
    </row>
    <row r="378" spans="1:12" x14ac:dyDescent="0.3">
      <c r="A378" s="52">
        <v>45689</v>
      </c>
      <c r="B378" s="10" t="s">
        <v>315</v>
      </c>
      <c r="C378" s="10" t="s">
        <v>316</v>
      </c>
      <c r="D378" s="10" t="s">
        <v>317</v>
      </c>
      <c r="E378" s="10" t="s">
        <v>20</v>
      </c>
      <c r="F378" s="10" t="s">
        <v>56</v>
      </c>
      <c r="G378" s="10" t="s">
        <v>98</v>
      </c>
      <c r="H378" s="10">
        <v>1</v>
      </c>
      <c r="I378" s="11">
        <v>45145</v>
      </c>
      <c r="J378" s="10">
        <v>56</v>
      </c>
      <c r="K378" s="10" t="s">
        <v>52</v>
      </c>
      <c r="L378" s="10" t="s">
        <v>31</v>
      </c>
    </row>
    <row r="379" spans="1:12" x14ac:dyDescent="0.3">
      <c r="A379" s="52">
        <v>45689</v>
      </c>
      <c r="B379" s="10" t="s">
        <v>318</v>
      </c>
      <c r="C379" s="10" t="s">
        <v>319</v>
      </c>
      <c r="D379" s="10" t="s">
        <v>301</v>
      </c>
      <c r="E379" s="10" t="s">
        <v>20</v>
      </c>
      <c r="F379" s="10" t="s">
        <v>19</v>
      </c>
      <c r="G379" s="10" t="s">
        <v>51</v>
      </c>
      <c r="H379" s="10">
        <v>1</v>
      </c>
      <c r="I379" s="11">
        <v>44567</v>
      </c>
      <c r="J379" s="10">
        <v>40</v>
      </c>
      <c r="K379" s="10" t="s">
        <v>68</v>
      </c>
      <c r="L379" s="10" t="s">
        <v>90</v>
      </c>
    </row>
    <row r="380" spans="1:12" x14ac:dyDescent="0.3">
      <c r="A380" s="52">
        <v>45689</v>
      </c>
      <c r="B380" s="10" t="s">
        <v>320</v>
      </c>
      <c r="C380" s="10" t="s">
        <v>321</v>
      </c>
      <c r="D380" s="10" t="s">
        <v>322</v>
      </c>
      <c r="E380" s="10" t="s">
        <v>16</v>
      </c>
      <c r="F380" s="10" t="s">
        <v>19</v>
      </c>
      <c r="G380" s="10" t="s">
        <v>29</v>
      </c>
      <c r="H380" s="10">
        <v>1</v>
      </c>
      <c r="I380" s="11">
        <v>45414</v>
      </c>
      <c r="J380" s="10">
        <v>57</v>
      </c>
      <c r="K380" s="10" t="s">
        <v>52</v>
      </c>
      <c r="L380" s="10" t="s">
        <v>41</v>
      </c>
    </row>
    <row r="381" spans="1:12" x14ac:dyDescent="0.3">
      <c r="A381" s="52">
        <v>45689</v>
      </c>
      <c r="B381" s="10" t="s">
        <v>323</v>
      </c>
      <c r="C381" s="10" t="s">
        <v>216</v>
      </c>
      <c r="D381" s="10" t="s">
        <v>295</v>
      </c>
      <c r="E381" s="10" t="s">
        <v>16</v>
      </c>
      <c r="F381" s="10" t="s">
        <v>56</v>
      </c>
      <c r="G381" s="10" t="s">
        <v>51</v>
      </c>
      <c r="H381" s="10">
        <v>1</v>
      </c>
      <c r="I381" s="11">
        <v>45146</v>
      </c>
      <c r="J381" s="10">
        <v>43</v>
      </c>
      <c r="K381" s="10" t="s">
        <v>52</v>
      </c>
      <c r="L381" s="10" t="s">
        <v>35</v>
      </c>
    </row>
    <row r="382" spans="1:12" x14ac:dyDescent="0.3">
      <c r="A382" s="52">
        <v>45689</v>
      </c>
      <c r="B382" s="10" t="s">
        <v>324</v>
      </c>
      <c r="C382" s="10" t="s">
        <v>214</v>
      </c>
      <c r="D382" s="10" t="s">
        <v>265</v>
      </c>
      <c r="E382" s="10" t="s">
        <v>20</v>
      </c>
      <c r="F382" s="10" t="s">
        <v>50</v>
      </c>
      <c r="G382" s="10" t="s">
        <v>51</v>
      </c>
      <c r="H382" s="10">
        <v>0.91</v>
      </c>
      <c r="I382" s="11">
        <v>44372</v>
      </c>
      <c r="J382" s="10">
        <v>26</v>
      </c>
      <c r="K382" s="10" t="s">
        <v>52</v>
      </c>
      <c r="L382" s="10" t="s">
        <v>94</v>
      </c>
    </row>
    <row r="383" spans="1:12" x14ac:dyDescent="0.3">
      <c r="A383" s="52">
        <v>45689</v>
      </c>
      <c r="B383" s="10" t="s">
        <v>325</v>
      </c>
      <c r="C383" s="10" t="s">
        <v>86</v>
      </c>
      <c r="D383" s="10" t="s">
        <v>326</v>
      </c>
      <c r="E383" s="10" t="s">
        <v>16</v>
      </c>
      <c r="F383" s="10" t="s">
        <v>19</v>
      </c>
      <c r="G383" s="10" t="s">
        <v>121</v>
      </c>
      <c r="H383" s="10">
        <v>1</v>
      </c>
      <c r="I383" s="11">
        <v>44139</v>
      </c>
      <c r="J383" s="10">
        <v>38</v>
      </c>
      <c r="K383" s="10" t="s">
        <v>52</v>
      </c>
      <c r="L383" s="10" t="s">
        <v>40</v>
      </c>
    </row>
    <row r="384" spans="1:12" x14ac:dyDescent="0.3">
      <c r="A384" s="52">
        <v>45689</v>
      </c>
      <c r="B384" s="10" t="s">
        <v>327</v>
      </c>
      <c r="C384" s="10" t="s">
        <v>131</v>
      </c>
      <c r="D384" s="10" t="s">
        <v>293</v>
      </c>
      <c r="E384" s="10" t="s">
        <v>20</v>
      </c>
      <c r="F384" s="10" t="s">
        <v>17</v>
      </c>
      <c r="G384" s="10" t="s">
        <v>75</v>
      </c>
      <c r="H384" s="10">
        <v>1</v>
      </c>
      <c r="I384" s="11">
        <v>44464</v>
      </c>
      <c r="J384" s="10">
        <v>51</v>
      </c>
      <c r="K384" s="10" t="s">
        <v>52</v>
      </c>
      <c r="L384" s="10" t="s">
        <v>18</v>
      </c>
    </row>
    <row r="385" spans="1:12" x14ac:dyDescent="0.3">
      <c r="A385" s="52">
        <v>45689</v>
      </c>
      <c r="B385" s="10" t="s">
        <v>328</v>
      </c>
      <c r="C385" s="10" t="s">
        <v>329</v>
      </c>
      <c r="D385" s="10" t="s">
        <v>227</v>
      </c>
      <c r="E385" s="10" t="s">
        <v>16</v>
      </c>
      <c r="F385" s="10" t="s">
        <v>19</v>
      </c>
      <c r="G385" s="10" t="s">
        <v>51</v>
      </c>
      <c r="H385" s="10">
        <v>1</v>
      </c>
      <c r="I385" s="11">
        <v>45297</v>
      </c>
      <c r="J385" s="10">
        <v>23</v>
      </c>
      <c r="K385" s="10" t="s">
        <v>52</v>
      </c>
      <c r="L385" s="10" t="s">
        <v>94</v>
      </c>
    </row>
    <row r="386" spans="1:12" x14ac:dyDescent="0.3">
      <c r="A386" s="52">
        <v>45689</v>
      </c>
      <c r="B386" s="10" t="s">
        <v>330</v>
      </c>
      <c r="C386" s="10" t="s">
        <v>331</v>
      </c>
      <c r="D386" s="10" t="s">
        <v>332</v>
      </c>
      <c r="E386" s="10" t="s">
        <v>16</v>
      </c>
      <c r="F386" s="10" t="s">
        <v>19</v>
      </c>
      <c r="G386" s="10" t="s">
        <v>67</v>
      </c>
      <c r="H386" s="10">
        <v>1</v>
      </c>
      <c r="I386" s="11">
        <v>44968</v>
      </c>
      <c r="J386" s="10">
        <v>20</v>
      </c>
      <c r="K386" s="10" t="s">
        <v>68</v>
      </c>
      <c r="L386" s="10" t="s">
        <v>21</v>
      </c>
    </row>
    <row r="387" spans="1:12" x14ac:dyDescent="0.3">
      <c r="A387" s="52">
        <v>45689</v>
      </c>
      <c r="B387" s="10" t="s">
        <v>333</v>
      </c>
      <c r="C387" s="10" t="s">
        <v>334</v>
      </c>
      <c r="D387" s="10" t="s">
        <v>335</v>
      </c>
      <c r="E387" s="10" t="s">
        <v>16</v>
      </c>
      <c r="F387" s="10" t="s">
        <v>50</v>
      </c>
      <c r="G387" s="10" t="s">
        <v>51</v>
      </c>
      <c r="H387" s="10">
        <v>1</v>
      </c>
      <c r="I387" s="11">
        <v>45431</v>
      </c>
      <c r="J387" s="10">
        <v>57</v>
      </c>
      <c r="K387" s="10" t="s">
        <v>52</v>
      </c>
      <c r="L387" s="10" t="s">
        <v>40</v>
      </c>
    </row>
    <row r="388" spans="1:12" x14ac:dyDescent="0.3">
      <c r="A388" s="52">
        <v>45689</v>
      </c>
      <c r="B388" s="10" t="s">
        <v>336</v>
      </c>
      <c r="C388" s="10" t="s">
        <v>337</v>
      </c>
      <c r="D388" s="10" t="s">
        <v>338</v>
      </c>
      <c r="E388" s="10" t="s">
        <v>16</v>
      </c>
      <c r="F388" s="10" t="s">
        <v>56</v>
      </c>
      <c r="G388" s="10" t="s">
        <v>121</v>
      </c>
      <c r="H388" s="10">
        <v>1</v>
      </c>
      <c r="I388" s="11">
        <v>45679</v>
      </c>
      <c r="J388" s="10">
        <v>46</v>
      </c>
      <c r="K388" s="10" t="s">
        <v>52</v>
      </c>
      <c r="L388" s="10" t="s">
        <v>27</v>
      </c>
    </row>
    <row r="389" spans="1:12" x14ac:dyDescent="0.3">
      <c r="A389" s="52">
        <v>45689</v>
      </c>
      <c r="B389" s="10" t="s">
        <v>339</v>
      </c>
      <c r="C389" s="10" t="s">
        <v>340</v>
      </c>
      <c r="D389" s="10" t="s">
        <v>22</v>
      </c>
      <c r="E389" s="10" t="s">
        <v>20</v>
      </c>
      <c r="F389" s="10" t="s">
        <v>19</v>
      </c>
      <c r="G389" s="10" t="s">
        <v>98</v>
      </c>
      <c r="H389" s="10">
        <v>1</v>
      </c>
      <c r="I389" s="11">
        <v>45290</v>
      </c>
      <c r="J389" s="10">
        <v>30</v>
      </c>
      <c r="K389" s="10" t="s">
        <v>52</v>
      </c>
      <c r="L389" s="10" t="s">
        <v>18</v>
      </c>
    </row>
    <row r="390" spans="1:12" x14ac:dyDescent="0.3">
      <c r="A390" s="52">
        <v>45689</v>
      </c>
      <c r="B390" s="10" t="s">
        <v>341</v>
      </c>
      <c r="C390" s="10" t="s">
        <v>342</v>
      </c>
      <c r="D390" s="10" t="s">
        <v>343</v>
      </c>
      <c r="E390" s="10" t="s">
        <v>16</v>
      </c>
      <c r="F390" s="10" t="s">
        <v>50</v>
      </c>
      <c r="G390" s="10" t="s">
        <v>51</v>
      </c>
      <c r="H390" s="10">
        <v>1</v>
      </c>
      <c r="I390" s="11">
        <v>44370</v>
      </c>
      <c r="J390" s="10">
        <v>43</v>
      </c>
      <c r="K390" s="10" t="s">
        <v>52</v>
      </c>
      <c r="L390" s="10" t="s">
        <v>31</v>
      </c>
    </row>
    <row r="391" spans="1:12" x14ac:dyDescent="0.3">
      <c r="A391" s="52">
        <v>45689</v>
      </c>
      <c r="B391" s="10" t="s">
        <v>344</v>
      </c>
      <c r="C391" s="10" t="s">
        <v>345</v>
      </c>
      <c r="D391" s="10" t="s">
        <v>346</v>
      </c>
      <c r="E391" s="10" t="s">
        <v>16</v>
      </c>
      <c r="F391" s="10" t="s">
        <v>17</v>
      </c>
      <c r="G391" s="10" t="s">
        <v>98</v>
      </c>
      <c r="H391" s="10">
        <v>1</v>
      </c>
      <c r="I391" s="11">
        <v>45240</v>
      </c>
      <c r="J391" s="10">
        <v>35</v>
      </c>
      <c r="K391" s="10" t="s">
        <v>68</v>
      </c>
      <c r="L391" s="10" t="s">
        <v>31</v>
      </c>
    </row>
    <row r="392" spans="1:12" x14ac:dyDescent="0.3">
      <c r="A392" s="52">
        <v>45689</v>
      </c>
      <c r="B392" s="10" t="s">
        <v>347</v>
      </c>
      <c r="C392" s="10" t="s">
        <v>348</v>
      </c>
      <c r="D392" s="10" t="s">
        <v>251</v>
      </c>
      <c r="E392" s="10" t="s">
        <v>20</v>
      </c>
      <c r="F392" s="10" t="s">
        <v>19</v>
      </c>
      <c r="G392" s="10" t="s">
        <v>75</v>
      </c>
      <c r="H392" s="10">
        <v>1</v>
      </c>
      <c r="I392" s="11">
        <v>44855</v>
      </c>
      <c r="J392" s="10">
        <v>61</v>
      </c>
      <c r="K392" s="10" t="s">
        <v>68</v>
      </c>
      <c r="L392" s="10" t="s">
        <v>90</v>
      </c>
    </row>
    <row r="393" spans="1:12" x14ac:dyDescent="0.3">
      <c r="A393" s="52">
        <v>45689</v>
      </c>
      <c r="B393" s="10" t="s">
        <v>349</v>
      </c>
      <c r="C393" s="10" t="s">
        <v>350</v>
      </c>
      <c r="D393" s="10" t="s">
        <v>101</v>
      </c>
      <c r="E393" s="10" t="s">
        <v>16</v>
      </c>
      <c r="F393" s="10" t="s">
        <v>19</v>
      </c>
      <c r="G393" s="10" t="s">
        <v>51</v>
      </c>
      <c r="H393" s="10">
        <v>0.91</v>
      </c>
      <c r="I393" s="11">
        <v>44506</v>
      </c>
      <c r="J393" s="10">
        <v>44</v>
      </c>
      <c r="K393" s="10" t="s">
        <v>52</v>
      </c>
      <c r="L393" s="10" t="s">
        <v>41</v>
      </c>
    </row>
    <row r="394" spans="1:12" x14ac:dyDescent="0.3">
      <c r="A394" s="52">
        <v>45689</v>
      </c>
      <c r="B394" s="10" t="s">
        <v>351</v>
      </c>
      <c r="C394" s="10" t="s">
        <v>352</v>
      </c>
      <c r="D394" s="10" t="s">
        <v>198</v>
      </c>
      <c r="E394" s="10" t="s">
        <v>20</v>
      </c>
      <c r="F394" s="10" t="s">
        <v>17</v>
      </c>
      <c r="G394" s="10" t="s">
        <v>51</v>
      </c>
      <c r="H394" s="10">
        <v>1</v>
      </c>
      <c r="I394" s="11">
        <v>44547</v>
      </c>
      <c r="J394" s="10">
        <v>53</v>
      </c>
      <c r="K394" s="10" t="s">
        <v>52</v>
      </c>
      <c r="L394" s="10" t="s">
        <v>21</v>
      </c>
    </row>
    <row r="395" spans="1:12" x14ac:dyDescent="0.3">
      <c r="A395" s="52">
        <v>45689</v>
      </c>
      <c r="B395" s="10" t="s">
        <v>353</v>
      </c>
      <c r="C395" s="10" t="s">
        <v>354</v>
      </c>
      <c r="D395" s="10" t="s">
        <v>355</v>
      </c>
      <c r="E395" s="10" t="s">
        <v>20</v>
      </c>
      <c r="F395" s="10" t="s">
        <v>17</v>
      </c>
      <c r="G395" s="10" t="s">
        <v>57</v>
      </c>
      <c r="H395" s="10">
        <v>1</v>
      </c>
      <c r="I395" s="11">
        <v>45532</v>
      </c>
      <c r="J395" s="10">
        <v>54</v>
      </c>
      <c r="K395" s="10" t="s">
        <v>68</v>
      </c>
      <c r="L395" s="10" t="s">
        <v>31</v>
      </c>
    </row>
    <row r="396" spans="1:12" x14ac:dyDescent="0.3">
      <c r="A396" s="52">
        <v>45689</v>
      </c>
      <c r="B396" s="10" t="s">
        <v>356</v>
      </c>
      <c r="C396" s="10" t="s">
        <v>350</v>
      </c>
      <c r="D396" s="10" t="s">
        <v>357</v>
      </c>
      <c r="E396" s="10" t="s">
        <v>20</v>
      </c>
      <c r="F396" s="10" t="s">
        <v>17</v>
      </c>
      <c r="G396" s="10" t="s">
        <v>51</v>
      </c>
      <c r="H396" s="10">
        <v>1</v>
      </c>
      <c r="I396" s="11">
        <v>44759</v>
      </c>
      <c r="J396" s="10">
        <v>47</v>
      </c>
      <c r="K396" s="10" t="s">
        <v>68</v>
      </c>
      <c r="L396" s="10" t="s">
        <v>21</v>
      </c>
    </row>
    <row r="397" spans="1:12" x14ac:dyDescent="0.3">
      <c r="A397" s="52">
        <v>45689</v>
      </c>
      <c r="B397" s="10" t="s">
        <v>358</v>
      </c>
      <c r="C397" s="10" t="s">
        <v>359</v>
      </c>
      <c r="D397" s="10" t="s">
        <v>360</v>
      </c>
      <c r="E397" s="10" t="s">
        <v>16</v>
      </c>
      <c r="F397" s="10" t="s">
        <v>17</v>
      </c>
      <c r="G397" s="10" t="s">
        <v>75</v>
      </c>
      <c r="H397" s="10">
        <v>1</v>
      </c>
      <c r="I397" s="11">
        <v>44444</v>
      </c>
      <c r="J397" s="10">
        <v>54</v>
      </c>
      <c r="K397" s="10" t="s">
        <v>52</v>
      </c>
      <c r="L397" s="10" t="s">
        <v>31</v>
      </c>
    </row>
    <row r="398" spans="1:12" x14ac:dyDescent="0.3">
      <c r="A398" s="52">
        <v>45689</v>
      </c>
      <c r="B398" s="10" t="s">
        <v>361</v>
      </c>
      <c r="C398" s="10" t="s">
        <v>362</v>
      </c>
      <c r="D398" s="10" t="s">
        <v>181</v>
      </c>
      <c r="E398" s="10" t="s">
        <v>20</v>
      </c>
      <c r="F398" s="10" t="s">
        <v>17</v>
      </c>
      <c r="G398" s="10" t="s">
        <v>51</v>
      </c>
      <c r="H398" s="10">
        <v>1</v>
      </c>
      <c r="I398" s="11">
        <v>45785</v>
      </c>
      <c r="J398" s="10">
        <v>20</v>
      </c>
      <c r="K398" s="10" t="s">
        <v>52</v>
      </c>
      <c r="L398" s="10" t="s">
        <v>18</v>
      </c>
    </row>
    <row r="399" spans="1:12" x14ac:dyDescent="0.3">
      <c r="A399" s="52">
        <v>45689</v>
      </c>
      <c r="B399" s="10" t="s">
        <v>365</v>
      </c>
      <c r="C399" s="10" t="s">
        <v>366</v>
      </c>
      <c r="D399" s="10" t="s">
        <v>367</v>
      </c>
      <c r="E399" s="10" t="s">
        <v>20</v>
      </c>
      <c r="F399" s="10" t="s">
        <v>19</v>
      </c>
      <c r="G399" s="10" t="s">
        <v>51</v>
      </c>
      <c r="H399" s="10">
        <v>0.91</v>
      </c>
      <c r="I399" s="11">
        <v>44073</v>
      </c>
      <c r="J399" s="10">
        <v>46</v>
      </c>
      <c r="K399" s="10" t="s">
        <v>68</v>
      </c>
      <c r="L399" s="10" t="s">
        <v>31</v>
      </c>
    </row>
    <row r="400" spans="1:12" x14ac:dyDescent="0.3">
      <c r="A400" s="52">
        <v>45689</v>
      </c>
      <c r="B400" s="10" t="s">
        <v>368</v>
      </c>
      <c r="C400" s="10" t="s">
        <v>111</v>
      </c>
      <c r="D400" s="10" t="s">
        <v>343</v>
      </c>
      <c r="E400" s="10" t="s">
        <v>16</v>
      </c>
      <c r="F400" s="10" t="s">
        <v>17</v>
      </c>
      <c r="G400" s="10" t="s">
        <v>51</v>
      </c>
      <c r="H400" s="10">
        <v>0.91</v>
      </c>
      <c r="I400" s="11">
        <v>44277</v>
      </c>
      <c r="J400" s="10">
        <v>59</v>
      </c>
      <c r="K400" s="10" t="s">
        <v>68</v>
      </c>
      <c r="L400" s="10" t="s">
        <v>36</v>
      </c>
    </row>
    <row r="401" spans="1:12" x14ac:dyDescent="0.3">
      <c r="A401" s="52">
        <v>45689</v>
      </c>
      <c r="B401" s="10" t="s">
        <v>369</v>
      </c>
      <c r="C401" s="10" t="s">
        <v>48</v>
      </c>
      <c r="D401" s="10" t="s">
        <v>370</v>
      </c>
      <c r="E401" s="10" t="s">
        <v>20</v>
      </c>
      <c r="F401" s="10" t="s">
        <v>19</v>
      </c>
      <c r="G401" s="10" t="s">
        <v>29</v>
      </c>
      <c r="H401" s="10">
        <v>0.91</v>
      </c>
      <c r="I401" s="11">
        <v>45840</v>
      </c>
      <c r="J401" s="10">
        <v>40</v>
      </c>
      <c r="K401" s="10" t="s">
        <v>52</v>
      </c>
      <c r="L401" s="10" t="s">
        <v>21</v>
      </c>
    </row>
    <row r="402" spans="1:12" x14ac:dyDescent="0.3">
      <c r="A402" s="52">
        <v>45689</v>
      </c>
      <c r="B402" s="10" t="s">
        <v>371</v>
      </c>
      <c r="C402" s="10" t="s">
        <v>372</v>
      </c>
      <c r="D402" s="10" t="s">
        <v>373</v>
      </c>
      <c r="E402" s="10" t="s">
        <v>16</v>
      </c>
      <c r="F402" s="10" t="s">
        <v>19</v>
      </c>
      <c r="G402" s="10" t="s">
        <v>29</v>
      </c>
      <c r="H402" s="10">
        <v>1</v>
      </c>
      <c r="I402" s="11">
        <v>45625</v>
      </c>
      <c r="J402" s="10">
        <v>40</v>
      </c>
      <c r="K402" s="10" t="s">
        <v>68</v>
      </c>
      <c r="L402" s="10" t="s">
        <v>36</v>
      </c>
    </row>
    <row r="403" spans="1:12" x14ac:dyDescent="0.3">
      <c r="A403" s="52">
        <v>45689</v>
      </c>
      <c r="B403" s="10" t="s">
        <v>374</v>
      </c>
      <c r="C403" s="10" t="s">
        <v>375</v>
      </c>
      <c r="D403" s="10" t="s">
        <v>124</v>
      </c>
      <c r="E403" s="10" t="s">
        <v>20</v>
      </c>
      <c r="F403" s="10" t="s">
        <v>19</v>
      </c>
      <c r="G403" s="10" t="s">
        <v>57</v>
      </c>
      <c r="H403" s="10">
        <v>1</v>
      </c>
      <c r="I403" s="11">
        <v>45598</v>
      </c>
      <c r="J403" s="10">
        <v>59</v>
      </c>
      <c r="K403" s="10" t="s">
        <v>52</v>
      </c>
      <c r="L403" s="10" t="s">
        <v>36</v>
      </c>
    </row>
    <row r="404" spans="1:12" x14ac:dyDescent="0.3">
      <c r="A404" s="52">
        <v>45689</v>
      </c>
      <c r="B404" s="10" t="s">
        <v>376</v>
      </c>
      <c r="C404" s="10" t="s">
        <v>283</v>
      </c>
      <c r="D404" s="10" t="s">
        <v>346</v>
      </c>
      <c r="E404" s="10" t="s">
        <v>16</v>
      </c>
      <c r="F404" s="10" t="s">
        <v>19</v>
      </c>
      <c r="G404" s="10" t="s">
        <v>75</v>
      </c>
      <c r="H404" s="10">
        <v>0.91</v>
      </c>
      <c r="I404" s="11">
        <v>44440</v>
      </c>
      <c r="J404" s="10">
        <v>60</v>
      </c>
      <c r="K404" s="10" t="s">
        <v>52</v>
      </c>
      <c r="L404" s="10" t="s">
        <v>39</v>
      </c>
    </row>
    <row r="405" spans="1:12" x14ac:dyDescent="0.3">
      <c r="A405" s="52">
        <v>45689</v>
      </c>
      <c r="B405" s="10" t="s">
        <v>377</v>
      </c>
      <c r="C405" s="10" t="s">
        <v>378</v>
      </c>
      <c r="D405" s="10" t="s">
        <v>144</v>
      </c>
      <c r="E405" s="10" t="s">
        <v>20</v>
      </c>
      <c r="F405" s="10" t="s">
        <v>19</v>
      </c>
      <c r="G405" s="10" t="s">
        <v>75</v>
      </c>
      <c r="H405" s="10">
        <v>0.91</v>
      </c>
      <c r="I405" s="11">
        <v>45474</v>
      </c>
      <c r="J405" s="10">
        <v>24</v>
      </c>
      <c r="K405" s="10" t="s">
        <v>52</v>
      </c>
      <c r="L405" s="10" t="s">
        <v>35</v>
      </c>
    </row>
    <row r="406" spans="1:12" x14ac:dyDescent="0.3">
      <c r="A406" s="52">
        <v>45689</v>
      </c>
      <c r="B406" s="10" t="s">
        <v>379</v>
      </c>
      <c r="C406" s="10" t="s">
        <v>380</v>
      </c>
      <c r="D406" s="10" t="s">
        <v>71</v>
      </c>
      <c r="E406" s="10" t="s">
        <v>16</v>
      </c>
      <c r="F406" s="10" t="s">
        <v>17</v>
      </c>
      <c r="G406" s="10" t="s">
        <v>57</v>
      </c>
      <c r="H406" s="10">
        <v>0.91</v>
      </c>
      <c r="I406" s="11">
        <v>45283</v>
      </c>
      <c r="J406" s="10">
        <v>59</v>
      </c>
      <c r="K406" s="10" t="s">
        <v>52</v>
      </c>
      <c r="L406" s="10" t="s">
        <v>18</v>
      </c>
    </row>
    <row r="407" spans="1:12" x14ac:dyDescent="0.3">
      <c r="A407" s="52">
        <v>45689</v>
      </c>
      <c r="B407" s="10" t="s">
        <v>381</v>
      </c>
      <c r="C407" s="10" t="s">
        <v>382</v>
      </c>
      <c r="D407" s="10" t="s">
        <v>383</v>
      </c>
      <c r="E407" s="10" t="s">
        <v>20</v>
      </c>
      <c r="F407" s="10" t="s">
        <v>50</v>
      </c>
      <c r="G407" s="10" t="s">
        <v>121</v>
      </c>
      <c r="H407" s="10">
        <v>1</v>
      </c>
      <c r="I407" s="11">
        <v>44656</v>
      </c>
      <c r="J407" s="10">
        <v>52</v>
      </c>
      <c r="K407" s="10" t="s">
        <v>52</v>
      </c>
      <c r="L407" s="10" t="s">
        <v>18</v>
      </c>
    </row>
    <row r="408" spans="1:12" x14ac:dyDescent="0.3">
      <c r="A408" s="52">
        <v>45689</v>
      </c>
      <c r="B408" s="10" t="s">
        <v>384</v>
      </c>
      <c r="C408" s="10" t="s">
        <v>385</v>
      </c>
      <c r="D408" s="10" t="s">
        <v>175</v>
      </c>
      <c r="E408" s="10" t="s">
        <v>16</v>
      </c>
      <c r="F408" s="10" t="s">
        <v>19</v>
      </c>
      <c r="G408" s="10" t="s">
        <v>75</v>
      </c>
      <c r="H408" s="10">
        <v>1</v>
      </c>
      <c r="I408" s="11">
        <v>45728</v>
      </c>
      <c r="J408" s="10">
        <v>37</v>
      </c>
      <c r="K408" s="10" t="s">
        <v>68</v>
      </c>
      <c r="L408" s="10" t="s">
        <v>21</v>
      </c>
    </row>
    <row r="409" spans="1:12" x14ac:dyDescent="0.3">
      <c r="A409" s="52">
        <v>45689</v>
      </c>
      <c r="B409" s="10" t="s">
        <v>386</v>
      </c>
      <c r="C409" s="10" t="s">
        <v>387</v>
      </c>
      <c r="D409" s="10" t="s">
        <v>388</v>
      </c>
      <c r="E409" s="10" t="s">
        <v>16</v>
      </c>
      <c r="F409" s="10" t="s">
        <v>19</v>
      </c>
      <c r="G409" s="10" t="s">
        <v>98</v>
      </c>
      <c r="H409" s="10">
        <v>1</v>
      </c>
      <c r="I409" s="11">
        <v>44560</v>
      </c>
      <c r="J409" s="10">
        <v>29</v>
      </c>
      <c r="K409" s="10" t="s">
        <v>52</v>
      </c>
      <c r="L409" s="10" t="s">
        <v>94</v>
      </c>
    </row>
    <row r="410" spans="1:12" x14ac:dyDescent="0.3">
      <c r="A410" s="52">
        <v>45689</v>
      </c>
      <c r="B410" s="10" t="s">
        <v>389</v>
      </c>
      <c r="C410" s="10" t="s">
        <v>390</v>
      </c>
      <c r="D410" s="10" t="s">
        <v>301</v>
      </c>
      <c r="E410" s="10" t="s">
        <v>20</v>
      </c>
      <c r="F410" s="10" t="s">
        <v>19</v>
      </c>
      <c r="G410" s="10" t="s">
        <v>57</v>
      </c>
      <c r="H410" s="10">
        <v>0.91</v>
      </c>
      <c r="I410" s="11">
        <v>44184</v>
      </c>
      <c r="J410" s="10">
        <v>60</v>
      </c>
      <c r="K410" s="10" t="s">
        <v>68</v>
      </c>
      <c r="L410" s="10" t="s">
        <v>23</v>
      </c>
    </row>
    <row r="411" spans="1:12" x14ac:dyDescent="0.3">
      <c r="A411" s="52">
        <v>45689</v>
      </c>
      <c r="B411" s="10" t="s">
        <v>391</v>
      </c>
      <c r="C411" s="10" t="s">
        <v>392</v>
      </c>
      <c r="D411" s="10" t="s">
        <v>393</v>
      </c>
      <c r="E411" s="10" t="s">
        <v>20</v>
      </c>
      <c r="F411" s="10" t="s">
        <v>17</v>
      </c>
      <c r="G411" s="10" t="s">
        <v>51</v>
      </c>
      <c r="H411" s="10">
        <v>1</v>
      </c>
      <c r="I411" s="11">
        <v>45241</v>
      </c>
      <c r="J411" s="10">
        <v>22</v>
      </c>
      <c r="K411" s="10" t="s">
        <v>52</v>
      </c>
      <c r="L411" s="10" t="s">
        <v>31</v>
      </c>
    </row>
    <row r="412" spans="1:12" x14ac:dyDescent="0.3">
      <c r="A412" s="52">
        <v>45689</v>
      </c>
      <c r="B412" s="10" t="s">
        <v>394</v>
      </c>
      <c r="C412" s="10" t="s">
        <v>366</v>
      </c>
      <c r="D412" s="10" t="s">
        <v>366</v>
      </c>
      <c r="E412" s="10" t="s">
        <v>20</v>
      </c>
      <c r="F412" s="10" t="s">
        <v>19</v>
      </c>
      <c r="G412" s="10" t="s">
        <v>51</v>
      </c>
      <c r="H412" s="10">
        <v>1</v>
      </c>
      <c r="I412" s="11">
        <v>45346</v>
      </c>
      <c r="J412" s="10">
        <v>61</v>
      </c>
      <c r="K412" s="10" t="s">
        <v>68</v>
      </c>
      <c r="L412" s="10" t="s">
        <v>41</v>
      </c>
    </row>
    <row r="413" spans="1:12" x14ac:dyDescent="0.3">
      <c r="A413" s="52">
        <v>45689</v>
      </c>
      <c r="B413" s="10" t="s">
        <v>395</v>
      </c>
      <c r="C413" s="10" t="s">
        <v>396</v>
      </c>
      <c r="D413" s="10" t="s">
        <v>117</v>
      </c>
      <c r="E413" s="10" t="s">
        <v>16</v>
      </c>
      <c r="F413" s="10" t="s">
        <v>19</v>
      </c>
      <c r="G413" s="10" t="s">
        <v>51</v>
      </c>
      <c r="H413" s="10">
        <v>1</v>
      </c>
      <c r="I413" s="11">
        <v>44843</v>
      </c>
      <c r="J413" s="10">
        <v>49</v>
      </c>
      <c r="K413" s="10" t="s">
        <v>52</v>
      </c>
      <c r="L413" s="10" t="s">
        <v>94</v>
      </c>
    </row>
    <row r="414" spans="1:12" x14ac:dyDescent="0.3">
      <c r="A414" s="52">
        <v>45689</v>
      </c>
      <c r="B414" s="10" t="s">
        <v>397</v>
      </c>
      <c r="C414" s="10" t="s">
        <v>398</v>
      </c>
      <c r="D414" s="10" t="s">
        <v>106</v>
      </c>
      <c r="E414" s="10" t="s">
        <v>20</v>
      </c>
      <c r="F414" s="10" t="s">
        <v>19</v>
      </c>
      <c r="G414" s="10" t="s">
        <v>57</v>
      </c>
      <c r="H414" s="10">
        <v>0.91</v>
      </c>
      <c r="I414" s="11">
        <v>44912</v>
      </c>
      <c r="J414" s="10">
        <v>35</v>
      </c>
      <c r="K414" s="10" t="s">
        <v>52</v>
      </c>
      <c r="L414" s="10" t="s">
        <v>42</v>
      </c>
    </row>
    <row r="415" spans="1:12" x14ac:dyDescent="0.3">
      <c r="A415" s="52">
        <v>45689</v>
      </c>
      <c r="B415" s="10" t="s">
        <v>399</v>
      </c>
      <c r="C415" s="10" t="s">
        <v>192</v>
      </c>
      <c r="D415" s="10" t="s">
        <v>400</v>
      </c>
      <c r="E415" s="10" t="s">
        <v>20</v>
      </c>
      <c r="F415" s="10" t="s">
        <v>56</v>
      </c>
      <c r="G415" s="10" t="s">
        <v>57</v>
      </c>
      <c r="H415" s="10">
        <v>1</v>
      </c>
      <c r="I415" s="11">
        <v>45376</v>
      </c>
      <c r="J415" s="10">
        <v>57</v>
      </c>
      <c r="K415" s="10" t="s">
        <v>52</v>
      </c>
      <c r="L415" s="10" t="s">
        <v>90</v>
      </c>
    </row>
    <row r="416" spans="1:12" x14ac:dyDescent="0.3">
      <c r="A416" s="52">
        <v>45689</v>
      </c>
      <c r="B416" s="10" t="s">
        <v>401</v>
      </c>
      <c r="C416" s="10" t="s">
        <v>155</v>
      </c>
      <c r="D416" s="10" t="s">
        <v>87</v>
      </c>
      <c r="E416" s="10" t="s">
        <v>20</v>
      </c>
      <c r="F416" s="10" t="s">
        <v>19</v>
      </c>
      <c r="G416" s="10" t="s">
        <v>51</v>
      </c>
      <c r="H416" s="10">
        <v>1</v>
      </c>
      <c r="I416" s="11">
        <v>45290</v>
      </c>
      <c r="J416" s="10">
        <v>36</v>
      </c>
      <c r="K416" s="10" t="s">
        <v>68</v>
      </c>
      <c r="L416" s="10" t="s">
        <v>27</v>
      </c>
    </row>
    <row r="417" spans="1:12" x14ac:dyDescent="0.3">
      <c r="A417" s="52">
        <v>45689</v>
      </c>
      <c r="B417" s="10" t="s">
        <v>402</v>
      </c>
      <c r="C417" s="10" t="s">
        <v>403</v>
      </c>
      <c r="D417" s="10" t="s">
        <v>404</v>
      </c>
      <c r="E417" s="10" t="s">
        <v>16</v>
      </c>
      <c r="F417" s="10" t="s">
        <v>50</v>
      </c>
      <c r="G417" s="10" t="s">
        <v>51</v>
      </c>
      <c r="H417" s="10">
        <v>1</v>
      </c>
      <c r="I417" s="11">
        <v>45542</v>
      </c>
      <c r="J417" s="10">
        <v>62</v>
      </c>
      <c r="K417" s="10" t="s">
        <v>52</v>
      </c>
      <c r="L417" s="10" t="s">
        <v>18</v>
      </c>
    </row>
    <row r="418" spans="1:12" x14ac:dyDescent="0.3">
      <c r="A418" s="52">
        <v>45689</v>
      </c>
      <c r="B418" s="10" t="s">
        <v>405</v>
      </c>
      <c r="C418" s="10" t="s">
        <v>406</v>
      </c>
      <c r="D418" s="10" t="s">
        <v>383</v>
      </c>
      <c r="E418" s="10" t="s">
        <v>20</v>
      </c>
      <c r="F418" s="10" t="s">
        <v>17</v>
      </c>
      <c r="G418" s="10" t="s">
        <v>98</v>
      </c>
      <c r="H418" s="10">
        <v>1</v>
      </c>
      <c r="I418" s="11">
        <v>45824</v>
      </c>
      <c r="J418" s="10">
        <v>21</v>
      </c>
      <c r="K418" s="10" t="s">
        <v>68</v>
      </c>
      <c r="L418" s="10" t="s">
        <v>36</v>
      </c>
    </row>
    <row r="419" spans="1:12" x14ac:dyDescent="0.3">
      <c r="A419" s="52">
        <v>45689</v>
      </c>
      <c r="B419" s="10" t="s">
        <v>407</v>
      </c>
      <c r="C419" s="10" t="s">
        <v>408</v>
      </c>
      <c r="D419" s="10" t="s">
        <v>409</v>
      </c>
      <c r="E419" s="10" t="s">
        <v>16</v>
      </c>
      <c r="F419" s="10" t="s">
        <v>19</v>
      </c>
      <c r="G419" s="10" t="s">
        <v>51</v>
      </c>
      <c r="H419" s="10">
        <v>1</v>
      </c>
      <c r="I419" s="11">
        <v>44078</v>
      </c>
      <c r="J419" s="10">
        <v>56</v>
      </c>
      <c r="K419" s="10" t="s">
        <v>52</v>
      </c>
      <c r="L419" s="10" t="s">
        <v>94</v>
      </c>
    </row>
    <row r="420" spans="1:12" x14ac:dyDescent="0.3">
      <c r="A420" s="52">
        <v>45689</v>
      </c>
      <c r="B420" s="10" t="s">
        <v>410</v>
      </c>
      <c r="C420" s="10" t="s">
        <v>411</v>
      </c>
      <c r="D420" s="10" t="s">
        <v>412</v>
      </c>
      <c r="E420" s="10" t="s">
        <v>16</v>
      </c>
      <c r="F420" s="10" t="s">
        <v>19</v>
      </c>
      <c r="G420" s="10" t="s">
        <v>51</v>
      </c>
      <c r="H420" s="10">
        <v>1</v>
      </c>
      <c r="I420" s="11">
        <v>45701</v>
      </c>
      <c r="J420" s="10">
        <v>59</v>
      </c>
      <c r="K420" s="10" t="s">
        <v>52</v>
      </c>
      <c r="L420" s="10" t="s">
        <v>36</v>
      </c>
    </row>
    <row r="421" spans="1:12" x14ac:dyDescent="0.3">
      <c r="A421" s="52">
        <v>45689</v>
      </c>
      <c r="B421" s="10" t="s">
        <v>413</v>
      </c>
      <c r="C421" s="10" t="s">
        <v>414</v>
      </c>
      <c r="D421" s="10" t="s">
        <v>181</v>
      </c>
      <c r="E421" s="10" t="s">
        <v>20</v>
      </c>
      <c r="F421" s="10" t="s">
        <v>17</v>
      </c>
      <c r="G421" s="10" t="s">
        <v>51</v>
      </c>
      <c r="H421" s="10">
        <v>1</v>
      </c>
      <c r="I421" s="11">
        <v>45257</v>
      </c>
      <c r="J421" s="10">
        <v>51</v>
      </c>
      <c r="K421" s="10" t="s">
        <v>52</v>
      </c>
      <c r="L421" s="10" t="s">
        <v>42</v>
      </c>
    </row>
    <row r="422" spans="1:12" x14ac:dyDescent="0.3">
      <c r="A422" s="52">
        <v>45689</v>
      </c>
      <c r="B422" s="10" t="s">
        <v>415</v>
      </c>
      <c r="C422" s="10" t="s">
        <v>155</v>
      </c>
      <c r="D422" s="10" t="s">
        <v>286</v>
      </c>
      <c r="E422" s="10" t="s">
        <v>20</v>
      </c>
      <c r="F422" s="10" t="s">
        <v>19</v>
      </c>
      <c r="G422" s="10" t="s">
        <v>67</v>
      </c>
      <c r="H422" s="10">
        <v>1</v>
      </c>
      <c r="I422" s="11">
        <v>44461</v>
      </c>
      <c r="J422" s="10">
        <v>25</v>
      </c>
      <c r="K422" s="10" t="s">
        <v>52</v>
      </c>
      <c r="L422" s="10" t="s">
        <v>42</v>
      </c>
    </row>
    <row r="423" spans="1:12" x14ac:dyDescent="0.3">
      <c r="A423" s="52">
        <v>45689</v>
      </c>
      <c r="B423" s="10" t="s">
        <v>416</v>
      </c>
      <c r="C423" s="10" t="s">
        <v>321</v>
      </c>
      <c r="D423" s="10" t="s">
        <v>138</v>
      </c>
      <c r="E423" s="10" t="s">
        <v>20</v>
      </c>
      <c r="F423" s="10" t="s">
        <v>17</v>
      </c>
      <c r="G423" s="10" t="s">
        <v>121</v>
      </c>
      <c r="H423" s="10">
        <v>1</v>
      </c>
      <c r="I423" s="11">
        <v>45334</v>
      </c>
      <c r="J423" s="10">
        <v>60</v>
      </c>
      <c r="K423" s="10" t="s">
        <v>68</v>
      </c>
      <c r="L423" s="10" t="s">
        <v>90</v>
      </c>
    </row>
    <row r="424" spans="1:12" x14ac:dyDescent="0.3">
      <c r="A424" s="52">
        <v>45689</v>
      </c>
      <c r="B424" s="10" t="s">
        <v>417</v>
      </c>
      <c r="C424" s="10" t="s">
        <v>418</v>
      </c>
      <c r="D424" s="10" t="s">
        <v>132</v>
      </c>
      <c r="E424" s="10" t="s">
        <v>20</v>
      </c>
      <c r="F424" s="10" t="s">
        <v>19</v>
      </c>
      <c r="G424" s="10" t="s">
        <v>51</v>
      </c>
      <c r="H424" s="10">
        <v>1</v>
      </c>
      <c r="I424" s="11">
        <v>44084</v>
      </c>
      <c r="J424" s="10">
        <v>40</v>
      </c>
      <c r="K424" s="10" t="s">
        <v>68</v>
      </c>
      <c r="L424" s="10" t="s">
        <v>18</v>
      </c>
    </row>
    <row r="425" spans="1:12" x14ac:dyDescent="0.3">
      <c r="A425" s="52">
        <v>45689</v>
      </c>
      <c r="B425" s="10" t="s">
        <v>419</v>
      </c>
      <c r="C425" s="10" t="s">
        <v>420</v>
      </c>
      <c r="D425" s="10" t="s">
        <v>421</v>
      </c>
      <c r="E425" s="10" t="s">
        <v>20</v>
      </c>
      <c r="F425" s="10" t="s">
        <v>17</v>
      </c>
      <c r="G425" s="10" t="s">
        <v>67</v>
      </c>
      <c r="H425" s="10">
        <v>1</v>
      </c>
      <c r="I425" s="11">
        <v>44861</v>
      </c>
      <c r="J425" s="10">
        <v>57</v>
      </c>
      <c r="K425" s="10" t="s">
        <v>52</v>
      </c>
      <c r="L425" s="10" t="s">
        <v>18</v>
      </c>
    </row>
    <row r="426" spans="1:12" x14ac:dyDescent="0.3">
      <c r="A426" s="52">
        <v>45689</v>
      </c>
      <c r="B426" s="10" t="s">
        <v>422</v>
      </c>
      <c r="C426" s="10" t="s">
        <v>423</v>
      </c>
      <c r="D426" s="10" t="s">
        <v>424</v>
      </c>
      <c r="E426" s="10" t="s">
        <v>20</v>
      </c>
      <c r="F426" s="10" t="s">
        <v>19</v>
      </c>
      <c r="G426" s="10" t="s">
        <v>67</v>
      </c>
      <c r="H426" s="10">
        <v>1</v>
      </c>
      <c r="I426" s="11">
        <v>44591</v>
      </c>
      <c r="J426" s="10">
        <v>55</v>
      </c>
      <c r="K426" s="10" t="s">
        <v>52</v>
      </c>
      <c r="L426" s="10" t="s">
        <v>31</v>
      </c>
    </row>
    <row r="427" spans="1:12" x14ac:dyDescent="0.3">
      <c r="A427" s="52">
        <v>45689</v>
      </c>
      <c r="B427" s="10" t="s">
        <v>425</v>
      </c>
      <c r="C427" s="10" t="s">
        <v>426</v>
      </c>
      <c r="D427" s="10" t="s">
        <v>427</v>
      </c>
      <c r="E427" s="10" t="s">
        <v>16</v>
      </c>
      <c r="F427" s="10" t="s">
        <v>17</v>
      </c>
      <c r="G427" s="10" t="s">
        <v>75</v>
      </c>
      <c r="H427" s="10">
        <v>1</v>
      </c>
      <c r="I427" s="11">
        <v>45576</v>
      </c>
      <c r="J427" s="10">
        <v>34</v>
      </c>
      <c r="K427" s="10" t="s">
        <v>68</v>
      </c>
      <c r="L427" s="10" t="s">
        <v>42</v>
      </c>
    </row>
    <row r="428" spans="1:12" x14ac:dyDescent="0.3">
      <c r="A428" s="52">
        <v>45689</v>
      </c>
      <c r="B428" s="10" t="s">
        <v>428</v>
      </c>
      <c r="C428" s="10" t="s">
        <v>429</v>
      </c>
      <c r="D428" s="10" t="s">
        <v>146</v>
      </c>
      <c r="E428" s="10" t="s">
        <v>20</v>
      </c>
      <c r="F428" s="10" t="s">
        <v>56</v>
      </c>
      <c r="G428" s="10" t="s">
        <v>75</v>
      </c>
      <c r="H428" s="10">
        <v>1</v>
      </c>
      <c r="I428" s="11">
        <v>44080</v>
      </c>
      <c r="J428" s="10">
        <v>48</v>
      </c>
      <c r="K428" s="10" t="s">
        <v>52</v>
      </c>
      <c r="L428" s="10" t="s">
        <v>90</v>
      </c>
    </row>
    <row r="429" spans="1:12" x14ac:dyDescent="0.3">
      <c r="A429" s="52">
        <v>45689</v>
      </c>
      <c r="B429" s="10" t="s">
        <v>430</v>
      </c>
      <c r="C429" s="10" t="s">
        <v>309</v>
      </c>
      <c r="D429" s="10" t="s">
        <v>431</v>
      </c>
      <c r="E429" s="10" t="s">
        <v>16</v>
      </c>
      <c r="F429" s="10" t="s">
        <v>50</v>
      </c>
      <c r="G429" s="10" t="s">
        <v>51</v>
      </c>
      <c r="H429" s="10">
        <v>1</v>
      </c>
      <c r="I429" s="11">
        <v>44621</v>
      </c>
      <c r="J429" s="10">
        <v>43</v>
      </c>
      <c r="K429" s="10" t="s">
        <v>52</v>
      </c>
      <c r="L429" s="10" t="s">
        <v>27</v>
      </c>
    </row>
    <row r="430" spans="1:12" x14ac:dyDescent="0.3">
      <c r="A430" s="52">
        <v>45689</v>
      </c>
      <c r="B430" s="10" t="s">
        <v>432</v>
      </c>
      <c r="C430" s="10" t="s">
        <v>366</v>
      </c>
      <c r="D430" s="10" t="s">
        <v>106</v>
      </c>
      <c r="E430" s="10" t="s">
        <v>20</v>
      </c>
      <c r="F430" s="10" t="s">
        <v>19</v>
      </c>
      <c r="G430" s="10" t="s">
        <v>57</v>
      </c>
      <c r="H430" s="10">
        <v>1</v>
      </c>
      <c r="I430" s="11">
        <v>44839</v>
      </c>
      <c r="J430" s="10">
        <v>29</v>
      </c>
      <c r="K430" s="10" t="s">
        <v>68</v>
      </c>
      <c r="L430" s="10" t="s">
        <v>27</v>
      </c>
    </row>
    <row r="431" spans="1:12" x14ac:dyDescent="0.3">
      <c r="A431" s="52">
        <v>45689</v>
      </c>
      <c r="B431" s="10" t="s">
        <v>433</v>
      </c>
      <c r="C431" s="10" t="s">
        <v>186</v>
      </c>
      <c r="D431" s="10" t="s">
        <v>332</v>
      </c>
      <c r="E431" s="10" t="s">
        <v>16</v>
      </c>
      <c r="F431" s="10" t="s">
        <v>19</v>
      </c>
      <c r="G431" s="10" t="s">
        <v>98</v>
      </c>
      <c r="H431" s="10">
        <v>1</v>
      </c>
      <c r="I431" s="11">
        <v>44379</v>
      </c>
      <c r="J431" s="10">
        <v>20</v>
      </c>
      <c r="K431" s="10" t="s">
        <v>68</v>
      </c>
      <c r="L431" s="10" t="s">
        <v>94</v>
      </c>
    </row>
    <row r="432" spans="1:12" x14ac:dyDescent="0.3">
      <c r="A432" s="52">
        <v>45689</v>
      </c>
      <c r="B432" s="10" t="s">
        <v>434</v>
      </c>
      <c r="C432" s="10" t="s">
        <v>340</v>
      </c>
      <c r="D432" s="10" t="s">
        <v>117</v>
      </c>
      <c r="E432" s="10" t="s">
        <v>16</v>
      </c>
      <c r="F432" s="10" t="s">
        <v>50</v>
      </c>
      <c r="G432" s="10" t="s">
        <v>121</v>
      </c>
      <c r="H432" s="10">
        <v>1</v>
      </c>
      <c r="I432" s="11">
        <v>44692</v>
      </c>
      <c r="J432" s="10">
        <v>36</v>
      </c>
      <c r="K432" s="10" t="s">
        <v>52</v>
      </c>
      <c r="L432" s="10" t="s">
        <v>42</v>
      </c>
    </row>
    <row r="433" spans="1:12" x14ac:dyDescent="0.3">
      <c r="A433" s="52">
        <v>45689</v>
      </c>
      <c r="B433" s="10" t="s">
        <v>435</v>
      </c>
      <c r="C433" s="10" t="s">
        <v>436</v>
      </c>
      <c r="D433" s="10" t="s">
        <v>335</v>
      </c>
      <c r="E433" s="10" t="s">
        <v>16</v>
      </c>
      <c r="F433" s="10" t="s">
        <v>17</v>
      </c>
      <c r="G433" s="10" t="s">
        <v>51</v>
      </c>
      <c r="H433" s="10">
        <v>0.91</v>
      </c>
      <c r="I433" s="11">
        <v>44103</v>
      </c>
      <c r="J433" s="10">
        <v>62</v>
      </c>
      <c r="K433" s="10" t="s">
        <v>52</v>
      </c>
      <c r="L433" s="10" t="s">
        <v>40</v>
      </c>
    </row>
    <row r="434" spans="1:12" x14ac:dyDescent="0.3">
      <c r="A434" s="52">
        <v>45689</v>
      </c>
      <c r="B434" s="10" t="s">
        <v>437</v>
      </c>
      <c r="C434" s="10" t="s">
        <v>32</v>
      </c>
      <c r="D434" s="10" t="s">
        <v>103</v>
      </c>
      <c r="E434" s="10" t="s">
        <v>16</v>
      </c>
      <c r="F434" s="10" t="s">
        <v>19</v>
      </c>
      <c r="G434" s="10" t="s">
        <v>57</v>
      </c>
      <c r="H434" s="10">
        <v>1</v>
      </c>
      <c r="I434" s="11">
        <v>44489</v>
      </c>
      <c r="J434" s="10">
        <v>59</v>
      </c>
      <c r="K434" s="10" t="s">
        <v>52</v>
      </c>
      <c r="L434" s="10" t="s">
        <v>18</v>
      </c>
    </row>
    <row r="435" spans="1:12" x14ac:dyDescent="0.3">
      <c r="A435" s="52">
        <v>45689</v>
      </c>
      <c r="B435" s="10" t="s">
        <v>438</v>
      </c>
      <c r="C435" s="10" t="s">
        <v>439</v>
      </c>
      <c r="D435" s="10" t="s">
        <v>66</v>
      </c>
      <c r="E435" s="10" t="s">
        <v>20</v>
      </c>
      <c r="F435" s="10" t="s">
        <v>19</v>
      </c>
      <c r="G435" s="10" t="s">
        <v>67</v>
      </c>
      <c r="H435" s="10">
        <v>0.91</v>
      </c>
      <c r="I435" s="11">
        <v>45809</v>
      </c>
      <c r="J435" s="10">
        <v>31</v>
      </c>
      <c r="K435" s="10" t="s">
        <v>52</v>
      </c>
      <c r="L435" s="10" t="s">
        <v>18</v>
      </c>
    </row>
    <row r="436" spans="1:12" x14ac:dyDescent="0.3">
      <c r="A436" s="52">
        <v>45689</v>
      </c>
      <c r="B436" s="10" t="s">
        <v>440</v>
      </c>
      <c r="C436" s="10" t="s">
        <v>441</v>
      </c>
      <c r="D436" s="10" t="s">
        <v>442</v>
      </c>
      <c r="E436" s="10" t="s">
        <v>16</v>
      </c>
      <c r="F436" s="10" t="s">
        <v>19</v>
      </c>
      <c r="G436" s="10" t="s">
        <v>51</v>
      </c>
      <c r="H436" s="10">
        <v>0.91</v>
      </c>
      <c r="I436" s="11">
        <v>44457</v>
      </c>
      <c r="J436" s="10">
        <v>47</v>
      </c>
      <c r="K436" s="10" t="s">
        <v>68</v>
      </c>
      <c r="L436" s="10" t="s">
        <v>21</v>
      </c>
    </row>
    <row r="437" spans="1:12" x14ac:dyDescent="0.3">
      <c r="A437" s="52">
        <v>45689</v>
      </c>
      <c r="B437" s="10" t="s">
        <v>443</v>
      </c>
      <c r="C437" s="10" t="s">
        <v>444</v>
      </c>
      <c r="D437" s="10" t="s">
        <v>445</v>
      </c>
      <c r="E437" s="10" t="s">
        <v>16</v>
      </c>
      <c r="F437" s="10" t="s">
        <v>19</v>
      </c>
      <c r="G437" s="10" t="s">
        <v>121</v>
      </c>
      <c r="H437" s="10">
        <v>1</v>
      </c>
      <c r="I437" s="11">
        <v>45099</v>
      </c>
      <c r="J437" s="10">
        <v>55</v>
      </c>
      <c r="K437" s="10" t="s">
        <v>68</v>
      </c>
      <c r="L437" s="10" t="s">
        <v>40</v>
      </c>
    </row>
    <row r="438" spans="1:12" x14ac:dyDescent="0.3">
      <c r="A438" s="52">
        <v>45689</v>
      </c>
      <c r="B438" s="10" t="s">
        <v>446</v>
      </c>
      <c r="C438" s="10" t="s">
        <v>447</v>
      </c>
      <c r="D438" s="10" t="s">
        <v>155</v>
      </c>
      <c r="E438" s="10" t="s">
        <v>20</v>
      </c>
      <c r="F438" s="10" t="s">
        <v>50</v>
      </c>
      <c r="G438" s="10" t="s">
        <v>51</v>
      </c>
      <c r="H438" s="10">
        <v>1</v>
      </c>
      <c r="I438" s="11">
        <v>44463</v>
      </c>
      <c r="J438" s="10">
        <v>40</v>
      </c>
      <c r="K438" s="10" t="s">
        <v>52</v>
      </c>
      <c r="L438" s="10" t="s">
        <v>39</v>
      </c>
    </row>
    <row r="439" spans="1:12" x14ac:dyDescent="0.3">
      <c r="A439" s="52">
        <v>45689</v>
      </c>
      <c r="B439" s="10" t="s">
        <v>448</v>
      </c>
      <c r="C439" s="10" t="s">
        <v>449</v>
      </c>
      <c r="D439" s="10" t="s">
        <v>207</v>
      </c>
      <c r="E439" s="10" t="s">
        <v>16</v>
      </c>
      <c r="F439" s="10" t="s">
        <v>19</v>
      </c>
      <c r="G439" s="10" t="s">
        <v>51</v>
      </c>
      <c r="H439" s="10">
        <v>0.91</v>
      </c>
      <c r="I439" s="11">
        <v>44370</v>
      </c>
      <c r="J439" s="10">
        <v>63</v>
      </c>
      <c r="K439" s="10" t="s">
        <v>52</v>
      </c>
      <c r="L439" s="10" t="s">
        <v>90</v>
      </c>
    </row>
    <row r="440" spans="1:12" x14ac:dyDescent="0.3">
      <c r="A440" s="52">
        <v>45689</v>
      </c>
      <c r="B440" s="10" t="s">
        <v>450</v>
      </c>
      <c r="C440" s="10" t="s">
        <v>451</v>
      </c>
      <c r="D440" s="10" t="s">
        <v>317</v>
      </c>
      <c r="E440" s="10" t="s">
        <v>20</v>
      </c>
      <c r="F440" s="10" t="s">
        <v>19</v>
      </c>
      <c r="G440" s="10" t="s">
        <v>51</v>
      </c>
      <c r="H440" s="10">
        <v>1</v>
      </c>
      <c r="I440" s="11">
        <v>45396</v>
      </c>
      <c r="J440" s="10">
        <v>61</v>
      </c>
      <c r="K440" s="10" t="s">
        <v>68</v>
      </c>
      <c r="L440" s="10" t="s">
        <v>31</v>
      </c>
    </row>
    <row r="441" spans="1:12" x14ac:dyDescent="0.3">
      <c r="A441" s="52">
        <v>45689</v>
      </c>
      <c r="B441" s="10" t="s">
        <v>452</v>
      </c>
      <c r="C441" s="10" t="s">
        <v>420</v>
      </c>
      <c r="D441" s="10" t="s">
        <v>453</v>
      </c>
      <c r="E441" s="10" t="s">
        <v>16</v>
      </c>
      <c r="F441" s="10" t="s">
        <v>19</v>
      </c>
      <c r="G441" s="10" t="s">
        <v>29</v>
      </c>
      <c r="H441" s="10">
        <v>0.91</v>
      </c>
      <c r="I441" s="11">
        <v>44128</v>
      </c>
      <c r="J441" s="10">
        <v>48</v>
      </c>
      <c r="K441" s="10" t="s">
        <v>68</v>
      </c>
      <c r="L441" s="10" t="s">
        <v>94</v>
      </c>
    </row>
    <row r="442" spans="1:12" x14ac:dyDescent="0.3">
      <c r="A442" s="52">
        <v>45689</v>
      </c>
      <c r="B442" s="10" t="s">
        <v>454</v>
      </c>
      <c r="C442" s="10" t="s">
        <v>455</v>
      </c>
      <c r="D442" s="10" t="s">
        <v>456</v>
      </c>
      <c r="E442" s="10" t="s">
        <v>16</v>
      </c>
      <c r="F442" s="10" t="s">
        <v>17</v>
      </c>
      <c r="G442" s="10" t="s">
        <v>29</v>
      </c>
      <c r="H442" s="10">
        <v>1</v>
      </c>
      <c r="I442" s="11">
        <v>45602</v>
      </c>
      <c r="J442" s="10">
        <v>60</v>
      </c>
      <c r="K442" s="10" t="s">
        <v>68</v>
      </c>
      <c r="L442" s="10" t="s">
        <v>39</v>
      </c>
    </row>
    <row r="443" spans="1:12" x14ac:dyDescent="0.3">
      <c r="A443" s="52">
        <v>45689</v>
      </c>
      <c r="B443" s="10" t="s">
        <v>457</v>
      </c>
      <c r="C443" s="10" t="s">
        <v>458</v>
      </c>
      <c r="D443" s="10" t="s">
        <v>459</v>
      </c>
      <c r="E443" s="10" t="s">
        <v>16</v>
      </c>
      <c r="F443" s="10" t="s">
        <v>50</v>
      </c>
      <c r="G443" s="10" t="s">
        <v>29</v>
      </c>
      <c r="H443" s="10">
        <v>0.91</v>
      </c>
      <c r="I443" s="11">
        <v>44468</v>
      </c>
      <c r="J443" s="10">
        <v>46</v>
      </c>
      <c r="K443" s="10" t="s">
        <v>52</v>
      </c>
      <c r="L443" s="10" t="s">
        <v>90</v>
      </c>
    </row>
    <row r="444" spans="1:12" x14ac:dyDescent="0.3">
      <c r="A444" s="52">
        <v>45689</v>
      </c>
      <c r="B444" s="10" t="s">
        <v>460</v>
      </c>
      <c r="C444" s="10" t="s">
        <v>420</v>
      </c>
      <c r="D444" s="10" t="s">
        <v>383</v>
      </c>
      <c r="E444" s="10" t="s">
        <v>20</v>
      </c>
      <c r="F444" s="10" t="s">
        <v>19</v>
      </c>
      <c r="G444" s="10" t="s">
        <v>51</v>
      </c>
      <c r="H444" s="10">
        <v>0.91</v>
      </c>
      <c r="I444" s="11">
        <v>45630</v>
      </c>
      <c r="J444" s="10">
        <v>35</v>
      </c>
      <c r="K444" s="10" t="s">
        <v>52</v>
      </c>
      <c r="L444" s="10" t="s">
        <v>18</v>
      </c>
    </row>
    <row r="445" spans="1:12" x14ac:dyDescent="0.3">
      <c r="A445" s="52">
        <v>45689</v>
      </c>
      <c r="B445" s="10" t="s">
        <v>461</v>
      </c>
      <c r="C445" s="10" t="s">
        <v>345</v>
      </c>
      <c r="D445" s="10" t="s">
        <v>462</v>
      </c>
      <c r="E445" s="10" t="s">
        <v>20</v>
      </c>
      <c r="F445" s="10" t="s">
        <v>17</v>
      </c>
      <c r="G445" s="10" t="s">
        <v>67</v>
      </c>
      <c r="H445" s="10">
        <v>0.91</v>
      </c>
      <c r="I445" s="11">
        <v>44982</v>
      </c>
      <c r="J445" s="10">
        <v>55</v>
      </c>
      <c r="K445" s="10" t="s">
        <v>52</v>
      </c>
      <c r="L445" s="10" t="s">
        <v>39</v>
      </c>
    </row>
    <row r="446" spans="1:12" x14ac:dyDescent="0.3">
      <c r="A446" s="52">
        <v>45689</v>
      </c>
      <c r="B446" s="10" t="s">
        <v>463</v>
      </c>
      <c r="C446" s="10" t="s">
        <v>464</v>
      </c>
      <c r="D446" s="10" t="s">
        <v>465</v>
      </c>
      <c r="E446" s="10" t="s">
        <v>20</v>
      </c>
      <c r="F446" s="10" t="s">
        <v>19</v>
      </c>
      <c r="G446" s="10" t="s">
        <v>51</v>
      </c>
      <c r="H446" s="10">
        <v>1</v>
      </c>
      <c r="I446" s="11">
        <v>44504</v>
      </c>
      <c r="J446" s="10">
        <v>49</v>
      </c>
      <c r="K446" s="10" t="s">
        <v>68</v>
      </c>
      <c r="L446" s="10" t="s">
        <v>39</v>
      </c>
    </row>
    <row r="447" spans="1:12" x14ac:dyDescent="0.3">
      <c r="A447" s="52">
        <v>45689</v>
      </c>
      <c r="B447" s="10" t="s">
        <v>466</v>
      </c>
      <c r="C447" s="10" t="s">
        <v>390</v>
      </c>
      <c r="D447" s="10" t="s">
        <v>161</v>
      </c>
      <c r="E447" s="10" t="s">
        <v>16</v>
      </c>
      <c r="F447" s="10" t="s">
        <v>19</v>
      </c>
      <c r="G447" s="10" t="s">
        <v>98</v>
      </c>
      <c r="H447" s="10">
        <v>1</v>
      </c>
      <c r="I447" s="11">
        <v>44727</v>
      </c>
      <c r="J447" s="10">
        <v>37</v>
      </c>
      <c r="K447" s="10" t="s">
        <v>68</v>
      </c>
      <c r="L447" s="10" t="s">
        <v>18</v>
      </c>
    </row>
    <row r="448" spans="1:12" x14ac:dyDescent="0.3">
      <c r="A448" s="52">
        <v>45689</v>
      </c>
      <c r="B448" s="10" t="s">
        <v>467</v>
      </c>
      <c r="C448" s="10" t="s">
        <v>163</v>
      </c>
      <c r="D448" s="10" t="s">
        <v>468</v>
      </c>
      <c r="E448" s="10" t="s">
        <v>20</v>
      </c>
      <c r="F448" s="10" t="s">
        <v>50</v>
      </c>
      <c r="G448" s="10" t="s">
        <v>51</v>
      </c>
      <c r="H448" s="10">
        <v>1</v>
      </c>
      <c r="I448" s="11">
        <v>45725</v>
      </c>
      <c r="J448" s="10">
        <v>47</v>
      </c>
      <c r="K448" s="10" t="s">
        <v>52</v>
      </c>
      <c r="L448" s="10" t="s">
        <v>27</v>
      </c>
    </row>
    <row r="449" spans="1:12" x14ac:dyDescent="0.3">
      <c r="A449" s="52">
        <v>45689</v>
      </c>
      <c r="B449" s="10" t="s">
        <v>469</v>
      </c>
      <c r="C449" s="10" t="s">
        <v>354</v>
      </c>
      <c r="D449" s="10" t="s">
        <v>470</v>
      </c>
      <c r="E449" s="10" t="s">
        <v>16</v>
      </c>
      <c r="F449" s="10" t="s">
        <v>19</v>
      </c>
      <c r="G449" s="10" t="s">
        <v>57</v>
      </c>
      <c r="H449" s="10">
        <v>1</v>
      </c>
      <c r="I449" s="11">
        <v>44086</v>
      </c>
      <c r="J449" s="10">
        <v>60</v>
      </c>
      <c r="K449" s="10" t="s">
        <v>68</v>
      </c>
      <c r="L449" s="10" t="s">
        <v>42</v>
      </c>
    </row>
    <row r="450" spans="1:12" x14ac:dyDescent="0.3">
      <c r="A450" s="52">
        <v>45689</v>
      </c>
      <c r="B450" s="10" t="s">
        <v>471</v>
      </c>
      <c r="C450" s="10" t="s">
        <v>472</v>
      </c>
      <c r="D450" s="10" t="s">
        <v>117</v>
      </c>
      <c r="E450" s="10" t="s">
        <v>16</v>
      </c>
      <c r="F450" s="10" t="s">
        <v>19</v>
      </c>
      <c r="G450" s="10" t="s">
        <v>51</v>
      </c>
      <c r="H450" s="10">
        <v>1</v>
      </c>
      <c r="I450" s="11">
        <v>45426</v>
      </c>
      <c r="J450" s="10">
        <v>46</v>
      </c>
      <c r="K450" s="10" t="s">
        <v>52</v>
      </c>
      <c r="L450" s="10" t="s">
        <v>31</v>
      </c>
    </row>
    <row r="451" spans="1:12" x14ac:dyDescent="0.3">
      <c r="A451" s="52">
        <v>45689</v>
      </c>
      <c r="B451" s="10" t="s">
        <v>473</v>
      </c>
      <c r="C451" s="10" t="s">
        <v>34</v>
      </c>
      <c r="D451" s="10" t="s">
        <v>198</v>
      </c>
      <c r="E451" s="10" t="s">
        <v>20</v>
      </c>
      <c r="F451" s="10" t="s">
        <v>19</v>
      </c>
      <c r="G451" s="10" t="s">
        <v>75</v>
      </c>
      <c r="H451" s="10">
        <v>1</v>
      </c>
      <c r="I451" s="11">
        <v>45795</v>
      </c>
      <c r="J451" s="10">
        <v>58</v>
      </c>
      <c r="K451" s="10" t="s">
        <v>68</v>
      </c>
      <c r="L451" s="10" t="s">
        <v>23</v>
      </c>
    </row>
    <row r="452" spans="1:12" x14ac:dyDescent="0.3">
      <c r="A452" s="52">
        <v>45689</v>
      </c>
      <c r="B452" s="10" t="s">
        <v>474</v>
      </c>
      <c r="C452" s="10" t="s">
        <v>352</v>
      </c>
      <c r="D452" s="10" t="s">
        <v>200</v>
      </c>
      <c r="E452" s="10" t="s">
        <v>16</v>
      </c>
      <c r="F452" s="10" t="s">
        <v>19</v>
      </c>
      <c r="G452" s="10" t="s">
        <v>67</v>
      </c>
      <c r="H452" s="10">
        <v>1</v>
      </c>
      <c r="I452" s="11">
        <v>44925</v>
      </c>
      <c r="J452" s="10">
        <v>54</v>
      </c>
      <c r="K452" s="10" t="s">
        <v>68</v>
      </c>
      <c r="L452" s="10" t="s">
        <v>39</v>
      </c>
    </row>
    <row r="453" spans="1:12" x14ac:dyDescent="0.3">
      <c r="A453" s="52">
        <v>45689</v>
      </c>
      <c r="B453" s="10" t="s">
        <v>475</v>
      </c>
      <c r="C453" s="10" t="s">
        <v>393</v>
      </c>
      <c r="D453" s="10" t="s">
        <v>476</v>
      </c>
      <c r="E453" s="10" t="s">
        <v>16</v>
      </c>
      <c r="F453" s="10" t="s">
        <v>19</v>
      </c>
      <c r="G453" s="10" t="s">
        <v>51</v>
      </c>
      <c r="H453" s="10">
        <v>0.91</v>
      </c>
      <c r="I453" s="11">
        <v>45655</v>
      </c>
      <c r="J453" s="10">
        <v>32</v>
      </c>
      <c r="K453" s="10" t="s">
        <v>52</v>
      </c>
      <c r="L453" s="10" t="s">
        <v>27</v>
      </c>
    </row>
    <row r="454" spans="1:12" x14ac:dyDescent="0.3">
      <c r="A454" s="52">
        <v>45689</v>
      </c>
      <c r="B454" s="10" t="s">
        <v>477</v>
      </c>
      <c r="C454" s="10" t="s">
        <v>478</v>
      </c>
      <c r="D454" s="10" t="s">
        <v>331</v>
      </c>
      <c r="E454" s="10" t="s">
        <v>20</v>
      </c>
      <c r="F454" s="10" t="s">
        <v>17</v>
      </c>
      <c r="G454" s="10" t="s">
        <v>51</v>
      </c>
      <c r="H454" s="10">
        <v>1</v>
      </c>
      <c r="I454" s="11">
        <v>44884</v>
      </c>
      <c r="J454" s="10">
        <v>28</v>
      </c>
      <c r="K454" s="10" t="s">
        <v>52</v>
      </c>
      <c r="L454" s="10" t="s">
        <v>35</v>
      </c>
    </row>
    <row r="455" spans="1:12" x14ac:dyDescent="0.3">
      <c r="A455" s="52">
        <v>45689</v>
      </c>
      <c r="B455" s="10" t="s">
        <v>479</v>
      </c>
      <c r="C455" s="10" t="s">
        <v>480</v>
      </c>
      <c r="D455" s="10" t="s">
        <v>481</v>
      </c>
      <c r="E455" s="10" t="s">
        <v>16</v>
      </c>
      <c r="F455" s="10" t="s">
        <v>56</v>
      </c>
      <c r="G455" s="10" t="s">
        <v>57</v>
      </c>
      <c r="H455" s="10">
        <v>1</v>
      </c>
      <c r="I455" s="11">
        <v>45604</v>
      </c>
      <c r="J455" s="10">
        <v>65</v>
      </c>
      <c r="K455" s="10" t="s">
        <v>52</v>
      </c>
      <c r="L455" s="10" t="s">
        <v>18</v>
      </c>
    </row>
    <row r="456" spans="1:12" x14ac:dyDescent="0.3">
      <c r="A456" s="52">
        <v>45689</v>
      </c>
      <c r="B456" s="10" t="s">
        <v>482</v>
      </c>
      <c r="C456" s="10" t="s">
        <v>483</v>
      </c>
      <c r="D456" s="10" t="s">
        <v>484</v>
      </c>
      <c r="E456" s="10" t="s">
        <v>16</v>
      </c>
      <c r="F456" s="10" t="s">
        <v>50</v>
      </c>
      <c r="G456" s="10" t="s">
        <v>75</v>
      </c>
      <c r="H456" s="10">
        <v>1</v>
      </c>
      <c r="I456" s="11">
        <v>44998</v>
      </c>
      <c r="J456" s="10">
        <v>44</v>
      </c>
      <c r="K456" s="10" t="s">
        <v>52</v>
      </c>
      <c r="L456" s="10" t="s">
        <v>27</v>
      </c>
    </row>
    <row r="457" spans="1:12" x14ac:dyDescent="0.3">
      <c r="A457" s="52">
        <v>45689</v>
      </c>
      <c r="B457" s="10" t="s">
        <v>485</v>
      </c>
      <c r="C457" s="10" t="s">
        <v>375</v>
      </c>
      <c r="D457" s="10" t="s">
        <v>129</v>
      </c>
      <c r="E457" s="10" t="s">
        <v>20</v>
      </c>
      <c r="F457" s="10" t="s">
        <v>19</v>
      </c>
      <c r="G457" s="10" t="s">
        <v>67</v>
      </c>
      <c r="H457" s="10">
        <v>0.91</v>
      </c>
      <c r="I457" s="11">
        <v>45455</v>
      </c>
      <c r="J457" s="10">
        <v>28</v>
      </c>
      <c r="K457" s="10" t="s">
        <v>68</v>
      </c>
      <c r="L457" s="10" t="s">
        <v>23</v>
      </c>
    </row>
    <row r="458" spans="1:12" x14ac:dyDescent="0.3">
      <c r="A458" s="52">
        <v>45689</v>
      </c>
      <c r="B458" s="10" t="s">
        <v>486</v>
      </c>
      <c r="C458" s="10" t="s">
        <v>144</v>
      </c>
      <c r="D458" s="10" t="s">
        <v>487</v>
      </c>
      <c r="E458" s="10" t="s">
        <v>16</v>
      </c>
      <c r="F458" s="10" t="s">
        <v>19</v>
      </c>
      <c r="G458" s="10" t="s">
        <v>51</v>
      </c>
      <c r="H458" s="10">
        <v>0.91</v>
      </c>
      <c r="I458" s="11">
        <v>45470</v>
      </c>
      <c r="J458" s="10">
        <v>38</v>
      </c>
      <c r="K458" s="10" t="s">
        <v>52</v>
      </c>
      <c r="L458" s="10" t="s">
        <v>40</v>
      </c>
    </row>
    <row r="459" spans="1:12" x14ac:dyDescent="0.3">
      <c r="A459" s="52">
        <v>45689</v>
      </c>
      <c r="B459" s="10" t="s">
        <v>488</v>
      </c>
      <c r="C459" s="10" t="s">
        <v>489</v>
      </c>
      <c r="D459" s="10" t="s">
        <v>89</v>
      </c>
      <c r="E459" s="10" t="s">
        <v>20</v>
      </c>
      <c r="F459" s="10" t="s">
        <v>19</v>
      </c>
      <c r="G459" s="10" t="s">
        <v>98</v>
      </c>
      <c r="H459" s="10">
        <v>1</v>
      </c>
      <c r="I459" s="11">
        <v>44873</v>
      </c>
      <c r="J459" s="10">
        <v>37</v>
      </c>
      <c r="K459" s="10" t="s">
        <v>52</v>
      </c>
      <c r="L459" s="10" t="s">
        <v>39</v>
      </c>
    </row>
    <row r="460" spans="1:12" x14ac:dyDescent="0.3">
      <c r="A460" s="52">
        <v>45689</v>
      </c>
      <c r="B460" s="10" t="s">
        <v>490</v>
      </c>
      <c r="C460" s="10" t="s">
        <v>491</v>
      </c>
      <c r="D460" s="10" t="s">
        <v>172</v>
      </c>
      <c r="E460" s="10" t="s">
        <v>20</v>
      </c>
      <c r="F460" s="10" t="s">
        <v>56</v>
      </c>
      <c r="G460" s="10" t="s">
        <v>29</v>
      </c>
      <c r="H460" s="10">
        <v>0.91</v>
      </c>
      <c r="I460" s="11">
        <v>45101</v>
      </c>
      <c r="J460" s="10">
        <v>21</v>
      </c>
      <c r="K460" s="10" t="s">
        <v>52</v>
      </c>
      <c r="L460" s="10" t="s">
        <v>35</v>
      </c>
    </row>
    <row r="461" spans="1:12" x14ac:dyDescent="0.3">
      <c r="A461" s="52">
        <v>45689</v>
      </c>
      <c r="B461" s="10" t="s">
        <v>492</v>
      </c>
      <c r="C461" s="10" t="s">
        <v>28</v>
      </c>
      <c r="D461" s="10" t="s">
        <v>331</v>
      </c>
      <c r="E461" s="10" t="s">
        <v>20</v>
      </c>
      <c r="F461" s="10" t="s">
        <v>50</v>
      </c>
      <c r="G461" s="10" t="s">
        <v>67</v>
      </c>
      <c r="H461" s="10">
        <v>1</v>
      </c>
      <c r="I461" s="11">
        <v>45292</v>
      </c>
      <c r="J461" s="10">
        <v>27</v>
      </c>
      <c r="K461" s="10" t="s">
        <v>52</v>
      </c>
      <c r="L461" s="10" t="s">
        <v>18</v>
      </c>
    </row>
    <row r="462" spans="1:12" x14ac:dyDescent="0.3">
      <c r="A462" s="52">
        <v>45689</v>
      </c>
      <c r="B462" s="10" t="s">
        <v>493</v>
      </c>
      <c r="C462" s="10" t="s">
        <v>157</v>
      </c>
      <c r="D462" s="10" t="s">
        <v>317</v>
      </c>
      <c r="E462" s="10" t="s">
        <v>20</v>
      </c>
      <c r="F462" s="10" t="s">
        <v>17</v>
      </c>
      <c r="G462" s="10" t="s">
        <v>51</v>
      </c>
      <c r="H462" s="10">
        <v>1</v>
      </c>
      <c r="I462" s="11">
        <v>44521</v>
      </c>
      <c r="J462" s="10">
        <v>42</v>
      </c>
      <c r="K462" s="10" t="s">
        <v>68</v>
      </c>
      <c r="L462" s="10" t="s">
        <v>31</v>
      </c>
    </row>
    <row r="463" spans="1:12" x14ac:dyDescent="0.3">
      <c r="A463" s="52">
        <v>45689</v>
      </c>
      <c r="B463" s="10" t="s">
        <v>494</v>
      </c>
      <c r="C463" s="10" t="s">
        <v>464</v>
      </c>
      <c r="D463" s="10" t="s">
        <v>383</v>
      </c>
      <c r="E463" s="10" t="s">
        <v>20</v>
      </c>
      <c r="F463" s="10" t="s">
        <v>19</v>
      </c>
      <c r="G463" s="10" t="s">
        <v>121</v>
      </c>
      <c r="H463" s="10">
        <v>0.91</v>
      </c>
      <c r="I463" s="11">
        <v>44486</v>
      </c>
      <c r="J463" s="10">
        <v>41</v>
      </c>
      <c r="K463" s="10" t="s">
        <v>52</v>
      </c>
      <c r="L463" s="10" t="s">
        <v>18</v>
      </c>
    </row>
    <row r="464" spans="1:12" x14ac:dyDescent="0.3">
      <c r="A464" s="52">
        <v>45689</v>
      </c>
      <c r="B464" s="10" t="s">
        <v>495</v>
      </c>
      <c r="C464" s="10" t="s">
        <v>378</v>
      </c>
      <c r="D464" s="10" t="s">
        <v>97</v>
      </c>
      <c r="E464" s="10" t="s">
        <v>20</v>
      </c>
      <c r="F464" s="10" t="s">
        <v>17</v>
      </c>
      <c r="G464" s="10" t="s">
        <v>29</v>
      </c>
      <c r="H464" s="10">
        <v>1</v>
      </c>
      <c r="I464" s="11">
        <v>45068</v>
      </c>
      <c r="J464" s="10">
        <v>36</v>
      </c>
      <c r="K464" s="10" t="s">
        <v>68</v>
      </c>
      <c r="L464" s="10" t="s">
        <v>31</v>
      </c>
    </row>
    <row r="465" spans="1:12" x14ac:dyDescent="0.3">
      <c r="A465" s="52">
        <v>45689</v>
      </c>
      <c r="B465" s="10" t="s">
        <v>496</v>
      </c>
      <c r="C465" s="10" t="s">
        <v>497</v>
      </c>
      <c r="D465" s="10" t="s">
        <v>498</v>
      </c>
      <c r="E465" s="10" t="s">
        <v>20</v>
      </c>
      <c r="F465" s="10" t="s">
        <v>19</v>
      </c>
      <c r="G465" s="10" t="s">
        <v>51</v>
      </c>
      <c r="H465" s="10">
        <v>1</v>
      </c>
      <c r="I465" s="11">
        <v>44414</v>
      </c>
      <c r="J465" s="10">
        <v>21</v>
      </c>
      <c r="K465" s="10" t="s">
        <v>52</v>
      </c>
      <c r="L465" s="10" t="s">
        <v>40</v>
      </c>
    </row>
    <row r="466" spans="1:12" x14ac:dyDescent="0.3">
      <c r="A466" s="52">
        <v>45689</v>
      </c>
      <c r="B466" s="10" t="s">
        <v>499</v>
      </c>
      <c r="C466" s="10" t="s">
        <v>500</v>
      </c>
      <c r="D466" s="10" t="s">
        <v>366</v>
      </c>
      <c r="E466" s="10" t="s">
        <v>20</v>
      </c>
      <c r="F466" s="10" t="s">
        <v>19</v>
      </c>
      <c r="G466" s="10" t="s">
        <v>51</v>
      </c>
      <c r="H466" s="10">
        <v>1</v>
      </c>
      <c r="I466" s="11">
        <v>44757</v>
      </c>
      <c r="J466" s="10">
        <v>58</v>
      </c>
      <c r="K466" s="10" t="s">
        <v>52</v>
      </c>
      <c r="L466" s="10" t="s">
        <v>35</v>
      </c>
    </row>
    <row r="467" spans="1:12" x14ac:dyDescent="0.3">
      <c r="A467" s="52">
        <v>45689</v>
      </c>
      <c r="B467" s="10" t="s">
        <v>501</v>
      </c>
      <c r="C467" s="10" t="s">
        <v>502</v>
      </c>
      <c r="D467" s="10" t="s">
        <v>109</v>
      </c>
      <c r="E467" s="10" t="s">
        <v>20</v>
      </c>
      <c r="F467" s="10" t="s">
        <v>19</v>
      </c>
      <c r="G467" s="10" t="s">
        <v>57</v>
      </c>
      <c r="H467" s="10">
        <v>1</v>
      </c>
      <c r="I467" s="11">
        <v>44115</v>
      </c>
      <c r="J467" s="10">
        <v>37</v>
      </c>
      <c r="K467" s="10" t="s">
        <v>52</v>
      </c>
      <c r="L467" s="10" t="s">
        <v>39</v>
      </c>
    </row>
    <row r="468" spans="1:12" x14ac:dyDescent="0.3">
      <c r="A468" s="52">
        <v>45689</v>
      </c>
      <c r="B468" s="10" t="s">
        <v>503</v>
      </c>
      <c r="C468" s="10" t="s">
        <v>504</v>
      </c>
      <c r="D468" s="10" t="s">
        <v>505</v>
      </c>
      <c r="E468" s="10" t="s">
        <v>20</v>
      </c>
      <c r="F468" s="10" t="s">
        <v>56</v>
      </c>
      <c r="G468" s="10" t="s">
        <v>51</v>
      </c>
      <c r="H468" s="10">
        <v>1</v>
      </c>
      <c r="I468" s="11">
        <v>45195</v>
      </c>
      <c r="J468" s="10">
        <v>27</v>
      </c>
      <c r="K468" s="10" t="s">
        <v>52</v>
      </c>
      <c r="L468" s="10" t="s">
        <v>40</v>
      </c>
    </row>
    <row r="469" spans="1:12" x14ac:dyDescent="0.3">
      <c r="A469" s="52">
        <v>45689</v>
      </c>
      <c r="B469" s="10" t="s">
        <v>506</v>
      </c>
      <c r="C469" s="10" t="s">
        <v>507</v>
      </c>
      <c r="D469" s="10" t="s">
        <v>234</v>
      </c>
      <c r="E469" s="10" t="s">
        <v>20</v>
      </c>
      <c r="F469" s="10" t="s">
        <v>56</v>
      </c>
      <c r="G469" s="10" t="s">
        <v>75</v>
      </c>
      <c r="H469" s="10">
        <v>1</v>
      </c>
      <c r="I469" s="11">
        <v>45888</v>
      </c>
      <c r="J469" s="10">
        <v>34</v>
      </c>
      <c r="K469" s="10" t="s">
        <v>52</v>
      </c>
      <c r="L469" s="10" t="s">
        <v>42</v>
      </c>
    </row>
    <row r="470" spans="1:12" x14ac:dyDescent="0.3">
      <c r="A470" s="52">
        <v>45689</v>
      </c>
      <c r="B470" s="10" t="s">
        <v>508</v>
      </c>
      <c r="C470" s="10" t="s">
        <v>509</v>
      </c>
      <c r="D470" s="10" t="s">
        <v>510</v>
      </c>
      <c r="E470" s="10" t="s">
        <v>20</v>
      </c>
      <c r="F470" s="10" t="s">
        <v>17</v>
      </c>
      <c r="G470" s="10" t="s">
        <v>51</v>
      </c>
      <c r="H470" s="10">
        <v>1</v>
      </c>
      <c r="I470" s="11">
        <v>45741</v>
      </c>
      <c r="J470" s="10">
        <v>27</v>
      </c>
      <c r="K470" s="10" t="s">
        <v>52</v>
      </c>
      <c r="L470" s="10" t="s">
        <v>31</v>
      </c>
    </row>
    <row r="471" spans="1:12" x14ac:dyDescent="0.3">
      <c r="A471" s="52">
        <v>45689</v>
      </c>
      <c r="B471" s="10" t="s">
        <v>511</v>
      </c>
      <c r="C471" s="10" t="s">
        <v>512</v>
      </c>
      <c r="D471" s="10" t="s">
        <v>468</v>
      </c>
      <c r="E471" s="10" t="s">
        <v>20</v>
      </c>
      <c r="F471" s="10" t="s">
        <v>17</v>
      </c>
      <c r="G471" s="10" t="s">
        <v>98</v>
      </c>
      <c r="H471" s="10">
        <v>1</v>
      </c>
      <c r="I471" s="11">
        <v>44266</v>
      </c>
      <c r="J471" s="10">
        <v>60</v>
      </c>
      <c r="K471" s="10" t="s">
        <v>68</v>
      </c>
      <c r="L471" s="10" t="s">
        <v>41</v>
      </c>
    </row>
    <row r="472" spans="1:12" x14ac:dyDescent="0.3">
      <c r="A472" s="52">
        <v>45689</v>
      </c>
      <c r="B472" s="10" t="s">
        <v>513</v>
      </c>
      <c r="C472" s="10" t="s">
        <v>123</v>
      </c>
      <c r="D472" s="10" t="s">
        <v>514</v>
      </c>
      <c r="E472" s="10" t="s">
        <v>16</v>
      </c>
      <c r="F472" s="10" t="s">
        <v>19</v>
      </c>
      <c r="G472" s="10" t="s">
        <v>51</v>
      </c>
      <c r="H472" s="10">
        <v>1</v>
      </c>
      <c r="I472" s="11">
        <v>44944</v>
      </c>
      <c r="J472" s="10">
        <v>37</v>
      </c>
      <c r="K472" s="10" t="s">
        <v>68</v>
      </c>
      <c r="L472" s="10" t="s">
        <v>94</v>
      </c>
    </row>
    <row r="473" spans="1:12" x14ac:dyDescent="0.3">
      <c r="A473" s="52">
        <v>45689</v>
      </c>
      <c r="B473" s="10" t="s">
        <v>515</v>
      </c>
      <c r="C473" s="10" t="s">
        <v>271</v>
      </c>
      <c r="D473" s="10" t="s">
        <v>447</v>
      </c>
      <c r="E473" s="10" t="s">
        <v>20</v>
      </c>
      <c r="F473" s="10" t="s">
        <v>19</v>
      </c>
      <c r="G473" s="10" t="s">
        <v>29</v>
      </c>
      <c r="H473" s="10">
        <v>1</v>
      </c>
      <c r="I473" s="11">
        <v>44823</v>
      </c>
      <c r="J473" s="10">
        <v>44</v>
      </c>
      <c r="K473" s="10" t="s">
        <v>52</v>
      </c>
      <c r="L473" s="10" t="s">
        <v>41</v>
      </c>
    </row>
    <row r="474" spans="1:12" x14ac:dyDescent="0.3">
      <c r="A474" s="52">
        <v>45689</v>
      </c>
      <c r="B474" s="10" t="s">
        <v>516</v>
      </c>
      <c r="C474" s="10" t="s">
        <v>144</v>
      </c>
      <c r="D474" s="10" t="s">
        <v>181</v>
      </c>
      <c r="E474" s="10" t="s">
        <v>20</v>
      </c>
      <c r="F474" s="10" t="s">
        <v>17</v>
      </c>
      <c r="G474" s="10" t="s">
        <v>121</v>
      </c>
      <c r="H474" s="10">
        <v>1</v>
      </c>
      <c r="I474" s="11">
        <v>45810</v>
      </c>
      <c r="J474" s="10">
        <v>25</v>
      </c>
      <c r="K474" s="10" t="s">
        <v>68</v>
      </c>
      <c r="L474" s="10" t="s">
        <v>18</v>
      </c>
    </row>
    <row r="475" spans="1:12" x14ac:dyDescent="0.3">
      <c r="A475" s="52">
        <v>45689</v>
      </c>
      <c r="B475" s="10" t="s">
        <v>517</v>
      </c>
      <c r="C475" s="10" t="s">
        <v>426</v>
      </c>
      <c r="D475" s="10" t="s">
        <v>518</v>
      </c>
      <c r="E475" s="10" t="s">
        <v>16</v>
      </c>
      <c r="F475" s="10" t="s">
        <v>19</v>
      </c>
      <c r="G475" s="10" t="s">
        <v>29</v>
      </c>
      <c r="H475" s="10">
        <v>1</v>
      </c>
      <c r="I475" s="11">
        <v>44292</v>
      </c>
      <c r="J475" s="10">
        <v>38</v>
      </c>
      <c r="K475" s="10" t="s">
        <v>68</v>
      </c>
      <c r="L475" s="10" t="s">
        <v>21</v>
      </c>
    </row>
    <row r="476" spans="1:12" x14ac:dyDescent="0.3">
      <c r="A476" s="52">
        <v>45689</v>
      </c>
      <c r="B476" s="10" t="s">
        <v>519</v>
      </c>
      <c r="C476" s="10" t="s">
        <v>80</v>
      </c>
      <c r="D476" s="10" t="s">
        <v>283</v>
      </c>
      <c r="E476" s="10" t="s">
        <v>20</v>
      </c>
      <c r="F476" s="10" t="s">
        <v>19</v>
      </c>
      <c r="G476" s="10" t="s">
        <v>51</v>
      </c>
      <c r="H476" s="10">
        <v>0.91</v>
      </c>
      <c r="I476" s="11">
        <v>44840</v>
      </c>
      <c r="J476" s="10">
        <v>39</v>
      </c>
      <c r="K476" s="10" t="s">
        <v>52</v>
      </c>
      <c r="L476" s="10" t="s">
        <v>23</v>
      </c>
    </row>
    <row r="477" spans="1:12" x14ac:dyDescent="0.3">
      <c r="A477" s="52">
        <v>45689</v>
      </c>
      <c r="B477" s="10" t="s">
        <v>520</v>
      </c>
      <c r="C477" s="10" t="s">
        <v>521</v>
      </c>
      <c r="D477" s="10" t="s">
        <v>168</v>
      </c>
      <c r="E477" s="10" t="s">
        <v>20</v>
      </c>
      <c r="F477" s="10" t="s">
        <v>56</v>
      </c>
      <c r="G477" s="10" t="s">
        <v>75</v>
      </c>
      <c r="H477" s="10">
        <v>1</v>
      </c>
      <c r="I477" s="11">
        <v>44258</v>
      </c>
      <c r="J477" s="10">
        <v>24</v>
      </c>
      <c r="K477" s="10" t="s">
        <v>52</v>
      </c>
      <c r="L477" s="10" t="s">
        <v>18</v>
      </c>
    </row>
    <row r="478" spans="1:12" x14ac:dyDescent="0.3">
      <c r="A478" s="52">
        <v>45689</v>
      </c>
      <c r="B478" s="10" t="s">
        <v>522</v>
      </c>
      <c r="C478" s="10" t="s">
        <v>155</v>
      </c>
      <c r="D478" s="10" t="s">
        <v>523</v>
      </c>
      <c r="E478" s="10" t="s">
        <v>16</v>
      </c>
      <c r="F478" s="10" t="s">
        <v>19</v>
      </c>
      <c r="G478" s="10" t="s">
        <v>51</v>
      </c>
      <c r="H478" s="10">
        <v>1</v>
      </c>
      <c r="I478" s="11">
        <v>45042</v>
      </c>
      <c r="J478" s="10">
        <v>38</v>
      </c>
      <c r="K478" s="10" t="s">
        <v>52</v>
      </c>
      <c r="L478" s="10" t="s">
        <v>23</v>
      </c>
    </row>
    <row r="479" spans="1:12" x14ac:dyDescent="0.3">
      <c r="A479" s="52">
        <v>45689</v>
      </c>
      <c r="B479" s="10" t="s">
        <v>524</v>
      </c>
      <c r="C479" s="10" t="s">
        <v>155</v>
      </c>
      <c r="D479" s="10" t="s">
        <v>525</v>
      </c>
      <c r="E479" s="10" t="s">
        <v>16</v>
      </c>
      <c r="F479" s="10" t="s">
        <v>19</v>
      </c>
      <c r="G479" s="10" t="s">
        <v>51</v>
      </c>
      <c r="H479" s="10">
        <v>1</v>
      </c>
      <c r="I479" s="11">
        <v>44198</v>
      </c>
      <c r="J479" s="10">
        <v>44</v>
      </c>
      <c r="K479" s="10" t="s">
        <v>52</v>
      </c>
      <c r="L479" s="10" t="s">
        <v>18</v>
      </c>
    </row>
    <row r="480" spans="1:12" x14ac:dyDescent="0.3">
      <c r="A480" s="52">
        <v>45689</v>
      </c>
      <c r="B480" s="10" t="s">
        <v>526</v>
      </c>
      <c r="C480" s="10" t="s">
        <v>366</v>
      </c>
      <c r="D480" s="10" t="s">
        <v>265</v>
      </c>
      <c r="E480" s="10" t="s">
        <v>20</v>
      </c>
      <c r="F480" s="10" t="s">
        <v>19</v>
      </c>
      <c r="G480" s="10" t="s">
        <v>51</v>
      </c>
      <c r="H480" s="10">
        <v>1</v>
      </c>
      <c r="I480" s="11">
        <v>44555</v>
      </c>
      <c r="J480" s="10">
        <v>57</v>
      </c>
      <c r="K480" s="10" t="s">
        <v>52</v>
      </c>
      <c r="L480" s="10" t="s">
        <v>31</v>
      </c>
    </row>
    <row r="481" spans="1:12" x14ac:dyDescent="0.3">
      <c r="A481" s="52">
        <v>45689</v>
      </c>
      <c r="B481" s="10" t="s">
        <v>527</v>
      </c>
      <c r="C481" s="10" t="s">
        <v>100</v>
      </c>
      <c r="D481" s="10" t="s">
        <v>510</v>
      </c>
      <c r="E481" s="10" t="s">
        <v>20</v>
      </c>
      <c r="F481" s="10" t="s">
        <v>19</v>
      </c>
      <c r="G481" s="10" t="s">
        <v>29</v>
      </c>
      <c r="H481" s="10">
        <v>0.91</v>
      </c>
      <c r="I481" s="11">
        <v>44616</v>
      </c>
      <c r="J481" s="10">
        <v>45</v>
      </c>
      <c r="K481" s="10" t="s">
        <v>68</v>
      </c>
      <c r="L481" s="10" t="s">
        <v>18</v>
      </c>
    </row>
    <row r="482" spans="1:12" x14ac:dyDescent="0.3">
      <c r="A482" s="52">
        <v>45689</v>
      </c>
      <c r="B482" s="10" t="s">
        <v>528</v>
      </c>
      <c r="C482" s="10" t="s">
        <v>331</v>
      </c>
      <c r="D482" s="10" t="s">
        <v>445</v>
      </c>
      <c r="E482" s="10" t="s">
        <v>16</v>
      </c>
      <c r="F482" s="10" t="s">
        <v>19</v>
      </c>
      <c r="G482" s="10" t="s">
        <v>51</v>
      </c>
      <c r="H482" s="10">
        <v>1</v>
      </c>
      <c r="I482" s="11">
        <v>44776</v>
      </c>
      <c r="J482" s="10">
        <v>41</v>
      </c>
      <c r="K482" s="10" t="s">
        <v>52</v>
      </c>
      <c r="L482" s="10" t="s">
        <v>40</v>
      </c>
    </row>
    <row r="483" spans="1:12" x14ac:dyDescent="0.3">
      <c r="A483" s="52">
        <v>45689</v>
      </c>
      <c r="B483" s="10" t="s">
        <v>529</v>
      </c>
      <c r="C483" s="10" t="s">
        <v>530</v>
      </c>
      <c r="D483" s="10" t="s">
        <v>332</v>
      </c>
      <c r="E483" s="10" t="s">
        <v>16</v>
      </c>
      <c r="F483" s="10" t="s">
        <v>19</v>
      </c>
      <c r="G483" s="10" t="s">
        <v>51</v>
      </c>
      <c r="H483" s="10">
        <v>1</v>
      </c>
      <c r="I483" s="11">
        <v>44849</v>
      </c>
      <c r="J483" s="10">
        <v>33</v>
      </c>
      <c r="K483" s="10" t="s">
        <v>52</v>
      </c>
      <c r="L483" s="10" t="s">
        <v>21</v>
      </c>
    </row>
    <row r="484" spans="1:12" x14ac:dyDescent="0.3">
      <c r="A484" s="52">
        <v>45689</v>
      </c>
      <c r="B484" s="10" t="s">
        <v>531</v>
      </c>
      <c r="C484" s="10" t="s">
        <v>283</v>
      </c>
      <c r="D484" s="10" t="s">
        <v>427</v>
      </c>
      <c r="E484" s="10" t="s">
        <v>16</v>
      </c>
      <c r="F484" s="10" t="s">
        <v>19</v>
      </c>
      <c r="G484" s="10" t="s">
        <v>67</v>
      </c>
      <c r="H484" s="10">
        <v>1</v>
      </c>
      <c r="I484" s="11">
        <v>45162</v>
      </c>
      <c r="J484" s="10">
        <v>28</v>
      </c>
      <c r="K484" s="10" t="s">
        <v>68</v>
      </c>
      <c r="L484" s="10" t="s">
        <v>31</v>
      </c>
    </row>
    <row r="485" spans="1:12" x14ac:dyDescent="0.3">
      <c r="A485" s="52">
        <v>45689</v>
      </c>
      <c r="B485" s="10" t="s">
        <v>532</v>
      </c>
      <c r="C485" s="10" t="s">
        <v>533</v>
      </c>
      <c r="D485" s="10" t="s">
        <v>49</v>
      </c>
      <c r="E485" s="10" t="s">
        <v>16</v>
      </c>
      <c r="F485" s="10" t="s">
        <v>17</v>
      </c>
      <c r="G485" s="10" t="s">
        <v>75</v>
      </c>
      <c r="H485" s="10">
        <v>1</v>
      </c>
      <c r="I485" s="11">
        <v>44965</v>
      </c>
      <c r="J485" s="10">
        <v>41</v>
      </c>
      <c r="K485" s="10" t="s">
        <v>52</v>
      </c>
      <c r="L485" s="10" t="s">
        <v>21</v>
      </c>
    </row>
    <row r="486" spans="1:12" x14ac:dyDescent="0.3">
      <c r="A486" s="52">
        <v>45689</v>
      </c>
      <c r="B486" s="10" t="s">
        <v>534</v>
      </c>
      <c r="C486" s="10" t="s">
        <v>489</v>
      </c>
      <c r="D486" s="10" t="s">
        <v>138</v>
      </c>
      <c r="E486" s="10" t="s">
        <v>20</v>
      </c>
      <c r="F486" s="10" t="s">
        <v>19</v>
      </c>
      <c r="G486" s="10" t="s">
        <v>51</v>
      </c>
      <c r="H486" s="10">
        <v>0.91</v>
      </c>
      <c r="I486" s="11">
        <v>45413</v>
      </c>
      <c r="J486" s="10">
        <v>58</v>
      </c>
      <c r="K486" s="10" t="s">
        <v>52</v>
      </c>
      <c r="L486" s="10" t="s">
        <v>41</v>
      </c>
    </row>
    <row r="487" spans="1:12" x14ac:dyDescent="0.3">
      <c r="A487" s="52">
        <v>45689</v>
      </c>
      <c r="B487" s="10" t="s">
        <v>535</v>
      </c>
      <c r="C487" s="10" t="s">
        <v>183</v>
      </c>
      <c r="D487" s="10" t="s">
        <v>536</v>
      </c>
      <c r="E487" s="10" t="s">
        <v>16</v>
      </c>
      <c r="F487" s="10" t="s">
        <v>19</v>
      </c>
      <c r="G487" s="10" t="s">
        <v>67</v>
      </c>
      <c r="H487" s="10">
        <v>1</v>
      </c>
      <c r="I487" s="11">
        <v>44447</v>
      </c>
      <c r="J487" s="10">
        <v>44</v>
      </c>
      <c r="K487" s="10" t="s">
        <v>68</v>
      </c>
      <c r="L487" s="10" t="s">
        <v>23</v>
      </c>
    </row>
    <row r="488" spans="1:12" x14ac:dyDescent="0.3">
      <c r="A488" s="52">
        <v>45689</v>
      </c>
      <c r="B488" s="10" t="s">
        <v>537</v>
      </c>
      <c r="C488" s="10" t="s">
        <v>219</v>
      </c>
      <c r="D488" s="10" t="s">
        <v>538</v>
      </c>
      <c r="E488" s="10" t="s">
        <v>16</v>
      </c>
      <c r="F488" s="10" t="s">
        <v>17</v>
      </c>
      <c r="G488" s="10" t="s">
        <v>57</v>
      </c>
      <c r="H488" s="10">
        <v>1</v>
      </c>
      <c r="I488" s="11">
        <v>44434</v>
      </c>
      <c r="J488" s="10">
        <v>42</v>
      </c>
      <c r="K488" s="10" t="s">
        <v>52</v>
      </c>
      <c r="L488" s="10" t="s">
        <v>18</v>
      </c>
    </row>
    <row r="489" spans="1:12" x14ac:dyDescent="0.3">
      <c r="A489" s="52">
        <v>45689</v>
      </c>
      <c r="B489" s="10" t="s">
        <v>539</v>
      </c>
      <c r="C489" s="10" t="s">
        <v>540</v>
      </c>
      <c r="D489" s="10" t="s">
        <v>281</v>
      </c>
      <c r="E489" s="10" t="s">
        <v>16</v>
      </c>
      <c r="F489" s="10" t="s">
        <v>19</v>
      </c>
      <c r="G489" s="10" t="s">
        <v>51</v>
      </c>
      <c r="H489" s="10">
        <v>1</v>
      </c>
      <c r="I489" s="11">
        <v>44630</v>
      </c>
      <c r="J489" s="10">
        <v>21</v>
      </c>
      <c r="K489" s="10" t="s">
        <v>52</v>
      </c>
      <c r="L489" s="10" t="s">
        <v>90</v>
      </c>
    </row>
    <row r="490" spans="1:12" x14ac:dyDescent="0.3">
      <c r="A490" s="52">
        <v>45689</v>
      </c>
      <c r="B490" s="10" t="s">
        <v>541</v>
      </c>
      <c r="C490" s="10" t="s">
        <v>28</v>
      </c>
      <c r="D490" s="10" t="s">
        <v>439</v>
      </c>
      <c r="E490" s="10" t="s">
        <v>20</v>
      </c>
      <c r="F490" s="10" t="s">
        <v>56</v>
      </c>
      <c r="G490" s="10" t="s">
        <v>67</v>
      </c>
      <c r="H490" s="10">
        <v>1</v>
      </c>
      <c r="I490" s="11">
        <v>45465</v>
      </c>
      <c r="J490" s="10">
        <v>43</v>
      </c>
      <c r="K490" s="10" t="s">
        <v>52</v>
      </c>
      <c r="L490" s="10" t="s">
        <v>35</v>
      </c>
    </row>
    <row r="491" spans="1:12" x14ac:dyDescent="0.3">
      <c r="A491" s="52">
        <v>45689</v>
      </c>
      <c r="B491" s="10" t="s">
        <v>542</v>
      </c>
      <c r="C491" s="10" t="s">
        <v>164</v>
      </c>
      <c r="D491" s="10" t="s">
        <v>15</v>
      </c>
      <c r="E491" s="10" t="s">
        <v>16</v>
      </c>
      <c r="F491" s="10" t="s">
        <v>56</v>
      </c>
      <c r="G491" s="10" t="s">
        <v>57</v>
      </c>
      <c r="H491" s="10">
        <v>1</v>
      </c>
      <c r="I491" s="11">
        <v>45519</v>
      </c>
      <c r="J491" s="10">
        <v>42</v>
      </c>
      <c r="K491" s="10" t="s">
        <v>52</v>
      </c>
      <c r="L491" s="10" t="s">
        <v>21</v>
      </c>
    </row>
    <row r="492" spans="1:12" x14ac:dyDescent="0.3">
      <c r="A492" s="52">
        <v>45689</v>
      </c>
      <c r="B492" s="10" t="s">
        <v>543</v>
      </c>
      <c r="C492" s="10" t="s">
        <v>544</v>
      </c>
      <c r="D492" s="10" t="s">
        <v>181</v>
      </c>
      <c r="E492" s="10" t="s">
        <v>20</v>
      </c>
      <c r="F492" s="10" t="s">
        <v>19</v>
      </c>
      <c r="G492" s="10" t="s">
        <v>51</v>
      </c>
      <c r="H492" s="10">
        <v>1</v>
      </c>
      <c r="I492" s="11">
        <v>45224</v>
      </c>
      <c r="J492" s="10">
        <v>47</v>
      </c>
      <c r="K492" s="10" t="s">
        <v>52</v>
      </c>
      <c r="L492" s="10" t="s">
        <v>31</v>
      </c>
    </row>
    <row r="493" spans="1:12" x14ac:dyDescent="0.3">
      <c r="A493" s="52">
        <v>45689</v>
      </c>
      <c r="B493" s="10" t="s">
        <v>545</v>
      </c>
      <c r="C493" s="10" t="s">
        <v>546</v>
      </c>
      <c r="D493" s="10" t="s">
        <v>547</v>
      </c>
      <c r="E493" s="10" t="s">
        <v>20</v>
      </c>
      <c r="F493" s="10" t="s">
        <v>19</v>
      </c>
      <c r="G493" s="10" t="s">
        <v>51</v>
      </c>
      <c r="H493" s="10">
        <v>0.91</v>
      </c>
      <c r="I493" s="11">
        <v>44973</v>
      </c>
      <c r="J493" s="10">
        <v>54</v>
      </c>
      <c r="K493" s="10" t="s">
        <v>52</v>
      </c>
      <c r="L493" s="10" t="s">
        <v>35</v>
      </c>
    </row>
    <row r="494" spans="1:12" x14ac:dyDescent="0.3">
      <c r="A494" s="52">
        <v>45689</v>
      </c>
      <c r="B494" s="10" t="s">
        <v>548</v>
      </c>
      <c r="C494" s="10" t="s">
        <v>549</v>
      </c>
      <c r="D494" s="10" t="s">
        <v>207</v>
      </c>
      <c r="E494" s="10" t="s">
        <v>16</v>
      </c>
      <c r="F494" s="10" t="s">
        <v>19</v>
      </c>
      <c r="G494" s="10" t="s">
        <v>67</v>
      </c>
      <c r="H494" s="10">
        <v>1</v>
      </c>
      <c r="I494" s="11">
        <v>44149</v>
      </c>
      <c r="J494" s="10">
        <v>57</v>
      </c>
      <c r="K494" s="10" t="s">
        <v>68</v>
      </c>
      <c r="L494" s="10" t="s">
        <v>36</v>
      </c>
    </row>
    <row r="495" spans="1:12" x14ac:dyDescent="0.3">
      <c r="A495" s="52">
        <v>45689</v>
      </c>
      <c r="B495" s="10" t="s">
        <v>550</v>
      </c>
      <c r="C495" s="10" t="s">
        <v>551</v>
      </c>
      <c r="D495" s="10" t="s">
        <v>209</v>
      </c>
      <c r="E495" s="10" t="s">
        <v>16</v>
      </c>
      <c r="F495" s="10" t="s">
        <v>50</v>
      </c>
      <c r="G495" s="10" t="s">
        <v>51</v>
      </c>
      <c r="H495" s="10">
        <v>0.91</v>
      </c>
      <c r="I495" s="11">
        <v>45241</v>
      </c>
      <c r="J495" s="10">
        <v>22</v>
      </c>
      <c r="K495" s="10" t="s">
        <v>52</v>
      </c>
      <c r="L495" s="10" t="s">
        <v>35</v>
      </c>
    </row>
    <row r="496" spans="1:12" x14ac:dyDescent="0.3">
      <c r="A496" s="52">
        <v>45689</v>
      </c>
      <c r="B496" s="10" t="s">
        <v>552</v>
      </c>
      <c r="C496" s="10" t="s">
        <v>553</v>
      </c>
      <c r="D496" s="10" t="s">
        <v>81</v>
      </c>
      <c r="E496" s="10" t="s">
        <v>20</v>
      </c>
      <c r="F496" s="10" t="s">
        <v>19</v>
      </c>
      <c r="G496" s="10" t="s">
        <v>51</v>
      </c>
      <c r="H496" s="10">
        <v>1</v>
      </c>
      <c r="I496" s="11">
        <v>45807</v>
      </c>
      <c r="J496" s="10">
        <v>60</v>
      </c>
      <c r="K496" s="10" t="s">
        <v>68</v>
      </c>
      <c r="L496" s="10" t="s">
        <v>42</v>
      </c>
    </row>
    <row r="497" spans="1:12" x14ac:dyDescent="0.3">
      <c r="A497" s="52">
        <v>45689</v>
      </c>
      <c r="B497" s="10" t="s">
        <v>554</v>
      </c>
      <c r="C497" s="10" t="s">
        <v>555</v>
      </c>
      <c r="D497" s="10" t="s">
        <v>556</v>
      </c>
      <c r="E497" s="10" t="s">
        <v>20</v>
      </c>
      <c r="F497" s="10" t="s">
        <v>50</v>
      </c>
      <c r="G497" s="10" t="s">
        <v>51</v>
      </c>
      <c r="H497" s="10">
        <v>1</v>
      </c>
      <c r="I497" s="11">
        <v>45349</v>
      </c>
      <c r="J497" s="10">
        <v>65</v>
      </c>
      <c r="K497" s="10" t="s">
        <v>52</v>
      </c>
      <c r="L497" s="10" t="s">
        <v>35</v>
      </c>
    </row>
    <row r="498" spans="1:12" x14ac:dyDescent="0.3">
      <c r="A498" s="52">
        <v>45689</v>
      </c>
      <c r="B498" s="10" t="s">
        <v>557</v>
      </c>
      <c r="C498" s="10" t="s">
        <v>551</v>
      </c>
      <c r="D498" s="10" t="s">
        <v>558</v>
      </c>
      <c r="E498" s="10" t="s">
        <v>16</v>
      </c>
      <c r="F498" s="10" t="s">
        <v>19</v>
      </c>
      <c r="G498" s="10" t="s">
        <v>98</v>
      </c>
      <c r="H498" s="10">
        <v>0.91</v>
      </c>
      <c r="I498" s="11">
        <v>44678</v>
      </c>
      <c r="J498" s="10">
        <v>34</v>
      </c>
      <c r="K498" s="10" t="s">
        <v>68</v>
      </c>
      <c r="L498" s="10" t="s">
        <v>18</v>
      </c>
    </row>
    <row r="499" spans="1:12" x14ac:dyDescent="0.3">
      <c r="A499" s="52">
        <v>45689</v>
      </c>
      <c r="B499" s="10" t="s">
        <v>559</v>
      </c>
      <c r="C499" s="10" t="s">
        <v>560</v>
      </c>
      <c r="D499" s="10" t="s">
        <v>168</v>
      </c>
      <c r="E499" s="10" t="s">
        <v>20</v>
      </c>
      <c r="F499" s="10" t="s">
        <v>17</v>
      </c>
      <c r="G499" s="10" t="s">
        <v>57</v>
      </c>
      <c r="H499" s="10">
        <v>1</v>
      </c>
      <c r="I499" s="11">
        <v>45056</v>
      </c>
      <c r="J499" s="10">
        <v>50</v>
      </c>
      <c r="K499" s="10" t="s">
        <v>68</v>
      </c>
      <c r="L499" s="10" t="s">
        <v>31</v>
      </c>
    </row>
    <row r="500" spans="1:12" x14ac:dyDescent="0.3">
      <c r="A500" s="52">
        <v>45689</v>
      </c>
      <c r="B500" s="10" t="s">
        <v>561</v>
      </c>
      <c r="C500" s="10" t="s">
        <v>562</v>
      </c>
      <c r="D500" s="10" t="s">
        <v>551</v>
      </c>
      <c r="E500" s="10" t="s">
        <v>20</v>
      </c>
      <c r="F500" s="10" t="s">
        <v>19</v>
      </c>
      <c r="G500" s="10" t="s">
        <v>51</v>
      </c>
      <c r="H500" s="10">
        <v>0.91</v>
      </c>
      <c r="I500" s="11">
        <v>44111</v>
      </c>
      <c r="J500" s="10">
        <v>47</v>
      </c>
      <c r="K500" s="10" t="s">
        <v>68</v>
      </c>
      <c r="L500" s="10" t="s">
        <v>18</v>
      </c>
    </row>
    <row r="501" spans="1:12" x14ac:dyDescent="0.3">
      <c r="A501" s="52">
        <v>45689</v>
      </c>
      <c r="B501" s="10" t="s">
        <v>563</v>
      </c>
      <c r="C501" s="10" t="s">
        <v>34</v>
      </c>
      <c r="D501" s="10" t="s">
        <v>329</v>
      </c>
      <c r="E501" s="10" t="s">
        <v>20</v>
      </c>
      <c r="F501" s="10" t="s">
        <v>19</v>
      </c>
      <c r="G501" s="10" t="s">
        <v>57</v>
      </c>
      <c r="H501" s="10">
        <v>1</v>
      </c>
      <c r="I501" s="11">
        <v>45742</v>
      </c>
      <c r="J501" s="10">
        <v>22</v>
      </c>
      <c r="K501" s="10" t="s">
        <v>52</v>
      </c>
      <c r="L501" s="10" t="s">
        <v>90</v>
      </c>
    </row>
    <row r="502" spans="1:12" x14ac:dyDescent="0.3">
      <c r="A502" s="52">
        <v>45689</v>
      </c>
      <c r="B502" s="10" t="s">
        <v>564</v>
      </c>
      <c r="C502" s="10" t="s">
        <v>105</v>
      </c>
      <c r="D502" s="10" t="s">
        <v>89</v>
      </c>
      <c r="E502" s="10" t="s">
        <v>20</v>
      </c>
      <c r="F502" s="10" t="s">
        <v>19</v>
      </c>
      <c r="G502" s="10" t="s">
        <v>121</v>
      </c>
      <c r="H502" s="10">
        <v>1</v>
      </c>
      <c r="I502" s="11">
        <v>44792</v>
      </c>
      <c r="J502" s="10">
        <v>59</v>
      </c>
      <c r="K502" s="10" t="s">
        <v>52</v>
      </c>
      <c r="L502" s="10" t="s">
        <v>39</v>
      </c>
    </row>
    <row r="503" spans="1:12" x14ac:dyDescent="0.3">
      <c r="A503" s="52">
        <v>45689</v>
      </c>
      <c r="B503" s="10" t="s">
        <v>565</v>
      </c>
      <c r="C503" s="10" t="s">
        <v>566</v>
      </c>
      <c r="D503" s="10" t="s">
        <v>126</v>
      </c>
      <c r="E503" s="10" t="s">
        <v>16</v>
      </c>
      <c r="F503" s="10" t="s">
        <v>19</v>
      </c>
      <c r="G503" s="10" t="s">
        <v>51</v>
      </c>
      <c r="H503" s="10">
        <v>1</v>
      </c>
      <c r="I503" s="11">
        <v>45231</v>
      </c>
      <c r="J503" s="10">
        <v>63</v>
      </c>
      <c r="K503" s="10" t="s">
        <v>52</v>
      </c>
      <c r="L503" s="10" t="s">
        <v>42</v>
      </c>
    </row>
    <row r="504" spans="1:12" x14ac:dyDescent="0.3">
      <c r="A504" s="52">
        <v>45689</v>
      </c>
      <c r="B504" s="10" t="s">
        <v>567</v>
      </c>
      <c r="C504" s="10" t="s">
        <v>345</v>
      </c>
      <c r="D504" s="10" t="s">
        <v>523</v>
      </c>
      <c r="E504" s="10" t="s">
        <v>16</v>
      </c>
      <c r="F504" s="10" t="s">
        <v>19</v>
      </c>
      <c r="G504" s="10" t="s">
        <v>67</v>
      </c>
      <c r="H504" s="10">
        <v>1</v>
      </c>
      <c r="I504" s="11">
        <v>44463</v>
      </c>
      <c r="J504" s="10">
        <v>62</v>
      </c>
      <c r="K504" s="10" t="s">
        <v>68</v>
      </c>
      <c r="L504" s="10" t="s">
        <v>42</v>
      </c>
    </row>
    <row r="505" spans="1:12" x14ac:dyDescent="0.3">
      <c r="A505" s="52">
        <v>45689</v>
      </c>
      <c r="B505" s="10" t="s">
        <v>568</v>
      </c>
      <c r="C505" s="10" t="s">
        <v>512</v>
      </c>
      <c r="D505" s="10" t="s">
        <v>234</v>
      </c>
      <c r="E505" s="10" t="s">
        <v>20</v>
      </c>
      <c r="F505" s="10" t="s">
        <v>17</v>
      </c>
      <c r="G505" s="10" t="s">
        <v>57</v>
      </c>
      <c r="H505" s="10">
        <v>1</v>
      </c>
      <c r="I505" s="11">
        <v>45353</v>
      </c>
      <c r="J505" s="10">
        <v>49</v>
      </c>
      <c r="K505" s="10" t="s">
        <v>68</v>
      </c>
      <c r="L505" s="10" t="s">
        <v>36</v>
      </c>
    </row>
    <row r="506" spans="1:12" x14ac:dyDescent="0.3">
      <c r="A506" s="52">
        <v>45689</v>
      </c>
      <c r="B506" s="10" t="s">
        <v>569</v>
      </c>
      <c r="C506" s="10" t="s">
        <v>570</v>
      </c>
      <c r="D506" s="10" t="s">
        <v>134</v>
      </c>
      <c r="E506" s="10" t="s">
        <v>16</v>
      </c>
      <c r="F506" s="10" t="s">
        <v>19</v>
      </c>
      <c r="G506" s="10" t="s">
        <v>29</v>
      </c>
      <c r="H506" s="10">
        <v>1</v>
      </c>
      <c r="I506" s="11">
        <v>45210</v>
      </c>
      <c r="J506" s="10">
        <v>22</v>
      </c>
      <c r="K506" s="10" t="s">
        <v>52</v>
      </c>
      <c r="L506" s="10" t="s">
        <v>40</v>
      </c>
    </row>
    <row r="507" spans="1:12" x14ac:dyDescent="0.3">
      <c r="A507" s="52">
        <v>45689</v>
      </c>
      <c r="B507" s="10" t="s">
        <v>571</v>
      </c>
      <c r="C507" s="10" t="s">
        <v>572</v>
      </c>
      <c r="D507" s="10" t="s">
        <v>510</v>
      </c>
      <c r="E507" s="10" t="s">
        <v>20</v>
      </c>
      <c r="F507" s="10" t="s">
        <v>17</v>
      </c>
      <c r="G507" s="10" t="s">
        <v>57</v>
      </c>
      <c r="H507" s="10">
        <v>1</v>
      </c>
      <c r="I507" s="11">
        <v>44568</v>
      </c>
      <c r="J507" s="10">
        <v>23</v>
      </c>
      <c r="K507" s="10" t="s">
        <v>68</v>
      </c>
      <c r="L507" s="10" t="s">
        <v>27</v>
      </c>
    </row>
    <row r="508" spans="1:12" x14ac:dyDescent="0.3">
      <c r="A508" s="52">
        <v>45689</v>
      </c>
      <c r="B508" s="10" t="s">
        <v>573</v>
      </c>
      <c r="C508" s="10" t="s">
        <v>111</v>
      </c>
      <c r="D508" s="10" t="s">
        <v>574</v>
      </c>
      <c r="E508" s="10" t="s">
        <v>16</v>
      </c>
      <c r="F508" s="10" t="s">
        <v>17</v>
      </c>
      <c r="G508" s="10" t="s">
        <v>57</v>
      </c>
      <c r="H508" s="10">
        <v>0.91</v>
      </c>
      <c r="I508" s="11">
        <v>45755</v>
      </c>
      <c r="J508" s="10">
        <v>42</v>
      </c>
      <c r="K508" s="10" t="s">
        <v>52</v>
      </c>
      <c r="L508" s="10" t="s">
        <v>18</v>
      </c>
    </row>
    <row r="509" spans="1:12" x14ac:dyDescent="0.3">
      <c r="A509" s="52">
        <v>45689</v>
      </c>
      <c r="B509" s="10" t="s">
        <v>575</v>
      </c>
      <c r="C509" s="10" t="s">
        <v>155</v>
      </c>
      <c r="D509" s="10" t="s">
        <v>498</v>
      </c>
      <c r="E509" s="10" t="s">
        <v>20</v>
      </c>
      <c r="F509" s="10" t="s">
        <v>19</v>
      </c>
      <c r="G509" s="10" t="s">
        <v>98</v>
      </c>
      <c r="H509" s="10">
        <v>0.91</v>
      </c>
      <c r="I509" s="11">
        <v>44374</v>
      </c>
      <c r="J509" s="10">
        <v>34</v>
      </c>
      <c r="K509" s="10" t="s">
        <v>52</v>
      </c>
      <c r="L509" s="10" t="s">
        <v>18</v>
      </c>
    </row>
    <row r="510" spans="1:12" x14ac:dyDescent="0.3">
      <c r="A510" s="52">
        <v>45689</v>
      </c>
      <c r="B510" s="10" t="s">
        <v>576</v>
      </c>
      <c r="C510" s="10" t="s">
        <v>256</v>
      </c>
      <c r="D510" s="10" t="s">
        <v>63</v>
      </c>
      <c r="E510" s="10" t="s">
        <v>20</v>
      </c>
      <c r="F510" s="10" t="s">
        <v>19</v>
      </c>
      <c r="G510" s="10" t="s">
        <v>57</v>
      </c>
      <c r="H510" s="10">
        <v>0.91</v>
      </c>
      <c r="I510" s="11">
        <v>45579</v>
      </c>
      <c r="J510" s="10">
        <v>25</v>
      </c>
      <c r="K510" s="10" t="s">
        <v>52</v>
      </c>
      <c r="L510" s="10" t="s">
        <v>36</v>
      </c>
    </row>
    <row r="511" spans="1:12" x14ac:dyDescent="0.3">
      <c r="A511" s="52">
        <v>45689</v>
      </c>
      <c r="B511" s="10" t="s">
        <v>577</v>
      </c>
      <c r="C511" s="10" t="s">
        <v>248</v>
      </c>
      <c r="D511" s="10" t="s">
        <v>132</v>
      </c>
      <c r="E511" s="10" t="s">
        <v>20</v>
      </c>
      <c r="F511" s="10" t="s">
        <v>19</v>
      </c>
      <c r="G511" s="10" t="s">
        <v>51</v>
      </c>
      <c r="H511" s="10">
        <v>1</v>
      </c>
      <c r="I511" s="11">
        <v>45247</v>
      </c>
      <c r="J511" s="10">
        <v>20</v>
      </c>
      <c r="K511" s="10" t="s">
        <v>52</v>
      </c>
      <c r="L511" s="10" t="s">
        <v>94</v>
      </c>
    </row>
    <row r="512" spans="1:12" x14ac:dyDescent="0.3">
      <c r="A512" s="52">
        <v>45689</v>
      </c>
      <c r="B512" s="10" t="s">
        <v>578</v>
      </c>
      <c r="C512" s="10" t="s">
        <v>579</v>
      </c>
      <c r="D512" s="10" t="s">
        <v>580</v>
      </c>
      <c r="E512" s="10" t="s">
        <v>16</v>
      </c>
      <c r="F512" s="10" t="s">
        <v>19</v>
      </c>
      <c r="G512" s="10" t="s">
        <v>51</v>
      </c>
      <c r="H512" s="10">
        <v>1</v>
      </c>
      <c r="I512" s="11">
        <v>44327</v>
      </c>
      <c r="J512" s="10">
        <v>47</v>
      </c>
      <c r="K512" s="10" t="s">
        <v>68</v>
      </c>
      <c r="L512" s="10" t="s">
        <v>27</v>
      </c>
    </row>
    <row r="513" spans="1:12" x14ac:dyDescent="0.3">
      <c r="A513" s="52">
        <v>45689</v>
      </c>
      <c r="B513" s="10" t="s">
        <v>581</v>
      </c>
      <c r="C513" s="10" t="s">
        <v>582</v>
      </c>
      <c r="D513" s="10" t="s">
        <v>583</v>
      </c>
      <c r="E513" s="10" t="s">
        <v>16</v>
      </c>
      <c r="F513" s="10" t="s">
        <v>17</v>
      </c>
      <c r="G513" s="10" t="s">
        <v>29</v>
      </c>
      <c r="H513" s="10">
        <v>1</v>
      </c>
      <c r="I513" s="11">
        <v>44426</v>
      </c>
      <c r="J513" s="10">
        <v>20</v>
      </c>
      <c r="K513" s="10" t="s">
        <v>68</v>
      </c>
      <c r="L513" s="10" t="s">
        <v>18</v>
      </c>
    </row>
    <row r="514" spans="1:12" x14ac:dyDescent="0.3">
      <c r="A514" s="52">
        <v>45689</v>
      </c>
      <c r="B514" s="10" t="s">
        <v>584</v>
      </c>
      <c r="C514" s="10" t="s">
        <v>28</v>
      </c>
      <c r="D514" s="10" t="s">
        <v>585</v>
      </c>
      <c r="E514" s="10" t="s">
        <v>20</v>
      </c>
      <c r="F514" s="10" t="s">
        <v>19</v>
      </c>
      <c r="G514" s="10" t="s">
        <v>51</v>
      </c>
      <c r="H514" s="10">
        <v>1</v>
      </c>
      <c r="I514" s="11">
        <v>44122</v>
      </c>
      <c r="J514" s="10">
        <v>29</v>
      </c>
      <c r="K514" s="10" t="s">
        <v>68</v>
      </c>
      <c r="L514" s="10" t="s">
        <v>36</v>
      </c>
    </row>
    <row r="515" spans="1:12" x14ac:dyDescent="0.3">
      <c r="A515" s="52">
        <v>45689</v>
      </c>
      <c r="B515" s="10" t="s">
        <v>586</v>
      </c>
      <c r="C515" s="10" t="s">
        <v>587</v>
      </c>
      <c r="D515" s="10" t="s">
        <v>588</v>
      </c>
      <c r="E515" s="10" t="s">
        <v>20</v>
      </c>
      <c r="F515" s="10" t="s">
        <v>17</v>
      </c>
      <c r="G515" s="10" t="s">
        <v>29</v>
      </c>
      <c r="H515" s="10">
        <v>0.91</v>
      </c>
      <c r="I515" s="11">
        <v>44532</v>
      </c>
      <c r="J515" s="10">
        <v>22</v>
      </c>
      <c r="K515" s="10" t="s">
        <v>52</v>
      </c>
      <c r="L515" s="10" t="s">
        <v>23</v>
      </c>
    </row>
    <row r="516" spans="1:12" x14ac:dyDescent="0.3">
      <c r="A516" s="52">
        <v>45689</v>
      </c>
      <c r="B516" s="10" t="s">
        <v>589</v>
      </c>
      <c r="C516" s="10" t="s">
        <v>590</v>
      </c>
      <c r="D516" s="10" t="s">
        <v>484</v>
      </c>
      <c r="E516" s="10" t="s">
        <v>16</v>
      </c>
      <c r="F516" s="10" t="s">
        <v>17</v>
      </c>
      <c r="G516" s="10" t="s">
        <v>121</v>
      </c>
      <c r="H516" s="10">
        <v>1</v>
      </c>
      <c r="I516" s="11">
        <v>45671</v>
      </c>
      <c r="J516" s="10">
        <v>29</v>
      </c>
      <c r="K516" s="10" t="s">
        <v>68</v>
      </c>
      <c r="L516" s="10" t="s">
        <v>41</v>
      </c>
    </row>
    <row r="517" spans="1:12" x14ac:dyDescent="0.3">
      <c r="A517" s="52">
        <v>45689</v>
      </c>
      <c r="B517" s="10" t="s">
        <v>591</v>
      </c>
      <c r="C517" s="10" t="s">
        <v>592</v>
      </c>
      <c r="D517" s="10" t="s">
        <v>295</v>
      </c>
      <c r="E517" s="10" t="s">
        <v>16</v>
      </c>
      <c r="F517" s="10" t="s">
        <v>19</v>
      </c>
      <c r="G517" s="10" t="s">
        <v>51</v>
      </c>
      <c r="H517" s="10">
        <v>1</v>
      </c>
      <c r="I517" s="11">
        <v>45656</v>
      </c>
      <c r="J517" s="10">
        <v>63</v>
      </c>
      <c r="K517" s="10" t="s">
        <v>68</v>
      </c>
      <c r="L517" s="10" t="s">
        <v>40</v>
      </c>
    </row>
    <row r="518" spans="1:12" x14ac:dyDescent="0.3">
      <c r="A518" s="52">
        <v>45689</v>
      </c>
      <c r="B518" s="10" t="s">
        <v>593</v>
      </c>
      <c r="C518" s="10" t="s">
        <v>500</v>
      </c>
      <c r="D518" s="10" t="s">
        <v>594</v>
      </c>
      <c r="E518" s="10" t="s">
        <v>16</v>
      </c>
      <c r="F518" s="10" t="s">
        <v>19</v>
      </c>
      <c r="G518" s="10" t="s">
        <v>29</v>
      </c>
      <c r="H518" s="10">
        <v>1</v>
      </c>
      <c r="I518" s="11">
        <v>44706</v>
      </c>
      <c r="J518" s="10">
        <v>48</v>
      </c>
      <c r="K518" s="10" t="s">
        <v>68</v>
      </c>
      <c r="L518" s="10" t="s">
        <v>40</v>
      </c>
    </row>
    <row r="519" spans="1:12" x14ac:dyDescent="0.3">
      <c r="A519" s="52">
        <v>45689</v>
      </c>
      <c r="B519" s="10" t="s">
        <v>595</v>
      </c>
      <c r="C519" s="10" t="s">
        <v>168</v>
      </c>
      <c r="D519" s="10" t="s">
        <v>596</v>
      </c>
      <c r="E519" s="10" t="s">
        <v>16</v>
      </c>
      <c r="F519" s="10" t="s">
        <v>19</v>
      </c>
      <c r="G519" s="10" t="s">
        <v>51</v>
      </c>
      <c r="H519" s="10">
        <v>1</v>
      </c>
      <c r="I519" s="11">
        <v>44554</v>
      </c>
      <c r="J519" s="10">
        <v>26</v>
      </c>
      <c r="K519" s="10" t="s">
        <v>68</v>
      </c>
      <c r="L519" s="10" t="s">
        <v>94</v>
      </c>
    </row>
    <row r="520" spans="1:12" x14ac:dyDescent="0.3">
      <c r="A520" s="52">
        <v>45689</v>
      </c>
      <c r="B520" s="10" t="s">
        <v>597</v>
      </c>
      <c r="C520" s="10" t="s">
        <v>598</v>
      </c>
      <c r="D520" s="10" t="s">
        <v>599</v>
      </c>
      <c r="E520" s="10" t="s">
        <v>16</v>
      </c>
      <c r="F520" s="10" t="s">
        <v>50</v>
      </c>
      <c r="G520" s="10" t="s">
        <v>67</v>
      </c>
      <c r="H520" s="10">
        <v>0.91</v>
      </c>
      <c r="I520" s="11">
        <v>44217</v>
      </c>
      <c r="J520" s="10">
        <v>32</v>
      </c>
      <c r="K520" s="10" t="s">
        <v>52</v>
      </c>
      <c r="L520" s="10" t="s">
        <v>36</v>
      </c>
    </row>
    <row r="521" spans="1:12" x14ac:dyDescent="0.3">
      <c r="A521" s="52">
        <v>45689</v>
      </c>
      <c r="B521" s="10" t="s">
        <v>600</v>
      </c>
      <c r="C521" s="10" t="s">
        <v>285</v>
      </c>
      <c r="D521" s="10" t="s">
        <v>89</v>
      </c>
      <c r="E521" s="10" t="s">
        <v>20</v>
      </c>
      <c r="F521" s="10" t="s">
        <v>19</v>
      </c>
      <c r="G521" s="10" t="s">
        <v>121</v>
      </c>
      <c r="H521" s="10">
        <v>0.91</v>
      </c>
      <c r="I521" s="11">
        <v>44613</v>
      </c>
      <c r="J521" s="10">
        <v>21</v>
      </c>
      <c r="K521" s="10" t="s">
        <v>52</v>
      </c>
      <c r="L521" s="10" t="s">
        <v>42</v>
      </c>
    </row>
    <row r="522" spans="1:12" x14ac:dyDescent="0.3">
      <c r="A522" s="52">
        <v>45689</v>
      </c>
      <c r="B522" s="10" t="s">
        <v>601</v>
      </c>
      <c r="C522" s="10" t="s">
        <v>602</v>
      </c>
      <c r="D522" s="10" t="s">
        <v>447</v>
      </c>
      <c r="E522" s="10" t="s">
        <v>20</v>
      </c>
      <c r="F522" s="10" t="s">
        <v>19</v>
      </c>
      <c r="G522" s="10" t="s">
        <v>51</v>
      </c>
      <c r="H522" s="10">
        <v>1</v>
      </c>
      <c r="I522" s="11">
        <v>44607</v>
      </c>
      <c r="J522" s="10">
        <v>41</v>
      </c>
      <c r="K522" s="10" t="s">
        <v>68</v>
      </c>
      <c r="L522" s="10" t="s">
        <v>31</v>
      </c>
    </row>
    <row r="523" spans="1:12" x14ac:dyDescent="0.3">
      <c r="A523" s="52">
        <v>45689</v>
      </c>
      <c r="B523" s="10" t="s">
        <v>603</v>
      </c>
      <c r="C523" s="10" t="s">
        <v>334</v>
      </c>
      <c r="D523" s="10" t="s">
        <v>198</v>
      </c>
      <c r="E523" s="10" t="s">
        <v>20</v>
      </c>
      <c r="F523" s="10" t="s">
        <v>56</v>
      </c>
      <c r="G523" s="10" t="s">
        <v>51</v>
      </c>
      <c r="H523" s="10">
        <v>1</v>
      </c>
      <c r="I523" s="11">
        <v>45865</v>
      </c>
      <c r="J523" s="10">
        <v>30</v>
      </c>
      <c r="K523" s="10" t="s">
        <v>52</v>
      </c>
      <c r="L523" s="10" t="s">
        <v>42</v>
      </c>
    </row>
    <row r="524" spans="1:12" x14ac:dyDescent="0.3">
      <c r="A524" s="52">
        <v>45689</v>
      </c>
      <c r="B524" s="10" t="s">
        <v>604</v>
      </c>
      <c r="C524" s="10" t="s">
        <v>605</v>
      </c>
      <c r="D524" s="10" t="s">
        <v>227</v>
      </c>
      <c r="E524" s="10" t="s">
        <v>16</v>
      </c>
      <c r="F524" s="10" t="s">
        <v>19</v>
      </c>
      <c r="G524" s="10" t="s">
        <v>51</v>
      </c>
      <c r="H524" s="10">
        <v>1</v>
      </c>
      <c r="I524" s="11">
        <v>44876</v>
      </c>
      <c r="J524" s="10">
        <v>24</v>
      </c>
      <c r="K524" s="10" t="s">
        <v>68</v>
      </c>
      <c r="L524" s="10" t="s">
        <v>42</v>
      </c>
    </row>
    <row r="525" spans="1:12" x14ac:dyDescent="0.3">
      <c r="A525" s="52">
        <v>45689</v>
      </c>
      <c r="B525" s="10" t="s">
        <v>606</v>
      </c>
      <c r="C525" s="10" t="s">
        <v>549</v>
      </c>
      <c r="D525" s="10" t="s">
        <v>487</v>
      </c>
      <c r="E525" s="10" t="s">
        <v>16</v>
      </c>
      <c r="F525" s="10" t="s">
        <v>19</v>
      </c>
      <c r="G525" s="10" t="s">
        <v>51</v>
      </c>
      <c r="H525" s="10">
        <v>1</v>
      </c>
      <c r="I525" s="11">
        <v>44449</v>
      </c>
      <c r="J525" s="10">
        <v>49</v>
      </c>
      <c r="K525" s="10" t="s">
        <v>68</v>
      </c>
      <c r="L525" s="10" t="s">
        <v>40</v>
      </c>
    </row>
    <row r="526" spans="1:12" x14ac:dyDescent="0.3">
      <c r="A526" s="52">
        <v>45689</v>
      </c>
      <c r="B526" s="10" t="s">
        <v>607</v>
      </c>
      <c r="C526" s="10" t="s">
        <v>132</v>
      </c>
      <c r="D526" s="10" t="s">
        <v>608</v>
      </c>
      <c r="E526" s="10" t="s">
        <v>16</v>
      </c>
      <c r="F526" s="10" t="s">
        <v>19</v>
      </c>
      <c r="G526" s="10" t="s">
        <v>51</v>
      </c>
      <c r="H526" s="10">
        <v>0.91</v>
      </c>
      <c r="I526" s="11">
        <v>44724</v>
      </c>
      <c r="J526" s="10">
        <v>60</v>
      </c>
      <c r="K526" s="10" t="s">
        <v>52</v>
      </c>
      <c r="L526" s="10" t="s">
        <v>18</v>
      </c>
    </row>
    <row r="527" spans="1:12" x14ac:dyDescent="0.3">
      <c r="A527" s="52">
        <v>45689</v>
      </c>
      <c r="B527" s="10" t="s">
        <v>609</v>
      </c>
      <c r="C527" s="10" t="s">
        <v>132</v>
      </c>
      <c r="D527" s="10" t="s">
        <v>38</v>
      </c>
      <c r="E527" s="10" t="s">
        <v>20</v>
      </c>
      <c r="F527" s="10" t="s">
        <v>19</v>
      </c>
      <c r="G527" s="10" t="s">
        <v>121</v>
      </c>
      <c r="H527" s="10">
        <v>1</v>
      </c>
      <c r="I527" s="11">
        <v>45073</v>
      </c>
      <c r="J527" s="10">
        <v>44</v>
      </c>
      <c r="K527" s="10" t="s">
        <v>52</v>
      </c>
      <c r="L527" s="10" t="s">
        <v>18</v>
      </c>
    </row>
    <row r="528" spans="1:12" x14ac:dyDescent="0.3">
      <c r="A528" s="52">
        <v>45689</v>
      </c>
      <c r="B528" s="10" t="s">
        <v>610</v>
      </c>
      <c r="C528" s="10" t="s">
        <v>611</v>
      </c>
      <c r="D528" s="10" t="s">
        <v>355</v>
      </c>
      <c r="E528" s="10" t="s">
        <v>20</v>
      </c>
      <c r="F528" s="10" t="s">
        <v>17</v>
      </c>
      <c r="G528" s="10" t="s">
        <v>75</v>
      </c>
      <c r="H528" s="10">
        <v>1</v>
      </c>
      <c r="I528" s="11">
        <v>45379</v>
      </c>
      <c r="J528" s="10">
        <v>51</v>
      </c>
      <c r="K528" s="10" t="s">
        <v>52</v>
      </c>
      <c r="L528" s="10" t="s">
        <v>18</v>
      </c>
    </row>
    <row r="529" spans="1:12" x14ac:dyDescent="0.3">
      <c r="A529" s="52">
        <v>45689</v>
      </c>
      <c r="B529" s="10" t="s">
        <v>612</v>
      </c>
      <c r="C529" s="10" t="s">
        <v>80</v>
      </c>
      <c r="D529" s="10" t="s">
        <v>89</v>
      </c>
      <c r="E529" s="10" t="s">
        <v>20</v>
      </c>
      <c r="F529" s="10" t="s">
        <v>19</v>
      </c>
      <c r="G529" s="10" t="s">
        <v>98</v>
      </c>
      <c r="H529" s="10">
        <v>1</v>
      </c>
      <c r="I529" s="11">
        <v>44940</v>
      </c>
      <c r="J529" s="10">
        <v>46</v>
      </c>
      <c r="K529" s="10" t="s">
        <v>68</v>
      </c>
      <c r="L529" s="10" t="s">
        <v>42</v>
      </c>
    </row>
    <row r="530" spans="1:12" x14ac:dyDescent="0.3">
      <c r="A530" s="52">
        <v>45689</v>
      </c>
      <c r="B530" s="10" t="s">
        <v>613</v>
      </c>
      <c r="C530" s="10" t="s">
        <v>614</v>
      </c>
      <c r="D530" s="10" t="s">
        <v>421</v>
      </c>
      <c r="E530" s="10" t="s">
        <v>20</v>
      </c>
      <c r="F530" s="10" t="s">
        <v>19</v>
      </c>
      <c r="G530" s="10" t="s">
        <v>29</v>
      </c>
      <c r="H530" s="10">
        <v>1</v>
      </c>
      <c r="I530" s="11">
        <v>44715</v>
      </c>
      <c r="J530" s="10">
        <v>54</v>
      </c>
      <c r="K530" s="10" t="s">
        <v>68</v>
      </c>
      <c r="L530" s="10" t="s">
        <v>35</v>
      </c>
    </row>
    <row r="531" spans="1:12" x14ac:dyDescent="0.3">
      <c r="A531" s="52">
        <v>45689</v>
      </c>
      <c r="B531" s="10" t="s">
        <v>615</v>
      </c>
      <c r="C531" s="10" t="s">
        <v>616</v>
      </c>
      <c r="D531" s="10" t="s">
        <v>60</v>
      </c>
      <c r="E531" s="10" t="s">
        <v>20</v>
      </c>
      <c r="F531" s="10" t="s">
        <v>19</v>
      </c>
      <c r="G531" s="10" t="s">
        <v>98</v>
      </c>
      <c r="H531" s="10">
        <v>1</v>
      </c>
      <c r="I531" s="11">
        <v>45645</v>
      </c>
      <c r="J531" s="10">
        <v>30</v>
      </c>
      <c r="K531" s="10" t="s">
        <v>52</v>
      </c>
      <c r="L531" s="10" t="s">
        <v>41</v>
      </c>
    </row>
    <row r="532" spans="1:12" x14ac:dyDescent="0.3">
      <c r="A532" s="52">
        <v>45689</v>
      </c>
      <c r="B532" s="10" t="s">
        <v>617</v>
      </c>
      <c r="C532" s="10" t="s">
        <v>14</v>
      </c>
      <c r="D532" s="10" t="s">
        <v>200</v>
      </c>
      <c r="E532" s="10" t="s">
        <v>16</v>
      </c>
      <c r="F532" s="10" t="s">
        <v>56</v>
      </c>
      <c r="G532" s="10" t="s">
        <v>67</v>
      </c>
      <c r="H532" s="10">
        <v>1</v>
      </c>
      <c r="I532" s="11">
        <v>44636</v>
      </c>
      <c r="J532" s="10">
        <v>25</v>
      </c>
      <c r="K532" s="10" t="s">
        <v>52</v>
      </c>
      <c r="L532" s="10" t="s">
        <v>18</v>
      </c>
    </row>
    <row r="533" spans="1:12" x14ac:dyDescent="0.3">
      <c r="A533" s="52">
        <v>45689</v>
      </c>
      <c r="B533" s="10" t="s">
        <v>618</v>
      </c>
      <c r="C533" s="10" t="s">
        <v>509</v>
      </c>
      <c r="D533" s="10" t="s">
        <v>175</v>
      </c>
      <c r="E533" s="10" t="s">
        <v>16</v>
      </c>
      <c r="F533" s="10" t="s">
        <v>19</v>
      </c>
      <c r="G533" s="10" t="s">
        <v>51</v>
      </c>
      <c r="H533" s="10">
        <v>1</v>
      </c>
      <c r="I533" s="11">
        <v>44686</v>
      </c>
      <c r="J533" s="10">
        <v>51</v>
      </c>
      <c r="K533" s="10" t="s">
        <v>52</v>
      </c>
      <c r="L533" s="10" t="s">
        <v>18</v>
      </c>
    </row>
    <row r="534" spans="1:12" x14ac:dyDescent="0.3">
      <c r="A534" s="52">
        <v>45689</v>
      </c>
      <c r="B534" s="10" t="s">
        <v>619</v>
      </c>
      <c r="C534" s="10" t="s">
        <v>321</v>
      </c>
      <c r="D534" s="10" t="s">
        <v>620</v>
      </c>
      <c r="E534" s="10" t="s">
        <v>16</v>
      </c>
      <c r="F534" s="10" t="s">
        <v>19</v>
      </c>
      <c r="G534" s="10" t="s">
        <v>57</v>
      </c>
      <c r="H534" s="10">
        <v>1</v>
      </c>
      <c r="I534" s="11">
        <v>44244</v>
      </c>
      <c r="J534" s="10">
        <v>22</v>
      </c>
      <c r="K534" s="10" t="s">
        <v>52</v>
      </c>
      <c r="L534" s="10" t="s">
        <v>94</v>
      </c>
    </row>
    <row r="535" spans="1:12" x14ac:dyDescent="0.3">
      <c r="A535" s="52">
        <v>45689</v>
      </c>
      <c r="B535" s="10" t="s">
        <v>621</v>
      </c>
      <c r="C535" s="10" t="s">
        <v>345</v>
      </c>
      <c r="D535" s="10" t="s">
        <v>622</v>
      </c>
      <c r="E535" s="10" t="s">
        <v>20</v>
      </c>
      <c r="F535" s="10" t="s">
        <v>19</v>
      </c>
      <c r="G535" s="10" t="s">
        <v>57</v>
      </c>
      <c r="H535" s="10">
        <v>1</v>
      </c>
      <c r="I535" s="11">
        <v>44210</v>
      </c>
      <c r="J535" s="10">
        <v>62</v>
      </c>
      <c r="K535" s="10" t="s">
        <v>52</v>
      </c>
      <c r="L535" s="10" t="s">
        <v>27</v>
      </c>
    </row>
    <row r="536" spans="1:12" x14ac:dyDescent="0.3">
      <c r="A536" s="52">
        <v>45689</v>
      </c>
      <c r="B536" s="10" t="s">
        <v>623</v>
      </c>
      <c r="C536" s="10" t="s">
        <v>530</v>
      </c>
      <c r="D536" s="10" t="s">
        <v>97</v>
      </c>
      <c r="E536" s="10" t="s">
        <v>20</v>
      </c>
      <c r="F536" s="10" t="s">
        <v>17</v>
      </c>
      <c r="G536" s="10" t="s">
        <v>51</v>
      </c>
      <c r="H536" s="10">
        <v>1</v>
      </c>
      <c r="I536" s="11">
        <v>45035</v>
      </c>
      <c r="J536" s="10">
        <v>48</v>
      </c>
      <c r="K536" s="10" t="s">
        <v>68</v>
      </c>
      <c r="L536" s="10" t="s">
        <v>21</v>
      </c>
    </row>
    <row r="537" spans="1:12" x14ac:dyDescent="0.3">
      <c r="A537" s="52">
        <v>45689</v>
      </c>
      <c r="B537" s="10" t="s">
        <v>624</v>
      </c>
      <c r="C537" s="10" t="s">
        <v>625</v>
      </c>
      <c r="D537" s="10" t="s">
        <v>97</v>
      </c>
      <c r="E537" s="10" t="s">
        <v>20</v>
      </c>
      <c r="F537" s="10" t="s">
        <v>19</v>
      </c>
      <c r="G537" s="10" t="s">
        <v>51</v>
      </c>
      <c r="H537" s="10">
        <v>1</v>
      </c>
      <c r="I537" s="11">
        <v>44940</v>
      </c>
      <c r="J537" s="10">
        <v>25</v>
      </c>
      <c r="K537" s="10" t="s">
        <v>68</v>
      </c>
      <c r="L537" s="10" t="s">
        <v>31</v>
      </c>
    </row>
    <row r="538" spans="1:12" x14ac:dyDescent="0.3">
      <c r="A538" s="52">
        <v>45689</v>
      </c>
      <c r="B538" s="10" t="s">
        <v>626</v>
      </c>
      <c r="C538" s="10" t="s">
        <v>627</v>
      </c>
      <c r="D538" s="10" t="s">
        <v>628</v>
      </c>
      <c r="E538" s="10" t="s">
        <v>16</v>
      </c>
      <c r="F538" s="10" t="s">
        <v>17</v>
      </c>
      <c r="G538" s="10" t="s">
        <v>121</v>
      </c>
      <c r="H538" s="10">
        <v>1</v>
      </c>
      <c r="I538" s="11">
        <v>44590</v>
      </c>
      <c r="J538" s="10">
        <v>24</v>
      </c>
      <c r="K538" s="10" t="s">
        <v>68</v>
      </c>
      <c r="L538" s="10" t="s">
        <v>18</v>
      </c>
    </row>
    <row r="539" spans="1:12" x14ac:dyDescent="0.3">
      <c r="A539" s="52">
        <v>45689</v>
      </c>
      <c r="B539" s="10" t="s">
        <v>629</v>
      </c>
      <c r="C539" s="10" t="s">
        <v>630</v>
      </c>
      <c r="D539" s="10" t="s">
        <v>332</v>
      </c>
      <c r="E539" s="10" t="s">
        <v>16</v>
      </c>
      <c r="F539" s="10" t="s">
        <v>50</v>
      </c>
      <c r="G539" s="10" t="s">
        <v>51</v>
      </c>
      <c r="H539" s="10">
        <v>0.91</v>
      </c>
      <c r="I539" s="11">
        <v>45695</v>
      </c>
      <c r="J539" s="10">
        <v>45</v>
      </c>
      <c r="K539" s="10" t="s">
        <v>52</v>
      </c>
      <c r="L539" s="10" t="s">
        <v>94</v>
      </c>
    </row>
    <row r="540" spans="1:12" x14ac:dyDescent="0.3">
      <c r="A540" s="52">
        <v>45689</v>
      </c>
      <c r="B540" s="10" t="s">
        <v>631</v>
      </c>
      <c r="C540" s="10" t="s">
        <v>250</v>
      </c>
      <c r="D540" s="10" t="s">
        <v>424</v>
      </c>
      <c r="E540" s="10" t="s">
        <v>20</v>
      </c>
      <c r="F540" s="10" t="s">
        <v>19</v>
      </c>
      <c r="G540" s="10" t="s">
        <v>98</v>
      </c>
      <c r="H540" s="10">
        <v>1</v>
      </c>
      <c r="I540" s="11">
        <v>44518</v>
      </c>
      <c r="J540" s="10">
        <v>62</v>
      </c>
      <c r="K540" s="10" t="s">
        <v>52</v>
      </c>
      <c r="L540" s="10" t="s">
        <v>40</v>
      </c>
    </row>
    <row r="541" spans="1:12" x14ac:dyDescent="0.3">
      <c r="A541" s="52">
        <v>45689</v>
      </c>
      <c r="B541" s="10" t="s">
        <v>632</v>
      </c>
      <c r="C541" s="10" t="s">
        <v>491</v>
      </c>
      <c r="D541" s="10" t="s">
        <v>633</v>
      </c>
      <c r="E541" s="10" t="s">
        <v>20</v>
      </c>
      <c r="F541" s="10" t="s">
        <v>56</v>
      </c>
      <c r="G541" s="10" t="s">
        <v>57</v>
      </c>
      <c r="H541" s="10">
        <v>1</v>
      </c>
      <c r="I541" s="11">
        <v>44946</v>
      </c>
      <c r="J541" s="10">
        <v>64</v>
      </c>
      <c r="K541" s="10" t="s">
        <v>52</v>
      </c>
      <c r="L541" s="10" t="s">
        <v>27</v>
      </c>
    </row>
    <row r="542" spans="1:12" x14ac:dyDescent="0.3">
      <c r="A542" s="52">
        <v>45689</v>
      </c>
      <c r="B542" s="10" t="s">
        <v>634</v>
      </c>
      <c r="C542" s="10" t="s">
        <v>635</v>
      </c>
      <c r="D542" s="10" t="s">
        <v>636</v>
      </c>
      <c r="E542" s="10" t="s">
        <v>16</v>
      </c>
      <c r="F542" s="10" t="s">
        <v>17</v>
      </c>
      <c r="G542" s="10" t="s">
        <v>75</v>
      </c>
      <c r="H542" s="10">
        <v>1</v>
      </c>
      <c r="I542" s="11">
        <v>45717</v>
      </c>
      <c r="J542" s="10">
        <v>56</v>
      </c>
      <c r="K542" s="10" t="s">
        <v>52</v>
      </c>
      <c r="L542" s="10" t="s">
        <v>18</v>
      </c>
    </row>
    <row r="543" spans="1:12" x14ac:dyDescent="0.3">
      <c r="A543" s="52">
        <v>45689</v>
      </c>
      <c r="B543" s="10" t="s">
        <v>637</v>
      </c>
      <c r="C543" s="10" t="s">
        <v>638</v>
      </c>
      <c r="D543" s="10" t="s">
        <v>639</v>
      </c>
      <c r="E543" s="10" t="s">
        <v>20</v>
      </c>
      <c r="F543" s="10" t="s">
        <v>56</v>
      </c>
      <c r="G543" s="10" t="s">
        <v>51</v>
      </c>
      <c r="H543" s="10">
        <v>1</v>
      </c>
      <c r="I543" s="11">
        <v>44251</v>
      </c>
      <c r="J543" s="10">
        <v>55</v>
      </c>
      <c r="K543" s="10" t="s">
        <v>52</v>
      </c>
      <c r="L543" s="10" t="s">
        <v>27</v>
      </c>
    </row>
    <row r="544" spans="1:12" x14ac:dyDescent="0.3">
      <c r="A544" s="52">
        <v>45689</v>
      </c>
      <c r="B544" s="10" t="s">
        <v>640</v>
      </c>
      <c r="C544" s="10" t="s">
        <v>641</v>
      </c>
      <c r="D544" s="10" t="s">
        <v>198</v>
      </c>
      <c r="E544" s="10" t="s">
        <v>20</v>
      </c>
      <c r="F544" s="10" t="s">
        <v>56</v>
      </c>
      <c r="G544" s="10" t="s">
        <v>57</v>
      </c>
      <c r="H544" s="10">
        <v>1</v>
      </c>
      <c r="I544" s="11">
        <v>44235</v>
      </c>
      <c r="J544" s="10">
        <v>24</v>
      </c>
      <c r="K544" s="10" t="s">
        <v>52</v>
      </c>
      <c r="L544" s="10" t="s">
        <v>36</v>
      </c>
    </row>
    <row r="545" spans="1:12" x14ac:dyDescent="0.3">
      <c r="A545" s="52">
        <v>45689</v>
      </c>
      <c r="B545" s="10" t="s">
        <v>642</v>
      </c>
      <c r="C545" s="10" t="s">
        <v>317</v>
      </c>
      <c r="D545" s="10" t="s">
        <v>227</v>
      </c>
      <c r="E545" s="10" t="s">
        <v>16</v>
      </c>
      <c r="F545" s="10" t="s">
        <v>19</v>
      </c>
      <c r="G545" s="10" t="s">
        <v>29</v>
      </c>
      <c r="H545" s="10">
        <v>1</v>
      </c>
      <c r="I545" s="11">
        <v>45788</v>
      </c>
      <c r="J545" s="10">
        <v>41</v>
      </c>
      <c r="K545" s="10" t="s">
        <v>52</v>
      </c>
      <c r="L545" s="10" t="s">
        <v>18</v>
      </c>
    </row>
    <row r="546" spans="1:12" x14ac:dyDescent="0.3">
      <c r="A546" s="52">
        <v>45689</v>
      </c>
      <c r="B546" s="10" t="s">
        <v>643</v>
      </c>
      <c r="C546" s="10" t="s">
        <v>334</v>
      </c>
      <c r="D546" s="10" t="s">
        <v>286</v>
      </c>
      <c r="E546" s="10" t="s">
        <v>20</v>
      </c>
      <c r="F546" s="10" t="s">
        <v>19</v>
      </c>
      <c r="G546" s="10" t="s">
        <v>67</v>
      </c>
      <c r="H546" s="10">
        <v>1</v>
      </c>
      <c r="I546" s="11">
        <v>45176</v>
      </c>
      <c r="J546" s="10">
        <v>44</v>
      </c>
      <c r="K546" s="10" t="s">
        <v>68</v>
      </c>
      <c r="L546" s="10" t="s">
        <v>35</v>
      </c>
    </row>
    <row r="547" spans="1:12" x14ac:dyDescent="0.3">
      <c r="A547" s="52">
        <v>45689</v>
      </c>
      <c r="B547" s="10" t="s">
        <v>644</v>
      </c>
      <c r="C547" s="10" t="s">
        <v>645</v>
      </c>
      <c r="D547" s="10" t="s">
        <v>510</v>
      </c>
      <c r="E547" s="10" t="s">
        <v>20</v>
      </c>
      <c r="F547" s="10" t="s">
        <v>19</v>
      </c>
      <c r="G547" s="10" t="s">
        <v>51</v>
      </c>
      <c r="H547" s="10">
        <v>1</v>
      </c>
      <c r="I547" s="11">
        <v>44288</v>
      </c>
      <c r="J547" s="10">
        <v>59</v>
      </c>
      <c r="K547" s="10" t="s">
        <v>52</v>
      </c>
      <c r="L547" s="10" t="s">
        <v>36</v>
      </c>
    </row>
    <row r="548" spans="1:12" x14ac:dyDescent="0.3">
      <c r="A548" s="52">
        <v>45689</v>
      </c>
      <c r="B548" s="10" t="s">
        <v>646</v>
      </c>
      <c r="C548" s="10" t="s">
        <v>647</v>
      </c>
      <c r="D548" s="10" t="s">
        <v>101</v>
      </c>
      <c r="E548" s="10" t="s">
        <v>16</v>
      </c>
      <c r="F548" s="10" t="s">
        <v>17</v>
      </c>
      <c r="G548" s="10" t="s">
        <v>98</v>
      </c>
      <c r="H548" s="10">
        <v>1</v>
      </c>
      <c r="I548" s="11">
        <v>44623</v>
      </c>
      <c r="J548" s="10">
        <v>63</v>
      </c>
      <c r="K548" s="10" t="s">
        <v>68</v>
      </c>
      <c r="L548" s="10" t="s">
        <v>90</v>
      </c>
    </row>
    <row r="549" spans="1:12" x14ac:dyDescent="0.3">
      <c r="A549" s="52">
        <v>45689</v>
      </c>
      <c r="B549" s="10" t="s">
        <v>648</v>
      </c>
      <c r="C549" s="10" t="s">
        <v>649</v>
      </c>
      <c r="D549" s="10" t="s">
        <v>152</v>
      </c>
      <c r="E549" s="10" t="s">
        <v>16</v>
      </c>
      <c r="F549" s="10" t="s">
        <v>19</v>
      </c>
      <c r="G549" s="10" t="s">
        <v>51</v>
      </c>
      <c r="H549" s="10">
        <v>1</v>
      </c>
      <c r="I549" s="11">
        <v>44190</v>
      </c>
      <c r="J549" s="10">
        <v>57</v>
      </c>
      <c r="K549" s="10" t="s">
        <v>68</v>
      </c>
      <c r="L549" s="10" t="s">
        <v>18</v>
      </c>
    </row>
    <row r="550" spans="1:12" x14ac:dyDescent="0.3">
      <c r="A550" s="52">
        <v>45689</v>
      </c>
      <c r="B550" s="10" t="s">
        <v>650</v>
      </c>
      <c r="C550" s="10" t="s">
        <v>651</v>
      </c>
      <c r="D550" s="10" t="s">
        <v>652</v>
      </c>
      <c r="E550" s="10" t="s">
        <v>16</v>
      </c>
      <c r="F550" s="10" t="s">
        <v>19</v>
      </c>
      <c r="G550" s="10" t="s">
        <v>51</v>
      </c>
      <c r="H550" s="10">
        <v>0.91</v>
      </c>
      <c r="I550" s="11">
        <v>45632</v>
      </c>
      <c r="J550" s="10">
        <v>44</v>
      </c>
      <c r="K550" s="10" t="s">
        <v>68</v>
      </c>
      <c r="L550" s="10" t="s">
        <v>27</v>
      </c>
    </row>
    <row r="551" spans="1:12" x14ac:dyDescent="0.3">
      <c r="A551" s="52">
        <v>45689</v>
      </c>
      <c r="B551" s="10" t="s">
        <v>653</v>
      </c>
      <c r="C551" s="10" t="s">
        <v>654</v>
      </c>
      <c r="D551" s="10" t="s">
        <v>514</v>
      </c>
      <c r="E551" s="10" t="s">
        <v>16</v>
      </c>
      <c r="F551" s="10" t="s">
        <v>19</v>
      </c>
      <c r="G551" s="10" t="s">
        <v>51</v>
      </c>
      <c r="H551" s="10">
        <v>1</v>
      </c>
      <c r="I551" s="11">
        <v>44532</v>
      </c>
      <c r="J551" s="10">
        <v>62</v>
      </c>
      <c r="K551" s="10" t="s">
        <v>68</v>
      </c>
      <c r="L551" s="10" t="s">
        <v>18</v>
      </c>
    </row>
    <row r="552" spans="1:12" x14ac:dyDescent="0.3">
      <c r="A552" s="52">
        <v>45689</v>
      </c>
      <c r="B552" s="10" t="s">
        <v>655</v>
      </c>
      <c r="C552" s="10" t="s">
        <v>131</v>
      </c>
      <c r="D552" s="10" t="s">
        <v>63</v>
      </c>
      <c r="E552" s="10" t="s">
        <v>20</v>
      </c>
      <c r="F552" s="10" t="s">
        <v>19</v>
      </c>
      <c r="G552" s="10" t="s">
        <v>121</v>
      </c>
      <c r="H552" s="10">
        <v>0.91</v>
      </c>
      <c r="I552" s="11">
        <v>44358</v>
      </c>
      <c r="J552" s="10">
        <v>54</v>
      </c>
      <c r="K552" s="10" t="s">
        <v>68</v>
      </c>
      <c r="L552" s="10" t="s">
        <v>90</v>
      </c>
    </row>
    <row r="553" spans="1:12" x14ac:dyDescent="0.3">
      <c r="A553" s="52">
        <v>45689</v>
      </c>
      <c r="B553" s="10" t="s">
        <v>656</v>
      </c>
      <c r="C553" s="10" t="s">
        <v>342</v>
      </c>
      <c r="D553" s="10" t="s">
        <v>657</v>
      </c>
      <c r="E553" s="10" t="s">
        <v>16</v>
      </c>
      <c r="F553" s="10" t="s">
        <v>19</v>
      </c>
      <c r="G553" s="10" t="s">
        <v>57</v>
      </c>
      <c r="H553" s="10">
        <v>1</v>
      </c>
      <c r="I553" s="11">
        <v>44432</v>
      </c>
      <c r="J553" s="10">
        <v>47</v>
      </c>
      <c r="K553" s="10" t="s">
        <v>52</v>
      </c>
      <c r="L553" s="10" t="s">
        <v>90</v>
      </c>
    </row>
    <row r="554" spans="1:12" x14ac:dyDescent="0.3">
      <c r="A554" s="52">
        <v>45689</v>
      </c>
      <c r="B554" s="10" t="s">
        <v>658</v>
      </c>
      <c r="C554" s="10" t="s">
        <v>449</v>
      </c>
      <c r="D554" s="10" t="s">
        <v>456</v>
      </c>
      <c r="E554" s="10" t="s">
        <v>16</v>
      </c>
      <c r="F554" s="10" t="s">
        <v>19</v>
      </c>
      <c r="G554" s="10" t="s">
        <v>29</v>
      </c>
      <c r="H554" s="10">
        <v>1</v>
      </c>
      <c r="I554" s="11">
        <v>44379</v>
      </c>
      <c r="J554" s="10">
        <v>43</v>
      </c>
      <c r="K554" s="10" t="s">
        <v>52</v>
      </c>
      <c r="L554" s="10" t="s">
        <v>23</v>
      </c>
    </row>
    <row r="555" spans="1:12" x14ac:dyDescent="0.3">
      <c r="A555" s="52">
        <v>45689</v>
      </c>
      <c r="B555" s="10" t="s">
        <v>659</v>
      </c>
      <c r="C555" s="10" t="s">
        <v>271</v>
      </c>
      <c r="D555" s="10" t="s">
        <v>260</v>
      </c>
      <c r="E555" s="10" t="s">
        <v>20</v>
      </c>
      <c r="F555" s="10" t="s">
        <v>19</v>
      </c>
      <c r="G555" s="10" t="s">
        <v>51</v>
      </c>
      <c r="H555" s="10">
        <v>1</v>
      </c>
      <c r="I555" s="11">
        <v>44113</v>
      </c>
      <c r="J555" s="10">
        <v>49</v>
      </c>
      <c r="K555" s="10" t="s">
        <v>52</v>
      </c>
      <c r="L555" s="10" t="s">
        <v>18</v>
      </c>
    </row>
    <row r="556" spans="1:12" x14ac:dyDescent="0.3">
      <c r="A556" s="52">
        <v>45689</v>
      </c>
      <c r="B556" s="10" t="s">
        <v>660</v>
      </c>
      <c r="C556" s="10" t="s">
        <v>661</v>
      </c>
      <c r="D556" s="10" t="s">
        <v>212</v>
      </c>
      <c r="E556" s="10" t="s">
        <v>20</v>
      </c>
      <c r="F556" s="10" t="s">
        <v>19</v>
      </c>
      <c r="G556" s="10" t="s">
        <v>57</v>
      </c>
      <c r="H556" s="10">
        <v>1</v>
      </c>
      <c r="I556" s="11">
        <v>44230</v>
      </c>
      <c r="J556" s="10">
        <v>52</v>
      </c>
      <c r="K556" s="10" t="s">
        <v>52</v>
      </c>
      <c r="L556" s="10" t="s">
        <v>18</v>
      </c>
    </row>
    <row r="557" spans="1:12" x14ac:dyDescent="0.3">
      <c r="A557" s="52">
        <v>45689</v>
      </c>
      <c r="B557" s="10" t="s">
        <v>662</v>
      </c>
      <c r="C557" s="10" t="s">
        <v>372</v>
      </c>
      <c r="D557" s="10" t="s">
        <v>663</v>
      </c>
      <c r="E557" s="10" t="s">
        <v>16</v>
      </c>
      <c r="F557" s="10" t="s">
        <v>19</v>
      </c>
      <c r="G557" s="10" t="s">
        <v>67</v>
      </c>
      <c r="H557" s="10">
        <v>0.91</v>
      </c>
      <c r="I557" s="11">
        <v>44639</v>
      </c>
      <c r="J557" s="10">
        <v>50</v>
      </c>
      <c r="K557" s="10" t="s">
        <v>68</v>
      </c>
      <c r="L557" s="10" t="s">
        <v>18</v>
      </c>
    </row>
    <row r="558" spans="1:12" x14ac:dyDescent="0.3">
      <c r="A558" s="52">
        <v>45689</v>
      </c>
      <c r="B558" s="10" t="s">
        <v>664</v>
      </c>
      <c r="C558" s="10" t="s">
        <v>549</v>
      </c>
      <c r="D558" s="10" t="s">
        <v>592</v>
      </c>
      <c r="E558" s="10" t="s">
        <v>20</v>
      </c>
      <c r="F558" s="10" t="s">
        <v>50</v>
      </c>
      <c r="G558" s="10" t="s">
        <v>51</v>
      </c>
      <c r="H558" s="10">
        <v>1</v>
      </c>
      <c r="I558" s="11">
        <v>44686</v>
      </c>
      <c r="J558" s="10">
        <v>40</v>
      </c>
      <c r="K558" s="10" t="s">
        <v>52</v>
      </c>
      <c r="L558" s="10" t="s">
        <v>42</v>
      </c>
    </row>
    <row r="559" spans="1:12" x14ac:dyDescent="0.3">
      <c r="A559" s="52">
        <v>45689</v>
      </c>
      <c r="B559" s="10" t="s">
        <v>665</v>
      </c>
      <c r="C559" s="10" t="s">
        <v>666</v>
      </c>
      <c r="D559" s="10" t="s">
        <v>298</v>
      </c>
      <c r="E559" s="10" t="s">
        <v>20</v>
      </c>
      <c r="F559" s="10" t="s">
        <v>19</v>
      </c>
      <c r="G559" s="10" t="s">
        <v>98</v>
      </c>
      <c r="H559" s="10">
        <v>1</v>
      </c>
      <c r="I559" s="11">
        <v>44527</v>
      </c>
      <c r="J559" s="10">
        <v>22</v>
      </c>
      <c r="K559" s="10" t="s">
        <v>68</v>
      </c>
      <c r="L559" s="10" t="s">
        <v>31</v>
      </c>
    </row>
    <row r="560" spans="1:12" x14ac:dyDescent="0.3">
      <c r="A560" s="52">
        <v>45689</v>
      </c>
      <c r="B560" s="10" t="s">
        <v>667</v>
      </c>
      <c r="C560" s="10" t="s">
        <v>668</v>
      </c>
      <c r="D560" s="10" t="s">
        <v>608</v>
      </c>
      <c r="E560" s="10" t="s">
        <v>16</v>
      </c>
      <c r="F560" s="10" t="s">
        <v>56</v>
      </c>
      <c r="G560" s="10" t="s">
        <v>121</v>
      </c>
      <c r="H560" s="10">
        <v>1</v>
      </c>
      <c r="I560" s="11">
        <v>45810</v>
      </c>
      <c r="J560" s="10">
        <v>56</v>
      </c>
      <c r="K560" s="10" t="s">
        <v>52</v>
      </c>
      <c r="L560" s="10" t="s">
        <v>40</v>
      </c>
    </row>
    <row r="561" spans="1:12" x14ac:dyDescent="0.3">
      <c r="A561" s="52">
        <v>45689</v>
      </c>
      <c r="B561" s="10" t="s">
        <v>669</v>
      </c>
      <c r="C561" s="10" t="s">
        <v>131</v>
      </c>
      <c r="D561" s="10" t="s">
        <v>670</v>
      </c>
      <c r="E561" s="10" t="s">
        <v>16</v>
      </c>
      <c r="F561" s="10" t="s">
        <v>50</v>
      </c>
      <c r="G561" s="10" t="s">
        <v>51</v>
      </c>
      <c r="H561" s="10">
        <v>0.91</v>
      </c>
      <c r="I561" s="11">
        <v>44348</v>
      </c>
      <c r="J561" s="10">
        <v>54</v>
      </c>
      <c r="K561" s="10" t="s">
        <v>52</v>
      </c>
      <c r="L561" s="10" t="s">
        <v>18</v>
      </c>
    </row>
    <row r="562" spans="1:12" x14ac:dyDescent="0.3">
      <c r="A562" s="52">
        <v>45689</v>
      </c>
      <c r="B562" s="10" t="s">
        <v>671</v>
      </c>
      <c r="C562" s="10" t="s">
        <v>672</v>
      </c>
      <c r="D562" s="10" t="s">
        <v>155</v>
      </c>
      <c r="E562" s="10" t="s">
        <v>20</v>
      </c>
      <c r="F562" s="10" t="s">
        <v>19</v>
      </c>
      <c r="G562" s="10" t="s">
        <v>67</v>
      </c>
      <c r="H562" s="10">
        <v>1</v>
      </c>
      <c r="I562" s="11">
        <v>44715</v>
      </c>
      <c r="J562" s="10">
        <v>65</v>
      </c>
      <c r="K562" s="10" t="s">
        <v>52</v>
      </c>
      <c r="L562" s="10" t="s">
        <v>27</v>
      </c>
    </row>
    <row r="563" spans="1:12" x14ac:dyDescent="0.3">
      <c r="A563" s="52">
        <v>45717</v>
      </c>
      <c r="B563" s="10" t="s">
        <v>47</v>
      </c>
      <c r="C563" s="10" t="s">
        <v>48</v>
      </c>
      <c r="D563" s="10" t="s">
        <v>49</v>
      </c>
      <c r="E563" s="10" t="s">
        <v>16</v>
      </c>
      <c r="F563" s="10" t="s">
        <v>50</v>
      </c>
      <c r="G563" s="10" t="s">
        <v>51</v>
      </c>
      <c r="H563" s="10">
        <v>1</v>
      </c>
      <c r="I563" s="11">
        <v>45667</v>
      </c>
      <c r="J563" s="10">
        <v>32</v>
      </c>
      <c r="K563" s="10" t="s">
        <v>52</v>
      </c>
      <c r="L563" s="10" t="s">
        <v>39</v>
      </c>
    </row>
    <row r="564" spans="1:12" x14ac:dyDescent="0.3">
      <c r="A564" s="52">
        <v>45717</v>
      </c>
      <c r="B564" s="10" t="s">
        <v>53</v>
      </c>
      <c r="C564" s="10" t="s">
        <v>54</v>
      </c>
      <c r="D564" s="10" t="s">
        <v>55</v>
      </c>
      <c r="E564" s="10" t="s">
        <v>16</v>
      </c>
      <c r="F564" s="10" t="s">
        <v>56</v>
      </c>
      <c r="G564" s="10" t="s">
        <v>57</v>
      </c>
      <c r="H564" s="10">
        <v>1</v>
      </c>
      <c r="I564" s="11">
        <v>44294</v>
      </c>
      <c r="J564" s="10">
        <v>34</v>
      </c>
      <c r="K564" s="10" t="s">
        <v>52</v>
      </c>
      <c r="L564" s="10" t="s">
        <v>18</v>
      </c>
    </row>
    <row r="565" spans="1:12" x14ac:dyDescent="0.3">
      <c r="A565" s="52">
        <v>45717</v>
      </c>
      <c r="B565" s="10" t="s">
        <v>58</v>
      </c>
      <c r="C565" s="10" t="s">
        <v>59</v>
      </c>
      <c r="D565" s="10" t="s">
        <v>60</v>
      </c>
      <c r="E565" s="10" t="s">
        <v>20</v>
      </c>
      <c r="F565" s="10" t="s">
        <v>17</v>
      </c>
      <c r="G565" s="10" t="s">
        <v>57</v>
      </c>
      <c r="H565" s="10">
        <v>1</v>
      </c>
      <c r="I565" s="11">
        <v>45672</v>
      </c>
      <c r="J565" s="10">
        <v>28</v>
      </c>
      <c r="K565" s="10" t="s">
        <v>52</v>
      </c>
      <c r="L565" s="10" t="s">
        <v>36</v>
      </c>
    </row>
    <row r="566" spans="1:12" x14ac:dyDescent="0.3">
      <c r="A566" s="52">
        <v>45717</v>
      </c>
      <c r="B566" s="10" t="s">
        <v>61</v>
      </c>
      <c r="C566" s="10" t="s">
        <v>62</v>
      </c>
      <c r="D566" s="10" t="s">
        <v>63</v>
      </c>
      <c r="E566" s="10" t="s">
        <v>20</v>
      </c>
      <c r="F566" s="10" t="s">
        <v>50</v>
      </c>
      <c r="G566" s="10" t="s">
        <v>51</v>
      </c>
      <c r="H566" s="10">
        <v>1</v>
      </c>
      <c r="I566" s="11">
        <v>44164</v>
      </c>
      <c r="J566" s="10">
        <v>42</v>
      </c>
      <c r="K566" s="10" t="s">
        <v>52</v>
      </c>
      <c r="L566" s="10" t="s">
        <v>36</v>
      </c>
    </row>
    <row r="567" spans="1:12" x14ac:dyDescent="0.3">
      <c r="A567" s="52">
        <v>45717</v>
      </c>
      <c r="B567" s="10" t="s">
        <v>64</v>
      </c>
      <c r="C567" s="10" t="s">
        <v>65</v>
      </c>
      <c r="D567" s="10" t="s">
        <v>66</v>
      </c>
      <c r="E567" s="10" t="s">
        <v>20</v>
      </c>
      <c r="F567" s="10" t="s">
        <v>19</v>
      </c>
      <c r="G567" s="10" t="s">
        <v>67</v>
      </c>
      <c r="H567" s="10">
        <v>0.91</v>
      </c>
      <c r="I567" s="11">
        <v>44766</v>
      </c>
      <c r="J567" s="10">
        <v>41</v>
      </c>
      <c r="K567" s="10" t="s">
        <v>68</v>
      </c>
      <c r="L567" s="10" t="s">
        <v>41</v>
      </c>
    </row>
    <row r="568" spans="1:12" x14ac:dyDescent="0.3">
      <c r="A568" s="52">
        <v>45717</v>
      </c>
      <c r="B568" s="10" t="s">
        <v>69</v>
      </c>
      <c r="C568" s="10" t="s">
        <v>70</v>
      </c>
      <c r="D568" s="10" t="s">
        <v>71</v>
      </c>
      <c r="E568" s="10" t="s">
        <v>16</v>
      </c>
      <c r="F568" s="10" t="s">
        <v>19</v>
      </c>
      <c r="G568" s="10" t="s">
        <v>29</v>
      </c>
      <c r="H568" s="10">
        <v>0.91</v>
      </c>
      <c r="I568" s="11">
        <v>44884</v>
      </c>
      <c r="J568" s="10">
        <v>58</v>
      </c>
      <c r="K568" s="10" t="s">
        <v>68</v>
      </c>
      <c r="L568" s="10" t="s">
        <v>18</v>
      </c>
    </row>
    <row r="569" spans="1:12" x14ac:dyDescent="0.3">
      <c r="A569" s="52">
        <v>45717</v>
      </c>
      <c r="B569" s="10" t="s">
        <v>72</v>
      </c>
      <c r="C569" s="10" t="s">
        <v>73</v>
      </c>
      <c r="D569" s="10" t="s">
        <v>74</v>
      </c>
      <c r="E569" s="10" t="s">
        <v>16</v>
      </c>
      <c r="F569" s="10" t="s">
        <v>19</v>
      </c>
      <c r="G569" s="10" t="s">
        <v>75</v>
      </c>
      <c r="H569" s="10">
        <v>0.91</v>
      </c>
      <c r="I569" s="11">
        <v>45295</v>
      </c>
      <c r="J569" s="10">
        <v>37</v>
      </c>
      <c r="K569" s="10" t="s">
        <v>52</v>
      </c>
      <c r="L569" s="10" t="s">
        <v>27</v>
      </c>
    </row>
    <row r="570" spans="1:12" x14ac:dyDescent="0.3">
      <c r="A570" s="52">
        <v>45717</v>
      </c>
      <c r="B570" s="10" t="s">
        <v>76</v>
      </c>
      <c r="C570" s="10" t="s">
        <v>77</v>
      </c>
      <c r="D570" s="10" t="s">
        <v>78</v>
      </c>
      <c r="E570" s="10" t="s">
        <v>20</v>
      </c>
      <c r="F570" s="10" t="s">
        <v>19</v>
      </c>
      <c r="G570" s="10" t="s">
        <v>67</v>
      </c>
      <c r="H570" s="10">
        <v>1</v>
      </c>
      <c r="I570" s="11">
        <v>44378</v>
      </c>
      <c r="J570" s="10">
        <v>21</v>
      </c>
      <c r="K570" s="10" t="s">
        <v>52</v>
      </c>
      <c r="L570" s="10" t="s">
        <v>18</v>
      </c>
    </row>
    <row r="571" spans="1:12" x14ac:dyDescent="0.3">
      <c r="A571" s="52">
        <v>45717</v>
      </c>
      <c r="B571" s="10" t="s">
        <v>82</v>
      </c>
      <c r="C571" s="10" t="s">
        <v>83</v>
      </c>
      <c r="D571" s="10" t="s">
        <v>84</v>
      </c>
      <c r="E571" s="10" t="s">
        <v>20</v>
      </c>
      <c r="F571" s="10" t="s">
        <v>17</v>
      </c>
      <c r="G571" s="10" t="s">
        <v>67</v>
      </c>
      <c r="H571" s="10">
        <v>1</v>
      </c>
      <c r="I571" s="11">
        <v>45331</v>
      </c>
      <c r="J571" s="10">
        <v>42</v>
      </c>
      <c r="K571" s="10" t="s">
        <v>68</v>
      </c>
      <c r="L571" s="10" t="s">
        <v>39</v>
      </c>
    </row>
    <row r="572" spans="1:12" x14ac:dyDescent="0.3">
      <c r="A572" s="52">
        <v>45717</v>
      </c>
      <c r="B572" s="10" t="s">
        <v>85</v>
      </c>
      <c r="C572" s="10" t="s">
        <v>86</v>
      </c>
      <c r="D572" s="10" t="s">
        <v>87</v>
      </c>
      <c r="E572" s="10" t="s">
        <v>20</v>
      </c>
      <c r="F572" s="10" t="s">
        <v>19</v>
      </c>
      <c r="G572" s="10" t="s">
        <v>29</v>
      </c>
      <c r="H572" s="10">
        <v>1</v>
      </c>
      <c r="I572" s="11">
        <v>44626</v>
      </c>
      <c r="J572" s="10">
        <v>64</v>
      </c>
      <c r="K572" s="10" t="s">
        <v>68</v>
      </c>
      <c r="L572" s="10" t="s">
        <v>42</v>
      </c>
    </row>
    <row r="573" spans="1:12" x14ac:dyDescent="0.3">
      <c r="A573" s="52">
        <v>45717</v>
      </c>
      <c r="B573" s="10" t="s">
        <v>88</v>
      </c>
      <c r="C573" s="10" t="s">
        <v>89</v>
      </c>
      <c r="D573" s="10" t="s">
        <v>84</v>
      </c>
      <c r="E573" s="10" t="s">
        <v>20</v>
      </c>
      <c r="F573" s="10" t="s">
        <v>19</v>
      </c>
      <c r="G573" s="10" t="s">
        <v>51</v>
      </c>
      <c r="H573" s="10">
        <v>1</v>
      </c>
      <c r="I573" s="11">
        <v>45438</v>
      </c>
      <c r="J573" s="10">
        <v>44</v>
      </c>
      <c r="K573" s="10" t="s">
        <v>68</v>
      </c>
      <c r="L573" s="10" t="s">
        <v>90</v>
      </c>
    </row>
    <row r="574" spans="1:12" x14ac:dyDescent="0.3">
      <c r="A574" s="52">
        <v>45717</v>
      </c>
      <c r="B574" s="10" t="s">
        <v>91</v>
      </c>
      <c r="C574" s="10" t="s">
        <v>92</v>
      </c>
      <c r="D574" s="10" t="s">
        <v>93</v>
      </c>
      <c r="E574" s="10" t="s">
        <v>16</v>
      </c>
      <c r="F574" s="10" t="s">
        <v>56</v>
      </c>
      <c r="G574" s="10" t="s">
        <v>51</v>
      </c>
      <c r="H574" s="10">
        <v>1</v>
      </c>
      <c r="I574" s="11">
        <v>45643</v>
      </c>
      <c r="J574" s="10">
        <v>59</v>
      </c>
      <c r="K574" s="10" t="s">
        <v>52</v>
      </c>
      <c r="L574" s="10" t="s">
        <v>94</v>
      </c>
    </row>
    <row r="575" spans="1:12" x14ac:dyDescent="0.3">
      <c r="A575" s="52">
        <v>45717</v>
      </c>
      <c r="B575" s="10" t="s">
        <v>95</v>
      </c>
      <c r="C575" s="10" t="s">
        <v>96</v>
      </c>
      <c r="D575" s="10" t="s">
        <v>97</v>
      </c>
      <c r="E575" s="10" t="s">
        <v>20</v>
      </c>
      <c r="F575" s="10" t="s">
        <v>19</v>
      </c>
      <c r="G575" s="10" t="s">
        <v>98</v>
      </c>
      <c r="H575" s="10">
        <v>1</v>
      </c>
      <c r="I575" s="11">
        <v>44501</v>
      </c>
      <c r="J575" s="10">
        <v>27</v>
      </c>
      <c r="K575" s="10" t="s">
        <v>68</v>
      </c>
      <c r="L575" s="10" t="s">
        <v>31</v>
      </c>
    </row>
    <row r="576" spans="1:12" x14ac:dyDescent="0.3">
      <c r="A576" s="52">
        <v>45717</v>
      </c>
      <c r="B576" s="10" t="s">
        <v>99</v>
      </c>
      <c r="C576" s="10" t="s">
        <v>100</v>
      </c>
      <c r="D576" s="10" t="s">
        <v>101</v>
      </c>
      <c r="E576" s="10" t="s">
        <v>16</v>
      </c>
      <c r="F576" s="10" t="s">
        <v>17</v>
      </c>
      <c r="G576" s="10" t="s">
        <v>67</v>
      </c>
      <c r="H576" s="10">
        <v>1</v>
      </c>
      <c r="I576" s="11">
        <v>44344</v>
      </c>
      <c r="J576" s="10">
        <v>35</v>
      </c>
      <c r="K576" s="10" t="s">
        <v>68</v>
      </c>
      <c r="L576" s="10" t="s">
        <v>18</v>
      </c>
    </row>
    <row r="577" spans="1:12" x14ac:dyDescent="0.3">
      <c r="A577" s="52">
        <v>45717</v>
      </c>
      <c r="B577" s="10" t="s">
        <v>102</v>
      </c>
      <c r="C577" s="10" t="s">
        <v>22</v>
      </c>
      <c r="D577" s="10" t="s">
        <v>103</v>
      </c>
      <c r="E577" s="10" t="s">
        <v>16</v>
      </c>
      <c r="F577" s="10" t="s">
        <v>19</v>
      </c>
      <c r="G577" s="10" t="s">
        <v>67</v>
      </c>
      <c r="H577" s="10">
        <v>1</v>
      </c>
      <c r="I577" s="11">
        <v>45482</v>
      </c>
      <c r="J577" s="10">
        <v>59</v>
      </c>
      <c r="K577" s="10" t="s">
        <v>68</v>
      </c>
      <c r="L577" s="10" t="s">
        <v>36</v>
      </c>
    </row>
    <row r="578" spans="1:12" x14ac:dyDescent="0.3">
      <c r="A578" s="52">
        <v>45717</v>
      </c>
      <c r="B578" s="10" t="s">
        <v>104</v>
      </c>
      <c r="C578" s="10" t="s">
        <v>105</v>
      </c>
      <c r="D578" s="10" t="s">
        <v>106</v>
      </c>
      <c r="E578" s="10" t="s">
        <v>20</v>
      </c>
      <c r="F578" s="10" t="s">
        <v>19</v>
      </c>
      <c r="G578" s="10" t="s">
        <v>51</v>
      </c>
      <c r="H578" s="10">
        <v>1</v>
      </c>
      <c r="I578" s="11">
        <v>45417</v>
      </c>
      <c r="J578" s="10">
        <v>63</v>
      </c>
      <c r="K578" s="10" t="s">
        <v>68</v>
      </c>
      <c r="L578" s="10" t="s">
        <v>41</v>
      </c>
    </row>
    <row r="579" spans="1:12" x14ac:dyDescent="0.3">
      <c r="A579" s="52">
        <v>45717</v>
      </c>
      <c r="B579" s="10" t="s">
        <v>110</v>
      </c>
      <c r="C579" s="10" t="s">
        <v>111</v>
      </c>
      <c r="D579" s="10" t="s">
        <v>103</v>
      </c>
      <c r="E579" s="10" t="s">
        <v>16</v>
      </c>
      <c r="F579" s="10" t="s">
        <v>19</v>
      </c>
      <c r="G579" s="10" t="s">
        <v>57</v>
      </c>
      <c r="H579" s="10">
        <v>1</v>
      </c>
      <c r="I579" s="11">
        <v>44101</v>
      </c>
      <c r="J579" s="10">
        <v>29</v>
      </c>
      <c r="K579" s="10" t="s">
        <v>52</v>
      </c>
      <c r="L579" s="10" t="s">
        <v>18</v>
      </c>
    </row>
    <row r="580" spans="1:12" x14ac:dyDescent="0.3">
      <c r="A580" s="52">
        <v>45717</v>
      </c>
      <c r="B580" s="10" t="s">
        <v>112</v>
      </c>
      <c r="C580" s="10" t="s">
        <v>113</v>
      </c>
      <c r="D580" s="10" t="s">
        <v>114</v>
      </c>
      <c r="E580" s="10" t="s">
        <v>16</v>
      </c>
      <c r="F580" s="10" t="s">
        <v>56</v>
      </c>
      <c r="G580" s="10" t="s">
        <v>57</v>
      </c>
      <c r="H580" s="10">
        <v>1</v>
      </c>
      <c r="I580" s="11">
        <v>45808</v>
      </c>
      <c r="J580" s="10">
        <v>37</v>
      </c>
      <c r="K580" s="10" t="s">
        <v>52</v>
      </c>
      <c r="L580" s="10" t="s">
        <v>31</v>
      </c>
    </row>
    <row r="581" spans="1:12" x14ac:dyDescent="0.3">
      <c r="A581" s="52">
        <v>45717</v>
      </c>
      <c r="B581" s="10" t="s">
        <v>115</v>
      </c>
      <c r="C581" s="10" t="s">
        <v>116</v>
      </c>
      <c r="D581" s="10" t="s">
        <v>117</v>
      </c>
      <c r="E581" s="10" t="s">
        <v>16</v>
      </c>
      <c r="F581" s="10" t="s">
        <v>19</v>
      </c>
      <c r="G581" s="10" t="s">
        <v>75</v>
      </c>
      <c r="H581" s="10">
        <v>1</v>
      </c>
      <c r="I581" s="11">
        <v>44315</v>
      </c>
      <c r="J581" s="10">
        <v>22</v>
      </c>
      <c r="K581" s="10" t="s">
        <v>52</v>
      </c>
      <c r="L581" s="10" t="s">
        <v>90</v>
      </c>
    </row>
    <row r="582" spans="1:12" x14ac:dyDescent="0.3">
      <c r="A582" s="52">
        <v>45717</v>
      </c>
      <c r="B582" s="10" t="s">
        <v>118</v>
      </c>
      <c r="C582" s="10" t="s">
        <v>119</v>
      </c>
      <c r="D582" s="10" t="s">
        <v>120</v>
      </c>
      <c r="E582" s="10" t="s">
        <v>16</v>
      </c>
      <c r="F582" s="10" t="s">
        <v>19</v>
      </c>
      <c r="G582" s="10" t="s">
        <v>121</v>
      </c>
      <c r="H582" s="10">
        <v>1</v>
      </c>
      <c r="I582" s="11">
        <v>44129</v>
      </c>
      <c r="J582" s="10">
        <v>60</v>
      </c>
      <c r="K582" s="10" t="s">
        <v>52</v>
      </c>
      <c r="L582" s="10" t="s">
        <v>94</v>
      </c>
    </row>
    <row r="583" spans="1:12" x14ac:dyDescent="0.3">
      <c r="A583" s="52">
        <v>45717</v>
      </c>
      <c r="B583" s="10" t="s">
        <v>122</v>
      </c>
      <c r="C583" s="10" t="s">
        <v>123</v>
      </c>
      <c r="D583" s="10" t="s">
        <v>124</v>
      </c>
      <c r="E583" s="10" t="s">
        <v>20</v>
      </c>
      <c r="F583" s="10" t="s">
        <v>19</v>
      </c>
      <c r="G583" s="10" t="s">
        <v>51</v>
      </c>
      <c r="H583" s="10">
        <v>1</v>
      </c>
      <c r="I583" s="11">
        <v>44891</v>
      </c>
      <c r="J583" s="10">
        <v>28</v>
      </c>
      <c r="K583" s="10" t="s">
        <v>52</v>
      </c>
      <c r="L583" s="10" t="s">
        <v>18</v>
      </c>
    </row>
    <row r="584" spans="1:12" x14ac:dyDescent="0.3">
      <c r="A584" s="52">
        <v>45717</v>
      </c>
      <c r="B584" s="10" t="s">
        <v>125</v>
      </c>
      <c r="C584" s="10" t="s">
        <v>109</v>
      </c>
      <c r="D584" s="10" t="s">
        <v>126</v>
      </c>
      <c r="E584" s="10" t="s">
        <v>16</v>
      </c>
      <c r="F584" s="10" t="s">
        <v>50</v>
      </c>
      <c r="G584" s="10" t="s">
        <v>121</v>
      </c>
      <c r="H584" s="10">
        <v>1</v>
      </c>
      <c r="I584" s="11">
        <v>45137</v>
      </c>
      <c r="J584" s="10">
        <v>31</v>
      </c>
      <c r="K584" s="10" t="s">
        <v>52</v>
      </c>
      <c r="L584" s="10" t="s">
        <v>18</v>
      </c>
    </row>
    <row r="585" spans="1:12" x14ac:dyDescent="0.3">
      <c r="A585" s="52">
        <v>45717</v>
      </c>
      <c r="B585" s="10" t="s">
        <v>127</v>
      </c>
      <c r="C585" s="10" t="s">
        <v>128</v>
      </c>
      <c r="D585" s="10" t="s">
        <v>129</v>
      </c>
      <c r="E585" s="10" t="s">
        <v>20</v>
      </c>
      <c r="F585" s="10" t="s">
        <v>50</v>
      </c>
      <c r="G585" s="10" t="s">
        <v>51</v>
      </c>
      <c r="H585" s="10">
        <v>1</v>
      </c>
      <c r="I585" s="11">
        <v>44916</v>
      </c>
      <c r="J585" s="10">
        <v>53</v>
      </c>
      <c r="K585" s="10" t="s">
        <v>52</v>
      </c>
      <c r="L585" s="10" t="s">
        <v>40</v>
      </c>
    </row>
    <row r="586" spans="1:12" x14ac:dyDescent="0.3">
      <c r="A586" s="52">
        <v>45717</v>
      </c>
      <c r="B586" s="10" t="s">
        <v>130</v>
      </c>
      <c r="C586" s="10" t="s">
        <v>131</v>
      </c>
      <c r="D586" s="10" t="s">
        <v>132</v>
      </c>
      <c r="E586" s="10" t="s">
        <v>20</v>
      </c>
      <c r="F586" s="10" t="s">
        <v>19</v>
      </c>
      <c r="G586" s="10" t="s">
        <v>51</v>
      </c>
      <c r="H586" s="10">
        <v>1</v>
      </c>
      <c r="I586" s="11">
        <v>44202</v>
      </c>
      <c r="J586" s="10">
        <v>65</v>
      </c>
      <c r="K586" s="10" t="s">
        <v>52</v>
      </c>
      <c r="L586" s="10" t="s">
        <v>36</v>
      </c>
    </row>
    <row r="587" spans="1:12" x14ac:dyDescent="0.3">
      <c r="A587" s="52">
        <v>45717</v>
      </c>
      <c r="B587" s="10" t="s">
        <v>133</v>
      </c>
      <c r="C587" s="10" t="s">
        <v>131</v>
      </c>
      <c r="D587" s="10" t="s">
        <v>134</v>
      </c>
      <c r="E587" s="10" t="s">
        <v>16</v>
      </c>
      <c r="F587" s="10" t="s">
        <v>17</v>
      </c>
      <c r="G587" s="10" t="s">
        <v>67</v>
      </c>
      <c r="H587" s="10">
        <v>0.91</v>
      </c>
      <c r="I587" s="11">
        <v>44993</v>
      </c>
      <c r="J587" s="10">
        <v>49</v>
      </c>
      <c r="K587" s="10" t="s">
        <v>52</v>
      </c>
      <c r="L587" s="10" t="s">
        <v>31</v>
      </c>
    </row>
    <row r="588" spans="1:12" x14ac:dyDescent="0.3">
      <c r="A588" s="52">
        <v>45717</v>
      </c>
      <c r="B588" s="10" t="s">
        <v>135</v>
      </c>
      <c r="C588" s="10" t="s">
        <v>136</v>
      </c>
      <c r="D588" s="10" t="s">
        <v>24</v>
      </c>
      <c r="E588" s="10" t="s">
        <v>20</v>
      </c>
      <c r="F588" s="10" t="s">
        <v>50</v>
      </c>
      <c r="G588" s="10" t="s">
        <v>51</v>
      </c>
      <c r="H588" s="10">
        <v>1</v>
      </c>
      <c r="I588" s="11">
        <v>44639</v>
      </c>
      <c r="J588" s="10">
        <v>33</v>
      </c>
      <c r="K588" s="10" t="s">
        <v>52</v>
      </c>
      <c r="L588" s="10" t="s">
        <v>41</v>
      </c>
    </row>
    <row r="589" spans="1:12" x14ac:dyDescent="0.3">
      <c r="A589" s="52">
        <v>45717</v>
      </c>
      <c r="B589" s="10" t="s">
        <v>137</v>
      </c>
      <c r="C589" s="10" t="s">
        <v>138</v>
      </c>
      <c r="D589" s="10" t="s">
        <v>60</v>
      </c>
      <c r="E589" s="10" t="s">
        <v>20</v>
      </c>
      <c r="F589" s="10" t="s">
        <v>50</v>
      </c>
      <c r="G589" s="10" t="s">
        <v>121</v>
      </c>
      <c r="H589" s="10">
        <v>1</v>
      </c>
      <c r="I589" s="11">
        <v>45686</v>
      </c>
      <c r="J589" s="10">
        <v>24</v>
      </c>
      <c r="K589" s="10" t="s">
        <v>52</v>
      </c>
      <c r="L589" s="10" t="s">
        <v>31</v>
      </c>
    </row>
    <row r="590" spans="1:12" x14ac:dyDescent="0.3">
      <c r="A590" s="52">
        <v>45717</v>
      </c>
      <c r="B590" s="10" t="s">
        <v>139</v>
      </c>
      <c r="C590" s="10" t="s">
        <v>140</v>
      </c>
      <c r="D590" s="10" t="s">
        <v>141</v>
      </c>
      <c r="E590" s="10" t="s">
        <v>16</v>
      </c>
      <c r="F590" s="10" t="s">
        <v>19</v>
      </c>
      <c r="G590" s="10" t="s">
        <v>57</v>
      </c>
      <c r="H590" s="10">
        <v>1</v>
      </c>
      <c r="I590" s="11">
        <v>45580</v>
      </c>
      <c r="J590" s="10">
        <v>29</v>
      </c>
      <c r="K590" s="10" t="s">
        <v>68</v>
      </c>
      <c r="L590" s="10" t="s">
        <v>39</v>
      </c>
    </row>
    <row r="591" spans="1:12" x14ac:dyDescent="0.3">
      <c r="A591" s="52">
        <v>45717</v>
      </c>
      <c r="B591" s="10" t="s">
        <v>142</v>
      </c>
      <c r="C591" s="10" t="s">
        <v>143</v>
      </c>
      <c r="D591" s="10" t="s">
        <v>144</v>
      </c>
      <c r="E591" s="10" t="s">
        <v>20</v>
      </c>
      <c r="F591" s="10" t="s">
        <v>19</v>
      </c>
      <c r="G591" s="10" t="s">
        <v>51</v>
      </c>
      <c r="H591" s="10">
        <v>1</v>
      </c>
      <c r="I591" s="11">
        <v>44382</v>
      </c>
      <c r="J591" s="10">
        <v>20</v>
      </c>
      <c r="K591" s="10" t="s">
        <v>52</v>
      </c>
      <c r="L591" s="10" t="s">
        <v>39</v>
      </c>
    </row>
    <row r="592" spans="1:12" x14ac:dyDescent="0.3">
      <c r="A592" s="52">
        <v>45717</v>
      </c>
      <c r="B592" s="10" t="s">
        <v>145</v>
      </c>
      <c r="C592" s="10" t="s">
        <v>146</v>
      </c>
      <c r="D592" s="10" t="s">
        <v>147</v>
      </c>
      <c r="E592" s="10" t="s">
        <v>16</v>
      </c>
      <c r="F592" s="10" t="s">
        <v>19</v>
      </c>
      <c r="G592" s="10" t="s">
        <v>67</v>
      </c>
      <c r="H592" s="10">
        <v>1</v>
      </c>
      <c r="I592" s="11">
        <v>45436</v>
      </c>
      <c r="J592" s="10">
        <v>27</v>
      </c>
      <c r="K592" s="10" t="s">
        <v>52</v>
      </c>
      <c r="L592" s="10" t="s">
        <v>18</v>
      </c>
    </row>
    <row r="593" spans="1:12" x14ac:dyDescent="0.3">
      <c r="A593" s="52">
        <v>45717</v>
      </c>
      <c r="B593" s="10" t="s">
        <v>148</v>
      </c>
      <c r="C593" s="10" t="s">
        <v>149</v>
      </c>
      <c r="D593" s="10" t="s">
        <v>150</v>
      </c>
      <c r="E593" s="10" t="s">
        <v>20</v>
      </c>
      <c r="F593" s="10" t="s">
        <v>17</v>
      </c>
      <c r="G593" s="10" t="s">
        <v>51</v>
      </c>
      <c r="H593" s="10">
        <v>1</v>
      </c>
      <c r="I593" s="11">
        <v>45580</v>
      </c>
      <c r="J593" s="10">
        <v>29</v>
      </c>
      <c r="K593" s="10" t="s">
        <v>68</v>
      </c>
      <c r="L593" s="10" t="s">
        <v>36</v>
      </c>
    </row>
    <row r="594" spans="1:12" x14ac:dyDescent="0.3">
      <c r="A594" s="52">
        <v>45717</v>
      </c>
      <c r="B594" s="10" t="s">
        <v>151</v>
      </c>
      <c r="C594" s="10" t="s">
        <v>54</v>
      </c>
      <c r="D594" s="10" t="s">
        <v>152</v>
      </c>
      <c r="E594" s="10" t="s">
        <v>16</v>
      </c>
      <c r="F594" s="10" t="s">
        <v>19</v>
      </c>
      <c r="G594" s="10" t="s">
        <v>29</v>
      </c>
      <c r="H594" s="10">
        <v>1</v>
      </c>
      <c r="I594" s="11">
        <v>44279</v>
      </c>
      <c r="J594" s="10">
        <v>61</v>
      </c>
      <c r="K594" s="10" t="s">
        <v>68</v>
      </c>
      <c r="L594" s="10" t="s">
        <v>35</v>
      </c>
    </row>
    <row r="595" spans="1:12" x14ac:dyDescent="0.3">
      <c r="A595" s="52">
        <v>45717</v>
      </c>
      <c r="B595" s="10" t="s">
        <v>153</v>
      </c>
      <c r="C595" s="10" t="s">
        <v>154</v>
      </c>
      <c r="D595" s="10" t="s">
        <v>155</v>
      </c>
      <c r="E595" s="10" t="s">
        <v>20</v>
      </c>
      <c r="F595" s="10" t="s">
        <v>19</v>
      </c>
      <c r="G595" s="10" t="s">
        <v>57</v>
      </c>
      <c r="H595" s="10">
        <v>1</v>
      </c>
      <c r="I595" s="11">
        <v>45180</v>
      </c>
      <c r="J595" s="10">
        <v>65</v>
      </c>
      <c r="K595" s="10" t="s">
        <v>68</v>
      </c>
      <c r="L595" s="10" t="s">
        <v>21</v>
      </c>
    </row>
    <row r="596" spans="1:12" x14ac:dyDescent="0.3">
      <c r="A596" s="52">
        <v>45717</v>
      </c>
      <c r="B596" s="10" t="s">
        <v>156</v>
      </c>
      <c r="C596" s="10" t="s">
        <v>157</v>
      </c>
      <c r="D596" s="10" t="s">
        <v>158</v>
      </c>
      <c r="E596" s="10" t="s">
        <v>16</v>
      </c>
      <c r="F596" s="10" t="s">
        <v>19</v>
      </c>
      <c r="G596" s="10" t="s">
        <v>29</v>
      </c>
      <c r="H596" s="10">
        <v>0.91</v>
      </c>
      <c r="I596" s="11">
        <v>44663</v>
      </c>
      <c r="J596" s="10">
        <v>59</v>
      </c>
      <c r="K596" s="10" t="s">
        <v>68</v>
      </c>
      <c r="L596" s="10" t="s">
        <v>18</v>
      </c>
    </row>
    <row r="597" spans="1:12" x14ac:dyDescent="0.3">
      <c r="A597" s="52">
        <v>45717</v>
      </c>
      <c r="B597" s="10" t="s">
        <v>159</v>
      </c>
      <c r="C597" s="10" t="s">
        <v>160</v>
      </c>
      <c r="D597" s="10" t="s">
        <v>161</v>
      </c>
      <c r="E597" s="10" t="s">
        <v>16</v>
      </c>
      <c r="F597" s="10" t="s">
        <v>17</v>
      </c>
      <c r="G597" s="10" t="s">
        <v>67</v>
      </c>
      <c r="H597" s="10">
        <v>1</v>
      </c>
      <c r="I597" s="11">
        <v>45411</v>
      </c>
      <c r="J597" s="10">
        <v>43</v>
      </c>
      <c r="K597" s="10" t="s">
        <v>52</v>
      </c>
      <c r="L597" s="10" t="s">
        <v>23</v>
      </c>
    </row>
    <row r="598" spans="1:12" x14ac:dyDescent="0.3">
      <c r="A598" s="52">
        <v>45717</v>
      </c>
      <c r="B598" s="10" t="s">
        <v>162</v>
      </c>
      <c r="C598" s="10" t="s">
        <v>163</v>
      </c>
      <c r="D598" s="10" t="s">
        <v>164</v>
      </c>
      <c r="E598" s="10" t="s">
        <v>20</v>
      </c>
      <c r="F598" s="10" t="s">
        <v>19</v>
      </c>
      <c r="G598" s="10" t="s">
        <v>75</v>
      </c>
      <c r="H598" s="10">
        <v>1</v>
      </c>
      <c r="I598" s="11">
        <v>45272</v>
      </c>
      <c r="J598" s="10">
        <v>59</v>
      </c>
      <c r="K598" s="10" t="s">
        <v>52</v>
      </c>
      <c r="L598" s="10" t="s">
        <v>41</v>
      </c>
    </row>
    <row r="599" spans="1:12" x14ac:dyDescent="0.3">
      <c r="A599" s="52">
        <v>45717</v>
      </c>
      <c r="B599" s="10" t="s">
        <v>165</v>
      </c>
      <c r="C599" s="10" t="s">
        <v>48</v>
      </c>
      <c r="D599" s="10" t="s">
        <v>166</v>
      </c>
      <c r="E599" s="10" t="s">
        <v>20</v>
      </c>
      <c r="F599" s="10" t="s">
        <v>19</v>
      </c>
      <c r="G599" s="10" t="s">
        <v>75</v>
      </c>
      <c r="H599" s="10">
        <v>1</v>
      </c>
      <c r="I599" s="11">
        <v>44847</v>
      </c>
      <c r="J599" s="10">
        <v>41</v>
      </c>
      <c r="K599" s="10" t="s">
        <v>68</v>
      </c>
      <c r="L599" s="10" t="s">
        <v>39</v>
      </c>
    </row>
    <row r="600" spans="1:12" x14ac:dyDescent="0.3">
      <c r="A600" s="52">
        <v>45717</v>
      </c>
      <c r="B600" s="10" t="s">
        <v>167</v>
      </c>
      <c r="C600" s="10" t="s">
        <v>168</v>
      </c>
      <c r="D600" s="10" t="s">
        <v>66</v>
      </c>
      <c r="E600" s="10" t="s">
        <v>20</v>
      </c>
      <c r="F600" s="10" t="s">
        <v>19</v>
      </c>
      <c r="G600" s="10" t="s">
        <v>51</v>
      </c>
      <c r="H600" s="10">
        <v>1</v>
      </c>
      <c r="I600" s="11">
        <v>45437</v>
      </c>
      <c r="J600" s="10">
        <v>45</v>
      </c>
      <c r="K600" s="10" t="s">
        <v>52</v>
      </c>
      <c r="L600" s="10" t="s">
        <v>21</v>
      </c>
    </row>
    <row r="601" spans="1:12" x14ac:dyDescent="0.3">
      <c r="A601" s="52">
        <v>45717</v>
      </c>
      <c r="B601" s="10" t="s">
        <v>169</v>
      </c>
      <c r="C601" s="10" t="s">
        <v>170</v>
      </c>
      <c r="D601" s="10" t="s">
        <v>168</v>
      </c>
      <c r="E601" s="10" t="s">
        <v>20</v>
      </c>
      <c r="F601" s="10" t="s">
        <v>17</v>
      </c>
      <c r="G601" s="10" t="s">
        <v>51</v>
      </c>
      <c r="H601" s="10">
        <v>1</v>
      </c>
      <c r="I601" s="11">
        <v>45018</v>
      </c>
      <c r="J601" s="10">
        <v>40</v>
      </c>
      <c r="K601" s="10" t="s">
        <v>68</v>
      </c>
      <c r="L601" s="10" t="s">
        <v>18</v>
      </c>
    </row>
    <row r="602" spans="1:12" x14ac:dyDescent="0.3">
      <c r="A602" s="52">
        <v>45717</v>
      </c>
      <c r="B602" s="10" t="s">
        <v>171</v>
      </c>
      <c r="C602" s="10" t="s">
        <v>172</v>
      </c>
      <c r="D602" s="10" t="s">
        <v>132</v>
      </c>
      <c r="E602" s="10" t="s">
        <v>20</v>
      </c>
      <c r="F602" s="10" t="s">
        <v>17</v>
      </c>
      <c r="G602" s="10" t="s">
        <v>75</v>
      </c>
      <c r="H602" s="10">
        <v>1</v>
      </c>
      <c r="I602" s="11">
        <v>44809</v>
      </c>
      <c r="J602" s="10">
        <v>26</v>
      </c>
      <c r="K602" s="10" t="s">
        <v>68</v>
      </c>
      <c r="L602" s="10" t="s">
        <v>27</v>
      </c>
    </row>
    <row r="603" spans="1:12" x14ac:dyDescent="0.3">
      <c r="A603" s="52">
        <v>45717</v>
      </c>
      <c r="B603" s="10" t="s">
        <v>173</v>
      </c>
      <c r="C603" s="10" t="s">
        <v>174</v>
      </c>
      <c r="D603" s="10" t="s">
        <v>175</v>
      </c>
      <c r="E603" s="10" t="s">
        <v>16</v>
      </c>
      <c r="F603" s="10" t="s">
        <v>17</v>
      </c>
      <c r="G603" s="10" t="s">
        <v>57</v>
      </c>
      <c r="H603" s="10">
        <v>0.91</v>
      </c>
      <c r="I603" s="11">
        <v>45278</v>
      </c>
      <c r="J603" s="10">
        <v>54</v>
      </c>
      <c r="K603" s="10" t="s">
        <v>52</v>
      </c>
      <c r="L603" s="10" t="s">
        <v>94</v>
      </c>
    </row>
    <row r="604" spans="1:12" x14ac:dyDescent="0.3">
      <c r="A604" s="52">
        <v>45717</v>
      </c>
      <c r="B604" s="10" t="s">
        <v>176</v>
      </c>
      <c r="C604" s="10" t="s">
        <v>177</v>
      </c>
      <c r="D604" s="10" t="s">
        <v>178</v>
      </c>
      <c r="E604" s="10" t="s">
        <v>20</v>
      </c>
      <c r="F604" s="10" t="s">
        <v>19</v>
      </c>
      <c r="G604" s="10" t="s">
        <v>75</v>
      </c>
      <c r="H604" s="10">
        <v>1</v>
      </c>
      <c r="I604" s="11">
        <v>45775</v>
      </c>
      <c r="J604" s="10">
        <v>59</v>
      </c>
      <c r="K604" s="10" t="s">
        <v>68</v>
      </c>
      <c r="L604" s="10" t="s">
        <v>36</v>
      </c>
    </row>
    <row r="605" spans="1:12" x14ac:dyDescent="0.3">
      <c r="A605" s="52">
        <v>45717</v>
      </c>
      <c r="B605" s="10" t="s">
        <v>179</v>
      </c>
      <c r="C605" s="10" t="s">
        <v>180</v>
      </c>
      <c r="D605" s="10" t="s">
        <v>181</v>
      </c>
      <c r="E605" s="10" t="s">
        <v>20</v>
      </c>
      <c r="F605" s="10" t="s">
        <v>50</v>
      </c>
      <c r="G605" s="10" t="s">
        <v>51</v>
      </c>
      <c r="H605" s="10">
        <v>1</v>
      </c>
      <c r="I605" s="11">
        <v>45063</v>
      </c>
      <c r="J605" s="10">
        <v>44</v>
      </c>
      <c r="K605" s="10" t="s">
        <v>52</v>
      </c>
      <c r="L605" s="10" t="s">
        <v>35</v>
      </c>
    </row>
    <row r="606" spans="1:12" x14ac:dyDescent="0.3">
      <c r="A606" s="52">
        <v>45717</v>
      </c>
      <c r="B606" s="10" t="s">
        <v>182</v>
      </c>
      <c r="C606" s="10" t="s">
        <v>183</v>
      </c>
      <c r="D606" s="10" t="s">
        <v>184</v>
      </c>
      <c r="E606" s="10" t="s">
        <v>16</v>
      </c>
      <c r="F606" s="10" t="s">
        <v>17</v>
      </c>
      <c r="G606" s="10" t="s">
        <v>51</v>
      </c>
      <c r="H606" s="10">
        <v>0.91</v>
      </c>
      <c r="I606" s="11">
        <v>45432</v>
      </c>
      <c r="J606" s="10">
        <v>60</v>
      </c>
      <c r="K606" s="10" t="s">
        <v>52</v>
      </c>
      <c r="L606" s="10" t="s">
        <v>39</v>
      </c>
    </row>
    <row r="607" spans="1:12" x14ac:dyDescent="0.3">
      <c r="A607" s="52">
        <v>45717</v>
      </c>
      <c r="B607" s="10" t="s">
        <v>185</v>
      </c>
      <c r="C607" s="10" t="s">
        <v>186</v>
      </c>
      <c r="D607" s="10" t="s">
        <v>187</v>
      </c>
      <c r="E607" s="10" t="s">
        <v>16</v>
      </c>
      <c r="F607" s="10" t="s">
        <v>19</v>
      </c>
      <c r="G607" s="10" t="s">
        <v>57</v>
      </c>
      <c r="H607" s="10">
        <v>1</v>
      </c>
      <c r="I607" s="11">
        <v>44594</v>
      </c>
      <c r="J607" s="10">
        <v>39</v>
      </c>
      <c r="K607" s="10" t="s">
        <v>68</v>
      </c>
      <c r="L607" s="10" t="s">
        <v>35</v>
      </c>
    </row>
    <row r="608" spans="1:12" x14ac:dyDescent="0.3">
      <c r="A608" s="52">
        <v>45717</v>
      </c>
      <c r="B608" s="10" t="s">
        <v>191</v>
      </c>
      <c r="C608" s="10" t="s">
        <v>192</v>
      </c>
      <c r="D608" s="10" t="s">
        <v>193</v>
      </c>
      <c r="E608" s="10" t="s">
        <v>16</v>
      </c>
      <c r="F608" s="10" t="s">
        <v>19</v>
      </c>
      <c r="G608" s="10" t="s">
        <v>67</v>
      </c>
      <c r="H608" s="10">
        <v>1</v>
      </c>
      <c r="I608" s="11">
        <v>45620</v>
      </c>
      <c r="J608" s="10">
        <v>26</v>
      </c>
      <c r="K608" s="10" t="s">
        <v>52</v>
      </c>
      <c r="L608" s="10" t="s">
        <v>42</v>
      </c>
    </row>
    <row r="609" spans="1:12" x14ac:dyDescent="0.3">
      <c r="A609" s="52">
        <v>45717</v>
      </c>
      <c r="B609" s="10" t="s">
        <v>194</v>
      </c>
      <c r="C609" s="10" t="s">
        <v>195</v>
      </c>
      <c r="D609" s="10" t="s">
        <v>187</v>
      </c>
      <c r="E609" s="10" t="s">
        <v>16</v>
      </c>
      <c r="F609" s="10" t="s">
        <v>56</v>
      </c>
      <c r="G609" s="10" t="s">
        <v>51</v>
      </c>
      <c r="H609" s="10">
        <v>1</v>
      </c>
      <c r="I609" s="11">
        <v>44956</v>
      </c>
      <c r="J609" s="10">
        <v>49</v>
      </c>
      <c r="K609" s="10" t="s">
        <v>52</v>
      </c>
      <c r="L609" s="10" t="s">
        <v>21</v>
      </c>
    </row>
    <row r="610" spans="1:12" x14ac:dyDescent="0.3">
      <c r="A610" s="52">
        <v>45717</v>
      </c>
      <c r="B610" s="10" t="s">
        <v>196</v>
      </c>
      <c r="C610" s="10" t="s">
        <v>197</v>
      </c>
      <c r="D610" s="10" t="s">
        <v>198</v>
      </c>
      <c r="E610" s="10" t="s">
        <v>20</v>
      </c>
      <c r="F610" s="10" t="s">
        <v>19</v>
      </c>
      <c r="G610" s="10" t="s">
        <v>121</v>
      </c>
      <c r="H610" s="10">
        <v>1</v>
      </c>
      <c r="I610" s="11">
        <v>44119</v>
      </c>
      <c r="J610" s="10">
        <v>47</v>
      </c>
      <c r="K610" s="10" t="s">
        <v>52</v>
      </c>
      <c r="L610" s="10" t="s">
        <v>36</v>
      </c>
    </row>
    <row r="611" spans="1:12" x14ac:dyDescent="0.3">
      <c r="A611" s="52">
        <v>45717</v>
      </c>
      <c r="B611" s="10" t="s">
        <v>199</v>
      </c>
      <c r="C611" s="10" t="s">
        <v>136</v>
      </c>
      <c r="D611" s="10" t="s">
        <v>200</v>
      </c>
      <c r="E611" s="10" t="s">
        <v>16</v>
      </c>
      <c r="F611" s="10" t="s">
        <v>19</v>
      </c>
      <c r="G611" s="10" t="s">
        <v>51</v>
      </c>
      <c r="H611" s="10">
        <v>1</v>
      </c>
      <c r="I611" s="11">
        <v>45509</v>
      </c>
      <c r="J611" s="10">
        <v>22</v>
      </c>
      <c r="K611" s="10" t="s">
        <v>68</v>
      </c>
      <c r="L611" s="10" t="s">
        <v>42</v>
      </c>
    </row>
    <row r="612" spans="1:12" x14ac:dyDescent="0.3">
      <c r="A612" s="52">
        <v>45717</v>
      </c>
      <c r="B612" s="10" t="s">
        <v>201</v>
      </c>
      <c r="C612" s="10" t="s">
        <v>80</v>
      </c>
      <c r="D612" s="10" t="s">
        <v>63</v>
      </c>
      <c r="E612" s="10" t="s">
        <v>20</v>
      </c>
      <c r="F612" s="10" t="s">
        <v>56</v>
      </c>
      <c r="G612" s="10" t="s">
        <v>67</v>
      </c>
      <c r="H612" s="10">
        <v>1</v>
      </c>
      <c r="I612" s="11">
        <v>44322</v>
      </c>
      <c r="J612" s="10">
        <v>25</v>
      </c>
      <c r="K612" s="10" t="s">
        <v>52</v>
      </c>
      <c r="L612" s="10" t="s">
        <v>18</v>
      </c>
    </row>
    <row r="613" spans="1:12" x14ac:dyDescent="0.3">
      <c r="A613" s="52">
        <v>45717</v>
      </c>
      <c r="B613" s="10" t="s">
        <v>205</v>
      </c>
      <c r="C613" s="10" t="s">
        <v>206</v>
      </c>
      <c r="D613" s="10" t="s">
        <v>207</v>
      </c>
      <c r="E613" s="10" t="s">
        <v>16</v>
      </c>
      <c r="F613" s="10" t="s">
        <v>19</v>
      </c>
      <c r="G613" s="10" t="s">
        <v>57</v>
      </c>
      <c r="H613" s="10">
        <v>1</v>
      </c>
      <c r="I613" s="11">
        <v>44639</v>
      </c>
      <c r="J613" s="10">
        <v>33</v>
      </c>
      <c r="K613" s="10" t="s">
        <v>52</v>
      </c>
      <c r="L613" s="10" t="s">
        <v>18</v>
      </c>
    </row>
    <row r="614" spans="1:12" x14ac:dyDescent="0.3">
      <c r="A614" s="52">
        <v>45717</v>
      </c>
      <c r="B614" s="10" t="s">
        <v>208</v>
      </c>
      <c r="C614" s="10" t="s">
        <v>136</v>
      </c>
      <c r="D614" s="10" t="s">
        <v>209</v>
      </c>
      <c r="E614" s="10" t="s">
        <v>16</v>
      </c>
      <c r="F614" s="10" t="s">
        <v>50</v>
      </c>
      <c r="G614" s="10" t="s">
        <v>51</v>
      </c>
      <c r="H614" s="10">
        <v>1</v>
      </c>
      <c r="I614" s="11">
        <v>44579</v>
      </c>
      <c r="J614" s="10">
        <v>43</v>
      </c>
      <c r="K614" s="10" t="s">
        <v>52</v>
      </c>
      <c r="L614" s="10" t="s">
        <v>18</v>
      </c>
    </row>
    <row r="615" spans="1:12" x14ac:dyDescent="0.3">
      <c r="A615" s="52">
        <v>45717</v>
      </c>
      <c r="B615" s="10" t="s">
        <v>210</v>
      </c>
      <c r="C615" s="10" t="s">
        <v>211</v>
      </c>
      <c r="D615" s="10" t="s">
        <v>212</v>
      </c>
      <c r="E615" s="10" t="s">
        <v>20</v>
      </c>
      <c r="F615" s="10" t="s">
        <v>17</v>
      </c>
      <c r="G615" s="10" t="s">
        <v>75</v>
      </c>
      <c r="H615" s="10">
        <v>1</v>
      </c>
      <c r="I615" s="11">
        <v>44595</v>
      </c>
      <c r="J615" s="10">
        <v>51</v>
      </c>
      <c r="K615" s="10" t="s">
        <v>52</v>
      </c>
      <c r="L615" s="10" t="s">
        <v>39</v>
      </c>
    </row>
    <row r="616" spans="1:12" x14ac:dyDescent="0.3">
      <c r="A616" s="52">
        <v>45717</v>
      </c>
      <c r="B616" s="10" t="s">
        <v>213</v>
      </c>
      <c r="C616" s="10" t="s">
        <v>214</v>
      </c>
      <c r="D616" s="10" t="s">
        <v>89</v>
      </c>
      <c r="E616" s="10" t="s">
        <v>20</v>
      </c>
      <c r="F616" s="10" t="s">
        <v>17</v>
      </c>
      <c r="G616" s="10" t="s">
        <v>51</v>
      </c>
      <c r="H616" s="10">
        <v>1</v>
      </c>
      <c r="I616" s="11">
        <v>45387</v>
      </c>
      <c r="J616" s="10">
        <v>62</v>
      </c>
      <c r="K616" s="10" t="s">
        <v>68</v>
      </c>
      <c r="L616" s="10" t="s">
        <v>90</v>
      </c>
    </row>
    <row r="617" spans="1:12" x14ac:dyDescent="0.3">
      <c r="A617" s="52">
        <v>45717</v>
      </c>
      <c r="B617" s="10" t="s">
        <v>215</v>
      </c>
      <c r="C617" s="10" t="s">
        <v>216</v>
      </c>
      <c r="D617" s="10" t="s">
        <v>217</v>
      </c>
      <c r="E617" s="10" t="s">
        <v>16</v>
      </c>
      <c r="F617" s="10" t="s">
        <v>17</v>
      </c>
      <c r="G617" s="10" t="s">
        <v>51</v>
      </c>
      <c r="H617" s="10">
        <v>1</v>
      </c>
      <c r="I617" s="11">
        <v>45267</v>
      </c>
      <c r="J617" s="10">
        <v>27</v>
      </c>
      <c r="K617" s="10" t="s">
        <v>68</v>
      </c>
      <c r="L617" s="10" t="s">
        <v>18</v>
      </c>
    </row>
    <row r="618" spans="1:12" x14ac:dyDescent="0.3">
      <c r="A618" s="52">
        <v>45717</v>
      </c>
      <c r="B618" s="10" t="s">
        <v>218</v>
      </c>
      <c r="C618" s="10" t="s">
        <v>219</v>
      </c>
      <c r="D618" s="10" t="s">
        <v>220</v>
      </c>
      <c r="E618" s="10" t="s">
        <v>16</v>
      </c>
      <c r="F618" s="10" t="s">
        <v>17</v>
      </c>
      <c r="G618" s="10" t="s">
        <v>75</v>
      </c>
      <c r="H618" s="10">
        <v>1</v>
      </c>
      <c r="I618" s="11">
        <v>44569</v>
      </c>
      <c r="J618" s="10">
        <v>40</v>
      </c>
      <c r="K618" s="10" t="s">
        <v>68</v>
      </c>
      <c r="L618" s="10" t="s">
        <v>21</v>
      </c>
    </row>
    <row r="619" spans="1:12" x14ac:dyDescent="0.3">
      <c r="A619" s="52">
        <v>45717</v>
      </c>
      <c r="B619" s="10" t="s">
        <v>221</v>
      </c>
      <c r="C619" s="10" t="s">
        <v>222</v>
      </c>
      <c r="D619" s="10" t="s">
        <v>223</v>
      </c>
      <c r="E619" s="10" t="s">
        <v>16</v>
      </c>
      <c r="F619" s="10" t="s">
        <v>56</v>
      </c>
      <c r="G619" s="10" t="s">
        <v>51</v>
      </c>
      <c r="H619" s="10">
        <v>1</v>
      </c>
      <c r="I619" s="11">
        <v>44876</v>
      </c>
      <c r="J619" s="10">
        <v>45</v>
      </c>
      <c r="K619" s="10" t="s">
        <v>52</v>
      </c>
      <c r="L619" s="10" t="s">
        <v>35</v>
      </c>
    </row>
    <row r="620" spans="1:12" x14ac:dyDescent="0.3">
      <c r="A620" s="52">
        <v>45717</v>
      </c>
      <c r="B620" s="10" t="s">
        <v>224</v>
      </c>
      <c r="C620" s="10" t="s">
        <v>100</v>
      </c>
      <c r="D620" s="10" t="s">
        <v>225</v>
      </c>
      <c r="E620" s="10" t="s">
        <v>16</v>
      </c>
      <c r="F620" s="10" t="s">
        <v>17</v>
      </c>
      <c r="G620" s="10" t="s">
        <v>51</v>
      </c>
      <c r="H620" s="10">
        <v>1</v>
      </c>
      <c r="I620" s="11">
        <v>44873</v>
      </c>
      <c r="J620" s="10">
        <v>60</v>
      </c>
      <c r="K620" s="10" t="s">
        <v>68</v>
      </c>
      <c r="L620" s="10" t="s">
        <v>42</v>
      </c>
    </row>
    <row r="621" spans="1:12" x14ac:dyDescent="0.3">
      <c r="A621" s="52">
        <v>45717</v>
      </c>
      <c r="B621" s="10" t="s">
        <v>226</v>
      </c>
      <c r="C621" s="10" t="s">
        <v>216</v>
      </c>
      <c r="D621" s="10" t="s">
        <v>227</v>
      </c>
      <c r="E621" s="10" t="s">
        <v>16</v>
      </c>
      <c r="F621" s="10" t="s">
        <v>19</v>
      </c>
      <c r="G621" s="10" t="s">
        <v>75</v>
      </c>
      <c r="H621" s="10">
        <v>1</v>
      </c>
      <c r="I621" s="11">
        <v>45178</v>
      </c>
      <c r="J621" s="10">
        <v>44</v>
      </c>
      <c r="K621" s="10" t="s">
        <v>68</v>
      </c>
      <c r="L621" s="10" t="s">
        <v>90</v>
      </c>
    </row>
    <row r="622" spans="1:12" x14ac:dyDescent="0.3">
      <c r="A622" s="52">
        <v>45717</v>
      </c>
      <c r="B622" s="10" t="s">
        <v>228</v>
      </c>
      <c r="C622" s="10" t="s">
        <v>229</v>
      </c>
      <c r="D622" s="10" t="s">
        <v>33</v>
      </c>
      <c r="E622" s="10" t="s">
        <v>16</v>
      </c>
      <c r="F622" s="10" t="s">
        <v>19</v>
      </c>
      <c r="G622" s="10" t="s">
        <v>51</v>
      </c>
      <c r="H622" s="10">
        <v>1</v>
      </c>
      <c r="I622" s="11">
        <v>45643</v>
      </c>
      <c r="J622" s="10">
        <v>52</v>
      </c>
      <c r="K622" s="10" t="s">
        <v>68</v>
      </c>
      <c r="L622" s="10" t="s">
        <v>18</v>
      </c>
    </row>
    <row r="623" spans="1:12" x14ac:dyDescent="0.3">
      <c r="A623" s="52">
        <v>45717</v>
      </c>
      <c r="B623" s="10" t="s">
        <v>230</v>
      </c>
      <c r="C623" s="10" t="s">
        <v>231</v>
      </c>
      <c r="D623" s="10" t="s">
        <v>232</v>
      </c>
      <c r="E623" s="10" t="s">
        <v>16</v>
      </c>
      <c r="F623" s="10" t="s">
        <v>19</v>
      </c>
      <c r="G623" s="10" t="s">
        <v>51</v>
      </c>
      <c r="H623" s="10">
        <v>1</v>
      </c>
      <c r="I623" s="11">
        <v>44434</v>
      </c>
      <c r="J623" s="10">
        <v>58</v>
      </c>
      <c r="K623" s="10" t="s">
        <v>68</v>
      </c>
      <c r="L623" s="10" t="s">
        <v>41</v>
      </c>
    </row>
    <row r="624" spans="1:12" x14ac:dyDescent="0.3">
      <c r="A624" s="52">
        <v>45717</v>
      </c>
      <c r="B624" s="10" t="s">
        <v>233</v>
      </c>
      <c r="C624" s="10" t="s">
        <v>37</v>
      </c>
      <c r="D624" s="10" t="s">
        <v>234</v>
      </c>
      <c r="E624" s="10" t="s">
        <v>20</v>
      </c>
      <c r="F624" s="10" t="s">
        <v>19</v>
      </c>
      <c r="G624" s="10" t="s">
        <v>51</v>
      </c>
      <c r="H624" s="10">
        <v>0.91</v>
      </c>
      <c r="I624" s="11">
        <v>44888</v>
      </c>
      <c r="J624" s="10">
        <v>45</v>
      </c>
      <c r="K624" s="10" t="s">
        <v>68</v>
      </c>
      <c r="L624" s="10" t="s">
        <v>94</v>
      </c>
    </row>
    <row r="625" spans="1:12" x14ac:dyDescent="0.3">
      <c r="A625" s="52">
        <v>45717</v>
      </c>
      <c r="B625" s="10" t="s">
        <v>235</v>
      </c>
      <c r="C625" s="10" t="s">
        <v>236</v>
      </c>
      <c r="D625" s="10" t="s">
        <v>237</v>
      </c>
      <c r="E625" s="10" t="s">
        <v>16</v>
      </c>
      <c r="F625" s="10" t="s">
        <v>19</v>
      </c>
      <c r="G625" s="10" t="s">
        <v>121</v>
      </c>
      <c r="H625" s="10">
        <v>1</v>
      </c>
      <c r="I625" s="11">
        <v>45440</v>
      </c>
      <c r="J625" s="10">
        <v>53</v>
      </c>
      <c r="K625" s="10" t="s">
        <v>68</v>
      </c>
      <c r="L625" s="10" t="s">
        <v>40</v>
      </c>
    </row>
    <row r="626" spans="1:12" x14ac:dyDescent="0.3">
      <c r="A626" s="52">
        <v>45717</v>
      </c>
      <c r="B626" s="10" t="s">
        <v>238</v>
      </c>
      <c r="C626" s="10" t="s">
        <v>239</v>
      </c>
      <c r="D626" s="10" t="s">
        <v>190</v>
      </c>
      <c r="E626" s="10" t="s">
        <v>20</v>
      </c>
      <c r="F626" s="10" t="s">
        <v>17</v>
      </c>
      <c r="G626" s="10" t="s">
        <v>67</v>
      </c>
      <c r="H626" s="10">
        <v>0.91</v>
      </c>
      <c r="I626" s="11">
        <v>44622</v>
      </c>
      <c r="J626" s="10">
        <v>54</v>
      </c>
      <c r="K626" s="10" t="s">
        <v>52</v>
      </c>
      <c r="L626" s="10" t="s">
        <v>18</v>
      </c>
    </row>
    <row r="627" spans="1:12" x14ac:dyDescent="0.3">
      <c r="A627" s="52">
        <v>45717</v>
      </c>
      <c r="B627" s="10" t="s">
        <v>240</v>
      </c>
      <c r="C627" s="10" t="s">
        <v>241</v>
      </c>
      <c r="D627" s="10" t="s">
        <v>242</v>
      </c>
      <c r="E627" s="10" t="s">
        <v>16</v>
      </c>
      <c r="F627" s="10" t="s">
        <v>19</v>
      </c>
      <c r="G627" s="10" t="s">
        <v>75</v>
      </c>
      <c r="H627" s="10">
        <v>0.91</v>
      </c>
      <c r="I627" s="11">
        <v>45087</v>
      </c>
      <c r="J627" s="10">
        <v>24</v>
      </c>
      <c r="K627" s="10" t="s">
        <v>68</v>
      </c>
      <c r="L627" s="10" t="s">
        <v>23</v>
      </c>
    </row>
    <row r="628" spans="1:12" x14ac:dyDescent="0.3">
      <c r="A628" s="52">
        <v>45717</v>
      </c>
      <c r="B628" s="10" t="s">
        <v>243</v>
      </c>
      <c r="C628" s="10" t="s">
        <v>244</v>
      </c>
      <c r="D628" s="10" t="s">
        <v>34</v>
      </c>
      <c r="E628" s="10" t="s">
        <v>20</v>
      </c>
      <c r="F628" s="10" t="s">
        <v>19</v>
      </c>
      <c r="G628" s="10" t="s">
        <v>29</v>
      </c>
      <c r="H628" s="10">
        <v>1</v>
      </c>
      <c r="I628" s="11">
        <v>45889</v>
      </c>
      <c r="J628" s="10">
        <v>24</v>
      </c>
      <c r="K628" s="10" t="s">
        <v>68</v>
      </c>
      <c r="L628" s="10" t="s">
        <v>23</v>
      </c>
    </row>
    <row r="629" spans="1:12" x14ac:dyDescent="0.3">
      <c r="A629" s="52">
        <v>45717</v>
      </c>
      <c r="B629" s="10" t="s">
        <v>245</v>
      </c>
      <c r="C629" s="10" t="s">
        <v>83</v>
      </c>
      <c r="D629" s="10" t="s">
        <v>246</v>
      </c>
      <c r="E629" s="10" t="s">
        <v>20</v>
      </c>
      <c r="F629" s="10" t="s">
        <v>19</v>
      </c>
      <c r="G629" s="10" t="s">
        <v>51</v>
      </c>
      <c r="H629" s="10">
        <v>1</v>
      </c>
      <c r="I629" s="11">
        <v>44089</v>
      </c>
      <c r="J629" s="10">
        <v>53</v>
      </c>
      <c r="K629" s="10" t="s">
        <v>68</v>
      </c>
      <c r="L629" s="10" t="s">
        <v>39</v>
      </c>
    </row>
    <row r="630" spans="1:12" x14ac:dyDescent="0.3">
      <c r="A630" s="52">
        <v>45717</v>
      </c>
      <c r="B630" s="10" t="s">
        <v>247</v>
      </c>
      <c r="C630" s="10" t="s">
        <v>248</v>
      </c>
      <c r="D630" s="10" t="s">
        <v>178</v>
      </c>
      <c r="E630" s="10" t="s">
        <v>20</v>
      </c>
      <c r="F630" s="10" t="s">
        <v>17</v>
      </c>
      <c r="G630" s="10" t="s">
        <v>121</v>
      </c>
      <c r="H630" s="10">
        <v>1</v>
      </c>
      <c r="I630" s="11">
        <v>45794</v>
      </c>
      <c r="J630" s="10">
        <v>28</v>
      </c>
      <c r="K630" s="10" t="s">
        <v>68</v>
      </c>
      <c r="L630" s="10" t="s">
        <v>18</v>
      </c>
    </row>
    <row r="631" spans="1:12" x14ac:dyDescent="0.3">
      <c r="A631" s="52">
        <v>45717</v>
      </c>
      <c r="B631" s="10" t="s">
        <v>249</v>
      </c>
      <c r="C631" s="10" t="s">
        <v>250</v>
      </c>
      <c r="D631" s="10" t="s">
        <v>251</v>
      </c>
      <c r="E631" s="10" t="s">
        <v>20</v>
      </c>
      <c r="F631" s="10" t="s">
        <v>56</v>
      </c>
      <c r="G631" s="10" t="s">
        <v>98</v>
      </c>
      <c r="H631" s="10">
        <v>1</v>
      </c>
      <c r="I631" s="11">
        <v>45297</v>
      </c>
      <c r="J631" s="10">
        <v>31</v>
      </c>
      <c r="K631" s="10" t="s">
        <v>52</v>
      </c>
      <c r="L631" s="10" t="s">
        <v>40</v>
      </c>
    </row>
    <row r="632" spans="1:12" x14ac:dyDescent="0.3">
      <c r="A632" s="52">
        <v>45717</v>
      </c>
      <c r="B632" s="10" t="s">
        <v>252</v>
      </c>
      <c r="C632" s="10" t="s">
        <v>174</v>
      </c>
      <c r="D632" s="10" t="s">
        <v>89</v>
      </c>
      <c r="E632" s="10" t="s">
        <v>20</v>
      </c>
      <c r="F632" s="10" t="s">
        <v>17</v>
      </c>
      <c r="G632" s="10" t="s">
        <v>121</v>
      </c>
      <c r="H632" s="10">
        <v>1</v>
      </c>
      <c r="I632" s="11">
        <v>44738</v>
      </c>
      <c r="J632" s="10">
        <v>61</v>
      </c>
      <c r="K632" s="10" t="s">
        <v>68</v>
      </c>
      <c r="L632" s="10" t="s">
        <v>18</v>
      </c>
    </row>
    <row r="633" spans="1:12" x14ac:dyDescent="0.3">
      <c r="A633" s="52">
        <v>45717</v>
      </c>
      <c r="B633" s="10" t="s">
        <v>253</v>
      </c>
      <c r="C633" s="10" t="s">
        <v>254</v>
      </c>
      <c r="D633" s="10" t="s">
        <v>93</v>
      </c>
      <c r="E633" s="10" t="s">
        <v>16</v>
      </c>
      <c r="F633" s="10" t="s">
        <v>17</v>
      </c>
      <c r="G633" s="10" t="s">
        <v>51</v>
      </c>
      <c r="H633" s="10">
        <v>1</v>
      </c>
      <c r="I633" s="11">
        <v>44348</v>
      </c>
      <c r="J633" s="10">
        <v>65</v>
      </c>
      <c r="K633" s="10" t="s">
        <v>68</v>
      </c>
      <c r="L633" s="10" t="s">
        <v>35</v>
      </c>
    </row>
    <row r="634" spans="1:12" x14ac:dyDescent="0.3">
      <c r="A634" s="52">
        <v>45717</v>
      </c>
      <c r="B634" s="10" t="s">
        <v>255</v>
      </c>
      <c r="C634" s="10" t="s">
        <v>256</v>
      </c>
      <c r="D634" s="10" t="s">
        <v>257</v>
      </c>
      <c r="E634" s="10" t="s">
        <v>20</v>
      </c>
      <c r="F634" s="10" t="s">
        <v>19</v>
      </c>
      <c r="G634" s="10" t="s">
        <v>121</v>
      </c>
      <c r="H634" s="10">
        <v>1</v>
      </c>
      <c r="I634" s="11">
        <v>45103</v>
      </c>
      <c r="J634" s="10">
        <v>41</v>
      </c>
      <c r="K634" s="10" t="s">
        <v>68</v>
      </c>
      <c r="L634" s="10" t="s">
        <v>23</v>
      </c>
    </row>
    <row r="635" spans="1:12" x14ac:dyDescent="0.3">
      <c r="A635" s="52">
        <v>45717</v>
      </c>
      <c r="B635" s="10" t="s">
        <v>258</v>
      </c>
      <c r="C635" s="10" t="s">
        <v>259</v>
      </c>
      <c r="D635" s="10" t="s">
        <v>260</v>
      </c>
      <c r="E635" s="10" t="s">
        <v>20</v>
      </c>
      <c r="F635" s="10" t="s">
        <v>17</v>
      </c>
      <c r="G635" s="10" t="s">
        <v>67</v>
      </c>
      <c r="H635" s="10">
        <v>1</v>
      </c>
      <c r="I635" s="11">
        <v>44498</v>
      </c>
      <c r="J635" s="10">
        <v>52</v>
      </c>
      <c r="K635" s="10" t="s">
        <v>68</v>
      </c>
      <c r="L635" s="10" t="s">
        <v>18</v>
      </c>
    </row>
    <row r="636" spans="1:12" x14ac:dyDescent="0.3">
      <c r="A636" s="52">
        <v>45717</v>
      </c>
      <c r="B636" s="10" t="s">
        <v>261</v>
      </c>
      <c r="C636" s="10" t="s">
        <v>262</v>
      </c>
      <c r="D636" s="10" t="s">
        <v>81</v>
      </c>
      <c r="E636" s="10" t="s">
        <v>20</v>
      </c>
      <c r="F636" s="10" t="s">
        <v>19</v>
      </c>
      <c r="G636" s="10" t="s">
        <v>57</v>
      </c>
      <c r="H636" s="10">
        <v>0.91</v>
      </c>
      <c r="I636" s="11">
        <v>44311</v>
      </c>
      <c r="J636" s="10">
        <v>63</v>
      </c>
      <c r="K636" s="10" t="s">
        <v>68</v>
      </c>
      <c r="L636" s="10" t="s">
        <v>94</v>
      </c>
    </row>
    <row r="637" spans="1:12" x14ac:dyDescent="0.3">
      <c r="A637" s="52">
        <v>45717</v>
      </c>
      <c r="B637" s="10" t="s">
        <v>263</v>
      </c>
      <c r="C637" s="10" t="s">
        <v>264</v>
      </c>
      <c r="D637" s="10" t="s">
        <v>265</v>
      </c>
      <c r="E637" s="10" t="s">
        <v>20</v>
      </c>
      <c r="F637" s="10" t="s">
        <v>17</v>
      </c>
      <c r="G637" s="10" t="s">
        <v>121</v>
      </c>
      <c r="H637" s="10">
        <v>1</v>
      </c>
      <c r="I637" s="11">
        <v>44278</v>
      </c>
      <c r="J637" s="10">
        <v>46</v>
      </c>
      <c r="K637" s="10" t="s">
        <v>68</v>
      </c>
      <c r="L637" s="10" t="s">
        <v>31</v>
      </c>
    </row>
    <row r="638" spans="1:12" x14ac:dyDescent="0.3">
      <c r="A638" s="52">
        <v>45717</v>
      </c>
      <c r="B638" s="10" t="s">
        <v>266</v>
      </c>
      <c r="C638" s="10" t="s">
        <v>267</v>
      </c>
      <c r="D638" s="10" t="s">
        <v>158</v>
      </c>
      <c r="E638" s="10" t="s">
        <v>16</v>
      </c>
      <c r="F638" s="10" t="s">
        <v>19</v>
      </c>
      <c r="G638" s="10" t="s">
        <v>51</v>
      </c>
      <c r="H638" s="10">
        <v>0.91</v>
      </c>
      <c r="I638" s="11">
        <v>44231</v>
      </c>
      <c r="J638" s="10">
        <v>22</v>
      </c>
      <c r="K638" s="10" t="s">
        <v>52</v>
      </c>
      <c r="L638" s="10" t="s">
        <v>35</v>
      </c>
    </row>
    <row r="639" spans="1:12" x14ac:dyDescent="0.3">
      <c r="A639" s="52">
        <v>45717</v>
      </c>
      <c r="B639" s="10" t="s">
        <v>268</v>
      </c>
      <c r="C639" s="10" t="s">
        <v>269</v>
      </c>
      <c r="D639" s="10" t="s">
        <v>161</v>
      </c>
      <c r="E639" s="10" t="s">
        <v>16</v>
      </c>
      <c r="F639" s="10" t="s">
        <v>19</v>
      </c>
      <c r="G639" s="10" t="s">
        <v>75</v>
      </c>
      <c r="H639" s="10">
        <v>1</v>
      </c>
      <c r="I639" s="11">
        <v>45300</v>
      </c>
      <c r="J639" s="10">
        <v>31</v>
      </c>
      <c r="K639" s="10" t="s">
        <v>52</v>
      </c>
      <c r="L639" s="10" t="s">
        <v>36</v>
      </c>
    </row>
    <row r="640" spans="1:12" x14ac:dyDescent="0.3">
      <c r="A640" s="52">
        <v>45717</v>
      </c>
      <c r="B640" s="10" t="s">
        <v>270</v>
      </c>
      <c r="C640" s="10" t="s">
        <v>271</v>
      </c>
      <c r="D640" s="10" t="s">
        <v>272</v>
      </c>
      <c r="E640" s="10" t="s">
        <v>20</v>
      </c>
      <c r="F640" s="10" t="s">
        <v>19</v>
      </c>
      <c r="G640" s="10" t="s">
        <v>57</v>
      </c>
      <c r="H640" s="10">
        <v>0.91</v>
      </c>
      <c r="I640" s="11">
        <v>45348</v>
      </c>
      <c r="J640" s="10">
        <v>43</v>
      </c>
      <c r="K640" s="10" t="s">
        <v>68</v>
      </c>
      <c r="L640" s="10" t="s">
        <v>18</v>
      </c>
    </row>
    <row r="641" spans="1:12" x14ac:dyDescent="0.3">
      <c r="A641" s="52">
        <v>45717</v>
      </c>
      <c r="B641" s="10" t="s">
        <v>273</v>
      </c>
      <c r="C641" s="10" t="s">
        <v>136</v>
      </c>
      <c r="D641" s="10" t="s">
        <v>232</v>
      </c>
      <c r="E641" s="10" t="s">
        <v>16</v>
      </c>
      <c r="F641" s="10" t="s">
        <v>19</v>
      </c>
      <c r="G641" s="10" t="s">
        <v>67</v>
      </c>
      <c r="H641" s="10">
        <v>0.91</v>
      </c>
      <c r="I641" s="11">
        <v>45754</v>
      </c>
      <c r="J641" s="10">
        <v>50</v>
      </c>
      <c r="K641" s="10" t="s">
        <v>52</v>
      </c>
      <c r="L641" s="10" t="s">
        <v>18</v>
      </c>
    </row>
    <row r="642" spans="1:12" x14ac:dyDescent="0.3">
      <c r="A642" s="52">
        <v>45717</v>
      </c>
      <c r="B642" s="10" t="s">
        <v>274</v>
      </c>
      <c r="C642" s="10" t="s">
        <v>275</v>
      </c>
      <c r="D642" s="10" t="s">
        <v>168</v>
      </c>
      <c r="E642" s="10" t="s">
        <v>20</v>
      </c>
      <c r="F642" s="10" t="s">
        <v>50</v>
      </c>
      <c r="G642" s="10" t="s">
        <v>98</v>
      </c>
      <c r="H642" s="10">
        <v>1</v>
      </c>
      <c r="I642" s="11">
        <v>44855</v>
      </c>
      <c r="J642" s="10">
        <v>35</v>
      </c>
      <c r="K642" s="10" t="s">
        <v>52</v>
      </c>
      <c r="L642" s="10" t="s">
        <v>35</v>
      </c>
    </row>
    <row r="643" spans="1:12" x14ac:dyDescent="0.3">
      <c r="A643" s="52">
        <v>45717</v>
      </c>
      <c r="B643" s="10" t="s">
        <v>276</v>
      </c>
      <c r="C643" s="10" t="s">
        <v>277</v>
      </c>
      <c r="D643" s="10" t="s">
        <v>278</v>
      </c>
      <c r="E643" s="10" t="s">
        <v>16</v>
      </c>
      <c r="F643" s="10" t="s">
        <v>19</v>
      </c>
      <c r="G643" s="10" t="s">
        <v>51</v>
      </c>
      <c r="H643" s="10">
        <v>1</v>
      </c>
      <c r="I643" s="11">
        <v>45780</v>
      </c>
      <c r="J643" s="10">
        <v>47</v>
      </c>
      <c r="K643" s="10" t="s">
        <v>52</v>
      </c>
      <c r="L643" s="10" t="s">
        <v>40</v>
      </c>
    </row>
    <row r="644" spans="1:12" x14ac:dyDescent="0.3">
      <c r="A644" s="52">
        <v>45717</v>
      </c>
      <c r="B644" s="10" t="s">
        <v>279</v>
      </c>
      <c r="C644" s="10" t="s">
        <v>280</v>
      </c>
      <c r="D644" s="10" t="s">
        <v>281</v>
      </c>
      <c r="E644" s="10" t="s">
        <v>16</v>
      </c>
      <c r="F644" s="10" t="s">
        <v>19</v>
      </c>
      <c r="G644" s="10" t="s">
        <v>29</v>
      </c>
      <c r="H644" s="10">
        <v>1</v>
      </c>
      <c r="I644" s="11">
        <v>44110</v>
      </c>
      <c r="J644" s="10">
        <v>30</v>
      </c>
      <c r="K644" s="10" t="s">
        <v>68</v>
      </c>
      <c r="L644" s="10" t="s">
        <v>18</v>
      </c>
    </row>
    <row r="645" spans="1:12" x14ac:dyDescent="0.3">
      <c r="A645" s="52">
        <v>45717</v>
      </c>
      <c r="B645" s="10" t="s">
        <v>282</v>
      </c>
      <c r="C645" s="10" t="s">
        <v>80</v>
      </c>
      <c r="D645" s="10" t="s">
        <v>283</v>
      </c>
      <c r="E645" s="10" t="s">
        <v>20</v>
      </c>
      <c r="F645" s="10" t="s">
        <v>17</v>
      </c>
      <c r="G645" s="10" t="s">
        <v>51</v>
      </c>
      <c r="H645" s="10">
        <v>1</v>
      </c>
      <c r="I645" s="11">
        <v>44294</v>
      </c>
      <c r="J645" s="10">
        <v>26</v>
      </c>
      <c r="K645" s="10" t="s">
        <v>52</v>
      </c>
      <c r="L645" s="10" t="s">
        <v>18</v>
      </c>
    </row>
    <row r="646" spans="1:12" x14ac:dyDescent="0.3">
      <c r="A646" s="52">
        <v>45717</v>
      </c>
      <c r="B646" s="10" t="s">
        <v>284</v>
      </c>
      <c r="C646" s="10" t="s">
        <v>285</v>
      </c>
      <c r="D646" s="10" t="s">
        <v>286</v>
      </c>
      <c r="E646" s="10" t="s">
        <v>20</v>
      </c>
      <c r="F646" s="10" t="s">
        <v>19</v>
      </c>
      <c r="G646" s="10" t="s">
        <v>67</v>
      </c>
      <c r="H646" s="10">
        <v>1</v>
      </c>
      <c r="I646" s="11">
        <v>44559</v>
      </c>
      <c r="J646" s="10">
        <v>63</v>
      </c>
      <c r="K646" s="10" t="s">
        <v>68</v>
      </c>
      <c r="L646" s="10" t="s">
        <v>36</v>
      </c>
    </row>
    <row r="647" spans="1:12" x14ac:dyDescent="0.3">
      <c r="A647" s="52">
        <v>45717</v>
      </c>
      <c r="B647" s="10" t="s">
        <v>287</v>
      </c>
      <c r="C647" s="10" t="s">
        <v>25</v>
      </c>
      <c r="D647" s="10" t="s">
        <v>129</v>
      </c>
      <c r="E647" s="10" t="s">
        <v>20</v>
      </c>
      <c r="F647" s="10" t="s">
        <v>50</v>
      </c>
      <c r="G647" s="10" t="s">
        <v>57</v>
      </c>
      <c r="H647" s="10">
        <v>1</v>
      </c>
      <c r="I647" s="11">
        <v>44882</v>
      </c>
      <c r="J647" s="10">
        <v>31</v>
      </c>
      <c r="K647" s="10" t="s">
        <v>52</v>
      </c>
      <c r="L647" s="10" t="s">
        <v>18</v>
      </c>
    </row>
    <row r="648" spans="1:12" x14ac:dyDescent="0.3">
      <c r="A648" s="52">
        <v>45717</v>
      </c>
      <c r="B648" s="10" t="s">
        <v>288</v>
      </c>
      <c r="C648" s="10" t="s">
        <v>186</v>
      </c>
      <c r="D648" s="10" t="s">
        <v>289</v>
      </c>
      <c r="E648" s="10" t="s">
        <v>16</v>
      </c>
      <c r="F648" s="10" t="s">
        <v>19</v>
      </c>
      <c r="G648" s="10" t="s">
        <v>67</v>
      </c>
      <c r="H648" s="10">
        <v>1</v>
      </c>
      <c r="I648" s="11">
        <v>44497</v>
      </c>
      <c r="J648" s="10">
        <v>42</v>
      </c>
      <c r="K648" s="10" t="s">
        <v>68</v>
      </c>
      <c r="L648" s="10" t="s">
        <v>18</v>
      </c>
    </row>
    <row r="649" spans="1:12" x14ac:dyDescent="0.3">
      <c r="A649" s="52">
        <v>45717</v>
      </c>
      <c r="B649" s="10" t="s">
        <v>290</v>
      </c>
      <c r="C649" s="10" t="s">
        <v>271</v>
      </c>
      <c r="D649" s="10" t="s">
        <v>291</v>
      </c>
      <c r="E649" s="10" t="s">
        <v>20</v>
      </c>
      <c r="F649" s="10" t="s">
        <v>17</v>
      </c>
      <c r="G649" s="10" t="s">
        <v>51</v>
      </c>
      <c r="H649" s="10">
        <v>0.91</v>
      </c>
      <c r="I649" s="11">
        <v>44522</v>
      </c>
      <c r="J649" s="10">
        <v>59</v>
      </c>
      <c r="K649" s="10" t="s">
        <v>52</v>
      </c>
      <c r="L649" s="10" t="s">
        <v>21</v>
      </c>
    </row>
    <row r="650" spans="1:12" x14ac:dyDescent="0.3">
      <c r="A650" s="52">
        <v>45717</v>
      </c>
      <c r="B650" s="10" t="s">
        <v>292</v>
      </c>
      <c r="C650" s="10" t="s">
        <v>131</v>
      </c>
      <c r="D650" s="10" t="s">
        <v>293</v>
      </c>
      <c r="E650" s="10" t="s">
        <v>20</v>
      </c>
      <c r="F650" s="10" t="s">
        <v>19</v>
      </c>
      <c r="G650" s="10" t="s">
        <v>57</v>
      </c>
      <c r="H650" s="10">
        <v>1</v>
      </c>
      <c r="I650" s="11">
        <v>45491</v>
      </c>
      <c r="J650" s="10">
        <v>62</v>
      </c>
      <c r="K650" s="10" t="s">
        <v>68</v>
      </c>
      <c r="L650" s="10" t="s">
        <v>18</v>
      </c>
    </row>
    <row r="651" spans="1:12" x14ac:dyDescent="0.3">
      <c r="A651" s="52">
        <v>45717</v>
      </c>
      <c r="B651" s="10" t="s">
        <v>294</v>
      </c>
      <c r="C651" s="10" t="s">
        <v>54</v>
      </c>
      <c r="D651" s="10" t="s">
        <v>295</v>
      </c>
      <c r="E651" s="10" t="s">
        <v>16</v>
      </c>
      <c r="F651" s="10" t="s">
        <v>50</v>
      </c>
      <c r="G651" s="10" t="s">
        <v>121</v>
      </c>
      <c r="H651" s="10">
        <v>1</v>
      </c>
      <c r="I651" s="11">
        <v>44168</v>
      </c>
      <c r="J651" s="10">
        <v>38</v>
      </c>
      <c r="K651" s="10" t="s">
        <v>52</v>
      </c>
      <c r="L651" s="10" t="s">
        <v>23</v>
      </c>
    </row>
    <row r="652" spans="1:12" x14ac:dyDescent="0.3">
      <c r="A652" s="52">
        <v>45717</v>
      </c>
      <c r="B652" s="10" t="s">
        <v>296</v>
      </c>
      <c r="C652" s="10" t="s">
        <v>297</v>
      </c>
      <c r="D652" s="10" t="s">
        <v>298</v>
      </c>
      <c r="E652" s="10" t="s">
        <v>20</v>
      </c>
      <c r="F652" s="10" t="s">
        <v>19</v>
      </c>
      <c r="G652" s="10" t="s">
        <v>51</v>
      </c>
      <c r="H652" s="10">
        <v>1</v>
      </c>
      <c r="I652" s="11">
        <v>45249</v>
      </c>
      <c r="J652" s="10">
        <v>52</v>
      </c>
      <c r="K652" s="10" t="s">
        <v>68</v>
      </c>
      <c r="L652" s="10" t="s">
        <v>90</v>
      </c>
    </row>
    <row r="653" spans="1:12" x14ac:dyDescent="0.3">
      <c r="A653" s="52">
        <v>45717</v>
      </c>
      <c r="B653" s="10" t="s">
        <v>299</v>
      </c>
      <c r="C653" s="10" t="s">
        <v>300</v>
      </c>
      <c r="D653" s="10" t="s">
        <v>301</v>
      </c>
      <c r="E653" s="10" t="s">
        <v>20</v>
      </c>
      <c r="F653" s="10" t="s">
        <v>19</v>
      </c>
      <c r="G653" s="10" t="s">
        <v>75</v>
      </c>
      <c r="H653" s="10">
        <v>1</v>
      </c>
      <c r="I653" s="11">
        <v>44987</v>
      </c>
      <c r="J653" s="10">
        <v>57</v>
      </c>
      <c r="K653" s="10" t="s">
        <v>52</v>
      </c>
      <c r="L653" s="10" t="s">
        <v>18</v>
      </c>
    </row>
    <row r="654" spans="1:12" x14ac:dyDescent="0.3">
      <c r="A654" s="52">
        <v>45717</v>
      </c>
      <c r="B654" s="10" t="s">
        <v>302</v>
      </c>
      <c r="C654" s="10" t="s">
        <v>303</v>
      </c>
      <c r="D654" s="10" t="s">
        <v>304</v>
      </c>
      <c r="E654" s="10" t="s">
        <v>20</v>
      </c>
      <c r="F654" s="10" t="s">
        <v>17</v>
      </c>
      <c r="G654" s="10" t="s">
        <v>51</v>
      </c>
      <c r="H654" s="10">
        <v>1</v>
      </c>
      <c r="I654" s="11">
        <v>44866</v>
      </c>
      <c r="J654" s="10">
        <v>32</v>
      </c>
      <c r="K654" s="10" t="s">
        <v>68</v>
      </c>
      <c r="L654" s="10" t="s">
        <v>90</v>
      </c>
    </row>
    <row r="655" spans="1:12" x14ac:dyDescent="0.3">
      <c r="A655" s="52">
        <v>45717</v>
      </c>
      <c r="B655" s="10" t="s">
        <v>305</v>
      </c>
      <c r="C655" s="10" t="s">
        <v>306</v>
      </c>
      <c r="D655" s="10" t="s">
        <v>307</v>
      </c>
      <c r="E655" s="10" t="s">
        <v>16</v>
      </c>
      <c r="F655" s="10" t="s">
        <v>19</v>
      </c>
      <c r="G655" s="10" t="s">
        <v>51</v>
      </c>
      <c r="H655" s="10">
        <v>1</v>
      </c>
      <c r="I655" s="11">
        <v>44511</v>
      </c>
      <c r="J655" s="10">
        <v>46</v>
      </c>
      <c r="K655" s="10" t="s">
        <v>52</v>
      </c>
      <c r="L655" s="10" t="s">
        <v>41</v>
      </c>
    </row>
    <row r="656" spans="1:12" x14ac:dyDescent="0.3">
      <c r="A656" s="52">
        <v>45717</v>
      </c>
      <c r="B656" s="10" t="s">
        <v>308</v>
      </c>
      <c r="C656" s="10" t="s">
        <v>309</v>
      </c>
      <c r="D656" s="10" t="s">
        <v>310</v>
      </c>
      <c r="E656" s="10" t="s">
        <v>16</v>
      </c>
      <c r="F656" s="10" t="s">
        <v>19</v>
      </c>
      <c r="G656" s="10" t="s">
        <v>51</v>
      </c>
      <c r="H656" s="10">
        <v>1</v>
      </c>
      <c r="I656" s="11">
        <v>44664</v>
      </c>
      <c r="J656" s="10">
        <v>32</v>
      </c>
      <c r="K656" s="10" t="s">
        <v>68</v>
      </c>
      <c r="L656" s="10" t="s">
        <v>18</v>
      </c>
    </row>
    <row r="657" spans="1:12" x14ac:dyDescent="0.3">
      <c r="A657" s="52">
        <v>45717</v>
      </c>
      <c r="B657" s="10" t="s">
        <v>311</v>
      </c>
      <c r="C657" s="10" t="s">
        <v>312</v>
      </c>
      <c r="D657" s="10" t="s">
        <v>310</v>
      </c>
      <c r="E657" s="10" t="s">
        <v>16</v>
      </c>
      <c r="F657" s="10" t="s">
        <v>50</v>
      </c>
      <c r="G657" s="10" t="s">
        <v>29</v>
      </c>
      <c r="H657" s="10">
        <v>1</v>
      </c>
      <c r="I657" s="11">
        <v>45893</v>
      </c>
      <c r="J657" s="10">
        <v>45</v>
      </c>
      <c r="K657" s="10" t="s">
        <v>52</v>
      </c>
      <c r="L657" s="10" t="s">
        <v>40</v>
      </c>
    </row>
    <row r="658" spans="1:12" x14ac:dyDescent="0.3">
      <c r="A658" s="52">
        <v>45717</v>
      </c>
      <c r="B658" s="10" t="s">
        <v>313</v>
      </c>
      <c r="C658" s="10" t="s">
        <v>77</v>
      </c>
      <c r="D658" s="10" t="s">
        <v>120</v>
      </c>
      <c r="E658" s="10" t="s">
        <v>16</v>
      </c>
      <c r="F658" s="10" t="s">
        <v>56</v>
      </c>
      <c r="G658" s="10" t="s">
        <v>51</v>
      </c>
      <c r="H658" s="10">
        <v>1</v>
      </c>
      <c r="I658" s="11">
        <v>44263</v>
      </c>
      <c r="J658" s="10">
        <v>28</v>
      </c>
      <c r="K658" s="10" t="s">
        <v>52</v>
      </c>
      <c r="L658" s="10" t="s">
        <v>36</v>
      </c>
    </row>
    <row r="659" spans="1:12" x14ac:dyDescent="0.3">
      <c r="A659" s="52">
        <v>45717</v>
      </c>
      <c r="B659" s="10" t="s">
        <v>314</v>
      </c>
      <c r="C659" s="10" t="s">
        <v>138</v>
      </c>
      <c r="D659" s="10" t="s">
        <v>129</v>
      </c>
      <c r="E659" s="10" t="s">
        <v>20</v>
      </c>
      <c r="F659" s="10" t="s">
        <v>19</v>
      </c>
      <c r="G659" s="10" t="s">
        <v>67</v>
      </c>
      <c r="H659" s="10">
        <v>1</v>
      </c>
      <c r="I659" s="11">
        <v>45050</v>
      </c>
      <c r="J659" s="10">
        <v>33</v>
      </c>
      <c r="K659" s="10" t="s">
        <v>52</v>
      </c>
      <c r="L659" s="10" t="s">
        <v>35</v>
      </c>
    </row>
    <row r="660" spans="1:12" x14ac:dyDescent="0.3">
      <c r="A660" s="52">
        <v>45717</v>
      </c>
      <c r="B660" s="10" t="s">
        <v>315</v>
      </c>
      <c r="C660" s="10" t="s">
        <v>316</v>
      </c>
      <c r="D660" s="10" t="s">
        <v>317</v>
      </c>
      <c r="E660" s="10" t="s">
        <v>20</v>
      </c>
      <c r="F660" s="10" t="s">
        <v>56</v>
      </c>
      <c r="G660" s="10" t="s">
        <v>98</v>
      </c>
      <c r="H660" s="10">
        <v>1</v>
      </c>
      <c r="I660" s="11">
        <v>45145</v>
      </c>
      <c r="J660" s="10">
        <v>56</v>
      </c>
      <c r="K660" s="10" t="s">
        <v>52</v>
      </c>
      <c r="L660" s="10" t="s">
        <v>31</v>
      </c>
    </row>
    <row r="661" spans="1:12" x14ac:dyDescent="0.3">
      <c r="A661" s="52">
        <v>45717</v>
      </c>
      <c r="B661" s="10" t="s">
        <v>318</v>
      </c>
      <c r="C661" s="10" t="s">
        <v>319</v>
      </c>
      <c r="D661" s="10" t="s">
        <v>301</v>
      </c>
      <c r="E661" s="10" t="s">
        <v>20</v>
      </c>
      <c r="F661" s="10" t="s">
        <v>19</v>
      </c>
      <c r="G661" s="10" t="s">
        <v>51</v>
      </c>
      <c r="H661" s="10">
        <v>1</v>
      </c>
      <c r="I661" s="11">
        <v>44567</v>
      </c>
      <c r="J661" s="10">
        <v>40</v>
      </c>
      <c r="K661" s="10" t="s">
        <v>68</v>
      </c>
      <c r="L661" s="10" t="s">
        <v>90</v>
      </c>
    </row>
    <row r="662" spans="1:12" x14ac:dyDescent="0.3">
      <c r="A662" s="52">
        <v>45717</v>
      </c>
      <c r="B662" s="10" t="s">
        <v>320</v>
      </c>
      <c r="C662" s="10" t="s">
        <v>321</v>
      </c>
      <c r="D662" s="10" t="s">
        <v>322</v>
      </c>
      <c r="E662" s="10" t="s">
        <v>16</v>
      </c>
      <c r="F662" s="10" t="s">
        <v>19</v>
      </c>
      <c r="G662" s="10" t="s">
        <v>29</v>
      </c>
      <c r="H662" s="10">
        <v>1</v>
      </c>
      <c r="I662" s="11">
        <v>45414</v>
      </c>
      <c r="J662" s="10">
        <v>57</v>
      </c>
      <c r="K662" s="10" t="s">
        <v>52</v>
      </c>
      <c r="L662" s="10" t="s">
        <v>41</v>
      </c>
    </row>
    <row r="663" spans="1:12" x14ac:dyDescent="0.3">
      <c r="A663" s="52">
        <v>45717</v>
      </c>
      <c r="B663" s="10" t="s">
        <v>323</v>
      </c>
      <c r="C663" s="10" t="s">
        <v>216</v>
      </c>
      <c r="D663" s="10" t="s">
        <v>295</v>
      </c>
      <c r="E663" s="10" t="s">
        <v>16</v>
      </c>
      <c r="F663" s="10" t="s">
        <v>56</v>
      </c>
      <c r="G663" s="10" t="s">
        <v>51</v>
      </c>
      <c r="H663" s="10">
        <v>1</v>
      </c>
      <c r="I663" s="11">
        <v>45146</v>
      </c>
      <c r="J663" s="10">
        <v>43</v>
      </c>
      <c r="K663" s="10" t="s">
        <v>52</v>
      </c>
      <c r="L663" s="10" t="s">
        <v>35</v>
      </c>
    </row>
    <row r="664" spans="1:12" x14ac:dyDescent="0.3">
      <c r="A664" s="52">
        <v>45717</v>
      </c>
      <c r="B664" s="10" t="s">
        <v>324</v>
      </c>
      <c r="C664" s="10" t="s">
        <v>214</v>
      </c>
      <c r="D664" s="10" t="s">
        <v>265</v>
      </c>
      <c r="E664" s="10" t="s">
        <v>20</v>
      </c>
      <c r="F664" s="10" t="s">
        <v>50</v>
      </c>
      <c r="G664" s="10" t="s">
        <v>51</v>
      </c>
      <c r="H664" s="10">
        <v>0.91</v>
      </c>
      <c r="I664" s="11">
        <v>44372</v>
      </c>
      <c r="J664" s="10">
        <v>26</v>
      </c>
      <c r="K664" s="10" t="s">
        <v>52</v>
      </c>
      <c r="L664" s="10" t="s">
        <v>94</v>
      </c>
    </row>
    <row r="665" spans="1:12" x14ac:dyDescent="0.3">
      <c r="A665" s="52">
        <v>45717</v>
      </c>
      <c r="B665" s="10" t="s">
        <v>325</v>
      </c>
      <c r="C665" s="10" t="s">
        <v>86</v>
      </c>
      <c r="D665" s="10" t="s">
        <v>326</v>
      </c>
      <c r="E665" s="10" t="s">
        <v>16</v>
      </c>
      <c r="F665" s="10" t="s">
        <v>19</v>
      </c>
      <c r="G665" s="10" t="s">
        <v>121</v>
      </c>
      <c r="H665" s="10">
        <v>1</v>
      </c>
      <c r="I665" s="11">
        <v>44139</v>
      </c>
      <c r="J665" s="10">
        <v>38</v>
      </c>
      <c r="K665" s="10" t="s">
        <v>52</v>
      </c>
      <c r="L665" s="10" t="s">
        <v>40</v>
      </c>
    </row>
    <row r="666" spans="1:12" x14ac:dyDescent="0.3">
      <c r="A666" s="52">
        <v>45717</v>
      </c>
      <c r="B666" s="10" t="s">
        <v>327</v>
      </c>
      <c r="C666" s="10" t="s">
        <v>131</v>
      </c>
      <c r="D666" s="10" t="s">
        <v>293</v>
      </c>
      <c r="E666" s="10" t="s">
        <v>20</v>
      </c>
      <c r="F666" s="10" t="s">
        <v>17</v>
      </c>
      <c r="G666" s="10" t="s">
        <v>75</v>
      </c>
      <c r="H666" s="10">
        <v>1</v>
      </c>
      <c r="I666" s="11">
        <v>44464</v>
      </c>
      <c r="J666" s="10">
        <v>51</v>
      </c>
      <c r="K666" s="10" t="s">
        <v>52</v>
      </c>
      <c r="L666" s="10" t="s">
        <v>18</v>
      </c>
    </row>
    <row r="667" spans="1:12" x14ac:dyDescent="0.3">
      <c r="A667" s="52">
        <v>45717</v>
      </c>
      <c r="B667" s="10" t="s">
        <v>328</v>
      </c>
      <c r="C667" s="10" t="s">
        <v>329</v>
      </c>
      <c r="D667" s="10" t="s">
        <v>227</v>
      </c>
      <c r="E667" s="10" t="s">
        <v>16</v>
      </c>
      <c r="F667" s="10" t="s">
        <v>19</v>
      </c>
      <c r="G667" s="10" t="s">
        <v>51</v>
      </c>
      <c r="H667" s="10">
        <v>1</v>
      </c>
      <c r="I667" s="11">
        <v>45297</v>
      </c>
      <c r="J667" s="10">
        <v>23</v>
      </c>
      <c r="K667" s="10" t="s">
        <v>52</v>
      </c>
      <c r="L667" s="10" t="s">
        <v>94</v>
      </c>
    </row>
    <row r="668" spans="1:12" x14ac:dyDescent="0.3">
      <c r="A668" s="52">
        <v>45717</v>
      </c>
      <c r="B668" s="10" t="s">
        <v>330</v>
      </c>
      <c r="C668" s="10" t="s">
        <v>331</v>
      </c>
      <c r="D668" s="10" t="s">
        <v>332</v>
      </c>
      <c r="E668" s="10" t="s">
        <v>16</v>
      </c>
      <c r="F668" s="10" t="s">
        <v>19</v>
      </c>
      <c r="G668" s="10" t="s">
        <v>67</v>
      </c>
      <c r="H668" s="10">
        <v>1</v>
      </c>
      <c r="I668" s="11">
        <v>44968</v>
      </c>
      <c r="J668" s="10">
        <v>20</v>
      </c>
      <c r="K668" s="10" t="s">
        <v>68</v>
      </c>
      <c r="L668" s="10" t="s">
        <v>21</v>
      </c>
    </row>
    <row r="669" spans="1:12" x14ac:dyDescent="0.3">
      <c r="A669" s="52">
        <v>45717</v>
      </c>
      <c r="B669" s="10" t="s">
        <v>333</v>
      </c>
      <c r="C669" s="10" t="s">
        <v>334</v>
      </c>
      <c r="D669" s="10" t="s">
        <v>335</v>
      </c>
      <c r="E669" s="10" t="s">
        <v>16</v>
      </c>
      <c r="F669" s="10" t="s">
        <v>50</v>
      </c>
      <c r="G669" s="10" t="s">
        <v>51</v>
      </c>
      <c r="H669" s="10">
        <v>1</v>
      </c>
      <c r="I669" s="11">
        <v>45431</v>
      </c>
      <c r="J669" s="10">
        <v>57</v>
      </c>
      <c r="K669" s="10" t="s">
        <v>52</v>
      </c>
      <c r="L669" s="10" t="s">
        <v>40</v>
      </c>
    </row>
    <row r="670" spans="1:12" x14ac:dyDescent="0.3">
      <c r="A670" s="52">
        <v>45717</v>
      </c>
      <c r="B670" s="10" t="s">
        <v>336</v>
      </c>
      <c r="C670" s="10" t="s">
        <v>337</v>
      </c>
      <c r="D670" s="10" t="s">
        <v>338</v>
      </c>
      <c r="E670" s="10" t="s">
        <v>16</v>
      </c>
      <c r="F670" s="10" t="s">
        <v>56</v>
      </c>
      <c r="G670" s="10" t="s">
        <v>121</v>
      </c>
      <c r="H670" s="10">
        <v>1</v>
      </c>
      <c r="I670" s="11">
        <v>45679</v>
      </c>
      <c r="J670" s="10">
        <v>46</v>
      </c>
      <c r="K670" s="10" t="s">
        <v>52</v>
      </c>
      <c r="L670" s="10" t="s">
        <v>27</v>
      </c>
    </row>
    <row r="671" spans="1:12" x14ac:dyDescent="0.3">
      <c r="A671" s="52">
        <v>45717</v>
      </c>
      <c r="B671" s="10" t="s">
        <v>341</v>
      </c>
      <c r="C671" s="10" t="s">
        <v>342</v>
      </c>
      <c r="D671" s="10" t="s">
        <v>343</v>
      </c>
      <c r="E671" s="10" t="s">
        <v>16</v>
      </c>
      <c r="F671" s="10" t="s">
        <v>50</v>
      </c>
      <c r="G671" s="10" t="s">
        <v>51</v>
      </c>
      <c r="H671" s="10">
        <v>1</v>
      </c>
      <c r="I671" s="11">
        <v>44370</v>
      </c>
      <c r="J671" s="10">
        <v>43</v>
      </c>
      <c r="K671" s="10" t="s">
        <v>52</v>
      </c>
      <c r="L671" s="10" t="s">
        <v>31</v>
      </c>
    </row>
    <row r="672" spans="1:12" x14ac:dyDescent="0.3">
      <c r="A672" s="52">
        <v>45717</v>
      </c>
      <c r="B672" s="10" t="s">
        <v>344</v>
      </c>
      <c r="C672" s="10" t="s">
        <v>345</v>
      </c>
      <c r="D672" s="10" t="s">
        <v>346</v>
      </c>
      <c r="E672" s="10" t="s">
        <v>16</v>
      </c>
      <c r="F672" s="10" t="s">
        <v>17</v>
      </c>
      <c r="G672" s="10" t="s">
        <v>98</v>
      </c>
      <c r="H672" s="10">
        <v>1</v>
      </c>
      <c r="I672" s="11">
        <v>45240</v>
      </c>
      <c r="J672" s="10">
        <v>35</v>
      </c>
      <c r="K672" s="10" t="s">
        <v>68</v>
      </c>
      <c r="L672" s="10" t="s">
        <v>31</v>
      </c>
    </row>
    <row r="673" spans="1:12" x14ac:dyDescent="0.3">
      <c r="A673" s="52">
        <v>45717</v>
      </c>
      <c r="B673" s="10" t="s">
        <v>347</v>
      </c>
      <c r="C673" s="10" t="s">
        <v>348</v>
      </c>
      <c r="D673" s="10" t="s">
        <v>251</v>
      </c>
      <c r="E673" s="10" t="s">
        <v>20</v>
      </c>
      <c r="F673" s="10" t="s">
        <v>19</v>
      </c>
      <c r="G673" s="10" t="s">
        <v>75</v>
      </c>
      <c r="H673" s="10">
        <v>1</v>
      </c>
      <c r="I673" s="11">
        <v>44855</v>
      </c>
      <c r="J673" s="10">
        <v>61</v>
      </c>
      <c r="K673" s="10" t="s">
        <v>68</v>
      </c>
      <c r="L673" s="10" t="s">
        <v>90</v>
      </c>
    </row>
    <row r="674" spans="1:12" x14ac:dyDescent="0.3">
      <c r="A674" s="52">
        <v>45717</v>
      </c>
      <c r="B674" s="10" t="s">
        <v>349</v>
      </c>
      <c r="C674" s="10" t="s">
        <v>350</v>
      </c>
      <c r="D674" s="10" t="s">
        <v>101</v>
      </c>
      <c r="E674" s="10" t="s">
        <v>16</v>
      </c>
      <c r="F674" s="10" t="s">
        <v>19</v>
      </c>
      <c r="G674" s="10" t="s">
        <v>51</v>
      </c>
      <c r="H674" s="10">
        <v>0.91</v>
      </c>
      <c r="I674" s="11">
        <v>44506</v>
      </c>
      <c r="J674" s="10">
        <v>44</v>
      </c>
      <c r="K674" s="10" t="s">
        <v>52</v>
      </c>
      <c r="L674" s="10" t="s">
        <v>41</v>
      </c>
    </row>
    <row r="675" spans="1:12" x14ac:dyDescent="0.3">
      <c r="A675" s="52">
        <v>45717</v>
      </c>
      <c r="B675" s="10" t="s">
        <v>351</v>
      </c>
      <c r="C675" s="10" t="s">
        <v>352</v>
      </c>
      <c r="D675" s="10" t="s">
        <v>198</v>
      </c>
      <c r="E675" s="10" t="s">
        <v>20</v>
      </c>
      <c r="F675" s="10" t="s">
        <v>17</v>
      </c>
      <c r="G675" s="10" t="s">
        <v>51</v>
      </c>
      <c r="H675" s="10">
        <v>1</v>
      </c>
      <c r="I675" s="11">
        <v>44547</v>
      </c>
      <c r="J675" s="10">
        <v>53</v>
      </c>
      <c r="K675" s="10" t="s">
        <v>52</v>
      </c>
      <c r="L675" s="10" t="s">
        <v>21</v>
      </c>
    </row>
    <row r="676" spans="1:12" x14ac:dyDescent="0.3">
      <c r="A676" s="52">
        <v>45717</v>
      </c>
      <c r="B676" s="10" t="s">
        <v>353</v>
      </c>
      <c r="C676" s="10" t="s">
        <v>354</v>
      </c>
      <c r="D676" s="10" t="s">
        <v>355</v>
      </c>
      <c r="E676" s="10" t="s">
        <v>20</v>
      </c>
      <c r="F676" s="10" t="s">
        <v>17</v>
      </c>
      <c r="G676" s="10" t="s">
        <v>57</v>
      </c>
      <c r="H676" s="10">
        <v>1</v>
      </c>
      <c r="I676" s="11">
        <v>45532</v>
      </c>
      <c r="J676" s="10">
        <v>54</v>
      </c>
      <c r="K676" s="10" t="s">
        <v>68</v>
      </c>
      <c r="L676" s="10" t="s">
        <v>31</v>
      </c>
    </row>
    <row r="677" spans="1:12" x14ac:dyDescent="0.3">
      <c r="A677" s="52">
        <v>45717</v>
      </c>
      <c r="B677" s="10" t="s">
        <v>356</v>
      </c>
      <c r="C677" s="10" t="s">
        <v>350</v>
      </c>
      <c r="D677" s="10" t="s">
        <v>357</v>
      </c>
      <c r="E677" s="10" t="s">
        <v>20</v>
      </c>
      <c r="F677" s="10" t="s">
        <v>17</v>
      </c>
      <c r="G677" s="10" t="s">
        <v>51</v>
      </c>
      <c r="H677" s="10">
        <v>1</v>
      </c>
      <c r="I677" s="11">
        <v>44759</v>
      </c>
      <c r="J677" s="10">
        <v>47</v>
      </c>
      <c r="K677" s="10" t="s">
        <v>68</v>
      </c>
      <c r="L677" s="10" t="s">
        <v>21</v>
      </c>
    </row>
    <row r="678" spans="1:12" x14ac:dyDescent="0.3">
      <c r="A678" s="52">
        <v>45717</v>
      </c>
      <c r="B678" s="10" t="s">
        <v>358</v>
      </c>
      <c r="C678" s="10" t="s">
        <v>359</v>
      </c>
      <c r="D678" s="10" t="s">
        <v>360</v>
      </c>
      <c r="E678" s="10" t="s">
        <v>16</v>
      </c>
      <c r="F678" s="10" t="s">
        <v>17</v>
      </c>
      <c r="G678" s="10" t="s">
        <v>75</v>
      </c>
      <c r="H678" s="10">
        <v>1</v>
      </c>
      <c r="I678" s="11">
        <v>44444</v>
      </c>
      <c r="J678" s="10">
        <v>54</v>
      </c>
      <c r="K678" s="10" t="s">
        <v>52</v>
      </c>
      <c r="L678" s="10" t="s">
        <v>31</v>
      </c>
    </row>
    <row r="679" spans="1:12" x14ac:dyDescent="0.3">
      <c r="A679" s="52">
        <v>45717</v>
      </c>
      <c r="B679" s="10" t="s">
        <v>361</v>
      </c>
      <c r="C679" s="10" t="s">
        <v>362</v>
      </c>
      <c r="D679" s="10" t="s">
        <v>181</v>
      </c>
      <c r="E679" s="10" t="s">
        <v>20</v>
      </c>
      <c r="F679" s="10" t="s">
        <v>17</v>
      </c>
      <c r="G679" s="10" t="s">
        <v>51</v>
      </c>
      <c r="H679" s="10">
        <v>1</v>
      </c>
      <c r="I679" s="11">
        <v>45785</v>
      </c>
      <c r="J679" s="10">
        <v>20</v>
      </c>
      <c r="K679" s="10" t="s">
        <v>52</v>
      </c>
      <c r="L679" s="10" t="s">
        <v>18</v>
      </c>
    </row>
    <row r="680" spans="1:12" x14ac:dyDescent="0.3">
      <c r="A680" s="52">
        <v>45717</v>
      </c>
      <c r="B680" s="10" t="s">
        <v>365</v>
      </c>
      <c r="C680" s="10" t="s">
        <v>366</v>
      </c>
      <c r="D680" s="10" t="s">
        <v>367</v>
      </c>
      <c r="E680" s="10" t="s">
        <v>20</v>
      </c>
      <c r="F680" s="10" t="s">
        <v>19</v>
      </c>
      <c r="G680" s="10" t="s">
        <v>51</v>
      </c>
      <c r="H680" s="10">
        <v>0.91</v>
      </c>
      <c r="I680" s="11">
        <v>44073</v>
      </c>
      <c r="J680" s="10">
        <v>46</v>
      </c>
      <c r="K680" s="10" t="s">
        <v>68</v>
      </c>
      <c r="L680" s="10" t="s">
        <v>31</v>
      </c>
    </row>
    <row r="681" spans="1:12" x14ac:dyDescent="0.3">
      <c r="A681" s="52">
        <v>45717</v>
      </c>
      <c r="B681" s="10" t="s">
        <v>368</v>
      </c>
      <c r="C681" s="10" t="s">
        <v>111</v>
      </c>
      <c r="D681" s="10" t="s">
        <v>343</v>
      </c>
      <c r="E681" s="10" t="s">
        <v>16</v>
      </c>
      <c r="F681" s="10" t="s">
        <v>17</v>
      </c>
      <c r="G681" s="10" t="s">
        <v>51</v>
      </c>
      <c r="H681" s="10">
        <v>0.91</v>
      </c>
      <c r="I681" s="11">
        <v>44277</v>
      </c>
      <c r="J681" s="10">
        <v>59</v>
      </c>
      <c r="K681" s="10" t="s">
        <v>68</v>
      </c>
      <c r="L681" s="10" t="s">
        <v>36</v>
      </c>
    </row>
    <row r="682" spans="1:12" x14ac:dyDescent="0.3">
      <c r="A682" s="52">
        <v>45717</v>
      </c>
      <c r="B682" s="10" t="s">
        <v>369</v>
      </c>
      <c r="C682" s="10" t="s">
        <v>48</v>
      </c>
      <c r="D682" s="10" t="s">
        <v>370</v>
      </c>
      <c r="E682" s="10" t="s">
        <v>20</v>
      </c>
      <c r="F682" s="10" t="s">
        <v>19</v>
      </c>
      <c r="G682" s="10" t="s">
        <v>29</v>
      </c>
      <c r="H682" s="10">
        <v>0.91</v>
      </c>
      <c r="I682" s="11">
        <v>45840</v>
      </c>
      <c r="J682" s="10">
        <v>40</v>
      </c>
      <c r="K682" s="10" t="s">
        <v>52</v>
      </c>
      <c r="L682" s="10" t="s">
        <v>21</v>
      </c>
    </row>
    <row r="683" spans="1:12" x14ac:dyDescent="0.3">
      <c r="A683" s="52">
        <v>45717</v>
      </c>
      <c r="B683" s="10" t="s">
        <v>371</v>
      </c>
      <c r="C683" s="10" t="s">
        <v>372</v>
      </c>
      <c r="D683" s="10" t="s">
        <v>373</v>
      </c>
      <c r="E683" s="10" t="s">
        <v>16</v>
      </c>
      <c r="F683" s="10" t="s">
        <v>19</v>
      </c>
      <c r="G683" s="10" t="s">
        <v>29</v>
      </c>
      <c r="H683" s="10">
        <v>1</v>
      </c>
      <c r="I683" s="11">
        <v>45625</v>
      </c>
      <c r="J683" s="10">
        <v>40</v>
      </c>
      <c r="K683" s="10" t="s">
        <v>68</v>
      </c>
      <c r="L683" s="10" t="s">
        <v>36</v>
      </c>
    </row>
    <row r="684" spans="1:12" x14ac:dyDescent="0.3">
      <c r="A684" s="52">
        <v>45717</v>
      </c>
      <c r="B684" s="10" t="s">
        <v>374</v>
      </c>
      <c r="C684" s="10" t="s">
        <v>375</v>
      </c>
      <c r="D684" s="10" t="s">
        <v>124</v>
      </c>
      <c r="E684" s="10" t="s">
        <v>20</v>
      </c>
      <c r="F684" s="10" t="s">
        <v>19</v>
      </c>
      <c r="G684" s="10" t="s">
        <v>57</v>
      </c>
      <c r="H684" s="10">
        <v>1</v>
      </c>
      <c r="I684" s="11">
        <v>45598</v>
      </c>
      <c r="J684" s="10">
        <v>59</v>
      </c>
      <c r="K684" s="10" t="s">
        <v>52</v>
      </c>
      <c r="L684" s="10" t="s">
        <v>36</v>
      </c>
    </row>
    <row r="685" spans="1:12" x14ac:dyDescent="0.3">
      <c r="A685" s="52">
        <v>45717</v>
      </c>
      <c r="B685" s="10" t="s">
        <v>376</v>
      </c>
      <c r="C685" s="10" t="s">
        <v>283</v>
      </c>
      <c r="D685" s="10" t="s">
        <v>346</v>
      </c>
      <c r="E685" s="10" t="s">
        <v>16</v>
      </c>
      <c r="F685" s="10" t="s">
        <v>19</v>
      </c>
      <c r="G685" s="10" t="s">
        <v>75</v>
      </c>
      <c r="H685" s="10">
        <v>0.91</v>
      </c>
      <c r="I685" s="11">
        <v>44440</v>
      </c>
      <c r="J685" s="10">
        <v>60</v>
      </c>
      <c r="K685" s="10" t="s">
        <v>52</v>
      </c>
      <c r="L685" s="10" t="s">
        <v>39</v>
      </c>
    </row>
    <row r="686" spans="1:12" x14ac:dyDescent="0.3">
      <c r="A686" s="52">
        <v>45717</v>
      </c>
      <c r="B686" s="10" t="s">
        <v>377</v>
      </c>
      <c r="C686" s="10" t="s">
        <v>378</v>
      </c>
      <c r="D686" s="10" t="s">
        <v>144</v>
      </c>
      <c r="E686" s="10" t="s">
        <v>20</v>
      </c>
      <c r="F686" s="10" t="s">
        <v>19</v>
      </c>
      <c r="G686" s="10" t="s">
        <v>75</v>
      </c>
      <c r="H686" s="10">
        <v>0.91</v>
      </c>
      <c r="I686" s="11">
        <v>45474</v>
      </c>
      <c r="J686" s="10">
        <v>24</v>
      </c>
      <c r="K686" s="10" t="s">
        <v>52</v>
      </c>
      <c r="L686" s="10" t="s">
        <v>35</v>
      </c>
    </row>
    <row r="687" spans="1:12" x14ac:dyDescent="0.3">
      <c r="A687" s="52">
        <v>45717</v>
      </c>
      <c r="B687" s="10" t="s">
        <v>379</v>
      </c>
      <c r="C687" s="10" t="s">
        <v>380</v>
      </c>
      <c r="D687" s="10" t="s">
        <v>71</v>
      </c>
      <c r="E687" s="10" t="s">
        <v>16</v>
      </c>
      <c r="F687" s="10" t="s">
        <v>17</v>
      </c>
      <c r="G687" s="10" t="s">
        <v>57</v>
      </c>
      <c r="H687" s="10">
        <v>0.91</v>
      </c>
      <c r="I687" s="11">
        <v>45283</v>
      </c>
      <c r="J687" s="10">
        <v>59</v>
      </c>
      <c r="K687" s="10" t="s">
        <v>52</v>
      </c>
      <c r="L687" s="10" t="s">
        <v>18</v>
      </c>
    </row>
    <row r="688" spans="1:12" x14ac:dyDescent="0.3">
      <c r="A688" s="52">
        <v>45717</v>
      </c>
      <c r="B688" s="10" t="s">
        <v>381</v>
      </c>
      <c r="C688" s="10" t="s">
        <v>382</v>
      </c>
      <c r="D688" s="10" t="s">
        <v>383</v>
      </c>
      <c r="E688" s="10" t="s">
        <v>20</v>
      </c>
      <c r="F688" s="10" t="s">
        <v>50</v>
      </c>
      <c r="G688" s="10" t="s">
        <v>121</v>
      </c>
      <c r="H688" s="10">
        <v>1</v>
      </c>
      <c r="I688" s="11">
        <v>44656</v>
      </c>
      <c r="J688" s="10">
        <v>52</v>
      </c>
      <c r="K688" s="10" t="s">
        <v>52</v>
      </c>
      <c r="L688" s="10" t="s">
        <v>18</v>
      </c>
    </row>
    <row r="689" spans="1:12" x14ac:dyDescent="0.3">
      <c r="A689" s="52">
        <v>45717</v>
      </c>
      <c r="B689" s="10" t="s">
        <v>384</v>
      </c>
      <c r="C689" s="10" t="s">
        <v>385</v>
      </c>
      <c r="D689" s="10" t="s">
        <v>175</v>
      </c>
      <c r="E689" s="10" t="s">
        <v>16</v>
      </c>
      <c r="F689" s="10" t="s">
        <v>19</v>
      </c>
      <c r="G689" s="10" t="s">
        <v>75</v>
      </c>
      <c r="H689" s="10">
        <v>1</v>
      </c>
      <c r="I689" s="11">
        <v>45728</v>
      </c>
      <c r="J689" s="10">
        <v>37</v>
      </c>
      <c r="K689" s="10" t="s">
        <v>68</v>
      </c>
      <c r="L689" s="10" t="s">
        <v>21</v>
      </c>
    </row>
    <row r="690" spans="1:12" x14ac:dyDescent="0.3">
      <c r="A690" s="52">
        <v>45717</v>
      </c>
      <c r="B690" s="10" t="s">
        <v>386</v>
      </c>
      <c r="C690" s="10" t="s">
        <v>387</v>
      </c>
      <c r="D690" s="10" t="s">
        <v>388</v>
      </c>
      <c r="E690" s="10" t="s">
        <v>16</v>
      </c>
      <c r="F690" s="10" t="s">
        <v>19</v>
      </c>
      <c r="G690" s="10" t="s">
        <v>98</v>
      </c>
      <c r="H690" s="10">
        <v>1</v>
      </c>
      <c r="I690" s="11">
        <v>44560</v>
      </c>
      <c r="J690" s="10">
        <v>29</v>
      </c>
      <c r="K690" s="10" t="s">
        <v>52</v>
      </c>
      <c r="L690" s="10" t="s">
        <v>94</v>
      </c>
    </row>
    <row r="691" spans="1:12" x14ac:dyDescent="0.3">
      <c r="A691" s="52">
        <v>45717</v>
      </c>
      <c r="B691" s="10" t="s">
        <v>389</v>
      </c>
      <c r="C691" s="10" t="s">
        <v>390</v>
      </c>
      <c r="D691" s="10" t="s">
        <v>301</v>
      </c>
      <c r="E691" s="10" t="s">
        <v>20</v>
      </c>
      <c r="F691" s="10" t="s">
        <v>19</v>
      </c>
      <c r="G691" s="10" t="s">
        <v>57</v>
      </c>
      <c r="H691" s="10">
        <v>0.91</v>
      </c>
      <c r="I691" s="11">
        <v>44184</v>
      </c>
      <c r="J691" s="10">
        <v>60</v>
      </c>
      <c r="K691" s="10" t="s">
        <v>68</v>
      </c>
      <c r="L691" s="10" t="s">
        <v>23</v>
      </c>
    </row>
    <row r="692" spans="1:12" x14ac:dyDescent="0.3">
      <c r="A692" s="52">
        <v>45717</v>
      </c>
      <c r="B692" s="10" t="s">
        <v>391</v>
      </c>
      <c r="C692" s="10" t="s">
        <v>392</v>
      </c>
      <c r="D692" s="10" t="s">
        <v>393</v>
      </c>
      <c r="E692" s="10" t="s">
        <v>20</v>
      </c>
      <c r="F692" s="10" t="s">
        <v>17</v>
      </c>
      <c r="G692" s="10" t="s">
        <v>51</v>
      </c>
      <c r="H692" s="10">
        <v>1</v>
      </c>
      <c r="I692" s="11">
        <v>45241</v>
      </c>
      <c r="J692" s="10">
        <v>22</v>
      </c>
      <c r="K692" s="10" t="s">
        <v>52</v>
      </c>
      <c r="L692" s="10" t="s">
        <v>31</v>
      </c>
    </row>
    <row r="693" spans="1:12" x14ac:dyDescent="0.3">
      <c r="A693" s="52">
        <v>45717</v>
      </c>
      <c r="B693" s="10" t="s">
        <v>394</v>
      </c>
      <c r="C693" s="10" t="s">
        <v>366</v>
      </c>
      <c r="D693" s="10" t="s">
        <v>366</v>
      </c>
      <c r="E693" s="10" t="s">
        <v>20</v>
      </c>
      <c r="F693" s="10" t="s">
        <v>19</v>
      </c>
      <c r="G693" s="10" t="s">
        <v>51</v>
      </c>
      <c r="H693" s="10">
        <v>1</v>
      </c>
      <c r="I693" s="11">
        <v>45346</v>
      </c>
      <c r="J693" s="10">
        <v>61</v>
      </c>
      <c r="K693" s="10" t="s">
        <v>68</v>
      </c>
      <c r="L693" s="10" t="s">
        <v>41</v>
      </c>
    </row>
    <row r="694" spans="1:12" x14ac:dyDescent="0.3">
      <c r="A694" s="52">
        <v>45717</v>
      </c>
      <c r="B694" s="10" t="s">
        <v>395</v>
      </c>
      <c r="C694" s="10" t="s">
        <v>396</v>
      </c>
      <c r="D694" s="10" t="s">
        <v>117</v>
      </c>
      <c r="E694" s="10" t="s">
        <v>16</v>
      </c>
      <c r="F694" s="10" t="s">
        <v>19</v>
      </c>
      <c r="G694" s="10" t="s">
        <v>51</v>
      </c>
      <c r="H694" s="10">
        <v>1</v>
      </c>
      <c r="I694" s="11">
        <v>44843</v>
      </c>
      <c r="J694" s="10">
        <v>49</v>
      </c>
      <c r="K694" s="10" t="s">
        <v>52</v>
      </c>
      <c r="L694" s="10" t="s">
        <v>94</v>
      </c>
    </row>
    <row r="695" spans="1:12" x14ac:dyDescent="0.3">
      <c r="A695" s="52">
        <v>45717</v>
      </c>
      <c r="B695" s="10" t="s">
        <v>397</v>
      </c>
      <c r="C695" s="10" t="s">
        <v>398</v>
      </c>
      <c r="D695" s="10" t="s">
        <v>106</v>
      </c>
      <c r="E695" s="10" t="s">
        <v>20</v>
      </c>
      <c r="F695" s="10" t="s">
        <v>19</v>
      </c>
      <c r="G695" s="10" t="s">
        <v>57</v>
      </c>
      <c r="H695" s="10">
        <v>0.91</v>
      </c>
      <c r="I695" s="11">
        <v>44912</v>
      </c>
      <c r="J695" s="10">
        <v>35</v>
      </c>
      <c r="K695" s="10" t="s">
        <v>52</v>
      </c>
      <c r="L695" s="10" t="s">
        <v>42</v>
      </c>
    </row>
    <row r="696" spans="1:12" x14ac:dyDescent="0.3">
      <c r="A696" s="52">
        <v>45717</v>
      </c>
      <c r="B696" s="10" t="s">
        <v>399</v>
      </c>
      <c r="C696" s="10" t="s">
        <v>192</v>
      </c>
      <c r="D696" s="10" t="s">
        <v>400</v>
      </c>
      <c r="E696" s="10" t="s">
        <v>20</v>
      </c>
      <c r="F696" s="10" t="s">
        <v>56</v>
      </c>
      <c r="G696" s="10" t="s">
        <v>57</v>
      </c>
      <c r="H696" s="10">
        <v>1</v>
      </c>
      <c r="I696" s="11">
        <v>45376</v>
      </c>
      <c r="J696" s="10">
        <v>57</v>
      </c>
      <c r="K696" s="10" t="s">
        <v>52</v>
      </c>
      <c r="L696" s="10" t="s">
        <v>90</v>
      </c>
    </row>
    <row r="697" spans="1:12" x14ac:dyDescent="0.3">
      <c r="A697" s="52">
        <v>45717</v>
      </c>
      <c r="B697" s="10" t="s">
        <v>401</v>
      </c>
      <c r="C697" s="10" t="s">
        <v>155</v>
      </c>
      <c r="D697" s="10" t="s">
        <v>87</v>
      </c>
      <c r="E697" s="10" t="s">
        <v>20</v>
      </c>
      <c r="F697" s="10" t="s">
        <v>19</v>
      </c>
      <c r="G697" s="10" t="s">
        <v>51</v>
      </c>
      <c r="H697" s="10">
        <v>1</v>
      </c>
      <c r="I697" s="11">
        <v>45290</v>
      </c>
      <c r="J697" s="10">
        <v>36</v>
      </c>
      <c r="K697" s="10" t="s">
        <v>68</v>
      </c>
      <c r="L697" s="10" t="s">
        <v>27</v>
      </c>
    </row>
    <row r="698" spans="1:12" x14ac:dyDescent="0.3">
      <c r="A698" s="52">
        <v>45717</v>
      </c>
      <c r="B698" s="10" t="s">
        <v>402</v>
      </c>
      <c r="C698" s="10" t="s">
        <v>403</v>
      </c>
      <c r="D698" s="10" t="s">
        <v>404</v>
      </c>
      <c r="E698" s="10" t="s">
        <v>16</v>
      </c>
      <c r="F698" s="10" t="s">
        <v>50</v>
      </c>
      <c r="G698" s="10" t="s">
        <v>51</v>
      </c>
      <c r="H698" s="10">
        <v>1</v>
      </c>
      <c r="I698" s="11">
        <v>45542</v>
      </c>
      <c r="J698" s="10">
        <v>62</v>
      </c>
      <c r="K698" s="10" t="s">
        <v>52</v>
      </c>
      <c r="L698" s="10" t="s">
        <v>18</v>
      </c>
    </row>
    <row r="699" spans="1:12" x14ac:dyDescent="0.3">
      <c r="A699" s="52">
        <v>45717</v>
      </c>
      <c r="B699" s="10" t="s">
        <v>405</v>
      </c>
      <c r="C699" s="10" t="s">
        <v>406</v>
      </c>
      <c r="D699" s="10" t="s">
        <v>383</v>
      </c>
      <c r="E699" s="10" t="s">
        <v>20</v>
      </c>
      <c r="F699" s="10" t="s">
        <v>17</v>
      </c>
      <c r="G699" s="10" t="s">
        <v>98</v>
      </c>
      <c r="H699" s="10">
        <v>1</v>
      </c>
      <c r="I699" s="11">
        <v>45824</v>
      </c>
      <c r="J699" s="10">
        <v>21</v>
      </c>
      <c r="K699" s="10" t="s">
        <v>68</v>
      </c>
      <c r="L699" s="10" t="s">
        <v>36</v>
      </c>
    </row>
    <row r="700" spans="1:12" x14ac:dyDescent="0.3">
      <c r="A700" s="52">
        <v>45717</v>
      </c>
      <c r="B700" s="10" t="s">
        <v>407</v>
      </c>
      <c r="C700" s="10" t="s">
        <v>408</v>
      </c>
      <c r="D700" s="10" t="s">
        <v>409</v>
      </c>
      <c r="E700" s="10" t="s">
        <v>16</v>
      </c>
      <c r="F700" s="10" t="s">
        <v>19</v>
      </c>
      <c r="G700" s="10" t="s">
        <v>51</v>
      </c>
      <c r="H700" s="10">
        <v>1</v>
      </c>
      <c r="I700" s="11">
        <v>44078</v>
      </c>
      <c r="J700" s="10">
        <v>56</v>
      </c>
      <c r="K700" s="10" t="s">
        <v>52</v>
      </c>
      <c r="L700" s="10" t="s">
        <v>94</v>
      </c>
    </row>
    <row r="701" spans="1:12" x14ac:dyDescent="0.3">
      <c r="A701" s="52">
        <v>45717</v>
      </c>
      <c r="B701" s="10" t="s">
        <v>410</v>
      </c>
      <c r="C701" s="10" t="s">
        <v>411</v>
      </c>
      <c r="D701" s="10" t="s">
        <v>412</v>
      </c>
      <c r="E701" s="10" t="s">
        <v>16</v>
      </c>
      <c r="F701" s="10" t="s">
        <v>19</v>
      </c>
      <c r="G701" s="10" t="s">
        <v>51</v>
      </c>
      <c r="H701" s="10">
        <v>1</v>
      </c>
      <c r="I701" s="11">
        <v>45701</v>
      </c>
      <c r="J701" s="10">
        <v>59</v>
      </c>
      <c r="K701" s="10" t="s">
        <v>52</v>
      </c>
      <c r="L701" s="10" t="s">
        <v>36</v>
      </c>
    </row>
    <row r="702" spans="1:12" x14ac:dyDescent="0.3">
      <c r="A702" s="52">
        <v>45717</v>
      </c>
      <c r="B702" s="10" t="s">
        <v>413</v>
      </c>
      <c r="C702" s="10" t="s">
        <v>414</v>
      </c>
      <c r="D702" s="10" t="s">
        <v>181</v>
      </c>
      <c r="E702" s="10" t="s">
        <v>20</v>
      </c>
      <c r="F702" s="10" t="s">
        <v>17</v>
      </c>
      <c r="G702" s="10" t="s">
        <v>51</v>
      </c>
      <c r="H702" s="10">
        <v>1</v>
      </c>
      <c r="I702" s="11">
        <v>45257</v>
      </c>
      <c r="J702" s="10">
        <v>51</v>
      </c>
      <c r="K702" s="10" t="s">
        <v>52</v>
      </c>
      <c r="L702" s="10" t="s">
        <v>42</v>
      </c>
    </row>
    <row r="703" spans="1:12" x14ac:dyDescent="0.3">
      <c r="A703" s="52">
        <v>45717</v>
      </c>
      <c r="B703" s="10" t="s">
        <v>415</v>
      </c>
      <c r="C703" s="10" t="s">
        <v>155</v>
      </c>
      <c r="D703" s="10" t="s">
        <v>286</v>
      </c>
      <c r="E703" s="10" t="s">
        <v>20</v>
      </c>
      <c r="F703" s="10" t="s">
        <v>19</v>
      </c>
      <c r="G703" s="10" t="s">
        <v>67</v>
      </c>
      <c r="H703" s="10">
        <v>1</v>
      </c>
      <c r="I703" s="11">
        <v>44461</v>
      </c>
      <c r="J703" s="10">
        <v>25</v>
      </c>
      <c r="K703" s="10" t="s">
        <v>52</v>
      </c>
      <c r="L703" s="10" t="s">
        <v>42</v>
      </c>
    </row>
    <row r="704" spans="1:12" x14ac:dyDescent="0.3">
      <c r="A704" s="52">
        <v>45717</v>
      </c>
      <c r="B704" s="10" t="s">
        <v>416</v>
      </c>
      <c r="C704" s="10" t="s">
        <v>321</v>
      </c>
      <c r="D704" s="10" t="s">
        <v>138</v>
      </c>
      <c r="E704" s="10" t="s">
        <v>20</v>
      </c>
      <c r="F704" s="10" t="s">
        <v>17</v>
      </c>
      <c r="G704" s="10" t="s">
        <v>121</v>
      </c>
      <c r="H704" s="10">
        <v>1</v>
      </c>
      <c r="I704" s="11">
        <v>45334</v>
      </c>
      <c r="J704" s="10">
        <v>60</v>
      </c>
      <c r="K704" s="10" t="s">
        <v>68</v>
      </c>
      <c r="L704" s="10" t="s">
        <v>90</v>
      </c>
    </row>
    <row r="705" spans="1:12" x14ac:dyDescent="0.3">
      <c r="A705" s="52">
        <v>45717</v>
      </c>
      <c r="B705" s="10" t="s">
        <v>417</v>
      </c>
      <c r="C705" s="10" t="s">
        <v>418</v>
      </c>
      <c r="D705" s="10" t="s">
        <v>132</v>
      </c>
      <c r="E705" s="10" t="s">
        <v>20</v>
      </c>
      <c r="F705" s="10" t="s">
        <v>19</v>
      </c>
      <c r="G705" s="10" t="s">
        <v>51</v>
      </c>
      <c r="H705" s="10">
        <v>1</v>
      </c>
      <c r="I705" s="11">
        <v>44084</v>
      </c>
      <c r="J705" s="10">
        <v>40</v>
      </c>
      <c r="K705" s="10" t="s">
        <v>68</v>
      </c>
      <c r="L705" s="10" t="s">
        <v>18</v>
      </c>
    </row>
    <row r="706" spans="1:12" x14ac:dyDescent="0.3">
      <c r="A706" s="52">
        <v>45717</v>
      </c>
      <c r="B706" s="10" t="s">
        <v>419</v>
      </c>
      <c r="C706" s="10" t="s">
        <v>420</v>
      </c>
      <c r="D706" s="10" t="s">
        <v>421</v>
      </c>
      <c r="E706" s="10" t="s">
        <v>20</v>
      </c>
      <c r="F706" s="10" t="s">
        <v>17</v>
      </c>
      <c r="G706" s="10" t="s">
        <v>67</v>
      </c>
      <c r="H706" s="10">
        <v>1</v>
      </c>
      <c r="I706" s="11">
        <v>44861</v>
      </c>
      <c r="J706" s="10">
        <v>57</v>
      </c>
      <c r="K706" s="10" t="s">
        <v>52</v>
      </c>
      <c r="L706" s="10" t="s">
        <v>18</v>
      </c>
    </row>
    <row r="707" spans="1:12" x14ac:dyDescent="0.3">
      <c r="A707" s="52">
        <v>45717</v>
      </c>
      <c r="B707" s="10" t="s">
        <v>422</v>
      </c>
      <c r="C707" s="10" t="s">
        <v>423</v>
      </c>
      <c r="D707" s="10" t="s">
        <v>424</v>
      </c>
      <c r="E707" s="10" t="s">
        <v>20</v>
      </c>
      <c r="F707" s="10" t="s">
        <v>19</v>
      </c>
      <c r="G707" s="10" t="s">
        <v>67</v>
      </c>
      <c r="H707" s="10">
        <v>1</v>
      </c>
      <c r="I707" s="11">
        <v>44591</v>
      </c>
      <c r="J707" s="10">
        <v>55</v>
      </c>
      <c r="K707" s="10" t="s">
        <v>52</v>
      </c>
      <c r="L707" s="10" t="s">
        <v>31</v>
      </c>
    </row>
    <row r="708" spans="1:12" x14ac:dyDescent="0.3">
      <c r="A708" s="52">
        <v>45717</v>
      </c>
      <c r="B708" s="10" t="s">
        <v>425</v>
      </c>
      <c r="C708" s="10" t="s">
        <v>426</v>
      </c>
      <c r="D708" s="10" t="s">
        <v>427</v>
      </c>
      <c r="E708" s="10" t="s">
        <v>16</v>
      </c>
      <c r="F708" s="10" t="s">
        <v>17</v>
      </c>
      <c r="G708" s="10" t="s">
        <v>75</v>
      </c>
      <c r="H708" s="10">
        <v>1</v>
      </c>
      <c r="I708" s="11">
        <v>45576</v>
      </c>
      <c r="J708" s="10">
        <v>34</v>
      </c>
      <c r="K708" s="10" t="s">
        <v>68</v>
      </c>
      <c r="L708" s="10" t="s">
        <v>42</v>
      </c>
    </row>
    <row r="709" spans="1:12" x14ac:dyDescent="0.3">
      <c r="A709" s="52">
        <v>45717</v>
      </c>
      <c r="B709" s="10" t="s">
        <v>428</v>
      </c>
      <c r="C709" s="10" t="s">
        <v>429</v>
      </c>
      <c r="D709" s="10" t="s">
        <v>146</v>
      </c>
      <c r="E709" s="10" t="s">
        <v>20</v>
      </c>
      <c r="F709" s="10" t="s">
        <v>56</v>
      </c>
      <c r="G709" s="10" t="s">
        <v>75</v>
      </c>
      <c r="H709" s="10">
        <v>1</v>
      </c>
      <c r="I709" s="11">
        <v>44080</v>
      </c>
      <c r="J709" s="10">
        <v>48</v>
      </c>
      <c r="K709" s="10" t="s">
        <v>52</v>
      </c>
      <c r="L709" s="10" t="s">
        <v>90</v>
      </c>
    </row>
    <row r="710" spans="1:12" x14ac:dyDescent="0.3">
      <c r="A710" s="52">
        <v>45717</v>
      </c>
      <c r="B710" s="10" t="s">
        <v>430</v>
      </c>
      <c r="C710" s="10" t="s">
        <v>309</v>
      </c>
      <c r="D710" s="10" t="s">
        <v>431</v>
      </c>
      <c r="E710" s="10" t="s">
        <v>16</v>
      </c>
      <c r="F710" s="10" t="s">
        <v>50</v>
      </c>
      <c r="G710" s="10" t="s">
        <v>51</v>
      </c>
      <c r="H710" s="10">
        <v>1</v>
      </c>
      <c r="I710" s="11">
        <v>44621</v>
      </c>
      <c r="J710" s="10">
        <v>43</v>
      </c>
      <c r="K710" s="10" t="s">
        <v>52</v>
      </c>
      <c r="L710" s="10" t="s">
        <v>27</v>
      </c>
    </row>
    <row r="711" spans="1:12" x14ac:dyDescent="0.3">
      <c r="A711" s="52">
        <v>45717</v>
      </c>
      <c r="B711" s="10" t="s">
        <v>432</v>
      </c>
      <c r="C711" s="10" t="s">
        <v>366</v>
      </c>
      <c r="D711" s="10" t="s">
        <v>106</v>
      </c>
      <c r="E711" s="10" t="s">
        <v>20</v>
      </c>
      <c r="F711" s="10" t="s">
        <v>19</v>
      </c>
      <c r="G711" s="10" t="s">
        <v>57</v>
      </c>
      <c r="H711" s="10">
        <v>1</v>
      </c>
      <c r="I711" s="11">
        <v>44839</v>
      </c>
      <c r="J711" s="10">
        <v>29</v>
      </c>
      <c r="K711" s="10" t="s">
        <v>68</v>
      </c>
      <c r="L711" s="10" t="s">
        <v>27</v>
      </c>
    </row>
    <row r="712" spans="1:12" x14ac:dyDescent="0.3">
      <c r="A712" s="52">
        <v>45717</v>
      </c>
      <c r="B712" s="10" t="s">
        <v>433</v>
      </c>
      <c r="C712" s="10" t="s">
        <v>186</v>
      </c>
      <c r="D712" s="10" t="s">
        <v>332</v>
      </c>
      <c r="E712" s="10" t="s">
        <v>16</v>
      </c>
      <c r="F712" s="10" t="s">
        <v>19</v>
      </c>
      <c r="G712" s="10" t="s">
        <v>98</v>
      </c>
      <c r="H712" s="10">
        <v>1</v>
      </c>
      <c r="I712" s="11">
        <v>44379</v>
      </c>
      <c r="J712" s="10">
        <v>20</v>
      </c>
      <c r="K712" s="10" t="s">
        <v>68</v>
      </c>
      <c r="L712" s="10" t="s">
        <v>94</v>
      </c>
    </row>
    <row r="713" spans="1:12" x14ac:dyDescent="0.3">
      <c r="A713" s="52">
        <v>45717</v>
      </c>
      <c r="B713" s="10" t="s">
        <v>434</v>
      </c>
      <c r="C713" s="10" t="s">
        <v>340</v>
      </c>
      <c r="D713" s="10" t="s">
        <v>117</v>
      </c>
      <c r="E713" s="10" t="s">
        <v>16</v>
      </c>
      <c r="F713" s="10" t="s">
        <v>50</v>
      </c>
      <c r="G713" s="10" t="s">
        <v>121</v>
      </c>
      <c r="H713" s="10">
        <v>1</v>
      </c>
      <c r="I713" s="11">
        <v>44692</v>
      </c>
      <c r="J713" s="10">
        <v>36</v>
      </c>
      <c r="K713" s="10" t="s">
        <v>52</v>
      </c>
      <c r="L713" s="10" t="s">
        <v>42</v>
      </c>
    </row>
    <row r="714" spans="1:12" x14ac:dyDescent="0.3">
      <c r="A714" s="52">
        <v>45717</v>
      </c>
      <c r="B714" s="10" t="s">
        <v>435</v>
      </c>
      <c r="C714" s="10" t="s">
        <v>436</v>
      </c>
      <c r="D714" s="10" t="s">
        <v>335</v>
      </c>
      <c r="E714" s="10" t="s">
        <v>16</v>
      </c>
      <c r="F714" s="10" t="s">
        <v>17</v>
      </c>
      <c r="G714" s="10" t="s">
        <v>51</v>
      </c>
      <c r="H714" s="10">
        <v>0.91</v>
      </c>
      <c r="I714" s="11">
        <v>44103</v>
      </c>
      <c r="J714" s="10">
        <v>62</v>
      </c>
      <c r="K714" s="10" t="s">
        <v>52</v>
      </c>
      <c r="L714" s="10" t="s">
        <v>40</v>
      </c>
    </row>
    <row r="715" spans="1:12" x14ac:dyDescent="0.3">
      <c r="A715" s="52">
        <v>45717</v>
      </c>
      <c r="B715" s="10" t="s">
        <v>437</v>
      </c>
      <c r="C715" s="10" t="s">
        <v>32</v>
      </c>
      <c r="D715" s="10" t="s">
        <v>103</v>
      </c>
      <c r="E715" s="10" t="s">
        <v>16</v>
      </c>
      <c r="F715" s="10" t="s">
        <v>19</v>
      </c>
      <c r="G715" s="10" t="s">
        <v>57</v>
      </c>
      <c r="H715" s="10">
        <v>1</v>
      </c>
      <c r="I715" s="11">
        <v>44489</v>
      </c>
      <c r="J715" s="10">
        <v>59</v>
      </c>
      <c r="K715" s="10" t="s">
        <v>52</v>
      </c>
      <c r="L715" s="10" t="s">
        <v>18</v>
      </c>
    </row>
    <row r="716" spans="1:12" x14ac:dyDescent="0.3">
      <c r="A716" s="52">
        <v>45717</v>
      </c>
      <c r="B716" s="10" t="s">
        <v>438</v>
      </c>
      <c r="C716" s="10" t="s">
        <v>439</v>
      </c>
      <c r="D716" s="10" t="s">
        <v>66</v>
      </c>
      <c r="E716" s="10" t="s">
        <v>20</v>
      </c>
      <c r="F716" s="10" t="s">
        <v>19</v>
      </c>
      <c r="G716" s="10" t="s">
        <v>67</v>
      </c>
      <c r="H716" s="10">
        <v>0.91</v>
      </c>
      <c r="I716" s="11">
        <v>45809</v>
      </c>
      <c r="J716" s="10">
        <v>31</v>
      </c>
      <c r="K716" s="10" t="s">
        <v>52</v>
      </c>
      <c r="L716" s="10" t="s">
        <v>18</v>
      </c>
    </row>
    <row r="717" spans="1:12" x14ac:dyDescent="0.3">
      <c r="A717" s="52">
        <v>45717</v>
      </c>
      <c r="B717" s="10" t="s">
        <v>440</v>
      </c>
      <c r="C717" s="10" t="s">
        <v>441</v>
      </c>
      <c r="D717" s="10" t="s">
        <v>442</v>
      </c>
      <c r="E717" s="10" t="s">
        <v>16</v>
      </c>
      <c r="F717" s="10" t="s">
        <v>19</v>
      </c>
      <c r="G717" s="10" t="s">
        <v>51</v>
      </c>
      <c r="H717" s="10">
        <v>0.91</v>
      </c>
      <c r="I717" s="11">
        <v>44457</v>
      </c>
      <c r="J717" s="10">
        <v>47</v>
      </c>
      <c r="K717" s="10" t="s">
        <v>68</v>
      </c>
      <c r="L717" s="10" t="s">
        <v>21</v>
      </c>
    </row>
    <row r="718" spans="1:12" x14ac:dyDescent="0.3">
      <c r="A718" s="52">
        <v>45717</v>
      </c>
      <c r="B718" s="10" t="s">
        <v>443</v>
      </c>
      <c r="C718" s="10" t="s">
        <v>444</v>
      </c>
      <c r="D718" s="10" t="s">
        <v>445</v>
      </c>
      <c r="E718" s="10" t="s">
        <v>16</v>
      </c>
      <c r="F718" s="10" t="s">
        <v>19</v>
      </c>
      <c r="G718" s="10" t="s">
        <v>121</v>
      </c>
      <c r="H718" s="10">
        <v>1</v>
      </c>
      <c r="I718" s="11">
        <v>45099</v>
      </c>
      <c r="J718" s="10">
        <v>55</v>
      </c>
      <c r="K718" s="10" t="s">
        <v>68</v>
      </c>
      <c r="L718" s="10" t="s">
        <v>40</v>
      </c>
    </row>
    <row r="719" spans="1:12" x14ac:dyDescent="0.3">
      <c r="A719" s="52">
        <v>45717</v>
      </c>
      <c r="B719" s="10" t="s">
        <v>446</v>
      </c>
      <c r="C719" s="10" t="s">
        <v>447</v>
      </c>
      <c r="D719" s="10" t="s">
        <v>155</v>
      </c>
      <c r="E719" s="10" t="s">
        <v>20</v>
      </c>
      <c r="F719" s="10" t="s">
        <v>50</v>
      </c>
      <c r="G719" s="10" t="s">
        <v>51</v>
      </c>
      <c r="H719" s="10">
        <v>1</v>
      </c>
      <c r="I719" s="11">
        <v>44463</v>
      </c>
      <c r="J719" s="10">
        <v>40</v>
      </c>
      <c r="K719" s="10" t="s">
        <v>52</v>
      </c>
      <c r="L719" s="10" t="s">
        <v>39</v>
      </c>
    </row>
    <row r="720" spans="1:12" x14ac:dyDescent="0.3">
      <c r="A720" s="52">
        <v>45717</v>
      </c>
      <c r="B720" s="10" t="s">
        <v>448</v>
      </c>
      <c r="C720" s="10" t="s">
        <v>449</v>
      </c>
      <c r="D720" s="10" t="s">
        <v>207</v>
      </c>
      <c r="E720" s="10" t="s">
        <v>16</v>
      </c>
      <c r="F720" s="10" t="s">
        <v>19</v>
      </c>
      <c r="G720" s="10" t="s">
        <v>51</v>
      </c>
      <c r="H720" s="10">
        <v>0.91</v>
      </c>
      <c r="I720" s="11">
        <v>44370</v>
      </c>
      <c r="J720" s="10">
        <v>63</v>
      </c>
      <c r="K720" s="10" t="s">
        <v>52</v>
      </c>
      <c r="L720" s="10" t="s">
        <v>90</v>
      </c>
    </row>
    <row r="721" spans="1:12" x14ac:dyDescent="0.3">
      <c r="A721" s="52">
        <v>45717</v>
      </c>
      <c r="B721" s="10" t="s">
        <v>450</v>
      </c>
      <c r="C721" s="10" t="s">
        <v>451</v>
      </c>
      <c r="D721" s="10" t="s">
        <v>317</v>
      </c>
      <c r="E721" s="10" t="s">
        <v>20</v>
      </c>
      <c r="F721" s="10" t="s">
        <v>19</v>
      </c>
      <c r="G721" s="10" t="s">
        <v>51</v>
      </c>
      <c r="H721" s="10">
        <v>1</v>
      </c>
      <c r="I721" s="11">
        <v>45396</v>
      </c>
      <c r="J721" s="10">
        <v>61</v>
      </c>
      <c r="K721" s="10" t="s">
        <v>68</v>
      </c>
      <c r="L721" s="10" t="s">
        <v>31</v>
      </c>
    </row>
    <row r="722" spans="1:12" x14ac:dyDescent="0.3">
      <c r="A722" s="52">
        <v>45717</v>
      </c>
      <c r="B722" s="10" t="s">
        <v>452</v>
      </c>
      <c r="C722" s="10" t="s">
        <v>420</v>
      </c>
      <c r="D722" s="10" t="s">
        <v>453</v>
      </c>
      <c r="E722" s="10" t="s">
        <v>16</v>
      </c>
      <c r="F722" s="10" t="s">
        <v>19</v>
      </c>
      <c r="G722" s="10" t="s">
        <v>29</v>
      </c>
      <c r="H722" s="10">
        <v>0.91</v>
      </c>
      <c r="I722" s="11">
        <v>44128</v>
      </c>
      <c r="J722" s="10">
        <v>48</v>
      </c>
      <c r="K722" s="10" t="s">
        <v>68</v>
      </c>
      <c r="L722" s="10" t="s">
        <v>94</v>
      </c>
    </row>
    <row r="723" spans="1:12" x14ac:dyDescent="0.3">
      <c r="A723" s="52">
        <v>45717</v>
      </c>
      <c r="B723" s="10" t="s">
        <v>454</v>
      </c>
      <c r="C723" s="10" t="s">
        <v>455</v>
      </c>
      <c r="D723" s="10" t="s">
        <v>456</v>
      </c>
      <c r="E723" s="10" t="s">
        <v>16</v>
      </c>
      <c r="F723" s="10" t="s">
        <v>17</v>
      </c>
      <c r="G723" s="10" t="s">
        <v>29</v>
      </c>
      <c r="H723" s="10">
        <v>1</v>
      </c>
      <c r="I723" s="11">
        <v>45602</v>
      </c>
      <c r="J723" s="10">
        <v>60</v>
      </c>
      <c r="K723" s="10" t="s">
        <v>68</v>
      </c>
      <c r="L723" s="10" t="s">
        <v>39</v>
      </c>
    </row>
    <row r="724" spans="1:12" x14ac:dyDescent="0.3">
      <c r="A724" s="52">
        <v>45717</v>
      </c>
      <c r="B724" s="10" t="s">
        <v>457</v>
      </c>
      <c r="C724" s="10" t="s">
        <v>458</v>
      </c>
      <c r="D724" s="10" t="s">
        <v>459</v>
      </c>
      <c r="E724" s="10" t="s">
        <v>16</v>
      </c>
      <c r="F724" s="10" t="s">
        <v>50</v>
      </c>
      <c r="G724" s="10" t="s">
        <v>29</v>
      </c>
      <c r="H724" s="10">
        <v>0.91</v>
      </c>
      <c r="I724" s="11">
        <v>44468</v>
      </c>
      <c r="J724" s="10">
        <v>46</v>
      </c>
      <c r="K724" s="10" t="s">
        <v>52</v>
      </c>
      <c r="L724" s="10" t="s">
        <v>90</v>
      </c>
    </row>
    <row r="725" spans="1:12" x14ac:dyDescent="0.3">
      <c r="A725" s="52">
        <v>45717</v>
      </c>
      <c r="B725" s="10" t="s">
        <v>460</v>
      </c>
      <c r="C725" s="10" t="s">
        <v>420</v>
      </c>
      <c r="D725" s="10" t="s">
        <v>383</v>
      </c>
      <c r="E725" s="10" t="s">
        <v>20</v>
      </c>
      <c r="F725" s="10" t="s">
        <v>19</v>
      </c>
      <c r="G725" s="10" t="s">
        <v>51</v>
      </c>
      <c r="H725" s="10">
        <v>0.91</v>
      </c>
      <c r="I725" s="11">
        <v>45630</v>
      </c>
      <c r="J725" s="10">
        <v>35</v>
      </c>
      <c r="K725" s="10" t="s">
        <v>52</v>
      </c>
      <c r="L725" s="10" t="s">
        <v>18</v>
      </c>
    </row>
    <row r="726" spans="1:12" x14ac:dyDescent="0.3">
      <c r="A726" s="52">
        <v>45717</v>
      </c>
      <c r="B726" s="10" t="s">
        <v>461</v>
      </c>
      <c r="C726" s="10" t="s">
        <v>345</v>
      </c>
      <c r="D726" s="10" t="s">
        <v>462</v>
      </c>
      <c r="E726" s="10" t="s">
        <v>20</v>
      </c>
      <c r="F726" s="10" t="s">
        <v>17</v>
      </c>
      <c r="G726" s="10" t="s">
        <v>67</v>
      </c>
      <c r="H726" s="10">
        <v>0.91</v>
      </c>
      <c r="I726" s="11">
        <v>44982</v>
      </c>
      <c r="J726" s="10">
        <v>55</v>
      </c>
      <c r="K726" s="10" t="s">
        <v>52</v>
      </c>
      <c r="L726" s="10" t="s">
        <v>39</v>
      </c>
    </row>
    <row r="727" spans="1:12" x14ac:dyDescent="0.3">
      <c r="A727" s="52">
        <v>45717</v>
      </c>
      <c r="B727" s="10" t="s">
        <v>463</v>
      </c>
      <c r="C727" s="10" t="s">
        <v>464</v>
      </c>
      <c r="D727" s="10" t="s">
        <v>465</v>
      </c>
      <c r="E727" s="10" t="s">
        <v>20</v>
      </c>
      <c r="F727" s="10" t="s">
        <v>19</v>
      </c>
      <c r="G727" s="10" t="s">
        <v>51</v>
      </c>
      <c r="H727" s="10">
        <v>1</v>
      </c>
      <c r="I727" s="11">
        <v>44504</v>
      </c>
      <c r="J727" s="10">
        <v>49</v>
      </c>
      <c r="K727" s="10" t="s">
        <v>68</v>
      </c>
      <c r="L727" s="10" t="s">
        <v>39</v>
      </c>
    </row>
    <row r="728" spans="1:12" x14ac:dyDescent="0.3">
      <c r="A728" s="52">
        <v>45717</v>
      </c>
      <c r="B728" s="10" t="s">
        <v>466</v>
      </c>
      <c r="C728" s="10" t="s">
        <v>390</v>
      </c>
      <c r="D728" s="10" t="s">
        <v>161</v>
      </c>
      <c r="E728" s="10" t="s">
        <v>16</v>
      </c>
      <c r="F728" s="10" t="s">
        <v>19</v>
      </c>
      <c r="G728" s="10" t="s">
        <v>98</v>
      </c>
      <c r="H728" s="10">
        <v>1</v>
      </c>
      <c r="I728" s="11">
        <v>44727</v>
      </c>
      <c r="J728" s="10">
        <v>37</v>
      </c>
      <c r="K728" s="10" t="s">
        <v>68</v>
      </c>
      <c r="L728" s="10" t="s">
        <v>18</v>
      </c>
    </row>
    <row r="729" spans="1:12" x14ac:dyDescent="0.3">
      <c r="A729" s="52">
        <v>45717</v>
      </c>
      <c r="B729" s="10" t="s">
        <v>467</v>
      </c>
      <c r="C729" s="10" t="s">
        <v>163</v>
      </c>
      <c r="D729" s="10" t="s">
        <v>468</v>
      </c>
      <c r="E729" s="10" t="s">
        <v>20</v>
      </c>
      <c r="F729" s="10" t="s">
        <v>50</v>
      </c>
      <c r="G729" s="10" t="s">
        <v>51</v>
      </c>
      <c r="H729" s="10">
        <v>1</v>
      </c>
      <c r="I729" s="11">
        <v>45725</v>
      </c>
      <c r="J729" s="10">
        <v>47</v>
      </c>
      <c r="K729" s="10" t="s">
        <v>52</v>
      </c>
      <c r="L729" s="10" t="s">
        <v>27</v>
      </c>
    </row>
    <row r="730" spans="1:12" x14ac:dyDescent="0.3">
      <c r="A730" s="52">
        <v>45717</v>
      </c>
      <c r="B730" s="10" t="s">
        <v>469</v>
      </c>
      <c r="C730" s="10" t="s">
        <v>354</v>
      </c>
      <c r="D730" s="10" t="s">
        <v>470</v>
      </c>
      <c r="E730" s="10" t="s">
        <v>16</v>
      </c>
      <c r="F730" s="10" t="s">
        <v>19</v>
      </c>
      <c r="G730" s="10" t="s">
        <v>57</v>
      </c>
      <c r="H730" s="10">
        <v>1</v>
      </c>
      <c r="I730" s="11">
        <v>44086</v>
      </c>
      <c r="J730" s="10">
        <v>60</v>
      </c>
      <c r="K730" s="10" t="s">
        <v>68</v>
      </c>
      <c r="L730" s="10" t="s">
        <v>42</v>
      </c>
    </row>
    <row r="731" spans="1:12" x14ac:dyDescent="0.3">
      <c r="A731" s="52">
        <v>45717</v>
      </c>
      <c r="B731" s="10" t="s">
        <v>471</v>
      </c>
      <c r="C731" s="10" t="s">
        <v>472</v>
      </c>
      <c r="D731" s="10" t="s">
        <v>117</v>
      </c>
      <c r="E731" s="10" t="s">
        <v>16</v>
      </c>
      <c r="F731" s="10" t="s">
        <v>19</v>
      </c>
      <c r="G731" s="10" t="s">
        <v>51</v>
      </c>
      <c r="H731" s="10">
        <v>1</v>
      </c>
      <c r="I731" s="11">
        <v>45426</v>
      </c>
      <c r="J731" s="10">
        <v>46</v>
      </c>
      <c r="K731" s="10" t="s">
        <v>52</v>
      </c>
      <c r="L731" s="10" t="s">
        <v>31</v>
      </c>
    </row>
    <row r="732" spans="1:12" x14ac:dyDescent="0.3">
      <c r="A732" s="52">
        <v>45717</v>
      </c>
      <c r="B732" s="10" t="s">
        <v>473</v>
      </c>
      <c r="C732" s="10" t="s">
        <v>34</v>
      </c>
      <c r="D732" s="10" t="s">
        <v>198</v>
      </c>
      <c r="E732" s="10" t="s">
        <v>20</v>
      </c>
      <c r="F732" s="10" t="s">
        <v>19</v>
      </c>
      <c r="G732" s="10" t="s">
        <v>75</v>
      </c>
      <c r="H732" s="10">
        <v>1</v>
      </c>
      <c r="I732" s="11">
        <v>45795</v>
      </c>
      <c r="J732" s="10">
        <v>58</v>
      </c>
      <c r="K732" s="10" t="s">
        <v>68</v>
      </c>
      <c r="L732" s="10" t="s">
        <v>23</v>
      </c>
    </row>
    <row r="733" spans="1:12" x14ac:dyDescent="0.3">
      <c r="A733" s="52">
        <v>45717</v>
      </c>
      <c r="B733" s="10" t="s">
        <v>474</v>
      </c>
      <c r="C733" s="10" t="s">
        <v>352</v>
      </c>
      <c r="D733" s="10" t="s">
        <v>200</v>
      </c>
      <c r="E733" s="10" t="s">
        <v>16</v>
      </c>
      <c r="F733" s="10" t="s">
        <v>19</v>
      </c>
      <c r="G733" s="10" t="s">
        <v>67</v>
      </c>
      <c r="H733" s="10">
        <v>1</v>
      </c>
      <c r="I733" s="11">
        <v>44925</v>
      </c>
      <c r="J733" s="10">
        <v>54</v>
      </c>
      <c r="K733" s="10" t="s">
        <v>68</v>
      </c>
      <c r="L733" s="10" t="s">
        <v>39</v>
      </c>
    </row>
    <row r="734" spans="1:12" x14ac:dyDescent="0.3">
      <c r="A734" s="52">
        <v>45717</v>
      </c>
      <c r="B734" s="10" t="s">
        <v>475</v>
      </c>
      <c r="C734" s="10" t="s">
        <v>393</v>
      </c>
      <c r="D734" s="10" t="s">
        <v>476</v>
      </c>
      <c r="E734" s="10" t="s">
        <v>16</v>
      </c>
      <c r="F734" s="10" t="s">
        <v>19</v>
      </c>
      <c r="G734" s="10" t="s">
        <v>51</v>
      </c>
      <c r="H734" s="10">
        <v>0.91</v>
      </c>
      <c r="I734" s="11">
        <v>45655</v>
      </c>
      <c r="J734" s="10">
        <v>32</v>
      </c>
      <c r="K734" s="10" t="s">
        <v>52</v>
      </c>
      <c r="L734" s="10" t="s">
        <v>27</v>
      </c>
    </row>
    <row r="735" spans="1:12" x14ac:dyDescent="0.3">
      <c r="A735" s="52">
        <v>45717</v>
      </c>
      <c r="B735" s="10" t="s">
        <v>479</v>
      </c>
      <c r="C735" s="10" t="s">
        <v>480</v>
      </c>
      <c r="D735" s="10" t="s">
        <v>481</v>
      </c>
      <c r="E735" s="10" t="s">
        <v>16</v>
      </c>
      <c r="F735" s="10" t="s">
        <v>56</v>
      </c>
      <c r="G735" s="10" t="s">
        <v>57</v>
      </c>
      <c r="H735" s="10">
        <v>1</v>
      </c>
      <c r="I735" s="11">
        <v>45604</v>
      </c>
      <c r="J735" s="10">
        <v>65</v>
      </c>
      <c r="K735" s="10" t="s">
        <v>52</v>
      </c>
      <c r="L735" s="10" t="s">
        <v>18</v>
      </c>
    </row>
    <row r="736" spans="1:12" x14ac:dyDescent="0.3">
      <c r="A736" s="52">
        <v>45717</v>
      </c>
      <c r="B736" s="10" t="s">
        <v>482</v>
      </c>
      <c r="C736" s="10" t="s">
        <v>483</v>
      </c>
      <c r="D736" s="10" t="s">
        <v>484</v>
      </c>
      <c r="E736" s="10" t="s">
        <v>16</v>
      </c>
      <c r="F736" s="10" t="s">
        <v>50</v>
      </c>
      <c r="G736" s="10" t="s">
        <v>75</v>
      </c>
      <c r="H736" s="10">
        <v>1</v>
      </c>
      <c r="I736" s="11">
        <v>44998</v>
      </c>
      <c r="J736" s="10">
        <v>44</v>
      </c>
      <c r="K736" s="10" t="s">
        <v>52</v>
      </c>
      <c r="L736" s="10" t="s">
        <v>27</v>
      </c>
    </row>
    <row r="737" spans="1:12" x14ac:dyDescent="0.3">
      <c r="A737" s="52">
        <v>45717</v>
      </c>
      <c r="B737" s="10" t="s">
        <v>485</v>
      </c>
      <c r="C737" s="10" t="s">
        <v>375</v>
      </c>
      <c r="D737" s="10" t="s">
        <v>129</v>
      </c>
      <c r="E737" s="10" t="s">
        <v>20</v>
      </c>
      <c r="F737" s="10" t="s">
        <v>19</v>
      </c>
      <c r="G737" s="10" t="s">
        <v>67</v>
      </c>
      <c r="H737" s="10">
        <v>0.91</v>
      </c>
      <c r="I737" s="11">
        <v>45455</v>
      </c>
      <c r="J737" s="10">
        <v>28</v>
      </c>
      <c r="K737" s="10" t="s">
        <v>68</v>
      </c>
      <c r="L737" s="10" t="s">
        <v>23</v>
      </c>
    </row>
    <row r="738" spans="1:12" x14ac:dyDescent="0.3">
      <c r="A738" s="52">
        <v>45717</v>
      </c>
      <c r="B738" s="10" t="s">
        <v>486</v>
      </c>
      <c r="C738" s="10" t="s">
        <v>144</v>
      </c>
      <c r="D738" s="10" t="s">
        <v>487</v>
      </c>
      <c r="E738" s="10" t="s">
        <v>16</v>
      </c>
      <c r="F738" s="10" t="s">
        <v>19</v>
      </c>
      <c r="G738" s="10" t="s">
        <v>51</v>
      </c>
      <c r="H738" s="10">
        <v>0.91</v>
      </c>
      <c r="I738" s="11">
        <v>45470</v>
      </c>
      <c r="J738" s="10">
        <v>38</v>
      </c>
      <c r="K738" s="10" t="s">
        <v>52</v>
      </c>
      <c r="L738" s="10" t="s">
        <v>40</v>
      </c>
    </row>
    <row r="739" spans="1:12" x14ac:dyDescent="0.3">
      <c r="A739" s="52">
        <v>45717</v>
      </c>
      <c r="B739" s="10" t="s">
        <v>488</v>
      </c>
      <c r="C739" s="10" t="s">
        <v>489</v>
      </c>
      <c r="D739" s="10" t="s">
        <v>89</v>
      </c>
      <c r="E739" s="10" t="s">
        <v>20</v>
      </c>
      <c r="F739" s="10" t="s">
        <v>19</v>
      </c>
      <c r="G739" s="10" t="s">
        <v>98</v>
      </c>
      <c r="H739" s="10">
        <v>1</v>
      </c>
      <c r="I739" s="11">
        <v>44873</v>
      </c>
      <c r="J739" s="10">
        <v>37</v>
      </c>
      <c r="K739" s="10" t="s">
        <v>52</v>
      </c>
      <c r="L739" s="10" t="s">
        <v>39</v>
      </c>
    </row>
    <row r="740" spans="1:12" x14ac:dyDescent="0.3">
      <c r="A740" s="52">
        <v>45717</v>
      </c>
      <c r="B740" s="10" t="s">
        <v>490</v>
      </c>
      <c r="C740" s="10" t="s">
        <v>491</v>
      </c>
      <c r="D740" s="10" t="s">
        <v>172</v>
      </c>
      <c r="E740" s="10" t="s">
        <v>20</v>
      </c>
      <c r="F740" s="10" t="s">
        <v>56</v>
      </c>
      <c r="G740" s="10" t="s">
        <v>29</v>
      </c>
      <c r="H740" s="10">
        <v>0.91</v>
      </c>
      <c r="I740" s="11">
        <v>45101</v>
      </c>
      <c r="J740" s="10">
        <v>21</v>
      </c>
      <c r="K740" s="10" t="s">
        <v>52</v>
      </c>
      <c r="L740" s="10" t="s">
        <v>35</v>
      </c>
    </row>
    <row r="741" spans="1:12" x14ac:dyDescent="0.3">
      <c r="A741" s="52">
        <v>45717</v>
      </c>
      <c r="B741" s="10" t="s">
        <v>492</v>
      </c>
      <c r="C741" s="10" t="s">
        <v>28</v>
      </c>
      <c r="D741" s="10" t="s">
        <v>331</v>
      </c>
      <c r="E741" s="10" t="s">
        <v>20</v>
      </c>
      <c r="F741" s="10" t="s">
        <v>50</v>
      </c>
      <c r="G741" s="10" t="s">
        <v>67</v>
      </c>
      <c r="H741" s="10">
        <v>1</v>
      </c>
      <c r="I741" s="11">
        <v>45292</v>
      </c>
      <c r="J741" s="10">
        <v>27</v>
      </c>
      <c r="K741" s="10" t="s">
        <v>52</v>
      </c>
      <c r="L741" s="10" t="s">
        <v>18</v>
      </c>
    </row>
    <row r="742" spans="1:12" x14ac:dyDescent="0.3">
      <c r="A742" s="52">
        <v>45717</v>
      </c>
      <c r="B742" s="10" t="s">
        <v>493</v>
      </c>
      <c r="C742" s="10" t="s">
        <v>157</v>
      </c>
      <c r="D742" s="10" t="s">
        <v>317</v>
      </c>
      <c r="E742" s="10" t="s">
        <v>20</v>
      </c>
      <c r="F742" s="10" t="s">
        <v>17</v>
      </c>
      <c r="G742" s="10" t="s">
        <v>51</v>
      </c>
      <c r="H742" s="10">
        <v>1</v>
      </c>
      <c r="I742" s="11">
        <v>44521</v>
      </c>
      <c r="J742" s="10">
        <v>42</v>
      </c>
      <c r="K742" s="10" t="s">
        <v>68</v>
      </c>
      <c r="L742" s="10" t="s">
        <v>31</v>
      </c>
    </row>
    <row r="743" spans="1:12" x14ac:dyDescent="0.3">
      <c r="A743" s="52">
        <v>45717</v>
      </c>
      <c r="B743" s="10" t="s">
        <v>494</v>
      </c>
      <c r="C743" s="10" t="s">
        <v>464</v>
      </c>
      <c r="D743" s="10" t="s">
        <v>383</v>
      </c>
      <c r="E743" s="10" t="s">
        <v>20</v>
      </c>
      <c r="F743" s="10" t="s">
        <v>19</v>
      </c>
      <c r="G743" s="10" t="s">
        <v>121</v>
      </c>
      <c r="H743" s="10">
        <v>0.91</v>
      </c>
      <c r="I743" s="11">
        <v>44486</v>
      </c>
      <c r="J743" s="10">
        <v>41</v>
      </c>
      <c r="K743" s="10" t="s">
        <v>52</v>
      </c>
      <c r="L743" s="10" t="s">
        <v>18</v>
      </c>
    </row>
    <row r="744" spans="1:12" x14ac:dyDescent="0.3">
      <c r="A744" s="52">
        <v>45717</v>
      </c>
      <c r="B744" s="10" t="s">
        <v>495</v>
      </c>
      <c r="C744" s="10" t="s">
        <v>378</v>
      </c>
      <c r="D744" s="10" t="s">
        <v>97</v>
      </c>
      <c r="E744" s="10" t="s">
        <v>20</v>
      </c>
      <c r="F744" s="10" t="s">
        <v>17</v>
      </c>
      <c r="G744" s="10" t="s">
        <v>29</v>
      </c>
      <c r="H744" s="10">
        <v>1</v>
      </c>
      <c r="I744" s="11">
        <v>45068</v>
      </c>
      <c r="J744" s="10">
        <v>36</v>
      </c>
      <c r="K744" s="10" t="s">
        <v>68</v>
      </c>
      <c r="L744" s="10" t="s">
        <v>31</v>
      </c>
    </row>
    <row r="745" spans="1:12" x14ac:dyDescent="0.3">
      <c r="A745" s="52">
        <v>45717</v>
      </c>
      <c r="B745" s="10" t="s">
        <v>496</v>
      </c>
      <c r="C745" s="10" t="s">
        <v>497</v>
      </c>
      <c r="D745" s="10" t="s">
        <v>498</v>
      </c>
      <c r="E745" s="10" t="s">
        <v>20</v>
      </c>
      <c r="F745" s="10" t="s">
        <v>19</v>
      </c>
      <c r="G745" s="10" t="s">
        <v>51</v>
      </c>
      <c r="H745" s="10">
        <v>1</v>
      </c>
      <c r="I745" s="11">
        <v>44414</v>
      </c>
      <c r="J745" s="10">
        <v>21</v>
      </c>
      <c r="K745" s="10" t="s">
        <v>52</v>
      </c>
      <c r="L745" s="10" t="s">
        <v>40</v>
      </c>
    </row>
    <row r="746" spans="1:12" x14ac:dyDescent="0.3">
      <c r="A746" s="52">
        <v>45717</v>
      </c>
      <c r="B746" s="10" t="s">
        <v>499</v>
      </c>
      <c r="C746" s="10" t="s">
        <v>500</v>
      </c>
      <c r="D746" s="10" t="s">
        <v>366</v>
      </c>
      <c r="E746" s="10" t="s">
        <v>20</v>
      </c>
      <c r="F746" s="10" t="s">
        <v>19</v>
      </c>
      <c r="G746" s="10" t="s">
        <v>51</v>
      </c>
      <c r="H746" s="10">
        <v>1</v>
      </c>
      <c r="I746" s="11">
        <v>44757</v>
      </c>
      <c r="J746" s="10">
        <v>58</v>
      </c>
      <c r="K746" s="10" t="s">
        <v>52</v>
      </c>
      <c r="L746" s="10" t="s">
        <v>35</v>
      </c>
    </row>
    <row r="747" spans="1:12" x14ac:dyDescent="0.3">
      <c r="A747" s="52">
        <v>45717</v>
      </c>
      <c r="B747" s="10" t="s">
        <v>501</v>
      </c>
      <c r="C747" s="10" t="s">
        <v>502</v>
      </c>
      <c r="D747" s="10" t="s">
        <v>109</v>
      </c>
      <c r="E747" s="10" t="s">
        <v>20</v>
      </c>
      <c r="F747" s="10" t="s">
        <v>19</v>
      </c>
      <c r="G747" s="10" t="s">
        <v>57</v>
      </c>
      <c r="H747" s="10">
        <v>1</v>
      </c>
      <c r="I747" s="11">
        <v>44115</v>
      </c>
      <c r="J747" s="10">
        <v>37</v>
      </c>
      <c r="K747" s="10" t="s">
        <v>52</v>
      </c>
      <c r="L747" s="10" t="s">
        <v>39</v>
      </c>
    </row>
    <row r="748" spans="1:12" x14ac:dyDescent="0.3">
      <c r="A748" s="52">
        <v>45717</v>
      </c>
      <c r="B748" s="10" t="s">
        <v>503</v>
      </c>
      <c r="C748" s="10" t="s">
        <v>504</v>
      </c>
      <c r="D748" s="10" t="s">
        <v>505</v>
      </c>
      <c r="E748" s="10" t="s">
        <v>20</v>
      </c>
      <c r="F748" s="10" t="s">
        <v>56</v>
      </c>
      <c r="G748" s="10" t="s">
        <v>51</v>
      </c>
      <c r="H748" s="10">
        <v>1</v>
      </c>
      <c r="I748" s="11">
        <v>45195</v>
      </c>
      <c r="J748" s="10">
        <v>27</v>
      </c>
      <c r="K748" s="10" t="s">
        <v>52</v>
      </c>
      <c r="L748" s="10" t="s">
        <v>40</v>
      </c>
    </row>
    <row r="749" spans="1:12" x14ac:dyDescent="0.3">
      <c r="A749" s="52">
        <v>45717</v>
      </c>
      <c r="B749" s="10" t="s">
        <v>506</v>
      </c>
      <c r="C749" s="10" t="s">
        <v>507</v>
      </c>
      <c r="D749" s="10" t="s">
        <v>234</v>
      </c>
      <c r="E749" s="10" t="s">
        <v>20</v>
      </c>
      <c r="F749" s="10" t="s">
        <v>56</v>
      </c>
      <c r="G749" s="10" t="s">
        <v>75</v>
      </c>
      <c r="H749" s="10">
        <v>1</v>
      </c>
      <c r="I749" s="11">
        <v>45888</v>
      </c>
      <c r="J749" s="10">
        <v>34</v>
      </c>
      <c r="K749" s="10" t="s">
        <v>52</v>
      </c>
      <c r="L749" s="10" t="s">
        <v>42</v>
      </c>
    </row>
    <row r="750" spans="1:12" x14ac:dyDescent="0.3">
      <c r="A750" s="52">
        <v>45717</v>
      </c>
      <c r="B750" s="10" t="s">
        <v>508</v>
      </c>
      <c r="C750" s="10" t="s">
        <v>509</v>
      </c>
      <c r="D750" s="10" t="s">
        <v>510</v>
      </c>
      <c r="E750" s="10" t="s">
        <v>20</v>
      </c>
      <c r="F750" s="10" t="s">
        <v>17</v>
      </c>
      <c r="G750" s="10" t="s">
        <v>51</v>
      </c>
      <c r="H750" s="10">
        <v>1</v>
      </c>
      <c r="I750" s="11">
        <v>45741</v>
      </c>
      <c r="J750" s="10">
        <v>27</v>
      </c>
      <c r="K750" s="10" t="s">
        <v>52</v>
      </c>
      <c r="L750" s="10" t="s">
        <v>31</v>
      </c>
    </row>
    <row r="751" spans="1:12" x14ac:dyDescent="0.3">
      <c r="A751" s="52">
        <v>45717</v>
      </c>
      <c r="B751" s="10" t="s">
        <v>511</v>
      </c>
      <c r="C751" s="10" t="s">
        <v>512</v>
      </c>
      <c r="D751" s="10" t="s">
        <v>468</v>
      </c>
      <c r="E751" s="10" t="s">
        <v>20</v>
      </c>
      <c r="F751" s="10" t="s">
        <v>17</v>
      </c>
      <c r="G751" s="10" t="s">
        <v>98</v>
      </c>
      <c r="H751" s="10">
        <v>1</v>
      </c>
      <c r="I751" s="11">
        <v>44266</v>
      </c>
      <c r="J751" s="10">
        <v>60</v>
      </c>
      <c r="K751" s="10" t="s">
        <v>68</v>
      </c>
      <c r="L751" s="10" t="s">
        <v>41</v>
      </c>
    </row>
    <row r="752" spans="1:12" x14ac:dyDescent="0.3">
      <c r="A752" s="52">
        <v>45717</v>
      </c>
      <c r="B752" s="10" t="s">
        <v>513</v>
      </c>
      <c r="C752" s="10" t="s">
        <v>123</v>
      </c>
      <c r="D752" s="10" t="s">
        <v>514</v>
      </c>
      <c r="E752" s="10" t="s">
        <v>16</v>
      </c>
      <c r="F752" s="10" t="s">
        <v>19</v>
      </c>
      <c r="G752" s="10" t="s">
        <v>51</v>
      </c>
      <c r="H752" s="10">
        <v>1</v>
      </c>
      <c r="I752" s="11">
        <v>44944</v>
      </c>
      <c r="J752" s="10">
        <v>37</v>
      </c>
      <c r="K752" s="10" t="s">
        <v>68</v>
      </c>
      <c r="L752" s="10" t="s">
        <v>94</v>
      </c>
    </row>
    <row r="753" spans="1:12" x14ac:dyDescent="0.3">
      <c r="A753" s="52">
        <v>45717</v>
      </c>
      <c r="B753" s="10" t="s">
        <v>515</v>
      </c>
      <c r="C753" s="10" t="s">
        <v>271</v>
      </c>
      <c r="D753" s="10" t="s">
        <v>447</v>
      </c>
      <c r="E753" s="10" t="s">
        <v>20</v>
      </c>
      <c r="F753" s="10" t="s">
        <v>19</v>
      </c>
      <c r="G753" s="10" t="s">
        <v>29</v>
      </c>
      <c r="H753" s="10">
        <v>1</v>
      </c>
      <c r="I753" s="11">
        <v>44823</v>
      </c>
      <c r="J753" s="10">
        <v>44</v>
      </c>
      <c r="K753" s="10" t="s">
        <v>52</v>
      </c>
      <c r="L753" s="10" t="s">
        <v>41</v>
      </c>
    </row>
    <row r="754" spans="1:12" x14ac:dyDescent="0.3">
      <c r="A754" s="52">
        <v>45717</v>
      </c>
      <c r="B754" s="10" t="s">
        <v>516</v>
      </c>
      <c r="C754" s="10" t="s">
        <v>144</v>
      </c>
      <c r="D754" s="10" t="s">
        <v>181</v>
      </c>
      <c r="E754" s="10" t="s">
        <v>20</v>
      </c>
      <c r="F754" s="10" t="s">
        <v>17</v>
      </c>
      <c r="G754" s="10" t="s">
        <v>121</v>
      </c>
      <c r="H754" s="10">
        <v>1</v>
      </c>
      <c r="I754" s="11">
        <v>45810</v>
      </c>
      <c r="J754" s="10">
        <v>25</v>
      </c>
      <c r="K754" s="10" t="s">
        <v>68</v>
      </c>
      <c r="L754" s="10" t="s">
        <v>18</v>
      </c>
    </row>
    <row r="755" spans="1:12" x14ac:dyDescent="0.3">
      <c r="A755" s="52">
        <v>45717</v>
      </c>
      <c r="B755" s="10" t="s">
        <v>519</v>
      </c>
      <c r="C755" s="10" t="s">
        <v>80</v>
      </c>
      <c r="D755" s="10" t="s">
        <v>283</v>
      </c>
      <c r="E755" s="10" t="s">
        <v>20</v>
      </c>
      <c r="F755" s="10" t="s">
        <v>19</v>
      </c>
      <c r="G755" s="10" t="s">
        <v>51</v>
      </c>
      <c r="H755" s="10">
        <v>0.91</v>
      </c>
      <c r="I755" s="11">
        <v>44840</v>
      </c>
      <c r="J755" s="10">
        <v>39</v>
      </c>
      <c r="K755" s="10" t="s">
        <v>52</v>
      </c>
      <c r="L755" s="10" t="s">
        <v>23</v>
      </c>
    </row>
    <row r="756" spans="1:12" x14ac:dyDescent="0.3">
      <c r="A756" s="52">
        <v>45717</v>
      </c>
      <c r="B756" s="10" t="s">
        <v>520</v>
      </c>
      <c r="C756" s="10" t="s">
        <v>521</v>
      </c>
      <c r="D756" s="10" t="s">
        <v>168</v>
      </c>
      <c r="E756" s="10" t="s">
        <v>20</v>
      </c>
      <c r="F756" s="10" t="s">
        <v>56</v>
      </c>
      <c r="G756" s="10" t="s">
        <v>75</v>
      </c>
      <c r="H756" s="10">
        <v>1</v>
      </c>
      <c r="I756" s="11">
        <v>44258</v>
      </c>
      <c r="J756" s="10">
        <v>24</v>
      </c>
      <c r="K756" s="10" t="s">
        <v>52</v>
      </c>
      <c r="L756" s="10" t="s">
        <v>18</v>
      </c>
    </row>
    <row r="757" spans="1:12" x14ac:dyDescent="0.3">
      <c r="A757" s="52">
        <v>45717</v>
      </c>
      <c r="B757" s="10" t="s">
        <v>522</v>
      </c>
      <c r="C757" s="10" t="s">
        <v>155</v>
      </c>
      <c r="D757" s="10" t="s">
        <v>523</v>
      </c>
      <c r="E757" s="10" t="s">
        <v>16</v>
      </c>
      <c r="F757" s="10" t="s">
        <v>19</v>
      </c>
      <c r="G757" s="10" t="s">
        <v>51</v>
      </c>
      <c r="H757" s="10">
        <v>1</v>
      </c>
      <c r="I757" s="11">
        <v>45042</v>
      </c>
      <c r="J757" s="10">
        <v>38</v>
      </c>
      <c r="K757" s="10" t="s">
        <v>52</v>
      </c>
      <c r="L757" s="10" t="s">
        <v>23</v>
      </c>
    </row>
    <row r="758" spans="1:12" x14ac:dyDescent="0.3">
      <c r="A758" s="52">
        <v>45717</v>
      </c>
      <c r="B758" s="10" t="s">
        <v>524</v>
      </c>
      <c r="C758" s="10" t="s">
        <v>155</v>
      </c>
      <c r="D758" s="10" t="s">
        <v>525</v>
      </c>
      <c r="E758" s="10" t="s">
        <v>16</v>
      </c>
      <c r="F758" s="10" t="s">
        <v>19</v>
      </c>
      <c r="G758" s="10" t="s">
        <v>51</v>
      </c>
      <c r="H758" s="10">
        <v>1</v>
      </c>
      <c r="I758" s="11">
        <v>44198</v>
      </c>
      <c r="J758" s="10">
        <v>44</v>
      </c>
      <c r="K758" s="10" t="s">
        <v>52</v>
      </c>
      <c r="L758" s="10" t="s">
        <v>18</v>
      </c>
    </row>
    <row r="759" spans="1:12" x14ac:dyDescent="0.3">
      <c r="A759" s="52">
        <v>45717</v>
      </c>
      <c r="B759" s="10" t="s">
        <v>526</v>
      </c>
      <c r="C759" s="10" t="s">
        <v>366</v>
      </c>
      <c r="D759" s="10" t="s">
        <v>265</v>
      </c>
      <c r="E759" s="10" t="s">
        <v>20</v>
      </c>
      <c r="F759" s="10" t="s">
        <v>19</v>
      </c>
      <c r="G759" s="10" t="s">
        <v>51</v>
      </c>
      <c r="H759" s="10">
        <v>1</v>
      </c>
      <c r="I759" s="11">
        <v>44555</v>
      </c>
      <c r="J759" s="10">
        <v>57</v>
      </c>
      <c r="K759" s="10" t="s">
        <v>52</v>
      </c>
      <c r="L759" s="10" t="s">
        <v>31</v>
      </c>
    </row>
    <row r="760" spans="1:12" x14ac:dyDescent="0.3">
      <c r="A760" s="52">
        <v>45717</v>
      </c>
      <c r="B760" s="10" t="s">
        <v>527</v>
      </c>
      <c r="C760" s="10" t="s">
        <v>100</v>
      </c>
      <c r="D760" s="10" t="s">
        <v>510</v>
      </c>
      <c r="E760" s="10" t="s">
        <v>20</v>
      </c>
      <c r="F760" s="10" t="s">
        <v>19</v>
      </c>
      <c r="G760" s="10" t="s">
        <v>29</v>
      </c>
      <c r="H760" s="10">
        <v>0.91</v>
      </c>
      <c r="I760" s="11">
        <v>44616</v>
      </c>
      <c r="J760" s="10">
        <v>45</v>
      </c>
      <c r="K760" s="10" t="s">
        <v>68</v>
      </c>
      <c r="L760" s="10" t="s">
        <v>18</v>
      </c>
    </row>
    <row r="761" spans="1:12" x14ac:dyDescent="0.3">
      <c r="A761" s="52">
        <v>45717</v>
      </c>
      <c r="B761" s="10" t="s">
        <v>528</v>
      </c>
      <c r="C761" s="10" t="s">
        <v>331</v>
      </c>
      <c r="D761" s="10" t="s">
        <v>445</v>
      </c>
      <c r="E761" s="10" t="s">
        <v>16</v>
      </c>
      <c r="F761" s="10" t="s">
        <v>19</v>
      </c>
      <c r="G761" s="10" t="s">
        <v>51</v>
      </c>
      <c r="H761" s="10">
        <v>1</v>
      </c>
      <c r="I761" s="11">
        <v>44776</v>
      </c>
      <c r="J761" s="10">
        <v>41</v>
      </c>
      <c r="K761" s="10" t="s">
        <v>52</v>
      </c>
      <c r="L761" s="10" t="s">
        <v>40</v>
      </c>
    </row>
    <row r="762" spans="1:12" x14ac:dyDescent="0.3">
      <c r="A762" s="52">
        <v>45717</v>
      </c>
      <c r="B762" s="10" t="s">
        <v>529</v>
      </c>
      <c r="C762" s="10" t="s">
        <v>530</v>
      </c>
      <c r="D762" s="10" t="s">
        <v>332</v>
      </c>
      <c r="E762" s="10" t="s">
        <v>16</v>
      </c>
      <c r="F762" s="10" t="s">
        <v>19</v>
      </c>
      <c r="G762" s="10" t="s">
        <v>51</v>
      </c>
      <c r="H762" s="10">
        <v>1</v>
      </c>
      <c r="I762" s="11">
        <v>44849</v>
      </c>
      <c r="J762" s="10">
        <v>33</v>
      </c>
      <c r="K762" s="10" t="s">
        <v>52</v>
      </c>
      <c r="L762" s="10" t="s">
        <v>21</v>
      </c>
    </row>
    <row r="763" spans="1:12" x14ac:dyDescent="0.3">
      <c r="A763" s="52">
        <v>45717</v>
      </c>
      <c r="B763" s="10" t="s">
        <v>531</v>
      </c>
      <c r="C763" s="10" t="s">
        <v>283</v>
      </c>
      <c r="D763" s="10" t="s">
        <v>427</v>
      </c>
      <c r="E763" s="10" t="s">
        <v>16</v>
      </c>
      <c r="F763" s="10" t="s">
        <v>19</v>
      </c>
      <c r="G763" s="10" t="s">
        <v>67</v>
      </c>
      <c r="H763" s="10">
        <v>1</v>
      </c>
      <c r="I763" s="11">
        <v>45162</v>
      </c>
      <c r="J763" s="10">
        <v>28</v>
      </c>
      <c r="K763" s="10" t="s">
        <v>68</v>
      </c>
      <c r="L763" s="10" t="s">
        <v>31</v>
      </c>
    </row>
    <row r="764" spans="1:12" x14ac:dyDescent="0.3">
      <c r="A764" s="52">
        <v>45717</v>
      </c>
      <c r="B764" s="10" t="s">
        <v>532</v>
      </c>
      <c r="C764" s="10" t="s">
        <v>533</v>
      </c>
      <c r="D764" s="10" t="s">
        <v>49</v>
      </c>
      <c r="E764" s="10" t="s">
        <v>16</v>
      </c>
      <c r="F764" s="10" t="s">
        <v>17</v>
      </c>
      <c r="G764" s="10" t="s">
        <v>75</v>
      </c>
      <c r="H764" s="10">
        <v>1</v>
      </c>
      <c r="I764" s="11">
        <v>44965</v>
      </c>
      <c r="J764" s="10">
        <v>41</v>
      </c>
      <c r="K764" s="10" t="s">
        <v>52</v>
      </c>
      <c r="L764" s="10" t="s">
        <v>21</v>
      </c>
    </row>
    <row r="765" spans="1:12" x14ac:dyDescent="0.3">
      <c r="A765" s="52">
        <v>45717</v>
      </c>
      <c r="B765" s="10" t="s">
        <v>534</v>
      </c>
      <c r="C765" s="10" t="s">
        <v>489</v>
      </c>
      <c r="D765" s="10" t="s">
        <v>138</v>
      </c>
      <c r="E765" s="10" t="s">
        <v>20</v>
      </c>
      <c r="F765" s="10" t="s">
        <v>19</v>
      </c>
      <c r="G765" s="10" t="s">
        <v>51</v>
      </c>
      <c r="H765" s="10">
        <v>0.91</v>
      </c>
      <c r="I765" s="11">
        <v>45413</v>
      </c>
      <c r="J765" s="10">
        <v>58</v>
      </c>
      <c r="K765" s="10" t="s">
        <v>52</v>
      </c>
      <c r="L765" s="10" t="s">
        <v>41</v>
      </c>
    </row>
    <row r="766" spans="1:12" x14ac:dyDescent="0.3">
      <c r="A766" s="52">
        <v>45717</v>
      </c>
      <c r="B766" s="10" t="s">
        <v>535</v>
      </c>
      <c r="C766" s="10" t="s">
        <v>183</v>
      </c>
      <c r="D766" s="10" t="s">
        <v>536</v>
      </c>
      <c r="E766" s="10" t="s">
        <v>16</v>
      </c>
      <c r="F766" s="10" t="s">
        <v>19</v>
      </c>
      <c r="G766" s="10" t="s">
        <v>67</v>
      </c>
      <c r="H766" s="10">
        <v>1</v>
      </c>
      <c r="I766" s="11">
        <v>44447</v>
      </c>
      <c r="J766" s="10">
        <v>44</v>
      </c>
      <c r="K766" s="10" t="s">
        <v>68</v>
      </c>
      <c r="L766" s="10" t="s">
        <v>23</v>
      </c>
    </row>
    <row r="767" spans="1:12" x14ac:dyDescent="0.3">
      <c r="A767" s="52">
        <v>45717</v>
      </c>
      <c r="B767" s="10" t="s">
        <v>537</v>
      </c>
      <c r="C767" s="10" t="s">
        <v>219</v>
      </c>
      <c r="D767" s="10" t="s">
        <v>538</v>
      </c>
      <c r="E767" s="10" t="s">
        <v>16</v>
      </c>
      <c r="F767" s="10" t="s">
        <v>17</v>
      </c>
      <c r="G767" s="10" t="s">
        <v>57</v>
      </c>
      <c r="H767" s="10">
        <v>1</v>
      </c>
      <c r="I767" s="11">
        <v>44434</v>
      </c>
      <c r="J767" s="10">
        <v>42</v>
      </c>
      <c r="K767" s="10" t="s">
        <v>52</v>
      </c>
      <c r="L767" s="10" t="s">
        <v>18</v>
      </c>
    </row>
    <row r="768" spans="1:12" x14ac:dyDescent="0.3">
      <c r="A768" s="52">
        <v>45717</v>
      </c>
      <c r="B768" s="10" t="s">
        <v>539</v>
      </c>
      <c r="C768" s="10" t="s">
        <v>540</v>
      </c>
      <c r="D768" s="10" t="s">
        <v>281</v>
      </c>
      <c r="E768" s="10" t="s">
        <v>16</v>
      </c>
      <c r="F768" s="10" t="s">
        <v>19</v>
      </c>
      <c r="G768" s="10" t="s">
        <v>51</v>
      </c>
      <c r="H768" s="10">
        <v>1</v>
      </c>
      <c r="I768" s="11">
        <v>44630</v>
      </c>
      <c r="J768" s="10">
        <v>21</v>
      </c>
      <c r="K768" s="10" t="s">
        <v>52</v>
      </c>
      <c r="L768" s="10" t="s">
        <v>90</v>
      </c>
    </row>
    <row r="769" spans="1:12" x14ac:dyDescent="0.3">
      <c r="A769" s="52">
        <v>45717</v>
      </c>
      <c r="B769" s="10" t="s">
        <v>541</v>
      </c>
      <c r="C769" s="10" t="s">
        <v>28</v>
      </c>
      <c r="D769" s="10" t="s">
        <v>439</v>
      </c>
      <c r="E769" s="10" t="s">
        <v>20</v>
      </c>
      <c r="F769" s="10" t="s">
        <v>56</v>
      </c>
      <c r="G769" s="10" t="s">
        <v>67</v>
      </c>
      <c r="H769" s="10">
        <v>1</v>
      </c>
      <c r="I769" s="11">
        <v>45465</v>
      </c>
      <c r="J769" s="10">
        <v>43</v>
      </c>
      <c r="K769" s="10" t="s">
        <v>52</v>
      </c>
      <c r="L769" s="10" t="s">
        <v>35</v>
      </c>
    </row>
    <row r="770" spans="1:12" x14ac:dyDescent="0.3">
      <c r="A770" s="52">
        <v>45717</v>
      </c>
      <c r="B770" s="10" t="s">
        <v>542</v>
      </c>
      <c r="C770" s="10" t="s">
        <v>164</v>
      </c>
      <c r="D770" s="10" t="s">
        <v>15</v>
      </c>
      <c r="E770" s="10" t="s">
        <v>16</v>
      </c>
      <c r="F770" s="10" t="s">
        <v>56</v>
      </c>
      <c r="G770" s="10" t="s">
        <v>57</v>
      </c>
      <c r="H770" s="10">
        <v>1</v>
      </c>
      <c r="I770" s="11">
        <v>45519</v>
      </c>
      <c r="J770" s="10">
        <v>42</v>
      </c>
      <c r="K770" s="10" t="s">
        <v>52</v>
      </c>
      <c r="L770" s="10" t="s">
        <v>21</v>
      </c>
    </row>
    <row r="771" spans="1:12" x14ac:dyDescent="0.3">
      <c r="A771" s="52">
        <v>45717</v>
      </c>
      <c r="B771" s="10" t="s">
        <v>543</v>
      </c>
      <c r="C771" s="10" t="s">
        <v>544</v>
      </c>
      <c r="D771" s="10" t="s">
        <v>181</v>
      </c>
      <c r="E771" s="10" t="s">
        <v>20</v>
      </c>
      <c r="F771" s="10" t="s">
        <v>19</v>
      </c>
      <c r="G771" s="10" t="s">
        <v>51</v>
      </c>
      <c r="H771" s="10">
        <v>1</v>
      </c>
      <c r="I771" s="11">
        <v>45224</v>
      </c>
      <c r="J771" s="10">
        <v>47</v>
      </c>
      <c r="K771" s="10" t="s">
        <v>52</v>
      </c>
      <c r="L771" s="10" t="s">
        <v>31</v>
      </c>
    </row>
    <row r="772" spans="1:12" x14ac:dyDescent="0.3">
      <c r="A772" s="52">
        <v>45717</v>
      </c>
      <c r="B772" s="10" t="s">
        <v>545</v>
      </c>
      <c r="C772" s="10" t="s">
        <v>546</v>
      </c>
      <c r="D772" s="10" t="s">
        <v>547</v>
      </c>
      <c r="E772" s="10" t="s">
        <v>20</v>
      </c>
      <c r="F772" s="10" t="s">
        <v>19</v>
      </c>
      <c r="G772" s="10" t="s">
        <v>51</v>
      </c>
      <c r="H772" s="10">
        <v>0.91</v>
      </c>
      <c r="I772" s="11">
        <v>44973</v>
      </c>
      <c r="J772" s="10">
        <v>54</v>
      </c>
      <c r="K772" s="10" t="s">
        <v>52</v>
      </c>
      <c r="L772" s="10" t="s">
        <v>35</v>
      </c>
    </row>
    <row r="773" spans="1:12" x14ac:dyDescent="0.3">
      <c r="A773" s="52">
        <v>45717</v>
      </c>
      <c r="B773" s="10" t="s">
        <v>548</v>
      </c>
      <c r="C773" s="10" t="s">
        <v>549</v>
      </c>
      <c r="D773" s="10" t="s">
        <v>207</v>
      </c>
      <c r="E773" s="10" t="s">
        <v>16</v>
      </c>
      <c r="F773" s="10" t="s">
        <v>19</v>
      </c>
      <c r="G773" s="10" t="s">
        <v>67</v>
      </c>
      <c r="H773" s="10">
        <v>1</v>
      </c>
      <c r="I773" s="11">
        <v>44149</v>
      </c>
      <c r="J773" s="10">
        <v>57</v>
      </c>
      <c r="K773" s="10" t="s">
        <v>68</v>
      </c>
      <c r="L773" s="10" t="s">
        <v>36</v>
      </c>
    </row>
    <row r="774" spans="1:12" x14ac:dyDescent="0.3">
      <c r="A774" s="52">
        <v>45717</v>
      </c>
      <c r="B774" s="10" t="s">
        <v>550</v>
      </c>
      <c r="C774" s="10" t="s">
        <v>551</v>
      </c>
      <c r="D774" s="10" t="s">
        <v>209</v>
      </c>
      <c r="E774" s="10" t="s">
        <v>16</v>
      </c>
      <c r="F774" s="10" t="s">
        <v>50</v>
      </c>
      <c r="G774" s="10" t="s">
        <v>51</v>
      </c>
      <c r="H774" s="10">
        <v>0.91</v>
      </c>
      <c r="I774" s="11">
        <v>45241</v>
      </c>
      <c r="J774" s="10">
        <v>22</v>
      </c>
      <c r="K774" s="10" t="s">
        <v>52</v>
      </c>
      <c r="L774" s="10" t="s">
        <v>35</v>
      </c>
    </row>
    <row r="775" spans="1:12" x14ac:dyDescent="0.3">
      <c r="A775" s="52">
        <v>45717</v>
      </c>
      <c r="B775" s="10" t="s">
        <v>552</v>
      </c>
      <c r="C775" s="10" t="s">
        <v>553</v>
      </c>
      <c r="D775" s="10" t="s">
        <v>81</v>
      </c>
      <c r="E775" s="10" t="s">
        <v>20</v>
      </c>
      <c r="F775" s="10" t="s">
        <v>19</v>
      </c>
      <c r="G775" s="10" t="s">
        <v>51</v>
      </c>
      <c r="H775" s="10">
        <v>1</v>
      </c>
      <c r="I775" s="11">
        <v>45807</v>
      </c>
      <c r="J775" s="10">
        <v>60</v>
      </c>
      <c r="K775" s="10" t="s">
        <v>68</v>
      </c>
      <c r="L775" s="10" t="s">
        <v>42</v>
      </c>
    </row>
    <row r="776" spans="1:12" x14ac:dyDescent="0.3">
      <c r="A776" s="52">
        <v>45717</v>
      </c>
      <c r="B776" s="10" t="s">
        <v>554</v>
      </c>
      <c r="C776" s="10" t="s">
        <v>555</v>
      </c>
      <c r="D776" s="10" t="s">
        <v>556</v>
      </c>
      <c r="E776" s="10" t="s">
        <v>20</v>
      </c>
      <c r="F776" s="10" t="s">
        <v>50</v>
      </c>
      <c r="G776" s="10" t="s">
        <v>51</v>
      </c>
      <c r="H776" s="10">
        <v>1</v>
      </c>
      <c r="I776" s="11">
        <v>45349</v>
      </c>
      <c r="J776" s="10">
        <v>65</v>
      </c>
      <c r="K776" s="10" t="s">
        <v>52</v>
      </c>
      <c r="L776" s="10" t="s">
        <v>35</v>
      </c>
    </row>
    <row r="777" spans="1:12" x14ac:dyDescent="0.3">
      <c r="A777" s="52">
        <v>45717</v>
      </c>
      <c r="B777" s="10" t="s">
        <v>557</v>
      </c>
      <c r="C777" s="10" t="s">
        <v>551</v>
      </c>
      <c r="D777" s="10" t="s">
        <v>558</v>
      </c>
      <c r="E777" s="10" t="s">
        <v>16</v>
      </c>
      <c r="F777" s="10" t="s">
        <v>19</v>
      </c>
      <c r="G777" s="10" t="s">
        <v>98</v>
      </c>
      <c r="H777" s="10">
        <v>0.91</v>
      </c>
      <c r="I777" s="11">
        <v>44678</v>
      </c>
      <c r="J777" s="10">
        <v>34</v>
      </c>
      <c r="K777" s="10" t="s">
        <v>68</v>
      </c>
      <c r="L777" s="10" t="s">
        <v>18</v>
      </c>
    </row>
    <row r="778" spans="1:12" x14ac:dyDescent="0.3">
      <c r="A778" s="52">
        <v>45717</v>
      </c>
      <c r="B778" s="10" t="s">
        <v>559</v>
      </c>
      <c r="C778" s="10" t="s">
        <v>560</v>
      </c>
      <c r="D778" s="10" t="s">
        <v>168</v>
      </c>
      <c r="E778" s="10" t="s">
        <v>20</v>
      </c>
      <c r="F778" s="10" t="s">
        <v>17</v>
      </c>
      <c r="G778" s="10" t="s">
        <v>57</v>
      </c>
      <c r="H778" s="10">
        <v>1</v>
      </c>
      <c r="I778" s="11">
        <v>45056</v>
      </c>
      <c r="J778" s="10">
        <v>50</v>
      </c>
      <c r="K778" s="10" t="s">
        <v>68</v>
      </c>
      <c r="L778" s="10" t="s">
        <v>31</v>
      </c>
    </row>
    <row r="779" spans="1:12" x14ac:dyDescent="0.3">
      <c r="A779" s="52">
        <v>45717</v>
      </c>
      <c r="B779" s="10" t="s">
        <v>561</v>
      </c>
      <c r="C779" s="10" t="s">
        <v>562</v>
      </c>
      <c r="D779" s="10" t="s">
        <v>551</v>
      </c>
      <c r="E779" s="10" t="s">
        <v>20</v>
      </c>
      <c r="F779" s="10" t="s">
        <v>19</v>
      </c>
      <c r="G779" s="10" t="s">
        <v>51</v>
      </c>
      <c r="H779" s="10">
        <v>0.91</v>
      </c>
      <c r="I779" s="11">
        <v>44111</v>
      </c>
      <c r="J779" s="10">
        <v>47</v>
      </c>
      <c r="K779" s="10" t="s">
        <v>68</v>
      </c>
      <c r="L779" s="10" t="s">
        <v>18</v>
      </c>
    </row>
    <row r="780" spans="1:12" x14ac:dyDescent="0.3">
      <c r="A780" s="52">
        <v>45717</v>
      </c>
      <c r="B780" s="10" t="s">
        <v>563</v>
      </c>
      <c r="C780" s="10" t="s">
        <v>34</v>
      </c>
      <c r="D780" s="10" t="s">
        <v>329</v>
      </c>
      <c r="E780" s="10" t="s">
        <v>20</v>
      </c>
      <c r="F780" s="10" t="s">
        <v>19</v>
      </c>
      <c r="G780" s="10" t="s">
        <v>57</v>
      </c>
      <c r="H780" s="10">
        <v>1</v>
      </c>
      <c r="I780" s="11">
        <v>45742</v>
      </c>
      <c r="J780" s="10">
        <v>22</v>
      </c>
      <c r="K780" s="10" t="s">
        <v>52</v>
      </c>
      <c r="L780" s="10" t="s">
        <v>90</v>
      </c>
    </row>
    <row r="781" spans="1:12" x14ac:dyDescent="0.3">
      <c r="A781" s="52">
        <v>45717</v>
      </c>
      <c r="B781" s="10" t="s">
        <v>564</v>
      </c>
      <c r="C781" s="10" t="s">
        <v>105</v>
      </c>
      <c r="D781" s="10" t="s">
        <v>89</v>
      </c>
      <c r="E781" s="10" t="s">
        <v>20</v>
      </c>
      <c r="F781" s="10" t="s">
        <v>19</v>
      </c>
      <c r="G781" s="10" t="s">
        <v>121</v>
      </c>
      <c r="H781" s="10">
        <v>1</v>
      </c>
      <c r="I781" s="11">
        <v>44792</v>
      </c>
      <c r="J781" s="10">
        <v>59</v>
      </c>
      <c r="K781" s="10" t="s">
        <v>52</v>
      </c>
      <c r="L781" s="10" t="s">
        <v>39</v>
      </c>
    </row>
    <row r="782" spans="1:12" x14ac:dyDescent="0.3">
      <c r="A782" s="52">
        <v>45717</v>
      </c>
      <c r="B782" s="10" t="s">
        <v>565</v>
      </c>
      <c r="C782" s="10" t="s">
        <v>566</v>
      </c>
      <c r="D782" s="10" t="s">
        <v>126</v>
      </c>
      <c r="E782" s="10" t="s">
        <v>16</v>
      </c>
      <c r="F782" s="10" t="s">
        <v>19</v>
      </c>
      <c r="G782" s="10" t="s">
        <v>51</v>
      </c>
      <c r="H782" s="10">
        <v>1</v>
      </c>
      <c r="I782" s="11">
        <v>45231</v>
      </c>
      <c r="J782" s="10">
        <v>63</v>
      </c>
      <c r="K782" s="10" t="s">
        <v>52</v>
      </c>
      <c r="L782" s="10" t="s">
        <v>42</v>
      </c>
    </row>
    <row r="783" spans="1:12" x14ac:dyDescent="0.3">
      <c r="A783" s="52">
        <v>45717</v>
      </c>
      <c r="B783" s="10" t="s">
        <v>568</v>
      </c>
      <c r="C783" s="10" t="s">
        <v>512</v>
      </c>
      <c r="D783" s="10" t="s">
        <v>234</v>
      </c>
      <c r="E783" s="10" t="s">
        <v>20</v>
      </c>
      <c r="F783" s="10" t="s">
        <v>17</v>
      </c>
      <c r="G783" s="10" t="s">
        <v>57</v>
      </c>
      <c r="H783" s="10">
        <v>1</v>
      </c>
      <c r="I783" s="11">
        <v>45353</v>
      </c>
      <c r="J783" s="10">
        <v>49</v>
      </c>
      <c r="K783" s="10" t="s">
        <v>68</v>
      </c>
      <c r="L783" s="10" t="s">
        <v>36</v>
      </c>
    </row>
    <row r="784" spans="1:12" x14ac:dyDescent="0.3">
      <c r="A784" s="52">
        <v>45717</v>
      </c>
      <c r="B784" s="10" t="s">
        <v>569</v>
      </c>
      <c r="C784" s="10" t="s">
        <v>570</v>
      </c>
      <c r="D784" s="10" t="s">
        <v>134</v>
      </c>
      <c r="E784" s="10" t="s">
        <v>16</v>
      </c>
      <c r="F784" s="10" t="s">
        <v>19</v>
      </c>
      <c r="G784" s="10" t="s">
        <v>29</v>
      </c>
      <c r="H784" s="10">
        <v>1</v>
      </c>
      <c r="I784" s="11">
        <v>45210</v>
      </c>
      <c r="J784" s="10">
        <v>22</v>
      </c>
      <c r="K784" s="10" t="s">
        <v>52</v>
      </c>
      <c r="L784" s="10" t="s">
        <v>40</v>
      </c>
    </row>
    <row r="785" spans="1:12" x14ac:dyDescent="0.3">
      <c r="A785" s="52">
        <v>45717</v>
      </c>
      <c r="B785" s="10" t="s">
        <v>571</v>
      </c>
      <c r="C785" s="10" t="s">
        <v>572</v>
      </c>
      <c r="D785" s="10" t="s">
        <v>510</v>
      </c>
      <c r="E785" s="10" t="s">
        <v>20</v>
      </c>
      <c r="F785" s="10" t="s">
        <v>17</v>
      </c>
      <c r="G785" s="10" t="s">
        <v>57</v>
      </c>
      <c r="H785" s="10">
        <v>1</v>
      </c>
      <c r="I785" s="11">
        <v>44568</v>
      </c>
      <c r="J785" s="10">
        <v>23</v>
      </c>
      <c r="K785" s="10" t="s">
        <v>68</v>
      </c>
      <c r="L785" s="10" t="s">
        <v>27</v>
      </c>
    </row>
    <row r="786" spans="1:12" x14ac:dyDescent="0.3">
      <c r="A786" s="52">
        <v>45717</v>
      </c>
      <c r="B786" s="10" t="s">
        <v>573</v>
      </c>
      <c r="C786" s="10" t="s">
        <v>111</v>
      </c>
      <c r="D786" s="10" t="s">
        <v>574</v>
      </c>
      <c r="E786" s="10" t="s">
        <v>16</v>
      </c>
      <c r="F786" s="10" t="s">
        <v>17</v>
      </c>
      <c r="G786" s="10" t="s">
        <v>57</v>
      </c>
      <c r="H786" s="10">
        <v>0.91</v>
      </c>
      <c r="I786" s="11">
        <v>45755</v>
      </c>
      <c r="J786" s="10">
        <v>42</v>
      </c>
      <c r="K786" s="10" t="s">
        <v>52</v>
      </c>
      <c r="L786" s="10" t="s">
        <v>18</v>
      </c>
    </row>
    <row r="787" spans="1:12" x14ac:dyDescent="0.3">
      <c r="A787" s="52">
        <v>45717</v>
      </c>
      <c r="B787" s="10" t="s">
        <v>575</v>
      </c>
      <c r="C787" s="10" t="s">
        <v>155</v>
      </c>
      <c r="D787" s="10" t="s">
        <v>498</v>
      </c>
      <c r="E787" s="10" t="s">
        <v>20</v>
      </c>
      <c r="F787" s="10" t="s">
        <v>19</v>
      </c>
      <c r="G787" s="10" t="s">
        <v>98</v>
      </c>
      <c r="H787" s="10">
        <v>0.91</v>
      </c>
      <c r="I787" s="11">
        <v>44374</v>
      </c>
      <c r="J787" s="10">
        <v>34</v>
      </c>
      <c r="K787" s="10" t="s">
        <v>52</v>
      </c>
      <c r="L787" s="10" t="s">
        <v>18</v>
      </c>
    </row>
    <row r="788" spans="1:12" x14ac:dyDescent="0.3">
      <c r="A788" s="52">
        <v>45717</v>
      </c>
      <c r="B788" s="10" t="s">
        <v>576</v>
      </c>
      <c r="C788" s="10" t="s">
        <v>256</v>
      </c>
      <c r="D788" s="10" t="s">
        <v>63</v>
      </c>
      <c r="E788" s="10" t="s">
        <v>20</v>
      </c>
      <c r="F788" s="10" t="s">
        <v>19</v>
      </c>
      <c r="G788" s="10" t="s">
        <v>57</v>
      </c>
      <c r="H788" s="10">
        <v>0.91</v>
      </c>
      <c r="I788" s="11">
        <v>45579</v>
      </c>
      <c r="J788" s="10">
        <v>25</v>
      </c>
      <c r="K788" s="10" t="s">
        <v>52</v>
      </c>
      <c r="L788" s="10" t="s">
        <v>36</v>
      </c>
    </row>
    <row r="789" spans="1:12" x14ac:dyDescent="0.3">
      <c r="A789" s="52">
        <v>45717</v>
      </c>
      <c r="B789" s="10" t="s">
        <v>577</v>
      </c>
      <c r="C789" s="10" t="s">
        <v>248</v>
      </c>
      <c r="D789" s="10" t="s">
        <v>132</v>
      </c>
      <c r="E789" s="10" t="s">
        <v>20</v>
      </c>
      <c r="F789" s="10" t="s">
        <v>19</v>
      </c>
      <c r="G789" s="10" t="s">
        <v>51</v>
      </c>
      <c r="H789" s="10">
        <v>1</v>
      </c>
      <c r="I789" s="11">
        <v>45247</v>
      </c>
      <c r="J789" s="10">
        <v>20</v>
      </c>
      <c r="K789" s="10" t="s">
        <v>52</v>
      </c>
      <c r="L789" s="10" t="s">
        <v>94</v>
      </c>
    </row>
    <row r="790" spans="1:12" x14ac:dyDescent="0.3">
      <c r="A790" s="52">
        <v>45717</v>
      </c>
      <c r="B790" s="10" t="s">
        <v>578</v>
      </c>
      <c r="C790" s="10" t="s">
        <v>579</v>
      </c>
      <c r="D790" s="10" t="s">
        <v>580</v>
      </c>
      <c r="E790" s="10" t="s">
        <v>16</v>
      </c>
      <c r="F790" s="10" t="s">
        <v>19</v>
      </c>
      <c r="G790" s="10" t="s">
        <v>51</v>
      </c>
      <c r="H790" s="10">
        <v>1</v>
      </c>
      <c r="I790" s="11">
        <v>44327</v>
      </c>
      <c r="J790" s="10">
        <v>47</v>
      </c>
      <c r="K790" s="10" t="s">
        <v>68</v>
      </c>
      <c r="L790" s="10" t="s">
        <v>27</v>
      </c>
    </row>
    <row r="791" spans="1:12" x14ac:dyDescent="0.3">
      <c r="A791" s="52">
        <v>45717</v>
      </c>
      <c r="B791" s="10" t="s">
        <v>581</v>
      </c>
      <c r="C791" s="10" t="s">
        <v>582</v>
      </c>
      <c r="D791" s="10" t="s">
        <v>583</v>
      </c>
      <c r="E791" s="10" t="s">
        <v>16</v>
      </c>
      <c r="F791" s="10" t="s">
        <v>17</v>
      </c>
      <c r="G791" s="10" t="s">
        <v>29</v>
      </c>
      <c r="H791" s="10">
        <v>1</v>
      </c>
      <c r="I791" s="11">
        <v>44426</v>
      </c>
      <c r="J791" s="10">
        <v>20</v>
      </c>
      <c r="K791" s="10" t="s">
        <v>68</v>
      </c>
      <c r="L791" s="10" t="s">
        <v>18</v>
      </c>
    </row>
    <row r="792" spans="1:12" x14ac:dyDescent="0.3">
      <c r="A792" s="52">
        <v>45717</v>
      </c>
      <c r="B792" s="10" t="s">
        <v>584</v>
      </c>
      <c r="C792" s="10" t="s">
        <v>28</v>
      </c>
      <c r="D792" s="10" t="s">
        <v>585</v>
      </c>
      <c r="E792" s="10" t="s">
        <v>20</v>
      </c>
      <c r="F792" s="10" t="s">
        <v>19</v>
      </c>
      <c r="G792" s="10" t="s">
        <v>51</v>
      </c>
      <c r="H792" s="10">
        <v>1</v>
      </c>
      <c r="I792" s="11">
        <v>44122</v>
      </c>
      <c r="J792" s="10">
        <v>29</v>
      </c>
      <c r="K792" s="10" t="s">
        <v>68</v>
      </c>
      <c r="L792" s="10" t="s">
        <v>36</v>
      </c>
    </row>
    <row r="793" spans="1:12" x14ac:dyDescent="0.3">
      <c r="A793" s="52">
        <v>45717</v>
      </c>
      <c r="B793" s="10" t="s">
        <v>586</v>
      </c>
      <c r="C793" s="10" t="s">
        <v>587</v>
      </c>
      <c r="D793" s="10" t="s">
        <v>588</v>
      </c>
      <c r="E793" s="10" t="s">
        <v>20</v>
      </c>
      <c r="F793" s="10" t="s">
        <v>17</v>
      </c>
      <c r="G793" s="10" t="s">
        <v>29</v>
      </c>
      <c r="H793" s="10">
        <v>0.91</v>
      </c>
      <c r="I793" s="11">
        <v>44532</v>
      </c>
      <c r="J793" s="10">
        <v>22</v>
      </c>
      <c r="K793" s="10" t="s">
        <v>52</v>
      </c>
      <c r="L793" s="10" t="s">
        <v>23</v>
      </c>
    </row>
    <row r="794" spans="1:12" x14ac:dyDescent="0.3">
      <c r="A794" s="52">
        <v>45717</v>
      </c>
      <c r="B794" s="10" t="s">
        <v>589</v>
      </c>
      <c r="C794" s="10" t="s">
        <v>590</v>
      </c>
      <c r="D794" s="10" t="s">
        <v>484</v>
      </c>
      <c r="E794" s="10" t="s">
        <v>16</v>
      </c>
      <c r="F794" s="10" t="s">
        <v>17</v>
      </c>
      <c r="G794" s="10" t="s">
        <v>121</v>
      </c>
      <c r="H794" s="10">
        <v>1</v>
      </c>
      <c r="I794" s="11">
        <v>45671</v>
      </c>
      <c r="J794" s="10">
        <v>29</v>
      </c>
      <c r="K794" s="10" t="s">
        <v>68</v>
      </c>
      <c r="L794" s="10" t="s">
        <v>41</v>
      </c>
    </row>
    <row r="795" spans="1:12" x14ac:dyDescent="0.3">
      <c r="A795" s="52">
        <v>45717</v>
      </c>
      <c r="B795" s="10" t="s">
        <v>591</v>
      </c>
      <c r="C795" s="10" t="s">
        <v>592</v>
      </c>
      <c r="D795" s="10" t="s">
        <v>295</v>
      </c>
      <c r="E795" s="10" t="s">
        <v>16</v>
      </c>
      <c r="F795" s="10" t="s">
        <v>19</v>
      </c>
      <c r="G795" s="10" t="s">
        <v>51</v>
      </c>
      <c r="H795" s="10">
        <v>1</v>
      </c>
      <c r="I795" s="11">
        <v>45656</v>
      </c>
      <c r="J795" s="10">
        <v>63</v>
      </c>
      <c r="K795" s="10" t="s">
        <v>68</v>
      </c>
      <c r="L795" s="10" t="s">
        <v>40</v>
      </c>
    </row>
    <row r="796" spans="1:12" x14ac:dyDescent="0.3">
      <c r="A796" s="52">
        <v>45717</v>
      </c>
      <c r="B796" s="10" t="s">
        <v>593</v>
      </c>
      <c r="C796" s="10" t="s">
        <v>500</v>
      </c>
      <c r="D796" s="10" t="s">
        <v>594</v>
      </c>
      <c r="E796" s="10" t="s">
        <v>16</v>
      </c>
      <c r="F796" s="10" t="s">
        <v>19</v>
      </c>
      <c r="G796" s="10" t="s">
        <v>29</v>
      </c>
      <c r="H796" s="10">
        <v>1</v>
      </c>
      <c r="I796" s="11">
        <v>44706</v>
      </c>
      <c r="J796" s="10">
        <v>48</v>
      </c>
      <c r="K796" s="10" t="s">
        <v>68</v>
      </c>
      <c r="L796" s="10" t="s">
        <v>40</v>
      </c>
    </row>
    <row r="797" spans="1:12" x14ac:dyDescent="0.3">
      <c r="A797" s="52">
        <v>45717</v>
      </c>
      <c r="B797" s="10" t="s">
        <v>595</v>
      </c>
      <c r="C797" s="10" t="s">
        <v>168</v>
      </c>
      <c r="D797" s="10" t="s">
        <v>596</v>
      </c>
      <c r="E797" s="10" t="s">
        <v>16</v>
      </c>
      <c r="F797" s="10" t="s">
        <v>19</v>
      </c>
      <c r="G797" s="10" t="s">
        <v>51</v>
      </c>
      <c r="H797" s="10">
        <v>1</v>
      </c>
      <c r="I797" s="11">
        <v>44554</v>
      </c>
      <c r="J797" s="10">
        <v>26</v>
      </c>
      <c r="K797" s="10" t="s">
        <v>68</v>
      </c>
      <c r="L797" s="10" t="s">
        <v>94</v>
      </c>
    </row>
    <row r="798" spans="1:12" x14ac:dyDescent="0.3">
      <c r="A798" s="52">
        <v>45717</v>
      </c>
      <c r="B798" s="10" t="s">
        <v>597</v>
      </c>
      <c r="C798" s="10" t="s">
        <v>598</v>
      </c>
      <c r="D798" s="10" t="s">
        <v>599</v>
      </c>
      <c r="E798" s="10" t="s">
        <v>16</v>
      </c>
      <c r="F798" s="10" t="s">
        <v>50</v>
      </c>
      <c r="G798" s="10" t="s">
        <v>67</v>
      </c>
      <c r="H798" s="10">
        <v>0.91</v>
      </c>
      <c r="I798" s="11">
        <v>44217</v>
      </c>
      <c r="J798" s="10">
        <v>32</v>
      </c>
      <c r="K798" s="10" t="s">
        <v>52</v>
      </c>
      <c r="L798" s="10" t="s">
        <v>36</v>
      </c>
    </row>
    <row r="799" spans="1:12" x14ac:dyDescent="0.3">
      <c r="A799" s="52">
        <v>45717</v>
      </c>
      <c r="B799" s="10" t="s">
        <v>600</v>
      </c>
      <c r="C799" s="10" t="s">
        <v>285</v>
      </c>
      <c r="D799" s="10" t="s">
        <v>89</v>
      </c>
      <c r="E799" s="10" t="s">
        <v>20</v>
      </c>
      <c r="F799" s="10" t="s">
        <v>19</v>
      </c>
      <c r="G799" s="10" t="s">
        <v>121</v>
      </c>
      <c r="H799" s="10">
        <v>0.91</v>
      </c>
      <c r="I799" s="11">
        <v>44613</v>
      </c>
      <c r="J799" s="10">
        <v>21</v>
      </c>
      <c r="K799" s="10" t="s">
        <v>52</v>
      </c>
      <c r="L799" s="10" t="s">
        <v>42</v>
      </c>
    </row>
    <row r="800" spans="1:12" x14ac:dyDescent="0.3">
      <c r="A800" s="52">
        <v>45717</v>
      </c>
      <c r="B800" s="10" t="s">
        <v>601</v>
      </c>
      <c r="C800" s="10" t="s">
        <v>602</v>
      </c>
      <c r="D800" s="10" t="s">
        <v>447</v>
      </c>
      <c r="E800" s="10" t="s">
        <v>20</v>
      </c>
      <c r="F800" s="10" t="s">
        <v>19</v>
      </c>
      <c r="G800" s="10" t="s">
        <v>51</v>
      </c>
      <c r="H800" s="10">
        <v>1</v>
      </c>
      <c r="I800" s="11">
        <v>44607</v>
      </c>
      <c r="J800" s="10">
        <v>41</v>
      </c>
      <c r="K800" s="10" t="s">
        <v>68</v>
      </c>
      <c r="L800" s="10" t="s">
        <v>31</v>
      </c>
    </row>
    <row r="801" spans="1:12" x14ac:dyDescent="0.3">
      <c r="A801" s="52">
        <v>45717</v>
      </c>
      <c r="B801" s="10" t="s">
        <v>603</v>
      </c>
      <c r="C801" s="10" t="s">
        <v>334</v>
      </c>
      <c r="D801" s="10" t="s">
        <v>198</v>
      </c>
      <c r="E801" s="10" t="s">
        <v>20</v>
      </c>
      <c r="F801" s="10" t="s">
        <v>56</v>
      </c>
      <c r="G801" s="10" t="s">
        <v>51</v>
      </c>
      <c r="H801" s="10">
        <v>1</v>
      </c>
      <c r="I801" s="11">
        <v>45865</v>
      </c>
      <c r="J801" s="10">
        <v>30</v>
      </c>
      <c r="K801" s="10" t="s">
        <v>52</v>
      </c>
      <c r="L801" s="10" t="s">
        <v>42</v>
      </c>
    </row>
    <row r="802" spans="1:12" x14ac:dyDescent="0.3">
      <c r="A802" s="52">
        <v>45717</v>
      </c>
      <c r="B802" s="10" t="s">
        <v>604</v>
      </c>
      <c r="C802" s="10" t="s">
        <v>605</v>
      </c>
      <c r="D802" s="10" t="s">
        <v>227</v>
      </c>
      <c r="E802" s="10" t="s">
        <v>16</v>
      </c>
      <c r="F802" s="10" t="s">
        <v>19</v>
      </c>
      <c r="G802" s="10" t="s">
        <v>51</v>
      </c>
      <c r="H802" s="10">
        <v>1</v>
      </c>
      <c r="I802" s="11">
        <v>44876</v>
      </c>
      <c r="J802" s="10">
        <v>24</v>
      </c>
      <c r="K802" s="10" t="s">
        <v>68</v>
      </c>
      <c r="L802" s="10" t="s">
        <v>42</v>
      </c>
    </row>
    <row r="803" spans="1:12" x14ac:dyDescent="0.3">
      <c r="A803" s="52">
        <v>45717</v>
      </c>
      <c r="B803" s="10" t="s">
        <v>606</v>
      </c>
      <c r="C803" s="10" t="s">
        <v>549</v>
      </c>
      <c r="D803" s="10" t="s">
        <v>487</v>
      </c>
      <c r="E803" s="10" t="s">
        <v>16</v>
      </c>
      <c r="F803" s="10" t="s">
        <v>19</v>
      </c>
      <c r="G803" s="10" t="s">
        <v>51</v>
      </c>
      <c r="H803" s="10">
        <v>1</v>
      </c>
      <c r="I803" s="11">
        <v>44449</v>
      </c>
      <c r="J803" s="10">
        <v>49</v>
      </c>
      <c r="K803" s="10" t="s">
        <v>68</v>
      </c>
      <c r="L803" s="10" t="s">
        <v>40</v>
      </c>
    </row>
    <row r="804" spans="1:12" x14ac:dyDescent="0.3">
      <c r="A804" s="52">
        <v>45717</v>
      </c>
      <c r="B804" s="10" t="s">
        <v>607</v>
      </c>
      <c r="C804" s="10" t="s">
        <v>132</v>
      </c>
      <c r="D804" s="10" t="s">
        <v>608</v>
      </c>
      <c r="E804" s="10" t="s">
        <v>16</v>
      </c>
      <c r="F804" s="10" t="s">
        <v>19</v>
      </c>
      <c r="G804" s="10" t="s">
        <v>51</v>
      </c>
      <c r="H804" s="10">
        <v>0.91</v>
      </c>
      <c r="I804" s="11">
        <v>44724</v>
      </c>
      <c r="J804" s="10">
        <v>60</v>
      </c>
      <c r="K804" s="10" t="s">
        <v>52</v>
      </c>
      <c r="L804" s="10" t="s">
        <v>18</v>
      </c>
    </row>
    <row r="805" spans="1:12" x14ac:dyDescent="0.3">
      <c r="A805" s="52">
        <v>45717</v>
      </c>
      <c r="B805" s="10" t="s">
        <v>609</v>
      </c>
      <c r="C805" s="10" t="s">
        <v>132</v>
      </c>
      <c r="D805" s="10" t="s">
        <v>38</v>
      </c>
      <c r="E805" s="10" t="s">
        <v>20</v>
      </c>
      <c r="F805" s="10" t="s">
        <v>19</v>
      </c>
      <c r="G805" s="10" t="s">
        <v>121</v>
      </c>
      <c r="H805" s="10">
        <v>1</v>
      </c>
      <c r="I805" s="11">
        <v>45073</v>
      </c>
      <c r="J805" s="10">
        <v>44</v>
      </c>
      <c r="K805" s="10" t="s">
        <v>52</v>
      </c>
      <c r="L805" s="10" t="s">
        <v>18</v>
      </c>
    </row>
    <row r="806" spans="1:12" x14ac:dyDescent="0.3">
      <c r="A806" s="52">
        <v>45717</v>
      </c>
      <c r="B806" s="10" t="s">
        <v>610</v>
      </c>
      <c r="C806" s="10" t="s">
        <v>611</v>
      </c>
      <c r="D806" s="10" t="s">
        <v>355</v>
      </c>
      <c r="E806" s="10" t="s">
        <v>20</v>
      </c>
      <c r="F806" s="10" t="s">
        <v>17</v>
      </c>
      <c r="G806" s="10" t="s">
        <v>75</v>
      </c>
      <c r="H806" s="10">
        <v>1</v>
      </c>
      <c r="I806" s="11">
        <v>45379</v>
      </c>
      <c r="J806" s="10">
        <v>51</v>
      </c>
      <c r="K806" s="10" t="s">
        <v>52</v>
      </c>
      <c r="L806" s="10" t="s">
        <v>18</v>
      </c>
    </row>
    <row r="807" spans="1:12" x14ac:dyDescent="0.3">
      <c r="A807" s="52">
        <v>45717</v>
      </c>
      <c r="B807" s="10" t="s">
        <v>612</v>
      </c>
      <c r="C807" s="10" t="s">
        <v>80</v>
      </c>
      <c r="D807" s="10" t="s">
        <v>89</v>
      </c>
      <c r="E807" s="10" t="s">
        <v>20</v>
      </c>
      <c r="F807" s="10" t="s">
        <v>19</v>
      </c>
      <c r="G807" s="10" t="s">
        <v>98</v>
      </c>
      <c r="H807" s="10">
        <v>1</v>
      </c>
      <c r="I807" s="11">
        <v>44940</v>
      </c>
      <c r="J807" s="10">
        <v>46</v>
      </c>
      <c r="K807" s="10" t="s">
        <v>68</v>
      </c>
      <c r="L807" s="10" t="s">
        <v>42</v>
      </c>
    </row>
    <row r="808" spans="1:12" x14ac:dyDescent="0.3">
      <c r="A808" s="52">
        <v>45717</v>
      </c>
      <c r="B808" s="10" t="s">
        <v>613</v>
      </c>
      <c r="C808" s="10" t="s">
        <v>614</v>
      </c>
      <c r="D808" s="10" t="s">
        <v>421</v>
      </c>
      <c r="E808" s="10" t="s">
        <v>20</v>
      </c>
      <c r="F808" s="10" t="s">
        <v>19</v>
      </c>
      <c r="G808" s="10" t="s">
        <v>29</v>
      </c>
      <c r="H808" s="10">
        <v>1</v>
      </c>
      <c r="I808" s="11">
        <v>44715</v>
      </c>
      <c r="J808" s="10">
        <v>54</v>
      </c>
      <c r="K808" s="10" t="s">
        <v>68</v>
      </c>
      <c r="L808" s="10" t="s">
        <v>35</v>
      </c>
    </row>
    <row r="809" spans="1:12" x14ac:dyDescent="0.3">
      <c r="A809" s="52">
        <v>45717</v>
      </c>
      <c r="B809" s="10" t="s">
        <v>615</v>
      </c>
      <c r="C809" s="10" t="s">
        <v>616</v>
      </c>
      <c r="D809" s="10" t="s">
        <v>60</v>
      </c>
      <c r="E809" s="10" t="s">
        <v>20</v>
      </c>
      <c r="F809" s="10" t="s">
        <v>19</v>
      </c>
      <c r="G809" s="10" t="s">
        <v>98</v>
      </c>
      <c r="H809" s="10">
        <v>1</v>
      </c>
      <c r="I809" s="11">
        <v>45645</v>
      </c>
      <c r="J809" s="10">
        <v>30</v>
      </c>
      <c r="K809" s="10" t="s">
        <v>52</v>
      </c>
      <c r="L809" s="10" t="s">
        <v>41</v>
      </c>
    </row>
    <row r="810" spans="1:12" x14ac:dyDescent="0.3">
      <c r="A810" s="52">
        <v>45717</v>
      </c>
      <c r="B810" s="10" t="s">
        <v>617</v>
      </c>
      <c r="C810" s="10" t="s">
        <v>14</v>
      </c>
      <c r="D810" s="10" t="s">
        <v>200</v>
      </c>
      <c r="E810" s="10" t="s">
        <v>16</v>
      </c>
      <c r="F810" s="10" t="s">
        <v>56</v>
      </c>
      <c r="G810" s="10" t="s">
        <v>67</v>
      </c>
      <c r="H810" s="10">
        <v>1</v>
      </c>
      <c r="I810" s="11">
        <v>44636</v>
      </c>
      <c r="J810" s="10">
        <v>25</v>
      </c>
      <c r="K810" s="10" t="s">
        <v>52</v>
      </c>
      <c r="L810" s="10" t="s">
        <v>18</v>
      </c>
    </row>
    <row r="811" spans="1:12" x14ac:dyDescent="0.3">
      <c r="A811" s="52">
        <v>45717</v>
      </c>
      <c r="B811" s="10" t="s">
        <v>618</v>
      </c>
      <c r="C811" s="10" t="s">
        <v>509</v>
      </c>
      <c r="D811" s="10" t="s">
        <v>175</v>
      </c>
      <c r="E811" s="10" t="s">
        <v>16</v>
      </c>
      <c r="F811" s="10" t="s">
        <v>19</v>
      </c>
      <c r="G811" s="10" t="s">
        <v>51</v>
      </c>
      <c r="H811" s="10">
        <v>1</v>
      </c>
      <c r="I811" s="11">
        <v>44686</v>
      </c>
      <c r="J811" s="10">
        <v>51</v>
      </c>
      <c r="K811" s="10" t="s">
        <v>52</v>
      </c>
      <c r="L811" s="10" t="s">
        <v>18</v>
      </c>
    </row>
    <row r="812" spans="1:12" x14ac:dyDescent="0.3">
      <c r="A812" s="52">
        <v>45717</v>
      </c>
      <c r="B812" s="10" t="s">
        <v>619</v>
      </c>
      <c r="C812" s="10" t="s">
        <v>321</v>
      </c>
      <c r="D812" s="10" t="s">
        <v>620</v>
      </c>
      <c r="E812" s="10" t="s">
        <v>16</v>
      </c>
      <c r="F812" s="10" t="s">
        <v>19</v>
      </c>
      <c r="G812" s="10" t="s">
        <v>57</v>
      </c>
      <c r="H812" s="10">
        <v>1</v>
      </c>
      <c r="I812" s="11">
        <v>44244</v>
      </c>
      <c r="J812" s="10">
        <v>22</v>
      </c>
      <c r="K812" s="10" t="s">
        <v>52</v>
      </c>
      <c r="L812" s="10" t="s">
        <v>94</v>
      </c>
    </row>
    <row r="813" spans="1:12" x14ac:dyDescent="0.3">
      <c r="A813" s="52">
        <v>45717</v>
      </c>
      <c r="B813" s="10" t="s">
        <v>621</v>
      </c>
      <c r="C813" s="10" t="s">
        <v>345</v>
      </c>
      <c r="D813" s="10" t="s">
        <v>622</v>
      </c>
      <c r="E813" s="10" t="s">
        <v>20</v>
      </c>
      <c r="F813" s="10" t="s">
        <v>19</v>
      </c>
      <c r="G813" s="10" t="s">
        <v>57</v>
      </c>
      <c r="H813" s="10">
        <v>1</v>
      </c>
      <c r="I813" s="11">
        <v>44210</v>
      </c>
      <c r="J813" s="10">
        <v>62</v>
      </c>
      <c r="K813" s="10" t="s">
        <v>52</v>
      </c>
      <c r="L813" s="10" t="s">
        <v>27</v>
      </c>
    </row>
    <row r="814" spans="1:12" x14ac:dyDescent="0.3">
      <c r="A814" s="52">
        <v>45717</v>
      </c>
      <c r="B814" s="10" t="s">
        <v>623</v>
      </c>
      <c r="C814" s="10" t="s">
        <v>530</v>
      </c>
      <c r="D814" s="10" t="s">
        <v>97</v>
      </c>
      <c r="E814" s="10" t="s">
        <v>20</v>
      </c>
      <c r="F814" s="10" t="s">
        <v>17</v>
      </c>
      <c r="G814" s="10" t="s">
        <v>51</v>
      </c>
      <c r="H814" s="10">
        <v>1</v>
      </c>
      <c r="I814" s="11">
        <v>45035</v>
      </c>
      <c r="J814" s="10">
        <v>48</v>
      </c>
      <c r="K814" s="10" t="s">
        <v>68</v>
      </c>
      <c r="L814" s="10" t="s">
        <v>21</v>
      </c>
    </row>
    <row r="815" spans="1:12" x14ac:dyDescent="0.3">
      <c r="A815" s="52">
        <v>45717</v>
      </c>
      <c r="B815" s="10" t="s">
        <v>624</v>
      </c>
      <c r="C815" s="10" t="s">
        <v>625</v>
      </c>
      <c r="D815" s="10" t="s">
        <v>97</v>
      </c>
      <c r="E815" s="10" t="s">
        <v>20</v>
      </c>
      <c r="F815" s="10" t="s">
        <v>19</v>
      </c>
      <c r="G815" s="10" t="s">
        <v>51</v>
      </c>
      <c r="H815" s="10">
        <v>1</v>
      </c>
      <c r="I815" s="11">
        <v>44940</v>
      </c>
      <c r="J815" s="10">
        <v>25</v>
      </c>
      <c r="K815" s="10" t="s">
        <v>68</v>
      </c>
      <c r="L815" s="10" t="s">
        <v>31</v>
      </c>
    </row>
    <row r="816" spans="1:12" x14ac:dyDescent="0.3">
      <c r="A816" s="52">
        <v>45717</v>
      </c>
      <c r="B816" s="10" t="s">
        <v>626</v>
      </c>
      <c r="C816" s="10" t="s">
        <v>627</v>
      </c>
      <c r="D816" s="10" t="s">
        <v>628</v>
      </c>
      <c r="E816" s="10" t="s">
        <v>16</v>
      </c>
      <c r="F816" s="10" t="s">
        <v>17</v>
      </c>
      <c r="G816" s="10" t="s">
        <v>121</v>
      </c>
      <c r="H816" s="10">
        <v>1</v>
      </c>
      <c r="I816" s="11">
        <v>44590</v>
      </c>
      <c r="J816" s="10">
        <v>24</v>
      </c>
      <c r="K816" s="10" t="s">
        <v>68</v>
      </c>
      <c r="L816" s="10" t="s">
        <v>18</v>
      </c>
    </row>
    <row r="817" spans="1:12" x14ac:dyDescent="0.3">
      <c r="A817" s="52">
        <v>45717</v>
      </c>
      <c r="B817" s="10" t="s">
        <v>629</v>
      </c>
      <c r="C817" s="10" t="s">
        <v>630</v>
      </c>
      <c r="D817" s="10" t="s">
        <v>332</v>
      </c>
      <c r="E817" s="10" t="s">
        <v>16</v>
      </c>
      <c r="F817" s="10" t="s">
        <v>50</v>
      </c>
      <c r="G817" s="10" t="s">
        <v>51</v>
      </c>
      <c r="H817" s="10">
        <v>0.91</v>
      </c>
      <c r="I817" s="11">
        <v>45695</v>
      </c>
      <c r="J817" s="10">
        <v>45</v>
      </c>
      <c r="K817" s="10" t="s">
        <v>52</v>
      </c>
      <c r="L817" s="10" t="s">
        <v>94</v>
      </c>
    </row>
    <row r="818" spans="1:12" x14ac:dyDescent="0.3">
      <c r="A818" s="52">
        <v>45717</v>
      </c>
      <c r="B818" s="10" t="s">
        <v>631</v>
      </c>
      <c r="C818" s="10" t="s">
        <v>250</v>
      </c>
      <c r="D818" s="10" t="s">
        <v>424</v>
      </c>
      <c r="E818" s="10" t="s">
        <v>20</v>
      </c>
      <c r="F818" s="10" t="s">
        <v>19</v>
      </c>
      <c r="G818" s="10" t="s">
        <v>98</v>
      </c>
      <c r="H818" s="10">
        <v>1</v>
      </c>
      <c r="I818" s="11">
        <v>44518</v>
      </c>
      <c r="J818" s="10">
        <v>62</v>
      </c>
      <c r="K818" s="10" t="s">
        <v>52</v>
      </c>
      <c r="L818" s="10" t="s">
        <v>40</v>
      </c>
    </row>
    <row r="819" spans="1:12" x14ac:dyDescent="0.3">
      <c r="A819" s="52">
        <v>45717</v>
      </c>
      <c r="B819" s="10" t="s">
        <v>632</v>
      </c>
      <c r="C819" s="10" t="s">
        <v>491</v>
      </c>
      <c r="D819" s="10" t="s">
        <v>633</v>
      </c>
      <c r="E819" s="10" t="s">
        <v>20</v>
      </c>
      <c r="F819" s="10" t="s">
        <v>56</v>
      </c>
      <c r="G819" s="10" t="s">
        <v>57</v>
      </c>
      <c r="H819" s="10">
        <v>1</v>
      </c>
      <c r="I819" s="11">
        <v>44946</v>
      </c>
      <c r="J819" s="10">
        <v>64</v>
      </c>
      <c r="K819" s="10" t="s">
        <v>52</v>
      </c>
      <c r="L819" s="10" t="s">
        <v>27</v>
      </c>
    </row>
    <row r="820" spans="1:12" x14ac:dyDescent="0.3">
      <c r="A820" s="52">
        <v>45717</v>
      </c>
      <c r="B820" s="10" t="s">
        <v>634</v>
      </c>
      <c r="C820" s="10" t="s">
        <v>635</v>
      </c>
      <c r="D820" s="10" t="s">
        <v>636</v>
      </c>
      <c r="E820" s="10" t="s">
        <v>16</v>
      </c>
      <c r="F820" s="10" t="s">
        <v>17</v>
      </c>
      <c r="G820" s="10" t="s">
        <v>75</v>
      </c>
      <c r="H820" s="10">
        <v>1</v>
      </c>
      <c r="I820" s="11">
        <v>45717</v>
      </c>
      <c r="J820" s="10">
        <v>56</v>
      </c>
      <c r="K820" s="10" t="s">
        <v>52</v>
      </c>
      <c r="L820" s="10" t="s">
        <v>18</v>
      </c>
    </row>
    <row r="821" spans="1:12" x14ac:dyDescent="0.3">
      <c r="A821" s="52">
        <v>45717</v>
      </c>
      <c r="B821" s="10" t="s">
        <v>637</v>
      </c>
      <c r="C821" s="10" t="s">
        <v>638</v>
      </c>
      <c r="D821" s="10" t="s">
        <v>639</v>
      </c>
      <c r="E821" s="10" t="s">
        <v>20</v>
      </c>
      <c r="F821" s="10" t="s">
        <v>56</v>
      </c>
      <c r="G821" s="10" t="s">
        <v>51</v>
      </c>
      <c r="H821" s="10">
        <v>1</v>
      </c>
      <c r="I821" s="11">
        <v>44251</v>
      </c>
      <c r="J821" s="10">
        <v>55</v>
      </c>
      <c r="K821" s="10" t="s">
        <v>52</v>
      </c>
      <c r="L821" s="10" t="s">
        <v>27</v>
      </c>
    </row>
    <row r="822" spans="1:12" x14ac:dyDescent="0.3">
      <c r="A822" s="52">
        <v>45717</v>
      </c>
      <c r="B822" s="10" t="s">
        <v>643</v>
      </c>
      <c r="C822" s="10" t="s">
        <v>334</v>
      </c>
      <c r="D822" s="10" t="s">
        <v>286</v>
      </c>
      <c r="E822" s="10" t="s">
        <v>20</v>
      </c>
      <c r="F822" s="10" t="s">
        <v>19</v>
      </c>
      <c r="G822" s="10" t="s">
        <v>67</v>
      </c>
      <c r="H822" s="10">
        <v>1</v>
      </c>
      <c r="I822" s="11">
        <v>45176</v>
      </c>
      <c r="J822" s="10">
        <v>44</v>
      </c>
      <c r="K822" s="10" t="s">
        <v>68</v>
      </c>
      <c r="L822" s="10" t="s">
        <v>35</v>
      </c>
    </row>
    <row r="823" spans="1:12" x14ac:dyDescent="0.3">
      <c r="A823" s="52">
        <v>45717</v>
      </c>
      <c r="B823" s="10" t="s">
        <v>644</v>
      </c>
      <c r="C823" s="10" t="s">
        <v>645</v>
      </c>
      <c r="D823" s="10" t="s">
        <v>510</v>
      </c>
      <c r="E823" s="10" t="s">
        <v>20</v>
      </c>
      <c r="F823" s="10" t="s">
        <v>19</v>
      </c>
      <c r="G823" s="10" t="s">
        <v>51</v>
      </c>
      <c r="H823" s="10">
        <v>1</v>
      </c>
      <c r="I823" s="11">
        <v>44288</v>
      </c>
      <c r="J823" s="10">
        <v>59</v>
      </c>
      <c r="K823" s="10" t="s">
        <v>52</v>
      </c>
      <c r="L823" s="10" t="s">
        <v>36</v>
      </c>
    </row>
    <row r="824" spans="1:12" x14ac:dyDescent="0.3">
      <c r="A824" s="52">
        <v>45717</v>
      </c>
      <c r="B824" s="10" t="s">
        <v>646</v>
      </c>
      <c r="C824" s="10" t="s">
        <v>647</v>
      </c>
      <c r="D824" s="10" t="s">
        <v>101</v>
      </c>
      <c r="E824" s="10" t="s">
        <v>16</v>
      </c>
      <c r="F824" s="10" t="s">
        <v>17</v>
      </c>
      <c r="G824" s="10" t="s">
        <v>98</v>
      </c>
      <c r="H824" s="10">
        <v>1</v>
      </c>
      <c r="I824" s="11">
        <v>44623</v>
      </c>
      <c r="J824" s="10">
        <v>63</v>
      </c>
      <c r="K824" s="10" t="s">
        <v>68</v>
      </c>
      <c r="L824" s="10" t="s">
        <v>90</v>
      </c>
    </row>
    <row r="825" spans="1:12" x14ac:dyDescent="0.3">
      <c r="A825" s="52">
        <v>45717</v>
      </c>
      <c r="B825" s="10" t="s">
        <v>650</v>
      </c>
      <c r="C825" s="10" t="s">
        <v>651</v>
      </c>
      <c r="D825" s="10" t="s">
        <v>652</v>
      </c>
      <c r="E825" s="10" t="s">
        <v>16</v>
      </c>
      <c r="F825" s="10" t="s">
        <v>19</v>
      </c>
      <c r="G825" s="10" t="s">
        <v>51</v>
      </c>
      <c r="H825" s="10">
        <v>0.91</v>
      </c>
      <c r="I825" s="11">
        <v>45632</v>
      </c>
      <c r="J825" s="10">
        <v>44</v>
      </c>
      <c r="K825" s="10" t="s">
        <v>68</v>
      </c>
      <c r="L825" s="10" t="s">
        <v>27</v>
      </c>
    </row>
    <row r="826" spans="1:12" x14ac:dyDescent="0.3">
      <c r="A826" s="52">
        <v>45717</v>
      </c>
      <c r="B826" s="10" t="s">
        <v>653</v>
      </c>
      <c r="C826" s="10" t="s">
        <v>654</v>
      </c>
      <c r="D826" s="10" t="s">
        <v>514</v>
      </c>
      <c r="E826" s="10" t="s">
        <v>16</v>
      </c>
      <c r="F826" s="10" t="s">
        <v>19</v>
      </c>
      <c r="G826" s="10" t="s">
        <v>51</v>
      </c>
      <c r="H826" s="10">
        <v>1</v>
      </c>
      <c r="I826" s="11">
        <v>44532</v>
      </c>
      <c r="J826" s="10">
        <v>62</v>
      </c>
      <c r="K826" s="10" t="s">
        <v>68</v>
      </c>
      <c r="L826" s="10" t="s">
        <v>18</v>
      </c>
    </row>
    <row r="827" spans="1:12" x14ac:dyDescent="0.3">
      <c r="A827" s="52">
        <v>45717</v>
      </c>
      <c r="B827" s="10" t="s">
        <v>655</v>
      </c>
      <c r="C827" s="10" t="s">
        <v>131</v>
      </c>
      <c r="D827" s="10" t="s">
        <v>63</v>
      </c>
      <c r="E827" s="10" t="s">
        <v>20</v>
      </c>
      <c r="F827" s="10" t="s">
        <v>19</v>
      </c>
      <c r="G827" s="10" t="s">
        <v>121</v>
      </c>
      <c r="H827" s="10">
        <v>0.91</v>
      </c>
      <c r="I827" s="11">
        <v>44358</v>
      </c>
      <c r="J827" s="10">
        <v>54</v>
      </c>
      <c r="K827" s="10" t="s">
        <v>68</v>
      </c>
      <c r="L827" s="10" t="s">
        <v>90</v>
      </c>
    </row>
    <row r="828" spans="1:12" x14ac:dyDescent="0.3">
      <c r="A828" s="52">
        <v>45717</v>
      </c>
      <c r="B828" s="10" t="s">
        <v>656</v>
      </c>
      <c r="C828" s="10" t="s">
        <v>342</v>
      </c>
      <c r="D828" s="10" t="s">
        <v>657</v>
      </c>
      <c r="E828" s="10" t="s">
        <v>16</v>
      </c>
      <c r="F828" s="10" t="s">
        <v>19</v>
      </c>
      <c r="G828" s="10" t="s">
        <v>57</v>
      </c>
      <c r="H828" s="10">
        <v>1</v>
      </c>
      <c r="I828" s="11">
        <v>44432</v>
      </c>
      <c r="J828" s="10">
        <v>47</v>
      </c>
      <c r="K828" s="10" t="s">
        <v>52</v>
      </c>
      <c r="L828" s="10" t="s">
        <v>90</v>
      </c>
    </row>
    <row r="829" spans="1:12" x14ac:dyDescent="0.3">
      <c r="A829" s="52">
        <v>45717</v>
      </c>
      <c r="B829" s="10" t="s">
        <v>658</v>
      </c>
      <c r="C829" s="10" t="s">
        <v>449</v>
      </c>
      <c r="D829" s="10" t="s">
        <v>456</v>
      </c>
      <c r="E829" s="10" t="s">
        <v>16</v>
      </c>
      <c r="F829" s="10" t="s">
        <v>19</v>
      </c>
      <c r="G829" s="10" t="s">
        <v>29</v>
      </c>
      <c r="H829" s="10">
        <v>1</v>
      </c>
      <c r="I829" s="11">
        <v>44379</v>
      </c>
      <c r="J829" s="10">
        <v>43</v>
      </c>
      <c r="K829" s="10" t="s">
        <v>52</v>
      </c>
      <c r="L829" s="10" t="s">
        <v>23</v>
      </c>
    </row>
    <row r="830" spans="1:12" x14ac:dyDescent="0.3">
      <c r="A830" s="52">
        <v>45717</v>
      </c>
      <c r="B830" s="10" t="s">
        <v>659</v>
      </c>
      <c r="C830" s="10" t="s">
        <v>271</v>
      </c>
      <c r="D830" s="10" t="s">
        <v>260</v>
      </c>
      <c r="E830" s="10" t="s">
        <v>20</v>
      </c>
      <c r="F830" s="10" t="s">
        <v>19</v>
      </c>
      <c r="G830" s="10" t="s">
        <v>51</v>
      </c>
      <c r="H830" s="10">
        <v>1</v>
      </c>
      <c r="I830" s="11">
        <v>44113</v>
      </c>
      <c r="J830" s="10">
        <v>49</v>
      </c>
      <c r="K830" s="10" t="s">
        <v>52</v>
      </c>
      <c r="L830" s="10" t="s">
        <v>18</v>
      </c>
    </row>
    <row r="831" spans="1:12" x14ac:dyDescent="0.3">
      <c r="A831" s="52">
        <v>45717</v>
      </c>
      <c r="B831" s="10" t="s">
        <v>660</v>
      </c>
      <c r="C831" s="10" t="s">
        <v>661</v>
      </c>
      <c r="D831" s="10" t="s">
        <v>212</v>
      </c>
      <c r="E831" s="10" t="s">
        <v>20</v>
      </c>
      <c r="F831" s="10" t="s">
        <v>19</v>
      </c>
      <c r="G831" s="10" t="s">
        <v>57</v>
      </c>
      <c r="H831" s="10">
        <v>1</v>
      </c>
      <c r="I831" s="11">
        <v>44230</v>
      </c>
      <c r="J831" s="10">
        <v>52</v>
      </c>
      <c r="K831" s="10" t="s">
        <v>52</v>
      </c>
      <c r="L831" s="10" t="s">
        <v>18</v>
      </c>
    </row>
    <row r="832" spans="1:12" x14ac:dyDescent="0.3">
      <c r="A832" s="52">
        <v>45717</v>
      </c>
      <c r="B832" s="10" t="s">
        <v>662</v>
      </c>
      <c r="C832" s="10" t="s">
        <v>372</v>
      </c>
      <c r="D832" s="10" t="s">
        <v>663</v>
      </c>
      <c r="E832" s="10" t="s">
        <v>16</v>
      </c>
      <c r="F832" s="10" t="s">
        <v>19</v>
      </c>
      <c r="G832" s="10" t="s">
        <v>67</v>
      </c>
      <c r="H832" s="10">
        <v>0.91</v>
      </c>
      <c r="I832" s="11">
        <v>44639</v>
      </c>
      <c r="J832" s="10">
        <v>50</v>
      </c>
      <c r="K832" s="10" t="s">
        <v>68</v>
      </c>
      <c r="L832" s="10" t="s">
        <v>18</v>
      </c>
    </row>
    <row r="833" spans="1:12" x14ac:dyDescent="0.3">
      <c r="A833" s="52">
        <v>45717</v>
      </c>
      <c r="B833" s="10" t="s">
        <v>664</v>
      </c>
      <c r="C833" s="10" t="s">
        <v>549</v>
      </c>
      <c r="D833" s="10" t="s">
        <v>592</v>
      </c>
      <c r="E833" s="10" t="s">
        <v>20</v>
      </c>
      <c r="F833" s="10" t="s">
        <v>50</v>
      </c>
      <c r="G833" s="10" t="s">
        <v>51</v>
      </c>
      <c r="H833" s="10">
        <v>1</v>
      </c>
      <c r="I833" s="11">
        <v>44686</v>
      </c>
      <c r="J833" s="10">
        <v>40</v>
      </c>
      <c r="K833" s="10" t="s">
        <v>52</v>
      </c>
      <c r="L833" s="10" t="s">
        <v>42</v>
      </c>
    </row>
    <row r="834" spans="1:12" x14ac:dyDescent="0.3">
      <c r="A834" s="52">
        <v>45717</v>
      </c>
      <c r="B834" s="10" t="s">
        <v>665</v>
      </c>
      <c r="C834" s="10" t="s">
        <v>666</v>
      </c>
      <c r="D834" s="10" t="s">
        <v>298</v>
      </c>
      <c r="E834" s="10" t="s">
        <v>20</v>
      </c>
      <c r="F834" s="10" t="s">
        <v>19</v>
      </c>
      <c r="G834" s="10" t="s">
        <v>98</v>
      </c>
      <c r="H834" s="10">
        <v>1</v>
      </c>
      <c r="I834" s="11">
        <v>44527</v>
      </c>
      <c r="J834" s="10">
        <v>22</v>
      </c>
      <c r="K834" s="10" t="s">
        <v>68</v>
      </c>
      <c r="L834" s="10" t="s">
        <v>31</v>
      </c>
    </row>
    <row r="835" spans="1:12" x14ac:dyDescent="0.3">
      <c r="A835" s="52">
        <v>45717</v>
      </c>
      <c r="B835" s="10" t="s">
        <v>667</v>
      </c>
      <c r="C835" s="10" t="s">
        <v>668</v>
      </c>
      <c r="D835" s="10" t="s">
        <v>608</v>
      </c>
      <c r="E835" s="10" t="s">
        <v>16</v>
      </c>
      <c r="F835" s="10" t="s">
        <v>56</v>
      </c>
      <c r="G835" s="10" t="s">
        <v>121</v>
      </c>
      <c r="H835" s="10">
        <v>1</v>
      </c>
      <c r="I835" s="11">
        <v>45810</v>
      </c>
      <c r="J835" s="10">
        <v>56</v>
      </c>
      <c r="K835" s="10" t="s">
        <v>52</v>
      </c>
      <c r="L835" s="10" t="s">
        <v>40</v>
      </c>
    </row>
    <row r="836" spans="1:12" x14ac:dyDescent="0.3">
      <c r="A836" s="52">
        <v>45717</v>
      </c>
      <c r="B836" s="10" t="s">
        <v>669</v>
      </c>
      <c r="C836" s="10" t="s">
        <v>131</v>
      </c>
      <c r="D836" s="10" t="s">
        <v>670</v>
      </c>
      <c r="E836" s="10" t="s">
        <v>16</v>
      </c>
      <c r="F836" s="10" t="s">
        <v>50</v>
      </c>
      <c r="G836" s="10" t="s">
        <v>51</v>
      </c>
      <c r="H836" s="10">
        <v>0.91</v>
      </c>
      <c r="I836" s="11">
        <v>44348</v>
      </c>
      <c r="J836" s="10">
        <v>54</v>
      </c>
      <c r="K836" s="10" t="s">
        <v>52</v>
      </c>
      <c r="L836" s="10" t="s">
        <v>18</v>
      </c>
    </row>
    <row r="837" spans="1:12" x14ac:dyDescent="0.3">
      <c r="A837" s="52">
        <v>45717</v>
      </c>
      <c r="B837" s="10" t="s">
        <v>671</v>
      </c>
      <c r="C837" s="10" t="s">
        <v>672</v>
      </c>
      <c r="D837" s="10" t="s">
        <v>155</v>
      </c>
      <c r="E837" s="10" t="s">
        <v>20</v>
      </c>
      <c r="F837" s="10" t="s">
        <v>19</v>
      </c>
      <c r="G837" s="10" t="s">
        <v>67</v>
      </c>
      <c r="H837" s="10">
        <v>1</v>
      </c>
      <c r="I837" s="11">
        <v>44715</v>
      </c>
      <c r="J837" s="10">
        <v>65</v>
      </c>
      <c r="K837" s="10" t="s">
        <v>52</v>
      </c>
      <c r="L837" s="10" t="s">
        <v>27</v>
      </c>
    </row>
    <row r="838" spans="1:12" x14ac:dyDescent="0.3">
      <c r="A838" s="52">
        <v>45717</v>
      </c>
      <c r="B838" s="10" t="s">
        <v>673</v>
      </c>
      <c r="C838" s="10" t="s">
        <v>674</v>
      </c>
      <c r="D838" s="10" t="s">
        <v>184</v>
      </c>
      <c r="E838" s="10" t="s">
        <v>16</v>
      </c>
      <c r="F838" s="10" t="s">
        <v>17</v>
      </c>
      <c r="G838" s="10" t="s">
        <v>51</v>
      </c>
      <c r="H838" s="10">
        <v>1</v>
      </c>
      <c r="I838" s="11">
        <v>45357</v>
      </c>
      <c r="J838" s="10">
        <v>40</v>
      </c>
      <c r="K838" s="10" t="s">
        <v>52</v>
      </c>
      <c r="L838" s="10" t="s">
        <v>18</v>
      </c>
    </row>
    <row r="839" spans="1:12" x14ac:dyDescent="0.3">
      <c r="A839" s="52">
        <v>45717</v>
      </c>
      <c r="B839" s="10" t="s">
        <v>675</v>
      </c>
      <c r="C839" s="10" t="s">
        <v>676</v>
      </c>
      <c r="D839" s="10" t="s">
        <v>677</v>
      </c>
      <c r="E839" s="10" t="s">
        <v>16</v>
      </c>
      <c r="F839" s="10" t="s">
        <v>19</v>
      </c>
      <c r="G839" s="10" t="s">
        <v>29</v>
      </c>
      <c r="H839" s="10">
        <v>0.91</v>
      </c>
      <c r="I839" s="11">
        <v>44704</v>
      </c>
      <c r="J839" s="10">
        <v>65</v>
      </c>
      <c r="K839" s="10" t="s">
        <v>52</v>
      </c>
      <c r="L839" s="10" t="s">
        <v>41</v>
      </c>
    </row>
    <row r="840" spans="1:12" x14ac:dyDescent="0.3">
      <c r="A840" s="52">
        <v>45717</v>
      </c>
      <c r="B840" s="10" t="s">
        <v>678</v>
      </c>
      <c r="C840" s="10" t="s">
        <v>679</v>
      </c>
      <c r="D840" s="10" t="s">
        <v>66</v>
      </c>
      <c r="E840" s="10" t="s">
        <v>20</v>
      </c>
      <c r="F840" s="10" t="s">
        <v>17</v>
      </c>
      <c r="G840" s="10" t="s">
        <v>121</v>
      </c>
      <c r="H840" s="10">
        <v>1</v>
      </c>
      <c r="I840" s="11">
        <v>45231</v>
      </c>
      <c r="J840" s="10">
        <v>64</v>
      </c>
      <c r="K840" s="10" t="s">
        <v>52</v>
      </c>
      <c r="L840" s="10" t="s">
        <v>18</v>
      </c>
    </row>
    <row r="841" spans="1:12" x14ac:dyDescent="0.3">
      <c r="A841" s="52">
        <v>45717</v>
      </c>
      <c r="B841" s="10" t="s">
        <v>680</v>
      </c>
      <c r="C841" s="10" t="s">
        <v>319</v>
      </c>
      <c r="D841" s="10" t="s">
        <v>92</v>
      </c>
      <c r="E841" s="10" t="s">
        <v>20</v>
      </c>
      <c r="F841" s="10" t="s">
        <v>50</v>
      </c>
      <c r="G841" s="10" t="s">
        <v>51</v>
      </c>
      <c r="H841" s="10">
        <v>1</v>
      </c>
      <c r="I841" s="11">
        <v>44377</v>
      </c>
      <c r="J841" s="10">
        <v>51</v>
      </c>
      <c r="K841" s="10" t="s">
        <v>52</v>
      </c>
      <c r="L841" s="10" t="s">
        <v>90</v>
      </c>
    </row>
    <row r="842" spans="1:12" x14ac:dyDescent="0.3">
      <c r="A842" s="52">
        <v>45717</v>
      </c>
      <c r="B842" s="10" t="s">
        <v>681</v>
      </c>
      <c r="C842" s="10" t="s">
        <v>674</v>
      </c>
      <c r="D842" s="10" t="s">
        <v>588</v>
      </c>
      <c r="E842" s="10" t="s">
        <v>20</v>
      </c>
      <c r="F842" s="10" t="s">
        <v>17</v>
      </c>
      <c r="G842" s="10" t="s">
        <v>67</v>
      </c>
      <c r="H842" s="10">
        <v>1</v>
      </c>
      <c r="I842" s="11">
        <v>44082</v>
      </c>
      <c r="J842" s="10">
        <v>64</v>
      </c>
      <c r="K842" s="10" t="s">
        <v>68</v>
      </c>
      <c r="L842" s="10" t="s">
        <v>21</v>
      </c>
    </row>
    <row r="843" spans="1:12" x14ac:dyDescent="0.3">
      <c r="A843" s="52">
        <v>45717</v>
      </c>
      <c r="B843" s="10" t="s">
        <v>682</v>
      </c>
      <c r="C843" s="10" t="s">
        <v>683</v>
      </c>
      <c r="D843" s="10" t="s">
        <v>684</v>
      </c>
      <c r="E843" s="10" t="s">
        <v>20</v>
      </c>
      <c r="F843" s="10" t="s">
        <v>17</v>
      </c>
      <c r="G843" s="10" t="s">
        <v>121</v>
      </c>
      <c r="H843" s="10">
        <v>1</v>
      </c>
      <c r="I843" s="11">
        <v>45710</v>
      </c>
      <c r="J843" s="10">
        <v>45</v>
      </c>
      <c r="K843" s="10" t="s">
        <v>52</v>
      </c>
      <c r="L843" s="10" t="s">
        <v>31</v>
      </c>
    </row>
    <row r="844" spans="1:12" x14ac:dyDescent="0.3">
      <c r="A844" s="52">
        <v>45717</v>
      </c>
      <c r="B844" s="10" t="s">
        <v>685</v>
      </c>
      <c r="C844" s="10" t="s">
        <v>686</v>
      </c>
      <c r="D844" s="10" t="s">
        <v>71</v>
      </c>
      <c r="E844" s="10" t="s">
        <v>16</v>
      </c>
      <c r="F844" s="10" t="s">
        <v>50</v>
      </c>
      <c r="G844" s="10" t="s">
        <v>67</v>
      </c>
      <c r="H844" s="10">
        <v>1</v>
      </c>
      <c r="I844" s="11">
        <v>44533</v>
      </c>
      <c r="J844" s="10">
        <v>21</v>
      </c>
      <c r="K844" s="10" t="s">
        <v>52</v>
      </c>
      <c r="L844" s="10" t="s">
        <v>31</v>
      </c>
    </row>
    <row r="845" spans="1:12" x14ac:dyDescent="0.3">
      <c r="A845" s="52">
        <v>45748</v>
      </c>
      <c r="B845" s="10" t="s">
        <v>47</v>
      </c>
      <c r="C845" s="10" t="s">
        <v>48</v>
      </c>
      <c r="D845" s="10" t="s">
        <v>49</v>
      </c>
      <c r="E845" s="10" t="s">
        <v>16</v>
      </c>
      <c r="F845" s="10" t="s">
        <v>50</v>
      </c>
      <c r="G845" s="10" t="s">
        <v>51</v>
      </c>
      <c r="H845" s="10">
        <v>1</v>
      </c>
      <c r="I845" s="11">
        <v>45667</v>
      </c>
      <c r="J845" s="10">
        <v>32</v>
      </c>
      <c r="K845" s="10" t="s">
        <v>52</v>
      </c>
      <c r="L845" s="10" t="s">
        <v>39</v>
      </c>
    </row>
    <row r="846" spans="1:12" x14ac:dyDescent="0.3">
      <c r="A846" s="52">
        <v>45748</v>
      </c>
      <c r="B846" s="10" t="s">
        <v>53</v>
      </c>
      <c r="C846" s="10" t="s">
        <v>54</v>
      </c>
      <c r="D846" s="10" t="s">
        <v>55</v>
      </c>
      <c r="E846" s="10" t="s">
        <v>16</v>
      </c>
      <c r="F846" s="10" t="s">
        <v>56</v>
      </c>
      <c r="G846" s="10" t="s">
        <v>57</v>
      </c>
      <c r="H846" s="10">
        <v>1</v>
      </c>
      <c r="I846" s="11">
        <v>44294</v>
      </c>
      <c r="J846" s="10">
        <v>34</v>
      </c>
      <c r="K846" s="10" t="s">
        <v>52</v>
      </c>
      <c r="L846" s="10" t="s">
        <v>18</v>
      </c>
    </row>
    <row r="847" spans="1:12" x14ac:dyDescent="0.3">
      <c r="A847" s="52">
        <v>45748</v>
      </c>
      <c r="B847" s="10" t="s">
        <v>58</v>
      </c>
      <c r="C847" s="10" t="s">
        <v>59</v>
      </c>
      <c r="D847" s="10" t="s">
        <v>60</v>
      </c>
      <c r="E847" s="10" t="s">
        <v>20</v>
      </c>
      <c r="F847" s="10" t="s">
        <v>17</v>
      </c>
      <c r="G847" s="10" t="s">
        <v>57</v>
      </c>
      <c r="H847" s="10">
        <v>1</v>
      </c>
      <c r="I847" s="11">
        <v>45672</v>
      </c>
      <c r="J847" s="10">
        <v>28</v>
      </c>
      <c r="K847" s="10" t="s">
        <v>52</v>
      </c>
      <c r="L847" s="10" t="s">
        <v>36</v>
      </c>
    </row>
    <row r="848" spans="1:12" x14ac:dyDescent="0.3">
      <c r="A848" s="52">
        <v>45748</v>
      </c>
      <c r="B848" s="10" t="s">
        <v>61</v>
      </c>
      <c r="C848" s="10" t="s">
        <v>62</v>
      </c>
      <c r="D848" s="10" t="s">
        <v>63</v>
      </c>
      <c r="E848" s="10" t="s">
        <v>20</v>
      </c>
      <c r="F848" s="10" t="s">
        <v>50</v>
      </c>
      <c r="G848" s="10" t="s">
        <v>51</v>
      </c>
      <c r="H848" s="10">
        <v>1</v>
      </c>
      <c r="I848" s="11">
        <v>44164</v>
      </c>
      <c r="J848" s="10">
        <v>42</v>
      </c>
      <c r="K848" s="10" t="s">
        <v>52</v>
      </c>
      <c r="L848" s="10" t="s">
        <v>36</v>
      </c>
    </row>
    <row r="849" spans="1:12" x14ac:dyDescent="0.3">
      <c r="A849" s="52">
        <v>45748</v>
      </c>
      <c r="B849" s="10" t="s">
        <v>64</v>
      </c>
      <c r="C849" s="10" t="s">
        <v>65</v>
      </c>
      <c r="D849" s="10" t="s">
        <v>66</v>
      </c>
      <c r="E849" s="10" t="s">
        <v>20</v>
      </c>
      <c r="F849" s="10" t="s">
        <v>19</v>
      </c>
      <c r="G849" s="10" t="s">
        <v>67</v>
      </c>
      <c r="H849" s="10">
        <v>0.91</v>
      </c>
      <c r="I849" s="11">
        <v>44766</v>
      </c>
      <c r="J849" s="10">
        <v>41</v>
      </c>
      <c r="K849" s="10" t="s">
        <v>68</v>
      </c>
      <c r="L849" s="10" t="s">
        <v>41</v>
      </c>
    </row>
    <row r="850" spans="1:12" x14ac:dyDescent="0.3">
      <c r="A850" s="52">
        <v>45748</v>
      </c>
      <c r="B850" s="10" t="s">
        <v>69</v>
      </c>
      <c r="C850" s="10" t="s">
        <v>70</v>
      </c>
      <c r="D850" s="10" t="s">
        <v>71</v>
      </c>
      <c r="E850" s="10" t="s">
        <v>16</v>
      </c>
      <c r="F850" s="10" t="s">
        <v>19</v>
      </c>
      <c r="G850" s="10" t="s">
        <v>29</v>
      </c>
      <c r="H850" s="10">
        <v>0.91</v>
      </c>
      <c r="I850" s="11">
        <v>44884</v>
      </c>
      <c r="J850" s="10">
        <v>58</v>
      </c>
      <c r="K850" s="10" t="s">
        <v>68</v>
      </c>
      <c r="L850" s="10" t="s">
        <v>18</v>
      </c>
    </row>
    <row r="851" spans="1:12" x14ac:dyDescent="0.3">
      <c r="A851" s="52">
        <v>45748</v>
      </c>
      <c r="B851" s="10" t="s">
        <v>72</v>
      </c>
      <c r="C851" s="10" t="s">
        <v>73</v>
      </c>
      <c r="D851" s="10" t="s">
        <v>74</v>
      </c>
      <c r="E851" s="10" t="s">
        <v>16</v>
      </c>
      <c r="F851" s="10" t="s">
        <v>19</v>
      </c>
      <c r="G851" s="10" t="s">
        <v>75</v>
      </c>
      <c r="H851" s="10">
        <v>0.91</v>
      </c>
      <c r="I851" s="11">
        <v>45295</v>
      </c>
      <c r="J851" s="10">
        <v>37</v>
      </c>
      <c r="K851" s="10" t="s">
        <v>52</v>
      </c>
      <c r="L851" s="10" t="s">
        <v>27</v>
      </c>
    </row>
    <row r="852" spans="1:12" x14ac:dyDescent="0.3">
      <c r="A852" s="52">
        <v>45748</v>
      </c>
      <c r="B852" s="10" t="s">
        <v>76</v>
      </c>
      <c r="C852" s="10" t="s">
        <v>77</v>
      </c>
      <c r="D852" s="10" t="s">
        <v>78</v>
      </c>
      <c r="E852" s="10" t="s">
        <v>20</v>
      </c>
      <c r="F852" s="10" t="s">
        <v>19</v>
      </c>
      <c r="G852" s="10" t="s">
        <v>67</v>
      </c>
      <c r="H852" s="10">
        <v>1</v>
      </c>
      <c r="I852" s="11">
        <v>44378</v>
      </c>
      <c r="J852" s="10">
        <v>21</v>
      </c>
      <c r="K852" s="10" t="s">
        <v>52</v>
      </c>
      <c r="L852" s="10" t="s">
        <v>18</v>
      </c>
    </row>
    <row r="853" spans="1:12" x14ac:dyDescent="0.3">
      <c r="A853" s="52">
        <v>45748</v>
      </c>
      <c r="B853" s="10" t="s">
        <v>82</v>
      </c>
      <c r="C853" s="10" t="s">
        <v>83</v>
      </c>
      <c r="D853" s="10" t="s">
        <v>84</v>
      </c>
      <c r="E853" s="10" t="s">
        <v>20</v>
      </c>
      <c r="F853" s="10" t="s">
        <v>17</v>
      </c>
      <c r="G853" s="10" t="s">
        <v>67</v>
      </c>
      <c r="H853" s="10">
        <v>1</v>
      </c>
      <c r="I853" s="11">
        <v>45331</v>
      </c>
      <c r="J853" s="10">
        <v>42</v>
      </c>
      <c r="K853" s="10" t="s">
        <v>68</v>
      </c>
      <c r="L853" s="10" t="s">
        <v>39</v>
      </c>
    </row>
    <row r="854" spans="1:12" x14ac:dyDescent="0.3">
      <c r="A854" s="52">
        <v>45748</v>
      </c>
      <c r="B854" s="10" t="s">
        <v>85</v>
      </c>
      <c r="C854" s="10" t="s">
        <v>86</v>
      </c>
      <c r="D854" s="10" t="s">
        <v>87</v>
      </c>
      <c r="E854" s="10" t="s">
        <v>20</v>
      </c>
      <c r="F854" s="10" t="s">
        <v>19</v>
      </c>
      <c r="G854" s="10" t="s">
        <v>29</v>
      </c>
      <c r="H854" s="10">
        <v>1</v>
      </c>
      <c r="I854" s="11">
        <v>44626</v>
      </c>
      <c r="J854" s="10">
        <v>64</v>
      </c>
      <c r="K854" s="10" t="s">
        <v>68</v>
      </c>
      <c r="L854" s="10" t="s">
        <v>42</v>
      </c>
    </row>
    <row r="855" spans="1:12" x14ac:dyDescent="0.3">
      <c r="A855" s="52">
        <v>45748</v>
      </c>
      <c r="B855" s="10" t="s">
        <v>88</v>
      </c>
      <c r="C855" s="10" t="s">
        <v>89</v>
      </c>
      <c r="D855" s="10" t="s">
        <v>84</v>
      </c>
      <c r="E855" s="10" t="s">
        <v>20</v>
      </c>
      <c r="F855" s="10" t="s">
        <v>19</v>
      </c>
      <c r="G855" s="10" t="s">
        <v>51</v>
      </c>
      <c r="H855" s="10">
        <v>1</v>
      </c>
      <c r="I855" s="11">
        <v>45438</v>
      </c>
      <c r="J855" s="10">
        <v>44</v>
      </c>
      <c r="K855" s="10" t="s">
        <v>68</v>
      </c>
      <c r="L855" s="10" t="s">
        <v>90</v>
      </c>
    </row>
    <row r="856" spans="1:12" x14ac:dyDescent="0.3">
      <c r="A856" s="52">
        <v>45748</v>
      </c>
      <c r="B856" s="10" t="s">
        <v>91</v>
      </c>
      <c r="C856" s="10" t="s">
        <v>92</v>
      </c>
      <c r="D856" s="10" t="s">
        <v>93</v>
      </c>
      <c r="E856" s="10" t="s">
        <v>16</v>
      </c>
      <c r="F856" s="10" t="s">
        <v>56</v>
      </c>
      <c r="G856" s="10" t="s">
        <v>51</v>
      </c>
      <c r="H856" s="10">
        <v>1</v>
      </c>
      <c r="I856" s="11">
        <v>45643</v>
      </c>
      <c r="J856" s="10">
        <v>59</v>
      </c>
      <c r="K856" s="10" t="s">
        <v>52</v>
      </c>
      <c r="L856" s="10" t="s">
        <v>94</v>
      </c>
    </row>
    <row r="857" spans="1:12" x14ac:dyDescent="0.3">
      <c r="A857" s="52">
        <v>45748</v>
      </c>
      <c r="B857" s="10" t="s">
        <v>95</v>
      </c>
      <c r="C857" s="10" t="s">
        <v>96</v>
      </c>
      <c r="D857" s="10" t="s">
        <v>97</v>
      </c>
      <c r="E857" s="10" t="s">
        <v>20</v>
      </c>
      <c r="F857" s="10" t="s">
        <v>19</v>
      </c>
      <c r="G857" s="10" t="s">
        <v>98</v>
      </c>
      <c r="H857" s="10">
        <v>1</v>
      </c>
      <c r="I857" s="11">
        <v>44501</v>
      </c>
      <c r="J857" s="10">
        <v>27</v>
      </c>
      <c r="K857" s="10" t="s">
        <v>68</v>
      </c>
      <c r="L857" s="10" t="s">
        <v>31</v>
      </c>
    </row>
    <row r="858" spans="1:12" x14ac:dyDescent="0.3">
      <c r="A858" s="52">
        <v>45748</v>
      </c>
      <c r="B858" s="10" t="s">
        <v>99</v>
      </c>
      <c r="C858" s="10" t="s">
        <v>100</v>
      </c>
      <c r="D858" s="10" t="s">
        <v>101</v>
      </c>
      <c r="E858" s="10" t="s">
        <v>16</v>
      </c>
      <c r="F858" s="10" t="s">
        <v>17</v>
      </c>
      <c r="G858" s="10" t="s">
        <v>67</v>
      </c>
      <c r="H858" s="10">
        <v>1</v>
      </c>
      <c r="I858" s="11">
        <v>44344</v>
      </c>
      <c r="J858" s="10">
        <v>35</v>
      </c>
      <c r="K858" s="10" t="s">
        <v>68</v>
      </c>
      <c r="L858" s="10" t="s">
        <v>18</v>
      </c>
    </row>
    <row r="859" spans="1:12" x14ac:dyDescent="0.3">
      <c r="A859" s="52">
        <v>45748</v>
      </c>
      <c r="B859" s="10" t="s">
        <v>102</v>
      </c>
      <c r="C859" s="10" t="s">
        <v>22</v>
      </c>
      <c r="D859" s="10" t="s">
        <v>103</v>
      </c>
      <c r="E859" s="10" t="s">
        <v>16</v>
      </c>
      <c r="F859" s="10" t="s">
        <v>19</v>
      </c>
      <c r="G859" s="10" t="s">
        <v>67</v>
      </c>
      <c r="H859" s="10">
        <v>1</v>
      </c>
      <c r="I859" s="11">
        <v>45482</v>
      </c>
      <c r="J859" s="10">
        <v>59</v>
      </c>
      <c r="K859" s="10" t="s">
        <v>68</v>
      </c>
      <c r="L859" s="10" t="s">
        <v>36</v>
      </c>
    </row>
    <row r="860" spans="1:12" x14ac:dyDescent="0.3">
      <c r="A860" s="52">
        <v>45748</v>
      </c>
      <c r="B860" s="10" t="s">
        <v>104</v>
      </c>
      <c r="C860" s="10" t="s">
        <v>105</v>
      </c>
      <c r="D860" s="10" t="s">
        <v>106</v>
      </c>
      <c r="E860" s="10" t="s">
        <v>20</v>
      </c>
      <c r="F860" s="10" t="s">
        <v>19</v>
      </c>
      <c r="G860" s="10" t="s">
        <v>51</v>
      </c>
      <c r="H860" s="10">
        <v>1</v>
      </c>
      <c r="I860" s="11">
        <v>45417</v>
      </c>
      <c r="J860" s="10">
        <v>63</v>
      </c>
      <c r="K860" s="10" t="s">
        <v>68</v>
      </c>
      <c r="L860" s="10" t="s">
        <v>41</v>
      </c>
    </row>
    <row r="861" spans="1:12" x14ac:dyDescent="0.3">
      <c r="A861" s="52">
        <v>45748</v>
      </c>
      <c r="B861" s="10" t="s">
        <v>110</v>
      </c>
      <c r="C861" s="10" t="s">
        <v>111</v>
      </c>
      <c r="D861" s="10" t="s">
        <v>103</v>
      </c>
      <c r="E861" s="10" t="s">
        <v>16</v>
      </c>
      <c r="F861" s="10" t="s">
        <v>19</v>
      </c>
      <c r="G861" s="10" t="s">
        <v>57</v>
      </c>
      <c r="H861" s="10">
        <v>1</v>
      </c>
      <c r="I861" s="11">
        <v>44101</v>
      </c>
      <c r="J861" s="10">
        <v>29</v>
      </c>
      <c r="K861" s="10" t="s">
        <v>52</v>
      </c>
      <c r="L861" s="10" t="s">
        <v>18</v>
      </c>
    </row>
    <row r="862" spans="1:12" x14ac:dyDescent="0.3">
      <c r="A862" s="52">
        <v>45748</v>
      </c>
      <c r="B862" s="10" t="s">
        <v>112</v>
      </c>
      <c r="C862" s="10" t="s">
        <v>113</v>
      </c>
      <c r="D862" s="10" t="s">
        <v>114</v>
      </c>
      <c r="E862" s="10" t="s">
        <v>16</v>
      </c>
      <c r="F862" s="10" t="s">
        <v>56</v>
      </c>
      <c r="G862" s="10" t="s">
        <v>57</v>
      </c>
      <c r="H862" s="10">
        <v>1</v>
      </c>
      <c r="I862" s="11">
        <v>45808</v>
      </c>
      <c r="J862" s="10">
        <v>37</v>
      </c>
      <c r="K862" s="10" t="s">
        <v>52</v>
      </c>
      <c r="L862" s="10" t="s">
        <v>31</v>
      </c>
    </row>
    <row r="863" spans="1:12" x14ac:dyDescent="0.3">
      <c r="A863" s="52">
        <v>45748</v>
      </c>
      <c r="B863" s="10" t="s">
        <v>115</v>
      </c>
      <c r="C863" s="10" t="s">
        <v>116</v>
      </c>
      <c r="D863" s="10" t="s">
        <v>117</v>
      </c>
      <c r="E863" s="10" t="s">
        <v>16</v>
      </c>
      <c r="F863" s="10" t="s">
        <v>19</v>
      </c>
      <c r="G863" s="10" t="s">
        <v>75</v>
      </c>
      <c r="H863" s="10">
        <v>1</v>
      </c>
      <c r="I863" s="11">
        <v>44315</v>
      </c>
      <c r="J863" s="10">
        <v>22</v>
      </c>
      <c r="K863" s="10" t="s">
        <v>52</v>
      </c>
      <c r="L863" s="10" t="s">
        <v>90</v>
      </c>
    </row>
    <row r="864" spans="1:12" x14ac:dyDescent="0.3">
      <c r="A864" s="52">
        <v>45748</v>
      </c>
      <c r="B864" s="10" t="s">
        <v>118</v>
      </c>
      <c r="C864" s="10" t="s">
        <v>119</v>
      </c>
      <c r="D864" s="10" t="s">
        <v>120</v>
      </c>
      <c r="E864" s="10" t="s">
        <v>16</v>
      </c>
      <c r="F864" s="10" t="s">
        <v>19</v>
      </c>
      <c r="G864" s="10" t="s">
        <v>121</v>
      </c>
      <c r="H864" s="10">
        <v>1</v>
      </c>
      <c r="I864" s="11">
        <v>44129</v>
      </c>
      <c r="J864" s="10">
        <v>60</v>
      </c>
      <c r="K864" s="10" t="s">
        <v>52</v>
      </c>
      <c r="L864" s="10" t="s">
        <v>94</v>
      </c>
    </row>
    <row r="865" spans="1:12" x14ac:dyDescent="0.3">
      <c r="A865" s="52">
        <v>45748</v>
      </c>
      <c r="B865" s="10" t="s">
        <v>122</v>
      </c>
      <c r="C865" s="10" t="s">
        <v>123</v>
      </c>
      <c r="D865" s="10" t="s">
        <v>124</v>
      </c>
      <c r="E865" s="10" t="s">
        <v>20</v>
      </c>
      <c r="F865" s="10" t="s">
        <v>19</v>
      </c>
      <c r="G865" s="10" t="s">
        <v>51</v>
      </c>
      <c r="H865" s="10">
        <v>1</v>
      </c>
      <c r="I865" s="11">
        <v>44891</v>
      </c>
      <c r="J865" s="10">
        <v>28</v>
      </c>
      <c r="K865" s="10" t="s">
        <v>52</v>
      </c>
      <c r="L865" s="10" t="s">
        <v>18</v>
      </c>
    </row>
    <row r="866" spans="1:12" x14ac:dyDescent="0.3">
      <c r="A866" s="52">
        <v>45748</v>
      </c>
      <c r="B866" s="10" t="s">
        <v>125</v>
      </c>
      <c r="C866" s="10" t="s">
        <v>109</v>
      </c>
      <c r="D866" s="10" t="s">
        <v>126</v>
      </c>
      <c r="E866" s="10" t="s">
        <v>16</v>
      </c>
      <c r="F866" s="10" t="s">
        <v>50</v>
      </c>
      <c r="G866" s="10" t="s">
        <v>121</v>
      </c>
      <c r="H866" s="10">
        <v>1</v>
      </c>
      <c r="I866" s="11">
        <v>45137</v>
      </c>
      <c r="J866" s="10">
        <v>31</v>
      </c>
      <c r="K866" s="10" t="s">
        <v>52</v>
      </c>
      <c r="L866" s="10" t="s">
        <v>18</v>
      </c>
    </row>
    <row r="867" spans="1:12" x14ac:dyDescent="0.3">
      <c r="A867" s="52">
        <v>45748</v>
      </c>
      <c r="B867" s="10" t="s">
        <v>127</v>
      </c>
      <c r="C867" s="10" t="s">
        <v>128</v>
      </c>
      <c r="D867" s="10" t="s">
        <v>129</v>
      </c>
      <c r="E867" s="10" t="s">
        <v>20</v>
      </c>
      <c r="F867" s="10" t="s">
        <v>50</v>
      </c>
      <c r="G867" s="10" t="s">
        <v>51</v>
      </c>
      <c r="H867" s="10">
        <v>1</v>
      </c>
      <c r="I867" s="11">
        <v>44916</v>
      </c>
      <c r="J867" s="10">
        <v>53</v>
      </c>
      <c r="K867" s="10" t="s">
        <v>52</v>
      </c>
      <c r="L867" s="10" t="s">
        <v>40</v>
      </c>
    </row>
    <row r="868" spans="1:12" x14ac:dyDescent="0.3">
      <c r="A868" s="52">
        <v>45748</v>
      </c>
      <c r="B868" s="10" t="s">
        <v>130</v>
      </c>
      <c r="C868" s="10" t="s">
        <v>131</v>
      </c>
      <c r="D868" s="10" t="s">
        <v>132</v>
      </c>
      <c r="E868" s="10" t="s">
        <v>20</v>
      </c>
      <c r="F868" s="10" t="s">
        <v>19</v>
      </c>
      <c r="G868" s="10" t="s">
        <v>51</v>
      </c>
      <c r="H868" s="10">
        <v>1</v>
      </c>
      <c r="I868" s="11">
        <v>44202</v>
      </c>
      <c r="J868" s="10">
        <v>65</v>
      </c>
      <c r="K868" s="10" t="s">
        <v>52</v>
      </c>
      <c r="L868" s="10" t="s">
        <v>36</v>
      </c>
    </row>
    <row r="869" spans="1:12" x14ac:dyDescent="0.3">
      <c r="A869" s="52">
        <v>45748</v>
      </c>
      <c r="B869" s="10" t="s">
        <v>133</v>
      </c>
      <c r="C869" s="10" t="s">
        <v>131</v>
      </c>
      <c r="D869" s="10" t="s">
        <v>134</v>
      </c>
      <c r="E869" s="10" t="s">
        <v>16</v>
      </c>
      <c r="F869" s="10" t="s">
        <v>17</v>
      </c>
      <c r="G869" s="10" t="s">
        <v>67</v>
      </c>
      <c r="H869" s="10">
        <v>0.91</v>
      </c>
      <c r="I869" s="11">
        <v>44993</v>
      </c>
      <c r="J869" s="10">
        <v>49</v>
      </c>
      <c r="K869" s="10" t="s">
        <v>52</v>
      </c>
      <c r="L869" s="10" t="s">
        <v>31</v>
      </c>
    </row>
    <row r="870" spans="1:12" x14ac:dyDescent="0.3">
      <c r="A870" s="52">
        <v>45748</v>
      </c>
      <c r="B870" s="10" t="s">
        <v>135</v>
      </c>
      <c r="C870" s="10" t="s">
        <v>136</v>
      </c>
      <c r="D870" s="10" t="s">
        <v>24</v>
      </c>
      <c r="E870" s="10" t="s">
        <v>20</v>
      </c>
      <c r="F870" s="10" t="s">
        <v>50</v>
      </c>
      <c r="G870" s="10" t="s">
        <v>51</v>
      </c>
      <c r="H870" s="10">
        <v>1</v>
      </c>
      <c r="I870" s="11">
        <v>44639</v>
      </c>
      <c r="J870" s="10">
        <v>33</v>
      </c>
      <c r="K870" s="10" t="s">
        <v>52</v>
      </c>
      <c r="L870" s="10" t="s">
        <v>41</v>
      </c>
    </row>
    <row r="871" spans="1:12" x14ac:dyDescent="0.3">
      <c r="A871" s="52">
        <v>45748</v>
      </c>
      <c r="B871" s="10" t="s">
        <v>137</v>
      </c>
      <c r="C871" s="10" t="s">
        <v>138</v>
      </c>
      <c r="D871" s="10" t="s">
        <v>60</v>
      </c>
      <c r="E871" s="10" t="s">
        <v>20</v>
      </c>
      <c r="F871" s="10" t="s">
        <v>50</v>
      </c>
      <c r="G871" s="10" t="s">
        <v>121</v>
      </c>
      <c r="H871" s="10">
        <v>1</v>
      </c>
      <c r="I871" s="11">
        <v>45686</v>
      </c>
      <c r="J871" s="10">
        <v>24</v>
      </c>
      <c r="K871" s="10" t="s">
        <v>52</v>
      </c>
      <c r="L871" s="10" t="s">
        <v>31</v>
      </c>
    </row>
    <row r="872" spans="1:12" x14ac:dyDescent="0.3">
      <c r="A872" s="52">
        <v>45748</v>
      </c>
      <c r="B872" s="10" t="s">
        <v>139</v>
      </c>
      <c r="C872" s="10" t="s">
        <v>140</v>
      </c>
      <c r="D872" s="10" t="s">
        <v>141</v>
      </c>
      <c r="E872" s="10" t="s">
        <v>16</v>
      </c>
      <c r="F872" s="10" t="s">
        <v>19</v>
      </c>
      <c r="G872" s="10" t="s">
        <v>57</v>
      </c>
      <c r="H872" s="10">
        <v>1</v>
      </c>
      <c r="I872" s="11">
        <v>45580</v>
      </c>
      <c r="J872" s="10">
        <v>29</v>
      </c>
      <c r="K872" s="10" t="s">
        <v>68</v>
      </c>
      <c r="L872" s="10" t="s">
        <v>39</v>
      </c>
    </row>
    <row r="873" spans="1:12" x14ac:dyDescent="0.3">
      <c r="A873" s="52">
        <v>45748</v>
      </c>
      <c r="B873" s="10" t="s">
        <v>142</v>
      </c>
      <c r="C873" s="10" t="s">
        <v>143</v>
      </c>
      <c r="D873" s="10" t="s">
        <v>144</v>
      </c>
      <c r="E873" s="10" t="s">
        <v>20</v>
      </c>
      <c r="F873" s="10" t="s">
        <v>19</v>
      </c>
      <c r="G873" s="10" t="s">
        <v>51</v>
      </c>
      <c r="H873" s="10">
        <v>1</v>
      </c>
      <c r="I873" s="11">
        <v>44382</v>
      </c>
      <c r="J873" s="10">
        <v>20</v>
      </c>
      <c r="K873" s="10" t="s">
        <v>52</v>
      </c>
      <c r="L873" s="10" t="s">
        <v>39</v>
      </c>
    </row>
    <row r="874" spans="1:12" x14ac:dyDescent="0.3">
      <c r="A874" s="52">
        <v>45748</v>
      </c>
      <c r="B874" s="10" t="s">
        <v>145</v>
      </c>
      <c r="C874" s="10" t="s">
        <v>146</v>
      </c>
      <c r="D874" s="10" t="s">
        <v>147</v>
      </c>
      <c r="E874" s="10" t="s">
        <v>16</v>
      </c>
      <c r="F874" s="10" t="s">
        <v>19</v>
      </c>
      <c r="G874" s="10" t="s">
        <v>67</v>
      </c>
      <c r="H874" s="10">
        <v>1</v>
      </c>
      <c r="I874" s="11">
        <v>45436</v>
      </c>
      <c r="J874" s="10">
        <v>27</v>
      </c>
      <c r="K874" s="10" t="s">
        <v>52</v>
      </c>
      <c r="L874" s="10" t="s">
        <v>18</v>
      </c>
    </row>
    <row r="875" spans="1:12" x14ac:dyDescent="0.3">
      <c r="A875" s="52">
        <v>45748</v>
      </c>
      <c r="B875" s="10" t="s">
        <v>148</v>
      </c>
      <c r="C875" s="10" t="s">
        <v>149</v>
      </c>
      <c r="D875" s="10" t="s">
        <v>150</v>
      </c>
      <c r="E875" s="10" t="s">
        <v>20</v>
      </c>
      <c r="F875" s="10" t="s">
        <v>17</v>
      </c>
      <c r="G875" s="10" t="s">
        <v>51</v>
      </c>
      <c r="H875" s="10">
        <v>1</v>
      </c>
      <c r="I875" s="11">
        <v>45580</v>
      </c>
      <c r="J875" s="10">
        <v>29</v>
      </c>
      <c r="K875" s="10" t="s">
        <v>68</v>
      </c>
      <c r="L875" s="10" t="s">
        <v>36</v>
      </c>
    </row>
    <row r="876" spans="1:12" x14ac:dyDescent="0.3">
      <c r="A876" s="52">
        <v>45748</v>
      </c>
      <c r="B876" s="10" t="s">
        <v>151</v>
      </c>
      <c r="C876" s="10" t="s">
        <v>54</v>
      </c>
      <c r="D876" s="10" t="s">
        <v>152</v>
      </c>
      <c r="E876" s="10" t="s">
        <v>16</v>
      </c>
      <c r="F876" s="10" t="s">
        <v>19</v>
      </c>
      <c r="G876" s="10" t="s">
        <v>29</v>
      </c>
      <c r="H876" s="10">
        <v>1</v>
      </c>
      <c r="I876" s="11">
        <v>44279</v>
      </c>
      <c r="J876" s="10">
        <v>61</v>
      </c>
      <c r="K876" s="10" t="s">
        <v>68</v>
      </c>
      <c r="L876" s="10" t="s">
        <v>35</v>
      </c>
    </row>
    <row r="877" spans="1:12" x14ac:dyDescent="0.3">
      <c r="A877" s="52">
        <v>45748</v>
      </c>
      <c r="B877" s="10" t="s">
        <v>153</v>
      </c>
      <c r="C877" s="10" t="s">
        <v>154</v>
      </c>
      <c r="D877" s="10" t="s">
        <v>155</v>
      </c>
      <c r="E877" s="10" t="s">
        <v>20</v>
      </c>
      <c r="F877" s="10" t="s">
        <v>19</v>
      </c>
      <c r="G877" s="10" t="s">
        <v>57</v>
      </c>
      <c r="H877" s="10">
        <v>1</v>
      </c>
      <c r="I877" s="11">
        <v>45180</v>
      </c>
      <c r="J877" s="10">
        <v>65</v>
      </c>
      <c r="K877" s="10" t="s">
        <v>68</v>
      </c>
      <c r="L877" s="10" t="s">
        <v>21</v>
      </c>
    </row>
    <row r="878" spans="1:12" x14ac:dyDescent="0.3">
      <c r="A878" s="52">
        <v>45748</v>
      </c>
      <c r="B878" s="10" t="s">
        <v>156</v>
      </c>
      <c r="C878" s="10" t="s">
        <v>157</v>
      </c>
      <c r="D878" s="10" t="s">
        <v>158</v>
      </c>
      <c r="E878" s="10" t="s">
        <v>16</v>
      </c>
      <c r="F878" s="10" t="s">
        <v>19</v>
      </c>
      <c r="G878" s="10" t="s">
        <v>29</v>
      </c>
      <c r="H878" s="10">
        <v>0.91</v>
      </c>
      <c r="I878" s="11">
        <v>44663</v>
      </c>
      <c r="J878" s="10">
        <v>59</v>
      </c>
      <c r="K878" s="10" t="s">
        <v>68</v>
      </c>
      <c r="L878" s="10" t="s">
        <v>18</v>
      </c>
    </row>
    <row r="879" spans="1:12" x14ac:dyDescent="0.3">
      <c r="A879" s="52">
        <v>45748</v>
      </c>
      <c r="B879" s="10" t="s">
        <v>159</v>
      </c>
      <c r="C879" s="10" t="s">
        <v>160</v>
      </c>
      <c r="D879" s="10" t="s">
        <v>161</v>
      </c>
      <c r="E879" s="10" t="s">
        <v>16</v>
      </c>
      <c r="F879" s="10" t="s">
        <v>17</v>
      </c>
      <c r="G879" s="10" t="s">
        <v>67</v>
      </c>
      <c r="H879" s="10">
        <v>1</v>
      </c>
      <c r="I879" s="11">
        <v>45411</v>
      </c>
      <c r="J879" s="10">
        <v>43</v>
      </c>
      <c r="K879" s="10" t="s">
        <v>52</v>
      </c>
      <c r="L879" s="10" t="s">
        <v>23</v>
      </c>
    </row>
    <row r="880" spans="1:12" x14ac:dyDescent="0.3">
      <c r="A880" s="52">
        <v>45748</v>
      </c>
      <c r="B880" s="10" t="s">
        <v>162</v>
      </c>
      <c r="C880" s="10" t="s">
        <v>163</v>
      </c>
      <c r="D880" s="10" t="s">
        <v>164</v>
      </c>
      <c r="E880" s="10" t="s">
        <v>20</v>
      </c>
      <c r="F880" s="10" t="s">
        <v>19</v>
      </c>
      <c r="G880" s="10" t="s">
        <v>75</v>
      </c>
      <c r="H880" s="10">
        <v>1</v>
      </c>
      <c r="I880" s="11">
        <v>45272</v>
      </c>
      <c r="J880" s="10">
        <v>59</v>
      </c>
      <c r="K880" s="10" t="s">
        <v>52</v>
      </c>
      <c r="L880" s="10" t="s">
        <v>41</v>
      </c>
    </row>
    <row r="881" spans="1:12" x14ac:dyDescent="0.3">
      <c r="A881" s="52">
        <v>45748</v>
      </c>
      <c r="B881" s="10" t="s">
        <v>165</v>
      </c>
      <c r="C881" s="10" t="s">
        <v>48</v>
      </c>
      <c r="D881" s="10" t="s">
        <v>166</v>
      </c>
      <c r="E881" s="10" t="s">
        <v>20</v>
      </c>
      <c r="F881" s="10" t="s">
        <v>19</v>
      </c>
      <c r="G881" s="10" t="s">
        <v>75</v>
      </c>
      <c r="H881" s="10">
        <v>1</v>
      </c>
      <c r="I881" s="11">
        <v>44847</v>
      </c>
      <c r="J881" s="10">
        <v>41</v>
      </c>
      <c r="K881" s="10" t="s">
        <v>68</v>
      </c>
      <c r="L881" s="10" t="s">
        <v>39</v>
      </c>
    </row>
    <row r="882" spans="1:12" x14ac:dyDescent="0.3">
      <c r="A882" s="52">
        <v>45748</v>
      </c>
      <c r="B882" s="10" t="s">
        <v>167</v>
      </c>
      <c r="C882" s="10" t="s">
        <v>168</v>
      </c>
      <c r="D882" s="10" t="s">
        <v>66</v>
      </c>
      <c r="E882" s="10" t="s">
        <v>20</v>
      </c>
      <c r="F882" s="10" t="s">
        <v>19</v>
      </c>
      <c r="G882" s="10" t="s">
        <v>51</v>
      </c>
      <c r="H882" s="10">
        <v>1</v>
      </c>
      <c r="I882" s="11">
        <v>45437</v>
      </c>
      <c r="J882" s="10">
        <v>45</v>
      </c>
      <c r="K882" s="10" t="s">
        <v>52</v>
      </c>
      <c r="L882" s="10" t="s">
        <v>21</v>
      </c>
    </row>
    <row r="883" spans="1:12" x14ac:dyDescent="0.3">
      <c r="A883" s="52">
        <v>45748</v>
      </c>
      <c r="B883" s="10" t="s">
        <v>169</v>
      </c>
      <c r="C883" s="10" t="s">
        <v>170</v>
      </c>
      <c r="D883" s="10" t="s">
        <v>168</v>
      </c>
      <c r="E883" s="10" t="s">
        <v>20</v>
      </c>
      <c r="F883" s="10" t="s">
        <v>17</v>
      </c>
      <c r="G883" s="10" t="s">
        <v>51</v>
      </c>
      <c r="H883" s="10">
        <v>1</v>
      </c>
      <c r="I883" s="11">
        <v>45018</v>
      </c>
      <c r="J883" s="10">
        <v>40</v>
      </c>
      <c r="K883" s="10" t="s">
        <v>68</v>
      </c>
      <c r="L883" s="10" t="s">
        <v>18</v>
      </c>
    </row>
    <row r="884" spans="1:12" x14ac:dyDescent="0.3">
      <c r="A884" s="52">
        <v>45748</v>
      </c>
      <c r="B884" s="10" t="s">
        <v>171</v>
      </c>
      <c r="C884" s="10" t="s">
        <v>172</v>
      </c>
      <c r="D884" s="10" t="s">
        <v>132</v>
      </c>
      <c r="E884" s="10" t="s">
        <v>20</v>
      </c>
      <c r="F884" s="10" t="s">
        <v>17</v>
      </c>
      <c r="G884" s="10" t="s">
        <v>75</v>
      </c>
      <c r="H884" s="10">
        <v>1</v>
      </c>
      <c r="I884" s="11">
        <v>44809</v>
      </c>
      <c r="J884" s="10">
        <v>26</v>
      </c>
      <c r="K884" s="10" t="s">
        <v>68</v>
      </c>
      <c r="L884" s="10" t="s">
        <v>27</v>
      </c>
    </row>
    <row r="885" spans="1:12" x14ac:dyDescent="0.3">
      <c r="A885" s="52">
        <v>45748</v>
      </c>
      <c r="B885" s="10" t="s">
        <v>173</v>
      </c>
      <c r="C885" s="10" t="s">
        <v>174</v>
      </c>
      <c r="D885" s="10" t="s">
        <v>175</v>
      </c>
      <c r="E885" s="10" t="s">
        <v>16</v>
      </c>
      <c r="F885" s="10" t="s">
        <v>17</v>
      </c>
      <c r="G885" s="10" t="s">
        <v>57</v>
      </c>
      <c r="H885" s="10">
        <v>0.91</v>
      </c>
      <c r="I885" s="11">
        <v>45278</v>
      </c>
      <c r="J885" s="10">
        <v>54</v>
      </c>
      <c r="K885" s="10" t="s">
        <v>52</v>
      </c>
      <c r="L885" s="10" t="s">
        <v>94</v>
      </c>
    </row>
    <row r="886" spans="1:12" x14ac:dyDescent="0.3">
      <c r="A886" s="52">
        <v>45748</v>
      </c>
      <c r="B886" s="10" t="s">
        <v>176</v>
      </c>
      <c r="C886" s="10" t="s">
        <v>177</v>
      </c>
      <c r="D886" s="10" t="s">
        <v>178</v>
      </c>
      <c r="E886" s="10" t="s">
        <v>20</v>
      </c>
      <c r="F886" s="10" t="s">
        <v>19</v>
      </c>
      <c r="G886" s="10" t="s">
        <v>75</v>
      </c>
      <c r="H886" s="10">
        <v>1</v>
      </c>
      <c r="I886" s="11">
        <v>45775</v>
      </c>
      <c r="J886" s="10">
        <v>59</v>
      </c>
      <c r="K886" s="10" t="s">
        <v>68</v>
      </c>
      <c r="L886" s="10" t="s">
        <v>36</v>
      </c>
    </row>
    <row r="887" spans="1:12" x14ac:dyDescent="0.3">
      <c r="A887" s="52">
        <v>45748</v>
      </c>
      <c r="B887" s="10" t="s">
        <v>179</v>
      </c>
      <c r="C887" s="10" t="s">
        <v>180</v>
      </c>
      <c r="D887" s="10" t="s">
        <v>181</v>
      </c>
      <c r="E887" s="10" t="s">
        <v>20</v>
      </c>
      <c r="F887" s="10" t="s">
        <v>50</v>
      </c>
      <c r="G887" s="10" t="s">
        <v>51</v>
      </c>
      <c r="H887" s="10">
        <v>1</v>
      </c>
      <c r="I887" s="11">
        <v>45063</v>
      </c>
      <c r="J887" s="10">
        <v>44</v>
      </c>
      <c r="K887" s="10" t="s">
        <v>52</v>
      </c>
      <c r="L887" s="10" t="s">
        <v>35</v>
      </c>
    </row>
    <row r="888" spans="1:12" x14ac:dyDescent="0.3">
      <c r="A888" s="52">
        <v>45748</v>
      </c>
      <c r="B888" s="10" t="s">
        <v>182</v>
      </c>
      <c r="C888" s="10" t="s">
        <v>183</v>
      </c>
      <c r="D888" s="10" t="s">
        <v>184</v>
      </c>
      <c r="E888" s="10" t="s">
        <v>16</v>
      </c>
      <c r="F888" s="10" t="s">
        <v>17</v>
      </c>
      <c r="G888" s="10" t="s">
        <v>51</v>
      </c>
      <c r="H888" s="10">
        <v>0.91</v>
      </c>
      <c r="I888" s="11">
        <v>45432</v>
      </c>
      <c r="J888" s="10">
        <v>60</v>
      </c>
      <c r="K888" s="10" t="s">
        <v>52</v>
      </c>
      <c r="L888" s="10" t="s">
        <v>39</v>
      </c>
    </row>
    <row r="889" spans="1:12" x14ac:dyDescent="0.3">
      <c r="A889" s="52">
        <v>45748</v>
      </c>
      <c r="B889" s="10" t="s">
        <v>185</v>
      </c>
      <c r="C889" s="10" t="s">
        <v>186</v>
      </c>
      <c r="D889" s="10" t="s">
        <v>187</v>
      </c>
      <c r="E889" s="10" t="s">
        <v>16</v>
      </c>
      <c r="F889" s="10" t="s">
        <v>19</v>
      </c>
      <c r="G889" s="10" t="s">
        <v>57</v>
      </c>
      <c r="H889" s="10">
        <v>1</v>
      </c>
      <c r="I889" s="11">
        <v>44594</v>
      </c>
      <c r="J889" s="10">
        <v>39</v>
      </c>
      <c r="K889" s="10" t="s">
        <v>68</v>
      </c>
      <c r="L889" s="10" t="s">
        <v>35</v>
      </c>
    </row>
    <row r="890" spans="1:12" x14ac:dyDescent="0.3">
      <c r="A890" s="52">
        <v>45748</v>
      </c>
      <c r="B890" s="10" t="s">
        <v>191</v>
      </c>
      <c r="C890" s="10" t="s">
        <v>192</v>
      </c>
      <c r="D890" s="10" t="s">
        <v>193</v>
      </c>
      <c r="E890" s="10" t="s">
        <v>16</v>
      </c>
      <c r="F890" s="10" t="s">
        <v>19</v>
      </c>
      <c r="G890" s="10" t="s">
        <v>67</v>
      </c>
      <c r="H890" s="10">
        <v>1</v>
      </c>
      <c r="I890" s="11">
        <v>45620</v>
      </c>
      <c r="J890" s="10">
        <v>26</v>
      </c>
      <c r="K890" s="10" t="s">
        <v>52</v>
      </c>
      <c r="L890" s="10" t="s">
        <v>42</v>
      </c>
    </row>
    <row r="891" spans="1:12" x14ac:dyDescent="0.3">
      <c r="A891" s="52">
        <v>45748</v>
      </c>
      <c r="B891" s="10" t="s">
        <v>194</v>
      </c>
      <c r="C891" s="10" t="s">
        <v>195</v>
      </c>
      <c r="D891" s="10" t="s">
        <v>187</v>
      </c>
      <c r="E891" s="10" t="s">
        <v>16</v>
      </c>
      <c r="F891" s="10" t="s">
        <v>56</v>
      </c>
      <c r="G891" s="10" t="s">
        <v>51</v>
      </c>
      <c r="H891" s="10">
        <v>1</v>
      </c>
      <c r="I891" s="11">
        <v>44956</v>
      </c>
      <c r="J891" s="10">
        <v>49</v>
      </c>
      <c r="K891" s="10" t="s">
        <v>52</v>
      </c>
      <c r="L891" s="10" t="s">
        <v>21</v>
      </c>
    </row>
    <row r="892" spans="1:12" x14ac:dyDescent="0.3">
      <c r="A892" s="52">
        <v>45748</v>
      </c>
      <c r="B892" s="10" t="s">
        <v>196</v>
      </c>
      <c r="C892" s="10" t="s">
        <v>197</v>
      </c>
      <c r="D892" s="10" t="s">
        <v>198</v>
      </c>
      <c r="E892" s="10" t="s">
        <v>20</v>
      </c>
      <c r="F892" s="10" t="s">
        <v>19</v>
      </c>
      <c r="G892" s="10" t="s">
        <v>121</v>
      </c>
      <c r="H892" s="10">
        <v>1</v>
      </c>
      <c r="I892" s="11">
        <v>44119</v>
      </c>
      <c r="J892" s="10">
        <v>47</v>
      </c>
      <c r="K892" s="10" t="s">
        <v>52</v>
      </c>
      <c r="L892" s="10" t="s">
        <v>36</v>
      </c>
    </row>
    <row r="893" spans="1:12" x14ac:dyDescent="0.3">
      <c r="A893" s="52">
        <v>45748</v>
      </c>
      <c r="B893" s="10" t="s">
        <v>199</v>
      </c>
      <c r="C893" s="10" t="s">
        <v>136</v>
      </c>
      <c r="D893" s="10" t="s">
        <v>200</v>
      </c>
      <c r="E893" s="10" t="s">
        <v>16</v>
      </c>
      <c r="F893" s="10" t="s">
        <v>19</v>
      </c>
      <c r="G893" s="10" t="s">
        <v>51</v>
      </c>
      <c r="H893" s="10">
        <v>1</v>
      </c>
      <c r="I893" s="11">
        <v>45509</v>
      </c>
      <c r="J893" s="10">
        <v>22</v>
      </c>
      <c r="K893" s="10" t="s">
        <v>68</v>
      </c>
      <c r="L893" s="10" t="s">
        <v>42</v>
      </c>
    </row>
    <row r="894" spans="1:12" x14ac:dyDescent="0.3">
      <c r="A894" s="52">
        <v>45748</v>
      </c>
      <c r="B894" s="10" t="s">
        <v>201</v>
      </c>
      <c r="C894" s="10" t="s">
        <v>80</v>
      </c>
      <c r="D894" s="10" t="s">
        <v>63</v>
      </c>
      <c r="E894" s="10" t="s">
        <v>20</v>
      </c>
      <c r="F894" s="10" t="s">
        <v>56</v>
      </c>
      <c r="G894" s="10" t="s">
        <v>67</v>
      </c>
      <c r="H894" s="10">
        <v>1</v>
      </c>
      <c r="I894" s="11">
        <v>44322</v>
      </c>
      <c r="J894" s="10">
        <v>25</v>
      </c>
      <c r="K894" s="10" t="s">
        <v>52</v>
      </c>
      <c r="L894" s="10" t="s">
        <v>18</v>
      </c>
    </row>
    <row r="895" spans="1:12" x14ac:dyDescent="0.3">
      <c r="A895" s="52">
        <v>45748</v>
      </c>
      <c r="B895" s="10" t="s">
        <v>205</v>
      </c>
      <c r="C895" s="10" t="s">
        <v>206</v>
      </c>
      <c r="D895" s="10" t="s">
        <v>207</v>
      </c>
      <c r="E895" s="10" t="s">
        <v>16</v>
      </c>
      <c r="F895" s="10" t="s">
        <v>19</v>
      </c>
      <c r="G895" s="10" t="s">
        <v>57</v>
      </c>
      <c r="H895" s="10">
        <v>1</v>
      </c>
      <c r="I895" s="11">
        <v>44639</v>
      </c>
      <c r="J895" s="10">
        <v>33</v>
      </c>
      <c r="K895" s="10" t="s">
        <v>52</v>
      </c>
      <c r="L895" s="10" t="s">
        <v>18</v>
      </c>
    </row>
    <row r="896" spans="1:12" x14ac:dyDescent="0.3">
      <c r="A896" s="52">
        <v>45748</v>
      </c>
      <c r="B896" s="10" t="s">
        <v>208</v>
      </c>
      <c r="C896" s="10" t="s">
        <v>136</v>
      </c>
      <c r="D896" s="10" t="s">
        <v>209</v>
      </c>
      <c r="E896" s="10" t="s">
        <v>16</v>
      </c>
      <c r="F896" s="10" t="s">
        <v>50</v>
      </c>
      <c r="G896" s="10" t="s">
        <v>51</v>
      </c>
      <c r="H896" s="10">
        <v>1</v>
      </c>
      <c r="I896" s="11">
        <v>44579</v>
      </c>
      <c r="J896" s="10">
        <v>43</v>
      </c>
      <c r="K896" s="10" t="s">
        <v>52</v>
      </c>
      <c r="L896" s="10" t="s">
        <v>18</v>
      </c>
    </row>
    <row r="897" spans="1:12" x14ac:dyDescent="0.3">
      <c r="A897" s="52">
        <v>45748</v>
      </c>
      <c r="B897" s="10" t="s">
        <v>210</v>
      </c>
      <c r="C897" s="10" t="s">
        <v>211</v>
      </c>
      <c r="D897" s="10" t="s">
        <v>212</v>
      </c>
      <c r="E897" s="10" t="s">
        <v>20</v>
      </c>
      <c r="F897" s="10" t="s">
        <v>17</v>
      </c>
      <c r="G897" s="10" t="s">
        <v>75</v>
      </c>
      <c r="H897" s="10">
        <v>1</v>
      </c>
      <c r="I897" s="11">
        <v>44595</v>
      </c>
      <c r="J897" s="10">
        <v>51</v>
      </c>
      <c r="K897" s="10" t="s">
        <v>52</v>
      </c>
      <c r="L897" s="10" t="s">
        <v>39</v>
      </c>
    </row>
    <row r="898" spans="1:12" x14ac:dyDescent="0.3">
      <c r="A898" s="52">
        <v>45748</v>
      </c>
      <c r="B898" s="10" t="s">
        <v>213</v>
      </c>
      <c r="C898" s="10" t="s">
        <v>214</v>
      </c>
      <c r="D898" s="10" t="s">
        <v>89</v>
      </c>
      <c r="E898" s="10" t="s">
        <v>20</v>
      </c>
      <c r="F898" s="10" t="s">
        <v>17</v>
      </c>
      <c r="G898" s="10" t="s">
        <v>51</v>
      </c>
      <c r="H898" s="10">
        <v>1</v>
      </c>
      <c r="I898" s="11">
        <v>45387</v>
      </c>
      <c r="J898" s="10">
        <v>62</v>
      </c>
      <c r="K898" s="10" t="s">
        <v>68</v>
      </c>
      <c r="L898" s="10" t="s">
        <v>90</v>
      </c>
    </row>
    <row r="899" spans="1:12" x14ac:dyDescent="0.3">
      <c r="A899" s="52">
        <v>45748</v>
      </c>
      <c r="B899" s="10" t="s">
        <v>215</v>
      </c>
      <c r="C899" s="10" t="s">
        <v>216</v>
      </c>
      <c r="D899" s="10" t="s">
        <v>217</v>
      </c>
      <c r="E899" s="10" t="s">
        <v>16</v>
      </c>
      <c r="F899" s="10" t="s">
        <v>17</v>
      </c>
      <c r="G899" s="10" t="s">
        <v>51</v>
      </c>
      <c r="H899" s="10">
        <v>1</v>
      </c>
      <c r="I899" s="11">
        <v>45267</v>
      </c>
      <c r="J899" s="10">
        <v>27</v>
      </c>
      <c r="K899" s="10" t="s">
        <v>68</v>
      </c>
      <c r="L899" s="10" t="s">
        <v>18</v>
      </c>
    </row>
    <row r="900" spans="1:12" x14ac:dyDescent="0.3">
      <c r="A900" s="52">
        <v>45748</v>
      </c>
      <c r="B900" s="10" t="s">
        <v>218</v>
      </c>
      <c r="C900" s="10" t="s">
        <v>219</v>
      </c>
      <c r="D900" s="10" t="s">
        <v>220</v>
      </c>
      <c r="E900" s="10" t="s">
        <v>16</v>
      </c>
      <c r="F900" s="10" t="s">
        <v>17</v>
      </c>
      <c r="G900" s="10" t="s">
        <v>75</v>
      </c>
      <c r="H900" s="10">
        <v>1</v>
      </c>
      <c r="I900" s="11">
        <v>44569</v>
      </c>
      <c r="J900" s="10">
        <v>40</v>
      </c>
      <c r="K900" s="10" t="s">
        <v>68</v>
      </c>
      <c r="L900" s="10" t="s">
        <v>21</v>
      </c>
    </row>
    <row r="901" spans="1:12" x14ac:dyDescent="0.3">
      <c r="A901" s="52">
        <v>45748</v>
      </c>
      <c r="B901" s="10" t="s">
        <v>221</v>
      </c>
      <c r="C901" s="10" t="s">
        <v>222</v>
      </c>
      <c r="D901" s="10" t="s">
        <v>223</v>
      </c>
      <c r="E901" s="10" t="s">
        <v>16</v>
      </c>
      <c r="F901" s="10" t="s">
        <v>56</v>
      </c>
      <c r="G901" s="10" t="s">
        <v>51</v>
      </c>
      <c r="H901" s="10">
        <v>1</v>
      </c>
      <c r="I901" s="11">
        <v>44876</v>
      </c>
      <c r="J901" s="10">
        <v>45</v>
      </c>
      <c r="K901" s="10" t="s">
        <v>52</v>
      </c>
      <c r="L901" s="10" t="s">
        <v>35</v>
      </c>
    </row>
    <row r="902" spans="1:12" x14ac:dyDescent="0.3">
      <c r="A902" s="52">
        <v>45748</v>
      </c>
      <c r="B902" s="10" t="s">
        <v>224</v>
      </c>
      <c r="C902" s="10" t="s">
        <v>100</v>
      </c>
      <c r="D902" s="10" t="s">
        <v>225</v>
      </c>
      <c r="E902" s="10" t="s">
        <v>16</v>
      </c>
      <c r="F902" s="10" t="s">
        <v>17</v>
      </c>
      <c r="G902" s="10" t="s">
        <v>51</v>
      </c>
      <c r="H902" s="10">
        <v>1</v>
      </c>
      <c r="I902" s="11">
        <v>44873</v>
      </c>
      <c r="J902" s="10">
        <v>60</v>
      </c>
      <c r="K902" s="10" t="s">
        <v>68</v>
      </c>
      <c r="L902" s="10" t="s">
        <v>42</v>
      </c>
    </row>
    <row r="903" spans="1:12" x14ac:dyDescent="0.3">
      <c r="A903" s="52">
        <v>45748</v>
      </c>
      <c r="B903" s="10" t="s">
        <v>226</v>
      </c>
      <c r="C903" s="10" t="s">
        <v>216</v>
      </c>
      <c r="D903" s="10" t="s">
        <v>227</v>
      </c>
      <c r="E903" s="10" t="s">
        <v>16</v>
      </c>
      <c r="F903" s="10" t="s">
        <v>19</v>
      </c>
      <c r="G903" s="10" t="s">
        <v>75</v>
      </c>
      <c r="H903" s="10">
        <v>1</v>
      </c>
      <c r="I903" s="11">
        <v>45178</v>
      </c>
      <c r="J903" s="10">
        <v>44</v>
      </c>
      <c r="K903" s="10" t="s">
        <v>68</v>
      </c>
      <c r="L903" s="10" t="s">
        <v>90</v>
      </c>
    </row>
    <row r="904" spans="1:12" x14ac:dyDescent="0.3">
      <c r="A904" s="52">
        <v>45748</v>
      </c>
      <c r="B904" s="10" t="s">
        <v>228</v>
      </c>
      <c r="C904" s="10" t="s">
        <v>229</v>
      </c>
      <c r="D904" s="10" t="s">
        <v>33</v>
      </c>
      <c r="E904" s="10" t="s">
        <v>16</v>
      </c>
      <c r="F904" s="10" t="s">
        <v>19</v>
      </c>
      <c r="G904" s="10" t="s">
        <v>51</v>
      </c>
      <c r="H904" s="10">
        <v>1</v>
      </c>
      <c r="I904" s="11">
        <v>45643</v>
      </c>
      <c r="J904" s="10">
        <v>52</v>
      </c>
      <c r="K904" s="10" t="s">
        <v>68</v>
      </c>
      <c r="L904" s="10" t="s">
        <v>18</v>
      </c>
    </row>
    <row r="905" spans="1:12" x14ac:dyDescent="0.3">
      <c r="A905" s="52">
        <v>45748</v>
      </c>
      <c r="B905" s="10" t="s">
        <v>230</v>
      </c>
      <c r="C905" s="10" t="s">
        <v>231</v>
      </c>
      <c r="D905" s="10" t="s">
        <v>232</v>
      </c>
      <c r="E905" s="10" t="s">
        <v>16</v>
      </c>
      <c r="F905" s="10" t="s">
        <v>19</v>
      </c>
      <c r="G905" s="10" t="s">
        <v>51</v>
      </c>
      <c r="H905" s="10">
        <v>1</v>
      </c>
      <c r="I905" s="11">
        <v>44434</v>
      </c>
      <c r="J905" s="10">
        <v>58</v>
      </c>
      <c r="K905" s="10" t="s">
        <v>68</v>
      </c>
      <c r="L905" s="10" t="s">
        <v>41</v>
      </c>
    </row>
    <row r="906" spans="1:12" x14ac:dyDescent="0.3">
      <c r="A906" s="52">
        <v>45748</v>
      </c>
      <c r="B906" s="10" t="s">
        <v>233</v>
      </c>
      <c r="C906" s="10" t="s">
        <v>37</v>
      </c>
      <c r="D906" s="10" t="s">
        <v>234</v>
      </c>
      <c r="E906" s="10" t="s">
        <v>20</v>
      </c>
      <c r="F906" s="10" t="s">
        <v>19</v>
      </c>
      <c r="G906" s="10" t="s">
        <v>51</v>
      </c>
      <c r="H906" s="10">
        <v>0.91</v>
      </c>
      <c r="I906" s="11">
        <v>44888</v>
      </c>
      <c r="J906" s="10">
        <v>45</v>
      </c>
      <c r="K906" s="10" t="s">
        <v>68</v>
      </c>
      <c r="L906" s="10" t="s">
        <v>94</v>
      </c>
    </row>
    <row r="907" spans="1:12" x14ac:dyDescent="0.3">
      <c r="A907" s="52">
        <v>45748</v>
      </c>
      <c r="B907" s="10" t="s">
        <v>235</v>
      </c>
      <c r="C907" s="10" t="s">
        <v>236</v>
      </c>
      <c r="D907" s="10" t="s">
        <v>237</v>
      </c>
      <c r="E907" s="10" t="s">
        <v>16</v>
      </c>
      <c r="F907" s="10" t="s">
        <v>19</v>
      </c>
      <c r="G907" s="10" t="s">
        <v>121</v>
      </c>
      <c r="H907" s="10">
        <v>1</v>
      </c>
      <c r="I907" s="11">
        <v>45440</v>
      </c>
      <c r="J907" s="10">
        <v>53</v>
      </c>
      <c r="K907" s="10" t="s">
        <v>68</v>
      </c>
      <c r="L907" s="10" t="s">
        <v>40</v>
      </c>
    </row>
    <row r="908" spans="1:12" x14ac:dyDescent="0.3">
      <c r="A908" s="52">
        <v>45748</v>
      </c>
      <c r="B908" s="10" t="s">
        <v>238</v>
      </c>
      <c r="C908" s="10" t="s">
        <v>239</v>
      </c>
      <c r="D908" s="10" t="s">
        <v>190</v>
      </c>
      <c r="E908" s="10" t="s">
        <v>20</v>
      </c>
      <c r="F908" s="10" t="s">
        <v>17</v>
      </c>
      <c r="G908" s="10" t="s">
        <v>67</v>
      </c>
      <c r="H908" s="10">
        <v>0.91</v>
      </c>
      <c r="I908" s="11">
        <v>44622</v>
      </c>
      <c r="J908" s="10">
        <v>54</v>
      </c>
      <c r="K908" s="10" t="s">
        <v>52</v>
      </c>
      <c r="L908" s="10" t="s">
        <v>18</v>
      </c>
    </row>
    <row r="909" spans="1:12" x14ac:dyDescent="0.3">
      <c r="A909" s="52">
        <v>45748</v>
      </c>
      <c r="B909" s="10" t="s">
        <v>240</v>
      </c>
      <c r="C909" s="10" t="s">
        <v>241</v>
      </c>
      <c r="D909" s="10" t="s">
        <v>242</v>
      </c>
      <c r="E909" s="10" t="s">
        <v>16</v>
      </c>
      <c r="F909" s="10" t="s">
        <v>19</v>
      </c>
      <c r="G909" s="10" t="s">
        <v>75</v>
      </c>
      <c r="H909" s="10">
        <v>0.91</v>
      </c>
      <c r="I909" s="11">
        <v>45087</v>
      </c>
      <c r="J909" s="10">
        <v>24</v>
      </c>
      <c r="K909" s="10" t="s">
        <v>68</v>
      </c>
      <c r="L909" s="10" t="s">
        <v>23</v>
      </c>
    </row>
    <row r="910" spans="1:12" x14ac:dyDescent="0.3">
      <c r="A910" s="52">
        <v>45748</v>
      </c>
      <c r="B910" s="10" t="s">
        <v>243</v>
      </c>
      <c r="C910" s="10" t="s">
        <v>244</v>
      </c>
      <c r="D910" s="10" t="s">
        <v>34</v>
      </c>
      <c r="E910" s="10" t="s">
        <v>20</v>
      </c>
      <c r="F910" s="10" t="s">
        <v>19</v>
      </c>
      <c r="G910" s="10" t="s">
        <v>29</v>
      </c>
      <c r="H910" s="10">
        <v>1</v>
      </c>
      <c r="I910" s="11">
        <v>45889</v>
      </c>
      <c r="J910" s="10">
        <v>24</v>
      </c>
      <c r="K910" s="10" t="s">
        <v>68</v>
      </c>
      <c r="L910" s="10" t="s">
        <v>23</v>
      </c>
    </row>
    <row r="911" spans="1:12" x14ac:dyDescent="0.3">
      <c r="A911" s="52">
        <v>45748</v>
      </c>
      <c r="B911" s="10" t="s">
        <v>245</v>
      </c>
      <c r="C911" s="10" t="s">
        <v>83</v>
      </c>
      <c r="D911" s="10" t="s">
        <v>246</v>
      </c>
      <c r="E911" s="10" t="s">
        <v>20</v>
      </c>
      <c r="F911" s="10" t="s">
        <v>19</v>
      </c>
      <c r="G911" s="10" t="s">
        <v>51</v>
      </c>
      <c r="H911" s="10">
        <v>1</v>
      </c>
      <c r="I911" s="11">
        <v>44089</v>
      </c>
      <c r="J911" s="10">
        <v>53</v>
      </c>
      <c r="K911" s="10" t="s">
        <v>68</v>
      </c>
      <c r="L911" s="10" t="s">
        <v>39</v>
      </c>
    </row>
    <row r="912" spans="1:12" x14ac:dyDescent="0.3">
      <c r="A912" s="52">
        <v>45748</v>
      </c>
      <c r="B912" s="10" t="s">
        <v>247</v>
      </c>
      <c r="C912" s="10" t="s">
        <v>248</v>
      </c>
      <c r="D912" s="10" t="s">
        <v>178</v>
      </c>
      <c r="E912" s="10" t="s">
        <v>20</v>
      </c>
      <c r="F912" s="10" t="s">
        <v>17</v>
      </c>
      <c r="G912" s="10" t="s">
        <v>121</v>
      </c>
      <c r="H912" s="10">
        <v>1</v>
      </c>
      <c r="I912" s="11">
        <v>45794</v>
      </c>
      <c r="J912" s="10">
        <v>28</v>
      </c>
      <c r="K912" s="10" t="s">
        <v>68</v>
      </c>
      <c r="L912" s="10" t="s">
        <v>18</v>
      </c>
    </row>
    <row r="913" spans="1:12" x14ac:dyDescent="0.3">
      <c r="A913" s="52">
        <v>45748</v>
      </c>
      <c r="B913" s="10" t="s">
        <v>249</v>
      </c>
      <c r="C913" s="10" t="s">
        <v>250</v>
      </c>
      <c r="D913" s="10" t="s">
        <v>251</v>
      </c>
      <c r="E913" s="10" t="s">
        <v>20</v>
      </c>
      <c r="F913" s="10" t="s">
        <v>56</v>
      </c>
      <c r="G913" s="10" t="s">
        <v>98</v>
      </c>
      <c r="H913" s="10">
        <v>1</v>
      </c>
      <c r="I913" s="11">
        <v>45297</v>
      </c>
      <c r="J913" s="10">
        <v>31</v>
      </c>
      <c r="K913" s="10" t="s">
        <v>52</v>
      </c>
      <c r="L913" s="10" t="s">
        <v>40</v>
      </c>
    </row>
    <row r="914" spans="1:12" x14ac:dyDescent="0.3">
      <c r="A914" s="52">
        <v>45748</v>
      </c>
      <c r="B914" s="10" t="s">
        <v>252</v>
      </c>
      <c r="C914" s="10" t="s">
        <v>174</v>
      </c>
      <c r="D914" s="10" t="s">
        <v>89</v>
      </c>
      <c r="E914" s="10" t="s">
        <v>20</v>
      </c>
      <c r="F914" s="10" t="s">
        <v>17</v>
      </c>
      <c r="G914" s="10" t="s">
        <v>121</v>
      </c>
      <c r="H914" s="10">
        <v>1</v>
      </c>
      <c r="I914" s="11">
        <v>44738</v>
      </c>
      <c r="J914" s="10">
        <v>61</v>
      </c>
      <c r="K914" s="10" t="s">
        <v>68</v>
      </c>
      <c r="L914" s="10" t="s">
        <v>18</v>
      </c>
    </row>
    <row r="915" spans="1:12" x14ac:dyDescent="0.3">
      <c r="A915" s="52">
        <v>45748</v>
      </c>
      <c r="B915" s="10" t="s">
        <v>253</v>
      </c>
      <c r="C915" s="10" t="s">
        <v>254</v>
      </c>
      <c r="D915" s="10" t="s">
        <v>93</v>
      </c>
      <c r="E915" s="10" t="s">
        <v>16</v>
      </c>
      <c r="F915" s="10" t="s">
        <v>17</v>
      </c>
      <c r="G915" s="10" t="s">
        <v>51</v>
      </c>
      <c r="H915" s="10">
        <v>1</v>
      </c>
      <c r="I915" s="11">
        <v>44348</v>
      </c>
      <c r="J915" s="10">
        <v>65</v>
      </c>
      <c r="K915" s="10" t="s">
        <v>68</v>
      </c>
      <c r="L915" s="10" t="s">
        <v>35</v>
      </c>
    </row>
    <row r="916" spans="1:12" x14ac:dyDescent="0.3">
      <c r="A916" s="52">
        <v>45748</v>
      </c>
      <c r="B916" s="10" t="s">
        <v>255</v>
      </c>
      <c r="C916" s="10" t="s">
        <v>256</v>
      </c>
      <c r="D916" s="10" t="s">
        <v>257</v>
      </c>
      <c r="E916" s="10" t="s">
        <v>20</v>
      </c>
      <c r="F916" s="10" t="s">
        <v>19</v>
      </c>
      <c r="G916" s="10" t="s">
        <v>121</v>
      </c>
      <c r="H916" s="10">
        <v>1</v>
      </c>
      <c r="I916" s="11">
        <v>45103</v>
      </c>
      <c r="J916" s="10">
        <v>41</v>
      </c>
      <c r="K916" s="10" t="s">
        <v>68</v>
      </c>
      <c r="L916" s="10" t="s">
        <v>23</v>
      </c>
    </row>
    <row r="917" spans="1:12" x14ac:dyDescent="0.3">
      <c r="A917" s="52">
        <v>45748</v>
      </c>
      <c r="B917" s="10" t="s">
        <v>258</v>
      </c>
      <c r="C917" s="10" t="s">
        <v>259</v>
      </c>
      <c r="D917" s="10" t="s">
        <v>260</v>
      </c>
      <c r="E917" s="10" t="s">
        <v>20</v>
      </c>
      <c r="F917" s="10" t="s">
        <v>17</v>
      </c>
      <c r="G917" s="10" t="s">
        <v>67</v>
      </c>
      <c r="H917" s="10">
        <v>1</v>
      </c>
      <c r="I917" s="11">
        <v>44498</v>
      </c>
      <c r="J917" s="10">
        <v>52</v>
      </c>
      <c r="K917" s="10" t="s">
        <v>68</v>
      </c>
      <c r="L917" s="10" t="s">
        <v>18</v>
      </c>
    </row>
    <row r="918" spans="1:12" x14ac:dyDescent="0.3">
      <c r="A918" s="52">
        <v>45748</v>
      </c>
      <c r="B918" s="10" t="s">
        <v>261</v>
      </c>
      <c r="C918" s="10" t="s">
        <v>262</v>
      </c>
      <c r="D918" s="10" t="s">
        <v>81</v>
      </c>
      <c r="E918" s="10" t="s">
        <v>20</v>
      </c>
      <c r="F918" s="10" t="s">
        <v>19</v>
      </c>
      <c r="G918" s="10" t="s">
        <v>57</v>
      </c>
      <c r="H918" s="10">
        <v>0.91</v>
      </c>
      <c r="I918" s="11">
        <v>44311</v>
      </c>
      <c r="J918" s="10">
        <v>63</v>
      </c>
      <c r="K918" s="10" t="s">
        <v>68</v>
      </c>
      <c r="L918" s="10" t="s">
        <v>94</v>
      </c>
    </row>
    <row r="919" spans="1:12" x14ac:dyDescent="0.3">
      <c r="A919" s="52">
        <v>45748</v>
      </c>
      <c r="B919" s="10" t="s">
        <v>263</v>
      </c>
      <c r="C919" s="10" t="s">
        <v>264</v>
      </c>
      <c r="D919" s="10" t="s">
        <v>265</v>
      </c>
      <c r="E919" s="10" t="s">
        <v>20</v>
      </c>
      <c r="F919" s="10" t="s">
        <v>17</v>
      </c>
      <c r="G919" s="10" t="s">
        <v>121</v>
      </c>
      <c r="H919" s="10">
        <v>1</v>
      </c>
      <c r="I919" s="11">
        <v>44278</v>
      </c>
      <c r="J919" s="10">
        <v>46</v>
      </c>
      <c r="K919" s="10" t="s">
        <v>68</v>
      </c>
      <c r="L919" s="10" t="s">
        <v>31</v>
      </c>
    </row>
    <row r="920" spans="1:12" x14ac:dyDescent="0.3">
      <c r="A920" s="52">
        <v>45748</v>
      </c>
      <c r="B920" s="10" t="s">
        <v>266</v>
      </c>
      <c r="C920" s="10" t="s">
        <v>267</v>
      </c>
      <c r="D920" s="10" t="s">
        <v>158</v>
      </c>
      <c r="E920" s="10" t="s">
        <v>16</v>
      </c>
      <c r="F920" s="10" t="s">
        <v>19</v>
      </c>
      <c r="G920" s="10" t="s">
        <v>51</v>
      </c>
      <c r="H920" s="10">
        <v>0.91</v>
      </c>
      <c r="I920" s="11">
        <v>44231</v>
      </c>
      <c r="J920" s="10">
        <v>22</v>
      </c>
      <c r="K920" s="10" t="s">
        <v>52</v>
      </c>
      <c r="L920" s="10" t="s">
        <v>35</v>
      </c>
    </row>
    <row r="921" spans="1:12" x14ac:dyDescent="0.3">
      <c r="A921" s="52">
        <v>45748</v>
      </c>
      <c r="B921" s="10" t="s">
        <v>268</v>
      </c>
      <c r="C921" s="10" t="s">
        <v>269</v>
      </c>
      <c r="D921" s="10" t="s">
        <v>161</v>
      </c>
      <c r="E921" s="10" t="s">
        <v>16</v>
      </c>
      <c r="F921" s="10" t="s">
        <v>19</v>
      </c>
      <c r="G921" s="10" t="s">
        <v>75</v>
      </c>
      <c r="H921" s="10">
        <v>1</v>
      </c>
      <c r="I921" s="11">
        <v>45300</v>
      </c>
      <c r="J921" s="10">
        <v>31</v>
      </c>
      <c r="K921" s="10" t="s">
        <v>52</v>
      </c>
      <c r="L921" s="10" t="s">
        <v>36</v>
      </c>
    </row>
    <row r="922" spans="1:12" x14ac:dyDescent="0.3">
      <c r="A922" s="52">
        <v>45748</v>
      </c>
      <c r="B922" s="10" t="s">
        <v>270</v>
      </c>
      <c r="C922" s="10" t="s">
        <v>271</v>
      </c>
      <c r="D922" s="10" t="s">
        <v>272</v>
      </c>
      <c r="E922" s="10" t="s">
        <v>20</v>
      </c>
      <c r="F922" s="10" t="s">
        <v>19</v>
      </c>
      <c r="G922" s="10" t="s">
        <v>57</v>
      </c>
      <c r="H922" s="10">
        <v>0.91</v>
      </c>
      <c r="I922" s="11">
        <v>45348</v>
      </c>
      <c r="J922" s="10">
        <v>43</v>
      </c>
      <c r="K922" s="10" t="s">
        <v>68</v>
      </c>
      <c r="L922" s="10" t="s">
        <v>18</v>
      </c>
    </row>
    <row r="923" spans="1:12" x14ac:dyDescent="0.3">
      <c r="A923" s="52">
        <v>45748</v>
      </c>
      <c r="B923" s="10" t="s">
        <v>273</v>
      </c>
      <c r="C923" s="10" t="s">
        <v>136</v>
      </c>
      <c r="D923" s="10" t="s">
        <v>232</v>
      </c>
      <c r="E923" s="10" t="s">
        <v>16</v>
      </c>
      <c r="F923" s="10" t="s">
        <v>19</v>
      </c>
      <c r="G923" s="10" t="s">
        <v>67</v>
      </c>
      <c r="H923" s="10">
        <v>0.91</v>
      </c>
      <c r="I923" s="11">
        <v>45754</v>
      </c>
      <c r="J923" s="10">
        <v>50</v>
      </c>
      <c r="K923" s="10" t="s">
        <v>52</v>
      </c>
      <c r="L923" s="10" t="s">
        <v>18</v>
      </c>
    </row>
    <row r="924" spans="1:12" x14ac:dyDescent="0.3">
      <c r="A924" s="52">
        <v>45748</v>
      </c>
      <c r="B924" s="10" t="s">
        <v>274</v>
      </c>
      <c r="C924" s="10" t="s">
        <v>275</v>
      </c>
      <c r="D924" s="10" t="s">
        <v>168</v>
      </c>
      <c r="E924" s="10" t="s">
        <v>20</v>
      </c>
      <c r="F924" s="10" t="s">
        <v>50</v>
      </c>
      <c r="G924" s="10" t="s">
        <v>98</v>
      </c>
      <c r="H924" s="10">
        <v>1</v>
      </c>
      <c r="I924" s="11">
        <v>44855</v>
      </c>
      <c r="J924" s="10">
        <v>35</v>
      </c>
      <c r="K924" s="10" t="s">
        <v>52</v>
      </c>
      <c r="L924" s="10" t="s">
        <v>35</v>
      </c>
    </row>
    <row r="925" spans="1:12" x14ac:dyDescent="0.3">
      <c r="A925" s="52">
        <v>45748</v>
      </c>
      <c r="B925" s="10" t="s">
        <v>276</v>
      </c>
      <c r="C925" s="10" t="s">
        <v>277</v>
      </c>
      <c r="D925" s="10" t="s">
        <v>278</v>
      </c>
      <c r="E925" s="10" t="s">
        <v>16</v>
      </c>
      <c r="F925" s="10" t="s">
        <v>19</v>
      </c>
      <c r="G925" s="10" t="s">
        <v>51</v>
      </c>
      <c r="H925" s="10">
        <v>1</v>
      </c>
      <c r="I925" s="11">
        <v>45780</v>
      </c>
      <c r="J925" s="10">
        <v>47</v>
      </c>
      <c r="K925" s="10" t="s">
        <v>52</v>
      </c>
      <c r="L925" s="10" t="s">
        <v>40</v>
      </c>
    </row>
    <row r="926" spans="1:12" x14ac:dyDescent="0.3">
      <c r="A926" s="52">
        <v>45748</v>
      </c>
      <c r="B926" s="10" t="s">
        <v>279</v>
      </c>
      <c r="C926" s="10" t="s">
        <v>280</v>
      </c>
      <c r="D926" s="10" t="s">
        <v>281</v>
      </c>
      <c r="E926" s="10" t="s">
        <v>16</v>
      </c>
      <c r="F926" s="10" t="s">
        <v>19</v>
      </c>
      <c r="G926" s="10" t="s">
        <v>29</v>
      </c>
      <c r="H926" s="10">
        <v>1</v>
      </c>
      <c r="I926" s="11">
        <v>44110</v>
      </c>
      <c r="J926" s="10">
        <v>30</v>
      </c>
      <c r="K926" s="10" t="s">
        <v>68</v>
      </c>
      <c r="L926" s="10" t="s">
        <v>18</v>
      </c>
    </row>
    <row r="927" spans="1:12" x14ac:dyDescent="0.3">
      <c r="A927" s="52">
        <v>45748</v>
      </c>
      <c r="B927" s="10" t="s">
        <v>282</v>
      </c>
      <c r="C927" s="10" t="s">
        <v>80</v>
      </c>
      <c r="D927" s="10" t="s">
        <v>283</v>
      </c>
      <c r="E927" s="10" t="s">
        <v>20</v>
      </c>
      <c r="F927" s="10" t="s">
        <v>17</v>
      </c>
      <c r="G927" s="10" t="s">
        <v>51</v>
      </c>
      <c r="H927" s="10">
        <v>1</v>
      </c>
      <c r="I927" s="11">
        <v>44294</v>
      </c>
      <c r="J927" s="10">
        <v>26</v>
      </c>
      <c r="K927" s="10" t="s">
        <v>52</v>
      </c>
      <c r="L927" s="10" t="s">
        <v>18</v>
      </c>
    </row>
    <row r="928" spans="1:12" x14ac:dyDescent="0.3">
      <c r="A928" s="52">
        <v>45748</v>
      </c>
      <c r="B928" s="10" t="s">
        <v>284</v>
      </c>
      <c r="C928" s="10" t="s">
        <v>285</v>
      </c>
      <c r="D928" s="10" t="s">
        <v>286</v>
      </c>
      <c r="E928" s="10" t="s">
        <v>20</v>
      </c>
      <c r="F928" s="10" t="s">
        <v>19</v>
      </c>
      <c r="G928" s="10" t="s">
        <v>67</v>
      </c>
      <c r="H928" s="10">
        <v>1</v>
      </c>
      <c r="I928" s="11">
        <v>44559</v>
      </c>
      <c r="J928" s="10">
        <v>63</v>
      </c>
      <c r="K928" s="10" t="s">
        <v>68</v>
      </c>
      <c r="L928" s="10" t="s">
        <v>36</v>
      </c>
    </row>
    <row r="929" spans="1:12" x14ac:dyDescent="0.3">
      <c r="A929" s="52">
        <v>45748</v>
      </c>
      <c r="B929" s="10" t="s">
        <v>290</v>
      </c>
      <c r="C929" s="10" t="s">
        <v>271</v>
      </c>
      <c r="D929" s="10" t="s">
        <v>291</v>
      </c>
      <c r="E929" s="10" t="s">
        <v>20</v>
      </c>
      <c r="F929" s="10" t="s">
        <v>17</v>
      </c>
      <c r="G929" s="10" t="s">
        <v>51</v>
      </c>
      <c r="H929" s="10">
        <v>0.91</v>
      </c>
      <c r="I929" s="11">
        <v>44522</v>
      </c>
      <c r="J929" s="10">
        <v>59</v>
      </c>
      <c r="K929" s="10" t="s">
        <v>52</v>
      </c>
      <c r="L929" s="10" t="s">
        <v>21</v>
      </c>
    </row>
    <row r="930" spans="1:12" x14ac:dyDescent="0.3">
      <c r="A930" s="52">
        <v>45748</v>
      </c>
      <c r="B930" s="10" t="s">
        <v>292</v>
      </c>
      <c r="C930" s="10" t="s">
        <v>131</v>
      </c>
      <c r="D930" s="10" t="s">
        <v>293</v>
      </c>
      <c r="E930" s="10" t="s">
        <v>20</v>
      </c>
      <c r="F930" s="10" t="s">
        <v>19</v>
      </c>
      <c r="G930" s="10" t="s">
        <v>57</v>
      </c>
      <c r="H930" s="10">
        <v>1</v>
      </c>
      <c r="I930" s="11">
        <v>45491</v>
      </c>
      <c r="J930" s="10">
        <v>62</v>
      </c>
      <c r="K930" s="10" t="s">
        <v>68</v>
      </c>
      <c r="L930" s="10" t="s">
        <v>18</v>
      </c>
    </row>
    <row r="931" spans="1:12" x14ac:dyDescent="0.3">
      <c r="A931" s="52">
        <v>45748</v>
      </c>
      <c r="B931" s="10" t="s">
        <v>294</v>
      </c>
      <c r="C931" s="10" t="s">
        <v>54</v>
      </c>
      <c r="D931" s="10" t="s">
        <v>295</v>
      </c>
      <c r="E931" s="10" t="s">
        <v>16</v>
      </c>
      <c r="F931" s="10" t="s">
        <v>50</v>
      </c>
      <c r="G931" s="10" t="s">
        <v>121</v>
      </c>
      <c r="H931" s="10">
        <v>1</v>
      </c>
      <c r="I931" s="11">
        <v>44168</v>
      </c>
      <c r="J931" s="10">
        <v>38</v>
      </c>
      <c r="K931" s="10" t="s">
        <v>52</v>
      </c>
      <c r="L931" s="10" t="s">
        <v>23</v>
      </c>
    </row>
    <row r="932" spans="1:12" x14ac:dyDescent="0.3">
      <c r="A932" s="52">
        <v>45748</v>
      </c>
      <c r="B932" s="10" t="s">
        <v>296</v>
      </c>
      <c r="C932" s="10" t="s">
        <v>297</v>
      </c>
      <c r="D932" s="10" t="s">
        <v>298</v>
      </c>
      <c r="E932" s="10" t="s">
        <v>20</v>
      </c>
      <c r="F932" s="10" t="s">
        <v>19</v>
      </c>
      <c r="G932" s="10" t="s">
        <v>51</v>
      </c>
      <c r="H932" s="10">
        <v>1</v>
      </c>
      <c r="I932" s="11">
        <v>45249</v>
      </c>
      <c r="J932" s="10">
        <v>52</v>
      </c>
      <c r="K932" s="10" t="s">
        <v>68</v>
      </c>
      <c r="L932" s="10" t="s">
        <v>90</v>
      </c>
    </row>
    <row r="933" spans="1:12" x14ac:dyDescent="0.3">
      <c r="A933" s="52">
        <v>45748</v>
      </c>
      <c r="B933" s="10" t="s">
        <v>299</v>
      </c>
      <c r="C933" s="10" t="s">
        <v>300</v>
      </c>
      <c r="D933" s="10" t="s">
        <v>301</v>
      </c>
      <c r="E933" s="10" t="s">
        <v>20</v>
      </c>
      <c r="F933" s="10" t="s">
        <v>19</v>
      </c>
      <c r="G933" s="10" t="s">
        <v>75</v>
      </c>
      <c r="H933" s="10">
        <v>1</v>
      </c>
      <c r="I933" s="11">
        <v>44987</v>
      </c>
      <c r="J933" s="10">
        <v>57</v>
      </c>
      <c r="K933" s="10" t="s">
        <v>52</v>
      </c>
      <c r="L933" s="10" t="s">
        <v>18</v>
      </c>
    </row>
    <row r="934" spans="1:12" x14ac:dyDescent="0.3">
      <c r="A934" s="52">
        <v>45748</v>
      </c>
      <c r="B934" s="10" t="s">
        <v>302</v>
      </c>
      <c r="C934" s="10" t="s">
        <v>303</v>
      </c>
      <c r="D934" s="10" t="s">
        <v>304</v>
      </c>
      <c r="E934" s="10" t="s">
        <v>20</v>
      </c>
      <c r="F934" s="10" t="s">
        <v>17</v>
      </c>
      <c r="G934" s="10" t="s">
        <v>51</v>
      </c>
      <c r="H934" s="10">
        <v>1</v>
      </c>
      <c r="I934" s="11">
        <v>44866</v>
      </c>
      <c r="J934" s="10">
        <v>32</v>
      </c>
      <c r="K934" s="10" t="s">
        <v>68</v>
      </c>
      <c r="L934" s="10" t="s">
        <v>90</v>
      </c>
    </row>
    <row r="935" spans="1:12" x14ac:dyDescent="0.3">
      <c r="A935" s="52">
        <v>45748</v>
      </c>
      <c r="B935" s="10" t="s">
        <v>305</v>
      </c>
      <c r="C935" s="10" t="s">
        <v>306</v>
      </c>
      <c r="D935" s="10" t="s">
        <v>307</v>
      </c>
      <c r="E935" s="10" t="s">
        <v>16</v>
      </c>
      <c r="F935" s="10" t="s">
        <v>19</v>
      </c>
      <c r="G935" s="10" t="s">
        <v>51</v>
      </c>
      <c r="H935" s="10">
        <v>1</v>
      </c>
      <c r="I935" s="11">
        <v>44511</v>
      </c>
      <c r="J935" s="10">
        <v>46</v>
      </c>
      <c r="K935" s="10" t="s">
        <v>52</v>
      </c>
      <c r="L935" s="10" t="s">
        <v>41</v>
      </c>
    </row>
    <row r="936" spans="1:12" x14ac:dyDescent="0.3">
      <c r="A936" s="52">
        <v>45748</v>
      </c>
      <c r="B936" s="10" t="s">
        <v>308</v>
      </c>
      <c r="C936" s="10" t="s">
        <v>309</v>
      </c>
      <c r="D936" s="10" t="s">
        <v>310</v>
      </c>
      <c r="E936" s="10" t="s">
        <v>16</v>
      </c>
      <c r="F936" s="10" t="s">
        <v>19</v>
      </c>
      <c r="G936" s="10" t="s">
        <v>51</v>
      </c>
      <c r="H936" s="10">
        <v>1</v>
      </c>
      <c r="I936" s="11">
        <v>44664</v>
      </c>
      <c r="J936" s="10">
        <v>32</v>
      </c>
      <c r="K936" s="10" t="s">
        <v>68</v>
      </c>
      <c r="L936" s="10" t="s">
        <v>18</v>
      </c>
    </row>
    <row r="937" spans="1:12" x14ac:dyDescent="0.3">
      <c r="A937" s="52">
        <v>45748</v>
      </c>
      <c r="B937" s="10" t="s">
        <v>311</v>
      </c>
      <c r="C937" s="10" t="s">
        <v>312</v>
      </c>
      <c r="D937" s="10" t="s">
        <v>310</v>
      </c>
      <c r="E937" s="10" t="s">
        <v>16</v>
      </c>
      <c r="F937" s="10" t="s">
        <v>50</v>
      </c>
      <c r="G937" s="10" t="s">
        <v>29</v>
      </c>
      <c r="H937" s="10">
        <v>1</v>
      </c>
      <c r="I937" s="11">
        <v>45893</v>
      </c>
      <c r="J937" s="10">
        <v>45</v>
      </c>
      <c r="K937" s="10" t="s">
        <v>52</v>
      </c>
      <c r="L937" s="10" t="s">
        <v>40</v>
      </c>
    </row>
    <row r="938" spans="1:12" x14ac:dyDescent="0.3">
      <c r="A938" s="52">
        <v>45748</v>
      </c>
      <c r="B938" s="10" t="s">
        <v>313</v>
      </c>
      <c r="C938" s="10" t="s">
        <v>77</v>
      </c>
      <c r="D938" s="10" t="s">
        <v>120</v>
      </c>
      <c r="E938" s="10" t="s">
        <v>16</v>
      </c>
      <c r="F938" s="10" t="s">
        <v>56</v>
      </c>
      <c r="G938" s="10" t="s">
        <v>51</v>
      </c>
      <c r="H938" s="10">
        <v>1</v>
      </c>
      <c r="I938" s="11">
        <v>44263</v>
      </c>
      <c r="J938" s="10">
        <v>28</v>
      </c>
      <c r="K938" s="10" t="s">
        <v>52</v>
      </c>
      <c r="L938" s="10" t="s">
        <v>36</v>
      </c>
    </row>
    <row r="939" spans="1:12" x14ac:dyDescent="0.3">
      <c r="A939" s="52">
        <v>45748</v>
      </c>
      <c r="B939" s="10" t="s">
        <v>314</v>
      </c>
      <c r="C939" s="10" t="s">
        <v>138</v>
      </c>
      <c r="D939" s="10" t="s">
        <v>129</v>
      </c>
      <c r="E939" s="10" t="s">
        <v>20</v>
      </c>
      <c r="F939" s="10" t="s">
        <v>19</v>
      </c>
      <c r="G939" s="10" t="s">
        <v>67</v>
      </c>
      <c r="H939" s="10">
        <v>1</v>
      </c>
      <c r="I939" s="11">
        <v>45050</v>
      </c>
      <c r="J939" s="10">
        <v>33</v>
      </c>
      <c r="K939" s="10" t="s">
        <v>52</v>
      </c>
      <c r="L939" s="10" t="s">
        <v>35</v>
      </c>
    </row>
    <row r="940" spans="1:12" x14ac:dyDescent="0.3">
      <c r="A940" s="52">
        <v>45748</v>
      </c>
      <c r="B940" s="10" t="s">
        <v>315</v>
      </c>
      <c r="C940" s="10" t="s">
        <v>316</v>
      </c>
      <c r="D940" s="10" t="s">
        <v>317</v>
      </c>
      <c r="E940" s="10" t="s">
        <v>20</v>
      </c>
      <c r="F940" s="10" t="s">
        <v>56</v>
      </c>
      <c r="G940" s="10" t="s">
        <v>98</v>
      </c>
      <c r="H940" s="10">
        <v>1</v>
      </c>
      <c r="I940" s="11">
        <v>45145</v>
      </c>
      <c r="J940" s="10">
        <v>56</v>
      </c>
      <c r="K940" s="10" t="s">
        <v>52</v>
      </c>
      <c r="L940" s="10" t="s">
        <v>31</v>
      </c>
    </row>
    <row r="941" spans="1:12" x14ac:dyDescent="0.3">
      <c r="A941" s="52">
        <v>45748</v>
      </c>
      <c r="B941" s="10" t="s">
        <v>318</v>
      </c>
      <c r="C941" s="10" t="s">
        <v>319</v>
      </c>
      <c r="D941" s="10" t="s">
        <v>301</v>
      </c>
      <c r="E941" s="10" t="s">
        <v>20</v>
      </c>
      <c r="F941" s="10" t="s">
        <v>19</v>
      </c>
      <c r="G941" s="10" t="s">
        <v>51</v>
      </c>
      <c r="H941" s="10">
        <v>1</v>
      </c>
      <c r="I941" s="11">
        <v>44567</v>
      </c>
      <c r="J941" s="10">
        <v>40</v>
      </c>
      <c r="K941" s="10" t="s">
        <v>68</v>
      </c>
      <c r="L941" s="10" t="s">
        <v>90</v>
      </c>
    </row>
    <row r="942" spans="1:12" x14ac:dyDescent="0.3">
      <c r="A942" s="52">
        <v>45748</v>
      </c>
      <c r="B942" s="10" t="s">
        <v>320</v>
      </c>
      <c r="C942" s="10" t="s">
        <v>321</v>
      </c>
      <c r="D942" s="10" t="s">
        <v>322</v>
      </c>
      <c r="E942" s="10" t="s">
        <v>16</v>
      </c>
      <c r="F942" s="10" t="s">
        <v>19</v>
      </c>
      <c r="G942" s="10" t="s">
        <v>29</v>
      </c>
      <c r="H942" s="10">
        <v>1</v>
      </c>
      <c r="I942" s="11">
        <v>45414</v>
      </c>
      <c r="J942" s="10">
        <v>57</v>
      </c>
      <c r="K942" s="10" t="s">
        <v>52</v>
      </c>
      <c r="L942" s="10" t="s">
        <v>41</v>
      </c>
    </row>
    <row r="943" spans="1:12" x14ac:dyDescent="0.3">
      <c r="A943" s="52">
        <v>45748</v>
      </c>
      <c r="B943" s="10" t="s">
        <v>323</v>
      </c>
      <c r="C943" s="10" t="s">
        <v>216</v>
      </c>
      <c r="D943" s="10" t="s">
        <v>295</v>
      </c>
      <c r="E943" s="10" t="s">
        <v>16</v>
      </c>
      <c r="F943" s="10" t="s">
        <v>56</v>
      </c>
      <c r="G943" s="10" t="s">
        <v>51</v>
      </c>
      <c r="H943" s="10">
        <v>1</v>
      </c>
      <c r="I943" s="11">
        <v>45146</v>
      </c>
      <c r="J943" s="10">
        <v>43</v>
      </c>
      <c r="K943" s="10" t="s">
        <v>52</v>
      </c>
      <c r="L943" s="10" t="s">
        <v>35</v>
      </c>
    </row>
    <row r="944" spans="1:12" x14ac:dyDescent="0.3">
      <c r="A944" s="52">
        <v>45748</v>
      </c>
      <c r="B944" s="10" t="s">
        <v>324</v>
      </c>
      <c r="C944" s="10" t="s">
        <v>214</v>
      </c>
      <c r="D944" s="10" t="s">
        <v>265</v>
      </c>
      <c r="E944" s="10" t="s">
        <v>20</v>
      </c>
      <c r="F944" s="10" t="s">
        <v>50</v>
      </c>
      <c r="G944" s="10" t="s">
        <v>51</v>
      </c>
      <c r="H944" s="10">
        <v>0.91</v>
      </c>
      <c r="I944" s="11">
        <v>44372</v>
      </c>
      <c r="J944" s="10">
        <v>26</v>
      </c>
      <c r="K944" s="10" t="s">
        <v>52</v>
      </c>
      <c r="L944" s="10" t="s">
        <v>94</v>
      </c>
    </row>
    <row r="945" spans="1:12" x14ac:dyDescent="0.3">
      <c r="A945" s="52">
        <v>45748</v>
      </c>
      <c r="B945" s="10" t="s">
        <v>325</v>
      </c>
      <c r="C945" s="10" t="s">
        <v>86</v>
      </c>
      <c r="D945" s="10" t="s">
        <v>326</v>
      </c>
      <c r="E945" s="10" t="s">
        <v>16</v>
      </c>
      <c r="F945" s="10" t="s">
        <v>19</v>
      </c>
      <c r="G945" s="10" t="s">
        <v>121</v>
      </c>
      <c r="H945" s="10">
        <v>1</v>
      </c>
      <c r="I945" s="11">
        <v>44139</v>
      </c>
      <c r="J945" s="10">
        <v>38</v>
      </c>
      <c r="K945" s="10" t="s">
        <v>52</v>
      </c>
      <c r="L945" s="10" t="s">
        <v>40</v>
      </c>
    </row>
    <row r="946" spans="1:12" x14ac:dyDescent="0.3">
      <c r="A946" s="52">
        <v>45748</v>
      </c>
      <c r="B946" s="10" t="s">
        <v>327</v>
      </c>
      <c r="C946" s="10" t="s">
        <v>131</v>
      </c>
      <c r="D946" s="10" t="s">
        <v>293</v>
      </c>
      <c r="E946" s="10" t="s">
        <v>20</v>
      </c>
      <c r="F946" s="10" t="s">
        <v>17</v>
      </c>
      <c r="G946" s="10" t="s">
        <v>75</v>
      </c>
      <c r="H946" s="10">
        <v>1</v>
      </c>
      <c r="I946" s="11">
        <v>44464</v>
      </c>
      <c r="J946" s="10">
        <v>51</v>
      </c>
      <c r="K946" s="10" t="s">
        <v>52</v>
      </c>
      <c r="L946" s="10" t="s">
        <v>18</v>
      </c>
    </row>
    <row r="947" spans="1:12" x14ac:dyDescent="0.3">
      <c r="A947" s="52">
        <v>45748</v>
      </c>
      <c r="B947" s="10" t="s">
        <v>328</v>
      </c>
      <c r="C947" s="10" t="s">
        <v>329</v>
      </c>
      <c r="D947" s="10" t="s">
        <v>227</v>
      </c>
      <c r="E947" s="10" t="s">
        <v>16</v>
      </c>
      <c r="F947" s="10" t="s">
        <v>19</v>
      </c>
      <c r="G947" s="10" t="s">
        <v>51</v>
      </c>
      <c r="H947" s="10">
        <v>1</v>
      </c>
      <c r="I947" s="11">
        <v>45297</v>
      </c>
      <c r="J947" s="10">
        <v>23</v>
      </c>
      <c r="K947" s="10" t="s">
        <v>52</v>
      </c>
      <c r="L947" s="10" t="s">
        <v>94</v>
      </c>
    </row>
    <row r="948" spans="1:12" x14ac:dyDescent="0.3">
      <c r="A948" s="52">
        <v>45748</v>
      </c>
      <c r="B948" s="10" t="s">
        <v>330</v>
      </c>
      <c r="C948" s="10" t="s">
        <v>331</v>
      </c>
      <c r="D948" s="10" t="s">
        <v>332</v>
      </c>
      <c r="E948" s="10" t="s">
        <v>16</v>
      </c>
      <c r="F948" s="10" t="s">
        <v>19</v>
      </c>
      <c r="G948" s="10" t="s">
        <v>67</v>
      </c>
      <c r="H948" s="10">
        <v>1</v>
      </c>
      <c r="I948" s="11">
        <v>44968</v>
      </c>
      <c r="J948" s="10">
        <v>20</v>
      </c>
      <c r="K948" s="10" t="s">
        <v>68</v>
      </c>
      <c r="L948" s="10" t="s">
        <v>21</v>
      </c>
    </row>
    <row r="949" spans="1:12" x14ac:dyDescent="0.3">
      <c r="A949" s="52">
        <v>45748</v>
      </c>
      <c r="B949" s="10" t="s">
        <v>333</v>
      </c>
      <c r="C949" s="10" t="s">
        <v>334</v>
      </c>
      <c r="D949" s="10" t="s">
        <v>335</v>
      </c>
      <c r="E949" s="10" t="s">
        <v>16</v>
      </c>
      <c r="F949" s="10" t="s">
        <v>50</v>
      </c>
      <c r="G949" s="10" t="s">
        <v>51</v>
      </c>
      <c r="H949" s="10">
        <v>1</v>
      </c>
      <c r="I949" s="11">
        <v>45431</v>
      </c>
      <c r="J949" s="10">
        <v>57</v>
      </c>
      <c r="K949" s="10" t="s">
        <v>52</v>
      </c>
      <c r="L949" s="10" t="s">
        <v>40</v>
      </c>
    </row>
    <row r="950" spans="1:12" x14ac:dyDescent="0.3">
      <c r="A950" s="52">
        <v>45748</v>
      </c>
      <c r="B950" s="10" t="s">
        <v>336</v>
      </c>
      <c r="C950" s="10" t="s">
        <v>337</v>
      </c>
      <c r="D950" s="10" t="s">
        <v>338</v>
      </c>
      <c r="E950" s="10" t="s">
        <v>16</v>
      </c>
      <c r="F950" s="10" t="s">
        <v>56</v>
      </c>
      <c r="G950" s="10" t="s">
        <v>121</v>
      </c>
      <c r="H950" s="10">
        <v>1</v>
      </c>
      <c r="I950" s="11">
        <v>45679</v>
      </c>
      <c r="J950" s="10">
        <v>46</v>
      </c>
      <c r="K950" s="10" t="s">
        <v>52</v>
      </c>
      <c r="L950" s="10" t="s">
        <v>27</v>
      </c>
    </row>
    <row r="951" spans="1:12" x14ac:dyDescent="0.3">
      <c r="A951" s="52">
        <v>45748</v>
      </c>
      <c r="B951" s="10" t="s">
        <v>341</v>
      </c>
      <c r="C951" s="10" t="s">
        <v>342</v>
      </c>
      <c r="D951" s="10" t="s">
        <v>343</v>
      </c>
      <c r="E951" s="10" t="s">
        <v>16</v>
      </c>
      <c r="F951" s="10" t="s">
        <v>50</v>
      </c>
      <c r="G951" s="10" t="s">
        <v>51</v>
      </c>
      <c r="H951" s="10">
        <v>1</v>
      </c>
      <c r="I951" s="11">
        <v>44370</v>
      </c>
      <c r="J951" s="10">
        <v>43</v>
      </c>
      <c r="K951" s="10" t="s">
        <v>52</v>
      </c>
      <c r="L951" s="10" t="s">
        <v>31</v>
      </c>
    </row>
    <row r="952" spans="1:12" x14ac:dyDescent="0.3">
      <c r="A952" s="52">
        <v>45748</v>
      </c>
      <c r="B952" s="10" t="s">
        <v>344</v>
      </c>
      <c r="C952" s="10" t="s">
        <v>345</v>
      </c>
      <c r="D952" s="10" t="s">
        <v>346</v>
      </c>
      <c r="E952" s="10" t="s">
        <v>16</v>
      </c>
      <c r="F952" s="10" t="s">
        <v>17</v>
      </c>
      <c r="G952" s="10" t="s">
        <v>98</v>
      </c>
      <c r="H952" s="10">
        <v>1</v>
      </c>
      <c r="I952" s="11">
        <v>45240</v>
      </c>
      <c r="J952" s="10">
        <v>35</v>
      </c>
      <c r="K952" s="10" t="s">
        <v>68</v>
      </c>
      <c r="L952" s="10" t="s">
        <v>31</v>
      </c>
    </row>
    <row r="953" spans="1:12" x14ac:dyDescent="0.3">
      <c r="A953" s="52">
        <v>45748</v>
      </c>
      <c r="B953" s="10" t="s">
        <v>347</v>
      </c>
      <c r="C953" s="10" t="s">
        <v>348</v>
      </c>
      <c r="D953" s="10" t="s">
        <v>251</v>
      </c>
      <c r="E953" s="10" t="s">
        <v>20</v>
      </c>
      <c r="F953" s="10" t="s">
        <v>19</v>
      </c>
      <c r="G953" s="10" t="s">
        <v>75</v>
      </c>
      <c r="H953" s="10">
        <v>1</v>
      </c>
      <c r="I953" s="11">
        <v>44855</v>
      </c>
      <c r="J953" s="10">
        <v>61</v>
      </c>
      <c r="K953" s="10" t="s">
        <v>68</v>
      </c>
      <c r="L953" s="10" t="s">
        <v>90</v>
      </c>
    </row>
    <row r="954" spans="1:12" x14ac:dyDescent="0.3">
      <c r="A954" s="52">
        <v>45748</v>
      </c>
      <c r="B954" s="10" t="s">
        <v>349</v>
      </c>
      <c r="C954" s="10" t="s">
        <v>350</v>
      </c>
      <c r="D954" s="10" t="s">
        <v>101</v>
      </c>
      <c r="E954" s="10" t="s">
        <v>16</v>
      </c>
      <c r="F954" s="10" t="s">
        <v>19</v>
      </c>
      <c r="G954" s="10" t="s">
        <v>51</v>
      </c>
      <c r="H954" s="10">
        <v>0.91</v>
      </c>
      <c r="I954" s="11">
        <v>44506</v>
      </c>
      <c r="J954" s="10">
        <v>44</v>
      </c>
      <c r="K954" s="10" t="s">
        <v>52</v>
      </c>
      <c r="L954" s="10" t="s">
        <v>41</v>
      </c>
    </row>
    <row r="955" spans="1:12" x14ac:dyDescent="0.3">
      <c r="A955" s="52">
        <v>45748</v>
      </c>
      <c r="B955" s="10" t="s">
        <v>351</v>
      </c>
      <c r="C955" s="10" t="s">
        <v>352</v>
      </c>
      <c r="D955" s="10" t="s">
        <v>198</v>
      </c>
      <c r="E955" s="10" t="s">
        <v>20</v>
      </c>
      <c r="F955" s="10" t="s">
        <v>17</v>
      </c>
      <c r="G955" s="10" t="s">
        <v>51</v>
      </c>
      <c r="H955" s="10">
        <v>1</v>
      </c>
      <c r="I955" s="11">
        <v>44547</v>
      </c>
      <c r="J955" s="10">
        <v>53</v>
      </c>
      <c r="K955" s="10" t="s">
        <v>52</v>
      </c>
      <c r="L955" s="10" t="s">
        <v>21</v>
      </c>
    </row>
    <row r="956" spans="1:12" x14ac:dyDescent="0.3">
      <c r="A956" s="52">
        <v>45748</v>
      </c>
      <c r="B956" s="10" t="s">
        <v>353</v>
      </c>
      <c r="C956" s="10" t="s">
        <v>354</v>
      </c>
      <c r="D956" s="10" t="s">
        <v>355</v>
      </c>
      <c r="E956" s="10" t="s">
        <v>20</v>
      </c>
      <c r="F956" s="10" t="s">
        <v>17</v>
      </c>
      <c r="G956" s="10" t="s">
        <v>57</v>
      </c>
      <c r="H956" s="10">
        <v>1</v>
      </c>
      <c r="I956" s="11">
        <v>45532</v>
      </c>
      <c r="J956" s="10">
        <v>54</v>
      </c>
      <c r="K956" s="10" t="s">
        <v>68</v>
      </c>
      <c r="L956" s="10" t="s">
        <v>31</v>
      </c>
    </row>
    <row r="957" spans="1:12" x14ac:dyDescent="0.3">
      <c r="A957" s="52">
        <v>45748</v>
      </c>
      <c r="B957" s="10" t="s">
        <v>356</v>
      </c>
      <c r="C957" s="10" t="s">
        <v>350</v>
      </c>
      <c r="D957" s="10" t="s">
        <v>357</v>
      </c>
      <c r="E957" s="10" t="s">
        <v>20</v>
      </c>
      <c r="F957" s="10" t="s">
        <v>17</v>
      </c>
      <c r="G957" s="10" t="s">
        <v>51</v>
      </c>
      <c r="H957" s="10">
        <v>1</v>
      </c>
      <c r="I957" s="11">
        <v>44759</v>
      </c>
      <c r="J957" s="10">
        <v>47</v>
      </c>
      <c r="K957" s="10" t="s">
        <v>68</v>
      </c>
      <c r="L957" s="10" t="s">
        <v>21</v>
      </c>
    </row>
    <row r="958" spans="1:12" x14ac:dyDescent="0.3">
      <c r="A958" s="52">
        <v>45748</v>
      </c>
      <c r="B958" s="10" t="s">
        <v>358</v>
      </c>
      <c r="C958" s="10" t="s">
        <v>359</v>
      </c>
      <c r="D958" s="10" t="s">
        <v>360</v>
      </c>
      <c r="E958" s="10" t="s">
        <v>16</v>
      </c>
      <c r="F958" s="10" t="s">
        <v>17</v>
      </c>
      <c r="G958" s="10" t="s">
        <v>75</v>
      </c>
      <c r="H958" s="10">
        <v>1</v>
      </c>
      <c r="I958" s="11">
        <v>44444</v>
      </c>
      <c r="J958" s="10">
        <v>54</v>
      </c>
      <c r="K958" s="10" t="s">
        <v>52</v>
      </c>
      <c r="L958" s="10" t="s">
        <v>31</v>
      </c>
    </row>
    <row r="959" spans="1:12" x14ac:dyDescent="0.3">
      <c r="A959" s="52">
        <v>45748</v>
      </c>
      <c r="B959" s="10" t="s">
        <v>361</v>
      </c>
      <c r="C959" s="10" t="s">
        <v>362</v>
      </c>
      <c r="D959" s="10" t="s">
        <v>181</v>
      </c>
      <c r="E959" s="10" t="s">
        <v>20</v>
      </c>
      <c r="F959" s="10" t="s">
        <v>17</v>
      </c>
      <c r="G959" s="10" t="s">
        <v>51</v>
      </c>
      <c r="H959" s="10">
        <v>1</v>
      </c>
      <c r="I959" s="11">
        <v>45785</v>
      </c>
      <c r="J959" s="10">
        <v>20</v>
      </c>
      <c r="K959" s="10" t="s">
        <v>52</v>
      </c>
      <c r="L959" s="10" t="s">
        <v>18</v>
      </c>
    </row>
    <row r="960" spans="1:12" x14ac:dyDescent="0.3">
      <c r="A960" s="52">
        <v>45748</v>
      </c>
      <c r="B960" s="10" t="s">
        <v>365</v>
      </c>
      <c r="C960" s="10" t="s">
        <v>366</v>
      </c>
      <c r="D960" s="10" t="s">
        <v>367</v>
      </c>
      <c r="E960" s="10" t="s">
        <v>20</v>
      </c>
      <c r="F960" s="10" t="s">
        <v>19</v>
      </c>
      <c r="G960" s="10" t="s">
        <v>51</v>
      </c>
      <c r="H960" s="10">
        <v>0.91</v>
      </c>
      <c r="I960" s="11">
        <v>44073</v>
      </c>
      <c r="J960" s="10">
        <v>46</v>
      </c>
      <c r="K960" s="10" t="s">
        <v>68</v>
      </c>
      <c r="L960" s="10" t="s">
        <v>31</v>
      </c>
    </row>
    <row r="961" spans="1:12" x14ac:dyDescent="0.3">
      <c r="A961" s="52">
        <v>45748</v>
      </c>
      <c r="B961" s="10" t="s">
        <v>368</v>
      </c>
      <c r="C961" s="10" t="s">
        <v>111</v>
      </c>
      <c r="D961" s="10" t="s">
        <v>343</v>
      </c>
      <c r="E961" s="10" t="s">
        <v>16</v>
      </c>
      <c r="F961" s="10" t="s">
        <v>17</v>
      </c>
      <c r="G961" s="10" t="s">
        <v>51</v>
      </c>
      <c r="H961" s="10">
        <v>0.91</v>
      </c>
      <c r="I961" s="11">
        <v>44277</v>
      </c>
      <c r="J961" s="10">
        <v>59</v>
      </c>
      <c r="K961" s="10" t="s">
        <v>68</v>
      </c>
      <c r="L961" s="10" t="s">
        <v>36</v>
      </c>
    </row>
    <row r="962" spans="1:12" x14ac:dyDescent="0.3">
      <c r="A962" s="52">
        <v>45748</v>
      </c>
      <c r="B962" s="10" t="s">
        <v>369</v>
      </c>
      <c r="C962" s="10" t="s">
        <v>48</v>
      </c>
      <c r="D962" s="10" t="s">
        <v>370</v>
      </c>
      <c r="E962" s="10" t="s">
        <v>20</v>
      </c>
      <c r="F962" s="10" t="s">
        <v>19</v>
      </c>
      <c r="G962" s="10" t="s">
        <v>29</v>
      </c>
      <c r="H962" s="10">
        <v>0.91</v>
      </c>
      <c r="I962" s="11">
        <v>45840</v>
      </c>
      <c r="J962" s="10">
        <v>40</v>
      </c>
      <c r="K962" s="10" t="s">
        <v>52</v>
      </c>
      <c r="L962" s="10" t="s">
        <v>21</v>
      </c>
    </row>
    <row r="963" spans="1:12" x14ac:dyDescent="0.3">
      <c r="A963" s="52">
        <v>45748</v>
      </c>
      <c r="B963" s="10" t="s">
        <v>371</v>
      </c>
      <c r="C963" s="10" t="s">
        <v>372</v>
      </c>
      <c r="D963" s="10" t="s">
        <v>373</v>
      </c>
      <c r="E963" s="10" t="s">
        <v>16</v>
      </c>
      <c r="F963" s="10" t="s">
        <v>19</v>
      </c>
      <c r="G963" s="10" t="s">
        <v>29</v>
      </c>
      <c r="H963" s="10">
        <v>1</v>
      </c>
      <c r="I963" s="11">
        <v>45625</v>
      </c>
      <c r="J963" s="10">
        <v>40</v>
      </c>
      <c r="K963" s="10" t="s">
        <v>68</v>
      </c>
      <c r="L963" s="10" t="s">
        <v>36</v>
      </c>
    </row>
    <row r="964" spans="1:12" x14ac:dyDescent="0.3">
      <c r="A964" s="52">
        <v>45748</v>
      </c>
      <c r="B964" s="10" t="s">
        <v>374</v>
      </c>
      <c r="C964" s="10" t="s">
        <v>375</v>
      </c>
      <c r="D964" s="10" t="s">
        <v>124</v>
      </c>
      <c r="E964" s="10" t="s">
        <v>20</v>
      </c>
      <c r="F964" s="10" t="s">
        <v>19</v>
      </c>
      <c r="G964" s="10" t="s">
        <v>57</v>
      </c>
      <c r="H964" s="10">
        <v>1</v>
      </c>
      <c r="I964" s="11">
        <v>45598</v>
      </c>
      <c r="J964" s="10">
        <v>59</v>
      </c>
      <c r="K964" s="10" t="s">
        <v>52</v>
      </c>
      <c r="L964" s="10" t="s">
        <v>36</v>
      </c>
    </row>
    <row r="965" spans="1:12" x14ac:dyDescent="0.3">
      <c r="A965" s="52">
        <v>45748</v>
      </c>
      <c r="B965" s="10" t="s">
        <v>376</v>
      </c>
      <c r="C965" s="10" t="s">
        <v>283</v>
      </c>
      <c r="D965" s="10" t="s">
        <v>346</v>
      </c>
      <c r="E965" s="10" t="s">
        <v>16</v>
      </c>
      <c r="F965" s="10" t="s">
        <v>19</v>
      </c>
      <c r="G965" s="10" t="s">
        <v>75</v>
      </c>
      <c r="H965" s="10">
        <v>0.91</v>
      </c>
      <c r="I965" s="11">
        <v>44440</v>
      </c>
      <c r="J965" s="10">
        <v>60</v>
      </c>
      <c r="K965" s="10" t="s">
        <v>52</v>
      </c>
      <c r="L965" s="10" t="s">
        <v>39</v>
      </c>
    </row>
    <row r="966" spans="1:12" x14ac:dyDescent="0.3">
      <c r="A966" s="52">
        <v>45748</v>
      </c>
      <c r="B966" s="10" t="s">
        <v>377</v>
      </c>
      <c r="C966" s="10" t="s">
        <v>378</v>
      </c>
      <c r="D966" s="10" t="s">
        <v>144</v>
      </c>
      <c r="E966" s="10" t="s">
        <v>20</v>
      </c>
      <c r="F966" s="10" t="s">
        <v>19</v>
      </c>
      <c r="G966" s="10" t="s">
        <v>75</v>
      </c>
      <c r="H966" s="10">
        <v>0.91</v>
      </c>
      <c r="I966" s="11">
        <v>45474</v>
      </c>
      <c r="J966" s="10">
        <v>24</v>
      </c>
      <c r="K966" s="10" t="s">
        <v>52</v>
      </c>
      <c r="L966" s="10" t="s">
        <v>35</v>
      </c>
    </row>
    <row r="967" spans="1:12" x14ac:dyDescent="0.3">
      <c r="A967" s="52">
        <v>45748</v>
      </c>
      <c r="B967" s="10" t="s">
        <v>379</v>
      </c>
      <c r="C967" s="10" t="s">
        <v>380</v>
      </c>
      <c r="D967" s="10" t="s">
        <v>71</v>
      </c>
      <c r="E967" s="10" t="s">
        <v>16</v>
      </c>
      <c r="F967" s="10" t="s">
        <v>17</v>
      </c>
      <c r="G967" s="10" t="s">
        <v>57</v>
      </c>
      <c r="H967" s="10">
        <v>0.91</v>
      </c>
      <c r="I967" s="11">
        <v>45283</v>
      </c>
      <c r="J967" s="10">
        <v>59</v>
      </c>
      <c r="K967" s="10" t="s">
        <v>52</v>
      </c>
      <c r="L967" s="10" t="s">
        <v>18</v>
      </c>
    </row>
    <row r="968" spans="1:12" x14ac:dyDescent="0.3">
      <c r="A968" s="52">
        <v>45748</v>
      </c>
      <c r="B968" s="10" t="s">
        <v>381</v>
      </c>
      <c r="C968" s="10" t="s">
        <v>382</v>
      </c>
      <c r="D968" s="10" t="s">
        <v>383</v>
      </c>
      <c r="E968" s="10" t="s">
        <v>20</v>
      </c>
      <c r="F968" s="10" t="s">
        <v>50</v>
      </c>
      <c r="G968" s="10" t="s">
        <v>121</v>
      </c>
      <c r="H968" s="10">
        <v>1</v>
      </c>
      <c r="I968" s="11">
        <v>44656</v>
      </c>
      <c r="J968" s="10">
        <v>52</v>
      </c>
      <c r="K968" s="10" t="s">
        <v>52</v>
      </c>
      <c r="L968" s="10" t="s">
        <v>18</v>
      </c>
    </row>
    <row r="969" spans="1:12" x14ac:dyDescent="0.3">
      <c r="A969" s="52">
        <v>45748</v>
      </c>
      <c r="B969" s="10" t="s">
        <v>384</v>
      </c>
      <c r="C969" s="10" t="s">
        <v>385</v>
      </c>
      <c r="D969" s="10" t="s">
        <v>175</v>
      </c>
      <c r="E969" s="10" t="s">
        <v>16</v>
      </c>
      <c r="F969" s="10" t="s">
        <v>19</v>
      </c>
      <c r="G969" s="10" t="s">
        <v>75</v>
      </c>
      <c r="H969" s="10">
        <v>1</v>
      </c>
      <c r="I969" s="11">
        <v>45728</v>
      </c>
      <c r="J969" s="10">
        <v>37</v>
      </c>
      <c r="K969" s="10" t="s">
        <v>68</v>
      </c>
      <c r="L969" s="10" t="s">
        <v>21</v>
      </c>
    </row>
    <row r="970" spans="1:12" x14ac:dyDescent="0.3">
      <c r="A970" s="52">
        <v>45748</v>
      </c>
      <c r="B970" s="10" t="s">
        <v>386</v>
      </c>
      <c r="C970" s="10" t="s">
        <v>387</v>
      </c>
      <c r="D970" s="10" t="s">
        <v>388</v>
      </c>
      <c r="E970" s="10" t="s">
        <v>16</v>
      </c>
      <c r="F970" s="10" t="s">
        <v>19</v>
      </c>
      <c r="G970" s="10" t="s">
        <v>98</v>
      </c>
      <c r="H970" s="10">
        <v>1</v>
      </c>
      <c r="I970" s="11">
        <v>44560</v>
      </c>
      <c r="J970" s="10">
        <v>29</v>
      </c>
      <c r="K970" s="10" t="s">
        <v>52</v>
      </c>
      <c r="L970" s="10" t="s">
        <v>94</v>
      </c>
    </row>
    <row r="971" spans="1:12" x14ac:dyDescent="0.3">
      <c r="A971" s="52">
        <v>45748</v>
      </c>
      <c r="B971" s="10" t="s">
        <v>389</v>
      </c>
      <c r="C971" s="10" t="s">
        <v>390</v>
      </c>
      <c r="D971" s="10" t="s">
        <v>301</v>
      </c>
      <c r="E971" s="10" t="s">
        <v>20</v>
      </c>
      <c r="F971" s="10" t="s">
        <v>19</v>
      </c>
      <c r="G971" s="10" t="s">
        <v>57</v>
      </c>
      <c r="H971" s="10">
        <v>0.91</v>
      </c>
      <c r="I971" s="11">
        <v>44184</v>
      </c>
      <c r="J971" s="10">
        <v>60</v>
      </c>
      <c r="K971" s="10" t="s">
        <v>68</v>
      </c>
      <c r="L971" s="10" t="s">
        <v>23</v>
      </c>
    </row>
    <row r="972" spans="1:12" x14ac:dyDescent="0.3">
      <c r="A972" s="52">
        <v>45748</v>
      </c>
      <c r="B972" s="10" t="s">
        <v>391</v>
      </c>
      <c r="C972" s="10" t="s">
        <v>392</v>
      </c>
      <c r="D972" s="10" t="s">
        <v>393</v>
      </c>
      <c r="E972" s="10" t="s">
        <v>20</v>
      </c>
      <c r="F972" s="10" t="s">
        <v>17</v>
      </c>
      <c r="G972" s="10" t="s">
        <v>51</v>
      </c>
      <c r="H972" s="10">
        <v>1</v>
      </c>
      <c r="I972" s="11">
        <v>45241</v>
      </c>
      <c r="J972" s="10">
        <v>22</v>
      </c>
      <c r="K972" s="10" t="s">
        <v>52</v>
      </c>
      <c r="L972" s="10" t="s">
        <v>31</v>
      </c>
    </row>
    <row r="973" spans="1:12" x14ac:dyDescent="0.3">
      <c r="A973" s="52">
        <v>45748</v>
      </c>
      <c r="B973" s="10" t="s">
        <v>394</v>
      </c>
      <c r="C973" s="10" t="s">
        <v>366</v>
      </c>
      <c r="D973" s="10" t="s">
        <v>366</v>
      </c>
      <c r="E973" s="10" t="s">
        <v>20</v>
      </c>
      <c r="F973" s="10" t="s">
        <v>19</v>
      </c>
      <c r="G973" s="10" t="s">
        <v>51</v>
      </c>
      <c r="H973" s="10">
        <v>1</v>
      </c>
      <c r="I973" s="11">
        <v>45346</v>
      </c>
      <c r="J973" s="10">
        <v>61</v>
      </c>
      <c r="K973" s="10" t="s">
        <v>68</v>
      </c>
      <c r="L973" s="10" t="s">
        <v>41</v>
      </c>
    </row>
    <row r="974" spans="1:12" x14ac:dyDescent="0.3">
      <c r="A974" s="52">
        <v>45748</v>
      </c>
      <c r="B974" s="10" t="s">
        <v>395</v>
      </c>
      <c r="C974" s="10" t="s">
        <v>396</v>
      </c>
      <c r="D974" s="10" t="s">
        <v>117</v>
      </c>
      <c r="E974" s="10" t="s">
        <v>16</v>
      </c>
      <c r="F974" s="10" t="s">
        <v>19</v>
      </c>
      <c r="G974" s="10" t="s">
        <v>51</v>
      </c>
      <c r="H974" s="10">
        <v>1</v>
      </c>
      <c r="I974" s="11">
        <v>44843</v>
      </c>
      <c r="J974" s="10">
        <v>49</v>
      </c>
      <c r="K974" s="10" t="s">
        <v>52</v>
      </c>
      <c r="L974" s="10" t="s">
        <v>94</v>
      </c>
    </row>
    <row r="975" spans="1:12" x14ac:dyDescent="0.3">
      <c r="A975" s="52">
        <v>45748</v>
      </c>
      <c r="B975" s="10" t="s">
        <v>397</v>
      </c>
      <c r="C975" s="10" t="s">
        <v>398</v>
      </c>
      <c r="D975" s="10" t="s">
        <v>106</v>
      </c>
      <c r="E975" s="10" t="s">
        <v>20</v>
      </c>
      <c r="F975" s="10" t="s">
        <v>19</v>
      </c>
      <c r="G975" s="10" t="s">
        <v>57</v>
      </c>
      <c r="H975" s="10">
        <v>0.91</v>
      </c>
      <c r="I975" s="11">
        <v>44912</v>
      </c>
      <c r="J975" s="10">
        <v>35</v>
      </c>
      <c r="K975" s="10" t="s">
        <v>52</v>
      </c>
      <c r="L975" s="10" t="s">
        <v>42</v>
      </c>
    </row>
    <row r="976" spans="1:12" x14ac:dyDescent="0.3">
      <c r="A976" s="52">
        <v>45748</v>
      </c>
      <c r="B976" s="10" t="s">
        <v>399</v>
      </c>
      <c r="C976" s="10" t="s">
        <v>192</v>
      </c>
      <c r="D976" s="10" t="s">
        <v>400</v>
      </c>
      <c r="E976" s="10" t="s">
        <v>20</v>
      </c>
      <c r="F976" s="10" t="s">
        <v>56</v>
      </c>
      <c r="G976" s="10" t="s">
        <v>57</v>
      </c>
      <c r="H976" s="10">
        <v>1</v>
      </c>
      <c r="I976" s="11">
        <v>45376</v>
      </c>
      <c r="J976" s="10">
        <v>57</v>
      </c>
      <c r="K976" s="10" t="s">
        <v>52</v>
      </c>
      <c r="L976" s="10" t="s">
        <v>90</v>
      </c>
    </row>
    <row r="977" spans="1:12" x14ac:dyDescent="0.3">
      <c r="A977" s="52">
        <v>45748</v>
      </c>
      <c r="B977" s="10" t="s">
        <v>401</v>
      </c>
      <c r="C977" s="10" t="s">
        <v>155</v>
      </c>
      <c r="D977" s="10" t="s">
        <v>87</v>
      </c>
      <c r="E977" s="10" t="s">
        <v>20</v>
      </c>
      <c r="F977" s="10" t="s">
        <v>19</v>
      </c>
      <c r="G977" s="10" t="s">
        <v>51</v>
      </c>
      <c r="H977" s="10">
        <v>1</v>
      </c>
      <c r="I977" s="11">
        <v>45290</v>
      </c>
      <c r="J977" s="10">
        <v>36</v>
      </c>
      <c r="K977" s="10" t="s">
        <v>68</v>
      </c>
      <c r="L977" s="10" t="s">
        <v>27</v>
      </c>
    </row>
    <row r="978" spans="1:12" x14ac:dyDescent="0.3">
      <c r="A978" s="52">
        <v>45748</v>
      </c>
      <c r="B978" s="10" t="s">
        <v>405</v>
      </c>
      <c r="C978" s="10" t="s">
        <v>406</v>
      </c>
      <c r="D978" s="10" t="s">
        <v>383</v>
      </c>
      <c r="E978" s="10" t="s">
        <v>20</v>
      </c>
      <c r="F978" s="10" t="s">
        <v>17</v>
      </c>
      <c r="G978" s="10" t="s">
        <v>98</v>
      </c>
      <c r="H978" s="10">
        <v>1</v>
      </c>
      <c r="I978" s="11">
        <v>45824</v>
      </c>
      <c r="J978" s="10">
        <v>21</v>
      </c>
      <c r="K978" s="10" t="s">
        <v>68</v>
      </c>
      <c r="L978" s="10" t="s">
        <v>36</v>
      </c>
    </row>
    <row r="979" spans="1:12" x14ac:dyDescent="0.3">
      <c r="A979" s="52">
        <v>45748</v>
      </c>
      <c r="B979" s="10" t="s">
        <v>407</v>
      </c>
      <c r="C979" s="10" t="s">
        <v>408</v>
      </c>
      <c r="D979" s="10" t="s">
        <v>409</v>
      </c>
      <c r="E979" s="10" t="s">
        <v>16</v>
      </c>
      <c r="F979" s="10" t="s">
        <v>19</v>
      </c>
      <c r="G979" s="10" t="s">
        <v>51</v>
      </c>
      <c r="H979" s="10">
        <v>1</v>
      </c>
      <c r="I979" s="11">
        <v>44078</v>
      </c>
      <c r="J979" s="10">
        <v>56</v>
      </c>
      <c r="K979" s="10" t="s">
        <v>52</v>
      </c>
      <c r="L979" s="10" t="s">
        <v>94</v>
      </c>
    </row>
    <row r="980" spans="1:12" x14ac:dyDescent="0.3">
      <c r="A980" s="52">
        <v>45748</v>
      </c>
      <c r="B980" s="10" t="s">
        <v>410</v>
      </c>
      <c r="C980" s="10" t="s">
        <v>411</v>
      </c>
      <c r="D980" s="10" t="s">
        <v>412</v>
      </c>
      <c r="E980" s="10" t="s">
        <v>16</v>
      </c>
      <c r="F980" s="10" t="s">
        <v>19</v>
      </c>
      <c r="G980" s="10" t="s">
        <v>51</v>
      </c>
      <c r="H980" s="10">
        <v>1</v>
      </c>
      <c r="I980" s="11">
        <v>45701</v>
      </c>
      <c r="J980" s="10">
        <v>59</v>
      </c>
      <c r="K980" s="10" t="s">
        <v>52</v>
      </c>
      <c r="L980" s="10" t="s">
        <v>36</v>
      </c>
    </row>
    <row r="981" spans="1:12" x14ac:dyDescent="0.3">
      <c r="A981" s="52">
        <v>45748</v>
      </c>
      <c r="B981" s="10" t="s">
        <v>413</v>
      </c>
      <c r="C981" s="10" t="s">
        <v>414</v>
      </c>
      <c r="D981" s="10" t="s">
        <v>181</v>
      </c>
      <c r="E981" s="10" t="s">
        <v>20</v>
      </c>
      <c r="F981" s="10" t="s">
        <v>17</v>
      </c>
      <c r="G981" s="10" t="s">
        <v>51</v>
      </c>
      <c r="H981" s="10">
        <v>1</v>
      </c>
      <c r="I981" s="11">
        <v>45257</v>
      </c>
      <c r="J981" s="10">
        <v>51</v>
      </c>
      <c r="K981" s="10" t="s">
        <v>52</v>
      </c>
      <c r="L981" s="10" t="s">
        <v>42</v>
      </c>
    </row>
    <row r="982" spans="1:12" x14ac:dyDescent="0.3">
      <c r="A982" s="52">
        <v>45748</v>
      </c>
      <c r="B982" s="10" t="s">
        <v>415</v>
      </c>
      <c r="C982" s="10" t="s">
        <v>155</v>
      </c>
      <c r="D982" s="10" t="s">
        <v>286</v>
      </c>
      <c r="E982" s="10" t="s">
        <v>20</v>
      </c>
      <c r="F982" s="10" t="s">
        <v>19</v>
      </c>
      <c r="G982" s="10" t="s">
        <v>67</v>
      </c>
      <c r="H982" s="10">
        <v>1</v>
      </c>
      <c r="I982" s="11">
        <v>44461</v>
      </c>
      <c r="J982" s="10">
        <v>25</v>
      </c>
      <c r="K982" s="10" t="s">
        <v>52</v>
      </c>
      <c r="L982" s="10" t="s">
        <v>42</v>
      </c>
    </row>
    <row r="983" spans="1:12" x14ac:dyDescent="0.3">
      <c r="A983" s="52">
        <v>45748</v>
      </c>
      <c r="B983" s="10" t="s">
        <v>416</v>
      </c>
      <c r="C983" s="10" t="s">
        <v>321</v>
      </c>
      <c r="D983" s="10" t="s">
        <v>138</v>
      </c>
      <c r="E983" s="10" t="s">
        <v>20</v>
      </c>
      <c r="F983" s="10" t="s">
        <v>17</v>
      </c>
      <c r="G983" s="10" t="s">
        <v>121</v>
      </c>
      <c r="H983" s="10">
        <v>1</v>
      </c>
      <c r="I983" s="11">
        <v>45334</v>
      </c>
      <c r="J983" s="10">
        <v>60</v>
      </c>
      <c r="K983" s="10" t="s">
        <v>68</v>
      </c>
      <c r="L983" s="10" t="s">
        <v>90</v>
      </c>
    </row>
    <row r="984" spans="1:12" x14ac:dyDescent="0.3">
      <c r="A984" s="52">
        <v>45748</v>
      </c>
      <c r="B984" s="10" t="s">
        <v>417</v>
      </c>
      <c r="C984" s="10" t="s">
        <v>418</v>
      </c>
      <c r="D984" s="10" t="s">
        <v>132</v>
      </c>
      <c r="E984" s="10" t="s">
        <v>20</v>
      </c>
      <c r="F984" s="10" t="s">
        <v>19</v>
      </c>
      <c r="G984" s="10" t="s">
        <v>51</v>
      </c>
      <c r="H984" s="10">
        <v>1</v>
      </c>
      <c r="I984" s="11">
        <v>44084</v>
      </c>
      <c r="J984" s="10">
        <v>40</v>
      </c>
      <c r="K984" s="10" t="s">
        <v>68</v>
      </c>
      <c r="L984" s="10" t="s">
        <v>18</v>
      </c>
    </row>
    <row r="985" spans="1:12" x14ac:dyDescent="0.3">
      <c r="A985" s="52">
        <v>45748</v>
      </c>
      <c r="B985" s="10" t="s">
        <v>419</v>
      </c>
      <c r="C985" s="10" t="s">
        <v>420</v>
      </c>
      <c r="D985" s="10" t="s">
        <v>421</v>
      </c>
      <c r="E985" s="10" t="s">
        <v>20</v>
      </c>
      <c r="F985" s="10" t="s">
        <v>17</v>
      </c>
      <c r="G985" s="10" t="s">
        <v>67</v>
      </c>
      <c r="H985" s="10">
        <v>1</v>
      </c>
      <c r="I985" s="11">
        <v>44861</v>
      </c>
      <c r="J985" s="10">
        <v>57</v>
      </c>
      <c r="K985" s="10" t="s">
        <v>52</v>
      </c>
      <c r="L985" s="10" t="s">
        <v>18</v>
      </c>
    </row>
    <row r="986" spans="1:12" x14ac:dyDescent="0.3">
      <c r="A986" s="52">
        <v>45748</v>
      </c>
      <c r="B986" s="10" t="s">
        <v>422</v>
      </c>
      <c r="C986" s="10" t="s">
        <v>423</v>
      </c>
      <c r="D986" s="10" t="s">
        <v>424</v>
      </c>
      <c r="E986" s="10" t="s">
        <v>20</v>
      </c>
      <c r="F986" s="10" t="s">
        <v>19</v>
      </c>
      <c r="G986" s="10" t="s">
        <v>67</v>
      </c>
      <c r="H986" s="10">
        <v>1</v>
      </c>
      <c r="I986" s="11">
        <v>44591</v>
      </c>
      <c r="J986" s="10">
        <v>55</v>
      </c>
      <c r="K986" s="10" t="s">
        <v>52</v>
      </c>
      <c r="L986" s="10" t="s">
        <v>31</v>
      </c>
    </row>
    <row r="987" spans="1:12" x14ac:dyDescent="0.3">
      <c r="A987" s="52">
        <v>45748</v>
      </c>
      <c r="B987" s="10" t="s">
        <v>425</v>
      </c>
      <c r="C987" s="10" t="s">
        <v>426</v>
      </c>
      <c r="D987" s="10" t="s">
        <v>427</v>
      </c>
      <c r="E987" s="10" t="s">
        <v>16</v>
      </c>
      <c r="F987" s="10" t="s">
        <v>17</v>
      </c>
      <c r="G987" s="10" t="s">
        <v>75</v>
      </c>
      <c r="H987" s="10">
        <v>1</v>
      </c>
      <c r="I987" s="11">
        <v>45576</v>
      </c>
      <c r="J987" s="10">
        <v>34</v>
      </c>
      <c r="K987" s="10" t="s">
        <v>68</v>
      </c>
      <c r="L987" s="10" t="s">
        <v>42</v>
      </c>
    </row>
    <row r="988" spans="1:12" x14ac:dyDescent="0.3">
      <c r="A988" s="52">
        <v>45748</v>
      </c>
      <c r="B988" s="10" t="s">
        <v>428</v>
      </c>
      <c r="C988" s="10" t="s">
        <v>429</v>
      </c>
      <c r="D988" s="10" t="s">
        <v>146</v>
      </c>
      <c r="E988" s="10" t="s">
        <v>20</v>
      </c>
      <c r="F988" s="10" t="s">
        <v>56</v>
      </c>
      <c r="G988" s="10" t="s">
        <v>75</v>
      </c>
      <c r="H988" s="10">
        <v>1</v>
      </c>
      <c r="I988" s="11">
        <v>44080</v>
      </c>
      <c r="J988" s="10">
        <v>48</v>
      </c>
      <c r="K988" s="10" t="s">
        <v>52</v>
      </c>
      <c r="L988" s="10" t="s">
        <v>90</v>
      </c>
    </row>
    <row r="989" spans="1:12" x14ac:dyDescent="0.3">
      <c r="A989" s="52">
        <v>45748</v>
      </c>
      <c r="B989" s="10" t="s">
        <v>430</v>
      </c>
      <c r="C989" s="10" t="s">
        <v>309</v>
      </c>
      <c r="D989" s="10" t="s">
        <v>431</v>
      </c>
      <c r="E989" s="10" t="s">
        <v>16</v>
      </c>
      <c r="F989" s="10" t="s">
        <v>50</v>
      </c>
      <c r="G989" s="10" t="s">
        <v>51</v>
      </c>
      <c r="H989" s="10">
        <v>1</v>
      </c>
      <c r="I989" s="11">
        <v>44621</v>
      </c>
      <c r="J989" s="10">
        <v>43</v>
      </c>
      <c r="K989" s="10" t="s">
        <v>52</v>
      </c>
      <c r="L989" s="10" t="s">
        <v>27</v>
      </c>
    </row>
    <row r="990" spans="1:12" x14ac:dyDescent="0.3">
      <c r="A990" s="52">
        <v>45748</v>
      </c>
      <c r="B990" s="10" t="s">
        <v>432</v>
      </c>
      <c r="C990" s="10" t="s">
        <v>366</v>
      </c>
      <c r="D990" s="10" t="s">
        <v>106</v>
      </c>
      <c r="E990" s="10" t="s">
        <v>20</v>
      </c>
      <c r="F990" s="10" t="s">
        <v>19</v>
      </c>
      <c r="G990" s="10" t="s">
        <v>57</v>
      </c>
      <c r="H990" s="10">
        <v>1</v>
      </c>
      <c r="I990" s="11">
        <v>44839</v>
      </c>
      <c r="J990" s="10">
        <v>29</v>
      </c>
      <c r="K990" s="10" t="s">
        <v>68</v>
      </c>
      <c r="L990" s="10" t="s">
        <v>27</v>
      </c>
    </row>
    <row r="991" spans="1:12" x14ac:dyDescent="0.3">
      <c r="A991" s="52">
        <v>45748</v>
      </c>
      <c r="B991" s="10" t="s">
        <v>433</v>
      </c>
      <c r="C991" s="10" t="s">
        <v>186</v>
      </c>
      <c r="D991" s="10" t="s">
        <v>332</v>
      </c>
      <c r="E991" s="10" t="s">
        <v>16</v>
      </c>
      <c r="F991" s="10" t="s">
        <v>19</v>
      </c>
      <c r="G991" s="10" t="s">
        <v>98</v>
      </c>
      <c r="H991" s="10">
        <v>1</v>
      </c>
      <c r="I991" s="11">
        <v>44379</v>
      </c>
      <c r="J991" s="10">
        <v>20</v>
      </c>
      <c r="K991" s="10" t="s">
        <v>68</v>
      </c>
      <c r="L991" s="10" t="s">
        <v>94</v>
      </c>
    </row>
    <row r="992" spans="1:12" x14ac:dyDescent="0.3">
      <c r="A992" s="52">
        <v>45748</v>
      </c>
      <c r="B992" s="10" t="s">
        <v>434</v>
      </c>
      <c r="C992" s="10" t="s">
        <v>340</v>
      </c>
      <c r="D992" s="10" t="s">
        <v>117</v>
      </c>
      <c r="E992" s="10" t="s">
        <v>16</v>
      </c>
      <c r="F992" s="10" t="s">
        <v>50</v>
      </c>
      <c r="G992" s="10" t="s">
        <v>121</v>
      </c>
      <c r="H992" s="10">
        <v>1</v>
      </c>
      <c r="I992" s="11">
        <v>44692</v>
      </c>
      <c r="J992" s="10">
        <v>36</v>
      </c>
      <c r="K992" s="10" t="s">
        <v>52</v>
      </c>
      <c r="L992" s="10" t="s">
        <v>42</v>
      </c>
    </row>
    <row r="993" spans="1:12" x14ac:dyDescent="0.3">
      <c r="A993" s="52">
        <v>45748</v>
      </c>
      <c r="B993" s="10" t="s">
        <v>435</v>
      </c>
      <c r="C993" s="10" t="s">
        <v>436</v>
      </c>
      <c r="D993" s="10" t="s">
        <v>335</v>
      </c>
      <c r="E993" s="10" t="s">
        <v>16</v>
      </c>
      <c r="F993" s="10" t="s">
        <v>17</v>
      </c>
      <c r="G993" s="10" t="s">
        <v>51</v>
      </c>
      <c r="H993" s="10">
        <v>0.91</v>
      </c>
      <c r="I993" s="11">
        <v>44103</v>
      </c>
      <c r="J993" s="10">
        <v>62</v>
      </c>
      <c r="K993" s="10" t="s">
        <v>52</v>
      </c>
      <c r="L993" s="10" t="s">
        <v>40</v>
      </c>
    </row>
    <row r="994" spans="1:12" x14ac:dyDescent="0.3">
      <c r="A994" s="52">
        <v>45748</v>
      </c>
      <c r="B994" s="10" t="s">
        <v>437</v>
      </c>
      <c r="C994" s="10" t="s">
        <v>32</v>
      </c>
      <c r="D994" s="10" t="s">
        <v>103</v>
      </c>
      <c r="E994" s="10" t="s">
        <v>16</v>
      </c>
      <c r="F994" s="10" t="s">
        <v>19</v>
      </c>
      <c r="G994" s="10" t="s">
        <v>57</v>
      </c>
      <c r="H994" s="10">
        <v>1</v>
      </c>
      <c r="I994" s="11">
        <v>44489</v>
      </c>
      <c r="J994" s="10">
        <v>59</v>
      </c>
      <c r="K994" s="10" t="s">
        <v>52</v>
      </c>
      <c r="L994" s="10" t="s">
        <v>18</v>
      </c>
    </row>
    <row r="995" spans="1:12" x14ac:dyDescent="0.3">
      <c r="A995" s="52">
        <v>45748</v>
      </c>
      <c r="B995" s="10" t="s">
        <v>438</v>
      </c>
      <c r="C995" s="10" t="s">
        <v>439</v>
      </c>
      <c r="D995" s="10" t="s">
        <v>66</v>
      </c>
      <c r="E995" s="10" t="s">
        <v>20</v>
      </c>
      <c r="F995" s="10" t="s">
        <v>19</v>
      </c>
      <c r="G995" s="10" t="s">
        <v>67</v>
      </c>
      <c r="H995" s="10">
        <v>0.91</v>
      </c>
      <c r="I995" s="11">
        <v>45809</v>
      </c>
      <c r="J995" s="10">
        <v>31</v>
      </c>
      <c r="K995" s="10" t="s">
        <v>52</v>
      </c>
      <c r="L995" s="10" t="s">
        <v>18</v>
      </c>
    </row>
    <row r="996" spans="1:12" x14ac:dyDescent="0.3">
      <c r="A996" s="52">
        <v>45748</v>
      </c>
      <c r="B996" s="10" t="s">
        <v>440</v>
      </c>
      <c r="C996" s="10" t="s">
        <v>441</v>
      </c>
      <c r="D996" s="10" t="s">
        <v>442</v>
      </c>
      <c r="E996" s="10" t="s">
        <v>16</v>
      </c>
      <c r="F996" s="10" t="s">
        <v>19</v>
      </c>
      <c r="G996" s="10" t="s">
        <v>51</v>
      </c>
      <c r="H996" s="10">
        <v>0.91</v>
      </c>
      <c r="I996" s="11">
        <v>44457</v>
      </c>
      <c r="J996" s="10">
        <v>47</v>
      </c>
      <c r="K996" s="10" t="s">
        <v>68</v>
      </c>
      <c r="L996" s="10" t="s">
        <v>21</v>
      </c>
    </row>
    <row r="997" spans="1:12" x14ac:dyDescent="0.3">
      <c r="A997" s="52">
        <v>45748</v>
      </c>
      <c r="B997" s="10" t="s">
        <v>443</v>
      </c>
      <c r="C997" s="10" t="s">
        <v>444</v>
      </c>
      <c r="D997" s="10" t="s">
        <v>445</v>
      </c>
      <c r="E997" s="10" t="s">
        <v>16</v>
      </c>
      <c r="F997" s="10" t="s">
        <v>19</v>
      </c>
      <c r="G997" s="10" t="s">
        <v>121</v>
      </c>
      <c r="H997" s="10">
        <v>1</v>
      </c>
      <c r="I997" s="11">
        <v>45099</v>
      </c>
      <c r="J997" s="10">
        <v>55</v>
      </c>
      <c r="K997" s="10" t="s">
        <v>68</v>
      </c>
      <c r="L997" s="10" t="s">
        <v>40</v>
      </c>
    </row>
    <row r="998" spans="1:12" x14ac:dyDescent="0.3">
      <c r="A998" s="52">
        <v>45748</v>
      </c>
      <c r="B998" s="10" t="s">
        <v>446</v>
      </c>
      <c r="C998" s="10" t="s">
        <v>447</v>
      </c>
      <c r="D998" s="10" t="s">
        <v>155</v>
      </c>
      <c r="E998" s="10" t="s">
        <v>20</v>
      </c>
      <c r="F998" s="10" t="s">
        <v>50</v>
      </c>
      <c r="G998" s="10" t="s">
        <v>51</v>
      </c>
      <c r="H998" s="10">
        <v>1</v>
      </c>
      <c r="I998" s="11">
        <v>44463</v>
      </c>
      <c r="J998" s="10">
        <v>40</v>
      </c>
      <c r="K998" s="10" t="s">
        <v>52</v>
      </c>
      <c r="L998" s="10" t="s">
        <v>39</v>
      </c>
    </row>
    <row r="999" spans="1:12" x14ac:dyDescent="0.3">
      <c r="A999" s="52">
        <v>45748</v>
      </c>
      <c r="B999" s="10" t="s">
        <v>448</v>
      </c>
      <c r="C999" s="10" t="s">
        <v>449</v>
      </c>
      <c r="D999" s="10" t="s">
        <v>207</v>
      </c>
      <c r="E999" s="10" t="s">
        <v>16</v>
      </c>
      <c r="F999" s="10" t="s">
        <v>19</v>
      </c>
      <c r="G999" s="10" t="s">
        <v>51</v>
      </c>
      <c r="H999" s="10">
        <v>0.91</v>
      </c>
      <c r="I999" s="11">
        <v>44370</v>
      </c>
      <c r="J999" s="10">
        <v>63</v>
      </c>
      <c r="K999" s="10" t="s">
        <v>52</v>
      </c>
      <c r="L999" s="10" t="s">
        <v>90</v>
      </c>
    </row>
    <row r="1000" spans="1:12" x14ac:dyDescent="0.3">
      <c r="A1000" s="52">
        <v>45748</v>
      </c>
      <c r="B1000" s="10" t="s">
        <v>450</v>
      </c>
      <c r="C1000" s="10" t="s">
        <v>451</v>
      </c>
      <c r="D1000" s="10" t="s">
        <v>317</v>
      </c>
      <c r="E1000" s="10" t="s">
        <v>20</v>
      </c>
      <c r="F1000" s="10" t="s">
        <v>19</v>
      </c>
      <c r="G1000" s="10" t="s">
        <v>51</v>
      </c>
      <c r="H1000" s="10">
        <v>1</v>
      </c>
      <c r="I1000" s="11">
        <v>45396</v>
      </c>
      <c r="J1000" s="10">
        <v>61</v>
      </c>
      <c r="K1000" s="10" t="s">
        <v>68</v>
      </c>
      <c r="L1000" s="10" t="s">
        <v>31</v>
      </c>
    </row>
    <row r="1001" spans="1:12" x14ac:dyDescent="0.3">
      <c r="A1001" s="52">
        <v>45748</v>
      </c>
      <c r="B1001" s="10" t="s">
        <v>452</v>
      </c>
      <c r="C1001" s="10" t="s">
        <v>420</v>
      </c>
      <c r="D1001" s="10" t="s">
        <v>453</v>
      </c>
      <c r="E1001" s="10" t="s">
        <v>16</v>
      </c>
      <c r="F1001" s="10" t="s">
        <v>19</v>
      </c>
      <c r="G1001" s="10" t="s">
        <v>29</v>
      </c>
      <c r="H1001" s="10">
        <v>0.91</v>
      </c>
      <c r="I1001" s="11">
        <v>44128</v>
      </c>
      <c r="J1001" s="10">
        <v>48</v>
      </c>
      <c r="K1001" s="10" t="s">
        <v>68</v>
      </c>
      <c r="L1001" s="10" t="s">
        <v>94</v>
      </c>
    </row>
    <row r="1002" spans="1:12" x14ac:dyDescent="0.3">
      <c r="A1002" s="52">
        <v>45748</v>
      </c>
      <c r="B1002" s="10" t="s">
        <v>454</v>
      </c>
      <c r="C1002" s="10" t="s">
        <v>455</v>
      </c>
      <c r="D1002" s="10" t="s">
        <v>456</v>
      </c>
      <c r="E1002" s="10" t="s">
        <v>16</v>
      </c>
      <c r="F1002" s="10" t="s">
        <v>17</v>
      </c>
      <c r="G1002" s="10" t="s">
        <v>29</v>
      </c>
      <c r="H1002" s="10">
        <v>1</v>
      </c>
      <c r="I1002" s="11">
        <v>45602</v>
      </c>
      <c r="J1002" s="10">
        <v>60</v>
      </c>
      <c r="K1002" s="10" t="s">
        <v>68</v>
      </c>
      <c r="L1002" s="10" t="s">
        <v>39</v>
      </c>
    </row>
    <row r="1003" spans="1:12" x14ac:dyDescent="0.3">
      <c r="A1003" s="52">
        <v>45748</v>
      </c>
      <c r="B1003" s="10" t="s">
        <v>457</v>
      </c>
      <c r="C1003" s="10" t="s">
        <v>458</v>
      </c>
      <c r="D1003" s="10" t="s">
        <v>459</v>
      </c>
      <c r="E1003" s="10" t="s">
        <v>16</v>
      </c>
      <c r="F1003" s="10" t="s">
        <v>50</v>
      </c>
      <c r="G1003" s="10" t="s">
        <v>29</v>
      </c>
      <c r="H1003" s="10">
        <v>0.91</v>
      </c>
      <c r="I1003" s="11">
        <v>44468</v>
      </c>
      <c r="J1003" s="10">
        <v>46</v>
      </c>
      <c r="K1003" s="10" t="s">
        <v>52</v>
      </c>
      <c r="L1003" s="10" t="s">
        <v>90</v>
      </c>
    </row>
    <row r="1004" spans="1:12" x14ac:dyDescent="0.3">
      <c r="A1004" s="52">
        <v>45748</v>
      </c>
      <c r="B1004" s="10" t="s">
        <v>460</v>
      </c>
      <c r="C1004" s="10" t="s">
        <v>420</v>
      </c>
      <c r="D1004" s="10" t="s">
        <v>383</v>
      </c>
      <c r="E1004" s="10" t="s">
        <v>20</v>
      </c>
      <c r="F1004" s="10" t="s">
        <v>19</v>
      </c>
      <c r="G1004" s="10" t="s">
        <v>51</v>
      </c>
      <c r="H1004" s="10">
        <v>0.91</v>
      </c>
      <c r="I1004" s="11">
        <v>45630</v>
      </c>
      <c r="J1004" s="10">
        <v>35</v>
      </c>
      <c r="K1004" s="10" t="s">
        <v>52</v>
      </c>
      <c r="L1004" s="10" t="s">
        <v>18</v>
      </c>
    </row>
    <row r="1005" spans="1:12" x14ac:dyDescent="0.3">
      <c r="A1005" s="52">
        <v>45748</v>
      </c>
      <c r="B1005" s="10" t="s">
        <v>461</v>
      </c>
      <c r="C1005" s="10" t="s">
        <v>345</v>
      </c>
      <c r="D1005" s="10" t="s">
        <v>462</v>
      </c>
      <c r="E1005" s="10" t="s">
        <v>20</v>
      </c>
      <c r="F1005" s="10" t="s">
        <v>17</v>
      </c>
      <c r="G1005" s="10" t="s">
        <v>67</v>
      </c>
      <c r="H1005" s="10">
        <v>0.91</v>
      </c>
      <c r="I1005" s="11">
        <v>44982</v>
      </c>
      <c r="J1005" s="10">
        <v>55</v>
      </c>
      <c r="K1005" s="10" t="s">
        <v>52</v>
      </c>
      <c r="L1005" s="10" t="s">
        <v>39</v>
      </c>
    </row>
    <row r="1006" spans="1:12" x14ac:dyDescent="0.3">
      <c r="A1006" s="52">
        <v>45748</v>
      </c>
      <c r="B1006" s="10" t="s">
        <v>463</v>
      </c>
      <c r="C1006" s="10" t="s">
        <v>464</v>
      </c>
      <c r="D1006" s="10" t="s">
        <v>465</v>
      </c>
      <c r="E1006" s="10" t="s">
        <v>20</v>
      </c>
      <c r="F1006" s="10" t="s">
        <v>19</v>
      </c>
      <c r="G1006" s="10" t="s">
        <v>51</v>
      </c>
      <c r="H1006" s="10">
        <v>1</v>
      </c>
      <c r="I1006" s="11">
        <v>44504</v>
      </c>
      <c r="J1006" s="10">
        <v>49</v>
      </c>
      <c r="K1006" s="10" t="s">
        <v>68</v>
      </c>
      <c r="L1006" s="10" t="s">
        <v>39</v>
      </c>
    </row>
    <row r="1007" spans="1:12" x14ac:dyDescent="0.3">
      <c r="A1007" s="52">
        <v>45748</v>
      </c>
      <c r="B1007" s="10" t="s">
        <v>466</v>
      </c>
      <c r="C1007" s="10" t="s">
        <v>390</v>
      </c>
      <c r="D1007" s="10" t="s">
        <v>161</v>
      </c>
      <c r="E1007" s="10" t="s">
        <v>16</v>
      </c>
      <c r="F1007" s="10" t="s">
        <v>19</v>
      </c>
      <c r="G1007" s="10" t="s">
        <v>98</v>
      </c>
      <c r="H1007" s="10">
        <v>1</v>
      </c>
      <c r="I1007" s="11">
        <v>44727</v>
      </c>
      <c r="J1007" s="10">
        <v>37</v>
      </c>
      <c r="K1007" s="10" t="s">
        <v>68</v>
      </c>
      <c r="L1007" s="10" t="s">
        <v>18</v>
      </c>
    </row>
    <row r="1008" spans="1:12" x14ac:dyDescent="0.3">
      <c r="A1008" s="52">
        <v>45748</v>
      </c>
      <c r="B1008" s="10" t="s">
        <v>467</v>
      </c>
      <c r="C1008" s="10" t="s">
        <v>163</v>
      </c>
      <c r="D1008" s="10" t="s">
        <v>468</v>
      </c>
      <c r="E1008" s="10" t="s">
        <v>20</v>
      </c>
      <c r="F1008" s="10" t="s">
        <v>50</v>
      </c>
      <c r="G1008" s="10" t="s">
        <v>51</v>
      </c>
      <c r="H1008" s="10">
        <v>1</v>
      </c>
      <c r="I1008" s="11">
        <v>45725</v>
      </c>
      <c r="J1008" s="10">
        <v>47</v>
      </c>
      <c r="K1008" s="10" t="s">
        <v>52</v>
      </c>
      <c r="L1008" s="10" t="s">
        <v>27</v>
      </c>
    </row>
    <row r="1009" spans="1:12" x14ac:dyDescent="0.3">
      <c r="A1009" s="52">
        <v>45748</v>
      </c>
      <c r="B1009" s="10" t="s">
        <v>469</v>
      </c>
      <c r="C1009" s="10" t="s">
        <v>354</v>
      </c>
      <c r="D1009" s="10" t="s">
        <v>470</v>
      </c>
      <c r="E1009" s="10" t="s">
        <v>16</v>
      </c>
      <c r="F1009" s="10" t="s">
        <v>19</v>
      </c>
      <c r="G1009" s="10" t="s">
        <v>57</v>
      </c>
      <c r="H1009" s="10">
        <v>1</v>
      </c>
      <c r="I1009" s="11">
        <v>44086</v>
      </c>
      <c r="J1009" s="10">
        <v>60</v>
      </c>
      <c r="K1009" s="10" t="s">
        <v>68</v>
      </c>
      <c r="L1009" s="10" t="s">
        <v>42</v>
      </c>
    </row>
    <row r="1010" spans="1:12" x14ac:dyDescent="0.3">
      <c r="A1010" s="52">
        <v>45748</v>
      </c>
      <c r="B1010" s="10" t="s">
        <v>471</v>
      </c>
      <c r="C1010" s="10" t="s">
        <v>472</v>
      </c>
      <c r="D1010" s="10" t="s">
        <v>117</v>
      </c>
      <c r="E1010" s="10" t="s">
        <v>16</v>
      </c>
      <c r="F1010" s="10" t="s">
        <v>19</v>
      </c>
      <c r="G1010" s="10" t="s">
        <v>51</v>
      </c>
      <c r="H1010" s="10">
        <v>1</v>
      </c>
      <c r="I1010" s="11">
        <v>45426</v>
      </c>
      <c r="J1010" s="10">
        <v>46</v>
      </c>
      <c r="K1010" s="10" t="s">
        <v>52</v>
      </c>
      <c r="L1010" s="10" t="s">
        <v>31</v>
      </c>
    </row>
    <row r="1011" spans="1:12" x14ac:dyDescent="0.3">
      <c r="A1011" s="52">
        <v>45748</v>
      </c>
      <c r="B1011" s="10" t="s">
        <v>473</v>
      </c>
      <c r="C1011" s="10" t="s">
        <v>34</v>
      </c>
      <c r="D1011" s="10" t="s">
        <v>198</v>
      </c>
      <c r="E1011" s="10" t="s">
        <v>20</v>
      </c>
      <c r="F1011" s="10" t="s">
        <v>19</v>
      </c>
      <c r="G1011" s="10" t="s">
        <v>75</v>
      </c>
      <c r="H1011" s="10">
        <v>1</v>
      </c>
      <c r="I1011" s="11">
        <v>45795</v>
      </c>
      <c r="J1011" s="10">
        <v>58</v>
      </c>
      <c r="K1011" s="10" t="s">
        <v>68</v>
      </c>
      <c r="L1011" s="10" t="s">
        <v>23</v>
      </c>
    </row>
    <row r="1012" spans="1:12" x14ac:dyDescent="0.3">
      <c r="A1012" s="52">
        <v>45748</v>
      </c>
      <c r="B1012" s="10" t="s">
        <v>474</v>
      </c>
      <c r="C1012" s="10" t="s">
        <v>352</v>
      </c>
      <c r="D1012" s="10" t="s">
        <v>200</v>
      </c>
      <c r="E1012" s="10" t="s">
        <v>16</v>
      </c>
      <c r="F1012" s="10" t="s">
        <v>19</v>
      </c>
      <c r="G1012" s="10" t="s">
        <v>67</v>
      </c>
      <c r="H1012" s="10">
        <v>1</v>
      </c>
      <c r="I1012" s="11">
        <v>44925</v>
      </c>
      <c r="J1012" s="10">
        <v>54</v>
      </c>
      <c r="K1012" s="10" t="s">
        <v>68</v>
      </c>
      <c r="L1012" s="10" t="s">
        <v>39</v>
      </c>
    </row>
    <row r="1013" spans="1:12" x14ac:dyDescent="0.3">
      <c r="A1013" s="52">
        <v>45748</v>
      </c>
      <c r="B1013" s="10" t="s">
        <v>475</v>
      </c>
      <c r="C1013" s="10" t="s">
        <v>393</v>
      </c>
      <c r="D1013" s="10" t="s">
        <v>476</v>
      </c>
      <c r="E1013" s="10" t="s">
        <v>16</v>
      </c>
      <c r="F1013" s="10" t="s">
        <v>19</v>
      </c>
      <c r="G1013" s="10" t="s">
        <v>51</v>
      </c>
      <c r="H1013" s="10">
        <v>0.91</v>
      </c>
      <c r="I1013" s="11">
        <v>45655</v>
      </c>
      <c r="J1013" s="10">
        <v>32</v>
      </c>
      <c r="K1013" s="10" t="s">
        <v>52</v>
      </c>
      <c r="L1013" s="10" t="s">
        <v>27</v>
      </c>
    </row>
    <row r="1014" spans="1:12" x14ac:dyDescent="0.3">
      <c r="A1014" s="52">
        <v>45748</v>
      </c>
      <c r="B1014" s="10" t="s">
        <v>479</v>
      </c>
      <c r="C1014" s="10" t="s">
        <v>480</v>
      </c>
      <c r="D1014" s="10" t="s">
        <v>481</v>
      </c>
      <c r="E1014" s="10" t="s">
        <v>16</v>
      </c>
      <c r="F1014" s="10" t="s">
        <v>56</v>
      </c>
      <c r="G1014" s="10" t="s">
        <v>57</v>
      </c>
      <c r="H1014" s="10">
        <v>1</v>
      </c>
      <c r="I1014" s="11">
        <v>45604</v>
      </c>
      <c r="J1014" s="10">
        <v>65</v>
      </c>
      <c r="K1014" s="10" t="s">
        <v>52</v>
      </c>
      <c r="L1014" s="10" t="s">
        <v>18</v>
      </c>
    </row>
    <row r="1015" spans="1:12" x14ac:dyDescent="0.3">
      <c r="A1015" s="52">
        <v>45748</v>
      </c>
      <c r="B1015" s="10" t="s">
        <v>482</v>
      </c>
      <c r="C1015" s="10" t="s">
        <v>483</v>
      </c>
      <c r="D1015" s="10" t="s">
        <v>484</v>
      </c>
      <c r="E1015" s="10" t="s">
        <v>16</v>
      </c>
      <c r="F1015" s="10" t="s">
        <v>50</v>
      </c>
      <c r="G1015" s="10" t="s">
        <v>75</v>
      </c>
      <c r="H1015" s="10">
        <v>1</v>
      </c>
      <c r="I1015" s="11">
        <v>44998</v>
      </c>
      <c r="J1015" s="10">
        <v>44</v>
      </c>
      <c r="K1015" s="10" t="s">
        <v>52</v>
      </c>
      <c r="L1015" s="10" t="s">
        <v>27</v>
      </c>
    </row>
    <row r="1016" spans="1:12" x14ac:dyDescent="0.3">
      <c r="A1016" s="52">
        <v>45748</v>
      </c>
      <c r="B1016" s="10" t="s">
        <v>485</v>
      </c>
      <c r="C1016" s="10" t="s">
        <v>375</v>
      </c>
      <c r="D1016" s="10" t="s">
        <v>129</v>
      </c>
      <c r="E1016" s="10" t="s">
        <v>20</v>
      </c>
      <c r="F1016" s="10" t="s">
        <v>19</v>
      </c>
      <c r="G1016" s="10" t="s">
        <v>67</v>
      </c>
      <c r="H1016" s="10">
        <v>0.91</v>
      </c>
      <c r="I1016" s="11">
        <v>45455</v>
      </c>
      <c r="J1016" s="10">
        <v>28</v>
      </c>
      <c r="K1016" s="10" t="s">
        <v>68</v>
      </c>
      <c r="L1016" s="10" t="s">
        <v>23</v>
      </c>
    </row>
    <row r="1017" spans="1:12" x14ac:dyDescent="0.3">
      <c r="A1017" s="52">
        <v>45748</v>
      </c>
      <c r="B1017" s="10" t="s">
        <v>486</v>
      </c>
      <c r="C1017" s="10" t="s">
        <v>144</v>
      </c>
      <c r="D1017" s="10" t="s">
        <v>487</v>
      </c>
      <c r="E1017" s="10" t="s">
        <v>16</v>
      </c>
      <c r="F1017" s="10" t="s">
        <v>19</v>
      </c>
      <c r="G1017" s="10" t="s">
        <v>51</v>
      </c>
      <c r="H1017" s="10">
        <v>0.91</v>
      </c>
      <c r="I1017" s="11">
        <v>45470</v>
      </c>
      <c r="J1017" s="10">
        <v>38</v>
      </c>
      <c r="K1017" s="10" t="s">
        <v>52</v>
      </c>
      <c r="L1017" s="10" t="s">
        <v>40</v>
      </c>
    </row>
    <row r="1018" spans="1:12" x14ac:dyDescent="0.3">
      <c r="A1018" s="52">
        <v>45748</v>
      </c>
      <c r="B1018" s="10" t="s">
        <v>488</v>
      </c>
      <c r="C1018" s="10" t="s">
        <v>489</v>
      </c>
      <c r="D1018" s="10" t="s">
        <v>89</v>
      </c>
      <c r="E1018" s="10" t="s">
        <v>20</v>
      </c>
      <c r="F1018" s="10" t="s">
        <v>19</v>
      </c>
      <c r="G1018" s="10" t="s">
        <v>98</v>
      </c>
      <c r="H1018" s="10">
        <v>1</v>
      </c>
      <c r="I1018" s="11">
        <v>44873</v>
      </c>
      <c r="J1018" s="10">
        <v>37</v>
      </c>
      <c r="K1018" s="10" t="s">
        <v>52</v>
      </c>
      <c r="L1018" s="10" t="s">
        <v>39</v>
      </c>
    </row>
    <row r="1019" spans="1:12" x14ac:dyDescent="0.3">
      <c r="A1019" s="52">
        <v>45748</v>
      </c>
      <c r="B1019" s="10" t="s">
        <v>490</v>
      </c>
      <c r="C1019" s="10" t="s">
        <v>491</v>
      </c>
      <c r="D1019" s="10" t="s">
        <v>172</v>
      </c>
      <c r="E1019" s="10" t="s">
        <v>20</v>
      </c>
      <c r="F1019" s="10" t="s">
        <v>56</v>
      </c>
      <c r="G1019" s="10" t="s">
        <v>29</v>
      </c>
      <c r="H1019" s="10">
        <v>0.91</v>
      </c>
      <c r="I1019" s="11">
        <v>45101</v>
      </c>
      <c r="J1019" s="10">
        <v>21</v>
      </c>
      <c r="K1019" s="10" t="s">
        <v>52</v>
      </c>
      <c r="L1019" s="10" t="s">
        <v>35</v>
      </c>
    </row>
    <row r="1020" spans="1:12" x14ac:dyDescent="0.3">
      <c r="A1020" s="52">
        <v>45748</v>
      </c>
      <c r="B1020" s="10" t="s">
        <v>492</v>
      </c>
      <c r="C1020" s="10" t="s">
        <v>28</v>
      </c>
      <c r="D1020" s="10" t="s">
        <v>331</v>
      </c>
      <c r="E1020" s="10" t="s">
        <v>20</v>
      </c>
      <c r="F1020" s="10" t="s">
        <v>50</v>
      </c>
      <c r="G1020" s="10" t="s">
        <v>67</v>
      </c>
      <c r="H1020" s="10">
        <v>1</v>
      </c>
      <c r="I1020" s="11">
        <v>45292</v>
      </c>
      <c r="J1020" s="10">
        <v>27</v>
      </c>
      <c r="K1020" s="10" t="s">
        <v>52</v>
      </c>
      <c r="L1020" s="10" t="s">
        <v>18</v>
      </c>
    </row>
    <row r="1021" spans="1:12" x14ac:dyDescent="0.3">
      <c r="A1021" s="52">
        <v>45748</v>
      </c>
      <c r="B1021" s="10" t="s">
        <v>493</v>
      </c>
      <c r="C1021" s="10" t="s">
        <v>157</v>
      </c>
      <c r="D1021" s="10" t="s">
        <v>317</v>
      </c>
      <c r="E1021" s="10" t="s">
        <v>20</v>
      </c>
      <c r="F1021" s="10" t="s">
        <v>17</v>
      </c>
      <c r="G1021" s="10" t="s">
        <v>51</v>
      </c>
      <c r="H1021" s="10">
        <v>1</v>
      </c>
      <c r="I1021" s="11">
        <v>44521</v>
      </c>
      <c r="J1021" s="10">
        <v>42</v>
      </c>
      <c r="K1021" s="10" t="s">
        <v>68</v>
      </c>
      <c r="L1021" s="10" t="s">
        <v>31</v>
      </c>
    </row>
    <row r="1022" spans="1:12" x14ac:dyDescent="0.3">
      <c r="A1022" s="52">
        <v>45748</v>
      </c>
      <c r="B1022" s="10" t="s">
        <v>495</v>
      </c>
      <c r="C1022" s="10" t="s">
        <v>378</v>
      </c>
      <c r="D1022" s="10" t="s">
        <v>97</v>
      </c>
      <c r="E1022" s="10" t="s">
        <v>20</v>
      </c>
      <c r="F1022" s="10" t="s">
        <v>17</v>
      </c>
      <c r="G1022" s="10" t="s">
        <v>29</v>
      </c>
      <c r="H1022" s="10">
        <v>1</v>
      </c>
      <c r="I1022" s="11">
        <v>45068</v>
      </c>
      <c r="J1022" s="10">
        <v>36</v>
      </c>
      <c r="K1022" s="10" t="s">
        <v>68</v>
      </c>
      <c r="L1022" s="10" t="s">
        <v>31</v>
      </c>
    </row>
    <row r="1023" spans="1:12" x14ac:dyDescent="0.3">
      <c r="A1023" s="52">
        <v>45748</v>
      </c>
      <c r="B1023" s="10" t="s">
        <v>496</v>
      </c>
      <c r="C1023" s="10" t="s">
        <v>497</v>
      </c>
      <c r="D1023" s="10" t="s">
        <v>498</v>
      </c>
      <c r="E1023" s="10" t="s">
        <v>20</v>
      </c>
      <c r="F1023" s="10" t="s">
        <v>19</v>
      </c>
      <c r="G1023" s="10" t="s">
        <v>51</v>
      </c>
      <c r="H1023" s="10">
        <v>1</v>
      </c>
      <c r="I1023" s="11">
        <v>44414</v>
      </c>
      <c r="J1023" s="10">
        <v>21</v>
      </c>
      <c r="K1023" s="10" t="s">
        <v>52</v>
      </c>
      <c r="L1023" s="10" t="s">
        <v>40</v>
      </c>
    </row>
    <row r="1024" spans="1:12" x14ac:dyDescent="0.3">
      <c r="A1024" s="52">
        <v>45748</v>
      </c>
      <c r="B1024" s="10" t="s">
        <v>499</v>
      </c>
      <c r="C1024" s="10" t="s">
        <v>500</v>
      </c>
      <c r="D1024" s="10" t="s">
        <v>366</v>
      </c>
      <c r="E1024" s="10" t="s">
        <v>20</v>
      </c>
      <c r="F1024" s="10" t="s">
        <v>19</v>
      </c>
      <c r="G1024" s="10" t="s">
        <v>51</v>
      </c>
      <c r="H1024" s="10">
        <v>1</v>
      </c>
      <c r="I1024" s="11">
        <v>44757</v>
      </c>
      <c r="J1024" s="10">
        <v>58</v>
      </c>
      <c r="K1024" s="10" t="s">
        <v>52</v>
      </c>
      <c r="L1024" s="10" t="s">
        <v>35</v>
      </c>
    </row>
    <row r="1025" spans="1:12" x14ac:dyDescent="0.3">
      <c r="A1025" s="52">
        <v>45748</v>
      </c>
      <c r="B1025" s="10" t="s">
        <v>501</v>
      </c>
      <c r="C1025" s="10" t="s">
        <v>502</v>
      </c>
      <c r="D1025" s="10" t="s">
        <v>109</v>
      </c>
      <c r="E1025" s="10" t="s">
        <v>20</v>
      </c>
      <c r="F1025" s="10" t="s">
        <v>19</v>
      </c>
      <c r="G1025" s="10" t="s">
        <v>57</v>
      </c>
      <c r="H1025" s="10">
        <v>1</v>
      </c>
      <c r="I1025" s="11">
        <v>44115</v>
      </c>
      <c r="J1025" s="10">
        <v>37</v>
      </c>
      <c r="K1025" s="10" t="s">
        <v>52</v>
      </c>
      <c r="L1025" s="10" t="s">
        <v>39</v>
      </c>
    </row>
    <row r="1026" spans="1:12" x14ac:dyDescent="0.3">
      <c r="A1026" s="52">
        <v>45748</v>
      </c>
      <c r="B1026" s="10" t="s">
        <v>503</v>
      </c>
      <c r="C1026" s="10" t="s">
        <v>504</v>
      </c>
      <c r="D1026" s="10" t="s">
        <v>505</v>
      </c>
      <c r="E1026" s="10" t="s">
        <v>20</v>
      </c>
      <c r="F1026" s="10" t="s">
        <v>56</v>
      </c>
      <c r="G1026" s="10" t="s">
        <v>51</v>
      </c>
      <c r="H1026" s="10">
        <v>1</v>
      </c>
      <c r="I1026" s="11">
        <v>45195</v>
      </c>
      <c r="J1026" s="10">
        <v>27</v>
      </c>
      <c r="K1026" s="10" t="s">
        <v>52</v>
      </c>
      <c r="L1026" s="10" t="s">
        <v>40</v>
      </c>
    </row>
    <row r="1027" spans="1:12" x14ac:dyDescent="0.3">
      <c r="A1027" s="52">
        <v>45748</v>
      </c>
      <c r="B1027" s="10" t="s">
        <v>506</v>
      </c>
      <c r="C1027" s="10" t="s">
        <v>507</v>
      </c>
      <c r="D1027" s="10" t="s">
        <v>234</v>
      </c>
      <c r="E1027" s="10" t="s">
        <v>20</v>
      </c>
      <c r="F1027" s="10" t="s">
        <v>56</v>
      </c>
      <c r="G1027" s="10" t="s">
        <v>75</v>
      </c>
      <c r="H1027" s="10">
        <v>1</v>
      </c>
      <c r="I1027" s="11">
        <v>45888</v>
      </c>
      <c r="J1027" s="10">
        <v>34</v>
      </c>
      <c r="K1027" s="10" t="s">
        <v>52</v>
      </c>
      <c r="L1027" s="10" t="s">
        <v>42</v>
      </c>
    </row>
    <row r="1028" spans="1:12" x14ac:dyDescent="0.3">
      <c r="A1028" s="52">
        <v>45748</v>
      </c>
      <c r="B1028" s="10" t="s">
        <v>508</v>
      </c>
      <c r="C1028" s="10" t="s">
        <v>509</v>
      </c>
      <c r="D1028" s="10" t="s">
        <v>510</v>
      </c>
      <c r="E1028" s="10" t="s">
        <v>20</v>
      </c>
      <c r="F1028" s="10" t="s">
        <v>17</v>
      </c>
      <c r="G1028" s="10" t="s">
        <v>51</v>
      </c>
      <c r="H1028" s="10">
        <v>1</v>
      </c>
      <c r="I1028" s="11">
        <v>45741</v>
      </c>
      <c r="J1028" s="10">
        <v>27</v>
      </c>
      <c r="K1028" s="10" t="s">
        <v>52</v>
      </c>
      <c r="L1028" s="10" t="s">
        <v>31</v>
      </c>
    </row>
    <row r="1029" spans="1:12" x14ac:dyDescent="0.3">
      <c r="A1029" s="52">
        <v>45748</v>
      </c>
      <c r="B1029" s="10" t="s">
        <v>511</v>
      </c>
      <c r="C1029" s="10" t="s">
        <v>512</v>
      </c>
      <c r="D1029" s="10" t="s">
        <v>468</v>
      </c>
      <c r="E1029" s="10" t="s">
        <v>20</v>
      </c>
      <c r="F1029" s="10" t="s">
        <v>17</v>
      </c>
      <c r="G1029" s="10" t="s">
        <v>98</v>
      </c>
      <c r="H1029" s="10">
        <v>1</v>
      </c>
      <c r="I1029" s="11">
        <v>44266</v>
      </c>
      <c r="J1029" s="10">
        <v>60</v>
      </c>
      <c r="K1029" s="10" t="s">
        <v>68</v>
      </c>
      <c r="L1029" s="10" t="s">
        <v>41</v>
      </c>
    </row>
    <row r="1030" spans="1:12" x14ac:dyDescent="0.3">
      <c r="A1030" s="52">
        <v>45748</v>
      </c>
      <c r="B1030" s="10" t="s">
        <v>513</v>
      </c>
      <c r="C1030" s="10" t="s">
        <v>123</v>
      </c>
      <c r="D1030" s="10" t="s">
        <v>514</v>
      </c>
      <c r="E1030" s="10" t="s">
        <v>16</v>
      </c>
      <c r="F1030" s="10" t="s">
        <v>19</v>
      </c>
      <c r="G1030" s="10" t="s">
        <v>51</v>
      </c>
      <c r="H1030" s="10">
        <v>1</v>
      </c>
      <c r="I1030" s="11">
        <v>44944</v>
      </c>
      <c r="J1030" s="10">
        <v>37</v>
      </c>
      <c r="K1030" s="10" t="s">
        <v>68</v>
      </c>
      <c r="L1030" s="10" t="s">
        <v>94</v>
      </c>
    </row>
    <row r="1031" spans="1:12" x14ac:dyDescent="0.3">
      <c r="A1031" s="52">
        <v>45748</v>
      </c>
      <c r="B1031" s="10" t="s">
        <v>515</v>
      </c>
      <c r="C1031" s="10" t="s">
        <v>271</v>
      </c>
      <c r="D1031" s="10" t="s">
        <v>447</v>
      </c>
      <c r="E1031" s="10" t="s">
        <v>20</v>
      </c>
      <c r="F1031" s="10" t="s">
        <v>19</v>
      </c>
      <c r="G1031" s="10" t="s">
        <v>29</v>
      </c>
      <c r="H1031" s="10">
        <v>1</v>
      </c>
      <c r="I1031" s="11">
        <v>44823</v>
      </c>
      <c r="J1031" s="10">
        <v>44</v>
      </c>
      <c r="K1031" s="10" t="s">
        <v>52</v>
      </c>
      <c r="L1031" s="10" t="s">
        <v>41</v>
      </c>
    </row>
    <row r="1032" spans="1:12" x14ac:dyDescent="0.3">
      <c r="A1032" s="52">
        <v>45748</v>
      </c>
      <c r="B1032" s="10" t="s">
        <v>516</v>
      </c>
      <c r="C1032" s="10" t="s">
        <v>144</v>
      </c>
      <c r="D1032" s="10" t="s">
        <v>181</v>
      </c>
      <c r="E1032" s="10" t="s">
        <v>20</v>
      </c>
      <c r="F1032" s="10" t="s">
        <v>17</v>
      </c>
      <c r="G1032" s="10" t="s">
        <v>121</v>
      </c>
      <c r="H1032" s="10">
        <v>1</v>
      </c>
      <c r="I1032" s="11">
        <v>45810</v>
      </c>
      <c r="J1032" s="10">
        <v>25</v>
      </c>
      <c r="K1032" s="10" t="s">
        <v>68</v>
      </c>
      <c r="L1032" s="10" t="s">
        <v>18</v>
      </c>
    </row>
    <row r="1033" spans="1:12" x14ac:dyDescent="0.3">
      <c r="A1033" s="52">
        <v>45748</v>
      </c>
      <c r="B1033" s="10" t="s">
        <v>519</v>
      </c>
      <c r="C1033" s="10" t="s">
        <v>80</v>
      </c>
      <c r="D1033" s="10" t="s">
        <v>283</v>
      </c>
      <c r="E1033" s="10" t="s">
        <v>20</v>
      </c>
      <c r="F1033" s="10" t="s">
        <v>19</v>
      </c>
      <c r="G1033" s="10" t="s">
        <v>51</v>
      </c>
      <c r="H1033" s="10">
        <v>0.91</v>
      </c>
      <c r="I1033" s="11">
        <v>44840</v>
      </c>
      <c r="J1033" s="10">
        <v>39</v>
      </c>
      <c r="K1033" s="10" t="s">
        <v>52</v>
      </c>
      <c r="L1033" s="10" t="s">
        <v>23</v>
      </c>
    </row>
    <row r="1034" spans="1:12" x14ac:dyDescent="0.3">
      <c r="A1034" s="52">
        <v>45748</v>
      </c>
      <c r="B1034" s="10" t="s">
        <v>520</v>
      </c>
      <c r="C1034" s="10" t="s">
        <v>521</v>
      </c>
      <c r="D1034" s="10" t="s">
        <v>168</v>
      </c>
      <c r="E1034" s="10" t="s">
        <v>20</v>
      </c>
      <c r="F1034" s="10" t="s">
        <v>56</v>
      </c>
      <c r="G1034" s="10" t="s">
        <v>75</v>
      </c>
      <c r="H1034" s="10">
        <v>1</v>
      </c>
      <c r="I1034" s="11">
        <v>44258</v>
      </c>
      <c r="J1034" s="10">
        <v>24</v>
      </c>
      <c r="K1034" s="10" t="s">
        <v>52</v>
      </c>
      <c r="L1034" s="10" t="s">
        <v>18</v>
      </c>
    </row>
    <row r="1035" spans="1:12" x14ac:dyDescent="0.3">
      <c r="A1035" s="52">
        <v>45748</v>
      </c>
      <c r="B1035" s="10" t="s">
        <v>522</v>
      </c>
      <c r="C1035" s="10" t="s">
        <v>155</v>
      </c>
      <c r="D1035" s="10" t="s">
        <v>523</v>
      </c>
      <c r="E1035" s="10" t="s">
        <v>16</v>
      </c>
      <c r="F1035" s="10" t="s">
        <v>19</v>
      </c>
      <c r="G1035" s="10" t="s">
        <v>51</v>
      </c>
      <c r="H1035" s="10">
        <v>1</v>
      </c>
      <c r="I1035" s="11">
        <v>45042</v>
      </c>
      <c r="J1035" s="10">
        <v>38</v>
      </c>
      <c r="K1035" s="10" t="s">
        <v>52</v>
      </c>
      <c r="L1035" s="10" t="s">
        <v>23</v>
      </c>
    </row>
    <row r="1036" spans="1:12" x14ac:dyDescent="0.3">
      <c r="A1036" s="52">
        <v>45748</v>
      </c>
      <c r="B1036" s="10" t="s">
        <v>524</v>
      </c>
      <c r="C1036" s="10" t="s">
        <v>155</v>
      </c>
      <c r="D1036" s="10" t="s">
        <v>525</v>
      </c>
      <c r="E1036" s="10" t="s">
        <v>16</v>
      </c>
      <c r="F1036" s="10" t="s">
        <v>19</v>
      </c>
      <c r="G1036" s="10" t="s">
        <v>51</v>
      </c>
      <c r="H1036" s="10">
        <v>1</v>
      </c>
      <c r="I1036" s="11">
        <v>44198</v>
      </c>
      <c r="J1036" s="10">
        <v>44</v>
      </c>
      <c r="K1036" s="10" t="s">
        <v>52</v>
      </c>
      <c r="L1036" s="10" t="s">
        <v>18</v>
      </c>
    </row>
    <row r="1037" spans="1:12" x14ac:dyDescent="0.3">
      <c r="A1037" s="52">
        <v>45748</v>
      </c>
      <c r="B1037" s="10" t="s">
        <v>526</v>
      </c>
      <c r="C1037" s="10" t="s">
        <v>366</v>
      </c>
      <c r="D1037" s="10" t="s">
        <v>265</v>
      </c>
      <c r="E1037" s="10" t="s">
        <v>20</v>
      </c>
      <c r="F1037" s="10" t="s">
        <v>19</v>
      </c>
      <c r="G1037" s="10" t="s">
        <v>51</v>
      </c>
      <c r="H1037" s="10">
        <v>1</v>
      </c>
      <c r="I1037" s="11">
        <v>44555</v>
      </c>
      <c r="J1037" s="10">
        <v>57</v>
      </c>
      <c r="K1037" s="10" t="s">
        <v>52</v>
      </c>
      <c r="L1037" s="10" t="s">
        <v>31</v>
      </c>
    </row>
    <row r="1038" spans="1:12" x14ac:dyDescent="0.3">
      <c r="A1038" s="52">
        <v>45748</v>
      </c>
      <c r="B1038" s="10" t="s">
        <v>527</v>
      </c>
      <c r="C1038" s="10" t="s">
        <v>100</v>
      </c>
      <c r="D1038" s="10" t="s">
        <v>510</v>
      </c>
      <c r="E1038" s="10" t="s">
        <v>20</v>
      </c>
      <c r="F1038" s="10" t="s">
        <v>19</v>
      </c>
      <c r="G1038" s="10" t="s">
        <v>29</v>
      </c>
      <c r="H1038" s="10">
        <v>0.91</v>
      </c>
      <c r="I1038" s="11">
        <v>44616</v>
      </c>
      <c r="J1038" s="10">
        <v>45</v>
      </c>
      <c r="K1038" s="10" t="s">
        <v>68</v>
      </c>
      <c r="L1038" s="10" t="s">
        <v>18</v>
      </c>
    </row>
    <row r="1039" spans="1:12" x14ac:dyDescent="0.3">
      <c r="A1039" s="52">
        <v>45748</v>
      </c>
      <c r="B1039" s="10" t="s">
        <v>528</v>
      </c>
      <c r="C1039" s="10" t="s">
        <v>331</v>
      </c>
      <c r="D1039" s="10" t="s">
        <v>445</v>
      </c>
      <c r="E1039" s="10" t="s">
        <v>16</v>
      </c>
      <c r="F1039" s="10" t="s">
        <v>19</v>
      </c>
      <c r="G1039" s="10" t="s">
        <v>51</v>
      </c>
      <c r="H1039" s="10">
        <v>1</v>
      </c>
      <c r="I1039" s="11">
        <v>44776</v>
      </c>
      <c r="J1039" s="10">
        <v>41</v>
      </c>
      <c r="K1039" s="10" t="s">
        <v>52</v>
      </c>
      <c r="L1039" s="10" t="s">
        <v>40</v>
      </c>
    </row>
    <row r="1040" spans="1:12" x14ac:dyDescent="0.3">
      <c r="A1040" s="52">
        <v>45748</v>
      </c>
      <c r="B1040" s="10" t="s">
        <v>529</v>
      </c>
      <c r="C1040" s="10" t="s">
        <v>530</v>
      </c>
      <c r="D1040" s="10" t="s">
        <v>332</v>
      </c>
      <c r="E1040" s="10" t="s">
        <v>16</v>
      </c>
      <c r="F1040" s="10" t="s">
        <v>19</v>
      </c>
      <c r="G1040" s="10" t="s">
        <v>51</v>
      </c>
      <c r="H1040" s="10">
        <v>1</v>
      </c>
      <c r="I1040" s="11">
        <v>44849</v>
      </c>
      <c r="J1040" s="10">
        <v>33</v>
      </c>
      <c r="K1040" s="10" t="s">
        <v>52</v>
      </c>
      <c r="L1040" s="10" t="s">
        <v>21</v>
      </c>
    </row>
    <row r="1041" spans="1:12" x14ac:dyDescent="0.3">
      <c r="A1041" s="52">
        <v>45748</v>
      </c>
      <c r="B1041" s="10" t="s">
        <v>531</v>
      </c>
      <c r="C1041" s="10" t="s">
        <v>283</v>
      </c>
      <c r="D1041" s="10" t="s">
        <v>427</v>
      </c>
      <c r="E1041" s="10" t="s">
        <v>16</v>
      </c>
      <c r="F1041" s="10" t="s">
        <v>19</v>
      </c>
      <c r="G1041" s="10" t="s">
        <v>67</v>
      </c>
      <c r="H1041" s="10">
        <v>1</v>
      </c>
      <c r="I1041" s="11">
        <v>45162</v>
      </c>
      <c r="J1041" s="10">
        <v>28</v>
      </c>
      <c r="K1041" s="10" t="s">
        <v>68</v>
      </c>
      <c r="L1041" s="10" t="s">
        <v>31</v>
      </c>
    </row>
    <row r="1042" spans="1:12" x14ac:dyDescent="0.3">
      <c r="A1042" s="52">
        <v>45748</v>
      </c>
      <c r="B1042" s="10" t="s">
        <v>532</v>
      </c>
      <c r="C1042" s="10" t="s">
        <v>533</v>
      </c>
      <c r="D1042" s="10" t="s">
        <v>49</v>
      </c>
      <c r="E1042" s="10" t="s">
        <v>16</v>
      </c>
      <c r="F1042" s="10" t="s">
        <v>17</v>
      </c>
      <c r="G1042" s="10" t="s">
        <v>75</v>
      </c>
      <c r="H1042" s="10">
        <v>1</v>
      </c>
      <c r="I1042" s="11">
        <v>44965</v>
      </c>
      <c r="J1042" s="10">
        <v>41</v>
      </c>
      <c r="K1042" s="10" t="s">
        <v>52</v>
      </c>
      <c r="L1042" s="10" t="s">
        <v>21</v>
      </c>
    </row>
    <row r="1043" spans="1:12" x14ac:dyDescent="0.3">
      <c r="A1043" s="52">
        <v>45748</v>
      </c>
      <c r="B1043" s="10" t="s">
        <v>534</v>
      </c>
      <c r="C1043" s="10" t="s">
        <v>489</v>
      </c>
      <c r="D1043" s="10" t="s">
        <v>138</v>
      </c>
      <c r="E1043" s="10" t="s">
        <v>20</v>
      </c>
      <c r="F1043" s="10" t="s">
        <v>19</v>
      </c>
      <c r="G1043" s="10" t="s">
        <v>51</v>
      </c>
      <c r="H1043" s="10">
        <v>0.91</v>
      </c>
      <c r="I1043" s="11">
        <v>45413</v>
      </c>
      <c r="J1043" s="10">
        <v>58</v>
      </c>
      <c r="K1043" s="10" t="s">
        <v>52</v>
      </c>
      <c r="L1043" s="10" t="s">
        <v>41</v>
      </c>
    </row>
    <row r="1044" spans="1:12" x14ac:dyDescent="0.3">
      <c r="A1044" s="52">
        <v>45748</v>
      </c>
      <c r="B1044" s="10" t="s">
        <v>535</v>
      </c>
      <c r="C1044" s="10" t="s">
        <v>183</v>
      </c>
      <c r="D1044" s="10" t="s">
        <v>536</v>
      </c>
      <c r="E1044" s="10" t="s">
        <v>16</v>
      </c>
      <c r="F1044" s="10" t="s">
        <v>19</v>
      </c>
      <c r="G1044" s="10" t="s">
        <v>67</v>
      </c>
      <c r="H1044" s="10">
        <v>1</v>
      </c>
      <c r="I1044" s="11">
        <v>44447</v>
      </c>
      <c r="J1044" s="10">
        <v>44</v>
      </c>
      <c r="K1044" s="10" t="s">
        <v>68</v>
      </c>
      <c r="L1044" s="10" t="s">
        <v>23</v>
      </c>
    </row>
    <row r="1045" spans="1:12" x14ac:dyDescent="0.3">
      <c r="A1045" s="52">
        <v>45748</v>
      </c>
      <c r="B1045" s="10" t="s">
        <v>537</v>
      </c>
      <c r="C1045" s="10" t="s">
        <v>219</v>
      </c>
      <c r="D1045" s="10" t="s">
        <v>538</v>
      </c>
      <c r="E1045" s="10" t="s">
        <v>16</v>
      </c>
      <c r="F1045" s="10" t="s">
        <v>17</v>
      </c>
      <c r="G1045" s="10" t="s">
        <v>57</v>
      </c>
      <c r="H1045" s="10">
        <v>1</v>
      </c>
      <c r="I1045" s="11">
        <v>44434</v>
      </c>
      <c r="J1045" s="10">
        <v>42</v>
      </c>
      <c r="K1045" s="10" t="s">
        <v>52</v>
      </c>
      <c r="L1045" s="10" t="s">
        <v>18</v>
      </c>
    </row>
    <row r="1046" spans="1:12" x14ac:dyDescent="0.3">
      <c r="A1046" s="52">
        <v>45748</v>
      </c>
      <c r="B1046" s="10" t="s">
        <v>539</v>
      </c>
      <c r="C1046" s="10" t="s">
        <v>540</v>
      </c>
      <c r="D1046" s="10" t="s">
        <v>281</v>
      </c>
      <c r="E1046" s="10" t="s">
        <v>16</v>
      </c>
      <c r="F1046" s="10" t="s">
        <v>19</v>
      </c>
      <c r="G1046" s="10" t="s">
        <v>51</v>
      </c>
      <c r="H1046" s="10">
        <v>1</v>
      </c>
      <c r="I1046" s="11">
        <v>44630</v>
      </c>
      <c r="J1046" s="10">
        <v>21</v>
      </c>
      <c r="K1046" s="10" t="s">
        <v>52</v>
      </c>
      <c r="L1046" s="10" t="s">
        <v>90</v>
      </c>
    </row>
    <row r="1047" spans="1:12" x14ac:dyDescent="0.3">
      <c r="A1047" s="52">
        <v>45748</v>
      </c>
      <c r="B1047" s="10" t="s">
        <v>541</v>
      </c>
      <c r="C1047" s="10" t="s">
        <v>28</v>
      </c>
      <c r="D1047" s="10" t="s">
        <v>439</v>
      </c>
      <c r="E1047" s="10" t="s">
        <v>20</v>
      </c>
      <c r="F1047" s="10" t="s">
        <v>56</v>
      </c>
      <c r="G1047" s="10" t="s">
        <v>67</v>
      </c>
      <c r="H1047" s="10">
        <v>1</v>
      </c>
      <c r="I1047" s="11">
        <v>45465</v>
      </c>
      <c r="J1047" s="10">
        <v>43</v>
      </c>
      <c r="K1047" s="10" t="s">
        <v>52</v>
      </c>
      <c r="L1047" s="10" t="s">
        <v>35</v>
      </c>
    </row>
    <row r="1048" spans="1:12" x14ac:dyDescent="0.3">
      <c r="A1048" s="52">
        <v>45748</v>
      </c>
      <c r="B1048" s="10" t="s">
        <v>542</v>
      </c>
      <c r="C1048" s="10" t="s">
        <v>164</v>
      </c>
      <c r="D1048" s="10" t="s">
        <v>15</v>
      </c>
      <c r="E1048" s="10" t="s">
        <v>16</v>
      </c>
      <c r="F1048" s="10" t="s">
        <v>56</v>
      </c>
      <c r="G1048" s="10" t="s">
        <v>57</v>
      </c>
      <c r="H1048" s="10">
        <v>1</v>
      </c>
      <c r="I1048" s="11">
        <v>45519</v>
      </c>
      <c r="J1048" s="10">
        <v>42</v>
      </c>
      <c r="K1048" s="10" t="s">
        <v>52</v>
      </c>
      <c r="L1048" s="10" t="s">
        <v>21</v>
      </c>
    </row>
    <row r="1049" spans="1:12" x14ac:dyDescent="0.3">
      <c r="A1049" s="52">
        <v>45748</v>
      </c>
      <c r="B1049" s="10" t="s">
        <v>543</v>
      </c>
      <c r="C1049" s="10" t="s">
        <v>544</v>
      </c>
      <c r="D1049" s="10" t="s">
        <v>181</v>
      </c>
      <c r="E1049" s="10" t="s">
        <v>20</v>
      </c>
      <c r="F1049" s="10" t="s">
        <v>19</v>
      </c>
      <c r="G1049" s="10" t="s">
        <v>51</v>
      </c>
      <c r="H1049" s="10">
        <v>1</v>
      </c>
      <c r="I1049" s="11">
        <v>45224</v>
      </c>
      <c r="J1049" s="10">
        <v>47</v>
      </c>
      <c r="K1049" s="10" t="s">
        <v>52</v>
      </c>
      <c r="L1049" s="10" t="s">
        <v>31</v>
      </c>
    </row>
    <row r="1050" spans="1:12" x14ac:dyDescent="0.3">
      <c r="A1050" s="52">
        <v>45748</v>
      </c>
      <c r="B1050" s="10" t="s">
        <v>545</v>
      </c>
      <c r="C1050" s="10" t="s">
        <v>546</v>
      </c>
      <c r="D1050" s="10" t="s">
        <v>547</v>
      </c>
      <c r="E1050" s="10" t="s">
        <v>20</v>
      </c>
      <c r="F1050" s="10" t="s">
        <v>19</v>
      </c>
      <c r="G1050" s="10" t="s">
        <v>51</v>
      </c>
      <c r="H1050" s="10">
        <v>0.91</v>
      </c>
      <c r="I1050" s="11">
        <v>44973</v>
      </c>
      <c r="J1050" s="10">
        <v>54</v>
      </c>
      <c r="K1050" s="10" t="s">
        <v>52</v>
      </c>
      <c r="L1050" s="10" t="s">
        <v>35</v>
      </c>
    </row>
    <row r="1051" spans="1:12" x14ac:dyDescent="0.3">
      <c r="A1051" s="52">
        <v>45748</v>
      </c>
      <c r="B1051" s="10" t="s">
        <v>548</v>
      </c>
      <c r="C1051" s="10" t="s">
        <v>549</v>
      </c>
      <c r="D1051" s="10" t="s">
        <v>207</v>
      </c>
      <c r="E1051" s="10" t="s">
        <v>16</v>
      </c>
      <c r="F1051" s="10" t="s">
        <v>19</v>
      </c>
      <c r="G1051" s="10" t="s">
        <v>67</v>
      </c>
      <c r="H1051" s="10">
        <v>1</v>
      </c>
      <c r="I1051" s="11">
        <v>44149</v>
      </c>
      <c r="J1051" s="10">
        <v>57</v>
      </c>
      <c r="K1051" s="10" t="s">
        <v>68</v>
      </c>
      <c r="L1051" s="10" t="s">
        <v>36</v>
      </c>
    </row>
    <row r="1052" spans="1:12" x14ac:dyDescent="0.3">
      <c r="A1052" s="52">
        <v>45748</v>
      </c>
      <c r="B1052" s="10" t="s">
        <v>550</v>
      </c>
      <c r="C1052" s="10" t="s">
        <v>551</v>
      </c>
      <c r="D1052" s="10" t="s">
        <v>209</v>
      </c>
      <c r="E1052" s="10" t="s">
        <v>16</v>
      </c>
      <c r="F1052" s="10" t="s">
        <v>50</v>
      </c>
      <c r="G1052" s="10" t="s">
        <v>51</v>
      </c>
      <c r="H1052" s="10">
        <v>0.91</v>
      </c>
      <c r="I1052" s="11">
        <v>45241</v>
      </c>
      <c r="J1052" s="10">
        <v>22</v>
      </c>
      <c r="K1052" s="10" t="s">
        <v>52</v>
      </c>
      <c r="L1052" s="10" t="s">
        <v>35</v>
      </c>
    </row>
    <row r="1053" spans="1:12" x14ac:dyDescent="0.3">
      <c r="A1053" s="52">
        <v>45748</v>
      </c>
      <c r="B1053" s="10" t="s">
        <v>552</v>
      </c>
      <c r="C1053" s="10" t="s">
        <v>553</v>
      </c>
      <c r="D1053" s="10" t="s">
        <v>81</v>
      </c>
      <c r="E1053" s="10" t="s">
        <v>20</v>
      </c>
      <c r="F1053" s="10" t="s">
        <v>19</v>
      </c>
      <c r="G1053" s="10" t="s">
        <v>51</v>
      </c>
      <c r="H1053" s="10">
        <v>1</v>
      </c>
      <c r="I1053" s="11">
        <v>45807</v>
      </c>
      <c r="J1053" s="10">
        <v>60</v>
      </c>
      <c r="K1053" s="10" t="s">
        <v>68</v>
      </c>
      <c r="L1053" s="10" t="s">
        <v>42</v>
      </c>
    </row>
    <row r="1054" spans="1:12" x14ac:dyDescent="0.3">
      <c r="A1054" s="52">
        <v>45748</v>
      </c>
      <c r="B1054" s="10" t="s">
        <v>554</v>
      </c>
      <c r="C1054" s="10" t="s">
        <v>555</v>
      </c>
      <c r="D1054" s="10" t="s">
        <v>556</v>
      </c>
      <c r="E1054" s="10" t="s">
        <v>20</v>
      </c>
      <c r="F1054" s="10" t="s">
        <v>50</v>
      </c>
      <c r="G1054" s="10" t="s">
        <v>51</v>
      </c>
      <c r="H1054" s="10">
        <v>1</v>
      </c>
      <c r="I1054" s="11">
        <v>45349</v>
      </c>
      <c r="J1054" s="10">
        <v>65</v>
      </c>
      <c r="K1054" s="10" t="s">
        <v>52</v>
      </c>
      <c r="L1054" s="10" t="s">
        <v>35</v>
      </c>
    </row>
    <row r="1055" spans="1:12" x14ac:dyDescent="0.3">
      <c r="A1055" s="52">
        <v>45748</v>
      </c>
      <c r="B1055" s="10" t="s">
        <v>557</v>
      </c>
      <c r="C1055" s="10" t="s">
        <v>551</v>
      </c>
      <c r="D1055" s="10" t="s">
        <v>558</v>
      </c>
      <c r="E1055" s="10" t="s">
        <v>16</v>
      </c>
      <c r="F1055" s="10" t="s">
        <v>19</v>
      </c>
      <c r="G1055" s="10" t="s">
        <v>98</v>
      </c>
      <c r="H1055" s="10">
        <v>0.91</v>
      </c>
      <c r="I1055" s="11">
        <v>44678</v>
      </c>
      <c r="J1055" s="10">
        <v>34</v>
      </c>
      <c r="K1055" s="10" t="s">
        <v>68</v>
      </c>
      <c r="L1055" s="10" t="s">
        <v>18</v>
      </c>
    </row>
    <row r="1056" spans="1:12" x14ac:dyDescent="0.3">
      <c r="A1056" s="52">
        <v>45748</v>
      </c>
      <c r="B1056" s="10" t="s">
        <v>559</v>
      </c>
      <c r="C1056" s="10" t="s">
        <v>560</v>
      </c>
      <c r="D1056" s="10" t="s">
        <v>168</v>
      </c>
      <c r="E1056" s="10" t="s">
        <v>20</v>
      </c>
      <c r="F1056" s="10" t="s">
        <v>17</v>
      </c>
      <c r="G1056" s="10" t="s">
        <v>57</v>
      </c>
      <c r="H1056" s="10">
        <v>1</v>
      </c>
      <c r="I1056" s="11">
        <v>45056</v>
      </c>
      <c r="J1056" s="10">
        <v>50</v>
      </c>
      <c r="K1056" s="10" t="s">
        <v>68</v>
      </c>
      <c r="L1056" s="10" t="s">
        <v>31</v>
      </c>
    </row>
    <row r="1057" spans="1:12" x14ac:dyDescent="0.3">
      <c r="A1057" s="52">
        <v>45748</v>
      </c>
      <c r="B1057" s="10" t="s">
        <v>561</v>
      </c>
      <c r="C1057" s="10" t="s">
        <v>562</v>
      </c>
      <c r="D1057" s="10" t="s">
        <v>551</v>
      </c>
      <c r="E1057" s="10" t="s">
        <v>20</v>
      </c>
      <c r="F1057" s="10" t="s">
        <v>19</v>
      </c>
      <c r="G1057" s="10" t="s">
        <v>51</v>
      </c>
      <c r="H1057" s="10">
        <v>0.91</v>
      </c>
      <c r="I1057" s="11">
        <v>44111</v>
      </c>
      <c r="J1057" s="10">
        <v>47</v>
      </c>
      <c r="K1057" s="10" t="s">
        <v>68</v>
      </c>
      <c r="L1057" s="10" t="s">
        <v>18</v>
      </c>
    </row>
    <row r="1058" spans="1:12" x14ac:dyDescent="0.3">
      <c r="A1058" s="52">
        <v>45748</v>
      </c>
      <c r="B1058" s="10" t="s">
        <v>563</v>
      </c>
      <c r="C1058" s="10" t="s">
        <v>34</v>
      </c>
      <c r="D1058" s="10" t="s">
        <v>329</v>
      </c>
      <c r="E1058" s="10" t="s">
        <v>20</v>
      </c>
      <c r="F1058" s="10" t="s">
        <v>19</v>
      </c>
      <c r="G1058" s="10" t="s">
        <v>57</v>
      </c>
      <c r="H1058" s="10">
        <v>1</v>
      </c>
      <c r="I1058" s="11">
        <v>45742</v>
      </c>
      <c r="J1058" s="10">
        <v>22</v>
      </c>
      <c r="K1058" s="10" t="s">
        <v>52</v>
      </c>
      <c r="L1058" s="10" t="s">
        <v>90</v>
      </c>
    </row>
    <row r="1059" spans="1:12" x14ac:dyDescent="0.3">
      <c r="A1059" s="52">
        <v>45748</v>
      </c>
      <c r="B1059" s="10" t="s">
        <v>564</v>
      </c>
      <c r="C1059" s="10" t="s">
        <v>105</v>
      </c>
      <c r="D1059" s="10" t="s">
        <v>89</v>
      </c>
      <c r="E1059" s="10" t="s">
        <v>20</v>
      </c>
      <c r="F1059" s="10" t="s">
        <v>19</v>
      </c>
      <c r="G1059" s="10" t="s">
        <v>121</v>
      </c>
      <c r="H1059" s="10">
        <v>1</v>
      </c>
      <c r="I1059" s="11">
        <v>44792</v>
      </c>
      <c r="J1059" s="10">
        <v>59</v>
      </c>
      <c r="K1059" s="10" t="s">
        <v>52</v>
      </c>
      <c r="L1059" s="10" t="s">
        <v>39</v>
      </c>
    </row>
    <row r="1060" spans="1:12" x14ac:dyDescent="0.3">
      <c r="A1060" s="52">
        <v>45748</v>
      </c>
      <c r="B1060" s="10" t="s">
        <v>565</v>
      </c>
      <c r="C1060" s="10" t="s">
        <v>566</v>
      </c>
      <c r="D1060" s="10" t="s">
        <v>126</v>
      </c>
      <c r="E1060" s="10" t="s">
        <v>16</v>
      </c>
      <c r="F1060" s="10" t="s">
        <v>19</v>
      </c>
      <c r="G1060" s="10" t="s">
        <v>51</v>
      </c>
      <c r="H1060" s="10">
        <v>1</v>
      </c>
      <c r="I1060" s="11">
        <v>45231</v>
      </c>
      <c r="J1060" s="10">
        <v>63</v>
      </c>
      <c r="K1060" s="10" t="s">
        <v>52</v>
      </c>
      <c r="L1060" s="10" t="s">
        <v>42</v>
      </c>
    </row>
    <row r="1061" spans="1:12" x14ac:dyDescent="0.3">
      <c r="A1061" s="52">
        <v>45748</v>
      </c>
      <c r="B1061" s="10" t="s">
        <v>568</v>
      </c>
      <c r="C1061" s="10" t="s">
        <v>512</v>
      </c>
      <c r="D1061" s="10" t="s">
        <v>234</v>
      </c>
      <c r="E1061" s="10" t="s">
        <v>20</v>
      </c>
      <c r="F1061" s="10" t="s">
        <v>17</v>
      </c>
      <c r="G1061" s="10" t="s">
        <v>57</v>
      </c>
      <c r="H1061" s="10">
        <v>1</v>
      </c>
      <c r="I1061" s="11">
        <v>45353</v>
      </c>
      <c r="J1061" s="10">
        <v>49</v>
      </c>
      <c r="K1061" s="10" t="s">
        <v>68</v>
      </c>
      <c r="L1061" s="10" t="s">
        <v>36</v>
      </c>
    </row>
    <row r="1062" spans="1:12" x14ac:dyDescent="0.3">
      <c r="A1062" s="52">
        <v>45748</v>
      </c>
      <c r="B1062" s="10" t="s">
        <v>571</v>
      </c>
      <c r="C1062" s="10" t="s">
        <v>572</v>
      </c>
      <c r="D1062" s="10" t="s">
        <v>510</v>
      </c>
      <c r="E1062" s="10" t="s">
        <v>20</v>
      </c>
      <c r="F1062" s="10" t="s">
        <v>17</v>
      </c>
      <c r="G1062" s="10" t="s">
        <v>57</v>
      </c>
      <c r="H1062" s="10">
        <v>1</v>
      </c>
      <c r="I1062" s="11">
        <v>44568</v>
      </c>
      <c r="J1062" s="10">
        <v>23</v>
      </c>
      <c r="K1062" s="10" t="s">
        <v>68</v>
      </c>
      <c r="L1062" s="10" t="s">
        <v>27</v>
      </c>
    </row>
    <row r="1063" spans="1:12" x14ac:dyDescent="0.3">
      <c r="A1063" s="52">
        <v>45748</v>
      </c>
      <c r="B1063" s="10" t="s">
        <v>573</v>
      </c>
      <c r="C1063" s="10" t="s">
        <v>111</v>
      </c>
      <c r="D1063" s="10" t="s">
        <v>574</v>
      </c>
      <c r="E1063" s="10" t="s">
        <v>16</v>
      </c>
      <c r="F1063" s="10" t="s">
        <v>17</v>
      </c>
      <c r="G1063" s="10" t="s">
        <v>57</v>
      </c>
      <c r="H1063" s="10">
        <v>0.91</v>
      </c>
      <c r="I1063" s="11">
        <v>45755</v>
      </c>
      <c r="J1063" s="10">
        <v>42</v>
      </c>
      <c r="K1063" s="10" t="s">
        <v>52</v>
      </c>
      <c r="L1063" s="10" t="s">
        <v>18</v>
      </c>
    </row>
    <row r="1064" spans="1:12" x14ac:dyDescent="0.3">
      <c r="A1064" s="52">
        <v>45748</v>
      </c>
      <c r="B1064" s="10" t="s">
        <v>575</v>
      </c>
      <c r="C1064" s="10" t="s">
        <v>155</v>
      </c>
      <c r="D1064" s="10" t="s">
        <v>498</v>
      </c>
      <c r="E1064" s="10" t="s">
        <v>20</v>
      </c>
      <c r="F1064" s="10" t="s">
        <v>19</v>
      </c>
      <c r="G1064" s="10" t="s">
        <v>98</v>
      </c>
      <c r="H1064" s="10">
        <v>0.91</v>
      </c>
      <c r="I1064" s="11">
        <v>44374</v>
      </c>
      <c r="J1064" s="10">
        <v>34</v>
      </c>
      <c r="K1064" s="10" t="s">
        <v>52</v>
      </c>
      <c r="L1064" s="10" t="s">
        <v>18</v>
      </c>
    </row>
    <row r="1065" spans="1:12" x14ac:dyDescent="0.3">
      <c r="A1065" s="52">
        <v>45748</v>
      </c>
      <c r="B1065" s="10" t="s">
        <v>576</v>
      </c>
      <c r="C1065" s="10" t="s">
        <v>256</v>
      </c>
      <c r="D1065" s="10" t="s">
        <v>63</v>
      </c>
      <c r="E1065" s="10" t="s">
        <v>20</v>
      </c>
      <c r="F1065" s="10" t="s">
        <v>19</v>
      </c>
      <c r="G1065" s="10" t="s">
        <v>57</v>
      </c>
      <c r="H1065" s="10">
        <v>0.91</v>
      </c>
      <c r="I1065" s="11">
        <v>45579</v>
      </c>
      <c r="J1065" s="10">
        <v>25</v>
      </c>
      <c r="K1065" s="10" t="s">
        <v>52</v>
      </c>
      <c r="L1065" s="10" t="s">
        <v>36</v>
      </c>
    </row>
    <row r="1066" spans="1:12" x14ac:dyDescent="0.3">
      <c r="A1066" s="52">
        <v>45748</v>
      </c>
      <c r="B1066" s="10" t="s">
        <v>577</v>
      </c>
      <c r="C1066" s="10" t="s">
        <v>248</v>
      </c>
      <c r="D1066" s="10" t="s">
        <v>132</v>
      </c>
      <c r="E1066" s="10" t="s">
        <v>20</v>
      </c>
      <c r="F1066" s="10" t="s">
        <v>19</v>
      </c>
      <c r="G1066" s="10" t="s">
        <v>51</v>
      </c>
      <c r="H1066" s="10">
        <v>1</v>
      </c>
      <c r="I1066" s="11">
        <v>45247</v>
      </c>
      <c r="J1066" s="10">
        <v>20</v>
      </c>
      <c r="K1066" s="10" t="s">
        <v>52</v>
      </c>
      <c r="L1066" s="10" t="s">
        <v>94</v>
      </c>
    </row>
    <row r="1067" spans="1:12" x14ac:dyDescent="0.3">
      <c r="A1067" s="52">
        <v>45748</v>
      </c>
      <c r="B1067" s="10" t="s">
        <v>578</v>
      </c>
      <c r="C1067" s="10" t="s">
        <v>579</v>
      </c>
      <c r="D1067" s="10" t="s">
        <v>580</v>
      </c>
      <c r="E1067" s="10" t="s">
        <v>16</v>
      </c>
      <c r="F1067" s="10" t="s">
        <v>19</v>
      </c>
      <c r="G1067" s="10" t="s">
        <v>51</v>
      </c>
      <c r="H1067" s="10">
        <v>1</v>
      </c>
      <c r="I1067" s="11">
        <v>44327</v>
      </c>
      <c r="J1067" s="10">
        <v>47</v>
      </c>
      <c r="K1067" s="10" t="s">
        <v>68</v>
      </c>
      <c r="L1067" s="10" t="s">
        <v>27</v>
      </c>
    </row>
    <row r="1068" spans="1:12" x14ac:dyDescent="0.3">
      <c r="A1068" s="52">
        <v>45748</v>
      </c>
      <c r="B1068" s="10" t="s">
        <v>581</v>
      </c>
      <c r="C1068" s="10" t="s">
        <v>582</v>
      </c>
      <c r="D1068" s="10" t="s">
        <v>583</v>
      </c>
      <c r="E1068" s="10" t="s">
        <v>16</v>
      </c>
      <c r="F1068" s="10" t="s">
        <v>17</v>
      </c>
      <c r="G1068" s="10" t="s">
        <v>29</v>
      </c>
      <c r="H1068" s="10">
        <v>1</v>
      </c>
      <c r="I1068" s="11">
        <v>44426</v>
      </c>
      <c r="J1068" s="10">
        <v>20</v>
      </c>
      <c r="K1068" s="10" t="s">
        <v>68</v>
      </c>
      <c r="L1068" s="10" t="s">
        <v>18</v>
      </c>
    </row>
    <row r="1069" spans="1:12" x14ac:dyDescent="0.3">
      <c r="A1069" s="52">
        <v>45748</v>
      </c>
      <c r="B1069" s="10" t="s">
        <v>584</v>
      </c>
      <c r="C1069" s="10" t="s">
        <v>28</v>
      </c>
      <c r="D1069" s="10" t="s">
        <v>585</v>
      </c>
      <c r="E1069" s="10" t="s">
        <v>20</v>
      </c>
      <c r="F1069" s="10" t="s">
        <v>19</v>
      </c>
      <c r="G1069" s="10" t="s">
        <v>51</v>
      </c>
      <c r="H1069" s="10">
        <v>1</v>
      </c>
      <c r="I1069" s="11">
        <v>44122</v>
      </c>
      <c r="J1069" s="10">
        <v>29</v>
      </c>
      <c r="K1069" s="10" t="s">
        <v>68</v>
      </c>
      <c r="L1069" s="10" t="s">
        <v>36</v>
      </c>
    </row>
    <row r="1070" spans="1:12" x14ac:dyDescent="0.3">
      <c r="A1070" s="52">
        <v>45748</v>
      </c>
      <c r="B1070" s="10" t="s">
        <v>586</v>
      </c>
      <c r="C1070" s="10" t="s">
        <v>587</v>
      </c>
      <c r="D1070" s="10" t="s">
        <v>588</v>
      </c>
      <c r="E1070" s="10" t="s">
        <v>20</v>
      </c>
      <c r="F1070" s="10" t="s">
        <v>17</v>
      </c>
      <c r="G1070" s="10" t="s">
        <v>29</v>
      </c>
      <c r="H1070" s="10">
        <v>0.91</v>
      </c>
      <c r="I1070" s="11">
        <v>44532</v>
      </c>
      <c r="J1070" s="10">
        <v>22</v>
      </c>
      <c r="K1070" s="10" t="s">
        <v>52</v>
      </c>
      <c r="L1070" s="10" t="s">
        <v>23</v>
      </c>
    </row>
    <row r="1071" spans="1:12" x14ac:dyDescent="0.3">
      <c r="A1071" s="52">
        <v>45748</v>
      </c>
      <c r="B1071" s="10" t="s">
        <v>589</v>
      </c>
      <c r="C1071" s="10" t="s">
        <v>590</v>
      </c>
      <c r="D1071" s="10" t="s">
        <v>484</v>
      </c>
      <c r="E1071" s="10" t="s">
        <v>16</v>
      </c>
      <c r="F1071" s="10" t="s">
        <v>17</v>
      </c>
      <c r="G1071" s="10" t="s">
        <v>121</v>
      </c>
      <c r="H1071" s="10">
        <v>1</v>
      </c>
      <c r="I1071" s="11">
        <v>45671</v>
      </c>
      <c r="J1071" s="10">
        <v>29</v>
      </c>
      <c r="K1071" s="10" t="s">
        <v>68</v>
      </c>
      <c r="L1071" s="10" t="s">
        <v>41</v>
      </c>
    </row>
    <row r="1072" spans="1:12" x14ac:dyDescent="0.3">
      <c r="A1072" s="52">
        <v>45748</v>
      </c>
      <c r="B1072" s="10" t="s">
        <v>591</v>
      </c>
      <c r="C1072" s="10" t="s">
        <v>592</v>
      </c>
      <c r="D1072" s="10" t="s">
        <v>295</v>
      </c>
      <c r="E1072" s="10" t="s">
        <v>16</v>
      </c>
      <c r="F1072" s="10" t="s">
        <v>19</v>
      </c>
      <c r="G1072" s="10" t="s">
        <v>51</v>
      </c>
      <c r="H1072" s="10">
        <v>1</v>
      </c>
      <c r="I1072" s="11">
        <v>45656</v>
      </c>
      <c r="J1072" s="10">
        <v>63</v>
      </c>
      <c r="K1072" s="10" t="s">
        <v>68</v>
      </c>
      <c r="L1072" s="10" t="s">
        <v>40</v>
      </c>
    </row>
    <row r="1073" spans="1:12" x14ac:dyDescent="0.3">
      <c r="A1073" s="52">
        <v>45748</v>
      </c>
      <c r="B1073" s="10" t="s">
        <v>593</v>
      </c>
      <c r="C1073" s="10" t="s">
        <v>500</v>
      </c>
      <c r="D1073" s="10" t="s">
        <v>594</v>
      </c>
      <c r="E1073" s="10" t="s">
        <v>16</v>
      </c>
      <c r="F1073" s="10" t="s">
        <v>19</v>
      </c>
      <c r="G1073" s="10" t="s">
        <v>29</v>
      </c>
      <c r="H1073" s="10">
        <v>1</v>
      </c>
      <c r="I1073" s="11">
        <v>44706</v>
      </c>
      <c r="J1073" s="10">
        <v>48</v>
      </c>
      <c r="K1073" s="10" t="s">
        <v>68</v>
      </c>
      <c r="L1073" s="10" t="s">
        <v>40</v>
      </c>
    </row>
    <row r="1074" spans="1:12" x14ac:dyDescent="0.3">
      <c r="A1074" s="52">
        <v>45748</v>
      </c>
      <c r="B1074" s="10" t="s">
        <v>595</v>
      </c>
      <c r="C1074" s="10" t="s">
        <v>168</v>
      </c>
      <c r="D1074" s="10" t="s">
        <v>596</v>
      </c>
      <c r="E1074" s="10" t="s">
        <v>16</v>
      </c>
      <c r="F1074" s="10" t="s">
        <v>19</v>
      </c>
      <c r="G1074" s="10" t="s">
        <v>51</v>
      </c>
      <c r="H1074" s="10">
        <v>1</v>
      </c>
      <c r="I1074" s="11">
        <v>44554</v>
      </c>
      <c r="J1074" s="10">
        <v>26</v>
      </c>
      <c r="K1074" s="10" t="s">
        <v>68</v>
      </c>
      <c r="L1074" s="10" t="s">
        <v>94</v>
      </c>
    </row>
    <row r="1075" spans="1:12" x14ac:dyDescent="0.3">
      <c r="A1075" s="52">
        <v>45748</v>
      </c>
      <c r="B1075" s="10" t="s">
        <v>597</v>
      </c>
      <c r="C1075" s="10" t="s">
        <v>598</v>
      </c>
      <c r="D1075" s="10" t="s">
        <v>599</v>
      </c>
      <c r="E1075" s="10" t="s">
        <v>16</v>
      </c>
      <c r="F1075" s="10" t="s">
        <v>50</v>
      </c>
      <c r="G1075" s="10" t="s">
        <v>67</v>
      </c>
      <c r="H1075" s="10">
        <v>0.91</v>
      </c>
      <c r="I1075" s="11">
        <v>44217</v>
      </c>
      <c r="J1075" s="10">
        <v>32</v>
      </c>
      <c r="K1075" s="10" t="s">
        <v>52</v>
      </c>
      <c r="L1075" s="10" t="s">
        <v>36</v>
      </c>
    </row>
    <row r="1076" spans="1:12" x14ac:dyDescent="0.3">
      <c r="A1076" s="52">
        <v>45748</v>
      </c>
      <c r="B1076" s="10" t="s">
        <v>600</v>
      </c>
      <c r="C1076" s="10" t="s">
        <v>285</v>
      </c>
      <c r="D1076" s="10" t="s">
        <v>89</v>
      </c>
      <c r="E1076" s="10" t="s">
        <v>20</v>
      </c>
      <c r="F1076" s="10" t="s">
        <v>19</v>
      </c>
      <c r="G1076" s="10" t="s">
        <v>121</v>
      </c>
      <c r="H1076" s="10">
        <v>0.91</v>
      </c>
      <c r="I1076" s="11">
        <v>44613</v>
      </c>
      <c r="J1076" s="10">
        <v>21</v>
      </c>
      <c r="K1076" s="10" t="s">
        <v>52</v>
      </c>
      <c r="L1076" s="10" t="s">
        <v>42</v>
      </c>
    </row>
    <row r="1077" spans="1:12" x14ac:dyDescent="0.3">
      <c r="A1077" s="52">
        <v>45748</v>
      </c>
      <c r="B1077" s="10" t="s">
        <v>601</v>
      </c>
      <c r="C1077" s="10" t="s">
        <v>602</v>
      </c>
      <c r="D1077" s="10" t="s">
        <v>447</v>
      </c>
      <c r="E1077" s="10" t="s">
        <v>20</v>
      </c>
      <c r="F1077" s="10" t="s">
        <v>19</v>
      </c>
      <c r="G1077" s="10" t="s">
        <v>51</v>
      </c>
      <c r="H1077" s="10">
        <v>1</v>
      </c>
      <c r="I1077" s="11">
        <v>44607</v>
      </c>
      <c r="J1077" s="10">
        <v>41</v>
      </c>
      <c r="K1077" s="10" t="s">
        <v>68</v>
      </c>
      <c r="L1077" s="10" t="s">
        <v>31</v>
      </c>
    </row>
    <row r="1078" spans="1:12" x14ac:dyDescent="0.3">
      <c r="A1078" s="52">
        <v>45748</v>
      </c>
      <c r="B1078" s="10" t="s">
        <v>603</v>
      </c>
      <c r="C1078" s="10" t="s">
        <v>334</v>
      </c>
      <c r="D1078" s="10" t="s">
        <v>198</v>
      </c>
      <c r="E1078" s="10" t="s">
        <v>20</v>
      </c>
      <c r="F1078" s="10" t="s">
        <v>56</v>
      </c>
      <c r="G1078" s="10" t="s">
        <v>51</v>
      </c>
      <c r="H1078" s="10">
        <v>1</v>
      </c>
      <c r="I1078" s="11">
        <v>45865</v>
      </c>
      <c r="J1078" s="10">
        <v>30</v>
      </c>
      <c r="K1078" s="10" t="s">
        <v>52</v>
      </c>
      <c r="L1078" s="10" t="s">
        <v>42</v>
      </c>
    </row>
    <row r="1079" spans="1:12" x14ac:dyDescent="0.3">
      <c r="A1079" s="52">
        <v>45748</v>
      </c>
      <c r="B1079" s="10" t="s">
        <v>604</v>
      </c>
      <c r="C1079" s="10" t="s">
        <v>605</v>
      </c>
      <c r="D1079" s="10" t="s">
        <v>227</v>
      </c>
      <c r="E1079" s="10" t="s">
        <v>16</v>
      </c>
      <c r="F1079" s="10" t="s">
        <v>19</v>
      </c>
      <c r="G1079" s="10" t="s">
        <v>51</v>
      </c>
      <c r="H1079" s="10">
        <v>1</v>
      </c>
      <c r="I1079" s="11">
        <v>44876</v>
      </c>
      <c r="J1079" s="10">
        <v>24</v>
      </c>
      <c r="K1079" s="10" t="s">
        <v>68</v>
      </c>
      <c r="L1079" s="10" t="s">
        <v>42</v>
      </c>
    </row>
    <row r="1080" spans="1:12" x14ac:dyDescent="0.3">
      <c r="A1080" s="52">
        <v>45748</v>
      </c>
      <c r="B1080" s="10" t="s">
        <v>606</v>
      </c>
      <c r="C1080" s="10" t="s">
        <v>549</v>
      </c>
      <c r="D1080" s="10" t="s">
        <v>487</v>
      </c>
      <c r="E1080" s="10" t="s">
        <v>16</v>
      </c>
      <c r="F1080" s="10" t="s">
        <v>19</v>
      </c>
      <c r="G1080" s="10" t="s">
        <v>51</v>
      </c>
      <c r="H1080" s="10">
        <v>1</v>
      </c>
      <c r="I1080" s="11">
        <v>44449</v>
      </c>
      <c r="J1080" s="10">
        <v>49</v>
      </c>
      <c r="K1080" s="10" t="s">
        <v>68</v>
      </c>
      <c r="L1080" s="10" t="s">
        <v>40</v>
      </c>
    </row>
    <row r="1081" spans="1:12" x14ac:dyDescent="0.3">
      <c r="A1081" s="52">
        <v>45748</v>
      </c>
      <c r="B1081" s="10" t="s">
        <v>607</v>
      </c>
      <c r="C1081" s="10" t="s">
        <v>132</v>
      </c>
      <c r="D1081" s="10" t="s">
        <v>608</v>
      </c>
      <c r="E1081" s="10" t="s">
        <v>16</v>
      </c>
      <c r="F1081" s="10" t="s">
        <v>19</v>
      </c>
      <c r="G1081" s="10" t="s">
        <v>51</v>
      </c>
      <c r="H1081" s="10">
        <v>0.91</v>
      </c>
      <c r="I1081" s="11">
        <v>44724</v>
      </c>
      <c r="J1081" s="10">
        <v>60</v>
      </c>
      <c r="K1081" s="10" t="s">
        <v>52</v>
      </c>
      <c r="L1081" s="10" t="s">
        <v>18</v>
      </c>
    </row>
    <row r="1082" spans="1:12" x14ac:dyDescent="0.3">
      <c r="A1082" s="52">
        <v>45748</v>
      </c>
      <c r="B1082" s="10" t="s">
        <v>609</v>
      </c>
      <c r="C1082" s="10" t="s">
        <v>132</v>
      </c>
      <c r="D1082" s="10" t="s">
        <v>38</v>
      </c>
      <c r="E1082" s="10" t="s">
        <v>20</v>
      </c>
      <c r="F1082" s="10" t="s">
        <v>19</v>
      </c>
      <c r="G1082" s="10" t="s">
        <v>121</v>
      </c>
      <c r="H1082" s="10">
        <v>1</v>
      </c>
      <c r="I1082" s="11">
        <v>45073</v>
      </c>
      <c r="J1082" s="10">
        <v>44</v>
      </c>
      <c r="K1082" s="10" t="s">
        <v>52</v>
      </c>
      <c r="L1082" s="10" t="s">
        <v>18</v>
      </c>
    </row>
    <row r="1083" spans="1:12" x14ac:dyDescent="0.3">
      <c r="A1083" s="52">
        <v>45748</v>
      </c>
      <c r="B1083" s="10" t="s">
        <v>610</v>
      </c>
      <c r="C1083" s="10" t="s">
        <v>611</v>
      </c>
      <c r="D1083" s="10" t="s">
        <v>355</v>
      </c>
      <c r="E1083" s="10" t="s">
        <v>20</v>
      </c>
      <c r="F1083" s="10" t="s">
        <v>17</v>
      </c>
      <c r="G1083" s="10" t="s">
        <v>75</v>
      </c>
      <c r="H1083" s="10">
        <v>1</v>
      </c>
      <c r="I1083" s="11">
        <v>45379</v>
      </c>
      <c r="J1083" s="10">
        <v>51</v>
      </c>
      <c r="K1083" s="10" t="s">
        <v>52</v>
      </c>
      <c r="L1083" s="10" t="s">
        <v>18</v>
      </c>
    </row>
    <row r="1084" spans="1:12" x14ac:dyDescent="0.3">
      <c r="A1084" s="52">
        <v>45748</v>
      </c>
      <c r="B1084" s="10" t="s">
        <v>612</v>
      </c>
      <c r="C1084" s="10" t="s">
        <v>80</v>
      </c>
      <c r="D1084" s="10" t="s">
        <v>89</v>
      </c>
      <c r="E1084" s="10" t="s">
        <v>20</v>
      </c>
      <c r="F1084" s="10" t="s">
        <v>19</v>
      </c>
      <c r="G1084" s="10" t="s">
        <v>98</v>
      </c>
      <c r="H1084" s="10">
        <v>1</v>
      </c>
      <c r="I1084" s="11">
        <v>44940</v>
      </c>
      <c r="J1084" s="10">
        <v>46</v>
      </c>
      <c r="K1084" s="10" t="s">
        <v>68</v>
      </c>
      <c r="L1084" s="10" t="s">
        <v>42</v>
      </c>
    </row>
    <row r="1085" spans="1:12" x14ac:dyDescent="0.3">
      <c r="A1085" s="52">
        <v>45748</v>
      </c>
      <c r="B1085" s="10" t="s">
        <v>613</v>
      </c>
      <c r="C1085" s="10" t="s">
        <v>614</v>
      </c>
      <c r="D1085" s="10" t="s">
        <v>421</v>
      </c>
      <c r="E1085" s="10" t="s">
        <v>20</v>
      </c>
      <c r="F1085" s="10" t="s">
        <v>19</v>
      </c>
      <c r="G1085" s="10" t="s">
        <v>29</v>
      </c>
      <c r="H1085" s="10">
        <v>1</v>
      </c>
      <c r="I1085" s="11">
        <v>44715</v>
      </c>
      <c r="J1085" s="10">
        <v>54</v>
      </c>
      <c r="K1085" s="10" t="s">
        <v>68</v>
      </c>
      <c r="L1085" s="10" t="s">
        <v>35</v>
      </c>
    </row>
    <row r="1086" spans="1:12" x14ac:dyDescent="0.3">
      <c r="A1086" s="52">
        <v>45748</v>
      </c>
      <c r="B1086" s="10" t="s">
        <v>615</v>
      </c>
      <c r="C1086" s="10" t="s">
        <v>616</v>
      </c>
      <c r="D1086" s="10" t="s">
        <v>60</v>
      </c>
      <c r="E1086" s="10" t="s">
        <v>20</v>
      </c>
      <c r="F1086" s="10" t="s">
        <v>19</v>
      </c>
      <c r="G1086" s="10" t="s">
        <v>98</v>
      </c>
      <c r="H1086" s="10">
        <v>1</v>
      </c>
      <c r="I1086" s="11">
        <v>45645</v>
      </c>
      <c r="J1086" s="10">
        <v>30</v>
      </c>
      <c r="K1086" s="10" t="s">
        <v>52</v>
      </c>
      <c r="L1086" s="10" t="s">
        <v>41</v>
      </c>
    </row>
    <row r="1087" spans="1:12" x14ac:dyDescent="0.3">
      <c r="A1087" s="52">
        <v>45748</v>
      </c>
      <c r="B1087" s="10" t="s">
        <v>617</v>
      </c>
      <c r="C1087" s="10" t="s">
        <v>14</v>
      </c>
      <c r="D1087" s="10" t="s">
        <v>200</v>
      </c>
      <c r="E1087" s="10" t="s">
        <v>16</v>
      </c>
      <c r="F1087" s="10" t="s">
        <v>56</v>
      </c>
      <c r="G1087" s="10" t="s">
        <v>67</v>
      </c>
      <c r="H1087" s="10">
        <v>1</v>
      </c>
      <c r="I1087" s="11">
        <v>44636</v>
      </c>
      <c r="J1087" s="10">
        <v>25</v>
      </c>
      <c r="K1087" s="10" t="s">
        <v>52</v>
      </c>
      <c r="L1087" s="10" t="s">
        <v>18</v>
      </c>
    </row>
    <row r="1088" spans="1:12" x14ac:dyDescent="0.3">
      <c r="A1088" s="52">
        <v>45748</v>
      </c>
      <c r="B1088" s="10" t="s">
        <v>618</v>
      </c>
      <c r="C1088" s="10" t="s">
        <v>509</v>
      </c>
      <c r="D1088" s="10" t="s">
        <v>175</v>
      </c>
      <c r="E1088" s="10" t="s">
        <v>16</v>
      </c>
      <c r="F1088" s="10" t="s">
        <v>19</v>
      </c>
      <c r="G1088" s="10" t="s">
        <v>51</v>
      </c>
      <c r="H1088" s="10">
        <v>1</v>
      </c>
      <c r="I1088" s="11">
        <v>44686</v>
      </c>
      <c r="J1088" s="10">
        <v>51</v>
      </c>
      <c r="K1088" s="10" t="s">
        <v>52</v>
      </c>
      <c r="L1088" s="10" t="s">
        <v>18</v>
      </c>
    </row>
    <row r="1089" spans="1:12" x14ac:dyDescent="0.3">
      <c r="A1089" s="52">
        <v>45748</v>
      </c>
      <c r="B1089" s="10" t="s">
        <v>619</v>
      </c>
      <c r="C1089" s="10" t="s">
        <v>321</v>
      </c>
      <c r="D1089" s="10" t="s">
        <v>620</v>
      </c>
      <c r="E1089" s="10" t="s">
        <v>16</v>
      </c>
      <c r="F1089" s="10" t="s">
        <v>19</v>
      </c>
      <c r="G1089" s="10" t="s">
        <v>57</v>
      </c>
      <c r="H1089" s="10">
        <v>1</v>
      </c>
      <c r="I1089" s="11">
        <v>44244</v>
      </c>
      <c r="J1089" s="10">
        <v>22</v>
      </c>
      <c r="K1089" s="10" t="s">
        <v>52</v>
      </c>
      <c r="L1089" s="10" t="s">
        <v>94</v>
      </c>
    </row>
    <row r="1090" spans="1:12" x14ac:dyDescent="0.3">
      <c r="A1090" s="52">
        <v>45748</v>
      </c>
      <c r="B1090" s="10" t="s">
        <v>621</v>
      </c>
      <c r="C1090" s="10" t="s">
        <v>345</v>
      </c>
      <c r="D1090" s="10" t="s">
        <v>622</v>
      </c>
      <c r="E1090" s="10" t="s">
        <v>20</v>
      </c>
      <c r="F1090" s="10" t="s">
        <v>19</v>
      </c>
      <c r="G1090" s="10" t="s">
        <v>57</v>
      </c>
      <c r="H1090" s="10">
        <v>1</v>
      </c>
      <c r="I1090" s="11">
        <v>44210</v>
      </c>
      <c r="J1090" s="10">
        <v>62</v>
      </c>
      <c r="K1090" s="10" t="s">
        <v>52</v>
      </c>
      <c r="L1090" s="10" t="s">
        <v>27</v>
      </c>
    </row>
    <row r="1091" spans="1:12" x14ac:dyDescent="0.3">
      <c r="A1091" s="52">
        <v>45748</v>
      </c>
      <c r="B1091" s="10" t="s">
        <v>623</v>
      </c>
      <c r="C1091" s="10" t="s">
        <v>530</v>
      </c>
      <c r="D1091" s="10" t="s">
        <v>97</v>
      </c>
      <c r="E1091" s="10" t="s">
        <v>20</v>
      </c>
      <c r="F1091" s="10" t="s">
        <v>17</v>
      </c>
      <c r="G1091" s="10" t="s">
        <v>51</v>
      </c>
      <c r="H1091" s="10">
        <v>1</v>
      </c>
      <c r="I1091" s="11">
        <v>45035</v>
      </c>
      <c r="J1091" s="10">
        <v>48</v>
      </c>
      <c r="K1091" s="10" t="s">
        <v>68</v>
      </c>
      <c r="L1091" s="10" t="s">
        <v>21</v>
      </c>
    </row>
    <row r="1092" spans="1:12" x14ac:dyDescent="0.3">
      <c r="A1092" s="52">
        <v>45748</v>
      </c>
      <c r="B1092" s="10" t="s">
        <v>624</v>
      </c>
      <c r="C1092" s="10" t="s">
        <v>625</v>
      </c>
      <c r="D1092" s="10" t="s">
        <v>97</v>
      </c>
      <c r="E1092" s="10" t="s">
        <v>20</v>
      </c>
      <c r="F1092" s="10" t="s">
        <v>19</v>
      </c>
      <c r="G1092" s="10" t="s">
        <v>51</v>
      </c>
      <c r="H1092" s="10">
        <v>1</v>
      </c>
      <c r="I1092" s="11">
        <v>44940</v>
      </c>
      <c r="J1092" s="10">
        <v>25</v>
      </c>
      <c r="K1092" s="10" t="s">
        <v>68</v>
      </c>
      <c r="L1092" s="10" t="s">
        <v>31</v>
      </c>
    </row>
    <row r="1093" spans="1:12" x14ac:dyDescent="0.3">
      <c r="A1093" s="52">
        <v>45748</v>
      </c>
      <c r="B1093" s="10" t="s">
        <v>626</v>
      </c>
      <c r="C1093" s="10" t="s">
        <v>627</v>
      </c>
      <c r="D1093" s="10" t="s">
        <v>628</v>
      </c>
      <c r="E1093" s="10" t="s">
        <v>16</v>
      </c>
      <c r="F1093" s="10" t="s">
        <v>17</v>
      </c>
      <c r="G1093" s="10" t="s">
        <v>121</v>
      </c>
      <c r="H1093" s="10">
        <v>1</v>
      </c>
      <c r="I1093" s="11">
        <v>44590</v>
      </c>
      <c r="J1093" s="10">
        <v>24</v>
      </c>
      <c r="K1093" s="10" t="s">
        <v>68</v>
      </c>
      <c r="L1093" s="10" t="s">
        <v>18</v>
      </c>
    </row>
    <row r="1094" spans="1:12" x14ac:dyDescent="0.3">
      <c r="A1094" s="52">
        <v>45748</v>
      </c>
      <c r="B1094" s="10" t="s">
        <v>629</v>
      </c>
      <c r="C1094" s="10" t="s">
        <v>630</v>
      </c>
      <c r="D1094" s="10" t="s">
        <v>332</v>
      </c>
      <c r="E1094" s="10" t="s">
        <v>16</v>
      </c>
      <c r="F1094" s="10" t="s">
        <v>50</v>
      </c>
      <c r="G1094" s="10" t="s">
        <v>51</v>
      </c>
      <c r="H1094" s="10">
        <v>0.91</v>
      </c>
      <c r="I1094" s="11">
        <v>45695</v>
      </c>
      <c r="J1094" s="10">
        <v>45</v>
      </c>
      <c r="K1094" s="10" t="s">
        <v>52</v>
      </c>
      <c r="L1094" s="10" t="s">
        <v>94</v>
      </c>
    </row>
    <row r="1095" spans="1:12" x14ac:dyDescent="0.3">
      <c r="A1095" s="52">
        <v>45748</v>
      </c>
      <c r="B1095" s="10" t="s">
        <v>631</v>
      </c>
      <c r="C1095" s="10" t="s">
        <v>250</v>
      </c>
      <c r="D1095" s="10" t="s">
        <v>424</v>
      </c>
      <c r="E1095" s="10" t="s">
        <v>20</v>
      </c>
      <c r="F1095" s="10" t="s">
        <v>19</v>
      </c>
      <c r="G1095" s="10" t="s">
        <v>98</v>
      </c>
      <c r="H1095" s="10">
        <v>1</v>
      </c>
      <c r="I1095" s="11">
        <v>44518</v>
      </c>
      <c r="J1095" s="10">
        <v>62</v>
      </c>
      <c r="K1095" s="10" t="s">
        <v>52</v>
      </c>
      <c r="L1095" s="10" t="s">
        <v>40</v>
      </c>
    </row>
    <row r="1096" spans="1:12" x14ac:dyDescent="0.3">
      <c r="A1096" s="52">
        <v>45748</v>
      </c>
      <c r="B1096" s="10" t="s">
        <v>632</v>
      </c>
      <c r="C1096" s="10" t="s">
        <v>491</v>
      </c>
      <c r="D1096" s="10" t="s">
        <v>633</v>
      </c>
      <c r="E1096" s="10" t="s">
        <v>20</v>
      </c>
      <c r="F1096" s="10" t="s">
        <v>56</v>
      </c>
      <c r="G1096" s="10" t="s">
        <v>57</v>
      </c>
      <c r="H1096" s="10">
        <v>1</v>
      </c>
      <c r="I1096" s="11">
        <v>44946</v>
      </c>
      <c r="J1096" s="10">
        <v>64</v>
      </c>
      <c r="K1096" s="10" t="s">
        <v>52</v>
      </c>
      <c r="L1096" s="10" t="s">
        <v>27</v>
      </c>
    </row>
    <row r="1097" spans="1:12" x14ac:dyDescent="0.3">
      <c r="A1097" s="52">
        <v>45748</v>
      </c>
      <c r="B1097" s="10" t="s">
        <v>634</v>
      </c>
      <c r="C1097" s="10" t="s">
        <v>635</v>
      </c>
      <c r="D1097" s="10" t="s">
        <v>636</v>
      </c>
      <c r="E1097" s="10" t="s">
        <v>16</v>
      </c>
      <c r="F1097" s="10" t="s">
        <v>17</v>
      </c>
      <c r="G1097" s="10" t="s">
        <v>75</v>
      </c>
      <c r="H1097" s="10">
        <v>1</v>
      </c>
      <c r="I1097" s="11">
        <v>45717</v>
      </c>
      <c r="J1097" s="10">
        <v>56</v>
      </c>
      <c r="K1097" s="10" t="s">
        <v>52</v>
      </c>
      <c r="L1097" s="10" t="s">
        <v>18</v>
      </c>
    </row>
    <row r="1098" spans="1:12" x14ac:dyDescent="0.3">
      <c r="A1098" s="52">
        <v>45748</v>
      </c>
      <c r="B1098" s="10" t="s">
        <v>637</v>
      </c>
      <c r="C1098" s="10" t="s">
        <v>638</v>
      </c>
      <c r="D1098" s="10" t="s">
        <v>639</v>
      </c>
      <c r="E1098" s="10" t="s">
        <v>20</v>
      </c>
      <c r="F1098" s="10" t="s">
        <v>56</v>
      </c>
      <c r="G1098" s="10" t="s">
        <v>51</v>
      </c>
      <c r="H1098" s="10">
        <v>1</v>
      </c>
      <c r="I1098" s="11">
        <v>44251</v>
      </c>
      <c r="J1098" s="10">
        <v>55</v>
      </c>
      <c r="K1098" s="10" t="s">
        <v>52</v>
      </c>
      <c r="L1098" s="10" t="s">
        <v>27</v>
      </c>
    </row>
    <row r="1099" spans="1:12" x14ac:dyDescent="0.3">
      <c r="A1099" s="52">
        <v>45748</v>
      </c>
      <c r="B1099" s="10" t="s">
        <v>643</v>
      </c>
      <c r="C1099" s="10" t="s">
        <v>334</v>
      </c>
      <c r="D1099" s="10" t="s">
        <v>286</v>
      </c>
      <c r="E1099" s="10" t="s">
        <v>20</v>
      </c>
      <c r="F1099" s="10" t="s">
        <v>19</v>
      </c>
      <c r="G1099" s="10" t="s">
        <v>67</v>
      </c>
      <c r="H1099" s="10">
        <v>1</v>
      </c>
      <c r="I1099" s="11">
        <v>45176</v>
      </c>
      <c r="J1099" s="10">
        <v>44</v>
      </c>
      <c r="K1099" s="10" t="s">
        <v>68</v>
      </c>
      <c r="L1099" s="10" t="s">
        <v>35</v>
      </c>
    </row>
    <row r="1100" spans="1:12" x14ac:dyDescent="0.3">
      <c r="A1100" s="52">
        <v>45748</v>
      </c>
      <c r="B1100" s="10" t="s">
        <v>644</v>
      </c>
      <c r="C1100" s="10" t="s">
        <v>645</v>
      </c>
      <c r="D1100" s="10" t="s">
        <v>510</v>
      </c>
      <c r="E1100" s="10" t="s">
        <v>20</v>
      </c>
      <c r="F1100" s="10" t="s">
        <v>19</v>
      </c>
      <c r="G1100" s="10" t="s">
        <v>51</v>
      </c>
      <c r="H1100" s="10">
        <v>1</v>
      </c>
      <c r="I1100" s="11">
        <v>44288</v>
      </c>
      <c r="J1100" s="10">
        <v>59</v>
      </c>
      <c r="K1100" s="10" t="s">
        <v>52</v>
      </c>
      <c r="L1100" s="10" t="s">
        <v>36</v>
      </c>
    </row>
    <row r="1101" spans="1:12" x14ac:dyDescent="0.3">
      <c r="A1101" s="52">
        <v>45748</v>
      </c>
      <c r="B1101" s="10" t="s">
        <v>646</v>
      </c>
      <c r="C1101" s="10" t="s">
        <v>647</v>
      </c>
      <c r="D1101" s="10" t="s">
        <v>101</v>
      </c>
      <c r="E1101" s="10" t="s">
        <v>16</v>
      </c>
      <c r="F1101" s="10" t="s">
        <v>17</v>
      </c>
      <c r="G1101" s="10" t="s">
        <v>98</v>
      </c>
      <c r="H1101" s="10">
        <v>1</v>
      </c>
      <c r="I1101" s="11">
        <v>44623</v>
      </c>
      <c r="J1101" s="10">
        <v>63</v>
      </c>
      <c r="K1101" s="10" t="s">
        <v>68</v>
      </c>
      <c r="L1101" s="10" t="s">
        <v>90</v>
      </c>
    </row>
    <row r="1102" spans="1:12" x14ac:dyDescent="0.3">
      <c r="A1102" s="52">
        <v>45748</v>
      </c>
      <c r="B1102" s="10" t="s">
        <v>650</v>
      </c>
      <c r="C1102" s="10" t="s">
        <v>651</v>
      </c>
      <c r="D1102" s="10" t="s">
        <v>652</v>
      </c>
      <c r="E1102" s="10" t="s">
        <v>16</v>
      </c>
      <c r="F1102" s="10" t="s">
        <v>19</v>
      </c>
      <c r="G1102" s="10" t="s">
        <v>51</v>
      </c>
      <c r="H1102" s="10">
        <v>0.91</v>
      </c>
      <c r="I1102" s="11">
        <v>45632</v>
      </c>
      <c r="J1102" s="10">
        <v>44</v>
      </c>
      <c r="K1102" s="10" t="s">
        <v>68</v>
      </c>
      <c r="L1102" s="10" t="s">
        <v>27</v>
      </c>
    </row>
    <row r="1103" spans="1:12" x14ac:dyDescent="0.3">
      <c r="A1103" s="52">
        <v>45748</v>
      </c>
      <c r="B1103" s="10" t="s">
        <v>653</v>
      </c>
      <c r="C1103" s="10" t="s">
        <v>654</v>
      </c>
      <c r="D1103" s="10" t="s">
        <v>514</v>
      </c>
      <c r="E1103" s="10" t="s">
        <v>16</v>
      </c>
      <c r="F1103" s="10" t="s">
        <v>19</v>
      </c>
      <c r="G1103" s="10" t="s">
        <v>51</v>
      </c>
      <c r="H1103" s="10">
        <v>1</v>
      </c>
      <c r="I1103" s="11">
        <v>44532</v>
      </c>
      <c r="J1103" s="10">
        <v>62</v>
      </c>
      <c r="K1103" s="10" t="s">
        <v>68</v>
      </c>
      <c r="L1103" s="10" t="s">
        <v>18</v>
      </c>
    </row>
    <row r="1104" spans="1:12" x14ac:dyDescent="0.3">
      <c r="A1104" s="52">
        <v>45748</v>
      </c>
      <c r="B1104" s="10" t="s">
        <v>655</v>
      </c>
      <c r="C1104" s="10" t="s">
        <v>131</v>
      </c>
      <c r="D1104" s="10" t="s">
        <v>63</v>
      </c>
      <c r="E1104" s="10" t="s">
        <v>20</v>
      </c>
      <c r="F1104" s="10" t="s">
        <v>19</v>
      </c>
      <c r="G1104" s="10" t="s">
        <v>121</v>
      </c>
      <c r="H1104" s="10">
        <v>0.91</v>
      </c>
      <c r="I1104" s="11">
        <v>44358</v>
      </c>
      <c r="J1104" s="10">
        <v>54</v>
      </c>
      <c r="K1104" s="10" t="s">
        <v>68</v>
      </c>
      <c r="L1104" s="10" t="s">
        <v>90</v>
      </c>
    </row>
    <row r="1105" spans="1:12" x14ac:dyDescent="0.3">
      <c r="A1105" s="52">
        <v>45748</v>
      </c>
      <c r="B1105" s="10" t="s">
        <v>656</v>
      </c>
      <c r="C1105" s="10" t="s">
        <v>342</v>
      </c>
      <c r="D1105" s="10" t="s">
        <v>657</v>
      </c>
      <c r="E1105" s="10" t="s">
        <v>16</v>
      </c>
      <c r="F1105" s="10" t="s">
        <v>19</v>
      </c>
      <c r="G1105" s="10" t="s">
        <v>57</v>
      </c>
      <c r="H1105" s="10">
        <v>1</v>
      </c>
      <c r="I1105" s="11">
        <v>44432</v>
      </c>
      <c r="J1105" s="10">
        <v>47</v>
      </c>
      <c r="K1105" s="10" t="s">
        <v>52</v>
      </c>
      <c r="L1105" s="10" t="s">
        <v>90</v>
      </c>
    </row>
    <row r="1106" spans="1:12" x14ac:dyDescent="0.3">
      <c r="A1106" s="52">
        <v>45748</v>
      </c>
      <c r="B1106" s="10" t="s">
        <v>658</v>
      </c>
      <c r="C1106" s="10" t="s">
        <v>449</v>
      </c>
      <c r="D1106" s="10" t="s">
        <v>456</v>
      </c>
      <c r="E1106" s="10" t="s">
        <v>16</v>
      </c>
      <c r="F1106" s="10" t="s">
        <v>19</v>
      </c>
      <c r="G1106" s="10" t="s">
        <v>29</v>
      </c>
      <c r="H1106" s="10">
        <v>1</v>
      </c>
      <c r="I1106" s="11">
        <v>44379</v>
      </c>
      <c r="J1106" s="10">
        <v>43</v>
      </c>
      <c r="K1106" s="10" t="s">
        <v>52</v>
      </c>
      <c r="L1106" s="10" t="s">
        <v>23</v>
      </c>
    </row>
    <row r="1107" spans="1:12" x14ac:dyDescent="0.3">
      <c r="A1107" s="52">
        <v>45748</v>
      </c>
      <c r="B1107" s="10" t="s">
        <v>659</v>
      </c>
      <c r="C1107" s="10" t="s">
        <v>271</v>
      </c>
      <c r="D1107" s="10" t="s">
        <v>260</v>
      </c>
      <c r="E1107" s="10" t="s">
        <v>20</v>
      </c>
      <c r="F1107" s="10" t="s">
        <v>19</v>
      </c>
      <c r="G1107" s="10" t="s">
        <v>51</v>
      </c>
      <c r="H1107" s="10">
        <v>1</v>
      </c>
      <c r="I1107" s="11">
        <v>44113</v>
      </c>
      <c r="J1107" s="10">
        <v>49</v>
      </c>
      <c r="K1107" s="10" t="s">
        <v>52</v>
      </c>
      <c r="L1107" s="10" t="s">
        <v>18</v>
      </c>
    </row>
    <row r="1108" spans="1:12" x14ac:dyDescent="0.3">
      <c r="A1108" s="52">
        <v>45748</v>
      </c>
      <c r="B1108" s="10" t="s">
        <v>660</v>
      </c>
      <c r="C1108" s="10" t="s">
        <v>661</v>
      </c>
      <c r="D1108" s="10" t="s">
        <v>212</v>
      </c>
      <c r="E1108" s="10" t="s">
        <v>20</v>
      </c>
      <c r="F1108" s="10" t="s">
        <v>19</v>
      </c>
      <c r="G1108" s="10" t="s">
        <v>57</v>
      </c>
      <c r="H1108" s="10">
        <v>1</v>
      </c>
      <c r="I1108" s="11">
        <v>44230</v>
      </c>
      <c r="J1108" s="10">
        <v>52</v>
      </c>
      <c r="K1108" s="10" t="s">
        <v>52</v>
      </c>
      <c r="L1108" s="10" t="s">
        <v>18</v>
      </c>
    </row>
    <row r="1109" spans="1:12" x14ac:dyDescent="0.3">
      <c r="A1109" s="52">
        <v>45748</v>
      </c>
      <c r="B1109" s="10" t="s">
        <v>662</v>
      </c>
      <c r="C1109" s="10" t="s">
        <v>372</v>
      </c>
      <c r="D1109" s="10" t="s">
        <v>663</v>
      </c>
      <c r="E1109" s="10" t="s">
        <v>16</v>
      </c>
      <c r="F1109" s="10" t="s">
        <v>19</v>
      </c>
      <c r="G1109" s="10" t="s">
        <v>67</v>
      </c>
      <c r="H1109" s="10">
        <v>0.91</v>
      </c>
      <c r="I1109" s="11">
        <v>44639</v>
      </c>
      <c r="J1109" s="10">
        <v>50</v>
      </c>
      <c r="K1109" s="10" t="s">
        <v>68</v>
      </c>
      <c r="L1109" s="10" t="s">
        <v>18</v>
      </c>
    </row>
    <row r="1110" spans="1:12" x14ac:dyDescent="0.3">
      <c r="A1110" s="52">
        <v>45748</v>
      </c>
      <c r="B1110" s="10" t="s">
        <v>664</v>
      </c>
      <c r="C1110" s="10" t="s">
        <v>549</v>
      </c>
      <c r="D1110" s="10" t="s">
        <v>592</v>
      </c>
      <c r="E1110" s="10" t="s">
        <v>20</v>
      </c>
      <c r="F1110" s="10" t="s">
        <v>50</v>
      </c>
      <c r="G1110" s="10" t="s">
        <v>51</v>
      </c>
      <c r="H1110" s="10">
        <v>1</v>
      </c>
      <c r="I1110" s="11">
        <v>44686</v>
      </c>
      <c r="J1110" s="10">
        <v>40</v>
      </c>
      <c r="K1110" s="10" t="s">
        <v>52</v>
      </c>
      <c r="L1110" s="10" t="s">
        <v>42</v>
      </c>
    </row>
    <row r="1111" spans="1:12" x14ac:dyDescent="0.3">
      <c r="A1111" s="52">
        <v>45748</v>
      </c>
      <c r="B1111" s="10" t="s">
        <v>665</v>
      </c>
      <c r="C1111" s="10" t="s">
        <v>666</v>
      </c>
      <c r="D1111" s="10" t="s">
        <v>298</v>
      </c>
      <c r="E1111" s="10" t="s">
        <v>20</v>
      </c>
      <c r="F1111" s="10" t="s">
        <v>19</v>
      </c>
      <c r="G1111" s="10" t="s">
        <v>98</v>
      </c>
      <c r="H1111" s="10">
        <v>1</v>
      </c>
      <c r="I1111" s="11">
        <v>44527</v>
      </c>
      <c r="J1111" s="10">
        <v>22</v>
      </c>
      <c r="K1111" s="10" t="s">
        <v>68</v>
      </c>
      <c r="L1111" s="10" t="s">
        <v>31</v>
      </c>
    </row>
    <row r="1112" spans="1:12" x14ac:dyDescent="0.3">
      <c r="A1112" s="52">
        <v>45748</v>
      </c>
      <c r="B1112" s="10" t="s">
        <v>667</v>
      </c>
      <c r="C1112" s="10" t="s">
        <v>668</v>
      </c>
      <c r="D1112" s="10" t="s">
        <v>608</v>
      </c>
      <c r="E1112" s="10" t="s">
        <v>16</v>
      </c>
      <c r="F1112" s="10" t="s">
        <v>56</v>
      </c>
      <c r="G1112" s="10" t="s">
        <v>121</v>
      </c>
      <c r="H1112" s="10">
        <v>1</v>
      </c>
      <c r="I1112" s="11">
        <v>45810</v>
      </c>
      <c r="J1112" s="10">
        <v>56</v>
      </c>
      <c r="K1112" s="10" t="s">
        <v>52</v>
      </c>
      <c r="L1112" s="10" t="s">
        <v>40</v>
      </c>
    </row>
    <row r="1113" spans="1:12" x14ac:dyDescent="0.3">
      <c r="A1113" s="52">
        <v>45748</v>
      </c>
      <c r="B1113" s="10" t="s">
        <v>669</v>
      </c>
      <c r="C1113" s="10" t="s">
        <v>131</v>
      </c>
      <c r="D1113" s="10" t="s">
        <v>670</v>
      </c>
      <c r="E1113" s="10" t="s">
        <v>16</v>
      </c>
      <c r="F1113" s="10" t="s">
        <v>50</v>
      </c>
      <c r="G1113" s="10" t="s">
        <v>51</v>
      </c>
      <c r="H1113" s="10">
        <v>0.91</v>
      </c>
      <c r="I1113" s="11">
        <v>44348</v>
      </c>
      <c r="J1113" s="10">
        <v>54</v>
      </c>
      <c r="K1113" s="10" t="s">
        <v>52</v>
      </c>
      <c r="L1113" s="10" t="s">
        <v>18</v>
      </c>
    </row>
    <row r="1114" spans="1:12" x14ac:dyDescent="0.3">
      <c r="A1114" s="52">
        <v>45748</v>
      </c>
      <c r="B1114" s="10" t="s">
        <v>673</v>
      </c>
      <c r="C1114" s="10" t="s">
        <v>674</v>
      </c>
      <c r="D1114" s="10" t="s">
        <v>184</v>
      </c>
      <c r="E1114" s="10" t="s">
        <v>16</v>
      </c>
      <c r="F1114" s="10" t="s">
        <v>17</v>
      </c>
      <c r="G1114" s="10" t="s">
        <v>51</v>
      </c>
      <c r="H1114" s="10">
        <v>1</v>
      </c>
      <c r="I1114" s="11">
        <v>45357</v>
      </c>
      <c r="J1114" s="10">
        <v>40</v>
      </c>
      <c r="K1114" s="10" t="s">
        <v>52</v>
      </c>
      <c r="L1114" s="10" t="s">
        <v>18</v>
      </c>
    </row>
    <row r="1115" spans="1:12" x14ac:dyDescent="0.3">
      <c r="A1115" s="52">
        <v>45748</v>
      </c>
      <c r="B1115" s="10" t="s">
        <v>675</v>
      </c>
      <c r="C1115" s="10" t="s">
        <v>676</v>
      </c>
      <c r="D1115" s="10" t="s">
        <v>677</v>
      </c>
      <c r="E1115" s="10" t="s">
        <v>16</v>
      </c>
      <c r="F1115" s="10" t="s">
        <v>19</v>
      </c>
      <c r="G1115" s="10" t="s">
        <v>29</v>
      </c>
      <c r="H1115" s="10">
        <v>0.91</v>
      </c>
      <c r="I1115" s="11">
        <v>44704</v>
      </c>
      <c r="J1115" s="10">
        <v>65</v>
      </c>
      <c r="K1115" s="10" t="s">
        <v>52</v>
      </c>
      <c r="L1115" s="10" t="s">
        <v>41</v>
      </c>
    </row>
    <row r="1116" spans="1:12" x14ac:dyDescent="0.3">
      <c r="A1116" s="52">
        <v>45748</v>
      </c>
      <c r="B1116" s="10" t="s">
        <v>678</v>
      </c>
      <c r="C1116" s="10" t="s">
        <v>679</v>
      </c>
      <c r="D1116" s="10" t="s">
        <v>66</v>
      </c>
      <c r="E1116" s="10" t="s">
        <v>20</v>
      </c>
      <c r="F1116" s="10" t="s">
        <v>17</v>
      </c>
      <c r="G1116" s="10" t="s">
        <v>121</v>
      </c>
      <c r="H1116" s="10">
        <v>1</v>
      </c>
      <c r="I1116" s="11">
        <v>45231</v>
      </c>
      <c r="J1116" s="10">
        <v>64</v>
      </c>
      <c r="K1116" s="10" t="s">
        <v>52</v>
      </c>
      <c r="L1116" s="10" t="s">
        <v>18</v>
      </c>
    </row>
    <row r="1117" spans="1:12" x14ac:dyDescent="0.3">
      <c r="A1117" s="52">
        <v>45748</v>
      </c>
      <c r="B1117" s="10" t="s">
        <v>680</v>
      </c>
      <c r="C1117" s="10" t="s">
        <v>319</v>
      </c>
      <c r="D1117" s="10" t="s">
        <v>92</v>
      </c>
      <c r="E1117" s="10" t="s">
        <v>20</v>
      </c>
      <c r="F1117" s="10" t="s">
        <v>50</v>
      </c>
      <c r="G1117" s="10" t="s">
        <v>51</v>
      </c>
      <c r="H1117" s="10">
        <v>1</v>
      </c>
      <c r="I1117" s="11">
        <v>44377</v>
      </c>
      <c r="J1117" s="10">
        <v>51</v>
      </c>
      <c r="K1117" s="10" t="s">
        <v>52</v>
      </c>
      <c r="L1117" s="10" t="s">
        <v>90</v>
      </c>
    </row>
    <row r="1118" spans="1:12" x14ac:dyDescent="0.3">
      <c r="A1118" s="52">
        <v>45748</v>
      </c>
      <c r="B1118" s="10" t="s">
        <v>681</v>
      </c>
      <c r="C1118" s="10" t="s">
        <v>674</v>
      </c>
      <c r="D1118" s="10" t="s">
        <v>588</v>
      </c>
      <c r="E1118" s="10" t="s">
        <v>20</v>
      </c>
      <c r="F1118" s="10" t="s">
        <v>17</v>
      </c>
      <c r="G1118" s="10" t="s">
        <v>67</v>
      </c>
      <c r="H1118" s="10">
        <v>1</v>
      </c>
      <c r="I1118" s="11">
        <v>44082</v>
      </c>
      <c r="J1118" s="10">
        <v>64</v>
      </c>
      <c r="K1118" s="10" t="s">
        <v>68</v>
      </c>
      <c r="L1118" s="10" t="s">
        <v>21</v>
      </c>
    </row>
    <row r="1119" spans="1:12" x14ac:dyDescent="0.3">
      <c r="A1119" s="52">
        <v>45748</v>
      </c>
      <c r="B1119" s="10" t="s">
        <v>682</v>
      </c>
      <c r="C1119" s="10" t="s">
        <v>683</v>
      </c>
      <c r="D1119" s="10" t="s">
        <v>684</v>
      </c>
      <c r="E1119" s="10" t="s">
        <v>20</v>
      </c>
      <c r="F1119" s="10" t="s">
        <v>17</v>
      </c>
      <c r="G1119" s="10" t="s">
        <v>121</v>
      </c>
      <c r="H1119" s="10">
        <v>1</v>
      </c>
      <c r="I1119" s="11">
        <v>45710</v>
      </c>
      <c r="J1119" s="10">
        <v>45</v>
      </c>
      <c r="K1119" s="10" t="s">
        <v>52</v>
      </c>
      <c r="L1119" s="10" t="s">
        <v>31</v>
      </c>
    </row>
    <row r="1120" spans="1:12" x14ac:dyDescent="0.3">
      <c r="A1120" s="52">
        <v>45748</v>
      </c>
      <c r="B1120" s="10" t="s">
        <v>685</v>
      </c>
      <c r="C1120" s="10" t="s">
        <v>686</v>
      </c>
      <c r="D1120" s="10" t="s">
        <v>71</v>
      </c>
      <c r="E1120" s="10" t="s">
        <v>16</v>
      </c>
      <c r="F1120" s="10" t="s">
        <v>50</v>
      </c>
      <c r="G1120" s="10" t="s">
        <v>67</v>
      </c>
      <c r="H1120" s="10">
        <v>1</v>
      </c>
      <c r="I1120" s="11">
        <v>44533</v>
      </c>
      <c r="J1120" s="10">
        <v>21</v>
      </c>
      <c r="K1120" s="10" t="s">
        <v>52</v>
      </c>
      <c r="L1120" s="10" t="s">
        <v>31</v>
      </c>
    </row>
    <row r="1121" spans="1:12" x14ac:dyDescent="0.3">
      <c r="A1121" s="52">
        <v>45748</v>
      </c>
      <c r="B1121" s="10" t="s">
        <v>687</v>
      </c>
      <c r="C1121" s="10" t="s">
        <v>560</v>
      </c>
      <c r="D1121" s="10" t="s">
        <v>688</v>
      </c>
      <c r="E1121" s="10" t="s">
        <v>16</v>
      </c>
      <c r="F1121" s="10" t="s">
        <v>19</v>
      </c>
      <c r="G1121" s="10" t="s">
        <v>67</v>
      </c>
      <c r="H1121" s="10">
        <v>1</v>
      </c>
      <c r="I1121" s="11">
        <v>44876</v>
      </c>
      <c r="J1121" s="10">
        <v>62</v>
      </c>
      <c r="K1121" s="10" t="s">
        <v>52</v>
      </c>
      <c r="L1121" s="10" t="s">
        <v>21</v>
      </c>
    </row>
    <row r="1122" spans="1:12" x14ac:dyDescent="0.3">
      <c r="A1122" s="52">
        <v>45748</v>
      </c>
      <c r="B1122" s="10" t="s">
        <v>689</v>
      </c>
      <c r="C1122" s="10" t="s">
        <v>690</v>
      </c>
      <c r="D1122" s="10" t="s">
        <v>484</v>
      </c>
      <c r="E1122" s="10" t="s">
        <v>16</v>
      </c>
      <c r="F1122" s="10" t="s">
        <v>56</v>
      </c>
      <c r="G1122" s="10" t="s">
        <v>57</v>
      </c>
      <c r="H1122" s="10">
        <v>0.91</v>
      </c>
      <c r="I1122" s="11">
        <v>45547</v>
      </c>
      <c r="J1122" s="10">
        <v>65</v>
      </c>
      <c r="K1122" s="10" t="s">
        <v>52</v>
      </c>
      <c r="L1122" s="10" t="s">
        <v>18</v>
      </c>
    </row>
    <row r="1123" spans="1:12" x14ac:dyDescent="0.3">
      <c r="A1123" s="52">
        <v>45748</v>
      </c>
      <c r="B1123" s="10" t="s">
        <v>691</v>
      </c>
      <c r="C1123" s="10" t="s">
        <v>73</v>
      </c>
      <c r="D1123" s="10" t="s">
        <v>692</v>
      </c>
      <c r="E1123" s="10" t="s">
        <v>16</v>
      </c>
      <c r="F1123" s="10" t="s">
        <v>19</v>
      </c>
      <c r="G1123" s="10" t="s">
        <v>51</v>
      </c>
      <c r="H1123" s="10">
        <v>1</v>
      </c>
      <c r="I1123" s="11">
        <v>45701</v>
      </c>
      <c r="J1123" s="10">
        <v>54</v>
      </c>
      <c r="K1123" s="10" t="s">
        <v>68</v>
      </c>
      <c r="L1123" s="10" t="s">
        <v>90</v>
      </c>
    </row>
    <row r="1124" spans="1:12" x14ac:dyDescent="0.3">
      <c r="A1124" s="52">
        <v>45748</v>
      </c>
      <c r="B1124" s="10" t="s">
        <v>693</v>
      </c>
      <c r="C1124" s="10" t="s">
        <v>439</v>
      </c>
      <c r="D1124" s="10" t="s">
        <v>38</v>
      </c>
      <c r="E1124" s="10" t="s">
        <v>20</v>
      </c>
      <c r="F1124" s="10" t="s">
        <v>19</v>
      </c>
      <c r="G1124" s="10" t="s">
        <v>51</v>
      </c>
      <c r="H1124" s="10">
        <v>1</v>
      </c>
      <c r="I1124" s="11">
        <v>45113</v>
      </c>
      <c r="J1124" s="10">
        <v>26</v>
      </c>
      <c r="K1124" s="10" t="s">
        <v>68</v>
      </c>
      <c r="L1124" s="10" t="s">
        <v>42</v>
      </c>
    </row>
    <row r="1125" spans="1:12" x14ac:dyDescent="0.3">
      <c r="A1125" s="52">
        <v>45748</v>
      </c>
      <c r="B1125" s="10" t="s">
        <v>694</v>
      </c>
      <c r="C1125" s="10" t="s">
        <v>695</v>
      </c>
      <c r="D1125" s="10" t="s">
        <v>126</v>
      </c>
      <c r="E1125" s="10" t="s">
        <v>16</v>
      </c>
      <c r="F1125" s="10" t="s">
        <v>19</v>
      </c>
      <c r="G1125" s="10" t="s">
        <v>75</v>
      </c>
      <c r="H1125" s="10">
        <v>1</v>
      </c>
      <c r="I1125" s="11">
        <v>44428</v>
      </c>
      <c r="J1125" s="10">
        <v>27</v>
      </c>
      <c r="K1125" s="10" t="s">
        <v>68</v>
      </c>
      <c r="L1125" s="10" t="s">
        <v>40</v>
      </c>
    </row>
    <row r="1126" spans="1:12" x14ac:dyDescent="0.3">
      <c r="A1126" s="52">
        <v>45778</v>
      </c>
      <c r="B1126" s="10" t="s">
        <v>47</v>
      </c>
      <c r="C1126" s="10" t="s">
        <v>48</v>
      </c>
      <c r="D1126" s="10" t="s">
        <v>49</v>
      </c>
      <c r="E1126" s="10" t="s">
        <v>16</v>
      </c>
      <c r="F1126" s="10" t="s">
        <v>50</v>
      </c>
      <c r="G1126" s="10" t="s">
        <v>51</v>
      </c>
      <c r="H1126" s="10">
        <v>1</v>
      </c>
      <c r="I1126" s="11">
        <v>45667</v>
      </c>
      <c r="J1126" s="10">
        <v>32</v>
      </c>
      <c r="K1126" s="10" t="s">
        <v>52</v>
      </c>
      <c r="L1126" s="10" t="s">
        <v>39</v>
      </c>
    </row>
    <row r="1127" spans="1:12" x14ac:dyDescent="0.3">
      <c r="A1127" s="52">
        <v>45778</v>
      </c>
      <c r="B1127" s="10" t="s">
        <v>53</v>
      </c>
      <c r="C1127" s="10" t="s">
        <v>54</v>
      </c>
      <c r="D1127" s="10" t="s">
        <v>55</v>
      </c>
      <c r="E1127" s="10" t="s">
        <v>16</v>
      </c>
      <c r="F1127" s="10" t="s">
        <v>56</v>
      </c>
      <c r="G1127" s="10" t="s">
        <v>57</v>
      </c>
      <c r="H1127" s="10">
        <v>1</v>
      </c>
      <c r="I1127" s="11">
        <v>44294</v>
      </c>
      <c r="J1127" s="10">
        <v>34</v>
      </c>
      <c r="K1127" s="10" t="s">
        <v>52</v>
      </c>
      <c r="L1127" s="10" t="s">
        <v>18</v>
      </c>
    </row>
    <row r="1128" spans="1:12" x14ac:dyDescent="0.3">
      <c r="A1128" s="52">
        <v>45778</v>
      </c>
      <c r="B1128" s="10" t="s">
        <v>58</v>
      </c>
      <c r="C1128" s="10" t="s">
        <v>59</v>
      </c>
      <c r="D1128" s="10" t="s">
        <v>60</v>
      </c>
      <c r="E1128" s="10" t="s">
        <v>20</v>
      </c>
      <c r="F1128" s="10" t="s">
        <v>17</v>
      </c>
      <c r="G1128" s="10" t="s">
        <v>57</v>
      </c>
      <c r="H1128" s="10">
        <v>1</v>
      </c>
      <c r="I1128" s="11">
        <v>45672</v>
      </c>
      <c r="J1128" s="10">
        <v>28</v>
      </c>
      <c r="K1128" s="10" t="s">
        <v>52</v>
      </c>
      <c r="L1128" s="10" t="s">
        <v>36</v>
      </c>
    </row>
    <row r="1129" spans="1:12" x14ac:dyDescent="0.3">
      <c r="A1129" s="52">
        <v>45778</v>
      </c>
      <c r="B1129" s="10" t="s">
        <v>61</v>
      </c>
      <c r="C1129" s="10" t="s">
        <v>62</v>
      </c>
      <c r="D1129" s="10" t="s">
        <v>63</v>
      </c>
      <c r="E1129" s="10" t="s">
        <v>20</v>
      </c>
      <c r="F1129" s="10" t="s">
        <v>50</v>
      </c>
      <c r="G1129" s="10" t="s">
        <v>51</v>
      </c>
      <c r="H1129" s="10">
        <v>1</v>
      </c>
      <c r="I1129" s="11">
        <v>44164</v>
      </c>
      <c r="J1129" s="10">
        <v>42</v>
      </c>
      <c r="K1129" s="10" t="s">
        <v>52</v>
      </c>
      <c r="L1129" s="10" t="s">
        <v>36</v>
      </c>
    </row>
    <row r="1130" spans="1:12" x14ac:dyDescent="0.3">
      <c r="A1130" s="52">
        <v>45778</v>
      </c>
      <c r="B1130" s="10" t="s">
        <v>64</v>
      </c>
      <c r="C1130" s="10" t="s">
        <v>65</v>
      </c>
      <c r="D1130" s="10" t="s">
        <v>66</v>
      </c>
      <c r="E1130" s="10" t="s">
        <v>20</v>
      </c>
      <c r="F1130" s="10" t="s">
        <v>19</v>
      </c>
      <c r="G1130" s="10" t="s">
        <v>67</v>
      </c>
      <c r="H1130" s="10">
        <v>0.91</v>
      </c>
      <c r="I1130" s="11">
        <v>44766</v>
      </c>
      <c r="J1130" s="10">
        <v>41</v>
      </c>
      <c r="K1130" s="10" t="s">
        <v>68</v>
      </c>
      <c r="L1130" s="10" t="s">
        <v>41</v>
      </c>
    </row>
    <row r="1131" spans="1:12" x14ac:dyDescent="0.3">
      <c r="A1131" s="52">
        <v>45778</v>
      </c>
      <c r="B1131" s="10" t="s">
        <v>69</v>
      </c>
      <c r="C1131" s="10" t="s">
        <v>70</v>
      </c>
      <c r="D1131" s="10" t="s">
        <v>71</v>
      </c>
      <c r="E1131" s="10" t="s">
        <v>16</v>
      </c>
      <c r="F1131" s="10" t="s">
        <v>19</v>
      </c>
      <c r="G1131" s="10" t="s">
        <v>29</v>
      </c>
      <c r="H1131" s="10">
        <v>0.91</v>
      </c>
      <c r="I1131" s="11">
        <v>44884</v>
      </c>
      <c r="J1131" s="10">
        <v>58</v>
      </c>
      <c r="K1131" s="10" t="s">
        <v>68</v>
      </c>
      <c r="L1131" s="10" t="s">
        <v>18</v>
      </c>
    </row>
    <row r="1132" spans="1:12" x14ac:dyDescent="0.3">
      <c r="A1132" s="52">
        <v>45778</v>
      </c>
      <c r="B1132" s="10" t="s">
        <v>72</v>
      </c>
      <c r="C1132" s="10" t="s">
        <v>73</v>
      </c>
      <c r="D1132" s="10" t="s">
        <v>74</v>
      </c>
      <c r="E1132" s="10" t="s">
        <v>16</v>
      </c>
      <c r="F1132" s="10" t="s">
        <v>19</v>
      </c>
      <c r="G1132" s="10" t="s">
        <v>75</v>
      </c>
      <c r="H1132" s="10">
        <v>0.91</v>
      </c>
      <c r="I1132" s="11">
        <v>45295</v>
      </c>
      <c r="J1132" s="10">
        <v>37</v>
      </c>
      <c r="K1132" s="10" t="s">
        <v>52</v>
      </c>
      <c r="L1132" s="10" t="s">
        <v>27</v>
      </c>
    </row>
    <row r="1133" spans="1:12" x14ac:dyDescent="0.3">
      <c r="A1133" s="52">
        <v>45778</v>
      </c>
      <c r="B1133" s="10" t="s">
        <v>76</v>
      </c>
      <c r="C1133" s="10" t="s">
        <v>77</v>
      </c>
      <c r="D1133" s="10" t="s">
        <v>78</v>
      </c>
      <c r="E1133" s="10" t="s">
        <v>20</v>
      </c>
      <c r="F1133" s="10" t="s">
        <v>19</v>
      </c>
      <c r="G1133" s="10" t="s">
        <v>67</v>
      </c>
      <c r="H1133" s="10">
        <v>1</v>
      </c>
      <c r="I1133" s="11">
        <v>44378</v>
      </c>
      <c r="J1133" s="10">
        <v>21</v>
      </c>
      <c r="K1133" s="10" t="s">
        <v>52</v>
      </c>
      <c r="L1133" s="10" t="s">
        <v>18</v>
      </c>
    </row>
    <row r="1134" spans="1:12" x14ac:dyDescent="0.3">
      <c r="A1134" s="52">
        <v>45778</v>
      </c>
      <c r="B1134" s="10" t="s">
        <v>82</v>
      </c>
      <c r="C1134" s="10" t="s">
        <v>83</v>
      </c>
      <c r="D1134" s="10" t="s">
        <v>84</v>
      </c>
      <c r="E1134" s="10" t="s">
        <v>20</v>
      </c>
      <c r="F1134" s="10" t="s">
        <v>17</v>
      </c>
      <c r="G1134" s="10" t="s">
        <v>67</v>
      </c>
      <c r="H1134" s="10">
        <v>1</v>
      </c>
      <c r="I1134" s="11">
        <v>45331</v>
      </c>
      <c r="J1134" s="10">
        <v>42</v>
      </c>
      <c r="K1134" s="10" t="s">
        <v>68</v>
      </c>
      <c r="L1134" s="10" t="s">
        <v>39</v>
      </c>
    </row>
    <row r="1135" spans="1:12" x14ac:dyDescent="0.3">
      <c r="A1135" s="52">
        <v>45778</v>
      </c>
      <c r="B1135" s="10" t="s">
        <v>85</v>
      </c>
      <c r="C1135" s="10" t="s">
        <v>86</v>
      </c>
      <c r="D1135" s="10" t="s">
        <v>87</v>
      </c>
      <c r="E1135" s="10" t="s">
        <v>20</v>
      </c>
      <c r="F1135" s="10" t="s">
        <v>19</v>
      </c>
      <c r="G1135" s="10" t="s">
        <v>29</v>
      </c>
      <c r="H1135" s="10">
        <v>1</v>
      </c>
      <c r="I1135" s="11">
        <v>44626</v>
      </c>
      <c r="J1135" s="10">
        <v>64</v>
      </c>
      <c r="K1135" s="10" t="s">
        <v>68</v>
      </c>
      <c r="L1135" s="10" t="s">
        <v>42</v>
      </c>
    </row>
    <row r="1136" spans="1:12" x14ac:dyDescent="0.3">
      <c r="A1136" s="52">
        <v>45778</v>
      </c>
      <c r="B1136" s="10" t="s">
        <v>88</v>
      </c>
      <c r="C1136" s="10" t="s">
        <v>89</v>
      </c>
      <c r="D1136" s="10" t="s">
        <v>84</v>
      </c>
      <c r="E1136" s="10" t="s">
        <v>20</v>
      </c>
      <c r="F1136" s="10" t="s">
        <v>19</v>
      </c>
      <c r="G1136" s="10" t="s">
        <v>51</v>
      </c>
      <c r="H1136" s="10">
        <v>1</v>
      </c>
      <c r="I1136" s="11">
        <v>45438</v>
      </c>
      <c r="J1136" s="10">
        <v>44</v>
      </c>
      <c r="K1136" s="10" t="s">
        <v>68</v>
      </c>
      <c r="L1136" s="10" t="s">
        <v>90</v>
      </c>
    </row>
    <row r="1137" spans="1:12" x14ac:dyDescent="0.3">
      <c r="A1137" s="52">
        <v>45778</v>
      </c>
      <c r="B1137" s="10" t="s">
        <v>91</v>
      </c>
      <c r="C1137" s="10" t="s">
        <v>92</v>
      </c>
      <c r="D1137" s="10" t="s">
        <v>93</v>
      </c>
      <c r="E1137" s="10" t="s">
        <v>16</v>
      </c>
      <c r="F1137" s="10" t="s">
        <v>56</v>
      </c>
      <c r="G1137" s="10" t="s">
        <v>51</v>
      </c>
      <c r="H1137" s="10">
        <v>1</v>
      </c>
      <c r="I1137" s="11">
        <v>45643</v>
      </c>
      <c r="J1137" s="10">
        <v>59</v>
      </c>
      <c r="K1137" s="10" t="s">
        <v>52</v>
      </c>
      <c r="L1137" s="10" t="s">
        <v>94</v>
      </c>
    </row>
    <row r="1138" spans="1:12" x14ac:dyDescent="0.3">
      <c r="A1138" s="52">
        <v>45778</v>
      </c>
      <c r="B1138" s="10" t="s">
        <v>95</v>
      </c>
      <c r="C1138" s="10" t="s">
        <v>96</v>
      </c>
      <c r="D1138" s="10" t="s">
        <v>97</v>
      </c>
      <c r="E1138" s="10" t="s">
        <v>20</v>
      </c>
      <c r="F1138" s="10" t="s">
        <v>19</v>
      </c>
      <c r="G1138" s="10" t="s">
        <v>98</v>
      </c>
      <c r="H1138" s="10">
        <v>1</v>
      </c>
      <c r="I1138" s="11">
        <v>44501</v>
      </c>
      <c r="J1138" s="10">
        <v>27</v>
      </c>
      <c r="K1138" s="10" t="s">
        <v>68</v>
      </c>
      <c r="L1138" s="10" t="s">
        <v>31</v>
      </c>
    </row>
    <row r="1139" spans="1:12" x14ac:dyDescent="0.3">
      <c r="A1139" s="52">
        <v>45778</v>
      </c>
      <c r="B1139" s="10" t="s">
        <v>99</v>
      </c>
      <c r="C1139" s="10" t="s">
        <v>100</v>
      </c>
      <c r="D1139" s="10" t="s">
        <v>101</v>
      </c>
      <c r="E1139" s="10" t="s">
        <v>16</v>
      </c>
      <c r="F1139" s="10" t="s">
        <v>17</v>
      </c>
      <c r="G1139" s="10" t="s">
        <v>67</v>
      </c>
      <c r="H1139" s="10">
        <v>1</v>
      </c>
      <c r="I1139" s="11">
        <v>44344</v>
      </c>
      <c r="J1139" s="10">
        <v>35</v>
      </c>
      <c r="K1139" s="10" t="s">
        <v>68</v>
      </c>
      <c r="L1139" s="10" t="s">
        <v>18</v>
      </c>
    </row>
    <row r="1140" spans="1:12" x14ac:dyDescent="0.3">
      <c r="A1140" s="52">
        <v>45778</v>
      </c>
      <c r="B1140" s="10" t="s">
        <v>102</v>
      </c>
      <c r="C1140" s="10" t="s">
        <v>22</v>
      </c>
      <c r="D1140" s="10" t="s">
        <v>103</v>
      </c>
      <c r="E1140" s="10" t="s">
        <v>16</v>
      </c>
      <c r="F1140" s="10" t="s">
        <v>19</v>
      </c>
      <c r="G1140" s="10" t="s">
        <v>67</v>
      </c>
      <c r="H1140" s="10">
        <v>1</v>
      </c>
      <c r="I1140" s="11">
        <v>45482</v>
      </c>
      <c r="J1140" s="10">
        <v>59</v>
      </c>
      <c r="K1140" s="10" t="s">
        <v>68</v>
      </c>
      <c r="L1140" s="10" t="s">
        <v>36</v>
      </c>
    </row>
    <row r="1141" spans="1:12" x14ac:dyDescent="0.3">
      <c r="A1141" s="52">
        <v>45778</v>
      </c>
      <c r="B1141" s="10" t="s">
        <v>104</v>
      </c>
      <c r="C1141" s="10" t="s">
        <v>105</v>
      </c>
      <c r="D1141" s="10" t="s">
        <v>106</v>
      </c>
      <c r="E1141" s="10" t="s">
        <v>20</v>
      </c>
      <c r="F1141" s="10" t="s">
        <v>19</v>
      </c>
      <c r="G1141" s="10" t="s">
        <v>51</v>
      </c>
      <c r="H1141" s="10">
        <v>1</v>
      </c>
      <c r="I1141" s="11">
        <v>45417</v>
      </c>
      <c r="J1141" s="10">
        <v>63</v>
      </c>
      <c r="K1141" s="10" t="s">
        <v>68</v>
      </c>
      <c r="L1141" s="10" t="s">
        <v>41</v>
      </c>
    </row>
    <row r="1142" spans="1:12" x14ac:dyDescent="0.3">
      <c r="A1142" s="52">
        <v>45778</v>
      </c>
      <c r="B1142" s="10" t="s">
        <v>110</v>
      </c>
      <c r="C1142" s="10" t="s">
        <v>111</v>
      </c>
      <c r="D1142" s="10" t="s">
        <v>103</v>
      </c>
      <c r="E1142" s="10" t="s">
        <v>16</v>
      </c>
      <c r="F1142" s="10" t="s">
        <v>19</v>
      </c>
      <c r="G1142" s="10" t="s">
        <v>57</v>
      </c>
      <c r="H1142" s="10">
        <v>1</v>
      </c>
      <c r="I1142" s="11">
        <v>44101</v>
      </c>
      <c r="J1142" s="10">
        <v>29</v>
      </c>
      <c r="K1142" s="10" t="s">
        <v>52</v>
      </c>
      <c r="L1142" s="10" t="s">
        <v>18</v>
      </c>
    </row>
    <row r="1143" spans="1:12" x14ac:dyDescent="0.3">
      <c r="A1143" s="52">
        <v>45778</v>
      </c>
      <c r="B1143" s="10" t="s">
        <v>112</v>
      </c>
      <c r="C1143" s="10" t="s">
        <v>113</v>
      </c>
      <c r="D1143" s="10" t="s">
        <v>114</v>
      </c>
      <c r="E1143" s="10" t="s">
        <v>16</v>
      </c>
      <c r="F1143" s="10" t="s">
        <v>56</v>
      </c>
      <c r="G1143" s="10" t="s">
        <v>57</v>
      </c>
      <c r="H1143" s="10">
        <v>1</v>
      </c>
      <c r="I1143" s="11">
        <v>45808</v>
      </c>
      <c r="J1143" s="10">
        <v>37</v>
      </c>
      <c r="K1143" s="10" t="s">
        <v>52</v>
      </c>
      <c r="L1143" s="10" t="s">
        <v>31</v>
      </c>
    </row>
    <row r="1144" spans="1:12" x14ac:dyDescent="0.3">
      <c r="A1144" s="52">
        <v>45778</v>
      </c>
      <c r="B1144" s="10" t="s">
        <v>115</v>
      </c>
      <c r="C1144" s="10" t="s">
        <v>116</v>
      </c>
      <c r="D1144" s="10" t="s">
        <v>117</v>
      </c>
      <c r="E1144" s="10" t="s">
        <v>16</v>
      </c>
      <c r="F1144" s="10" t="s">
        <v>19</v>
      </c>
      <c r="G1144" s="10" t="s">
        <v>75</v>
      </c>
      <c r="H1144" s="10">
        <v>1</v>
      </c>
      <c r="I1144" s="11">
        <v>44315</v>
      </c>
      <c r="J1144" s="10">
        <v>22</v>
      </c>
      <c r="K1144" s="10" t="s">
        <v>52</v>
      </c>
      <c r="L1144" s="10" t="s">
        <v>90</v>
      </c>
    </row>
    <row r="1145" spans="1:12" x14ac:dyDescent="0.3">
      <c r="A1145" s="52">
        <v>45778</v>
      </c>
      <c r="B1145" s="10" t="s">
        <v>118</v>
      </c>
      <c r="C1145" s="10" t="s">
        <v>119</v>
      </c>
      <c r="D1145" s="10" t="s">
        <v>120</v>
      </c>
      <c r="E1145" s="10" t="s">
        <v>16</v>
      </c>
      <c r="F1145" s="10" t="s">
        <v>19</v>
      </c>
      <c r="G1145" s="10" t="s">
        <v>121</v>
      </c>
      <c r="H1145" s="10">
        <v>1</v>
      </c>
      <c r="I1145" s="11">
        <v>44129</v>
      </c>
      <c r="J1145" s="10">
        <v>60</v>
      </c>
      <c r="K1145" s="10" t="s">
        <v>52</v>
      </c>
      <c r="L1145" s="10" t="s">
        <v>94</v>
      </c>
    </row>
    <row r="1146" spans="1:12" x14ac:dyDescent="0.3">
      <c r="A1146" s="52">
        <v>45778</v>
      </c>
      <c r="B1146" s="10" t="s">
        <v>122</v>
      </c>
      <c r="C1146" s="10" t="s">
        <v>123</v>
      </c>
      <c r="D1146" s="10" t="s">
        <v>124</v>
      </c>
      <c r="E1146" s="10" t="s">
        <v>20</v>
      </c>
      <c r="F1146" s="10" t="s">
        <v>19</v>
      </c>
      <c r="G1146" s="10" t="s">
        <v>51</v>
      </c>
      <c r="H1146" s="10">
        <v>1</v>
      </c>
      <c r="I1146" s="11">
        <v>44891</v>
      </c>
      <c r="J1146" s="10">
        <v>28</v>
      </c>
      <c r="K1146" s="10" t="s">
        <v>52</v>
      </c>
      <c r="L1146" s="10" t="s">
        <v>18</v>
      </c>
    </row>
    <row r="1147" spans="1:12" x14ac:dyDescent="0.3">
      <c r="A1147" s="52">
        <v>45778</v>
      </c>
      <c r="B1147" s="10" t="s">
        <v>125</v>
      </c>
      <c r="C1147" s="10" t="s">
        <v>109</v>
      </c>
      <c r="D1147" s="10" t="s">
        <v>126</v>
      </c>
      <c r="E1147" s="10" t="s">
        <v>16</v>
      </c>
      <c r="F1147" s="10" t="s">
        <v>50</v>
      </c>
      <c r="G1147" s="10" t="s">
        <v>121</v>
      </c>
      <c r="H1147" s="10">
        <v>1</v>
      </c>
      <c r="I1147" s="11">
        <v>45137</v>
      </c>
      <c r="J1147" s="10">
        <v>31</v>
      </c>
      <c r="K1147" s="10" t="s">
        <v>52</v>
      </c>
      <c r="L1147" s="10" t="s">
        <v>18</v>
      </c>
    </row>
    <row r="1148" spans="1:12" x14ac:dyDescent="0.3">
      <c r="A1148" s="52">
        <v>45778</v>
      </c>
      <c r="B1148" s="10" t="s">
        <v>127</v>
      </c>
      <c r="C1148" s="10" t="s">
        <v>128</v>
      </c>
      <c r="D1148" s="10" t="s">
        <v>129</v>
      </c>
      <c r="E1148" s="10" t="s">
        <v>20</v>
      </c>
      <c r="F1148" s="10" t="s">
        <v>50</v>
      </c>
      <c r="G1148" s="10" t="s">
        <v>51</v>
      </c>
      <c r="H1148" s="10">
        <v>1</v>
      </c>
      <c r="I1148" s="11">
        <v>44916</v>
      </c>
      <c r="J1148" s="10">
        <v>53</v>
      </c>
      <c r="K1148" s="10" t="s">
        <v>52</v>
      </c>
      <c r="L1148" s="10" t="s">
        <v>40</v>
      </c>
    </row>
    <row r="1149" spans="1:12" x14ac:dyDescent="0.3">
      <c r="A1149" s="52">
        <v>45778</v>
      </c>
      <c r="B1149" s="10" t="s">
        <v>130</v>
      </c>
      <c r="C1149" s="10" t="s">
        <v>131</v>
      </c>
      <c r="D1149" s="10" t="s">
        <v>132</v>
      </c>
      <c r="E1149" s="10" t="s">
        <v>20</v>
      </c>
      <c r="F1149" s="10" t="s">
        <v>19</v>
      </c>
      <c r="G1149" s="10" t="s">
        <v>51</v>
      </c>
      <c r="H1149" s="10">
        <v>1</v>
      </c>
      <c r="I1149" s="11">
        <v>44202</v>
      </c>
      <c r="J1149" s="10">
        <v>65</v>
      </c>
      <c r="K1149" s="10" t="s">
        <v>52</v>
      </c>
      <c r="L1149" s="10" t="s">
        <v>36</v>
      </c>
    </row>
    <row r="1150" spans="1:12" x14ac:dyDescent="0.3">
      <c r="A1150" s="52">
        <v>45778</v>
      </c>
      <c r="B1150" s="10" t="s">
        <v>133</v>
      </c>
      <c r="C1150" s="10" t="s">
        <v>131</v>
      </c>
      <c r="D1150" s="10" t="s">
        <v>134</v>
      </c>
      <c r="E1150" s="10" t="s">
        <v>16</v>
      </c>
      <c r="F1150" s="10" t="s">
        <v>17</v>
      </c>
      <c r="G1150" s="10" t="s">
        <v>67</v>
      </c>
      <c r="H1150" s="10">
        <v>0.91</v>
      </c>
      <c r="I1150" s="11">
        <v>44993</v>
      </c>
      <c r="J1150" s="10">
        <v>49</v>
      </c>
      <c r="K1150" s="10" t="s">
        <v>52</v>
      </c>
      <c r="L1150" s="10" t="s">
        <v>31</v>
      </c>
    </row>
    <row r="1151" spans="1:12" x14ac:dyDescent="0.3">
      <c r="A1151" s="52">
        <v>45778</v>
      </c>
      <c r="B1151" s="10" t="s">
        <v>135</v>
      </c>
      <c r="C1151" s="10" t="s">
        <v>136</v>
      </c>
      <c r="D1151" s="10" t="s">
        <v>24</v>
      </c>
      <c r="E1151" s="10" t="s">
        <v>20</v>
      </c>
      <c r="F1151" s="10" t="s">
        <v>50</v>
      </c>
      <c r="G1151" s="10" t="s">
        <v>51</v>
      </c>
      <c r="H1151" s="10">
        <v>1</v>
      </c>
      <c r="I1151" s="11">
        <v>44639</v>
      </c>
      <c r="J1151" s="10">
        <v>33</v>
      </c>
      <c r="K1151" s="10" t="s">
        <v>52</v>
      </c>
      <c r="L1151" s="10" t="s">
        <v>41</v>
      </c>
    </row>
    <row r="1152" spans="1:12" x14ac:dyDescent="0.3">
      <c r="A1152" s="52">
        <v>45778</v>
      </c>
      <c r="B1152" s="10" t="s">
        <v>137</v>
      </c>
      <c r="C1152" s="10" t="s">
        <v>138</v>
      </c>
      <c r="D1152" s="10" t="s">
        <v>60</v>
      </c>
      <c r="E1152" s="10" t="s">
        <v>20</v>
      </c>
      <c r="F1152" s="10" t="s">
        <v>50</v>
      </c>
      <c r="G1152" s="10" t="s">
        <v>121</v>
      </c>
      <c r="H1152" s="10">
        <v>1</v>
      </c>
      <c r="I1152" s="11">
        <v>45686</v>
      </c>
      <c r="J1152" s="10">
        <v>24</v>
      </c>
      <c r="K1152" s="10" t="s">
        <v>52</v>
      </c>
      <c r="L1152" s="10" t="s">
        <v>31</v>
      </c>
    </row>
    <row r="1153" spans="1:12" x14ac:dyDescent="0.3">
      <c r="A1153" s="52">
        <v>45778</v>
      </c>
      <c r="B1153" s="10" t="s">
        <v>139</v>
      </c>
      <c r="C1153" s="10" t="s">
        <v>140</v>
      </c>
      <c r="D1153" s="10" t="s">
        <v>141</v>
      </c>
      <c r="E1153" s="10" t="s">
        <v>16</v>
      </c>
      <c r="F1153" s="10" t="s">
        <v>19</v>
      </c>
      <c r="G1153" s="10" t="s">
        <v>57</v>
      </c>
      <c r="H1153" s="10">
        <v>1</v>
      </c>
      <c r="I1153" s="11">
        <v>45580</v>
      </c>
      <c r="J1153" s="10">
        <v>29</v>
      </c>
      <c r="K1153" s="10" t="s">
        <v>68</v>
      </c>
      <c r="L1153" s="10" t="s">
        <v>39</v>
      </c>
    </row>
    <row r="1154" spans="1:12" x14ac:dyDescent="0.3">
      <c r="A1154" s="52">
        <v>45778</v>
      </c>
      <c r="B1154" s="10" t="s">
        <v>142</v>
      </c>
      <c r="C1154" s="10" t="s">
        <v>143</v>
      </c>
      <c r="D1154" s="10" t="s">
        <v>144</v>
      </c>
      <c r="E1154" s="10" t="s">
        <v>20</v>
      </c>
      <c r="F1154" s="10" t="s">
        <v>19</v>
      </c>
      <c r="G1154" s="10" t="s">
        <v>51</v>
      </c>
      <c r="H1154" s="10">
        <v>1</v>
      </c>
      <c r="I1154" s="11">
        <v>44382</v>
      </c>
      <c r="J1154" s="10">
        <v>20</v>
      </c>
      <c r="K1154" s="10" t="s">
        <v>52</v>
      </c>
      <c r="L1154" s="10" t="s">
        <v>39</v>
      </c>
    </row>
    <row r="1155" spans="1:12" x14ac:dyDescent="0.3">
      <c r="A1155" s="52">
        <v>45778</v>
      </c>
      <c r="B1155" s="10" t="s">
        <v>145</v>
      </c>
      <c r="C1155" s="10" t="s">
        <v>146</v>
      </c>
      <c r="D1155" s="10" t="s">
        <v>147</v>
      </c>
      <c r="E1155" s="10" t="s">
        <v>16</v>
      </c>
      <c r="F1155" s="10" t="s">
        <v>19</v>
      </c>
      <c r="G1155" s="10" t="s">
        <v>67</v>
      </c>
      <c r="H1155" s="10">
        <v>1</v>
      </c>
      <c r="I1155" s="11">
        <v>45436</v>
      </c>
      <c r="J1155" s="10">
        <v>27</v>
      </c>
      <c r="K1155" s="10" t="s">
        <v>52</v>
      </c>
      <c r="L1155" s="10" t="s">
        <v>18</v>
      </c>
    </row>
    <row r="1156" spans="1:12" x14ac:dyDescent="0.3">
      <c r="A1156" s="52">
        <v>45778</v>
      </c>
      <c r="B1156" s="10" t="s">
        <v>148</v>
      </c>
      <c r="C1156" s="10" t="s">
        <v>149</v>
      </c>
      <c r="D1156" s="10" t="s">
        <v>150</v>
      </c>
      <c r="E1156" s="10" t="s">
        <v>20</v>
      </c>
      <c r="F1156" s="10" t="s">
        <v>17</v>
      </c>
      <c r="G1156" s="10" t="s">
        <v>51</v>
      </c>
      <c r="H1156" s="10">
        <v>1</v>
      </c>
      <c r="I1156" s="11">
        <v>45580</v>
      </c>
      <c r="J1156" s="10">
        <v>29</v>
      </c>
      <c r="K1156" s="10" t="s">
        <v>68</v>
      </c>
      <c r="L1156" s="10" t="s">
        <v>36</v>
      </c>
    </row>
    <row r="1157" spans="1:12" x14ac:dyDescent="0.3">
      <c r="A1157" s="52">
        <v>45778</v>
      </c>
      <c r="B1157" s="10" t="s">
        <v>151</v>
      </c>
      <c r="C1157" s="10" t="s">
        <v>54</v>
      </c>
      <c r="D1157" s="10" t="s">
        <v>152</v>
      </c>
      <c r="E1157" s="10" t="s">
        <v>16</v>
      </c>
      <c r="F1157" s="10" t="s">
        <v>19</v>
      </c>
      <c r="G1157" s="10" t="s">
        <v>29</v>
      </c>
      <c r="H1157" s="10">
        <v>1</v>
      </c>
      <c r="I1157" s="11">
        <v>44279</v>
      </c>
      <c r="J1157" s="10">
        <v>61</v>
      </c>
      <c r="K1157" s="10" t="s">
        <v>68</v>
      </c>
      <c r="L1157" s="10" t="s">
        <v>35</v>
      </c>
    </row>
    <row r="1158" spans="1:12" x14ac:dyDescent="0.3">
      <c r="A1158" s="52">
        <v>45778</v>
      </c>
      <c r="B1158" s="10" t="s">
        <v>153</v>
      </c>
      <c r="C1158" s="10" t="s">
        <v>154</v>
      </c>
      <c r="D1158" s="10" t="s">
        <v>155</v>
      </c>
      <c r="E1158" s="10" t="s">
        <v>20</v>
      </c>
      <c r="F1158" s="10" t="s">
        <v>19</v>
      </c>
      <c r="G1158" s="10" t="s">
        <v>57</v>
      </c>
      <c r="H1158" s="10">
        <v>1</v>
      </c>
      <c r="I1158" s="11">
        <v>45180</v>
      </c>
      <c r="J1158" s="10">
        <v>65</v>
      </c>
      <c r="K1158" s="10" t="s">
        <v>68</v>
      </c>
      <c r="L1158" s="10" t="s">
        <v>21</v>
      </c>
    </row>
    <row r="1159" spans="1:12" x14ac:dyDescent="0.3">
      <c r="A1159" s="52">
        <v>45778</v>
      </c>
      <c r="B1159" s="10" t="s">
        <v>156</v>
      </c>
      <c r="C1159" s="10" t="s">
        <v>157</v>
      </c>
      <c r="D1159" s="10" t="s">
        <v>158</v>
      </c>
      <c r="E1159" s="10" t="s">
        <v>16</v>
      </c>
      <c r="F1159" s="10" t="s">
        <v>19</v>
      </c>
      <c r="G1159" s="10" t="s">
        <v>29</v>
      </c>
      <c r="H1159" s="10">
        <v>0.91</v>
      </c>
      <c r="I1159" s="11">
        <v>44663</v>
      </c>
      <c r="J1159" s="10">
        <v>59</v>
      </c>
      <c r="K1159" s="10" t="s">
        <v>68</v>
      </c>
      <c r="L1159" s="10" t="s">
        <v>18</v>
      </c>
    </row>
    <row r="1160" spans="1:12" x14ac:dyDescent="0.3">
      <c r="A1160" s="52">
        <v>45778</v>
      </c>
      <c r="B1160" s="10" t="s">
        <v>159</v>
      </c>
      <c r="C1160" s="10" t="s">
        <v>160</v>
      </c>
      <c r="D1160" s="10" t="s">
        <v>161</v>
      </c>
      <c r="E1160" s="10" t="s">
        <v>16</v>
      </c>
      <c r="F1160" s="10" t="s">
        <v>17</v>
      </c>
      <c r="G1160" s="10" t="s">
        <v>67</v>
      </c>
      <c r="H1160" s="10">
        <v>1</v>
      </c>
      <c r="I1160" s="11">
        <v>45411</v>
      </c>
      <c r="J1160" s="10">
        <v>43</v>
      </c>
      <c r="K1160" s="10" t="s">
        <v>52</v>
      </c>
      <c r="L1160" s="10" t="s">
        <v>23</v>
      </c>
    </row>
    <row r="1161" spans="1:12" x14ac:dyDescent="0.3">
      <c r="A1161" s="52">
        <v>45778</v>
      </c>
      <c r="B1161" s="10" t="s">
        <v>162</v>
      </c>
      <c r="C1161" s="10" t="s">
        <v>163</v>
      </c>
      <c r="D1161" s="10" t="s">
        <v>164</v>
      </c>
      <c r="E1161" s="10" t="s">
        <v>20</v>
      </c>
      <c r="F1161" s="10" t="s">
        <v>19</v>
      </c>
      <c r="G1161" s="10" t="s">
        <v>75</v>
      </c>
      <c r="H1161" s="10">
        <v>1</v>
      </c>
      <c r="I1161" s="11">
        <v>45272</v>
      </c>
      <c r="J1161" s="10">
        <v>59</v>
      </c>
      <c r="K1161" s="10" t="s">
        <v>52</v>
      </c>
      <c r="L1161" s="10" t="s">
        <v>41</v>
      </c>
    </row>
    <row r="1162" spans="1:12" x14ac:dyDescent="0.3">
      <c r="A1162" s="52">
        <v>45778</v>
      </c>
      <c r="B1162" s="10" t="s">
        <v>165</v>
      </c>
      <c r="C1162" s="10" t="s">
        <v>48</v>
      </c>
      <c r="D1162" s="10" t="s">
        <v>166</v>
      </c>
      <c r="E1162" s="10" t="s">
        <v>20</v>
      </c>
      <c r="F1162" s="10" t="s">
        <v>19</v>
      </c>
      <c r="G1162" s="10" t="s">
        <v>75</v>
      </c>
      <c r="H1162" s="10">
        <v>1</v>
      </c>
      <c r="I1162" s="11">
        <v>44847</v>
      </c>
      <c r="J1162" s="10">
        <v>41</v>
      </c>
      <c r="K1162" s="10" t="s">
        <v>68</v>
      </c>
      <c r="L1162" s="10" t="s">
        <v>39</v>
      </c>
    </row>
    <row r="1163" spans="1:12" x14ac:dyDescent="0.3">
      <c r="A1163" s="52">
        <v>45778</v>
      </c>
      <c r="B1163" s="10" t="s">
        <v>167</v>
      </c>
      <c r="C1163" s="10" t="s">
        <v>168</v>
      </c>
      <c r="D1163" s="10" t="s">
        <v>66</v>
      </c>
      <c r="E1163" s="10" t="s">
        <v>20</v>
      </c>
      <c r="F1163" s="10" t="s">
        <v>19</v>
      </c>
      <c r="G1163" s="10" t="s">
        <v>51</v>
      </c>
      <c r="H1163" s="10">
        <v>1</v>
      </c>
      <c r="I1163" s="11">
        <v>45437</v>
      </c>
      <c r="J1163" s="10">
        <v>45</v>
      </c>
      <c r="K1163" s="10" t="s">
        <v>52</v>
      </c>
      <c r="L1163" s="10" t="s">
        <v>21</v>
      </c>
    </row>
    <row r="1164" spans="1:12" x14ac:dyDescent="0.3">
      <c r="A1164" s="52">
        <v>45778</v>
      </c>
      <c r="B1164" s="10" t="s">
        <v>169</v>
      </c>
      <c r="C1164" s="10" t="s">
        <v>170</v>
      </c>
      <c r="D1164" s="10" t="s">
        <v>168</v>
      </c>
      <c r="E1164" s="10" t="s">
        <v>20</v>
      </c>
      <c r="F1164" s="10" t="s">
        <v>17</v>
      </c>
      <c r="G1164" s="10" t="s">
        <v>51</v>
      </c>
      <c r="H1164" s="10">
        <v>1</v>
      </c>
      <c r="I1164" s="11">
        <v>45018</v>
      </c>
      <c r="J1164" s="10">
        <v>40</v>
      </c>
      <c r="K1164" s="10" t="s">
        <v>68</v>
      </c>
      <c r="L1164" s="10" t="s">
        <v>18</v>
      </c>
    </row>
    <row r="1165" spans="1:12" x14ac:dyDescent="0.3">
      <c r="A1165" s="52">
        <v>45778</v>
      </c>
      <c r="B1165" s="10" t="s">
        <v>171</v>
      </c>
      <c r="C1165" s="10" t="s">
        <v>172</v>
      </c>
      <c r="D1165" s="10" t="s">
        <v>132</v>
      </c>
      <c r="E1165" s="10" t="s">
        <v>20</v>
      </c>
      <c r="F1165" s="10" t="s">
        <v>17</v>
      </c>
      <c r="G1165" s="10" t="s">
        <v>75</v>
      </c>
      <c r="H1165" s="10">
        <v>1</v>
      </c>
      <c r="I1165" s="11">
        <v>44809</v>
      </c>
      <c r="J1165" s="10">
        <v>26</v>
      </c>
      <c r="K1165" s="10" t="s">
        <v>68</v>
      </c>
      <c r="L1165" s="10" t="s">
        <v>27</v>
      </c>
    </row>
    <row r="1166" spans="1:12" x14ac:dyDescent="0.3">
      <c r="A1166" s="52">
        <v>45778</v>
      </c>
      <c r="B1166" s="10" t="s">
        <v>173</v>
      </c>
      <c r="C1166" s="10" t="s">
        <v>174</v>
      </c>
      <c r="D1166" s="10" t="s">
        <v>175</v>
      </c>
      <c r="E1166" s="10" t="s">
        <v>16</v>
      </c>
      <c r="F1166" s="10" t="s">
        <v>17</v>
      </c>
      <c r="G1166" s="10" t="s">
        <v>57</v>
      </c>
      <c r="H1166" s="10">
        <v>0.91</v>
      </c>
      <c r="I1166" s="11">
        <v>45278</v>
      </c>
      <c r="J1166" s="10">
        <v>54</v>
      </c>
      <c r="K1166" s="10" t="s">
        <v>52</v>
      </c>
      <c r="L1166" s="10" t="s">
        <v>94</v>
      </c>
    </row>
    <row r="1167" spans="1:12" x14ac:dyDescent="0.3">
      <c r="A1167" s="52">
        <v>45778</v>
      </c>
      <c r="B1167" s="10" t="s">
        <v>176</v>
      </c>
      <c r="C1167" s="10" t="s">
        <v>177</v>
      </c>
      <c r="D1167" s="10" t="s">
        <v>178</v>
      </c>
      <c r="E1167" s="10" t="s">
        <v>20</v>
      </c>
      <c r="F1167" s="10" t="s">
        <v>19</v>
      </c>
      <c r="G1167" s="10" t="s">
        <v>75</v>
      </c>
      <c r="H1167" s="10">
        <v>1</v>
      </c>
      <c r="I1167" s="11">
        <v>45775</v>
      </c>
      <c r="J1167" s="10">
        <v>59</v>
      </c>
      <c r="K1167" s="10" t="s">
        <v>68</v>
      </c>
      <c r="L1167" s="10" t="s">
        <v>36</v>
      </c>
    </row>
    <row r="1168" spans="1:12" x14ac:dyDescent="0.3">
      <c r="A1168" s="52">
        <v>45778</v>
      </c>
      <c r="B1168" s="10" t="s">
        <v>179</v>
      </c>
      <c r="C1168" s="10" t="s">
        <v>180</v>
      </c>
      <c r="D1168" s="10" t="s">
        <v>181</v>
      </c>
      <c r="E1168" s="10" t="s">
        <v>20</v>
      </c>
      <c r="F1168" s="10" t="s">
        <v>50</v>
      </c>
      <c r="G1168" s="10" t="s">
        <v>51</v>
      </c>
      <c r="H1168" s="10">
        <v>1</v>
      </c>
      <c r="I1168" s="11">
        <v>45063</v>
      </c>
      <c r="J1168" s="10">
        <v>44</v>
      </c>
      <c r="K1168" s="10" t="s">
        <v>52</v>
      </c>
      <c r="L1168" s="10" t="s">
        <v>35</v>
      </c>
    </row>
    <row r="1169" spans="1:12" x14ac:dyDescent="0.3">
      <c r="A1169" s="52">
        <v>45778</v>
      </c>
      <c r="B1169" s="10" t="s">
        <v>182</v>
      </c>
      <c r="C1169" s="10" t="s">
        <v>183</v>
      </c>
      <c r="D1169" s="10" t="s">
        <v>184</v>
      </c>
      <c r="E1169" s="10" t="s">
        <v>16</v>
      </c>
      <c r="F1169" s="10" t="s">
        <v>17</v>
      </c>
      <c r="G1169" s="10" t="s">
        <v>51</v>
      </c>
      <c r="H1169" s="10">
        <v>0.91</v>
      </c>
      <c r="I1169" s="11">
        <v>45432</v>
      </c>
      <c r="J1169" s="10">
        <v>60</v>
      </c>
      <c r="K1169" s="10" t="s">
        <v>52</v>
      </c>
      <c r="L1169" s="10" t="s">
        <v>39</v>
      </c>
    </row>
    <row r="1170" spans="1:12" x14ac:dyDescent="0.3">
      <c r="A1170" s="52">
        <v>45778</v>
      </c>
      <c r="B1170" s="10" t="s">
        <v>185</v>
      </c>
      <c r="C1170" s="10" t="s">
        <v>186</v>
      </c>
      <c r="D1170" s="10" t="s">
        <v>187</v>
      </c>
      <c r="E1170" s="10" t="s">
        <v>16</v>
      </c>
      <c r="F1170" s="10" t="s">
        <v>19</v>
      </c>
      <c r="G1170" s="10" t="s">
        <v>57</v>
      </c>
      <c r="H1170" s="10">
        <v>1</v>
      </c>
      <c r="I1170" s="11">
        <v>44594</v>
      </c>
      <c r="J1170" s="10">
        <v>39</v>
      </c>
      <c r="K1170" s="10" t="s">
        <v>68</v>
      </c>
      <c r="L1170" s="10" t="s">
        <v>35</v>
      </c>
    </row>
    <row r="1171" spans="1:12" x14ac:dyDescent="0.3">
      <c r="A1171" s="52">
        <v>45778</v>
      </c>
      <c r="B1171" s="10" t="s">
        <v>191</v>
      </c>
      <c r="C1171" s="10" t="s">
        <v>192</v>
      </c>
      <c r="D1171" s="10" t="s">
        <v>193</v>
      </c>
      <c r="E1171" s="10" t="s">
        <v>16</v>
      </c>
      <c r="F1171" s="10" t="s">
        <v>19</v>
      </c>
      <c r="G1171" s="10" t="s">
        <v>67</v>
      </c>
      <c r="H1171" s="10">
        <v>1</v>
      </c>
      <c r="I1171" s="11">
        <v>45620</v>
      </c>
      <c r="J1171" s="10">
        <v>26</v>
      </c>
      <c r="K1171" s="10" t="s">
        <v>52</v>
      </c>
      <c r="L1171" s="10" t="s">
        <v>42</v>
      </c>
    </row>
    <row r="1172" spans="1:12" x14ac:dyDescent="0.3">
      <c r="A1172" s="52">
        <v>45778</v>
      </c>
      <c r="B1172" s="10" t="s">
        <v>194</v>
      </c>
      <c r="C1172" s="10" t="s">
        <v>195</v>
      </c>
      <c r="D1172" s="10" t="s">
        <v>187</v>
      </c>
      <c r="E1172" s="10" t="s">
        <v>16</v>
      </c>
      <c r="F1172" s="10" t="s">
        <v>56</v>
      </c>
      <c r="G1172" s="10" t="s">
        <v>51</v>
      </c>
      <c r="H1172" s="10">
        <v>1</v>
      </c>
      <c r="I1172" s="11">
        <v>44956</v>
      </c>
      <c r="J1172" s="10">
        <v>49</v>
      </c>
      <c r="K1172" s="10" t="s">
        <v>52</v>
      </c>
      <c r="L1172" s="10" t="s">
        <v>21</v>
      </c>
    </row>
    <row r="1173" spans="1:12" x14ac:dyDescent="0.3">
      <c r="A1173" s="52">
        <v>45778</v>
      </c>
      <c r="B1173" s="10" t="s">
        <v>196</v>
      </c>
      <c r="C1173" s="10" t="s">
        <v>197</v>
      </c>
      <c r="D1173" s="10" t="s">
        <v>198</v>
      </c>
      <c r="E1173" s="10" t="s">
        <v>20</v>
      </c>
      <c r="F1173" s="10" t="s">
        <v>19</v>
      </c>
      <c r="G1173" s="10" t="s">
        <v>121</v>
      </c>
      <c r="H1173" s="10">
        <v>1</v>
      </c>
      <c r="I1173" s="11">
        <v>44119</v>
      </c>
      <c r="J1173" s="10">
        <v>47</v>
      </c>
      <c r="K1173" s="10" t="s">
        <v>52</v>
      </c>
      <c r="L1173" s="10" t="s">
        <v>36</v>
      </c>
    </row>
    <row r="1174" spans="1:12" x14ac:dyDescent="0.3">
      <c r="A1174" s="52">
        <v>45778</v>
      </c>
      <c r="B1174" s="10" t="s">
        <v>199</v>
      </c>
      <c r="C1174" s="10" t="s">
        <v>136</v>
      </c>
      <c r="D1174" s="10" t="s">
        <v>200</v>
      </c>
      <c r="E1174" s="10" t="s">
        <v>16</v>
      </c>
      <c r="F1174" s="10" t="s">
        <v>19</v>
      </c>
      <c r="G1174" s="10" t="s">
        <v>51</v>
      </c>
      <c r="H1174" s="10">
        <v>1</v>
      </c>
      <c r="I1174" s="11">
        <v>45509</v>
      </c>
      <c r="J1174" s="10">
        <v>22</v>
      </c>
      <c r="K1174" s="10" t="s">
        <v>68</v>
      </c>
      <c r="L1174" s="10" t="s">
        <v>42</v>
      </c>
    </row>
    <row r="1175" spans="1:12" x14ac:dyDescent="0.3">
      <c r="A1175" s="52">
        <v>45778</v>
      </c>
      <c r="B1175" s="10" t="s">
        <v>201</v>
      </c>
      <c r="C1175" s="10" t="s">
        <v>80</v>
      </c>
      <c r="D1175" s="10" t="s">
        <v>63</v>
      </c>
      <c r="E1175" s="10" t="s">
        <v>20</v>
      </c>
      <c r="F1175" s="10" t="s">
        <v>56</v>
      </c>
      <c r="G1175" s="10" t="s">
        <v>67</v>
      </c>
      <c r="H1175" s="10">
        <v>1</v>
      </c>
      <c r="I1175" s="11">
        <v>44322</v>
      </c>
      <c r="J1175" s="10">
        <v>25</v>
      </c>
      <c r="K1175" s="10" t="s">
        <v>52</v>
      </c>
      <c r="L1175" s="10" t="s">
        <v>18</v>
      </c>
    </row>
    <row r="1176" spans="1:12" x14ac:dyDescent="0.3">
      <c r="A1176" s="52">
        <v>45778</v>
      </c>
      <c r="B1176" s="10" t="s">
        <v>205</v>
      </c>
      <c r="C1176" s="10" t="s">
        <v>206</v>
      </c>
      <c r="D1176" s="10" t="s">
        <v>207</v>
      </c>
      <c r="E1176" s="10" t="s">
        <v>16</v>
      </c>
      <c r="F1176" s="10" t="s">
        <v>19</v>
      </c>
      <c r="G1176" s="10" t="s">
        <v>57</v>
      </c>
      <c r="H1176" s="10">
        <v>1</v>
      </c>
      <c r="I1176" s="11">
        <v>44639</v>
      </c>
      <c r="J1176" s="10">
        <v>33</v>
      </c>
      <c r="K1176" s="10" t="s">
        <v>52</v>
      </c>
      <c r="L1176" s="10" t="s">
        <v>18</v>
      </c>
    </row>
    <row r="1177" spans="1:12" x14ac:dyDescent="0.3">
      <c r="A1177" s="52">
        <v>45778</v>
      </c>
      <c r="B1177" s="10" t="s">
        <v>210</v>
      </c>
      <c r="C1177" s="10" t="s">
        <v>211</v>
      </c>
      <c r="D1177" s="10" t="s">
        <v>212</v>
      </c>
      <c r="E1177" s="10" t="s">
        <v>20</v>
      </c>
      <c r="F1177" s="10" t="s">
        <v>17</v>
      </c>
      <c r="G1177" s="10" t="s">
        <v>75</v>
      </c>
      <c r="H1177" s="10">
        <v>1</v>
      </c>
      <c r="I1177" s="11">
        <v>44595</v>
      </c>
      <c r="J1177" s="10">
        <v>51</v>
      </c>
      <c r="K1177" s="10" t="s">
        <v>52</v>
      </c>
      <c r="L1177" s="10" t="s">
        <v>39</v>
      </c>
    </row>
    <row r="1178" spans="1:12" x14ac:dyDescent="0.3">
      <c r="A1178" s="52">
        <v>45778</v>
      </c>
      <c r="B1178" s="10" t="s">
        <v>213</v>
      </c>
      <c r="C1178" s="10" t="s">
        <v>214</v>
      </c>
      <c r="D1178" s="10" t="s">
        <v>89</v>
      </c>
      <c r="E1178" s="10" t="s">
        <v>20</v>
      </c>
      <c r="F1178" s="10" t="s">
        <v>17</v>
      </c>
      <c r="G1178" s="10" t="s">
        <v>51</v>
      </c>
      <c r="H1178" s="10">
        <v>1</v>
      </c>
      <c r="I1178" s="11">
        <v>45387</v>
      </c>
      <c r="J1178" s="10">
        <v>62</v>
      </c>
      <c r="K1178" s="10" t="s">
        <v>68</v>
      </c>
      <c r="L1178" s="10" t="s">
        <v>90</v>
      </c>
    </row>
    <row r="1179" spans="1:12" x14ac:dyDescent="0.3">
      <c r="A1179" s="52">
        <v>45778</v>
      </c>
      <c r="B1179" s="10" t="s">
        <v>215</v>
      </c>
      <c r="C1179" s="10" t="s">
        <v>216</v>
      </c>
      <c r="D1179" s="10" t="s">
        <v>217</v>
      </c>
      <c r="E1179" s="10" t="s">
        <v>16</v>
      </c>
      <c r="F1179" s="10" t="s">
        <v>17</v>
      </c>
      <c r="G1179" s="10" t="s">
        <v>51</v>
      </c>
      <c r="H1179" s="10">
        <v>1</v>
      </c>
      <c r="I1179" s="11">
        <v>45267</v>
      </c>
      <c r="J1179" s="10">
        <v>27</v>
      </c>
      <c r="K1179" s="10" t="s">
        <v>68</v>
      </c>
      <c r="L1179" s="10" t="s">
        <v>18</v>
      </c>
    </row>
    <row r="1180" spans="1:12" x14ac:dyDescent="0.3">
      <c r="A1180" s="52">
        <v>45778</v>
      </c>
      <c r="B1180" s="10" t="s">
        <v>218</v>
      </c>
      <c r="C1180" s="10" t="s">
        <v>219</v>
      </c>
      <c r="D1180" s="10" t="s">
        <v>220</v>
      </c>
      <c r="E1180" s="10" t="s">
        <v>16</v>
      </c>
      <c r="F1180" s="10" t="s">
        <v>17</v>
      </c>
      <c r="G1180" s="10" t="s">
        <v>75</v>
      </c>
      <c r="H1180" s="10">
        <v>1</v>
      </c>
      <c r="I1180" s="11">
        <v>44569</v>
      </c>
      <c r="J1180" s="10">
        <v>40</v>
      </c>
      <c r="K1180" s="10" t="s">
        <v>68</v>
      </c>
      <c r="L1180" s="10" t="s">
        <v>21</v>
      </c>
    </row>
    <row r="1181" spans="1:12" x14ac:dyDescent="0.3">
      <c r="A1181" s="52">
        <v>45778</v>
      </c>
      <c r="B1181" s="10" t="s">
        <v>221</v>
      </c>
      <c r="C1181" s="10" t="s">
        <v>222</v>
      </c>
      <c r="D1181" s="10" t="s">
        <v>223</v>
      </c>
      <c r="E1181" s="10" t="s">
        <v>16</v>
      </c>
      <c r="F1181" s="10" t="s">
        <v>56</v>
      </c>
      <c r="G1181" s="10" t="s">
        <v>51</v>
      </c>
      <c r="H1181" s="10">
        <v>1</v>
      </c>
      <c r="I1181" s="11">
        <v>44876</v>
      </c>
      <c r="J1181" s="10">
        <v>45</v>
      </c>
      <c r="K1181" s="10" t="s">
        <v>52</v>
      </c>
      <c r="L1181" s="10" t="s">
        <v>35</v>
      </c>
    </row>
    <row r="1182" spans="1:12" x14ac:dyDescent="0.3">
      <c r="A1182" s="52">
        <v>45778</v>
      </c>
      <c r="B1182" s="10" t="s">
        <v>224</v>
      </c>
      <c r="C1182" s="10" t="s">
        <v>100</v>
      </c>
      <c r="D1182" s="10" t="s">
        <v>225</v>
      </c>
      <c r="E1182" s="10" t="s">
        <v>16</v>
      </c>
      <c r="F1182" s="10" t="s">
        <v>17</v>
      </c>
      <c r="G1182" s="10" t="s">
        <v>51</v>
      </c>
      <c r="H1182" s="10">
        <v>1</v>
      </c>
      <c r="I1182" s="11">
        <v>44873</v>
      </c>
      <c r="J1182" s="10">
        <v>60</v>
      </c>
      <c r="K1182" s="10" t="s">
        <v>68</v>
      </c>
      <c r="L1182" s="10" t="s">
        <v>42</v>
      </c>
    </row>
    <row r="1183" spans="1:12" x14ac:dyDescent="0.3">
      <c r="A1183" s="52">
        <v>45778</v>
      </c>
      <c r="B1183" s="10" t="s">
        <v>226</v>
      </c>
      <c r="C1183" s="10" t="s">
        <v>216</v>
      </c>
      <c r="D1183" s="10" t="s">
        <v>227</v>
      </c>
      <c r="E1183" s="10" t="s">
        <v>16</v>
      </c>
      <c r="F1183" s="10" t="s">
        <v>19</v>
      </c>
      <c r="G1183" s="10" t="s">
        <v>75</v>
      </c>
      <c r="H1183" s="10">
        <v>1</v>
      </c>
      <c r="I1183" s="11">
        <v>45178</v>
      </c>
      <c r="J1183" s="10">
        <v>44</v>
      </c>
      <c r="K1183" s="10" t="s">
        <v>68</v>
      </c>
      <c r="L1183" s="10" t="s">
        <v>90</v>
      </c>
    </row>
    <row r="1184" spans="1:12" x14ac:dyDescent="0.3">
      <c r="A1184" s="52">
        <v>45778</v>
      </c>
      <c r="B1184" s="10" t="s">
        <v>228</v>
      </c>
      <c r="C1184" s="10" t="s">
        <v>229</v>
      </c>
      <c r="D1184" s="10" t="s">
        <v>33</v>
      </c>
      <c r="E1184" s="10" t="s">
        <v>16</v>
      </c>
      <c r="F1184" s="10" t="s">
        <v>19</v>
      </c>
      <c r="G1184" s="10" t="s">
        <v>51</v>
      </c>
      <c r="H1184" s="10">
        <v>1</v>
      </c>
      <c r="I1184" s="11">
        <v>45643</v>
      </c>
      <c r="J1184" s="10">
        <v>52</v>
      </c>
      <c r="K1184" s="10" t="s">
        <v>68</v>
      </c>
      <c r="L1184" s="10" t="s">
        <v>18</v>
      </c>
    </row>
    <row r="1185" spans="1:12" x14ac:dyDescent="0.3">
      <c r="A1185" s="52">
        <v>45778</v>
      </c>
      <c r="B1185" s="10" t="s">
        <v>230</v>
      </c>
      <c r="C1185" s="10" t="s">
        <v>231</v>
      </c>
      <c r="D1185" s="10" t="s">
        <v>232</v>
      </c>
      <c r="E1185" s="10" t="s">
        <v>16</v>
      </c>
      <c r="F1185" s="10" t="s">
        <v>19</v>
      </c>
      <c r="G1185" s="10" t="s">
        <v>51</v>
      </c>
      <c r="H1185" s="10">
        <v>1</v>
      </c>
      <c r="I1185" s="11">
        <v>44434</v>
      </c>
      <c r="J1185" s="10">
        <v>58</v>
      </c>
      <c r="K1185" s="10" t="s">
        <v>68</v>
      </c>
      <c r="L1185" s="10" t="s">
        <v>41</v>
      </c>
    </row>
    <row r="1186" spans="1:12" x14ac:dyDescent="0.3">
      <c r="A1186" s="52">
        <v>45778</v>
      </c>
      <c r="B1186" s="10" t="s">
        <v>233</v>
      </c>
      <c r="C1186" s="10" t="s">
        <v>37</v>
      </c>
      <c r="D1186" s="10" t="s">
        <v>234</v>
      </c>
      <c r="E1186" s="10" t="s">
        <v>20</v>
      </c>
      <c r="F1186" s="10" t="s">
        <v>19</v>
      </c>
      <c r="G1186" s="10" t="s">
        <v>51</v>
      </c>
      <c r="H1186" s="10">
        <v>0.91</v>
      </c>
      <c r="I1186" s="11">
        <v>44888</v>
      </c>
      <c r="J1186" s="10">
        <v>45</v>
      </c>
      <c r="K1186" s="10" t="s">
        <v>68</v>
      </c>
      <c r="L1186" s="10" t="s">
        <v>94</v>
      </c>
    </row>
    <row r="1187" spans="1:12" x14ac:dyDescent="0.3">
      <c r="A1187" s="52">
        <v>45778</v>
      </c>
      <c r="B1187" s="10" t="s">
        <v>235</v>
      </c>
      <c r="C1187" s="10" t="s">
        <v>236</v>
      </c>
      <c r="D1187" s="10" t="s">
        <v>237</v>
      </c>
      <c r="E1187" s="10" t="s">
        <v>16</v>
      </c>
      <c r="F1187" s="10" t="s">
        <v>19</v>
      </c>
      <c r="G1187" s="10" t="s">
        <v>121</v>
      </c>
      <c r="H1187" s="10">
        <v>1</v>
      </c>
      <c r="I1187" s="11">
        <v>45440</v>
      </c>
      <c r="J1187" s="10">
        <v>53</v>
      </c>
      <c r="K1187" s="10" t="s">
        <v>68</v>
      </c>
      <c r="L1187" s="10" t="s">
        <v>40</v>
      </c>
    </row>
    <row r="1188" spans="1:12" x14ac:dyDescent="0.3">
      <c r="A1188" s="52">
        <v>45778</v>
      </c>
      <c r="B1188" s="10" t="s">
        <v>238</v>
      </c>
      <c r="C1188" s="10" t="s">
        <v>239</v>
      </c>
      <c r="D1188" s="10" t="s">
        <v>190</v>
      </c>
      <c r="E1188" s="10" t="s">
        <v>20</v>
      </c>
      <c r="F1188" s="10" t="s">
        <v>17</v>
      </c>
      <c r="G1188" s="10" t="s">
        <v>67</v>
      </c>
      <c r="H1188" s="10">
        <v>0.91</v>
      </c>
      <c r="I1188" s="11">
        <v>44622</v>
      </c>
      <c r="J1188" s="10">
        <v>54</v>
      </c>
      <c r="K1188" s="10" t="s">
        <v>52</v>
      </c>
      <c r="L1188" s="10" t="s">
        <v>18</v>
      </c>
    </row>
    <row r="1189" spans="1:12" x14ac:dyDescent="0.3">
      <c r="A1189" s="52">
        <v>45778</v>
      </c>
      <c r="B1189" s="10" t="s">
        <v>240</v>
      </c>
      <c r="C1189" s="10" t="s">
        <v>241</v>
      </c>
      <c r="D1189" s="10" t="s">
        <v>242</v>
      </c>
      <c r="E1189" s="10" t="s">
        <v>16</v>
      </c>
      <c r="F1189" s="10" t="s">
        <v>19</v>
      </c>
      <c r="G1189" s="10" t="s">
        <v>75</v>
      </c>
      <c r="H1189" s="10">
        <v>0.91</v>
      </c>
      <c r="I1189" s="11">
        <v>45087</v>
      </c>
      <c r="J1189" s="10">
        <v>24</v>
      </c>
      <c r="K1189" s="10" t="s">
        <v>68</v>
      </c>
      <c r="L1189" s="10" t="s">
        <v>23</v>
      </c>
    </row>
    <row r="1190" spans="1:12" x14ac:dyDescent="0.3">
      <c r="A1190" s="52">
        <v>45778</v>
      </c>
      <c r="B1190" s="10" t="s">
        <v>245</v>
      </c>
      <c r="C1190" s="10" t="s">
        <v>83</v>
      </c>
      <c r="D1190" s="10" t="s">
        <v>246</v>
      </c>
      <c r="E1190" s="10" t="s">
        <v>20</v>
      </c>
      <c r="F1190" s="10" t="s">
        <v>19</v>
      </c>
      <c r="G1190" s="10" t="s">
        <v>51</v>
      </c>
      <c r="H1190" s="10">
        <v>1</v>
      </c>
      <c r="I1190" s="11">
        <v>44089</v>
      </c>
      <c r="J1190" s="10">
        <v>53</v>
      </c>
      <c r="K1190" s="10" t="s">
        <v>68</v>
      </c>
      <c r="L1190" s="10" t="s">
        <v>39</v>
      </c>
    </row>
    <row r="1191" spans="1:12" x14ac:dyDescent="0.3">
      <c r="A1191" s="52">
        <v>45778</v>
      </c>
      <c r="B1191" s="10" t="s">
        <v>247</v>
      </c>
      <c r="C1191" s="10" t="s">
        <v>248</v>
      </c>
      <c r="D1191" s="10" t="s">
        <v>178</v>
      </c>
      <c r="E1191" s="10" t="s">
        <v>20</v>
      </c>
      <c r="F1191" s="10" t="s">
        <v>17</v>
      </c>
      <c r="G1191" s="10" t="s">
        <v>121</v>
      </c>
      <c r="H1191" s="10">
        <v>1</v>
      </c>
      <c r="I1191" s="11">
        <v>45794</v>
      </c>
      <c r="J1191" s="10">
        <v>28</v>
      </c>
      <c r="K1191" s="10" t="s">
        <v>68</v>
      </c>
      <c r="L1191" s="10" t="s">
        <v>18</v>
      </c>
    </row>
    <row r="1192" spans="1:12" x14ac:dyDescent="0.3">
      <c r="A1192" s="52">
        <v>45778</v>
      </c>
      <c r="B1192" s="10" t="s">
        <v>249</v>
      </c>
      <c r="C1192" s="10" t="s">
        <v>250</v>
      </c>
      <c r="D1192" s="10" t="s">
        <v>251</v>
      </c>
      <c r="E1192" s="10" t="s">
        <v>20</v>
      </c>
      <c r="F1192" s="10" t="s">
        <v>56</v>
      </c>
      <c r="G1192" s="10" t="s">
        <v>98</v>
      </c>
      <c r="H1192" s="10">
        <v>1</v>
      </c>
      <c r="I1192" s="11">
        <v>45297</v>
      </c>
      <c r="J1192" s="10">
        <v>31</v>
      </c>
      <c r="K1192" s="10" t="s">
        <v>52</v>
      </c>
      <c r="L1192" s="10" t="s">
        <v>40</v>
      </c>
    </row>
    <row r="1193" spans="1:12" x14ac:dyDescent="0.3">
      <c r="A1193" s="52">
        <v>45778</v>
      </c>
      <c r="B1193" s="10" t="s">
        <v>252</v>
      </c>
      <c r="C1193" s="10" t="s">
        <v>174</v>
      </c>
      <c r="D1193" s="10" t="s">
        <v>89</v>
      </c>
      <c r="E1193" s="10" t="s">
        <v>20</v>
      </c>
      <c r="F1193" s="10" t="s">
        <v>17</v>
      </c>
      <c r="G1193" s="10" t="s">
        <v>121</v>
      </c>
      <c r="H1193" s="10">
        <v>1</v>
      </c>
      <c r="I1193" s="11">
        <v>44738</v>
      </c>
      <c r="J1193" s="10">
        <v>61</v>
      </c>
      <c r="K1193" s="10" t="s">
        <v>68</v>
      </c>
      <c r="L1193" s="10" t="s">
        <v>18</v>
      </c>
    </row>
    <row r="1194" spans="1:12" x14ac:dyDescent="0.3">
      <c r="A1194" s="52">
        <v>45778</v>
      </c>
      <c r="B1194" s="10" t="s">
        <v>253</v>
      </c>
      <c r="C1194" s="10" t="s">
        <v>254</v>
      </c>
      <c r="D1194" s="10" t="s">
        <v>93</v>
      </c>
      <c r="E1194" s="10" t="s">
        <v>16</v>
      </c>
      <c r="F1194" s="10" t="s">
        <v>17</v>
      </c>
      <c r="G1194" s="10" t="s">
        <v>51</v>
      </c>
      <c r="H1194" s="10">
        <v>1</v>
      </c>
      <c r="I1194" s="11">
        <v>44348</v>
      </c>
      <c r="J1194" s="10">
        <v>65</v>
      </c>
      <c r="K1194" s="10" t="s">
        <v>68</v>
      </c>
      <c r="L1194" s="10" t="s">
        <v>35</v>
      </c>
    </row>
    <row r="1195" spans="1:12" x14ac:dyDescent="0.3">
      <c r="A1195" s="52">
        <v>45778</v>
      </c>
      <c r="B1195" s="10" t="s">
        <v>255</v>
      </c>
      <c r="C1195" s="10" t="s">
        <v>256</v>
      </c>
      <c r="D1195" s="10" t="s">
        <v>257</v>
      </c>
      <c r="E1195" s="10" t="s">
        <v>20</v>
      </c>
      <c r="F1195" s="10" t="s">
        <v>19</v>
      </c>
      <c r="G1195" s="10" t="s">
        <v>121</v>
      </c>
      <c r="H1195" s="10">
        <v>1</v>
      </c>
      <c r="I1195" s="11">
        <v>45103</v>
      </c>
      <c r="J1195" s="10">
        <v>41</v>
      </c>
      <c r="K1195" s="10" t="s">
        <v>68</v>
      </c>
      <c r="L1195" s="10" t="s">
        <v>23</v>
      </c>
    </row>
    <row r="1196" spans="1:12" x14ac:dyDescent="0.3">
      <c r="A1196" s="52">
        <v>45778</v>
      </c>
      <c r="B1196" s="10" t="s">
        <v>258</v>
      </c>
      <c r="C1196" s="10" t="s">
        <v>259</v>
      </c>
      <c r="D1196" s="10" t="s">
        <v>260</v>
      </c>
      <c r="E1196" s="10" t="s">
        <v>20</v>
      </c>
      <c r="F1196" s="10" t="s">
        <v>17</v>
      </c>
      <c r="G1196" s="10" t="s">
        <v>67</v>
      </c>
      <c r="H1196" s="10">
        <v>1</v>
      </c>
      <c r="I1196" s="11">
        <v>44498</v>
      </c>
      <c r="J1196" s="10">
        <v>52</v>
      </c>
      <c r="K1196" s="10" t="s">
        <v>68</v>
      </c>
      <c r="L1196" s="10" t="s">
        <v>18</v>
      </c>
    </row>
    <row r="1197" spans="1:12" x14ac:dyDescent="0.3">
      <c r="A1197" s="52">
        <v>45778</v>
      </c>
      <c r="B1197" s="10" t="s">
        <v>261</v>
      </c>
      <c r="C1197" s="10" t="s">
        <v>262</v>
      </c>
      <c r="D1197" s="10" t="s">
        <v>81</v>
      </c>
      <c r="E1197" s="10" t="s">
        <v>20</v>
      </c>
      <c r="F1197" s="10" t="s">
        <v>19</v>
      </c>
      <c r="G1197" s="10" t="s">
        <v>57</v>
      </c>
      <c r="H1197" s="10">
        <v>0.91</v>
      </c>
      <c r="I1197" s="11">
        <v>44311</v>
      </c>
      <c r="J1197" s="10">
        <v>63</v>
      </c>
      <c r="K1197" s="10" t="s">
        <v>68</v>
      </c>
      <c r="L1197" s="10" t="s">
        <v>94</v>
      </c>
    </row>
    <row r="1198" spans="1:12" x14ac:dyDescent="0.3">
      <c r="A1198" s="52">
        <v>45778</v>
      </c>
      <c r="B1198" s="10" t="s">
        <v>263</v>
      </c>
      <c r="C1198" s="10" t="s">
        <v>264</v>
      </c>
      <c r="D1198" s="10" t="s">
        <v>265</v>
      </c>
      <c r="E1198" s="10" t="s">
        <v>20</v>
      </c>
      <c r="F1198" s="10" t="s">
        <v>17</v>
      </c>
      <c r="G1198" s="10" t="s">
        <v>121</v>
      </c>
      <c r="H1198" s="10">
        <v>1</v>
      </c>
      <c r="I1198" s="11">
        <v>44278</v>
      </c>
      <c r="J1198" s="10">
        <v>46</v>
      </c>
      <c r="K1198" s="10" t="s">
        <v>68</v>
      </c>
      <c r="L1198" s="10" t="s">
        <v>31</v>
      </c>
    </row>
    <row r="1199" spans="1:12" x14ac:dyDescent="0.3">
      <c r="A1199" s="52">
        <v>45778</v>
      </c>
      <c r="B1199" s="10" t="s">
        <v>266</v>
      </c>
      <c r="C1199" s="10" t="s">
        <v>267</v>
      </c>
      <c r="D1199" s="10" t="s">
        <v>158</v>
      </c>
      <c r="E1199" s="10" t="s">
        <v>16</v>
      </c>
      <c r="F1199" s="10" t="s">
        <v>19</v>
      </c>
      <c r="G1199" s="10" t="s">
        <v>51</v>
      </c>
      <c r="H1199" s="10">
        <v>0.91</v>
      </c>
      <c r="I1199" s="11">
        <v>44231</v>
      </c>
      <c r="J1199" s="10">
        <v>22</v>
      </c>
      <c r="K1199" s="10" t="s">
        <v>52</v>
      </c>
      <c r="L1199" s="10" t="s">
        <v>35</v>
      </c>
    </row>
    <row r="1200" spans="1:12" x14ac:dyDescent="0.3">
      <c r="A1200" s="52">
        <v>45778</v>
      </c>
      <c r="B1200" s="10" t="s">
        <v>268</v>
      </c>
      <c r="C1200" s="10" t="s">
        <v>269</v>
      </c>
      <c r="D1200" s="10" t="s">
        <v>161</v>
      </c>
      <c r="E1200" s="10" t="s">
        <v>16</v>
      </c>
      <c r="F1200" s="10" t="s">
        <v>19</v>
      </c>
      <c r="G1200" s="10" t="s">
        <v>75</v>
      </c>
      <c r="H1200" s="10">
        <v>1</v>
      </c>
      <c r="I1200" s="11">
        <v>45300</v>
      </c>
      <c r="J1200" s="10">
        <v>31</v>
      </c>
      <c r="K1200" s="10" t="s">
        <v>52</v>
      </c>
      <c r="L1200" s="10" t="s">
        <v>36</v>
      </c>
    </row>
    <row r="1201" spans="1:12" x14ac:dyDescent="0.3">
      <c r="A1201" s="52">
        <v>45778</v>
      </c>
      <c r="B1201" s="10" t="s">
        <v>270</v>
      </c>
      <c r="C1201" s="10" t="s">
        <v>271</v>
      </c>
      <c r="D1201" s="10" t="s">
        <v>272</v>
      </c>
      <c r="E1201" s="10" t="s">
        <v>20</v>
      </c>
      <c r="F1201" s="10" t="s">
        <v>19</v>
      </c>
      <c r="G1201" s="10" t="s">
        <v>57</v>
      </c>
      <c r="H1201" s="10">
        <v>0.91</v>
      </c>
      <c r="I1201" s="11">
        <v>45348</v>
      </c>
      <c r="J1201" s="10">
        <v>43</v>
      </c>
      <c r="K1201" s="10" t="s">
        <v>68</v>
      </c>
      <c r="L1201" s="10" t="s">
        <v>18</v>
      </c>
    </row>
    <row r="1202" spans="1:12" x14ac:dyDescent="0.3">
      <c r="A1202" s="52">
        <v>45778</v>
      </c>
      <c r="B1202" s="10" t="s">
        <v>273</v>
      </c>
      <c r="C1202" s="10" t="s">
        <v>136</v>
      </c>
      <c r="D1202" s="10" t="s">
        <v>232</v>
      </c>
      <c r="E1202" s="10" t="s">
        <v>16</v>
      </c>
      <c r="F1202" s="10" t="s">
        <v>19</v>
      </c>
      <c r="G1202" s="10" t="s">
        <v>67</v>
      </c>
      <c r="H1202" s="10">
        <v>0.91</v>
      </c>
      <c r="I1202" s="11">
        <v>45754</v>
      </c>
      <c r="J1202" s="10">
        <v>50</v>
      </c>
      <c r="K1202" s="10" t="s">
        <v>52</v>
      </c>
      <c r="L1202" s="10" t="s">
        <v>18</v>
      </c>
    </row>
    <row r="1203" spans="1:12" x14ac:dyDescent="0.3">
      <c r="A1203" s="52">
        <v>45778</v>
      </c>
      <c r="B1203" s="10" t="s">
        <v>274</v>
      </c>
      <c r="C1203" s="10" t="s">
        <v>275</v>
      </c>
      <c r="D1203" s="10" t="s">
        <v>168</v>
      </c>
      <c r="E1203" s="10" t="s">
        <v>20</v>
      </c>
      <c r="F1203" s="10" t="s">
        <v>50</v>
      </c>
      <c r="G1203" s="10" t="s">
        <v>98</v>
      </c>
      <c r="H1203" s="10">
        <v>1</v>
      </c>
      <c r="I1203" s="11">
        <v>44855</v>
      </c>
      <c r="J1203" s="10">
        <v>35</v>
      </c>
      <c r="K1203" s="10" t="s">
        <v>52</v>
      </c>
      <c r="L1203" s="10" t="s">
        <v>35</v>
      </c>
    </row>
    <row r="1204" spans="1:12" x14ac:dyDescent="0.3">
      <c r="A1204" s="52">
        <v>45778</v>
      </c>
      <c r="B1204" s="10" t="s">
        <v>276</v>
      </c>
      <c r="C1204" s="10" t="s">
        <v>277</v>
      </c>
      <c r="D1204" s="10" t="s">
        <v>278</v>
      </c>
      <c r="E1204" s="10" t="s">
        <v>16</v>
      </c>
      <c r="F1204" s="10" t="s">
        <v>19</v>
      </c>
      <c r="G1204" s="10" t="s">
        <v>51</v>
      </c>
      <c r="H1204" s="10">
        <v>1</v>
      </c>
      <c r="I1204" s="11">
        <v>45780</v>
      </c>
      <c r="J1204" s="10">
        <v>47</v>
      </c>
      <c r="K1204" s="10" t="s">
        <v>52</v>
      </c>
      <c r="L1204" s="10" t="s">
        <v>40</v>
      </c>
    </row>
    <row r="1205" spans="1:12" x14ac:dyDescent="0.3">
      <c r="A1205" s="52">
        <v>45778</v>
      </c>
      <c r="B1205" s="10" t="s">
        <v>279</v>
      </c>
      <c r="C1205" s="10" t="s">
        <v>280</v>
      </c>
      <c r="D1205" s="10" t="s">
        <v>281</v>
      </c>
      <c r="E1205" s="10" t="s">
        <v>16</v>
      </c>
      <c r="F1205" s="10" t="s">
        <v>19</v>
      </c>
      <c r="G1205" s="10" t="s">
        <v>29</v>
      </c>
      <c r="H1205" s="10">
        <v>1</v>
      </c>
      <c r="I1205" s="11">
        <v>44110</v>
      </c>
      <c r="J1205" s="10">
        <v>30</v>
      </c>
      <c r="K1205" s="10" t="s">
        <v>68</v>
      </c>
      <c r="L1205" s="10" t="s">
        <v>18</v>
      </c>
    </row>
    <row r="1206" spans="1:12" x14ac:dyDescent="0.3">
      <c r="A1206" s="52">
        <v>45778</v>
      </c>
      <c r="B1206" s="10" t="s">
        <v>282</v>
      </c>
      <c r="C1206" s="10" t="s">
        <v>80</v>
      </c>
      <c r="D1206" s="10" t="s">
        <v>283</v>
      </c>
      <c r="E1206" s="10" t="s">
        <v>20</v>
      </c>
      <c r="F1206" s="10" t="s">
        <v>17</v>
      </c>
      <c r="G1206" s="10" t="s">
        <v>51</v>
      </c>
      <c r="H1206" s="10">
        <v>1</v>
      </c>
      <c r="I1206" s="11">
        <v>44294</v>
      </c>
      <c r="J1206" s="10">
        <v>26</v>
      </c>
      <c r="K1206" s="10" t="s">
        <v>52</v>
      </c>
      <c r="L1206" s="10" t="s">
        <v>18</v>
      </c>
    </row>
    <row r="1207" spans="1:12" x14ac:dyDescent="0.3">
      <c r="A1207" s="52">
        <v>45778</v>
      </c>
      <c r="B1207" s="10" t="s">
        <v>284</v>
      </c>
      <c r="C1207" s="10" t="s">
        <v>285</v>
      </c>
      <c r="D1207" s="10" t="s">
        <v>286</v>
      </c>
      <c r="E1207" s="10" t="s">
        <v>20</v>
      </c>
      <c r="F1207" s="10" t="s">
        <v>19</v>
      </c>
      <c r="G1207" s="10" t="s">
        <v>67</v>
      </c>
      <c r="H1207" s="10">
        <v>1</v>
      </c>
      <c r="I1207" s="11">
        <v>44559</v>
      </c>
      <c r="J1207" s="10">
        <v>63</v>
      </c>
      <c r="K1207" s="10" t="s">
        <v>68</v>
      </c>
      <c r="L1207" s="10" t="s">
        <v>36</v>
      </c>
    </row>
    <row r="1208" spans="1:12" x14ac:dyDescent="0.3">
      <c r="A1208" s="52">
        <v>45778</v>
      </c>
      <c r="B1208" s="10" t="s">
        <v>290</v>
      </c>
      <c r="C1208" s="10" t="s">
        <v>271</v>
      </c>
      <c r="D1208" s="10" t="s">
        <v>291</v>
      </c>
      <c r="E1208" s="10" t="s">
        <v>20</v>
      </c>
      <c r="F1208" s="10" t="s">
        <v>17</v>
      </c>
      <c r="G1208" s="10" t="s">
        <v>51</v>
      </c>
      <c r="H1208" s="10">
        <v>0.91</v>
      </c>
      <c r="I1208" s="11">
        <v>44522</v>
      </c>
      <c r="J1208" s="10">
        <v>59</v>
      </c>
      <c r="K1208" s="10" t="s">
        <v>52</v>
      </c>
      <c r="L1208" s="10" t="s">
        <v>21</v>
      </c>
    </row>
    <row r="1209" spans="1:12" x14ac:dyDescent="0.3">
      <c r="A1209" s="52">
        <v>45778</v>
      </c>
      <c r="B1209" s="10" t="s">
        <v>292</v>
      </c>
      <c r="C1209" s="10" t="s">
        <v>131</v>
      </c>
      <c r="D1209" s="10" t="s">
        <v>293</v>
      </c>
      <c r="E1209" s="10" t="s">
        <v>20</v>
      </c>
      <c r="F1209" s="10" t="s">
        <v>19</v>
      </c>
      <c r="G1209" s="10" t="s">
        <v>57</v>
      </c>
      <c r="H1209" s="10">
        <v>1</v>
      </c>
      <c r="I1209" s="11">
        <v>45491</v>
      </c>
      <c r="J1209" s="10">
        <v>62</v>
      </c>
      <c r="K1209" s="10" t="s">
        <v>68</v>
      </c>
      <c r="L1209" s="10" t="s">
        <v>18</v>
      </c>
    </row>
    <row r="1210" spans="1:12" x14ac:dyDescent="0.3">
      <c r="A1210" s="52">
        <v>45778</v>
      </c>
      <c r="B1210" s="10" t="s">
        <v>294</v>
      </c>
      <c r="C1210" s="10" t="s">
        <v>54</v>
      </c>
      <c r="D1210" s="10" t="s">
        <v>295</v>
      </c>
      <c r="E1210" s="10" t="s">
        <v>16</v>
      </c>
      <c r="F1210" s="10" t="s">
        <v>50</v>
      </c>
      <c r="G1210" s="10" t="s">
        <v>121</v>
      </c>
      <c r="H1210" s="10">
        <v>1</v>
      </c>
      <c r="I1210" s="11">
        <v>44168</v>
      </c>
      <c r="J1210" s="10">
        <v>38</v>
      </c>
      <c r="K1210" s="10" t="s">
        <v>52</v>
      </c>
      <c r="L1210" s="10" t="s">
        <v>23</v>
      </c>
    </row>
    <row r="1211" spans="1:12" x14ac:dyDescent="0.3">
      <c r="A1211" s="52">
        <v>45778</v>
      </c>
      <c r="B1211" s="10" t="s">
        <v>296</v>
      </c>
      <c r="C1211" s="10" t="s">
        <v>297</v>
      </c>
      <c r="D1211" s="10" t="s">
        <v>298</v>
      </c>
      <c r="E1211" s="10" t="s">
        <v>20</v>
      </c>
      <c r="F1211" s="10" t="s">
        <v>19</v>
      </c>
      <c r="G1211" s="10" t="s">
        <v>51</v>
      </c>
      <c r="H1211" s="10">
        <v>1</v>
      </c>
      <c r="I1211" s="11">
        <v>45249</v>
      </c>
      <c r="J1211" s="10">
        <v>52</v>
      </c>
      <c r="K1211" s="10" t="s">
        <v>68</v>
      </c>
      <c r="L1211" s="10" t="s">
        <v>90</v>
      </c>
    </row>
    <row r="1212" spans="1:12" x14ac:dyDescent="0.3">
      <c r="A1212" s="52">
        <v>45778</v>
      </c>
      <c r="B1212" s="10" t="s">
        <v>299</v>
      </c>
      <c r="C1212" s="10" t="s">
        <v>300</v>
      </c>
      <c r="D1212" s="10" t="s">
        <v>301</v>
      </c>
      <c r="E1212" s="10" t="s">
        <v>20</v>
      </c>
      <c r="F1212" s="10" t="s">
        <v>19</v>
      </c>
      <c r="G1212" s="10" t="s">
        <v>75</v>
      </c>
      <c r="H1212" s="10">
        <v>1</v>
      </c>
      <c r="I1212" s="11">
        <v>44987</v>
      </c>
      <c r="J1212" s="10">
        <v>57</v>
      </c>
      <c r="K1212" s="10" t="s">
        <v>52</v>
      </c>
      <c r="L1212" s="10" t="s">
        <v>18</v>
      </c>
    </row>
    <row r="1213" spans="1:12" x14ac:dyDescent="0.3">
      <c r="A1213" s="52">
        <v>45778</v>
      </c>
      <c r="B1213" s="10" t="s">
        <v>302</v>
      </c>
      <c r="C1213" s="10" t="s">
        <v>303</v>
      </c>
      <c r="D1213" s="10" t="s">
        <v>304</v>
      </c>
      <c r="E1213" s="10" t="s">
        <v>20</v>
      </c>
      <c r="F1213" s="10" t="s">
        <v>17</v>
      </c>
      <c r="G1213" s="10" t="s">
        <v>51</v>
      </c>
      <c r="H1213" s="10">
        <v>1</v>
      </c>
      <c r="I1213" s="11">
        <v>44866</v>
      </c>
      <c r="J1213" s="10">
        <v>32</v>
      </c>
      <c r="K1213" s="10" t="s">
        <v>68</v>
      </c>
      <c r="L1213" s="10" t="s">
        <v>90</v>
      </c>
    </row>
    <row r="1214" spans="1:12" x14ac:dyDescent="0.3">
      <c r="A1214" s="52">
        <v>45778</v>
      </c>
      <c r="B1214" s="10" t="s">
        <v>305</v>
      </c>
      <c r="C1214" s="10" t="s">
        <v>306</v>
      </c>
      <c r="D1214" s="10" t="s">
        <v>307</v>
      </c>
      <c r="E1214" s="10" t="s">
        <v>16</v>
      </c>
      <c r="F1214" s="10" t="s">
        <v>19</v>
      </c>
      <c r="G1214" s="10" t="s">
        <v>51</v>
      </c>
      <c r="H1214" s="10">
        <v>1</v>
      </c>
      <c r="I1214" s="11">
        <v>44511</v>
      </c>
      <c r="J1214" s="10">
        <v>46</v>
      </c>
      <c r="K1214" s="10" t="s">
        <v>52</v>
      </c>
      <c r="L1214" s="10" t="s">
        <v>41</v>
      </c>
    </row>
    <row r="1215" spans="1:12" x14ac:dyDescent="0.3">
      <c r="A1215" s="52">
        <v>45778</v>
      </c>
      <c r="B1215" s="10" t="s">
        <v>308</v>
      </c>
      <c r="C1215" s="10" t="s">
        <v>309</v>
      </c>
      <c r="D1215" s="10" t="s">
        <v>310</v>
      </c>
      <c r="E1215" s="10" t="s">
        <v>16</v>
      </c>
      <c r="F1215" s="10" t="s">
        <v>19</v>
      </c>
      <c r="G1215" s="10" t="s">
        <v>51</v>
      </c>
      <c r="H1215" s="10">
        <v>1</v>
      </c>
      <c r="I1215" s="11">
        <v>44664</v>
      </c>
      <c r="J1215" s="10">
        <v>32</v>
      </c>
      <c r="K1215" s="10" t="s">
        <v>68</v>
      </c>
      <c r="L1215" s="10" t="s">
        <v>18</v>
      </c>
    </row>
    <row r="1216" spans="1:12" x14ac:dyDescent="0.3">
      <c r="A1216" s="52">
        <v>45778</v>
      </c>
      <c r="B1216" s="10" t="s">
        <v>311</v>
      </c>
      <c r="C1216" s="10" t="s">
        <v>312</v>
      </c>
      <c r="D1216" s="10" t="s">
        <v>310</v>
      </c>
      <c r="E1216" s="10" t="s">
        <v>16</v>
      </c>
      <c r="F1216" s="10" t="s">
        <v>50</v>
      </c>
      <c r="G1216" s="10" t="s">
        <v>29</v>
      </c>
      <c r="H1216" s="10">
        <v>1</v>
      </c>
      <c r="I1216" s="11">
        <v>45893</v>
      </c>
      <c r="J1216" s="10">
        <v>45</v>
      </c>
      <c r="K1216" s="10" t="s">
        <v>52</v>
      </c>
      <c r="L1216" s="10" t="s">
        <v>40</v>
      </c>
    </row>
    <row r="1217" spans="1:12" x14ac:dyDescent="0.3">
      <c r="A1217" s="52">
        <v>45778</v>
      </c>
      <c r="B1217" s="10" t="s">
        <v>313</v>
      </c>
      <c r="C1217" s="10" t="s">
        <v>77</v>
      </c>
      <c r="D1217" s="10" t="s">
        <v>120</v>
      </c>
      <c r="E1217" s="10" t="s">
        <v>16</v>
      </c>
      <c r="F1217" s="10" t="s">
        <v>56</v>
      </c>
      <c r="G1217" s="10" t="s">
        <v>51</v>
      </c>
      <c r="H1217" s="10">
        <v>1</v>
      </c>
      <c r="I1217" s="11">
        <v>44263</v>
      </c>
      <c r="J1217" s="10">
        <v>28</v>
      </c>
      <c r="K1217" s="10" t="s">
        <v>52</v>
      </c>
      <c r="L1217" s="10" t="s">
        <v>36</v>
      </c>
    </row>
    <row r="1218" spans="1:12" x14ac:dyDescent="0.3">
      <c r="A1218" s="52">
        <v>45778</v>
      </c>
      <c r="B1218" s="10" t="s">
        <v>314</v>
      </c>
      <c r="C1218" s="10" t="s">
        <v>138</v>
      </c>
      <c r="D1218" s="10" t="s">
        <v>129</v>
      </c>
      <c r="E1218" s="10" t="s">
        <v>20</v>
      </c>
      <c r="F1218" s="10" t="s">
        <v>19</v>
      </c>
      <c r="G1218" s="10" t="s">
        <v>67</v>
      </c>
      <c r="H1218" s="10">
        <v>1</v>
      </c>
      <c r="I1218" s="11">
        <v>45050</v>
      </c>
      <c r="J1218" s="10">
        <v>33</v>
      </c>
      <c r="K1218" s="10" t="s">
        <v>52</v>
      </c>
      <c r="L1218" s="10" t="s">
        <v>35</v>
      </c>
    </row>
    <row r="1219" spans="1:12" x14ac:dyDescent="0.3">
      <c r="A1219" s="52">
        <v>45778</v>
      </c>
      <c r="B1219" s="10" t="s">
        <v>315</v>
      </c>
      <c r="C1219" s="10" t="s">
        <v>316</v>
      </c>
      <c r="D1219" s="10" t="s">
        <v>317</v>
      </c>
      <c r="E1219" s="10" t="s">
        <v>20</v>
      </c>
      <c r="F1219" s="10" t="s">
        <v>56</v>
      </c>
      <c r="G1219" s="10" t="s">
        <v>98</v>
      </c>
      <c r="H1219" s="10">
        <v>1</v>
      </c>
      <c r="I1219" s="11">
        <v>45145</v>
      </c>
      <c r="J1219" s="10">
        <v>56</v>
      </c>
      <c r="K1219" s="10" t="s">
        <v>52</v>
      </c>
      <c r="L1219" s="10" t="s">
        <v>31</v>
      </c>
    </row>
    <row r="1220" spans="1:12" x14ac:dyDescent="0.3">
      <c r="A1220" s="52">
        <v>45778</v>
      </c>
      <c r="B1220" s="10" t="s">
        <v>318</v>
      </c>
      <c r="C1220" s="10" t="s">
        <v>319</v>
      </c>
      <c r="D1220" s="10" t="s">
        <v>301</v>
      </c>
      <c r="E1220" s="10" t="s">
        <v>20</v>
      </c>
      <c r="F1220" s="10" t="s">
        <v>19</v>
      </c>
      <c r="G1220" s="10" t="s">
        <v>51</v>
      </c>
      <c r="H1220" s="10">
        <v>1</v>
      </c>
      <c r="I1220" s="11">
        <v>44567</v>
      </c>
      <c r="J1220" s="10">
        <v>40</v>
      </c>
      <c r="K1220" s="10" t="s">
        <v>68</v>
      </c>
      <c r="L1220" s="10" t="s">
        <v>90</v>
      </c>
    </row>
    <row r="1221" spans="1:12" x14ac:dyDescent="0.3">
      <c r="A1221" s="52">
        <v>45778</v>
      </c>
      <c r="B1221" s="10" t="s">
        <v>320</v>
      </c>
      <c r="C1221" s="10" t="s">
        <v>321</v>
      </c>
      <c r="D1221" s="10" t="s">
        <v>322</v>
      </c>
      <c r="E1221" s="10" t="s">
        <v>16</v>
      </c>
      <c r="F1221" s="10" t="s">
        <v>19</v>
      </c>
      <c r="G1221" s="10" t="s">
        <v>29</v>
      </c>
      <c r="H1221" s="10">
        <v>1</v>
      </c>
      <c r="I1221" s="11">
        <v>45414</v>
      </c>
      <c r="J1221" s="10">
        <v>57</v>
      </c>
      <c r="K1221" s="10" t="s">
        <v>52</v>
      </c>
      <c r="L1221" s="10" t="s">
        <v>41</v>
      </c>
    </row>
    <row r="1222" spans="1:12" x14ac:dyDescent="0.3">
      <c r="A1222" s="52">
        <v>45778</v>
      </c>
      <c r="B1222" s="10" t="s">
        <v>323</v>
      </c>
      <c r="C1222" s="10" t="s">
        <v>216</v>
      </c>
      <c r="D1222" s="10" t="s">
        <v>295</v>
      </c>
      <c r="E1222" s="10" t="s">
        <v>16</v>
      </c>
      <c r="F1222" s="10" t="s">
        <v>56</v>
      </c>
      <c r="G1222" s="10" t="s">
        <v>51</v>
      </c>
      <c r="H1222" s="10">
        <v>1</v>
      </c>
      <c r="I1222" s="11">
        <v>45146</v>
      </c>
      <c r="J1222" s="10">
        <v>43</v>
      </c>
      <c r="K1222" s="10" t="s">
        <v>52</v>
      </c>
      <c r="L1222" s="10" t="s">
        <v>35</v>
      </c>
    </row>
    <row r="1223" spans="1:12" x14ac:dyDescent="0.3">
      <c r="A1223" s="52">
        <v>45778</v>
      </c>
      <c r="B1223" s="10" t="s">
        <v>324</v>
      </c>
      <c r="C1223" s="10" t="s">
        <v>214</v>
      </c>
      <c r="D1223" s="10" t="s">
        <v>265</v>
      </c>
      <c r="E1223" s="10" t="s">
        <v>20</v>
      </c>
      <c r="F1223" s="10" t="s">
        <v>50</v>
      </c>
      <c r="G1223" s="10" t="s">
        <v>51</v>
      </c>
      <c r="H1223" s="10">
        <v>0.91</v>
      </c>
      <c r="I1223" s="11">
        <v>44372</v>
      </c>
      <c r="J1223" s="10">
        <v>26</v>
      </c>
      <c r="K1223" s="10" t="s">
        <v>52</v>
      </c>
      <c r="L1223" s="10" t="s">
        <v>94</v>
      </c>
    </row>
    <row r="1224" spans="1:12" x14ac:dyDescent="0.3">
      <c r="A1224" s="52">
        <v>45778</v>
      </c>
      <c r="B1224" s="10" t="s">
        <v>325</v>
      </c>
      <c r="C1224" s="10" t="s">
        <v>86</v>
      </c>
      <c r="D1224" s="10" t="s">
        <v>326</v>
      </c>
      <c r="E1224" s="10" t="s">
        <v>16</v>
      </c>
      <c r="F1224" s="10" t="s">
        <v>19</v>
      </c>
      <c r="G1224" s="10" t="s">
        <v>121</v>
      </c>
      <c r="H1224" s="10">
        <v>1</v>
      </c>
      <c r="I1224" s="11">
        <v>44139</v>
      </c>
      <c r="J1224" s="10">
        <v>38</v>
      </c>
      <c r="K1224" s="10" t="s">
        <v>52</v>
      </c>
      <c r="L1224" s="10" t="s">
        <v>40</v>
      </c>
    </row>
    <row r="1225" spans="1:12" x14ac:dyDescent="0.3">
      <c r="A1225" s="52">
        <v>45778</v>
      </c>
      <c r="B1225" s="10" t="s">
        <v>327</v>
      </c>
      <c r="C1225" s="10" t="s">
        <v>131</v>
      </c>
      <c r="D1225" s="10" t="s">
        <v>293</v>
      </c>
      <c r="E1225" s="10" t="s">
        <v>20</v>
      </c>
      <c r="F1225" s="10" t="s">
        <v>17</v>
      </c>
      <c r="G1225" s="10" t="s">
        <v>75</v>
      </c>
      <c r="H1225" s="10">
        <v>1</v>
      </c>
      <c r="I1225" s="11">
        <v>44464</v>
      </c>
      <c r="J1225" s="10">
        <v>51</v>
      </c>
      <c r="K1225" s="10" t="s">
        <v>52</v>
      </c>
      <c r="L1225" s="10" t="s">
        <v>18</v>
      </c>
    </row>
    <row r="1226" spans="1:12" x14ac:dyDescent="0.3">
      <c r="A1226" s="52">
        <v>45778</v>
      </c>
      <c r="B1226" s="10" t="s">
        <v>328</v>
      </c>
      <c r="C1226" s="10" t="s">
        <v>329</v>
      </c>
      <c r="D1226" s="10" t="s">
        <v>227</v>
      </c>
      <c r="E1226" s="10" t="s">
        <v>16</v>
      </c>
      <c r="F1226" s="10" t="s">
        <v>19</v>
      </c>
      <c r="G1226" s="10" t="s">
        <v>51</v>
      </c>
      <c r="H1226" s="10">
        <v>1</v>
      </c>
      <c r="I1226" s="11">
        <v>45297</v>
      </c>
      <c r="J1226" s="10">
        <v>23</v>
      </c>
      <c r="K1226" s="10" t="s">
        <v>52</v>
      </c>
      <c r="L1226" s="10" t="s">
        <v>94</v>
      </c>
    </row>
    <row r="1227" spans="1:12" x14ac:dyDescent="0.3">
      <c r="A1227" s="52">
        <v>45778</v>
      </c>
      <c r="B1227" s="10" t="s">
        <v>330</v>
      </c>
      <c r="C1227" s="10" t="s">
        <v>331</v>
      </c>
      <c r="D1227" s="10" t="s">
        <v>332</v>
      </c>
      <c r="E1227" s="10" t="s">
        <v>16</v>
      </c>
      <c r="F1227" s="10" t="s">
        <v>19</v>
      </c>
      <c r="G1227" s="10" t="s">
        <v>67</v>
      </c>
      <c r="H1227" s="10">
        <v>1</v>
      </c>
      <c r="I1227" s="11">
        <v>44968</v>
      </c>
      <c r="J1227" s="10">
        <v>20</v>
      </c>
      <c r="K1227" s="10" t="s">
        <v>68</v>
      </c>
      <c r="L1227" s="10" t="s">
        <v>21</v>
      </c>
    </row>
    <row r="1228" spans="1:12" x14ac:dyDescent="0.3">
      <c r="A1228" s="52">
        <v>45778</v>
      </c>
      <c r="B1228" s="10" t="s">
        <v>333</v>
      </c>
      <c r="C1228" s="10" t="s">
        <v>334</v>
      </c>
      <c r="D1228" s="10" t="s">
        <v>335</v>
      </c>
      <c r="E1228" s="10" t="s">
        <v>16</v>
      </c>
      <c r="F1228" s="10" t="s">
        <v>50</v>
      </c>
      <c r="G1228" s="10" t="s">
        <v>51</v>
      </c>
      <c r="H1228" s="10">
        <v>1</v>
      </c>
      <c r="I1228" s="11">
        <v>45431</v>
      </c>
      <c r="J1228" s="10">
        <v>57</v>
      </c>
      <c r="K1228" s="10" t="s">
        <v>52</v>
      </c>
      <c r="L1228" s="10" t="s">
        <v>40</v>
      </c>
    </row>
    <row r="1229" spans="1:12" x14ac:dyDescent="0.3">
      <c r="A1229" s="52">
        <v>45778</v>
      </c>
      <c r="B1229" s="10" t="s">
        <v>336</v>
      </c>
      <c r="C1229" s="10" t="s">
        <v>337</v>
      </c>
      <c r="D1229" s="10" t="s">
        <v>338</v>
      </c>
      <c r="E1229" s="10" t="s">
        <v>16</v>
      </c>
      <c r="F1229" s="10" t="s">
        <v>56</v>
      </c>
      <c r="G1229" s="10" t="s">
        <v>121</v>
      </c>
      <c r="H1229" s="10">
        <v>1</v>
      </c>
      <c r="I1229" s="11">
        <v>45679</v>
      </c>
      <c r="J1229" s="10">
        <v>46</v>
      </c>
      <c r="K1229" s="10" t="s">
        <v>52</v>
      </c>
      <c r="L1229" s="10" t="s">
        <v>27</v>
      </c>
    </row>
    <row r="1230" spans="1:12" x14ac:dyDescent="0.3">
      <c r="A1230" s="52">
        <v>45778</v>
      </c>
      <c r="B1230" s="10" t="s">
        <v>341</v>
      </c>
      <c r="C1230" s="10" t="s">
        <v>342</v>
      </c>
      <c r="D1230" s="10" t="s">
        <v>343</v>
      </c>
      <c r="E1230" s="10" t="s">
        <v>16</v>
      </c>
      <c r="F1230" s="10" t="s">
        <v>50</v>
      </c>
      <c r="G1230" s="10" t="s">
        <v>51</v>
      </c>
      <c r="H1230" s="10">
        <v>1</v>
      </c>
      <c r="I1230" s="11">
        <v>44370</v>
      </c>
      <c r="J1230" s="10">
        <v>43</v>
      </c>
      <c r="K1230" s="10" t="s">
        <v>52</v>
      </c>
      <c r="L1230" s="10" t="s">
        <v>31</v>
      </c>
    </row>
    <row r="1231" spans="1:12" x14ac:dyDescent="0.3">
      <c r="A1231" s="52">
        <v>45778</v>
      </c>
      <c r="B1231" s="10" t="s">
        <v>344</v>
      </c>
      <c r="C1231" s="10" t="s">
        <v>345</v>
      </c>
      <c r="D1231" s="10" t="s">
        <v>346</v>
      </c>
      <c r="E1231" s="10" t="s">
        <v>16</v>
      </c>
      <c r="F1231" s="10" t="s">
        <v>17</v>
      </c>
      <c r="G1231" s="10" t="s">
        <v>98</v>
      </c>
      <c r="H1231" s="10">
        <v>1</v>
      </c>
      <c r="I1231" s="11">
        <v>45240</v>
      </c>
      <c r="J1231" s="10">
        <v>35</v>
      </c>
      <c r="K1231" s="10" t="s">
        <v>68</v>
      </c>
      <c r="L1231" s="10" t="s">
        <v>31</v>
      </c>
    </row>
    <row r="1232" spans="1:12" x14ac:dyDescent="0.3">
      <c r="A1232" s="52">
        <v>45778</v>
      </c>
      <c r="B1232" s="10" t="s">
        <v>349</v>
      </c>
      <c r="C1232" s="10" t="s">
        <v>350</v>
      </c>
      <c r="D1232" s="10" t="s">
        <v>101</v>
      </c>
      <c r="E1232" s="10" t="s">
        <v>16</v>
      </c>
      <c r="F1232" s="10" t="s">
        <v>19</v>
      </c>
      <c r="G1232" s="10" t="s">
        <v>51</v>
      </c>
      <c r="H1232" s="10">
        <v>0.91</v>
      </c>
      <c r="I1232" s="11">
        <v>44506</v>
      </c>
      <c r="J1232" s="10">
        <v>44</v>
      </c>
      <c r="K1232" s="10" t="s">
        <v>52</v>
      </c>
      <c r="L1232" s="10" t="s">
        <v>41</v>
      </c>
    </row>
    <row r="1233" spans="1:12" x14ac:dyDescent="0.3">
      <c r="A1233" s="52">
        <v>45778</v>
      </c>
      <c r="B1233" s="10" t="s">
        <v>351</v>
      </c>
      <c r="C1233" s="10" t="s">
        <v>352</v>
      </c>
      <c r="D1233" s="10" t="s">
        <v>198</v>
      </c>
      <c r="E1233" s="10" t="s">
        <v>20</v>
      </c>
      <c r="F1233" s="10" t="s">
        <v>17</v>
      </c>
      <c r="G1233" s="10" t="s">
        <v>51</v>
      </c>
      <c r="H1233" s="10">
        <v>1</v>
      </c>
      <c r="I1233" s="11">
        <v>44547</v>
      </c>
      <c r="J1233" s="10">
        <v>53</v>
      </c>
      <c r="K1233" s="10" t="s">
        <v>52</v>
      </c>
      <c r="L1233" s="10" t="s">
        <v>21</v>
      </c>
    </row>
    <row r="1234" spans="1:12" x14ac:dyDescent="0.3">
      <c r="A1234" s="52">
        <v>45778</v>
      </c>
      <c r="B1234" s="10" t="s">
        <v>353</v>
      </c>
      <c r="C1234" s="10" t="s">
        <v>354</v>
      </c>
      <c r="D1234" s="10" t="s">
        <v>355</v>
      </c>
      <c r="E1234" s="10" t="s">
        <v>20</v>
      </c>
      <c r="F1234" s="10" t="s">
        <v>17</v>
      </c>
      <c r="G1234" s="10" t="s">
        <v>57</v>
      </c>
      <c r="H1234" s="10">
        <v>1</v>
      </c>
      <c r="I1234" s="11">
        <v>45532</v>
      </c>
      <c r="J1234" s="10">
        <v>54</v>
      </c>
      <c r="K1234" s="10" t="s">
        <v>68</v>
      </c>
      <c r="L1234" s="10" t="s">
        <v>31</v>
      </c>
    </row>
    <row r="1235" spans="1:12" x14ac:dyDescent="0.3">
      <c r="A1235" s="52">
        <v>45778</v>
      </c>
      <c r="B1235" s="10" t="s">
        <v>356</v>
      </c>
      <c r="C1235" s="10" t="s">
        <v>350</v>
      </c>
      <c r="D1235" s="10" t="s">
        <v>357</v>
      </c>
      <c r="E1235" s="10" t="s">
        <v>20</v>
      </c>
      <c r="F1235" s="10" t="s">
        <v>17</v>
      </c>
      <c r="G1235" s="10" t="s">
        <v>51</v>
      </c>
      <c r="H1235" s="10">
        <v>1</v>
      </c>
      <c r="I1235" s="11">
        <v>44759</v>
      </c>
      <c r="J1235" s="10">
        <v>47</v>
      </c>
      <c r="K1235" s="10" t="s">
        <v>68</v>
      </c>
      <c r="L1235" s="10" t="s">
        <v>21</v>
      </c>
    </row>
    <row r="1236" spans="1:12" x14ac:dyDescent="0.3">
      <c r="A1236" s="52">
        <v>45778</v>
      </c>
      <c r="B1236" s="10" t="s">
        <v>358</v>
      </c>
      <c r="C1236" s="10" t="s">
        <v>359</v>
      </c>
      <c r="D1236" s="10" t="s">
        <v>360</v>
      </c>
      <c r="E1236" s="10" t="s">
        <v>16</v>
      </c>
      <c r="F1236" s="10" t="s">
        <v>17</v>
      </c>
      <c r="G1236" s="10" t="s">
        <v>75</v>
      </c>
      <c r="H1236" s="10">
        <v>1</v>
      </c>
      <c r="I1236" s="11">
        <v>44444</v>
      </c>
      <c r="J1236" s="10">
        <v>54</v>
      </c>
      <c r="K1236" s="10" t="s">
        <v>52</v>
      </c>
      <c r="L1236" s="10" t="s">
        <v>31</v>
      </c>
    </row>
    <row r="1237" spans="1:12" x14ac:dyDescent="0.3">
      <c r="A1237" s="52">
        <v>45778</v>
      </c>
      <c r="B1237" s="10" t="s">
        <v>361</v>
      </c>
      <c r="C1237" s="10" t="s">
        <v>362</v>
      </c>
      <c r="D1237" s="10" t="s">
        <v>181</v>
      </c>
      <c r="E1237" s="10" t="s">
        <v>20</v>
      </c>
      <c r="F1237" s="10" t="s">
        <v>17</v>
      </c>
      <c r="G1237" s="10" t="s">
        <v>51</v>
      </c>
      <c r="H1237" s="10">
        <v>1</v>
      </c>
      <c r="I1237" s="11">
        <v>45785</v>
      </c>
      <c r="J1237" s="10">
        <v>20</v>
      </c>
      <c r="K1237" s="10" t="s">
        <v>52</v>
      </c>
      <c r="L1237" s="10" t="s">
        <v>18</v>
      </c>
    </row>
    <row r="1238" spans="1:12" x14ac:dyDescent="0.3">
      <c r="A1238" s="52">
        <v>45778</v>
      </c>
      <c r="B1238" s="10" t="s">
        <v>365</v>
      </c>
      <c r="C1238" s="10" t="s">
        <v>366</v>
      </c>
      <c r="D1238" s="10" t="s">
        <v>367</v>
      </c>
      <c r="E1238" s="10" t="s">
        <v>20</v>
      </c>
      <c r="F1238" s="10" t="s">
        <v>19</v>
      </c>
      <c r="G1238" s="10" t="s">
        <v>51</v>
      </c>
      <c r="H1238" s="10">
        <v>0.91</v>
      </c>
      <c r="I1238" s="11">
        <v>44073</v>
      </c>
      <c r="J1238" s="10">
        <v>46</v>
      </c>
      <c r="K1238" s="10" t="s">
        <v>68</v>
      </c>
      <c r="L1238" s="10" t="s">
        <v>31</v>
      </c>
    </row>
    <row r="1239" spans="1:12" x14ac:dyDescent="0.3">
      <c r="A1239" s="52">
        <v>45778</v>
      </c>
      <c r="B1239" s="10" t="s">
        <v>368</v>
      </c>
      <c r="C1239" s="10" t="s">
        <v>111</v>
      </c>
      <c r="D1239" s="10" t="s">
        <v>343</v>
      </c>
      <c r="E1239" s="10" t="s">
        <v>16</v>
      </c>
      <c r="F1239" s="10" t="s">
        <v>17</v>
      </c>
      <c r="G1239" s="10" t="s">
        <v>51</v>
      </c>
      <c r="H1239" s="10">
        <v>0.91</v>
      </c>
      <c r="I1239" s="11">
        <v>44277</v>
      </c>
      <c r="J1239" s="10">
        <v>59</v>
      </c>
      <c r="K1239" s="10" t="s">
        <v>68</v>
      </c>
      <c r="L1239" s="10" t="s">
        <v>36</v>
      </c>
    </row>
    <row r="1240" spans="1:12" x14ac:dyDescent="0.3">
      <c r="A1240" s="52">
        <v>45778</v>
      </c>
      <c r="B1240" s="10" t="s">
        <v>369</v>
      </c>
      <c r="C1240" s="10" t="s">
        <v>48</v>
      </c>
      <c r="D1240" s="10" t="s">
        <v>370</v>
      </c>
      <c r="E1240" s="10" t="s">
        <v>20</v>
      </c>
      <c r="F1240" s="10" t="s">
        <v>19</v>
      </c>
      <c r="G1240" s="10" t="s">
        <v>29</v>
      </c>
      <c r="H1240" s="10">
        <v>0.91</v>
      </c>
      <c r="I1240" s="11">
        <v>45840</v>
      </c>
      <c r="J1240" s="10">
        <v>40</v>
      </c>
      <c r="K1240" s="10" t="s">
        <v>52</v>
      </c>
      <c r="L1240" s="10" t="s">
        <v>21</v>
      </c>
    </row>
    <row r="1241" spans="1:12" x14ac:dyDescent="0.3">
      <c r="A1241" s="52">
        <v>45778</v>
      </c>
      <c r="B1241" s="10" t="s">
        <v>371</v>
      </c>
      <c r="C1241" s="10" t="s">
        <v>372</v>
      </c>
      <c r="D1241" s="10" t="s">
        <v>373</v>
      </c>
      <c r="E1241" s="10" t="s">
        <v>16</v>
      </c>
      <c r="F1241" s="10" t="s">
        <v>19</v>
      </c>
      <c r="G1241" s="10" t="s">
        <v>29</v>
      </c>
      <c r="H1241" s="10">
        <v>1</v>
      </c>
      <c r="I1241" s="11">
        <v>45625</v>
      </c>
      <c r="J1241" s="10">
        <v>40</v>
      </c>
      <c r="K1241" s="10" t="s">
        <v>68</v>
      </c>
      <c r="L1241" s="10" t="s">
        <v>36</v>
      </c>
    </row>
    <row r="1242" spans="1:12" x14ac:dyDescent="0.3">
      <c r="A1242" s="52">
        <v>45778</v>
      </c>
      <c r="B1242" s="10" t="s">
        <v>374</v>
      </c>
      <c r="C1242" s="10" t="s">
        <v>375</v>
      </c>
      <c r="D1242" s="10" t="s">
        <v>124</v>
      </c>
      <c r="E1242" s="10" t="s">
        <v>20</v>
      </c>
      <c r="F1242" s="10" t="s">
        <v>19</v>
      </c>
      <c r="G1242" s="10" t="s">
        <v>57</v>
      </c>
      <c r="H1242" s="10">
        <v>1</v>
      </c>
      <c r="I1242" s="11">
        <v>45598</v>
      </c>
      <c r="J1242" s="10">
        <v>59</v>
      </c>
      <c r="K1242" s="10" t="s">
        <v>52</v>
      </c>
      <c r="L1242" s="10" t="s">
        <v>36</v>
      </c>
    </row>
    <row r="1243" spans="1:12" x14ac:dyDescent="0.3">
      <c r="A1243" s="52">
        <v>45778</v>
      </c>
      <c r="B1243" s="10" t="s">
        <v>376</v>
      </c>
      <c r="C1243" s="10" t="s">
        <v>283</v>
      </c>
      <c r="D1243" s="10" t="s">
        <v>346</v>
      </c>
      <c r="E1243" s="10" t="s">
        <v>16</v>
      </c>
      <c r="F1243" s="10" t="s">
        <v>19</v>
      </c>
      <c r="G1243" s="10" t="s">
        <v>75</v>
      </c>
      <c r="H1243" s="10">
        <v>0.91</v>
      </c>
      <c r="I1243" s="11">
        <v>44440</v>
      </c>
      <c r="J1243" s="10">
        <v>60</v>
      </c>
      <c r="K1243" s="10" t="s">
        <v>52</v>
      </c>
      <c r="L1243" s="10" t="s">
        <v>39</v>
      </c>
    </row>
    <row r="1244" spans="1:12" x14ac:dyDescent="0.3">
      <c r="A1244" s="52">
        <v>45778</v>
      </c>
      <c r="B1244" s="10" t="s">
        <v>377</v>
      </c>
      <c r="C1244" s="10" t="s">
        <v>378</v>
      </c>
      <c r="D1244" s="10" t="s">
        <v>144</v>
      </c>
      <c r="E1244" s="10" t="s">
        <v>20</v>
      </c>
      <c r="F1244" s="10" t="s">
        <v>19</v>
      </c>
      <c r="G1244" s="10" t="s">
        <v>75</v>
      </c>
      <c r="H1244" s="10">
        <v>0.91</v>
      </c>
      <c r="I1244" s="11">
        <v>45474</v>
      </c>
      <c r="J1244" s="10">
        <v>24</v>
      </c>
      <c r="K1244" s="10" t="s">
        <v>52</v>
      </c>
      <c r="L1244" s="10" t="s">
        <v>35</v>
      </c>
    </row>
    <row r="1245" spans="1:12" x14ac:dyDescent="0.3">
      <c r="A1245" s="52">
        <v>45778</v>
      </c>
      <c r="B1245" s="10" t="s">
        <v>379</v>
      </c>
      <c r="C1245" s="10" t="s">
        <v>380</v>
      </c>
      <c r="D1245" s="10" t="s">
        <v>71</v>
      </c>
      <c r="E1245" s="10" t="s">
        <v>16</v>
      </c>
      <c r="F1245" s="10" t="s">
        <v>17</v>
      </c>
      <c r="G1245" s="10" t="s">
        <v>57</v>
      </c>
      <c r="H1245" s="10">
        <v>0.91</v>
      </c>
      <c r="I1245" s="11">
        <v>45283</v>
      </c>
      <c r="J1245" s="10">
        <v>59</v>
      </c>
      <c r="K1245" s="10" t="s">
        <v>52</v>
      </c>
      <c r="L1245" s="10" t="s">
        <v>18</v>
      </c>
    </row>
    <row r="1246" spans="1:12" x14ac:dyDescent="0.3">
      <c r="A1246" s="52">
        <v>45778</v>
      </c>
      <c r="B1246" s="10" t="s">
        <v>381</v>
      </c>
      <c r="C1246" s="10" t="s">
        <v>382</v>
      </c>
      <c r="D1246" s="10" t="s">
        <v>383</v>
      </c>
      <c r="E1246" s="10" t="s">
        <v>20</v>
      </c>
      <c r="F1246" s="10" t="s">
        <v>50</v>
      </c>
      <c r="G1246" s="10" t="s">
        <v>121</v>
      </c>
      <c r="H1246" s="10">
        <v>1</v>
      </c>
      <c r="I1246" s="11">
        <v>44656</v>
      </c>
      <c r="J1246" s="10">
        <v>52</v>
      </c>
      <c r="K1246" s="10" t="s">
        <v>52</v>
      </c>
      <c r="L1246" s="10" t="s">
        <v>18</v>
      </c>
    </row>
    <row r="1247" spans="1:12" x14ac:dyDescent="0.3">
      <c r="A1247" s="52">
        <v>45778</v>
      </c>
      <c r="B1247" s="10" t="s">
        <v>384</v>
      </c>
      <c r="C1247" s="10" t="s">
        <v>385</v>
      </c>
      <c r="D1247" s="10" t="s">
        <v>175</v>
      </c>
      <c r="E1247" s="10" t="s">
        <v>16</v>
      </c>
      <c r="F1247" s="10" t="s">
        <v>19</v>
      </c>
      <c r="G1247" s="10" t="s">
        <v>75</v>
      </c>
      <c r="H1247" s="10">
        <v>1</v>
      </c>
      <c r="I1247" s="11">
        <v>45728</v>
      </c>
      <c r="J1247" s="10">
        <v>37</v>
      </c>
      <c r="K1247" s="10" t="s">
        <v>68</v>
      </c>
      <c r="L1247" s="10" t="s">
        <v>21</v>
      </c>
    </row>
    <row r="1248" spans="1:12" x14ac:dyDescent="0.3">
      <c r="A1248" s="52">
        <v>45778</v>
      </c>
      <c r="B1248" s="10" t="s">
        <v>386</v>
      </c>
      <c r="C1248" s="10" t="s">
        <v>387</v>
      </c>
      <c r="D1248" s="10" t="s">
        <v>388</v>
      </c>
      <c r="E1248" s="10" t="s">
        <v>16</v>
      </c>
      <c r="F1248" s="10" t="s">
        <v>19</v>
      </c>
      <c r="G1248" s="10" t="s">
        <v>98</v>
      </c>
      <c r="H1248" s="10">
        <v>1</v>
      </c>
      <c r="I1248" s="11">
        <v>44560</v>
      </c>
      <c r="J1248" s="10">
        <v>29</v>
      </c>
      <c r="K1248" s="10" t="s">
        <v>52</v>
      </c>
      <c r="L1248" s="10" t="s">
        <v>94</v>
      </c>
    </row>
    <row r="1249" spans="1:12" x14ac:dyDescent="0.3">
      <c r="A1249" s="52">
        <v>45778</v>
      </c>
      <c r="B1249" s="10" t="s">
        <v>389</v>
      </c>
      <c r="C1249" s="10" t="s">
        <v>390</v>
      </c>
      <c r="D1249" s="10" t="s">
        <v>301</v>
      </c>
      <c r="E1249" s="10" t="s">
        <v>20</v>
      </c>
      <c r="F1249" s="10" t="s">
        <v>19</v>
      </c>
      <c r="G1249" s="10" t="s">
        <v>57</v>
      </c>
      <c r="H1249" s="10">
        <v>0.91</v>
      </c>
      <c r="I1249" s="11">
        <v>44184</v>
      </c>
      <c r="J1249" s="10">
        <v>60</v>
      </c>
      <c r="K1249" s="10" t="s">
        <v>68</v>
      </c>
      <c r="L1249" s="10" t="s">
        <v>23</v>
      </c>
    </row>
    <row r="1250" spans="1:12" x14ac:dyDescent="0.3">
      <c r="A1250" s="52">
        <v>45778</v>
      </c>
      <c r="B1250" s="10" t="s">
        <v>391</v>
      </c>
      <c r="C1250" s="10" t="s">
        <v>392</v>
      </c>
      <c r="D1250" s="10" t="s">
        <v>393</v>
      </c>
      <c r="E1250" s="10" t="s">
        <v>20</v>
      </c>
      <c r="F1250" s="10" t="s">
        <v>17</v>
      </c>
      <c r="G1250" s="10" t="s">
        <v>51</v>
      </c>
      <c r="H1250" s="10">
        <v>1</v>
      </c>
      <c r="I1250" s="11">
        <v>45241</v>
      </c>
      <c r="J1250" s="10">
        <v>22</v>
      </c>
      <c r="K1250" s="10" t="s">
        <v>52</v>
      </c>
      <c r="L1250" s="10" t="s">
        <v>31</v>
      </c>
    </row>
    <row r="1251" spans="1:12" x14ac:dyDescent="0.3">
      <c r="A1251" s="52">
        <v>45778</v>
      </c>
      <c r="B1251" s="10" t="s">
        <v>394</v>
      </c>
      <c r="C1251" s="10" t="s">
        <v>366</v>
      </c>
      <c r="D1251" s="10" t="s">
        <v>366</v>
      </c>
      <c r="E1251" s="10" t="s">
        <v>20</v>
      </c>
      <c r="F1251" s="10" t="s">
        <v>19</v>
      </c>
      <c r="G1251" s="10" t="s">
        <v>51</v>
      </c>
      <c r="H1251" s="10">
        <v>1</v>
      </c>
      <c r="I1251" s="11">
        <v>45346</v>
      </c>
      <c r="J1251" s="10">
        <v>61</v>
      </c>
      <c r="K1251" s="10" t="s">
        <v>68</v>
      </c>
      <c r="L1251" s="10" t="s">
        <v>41</v>
      </c>
    </row>
    <row r="1252" spans="1:12" x14ac:dyDescent="0.3">
      <c r="A1252" s="52">
        <v>45778</v>
      </c>
      <c r="B1252" s="10" t="s">
        <v>395</v>
      </c>
      <c r="C1252" s="10" t="s">
        <v>396</v>
      </c>
      <c r="D1252" s="10" t="s">
        <v>117</v>
      </c>
      <c r="E1252" s="10" t="s">
        <v>16</v>
      </c>
      <c r="F1252" s="10" t="s">
        <v>19</v>
      </c>
      <c r="G1252" s="10" t="s">
        <v>51</v>
      </c>
      <c r="H1252" s="10">
        <v>1</v>
      </c>
      <c r="I1252" s="11">
        <v>44843</v>
      </c>
      <c r="J1252" s="10">
        <v>49</v>
      </c>
      <c r="K1252" s="10" t="s">
        <v>52</v>
      </c>
      <c r="L1252" s="10" t="s">
        <v>94</v>
      </c>
    </row>
    <row r="1253" spans="1:12" x14ac:dyDescent="0.3">
      <c r="A1253" s="52">
        <v>45778</v>
      </c>
      <c r="B1253" s="10" t="s">
        <v>397</v>
      </c>
      <c r="C1253" s="10" t="s">
        <v>398</v>
      </c>
      <c r="D1253" s="10" t="s">
        <v>106</v>
      </c>
      <c r="E1253" s="10" t="s">
        <v>20</v>
      </c>
      <c r="F1253" s="10" t="s">
        <v>19</v>
      </c>
      <c r="G1253" s="10" t="s">
        <v>57</v>
      </c>
      <c r="H1253" s="10">
        <v>0.91</v>
      </c>
      <c r="I1253" s="11">
        <v>44912</v>
      </c>
      <c r="J1253" s="10">
        <v>35</v>
      </c>
      <c r="K1253" s="10" t="s">
        <v>52</v>
      </c>
      <c r="L1253" s="10" t="s">
        <v>42</v>
      </c>
    </row>
    <row r="1254" spans="1:12" x14ac:dyDescent="0.3">
      <c r="A1254" s="52">
        <v>45778</v>
      </c>
      <c r="B1254" s="10" t="s">
        <v>399</v>
      </c>
      <c r="C1254" s="10" t="s">
        <v>192</v>
      </c>
      <c r="D1254" s="10" t="s">
        <v>400</v>
      </c>
      <c r="E1254" s="10" t="s">
        <v>20</v>
      </c>
      <c r="F1254" s="10" t="s">
        <v>56</v>
      </c>
      <c r="G1254" s="10" t="s">
        <v>57</v>
      </c>
      <c r="H1254" s="10">
        <v>1</v>
      </c>
      <c r="I1254" s="11">
        <v>45376</v>
      </c>
      <c r="J1254" s="10">
        <v>57</v>
      </c>
      <c r="K1254" s="10" t="s">
        <v>52</v>
      </c>
      <c r="L1254" s="10" t="s">
        <v>90</v>
      </c>
    </row>
    <row r="1255" spans="1:12" x14ac:dyDescent="0.3">
      <c r="A1255" s="52">
        <v>45778</v>
      </c>
      <c r="B1255" s="10" t="s">
        <v>401</v>
      </c>
      <c r="C1255" s="10" t="s">
        <v>155</v>
      </c>
      <c r="D1255" s="10" t="s">
        <v>87</v>
      </c>
      <c r="E1255" s="10" t="s">
        <v>20</v>
      </c>
      <c r="F1255" s="10" t="s">
        <v>19</v>
      </c>
      <c r="G1255" s="10" t="s">
        <v>51</v>
      </c>
      <c r="H1255" s="10">
        <v>1</v>
      </c>
      <c r="I1255" s="11">
        <v>45290</v>
      </c>
      <c r="J1255" s="10">
        <v>36</v>
      </c>
      <c r="K1255" s="10" t="s">
        <v>68</v>
      </c>
      <c r="L1255" s="10" t="s">
        <v>27</v>
      </c>
    </row>
    <row r="1256" spans="1:12" x14ac:dyDescent="0.3">
      <c r="A1256" s="52">
        <v>45778</v>
      </c>
      <c r="B1256" s="10" t="s">
        <v>405</v>
      </c>
      <c r="C1256" s="10" t="s">
        <v>406</v>
      </c>
      <c r="D1256" s="10" t="s">
        <v>383</v>
      </c>
      <c r="E1256" s="10" t="s">
        <v>20</v>
      </c>
      <c r="F1256" s="10" t="s">
        <v>17</v>
      </c>
      <c r="G1256" s="10" t="s">
        <v>98</v>
      </c>
      <c r="H1256" s="10">
        <v>1</v>
      </c>
      <c r="I1256" s="11">
        <v>45824</v>
      </c>
      <c r="J1256" s="10">
        <v>21</v>
      </c>
      <c r="K1256" s="10" t="s">
        <v>68</v>
      </c>
      <c r="L1256" s="10" t="s">
        <v>36</v>
      </c>
    </row>
    <row r="1257" spans="1:12" x14ac:dyDescent="0.3">
      <c r="A1257" s="52">
        <v>45778</v>
      </c>
      <c r="B1257" s="10" t="s">
        <v>407</v>
      </c>
      <c r="C1257" s="10" t="s">
        <v>408</v>
      </c>
      <c r="D1257" s="10" t="s">
        <v>409</v>
      </c>
      <c r="E1257" s="10" t="s">
        <v>16</v>
      </c>
      <c r="F1257" s="10" t="s">
        <v>19</v>
      </c>
      <c r="G1257" s="10" t="s">
        <v>51</v>
      </c>
      <c r="H1257" s="10">
        <v>1</v>
      </c>
      <c r="I1257" s="11">
        <v>44078</v>
      </c>
      <c r="J1257" s="10">
        <v>56</v>
      </c>
      <c r="K1257" s="10" t="s">
        <v>52</v>
      </c>
      <c r="L1257" s="10" t="s">
        <v>94</v>
      </c>
    </row>
    <row r="1258" spans="1:12" x14ac:dyDescent="0.3">
      <c r="A1258" s="52">
        <v>45778</v>
      </c>
      <c r="B1258" s="10" t="s">
        <v>410</v>
      </c>
      <c r="C1258" s="10" t="s">
        <v>411</v>
      </c>
      <c r="D1258" s="10" t="s">
        <v>412</v>
      </c>
      <c r="E1258" s="10" t="s">
        <v>16</v>
      </c>
      <c r="F1258" s="10" t="s">
        <v>19</v>
      </c>
      <c r="G1258" s="10" t="s">
        <v>51</v>
      </c>
      <c r="H1258" s="10">
        <v>1</v>
      </c>
      <c r="I1258" s="11">
        <v>45701</v>
      </c>
      <c r="J1258" s="10">
        <v>59</v>
      </c>
      <c r="K1258" s="10" t="s">
        <v>52</v>
      </c>
      <c r="L1258" s="10" t="s">
        <v>36</v>
      </c>
    </row>
    <row r="1259" spans="1:12" x14ac:dyDescent="0.3">
      <c r="A1259" s="52">
        <v>45778</v>
      </c>
      <c r="B1259" s="10" t="s">
        <v>413</v>
      </c>
      <c r="C1259" s="10" t="s">
        <v>414</v>
      </c>
      <c r="D1259" s="10" t="s">
        <v>181</v>
      </c>
      <c r="E1259" s="10" t="s">
        <v>20</v>
      </c>
      <c r="F1259" s="10" t="s">
        <v>17</v>
      </c>
      <c r="G1259" s="10" t="s">
        <v>51</v>
      </c>
      <c r="H1259" s="10">
        <v>1</v>
      </c>
      <c r="I1259" s="11">
        <v>45257</v>
      </c>
      <c r="J1259" s="10">
        <v>51</v>
      </c>
      <c r="K1259" s="10" t="s">
        <v>52</v>
      </c>
      <c r="L1259" s="10" t="s">
        <v>42</v>
      </c>
    </row>
    <row r="1260" spans="1:12" x14ac:dyDescent="0.3">
      <c r="A1260" s="52">
        <v>45778</v>
      </c>
      <c r="B1260" s="10" t="s">
        <v>415</v>
      </c>
      <c r="C1260" s="10" t="s">
        <v>155</v>
      </c>
      <c r="D1260" s="10" t="s">
        <v>286</v>
      </c>
      <c r="E1260" s="10" t="s">
        <v>20</v>
      </c>
      <c r="F1260" s="10" t="s">
        <v>19</v>
      </c>
      <c r="G1260" s="10" t="s">
        <v>67</v>
      </c>
      <c r="H1260" s="10">
        <v>1</v>
      </c>
      <c r="I1260" s="11">
        <v>44461</v>
      </c>
      <c r="J1260" s="10">
        <v>25</v>
      </c>
      <c r="K1260" s="10" t="s">
        <v>52</v>
      </c>
      <c r="L1260" s="10" t="s">
        <v>42</v>
      </c>
    </row>
    <row r="1261" spans="1:12" x14ac:dyDescent="0.3">
      <c r="A1261" s="52">
        <v>45778</v>
      </c>
      <c r="B1261" s="10" t="s">
        <v>416</v>
      </c>
      <c r="C1261" s="10" t="s">
        <v>321</v>
      </c>
      <c r="D1261" s="10" t="s">
        <v>138</v>
      </c>
      <c r="E1261" s="10" t="s">
        <v>20</v>
      </c>
      <c r="F1261" s="10" t="s">
        <v>17</v>
      </c>
      <c r="G1261" s="10" t="s">
        <v>121</v>
      </c>
      <c r="H1261" s="10">
        <v>1</v>
      </c>
      <c r="I1261" s="11">
        <v>45334</v>
      </c>
      <c r="J1261" s="10">
        <v>60</v>
      </c>
      <c r="K1261" s="10" t="s">
        <v>68</v>
      </c>
      <c r="L1261" s="10" t="s">
        <v>90</v>
      </c>
    </row>
    <row r="1262" spans="1:12" x14ac:dyDescent="0.3">
      <c r="A1262" s="52">
        <v>45778</v>
      </c>
      <c r="B1262" s="10" t="s">
        <v>417</v>
      </c>
      <c r="C1262" s="10" t="s">
        <v>418</v>
      </c>
      <c r="D1262" s="10" t="s">
        <v>132</v>
      </c>
      <c r="E1262" s="10" t="s">
        <v>20</v>
      </c>
      <c r="F1262" s="10" t="s">
        <v>19</v>
      </c>
      <c r="G1262" s="10" t="s">
        <v>51</v>
      </c>
      <c r="H1262" s="10">
        <v>1</v>
      </c>
      <c r="I1262" s="11">
        <v>44084</v>
      </c>
      <c r="J1262" s="10">
        <v>40</v>
      </c>
      <c r="K1262" s="10" t="s">
        <v>68</v>
      </c>
      <c r="L1262" s="10" t="s">
        <v>18</v>
      </c>
    </row>
    <row r="1263" spans="1:12" x14ac:dyDescent="0.3">
      <c r="A1263" s="52">
        <v>45778</v>
      </c>
      <c r="B1263" s="10" t="s">
        <v>419</v>
      </c>
      <c r="C1263" s="10" t="s">
        <v>420</v>
      </c>
      <c r="D1263" s="10" t="s">
        <v>421</v>
      </c>
      <c r="E1263" s="10" t="s">
        <v>20</v>
      </c>
      <c r="F1263" s="10" t="s">
        <v>17</v>
      </c>
      <c r="G1263" s="10" t="s">
        <v>67</v>
      </c>
      <c r="H1263" s="10">
        <v>1</v>
      </c>
      <c r="I1263" s="11">
        <v>44861</v>
      </c>
      <c r="J1263" s="10">
        <v>57</v>
      </c>
      <c r="K1263" s="10" t="s">
        <v>52</v>
      </c>
      <c r="L1263" s="10" t="s">
        <v>18</v>
      </c>
    </row>
    <row r="1264" spans="1:12" x14ac:dyDescent="0.3">
      <c r="A1264" s="52">
        <v>45778</v>
      </c>
      <c r="B1264" s="10" t="s">
        <v>422</v>
      </c>
      <c r="C1264" s="10" t="s">
        <v>423</v>
      </c>
      <c r="D1264" s="10" t="s">
        <v>424</v>
      </c>
      <c r="E1264" s="10" t="s">
        <v>20</v>
      </c>
      <c r="F1264" s="10" t="s">
        <v>19</v>
      </c>
      <c r="G1264" s="10" t="s">
        <v>67</v>
      </c>
      <c r="H1264" s="10">
        <v>1</v>
      </c>
      <c r="I1264" s="11">
        <v>44591</v>
      </c>
      <c r="J1264" s="10">
        <v>55</v>
      </c>
      <c r="K1264" s="10" t="s">
        <v>52</v>
      </c>
      <c r="L1264" s="10" t="s">
        <v>31</v>
      </c>
    </row>
    <row r="1265" spans="1:12" x14ac:dyDescent="0.3">
      <c r="A1265" s="52">
        <v>45778</v>
      </c>
      <c r="B1265" s="10" t="s">
        <v>425</v>
      </c>
      <c r="C1265" s="10" t="s">
        <v>426</v>
      </c>
      <c r="D1265" s="10" t="s">
        <v>427</v>
      </c>
      <c r="E1265" s="10" t="s">
        <v>16</v>
      </c>
      <c r="F1265" s="10" t="s">
        <v>17</v>
      </c>
      <c r="G1265" s="10" t="s">
        <v>75</v>
      </c>
      <c r="H1265" s="10">
        <v>1</v>
      </c>
      <c r="I1265" s="11">
        <v>45576</v>
      </c>
      <c r="J1265" s="10">
        <v>34</v>
      </c>
      <c r="K1265" s="10" t="s">
        <v>68</v>
      </c>
      <c r="L1265" s="10" t="s">
        <v>42</v>
      </c>
    </row>
    <row r="1266" spans="1:12" x14ac:dyDescent="0.3">
      <c r="A1266" s="52">
        <v>45778</v>
      </c>
      <c r="B1266" s="10" t="s">
        <v>428</v>
      </c>
      <c r="C1266" s="10" t="s">
        <v>429</v>
      </c>
      <c r="D1266" s="10" t="s">
        <v>146</v>
      </c>
      <c r="E1266" s="10" t="s">
        <v>20</v>
      </c>
      <c r="F1266" s="10" t="s">
        <v>56</v>
      </c>
      <c r="G1266" s="10" t="s">
        <v>75</v>
      </c>
      <c r="H1266" s="10">
        <v>1</v>
      </c>
      <c r="I1266" s="11">
        <v>44080</v>
      </c>
      <c r="J1266" s="10">
        <v>48</v>
      </c>
      <c r="K1266" s="10" t="s">
        <v>52</v>
      </c>
      <c r="L1266" s="10" t="s">
        <v>90</v>
      </c>
    </row>
    <row r="1267" spans="1:12" x14ac:dyDescent="0.3">
      <c r="A1267" s="52">
        <v>45778</v>
      </c>
      <c r="B1267" s="10" t="s">
        <v>430</v>
      </c>
      <c r="C1267" s="10" t="s">
        <v>309</v>
      </c>
      <c r="D1267" s="10" t="s">
        <v>431</v>
      </c>
      <c r="E1267" s="10" t="s">
        <v>16</v>
      </c>
      <c r="F1267" s="10" t="s">
        <v>50</v>
      </c>
      <c r="G1267" s="10" t="s">
        <v>51</v>
      </c>
      <c r="H1267" s="10">
        <v>1</v>
      </c>
      <c r="I1267" s="11">
        <v>44621</v>
      </c>
      <c r="J1267" s="10">
        <v>43</v>
      </c>
      <c r="K1267" s="10" t="s">
        <v>52</v>
      </c>
      <c r="L1267" s="10" t="s">
        <v>27</v>
      </c>
    </row>
    <row r="1268" spans="1:12" x14ac:dyDescent="0.3">
      <c r="A1268" s="52">
        <v>45778</v>
      </c>
      <c r="B1268" s="10" t="s">
        <v>432</v>
      </c>
      <c r="C1268" s="10" t="s">
        <v>366</v>
      </c>
      <c r="D1268" s="10" t="s">
        <v>106</v>
      </c>
      <c r="E1268" s="10" t="s">
        <v>20</v>
      </c>
      <c r="F1268" s="10" t="s">
        <v>19</v>
      </c>
      <c r="G1268" s="10" t="s">
        <v>57</v>
      </c>
      <c r="H1268" s="10">
        <v>1</v>
      </c>
      <c r="I1268" s="11">
        <v>44839</v>
      </c>
      <c r="J1268" s="10">
        <v>29</v>
      </c>
      <c r="K1268" s="10" t="s">
        <v>68</v>
      </c>
      <c r="L1268" s="10" t="s">
        <v>27</v>
      </c>
    </row>
    <row r="1269" spans="1:12" x14ac:dyDescent="0.3">
      <c r="A1269" s="52">
        <v>45778</v>
      </c>
      <c r="B1269" s="10" t="s">
        <v>433</v>
      </c>
      <c r="C1269" s="10" t="s">
        <v>186</v>
      </c>
      <c r="D1269" s="10" t="s">
        <v>332</v>
      </c>
      <c r="E1269" s="10" t="s">
        <v>16</v>
      </c>
      <c r="F1269" s="10" t="s">
        <v>19</v>
      </c>
      <c r="G1269" s="10" t="s">
        <v>98</v>
      </c>
      <c r="H1269" s="10">
        <v>1</v>
      </c>
      <c r="I1269" s="11">
        <v>44379</v>
      </c>
      <c r="J1269" s="10">
        <v>20</v>
      </c>
      <c r="K1269" s="10" t="s">
        <v>68</v>
      </c>
      <c r="L1269" s="10" t="s">
        <v>94</v>
      </c>
    </row>
    <row r="1270" spans="1:12" x14ac:dyDescent="0.3">
      <c r="A1270" s="52">
        <v>45778</v>
      </c>
      <c r="B1270" s="10" t="s">
        <v>434</v>
      </c>
      <c r="C1270" s="10" t="s">
        <v>340</v>
      </c>
      <c r="D1270" s="10" t="s">
        <v>117</v>
      </c>
      <c r="E1270" s="10" t="s">
        <v>16</v>
      </c>
      <c r="F1270" s="10" t="s">
        <v>50</v>
      </c>
      <c r="G1270" s="10" t="s">
        <v>121</v>
      </c>
      <c r="H1270" s="10">
        <v>1</v>
      </c>
      <c r="I1270" s="11">
        <v>44692</v>
      </c>
      <c r="J1270" s="10">
        <v>36</v>
      </c>
      <c r="K1270" s="10" t="s">
        <v>52</v>
      </c>
      <c r="L1270" s="10" t="s">
        <v>42</v>
      </c>
    </row>
    <row r="1271" spans="1:12" x14ac:dyDescent="0.3">
      <c r="A1271" s="52">
        <v>45778</v>
      </c>
      <c r="B1271" s="10" t="s">
        <v>435</v>
      </c>
      <c r="C1271" s="10" t="s">
        <v>436</v>
      </c>
      <c r="D1271" s="10" t="s">
        <v>335</v>
      </c>
      <c r="E1271" s="10" t="s">
        <v>16</v>
      </c>
      <c r="F1271" s="10" t="s">
        <v>17</v>
      </c>
      <c r="G1271" s="10" t="s">
        <v>51</v>
      </c>
      <c r="H1271" s="10">
        <v>0.91</v>
      </c>
      <c r="I1271" s="11">
        <v>44103</v>
      </c>
      <c r="J1271" s="10">
        <v>62</v>
      </c>
      <c r="K1271" s="10" t="s">
        <v>52</v>
      </c>
      <c r="L1271" s="10" t="s">
        <v>40</v>
      </c>
    </row>
    <row r="1272" spans="1:12" x14ac:dyDescent="0.3">
      <c r="A1272" s="52">
        <v>45778</v>
      </c>
      <c r="B1272" s="10" t="s">
        <v>437</v>
      </c>
      <c r="C1272" s="10" t="s">
        <v>32</v>
      </c>
      <c r="D1272" s="10" t="s">
        <v>103</v>
      </c>
      <c r="E1272" s="10" t="s">
        <v>16</v>
      </c>
      <c r="F1272" s="10" t="s">
        <v>19</v>
      </c>
      <c r="G1272" s="10" t="s">
        <v>57</v>
      </c>
      <c r="H1272" s="10">
        <v>1</v>
      </c>
      <c r="I1272" s="11">
        <v>44489</v>
      </c>
      <c r="J1272" s="10">
        <v>59</v>
      </c>
      <c r="K1272" s="10" t="s">
        <v>52</v>
      </c>
      <c r="L1272" s="10" t="s">
        <v>18</v>
      </c>
    </row>
    <row r="1273" spans="1:12" x14ac:dyDescent="0.3">
      <c r="A1273" s="52">
        <v>45778</v>
      </c>
      <c r="B1273" s="10" t="s">
        <v>438</v>
      </c>
      <c r="C1273" s="10" t="s">
        <v>439</v>
      </c>
      <c r="D1273" s="10" t="s">
        <v>66</v>
      </c>
      <c r="E1273" s="10" t="s">
        <v>20</v>
      </c>
      <c r="F1273" s="10" t="s">
        <v>19</v>
      </c>
      <c r="G1273" s="10" t="s">
        <v>67</v>
      </c>
      <c r="H1273" s="10">
        <v>0.91</v>
      </c>
      <c r="I1273" s="11">
        <v>45809</v>
      </c>
      <c r="J1273" s="10">
        <v>31</v>
      </c>
      <c r="K1273" s="10" t="s">
        <v>52</v>
      </c>
      <c r="L1273" s="10" t="s">
        <v>18</v>
      </c>
    </row>
    <row r="1274" spans="1:12" x14ac:dyDescent="0.3">
      <c r="A1274" s="52">
        <v>45778</v>
      </c>
      <c r="B1274" s="10" t="s">
        <v>440</v>
      </c>
      <c r="C1274" s="10" t="s">
        <v>441</v>
      </c>
      <c r="D1274" s="10" t="s">
        <v>442</v>
      </c>
      <c r="E1274" s="10" t="s">
        <v>16</v>
      </c>
      <c r="F1274" s="10" t="s">
        <v>19</v>
      </c>
      <c r="G1274" s="10" t="s">
        <v>51</v>
      </c>
      <c r="H1274" s="10">
        <v>0.91</v>
      </c>
      <c r="I1274" s="11">
        <v>44457</v>
      </c>
      <c r="J1274" s="10">
        <v>47</v>
      </c>
      <c r="K1274" s="10" t="s">
        <v>68</v>
      </c>
      <c r="L1274" s="10" t="s">
        <v>21</v>
      </c>
    </row>
    <row r="1275" spans="1:12" x14ac:dyDescent="0.3">
      <c r="A1275" s="52">
        <v>45778</v>
      </c>
      <c r="B1275" s="10" t="s">
        <v>443</v>
      </c>
      <c r="C1275" s="10" t="s">
        <v>444</v>
      </c>
      <c r="D1275" s="10" t="s">
        <v>445</v>
      </c>
      <c r="E1275" s="10" t="s">
        <v>16</v>
      </c>
      <c r="F1275" s="10" t="s">
        <v>19</v>
      </c>
      <c r="G1275" s="10" t="s">
        <v>121</v>
      </c>
      <c r="H1275" s="10">
        <v>1</v>
      </c>
      <c r="I1275" s="11">
        <v>45099</v>
      </c>
      <c r="J1275" s="10">
        <v>55</v>
      </c>
      <c r="K1275" s="10" t="s">
        <v>68</v>
      </c>
      <c r="L1275" s="10" t="s">
        <v>40</v>
      </c>
    </row>
    <row r="1276" spans="1:12" x14ac:dyDescent="0.3">
      <c r="A1276" s="52">
        <v>45778</v>
      </c>
      <c r="B1276" s="10" t="s">
        <v>446</v>
      </c>
      <c r="C1276" s="10" t="s">
        <v>447</v>
      </c>
      <c r="D1276" s="10" t="s">
        <v>155</v>
      </c>
      <c r="E1276" s="10" t="s">
        <v>20</v>
      </c>
      <c r="F1276" s="10" t="s">
        <v>50</v>
      </c>
      <c r="G1276" s="10" t="s">
        <v>51</v>
      </c>
      <c r="H1276" s="10">
        <v>1</v>
      </c>
      <c r="I1276" s="11">
        <v>44463</v>
      </c>
      <c r="J1276" s="10">
        <v>40</v>
      </c>
      <c r="K1276" s="10" t="s">
        <v>52</v>
      </c>
      <c r="L1276" s="10" t="s">
        <v>39</v>
      </c>
    </row>
    <row r="1277" spans="1:12" x14ac:dyDescent="0.3">
      <c r="A1277" s="52">
        <v>45778</v>
      </c>
      <c r="B1277" s="10" t="s">
        <v>448</v>
      </c>
      <c r="C1277" s="10" t="s">
        <v>449</v>
      </c>
      <c r="D1277" s="10" t="s">
        <v>207</v>
      </c>
      <c r="E1277" s="10" t="s">
        <v>16</v>
      </c>
      <c r="F1277" s="10" t="s">
        <v>19</v>
      </c>
      <c r="G1277" s="10" t="s">
        <v>51</v>
      </c>
      <c r="H1277" s="10">
        <v>0.91</v>
      </c>
      <c r="I1277" s="11">
        <v>44370</v>
      </c>
      <c r="J1277" s="10">
        <v>63</v>
      </c>
      <c r="K1277" s="10" t="s">
        <v>52</v>
      </c>
      <c r="L1277" s="10" t="s">
        <v>90</v>
      </c>
    </row>
    <row r="1278" spans="1:12" x14ac:dyDescent="0.3">
      <c r="A1278" s="52">
        <v>45778</v>
      </c>
      <c r="B1278" s="10" t="s">
        <v>450</v>
      </c>
      <c r="C1278" s="10" t="s">
        <v>451</v>
      </c>
      <c r="D1278" s="10" t="s">
        <v>317</v>
      </c>
      <c r="E1278" s="10" t="s">
        <v>20</v>
      </c>
      <c r="F1278" s="10" t="s">
        <v>19</v>
      </c>
      <c r="G1278" s="10" t="s">
        <v>51</v>
      </c>
      <c r="H1278" s="10">
        <v>1</v>
      </c>
      <c r="I1278" s="11">
        <v>45396</v>
      </c>
      <c r="J1278" s="10">
        <v>61</v>
      </c>
      <c r="K1278" s="10" t="s">
        <v>68</v>
      </c>
      <c r="L1278" s="10" t="s">
        <v>31</v>
      </c>
    </row>
    <row r="1279" spans="1:12" x14ac:dyDescent="0.3">
      <c r="A1279" s="52">
        <v>45778</v>
      </c>
      <c r="B1279" s="10" t="s">
        <v>452</v>
      </c>
      <c r="C1279" s="10" t="s">
        <v>420</v>
      </c>
      <c r="D1279" s="10" t="s">
        <v>453</v>
      </c>
      <c r="E1279" s="10" t="s">
        <v>16</v>
      </c>
      <c r="F1279" s="10" t="s">
        <v>19</v>
      </c>
      <c r="G1279" s="10" t="s">
        <v>29</v>
      </c>
      <c r="H1279" s="10">
        <v>0.91</v>
      </c>
      <c r="I1279" s="11">
        <v>44128</v>
      </c>
      <c r="J1279" s="10">
        <v>48</v>
      </c>
      <c r="K1279" s="10" t="s">
        <v>68</v>
      </c>
      <c r="L1279" s="10" t="s">
        <v>94</v>
      </c>
    </row>
    <row r="1280" spans="1:12" x14ac:dyDescent="0.3">
      <c r="A1280" s="52">
        <v>45778</v>
      </c>
      <c r="B1280" s="10" t="s">
        <v>454</v>
      </c>
      <c r="C1280" s="10" t="s">
        <v>455</v>
      </c>
      <c r="D1280" s="10" t="s">
        <v>456</v>
      </c>
      <c r="E1280" s="10" t="s">
        <v>16</v>
      </c>
      <c r="F1280" s="10" t="s">
        <v>17</v>
      </c>
      <c r="G1280" s="10" t="s">
        <v>29</v>
      </c>
      <c r="H1280" s="10">
        <v>1</v>
      </c>
      <c r="I1280" s="11">
        <v>45602</v>
      </c>
      <c r="J1280" s="10">
        <v>60</v>
      </c>
      <c r="K1280" s="10" t="s">
        <v>68</v>
      </c>
      <c r="L1280" s="10" t="s">
        <v>39</v>
      </c>
    </row>
    <row r="1281" spans="1:12" x14ac:dyDescent="0.3">
      <c r="A1281" s="52">
        <v>45778</v>
      </c>
      <c r="B1281" s="10" t="s">
        <v>457</v>
      </c>
      <c r="C1281" s="10" t="s">
        <v>458</v>
      </c>
      <c r="D1281" s="10" t="s">
        <v>459</v>
      </c>
      <c r="E1281" s="10" t="s">
        <v>16</v>
      </c>
      <c r="F1281" s="10" t="s">
        <v>50</v>
      </c>
      <c r="G1281" s="10" t="s">
        <v>29</v>
      </c>
      <c r="H1281" s="10">
        <v>0.91</v>
      </c>
      <c r="I1281" s="11">
        <v>44468</v>
      </c>
      <c r="J1281" s="10">
        <v>46</v>
      </c>
      <c r="K1281" s="10" t="s">
        <v>52</v>
      </c>
      <c r="L1281" s="10" t="s">
        <v>90</v>
      </c>
    </row>
    <row r="1282" spans="1:12" x14ac:dyDescent="0.3">
      <c r="A1282" s="52">
        <v>45778</v>
      </c>
      <c r="B1282" s="10" t="s">
        <v>460</v>
      </c>
      <c r="C1282" s="10" t="s">
        <v>420</v>
      </c>
      <c r="D1282" s="10" t="s">
        <v>383</v>
      </c>
      <c r="E1282" s="10" t="s">
        <v>20</v>
      </c>
      <c r="F1282" s="10" t="s">
        <v>19</v>
      </c>
      <c r="G1282" s="10" t="s">
        <v>51</v>
      </c>
      <c r="H1282" s="10">
        <v>0.91</v>
      </c>
      <c r="I1282" s="11">
        <v>45630</v>
      </c>
      <c r="J1282" s="10">
        <v>35</v>
      </c>
      <c r="K1282" s="10" t="s">
        <v>52</v>
      </c>
      <c r="L1282" s="10" t="s">
        <v>18</v>
      </c>
    </row>
    <row r="1283" spans="1:12" x14ac:dyDescent="0.3">
      <c r="A1283" s="52">
        <v>45778</v>
      </c>
      <c r="B1283" s="10" t="s">
        <v>461</v>
      </c>
      <c r="C1283" s="10" t="s">
        <v>345</v>
      </c>
      <c r="D1283" s="10" t="s">
        <v>462</v>
      </c>
      <c r="E1283" s="10" t="s">
        <v>20</v>
      </c>
      <c r="F1283" s="10" t="s">
        <v>17</v>
      </c>
      <c r="G1283" s="10" t="s">
        <v>67</v>
      </c>
      <c r="H1283" s="10">
        <v>0.91</v>
      </c>
      <c r="I1283" s="11">
        <v>44982</v>
      </c>
      <c r="J1283" s="10">
        <v>55</v>
      </c>
      <c r="K1283" s="10" t="s">
        <v>52</v>
      </c>
      <c r="L1283" s="10" t="s">
        <v>39</v>
      </c>
    </row>
    <row r="1284" spans="1:12" x14ac:dyDescent="0.3">
      <c r="A1284" s="52">
        <v>45778</v>
      </c>
      <c r="B1284" s="10" t="s">
        <v>463</v>
      </c>
      <c r="C1284" s="10" t="s">
        <v>464</v>
      </c>
      <c r="D1284" s="10" t="s">
        <v>465</v>
      </c>
      <c r="E1284" s="10" t="s">
        <v>20</v>
      </c>
      <c r="F1284" s="10" t="s">
        <v>19</v>
      </c>
      <c r="G1284" s="10" t="s">
        <v>51</v>
      </c>
      <c r="H1284" s="10">
        <v>1</v>
      </c>
      <c r="I1284" s="11">
        <v>44504</v>
      </c>
      <c r="J1284" s="10">
        <v>49</v>
      </c>
      <c r="K1284" s="10" t="s">
        <v>68</v>
      </c>
      <c r="L1284" s="10" t="s">
        <v>39</v>
      </c>
    </row>
    <row r="1285" spans="1:12" x14ac:dyDescent="0.3">
      <c r="A1285" s="52">
        <v>45778</v>
      </c>
      <c r="B1285" s="10" t="s">
        <v>466</v>
      </c>
      <c r="C1285" s="10" t="s">
        <v>390</v>
      </c>
      <c r="D1285" s="10" t="s">
        <v>161</v>
      </c>
      <c r="E1285" s="10" t="s">
        <v>16</v>
      </c>
      <c r="F1285" s="10" t="s">
        <v>19</v>
      </c>
      <c r="G1285" s="10" t="s">
        <v>98</v>
      </c>
      <c r="H1285" s="10">
        <v>1</v>
      </c>
      <c r="I1285" s="11">
        <v>44727</v>
      </c>
      <c r="J1285" s="10">
        <v>37</v>
      </c>
      <c r="K1285" s="10" t="s">
        <v>68</v>
      </c>
      <c r="L1285" s="10" t="s">
        <v>18</v>
      </c>
    </row>
    <row r="1286" spans="1:12" x14ac:dyDescent="0.3">
      <c r="A1286" s="52">
        <v>45778</v>
      </c>
      <c r="B1286" s="10" t="s">
        <v>467</v>
      </c>
      <c r="C1286" s="10" t="s">
        <v>163</v>
      </c>
      <c r="D1286" s="10" t="s">
        <v>468</v>
      </c>
      <c r="E1286" s="10" t="s">
        <v>20</v>
      </c>
      <c r="F1286" s="10" t="s">
        <v>50</v>
      </c>
      <c r="G1286" s="10" t="s">
        <v>51</v>
      </c>
      <c r="H1286" s="10">
        <v>1</v>
      </c>
      <c r="I1286" s="11">
        <v>45725</v>
      </c>
      <c r="J1286" s="10">
        <v>47</v>
      </c>
      <c r="K1286" s="10" t="s">
        <v>52</v>
      </c>
      <c r="L1286" s="10" t="s">
        <v>27</v>
      </c>
    </row>
    <row r="1287" spans="1:12" x14ac:dyDescent="0.3">
      <c r="A1287" s="52">
        <v>45778</v>
      </c>
      <c r="B1287" s="10" t="s">
        <v>469</v>
      </c>
      <c r="C1287" s="10" t="s">
        <v>354</v>
      </c>
      <c r="D1287" s="10" t="s">
        <v>470</v>
      </c>
      <c r="E1287" s="10" t="s">
        <v>16</v>
      </c>
      <c r="F1287" s="10" t="s">
        <v>19</v>
      </c>
      <c r="G1287" s="10" t="s">
        <v>57</v>
      </c>
      <c r="H1287" s="10">
        <v>1</v>
      </c>
      <c r="I1287" s="11">
        <v>44086</v>
      </c>
      <c r="J1287" s="10">
        <v>60</v>
      </c>
      <c r="K1287" s="10" t="s">
        <v>68</v>
      </c>
      <c r="L1287" s="10" t="s">
        <v>42</v>
      </c>
    </row>
    <row r="1288" spans="1:12" x14ac:dyDescent="0.3">
      <c r="A1288" s="52">
        <v>45778</v>
      </c>
      <c r="B1288" s="10" t="s">
        <v>471</v>
      </c>
      <c r="C1288" s="10" t="s">
        <v>472</v>
      </c>
      <c r="D1288" s="10" t="s">
        <v>117</v>
      </c>
      <c r="E1288" s="10" t="s">
        <v>16</v>
      </c>
      <c r="F1288" s="10" t="s">
        <v>19</v>
      </c>
      <c r="G1288" s="10" t="s">
        <v>51</v>
      </c>
      <c r="H1288" s="10">
        <v>1</v>
      </c>
      <c r="I1288" s="11">
        <v>45426</v>
      </c>
      <c r="J1288" s="10">
        <v>46</v>
      </c>
      <c r="K1288" s="10" t="s">
        <v>52</v>
      </c>
      <c r="L1288" s="10" t="s">
        <v>31</v>
      </c>
    </row>
    <row r="1289" spans="1:12" x14ac:dyDescent="0.3">
      <c r="A1289" s="52">
        <v>45778</v>
      </c>
      <c r="B1289" s="10" t="s">
        <v>473</v>
      </c>
      <c r="C1289" s="10" t="s">
        <v>34</v>
      </c>
      <c r="D1289" s="10" t="s">
        <v>198</v>
      </c>
      <c r="E1289" s="10" t="s">
        <v>20</v>
      </c>
      <c r="F1289" s="10" t="s">
        <v>19</v>
      </c>
      <c r="G1289" s="10" t="s">
        <v>75</v>
      </c>
      <c r="H1289" s="10">
        <v>1</v>
      </c>
      <c r="I1289" s="11">
        <v>45795</v>
      </c>
      <c r="J1289" s="10">
        <v>58</v>
      </c>
      <c r="K1289" s="10" t="s">
        <v>68</v>
      </c>
      <c r="L1289" s="10" t="s">
        <v>23</v>
      </c>
    </row>
    <row r="1290" spans="1:12" x14ac:dyDescent="0.3">
      <c r="A1290" s="52">
        <v>45778</v>
      </c>
      <c r="B1290" s="10" t="s">
        <v>474</v>
      </c>
      <c r="C1290" s="10" t="s">
        <v>352</v>
      </c>
      <c r="D1290" s="10" t="s">
        <v>200</v>
      </c>
      <c r="E1290" s="10" t="s">
        <v>16</v>
      </c>
      <c r="F1290" s="10" t="s">
        <v>19</v>
      </c>
      <c r="G1290" s="10" t="s">
        <v>67</v>
      </c>
      <c r="H1290" s="10">
        <v>1</v>
      </c>
      <c r="I1290" s="11">
        <v>44925</v>
      </c>
      <c r="J1290" s="10">
        <v>54</v>
      </c>
      <c r="K1290" s="10" t="s">
        <v>68</v>
      </c>
      <c r="L1290" s="10" t="s">
        <v>39</v>
      </c>
    </row>
    <row r="1291" spans="1:12" x14ac:dyDescent="0.3">
      <c r="A1291" s="52">
        <v>45778</v>
      </c>
      <c r="B1291" s="10" t="s">
        <v>475</v>
      </c>
      <c r="C1291" s="10" t="s">
        <v>393</v>
      </c>
      <c r="D1291" s="10" t="s">
        <v>476</v>
      </c>
      <c r="E1291" s="10" t="s">
        <v>16</v>
      </c>
      <c r="F1291" s="10" t="s">
        <v>19</v>
      </c>
      <c r="G1291" s="10" t="s">
        <v>51</v>
      </c>
      <c r="H1291" s="10">
        <v>0.91</v>
      </c>
      <c r="I1291" s="11">
        <v>45655</v>
      </c>
      <c r="J1291" s="10">
        <v>32</v>
      </c>
      <c r="K1291" s="10" t="s">
        <v>52</v>
      </c>
      <c r="L1291" s="10" t="s">
        <v>27</v>
      </c>
    </row>
    <row r="1292" spans="1:12" x14ac:dyDescent="0.3">
      <c r="A1292" s="52">
        <v>45778</v>
      </c>
      <c r="B1292" s="10" t="s">
        <v>479</v>
      </c>
      <c r="C1292" s="10" t="s">
        <v>480</v>
      </c>
      <c r="D1292" s="10" t="s">
        <v>481</v>
      </c>
      <c r="E1292" s="10" t="s">
        <v>16</v>
      </c>
      <c r="F1292" s="10" t="s">
        <v>56</v>
      </c>
      <c r="G1292" s="10" t="s">
        <v>57</v>
      </c>
      <c r="H1292" s="10">
        <v>1</v>
      </c>
      <c r="I1292" s="11">
        <v>45604</v>
      </c>
      <c r="J1292" s="10">
        <v>65</v>
      </c>
      <c r="K1292" s="10" t="s">
        <v>52</v>
      </c>
      <c r="L1292" s="10" t="s">
        <v>18</v>
      </c>
    </row>
    <row r="1293" spans="1:12" x14ac:dyDescent="0.3">
      <c r="A1293" s="52">
        <v>45778</v>
      </c>
      <c r="B1293" s="10" t="s">
        <v>482</v>
      </c>
      <c r="C1293" s="10" t="s">
        <v>483</v>
      </c>
      <c r="D1293" s="10" t="s">
        <v>484</v>
      </c>
      <c r="E1293" s="10" t="s">
        <v>16</v>
      </c>
      <c r="F1293" s="10" t="s">
        <v>50</v>
      </c>
      <c r="G1293" s="10" t="s">
        <v>75</v>
      </c>
      <c r="H1293" s="10">
        <v>1</v>
      </c>
      <c r="I1293" s="11">
        <v>44998</v>
      </c>
      <c r="J1293" s="10">
        <v>44</v>
      </c>
      <c r="K1293" s="10" t="s">
        <v>52</v>
      </c>
      <c r="L1293" s="10" t="s">
        <v>27</v>
      </c>
    </row>
    <row r="1294" spans="1:12" x14ac:dyDescent="0.3">
      <c r="A1294" s="52">
        <v>45778</v>
      </c>
      <c r="B1294" s="10" t="s">
        <v>485</v>
      </c>
      <c r="C1294" s="10" t="s">
        <v>375</v>
      </c>
      <c r="D1294" s="10" t="s">
        <v>129</v>
      </c>
      <c r="E1294" s="10" t="s">
        <v>20</v>
      </c>
      <c r="F1294" s="10" t="s">
        <v>19</v>
      </c>
      <c r="G1294" s="10" t="s">
        <v>67</v>
      </c>
      <c r="H1294" s="10">
        <v>0.91</v>
      </c>
      <c r="I1294" s="11">
        <v>45455</v>
      </c>
      <c r="J1294" s="10">
        <v>28</v>
      </c>
      <c r="K1294" s="10" t="s">
        <v>68</v>
      </c>
      <c r="L1294" s="10" t="s">
        <v>23</v>
      </c>
    </row>
    <row r="1295" spans="1:12" x14ac:dyDescent="0.3">
      <c r="A1295" s="52">
        <v>45778</v>
      </c>
      <c r="B1295" s="10" t="s">
        <v>486</v>
      </c>
      <c r="C1295" s="10" t="s">
        <v>144</v>
      </c>
      <c r="D1295" s="10" t="s">
        <v>487</v>
      </c>
      <c r="E1295" s="10" t="s">
        <v>16</v>
      </c>
      <c r="F1295" s="10" t="s">
        <v>19</v>
      </c>
      <c r="G1295" s="10" t="s">
        <v>51</v>
      </c>
      <c r="H1295" s="10">
        <v>0.91</v>
      </c>
      <c r="I1295" s="11">
        <v>45470</v>
      </c>
      <c r="J1295" s="10">
        <v>38</v>
      </c>
      <c r="K1295" s="10" t="s">
        <v>52</v>
      </c>
      <c r="L1295" s="10" t="s">
        <v>40</v>
      </c>
    </row>
    <row r="1296" spans="1:12" x14ac:dyDescent="0.3">
      <c r="A1296" s="52">
        <v>45778</v>
      </c>
      <c r="B1296" s="10" t="s">
        <v>488</v>
      </c>
      <c r="C1296" s="10" t="s">
        <v>489</v>
      </c>
      <c r="D1296" s="10" t="s">
        <v>89</v>
      </c>
      <c r="E1296" s="10" t="s">
        <v>20</v>
      </c>
      <c r="F1296" s="10" t="s">
        <v>19</v>
      </c>
      <c r="G1296" s="10" t="s">
        <v>98</v>
      </c>
      <c r="H1296" s="10">
        <v>1</v>
      </c>
      <c r="I1296" s="11">
        <v>44873</v>
      </c>
      <c r="J1296" s="10">
        <v>37</v>
      </c>
      <c r="K1296" s="10" t="s">
        <v>52</v>
      </c>
      <c r="L1296" s="10" t="s">
        <v>39</v>
      </c>
    </row>
    <row r="1297" spans="1:12" x14ac:dyDescent="0.3">
      <c r="A1297" s="52">
        <v>45778</v>
      </c>
      <c r="B1297" s="10" t="s">
        <v>490</v>
      </c>
      <c r="C1297" s="10" t="s">
        <v>491</v>
      </c>
      <c r="D1297" s="10" t="s">
        <v>172</v>
      </c>
      <c r="E1297" s="10" t="s">
        <v>20</v>
      </c>
      <c r="F1297" s="10" t="s">
        <v>56</v>
      </c>
      <c r="G1297" s="10" t="s">
        <v>29</v>
      </c>
      <c r="H1297" s="10">
        <v>0.91</v>
      </c>
      <c r="I1297" s="11">
        <v>45101</v>
      </c>
      <c r="J1297" s="10">
        <v>21</v>
      </c>
      <c r="K1297" s="10" t="s">
        <v>52</v>
      </c>
      <c r="L1297" s="10" t="s">
        <v>35</v>
      </c>
    </row>
    <row r="1298" spans="1:12" x14ac:dyDescent="0.3">
      <c r="A1298" s="52">
        <v>45778</v>
      </c>
      <c r="B1298" s="10" t="s">
        <v>492</v>
      </c>
      <c r="C1298" s="10" t="s">
        <v>28</v>
      </c>
      <c r="D1298" s="10" t="s">
        <v>331</v>
      </c>
      <c r="E1298" s="10" t="s">
        <v>20</v>
      </c>
      <c r="F1298" s="10" t="s">
        <v>50</v>
      </c>
      <c r="G1298" s="10" t="s">
        <v>67</v>
      </c>
      <c r="H1298" s="10">
        <v>1</v>
      </c>
      <c r="I1298" s="11">
        <v>45292</v>
      </c>
      <c r="J1298" s="10">
        <v>27</v>
      </c>
      <c r="K1298" s="10" t="s">
        <v>52</v>
      </c>
      <c r="L1298" s="10" t="s">
        <v>18</v>
      </c>
    </row>
    <row r="1299" spans="1:12" x14ac:dyDescent="0.3">
      <c r="A1299" s="52">
        <v>45778</v>
      </c>
      <c r="B1299" s="10" t="s">
        <v>493</v>
      </c>
      <c r="C1299" s="10" t="s">
        <v>157</v>
      </c>
      <c r="D1299" s="10" t="s">
        <v>317</v>
      </c>
      <c r="E1299" s="10" t="s">
        <v>20</v>
      </c>
      <c r="F1299" s="10" t="s">
        <v>17</v>
      </c>
      <c r="G1299" s="10" t="s">
        <v>51</v>
      </c>
      <c r="H1299" s="10">
        <v>1</v>
      </c>
      <c r="I1299" s="11">
        <v>44521</v>
      </c>
      <c r="J1299" s="10">
        <v>42</v>
      </c>
      <c r="K1299" s="10" t="s">
        <v>68</v>
      </c>
      <c r="L1299" s="10" t="s">
        <v>31</v>
      </c>
    </row>
    <row r="1300" spans="1:12" x14ac:dyDescent="0.3">
      <c r="A1300" s="52">
        <v>45778</v>
      </c>
      <c r="B1300" s="10" t="s">
        <v>495</v>
      </c>
      <c r="C1300" s="10" t="s">
        <v>378</v>
      </c>
      <c r="D1300" s="10" t="s">
        <v>97</v>
      </c>
      <c r="E1300" s="10" t="s">
        <v>20</v>
      </c>
      <c r="F1300" s="10" t="s">
        <v>17</v>
      </c>
      <c r="G1300" s="10" t="s">
        <v>29</v>
      </c>
      <c r="H1300" s="10">
        <v>1</v>
      </c>
      <c r="I1300" s="11">
        <v>45068</v>
      </c>
      <c r="J1300" s="10">
        <v>36</v>
      </c>
      <c r="K1300" s="10" t="s">
        <v>68</v>
      </c>
      <c r="L1300" s="10" t="s">
        <v>31</v>
      </c>
    </row>
    <row r="1301" spans="1:12" x14ac:dyDescent="0.3">
      <c r="A1301" s="52">
        <v>45778</v>
      </c>
      <c r="B1301" s="10" t="s">
        <v>496</v>
      </c>
      <c r="C1301" s="10" t="s">
        <v>497</v>
      </c>
      <c r="D1301" s="10" t="s">
        <v>498</v>
      </c>
      <c r="E1301" s="10" t="s">
        <v>20</v>
      </c>
      <c r="F1301" s="10" t="s">
        <v>19</v>
      </c>
      <c r="G1301" s="10" t="s">
        <v>51</v>
      </c>
      <c r="H1301" s="10">
        <v>1</v>
      </c>
      <c r="I1301" s="11">
        <v>44414</v>
      </c>
      <c r="J1301" s="10">
        <v>21</v>
      </c>
      <c r="K1301" s="10" t="s">
        <v>52</v>
      </c>
      <c r="L1301" s="10" t="s">
        <v>40</v>
      </c>
    </row>
    <row r="1302" spans="1:12" x14ac:dyDescent="0.3">
      <c r="A1302" s="52">
        <v>45778</v>
      </c>
      <c r="B1302" s="10" t="s">
        <v>499</v>
      </c>
      <c r="C1302" s="10" t="s">
        <v>500</v>
      </c>
      <c r="D1302" s="10" t="s">
        <v>366</v>
      </c>
      <c r="E1302" s="10" t="s">
        <v>20</v>
      </c>
      <c r="F1302" s="10" t="s">
        <v>19</v>
      </c>
      <c r="G1302" s="10" t="s">
        <v>51</v>
      </c>
      <c r="H1302" s="10">
        <v>1</v>
      </c>
      <c r="I1302" s="11">
        <v>44757</v>
      </c>
      <c r="J1302" s="10">
        <v>58</v>
      </c>
      <c r="K1302" s="10" t="s">
        <v>52</v>
      </c>
      <c r="L1302" s="10" t="s">
        <v>35</v>
      </c>
    </row>
    <row r="1303" spans="1:12" x14ac:dyDescent="0.3">
      <c r="A1303" s="52">
        <v>45778</v>
      </c>
      <c r="B1303" s="10" t="s">
        <v>501</v>
      </c>
      <c r="C1303" s="10" t="s">
        <v>502</v>
      </c>
      <c r="D1303" s="10" t="s">
        <v>109</v>
      </c>
      <c r="E1303" s="10" t="s">
        <v>20</v>
      </c>
      <c r="F1303" s="10" t="s">
        <v>19</v>
      </c>
      <c r="G1303" s="10" t="s">
        <v>57</v>
      </c>
      <c r="H1303" s="10">
        <v>1</v>
      </c>
      <c r="I1303" s="11">
        <v>44115</v>
      </c>
      <c r="J1303" s="10">
        <v>37</v>
      </c>
      <c r="K1303" s="10" t="s">
        <v>52</v>
      </c>
      <c r="L1303" s="10" t="s">
        <v>39</v>
      </c>
    </row>
    <row r="1304" spans="1:12" x14ac:dyDescent="0.3">
      <c r="A1304" s="52">
        <v>45778</v>
      </c>
      <c r="B1304" s="10" t="s">
        <v>503</v>
      </c>
      <c r="C1304" s="10" t="s">
        <v>504</v>
      </c>
      <c r="D1304" s="10" t="s">
        <v>505</v>
      </c>
      <c r="E1304" s="10" t="s">
        <v>20</v>
      </c>
      <c r="F1304" s="10" t="s">
        <v>56</v>
      </c>
      <c r="G1304" s="10" t="s">
        <v>51</v>
      </c>
      <c r="H1304" s="10">
        <v>1</v>
      </c>
      <c r="I1304" s="11">
        <v>45195</v>
      </c>
      <c r="J1304" s="10">
        <v>27</v>
      </c>
      <c r="K1304" s="10" t="s">
        <v>52</v>
      </c>
      <c r="L1304" s="10" t="s">
        <v>40</v>
      </c>
    </row>
    <row r="1305" spans="1:12" x14ac:dyDescent="0.3">
      <c r="A1305" s="52">
        <v>45778</v>
      </c>
      <c r="B1305" s="10" t="s">
        <v>506</v>
      </c>
      <c r="C1305" s="10" t="s">
        <v>507</v>
      </c>
      <c r="D1305" s="10" t="s">
        <v>234</v>
      </c>
      <c r="E1305" s="10" t="s">
        <v>20</v>
      </c>
      <c r="F1305" s="10" t="s">
        <v>56</v>
      </c>
      <c r="G1305" s="10" t="s">
        <v>75</v>
      </c>
      <c r="H1305" s="10">
        <v>1</v>
      </c>
      <c r="I1305" s="11">
        <v>45888</v>
      </c>
      <c r="J1305" s="10">
        <v>34</v>
      </c>
      <c r="K1305" s="10" t="s">
        <v>52</v>
      </c>
      <c r="L1305" s="10" t="s">
        <v>42</v>
      </c>
    </row>
    <row r="1306" spans="1:12" x14ac:dyDescent="0.3">
      <c r="A1306" s="52">
        <v>45778</v>
      </c>
      <c r="B1306" s="10" t="s">
        <v>508</v>
      </c>
      <c r="C1306" s="10" t="s">
        <v>509</v>
      </c>
      <c r="D1306" s="10" t="s">
        <v>510</v>
      </c>
      <c r="E1306" s="10" t="s">
        <v>20</v>
      </c>
      <c r="F1306" s="10" t="s">
        <v>17</v>
      </c>
      <c r="G1306" s="10" t="s">
        <v>51</v>
      </c>
      <c r="H1306" s="10">
        <v>1</v>
      </c>
      <c r="I1306" s="11">
        <v>45741</v>
      </c>
      <c r="J1306" s="10">
        <v>27</v>
      </c>
      <c r="K1306" s="10" t="s">
        <v>52</v>
      </c>
      <c r="L1306" s="10" t="s">
        <v>31</v>
      </c>
    </row>
    <row r="1307" spans="1:12" x14ac:dyDescent="0.3">
      <c r="A1307" s="52">
        <v>45778</v>
      </c>
      <c r="B1307" s="10" t="s">
        <v>511</v>
      </c>
      <c r="C1307" s="10" t="s">
        <v>512</v>
      </c>
      <c r="D1307" s="10" t="s">
        <v>468</v>
      </c>
      <c r="E1307" s="10" t="s">
        <v>20</v>
      </c>
      <c r="F1307" s="10" t="s">
        <v>17</v>
      </c>
      <c r="G1307" s="10" t="s">
        <v>98</v>
      </c>
      <c r="H1307" s="10">
        <v>1</v>
      </c>
      <c r="I1307" s="11">
        <v>44266</v>
      </c>
      <c r="J1307" s="10">
        <v>60</v>
      </c>
      <c r="K1307" s="10" t="s">
        <v>68</v>
      </c>
      <c r="L1307" s="10" t="s">
        <v>41</v>
      </c>
    </row>
    <row r="1308" spans="1:12" x14ac:dyDescent="0.3">
      <c r="A1308" s="52">
        <v>45778</v>
      </c>
      <c r="B1308" s="10" t="s">
        <v>513</v>
      </c>
      <c r="C1308" s="10" t="s">
        <v>123</v>
      </c>
      <c r="D1308" s="10" t="s">
        <v>514</v>
      </c>
      <c r="E1308" s="10" t="s">
        <v>16</v>
      </c>
      <c r="F1308" s="10" t="s">
        <v>19</v>
      </c>
      <c r="G1308" s="10" t="s">
        <v>51</v>
      </c>
      <c r="H1308" s="10">
        <v>1</v>
      </c>
      <c r="I1308" s="11">
        <v>44944</v>
      </c>
      <c r="J1308" s="10">
        <v>37</v>
      </c>
      <c r="K1308" s="10" t="s">
        <v>68</v>
      </c>
      <c r="L1308" s="10" t="s">
        <v>94</v>
      </c>
    </row>
    <row r="1309" spans="1:12" x14ac:dyDescent="0.3">
      <c r="A1309" s="52">
        <v>45778</v>
      </c>
      <c r="B1309" s="10" t="s">
        <v>515</v>
      </c>
      <c r="C1309" s="10" t="s">
        <v>271</v>
      </c>
      <c r="D1309" s="10" t="s">
        <v>447</v>
      </c>
      <c r="E1309" s="10" t="s">
        <v>20</v>
      </c>
      <c r="F1309" s="10" t="s">
        <v>19</v>
      </c>
      <c r="G1309" s="10" t="s">
        <v>29</v>
      </c>
      <c r="H1309" s="10">
        <v>1</v>
      </c>
      <c r="I1309" s="11">
        <v>44823</v>
      </c>
      <c r="J1309" s="10">
        <v>44</v>
      </c>
      <c r="K1309" s="10" t="s">
        <v>52</v>
      </c>
      <c r="L1309" s="10" t="s">
        <v>41</v>
      </c>
    </row>
    <row r="1310" spans="1:12" x14ac:dyDescent="0.3">
      <c r="A1310" s="52">
        <v>45778</v>
      </c>
      <c r="B1310" s="10" t="s">
        <v>516</v>
      </c>
      <c r="C1310" s="10" t="s">
        <v>144</v>
      </c>
      <c r="D1310" s="10" t="s">
        <v>181</v>
      </c>
      <c r="E1310" s="10" t="s">
        <v>20</v>
      </c>
      <c r="F1310" s="10" t="s">
        <v>17</v>
      </c>
      <c r="G1310" s="10" t="s">
        <v>121</v>
      </c>
      <c r="H1310" s="10">
        <v>1</v>
      </c>
      <c r="I1310" s="11">
        <v>45810</v>
      </c>
      <c r="J1310" s="10">
        <v>25</v>
      </c>
      <c r="K1310" s="10" t="s">
        <v>68</v>
      </c>
      <c r="L1310" s="10" t="s">
        <v>18</v>
      </c>
    </row>
    <row r="1311" spans="1:12" x14ac:dyDescent="0.3">
      <c r="A1311" s="52">
        <v>45778</v>
      </c>
      <c r="B1311" s="10" t="s">
        <v>519</v>
      </c>
      <c r="C1311" s="10" t="s">
        <v>80</v>
      </c>
      <c r="D1311" s="10" t="s">
        <v>283</v>
      </c>
      <c r="E1311" s="10" t="s">
        <v>20</v>
      </c>
      <c r="F1311" s="10" t="s">
        <v>19</v>
      </c>
      <c r="G1311" s="10" t="s">
        <v>51</v>
      </c>
      <c r="H1311" s="10">
        <v>0.91</v>
      </c>
      <c r="I1311" s="11">
        <v>44840</v>
      </c>
      <c r="J1311" s="10">
        <v>39</v>
      </c>
      <c r="K1311" s="10" t="s">
        <v>52</v>
      </c>
      <c r="L1311" s="10" t="s">
        <v>23</v>
      </c>
    </row>
    <row r="1312" spans="1:12" x14ac:dyDescent="0.3">
      <c r="A1312" s="52">
        <v>45778</v>
      </c>
      <c r="B1312" s="10" t="s">
        <v>520</v>
      </c>
      <c r="C1312" s="10" t="s">
        <v>521</v>
      </c>
      <c r="D1312" s="10" t="s">
        <v>168</v>
      </c>
      <c r="E1312" s="10" t="s">
        <v>20</v>
      </c>
      <c r="F1312" s="10" t="s">
        <v>56</v>
      </c>
      <c r="G1312" s="10" t="s">
        <v>75</v>
      </c>
      <c r="H1312" s="10">
        <v>1</v>
      </c>
      <c r="I1312" s="11">
        <v>44258</v>
      </c>
      <c r="J1312" s="10">
        <v>24</v>
      </c>
      <c r="K1312" s="10" t="s">
        <v>52</v>
      </c>
      <c r="L1312" s="10" t="s">
        <v>18</v>
      </c>
    </row>
    <row r="1313" spans="1:12" x14ac:dyDescent="0.3">
      <c r="A1313" s="52">
        <v>45778</v>
      </c>
      <c r="B1313" s="10" t="s">
        <v>522</v>
      </c>
      <c r="C1313" s="10" t="s">
        <v>155</v>
      </c>
      <c r="D1313" s="10" t="s">
        <v>523</v>
      </c>
      <c r="E1313" s="10" t="s">
        <v>16</v>
      </c>
      <c r="F1313" s="10" t="s">
        <v>19</v>
      </c>
      <c r="G1313" s="10" t="s">
        <v>51</v>
      </c>
      <c r="H1313" s="10">
        <v>1</v>
      </c>
      <c r="I1313" s="11">
        <v>45042</v>
      </c>
      <c r="J1313" s="10">
        <v>38</v>
      </c>
      <c r="K1313" s="10" t="s">
        <v>52</v>
      </c>
      <c r="L1313" s="10" t="s">
        <v>23</v>
      </c>
    </row>
    <row r="1314" spans="1:12" x14ac:dyDescent="0.3">
      <c r="A1314" s="52">
        <v>45778</v>
      </c>
      <c r="B1314" s="10" t="s">
        <v>524</v>
      </c>
      <c r="C1314" s="10" t="s">
        <v>155</v>
      </c>
      <c r="D1314" s="10" t="s">
        <v>525</v>
      </c>
      <c r="E1314" s="10" t="s">
        <v>16</v>
      </c>
      <c r="F1314" s="10" t="s">
        <v>19</v>
      </c>
      <c r="G1314" s="10" t="s">
        <v>51</v>
      </c>
      <c r="H1314" s="10">
        <v>1</v>
      </c>
      <c r="I1314" s="11">
        <v>44198</v>
      </c>
      <c r="J1314" s="10">
        <v>44</v>
      </c>
      <c r="K1314" s="10" t="s">
        <v>52</v>
      </c>
      <c r="L1314" s="10" t="s">
        <v>18</v>
      </c>
    </row>
    <row r="1315" spans="1:12" x14ac:dyDescent="0.3">
      <c r="A1315" s="52">
        <v>45778</v>
      </c>
      <c r="B1315" s="10" t="s">
        <v>526</v>
      </c>
      <c r="C1315" s="10" t="s">
        <v>366</v>
      </c>
      <c r="D1315" s="10" t="s">
        <v>265</v>
      </c>
      <c r="E1315" s="10" t="s">
        <v>20</v>
      </c>
      <c r="F1315" s="10" t="s">
        <v>19</v>
      </c>
      <c r="G1315" s="10" t="s">
        <v>51</v>
      </c>
      <c r="H1315" s="10">
        <v>1</v>
      </c>
      <c r="I1315" s="11">
        <v>44555</v>
      </c>
      <c r="J1315" s="10">
        <v>57</v>
      </c>
      <c r="K1315" s="10" t="s">
        <v>52</v>
      </c>
      <c r="L1315" s="10" t="s">
        <v>31</v>
      </c>
    </row>
    <row r="1316" spans="1:12" x14ac:dyDescent="0.3">
      <c r="A1316" s="52">
        <v>45778</v>
      </c>
      <c r="B1316" s="10" t="s">
        <v>527</v>
      </c>
      <c r="C1316" s="10" t="s">
        <v>100</v>
      </c>
      <c r="D1316" s="10" t="s">
        <v>510</v>
      </c>
      <c r="E1316" s="10" t="s">
        <v>20</v>
      </c>
      <c r="F1316" s="10" t="s">
        <v>19</v>
      </c>
      <c r="G1316" s="10" t="s">
        <v>29</v>
      </c>
      <c r="H1316" s="10">
        <v>0.91</v>
      </c>
      <c r="I1316" s="11">
        <v>44616</v>
      </c>
      <c r="J1316" s="10">
        <v>45</v>
      </c>
      <c r="K1316" s="10" t="s">
        <v>68</v>
      </c>
      <c r="L1316" s="10" t="s">
        <v>18</v>
      </c>
    </row>
    <row r="1317" spans="1:12" x14ac:dyDescent="0.3">
      <c r="A1317" s="52">
        <v>45778</v>
      </c>
      <c r="B1317" s="10" t="s">
        <v>528</v>
      </c>
      <c r="C1317" s="10" t="s">
        <v>331</v>
      </c>
      <c r="D1317" s="10" t="s">
        <v>445</v>
      </c>
      <c r="E1317" s="10" t="s">
        <v>16</v>
      </c>
      <c r="F1317" s="10" t="s">
        <v>19</v>
      </c>
      <c r="G1317" s="10" t="s">
        <v>51</v>
      </c>
      <c r="H1317" s="10">
        <v>1</v>
      </c>
      <c r="I1317" s="11">
        <v>44776</v>
      </c>
      <c r="J1317" s="10">
        <v>41</v>
      </c>
      <c r="K1317" s="10" t="s">
        <v>52</v>
      </c>
      <c r="L1317" s="10" t="s">
        <v>40</v>
      </c>
    </row>
    <row r="1318" spans="1:12" x14ac:dyDescent="0.3">
      <c r="A1318" s="52">
        <v>45778</v>
      </c>
      <c r="B1318" s="10" t="s">
        <v>529</v>
      </c>
      <c r="C1318" s="10" t="s">
        <v>530</v>
      </c>
      <c r="D1318" s="10" t="s">
        <v>332</v>
      </c>
      <c r="E1318" s="10" t="s">
        <v>16</v>
      </c>
      <c r="F1318" s="10" t="s">
        <v>19</v>
      </c>
      <c r="G1318" s="10" t="s">
        <v>51</v>
      </c>
      <c r="H1318" s="10">
        <v>1</v>
      </c>
      <c r="I1318" s="11">
        <v>44849</v>
      </c>
      <c r="J1318" s="10">
        <v>33</v>
      </c>
      <c r="K1318" s="10" t="s">
        <v>52</v>
      </c>
      <c r="L1318" s="10" t="s">
        <v>21</v>
      </c>
    </row>
    <row r="1319" spans="1:12" x14ac:dyDescent="0.3">
      <c r="A1319" s="52">
        <v>45778</v>
      </c>
      <c r="B1319" s="10" t="s">
        <v>531</v>
      </c>
      <c r="C1319" s="10" t="s">
        <v>283</v>
      </c>
      <c r="D1319" s="10" t="s">
        <v>427</v>
      </c>
      <c r="E1319" s="10" t="s">
        <v>16</v>
      </c>
      <c r="F1319" s="10" t="s">
        <v>19</v>
      </c>
      <c r="G1319" s="10" t="s">
        <v>67</v>
      </c>
      <c r="H1319" s="10">
        <v>1</v>
      </c>
      <c r="I1319" s="11">
        <v>45162</v>
      </c>
      <c r="J1319" s="10">
        <v>28</v>
      </c>
      <c r="K1319" s="10" t="s">
        <v>68</v>
      </c>
      <c r="L1319" s="10" t="s">
        <v>31</v>
      </c>
    </row>
    <row r="1320" spans="1:12" x14ac:dyDescent="0.3">
      <c r="A1320" s="52">
        <v>45778</v>
      </c>
      <c r="B1320" s="10" t="s">
        <v>532</v>
      </c>
      <c r="C1320" s="10" t="s">
        <v>533</v>
      </c>
      <c r="D1320" s="10" t="s">
        <v>49</v>
      </c>
      <c r="E1320" s="10" t="s">
        <v>16</v>
      </c>
      <c r="F1320" s="10" t="s">
        <v>17</v>
      </c>
      <c r="G1320" s="10" t="s">
        <v>75</v>
      </c>
      <c r="H1320" s="10">
        <v>1</v>
      </c>
      <c r="I1320" s="11">
        <v>44965</v>
      </c>
      <c r="J1320" s="10">
        <v>41</v>
      </c>
      <c r="K1320" s="10" t="s">
        <v>52</v>
      </c>
      <c r="L1320" s="10" t="s">
        <v>21</v>
      </c>
    </row>
    <row r="1321" spans="1:12" x14ac:dyDescent="0.3">
      <c r="A1321" s="52">
        <v>45778</v>
      </c>
      <c r="B1321" s="10" t="s">
        <v>534</v>
      </c>
      <c r="C1321" s="10" t="s">
        <v>489</v>
      </c>
      <c r="D1321" s="10" t="s">
        <v>138</v>
      </c>
      <c r="E1321" s="10" t="s">
        <v>20</v>
      </c>
      <c r="F1321" s="10" t="s">
        <v>19</v>
      </c>
      <c r="G1321" s="10" t="s">
        <v>51</v>
      </c>
      <c r="H1321" s="10">
        <v>0.91</v>
      </c>
      <c r="I1321" s="11">
        <v>45413</v>
      </c>
      <c r="J1321" s="10">
        <v>58</v>
      </c>
      <c r="K1321" s="10" t="s">
        <v>52</v>
      </c>
      <c r="L1321" s="10" t="s">
        <v>41</v>
      </c>
    </row>
    <row r="1322" spans="1:12" x14ac:dyDescent="0.3">
      <c r="A1322" s="52">
        <v>45778</v>
      </c>
      <c r="B1322" s="10" t="s">
        <v>535</v>
      </c>
      <c r="C1322" s="10" t="s">
        <v>183</v>
      </c>
      <c r="D1322" s="10" t="s">
        <v>536</v>
      </c>
      <c r="E1322" s="10" t="s">
        <v>16</v>
      </c>
      <c r="F1322" s="10" t="s">
        <v>19</v>
      </c>
      <c r="G1322" s="10" t="s">
        <v>67</v>
      </c>
      <c r="H1322" s="10">
        <v>1</v>
      </c>
      <c r="I1322" s="11">
        <v>44447</v>
      </c>
      <c r="J1322" s="10">
        <v>44</v>
      </c>
      <c r="K1322" s="10" t="s">
        <v>68</v>
      </c>
      <c r="L1322" s="10" t="s">
        <v>23</v>
      </c>
    </row>
    <row r="1323" spans="1:12" x14ac:dyDescent="0.3">
      <c r="A1323" s="52">
        <v>45778</v>
      </c>
      <c r="B1323" s="10" t="s">
        <v>537</v>
      </c>
      <c r="C1323" s="10" t="s">
        <v>219</v>
      </c>
      <c r="D1323" s="10" t="s">
        <v>538</v>
      </c>
      <c r="E1323" s="10" t="s">
        <v>16</v>
      </c>
      <c r="F1323" s="10" t="s">
        <v>17</v>
      </c>
      <c r="G1323" s="10" t="s">
        <v>57</v>
      </c>
      <c r="H1323" s="10">
        <v>1</v>
      </c>
      <c r="I1323" s="11">
        <v>44434</v>
      </c>
      <c r="J1323" s="10">
        <v>42</v>
      </c>
      <c r="K1323" s="10" t="s">
        <v>52</v>
      </c>
      <c r="L1323" s="10" t="s">
        <v>18</v>
      </c>
    </row>
    <row r="1324" spans="1:12" x14ac:dyDescent="0.3">
      <c r="A1324" s="52">
        <v>45778</v>
      </c>
      <c r="B1324" s="10" t="s">
        <v>539</v>
      </c>
      <c r="C1324" s="10" t="s">
        <v>540</v>
      </c>
      <c r="D1324" s="10" t="s">
        <v>281</v>
      </c>
      <c r="E1324" s="10" t="s">
        <v>16</v>
      </c>
      <c r="F1324" s="10" t="s">
        <v>19</v>
      </c>
      <c r="G1324" s="10" t="s">
        <v>51</v>
      </c>
      <c r="H1324" s="10">
        <v>1</v>
      </c>
      <c r="I1324" s="11">
        <v>44630</v>
      </c>
      <c r="J1324" s="10">
        <v>21</v>
      </c>
      <c r="K1324" s="10" t="s">
        <v>52</v>
      </c>
      <c r="L1324" s="10" t="s">
        <v>90</v>
      </c>
    </row>
    <row r="1325" spans="1:12" x14ac:dyDescent="0.3">
      <c r="A1325" s="52">
        <v>45778</v>
      </c>
      <c r="B1325" s="10" t="s">
        <v>541</v>
      </c>
      <c r="C1325" s="10" t="s">
        <v>28</v>
      </c>
      <c r="D1325" s="10" t="s">
        <v>439</v>
      </c>
      <c r="E1325" s="10" t="s">
        <v>20</v>
      </c>
      <c r="F1325" s="10" t="s">
        <v>56</v>
      </c>
      <c r="G1325" s="10" t="s">
        <v>67</v>
      </c>
      <c r="H1325" s="10">
        <v>1</v>
      </c>
      <c r="I1325" s="11">
        <v>45465</v>
      </c>
      <c r="J1325" s="10">
        <v>43</v>
      </c>
      <c r="K1325" s="10" t="s">
        <v>52</v>
      </c>
      <c r="L1325" s="10" t="s">
        <v>35</v>
      </c>
    </row>
    <row r="1326" spans="1:12" x14ac:dyDescent="0.3">
      <c r="A1326" s="52">
        <v>45778</v>
      </c>
      <c r="B1326" s="10" t="s">
        <v>542</v>
      </c>
      <c r="C1326" s="10" t="s">
        <v>164</v>
      </c>
      <c r="D1326" s="10" t="s">
        <v>15</v>
      </c>
      <c r="E1326" s="10" t="s">
        <v>16</v>
      </c>
      <c r="F1326" s="10" t="s">
        <v>56</v>
      </c>
      <c r="G1326" s="10" t="s">
        <v>57</v>
      </c>
      <c r="H1326" s="10">
        <v>1</v>
      </c>
      <c r="I1326" s="11">
        <v>45519</v>
      </c>
      <c r="J1326" s="10">
        <v>42</v>
      </c>
      <c r="K1326" s="10" t="s">
        <v>52</v>
      </c>
      <c r="L1326" s="10" t="s">
        <v>21</v>
      </c>
    </row>
    <row r="1327" spans="1:12" x14ac:dyDescent="0.3">
      <c r="A1327" s="52">
        <v>45778</v>
      </c>
      <c r="B1327" s="10" t="s">
        <v>543</v>
      </c>
      <c r="C1327" s="10" t="s">
        <v>544</v>
      </c>
      <c r="D1327" s="10" t="s">
        <v>181</v>
      </c>
      <c r="E1327" s="10" t="s">
        <v>20</v>
      </c>
      <c r="F1327" s="10" t="s">
        <v>19</v>
      </c>
      <c r="G1327" s="10" t="s">
        <v>51</v>
      </c>
      <c r="H1327" s="10">
        <v>1</v>
      </c>
      <c r="I1327" s="11">
        <v>45224</v>
      </c>
      <c r="J1327" s="10">
        <v>47</v>
      </c>
      <c r="K1327" s="10" t="s">
        <v>52</v>
      </c>
      <c r="L1327" s="10" t="s">
        <v>31</v>
      </c>
    </row>
    <row r="1328" spans="1:12" x14ac:dyDescent="0.3">
      <c r="A1328" s="52">
        <v>45778</v>
      </c>
      <c r="B1328" s="10" t="s">
        <v>545</v>
      </c>
      <c r="C1328" s="10" t="s">
        <v>546</v>
      </c>
      <c r="D1328" s="10" t="s">
        <v>547</v>
      </c>
      <c r="E1328" s="10" t="s">
        <v>20</v>
      </c>
      <c r="F1328" s="10" t="s">
        <v>19</v>
      </c>
      <c r="G1328" s="10" t="s">
        <v>51</v>
      </c>
      <c r="H1328" s="10">
        <v>0.91</v>
      </c>
      <c r="I1328" s="11">
        <v>44973</v>
      </c>
      <c r="J1328" s="10">
        <v>54</v>
      </c>
      <c r="K1328" s="10" t="s">
        <v>52</v>
      </c>
      <c r="L1328" s="10" t="s">
        <v>35</v>
      </c>
    </row>
    <row r="1329" spans="1:12" x14ac:dyDescent="0.3">
      <c r="A1329" s="52">
        <v>45778</v>
      </c>
      <c r="B1329" s="10" t="s">
        <v>548</v>
      </c>
      <c r="C1329" s="10" t="s">
        <v>549</v>
      </c>
      <c r="D1329" s="10" t="s">
        <v>207</v>
      </c>
      <c r="E1329" s="10" t="s">
        <v>16</v>
      </c>
      <c r="F1329" s="10" t="s">
        <v>19</v>
      </c>
      <c r="G1329" s="10" t="s">
        <v>67</v>
      </c>
      <c r="H1329" s="10">
        <v>1</v>
      </c>
      <c r="I1329" s="11">
        <v>44149</v>
      </c>
      <c r="J1329" s="10">
        <v>57</v>
      </c>
      <c r="K1329" s="10" t="s">
        <v>68</v>
      </c>
      <c r="L1329" s="10" t="s">
        <v>36</v>
      </c>
    </row>
    <row r="1330" spans="1:12" x14ac:dyDescent="0.3">
      <c r="A1330" s="52">
        <v>45778</v>
      </c>
      <c r="B1330" s="10" t="s">
        <v>550</v>
      </c>
      <c r="C1330" s="10" t="s">
        <v>551</v>
      </c>
      <c r="D1330" s="10" t="s">
        <v>209</v>
      </c>
      <c r="E1330" s="10" t="s">
        <v>16</v>
      </c>
      <c r="F1330" s="10" t="s">
        <v>50</v>
      </c>
      <c r="G1330" s="10" t="s">
        <v>51</v>
      </c>
      <c r="H1330" s="10">
        <v>0.91</v>
      </c>
      <c r="I1330" s="11">
        <v>45241</v>
      </c>
      <c r="J1330" s="10">
        <v>22</v>
      </c>
      <c r="K1330" s="10" t="s">
        <v>52</v>
      </c>
      <c r="L1330" s="10" t="s">
        <v>35</v>
      </c>
    </row>
    <row r="1331" spans="1:12" x14ac:dyDescent="0.3">
      <c r="A1331" s="52">
        <v>45778</v>
      </c>
      <c r="B1331" s="10" t="s">
        <v>552</v>
      </c>
      <c r="C1331" s="10" t="s">
        <v>553</v>
      </c>
      <c r="D1331" s="10" t="s">
        <v>81</v>
      </c>
      <c r="E1331" s="10" t="s">
        <v>20</v>
      </c>
      <c r="F1331" s="10" t="s">
        <v>19</v>
      </c>
      <c r="G1331" s="10" t="s">
        <v>51</v>
      </c>
      <c r="H1331" s="10">
        <v>1</v>
      </c>
      <c r="I1331" s="11">
        <v>45807</v>
      </c>
      <c r="J1331" s="10">
        <v>60</v>
      </c>
      <c r="K1331" s="10" t="s">
        <v>68</v>
      </c>
      <c r="L1331" s="10" t="s">
        <v>42</v>
      </c>
    </row>
    <row r="1332" spans="1:12" x14ac:dyDescent="0.3">
      <c r="A1332" s="52">
        <v>45778</v>
      </c>
      <c r="B1332" s="10" t="s">
        <v>554</v>
      </c>
      <c r="C1332" s="10" t="s">
        <v>555</v>
      </c>
      <c r="D1332" s="10" t="s">
        <v>556</v>
      </c>
      <c r="E1332" s="10" t="s">
        <v>20</v>
      </c>
      <c r="F1332" s="10" t="s">
        <v>50</v>
      </c>
      <c r="G1332" s="10" t="s">
        <v>51</v>
      </c>
      <c r="H1332" s="10">
        <v>1</v>
      </c>
      <c r="I1332" s="11">
        <v>45349</v>
      </c>
      <c r="J1332" s="10">
        <v>65</v>
      </c>
      <c r="K1332" s="10" t="s">
        <v>52</v>
      </c>
      <c r="L1332" s="10" t="s">
        <v>35</v>
      </c>
    </row>
    <row r="1333" spans="1:12" x14ac:dyDescent="0.3">
      <c r="A1333" s="52">
        <v>45778</v>
      </c>
      <c r="B1333" s="10" t="s">
        <v>557</v>
      </c>
      <c r="C1333" s="10" t="s">
        <v>551</v>
      </c>
      <c r="D1333" s="10" t="s">
        <v>558</v>
      </c>
      <c r="E1333" s="10" t="s">
        <v>16</v>
      </c>
      <c r="F1333" s="10" t="s">
        <v>19</v>
      </c>
      <c r="G1333" s="10" t="s">
        <v>98</v>
      </c>
      <c r="H1333" s="10">
        <v>0.91</v>
      </c>
      <c r="I1333" s="11">
        <v>44678</v>
      </c>
      <c r="J1333" s="10">
        <v>34</v>
      </c>
      <c r="K1333" s="10" t="s">
        <v>68</v>
      </c>
      <c r="L1333" s="10" t="s">
        <v>18</v>
      </c>
    </row>
    <row r="1334" spans="1:12" x14ac:dyDescent="0.3">
      <c r="A1334" s="52">
        <v>45778</v>
      </c>
      <c r="B1334" s="10" t="s">
        <v>559</v>
      </c>
      <c r="C1334" s="10" t="s">
        <v>560</v>
      </c>
      <c r="D1334" s="10" t="s">
        <v>168</v>
      </c>
      <c r="E1334" s="10" t="s">
        <v>20</v>
      </c>
      <c r="F1334" s="10" t="s">
        <v>17</v>
      </c>
      <c r="G1334" s="10" t="s">
        <v>57</v>
      </c>
      <c r="H1334" s="10">
        <v>1</v>
      </c>
      <c r="I1334" s="11">
        <v>45056</v>
      </c>
      <c r="J1334" s="10">
        <v>50</v>
      </c>
      <c r="K1334" s="10" t="s">
        <v>68</v>
      </c>
      <c r="L1334" s="10" t="s">
        <v>31</v>
      </c>
    </row>
    <row r="1335" spans="1:12" x14ac:dyDescent="0.3">
      <c r="A1335" s="52">
        <v>45778</v>
      </c>
      <c r="B1335" s="10" t="s">
        <v>561</v>
      </c>
      <c r="C1335" s="10" t="s">
        <v>562</v>
      </c>
      <c r="D1335" s="10" t="s">
        <v>551</v>
      </c>
      <c r="E1335" s="10" t="s">
        <v>20</v>
      </c>
      <c r="F1335" s="10" t="s">
        <v>19</v>
      </c>
      <c r="G1335" s="10" t="s">
        <v>51</v>
      </c>
      <c r="H1335" s="10">
        <v>0.91</v>
      </c>
      <c r="I1335" s="11">
        <v>44111</v>
      </c>
      <c r="J1335" s="10">
        <v>47</v>
      </c>
      <c r="K1335" s="10" t="s">
        <v>68</v>
      </c>
      <c r="L1335" s="10" t="s">
        <v>18</v>
      </c>
    </row>
    <row r="1336" spans="1:12" x14ac:dyDescent="0.3">
      <c r="A1336" s="52">
        <v>45778</v>
      </c>
      <c r="B1336" s="10" t="s">
        <v>563</v>
      </c>
      <c r="C1336" s="10" t="s">
        <v>34</v>
      </c>
      <c r="D1336" s="10" t="s">
        <v>329</v>
      </c>
      <c r="E1336" s="10" t="s">
        <v>20</v>
      </c>
      <c r="F1336" s="10" t="s">
        <v>19</v>
      </c>
      <c r="G1336" s="10" t="s">
        <v>57</v>
      </c>
      <c r="H1336" s="10">
        <v>1</v>
      </c>
      <c r="I1336" s="11">
        <v>45742</v>
      </c>
      <c r="J1336" s="10">
        <v>22</v>
      </c>
      <c r="K1336" s="10" t="s">
        <v>52</v>
      </c>
      <c r="L1336" s="10" t="s">
        <v>90</v>
      </c>
    </row>
    <row r="1337" spans="1:12" x14ac:dyDescent="0.3">
      <c r="A1337" s="52">
        <v>45778</v>
      </c>
      <c r="B1337" s="10" t="s">
        <v>564</v>
      </c>
      <c r="C1337" s="10" t="s">
        <v>105</v>
      </c>
      <c r="D1337" s="10" t="s">
        <v>89</v>
      </c>
      <c r="E1337" s="10" t="s">
        <v>20</v>
      </c>
      <c r="F1337" s="10" t="s">
        <v>19</v>
      </c>
      <c r="G1337" s="10" t="s">
        <v>121</v>
      </c>
      <c r="H1337" s="10">
        <v>1</v>
      </c>
      <c r="I1337" s="11">
        <v>44792</v>
      </c>
      <c r="J1337" s="10">
        <v>59</v>
      </c>
      <c r="K1337" s="10" t="s">
        <v>52</v>
      </c>
      <c r="L1337" s="10" t="s">
        <v>39</v>
      </c>
    </row>
    <row r="1338" spans="1:12" x14ac:dyDescent="0.3">
      <c r="A1338" s="52">
        <v>45778</v>
      </c>
      <c r="B1338" s="10" t="s">
        <v>565</v>
      </c>
      <c r="C1338" s="10" t="s">
        <v>566</v>
      </c>
      <c r="D1338" s="10" t="s">
        <v>126</v>
      </c>
      <c r="E1338" s="10" t="s">
        <v>16</v>
      </c>
      <c r="F1338" s="10" t="s">
        <v>19</v>
      </c>
      <c r="G1338" s="10" t="s">
        <v>51</v>
      </c>
      <c r="H1338" s="10">
        <v>1</v>
      </c>
      <c r="I1338" s="11">
        <v>45231</v>
      </c>
      <c r="J1338" s="10">
        <v>63</v>
      </c>
      <c r="K1338" s="10" t="s">
        <v>52</v>
      </c>
      <c r="L1338" s="10" t="s">
        <v>42</v>
      </c>
    </row>
    <row r="1339" spans="1:12" x14ac:dyDescent="0.3">
      <c r="A1339" s="52">
        <v>45778</v>
      </c>
      <c r="B1339" s="10" t="s">
        <v>571</v>
      </c>
      <c r="C1339" s="10" t="s">
        <v>572</v>
      </c>
      <c r="D1339" s="10" t="s">
        <v>510</v>
      </c>
      <c r="E1339" s="10" t="s">
        <v>20</v>
      </c>
      <c r="F1339" s="10" t="s">
        <v>17</v>
      </c>
      <c r="G1339" s="10" t="s">
        <v>57</v>
      </c>
      <c r="H1339" s="10">
        <v>1</v>
      </c>
      <c r="I1339" s="11">
        <v>44568</v>
      </c>
      <c r="J1339" s="10">
        <v>23</v>
      </c>
      <c r="K1339" s="10" t="s">
        <v>68</v>
      </c>
      <c r="L1339" s="10" t="s">
        <v>27</v>
      </c>
    </row>
    <row r="1340" spans="1:12" x14ac:dyDescent="0.3">
      <c r="A1340" s="52">
        <v>45778</v>
      </c>
      <c r="B1340" s="10" t="s">
        <v>573</v>
      </c>
      <c r="C1340" s="10" t="s">
        <v>111</v>
      </c>
      <c r="D1340" s="10" t="s">
        <v>574</v>
      </c>
      <c r="E1340" s="10" t="s">
        <v>16</v>
      </c>
      <c r="F1340" s="10" t="s">
        <v>17</v>
      </c>
      <c r="G1340" s="10" t="s">
        <v>57</v>
      </c>
      <c r="H1340" s="10">
        <v>0.91</v>
      </c>
      <c r="I1340" s="11">
        <v>45755</v>
      </c>
      <c r="J1340" s="10">
        <v>42</v>
      </c>
      <c r="K1340" s="10" t="s">
        <v>52</v>
      </c>
      <c r="L1340" s="10" t="s">
        <v>18</v>
      </c>
    </row>
    <row r="1341" spans="1:12" x14ac:dyDescent="0.3">
      <c r="A1341" s="52">
        <v>45778</v>
      </c>
      <c r="B1341" s="10" t="s">
        <v>575</v>
      </c>
      <c r="C1341" s="10" t="s">
        <v>155</v>
      </c>
      <c r="D1341" s="10" t="s">
        <v>498</v>
      </c>
      <c r="E1341" s="10" t="s">
        <v>20</v>
      </c>
      <c r="F1341" s="10" t="s">
        <v>19</v>
      </c>
      <c r="G1341" s="10" t="s">
        <v>98</v>
      </c>
      <c r="H1341" s="10">
        <v>0.91</v>
      </c>
      <c r="I1341" s="11">
        <v>44374</v>
      </c>
      <c r="J1341" s="10">
        <v>34</v>
      </c>
      <c r="K1341" s="10" t="s">
        <v>52</v>
      </c>
      <c r="L1341" s="10" t="s">
        <v>18</v>
      </c>
    </row>
    <row r="1342" spans="1:12" x14ac:dyDescent="0.3">
      <c r="A1342" s="52">
        <v>45778</v>
      </c>
      <c r="B1342" s="10" t="s">
        <v>576</v>
      </c>
      <c r="C1342" s="10" t="s">
        <v>256</v>
      </c>
      <c r="D1342" s="10" t="s">
        <v>63</v>
      </c>
      <c r="E1342" s="10" t="s">
        <v>20</v>
      </c>
      <c r="F1342" s="10" t="s">
        <v>19</v>
      </c>
      <c r="G1342" s="10" t="s">
        <v>57</v>
      </c>
      <c r="H1342" s="10">
        <v>0.91</v>
      </c>
      <c r="I1342" s="11">
        <v>45579</v>
      </c>
      <c r="J1342" s="10">
        <v>25</v>
      </c>
      <c r="K1342" s="10" t="s">
        <v>52</v>
      </c>
      <c r="L1342" s="10" t="s">
        <v>36</v>
      </c>
    </row>
    <row r="1343" spans="1:12" x14ac:dyDescent="0.3">
      <c r="A1343" s="52">
        <v>45778</v>
      </c>
      <c r="B1343" s="10" t="s">
        <v>577</v>
      </c>
      <c r="C1343" s="10" t="s">
        <v>248</v>
      </c>
      <c r="D1343" s="10" t="s">
        <v>132</v>
      </c>
      <c r="E1343" s="10" t="s">
        <v>20</v>
      </c>
      <c r="F1343" s="10" t="s">
        <v>19</v>
      </c>
      <c r="G1343" s="10" t="s">
        <v>51</v>
      </c>
      <c r="H1343" s="10">
        <v>1</v>
      </c>
      <c r="I1343" s="11">
        <v>45247</v>
      </c>
      <c r="J1343" s="10">
        <v>20</v>
      </c>
      <c r="K1343" s="10" t="s">
        <v>52</v>
      </c>
      <c r="L1343" s="10" t="s">
        <v>94</v>
      </c>
    </row>
    <row r="1344" spans="1:12" x14ac:dyDescent="0.3">
      <c r="A1344" s="52">
        <v>45778</v>
      </c>
      <c r="B1344" s="10" t="s">
        <v>578</v>
      </c>
      <c r="C1344" s="10" t="s">
        <v>579</v>
      </c>
      <c r="D1344" s="10" t="s">
        <v>580</v>
      </c>
      <c r="E1344" s="10" t="s">
        <v>16</v>
      </c>
      <c r="F1344" s="10" t="s">
        <v>19</v>
      </c>
      <c r="G1344" s="10" t="s">
        <v>51</v>
      </c>
      <c r="H1344" s="10">
        <v>1</v>
      </c>
      <c r="I1344" s="11">
        <v>44327</v>
      </c>
      <c r="J1344" s="10">
        <v>47</v>
      </c>
      <c r="K1344" s="10" t="s">
        <v>68</v>
      </c>
      <c r="L1344" s="10" t="s">
        <v>27</v>
      </c>
    </row>
    <row r="1345" spans="1:12" x14ac:dyDescent="0.3">
      <c r="A1345" s="52">
        <v>45778</v>
      </c>
      <c r="B1345" s="10" t="s">
        <v>581</v>
      </c>
      <c r="C1345" s="10" t="s">
        <v>582</v>
      </c>
      <c r="D1345" s="10" t="s">
        <v>583</v>
      </c>
      <c r="E1345" s="10" t="s">
        <v>16</v>
      </c>
      <c r="F1345" s="10" t="s">
        <v>17</v>
      </c>
      <c r="G1345" s="10" t="s">
        <v>29</v>
      </c>
      <c r="H1345" s="10">
        <v>1</v>
      </c>
      <c r="I1345" s="11">
        <v>44426</v>
      </c>
      <c r="J1345" s="10">
        <v>20</v>
      </c>
      <c r="K1345" s="10" t="s">
        <v>68</v>
      </c>
      <c r="L1345" s="10" t="s">
        <v>18</v>
      </c>
    </row>
    <row r="1346" spans="1:12" x14ac:dyDescent="0.3">
      <c r="A1346" s="52">
        <v>45778</v>
      </c>
      <c r="B1346" s="10" t="s">
        <v>584</v>
      </c>
      <c r="C1346" s="10" t="s">
        <v>28</v>
      </c>
      <c r="D1346" s="10" t="s">
        <v>585</v>
      </c>
      <c r="E1346" s="10" t="s">
        <v>20</v>
      </c>
      <c r="F1346" s="10" t="s">
        <v>19</v>
      </c>
      <c r="G1346" s="10" t="s">
        <v>51</v>
      </c>
      <c r="H1346" s="10">
        <v>1</v>
      </c>
      <c r="I1346" s="11">
        <v>44122</v>
      </c>
      <c r="J1346" s="10">
        <v>29</v>
      </c>
      <c r="K1346" s="10" t="s">
        <v>68</v>
      </c>
      <c r="L1346" s="10" t="s">
        <v>36</v>
      </c>
    </row>
    <row r="1347" spans="1:12" x14ac:dyDescent="0.3">
      <c r="A1347" s="52">
        <v>45778</v>
      </c>
      <c r="B1347" s="10" t="s">
        <v>586</v>
      </c>
      <c r="C1347" s="10" t="s">
        <v>587</v>
      </c>
      <c r="D1347" s="10" t="s">
        <v>588</v>
      </c>
      <c r="E1347" s="10" t="s">
        <v>20</v>
      </c>
      <c r="F1347" s="10" t="s">
        <v>17</v>
      </c>
      <c r="G1347" s="10" t="s">
        <v>29</v>
      </c>
      <c r="H1347" s="10">
        <v>0.91</v>
      </c>
      <c r="I1347" s="11">
        <v>44532</v>
      </c>
      <c r="J1347" s="10">
        <v>22</v>
      </c>
      <c r="K1347" s="10" t="s">
        <v>52</v>
      </c>
      <c r="L1347" s="10" t="s">
        <v>23</v>
      </c>
    </row>
    <row r="1348" spans="1:12" x14ac:dyDescent="0.3">
      <c r="A1348" s="52">
        <v>45778</v>
      </c>
      <c r="B1348" s="10" t="s">
        <v>589</v>
      </c>
      <c r="C1348" s="10" t="s">
        <v>590</v>
      </c>
      <c r="D1348" s="10" t="s">
        <v>484</v>
      </c>
      <c r="E1348" s="10" t="s">
        <v>16</v>
      </c>
      <c r="F1348" s="10" t="s">
        <v>17</v>
      </c>
      <c r="G1348" s="10" t="s">
        <v>121</v>
      </c>
      <c r="H1348" s="10">
        <v>1</v>
      </c>
      <c r="I1348" s="11">
        <v>45671</v>
      </c>
      <c r="J1348" s="10">
        <v>29</v>
      </c>
      <c r="K1348" s="10" t="s">
        <v>68</v>
      </c>
      <c r="L1348" s="10" t="s">
        <v>41</v>
      </c>
    </row>
    <row r="1349" spans="1:12" x14ac:dyDescent="0.3">
      <c r="A1349" s="52">
        <v>45778</v>
      </c>
      <c r="B1349" s="10" t="s">
        <v>591</v>
      </c>
      <c r="C1349" s="10" t="s">
        <v>592</v>
      </c>
      <c r="D1349" s="10" t="s">
        <v>295</v>
      </c>
      <c r="E1349" s="10" t="s">
        <v>16</v>
      </c>
      <c r="F1349" s="10" t="s">
        <v>19</v>
      </c>
      <c r="G1349" s="10" t="s">
        <v>51</v>
      </c>
      <c r="H1349" s="10">
        <v>1</v>
      </c>
      <c r="I1349" s="11">
        <v>45656</v>
      </c>
      <c r="J1349" s="10">
        <v>63</v>
      </c>
      <c r="K1349" s="10" t="s">
        <v>68</v>
      </c>
      <c r="L1349" s="10" t="s">
        <v>40</v>
      </c>
    </row>
    <row r="1350" spans="1:12" x14ac:dyDescent="0.3">
      <c r="A1350" s="52">
        <v>45778</v>
      </c>
      <c r="B1350" s="10" t="s">
        <v>593</v>
      </c>
      <c r="C1350" s="10" t="s">
        <v>500</v>
      </c>
      <c r="D1350" s="10" t="s">
        <v>594</v>
      </c>
      <c r="E1350" s="10" t="s">
        <v>16</v>
      </c>
      <c r="F1350" s="10" t="s">
        <v>19</v>
      </c>
      <c r="G1350" s="10" t="s">
        <v>29</v>
      </c>
      <c r="H1350" s="10">
        <v>1</v>
      </c>
      <c r="I1350" s="11">
        <v>44706</v>
      </c>
      <c r="J1350" s="10">
        <v>48</v>
      </c>
      <c r="K1350" s="10" t="s">
        <v>68</v>
      </c>
      <c r="L1350" s="10" t="s">
        <v>40</v>
      </c>
    </row>
    <row r="1351" spans="1:12" x14ac:dyDescent="0.3">
      <c r="A1351" s="52">
        <v>45778</v>
      </c>
      <c r="B1351" s="10" t="s">
        <v>595</v>
      </c>
      <c r="C1351" s="10" t="s">
        <v>168</v>
      </c>
      <c r="D1351" s="10" t="s">
        <v>596</v>
      </c>
      <c r="E1351" s="10" t="s">
        <v>16</v>
      </c>
      <c r="F1351" s="10" t="s">
        <v>19</v>
      </c>
      <c r="G1351" s="10" t="s">
        <v>51</v>
      </c>
      <c r="H1351" s="10">
        <v>1</v>
      </c>
      <c r="I1351" s="11">
        <v>44554</v>
      </c>
      <c r="J1351" s="10">
        <v>26</v>
      </c>
      <c r="K1351" s="10" t="s">
        <v>68</v>
      </c>
      <c r="L1351" s="10" t="s">
        <v>94</v>
      </c>
    </row>
    <row r="1352" spans="1:12" x14ac:dyDescent="0.3">
      <c r="A1352" s="52">
        <v>45778</v>
      </c>
      <c r="B1352" s="10" t="s">
        <v>597</v>
      </c>
      <c r="C1352" s="10" t="s">
        <v>598</v>
      </c>
      <c r="D1352" s="10" t="s">
        <v>599</v>
      </c>
      <c r="E1352" s="10" t="s">
        <v>16</v>
      </c>
      <c r="F1352" s="10" t="s">
        <v>50</v>
      </c>
      <c r="G1352" s="10" t="s">
        <v>67</v>
      </c>
      <c r="H1352" s="10">
        <v>0.91</v>
      </c>
      <c r="I1352" s="11">
        <v>44217</v>
      </c>
      <c r="J1352" s="10">
        <v>32</v>
      </c>
      <c r="K1352" s="10" t="s">
        <v>52</v>
      </c>
      <c r="L1352" s="10" t="s">
        <v>36</v>
      </c>
    </row>
    <row r="1353" spans="1:12" x14ac:dyDescent="0.3">
      <c r="A1353" s="52">
        <v>45778</v>
      </c>
      <c r="B1353" s="10" t="s">
        <v>600</v>
      </c>
      <c r="C1353" s="10" t="s">
        <v>285</v>
      </c>
      <c r="D1353" s="10" t="s">
        <v>89</v>
      </c>
      <c r="E1353" s="10" t="s">
        <v>20</v>
      </c>
      <c r="F1353" s="10" t="s">
        <v>19</v>
      </c>
      <c r="G1353" s="10" t="s">
        <v>121</v>
      </c>
      <c r="H1353" s="10">
        <v>0.91</v>
      </c>
      <c r="I1353" s="11">
        <v>44613</v>
      </c>
      <c r="J1353" s="10">
        <v>21</v>
      </c>
      <c r="K1353" s="10" t="s">
        <v>52</v>
      </c>
      <c r="L1353" s="10" t="s">
        <v>42</v>
      </c>
    </row>
    <row r="1354" spans="1:12" x14ac:dyDescent="0.3">
      <c r="A1354" s="52">
        <v>45778</v>
      </c>
      <c r="B1354" s="10" t="s">
        <v>601</v>
      </c>
      <c r="C1354" s="10" t="s">
        <v>602</v>
      </c>
      <c r="D1354" s="10" t="s">
        <v>447</v>
      </c>
      <c r="E1354" s="10" t="s">
        <v>20</v>
      </c>
      <c r="F1354" s="10" t="s">
        <v>19</v>
      </c>
      <c r="G1354" s="10" t="s">
        <v>51</v>
      </c>
      <c r="H1354" s="10">
        <v>1</v>
      </c>
      <c r="I1354" s="11">
        <v>44607</v>
      </c>
      <c r="J1354" s="10">
        <v>41</v>
      </c>
      <c r="K1354" s="10" t="s">
        <v>68</v>
      </c>
      <c r="L1354" s="10" t="s">
        <v>31</v>
      </c>
    </row>
    <row r="1355" spans="1:12" x14ac:dyDescent="0.3">
      <c r="A1355" s="52">
        <v>45778</v>
      </c>
      <c r="B1355" s="10" t="s">
        <v>603</v>
      </c>
      <c r="C1355" s="10" t="s">
        <v>334</v>
      </c>
      <c r="D1355" s="10" t="s">
        <v>198</v>
      </c>
      <c r="E1355" s="10" t="s">
        <v>20</v>
      </c>
      <c r="F1355" s="10" t="s">
        <v>56</v>
      </c>
      <c r="G1355" s="10" t="s">
        <v>51</v>
      </c>
      <c r="H1355" s="10">
        <v>1</v>
      </c>
      <c r="I1355" s="11">
        <v>45865</v>
      </c>
      <c r="J1355" s="10">
        <v>30</v>
      </c>
      <c r="K1355" s="10" t="s">
        <v>52</v>
      </c>
      <c r="L1355" s="10" t="s">
        <v>42</v>
      </c>
    </row>
    <row r="1356" spans="1:12" x14ac:dyDescent="0.3">
      <c r="A1356" s="52">
        <v>45778</v>
      </c>
      <c r="B1356" s="10" t="s">
        <v>604</v>
      </c>
      <c r="C1356" s="10" t="s">
        <v>605</v>
      </c>
      <c r="D1356" s="10" t="s">
        <v>227</v>
      </c>
      <c r="E1356" s="10" t="s">
        <v>16</v>
      </c>
      <c r="F1356" s="10" t="s">
        <v>19</v>
      </c>
      <c r="G1356" s="10" t="s">
        <v>51</v>
      </c>
      <c r="H1356" s="10">
        <v>1</v>
      </c>
      <c r="I1356" s="11">
        <v>44876</v>
      </c>
      <c r="J1356" s="10">
        <v>24</v>
      </c>
      <c r="K1356" s="10" t="s">
        <v>68</v>
      </c>
      <c r="L1356" s="10" t="s">
        <v>42</v>
      </c>
    </row>
    <row r="1357" spans="1:12" x14ac:dyDescent="0.3">
      <c r="A1357" s="52">
        <v>45778</v>
      </c>
      <c r="B1357" s="10" t="s">
        <v>606</v>
      </c>
      <c r="C1357" s="10" t="s">
        <v>549</v>
      </c>
      <c r="D1357" s="10" t="s">
        <v>487</v>
      </c>
      <c r="E1357" s="10" t="s">
        <v>16</v>
      </c>
      <c r="F1357" s="10" t="s">
        <v>19</v>
      </c>
      <c r="G1357" s="10" t="s">
        <v>51</v>
      </c>
      <c r="H1357" s="10">
        <v>1</v>
      </c>
      <c r="I1357" s="11">
        <v>44449</v>
      </c>
      <c r="J1357" s="10">
        <v>49</v>
      </c>
      <c r="K1357" s="10" t="s">
        <v>68</v>
      </c>
      <c r="L1357" s="10" t="s">
        <v>40</v>
      </c>
    </row>
    <row r="1358" spans="1:12" x14ac:dyDescent="0.3">
      <c r="A1358" s="52">
        <v>45778</v>
      </c>
      <c r="B1358" s="10" t="s">
        <v>607</v>
      </c>
      <c r="C1358" s="10" t="s">
        <v>132</v>
      </c>
      <c r="D1358" s="10" t="s">
        <v>608</v>
      </c>
      <c r="E1358" s="10" t="s">
        <v>16</v>
      </c>
      <c r="F1358" s="10" t="s">
        <v>19</v>
      </c>
      <c r="G1358" s="10" t="s">
        <v>51</v>
      </c>
      <c r="H1358" s="10">
        <v>0.91</v>
      </c>
      <c r="I1358" s="11">
        <v>44724</v>
      </c>
      <c r="J1358" s="10">
        <v>60</v>
      </c>
      <c r="K1358" s="10" t="s">
        <v>52</v>
      </c>
      <c r="L1358" s="10" t="s">
        <v>18</v>
      </c>
    </row>
    <row r="1359" spans="1:12" x14ac:dyDescent="0.3">
      <c r="A1359" s="52">
        <v>45778</v>
      </c>
      <c r="B1359" s="10" t="s">
        <v>609</v>
      </c>
      <c r="C1359" s="10" t="s">
        <v>132</v>
      </c>
      <c r="D1359" s="10" t="s">
        <v>38</v>
      </c>
      <c r="E1359" s="10" t="s">
        <v>20</v>
      </c>
      <c r="F1359" s="10" t="s">
        <v>19</v>
      </c>
      <c r="G1359" s="10" t="s">
        <v>121</v>
      </c>
      <c r="H1359" s="10">
        <v>1</v>
      </c>
      <c r="I1359" s="11">
        <v>45073</v>
      </c>
      <c r="J1359" s="10">
        <v>44</v>
      </c>
      <c r="K1359" s="10" t="s">
        <v>52</v>
      </c>
      <c r="L1359" s="10" t="s">
        <v>18</v>
      </c>
    </row>
    <row r="1360" spans="1:12" x14ac:dyDescent="0.3">
      <c r="A1360" s="52">
        <v>45778</v>
      </c>
      <c r="B1360" s="10" t="s">
        <v>610</v>
      </c>
      <c r="C1360" s="10" t="s">
        <v>611</v>
      </c>
      <c r="D1360" s="10" t="s">
        <v>355</v>
      </c>
      <c r="E1360" s="10" t="s">
        <v>20</v>
      </c>
      <c r="F1360" s="10" t="s">
        <v>17</v>
      </c>
      <c r="G1360" s="10" t="s">
        <v>75</v>
      </c>
      <c r="H1360" s="10">
        <v>1</v>
      </c>
      <c r="I1360" s="11">
        <v>45379</v>
      </c>
      <c r="J1360" s="10">
        <v>51</v>
      </c>
      <c r="K1360" s="10" t="s">
        <v>52</v>
      </c>
      <c r="L1360" s="10" t="s">
        <v>18</v>
      </c>
    </row>
    <row r="1361" spans="1:12" x14ac:dyDescent="0.3">
      <c r="A1361" s="52">
        <v>45778</v>
      </c>
      <c r="B1361" s="10" t="s">
        <v>612</v>
      </c>
      <c r="C1361" s="10" t="s">
        <v>80</v>
      </c>
      <c r="D1361" s="10" t="s">
        <v>89</v>
      </c>
      <c r="E1361" s="10" t="s">
        <v>20</v>
      </c>
      <c r="F1361" s="10" t="s">
        <v>19</v>
      </c>
      <c r="G1361" s="10" t="s">
        <v>98</v>
      </c>
      <c r="H1361" s="10">
        <v>1</v>
      </c>
      <c r="I1361" s="11">
        <v>44940</v>
      </c>
      <c r="J1361" s="10">
        <v>46</v>
      </c>
      <c r="K1361" s="10" t="s">
        <v>68</v>
      </c>
      <c r="L1361" s="10" t="s">
        <v>42</v>
      </c>
    </row>
    <row r="1362" spans="1:12" x14ac:dyDescent="0.3">
      <c r="A1362" s="52">
        <v>45778</v>
      </c>
      <c r="B1362" s="10" t="s">
        <v>613</v>
      </c>
      <c r="C1362" s="10" t="s">
        <v>614</v>
      </c>
      <c r="D1362" s="10" t="s">
        <v>421</v>
      </c>
      <c r="E1362" s="10" t="s">
        <v>20</v>
      </c>
      <c r="F1362" s="10" t="s">
        <v>19</v>
      </c>
      <c r="G1362" s="10" t="s">
        <v>29</v>
      </c>
      <c r="H1362" s="10">
        <v>1</v>
      </c>
      <c r="I1362" s="11">
        <v>44715</v>
      </c>
      <c r="J1362" s="10">
        <v>54</v>
      </c>
      <c r="K1362" s="10" t="s">
        <v>68</v>
      </c>
      <c r="L1362" s="10" t="s">
        <v>35</v>
      </c>
    </row>
    <row r="1363" spans="1:12" x14ac:dyDescent="0.3">
      <c r="A1363" s="52">
        <v>45778</v>
      </c>
      <c r="B1363" s="10" t="s">
        <v>615</v>
      </c>
      <c r="C1363" s="10" t="s">
        <v>616</v>
      </c>
      <c r="D1363" s="10" t="s">
        <v>60</v>
      </c>
      <c r="E1363" s="10" t="s">
        <v>20</v>
      </c>
      <c r="F1363" s="10" t="s">
        <v>19</v>
      </c>
      <c r="G1363" s="10" t="s">
        <v>98</v>
      </c>
      <c r="H1363" s="10">
        <v>1</v>
      </c>
      <c r="I1363" s="11">
        <v>45645</v>
      </c>
      <c r="J1363" s="10">
        <v>30</v>
      </c>
      <c r="K1363" s="10" t="s">
        <v>52</v>
      </c>
      <c r="L1363" s="10" t="s">
        <v>41</v>
      </c>
    </row>
    <row r="1364" spans="1:12" x14ac:dyDescent="0.3">
      <c r="A1364" s="52">
        <v>45778</v>
      </c>
      <c r="B1364" s="10" t="s">
        <v>617</v>
      </c>
      <c r="C1364" s="10" t="s">
        <v>14</v>
      </c>
      <c r="D1364" s="10" t="s">
        <v>200</v>
      </c>
      <c r="E1364" s="10" t="s">
        <v>16</v>
      </c>
      <c r="F1364" s="10" t="s">
        <v>56</v>
      </c>
      <c r="G1364" s="10" t="s">
        <v>67</v>
      </c>
      <c r="H1364" s="10">
        <v>1</v>
      </c>
      <c r="I1364" s="11">
        <v>44636</v>
      </c>
      <c r="J1364" s="10">
        <v>25</v>
      </c>
      <c r="K1364" s="10" t="s">
        <v>52</v>
      </c>
      <c r="L1364" s="10" t="s">
        <v>18</v>
      </c>
    </row>
    <row r="1365" spans="1:12" x14ac:dyDescent="0.3">
      <c r="A1365" s="52">
        <v>45778</v>
      </c>
      <c r="B1365" s="10" t="s">
        <v>618</v>
      </c>
      <c r="C1365" s="10" t="s">
        <v>509</v>
      </c>
      <c r="D1365" s="10" t="s">
        <v>175</v>
      </c>
      <c r="E1365" s="10" t="s">
        <v>16</v>
      </c>
      <c r="F1365" s="10" t="s">
        <v>19</v>
      </c>
      <c r="G1365" s="10" t="s">
        <v>51</v>
      </c>
      <c r="H1365" s="10">
        <v>1</v>
      </c>
      <c r="I1365" s="11">
        <v>44686</v>
      </c>
      <c r="J1365" s="10">
        <v>51</v>
      </c>
      <c r="K1365" s="10" t="s">
        <v>52</v>
      </c>
      <c r="L1365" s="10" t="s">
        <v>18</v>
      </c>
    </row>
    <row r="1366" spans="1:12" x14ac:dyDescent="0.3">
      <c r="A1366" s="52">
        <v>45778</v>
      </c>
      <c r="B1366" s="10" t="s">
        <v>621</v>
      </c>
      <c r="C1366" s="10" t="s">
        <v>345</v>
      </c>
      <c r="D1366" s="10" t="s">
        <v>622</v>
      </c>
      <c r="E1366" s="10" t="s">
        <v>20</v>
      </c>
      <c r="F1366" s="10" t="s">
        <v>19</v>
      </c>
      <c r="G1366" s="10" t="s">
        <v>57</v>
      </c>
      <c r="H1366" s="10">
        <v>1</v>
      </c>
      <c r="I1366" s="11">
        <v>44210</v>
      </c>
      <c r="J1366" s="10">
        <v>62</v>
      </c>
      <c r="K1366" s="10" t="s">
        <v>52</v>
      </c>
      <c r="L1366" s="10" t="s">
        <v>27</v>
      </c>
    </row>
    <row r="1367" spans="1:12" x14ac:dyDescent="0.3">
      <c r="A1367" s="52">
        <v>45778</v>
      </c>
      <c r="B1367" s="10" t="s">
        <v>623</v>
      </c>
      <c r="C1367" s="10" t="s">
        <v>530</v>
      </c>
      <c r="D1367" s="10" t="s">
        <v>97</v>
      </c>
      <c r="E1367" s="10" t="s">
        <v>20</v>
      </c>
      <c r="F1367" s="10" t="s">
        <v>17</v>
      </c>
      <c r="G1367" s="10" t="s">
        <v>51</v>
      </c>
      <c r="H1367" s="10">
        <v>1</v>
      </c>
      <c r="I1367" s="11">
        <v>45035</v>
      </c>
      <c r="J1367" s="10">
        <v>48</v>
      </c>
      <c r="K1367" s="10" t="s">
        <v>68</v>
      </c>
      <c r="L1367" s="10" t="s">
        <v>21</v>
      </c>
    </row>
    <row r="1368" spans="1:12" x14ac:dyDescent="0.3">
      <c r="A1368" s="52">
        <v>45778</v>
      </c>
      <c r="B1368" s="10" t="s">
        <v>624</v>
      </c>
      <c r="C1368" s="10" t="s">
        <v>625</v>
      </c>
      <c r="D1368" s="10" t="s">
        <v>97</v>
      </c>
      <c r="E1368" s="10" t="s">
        <v>20</v>
      </c>
      <c r="F1368" s="10" t="s">
        <v>19</v>
      </c>
      <c r="G1368" s="10" t="s">
        <v>51</v>
      </c>
      <c r="H1368" s="10">
        <v>1</v>
      </c>
      <c r="I1368" s="11">
        <v>44940</v>
      </c>
      <c r="J1368" s="10">
        <v>25</v>
      </c>
      <c r="K1368" s="10" t="s">
        <v>68</v>
      </c>
      <c r="L1368" s="10" t="s">
        <v>31</v>
      </c>
    </row>
    <row r="1369" spans="1:12" x14ac:dyDescent="0.3">
      <c r="A1369" s="52">
        <v>45778</v>
      </c>
      <c r="B1369" s="10" t="s">
        <v>626</v>
      </c>
      <c r="C1369" s="10" t="s">
        <v>627</v>
      </c>
      <c r="D1369" s="10" t="s">
        <v>628</v>
      </c>
      <c r="E1369" s="10" t="s">
        <v>16</v>
      </c>
      <c r="F1369" s="10" t="s">
        <v>17</v>
      </c>
      <c r="G1369" s="10" t="s">
        <v>121</v>
      </c>
      <c r="H1369" s="10">
        <v>1</v>
      </c>
      <c r="I1369" s="11">
        <v>44590</v>
      </c>
      <c r="J1369" s="10">
        <v>24</v>
      </c>
      <c r="K1369" s="10" t="s">
        <v>68</v>
      </c>
      <c r="L1369" s="10" t="s">
        <v>18</v>
      </c>
    </row>
    <row r="1370" spans="1:12" x14ac:dyDescent="0.3">
      <c r="A1370" s="52">
        <v>45778</v>
      </c>
      <c r="B1370" s="10" t="s">
        <v>629</v>
      </c>
      <c r="C1370" s="10" t="s">
        <v>630</v>
      </c>
      <c r="D1370" s="10" t="s">
        <v>332</v>
      </c>
      <c r="E1370" s="10" t="s">
        <v>16</v>
      </c>
      <c r="F1370" s="10" t="s">
        <v>50</v>
      </c>
      <c r="G1370" s="10" t="s">
        <v>51</v>
      </c>
      <c r="H1370" s="10">
        <v>0.91</v>
      </c>
      <c r="I1370" s="11">
        <v>45695</v>
      </c>
      <c r="J1370" s="10">
        <v>45</v>
      </c>
      <c r="K1370" s="10" t="s">
        <v>52</v>
      </c>
      <c r="L1370" s="10" t="s">
        <v>94</v>
      </c>
    </row>
    <row r="1371" spans="1:12" x14ac:dyDescent="0.3">
      <c r="A1371" s="52">
        <v>45778</v>
      </c>
      <c r="B1371" s="10" t="s">
        <v>631</v>
      </c>
      <c r="C1371" s="10" t="s">
        <v>250</v>
      </c>
      <c r="D1371" s="10" t="s">
        <v>424</v>
      </c>
      <c r="E1371" s="10" t="s">
        <v>20</v>
      </c>
      <c r="F1371" s="10" t="s">
        <v>19</v>
      </c>
      <c r="G1371" s="10" t="s">
        <v>98</v>
      </c>
      <c r="H1371" s="10">
        <v>1</v>
      </c>
      <c r="I1371" s="11">
        <v>44518</v>
      </c>
      <c r="J1371" s="10">
        <v>62</v>
      </c>
      <c r="K1371" s="10" t="s">
        <v>52</v>
      </c>
      <c r="L1371" s="10" t="s">
        <v>40</v>
      </c>
    </row>
    <row r="1372" spans="1:12" x14ac:dyDescent="0.3">
      <c r="A1372" s="52">
        <v>45778</v>
      </c>
      <c r="B1372" s="10" t="s">
        <v>632</v>
      </c>
      <c r="C1372" s="10" t="s">
        <v>491</v>
      </c>
      <c r="D1372" s="10" t="s">
        <v>633</v>
      </c>
      <c r="E1372" s="10" t="s">
        <v>20</v>
      </c>
      <c r="F1372" s="10" t="s">
        <v>56</v>
      </c>
      <c r="G1372" s="10" t="s">
        <v>57</v>
      </c>
      <c r="H1372" s="10">
        <v>1</v>
      </c>
      <c r="I1372" s="11">
        <v>44946</v>
      </c>
      <c r="J1372" s="10">
        <v>64</v>
      </c>
      <c r="K1372" s="10" t="s">
        <v>52</v>
      </c>
      <c r="L1372" s="10" t="s">
        <v>27</v>
      </c>
    </row>
    <row r="1373" spans="1:12" x14ac:dyDescent="0.3">
      <c r="A1373" s="52">
        <v>45778</v>
      </c>
      <c r="B1373" s="10" t="s">
        <v>634</v>
      </c>
      <c r="C1373" s="10" t="s">
        <v>635</v>
      </c>
      <c r="D1373" s="10" t="s">
        <v>636</v>
      </c>
      <c r="E1373" s="10" t="s">
        <v>16</v>
      </c>
      <c r="F1373" s="10" t="s">
        <v>17</v>
      </c>
      <c r="G1373" s="10" t="s">
        <v>75</v>
      </c>
      <c r="H1373" s="10">
        <v>1</v>
      </c>
      <c r="I1373" s="11">
        <v>45717</v>
      </c>
      <c r="J1373" s="10">
        <v>56</v>
      </c>
      <c r="K1373" s="10" t="s">
        <v>52</v>
      </c>
      <c r="L1373" s="10" t="s">
        <v>18</v>
      </c>
    </row>
    <row r="1374" spans="1:12" x14ac:dyDescent="0.3">
      <c r="A1374" s="52">
        <v>45778</v>
      </c>
      <c r="B1374" s="10" t="s">
        <v>637</v>
      </c>
      <c r="C1374" s="10" t="s">
        <v>638</v>
      </c>
      <c r="D1374" s="10" t="s">
        <v>639</v>
      </c>
      <c r="E1374" s="10" t="s">
        <v>20</v>
      </c>
      <c r="F1374" s="10" t="s">
        <v>56</v>
      </c>
      <c r="G1374" s="10" t="s">
        <v>51</v>
      </c>
      <c r="H1374" s="10">
        <v>1</v>
      </c>
      <c r="I1374" s="11">
        <v>44251</v>
      </c>
      <c r="J1374" s="10">
        <v>55</v>
      </c>
      <c r="K1374" s="10" t="s">
        <v>52</v>
      </c>
      <c r="L1374" s="10" t="s">
        <v>27</v>
      </c>
    </row>
    <row r="1375" spans="1:12" x14ac:dyDescent="0.3">
      <c r="A1375" s="52">
        <v>45778</v>
      </c>
      <c r="B1375" s="10" t="s">
        <v>643</v>
      </c>
      <c r="C1375" s="10" t="s">
        <v>334</v>
      </c>
      <c r="D1375" s="10" t="s">
        <v>286</v>
      </c>
      <c r="E1375" s="10" t="s">
        <v>20</v>
      </c>
      <c r="F1375" s="10" t="s">
        <v>19</v>
      </c>
      <c r="G1375" s="10" t="s">
        <v>67</v>
      </c>
      <c r="H1375" s="10">
        <v>1</v>
      </c>
      <c r="I1375" s="11">
        <v>45176</v>
      </c>
      <c r="J1375" s="10">
        <v>44</v>
      </c>
      <c r="K1375" s="10" t="s">
        <v>68</v>
      </c>
      <c r="L1375" s="10" t="s">
        <v>35</v>
      </c>
    </row>
    <row r="1376" spans="1:12" x14ac:dyDescent="0.3">
      <c r="A1376" s="52">
        <v>45778</v>
      </c>
      <c r="B1376" s="10" t="s">
        <v>644</v>
      </c>
      <c r="C1376" s="10" t="s">
        <v>645</v>
      </c>
      <c r="D1376" s="10" t="s">
        <v>510</v>
      </c>
      <c r="E1376" s="10" t="s">
        <v>20</v>
      </c>
      <c r="F1376" s="10" t="s">
        <v>19</v>
      </c>
      <c r="G1376" s="10" t="s">
        <v>51</v>
      </c>
      <c r="H1376" s="10">
        <v>1</v>
      </c>
      <c r="I1376" s="11">
        <v>44288</v>
      </c>
      <c r="J1376" s="10">
        <v>59</v>
      </c>
      <c r="K1376" s="10" t="s">
        <v>52</v>
      </c>
      <c r="L1376" s="10" t="s">
        <v>36</v>
      </c>
    </row>
    <row r="1377" spans="1:12" x14ac:dyDescent="0.3">
      <c r="A1377" s="52">
        <v>45778</v>
      </c>
      <c r="B1377" s="10" t="s">
        <v>646</v>
      </c>
      <c r="C1377" s="10" t="s">
        <v>647</v>
      </c>
      <c r="D1377" s="10" t="s">
        <v>101</v>
      </c>
      <c r="E1377" s="10" t="s">
        <v>16</v>
      </c>
      <c r="F1377" s="10" t="s">
        <v>17</v>
      </c>
      <c r="G1377" s="10" t="s">
        <v>98</v>
      </c>
      <c r="H1377" s="10">
        <v>1</v>
      </c>
      <c r="I1377" s="11">
        <v>44623</v>
      </c>
      <c r="J1377" s="10">
        <v>63</v>
      </c>
      <c r="K1377" s="10" t="s">
        <v>68</v>
      </c>
      <c r="L1377" s="10" t="s">
        <v>90</v>
      </c>
    </row>
    <row r="1378" spans="1:12" x14ac:dyDescent="0.3">
      <c r="A1378" s="52">
        <v>45778</v>
      </c>
      <c r="B1378" s="10" t="s">
        <v>650</v>
      </c>
      <c r="C1378" s="10" t="s">
        <v>651</v>
      </c>
      <c r="D1378" s="10" t="s">
        <v>652</v>
      </c>
      <c r="E1378" s="10" t="s">
        <v>16</v>
      </c>
      <c r="F1378" s="10" t="s">
        <v>19</v>
      </c>
      <c r="G1378" s="10" t="s">
        <v>51</v>
      </c>
      <c r="H1378" s="10">
        <v>0.91</v>
      </c>
      <c r="I1378" s="11">
        <v>45632</v>
      </c>
      <c r="J1378" s="10">
        <v>44</v>
      </c>
      <c r="K1378" s="10" t="s">
        <v>68</v>
      </c>
      <c r="L1378" s="10" t="s">
        <v>27</v>
      </c>
    </row>
    <row r="1379" spans="1:12" x14ac:dyDescent="0.3">
      <c r="A1379" s="52">
        <v>45778</v>
      </c>
      <c r="B1379" s="10" t="s">
        <v>653</v>
      </c>
      <c r="C1379" s="10" t="s">
        <v>654</v>
      </c>
      <c r="D1379" s="10" t="s">
        <v>514</v>
      </c>
      <c r="E1379" s="10" t="s">
        <v>16</v>
      </c>
      <c r="F1379" s="10" t="s">
        <v>19</v>
      </c>
      <c r="G1379" s="10" t="s">
        <v>51</v>
      </c>
      <c r="H1379" s="10">
        <v>1</v>
      </c>
      <c r="I1379" s="11">
        <v>44532</v>
      </c>
      <c r="J1379" s="10">
        <v>62</v>
      </c>
      <c r="K1379" s="10" t="s">
        <v>68</v>
      </c>
      <c r="L1379" s="10" t="s">
        <v>18</v>
      </c>
    </row>
    <row r="1380" spans="1:12" x14ac:dyDescent="0.3">
      <c r="A1380" s="52">
        <v>45778</v>
      </c>
      <c r="B1380" s="10" t="s">
        <v>655</v>
      </c>
      <c r="C1380" s="10" t="s">
        <v>131</v>
      </c>
      <c r="D1380" s="10" t="s">
        <v>63</v>
      </c>
      <c r="E1380" s="10" t="s">
        <v>20</v>
      </c>
      <c r="F1380" s="10" t="s">
        <v>19</v>
      </c>
      <c r="G1380" s="10" t="s">
        <v>121</v>
      </c>
      <c r="H1380" s="10">
        <v>0.91</v>
      </c>
      <c r="I1380" s="11">
        <v>44358</v>
      </c>
      <c r="J1380" s="10">
        <v>54</v>
      </c>
      <c r="K1380" s="10" t="s">
        <v>68</v>
      </c>
      <c r="L1380" s="10" t="s">
        <v>90</v>
      </c>
    </row>
    <row r="1381" spans="1:12" x14ac:dyDescent="0.3">
      <c r="A1381" s="52">
        <v>45778</v>
      </c>
      <c r="B1381" s="10" t="s">
        <v>656</v>
      </c>
      <c r="C1381" s="10" t="s">
        <v>342</v>
      </c>
      <c r="D1381" s="10" t="s">
        <v>657</v>
      </c>
      <c r="E1381" s="10" t="s">
        <v>16</v>
      </c>
      <c r="F1381" s="10" t="s">
        <v>19</v>
      </c>
      <c r="G1381" s="10" t="s">
        <v>57</v>
      </c>
      <c r="H1381" s="10">
        <v>1</v>
      </c>
      <c r="I1381" s="11">
        <v>44432</v>
      </c>
      <c r="J1381" s="10">
        <v>47</v>
      </c>
      <c r="K1381" s="10" t="s">
        <v>52</v>
      </c>
      <c r="L1381" s="10" t="s">
        <v>90</v>
      </c>
    </row>
    <row r="1382" spans="1:12" x14ac:dyDescent="0.3">
      <c r="A1382" s="52">
        <v>45778</v>
      </c>
      <c r="B1382" s="10" t="s">
        <v>659</v>
      </c>
      <c r="C1382" s="10" t="s">
        <v>271</v>
      </c>
      <c r="D1382" s="10" t="s">
        <v>260</v>
      </c>
      <c r="E1382" s="10" t="s">
        <v>20</v>
      </c>
      <c r="F1382" s="10" t="s">
        <v>19</v>
      </c>
      <c r="G1382" s="10" t="s">
        <v>51</v>
      </c>
      <c r="H1382" s="10">
        <v>1</v>
      </c>
      <c r="I1382" s="11">
        <v>44113</v>
      </c>
      <c r="J1382" s="10">
        <v>49</v>
      </c>
      <c r="K1382" s="10" t="s">
        <v>52</v>
      </c>
      <c r="L1382" s="10" t="s">
        <v>18</v>
      </c>
    </row>
    <row r="1383" spans="1:12" x14ac:dyDescent="0.3">
      <c r="A1383" s="52">
        <v>45778</v>
      </c>
      <c r="B1383" s="10" t="s">
        <v>660</v>
      </c>
      <c r="C1383" s="10" t="s">
        <v>661</v>
      </c>
      <c r="D1383" s="10" t="s">
        <v>212</v>
      </c>
      <c r="E1383" s="10" t="s">
        <v>20</v>
      </c>
      <c r="F1383" s="10" t="s">
        <v>19</v>
      </c>
      <c r="G1383" s="10" t="s">
        <v>57</v>
      </c>
      <c r="H1383" s="10">
        <v>1</v>
      </c>
      <c r="I1383" s="11">
        <v>44230</v>
      </c>
      <c r="J1383" s="10">
        <v>52</v>
      </c>
      <c r="K1383" s="10" t="s">
        <v>52</v>
      </c>
      <c r="L1383" s="10" t="s">
        <v>18</v>
      </c>
    </row>
    <row r="1384" spans="1:12" x14ac:dyDescent="0.3">
      <c r="A1384" s="52">
        <v>45778</v>
      </c>
      <c r="B1384" s="10" t="s">
        <v>662</v>
      </c>
      <c r="C1384" s="10" t="s">
        <v>372</v>
      </c>
      <c r="D1384" s="10" t="s">
        <v>663</v>
      </c>
      <c r="E1384" s="10" t="s">
        <v>16</v>
      </c>
      <c r="F1384" s="10" t="s">
        <v>19</v>
      </c>
      <c r="G1384" s="10" t="s">
        <v>67</v>
      </c>
      <c r="H1384" s="10">
        <v>0.91</v>
      </c>
      <c r="I1384" s="11">
        <v>44639</v>
      </c>
      <c r="J1384" s="10">
        <v>50</v>
      </c>
      <c r="K1384" s="10" t="s">
        <v>68</v>
      </c>
      <c r="L1384" s="10" t="s">
        <v>18</v>
      </c>
    </row>
    <row r="1385" spans="1:12" x14ac:dyDescent="0.3">
      <c r="A1385" s="52">
        <v>45778</v>
      </c>
      <c r="B1385" s="10" t="s">
        <v>664</v>
      </c>
      <c r="C1385" s="10" t="s">
        <v>549</v>
      </c>
      <c r="D1385" s="10" t="s">
        <v>592</v>
      </c>
      <c r="E1385" s="10" t="s">
        <v>20</v>
      </c>
      <c r="F1385" s="10" t="s">
        <v>50</v>
      </c>
      <c r="G1385" s="10" t="s">
        <v>51</v>
      </c>
      <c r="H1385" s="10">
        <v>1</v>
      </c>
      <c r="I1385" s="11">
        <v>44686</v>
      </c>
      <c r="J1385" s="10">
        <v>40</v>
      </c>
      <c r="K1385" s="10" t="s">
        <v>52</v>
      </c>
      <c r="L1385" s="10" t="s">
        <v>42</v>
      </c>
    </row>
    <row r="1386" spans="1:12" x14ac:dyDescent="0.3">
      <c r="A1386" s="52">
        <v>45778</v>
      </c>
      <c r="B1386" s="10" t="s">
        <v>665</v>
      </c>
      <c r="C1386" s="10" t="s">
        <v>666</v>
      </c>
      <c r="D1386" s="10" t="s">
        <v>298</v>
      </c>
      <c r="E1386" s="10" t="s">
        <v>20</v>
      </c>
      <c r="F1386" s="10" t="s">
        <v>19</v>
      </c>
      <c r="G1386" s="10" t="s">
        <v>98</v>
      </c>
      <c r="H1386" s="10">
        <v>1</v>
      </c>
      <c r="I1386" s="11">
        <v>44527</v>
      </c>
      <c r="J1386" s="10">
        <v>22</v>
      </c>
      <c r="K1386" s="10" t="s">
        <v>68</v>
      </c>
      <c r="L1386" s="10" t="s">
        <v>31</v>
      </c>
    </row>
    <row r="1387" spans="1:12" x14ac:dyDescent="0.3">
      <c r="A1387" s="52">
        <v>45778</v>
      </c>
      <c r="B1387" s="10" t="s">
        <v>669</v>
      </c>
      <c r="C1387" s="10" t="s">
        <v>131</v>
      </c>
      <c r="D1387" s="10" t="s">
        <v>670</v>
      </c>
      <c r="E1387" s="10" t="s">
        <v>16</v>
      </c>
      <c r="F1387" s="10" t="s">
        <v>50</v>
      </c>
      <c r="G1387" s="10" t="s">
        <v>51</v>
      </c>
      <c r="H1387" s="10">
        <v>0.91</v>
      </c>
      <c r="I1387" s="11">
        <v>44348</v>
      </c>
      <c r="J1387" s="10">
        <v>54</v>
      </c>
      <c r="K1387" s="10" t="s">
        <v>52</v>
      </c>
      <c r="L1387" s="10" t="s">
        <v>18</v>
      </c>
    </row>
    <row r="1388" spans="1:12" x14ac:dyDescent="0.3">
      <c r="A1388" s="52">
        <v>45778</v>
      </c>
      <c r="B1388" s="10" t="s">
        <v>673</v>
      </c>
      <c r="C1388" s="10" t="s">
        <v>674</v>
      </c>
      <c r="D1388" s="10" t="s">
        <v>184</v>
      </c>
      <c r="E1388" s="10" t="s">
        <v>16</v>
      </c>
      <c r="F1388" s="10" t="s">
        <v>17</v>
      </c>
      <c r="G1388" s="10" t="s">
        <v>51</v>
      </c>
      <c r="H1388" s="10">
        <v>1</v>
      </c>
      <c r="I1388" s="11">
        <v>45357</v>
      </c>
      <c r="J1388" s="10">
        <v>40</v>
      </c>
      <c r="K1388" s="10" t="s">
        <v>52</v>
      </c>
      <c r="L1388" s="10" t="s">
        <v>18</v>
      </c>
    </row>
    <row r="1389" spans="1:12" x14ac:dyDescent="0.3">
      <c r="A1389" s="52">
        <v>45778</v>
      </c>
      <c r="B1389" s="10" t="s">
        <v>675</v>
      </c>
      <c r="C1389" s="10" t="s">
        <v>676</v>
      </c>
      <c r="D1389" s="10" t="s">
        <v>677</v>
      </c>
      <c r="E1389" s="10" t="s">
        <v>16</v>
      </c>
      <c r="F1389" s="10" t="s">
        <v>19</v>
      </c>
      <c r="G1389" s="10" t="s">
        <v>29</v>
      </c>
      <c r="H1389" s="10">
        <v>0.91</v>
      </c>
      <c r="I1389" s="11">
        <v>44704</v>
      </c>
      <c r="J1389" s="10">
        <v>65</v>
      </c>
      <c r="K1389" s="10" t="s">
        <v>52</v>
      </c>
      <c r="L1389" s="10" t="s">
        <v>41</v>
      </c>
    </row>
    <row r="1390" spans="1:12" x14ac:dyDescent="0.3">
      <c r="A1390" s="52">
        <v>45778</v>
      </c>
      <c r="B1390" s="10" t="s">
        <v>678</v>
      </c>
      <c r="C1390" s="10" t="s">
        <v>679</v>
      </c>
      <c r="D1390" s="10" t="s">
        <v>66</v>
      </c>
      <c r="E1390" s="10" t="s">
        <v>20</v>
      </c>
      <c r="F1390" s="10" t="s">
        <v>17</v>
      </c>
      <c r="G1390" s="10" t="s">
        <v>121</v>
      </c>
      <c r="H1390" s="10">
        <v>1</v>
      </c>
      <c r="I1390" s="11">
        <v>45231</v>
      </c>
      <c r="J1390" s="10">
        <v>64</v>
      </c>
      <c r="K1390" s="10" t="s">
        <v>52</v>
      </c>
      <c r="L1390" s="10" t="s">
        <v>18</v>
      </c>
    </row>
    <row r="1391" spans="1:12" x14ac:dyDescent="0.3">
      <c r="A1391" s="52">
        <v>45778</v>
      </c>
      <c r="B1391" s="10" t="s">
        <v>680</v>
      </c>
      <c r="C1391" s="10" t="s">
        <v>319</v>
      </c>
      <c r="D1391" s="10" t="s">
        <v>92</v>
      </c>
      <c r="E1391" s="10" t="s">
        <v>20</v>
      </c>
      <c r="F1391" s="10" t="s">
        <v>50</v>
      </c>
      <c r="G1391" s="10" t="s">
        <v>51</v>
      </c>
      <c r="H1391" s="10">
        <v>1</v>
      </c>
      <c r="I1391" s="11">
        <v>44377</v>
      </c>
      <c r="J1391" s="10">
        <v>51</v>
      </c>
      <c r="K1391" s="10" t="s">
        <v>52</v>
      </c>
      <c r="L1391" s="10" t="s">
        <v>90</v>
      </c>
    </row>
    <row r="1392" spans="1:12" x14ac:dyDescent="0.3">
      <c r="A1392" s="52">
        <v>45778</v>
      </c>
      <c r="B1392" s="10" t="s">
        <v>681</v>
      </c>
      <c r="C1392" s="10" t="s">
        <v>674</v>
      </c>
      <c r="D1392" s="10" t="s">
        <v>588</v>
      </c>
      <c r="E1392" s="10" t="s">
        <v>20</v>
      </c>
      <c r="F1392" s="10" t="s">
        <v>17</v>
      </c>
      <c r="G1392" s="10" t="s">
        <v>67</v>
      </c>
      <c r="H1392" s="10">
        <v>1</v>
      </c>
      <c r="I1392" s="11">
        <v>44082</v>
      </c>
      <c r="J1392" s="10">
        <v>64</v>
      </c>
      <c r="K1392" s="10" t="s">
        <v>68</v>
      </c>
      <c r="L1392" s="10" t="s">
        <v>21</v>
      </c>
    </row>
    <row r="1393" spans="1:12" x14ac:dyDescent="0.3">
      <c r="A1393" s="52">
        <v>45778</v>
      </c>
      <c r="B1393" s="10" t="s">
        <v>682</v>
      </c>
      <c r="C1393" s="10" t="s">
        <v>683</v>
      </c>
      <c r="D1393" s="10" t="s">
        <v>684</v>
      </c>
      <c r="E1393" s="10" t="s">
        <v>20</v>
      </c>
      <c r="F1393" s="10" t="s">
        <v>17</v>
      </c>
      <c r="G1393" s="10" t="s">
        <v>121</v>
      </c>
      <c r="H1393" s="10">
        <v>1</v>
      </c>
      <c r="I1393" s="11">
        <v>45710</v>
      </c>
      <c r="J1393" s="10">
        <v>45</v>
      </c>
      <c r="K1393" s="10" t="s">
        <v>52</v>
      </c>
      <c r="L1393" s="10" t="s">
        <v>31</v>
      </c>
    </row>
    <row r="1394" spans="1:12" x14ac:dyDescent="0.3">
      <c r="A1394" s="52">
        <v>45778</v>
      </c>
      <c r="B1394" s="10" t="s">
        <v>685</v>
      </c>
      <c r="C1394" s="10" t="s">
        <v>686</v>
      </c>
      <c r="D1394" s="10" t="s">
        <v>71</v>
      </c>
      <c r="E1394" s="10" t="s">
        <v>16</v>
      </c>
      <c r="F1394" s="10" t="s">
        <v>50</v>
      </c>
      <c r="G1394" s="10" t="s">
        <v>67</v>
      </c>
      <c r="H1394" s="10">
        <v>1</v>
      </c>
      <c r="I1394" s="11">
        <v>44533</v>
      </c>
      <c r="J1394" s="10">
        <v>21</v>
      </c>
      <c r="K1394" s="10" t="s">
        <v>52</v>
      </c>
      <c r="L1394" s="10" t="s">
        <v>31</v>
      </c>
    </row>
    <row r="1395" spans="1:12" x14ac:dyDescent="0.3">
      <c r="A1395" s="52">
        <v>45778</v>
      </c>
      <c r="B1395" s="10" t="s">
        <v>687</v>
      </c>
      <c r="C1395" s="10" t="s">
        <v>560</v>
      </c>
      <c r="D1395" s="10" t="s">
        <v>688</v>
      </c>
      <c r="E1395" s="10" t="s">
        <v>16</v>
      </c>
      <c r="F1395" s="10" t="s">
        <v>19</v>
      </c>
      <c r="G1395" s="10" t="s">
        <v>67</v>
      </c>
      <c r="H1395" s="10">
        <v>1</v>
      </c>
      <c r="I1395" s="11">
        <v>44876</v>
      </c>
      <c r="J1395" s="10">
        <v>62</v>
      </c>
      <c r="K1395" s="10" t="s">
        <v>52</v>
      </c>
      <c r="L1395" s="10" t="s">
        <v>21</v>
      </c>
    </row>
    <row r="1396" spans="1:12" x14ac:dyDescent="0.3">
      <c r="A1396" s="52">
        <v>45778</v>
      </c>
      <c r="B1396" s="10" t="s">
        <v>691</v>
      </c>
      <c r="C1396" s="10" t="s">
        <v>73</v>
      </c>
      <c r="D1396" s="10" t="s">
        <v>692</v>
      </c>
      <c r="E1396" s="10" t="s">
        <v>16</v>
      </c>
      <c r="F1396" s="10" t="s">
        <v>19</v>
      </c>
      <c r="G1396" s="10" t="s">
        <v>51</v>
      </c>
      <c r="H1396" s="10">
        <v>1</v>
      </c>
      <c r="I1396" s="11">
        <v>45701</v>
      </c>
      <c r="J1396" s="10">
        <v>54</v>
      </c>
      <c r="K1396" s="10" t="s">
        <v>68</v>
      </c>
      <c r="L1396" s="10" t="s">
        <v>90</v>
      </c>
    </row>
    <row r="1397" spans="1:12" x14ac:dyDescent="0.3">
      <c r="A1397" s="52">
        <v>45778</v>
      </c>
      <c r="B1397" s="10" t="s">
        <v>693</v>
      </c>
      <c r="C1397" s="10" t="s">
        <v>439</v>
      </c>
      <c r="D1397" s="10" t="s">
        <v>38</v>
      </c>
      <c r="E1397" s="10" t="s">
        <v>20</v>
      </c>
      <c r="F1397" s="10" t="s">
        <v>19</v>
      </c>
      <c r="G1397" s="10" t="s">
        <v>51</v>
      </c>
      <c r="H1397" s="10">
        <v>1</v>
      </c>
      <c r="I1397" s="11">
        <v>45113</v>
      </c>
      <c r="J1397" s="10">
        <v>26</v>
      </c>
      <c r="K1397" s="10" t="s">
        <v>68</v>
      </c>
      <c r="L1397" s="10" t="s">
        <v>42</v>
      </c>
    </row>
    <row r="1398" spans="1:12" x14ac:dyDescent="0.3">
      <c r="A1398" s="52">
        <v>45778</v>
      </c>
      <c r="B1398" s="10" t="s">
        <v>694</v>
      </c>
      <c r="C1398" s="10" t="s">
        <v>695</v>
      </c>
      <c r="D1398" s="10" t="s">
        <v>126</v>
      </c>
      <c r="E1398" s="10" t="s">
        <v>16</v>
      </c>
      <c r="F1398" s="10" t="s">
        <v>19</v>
      </c>
      <c r="G1398" s="10" t="s">
        <v>75</v>
      </c>
      <c r="H1398" s="10">
        <v>1</v>
      </c>
      <c r="I1398" s="11">
        <v>44428</v>
      </c>
      <c r="J1398" s="10">
        <v>27</v>
      </c>
      <c r="K1398" s="10" t="s">
        <v>68</v>
      </c>
      <c r="L1398" s="10" t="s">
        <v>40</v>
      </c>
    </row>
    <row r="1399" spans="1:12" x14ac:dyDescent="0.3">
      <c r="A1399" s="52">
        <v>45778</v>
      </c>
      <c r="B1399" s="10" t="s">
        <v>696</v>
      </c>
      <c r="C1399" s="10" t="s">
        <v>697</v>
      </c>
      <c r="D1399" s="10" t="s">
        <v>373</v>
      </c>
      <c r="E1399" s="10" t="s">
        <v>16</v>
      </c>
      <c r="F1399" s="10" t="s">
        <v>19</v>
      </c>
      <c r="G1399" s="10" t="s">
        <v>51</v>
      </c>
      <c r="H1399" s="10">
        <v>1</v>
      </c>
      <c r="I1399" s="11">
        <v>44982</v>
      </c>
      <c r="J1399" s="10">
        <v>54</v>
      </c>
      <c r="K1399" s="10" t="s">
        <v>68</v>
      </c>
      <c r="L1399" s="10" t="s">
        <v>40</v>
      </c>
    </row>
    <row r="1400" spans="1:12" x14ac:dyDescent="0.3">
      <c r="A1400" s="52">
        <v>45778</v>
      </c>
      <c r="B1400" s="10" t="s">
        <v>698</v>
      </c>
      <c r="C1400" s="10" t="s">
        <v>699</v>
      </c>
      <c r="D1400" s="10" t="s">
        <v>225</v>
      </c>
      <c r="E1400" s="10" t="s">
        <v>16</v>
      </c>
      <c r="F1400" s="10" t="s">
        <v>19</v>
      </c>
      <c r="G1400" s="10" t="s">
        <v>51</v>
      </c>
      <c r="H1400" s="10">
        <v>1</v>
      </c>
      <c r="I1400" s="11">
        <v>44795</v>
      </c>
      <c r="J1400" s="10">
        <v>33</v>
      </c>
      <c r="K1400" s="10" t="s">
        <v>52</v>
      </c>
      <c r="L1400" s="10" t="s">
        <v>90</v>
      </c>
    </row>
    <row r="1401" spans="1:12" x14ac:dyDescent="0.3">
      <c r="A1401" s="52">
        <v>45778</v>
      </c>
      <c r="B1401" s="10" t="s">
        <v>700</v>
      </c>
      <c r="C1401" s="10" t="s">
        <v>701</v>
      </c>
      <c r="D1401" s="10" t="s">
        <v>66</v>
      </c>
      <c r="E1401" s="10" t="s">
        <v>20</v>
      </c>
      <c r="F1401" s="10" t="s">
        <v>56</v>
      </c>
      <c r="G1401" s="10" t="s">
        <v>98</v>
      </c>
      <c r="H1401" s="10">
        <v>1</v>
      </c>
      <c r="I1401" s="11">
        <v>45435</v>
      </c>
      <c r="J1401" s="10">
        <v>40</v>
      </c>
      <c r="K1401" s="10" t="s">
        <v>52</v>
      </c>
      <c r="L1401" s="10" t="s">
        <v>36</v>
      </c>
    </row>
    <row r="1402" spans="1:12" x14ac:dyDescent="0.3">
      <c r="A1402" s="52">
        <v>45778</v>
      </c>
      <c r="B1402" s="10" t="s">
        <v>702</v>
      </c>
      <c r="C1402" s="10" t="s">
        <v>348</v>
      </c>
      <c r="D1402" s="10" t="s">
        <v>26</v>
      </c>
      <c r="E1402" s="10" t="s">
        <v>20</v>
      </c>
      <c r="F1402" s="10" t="s">
        <v>19</v>
      </c>
      <c r="G1402" s="10" t="s">
        <v>98</v>
      </c>
      <c r="H1402" s="10">
        <v>0.91</v>
      </c>
      <c r="I1402" s="11">
        <v>44404</v>
      </c>
      <c r="J1402" s="10">
        <v>28</v>
      </c>
      <c r="K1402" s="10" t="s">
        <v>68</v>
      </c>
      <c r="L1402" s="10" t="s">
        <v>27</v>
      </c>
    </row>
    <row r="1403" spans="1:12" x14ac:dyDescent="0.3">
      <c r="A1403" s="52">
        <v>45778</v>
      </c>
      <c r="B1403" s="10" t="s">
        <v>703</v>
      </c>
      <c r="C1403" s="10" t="s">
        <v>312</v>
      </c>
      <c r="D1403" s="10" t="s">
        <v>704</v>
      </c>
      <c r="E1403" s="10" t="s">
        <v>16</v>
      </c>
      <c r="F1403" s="10" t="s">
        <v>50</v>
      </c>
      <c r="G1403" s="10" t="s">
        <v>121</v>
      </c>
      <c r="H1403" s="10">
        <v>1</v>
      </c>
      <c r="I1403" s="11">
        <v>44839</v>
      </c>
      <c r="J1403" s="10">
        <v>40</v>
      </c>
      <c r="K1403" s="10" t="s">
        <v>52</v>
      </c>
      <c r="L1403" s="10" t="s">
        <v>90</v>
      </c>
    </row>
    <row r="1404" spans="1:12" x14ac:dyDescent="0.3">
      <c r="A1404" s="52">
        <v>45778</v>
      </c>
      <c r="B1404" s="10" t="s">
        <v>705</v>
      </c>
      <c r="C1404" s="10" t="s">
        <v>342</v>
      </c>
      <c r="D1404" s="10" t="s">
        <v>447</v>
      </c>
      <c r="E1404" s="10" t="s">
        <v>20</v>
      </c>
      <c r="F1404" s="10" t="s">
        <v>56</v>
      </c>
      <c r="G1404" s="10" t="s">
        <v>121</v>
      </c>
      <c r="H1404" s="10">
        <v>1</v>
      </c>
      <c r="I1404" s="11">
        <v>45390</v>
      </c>
      <c r="J1404" s="10">
        <v>65</v>
      </c>
      <c r="K1404" s="10" t="s">
        <v>52</v>
      </c>
      <c r="L1404" s="10" t="s">
        <v>31</v>
      </c>
    </row>
    <row r="1405" spans="1:12" x14ac:dyDescent="0.3">
      <c r="A1405" s="52">
        <v>45778</v>
      </c>
      <c r="B1405" s="10" t="s">
        <v>706</v>
      </c>
      <c r="C1405" s="10" t="s">
        <v>30</v>
      </c>
      <c r="D1405" s="10" t="s">
        <v>26</v>
      </c>
      <c r="E1405" s="10" t="s">
        <v>20</v>
      </c>
      <c r="F1405" s="10" t="s">
        <v>19</v>
      </c>
      <c r="G1405" s="10" t="s">
        <v>75</v>
      </c>
      <c r="H1405" s="10">
        <v>1</v>
      </c>
      <c r="I1405" s="11">
        <v>44137</v>
      </c>
      <c r="J1405" s="10">
        <v>30</v>
      </c>
      <c r="K1405" s="10" t="s">
        <v>68</v>
      </c>
      <c r="L1405" s="10" t="s">
        <v>40</v>
      </c>
    </row>
    <row r="1406" spans="1:12" x14ac:dyDescent="0.3">
      <c r="A1406" s="52">
        <v>45809</v>
      </c>
      <c r="B1406" s="10" t="s">
        <v>47</v>
      </c>
      <c r="C1406" s="10" t="s">
        <v>48</v>
      </c>
      <c r="D1406" s="10" t="s">
        <v>49</v>
      </c>
      <c r="E1406" s="10" t="s">
        <v>16</v>
      </c>
      <c r="F1406" s="10" t="s">
        <v>50</v>
      </c>
      <c r="G1406" s="10" t="s">
        <v>51</v>
      </c>
      <c r="H1406" s="10">
        <v>1</v>
      </c>
      <c r="I1406" s="11">
        <v>45667</v>
      </c>
      <c r="J1406" s="10">
        <v>32</v>
      </c>
      <c r="K1406" s="10" t="s">
        <v>52</v>
      </c>
      <c r="L1406" s="10" t="s">
        <v>39</v>
      </c>
    </row>
    <row r="1407" spans="1:12" x14ac:dyDescent="0.3">
      <c r="A1407" s="52">
        <v>45809</v>
      </c>
      <c r="B1407" s="10" t="s">
        <v>53</v>
      </c>
      <c r="C1407" s="10" t="s">
        <v>54</v>
      </c>
      <c r="D1407" s="10" t="s">
        <v>55</v>
      </c>
      <c r="E1407" s="10" t="s">
        <v>16</v>
      </c>
      <c r="F1407" s="10" t="s">
        <v>56</v>
      </c>
      <c r="G1407" s="10" t="s">
        <v>57</v>
      </c>
      <c r="H1407" s="10">
        <v>1</v>
      </c>
      <c r="I1407" s="11">
        <v>44294</v>
      </c>
      <c r="J1407" s="10">
        <v>34</v>
      </c>
      <c r="K1407" s="10" t="s">
        <v>52</v>
      </c>
      <c r="L1407" s="10" t="s">
        <v>18</v>
      </c>
    </row>
    <row r="1408" spans="1:12" x14ac:dyDescent="0.3">
      <c r="A1408" s="52">
        <v>45809</v>
      </c>
      <c r="B1408" s="10" t="s">
        <v>58</v>
      </c>
      <c r="C1408" s="10" t="s">
        <v>59</v>
      </c>
      <c r="D1408" s="10" t="s">
        <v>60</v>
      </c>
      <c r="E1408" s="10" t="s">
        <v>20</v>
      </c>
      <c r="F1408" s="10" t="s">
        <v>17</v>
      </c>
      <c r="G1408" s="10" t="s">
        <v>57</v>
      </c>
      <c r="H1408" s="10">
        <v>1</v>
      </c>
      <c r="I1408" s="11">
        <v>45672</v>
      </c>
      <c r="J1408" s="10">
        <v>28</v>
      </c>
      <c r="K1408" s="10" t="s">
        <v>52</v>
      </c>
      <c r="L1408" s="10" t="s">
        <v>36</v>
      </c>
    </row>
    <row r="1409" spans="1:12" x14ac:dyDescent="0.3">
      <c r="A1409" s="52">
        <v>45809</v>
      </c>
      <c r="B1409" s="10" t="s">
        <v>61</v>
      </c>
      <c r="C1409" s="10" t="s">
        <v>62</v>
      </c>
      <c r="D1409" s="10" t="s">
        <v>63</v>
      </c>
      <c r="E1409" s="10" t="s">
        <v>20</v>
      </c>
      <c r="F1409" s="10" t="s">
        <v>50</v>
      </c>
      <c r="G1409" s="10" t="s">
        <v>51</v>
      </c>
      <c r="H1409" s="10">
        <v>1</v>
      </c>
      <c r="I1409" s="11">
        <v>44164</v>
      </c>
      <c r="J1409" s="10">
        <v>42</v>
      </c>
      <c r="K1409" s="10" t="s">
        <v>52</v>
      </c>
      <c r="L1409" s="10" t="s">
        <v>36</v>
      </c>
    </row>
    <row r="1410" spans="1:12" x14ac:dyDescent="0.3">
      <c r="A1410" s="52">
        <v>45809</v>
      </c>
      <c r="B1410" s="10" t="s">
        <v>64</v>
      </c>
      <c r="C1410" s="10" t="s">
        <v>65</v>
      </c>
      <c r="D1410" s="10" t="s">
        <v>66</v>
      </c>
      <c r="E1410" s="10" t="s">
        <v>20</v>
      </c>
      <c r="F1410" s="10" t="s">
        <v>19</v>
      </c>
      <c r="G1410" s="10" t="s">
        <v>67</v>
      </c>
      <c r="H1410" s="10">
        <v>0.91</v>
      </c>
      <c r="I1410" s="11">
        <v>44766</v>
      </c>
      <c r="J1410" s="10">
        <v>41</v>
      </c>
      <c r="K1410" s="10" t="s">
        <v>68</v>
      </c>
      <c r="L1410" s="10" t="s">
        <v>41</v>
      </c>
    </row>
    <row r="1411" spans="1:12" x14ac:dyDescent="0.3">
      <c r="A1411" s="52">
        <v>45809</v>
      </c>
      <c r="B1411" s="10" t="s">
        <v>72</v>
      </c>
      <c r="C1411" s="10" t="s">
        <v>73</v>
      </c>
      <c r="D1411" s="10" t="s">
        <v>74</v>
      </c>
      <c r="E1411" s="10" t="s">
        <v>16</v>
      </c>
      <c r="F1411" s="10" t="s">
        <v>19</v>
      </c>
      <c r="G1411" s="10" t="s">
        <v>75</v>
      </c>
      <c r="H1411" s="10">
        <v>0.91</v>
      </c>
      <c r="I1411" s="11">
        <v>45295</v>
      </c>
      <c r="J1411" s="10">
        <v>37</v>
      </c>
      <c r="K1411" s="10" t="s">
        <v>52</v>
      </c>
      <c r="L1411" s="10" t="s">
        <v>27</v>
      </c>
    </row>
    <row r="1412" spans="1:12" x14ac:dyDescent="0.3">
      <c r="A1412" s="52">
        <v>45809</v>
      </c>
      <c r="B1412" s="10" t="s">
        <v>76</v>
      </c>
      <c r="C1412" s="10" t="s">
        <v>77</v>
      </c>
      <c r="D1412" s="10" t="s">
        <v>78</v>
      </c>
      <c r="E1412" s="10" t="s">
        <v>20</v>
      </c>
      <c r="F1412" s="10" t="s">
        <v>19</v>
      </c>
      <c r="G1412" s="10" t="s">
        <v>67</v>
      </c>
      <c r="H1412" s="10">
        <v>1</v>
      </c>
      <c r="I1412" s="11">
        <v>44378</v>
      </c>
      <c r="J1412" s="10">
        <v>21</v>
      </c>
      <c r="K1412" s="10" t="s">
        <v>52</v>
      </c>
      <c r="L1412" s="10" t="s">
        <v>18</v>
      </c>
    </row>
    <row r="1413" spans="1:12" x14ac:dyDescent="0.3">
      <c r="A1413" s="52">
        <v>45809</v>
      </c>
      <c r="B1413" s="10" t="s">
        <v>82</v>
      </c>
      <c r="C1413" s="10" t="s">
        <v>83</v>
      </c>
      <c r="D1413" s="10" t="s">
        <v>84</v>
      </c>
      <c r="E1413" s="10" t="s">
        <v>20</v>
      </c>
      <c r="F1413" s="10" t="s">
        <v>17</v>
      </c>
      <c r="G1413" s="10" t="s">
        <v>67</v>
      </c>
      <c r="H1413" s="10">
        <v>1</v>
      </c>
      <c r="I1413" s="11">
        <v>45331</v>
      </c>
      <c r="J1413" s="10">
        <v>42</v>
      </c>
      <c r="K1413" s="10" t="s">
        <v>68</v>
      </c>
      <c r="L1413" s="10" t="s">
        <v>39</v>
      </c>
    </row>
    <row r="1414" spans="1:12" x14ac:dyDescent="0.3">
      <c r="A1414" s="52">
        <v>45809</v>
      </c>
      <c r="B1414" s="10" t="s">
        <v>85</v>
      </c>
      <c r="C1414" s="10" t="s">
        <v>86</v>
      </c>
      <c r="D1414" s="10" t="s">
        <v>87</v>
      </c>
      <c r="E1414" s="10" t="s">
        <v>20</v>
      </c>
      <c r="F1414" s="10" t="s">
        <v>19</v>
      </c>
      <c r="G1414" s="10" t="s">
        <v>29</v>
      </c>
      <c r="H1414" s="10">
        <v>1</v>
      </c>
      <c r="I1414" s="11">
        <v>44626</v>
      </c>
      <c r="J1414" s="10">
        <v>64</v>
      </c>
      <c r="K1414" s="10" t="s">
        <v>68</v>
      </c>
      <c r="L1414" s="10" t="s">
        <v>42</v>
      </c>
    </row>
    <row r="1415" spans="1:12" x14ac:dyDescent="0.3">
      <c r="A1415" s="52">
        <v>45809</v>
      </c>
      <c r="B1415" s="10" t="s">
        <v>88</v>
      </c>
      <c r="C1415" s="10" t="s">
        <v>89</v>
      </c>
      <c r="D1415" s="10" t="s">
        <v>84</v>
      </c>
      <c r="E1415" s="10" t="s">
        <v>20</v>
      </c>
      <c r="F1415" s="10" t="s">
        <v>19</v>
      </c>
      <c r="G1415" s="10" t="s">
        <v>51</v>
      </c>
      <c r="H1415" s="10">
        <v>1</v>
      </c>
      <c r="I1415" s="11">
        <v>45438</v>
      </c>
      <c r="J1415" s="10">
        <v>44</v>
      </c>
      <c r="K1415" s="10" t="s">
        <v>68</v>
      </c>
      <c r="L1415" s="10" t="s">
        <v>90</v>
      </c>
    </row>
    <row r="1416" spans="1:12" x14ac:dyDescent="0.3">
      <c r="A1416" s="52">
        <v>45809</v>
      </c>
      <c r="B1416" s="10" t="s">
        <v>91</v>
      </c>
      <c r="C1416" s="10" t="s">
        <v>92</v>
      </c>
      <c r="D1416" s="10" t="s">
        <v>93</v>
      </c>
      <c r="E1416" s="10" t="s">
        <v>16</v>
      </c>
      <c r="F1416" s="10" t="s">
        <v>56</v>
      </c>
      <c r="G1416" s="10" t="s">
        <v>51</v>
      </c>
      <c r="H1416" s="10">
        <v>1</v>
      </c>
      <c r="I1416" s="11">
        <v>45643</v>
      </c>
      <c r="J1416" s="10">
        <v>59</v>
      </c>
      <c r="K1416" s="10" t="s">
        <v>52</v>
      </c>
      <c r="L1416" s="10" t="s">
        <v>94</v>
      </c>
    </row>
    <row r="1417" spans="1:12" x14ac:dyDescent="0.3">
      <c r="A1417" s="52">
        <v>45809</v>
      </c>
      <c r="B1417" s="10" t="s">
        <v>95</v>
      </c>
      <c r="C1417" s="10" t="s">
        <v>96</v>
      </c>
      <c r="D1417" s="10" t="s">
        <v>97</v>
      </c>
      <c r="E1417" s="10" t="s">
        <v>20</v>
      </c>
      <c r="F1417" s="10" t="s">
        <v>19</v>
      </c>
      <c r="G1417" s="10" t="s">
        <v>98</v>
      </c>
      <c r="H1417" s="10">
        <v>1</v>
      </c>
      <c r="I1417" s="11">
        <v>44501</v>
      </c>
      <c r="J1417" s="10">
        <v>27</v>
      </c>
      <c r="K1417" s="10" t="s">
        <v>68</v>
      </c>
      <c r="L1417" s="10" t="s">
        <v>31</v>
      </c>
    </row>
    <row r="1418" spans="1:12" x14ac:dyDescent="0.3">
      <c r="A1418" s="52">
        <v>45809</v>
      </c>
      <c r="B1418" s="10" t="s">
        <v>99</v>
      </c>
      <c r="C1418" s="10" t="s">
        <v>100</v>
      </c>
      <c r="D1418" s="10" t="s">
        <v>101</v>
      </c>
      <c r="E1418" s="10" t="s">
        <v>16</v>
      </c>
      <c r="F1418" s="10" t="s">
        <v>17</v>
      </c>
      <c r="G1418" s="10" t="s">
        <v>67</v>
      </c>
      <c r="H1418" s="10">
        <v>1</v>
      </c>
      <c r="I1418" s="11">
        <v>44344</v>
      </c>
      <c r="J1418" s="10">
        <v>35</v>
      </c>
      <c r="K1418" s="10" t="s">
        <v>68</v>
      </c>
      <c r="L1418" s="10" t="s">
        <v>18</v>
      </c>
    </row>
    <row r="1419" spans="1:12" x14ac:dyDescent="0.3">
      <c r="A1419" s="52">
        <v>45809</v>
      </c>
      <c r="B1419" s="10" t="s">
        <v>102</v>
      </c>
      <c r="C1419" s="10" t="s">
        <v>22</v>
      </c>
      <c r="D1419" s="10" t="s">
        <v>103</v>
      </c>
      <c r="E1419" s="10" t="s">
        <v>16</v>
      </c>
      <c r="F1419" s="10" t="s">
        <v>19</v>
      </c>
      <c r="G1419" s="10" t="s">
        <v>67</v>
      </c>
      <c r="H1419" s="10">
        <v>1</v>
      </c>
      <c r="I1419" s="11">
        <v>45482</v>
      </c>
      <c r="J1419" s="10">
        <v>59</v>
      </c>
      <c r="K1419" s="10" t="s">
        <v>68</v>
      </c>
      <c r="L1419" s="10" t="s">
        <v>36</v>
      </c>
    </row>
    <row r="1420" spans="1:12" x14ac:dyDescent="0.3">
      <c r="A1420" s="52">
        <v>45809</v>
      </c>
      <c r="B1420" s="10" t="s">
        <v>104</v>
      </c>
      <c r="C1420" s="10" t="s">
        <v>105</v>
      </c>
      <c r="D1420" s="10" t="s">
        <v>106</v>
      </c>
      <c r="E1420" s="10" t="s">
        <v>20</v>
      </c>
      <c r="F1420" s="10" t="s">
        <v>19</v>
      </c>
      <c r="G1420" s="10" t="s">
        <v>51</v>
      </c>
      <c r="H1420" s="10">
        <v>1</v>
      </c>
      <c r="I1420" s="11">
        <v>45417</v>
      </c>
      <c r="J1420" s="10">
        <v>63</v>
      </c>
      <c r="K1420" s="10" t="s">
        <v>68</v>
      </c>
      <c r="L1420" s="10" t="s">
        <v>41</v>
      </c>
    </row>
    <row r="1421" spans="1:12" x14ac:dyDescent="0.3">
      <c r="A1421" s="52">
        <v>45809</v>
      </c>
      <c r="B1421" s="10" t="s">
        <v>110</v>
      </c>
      <c r="C1421" s="10" t="s">
        <v>111</v>
      </c>
      <c r="D1421" s="10" t="s">
        <v>103</v>
      </c>
      <c r="E1421" s="10" t="s">
        <v>16</v>
      </c>
      <c r="F1421" s="10" t="s">
        <v>19</v>
      </c>
      <c r="G1421" s="10" t="s">
        <v>57</v>
      </c>
      <c r="H1421" s="10">
        <v>1</v>
      </c>
      <c r="I1421" s="11">
        <v>44101</v>
      </c>
      <c r="J1421" s="10">
        <v>29</v>
      </c>
      <c r="K1421" s="10" t="s">
        <v>52</v>
      </c>
      <c r="L1421" s="10" t="s">
        <v>18</v>
      </c>
    </row>
    <row r="1422" spans="1:12" x14ac:dyDescent="0.3">
      <c r="A1422" s="52">
        <v>45809</v>
      </c>
      <c r="B1422" s="10" t="s">
        <v>112</v>
      </c>
      <c r="C1422" s="10" t="s">
        <v>113</v>
      </c>
      <c r="D1422" s="10" t="s">
        <v>114</v>
      </c>
      <c r="E1422" s="10" t="s">
        <v>16</v>
      </c>
      <c r="F1422" s="10" t="s">
        <v>56</v>
      </c>
      <c r="G1422" s="10" t="s">
        <v>57</v>
      </c>
      <c r="H1422" s="10">
        <v>1</v>
      </c>
      <c r="I1422" s="11">
        <v>45808</v>
      </c>
      <c r="J1422" s="10">
        <v>37</v>
      </c>
      <c r="K1422" s="10" t="s">
        <v>52</v>
      </c>
      <c r="L1422" s="10" t="s">
        <v>31</v>
      </c>
    </row>
    <row r="1423" spans="1:12" x14ac:dyDescent="0.3">
      <c r="A1423" s="52">
        <v>45809</v>
      </c>
      <c r="B1423" s="10" t="s">
        <v>115</v>
      </c>
      <c r="C1423" s="10" t="s">
        <v>116</v>
      </c>
      <c r="D1423" s="10" t="s">
        <v>117</v>
      </c>
      <c r="E1423" s="10" t="s">
        <v>16</v>
      </c>
      <c r="F1423" s="10" t="s">
        <v>19</v>
      </c>
      <c r="G1423" s="10" t="s">
        <v>75</v>
      </c>
      <c r="H1423" s="10">
        <v>1</v>
      </c>
      <c r="I1423" s="11">
        <v>44315</v>
      </c>
      <c r="J1423" s="10">
        <v>22</v>
      </c>
      <c r="K1423" s="10" t="s">
        <v>52</v>
      </c>
      <c r="L1423" s="10" t="s">
        <v>90</v>
      </c>
    </row>
    <row r="1424" spans="1:12" x14ac:dyDescent="0.3">
      <c r="A1424" s="52">
        <v>45809</v>
      </c>
      <c r="B1424" s="10" t="s">
        <v>118</v>
      </c>
      <c r="C1424" s="10" t="s">
        <v>119</v>
      </c>
      <c r="D1424" s="10" t="s">
        <v>120</v>
      </c>
      <c r="E1424" s="10" t="s">
        <v>16</v>
      </c>
      <c r="F1424" s="10" t="s">
        <v>19</v>
      </c>
      <c r="G1424" s="10" t="s">
        <v>121</v>
      </c>
      <c r="H1424" s="10">
        <v>1</v>
      </c>
      <c r="I1424" s="11">
        <v>44129</v>
      </c>
      <c r="J1424" s="10">
        <v>60</v>
      </c>
      <c r="K1424" s="10" t="s">
        <v>52</v>
      </c>
      <c r="L1424" s="10" t="s">
        <v>94</v>
      </c>
    </row>
    <row r="1425" spans="1:12" x14ac:dyDescent="0.3">
      <c r="A1425" s="52">
        <v>45809</v>
      </c>
      <c r="B1425" s="10" t="s">
        <v>122</v>
      </c>
      <c r="C1425" s="10" t="s">
        <v>123</v>
      </c>
      <c r="D1425" s="10" t="s">
        <v>124</v>
      </c>
      <c r="E1425" s="10" t="s">
        <v>20</v>
      </c>
      <c r="F1425" s="10" t="s">
        <v>19</v>
      </c>
      <c r="G1425" s="10" t="s">
        <v>51</v>
      </c>
      <c r="H1425" s="10">
        <v>1</v>
      </c>
      <c r="I1425" s="11">
        <v>44891</v>
      </c>
      <c r="J1425" s="10">
        <v>28</v>
      </c>
      <c r="K1425" s="10" t="s">
        <v>52</v>
      </c>
      <c r="L1425" s="10" t="s">
        <v>18</v>
      </c>
    </row>
    <row r="1426" spans="1:12" x14ac:dyDescent="0.3">
      <c r="A1426" s="52">
        <v>45809</v>
      </c>
      <c r="B1426" s="10" t="s">
        <v>125</v>
      </c>
      <c r="C1426" s="10" t="s">
        <v>109</v>
      </c>
      <c r="D1426" s="10" t="s">
        <v>126</v>
      </c>
      <c r="E1426" s="10" t="s">
        <v>16</v>
      </c>
      <c r="F1426" s="10" t="s">
        <v>50</v>
      </c>
      <c r="G1426" s="10" t="s">
        <v>121</v>
      </c>
      <c r="H1426" s="10">
        <v>1</v>
      </c>
      <c r="I1426" s="11">
        <v>45137</v>
      </c>
      <c r="J1426" s="10">
        <v>31</v>
      </c>
      <c r="K1426" s="10" t="s">
        <v>52</v>
      </c>
      <c r="L1426" s="10" t="s">
        <v>18</v>
      </c>
    </row>
    <row r="1427" spans="1:12" x14ac:dyDescent="0.3">
      <c r="A1427" s="52">
        <v>45809</v>
      </c>
      <c r="B1427" s="10" t="s">
        <v>127</v>
      </c>
      <c r="C1427" s="10" t="s">
        <v>128</v>
      </c>
      <c r="D1427" s="10" t="s">
        <v>129</v>
      </c>
      <c r="E1427" s="10" t="s">
        <v>20</v>
      </c>
      <c r="F1427" s="10" t="s">
        <v>50</v>
      </c>
      <c r="G1427" s="10" t="s">
        <v>51</v>
      </c>
      <c r="H1427" s="10">
        <v>1</v>
      </c>
      <c r="I1427" s="11">
        <v>44916</v>
      </c>
      <c r="J1427" s="10">
        <v>53</v>
      </c>
      <c r="K1427" s="10" t="s">
        <v>52</v>
      </c>
      <c r="L1427" s="10" t="s">
        <v>40</v>
      </c>
    </row>
    <row r="1428" spans="1:12" x14ac:dyDescent="0.3">
      <c r="A1428" s="52">
        <v>45809</v>
      </c>
      <c r="B1428" s="10" t="s">
        <v>133</v>
      </c>
      <c r="C1428" s="10" t="s">
        <v>131</v>
      </c>
      <c r="D1428" s="10" t="s">
        <v>134</v>
      </c>
      <c r="E1428" s="10" t="s">
        <v>16</v>
      </c>
      <c r="F1428" s="10" t="s">
        <v>17</v>
      </c>
      <c r="G1428" s="10" t="s">
        <v>67</v>
      </c>
      <c r="H1428" s="10">
        <v>0.91</v>
      </c>
      <c r="I1428" s="11">
        <v>44993</v>
      </c>
      <c r="J1428" s="10">
        <v>49</v>
      </c>
      <c r="K1428" s="10" t="s">
        <v>52</v>
      </c>
      <c r="L1428" s="10" t="s">
        <v>31</v>
      </c>
    </row>
    <row r="1429" spans="1:12" x14ac:dyDescent="0.3">
      <c r="A1429" s="52">
        <v>45809</v>
      </c>
      <c r="B1429" s="10" t="s">
        <v>135</v>
      </c>
      <c r="C1429" s="10" t="s">
        <v>136</v>
      </c>
      <c r="D1429" s="10" t="s">
        <v>24</v>
      </c>
      <c r="E1429" s="10" t="s">
        <v>20</v>
      </c>
      <c r="F1429" s="10" t="s">
        <v>50</v>
      </c>
      <c r="G1429" s="10" t="s">
        <v>51</v>
      </c>
      <c r="H1429" s="10">
        <v>1</v>
      </c>
      <c r="I1429" s="11">
        <v>44639</v>
      </c>
      <c r="J1429" s="10">
        <v>33</v>
      </c>
      <c r="K1429" s="10" t="s">
        <v>52</v>
      </c>
      <c r="L1429" s="10" t="s">
        <v>41</v>
      </c>
    </row>
    <row r="1430" spans="1:12" x14ac:dyDescent="0.3">
      <c r="A1430" s="52">
        <v>45809</v>
      </c>
      <c r="B1430" s="10" t="s">
        <v>137</v>
      </c>
      <c r="C1430" s="10" t="s">
        <v>138</v>
      </c>
      <c r="D1430" s="10" t="s">
        <v>60</v>
      </c>
      <c r="E1430" s="10" t="s">
        <v>20</v>
      </c>
      <c r="F1430" s="10" t="s">
        <v>50</v>
      </c>
      <c r="G1430" s="10" t="s">
        <v>121</v>
      </c>
      <c r="H1430" s="10">
        <v>1</v>
      </c>
      <c r="I1430" s="11">
        <v>45686</v>
      </c>
      <c r="J1430" s="10">
        <v>24</v>
      </c>
      <c r="K1430" s="10" t="s">
        <v>52</v>
      </c>
      <c r="L1430" s="10" t="s">
        <v>31</v>
      </c>
    </row>
    <row r="1431" spans="1:12" x14ac:dyDescent="0.3">
      <c r="A1431" s="52">
        <v>45809</v>
      </c>
      <c r="B1431" s="10" t="s">
        <v>139</v>
      </c>
      <c r="C1431" s="10" t="s">
        <v>140</v>
      </c>
      <c r="D1431" s="10" t="s">
        <v>141</v>
      </c>
      <c r="E1431" s="10" t="s">
        <v>16</v>
      </c>
      <c r="F1431" s="10" t="s">
        <v>19</v>
      </c>
      <c r="G1431" s="10" t="s">
        <v>57</v>
      </c>
      <c r="H1431" s="10">
        <v>1</v>
      </c>
      <c r="I1431" s="11">
        <v>45580</v>
      </c>
      <c r="J1431" s="10">
        <v>29</v>
      </c>
      <c r="K1431" s="10" t="s">
        <v>68</v>
      </c>
      <c r="L1431" s="10" t="s">
        <v>39</v>
      </c>
    </row>
    <row r="1432" spans="1:12" x14ac:dyDescent="0.3">
      <c r="A1432" s="52">
        <v>45809</v>
      </c>
      <c r="B1432" s="10" t="s">
        <v>142</v>
      </c>
      <c r="C1432" s="10" t="s">
        <v>143</v>
      </c>
      <c r="D1432" s="10" t="s">
        <v>144</v>
      </c>
      <c r="E1432" s="10" t="s">
        <v>20</v>
      </c>
      <c r="F1432" s="10" t="s">
        <v>19</v>
      </c>
      <c r="G1432" s="10" t="s">
        <v>51</v>
      </c>
      <c r="H1432" s="10">
        <v>1</v>
      </c>
      <c r="I1432" s="11">
        <v>44382</v>
      </c>
      <c r="J1432" s="10">
        <v>20</v>
      </c>
      <c r="K1432" s="10" t="s">
        <v>52</v>
      </c>
      <c r="L1432" s="10" t="s">
        <v>39</v>
      </c>
    </row>
    <row r="1433" spans="1:12" x14ac:dyDescent="0.3">
      <c r="A1433" s="52">
        <v>45809</v>
      </c>
      <c r="B1433" s="10" t="s">
        <v>145</v>
      </c>
      <c r="C1433" s="10" t="s">
        <v>146</v>
      </c>
      <c r="D1433" s="10" t="s">
        <v>147</v>
      </c>
      <c r="E1433" s="10" t="s">
        <v>16</v>
      </c>
      <c r="F1433" s="10" t="s">
        <v>19</v>
      </c>
      <c r="G1433" s="10" t="s">
        <v>67</v>
      </c>
      <c r="H1433" s="10">
        <v>1</v>
      </c>
      <c r="I1433" s="11">
        <v>45436</v>
      </c>
      <c r="J1433" s="10">
        <v>27</v>
      </c>
      <c r="K1433" s="10" t="s">
        <v>52</v>
      </c>
      <c r="L1433" s="10" t="s">
        <v>18</v>
      </c>
    </row>
    <row r="1434" spans="1:12" x14ac:dyDescent="0.3">
      <c r="A1434" s="52">
        <v>45809</v>
      </c>
      <c r="B1434" s="10" t="s">
        <v>148</v>
      </c>
      <c r="C1434" s="10" t="s">
        <v>149</v>
      </c>
      <c r="D1434" s="10" t="s">
        <v>150</v>
      </c>
      <c r="E1434" s="10" t="s">
        <v>20</v>
      </c>
      <c r="F1434" s="10" t="s">
        <v>17</v>
      </c>
      <c r="G1434" s="10" t="s">
        <v>51</v>
      </c>
      <c r="H1434" s="10">
        <v>1</v>
      </c>
      <c r="I1434" s="11">
        <v>45580</v>
      </c>
      <c r="J1434" s="10">
        <v>29</v>
      </c>
      <c r="K1434" s="10" t="s">
        <v>68</v>
      </c>
      <c r="L1434" s="10" t="s">
        <v>36</v>
      </c>
    </row>
    <row r="1435" spans="1:12" x14ac:dyDescent="0.3">
      <c r="A1435" s="52">
        <v>45809</v>
      </c>
      <c r="B1435" s="10" t="s">
        <v>151</v>
      </c>
      <c r="C1435" s="10" t="s">
        <v>54</v>
      </c>
      <c r="D1435" s="10" t="s">
        <v>152</v>
      </c>
      <c r="E1435" s="10" t="s">
        <v>16</v>
      </c>
      <c r="F1435" s="10" t="s">
        <v>19</v>
      </c>
      <c r="G1435" s="10" t="s">
        <v>29</v>
      </c>
      <c r="H1435" s="10">
        <v>1</v>
      </c>
      <c r="I1435" s="11">
        <v>44279</v>
      </c>
      <c r="J1435" s="10">
        <v>61</v>
      </c>
      <c r="K1435" s="10" t="s">
        <v>68</v>
      </c>
      <c r="L1435" s="10" t="s">
        <v>35</v>
      </c>
    </row>
    <row r="1436" spans="1:12" x14ac:dyDescent="0.3">
      <c r="A1436" s="52">
        <v>45809</v>
      </c>
      <c r="B1436" s="10" t="s">
        <v>153</v>
      </c>
      <c r="C1436" s="10" t="s">
        <v>154</v>
      </c>
      <c r="D1436" s="10" t="s">
        <v>155</v>
      </c>
      <c r="E1436" s="10" t="s">
        <v>20</v>
      </c>
      <c r="F1436" s="10" t="s">
        <v>19</v>
      </c>
      <c r="G1436" s="10" t="s">
        <v>57</v>
      </c>
      <c r="H1436" s="10">
        <v>1</v>
      </c>
      <c r="I1436" s="11">
        <v>45180</v>
      </c>
      <c r="J1436" s="10">
        <v>65</v>
      </c>
      <c r="K1436" s="10" t="s">
        <v>68</v>
      </c>
      <c r="L1436" s="10" t="s">
        <v>21</v>
      </c>
    </row>
    <row r="1437" spans="1:12" x14ac:dyDescent="0.3">
      <c r="A1437" s="52">
        <v>45809</v>
      </c>
      <c r="B1437" s="10" t="s">
        <v>156</v>
      </c>
      <c r="C1437" s="10" t="s">
        <v>157</v>
      </c>
      <c r="D1437" s="10" t="s">
        <v>158</v>
      </c>
      <c r="E1437" s="10" t="s">
        <v>16</v>
      </c>
      <c r="F1437" s="10" t="s">
        <v>19</v>
      </c>
      <c r="G1437" s="10" t="s">
        <v>29</v>
      </c>
      <c r="H1437" s="10">
        <v>0.91</v>
      </c>
      <c r="I1437" s="11">
        <v>44663</v>
      </c>
      <c r="J1437" s="10">
        <v>59</v>
      </c>
      <c r="K1437" s="10" t="s">
        <v>68</v>
      </c>
      <c r="L1437" s="10" t="s">
        <v>18</v>
      </c>
    </row>
    <row r="1438" spans="1:12" x14ac:dyDescent="0.3">
      <c r="A1438" s="52">
        <v>45809</v>
      </c>
      <c r="B1438" s="10" t="s">
        <v>159</v>
      </c>
      <c r="C1438" s="10" t="s">
        <v>160</v>
      </c>
      <c r="D1438" s="10" t="s">
        <v>161</v>
      </c>
      <c r="E1438" s="10" t="s">
        <v>16</v>
      </c>
      <c r="F1438" s="10" t="s">
        <v>17</v>
      </c>
      <c r="G1438" s="10" t="s">
        <v>67</v>
      </c>
      <c r="H1438" s="10">
        <v>1</v>
      </c>
      <c r="I1438" s="11">
        <v>45411</v>
      </c>
      <c r="J1438" s="10">
        <v>43</v>
      </c>
      <c r="K1438" s="10" t="s">
        <v>52</v>
      </c>
      <c r="L1438" s="10" t="s">
        <v>23</v>
      </c>
    </row>
    <row r="1439" spans="1:12" x14ac:dyDescent="0.3">
      <c r="A1439" s="52">
        <v>45809</v>
      </c>
      <c r="B1439" s="10" t="s">
        <v>162</v>
      </c>
      <c r="C1439" s="10" t="s">
        <v>163</v>
      </c>
      <c r="D1439" s="10" t="s">
        <v>164</v>
      </c>
      <c r="E1439" s="10" t="s">
        <v>20</v>
      </c>
      <c r="F1439" s="10" t="s">
        <v>19</v>
      </c>
      <c r="G1439" s="10" t="s">
        <v>75</v>
      </c>
      <c r="H1439" s="10">
        <v>1</v>
      </c>
      <c r="I1439" s="11">
        <v>45272</v>
      </c>
      <c r="J1439" s="10">
        <v>59</v>
      </c>
      <c r="K1439" s="10" t="s">
        <v>52</v>
      </c>
      <c r="L1439" s="10" t="s">
        <v>41</v>
      </c>
    </row>
    <row r="1440" spans="1:12" x14ac:dyDescent="0.3">
      <c r="A1440" s="52">
        <v>45809</v>
      </c>
      <c r="B1440" s="10" t="s">
        <v>165</v>
      </c>
      <c r="C1440" s="10" t="s">
        <v>48</v>
      </c>
      <c r="D1440" s="10" t="s">
        <v>166</v>
      </c>
      <c r="E1440" s="10" t="s">
        <v>20</v>
      </c>
      <c r="F1440" s="10" t="s">
        <v>19</v>
      </c>
      <c r="G1440" s="10" t="s">
        <v>75</v>
      </c>
      <c r="H1440" s="10">
        <v>1</v>
      </c>
      <c r="I1440" s="11">
        <v>44847</v>
      </c>
      <c r="J1440" s="10">
        <v>41</v>
      </c>
      <c r="K1440" s="10" t="s">
        <v>68</v>
      </c>
      <c r="L1440" s="10" t="s">
        <v>39</v>
      </c>
    </row>
    <row r="1441" spans="1:12" x14ac:dyDescent="0.3">
      <c r="A1441" s="52">
        <v>45809</v>
      </c>
      <c r="B1441" s="10" t="s">
        <v>167</v>
      </c>
      <c r="C1441" s="10" t="s">
        <v>168</v>
      </c>
      <c r="D1441" s="10" t="s">
        <v>66</v>
      </c>
      <c r="E1441" s="10" t="s">
        <v>20</v>
      </c>
      <c r="F1441" s="10" t="s">
        <v>19</v>
      </c>
      <c r="G1441" s="10" t="s">
        <v>51</v>
      </c>
      <c r="H1441" s="10">
        <v>1</v>
      </c>
      <c r="I1441" s="11">
        <v>45437</v>
      </c>
      <c r="J1441" s="10">
        <v>45</v>
      </c>
      <c r="K1441" s="10" t="s">
        <v>52</v>
      </c>
      <c r="L1441" s="10" t="s">
        <v>21</v>
      </c>
    </row>
    <row r="1442" spans="1:12" x14ac:dyDescent="0.3">
      <c r="A1442" s="52">
        <v>45809</v>
      </c>
      <c r="B1442" s="10" t="s">
        <v>169</v>
      </c>
      <c r="C1442" s="10" t="s">
        <v>170</v>
      </c>
      <c r="D1442" s="10" t="s">
        <v>168</v>
      </c>
      <c r="E1442" s="10" t="s">
        <v>20</v>
      </c>
      <c r="F1442" s="10" t="s">
        <v>17</v>
      </c>
      <c r="G1442" s="10" t="s">
        <v>51</v>
      </c>
      <c r="H1442" s="10">
        <v>1</v>
      </c>
      <c r="I1442" s="11">
        <v>45018</v>
      </c>
      <c r="J1442" s="10">
        <v>40</v>
      </c>
      <c r="K1442" s="10" t="s">
        <v>68</v>
      </c>
      <c r="L1442" s="10" t="s">
        <v>18</v>
      </c>
    </row>
    <row r="1443" spans="1:12" x14ac:dyDescent="0.3">
      <c r="A1443" s="52">
        <v>45809</v>
      </c>
      <c r="B1443" s="10" t="s">
        <v>171</v>
      </c>
      <c r="C1443" s="10" t="s">
        <v>172</v>
      </c>
      <c r="D1443" s="10" t="s">
        <v>132</v>
      </c>
      <c r="E1443" s="10" t="s">
        <v>20</v>
      </c>
      <c r="F1443" s="10" t="s">
        <v>17</v>
      </c>
      <c r="G1443" s="10" t="s">
        <v>75</v>
      </c>
      <c r="H1443" s="10">
        <v>1</v>
      </c>
      <c r="I1443" s="11">
        <v>44809</v>
      </c>
      <c r="J1443" s="10">
        <v>26</v>
      </c>
      <c r="K1443" s="10" t="s">
        <v>68</v>
      </c>
      <c r="L1443" s="10" t="s">
        <v>27</v>
      </c>
    </row>
    <row r="1444" spans="1:12" x14ac:dyDescent="0.3">
      <c r="A1444" s="52">
        <v>45809</v>
      </c>
      <c r="B1444" s="10" t="s">
        <v>173</v>
      </c>
      <c r="C1444" s="10" t="s">
        <v>174</v>
      </c>
      <c r="D1444" s="10" t="s">
        <v>175</v>
      </c>
      <c r="E1444" s="10" t="s">
        <v>16</v>
      </c>
      <c r="F1444" s="10" t="s">
        <v>17</v>
      </c>
      <c r="G1444" s="10" t="s">
        <v>57</v>
      </c>
      <c r="H1444" s="10">
        <v>0.91</v>
      </c>
      <c r="I1444" s="11">
        <v>45278</v>
      </c>
      <c r="J1444" s="10">
        <v>54</v>
      </c>
      <c r="K1444" s="10" t="s">
        <v>52</v>
      </c>
      <c r="L1444" s="10" t="s">
        <v>94</v>
      </c>
    </row>
    <row r="1445" spans="1:12" x14ac:dyDescent="0.3">
      <c r="A1445" s="52">
        <v>45809</v>
      </c>
      <c r="B1445" s="10" t="s">
        <v>176</v>
      </c>
      <c r="C1445" s="10" t="s">
        <v>177</v>
      </c>
      <c r="D1445" s="10" t="s">
        <v>178</v>
      </c>
      <c r="E1445" s="10" t="s">
        <v>20</v>
      </c>
      <c r="F1445" s="10" t="s">
        <v>19</v>
      </c>
      <c r="G1445" s="10" t="s">
        <v>75</v>
      </c>
      <c r="H1445" s="10">
        <v>1</v>
      </c>
      <c r="I1445" s="11">
        <v>45775</v>
      </c>
      <c r="J1445" s="10">
        <v>59</v>
      </c>
      <c r="K1445" s="10" t="s">
        <v>68</v>
      </c>
      <c r="L1445" s="10" t="s">
        <v>36</v>
      </c>
    </row>
    <row r="1446" spans="1:12" x14ac:dyDescent="0.3">
      <c r="A1446" s="52">
        <v>45809</v>
      </c>
      <c r="B1446" s="10" t="s">
        <v>179</v>
      </c>
      <c r="C1446" s="10" t="s">
        <v>180</v>
      </c>
      <c r="D1446" s="10" t="s">
        <v>181</v>
      </c>
      <c r="E1446" s="10" t="s">
        <v>20</v>
      </c>
      <c r="F1446" s="10" t="s">
        <v>50</v>
      </c>
      <c r="G1446" s="10" t="s">
        <v>51</v>
      </c>
      <c r="H1446" s="10">
        <v>1</v>
      </c>
      <c r="I1446" s="11">
        <v>45063</v>
      </c>
      <c r="J1446" s="10">
        <v>44</v>
      </c>
      <c r="K1446" s="10" t="s">
        <v>52</v>
      </c>
      <c r="L1446" s="10" t="s">
        <v>35</v>
      </c>
    </row>
    <row r="1447" spans="1:12" x14ac:dyDescent="0.3">
      <c r="A1447" s="52">
        <v>45809</v>
      </c>
      <c r="B1447" s="10" t="s">
        <v>182</v>
      </c>
      <c r="C1447" s="10" t="s">
        <v>183</v>
      </c>
      <c r="D1447" s="10" t="s">
        <v>184</v>
      </c>
      <c r="E1447" s="10" t="s">
        <v>16</v>
      </c>
      <c r="F1447" s="10" t="s">
        <v>17</v>
      </c>
      <c r="G1447" s="10" t="s">
        <v>51</v>
      </c>
      <c r="H1447" s="10">
        <v>0.91</v>
      </c>
      <c r="I1447" s="11">
        <v>45432</v>
      </c>
      <c r="J1447" s="10">
        <v>60</v>
      </c>
      <c r="K1447" s="10" t="s">
        <v>52</v>
      </c>
      <c r="L1447" s="10" t="s">
        <v>39</v>
      </c>
    </row>
    <row r="1448" spans="1:12" x14ac:dyDescent="0.3">
      <c r="A1448" s="52">
        <v>45809</v>
      </c>
      <c r="B1448" s="10" t="s">
        <v>185</v>
      </c>
      <c r="C1448" s="10" t="s">
        <v>186</v>
      </c>
      <c r="D1448" s="10" t="s">
        <v>187</v>
      </c>
      <c r="E1448" s="10" t="s">
        <v>16</v>
      </c>
      <c r="F1448" s="10" t="s">
        <v>19</v>
      </c>
      <c r="G1448" s="10" t="s">
        <v>57</v>
      </c>
      <c r="H1448" s="10">
        <v>1</v>
      </c>
      <c r="I1448" s="11">
        <v>44594</v>
      </c>
      <c r="J1448" s="10">
        <v>39</v>
      </c>
      <c r="K1448" s="10" t="s">
        <v>68</v>
      </c>
      <c r="L1448" s="10" t="s">
        <v>35</v>
      </c>
    </row>
    <row r="1449" spans="1:12" x14ac:dyDescent="0.3">
      <c r="A1449" s="52">
        <v>45809</v>
      </c>
      <c r="B1449" s="10" t="s">
        <v>191</v>
      </c>
      <c r="C1449" s="10" t="s">
        <v>192</v>
      </c>
      <c r="D1449" s="10" t="s">
        <v>193</v>
      </c>
      <c r="E1449" s="10" t="s">
        <v>16</v>
      </c>
      <c r="F1449" s="10" t="s">
        <v>19</v>
      </c>
      <c r="G1449" s="10" t="s">
        <v>67</v>
      </c>
      <c r="H1449" s="10">
        <v>1</v>
      </c>
      <c r="I1449" s="11">
        <v>45620</v>
      </c>
      <c r="J1449" s="10">
        <v>26</v>
      </c>
      <c r="K1449" s="10" t="s">
        <v>52</v>
      </c>
      <c r="L1449" s="10" t="s">
        <v>42</v>
      </c>
    </row>
    <row r="1450" spans="1:12" x14ac:dyDescent="0.3">
      <c r="A1450" s="52">
        <v>45809</v>
      </c>
      <c r="B1450" s="10" t="s">
        <v>194</v>
      </c>
      <c r="C1450" s="10" t="s">
        <v>195</v>
      </c>
      <c r="D1450" s="10" t="s">
        <v>187</v>
      </c>
      <c r="E1450" s="10" t="s">
        <v>16</v>
      </c>
      <c r="F1450" s="10" t="s">
        <v>56</v>
      </c>
      <c r="G1450" s="10" t="s">
        <v>51</v>
      </c>
      <c r="H1450" s="10">
        <v>1</v>
      </c>
      <c r="I1450" s="11">
        <v>44956</v>
      </c>
      <c r="J1450" s="10">
        <v>49</v>
      </c>
      <c r="K1450" s="10" t="s">
        <v>52</v>
      </c>
      <c r="L1450" s="10" t="s">
        <v>21</v>
      </c>
    </row>
    <row r="1451" spans="1:12" x14ac:dyDescent="0.3">
      <c r="A1451" s="52">
        <v>45809</v>
      </c>
      <c r="B1451" s="10" t="s">
        <v>196</v>
      </c>
      <c r="C1451" s="10" t="s">
        <v>197</v>
      </c>
      <c r="D1451" s="10" t="s">
        <v>198</v>
      </c>
      <c r="E1451" s="10" t="s">
        <v>20</v>
      </c>
      <c r="F1451" s="10" t="s">
        <v>19</v>
      </c>
      <c r="G1451" s="10" t="s">
        <v>121</v>
      </c>
      <c r="H1451" s="10">
        <v>1</v>
      </c>
      <c r="I1451" s="11">
        <v>44119</v>
      </c>
      <c r="J1451" s="10">
        <v>47</v>
      </c>
      <c r="K1451" s="10" t="s">
        <v>52</v>
      </c>
      <c r="L1451" s="10" t="s">
        <v>36</v>
      </c>
    </row>
    <row r="1452" spans="1:12" x14ac:dyDescent="0.3">
      <c r="A1452" s="52">
        <v>45809</v>
      </c>
      <c r="B1452" s="10" t="s">
        <v>199</v>
      </c>
      <c r="C1452" s="10" t="s">
        <v>136</v>
      </c>
      <c r="D1452" s="10" t="s">
        <v>200</v>
      </c>
      <c r="E1452" s="10" t="s">
        <v>16</v>
      </c>
      <c r="F1452" s="10" t="s">
        <v>19</v>
      </c>
      <c r="G1452" s="10" t="s">
        <v>51</v>
      </c>
      <c r="H1452" s="10">
        <v>1</v>
      </c>
      <c r="I1452" s="11">
        <v>45509</v>
      </c>
      <c r="J1452" s="10">
        <v>22</v>
      </c>
      <c r="K1452" s="10" t="s">
        <v>68</v>
      </c>
      <c r="L1452" s="10" t="s">
        <v>42</v>
      </c>
    </row>
    <row r="1453" spans="1:12" x14ac:dyDescent="0.3">
      <c r="A1453" s="52">
        <v>45809</v>
      </c>
      <c r="B1453" s="10" t="s">
        <v>201</v>
      </c>
      <c r="C1453" s="10" t="s">
        <v>80</v>
      </c>
      <c r="D1453" s="10" t="s">
        <v>63</v>
      </c>
      <c r="E1453" s="10" t="s">
        <v>20</v>
      </c>
      <c r="F1453" s="10" t="s">
        <v>56</v>
      </c>
      <c r="G1453" s="10" t="s">
        <v>67</v>
      </c>
      <c r="H1453" s="10">
        <v>1</v>
      </c>
      <c r="I1453" s="11">
        <v>44322</v>
      </c>
      <c r="J1453" s="10">
        <v>25</v>
      </c>
      <c r="K1453" s="10" t="s">
        <v>52</v>
      </c>
      <c r="L1453" s="10" t="s">
        <v>18</v>
      </c>
    </row>
    <row r="1454" spans="1:12" x14ac:dyDescent="0.3">
      <c r="A1454" s="52">
        <v>45809</v>
      </c>
      <c r="B1454" s="10" t="s">
        <v>205</v>
      </c>
      <c r="C1454" s="10" t="s">
        <v>206</v>
      </c>
      <c r="D1454" s="10" t="s">
        <v>207</v>
      </c>
      <c r="E1454" s="10" t="s">
        <v>16</v>
      </c>
      <c r="F1454" s="10" t="s">
        <v>19</v>
      </c>
      <c r="G1454" s="10" t="s">
        <v>57</v>
      </c>
      <c r="H1454" s="10">
        <v>1</v>
      </c>
      <c r="I1454" s="11">
        <v>44639</v>
      </c>
      <c r="J1454" s="10">
        <v>33</v>
      </c>
      <c r="K1454" s="10" t="s">
        <v>52</v>
      </c>
      <c r="L1454" s="10" t="s">
        <v>18</v>
      </c>
    </row>
    <row r="1455" spans="1:12" x14ac:dyDescent="0.3">
      <c r="A1455" s="52">
        <v>45809</v>
      </c>
      <c r="B1455" s="10" t="s">
        <v>210</v>
      </c>
      <c r="C1455" s="10" t="s">
        <v>211</v>
      </c>
      <c r="D1455" s="10" t="s">
        <v>212</v>
      </c>
      <c r="E1455" s="10" t="s">
        <v>20</v>
      </c>
      <c r="F1455" s="10" t="s">
        <v>17</v>
      </c>
      <c r="G1455" s="10" t="s">
        <v>75</v>
      </c>
      <c r="H1455" s="10">
        <v>1</v>
      </c>
      <c r="I1455" s="11">
        <v>44595</v>
      </c>
      <c r="J1455" s="10">
        <v>51</v>
      </c>
      <c r="K1455" s="10" t="s">
        <v>52</v>
      </c>
      <c r="L1455" s="10" t="s">
        <v>39</v>
      </c>
    </row>
    <row r="1456" spans="1:12" x14ac:dyDescent="0.3">
      <c r="A1456" s="52">
        <v>45809</v>
      </c>
      <c r="B1456" s="10" t="s">
        <v>213</v>
      </c>
      <c r="C1456" s="10" t="s">
        <v>214</v>
      </c>
      <c r="D1456" s="10" t="s">
        <v>89</v>
      </c>
      <c r="E1456" s="10" t="s">
        <v>20</v>
      </c>
      <c r="F1456" s="10" t="s">
        <v>17</v>
      </c>
      <c r="G1456" s="10" t="s">
        <v>51</v>
      </c>
      <c r="H1456" s="10">
        <v>1</v>
      </c>
      <c r="I1456" s="11">
        <v>45387</v>
      </c>
      <c r="J1456" s="10">
        <v>62</v>
      </c>
      <c r="K1456" s="10" t="s">
        <v>68</v>
      </c>
      <c r="L1456" s="10" t="s">
        <v>90</v>
      </c>
    </row>
    <row r="1457" spans="1:12" x14ac:dyDescent="0.3">
      <c r="A1457" s="52">
        <v>45809</v>
      </c>
      <c r="B1457" s="10" t="s">
        <v>215</v>
      </c>
      <c r="C1457" s="10" t="s">
        <v>216</v>
      </c>
      <c r="D1457" s="10" t="s">
        <v>217</v>
      </c>
      <c r="E1457" s="10" t="s">
        <v>16</v>
      </c>
      <c r="F1457" s="10" t="s">
        <v>17</v>
      </c>
      <c r="G1457" s="10" t="s">
        <v>51</v>
      </c>
      <c r="H1457" s="10">
        <v>1</v>
      </c>
      <c r="I1457" s="11">
        <v>45267</v>
      </c>
      <c r="J1457" s="10">
        <v>27</v>
      </c>
      <c r="K1457" s="10" t="s">
        <v>68</v>
      </c>
      <c r="L1457" s="10" t="s">
        <v>18</v>
      </c>
    </row>
    <row r="1458" spans="1:12" x14ac:dyDescent="0.3">
      <c r="A1458" s="52">
        <v>45809</v>
      </c>
      <c r="B1458" s="10" t="s">
        <v>218</v>
      </c>
      <c r="C1458" s="10" t="s">
        <v>219</v>
      </c>
      <c r="D1458" s="10" t="s">
        <v>220</v>
      </c>
      <c r="E1458" s="10" t="s">
        <v>16</v>
      </c>
      <c r="F1458" s="10" t="s">
        <v>17</v>
      </c>
      <c r="G1458" s="10" t="s">
        <v>75</v>
      </c>
      <c r="H1458" s="10">
        <v>1</v>
      </c>
      <c r="I1458" s="11">
        <v>44569</v>
      </c>
      <c r="J1458" s="10">
        <v>40</v>
      </c>
      <c r="K1458" s="10" t="s">
        <v>68</v>
      </c>
      <c r="L1458" s="10" t="s">
        <v>21</v>
      </c>
    </row>
    <row r="1459" spans="1:12" x14ac:dyDescent="0.3">
      <c r="A1459" s="52">
        <v>45809</v>
      </c>
      <c r="B1459" s="10" t="s">
        <v>221</v>
      </c>
      <c r="C1459" s="10" t="s">
        <v>222</v>
      </c>
      <c r="D1459" s="10" t="s">
        <v>223</v>
      </c>
      <c r="E1459" s="10" t="s">
        <v>16</v>
      </c>
      <c r="F1459" s="10" t="s">
        <v>56</v>
      </c>
      <c r="G1459" s="10" t="s">
        <v>51</v>
      </c>
      <c r="H1459" s="10">
        <v>1</v>
      </c>
      <c r="I1459" s="11">
        <v>44876</v>
      </c>
      <c r="J1459" s="10">
        <v>45</v>
      </c>
      <c r="K1459" s="10" t="s">
        <v>52</v>
      </c>
      <c r="L1459" s="10" t="s">
        <v>35</v>
      </c>
    </row>
    <row r="1460" spans="1:12" x14ac:dyDescent="0.3">
      <c r="A1460" s="52">
        <v>45809</v>
      </c>
      <c r="B1460" s="10" t="s">
        <v>224</v>
      </c>
      <c r="C1460" s="10" t="s">
        <v>100</v>
      </c>
      <c r="D1460" s="10" t="s">
        <v>225</v>
      </c>
      <c r="E1460" s="10" t="s">
        <v>16</v>
      </c>
      <c r="F1460" s="10" t="s">
        <v>17</v>
      </c>
      <c r="G1460" s="10" t="s">
        <v>51</v>
      </c>
      <c r="H1460" s="10">
        <v>1</v>
      </c>
      <c r="I1460" s="11">
        <v>44873</v>
      </c>
      <c r="J1460" s="10">
        <v>60</v>
      </c>
      <c r="K1460" s="10" t="s">
        <v>68</v>
      </c>
      <c r="L1460" s="10" t="s">
        <v>42</v>
      </c>
    </row>
    <row r="1461" spans="1:12" x14ac:dyDescent="0.3">
      <c r="A1461" s="52">
        <v>45809</v>
      </c>
      <c r="B1461" s="10" t="s">
        <v>226</v>
      </c>
      <c r="C1461" s="10" t="s">
        <v>216</v>
      </c>
      <c r="D1461" s="10" t="s">
        <v>227</v>
      </c>
      <c r="E1461" s="10" t="s">
        <v>16</v>
      </c>
      <c r="F1461" s="10" t="s">
        <v>19</v>
      </c>
      <c r="G1461" s="10" t="s">
        <v>75</v>
      </c>
      <c r="H1461" s="10">
        <v>1</v>
      </c>
      <c r="I1461" s="11">
        <v>45178</v>
      </c>
      <c r="J1461" s="10">
        <v>44</v>
      </c>
      <c r="K1461" s="10" t="s">
        <v>68</v>
      </c>
      <c r="L1461" s="10" t="s">
        <v>90</v>
      </c>
    </row>
    <row r="1462" spans="1:12" x14ac:dyDescent="0.3">
      <c r="A1462" s="52">
        <v>45809</v>
      </c>
      <c r="B1462" s="10" t="s">
        <v>228</v>
      </c>
      <c r="C1462" s="10" t="s">
        <v>229</v>
      </c>
      <c r="D1462" s="10" t="s">
        <v>33</v>
      </c>
      <c r="E1462" s="10" t="s">
        <v>16</v>
      </c>
      <c r="F1462" s="10" t="s">
        <v>19</v>
      </c>
      <c r="G1462" s="10" t="s">
        <v>51</v>
      </c>
      <c r="H1462" s="10">
        <v>1</v>
      </c>
      <c r="I1462" s="11">
        <v>45643</v>
      </c>
      <c r="J1462" s="10">
        <v>52</v>
      </c>
      <c r="K1462" s="10" t="s">
        <v>68</v>
      </c>
      <c r="L1462" s="10" t="s">
        <v>18</v>
      </c>
    </row>
    <row r="1463" spans="1:12" x14ac:dyDescent="0.3">
      <c r="A1463" s="52">
        <v>45809</v>
      </c>
      <c r="B1463" s="10" t="s">
        <v>230</v>
      </c>
      <c r="C1463" s="10" t="s">
        <v>231</v>
      </c>
      <c r="D1463" s="10" t="s">
        <v>232</v>
      </c>
      <c r="E1463" s="10" t="s">
        <v>16</v>
      </c>
      <c r="F1463" s="10" t="s">
        <v>19</v>
      </c>
      <c r="G1463" s="10" t="s">
        <v>51</v>
      </c>
      <c r="H1463" s="10">
        <v>1</v>
      </c>
      <c r="I1463" s="11">
        <v>44434</v>
      </c>
      <c r="J1463" s="10">
        <v>58</v>
      </c>
      <c r="K1463" s="10" t="s">
        <v>68</v>
      </c>
      <c r="L1463" s="10" t="s">
        <v>41</v>
      </c>
    </row>
    <row r="1464" spans="1:12" x14ac:dyDescent="0.3">
      <c r="A1464" s="52">
        <v>45809</v>
      </c>
      <c r="B1464" s="10" t="s">
        <v>233</v>
      </c>
      <c r="C1464" s="10" t="s">
        <v>37</v>
      </c>
      <c r="D1464" s="10" t="s">
        <v>234</v>
      </c>
      <c r="E1464" s="10" t="s">
        <v>20</v>
      </c>
      <c r="F1464" s="10" t="s">
        <v>19</v>
      </c>
      <c r="G1464" s="10" t="s">
        <v>51</v>
      </c>
      <c r="H1464" s="10">
        <v>0.91</v>
      </c>
      <c r="I1464" s="11">
        <v>44888</v>
      </c>
      <c r="J1464" s="10">
        <v>45</v>
      </c>
      <c r="K1464" s="10" t="s">
        <v>68</v>
      </c>
      <c r="L1464" s="10" t="s">
        <v>94</v>
      </c>
    </row>
    <row r="1465" spans="1:12" x14ac:dyDescent="0.3">
      <c r="A1465" s="52">
        <v>45809</v>
      </c>
      <c r="B1465" s="10" t="s">
        <v>235</v>
      </c>
      <c r="C1465" s="10" t="s">
        <v>236</v>
      </c>
      <c r="D1465" s="10" t="s">
        <v>237</v>
      </c>
      <c r="E1465" s="10" t="s">
        <v>16</v>
      </c>
      <c r="F1465" s="10" t="s">
        <v>19</v>
      </c>
      <c r="G1465" s="10" t="s">
        <v>121</v>
      </c>
      <c r="H1465" s="10">
        <v>1</v>
      </c>
      <c r="I1465" s="11">
        <v>45440</v>
      </c>
      <c r="J1465" s="10">
        <v>53</v>
      </c>
      <c r="K1465" s="10" t="s">
        <v>68</v>
      </c>
      <c r="L1465" s="10" t="s">
        <v>40</v>
      </c>
    </row>
    <row r="1466" spans="1:12" x14ac:dyDescent="0.3">
      <c r="A1466" s="52">
        <v>45809</v>
      </c>
      <c r="B1466" s="10" t="s">
        <v>238</v>
      </c>
      <c r="C1466" s="10" t="s">
        <v>239</v>
      </c>
      <c r="D1466" s="10" t="s">
        <v>190</v>
      </c>
      <c r="E1466" s="10" t="s">
        <v>20</v>
      </c>
      <c r="F1466" s="10" t="s">
        <v>17</v>
      </c>
      <c r="G1466" s="10" t="s">
        <v>67</v>
      </c>
      <c r="H1466" s="10">
        <v>0.91</v>
      </c>
      <c r="I1466" s="11">
        <v>44622</v>
      </c>
      <c r="J1466" s="10">
        <v>54</v>
      </c>
      <c r="K1466" s="10" t="s">
        <v>52</v>
      </c>
      <c r="L1466" s="10" t="s">
        <v>18</v>
      </c>
    </row>
    <row r="1467" spans="1:12" x14ac:dyDescent="0.3">
      <c r="A1467" s="52">
        <v>45809</v>
      </c>
      <c r="B1467" s="10" t="s">
        <v>240</v>
      </c>
      <c r="C1467" s="10" t="s">
        <v>241</v>
      </c>
      <c r="D1467" s="10" t="s">
        <v>242</v>
      </c>
      <c r="E1467" s="10" t="s">
        <v>16</v>
      </c>
      <c r="F1467" s="10" t="s">
        <v>19</v>
      </c>
      <c r="G1467" s="10" t="s">
        <v>75</v>
      </c>
      <c r="H1467" s="10">
        <v>0.91</v>
      </c>
      <c r="I1467" s="11">
        <v>45087</v>
      </c>
      <c r="J1467" s="10">
        <v>24</v>
      </c>
      <c r="K1467" s="10" t="s">
        <v>68</v>
      </c>
      <c r="L1467" s="10" t="s">
        <v>23</v>
      </c>
    </row>
    <row r="1468" spans="1:12" x14ac:dyDescent="0.3">
      <c r="A1468" s="52">
        <v>45809</v>
      </c>
      <c r="B1468" s="10" t="s">
        <v>245</v>
      </c>
      <c r="C1468" s="10" t="s">
        <v>83</v>
      </c>
      <c r="D1468" s="10" t="s">
        <v>246</v>
      </c>
      <c r="E1468" s="10" t="s">
        <v>20</v>
      </c>
      <c r="F1468" s="10" t="s">
        <v>19</v>
      </c>
      <c r="G1468" s="10" t="s">
        <v>51</v>
      </c>
      <c r="H1468" s="10">
        <v>1</v>
      </c>
      <c r="I1468" s="11">
        <v>44089</v>
      </c>
      <c r="J1468" s="10">
        <v>53</v>
      </c>
      <c r="K1468" s="10" t="s">
        <v>68</v>
      </c>
      <c r="L1468" s="10" t="s">
        <v>39</v>
      </c>
    </row>
    <row r="1469" spans="1:12" x14ac:dyDescent="0.3">
      <c r="A1469" s="52">
        <v>45809</v>
      </c>
      <c r="B1469" s="10" t="s">
        <v>247</v>
      </c>
      <c r="C1469" s="10" t="s">
        <v>248</v>
      </c>
      <c r="D1469" s="10" t="s">
        <v>178</v>
      </c>
      <c r="E1469" s="10" t="s">
        <v>20</v>
      </c>
      <c r="F1469" s="10" t="s">
        <v>17</v>
      </c>
      <c r="G1469" s="10" t="s">
        <v>121</v>
      </c>
      <c r="H1469" s="10">
        <v>1</v>
      </c>
      <c r="I1469" s="11">
        <v>45794</v>
      </c>
      <c r="J1469" s="10">
        <v>28</v>
      </c>
      <c r="K1469" s="10" t="s">
        <v>68</v>
      </c>
      <c r="L1469" s="10" t="s">
        <v>18</v>
      </c>
    </row>
    <row r="1470" spans="1:12" x14ac:dyDescent="0.3">
      <c r="A1470" s="52">
        <v>45809</v>
      </c>
      <c r="B1470" s="10" t="s">
        <v>249</v>
      </c>
      <c r="C1470" s="10" t="s">
        <v>250</v>
      </c>
      <c r="D1470" s="10" t="s">
        <v>251</v>
      </c>
      <c r="E1470" s="10" t="s">
        <v>20</v>
      </c>
      <c r="F1470" s="10" t="s">
        <v>56</v>
      </c>
      <c r="G1470" s="10" t="s">
        <v>98</v>
      </c>
      <c r="H1470" s="10">
        <v>1</v>
      </c>
      <c r="I1470" s="11">
        <v>45297</v>
      </c>
      <c r="J1470" s="10">
        <v>31</v>
      </c>
      <c r="K1470" s="10" t="s">
        <v>52</v>
      </c>
      <c r="L1470" s="10" t="s">
        <v>40</v>
      </c>
    </row>
    <row r="1471" spans="1:12" x14ac:dyDescent="0.3">
      <c r="A1471" s="52">
        <v>45809</v>
      </c>
      <c r="B1471" s="10" t="s">
        <v>252</v>
      </c>
      <c r="C1471" s="10" t="s">
        <v>174</v>
      </c>
      <c r="D1471" s="10" t="s">
        <v>89</v>
      </c>
      <c r="E1471" s="10" t="s">
        <v>20</v>
      </c>
      <c r="F1471" s="10" t="s">
        <v>17</v>
      </c>
      <c r="G1471" s="10" t="s">
        <v>121</v>
      </c>
      <c r="H1471" s="10">
        <v>1</v>
      </c>
      <c r="I1471" s="11">
        <v>44738</v>
      </c>
      <c r="J1471" s="10">
        <v>61</v>
      </c>
      <c r="K1471" s="10" t="s">
        <v>68</v>
      </c>
      <c r="L1471" s="10" t="s">
        <v>18</v>
      </c>
    </row>
    <row r="1472" spans="1:12" x14ac:dyDescent="0.3">
      <c r="A1472" s="52">
        <v>45809</v>
      </c>
      <c r="B1472" s="10" t="s">
        <v>253</v>
      </c>
      <c r="C1472" s="10" t="s">
        <v>254</v>
      </c>
      <c r="D1472" s="10" t="s">
        <v>93</v>
      </c>
      <c r="E1472" s="10" t="s">
        <v>16</v>
      </c>
      <c r="F1472" s="10" t="s">
        <v>17</v>
      </c>
      <c r="G1472" s="10" t="s">
        <v>51</v>
      </c>
      <c r="H1472" s="10">
        <v>1</v>
      </c>
      <c r="I1472" s="11">
        <v>44348</v>
      </c>
      <c r="J1472" s="10">
        <v>65</v>
      </c>
      <c r="K1472" s="10" t="s">
        <v>68</v>
      </c>
      <c r="L1472" s="10" t="s">
        <v>35</v>
      </c>
    </row>
    <row r="1473" spans="1:12" x14ac:dyDescent="0.3">
      <c r="A1473" s="52">
        <v>45809</v>
      </c>
      <c r="B1473" s="10" t="s">
        <v>255</v>
      </c>
      <c r="C1473" s="10" t="s">
        <v>256</v>
      </c>
      <c r="D1473" s="10" t="s">
        <v>257</v>
      </c>
      <c r="E1473" s="10" t="s">
        <v>20</v>
      </c>
      <c r="F1473" s="10" t="s">
        <v>19</v>
      </c>
      <c r="G1473" s="10" t="s">
        <v>121</v>
      </c>
      <c r="H1473" s="10">
        <v>1</v>
      </c>
      <c r="I1473" s="11">
        <v>45103</v>
      </c>
      <c r="J1473" s="10">
        <v>41</v>
      </c>
      <c r="K1473" s="10" t="s">
        <v>68</v>
      </c>
      <c r="L1473" s="10" t="s">
        <v>23</v>
      </c>
    </row>
    <row r="1474" spans="1:12" x14ac:dyDescent="0.3">
      <c r="A1474" s="52">
        <v>45809</v>
      </c>
      <c r="B1474" s="10" t="s">
        <v>258</v>
      </c>
      <c r="C1474" s="10" t="s">
        <v>259</v>
      </c>
      <c r="D1474" s="10" t="s">
        <v>260</v>
      </c>
      <c r="E1474" s="10" t="s">
        <v>20</v>
      </c>
      <c r="F1474" s="10" t="s">
        <v>17</v>
      </c>
      <c r="G1474" s="10" t="s">
        <v>67</v>
      </c>
      <c r="H1474" s="10">
        <v>1</v>
      </c>
      <c r="I1474" s="11">
        <v>44498</v>
      </c>
      <c r="J1474" s="10">
        <v>52</v>
      </c>
      <c r="K1474" s="10" t="s">
        <v>68</v>
      </c>
      <c r="L1474" s="10" t="s">
        <v>18</v>
      </c>
    </row>
    <row r="1475" spans="1:12" x14ac:dyDescent="0.3">
      <c r="A1475" s="52">
        <v>45809</v>
      </c>
      <c r="B1475" s="10" t="s">
        <v>261</v>
      </c>
      <c r="C1475" s="10" t="s">
        <v>262</v>
      </c>
      <c r="D1475" s="10" t="s">
        <v>81</v>
      </c>
      <c r="E1475" s="10" t="s">
        <v>20</v>
      </c>
      <c r="F1475" s="10" t="s">
        <v>19</v>
      </c>
      <c r="G1475" s="10" t="s">
        <v>57</v>
      </c>
      <c r="H1475" s="10">
        <v>0.91</v>
      </c>
      <c r="I1475" s="11">
        <v>44311</v>
      </c>
      <c r="J1475" s="10">
        <v>63</v>
      </c>
      <c r="K1475" s="10" t="s">
        <v>68</v>
      </c>
      <c r="L1475" s="10" t="s">
        <v>94</v>
      </c>
    </row>
    <row r="1476" spans="1:12" x14ac:dyDescent="0.3">
      <c r="A1476" s="52">
        <v>45809</v>
      </c>
      <c r="B1476" s="10" t="s">
        <v>263</v>
      </c>
      <c r="C1476" s="10" t="s">
        <v>264</v>
      </c>
      <c r="D1476" s="10" t="s">
        <v>265</v>
      </c>
      <c r="E1476" s="10" t="s">
        <v>20</v>
      </c>
      <c r="F1476" s="10" t="s">
        <v>17</v>
      </c>
      <c r="G1476" s="10" t="s">
        <v>121</v>
      </c>
      <c r="H1476" s="10">
        <v>1</v>
      </c>
      <c r="I1476" s="11">
        <v>44278</v>
      </c>
      <c r="J1476" s="10">
        <v>46</v>
      </c>
      <c r="K1476" s="10" t="s">
        <v>68</v>
      </c>
      <c r="L1476" s="10" t="s">
        <v>31</v>
      </c>
    </row>
    <row r="1477" spans="1:12" x14ac:dyDescent="0.3">
      <c r="A1477" s="52">
        <v>45809</v>
      </c>
      <c r="B1477" s="10" t="s">
        <v>266</v>
      </c>
      <c r="C1477" s="10" t="s">
        <v>267</v>
      </c>
      <c r="D1477" s="10" t="s">
        <v>158</v>
      </c>
      <c r="E1477" s="10" t="s">
        <v>16</v>
      </c>
      <c r="F1477" s="10" t="s">
        <v>19</v>
      </c>
      <c r="G1477" s="10" t="s">
        <v>51</v>
      </c>
      <c r="H1477" s="10">
        <v>0.91</v>
      </c>
      <c r="I1477" s="11">
        <v>44231</v>
      </c>
      <c r="J1477" s="10">
        <v>22</v>
      </c>
      <c r="K1477" s="10" t="s">
        <v>52</v>
      </c>
      <c r="L1477" s="10" t="s">
        <v>35</v>
      </c>
    </row>
    <row r="1478" spans="1:12" x14ac:dyDescent="0.3">
      <c r="A1478" s="52">
        <v>45809</v>
      </c>
      <c r="B1478" s="10" t="s">
        <v>268</v>
      </c>
      <c r="C1478" s="10" t="s">
        <v>269</v>
      </c>
      <c r="D1478" s="10" t="s">
        <v>161</v>
      </c>
      <c r="E1478" s="10" t="s">
        <v>16</v>
      </c>
      <c r="F1478" s="10" t="s">
        <v>19</v>
      </c>
      <c r="G1478" s="10" t="s">
        <v>75</v>
      </c>
      <c r="H1478" s="10">
        <v>1</v>
      </c>
      <c r="I1478" s="11">
        <v>45300</v>
      </c>
      <c r="J1478" s="10">
        <v>31</v>
      </c>
      <c r="K1478" s="10" t="s">
        <v>52</v>
      </c>
      <c r="L1478" s="10" t="s">
        <v>36</v>
      </c>
    </row>
    <row r="1479" spans="1:12" x14ac:dyDescent="0.3">
      <c r="A1479" s="52">
        <v>45809</v>
      </c>
      <c r="B1479" s="10" t="s">
        <v>270</v>
      </c>
      <c r="C1479" s="10" t="s">
        <v>271</v>
      </c>
      <c r="D1479" s="10" t="s">
        <v>272</v>
      </c>
      <c r="E1479" s="10" t="s">
        <v>20</v>
      </c>
      <c r="F1479" s="10" t="s">
        <v>19</v>
      </c>
      <c r="G1479" s="10" t="s">
        <v>57</v>
      </c>
      <c r="H1479" s="10">
        <v>0.91</v>
      </c>
      <c r="I1479" s="11">
        <v>45348</v>
      </c>
      <c r="J1479" s="10">
        <v>43</v>
      </c>
      <c r="K1479" s="10" t="s">
        <v>68</v>
      </c>
      <c r="L1479" s="10" t="s">
        <v>18</v>
      </c>
    </row>
    <row r="1480" spans="1:12" x14ac:dyDescent="0.3">
      <c r="A1480" s="52">
        <v>45809</v>
      </c>
      <c r="B1480" s="10" t="s">
        <v>273</v>
      </c>
      <c r="C1480" s="10" t="s">
        <v>136</v>
      </c>
      <c r="D1480" s="10" t="s">
        <v>232</v>
      </c>
      <c r="E1480" s="10" t="s">
        <v>16</v>
      </c>
      <c r="F1480" s="10" t="s">
        <v>19</v>
      </c>
      <c r="G1480" s="10" t="s">
        <v>67</v>
      </c>
      <c r="H1480" s="10">
        <v>0.91</v>
      </c>
      <c r="I1480" s="11">
        <v>45754</v>
      </c>
      <c r="J1480" s="10">
        <v>50</v>
      </c>
      <c r="K1480" s="10" t="s">
        <v>52</v>
      </c>
      <c r="L1480" s="10" t="s">
        <v>18</v>
      </c>
    </row>
    <row r="1481" spans="1:12" x14ac:dyDescent="0.3">
      <c r="A1481" s="52">
        <v>45809</v>
      </c>
      <c r="B1481" s="10" t="s">
        <v>274</v>
      </c>
      <c r="C1481" s="10" t="s">
        <v>275</v>
      </c>
      <c r="D1481" s="10" t="s">
        <v>168</v>
      </c>
      <c r="E1481" s="10" t="s">
        <v>20</v>
      </c>
      <c r="F1481" s="10" t="s">
        <v>50</v>
      </c>
      <c r="G1481" s="10" t="s">
        <v>98</v>
      </c>
      <c r="H1481" s="10">
        <v>1</v>
      </c>
      <c r="I1481" s="11">
        <v>44855</v>
      </c>
      <c r="J1481" s="10">
        <v>35</v>
      </c>
      <c r="K1481" s="10" t="s">
        <v>52</v>
      </c>
      <c r="L1481" s="10" t="s">
        <v>35</v>
      </c>
    </row>
    <row r="1482" spans="1:12" x14ac:dyDescent="0.3">
      <c r="A1482" s="52">
        <v>45809</v>
      </c>
      <c r="B1482" s="10" t="s">
        <v>276</v>
      </c>
      <c r="C1482" s="10" t="s">
        <v>277</v>
      </c>
      <c r="D1482" s="10" t="s">
        <v>278</v>
      </c>
      <c r="E1482" s="10" t="s">
        <v>16</v>
      </c>
      <c r="F1482" s="10" t="s">
        <v>19</v>
      </c>
      <c r="G1482" s="10" t="s">
        <v>51</v>
      </c>
      <c r="H1482" s="10">
        <v>1</v>
      </c>
      <c r="I1482" s="11">
        <v>45780</v>
      </c>
      <c r="J1482" s="10">
        <v>47</v>
      </c>
      <c r="K1482" s="10" t="s">
        <v>52</v>
      </c>
      <c r="L1482" s="10" t="s">
        <v>40</v>
      </c>
    </row>
    <row r="1483" spans="1:12" x14ac:dyDescent="0.3">
      <c r="A1483" s="52">
        <v>45809</v>
      </c>
      <c r="B1483" s="10" t="s">
        <v>279</v>
      </c>
      <c r="C1483" s="10" t="s">
        <v>280</v>
      </c>
      <c r="D1483" s="10" t="s">
        <v>281</v>
      </c>
      <c r="E1483" s="10" t="s">
        <v>16</v>
      </c>
      <c r="F1483" s="10" t="s">
        <v>19</v>
      </c>
      <c r="G1483" s="10" t="s">
        <v>29</v>
      </c>
      <c r="H1483" s="10">
        <v>1</v>
      </c>
      <c r="I1483" s="11">
        <v>44110</v>
      </c>
      <c r="J1483" s="10">
        <v>30</v>
      </c>
      <c r="K1483" s="10" t="s">
        <v>68</v>
      </c>
      <c r="L1483" s="10" t="s">
        <v>18</v>
      </c>
    </row>
    <row r="1484" spans="1:12" x14ac:dyDescent="0.3">
      <c r="A1484" s="52">
        <v>45809</v>
      </c>
      <c r="B1484" s="10" t="s">
        <v>282</v>
      </c>
      <c r="C1484" s="10" t="s">
        <v>80</v>
      </c>
      <c r="D1484" s="10" t="s">
        <v>283</v>
      </c>
      <c r="E1484" s="10" t="s">
        <v>20</v>
      </c>
      <c r="F1484" s="10" t="s">
        <v>17</v>
      </c>
      <c r="G1484" s="10" t="s">
        <v>51</v>
      </c>
      <c r="H1484" s="10">
        <v>1</v>
      </c>
      <c r="I1484" s="11">
        <v>44294</v>
      </c>
      <c r="J1484" s="10">
        <v>26</v>
      </c>
      <c r="K1484" s="10" t="s">
        <v>52</v>
      </c>
      <c r="L1484" s="10" t="s">
        <v>18</v>
      </c>
    </row>
    <row r="1485" spans="1:12" x14ac:dyDescent="0.3">
      <c r="A1485" s="52">
        <v>45809</v>
      </c>
      <c r="B1485" s="10" t="s">
        <v>284</v>
      </c>
      <c r="C1485" s="10" t="s">
        <v>285</v>
      </c>
      <c r="D1485" s="10" t="s">
        <v>286</v>
      </c>
      <c r="E1485" s="10" t="s">
        <v>20</v>
      </c>
      <c r="F1485" s="10" t="s">
        <v>19</v>
      </c>
      <c r="G1485" s="10" t="s">
        <v>67</v>
      </c>
      <c r="H1485" s="10">
        <v>1</v>
      </c>
      <c r="I1485" s="11">
        <v>44559</v>
      </c>
      <c r="J1485" s="10">
        <v>63</v>
      </c>
      <c r="K1485" s="10" t="s">
        <v>68</v>
      </c>
      <c r="L1485" s="10" t="s">
        <v>36</v>
      </c>
    </row>
    <row r="1486" spans="1:12" x14ac:dyDescent="0.3">
      <c r="A1486" s="52">
        <v>45809</v>
      </c>
      <c r="B1486" s="10" t="s">
        <v>290</v>
      </c>
      <c r="C1486" s="10" t="s">
        <v>271</v>
      </c>
      <c r="D1486" s="10" t="s">
        <v>291</v>
      </c>
      <c r="E1486" s="10" t="s">
        <v>20</v>
      </c>
      <c r="F1486" s="10" t="s">
        <v>17</v>
      </c>
      <c r="G1486" s="10" t="s">
        <v>51</v>
      </c>
      <c r="H1486" s="10">
        <v>0.91</v>
      </c>
      <c r="I1486" s="11">
        <v>44522</v>
      </c>
      <c r="J1486" s="10">
        <v>59</v>
      </c>
      <c r="K1486" s="10" t="s">
        <v>52</v>
      </c>
      <c r="L1486" s="10" t="s">
        <v>21</v>
      </c>
    </row>
    <row r="1487" spans="1:12" x14ac:dyDescent="0.3">
      <c r="A1487" s="52">
        <v>45809</v>
      </c>
      <c r="B1487" s="10" t="s">
        <v>292</v>
      </c>
      <c r="C1487" s="10" t="s">
        <v>131</v>
      </c>
      <c r="D1487" s="10" t="s">
        <v>293</v>
      </c>
      <c r="E1487" s="10" t="s">
        <v>20</v>
      </c>
      <c r="F1487" s="10" t="s">
        <v>19</v>
      </c>
      <c r="G1487" s="10" t="s">
        <v>57</v>
      </c>
      <c r="H1487" s="10">
        <v>1</v>
      </c>
      <c r="I1487" s="11">
        <v>45491</v>
      </c>
      <c r="J1487" s="10">
        <v>62</v>
      </c>
      <c r="K1487" s="10" t="s">
        <v>68</v>
      </c>
      <c r="L1487" s="10" t="s">
        <v>18</v>
      </c>
    </row>
    <row r="1488" spans="1:12" x14ac:dyDescent="0.3">
      <c r="A1488" s="52">
        <v>45809</v>
      </c>
      <c r="B1488" s="10" t="s">
        <v>294</v>
      </c>
      <c r="C1488" s="10" t="s">
        <v>54</v>
      </c>
      <c r="D1488" s="10" t="s">
        <v>295</v>
      </c>
      <c r="E1488" s="10" t="s">
        <v>16</v>
      </c>
      <c r="F1488" s="10" t="s">
        <v>50</v>
      </c>
      <c r="G1488" s="10" t="s">
        <v>121</v>
      </c>
      <c r="H1488" s="10">
        <v>1</v>
      </c>
      <c r="I1488" s="11">
        <v>44168</v>
      </c>
      <c r="J1488" s="10">
        <v>38</v>
      </c>
      <c r="K1488" s="10" t="s">
        <v>52</v>
      </c>
      <c r="L1488" s="10" t="s">
        <v>23</v>
      </c>
    </row>
    <row r="1489" spans="1:12" x14ac:dyDescent="0.3">
      <c r="A1489" s="52">
        <v>45809</v>
      </c>
      <c r="B1489" s="10" t="s">
        <v>296</v>
      </c>
      <c r="C1489" s="10" t="s">
        <v>297</v>
      </c>
      <c r="D1489" s="10" t="s">
        <v>298</v>
      </c>
      <c r="E1489" s="10" t="s">
        <v>20</v>
      </c>
      <c r="F1489" s="10" t="s">
        <v>19</v>
      </c>
      <c r="G1489" s="10" t="s">
        <v>51</v>
      </c>
      <c r="H1489" s="10">
        <v>1</v>
      </c>
      <c r="I1489" s="11">
        <v>45249</v>
      </c>
      <c r="J1489" s="10">
        <v>52</v>
      </c>
      <c r="K1489" s="10" t="s">
        <v>68</v>
      </c>
      <c r="L1489" s="10" t="s">
        <v>90</v>
      </c>
    </row>
    <row r="1490" spans="1:12" x14ac:dyDescent="0.3">
      <c r="A1490" s="52">
        <v>45809</v>
      </c>
      <c r="B1490" s="10" t="s">
        <v>299</v>
      </c>
      <c r="C1490" s="10" t="s">
        <v>300</v>
      </c>
      <c r="D1490" s="10" t="s">
        <v>301</v>
      </c>
      <c r="E1490" s="10" t="s">
        <v>20</v>
      </c>
      <c r="F1490" s="10" t="s">
        <v>19</v>
      </c>
      <c r="G1490" s="10" t="s">
        <v>75</v>
      </c>
      <c r="H1490" s="10">
        <v>1</v>
      </c>
      <c r="I1490" s="11">
        <v>44987</v>
      </c>
      <c r="J1490" s="10">
        <v>57</v>
      </c>
      <c r="K1490" s="10" t="s">
        <v>52</v>
      </c>
      <c r="L1490" s="10" t="s">
        <v>18</v>
      </c>
    </row>
    <row r="1491" spans="1:12" x14ac:dyDescent="0.3">
      <c r="A1491" s="52">
        <v>45809</v>
      </c>
      <c r="B1491" s="10" t="s">
        <v>302</v>
      </c>
      <c r="C1491" s="10" t="s">
        <v>303</v>
      </c>
      <c r="D1491" s="10" t="s">
        <v>304</v>
      </c>
      <c r="E1491" s="10" t="s">
        <v>20</v>
      </c>
      <c r="F1491" s="10" t="s">
        <v>17</v>
      </c>
      <c r="G1491" s="10" t="s">
        <v>51</v>
      </c>
      <c r="H1491" s="10">
        <v>1</v>
      </c>
      <c r="I1491" s="11">
        <v>44866</v>
      </c>
      <c r="J1491" s="10">
        <v>32</v>
      </c>
      <c r="K1491" s="10" t="s">
        <v>68</v>
      </c>
      <c r="L1491" s="10" t="s">
        <v>90</v>
      </c>
    </row>
    <row r="1492" spans="1:12" x14ac:dyDescent="0.3">
      <c r="A1492" s="52">
        <v>45809</v>
      </c>
      <c r="B1492" s="10" t="s">
        <v>305</v>
      </c>
      <c r="C1492" s="10" t="s">
        <v>306</v>
      </c>
      <c r="D1492" s="10" t="s">
        <v>307</v>
      </c>
      <c r="E1492" s="10" t="s">
        <v>16</v>
      </c>
      <c r="F1492" s="10" t="s">
        <v>19</v>
      </c>
      <c r="G1492" s="10" t="s">
        <v>51</v>
      </c>
      <c r="H1492" s="10">
        <v>1</v>
      </c>
      <c r="I1492" s="11">
        <v>44511</v>
      </c>
      <c r="J1492" s="10">
        <v>46</v>
      </c>
      <c r="K1492" s="10" t="s">
        <v>52</v>
      </c>
      <c r="L1492" s="10" t="s">
        <v>41</v>
      </c>
    </row>
    <row r="1493" spans="1:12" x14ac:dyDescent="0.3">
      <c r="A1493" s="52">
        <v>45809</v>
      </c>
      <c r="B1493" s="10" t="s">
        <v>308</v>
      </c>
      <c r="C1493" s="10" t="s">
        <v>309</v>
      </c>
      <c r="D1493" s="10" t="s">
        <v>310</v>
      </c>
      <c r="E1493" s="10" t="s">
        <v>16</v>
      </c>
      <c r="F1493" s="10" t="s">
        <v>19</v>
      </c>
      <c r="G1493" s="10" t="s">
        <v>51</v>
      </c>
      <c r="H1493" s="10">
        <v>1</v>
      </c>
      <c r="I1493" s="11">
        <v>44664</v>
      </c>
      <c r="J1493" s="10">
        <v>32</v>
      </c>
      <c r="K1493" s="10" t="s">
        <v>68</v>
      </c>
      <c r="L1493" s="10" t="s">
        <v>18</v>
      </c>
    </row>
    <row r="1494" spans="1:12" x14ac:dyDescent="0.3">
      <c r="A1494" s="52">
        <v>45809</v>
      </c>
      <c r="B1494" s="10" t="s">
        <v>311</v>
      </c>
      <c r="C1494" s="10" t="s">
        <v>312</v>
      </c>
      <c r="D1494" s="10" t="s">
        <v>310</v>
      </c>
      <c r="E1494" s="10" t="s">
        <v>16</v>
      </c>
      <c r="F1494" s="10" t="s">
        <v>50</v>
      </c>
      <c r="G1494" s="10" t="s">
        <v>29</v>
      </c>
      <c r="H1494" s="10">
        <v>1</v>
      </c>
      <c r="I1494" s="11">
        <v>45893</v>
      </c>
      <c r="J1494" s="10">
        <v>45</v>
      </c>
      <c r="K1494" s="10" t="s">
        <v>52</v>
      </c>
      <c r="L1494" s="10" t="s">
        <v>40</v>
      </c>
    </row>
    <row r="1495" spans="1:12" x14ac:dyDescent="0.3">
      <c r="A1495" s="52">
        <v>45809</v>
      </c>
      <c r="B1495" s="10" t="s">
        <v>313</v>
      </c>
      <c r="C1495" s="10" t="s">
        <v>77</v>
      </c>
      <c r="D1495" s="10" t="s">
        <v>120</v>
      </c>
      <c r="E1495" s="10" t="s">
        <v>16</v>
      </c>
      <c r="F1495" s="10" t="s">
        <v>56</v>
      </c>
      <c r="G1495" s="10" t="s">
        <v>51</v>
      </c>
      <c r="H1495" s="10">
        <v>1</v>
      </c>
      <c r="I1495" s="11">
        <v>44263</v>
      </c>
      <c r="J1495" s="10">
        <v>28</v>
      </c>
      <c r="K1495" s="10" t="s">
        <v>52</v>
      </c>
      <c r="L1495" s="10" t="s">
        <v>36</v>
      </c>
    </row>
    <row r="1496" spans="1:12" x14ac:dyDescent="0.3">
      <c r="A1496" s="52">
        <v>45809</v>
      </c>
      <c r="B1496" s="10" t="s">
        <v>314</v>
      </c>
      <c r="C1496" s="10" t="s">
        <v>138</v>
      </c>
      <c r="D1496" s="10" t="s">
        <v>129</v>
      </c>
      <c r="E1496" s="10" t="s">
        <v>20</v>
      </c>
      <c r="F1496" s="10" t="s">
        <v>19</v>
      </c>
      <c r="G1496" s="10" t="s">
        <v>67</v>
      </c>
      <c r="H1496" s="10">
        <v>1</v>
      </c>
      <c r="I1496" s="11">
        <v>45050</v>
      </c>
      <c r="J1496" s="10">
        <v>33</v>
      </c>
      <c r="K1496" s="10" t="s">
        <v>52</v>
      </c>
      <c r="L1496" s="10" t="s">
        <v>35</v>
      </c>
    </row>
    <row r="1497" spans="1:12" x14ac:dyDescent="0.3">
      <c r="A1497" s="52">
        <v>45809</v>
      </c>
      <c r="B1497" s="10" t="s">
        <v>315</v>
      </c>
      <c r="C1497" s="10" t="s">
        <v>316</v>
      </c>
      <c r="D1497" s="10" t="s">
        <v>317</v>
      </c>
      <c r="E1497" s="10" t="s">
        <v>20</v>
      </c>
      <c r="F1497" s="10" t="s">
        <v>56</v>
      </c>
      <c r="G1497" s="10" t="s">
        <v>98</v>
      </c>
      <c r="H1497" s="10">
        <v>1</v>
      </c>
      <c r="I1497" s="11">
        <v>45145</v>
      </c>
      <c r="J1497" s="10">
        <v>56</v>
      </c>
      <c r="K1497" s="10" t="s">
        <v>52</v>
      </c>
      <c r="L1497" s="10" t="s">
        <v>31</v>
      </c>
    </row>
    <row r="1498" spans="1:12" x14ac:dyDescent="0.3">
      <c r="A1498" s="52">
        <v>45809</v>
      </c>
      <c r="B1498" s="10" t="s">
        <v>318</v>
      </c>
      <c r="C1498" s="10" t="s">
        <v>319</v>
      </c>
      <c r="D1498" s="10" t="s">
        <v>301</v>
      </c>
      <c r="E1498" s="10" t="s">
        <v>20</v>
      </c>
      <c r="F1498" s="10" t="s">
        <v>19</v>
      </c>
      <c r="G1498" s="10" t="s">
        <v>51</v>
      </c>
      <c r="H1498" s="10">
        <v>1</v>
      </c>
      <c r="I1498" s="11">
        <v>44567</v>
      </c>
      <c r="J1498" s="10">
        <v>40</v>
      </c>
      <c r="K1498" s="10" t="s">
        <v>68</v>
      </c>
      <c r="L1498" s="10" t="s">
        <v>90</v>
      </c>
    </row>
    <row r="1499" spans="1:12" x14ac:dyDescent="0.3">
      <c r="A1499" s="52">
        <v>45809</v>
      </c>
      <c r="B1499" s="10" t="s">
        <v>320</v>
      </c>
      <c r="C1499" s="10" t="s">
        <v>321</v>
      </c>
      <c r="D1499" s="10" t="s">
        <v>322</v>
      </c>
      <c r="E1499" s="10" t="s">
        <v>16</v>
      </c>
      <c r="F1499" s="10" t="s">
        <v>19</v>
      </c>
      <c r="G1499" s="10" t="s">
        <v>29</v>
      </c>
      <c r="H1499" s="10">
        <v>1</v>
      </c>
      <c r="I1499" s="11">
        <v>45414</v>
      </c>
      <c r="J1499" s="10">
        <v>57</v>
      </c>
      <c r="K1499" s="10" t="s">
        <v>52</v>
      </c>
      <c r="L1499" s="10" t="s">
        <v>41</v>
      </c>
    </row>
    <row r="1500" spans="1:12" x14ac:dyDescent="0.3">
      <c r="A1500" s="52">
        <v>45809</v>
      </c>
      <c r="B1500" s="10" t="s">
        <v>323</v>
      </c>
      <c r="C1500" s="10" t="s">
        <v>216</v>
      </c>
      <c r="D1500" s="10" t="s">
        <v>295</v>
      </c>
      <c r="E1500" s="10" t="s">
        <v>16</v>
      </c>
      <c r="F1500" s="10" t="s">
        <v>56</v>
      </c>
      <c r="G1500" s="10" t="s">
        <v>51</v>
      </c>
      <c r="H1500" s="10">
        <v>1</v>
      </c>
      <c r="I1500" s="11">
        <v>45146</v>
      </c>
      <c r="J1500" s="10">
        <v>43</v>
      </c>
      <c r="K1500" s="10" t="s">
        <v>52</v>
      </c>
      <c r="L1500" s="10" t="s">
        <v>35</v>
      </c>
    </row>
    <row r="1501" spans="1:12" x14ac:dyDescent="0.3">
      <c r="A1501" s="52">
        <v>45809</v>
      </c>
      <c r="B1501" s="10" t="s">
        <v>324</v>
      </c>
      <c r="C1501" s="10" t="s">
        <v>214</v>
      </c>
      <c r="D1501" s="10" t="s">
        <v>265</v>
      </c>
      <c r="E1501" s="10" t="s">
        <v>20</v>
      </c>
      <c r="F1501" s="10" t="s">
        <v>50</v>
      </c>
      <c r="G1501" s="10" t="s">
        <v>51</v>
      </c>
      <c r="H1501" s="10">
        <v>0.91</v>
      </c>
      <c r="I1501" s="11">
        <v>44372</v>
      </c>
      <c r="J1501" s="10">
        <v>26</v>
      </c>
      <c r="K1501" s="10" t="s">
        <v>52</v>
      </c>
      <c r="L1501" s="10" t="s">
        <v>94</v>
      </c>
    </row>
    <row r="1502" spans="1:12" x14ac:dyDescent="0.3">
      <c r="A1502" s="52">
        <v>45809</v>
      </c>
      <c r="B1502" s="10" t="s">
        <v>325</v>
      </c>
      <c r="C1502" s="10" t="s">
        <v>86</v>
      </c>
      <c r="D1502" s="10" t="s">
        <v>326</v>
      </c>
      <c r="E1502" s="10" t="s">
        <v>16</v>
      </c>
      <c r="F1502" s="10" t="s">
        <v>19</v>
      </c>
      <c r="G1502" s="10" t="s">
        <v>121</v>
      </c>
      <c r="H1502" s="10">
        <v>1</v>
      </c>
      <c r="I1502" s="11">
        <v>44139</v>
      </c>
      <c r="J1502" s="10">
        <v>38</v>
      </c>
      <c r="K1502" s="10" t="s">
        <v>52</v>
      </c>
      <c r="L1502" s="10" t="s">
        <v>40</v>
      </c>
    </row>
    <row r="1503" spans="1:12" x14ac:dyDescent="0.3">
      <c r="A1503" s="52">
        <v>45809</v>
      </c>
      <c r="B1503" s="10" t="s">
        <v>327</v>
      </c>
      <c r="C1503" s="10" t="s">
        <v>131</v>
      </c>
      <c r="D1503" s="10" t="s">
        <v>293</v>
      </c>
      <c r="E1503" s="10" t="s">
        <v>20</v>
      </c>
      <c r="F1503" s="10" t="s">
        <v>17</v>
      </c>
      <c r="G1503" s="10" t="s">
        <v>75</v>
      </c>
      <c r="H1503" s="10">
        <v>1</v>
      </c>
      <c r="I1503" s="11">
        <v>44464</v>
      </c>
      <c r="J1503" s="10">
        <v>51</v>
      </c>
      <c r="K1503" s="10" t="s">
        <v>52</v>
      </c>
      <c r="L1503" s="10" t="s">
        <v>18</v>
      </c>
    </row>
    <row r="1504" spans="1:12" x14ac:dyDescent="0.3">
      <c r="A1504" s="52">
        <v>45809</v>
      </c>
      <c r="B1504" s="10" t="s">
        <v>328</v>
      </c>
      <c r="C1504" s="10" t="s">
        <v>329</v>
      </c>
      <c r="D1504" s="10" t="s">
        <v>227</v>
      </c>
      <c r="E1504" s="10" t="s">
        <v>16</v>
      </c>
      <c r="F1504" s="10" t="s">
        <v>19</v>
      </c>
      <c r="G1504" s="10" t="s">
        <v>51</v>
      </c>
      <c r="H1504" s="10">
        <v>1</v>
      </c>
      <c r="I1504" s="11">
        <v>45297</v>
      </c>
      <c r="J1504" s="10">
        <v>23</v>
      </c>
      <c r="K1504" s="10" t="s">
        <v>52</v>
      </c>
      <c r="L1504" s="10" t="s">
        <v>94</v>
      </c>
    </row>
    <row r="1505" spans="1:12" x14ac:dyDescent="0.3">
      <c r="A1505" s="52">
        <v>45809</v>
      </c>
      <c r="B1505" s="10" t="s">
        <v>330</v>
      </c>
      <c r="C1505" s="10" t="s">
        <v>331</v>
      </c>
      <c r="D1505" s="10" t="s">
        <v>332</v>
      </c>
      <c r="E1505" s="10" t="s">
        <v>16</v>
      </c>
      <c r="F1505" s="10" t="s">
        <v>19</v>
      </c>
      <c r="G1505" s="10" t="s">
        <v>67</v>
      </c>
      <c r="H1505" s="10">
        <v>1</v>
      </c>
      <c r="I1505" s="11">
        <v>44968</v>
      </c>
      <c r="J1505" s="10">
        <v>20</v>
      </c>
      <c r="K1505" s="10" t="s">
        <v>68</v>
      </c>
      <c r="L1505" s="10" t="s">
        <v>21</v>
      </c>
    </row>
    <row r="1506" spans="1:12" x14ac:dyDescent="0.3">
      <c r="A1506" s="52">
        <v>45809</v>
      </c>
      <c r="B1506" s="10" t="s">
        <v>333</v>
      </c>
      <c r="C1506" s="10" t="s">
        <v>334</v>
      </c>
      <c r="D1506" s="10" t="s">
        <v>335</v>
      </c>
      <c r="E1506" s="10" t="s">
        <v>16</v>
      </c>
      <c r="F1506" s="10" t="s">
        <v>50</v>
      </c>
      <c r="G1506" s="10" t="s">
        <v>51</v>
      </c>
      <c r="H1506" s="10">
        <v>1</v>
      </c>
      <c r="I1506" s="11">
        <v>45431</v>
      </c>
      <c r="J1506" s="10">
        <v>57</v>
      </c>
      <c r="K1506" s="10" t="s">
        <v>52</v>
      </c>
      <c r="L1506" s="10" t="s">
        <v>40</v>
      </c>
    </row>
    <row r="1507" spans="1:12" x14ac:dyDescent="0.3">
      <c r="A1507" s="52">
        <v>45809</v>
      </c>
      <c r="B1507" s="10" t="s">
        <v>336</v>
      </c>
      <c r="C1507" s="10" t="s">
        <v>337</v>
      </c>
      <c r="D1507" s="10" t="s">
        <v>338</v>
      </c>
      <c r="E1507" s="10" t="s">
        <v>16</v>
      </c>
      <c r="F1507" s="10" t="s">
        <v>56</v>
      </c>
      <c r="G1507" s="10" t="s">
        <v>121</v>
      </c>
      <c r="H1507" s="10">
        <v>1</v>
      </c>
      <c r="I1507" s="11">
        <v>45679</v>
      </c>
      <c r="J1507" s="10">
        <v>46</v>
      </c>
      <c r="K1507" s="10" t="s">
        <v>52</v>
      </c>
      <c r="L1507" s="10" t="s">
        <v>27</v>
      </c>
    </row>
    <row r="1508" spans="1:12" x14ac:dyDescent="0.3">
      <c r="A1508" s="52">
        <v>45809</v>
      </c>
      <c r="B1508" s="10" t="s">
        <v>341</v>
      </c>
      <c r="C1508" s="10" t="s">
        <v>342</v>
      </c>
      <c r="D1508" s="10" t="s">
        <v>343</v>
      </c>
      <c r="E1508" s="10" t="s">
        <v>16</v>
      </c>
      <c r="F1508" s="10" t="s">
        <v>50</v>
      </c>
      <c r="G1508" s="10" t="s">
        <v>51</v>
      </c>
      <c r="H1508" s="10">
        <v>1</v>
      </c>
      <c r="I1508" s="11">
        <v>44370</v>
      </c>
      <c r="J1508" s="10">
        <v>43</v>
      </c>
      <c r="K1508" s="10" t="s">
        <v>52</v>
      </c>
      <c r="L1508" s="10" t="s">
        <v>31</v>
      </c>
    </row>
    <row r="1509" spans="1:12" x14ac:dyDescent="0.3">
      <c r="A1509" s="52">
        <v>45809</v>
      </c>
      <c r="B1509" s="10" t="s">
        <v>344</v>
      </c>
      <c r="C1509" s="10" t="s">
        <v>345</v>
      </c>
      <c r="D1509" s="10" t="s">
        <v>346</v>
      </c>
      <c r="E1509" s="10" t="s">
        <v>16</v>
      </c>
      <c r="F1509" s="10" t="s">
        <v>17</v>
      </c>
      <c r="G1509" s="10" t="s">
        <v>98</v>
      </c>
      <c r="H1509" s="10">
        <v>1</v>
      </c>
      <c r="I1509" s="11">
        <v>45240</v>
      </c>
      <c r="J1509" s="10">
        <v>35</v>
      </c>
      <c r="K1509" s="10" t="s">
        <v>68</v>
      </c>
      <c r="L1509" s="10" t="s">
        <v>31</v>
      </c>
    </row>
    <row r="1510" spans="1:12" x14ac:dyDescent="0.3">
      <c r="A1510" s="52">
        <v>45809</v>
      </c>
      <c r="B1510" s="10" t="s">
        <v>349</v>
      </c>
      <c r="C1510" s="10" t="s">
        <v>350</v>
      </c>
      <c r="D1510" s="10" t="s">
        <v>101</v>
      </c>
      <c r="E1510" s="10" t="s">
        <v>16</v>
      </c>
      <c r="F1510" s="10" t="s">
        <v>19</v>
      </c>
      <c r="G1510" s="10" t="s">
        <v>51</v>
      </c>
      <c r="H1510" s="10">
        <v>0.91</v>
      </c>
      <c r="I1510" s="11">
        <v>44506</v>
      </c>
      <c r="J1510" s="10">
        <v>44</v>
      </c>
      <c r="K1510" s="10" t="s">
        <v>52</v>
      </c>
      <c r="L1510" s="10" t="s">
        <v>41</v>
      </c>
    </row>
    <row r="1511" spans="1:12" x14ac:dyDescent="0.3">
      <c r="A1511" s="52">
        <v>45809</v>
      </c>
      <c r="B1511" s="10" t="s">
        <v>351</v>
      </c>
      <c r="C1511" s="10" t="s">
        <v>352</v>
      </c>
      <c r="D1511" s="10" t="s">
        <v>198</v>
      </c>
      <c r="E1511" s="10" t="s">
        <v>20</v>
      </c>
      <c r="F1511" s="10" t="s">
        <v>17</v>
      </c>
      <c r="G1511" s="10" t="s">
        <v>51</v>
      </c>
      <c r="H1511" s="10">
        <v>1</v>
      </c>
      <c r="I1511" s="11">
        <v>44547</v>
      </c>
      <c r="J1511" s="10">
        <v>53</v>
      </c>
      <c r="K1511" s="10" t="s">
        <v>52</v>
      </c>
      <c r="L1511" s="10" t="s">
        <v>21</v>
      </c>
    </row>
    <row r="1512" spans="1:12" x14ac:dyDescent="0.3">
      <c r="A1512" s="52">
        <v>45809</v>
      </c>
      <c r="B1512" s="10" t="s">
        <v>353</v>
      </c>
      <c r="C1512" s="10" t="s">
        <v>354</v>
      </c>
      <c r="D1512" s="10" t="s">
        <v>355</v>
      </c>
      <c r="E1512" s="10" t="s">
        <v>20</v>
      </c>
      <c r="F1512" s="10" t="s">
        <v>17</v>
      </c>
      <c r="G1512" s="10" t="s">
        <v>57</v>
      </c>
      <c r="H1512" s="10">
        <v>1</v>
      </c>
      <c r="I1512" s="11">
        <v>45532</v>
      </c>
      <c r="J1512" s="10">
        <v>54</v>
      </c>
      <c r="K1512" s="10" t="s">
        <v>68</v>
      </c>
      <c r="L1512" s="10" t="s">
        <v>31</v>
      </c>
    </row>
    <row r="1513" spans="1:12" x14ac:dyDescent="0.3">
      <c r="A1513" s="52">
        <v>45809</v>
      </c>
      <c r="B1513" s="10" t="s">
        <v>356</v>
      </c>
      <c r="C1513" s="10" t="s">
        <v>350</v>
      </c>
      <c r="D1513" s="10" t="s">
        <v>357</v>
      </c>
      <c r="E1513" s="10" t="s">
        <v>20</v>
      </c>
      <c r="F1513" s="10" t="s">
        <v>17</v>
      </c>
      <c r="G1513" s="10" t="s">
        <v>51</v>
      </c>
      <c r="H1513" s="10">
        <v>1</v>
      </c>
      <c r="I1513" s="11">
        <v>44759</v>
      </c>
      <c r="J1513" s="10">
        <v>47</v>
      </c>
      <c r="K1513" s="10" t="s">
        <v>68</v>
      </c>
      <c r="L1513" s="10" t="s">
        <v>21</v>
      </c>
    </row>
    <row r="1514" spans="1:12" x14ac:dyDescent="0.3">
      <c r="A1514" s="52">
        <v>45809</v>
      </c>
      <c r="B1514" s="10" t="s">
        <v>358</v>
      </c>
      <c r="C1514" s="10" t="s">
        <v>359</v>
      </c>
      <c r="D1514" s="10" t="s">
        <v>360</v>
      </c>
      <c r="E1514" s="10" t="s">
        <v>16</v>
      </c>
      <c r="F1514" s="10" t="s">
        <v>17</v>
      </c>
      <c r="G1514" s="10" t="s">
        <v>75</v>
      </c>
      <c r="H1514" s="10">
        <v>1</v>
      </c>
      <c r="I1514" s="11">
        <v>44444</v>
      </c>
      <c r="J1514" s="10">
        <v>54</v>
      </c>
      <c r="K1514" s="10" t="s">
        <v>52</v>
      </c>
      <c r="L1514" s="10" t="s">
        <v>31</v>
      </c>
    </row>
    <row r="1515" spans="1:12" x14ac:dyDescent="0.3">
      <c r="A1515" s="52">
        <v>45809</v>
      </c>
      <c r="B1515" s="10" t="s">
        <v>361</v>
      </c>
      <c r="C1515" s="10" t="s">
        <v>362</v>
      </c>
      <c r="D1515" s="10" t="s">
        <v>181</v>
      </c>
      <c r="E1515" s="10" t="s">
        <v>20</v>
      </c>
      <c r="F1515" s="10" t="s">
        <v>17</v>
      </c>
      <c r="G1515" s="10" t="s">
        <v>51</v>
      </c>
      <c r="H1515" s="10">
        <v>1</v>
      </c>
      <c r="I1515" s="11">
        <v>45785</v>
      </c>
      <c r="J1515" s="10">
        <v>20</v>
      </c>
      <c r="K1515" s="10" t="s">
        <v>52</v>
      </c>
      <c r="L1515" s="10" t="s">
        <v>18</v>
      </c>
    </row>
    <row r="1516" spans="1:12" x14ac:dyDescent="0.3">
      <c r="A1516" s="52">
        <v>45809</v>
      </c>
      <c r="B1516" s="10" t="s">
        <v>365</v>
      </c>
      <c r="C1516" s="10" t="s">
        <v>366</v>
      </c>
      <c r="D1516" s="10" t="s">
        <v>367</v>
      </c>
      <c r="E1516" s="10" t="s">
        <v>20</v>
      </c>
      <c r="F1516" s="10" t="s">
        <v>19</v>
      </c>
      <c r="G1516" s="10" t="s">
        <v>51</v>
      </c>
      <c r="H1516" s="10">
        <v>0.91</v>
      </c>
      <c r="I1516" s="11">
        <v>44073</v>
      </c>
      <c r="J1516" s="10">
        <v>46</v>
      </c>
      <c r="K1516" s="10" t="s">
        <v>68</v>
      </c>
      <c r="L1516" s="10" t="s">
        <v>31</v>
      </c>
    </row>
    <row r="1517" spans="1:12" x14ac:dyDescent="0.3">
      <c r="A1517" s="52">
        <v>45809</v>
      </c>
      <c r="B1517" s="10" t="s">
        <v>368</v>
      </c>
      <c r="C1517" s="10" t="s">
        <v>111</v>
      </c>
      <c r="D1517" s="10" t="s">
        <v>343</v>
      </c>
      <c r="E1517" s="10" t="s">
        <v>16</v>
      </c>
      <c r="F1517" s="10" t="s">
        <v>17</v>
      </c>
      <c r="G1517" s="10" t="s">
        <v>51</v>
      </c>
      <c r="H1517" s="10">
        <v>0.91</v>
      </c>
      <c r="I1517" s="11">
        <v>44277</v>
      </c>
      <c r="J1517" s="10">
        <v>59</v>
      </c>
      <c r="K1517" s="10" t="s">
        <v>68</v>
      </c>
      <c r="L1517" s="10" t="s">
        <v>36</v>
      </c>
    </row>
    <row r="1518" spans="1:12" x14ac:dyDescent="0.3">
      <c r="A1518" s="52">
        <v>45809</v>
      </c>
      <c r="B1518" s="10" t="s">
        <v>369</v>
      </c>
      <c r="C1518" s="10" t="s">
        <v>48</v>
      </c>
      <c r="D1518" s="10" t="s">
        <v>370</v>
      </c>
      <c r="E1518" s="10" t="s">
        <v>20</v>
      </c>
      <c r="F1518" s="10" t="s">
        <v>19</v>
      </c>
      <c r="G1518" s="10" t="s">
        <v>29</v>
      </c>
      <c r="H1518" s="10">
        <v>0.91</v>
      </c>
      <c r="I1518" s="11">
        <v>45840</v>
      </c>
      <c r="J1518" s="10">
        <v>40</v>
      </c>
      <c r="K1518" s="10" t="s">
        <v>52</v>
      </c>
      <c r="L1518" s="10" t="s">
        <v>21</v>
      </c>
    </row>
    <row r="1519" spans="1:12" x14ac:dyDescent="0.3">
      <c r="A1519" s="52">
        <v>45809</v>
      </c>
      <c r="B1519" s="10" t="s">
        <v>371</v>
      </c>
      <c r="C1519" s="10" t="s">
        <v>372</v>
      </c>
      <c r="D1519" s="10" t="s">
        <v>373</v>
      </c>
      <c r="E1519" s="10" t="s">
        <v>16</v>
      </c>
      <c r="F1519" s="10" t="s">
        <v>19</v>
      </c>
      <c r="G1519" s="10" t="s">
        <v>29</v>
      </c>
      <c r="H1519" s="10">
        <v>1</v>
      </c>
      <c r="I1519" s="11">
        <v>45625</v>
      </c>
      <c r="J1519" s="10">
        <v>40</v>
      </c>
      <c r="K1519" s="10" t="s">
        <v>68</v>
      </c>
      <c r="L1519" s="10" t="s">
        <v>36</v>
      </c>
    </row>
    <row r="1520" spans="1:12" x14ac:dyDescent="0.3">
      <c r="A1520" s="52">
        <v>45809</v>
      </c>
      <c r="B1520" s="10" t="s">
        <v>374</v>
      </c>
      <c r="C1520" s="10" t="s">
        <v>375</v>
      </c>
      <c r="D1520" s="10" t="s">
        <v>124</v>
      </c>
      <c r="E1520" s="10" t="s">
        <v>20</v>
      </c>
      <c r="F1520" s="10" t="s">
        <v>19</v>
      </c>
      <c r="G1520" s="10" t="s">
        <v>57</v>
      </c>
      <c r="H1520" s="10">
        <v>1</v>
      </c>
      <c r="I1520" s="11">
        <v>45598</v>
      </c>
      <c r="J1520" s="10">
        <v>59</v>
      </c>
      <c r="K1520" s="10" t="s">
        <v>52</v>
      </c>
      <c r="L1520" s="10" t="s">
        <v>36</v>
      </c>
    </row>
    <row r="1521" spans="1:12" x14ac:dyDescent="0.3">
      <c r="A1521" s="52">
        <v>45809</v>
      </c>
      <c r="B1521" s="10" t="s">
        <v>376</v>
      </c>
      <c r="C1521" s="10" t="s">
        <v>283</v>
      </c>
      <c r="D1521" s="10" t="s">
        <v>346</v>
      </c>
      <c r="E1521" s="10" t="s">
        <v>16</v>
      </c>
      <c r="F1521" s="10" t="s">
        <v>19</v>
      </c>
      <c r="G1521" s="10" t="s">
        <v>75</v>
      </c>
      <c r="H1521" s="10">
        <v>0.91</v>
      </c>
      <c r="I1521" s="11">
        <v>44440</v>
      </c>
      <c r="J1521" s="10">
        <v>60</v>
      </c>
      <c r="K1521" s="10" t="s">
        <v>52</v>
      </c>
      <c r="L1521" s="10" t="s">
        <v>39</v>
      </c>
    </row>
    <row r="1522" spans="1:12" x14ac:dyDescent="0.3">
      <c r="A1522" s="52">
        <v>45809</v>
      </c>
      <c r="B1522" s="10" t="s">
        <v>377</v>
      </c>
      <c r="C1522" s="10" t="s">
        <v>378</v>
      </c>
      <c r="D1522" s="10" t="s">
        <v>144</v>
      </c>
      <c r="E1522" s="10" t="s">
        <v>20</v>
      </c>
      <c r="F1522" s="10" t="s">
        <v>19</v>
      </c>
      <c r="G1522" s="10" t="s">
        <v>75</v>
      </c>
      <c r="H1522" s="10">
        <v>0.91</v>
      </c>
      <c r="I1522" s="11">
        <v>45474</v>
      </c>
      <c r="J1522" s="10">
        <v>24</v>
      </c>
      <c r="K1522" s="10" t="s">
        <v>52</v>
      </c>
      <c r="L1522" s="10" t="s">
        <v>35</v>
      </c>
    </row>
    <row r="1523" spans="1:12" x14ac:dyDescent="0.3">
      <c r="A1523" s="52">
        <v>45809</v>
      </c>
      <c r="B1523" s="10" t="s">
        <v>379</v>
      </c>
      <c r="C1523" s="10" t="s">
        <v>380</v>
      </c>
      <c r="D1523" s="10" t="s">
        <v>71</v>
      </c>
      <c r="E1523" s="10" t="s">
        <v>16</v>
      </c>
      <c r="F1523" s="10" t="s">
        <v>17</v>
      </c>
      <c r="G1523" s="10" t="s">
        <v>57</v>
      </c>
      <c r="H1523" s="10">
        <v>0.91</v>
      </c>
      <c r="I1523" s="11">
        <v>45283</v>
      </c>
      <c r="J1523" s="10">
        <v>59</v>
      </c>
      <c r="K1523" s="10" t="s">
        <v>52</v>
      </c>
      <c r="L1523" s="10" t="s">
        <v>18</v>
      </c>
    </row>
    <row r="1524" spans="1:12" x14ac:dyDescent="0.3">
      <c r="A1524" s="52">
        <v>45809</v>
      </c>
      <c r="B1524" s="10" t="s">
        <v>381</v>
      </c>
      <c r="C1524" s="10" t="s">
        <v>382</v>
      </c>
      <c r="D1524" s="10" t="s">
        <v>383</v>
      </c>
      <c r="E1524" s="10" t="s">
        <v>20</v>
      </c>
      <c r="F1524" s="10" t="s">
        <v>50</v>
      </c>
      <c r="G1524" s="10" t="s">
        <v>121</v>
      </c>
      <c r="H1524" s="10">
        <v>1</v>
      </c>
      <c r="I1524" s="11">
        <v>44656</v>
      </c>
      <c r="J1524" s="10">
        <v>52</v>
      </c>
      <c r="K1524" s="10" t="s">
        <v>52</v>
      </c>
      <c r="L1524" s="10" t="s">
        <v>18</v>
      </c>
    </row>
    <row r="1525" spans="1:12" x14ac:dyDescent="0.3">
      <c r="A1525" s="52">
        <v>45809</v>
      </c>
      <c r="B1525" s="10" t="s">
        <v>384</v>
      </c>
      <c r="C1525" s="10" t="s">
        <v>385</v>
      </c>
      <c r="D1525" s="10" t="s">
        <v>175</v>
      </c>
      <c r="E1525" s="10" t="s">
        <v>16</v>
      </c>
      <c r="F1525" s="10" t="s">
        <v>19</v>
      </c>
      <c r="G1525" s="10" t="s">
        <v>75</v>
      </c>
      <c r="H1525" s="10">
        <v>1</v>
      </c>
      <c r="I1525" s="11">
        <v>45728</v>
      </c>
      <c r="J1525" s="10">
        <v>37</v>
      </c>
      <c r="K1525" s="10" t="s">
        <v>68</v>
      </c>
      <c r="L1525" s="10" t="s">
        <v>21</v>
      </c>
    </row>
    <row r="1526" spans="1:12" x14ac:dyDescent="0.3">
      <c r="A1526" s="52">
        <v>45809</v>
      </c>
      <c r="B1526" s="10" t="s">
        <v>386</v>
      </c>
      <c r="C1526" s="10" t="s">
        <v>387</v>
      </c>
      <c r="D1526" s="10" t="s">
        <v>388</v>
      </c>
      <c r="E1526" s="10" t="s">
        <v>16</v>
      </c>
      <c r="F1526" s="10" t="s">
        <v>19</v>
      </c>
      <c r="G1526" s="10" t="s">
        <v>98</v>
      </c>
      <c r="H1526" s="10">
        <v>1</v>
      </c>
      <c r="I1526" s="11">
        <v>44560</v>
      </c>
      <c r="J1526" s="10">
        <v>29</v>
      </c>
      <c r="K1526" s="10" t="s">
        <v>52</v>
      </c>
      <c r="L1526" s="10" t="s">
        <v>94</v>
      </c>
    </row>
    <row r="1527" spans="1:12" x14ac:dyDescent="0.3">
      <c r="A1527" s="52">
        <v>45809</v>
      </c>
      <c r="B1527" s="10" t="s">
        <v>389</v>
      </c>
      <c r="C1527" s="10" t="s">
        <v>390</v>
      </c>
      <c r="D1527" s="10" t="s">
        <v>301</v>
      </c>
      <c r="E1527" s="10" t="s">
        <v>20</v>
      </c>
      <c r="F1527" s="10" t="s">
        <v>19</v>
      </c>
      <c r="G1527" s="10" t="s">
        <v>57</v>
      </c>
      <c r="H1527" s="10">
        <v>0.91</v>
      </c>
      <c r="I1527" s="11">
        <v>44184</v>
      </c>
      <c r="J1527" s="10">
        <v>60</v>
      </c>
      <c r="K1527" s="10" t="s">
        <v>68</v>
      </c>
      <c r="L1527" s="10" t="s">
        <v>23</v>
      </c>
    </row>
    <row r="1528" spans="1:12" x14ac:dyDescent="0.3">
      <c r="A1528" s="52">
        <v>45809</v>
      </c>
      <c r="B1528" s="10" t="s">
        <v>391</v>
      </c>
      <c r="C1528" s="10" t="s">
        <v>392</v>
      </c>
      <c r="D1528" s="10" t="s">
        <v>393</v>
      </c>
      <c r="E1528" s="10" t="s">
        <v>20</v>
      </c>
      <c r="F1528" s="10" t="s">
        <v>17</v>
      </c>
      <c r="G1528" s="10" t="s">
        <v>51</v>
      </c>
      <c r="H1528" s="10">
        <v>1</v>
      </c>
      <c r="I1528" s="11">
        <v>45241</v>
      </c>
      <c r="J1528" s="10">
        <v>22</v>
      </c>
      <c r="K1528" s="10" t="s">
        <v>52</v>
      </c>
      <c r="L1528" s="10" t="s">
        <v>31</v>
      </c>
    </row>
    <row r="1529" spans="1:12" x14ac:dyDescent="0.3">
      <c r="A1529" s="52">
        <v>45809</v>
      </c>
      <c r="B1529" s="10" t="s">
        <v>394</v>
      </c>
      <c r="C1529" s="10" t="s">
        <v>366</v>
      </c>
      <c r="D1529" s="10" t="s">
        <v>366</v>
      </c>
      <c r="E1529" s="10" t="s">
        <v>20</v>
      </c>
      <c r="F1529" s="10" t="s">
        <v>19</v>
      </c>
      <c r="G1529" s="10" t="s">
        <v>51</v>
      </c>
      <c r="H1529" s="10">
        <v>1</v>
      </c>
      <c r="I1529" s="11">
        <v>45346</v>
      </c>
      <c r="J1529" s="10">
        <v>61</v>
      </c>
      <c r="K1529" s="10" t="s">
        <v>68</v>
      </c>
      <c r="L1529" s="10" t="s">
        <v>41</v>
      </c>
    </row>
    <row r="1530" spans="1:12" x14ac:dyDescent="0.3">
      <c r="A1530" s="52">
        <v>45809</v>
      </c>
      <c r="B1530" s="10" t="s">
        <v>395</v>
      </c>
      <c r="C1530" s="10" t="s">
        <v>396</v>
      </c>
      <c r="D1530" s="10" t="s">
        <v>117</v>
      </c>
      <c r="E1530" s="10" t="s">
        <v>16</v>
      </c>
      <c r="F1530" s="10" t="s">
        <v>19</v>
      </c>
      <c r="G1530" s="10" t="s">
        <v>51</v>
      </c>
      <c r="H1530" s="10">
        <v>1</v>
      </c>
      <c r="I1530" s="11">
        <v>44843</v>
      </c>
      <c r="J1530" s="10">
        <v>49</v>
      </c>
      <c r="K1530" s="10" t="s">
        <v>52</v>
      </c>
      <c r="L1530" s="10" t="s">
        <v>94</v>
      </c>
    </row>
    <row r="1531" spans="1:12" x14ac:dyDescent="0.3">
      <c r="A1531" s="52">
        <v>45809</v>
      </c>
      <c r="B1531" s="10" t="s">
        <v>397</v>
      </c>
      <c r="C1531" s="10" t="s">
        <v>398</v>
      </c>
      <c r="D1531" s="10" t="s">
        <v>106</v>
      </c>
      <c r="E1531" s="10" t="s">
        <v>20</v>
      </c>
      <c r="F1531" s="10" t="s">
        <v>19</v>
      </c>
      <c r="G1531" s="10" t="s">
        <v>57</v>
      </c>
      <c r="H1531" s="10">
        <v>0.91</v>
      </c>
      <c r="I1531" s="11">
        <v>44912</v>
      </c>
      <c r="J1531" s="10">
        <v>35</v>
      </c>
      <c r="K1531" s="10" t="s">
        <v>52</v>
      </c>
      <c r="L1531" s="10" t="s">
        <v>42</v>
      </c>
    </row>
    <row r="1532" spans="1:12" x14ac:dyDescent="0.3">
      <c r="A1532" s="52">
        <v>45809</v>
      </c>
      <c r="B1532" s="10" t="s">
        <v>399</v>
      </c>
      <c r="C1532" s="10" t="s">
        <v>192</v>
      </c>
      <c r="D1532" s="10" t="s">
        <v>400</v>
      </c>
      <c r="E1532" s="10" t="s">
        <v>20</v>
      </c>
      <c r="F1532" s="10" t="s">
        <v>56</v>
      </c>
      <c r="G1532" s="10" t="s">
        <v>57</v>
      </c>
      <c r="H1532" s="10">
        <v>1</v>
      </c>
      <c r="I1532" s="11">
        <v>45376</v>
      </c>
      <c r="J1532" s="10">
        <v>57</v>
      </c>
      <c r="K1532" s="10" t="s">
        <v>52</v>
      </c>
      <c r="L1532" s="10" t="s">
        <v>90</v>
      </c>
    </row>
    <row r="1533" spans="1:12" x14ac:dyDescent="0.3">
      <c r="A1533" s="52">
        <v>45809</v>
      </c>
      <c r="B1533" s="10" t="s">
        <v>401</v>
      </c>
      <c r="C1533" s="10" t="s">
        <v>155</v>
      </c>
      <c r="D1533" s="10" t="s">
        <v>87</v>
      </c>
      <c r="E1533" s="10" t="s">
        <v>20</v>
      </c>
      <c r="F1533" s="10" t="s">
        <v>19</v>
      </c>
      <c r="G1533" s="10" t="s">
        <v>51</v>
      </c>
      <c r="H1533" s="10">
        <v>1</v>
      </c>
      <c r="I1533" s="11">
        <v>45290</v>
      </c>
      <c r="J1533" s="10">
        <v>36</v>
      </c>
      <c r="K1533" s="10" t="s">
        <v>68</v>
      </c>
      <c r="L1533" s="10" t="s">
        <v>27</v>
      </c>
    </row>
    <row r="1534" spans="1:12" x14ac:dyDescent="0.3">
      <c r="A1534" s="52">
        <v>45809</v>
      </c>
      <c r="B1534" s="10" t="s">
        <v>405</v>
      </c>
      <c r="C1534" s="10" t="s">
        <v>406</v>
      </c>
      <c r="D1534" s="10" t="s">
        <v>383</v>
      </c>
      <c r="E1534" s="10" t="s">
        <v>20</v>
      </c>
      <c r="F1534" s="10" t="s">
        <v>17</v>
      </c>
      <c r="G1534" s="10" t="s">
        <v>98</v>
      </c>
      <c r="H1534" s="10">
        <v>1</v>
      </c>
      <c r="I1534" s="11">
        <v>45824</v>
      </c>
      <c r="J1534" s="10">
        <v>21</v>
      </c>
      <c r="K1534" s="10" t="s">
        <v>68</v>
      </c>
      <c r="L1534" s="10" t="s">
        <v>36</v>
      </c>
    </row>
    <row r="1535" spans="1:12" x14ac:dyDescent="0.3">
      <c r="A1535" s="52">
        <v>45809</v>
      </c>
      <c r="B1535" s="10" t="s">
        <v>407</v>
      </c>
      <c r="C1535" s="10" t="s">
        <v>408</v>
      </c>
      <c r="D1535" s="10" t="s">
        <v>409</v>
      </c>
      <c r="E1535" s="10" t="s">
        <v>16</v>
      </c>
      <c r="F1535" s="10" t="s">
        <v>19</v>
      </c>
      <c r="G1535" s="10" t="s">
        <v>51</v>
      </c>
      <c r="H1535" s="10">
        <v>1</v>
      </c>
      <c r="I1535" s="11">
        <v>44078</v>
      </c>
      <c r="J1535" s="10">
        <v>56</v>
      </c>
      <c r="K1535" s="10" t="s">
        <v>52</v>
      </c>
      <c r="L1535" s="10" t="s">
        <v>94</v>
      </c>
    </row>
    <row r="1536" spans="1:12" x14ac:dyDescent="0.3">
      <c r="A1536" s="52">
        <v>45809</v>
      </c>
      <c r="B1536" s="10" t="s">
        <v>410</v>
      </c>
      <c r="C1536" s="10" t="s">
        <v>411</v>
      </c>
      <c r="D1536" s="10" t="s">
        <v>412</v>
      </c>
      <c r="E1536" s="10" t="s">
        <v>16</v>
      </c>
      <c r="F1536" s="10" t="s">
        <v>19</v>
      </c>
      <c r="G1536" s="10" t="s">
        <v>51</v>
      </c>
      <c r="H1536" s="10">
        <v>1</v>
      </c>
      <c r="I1536" s="11">
        <v>45701</v>
      </c>
      <c r="J1536" s="10">
        <v>59</v>
      </c>
      <c r="K1536" s="10" t="s">
        <v>52</v>
      </c>
      <c r="L1536" s="10" t="s">
        <v>36</v>
      </c>
    </row>
    <row r="1537" spans="1:12" x14ac:dyDescent="0.3">
      <c r="A1537" s="52">
        <v>45809</v>
      </c>
      <c r="B1537" s="10" t="s">
        <v>413</v>
      </c>
      <c r="C1537" s="10" t="s">
        <v>414</v>
      </c>
      <c r="D1537" s="10" t="s">
        <v>181</v>
      </c>
      <c r="E1537" s="10" t="s">
        <v>20</v>
      </c>
      <c r="F1537" s="10" t="s">
        <v>17</v>
      </c>
      <c r="G1537" s="10" t="s">
        <v>51</v>
      </c>
      <c r="H1537" s="10">
        <v>1</v>
      </c>
      <c r="I1537" s="11">
        <v>45257</v>
      </c>
      <c r="J1537" s="10">
        <v>51</v>
      </c>
      <c r="K1537" s="10" t="s">
        <v>52</v>
      </c>
      <c r="L1537" s="10" t="s">
        <v>42</v>
      </c>
    </row>
    <row r="1538" spans="1:12" x14ac:dyDescent="0.3">
      <c r="A1538" s="52">
        <v>45809</v>
      </c>
      <c r="B1538" s="10" t="s">
        <v>415</v>
      </c>
      <c r="C1538" s="10" t="s">
        <v>155</v>
      </c>
      <c r="D1538" s="10" t="s">
        <v>286</v>
      </c>
      <c r="E1538" s="10" t="s">
        <v>20</v>
      </c>
      <c r="F1538" s="10" t="s">
        <v>19</v>
      </c>
      <c r="G1538" s="10" t="s">
        <v>67</v>
      </c>
      <c r="H1538" s="10">
        <v>1</v>
      </c>
      <c r="I1538" s="11">
        <v>44461</v>
      </c>
      <c r="J1538" s="10">
        <v>25</v>
      </c>
      <c r="K1538" s="10" t="s">
        <v>52</v>
      </c>
      <c r="L1538" s="10" t="s">
        <v>42</v>
      </c>
    </row>
    <row r="1539" spans="1:12" x14ac:dyDescent="0.3">
      <c r="A1539" s="52">
        <v>45809</v>
      </c>
      <c r="B1539" s="10" t="s">
        <v>416</v>
      </c>
      <c r="C1539" s="10" t="s">
        <v>321</v>
      </c>
      <c r="D1539" s="10" t="s">
        <v>138</v>
      </c>
      <c r="E1539" s="10" t="s">
        <v>20</v>
      </c>
      <c r="F1539" s="10" t="s">
        <v>17</v>
      </c>
      <c r="G1539" s="10" t="s">
        <v>121</v>
      </c>
      <c r="H1539" s="10">
        <v>1</v>
      </c>
      <c r="I1539" s="11">
        <v>45334</v>
      </c>
      <c r="J1539" s="10">
        <v>60</v>
      </c>
      <c r="K1539" s="10" t="s">
        <v>68</v>
      </c>
      <c r="L1539" s="10" t="s">
        <v>90</v>
      </c>
    </row>
    <row r="1540" spans="1:12" x14ac:dyDescent="0.3">
      <c r="A1540" s="52">
        <v>45809</v>
      </c>
      <c r="B1540" s="10" t="s">
        <v>417</v>
      </c>
      <c r="C1540" s="10" t="s">
        <v>418</v>
      </c>
      <c r="D1540" s="10" t="s">
        <v>132</v>
      </c>
      <c r="E1540" s="10" t="s">
        <v>20</v>
      </c>
      <c r="F1540" s="10" t="s">
        <v>19</v>
      </c>
      <c r="G1540" s="10" t="s">
        <v>51</v>
      </c>
      <c r="H1540" s="10">
        <v>1</v>
      </c>
      <c r="I1540" s="11">
        <v>44084</v>
      </c>
      <c r="J1540" s="10">
        <v>40</v>
      </c>
      <c r="K1540" s="10" t="s">
        <v>68</v>
      </c>
      <c r="L1540" s="10" t="s">
        <v>18</v>
      </c>
    </row>
    <row r="1541" spans="1:12" x14ac:dyDescent="0.3">
      <c r="A1541" s="52">
        <v>45809</v>
      </c>
      <c r="B1541" s="10" t="s">
        <v>419</v>
      </c>
      <c r="C1541" s="10" t="s">
        <v>420</v>
      </c>
      <c r="D1541" s="10" t="s">
        <v>421</v>
      </c>
      <c r="E1541" s="10" t="s">
        <v>20</v>
      </c>
      <c r="F1541" s="10" t="s">
        <v>17</v>
      </c>
      <c r="G1541" s="10" t="s">
        <v>67</v>
      </c>
      <c r="H1541" s="10">
        <v>1</v>
      </c>
      <c r="I1541" s="11">
        <v>44861</v>
      </c>
      <c r="J1541" s="10">
        <v>57</v>
      </c>
      <c r="K1541" s="10" t="s">
        <v>52</v>
      </c>
      <c r="L1541" s="10" t="s">
        <v>18</v>
      </c>
    </row>
    <row r="1542" spans="1:12" x14ac:dyDescent="0.3">
      <c r="A1542" s="52">
        <v>45809</v>
      </c>
      <c r="B1542" s="10" t="s">
        <v>422</v>
      </c>
      <c r="C1542" s="10" t="s">
        <v>423</v>
      </c>
      <c r="D1542" s="10" t="s">
        <v>424</v>
      </c>
      <c r="E1542" s="10" t="s">
        <v>20</v>
      </c>
      <c r="F1542" s="10" t="s">
        <v>19</v>
      </c>
      <c r="G1542" s="10" t="s">
        <v>67</v>
      </c>
      <c r="H1542" s="10">
        <v>1</v>
      </c>
      <c r="I1542" s="11">
        <v>44591</v>
      </c>
      <c r="J1542" s="10">
        <v>55</v>
      </c>
      <c r="K1542" s="10" t="s">
        <v>52</v>
      </c>
      <c r="L1542" s="10" t="s">
        <v>31</v>
      </c>
    </row>
    <row r="1543" spans="1:12" x14ac:dyDescent="0.3">
      <c r="A1543" s="52">
        <v>45809</v>
      </c>
      <c r="B1543" s="10" t="s">
        <v>425</v>
      </c>
      <c r="C1543" s="10" t="s">
        <v>426</v>
      </c>
      <c r="D1543" s="10" t="s">
        <v>427</v>
      </c>
      <c r="E1543" s="10" t="s">
        <v>16</v>
      </c>
      <c r="F1543" s="10" t="s">
        <v>17</v>
      </c>
      <c r="G1543" s="10" t="s">
        <v>75</v>
      </c>
      <c r="H1543" s="10">
        <v>1</v>
      </c>
      <c r="I1543" s="11">
        <v>45576</v>
      </c>
      <c r="J1543" s="10">
        <v>34</v>
      </c>
      <c r="K1543" s="10" t="s">
        <v>68</v>
      </c>
      <c r="L1543" s="10" t="s">
        <v>42</v>
      </c>
    </row>
    <row r="1544" spans="1:12" x14ac:dyDescent="0.3">
      <c r="A1544" s="52">
        <v>45809</v>
      </c>
      <c r="B1544" s="10" t="s">
        <v>428</v>
      </c>
      <c r="C1544" s="10" t="s">
        <v>429</v>
      </c>
      <c r="D1544" s="10" t="s">
        <v>146</v>
      </c>
      <c r="E1544" s="10" t="s">
        <v>20</v>
      </c>
      <c r="F1544" s="10" t="s">
        <v>56</v>
      </c>
      <c r="G1544" s="10" t="s">
        <v>75</v>
      </c>
      <c r="H1544" s="10">
        <v>1</v>
      </c>
      <c r="I1544" s="11">
        <v>44080</v>
      </c>
      <c r="J1544" s="10">
        <v>48</v>
      </c>
      <c r="K1544" s="10" t="s">
        <v>52</v>
      </c>
      <c r="L1544" s="10" t="s">
        <v>90</v>
      </c>
    </row>
    <row r="1545" spans="1:12" x14ac:dyDescent="0.3">
      <c r="A1545" s="52">
        <v>45809</v>
      </c>
      <c r="B1545" s="10" t="s">
        <v>430</v>
      </c>
      <c r="C1545" s="10" t="s">
        <v>309</v>
      </c>
      <c r="D1545" s="10" t="s">
        <v>431</v>
      </c>
      <c r="E1545" s="10" t="s">
        <v>16</v>
      </c>
      <c r="F1545" s="10" t="s">
        <v>50</v>
      </c>
      <c r="G1545" s="10" t="s">
        <v>51</v>
      </c>
      <c r="H1545" s="10">
        <v>1</v>
      </c>
      <c r="I1545" s="11">
        <v>44621</v>
      </c>
      <c r="J1545" s="10">
        <v>43</v>
      </c>
      <c r="K1545" s="10" t="s">
        <v>52</v>
      </c>
      <c r="L1545" s="10" t="s">
        <v>27</v>
      </c>
    </row>
    <row r="1546" spans="1:12" x14ac:dyDescent="0.3">
      <c r="A1546" s="52">
        <v>45809</v>
      </c>
      <c r="B1546" s="10" t="s">
        <v>432</v>
      </c>
      <c r="C1546" s="10" t="s">
        <v>366</v>
      </c>
      <c r="D1546" s="10" t="s">
        <v>106</v>
      </c>
      <c r="E1546" s="10" t="s">
        <v>20</v>
      </c>
      <c r="F1546" s="10" t="s">
        <v>19</v>
      </c>
      <c r="G1546" s="10" t="s">
        <v>57</v>
      </c>
      <c r="H1546" s="10">
        <v>1</v>
      </c>
      <c r="I1546" s="11">
        <v>44839</v>
      </c>
      <c r="J1546" s="10">
        <v>29</v>
      </c>
      <c r="K1546" s="10" t="s">
        <v>68</v>
      </c>
      <c r="L1546" s="10" t="s">
        <v>27</v>
      </c>
    </row>
    <row r="1547" spans="1:12" x14ac:dyDescent="0.3">
      <c r="A1547" s="52">
        <v>45809</v>
      </c>
      <c r="B1547" s="10" t="s">
        <v>433</v>
      </c>
      <c r="C1547" s="10" t="s">
        <v>186</v>
      </c>
      <c r="D1547" s="10" t="s">
        <v>332</v>
      </c>
      <c r="E1547" s="10" t="s">
        <v>16</v>
      </c>
      <c r="F1547" s="10" t="s">
        <v>19</v>
      </c>
      <c r="G1547" s="10" t="s">
        <v>98</v>
      </c>
      <c r="H1547" s="10">
        <v>1</v>
      </c>
      <c r="I1547" s="11">
        <v>44379</v>
      </c>
      <c r="J1547" s="10">
        <v>20</v>
      </c>
      <c r="K1547" s="10" t="s">
        <v>68</v>
      </c>
      <c r="L1547" s="10" t="s">
        <v>94</v>
      </c>
    </row>
    <row r="1548" spans="1:12" x14ac:dyDescent="0.3">
      <c r="A1548" s="52">
        <v>45809</v>
      </c>
      <c r="B1548" s="10" t="s">
        <v>434</v>
      </c>
      <c r="C1548" s="10" t="s">
        <v>340</v>
      </c>
      <c r="D1548" s="10" t="s">
        <v>117</v>
      </c>
      <c r="E1548" s="10" t="s">
        <v>16</v>
      </c>
      <c r="F1548" s="10" t="s">
        <v>50</v>
      </c>
      <c r="G1548" s="10" t="s">
        <v>121</v>
      </c>
      <c r="H1548" s="10">
        <v>1</v>
      </c>
      <c r="I1548" s="11">
        <v>44692</v>
      </c>
      <c r="J1548" s="10">
        <v>36</v>
      </c>
      <c r="K1548" s="10" t="s">
        <v>52</v>
      </c>
      <c r="L1548" s="10" t="s">
        <v>42</v>
      </c>
    </row>
    <row r="1549" spans="1:12" x14ac:dyDescent="0.3">
      <c r="A1549" s="52">
        <v>45809</v>
      </c>
      <c r="B1549" s="10" t="s">
        <v>435</v>
      </c>
      <c r="C1549" s="10" t="s">
        <v>436</v>
      </c>
      <c r="D1549" s="10" t="s">
        <v>335</v>
      </c>
      <c r="E1549" s="10" t="s">
        <v>16</v>
      </c>
      <c r="F1549" s="10" t="s">
        <v>17</v>
      </c>
      <c r="G1549" s="10" t="s">
        <v>51</v>
      </c>
      <c r="H1549" s="10">
        <v>0.91</v>
      </c>
      <c r="I1549" s="11">
        <v>44103</v>
      </c>
      <c r="J1549" s="10">
        <v>62</v>
      </c>
      <c r="K1549" s="10" t="s">
        <v>52</v>
      </c>
      <c r="L1549" s="10" t="s">
        <v>40</v>
      </c>
    </row>
    <row r="1550" spans="1:12" x14ac:dyDescent="0.3">
      <c r="A1550" s="52">
        <v>45809</v>
      </c>
      <c r="B1550" s="10" t="s">
        <v>437</v>
      </c>
      <c r="C1550" s="10" t="s">
        <v>32</v>
      </c>
      <c r="D1550" s="10" t="s">
        <v>103</v>
      </c>
      <c r="E1550" s="10" t="s">
        <v>16</v>
      </c>
      <c r="F1550" s="10" t="s">
        <v>19</v>
      </c>
      <c r="G1550" s="10" t="s">
        <v>57</v>
      </c>
      <c r="H1550" s="10">
        <v>1</v>
      </c>
      <c r="I1550" s="11">
        <v>44489</v>
      </c>
      <c r="J1550" s="10">
        <v>59</v>
      </c>
      <c r="K1550" s="10" t="s">
        <v>52</v>
      </c>
      <c r="L1550" s="10" t="s">
        <v>18</v>
      </c>
    </row>
    <row r="1551" spans="1:12" x14ac:dyDescent="0.3">
      <c r="A1551" s="52">
        <v>45809</v>
      </c>
      <c r="B1551" s="10" t="s">
        <v>438</v>
      </c>
      <c r="C1551" s="10" t="s">
        <v>439</v>
      </c>
      <c r="D1551" s="10" t="s">
        <v>66</v>
      </c>
      <c r="E1551" s="10" t="s">
        <v>20</v>
      </c>
      <c r="F1551" s="10" t="s">
        <v>19</v>
      </c>
      <c r="G1551" s="10" t="s">
        <v>67</v>
      </c>
      <c r="H1551" s="10">
        <v>0.91</v>
      </c>
      <c r="I1551" s="11">
        <v>45809</v>
      </c>
      <c r="J1551" s="10">
        <v>31</v>
      </c>
      <c r="K1551" s="10" t="s">
        <v>52</v>
      </c>
      <c r="L1551" s="10" t="s">
        <v>18</v>
      </c>
    </row>
    <row r="1552" spans="1:12" x14ac:dyDescent="0.3">
      <c r="A1552" s="52">
        <v>45809</v>
      </c>
      <c r="B1552" s="10" t="s">
        <v>440</v>
      </c>
      <c r="C1552" s="10" t="s">
        <v>441</v>
      </c>
      <c r="D1552" s="10" t="s">
        <v>442</v>
      </c>
      <c r="E1552" s="10" t="s">
        <v>16</v>
      </c>
      <c r="F1552" s="10" t="s">
        <v>19</v>
      </c>
      <c r="G1552" s="10" t="s">
        <v>51</v>
      </c>
      <c r="H1552" s="10">
        <v>0.91</v>
      </c>
      <c r="I1552" s="11">
        <v>44457</v>
      </c>
      <c r="J1552" s="10">
        <v>47</v>
      </c>
      <c r="K1552" s="10" t="s">
        <v>68</v>
      </c>
      <c r="L1552" s="10" t="s">
        <v>21</v>
      </c>
    </row>
    <row r="1553" spans="1:12" x14ac:dyDescent="0.3">
      <c r="A1553" s="52">
        <v>45809</v>
      </c>
      <c r="B1553" s="10" t="s">
        <v>443</v>
      </c>
      <c r="C1553" s="10" t="s">
        <v>444</v>
      </c>
      <c r="D1553" s="10" t="s">
        <v>445</v>
      </c>
      <c r="E1553" s="10" t="s">
        <v>16</v>
      </c>
      <c r="F1553" s="10" t="s">
        <v>19</v>
      </c>
      <c r="G1553" s="10" t="s">
        <v>121</v>
      </c>
      <c r="H1553" s="10">
        <v>1</v>
      </c>
      <c r="I1553" s="11">
        <v>45099</v>
      </c>
      <c r="J1553" s="10">
        <v>55</v>
      </c>
      <c r="K1553" s="10" t="s">
        <v>68</v>
      </c>
      <c r="L1553" s="10" t="s">
        <v>40</v>
      </c>
    </row>
    <row r="1554" spans="1:12" x14ac:dyDescent="0.3">
      <c r="A1554" s="52">
        <v>45809</v>
      </c>
      <c r="B1554" s="10" t="s">
        <v>446</v>
      </c>
      <c r="C1554" s="10" t="s">
        <v>447</v>
      </c>
      <c r="D1554" s="10" t="s">
        <v>155</v>
      </c>
      <c r="E1554" s="10" t="s">
        <v>20</v>
      </c>
      <c r="F1554" s="10" t="s">
        <v>50</v>
      </c>
      <c r="G1554" s="10" t="s">
        <v>51</v>
      </c>
      <c r="H1554" s="10">
        <v>1</v>
      </c>
      <c r="I1554" s="11">
        <v>44463</v>
      </c>
      <c r="J1554" s="10">
        <v>40</v>
      </c>
      <c r="K1554" s="10" t="s">
        <v>52</v>
      </c>
      <c r="L1554" s="10" t="s">
        <v>39</v>
      </c>
    </row>
    <row r="1555" spans="1:12" x14ac:dyDescent="0.3">
      <c r="A1555" s="52">
        <v>45809</v>
      </c>
      <c r="B1555" s="10" t="s">
        <v>448</v>
      </c>
      <c r="C1555" s="10" t="s">
        <v>449</v>
      </c>
      <c r="D1555" s="10" t="s">
        <v>207</v>
      </c>
      <c r="E1555" s="10" t="s">
        <v>16</v>
      </c>
      <c r="F1555" s="10" t="s">
        <v>19</v>
      </c>
      <c r="G1555" s="10" t="s">
        <v>51</v>
      </c>
      <c r="H1555" s="10">
        <v>0.91</v>
      </c>
      <c r="I1555" s="11">
        <v>44370</v>
      </c>
      <c r="J1555" s="10">
        <v>63</v>
      </c>
      <c r="K1555" s="10" t="s">
        <v>52</v>
      </c>
      <c r="L1555" s="10" t="s">
        <v>90</v>
      </c>
    </row>
    <row r="1556" spans="1:12" x14ac:dyDescent="0.3">
      <c r="A1556" s="52">
        <v>45809</v>
      </c>
      <c r="B1556" s="10" t="s">
        <v>450</v>
      </c>
      <c r="C1556" s="10" t="s">
        <v>451</v>
      </c>
      <c r="D1556" s="10" t="s">
        <v>317</v>
      </c>
      <c r="E1556" s="10" t="s">
        <v>20</v>
      </c>
      <c r="F1556" s="10" t="s">
        <v>19</v>
      </c>
      <c r="G1556" s="10" t="s">
        <v>51</v>
      </c>
      <c r="H1556" s="10">
        <v>1</v>
      </c>
      <c r="I1556" s="11">
        <v>45396</v>
      </c>
      <c r="J1556" s="10">
        <v>61</v>
      </c>
      <c r="K1556" s="10" t="s">
        <v>68</v>
      </c>
      <c r="L1556" s="10" t="s">
        <v>31</v>
      </c>
    </row>
    <row r="1557" spans="1:12" x14ac:dyDescent="0.3">
      <c r="A1557" s="52">
        <v>45809</v>
      </c>
      <c r="B1557" s="10" t="s">
        <v>452</v>
      </c>
      <c r="C1557" s="10" t="s">
        <v>420</v>
      </c>
      <c r="D1557" s="10" t="s">
        <v>453</v>
      </c>
      <c r="E1557" s="10" t="s">
        <v>16</v>
      </c>
      <c r="F1557" s="10" t="s">
        <v>19</v>
      </c>
      <c r="G1557" s="10" t="s">
        <v>29</v>
      </c>
      <c r="H1557" s="10">
        <v>0.91</v>
      </c>
      <c r="I1557" s="11">
        <v>44128</v>
      </c>
      <c r="J1557" s="10">
        <v>48</v>
      </c>
      <c r="K1557" s="10" t="s">
        <v>68</v>
      </c>
      <c r="L1557" s="10" t="s">
        <v>94</v>
      </c>
    </row>
    <row r="1558" spans="1:12" x14ac:dyDescent="0.3">
      <c r="A1558" s="52">
        <v>45809</v>
      </c>
      <c r="B1558" s="10" t="s">
        <v>454</v>
      </c>
      <c r="C1558" s="10" t="s">
        <v>455</v>
      </c>
      <c r="D1558" s="10" t="s">
        <v>456</v>
      </c>
      <c r="E1558" s="10" t="s">
        <v>16</v>
      </c>
      <c r="F1558" s="10" t="s">
        <v>17</v>
      </c>
      <c r="G1558" s="10" t="s">
        <v>29</v>
      </c>
      <c r="H1558" s="10">
        <v>1</v>
      </c>
      <c r="I1558" s="11">
        <v>45602</v>
      </c>
      <c r="J1558" s="10">
        <v>60</v>
      </c>
      <c r="K1558" s="10" t="s">
        <v>68</v>
      </c>
      <c r="L1558" s="10" t="s">
        <v>39</v>
      </c>
    </row>
    <row r="1559" spans="1:12" x14ac:dyDescent="0.3">
      <c r="A1559" s="52">
        <v>45809</v>
      </c>
      <c r="B1559" s="10" t="s">
        <v>457</v>
      </c>
      <c r="C1559" s="10" t="s">
        <v>458</v>
      </c>
      <c r="D1559" s="10" t="s">
        <v>459</v>
      </c>
      <c r="E1559" s="10" t="s">
        <v>16</v>
      </c>
      <c r="F1559" s="10" t="s">
        <v>50</v>
      </c>
      <c r="G1559" s="10" t="s">
        <v>29</v>
      </c>
      <c r="H1559" s="10">
        <v>0.91</v>
      </c>
      <c r="I1559" s="11">
        <v>44468</v>
      </c>
      <c r="J1559" s="10">
        <v>46</v>
      </c>
      <c r="K1559" s="10" t="s">
        <v>52</v>
      </c>
      <c r="L1559" s="10" t="s">
        <v>90</v>
      </c>
    </row>
    <row r="1560" spans="1:12" x14ac:dyDescent="0.3">
      <c r="A1560" s="52">
        <v>45809</v>
      </c>
      <c r="B1560" s="10" t="s">
        <v>460</v>
      </c>
      <c r="C1560" s="10" t="s">
        <v>420</v>
      </c>
      <c r="D1560" s="10" t="s">
        <v>383</v>
      </c>
      <c r="E1560" s="10" t="s">
        <v>20</v>
      </c>
      <c r="F1560" s="10" t="s">
        <v>19</v>
      </c>
      <c r="G1560" s="10" t="s">
        <v>51</v>
      </c>
      <c r="H1560" s="10">
        <v>0.91</v>
      </c>
      <c r="I1560" s="11">
        <v>45630</v>
      </c>
      <c r="J1560" s="10">
        <v>35</v>
      </c>
      <c r="K1560" s="10" t="s">
        <v>52</v>
      </c>
      <c r="L1560" s="10" t="s">
        <v>18</v>
      </c>
    </row>
    <row r="1561" spans="1:12" x14ac:dyDescent="0.3">
      <c r="A1561" s="52">
        <v>45809</v>
      </c>
      <c r="B1561" s="10" t="s">
        <v>461</v>
      </c>
      <c r="C1561" s="10" t="s">
        <v>345</v>
      </c>
      <c r="D1561" s="10" t="s">
        <v>462</v>
      </c>
      <c r="E1561" s="10" t="s">
        <v>20</v>
      </c>
      <c r="F1561" s="10" t="s">
        <v>17</v>
      </c>
      <c r="G1561" s="10" t="s">
        <v>67</v>
      </c>
      <c r="H1561" s="10">
        <v>0.91</v>
      </c>
      <c r="I1561" s="11">
        <v>44982</v>
      </c>
      <c r="J1561" s="10">
        <v>55</v>
      </c>
      <c r="K1561" s="10" t="s">
        <v>52</v>
      </c>
      <c r="L1561" s="10" t="s">
        <v>39</v>
      </c>
    </row>
    <row r="1562" spans="1:12" x14ac:dyDescent="0.3">
      <c r="A1562" s="52">
        <v>45809</v>
      </c>
      <c r="B1562" s="10" t="s">
        <v>463</v>
      </c>
      <c r="C1562" s="10" t="s">
        <v>464</v>
      </c>
      <c r="D1562" s="10" t="s">
        <v>465</v>
      </c>
      <c r="E1562" s="10" t="s">
        <v>20</v>
      </c>
      <c r="F1562" s="10" t="s">
        <v>19</v>
      </c>
      <c r="G1562" s="10" t="s">
        <v>51</v>
      </c>
      <c r="H1562" s="10">
        <v>1</v>
      </c>
      <c r="I1562" s="11">
        <v>44504</v>
      </c>
      <c r="J1562" s="10">
        <v>49</v>
      </c>
      <c r="K1562" s="10" t="s">
        <v>68</v>
      </c>
      <c r="L1562" s="10" t="s">
        <v>39</v>
      </c>
    </row>
    <row r="1563" spans="1:12" x14ac:dyDescent="0.3">
      <c r="A1563" s="52">
        <v>45809</v>
      </c>
      <c r="B1563" s="10" t="s">
        <v>466</v>
      </c>
      <c r="C1563" s="10" t="s">
        <v>390</v>
      </c>
      <c r="D1563" s="10" t="s">
        <v>161</v>
      </c>
      <c r="E1563" s="10" t="s">
        <v>16</v>
      </c>
      <c r="F1563" s="10" t="s">
        <v>19</v>
      </c>
      <c r="G1563" s="10" t="s">
        <v>98</v>
      </c>
      <c r="H1563" s="10">
        <v>1</v>
      </c>
      <c r="I1563" s="11">
        <v>44727</v>
      </c>
      <c r="J1563" s="10">
        <v>37</v>
      </c>
      <c r="K1563" s="10" t="s">
        <v>68</v>
      </c>
      <c r="L1563" s="10" t="s">
        <v>18</v>
      </c>
    </row>
    <row r="1564" spans="1:12" x14ac:dyDescent="0.3">
      <c r="A1564" s="52">
        <v>45809</v>
      </c>
      <c r="B1564" s="10" t="s">
        <v>467</v>
      </c>
      <c r="C1564" s="10" t="s">
        <v>163</v>
      </c>
      <c r="D1564" s="10" t="s">
        <v>468</v>
      </c>
      <c r="E1564" s="10" t="s">
        <v>20</v>
      </c>
      <c r="F1564" s="10" t="s">
        <v>50</v>
      </c>
      <c r="G1564" s="10" t="s">
        <v>51</v>
      </c>
      <c r="H1564" s="10">
        <v>1</v>
      </c>
      <c r="I1564" s="11">
        <v>45725</v>
      </c>
      <c r="J1564" s="10">
        <v>47</v>
      </c>
      <c r="K1564" s="10" t="s">
        <v>52</v>
      </c>
      <c r="L1564" s="10" t="s">
        <v>27</v>
      </c>
    </row>
    <row r="1565" spans="1:12" x14ac:dyDescent="0.3">
      <c r="A1565" s="52">
        <v>45809</v>
      </c>
      <c r="B1565" s="10" t="s">
        <v>469</v>
      </c>
      <c r="C1565" s="10" t="s">
        <v>354</v>
      </c>
      <c r="D1565" s="10" t="s">
        <v>470</v>
      </c>
      <c r="E1565" s="10" t="s">
        <v>16</v>
      </c>
      <c r="F1565" s="10" t="s">
        <v>19</v>
      </c>
      <c r="G1565" s="10" t="s">
        <v>57</v>
      </c>
      <c r="H1565" s="10">
        <v>1</v>
      </c>
      <c r="I1565" s="11">
        <v>44086</v>
      </c>
      <c r="J1565" s="10">
        <v>60</v>
      </c>
      <c r="K1565" s="10" t="s">
        <v>68</v>
      </c>
      <c r="L1565" s="10" t="s">
        <v>42</v>
      </c>
    </row>
    <row r="1566" spans="1:12" x14ac:dyDescent="0.3">
      <c r="A1566" s="52">
        <v>45809</v>
      </c>
      <c r="B1566" s="10" t="s">
        <v>471</v>
      </c>
      <c r="C1566" s="10" t="s">
        <v>472</v>
      </c>
      <c r="D1566" s="10" t="s">
        <v>117</v>
      </c>
      <c r="E1566" s="10" t="s">
        <v>16</v>
      </c>
      <c r="F1566" s="10" t="s">
        <v>19</v>
      </c>
      <c r="G1566" s="10" t="s">
        <v>51</v>
      </c>
      <c r="H1566" s="10">
        <v>1</v>
      </c>
      <c r="I1566" s="11">
        <v>45426</v>
      </c>
      <c r="J1566" s="10">
        <v>46</v>
      </c>
      <c r="K1566" s="10" t="s">
        <v>52</v>
      </c>
      <c r="L1566" s="10" t="s">
        <v>31</v>
      </c>
    </row>
    <row r="1567" spans="1:12" x14ac:dyDescent="0.3">
      <c r="A1567" s="52">
        <v>45809</v>
      </c>
      <c r="B1567" s="10" t="s">
        <v>473</v>
      </c>
      <c r="C1567" s="10" t="s">
        <v>34</v>
      </c>
      <c r="D1567" s="10" t="s">
        <v>198</v>
      </c>
      <c r="E1567" s="10" t="s">
        <v>20</v>
      </c>
      <c r="F1567" s="10" t="s">
        <v>19</v>
      </c>
      <c r="G1567" s="10" t="s">
        <v>75</v>
      </c>
      <c r="H1567" s="10">
        <v>1</v>
      </c>
      <c r="I1567" s="11">
        <v>45795</v>
      </c>
      <c r="J1567" s="10">
        <v>58</v>
      </c>
      <c r="K1567" s="10" t="s">
        <v>68</v>
      </c>
      <c r="L1567" s="10" t="s">
        <v>23</v>
      </c>
    </row>
    <row r="1568" spans="1:12" x14ac:dyDescent="0.3">
      <c r="A1568" s="52">
        <v>45809</v>
      </c>
      <c r="B1568" s="10" t="s">
        <v>474</v>
      </c>
      <c r="C1568" s="10" t="s">
        <v>352</v>
      </c>
      <c r="D1568" s="10" t="s">
        <v>200</v>
      </c>
      <c r="E1568" s="10" t="s">
        <v>16</v>
      </c>
      <c r="F1568" s="10" t="s">
        <v>19</v>
      </c>
      <c r="G1568" s="10" t="s">
        <v>67</v>
      </c>
      <c r="H1568" s="10">
        <v>1</v>
      </c>
      <c r="I1568" s="11">
        <v>44925</v>
      </c>
      <c r="J1568" s="10">
        <v>54</v>
      </c>
      <c r="K1568" s="10" t="s">
        <v>68</v>
      </c>
      <c r="L1568" s="10" t="s">
        <v>39</v>
      </c>
    </row>
    <row r="1569" spans="1:12" x14ac:dyDescent="0.3">
      <c r="A1569" s="52">
        <v>45809</v>
      </c>
      <c r="B1569" s="10" t="s">
        <v>475</v>
      </c>
      <c r="C1569" s="10" t="s">
        <v>393</v>
      </c>
      <c r="D1569" s="10" t="s">
        <v>476</v>
      </c>
      <c r="E1569" s="10" t="s">
        <v>16</v>
      </c>
      <c r="F1569" s="10" t="s">
        <v>19</v>
      </c>
      <c r="G1569" s="10" t="s">
        <v>51</v>
      </c>
      <c r="H1569" s="10">
        <v>0.91</v>
      </c>
      <c r="I1569" s="11">
        <v>45655</v>
      </c>
      <c r="J1569" s="10">
        <v>32</v>
      </c>
      <c r="K1569" s="10" t="s">
        <v>52</v>
      </c>
      <c r="L1569" s="10" t="s">
        <v>27</v>
      </c>
    </row>
    <row r="1570" spans="1:12" x14ac:dyDescent="0.3">
      <c r="A1570" s="52">
        <v>45809</v>
      </c>
      <c r="B1570" s="10" t="s">
        <v>479</v>
      </c>
      <c r="C1570" s="10" t="s">
        <v>480</v>
      </c>
      <c r="D1570" s="10" t="s">
        <v>481</v>
      </c>
      <c r="E1570" s="10" t="s">
        <v>16</v>
      </c>
      <c r="F1570" s="10" t="s">
        <v>56</v>
      </c>
      <c r="G1570" s="10" t="s">
        <v>57</v>
      </c>
      <c r="H1570" s="10">
        <v>1</v>
      </c>
      <c r="I1570" s="11">
        <v>45604</v>
      </c>
      <c r="J1570" s="10">
        <v>65</v>
      </c>
      <c r="K1570" s="10" t="s">
        <v>52</v>
      </c>
      <c r="L1570" s="10" t="s">
        <v>18</v>
      </c>
    </row>
    <row r="1571" spans="1:12" x14ac:dyDescent="0.3">
      <c r="A1571" s="52">
        <v>45809</v>
      </c>
      <c r="B1571" s="10" t="s">
        <v>482</v>
      </c>
      <c r="C1571" s="10" t="s">
        <v>483</v>
      </c>
      <c r="D1571" s="10" t="s">
        <v>484</v>
      </c>
      <c r="E1571" s="10" t="s">
        <v>16</v>
      </c>
      <c r="F1571" s="10" t="s">
        <v>50</v>
      </c>
      <c r="G1571" s="10" t="s">
        <v>75</v>
      </c>
      <c r="H1571" s="10">
        <v>1</v>
      </c>
      <c r="I1571" s="11">
        <v>44998</v>
      </c>
      <c r="J1571" s="10">
        <v>44</v>
      </c>
      <c r="K1571" s="10" t="s">
        <v>52</v>
      </c>
      <c r="L1571" s="10" t="s">
        <v>27</v>
      </c>
    </row>
    <row r="1572" spans="1:12" x14ac:dyDescent="0.3">
      <c r="A1572" s="52">
        <v>45809</v>
      </c>
      <c r="B1572" s="10" t="s">
        <v>485</v>
      </c>
      <c r="C1572" s="10" t="s">
        <v>375</v>
      </c>
      <c r="D1572" s="10" t="s">
        <v>129</v>
      </c>
      <c r="E1572" s="10" t="s">
        <v>20</v>
      </c>
      <c r="F1572" s="10" t="s">
        <v>19</v>
      </c>
      <c r="G1572" s="10" t="s">
        <v>67</v>
      </c>
      <c r="H1572" s="10">
        <v>0.91</v>
      </c>
      <c r="I1572" s="11">
        <v>45455</v>
      </c>
      <c r="J1572" s="10">
        <v>28</v>
      </c>
      <c r="K1572" s="10" t="s">
        <v>68</v>
      </c>
      <c r="L1572" s="10" t="s">
        <v>23</v>
      </c>
    </row>
    <row r="1573" spans="1:12" x14ac:dyDescent="0.3">
      <c r="A1573" s="52">
        <v>45809</v>
      </c>
      <c r="B1573" s="10" t="s">
        <v>486</v>
      </c>
      <c r="C1573" s="10" t="s">
        <v>144</v>
      </c>
      <c r="D1573" s="10" t="s">
        <v>487</v>
      </c>
      <c r="E1573" s="10" t="s">
        <v>16</v>
      </c>
      <c r="F1573" s="10" t="s">
        <v>19</v>
      </c>
      <c r="G1573" s="10" t="s">
        <v>51</v>
      </c>
      <c r="H1573" s="10">
        <v>0.91</v>
      </c>
      <c r="I1573" s="11">
        <v>45470</v>
      </c>
      <c r="J1573" s="10">
        <v>38</v>
      </c>
      <c r="K1573" s="10" t="s">
        <v>52</v>
      </c>
      <c r="L1573" s="10" t="s">
        <v>40</v>
      </c>
    </row>
    <row r="1574" spans="1:12" x14ac:dyDescent="0.3">
      <c r="A1574" s="52">
        <v>45809</v>
      </c>
      <c r="B1574" s="10" t="s">
        <v>488</v>
      </c>
      <c r="C1574" s="10" t="s">
        <v>489</v>
      </c>
      <c r="D1574" s="10" t="s">
        <v>89</v>
      </c>
      <c r="E1574" s="10" t="s">
        <v>20</v>
      </c>
      <c r="F1574" s="10" t="s">
        <v>19</v>
      </c>
      <c r="G1574" s="10" t="s">
        <v>98</v>
      </c>
      <c r="H1574" s="10">
        <v>1</v>
      </c>
      <c r="I1574" s="11">
        <v>44873</v>
      </c>
      <c r="J1574" s="10">
        <v>37</v>
      </c>
      <c r="K1574" s="10" t="s">
        <v>52</v>
      </c>
      <c r="L1574" s="10" t="s">
        <v>39</v>
      </c>
    </row>
    <row r="1575" spans="1:12" x14ac:dyDescent="0.3">
      <c r="A1575" s="52">
        <v>45809</v>
      </c>
      <c r="B1575" s="10" t="s">
        <v>490</v>
      </c>
      <c r="C1575" s="10" t="s">
        <v>491</v>
      </c>
      <c r="D1575" s="10" t="s">
        <v>172</v>
      </c>
      <c r="E1575" s="10" t="s">
        <v>20</v>
      </c>
      <c r="F1575" s="10" t="s">
        <v>56</v>
      </c>
      <c r="G1575" s="10" t="s">
        <v>29</v>
      </c>
      <c r="H1575" s="10">
        <v>0.91</v>
      </c>
      <c r="I1575" s="11">
        <v>45101</v>
      </c>
      <c r="J1575" s="10">
        <v>21</v>
      </c>
      <c r="K1575" s="10" t="s">
        <v>52</v>
      </c>
      <c r="L1575" s="10" t="s">
        <v>35</v>
      </c>
    </row>
    <row r="1576" spans="1:12" x14ac:dyDescent="0.3">
      <c r="A1576" s="52">
        <v>45809</v>
      </c>
      <c r="B1576" s="10" t="s">
        <v>492</v>
      </c>
      <c r="C1576" s="10" t="s">
        <v>28</v>
      </c>
      <c r="D1576" s="10" t="s">
        <v>331</v>
      </c>
      <c r="E1576" s="10" t="s">
        <v>20</v>
      </c>
      <c r="F1576" s="10" t="s">
        <v>50</v>
      </c>
      <c r="G1576" s="10" t="s">
        <v>67</v>
      </c>
      <c r="H1576" s="10">
        <v>1</v>
      </c>
      <c r="I1576" s="11">
        <v>45292</v>
      </c>
      <c r="J1576" s="10">
        <v>27</v>
      </c>
      <c r="K1576" s="10" t="s">
        <v>52</v>
      </c>
      <c r="L1576" s="10" t="s">
        <v>18</v>
      </c>
    </row>
    <row r="1577" spans="1:12" x14ac:dyDescent="0.3">
      <c r="A1577" s="52">
        <v>45809</v>
      </c>
      <c r="B1577" s="10" t="s">
        <v>493</v>
      </c>
      <c r="C1577" s="10" t="s">
        <v>157</v>
      </c>
      <c r="D1577" s="10" t="s">
        <v>317</v>
      </c>
      <c r="E1577" s="10" t="s">
        <v>20</v>
      </c>
      <c r="F1577" s="10" t="s">
        <v>17</v>
      </c>
      <c r="G1577" s="10" t="s">
        <v>51</v>
      </c>
      <c r="H1577" s="10">
        <v>1</v>
      </c>
      <c r="I1577" s="11">
        <v>44521</v>
      </c>
      <c r="J1577" s="10">
        <v>42</v>
      </c>
      <c r="K1577" s="10" t="s">
        <v>68</v>
      </c>
      <c r="L1577" s="10" t="s">
        <v>31</v>
      </c>
    </row>
    <row r="1578" spans="1:12" x14ac:dyDescent="0.3">
      <c r="A1578" s="52">
        <v>45809</v>
      </c>
      <c r="B1578" s="10" t="s">
        <v>496</v>
      </c>
      <c r="C1578" s="10" t="s">
        <v>497</v>
      </c>
      <c r="D1578" s="10" t="s">
        <v>498</v>
      </c>
      <c r="E1578" s="10" t="s">
        <v>20</v>
      </c>
      <c r="F1578" s="10" t="s">
        <v>19</v>
      </c>
      <c r="G1578" s="10" t="s">
        <v>51</v>
      </c>
      <c r="H1578" s="10">
        <v>1</v>
      </c>
      <c r="I1578" s="11">
        <v>44414</v>
      </c>
      <c r="J1578" s="10">
        <v>21</v>
      </c>
      <c r="K1578" s="10" t="s">
        <v>52</v>
      </c>
      <c r="L1578" s="10" t="s">
        <v>40</v>
      </c>
    </row>
    <row r="1579" spans="1:12" x14ac:dyDescent="0.3">
      <c r="A1579" s="52">
        <v>45809</v>
      </c>
      <c r="B1579" s="10" t="s">
        <v>499</v>
      </c>
      <c r="C1579" s="10" t="s">
        <v>500</v>
      </c>
      <c r="D1579" s="10" t="s">
        <v>366</v>
      </c>
      <c r="E1579" s="10" t="s">
        <v>20</v>
      </c>
      <c r="F1579" s="10" t="s">
        <v>19</v>
      </c>
      <c r="G1579" s="10" t="s">
        <v>51</v>
      </c>
      <c r="H1579" s="10">
        <v>1</v>
      </c>
      <c r="I1579" s="11">
        <v>44757</v>
      </c>
      <c r="J1579" s="10">
        <v>58</v>
      </c>
      <c r="K1579" s="10" t="s">
        <v>52</v>
      </c>
      <c r="L1579" s="10" t="s">
        <v>35</v>
      </c>
    </row>
    <row r="1580" spans="1:12" x14ac:dyDescent="0.3">
      <c r="A1580" s="52">
        <v>45809</v>
      </c>
      <c r="B1580" s="10" t="s">
        <v>501</v>
      </c>
      <c r="C1580" s="10" t="s">
        <v>502</v>
      </c>
      <c r="D1580" s="10" t="s">
        <v>109</v>
      </c>
      <c r="E1580" s="10" t="s">
        <v>20</v>
      </c>
      <c r="F1580" s="10" t="s">
        <v>19</v>
      </c>
      <c r="G1580" s="10" t="s">
        <v>57</v>
      </c>
      <c r="H1580" s="10">
        <v>1</v>
      </c>
      <c r="I1580" s="11">
        <v>44115</v>
      </c>
      <c r="J1580" s="10">
        <v>37</v>
      </c>
      <c r="K1580" s="10" t="s">
        <v>52</v>
      </c>
      <c r="L1580" s="10" t="s">
        <v>39</v>
      </c>
    </row>
    <row r="1581" spans="1:12" x14ac:dyDescent="0.3">
      <c r="A1581" s="52">
        <v>45809</v>
      </c>
      <c r="B1581" s="10" t="s">
        <v>503</v>
      </c>
      <c r="C1581" s="10" t="s">
        <v>504</v>
      </c>
      <c r="D1581" s="10" t="s">
        <v>505</v>
      </c>
      <c r="E1581" s="10" t="s">
        <v>20</v>
      </c>
      <c r="F1581" s="10" t="s">
        <v>56</v>
      </c>
      <c r="G1581" s="10" t="s">
        <v>51</v>
      </c>
      <c r="H1581" s="10">
        <v>1</v>
      </c>
      <c r="I1581" s="11">
        <v>45195</v>
      </c>
      <c r="J1581" s="10">
        <v>27</v>
      </c>
      <c r="K1581" s="10" t="s">
        <v>52</v>
      </c>
      <c r="L1581" s="10" t="s">
        <v>40</v>
      </c>
    </row>
    <row r="1582" spans="1:12" x14ac:dyDescent="0.3">
      <c r="A1582" s="52">
        <v>45809</v>
      </c>
      <c r="B1582" s="10" t="s">
        <v>506</v>
      </c>
      <c r="C1582" s="10" t="s">
        <v>507</v>
      </c>
      <c r="D1582" s="10" t="s">
        <v>234</v>
      </c>
      <c r="E1582" s="10" t="s">
        <v>20</v>
      </c>
      <c r="F1582" s="10" t="s">
        <v>56</v>
      </c>
      <c r="G1582" s="10" t="s">
        <v>75</v>
      </c>
      <c r="H1582" s="10">
        <v>1</v>
      </c>
      <c r="I1582" s="11">
        <v>45888</v>
      </c>
      <c r="J1582" s="10">
        <v>34</v>
      </c>
      <c r="K1582" s="10" t="s">
        <v>52</v>
      </c>
      <c r="L1582" s="10" t="s">
        <v>42</v>
      </c>
    </row>
    <row r="1583" spans="1:12" x14ac:dyDescent="0.3">
      <c r="A1583" s="52">
        <v>45809</v>
      </c>
      <c r="B1583" s="10" t="s">
        <v>508</v>
      </c>
      <c r="C1583" s="10" t="s">
        <v>509</v>
      </c>
      <c r="D1583" s="10" t="s">
        <v>510</v>
      </c>
      <c r="E1583" s="10" t="s">
        <v>20</v>
      </c>
      <c r="F1583" s="10" t="s">
        <v>17</v>
      </c>
      <c r="G1583" s="10" t="s">
        <v>51</v>
      </c>
      <c r="H1583" s="10">
        <v>1</v>
      </c>
      <c r="I1583" s="11">
        <v>45741</v>
      </c>
      <c r="J1583" s="10">
        <v>27</v>
      </c>
      <c r="K1583" s="10" t="s">
        <v>52</v>
      </c>
      <c r="L1583" s="10" t="s">
        <v>31</v>
      </c>
    </row>
    <row r="1584" spans="1:12" x14ac:dyDescent="0.3">
      <c r="A1584" s="52">
        <v>45809</v>
      </c>
      <c r="B1584" s="10" t="s">
        <v>511</v>
      </c>
      <c r="C1584" s="10" t="s">
        <v>512</v>
      </c>
      <c r="D1584" s="10" t="s">
        <v>468</v>
      </c>
      <c r="E1584" s="10" t="s">
        <v>20</v>
      </c>
      <c r="F1584" s="10" t="s">
        <v>17</v>
      </c>
      <c r="G1584" s="10" t="s">
        <v>98</v>
      </c>
      <c r="H1584" s="10">
        <v>1</v>
      </c>
      <c r="I1584" s="11">
        <v>44266</v>
      </c>
      <c r="J1584" s="10">
        <v>60</v>
      </c>
      <c r="K1584" s="10" t="s">
        <v>68</v>
      </c>
      <c r="L1584" s="10" t="s">
        <v>41</v>
      </c>
    </row>
    <row r="1585" spans="1:12" x14ac:dyDescent="0.3">
      <c r="A1585" s="52">
        <v>45809</v>
      </c>
      <c r="B1585" s="10" t="s">
        <v>513</v>
      </c>
      <c r="C1585" s="10" t="s">
        <v>123</v>
      </c>
      <c r="D1585" s="10" t="s">
        <v>514</v>
      </c>
      <c r="E1585" s="10" t="s">
        <v>16</v>
      </c>
      <c r="F1585" s="10" t="s">
        <v>19</v>
      </c>
      <c r="G1585" s="10" t="s">
        <v>51</v>
      </c>
      <c r="H1585" s="10">
        <v>1</v>
      </c>
      <c r="I1585" s="11">
        <v>44944</v>
      </c>
      <c r="J1585" s="10">
        <v>37</v>
      </c>
      <c r="K1585" s="10" t="s">
        <v>68</v>
      </c>
      <c r="L1585" s="10" t="s">
        <v>94</v>
      </c>
    </row>
    <row r="1586" spans="1:12" x14ac:dyDescent="0.3">
      <c r="A1586" s="52">
        <v>45809</v>
      </c>
      <c r="B1586" s="10" t="s">
        <v>515</v>
      </c>
      <c r="C1586" s="10" t="s">
        <v>271</v>
      </c>
      <c r="D1586" s="10" t="s">
        <v>447</v>
      </c>
      <c r="E1586" s="10" t="s">
        <v>20</v>
      </c>
      <c r="F1586" s="10" t="s">
        <v>19</v>
      </c>
      <c r="G1586" s="10" t="s">
        <v>29</v>
      </c>
      <c r="H1586" s="10">
        <v>1</v>
      </c>
      <c r="I1586" s="11">
        <v>44823</v>
      </c>
      <c r="J1586" s="10">
        <v>44</v>
      </c>
      <c r="K1586" s="10" t="s">
        <v>52</v>
      </c>
      <c r="L1586" s="10" t="s">
        <v>41</v>
      </c>
    </row>
    <row r="1587" spans="1:12" x14ac:dyDescent="0.3">
      <c r="A1587" s="52">
        <v>45809</v>
      </c>
      <c r="B1587" s="10" t="s">
        <v>516</v>
      </c>
      <c r="C1587" s="10" t="s">
        <v>144</v>
      </c>
      <c r="D1587" s="10" t="s">
        <v>181</v>
      </c>
      <c r="E1587" s="10" t="s">
        <v>20</v>
      </c>
      <c r="F1587" s="10" t="s">
        <v>17</v>
      </c>
      <c r="G1587" s="10" t="s">
        <v>121</v>
      </c>
      <c r="H1587" s="10">
        <v>1</v>
      </c>
      <c r="I1587" s="11">
        <v>45810</v>
      </c>
      <c r="J1587" s="10">
        <v>25</v>
      </c>
      <c r="K1587" s="10" t="s">
        <v>68</v>
      </c>
      <c r="L1587" s="10" t="s">
        <v>18</v>
      </c>
    </row>
    <row r="1588" spans="1:12" x14ac:dyDescent="0.3">
      <c r="A1588" s="52">
        <v>45809</v>
      </c>
      <c r="B1588" s="10" t="s">
        <v>519</v>
      </c>
      <c r="C1588" s="10" t="s">
        <v>80</v>
      </c>
      <c r="D1588" s="10" t="s">
        <v>283</v>
      </c>
      <c r="E1588" s="10" t="s">
        <v>20</v>
      </c>
      <c r="F1588" s="10" t="s">
        <v>19</v>
      </c>
      <c r="G1588" s="10" t="s">
        <v>51</v>
      </c>
      <c r="H1588" s="10">
        <v>0.91</v>
      </c>
      <c r="I1588" s="11">
        <v>44840</v>
      </c>
      <c r="J1588" s="10">
        <v>39</v>
      </c>
      <c r="K1588" s="10" t="s">
        <v>52</v>
      </c>
      <c r="L1588" s="10" t="s">
        <v>23</v>
      </c>
    </row>
    <row r="1589" spans="1:12" x14ac:dyDescent="0.3">
      <c r="A1589" s="52">
        <v>45809</v>
      </c>
      <c r="B1589" s="10" t="s">
        <v>520</v>
      </c>
      <c r="C1589" s="10" t="s">
        <v>521</v>
      </c>
      <c r="D1589" s="10" t="s">
        <v>168</v>
      </c>
      <c r="E1589" s="10" t="s">
        <v>20</v>
      </c>
      <c r="F1589" s="10" t="s">
        <v>56</v>
      </c>
      <c r="G1589" s="10" t="s">
        <v>75</v>
      </c>
      <c r="H1589" s="10">
        <v>1</v>
      </c>
      <c r="I1589" s="11">
        <v>44258</v>
      </c>
      <c r="J1589" s="10">
        <v>24</v>
      </c>
      <c r="K1589" s="10" t="s">
        <v>52</v>
      </c>
      <c r="L1589" s="10" t="s">
        <v>18</v>
      </c>
    </row>
    <row r="1590" spans="1:12" x14ac:dyDescent="0.3">
      <c r="A1590" s="52">
        <v>45809</v>
      </c>
      <c r="B1590" s="10" t="s">
        <v>522</v>
      </c>
      <c r="C1590" s="10" t="s">
        <v>155</v>
      </c>
      <c r="D1590" s="10" t="s">
        <v>523</v>
      </c>
      <c r="E1590" s="10" t="s">
        <v>16</v>
      </c>
      <c r="F1590" s="10" t="s">
        <v>19</v>
      </c>
      <c r="G1590" s="10" t="s">
        <v>51</v>
      </c>
      <c r="H1590" s="10">
        <v>1</v>
      </c>
      <c r="I1590" s="11">
        <v>45042</v>
      </c>
      <c r="J1590" s="10">
        <v>38</v>
      </c>
      <c r="K1590" s="10" t="s">
        <v>52</v>
      </c>
      <c r="L1590" s="10" t="s">
        <v>23</v>
      </c>
    </row>
    <row r="1591" spans="1:12" x14ac:dyDescent="0.3">
      <c r="A1591" s="52">
        <v>45809</v>
      </c>
      <c r="B1591" s="10" t="s">
        <v>524</v>
      </c>
      <c r="C1591" s="10" t="s">
        <v>155</v>
      </c>
      <c r="D1591" s="10" t="s">
        <v>525</v>
      </c>
      <c r="E1591" s="10" t="s">
        <v>16</v>
      </c>
      <c r="F1591" s="10" t="s">
        <v>19</v>
      </c>
      <c r="G1591" s="10" t="s">
        <v>51</v>
      </c>
      <c r="H1591" s="10">
        <v>1</v>
      </c>
      <c r="I1591" s="11">
        <v>44198</v>
      </c>
      <c r="J1591" s="10">
        <v>44</v>
      </c>
      <c r="K1591" s="10" t="s">
        <v>52</v>
      </c>
      <c r="L1591" s="10" t="s">
        <v>18</v>
      </c>
    </row>
    <row r="1592" spans="1:12" x14ac:dyDescent="0.3">
      <c r="A1592" s="52">
        <v>45809</v>
      </c>
      <c r="B1592" s="10" t="s">
        <v>526</v>
      </c>
      <c r="C1592" s="10" t="s">
        <v>366</v>
      </c>
      <c r="D1592" s="10" t="s">
        <v>265</v>
      </c>
      <c r="E1592" s="10" t="s">
        <v>20</v>
      </c>
      <c r="F1592" s="10" t="s">
        <v>19</v>
      </c>
      <c r="G1592" s="10" t="s">
        <v>51</v>
      </c>
      <c r="H1592" s="10">
        <v>1</v>
      </c>
      <c r="I1592" s="11">
        <v>44555</v>
      </c>
      <c r="J1592" s="10">
        <v>57</v>
      </c>
      <c r="K1592" s="10" t="s">
        <v>52</v>
      </c>
      <c r="L1592" s="10" t="s">
        <v>31</v>
      </c>
    </row>
    <row r="1593" spans="1:12" x14ac:dyDescent="0.3">
      <c r="A1593" s="52">
        <v>45809</v>
      </c>
      <c r="B1593" s="10" t="s">
        <v>527</v>
      </c>
      <c r="C1593" s="10" t="s">
        <v>100</v>
      </c>
      <c r="D1593" s="10" t="s">
        <v>510</v>
      </c>
      <c r="E1593" s="10" t="s">
        <v>20</v>
      </c>
      <c r="F1593" s="10" t="s">
        <v>19</v>
      </c>
      <c r="G1593" s="10" t="s">
        <v>29</v>
      </c>
      <c r="H1593" s="10">
        <v>0.91</v>
      </c>
      <c r="I1593" s="11">
        <v>44616</v>
      </c>
      <c r="J1593" s="10">
        <v>45</v>
      </c>
      <c r="K1593" s="10" t="s">
        <v>68</v>
      </c>
      <c r="L1593" s="10" t="s">
        <v>18</v>
      </c>
    </row>
    <row r="1594" spans="1:12" x14ac:dyDescent="0.3">
      <c r="A1594" s="52">
        <v>45809</v>
      </c>
      <c r="B1594" s="10" t="s">
        <v>528</v>
      </c>
      <c r="C1594" s="10" t="s">
        <v>331</v>
      </c>
      <c r="D1594" s="10" t="s">
        <v>445</v>
      </c>
      <c r="E1594" s="10" t="s">
        <v>16</v>
      </c>
      <c r="F1594" s="10" t="s">
        <v>19</v>
      </c>
      <c r="G1594" s="10" t="s">
        <v>51</v>
      </c>
      <c r="H1594" s="10">
        <v>1</v>
      </c>
      <c r="I1594" s="11">
        <v>44776</v>
      </c>
      <c r="J1594" s="10">
        <v>41</v>
      </c>
      <c r="K1594" s="10" t="s">
        <v>52</v>
      </c>
      <c r="L1594" s="10" t="s">
        <v>40</v>
      </c>
    </row>
    <row r="1595" spans="1:12" x14ac:dyDescent="0.3">
      <c r="A1595" s="52">
        <v>45809</v>
      </c>
      <c r="B1595" s="10" t="s">
        <v>529</v>
      </c>
      <c r="C1595" s="10" t="s">
        <v>530</v>
      </c>
      <c r="D1595" s="10" t="s">
        <v>332</v>
      </c>
      <c r="E1595" s="10" t="s">
        <v>16</v>
      </c>
      <c r="F1595" s="10" t="s">
        <v>19</v>
      </c>
      <c r="G1595" s="10" t="s">
        <v>51</v>
      </c>
      <c r="H1595" s="10">
        <v>1</v>
      </c>
      <c r="I1595" s="11">
        <v>44849</v>
      </c>
      <c r="J1595" s="10">
        <v>33</v>
      </c>
      <c r="K1595" s="10" t="s">
        <v>52</v>
      </c>
      <c r="L1595" s="10" t="s">
        <v>21</v>
      </c>
    </row>
    <row r="1596" spans="1:12" x14ac:dyDescent="0.3">
      <c r="A1596" s="52">
        <v>45809</v>
      </c>
      <c r="B1596" s="10" t="s">
        <v>531</v>
      </c>
      <c r="C1596" s="10" t="s">
        <v>283</v>
      </c>
      <c r="D1596" s="10" t="s">
        <v>427</v>
      </c>
      <c r="E1596" s="10" t="s">
        <v>16</v>
      </c>
      <c r="F1596" s="10" t="s">
        <v>19</v>
      </c>
      <c r="G1596" s="10" t="s">
        <v>67</v>
      </c>
      <c r="H1596" s="10">
        <v>1</v>
      </c>
      <c r="I1596" s="11">
        <v>45162</v>
      </c>
      <c r="J1596" s="10">
        <v>28</v>
      </c>
      <c r="K1596" s="10" t="s">
        <v>68</v>
      </c>
      <c r="L1596" s="10" t="s">
        <v>31</v>
      </c>
    </row>
    <row r="1597" spans="1:12" x14ac:dyDescent="0.3">
      <c r="A1597" s="52">
        <v>45809</v>
      </c>
      <c r="B1597" s="10" t="s">
        <v>532</v>
      </c>
      <c r="C1597" s="10" t="s">
        <v>533</v>
      </c>
      <c r="D1597" s="10" t="s">
        <v>49</v>
      </c>
      <c r="E1597" s="10" t="s">
        <v>16</v>
      </c>
      <c r="F1597" s="10" t="s">
        <v>17</v>
      </c>
      <c r="G1597" s="10" t="s">
        <v>75</v>
      </c>
      <c r="H1597" s="10">
        <v>1</v>
      </c>
      <c r="I1597" s="11">
        <v>44965</v>
      </c>
      <c r="J1597" s="10">
        <v>41</v>
      </c>
      <c r="K1597" s="10" t="s">
        <v>52</v>
      </c>
      <c r="L1597" s="10" t="s">
        <v>21</v>
      </c>
    </row>
    <row r="1598" spans="1:12" x14ac:dyDescent="0.3">
      <c r="A1598" s="52">
        <v>45809</v>
      </c>
      <c r="B1598" s="10" t="s">
        <v>534</v>
      </c>
      <c r="C1598" s="10" t="s">
        <v>489</v>
      </c>
      <c r="D1598" s="10" t="s">
        <v>138</v>
      </c>
      <c r="E1598" s="10" t="s">
        <v>20</v>
      </c>
      <c r="F1598" s="10" t="s">
        <v>19</v>
      </c>
      <c r="G1598" s="10" t="s">
        <v>51</v>
      </c>
      <c r="H1598" s="10">
        <v>0.91</v>
      </c>
      <c r="I1598" s="11">
        <v>45413</v>
      </c>
      <c r="J1598" s="10">
        <v>58</v>
      </c>
      <c r="K1598" s="10" t="s">
        <v>52</v>
      </c>
      <c r="L1598" s="10" t="s">
        <v>41</v>
      </c>
    </row>
    <row r="1599" spans="1:12" x14ac:dyDescent="0.3">
      <c r="A1599" s="52">
        <v>45809</v>
      </c>
      <c r="B1599" s="10" t="s">
        <v>535</v>
      </c>
      <c r="C1599" s="10" t="s">
        <v>183</v>
      </c>
      <c r="D1599" s="10" t="s">
        <v>536</v>
      </c>
      <c r="E1599" s="10" t="s">
        <v>16</v>
      </c>
      <c r="F1599" s="10" t="s">
        <v>19</v>
      </c>
      <c r="G1599" s="10" t="s">
        <v>67</v>
      </c>
      <c r="H1599" s="10">
        <v>1</v>
      </c>
      <c r="I1599" s="11">
        <v>44447</v>
      </c>
      <c r="J1599" s="10">
        <v>44</v>
      </c>
      <c r="K1599" s="10" t="s">
        <v>68</v>
      </c>
      <c r="L1599" s="10" t="s">
        <v>23</v>
      </c>
    </row>
    <row r="1600" spans="1:12" x14ac:dyDescent="0.3">
      <c r="A1600" s="52">
        <v>45809</v>
      </c>
      <c r="B1600" s="10" t="s">
        <v>537</v>
      </c>
      <c r="C1600" s="10" t="s">
        <v>219</v>
      </c>
      <c r="D1600" s="10" t="s">
        <v>538</v>
      </c>
      <c r="E1600" s="10" t="s">
        <v>16</v>
      </c>
      <c r="F1600" s="10" t="s">
        <v>17</v>
      </c>
      <c r="G1600" s="10" t="s">
        <v>57</v>
      </c>
      <c r="H1600" s="10">
        <v>1</v>
      </c>
      <c r="I1600" s="11">
        <v>44434</v>
      </c>
      <c r="J1600" s="10">
        <v>42</v>
      </c>
      <c r="K1600" s="10" t="s">
        <v>52</v>
      </c>
      <c r="L1600" s="10" t="s">
        <v>18</v>
      </c>
    </row>
    <row r="1601" spans="1:12" x14ac:dyDescent="0.3">
      <c r="A1601" s="52">
        <v>45809</v>
      </c>
      <c r="B1601" s="10" t="s">
        <v>539</v>
      </c>
      <c r="C1601" s="10" t="s">
        <v>540</v>
      </c>
      <c r="D1601" s="10" t="s">
        <v>281</v>
      </c>
      <c r="E1601" s="10" t="s">
        <v>16</v>
      </c>
      <c r="F1601" s="10" t="s">
        <v>19</v>
      </c>
      <c r="G1601" s="10" t="s">
        <v>51</v>
      </c>
      <c r="H1601" s="10">
        <v>1</v>
      </c>
      <c r="I1601" s="11">
        <v>44630</v>
      </c>
      <c r="J1601" s="10">
        <v>21</v>
      </c>
      <c r="K1601" s="10" t="s">
        <v>52</v>
      </c>
      <c r="L1601" s="10" t="s">
        <v>90</v>
      </c>
    </row>
    <row r="1602" spans="1:12" x14ac:dyDescent="0.3">
      <c r="A1602" s="52">
        <v>45809</v>
      </c>
      <c r="B1602" s="10" t="s">
        <v>541</v>
      </c>
      <c r="C1602" s="10" t="s">
        <v>28</v>
      </c>
      <c r="D1602" s="10" t="s">
        <v>439</v>
      </c>
      <c r="E1602" s="10" t="s">
        <v>20</v>
      </c>
      <c r="F1602" s="10" t="s">
        <v>56</v>
      </c>
      <c r="G1602" s="10" t="s">
        <v>67</v>
      </c>
      <c r="H1602" s="10">
        <v>1</v>
      </c>
      <c r="I1602" s="11">
        <v>45465</v>
      </c>
      <c r="J1602" s="10">
        <v>43</v>
      </c>
      <c r="K1602" s="10" t="s">
        <v>52</v>
      </c>
      <c r="L1602" s="10" t="s">
        <v>35</v>
      </c>
    </row>
    <row r="1603" spans="1:12" x14ac:dyDescent="0.3">
      <c r="A1603" s="52">
        <v>45809</v>
      </c>
      <c r="B1603" s="10" t="s">
        <v>543</v>
      </c>
      <c r="C1603" s="10" t="s">
        <v>544</v>
      </c>
      <c r="D1603" s="10" t="s">
        <v>181</v>
      </c>
      <c r="E1603" s="10" t="s">
        <v>20</v>
      </c>
      <c r="F1603" s="10" t="s">
        <v>19</v>
      </c>
      <c r="G1603" s="10" t="s">
        <v>51</v>
      </c>
      <c r="H1603" s="10">
        <v>1</v>
      </c>
      <c r="I1603" s="11">
        <v>45224</v>
      </c>
      <c r="J1603" s="10">
        <v>47</v>
      </c>
      <c r="K1603" s="10" t="s">
        <v>52</v>
      </c>
      <c r="L1603" s="10" t="s">
        <v>31</v>
      </c>
    </row>
    <row r="1604" spans="1:12" x14ac:dyDescent="0.3">
      <c r="A1604" s="52">
        <v>45809</v>
      </c>
      <c r="B1604" s="10" t="s">
        <v>545</v>
      </c>
      <c r="C1604" s="10" t="s">
        <v>546</v>
      </c>
      <c r="D1604" s="10" t="s">
        <v>547</v>
      </c>
      <c r="E1604" s="10" t="s">
        <v>20</v>
      </c>
      <c r="F1604" s="10" t="s">
        <v>19</v>
      </c>
      <c r="G1604" s="10" t="s">
        <v>51</v>
      </c>
      <c r="H1604" s="10">
        <v>0.91</v>
      </c>
      <c r="I1604" s="11">
        <v>44973</v>
      </c>
      <c r="J1604" s="10">
        <v>54</v>
      </c>
      <c r="K1604" s="10" t="s">
        <v>52</v>
      </c>
      <c r="L1604" s="10" t="s">
        <v>35</v>
      </c>
    </row>
    <row r="1605" spans="1:12" x14ac:dyDescent="0.3">
      <c r="A1605" s="52">
        <v>45809</v>
      </c>
      <c r="B1605" s="10" t="s">
        <v>548</v>
      </c>
      <c r="C1605" s="10" t="s">
        <v>549</v>
      </c>
      <c r="D1605" s="10" t="s">
        <v>207</v>
      </c>
      <c r="E1605" s="10" t="s">
        <v>16</v>
      </c>
      <c r="F1605" s="10" t="s">
        <v>19</v>
      </c>
      <c r="G1605" s="10" t="s">
        <v>67</v>
      </c>
      <c r="H1605" s="10">
        <v>1</v>
      </c>
      <c r="I1605" s="11">
        <v>44149</v>
      </c>
      <c r="J1605" s="10">
        <v>57</v>
      </c>
      <c r="K1605" s="10" t="s">
        <v>68</v>
      </c>
      <c r="L1605" s="10" t="s">
        <v>36</v>
      </c>
    </row>
    <row r="1606" spans="1:12" x14ac:dyDescent="0.3">
      <c r="A1606" s="52">
        <v>45809</v>
      </c>
      <c r="B1606" s="10" t="s">
        <v>550</v>
      </c>
      <c r="C1606" s="10" t="s">
        <v>551</v>
      </c>
      <c r="D1606" s="10" t="s">
        <v>209</v>
      </c>
      <c r="E1606" s="10" t="s">
        <v>16</v>
      </c>
      <c r="F1606" s="10" t="s">
        <v>50</v>
      </c>
      <c r="G1606" s="10" t="s">
        <v>51</v>
      </c>
      <c r="H1606" s="10">
        <v>0.91</v>
      </c>
      <c r="I1606" s="11">
        <v>45241</v>
      </c>
      <c r="J1606" s="10">
        <v>22</v>
      </c>
      <c r="K1606" s="10" t="s">
        <v>52</v>
      </c>
      <c r="L1606" s="10" t="s">
        <v>35</v>
      </c>
    </row>
    <row r="1607" spans="1:12" x14ac:dyDescent="0.3">
      <c r="A1607" s="52">
        <v>45809</v>
      </c>
      <c r="B1607" s="10" t="s">
        <v>552</v>
      </c>
      <c r="C1607" s="10" t="s">
        <v>553</v>
      </c>
      <c r="D1607" s="10" t="s">
        <v>81</v>
      </c>
      <c r="E1607" s="10" t="s">
        <v>20</v>
      </c>
      <c r="F1607" s="10" t="s">
        <v>19</v>
      </c>
      <c r="G1607" s="10" t="s">
        <v>51</v>
      </c>
      <c r="H1607" s="10">
        <v>1</v>
      </c>
      <c r="I1607" s="11">
        <v>45807</v>
      </c>
      <c r="J1607" s="10">
        <v>60</v>
      </c>
      <c r="K1607" s="10" t="s">
        <v>68</v>
      </c>
      <c r="L1607" s="10" t="s">
        <v>42</v>
      </c>
    </row>
    <row r="1608" spans="1:12" x14ac:dyDescent="0.3">
      <c r="A1608" s="52">
        <v>45809</v>
      </c>
      <c r="B1608" s="10" t="s">
        <v>554</v>
      </c>
      <c r="C1608" s="10" t="s">
        <v>555</v>
      </c>
      <c r="D1608" s="10" t="s">
        <v>556</v>
      </c>
      <c r="E1608" s="10" t="s">
        <v>20</v>
      </c>
      <c r="F1608" s="10" t="s">
        <v>50</v>
      </c>
      <c r="G1608" s="10" t="s">
        <v>51</v>
      </c>
      <c r="H1608" s="10">
        <v>1</v>
      </c>
      <c r="I1608" s="11">
        <v>45349</v>
      </c>
      <c r="J1608" s="10">
        <v>65</v>
      </c>
      <c r="K1608" s="10" t="s">
        <v>52</v>
      </c>
      <c r="L1608" s="10" t="s">
        <v>35</v>
      </c>
    </row>
    <row r="1609" spans="1:12" x14ac:dyDescent="0.3">
      <c r="A1609" s="52">
        <v>45809</v>
      </c>
      <c r="B1609" s="10" t="s">
        <v>557</v>
      </c>
      <c r="C1609" s="10" t="s">
        <v>551</v>
      </c>
      <c r="D1609" s="10" t="s">
        <v>558</v>
      </c>
      <c r="E1609" s="10" t="s">
        <v>16</v>
      </c>
      <c r="F1609" s="10" t="s">
        <v>19</v>
      </c>
      <c r="G1609" s="10" t="s">
        <v>98</v>
      </c>
      <c r="H1609" s="10">
        <v>0.91</v>
      </c>
      <c r="I1609" s="11">
        <v>44678</v>
      </c>
      <c r="J1609" s="10">
        <v>34</v>
      </c>
      <c r="K1609" s="10" t="s">
        <v>68</v>
      </c>
      <c r="L1609" s="10" t="s">
        <v>18</v>
      </c>
    </row>
    <row r="1610" spans="1:12" x14ac:dyDescent="0.3">
      <c r="A1610" s="52">
        <v>45809</v>
      </c>
      <c r="B1610" s="10" t="s">
        <v>559</v>
      </c>
      <c r="C1610" s="10" t="s">
        <v>560</v>
      </c>
      <c r="D1610" s="10" t="s">
        <v>168</v>
      </c>
      <c r="E1610" s="10" t="s">
        <v>20</v>
      </c>
      <c r="F1610" s="10" t="s">
        <v>17</v>
      </c>
      <c r="G1610" s="10" t="s">
        <v>57</v>
      </c>
      <c r="H1610" s="10">
        <v>1</v>
      </c>
      <c r="I1610" s="11">
        <v>45056</v>
      </c>
      <c r="J1610" s="10">
        <v>50</v>
      </c>
      <c r="K1610" s="10" t="s">
        <v>68</v>
      </c>
      <c r="L1610" s="10" t="s">
        <v>31</v>
      </c>
    </row>
    <row r="1611" spans="1:12" x14ac:dyDescent="0.3">
      <c r="A1611" s="52">
        <v>45809</v>
      </c>
      <c r="B1611" s="10" t="s">
        <v>561</v>
      </c>
      <c r="C1611" s="10" t="s">
        <v>562</v>
      </c>
      <c r="D1611" s="10" t="s">
        <v>551</v>
      </c>
      <c r="E1611" s="10" t="s">
        <v>20</v>
      </c>
      <c r="F1611" s="10" t="s">
        <v>19</v>
      </c>
      <c r="G1611" s="10" t="s">
        <v>51</v>
      </c>
      <c r="H1611" s="10">
        <v>0.91</v>
      </c>
      <c r="I1611" s="11">
        <v>44111</v>
      </c>
      <c r="J1611" s="10">
        <v>47</v>
      </c>
      <c r="K1611" s="10" t="s">
        <v>68</v>
      </c>
      <c r="L1611" s="10" t="s">
        <v>18</v>
      </c>
    </row>
    <row r="1612" spans="1:12" x14ac:dyDescent="0.3">
      <c r="A1612" s="52">
        <v>45809</v>
      </c>
      <c r="B1612" s="10" t="s">
        <v>563</v>
      </c>
      <c r="C1612" s="10" t="s">
        <v>34</v>
      </c>
      <c r="D1612" s="10" t="s">
        <v>329</v>
      </c>
      <c r="E1612" s="10" t="s">
        <v>20</v>
      </c>
      <c r="F1612" s="10" t="s">
        <v>19</v>
      </c>
      <c r="G1612" s="10" t="s">
        <v>57</v>
      </c>
      <c r="H1612" s="10">
        <v>1</v>
      </c>
      <c r="I1612" s="11">
        <v>45742</v>
      </c>
      <c r="J1612" s="10">
        <v>22</v>
      </c>
      <c r="K1612" s="10" t="s">
        <v>52</v>
      </c>
      <c r="L1612" s="10" t="s">
        <v>90</v>
      </c>
    </row>
    <row r="1613" spans="1:12" x14ac:dyDescent="0.3">
      <c r="A1613" s="52">
        <v>45809</v>
      </c>
      <c r="B1613" s="10" t="s">
        <v>564</v>
      </c>
      <c r="C1613" s="10" t="s">
        <v>105</v>
      </c>
      <c r="D1613" s="10" t="s">
        <v>89</v>
      </c>
      <c r="E1613" s="10" t="s">
        <v>20</v>
      </c>
      <c r="F1613" s="10" t="s">
        <v>19</v>
      </c>
      <c r="G1613" s="10" t="s">
        <v>121</v>
      </c>
      <c r="H1613" s="10">
        <v>1</v>
      </c>
      <c r="I1613" s="11">
        <v>44792</v>
      </c>
      <c r="J1613" s="10">
        <v>59</v>
      </c>
      <c r="K1613" s="10" t="s">
        <v>52</v>
      </c>
      <c r="L1613" s="10" t="s">
        <v>39</v>
      </c>
    </row>
    <row r="1614" spans="1:12" x14ac:dyDescent="0.3">
      <c r="A1614" s="52">
        <v>45809</v>
      </c>
      <c r="B1614" s="10" t="s">
        <v>565</v>
      </c>
      <c r="C1614" s="10" t="s">
        <v>566</v>
      </c>
      <c r="D1614" s="10" t="s">
        <v>126</v>
      </c>
      <c r="E1614" s="10" t="s">
        <v>16</v>
      </c>
      <c r="F1614" s="10" t="s">
        <v>19</v>
      </c>
      <c r="G1614" s="10" t="s">
        <v>51</v>
      </c>
      <c r="H1614" s="10">
        <v>1</v>
      </c>
      <c r="I1614" s="11">
        <v>45231</v>
      </c>
      <c r="J1614" s="10">
        <v>63</v>
      </c>
      <c r="K1614" s="10" t="s">
        <v>52</v>
      </c>
      <c r="L1614" s="10" t="s">
        <v>42</v>
      </c>
    </row>
    <row r="1615" spans="1:12" x14ac:dyDescent="0.3">
      <c r="A1615" s="52">
        <v>45809</v>
      </c>
      <c r="B1615" s="10" t="s">
        <v>571</v>
      </c>
      <c r="C1615" s="10" t="s">
        <v>572</v>
      </c>
      <c r="D1615" s="10" t="s">
        <v>510</v>
      </c>
      <c r="E1615" s="10" t="s">
        <v>20</v>
      </c>
      <c r="F1615" s="10" t="s">
        <v>17</v>
      </c>
      <c r="G1615" s="10" t="s">
        <v>57</v>
      </c>
      <c r="H1615" s="10">
        <v>1</v>
      </c>
      <c r="I1615" s="11">
        <v>44568</v>
      </c>
      <c r="J1615" s="10">
        <v>23</v>
      </c>
      <c r="K1615" s="10" t="s">
        <v>68</v>
      </c>
      <c r="L1615" s="10" t="s">
        <v>27</v>
      </c>
    </row>
    <row r="1616" spans="1:12" x14ac:dyDescent="0.3">
      <c r="A1616" s="52">
        <v>45809</v>
      </c>
      <c r="B1616" s="10" t="s">
        <v>573</v>
      </c>
      <c r="C1616" s="10" t="s">
        <v>111</v>
      </c>
      <c r="D1616" s="10" t="s">
        <v>574</v>
      </c>
      <c r="E1616" s="10" t="s">
        <v>16</v>
      </c>
      <c r="F1616" s="10" t="s">
        <v>17</v>
      </c>
      <c r="G1616" s="10" t="s">
        <v>57</v>
      </c>
      <c r="H1616" s="10">
        <v>0.91</v>
      </c>
      <c r="I1616" s="11">
        <v>45755</v>
      </c>
      <c r="J1616" s="10">
        <v>42</v>
      </c>
      <c r="K1616" s="10" t="s">
        <v>52</v>
      </c>
      <c r="L1616" s="10" t="s">
        <v>18</v>
      </c>
    </row>
    <row r="1617" spans="1:12" x14ac:dyDescent="0.3">
      <c r="A1617" s="52">
        <v>45809</v>
      </c>
      <c r="B1617" s="10" t="s">
        <v>575</v>
      </c>
      <c r="C1617" s="10" t="s">
        <v>155</v>
      </c>
      <c r="D1617" s="10" t="s">
        <v>498</v>
      </c>
      <c r="E1617" s="10" t="s">
        <v>20</v>
      </c>
      <c r="F1617" s="10" t="s">
        <v>19</v>
      </c>
      <c r="G1617" s="10" t="s">
        <v>98</v>
      </c>
      <c r="H1617" s="10">
        <v>0.91</v>
      </c>
      <c r="I1617" s="11">
        <v>44374</v>
      </c>
      <c r="J1617" s="10">
        <v>34</v>
      </c>
      <c r="K1617" s="10" t="s">
        <v>52</v>
      </c>
      <c r="L1617" s="10" t="s">
        <v>18</v>
      </c>
    </row>
    <row r="1618" spans="1:12" x14ac:dyDescent="0.3">
      <c r="A1618" s="52">
        <v>45809</v>
      </c>
      <c r="B1618" s="10" t="s">
        <v>576</v>
      </c>
      <c r="C1618" s="10" t="s">
        <v>256</v>
      </c>
      <c r="D1618" s="10" t="s">
        <v>63</v>
      </c>
      <c r="E1618" s="10" t="s">
        <v>20</v>
      </c>
      <c r="F1618" s="10" t="s">
        <v>19</v>
      </c>
      <c r="G1618" s="10" t="s">
        <v>57</v>
      </c>
      <c r="H1618" s="10">
        <v>0.91</v>
      </c>
      <c r="I1618" s="11">
        <v>45579</v>
      </c>
      <c r="J1618" s="10">
        <v>25</v>
      </c>
      <c r="K1618" s="10" t="s">
        <v>52</v>
      </c>
      <c r="L1618" s="10" t="s">
        <v>36</v>
      </c>
    </row>
    <row r="1619" spans="1:12" x14ac:dyDescent="0.3">
      <c r="A1619" s="52">
        <v>45809</v>
      </c>
      <c r="B1619" s="10" t="s">
        <v>577</v>
      </c>
      <c r="C1619" s="10" t="s">
        <v>248</v>
      </c>
      <c r="D1619" s="10" t="s">
        <v>132</v>
      </c>
      <c r="E1619" s="10" t="s">
        <v>20</v>
      </c>
      <c r="F1619" s="10" t="s">
        <v>19</v>
      </c>
      <c r="G1619" s="10" t="s">
        <v>51</v>
      </c>
      <c r="H1619" s="10">
        <v>1</v>
      </c>
      <c r="I1619" s="11">
        <v>45247</v>
      </c>
      <c r="J1619" s="10">
        <v>20</v>
      </c>
      <c r="K1619" s="10" t="s">
        <v>52</v>
      </c>
      <c r="L1619" s="10" t="s">
        <v>94</v>
      </c>
    </row>
    <row r="1620" spans="1:12" x14ac:dyDescent="0.3">
      <c r="A1620" s="52">
        <v>45809</v>
      </c>
      <c r="B1620" s="10" t="s">
        <v>578</v>
      </c>
      <c r="C1620" s="10" t="s">
        <v>579</v>
      </c>
      <c r="D1620" s="10" t="s">
        <v>580</v>
      </c>
      <c r="E1620" s="10" t="s">
        <v>16</v>
      </c>
      <c r="F1620" s="10" t="s">
        <v>19</v>
      </c>
      <c r="G1620" s="10" t="s">
        <v>51</v>
      </c>
      <c r="H1620" s="10">
        <v>1</v>
      </c>
      <c r="I1620" s="11">
        <v>44327</v>
      </c>
      <c r="J1620" s="10">
        <v>47</v>
      </c>
      <c r="K1620" s="10" t="s">
        <v>68</v>
      </c>
      <c r="L1620" s="10" t="s">
        <v>27</v>
      </c>
    </row>
    <row r="1621" spans="1:12" x14ac:dyDescent="0.3">
      <c r="A1621" s="52">
        <v>45809</v>
      </c>
      <c r="B1621" s="10" t="s">
        <v>581</v>
      </c>
      <c r="C1621" s="10" t="s">
        <v>582</v>
      </c>
      <c r="D1621" s="10" t="s">
        <v>583</v>
      </c>
      <c r="E1621" s="10" t="s">
        <v>16</v>
      </c>
      <c r="F1621" s="10" t="s">
        <v>17</v>
      </c>
      <c r="G1621" s="10" t="s">
        <v>29</v>
      </c>
      <c r="H1621" s="10">
        <v>1</v>
      </c>
      <c r="I1621" s="11">
        <v>44426</v>
      </c>
      <c r="J1621" s="10">
        <v>20</v>
      </c>
      <c r="K1621" s="10" t="s">
        <v>68</v>
      </c>
      <c r="L1621" s="10" t="s">
        <v>18</v>
      </c>
    </row>
    <row r="1622" spans="1:12" x14ac:dyDescent="0.3">
      <c r="A1622" s="52">
        <v>45809</v>
      </c>
      <c r="B1622" s="10" t="s">
        <v>584</v>
      </c>
      <c r="C1622" s="10" t="s">
        <v>28</v>
      </c>
      <c r="D1622" s="10" t="s">
        <v>585</v>
      </c>
      <c r="E1622" s="10" t="s">
        <v>20</v>
      </c>
      <c r="F1622" s="10" t="s">
        <v>19</v>
      </c>
      <c r="G1622" s="10" t="s">
        <v>51</v>
      </c>
      <c r="H1622" s="10">
        <v>1</v>
      </c>
      <c r="I1622" s="11">
        <v>44122</v>
      </c>
      <c r="J1622" s="10">
        <v>29</v>
      </c>
      <c r="K1622" s="10" t="s">
        <v>68</v>
      </c>
      <c r="L1622" s="10" t="s">
        <v>36</v>
      </c>
    </row>
    <row r="1623" spans="1:12" x14ac:dyDescent="0.3">
      <c r="A1623" s="52">
        <v>45809</v>
      </c>
      <c r="B1623" s="10" t="s">
        <v>586</v>
      </c>
      <c r="C1623" s="10" t="s">
        <v>587</v>
      </c>
      <c r="D1623" s="10" t="s">
        <v>588</v>
      </c>
      <c r="E1623" s="10" t="s">
        <v>20</v>
      </c>
      <c r="F1623" s="10" t="s">
        <v>17</v>
      </c>
      <c r="G1623" s="10" t="s">
        <v>29</v>
      </c>
      <c r="H1623" s="10">
        <v>0.91</v>
      </c>
      <c r="I1623" s="11">
        <v>44532</v>
      </c>
      <c r="J1623" s="10">
        <v>22</v>
      </c>
      <c r="K1623" s="10" t="s">
        <v>52</v>
      </c>
      <c r="L1623" s="10" t="s">
        <v>23</v>
      </c>
    </row>
    <row r="1624" spans="1:12" x14ac:dyDescent="0.3">
      <c r="A1624" s="52">
        <v>45809</v>
      </c>
      <c r="B1624" s="10" t="s">
        <v>589</v>
      </c>
      <c r="C1624" s="10" t="s">
        <v>590</v>
      </c>
      <c r="D1624" s="10" t="s">
        <v>484</v>
      </c>
      <c r="E1624" s="10" t="s">
        <v>16</v>
      </c>
      <c r="F1624" s="10" t="s">
        <v>17</v>
      </c>
      <c r="G1624" s="10" t="s">
        <v>121</v>
      </c>
      <c r="H1624" s="10">
        <v>1</v>
      </c>
      <c r="I1624" s="11">
        <v>45671</v>
      </c>
      <c r="J1624" s="10">
        <v>29</v>
      </c>
      <c r="K1624" s="10" t="s">
        <v>68</v>
      </c>
      <c r="L1624" s="10" t="s">
        <v>41</v>
      </c>
    </row>
    <row r="1625" spans="1:12" x14ac:dyDescent="0.3">
      <c r="A1625" s="52">
        <v>45809</v>
      </c>
      <c r="B1625" s="10" t="s">
        <v>591</v>
      </c>
      <c r="C1625" s="10" t="s">
        <v>592</v>
      </c>
      <c r="D1625" s="10" t="s">
        <v>295</v>
      </c>
      <c r="E1625" s="10" t="s">
        <v>16</v>
      </c>
      <c r="F1625" s="10" t="s">
        <v>19</v>
      </c>
      <c r="G1625" s="10" t="s">
        <v>51</v>
      </c>
      <c r="H1625" s="10">
        <v>1</v>
      </c>
      <c r="I1625" s="11">
        <v>45656</v>
      </c>
      <c r="J1625" s="10">
        <v>63</v>
      </c>
      <c r="K1625" s="10" t="s">
        <v>68</v>
      </c>
      <c r="L1625" s="10" t="s">
        <v>40</v>
      </c>
    </row>
    <row r="1626" spans="1:12" x14ac:dyDescent="0.3">
      <c r="A1626" s="52">
        <v>45809</v>
      </c>
      <c r="B1626" s="10" t="s">
        <v>593</v>
      </c>
      <c r="C1626" s="10" t="s">
        <v>500</v>
      </c>
      <c r="D1626" s="10" t="s">
        <v>594</v>
      </c>
      <c r="E1626" s="10" t="s">
        <v>16</v>
      </c>
      <c r="F1626" s="10" t="s">
        <v>19</v>
      </c>
      <c r="G1626" s="10" t="s">
        <v>29</v>
      </c>
      <c r="H1626" s="10">
        <v>1</v>
      </c>
      <c r="I1626" s="11">
        <v>44706</v>
      </c>
      <c r="J1626" s="10">
        <v>48</v>
      </c>
      <c r="K1626" s="10" t="s">
        <v>68</v>
      </c>
      <c r="L1626" s="10" t="s">
        <v>40</v>
      </c>
    </row>
    <row r="1627" spans="1:12" x14ac:dyDescent="0.3">
      <c r="A1627" s="52">
        <v>45809</v>
      </c>
      <c r="B1627" s="10" t="s">
        <v>595</v>
      </c>
      <c r="C1627" s="10" t="s">
        <v>168</v>
      </c>
      <c r="D1627" s="10" t="s">
        <v>596</v>
      </c>
      <c r="E1627" s="10" t="s">
        <v>16</v>
      </c>
      <c r="F1627" s="10" t="s">
        <v>19</v>
      </c>
      <c r="G1627" s="10" t="s">
        <v>51</v>
      </c>
      <c r="H1627" s="10">
        <v>1</v>
      </c>
      <c r="I1627" s="11">
        <v>44554</v>
      </c>
      <c r="J1627" s="10">
        <v>26</v>
      </c>
      <c r="K1627" s="10" t="s">
        <v>68</v>
      </c>
      <c r="L1627" s="10" t="s">
        <v>94</v>
      </c>
    </row>
    <row r="1628" spans="1:12" x14ac:dyDescent="0.3">
      <c r="A1628" s="52">
        <v>45809</v>
      </c>
      <c r="B1628" s="10" t="s">
        <v>597</v>
      </c>
      <c r="C1628" s="10" t="s">
        <v>598</v>
      </c>
      <c r="D1628" s="10" t="s">
        <v>599</v>
      </c>
      <c r="E1628" s="10" t="s">
        <v>16</v>
      </c>
      <c r="F1628" s="10" t="s">
        <v>50</v>
      </c>
      <c r="G1628" s="10" t="s">
        <v>67</v>
      </c>
      <c r="H1628" s="10">
        <v>0.91</v>
      </c>
      <c r="I1628" s="11">
        <v>44217</v>
      </c>
      <c r="J1628" s="10">
        <v>32</v>
      </c>
      <c r="K1628" s="10" t="s">
        <v>52</v>
      </c>
      <c r="L1628" s="10" t="s">
        <v>36</v>
      </c>
    </row>
    <row r="1629" spans="1:12" x14ac:dyDescent="0.3">
      <c r="A1629" s="52">
        <v>45809</v>
      </c>
      <c r="B1629" s="10" t="s">
        <v>600</v>
      </c>
      <c r="C1629" s="10" t="s">
        <v>285</v>
      </c>
      <c r="D1629" s="10" t="s">
        <v>89</v>
      </c>
      <c r="E1629" s="10" t="s">
        <v>20</v>
      </c>
      <c r="F1629" s="10" t="s">
        <v>19</v>
      </c>
      <c r="G1629" s="10" t="s">
        <v>121</v>
      </c>
      <c r="H1629" s="10">
        <v>0.91</v>
      </c>
      <c r="I1629" s="11">
        <v>44613</v>
      </c>
      <c r="J1629" s="10">
        <v>21</v>
      </c>
      <c r="K1629" s="10" t="s">
        <v>52</v>
      </c>
      <c r="L1629" s="10" t="s">
        <v>42</v>
      </c>
    </row>
    <row r="1630" spans="1:12" x14ac:dyDescent="0.3">
      <c r="A1630" s="52">
        <v>45809</v>
      </c>
      <c r="B1630" s="10" t="s">
        <v>601</v>
      </c>
      <c r="C1630" s="10" t="s">
        <v>602</v>
      </c>
      <c r="D1630" s="10" t="s">
        <v>447</v>
      </c>
      <c r="E1630" s="10" t="s">
        <v>20</v>
      </c>
      <c r="F1630" s="10" t="s">
        <v>19</v>
      </c>
      <c r="G1630" s="10" t="s">
        <v>51</v>
      </c>
      <c r="H1630" s="10">
        <v>1</v>
      </c>
      <c r="I1630" s="11">
        <v>44607</v>
      </c>
      <c r="J1630" s="10">
        <v>41</v>
      </c>
      <c r="K1630" s="10" t="s">
        <v>68</v>
      </c>
      <c r="L1630" s="10" t="s">
        <v>31</v>
      </c>
    </row>
    <row r="1631" spans="1:12" x14ac:dyDescent="0.3">
      <c r="A1631" s="52">
        <v>45809</v>
      </c>
      <c r="B1631" s="10" t="s">
        <v>603</v>
      </c>
      <c r="C1631" s="10" t="s">
        <v>334</v>
      </c>
      <c r="D1631" s="10" t="s">
        <v>198</v>
      </c>
      <c r="E1631" s="10" t="s">
        <v>20</v>
      </c>
      <c r="F1631" s="10" t="s">
        <v>56</v>
      </c>
      <c r="G1631" s="10" t="s">
        <v>51</v>
      </c>
      <c r="H1631" s="10">
        <v>1</v>
      </c>
      <c r="I1631" s="11">
        <v>45865</v>
      </c>
      <c r="J1631" s="10">
        <v>30</v>
      </c>
      <c r="K1631" s="10" t="s">
        <v>52</v>
      </c>
      <c r="L1631" s="10" t="s">
        <v>42</v>
      </c>
    </row>
    <row r="1632" spans="1:12" x14ac:dyDescent="0.3">
      <c r="A1632" s="52">
        <v>45809</v>
      </c>
      <c r="B1632" s="10" t="s">
        <v>604</v>
      </c>
      <c r="C1632" s="10" t="s">
        <v>605</v>
      </c>
      <c r="D1632" s="10" t="s">
        <v>227</v>
      </c>
      <c r="E1632" s="10" t="s">
        <v>16</v>
      </c>
      <c r="F1632" s="10" t="s">
        <v>19</v>
      </c>
      <c r="G1632" s="10" t="s">
        <v>51</v>
      </c>
      <c r="H1632" s="10">
        <v>1</v>
      </c>
      <c r="I1632" s="11">
        <v>44876</v>
      </c>
      <c r="J1632" s="10">
        <v>24</v>
      </c>
      <c r="K1632" s="10" t="s">
        <v>68</v>
      </c>
      <c r="L1632" s="10" t="s">
        <v>42</v>
      </c>
    </row>
    <row r="1633" spans="1:12" x14ac:dyDescent="0.3">
      <c r="A1633" s="52">
        <v>45809</v>
      </c>
      <c r="B1633" s="10" t="s">
        <v>606</v>
      </c>
      <c r="C1633" s="10" t="s">
        <v>549</v>
      </c>
      <c r="D1633" s="10" t="s">
        <v>487</v>
      </c>
      <c r="E1633" s="10" t="s">
        <v>16</v>
      </c>
      <c r="F1633" s="10" t="s">
        <v>19</v>
      </c>
      <c r="G1633" s="10" t="s">
        <v>51</v>
      </c>
      <c r="H1633" s="10">
        <v>1</v>
      </c>
      <c r="I1633" s="11">
        <v>44449</v>
      </c>
      <c r="J1633" s="10">
        <v>49</v>
      </c>
      <c r="K1633" s="10" t="s">
        <v>68</v>
      </c>
      <c r="L1633" s="10" t="s">
        <v>40</v>
      </c>
    </row>
    <row r="1634" spans="1:12" x14ac:dyDescent="0.3">
      <c r="A1634" s="52">
        <v>45809</v>
      </c>
      <c r="B1634" s="10" t="s">
        <v>607</v>
      </c>
      <c r="C1634" s="10" t="s">
        <v>132</v>
      </c>
      <c r="D1634" s="10" t="s">
        <v>608</v>
      </c>
      <c r="E1634" s="10" t="s">
        <v>16</v>
      </c>
      <c r="F1634" s="10" t="s">
        <v>19</v>
      </c>
      <c r="G1634" s="10" t="s">
        <v>51</v>
      </c>
      <c r="H1634" s="10">
        <v>0.91</v>
      </c>
      <c r="I1634" s="11">
        <v>44724</v>
      </c>
      <c r="J1634" s="10">
        <v>60</v>
      </c>
      <c r="K1634" s="10" t="s">
        <v>52</v>
      </c>
      <c r="L1634" s="10" t="s">
        <v>18</v>
      </c>
    </row>
    <row r="1635" spans="1:12" x14ac:dyDescent="0.3">
      <c r="A1635" s="52">
        <v>45809</v>
      </c>
      <c r="B1635" s="10" t="s">
        <v>609</v>
      </c>
      <c r="C1635" s="10" t="s">
        <v>132</v>
      </c>
      <c r="D1635" s="10" t="s">
        <v>38</v>
      </c>
      <c r="E1635" s="10" t="s">
        <v>20</v>
      </c>
      <c r="F1635" s="10" t="s">
        <v>19</v>
      </c>
      <c r="G1635" s="10" t="s">
        <v>121</v>
      </c>
      <c r="H1635" s="10">
        <v>1</v>
      </c>
      <c r="I1635" s="11">
        <v>45073</v>
      </c>
      <c r="J1635" s="10">
        <v>44</v>
      </c>
      <c r="K1635" s="10" t="s">
        <v>52</v>
      </c>
      <c r="L1635" s="10" t="s">
        <v>18</v>
      </c>
    </row>
    <row r="1636" spans="1:12" x14ac:dyDescent="0.3">
      <c r="A1636" s="52">
        <v>45809</v>
      </c>
      <c r="B1636" s="10" t="s">
        <v>610</v>
      </c>
      <c r="C1636" s="10" t="s">
        <v>611</v>
      </c>
      <c r="D1636" s="10" t="s">
        <v>355</v>
      </c>
      <c r="E1636" s="10" t="s">
        <v>20</v>
      </c>
      <c r="F1636" s="10" t="s">
        <v>17</v>
      </c>
      <c r="G1636" s="10" t="s">
        <v>75</v>
      </c>
      <c r="H1636" s="10">
        <v>1</v>
      </c>
      <c r="I1636" s="11">
        <v>45379</v>
      </c>
      <c r="J1636" s="10">
        <v>51</v>
      </c>
      <c r="K1636" s="10" t="s">
        <v>52</v>
      </c>
      <c r="L1636" s="10" t="s">
        <v>18</v>
      </c>
    </row>
    <row r="1637" spans="1:12" x14ac:dyDescent="0.3">
      <c r="A1637" s="52">
        <v>45809</v>
      </c>
      <c r="B1637" s="10" t="s">
        <v>612</v>
      </c>
      <c r="C1637" s="10" t="s">
        <v>80</v>
      </c>
      <c r="D1637" s="10" t="s">
        <v>89</v>
      </c>
      <c r="E1637" s="10" t="s">
        <v>20</v>
      </c>
      <c r="F1637" s="10" t="s">
        <v>19</v>
      </c>
      <c r="G1637" s="10" t="s">
        <v>98</v>
      </c>
      <c r="H1637" s="10">
        <v>1</v>
      </c>
      <c r="I1637" s="11">
        <v>44940</v>
      </c>
      <c r="J1637" s="10">
        <v>46</v>
      </c>
      <c r="K1637" s="10" t="s">
        <v>68</v>
      </c>
      <c r="L1637" s="10" t="s">
        <v>42</v>
      </c>
    </row>
    <row r="1638" spans="1:12" x14ac:dyDescent="0.3">
      <c r="A1638" s="52">
        <v>45809</v>
      </c>
      <c r="B1638" s="10" t="s">
        <v>613</v>
      </c>
      <c r="C1638" s="10" t="s">
        <v>614</v>
      </c>
      <c r="D1638" s="10" t="s">
        <v>421</v>
      </c>
      <c r="E1638" s="10" t="s">
        <v>20</v>
      </c>
      <c r="F1638" s="10" t="s">
        <v>19</v>
      </c>
      <c r="G1638" s="10" t="s">
        <v>29</v>
      </c>
      <c r="H1638" s="10">
        <v>1</v>
      </c>
      <c r="I1638" s="11">
        <v>44715</v>
      </c>
      <c r="J1638" s="10">
        <v>54</v>
      </c>
      <c r="K1638" s="10" t="s">
        <v>68</v>
      </c>
      <c r="L1638" s="10" t="s">
        <v>35</v>
      </c>
    </row>
    <row r="1639" spans="1:12" x14ac:dyDescent="0.3">
      <c r="A1639" s="52">
        <v>45809</v>
      </c>
      <c r="B1639" s="10" t="s">
        <v>615</v>
      </c>
      <c r="C1639" s="10" t="s">
        <v>616</v>
      </c>
      <c r="D1639" s="10" t="s">
        <v>60</v>
      </c>
      <c r="E1639" s="10" t="s">
        <v>20</v>
      </c>
      <c r="F1639" s="10" t="s">
        <v>19</v>
      </c>
      <c r="G1639" s="10" t="s">
        <v>98</v>
      </c>
      <c r="H1639" s="10">
        <v>1</v>
      </c>
      <c r="I1639" s="11">
        <v>45645</v>
      </c>
      <c r="J1639" s="10">
        <v>30</v>
      </c>
      <c r="K1639" s="10" t="s">
        <v>52</v>
      </c>
      <c r="L1639" s="10" t="s">
        <v>41</v>
      </c>
    </row>
    <row r="1640" spans="1:12" x14ac:dyDescent="0.3">
      <c r="A1640" s="52">
        <v>45809</v>
      </c>
      <c r="B1640" s="10" t="s">
        <v>617</v>
      </c>
      <c r="C1640" s="10" t="s">
        <v>14</v>
      </c>
      <c r="D1640" s="10" t="s">
        <v>200</v>
      </c>
      <c r="E1640" s="10" t="s">
        <v>16</v>
      </c>
      <c r="F1640" s="10" t="s">
        <v>56</v>
      </c>
      <c r="G1640" s="10" t="s">
        <v>67</v>
      </c>
      <c r="H1640" s="10">
        <v>1</v>
      </c>
      <c r="I1640" s="11">
        <v>44636</v>
      </c>
      <c r="J1640" s="10">
        <v>25</v>
      </c>
      <c r="K1640" s="10" t="s">
        <v>52</v>
      </c>
      <c r="L1640" s="10" t="s">
        <v>18</v>
      </c>
    </row>
    <row r="1641" spans="1:12" x14ac:dyDescent="0.3">
      <c r="A1641" s="52">
        <v>45809</v>
      </c>
      <c r="B1641" s="10" t="s">
        <v>618</v>
      </c>
      <c r="C1641" s="10" t="s">
        <v>509</v>
      </c>
      <c r="D1641" s="10" t="s">
        <v>175</v>
      </c>
      <c r="E1641" s="10" t="s">
        <v>16</v>
      </c>
      <c r="F1641" s="10" t="s">
        <v>19</v>
      </c>
      <c r="G1641" s="10" t="s">
        <v>51</v>
      </c>
      <c r="H1641" s="10">
        <v>1</v>
      </c>
      <c r="I1641" s="11">
        <v>44686</v>
      </c>
      <c r="J1641" s="10">
        <v>51</v>
      </c>
      <c r="K1641" s="10" t="s">
        <v>52</v>
      </c>
      <c r="L1641" s="10" t="s">
        <v>18</v>
      </c>
    </row>
    <row r="1642" spans="1:12" x14ac:dyDescent="0.3">
      <c r="A1642" s="52">
        <v>45809</v>
      </c>
      <c r="B1642" s="10" t="s">
        <v>621</v>
      </c>
      <c r="C1642" s="10" t="s">
        <v>345</v>
      </c>
      <c r="D1642" s="10" t="s">
        <v>622</v>
      </c>
      <c r="E1642" s="10" t="s">
        <v>20</v>
      </c>
      <c r="F1642" s="10" t="s">
        <v>19</v>
      </c>
      <c r="G1642" s="10" t="s">
        <v>57</v>
      </c>
      <c r="H1642" s="10">
        <v>1</v>
      </c>
      <c r="I1642" s="11">
        <v>44210</v>
      </c>
      <c r="J1642" s="10">
        <v>62</v>
      </c>
      <c r="K1642" s="10" t="s">
        <v>52</v>
      </c>
      <c r="L1642" s="10" t="s">
        <v>27</v>
      </c>
    </row>
    <row r="1643" spans="1:12" x14ac:dyDescent="0.3">
      <c r="A1643" s="52">
        <v>45809</v>
      </c>
      <c r="B1643" s="10" t="s">
        <v>623</v>
      </c>
      <c r="C1643" s="10" t="s">
        <v>530</v>
      </c>
      <c r="D1643" s="10" t="s">
        <v>97</v>
      </c>
      <c r="E1643" s="10" t="s">
        <v>20</v>
      </c>
      <c r="F1643" s="10" t="s">
        <v>17</v>
      </c>
      <c r="G1643" s="10" t="s">
        <v>51</v>
      </c>
      <c r="H1643" s="10">
        <v>1</v>
      </c>
      <c r="I1643" s="11">
        <v>45035</v>
      </c>
      <c r="J1643" s="10">
        <v>48</v>
      </c>
      <c r="K1643" s="10" t="s">
        <v>68</v>
      </c>
      <c r="L1643" s="10" t="s">
        <v>21</v>
      </c>
    </row>
    <row r="1644" spans="1:12" x14ac:dyDescent="0.3">
      <c r="A1644" s="52">
        <v>45809</v>
      </c>
      <c r="B1644" s="10" t="s">
        <v>624</v>
      </c>
      <c r="C1644" s="10" t="s">
        <v>625</v>
      </c>
      <c r="D1644" s="10" t="s">
        <v>97</v>
      </c>
      <c r="E1644" s="10" t="s">
        <v>20</v>
      </c>
      <c r="F1644" s="10" t="s">
        <v>19</v>
      </c>
      <c r="G1644" s="10" t="s">
        <v>51</v>
      </c>
      <c r="H1644" s="10">
        <v>1</v>
      </c>
      <c r="I1644" s="11">
        <v>44940</v>
      </c>
      <c r="J1644" s="10">
        <v>25</v>
      </c>
      <c r="K1644" s="10" t="s">
        <v>68</v>
      </c>
      <c r="L1644" s="10" t="s">
        <v>31</v>
      </c>
    </row>
    <row r="1645" spans="1:12" x14ac:dyDescent="0.3">
      <c r="A1645" s="52">
        <v>45809</v>
      </c>
      <c r="B1645" s="10" t="s">
        <v>626</v>
      </c>
      <c r="C1645" s="10" t="s">
        <v>627</v>
      </c>
      <c r="D1645" s="10" t="s">
        <v>628</v>
      </c>
      <c r="E1645" s="10" t="s">
        <v>16</v>
      </c>
      <c r="F1645" s="10" t="s">
        <v>17</v>
      </c>
      <c r="G1645" s="10" t="s">
        <v>121</v>
      </c>
      <c r="H1645" s="10">
        <v>1</v>
      </c>
      <c r="I1645" s="11">
        <v>44590</v>
      </c>
      <c r="J1645" s="10">
        <v>24</v>
      </c>
      <c r="K1645" s="10" t="s">
        <v>68</v>
      </c>
      <c r="L1645" s="10" t="s">
        <v>18</v>
      </c>
    </row>
    <row r="1646" spans="1:12" x14ac:dyDescent="0.3">
      <c r="A1646" s="52">
        <v>45809</v>
      </c>
      <c r="B1646" s="10" t="s">
        <v>629</v>
      </c>
      <c r="C1646" s="10" t="s">
        <v>630</v>
      </c>
      <c r="D1646" s="10" t="s">
        <v>332</v>
      </c>
      <c r="E1646" s="10" t="s">
        <v>16</v>
      </c>
      <c r="F1646" s="10" t="s">
        <v>50</v>
      </c>
      <c r="G1646" s="10" t="s">
        <v>51</v>
      </c>
      <c r="H1646" s="10">
        <v>0.91</v>
      </c>
      <c r="I1646" s="11">
        <v>45695</v>
      </c>
      <c r="J1646" s="10">
        <v>45</v>
      </c>
      <c r="K1646" s="10" t="s">
        <v>52</v>
      </c>
      <c r="L1646" s="10" t="s">
        <v>94</v>
      </c>
    </row>
    <row r="1647" spans="1:12" x14ac:dyDescent="0.3">
      <c r="A1647" s="52">
        <v>45809</v>
      </c>
      <c r="B1647" s="10" t="s">
        <v>631</v>
      </c>
      <c r="C1647" s="10" t="s">
        <v>250</v>
      </c>
      <c r="D1647" s="10" t="s">
        <v>424</v>
      </c>
      <c r="E1647" s="10" t="s">
        <v>20</v>
      </c>
      <c r="F1647" s="10" t="s">
        <v>19</v>
      </c>
      <c r="G1647" s="10" t="s">
        <v>98</v>
      </c>
      <c r="H1647" s="10">
        <v>1</v>
      </c>
      <c r="I1647" s="11">
        <v>44518</v>
      </c>
      <c r="J1647" s="10">
        <v>62</v>
      </c>
      <c r="K1647" s="10" t="s">
        <v>52</v>
      </c>
      <c r="L1647" s="10" t="s">
        <v>40</v>
      </c>
    </row>
    <row r="1648" spans="1:12" x14ac:dyDescent="0.3">
      <c r="A1648" s="52">
        <v>45809</v>
      </c>
      <c r="B1648" s="10" t="s">
        <v>632</v>
      </c>
      <c r="C1648" s="10" t="s">
        <v>491</v>
      </c>
      <c r="D1648" s="10" t="s">
        <v>633</v>
      </c>
      <c r="E1648" s="10" t="s">
        <v>20</v>
      </c>
      <c r="F1648" s="10" t="s">
        <v>56</v>
      </c>
      <c r="G1648" s="10" t="s">
        <v>57</v>
      </c>
      <c r="H1648" s="10">
        <v>1</v>
      </c>
      <c r="I1648" s="11">
        <v>44946</v>
      </c>
      <c r="J1648" s="10">
        <v>64</v>
      </c>
      <c r="K1648" s="10" t="s">
        <v>52</v>
      </c>
      <c r="L1648" s="10" t="s">
        <v>27</v>
      </c>
    </row>
    <row r="1649" spans="1:12" x14ac:dyDescent="0.3">
      <c r="A1649" s="52">
        <v>45809</v>
      </c>
      <c r="B1649" s="10" t="s">
        <v>634</v>
      </c>
      <c r="C1649" s="10" t="s">
        <v>635</v>
      </c>
      <c r="D1649" s="10" t="s">
        <v>636</v>
      </c>
      <c r="E1649" s="10" t="s">
        <v>16</v>
      </c>
      <c r="F1649" s="10" t="s">
        <v>17</v>
      </c>
      <c r="G1649" s="10" t="s">
        <v>75</v>
      </c>
      <c r="H1649" s="10">
        <v>1</v>
      </c>
      <c r="I1649" s="11">
        <v>45717</v>
      </c>
      <c r="J1649" s="10">
        <v>56</v>
      </c>
      <c r="K1649" s="10" t="s">
        <v>52</v>
      </c>
      <c r="L1649" s="10" t="s">
        <v>18</v>
      </c>
    </row>
    <row r="1650" spans="1:12" x14ac:dyDescent="0.3">
      <c r="A1650" s="52">
        <v>45809</v>
      </c>
      <c r="B1650" s="10" t="s">
        <v>637</v>
      </c>
      <c r="C1650" s="10" t="s">
        <v>638</v>
      </c>
      <c r="D1650" s="10" t="s">
        <v>639</v>
      </c>
      <c r="E1650" s="10" t="s">
        <v>20</v>
      </c>
      <c r="F1650" s="10" t="s">
        <v>56</v>
      </c>
      <c r="G1650" s="10" t="s">
        <v>51</v>
      </c>
      <c r="H1650" s="10">
        <v>1</v>
      </c>
      <c r="I1650" s="11">
        <v>44251</v>
      </c>
      <c r="J1650" s="10">
        <v>55</v>
      </c>
      <c r="K1650" s="10" t="s">
        <v>52</v>
      </c>
      <c r="L1650" s="10" t="s">
        <v>27</v>
      </c>
    </row>
    <row r="1651" spans="1:12" x14ac:dyDescent="0.3">
      <c r="A1651" s="52">
        <v>45809</v>
      </c>
      <c r="B1651" s="10" t="s">
        <v>643</v>
      </c>
      <c r="C1651" s="10" t="s">
        <v>334</v>
      </c>
      <c r="D1651" s="10" t="s">
        <v>286</v>
      </c>
      <c r="E1651" s="10" t="s">
        <v>20</v>
      </c>
      <c r="F1651" s="10" t="s">
        <v>19</v>
      </c>
      <c r="G1651" s="10" t="s">
        <v>67</v>
      </c>
      <c r="H1651" s="10">
        <v>1</v>
      </c>
      <c r="I1651" s="11">
        <v>45176</v>
      </c>
      <c r="J1651" s="10">
        <v>44</v>
      </c>
      <c r="K1651" s="10" t="s">
        <v>68</v>
      </c>
      <c r="L1651" s="10" t="s">
        <v>35</v>
      </c>
    </row>
    <row r="1652" spans="1:12" x14ac:dyDescent="0.3">
      <c r="A1652" s="52">
        <v>45809</v>
      </c>
      <c r="B1652" s="10" t="s">
        <v>644</v>
      </c>
      <c r="C1652" s="10" t="s">
        <v>645</v>
      </c>
      <c r="D1652" s="10" t="s">
        <v>510</v>
      </c>
      <c r="E1652" s="10" t="s">
        <v>20</v>
      </c>
      <c r="F1652" s="10" t="s">
        <v>19</v>
      </c>
      <c r="G1652" s="10" t="s">
        <v>51</v>
      </c>
      <c r="H1652" s="10">
        <v>1</v>
      </c>
      <c r="I1652" s="11">
        <v>44288</v>
      </c>
      <c r="J1652" s="10">
        <v>59</v>
      </c>
      <c r="K1652" s="10" t="s">
        <v>52</v>
      </c>
      <c r="L1652" s="10" t="s">
        <v>36</v>
      </c>
    </row>
    <row r="1653" spans="1:12" x14ac:dyDescent="0.3">
      <c r="A1653" s="52">
        <v>45809</v>
      </c>
      <c r="B1653" s="10" t="s">
        <v>646</v>
      </c>
      <c r="C1653" s="10" t="s">
        <v>647</v>
      </c>
      <c r="D1653" s="10" t="s">
        <v>101</v>
      </c>
      <c r="E1653" s="10" t="s">
        <v>16</v>
      </c>
      <c r="F1653" s="10" t="s">
        <v>17</v>
      </c>
      <c r="G1653" s="10" t="s">
        <v>98</v>
      </c>
      <c r="H1653" s="10">
        <v>1</v>
      </c>
      <c r="I1653" s="11">
        <v>44623</v>
      </c>
      <c r="J1653" s="10">
        <v>63</v>
      </c>
      <c r="K1653" s="10" t="s">
        <v>68</v>
      </c>
      <c r="L1653" s="10" t="s">
        <v>90</v>
      </c>
    </row>
    <row r="1654" spans="1:12" x14ac:dyDescent="0.3">
      <c r="A1654" s="52">
        <v>45809</v>
      </c>
      <c r="B1654" s="10" t="s">
        <v>650</v>
      </c>
      <c r="C1654" s="10" t="s">
        <v>651</v>
      </c>
      <c r="D1654" s="10" t="s">
        <v>652</v>
      </c>
      <c r="E1654" s="10" t="s">
        <v>16</v>
      </c>
      <c r="F1654" s="10" t="s">
        <v>19</v>
      </c>
      <c r="G1654" s="10" t="s">
        <v>51</v>
      </c>
      <c r="H1654" s="10">
        <v>0.91</v>
      </c>
      <c r="I1654" s="11">
        <v>45632</v>
      </c>
      <c r="J1654" s="10">
        <v>44</v>
      </c>
      <c r="K1654" s="10" t="s">
        <v>68</v>
      </c>
      <c r="L1654" s="10" t="s">
        <v>27</v>
      </c>
    </row>
    <row r="1655" spans="1:12" x14ac:dyDescent="0.3">
      <c r="A1655" s="52">
        <v>45809</v>
      </c>
      <c r="B1655" s="10" t="s">
        <v>653</v>
      </c>
      <c r="C1655" s="10" t="s">
        <v>654</v>
      </c>
      <c r="D1655" s="10" t="s">
        <v>514</v>
      </c>
      <c r="E1655" s="10" t="s">
        <v>16</v>
      </c>
      <c r="F1655" s="10" t="s">
        <v>19</v>
      </c>
      <c r="G1655" s="10" t="s">
        <v>51</v>
      </c>
      <c r="H1655" s="10">
        <v>1</v>
      </c>
      <c r="I1655" s="11">
        <v>44532</v>
      </c>
      <c r="J1655" s="10">
        <v>62</v>
      </c>
      <c r="K1655" s="10" t="s">
        <v>68</v>
      </c>
      <c r="L1655" s="10" t="s">
        <v>18</v>
      </c>
    </row>
    <row r="1656" spans="1:12" x14ac:dyDescent="0.3">
      <c r="A1656" s="52">
        <v>45809</v>
      </c>
      <c r="B1656" s="10" t="s">
        <v>655</v>
      </c>
      <c r="C1656" s="10" t="s">
        <v>131</v>
      </c>
      <c r="D1656" s="10" t="s">
        <v>63</v>
      </c>
      <c r="E1656" s="10" t="s">
        <v>20</v>
      </c>
      <c r="F1656" s="10" t="s">
        <v>19</v>
      </c>
      <c r="G1656" s="10" t="s">
        <v>121</v>
      </c>
      <c r="H1656" s="10">
        <v>0.91</v>
      </c>
      <c r="I1656" s="11">
        <v>44358</v>
      </c>
      <c r="J1656" s="10">
        <v>54</v>
      </c>
      <c r="K1656" s="10" t="s">
        <v>68</v>
      </c>
      <c r="L1656" s="10" t="s">
        <v>90</v>
      </c>
    </row>
    <row r="1657" spans="1:12" x14ac:dyDescent="0.3">
      <c r="A1657" s="52">
        <v>45809</v>
      </c>
      <c r="B1657" s="10" t="s">
        <v>656</v>
      </c>
      <c r="C1657" s="10" t="s">
        <v>342</v>
      </c>
      <c r="D1657" s="10" t="s">
        <v>657</v>
      </c>
      <c r="E1657" s="10" t="s">
        <v>16</v>
      </c>
      <c r="F1657" s="10" t="s">
        <v>19</v>
      </c>
      <c r="G1657" s="10" t="s">
        <v>57</v>
      </c>
      <c r="H1657" s="10">
        <v>1</v>
      </c>
      <c r="I1657" s="11">
        <v>44432</v>
      </c>
      <c r="J1657" s="10">
        <v>47</v>
      </c>
      <c r="K1657" s="10" t="s">
        <v>52</v>
      </c>
      <c r="L1657" s="10" t="s">
        <v>90</v>
      </c>
    </row>
    <row r="1658" spans="1:12" x14ac:dyDescent="0.3">
      <c r="A1658" s="52">
        <v>45809</v>
      </c>
      <c r="B1658" s="10" t="s">
        <v>659</v>
      </c>
      <c r="C1658" s="10" t="s">
        <v>271</v>
      </c>
      <c r="D1658" s="10" t="s">
        <v>260</v>
      </c>
      <c r="E1658" s="10" t="s">
        <v>20</v>
      </c>
      <c r="F1658" s="10" t="s">
        <v>19</v>
      </c>
      <c r="G1658" s="10" t="s">
        <v>51</v>
      </c>
      <c r="H1658" s="10">
        <v>1</v>
      </c>
      <c r="I1658" s="11">
        <v>44113</v>
      </c>
      <c r="J1658" s="10">
        <v>49</v>
      </c>
      <c r="K1658" s="10" t="s">
        <v>52</v>
      </c>
      <c r="L1658" s="10" t="s">
        <v>18</v>
      </c>
    </row>
    <row r="1659" spans="1:12" x14ac:dyDescent="0.3">
      <c r="A1659" s="52">
        <v>45809</v>
      </c>
      <c r="B1659" s="10" t="s">
        <v>660</v>
      </c>
      <c r="C1659" s="10" t="s">
        <v>661</v>
      </c>
      <c r="D1659" s="10" t="s">
        <v>212</v>
      </c>
      <c r="E1659" s="10" t="s">
        <v>20</v>
      </c>
      <c r="F1659" s="10" t="s">
        <v>19</v>
      </c>
      <c r="G1659" s="10" t="s">
        <v>57</v>
      </c>
      <c r="H1659" s="10">
        <v>1</v>
      </c>
      <c r="I1659" s="11">
        <v>44230</v>
      </c>
      <c r="J1659" s="10">
        <v>52</v>
      </c>
      <c r="K1659" s="10" t="s">
        <v>52</v>
      </c>
      <c r="L1659" s="10" t="s">
        <v>18</v>
      </c>
    </row>
    <row r="1660" spans="1:12" x14ac:dyDescent="0.3">
      <c r="A1660" s="52">
        <v>45809</v>
      </c>
      <c r="B1660" s="10" t="s">
        <v>662</v>
      </c>
      <c r="C1660" s="10" t="s">
        <v>372</v>
      </c>
      <c r="D1660" s="10" t="s">
        <v>663</v>
      </c>
      <c r="E1660" s="10" t="s">
        <v>16</v>
      </c>
      <c r="F1660" s="10" t="s">
        <v>19</v>
      </c>
      <c r="G1660" s="10" t="s">
        <v>67</v>
      </c>
      <c r="H1660" s="10">
        <v>0.91</v>
      </c>
      <c r="I1660" s="11">
        <v>44639</v>
      </c>
      <c r="J1660" s="10">
        <v>50</v>
      </c>
      <c r="K1660" s="10" t="s">
        <v>68</v>
      </c>
      <c r="L1660" s="10" t="s">
        <v>18</v>
      </c>
    </row>
    <row r="1661" spans="1:12" x14ac:dyDescent="0.3">
      <c r="A1661" s="52">
        <v>45809</v>
      </c>
      <c r="B1661" s="10" t="s">
        <v>664</v>
      </c>
      <c r="C1661" s="10" t="s">
        <v>549</v>
      </c>
      <c r="D1661" s="10" t="s">
        <v>592</v>
      </c>
      <c r="E1661" s="10" t="s">
        <v>20</v>
      </c>
      <c r="F1661" s="10" t="s">
        <v>50</v>
      </c>
      <c r="G1661" s="10" t="s">
        <v>51</v>
      </c>
      <c r="H1661" s="10">
        <v>1</v>
      </c>
      <c r="I1661" s="11">
        <v>44686</v>
      </c>
      <c r="J1661" s="10">
        <v>40</v>
      </c>
      <c r="K1661" s="10" t="s">
        <v>52</v>
      </c>
      <c r="L1661" s="10" t="s">
        <v>42</v>
      </c>
    </row>
    <row r="1662" spans="1:12" x14ac:dyDescent="0.3">
      <c r="A1662" s="52">
        <v>45809</v>
      </c>
      <c r="B1662" s="10" t="s">
        <v>665</v>
      </c>
      <c r="C1662" s="10" t="s">
        <v>666</v>
      </c>
      <c r="D1662" s="10" t="s">
        <v>298</v>
      </c>
      <c r="E1662" s="10" t="s">
        <v>20</v>
      </c>
      <c r="F1662" s="10" t="s">
        <v>19</v>
      </c>
      <c r="G1662" s="10" t="s">
        <v>98</v>
      </c>
      <c r="H1662" s="10">
        <v>1</v>
      </c>
      <c r="I1662" s="11">
        <v>44527</v>
      </c>
      <c r="J1662" s="10">
        <v>22</v>
      </c>
      <c r="K1662" s="10" t="s">
        <v>68</v>
      </c>
      <c r="L1662" s="10" t="s">
        <v>31</v>
      </c>
    </row>
    <row r="1663" spans="1:12" x14ac:dyDescent="0.3">
      <c r="A1663" s="52">
        <v>45809</v>
      </c>
      <c r="B1663" s="10" t="s">
        <v>669</v>
      </c>
      <c r="C1663" s="10" t="s">
        <v>131</v>
      </c>
      <c r="D1663" s="10" t="s">
        <v>670</v>
      </c>
      <c r="E1663" s="10" t="s">
        <v>16</v>
      </c>
      <c r="F1663" s="10" t="s">
        <v>50</v>
      </c>
      <c r="G1663" s="10" t="s">
        <v>51</v>
      </c>
      <c r="H1663" s="10">
        <v>0.91</v>
      </c>
      <c r="I1663" s="11">
        <v>44348</v>
      </c>
      <c r="J1663" s="10">
        <v>54</v>
      </c>
      <c r="K1663" s="10" t="s">
        <v>52</v>
      </c>
      <c r="L1663" s="10" t="s">
        <v>18</v>
      </c>
    </row>
    <row r="1664" spans="1:12" x14ac:dyDescent="0.3">
      <c r="A1664" s="52">
        <v>45809</v>
      </c>
      <c r="B1664" s="10" t="s">
        <v>673</v>
      </c>
      <c r="C1664" s="10" t="s">
        <v>674</v>
      </c>
      <c r="D1664" s="10" t="s">
        <v>184</v>
      </c>
      <c r="E1664" s="10" t="s">
        <v>16</v>
      </c>
      <c r="F1664" s="10" t="s">
        <v>17</v>
      </c>
      <c r="G1664" s="10" t="s">
        <v>51</v>
      </c>
      <c r="H1664" s="10">
        <v>1</v>
      </c>
      <c r="I1664" s="11">
        <v>45357</v>
      </c>
      <c r="J1664" s="10">
        <v>40</v>
      </c>
      <c r="K1664" s="10" t="s">
        <v>52</v>
      </c>
      <c r="L1664" s="10" t="s">
        <v>18</v>
      </c>
    </row>
    <row r="1665" spans="1:12" x14ac:dyDescent="0.3">
      <c r="A1665" s="52">
        <v>45809</v>
      </c>
      <c r="B1665" s="10" t="s">
        <v>675</v>
      </c>
      <c r="C1665" s="10" t="s">
        <v>676</v>
      </c>
      <c r="D1665" s="10" t="s">
        <v>677</v>
      </c>
      <c r="E1665" s="10" t="s">
        <v>16</v>
      </c>
      <c r="F1665" s="10" t="s">
        <v>19</v>
      </c>
      <c r="G1665" s="10" t="s">
        <v>29</v>
      </c>
      <c r="H1665" s="10">
        <v>0.91</v>
      </c>
      <c r="I1665" s="11">
        <v>44704</v>
      </c>
      <c r="J1665" s="10">
        <v>65</v>
      </c>
      <c r="K1665" s="10" t="s">
        <v>52</v>
      </c>
      <c r="L1665" s="10" t="s">
        <v>41</v>
      </c>
    </row>
    <row r="1666" spans="1:12" x14ac:dyDescent="0.3">
      <c r="A1666" s="52">
        <v>45809</v>
      </c>
      <c r="B1666" s="10" t="s">
        <v>678</v>
      </c>
      <c r="C1666" s="10" t="s">
        <v>679</v>
      </c>
      <c r="D1666" s="10" t="s">
        <v>66</v>
      </c>
      <c r="E1666" s="10" t="s">
        <v>20</v>
      </c>
      <c r="F1666" s="10" t="s">
        <v>17</v>
      </c>
      <c r="G1666" s="10" t="s">
        <v>121</v>
      </c>
      <c r="H1666" s="10">
        <v>1</v>
      </c>
      <c r="I1666" s="11">
        <v>45231</v>
      </c>
      <c r="J1666" s="10">
        <v>64</v>
      </c>
      <c r="K1666" s="10" t="s">
        <v>52</v>
      </c>
      <c r="L1666" s="10" t="s">
        <v>18</v>
      </c>
    </row>
    <row r="1667" spans="1:12" x14ac:dyDescent="0.3">
      <c r="A1667" s="52">
        <v>45809</v>
      </c>
      <c r="B1667" s="10" t="s">
        <v>680</v>
      </c>
      <c r="C1667" s="10" t="s">
        <v>319</v>
      </c>
      <c r="D1667" s="10" t="s">
        <v>92</v>
      </c>
      <c r="E1667" s="10" t="s">
        <v>20</v>
      </c>
      <c r="F1667" s="10" t="s">
        <v>50</v>
      </c>
      <c r="G1667" s="10" t="s">
        <v>51</v>
      </c>
      <c r="H1667" s="10">
        <v>1</v>
      </c>
      <c r="I1667" s="11">
        <v>44377</v>
      </c>
      <c r="J1667" s="10">
        <v>51</v>
      </c>
      <c r="K1667" s="10" t="s">
        <v>52</v>
      </c>
      <c r="L1667" s="10" t="s">
        <v>90</v>
      </c>
    </row>
    <row r="1668" spans="1:12" x14ac:dyDescent="0.3">
      <c r="A1668" s="52">
        <v>45809</v>
      </c>
      <c r="B1668" s="10" t="s">
        <v>681</v>
      </c>
      <c r="C1668" s="10" t="s">
        <v>674</v>
      </c>
      <c r="D1668" s="10" t="s">
        <v>588</v>
      </c>
      <c r="E1668" s="10" t="s">
        <v>20</v>
      </c>
      <c r="F1668" s="10" t="s">
        <v>17</v>
      </c>
      <c r="G1668" s="10" t="s">
        <v>67</v>
      </c>
      <c r="H1668" s="10">
        <v>1</v>
      </c>
      <c r="I1668" s="11">
        <v>44082</v>
      </c>
      <c r="J1668" s="10">
        <v>64</v>
      </c>
      <c r="K1668" s="10" t="s">
        <v>68</v>
      </c>
      <c r="L1668" s="10" t="s">
        <v>21</v>
      </c>
    </row>
    <row r="1669" spans="1:12" x14ac:dyDescent="0.3">
      <c r="A1669" s="52">
        <v>45809</v>
      </c>
      <c r="B1669" s="10" t="s">
        <v>682</v>
      </c>
      <c r="C1669" s="10" t="s">
        <v>683</v>
      </c>
      <c r="D1669" s="10" t="s">
        <v>684</v>
      </c>
      <c r="E1669" s="10" t="s">
        <v>20</v>
      </c>
      <c r="F1669" s="10" t="s">
        <v>17</v>
      </c>
      <c r="G1669" s="10" t="s">
        <v>121</v>
      </c>
      <c r="H1669" s="10">
        <v>1</v>
      </c>
      <c r="I1669" s="11">
        <v>45710</v>
      </c>
      <c r="J1669" s="10">
        <v>45</v>
      </c>
      <c r="K1669" s="10" t="s">
        <v>52</v>
      </c>
      <c r="L1669" s="10" t="s">
        <v>31</v>
      </c>
    </row>
    <row r="1670" spans="1:12" x14ac:dyDescent="0.3">
      <c r="A1670" s="52">
        <v>45809</v>
      </c>
      <c r="B1670" s="10" t="s">
        <v>685</v>
      </c>
      <c r="C1670" s="10" t="s">
        <v>686</v>
      </c>
      <c r="D1670" s="10" t="s">
        <v>71</v>
      </c>
      <c r="E1670" s="10" t="s">
        <v>16</v>
      </c>
      <c r="F1670" s="10" t="s">
        <v>50</v>
      </c>
      <c r="G1670" s="10" t="s">
        <v>67</v>
      </c>
      <c r="H1670" s="10">
        <v>1</v>
      </c>
      <c r="I1670" s="11">
        <v>44533</v>
      </c>
      <c r="J1670" s="10">
        <v>21</v>
      </c>
      <c r="K1670" s="10" t="s">
        <v>52</v>
      </c>
      <c r="L1670" s="10" t="s">
        <v>31</v>
      </c>
    </row>
    <row r="1671" spans="1:12" x14ac:dyDescent="0.3">
      <c r="A1671" s="52">
        <v>45809</v>
      </c>
      <c r="B1671" s="10" t="s">
        <v>687</v>
      </c>
      <c r="C1671" s="10" t="s">
        <v>560</v>
      </c>
      <c r="D1671" s="10" t="s">
        <v>688</v>
      </c>
      <c r="E1671" s="10" t="s">
        <v>16</v>
      </c>
      <c r="F1671" s="10" t="s">
        <v>19</v>
      </c>
      <c r="G1671" s="10" t="s">
        <v>67</v>
      </c>
      <c r="H1671" s="10">
        <v>1</v>
      </c>
      <c r="I1671" s="11">
        <v>44876</v>
      </c>
      <c r="J1671" s="10">
        <v>62</v>
      </c>
      <c r="K1671" s="10" t="s">
        <v>52</v>
      </c>
      <c r="L1671" s="10" t="s">
        <v>21</v>
      </c>
    </row>
    <row r="1672" spans="1:12" x14ac:dyDescent="0.3">
      <c r="A1672" s="52">
        <v>45809</v>
      </c>
      <c r="B1672" s="10" t="s">
        <v>691</v>
      </c>
      <c r="C1672" s="10" t="s">
        <v>73</v>
      </c>
      <c r="D1672" s="10" t="s">
        <v>692</v>
      </c>
      <c r="E1672" s="10" t="s">
        <v>16</v>
      </c>
      <c r="F1672" s="10" t="s">
        <v>19</v>
      </c>
      <c r="G1672" s="10" t="s">
        <v>51</v>
      </c>
      <c r="H1672" s="10">
        <v>1</v>
      </c>
      <c r="I1672" s="11">
        <v>45701</v>
      </c>
      <c r="J1672" s="10">
        <v>54</v>
      </c>
      <c r="K1672" s="10" t="s">
        <v>68</v>
      </c>
      <c r="L1672" s="10" t="s">
        <v>90</v>
      </c>
    </row>
    <row r="1673" spans="1:12" x14ac:dyDescent="0.3">
      <c r="A1673" s="52">
        <v>45809</v>
      </c>
      <c r="B1673" s="10" t="s">
        <v>693</v>
      </c>
      <c r="C1673" s="10" t="s">
        <v>439</v>
      </c>
      <c r="D1673" s="10" t="s">
        <v>38</v>
      </c>
      <c r="E1673" s="10" t="s">
        <v>20</v>
      </c>
      <c r="F1673" s="10" t="s">
        <v>19</v>
      </c>
      <c r="G1673" s="10" t="s">
        <v>51</v>
      </c>
      <c r="H1673" s="10">
        <v>1</v>
      </c>
      <c r="I1673" s="11">
        <v>45113</v>
      </c>
      <c r="J1673" s="10">
        <v>26</v>
      </c>
      <c r="K1673" s="10" t="s">
        <v>68</v>
      </c>
      <c r="L1673" s="10" t="s">
        <v>42</v>
      </c>
    </row>
    <row r="1674" spans="1:12" x14ac:dyDescent="0.3">
      <c r="A1674" s="52">
        <v>45809</v>
      </c>
      <c r="B1674" s="10" t="s">
        <v>694</v>
      </c>
      <c r="C1674" s="10" t="s">
        <v>695</v>
      </c>
      <c r="D1674" s="10" t="s">
        <v>126</v>
      </c>
      <c r="E1674" s="10" t="s">
        <v>16</v>
      </c>
      <c r="F1674" s="10" t="s">
        <v>19</v>
      </c>
      <c r="G1674" s="10" t="s">
        <v>75</v>
      </c>
      <c r="H1674" s="10">
        <v>1</v>
      </c>
      <c r="I1674" s="11">
        <v>44428</v>
      </c>
      <c r="J1674" s="10">
        <v>27</v>
      </c>
      <c r="K1674" s="10" t="s">
        <v>68</v>
      </c>
      <c r="L1674" s="10" t="s">
        <v>40</v>
      </c>
    </row>
    <row r="1675" spans="1:12" x14ac:dyDescent="0.3">
      <c r="A1675" s="52">
        <v>45809</v>
      </c>
      <c r="B1675" s="10" t="s">
        <v>696</v>
      </c>
      <c r="C1675" s="10" t="s">
        <v>697</v>
      </c>
      <c r="D1675" s="10" t="s">
        <v>373</v>
      </c>
      <c r="E1675" s="10" t="s">
        <v>16</v>
      </c>
      <c r="F1675" s="10" t="s">
        <v>19</v>
      </c>
      <c r="G1675" s="10" t="s">
        <v>51</v>
      </c>
      <c r="H1675" s="10">
        <v>1</v>
      </c>
      <c r="I1675" s="11">
        <v>44982</v>
      </c>
      <c r="J1675" s="10">
        <v>54</v>
      </c>
      <c r="K1675" s="10" t="s">
        <v>68</v>
      </c>
      <c r="L1675" s="10" t="s">
        <v>40</v>
      </c>
    </row>
    <row r="1676" spans="1:12" x14ac:dyDescent="0.3">
      <c r="A1676" s="52">
        <v>45809</v>
      </c>
      <c r="B1676" s="10" t="s">
        <v>698</v>
      </c>
      <c r="C1676" s="10" t="s">
        <v>699</v>
      </c>
      <c r="D1676" s="10" t="s">
        <v>225</v>
      </c>
      <c r="E1676" s="10" t="s">
        <v>16</v>
      </c>
      <c r="F1676" s="10" t="s">
        <v>19</v>
      </c>
      <c r="G1676" s="10" t="s">
        <v>51</v>
      </c>
      <c r="H1676" s="10">
        <v>1</v>
      </c>
      <c r="I1676" s="11">
        <v>44795</v>
      </c>
      <c r="J1676" s="10">
        <v>33</v>
      </c>
      <c r="K1676" s="10" t="s">
        <v>52</v>
      </c>
      <c r="L1676" s="10" t="s">
        <v>90</v>
      </c>
    </row>
    <row r="1677" spans="1:12" x14ac:dyDescent="0.3">
      <c r="A1677" s="52">
        <v>45809</v>
      </c>
      <c r="B1677" s="10" t="s">
        <v>700</v>
      </c>
      <c r="C1677" s="10" t="s">
        <v>701</v>
      </c>
      <c r="D1677" s="10" t="s">
        <v>66</v>
      </c>
      <c r="E1677" s="10" t="s">
        <v>20</v>
      </c>
      <c r="F1677" s="10" t="s">
        <v>56</v>
      </c>
      <c r="G1677" s="10" t="s">
        <v>98</v>
      </c>
      <c r="H1677" s="10">
        <v>1</v>
      </c>
      <c r="I1677" s="11">
        <v>45435</v>
      </c>
      <c r="J1677" s="10">
        <v>40</v>
      </c>
      <c r="K1677" s="10" t="s">
        <v>52</v>
      </c>
      <c r="L1677" s="10" t="s">
        <v>36</v>
      </c>
    </row>
    <row r="1678" spans="1:12" x14ac:dyDescent="0.3">
      <c r="A1678" s="52">
        <v>45809</v>
      </c>
      <c r="B1678" s="10" t="s">
        <v>703</v>
      </c>
      <c r="C1678" s="10" t="s">
        <v>312</v>
      </c>
      <c r="D1678" s="10" t="s">
        <v>704</v>
      </c>
      <c r="E1678" s="10" t="s">
        <v>16</v>
      </c>
      <c r="F1678" s="10" t="s">
        <v>50</v>
      </c>
      <c r="G1678" s="10" t="s">
        <v>121</v>
      </c>
      <c r="H1678" s="10">
        <v>1</v>
      </c>
      <c r="I1678" s="11">
        <v>44839</v>
      </c>
      <c r="J1678" s="10">
        <v>40</v>
      </c>
      <c r="K1678" s="10" t="s">
        <v>52</v>
      </c>
      <c r="L1678" s="10" t="s">
        <v>90</v>
      </c>
    </row>
    <row r="1679" spans="1:12" x14ac:dyDescent="0.3">
      <c r="A1679" s="52">
        <v>45809</v>
      </c>
      <c r="B1679" s="10" t="s">
        <v>705</v>
      </c>
      <c r="C1679" s="10" t="s">
        <v>342</v>
      </c>
      <c r="D1679" s="10" t="s">
        <v>447</v>
      </c>
      <c r="E1679" s="10" t="s">
        <v>20</v>
      </c>
      <c r="F1679" s="10" t="s">
        <v>56</v>
      </c>
      <c r="G1679" s="10" t="s">
        <v>121</v>
      </c>
      <c r="H1679" s="10">
        <v>1</v>
      </c>
      <c r="I1679" s="11">
        <v>45390</v>
      </c>
      <c r="J1679" s="10">
        <v>65</v>
      </c>
      <c r="K1679" s="10" t="s">
        <v>52</v>
      </c>
      <c r="L1679" s="10" t="s">
        <v>31</v>
      </c>
    </row>
    <row r="1680" spans="1:12" x14ac:dyDescent="0.3">
      <c r="A1680" s="52">
        <v>45809</v>
      </c>
      <c r="B1680" s="10" t="s">
        <v>706</v>
      </c>
      <c r="C1680" s="10" t="s">
        <v>30</v>
      </c>
      <c r="D1680" s="10" t="s">
        <v>26</v>
      </c>
      <c r="E1680" s="10" t="s">
        <v>20</v>
      </c>
      <c r="F1680" s="10" t="s">
        <v>19</v>
      </c>
      <c r="G1680" s="10" t="s">
        <v>75</v>
      </c>
      <c r="H1680" s="10">
        <v>1</v>
      </c>
      <c r="I1680" s="11">
        <v>44137</v>
      </c>
      <c r="J1680" s="10">
        <v>30</v>
      </c>
      <c r="K1680" s="10" t="s">
        <v>68</v>
      </c>
      <c r="L1680" s="10" t="s">
        <v>40</v>
      </c>
    </row>
    <row r="1681" spans="1:12" x14ac:dyDescent="0.3">
      <c r="A1681" s="52">
        <v>45809</v>
      </c>
      <c r="B1681" s="10" t="s">
        <v>707</v>
      </c>
      <c r="C1681" s="10" t="s">
        <v>231</v>
      </c>
      <c r="D1681" s="10" t="s">
        <v>134</v>
      </c>
      <c r="E1681" s="10" t="s">
        <v>16</v>
      </c>
      <c r="F1681" s="10" t="s">
        <v>19</v>
      </c>
      <c r="G1681" s="10" t="s">
        <v>57</v>
      </c>
      <c r="H1681" s="10">
        <v>1</v>
      </c>
      <c r="I1681" s="11">
        <v>45829</v>
      </c>
      <c r="J1681" s="10">
        <v>45</v>
      </c>
      <c r="K1681" s="10" t="s">
        <v>68</v>
      </c>
      <c r="L1681" s="10" t="s">
        <v>90</v>
      </c>
    </row>
    <row r="1682" spans="1:12" x14ac:dyDescent="0.3">
      <c r="A1682" s="52">
        <v>45809</v>
      </c>
      <c r="B1682" s="10" t="s">
        <v>708</v>
      </c>
      <c r="C1682" s="10" t="s">
        <v>602</v>
      </c>
      <c r="D1682" s="10" t="s">
        <v>166</v>
      </c>
      <c r="E1682" s="10" t="s">
        <v>20</v>
      </c>
      <c r="F1682" s="10" t="s">
        <v>19</v>
      </c>
      <c r="G1682" s="10" t="s">
        <v>51</v>
      </c>
      <c r="H1682" s="10">
        <v>1</v>
      </c>
      <c r="I1682" s="11">
        <v>45158</v>
      </c>
      <c r="J1682" s="10">
        <v>59</v>
      </c>
      <c r="K1682" s="10" t="s">
        <v>52</v>
      </c>
      <c r="L1682" s="10" t="s">
        <v>18</v>
      </c>
    </row>
    <row r="1683" spans="1:12" x14ac:dyDescent="0.3">
      <c r="A1683" s="52">
        <v>45809</v>
      </c>
      <c r="B1683" s="10" t="s">
        <v>709</v>
      </c>
      <c r="C1683" s="10" t="s">
        <v>710</v>
      </c>
      <c r="D1683" s="10" t="s">
        <v>622</v>
      </c>
      <c r="E1683" s="10" t="s">
        <v>20</v>
      </c>
      <c r="F1683" s="10" t="s">
        <v>19</v>
      </c>
      <c r="G1683" s="10" t="s">
        <v>57</v>
      </c>
      <c r="H1683" s="10">
        <v>1</v>
      </c>
      <c r="I1683" s="11">
        <v>44087</v>
      </c>
      <c r="J1683" s="10">
        <v>40</v>
      </c>
      <c r="K1683" s="10" t="s">
        <v>52</v>
      </c>
      <c r="L1683" s="10" t="s">
        <v>42</v>
      </c>
    </row>
    <row r="1684" spans="1:12" x14ac:dyDescent="0.3">
      <c r="A1684" s="52">
        <v>45809</v>
      </c>
      <c r="B1684" s="10" t="s">
        <v>711</v>
      </c>
      <c r="C1684" s="10" t="s">
        <v>712</v>
      </c>
      <c r="D1684" s="10" t="s">
        <v>317</v>
      </c>
      <c r="E1684" s="10" t="s">
        <v>20</v>
      </c>
      <c r="F1684" s="10" t="s">
        <v>17</v>
      </c>
      <c r="G1684" s="10" t="s">
        <v>57</v>
      </c>
      <c r="H1684" s="10">
        <v>0.91</v>
      </c>
      <c r="I1684" s="11">
        <v>44801</v>
      </c>
      <c r="J1684" s="10">
        <v>55</v>
      </c>
      <c r="K1684" s="10" t="s">
        <v>52</v>
      </c>
      <c r="L1684" s="10" t="s">
        <v>40</v>
      </c>
    </row>
    <row r="1685" spans="1:12" x14ac:dyDescent="0.3">
      <c r="A1685" s="52">
        <v>45809</v>
      </c>
      <c r="B1685" s="10" t="s">
        <v>713</v>
      </c>
      <c r="C1685" s="10" t="s">
        <v>455</v>
      </c>
      <c r="D1685" s="10" t="s">
        <v>134</v>
      </c>
      <c r="E1685" s="10" t="s">
        <v>16</v>
      </c>
      <c r="F1685" s="10" t="s">
        <v>19</v>
      </c>
      <c r="G1685" s="10" t="s">
        <v>51</v>
      </c>
      <c r="H1685" s="10">
        <v>1</v>
      </c>
      <c r="I1685" s="11">
        <v>45418</v>
      </c>
      <c r="J1685" s="10">
        <v>49</v>
      </c>
      <c r="K1685" s="10" t="s">
        <v>52</v>
      </c>
      <c r="L1685" s="10" t="s">
        <v>42</v>
      </c>
    </row>
    <row r="1686" spans="1:12" x14ac:dyDescent="0.3">
      <c r="A1686" s="52">
        <v>45809</v>
      </c>
      <c r="B1686" s="10" t="s">
        <v>714</v>
      </c>
      <c r="C1686" s="10" t="s">
        <v>715</v>
      </c>
      <c r="D1686" s="10" t="s">
        <v>716</v>
      </c>
      <c r="E1686" s="10" t="s">
        <v>16</v>
      </c>
      <c r="F1686" s="10" t="s">
        <v>19</v>
      </c>
      <c r="G1686" s="10" t="s">
        <v>29</v>
      </c>
      <c r="H1686" s="10">
        <v>1</v>
      </c>
      <c r="I1686" s="11">
        <v>45536</v>
      </c>
      <c r="J1686" s="10">
        <v>61</v>
      </c>
      <c r="K1686" s="10" t="s">
        <v>52</v>
      </c>
      <c r="L1686" s="10" t="s">
        <v>40</v>
      </c>
    </row>
    <row r="1687" spans="1:12" x14ac:dyDescent="0.3">
      <c r="A1687" s="52">
        <v>45809</v>
      </c>
      <c r="B1687" s="10" t="s">
        <v>717</v>
      </c>
      <c r="C1687" s="10" t="s">
        <v>441</v>
      </c>
      <c r="D1687" s="10" t="s">
        <v>404</v>
      </c>
      <c r="E1687" s="10" t="s">
        <v>16</v>
      </c>
      <c r="F1687" s="10" t="s">
        <v>19</v>
      </c>
      <c r="G1687" s="10" t="s">
        <v>51</v>
      </c>
      <c r="H1687" s="10">
        <v>1</v>
      </c>
      <c r="I1687" s="11">
        <v>44806</v>
      </c>
      <c r="J1687" s="10">
        <v>63</v>
      </c>
      <c r="K1687" s="10" t="s">
        <v>68</v>
      </c>
      <c r="L1687" s="10" t="s">
        <v>94</v>
      </c>
    </row>
    <row r="1688" spans="1:12" x14ac:dyDescent="0.3">
      <c r="A1688" s="52">
        <v>45839</v>
      </c>
      <c r="B1688" s="10" t="s">
        <v>47</v>
      </c>
      <c r="C1688" s="10" t="s">
        <v>48</v>
      </c>
      <c r="D1688" s="10" t="s">
        <v>49</v>
      </c>
      <c r="E1688" s="10" t="s">
        <v>16</v>
      </c>
      <c r="F1688" s="10" t="s">
        <v>50</v>
      </c>
      <c r="G1688" s="10" t="s">
        <v>51</v>
      </c>
      <c r="H1688" s="10">
        <v>1</v>
      </c>
      <c r="I1688" s="11">
        <v>45667</v>
      </c>
      <c r="J1688" s="10">
        <v>32</v>
      </c>
      <c r="K1688" s="10" t="s">
        <v>52</v>
      </c>
      <c r="L1688" s="10" t="s">
        <v>39</v>
      </c>
    </row>
    <row r="1689" spans="1:12" x14ac:dyDescent="0.3">
      <c r="A1689" s="52">
        <v>45839</v>
      </c>
      <c r="B1689" s="10" t="s">
        <v>53</v>
      </c>
      <c r="C1689" s="10" t="s">
        <v>54</v>
      </c>
      <c r="D1689" s="10" t="s">
        <v>55</v>
      </c>
      <c r="E1689" s="10" t="s">
        <v>16</v>
      </c>
      <c r="F1689" s="10" t="s">
        <v>56</v>
      </c>
      <c r="G1689" s="10" t="s">
        <v>57</v>
      </c>
      <c r="H1689" s="10">
        <v>1</v>
      </c>
      <c r="I1689" s="11">
        <v>44294</v>
      </c>
      <c r="J1689" s="10">
        <v>34</v>
      </c>
      <c r="K1689" s="10" t="s">
        <v>52</v>
      </c>
      <c r="L1689" s="10" t="s">
        <v>18</v>
      </c>
    </row>
    <row r="1690" spans="1:12" x14ac:dyDescent="0.3">
      <c r="A1690" s="52">
        <v>45839</v>
      </c>
      <c r="B1690" s="10" t="s">
        <v>58</v>
      </c>
      <c r="C1690" s="10" t="s">
        <v>59</v>
      </c>
      <c r="D1690" s="10" t="s">
        <v>60</v>
      </c>
      <c r="E1690" s="10" t="s">
        <v>20</v>
      </c>
      <c r="F1690" s="10" t="s">
        <v>17</v>
      </c>
      <c r="G1690" s="10" t="s">
        <v>57</v>
      </c>
      <c r="H1690" s="10">
        <v>1</v>
      </c>
      <c r="I1690" s="11">
        <v>45672</v>
      </c>
      <c r="J1690" s="10">
        <v>28</v>
      </c>
      <c r="K1690" s="10" t="s">
        <v>52</v>
      </c>
      <c r="L1690" s="10" t="s">
        <v>36</v>
      </c>
    </row>
    <row r="1691" spans="1:12" x14ac:dyDescent="0.3">
      <c r="A1691" s="52">
        <v>45839</v>
      </c>
      <c r="B1691" s="10" t="s">
        <v>61</v>
      </c>
      <c r="C1691" s="10" t="s">
        <v>62</v>
      </c>
      <c r="D1691" s="10" t="s">
        <v>63</v>
      </c>
      <c r="E1691" s="10" t="s">
        <v>20</v>
      </c>
      <c r="F1691" s="10" t="s">
        <v>50</v>
      </c>
      <c r="G1691" s="10" t="s">
        <v>51</v>
      </c>
      <c r="H1691" s="10">
        <v>1</v>
      </c>
      <c r="I1691" s="11">
        <v>44164</v>
      </c>
      <c r="J1691" s="10">
        <v>42</v>
      </c>
      <c r="K1691" s="10" t="s">
        <v>52</v>
      </c>
      <c r="L1691" s="10" t="s">
        <v>36</v>
      </c>
    </row>
    <row r="1692" spans="1:12" x14ac:dyDescent="0.3">
      <c r="A1692" s="52">
        <v>45839</v>
      </c>
      <c r="B1692" s="10" t="s">
        <v>64</v>
      </c>
      <c r="C1692" s="10" t="s">
        <v>65</v>
      </c>
      <c r="D1692" s="10" t="s">
        <v>66</v>
      </c>
      <c r="E1692" s="10" t="s">
        <v>20</v>
      </c>
      <c r="F1692" s="10" t="s">
        <v>19</v>
      </c>
      <c r="G1692" s="10" t="s">
        <v>67</v>
      </c>
      <c r="H1692" s="10">
        <v>0.91</v>
      </c>
      <c r="I1692" s="11">
        <v>44766</v>
      </c>
      <c r="J1692" s="10">
        <v>41</v>
      </c>
      <c r="K1692" s="10" t="s">
        <v>68</v>
      </c>
      <c r="L1692" s="10" t="s">
        <v>41</v>
      </c>
    </row>
    <row r="1693" spans="1:12" x14ac:dyDescent="0.3">
      <c r="A1693" s="52">
        <v>45839</v>
      </c>
      <c r="B1693" s="10" t="s">
        <v>72</v>
      </c>
      <c r="C1693" s="10" t="s">
        <v>73</v>
      </c>
      <c r="D1693" s="10" t="s">
        <v>74</v>
      </c>
      <c r="E1693" s="10" t="s">
        <v>16</v>
      </c>
      <c r="F1693" s="10" t="s">
        <v>19</v>
      </c>
      <c r="G1693" s="10" t="s">
        <v>75</v>
      </c>
      <c r="H1693" s="10">
        <v>0.91</v>
      </c>
      <c r="I1693" s="11">
        <v>45295</v>
      </c>
      <c r="J1693" s="10">
        <v>37</v>
      </c>
      <c r="K1693" s="10" t="s">
        <v>52</v>
      </c>
      <c r="L1693" s="10" t="s">
        <v>27</v>
      </c>
    </row>
    <row r="1694" spans="1:12" x14ac:dyDescent="0.3">
      <c r="A1694" s="52">
        <v>45839</v>
      </c>
      <c r="B1694" s="10" t="s">
        <v>76</v>
      </c>
      <c r="C1694" s="10" t="s">
        <v>77</v>
      </c>
      <c r="D1694" s="10" t="s">
        <v>78</v>
      </c>
      <c r="E1694" s="10" t="s">
        <v>20</v>
      </c>
      <c r="F1694" s="10" t="s">
        <v>19</v>
      </c>
      <c r="G1694" s="10" t="s">
        <v>67</v>
      </c>
      <c r="H1694" s="10">
        <v>1</v>
      </c>
      <c r="I1694" s="11">
        <v>44378</v>
      </c>
      <c r="J1694" s="10">
        <v>21</v>
      </c>
      <c r="K1694" s="10" t="s">
        <v>52</v>
      </c>
      <c r="L1694" s="10" t="s">
        <v>18</v>
      </c>
    </row>
    <row r="1695" spans="1:12" x14ac:dyDescent="0.3">
      <c r="A1695" s="52">
        <v>45839</v>
      </c>
      <c r="B1695" s="10" t="s">
        <v>82</v>
      </c>
      <c r="C1695" s="10" t="s">
        <v>83</v>
      </c>
      <c r="D1695" s="10" t="s">
        <v>84</v>
      </c>
      <c r="E1695" s="10" t="s">
        <v>20</v>
      </c>
      <c r="F1695" s="10" t="s">
        <v>17</v>
      </c>
      <c r="G1695" s="10" t="s">
        <v>67</v>
      </c>
      <c r="H1695" s="10">
        <v>1</v>
      </c>
      <c r="I1695" s="11">
        <v>45331</v>
      </c>
      <c r="J1695" s="10">
        <v>42</v>
      </c>
      <c r="K1695" s="10" t="s">
        <v>68</v>
      </c>
      <c r="L1695" s="10" t="s">
        <v>39</v>
      </c>
    </row>
    <row r="1696" spans="1:12" x14ac:dyDescent="0.3">
      <c r="A1696" s="52">
        <v>45839</v>
      </c>
      <c r="B1696" s="10" t="s">
        <v>85</v>
      </c>
      <c r="C1696" s="10" t="s">
        <v>86</v>
      </c>
      <c r="D1696" s="10" t="s">
        <v>87</v>
      </c>
      <c r="E1696" s="10" t="s">
        <v>20</v>
      </c>
      <c r="F1696" s="10" t="s">
        <v>19</v>
      </c>
      <c r="G1696" s="10" t="s">
        <v>29</v>
      </c>
      <c r="H1696" s="10">
        <v>1</v>
      </c>
      <c r="I1696" s="11">
        <v>44626</v>
      </c>
      <c r="J1696" s="10">
        <v>64</v>
      </c>
      <c r="K1696" s="10" t="s">
        <v>68</v>
      </c>
      <c r="L1696" s="10" t="s">
        <v>42</v>
      </c>
    </row>
    <row r="1697" spans="1:12" x14ac:dyDescent="0.3">
      <c r="A1697" s="52">
        <v>45839</v>
      </c>
      <c r="B1697" s="10" t="s">
        <v>88</v>
      </c>
      <c r="C1697" s="10" t="s">
        <v>89</v>
      </c>
      <c r="D1697" s="10" t="s">
        <v>84</v>
      </c>
      <c r="E1697" s="10" t="s">
        <v>20</v>
      </c>
      <c r="F1697" s="10" t="s">
        <v>19</v>
      </c>
      <c r="G1697" s="10" t="s">
        <v>51</v>
      </c>
      <c r="H1697" s="10">
        <v>1</v>
      </c>
      <c r="I1697" s="11">
        <v>45438</v>
      </c>
      <c r="J1697" s="10">
        <v>44</v>
      </c>
      <c r="K1697" s="10" t="s">
        <v>68</v>
      </c>
      <c r="L1697" s="10" t="s">
        <v>90</v>
      </c>
    </row>
    <row r="1698" spans="1:12" x14ac:dyDescent="0.3">
      <c r="A1698" s="52">
        <v>45839</v>
      </c>
      <c r="B1698" s="10" t="s">
        <v>91</v>
      </c>
      <c r="C1698" s="10" t="s">
        <v>92</v>
      </c>
      <c r="D1698" s="10" t="s">
        <v>93</v>
      </c>
      <c r="E1698" s="10" t="s">
        <v>16</v>
      </c>
      <c r="F1698" s="10" t="s">
        <v>56</v>
      </c>
      <c r="G1698" s="10" t="s">
        <v>51</v>
      </c>
      <c r="H1698" s="10">
        <v>1</v>
      </c>
      <c r="I1698" s="11">
        <v>45643</v>
      </c>
      <c r="J1698" s="10">
        <v>59</v>
      </c>
      <c r="K1698" s="10" t="s">
        <v>52</v>
      </c>
      <c r="L1698" s="10" t="s">
        <v>94</v>
      </c>
    </row>
    <row r="1699" spans="1:12" x14ac:dyDescent="0.3">
      <c r="A1699" s="52">
        <v>45839</v>
      </c>
      <c r="B1699" s="10" t="s">
        <v>95</v>
      </c>
      <c r="C1699" s="10" t="s">
        <v>96</v>
      </c>
      <c r="D1699" s="10" t="s">
        <v>97</v>
      </c>
      <c r="E1699" s="10" t="s">
        <v>20</v>
      </c>
      <c r="F1699" s="10" t="s">
        <v>19</v>
      </c>
      <c r="G1699" s="10" t="s">
        <v>98</v>
      </c>
      <c r="H1699" s="10">
        <v>1</v>
      </c>
      <c r="I1699" s="11">
        <v>44501</v>
      </c>
      <c r="J1699" s="10">
        <v>27</v>
      </c>
      <c r="K1699" s="10" t="s">
        <v>68</v>
      </c>
      <c r="L1699" s="10" t="s">
        <v>31</v>
      </c>
    </row>
    <row r="1700" spans="1:12" x14ac:dyDescent="0.3">
      <c r="A1700" s="52">
        <v>45839</v>
      </c>
      <c r="B1700" s="10" t="s">
        <v>99</v>
      </c>
      <c r="C1700" s="10" t="s">
        <v>100</v>
      </c>
      <c r="D1700" s="10" t="s">
        <v>101</v>
      </c>
      <c r="E1700" s="10" t="s">
        <v>16</v>
      </c>
      <c r="F1700" s="10" t="s">
        <v>17</v>
      </c>
      <c r="G1700" s="10" t="s">
        <v>67</v>
      </c>
      <c r="H1700" s="10">
        <v>1</v>
      </c>
      <c r="I1700" s="11">
        <v>44344</v>
      </c>
      <c r="J1700" s="10">
        <v>35</v>
      </c>
      <c r="K1700" s="10" t="s">
        <v>68</v>
      </c>
      <c r="L1700" s="10" t="s">
        <v>18</v>
      </c>
    </row>
    <row r="1701" spans="1:12" x14ac:dyDescent="0.3">
      <c r="A1701" s="52">
        <v>45839</v>
      </c>
      <c r="B1701" s="10" t="s">
        <v>102</v>
      </c>
      <c r="C1701" s="10" t="s">
        <v>22</v>
      </c>
      <c r="D1701" s="10" t="s">
        <v>103</v>
      </c>
      <c r="E1701" s="10" t="s">
        <v>16</v>
      </c>
      <c r="F1701" s="10" t="s">
        <v>19</v>
      </c>
      <c r="G1701" s="10" t="s">
        <v>67</v>
      </c>
      <c r="H1701" s="10">
        <v>1</v>
      </c>
      <c r="I1701" s="11">
        <v>45482</v>
      </c>
      <c r="J1701" s="10">
        <v>59</v>
      </c>
      <c r="K1701" s="10" t="s">
        <v>68</v>
      </c>
      <c r="L1701" s="10" t="s">
        <v>36</v>
      </c>
    </row>
    <row r="1702" spans="1:12" x14ac:dyDescent="0.3">
      <c r="A1702" s="52">
        <v>45839</v>
      </c>
      <c r="B1702" s="10" t="s">
        <v>104</v>
      </c>
      <c r="C1702" s="10" t="s">
        <v>105</v>
      </c>
      <c r="D1702" s="10" t="s">
        <v>106</v>
      </c>
      <c r="E1702" s="10" t="s">
        <v>20</v>
      </c>
      <c r="F1702" s="10" t="s">
        <v>19</v>
      </c>
      <c r="G1702" s="10" t="s">
        <v>51</v>
      </c>
      <c r="H1702" s="10">
        <v>1</v>
      </c>
      <c r="I1702" s="11">
        <v>45417</v>
      </c>
      <c r="J1702" s="10">
        <v>63</v>
      </c>
      <c r="K1702" s="10" t="s">
        <v>68</v>
      </c>
      <c r="L1702" s="10" t="s">
        <v>41</v>
      </c>
    </row>
    <row r="1703" spans="1:12" x14ac:dyDescent="0.3">
      <c r="A1703" s="52">
        <v>45839</v>
      </c>
      <c r="B1703" s="10" t="s">
        <v>110</v>
      </c>
      <c r="C1703" s="10" t="s">
        <v>111</v>
      </c>
      <c r="D1703" s="10" t="s">
        <v>103</v>
      </c>
      <c r="E1703" s="10" t="s">
        <v>16</v>
      </c>
      <c r="F1703" s="10" t="s">
        <v>19</v>
      </c>
      <c r="G1703" s="10" t="s">
        <v>57</v>
      </c>
      <c r="H1703" s="10">
        <v>1</v>
      </c>
      <c r="I1703" s="11">
        <v>44101</v>
      </c>
      <c r="J1703" s="10">
        <v>29</v>
      </c>
      <c r="K1703" s="10" t="s">
        <v>52</v>
      </c>
      <c r="L1703" s="10" t="s">
        <v>18</v>
      </c>
    </row>
    <row r="1704" spans="1:12" x14ac:dyDescent="0.3">
      <c r="A1704" s="52">
        <v>45839</v>
      </c>
      <c r="B1704" s="10" t="s">
        <v>112</v>
      </c>
      <c r="C1704" s="10" t="s">
        <v>113</v>
      </c>
      <c r="D1704" s="10" t="s">
        <v>114</v>
      </c>
      <c r="E1704" s="10" t="s">
        <v>16</v>
      </c>
      <c r="F1704" s="10" t="s">
        <v>56</v>
      </c>
      <c r="G1704" s="10" t="s">
        <v>57</v>
      </c>
      <c r="H1704" s="10">
        <v>1</v>
      </c>
      <c r="I1704" s="11">
        <v>45808</v>
      </c>
      <c r="J1704" s="10">
        <v>37</v>
      </c>
      <c r="K1704" s="10" t="s">
        <v>52</v>
      </c>
      <c r="L1704" s="10" t="s">
        <v>31</v>
      </c>
    </row>
    <row r="1705" spans="1:12" x14ac:dyDescent="0.3">
      <c r="A1705" s="52">
        <v>45839</v>
      </c>
      <c r="B1705" s="10" t="s">
        <v>115</v>
      </c>
      <c r="C1705" s="10" t="s">
        <v>116</v>
      </c>
      <c r="D1705" s="10" t="s">
        <v>117</v>
      </c>
      <c r="E1705" s="10" t="s">
        <v>16</v>
      </c>
      <c r="F1705" s="10" t="s">
        <v>19</v>
      </c>
      <c r="G1705" s="10" t="s">
        <v>75</v>
      </c>
      <c r="H1705" s="10">
        <v>1</v>
      </c>
      <c r="I1705" s="11">
        <v>44315</v>
      </c>
      <c r="J1705" s="10">
        <v>22</v>
      </c>
      <c r="K1705" s="10" t="s">
        <v>52</v>
      </c>
      <c r="L1705" s="10" t="s">
        <v>90</v>
      </c>
    </row>
    <row r="1706" spans="1:12" x14ac:dyDescent="0.3">
      <c r="A1706" s="52">
        <v>45839</v>
      </c>
      <c r="B1706" s="10" t="s">
        <v>118</v>
      </c>
      <c r="C1706" s="10" t="s">
        <v>119</v>
      </c>
      <c r="D1706" s="10" t="s">
        <v>120</v>
      </c>
      <c r="E1706" s="10" t="s">
        <v>16</v>
      </c>
      <c r="F1706" s="10" t="s">
        <v>19</v>
      </c>
      <c r="G1706" s="10" t="s">
        <v>121</v>
      </c>
      <c r="H1706" s="10">
        <v>1</v>
      </c>
      <c r="I1706" s="11">
        <v>44129</v>
      </c>
      <c r="J1706" s="10">
        <v>60</v>
      </c>
      <c r="K1706" s="10" t="s">
        <v>52</v>
      </c>
      <c r="L1706" s="10" t="s">
        <v>94</v>
      </c>
    </row>
    <row r="1707" spans="1:12" x14ac:dyDescent="0.3">
      <c r="A1707" s="52">
        <v>45839</v>
      </c>
      <c r="B1707" s="10" t="s">
        <v>122</v>
      </c>
      <c r="C1707" s="10" t="s">
        <v>123</v>
      </c>
      <c r="D1707" s="10" t="s">
        <v>124</v>
      </c>
      <c r="E1707" s="10" t="s">
        <v>20</v>
      </c>
      <c r="F1707" s="10" t="s">
        <v>19</v>
      </c>
      <c r="G1707" s="10" t="s">
        <v>51</v>
      </c>
      <c r="H1707" s="10">
        <v>1</v>
      </c>
      <c r="I1707" s="11">
        <v>44891</v>
      </c>
      <c r="J1707" s="10">
        <v>28</v>
      </c>
      <c r="K1707" s="10" t="s">
        <v>52</v>
      </c>
      <c r="L1707" s="10" t="s">
        <v>18</v>
      </c>
    </row>
    <row r="1708" spans="1:12" x14ac:dyDescent="0.3">
      <c r="A1708" s="52">
        <v>45839</v>
      </c>
      <c r="B1708" s="10" t="s">
        <v>125</v>
      </c>
      <c r="C1708" s="10" t="s">
        <v>109</v>
      </c>
      <c r="D1708" s="10" t="s">
        <v>126</v>
      </c>
      <c r="E1708" s="10" t="s">
        <v>16</v>
      </c>
      <c r="F1708" s="10" t="s">
        <v>50</v>
      </c>
      <c r="G1708" s="10" t="s">
        <v>121</v>
      </c>
      <c r="H1708" s="10">
        <v>1</v>
      </c>
      <c r="I1708" s="11">
        <v>45137</v>
      </c>
      <c r="J1708" s="10">
        <v>31</v>
      </c>
      <c r="K1708" s="10" t="s">
        <v>52</v>
      </c>
      <c r="L1708" s="10" t="s">
        <v>18</v>
      </c>
    </row>
    <row r="1709" spans="1:12" x14ac:dyDescent="0.3">
      <c r="A1709" s="52">
        <v>45839</v>
      </c>
      <c r="B1709" s="10" t="s">
        <v>127</v>
      </c>
      <c r="C1709" s="10" t="s">
        <v>128</v>
      </c>
      <c r="D1709" s="10" t="s">
        <v>129</v>
      </c>
      <c r="E1709" s="10" t="s">
        <v>20</v>
      </c>
      <c r="F1709" s="10" t="s">
        <v>50</v>
      </c>
      <c r="G1709" s="10" t="s">
        <v>51</v>
      </c>
      <c r="H1709" s="10">
        <v>1</v>
      </c>
      <c r="I1709" s="11">
        <v>44916</v>
      </c>
      <c r="J1709" s="10">
        <v>53</v>
      </c>
      <c r="K1709" s="10" t="s">
        <v>52</v>
      </c>
      <c r="L1709" s="10" t="s">
        <v>40</v>
      </c>
    </row>
    <row r="1710" spans="1:12" x14ac:dyDescent="0.3">
      <c r="A1710" s="52">
        <v>45839</v>
      </c>
      <c r="B1710" s="10" t="s">
        <v>133</v>
      </c>
      <c r="C1710" s="10" t="s">
        <v>131</v>
      </c>
      <c r="D1710" s="10" t="s">
        <v>134</v>
      </c>
      <c r="E1710" s="10" t="s">
        <v>16</v>
      </c>
      <c r="F1710" s="10" t="s">
        <v>17</v>
      </c>
      <c r="G1710" s="10" t="s">
        <v>67</v>
      </c>
      <c r="H1710" s="10">
        <v>0.91</v>
      </c>
      <c r="I1710" s="11">
        <v>44993</v>
      </c>
      <c r="J1710" s="10">
        <v>49</v>
      </c>
      <c r="K1710" s="10" t="s">
        <v>52</v>
      </c>
      <c r="L1710" s="10" t="s">
        <v>31</v>
      </c>
    </row>
    <row r="1711" spans="1:12" x14ac:dyDescent="0.3">
      <c r="A1711" s="52">
        <v>45839</v>
      </c>
      <c r="B1711" s="10" t="s">
        <v>135</v>
      </c>
      <c r="C1711" s="10" t="s">
        <v>136</v>
      </c>
      <c r="D1711" s="10" t="s">
        <v>24</v>
      </c>
      <c r="E1711" s="10" t="s">
        <v>20</v>
      </c>
      <c r="F1711" s="10" t="s">
        <v>50</v>
      </c>
      <c r="G1711" s="10" t="s">
        <v>51</v>
      </c>
      <c r="H1711" s="10">
        <v>1</v>
      </c>
      <c r="I1711" s="11">
        <v>44639</v>
      </c>
      <c r="J1711" s="10">
        <v>33</v>
      </c>
      <c r="K1711" s="10" t="s">
        <v>52</v>
      </c>
      <c r="L1711" s="10" t="s">
        <v>41</v>
      </c>
    </row>
    <row r="1712" spans="1:12" x14ac:dyDescent="0.3">
      <c r="A1712" s="52">
        <v>45839</v>
      </c>
      <c r="B1712" s="10" t="s">
        <v>137</v>
      </c>
      <c r="C1712" s="10" t="s">
        <v>138</v>
      </c>
      <c r="D1712" s="10" t="s">
        <v>60</v>
      </c>
      <c r="E1712" s="10" t="s">
        <v>20</v>
      </c>
      <c r="F1712" s="10" t="s">
        <v>50</v>
      </c>
      <c r="G1712" s="10" t="s">
        <v>121</v>
      </c>
      <c r="H1712" s="10">
        <v>1</v>
      </c>
      <c r="I1712" s="11">
        <v>45686</v>
      </c>
      <c r="J1712" s="10">
        <v>24</v>
      </c>
      <c r="K1712" s="10" t="s">
        <v>52</v>
      </c>
      <c r="L1712" s="10" t="s">
        <v>31</v>
      </c>
    </row>
    <row r="1713" spans="1:12" x14ac:dyDescent="0.3">
      <c r="A1713" s="52">
        <v>45839</v>
      </c>
      <c r="B1713" s="10" t="s">
        <v>139</v>
      </c>
      <c r="C1713" s="10" t="s">
        <v>140</v>
      </c>
      <c r="D1713" s="10" t="s">
        <v>141</v>
      </c>
      <c r="E1713" s="10" t="s">
        <v>16</v>
      </c>
      <c r="F1713" s="10" t="s">
        <v>19</v>
      </c>
      <c r="G1713" s="10" t="s">
        <v>57</v>
      </c>
      <c r="H1713" s="10">
        <v>1</v>
      </c>
      <c r="I1713" s="11">
        <v>45580</v>
      </c>
      <c r="J1713" s="10">
        <v>29</v>
      </c>
      <c r="K1713" s="10" t="s">
        <v>68</v>
      </c>
      <c r="L1713" s="10" t="s">
        <v>39</v>
      </c>
    </row>
    <row r="1714" spans="1:12" x14ac:dyDescent="0.3">
      <c r="A1714" s="52">
        <v>45839</v>
      </c>
      <c r="B1714" s="10" t="s">
        <v>142</v>
      </c>
      <c r="C1714" s="10" t="s">
        <v>143</v>
      </c>
      <c r="D1714" s="10" t="s">
        <v>144</v>
      </c>
      <c r="E1714" s="10" t="s">
        <v>20</v>
      </c>
      <c r="F1714" s="10" t="s">
        <v>19</v>
      </c>
      <c r="G1714" s="10" t="s">
        <v>51</v>
      </c>
      <c r="H1714" s="10">
        <v>1</v>
      </c>
      <c r="I1714" s="11">
        <v>44382</v>
      </c>
      <c r="J1714" s="10">
        <v>20</v>
      </c>
      <c r="K1714" s="10" t="s">
        <v>52</v>
      </c>
      <c r="L1714" s="10" t="s">
        <v>39</v>
      </c>
    </row>
    <row r="1715" spans="1:12" x14ac:dyDescent="0.3">
      <c r="A1715" s="52">
        <v>45839</v>
      </c>
      <c r="B1715" s="10" t="s">
        <v>145</v>
      </c>
      <c r="C1715" s="10" t="s">
        <v>146</v>
      </c>
      <c r="D1715" s="10" t="s">
        <v>147</v>
      </c>
      <c r="E1715" s="10" t="s">
        <v>16</v>
      </c>
      <c r="F1715" s="10" t="s">
        <v>19</v>
      </c>
      <c r="G1715" s="10" t="s">
        <v>67</v>
      </c>
      <c r="H1715" s="10">
        <v>1</v>
      </c>
      <c r="I1715" s="11">
        <v>45436</v>
      </c>
      <c r="J1715" s="10">
        <v>27</v>
      </c>
      <c r="K1715" s="10" t="s">
        <v>52</v>
      </c>
      <c r="L1715" s="10" t="s">
        <v>18</v>
      </c>
    </row>
    <row r="1716" spans="1:12" x14ac:dyDescent="0.3">
      <c r="A1716" s="52">
        <v>45839</v>
      </c>
      <c r="B1716" s="10" t="s">
        <v>148</v>
      </c>
      <c r="C1716" s="10" t="s">
        <v>149</v>
      </c>
      <c r="D1716" s="10" t="s">
        <v>150</v>
      </c>
      <c r="E1716" s="10" t="s">
        <v>20</v>
      </c>
      <c r="F1716" s="10" t="s">
        <v>17</v>
      </c>
      <c r="G1716" s="10" t="s">
        <v>51</v>
      </c>
      <c r="H1716" s="10">
        <v>1</v>
      </c>
      <c r="I1716" s="11">
        <v>45580</v>
      </c>
      <c r="J1716" s="10">
        <v>29</v>
      </c>
      <c r="K1716" s="10" t="s">
        <v>68</v>
      </c>
      <c r="L1716" s="10" t="s">
        <v>36</v>
      </c>
    </row>
    <row r="1717" spans="1:12" x14ac:dyDescent="0.3">
      <c r="A1717" s="52">
        <v>45839</v>
      </c>
      <c r="B1717" s="10" t="s">
        <v>151</v>
      </c>
      <c r="C1717" s="10" t="s">
        <v>54</v>
      </c>
      <c r="D1717" s="10" t="s">
        <v>152</v>
      </c>
      <c r="E1717" s="10" t="s">
        <v>16</v>
      </c>
      <c r="F1717" s="10" t="s">
        <v>19</v>
      </c>
      <c r="G1717" s="10" t="s">
        <v>29</v>
      </c>
      <c r="H1717" s="10">
        <v>1</v>
      </c>
      <c r="I1717" s="11">
        <v>44279</v>
      </c>
      <c r="J1717" s="10">
        <v>61</v>
      </c>
      <c r="K1717" s="10" t="s">
        <v>68</v>
      </c>
      <c r="L1717" s="10" t="s">
        <v>35</v>
      </c>
    </row>
    <row r="1718" spans="1:12" x14ac:dyDescent="0.3">
      <c r="A1718" s="52">
        <v>45839</v>
      </c>
      <c r="B1718" s="10" t="s">
        <v>153</v>
      </c>
      <c r="C1718" s="10" t="s">
        <v>154</v>
      </c>
      <c r="D1718" s="10" t="s">
        <v>155</v>
      </c>
      <c r="E1718" s="10" t="s">
        <v>20</v>
      </c>
      <c r="F1718" s="10" t="s">
        <v>19</v>
      </c>
      <c r="G1718" s="10" t="s">
        <v>57</v>
      </c>
      <c r="H1718" s="10">
        <v>1</v>
      </c>
      <c r="I1718" s="11">
        <v>45180</v>
      </c>
      <c r="J1718" s="10">
        <v>65</v>
      </c>
      <c r="K1718" s="10" t="s">
        <v>68</v>
      </c>
      <c r="L1718" s="10" t="s">
        <v>21</v>
      </c>
    </row>
    <row r="1719" spans="1:12" x14ac:dyDescent="0.3">
      <c r="A1719" s="52">
        <v>45839</v>
      </c>
      <c r="B1719" s="10" t="s">
        <v>156</v>
      </c>
      <c r="C1719" s="10" t="s">
        <v>157</v>
      </c>
      <c r="D1719" s="10" t="s">
        <v>158</v>
      </c>
      <c r="E1719" s="10" t="s">
        <v>16</v>
      </c>
      <c r="F1719" s="10" t="s">
        <v>19</v>
      </c>
      <c r="G1719" s="10" t="s">
        <v>29</v>
      </c>
      <c r="H1719" s="10">
        <v>0.91</v>
      </c>
      <c r="I1719" s="11">
        <v>44663</v>
      </c>
      <c r="J1719" s="10">
        <v>59</v>
      </c>
      <c r="K1719" s="10" t="s">
        <v>68</v>
      </c>
      <c r="L1719" s="10" t="s">
        <v>18</v>
      </c>
    </row>
    <row r="1720" spans="1:12" x14ac:dyDescent="0.3">
      <c r="A1720" s="52">
        <v>45839</v>
      </c>
      <c r="B1720" s="10" t="s">
        <v>159</v>
      </c>
      <c r="C1720" s="10" t="s">
        <v>160</v>
      </c>
      <c r="D1720" s="10" t="s">
        <v>161</v>
      </c>
      <c r="E1720" s="10" t="s">
        <v>16</v>
      </c>
      <c r="F1720" s="10" t="s">
        <v>17</v>
      </c>
      <c r="G1720" s="10" t="s">
        <v>67</v>
      </c>
      <c r="H1720" s="10">
        <v>1</v>
      </c>
      <c r="I1720" s="11">
        <v>45411</v>
      </c>
      <c r="J1720" s="10">
        <v>43</v>
      </c>
      <c r="K1720" s="10" t="s">
        <v>52</v>
      </c>
      <c r="L1720" s="10" t="s">
        <v>23</v>
      </c>
    </row>
    <row r="1721" spans="1:12" x14ac:dyDescent="0.3">
      <c r="A1721" s="52">
        <v>45839</v>
      </c>
      <c r="B1721" s="10" t="s">
        <v>162</v>
      </c>
      <c r="C1721" s="10" t="s">
        <v>163</v>
      </c>
      <c r="D1721" s="10" t="s">
        <v>164</v>
      </c>
      <c r="E1721" s="10" t="s">
        <v>20</v>
      </c>
      <c r="F1721" s="10" t="s">
        <v>19</v>
      </c>
      <c r="G1721" s="10" t="s">
        <v>75</v>
      </c>
      <c r="H1721" s="10">
        <v>1</v>
      </c>
      <c r="I1721" s="11">
        <v>45272</v>
      </c>
      <c r="J1721" s="10">
        <v>59</v>
      </c>
      <c r="K1721" s="10" t="s">
        <v>52</v>
      </c>
      <c r="L1721" s="10" t="s">
        <v>41</v>
      </c>
    </row>
    <row r="1722" spans="1:12" x14ac:dyDescent="0.3">
      <c r="A1722" s="52">
        <v>45839</v>
      </c>
      <c r="B1722" s="10" t="s">
        <v>165</v>
      </c>
      <c r="C1722" s="10" t="s">
        <v>48</v>
      </c>
      <c r="D1722" s="10" t="s">
        <v>166</v>
      </c>
      <c r="E1722" s="10" t="s">
        <v>20</v>
      </c>
      <c r="F1722" s="10" t="s">
        <v>19</v>
      </c>
      <c r="G1722" s="10" t="s">
        <v>75</v>
      </c>
      <c r="H1722" s="10">
        <v>1</v>
      </c>
      <c r="I1722" s="11">
        <v>44847</v>
      </c>
      <c r="J1722" s="10">
        <v>41</v>
      </c>
      <c r="K1722" s="10" t="s">
        <v>68</v>
      </c>
      <c r="L1722" s="10" t="s">
        <v>39</v>
      </c>
    </row>
    <row r="1723" spans="1:12" x14ac:dyDescent="0.3">
      <c r="A1723" s="52">
        <v>45839</v>
      </c>
      <c r="B1723" s="10" t="s">
        <v>167</v>
      </c>
      <c r="C1723" s="10" t="s">
        <v>168</v>
      </c>
      <c r="D1723" s="10" t="s">
        <v>66</v>
      </c>
      <c r="E1723" s="10" t="s">
        <v>20</v>
      </c>
      <c r="F1723" s="10" t="s">
        <v>19</v>
      </c>
      <c r="G1723" s="10" t="s">
        <v>51</v>
      </c>
      <c r="H1723" s="10">
        <v>1</v>
      </c>
      <c r="I1723" s="11">
        <v>45437</v>
      </c>
      <c r="J1723" s="10">
        <v>45</v>
      </c>
      <c r="K1723" s="10" t="s">
        <v>52</v>
      </c>
      <c r="L1723" s="10" t="s">
        <v>21</v>
      </c>
    </row>
    <row r="1724" spans="1:12" x14ac:dyDescent="0.3">
      <c r="A1724" s="52">
        <v>45839</v>
      </c>
      <c r="B1724" s="10" t="s">
        <v>169</v>
      </c>
      <c r="C1724" s="10" t="s">
        <v>170</v>
      </c>
      <c r="D1724" s="10" t="s">
        <v>168</v>
      </c>
      <c r="E1724" s="10" t="s">
        <v>20</v>
      </c>
      <c r="F1724" s="10" t="s">
        <v>17</v>
      </c>
      <c r="G1724" s="10" t="s">
        <v>51</v>
      </c>
      <c r="H1724" s="10">
        <v>1</v>
      </c>
      <c r="I1724" s="11">
        <v>45018</v>
      </c>
      <c r="J1724" s="10">
        <v>40</v>
      </c>
      <c r="K1724" s="10" t="s">
        <v>68</v>
      </c>
      <c r="L1724" s="10" t="s">
        <v>18</v>
      </c>
    </row>
    <row r="1725" spans="1:12" x14ac:dyDescent="0.3">
      <c r="A1725" s="52">
        <v>45839</v>
      </c>
      <c r="B1725" s="10" t="s">
        <v>171</v>
      </c>
      <c r="C1725" s="10" t="s">
        <v>172</v>
      </c>
      <c r="D1725" s="10" t="s">
        <v>132</v>
      </c>
      <c r="E1725" s="10" t="s">
        <v>20</v>
      </c>
      <c r="F1725" s="10" t="s">
        <v>17</v>
      </c>
      <c r="G1725" s="10" t="s">
        <v>75</v>
      </c>
      <c r="H1725" s="10">
        <v>1</v>
      </c>
      <c r="I1725" s="11">
        <v>44809</v>
      </c>
      <c r="J1725" s="10">
        <v>26</v>
      </c>
      <c r="K1725" s="10" t="s">
        <v>68</v>
      </c>
      <c r="L1725" s="10" t="s">
        <v>27</v>
      </c>
    </row>
    <row r="1726" spans="1:12" x14ac:dyDescent="0.3">
      <c r="A1726" s="52">
        <v>45839</v>
      </c>
      <c r="B1726" s="10" t="s">
        <v>173</v>
      </c>
      <c r="C1726" s="10" t="s">
        <v>174</v>
      </c>
      <c r="D1726" s="10" t="s">
        <v>175</v>
      </c>
      <c r="E1726" s="10" t="s">
        <v>16</v>
      </c>
      <c r="F1726" s="10" t="s">
        <v>17</v>
      </c>
      <c r="G1726" s="10" t="s">
        <v>57</v>
      </c>
      <c r="H1726" s="10">
        <v>0.91</v>
      </c>
      <c r="I1726" s="11">
        <v>45278</v>
      </c>
      <c r="J1726" s="10">
        <v>54</v>
      </c>
      <c r="K1726" s="10" t="s">
        <v>52</v>
      </c>
      <c r="L1726" s="10" t="s">
        <v>94</v>
      </c>
    </row>
    <row r="1727" spans="1:12" x14ac:dyDescent="0.3">
      <c r="A1727" s="52">
        <v>45839</v>
      </c>
      <c r="B1727" s="10" t="s">
        <v>176</v>
      </c>
      <c r="C1727" s="10" t="s">
        <v>177</v>
      </c>
      <c r="D1727" s="10" t="s">
        <v>178</v>
      </c>
      <c r="E1727" s="10" t="s">
        <v>20</v>
      </c>
      <c r="F1727" s="10" t="s">
        <v>19</v>
      </c>
      <c r="G1727" s="10" t="s">
        <v>75</v>
      </c>
      <c r="H1727" s="10">
        <v>1</v>
      </c>
      <c r="I1727" s="11">
        <v>45775</v>
      </c>
      <c r="J1727" s="10">
        <v>59</v>
      </c>
      <c r="K1727" s="10" t="s">
        <v>68</v>
      </c>
      <c r="L1727" s="10" t="s">
        <v>36</v>
      </c>
    </row>
    <row r="1728" spans="1:12" x14ac:dyDescent="0.3">
      <c r="A1728" s="52">
        <v>45839</v>
      </c>
      <c r="B1728" s="10" t="s">
        <v>179</v>
      </c>
      <c r="C1728" s="10" t="s">
        <v>180</v>
      </c>
      <c r="D1728" s="10" t="s">
        <v>181</v>
      </c>
      <c r="E1728" s="10" t="s">
        <v>20</v>
      </c>
      <c r="F1728" s="10" t="s">
        <v>50</v>
      </c>
      <c r="G1728" s="10" t="s">
        <v>51</v>
      </c>
      <c r="H1728" s="10">
        <v>1</v>
      </c>
      <c r="I1728" s="11">
        <v>45063</v>
      </c>
      <c r="J1728" s="10">
        <v>44</v>
      </c>
      <c r="K1728" s="10" t="s">
        <v>52</v>
      </c>
      <c r="L1728" s="10" t="s">
        <v>35</v>
      </c>
    </row>
    <row r="1729" spans="1:12" x14ac:dyDescent="0.3">
      <c r="A1729" s="52">
        <v>45839</v>
      </c>
      <c r="B1729" s="10" t="s">
        <v>182</v>
      </c>
      <c r="C1729" s="10" t="s">
        <v>183</v>
      </c>
      <c r="D1729" s="10" t="s">
        <v>184</v>
      </c>
      <c r="E1729" s="10" t="s">
        <v>16</v>
      </c>
      <c r="F1729" s="10" t="s">
        <v>17</v>
      </c>
      <c r="G1729" s="10" t="s">
        <v>51</v>
      </c>
      <c r="H1729" s="10">
        <v>0.91</v>
      </c>
      <c r="I1729" s="11">
        <v>45432</v>
      </c>
      <c r="J1729" s="10">
        <v>60</v>
      </c>
      <c r="K1729" s="10" t="s">
        <v>52</v>
      </c>
      <c r="L1729" s="10" t="s">
        <v>39</v>
      </c>
    </row>
    <row r="1730" spans="1:12" x14ac:dyDescent="0.3">
      <c r="A1730" s="52">
        <v>45839</v>
      </c>
      <c r="B1730" s="10" t="s">
        <v>185</v>
      </c>
      <c r="C1730" s="10" t="s">
        <v>186</v>
      </c>
      <c r="D1730" s="10" t="s">
        <v>187</v>
      </c>
      <c r="E1730" s="10" t="s">
        <v>16</v>
      </c>
      <c r="F1730" s="10" t="s">
        <v>19</v>
      </c>
      <c r="G1730" s="10" t="s">
        <v>57</v>
      </c>
      <c r="H1730" s="10">
        <v>1</v>
      </c>
      <c r="I1730" s="11">
        <v>44594</v>
      </c>
      <c r="J1730" s="10">
        <v>39</v>
      </c>
      <c r="K1730" s="10" t="s">
        <v>68</v>
      </c>
      <c r="L1730" s="10" t="s">
        <v>35</v>
      </c>
    </row>
    <row r="1731" spans="1:12" x14ac:dyDescent="0.3">
      <c r="A1731" s="52">
        <v>45839</v>
      </c>
      <c r="B1731" s="10" t="s">
        <v>191</v>
      </c>
      <c r="C1731" s="10" t="s">
        <v>192</v>
      </c>
      <c r="D1731" s="10" t="s">
        <v>193</v>
      </c>
      <c r="E1731" s="10" t="s">
        <v>16</v>
      </c>
      <c r="F1731" s="10" t="s">
        <v>19</v>
      </c>
      <c r="G1731" s="10" t="s">
        <v>67</v>
      </c>
      <c r="H1731" s="10">
        <v>1</v>
      </c>
      <c r="I1731" s="11">
        <v>45620</v>
      </c>
      <c r="J1731" s="10">
        <v>26</v>
      </c>
      <c r="K1731" s="10" t="s">
        <v>52</v>
      </c>
      <c r="L1731" s="10" t="s">
        <v>42</v>
      </c>
    </row>
    <row r="1732" spans="1:12" x14ac:dyDescent="0.3">
      <c r="A1732" s="52">
        <v>45839</v>
      </c>
      <c r="B1732" s="10" t="s">
        <v>194</v>
      </c>
      <c r="C1732" s="10" t="s">
        <v>195</v>
      </c>
      <c r="D1732" s="10" t="s">
        <v>187</v>
      </c>
      <c r="E1732" s="10" t="s">
        <v>16</v>
      </c>
      <c r="F1732" s="10" t="s">
        <v>56</v>
      </c>
      <c r="G1732" s="10" t="s">
        <v>51</v>
      </c>
      <c r="H1732" s="10">
        <v>1</v>
      </c>
      <c r="I1732" s="11">
        <v>44956</v>
      </c>
      <c r="J1732" s="10">
        <v>49</v>
      </c>
      <c r="K1732" s="10" t="s">
        <v>52</v>
      </c>
      <c r="L1732" s="10" t="s">
        <v>21</v>
      </c>
    </row>
    <row r="1733" spans="1:12" x14ac:dyDescent="0.3">
      <c r="A1733" s="52">
        <v>45839</v>
      </c>
      <c r="B1733" s="10" t="s">
        <v>196</v>
      </c>
      <c r="C1733" s="10" t="s">
        <v>197</v>
      </c>
      <c r="D1733" s="10" t="s">
        <v>198</v>
      </c>
      <c r="E1733" s="10" t="s">
        <v>20</v>
      </c>
      <c r="F1733" s="10" t="s">
        <v>19</v>
      </c>
      <c r="G1733" s="10" t="s">
        <v>121</v>
      </c>
      <c r="H1733" s="10">
        <v>1</v>
      </c>
      <c r="I1733" s="11">
        <v>44119</v>
      </c>
      <c r="J1733" s="10">
        <v>47</v>
      </c>
      <c r="K1733" s="10" t="s">
        <v>52</v>
      </c>
      <c r="L1733" s="10" t="s">
        <v>36</v>
      </c>
    </row>
    <row r="1734" spans="1:12" x14ac:dyDescent="0.3">
      <c r="A1734" s="52">
        <v>45839</v>
      </c>
      <c r="B1734" s="10" t="s">
        <v>199</v>
      </c>
      <c r="C1734" s="10" t="s">
        <v>136</v>
      </c>
      <c r="D1734" s="10" t="s">
        <v>200</v>
      </c>
      <c r="E1734" s="10" t="s">
        <v>16</v>
      </c>
      <c r="F1734" s="10" t="s">
        <v>19</v>
      </c>
      <c r="G1734" s="10" t="s">
        <v>51</v>
      </c>
      <c r="H1734" s="10">
        <v>1</v>
      </c>
      <c r="I1734" s="11">
        <v>45509</v>
      </c>
      <c r="J1734" s="10">
        <v>22</v>
      </c>
      <c r="K1734" s="10" t="s">
        <v>68</v>
      </c>
      <c r="L1734" s="10" t="s">
        <v>42</v>
      </c>
    </row>
    <row r="1735" spans="1:12" x14ac:dyDescent="0.3">
      <c r="A1735" s="52">
        <v>45839</v>
      </c>
      <c r="B1735" s="10" t="s">
        <v>201</v>
      </c>
      <c r="C1735" s="10" t="s">
        <v>80</v>
      </c>
      <c r="D1735" s="10" t="s">
        <v>63</v>
      </c>
      <c r="E1735" s="10" t="s">
        <v>20</v>
      </c>
      <c r="F1735" s="10" t="s">
        <v>56</v>
      </c>
      <c r="G1735" s="10" t="s">
        <v>67</v>
      </c>
      <c r="H1735" s="10">
        <v>1</v>
      </c>
      <c r="I1735" s="11">
        <v>44322</v>
      </c>
      <c r="J1735" s="10">
        <v>25</v>
      </c>
      <c r="K1735" s="10" t="s">
        <v>52</v>
      </c>
      <c r="L1735" s="10" t="s">
        <v>18</v>
      </c>
    </row>
    <row r="1736" spans="1:12" x14ac:dyDescent="0.3">
      <c r="A1736" s="52">
        <v>45839</v>
      </c>
      <c r="B1736" s="10" t="s">
        <v>205</v>
      </c>
      <c r="C1736" s="10" t="s">
        <v>206</v>
      </c>
      <c r="D1736" s="10" t="s">
        <v>207</v>
      </c>
      <c r="E1736" s="10" t="s">
        <v>16</v>
      </c>
      <c r="F1736" s="10" t="s">
        <v>19</v>
      </c>
      <c r="G1736" s="10" t="s">
        <v>57</v>
      </c>
      <c r="H1736" s="10">
        <v>1</v>
      </c>
      <c r="I1736" s="11">
        <v>44639</v>
      </c>
      <c r="J1736" s="10">
        <v>33</v>
      </c>
      <c r="K1736" s="10" t="s">
        <v>52</v>
      </c>
      <c r="L1736" s="10" t="s">
        <v>18</v>
      </c>
    </row>
    <row r="1737" spans="1:12" x14ac:dyDescent="0.3">
      <c r="A1737" s="52">
        <v>45839</v>
      </c>
      <c r="B1737" s="10" t="s">
        <v>210</v>
      </c>
      <c r="C1737" s="10" t="s">
        <v>211</v>
      </c>
      <c r="D1737" s="10" t="s">
        <v>212</v>
      </c>
      <c r="E1737" s="10" t="s">
        <v>20</v>
      </c>
      <c r="F1737" s="10" t="s">
        <v>17</v>
      </c>
      <c r="G1737" s="10" t="s">
        <v>75</v>
      </c>
      <c r="H1737" s="10">
        <v>1</v>
      </c>
      <c r="I1737" s="11">
        <v>44595</v>
      </c>
      <c r="J1737" s="10">
        <v>51</v>
      </c>
      <c r="K1737" s="10" t="s">
        <v>52</v>
      </c>
      <c r="L1737" s="10" t="s">
        <v>39</v>
      </c>
    </row>
    <row r="1738" spans="1:12" x14ac:dyDescent="0.3">
      <c r="A1738" s="52">
        <v>45839</v>
      </c>
      <c r="B1738" s="10" t="s">
        <v>213</v>
      </c>
      <c r="C1738" s="10" t="s">
        <v>214</v>
      </c>
      <c r="D1738" s="10" t="s">
        <v>89</v>
      </c>
      <c r="E1738" s="10" t="s">
        <v>20</v>
      </c>
      <c r="F1738" s="10" t="s">
        <v>17</v>
      </c>
      <c r="G1738" s="10" t="s">
        <v>51</v>
      </c>
      <c r="H1738" s="10">
        <v>1</v>
      </c>
      <c r="I1738" s="11">
        <v>45387</v>
      </c>
      <c r="J1738" s="10">
        <v>62</v>
      </c>
      <c r="K1738" s="10" t="s">
        <v>68</v>
      </c>
      <c r="L1738" s="10" t="s">
        <v>90</v>
      </c>
    </row>
    <row r="1739" spans="1:12" x14ac:dyDescent="0.3">
      <c r="A1739" s="52">
        <v>45839</v>
      </c>
      <c r="B1739" s="10" t="s">
        <v>215</v>
      </c>
      <c r="C1739" s="10" t="s">
        <v>216</v>
      </c>
      <c r="D1739" s="10" t="s">
        <v>217</v>
      </c>
      <c r="E1739" s="10" t="s">
        <v>16</v>
      </c>
      <c r="F1739" s="10" t="s">
        <v>17</v>
      </c>
      <c r="G1739" s="10" t="s">
        <v>51</v>
      </c>
      <c r="H1739" s="10">
        <v>1</v>
      </c>
      <c r="I1739" s="11">
        <v>45267</v>
      </c>
      <c r="J1739" s="10">
        <v>27</v>
      </c>
      <c r="K1739" s="10" t="s">
        <v>68</v>
      </c>
      <c r="L1739" s="10" t="s">
        <v>18</v>
      </c>
    </row>
    <row r="1740" spans="1:12" x14ac:dyDescent="0.3">
      <c r="A1740" s="52">
        <v>45839</v>
      </c>
      <c r="B1740" s="10" t="s">
        <v>218</v>
      </c>
      <c r="C1740" s="10" t="s">
        <v>219</v>
      </c>
      <c r="D1740" s="10" t="s">
        <v>220</v>
      </c>
      <c r="E1740" s="10" t="s">
        <v>16</v>
      </c>
      <c r="F1740" s="10" t="s">
        <v>17</v>
      </c>
      <c r="G1740" s="10" t="s">
        <v>75</v>
      </c>
      <c r="H1740" s="10">
        <v>1</v>
      </c>
      <c r="I1740" s="11">
        <v>44569</v>
      </c>
      <c r="J1740" s="10">
        <v>40</v>
      </c>
      <c r="K1740" s="10" t="s">
        <v>68</v>
      </c>
      <c r="L1740" s="10" t="s">
        <v>21</v>
      </c>
    </row>
    <row r="1741" spans="1:12" x14ac:dyDescent="0.3">
      <c r="A1741" s="52">
        <v>45839</v>
      </c>
      <c r="B1741" s="10" t="s">
        <v>221</v>
      </c>
      <c r="C1741" s="10" t="s">
        <v>222</v>
      </c>
      <c r="D1741" s="10" t="s">
        <v>223</v>
      </c>
      <c r="E1741" s="10" t="s">
        <v>16</v>
      </c>
      <c r="F1741" s="10" t="s">
        <v>56</v>
      </c>
      <c r="G1741" s="10" t="s">
        <v>51</v>
      </c>
      <c r="H1741" s="10">
        <v>1</v>
      </c>
      <c r="I1741" s="11">
        <v>44876</v>
      </c>
      <c r="J1741" s="10">
        <v>45</v>
      </c>
      <c r="K1741" s="10" t="s">
        <v>52</v>
      </c>
      <c r="L1741" s="10" t="s">
        <v>35</v>
      </c>
    </row>
    <row r="1742" spans="1:12" x14ac:dyDescent="0.3">
      <c r="A1742" s="52">
        <v>45839</v>
      </c>
      <c r="B1742" s="10" t="s">
        <v>224</v>
      </c>
      <c r="C1742" s="10" t="s">
        <v>100</v>
      </c>
      <c r="D1742" s="10" t="s">
        <v>225</v>
      </c>
      <c r="E1742" s="10" t="s">
        <v>16</v>
      </c>
      <c r="F1742" s="10" t="s">
        <v>17</v>
      </c>
      <c r="G1742" s="10" t="s">
        <v>51</v>
      </c>
      <c r="H1742" s="10">
        <v>1</v>
      </c>
      <c r="I1742" s="11">
        <v>44873</v>
      </c>
      <c r="J1742" s="10">
        <v>60</v>
      </c>
      <c r="K1742" s="10" t="s">
        <v>68</v>
      </c>
      <c r="L1742" s="10" t="s">
        <v>42</v>
      </c>
    </row>
    <row r="1743" spans="1:12" x14ac:dyDescent="0.3">
      <c r="A1743" s="52">
        <v>45839</v>
      </c>
      <c r="B1743" s="10" t="s">
        <v>226</v>
      </c>
      <c r="C1743" s="10" t="s">
        <v>216</v>
      </c>
      <c r="D1743" s="10" t="s">
        <v>227</v>
      </c>
      <c r="E1743" s="10" t="s">
        <v>16</v>
      </c>
      <c r="F1743" s="10" t="s">
        <v>19</v>
      </c>
      <c r="G1743" s="10" t="s">
        <v>75</v>
      </c>
      <c r="H1743" s="10">
        <v>1</v>
      </c>
      <c r="I1743" s="11">
        <v>45178</v>
      </c>
      <c r="J1743" s="10">
        <v>44</v>
      </c>
      <c r="K1743" s="10" t="s">
        <v>68</v>
      </c>
      <c r="L1743" s="10" t="s">
        <v>90</v>
      </c>
    </row>
    <row r="1744" spans="1:12" x14ac:dyDescent="0.3">
      <c r="A1744" s="52">
        <v>45839</v>
      </c>
      <c r="B1744" s="10" t="s">
        <v>228</v>
      </c>
      <c r="C1744" s="10" t="s">
        <v>229</v>
      </c>
      <c r="D1744" s="10" t="s">
        <v>33</v>
      </c>
      <c r="E1744" s="10" t="s">
        <v>16</v>
      </c>
      <c r="F1744" s="10" t="s">
        <v>19</v>
      </c>
      <c r="G1744" s="10" t="s">
        <v>51</v>
      </c>
      <c r="H1744" s="10">
        <v>1</v>
      </c>
      <c r="I1744" s="11">
        <v>45643</v>
      </c>
      <c r="J1744" s="10">
        <v>52</v>
      </c>
      <c r="K1744" s="10" t="s">
        <v>68</v>
      </c>
      <c r="L1744" s="10" t="s">
        <v>18</v>
      </c>
    </row>
    <row r="1745" spans="1:12" x14ac:dyDescent="0.3">
      <c r="A1745" s="52">
        <v>45839</v>
      </c>
      <c r="B1745" s="10" t="s">
        <v>230</v>
      </c>
      <c r="C1745" s="10" t="s">
        <v>231</v>
      </c>
      <c r="D1745" s="10" t="s">
        <v>232</v>
      </c>
      <c r="E1745" s="10" t="s">
        <v>16</v>
      </c>
      <c r="F1745" s="10" t="s">
        <v>19</v>
      </c>
      <c r="G1745" s="10" t="s">
        <v>51</v>
      </c>
      <c r="H1745" s="10">
        <v>1</v>
      </c>
      <c r="I1745" s="11">
        <v>44434</v>
      </c>
      <c r="J1745" s="10">
        <v>58</v>
      </c>
      <c r="K1745" s="10" t="s">
        <v>68</v>
      </c>
      <c r="L1745" s="10" t="s">
        <v>41</v>
      </c>
    </row>
    <row r="1746" spans="1:12" x14ac:dyDescent="0.3">
      <c r="A1746" s="52">
        <v>45839</v>
      </c>
      <c r="B1746" s="10" t="s">
        <v>233</v>
      </c>
      <c r="C1746" s="10" t="s">
        <v>37</v>
      </c>
      <c r="D1746" s="10" t="s">
        <v>234</v>
      </c>
      <c r="E1746" s="10" t="s">
        <v>20</v>
      </c>
      <c r="F1746" s="10" t="s">
        <v>19</v>
      </c>
      <c r="G1746" s="10" t="s">
        <v>51</v>
      </c>
      <c r="H1746" s="10">
        <v>0.91</v>
      </c>
      <c r="I1746" s="11">
        <v>44888</v>
      </c>
      <c r="J1746" s="10">
        <v>45</v>
      </c>
      <c r="K1746" s="10" t="s">
        <v>68</v>
      </c>
      <c r="L1746" s="10" t="s">
        <v>94</v>
      </c>
    </row>
    <row r="1747" spans="1:12" x14ac:dyDescent="0.3">
      <c r="A1747" s="52">
        <v>45839</v>
      </c>
      <c r="B1747" s="10" t="s">
        <v>235</v>
      </c>
      <c r="C1747" s="10" t="s">
        <v>236</v>
      </c>
      <c r="D1747" s="10" t="s">
        <v>237</v>
      </c>
      <c r="E1747" s="10" t="s">
        <v>16</v>
      </c>
      <c r="F1747" s="10" t="s">
        <v>19</v>
      </c>
      <c r="G1747" s="10" t="s">
        <v>121</v>
      </c>
      <c r="H1747" s="10">
        <v>1</v>
      </c>
      <c r="I1747" s="11">
        <v>45440</v>
      </c>
      <c r="J1747" s="10">
        <v>53</v>
      </c>
      <c r="K1747" s="10" t="s">
        <v>68</v>
      </c>
      <c r="L1747" s="10" t="s">
        <v>40</v>
      </c>
    </row>
    <row r="1748" spans="1:12" x14ac:dyDescent="0.3">
      <c r="A1748" s="52">
        <v>45839</v>
      </c>
      <c r="B1748" s="10" t="s">
        <v>240</v>
      </c>
      <c r="C1748" s="10" t="s">
        <v>241</v>
      </c>
      <c r="D1748" s="10" t="s">
        <v>242</v>
      </c>
      <c r="E1748" s="10" t="s">
        <v>16</v>
      </c>
      <c r="F1748" s="10" t="s">
        <v>19</v>
      </c>
      <c r="G1748" s="10" t="s">
        <v>75</v>
      </c>
      <c r="H1748" s="10">
        <v>0.91</v>
      </c>
      <c r="I1748" s="11">
        <v>45087</v>
      </c>
      <c r="J1748" s="10">
        <v>24</v>
      </c>
      <c r="K1748" s="10" t="s">
        <v>68</v>
      </c>
      <c r="L1748" s="10" t="s">
        <v>23</v>
      </c>
    </row>
    <row r="1749" spans="1:12" x14ac:dyDescent="0.3">
      <c r="A1749" s="52">
        <v>45839</v>
      </c>
      <c r="B1749" s="10" t="s">
        <v>245</v>
      </c>
      <c r="C1749" s="10" t="s">
        <v>83</v>
      </c>
      <c r="D1749" s="10" t="s">
        <v>246</v>
      </c>
      <c r="E1749" s="10" t="s">
        <v>20</v>
      </c>
      <c r="F1749" s="10" t="s">
        <v>19</v>
      </c>
      <c r="G1749" s="10" t="s">
        <v>51</v>
      </c>
      <c r="H1749" s="10">
        <v>1</v>
      </c>
      <c r="I1749" s="11">
        <v>44089</v>
      </c>
      <c r="J1749" s="10">
        <v>53</v>
      </c>
      <c r="K1749" s="10" t="s">
        <v>68</v>
      </c>
      <c r="L1749" s="10" t="s">
        <v>39</v>
      </c>
    </row>
    <row r="1750" spans="1:12" x14ac:dyDescent="0.3">
      <c r="A1750" s="52">
        <v>45839</v>
      </c>
      <c r="B1750" s="10" t="s">
        <v>247</v>
      </c>
      <c r="C1750" s="10" t="s">
        <v>248</v>
      </c>
      <c r="D1750" s="10" t="s">
        <v>178</v>
      </c>
      <c r="E1750" s="10" t="s">
        <v>20</v>
      </c>
      <c r="F1750" s="10" t="s">
        <v>17</v>
      </c>
      <c r="G1750" s="10" t="s">
        <v>121</v>
      </c>
      <c r="H1750" s="10">
        <v>1</v>
      </c>
      <c r="I1750" s="11">
        <v>45794</v>
      </c>
      <c r="J1750" s="10">
        <v>28</v>
      </c>
      <c r="K1750" s="10" t="s">
        <v>68</v>
      </c>
      <c r="L1750" s="10" t="s">
        <v>18</v>
      </c>
    </row>
    <row r="1751" spans="1:12" x14ac:dyDescent="0.3">
      <c r="A1751" s="52">
        <v>45839</v>
      </c>
      <c r="B1751" s="10" t="s">
        <v>249</v>
      </c>
      <c r="C1751" s="10" t="s">
        <v>250</v>
      </c>
      <c r="D1751" s="10" t="s">
        <v>251</v>
      </c>
      <c r="E1751" s="10" t="s">
        <v>20</v>
      </c>
      <c r="F1751" s="10" t="s">
        <v>56</v>
      </c>
      <c r="G1751" s="10" t="s">
        <v>98</v>
      </c>
      <c r="H1751" s="10">
        <v>1</v>
      </c>
      <c r="I1751" s="11">
        <v>45297</v>
      </c>
      <c r="J1751" s="10">
        <v>31</v>
      </c>
      <c r="K1751" s="10" t="s">
        <v>52</v>
      </c>
      <c r="L1751" s="10" t="s">
        <v>40</v>
      </c>
    </row>
    <row r="1752" spans="1:12" x14ac:dyDescent="0.3">
      <c r="A1752" s="52">
        <v>45839</v>
      </c>
      <c r="B1752" s="10" t="s">
        <v>252</v>
      </c>
      <c r="C1752" s="10" t="s">
        <v>174</v>
      </c>
      <c r="D1752" s="10" t="s">
        <v>89</v>
      </c>
      <c r="E1752" s="10" t="s">
        <v>20</v>
      </c>
      <c r="F1752" s="10" t="s">
        <v>17</v>
      </c>
      <c r="G1752" s="10" t="s">
        <v>121</v>
      </c>
      <c r="H1752" s="10">
        <v>1</v>
      </c>
      <c r="I1752" s="11">
        <v>44738</v>
      </c>
      <c r="J1752" s="10">
        <v>61</v>
      </c>
      <c r="K1752" s="10" t="s">
        <v>68</v>
      </c>
      <c r="L1752" s="10" t="s">
        <v>18</v>
      </c>
    </row>
    <row r="1753" spans="1:12" x14ac:dyDescent="0.3">
      <c r="A1753" s="52">
        <v>45839</v>
      </c>
      <c r="B1753" s="10" t="s">
        <v>253</v>
      </c>
      <c r="C1753" s="10" t="s">
        <v>254</v>
      </c>
      <c r="D1753" s="10" t="s">
        <v>93</v>
      </c>
      <c r="E1753" s="10" t="s">
        <v>16</v>
      </c>
      <c r="F1753" s="10" t="s">
        <v>17</v>
      </c>
      <c r="G1753" s="10" t="s">
        <v>51</v>
      </c>
      <c r="H1753" s="10">
        <v>1</v>
      </c>
      <c r="I1753" s="11">
        <v>44348</v>
      </c>
      <c r="J1753" s="10">
        <v>65</v>
      </c>
      <c r="K1753" s="10" t="s">
        <v>68</v>
      </c>
      <c r="L1753" s="10" t="s">
        <v>35</v>
      </c>
    </row>
    <row r="1754" spans="1:12" x14ac:dyDescent="0.3">
      <c r="A1754" s="52">
        <v>45839</v>
      </c>
      <c r="B1754" s="10" t="s">
        <v>255</v>
      </c>
      <c r="C1754" s="10" t="s">
        <v>256</v>
      </c>
      <c r="D1754" s="10" t="s">
        <v>257</v>
      </c>
      <c r="E1754" s="10" t="s">
        <v>20</v>
      </c>
      <c r="F1754" s="10" t="s">
        <v>19</v>
      </c>
      <c r="G1754" s="10" t="s">
        <v>121</v>
      </c>
      <c r="H1754" s="10">
        <v>1</v>
      </c>
      <c r="I1754" s="11">
        <v>45103</v>
      </c>
      <c r="J1754" s="10">
        <v>41</v>
      </c>
      <c r="K1754" s="10" t="s">
        <v>68</v>
      </c>
      <c r="L1754" s="10" t="s">
        <v>23</v>
      </c>
    </row>
    <row r="1755" spans="1:12" x14ac:dyDescent="0.3">
      <c r="A1755" s="52">
        <v>45839</v>
      </c>
      <c r="B1755" s="10" t="s">
        <v>258</v>
      </c>
      <c r="C1755" s="10" t="s">
        <v>259</v>
      </c>
      <c r="D1755" s="10" t="s">
        <v>260</v>
      </c>
      <c r="E1755" s="10" t="s">
        <v>20</v>
      </c>
      <c r="F1755" s="10" t="s">
        <v>17</v>
      </c>
      <c r="G1755" s="10" t="s">
        <v>67</v>
      </c>
      <c r="H1755" s="10">
        <v>1</v>
      </c>
      <c r="I1755" s="11">
        <v>44498</v>
      </c>
      <c r="J1755" s="10">
        <v>52</v>
      </c>
      <c r="K1755" s="10" t="s">
        <v>68</v>
      </c>
      <c r="L1755" s="10" t="s">
        <v>18</v>
      </c>
    </row>
    <row r="1756" spans="1:12" x14ac:dyDescent="0.3">
      <c r="A1756" s="52">
        <v>45839</v>
      </c>
      <c r="B1756" s="10" t="s">
        <v>261</v>
      </c>
      <c r="C1756" s="10" t="s">
        <v>262</v>
      </c>
      <c r="D1756" s="10" t="s">
        <v>81</v>
      </c>
      <c r="E1756" s="10" t="s">
        <v>20</v>
      </c>
      <c r="F1756" s="10" t="s">
        <v>19</v>
      </c>
      <c r="G1756" s="10" t="s">
        <v>57</v>
      </c>
      <c r="H1756" s="10">
        <v>0.91</v>
      </c>
      <c r="I1756" s="11">
        <v>44311</v>
      </c>
      <c r="J1756" s="10">
        <v>63</v>
      </c>
      <c r="K1756" s="10" t="s">
        <v>68</v>
      </c>
      <c r="L1756" s="10" t="s">
        <v>94</v>
      </c>
    </row>
    <row r="1757" spans="1:12" x14ac:dyDescent="0.3">
      <c r="A1757" s="52">
        <v>45839</v>
      </c>
      <c r="B1757" s="10" t="s">
        <v>266</v>
      </c>
      <c r="C1757" s="10" t="s">
        <v>267</v>
      </c>
      <c r="D1757" s="10" t="s">
        <v>158</v>
      </c>
      <c r="E1757" s="10" t="s">
        <v>16</v>
      </c>
      <c r="F1757" s="10" t="s">
        <v>19</v>
      </c>
      <c r="G1757" s="10" t="s">
        <v>51</v>
      </c>
      <c r="H1757" s="10">
        <v>0.91</v>
      </c>
      <c r="I1757" s="11">
        <v>44231</v>
      </c>
      <c r="J1757" s="10">
        <v>22</v>
      </c>
      <c r="K1757" s="10" t="s">
        <v>52</v>
      </c>
      <c r="L1757" s="10" t="s">
        <v>35</v>
      </c>
    </row>
    <row r="1758" spans="1:12" x14ac:dyDescent="0.3">
      <c r="A1758" s="52">
        <v>45839</v>
      </c>
      <c r="B1758" s="10" t="s">
        <v>268</v>
      </c>
      <c r="C1758" s="10" t="s">
        <v>269</v>
      </c>
      <c r="D1758" s="10" t="s">
        <v>161</v>
      </c>
      <c r="E1758" s="10" t="s">
        <v>16</v>
      </c>
      <c r="F1758" s="10" t="s">
        <v>19</v>
      </c>
      <c r="G1758" s="10" t="s">
        <v>75</v>
      </c>
      <c r="H1758" s="10">
        <v>1</v>
      </c>
      <c r="I1758" s="11">
        <v>45300</v>
      </c>
      <c r="J1758" s="10">
        <v>31</v>
      </c>
      <c r="K1758" s="10" t="s">
        <v>52</v>
      </c>
      <c r="L1758" s="10" t="s">
        <v>36</v>
      </c>
    </row>
    <row r="1759" spans="1:12" x14ac:dyDescent="0.3">
      <c r="A1759" s="52">
        <v>45839</v>
      </c>
      <c r="B1759" s="10" t="s">
        <v>270</v>
      </c>
      <c r="C1759" s="10" t="s">
        <v>271</v>
      </c>
      <c r="D1759" s="10" t="s">
        <v>272</v>
      </c>
      <c r="E1759" s="10" t="s">
        <v>20</v>
      </c>
      <c r="F1759" s="10" t="s">
        <v>19</v>
      </c>
      <c r="G1759" s="10" t="s">
        <v>57</v>
      </c>
      <c r="H1759" s="10">
        <v>0.91</v>
      </c>
      <c r="I1759" s="11">
        <v>45348</v>
      </c>
      <c r="J1759" s="10">
        <v>43</v>
      </c>
      <c r="K1759" s="10" t="s">
        <v>68</v>
      </c>
      <c r="L1759" s="10" t="s">
        <v>18</v>
      </c>
    </row>
    <row r="1760" spans="1:12" x14ac:dyDescent="0.3">
      <c r="A1760" s="52">
        <v>45839</v>
      </c>
      <c r="B1760" s="10" t="s">
        <v>273</v>
      </c>
      <c r="C1760" s="10" t="s">
        <v>136</v>
      </c>
      <c r="D1760" s="10" t="s">
        <v>232</v>
      </c>
      <c r="E1760" s="10" t="s">
        <v>16</v>
      </c>
      <c r="F1760" s="10" t="s">
        <v>19</v>
      </c>
      <c r="G1760" s="10" t="s">
        <v>67</v>
      </c>
      <c r="H1760" s="10">
        <v>0.91</v>
      </c>
      <c r="I1760" s="11">
        <v>45754</v>
      </c>
      <c r="J1760" s="10">
        <v>50</v>
      </c>
      <c r="K1760" s="10" t="s">
        <v>52</v>
      </c>
      <c r="L1760" s="10" t="s">
        <v>18</v>
      </c>
    </row>
    <row r="1761" spans="1:12" x14ac:dyDescent="0.3">
      <c r="A1761" s="52">
        <v>45839</v>
      </c>
      <c r="B1761" s="10" t="s">
        <v>274</v>
      </c>
      <c r="C1761" s="10" t="s">
        <v>275</v>
      </c>
      <c r="D1761" s="10" t="s">
        <v>168</v>
      </c>
      <c r="E1761" s="10" t="s">
        <v>20</v>
      </c>
      <c r="F1761" s="10" t="s">
        <v>50</v>
      </c>
      <c r="G1761" s="10" t="s">
        <v>98</v>
      </c>
      <c r="H1761" s="10">
        <v>1</v>
      </c>
      <c r="I1761" s="11">
        <v>44855</v>
      </c>
      <c r="J1761" s="10">
        <v>35</v>
      </c>
      <c r="K1761" s="10" t="s">
        <v>52</v>
      </c>
      <c r="L1761" s="10" t="s">
        <v>35</v>
      </c>
    </row>
    <row r="1762" spans="1:12" x14ac:dyDescent="0.3">
      <c r="A1762" s="52">
        <v>45839</v>
      </c>
      <c r="B1762" s="10" t="s">
        <v>276</v>
      </c>
      <c r="C1762" s="10" t="s">
        <v>277</v>
      </c>
      <c r="D1762" s="10" t="s">
        <v>278</v>
      </c>
      <c r="E1762" s="10" t="s">
        <v>16</v>
      </c>
      <c r="F1762" s="10" t="s">
        <v>19</v>
      </c>
      <c r="G1762" s="10" t="s">
        <v>51</v>
      </c>
      <c r="H1762" s="10">
        <v>1</v>
      </c>
      <c r="I1762" s="11">
        <v>45780</v>
      </c>
      <c r="J1762" s="10">
        <v>47</v>
      </c>
      <c r="K1762" s="10" t="s">
        <v>52</v>
      </c>
      <c r="L1762" s="10" t="s">
        <v>40</v>
      </c>
    </row>
    <row r="1763" spans="1:12" x14ac:dyDescent="0.3">
      <c r="A1763" s="52">
        <v>45839</v>
      </c>
      <c r="B1763" s="10" t="s">
        <v>279</v>
      </c>
      <c r="C1763" s="10" t="s">
        <v>280</v>
      </c>
      <c r="D1763" s="10" t="s">
        <v>281</v>
      </c>
      <c r="E1763" s="10" t="s">
        <v>16</v>
      </c>
      <c r="F1763" s="10" t="s">
        <v>19</v>
      </c>
      <c r="G1763" s="10" t="s">
        <v>29</v>
      </c>
      <c r="H1763" s="10">
        <v>1</v>
      </c>
      <c r="I1763" s="11">
        <v>44110</v>
      </c>
      <c r="J1763" s="10">
        <v>30</v>
      </c>
      <c r="K1763" s="10" t="s">
        <v>68</v>
      </c>
      <c r="L1763" s="10" t="s">
        <v>18</v>
      </c>
    </row>
    <row r="1764" spans="1:12" x14ac:dyDescent="0.3">
      <c r="A1764" s="52">
        <v>45839</v>
      </c>
      <c r="B1764" s="10" t="s">
        <v>282</v>
      </c>
      <c r="C1764" s="10" t="s">
        <v>80</v>
      </c>
      <c r="D1764" s="10" t="s">
        <v>283</v>
      </c>
      <c r="E1764" s="10" t="s">
        <v>20</v>
      </c>
      <c r="F1764" s="10" t="s">
        <v>17</v>
      </c>
      <c r="G1764" s="10" t="s">
        <v>51</v>
      </c>
      <c r="H1764" s="10">
        <v>1</v>
      </c>
      <c r="I1764" s="11">
        <v>44294</v>
      </c>
      <c r="J1764" s="10">
        <v>26</v>
      </c>
      <c r="K1764" s="10" t="s">
        <v>52</v>
      </c>
      <c r="L1764" s="10" t="s">
        <v>18</v>
      </c>
    </row>
    <row r="1765" spans="1:12" x14ac:dyDescent="0.3">
      <c r="A1765" s="52">
        <v>45839</v>
      </c>
      <c r="B1765" s="10" t="s">
        <v>284</v>
      </c>
      <c r="C1765" s="10" t="s">
        <v>285</v>
      </c>
      <c r="D1765" s="10" t="s">
        <v>286</v>
      </c>
      <c r="E1765" s="10" t="s">
        <v>20</v>
      </c>
      <c r="F1765" s="10" t="s">
        <v>19</v>
      </c>
      <c r="G1765" s="10" t="s">
        <v>67</v>
      </c>
      <c r="H1765" s="10">
        <v>1</v>
      </c>
      <c r="I1765" s="11">
        <v>44559</v>
      </c>
      <c r="J1765" s="10">
        <v>63</v>
      </c>
      <c r="K1765" s="10" t="s">
        <v>68</v>
      </c>
      <c r="L1765" s="10" t="s">
        <v>36</v>
      </c>
    </row>
    <row r="1766" spans="1:12" x14ac:dyDescent="0.3">
      <c r="A1766" s="52">
        <v>45839</v>
      </c>
      <c r="B1766" s="10" t="s">
        <v>290</v>
      </c>
      <c r="C1766" s="10" t="s">
        <v>271</v>
      </c>
      <c r="D1766" s="10" t="s">
        <v>291</v>
      </c>
      <c r="E1766" s="10" t="s">
        <v>20</v>
      </c>
      <c r="F1766" s="10" t="s">
        <v>17</v>
      </c>
      <c r="G1766" s="10" t="s">
        <v>51</v>
      </c>
      <c r="H1766" s="10">
        <v>0.91</v>
      </c>
      <c r="I1766" s="11">
        <v>44522</v>
      </c>
      <c r="J1766" s="10">
        <v>59</v>
      </c>
      <c r="K1766" s="10" t="s">
        <v>52</v>
      </c>
      <c r="L1766" s="10" t="s">
        <v>21</v>
      </c>
    </row>
    <row r="1767" spans="1:12" x14ac:dyDescent="0.3">
      <c r="A1767" s="52">
        <v>45839</v>
      </c>
      <c r="B1767" s="10" t="s">
        <v>292</v>
      </c>
      <c r="C1767" s="10" t="s">
        <v>131</v>
      </c>
      <c r="D1767" s="10" t="s">
        <v>293</v>
      </c>
      <c r="E1767" s="10" t="s">
        <v>20</v>
      </c>
      <c r="F1767" s="10" t="s">
        <v>19</v>
      </c>
      <c r="G1767" s="10" t="s">
        <v>57</v>
      </c>
      <c r="H1767" s="10">
        <v>1</v>
      </c>
      <c r="I1767" s="11">
        <v>45491</v>
      </c>
      <c r="J1767" s="10">
        <v>62</v>
      </c>
      <c r="K1767" s="10" t="s">
        <v>68</v>
      </c>
      <c r="L1767" s="10" t="s">
        <v>18</v>
      </c>
    </row>
    <row r="1768" spans="1:12" x14ac:dyDescent="0.3">
      <c r="A1768" s="52">
        <v>45839</v>
      </c>
      <c r="B1768" s="10" t="s">
        <v>294</v>
      </c>
      <c r="C1768" s="10" t="s">
        <v>54</v>
      </c>
      <c r="D1768" s="10" t="s">
        <v>295</v>
      </c>
      <c r="E1768" s="10" t="s">
        <v>16</v>
      </c>
      <c r="F1768" s="10" t="s">
        <v>50</v>
      </c>
      <c r="G1768" s="10" t="s">
        <v>121</v>
      </c>
      <c r="H1768" s="10">
        <v>1</v>
      </c>
      <c r="I1768" s="11">
        <v>44168</v>
      </c>
      <c r="J1768" s="10">
        <v>38</v>
      </c>
      <c r="K1768" s="10" t="s">
        <v>52</v>
      </c>
      <c r="L1768" s="10" t="s">
        <v>23</v>
      </c>
    </row>
    <row r="1769" spans="1:12" x14ac:dyDescent="0.3">
      <c r="A1769" s="52">
        <v>45839</v>
      </c>
      <c r="B1769" s="10" t="s">
        <v>296</v>
      </c>
      <c r="C1769" s="10" t="s">
        <v>297</v>
      </c>
      <c r="D1769" s="10" t="s">
        <v>298</v>
      </c>
      <c r="E1769" s="10" t="s">
        <v>20</v>
      </c>
      <c r="F1769" s="10" t="s">
        <v>19</v>
      </c>
      <c r="G1769" s="10" t="s">
        <v>51</v>
      </c>
      <c r="H1769" s="10">
        <v>1</v>
      </c>
      <c r="I1769" s="11">
        <v>45249</v>
      </c>
      <c r="J1769" s="10">
        <v>52</v>
      </c>
      <c r="K1769" s="10" t="s">
        <v>68</v>
      </c>
      <c r="L1769" s="10" t="s">
        <v>90</v>
      </c>
    </row>
    <row r="1770" spans="1:12" x14ac:dyDescent="0.3">
      <c r="A1770" s="52">
        <v>45839</v>
      </c>
      <c r="B1770" s="10" t="s">
        <v>299</v>
      </c>
      <c r="C1770" s="10" t="s">
        <v>300</v>
      </c>
      <c r="D1770" s="10" t="s">
        <v>301</v>
      </c>
      <c r="E1770" s="10" t="s">
        <v>20</v>
      </c>
      <c r="F1770" s="10" t="s">
        <v>19</v>
      </c>
      <c r="G1770" s="10" t="s">
        <v>75</v>
      </c>
      <c r="H1770" s="10">
        <v>1</v>
      </c>
      <c r="I1770" s="11">
        <v>44987</v>
      </c>
      <c r="J1770" s="10">
        <v>57</v>
      </c>
      <c r="K1770" s="10" t="s">
        <v>52</v>
      </c>
      <c r="L1770" s="10" t="s">
        <v>18</v>
      </c>
    </row>
    <row r="1771" spans="1:12" x14ac:dyDescent="0.3">
      <c r="A1771" s="52">
        <v>45839</v>
      </c>
      <c r="B1771" s="10" t="s">
        <v>302</v>
      </c>
      <c r="C1771" s="10" t="s">
        <v>303</v>
      </c>
      <c r="D1771" s="10" t="s">
        <v>304</v>
      </c>
      <c r="E1771" s="10" t="s">
        <v>20</v>
      </c>
      <c r="F1771" s="10" t="s">
        <v>17</v>
      </c>
      <c r="G1771" s="10" t="s">
        <v>51</v>
      </c>
      <c r="H1771" s="10">
        <v>1</v>
      </c>
      <c r="I1771" s="11">
        <v>44866</v>
      </c>
      <c r="J1771" s="10">
        <v>32</v>
      </c>
      <c r="K1771" s="10" t="s">
        <v>68</v>
      </c>
      <c r="L1771" s="10" t="s">
        <v>90</v>
      </c>
    </row>
    <row r="1772" spans="1:12" x14ac:dyDescent="0.3">
      <c r="A1772" s="52">
        <v>45839</v>
      </c>
      <c r="B1772" s="10" t="s">
        <v>305</v>
      </c>
      <c r="C1772" s="10" t="s">
        <v>306</v>
      </c>
      <c r="D1772" s="10" t="s">
        <v>307</v>
      </c>
      <c r="E1772" s="10" t="s">
        <v>16</v>
      </c>
      <c r="F1772" s="10" t="s">
        <v>19</v>
      </c>
      <c r="G1772" s="10" t="s">
        <v>51</v>
      </c>
      <c r="H1772" s="10">
        <v>1</v>
      </c>
      <c r="I1772" s="11">
        <v>44511</v>
      </c>
      <c r="J1772" s="10">
        <v>46</v>
      </c>
      <c r="K1772" s="10" t="s">
        <v>52</v>
      </c>
      <c r="L1772" s="10" t="s">
        <v>41</v>
      </c>
    </row>
    <row r="1773" spans="1:12" x14ac:dyDescent="0.3">
      <c r="A1773" s="52">
        <v>45839</v>
      </c>
      <c r="B1773" s="10" t="s">
        <v>308</v>
      </c>
      <c r="C1773" s="10" t="s">
        <v>309</v>
      </c>
      <c r="D1773" s="10" t="s">
        <v>310</v>
      </c>
      <c r="E1773" s="10" t="s">
        <v>16</v>
      </c>
      <c r="F1773" s="10" t="s">
        <v>19</v>
      </c>
      <c r="G1773" s="10" t="s">
        <v>51</v>
      </c>
      <c r="H1773" s="10">
        <v>1</v>
      </c>
      <c r="I1773" s="11">
        <v>44664</v>
      </c>
      <c r="J1773" s="10">
        <v>32</v>
      </c>
      <c r="K1773" s="10" t="s">
        <v>68</v>
      </c>
      <c r="L1773" s="10" t="s">
        <v>18</v>
      </c>
    </row>
    <row r="1774" spans="1:12" x14ac:dyDescent="0.3">
      <c r="A1774" s="52">
        <v>45839</v>
      </c>
      <c r="B1774" s="10" t="s">
        <v>311</v>
      </c>
      <c r="C1774" s="10" t="s">
        <v>312</v>
      </c>
      <c r="D1774" s="10" t="s">
        <v>310</v>
      </c>
      <c r="E1774" s="10" t="s">
        <v>16</v>
      </c>
      <c r="F1774" s="10" t="s">
        <v>50</v>
      </c>
      <c r="G1774" s="10" t="s">
        <v>29</v>
      </c>
      <c r="H1774" s="10">
        <v>1</v>
      </c>
      <c r="I1774" s="11">
        <v>45893</v>
      </c>
      <c r="J1774" s="10">
        <v>45</v>
      </c>
      <c r="K1774" s="10" t="s">
        <v>52</v>
      </c>
      <c r="L1774" s="10" t="s">
        <v>40</v>
      </c>
    </row>
    <row r="1775" spans="1:12" x14ac:dyDescent="0.3">
      <c r="A1775" s="52">
        <v>45839</v>
      </c>
      <c r="B1775" s="10" t="s">
        <v>313</v>
      </c>
      <c r="C1775" s="10" t="s">
        <v>77</v>
      </c>
      <c r="D1775" s="10" t="s">
        <v>120</v>
      </c>
      <c r="E1775" s="10" t="s">
        <v>16</v>
      </c>
      <c r="F1775" s="10" t="s">
        <v>56</v>
      </c>
      <c r="G1775" s="10" t="s">
        <v>51</v>
      </c>
      <c r="H1775" s="10">
        <v>1</v>
      </c>
      <c r="I1775" s="11">
        <v>44263</v>
      </c>
      <c r="J1775" s="10">
        <v>28</v>
      </c>
      <c r="K1775" s="10" t="s">
        <v>52</v>
      </c>
      <c r="L1775" s="10" t="s">
        <v>36</v>
      </c>
    </row>
    <row r="1776" spans="1:12" x14ac:dyDescent="0.3">
      <c r="A1776" s="52">
        <v>45839</v>
      </c>
      <c r="B1776" s="10" t="s">
        <v>314</v>
      </c>
      <c r="C1776" s="10" t="s">
        <v>138</v>
      </c>
      <c r="D1776" s="10" t="s">
        <v>129</v>
      </c>
      <c r="E1776" s="10" t="s">
        <v>20</v>
      </c>
      <c r="F1776" s="10" t="s">
        <v>19</v>
      </c>
      <c r="G1776" s="10" t="s">
        <v>67</v>
      </c>
      <c r="H1776" s="10">
        <v>1</v>
      </c>
      <c r="I1776" s="11">
        <v>45050</v>
      </c>
      <c r="J1776" s="10">
        <v>33</v>
      </c>
      <c r="K1776" s="10" t="s">
        <v>52</v>
      </c>
      <c r="L1776" s="10" t="s">
        <v>35</v>
      </c>
    </row>
    <row r="1777" spans="1:12" x14ac:dyDescent="0.3">
      <c r="A1777" s="52">
        <v>45839</v>
      </c>
      <c r="B1777" s="10" t="s">
        <v>315</v>
      </c>
      <c r="C1777" s="10" t="s">
        <v>316</v>
      </c>
      <c r="D1777" s="10" t="s">
        <v>317</v>
      </c>
      <c r="E1777" s="10" t="s">
        <v>20</v>
      </c>
      <c r="F1777" s="10" t="s">
        <v>56</v>
      </c>
      <c r="G1777" s="10" t="s">
        <v>98</v>
      </c>
      <c r="H1777" s="10">
        <v>1</v>
      </c>
      <c r="I1777" s="11">
        <v>45145</v>
      </c>
      <c r="J1777" s="10">
        <v>56</v>
      </c>
      <c r="K1777" s="10" t="s">
        <v>52</v>
      </c>
      <c r="L1777" s="10" t="s">
        <v>31</v>
      </c>
    </row>
    <row r="1778" spans="1:12" x14ac:dyDescent="0.3">
      <c r="A1778" s="52">
        <v>45839</v>
      </c>
      <c r="B1778" s="10" t="s">
        <v>318</v>
      </c>
      <c r="C1778" s="10" t="s">
        <v>319</v>
      </c>
      <c r="D1778" s="10" t="s">
        <v>301</v>
      </c>
      <c r="E1778" s="10" t="s">
        <v>20</v>
      </c>
      <c r="F1778" s="10" t="s">
        <v>19</v>
      </c>
      <c r="G1778" s="10" t="s">
        <v>51</v>
      </c>
      <c r="H1778" s="10">
        <v>1</v>
      </c>
      <c r="I1778" s="11">
        <v>44567</v>
      </c>
      <c r="J1778" s="10">
        <v>40</v>
      </c>
      <c r="K1778" s="10" t="s">
        <v>68</v>
      </c>
      <c r="L1778" s="10" t="s">
        <v>90</v>
      </c>
    </row>
    <row r="1779" spans="1:12" x14ac:dyDescent="0.3">
      <c r="A1779" s="52">
        <v>45839</v>
      </c>
      <c r="B1779" s="10" t="s">
        <v>320</v>
      </c>
      <c r="C1779" s="10" t="s">
        <v>321</v>
      </c>
      <c r="D1779" s="10" t="s">
        <v>322</v>
      </c>
      <c r="E1779" s="10" t="s">
        <v>16</v>
      </c>
      <c r="F1779" s="10" t="s">
        <v>19</v>
      </c>
      <c r="G1779" s="10" t="s">
        <v>29</v>
      </c>
      <c r="H1779" s="10">
        <v>1</v>
      </c>
      <c r="I1779" s="11">
        <v>45414</v>
      </c>
      <c r="J1779" s="10">
        <v>57</v>
      </c>
      <c r="K1779" s="10" t="s">
        <v>52</v>
      </c>
      <c r="L1779" s="10" t="s">
        <v>41</v>
      </c>
    </row>
    <row r="1780" spans="1:12" x14ac:dyDescent="0.3">
      <c r="A1780" s="52">
        <v>45839</v>
      </c>
      <c r="B1780" s="10" t="s">
        <v>323</v>
      </c>
      <c r="C1780" s="10" t="s">
        <v>216</v>
      </c>
      <c r="D1780" s="10" t="s">
        <v>295</v>
      </c>
      <c r="E1780" s="10" t="s">
        <v>16</v>
      </c>
      <c r="F1780" s="10" t="s">
        <v>56</v>
      </c>
      <c r="G1780" s="10" t="s">
        <v>51</v>
      </c>
      <c r="H1780" s="10">
        <v>1</v>
      </c>
      <c r="I1780" s="11">
        <v>45146</v>
      </c>
      <c r="J1780" s="10">
        <v>43</v>
      </c>
      <c r="K1780" s="10" t="s">
        <v>52</v>
      </c>
      <c r="L1780" s="10" t="s">
        <v>35</v>
      </c>
    </row>
    <row r="1781" spans="1:12" x14ac:dyDescent="0.3">
      <c r="A1781" s="52">
        <v>45839</v>
      </c>
      <c r="B1781" s="10" t="s">
        <v>324</v>
      </c>
      <c r="C1781" s="10" t="s">
        <v>214</v>
      </c>
      <c r="D1781" s="10" t="s">
        <v>265</v>
      </c>
      <c r="E1781" s="10" t="s">
        <v>20</v>
      </c>
      <c r="F1781" s="10" t="s">
        <v>50</v>
      </c>
      <c r="G1781" s="10" t="s">
        <v>51</v>
      </c>
      <c r="H1781" s="10">
        <v>0.91</v>
      </c>
      <c r="I1781" s="11">
        <v>44372</v>
      </c>
      <c r="J1781" s="10">
        <v>26</v>
      </c>
      <c r="K1781" s="10" t="s">
        <v>52</v>
      </c>
      <c r="L1781" s="10" t="s">
        <v>94</v>
      </c>
    </row>
    <row r="1782" spans="1:12" x14ac:dyDescent="0.3">
      <c r="A1782" s="52">
        <v>45839</v>
      </c>
      <c r="B1782" s="10" t="s">
        <v>325</v>
      </c>
      <c r="C1782" s="10" t="s">
        <v>86</v>
      </c>
      <c r="D1782" s="10" t="s">
        <v>326</v>
      </c>
      <c r="E1782" s="10" t="s">
        <v>16</v>
      </c>
      <c r="F1782" s="10" t="s">
        <v>19</v>
      </c>
      <c r="G1782" s="10" t="s">
        <v>121</v>
      </c>
      <c r="H1782" s="10">
        <v>1</v>
      </c>
      <c r="I1782" s="11">
        <v>44139</v>
      </c>
      <c r="J1782" s="10">
        <v>38</v>
      </c>
      <c r="K1782" s="10" t="s">
        <v>52</v>
      </c>
      <c r="L1782" s="10" t="s">
        <v>40</v>
      </c>
    </row>
    <row r="1783" spans="1:12" x14ac:dyDescent="0.3">
      <c r="A1783" s="52">
        <v>45839</v>
      </c>
      <c r="B1783" s="10" t="s">
        <v>327</v>
      </c>
      <c r="C1783" s="10" t="s">
        <v>131</v>
      </c>
      <c r="D1783" s="10" t="s">
        <v>293</v>
      </c>
      <c r="E1783" s="10" t="s">
        <v>20</v>
      </c>
      <c r="F1783" s="10" t="s">
        <v>17</v>
      </c>
      <c r="G1783" s="10" t="s">
        <v>75</v>
      </c>
      <c r="H1783" s="10">
        <v>1</v>
      </c>
      <c r="I1783" s="11">
        <v>44464</v>
      </c>
      <c r="J1783" s="10">
        <v>51</v>
      </c>
      <c r="K1783" s="10" t="s">
        <v>52</v>
      </c>
      <c r="L1783" s="10" t="s">
        <v>18</v>
      </c>
    </row>
    <row r="1784" spans="1:12" x14ac:dyDescent="0.3">
      <c r="A1784" s="52">
        <v>45839</v>
      </c>
      <c r="B1784" s="10" t="s">
        <v>328</v>
      </c>
      <c r="C1784" s="10" t="s">
        <v>329</v>
      </c>
      <c r="D1784" s="10" t="s">
        <v>227</v>
      </c>
      <c r="E1784" s="10" t="s">
        <v>16</v>
      </c>
      <c r="F1784" s="10" t="s">
        <v>19</v>
      </c>
      <c r="G1784" s="10" t="s">
        <v>51</v>
      </c>
      <c r="H1784" s="10">
        <v>1</v>
      </c>
      <c r="I1784" s="11">
        <v>45297</v>
      </c>
      <c r="J1784" s="10">
        <v>23</v>
      </c>
      <c r="K1784" s="10" t="s">
        <v>52</v>
      </c>
      <c r="L1784" s="10" t="s">
        <v>94</v>
      </c>
    </row>
    <row r="1785" spans="1:12" x14ac:dyDescent="0.3">
      <c r="A1785" s="52">
        <v>45839</v>
      </c>
      <c r="B1785" s="10" t="s">
        <v>330</v>
      </c>
      <c r="C1785" s="10" t="s">
        <v>331</v>
      </c>
      <c r="D1785" s="10" t="s">
        <v>332</v>
      </c>
      <c r="E1785" s="10" t="s">
        <v>16</v>
      </c>
      <c r="F1785" s="10" t="s">
        <v>19</v>
      </c>
      <c r="G1785" s="10" t="s">
        <v>67</v>
      </c>
      <c r="H1785" s="10">
        <v>1</v>
      </c>
      <c r="I1785" s="11">
        <v>44968</v>
      </c>
      <c r="J1785" s="10">
        <v>20</v>
      </c>
      <c r="K1785" s="10" t="s">
        <v>68</v>
      </c>
      <c r="L1785" s="10" t="s">
        <v>21</v>
      </c>
    </row>
    <row r="1786" spans="1:12" x14ac:dyDescent="0.3">
      <c r="A1786" s="52">
        <v>45839</v>
      </c>
      <c r="B1786" s="10" t="s">
        <v>333</v>
      </c>
      <c r="C1786" s="10" t="s">
        <v>334</v>
      </c>
      <c r="D1786" s="10" t="s">
        <v>335</v>
      </c>
      <c r="E1786" s="10" t="s">
        <v>16</v>
      </c>
      <c r="F1786" s="10" t="s">
        <v>50</v>
      </c>
      <c r="G1786" s="10" t="s">
        <v>51</v>
      </c>
      <c r="H1786" s="10">
        <v>1</v>
      </c>
      <c r="I1786" s="11">
        <v>45431</v>
      </c>
      <c r="J1786" s="10">
        <v>57</v>
      </c>
      <c r="K1786" s="10" t="s">
        <v>52</v>
      </c>
      <c r="L1786" s="10" t="s">
        <v>40</v>
      </c>
    </row>
    <row r="1787" spans="1:12" x14ac:dyDescent="0.3">
      <c r="A1787" s="52">
        <v>45839</v>
      </c>
      <c r="B1787" s="10" t="s">
        <v>336</v>
      </c>
      <c r="C1787" s="10" t="s">
        <v>337</v>
      </c>
      <c r="D1787" s="10" t="s">
        <v>338</v>
      </c>
      <c r="E1787" s="10" t="s">
        <v>16</v>
      </c>
      <c r="F1787" s="10" t="s">
        <v>56</v>
      </c>
      <c r="G1787" s="10" t="s">
        <v>121</v>
      </c>
      <c r="H1787" s="10">
        <v>1</v>
      </c>
      <c r="I1787" s="11">
        <v>45679</v>
      </c>
      <c r="J1787" s="10">
        <v>46</v>
      </c>
      <c r="K1787" s="10" t="s">
        <v>52</v>
      </c>
      <c r="L1787" s="10" t="s">
        <v>27</v>
      </c>
    </row>
    <row r="1788" spans="1:12" x14ac:dyDescent="0.3">
      <c r="A1788" s="52">
        <v>45839</v>
      </c>
      <c r="B1788" s="10" t="s">
        <v>341</v>
      </c>
      <c r="C1788" s="10" t="s">
        <v>342</v>
      </c>
      <c r="D1788" s="10" t="s">
        <v>343</v>
      </c>
      <c r="E1788" s="10" t="s">
        <v>16</v>
      </c>
      <c r="F1788" s="10" t="s">
        <v>50</v>
      </c>
      <c r="G1788" s="10" t="s">
        <v>51</v>
      </c>
      <c r="H1788" s="10">
        <v>1</v>
      </c>
      <c r="I1788" s="11">
        <v>44370</v>
      </c>
      <c r="J1788" s="10">
        <v>43</v>
      </c>
      <c r="K1788" s="10" t="s">
        <v>52</v>
      </c>
      <c r="L1788" s="10" t="s">
        <v>31</v>
      </c>
    </row>
    <row r="1789" spans="1:12" x14ac:dyDescent="0.3">
      <c r="A1789" s="52">
        <v>45839</v>
      </c>
      <c r="B1789" s="10" t="s">
        <v>344</v>
      </c>
      <c r="C1789" s="10" t="s">
        <v>345</v>
      </c>
      <c r="D1789" s="10" t="s">
        <v>346</v>
      </c>
      <c r="E1789" s="10" t="s">
        <v>16</v>
      </c>
      <c r="F1789" s="10" t="s">
        <v>17</v>
      </c>
      <c r="G1789" s="10" t="s">
        <v>98</v>
      </c>
      <c r="H1789" s="10">
        <v>1</v>
      </c>
      <c r="I1789" s="11">
        <v>45240</v>
      </c>
      <c r="J1789" s="10">
        <v>35</v>
      </c>
      <c r="K1789" s="10" t="s">
        <v>68</v>
      </c>
      <c r="L1789" s="10" t="s">
        <v>31</v>
      </c>
    </row>
    <row r="1790" spans="1:12" x14ac:dyDescent="0.3">
      <c r="A1790" s="52">
        <v>45839</v>
      </c>
      <c r="B1790" s="10" t="s">
        <v>349</v>
      </c>
      <c r="C1790" s="10" t="s">
        <v>350</v>
      </c>
      <c r="D1790" s="10" t="s">
        <v>101</v>
      </c>
      <c r="E1790" s="10" t="s">
        <v>16</v>
      </c>
      <c r="F1790" s="10" t="s">
        <v>19</v>
      </c>
      <c r="G1790" s="10" t="s">
        <v>51</v>
      </c>
      <c r="H1790" s="10">
        <v>0.91</v>
      </c>
      <c r="I1790" s="11">
        <v>44506</v>
      </c>
      <c r="J1790" s="10">
        <v>44</v>
      </c>
      <c r="K1790" s="10" t="s">
        <v>52</v>
      </c>
      <c r="L1790" s="10" t="s">
        <v>41</v>
      </c>
    </row>
    <row r="1791" spans="1:12" x14ac:dyDescent="0.3">
      <c r="A1791" s="52">
        <v>45839</v>
      </c>
      <c r="B1791" s="10" t="s">
        <v>351</v>
      </c>
      <c r="C1791" s="10" t="s">
        <v>352</v>
      </c>
      <c r="D1791" s="10" t="s">
        <v>198</v>
      </c>
      <c r="E1791" s="10" t="s">
        <v>20</v>
      </c>
      <c r="F1791" s="10" t="s">
        <v>17</v>
      </c>
      <c r="G1791" s="10" t="s">
        <v>51</v>
      </c>
      <c r="H1791" s="10">
        <v>1</v>
      </c>
      <c r="I1791" s="11">
        <v>44547</v>
      </c>
      <c r="J1791" s="10">
        <v>53</v>
      </c>
      <c r="K1791" s="10" t="s">
        <v>52</v>
      </c>
      <c r="L1791" s="10" t="s">
        <v>21</v>
      </c>
    </row>
    <row r="1792" spans="1:12" x14ac:dyDescent="0.3">
      <c r="A1792" s="52">
        <v>45839</v>
      </c>
      <c r="B1792" s="10" t="s">
        <v>353</v>
      </c>
      <c r="C1792" s="10" t="s">
        <v>354</v>
      </c>
      <c r="D1792" s="10" t="s">
        <v>355</v>
      </c>
      <c r="E1792" s="10" t="s">
        <v>20</v>
      </c>
      <c r="F1792" s="10" t="s">
        <v>17</v>
      </c>
      <c r="G1792" s="10" t="s">
        <v>57</v>
      </c>
      <c r="H1792" s="10">
        <v>1</v>
      </c>
      <c r="I1792" s="11">
        <v>45532</v>
      </c>
      <c r="J1792" s="10">
        <v>54</v>
      </c>
      <c r="K1792" s="10" t="s">
        <v>68</v>
      </c>
      <c r="L1792" s="10" t="s">
        <v>31</v>
      </c>
    </row>
    <row r="1793" spans="1:12" x14ac:dyDescent="0.3">
      <c r="A1793" s="52">
        <v>45839</v>
      </c>
      <c r="B1793" s="10" t="s">
        <v>356</v>
      </c>
      <c r="C1793" s="10" t="s">
        <v>350</v>
      </c>
      <c r="D1793" s="10" t="s">
        <v>357</v>
      </c>
      <c r="E1793" s="10" t="s">
        <v>20</v>
      </c>
      <c r="F1793" s="10" t="s">
        <v>17</v>
      </c>
      <c r="G1793" s="10" t="s">
        <v>51</v>
      </c>
      <c r="H1793" s="10">
        <v>1</v>
      </c>
      <c r="I1793" s="11">
        <v>44759</v>
      </c>
      <c r="J1793" s="10">
        <v>47</v>
      </c>
      <c r="K1793" s="10" t="s">
        <v>68</v>
      </c>
      <c r="L1793" s="10" t="s">
        <v>21</v>
      </c>
    </row>
    <row r="1794" spans="1:12" x14ac:dyDescent="0.3">
      <c r="A1794" s="52">
        <v>45839</v>
      </c>
      <c r="B1794" s="10" t="s">
        <v>358</v>
      </c>
      <c r="C1794" s="10" t="s">
        <v>359</v>
      </c>
      <c r="D1794" s="10" t="s">
        <v>360</v>
      </c>
      <c r="E1794" s="10" t="s">
        <v>16</v>
      </c>
      <c r="F1794" s="10" t="s">
        <v>17</v>
      </c>
      <c r="G1794" s="10" t="s">
        <v>75</v>
      </c>
      <c r="H1794" s="10">
        <v>1</v>
      </c>
      <c r="I1794" s="11">
        <v>44444</v>
      </c>
      <c r="J1794" s="10">
        <v>54</v>
      </c>
      <c r="K1794" s="10" t="s">
        <v>52</v>
      </c>
      <c r="L1794" s="10" t="s">
        <v>31</v>
      </c>
    </row>
    <row r="1795" spans="1:12" x14ac:dyDescent="0.3">
      <c r="A1795" s="52">
        <v>45839</v>
      </c>
      <c r="B1795" s="10" t="s">
        <v>361</v>
      </c>
      <c r="C1795" s="10" t="s">
        <v>362</v>
      </c>
      <c r="D1795" s="10" t="s">
        <v>181</v>
      </c>
      <c r="E1795" s="10" t="s">
        <v>20</v>
      </c>
      <c r="F1795" s="10" t="s">
        <v>17</v>
      </c>
      <c r="G1795" s="10" t="s">
        <v>51</v>
      </c>
      <c r="H1795" s="10">
        <v>1</v>
      </c>
      <c r="I1795" s="11">
        <v>45785</v>
      </c>
      <c r="J1795" s="10">
        <v>20</v>
      </c>
      <c r="K1795" s="10" t="s">
        <v>52</v>
      </c>
      <c r="L1795" s="10" t="s">
        <v>18</v>
      </c>
    </row>
    <row r="1796" spans="1:12" x14ac:dyDescent="0.3">
      <c r="A1796" s="52">
        <v>45839</v>
      </c>
      <c r="B1796" s="10" t="s">
        <v>365</v>
      </c>
      <c r="C1796" s="10" t="s">
        <v>366</v>
      </c>
      <c r="D1796" s="10" t="s">
        <v>367</v>
      </c>
      <c r="E1796" s="10" t="s">
        <v>20</v>
      </c>
      <c r="F1796" s="10" t="s">
        <v>19</v>
      </c>
      <c r="G1796" s="10" t="s">
        <v>51</v>
      </c>
      <c r="H1796" s="10">
        <v>0.91</v>
      </c>
      <c r="I1796" s="11">
        <v>44073</v>
      </c>
      <c r="J1796" s="10">
        <v>46</v>
      </c>
      <c r="K1796" s="10" t="s">
        <v>68</v>
      </c>
      <c r="L1796" s="10" t="s">
        <v>31</v>
      </c>
    </row>
    <row r="1797" spans="1:12" x14ac:dyDescent="0.3">
      <c r="A1797" s="52">
        <v>45839</v>
      </c>
      <c r="B1797" s="10" t="s">
        <v>368</v>
      </c>
      <c r="C1797" s="10" t="s">
        <v>111</v>
      </c>
      <c r="D1797" s="10" t="s">
        <v>343</v>
      </c>
      <c r="E1797" s="10" t="s">
        <v>16</v>
      </c>
      <c r="F1797" s="10" t="s">
        <v>17</v>
      </c>
      <c r="G1797" s="10" t="s">
        <v>51</v>
      </c>
      <c r="H1797" s="10">
        <v>0.91</v>
      </c>
      <c r="I1797" s="11">
        <v>44277</v>
      </c>
      <c r="J1797" s="10">
        <v>59</v>
      </c>
      <c r="K1797" s="10" t="s">
        <v>68</v>
      </c>
      <c r="L1797" s="10" t="s">
        <v>36</v>
      </c>
    </row>
    <row r="1798" spans="1:12" x14ac:dyDescent="0.3">
      <c r="A1798" s="52">
        <v>45839</v>
      </c>
      <c r="B1798" s="10" t="s">
        <v>371</v>
      </c>
      <c r="C1798" s="10" t="s">
        <v>372</v>
      </c>
      <c r="D1798" s="10" t="s">
        <v>373</v>
      </c>
      <c r="E1798" s="10" t="s">
        <v>16</v>
      </c>
      <c r="F1798" s="10" t="s">
        <v>19</v>
      </c>
      <c r="G1798" s="10" t="s">
        <v>29</v>
      </c>
      <c r="H1798" s="10">
        <v>1</v>
      </c>
      <c r="I1798" s="11">
        <v>45625</v>
      </c>
      <c r="J1798" s="10">
        <v>40</v>
      </c>
      <c r="K1798" s="10" t="s">
        <v>68</v>
      </c>
      <c r="L1798" s="10" t="s">
        <v>36</v>
      </c>
    </row>
    <row r="1799" spans="1:12" x14ac:dyDescent="0.3">
      <c r="A1799" s="52">
        <v>45839</v>
      </c>
      <c r="B1799" s="10" t="s">
        <v>374</v>
      </c>
      <c r="C1799" s="10" t="s">
        <v>375</v>
      </c>
      <c r="D1799" s="10" t="s">
        <v>124</v>
      </c>
      <c r="E1799" s="10" t="s">
        <v>20</v>
      </c>
      <c r="F1799" s="10" t="s">
        <v>19</v>
      </c>
      <c r="G1799" s="10" t="s">
        <v>57</v>
      </c>
      <c r="H1799" s="10">
        <v>1</v>
      </c>
      <c r="I1799" s="11">
        <v>45598</v>
      </c>
      <c r="J1799" s="10">
        <v>59</v>
      </c>
      <c r="K1799" s="10" t="s">
        <v>52</v>
      </c>
      <c r="L1799" s="10" t="s">
        <v>36</v>
      </c>
    </row>
    <row r="1800" spans="1:12" x14ac:dyDescent="0.3">
      <c r="A1800" s="52">
        <v>45839</v>
      </c>
      <c r="B1800" s="10" t="s">
        <v>376</v>
      </c>
      <c r="C1800" s="10" t="s">
        <v>283</v>
      </c>
      <c r="D1800" s="10" t="s">
        <v>346</v>
      </c>
      <c r="E1800" s="10" t="s">
        <v>16</v>
      </c>
      <c r="F1800" s="10" t="s">
        <v>19</v>
      </c>
      <c r="G1800" s="10" t="s">
        <v>75</v>
      </c>
      <c r="H1800" s="10">
        <v>0.91</v>
      </c>
      <c r="I1800" s="11">
        <v>44440</v>
      </c>
      <c r="J1800" s="10">
        <v>60</v>
      </c>
      <c r="K1800" s="10" t="s">
        <v>52</v>
      </c>
      <c r="L1800" s="10" t="s">
        <v>39</v>
      </c>
    </row>
    <row r="1801" spans="1:12" x14ac:dyDescent="0.3">
      <c r="A1801" s="52">
        <v>45839</v>
      </c>
      <c r="B1801" s="10" t="s">
        <v>377</v>
      </c>
      <c r="C1801" s="10" t="s">
        <v>378</v>
      </c>
      <c r="D1801" s="10" t="s">
        <v>144</v>
      </c>
      <c r="E1801" s="10" t="s">
        <v>20</v>
      </c>
      <c r="F1801" s="10" t="s">
        <v>19</v>
      </c>
      <c r="G1801" s="10" t="s">
        <v>75</v>
      </c>
      <c r="H1801" s="10">
        <v>0.91</v>
      </c>
      <c r="I1801" s="11">
        <v>45474</v>
      </c>
      <c r="J1801" s="10">
        <v>24</v>
      </c>
      <c r="K1801" s="10" t="s">
        <v>52</v>
      </c>
      <c r="L1801" s="10" t="s">
        <v>35</v>
      </c>
    </row>
    <row r="1802" spans="1:12" x14ac:dyDescent="0.3">
      <c r="A1802" s="52">
        <v>45839</v>
      </c>
      <c r="B1802" s="10" t="s">
        <v>379</v>
      </c>
      <c r="C1802" s="10" t="s">
        <v>380</v>
      </c>
      <c r="D1802" s="10" t="s">
        <v>71</v>
      </c>
      <c r="E1802" s="10" t="s">
        <v>16</v>
      </c>
      <c r="F1802" s="10" t="s">
        <v>17</v>
      </c>
      <c r="G1802" s="10" t="s">
        <v>57</v>
      </c>
      <c r="H1802" s="10">
        <v>0.91</v>
      </c>
      <c r="I1802" s="11">
        <v>45283</v>
      </c>
      <c r="J1802" s="10">
        <v>59</v>
      </c>
      <c r="K1802" s="10" t="s">
        <v>52</v>
      </c>
      <c r="L1802" s="10" t="s">
        <v>18</v>
      </c>
    </row>
    <row r="1803" spans="1:12" x14ac:dyDescent="0.3">
      <c r="A1803" s="52">
        <v>45839</v>
      </c>
      <c r="B1803" s="10" t="s">
        <v>381</v>
      </c>
      <c r="C1803" s="10" t="s">
        <v>382</v>
      </c>
      <c r="D1803" s="10" t="s">
        <v>383</v>
      </c>
      <c r="E1803" s="10" t="s">
        <v>20</v>
      </c>
      <c r="F1803" s="10" t="s">
        <v>50</v>
      </c>
      <c r="G1803" s="10" t="s">
        <v>121</v>
      </c>
      <c r="H1803" s="10">
        <v>1</v>
      </c>
      <c r="I1803" s="11">
        <v>44656</v>
      </c>
      <c r="J1803" s="10">
        <v>52</v>
      </c>
      <c r="K1803" s="10" t="s">
        <v>52</v>
      </c>
      <c r="L1803" s="10" t="s">
        <v>18</v>
      </c>
    </row>
    <row r="1804" spans="1:12" x14ac:dyDescent="0.3">
      <c r="A1804" s="52">
        <v>45839</v>
      </c>
      <c r="B1804" s="10" t="s">
        <v>384</v>
      </c>
      <c r="C1804" s="10" t="s">
        <v>385</v>
      </c>
      <c r="D1804" s="10" t="s">
        <v>175</v>
      </c>
      <c r="E1804" s="10" t="s">
        <v>16</v>
      </c>
      <c r="F1804" s="10" t="s">
        <v>19</v>
      </c>
      <c r="G1804" s="10" t="s">
        <v>75</v>
      </c>
      <c r="H1804" s="10">
        <v>1</v>
      </c>
      <c r="I1804" s="11">
        <v>45728</v>
      </c>
      <c r="J1804" s="10">
        <v>37</v>
      </c>
      <c r="K1804" s="10" t="s">
        <v>68</v>
      </c>
      <c r="L1804" s="10" t="s">
        <v>21</v>
      </c>
    </row>
    <row r="1805" spans="1:12" x14ac:dyDescent="0.3">
      <c r="A1805" s="52">
        <v>45839</v>
      </c>
      <c r="B1805" s="10" t="s">
        <v>386</v>
      </c>
      <c r="C1805" s="10" t="s">
        <v>387</v>
      </c>
      <c r="D1805" s="10" t="s">
        <v>388</v>
      </c>
      <c r="E1805" s="10" t="s">
        <v>16</v>
      </c>
      <c r="F1805" s="10" t="s">
        <v>19</v>
      </c>
      <c r="G1805" s="10" t="s">
        <v>98</v>
      </c>
      <c r="H1805" s="10">
        <v>1</v>
      </c>
      <c r="I1805" s="11">
        <v>44560</v>
      </c>
      <c r="J1805" s="10">
        <v>29</v>
      </c>
      <c r="K1805" s="10" t="s">
        <v>52</v>
      </c>
      <c r="L1805" s="10" t="s">
        <v>94</v>
      </c>
    </row>
    <row r="1806" spans="1:12" x14ac:dyDescent="0.3">
      <c r="A1806" s="52">
        <v>45839</v>
      </c>
      <c r="B1806" s="10" t="s">
        <v>389</v>
      </c>
      <c r="C1806" s="10" t="s">
        <v>390</v>
      </c>
      <c r="D1806" s="10" t="s">
        <v>301</v>
      </c>
      <c r="E1806" s="10" t="s">
        <v>20</v>
      </c>
      <c r="F1806" s="10" t="s">
        <v>19</v>
      </c>
      <c r="G1806" s="10" t="s">
        <v>57</v>
      </c>
      <c r="H1806" s="10">
        <v>0.91</v>
      </c>
      <c r="I1806" s="11">
        <v>44184</v>
      </c>
      <c r="J1806" s="10">
        <v>60</v>
      </c>
      <c r="K1806" s="10" t="s">
        <v>68</v>
      </c>
      <c r="L1806" s="10" t="s">
        <v>23</v>
      </c>
    </row>
    <row r="1807" spans="1:12" x14ac:dyDescent="0.3">
      <c r="A1807" s="52">
        <v>45839</v>
      </c>
      <c r="B1807" s="10" t="s">
        <v>391</v>
      </c>
      <c r="C1807" s="10" t="s">
        <v>392</v>
      </c>
      <c r="D1807" s="10" t="s">
        <v>393</v>
      </c>
      <c r="E1807" s="10" t="s">
        <v>20</v>
      </c>
      <c r="F1807" s="10" t="s">
        <v>17</v>
      </c>
      <c r="G1807" s="10" t="s">
        <v>51</v>
      </c>
      <c r="H1807" s="10">
        <v>1</v>
      </c>
      <c r="I1807" s="11">
        <v>45241</v>
      </c>
      <c r="J1807" s="10">
        <v>22</v>
      </c>
      <c r="K1807" s="10" t="s">
        <v>52</v>
      </c>
      <c r="L1807" s="10" t="s">
        <v>31</v>
      </c>
    </row>
    <row r="1808" spans="1:12" x14ac:dyDescent="0.3">
      <c r="A1808" s="52">
        <v>45839</v>
      </c>
      <c r="B1808" s="10" t="s">
        <v>394</v>
      </c>
      <c r="C1808" s="10" t="s">
        <v>366</v>
      </c>
      <c r="D1808" s="10" t="s">
        <v>366</v>
      </c>
      <c r="E1808" s="10" t="s">
        <v>20</v>
      </c>
      <c r="F1808" s="10" t="s">
        <v>19</v>
      </c>
      <c r="G1808" s="10" t="s">
        <v>51</v>
      </c>
      <c r="H1808" s="10">
        <v>1</v>
      </c>
      <c r="I1808" s="11">
        <v>45346</v>
      </c>
      <c r="J1808" s="10">
        <v>61</v>
      </c>
      <c r="K1808" s="10" t="s">
        <v>68</v>
      </c>
      <c r="L1808" s="10" t="s">
        <v>41</v>
      </c>
    </row>
    <row r="1809" spans="1:12" x14ac:dyDescent="0.3">
      <c r="A1809" s="52">
        <v>45839</v>
      </c>
      <c r="B1809" s="10" t="s">
        <v>397</v>
      </c>
      <c r="C1809" s="10" t="s">
        <v>398</v>
      </c>
      <c r="D1809" s="10" t="s">
        <v>106</v>
      </c>
      <c r="E1809" s="10" t="s">
        <v>20</v>
      </c>
      <c r="F1809" s="10" t="s">
        <v>19</v>
      </c>
      <c r="G1809" s="10" t="s">
        <v>57</v>
      </c>
      <c r="H1809" s="10">
        <v>0.91</v>
      </c>
      <c r="I1809" s="11">
        <v>44912</v>
      </c>
      <c r="J1809" s="10">
        <v>35</v>
      </c>
      <c r="K1809" s="10" t="s">
        <v>52</v>
      </c>
      <c r="L1809" s="10" t="s">
        <v>42</v>
      </c>
    </row>
    <row r="1810" spans="1:12" x14ac:dyDescent="0.3">
      <c r="A1810" s="52">
        <v>45839</v>
      </c>
      <c r="B1810" s="10" t="s">
        <v>399</v>
      </c>
      <c r="C1810" s="10" t="s">
        <v>192</v>
      </c>
      <c r="D1810" s="10" t="s">
        <v>400</v>
      </c>
      <c r="E1810" s="10" t="s">
        <v>20</v>
      </c>
      <c r="F1810" s="10" t="s">
        <v>56</v>
      </c>
      <c r="G1810" s="10" t="s">
        <v>57</v>
      </c>
      <c r="H1810" s="10">
        <v>1</v>
      </c>
      <c r="I1810" s="11">
        <v>45376</v>
      </c>
      <c r="J1810" s="10">
        <v>57</v>
      </c>
      <c r="K1810" s="10" t="s">
        <v>52</v>
      </c>
      <c r="L1810" s="10" t="s">
        <v>90</v>
      </c>
    </row>
    <row r="1811" spans="1:12" x14ac:dyDescent="0.3">
      <c r="A1811" s="52">
        <v>45839</v>
      </c>
      <c r="B1811" s="10" t="s">
        <v>401</v>
      </c>
      <c r="C1811" s="10" t="s">
        <v>155</v>
      </c>
      <c r="D1811" s="10" t="s">
        <v>87</v>
      </c>
      <c r="E1811" s="10" t="s">
        <v>20</v>
      </c>
      <c r="F1811" s="10" t="s">
        <v>19</v>
      </c>
      <c r="G1811" s="10" t="s">
        <v>51</v>
      </c>
      <c r="H1811" s="10">
        <v>1</v>
      </c>
      <c r="I1811" s="11">
        <v>45290</v>
      </c>
      <c r="J1811" s="10">
        <v>36</v>
      </c>
      <c r="K1811" s="10" t="s">
        <v>68</v>
      </c>
      <c r="L1811" s="10" t="s">
        <v>27</v>
      </c>
    </row>
    <row r="1812" spans="1:12" x14ac:dyDescent="0.3">
      <c r="A1812" s="52">
        <v>45839</v>
      </c>
      <c r="B1812" s="10" t="s">
        <v>405</v>
      </c>
      <c r="C1812" s="10" t="s">
        <v>406</v>
      </c>
      <c r="D1812" s="10" t="s">
        <v>383</v>
      </c>
      <c r="E1812" s="10" t="s">
        <v>20</v>
      </c>
      <c r="F1812" s="10" t="s">
        <v>17</v>
      </c>
      <c r="G1812" s="10" t="s">
        <v>98</v>
      </c>
      <c r="H1812" s="10">
        <v>1</v>
      </c>
      <c r="I1812" s="11">
        <v>45824</v>
      </c>
      <c r="J1812" s="10">
        <v>21</v>
      </c>
      <c r="K1812" s="10" t="s">
        <v>68</v>
      </c>
      <c r="L1812" s="10" t="s">
        <v>36</v>
      </c>
    </row>
    <row r="1813" spans="1:12" x14ac:dyDescent="0.3">
      <c r="A1813" s="52">
        <v>45839</v>
      </c>
      <c r="B1813" s="10" t="s">
        <v>407</v>
      </c>
      <c r="C1813" s="10" t="s">
        <v>408</v>
      </c>
      <c r="D1813" s="10" t="s">
        <v>409</v>
      </c>
      <c r="E1813" s="10" t="s">
        <v>16</v>
      </c>
      <c r="F1813" s="10" t="s">
        <v>19</v>
      </c>
      <c r="G1813" s="10" t="s">
        <v>51</v>
      </c>
      <c r="H1813" s="10">
        <v>1</v>
      </c>
      <c r="I1813" s="11">
        <v>44078</v>
      </c>
      <c r="J1813" s="10">
        <v>56</v>
      </c>
      <c r="K1813" s="10" t="s">
        <v>52</v>
      </c>
      <c r="L1813" s="10" t="s">
        <v>94</v>
      </c>
    </row>
    <row r="1814" spans="1:12" x14ac:dyDescent="0.3">
      <c r="A1814" s="52">
        <v>45839</v>
      </c>
      <c r="B1814" s="10" t="s">
        <v>410</v>
      </c>
      <c r="C1814" s="10" t="s">
        <v>411</v>
      </c>
      <c r="D1814" s="10" t="s">
        <v>412</v>
      </c>
      <c r="E1814" s="10" t="s">
        <v>16</v>
      </c>
      <c r="F1814" s="10" t="s">
        <v>19</v>
      </c>
      <c r="G1814" s="10" t="s">
        <v>51</v>
      </c>
      <c r="H1814" s="10">
        <v>1</v>
      </c>
      <c r="I1814" s="11">
        <v>45701</v>
      </c>
      <c r="J1814" s="10">
        <v>59</v>
      </c>
      <c r="K1814" s="10" t="s">
        <v>52</v>
      </c>
      <c r="L1814" s="10" t="s">
        <v>36</v>
      </c>
    </row>
    <row r="1815" spans="1:12" x14ac:dyDescent="0.3">
      <c r="A1815" s="52">
        <v>45839</v>
      </c>
      <c r="B1815" s="10" t="s">
        <v>413</v>
      </c>
      <c r="C1815" s="10" t="s">
        <v>414</v>
      </c>
      <c r="D1815" s="10" t="s">
        <v>181</v>
      </c>
      <c r="E1815" s="10" t="s">
        <v>20</v>
      </c>
      <c r="F1815" s="10" t="s">
        <v>17</v>
      </c>
      <c r="G1815" s="10" t="s">
        <v>51</v>
      </c>
      <c r="H1815" s="10">
        <v>1</v>
      </c>
      <c r="I1815" s="11">
        <v>45257</v>
      </c>
      <c r="J1815" s="10">
        <v>51</v>
      </c>
      <c r="K1815" s="10" t="s">
        <v>52</v>
      </c>
      <c r="L1815" s="10" t="s">
        <v>42</v>
      </c>
    </row>
    <row r="1816" spans="1:12" x14ac:dyDescent="0.3">
      <c r="A1816" s="52">
        <v>45839</v>
      </c>
      <c r="B1816" s="10" t="s">
        <v>415</v>
      </c>
      <c r="C1816" s="10" t="s">
        <v>155</v>
      </c>
      <c r="D1816" s="10" t="s">
        <v>286</v>
      </c>
      <c r="E1816" s="10" t="s">
        <v>20</v>
      </c>
      <c r="F1816" s="10" t="s">
        <v>19</v>
      </c>
      <c r="G1816" s="10" t="s">
        <v>67</v>
      </c>
      <c r="H1816" s="10">
        <v>1</v>
      </c>
      <c r="I1816" s="11">
        <v>44461</v>
      </c>
      <c r="J1816" s="10">
        <v>25</v>
      </c>
      <c r="K1816" s="10" t="s">
        <v>52</v>
      </c>
      <c r="L1816" s="10" t="s">
        <v>42</v>
      </c>
    </row>
    <row r="1817" spans="1:12" x14ac:dyDescent="0.3">
      <c r="A1817" s="52">
        <v>45839</v>
      </c>
      <c r="B1817" s="10" t="s">
        <v>416</v>
      </c>
      <c r="C1817" s="10" t="s">
        <v>321</v>
      </c>
      <c r="D1817" s="10" t="s">
        <v>138</v>
      </c>
      <c r="E1817" s="10" t="s">
        <v>20</v>
      </c>
      <c r="F1817" s="10" t="s">
        <v>17</v>
      </c>
      <c r="G1817" s="10" t="s">
        <v>121</v>
      </c>
      <c r="H1817" s="10">
        <v>1</v>
      </c>
      <c r="I1817" s="11">
        <v>45334</v>
      </c>
      <c r="J1817" s="10">
        <v>60</v>
      </c>
      <c r="K1817" s="10" t="s">
        <v>68</v>
      </c>
      <c r="L1817" s="10" t="s">
        <v>90</v>
      </c>
    </row>
    <row r="1818" spans="1:12" x14ac:dyDescent="0.3">
      <c r="A1818" s="52">
        <v>45839</v>
      </c>
      <c r="B1818" s="10" t="s">
        <v>417</v>
      </c>
      <c r="C1818" s="10" t="s">
        <v>418</v>
      </c>
      <c r="D1818" s="10" t="s">
        <v>132</v>
      </c>
      <c r="E1818" s="10" t="s">
        <v>20</v>
      </c>
      <c r="F1818" s="10" t="s">
        <v>19</v>
      </c>
      <c r="G1818" s="10" t="s">
        <v>51</v>
      </c>
      <c r="H1818" s="10">
        <v>1</v>
      </c>
      <c r="I1818" s="11">
        <v>44084</v>
      </c>
      <c r="J1818" s="10">
        <v>40</v>
      </c>
      <c r="K1818" s="10" t="s">
        <v>68</v>
      </c>
      <c r="L1818" s="10" t="s">
        <v>18</v>
      </c>
    </row>
    <row r="1819" spans="1:12" x14ac:dyDescent="0.3">
      <c r="A1819" s="52">
        <v>45839</v>
      </c>
      <c r="B1819" s="10" t="s">
        <v>419</v>
      </c>
      <c r="C1819" s="10" t="s">
        <v>420</v>
      </c>
      <c r="D1819" s="10" t="s">
        <v>421</v>
      </c>
      <c r="E1819" s="10" t="s">
        <v>20</v>
      </c>
      <c r="F1819" s="10" t="s">
        <v>17</v>
      </c>
      <c r="G1819" s="10" t="s">
        <v>67</v>
      </c>
      <c r="H1819" s="10">
        <v>1</v>
      </c>
      <c r="I1819" s="11">
        <v>44861</v>
      </c>
      <c r="J1819" s="10">
        <v>57</v>
      </c>
      <c r="K1819" s="10" t="s">
        <v>52</v>
      </c>
      <c r="L1819" s="10" t="s">
        <v>18</v>
      </c>
    </row>
    <row r="1820" spans="1:12" x14ac:dyDescent="0.3">
      <c r="A1820" s="52">
        <v>45839</v>
      </c>
      <c r="B1820" s="10" t="s">
        <v>422</v>
      </c>
      <c r="C1820" s="10" t="s">
        <v>423</v>
      </c>
      <c r="D1820" s="10" t="s">
        <v>424</v>
      </c>
      <c r="E1820" s="10" t="s">
        <v>20</v>
      </c>
      <c r="F1820" s="10" t="s">
        <v>19</v>
      </c>
      <c r="G1820" s="10" t="s">
        <v>67</v>
      </c>
      <c r="H1820" s="10">
        <v>1</v>
      </c>
      <c r="I1820" s="11">
        <v>44591</v>
      </c>
      <c r="J1820" s="10">
        <v>55</v>
      </c>
      <c r="K1820" s="10" t="s">
        <v>52</v>
      </c>
      <c r="L1820" s="10" t="s">
        <v>31</v>
      </c>
    </row>
    <row r="1821" spans="1:12" x14ac:dyDescent="0.3">
      <c r="A1821" s="52">
        <v>45839</v>
      </c>
      <c r="B1821" s="10" t="s">
        <v>425</v>
      </c>
      <c r="C1821" s="10" t="s">
        <v>426</v>
      </c>
      <c r="D1821" s="10" t="s">
        <v>427</v>
      </c>
      <c r="E1821" s="10" t="s">
        <v>16</v>
      </c>
      <c r="F1821" s="10" t="s">
        <v>17</v>
      </c>
      <c r="G1821" s="10" t="s">
        <v>75</v>
      </c>
      <c r="H1821" s="10">
        <v>1</v>
      </c>
      <c r="I1821" s="11">
        <v>45576</v>
      </c>
      <c r="J1821" s="10">
        <v>34</v>
      </c>
      <c r="K1821" s="10" t="s">
        <v>68</v>
      </c>
      <c r="L1821" s="10" t="s">
        <v>42</v>
      </c>
    </row>
    <row r="1822" spans="1:12" x14ac:dyDescent="0.3">
      <c r="A1822" s="52">
        <v>45839</v>
      </c>
      <c r="B1822" s="10" t="s">
        <v>428</v>
      </c>
      <c r="C1822" s="10" t="s">
        <v>429</v>
      </c>
      <c r="D1822" s="10" t="s">
        <v>146</v>
      </c>
      <c r="E1822" s="10" t="s">
        <v>20</v>
      </c>
      <c r="F1822" s="10" t="s">
        <v>56</v>
      </c>
      <c r="G1822" s="10" t="s">
        <v>75</v>
      </c>
      <c r="H1822" s="10">
        <v>1</v>
      </c>
      <c r="I1822" s="11">
        <v>44080</v>
      </c>
      <c r="J1822" s="10">
        <v>48</v>
      </c>
      <c r="K1822" s="10" t="s">
        <v>52</v>
      </c>
      <c r="L1822" s="10" t="s">
        <v>90</v>
      </c>
    </row>
    <row r="1823" spans="1:12" x14ac:dyDescent="0.3">
      <c r="A1823" s="52">
        <v>45839</v>
      </c>
      <c r="B1823" s="10" t="s">
        <v>430</v>
      </c>
      <c r="C1823" s="10" t="s">
        <v>309</v>
      </c>
      <c r="D1823" s="10" t="s">
        <v>431</v>
      </c>
      <c r="E1823" s="10" t="s">
        <v>16</v>
      </c>
      <c r="F1823" s="10" t="s">
        <v>50</v>
      </c>
      <c r="G1823" s="10" t="s">
        <v>51</v>
      </c>
      <c r="H1823" s="10">
        <v>1</v>
      </c>
      <c r="I1823" s="11">
        <v>44621</v>
      </c>
      <c r="J1823" s="10">
        <v>43</v>
      </c>
      <c r="K1823" s="10" t="s">
        <v>52</v>
      </c>
      <c r="L1823" s="10" t="s">
        <v>27</v>
      </c>
    </row>
    <row r="1824" spans="1:12" x14ac:dyDescent="0.3">
      <c r="A1824" s="52">
        <v>45839</v>
      </c>
      <c r="B1824" s="10" t="s">
        <v>432</v>
      </c>
      <c r="C1824" s="10" t="s">
        <v>366</v>
      </c>
      <c r="D1824" s="10" t="s">
        <v>106</v>
      </c>
      <c r="E1824" s="10" t="s">
        <v>20</v>
      </c>
      <c r="F1824" s="10" t="s">
        <v>19</v>
      </c>
      <c r="G1824" s="10" t="s">
        <v>57</v>
      </c>
      <c r="H1824" s="10">
        <v>1</v>
      </c>
      <c r="I1824" s="11">
        <v>44839</v>
      </c>
      <c r="J1824" s="10">
        <v>29</v>
      </c>
      <c r="K1824" s="10" t="s">
        <v>68</v>
      </c>
      <c r="L1824" s="10" t="s">
        <v>27</v>
      </c>
    </row>
    <row r="1825" spans="1:12" x14ac:dyDescent="0.3">
      <c r="A1825" s="52">
        <v>45839</v>
      </c>
      <c r="B1825" s="10" t="s">
        <v>433</v>
      </c>
      <c r="C1825" s="10" t="s">
        <v>186</v>
      </c>
      <c r="D1825" s="10" t="s">
        <v>332</v>
      </c>
      <c r="E1825" s="10" t="s">
        <v>16</v>
      </c>
      <c r="F1825" s="10" t="s">
        <v>19</v>
      </c>
      <c r="G1825" s="10" t="s">
        <v>98</v>
      </c>
      <c r="H1825" s="10">
        <v>1</v>
      </c>
      <c r="I1825" s="11">
        <v>44379</v>
      </c>
      <c r="J1825" s="10">
        <v>20</v>
      </c>
      <c r="K1825" s="10" t="s">
        <v>68</v>
      </c>
      <c r="L1825" s="10" t="s">
        <v>94</v>
      </c>
    </row>
    <row r="1826" spans="1:12" x14ac:dyDescent="0.3">
      <c r="A1826" s="52">
        <v>45839</v>
      </c>
      <c r="B1826" s="10" t="s">
        <v>434</v>
      </c>
      <c r="C1826" s="10" t="s">
        <v>340</v>
      </c>
      <c r="D1826" s="10" t="s">
        <v>117</v>
      </c>
      <c r="E1826" s="10" t="s">
        <v>16</v>
      </c>
      <c r="F1826" s="10" t="s">
        <v>50</v>
      </c>
      <c r="G1826" s="10" t="s">
        <v>121</v>
      </c>
      <c r="H1826" s="10">
        <v>1</v>
      </c>
      <c r="I1826" s="11">
        <v>44692</v>
      </c>
      <c r="J1826" s="10">
        <v>36</v>
      </c>
      <c r="K1826" s="10" t="s">
        <v>52</v>
      </c>
      <c r="L1826" s="10" t="s">
        <v>42</v>
      </c>
    </row>
    <row r="1827" spans="1:12" x14ac:dyDescent="0.3">
      <c r="A1827" s="52">
        <v>45839</v>
      </c>
      <c r="B1827" s="10" t="s">
        <v>435</v>
      </c>
      <c r="C1827" s="10" t="s">
        <v>436</v>
      </c>
      <c r="D1827" s="10" t="s">
        <v>335</v>
      </c>
      <c r="E1827" s="10" t="s">
        <v>16</v>
      </c>
      <c r="F1827" s="10" t="s">
        <v>17</v>
      </c>
      <c r="G1827" s="10" t="s">
        <v>51</v>
      </c>
      <c r="H1827" s="10">
        <v>0.91</v>
      </c>
      <c r="I1827" s="11">
        <v>44103</v>
      </c>
      <c r="J1827" s="10">
        <v>62</v>
      </c>
      <c r="K1827" s="10" t="s">
        <v>52</v>
      </c>
      <c r="L1827" s="10" t="s">
        <v>40</v>
      </c>
    </row>
    <row r="1828" spans="1:12" x14ac:dyDescent="0.3">
      <c r="A1828" s="52">
        <v>45839</v>
      </c>
      <c r="B1828" s="10" t="s">
        <v>437</v>
      </c>
      <c r="C1828" s="10" t="s">
        <v>32</v>
      </c>
      <c r="D1828" s="10" t="s">
        <v>103</v>
      </c>
      <c r="E1828" s="10" t="s">
        <v>16</v>
      </c>
      <c r="F1828" s="10" t="s">
        <v>19</v>
      </c>
      <c r="G1828" s="10" t="s">
        <v>57</v>
      </c>
      <c r="H1828" s="10">
        <v>1</v>
      </c>
      <c r="I1828" s="11">
        <v>44489</v>
      </c>
      <c r="J1828" s="10">
        <v>59</v>
      </c>
      <c r="K1828" s="10" t="s">
        <v>52</v>
      </c>
      <c r="L1828" s="10" t="s">
        <v>18</v>
      </c>
    </row>
    <row r="1829" spans="1:12" x14ac:dyDescent="0.3">
      <c r="A1829" s="52">
        <v>45839</v>
      </c>
      <c r="B1829" s="10" t="s">
        <v>438</v>
      </c>
      <c r="C1829" s="10" t="s">
        <v>439</v>
      </c>
      <c r="D1829" s="10" t="s">
        <v>66</v>
      </c>
      <c r="E1829" s="10" t="s">
        <v>20</v>
      </c>
      <c r="F1829" s="10" t="s">
        <v>19</v>
      </c>
      <c r="G1829" s="10" t="s">
        <v>67</v>
      </c>
      <c r="H1829" s="10">
        <v>0.91</v>
      </c>
      <c r="I1829" s="11">
        <v>45809</v>
      </c>
      <c r="J1829" s="10">
        <v>31</v>
      </c>
      <c r="K1829" s="10" t="s">
        <v>52</v>
      </c>
      <c r="L1829" s="10" t="s">
        <v>18</v>
      </c>
    </row>
    <row r="1830" spans="1:12" x14ac:dyDescent="0.3">
      <c r="A1830" s="52">
        <v>45839</v>
      </c>
      <c r="B1830" s="10" t="s">
        <v>440</v>
      </c>
      <c r="C1830" s="10" t="s">
        <v>441</v>
      </c>
      <c r="D1830" s="10" t="s">
        <v>442</v>
      </c>
      <c r="E1830" s="10" t="s">
        <v>16</v>
      </c>
      <c r="F1830" s="10" t="s">
        <v>19</v>
      </c>
      <c r="G1830" s="10" t="s">
        <v>51</v>
      </c>
      <c r="H1830" s="10">
        <v>0.91</v>
      </c>
      <c r="I1830" s="11">
        <v>44457</v>
      </c>
      <c r="J1830" s="10">
        <v>47</v>
      </c>
      <c r="K1830" s="10" t="s">
        <v>68</v>
      </c>
      <c r="L1830" s="10" t="s">
        <v>21</v>
      </c>
    </row>
    <row r="1831" spans="1:12" x14ac:dyDescent="0.3">
      <c r="A1831" s="52">
        <v>45839</v>
      </c>
      <c r="B1831" s="10" t="s">
        <v>443</v>
      </c>
      <c r="C1831" s="10" t="s">
        <v>444</v>
      </c>
      <c r="D1831" s="10" t="s">
        <v>445</v>
      </c>
      <c r="E1831" s="10" t="s">
        <v>16</v>
      </c>
      <c r="F1831" s="10" t="s">
        <v>19</v>
      </c>
      <c r="G1831" s="10" t="s">
        <v>121</v>
      </c>
      <c r="H1831" s="10">
        <v>1</v>
      </c>
      <c r="I1831" s="11">
        <v>45099</v>
      </c>
      <c r="J1831" s="10">
        <v>55</v>
      </c>
      <c r="K1831" s="10" t="s">
        <v>68</v>
      </c>
      <c r="L1831" s="10" t="s">
        <v>40</v>
      </c>
    </row>
    <row r="1832" spans="1:12" x14ac:dyDescent="0.3">
      <c r="A1832" s="52">
        <v>45839</v>
      </c>
      <c r="B1832" s="10" t="s">
        <v>446</v>
      </c>
      <c r="C1832" s="10" t="s">
        <v>447</v>
      </c>
      <c r="D1832" s="10" t="s">
        <v>155</v>
      </c>
      <c r="E1832" s="10" t="s">
        <v>20</v>
      </c>
      <c r="F1832" s="10" t="s">
        <v>50</v>
      </c>
      <c r="G1832" s="10" t="s">
        <v>51</v>
      </c>
      <c r="H1832" s="10">
        <v>1</v>
      </c>
      <c r="I1832" s="11">
        <v>44463</v>
      </c>
      <c r="J1832" s="10">
        <v>40</v>
      </c>
      <c r="K1832" s="10" t="s">
        <v>52</v>
      </c>
      <c r="L1832" s="10" t="s">
        <v>39</v>
      </c>
    </row>
    <row r="1833" spans="1:12" x14ac:dyDescent="0.3">
      <c r="A1833" s="52">
        <v>45839</v>
      </c>
      <c r="B1833" s="10" t="s">
        <v>448</v>
      </c>
      <c r="C1833" s="10" t="s">
        <v>449</v>
      </c>
      <c r="D1833" s="10" t="s">
        <v>207</v>
      </c>
      <c r="E1833" s="10" t="s">
        <v>16</v>
      </c>
      <c r="F1833" s="10" t="s">
        <v>19</v>
      </c>
      <c r="G1833" s="10" t="s">
        <v>51</v>
      </c>
      <c r="H1833" s="10">
        <v>0.91</v>
      </c>
      <c r="I1833" s="11">
        <v>44370</v>
      </c>
      <c r="J1833" s="10">
        <v>63</v>
      </c>
      <c r="K1833" s="10" t="s">
        <v>52</v>
      </c>
      <c r="L1833" s="10" t="s">
        <v>90</v>
      </c>
    </row>
    <row r="1834" spans="1:12" x14ac:dyDescent="0.3">
      <c r="A1834" s="52">
        <v>45839</v>
      </c>
      <c r="B1834" s="10" t="s">
        <v>450</v>
      </c>
      <c r="C1834" s="10" t="s">
        <v>451</v>
      </c>
      <c r="D1834" s="10" t="s">
        <v>317</v>
      </c>
      <c r="E1834" s="10" t="s">
        <v>20</v>
      </c>
      <c r="F1834" s="10" t="s">
        <v>19</v>
      </c>
      <c r="G1834" s="10" t="s">
        <v>51</v>
      </c>
      <c r="H1834" s="10">
        <v>1</v>
      </c>
      <c r="I1834" s="11">
        <v>45396</v>
      </c>
      <c r="J1834" s="10">
        <v>61</v>
      </c>
      <c r="K1834" s="10" t="s">
        <v>68</v>
      </c>
      <c r="L1834" s="10" t="s">
        <v>31</v>
      </c>
    </row>
    <row r="1835" spans="1:12" x14ac:dyDescent="0.3">
      <c r="A1835" s="52">
        <v>45839</v>
      </c>
      <c r="B1835" s="10" t="s">
        <v>452</v>
      </c>
      <c r="C1835" s="10" t="s">
        <v>420</v>
      </c>
      <c r="D1835" s="10" t="s">
        <v>453</v>
      </c>
      <c r="E1835" s="10" t="s">
        <v>16</v>
      </c>
      <c r="F1835" s="10" t="s">
        <v>19</v>
      </c>
      <c r="G1835" s="10" t="s">
        <v>29</v>
      </c>
      <c r="H1835" s="10">
        <v>0.91</v>
      </c>
      <c r="I1835" s="11">
        <v>44128</v>
      </c>
      <c r="J1835" s="10">
        <v>48</v>
      </c>
      <c r="K1835" s="10" t="s">
        <v>68</v>
      </c>
      <c r="L1835" s="10" t="s">
        <v>94</v>
      </c>
    </row>
    <row r="1836" spans="1:12" x14ac:dyDescent="0.3">
      <c r="A1836" s="52">
        <v>45839</v>
      </c>
      <c r="B1836" s="10" t="s">
        <v>454</v>
      </c>
      <c r="C1836" s="10" t="s">
        <v>455</v>
      </c>
      <c r="D1836" s="10" t="s">
        <v>456</v>
      </c>
      <c r="E1836" s="10" t="s">
        <v>16</v>
      </c>
      <c r="F1836" s="10" t="s">
        <v>17</v>
      </c>
      <c r="G1836" s="10" t="s">
        <v>29</v>
      </c>
      <c r="H1836" s="10">
        <v>1</v>
      </c>
      <c r="I1836" s="11">
        <v>45602</v>
      </c>
      <c r="J1836" s="10">
        <v>60</v>
      </c>
      <c r="K1836" s="10" t="s">
        <v>68</v>
      </c>
      <c r="L1836" s="10" t="s">
        <v>39</v>
      </c>
    </row>
    <row r="1837" spans="1:12" x14ac:dyDescent="0.3">
      <c r="A1837" s="52">
        <v>45839</v>
      </c>
      <c r="B1837" s="10" t="s">
        <v>457</v>
      </c>
      <c r="C1837" s="10" t="s">
        <v>458</v>
      </c>
      <c r="D1837" s="10" t="s">
        <v>459</v>
      </c>
      <c r="E1837" s="10" t="s">
        <v>16</v>
      </c>
      <c r="F1837" s="10" t="s">
        <v>50</v>
      </c>
      <c r="G1837" s="10" t="s">
        <v>29</v>
      </c>
      <c r="H1837" s="10">
        <v>0.91</v>
      </c>
      <c r="I1837" s="11">
        <v>44468</v>
      </c>
      <c r="J1837" s="10">
        <v>46</v>
      </c>
      <c r="K1837" s="10" t="s">
        <v>52</v>
      </c>
      <c r="L1837" s="10" t="s">
        <v>90</v>
      </c>
    </row>
    <row r="1838" spans="1:12" x14ac:dyDescent="0.3">
      <c r="A1838" s="52">
        <v>45839</v>
      </c>
      <c r="B1838" s="10" t="s">
        <v>460</v>
      </c>
      <c r="C1838" s="10" t="s">
        <v>420</v>
      </c>
      <c r="D1838" s="10" t="s">
        <v>383</v>
      </c>
      <c r="E1838" s="10" t="s">
        <v>20</v>
      </c>
      <c r="F1838" s="10" t="s">
        <v>19</v>
      </c>
      <c r="G1838" s="10" t="s">
        <v>51</v>
      </c>
      <c r="H1838" s="10">
        <v>0.91</v>
      </c>
      <c r="I1838" s="11">
        <v>45630</v>
      </c>
      <c r="J1838" s="10">
        <v>35</v>
      </c>
      <c r="K1838" s="10" t="s">
        <v>52</v>
      </c>
      <c r="L1838" s="10" t="s">
        <v>18</v>
      </c>
    </row>
    <row r="1839" spans="1:12" x14ac:dyDescent="0.3">
      <c r="A1839" s="52">
        <v>45839</v>
      </c>
      <c r="B1839" s="10" t="s">
        <v>461</v>
      </c>
      <c r="C1839" s="10" t="s">
        <v>345</v>
      </c>
      <c r="D1839" s="10" t="s">
        <v>462</v>
      </c>
      <c r="E1839" s="10" t="s">
        <v>20</v>
      </c>
      <c r="F1839" s="10" t="s">
        <v>17</v>
      </c>
      <c r="G1839" s="10" t="s">
        <v>67</v>
      </c>
      <c r="H1839" s="10">
        <v>0.91</v>
      </c>
      <c r="I1839" s="11">
        <v>44982</v>
      </c>
      <c r="J1839" s="10">
        <v>55</v>
      </c>
      <c r="K1839" s="10" t="s">
        <v>52</v>
      </c>
      <c r="L1839" s="10" t="s">
        <v>39</v>
      </c>
    </row>
    <row r="1840" spans="1:12" x14ac:dyDescent="0.3">
      <c r="A1840" s="52">
        <v>45839</v>
      </c>
      <c r="B1840" s="10" t="s">
        <v>463</v>
      </c>
      <c r="C1840" s="10" t="s">
        <v>464</v>
      </c>
      <c r="D1840" s="10" t="s">
        <v>465</v>
      </c>
      <c r="E1840" s="10" t="s">
        <v>20</v>
      </c>
      <c r="F1840" s="10" t="s">
        <v>19</v>
      </c>
      <c r="G1840" s="10" t="s">
        <v>51</v>
      </c>
      <c r="H1840" s="10">
        <v>1</v>
      </c>
      <c r="I1840" s="11">
        <v>44504</v>
      </c>
      <c r="J1840" s="10">
        <v>49</v>
      </c>
      <c r="K1840" s="10" t="s">
        <v>68</v>
      </c>
      <c r="L1840" s="10" t="s">
        <v>39</v>
      </c>
    </row>
    <row r="1841" spans="1:12" x14ac:dyDescent="0.3">
      <c r="A1841" s="52">
        <v>45839</v>
      </c>
      <c r="B1841" s="10" t="s">
        <v>466</v>
      </c>
      <c r="C1841" s="10" t="s">
        <v>390</v>
      </c>
      <c r="D1841" s="10" t="s">
        <v>161</v>
      </c>
      <c r="E1841" s="10" t="s">
        <v>16</v>
      </c>
      <c r="F1841" s="10" t="s">
        <v>19</v>
      </c>
      <c r="G1841" s="10" t="s">
        <v>98</v>
      </c>
      <c r="H1841" s="10">
        <v>1</v>
      </c>
      <c r="I1841" s="11">
        <v>44727</v>
      </c>
      <c r="J1841" s="10">
        <v>37</v>
      </c>
      <c r="K1841" s="10" t="s">
        <v>68</v>
      </c>
      <c r="L1841" s="10" t="s">
        <v>18</v>
      </c>
    </row>
    <row r="1842" spans="1:12" x14ac:dyDescent="0.3">
      <c r="A1842" s="52">
        <v>45839</v>
      </c>
      <c r="B1842" s="10" t="s">
        <v>467</v>
      </c>
      <c r="C1842" s="10" t="s">
        <v>163</v>
      </c>
      <c r="D1842" s="10" t="s">
        <v>468</v>
      </c>
      <c r="E1842" s="10" t="s">
        <v>20</v>
      </c>
      <c r="F1842" s="10" t="s">
        <v>50</v>
      </c>
      <c r="G1842" s="10" t="s">
        <v>51</v>
      </c>
      <c r="H1842" s="10">
        <v>1</v>
      </c>
      <c r="I1842" s="11">
        <v>45725</v>
      </c>
      <c r="J1842" s="10">
        <v>47</v>
      </c>
      <c r="K1842" s="10" t="s">
        <v>52</v>
      </c>
      <c r="L1842" s="10" t="s">
        <v>27</v>
      </c>
    </row>
    <row r="1843" spans="1:12" x14ac:dyDescent="0.3">
      <c r="A1843" s="52">
        <v>45839</v>
      </c>
      <c r="B1843" s="10" t="s">
        <v>469</v>
      </c>
      <c r="C1843" s="10" t="s">
        <v>354</v>
      </c>
      <c r="D1843" s="10" t="s">
        <v>470</v>
      </c>
      <c r="E1843" s="10" t="s">
        <v>16</v>
      </c>
      <c r="F1843" s="10" t="s">
        <v>19</v>
      </c>
      <c r="G1843" s="10" t="s">
        <v>57</v>
      </c>
      <c r="H1843" s="10">
        <v>1</v>
      </c>
      <c r="I1843" s="11">
        <v>44086</v>
      </c>
      <c r="J1843" s="10">
        <v>60</v>
      </c>
      <c r="K1843" s="10" t="s">
        <v>68</v>
      </c>
      <c r="L1843" s="10" t="s">
        <v>42</v>
      </c>
    </row>
    <row r="1844" spans="1:12" x14ac:dyDescent="0.3">
      <c r="A1844" s="52">
        <v>45839</v>
      </c>
      <c r="B1844" s="10" t="s">
        <v>471</v>
      </c>
      <c r="C1844" s="10" t="s">
        <v>472</v>
      </c>
      <c r="D1844" s="10" t="s">
        <v>117</v>
      </c>
      <c r="E1844" s="10" t="s">
        <v>16</v>
      </c>
      <c r="F1844" s="10" t="s">
        <v>19</v>
      </c>
      <c r="G1844" s="10" t="s">
        <v>51</v>
      </c>
      <c r="H1844" s="10">
        <v>1</v>
      </c>
      <c r="I1844" s="11">
        <v>45426</v>
      </c>
      <c r="J1844" s="10">
        <v>46</v>
      </c>
      <c r="K1844" s="10" t="s">
        <v>52</v>
      </c>
      <c r="L1844" s="10" t="s">
        <v>31</v>
      </c>
    </row>
    <row r="1845" spans="1:12" x14ac:dyDescent="0.3">
      <c r="A1845" s="52">
        <v>45839</v>
      </c>
      <c r="B1845" s="10" t="s">
        <v>473</v>
      </c>
      <c r="C1845" s="10" t="s">
        <v>34</v>
      </c>
      <c r="D1845" s="10" t="s">
        <v>198</v>
      </c>
      <c r="E1845" s="10" t="s">
        <v>20</v>
      </c>
      <c r="F1845" s="10" t="s">
        <v>19</v>
      </c>
      <c r="G1845" s="10" t="s">
        <v>75</v>
      </c>
      <c r="H1845" s="10">
        <v>1</v>
      </c>
      <c r="I1845" s="11">
        <v>45795</v>
      </c>
      <c r="J1845" s="10">
        <v>58</v>
      </c>
      <c r="K1845" s="10" t="s">
        <v>68</v>
      </c>
      <c r="L1845" s="10" t="s">
        <v>23</v>
      </c>
    </row>
    <row r="1846" spans="1:12" x14ac:dyDescent="0.3">
      <c r="A1846" s="52">
        <v>45839</v>
      </c>
      <c r="B1846" s="10" t="s">
        <v>474</v>
      </c>
      <c r="C1846" s="10" t="s">
        <v>352</v>
      </c>
      <c r="D1846" s="10" t="s">
        <v>200</v>
      </c>
      <c r="E1846" s="10" t="s">
        <v>16</v>
      </c>
      <c r="F1846" s="10" t="s">
        <v>19</v>
      </c>
      <c r="G1846" s="10" t="s">
        <v>67</v>
      </c>
      <c r="H1846" s="10">
        <v>1</v>
      </c>
      <c r="I1846" s="11">
        <v>44925</v>
      </c>
      <c r="J1846" s="10">
        <v>54</v>
      </c>
      <c r="K1846" s="10" t="s">
        <v>68</v>
      </c>
      <c r="L1846" s="10" t="s">
        <v>39</v>
      </c>
    </row>
    <row r="1847" spans="1:12" x14ac:dyDescent="0.3">
      <c r="A1847" s="52">
        <v>45839</v>
      </c>
      <c r="B1847" s="10" t="s">
        <v>475</v>
      </c>
      <c r="C1847" s="10" t="s">
        <v>393</v>
      </c>
      <c r="D1847" s="10" t="s">
        <v>476</v>
      </c>
      <c r="E1847" s="10" t="s">
        <v>16</v>
      </c>
      <c r="F1847" s="10" t="s">
        <v>19</v>
      </c>
      <c r="G1847" s="10" t="s">
        <v>51</v>
      </c>
      <c r="H1847" s="10">
        <v>0.91</v>
      </c>
      <c r="I1847" s="11">
        <v>45655</v>
      </c>
      <c r="J1847" s="10">
        <v>32</v>
      </c>
      <c r="K1847" s="10" t="s">
        <v>52</v>
      </c>
      <c r="L1847" s="10" t="s">
        <v>27</v>
      </c>
    </row>
    <row r="1848" spans="1:12" x14ac:dyDescent="0.3">
      <c r="A1848" s="52">
        <v>45839</v>
      </c>
      <c r="B1848" s="10" t="s">
        <v>479</v>
      </c>
      <c r="C1848" s="10" t="s">
        <v>480</v>
      </c>
      <c r="D1848" s="10" t="s">
        <v>481</v>
      </c>
      <c r="E1848" s="10" t="s">
        <v>16</v>
      </c>
      <c r="F1848" s="10" t="s">
        <v>56</v>
      </c>
      <c r="G1848" s="10" t="s">
        <v>57</v>
      </c>
      <c r="H1848" s="10">
        <v>1</v>
      </c>
      <c r="I1848" s="11">
        <v>45604</v>
      </c>
      <c r="J1848" s="10">
        <v>65</v>
      </c>
      <c r="K1848" s="10" t="s">
        <v>52</v>
      </c>
      <c r="L1848" s="10" t="s">
        <v>18</v>
      </c>
    </row>
    <row r="1849" spans="1:12" x14ac:dyDescent="0.3">
      <c r="A1849" s="52">
        <v>45839</v>
      </c>
      <c r="B1849" s="10" t="s">
        <v>482</v>
      </c>
      <c r="C1849" s="10" t="s">
        <v>483</v>
      </c>
      <c r="D1849" s="10" t="s">
        <v>484</v>
      </c>
      <c r="E1849" s="10" t="s">
        <v>16</v>
      </c>
      <c r="F1849" s="10" t="s">
        <v>50</v>
      </c>
      <c r="G1849" s="10" t="s">
        <v>75</v>
      </c>
      <c r="H1849" s="10">
        <v>1</v>
      </c>
      <c r="I1849" s="11">
        <v>44998</v>
      </c>
      <c r="J1849" s="10">
        <v>44</v>
      </c>
      <c r="K1849" s="10" t="s">
        <v>52</v>
      </c>
      <c r="L1849" s="10" t="s">
        <v>27</v>
      </c>
    </row>
    <row r="1850" spans="1:12" x14ac:dyDescent="0.3">
      <c r="A1850" s="52">
        <v>45839</v>
      </c>
      <c r="B1850" s="10" t="s">
        <v>485</v>
      </c>
      <c r="C1850" s="10" t="s">
        <v>375</v>
      </c>
      <c r="D1850" s="10" t="s">
        <v>129</v>
      </c>
      <c r="E1850" s="10" t="s">
        <v>20</v>
      </c>
      <c r="F1850" s="10" t="s">
        <v>19</v>
      </c>
      <c r="G1850" s="10" t="s">
        <v>67</v>
      </c>
      <c r="H1850" s="10">
        <v>0.91</v>
      </c>
      <c r="I1850" s="11">
        <v>45455</v>
      </c>
      <c r="J1850" s="10">
        <v>28</v>
      </c>
      <c r="K1850" s="10" t="s">
        <v>68</v>
      </c>
      <c r="L1850" s="10" t="s">
        <v>23</v>
      </c>
    </row>
    <row r="1851" spans="1:12" x14ac:dyDescent="0.3">
      <c r="A1851" s="52">
        <v>45839</v>
      </c>
      <c r="B1851" s="10" t="s">
        <v>486</v>
      </c>
      <c r="C1851" s="10" t="s">
        <v>144</v>
      </c>
      <c r="D1851" s="10" t="s">
        <v>487</v>
      </c>
      <c r="E1851" s="10" t="s">
        <v>16</v>
      </c>
      <c r="F1851" s="10" t="s">
        <v>19</v>
      </c>
      <c r="G1851" s="10" t="s">
        <v>51</v>
      </c>
      <c r="H1851" s="10">
        <v>0.91</v>
      </c>
      <c r="I1851" s="11">
        <v>45470</v>
      </c>
      <c r="J1851" s="10">
        <v>38</v>
      </c>
      <c r="K1851" s="10" t="s">
        <v>52</v>
      </c>
      <c r="L1851" s="10" t="s">
        <v>40</v>
      </c>
    </row>
    <row r="1852" spans="1:12" x14ac:dyDescent="0.3">
      <c r="A1852" s="52">
        <v>45839</v>
      </c>
      <c r="B1852" s="10" t="s">
        <v>488</v>
      </c>
      <c r="C1852" s="10" t="s">
        <v>489</v>
      </c>
      <c r="D1852" s="10" t="s">
        <v>89</v>
      </c>
      <c r="E1852" s="10" t="s">
        <v>20</v>
      </c>
      <c r="F1852" s="10" t="s">
        <v>19</v>
      </c>
      <c r="G1852" s="10" t="s">
        <v>98</v>
      </c>
      <c r="H1852" s="10">
        <v>1</v>
      </c>
      <c r="I1852" s="11">
        <v>44873</v>
      </c>
      <c r="J1852" s="10">
        <v>37</v>
      </c>
      <c r="K1852" s="10" t="s">
        <v>52</v>
      </c>
      <c r="L1852" s="10" t="s">
        <v>39</v>
      </c>
    </row>
    <row r="1853" spans="1:12" x14ac:dyDescent="0.3">
      <c r="A1853" s="52">
        <v>45839</v>
      </c>
      <c r="B1853" s="10" t="s">
        <v>490</v>
      </c>
      <c r="C1853" s="10" t="s">
        <v>491</v>
      </c>
      <c r="D1853" s="10" t="s">
        <v>172</v>
      </c>
      <c r="E1853" s="10" t="s">
        <v>20</v>
      </c>
      <c r="F1853" s="10" t="s">
        <v>56</v>
      </c>
      <c r="G1853" s="10" t="s">
        <v>29</v>
      </c>
      <c r="H1853" s="10">
        <v>0.91</v>
      </c>
      <c r="I1853" s="11">
        <v>45101</v>
      </c>
      <c r="J1853" s="10">
        <v>21</v>
      </c>
      <c r="K1853" s="10" t="s">
        <v>52</v>
      </c>
      <c r="L1853" s="10" t="s">
        <v>35</v>
      </c>
    </row>
    <row r="1854" spans="1:12" x14ac:dyDescent="0.3">
      <c r="A1854" s="52">
        <v>45839</v>
      </c>
      <c r="B1854" s="10" t="s">
        <v>492</v>
      </c>
      <c r="C1854" s="10" t="s">
        <v>28</v>
      </c>
      <c r="D1854" s="10" t="s">
        <v>331</v>
      </c>
      <c r="E1854" s="10" t="s">
        <v>20</v>
      </c>
      <c r="F1854" s="10" t="s">
        <v>50</v>
      </c>
      <c r="G1854" s="10" t="s">
        <v>67</v>
      </c>
      <c r="H1854" s="10">
        <v>1</v>
      </c>
      <c r="I1854" s="11">
        <v>45292</v>
      </c>
      <c r="J1854" s="10">
        <v>27</v>
      </c>
      <c r="K1854" s="10" t="s">
        <v>52</v>
      </c>
      <c r="L1854" s="10" t="s">
        <v>18</v>
      </c>
    </row>
    <row r="1855" spans="1:12" x14ac:dyDescent="0.3">
      <c r="A1855" s="52">
        <v>45839</v>
      </c>
      <c r="B1855" s="10" t="s">
        <v>493</v>
      </c>
      <c r="C1855" s="10" t="s">
        <v>157</v>
      </c>
      <c r="D1855" s="10" t="s">
        <v>317</v>
      </c>
      <c r="E1855" s="10" t="s">
        <v>20</v>
      </c>
      <c r="F1855" s="10" t="s">
        <v>17</v>
      </c>
      <c r="G1855" s="10" t="s">
        <v>51</v>
      </c>
      <c r="H1855" s="10">
        <v>1</v>
      </c>
      <c r="I1855" s="11">
        <v>44521</v>
      </c>
      <c r="J1855" s="10">
        <v>42</v>
      </c>
      <c r="K1855" s="10" t="s">
        <v>68</v>
      </c>
      <c r="L1855" s="10" t="s">
        <v>31</v>
      </c>
    </row>
    <row r="1856" spans="1:12" x14ac:dyDescent="0.3">
      <c r="A1856" s="52">
        <v>45839</v>
      </c>
      <c r="B1856" s="10" t="s">
        <v>496</v>
      </c>
      <c r="C1856" s="10" t="s">
        <v>497</v>
      </c>
      <c r="D1856" s="10" t="s">
        <v>498</v>
      </c>
      <c r="E1856" s="10" t="s">
        <v>20</v>
      </c>
      <c r="F1856" s="10" t="s">
        <v>19</v>
      </c>
      <c r="G1856" s="10" t="s">
        <v>51</v>
      </c>
      <c r="H1856" s="10">
        <v>1</v>
      </c>
      <c r="I1856" s="11">
        <v>44414</v>
      </c>
      <c r="J1856" s="10">
        <v>21</v>
      </c>
      <c r="K1856" s="10" t="s">
        <v>52</v>
      </c>
      <c r="L1856" s="10" t="s">
        <v>40</v>
      </c>
    </row>
    <row r="1857" spans="1:12" x14ac:dyDescent="0.3">
      <c r="A1857" s="52">
        <v>45839</v>
      </c>
      <c r="B1857" s="10" t="s">
        <v>499</v>
      </c>
      <c r="C1857" s="10" t="s">
        <v>500</v>
      </c>
      <c r="D1857" s="10" t="s">
        <v>366</v>
      </c>
      <c r="E1857" s="10" t="s">
        <v>20</v>
      </c>
      <c r="F1857" s="10" t="s">
        <v>19</v>
      </c>
      <c r="G1857" s="10" t="s">
        <v>51</v>
      </c>
      <c r="H1857" s="10">
        <v>1</v>
      </c>
      <c r="I1857" s="11">
        <v>44757</v>
      </c>
      <c r="J1857" s="10">
        <v>58</v>
      </c>
      <c r="K1857" s="10" t="s">
        <v>52</v>
      </c>
      <c r="L1857" s="10" t="s">
        <v>35</v>
      </c>
    </row>
    <row r="1858" spans="1:12" x14ac:dyDescent="0.3">
      <c r="A1858" s="52">
        <v>45839</v>
      </c>
      <c r="B1858" s="10" t="s">
        <v>501</v>
      </c>
      <c r="C1858" s="10" t="s">
        <v>502</v>
      </c>
      <c r="D1858" s="10" t="s">
        <v>109</v>
      </c>
      <c r="E1858" s="10" t="s">
        <v>20</v>
      </c>
      <c r="F1858" s="10" t="s">
        <v>19</v>
      </c>
      <c r="G1858" s="10" t="s">
        <v>57</v>
      </c>
      <c r="H1858" s="10">
        <v>1</v>
      </c>
      <c r="I1858" s="11">
        <v>44115</v>
      </c>
      <c r="J1858" s="10">
        <v>37</v>
      </c>
      <c r="K1858" s="10" t="s">
        <v>52</v>
      </c>
      <c r="L1858" s="10" t="s">
        <v>39</v>
      </c>
    </row>
    <row r="1859" spans="1:12" x14ac:dyDescent="0.3">
      <c r="A1859" s="52">
        <v>45839</v>
      </c>
      <c r="B1859" s="10" t="s">
        <v>503</v>
      </c>
      <c r="C1859" s="10" t="s">
        <v>504</v>
      </c>
      <c r="D1859" s="10" t="s">
        <v>505</v>
      </c>
      <c r="E1859" s="10" t="s">
        <v>20</v>
      </c>
      <c r="F1859" s="10" t="s">
        <v>56</v>
      </c>
      <c r="G1859" s="10" t="s">
        <v>51</v>
      </c>
      <c r="H1859" s="10">
        <v>1</v>
      </c>
      <c r="I1859" s="11">
        <v>45195</v>
      </c>
      <c r="J1859" s="10">
        <v>27</v>
      </c>
      <c r="K1859" s="10" t="s">
        <v>52</v>
      </c>
      <c r="L1859" s="10" t="s">
        <v>40</v>
      </c>
    </row>
    <row r="1860" spans="1:12" x14ac:dyDescent="0.3">
      <c r="A1860" s="52">
        <v>45839</v>
      </c>
      <c r="B1860" s="10" t="s">
        <v>506</v>
      </c>
      <c r="C1860" s="10" t="s">
        <v>507</v>
      </c>
      <c r="D1860" s="10" t="s">
        <v>234</v>
      </c>
      <c r="E1860" s="10" t="s">
        <v>20</v>
      </c>
      <c r="F1860" s="10" t="s">
        <v>56</v>
      </c>
      <c r="G1860" s="10" t="s">
        <v>75</v>
      </c>
      <c r="H1860" s="10">
        <v>1</v>
      </c>
      <c r="I1860" s="11">
        <v>45888</v>
      </c>
      <c r="J1860" s="10">
        <v>34</v>
      </c>
      <c r="K1860" s="10" t="s">
        <v>52</v>
      </c>
      <c r="L1860" s="10" t="s">
        <v>42</v>
      </c>
    </row>
    <row r="1861" spans="1:12" x14ac:dyDescent="0.3">
      <c r="A1861" s="52">
        <v>45839</v>
      </c>
      <c r="B1861" s="10" t="s">
        <v>508</v>
      </c>
      <c r="C1861" s="10" t="s">
        <v>509</v>
      </c>
      <c r="D1861" s="10" t="s">
        <v>510</v>
      </c>
      <c r="E1861" s="10" t="s">
        <v>20</v>
      </c>
      <c r="F1861" s="10" t="s">
        <v>17</v>
      </c>
      <c r="G1861" s="10" t="s">
        <v>51</v>
      </c>
      <c r="H1861" s="10">
        <v>1</v>
      </c>
      <c r="I1861" s="11">
        <v>45741</v>
      </c>
      <c r="J1861" s="10">
        <v>27</v>
      </c>
      <c r="K1861" s="10" t="s">
        <v>52</v>
      </c>
      <c r="L1861" s="10" t="s">
        <v>31</v>
      </c>
    </row>
    <row r="1862" spans="1:12" x14ac:dyDescent="0.3">
      <c r="A1862" s="52">
        <v>45839</v>
      </c>
      <c r="B1862" s="10" t="s">
        <v>511</v>
      </c>
      <c r="C1862" s="10" t="s">
        <v>512</v>
      </c>
      <c r="D1862" s="10" t="s">
        <v>468</v>
      </c>
      <c r="E1862" s="10" t="s">
        <v>20</v>
      </c>
      <c r="F1862" s="10" t="s">
        <v>17</v>
      </c>
      <c r="G1862" s="10" t="s">
        <v>98</v>
      </c>
      <c r="H1862" s="10">
        <v>1</v>
      </c>
      <c r="I1862" s="11">
        <v>44266</v>
      </c>
      <c r="J1862" s="10">
        <v>60</v>
      </c>
      <c r="K1862" s="10" t="s">
        <v>68</v>
      </c>
      <c r="L1862" s="10" t="s">
        <v>41</v>
      </c>
    </row>
    <row r="1863" spans="1:12" x14ac:dyDescent="0.3">
      <c r="A1863" s="52">
        <v>45839</v>
      </c>
      <c r="B1863" s="10" t="s">
        <v>513</v>
      </c>
      <c r="C1863" s="10" t="s">
        <v>123</v>
      </c>
      <c r="D1863" s="10" t="s">
        <v>514</v>
      </c>
      <c r="E1863" s="10" t="s">
        <v>16</v>
      </c>
      <c r="F1863" s="10" t="s">
        <v>19</v>
      </c>
      <c r="G1863" s="10" t="s">
        <v>51</v>
      </c>
      <c r="H1863" s="10">
        <v>1</v>
      </c>
      <c r="I1863" s="11">
        <v>44944</v>
      </c>
      <c r="J1863" s="10">
        <v>37</v>
      </c>
      <c r="K1863" s="10" t="s">
        <v>68</v>
      </c>
      <c r="L1863" s="10" t="s">
        <v>94</v>
      </c>
    </row>
    <row r="1864" spans="1:12" x14ac:dyDescent="0.3">
      <c r="A1864" s="52">
        <v>45839</v>
      </c>
      <c r="B1864" s="10" t="s">
        <v>515</v>
      </c>
      <c r="C1864" s="10" t="s">
        <v>271</v>
      </c>
      <c r="D1864" s="10" t="s">
        <v>447</v>
      </c>
      <c r="E1864" s="10" t="s">
        <v>20</v>
      </c>
      <c r="F1864" s="10" t="s">
        <v>19</v>
      </c>
      <c r="G1864" s="10" t="s">
        <v>29</v>
      </c>
      <c r="H1864" s="10">
        <v>1</v>
      </c>
      <c r="I1864" s="11">
        <v>44823</v>
      </c>
      <c r="J1864" s="10">
        <v>44</v>
      </c>
      <c r="K1864" s="10" t="s">
        <v>52</v>
      </c>
      <c r="L1864" s="10" t="s">
        <v>41</v>
      </c>
    </row>
    <row r="1865" spans="1:12" x14ac:dyDescent="0.3">
      <c r="A1865" s="52">
        <v>45839</v>
      </c>
      <c r="B1865" s="10" t="s">
        <v>516</v>
      </c>
      <c r="C1865" s="10" t="s">
        <v>144</v>
      </c>
      <c r="D1865" s="10" t="s">
        <v>181</v>
      </c>
      <c r="E1865" s="10" t="s">
        <v>20</v>
      </c>
      <c r="F1865" s="10" t="s">
        <v>17</v>
      </c>
      <c r="G1865" s="10" t="s">
        <v>121</v>
      </c>
      <c r="H1865" s="10">
        <v>1</v>
      </c>
      <c r="I1865" s="11">
        <v>45810</v>
      </c>
      <c r="J1865" s="10">
        <v>25</v>
      </c>
      <c r="K1865" s="10" t="s">
        <v>68</v>
      </c>
      <c r="L1865" s="10" t="s">
        <v>18</v>
      </c>
    </row>
    <row r="1866" spans="1:12" x14ac:dyDescent="0.3">
      <c r="A1866" s="52">
        <v>45839</v>
      </c>
      <c r="B1866" s="10" t="s">
        <v>519</v>
      </c>
      <c r="C1866" s="10" t="s">
        <v>80</v>
      </c>
      <c r="D1866" s="10" t="s">
        <v>283</v>
      </c>
      <c r="E1866" s="10" t="s">
        <v>20</v>
      </c>
      <c r="F1866" s="10" t="s">
        <v>19</v>
      </c>
      <c r="G1866" s="10" t="s">
        <v>51</v>
      </c>
      <c r="H1866" s="10">
        <v>0.91</v>
      </c>
      <c r="I1866" s="11">
        <v>44840</v>
      </c>
      <c r="J1866" s="10">
        <v>39</v>
      </c>
      <c r="K1866" s="10" t="s">
        <v>52</v>
      </c>
      <c r="L1866" s="10" t="s">
        <v>23</v>
      </c>
    </row>
    <row r="1867" spans="1:12" x14ac:dyDescent="0.3">
      <c r="A1867" s="52">
        <v>45839</v>
      </c>
      <c r="B1867" s="10" t="s">
        <v>520</v>
      </c>
      <c r="C1867" s="10" t="s">
        <v>521</v>
      </c>
      <c r="D1867" s="10" t="s">
        <v>168</v>
      </c>
      <c r="E1867" s="10" t="s">
        <v>20</v>
      </c>
      <c r="F1867" s="10" t="s">
        <v>56</v>
      </c>
      <c r="G1867" s="10" t="s">
        <v>75</v>
      </c>
      <c r="H1867" s="10">
        <v>1</v>
      </c>
      <c r="I1867" s="11">
        <v>44258</v>
      </c>
      <c r="J1867" s="10">
        <v>24</v>
      </c>
      <c r="K1867" s="10" t="s">
        <v>52</v>
      </c>
      <c r="L1867" s="10" t="s">
        <v>18</v>
      </c>
    </row>
    <row r="1868" spans="1:12" x14ac:dyDescent="0.3">
      <c r="A1868" s="52">
        <v>45839</v>
      </c>
      <c r="B1868" s="10" t="s">
        <v>522</v>
      </c>
      <c r="C1868" s="10" t="s">
        <v>155</v>
      </c>
      <c r="D1868" s="10" t="s">
        <v>523</v>
      </c>
      <c r="E1868" s="10" t="s">
        <v>16</v>
      </c>
      <c r="F1868" s="10" t="s">
        <v>19</v>
      </c>
      <c r="G1868" s="10" t="s">
        <v>51</v>
      </c>
      <c r="H1868" s="10">
        <v>1</v>
      </c>
      <c r="I1868" s="11">
        <v>45042</v>
      </c>
      <c r="J1868" s="10">
        <v>38</v>
      </c>
      <c r="K1868" s="10" t="s">
        <v>52</v>
      </c>
      <c r="L1868" s="10" t="s">
        <v>23</v>
      </c>
    </row>
    <row r="1869" spans="1:12" x14ac:dyDescent="0.3">
      <c r="A1869" s="52">
        <v>45839</v>
      </c>
      <c r="B1869" s="10" t="s">
        <v>524</v>
      </c>
      <c r="C1869" s="10" t="s">
        <v>155</v>
      </c>
      <c r="D1869" s="10" t="s">
        <v>525</v>
      </c>
      <c r="E1869" s="10" t="s">
        <v>16</v>
      </c>
      <c r="F1869" s="10" t="s">
        <v>19</v>
      </c>
      <c r="G1869" s="10" t="s">
        <v>51</v>
      </c>
      <c r="H1869" s="10">
        <v>1</v>
      </c>
      <c r="I1869" s="11">
        <v>44198</v>
      </c>
      <c r="J1869" s="10">
        <v>44</v>
      </c>
      <c r="K1869" s="10" t="s">
        <v>52</v>
      </c>
      <c r="L1869" s="10" t="s">
        <v>18</v>
      </c>
    </row>
    <row r="1870" spans="1:12" x14ac:dyDescent="0.3">
      <c r="A1870" s="52">
        <v>45839</v>
      </c>
      <c r="B1870" s="10" t="s">
        <v>526</v>
      </c>
      <c r="C1870" s="10" t="s">
        <v>366</v>
      </c>
      <c r="D1870" s="10" t="s">
        <v>265</v>
      </c>
      <c r="E1870" s="10" t="s">
        <v>20</v>
      </c>
      <c r="F1870" s="10" t="s">
        <v>19</v>
      </c>
      <c r="G1870" s="10" t="s">
        <v>51</v>
      </c>
      <c r="H1870" s="10">
        <v>1</v>
      </c>
      <c r="I1870" s="11">
        <v>44555</v>
      </c>
      <c r="J1870" s="10">
        <v>57</v>
      </c>
      <c r="K1870" s="10" t="s">
        <v>52</v>
      </c>
      <c r="L1870" s="10" t="s">
        <v>31</v>
      </c>
    </row>
    <row r="1871" spans="1:12" x14ac:dyDescent="0.3">
      <c r="A1871" s="52">
        <v>45839</v>
      </c>
      <c r="B1871" s="10" t="s">
        <v>527</v>
      </c>
      <c r="C1871" s="10" t="s">
        <v>100</v>
      </c>
      <c r="D1871" s="10" t="s">
        <v>510</v>
      </c>
      <c r="E1871" s="10" t="s">
        <v>20</v>
      </c>
      <c r="F1871" s="10" t="s">
        <v>19</v>
      </c>
      <c r="G1871" s="10" t="s">
        <v>29</v>
      </c>
      <c r="H1871" s="10">
        <v>0.91</v>
      </c>
      <c r="I1871" s="11">
        <v>44616</v>
      </c>
      <c r="J1871" s="10">
        <v>45</v>
      </c>
      <c r="K1871" s="10" t="s">
        <v>68</v>
      </c>
      <c r="L1871" s="10" t="s">
        <v>18</v>
      </c>
    </row>
    <row r="1872" spans="1:12" x14ac:dyDescent="0.3">
      <c r="A1872" s="52">
        <v>45839</v>
      </c>
      <c r="B1872" s="10" t="s">
        <v>528</v>
      </c>
      <c r="C1872" s="10" t="s">
        <v>331</v>
      </c>
      <c r="D1872" s="10" t="s">
        <v>445</v>
      </c>
      <c r="E1872" s="10" t="s">
        <v>16</v>
      </c>
      <c r="F1872" s="10" t="s">
        <v>19</v>
      </c>
      <c r="G1872" s="10" t="s">
        <v>51</v>
      </c>
      <c r="H1872" s="10">
        <v>1</v>
      </c>
      <c r="I1872" s="11">
        <v>44776</v>
      </c>
      <c r="J1872" s="10">
        <v>41</v>
      </c>
      <c r="K1872" s="10" t="s">
        <v>52</v>
      </c>
      <c r="L1872" s="10" t="s">
        <v>40</v>
      </c>
    </row>
    <row r="1873" spans="1:12" x14ac:dyDescent="0.3">
      <c r="A1873" s="52">
        <v>45839</v>
      </c>
      <c r="B1873" s="10" t="s">
        <v>529</v>
      </c>
      <c r="C1873" s="10" t="s">
        <v>530</v>
      </c>
      <c r="D1873" s="10" t="s">
        <v>332</v>
      </c>
      <c r="E1873" s="10" t="s">
        <v>16</v>
      </c>
      <c r="F1873" s="10" t="s">
        <v>19</v>
      </c>
      <c r="G1873" s="10" t="s">
        <v>51</v>
      </c>
      <c r="H1873" s="10">
        <v>1</v>
      </c>
      <c r="I1873" s="11">
        <v>44849</v>
      </c>
      <c r="J1873" s="10">
        <v>33</v>
      </c>
      <c r="K1873" s="10" t="s">
        <v>52</v>
      </c>
      <c r="L1873" s="10" t="s">
        <v>21</v>
      </c>
    </row>
    <row r="1874" spans="1:12" x14ac:dyDescent="0.3">
      <c r="A1874" s="52">
        <v>45839</v>
      </c>
      <c r="B1874" s="10" t="s">
        <v>531</v>
      </c>
      <c r="C1874" s="10" t="s">
        <v>283</v>
      </c>
      <c r="D1874" s="10" t="s">
        <v>427</v>
      </c>
      <c r="E1874" s="10" t="s">
        <v>16</v>
      </c>
      <c r="F1874" s="10" t="s">
        <v>19</v>
      </c>
      <c r="G1874" s="10" t="s">
        <v>67</v>
      </c>
      <c r="H1874" s="10">
        <v>1</v>
      </c>
      <c r="I1874" s="11">
        <v>45162</v>
      </c>
      <c r="J1874" s="10">
        <v>28</v>
      </c>
      <c r="K1874" s="10" t="s">
        <v>68</v>
      </c>
      <c r="L1874" s="10" t="s">
        <v>31</v>
      </c>
    </row>
    <row r="1875" spans="1:12" x14ac:dyDescent="0.3">
      <c r="A1875" s="52">
        <v>45839</v>
      </c>
      <c r="B1875" s="10" t="s">
        <v>532</v>
      </c>
      <c r="C1875" s="10" t="s">
        <v>533</v>
      </c>
      <c r="D1875" s="10" t="s">
        <v>49</v>
      </c>
      <c r="E1875" s="10" t="s">
        <v>16</v>
      </c>
      <c r="F1875" s="10" t="s">
        <v>17</v>
      </c>
      <c r="G1875" s="10" t="s">
        <v>75</v>
      </c>
      <c r="H1875" s="10">
        <v>1</v>
      </c>
      <c r="I1875" s="11">
        <v>44965</v>
      </c>
      <c r="J1875" s="10">
        <v>41</v>
      </c>
      <c r="K1875" s="10" t="s">
        <v>52</v>
      </c>
      <c r="L1875" s="10" t="s">
        <v>21</v>
      </c>
    </row>
    <row r="1876" spans="1:12" x14ac:dyDescent="0.3">
      <c r="A1876" s="52">
        <v>45839</v>
      </c>
      <c r="B1876" s="10" t="s">
        <v>534</v>
      </c>
      <c r="C1876" s="10" t="s">
        <v>489</v>
      </c>
      <c r="D1876" s="10" t="s">
        <v>138</v>
      </c>
      <c r="E1876" s="10" t="s">
        <v>20</v>
      </c>
      <c r="F1876" s="10" t="s">
        <v>19</v>
      </c>
      <c r="G1876" s="10" t="s">
        <v>51</v>
      </c>
      <c r="H1876" s="10">
        <v>0.91</v>
      </c>
      <c r="I1876" s="11">
        <v>45413</v>
      </c>
      <c r="J1876" s="10">
        <v>58</v>
      </c>
      <c r="K1876" s="10" t="s">
        <v>52</v>
      </c>
      <c r="L1876" s="10" t="s">
        <v>41</v>
      </c>
    </row>
    <row r="1877" spans="1:12" x14ac:dyDescent="0.3">
      <c r="A1877" s="52">
        <v>45839</v>
      </c>
      <c r="B1877" s="10" t="s">
        <v>535</v>
      </c>
      <c r="C1877" s="10" t="s">
        <v>183</v>
      </c>
      <c r="D1877" s="10" t="s">
        <v>536</v>
      </c>
      <c r="E1877" s="10" t="s">
        <v>16</v>
      </c>
      <c r="F1877" s="10" t="s">
        <v>19</v>
      </c>
      <c r="G1877" s="10" t="s">
        <v>67</v>
      </c>
      <c r="H1877" s="10">
        <v>1</v>
      </c>
      <c r="I1877" s="11">
        <v>44447</v>
      </c>
      <c r="J1877" s="10">
        <v>44</v>
      </c>
      <c r="K1877" s="10" t="s">
        <v>68</v>
      </c>
      <c r="L1877" s="10" t="s">
        <v>23</v>
      </c>
    </row>
    <row r="1878" spans="1:12" x14ac:dyDescent="0.3">
      <c r="A1878" s="52">
        <v>45839</v>
      </c>
      <c r="B1878" s="10" t="s">
        <v>537</v>
      </c>
      <c r="C1878" s="10" t="s">
        <v>219</v>
      </c>
      <c r="D1878" s="10" t="s">
        <v>538</v>
      </c>
      <c r="E1878" s="10" t="s">
        <v>16</v>
      </c>
      <c r="F1878" s="10" t="s">
        <v>17</v>
      </c>
      <c r="G1878" s="10" t="s">
        <v>57</v>
      </c>
      <c r="H1878" s="10">
        <v>1</v>
      </c>
      <c r="I1878" s="11">
        <v>44434</v>
      </c>
      <c r="J1878" s="10">
        <v>42</v>
      </c>
      <c r="K1878" s="10" t="s">
        <v>52</v>
      </c>
      <c r="L1878" s="10" t="s">
        <v>18</v>
      </c>
    </row>
    <row r="1879" spans="1:12" x14ac:dyDescent="0.3">
      <c r="A1879" s="52">
        <v>45839</v>
      </c>
      <c r="B1879" s="10" t="s">
        <v>539</v>
      </c>
      <c r="C1879" s="10" t="s">
        <v>540</v>
      </c>
      <c r="D1879" s="10" t="s">
        <v>281</v>
      </c>
      <c r="E1879" s="10" t="s">
        <v>16</v>
      </c>
      <c r="F1879" s="10" t="s">
        <v>19</v>
      </c>
      <c r="G1879" s="10" t="s">
        <v>51</v>
      </c>
      <c r="H1879" s="10">
        <v>1</v>
      </c>
      <c r="I1879" s="11">
        <v>44630</v>
      </c>
      <c r="J1879" s="10">
        <v>21</v>
      </c>
      <c r="K1879" s="10" t="s">
        <v>52</v>
      </c>
      <c r="L1879" s="10" t="s">
        <v>90</v>
      </c>
    </row>
    <row r="1880" spans="1:12" x14ac:dyDescent="0.3">
      <c r="A1880" s="52">
        <v>45839</v>
      </c>
      <c r="B1880" s="10" t="s">
        <v>541</v>
      </c>
      <c r="C1880" s="10" t="s">
        <v>28</v>
      </c>
      <c r="D1880" s="10" t="s">
        <v>439</v>
      </c>
      <c r="E1880" s="10" t="s">
        <v>20</v>
      </c>
      <c r="F1880" s="10" t="s">
        <v>56</v>
      </c>
      <c r="G1880" s="10" t="s">
        <v>67</v>
      </c>
      <c r="H1880" s="10">
        <v>1</v>
      </c>
      <c r="I1880" s="11">
        <v>45465</v>
      </c>
      <c r="J1880" s="10">
        <v>43</v>
      </c>
      <c r="K1880" s="10" t="s">
        <v>52</v>
      </c>
      <c r="L1880" s="10" t="s">
        <v>35</v>
      </c>
    </row>
    <row r="1881" spans="1:12" x14ac:dyDescent="0.3">
      <c r="A1881" s="52">
        <v>45839</v>
      </c>
      <c r="B1881" s="10" t="s">
        <v>543</v>
      </c>
      <c r="C1881" s="10" t="s">
        <v>544</v>
      </c>
      <c r="D1881" s="10" t="s">
        <v>181</v>
      </c>
      <c r="E1881" s="10" t="s">
        <v>20</v>
      </c>
      <c r="F1881" s="10" t="s">
        <v>19</v>
      </c>
      <c r="G1881" s="10" t="s">
        <v>51</v>
      </c>
      <c r="H1881" s="10">
        <v>1</v>
      </c>
      <c r="I1881" s="11">
        <v>45224</v>
      </c>
      <c r="J1881" s="10">
        <v>47</v>
      </c>
      <c r="K1881" s="10" t="s">
        <v>52</v>
      </c>
      <c r="L1881" s="10" t="s">
        <v>31</v>
      </c>
    </row>
    <row r="1882" spans="1:12" x14ac:dyDescent="0.3">
      <c r="A1882" s="52">
        <v>45839</v>
      </c>
      <c r="B1882" s="10" t="s">
        <v>545</v>
      </c>
      <c r="C1882" s="10" t="s">
        <v>546</v>
      </c>
      <c r="D1882" s="10" t="s">
        <v>547</v>
      </c>
      <c r="E1882" s="10" t="s">
        <v>20</v>
      </c>
      <c r="F1882" s="10" t="s">
        <v>19</v>
      </c>
      <c r="G1882" s="10" t="s">
        <v>51</v>
      </c>
      <c r="H1882" s="10">
        <v>0.91</v>
      </c>
      <c r="I1882" s="11">
        <v>44973</v>
      </c>
      <c r="J1882" s="10">
        <v>54</v>
      </c>
      <c r="K1882" s="10" t="s">
        <v>52</v>
      </c>
      <c r="L1882" s="10" t="s">
        <v>35</v>
      </c>
    </row>
    <row r="1883" spans="1:12" x14ac:dyDescent="0.3">
      <c r="A1883" s="52">
        <v>45839</v>
      </c>
      <c r="B1883" s="10" t="s">
        <v>548</v>
      </c>
      <c r="C1883" s="10" t="s">
        <v>549</v>
      </c>
      <c r="D1883" s="10" t="s">
        <v>207</v>
      </c>
      <c r="E1883" s="10" t="s">
        <v>16</v>
      </c>
      <c r="F1883" s="10" t="s">
        <v>19</v>
      </c>
      <c r="G1883" s="10" t="s">
        <v>67</v>
      </c>
      <c r="H1883" s="10">
        <v>1</v>
      </c>
      <c r="I1883" s="11">
        <v>44149</v>
      </c>
      <c r="J1883" s="10">
        <v>57</v>
      </c>
      <c r="K1883" s="10" t="s">
        <v>68</v>
      </c>
      <c r="L1883" s="10" t="s">
        <v>36</v>
      </c>
    </row>
    <row r="1884" spans="1:12" x14ac:dyDescent="0.3">
      <c r="A1884" s="52">
        <v>45839</v>
      </c>
      <c r="B1884" s="10" t="s">
        <v>550</v>
      </c>
      <c r="C1884" s="10" t="s">
        <v>551</v>
      </c>
      <c r="D1884" s="10" t="s">
        <v>209</v>
      </c>
      <c r="E1884" s="10" t="s">
        <v>16</v>
      </c>
      <c r="F1884" s="10" t="s">
        <v>50</v>
      </c>
      <c r="G1884" s="10" t="s">
        <v>51</v>
      </c>
      <c r="H1884" s="10">
        <v>0.91</v>
      </c>
      <c r="I1884" s="11">
        <v>45241</v>
      </c>
      <c r="J1884" s="10">
        <v>22</v>
      </c>
      <c r="K1884" s="10" t="s">
        <v>52</v>
      </c>
      <c r="L1884" s="10" t="s">
        <v>35</v>
      </c>
    </row>
    <row r="1885" spans="1:12" x14ac:dyDescent="0.3">
      <c r="A1885" s="52">
        <v>45839</v>
      </c>
      <c r="B1885" s="10" t="s">
        <v>552</v>
      </c>
      <c r="C1885" s="10" t="s">
        <v>553</v>
      </c>
      <c r="D1885" s="10" t="s">
        <v>81</v>
      </c>
      <c r="E1885" s="10" t="s">
        <v>20</v>
      </c>
      <c r="F1885" s="10" t="s">
        <v>19</v>
      </c>
      <c r="G1885" s="10" t="s">
        <v>51</v>
      </c>
      <c r="H1885" s="10">
        <v>1</v>
      </c>
      <c r="I1885" s="11">
        <v>45807</v>
      </c>
      <c r="J1885" s="10">
        <v>60</v>
      </c>
      <c r="K1885" s="10" t="s">
        <v>68</v>
      </c>
      <c r="L1885" s="10" t="s">
        <v>42</v>
      </c>
    </row>
    <row r="1886" spans="1:12" x14ac:dyDescent="0.3">
      <c r="A1886" s="52">
        <v>45839</v>
      </c>
      <c r="B1886" s="10" t="s">
        <v>554</v>
      </c>
      <c r="C1886" s="10" t="s">
        <v>555</v>
      </c>
      <c r="D1886" s="10" t="s">
        <v>556</v>
      </c>
      <c r="E1886" s="10" t="s">
        <v>20</v>
      </c>
      <c r="F1886" s="10" t="s">
        <v>50</v>
      </c>
      <c r="G1886" s="10" t="s">
        <v>51</v>
      </c>
      <c r="H1886" s="10">
        <v>1</v>
      </c>
      <c r="I1886" s="11">
        <v>45349</v>
      </c>
      <c r="J1886" s="10">
        <v>65</v>
      </c>
      <c r="K1886" s="10" t="s">
        <v>52</v>
      </c>
      <c r="L1886" s="10" t="s">
        <v>35</v>
      </c>
    </row>
    <row r="1887" spans="1:12" x14ac:dyDescent="0.3">
      <c r="A1887" s="52">
        <v>45839</v>
      </c>
      <c r="B1887" s="10" t="s">
        <v>557</v>
      </c>
      <c r="C1887" s="10" t="s">
        <v>551</v>
      </c>
      <c r="D1887" s="10" t="s">
        <v>558</v>
      </c>
      <c r="E1887" s="10" t="s">
        <v>16</v>
      </c>
      <c r="F1887" s="10" t="s">
        <v>19</v>
      </c>
      <c r="G1887" s="10" t="s">
        <v>98</v>
      </c>
      <c r="H1887" s="10">
        <v>0.91</v>
      </c>
      <c r="I1887" s="11">
        <v>44678</v>
      </c>
      <c r="J1887" s="10">
        <v>34</v>
      </c>
      <c r="K1887" s="10" t="s">
        <v>68</v>
      </c>
      <c r="L1887" s="10" t="s">
        <v>18</v>
      </c>
    </row>
    <row r="1888" spans="1:12" x14ac:dyDescent="0.3">
      <c r="A1888" s="52">
        <v>45839</v>
      </c>
      <c r="B1888" s="10" t="s">
        <v>559</v>
      </c>
      <c r="C1888" s="10" t="s">
        <v>560</v>
      </c>
      <c r="D1888" s="10" t="s">
        <v>168</v>
      </c>
      <c r="E1888" s="10" t="s">
        <v>20</v>
      </c>
      <c r="F1888" s="10" t="s">
        <v>17</v>
      </c>
      <c r="G1888" s="10" t="s">
        <v>57</v>
      </c>
      <c r="H1888" s="10">
        <v>1</v>
      </c>
      <c r="I1888" s="11">
        <v>45056</v>
      </c>
      <c r="J1888" s="10">
        <v>50</v>
      </c>
      <c r="K1888" s="10" t="s">
        <v>68</v>
      </c>
      <c r="L1888" s="10" t="s">
        <v>31</v>
      </c>
    </row>
    <row r="1889" spans="1:12" x14ac:dyDescent="0.3">
      <c r="A1889" s="52">
        <v>45839</v>
      </c>
      <c r="B1889" s="10" t="s">
        <v>561</v>
      </c>
      <c r="C1889" s="10" t="s">
        <v>562</v>
      </c>
      <c r="D1889" s="10" t="s">
        <v>551</v>
      </c>
      <c r="E1889" s="10" t="s">
        <v>20</v>
      </c>
      <c r="F1889" s="10" t="s">
        <v>19</v>
      </c>
      <c r="G1889" s="10" t="s">
        <v>51</v>
      </c>
      <c r="H1889" s="10">
        <v>0.91</v>
      </c>
      <c r="I1889" s="11">
        <v>44111</v>
      </c>
      <c r="J1889" s="10">
        <v>47</v>
      </c>
      <c r="K1889" s="10" t="s">
        <v>68</v>
      </c>
      <c r="L1889" s="10" t="s">
        <v>18</v>
      </c>
    </row>
    <row r="1890" spans="1:12" x14ac:dyDescent="0.3">
      <c r="A1890" s="52">
        <v>45839</v>
      </c>
      <c r="B1890" s="10" t="s">
        <v>563</v>
      </c>
      <c r="C1890" s="10" t="s">
        <v>34</v>
      </c>
      <c r="D1890" s="10" t="s">
        <v>329</v>
      </c>
      <c r="E1890" s="10" t="s">
        <v>20</v>
      </c>
      <c r="F1890" s="10" t="s">
        <v>19</v>
      </c>
      <c r="G1890" s="10" t="s">
        <v>57</v>
      </c>
      <c r="H1890" s="10">
        <v>1</v>
      </c>
      <c r="I1890" s="11">
        <v>45742</v>
      </c>
      <c r="J1890" s="10">
        <v>22</v>
      </c>
      <c r="K1890" s="10" t="s">
        <v>52</v>
      </c>
      <c r="L1890" s="10" t="s">
        <v>90</v>
      </c>
    </row>
    <row r="1891" spans="1:12" x14ac:dyDescent="0.3">
      <c r="A1891" s="52">
        <v>45839</v>
      </c>
      <c r="B1891" s="10" t="s">
        <v>564</v>
      </c>
      <c r="C1891" s="10" t="s">
        <v>105</v>
      </c>
      <c r="D1891" s="10" t="s">
        <v>89</v>
      </c>
      <c r="E1891" s="10" t="s">
        <v>20</v>
      </c>
      <c r="F1891" s="10" t="s">
        <v>19</v>
      </c>
      <c r="G1891" s="10" t="s">
        <v>121</v>
      </c>
      <c r="H1891" s="10">
        <v>1</v>
      </c>
      <c r="I1891" s="11">
        <v>44792</v>
      </c>
      <c r="J1891" s="10">
        <v>59</v>
      </c>
      <c r="K1891" s="10" t="s">
        <v>52</v>
      </c>
      <c r="L1891" s="10" t="s">
        <v>39</v>
      </c>
    </row>
    <row r="1892" spans="1:12" x14ac:dyDescent="0.3">
      <c r="A1892" s="52">
        <v>45839</v>
      </c>
      <c r="B1892" s="10" t="s">
        <v>565</v>
      </c>
      <c r="C1892" s="10" t="s">
        <v>566</v>
      </c>
      <c r="D1892" s="10" t="s">
        <v>126</v>
      </c>
      <c r="E1892" s="10" t="s">
        <v>16</v>
      </c>
      <c r="F1892" s="10" t="s">
        <v>19</v>
      </c>
      <c r="G1892" s="10" t="s">
        <v>51</v>
      </c>
      <c r="H1892" s="10">
        <v>1</v>
      </c>
      <c r="I1892" s="11">
        <v>45231</v>
      </c>
      <c r="J1892" s="10">
        <v>63</v>
      </c>
      <c r="K1892" s="10" t="s">
        <v>52</v>
      </c>
      <c r="L1892" s="10" t="s">
        <v>42</v>
      </c>
    </row>
    <row r="1893" spans="1:12" x14ac:dyDescent="0.3">
      <c r="A1893" s="52">
        <v>45839</v>
      </c>
      <c r="B1893" s="10" t="s">
        <v>571</v>
      </c>
      <c r="C1893" s="10" t="s">
        <v>572</v>
      </c>
      <c r="D1893" s="10" t="s">
        <v>510</v>
      </c>
      <c r="E1893" s="10" t="s">
        <v>20</v>
      </c>
      <c r="F1893" s="10" t="s">
        <v>17</v>
      </c>
      <c r="G1893" s="10" t="s">
        <v>57</v>
      </c>
      <c r="H1893" s="10">
        <v>1</v>
      </c>
      <c r="I1893" s="11">
        <v>44568</v>
      </c>
      <c r="J1893" s="10">
        <v>23</v>
      </c>
      <c r="K1893" s="10" t="s">
        <v>68</v>
      </c>
      <c r="L1893" s="10" t="s">
        <v>27</v>
      </c>
    </row>
    <row r="1894" spans="1:12" x14ac:dyDescent="0.3">
      <c r="A1894" s="52">
        <v>45839</v>
      </c>
      <c r="B1894" s="10" t="s">
        <v>573</v>
      </c>
      <c r="C1894" s="10" t="s">
        <v>111</v>
      </c>
      <c r="D1894" s="10" t="s">
        <v>574</v>
      </c>
      <c r="E1894" s="10" t="s">
        <v>16</v>
      </c>
      <c r="F1894" s="10" t="s">
        <v>17</v>
      </c>
      <c r="G1894" s="10" t="s">
        <v>57</v>
      </c>
      <c r="H1894" s="10">
        <v>0.91</v>
      </c>
      <c r="I1894" s="11">
        <v>45755</v>
      </c>
      <c r="J1894" s="10">
        <v>42</v>
      </c>
      <c r="K1894" s="10" t="s">
        <v>52</v>
      </c>
      <c r="L1894" s="10" t="s">
        <v>18</v>
      </c>
    </row>
    <row r="1895" spans="1:12" x14ac:dyDescent="0.3">
      <c r="A1895" s="52">
        <v>45839</v>
      </c>
      <c r="B1895" s="10" t="s">
        <v>575</v>
      </c>
      <c r="C1895" s="10" t="s">
        <v>155</v>
      </c>
      <c r="D1895" s="10" t="s">
        <v>498</v>
      </c>
      <c r="E1895" s="10" t="s">
        <v>20</v>
      </c>
      <c r="F1895" s="10" t="s">
        <v>19</v>
      </c>
      <c r="G1895" s="10" t="s">
        <v>98</v>
      </c>
      <c r="H1895" s="10">
        <v>0.91</v>
      </c>
      <c r="I1895" s="11">
        <v>44374</v>
      </c>
      <c r="J1895" s="10">
        <v>34</v>
      </c>
      <c r="K1895" s="10" t="s">
        <v>52</v>
      </c>
      <c r="L1895" s="10" t="s">
        <v>18</v>
      </c>
    </row>
    <row r="1896" spans="1:12" x14ac:dyDescent="0.3">
      <c r="A1896" s="52">
        <v>45839</v>
      </c>
      <c r="B1896" s="10" t="s">
        <v>577</v>
      </c>
      <c r="C1896" s="10" t="s">
        <v>248</v>
      </c>
      <c r="D1896" s="10" t="s">
        <v>132</v>
      </c>
      <c r="E1896" s="10" t="s">
        <v>20</v>
      </c>
      <c r="F1896" s="10" t="s">
        <v>19</v>
      </c>
      <c r="G1896" s="10" t="s">
        <v>51</v>
      </c>
      <c r="H1896" s="10">
        <v>1</v>
      </c>
      <c r="I1896" s="11">
        <v>45247</v>
      </c>
      <c r="J1896" s="10">
        <v>20</v>
      </c>
      <c r="K1896" s="10" t="s">
        <v>52</v>
      </c>
      <c r="L1896" s="10" t="s">
        <v>94</v>
      </c>
    </row>
    <row r="1897" spans="1:12" x14ac:dyDescent="0.3">
      <c r="A1897" s="52">
        <v>45839</v>
      </c>
      <c r="B1897" s="10" t="s">
        <v>578</v>
      </c>
      <c r="C1897" s="10" t="s">
        <v>579</v>
      </c>
      <c r="D1897" s="10" t="s">
        <v>580</v>
      </c>
      <c r="E1897" s="10" t="s">
        <v>16</v>
      </c>
      <c r="F1897" s="10" t="s">
        <v>19</v>
      </c>
      <c r="G1897" s="10" t="s">
        <v>51</v>
      </c>
      <c r="H1897" s="10">
        <v>1</v>
      </c>
      <c r="I1897" s="11">
        <v>44327</v>
      </c>
      <c r="J1897" s="10">
        <v>47</v>
      </c>
      <c r="K1897" s="10" t="s">
        <v>68</v>
      </c>
      <c r="L1897" s="10" t="s">
        <v>27</v>
      </c>
    </row>
    <row r="1898" spans="1:12" x14ac:dyDescent="0.3">
      <c r="A1898" s="52">
        <v>45839</v>
      </c>
      <c r="B1898" s="10" t="s">
        <v>581</v>
      </c>
      <c r="C1898" s="10" t="s">
        <v>582</v>
      </c>
      <c r="D1898" s="10" t="s">
        <v>583</v>
      </c>
      <c r="E1898" s="10" t="s">
        <v>16</v>
      </c>
      <c r="F1898" s="10" t="s">
        <v>17</v>
      </c>
      <c r="G1898" s="10" t="s">
        <v>29</v>
      </c>
      <c r="H1898" s="10">
        <v>1</v>
      </c>
      <c r="I1898" s="11">
        <v>44426</v>
      </c>
      <c r="J1898" s="10">
        <v>20</v>
      </c>
      <c r="K1898" s="10" t="s">
        <v>68</v>
      </c>
      <c r="L1898" s="10" t="s">
        <v>18</v>
      </c>
    </row>
    <row r="1899" spans="1:12" x14ac:dyDescent="0.3">
      <c r="A1899" s="52">
        <v>45839</v>
      </c>
      <c r="B1899" s="10" t="s">
        <v>584</v>
      </c>
      <c r="C1899" s="10" t="s">
        <v>28</v>
      </c>
      <c r="D1899" s="10" t="s">
        <v>585</v>
      </c>
      <c r="E1899" s="10" t="s">
        <v>20</v>
      </c>
      <c r="F1899" s="10" t="s">
        <v>19</v>
      </c>
      <c r="G1899" s="10" t="s">
        <v>51</v>
      </c>
      <c r="H1899" s="10">
        <v>1</v>
      </c>
      <c r="I1899" s="11">
        <v>44122</v>
      </c>
      <c r="J1899" s="10">
        <v>29</v>
      </c>
      <c r="K1899" s="10" t="s">
        <v>68</v>
      </c>
      <c r="L1899" s="10" t="s">
        <v>36</v>
      </c>
    </row>
    <row r="1900" spans="1:12" x14ac:dyDescent="0.3">
      <c r="A1900" s="52">
        <v>45839</v>
      </c>
      <c r="B1900" s="10" t="s">
        <v>586</v>
      </c>
      <c r="C1900" s="10" t="s">
        <v>587</v>
      </c>
      <c r="D1900" s="10" t="s">
        <v>588</v>
      </c>
      <c r="E1900" s="10" t="s">
        <v>20</v>
      </c>
      <c r="F1900" s="10" t="s">
        <v>17</v>
      </c>
      <c r="G1900" s="10" t="s">
        <v>29</v>
      </c>
      <c r="H1900" s="10">
        <v>0.91</v>
      </c>
      <c r="I1900" s="11">
        <v>44532</v>
      </c>
      <c r="J1900" s="10">
        <v>22</v>
      </c>
      <c r="K1900" s="10" t="s">
        <v>52</v>
      </c>
      <c r="L1900" s="10" t="s">
        <v>23</v>
      </c>
    </row>
    <row r="1901" spans="1:12" x14ac:dyDescent="0.3">
      <c r="A1901" s="52">
        <v>45839</v>
      </c>
      <c r="B1901" s="10" t="s">
        <v>589</v>
      </c>
      <c r="C1901" s="10" t="s">
        <v>590</v>
      </c>
      <c r="D1901" s="10" t="s">
        <v>484</v>
      </c>
      <c r="E1901" s="10" t="s">
        <v>16</v>
      </c>
      <c r="F1901" s="10" t="s">
        <v>17</v>
      </c>
      <c r="G1901" s="10" t="s">
        <v>121</v>
      </c>
      <c r="H1901" s="10">
        <v>1</v>
      </c>
      <c r="I1901" s="11">
        <v>45671</v>
      </c>
      <c r="J1901" s="10">
        <v>29</v>
      </c>
      <c r="K1901" s="10" t="s">
        <v>68</v>
      </c>
      <c r="L1901" s="10" t="s">
        <v>41</v>
      </c>
    </row>
    <row r="1902" spans="1:12" x14ac:dyDescent="0.3">
      <c r="A1902" s="52">
        <v>45839</v>
      </c>
      <c r="B1902" s="10" t="s">
        <v>591</v>
      </c>
      <c r="C1902" s="10" t="s">
        <v>592</v>
      </c>
      <c r="D1902" s="10" t="s">
        <v>295</v>
      </c>
      <c r="E1902" s="10" t="s">
        <v>16</v>
      </c>
      <c r="F1902" s="10" t="s">
        <v>19</v>
      </c>
      <c r="G1902" s="10" t="s">
        <v>51</v>
      </c>
      <c r="H1902" s="10">
        <v>1</v>
      </c>
      <c r="I1902" s="11">
        <v>45656</v>
      </c>
      <c r="J1902" s="10">
        <v>63</v>
      </c>
      <c r="K1902" s="10" t="s">
        <v>68</v>
      </c>
      <c r="L1902" s="10" t="s">
        <v>40</v>
      </c>
    </row>
    <row r="1903" spans="1:12" x14ac:dyDescent="0.3">
      <c r="A1903" s="52">
        <v>45839</v>
      </c>
      <c r="B1903" s="10" t="s">
        <v>593</v>
      </c>
      <c r="C1903" s="10" t="s">
        <v>500</v>
      </c>
      <c r="D1903" s="10" t="s">
        <v>594</v>
      </c>
      <c r="E1903" s="10" t="s">
        <v>16</v>
      </c>
      <c r="F1903" s="10" t="s">
        <v>19</v>
      </c>
      <c r="G1903" s="10" t="s">
        <v>29</v>
      </c>
      <c r="H1903" s="10">
        <v>1</v>
      </c>
      <c r="I1903" s="11">
        <v>44706</v>
      </c>
      <c r="J1903" s="10">
        <v>48</v>
      </c>
      <c r="K1903" s="10" t="s">
        <v>68</v>
      </c>
      <c r="L1903" s="10" t="s">
        <v>40</v>
      </c>
    </row>
    <row r="1904" spans="1:12" x14ac:dyDescent="0.3">
      <c r="A1904" s="52">
        <v>45839</v>
      </c>
      <c r="B1904" s="10" t="s">
        <v>595</v>
      </c>
      <c r="C1904" s="10" t="s">
        <v>168</v>
      </c>
      <c r="D1904" s="10" t="s">
        <v>596</v>
      </c>
      <c r="E1904" s="10" t="s">
        <v>16</v>
      </c>
      <c r="F1904" s="10" t="s">
        <v>19</v>
      </c>
      <c r="G1904" s="10" t="s">
        <v>51</v>
      </c>
      <c r="H1904" s="10">
        <v>1</v>
      </c>
      <c r="I1904" s="11">
        <v>44554</v>
      </c>
      <c r="J1904" s="10">
        <v>26</v>
      </c>
      <c r="K1904" s="10" t="s">
        <v>68</v>
      </c>
      <c r="L1904" s="10" t="s">
        <v>94</v>
      </c>
    </row>
    <row r="1905" spans="1:12" x14ac:dyDescent="0.3">
      <c r="A1905" s="52">
        <v>45839</v>
      </c>
      <c r="B1905" s="10" t="s">
        <v>597</v>
      </c>
      <c r="C1905" s="10" t="s">
        <v>598</v>
      </c>
      <c r="D1905" s="10" t="s">
        <v>599</v>
      </c>
      <c r="E1905" s="10" t="s">
        <v>16</v>
      </c>
      <c r="F1905" s="10" t="s">
        <v>50</v>
      </c>
      <c r="G1905" s="10" t="s">
        <v>67</v>
      </c>
      <c r="H1905" s="10">
        <v>0.91</v>
      </c>
      <c r="I1905" s="11">
        <v>44217</v>
      </c>
      <c r="J1905" s="10">
        <v>32</v>
      </c>
      <c r="K1905" s="10" t="s">
        <v>52</v>
      </c>
      <c r="L1905" s="10" t="s">
        <v>36</v>
      </c>
    </row>
    <row r="1906" spans="1:12" x14ac:dyDescent="0.3">
      <c r="A1906" s="52">
        <v>45839</v>
      </c>
      <c r="B1906" s="10" t="s">
        <v>600</v>
      </c>
      <c r="C1906" s="10" t="s">
        <v>285</v>
      </c>
      <c r="D1906" s="10" t="s">
        <v>89</v>
      </c>
      <c r="E1906" s="10" t="s">
        <v>20</v>
      </c>
      <c r="F1906" s="10" t="s">
        <v>19</v>
      </c>
      <c r="G1906" s="10" t="s">
        <v>121</v>
      </c>
      <c r="H1906" s="10">
        <v>0.91</v>
      </c>
      <c r="I1906" s="11">
        <v>44613</v>
      </c>
      <c r="J1906" s="10">
        <v>21</v>
      </c>
      <c r="K1906" s="10" t="s">
        <v>52</v>
      </c>
      <c r="L1906" s="10" t="s">
        <v>42</v>
      </c>
    </row>
    <row r="1907" spans="1:12" x14ac:dyDescent="0.3">
      <c r="A1907" s="52">
        <v>45839</v>
      </c>
      <c r="B1907" s="10" t="s">
        <v>601</v>
      </c>
      <c r="C1907" s="10" t="s">
        <v>602</v>
      </c>
      <c r="D1907" s="10" t="s">
        <v>447</v>
      </c>
      <c r="E1907" s="10" t="s">
        <v>20</v>
      </c>
      <c r="F1907" s="10" t="s">
        <v>19</v>
      </c>
      <c r="G1907" s="10" t="s">
        <v>51</v>
      </c>
      <c r="H1907" s="10">
        <v>1</v>
      </c>
      <c r="I1907" s="11">
        <v>44607</v>
      </c>
      <c r="J1907" s="10">
        <v>41</v>
      </c>
      <c r="K1907" s="10" t="s">
        <v>68</v>
      </c>
      <c r="L1907" s="10" t="s">
        <v>31</v>
      </c>
    </row>
    <row r="1908" spans="1:12" x14ac:dyDescent="0.3">
      <c r="A1908" s="52">
        <v>45839</v>
      </c>
      <c r="B1908" s="10" t="s">
        <v>603</v>
      </c>
      <c r="C1908" s="10" t="s">
        <v>334</v>
      </c>
      <c r="D1908" s="10" t="s">
        <v>198</v>
      </c>
      <c r="E1908" s="10" t="s">
        <v>20</v>
      </c>
      <c r="F1908" s="10" t="s">
        <v>56</v>
      </c>
      <c r="G1908" s="10" t="s">
        <v>51</v>
      </c>
      <c r="H1908" s="10">
        <v>1</v>
      </c>
      <c r="I1908" s="11">
        <v>45865</v>
      </c>
      <c r="J1908" s="10">
        <v>30</v>
      </c>
      <c r="K1908" s="10" t="s">
        <v>52</v>
      </c>
      <c r="L1908" s="10" t="s">
        <v>42</v>
      </c>
    </row>
    <row r="1909" spans="1:12" x14ac:dyDescent="0.3">
      <c r="A1909" s="52">
        <v>45839</v>
      </c>
      <c r="B1909" s="10" t="s">
        <v>604</v>
      </c>
      <c r="C1909" s="10" t="s">
        <v>605</v>
      </c>
      <c r="D1909" s="10" t="s">
        <v>227</v>
      </c>
      <c r="E1909" s="10" t="s">
        <v>16</v>
      </c>
      <c r="F1909" s="10" t="s">
        <v>19</v>
      </c>
      <c r="G1909" s="10" t="s">
        <v>51</v>
      </c>
      <c r="H1909" s="10">
        <v>1</v>
      </c>
      <c r="I1909" s="11">
        <v>44876</v>
      </c>
      <c r="J1909" s="10">
        <v>24</v>
      </c>
      <c r="K1909" s="10" t="s">
        <v>68</v>
      </c>
      <c r="L1909" s="10" t="s">
        <v>42</v>
      </c>
    </row>
    <row r="1910" spans="1:12" x14ac:dyDescent="0.3">
      <c r="A1910" s="52">
        <v>45839</v>
      </c>
      <c r="B1910" s="10" t="s">
        <v>606</v>
      </c>
      <c r="C1910" s="10" t="s">
        <v>549</v>
      </c>
      <c r="D1910" s="10" t="s">
        <v>487</v>
      </c>
      <c r="E1910" s="10" t="s">
        <v>16</v>
      </c>
      <c r="F1910" s="10" t="s">
        <v>19</v>
      </c>
      <c r="G1910" s="10" t="s">
        <v>51</v>
      </c>
      <c r="H1910" s="10">
        <v>1</v>
      </c>
      <c r="I1910" s="11">
        <v>44449</v>
      </c>
      <c r="J1910" s="10">
        <v>49</v>
      </c>
      <c r="K1910" s="10" t="s">
        <v>68</v>
      </c>
      <c r="L1910" s="10" t="s">
        <v>40</v>
      </c>
    </row>
    <row r="1911" spans="1:12" x14ac:dyDescent="0.3">
      <c r="A1911" s="52">
        <v>45839</v>
      </c>
      <c r="B1911" s="10" t="s">
        <v>607</v>
      </c>
      <c r="C1911" s="10" t="s">
        <v>132</v>
      </c>
      <c r="D1911" s="10" t="s">
        <v>608</v>
      </c>
      <c r="E1911" s="10" t="s">
        <v>16</v>
      </c>
      <c r="F1911" s="10" t="s">
        <v>19</v>
      </c>
      <c r="G1911" s="10" t="s">
        <v>51</v>
      </c>
      <c r="H1911" s="10">
        <v>0.91</v>
      </c>
      <c r="I1911" s="11">
        <v>44724</v>
      </c>
      <c r="J1911" s="10">
        <v>60</v>
      </c>
      <c r="K1911" s="10" t="s">
        <v>52</v>
      </c>
      <c r="L1911" s="10" t="s">
        <v>18</v>
      </c>
    </row>
    <row r="1912" spans="1:12" x14ac:dyDescent="0.3">
      <c r="A1912" s="52">
        <v>45839</v>
      </c>
      <c r="B1912" s="10" t="s">
        <v>609</v>
      </c>
      <c r="C1912" s="10" t="s">
        <v>132</v>
      </c>
      <c r="D1912" s="10" t="s">
        <v>38</v>
      </c>
      <c r="E1912" s="10" t="s">
        <v>20</v>
      </c>
      <c r="F1912" s="10" t="s">
        <v>19</v>
      </c>
      <c r="G1912" s="10" t="s">
        <v>121</v>
      </c>
      <c r="H1912" s="10">
        <v>1</v>
      </c>
      <c r="I1912" s="11">
        <v>45073</v>
      </c>
      <c r="J1912" s="10">
        <v>44</v>
      </c>
      <c r="K1912" s="10" t="s">
        <v>52</v>
      </c>
      <c r="L1912" s="10" t="s">
        <v>18</v>
      </c>
    </row>
    <row r="1913" spans="1:12" x14ac:dyDescent="0.3">
      <c r="A1913" s="52">
        <v>45839</v>
      </c>
      <c r="B1913" s="10" t="s">
        <v>610</v>
      </c>
      <c r="C1913" s="10" t="s">
        <v>611</v>
      </c>
      <c r="D1913" s="10" t="s">
        <v>355</v>
      </c>
      <c r="E1913" s="10" t="s">
        <v>20</v>
      </c>
      <c r="F1913" s="10" t="s">
        <v>17</v>
      </c>
      <c r="G1913" s="10" t="s">
        <v>75</v>
      </c>
      <c r="H1913" s="10">
        <v>1</v>
      </c>
      <c r="I1913" s="11">
        <v>45379</v>
      </c>
      <c r="J1913" s="10">
        <v>51</v>
      </c>
      <c r="K1913" s="10" t="s">
        <v>52</v>
      </c>
      <c r="L1913" s="10" t="s">
        <v>18</v>
      </c>
    </row>
    <row r="1914" spans="1:12" x14ac:dyDescent="0.3">
      <c r="A1914" s="52">
        <v>45839</v>
      </c>
      <c r="B1914" s="10" t="s">
        <v>612</v>
      </c>
      <c r="C1914" s="10" t="s">
        <v>80</v>
      </c>
      <c r="D1914" s="10" t="s">
        <v>89</v>
      </c>
      <c r="E1914" s="10" t="s">
        <v>20</v>
      </c>
      <c r="F1914" s="10" t="s">
        <v>19</v>
      </c>
      <c r="G1914" s="10" t="s">
        <v>98</v>
      </c>
      <c r="H1914" s="10">
        <v>1</v>
      </c>
      <c r="I1914" s="11">
        <v>44940</v>
      </c>
      <c r="J1914" s="10">
        <v>46</v>
      </c>
      <c r="K1914" s="10" t="s">
        <v>68</v>
      </c>
      <c r="L1914" s="10" t="s">
        <v>42</v>
      </c>
    </row>
    <row r="1915" spans="1:12" x14ac:dyDescent="0.3">
      <c r="A1915" s="52">
        <v>45839</v>
      </c>
      <c r="B1915" s="10" t="s">
        <v>613</v>
      </c>
      <c r="C1915" s="10" t="s">
        <v>614</v>
      </c>
      <c r="D1915" s="10" t="s">
        <v>421</v>
      </c>
      <c r="E1915" s="10" t="s">
        <v>20</v>
      </c>
      <c r="F1915" s="10" t="s">
        <v>19</v>
      </c>
      <c r="G1915" s="10" t="s">
        <v>29</v>
      </c>
      <c r="H1915" s="10">
        <v>1</v>
      </c>
      <c r="I1915" s="11">
        <v>44715</v>
      </c>
      <c r="J1915" s="10">
        <v>54</v>
      </c>
      <c r="K1915" s="10" t="s">
        <v>68</v>
      </c>
      <c r="L1915" s="10" t="s">
        <v>35</v>
      </c>
    </row>
    <row r="1916" spans="1:12" x14ac:dyDescent="0.3">
      <c r="A1916" s="52">
        <v>45839</v>
      </c>
      <c r="B1916" s="10" t="s">
        <v>615</v>
      </c>
      <c r="C1916" s="10" t="s">
        <v>616</v>
      </c>
      <c r="D1916" s="10" t="s">
        <v>60</v>
      </c>
      <c r="E1916" s="10" t="s">
        <v>20</v>
      </c>
      <c r="F1916" s="10" t="s">
        <v>19</v>
      </c>
      <c r="G1916" s="10" t="s">
        <v>98</v>
      </c>
      <c r="H1916" s="10">
        <v>1</v>
      </c>
      <c r="I1916" s="11">
        <v>45645</v>
      </c>
      <c r="J1916" s="10">
        <v>30</v>
      </c>
      <c r="K1916" s="10" t="s">
        <v>52</v>
      </c>
      <c r="L1916" s="10" t="s">
        <v>41</v>
      </c>
    </row>
    <row r="1917" spans="1:12" x14ac:dyDescent="0.3">
      <c r="A1917" s="52">
        <v>45839</v>
      </c>
      <c r="B1917" s="10" t="s">
        <v>617</v>
      </c>
      <c r="C1917" s="10" t="s">
        <v>14</v>
      </c>
      <c r="D1917" s="10" t="s">
        <v>200</v>
      </c>
      <c r="E1917" s="10" t="s">
        <v>16</v>
      </c>
      <c r="F1917" s="10" t="s">
        <v>56</v>
      </c>
      <c r="G1917" s="10" t="s">
        <v>67</v>
      </c>
      <c r="H1917" s="10">
        <v>1</v>
      </c>
      <c r="I1917" s="11">
        <v>44636</v>
      </c>
      <c r="J1917" s="10">
        <v>25</v>
      </c>
      <c r="K1917" s="10" t="s">
        <v>52</v>
      </c>
      <c r="L1917" s="10" t="s">
        <v>18</v>
      </c>
    </row>
    <row r="1918" spans="1:12" x14ac:dyDescent="0.3">
      <c r="A1918" s="52">
        <v>45839</v>
      </c>
      <c r="B1918" s="10" t="s">
        <v>618</v>
      </c>
      <c r="C1918" s="10" t="s">
        <v>509</v>
      </c>
      <c r="D1918" s="10" t="s">
        <v>175</v>
      </c>
      <c r="E1918" s="10" t="s">
        <v>16</v>
      </c>
      <c r="F1918" s="10" t="s">
        <v>19</v>
      </c>
      <c r="G1918" s="10" t="s">
        <v>51</v>
      </c>
      <c r="H1918" s="10">
        <v>1</v>
      </c>
      <c r="I1918" s="11">
        <v>44686</v>
      </c>
      <c r="J1918" s="10">
        <v>51</v>
      </c>
      <c r="K1918" s="10" t="s">
        <v>52</v>
      </c>
      <c r="L1918" s="10" t="s">
        <v>18</v>
      </c>
    </row>
    <row r="1919" spans="1:12" x14ac:dyDescent="0.3">
      <c r="A1919" s="52">
        <v>45839</v>
      </c>
      <c r="B1919" s="10" t="s">
        <v>621</v>
      </c>
      <c r="C1919" s="10" t="s">
        <v>345</v>
      </c>
      <c r="D1919" s="10" t="s">
        <v>622</v>
      </c>
      <c r="E1919" s="10" t="s">
        <v>20</v>
      </c>
      <c r="F1919" s="10" t="s">
        <v>19</v>
      </c>
      <c r="G1919" s="10" t="s">
        <v>57</v>
      </c>
      <c r="H1919" s="10">
        <v>1</v>
      </c>
      <c r="I1919" s="11">
        <v>44210</v>
      </c>
      <c r="J1919" s="10">
        <v>62</v>
      </c>
      <c r="K1919" s="10" t="s">
        <v>52</v>
      </c>
      <c r="L1919" s="10" t="s">
        <v>27</v>
      </c>
    </row>
    <row r="1920" spans="1:12" x14ac:dyDescent="0.3">
      <c r="A1920" s="52">
        <v>45839</v>
      </c>
      <c r="B1920" s="10" t="s">
        <v>623</v>
      </c>
      <c r="C1920" s="10" t="s">
        <v>530</v>
      </c>
      <c r="D1920" s="10" t="s">
        <v>97</v>
      </c>
      <c r="E1920" s="10" t="s">
        <v>20</v>
      </c>
      <c r="F1920" s="10" t="s">
        <v>17</v>
      </c>
      <c r="G1920" s="10" t="s">
        <v>51</v>
      </c>
      <c r="H1920" s="10">
        <v>1</v>
      </c>
      <c r="I1920" s="11">
        <v>45035</v>
      </c>
      <c r="J1920" s="10">
        <v>48</v>
      </c>
      <c r="K1920" s="10" t="s">
        <v>68</v>
      </c>
      <c r="L1920" s="10" t="s">
        <v>21</v>
      </c>
    </row>
    <row r="1921" spans="1:12" x14ac:dyDescent="0.3">
      <c r="A1921" s="52">
        <v>45839</v>
      </c>
      <c r="B1921" s="10" t="s">
        <v>624</v>
      </c>
      <c r="C1921" s="10" t="s">
        <v>625</v>
      </c>
      <c r="D1921" s="10" t="s">
        <v>97</v>
      </c>
      <c r="E1921" s="10" t="s">
        <v>20</v>
      </c>
      <c r="F1921" s="10" t="s">
        <v>19</v>
      </c>
      <c r="G1921" s="10" t="s">
        <v>51</v>
      </c>
      <c r="H1921" s="10">
        <v>1</v>
      </c>
      <c r="I1921" s="11">
        <v>44940</v>
      </c>
      <c r="J1921" s="10">
        <v>25</v>
      </c>
      <c r="K1921" s="10" t="s">
        <v>68</v>
      </c>
      <c r="L1921" s="10" t="s">
        <v>31</v>
      </c>
    </row>
    <row r="1922" spans="1:12" x14ac:dyDescent="0.3">
      <c r="A1922" s="52">
        <v>45839</v>
      </c>
      <c r="B1922" s="10" t="s">
        <v>626</v>
      </c>
      <c r="C1922" s="10" t="s">
        <v>627</v>
      </c>
      <c r="D1922" s="10" t="s">
        <v>628</v>
      </c>
      <c r="E1922" s="10" t="s">
        <v>16</v>
      </c>
      <c r="F1922" s="10" t="s">
        <v>17</v>
      </c>
      <c r="G1922" s="10" t="s">
        <v>121</v>
      </c>
      <c r="H1922" s="10">
        <v>1</v>
      </c>
      <c r="I1922" s="11">
        <v>44590</v>
      </c>
      <c r="J1922" s="10">
        <v>24</v>
      </c>
      <c r="K1922" s="10" t="s">
        <v>68</v>
      </c>
      <c r="L1922" s="10" t="s">
        <v>18</v>
      </c>
    </row>
    <row r="1923" spans="1:12" x14ac:dyDescent="0.3">
      <c r="A1923" s="52">
        <v>45839</v>
      </c>
      <c r="B1923" s="10" t="s">
        <v>629</v>
      </c>
      <c r="C1923" s="10" t="s">
        <v>630</v>
      </c>
      <c r="D1923" s="10" t="s">
        <v>332</v>
      </c>
      <c r="E1923" s="10" t="s">
        <v>16</v>
      </c>
      <c r="F1923" s="10" t="s">
        <v>50</v>
      </c>
      <c r="G1923" s="10" t="s">
        <v>51</v>
      </c>
      <c r="H1923" s="10">
        <v>0.91</v>
      </c>
      <c r="I1923" s="11">
        <v>45695</v>
      </c>
      <c r="J1923" s="10">
        <v>45</v>
      </c>
      <c r="K1923" s="10" t="s">
        <v>52</v>
      </c>
      <c r="L1923" s="10" t="s">
        <v>94</v>
      </c>
    </row>
    <row r="1924" spans="1:12" x14ac:dyDescent="0.3">
      <c r="A1924" s="52">
        <v>45839</v>
      </c>
      <c r="B1924" s="10" t="s">
        <v>631</v>
      </c>
      <c r="C1924" s="10" t="s">
        <v>250</v>
      </c>
      <c r="D1924" s="10" t="s">
        <v>424</v>
      </c>
      <c r="E1924" s="10" t="s">
        <v>20</v>
      </c>
      <c r="F1924" s="10" t="s">
        <v>19</v>
      </c>
      <c r="G1924" s="10" t="s">
        <v>98</v>
      </c>
      <c r="H1924" s="10">
        <v>1</v>
      </c>
      <c r="I1924" s="11">
        <v>44518</v>
      </c>
      <c r="J1924" s="10">
        <v>62</v>
      </c>
      <c r="K1924" s="10" t="s">
        <v>52</v>
      </c>
      <c r="L1924" s="10" t="s">
        <v>40</v>
      </c>
    </row>
    <row r="1925" spans="1:12" x14ac:dyDescent="0.3">
      <c r="A1925" s="52">
        <v>45839</v>
      </c>
      <c r="B1925" s="10" t="s">
        <v>632</v>
      </c>
      <c r="C1925" s="10" t="s">
        <v>491</v>
      </c>
      <c r="D1925" s="10" t="s">
        <v>633</v>
      </c>
      <c r="E1925" s="10" t="s">
        <v>20</v>
      </c>
      <c r="F1925" s="10" t="s">
        <v>56</v>
      </c>
      <c r="G1925" s="10" t="s">
        <v>57</v>
      </c>
      <c r="H1925" s="10">
        <v>1</v>
      </c>
      <c r="I1925" s="11">
        <v>44946</v>
      </c>
      <c r="J1925" s="10">
        <v>64</v>
      </c>
      <c r="K1925" s="10" t="s">
        <v>52</v>
      </c>
      <c r="L1925" s="10" t="s">
        <v>27</v>
      </c>
    </row>
    <row r="1926" spans="1:12" x14ac:dyDescent="0.3">
      <c r="A1926" s="52">
        <v>45839</v>
      </c>
      <c r="B1926" s="10" t="s">
        <v>634</v>
      </c>
      <c r="C1926" s="10" t="s">
        <v>635</v>
      </c>
      <c r="D1926" s="10" t="s">
        <v>636</v>
      </c>
      <c r="E1926" s="10" t="s">
        <v>16</v>
      </c>
      <c r="F1926" s="10" t="s">
        <v>17</v>
      </c>
      <c r="G1926" s="10" t="s">
        <v>75</v>
      </c>
      <c r="H1926" s="10">
        <v>1</v>
      </c>
      <c r="I1926" s="11">
        <v>45717</v>
      </c>
      <c r="J1926" s="10">
        <v>56</v>
      </c>
      <c r="K1926" s="10" t="s">
        <v>52</v>
      </c>
      <c r="L1926" s="10" t="s">
        <v>18</v>
      </c>
    </row>
    <row r="1927" spans="1:12" x14ac:dyDescent="0.3">
      <c r="A1927" s="52">
        <v>45839</v>
      </c>
      <c r="B1927" s="10" t="s">
        <v>637</v>
      </c>
      <c r="C1927" s="10" t="s">
        <v>638</v>
      </c>
      <c r="D1927" s="10" t="s">
        <v>639</v>
      </c>
      <c r="E1927" s="10" t="s">
        <v>20</v>
      </c>
      <c r="F1927" s="10" t="s">
        <v>56</v>
      </c>
      <c r="G1927" s="10" t="s">
        <v>51</v>
      </c>
      <c r="H1927" s="10">
        <v>1</v>
      </c>
      <c r="I1927" s="11">
        <v>44251</v>
      </c>
      <c r="J1927" s="10">
        <v>55</v>
      </c>
      <c r="K1927" s="10" t="s">
        <v>52</v>
      </c>
      <c r="L1927" s="10" t="s">
        <v>27</v>
      </c>
    </row>
    <row r="1928" spans="1:12" x14ac:dyDescent="0.3">
      <c r="A1928" s="52">
        <v>45839</v>
      </c>
      <c r="B1928" s="10" t="s">
        <v>643</v>
      </c>
      <c r="C1928" s="10" t="s">
        <v>334</v>
      </c>
      <c r="D1928" s="10" t="s">
        <v>286</v>
      </c>
      <c r="E1928" s="10" t="s">
        <v>20</v>
      </c>
      <c r="F1928" s="10" t="s">
        <v>19</v>
      </c>
      <c r="G1928" s="10" t="s">
        <v>67</v>
      </c>
      <c r="H1928" s="10">
        <v>1</v>
      </c>
      <c r="I1928" s="11">
        <v>45176</v>
      </c>
      <c r="J1928" s="10">
        <v>44</v>
      </c>
      <c r="K1928" s="10" t="s">
        <v>68</v>
      </c>
      <c r="L1928" s="10" t="s">
        <v>35</v>
      </c>
    </row>
    <row r="1929" spans="1:12" x14ac:dyDescent="0.3">
      <c r="A1929" s="52">
        <v>45839</v>
      </c>
      <c r="B1929" s="10" t="s">
        <v>644</v>
      </c>
      <c r="C1929" s="10" t="s">
        <v>645</v>
      </c>
      <c r="D1929" s="10" t="s">
        <v>510</v>
      </c>
      <c r="E1929" s="10" t="s">
        <v>20</v>
      </c>
      <c r="F1929" s="10" t="s">
        <v>19</v>
      </c>
      <c r="G1929" s="10" t="s">
        <v>51</v>
      </c>
      <c r="H1929" s="10">
        <v>1</v>
      </c>
      <c r="I1929" s="11">
        <v>44288</v>
      </c>
      <c r="J1929" s="10">
        <v>59</v>
      </c>
      <c r="K1929" s="10" t="s">
        <v>52</v>
      </c>
      <c r="L1929" s="10" t="s">
        <v>36</v>
      </c>
    </row>
    <row r="1930" spans="1:12" x14ac:dyDescent="0.3">
      <c r="A1930" s="52">
        <v>45839</v>
      </c>
      <c r="B1930" s="10" t="s">
        <v>646</v>
      </c>
      <c r="C1930" s="10" t="s">
        <v>647</v>
      </c>
      <c r="D1930" s="10" t="s">
        <v>101</v>
      </c>
      <c r="E1930" s="10" t="s">
        <v>16</v>
      </c>
      <c r="F1930" s="10" t="s">
        <v>17</v>
      </c>
      <c r="G1930" s="10" t="s">
        <v>98</v>
      </c>
      <c r="H1930" s="10">
        <v>1</v>
      </c>
      <c r="I1930" s="11">
        <v>44623</v>
      </c>
      <c r="J1930" s="10">
        <v>63</v>
      </c>
      <c r="K1930" s="10" t="s">
        <v>68</v>
      </c>
      <c r="L1930" s="10" t="s">
        <v>90</v>
      </c>
    </row>
    <row r="1931" spans="1:12" x14ac:dyDescent="0.3">
      <c r="A1931" s="52">
        <v>45839</v>
      </c>
      <c r="B1931" s="10" t="s">
        <v>650</v>
      </c>
      <c r="C1931" s="10" t="s">
        <v>651</v>
      </c>
      <c r="D1931" s="10" t="s">
        <v>652</v>
      </c>
      <c r="E1931" s="10" t="s">
        <v>16</v>
      </c>
      <c r="F1931" s="10" t="s">
        <v>19</v>
      </c>
      <c r="G1931" s="10" t="s">
        <v>51</v>
      </c>
      <c r="H1931" s="10">
        <v>0.91</v>
      </c>
      <c r="I1931" s="11">
        <v>45632</v>
      </c>
      <c r="J1931" s="10">
        <v>44</v>
      </c>
      <c r="K1931" s="10" t="s">
        <v>68</v>
      </c>
      <c r="L1931" s="10" t="s">
        <v>27</v>
      </c>
    </row>
    <row r="1932" spans="1:12" x14ac:dyDescent="0.3">
      <c r="A1932" s="52">
        <v>45839</v>
      </c>
      <c r="B1932" s="10" t="s">
        <v>653</v>
      </c>
      <c r="C1932" s="10" t="s">
        <v>654</v>
      </c>
      <c r="D1932" s="10" t="s">
        <v>514</v>
      </c>
      <c r="E1932" s="10" t="s">
        <v>16</v>
      </c>
      <c r="F1932" s="10" t="s">
        <v>19</v>
      </c>
      <c r="G1932" s="10" t="s">
        <v>51</v>
      </c>
      <c r="H1932" s="10">
        <v>1</v>
      </c>
      <c r="I1932" s="11">
        <v>44532</v>
      </c>
      <c r="J1932" s="10">
        <v>62</v>
      </c>
      <c r="K1932" s="10" t="s">
        <v>68</v>
      </c>
      <c r="L1932" s="10" t="s">
        <v>18</v>
      </c>
    </row>
    <row r="1933" spans="1:12" x14ac:dyDescent="0.3">
      <c r="A1933" s="52">
        <v>45839</v>
      </c>
      <c r="B1933" s="10" t="s">
        <v>655</v>
      </c>
      <c r="C1933" s="10" t="s">
        <v>131</v>
      </c>
      <c r="D1933" s="10" t="s">
        <v>63</v>
      </c>
      <c r="E1933" s="10" t="s">
        <v>20</v>
      </c>
      <c r="F1933" s="10" t="s">
        <v>19</v>
      </c>
      <c r="G1933" s="10" t="s">
        <v>121</v>
      </c>
      <c r="H1933" s="10">
        <v>0.91</v>
      </c>
      <c r="I1933" s="11">
        <v>44358</v>
      </c>
      <c r="J1933" s="10">
        <v>54</v>
      </c>
      <c r="K1933" s="10" t="s">
        <v>68</v>
      </c>
      <c r="L1933" s="10" t="s">
        <v>90</v>
      </c>
    </row>
    <row r="1934" spans="1:12" x14ac:dyDescent="0.3">
      <c r="A1934" s="52">
        <v>45839</v>
      </c>
      <c r="B1934" s="10" t="s">
        <v>656</v>
      </c>
      <c r="C1934" s="10" t="s">
        <v>342</v>
      </c>
      <c r="D1934" s="10" t="s">
        <v>657</v>
      </c>
      <c r="E1934" s="10" t="s">
        <v>16</v>
      </c>
      <c r="F1934" s="10" t="s">
        <v>19</v>
      </c>
      <c r="G1934" s="10" t="s">
        <v>57</v>
      </c>
      <c r="H1934" s="10">
        <v>1</v>
      </c>
      <c r="I1934" s="11">
        <v>44432</v>
      </c>
      <c r="J1934" s="10">
        <v>47</v>
      </c>
      <c r="K1934" s="10" t="s">
        <v>52</v>
      </c>
      <c r="L1934" s="10" t="s">
        <v>90</v>
      </c>
    </row>
    <row r="1935" spans="1:12" x14ac:dyDescent="0.3">
      <c r="A1935" s="52">
        <v>45839</v>
      </c>
      <c r="B1935" s="10" t="s">
        <v>659</v>
      </c>
      <c r="C1935" s="10" t="s">
        <v>271</v>
      </c>
      <c r="D1935" s="10" t="s">
        <v>260</v>
      </c>
      <c r="E1935" s="10" t="s">
        <v>20</v>
      </c>
      <c r="F1935" s="10" t="s">
        <v>19</v>
      </c>
      <c r="G1935" s="10" t="s">
        <v>51</v>
      </c>
      <c r="H1935" s="10">
        <v>1</v>
      </c>
      <c r="I1935" s="11">
        <v>44113</v>
      </c>
      <c r="J1935" s="10">
        <v>49</v>
      </c>
      <c r="K1935" s="10" t="s">
        <v>52</v>
      </c>
      <c r="L1935" s="10" t="s">
        <v>18</v>
      </c>
    </row>
    <row r="1936" spans="1:12" x14ac:dyDescent="0.3">
      <c r="A1936" s="52">
        <v>45839</v>
      </c>
      <c r="B1936" s="10" t="s">
        <v>660</v>
      </c>
      <c r="C1936" s="10" t="s">
        <v>661</v>
      </c>
      <c r="D1936" s="10" t="s">
        <v>212</v>
      </c>
      <c r="E1936" s="10" t="s">
        <v>20</v>
      </c>
      <c r="F1936" s="10" t="s">
        <v>19</v>
      </c>
      <c r="G1936" s="10" t="s">
        <v>57</v>
      </c>
      <c r="H1936" s="10">
        <v>1</v>
      </c>
      <c r="I1936" s="11">
        <v>44230</v>
      </c>
      <c r="J1936" s="10">
        <v>52</v>
      </c>
      <c r="K1936" s="10" t="s">
        <v>52</v>
      </c>
      <c r="L1936" s="10" t="s">
        <v>18</v>
      </c>
    </row>
    <row r="1937" spans="1:12" x14ac:dyDescent="0.3">
      <c r="A1937" s="52">
        <v>45839</v>
      </c>
      <c r="B1937" s="10" t="s">
        <v>662</v>
      </c>
      <c r="C1937" s="10" t="s">
        <v>372</v>
      </c>
      <c r="D1937" s="10" t="s">
        <v>663</v>
      </c>
      <c r="E1937" s="10" t="s">
        <v>16</v>
      </c>
      <c r="F1937" s="10" t="s">
        <v>19</v>
      </c>
      <c r="G1937" s="10" t="s">
        <v>67</v>
      </c>
      <c r="H1937" s="10">
        <v>0.91</v>
      </c>
      <c r="I1937" s="11">
        <v>44639</v>
      </c>
      <c r="J1937" s="10">
        <v>50</v>
      </c>
      <c r="K1937" s="10" t="s">
        <v>68</v>
      </c>
      <c r="L1937" s="10" t="s">
        <v>18</v>
      </c>
    </row>
    <row r="1938" spans="1:12" x14ac:dyDescent="0.3">
      <c r="A1938" s="52">
        <v>45839</v>
      </c>
      <c r="B1938" s="10" t="s">
        <v>664</v>
      </c>
      <c r="C1938" s="10" t="s">
        <v>549</v>
      </c>
      <c r="D1938" s="10" t="s">
        <v>592</v>
      </c>
      <c r="E1938" s="10" t="s">
        <v>20</v>
      </c>
      <c r="F1938" s="10" t="s">
        <v>50</v>
      </c>
      <c r="G1938" s="10" t="s">
        <v>51</v>
      </c>
      <c r="H1938" s="10">
        <v>1</v>
      </c>
      <c r="I1938" s="11">
        <v>44686</v>
      </c>
      <c r="J1938" s="10">
        <v>40</v>
      </c>
      <c r="K1938" s="10" t="s">
        <v>52</v>
      </c>
      <c r="L1938" s="10" t="s">
        <v>42</v>
      </c>
    </row>
    <row r="1939" spans="1:12" x14ac:dyDescent="0.3">
      <c r="A1939" s="52">
        <v>45839</v>
      </c>
      <c r="B1939" s="10" t="s">
        <v>665</v>
      </c>
      <c r="C1939" s="10" t="s">
        <v>666</v>
      </c>
      <c r="D1939" s="10" t="s">
        <v>298</v>
      </c>
      <c r="E1939" s="10" t="s">
        <v>20</v>
      </c>
      <c r="F1939" s="10" t="s">
        <v>19</v>
      </c>
      <c r="G1939" s="10" t="s">
        <v>98</v>
      </c>
      <c r="H1939" s="10">
        <v>1</v>
      </c>
      <c r="I1939" s="11">
        <v>44527</v>
      </c>
      <c r="J1939" s="10">
        <v>22</v>
      </c>
      <c r="K1939" s="10" t="s">
        <v>68</v>
      </c>
      <c r="L1939" s="10" t="s">
        <v>31</v>
      </c>
    </row>
    <row r="1940" spans="1:12" x14ac:dyDescent="0.3">
      <c r="A1940" s="52">
        <v>45839</v>
      </c>
      <c r="B1940" s="10" t="s">
        <v>673</v>
      </c>
      <c r="C1940" s="10" t="s">
        <v>674</v>
      </c>
      <c r="D1940" s="10" t="s">
        <v>184</v>
      </c>
      <c r="E1940" s="10" t="s">
        <v>16</v>
      </c>
      <c r="F1940" s="10" t="s">
        <v>17</v>
      </c>
      <c r="G1940" s="10" t="s">
        <v>51</v>
      </c>
      <c r="H1940" s="10">
        <v>1</v>
      </c>
      <c r="I1940" s="11">
        <v>45357</v>
      </c>
      <c r="J1940" s="10">
        <v>40</v>
      </c>
      <c r="K1940" s="10" t="s">
        <v>52</v>
      </c>
      <c r="L1940" s="10" t="s">
        <v>18</v>
      </c>
    </row>
    <row r="1941" spans="1:12" x14ac:dyDescent="0.3">
      <c r="A1941" s="52">
        <v>45839</v>
      </c>
      <c r="B1941" s="10" t="s">
        <v>675</v>
      </c>
      <c r="C1941" s="10" t="s">
        <v>676</v>
      </c>
      <c r="D1941" s="10" t="s">
        <v>677</v>
      </c>
      <c r="E1941" s="10" t="s">
        <v>16</v>
      </c>
      <c r="F1941" s="10" t="s">
        <v>19</v>
      </c>
      <c r="G1941" s="10" t="s">
        <v>29</v>
      </c>
      <c r="H1941" s="10">
        <v>0.91</v>
      </c>
      <c r="I1941" s="11">
        <v>44704</v>
      </c>
      <c r="J1941" s="10">
        <v>65</v>
      </c>
      <c r="K1941" s="10" t="s">
        <v>52</v>
      </c>
      <c r="L1941" s="10" t="s">
        <v>41</v>
      </c>
    </row>
    <row r="1942" spans="1:12" x14ac:dyDescent="0.3">
      <c r="A1942" s="52">
        <v>45839</v>
      </c>
      <c r="B1942" s="10" t="s">
        <v>678</v>
      </c>
      <c r="C1942" s="10" t="s">
        <v>679</v>
      </c>
      <c r="D1942" s="10" t="s">
        <v>66</v>
      </c>
      <c r="E1942" s="10" t="s">
        <v>20</v>
      </c>
      <c r="F1942" s="10" t="s">
        <v>17</v>
      </c>
      <c r="G1942" s="10" t="s">
        <v>121</v>
      </c>
      <c r="H1942" s="10">
        <v>1</v>
      </c>
      <c r="I1942" s="11">
        <v>45231</v>
      </c>
      <c r="J1942" s="10">
        <v>64</v>
      </c>
      <c r="K1942" s="10" t="s">
        <v>52</v>
      </c>
      <c r="L1942" s="10" t="s">
        <v>18</v>
      </c>
    </row>
    <row r="1943" spans="1:12" x14ac:dyDescent="0.3">
      <c r="A1943" s="52">
        <v>45839</v>
      </c>
      <c r="B1943" s="10" t="s">
        <v>680</v>
      </c>
      <c r="C1943" s="10" t="s">
        <v>319</v>
      </c>
      <c r="D1943" s="10" t="s">
        <v>92</v>
      </c>
      <c r="E1943" s="10" t="s">
        <v>20</v>
      </c>
      <c r="F1943" s="10" t="s">
        <v>50</v>
      </c>
      <c r="G1943" s="10" t="s">
        <v>51</v>
      </c>
      <c r="H1943" s="10">
        <v>1</v>
      </c>
      <c r="I1943" s="11">
        <v>44377</v>
      </c>
      <c r="J1943" s="10">
        <v>51</v>
      </c>
      <c r="K1943" s="10" t="s">
        <v>52</v>
      </c>
      <c r="L1943" s="10" t="s">
        <v>90</v>
      </c>
    </row>
    <row r="1944" spans="1:12" x14ac:dyDescent="0.3">
      <c r="A1944" s="52">
        <v>45839</v>
      </c>
      <c r="B1944" s="10" t="s">
        <v>681</v>
      </c>
      <c r="C1944" s="10" t="s">
        <v>674</v>
      </c>
      <c r="D1944" s="10" t="s">
        <v>588</v>
      </c>
      <c r="E1944" s="10" t="s">
        <v>20</v>
      </c>
      <c r="F1944" s="10" t="s">
        <v>17</v>
      </c>
      <c r="G1944" s="10" t="s">
        <v>67</v>
      </c>
      <c r="H1944" s="10">
        <v>1</v>
      </c>
      <c r="I1944" s="11">
        <v>44082</v>
      </c>
      <c r="J1944" s="10">
        <v>64</v>
      </c>
      <c r="K1944" s="10" t="s">
        <v>68</v>
      </c>
      <c r="L1944" s="10" t="s">
        <v>21</v>
      </c>
    </row>
    <row r="1945" spans="1:12" x14ac:dyDescent="0.3">
      <c r="A1945" s="52">
        <v>45839</v>
      </c>
      <c r="B1945" s="10" t="s">
        <v>682</v>
      </c>
      <c r="C1945" s="10" t="s">
        <v>683</v>
      </c>
      <c r="D1945" s="10" t="s">
        <v>684</v>
      </c>
      <c r="E1945" s="10" t="s">
        <v>20</v>
      </c>
      <c r="F1945" s="10" t="s">
        <v>17</v>
      </c>
      <c r="G1945" s="10" t="s">
        <v>121</v>
      </c>
      <c r="H1945" s="10">
        <v>1</v>
      </c>
      <c r="I1945" s="11">
        <v>45710</v>
      </c>
      <c r="J1945" s="10">
        <v>45</v>
      </c>
      <c r="K1945" s="10" t="s">
        <v>52</v>
      </c>
      <c r="L1945" s="10" t="s">
        <v>31</v>
      </c>
    </row>
    <row r="1946" spans="1:12" x14ac:dyDescent="0.3">
      <c r="A1946" s="52">
        <v>45839</v>
      </c>
      <c r="B1946" s="10" t="s">
        <v>685</v>
      </c>
      <c r="C1946" s="10" t="s">
        <v>686</v>
      </c>
      <c r="D1946" s="10" t="s">
        <v>71</v>
      </c>
      <c r="E1946" s="10" t="s">
        <v>16</v>
      </c>
      <c r="F1946" s="10" t="s">
        <v>50</v>
      </c>
      <c r="G1946" s="10" t="s">
        <v>67</v>
      </c>
      <c r="H1946" s="10">
        <v>1</v>
      </c>
      <c r="I1946" s="11">
        <v>44533</v>
      </c>
      <c r="J1946" s="10">
        <v>21</v>
      </c>
      <c r="K1946" s="10" t="s">
        <v>52</v>
      </c>
      <c r="L1946" s="10" t="s">
        <v>31</v>
      </c>
    </row>
    <row r="1947" spans="1:12" x14ac:dyDescent="0.3">
      <c r="A1947" s="52">
        <v>45839</v>
      </c>
      <c r="B1947" s="10" t="s">
        <v>687</v>
      </c>
      <c r="C1947" s="10" t="s">
        <v>560</v>
      </c>
      <c r="D1947" s="10" t="s">
        <v>688</v>
      </c>
      <c r="E1947" s="10" t="s">
        <v>16</v>
      </c>
      <c r="F1947" s="10" t="s">
        <v>19</v>
      </c>
      <c r="G1947" s="10" t="s">
        <v>67</v>
      </c>
      <c r="H1947" s="10">
        <v>1</v>
      </c>
      <c r="I1947" s="11">
        <v>44876</v>
      </c>
      <c r="J1947" s="10">
        <v>62</v>
      </c>
      <c r="K1947" s="10" t="s">
        <v>52</v>
      </c>
      <c r="L1947" s="10" t="s">
        <v>21</v>
      </c>
    </row>
    <row r="1948" spans="1:12" x14ac:dyDescent="0.3">
      <c r="A1948" s="52">
        <v>45839</v>
      </c>
      <c r="B1948" s="10" t="s">
        <v>691</v>
      </c>
      <c r="C1948" s="10" t="s">
        <v>73</v>
      </c>
      <c r="D1948" s="10" t="s">
        <v>692</v>
      </c>
      <c r="E1948" s="10" t="s">
        <v>16</v>
      </c>
      <c r="F1948" s="10" t="s">
        <v>19</v>
      </c>
      <c r="G1948" s="10" t="s">
        <v>51</v>
      </c>
      <c r="H1948" s="10">
        <v>1</v>
      </c>
      <c r="I1948" s="11">
        <v>45701</v>
      </c>
      <c r="J1948" s="10">
        <v>54</v>
      </c>
      <c r="K1948" s="10" t="s">
        <v>68</v>
      </c>
      <c r="L1948" s="10" t="s">
        <v>90</v>
      </c>
    </row>
    <row r="1949" spans="1:12" x14ac:dyDescent="0.3">
      <c r="A1949" s="52">
        <v>45839</v>
      </c>
      <c r="B1949" s="10" t="s">
        <v>693</v>
      </c>
      <c r="C1949" s="10" t="s">
        <v>439</v>
      </c>
      <c r="D1949" s="10" t="s">
        <v>38</v>
      </c>
      <c r="E1949" s="10" t="s">
        <v>20</v>
      </c>
      <c r="F1949" s="10" t="s">
        <v>19</v>
      </c>
      <c r="G1949" s="10" t="s">
        <v>51</v>
      </c>
      <c r="H1949" s="10">
        <v>1</v>
      </c>
      <c r="I1949" s="11">
        <v>45113</v>
      </c>
      <c r="J1949" s="10">
        <v>26</v>
      </c>
      <c r="K1949" s="10" t="s">
        <v>68</v>
      </c>
      <c r="L1949" s="10" t="s">
        <v>42</v>
      </c>
    </row>
    <row r="1950" spans="1:12" x14ac:dyDescent="0.3">
      <c r="A1950" s="52">
        <v>45839</v>
      </c>
      <c r="B1950" s="10" t="s">
        <v>694</v>
      </c>
      <c r="C1950" s="10" t="s">
        <v>695</v>
      </c>
      <c r="D1950" s="10" t="s">
        <v>126</v>
      </c>
      <c r="E1950" s="10" t="s">
        <v>16</v>
      </c>
      <c r="F1950" s="10" t="s">
        <v>19</v>
      </c>
      <c r="G1950" s="10" t="s">
        <v>75</v>
      </c>
      <c r="H1950" s="10">
        <v>1</v>
      </c>
      <c r="I1950" s="11">
        <v>44428</v>
      </c>
      <c r="J1950" s="10">
        <v>27</v>
      </c>
      <c r="K1950" s="10" t="s">
        <v>68</v>
      </c>
      <c r="L1950" s="10" t="s">
        <v>40</v>
      </c>
    </row>
    <row r="1951" spans="1:12" x14ac:dyDescent="0.3">
      <c r="A1951" s="52">
        <v>45839</v>
      </c>
      <c r="B1951" s="10" t="s">
        <v>696</v>
      </c>
      <c r="C1951" s="10" t="s">
        <v>697</v>
      </c>
      <c r="D1951" s="10" t="s">
        <v>373</v>
      </c>
      <c r="E1951" s="10" t="s">
        <v>16</v>
      </c>
      <c r="F1951" s="10" t="s">
        <v>19</v>
      </c>
      <c r="G1951" s="10" t="s">
        <v>51</v>
      </c>
      <c r="H1951" s="10">
        <v>1</v>
      </c>
      <c r="I1951" s="11">
        <v>44982</v>
      </c>
      <c r="J1951" s="10">
        <v>54</v>
      </c>
      <c r="K1951" s="10" t="s">
        <v>68</v>
      </c>
      <c r="L1951" s="10" t="s">
        <v>40</v>
      </c>
    </row>
    <row r="1952" spans="1:12" x14ac:dyDescent="0.3">
      <c r="A1952" s="52">
        <v>45839</v>
      </c>
      <c r="B1952" s="10" t="s">
        <v>698</v>
      </c>
      <c r="C1952" s="10" t="s">
        <v>699</v>
      </c>
      <c r="D1952" s="10" t="s">
        <v>225</v>
      </c>
      <c r="E1952" s="10" t="s">
        <v>16</v>
      </c>
      <c r="F1952" s="10" t="s">
        <v>19</v>
      </c>
      <c r="G1952" s="10" t="s">
        <v>51</v>
      </c>
      <c r="H1952" s="10">
        <v>1</v>
      </c>
      <c r="I1952" s="11">
        <v>44795</v>
      </c>
      <c r="J1952" s="10">
        <v>33</v>
      </c>
      <c r="K1952" s="10" t="s">
        <v>52</v>
      </c>
      <c r="L1952" s="10" t="s">
        <v>90</v>
      </c>
    </row>
    <row r="1953" spans="1:12" x14ac:dyDescent="0.3">
      <c r="A1953" s="52">
        <v>45839</v>
      </c>
      <c r="B1953" s="10" t="s">
        <v>700</v>
      </c>
      <c r="C1953" s="10" t="s">
        <v>701</v>
      </c>
      <c r="D1953" s="10" t="s">
        <v>66</v>
      </c>
      <c r="E1953" s="10" t="s">
        <v>20</v>
      </c>
      <c r="F1953" s="10" t="s">
        <v>56</v>
      </c>
      <c r="G1953" s="10" t="s">
        <v>98</v>
      </c>
      <c r="H1953" s="10">
        <v>1</v>
      </c>
      <c r="I1953" s="11">
        <v>45435</v>
      </c>
      <c r="J1953" s="10">
        <v>40</v>
      </c>
      <c r="K1953" s="10" t="s">
        <v>52</v>
      </c>
      <c r="L1953" s="10" t="s">
        <v>36</v>
      </c>
    </row>
    <row r="1954" spans="1:12" x14ac:dyDescent="0.3">
      <c r="A1954" s="52">
        <v>45839</v>
      </c>
      <c r="B1954" s="10" t="s">
        <v>703</v>
      </c>
      <c r="C1954" s="10" t="s">
        <v>312</v>
      </c>
      <c r="D1954" s="10" t="s">
        <v>704</v>
      </c>
      <c r="E1954" s="10" t="s">
        <v>16</v>
      </c>
      <c r="F1954" s="10" t="s">
        <v>50</v>
      </c>
      <c r="G1954" s="10" t="s">
        <v>121</v>
      </c>
      <c r="H1954" s="10">
        <v>1</v>
      </c>
      <c r="I1954" s="11">
        <v>44839</v>
      </c>
      <c r="J1954" s="10">
        <v>40</v>
      </c>
      <c r="K1954" s="10" t="s">
        <v>52</v>
      </c>
      <c r="L1954" s="10" t="s">
        <v>90</v>
      </c>
    </row>
    <row r="1955" spans="1:12" x14ac:dyDescent="0.3">
      <c r="A1955" s="52">
        <v>45839</v>
      </c>
      <c r="B1955" s="10" t="s">
        <v>705</v>
      </c>
      <c r="C1955" s="10" t="s">
        <v>342</v>
      </c>
      <c r="D1955" s="10" t="s">
        <v>447</v>
      </c>
      <c r="E1955" s="10" t="s">
        <v>20</v>
      </c>
      <c r="F1955" s="10" t="s">
        <v>56</v>
      </c>
      <c r="G1955" s="10" t="s">
        <v>121</v>
      </c>
      <c r="H1955" s="10">
        <v>1</v>
      </c>
      <c r="I1955" s="11">
        <v>45390</v>
      </c>
      <c r="J1955" s="10">
        <v>65</v>
      </c>
      <c r="K1955" s="10" t="s">
        <v>52</v>
      </c>
      <c r="L1955" s="10" t="s">
        <v>31</v>
      </c>
    </row>
    <row r="1956" spans="1:12" x14ac:dyDescent="0.3">
      <c r="A1956" s="52">
        <v>45839</v>
      </c>
      <c r="B1956" s="10" t="s">
        <v>706</v>
      </c>
      <c r="C1956" s="10" t="s">
        <v>30</v>
      </c>
      <c r="D1956" s="10" t="s">
        <v>26</v>
      </c>
      <c r="E1956" s="10" t="s">
        <v>20</v>
      </c>
      <c r="F1956" s="10" t="s">
        <v>19</v>
      </c>
      <c r="G1956" s="10" t="s">
        <v>75</v>
      </c>
      <c r="H1956" s="10">
        <v>1</v>
      </c>
      <c r="I1956" s="11">
        <v>44137</v>
      </c>
      <c r="J1956" s="10">
        <v>30</v>
      </c>
      <c r="K1956" s="10" t="s">
        <v>68</v>
      </c>
      <c r="L1956" s="10" t="s">
        <v>40</v>
      </c>
    </row>
    <row r="1957" spans="1:12" x14ac:dyDescent="0.3">
      <c r="A1957" s="52">
        <v>45839</v>
      </c>
      <c r="B1957" s="10" t="s">
        <v>707</v>
      </c>
      <c r="C1957" s="10" t="s">
        <v>231</v>
      </c>
      <c r="D1957" s="10" t="s">
        <v>134</v>
      </c>
      <c r="E1957" s="10" t="s">
        <v>16</v>
      </c>
      <c r="F1957" s="10" t="s">
        <v>19</v>
      </c>
      <c r="G1957" s="10" t="s">
        <v>57</v>
      </c>
      <c r="H1957" s="10">
        <v>1</v>
      </c>
      <c r="I1957" s="11">
        <v>45829</v>
      </c>
      <c r="J1957" s="10">
        <v>45</v>
      </c>
      <c r="K1957" s="10" t="s">
        <v>68</v>
      </c>
      <c r="L1957" s="10" t="s">
        <v>90</v>
      </c>
    </row>
    <row r="1958" spans="1:12" x14ac:dyDescent="0.3">
      <c r="A1958" s="52">
        <v>45839</v>
      </c>
      <c r="B1958" s="10" t="s">
        <v>708</v>
      </c>
      <c r="C1958" s="10" t="s">
        <v>602</v>
      </c>
      <c r="D1958" s="10" t="s">
        <v>166</v>
      </c>
      <c r="E1958" s="10" t="s">
        <v>20</v>
      </c>
      <c r="F1958" s="10" t="s">
        <v>19</v>
      </c>
      <c r="G1958" s="10" t="s">
        <v>51</v>
      </c>
      <c r="H1958" s="10">
        <v>1</v>
      </c>
      <c r="I1958" s="11">
        <v>45158</v>
      </c>
      <c r="J1958" s="10">
        <v>59</v>
      </c>
      <c r="K1958" s="10" t="s">
        <v>52</v>
      </c>
      <c r="L1958" s="10" t="s">
        <v>18</v>
      </c>
    </row>
    <row r="1959" spans="1:12" x14ac:dyDescent="0.3">
      <c r="A1959" s="52">
        <v>45839</v>
      </c>
      <c r="B1959" s="10" t="s">
        <v>709</v>
      </c>
      <c r="C1959" s="10" t="s">
        <v>710</v>
      </c>
      <c r="D1959" s="10" t="s">
        <v>622</v>
      </c>
      <c r="E1959" s="10" t="s">
        <v>20</v>
      </c>
      <c r="F1959" s="10" t="s">
        <v>19</v>
      </c>
      <c r="G1959" s="10" t="s">
        <v>57</v>
      </c>
      <c r="H1959" s="10">
        <v>1</v>
      </c>
      <c r="I1959" s="11">
        <v>44087</v>
      </c>
      <c r="J1959" s="10">
        <v>40</v>
      </c>
      <c r="K1959" s="10" t="s">
        <v>52</v>
      </c>
      <c r="L1959" s="10" t="s">
        <v>42</v>
      </c>
    </row>
    <row r="1960" spans="1:12" x14ac:dyDescent="0.3">
      <c r="A1960" s="52">
        <v>45839</v>
      </c>
      <c r="B1960" s="10" t="s">
        <v>711</v>
      </c>
      <c r="C1960" s="10" t="s">
        <v>712</v>
      </c>
      <c r="D1960" s="10" t="s">
        <v>317</v>
      </c>
      <c r="E1960" s="10" t="s">
        <v>20</v>
      </c>
      <c r="F1960" s="10" t="s">
        <v>17</v>
      </c>
      <c r="G1960" s="10" t="s">
        <v>57</v>
      </c>
      <c r="H1960" s="10">
        <v>0.91</v>
      </c>
      <c r="I1960" s="11">
        <v>44801</v>
      </c>
      <c r="J1960" s="10">
        <v>55</v>
      </c>
      <c r="K1960" s="10" t="s">
        <v>52</v>
      </c>
      <c r="L1960" s="10" t="s">
        <v>40</v>
      </c>
    </row>
    <row r="1961" spans="1:12" x14ac:dyDescent="0.3">
      <c r="A1961" s="52">
        <v>45839</v>
      </c>
      <c r="B1961" s="10" t="s">
        <v>713</v>
      </c>
      <c r="C1961" s="10" t="s">
        <v>455</v>
      </c>
      <c r="D1961" s="10" t="s">
        <v>134</v>
      </c>
      <c r="E1961" s="10" t="s">
        <v>16</v>
      </c>
      <c r="F1961" s="10" t="s">
        <v>19</v>
      </c>
      <c r="G1961" s="10" t="s">
        <v>51</v>
      </c>
      <c r="H1961" s="10">
        <v>1</v>
      </c>
      <c r="I1961" s="11">
        <v>45418</v>
      </c>
      <c r="J1961" s="10">
        <v>49</v>
      </c>
      <c r="K1961" s="10" t="s">
        <v>52</v>
      </c>
      <c r="L1961" s="10" t="s">
        <v>42</v>
      </c>
    </row>
    <row r="1962" spans="1:12" x14ac:dyDescent="0.3">
      <c r="A1962" s="52">
        <v>45839</v>
      </c>
      <c r="B1962" s="10" t="s">
        <v>717</v>
      </c>
      <c r="C1962" s="10" t="s">
        <v>441</v>
      </c>
      <c r="D1962" s="10" t="s">
        <v>404</v>
      </c>
      <c r="E1962" s="10" t="s">
        <v>16</v>
      </c>
      <c r="F1962" s="10" t="s">
        <v>19</v>
      </c>
      <c r="G1962" s="10" t="s">
        <v>51</v>
      </c>
      <c r="H1962" s="10">
        <v>1</v>
      </c>
      <c r="I1962" s="11">
        <v>44806</v>
      </c>
      <c r="J1962" s="10">
        <v>63</v>
      </c>
      <c r="K1962" s="10" t="s">
        <v>68</v>
      </c>
      <c r="L1962" s="10" t="s">
        <v>94</v>
      </c>
    </row>
    <row r="1963" spans="1:12" x14ac:dyDescent="0.3">
      <c r="A1963" s="52">
        <v>45839</v>
      </c>
      <c r="B1963" s="10" t="s">
        <v>718</v>
      </c>
      <c r="C1963" s="10" t="s">
        <v>244</v>
      </c>
      <c r="D1963" s="10" t="s">
        <v>447</v>
      </c>
      <c r="E1963" s="10" t="s">
        <v>20</v>
      </c>
      <c r="F1963" s="10" t="s">
        <v>56</v>
      </c>
      <c r="G1963" s="10" t="s">
        <v>75</v>
      </c>
      <c r="H1963" s="10">
        <v>1</v>
      </c>
      <c r="I1963" s="11">
        <v>44658</v>
      </c>
      <c r="J1963" s="10">
        <v>43</v>
      </c>
      <c r="K1963" s="10" t="s">
        <v>52</v>
      </c>
      <c r="L1963" s="10" t="s">
        <v>90</v>
      </c>
    </row>
    <row r="1964" spans="1:12" x14ac:dyDescent="0.3">
      <c r="A1964" s="52">
        <v>45839</v>
      </c>
      <c r="B1964" s="10" t="s">
        <v>719</v>
      </c>
      <c r="C1964" s="10" t="s">
        <v>720</v>
      </c>
      <c r="D1964" s="10" t="s">
        <v>60</v>
      </c>
      <c r="E1964" s="10" t="s">
        <v>20</v>
      </c>
      <c r="F1964" s="10" t="s">
        <v>19</v>
      </c>
      <c r="G1964" s="10" t="s">
        <v>51</v>
      </c>
      <c r="H1964" s="10">
        <v>1</v>
      </c>
      <c r="I1964" s="11">
        <v>45342</v>
      </c>
      <c r="J1964" s="10">
        <v>55</v>
      </c>
      <c r="K1964" s="10" t="s">
        <v>52</v>
      </c>
      <c r="L1964" s="10" t="s">
        <v>90</v>
      </c>
    </row>
    <row r="1965" spans="1:12" x14ac:dyDescent="0.3">
      <c r="A1965" s="52">
        <v>45839</v>
      </c>
      <c r="B1965" s="10" t="s">
        <v>721</v>
      </c>
      <c r="C1965" s="10" t="s">
        <v>177</v>
      </c>
      <c r="D1965" s="10" t="s">
        <v>134</v>
      </c>
      <c r="E1965" s="10" t="s">
        <v>16</v>
      </c>
      <c r="F1965" s="10" t="s">
        <v>17</v>
      </c>
      <c r="G1965" s="10" t="s">
        <v>29</v>
      </c>
      <c r="H1965" s="10">
        <v>1</v>
      </c>
      <c r="I1965" s="11">
        <v>45894</v>
      </c>
      <c r="J1965" s="10">
        <v>46</v>
      </c>
      <c r="K1965" s="10" t="s">
        <v>68</v>
      </c>
      <c r="L1965" s="10" t="s">
        <v>42</v>
      </c>
    </row>
    <row r="1966" spans="1:12" x14ac:dyDescent="0.3">
      <c r="A1966" s="52">
        <v>45839</v>
      </c>
      <c r="B1966" s="10" t="s">
        <v>722</v>
      </c>
      <c r="C1966" s="10" t="s">
        <v>275</v>
      </c>
      <c r="D1966" s="10" t="s">
        <v>307</v>
      </c>
      <c r="E1966" s="10" t="s">
        <v>16</v>
      </c>
      <c r="F1966" s="10" t="s">
        <v>19</v>
      </c>
      <c r="G1966" s="10" t="s">
        <v>67</v>
      </c>
      <c r="H1966" s="10">
        <v>1</v>
      </c>
      <c r="I1966" s="11">
        <v>45535</v>
      </c>
      <c r="J1966" s="10">
        <v>23</v>
      </c>
      <c r="K1966" s="10" t="s">
        <v>68</v>
      </c>
      <c r="L1966" s="10" t="s">
        <v>39</v>
      </c>
    </row>
    <row r="1967" spans="1:12" x14ac:dyDescent="0.3">
      <c r="A1967" s="52">
        <v>45839</v>
      </c>
      <c r="B1967" s="10" t="s">
        <v>723</v>
      </c>
      <c r="C1967" s="10" t="s">
        <v>441</v>
      </c>
      <c r="D1967" s="10" t="s">
        <v>724</v>
      </c>
      <c r="E1967" s="10" t="s">
        <v>16</v>
      </c>
      <c r="F1967" s="10" t="s">
        <v>50</v>
      </c>
      <c r="G1967" s="10" t="s">
        <v>75</v>
      </c>
      <c r="H1967" s="10">
        <v>1</v>
      </c>
      <c r="I1967" s="11">
        <v>44194</v>
      </c>
      <c r="J1967" s="10">
        <v>27</v>
      </c>
      <c r="K1967" s="10" t="s">
        <v>52</v>
      </c>
      <c r="L1967" s="10" t="s">
        <v>42</v>
      </c>
    </row>
    <row r="1968" spans="1:12" x14ac:dyDescent="0.3">
      <c r="A1968" s="52">
        <v>45839</v>
      </c>
      <c r="B1968" s="10" t="s">
        <v>725</v>
      </c>
      <c r="C1968" s="10" t="s">
        <v>726</v>
      </c>
      <c r="D1968" s="10" t="s">
        <v>193</v>
      </c>
      <c r="E1968" s="10" t="s">
        <v>16</v>
      </c>
      <c r="F1968" s="10" t="s">
        <v>17</v>
      </c>
      <c r="G1968" s="10" t="s">
        <v>98</v>
      </c>
      <c r="H1968" s="10">
        <v>0.91</v>
      </c>
      <c r="I1968" s="11">
        <v>44552</v>
      </c>
      <c r="J1968" s="10">
        <v>25</v>
      </c>
      <c r="K1968" s="10" t="s">
        <v>52</v>
      </c>
      <c r="L1968" s="10" t="s">
        <v>21</v>
      </c>
    </row>
    <row r="1969" spans="1:12" x14ac:dyDescent="0.3">
      <c r="A1969" s="52">
        <v>45839</v>
      </c>
      <c r="B1969" s="10" t="s">
        <v>727</v>
      </c>
      <c r="C1969" s="10" t="s">
        <v>728</v>
      </c>
      <c r="D1969" s="10" t="s">
        <v>729</v>
      </c>
      <c r="E1969" s="10" t="s">
        <v>16</v>
      </c>
      <c r="F1969" s="10" t="s">
        <v>56</v>
      </c>
      <c r="G1969" s="10" t="s">
        <v>29</v>
      </c>
      <c r="H1969" s="10">
        <v>1</v>
      </c>
      <c r="I1969" s="11">
        <v>44272</v>
      </c>
      <c r="J1969" s="10">
        <v>24</v>
      </c>
      <c r="K1969" s="10" t="s">
        <v>52</v>
      </c>
      <c r="L1969" s="10" t="s">
        <v>94</v>
      </c>
    </row>
    <row r="1970" spans="1:12" x14ac:dyDescent="0.3">
      <c r="A1970" s="52">
        <v>45839</v>
      </c>
      <c r="B1970" s="10" t="s">
        <v>730</v>
      </c>
      <c r="C1970" s="10" t="s">
        <v>731</v>
      </c>
      <c r="D1970" s="10" t="s">
        <v>317</v>
      </c>
      <c r="E1970" s="10" t="s">
        <v>20</v>
      </c>
      <c r="F1970" s="10" t="s">
        <v>56</v>
      </c>
      <c r="G1970" s="10" t="s">
        <v>51</v>
      </c>
      <c r="H1970" s="10">
        <v>1</v>
      </c>
      <c r="I1970" s="11">
        <v>44119</v>
      </c>
      <c r="J1970" s="10">
        <v>56</v>
      </c>
      <c r="K1970" s="10" t="s">
        <v>52</v>
      </c>
      <c r="L1970" s="10" t="s">
        <v>18</v>
      </c>
    </row>
    <row r="1971" spans="1:12" x14ac:dyDescent="0.3">
      <c r="A1971" s="52">
        <v>45839</v>
      </c>
      <c r="B1971" s="10" t="s">
        <v>732</v>
      </c>
      <c r="C1971" s="10" t="s">
        <v>174</v>
      </c>
      <c r="D1971" s="10" t="s">
        <v>89</v>
      </c>
      <c r="E1971" s="10" t="s">
        <v>20</v>
      </c>
      <c r="F1971" s="10" t="s">
        <v>17</v>
      </c>
      <c r="G1971" s="10" t="s">
        <v>75</v>
      </c>
      <c r="H1971" s="10">
        <v>1</v>
      </c>
      <c r="I1971" s="11">
        <v>44703</v>
      </c>
      <c r="J1971" s="10">
        <v>35</v>
      </c>
      <c r="K1971" s="10" t="s">
        <v>52</v>
      </c>
      <c r="L1971" s="10" t="s">
        <v>35</v>
      </c>
    </row>
    <row r="1972" spans="1:12" x14ac:dyDescent="0.3">
      <c r="A1972" s="52">
        <v>45839</v>
      </c>
      <c r="B1972" s="10" t="s">
        <v>733</v>
      </c>
      <c r="C1972" s="10" t="s">
        <v>734</v>
      </c>
      <c r="D1972" s="10" t="s">
        <v>462</v>
      </c>
      <c r="E1972" s="10" t="s">
        <v>20</v>
      </c>
      <c r="F1972" s="10" t="s">
        <v>19</v>
      </c>
      <c r="G1972" s="10" t="s">
        <v>51</v>
      </c>
      <c r="H1972" s="10">
        <v>0.91</v>
      </c>
      <c r="I1972" s="11">
        <v>45381</v>
      </c>
      <c r="J1972" s="10">
        <v>22</v>
      </c>
      <c r="K1972" s="10" t="s">
        <v>68</v>
      </c>
      <c r="L1972" s="10" t="s">
        <v>27</v>
      </c>
    </row>
    <row r="1973" spans="1:12" x14ac:dyDescent="0.3">
      <c r="A1973" s="52">
        <v>45870</v>
      </c>
      <c r="B1973" s="10" t="s">
        <v>47</v>
      </c>
      <c r="C1973" s="10" t="s">
        <v>48</v>
      </c>
      <c r="D1973" s="10" t="s">
        <v>49</v>
      </c>
      <c r="E1973" s="10" t="s">
        <v>16</v>
      </c>
      <c r="F1973" s="10" t="s">
        <v>50</v>
      </c>
      <c r="G1973" s="10" t="s">
        <v>51</v>
      </c>
      <c r="H1973" s="10">
        <v>1</v>
      </c>
      <c r="I1973" s="11">
        <v>45667</v>
      </c>
      <c r="J1973" s="10">
        <v>32</v>
      </c>
      <c r="K1973" s="10" t="s">
        <v>52</v>
      </c>
      <c r="L1973" s="10" t="s">
        <v>39</v>
      </c>
    </row>
    <row r="1974" spans="1:12" x14ac:dyDescent="0.3">
      <c r="A1974" s="52">
        <v>45870</v>
      </c>
      <c r="B1974" s="10" t="s">
        <v>53</v>
      </c>
      <c r="C1974" s="10" t="s">
        <v>54</v>
      </c>
      <c r="D1974" s="10" t="s">
        <v>55</v>
      </c>
      <c r="E1974" s="10" t="s">
        <v>16</v>
      </c>
      <c r="F1974" s="10" t="s">
        <v>56</v>
      </c>
      <c r="G1974" s="10" t="s">
        <v>57</v>
      </c>
      <c r="H1974" s="10">
        <v>1</v>
      </c>
      <c r="I1974" s="11">
        <v>44294</v>
      </c>
      <c r="J1974" s="10">
        <v>34</v>
      </c>
      <c r="K1974" s="10" t="s">
        <v>52</v>
      </c>
      <c r="L1974" s="10" t="s">
        <v>18</v>
      </c>
    </row>
    <row r="1975" spans="1:12" x14ac:dyDescent="0.3">
      <c r="A1975" s="52">
        <v>45870</v>
      </c>
      <c r="B1975" s="10" t="s">
        <v>58</v>
      </c>
      <c r="C1975" s="10" t="s">
        <v>59</v>
      </c>
      <c r="D1975" s="10" t="s">
        <v>60</v>
      </c>
      <c r="E1975" s="10" t="s">
        <v>20</v>
      </c>
      <c r="F1975" s="10" t="s">
        <v>17</v>
      </c>
      <c r="G1975" s="10" t="s">
        <v>57</v>
      </c>
      <c r="H1975" s="10">
        <v>1</v>
      </c>
      <c r="I1975" s="11">
        <v>45672</v>
      </c>
      <c r="J1975" s="10">
        <v>28</v>
      </c>
      <c r="K1975" s="10" t="s">
        <v>52</v>
      </c>
      <c r="L1975" s="10" t="s">
        <v>36</v>
      </c>
    </row>
    <row r="1976" spans="1:12" x14ac:dyDescent="0.3">
      <c r="A1976" s="52">
        <v>45870</v>
      </c>
      <c r="B1976" s="10" t="s">
        <v>61</v>
      </c>
      <c r="C1976" s="10" t="s">
        <v>62</v>
      </c>
      <c r="D1976" s="10" t="s">
        <v>63</v>
      </c>
      <c r="E1976" s="10" t="s">
        <v>20</v>
      </c>
      <c r="F1976" s="10" t="s">
        <v>50</v>
      </c>
      <c r="G1976" s="10" t="s">
        <v>51</v>
      </c>
      <c r="H1976" s="10">
        <v>1</v>
      </c>
      <c r="I1976" s="11">
        <v>44164</v>
      </c>
      <c r="J1976" s="10">
        <v>42</v>
      </c>
      <c r="K1976" s="10" t="s">
        <v>52</v>
      </c>
      <c r="L1976" s="10" t="s">
        <v>36</v>
      </c>
    </row>
    <row r="1977" spans="1:12" x14ac:dyDescent="0.3">
      <c r="A1977" s="52">
        <v>45870</v>
      </c>
      <c r="B1977" s="10" t="s">
        <v>64</v>
      </c>
      <c r="C1977" s="10" t="s">
        <v>65</v>
      </c>
      <c r="D1977" s="10" t="s">
        <v>66</v>
      </c>
      <c r="E1977" s="10" t="s">
        <v>20</v>
      </c>
      <c r="F1977" s="10" t="s">
        <v>19</v>
      </c>
      <c r="G1977" s="10" t="s">
        <v>67</v>
      </c>
      <c r="H1977" s="10">
        <v>0.91</v>
      </c>
      <c r="I1977" s="11">
        <v>44766</v>
      </c>
      <c r="J1977" s="10">
        <v>41</v>
      </c>
      <c r="K1977" s="10" t="s">
        <v>68</v>
      </c>
      <c r="L1977" s="10" t="s">
        <v>41</v>
      </c>
    </row>
    <row r="1978" spans="1:12" x14ac:dyDescent="0.3">
      <c r="A1978" s="52">
        <v>45870</v>
      </c>
      <c r="B1978" s="10" t="s">
        <v>72</v>
      </c>
      <c r="C1978" s="10" t="s">
        <v>73</v>
      </c>
      <c r="D1978" s="10" t="s">
        <v>74</v>
      </c>
      <c r="E1978" s="10" t="s">
        <v>16</v>
      </c>
      <c r="F1978" s="10" t="s">
        <v>19</v>
      </c>
      <c r="G1978" s="10" t="s">
        <v>75</v>
      </c>
      <c r="H1978" s="10">
        <v>0.91</v>
      </c>
      <c r="I1978" s="11">
        <v>45295</v>
      </c>
      <c r="J1978" s="10">
        <v>37</v>
      </c>
      <c r="K1978" s="10" t="s">
        <v>52</v>
      </c>
      <c r="L1978" s="10" t="s">
        <v>27</v>
      </c>
    </row>
    <row r="1979" spans="1:12" x14ac:dyDescent="0.3">
      <c r="A1979" s="52">
        <v>45870</v>
      </c>
      <c r="B1979" s="10" t="s">
        <v>76</v>
      </c>
      <c r="C1979" s="10" t="s">
        <v>77</v>
      </c>
      <c r="D1979" s="10" t="s">
        <v>78</v>
      </c>
      <c r="E1979" s="10" t="s">
        <v>20</v>
      </c>
      <c r="F1979" s="10" t="s">
        <v>19</v>
      </c>
      <c r="G1979" s="10" t="s">
        <v>67</v>
      </c>
      <c r="H1979" s="10">
        <v>1</v>
      </c>
      <c r="I1979" s="11">
        <v>44378</v>
      </c>
      <c r="J1979" s="10">
        <v>21</v>
      </c>
      <c r="K1979" s="10" t="s">
        <v>52</v>
      </c>
      <c r="L1979" s="10" t="s">
        <v>18</v>
      </c>
    </row>
    <row r="1980" spans="1:12" x14ac:dyDescent="0.3">
      <c r="A1980" s="52">
        <v>45870</v>
      </c>
      <c r="B1980" s="10" t="s">
        <v>82</v>
      </c>
      <c r="C1980" s="10" t="s">
        <v>83</v>
      </c>
      <c r="D1980" s="10" t="s">
        <v>84</v>
      </c>
      <c r="E1980" s="10" t="s">
        <v>20</v>
      </c>
      <c r="F1980" s="10" t="s">
        <v>17</v>
      </c>
      <c r="G1980" s="10" t="s">
        <v>67</v>
      </c>
      <c r="H1980" s="10">
        <v>1</v>
      </c>
      <c r="I1980" s="11">
        <v>45331</v>
      </c>
      <c r="J1980" s="10">
        <v>42</v>
      </c>
      <c r="K1980" s="10" t="s">
        <v>68</v>
      </c>
      <c r="L1980" s="10" t="s">
        <v>39</v>
      </c>
    </row>
    <row r="1981" spans="1:12" x14ac:dyDescent="0.3">
      <c r="A1981" s="52">
        <v>45870</v>
      </c>
      <c r="B1981" s="10" t="s">
        <v>85</v>
      </c>
      <c r="C1981" s="10" t="s">
        <v>86</v>
      </c>
      <c r="D1981" s="10" t="s">
        <v>87</v>
      </c>
      <c r="E1981" s="10" t="s">
        <v>20</v>
      </c>
      <c r="F1981" s="10" t="s">
        <v>19</v>
      </c>
      <c r="G1981" s="10" t="s">
        <v>29</v>
      </c>
      <c r="H1981" s="10">
        <v>1</v>
      </c>
      <c r="I1981" s="11">
        <v>44626</v>
      </c>
      <c r="J1981" s="10">
        <v>64</v>
      </c>
      <c r="K1981" s="10" t="s">
        <v>68</v>
      </c>
      <c r="L1981" s="10" t="s">
        <v>42</v>
      </c>
    </row>
    <row r="1982" spans="1:12" x14ac:dyDescent="0.3">
      <c r="A1982" s="52">
        <v>45870</v>
      </c>
      <c r="B1982" s="10" t="s">
        <v>88</v>
      </c>
      <c r="C1982" s="10" t="s">
        <v>89</v>
      </c>
      <c r="D1982" s="10" t="s">
        <v>84</v>
      </c>
      <c r="E1982" s="10" t="s">
        <v>20</v>
      </c>
      <c r="F1982" s="10" t="s">
        <v>19</v>
      </c>
      <c r="G1982" s="10" t="s">
        <v>51</v>
      </c>
      <c r="H1982" s="10">
        <v>1</v>
      </c>
      <c r="I1982" s="11">
        <v>45438</v>
      </c>
      <c r="J1982" s="10">
        <v>44</v>
      </c>
      <c r="K1982" s="10" t="s">
        <v>68</v>
      </c>
      <c r="L1982" s="10" t="s">
        <v>90</v>
      </c>
    </row>
    <row r="1983" spans="1:12" x14ac:dyDescent="0.3">
      <c r="A1983" s="52">
        <v>45870</v>
      </c>
      <c r="B1983" s="10" t="s">
        <v>91</v>
      </c>
      <c r="C1983" s="10" t="s">
        <v>92</v>
      </c>
      <c r="D1983" s="10" t="s">
        <v>93</v>
      </c>
      <c r="E1983" s="10" t="s">
        <v>16</v>
      </c>
      <c r="F1983" s="10" t="s">
        <v>56</v>
      </c>
      <c r="G1983" s="10" t="s">
        <v>51</v>
      </c>
      <c r="H1983" s="10">
        <v>1</v>
      </c>
      <c r="I1983" s="11">
        <v>45643</v>
      </c>
      <c r="J1983" s="10">
        <v>59</v>
      </c>
      <c r="K1983" s="10" t="s">
        <v>52</v>
      </c>
      <c r="L1983" s="10" t="s">
        <v>94</v>
      </c>
    </row>
    <row r="1984" spans="1:12" x14ac:dyDescent="0.3">
      <c r="A1984" s="52">
        <v>45870</v>
      </c>
      <c r="B1984" s="10" t="s">
        <v>95</v>
      </c>
      <c r="C1984" s="10" t="s">
        <v>96</v>
      </c>
      <c r="D1984" s="10" t="s">
        <v>97</v>
      </c>
      <c r="E1984" s="10" t="s">
        <v>20</v>
      </c>
      <c r="F1984" s="10" t="s">
        <v>19</v>
      </c>
      <c r="G1984" s="10" t="s">
        <v>98</v>
      </c>
      <c r="H1984" s="10">
        <v>1</v>
      </c>
      <c r="I1984" s="11">
        <v>44501</v>
      </c>
      <c r="J1984" s="10">
        <v>27</v>
      </c>
      <c r="K1984" s="10" t="s">
        <v>68</v>
      </c>
      <c r="L1984" s="10" t="s">
        <v>31</v>
      </c>
    </row>
    <row r="1985" spans="1:12" x14ac:dyDescent="0.3">
      <c r="A1985" s="52">
        <v>45870</v>
      </c>
      <c r="B1985" s="10" t="s">
        <v>99</v>
      </c>
      <c r="C1985" s="10" t="s">
        <v>100</v>
      </c>
      <c r="D1985" s="10" t="s">
        <v>101</v>
      </c>
      <c r="E1985" s="10" t="s">
        <v>16</v>
      </c>
      <c r="F1985" s="10" t="s">
        <v>17</v>
      </c>
      <c r="G1985" s="10" t="s">
        <v>67</v>
      </c>
      <c r="H1985" s="10">
        <v>1</v>
      </c>
      <c r="I1985" s="11">
        <v>44344</v>
      </c>
      <c r="J1985" s="10">
        <v>35</v>
      </c>
      <c r="K1985" s="10" t="s">
        <v>68</v>
      </c>
      <c r="L1985" s="10" t="s">
        <v>18</v>
      </c>
    </row>
    <row r="1986" spans="1:12" x14ac:dyDescent="0.3">
      <c r="A1986" s="52">
        <v>45870</v>
      </c>
      <c r="B1986" s="10" t="s">
        <v>102</v>
      </c>
      <c r="C1986" s="10" t="s">
        <v>22</v>
      </c>
      <c r="D1986" s="10" t="s">
        <v>103</v>
      </c>
      <c r="E1986" s="10" t="s">
        <v>16</v>
      </c>
      <c r="F1986" s="10" t="s">
        <v>19</v>
      </c>
      <c r="G1986" s="10" t="s">
        <v>67</v>
      </c>
      <c r="H1986" s="10">
        <v>1</v>
      </c>
      <c r="I1986" s="11">
        <v>45482</v>
      </c>
      <c r="J1986" s="10">
        <v>59</v>
      </c>
      <c r="K1986" s="10" t="s">
        <v>68</v>
      </c>
      <c r="L1986" s="10" t="s">
        <v>36</v>
      </c>
    </row>
    <row r="1987" spans="1:12" x14ac:dyDescent="0.3">
      <c r="A1987" s="52">
        <v>45870</v>
      </c>
      <c r="B1987" s="10" t="s">
        <v>104</v>
      </c>
      <c r="C1987" s="10" t="s">
        <v>105</v>
      </c>
      <c r="D1987" s="10" t="s">
        <v>106</v>
      </c>
      <c r="E1987" s="10" t="s">
        <v>20</v>
      </c>
      <c r="F1987" s="10" t="s">
        <v>19</v>
      </c>
      <c r="G1987" s="10" t="s">
        <v>51</v>
      </c>
      <c r="H1987" s="10">
        <v>1</v>
      </c>
      <c r="I1987" s="11">
        <v>45417</v>
      </c>
      <c r="J1987" s="10">
        <v>63</v>
      </c>
      <c r="K1987" s="10" t="s">
        <v>68</v>
      </c>
      <c r="L1987" s="10" t="s">
        <v>41</v>
      </c>
    </row>
    <row r="1988" spans="1:12" x14ac:dyDescent="0.3">
      <c r="A1988" s="52">
        <v>45870</v>
      </c>
      <c r="B1988" s="10" t="s">
        <v>110</v>
      </c>
      <c r="C1988" s="10" t="s">
        <v>111</v>
      </c>
      <c r="D1988" s="10" t="s">
        <v>103</v>
      </c>
      <c r="E1988" s="10" t="s">
        <v>16</v>
      </c>
      <c r="F1988" s="10" t="s">
        <v>19</v>
      </c>
      <c r="G1988" s="10" t="s">
        <v>57</v>
      </c>
      <c r="H1988" s="10">
        <v>1</v>
      </c>
      <c r="I1988" s="11">
        <v>44101</v>
      </c>
      <c r="J1988" s="10">
        <v>29</v>
      </c>
      <c r="K1988" s="10" t="s">
        <v>52</v>
      </c>
      <c r="L1988" s="10" t="s">
        <v>18</v>
      </c>
    </row>
    <row r="1989" spans="1:12" x14ac:dyDescent="0.3">
      <c r="A1989" s="52">
        <v>45870</v>
      </c>
      <c r="B1989" s="10" t="s">
        <v>112</v>
      </c>
      <c r="C1989" s="10" t="s">
        <v>113</v>
      </c>
      <c r="D1989" s="10" t="s">
        <v>114</v>
      </c>
      <c r="E1989" s="10" t="s">
        <v>16</v>
      </c>
      <c r="F1989" s="10" t="s">
        <v>56</v>
      </c>
      <c r="G1989" s="10" t="s">
        <v>57</v>
      </c>
      <c r="H1989" s="10">
        <v>1</v>
      </c>
      <c r="I1989" s="11">
        <v>45808</v>
      </c>
      <c r="J1989" s="10">
        <v>37</v>
      </c>
      <c r="K1989" s="10" t="s">
        <v>52</v>
      </c>
      <c r="L1989" s="10" t="s">
        <v>31</v>
      </c>
    </row>
    <row r="1990" spans="1:12" x14ac:dyDescent="0.3">
      <c r="A1990" s="52">
        <v>45870</v>
      </c>
      <c r="B1990" s="10" t="s">
        <v>115</v>
      </c>
      <c r="C1990" s="10" t="s">
        <v>116</v>
      </c>
      <c r="D1990" s="10" t="s">
        <v>117</v>
      </c>
      <c r="E1990" s="10" t="s">
        <v>16</v>
      </c>
      <c r="F1990" s="10" t="s">
        <v>19</v>
      </c>
      <c r="G1990" s="10" t="s">
        <v>75</v>
      </c>
      <c r="H1990" s="10">
        <v>1</v>
      </c>
      <c r="I1990" s="11">
        <v>44315</v>
      </c>
      <c r="J1990" s="10">
        <v>22</v>
      </c>
      <c r="K1990" s="10" t="s">
        <v>52</v>
      </c>
      <c r="L1990" s="10" t="s">
        <v>90</v>
      </c>
    </row>
    <row r="1991" spans="1:12" x14ac:dyDescent="0.3">
      <c r="A1991" s="52">
        <v>45870</v>
      </c>
      <c r="B1991" s="10" t="s">
        <v>118</v>
      </c>
      <c r="C1991" s="10" t="s">
        <v>119</v>
      </c>
      <c r="D1991" s="10" t="s">
        <v>120</v>
      </c>
      <c r="E1991" s="10" t="s">
        <v>16</v>
      </c>
      <c r="F1991" s="10" t="s">
        <v>19</v>
      </c>
      <c r="G1991" s="10" t="s">
        <v>121</v>
      </c>
      <c r="H1991" s="10">
        <v>1</v>
      </c>
      <c r="I1991" s="11">
        <v>44129</v>
      </c>
      <c r="J1991" s="10">
        <v>60</v>
      </c>
      <c r="K1991" s="10" t="s">
        <v>52</v>
      </c>
      <c r="L1991" s="10" t="s">
        <v>94</v>
      </c>
    </row>
    <row r="1992" spans="1:12" x14ac:dyDescent="0.3">
      <c r="A1992" s="52">
        <v>45870</v>
      </c>
      <c r="B1992" s="10" t="s">
        <v>122</v>
      </c>
      <c r="C1992" s="10" t="s">
        <v>123</v>
      </c>
      <c r="D1992" s="10" t="s">
        <v>124</v>
      </c>
      <c r="E1992" s="10" t="s">
        <v>20</v>
      </c>
      <c r="F1992" s="10" t="s">
        <v>19</v>
      </c>
      <c r="G1992" s="10" t="s">
        <v>51</v>
      </c>
      <c r="H1992" s="10">
        <v>1</v>
      </c>
      <c r="I1992" s="11">
        <v>44891</v>
      </c>
      <c r="J1992" s="10">
        <v>28</v>
      </c>
      <c r="K1992" s="10" t="s">
        <v>52</v>
      </c>
      <c r="L1992" s="10" t="s">
        <v>18</v>
      </c>
    </row>
    <row r="1993" spans="1:12" x14ac:dyDescent="0.3">
      <c r="A1993" s="52">
        <v>45870</v>
      </c>
      <c r="B1993" s="10" t="s">
        <v>125</v>
      </c>
      <c r="C1993" s="10" t="s">
        <v>109</v>
      </c>
      <c r="D1993" s="10" t="s">
        <v>126</v>
      </c>
      <c r="E1993" s="10" t="s">
        <v>16</v>
      </c>
      <c r="F1993" s="10" t="s">
        <v>50</v>
      </c>
      <c r="G1993" s="10" t="s">
        <v>121</v>
      </c>
      <c r="H1993" s="10">
        <v>1</v>
      </c>
      <c r="I1993" s="11">
        <v>45137</v>
      </c>
      <c r="J1993" s="10">
        <v>31</v>
      </c>
      <c r="K1993" s="10" t="s">
        <v>52</v>
      </c>
      <c r="L1993" s="10" t="s">
        <v>18</v>
      </c>
    </row>
    <row r="1994" spans="1:12" x14ac:dyDescent="0.3">
      <c r="A1994" s="52">
        <v>45870</v>
      </c>
      <c r="B1994" s="10" t="s">
        <v>127</v>
      </c>
      <c r="C1994" s="10" t="s">
        <v>128</v>
      </c>
      <c r="D1994" s="10" t="s">
        <v>129</v>
      </c>
      <c r="E1994" s="10" t="s">
        <v>20</v>
      </c>
      <c r="F1994" s="10" t="s">
        <v>50</v>
      </c>
      <c r="G1994" s="10" t="s">
        <v>51</v>
      </c>
      <c r="H1994" s="10">
        <v>1</v>
      </c>
      <c r="I1994" s="11">
        <v>44916</v>
      </c>
      <c r="J1994" s="10">
        <v>53</v>
      </c>
      <c r="K1994" s="10" t="s">
        <v>52</v>
      </c>
      <c r="L1994" s="10" t="s">
        <v>40</v>
      </c>
    </row>
    <row r="1995" spans="1:12" x14ac:dyDescent="0.3">
      <c r="A1995" s="52">
        <v>45870</v>
      </c>
      <c r="B1995" s="10" t="s">
        <v>133</v>
      </c>
      <c r="C1995" s="10" t="s">
        <v>131</v>
      </c>
      <c r="D1995" s="10" t="s">
        <v>134</v>
      </c>
      <c r="E1995" s="10" t="s">
        <v>16</v>
      </c>
      <c r="F1995" s="10" t="s">
        <v>17</v>
      </c>
      <c r="G1995" s="10" t="s">
        <v>67</v>
      </c>
      <c r="H1995" s="10">
        <v>0.91</v>
      </c>
      <c r="I1995" s="11">
        <v>44993</v>
      </c>
      <c r="J1995" s="10">
        <v>49</v>
      </c>
      <c r="K1995" s="10" t="s">
        <v>52</v>
      </c>
      <c r="L1995" s="10" t="s">
        <v>31</v>
      </c>
    </row>
    <row r="1996" spans="1:12" x14ac:dyDescent="0.3">
      <c r="A1996" s="52">
        <v>45870</v>
      </c>
      <c r="B1996" s="10" t="s">
        <v>135</v>
      </c>
      <c r="C1996" s="10" t="s">
        <v>136</v>
      </c>
      <c r="D1996" s="10" t="s">
        <v>24</v>
      </c>
      <c r="E1996" s="10" t="s">
        <v>20</v>
      </c>
      <c r="F1996" s="10" t="s">
        <v>50</v>
      </c>
      <c r="G1996" s="10" t="s">
        <v>51</v>
      </c>
      <c r="H1996" s="10">
        <v>1</v>
      </c>
      <c r="I1996" s="11">
        <v>44639</v>
      </c>
      <c r="J1996" s="10">
        <v>33</v>
      </c>
      <c r="K1996" s="10" t="s">
        <v>52</v>
      </c>
      <c r="L1996" s="10" t="s">
        <v>41</v>
      </c>
    </row>
    <row r="1997" spans="1:12" x14ac:dyDescent="0.3">
      <c r="A1997" s="52">
        <v>45870</v>
      </c>
      <c r="B1997" s="10" t="s">
        <v>137</v>
      </c>
      <c r="C1997" s="10" t="s">
        <v>138</v>
      </c>
      <c r="D1997" s="10" t="s">
        <v>60</v>
      </c>
      <c r="E1997" s="10" t="s">
        <v>20</v>
      </c>
      <c r="F1997" s="10" t="s">
        <v>50</v>
      </c>
      <c r="G1997" s="10" t="s">
        <v>121</v>
      </c>
      <c r="H1997" s="10">
        <v>1</v>
      </c>
      <c r="I1997" s="11">
        <v>45686</v>
      </c>
      <c r="J1997" s="10">
        <v>24</v>
      </c>
      <c r="K1997" s="10" t="s">
        <v>52</v>
      </c>
      <c r="L1997" s="10" t="s">
        <v>31</v>
      </c>
    </row>
    <row r="1998" spans="1:12" x14ac:dyDescent="0.3">
      <c r="A1998" s="52">
        <v>45870</v>
      </c>
      <c r="B1998" s="10" t="s">
        <v>139</v>
      </c>
      <c r="C1998" s="10" t="s">
        <v>140</v>
      </c>
      <c r="D1998" s="10" t="s">
        <v>141</v>
      </c>
      <c r="E1998" s="10" t="s">
        <v>16</v>
      </c>
      <c r="F1998" s="10" t="s">
        <v>19</v>
      </c>
      <c r="G1998" s="10" t="s">
        <v>57</v>
      </c>
      <c r="H1998" s="10">
        <v>1</v>
      </c>
      <c r="I1998" s="11">
        <v>45580</v>
      </c>
      <c r="J1998" s="10">
        <v>29</v>
      </c>
      <c r="K1998" s="10" t="s">
        <v>68</v>
      </c>
      <c r="L1998" s="10" t="s">
        <v>39</v>
      </c>
    </row>
    <row r="1999" spans="1:12" x14ac:dyDescent="0.3">
      <c r="A1999" s="52">
        <v>45870</v>
      </c>
      <c r="B1999" s="10" t="s">
        <v>142</v>
      </c>
      <c r="C1999" s="10" t="s">
        <v>143</v>
      </c>
      <c r="D1999" s="10" t="s">
        <v>144</v>
      </c>
      <c r="E1999" s="10" t="s">
        <v>20</v>
      </c>
      <c r="F1999" s="10" t="s">
        <v>19</v>
      </c>
      <c r="G1999" s="10" t="s">
        <v>51</v>
      </c>
      <c r="H1999" s="10">
        <v>1</v>
      </c>
      <c r="I1999" s="11">
        <v>44382</v>
      </c>
      <c r="J1999" s="10">
        <v>20</v>
      </c>
      <c r="K1999" s="10" t="s">
        <v>52</v>
      </c>
      <c r="L1999" s="10" t="s">
        <v>39</v>
      </c>
    </row>
    <row r="2000" spans="1:12" x14ac:dyDescent="0.3">
      <c r="A2000" s="52">
        <v>45870</v>
      </c>
      <c r="B2000" s="10" t="s">
        <v>145</v>
      </c>
      <c r="C2000" s="10" t="s">
        <v>146</v>
      </c>
      <c r="D2000" s="10" t="s">
        <v>147</v>
      </c>
      <c r="E2000" s="10" t="s">
        <v>16</v>
      </c>
      <c r="F2000" s="10" t="s">
        <v>19</v>
      </c>
      <c r="G2000" s="10" t="s">
        <v>67</v>
      </c>
      <c r="H2000" s="10">
        <v>1</v>
      </c>
      <c r="I2000" s="11">
        <v>45436</v>
      </c>
      <c r="J2000" s="10">
        <v>27</v>
      </c>
      <c r="K2000" s="10" t="s">
        <v>52</v>
      </c>
      <c r="L2000" s="10" t="s">
        <v>18</v>
      </c>
    </row>
    <row r="2001" spans="1:12" x14ac:dyDescent="0.3">
      <c r="A2001" s="52">
        <v>45870</v>
      </c>
      <c r="B2001" s="10" t="s">
        <v>148</v>
      </c>
      <c r="C2001" s="10" t="s">
        <v>149</v>
      </c>
      <c r="D2001" s="10" t="s">
        <v>150</v>
      </c>
      <c r="E2001" s="10" t="s">
        <v>20</v>
      </c>
      <c r="F2001" s="10" t="s">
        <v>17</v>
      </c>
      <c r="G2001" s="10" t="s">
        <v>51</v>
      </c>
      <c r="H2001" s="10">
        <v>1</v>
      </c>
      <c r="I2001" s="11">
        <v>45580</v>
      </c>
      <c r="J2001" s="10">
        <v>29</v>
      </c>
      <c r="K2001" s="10" t="s">
        <v>68</v>
      </c>
      <c r="L2001" s="10" t="s">
        <v>36</v>
      </c>
    </row>
    <row r="2002" spans="1:12" x14ac:dyDescent="0.3">
      <c r="A2002" s="52">
        <v>45870</v>
      </c>
      <c r="B2002" s="10" t="s">
        <v>151</v>
      </c>
      <c r="C2002" s="10" t="s">
        <v>54</v>
      </c>
      <c r="D2002" s="10" t="s">
        <v>152</v>
      </c>
      <c r="E2002" s="10" t="s">
        <v>16</v>
      </c>
      <c r="F2002" s="10" t="s">
        <v>19</v>
      </c>
      <c r="G2002" s="10" t="s">
        <v>29</v>
      </c>
      <c r="H2002" s="10">
        <v>1</v>
      </c>
      <c r="I2002" s="11">
        <v>44279</v>
      </c>
      <c r="J2002" s="10">
        <v>61</v>
      </c>
      <c r="K2002" s="10" t="s">
        <v>68</v>
      </c>
      <c r="L2002" s="10" t="s">
        <v>35</v>
      </c>
    </row>
    <row r="2003" spans="1:12" x14ac:dyDescent="0.3">
      <c r="A2003" s="52">
        <v>45870</v>
      </c>
      <c r="B2003" s="10" t="s">
        <v>153</v>
      </c>
      <c r="C2003" s="10" t="s">
        <v>154</v>
      </c>
      <c r="D2003" s="10" t="s">
        <v>155</v>
      </c>
      <c r="E2003" s="10" t="s">
        <v>20</v>
      </c>
      <c r="F2003" s="10" t="s">
        <v>19</v>
      </c>
      <c r="G2003" s="10" t="s">
        <v>57</v>
      </c>
      <c r="H2003" s="10">
        <v>1</v>
      </c>
      <c r="I2003" s="11">
        <v>45180</v>
      </c>
      <c r="J2003" s="10">
        <v>65</v>
      </c>
      <c r="K2003" s="10" t="s">
        <v>68</v>
      </c>
      <c r="L2003" s="10" t="s">
        <v>21</v>
      </c>
    </row>
    <row r="2004" spans="1:12" x14ac:dyDescent="0.3">
      <c r="A2004" s="52">
        <v>45870</v>
      </c>
      <c r="B2004" s="10" t="s">
        <v>156</v>
      </c>
      <c r="C2004" s="10" t="s">
        <v>157</v>
      </c>
      <c r="D2004" s="10" t="s">
        <v>158</v>
      </c>
      <c r="E2004" s="10" t="s">
        <v>16</v>
      </c>
      <c r="F2004" s="10" t="s">
        <v>19</v>
      </c>
      <c r="G2004" s="10" t="s">
        <v>29</v>
      </c>
      <c r="H2004" s="10">
        <v>0.91</v>
      </c>
      <c r="I2004" s="11">
        <v>44663</v>
      </c>
      <c r="J2004" s="10">
        <v>59</v>
      </c>
      <c r="K2004" s="10" t="s">
        <v>68</v>
      </c>
      <c r="L2004" s="10" t="s">
        <v>18</v>
      </c>
    </row>
    <row r="2005" spans="1:12" x14ac:dyDescent="0.3">
      <c r="A2005" s="52">
        <v>45870</v>
      </c>
      <c r="B2005" s="10" t="s">
        <v>159</v>
      </c>
      <c r="C2005" s="10" t="s">
        <v>160</v>
      </c>
      <c r="D2005" s="10" t="s">
        <v>161</v>
      </c>
      <c r="E2005" s="10" t="s">
        <v>16</v>
      </c>
      <c r="F2005" s="10" t="s">
        <v>17</v>
      </c>
      <c r="G2005" s="10" t="s">
        <v>67</v>
      </c>
      <c r="H2005" s="10">
        <v>1</v>
      </c>
      <c r="I2005" s="11">
        <v>45411</v>
      </c>
      <c r="J2005" s="10">
        <v>43</v>
      </c>
      <c r="K2005" s="10" t="s">
        <v>52</v>
      </c>
      <c r="L2005" s="10" t="s">
        <v>23</v>
      </c>
    </row>
    <row r="2006" spans="1:12" x14ac:dyDescent="0.3">
      <c r="A2006" s="52">
        <v>45870</v>
      </c>
      <c r="B2006" s="10" t="s">
        <v>162</v>
      </c>
      <c r="C2006" s="10" t="s">
        <v>163</v>
      </c>
      <c r="D2006" s="10" t="s">
        <v>164</v>
      </c>
      <c r="E2006" s="10" t="s">
        <v>20</v>
      </c>
      <c r="F2006" s="10" t="s">
        <v>19</v>
      </c>
      <c r="G2006" s="10" t="s">
        <v>75</v>
      </c>
      <c r="H2006" s="10">
        <v>1</v>
      </c>
      <c r="I2006" s="11">
        <v>45272</v>
      </c>
      <c r="J2006" s="10">
        <v>59</v>
      </c>
      <c r="K2006" s="10" t="s">
        <v>52</v>
      </c>
      <c r="L2006" s="10" t="s">
        <v>41</v>
      </c>
    </row>
    <row r="2007" spans="1:12" x14ac:dyDescent="0.3">
      <c r="A2007" s="52">
        <v>45870</v>
      </c>
      <c r="B2007" s="10" t="s">
        <v>165</v>
      </c>
      <c r="C2007" s="10" t="s">
        <v>48</v>
      </c>
      <c r="D2007" s="10" t="s">
        <v>166</v>
      </c>
      <c r="E2007" s="10" t="s">
        <v>20</v>
      </c>
      <c r="F2007" s="10" t="s">
        <v>19</v>
      </c>
      <c r="G2007" s="10" t="s">
        <v>75</v>
      </c>
      <c r="H2007" s="10">
        <v>1</v>
      </c>
      <c r="I2007" s="11">
        <v>44847</v>
      </c>
      <c r="J2007" s="10">
        <v>41</v>
      </c>
      <c r="K2007" s="10" t="s">
        <v>68</v>
      </c>
      <c r="L2007" s="10" t="s">
        <v>39</v>
      </c>
    </row>
    <row r="2008" spans="1:12" x14ac:dyDescent="0.3">
      <c r="A2008" s="52">
        <v>45870</v>
      </c>
      <c r="B2008" s="10" t="s">
        <v>167</v>
      </c>
      <c r="C2008" s="10" t="s">
        <v>168</v>
      </c>
      <c r="D2008" s="10" t="s">
        <v>66</v>
      </c>
      <c r="E2008" s="10" t="s">
        <v>20</v>
      </c>
      <c r="F2008" s="10" t="s">
        <v>19</v>
      </c>
      <c r="G2008" s="10" t="s">
        <v>51</v>
      </c>
      <c r="H2008" s="10">
        <v>1</v>
      </c>
      <c r="I2008" s="11">
        <v>45437</v>
      </c>
      <c r="J2008" s="10">
        <v>45</v>
      </c>
      <c r="K2008" s="10" t="s">
        <v>52</v>
      </c>
      <c r="L2008" s="10" t="s">
        <v>21</v>
      </c>
    </row>
    <row r="2009" spans="1:12" x14ac:dyDescent="0.3">
      <c r="A2009" s="52">
        <v>45870</v>
      </c>
      <c r="B2009" s="10" t="s">
        <v>169</v>
      </c>
      <c r="C2009" s="10" t="s">
        <v>170</v>
      </c>
      <c r="D2009" s="10" t="s">
        <v>168</v>
      </c>
      <c r="E2009" s="10" t="s">
        <v>20</v>
      </c>
      <c r="F2009" s="10" t="s">
        <v>17</v>
      </c>
      <c r="G2009" s="10" t="s">
        <v>51</v>
      </c>
      <c r="H2009" s="10">
        <v>1</v>
      </c>
      <c r="I2009" s="11">
        <v>45018</v>
      </c>
      <c r="J2009" s="10">
        <v>40</v>
      </c>
      <c r="K2009" s="10" t="s">
        <v>68</v>
      </c>
      <c r="L2009" s="10" t="s">
        <v>18</v>
      </c>
    </row>
    <row r="2010" spans="1:12" x14ac:dyDescent="0.3">
      <c r="A2010" s="52">
        <v>45870</v>
      </c>
      <c r="B2010" s="10" t="s">
        <v>171</v>
      </c>
      <c r="C2010" s="10" t="s">
        <v>172</v>
      </c>
      <c r="D2010" s="10" t="s">
        <v>132</v>
      </c>
      <c r="E2010" s="10" t="s">
        <v>20</v>
      </c>
      <c r="F2010" s="10" t="s">
        <v>17</v>
      </c>
      <c r="G2010" s="10" t="s">
        <v>75</v>
      </c>
      <c r="H2010" s="10">
        <v>1</v>
      </c>
      <c r="I2010" s="11">
        <v>44809</v>
      </c>
      <c r="J2010" s="10">
        <v>26</v>
      </c>
      <c r="K2010" s="10" t="s">
        <v>68</v>
      </c>
      <c r="L2010" s="10" t="s">
        <v>27</v>
      </c>
    </row>
    <row r="2011" spans="1:12" x14ac:dyDescent="0.3">
      <c r="A2011" s="52">
        <v>45870</v>
      </c>
      <c r="B2011" s="10" t="s">
        <v>173</v>
      </c>
      <c r="C2011" s="10" t="s">
        <v>174</v>
      </c>
      <c r="D2011" s="10" t="s">
        <v>175</v>
      </c>
      <c r="E2011" s="10" t="s">
        <v>16</v>
      </c>
      <c r="F2011" s="10" t="s">
        <v>17</v>
      </c>
      <c r="G2011" s="10" t="s">
        <v>57</v>
      </c>
      <c r="H2011" s="10">
        <v>0.91</v>
      </c>
      <c r="I2011" s="11">
        <v>45278</v>
      </c>
      <c r="J2011" s="10">
        <v>54</v>
      </c>
      <c r="K2011" s="10" t="s">
        <v>52</v>
      </c>
      <c r="L2011" s="10" t="s">
        <v>94</v>
      </c>
    </row>
    <row r="2012" spans="1:12" x14ac:dyDescent="0.3">
      <c r="A2012" s="52">
        <v>45870</v>
      </c>
      <c r="B2012" s="10" t="s">
        <v>176</v>
      </c>
      <c r="C2012" s="10" t="s">
        <v>177</v>
      </c>
      <c r="D2012" s="10" t="s">
        <v>178</v>
      </c>
      <c r="E2012" s="10" t="s">
        <v>20</v>
      </c>
      <c r="F2012" s="10" t="s">
        <v>19</v>
      </c>
      <c r="G2012" s="10" t="s">
        <v>75</v>
      </c>
      <c r="H2012" s="10">
        <v>1</v>
      </c>
      <c r="I2012" s="11">
        <v>45775</v>
      </c>
      <c r="J2012" s="10">
        <v>59</v>
      </c>
      <c r="K2012" s="10" t="s">
        <v>68</v>
      </c>
      <c r="L2012" s="10" t="s">
        <v>36</v>
      </c>
    </row>
    <row r="2013" spans="1:12" x14ac:dyDescent="0.3">
      <c r="A2013" s="52">
        <v>45870</v>
      </c>
      <c r="B2013" s="10" t="s">
        <v>179</v>
      </c>
      <c r="C2013" s="10" t="s">
        <v>180</v>
      </c>
      <c r="D2013" s="10" t="s">
        <v>181</v>
      </c>
      <c r="E2013" s="10" t="s">
        <v>20</v>
      </c>
      <c r="F2013" s="10" t="s">
        <v>50</v>
      </c>
      <c r="G2013" s="10" t="s">
        <v>51</v>
      </c>
      <c r="H2013" s="10">
        <v>1</v>
      </c>
      <c r="I2013" s="11">
        <v>45063</v>
      </c>
      <c r="J2013" s="10">
        <v>44</v>
      </c>
      <c r="K2013" s="10" t="s">
        <v>52</v>
      </c>
      <c r="L2013" s="10" t="s">
        <v>35</v>
      </c>
    </row>
    <row r="2014" spans="1:12" x14ac:dyDescent="0.3">
      <c r="A2014" s="52">
        <v>45870</v>
      </c>
      <c r="B2014" s="10" t="s">
        <v>182</v>
      </c>
      <c r="C2014" s="10" t="s">
        <v>183</v>
      </c>
      <c r="D2014" s="10" t="s">
        <v>184</v>
      </c>
      <c r="E2014" s="10" t="s">
        <v>16</v>
      </c>
      <c r="F2014" s="10" t="s">
        <v>17</v>
      </c>
      <c r="G2014" s="10" t="s">
        <v>51</v>
      </c>
      <c r="H2014" s="10">
        <v>0.91</v>
      </c>
      <c r="I2014" s="11">
        <v>45432</v>
      </c>
      <c r="J2014" s="10">
        <v>60</v>
      </c>
      <c r="K2014" s="10" t="s">
        <v>52</v>
      </c>
      <c r="L2014" s="10" t="s">
        <v>39</v>
      </c>
    </row>
    <row r="2015" spans="1:12" x14ac:dyDescent="0.3">
      <c r="A2015" s="52">
        <v>45870</v>
      </c>
      <c r="B2015" s="10" t="s">
        <v>185</v>
      </c>
      <c r="C2015" s="10" t="s">
        <v>186</v>
      </c>
      <c r="D2015" s="10" t="s">
        <v>187</v>
      </c>
      <c r="E2015" s="10" t="s">
        <v>16</v>
      </c>
      <c r="F2015" s="10" t="s">
        <v>19</v>
      </c>
      <c r="G2015" s="10" t="s">
        <v>57</v>
      </c>
      <c r="H2015" s="10">
        <v>1</v>
      </c>
      <c r="I2015" s="11">
        <v>44594</v>
      </c>
      <c r="J2015" s="10">
        <v>39</v>
      </c>
      <c r="K2015" s="10" t="s">
        <v>68</v>
      </c>
      <c r="L2015" s="10" t="s">
        <v>35</v>
      </c>
    </row>
    <row r="2016" spans="1:12" x14ac:dyDescent="0.3">
      <c r="A2016" s="52">
        <v>45870</v>
      </c>
      <c r="B2016" s="10" t="s">
        <v>191</v>
      </c>
      <c r="C2016" s="10" t="s">
        <v>192</v>
      </c>
      <c r="D2016" s="10" t="s">
        <v>193</v>
      </c>
      <c r="E2016" s="10" t="s">
        <v>16</v>
      </c>
      <c r="F2016" s="10" t="s">
        <v>19</v>
      </c>
      <c r="G2016" s="10" t="s">
        <v>67</v>
      </c>
      <c r="H2016" s="10">
        <v>1</v>
      </c>
      <c r="I2016" s="11">
        <v>45620</v>
      </c>
      <c r="J2016" s="10">
        <v>26</v>
      </c>
      <c r="K2016" s="10" t="s">
        <v>52</v>
      </c>
      <c r="L2016" s="10" t="s">
        <v>42</v>
      </c>
    </row>
    <row r="2017" spans="1:12" x14ac:dyDescent="0.3">
      <c r="A2017" s="52">
        <v>45870</v>
      </c>
      <c r="B2017" s="10" t="s">
        <v>194</v>
      </c>
      <c r="C2017" s="10" t="s">
        <v>195</v>
      </c>
      <c r="D2017" s="10" t="s">
        <v>187</v>
      </c>
      <c r="E2017" s="10" t="s">
        <v>16</v>
      </c>
      <c r="F2017" s="10" t="s">
        <v>56</v>
      </c>
      <c r="G2017" s="10" t="s">
        <v>51</v>
      </c>
      <c r="H2017" s="10">
        <v>1</v>
      </c>
      <c r="I2017" s="11">
        <v>44956</v>
      </c>
      <c r="J2017" s="10">
        <v>49</v>
      </c>
      <c r="K2017" s="10" t="s">
        <v>52</v>
      </c>
      <c r="L2017" s="10" t="s">
        <v>21</v>
      </c>
    </row>
    <row r="2018" spans="1:12" x14ac:dyDescent="0.3">
      <c r="A2018" s="52">
        <v>45870</v>
      </c>
      <c r="B2018" s="10" t="s">
        <v>196</v>
      </c>
      <c r="C2018" s="10" t="s">
        <v>197</v>
      </c>
      <c r="D2018" s="10" t="s">
        <v>198</v>
      </c>
      <c r="E2018" s="10" t="s">
        <v>20</v>
      </c>
      <c r="F2018" s="10" t="s">
        <v>19</v>
      </c>
      <c r="G2018" s="10" t="s">
        <v>121</v>
      </c>
      <c r="H2018" s="10">
        <v>1</v>
      </c>
      <c r="I2018" s="11">
        <v>44119</v>
      </c>
      <c r="J2018" s="10">
        <v>47</v>
      </c>
      <c r="K2018" s="10" t="s">
        <v>52</v>
      </c>
      <c r="L2018" s="10" t="s">
        <v>36</v>
      </c>
    </row>
    <row r="2019" spans="1:12" x14ac:dyDescent="0.3">
      <c r="A2019" s="52">
        <v>45870</v>
      </c>
      <c r="B2019" s="10" t="s">
        <v>199</v>
      </c>
      <c r="C2019" s="10" t="s">
        <v>136</v>
      </c>
      <c r="D2019" s="10" t="s">
        <v>200</v>
      </c>
      <c r="E2019" s="10" t="s">
        <v>16</v>
      </c>
      <c r="F2019" s="10" t="s">
        <v>19</v>
      </c>
      <c r="G2019" s="10" t="s">
        <v>51</v>
      </c>
      <c r="H2019" s="10">
        <v>1</v>
      </c>
      <c r="I2019" s="11">
        <v>45509</v>
      </c>
      <c r="J2019" s="10">
        <v>22</v>
      </c>
      <c r="K2019" s="10" t="s">
        <v>68</v>
      </c>
      <c r="L2019" s="10" t="s">
        <v>42</v>
      </c>
    </row>
    <row r="2020" spans="1:12" x14ac:dyDescent="0.3">
      <c r="A2020" s="52">
        <v>45870</v>
      </c>
      <c r="B2020" s="10" t="s">
        <v>201</v>
      </c>
      <c r="C2020" s="10" t="s">
        <v>80</v>
      </c>
      <c r="D2020" s="10" t="s">
        <v>63</v>
      </c>
      <c r="E2020" s="10" t="s">
        <v>20</v>
      </c>
      <c r="F2020" s="10" t="s">
        <v>56</v>
      </c>
      <c r="G2020" s="10" t="s">
        <v>67</v>
      </c>
      <c r="H2020" s="10">
        <v>1</v>
      </c>
      <c r="I2020" s="11">
        <v>44322</v>
      </c>
      <c r="J2020" s="10">
        <v>25</v>
      </c>
      <c r="K2020" s="10" t="s">
        <v>52</v>
      </c>
      <c r="L2020" s="10" t="s">
        <v>18</v>
      </c>
    </row>
    <row r="2021" spans="1:12" x14ac:dyDescent="0.3">
      <c r="A2021" s="52">
        <v>45870</v>
      </c>
      <c r="B2021" s="10" t="s">
        <v>205</v>
      </c>
      <c r="C2021" s="10" t="s">
        <v>206</v>
      </c>
      <c r="D2021" s="10" t="s">
        <v>207</v>
      </c>
      <c r="E2021" s="10" t="s">
        <v>16</v>
      </c>
      <c r="F2021" s="10" t="s">
        <v>19</v>
      </c>
      <c r="G2021" s="10" t="s">
        <v>57</v>
      </c>
      <c r="H2021" s="10">
        <v>1</v>
      </c>
      <c r="I2021" s="11">
        <v>44639</v>
      </c>
      <c r="J2021" s="10">
        <v>33</v>
      </c>
      <c r="K2021" s="10" t="s">
        <v>52</v>
      </c>
      <c r="L2021" s="10" t="s">
        <v>18</v>
      </c>
    </row>
    <row r="2022" spans="1:12" x14ac:dyDescent="0.3">
      <c r="A2022" s="52">
        <v>45870</v>
      </c>
      <c r="B2022" s="10" t="s">
        <v>213</v>
      </c>
      <c r="C2022" s="10" t="s">
        <v>214</v>
      </c>
      <c r="D2022" s="10" t="s">
        <v>89</v>
      </c>
      <c r="E2022" s="10" t="s">
        <v>20</v>
      </c>
      <c r="F2022" s="10" t="s">
        <v>17</v>
      </c>
      <c r="G2022" s="10" t="s">
        <v>51</v>
      </c>
      <c r="H2022" s="10">
        <v>1</v>
      </c>
      <c r="I2022" s="11">
        <v>45387</v>
      </c>
      <c r="J2022" s="10">
        <v>62</v>
      </c>
      <c r="K2022" s="10" t="s">
        <v>68</v>
      </c>
      <c r="L2022" s="10" t="s">
        <v>90</v>
      </c>
    </row>
    <row r="2023" spans="1:12" x14ac:dyDescent="0.3">
      <c r="A2023" s="52">
        <v>45870</v>
      </c>
      <c r="B2023" s="10" t="s">
        <v>215</v>
      </c>
      <c r="C2023" s="10" t="s">
        <v>216</v>
      </c>
      <c r="D2023" s="10" t="s">
        <v>217</v>
      </c>
      <c r="E2023" s="10" t="s">
        <v>16</v>
      </c>
      <c r="F2023" s="10" t="s">
        <v>17</v>
      </c>
      <c r="G2023" s="10" t="s">
        <v>51</v>
      </c>
      <c r="H2023" s="10">
        <v>1</v>
      </c>
      <c r="I2023" s="11">
        <v>45267</v>
      </c>
      <c r="J2023" s="10">
        <v>27</v>
      </c>
      <c r="K2023" s="10" t="s">
        <v>68</v>
      </c>
      <c r="L2023" s="10" t="s">
        <v>18</v>
      </c>
    </row>
    <row r="2024" spans="1:12" x14ac:dyDescent="0.3">
      <c r="A2024" s="52">
        <v>45870</v>
      </c>
      <c r="B2024" s="10" t="s">
        <v>218</v>
      </c>
      <c r="C2024" s="10" t="s">
        <v>219</v>
      </c>
      <c r="D2024" s="10" t="s">
        <v>220</v>
      </c>
      <c r="E2024" s="10" t="s">
        <v>16</v>
      </c>
      <c r="F2024" s="10" t="s">
        <v>17</v>
      </c>
      <c r="G2024" s="10" t="s">
        <v>75</v>
      </c>
      <c r="H2024" s="10">
        <v>1</v>
      </c>
      <c r="I2024" s="11">
        <v>44569</v>
      </c>
      <c r="J2024" s="10">
        <v>40</v>
      </c>
      <c r="K2024" s="10" t="s">
        <v>68</v>
      </c>
      <c r="L2024" s="10" t="s">
        <v>21</v>
      </c>
    </row>
    <row r="2025" spans="1:12" x14ac:dyDescent="0.3">
      <c r="A2025" s="52">
        <v>45870</v>
      </c>
      <c r="B2025" s="10" t="s">
        <v>221</v>
      </c>
      <c r="C2025" s="10" t="s">
        <v>222</v>
      </c>
      <c r="D2025" s="10" t="s">
        <v>223</v>
      </c>
      <c r="E2025" s="10" t="s">
        <v>16</v>
      </c>
      <c r="F2025" s="10" t="s">
        <v>56</v>
      </c>
      <c r="G2025" s="10" t="s">
        <v>51</v>
      </c>
      <c r="H2025" s="10">
        <v>1</v>
      </c>
      <c r="I2025" s="11">
        <v>44876</v>
      </c>
      <c r="J2025" s="10">
        <v>45</v>
      </c>
      <c r="K2025" s="10" t="s">
        <v>52</v>
      </c>
      <c r="L2025" s="10" t="s">
        <v>35</v>
      </c>
    </row>
    <row r="2026" spans="1:12" x14ac:dyDescent="0.3">
      <c r="A2026" s="52">
        <v>45870</v>
      </c>
      <c r="B2026" s="10" t="s">
        <v>224</v>
      </c>
      <c r="C2026" s="10" t="s">
        <v>100</v>
      </c>
      <c r="D2026" s="10" t="s">
        <v>225</v>
      </c>
      <c r="E2026" s="10" t="s">
        <v>16</v>
      </c>
      <c r="F2026" s="10" t="s">
        <v>17</v>
      </c>
      <c r="G2026" s="10" t="s">
        <v>51</v>
      </c>
      <c r="H2026" s="10">
        <v>1</v>
      </c>
      <c r="I2026" s="11">
        <v>44873</v>
      </c>
      <c r="J2026" s="10">
        <v>60</v>
      </c>
      <c r="K2026" s="10" t="s">
        <v>68</v>
      </c>
      <c r="L2026" s="10" t="s">
        <v>42</v>
      </c>
    </row>
    <row r="2027" spans="1:12" x14ac:dyDescent="0.3">
      <c r="A2027" s="52">
        <v>45870</v>
      </c>
      <c r="B2027" s="10" t="s">
        <v>226</v>
      </c>
      <c r="C2027" s="10" t="s">
        <v>216</v>
      </c>
      <c r="D2027" s="10" t="s">
        <v>227</v>
      </c>
      <c r="E2027" s="10" t="s">
        <v>16</v>
      </c>
      <c r="F2027" s="10" t="s">
        <v>19</v>
      </c>
      <c r="G2027" s="10" t="s">
        <v>75</v>
      </c>
      <c r="H2027" s="10">
        <v>1</v>
      </c>
      <c r="I2027" s="11">
        <v>45178</v>
      </c>
      <c r="J2027" s="10">
        <v>44</v>
      </c>
      <c r="K2027" s="10" t="s">
        <v>68</v>
      </c>
      <c r="L2027" s="10" t="s">
        <v>90</v>
      </c>
    </row>
    <row r="2028" spans="1:12" x14ac:dyDescent="0.3">
      <c r="A2028" s="52">
        <v>45870</v>
      </c>
      <c r="B2028" s="10" t="s">
        <v>228</v>
      </c>
      <c r="C2028" s="10" t="s">
        <v>229</v>
      </c>
      <c r="D2028" s="10" t="s">
        <v>33</v>
      </c>
      <c r="E2028" s="10" t="s">
        <v>16</v>
      </c>
      <c r="F2028" s="10" t="s">
        <v>19</v>
      </c>
      <c r="G2028" s="10" t="s">
        <v>51</v>
      </c>
      <c r="H2028" s="10">
        <v>1</v>
      </c>
      <c r="I2028" s="11">
        <v>45643</v>
      </c>
      <c r="J2028" s="10">
        <v>52</v>
      </c>
      <c r="K2028" s="10" t="s">
        <v>68</v>
      </c>
      <c r="L2028" s="10" t="s">
        <v>18</v>
      </c>
    </row>
    <row r="2029" spans="1:12" x14ac:dyDescent="0.3">
      <c r="A2029" s="52">
        <v>45870</v>
      </c>
      <c r="B2029" s="10" t="s">
        <v>230</v>
      </c>
      <c r="C2029" s="10" t="s">
        <v>231</v>
      </c>
      <c r="D2029" s="10" t="s">
        <v>232</v>
      </c>
      <c r="E2029" s="10" t="s">
        <v>16</v>
      </c>
      <c r="F2029" s="10" t="s">
        <v>19</v>
      </c>
      <c r="G2029" s="10" t="s">
        <v>51</v>
      </c>
      <c r="H2029" s="10">
        <v>1</v>
      </c>
      <c r="I2029" s="11">
        <v>44434</v>
      </c>
      <c r="J2029" s="10">
        <v>58</v>
      </c>
      <c r="K2029" s="10" t="s">
        <v>68</v>
      </c>
      <c r="L2029" s="10" t="s">
        <v>41</v>
      </c>
    </row>
    <row r="2030" spans="1:12" x14ac:dyDescent="0.3">
      <c r="A2030" s="52">
        <v>45870</v>
      </c>
      <c r="B2030" s="10" t="s">
        <v>233</v>
      </c>
      <c r="C2030" s="10" t="s">
        <v>37</v>
      </c>
      <c r="D2030" s="10" t="s">
        <v>234</v>
      </c>
      <c r="E2030" s="10" t="s">
        <v>20</v>
      </c>
      <c r="F2030" s="10" t="s">
        <v>19</v>
      </c>
      <c r="G2030" s="10" t="s">
        <v>51</v>
      </c>
      <c r="H2030" s="10">
        <v>0.91</v>
      </c>
      <c r="I2030" s="11">
        <v>44888</v>
      </c>
      <c r="J2030" s="10">
        <v>45</v>
      </c>
      <c r="K2030" s="10" t="s">
        <v>68</v>
      </c>
      <c r="L2030" s="10" t="s">
        <v>94</v>
      </c>
    </row>
    <row r="2031" spans="1:12" x14ac:dyDescent="0.3">
      <c r="A2031" s="52">
        <v>45870</v>
      </c>
      <c r="B2031" s="10" t="s">
        <v>235</v>
      </c>
      <c r="C2031" s="10" t="s">
        <v>236</v>
      </c>
      <c r="D2031" s="10" t="s">
        <v>237</v>
      </c>
      <c r="E2031" s="10" t="s">
        <v>16</v>
      </c>
      <c r="F2031" s="10" t="s">
        <v>19</v>
      </c>
      <c r="G2031" s="10" t="s">
        <v>121</v>
      </c>
      <c r="H2031" s="10">
        <v>1</v>
      </c>
      <c r="I2031" s="11">
        <v>45440</v>
      </c>
      <c r="J2031" s="10">
        <v>53</v>
      </c>
      <c r="K2031" s="10" t="s">
        <v>68</v>
      </c>
      <c r="L2031" s="10" t="s">
        <v>40</v>
      </c>
    </row>
    <row r="2032" spans="1:12" x14ac:dyDescent="0.3">
      <c r="A2032" s="52">
        <v>45870</v>
      </c>
      <c r="B2032" s="10" t="s">
        <v>240</v>
      </c>
      <c r="C2032" s="10" t="s">
        <v>241</v>
      </c>
      <c r="D2032" s="10" t="s">
        <v>242</v>
      </c>
      <c r="E2032" s="10" t="s">
        <v>16</v>
      </c>
      <c r="F2032" s="10" t="s">
        <v>19</v>
      </c>
      <c r="G2032" s="10" t="s">
        <v>75</v>
      </c>
      <c r="H2032" s="10">
        <v>0.91</v>
      </c>
      <c r="I2032" s="11">
        <v>45087</v>
      </c>
      <c r="J2032" s="10">
        <v>24</v>
      </c>
      <c r="K2032" s="10" t="s">
        <v>68</v>
      </c>
      <c r="L2032" s="10" t="s">
        <v>23</v>
      </c>
    </row>
    <row r="2033" spans="1:12" x14ac:dyDescent="0.3">
      <c r="A2033" s="52">
        <v>45870</v>
      </c>
      <c r="B2033" s="10" t="s">
        <v>245</v>
      </c>
      <c r="C2033" s="10" t="s">
        <v>83</v>
      </c>
      <c r="D2033" s="10" t="s">
        <v>246</v>
      </c>
      <c r="E2033" s="10" t="s">
        <v>20</v>
      </c>
      <c r="F2033" s="10" t="s">
        <v>19</v>
      </c>
      <c r="G2033" s="10" t="s">
        <v>51</v>
      </c>
      <c r="H2033" s="10">
        <v>1</v>
      </c>
      <c r="I2033" s="11">
        <v>44089</v>
      </c>
      <c r="J2033" s="10">
        <v>53</v>
      </c>
      <c r="K2033" s="10" t="s">
        <v>68</v>
      </c>
      <c r="L2033" s="10" t="s">
        <v>39</v>
      </c>
    </row>
    <row r="2034" spans="1:12" x14ac:dyDescent="0.3">
      <c r="A2034" s="52">
        <v>45870</v>
      </c>
      <c r="B2034" s="10" t="s">
        <v>247</v>
      </c>
      <c r="C2034" s="10" t="s">
        <v>248</v>
      </c>
      <c r="D2034" s="10" t="s">
        <v>178</v>
      </c>
      <c r="E2034" s="10" t="s">
        <v>20</v>
      </c>
      <c r="F2034" s="10" t="s">
        <v>17</v>
      </c>
      <c r="G2034" s="10" t="s">
        <v>121</v>
      </c>
      <c r="H2034" s="10">
        <v>1</v>
      </c>
      <c r="I2034" s="11">
        <v>45794</v>
      </c>
      <c r="J2034" s="10">
        <v>28</v>
      </c>
      <c r="K2034" s="10" t="s">
        <v>68</v>
      </c>
      <c r="L2034" s="10" t="s">
        <v>18</v>
      </c>
    </row>
    <row r="2035" spans="1:12" x14ac:dyDescent="0.3">
      <c r="A2035" s="52">
        <v>45870</v>
      </c>
      <c r="B2035" s="10" t="s">
        <v>249</v>
      </c>
      <c r="C2035" s="10" t="s">
        <v>250</v>
      </c>
      <c r="D2035" s="10" t="s">
        <v>251</v>
      </c>
      <c r="E2035" s="10" t="s">
        <v>20</v>
      </c>
      <c r="F2035" s="10" t="s">
        <v>56</v>
      </c>
      <c r="G2035" s="10" t="s">
        <v>98</v>
      </c>
      <c r="H2035" s="10">
        <v>1</v>
      </c>
      <c r="I2035" s="11">
        <v>45297</v>
      </c>
      <c r="J2035" s="10">
        <v>31</v>
      </c>
      <c r="K2035" s="10" t="s">
        <v>52</v>
      </c>
      <c r="L2035" s="10" t="s">
        <v>40</v>
      </c>
    </row>
    <row r="2036" spans="1:12" x14ac:dyDescent="0.3">
      <c r="A2036" s="52">
        <v>45870</v>
      </c>
      <c r="B2036" s="10" t="s">
        <v>252</v>
      </c>
      <c r="C2036" s="10" t="s">
        <v>174</v>
      </c>
      <c r="D2036" s="10" t="s">
        <v>89</v>
      </c>
      <c r="E2036" s="10" t="s">
        <v>20</v>
      </c>
      <c r="F2036" s="10" t="s">
        <v>17</v>
      </c>
      <c r="G2036" s="10" t="s">
        <v>121</v>
      </c>
      <c r="H2036" s="10">
        <v>1</v>
      </c>
      <c r="I2036" s="11">
        <v>44738</v>
      </c>
      <c r="J2036" s="10">
        <v>61</v>
      </c>
      <c r="K2036" s="10" t="s">
        <v>68</v>
      </c>
      <c r="L2036" s="10" t="s">
        <v>18</v>
      </c>
    </row>
    <row r="2037" spans="1:12" x14ac:dyDescent="0.3">
      <c r="A2037" s="52">
        <v>45870</v>
      </c>
      <c r="B2037" s="10" t="s">
        <v>253</v>
      </c>
      <c r="C2037" s="10" t="s">
        <v>254</v>
      </c>
      <c r="D2037" s="10" t="s">
        <v>93</v>
      </c>
      <c r="E2037" s="10" t="s">
        <v>16</v>
      </c>
      <c r="F2037" s="10" t="s">
        <v>17</v>
      </c>
      <c r="G2037" s="10" t="s">
        <v>51</v>
      </c>
      <c r="H2037" s="10">
        <v>1</v>
      </c>
      <c r="I2037" s="11">
        <v>44348</v>
      </c>
      <c r="J2037" s="10">
        <v>65</v>
      </c>
      <c r="K2037" s="10" t="s">
        <v>68</v>
      </c>
      <c r="L2037" s="10" t="s">
        <v>35</v>
      </c>
    </row>
    <row r="2038" spans="1:12" x14ac:dyDescent="0.3">
      <c r="A2038" s="52">
        <v>45870</v>
      </c>
      <c r="B2038" s="10" t="s">
        <v>255</v>
      </c>
      <c r="C2038" s="10" t="s">
        <v>256</v>
      </c>
      <c r="D2038" s="10" t="s">
        <v>257</v>
      </c>
      <c r="E2038" s="10" t="s">
        <v>20</v>
      </c>
      <c r="F2038" s="10" t="s">
        <v>19</v>
      </c>
      <c r="G2038" s="10" t="s">
        <v>121</v>
      </c>
      <c r="H2038" s="10">
        <v>1</v>
      </c>
      <c r="I2038" s="11">
        <v>45103</v>
      </c>
      <c r="J2038" s="10">
        <v>41</v>
      </c>
      <c r="K2038" s="10" t="s">
        <v>68</v>
      </c>
      <c r="L2038" s="10" t="s">
        <v>23</v>
      </c>
    </row>
    <row r="2039" spans="1:12" x14ac:dyDescent="0.3">
      <c r="A2039" s="52">
        <v>45870</v>
      </c>
      <c r="B2039" s="10" t="s">
        <v>258</v>
      </c>
      <c r="C2039" s="10" t="s">
        <v>259</v>
      </c>
      <c r="D2039" s="10" t="s">
        <v>260</v>
      </c>
      <c r="E2039" s="10" t="s">
        <v>20</v>
      </c>
      <c r="F2039" s="10" t="s">
        <v>17</v>
      </c>
      <c r="G2039" s="10" t="s">
        <v>67</v>
      </c>
      <c r="H2039" s="10">
        <v>1</v>
      </c>
      <c r="I2039" s="11">
        <v>44498</v>
      </c>
      <c r="J2039" s="10">
        <v>52</v>
      </c>
      <c r="K2039" s="10" t="s">
        <v>68</v>
      </c>
      <c r="L2039" s="10" t="s">
        <v>18</v>
      </c>
    </row>
    <row r="2040" spans="1:12" x14ac:dyDescent="0.3">
      <c r="A2040" s="52">
        <v>45870</v>
      </c>
      <c r="B2040" s="10" t="s">
        <v>261</v>
      </c>
      <c r="C2040" s="10" t="s">
        <v>262</v>
      </c>
      <c r="D2040" s="10" t="s">
        <v>81</v>
      </c>
      <c r="E2040" s="10" t="s">
        <v>20</v>
      </c>
      <c r="F2040" s="10" t="s">
        <v>19</v>
      </c>
      <c r="G2040" s="10" t="s">
        <v>57</v>
      </c>
      <c r="H2040" s="10">
        <v>0.91</v>
      </c>
      <c r="I2040" s="11">
        <v>44311</v>
      </c>
      <c r="J2040" s="10">
        <v>63</v>
      </c>
      <c r="K2040" s="10" t="s">
        <v>68</v>
      </c>
      <c r="L2040" s="10" t="s">
        <v>94</v>
      </c>
    </row>
    <row r="2041" spans="1:12" x14ac:dyDescent="0.3">
      <c r="A2041" s="52">
        <v>45870</v>
      </c>
      <c r="B2041" s="10" t="s">
        <v>266</v>
      </c>
      <c r="C2041" s="10" t="s">
        <v>267</v>
      </c>
      <c r="D2041" s="10" t="s">
        <v>158</v>
      </c>
      <c r="E2041" s="10" t="s">
        <v>16</v>
      </c>
      <c r="F2041" s="10" t="s">
        <v>19</v>
      </c>
      <c r="G2041" s="10" t="s">
        <v>51</v>
      </c>
      <c r="H2041" s="10">
        <v>0.91</v>
      </c>
      <c r="I2041" s="11">
        <v>44231</v>
      </c>
      <c r="J2041" s="10">
        <v>22</v>
      </c>
      <c r="K2041" s="10" t="s">
        <v>52</v>
      </c>
      <c r="L2041" s="10" t="s">
        <v>35</v>
      </c>
    </row>
    <row r="2042" spans="1:12" x14ac:dyDescent="0.3">
      <c r="A2042" s="52">
        <v>45870</v>
      </c>
      <c r="B2042" s="10" t="s">
        <v>268</v>
      </c>
      <c r="C2042" s="10" t="s">
        <v>269</v>
      </c>
      <c r="D2042" s="10" t="s">
        <v>161</v>
      </c>
      <c r="E2042" s="10" t="s">
        <v>16</v>
      </c>
      <c r="F2042" s="10" t="s">
        <v>19</v>
      </c>
      <c r="G2042" s="10" t="s">
        <v>75</v>
      </c>
      <c r="H2042" s="10">
        <v>1</v>
      </c>
      <c r="I2042" s="11">
        <v>45300</v>
      </c>
      <c r="J2042" s="10">
        <v>31</v>
      </c>
      <c r="K2042" s="10" t="s">
        <v>52</v>
      </c>
      <c r="L2042" s="10" t="s">
        <v>36</v>
      </c>
    </row>
    <row r="2043" spans="1:12" x14ac:dyDescent="0.3">
      <c r="A2043" s="52">
        <v>45870</v>
      </c>
      <c r="B2043" s="10" t="s">
        <v>270</v>
      </c>
      <c r="C2043" s="10" t="s">
        <v>271</v>
      </c>
      <c r="D2043" s="10" t="s">
        <v>272</v>
      </c>
      <c r="E2043" s="10" t="s">
        <v>20</v>
      </c>
      <c r="F2043" s="10" t="s">
        <v>19</v>
      </c>
      <c r="G2043" s="10" t="s">
        <v>57</v>
      </c>
      <c r="H2043" s="10">
        <v>0.91</v>
      </c>
      <c r="I2043" s="11">
        <v>45348</v>
      </c>
      <c r="J2043" s="10">
        <v>43</v>
      </c>
      <c r="K2043" s="10" t="s">
        <v>68</v>
      </c>
      <c r="L2043" s="10" t="s">
        <v>18</v>
      </c>
    </row>
    <row r="2044" spans="1:12" x14ac:dyDescent="0.3">
      <c r="A2044" s="52">
        <v>45870</v>
      </c>
      <c r="B2044" s="10" t="s">
        <v>273</v>
      </c>
      <c r="C2044" s="10" t="s">
        <v>136</v>
      </c>
      <c r="D2044" s="10" t="s">
        <v>232</v>
      </c>
      <c r="E2044" s="10" t="s">
        <v>16</v>
      </c>
      <c r="F2044" s="10" t="s">
        <v>19</v>
      </c>
      <c r="G2044" s="10" t="s">
        <v>67</v>
      </c>
      <c r="H2044" s="10">
        <v>0.91</v>
      </c>
      <c r="I2044" s="11">
        <v>45754</v>
      </c>
      <c r="J2044" s="10">
        <v>50</v>
      </c>
      <c r="K2044" s="10" t="s">
        <v>52</v>
      </c>
      <c r="L2044" s="10" t="s">
        <v>18</v>
      </c>
    </row>
    <row r="2045" spans="1:12" x14ac:dyDescent="0.3">
      <c r="A2045" s="52">
        <v>45870</v>
      </c>
      <c r="B2045" s="10" t="s">
        <v>274</v>
      </c>
      <c r="C2045" s="10" t="s">
        <v>275</v>
      </c>
      <c r="D2045" s="10" t="s">
        <v>168</v>
      </c>
      <c r="E2045" s="10" t="s">
        <v>20</v>
      </c>
      <c r="F2045" s="10" t="s">
        <v>50</v>
      </c>
      <c r="G2045" s="10" t="s">
        <v>98</v>
      </c>
      <c r="H2045" s="10">
        <v>1</v>
      </c>
      <c r="I2045" s="11">
        <v>44855</v>
      </c>
      <c r="J2045" s="10">
        <v>35</v>
      </c>
      <c r="K2045" s="10" t="s">
        <v>52</v>
      </c>
      <c r="L2045" s="10" t="s">
        <v>35</v>
      </c>
    </row>
    <row r="2046" spans="1:12" x14ac:dyDescent="0.3">
      <c r="A2046" s="52">
        <v>45870</v>
      </c>
      <c r="B2046" s="10" t="s">
        <v>276</v>
      </c>
      <c r="C2046" s="10" t="s">
        <v>277</v>
      </c>
      <c r="D2046" s="10" t="s">
        <v>278</v>
      </c>
      <c r="E2046" s="10" t="s">
        <v>16</v>
      </c>
      <c r="F2046" s="10" t="s">
        <v>19</v>
      </c>
      <c r="G2046" s="10" t="s">
        <v>51</v>
      </c>
      <c r="H2046" s="10">
        <v>1</v>
      </c>
      <c r="I2046" s="11">
        <v>45780</v>
      </c>
      <c r="J2046" s="10">
        <v>47</v>
      </c>
      <c r="K2046" s="10" t="s">
        <v>52</v>
      </c>
      <c r="L2046" s="10" t="s">
        <v>40</v>
      </c>
    </row>
    <row r="2047" spans="1:12" x14ac:dyDescent="0.3">
      <c r="A2047" s="52">
        <v>45870</v>
      </c>
      <c r="B2047" s="10" t="s">
        <v>279</v>
      </c>
      <c r="C2047" s="10" t="s">
        <v>280</v>
      </c>
      <c r="D2047" s="10" t="s">
        <v>281</v>
      </c>
      <c r="E2047" s="10" t="s">
        <v>16</v>
      </c>
      <c r="F2047" s="10" t="s">
        <v>19</v>
      </c>
      <c r="G2047" s="10" t="s">
        <v>29</v>
      </c>
      <c r="H2047" s="10">
        <v>1</v>
      </c>
      <c r="I2047" s="11">
        <v>44110</v>
      </c>
      <c r="J2047" s="10">
        <v>30</v>
      </c>
      <c r="K2047" s="10" t="s">
        <v>68</v>
      </c>
      <c r="L2047" s="10" t="s">
        <v>18</v>
      </c>
    </row>
    <row r="2048" spans="1:12" x14ac:dyDescent="0.3">
      <c r="A2048" s="52">
        <v>45870</v>
      </c>
      <c r="B2048" s="10" t="s">
        <v>282</v>
      </c>
      <c r="C2048" s="10" t="s">
        <v>80</v>
      </c>
      <c r="D2048" s="10" t="s">
        <v>283</v>
      </c>
      <c r="E2048" s="10" t="s">
        <v>20</v>
      </c>
      <c r="F2048" s="10" t="s">
        <v>17</v>
      </c>
      <c r="G2048" s="10" t="s">
        <v>51</v>
      </c>
      <c r="H2048" s="10">
        <v>1</v>
      </c>
      <c r="I2048" s="11">
        <v>44294</v>
      </c>
      <c r="J2048" s="10">
        <v>26</v>
      </c>
      <c r="K2048" s="10" t="s">
        <v>52</v>
      </c>
      <c r="L2048" s="10" t="s">
        <v>18</v>
      </c>
    </row>
    <row r="2049" spans="1:12" x14ac:dyDescent="0.3">
      <c r="A2049" s="52">
        <v>45870</v>
      </c>
      <c r="B2049" s="10" t="s">
        <v>284</v>
      </c>
      <c r="C2049" s="10" t="s">
        <v>285</v>
      </c>
      <c r="D2049" s="10" t="s">
        <v>286</v>
      </c>
      <c r="E2049" s="10" t="s">
        <v>20</v>
      </c>
      <c r="F2049" s="10" t="s">
        <v>19</v>
      </c>
      <c r="G2049" s="10" t="s">
        <v>67</v>
      </c>
      <c r="H2049" s="10">
        <v>1</v>
      </c>
      <c r="I2049" s="11">
        <v>44559</v>
      </c>
      <c r="J2049" s="10">
        <v>63</v>
      </c>
      <c r="K2049" s="10" t="s">
        <v>68</v>
      </c>
      <c r="L2049" s="10" t="s">
        <v>36</v>
      </c>
    </row>
    <row r="2050" spans="1:12" x14ac:dyDescent="0.3">
      <c r="A2050" s="52">
        <v>45870</v>
      </c>
      <c r="B2050" s="10" t="s">
        <v>290</v>
      </c>
      <c r="C2050" s="10" t="s">
        <v>271</v>
      </c>
      <c r="D2050" s="10" t="s">
        <v>291</v>
      </c>
      <c r="E2050" s="10" t="s">
        <v>20</v>
      </c>
      <c r="F2050" s="10" t="s">
        <v>17</v>
      </c>
      <c r="G2050" s="10" t="s">
        <v>51</v>
      </c>
      <c r="H2050" s="10">
        <v>0.91</v>
      </c>
      <c r="I2050" s="11">
        <v>44522</v>
      </c>
      <c r="J2050" s="10">
        <v>59</v>
      </c>
      <c r="K2050" s="10" t="s">
        <v>52</v>
      </c>
      <c r="L2050" s="10" t="s">
        <v>21</v>
      </c>
    </row>
    <row r="2051" spans="1:12" x14ac:dyDescent="0.3">
      <c r="A2051" s="52">
        <v>45870</v>
      </c>
      <c r="B2051" s="10" t="s">
        <v>292</v>
      </c>
      <c r="C2051" s="10" t="s">
        <v>131</v>
      </c>
      <c r="D2051" s="10" t="s">
        <v>293</v>
      </c>
      <c r="E2051" s="10" t="s">
        <v>20</v>
      </c>
      <c r="F2051" s="10" t="s">
        <v>19</v>
      </c>
      <c r="G2051" s="10" t="s">
        <v>57</v>
      </c>
      <c r="H2051" s="10">
        <v>1</v>
      </c>
      <c r="I2051" s="11">
        <v>45491</v>
      </c>
      <c r="J2051" s="10">
        <v>62</v>
      </c>
      <c r="K2051" s="10" t="s">
        <v>68</v>
      </c>
      <c r="L2051" s="10" t="s">
        <v>18</v>
      </c>
    </row>
    <row r="2052" spans="1:12" x14ac:dyDescent="0.3">
      <c r="A2052" s="52">
        <v>45870</v>
      </c>
      <c r="B2052" s="10" t="s">
        <v>294</v>
      </c>
      <c r="C2052" s="10" t="s">
        <v>54</v>
      </c>
      <c r="D2052" s="10" t="s">
        <v>295</v>
      </c>
      <c r="E2052" s="10" t="s">
        <v>16</v>
      </c>
      <c r="F2052" s="10" t="s">
        <v>50</v>
      </c>
      <c r="G2052" s="10" t="s">
        <v>121</v>
      </c>
      <c r="H2052" s="10">
        <v>1</v>
      </c>
      <c r="I2052" s="11">
        <v>44168</v>
      </c>
      <c r="J2052" s="10">
        <v>38</v>
      </c>
      <c r="K2052" s="10" t="s">
        <v>52</v>
      </c>
      <c r="L2052" s="10" t="s">
        <v>23</v>
      </c>
    </row>
    <row r="2053" spans="1:12" x14ac:dyDescent="0.3">
      <c r="A2053" s="52">
        <v>45870</v>
      </c>
      <c r="B2053" s="10" t="s">
        <v>296</v>
      </c>
      <c r="C2053" s="10" t="s">
        <v>297</v>
      </c>
      <c r="D2053" s="10" t="s">
        <v>298</v>
      </c>
      <c r="E2053" s="10" t="s">
        <v>20</v>
      </c>
      <c r="F2053" s="10" t="s">
        <v>19</v>
      </c>
      <c r="G2053" s="10" t="s">
        <v>51</v>
      </c>
      <c r="H2053" s="10">
        <v>1</v>
      </c>
      <c r="I2053" s="11">
        <v>45249</v>
      </c>
      <c r="J2053" s="10">
        <v>52</v>
      </c>
      <c r="K2053" s="10" t="s">
        <v>68</v>
      </c>
      <c r="L2053" s="10" t="s">
        <v>90</v>
      </c>
    </row>
    <row r="2054" spans="1:12" x14ac:dyDescent="0.3">
      <c r="A2054" s="52">
        <v>45870</v>
      </c>
      <c r="B2054" s="10" t="s">
        <v>299</v>
      </c>
      <c r="C2054" s="10" t="s">
        <v>300</v>
      </c>
      <c r="D2054" s="10" t="s">
        <v>301</v>
      </c>
      <c r="E2054" s="10" t="s">
        <v>20</v>
      </c>
      <c r="F2054" s="10" t="s">
        <v>19</v>
      </c>
      <c r="G2054" s="10" t="s">
        <v>75</v>
      </c>
      <c r="H2054" s="10">
        <v>1</v>
      </c>
      <c r="I2054" s="11">
        <v>44987</v>
      </c>
      <c r="J2054" s="10">
        <v>57</v>
      </c>
      <c r="K2054" s="10" t="s">
        <v>52</v>
      </c>
      <c r="L2054" s="10" t="s">
        <v>18</v>
      </c>
    </row>
    <row r="2055" spans="1:12" x14ac:dyDescent="0.3">
      <c r="A2055" s="52">
        <v>45870</v>
      </c>
      <c r="B2055" s="10" t="s">
        <v>302</v>
      </c>
      <c r="C2055" s="10" t="s">
        <v>303</v>
      </c>
      <c r="D2055" s="10" t="s">
        <v>304</v>
      </c>
      <c r="E2055" s="10" t="s">
        <v>20</v>
      </c>
      <c r="F2055" s="10" t="s">
        <v>17</v>
      </c>
      <c r="G2055" s="10" t="s">
        <v>51</v>
      </c>
      <c r="H2055" s="10">
        <v>1</v>
      </c>
      <c r="I2055" s="11">
        <v>44866</v>
      </c>
      <c r="J2055" s="10">
        <v>32</v>
      </c>
      <c r="K2055" s="10" t="s">
        <v>68</v>
      </c>
      <c r="L2055" s="10" t="s">
        <v>90</v>
      </c>
    </row>
    <row r="2056" spans="1:12" x14ac:dyDescent="0.3">
      <c r="A2056" s="52">
        <v>45870</v>
      </c>
      <c r="B2056" s="10" t="s">
        <v>305</v>
      </c>
      <c r="C2056" s="10" t="s">
        <v>306</v>
      </c>
      <c r="D2056" s="10" t="s">
        <v>307</v>
      </c>
      <c r="E2056" s="10" t="s">
        <v>16</v>
      </c>
      <c r="F2056" s="10" t="s">
        <v>19</v>
      </c>
      <c r="G2056" s="10" t="s">
        <v>51</v>
      </c>
      <c r="H2056" s="10">
        <v>1</v>
      </c>
      <c r="I2056" s="11">
        <v>44511</v>
      </c>
      <c r="J2056" s="10">
        <v>46</v>
      </c>
      <c r="K2056" s="10" t="s">
        <v>52</v>
      </c>
      <c r="L2056" s="10" t="s">
        <v>41</v>
      </c>
    </row>
    <row r="2057" spans="1:12" x14ac:dyDescent="0.3">
      <c r="A2057" s="52">
        <v>45870</v>
      </c>
      <c r="B2057" s="10" t="s">
        <v>308</v>
      </c>
      <c r="C2057" s="10" t="s">
        <v>309</v>
      </c>
      <c r="D2057" s="10" t="s">
        <v>310</v>
      </c>
      <c r="E2057" s="10" t="s">
        <v>16</v>
      </c>
      <c r="F2057" s="10" t="s">
        <v>19</v>
      </c>
      <c r="G2057" s="10" t="s">
        <v>51</v>
      </c>
      <c r="H2057" s="10">
        <v>1</v>
      </c>
      <c r="I2057" s="11">
        <v>44664</v>
      </c>
      <c r="J2057" s="10">
        <v>32</v>
      </c>
      <c r="K2057" s="10" t="s">
        <v>68</v>
      </c>
      <c r="L2057" s="10" t="s">
        <v>18</v>
      </c>
    </row>
    <row r="2058" spans="1:12" x14ac:dyDescent="0.3">
      <c r="A2058" s="52">
        <v>45870</v>
      </c>
      <c r="B2058" s="10" t="s">
        <v>311</v>
      </c>
      <c r="C2058" s="10" t="s">
        <v>312</v>
      </c>
      <c r="D2058" s="10" t="s">
        <v>310</v>
      </c>
      <c r="E2058" s="10" t="s">
        <v>16</v>
      </c>
      <c r="F2058" s="10" t="s">
        <v>50</v>
      </c>
      <c r="G2058" s="10" t="s">
        <v>29</v>
      </c>
      <c r="H2058" s="10">
        <v>1</v>
      </c>
      <c r="I2058" s="11">
        <v>45893</v>
      </c>
      <c r="J2058" s="10">
        <v>45</v>
      </c>
      <c r="K2058" s="10" t="s">
        <v>52</v>
      </c>
      <c r="L2058" s="10" t="s">
        <v>40</v>
      </c>
    </row>
    <row r="2059" spans="1:12" x14ac:dyDescent="0.3">
      <c r="A2059" s="52">
        <v>45870</v>
      </c>
      <c r="B2059" s="10" t="s">
        <v>313</v>
      </c>
      <c r="C2059" s="10" t="s">
        <v>77</v>
      </c>
      <c r="D2059" s="10" t="s">
        <v>120</v>
      </c>
      <c r="E2059" s="10" t="s">
        <v>16</v>
      </c>
      <c r="F2059" s="10" t="s">
        <v>56</v>
      </c>
      <c r="G2059" s="10" t="s">
        <v>51</v>
      </c>
      <c r="H2059" s="10">
        <v>1</v>
      </c>
      <c r="I2059" s="11">
        <v>44263</v>
      </c>
      <c r="J2059" s="10">
        <v>28</v>
      </c>
      <c r="K2059" s="10" t="s">
        <v>52</v>
      </c>
      <c r="L2059" s="10" t="s">
        <v>36</v>
      </c>
    </row>
    <row r="2060" spans="1:12" x14ac:dyDescent="0.3">
      <c r="A2060" s="52">
        <v>45870</v>
      </c>
      <c r="B2060" s="10" t="s">
        <v>314</v>
      </c>
      <c r="C2060" s="10" t="s">
        <v>138</v>
      </c>
      <c r="D2060" s="10" t="s">
        <v>129</v>
      </c>
      <c r="E2060" s="10" t="s">
        <v>20</v>
      </c>
      <c r="F2060" s="10" t="s">
        <v>19</v>
      </c>
      <c r="G2060" s="10" t="s">
        <v>67</v>
      </c>
      <c r="H2060" s="10">
        <v>1</v>
      </c>
      <c r="I2060" s="11">
        <v>45050</v>
      </c>
      <c r="J2060" s="10">
        <v>33</v>
      </c>
      <c r="K2060" s="10" t="s">
        <v>52</v>
      </c>
      <c r="L2060" s="10" t="s">
        <v>35</v>
      </c>
    </row>
    <row r="2061" spans="1:12" x14ac:dyDescent="0.3">
      <c r="A2061" s="52">
        <v>45870</v>
      </c>
      <c r="B2061" s="10" t="s">
        <v>315</v>
      </c>
      <c r="C2061" s="10" t="s">
        <v>316</v>
      </c>
      <c r="D2061" s="10" t="s">
        <v>317</v>
      </c>
      <c r="E2061" s="10" t="s">
        <v>20</v>
      </c>
      <c r="F2061" s="10" t="s">
        <v>56</v>
      </c>
      <c r="G2061" s="10" t="s">
        <v>98</v>
      </c>
      <c r="H2061" s="10">
        <v>1</v>
      </c>
      <c r="I2061" s="11">
        <v>45145</v>
      </c>
      <c r="J2061" s="10">
        <v>56</v>
      </c>
      <c r="K2061" s="10" t="s">
        <v>52</v>
      </c>
      <c r="L2061" s="10" t="s">
        <v>31</v>
      </c>
    </row>
    <row r="2062" spans="1:12" x14ac:dyDescent="0.3">
      <c r="A2062" s="52">
        <v>45870</v>
      </c>
      <c r="B2062" s="10" t="s">
        <v>318</v>
      </c>
      <c r="C2062" s="10" t="s">
        <v>319</v>
      </c>
      <c r="D2062" s="10" t="s">
        <v>301</v>
      </c>
      <c r="E2062" s="10" t="s">
        <v>20</v>
      </c>
      <c r="F2062" s="10" t="s">
        <v>19</v>
      </c>
      <c r="G2062" s="10" t="s">
        <v>51</v>
      </c>
      <c r="H2062" s="10">
        <v>1</v>
      </c>
      <c r="I2062" s="11">
        <v>44567</v>
      </c>
      <c r="J2062" s="10">
        <v>40</v>
      </c>
      <c r="K2062" s="10" t="s">
        <v>68</v>
      </c>
      <c r="L2062" s="10" t="s">
        <v>90</v>
      </c>
    </row>
    <row r="2063" spans="1:12" x14ac:dyDescent="0.3">
      <c r="A2063" s="52">
        <v>45870</v>
      </c>
      <c r="B2063" s="10" t="s">
        <v>320</v>
      </c>
      <c r="C2063" s="10" t="s">
        <v>321</v>
      </c>
      <c r="D2063" s="10" t="s">
        <v>322</v>
      </c>
      <c r="E2063" s="10" t="s">
        <v>16</v>
      </c>
      <c r="F2063" s="10" t="s">
        <v>19</v>
      </c>
      <c r="G2063" s="10" t="s">
        <v>29</v>
      </c>
      <c r="H2063" s="10">
        <v>1</v>
      </c>
      <c r="I2063" s="11">
        <v>45414</v>
      </c>
      <c r="J2063" s="10">
        <v>57</v>
      </c>
      <c r="K2063" s="10" t="s">
        <v>52</v>
      </c>
      <c r="L2063" s="10" t="s">
        <v>41</v>
      </c>
    </row>
    <row r="2064" spans="1:12" x14ac:dyDescent="0.3">
      <c r="A2064" s="52">
        <v>45870</v>
      </c>
      <c r="B2064" s="10" t="s">
        <v>323</v>
      </c>
      <c r="C2064" s="10" t="s">
        <v>216</v>
      </c>
      <c r="D2064" s="10" t="s">
        <v>295</v>
      </c>
      <c r="E2064" s="10" t="s">
        <v>16</v>
      </c>
      <c r="F2064" s="10" t="s">
        <v>56</v>
      </c>
      <c r="G2064" s="10" t="s">
        <v>51</v>
      </c>
      <c r="H2064" s="10">
        <v>1</v>
      </c>
      <c r="I2064" s="11">
        <v>45146</v>
      </c>
      <c r="J2064" s="10">
        <v>43</v>
      </c>
      <c r="K2064" s="10" t="s">
        <v>52</v>
      </c>
      <c r="L2064" s="10" t="s">
        <v>35</v>
      </c>
    </row>
    <row r="2065" spans="1:12" x14ac:dyDescent="0.3">
      <c r="A2065" s="52">
        <v>45870</v>
      </c>
      <c r="B2065" s="10" t="s">
        <v>324</v>
      </c>
      <c r="C2065" s="10" t="s">
        <v>214</v>
      </c>
      <c r="D2065" s="10" t="s">
        <v>265</v>
      </c>
      <c r="E2065" s="10" t="s">
        <v>20</v>
      </c>
      <c r="F2065" s="10" t="s">
        <v>50</v>
      </c>
      <c r="G2065" s="10" t="s">
        <v>51</v>
      </c>
      <c r="H2065" s="10">
        <v>0.91</v>
      </c>
      <c r="I2065" s="11">
        <v>44372</v>
      </c>
      <c r="J2065" s="10">
        <v>26</v>
      </c>
      <c r="K2065" s="10" t="s">
        <v>52</v>
      </c>
      <c r="L2065" s="10" t="s">
        <v>94</v>
      </c>
    </row>
    <row r="2066" spans="1:12" x14ac:dyDescent="0.3">
      <c r="A2066" s="52">
        <v>45870</v>
      </c>
      <c r="B2066" s="10" t="s">
        <v>325</v>
      </c>
      <c r="C2066" s="10" t="s">
        <v>86</v>
      </c>
      <c r="D2066" s="10" t="s">
        <v>326</v>
      </c>
      <c r="E2066" s="10" t="s">
        <v>16</v>
      </c>
      <c r="F2066" s="10" t="s">
        <v>19</v>
      </c>
      <c r="G2066" s="10" t="s">
        <v>121</v>
      </c>
      <c r="H2066" s="10">
        <v>1</v>
      </c>
      <c r="I2066" s="11">
        <v>44139</v>
      </c>
      <c r="J2066" s="10">
        <v>38</v>
      </c>
      <c r="K2066" s="10" t="s">
        <v>52</v>
      </c>
      <c r="L2066" s="10" t="s">
        <v>40</v>
      </c>
    </row>
    <row r="2067" spans="1:12" x14ac:dyDescent="0.3">
      <c r="A2067" s="52">
        <v>45870</v>
      </c>
      <c r="B2067" s="10" t="s">
        <v>327</v>
      </c>
      <c r="C2067" s="10" t="s">
        <v>131</v>
      </c>
      <c r="D2067" s="10" t="s">
        <v>293</v>
      </c>
      <c r="E2067" s="10" t="s">
        <v>20</v>
      </c>
      <c r="F2067" s="10" t="s">
        <v>17</v>
      </c>
      <c r="G2067" s="10" t="s">
        <v>75</v>
      </c>
      <c r="H2067" s="10">
        <v>1</v>
      </c>
      <c r="I2067" s="11">
        <v>44464</v>
      </c>
      <c r="J2067" s="10">
        <v>51</v>
      </c>
      <c r="K2067" s="10" t="s">
        <v>52</v>
      </c>
      <c r="L2067" s="10" t="s">
        <v>18</v>
      </c>
    </row>
    <row r="2068" spans="1:12" x14ac:dyDescent="0.3">
      <c r="A2068" s="52">
        <v>45870</v>
      </c>
      <c r="B2068" s="10" t="s">
        <v>328</v>
      </c>
      <c r="C2068" s="10" t="s">
        <v>329</v>
      </c>
      <c r="D2068" s="10" t="s">
        <v>227</v>
      </c>
      <c r="E2068" s="10" t="s">
        <v>16</v>
      </c>
      <c r="F2068" s="10" t="s">
        <v>19</v>
      </c>
      <c r="G2068" s="10" t="s">
        <v>51</v>
      </c>
      <c r="H2068" s="10">
        <v>1</v>
      </c>
      <c r="I2068" s="11">
        <v>45297</v>
      </c>
      <c r="J2068" s="10">
        <v>23</v>
      </c>
      <c r="K2068" s="10" t="s">
        <v>52</v>
      </c>
      <c r="L2068" s="10" t="s">
        <v>94</v>
      </c>
    </row>
    <row r="2069" spans="1:12" x14ac:dyDescent="0.3">
      <c r="A2069" s="52">
        <v>45870</v>
      </c>
      <c r="B2069" s="10" t="s">
        <v>330</v>
      </c>
      <c r="C2069" s="10" t="s">
        <v>331</v>
      </c>
      <c r="D2069" s="10" t="s">
        <v>332</v>
      </c>
      <c r="E2069" s="10" t="s">
        <v>16</v>
      </c>
      <c r="F2069" s="10" t="s">
        <v>19</v>
      </c>
      <c r="G2069" s="10" t="s">
        <v>67</v>
      </c>
      <c r="H2069" s="10">
        <v>1</v>
      </c>
      <c r="I2069" s="11">
        <v>44968</v>
      </c>
      <c r="J2069" s="10">
        <v>20</v>
      </c>
      <c r="K2069" s="10" t="s">
        <v>68</v>
      </c>
      <c r="L2069" s="10" t="s">
        <v>21</v>
      </c>
    </row>
    <row r="2070" spans="1:12" x14ac:dyDescent="0.3">
      <c r="A2070" s="52">
        <v>45870</v>
      </c>
      <c r="B2070" s="10" t="s">
        <v>336</v>
      </c>
      <c r="C2070" s="10" t="s">
        <v>337</v>
      </c>
      <c r="D2070" s="10" t="s">
        <v>338</v>
      </c>
      <c r="E2070" s="10" t="s">
        <v>16</v>
      </c>
      <c r="F2070" s="10" t="s">
        <v>56</v>
      </c>
      <c r="G2070" s="10" t="s">
        <v>121</v>
      </c>
      <c r="H2070" s="10">
        <v>1</v>
      </c>
      <c r="I2070" s="11">
        <v>45679</v>
      </c>
      <c r="J2070" s="10">
        <v>46</v>
      </c>
      <c r="K2070" s="10" t="s">
        <v>52</v>
      </c>
      <c r="L2070" s="10" t="s">
        <v>27</v>
      </c>
    </row>
    <row r="2071" spans="1:12" x14ac:dyDescent="0.3">
      <c r="A2071" s="52">
        <v>45870</v>
      </c>
      <c r="B2071" s="10" t="s">
        <v>341</v>
      </c>
      <c r="C2071" s="10" t="s">
        <v>342</v>
      </c>
      <c r="D2071" s="10" t="s">
        <v>343</v>
      </c>
      <c r="E2071" s="10" t="s">
        <v>16</v>
      </c>
      <c r="F2071" s="10" t="s">
        <v>50</v>
      </c>
      <c r="G2071" s="10" t="s">
        <v>51</v>
      </c>
      <c r="H2071" s="10">
        <v>1</v>
      </c>
      <c r="I2071" s="11">
        <v>44370</v>
      </c>
      <c r="J2071" s="10">
        <v>43</v>
      </c>
      <c r="K2071" s="10" t="s">
        <v>52</v>
      </c>
      <c r="L2071" s="10" t="s">
        <v>31</v>
      </c>
    </row>
    <row r="2072" spans="1:12" x14ac:dyDescent="0.3">
      <c r="A2072" s="52">
        <v>45870</v>
      </c>
      <c r="B2072" s="10" t="s">
        <v>344</v>
      </c>
      <c r="C2072" s="10" t="s">
        <v>345</v>
      </c>
      <c r="D2072" s="10" t="s">
        <v>346</v>
      </c>
      <c r="E2072" s="10" t="s">
        <v>16</v>
      </c>
      <c r="F2072" s="10" t="s">
        <v>17</v>
      </c>
      <c r="G2072" s="10" t="s">
        <v>98</v>
      </c>
      <c r="H2072" s="10">
        <v>1</v>
      </c>
      <c r="I2072" s="11">
        <v>45240</v>
      </c>
      <c r="J2072" s="10">
        <v>35</v>
      </c>
      <c r="K2072" s="10" t="s">
        <v>68</v>
      </c>
      <c r="L2072" s="10" t="s">
        <v>31</v>
      </c>
    </row>
    <row r="2073" spans="1:12" x14ac:dyDescent="0.3">
      <c r="A2073" s="52">
        <v>45870</v>
      </c>
      <c r="B2073" s="10" t="s">
        <v>349</v>
      </c>
      <c r="C2073" s="10" t="s">
        <v>350</v>
      </c>
      <c r="D2073" s="10" t="s">
        <v>101</v>
      </c>
      <c r="E2073" s="10" t="s">
        <v>16</v>
      </c>
      <c r="F2073" s="10" t="s">
        <v>19</v>
      </c>
      <c r="G2073" s="10" t="s">
        <v>51</v>
      </c>
      <c r="H2073" s="10">
        <v>0.91</v>
      </c>
      <c r="I2073" s="11">
        <v>44506</v>
      </c>
      <c r="J2073" s="10">
        <v>44</v>
      </c>
      <c r="K2073" s="10" t="s">
        <v>52</v>
      </c>
      <c r="L2073" s="10" t="s">
        <v>41</v>
      </c>
    </row>
    <row r="2074" spans="1:12" x14ac:dyDescent="0.3">
      <c r="A2074" s="52">
        <v>45870</v>
      </c>
      <c r="B2074" s="10" t="s">
        <v>351</v>
      </c>
      <c r="C2074" s="10" t="s">
        <v>352</v>
      </c>
      <c r="D2074" s="10" t="s">
        <v>198</v>
      </c>
      <c r="E2074" s="10" t="s">
        <v>20</v>
      </c>
      <c r="F2074" s="10" t="s">
        <v>17</v>
      </c>
      <c r="G2074" s="10" t="s">
        <v>51</v>
      </c>
      <c r="H2074" s="10">
        <v>1</v>
      </c>
      <c r="I2074" s="11">
        <v>44547</v>
      </c>
      <c r="J2074" s="10">
        <v>53</v>
      </c>
      <c r="K2074" s="10" t="s">
        <v>52</v>
      </c>
      <c r="L2074" s="10" t="s">
        <v>21</v>
      </c>
    </row>
    <row r="2075" spans="1:12" x14ac:dyDescent="0.3">
      <c r="A2075" s="52">
        <v>45870</v>
      </c>
      <c r="B2075" s="10" t="s">
        <v>353</v>
      </c>
      <c r="C2075" s="10" t="s">
        <v>354</v>
      </c>
      <c r="D2075" s="10" t="s">
        <v>355</v>
      </c>
      <c r="E2075" s="10" t="s">
        <v>20</v>
      </c>
      <c r="F2075" s="10" t="s">
        <v>17</v>
      </c>
      <c r="G2075" s="10" t="s">
        <v>57</v>
      </c>
      <c r="H2075" s="10">
        <v>1</v>
      </c>
      <c r="I2075" s="11">
        <v>45532</v>
      </c>
      <c r="J2075" s="10">
        <v>54</v>
      </c>
      <c r="K2075" s="10" t="s">
        <v>68</v>
      </c>
      <c r="L2075" s="10" t="s">
        <v>31</v>
      </c>
    </row>
    <row r="2076" spans="1:12" x14ac:dyDescent="0.3">
      <c r="A2076" s="52">
        <v>45870</v>
      </c>
      <c r="B2076" s="10" t="s">
        <v>356</v>
      </c>
      <c r="C2076" s="10" t="s">
        <v>350</v>
      </c>
      <c r="D2076" s="10" t="s">
        <v>357</v>
      </c>
      <c r="E2076" s="10" t="s">
        <v>20</v>
      </c>
      <c r="F2076" s="10" t="s">
        <v>17</v>
      </c>
      <c r="G2076" s="10" t="s">
        <v>51</v>
      </c>
      <c r="H2076" s="10">
        <v>1</v>
      </c>
      <c r="I2076" s="11">
        <v>44759</v>
      </c>
      <c r="J2076" s="10">
        <v>47</v>
      </c>
      <c r="K2076" s="10" t="s">
        <v>68</v>
      </c>
      <c r="L2076" s="10" t="s">
        <v>21</v>
      </c>
    </row>
    <row r="2077" spans="1:12" x14ac:dyDescent="0.3">
      <c r="A2077" s="52">
        <v>45870</v>
      </c>
      <c r="B2077" s="10" t="s">
        <v>358</v>
      </c>
      <c r="C2077" s="10" t="s">
        <v>359</v>
      </c>
      <c r="D2077" s="10" t="s">
        <v>360</v>
      </c>
      <c r="E2077" s="10" t="s">
        <v>16</v>
      </c>
      <c r="F2077" s="10" t="s">
        <v>17</v>
      </c>
      <c r="G2077" s="10" t="s">
        <v>75</v>
      </c>
      <c r="H2077" s="10">
        <v>1</v>
      </c>
      <c r="I2077" s="11">
        <v>44444</v>
      </c>
      <c r="J2077" s="10">
        <v>54</v>
      </c>
      <c r="K2077" s="10" t="s">
        <v>52</v>
      </c>
      <c r="L2077" s="10" t="s">
        <v>31</v>
      </c>
    </row>
    <row r="2078" spans="1:12" x14ac:dyDescent="0.3">
      <c r="A2078" s="52">
        <v>45870</v>
      </c>
      <c r="B2078" s="10" t="s">
        <v>361</v>
      </c>
      <c r="C2078" s="10" t="s">
        <v>362</v>
      </c>
      <c r="D2078" s="10" t="s">
        <v>181</v>
      </c>
      <c r="E2078" s="10" t="s">
        <v>20</v>
      </c>
      <c r="F2078" s="10" t="s">
        <v>17</v>
      </c>
      <c r="G2078" s="10" t="s">
        <v>51</v>
      </c>
      <c r="H2078" s="10">
        <v>1</v>
      </c>
      <c r="I2078" s="11">
        <v>45785</v>
      </c>
      <c r="J2078" s="10">
        <v>20</v>
      </c>
      <c r="K2078" s="10" t="s">
        <v>52</v>
      </c>
      <c r="L2078" s="10" t="s">
        <v>18</v>
      </c>
    </row>
    <row r="2079" spans="1:12" x14ac:dyDescent="0.3">
      <c r="A2079" s="52">
        <v>45870</v>
      </c>
      <c r="B2079" s="10" t="s">
        <v>365</v>
      </c>
      <c r="C2079" s="10" t="s">
        <v>366</v>
      </c>
      <c r="D2079" s="10" t="s">
        <v>367</v>
      </c>
      <c r="E2079" s="10" t="s">
        <v>20</v>
      </c>
      <c r="F2079" s="10" t="s">
        <v>19</v>
      </c>
      <c r="G2079" s="10" t="s">
        <v>51</v>
      </c>
      <c r="H2079" s="10">
        <v>0.91</v>
      </c>
      <c r="I2079" s="11">
        <v>44073</v>
      </c>
      <c r="J2079" s="10">
        <v>46</v>
      </c>
      <c r="K2079" s="10" t="s">
        <v>68</v>
      </c>
      <c r="L2079" s="10" t="s">
        <v>31</v>
      </c>
    </row>
    <row r="2080" spans="1:12" x14ac:dyDescent="0.3">
      <c r="A2080" s="52">
        <v>45870</v>
      </c>
      <c r="B2080" s="10" t="s">
        <v>368</v>
      </c>
      <c r="C2080" s="10" t="s">
        <v>111</v>
      </c>
      <c r="D2080" s="10" t="s">
        <v>343</v>
      </c>
      <c r="E2080" s="10" t="s">
        <v>16</v>
      </c>
      <c r="F2080" s="10" t="s">
        <v>17</v>
      </c>
      <c r="G2080" s="10" t="s">
        <v>51</v>
      </c>
      <c r="H2080" s="10">
        <v>0.91</v>
      </c>
      <c r="I2080" s="11">
        <v>44277</v>
      </c>
      <c r="J2080" s="10">
        <v>59</v>
      </c>
      <c r="K2080" s="10" t="s">
        <v>68</v>
      </c>
      <c r="L2080" s="10" t="s">
        <v>36</v>
      </c>
    </row>
    <row r="2081" spans="1:12" x14ac:dyDescent="0.3">
      <c r="A2081" s="52">
        <v>45870</v>
      </c>
      <c r="B2081" s="10" t="s">
        <v>371</v>
      </c>
      <c r="C2081" s="10" t="s">
        <v>372</v>
      </c>
      <c r="D2081" s="10" t="s">
        <v>373</v>
      </c>
      <c r="E2081" s="10" t="s">
        <v>16</v>
      </c>
      <c r="F2081" s="10" t="s">
        <v>19</v>
      </c>
      <c r="G2081" s="10" t="s">
        <v>29</v>
      </c>
      <c r="H2081" s="10">
        <v>1</v>
      </c>
      <c r="I2081" s="11">
        <v>45625</v>
      </c>
      <c r="J2081" s="10">
        <v>40</v>
      </c>
      <c r="K2081" s="10" t="s">
        <v>68</v>
      </c>
      <c r="L2081" s="10" t="s">
        <v>36</v>
      </c>
    </row>
    <row r="2082" spans="1:12" x14ac:dyDescent="0.3">
      <c r="A2082" s="52">
        <v>45870</v>
      </c>
      <c r="B2082" s="10" t="s">
        <v>374</v>
      </c>
      <c r="C2082" s="10" t="s">
        <v>375</v>
      </c>
      <c r="D2082" s="10" t="s">
        <v>124</v>
      </c>
      <c r="E2082" s="10" t="s">
        <v>20</v>
      </c>
      <c r="F2082" s="10" t="s">
        <v>19</v>
      </c>
      <c r="G2082" s="10" t="s">
        <v>57</v>
      </c>
      <c r="H2082" s="10">
        <v>1</v>
      </c>
      <c r="I2082" s="11">
        <v>45598</v>
      </c>
      <c r="J2082" s="10">
        <v>59</v>
      </c>
      <c r="K2082" s="10" t="s">
        <v>52</v>
      </c>
      <c r="L2082" s="10" t="s">
        <v>36</v>
      </c>
    </row>
    <row r="2083" spans="1:12" x14ac:dyDescent="0.3">
      <c r="A2083" s="52">
        <v>45870</v>
      </c>
      <c r="B2083" s="10" t="s">
        <v>376</v>
      </c>
      <c r="C2083" s="10" t="s">
        <v>283</v>
      </c>
      <c r="D2083" s="10" t="s">
        <v>346</v>
      </c>
      <c r="E2083" s="10" t="s">
        <v>16</v>
      </c>
      <c r="F2083" s="10" t="s">
        <v>19</v>
      </c>
      <c r="G2083" s="10" t="s">
        <v>75</v>
      </c>
      <c r="H2083" s="10">
        <v>0.91</v>
      </c>
      <c r="I2083" s="11">
        <v>44440</v>
      </c>
      <c r="J2083" s="10">
        <v>60</v>
      </c>
      <c r="K2083" s="10" t="s">
        <v>52</v>
      </c>
      <c r="L2083" s="10" t="s">
        <v>39</v>
      </c>
    </row>
    <row r="2084" spans="1:12" x14ac:dyDescent="0.3">
      <c r="A2084" s="52">
        <v>45870</v>
      </c>
      <c r="B2084" s="10" t="s">
        <v>377</v>
      </c>
      <c r="C2084" s="10" t="s">
        <v>378</v>
      </c>
      <c r="D2084" s="10" t="s">
        <v>144</v>
      </c>
      <c r="E2084" s="10" t="s">
        <v>20</v>
      </c>
      <c r="F2084" s="10" t="s">
        <v>19</v>
      </c>
      <c r="G2084" s="10" t="s">
        <v>75</v>
      </c>
      <c r="H2084" s="10">
        <v>0.91</v>
      </c>
      <c r="I2084" s="11">
        <v>45474</v>
      </c>
      <c r="J2084" s="10">
        <v>24</v>
      </c>
      <c r="K2084" s="10" t="s">
        <v>52</v>
      </c>
      <c r="L2084" s="10" t="s">
        <v>35</v>
      </c>
    </row>
    <row r="2085" spans="1:12" x14ac:dyDescent="0.3">
      <c r="A2085" s="52">
        <v>45870</v>
      </c>
      <c r="B2085" s="10" t="s">
        <v>379</v>
      </c>
      <c r="C2085" s="10" t="s">
        <v>380</v>
      </c>
      <c r="D2085" s="10" t="s">
        <v>71</v>
      </c>
      <c r="E2085" s="10" t="s">
        <v>16</v>
      </c>
      <c r="F2085" s="10" t="s">
        <v>17</v>
      </c>
      <c r="G2085" s="10" t="s">
        <v>57</v>
      </c>
      <c r="H2085" s="10">
        <v>0.91</v>
      </c>
      <c r="I2085" s="11">
        <v>45283</v>
      </c>
      <c r="J2085" s="10">
        <v>59</v>
      </c>
      <c r="K2085" s="10" t="s">
        <v>52</v>
      </c>
      <c r="L2085" s="10" t="s">
        <v>18</v>
      </c>
    </row>
    <row r="2086" spans="1:12" x14ac:dyDescent="0.3">
      <c r="A2086" s="52">
        <v>45870</v>
      </c>
      <c r="B2086" s="10" t="s">
        <v>381</v>
      </c>
      <c r="C2086" s="10" t="s">
        <v>382</v>
      </c>
      <c r="D2086" s="10" t="s">
        <v>383</v>
      </c>
      <c r="E2086" s="10" t="s">
        <v>20</v>
      </c>
      <c r="F2086" s="10" t="s">
        <v>50</v>
      </c>
      <c r="G2086" s="10" t="s">
        <v>121</v>
      </c>
      <c r="H2086" s="10">
        <v>1</v>
      </c>
      <c r="I2086" s="11">
        <v>44656</v>
      </c>
      <c r="J2086" s="10">
        <v>52</v>
      </c>
      <c r="K2086" s="10" t="s">
        <v>52</v>
      </c>
      <c r="L2086" s="10" t="s">
        <v>18</v>
      </c>
    </row>
    <row r="2087" spans="1:12" x14ac:dyDescent="0.3">
      <c r="A2087" s="52">
        <v>45870</v>
      </c>
      <c r="B2087" s="10" t="s">
        <v>384</v>
      </c>
      <c r="C2087" s="10" t="s">
        <v>385</v>
      </c>
      <c r="D2087" s="10" t="s">
        <v>175</v>
      </c>
      <c r="E2087" s="10" t="s">
        <v>16</v>
      </c>
      <c r="F2087" s="10" t="s">
        <v>19</v>
      </c>
      <c r="G2087" s="10" t="s">
        <v>75</v>
      </c>
      <c r="H2087" s="10">
        <v>1</v>
      </c>
      <c r="I2087" s="11">
        <v>45728</v>
      </c>
      <c r="J2087" s="10">
        <v>37</v>
      </c>
      <c r="K2087" s="10" t="s">
        <v>68</v>
      </c>
      <c r="L2087" s="10" t="s">
        <v>21</v>
      </c>
    </row>
    <row r="2088" spans="1:12" x14ac:dyDescent="0.3">
      <c r="A2088" s="52">
        <v>45870</v>
      </c>
      <c r="B2088" s="10" t="s">
        <v>386</v>
      </c>
      <c r="C2088" s="10" t="s">
        <v>387</v>
      </c>
      <c r="D2088" s="10" t="s">
        <v>388</v>
      </c>
      <c r="E2088" s="10" t="s">
        <v>16</v>
      </c>
      <c r="F2088" s="10" t="s">
        <v>19</v>
      </c>
      <c r="G2088" s="10" t="s">
        <v>98</v>
      </c>
      <c r="H2088" s="10">
        <v>1</v>
      </c>
      <c r="I2088" s="11">
        <v>44560</v>
      </c>
      <c r="J2088" s="10">
        <v>29</v>
      </c>
      <c r="K2088" s="10" t="s">
        <v>52</v>
      </c>
      <c r="L2088" s="10" t="s">
        <v>94</v>
      </c>
    </row>
    <row r="2089" spans="1:12" x14ac:dyDescent="0.3">
      <c r="A2089" s="52">
        <v>45870</v>
      </c>
      <c r="B2089" s="10" t="s">
        <v>389</v>
      </c>
      <c r="C2089" s="10" t="s">
        <v>390</v>
      </c>
      <c r="D2089" s="10" t="s">
        <v>301</v>
      </c>
      <c r="E2089" s="10" t="s">
        <v>20</v>
      </c>
      <c r="F2089" s="10" t="s">
        <v>19</v>
      </c>
      <c r="G2089" s="10" t="s">
        <v>57</v>
      </c>
      <c r="H2089" s="10">
        <v>0.91</v>
      </c>
      <c r="I2089" s="11">
        <v>44184</v>
      </c>
      <c r="J2089" s="10">
        <v>60</v>
      </c>
      <c r="K2089" s="10" t="s">
        <v>68</v>
      </c>
      <c r="L2089" s="10" t="s">
        <v>23</v>
      </c>
    </row>
    <row r="2090" spans="1:12" x14ac:dyDescent="0.3">
      <c r="A2090" s="52">
        <v>45870</v>
      </c>
      <c r="B2090" s="10" t="s">
        <v>391</v>
      </c>
      <c r="C2090" s="10" t="s">
        <v>392</v>
      </c>
      <c r="D2090" s="10" t="s">
        <v>393</v>
      </c>
      <c r="E2090" s="10" t="s">
        <v>20</v>
      </c>
      <c r="F2090" s="10" t="s">
        <v>17</v>
      </c>
      <c r="G2090" s="10" t="s">
        <v>51</v>
      </c>
      <c r="H2090" s="10">
        <v>1</v>
      </c>
      <c r="I2090" s="11">
        <v>45241</v>
      </c>
      <c r="J2090" s="10">
        <v>22</v>
      </c>
      <c r="K2090" s="10" t="s">
        <v>52</v>
      </c>
      <c r="L2090" s="10" t="s">
        <v>31</v>
      </c>
    </row>
    <row r="2091" spans="1:12" x14ac:dyDescent="0.3">
      <c r="A2091" s="52">
        <v>45870</v>
      </c>
      <c r="B2091" s="10" t="s">
        <v>394</v>
      </c>
      <c r="C2091" s="10" t="s">
        <v>366</v>
      </c>
      <c r="D2091" s="10" t="s">
        <v>366</v>
      </c>
      <c r="E2091" s="10" t="s">
        <v>20</v>
      </c>
      <c r="F2091" s="10" t="s">
        <v>19</v>
      </c>
      <c r="G2091" s="10" t="s">
        <v>51</v>
      </c>
      <c r="H2091" s="10">
        <v>1</v>
      </c>
      <c r="I2091" s="11">
        <v>45346</v>
      </c>
      <c r="J2091" s="10">
        <v>61</v>
      </c>
      <c r="K2091" s="10" t="s">
        <v>68</v>
      </c>
      <c r="L2091" s="10" t="s">
        <v>41</v>
      </c>
    </row>
    <row r="2092" spans="1:12" x14ac:dyDescent="0.3">
      <c r="A2092" s="52">
        <v>45870</v>
      </c>
      <c r="B2092" s="10" t="s">
        <v>397</v>
      </c>
      <c r="C2092" s="10" t="s">
        <v>398</v>
      </c>
      <c r="D2092" s="10" t="s">
        <v>106</v>
      </c>
      <c r="E2092" s="10" t="s">
        <v>20</v>
      </c>
      <c r="F2092" s="10" t="s">
        <v>19</v>
      </c>
      <c r="G2092" s="10" t="s">
        <v>57</v>
      </c>
      <c r="H2092" s="10">
        <v>0.91</v>
      </c>
      <c r="I2092" s="11">
        <v>44912</v>
      </c>
      <c r="J2092" s="10">
        <v>35</v>
      </c>
      <c r="K2092" s="10" t="s">
        <v>52</v>
      </c>
      <c r="L2092" s="10" t="s">
        <v>42</v>
      </c>
    </row>
    <row r="2093" spans="1:12" x14ac:dyDescent="0.3">
      <c r="A2093" s="52">
        <v>45870</v>
      </c>
      <c r="B2093" s="10" t="s">
        <v>399</v>
      </c>
      <c r="C2093" s="10" t="s">
        <v>192</v>
      </c>
      <c r="D2093" s="10" t="s">
        <v>400</v>
      </c>
      <c r="E2093" s="10" t="s">
        <v>20</v>
      </c>
      <c r="F2093" s="10" t="s">
        <v>56</v>
      </c>
      <c r="G2093" s="10" t="s">
        <v>57</v>
      </c>
      <c r="H2093" s="10">
        <v>1</v>
      </c>
      <c r="I2093" s="11">
        <v>45376</v>
      </c>
      <c r="J2093" s="10">
        <v>57</v>
      </c>
      <c r="K2093" s="10" t="s">
        <v>52</v>
      </c>
      <c r="L2093" s="10" t="s">
        <v>90</v>
      </c>
    </row>
    <row r="2094" spans="1:12" x14ac:dyDescent="0.3">
      <c r="A2094" s="52">
        <v>45870</v>
      </c>
      <c r="B2094" s="10" t="s">
        <v>401</v>
      </c>
      <c r="C2094" s="10" t="s">
        <v>155</v>
      </c>
      <c r="D2094" s="10" t="s">
        <v>87</v>
      </c>
      <c r="E2094" s="10" t="s">
        <v>20</v>
      </c>
      <c r="F2094" s="10" t="s">
        <v>19</v>
      </c>
      <c r="G2094" s="10" t="s">
        <v>51</v>
      </c>
      <c r="H2094" s="10">
        <v>1</v>
      </c>
      <c r="I2094" s="11">
        <v>45290</v>
      </c>
      <c r="J2094" s="10">
        <v>36</v>
      </c>
      <c r="K2094" s="10" t="s">
        <v>68</v>
      </c>
      <c r="L2094" s="10" t="s">
        <v>27</v>
      </c>
    </row>
    <row r="2095" spans="1:12" x14ac:dyDescent="0.3">
      <c r="A2095" s="52">
        <v>45870</v>
      </c>
      <c r="B2095" s="10" t="s">
        <v>405</v>
      </c>
      <c r="C2095" s="10" t="s">
        <v>406</v>
      </c>
      <c r="D2095" s="10" t="s">
        <v>383</v>
      </c>
      <c r="E2095" s="10" t="s">
        <v>20</v>
      </c>
      <c r="F2095" s="10" t="s">
        <v>17</v>
      </c>
      <c r="G2095" s="10" t="s">
        <v>98</v>
      </c>
      <c r="H2095" s="10">
        <v>1</v>
      </c>
      <c r="I2095" s="11">
        <v>45824</v>
      </c>
      <c r="J2095" s="10">
        <v>21</v>
      </c>
      <c r="K2095" s="10" t="s">
        <v>68</v>
      </c>
      <c r="L2095" s="10" t="s">
        <v>36</v>
      </c>
    </row>
    <row r="2096" spans="1:12" x14ac:dyDescent="0.3">
      <c r="A2096" s="52">
        <v>45870</v>
      </c>
      <c r="B2096" s="10" t="s">
        <v>407</v>
      </c>
      <c r="C2096" s="10" t="s">
        <v>408</v>
      </c>
      <c r="D2096" s="10" t="s">
        <v>409</v>
      </c>
      <c r="E2096" s="10" t="s">
        <v>16</v>
      </c>
      <c r="F2096" s="10" t="s">
        <v>19</v>
      </c>
      <c r="G2096" s="10" t="s">
        <v>51</v>
      </c>
      <c r="H2096" s="10">
        <v>1</v>
      </c>
      <c r="I2096" s="11">
        <v>44078</v>
      </c>
      <c r="J2096" s="10">
        <v>56</v>
      </c>
      <c r="K2096" s="10" t="s">
        <v>52</v>
      </c>
      <c r="L2096" s="10" t="s">
        <v>94</v>
      </c>
    </row>
    <row r="2097" spans="1:12" x14ac:dyDescent="0.3">
      <c r="A2097" s="52">
        <v>45870</v>
      </c>
      <c r="B2097" s="10" t="s">
        <v>410</v>
      </c>
      <c r="C2097" s="10" t="s">
        <v>411</v>
      </c>
      <c r="D2097" s="10" t="s">
        <v>412</v>
      </c>
      <c r="E2097" s="10" t="s">
        <v>16</v>
      </c>
      <c r="F2097" s="10" t="s">
        <v>19</v>
      </c>
      <c r="G2097" s="10" t="s">
        <v>51</v>
      </c>
      <c r="H2097" s="10">
        <v>1</v>
      </c>
      <c r="I2097" s="11">
        <v>45701</v>
      </c>
      <c r="J2097" s="10">
        <v>59</v>
      </c>
      <c r="K2097" s="10" t="s">
        <v>52</v>
      </c>
      <c r="L2097" s="10" t="s">
        <v>36</v>
      </c>
    </row>
    <row r="2098" spans="1:12" x14ac:dyDescent="0.3">
      <c r="A2098" s="52">
        <v>45870</v>
      </c>
      <c r="B2098" s="10" t="s">
        <v>413</v>
      </c>
      <c r="C2098" s="10" t="s">
        <v>414</v>
      </c>
      <c r="D2098" s="10" t="s">
        <v>181</v>
      </c>
      <c r="E2098" s="10" t="s">
        <v>20</v>
      </c>
      <c r="F2098" s="10" t="s">
        <v>17</v>
      </c>
      <c r="G2098" s="10" t="s">
        <v>51</v>
      </c>
      <c r="H2098" s="10">
        <v>1</v>
      </c>
      <c r="I2098" s="11">
        <v>45257</v>
      </c>
      <c r="J2098" s="10">
        <v>51</v>
      </c>
      <c r="K2098" s="10" t="s">
        <v>52</v>
      </c>
      <c r="L2098" s="10" t="s">
        <v>42</v>
      </c>
    </row>
    <row r="2099" spans="1:12" x14ac:dyDescent="0.3">
      <c r="A2099" s="52">
        <v>45870</v>
      </c>
      <c r="B2099" s="10" t="s">
        <v>415</v>
      </c>
      <c r="C2099" s="10" t="s">
        <v>155</v>
      </c>
      <c r="D2099" s="10" t="s">
        <v>286</v>
      </c>
      <c r="E2099" s="10" t="s">
        <v>20</v>
      </c>
      <c r="F2099" s="10" t="s">
        <v>19</v>
      </c>
      <c r="G2099" s="10" t="s">
        <v>67</v>
      </c>
      <c r="H2099" s="10">
        <v>1</v>
      </c>
      <c r="I2099" s="11">
        <v>44461</v>
      </c>
      <c r="J2099" s="10">
        <v>25</v>
      </c>
      <c r="K2099" s="10" t="s">
        <v>52</v>
      </c>
      <c r="L2099" s="10" t="s">
        <v>42</v>
      </c>
    </row>
    <row r="2100" spans="1:12" x14ac:dyDescent="0.3">
      <c r="A2100" s="52">
        <v>45870</v>
      </c>
      <c r="B2100" s="10" t="s">
        <v>416</v>
      </c>
      <c r="C2100" s="10" t="s">
        <v>321</v>
      </c>
      <c r="D2100" s="10" t="s">
        <v>138</v>
      </c>
      <c r="E2100" s="10" t="s">
        <v>20</v>
      </c>
      <c r="F2100" s="10" t="s">
        <v>17</v>
      </c>
      <c r="G2100" s="10" t="s">
        <v>121</v>
      </c>
      <c r="H2100" s="10">
        <v>1</v>
      </c>
      <c r="I2100" s="11">
        <v>45334</v>
      </c>
      <c r="J2100" s="10">
        <v>60</v>
      </c>
      <c r="K2100" s="10" t="s">
        <v>68</v>
      </c>
      <c r="L2100" s="10" t="s">
        <v>90</v>
      </c>
    </row>
    <row r="2101" spans="1:12" x14ac:dyDescent="0.3">
      <c r="A2101" s="52">
        <v>45870</v>
      </c>
      <c r="B2101" s="10" t="s">
        <v>417</v>
      </c>
      <c r="C2101" s="10" t="s">
        <v>418</v>
      </c>
      <c r="D2101" s="10" t="s">
        <v>132</v>
      </c>
      <c r="E2101" s="10" t="s">
        <v>20</v>
      </c>
      <c r="F2101" s="10" t="s">
        <v>19</v>
      </c>
      <c r="G2101" s="10" t="s">
        <v>51</v>
      </c>
      <c r="H2101" s="10">
        <v>1</v>
      </c>
      <c r="I2101" s="11">
        <v>44084</v>
      </c>
      <c r="J2101" s="10">
        <v>40</v>
      </c>
      <c r="K2101" s="10" t="s">
        <v>68</v>
      </c>
      <c r="L2101" s="10" t="s">
        <v>18</v>
      </c>
    </row>
    <row r="2102" spans="1:12" x14ac:dyDescent="0.3">
      <c r="A2102" s="52">
        <v>45870</v>
      </c>
      <c r="B2102" s="10" t="s">
        <v>419</v>
      </c>
      <c r="C2102" s="10" t="s">
        <v>420</v>
      </c>
      <c r="D2102" s="10" t="s">
        <v>421</v>
      </c>
      <c r="E2102" s="10" t="s">
        <v>20</v>
      </c>
      <c r="F2102" s="10" t="s">
        <v>17</v>
      </c>
      <c r="G2102" s="10" t="s">
        <v>67</v>
      </c>
      <c r="H2102" s="10">
        <v>1</v>
      </c>
      <c r="I2102" s="11">
        <v>44861</v>
      </c>
      <c r="J2102" s="10">
        <v>57</v>
      </c>
      <c r="K2102" s="10" t="s">
        <v>52</v>
      </c>
      <c r="L2102" s="10" t="s">
        <v>18</v>
      </c>
    </row>
    <row r="2103" spans="1:12" x14ac:dyDescent="0.3">
      <c r="A2103" s="52">
        <v>45870</v>
      </c>
      <c r="B2103" s="10" t="s">
        <v>422</v>
      </c>
      <c r="C2103" s="10" t="s">
        <v>423</v>
      </c>
      <c r="D2103" s="10" t="s">
        <v>424</v>
      </c>
      <c r="E2103" s="10" t="s">
        <v>20</v>
      </c>
      <c r="F2103" s="10" t="s">
        <v>19</v>
      </c>
      <c r="G2103" s="10" t="s">
        <v>67</v>
      </c>
      <c r="H2103" s="10">
        <v>1</v>
      </c>
      <c r="I2103" s="11">
        <v>44591</v>
      </c>
      <c r="J2103" s="10">
        <v>55</v>
      </c>
      <c r="K2103" s="10" t="s">
        <v>52</v>
      </c>
      <c r="L2103" s="10" t="s">
        <v>31</v>
      </c>
    </row>
    <row r="2104" spans="1:12" x14ac:dyDescent="0.3">
      <c r="A2104" s="52">
        <v>45870</v>
      </c>
      <c r="B2104" s="10" t="s">
        <v>425</v>
      </c>
      <c r="C2104" s="10" t="s">
        <v>426</v>
      </c>
      <c r="D2104" s="10" t="s">
        <v>427</v>
      </c>
      <c r="E2104" s="10" t="s">
        <v>16</v>
      </c>
      <c r="F2104" s="10" t="s">
        <v>17</v>
      </c>
      <c r="G2104" s="10" t="s">
        <v>75</v>
      </c>
      <c r="H2104" s="10">
        <v>1</v>
      </c>
      <c r="I2104" s="11">
        <v>45576</v>
      </c>
      <c r="J2104" s="10">
        <v>34</v>
      </c>
      <c r="K2104" s="10" t="s">
        <v>68</v>
      </c>
      <c r="L2104" s="10" t="s">
        <v>42</v>
      </c>
    </row>
    <row r="2105" spans="1:12" x14ac:dyDescent="0.3">
      <c r="A2105" s="52">
        <v>45870</v>
      </c>
      <c r="B2105" s="10" t="s">
        <v>428</v>
      </c>
      <c r="C2105" s="10" t="s">
        <v>429</v>
      </c>
      <c r="D2105" s="10" t="s">
        <v>146</v>
      </c>
      <c r="E2105" s="10" t="s">
        <v>20</v>
      </c>
      <c r="F2105" s="10" t="s">
        <v>56</v>
      </c>
      <c r="G2105" s="10" t="s">
        <v>75</v>
      </c>
      <c r="H2105" s="10">
        <v>1</v>
      </c>
      <c r="I2105" s="11">
        <v>44080</v>
      </c>
      <c r="J2105" s="10">
        <v>48</v>
      </c>
      <c r="K2105" s="10" t="s">
        <v>52</v>
      </c>
      <c r="L2105" s="10" t="s">
        <v>90</v>
      </c>
    </row>
    <row r="2106" spans="1:12" x14ac:dyDescent="0.3">
      <c r="A2106" s="52">
        <v>45870</v>
      </c>
      <c r="B2106" s="10" t="s">
        <v>430</v>
      </c>
      <c r="C2106" s="10" t="s">
        <v>309</v>
      </c>
      <c r="D2106" s="10" t="s">
        <v>431</v>
      </c>
      <c r="E2106" s="10" t="s">
        <v>16</v>
      </c>
      <c r="F2106" s="10" t="s">
        <v>50</v>
      </c>
      <c r="G2106" s="10" t="s">
        <v>51</v>
      </c>
      <c r="H2106" s="10">
        <v>1</v>
      </c>
      <c r="I2106" s="11">
        <v>44621</v>
      </c>
      <c r="J2106" s="10">
        <v>43</v>
      </c>
      <c r="K2106" s="10" t="s">
        <v>52</v>
      </c>
      <c r="L2106" s="10" t="s">
        <v>27</v>
      </c>
    </row>
    <row r="2107" spans="1:12" x14ac:dyDescent="0.3">
      <c r="A2107" s="52">
        <v>45870</v>
      </c>
      <c r="B2107" s="10" t="s">
        <v>432</v>
      </c>
      <c r="C2107" s="10" t="s">
        <v>366</v>
      </c>
      <c r="D2107" s="10" t="s">
        <v>106</v>
      </c>
      <c r="E2107" s="10" t="s">
        <v>20</v>
      </c>
      <c r="F2107" s="10" t="s">
        <v>19</v>
      </c>
      <c r="G2107" s="10" t="s">
        <v>57</v>
      </c>
      <c r="H2107" s="10">
        <v>1</v>
      </c>
      <c r="I2107" s="11">
        <v>44839</v>
      </c>
      <c r="J2107" s="10">
        <v>29</v>
      </c>
      <c r="K2107" s="10" t="s">
        <v>68</v>
      </c>
      <c r="L2107" s="10" t="s">
        <v>27</v>
      </c>
    </row>
    <row r="2108" spans="1:12" x14ac:dyDescent="0.3">
      <c r="A2108" s="52">
        <v>45870</v>
      </c>
      <c r="B2108" s="10" t="s">
        <v>433</v>
      </c>
      <c r="C2108" s="10" t="s">
        <v>186</v>
      </c>
      <c r="D2108" s="10" t="s">
        <v>332</v>
      </c>
      <c r="E2108" s="10" t="s">
        <v>16</v>
      </c>
      <c r="F2108" s="10" t="s">
        <v>19</v>
      </c>
      <c r="G2108" s="10" t="s">
        <v>98</v>
      </c>
      <c r="H2108" s="10">
        <v>1</v>
      </c>
      <c r="I2108" s="11">
        <v>44379</v>
      </c>
      <c r="J2108" s="10">
        <v>20</v>
      </c>
      <c r="K2108" s="10" t="s">
        <v>68</v>
      </c>
      <c r="L2108" s="10" t="s">
        <v>94</v>
      </c>
    </row>
    <row r="2109" spans="1:12" x14ac:dyDescent="0.3">
      <c r="A2109" s="52">
        <v>45870</v>
      </c>
      <c r="B2109" s="10" t="s">
        <v>434</v>
      </c>
      <c r="C2109" s="10" t="s">
        <v>340</v>
      </c>
      <c r="D2109" s="10" t="s">
        <v>117</v>
      </c>
      <c r="E2109" s="10" t="s">
        <v>16</v>
      </c>
      <c r="F2109" s="10" t="s">
        <v>50</v>
      </c>
      <c r="G2109" s="10" t="s">
        <v>121</v>
      </c>
      <c r="H2109" s="10">
        <v>1</v>
      </c>
      <c r="I2109" s="11">
        <v>44692</v>
      </c>
      <c r="J2109" s="10">
        <v>36</v>
      </c>
      <c r="K2109" s="10" t="s">
        <v>52</v>
      </c>
      <c r="L2109" s="10" t="s">
        <v>42</v>
      </c>
    </row>
    <row r="2110" spans="1:12" x14ac:dyDescent="0.3">
      <c r="A2110" s="52">
        <v>45870</v>
      </c>
      <c r="B2110" s="10" t="s">
        <v>435</v>
      </c>
      <c r="C2110" s="10" t="s">
        <v>436</v>
      </c>
      <c r="D2110" s="10" t="s">
        <v>335</v>
      </c>
      <c r="E2110" s="10" t="s">
        <v>16</v>
      </c>
      <c r="F2110" s="10" t="s">
        <v>17</v>
      </c>
      <c r="G2110" s="10" t="s">
        <v>51</v>
      </c>
      <c r="H2110" s="10">
        <v>0.91</v>
      </c>
      <c r="I2110" s="11">
        <v>44103</v>
      </c>
      <c r="J2110" s="10">
        <v>62</v>
      </c>
      <c r="K2110" s="10" t="s">
        <v>52</v>
      </c>
      <c r="L2110" s="10" t="s">
        <v>40</v>
      </c>
    </row>
    <row r="2111" spans="1:12" x14ac:dyDescent="0.3">
      <c r="A2111" s="52">
        <v>45870</v>
      </c>
      <c r="B2111" s="10" t="s">
        <v>437</v>
      </c>
      <c r="C2111" s="10" t="s">
        <v>32</v>
      </c>
      <c r="D2111" s="10" t="s">
        <v>103</v>
      </c>
      <c r="E2111" s="10" t="s">
        <v>16</v>
      </c>
      <c r="F2111" s="10" t="s">
        <v>19</v>
      </c>
      <c r="G2111" s="10" t="s">
        <v>57</v>
      </c>
      <c r="H2111" s="10">
        <v>1</v>
      </c>
      <c r="I2111" s="11">
        <v>44489</v>
      </c>
      <c r="J2111" s="10">
        <v>59</v>
      </c>
      <c r="K2111" s="10" t="s">
        <v>52</v>
      </c>
      <c r="L2111" s="10" t="s">
        <v>18</v>
      </c>
    </row>
    <row r="2112" spans="1:12" x14ac:dyDescent="0.3">
      <c r="A2112" s="52">
        <v>45870</v>
      </c>
      <c r="B2112" s="10" t="s">
        <v>438</v>
      </c>
      <c r="C2112" s="10" t="s">
        <v>439</v>
      </c>
      <c r="D2112" s="10" t="s">
        <v>66</v>
      </c>
      <c r="E2112" s="10" t="s">
        <v>20</v>
      </c>
      <c r="F2112" s="10" t="s">
        <v>19</v>
      </c>
      <c r="G2112" s="10" t="s">
        <v>67</v>
      </c>
      <c r="H2112" s="10">
        <v>0.91</v>
      </c>
      <c r="I2112" s="11">
        <v>45809</v>
      </c>
      <c r="J2112" s="10">
        <v>31</v>
      </c>
      <c r="K2112" s="10" t="s">
        <v>52</v>
      </c>
      <c r="L2112" s="10" t="s">
        <v>18</v>
      </c>
    </row>
    <row r="2113" spans="1:12" x14ac:dyDescent="0.3">
      <c r="A2113" s="52">
        <v>45870</v>
      </c>
      <c r="B2113" s="10" t="s">
        <v>440</v>
      </c>
      <c r="C2113" s="10" t="s">
        <v>441</v>
      </c>
      <c r="D2113" s="10" t="s">
        <v>442</v>
      </c>
      <c r="E2113" s="10" t="s">
        <v>16</v>
      </c>
      <c r="F2113" s="10" t="s">
        <v>19</v>
      </c>
      <c r="G2113" s="10" t="s">
        <v>51</v>
      </c>
      <c r="H2113" s="10">
        <v>0.91</v>
      </c>
      <c r="I2113" s="11">
        <v>44457</v>
      </c>
      <c r="J2113" s="10">
        <v>47</v>
      </c>
      <c r="K2113" s="10" t="s">
        <v>68</v>
      </c>
      <c r="L2113" s="10" t="s">
        <v>21</v>
      </c>
    </row>
    <row r="2114" spans="1:12" x14ac:dyDescent="0.3">
      <c r="A2114" s="52">
        <v>45870</v>
      </c>
      <c r="B2114" s="10" t="s">
        <v>443</v>
      </c>
      <c r="C2114" s="10" t="s">
        <v>444</v>
      </c>
      <c r="D2114" s="10" t="s">
        <v>445</v>
      </c>
      <c r="E2114" s="10" t="s">
        <v>16</v>
      </c>
      <c r="F2114" s="10" t="s">
        <v>19</v>
      </c>
      <c r="G2114" s="10" t="s">
        <v>121</v>
      </c>
      <c r="H2114" s="10">
        <v>1</v>
      </c>
      <c r="I2114" s="11">
        <v>45099</v>
      </c>
      <c r="J2114" s="10">
        <v>55</v>
      </c>
      <c r="K2114" s="10" t="s">
        <v>68</v>
      </c>
      <c r="L2114" s="10" t="s">
        <v>40</v>
      </c>
    </row>
    <row r="2115" spans="1:12" x14ac:dyDescent="0.3">
      <c r="A2115" s="52">
        <v>45870</v>
      </c>
      <c r="B2115" s="10" t="s">
        <v>446</v>
      </c>
      <c r="C2115" s="10" t="s">
        <v>447</v>
      </c>
      <c r="D2115" s="10" t="s">
        <v>155</v>
      </c>
      <c r="E2115" s="10" t="s">
        <v>20</v>
      </c>
      <c r="F2115" s="10" t="s">
        <v>50</v>
      </c>
      <c r="G2115" s="10" t="s">
        <v>51</v>
      </c>
      <c r="H2115" s="10">
        <v>1</v>
      </c>
      <c r="I2115" s="11">
        <v>44463</v>
      </c>
      <c r="J2115" s="10">
        <v>40</v>
      </c>
      <c r="K2115" s="10" t="s">
        <v>52</v>
      </c>
      <c r="L2115" s="10" t="s">
        <v>39</v>
      </c>
    </row>
    <row r="2116" spans="1:12" x14ac:dyDescent="0.3">
      <c r="A2116" s="52">
        <v>45870</v>
      </c>
      <c r="B2116" s="10" t="s">
        <v>448</v>
      </c>
      <c r="C2116" s="10" t="s">
        <v>449</v>
      </c>
      <c r="D2116" s="10" t="s">
        <v>207</v>
      </c>
      <c r="E2116" s="10" t="s">
        <v>16</v>
      </c>
      <c r="F2116" s="10" t="s">
        <v>19</v>
      </c>
      <c r="G2116" s="10" t="s">
        <v>51</v>
      </c>
      <c r="H2116" s="10">
        <v>0.91</v>
      </c>
      <c r="I2116" s="11">
        <v>44370</v>
      </c>
      <c r="J2116" s="10">
        <v>63</v>
      </c>
      <c r="K2116" s="10" t="s">
        <v>52</v>
      </c>
      <c r="L2116" s="10" t="s">
        <v>90</v>
      </c>
    </row>
    <row r="2117" spans="1:12" x14ac:dyDescent="0.3">
      <c r="A2117" s="52">
        <v>45870</v>
      </c>
      <c r="B2117" s="10" t="s">
        <v>450</v>
      </c>
      <c r="C2117" s="10" t="s">
        <v>451</v>
      </c>
      <c r="D2117" s="10" t="s">
        <v>317</v>
      </c>
      <c r="E2117" s="10" t="s">
        <v>20</v>
      </c>
      <c r="F2117" s="10" t="s">
        <v>19</v>
      </c>
      <c r="G2117" s="10" t="s">
        <v>51</v>
      </c>
      <c r="H2117" s="10">
        <v>1</v>
      </c>
      <c r="I2117" s="11">
        <v>45396</v>
      </c>
      <c r="J2117" s="10">
        <v>61</v>
      </c>
      <c r="K2117" s="10" t="s">
        <v>68</v>
      </c>
      <c r="L2117" s="10" t="s">
        <v>31</v>
      </c>
    </row>
    <row r="2118" spans="1:12" x14ac:dyDescent="0.3">
      <c r="A2118" s="52">
        <v>45870</v>
      </c>
      <c r="B2118" s="10" t="s">
        <v>452</v>
      </c>
      <c r="C2118" s="10" t="s">
        <v>420</v>
      </c>
      <c r="D2118" s="10" t="s">
        <v>453</v>
      </c>
      <c r="E2118" s="10" t="s">
        <v>16</v>
      </c>
      <c r="F2118" s="10" t="s">
        <v>19</v>
      </c>
      <c r="G2118" s="10" t="s">
        <v>29</v>
      </c>
      <c r="H2118" s="10">
        <v>0.91</v>
      </c>
      <c r="I2118" s="11">
        <v>44128</v>
      </c>
      <c r="J2118" s="10">
        <v>48</v>
      </c>
      <c r="K2118" s="10" t="s">
        <v>68</v>
      </c>
      <c r="L2118" s="10" t="s">
        <v>94</v>
      </c>
    </row>
    <row r="2119" spans="1:12" x14ac:dyDescent="0.3">
      <c r="A2119" s="52">
        <v>45870</v>
      </c>
      <c r="B2119" s="10" t="s">
        <v>454</v>
      </c>
      <c r="C2119" s="10" t="s">
        <v>455</v>
      </c>
      <c r="D2119" s="10" t="s">
        <v>456</v>
      </c>
      <c r="E2119" s="10" t="s">
        <v>16</v>
      </c>
      <c r="F2119" s="10" t="s">
        <v>17</v>
      </c>
      <c r="G2119" s="10" t="s">
        <v>29</v>
      </c>
      <c r="H2119" s="10">
        <v>1</v>
      </c>
      <c r="I2119" s="11">
        <v>45602</v>
      </c>
      <c r="J2119" s="10">
        <v>60</v>
      </c>
      <c r="K2119" s="10" t="s">
        <v>68</v>
      </c>
      <c r="L2119" s="10" t="s">
        <v>39</v>
      </c>
    </row>
    <row r="2120" spans="1:12" x14ac:dyDescent="0.3">
      <c r="A2120" s="52">
        <v>45870</v>
      </c>
      <c r="B2120" s="10" t="s">
        <v>457</v>
      </c>
      <c r="C2120" s="10" t="s">
        <v>458</v>
      </c>
      <c r="D2120" s="10" t="s">
        <v>459</v>
      </c>
      <c r="E2120" s="10" t="s">
        <v>16</v>
      </c>
      <c r="F2120" s="10" t="s">
        <v>50</v>
      </c>
      <c r="G2120" s="10" t="s">
        <v>29</v>
      </c>
      <c r="H2120" s="10">
        <v>0.91</v>
      </c>
      <c r="I2120" s="11">
        <v>44468</v>
      </c>
      <c r="J2120" s="10">
        <v>46</v>
      </c>
      <c r="K2120" s="10" t="s">
        <v>52</v>
      </c>
      <c r="L2120" s="10" t="s">
        <v>90</v>
      </c>
    </row>
    <row r="2121" spans="1:12" x14ac:dyDescent="0.3">
      <c r="A2121" s="52">
        <v>45870</v>
      </c>
      <c r="B2121" s="10" t="s">
        <v>460</v>
      </c>
      <c r="C2121" s="10" t="s">
        <v>420</v>
      </c>
      <c r="D2121" s="10" t="s">
        <v>383</v>
      </c>
      <c r="E2121" s="10" t="s">
        <v>20</v>
      </c>
      <c r="F2121" s="10" t="s">
        <v>19</v>
      </c>
      <c r="G2121" s="10" t="s">
        <v>51</v>
      </c>
      <c r="H2121" s="10">
        <v>0.91</v>
      </c>
      <c r="I2121" s="11">
        <v>45630</v>
      </c>
      <c r="J2121" s="10">
        <v>35</v>
      </c>
      <c r="K2121" s="10" t="s">
        <v>52</v>
      </c>
      <c r="L2121" s="10" t="s">
        <v>18</v>
      </c>
    </row>
    <row r="2122" spans="1:12" x14ac:dyDescent="0.3">
      <c r="A2122" s="52">
        <v>45870</v>
      </c>
      <c r="B2122" s="10" t="s">
        <v>461</v>
      </c>
      <c r="C2122" s="10" t="s">
        <v>345</v>
      </c>
      <c r="D2122" s="10" t="s">
        <v>462</v>
      </c>
      <c r="E2122" s="10" t="s">
        <v>20</v>
      </c>
      <c r="F2122" s="10" t="s">
        <v>17</v>
      </c>
      <c r="G2122" s="10" t="s">
        <v>67</v>
      </c>
      <c r="H2122" s="10">
        <v>0.91</v>
      </c>
      <c r="I2122" s="11">
        <v>44982</v>
      </c>
      <c r="J2122" s="10">
        <v>55</v>
      </c>
      <c r="K2122" s="10" t="s">
        <v>52</v>
      </c>
      <c r="L2122" s="10" t="s">
        <v>39</v>
      </c>
    </row>
    <row r="2123" spans="1:12" x14ac:dyDescent="0.3">
      <c r="A2123" s="52">
        <v>45870</v>
      </c>
      <c r="B2123" s="10" t="s">
        <v>463</v>
      </c>
      <c r="C2123" s="10" t="s">
        <v>464</v>
      </c>
      <c r="D2123" s="10" t="s">
        <v>465</v>
      </c>
      <c r="E2123" s="10" t="s">
        <v>20</v>
      </c>
      <c r="F2123" s="10" t="s">
        <v>19</v>
      </c>
      <c r="G2123" s="10" t="s">
        <v>51</v>
      </c>
      <c r="H2123" s="10">
        <v>1</v>
      </c>
      <c r="I2123" s="11">
        <v>44504</v>
      </c>
      <c r="J2123" s="10">
        <v>49</v>
      </c>
      <c r="K2123" s="10" t="s">
        <v>68</v>
      </c>
      <c r="L2123" s="10" t="s">
        <v>39</v>
      </c>
    </row>
    <row r="2124" spans="1:12" x14ac:dyDescent="0.3">
      <c r="A2124" s="52">
        <v>45870</v>
      </c>
      <c r="B2124" s="10" t="s">
        <v>466</v>
      </c>
      <c r="C2124" s="10" t="s">
        <v>390</v>
      </c>
      <c r="D2124" s="10" t="s">
        <v>161</v>
      </c>
      <c r="E2124" s="10" t="s">
        <v>16</v>
      </c>
      <c r="F2124" s="10" t="s">
        <v>19</v>
      </c>
      <c r="G2124" s="10" t="s">
        <v>98</v>
      </c>
      <c r="H2124" s="10">
        <v>1</v>
      </c>
      <c r="I2124" s="11">
        <v>44727</v>
      </c>
      <c r="J2124" s="10">
        <v>37</v>
      </c>
      <c r="K2124" s="10" t="s">
        <v>68</v>
      </c>
      <c r="L2124" s="10" t="s">
        <v>18</v>
      </c>
    </row>
    <row r="2125" spans="1:12" x14ac:dyDescent="0.3">
      <c r="A2125" s="52">
        <v>45870</v>
      </c>
      <c r="B2125" s="10" t="s">
        <v>467</v>
      </c>
      <c r="C2125" s="10" t="s">
        <v>163</v>
      </c>
      <c r="D2125" s="10" t="s">
        <v>468</v>
      </c>
      <c r="E2125" s="10" t="s">
        <v>20</v>
      </c>
      <c r="F2125" s="10" t="s">
        <v>50</v>
      </c>
      <c r="G2125" s="10" t="s">
        <v>51</v>
      </c>
      <c r="H2125" s="10">
        <v>1</v>
      </c>
      <c r="I2125" s="11">
        <v>45725</v>
      </c>
      <c r="J2125" s="10">
        <v>47</v>
      </c>
      <c r="K2125" s="10" t="s">
        <v>52</v>
      </c>
      <c r="L2125" s="10" t="s">
        <v>27</v>
      </c>
    </row>
    <row r="2126" spans="1:12" x14ac:dyDescent="0.3">
      <c r="A2126" s="52">
        <v>45870</v>
      </c>
      <c r="B2126" s="10" t="s">
        <v>469</v>
      </c>
      <c r="C2126" s="10" t="s">
        <v>354</v>
      </c>
      <c r="D2126" s="10" t="s">
        <v>470</v>
      </c>
      <c r="E2126" s="10" t="s">
        <v>16</v>
      </c>
      <c r="F2126" s="10" t="s">
        <v>19</v>
      </c>
      <c r="G2126" s="10" t="s">
        <v>57</v>
      </c>
      <c r="H2126" s="10">
        <v>1</v>
      </c>
      <c r="I2126" s="11">
        <v>44086</v>
      </c>
      <c r="J2126" s="10">
        <v>60</v>
      </c>
      <c r="K2126" s="10" t="s">
        <v>68</v>
      </c>
      <c r="L2126" s="10" t="s">
        <v>42</v>
      </c>
    </row>
    <row r="2127" spans="1:12" x14ac:dyDescent="0.3">
      <c r="A2127" s="52">
        <v>45870</v>
      </c>
      <c r="B2127" s="10" t="s">
        <v>471</v>
      </c>
      <c r="C2127" s="10" t="s">
        <v>472</v>
      </c>
      <c r="D2127" s="10" t="s">
        <v>117</v>
      </c>
      <c r="E2127" s="10" t="s">
        <v>16</v>
      </c>
      <c r="F2127" s="10" t="s">
        <v>19</v>
      </c>
      <c r="G2127" s="10" t="s">
        <v>51</v>
      </c>
      <c r="H2127" s="10">
        <v>1</v>
      </c>
      <c r="I2127" s="11">
        <v>45426</v>
      </c>
      <c r="J2127" s="10">
        <v>46</v>
      </c>
      <c r="K2127" s="10" t="s">
        <v>52</v>
      </c>
      <c r="L2127" s="10" t="s">
        <v>31</v>
      </c>
    </row>
    <row r="2128" spans="1:12" x14ac:dyDescent="0.3">
      <c r="A2128" s="52">
        <v>45870</v>
      </c>
      <c r="B2128" s="10" t="s">
        <v>473</v>
      </c>
      <c r="C2128" s="10" t="s">
        <v>34</v>
      </c>
      <c r="D2128" s="10" t="s">
        <v>198</v>
      </c>
      <c r="E2128" s="10" t="s">
        <v>20</v>
      </c>
      <c r="F2128" s="10" t="s">
        <v>19</v>
      </c>
      <c r="G2128" s="10" t="s">
        <v>75</v>
      </c>
      <c r="H2128" s="10">
        <v>1</v>
      </c>
      <c r="I2128" s="11">
        <v>45795</v>
      </c>
      <c r="J2128" s="10">
        <v>58</v>
      </c>
      <c r="K2128" s="10" t="s">
        <v>68</v>
      </c>
      <c r="L2128" s="10" t="s">
        <v>23</v>
      </c>
    </row>
    <row r="2129" spans="1:12" x14ac:dyDescent="0.3">
      <c r="A2129" s="52">
        <v>45870</v>
      </c>
      <c r="B2129" s="10" t="s">
        <v>474</v>
      </c>
      <c r="C2129" s="10" t="s">
        <v>352</v>
      </c>
      <c r="D2129" s="10" t="s">
        <v>200</v>
      </c>
      <c r="E2129" s="10" t="s">
        <v>16</v>
      </c>
      <c r="F2129" s="10" t="s">
        <v>19</v>
      </c>
      <c r="G2129" s="10" t="s">
        <v>67</v>
      </c>
      <c r="H2129" s="10">
        <v>1</v>
      </c>
      <c r="I2129" s="11">
        <v>44925</v>
      </c>
      <c r="J2129" s="10">
        <v>54</v>
      </c>
      <c r="K2129" s="10" t="s">
        <v>68</v>
      </c>
      <c r="L2129" s="10" t="s">
        <v>39</v>
      </c>
    </row>
    <row r="2130" spans="1:12" x14ac:dyDescent="0.3">
      <c r="A2130" s="52">
        <v>45870</v>
      </c>
      <c r="B2130" s="10" t="s">
        <v>475</v>
      </c>
      <c r="C2130" s="10" t="s">
        <v>393</v>
      </c>
      <c r="D2130" s="10" t="s">
        <v>476</v>
      </c>
      <c r="E2130" s="10" t="s">
        <v>16</v>
      </c>
      <c r="F2130" s="10" t="s">
        <v>19</v>
      </c>
      <c r="G2130" s="10" t="s">
        <v>51</v>
      </c>
      <c r="H2130" s="10">
        <v>0.91</v>
      </c>
      <c r="I2130" s="11">
        <v>45655</v>
      </c>
      <c r="J2130" s="10">
        <v>32</v>
      </c>
      <c r="K2130" s="10" t="s">
        <v>52</v>
      </c>
      <c r="L2130" s="10" t="s">
        <v>27</v>
      </c>
    </row>
    <row r="2131" spans="1:12" x14ac:dyDescent="0.3">
      <c r="A2131" s="52">
        <v>45870</v>
      </c>
      <c r="B2131" s="10" t="s">
        <v>479</v>
      </c>
      <c r="C2131" s="10" t="s">
        <v>480</v>
      </c>
      <c r="D2131" s="10" t="s">
        <v>481</v>
      </c>
      <c r="E2131" s="10" t="s">
        <v>16</v>
      </c>
      <c r="F2131" s="10" t="s">
        <v>56</v>
      </c>
      <c r="G2131" s="10" t="s">
        <v>57</v>
      </c>
      <c r="H2131" s="10">
        <v>1</v>
      </c>
      <c r="I2131" s="11">
        <v>45604</v>
      </c>
      <c r="J2131" s="10">
        <v>65</v>
      </c>
      <c r="K2131" s="10" t="s">
        <v>52</v>
      </c>
      <c r="L2131" s="10" t="s">
        <v>18</v>
      </c>
    </row>
    <row r="2132" spans="1:12" x14ac:dyDescent="0.3">
      <c r="A2132" s="52">
        <v>45870</v>
      </c>
      <c r="B2132" s="10" t="s">
        <v>482</v>
      </c>
      <c r="C2132" s="10" t="s">
        <v>483</v>
      </c>
      <c r="D2132" s="10" t="s">
        <v>484</v>
      </c>
      <c r="E2132" s="10" t="s">
        <v>16</v>
      </c>
      <c r="F2132" s="10" t="s">
        <v>50</v>
      </c>
      <c r="G2132" s="10" t="s">
        <v>75</v>
      </c>
      <c r="H2132" s="10">
        <v>1</v>
      </c>
      <c r="I2132" s="11">
        <v>44998</v>
      </c>
      <c r="J2132" s="10">
        <v>44</v>
      </c>
      <c r="K2132" s="10" t="s">
        <v>52</v>
      </c>
      <c r="L2132" s="10" t="s">
        <v>27</v>
      </c>
    </row>
    <row r="2133" spans="1:12" x14ac:dyDescent="0.3">
      <c r="A2133" s="52">
        <v>45870</v>
      </c>
      <c r="B2133" s="10" t="s">
        <v>485</v>
      </c>
      <c r="C2133" s="10" t="s">
        <v>375</v>
      </c>
      <c r="D2133" s="10" t="s">
        <v>129</v>
      </c>
      <c r="E2133" s="10" t="s">
        <v>20</v>
      </c>
      <c r="F2133" s="10" t="s">
        <v>19</v>
      </c>
      <c r="G2133" s="10" t="s">
        <v>67</v>
      </c>
      <c r="H2133" s="10">
        <v>0.91</v>
      </c>
      <c r="I2133" s="11">
        <v>45455</v>
      </c>
      <c r="J2133" s="10">
        <v>28</v>
      </c>
      <c r="K2133" s="10" t="s">
        <v>68</v>
      </c>
      <c r="L2133" s="10" t="s">
        <v>23</v>
      </c>
    </row>
    <row r="2134" spans="1:12" x14ac:dyDescent="0.3">
      <c r="A2134" s="52">
        <v>45870</v>
      </c>
      <c r="B2134" s="10" t="s">
        <v>486</v>
      </c>
      <c r="C2134" s="10" t="s">
        <v>144</v>
      </c>
      <c r="D2134" s="10" t="s">
        <v>487</v>
      </c>
      <c r="E2134" s="10" t="s">
        <v>16</v>
      </c>
      <c r="F2134" s="10" t="s">
        <v>19</v>
      </c>
      <c r="G2134" s="10" t="s">
        <v>51</v>
      </c>
      <c r="H2134" s="10">
        <v>0.91</v>
      </c>
      <c r="I2134" s="11">
        <v>45470</v>
      </c>
      <c r="J2134" s="10">
        <v>38</v>
      </c>
      <c r="K2134" s="10" t="s">
        <v>52</v>
      </c>
      <c r="L2134" s="10" t="s">
        <v>40</v>
      </c>
    </row>
    <row r="2135" spans="1:12" x14ac:dyDescent="0.3">
      <c r="A2135" s="52">
        <v>45870</v>
      </c>
      <c r="B2135" s="10" t="s">
        <v>488</v>
      </c>
      <c r="C2135" s="10" t="s">
        <v>489</v>
      </c>
      <c r="D2135" s="10" t="s">
        <v>89</v>
      </c>
      <c r="E2135" s="10" t="s">
        <v>20</v>
      </c>
      <c r="F2135" s="10" t="s">
        <v>19</v>
      </c>
      <c r="G2135" s="10" t="s">
        <v>98</v>
      </c>
      <c r="H2135" s="10">
        <v>1</v>
      </c>
      <c r="I2135" s="11">
        <v>44873</v>
      </c>
      <c r="J2135" s="10">
        <v>37</v>
      </c>
      <c r="K2135" s="10" t="s">
        <v>52</v>
      </c>
      <c r="L2135" s="10" t="s">
        <v>39</v>
      </c>
    </row>
    <row r="2136" spans="1:12" x14ac:dyDescent="0.3">
      <c r="A2136" s="52">
        <v>45870</v>
      </c>
      <c r="B2136" s="10" t="s">
        <v>490</v>
      </c>
      <c r="C2136" s="10" t="s">
        <v>491</v>
      </c>
      <c r="D2136" s="10" t="s">
        <v>172</v>
      </c>
      <c r="E2136" s="10" t="s">
        <v>20</v>
      </c>
      <c r="F2136" s="10" t="s">
        <v>56</v>
      </c>
      <c r="G2136" s="10" t="s">
        <v>29</v>
      </c>
      <c r="H2136" s="10">
        <v>0.91</v>
      </c>
      <c r="I2136" s="11">
        <v>45101</v>
      </c>
      <c r="J2136" s="10">
        <v>21</v>
      </c>
      <c r="K2136" s="10" t="s">
        <v>52</v>
      </c>
      <c r="L2136" s="10" t="s">
        <v>35</v>
      </c>
    </row>
    <row r="2137" spans="1:12" x14ac:dyDescent="0.3">
      <c r="A2137" s="52">
        <v>45870</v>
      </c>
      <c r="B2137" s="10" t="s">
        <v>492</v>
      </c>
      <c r="C2137" s="10" t="s">
        <v>28</v>
      </c>
      <c r="D2137" s="10" t="s">
        <v>331</v>
      </c>
      <c r="E2137" s="10" t="s">
        <v>20</v>
      </c>
      <c r="F2137" s="10" t="s">
        <v>50</v>
      </c>
      <c r="G2137" s="10" t="s">
        <v>67</v>
      </c>
      <c r="H2137" s="10">
        <v>1</v>
      </c>
      <c r="I2137" s="11">
        <v>45292</v>
      </c>
      <c r="J2137" s="10">
        <v>27</v>
      </c>
      <c r="K2137" s="10" t="s">
        <v>52</v>
      </c>
      <c r="L2137" s="10" t="s">
        <v>18</v>
      </c>
    </row>
    <row r="2138" spans="1:12" x14ac:dyDescent="0.3">
      <c r="A2138" s="52">
        <v>45870</v>
      </c>
      <c r="B2138" s="10" t="s">
        <v>493</v>
      </c>
      <c r="C2138" s="10" t="s">
        <v>157</v>
      </c>
      <c r="D2138" s="10" t="s">
        <v>317</v>
      </c>
      <c r="E2138" s="10" t="s">
        <v>20</v>
      </c>
      <c r="F2138" s="10" t="s">
        <v>17</v>
      </c>
      <c r="G2138" s="10" t="s">
        <v>51</v>
      </c>
      <c r="H2138" s="10">
        <v>1</v>
      </c>
      <c r="I2138" s="11">
        <v>44521</v>
      </c>
      <c r="J2138" s="10">
        <v>42</v>
      </c>
      <c r="K2138" s="10" t="s">
        <v>68</v>
      </c>
      <c r="L2138" s="10" t="s">
        <v>31</v>
      </c>
    </row>
    <row r="2139" spans="1:12" x14ac:dyDescent="0.3">
      <c r="A2139" s="52">
        <v>45870</v>
      </c>
      <c r="B2139" s="10" t="s">
        <v>496</v>
      </c>
      <c r="C2139" s="10" t="s">
        <v>497</v>
      </c>
      <c r="D2139" s="10" t="s">
        <v>498</v>
      </c>
      <c r="E2139" s="10" t="s">
        <v>20</v>
      </c>
      <c r="F2139" s="10" t="s">
        <v>19</v>
      </c>
      <c r="G2139" s="10" t="s">
        <v>51</v>
      </c>
      <c r="H2139" s="10">
        <v>1</v>
      </c>
      <c r="I2139" s="11">
        <v>44414</v>
      </c>
      <c r="J2139" s="10">
        <v>21</v>
      </c>
      <c r="K2139" s="10" t="s">
        <v>52</v>
      </c>
      <c r="L2139" s="10" t="s">
        <v>40</v>
      </c>
    </row>
    <row r="2140" spans="1:12" x14ac:dyDescent="0.3">
      <c r="A2140" s="52">
        <v>45870</v>
      </c>
      <c r="B2140" s="10" t="s">
        <v>499</v>
      </c>
      <c r="C2140" s="10" t="s">
        <v>500</v>
      </c>
      <c r="D2140" s="10" t="s">
        <v>366</v>
      </c>
      <c r="E2140" s="10" t="s">
        <v>20</v>
      </c>
      <c r="F2140" s="10" t="s">
        <v>19</v>
      </c>
      <c r="G2140" s="10" t="s">
        <v>51</v>
      </c>
      <c r="H2140" s="10">
        <v>1</v>
      </c>
      <c r="I2140" s="11">
        <v>44757</v>
      </c>
      <c r="J2140" s="10">
        <v>58</v>
      </c>
      <c r="K2140" s="10" t="s">
        <v>52</v>
      </c>
      <c r="L2140" s="10" t="s">
        <v>35</v>
      </c>
    </row>
    <row r="2141" spans="1:12" x14ac:dyDescent="0.3">
      <c r="A2141" s="52">
        <v>45870</v>
      </c>
      <c r="B2141" s="10" t="s">
        <v>501</v>
      </c>
      <c r="C2141" s="10" t="s">
        <v>502</v>
      </c>
      <c r="D2141" s="10" t="s">
        <v>109</v>
      </c>
      <c r="E2141" s="10" t="s">
        <v>20</v>
      </c>
      <c r="F2141" s="10" t="s">
        <v>19</v>
      </c>
      <c r="G2141" s="10" t="s">
        <v>57</v>
      </c>
      <c r="H2141" s="10">
        <v>1</v>
      </c>
      <c r="I2141" s="11">
        <v>44115</v>
      </c>
      <c r="J2141" s="10">
        <v>37</v>
      </c>
      <c r="K2141" s="10" t="s">
        <v>52</v>
      </c>
      <c r="L2141" s="10" t="s">
        <v>39</v>
      </c>
    </row>
    <row r="2142" spans="1:12" x14ac:dyDescent="0.3">
      <c r="A2142" s="52">
        <v>45870</v>
      </c>
      <c r="B2142" s="10" t="s">
        <v>503</v>
      </c>
      <c r="C2142" s="10" t="s">
        <v>504</v>
      </c>
      <c r="D2142" s="10" t="s">
        <v>505</v>
      </c>
      <c r="E2142" s="10" t="s">
        <v>20</v>
      </c>
      <c r="F2142" s="10" t="s">
        <v>56</v>
      </c>
      <c r="G2142" s="10" t="s">
        <v>51</v>
      </c>
      <c r="H2142" s="10">
        <v>1</v>
      </c>
      <c r="I2142" s="11">
        <v>45195</v>
      </c>
      <c r="J2142" s="10">
        <v>27</v>
      </c>
      <c r="K2142" s="10" t="s">
        <v>52</v>
      </c>
      <c r="L2142" s="10" t="s">
        <v>40</v>
      </c>
    </row>
    <row r="2143" spans="1:12" x14ac:dyDescent="0.3">
      <c r="A2143" s="52">
        <v>45870</v>
      </c>
      <c r="B2143" s="10" t="s">
        <v>506</v>
      </c>
      <c r="C2143" s="10" t="s">
        <v>507</v>
      </c>
      <c r="D2143" s="10" t="s">
        <v>234</v>
      </c>
      <c r="E2143" s="10" t="s">
        <v>20</v>
      </c>
      <c r="F2143" s="10" t="s">
        <v>56</v>
      </c>
      <c r="G2143" s="10" t="s">
        <v>75</v>
      </c>
      <c r="H2143" s="10">
        <v>1</v>
      </c>
      <c r="I2143" s="11">
        <v>45888</v>
      </c>
      <c r="J2143" s="10">
        <v>34</v>
      </c>
      <c r="K2143" s="10" t="s">
        <v>52</v>
      </c>
      <c r="L2143" s="10" t="s">
        <v>42</v>
      </c>
    </row>
    <row r="2144" spans="1:12" x14ac:dyDescent="0.3">
      <c r="A2144" s="52">
        <v>45870</v>
      </c>
      <c r="B2144" s="10" t="s">
        <v>508</v>
      </c>
      <c r="C2144" s="10" t="s">
        <v>509</v>
      </c>
      <c r="D2144" s="10" t="s">
        <v>510</v>
      </c>
      <c r="E2144" s="10" t="s">
        <v>20</v>
      </c>
      <c r="F2144" s="10" t="s">
        <v>17</v>
      </c>
      <c r="G2144" s="10" t="s">
        <v>51</v>
      </c>
      <c r="H2144" s="10">
        <v>1</v>
      </c>
      <c r="I2144" s="11">
        <v>45741</v>
      </c>
      <c r="J2144" s="10">
        <v>27</v>
      </c>
      <c r="K2144" s="10" t="s">
        <v>52</v>
      </c>
      <c r="L2144" s="10" t="s">
        <v>31</v>
      </c>
    </row>
    <row r="2145" spans="1:12" x14ac:dyDescent="0.3">
      <c r="A2145" s="52">
        <v>45870</v>
      </c>
      <c r="B2145" s="10" t="s">
        <v>511</v>
      </c>
      <c r="C2145" s="10" t="s">
        <v>512</v>
      </c>
      <c r="D2145" s="10" t="s">
        <v>468</v>
      </c>
      <c r="E2145" s="10" t="s">
        <v>20</v>
      </c>
      <c r="F2145" s="10" t="s">
        <v>17</v>
      </c>
      <c r="G2145" s="10" t="s">
        <v>98</v>
      </c>
      <c r="H2145" s="10">
        <v>1</v>
      </c>
      <c r="I2145" s="11">
        <v>44266</v>
      </c>
      <c r="J2145" s="10">
        <v>60</v>
      </c>
      <c r="K2145" s="10" t="s">
        <v>68</v>
      </c>
      <c r="L2145" s="10" t="s">
        <v>41</v>
      </c>
    </row>
    <row r="2146" spans="1:12" x14ac:dyDescent="0.3">
      <c r="A2146" s="52">
        <v>45870</v>
      </c>
      <c r="B2146" s="10" t="s">
        <v>513</v>
      </c>
      <c r="C2146" s="10" t="s">
        <v>123</v>
      </c>
      <c r="D2146" s="10" t="s">
        <v>514</v>
      </c>
      <c r="E2146" s="10" t="s">
        <v>16</v>
      </c>
      <c r="F2146" s="10" t="s">
        <v>19</v>
      </c>
      <c r="G2146" s="10" t="s">
        <v>51</v>
      </c>
      <c r="H2146" s="10">
        <v>1</v>
      </c>
      <c r="I2146" s="11">
        <v>44944</v>
      </c>
      <c r="J2146" s="10">
        <v>37</v>
      </c>
      <c r="K2146" s="10" t="s">
        <v>68</v>
      </c>
      <c r="L2146" s="10" t="s">
        <v>94</v>
      </c>
    </row>
    <row r="2147" spans="1:12" x14ac:dyDescent="0.3">
      <c r="A2147" s="52">
        <v>45870</v>
      </c>
      <c r="B2147" s="10" t="s">
        <v>515</v>
      </c>
      <c r="C2147" s="10" t="s">
        <v>271</v>
      </c>
      <c r="D2147" s="10" t="s">
        <v>447</v>
      </c>
      <c r="E2147" s="10" t="s">
        <v>20</v>
      </c>
      <c r="F2147" s="10" t="s">
        <v>19</v>
      </c>
      <c r="G2147" s="10" t="s">
        <v>29</v>
      </c>
      <c r="H2147" s="10">
        <v>1</v>
      </c>
      <c r="I2147" s="11">
        <v>44823</v>
      </c>
      <c r="J2147" s="10">
        <v>44</v>
      </c>
      <c r="K2147" s="10" t="s">
        <v>52</v>
      </c>
      <c r="L2147" s="10" t="s">
        <v>41</v>
      </c>
    </row>
    <row r="2148" spans="1:12" x14ac:dyDescent="0.3">
      <c r="A2148" s="52">
        <v>45870</v>
      </c>
      <c r="B2148" s="10" t="s">
        <v>516</v>
      </c>
      <c r="C2148" s="10" t="s">
        <v>144</v>
      </c>
      <c r="D2148" s="10" t="s">
        <v>181</v>
      </c>
      <c r="E2148" s="10" t="s">
        <v>20</v>
      </c>
      <c r="F2148" s="10" t="s">
        <v>17</v>
      </c>
      <c r="G2148" s="10" t="s">
        <v>121</v>
      </c>
      <c r="H2148" s="10">
        <v>1</v>
      </c>
      <c r="I2148" s="11">
        <v>45810</v>
      </c>
      <c r="J2148" s="10">
        <v>25</v>
      </c>
      <c r="K2148" s="10" t="s">
        <v>68</v>
      </c>
      <c r="L2148" s="10" t="s">
        <v>18</v>
      </c>
    </row>
    <row r="2149" spans="1:12" x14ac:dyDescent="0.3">
      <c r="A2149" s="52">
        <v>45870</v>
      </c>
      <c r="B2149" s="10" t="s">
        <v>519</v>
      </c>
      <c r="C2149" s="10" t="s">
        <v>80</v>
      </c>
      <c r="D2149" s="10" t="s">
        <v>283</v>
      </c>
      <c r="E2149" s="10" t="s">
        <v>20</v>
      </c>
      <c r="F2149" s="10" t="s">
        <v>19</v>
      </c>
      <c r="G2149" s="10" t="s">
        <v>51</v>
      </c>
      <c r="H2149" s="10">
        <v>0.91</v>
      </c>
      <c r="I2149" s="11">
        <v>44840</v>
      </c>
      <c r="J2149" s="10">
        <v>39</v>
      </c>
      <c r="K2149" s="10" t="s">
        <v>52</v>
      </c>
      <c r="L2149" s="10" t="s">
        <v>23</v>
      </c>
    </row>
    <row r="2150" spans="1:12" x14ac:dyDescent="0.3">
      <c r="A2150" s="52">
        <v>45870</v>
      </c>
      <c r="B2150" s="10" t="s">
        <v>520</v>
      </c>
      <c r="C2150" s="10" t="s">
        <v>521</v>
      </c>
      <c r="D2150" s="10" t="s">
        <v>168</v>
      </c>
      <c r="E2150" s="10" t="s">
        <v>20</v>
      </c>
      <c r="F2150" s="10" t="s">
        <v>56</v>
      </c>
      <c r="G2150" s="10" t="s">
        <v>75</v>
      </c>
      <c r="H2150" s="10">
        <v>1</v>
      </c>
      <c r="I2150" s="11">
        <v>44258</v>
      </c>
      <c r="J2150" s="10">
        <v>24</v>
      </c>
      <c r="K2150" s="10" t="s">
        <v>52</v>
      </c>
      <c r="L2150" s="10" t="s">
        <v>18</v>
      </c>
    </row>
    <row r="2151" spans="1:12" x14ac:dyDescent="0.3">
      <c r="A2151" s="52">
        <v>45870</v>
      </c>
      <c r="B2151" s="10" t="s">
        <v>522</v>
      </c>
      <c r="C2151" s="10" t="s">
        <v>155</v>
      </c>
      <c r="D2151" s="10" t="s">
        <v>523</v>
      </c>
      <c r="E2151" s="10" t="s">
        <v>16</v>
      </c>
      <c r="F2151" s="10" t="s">
        <v>19</v>
      </c>
      <c r="G2151" s="10" t="s">
        <v>51</v>
      </c>
      <c r="H2151" s="10">
        <v>1</v>
      </c>
      <c r="I2151" s="11">
        <v>45042</v>
      </c>
      <c r="J2151" s="10">
        <v>38</v>
      </c>
      <c r="K2151" s="10" t="s">
        <v>52</v>
      </c>
      <c r="L2151" s="10" t="s">
        <v>23</v>
      </c>
    </row>
    <row r="2152" spans="1:12" x14ac:dyDescent="0.3">
      <c r="A2152" s="52">
        <v>45870</v>
      </c>
      <c r="B2152" s="10" t="s">
        <v>524</v>
      </c>
      <c r="C2152" s="10" t="s">
        <v>155</v>
      </c>
      <c r="D2152" s="10" t="s">
        <v>525</v>
      </c>
      <c r="E2152" s="10" t="s">
        <v>16</v>
      </c>
      <c r="F2152" s="10" t="s">
        <v>19</v>
      </c>
      <c r="G2152" s="10" t="s">
        <v>51</v>
      </c>
      <c r="H2152" s="10">
        <v>1</v>
      </c>
      <c r="I2152" s="11">
        <v>44198</v>
      </c>
      <c r="J2152" s="10">
        <v>44</v>
      </c>
      <c r="K2152" s="10" t="s">
        <v>52</v>
      </c>
      <c r="L2152" s="10" t="s">
        <v>18</v>
      </c>
    </row>
    <row r="2153" spans="1:12" x14ac:dyDescent="0.3">
      <c r="A2153" s="52">
        <v>45870</v>
      </c>
      <c r="B2153" s="10" t="s">
        <v>526</v>
      </c>
      <c r="C2153" s="10" t="s">
        <v>366</v>
      </c>
      <c r="D2153" s="10" t="s">
        <v>265</v>
      </c>
      <c r="E2153" s="10" t="s">
        <v>20</v>
      </c>
      <c r="F2153" s="10" t="s">
        <v>19</v>
      </c>
      <c r="G2153" s="10" t="s">
        <v>51</v>
      </c>
      <c r="H2153" s="10">
        <v>1</v>
      </c>
      <c r="I2153" s="11">
        <v>44555</v>
      </c>
      <c r="J2153" s="10">
        <v>57</v>
      </c>
      <c r="K2153" s="10" t="s">
        <v>52</v>
      </c>
      <c r="L2153" s="10" t="s">
        <v>31</v>
      </c>
    </row>
    <row r="2154" spans="1:12" x14ac:dyDescent="0.3">
      <c r="A2154" s="52">
        <v>45870</v>
      </c>
      <c r="B2154" s="10" t="s">
        <v>527</v>
      </c>
      <c r="C2154" s="10" t="s">
        <v>100</v>
      </c>
      <c r="D2154" s="10" t="s">
        <v>510</v>
      </c>
      <c r="E2154" s="10" t="s">
        <v>20</v>
      </c>
      <c r="F2154" s="10" t="s">
        <v>19</v>
      </c>
      <c r="G2154" s="10" t="s">
        <v>29</v>
      </c>
      <c r="H2154" s="10">
        <v>0.91</v>
      </c>
      <c r="I2154" s="11">
        <v>44616</v>
      </c>
      <c r="J2154" s="10">
        <v>45</v>
      </c>
      <c r="K2154" s="10" t="s">
        <v>68</v>
      </c>
      <c r="L2154" s="10" t="s">
        <v>18</v>
      </c>
    </row>
    <row r="2155" spans="1:12" x14ac:dyDescent="0.3">
      <c r="A2155" s="52">
        <v>45870</v>
      </c>
      <c r="B2155" s="10" t="s">
        <v>528</v>
      </c>
      <c r="C2155" s="10" t="s">
        <v>331</v>
      </c>
      <c r="D2155" s="10" t="s">
        <v>445</v>
      </c>
      <c r="E2155" s="10" t="s">
        <v>16</v>
      </c>
      <c r="F2155" s="10" t="s">
        <v>19</v>
      </c>
      <c r="G2155" s="10" t="s">
        <v>51</v>
      </c>
      <c r="H2155" s="10">
        <v>1</v>
      </c>
      <c r="I2155" s="11">
        <v>44776</v>
      </c>
      <c r="J2155" s="10">
        <v>41</v>
      </c>
      <c r="K2155" s="10" t="s">
        <v>52</v>
      </c>
      <c r="L2155" s="10" t="s">
        <v>40</v>
      </c>
    </row>
    <row r="2156" spans="1:12" x14ac:dyDescent="0.3">
      <c r="A2156" s="52">
        <v>45870</v>
      </c>
      <c r="B2156" s="10" t="s">
        <v>529</v>
      </c>
      <c r="C2156" s="10" t="s">
        <v>530</v>
      </c>
      <c r="D2156" s="10" t="s">
        <v>332</v>
      </c>
      <c r="E2156" s="10" t="s">
        <v>16</v>
      </c>
      <c r="F2156" s="10" t="s">
        <v>19</v>
      </c>
      <c r="G2156" s="10" t="s">
        <v>51</v>
      </c>
      <c r="H2156" s="10">
        <v>1</v>
      </c>
      <c r="I2156" s="11">
        <v>44849</v>
      </c>
      <c r="J2156" s="10">
        <v>33</v>
      </c>
      <c r="K2156" s="10" t="s">
        <v>52</v>
      </c>
      <c r="L2156" s="10" t="s">
        <v>21</v>
      </c>
    </row>
    <row r="2157" spans="1:12" x14ac:dyDescent="0.3">
      <c r="A2157" s="52">
        <v>45870</v>
      </c>
      <c r="B2157" s="10" t="s">
        <v>531</v>
      </c>
      <c r="C2157" s="10" t="s">
        <v>283</v>
      </c>
      <c r="D2157" s="10" t="s">
        <v>427</v>
      </c>
      <c r="E2157" s="10" t="s">
        <v>16</v>
      </c>
      <c r="F2157" s="10" t="s">
        <v>19</v>
      </c>
      <c r="G2157" s="10" t="s">
        <v>67</v>
      </c>
      <c r="H2157" s="10">
        <v>1</v>
      </c>
      <c r="I2157" s="11">
        <v>45162</v>
      </c>
      <c r="J2157" s="10">
        <v>28</v>
      </c>
      <c r="K2157" s="10" t="s">
        <v>68</v>
      </c>
      <c r="L2157" s="10" t="s">
        <v>31</v>
      </c>
    </row>
    <row r="2158" spans="1:12" x14ac:dyDescent="0.3">
      <c r="A2158" s="52">
        <v>45870</v>
      </c>
      <c r="B2158" s="10" t="s">
        <v>532</v>
      </c>
      <c r="C2158" s="10" t="s">
        <v>533</v>
      </c>
      <c r="D2158" s="10" t="s">
        <v>49</v>
      </c>
      <c r="E2158" s="10" t="s">
        <v>16</v>
      </c>
      <c r="F2158" s="10" t="s">
        <v>17</v>
      </c>
      <c r="G2158" s="10" t="s">
        <v>75</v>
      </c>
      <c r="H2158" s="10">
        <v>1</v>
      </c>
      <c r="I2158" s="11">
        <v>44965</v>
      </c>
      <c r="J2158" s="10">
        <v>41</v>
      </c>
      <c r="K2158" s="10" t="s">
        <v>52</v>
      </c>
      <c r="L2158" s="10" t="s">
        <v>21</v>
      </c>
    </row>
    <row r="2159" spans="1:12" x14ac:dyDescent="0.3">
      <c r="A2159" s="52">
        <v>45870</v>
      </c>
      <c r="B2159" s="10" t="s">
        <v>534</v>
      </c>
      <c r="C2159" s="10" t="s">
        <v>489</v>
      </c>
      <c r="D2159" s="10" t="s">
        <v>138</v>
      </c>
      <c r="E2159" s="10" t="s">
        <v>20</v>
      </c>
      <c r="F2159" s="10" t="s">
        <v>19</v>
      </c>
      <c r="G2159" s="10" t="s">
        <v>51</v>
      </c>
      <c r="H2159" s="10">
        <v>0.91</v>
      </c>
      <c r="I2159" s="11">
        <v>45413</v>
      </c>
      <c r="J2159" s="10">
        <v>58</v>
      </c>
      <c r="K2159" s="10" t="s">
        <v>52</v>
      </c>
      <c r="L2159" s="10" t="s">
        <v>41</v>
      </c>
    </row>
    <row r="2160" spans="1:12" x14ac:dyDescent="0.3">
      <c r="A2160" s="52">
        <v>45870</v>
      </c>
      <c r="B2160" s="10" t="s">
        <v>535</v>
      </c>
      <c r="C2160" s="10" t="s">
        <v>183</v>
      </c>
      <c r="D2160" s="10" t="s">
        <v>536</v>
      </c>
      <c r="E2160" s="10" t="s">
        <v>16</v>
      </c>
      <c r="F2160" s="10" t="s">
        <v>19</v>
      </c>
      <c r="G2160" s="10" t="s">
        <v>67</v>
      </c>
      <c r="H2160" s="10">
        <v>1</v>
      </c>
      <c r="I2160" s="11">
        <v>44447</v>
      </c>
      <c r="J2160" s="10">
        <v>44</v>
      </c>
      <c r="K2160" s="10" t="s">
        <v>68</v>
      </c>
      <c r="L2160" s="10" t="s">
        <v>23</v>
      </c>
    </row>
    <row r="2161" spans="1:12" x14ac:dyDescent="0.3">
      <c r="A2161" s="52">
        <v>45870</v>
      </c>
      <c r="B2161" s="10" t="s">
        <v>537</v>
      </c>
      <c r="C2161" s="10" t="s">
        <v>219</v>
      </c>
      <c r="D2161" s="10" t="s">
        <v>538</v>
      </c>
      <c r="E2161" s="10" t="s">
        <v>16</v>
      </c>
      <c r="F2161" s="10" t="s">
        <v>17</v>
      </c>
      <c r="G2161" s="10" t="s">
        <v>57</v>
      </c>
      <c r="H2161" s="10">
        <v>1</v>
      </c>
      <c r="I2161" s="11">
        <v>44434</v>
      </c>
      <c r="J2161" s="10">
        <v>42</v>
      </c>
      <c r="K2161" s="10" t="s">
        <v>52</v>
      </c>
      <c r="L2161" s="10" t="s">
        <v>18</v>
      </c>
    </row>
    <row r="2162" spans="1:12" x14ac:dyDescent="0.3">
      <c r="A2162" s="52">
        <v>45870</v>
      </c>
      <c r="B2162" s="10" t="s">
        <v>539</v>
      </c>
      <c r="C2162" s="10" t="s">
        <v>540</v>
      </c>
      <c r="D2162" s="10" t="s">
        <v>281</v>
      </c>
      <c r="E2162" s="10" t="s">
        <v>16</v>
      </c>
      <c r="F2162" s="10" t="s">
        <v>19</v>
      </c>
      <c r="G2162" s="10" t="s">
        <v>51</v>
      </c>
      <c r="H2162" s="10">
        <v>1</v>
      </c>
      <c r="I2162" s="11">
        <v>44630</v>
      </c>
      <c r="J2162" s="10">
        <v>21</v>
      </c>
      <c r="K2162" s="10" t="s">
        <v>52</v>
      </c>
      <c r="L2162" s="10" t="s">
        <v>90</v>
      </c>
    </row>
    <row r="2163" spans="1:12" x14ac:dyDescent="0.3">
      <c r="A2163" s="52">
        <v>45870</v>
      </c>
      <c r="B2163" s="10" t="s">
        <v>541</v>
      </c>
      <c r="C2163" s="10" t="s">
        <v>28</v>
      </c>
      <c r="D2163" s="10" t="s">
        <v>439</v>
      </c>
      <c r="E2163" s="10" t="s">
        <v>20</v>
      </c>
      <c r="F2163" s="10" t="s">
        <v>56</v>
      </c>
      <c r="G2163" s="10" t="s">
        <v>67</v>
      </c>
      <c r="H2163" s="10">
        <v>1</v>
      </c>
      <c r="I2163" s="11">
        <v>45465</v>
      </c>
      <c r="J2163" s="10">
        <v>43</v>
      </c>
      <c r="K2163" s="10" t="s">
        <v>52</v>
      </c>
      <c r="L2163" s="10" t="s">
        <v>35</v>
      </c>
    </row>
    <row r="2164" spans="1:12" x14ac:dyDescent="0.3">
      <c r="A2164" s="52">
        <v>45870</v>
      </c>
      <c r="B2164" s="10" t="s">
        <v>543</v>
      </c>
      <c r="C2164" s="10" t="s">
        <v>544</v>
      </c>
      <c r="D2164" s="10" t="s">
        <v>181</v>
      </c>
      <c r="E2164" s="10" t="s">
        <v>20</v>
      </c>
      <c r="F2164" s="10" t="s">
        <v>19</v>
      </c>
      <c r="G2164" s="10" t="s">
        <v>51</v>
      </c>
      <c r="H2164" s="10">
        <v>1</v>
      </c>
      <c r="I2164" s="11">
        <v>45224</v>
      </c>
      <c r="J2164" s="10">
        <v>47</v>
      </c>
      <c r="K2164" s="10" t="s">
        <v>52</v>
      </c>
      <c r="L2164" s="10" t="s">
        <v>31</v>
      </c>
    </row>
    <row r="2165" spans="1:12" x14ac:dyDescent="0.3">
      <c r="A2165" s="52">
        <v>45870</v>
      </c>
      <c r="B2165" s="10" t="s">
        <v>545</v>
      </c>
      <c r="C2165" s="10" t="s">
        <v>546</v>
      </c>
      <c r="D2165" s="10" t="s">
        <v>547</v>
      </c>
      <c r="E2165" s="10" t="s">
        <v>20</v>
      </c>
      <c r="F2165" s="10" t="s">
        <v>19</v>
      </c>
      <c r="G2165" s="10" t="s">
        <v>51</v>
      </c>
      <c r="H2165" s="10">
        <v>0.91</v>
      </c>
      <c r="I2165" s="11">
        <v>44973</v>
      </c>
      <c r="J2165" s="10">
        <v>54</v>
      </c>
      <c r="K2165" s="10" t="s">
        <v>52</v>
      </c>
      <c r="L2165" s="10" t="s">
        <v>35</v>
      </c>
    </row>
    <row r="2166" spans="1:12" x14ac:dyDescent="0.3">
      <c r="A2166" s="52">
        <v>45870</v>
      </c>
      <c r="B2166" s="10" t="s">
        <v>548</v>
      </c>
      <c r="C2166" s="10" t="s">
        <v>549</v>
      </c>
      <c r="D2166" s="10" t="s">
        <v>207</v>
      </c>
      <c r="E2166" s="10" t="s">
        <v>16</v>
      </c>
      <c r="F2166" s="10" t="s">
        <v>19</v>
      </c>
      <c r="G2166" s="10" t="s">
        <v>67</v>
      </c>
      <c r="H2166" s="10">
        <v>1</v>
      </c>
      <c r="I2166" s="11">
        <v>44149</v>
      </c>
      <c r="J2166" s="10">
        <v>57</v>
      </c>
      <c r="K2166" s="10" t="s">
        <v>68</v>
      </c>
      <c r="L2166" s="10" t="s">
        <v>36</v>
      </c>
    </row>
    <row r="2167" spans="1:12" x14ac:dyDescent="0.3">
      <c r="A2167" s="52">
        <v>45870</v>
      </c>
      <c r="B2167" s="10" t="s">
        <v>550</v>
      </c>
      <c r="C2167" s="10" t="s">
        <v>551</v>
      </c>
      <c r="D2167" s="10" t="s">
        <v>209</v>
      </c>
      <c r="E2167" s="10" t="s">
        <v>16</v>
      </c>
      <c r="F2167" s="10" t="s">
        <v>50</v>
      </c>
      <c r="G2167" s="10" t="s">
        <v>51</v>
      </c>
      <c r="H2167" s="10">
        <v>0.91</v>
      </c>
      <c r="I2167" s="11">
        <v>45241</v>
      </c>
      <c r="J2167" s="10">
        <v>22</v>
      </c>
      <c r="K2167" s="10" t="s">
        <v>52</v>
      </c>
      <c r="L2167" s="10" t="s">
        <v>35</v>
      </c>
    </row>
    <row r="2168" spans="1:12" x14ac:dyDescent="0.3">
      <c r="A2168" s="52">
        <v>45870</v>
      </c>
      <c r="B2168" s="10" t="s">
        <v>552</v>
      </c>
      <c r="C2168" s="10" t="s">
        <v>553</v>
      </c>
      <c r="D2168" s="10" t="s">
        <v>81</v>
      </c>
      <c r="E2168" s="10" t="s">
        <v>20</v>
      </c>
      <c r="F2168" s="10" t="s">
        <v>19</v>
      </c>
      <c r="G2168" s="10" t="s">
        <v>51</v>
      </c>
      <c r="H2168" s="10">
        <v>1</v>
      </c>
      <c r="I2168" s="11">
        <v>45807</v>
      </c>
      <c r="J2168" s="10">
        <v>60</v>
      </c>
      <c r="K2168" s="10" t="s">
        <v>68</v>
      </c>
      <c r="L2168" s="10" t="s">
        <v>42</v>
      </c>
    </row>
    <row r="2169" spans="1:12" x14ac:dyDescent="0.3">
      <c r="A2169" s="52">
        <v>45870</v>
      </c>
      <c r="B2169" s="10" t="s">
        <v>554</v>
      </c>
      <c r="C2169" s="10" t="s">
        <v>555</v>
      </c>
      <c r="D2169" s="10" t="s">
        <v>556</v>
      </c>
      <c r="E2169" s="10" t="s">
        <v>20</v>
      </c>
      <c r="F2169" s="10" t="s">
        <v>50</v>
      </c>
      <c r="G2169" s="10" t="s">
        <v>51</v>
      </c>
      <c r="H2169" s="10">
        <v>1</v>
      </c>
      <c r="I2169" s="11">
        <v>45349</v>
      </c>
      <c r="J2169" s="10">
        <v>65</v>
      </c>
      <c r="K2169" s="10" t="s">
        <v>52</v>
      </c>
      <c r="L2169" s="10" t="s">
        <v>35</v>
      </c>
    </row>
    <row r="2170" spans="1:12" x14ac:dyDescent="0.3">
      <c r="A2170" s="52">
        <v>45870</v>
      </c>
      <c r="B2170" s="10" t="s">
        <v>559</v>
      </c>
      <c r="C2170" s="10" t="s">
        <v>560</v>
      </c>
      <c r="D2170" s="10" t="s">
        <v>168</v>
      </c>
      <c r="E2170" s="10" t="s">
        <v>20</v>
      </c>
      <c r="F2170" s="10" t="s">
        <v>17</v>
      </c>
      <c r="G2170" s="10" t="s">
        <v>57</v>
      </c>
      <c r="H2170" s="10">
        <v>1</v>
      </c>
      <c r="I2170" s="11">
        <v>45056</v>
      </c>
      <c r="J2170" s="10">
        <v>50</v>
      </c>
      <c r="K2170" s="10" t="s">
        <v>68</v>
      </c>
      <c r="L2170" s="10" t="s">
        <v>31</v>
      </c>
    </row>
    <row r="2171" spans="1:12" x14ac:dyDescent="0.3">
      <c r="A2171" s="52">
        <v>45870</v>
      </c>
      <c r="B2171" s="10" t="s">
        <v>561</v>
      </c>
      <c r="C2171" s="10" t="s">
        <v>562</v>
      </c>
      <c r="D2171" s="10" t="s">
        <v>551</v>
      </c>
      <c r="E2171" s="10" t="s">
        <v>20</v>
      </c>
      <c r="F2171" s="10" t="s">
        <v>19</v>
      </c>
      <c r="G2171" s="10" t="s">
        <v>51</v>
      </c>
      <c r="H2171" s="10">
        <v>0.91</v>
      </c>
      <c r="I2171" s="11">
        <v>44111</v>
      </c>
      <c r="J2171" s="10">
        <v>47</v>
      </c>
      <c r="K2171" s="10" t="s">
        <v>68</v>
      </c>
      <c r="L2171" s="10" t="s">
        <v>18</v>
      </c>
    </row>
    <row r="2172" spans="1:12" x14ac:dyDescent="0.3">
      <c r="A2172" s="52">
        <v>45870</v>
      </c>
      <c r="B2172" s="10" t="s">
        <v>563</v>
      </c>
      <c r="C2172" s="10" t="s">
        <v>34</v>
      </c>
      <c r="D2172" s="10" t="s">
        <v>329</v>
      </c>
      <c r="E2172" s="10" t="s">
        <v>20</v>
      </c>
      <c r="F2172" s="10" t="s">
        <v>19</v>
      </c>
      <c r="G2172" s="10" t="s">
        <v>57</v>
      </c>
      <c r="H2172" s="10">
        <v>1</v>
      </c>
      <c r="I2172" s="11">
        <v>45742</v>
      </c>
      <c r="J2172" s="10">
        <v>22</v>
      </c>
      <c r="K2172" s="10" t="s">
        <v>52</v>
      </c>
      <c r="L2172" s="10" t="s">
        <v>90</v>
      </c>
    </row>
    <row r="2173" spans="1:12" x14ac:dyDescent="0.3">
      <c r="A2173" s="52">
        <v>45870</v>
      </c>
      <c r="B2173" s="10" t="s">
        <v>564</v>
      </c>
      <c r="C2173" s="10" t="s">
        <v>105</v>
      </c>
      <c r="D2173" s="10" t="s">
        <v>89</v>
      </c>
      <c r="E2173" s="10" t="s">
        <v>20</v>
      </c>
      <c r="F2173" s="10" t="s">
        <v>19</v>
      </c>
      <c r="G2173" s="10" t="s">
        <v>121</v>
      </c>
      <c r="H2173" s="10">
        <v>1</v>
      </c>
      <c r="I2173" s="11">
        <v>44792</v>
      </c>
      <c r="J2173" s="10">
        <v>59</v>
      </c>
      <c r="K2173" s="10" t="s">
        <v>52</v>
      </c>
      <c r="L2173" s="10" t="s">
        <v>39</v>
      </c>
    </row>
    <row r="2174" spans="1:12" x14ac:dyDescent="0.3">
      <c r="A2174" s="52">
        <v>45870</v>
      </c>
      <c r="B2174" s="10" t="s">
        <v>565</v>
      </c>
      <c r="C2174" s="10" t="s">
        <v>566</v>
      </c>
      <c r="D2174" s="10" t="s">
        <v>126</v>
      </c>
      <c r="E2174" s="10" t="s">
        <v>16</v>
      </c>
      <c r="F2174" s="10" t="s">
        <v>19</v>
      </c>
      <c r="G2174" s="10" t="s">
        <v>51</v>
      </c>
      <c r="H2174" s="10">
        <v>1</v>
      </c>
      <c r="I2174" s="11">
        <v>45231</v>
      </c>
      <c r="J2174" s="10">
        <v>63</v>
      </c>
      <c r="K2174" s="10" t="s">
        <v>52</v>
      </c>
      <c r="L2174" s="10" t="s">
        <v>42</v>
      </c>
    </row>
    <row r="2175" spans="1:12" x14ac:dyDescent="0.3">
      <c r="A2175" s="52">
        <v>45870</v>
      </c>
      <c r="B2175" s="10" t="s">
        <v>571</v>
      </c>
      <c r="C2175" s="10" t="s">
        <v>572</v>
      </c>
      <c r="D2175" s="10" t="s">
        <v>510</v>
      </c>
      <c r="E2175" s="10" t="s">
        <v>20</v>
      </c>
      <c r="F2175" s="10" t="s">
        <v>17</v>
      </c>
      <c r="G2175" s="10" t="s">
        <v>57</v>
      </c>
      <c r="H2175" s="10">
        <v>1</v>
      </c>
      <c r="I2175" s="11">
        <v>44568</v>
      </c>
      <c r="J2175" s="10">
        <v>23</v>
      </c>
      <c r="K2175" s="10" t="s">
        <v>68</v>
      </c>
      <c r="L2175" s="10" t="s">
        <v>27</v>
      </c>
    </row>
    <row r="2176" spans="1:12" x14ac:dyDescent="0.3">
      <c r="A2176" s="52">
        <v>45870</v>
      </c>
      <c r="B2176" s="10" t="s">
        <v>573</v>
      </c>
      <c r="C2176" s="10" t="s">
        <v>111</v>
      </c>
      <c r="D2176" s="10" t="s">
        <v>574</v>
      </c>
      <c r="E2176" s="10" t="s">
        <v>16</v>
      </c>
      <c r="F2176" s="10" t="s">
        <v>17</v>
      </c>
      <c r="G2176" s="10" t="s">
        <v>57</v>
      </c>
      <c r="H2176" s="10">
        <v>0.91</v>
      </c>
      <c r="I2176" s="11">
        <v>45755</v>
      </c>
      <c r="J2176" s="10">
        <v>42</v>
      </c>
      <c r="K2176" s="10" t="s">
        <v>52</v>
      </c>
      <c r="L2176" s="10" t="s">
        <v>18</v>
      </c>
    </row>
    <row r="2177" spans="1:12" x14ac:dyDescent="0.3">
      <c r="A2177" s="52">
        <v>45870</v>
      </c>
      <c r="B2177" s="10" t="s">
        <v>575</v>
      </c>
      <c r="C2177" s="10" t="s">
        <v>155</v>
      </c>
      <c r="D2177" s="10" t="s">
        <v>498</v>
      </c>
      <c r="E2177" s="10" t="s">
        <v>20</v>
      </c>
      <c r="F2177" s="10" t="s">
        <v>19</v>
      </c>
      <c r="G2177" s="10" t="s">
        <v>98</v>
      </c>
      <c r="H2177" s="10">
        <v>0.91</v>
      </c>
      <c r="I2177" s="11">
        <v>44374</v>
      </c>
      <c r="J2177" s="10">
        <v>34</v>
      </c>
      <c r="K2177" s="10" t="s">
        <v>52</v>
      </c>
      <c r="L2177" s="10" t="s">
        <v>18</v>
      </c>
    </row>
    <row r="2178" spans="1:12" x14ac:dyDescent="0.3">
      <c r="A2178" s="52">
        <v>45870</v>
      </c>
      <c r="B2178" s="10" t="s">
        <v>577</v>
      </c>
      <c r="C2178" s="10" t="s">
        <v>248</v>
      </c>
      <c r="D2178" s="10" t="s">
        <v>132</v>
      </c>
      <c r="E2178" s="10" t="s">
        <v>20</v>
      </c>
      <c r="F2178" s="10" t="s">
        <v>19</v>
      </c>
      <c r="G2178" s="10" t="s">
        <v>51</v>
      </c>
      <c r="H2178" s="10">
        <v>1</v>
      </c>
      <c r="I2178" s="11">
        <v>45247</v>
      </c>
      <c r="J2178" s="10">
        <v>20</v>
      </c>
      <c r="K2178" s="10" t="s">
        <v>52</v>
      </c>
      <c r="L2178" s="10" t="s">
        <v>94</v>
      </c>
    </row>
    <row r="2179" spans="1:12" x14ac:dyDescent="0.3">
      <c r="A2179" s="52">
        <v>45870</v>
      </c>
      <c r="B2179" s="10" t="s">
        <v>578</v>
      </c>
      <c r="C2179" s="10" t="s">
        <v>579</v>
      </c>
      <c r="D2179" s="10" t="s">
        <v>580</v>
      </c>
      <c r="E2179" s="10" t="s">
        <v>16</v>
      </c>
      <c r="F2179" s="10" t="s">
        <v>19</v>
      </c>
      <c r="G2179" s="10" t="s">
        <v>51</v>
      </c>
      <c r="H2179" s="10">
        <v>1</v>
      </c>
      <c r="I2179" s="11">
        <v>44327</v>
      </c>
      <c r="J2179" s="10">
        <v>47</v>
      </c>
      <c r="K2179" s="10" t="s">
        <v>68</v>
      </c>
      <c r="L2179" s="10" t="s">
        <v>27</v>
      </c>
    </row>
    <row r="2180" spans="1:12" x14ac:dyDescent="0.3">
      <c r="A2180" s="52">
        <v>45870</v>
      </c>
      <c r="B2180" s="10" t="s">
        <v>581</v>
      </c>
      <c r="C2180" s="10" t="s">
        <v>582</v>
      </c>
      <c r="D2180" s="10" t="s">
        <v>583</v>
      </c>
      <c r="E2180" s="10" t="s">
        <v>16</v>
      </c>
      <c r="F2180" s="10" t="s">
        <v>17</v>
      </c>
      <c r="G2180" s="10" t="s">
        <v>29</v>
      </c>
      <c r="H2180" s="10">
        <v>1</v>
      </c>
      <c r="I2180" s="11">
        <v>44426</v>
      </c>
      <c r="J2180" s="10">
        <v>20</v>
      </c>
      <c r="K2180" s="10" t="s">
        <v>68</v>
      </c>
      <c r="L2180" s="10" t="s">
        <v>18</v>
      </c>
    </row>
    <row r="2181" spans="1:12" x14ac:dyDescent="0.3">
      <c r="A2181" s="52">
        <v>45870</v>
      </c>
      <c r="B2181" s="10" t="s">
        <v>584</v>
      </c>
      <c r="C2181" s="10" t="s">
        <v>28</v>
      </c>
      <c r="D2181" s="10" t="s">
        <v>585</v>
      </c>
      <c r="E2181" s="10" t="s">
        <v>20</v>
      </c>
      <c r="F2181" s="10" t="s">
        <v>19</v>
      </c>
      <c r="G2181" s="10" t="s">
        <v>51</v>
      </c>
      <c r="H2181" s="10">
        <v>1</v>
      </c>
      <c r="I2181" s="11">
        <v>44122</v>
      </c>
      <c r="J2181" s="10">
        <v>29</v>
      </c>
      <c r="K2181" s="10" t="s">
        <v>68</v>
      </c>
      <c r="L2181" s="10" t="s">
        <v>36</v>
      </c>
    </row>
    <row r="2182" spans="1:12" x14ac:dyDescent="0.3">
      <c r="A2182" s="52">
        <v>45870</v>
      </c>
      <c r="B2182" s="10" t="s">
        <v>586</v>
      </c>
      <c r="C2182" s="10" t="s">
        <v>587</v>
      </c>
      <c r="D2182" s="10" t="s">
        <v>588</v>
      </c>
      <c r="E2182" s="10" t="s">
        <v>20</v>
      </c>
      <c r="F2182" s="10" t="s">
        <v>17</v>
      </c>
      <c r="G2182" s="10" t="s">
        <v>29</v>
      </c>
      <c r="H2182" s="10">
        <v>0.91</v>
      </c>
      <c r="I2182" s="11">
        <v>44532</v>
      </c>
      <c r="J2182" s="10">
        <v>22</v>
      </c>
      <c r="K2182" s="10" t="s">
        <v>52</v>
      </c>
      <c r="L2182" s="10" t="s">
        <v>23</v>
      </c>
    </row>
    <row r="2183" spans="1:12" x14ac:dyDescent="0.3">
      <c r="A2183" s="52">
        <v>45870</v>
      </c>
      <c r="B2183" s="10" t="s">
        <v>591</v>
      </c>
      <c r="C2183" s="10" t="s">
        <v>592</v>
      </c>
      <c r="D2183" s="10" t="s">
        <v>295</v>
      </c>
      <c r="E2183" s="10" t="s">
        <v>16</v>
      </c>
      <c r="F2183" s="10" t="s">
        <v>19</v>
      </c>
      <c r="G2183" s="10" t="s">
        <v>51</v>
      </c>
      <c r="H2183" s="10">
        <v>1</v>
      </c>
      <c r="I2183" s="11">
        <v>45656</v>
      </c>
      <c r="J2183" s="10">
        <v>63</v>
      </c>
      <c r="K2183" s="10" t="s">
        <v>68</v>
      </c>
      <c r="L2183" s="10" t="s">
        <v>40</v>
      </c>
    </row>
    <row r="2184" spans="1:12" x14ac:dyDescent="0.3">
      <c r="A2184" s="52">
        <v>45870</v>
      </c>
      <c r="B2184" s="10" t="s">
        <v>593</v>
      </c>
      <c r="C2184" s="10" t="s">
        <v>500</v>
      </c>
      <c r="D2184" s="10" t="s">
        <v>594</v>
      </c>
      <c r="E2184" s="10" t="s">
        <v>16</v>
      </c>
      <c r="F2184" s="10" t="s">
        <v>19</v>
      </c>
      <c r="G2184" s="10" t="s">
        <v>29</v>
      </c>
      <c r="H2184" s="10">
        <v>1</v>
      </c>
      <c r="I2184" s="11">
        <v>44706</v>
      </c>
      <c r="J2184" s="10">
        <v>48</v>
      </c>
      <c r="K2184" s="10" t="s">
        <v>68</v>
      </c>
      <c r="L2184" s="10" t="s">
        <v>40</v>
      </c>
    </row>
    <row r="2185" spans="1:12" x14ac:dyDescent="0.3">
      <c r="A2185" s="52">
        <v>45870</v>
      </c>
      <c r="B2185" s="10" t="s">
        <v>595</v>
      </c>
      <c r="C2185" s="10" t="s">
        <v>168</v>
      </c>
      <c r="D2185" s="10" t="s">
        <v>596</v>
      </c>
      <c r="E2185" s="10" t="s">
        <v>16</v>
      </c>
      <c r="F2185" s="10" t="s">
        <v>19</v>
      </c>
      <c r="G2185" s="10" t="s">
        <v>51</v>
      </c>
      <c r="H2185" s="10">
        <v>1</v>
      </c>
      <c r="I2185" s="11">
        <v>44554</v>
      </c>
      <c r="J2185" s="10">
        <v>26</v>
      </c>
      <c r="K2185" s="10" t="s">
        <v>68</v>
      </c>
      <c r="L2185" s="10" t="s">
        <v>94</v>
      </c>
    </row>
    <row r="2186" spans="1:12" x14ac:dyDescent="0.3">
      <c r="A2186" s="52">
        <v>45870</v>
      </c>
      <c r="B2186" s="10" t="s">
        <v>597</v>
      </c>
      <c r="C2186" s="10" t="s">
        <v>598</v>
      </c>
      <c r="D2186" s="10" t="s">
        <v>599</v>
      </c>
      <c r="E2186" s="10" t="s">
        <v>16</v>
      </c>
      <c r="F2186" s="10" t="s">
        <v>50</v>
      </c>
      <c r="G2186" s="10" t="s">
        <v>67</v>
      </c>
      <c r="H2186" s="10">
        <v>0.91</v>
      </c>
      <c r="I2186" s="11">
        <v>44217</v>
      </c>
      <c r="J2186" s="10">
        <v>32</v>
      </c>
      <c r="K2186" s="10" t="s">
        <v>52</v>
      </c>
      <c r="L2186" s="10" t="s">
        <v>36</v>
      </c>
    </row>
    <row r="2187" spans="1:12" x14ac:dyDescent="0.3">
      <c r="A2187" s="52">
        <v>45870</v>
      </c>
      <c r="B2187" s="10" t="s">
        <v>600</v>
      </c>
      <c r="C2187" s="10" t="s">
        <v>285</v>
      </c>
      <c r="D2187" s="10" t="s">
        <v>89</v>
      </c>
      <c r="E2187" s="10" t="s">
        <v>20</v>
      </c>
      <c r="F2187" s="10" t="s">
        <v>19</v>
      </c>
      <c r="G2187" s="10" t="s">
        <v>121</v>
      </c>
      <c r="H2187" s="10">
        <v>0.91</v>
      </c>
      <c r="I2187" s="11">
        <v>44613</v>
      </c>
      <c r="J2187" s="10">
        <v>21</v>
      </c>
      <c r="K2187" s="10" t="s">
        <v>52</v>
      </c>
      <c r="L2187" s="10" t="s">
        <v>42</v>
      </c>
    </row>
    <row r="2188" spans="1:12" x14ac:dyDescent="0.3">
      <c r="A2188" s="52">
        <v>45870</v>
      </c>
      <c r="B2188" s="10" t="s">
        <v>601</v>
      </c>
      <c r="C2188" s="10" t="s">
        <v>602</v>
      </c>
      <c r="D2188" s="10" t="s">
        <v>447</v>
      </c>
      <c r="E2188" s="10" t="s">
        <v>20</v>
      </c>
      <c r="F2188" s="10" t="s">
        <v>19</v>
      </c>
      <c r="G2188" s="10" t="s">
        <v>51</v>
      </c>
      <c r="H2188" s="10">
        <v>1</v>
      </c>
      <c r="I2188" s="11">
        <v>44607</v>
      </c>
      <c r="J2188" s="10">
        <v>41</v>
      </c>
      <c r="K2188" s="10" t="s">
        <v>68</v>
      </c>
      <c r="L2188" s="10" t="s">
        <v>31</v>
      </c>
    </row>
    <row r="2189" spans="1:12" x14ac:dyDescent="0.3">
      <c r="A2189" s="52">
        <v>45870</v>
      </c>
      <c r="B2189" s="10" t="s">
        <v>603</v>
      </c>
      <c r="C2189" s="10" t="s">
        <v>334</v>
      </c>
      <c r="D2189" s="10" t="s">
        <v>198</v>
      </c>
      <c r="E2189" s="10" t="s">
        <v>20</v>
      </c>
      <c r="F2189" s="10" t="s">
        <v>56</v>
      </c>
      <c r="G2189" s="10" t="s">
        <v>51</v>
      </c>
      <c r="H2189" s="10">
        <v>1</v>
      </c>
      <c r="I2189" s="11">
        <v>45865</v>
      </c>
      <c r="J2189" s="10">
        <v>30</v>
      </c>
      <c r="K2189" s="10" t="s">
        <v>52</v>
      </c>
      <c r="L2189" s="10" t="s">
        <v>42</v>
      </c>
    </row>
    <row r="2190" spans="1:12" x14ac:dyDescent="0.3">
      <c r="A2190" s="52">
        <v>45870</v>
      </c>
      <c r="B2190" s="10" t="s">
        <v>604</v>
      </c>
      <c r="C2190" s="10" t="s">
        <v>605</v>
      </c>
      <c r="D2190" s="10" t="s">
        <v>227</v>
      </c>
      <c r="E2190" s="10" t="s">
        <v>16</v>
      </c>
      <c r="F2190" s="10" t="s">
        <v>19</v>
      </c>
      <c r="G2190" s="10" t="s">
        <v>51</v>
      </c>
      <c r="H2190" s="10">
        <v>1</v>
      </c>
      <c r="I2190" s="11">
        <v>44876</v>
      </c>
      <c r="J2190" s="10">
        <v>24</v>
      </c>
      <c r="K2190" s="10" t="s">
        <v>68</v>
      </c>
      <c r="L2190" s="10" t="s">
        <v>42</v>
      </c>
    </row>
    <row r="2191" spans="1:12" x14ac:dyDescent="0.3">
      <c r="A2191" s="52">
        <v>45870</v>
      </c>
      <c r="B2191" s="10" t="s">
        <v>606</v>
      </c>
      <c r="C2191" s="10" t="s">
        <v>549</v>
      </c>
      <c r="D2191" s="10" t="s">
        <v>487</v>
      </c>
      <c r="E2191" s="10" t="s">
        <v>16</v>
      </c>
      <c r="F2191" s="10" t="s">
        <v>19</v>
      </c>
      <c r="G2191" s="10" t="s">
        <v>51</v>
      </c>
      <c r="H2191" s="10">
        <v>1</v>
      </c>
      <c r="I2191" s="11">
        <v>44449</v>
      </c>
      <c r="J2191" s="10">
        <v>49</v>
      </c>
      <c r="K2191" s="10" t="s">
        <v>68</v>
      </c>
      <c r="L2191" s="10" t="s">
        <v>40</v>
      </c>
    </row>
    <row r="2192" spans="1:12" x14ac:dyDescent="0.3">
      <c r="A2192" s="52">
        <v>45870</v>
      </c>
      <c r="B2192" s="10" t="s">
        <v>607</v>
      </c>
      <c r="C2192" s="10" t="s">
        <v>132</v>
      </c>
      <c r="D2192" s="10" t="s">
        <v>608</v>
      </c>
      <c r="E2192" s="10" t="s">
        <v>16</v>
      </c>
      <c r="F2192" s="10" t="s">
        <v>19</v>
      </c>
      <c r="G2192" s="10" t="s">
        <v>51</v>
      </c>
      <c r="H2192" s="10">
        <v>0.91</v>
      </c>
      <c r="I2192" s="11">
        <v>44724</v>
      </c>
      <c r="J2192" s="10">
        <v>60</v>
      </c>
      <c r="K2192" s="10" t="s">
        <v>52</v>
      </c>
      <c r="L2192" s="10" t="s">
        <v>18</v>
      </c>
    </row>
    <row r="2193" spans="1:12" x14ac:dyDescent="0.3">
      <c r="A2193" s="52">
        <v>45870</v>
      </c>
      <c r="B2193" s="10" t="s">
        <v>609</v>
      </c>
      <c r="C2193" s="10" t="s">
        <v>132</v>
      </c>
      <c r="D2193" s="10" t="s">
        <v>38</v>
      </c>
      <c r="E2193" s="10" t="s">
        <v>20</v>
      </c>
      <c r="F2193" s="10" t="s">
        <v>19</v>
      </c>
      <c r="G2193" s="10" t="s">
        <v>121</v>
      </c>
      <c r="H2193" s="10">
        <v>1</v>
      </c>
      <c r="I2193" s="11">
        <v>45073</v>
      </c>
      <c r="J2193" s="10">
        <v>44</v>
      </c>
      <c r="K2193" s="10" t="s">
        <v>52</v>
      </c>
      <c r="L2193" s="10" t="s">
        <v>18</v>
      </c>
    </row>
    <row r="2194" spans="1:12" x14ac:dyDescent="0.3">
      <c r="A2194" s="52">
        <v>45870</v>
      </c>
      <c r="B2194" s="10" t="s">
        <v>610</v>
      </c>
      <c r="C2194" s="10" t="s">
        <v>611</v>
      </c>
      <c r="D2194" s="10" t="s">
        <v>355</v>
      </c>
      <c r="E2194" s="10" t="s">
        <v>20</v>
      </c>
      <c r="F2194" s="10" t="s">
        <v>17</v>
      </c>
      <c r="G2194" s="10" t="s">
        <v>75</v>
      </c>
      <c r="H2194" s="10">
        <v>1</v>
      </c>
      <c r="I2194" s="11">
        <v>45379</v>
      </c>
      <c r="J2194" s="10">
        <v>51</v>
      </c>
      <c r="K2194" s="10" t="s">
        <v>52</v>
      </c>
      <c r="L2194" s="10" t="s">
        <v>18</v>
      </c>
    </row>
    <row r="2195" spans="1:12" x14ac:dyDescent="0.3">
      <c r="A2195" s="52">
        <v>45870</v>
      </c>
      <c r="B2195" s="10" t="s">
        <v>612</v>
      </c>
      <c r="C2195" s="10" t="s">
        <v>80</v>
      </c>
      <c r="D2195" s="10" t="s">
        <v>89</v>
      </c>
      <c r="E2195" s="10" t="s">
        <v>20</v>
      </c>
      <c r="F2195" s="10" t="s">
        <v>19</v>
      </c>
      <c r="G2195" s="10" t="s">
        <v>98</v>
      </c>
      <c r="H2195" s="10">
        <v>1</v>
      </c>
      <c r="I2195" s="11">
        <v>44940</v>
      </c>
      <c r="J2195" s="10">
        <v>46</v>
      </c>
      <c r="K2195" s="10" t="s">
        <v>68</v>
      </c>
      <c r="L2195" s="10" t="s">
        <v>42</v>
      </c>
    </row>
    <row r="2196" spans="1:12" x14ac:dyDescent="0.3">
      <c r="A2196" s="52">
        <v>45870</v>
      </c>
      <c r="B2196" s="10" t="s">
        <v>613</v>
      </c>
      <c r="C2196" s="10" t="s">
        <v>614</v>
      </c>
      <c r="D2196" s="10" t="s">
        <v>421</v>
      </c>
      <c r="E2196" s="10" t="s">
        <v>20</v>
      </c>
      <c r="F2196" s="10" t="s">
        <v>19</v>
      </c>
      <c r="G2196" s="10" t="s">
        <v>29</v>
      </c>
      <c r="H2196" s="10">
        <v>1</v>
      </c>
      <c r="I2196" s="11">
        <v>44715</v>
      </c>
      <c r="J2196" s="10">
        <v>54</v>
      </c>
      <c r="K2196" s="10" t="s">
        <v>68</v>
      </c>
      <c r="L2196" s="10" t="s">
        <v>35</v>
      </c>
    </row>
    <row r="2197" spans="1:12" x14ac:dyDescent="0.3">
      <c r="A2197" s="52">
        <v>45870</v>
      </c>
      <c r="B2197" s="10" t="s">
        <v>615</v>
      </c>
      <c r="C2197" s="10" t="s">
        <v>616</v>
      </c>
      <c r="D2197" s="10" t="s">
        <v>60</v>
      </c>
      <c r="E2197" s="10" t="s">
        <v>20</v>
      </c>
      <c r="F2197" s="10" t="s">
        <v>19</v>
      </c>
      <c r="G2197" s="10" t="s">
        <v>98</v>
      </c>
      <c r="H2197" s="10">
        <v>1</v>
      </c>
      <c r="I2197" s="11">
        <v>45645</v>
      </c>
      <c r="J2197" s="10">
        <v>30</v>
      </c>
      <c r="K2197" s="10" t="s">
        <v>52</v>
      </c>
      <c r="L2197" s="10" t="s">
        <v>41</v>
      </c>
    </row>
    <row r="2198" spans="1:12" x14ac:dyDescent="0.3">
      <c r="A2198" s="52">
        <v>45870</v>
      </c>
      <c r="B2198" s="10" t="s">
        <v>617</v>
      </c>
      <c r="C2198" s="10" t="s">
        <v>14</v>
      </c>
      <c r="D2198" s="10" t="s">
        <v>200</v>
      </c>
      <c r="E2198" s="10" t="s">
        <v>16</v>
      </c>
      <c r="F2198" s="10" t="s">
        <v>56</v>
      </c>
      <c r="G2198" s="10" t="s">
        <v>67</v>
      </c>
      <c r="H2198" s="10">
        <v>1</v>
      </c>
      <c r="I2198" s="11">
        <v>44636</v>
      </c>
      <c r="J2198" s="10">
        <v>25</v>
      </c>
      <c r="K2198" s="10" t="s">
        <v>52</v>
      </c>
      <c r="L2198" s="10" t="s">
        <v>18</v>
      </c>
    </row>
    <row r="2199" spans="1:12" x14ac:dyDescent="0.3">
      <c r="A2199" s="52">
        <v>45870</v>
      </c>
      <c r="B2199" s="10" t="s">
        <v>618</v>
      </c>
      <c r="C2199" s="10" t="s">
        <v>509</v>
      </c>
      <c r="D2199" s="10" t="s">
        <v>175</v>
      </c>
      <c r="E2199" s="10" t="s">
        <v>16</v>
      </c>
      <c r="F2199" s="10" t="s">
        <v>19</v>
      </c>
      <c r="G2199" s="10" t="s">
        <v>51</v>
      </c>
      <c r="H2199" s="10">
        <v>1</v>
      </c>
      <c r="I2199" s="11">
        <v>44686</v>
      </c>
      <c r="J2199" s="10">
        <v>51</v>
      </c>
      <c r="K2199" s="10" t="s">
        <v>52</v>
      </c>
      <c r="L2199" s="10" t="s">
        <v>18</v>
      </c>
    </row>
    <row r="2200" spans="1:12" x14ac:dyDescent="0.3">
      <c r="A2200" s="52">
        <v>45870</v>
      </c>
      <c r="B2200" s="10" t="s">
        <v>621</v>
      </c>
      <c r="C2200" s="10" t="s">
        <v>345</v>
      </c>
      <c r="D2200" s="10" t="s">
        <v>622</v>
      </c>
      <c r="E2200" s="10" t="s">
        <v>20</v>
      </c>
      <c r="F2200" s="10" t="s">
        <v>19</v>
      </c>
      <c r="G2200" s="10" t="s">
        <v>57</v>
      </c>
      <c r="H2200" s="10">
        <v>1</v>
      </c>
      <c r="I2200" s="11">
        <v>44210</v>
      </c>
      <c r="J2200" s="10">
        <v>62</v>
      </c>
      <c r="K2200" s="10" t="s">
        <v>52</v>
      </c>
      <c r="L2200" s="10" t="s">
        <v>27</v>
      </c>
    </row>
    <row r="2201" spans="1:12" x14ac:dyDescent="0.3">
      <c r="A2201" s="52">
        <v>45870</v>
      </c>
      <c r="B2201" s="10" t="s">
        <v>623</v>
      </c>
      <c r="C2201" s="10" t="s">
        <v>530</v>
      </c>
      <c r="D2201" s="10" t="s">
        <v>97</v>
      </c>
      <c r="E2201" s="10" t="s">
        <v>20</v>
      </c>
      <c r="F2201" s="10" t="s">
        <v>17</v>
      </c>
      <c r="G2201" s="10" t="s">
        <v>51</v>
      </c>
      <c r="H2201" s="10">
        <v>1</v>
      </c>
      <c r="I2201" s="11">
        <v>45035</v>
      </c>
      <c r="J2201" s="10">
        <v>48</v>
      </c>
      <c r="K2201" s="10" t="s">
        <v>68</v>
      </c>
      <c r="L2201" s="10" t="s">
        <v>21</v>
      </c>
    </row>
    <row r="2202" spans="1:12" x14ac:dyDescent="0.3">
      <c r="A2202" s="52">
        <v>45870</v>
      </c>
      <c r="B2202" s="10" t="s">
        <v>626</v>
      </c>
      <c r="C2202" s="10" t="s">
        <v>627</v>
      </c>
      <c r="D2202" s="10" t="s">
        <v>628</v>
      </c>
      <c r="E2202" s="10" t="s">
        <v>16</v>
      </c>
      <c r="F2202" s="10" t="s">
        <v>17</v>
      </c>
      <c r="G2202" s="10" t="s">
        <v>121</v>
      </c>
      <c r="H2202" s="10">
        <v>1</v>
      </c>
      <c r="I2202" s="11">
        <v>44590</v>
      </c>
      <c r="J2202" s="10">
        <v>24</v>
      </c>
      <c r="K2202" s="10" t="s">
        <v>68</v>
      </c>
      <c r="L2202" s="10" t="s">
        <v>18</v>
      </c>
    </row>
    <row r="2203" spans="1:12" x14ac:dyDescent="0.3">
      <c r="A2203" s="52">
        <v>45870</v>
      </c>
      <c r="B2203" s="10" t="s">
        <v>629</v>
      </c>
      <c r="C2203" s="10" t="s">
        <v>630</v>
      </c>
      <c r="D2203" s="10" t="s">
        <v>332</v>
      </c>
      <c r="E2203" s="10" t="s">
        <v>16</v>
      </c>
      <c r="F2203" s="10" t="s">
        <v>50</v>
      </c>
      <c r="G2203" s="10" t="s">
        <v>51</v>
      </c>
      <c r="H2203" s="10">
        <v>0.91</v>
      </c>
      <c r="I2203" s="11">
        <v>45695</v>
      </c>
      <c r="J2203" s="10">
        <v>45</v>
      </c>
      <c r="K2203" s="10" t="s">
        <v>52</v>
      </c>
      <c r="L2203" s="10" t="s">
        <v>94</v>
      </c>
    </row>
    <row r="2204" spans="1:12" x14ac:dyDescent="0.3">
      <c r="A2204" s="52">
        <v>45870</v>
      </c>
      <c r="B2204" s="10" t="s">
        <v>631</v>
      </c>
      <c r="C2204" s="10" t="s">
        <v>250</v>
      </c>
      <c r="D2204" s="10" t="s">
        <v>424</v>
      </c>
      <c r="E2204" s="10" t="s">
        <v>20</v>
      </c>
      <c r="F2204" s="10" t="s">
        <v>19</v>
      </c>
      <c r="G2204" s="10" t="s">
        <v>98</v>
      </c>
      <c r="H2204" s="10">
        <v>1</v>
      </c>
      <c r="I2204" s="11">
        <v>44518</v>
      </c>
      <c r="J2204" s="10">
        <v>62</v>
      </c>
      <c r="K2204" s="10" t="s">
        <v>52</v>
      </c>
      <c r="L2204" s="10" t="s">
        <v>40</v>
      </c>
    </row>
    <row r="2205" spans="1:12" x14ac:dyDescent="0.3">
      <c r="A2205" s="52">
        <v>45870</v>
      </c>
      <c r="B2205" s="10" t="s">
        <v>632</v>
      </c>
      <c r="C2205" s="10" t="s">
        <v>491</v>
      </c>
      <c r="D2205" s="10" t="s">
        <v>633</v>
      </c>
      <c r="E2205" s="10" t="s">
        <v>20</v>
      </c>
      <c r="F2205" s="10" t="s">
        <v>56</v>
      </c>
      <c r="G2205" s="10" t="s">
        <v>57</v>
      </c>
      <c r="H2205" s="10">
        <v>1</v>
      </c>
      <c r="I2205" s="11">
        <v>44946</v>
      </c>
      <c r="J2205" s="10">
        <v>64</v>
      </c>
      <c r="K2205" s="10" t="s">
        <v>52</v>
      </c>
      <c r="L2205" s="10" t="s">
        <v>27</v>
      </c>
    </row>
    <row r="2206" spans="1:12" x14ac:dyDescent="0.3">
      <c r="A2206" s="52">
        <v>45870</v>
      </c>
      <c r="B2206" s="10" t="s">
        <v>634</v>
      </c>
      <c r="C2206" s="10" t="s">
        <v>635</v>
      </c>
      <c r="D2206" s="10" t="s">
        <v>636</v>
      </c>
      <c r="E2206" s="10" t="s">
        <v>16</v>
      </c>
      <c r="F2206" s="10" t="s">
        <v>17</v>
      </c>
      <c r="G2206" s="10" t="s">
        <v>75</v>
      </c>
      <c r="H2206" s="10">
        <v>1</v>
      </c>
      <c r="I2206" s="11">
        <v>45717</v>
      </c>
      <c r="J2206" s="10">
        <v>56</v>
      </c>
      <c r="K2206" s="10" t="s">
        <v>52</v>
      </c>
      <c r="L2206" s="10" t="s">
        <v>18</v>
      </c>
    </row>
    <row r="2207" spans="1:12" x14ac:dyDescent="0.3">
      <c r="A2207" s="52">
        <v>45870</v>
      </c>
      <c r="B2207" s="10" t="s">
        <v>637</v>
      </c>
      <c r="C2207" s="10" t="s">
        <v>638</v>
      </c>
      <c r="D2207" s="10" t="s">
        <v>639</v>
      </c>
      <c r="E2207" s="10" t="s">
        <v>20</v>
      </c>
      <c r="F2207" s="10" t="s">
        <v>56</v>
      </c>
      <c r="G2207" s="10" t="s">
        <v>51</v>
      </c>
      <c r="H2207" s="10">
        <v>1</v>
      </c>
      <c r="I2207" s="11">
        <v>44251</v>
      </c>
      <c r="J2207" s="10">
        <v>55</v>
      </c>
      <c r="K2207" s="10" t="s">
        <v>52</v>
      </c>
      <c r="L2207" s="10" t="s">
        <v>27</v>
      </c>
    </row>
    <row r="2208" spans="1:12" x14ac:dyDescent="0.3">
      <c r="A2208" s="52">
        <v>45870</v>
      </c>
      <c r="B2208" s="10" t="s">
        <v>643</v>
      </c>
      <c r="C2208" s="10" t="s">
        <v>334</v>
      </c>
      <c r="D2208" s="10" t="s">
        <v>286</v>
      </c>
      <c r="E2208" s="10" t="s">
        <v>20</v>
      </c>
      <c r="F2208" s="10" t="s">
        <v>19</v>
      </c>
      <c r="G2208" s="10" t="s">
        <v>67</v>
      </c>
      <c r="H2208" s="10">
        <v>1</v>
      </c>
      <c r="I2208" s="11">
        <v>45176</v>
      </c>
      <c r="J2208" s="10">
        <v>44</v>
      </c>
      <c r="K2208" s="10" t="s">
        <v>68</v>
      </c>
      <c r="L2208" s="10" t="s">
        <v>35</v>
      </c>
    </row>
    <row r="2209" spans="1:12" x14ac:dyDescent="0.3">
      <c r="A2209" s="52">
        <v>45870</v>
      </c>
      <c r="B2209" s="10" t="s">
        <v>644</v>
      </c>
      <c r="C2209" s="10" t="s">
        <v>645</v>
      </c>
      <c r="D2209" s="10" t="s">
        <v>510</v>
      </c>
      <c r="E2209" s="10" t="s">
        <v>20</v>
      </c>
      <c r="F2209" s="10" t="s">
        <v>19</v>
      </c>
      <c r="G2209" s="10" t="s">
        <v>51</v>
      </c>
      <c r="H2209" s="10">
        <v>1</v>
      </c>
      <c r="I2209" s="11">
        <v>44288</v>
      </c>
      <c r="J2209" s="10">
        <v>59</v>
      </c>
      <c r="K2209" s="10" t="s">
        <v>52</v>
      </c>
      <c r="L2209" s="10" t="s">
        <v>36</v>
      </c>
    </row>
    <row r="2210" spans="1:12" x14ac:dyDescent="0.3">
      <c r="A2210" s="52">
        <v>45870</v>
      </c>
      <c r="B2210" s="10" t="s">
        <v>646</v>
      </c>
      <c r="C2210" s="10" t="s">
        <v>647</v>
      </c>
      <c r="D2210" s="10" t="s">
        <v>101</v>
      </c>
      <c r="E2210" s="10" t="s">
        <v>16</v>
      </c>
      <c r="F2210" s="10" t="s">
        <v>17</v>
      </c>
      <c r="G2210" s="10" t="s">
        <v>98</v>
      </c>
      <c r="H2210" s="10">
        <v>1</v>
      </c>
      <c r="I2210" s="11">
        <v>44623</v>
      </c>
      <c r="J2210" s="10">
        <v>63</v>
      </c>
      <c r="K2210" s="10" t="s">
        <v>68</v>
      </c>
      <c r="L2210" s="10" t="s">
        <v>90</v>
      </c>
    </row>
    <row r="2211" spans="1:12" x14ac:dyDescent="0.3">
      <c r="A2211" s="52">
        <v>45870</v>
      </c>
      <c r="B2211" s="10" t="s">
        <v>650</v>
      </c>
      <c r="C2211" s="10" t="s">
        <v>651</v>
      </c>
      <c r="D2211" s="10" t="s">
        <v>652</v>
      </c>
      <c r="E2211" s="10" t="s">
        <v>16</v>
      </c>
      <c r="F2211" s="10" t="s">
        <v>19</v>
      </c>
      <c r="G2211" s="10" t="s">
        <v>51</v>
      </c>
      <c r="H2211" s="10">
        <v>0.91</v>
      </c>
      <c r="I2211" s="11">
        <v>45632</v>
      </c>
      <c r="J2211" s="10">
        <v>44</v>
      </c>
      <c r="K2211" s="10" t="s">
        <v>68</v>
      </c>
      <c r="L2211" s="10" t="s">
        <v>27</v>
      </c>
    </row>
    <row r="2212" spans="1:12" x14ac:dyDescent="0.3">
      <c r="A2212" s="52">
        <v>45870</v>
      </c>
      <c r="B2212" s="10" t="s">
        <v>653</v>
      </c>
      <c r="C2212" s="10" t="s">
        <v>654</v>
      </c>
      <c r="D2212" s="10" t="s">
        <v>514</v>
      </c>
      <c r="E2212" s="10" t="s">
        <v>16</v>
      </c>
      <c r="F2212" s="10" t="s">
        <v>19</v>
      </c>
      <c r="G2212" s="10" t="s">
        <v>51</v>
      </c>
      <c r="H2212" s="10">
        <v>1</v>
      </c>
      <c r="I2212" s="11">
        <v>44532</v>
      </c>
      <c r="J2212" s="10">
        <v>62</v>
      </c>
      <c r="K2212" s="10" t="s">
        <v>68</v>
      </c>
      <c r="L2212" s="10" t="s">
        <v>18</v>
      </c>
    </row>
    <row r="2213" spans="1:12" x14ac:dyDescent="0.3">
      <c r="A2213" s="52">
        <v>45870</v>
      </c>
      <c r="B2213" s="10" t="s">
        <v>655</v>
      </c>
      <c r="C2213" s="10" t="s">
        <v>131</v>
      </c>
      <c r="D2213" s="10" t="s">
        <v>63</v>
      </c>
      <c r="E2213" s="10" t="s">
        <v>20</v>
      </c>
      <c r="F2213" s="10" t="s">
        <v>19</v>
      </c>
      <c r="G2213" s="10" t="s">
        <v>121</v>
      </c>
      <c r="H2213" s="10">
        <v>0.91</v>
      </c>
      <c r="I2213" s="11">
        <v>44358</v>
      </c>
      <c r="J2213" s="10">
        <v>54</v>
      </c>
      <c r="K2213" s="10" t="s">
        <v>68</v>
      </c>
      <c r="L2213" s="10" t="s">
        <v>90</v>
      </c>
    </row>
    <row r="2214" spans="1:12" x14ac:dyDescent="0.3">
      <c r="A2214" s="52">
        <v>45870</v>
      </c>
      <c r="B2214" s="10" t="s">
        <v>656</v>
      </c>
      <c r="C2214" s="10" t="s">
        <v>342</v>
      </c>
      <c r="D2214" s="10" t="s">
        <v>657</v>
      </c>
      <c r="E2214" s="10" t="s">
        <v>16</v>
      </c>
      <c r="F2214" s="10" t="s">
        <v>19</v>
      </c>
      <c r="G2214" s="10" t="s">
        <v>57</v>
      </c>
      <c r="H2214" s="10">
        <v>1</v>
      </c>
      <c r="I2214" s="11">
        <v>44432</v>
      </c>
      <c r="J2214" s="10">
        <v>47</v>
      </c>
      <c r="K2214" s="10" t="s">
        <v>52</v>
      </c>
      <c r="L2214" s="10" t="s">
        <v>90</v>
      </c>
    </row>
    <row r="2215" spans="1:12" x14ac:dyDescent="0.3">
      <c r="A2215" s="52">
        <v>45870</v>
      </c>
      <c r="B2215" s="10" t="s">
        <v>659</v>
      </c>
      <c r="C2215" s="10" t="s">
        <v>271</v>
      </c>
      <c r="D2215" s="10" t="s">
        <v>260</v>
      </c>
      <c r="E2215" s="10" t="s">
        <v>20</v>
      </c>
      <c r="F2215" s="10" t="s">
        <v>19</v>
      </c>
      <c r="G2215" s="10" t="s">
        <v>51</v>
      </c>
      <c r="H2215" s="10">
        <v>1</v>
      </c>
      <c r="I2215" s="11">
        <v>44113</v>
      </c>
      <c r="J2215" s="10">
        <v>49</v>
      </c>
      <c r="K2215" s="10" t="s">
        <v>52</v>
      </c>
      <c r="L2215" s="10" t="s">
        <v>18</v>
      </c>
    </row>
    <row r="2216" spans="1:12" x14ac:dyDescent="0.3">
      <c r="A2216" s="52">
        <v>45870</v>
      </c>
      <c r="B2216" s="10" t="s">
        <v>660</v>
      </c>
      <c r="C2216" s="10" t="s">
        <v>661</v>
      </c>
      <c r="D2216" s="10" t="s">
        <v>212</v>
      </c>
      <c r="E2216" s="10" t="s">
        <v>20</v>
      </c>
      <c r="F2216" s="10" t="s">
        <v>19</v>
      </c>
      <c r="G2216" s="10" t="s">
        <v>57</v>
      </c>
      <c r="H2216" s="10">
        <v>1</v>
      </c>
      <c r="I2216" s="11">
        <v>44230</v>
      </c>
      <c r="J2216" s="10">
        <v>52</v>
      </c>
      <c r="K2216" s="10" t="s">
        <v>52</v>
      </c>
      <c r="L2216" s="10" t="s">
        <v>18</v>
      </c>
    </row>
    <row r="2217" spans="1:12" x14ac:dyDescent="0.3">
      <c r="A2217" s="52">
        <v>45870</v>
      </c>
      <c r="B2217" s="10" t="s">
        <v>662</v>
      </c>
      <c r="C2217" s="10" t="s">
        <v>372</v>
      </c>
      <c r="D2217" s="10" t="s">
        <v>663</v>
      </c>
      <c r="E2217" s="10" t="s">
        <v>16</v>
      </c>
      <c r="F2217" s="10" t="s">
        <v>19</v>
      </c>
      <c r="G2217" s="10" t="s">
        <v>67</v>
      </c>
      <c r="H2217" s="10">
        <v>0.91</v>
      </c>
      <c r="I2217" s="11">
        <v>44639</v>
      </c>
      <c r="J2217" s="10">
        <v>50</v>
      </c>
      <c r="K2217" s="10" t="s">
        <v>68</v>
      </c>
      <c r="L2217" s="10" t="s">
        <v>18</v>
      </c>
    </row>
    <row r="2218" spans="1:12" x14ac:dyDescent="0.3">
      <c r="A2218" s="52">
        <v>45870</v>
      </c>
      <c r="B2218" s="10" t="s">
        <v>664</v>
      </c>
      <c r="C2218" s="10" t="s">
        <v>549</v>
      </c>
      <c r="D2218" s="10" t="s">
        <v>592</v>
      </c>
      <c r="E2218" s="10" t="s">
        <v>20</v>
      </c>
      <c r="F2218" s="10" t="s">
        <v>50</v>
      </c>
      <c r="G2218" s="10" t="s">
        <v>51</v>
      </c>
      <c r="H2218" s="10">
        <v>1</v>
      </c>
      <c r="I2218" s="11">
        <v>44686</v>
      </c>
      <c r="J2218" s="10">
        <v>40</v>
      </c>
      <c r="K2218" s="10" t="s">
        <v>52</v>
      </c>
      <c r="L2218" s="10" t="s">
        <v>42</v>
      </c>
    </row>
    <row r="2219" spans="1:12" x14ac:dyDescent="0.3">
      <c r="A2219" s="52">
        <v>45870</v>
      </c>
      <c r="B2219" s="10" t="s">
        <v>673</v>
      </c>
      <c r="C2219" s="10" t="s">
        <v>674</v>
      </c>
      <c r="D2219" s="10" t="s">
        <v>184</v>
      </c>
      <c r="E2219" s="10" t="s">
        <v>16</v>
      </c>
      <c r="F2219" s="10" t="s">
        <v>17</v>
      </c>
      <c r="G2219" s="10" t="s">
        <v>51</v>
      </c>
      <c r="H2219" s="10">
        <v>1</v>
      </c>
      <c r="I2219" s="11">
        <v>45357</v>
      </c>
      <c r="J2219" s="10">
        <v>40</v>
      </c>
      <c r="K2219" s="10" t="s">
        <v>52</v>
      </c>
      <c r="L2219" s="10" t="s">
        <v>18</v>
      </c>
    </row>
    <row r="2220" spans="1:12" x14ac:dyDescent="0.3">
      <c r="A2220" s="52">
        <v>45870</v>
      </c>
      <c r="B2220" s="10" t="s">
        <v>675</v>
      </c>
      <c r="C2220" s="10" t="s">
        <v>676</v>
      </c>
      <c r="D2220" s="10" t="s">
        <v>677</v>
      </c>
      <c r="E2220" s="10" t="s">
        <v>16</v>
      </c>
      <c r="F2220" s="10" t="s">
        <v>19</v>
      </c>
      <c r="G2220" s="10" t="s">
        <v>29</v>
      </c>
      <c r="H2220" s="10">
        <v>0.91</v>
      </c>
      <c r="I2220" s="11">
        <v>44704</v>
      </c>
      <c r="J2220" s="10">
        <v>65</v>
      </c>
      <c r="K2220" s="10" t="s">
        <v>52</v>
      </c>
      <c r="L2220" s="10" t="s">
        <v>41</v>
      </c>
    </row>
    <row r="2221" spans="1:12" x14ac:dyDescent="0.3">
      <c r="A2221" s="52">
        <v>45870</v>
      </c>
      <c r="B2221" s="10" t="s">
        <v>678</v>
      </c>
      <c r="C2221" s="10" t="s">
        <v>679</v>
      </c>
      <c r="D2221" s="10" t="s">
        <v>66</v>
      </c>
      <c r="E2221" s="10" t="s">
        <v>20</v>
      </c>
      <c r="F2221" s="10" t="s">
        <v>17</v>
      </c>
      <c r="G2221" s="10" t="s">
        <v>121</v>
      </c>
      <c r="H2221" s="10">
        <v>1</v>
      </c>
      <c r="I2221" s="11">
        <v>45231</v>
      </c>
      <c r="J2221" s="10">
        <v>64</v>
      </c>
      <c r="K2221" s="10" t="s">
        <v>52</v>
      </c>
      <c r="L2221" s="10" t="s">
        <v>18</v>
      </c>
    </row>
    <row r="2222" spans="1:12" x14ac:dyDescent="0.3">
      <c r="A2222" s="52">
        <v>45870</v>
      </c>
      <c r="B2222" s="10" t="s">
        <v>680</v>
      </c>
      <c r="C2222" s="10" t="s">
        <v>319</v>
      </c>
      <c r="D2222" s="10" t="s">
        <v>92</v>
      </c>
      <c r="E2222" s="10" t="s">
        <v>20</v>
      </c>
      <c r="F2222" s="10" t="s">
        <v>50</v>
      </c>
      <c r="G2222" s="10" t="s">
        <v>51</v>
      </c>
      <c r="H2222" s="10">
        <v>1</v>
      </c>
      <c r="I2222" s="11">
        <v>44377</v>
      </c>
      <c r="J2222" s="10">
        <v>51</v>
      </c>
      <c r="K2222" s="10" t="s">
        <v>52</v>
      </c>
      <c r="L2222" s="10" t="s">
        <v>90</v>
      </c>
    </row>
    <row r="2223" spans="1:12" x14ac:dyDescent="0.3">
      <c r="A2223" s="52">
        <v>45870</v>
      </c>
      <c r="B2223" s="10" t="s">
        <v>681</v>
      </c>
      <c r="C2223" s="10" t="s">
        <v>674</v>
      </c>
      <c r="D2223" s="10" t="s">
        <v>588</v>
      </c>
      <c r="E2223" s="10" t="s">
        <v>20</v>
      </c>
      <c r="F2223" s="10" t="s">
        <v>17</v>
      </c>
      <c r="G2223" s="10" t="s">
        <v>67</v>
      </c>
      <c r="H2223" s="10">
        <v>1</v>
      </c>
      <c r="I2223" s="11">
        <v>44082</v>
      </c>
      <c r="J2223" s="10">
        <v>64</v>
      </c>
      <c r="K2223" s="10" t="s">
        <v>68</v>
      </c>
      <c r="L2223" s="10" t="s">
        <v>21</v>
      </c>
    </row>
    <row r="2224" spans="1:12" x14ac:dyDescent="0.3">
      <c r="A2224" s="52">
        <v>45870</v>
      </c>
      <c r="B2224" s="10" t="s">
        <v>682</v>
      </c>
      <c r="C2224" s="10" t="s">
        <v>683</v>
      </c>
      <c r="D2224" s="10" t="s">
        <v>684</v>
      </c>
      <c r="E2224" s="10" t="s">
        <v>20</v>
      </c>
      <c r="F2224" s="10" t="s">
        <v>17</v>
      </c>
      <c r="G2224" s="10" t="s">
        <v>121</v>
      </c>
      <c r="H2224" s="10">
        <v>1</v>
      </c>
      <c r="I2224" s="11">
        <v>45710</v>
      </c>
      <c r="J2224" s="10">
        <v>45</v>
      </c>
      <c r="K2224" s="10" t="s">
        <v>52</v>
      </c>
      <c r="L2224" s="10" t="s">
        <v>31</v>
      </c>
    </row>
    <row r="2225" spans="1:12" x14ac:dyDescent="0.3">
      <c r="A2225" s="52">
        <v>45870</v>
      </c>
      <c r="B2225" s="10" t="s">
        <v>685</v>
      </c>
      <c r="C2225" s="10" t="s">
        <v>686</v>
      </c>
      <c r="D2225" s="10" t="s">
        <v>71</v>
      </c>
      <c r="E2225" s="10" t="s">
        <v>16</v>
      </c>
      <c r="F2225" s="10" t="s">
        <v>50</v>
      </c>
      <c r="G2225" s="10" t="s">
        <v>67</v>
      </c>
      <c r="H2225" s="10">
        <v>1</v>
      </c>
      <c r="I2225" s="11">
        <v>44533</v>
      </c>
      <c r="J2225" s="10">
        <v>21</v>
      </c>
      <c r="K2225" s="10" t="s">
        <v>52</v>
      </c>
      <c r="L2225" s="10" t="s">
        <v>31</v>
      </c>
    </row>
    <row r="2226" spans="1:12" x14ac:dyDescent="0.3">
      <c r="A2226" s="52">
        <v>45870</v>
      </c>
      <c r="B2226" s="10" t="s">
        <v>687</v>
      </c>
      <c r="C2226" s="10" t="s">
        <v>560</v>
      </c>
      <c r="D2226" s="10" t="s">
        <v>688</v>
      </c>
      <c r="E2226" s="10" t="s">
        <v>16</v>
      </c>
      <c r="F2226" s="10" t="s">
        <v>19</v>
      </c>
      <c r="G2226" s="10" t="s">
        <v>67</v>
      </c>
      <c r="H2226" s="10">
        <v>1</v>
      </c>
      <c r="I2226" s="11">
        <v>44876</v>
      </c>
      <c r="J2226" s="10">
        <v>62</v>
      </c>
      <c r="K2226" s="10" t="s">
        <v>52</v>
      </c>
      <c r="L2226" s="10" t="s">
        <v>21</v>
      </c>
    </row>
    <row r="2227" spans="1:12" x14ac:dyDescent="0.3">
      <c r="A2227" s="52">
        <v>45870</v>
      </c>
      <c r="B2227" s="10" t="s">
        <v>691</v>
      </c>
      <c r="C2227" s="10" t="s">
        <v>73</v>
      </c>
      <c r="D2227" s="10" t="s">
        <v>692</v>
      </c>
      <c r="E2227" s="10" t="s">
        <v>16</v>
      </c>
      <c r="F2227" s="10" t="s">
        <v>19</v>
      </c>
      <c r="G2227" s="10" t="s">
        <v>51</v>
      </c>
      <c r="H2227" s="10">
        <v>1</v>
      </c>
      <c r="I2227" s="11">
        <v>45701</v>
      </c>
      <c r="J2227" s="10">
        <v>54</v>
      </c>
      <c r="K2227" s="10" t="s">
        <v>68</v>
      </c>
      <c r="L2227" s="10" t="s">
        <v>90</v>
      </c>
    </row>
    <row r="2228" spans="1:12" x14ac:dyDescent="0.3">
      <c r="A2228" s="52">
        <v>45870</v>
      </c>
      <c r="B2228" s="10" t="s">
        <v>693</v>
      </c>
      <c r="C2228" s="10" t="s">
        <v>439</v>
      </c>
      <c r="D2228" s="10" t="s">
        <v>38</v>
      </c>
      <c r="E2228" s="10" t="s">
        <v>20</v>
      </c>
      <c r="F2228" s="10" t="s">
        <v>19</v>
      </c>
      <c r="G2228" s="10" t="s">
        <v>51</v>
      </c>
      <c r="H2228" s="10">
        <v>1</v>
      </c>
      <c r="I2228" s="11">
        <v>45113</v>
      </c>
      <c r="J2228" s="10">
        <v>26</v>
      </c>
      <c r="K2228" s="10" t="s">
        <v>68</v>
      </c>
      <c r="L2228" s="10" t="s">
        <v>42</v>
      </c>
    </row>
    <row r="2229" spans="1:12" x14ac:dyDescent="0.3">
      <c r="A2229" s="52">
        <v>45870</v>
      </c>
      <c r="B2229" s="10" t="s">
        <v>694</v>
      </c>
      <c r="C2229" s="10" t="s">
        <v>695</v>
      </c>
      <c r="D2229" s="10" t="s">
        <v>126</v>
      </c>
      <c r="E2229" s="10" t="s">
        <v>16</v>
      </c>
      <c r="F2229" s="10" t="s">
        <v>19</v>
      </c>
      <c r="G2229" s="10" t="s">
        <v>75</v>
      </c>
      <c r="H2229" s="10">
        <v>1</v>
      </c>
      <c r="I2229" s="11">
        <v>44428</v>
      </c>
      <c r="J2229" s="10">
        <v>27</v>
      </c>
      <c r="K2229" s="10" t="s">
        <v>68</v>
      </c>
      <c r="L2229" s="10" t="s">
        <v>40</v>
      </c>
    </row>
    <row r="2230" spans="1:12" x14ac:dyDescent="0.3">
      <c r="A2230" s="52">
        <v>45870</v>
      </c>
      <c r="B2230" s="10" t="s">
        <v>696</v>
      </c>
      <c r="C2230" s="10" t="s">
        <v>697</v>
      </c>
      <c r="D2230" s="10" t="s">
        <v>373</v>
      </c>
      <c r="E2230" s="10" t="s">
        <v>16</v>
      </c>
      <c r="F2230" s="10" t="s">
        <v>19</v>
      </c>
      <c r="G2230" s="10" t="s">
        <v>51</v>
      </c>
      <c r="H2230" s="10">
        <v>1</v>
      </c>
      <c r="I2230" s="11">
        <v>44982</v>
      </c>
      <c r="J2230" s="10">
        <v>54</v>
      </c>
      <c r="K2230" s="10" t="s">
        <v>68</v>
      </c>
      <c r="L2230" s="10" t="s">
        <v>40</v>
      </c>
    </row>
    <row r="2231" spans="1:12" x14ac:dyDescent="0.3">
      <c r="A2231" s="52">
        <v>45870</v>
      </c>
      <c r="B2231" s="10" t="s">
        <v>698</v>
      </c>
      <c r="C2231" s="10" t="s">
        <v>699</v>
      </c>
      <c r="D2231" s="10" t="s">
        <v>225</v>
      </c>
      <c r="E2231" s="10" t="s">
        <v>16</v>
      </c>
      <c r="F2231" s="10" t="s">
        <v>19</v>
      </c>
      <c r="G2231" s="10" t="s">
        <v>51</v>
      </c>
      <c r="H2231" s="10">
        <v>1</v>
      </c>
      <c r="I2231" s="11">
        <v>44795</v>
      </c>
      <c r="J2231" s="10">
        <v>33</v>
      </c>
      <c r="K2231" s="10" t="s">
        <v>52</v>
      </c>
      <c r="L2231" s="10" t="s">
        <v>90</v>
      </c>
    </row>
    <row r="2232" spans="1:12" x14ac:dyDescent="0.3">
      <c r="A2232" s="52">
        <v>45870</v>
      </c>
      <c r="B2232" s="10" t="s">
        <v>700</v>
      </c>
      <c r="C2232" s="10" t="s">
        <v>701</v>
      </c>
      <c r="D2232" s="10" t="s">
        <v>66</v>
      </c>
      <c r="E2232" s="10" t="s">
        <v>20</v>
      </c>
      <c r="F2232" s="10" t="s">
        <v>56</v>
      </c>
      <c r="G2232" s="10" t="s">
        <v>98</v>
      </c>
      <c r="H2232" s="10">
        <v>1</v>
      </c>
      <c r="I2232" s="11">
        <v>45435</v>
      </c>
      <c r="J2232" s="10">
        <v>40</v>
      </c>
      <c r="K2232" s="10" t="s">
        <v>52</v>
      </c>
      <c r="L2232" s="10" t="s">
        <v>36</v>
      </c>
    </row>
    <row r="2233" spans="1:12" x14ac:dyDescent="0.3">
      <c r="A2233" s="52">
        <v>45870</v>
      </c>
      <c r="B2233" s="10" t="s">
        <v>703</v>
      </c>
      <c r="C2233" s="10" t="s">
        <v>312</v>
      </c>
      <c r="D2233" s="10" t="s">
        <v>704</v>
      </c>
      <c r="E2233" s="10" t="s">
        <v>16</v>
      </c>
      <c r="F2233" s="10" t="s">
        <v>50</v>
      </c>
      <c r="G2233" s="10" t="s">
        <v>121</v>
      </c>
      <c r="H2233" s="10">
        <v>1</v>
      </c>
      <c r="I2233" s="11">
        <v>44839</v>
      </c>
      <c r="J2233" s="10">
        <v>40</v>
      </c>
      <c r="K2233" s="10" t="s">
        <v>52</v>
      </c>
      <c r="L2233" s="10" t="s">
        <v>90</v>
      </c>
    </row>
    <row r="2234" spans="1:12" x14ac:dyDescent="0.3">
      <c r="A2234" s="52">
        <v>45870</v>
      </c>
      <c r="B2234" s="10" t="s">
        <v>705</v>
      </c>
      <c r="C2234" s="10" t="s">
        <v>342</v>
      </c>
      <c r="D2234" s="10" t="s">
        <v>447</v>
      </c>
      <c r="E2234" s="10" t="s">
        <v>20</v>
      </c>
      <c r="F2234" s="10" t="s">
        <v>56</v>
      </c>
      <c r="G2234" s="10" t="s">
        <v>121</v>
      </c>
      <c r="H2234" s="10">
        <v>1</v>
      </c>
      <c r="I2234" s="11">
        <v>45390</v>
      </c>
      <c r="J2234" s="10">
        <v>65</v>
      </c>
      <c r="K2234" s="10" t="s">
        <v>52</v>
      </c>
      <c r="L2234" s="10" t="s">
        <v>31</v>
      </c>
    </row>
    <row r="2235" spans="1:12" x14ac:dyDescent="0.3">
      <c r="A2235" s="52">
        <v>45870</v>
      </c>
      <c r="B2235" s="10" t="s">
        <v>706</v>
      </c>
      <c r="C2235" s="10" t="s">
        <v>30</v>
      </c>
      <c r="D2235" s="10" t="s">
        <v>26</v>
      </c>
      <c r="E2235" s="10" t="s">
        <v>20</v>
      </c>
      <c r="F2235" s="10" t="s">
        <v>19</v>
      </c>
      <c r="G2235" s="10" t="s">
        <v>75</v>
      </c>
      <c r="H2235" s="10">
        <v>1</v>
      </c>
      <c r="I2235" s="11">
        <v>44137</v>
      </c>
      <c r="J2235" s="10">
        <v>30</v>
      </c>
      <c r="K2235" s="10" t="s">
        <v>68</v>
      </c>
      <c r="L2235" s="10" t="s">
        <v>40</v>
      </c>
    </row>
    <row r="2236" spans="1:12" x14ac:dyDescent="0.3">
      <c r="A2236" s="52">
        <v>45870</v>
      </c>
      <c r="B2236" s="10" t="s">
        <v>707</v>
      </c>
      <c r="C2236" s="10" t="s">
        <v>231</v>
      </c>
      <c r="D2236" s="10" t="s">
        <v>134</v>
      </c>
      <c r="E2236" s="10" t="s">
        <v>16</v>
      </c>
      <c r="F2236" s="10" t="s">
        <v>19</v>
      </c>
      <c r="G2236" s="10" t="s">
        <v>57</v>
      </c>
      <c r="H2236" s="10">
        <v>1</v>
      </c>
      <c r="I2236" s="11">
        <v>45829</v>
      </c>
      <c r="J2236" s="10">
        <v>45</v>
      </c>
      <c r="K2236" s="10" t="s">
        <v>68</v>
      </c>
      <c r="L2236" s="10" t="s">
        <v>90</v>
      </c>
    </row>
    <row r="2237" spans="1:12" x14ac:dyDescent="0.3">
      <c r="A2237" s="52">
        <v>45870</v>
      </c>
      <c r="B2237" s="10" t="s">
        <v>708</v>
      </c>
      <c r="C2237" s="10" t="s">
        <v>602</v>
      </c>
      <c r="D2237" s="10" t="s">
        <v>166</v>
      </c>
      <c r="E2237" s="10" t="s">
        <v>20</v>
      </c>
      <c r="F2237" s="10" t="s">
        <v>19</v>
      </c>
      <c r="G2237" s="10" t="s">
        <v>51</v>
      </c>
      <c r="H2237" s="10">
        <v>1</v>
      </c>
      <c r="I2237" s="11">
        <v>45158</v>
      </c>
      <c r="J2237" s="10">
        <v>59</v>
      </c>
      <c r="K2237" s="10" t="s">
        <v>52</v>
      </c>
      <c r="L2237" s="10" t="s">
        <v>18</v>
      </c>
    </row>
    <row r="2238" spans="1:12" x14ac:dyDescent="0.3">
      <c r="A2238" s="52">
        <v>45870</v>
      </c>
      <c r="B2238" s="10" t="s">
        <v>709</v>
      </c>
      <c r="C2238" s="10" t="s">
        <v>710</v>
      </c>
      <c r="D2238" s="10" t="s">
        <v>622</v>
      </c>
      <c r="E2238" s="10" t="s">
        <v>20</v>
      </c>
      <c r="F2238" s="10" t="s">
        <v>19</v>
      </c>
      <c r="G2238" s="10" t="s">
        <v>57</v>
      </c>
      <c r="H2238" s="10">
        <v>1</v>
      </c>
      <c r="I2238" s="11">
        <v>44087</v>
      </c>
      <c r="J2238" s="10">
        <v>40</v>
      </c>
      <c r="K2238" s="10" t="s">
        <v>52</v>
      </c>
      <c r="L2238" s="10" t="s">
        <v>42</v>
      </c>
    </row>
    <row r="2239" spans="1:12" x14ac:dyDescent="0.3">
      <c r="A2239" s="52">
        <v>45870</v>
      </c>
      <c r="B2239" s="10" t="s">
        <v>711</v>
      </c>
      <c r="C2239" s="10" t="s">
        <v>712</v>
      </c>
      <c r="D2239" s="10" t="s">
        <v>317</v>
      </c>
      <c r="E2239" s="10" t="s">
        <v>20</v>
      </c>
      <c r="F2239" s="10" t="s">
        <v>17</v>
      </c>
      <c r="G2239" s="10" t="s">
        <v>57</v>
      </c>
      <c r="H2239" s="10">
        <v>0.91</v>
      </c>
      <c r="I2239" s="11">
        <v>44801</v>
      </c>
      <c r="J2239" s="10">
        <v>55</v>
      </c>
      <c r="K2239" s="10" t="s">
        <v>52</v>
      </c>
      <c r="L2239" s="10" t="s">
        <v>40</v>
      </c>
    </row>
    <row r="2240" spans="1:12" x14ac:dyDescent="0.3">
      <c r="A2240" s="52">
        <v>45870</v>
      </c>
      <c r="B2240" s="10" t="s">
        <v>713</v>
      </c>
      <c r="C2240" s="10" t="s">
        <v>455</v>
      </c>
      <c r="D2240" s="10" t="s">
        <v>134</v>
      </c>
      <c r="E2240" s="10" t="s">
        <v>16</v>
      </c>
      <c r="F2240" s="10" t="s">
        <v>19</v>
      </c>
      <c r="G2240" s="10" t="s">
        <v>51</v>
      </c>
      <c r="H2240" s="10">
        <v>1</v>
      </c>
      <c r="I2240" s="11">
        <v>45418</v>
      </c>
      <c r="J2240" s="10">
        <v>49</v>
      </c>
      <c r="K2240" s="10" t="s">
        <v>52</v>
      </c>
      <c r="L2240" s="10" t="s">
        <v>42</v>
      </c>
    </row>
    <row r="2241" spans="1:12" x14ac:dyDescent="0.3">
      <c r="A2241" s="52">
        <v>45870</v>
      </c>
      <c r="B2241" s="10" t="s">
        <v>717</v>
      </c>
      <c r="C2241" s="10" t="s">
        <v>441</v>
      </c>
      <c r="D2241" s="10" t="s">
        <v>404</v>
      </c>
      <c r="E2241" s="10" t="s">
        <v>16</v>
      </c>
      <c r="F2241" s="10" t="s">
        <v>19</v>
      </c>
      <c r="G2241" s="10" t="s">
        <v>51</v>
      </c>
      <c r="H2241" s="10">
        <v>1</v>
      </c>
      <c r="I2241" s="11">
        <v>44806</v>
      </c>
      <c r="J2241" s="10">
        <v>63</v>
      </c>
      <c r="K2241" s="10" t="s">
        <v>68</v>
      </c>
      <c r="L2241" s="10" t="s">
        <v>94</v>
      </c>
    </row>
    <row r="2242" spans="1:12" x14ac:dyDescent="0.3">
      <c r="A2242" s="52">
        <v>45870</v>
      </c>
      <c r="B2242" s="10" t="s">
        <v>718</v>
      </c>
      <c r="C2242" s="10" t="s">
        <v>244</v>
      </c>
      <c r="D2242" s="10" t="s">
        <v>447</v>
      </c>
      <c r="E2242" s="10" t="s">
        <v>20</v>
      </c>
      <c r="F2242" s="10" t="s">
        <v>56</v>
      </c>
      <c r="G2242" s="10" t="s">
        <v>75</v>
      </c>
      <c r="H2242" s="10">
        <v>1</v>
      </c>
      <c r="I2242" s="11">
        <v>44658</v>
      </c>
      <c r="J2242" s="10">
        <v>43</v>
      </c>
      <c r="K2242" s="10" t="s">
        <v>52</v>
      </c>
      <c r="L2242" s="10" t="s">
        <v>90</v>
      </c>
    </row>
    <row r="2243" spans="1:12" x14ac:dyDescent="0.3">
      <c r="A2243" s="52">
        <v>45870</v>
      </c>
      <c r="B2243" s="10" t="s">
        <v>719</v>
      </c>
      <c r="C2243" s="10" t="s">
        <v>720</v>
      </c>
      <c r="D2243" s="10" t="s">
        <v>60</v>
      </c>
      <c r="E2243" s="10" t="s">
        <v>20</v>
      </c>
      <c r="F2243" s="10" t="s">
        <v>19</v>
      </c>
      <c r="G2243" s="10" t="s">
        <v>51</v>
      </c>
      <c r="H2243" s="10">
        <v>1</v>
      </c>
      <c r="I2243" s="11">
        <v>45342</v>
      </c>
      <c r="J2243" s="10">
        <v>55</v>
      </c>
      <c r="K2243" s="10" t="s">
        <v>52</v>
      </c>
      <c r="L2243" s="10" t="s">
        <v>90</v>
      </c>
    </row>
    <row r="2244" spans="1:12" x14ac:dyDescent="0.3">
      <c r="A2244" s="52">
        <v>45870</v>
      </c>
      <c r="B2244" s="10" t="s">
        <v>721</v>
      </c>
      <c r="C2244" s="10" t="s">
        <v>177</v>
      </c>
      <c r="D2244" s="10" t="s">
        <v>134</v>
      </c>
      <c r="E2244" s="10" t="s">
        <v>16</v>
      </c>
      <c r="F2244" s="10" t="s">
        <v>17</v>
      </c>
      <c r="G2244" s="10" t="s">
        <v>29</v>
      </c>
      <c r="H2244" s="10">
        <v>1</v>
      </c>
      <c r="I2244" s="11">
        <v>45894</v>
      </c>
      <c r="J2244" s="10">
        <v>46</v>
      </c>
      <c r="K2244" s="10" t="s">
        <v>68</v>
      </c>
      <c r="L2244" s="10" t="s">
        <v>42</v>
      </c>
    </row>
    <row r="2245" spans="1:12" x14ac:dyDescent="0.3">
      <c r="A2245" s="52">
        <v>45870</v>
      </c>
      <c r="B2245" s="10" t="s">
        <v>723</v>
      </c>
      <c r="C2245" s="10" t="s">
        <v>441</v>
      </c>
      <c r="D2245" s="10" t="s">
        <v>724</v>
      </c>
      <c r="E2245" s="10" t="s">
        <v>16</v>
      </c>
      <c r="F2245" s="10" t="s">
        <v>50</v>
      </c>
      <c r="G2245" s="10" t="s">
        <v>75</v>
      </c>
      <c r="H2245" s="10">
        <v>1</v>
      </c>
      <c r="I2245" s="11">
        <v>44194</v>
      </c>
      <c r="J2245" s="10">
        <v>27</v>
      </c>
      <c r="K2245" s="10" t="s">
        <v>52</v>
      </c>
      <c r="L2245" s="10" t="s">
        <v>42</v>
      </c>
    </row>
    <row r="2246" spans="1:12" x14ac:dyDescent="0.3">
      <c r="A2246" s="52">
        <v>45870</v>
      </c>
      <c r="B2246" s="10" t="s">
        <v>725</v>
      </c>
      <c r="C2246" s="10" t="s">
        <v>726</v>
      </c>
      <c r="D2246" s="10" t="s">
        <v>193</v>
      </c>
      <c r="E2246" s="10" t="s">
        <v>16</v>
      </c>
      <c r="F2246" s="10" t="s">
        <v>17</v>
      </c>
      <c r="G2246" s="10" t="s">
        <v>98</v>
      </c>
      <c r="H2246" s="10">
        <v>0.91</v>
      </c>
      <c r="I2246" s="11">
        <v>44552</v>
      </c>
      <c r="J2246" s="10">
        <v>25</v>
      </c>
      <c r="K2246" s="10" t="s">
        <v>52</v>
      </c>
      <c r="L2246" s="10" t="s">
        <v>21</v>
      </c>
    </row>
    <row r="2247" spans="1:12" x14ac:dyDescent="0.3">
      <c r="A2247" s="52">
        <v>45870</v>
      </c>
      <c r="B2247" s="10" t="s">
        <v>727</v>
      </c>
      <c r="C2247" s="10" t="s">
        <v>728</v>
      </c>
      <c r="D2247" s="10" t="s">
        <v>729</v>
      </c>
      <c r="E2247" s="10" t="s">
        <v>16</v>
      </c>
      <c r="F2247" s="10" t="s">
        <v>56</v>
      </c>
      <c r="G2247" s="10" t="s">
        <v>29</v>
      </c>
      <c r="H2247" s="10">
        <v>1</v>
      </c>
      <c r="I2247" s="11">
        <v>44272</v>
      </c>
      <c r="J2247" s="10">
        <v>24</v>
      </c>
      <c r="K2247" s="10" t="s">
        <v>52</v>
      </c>
      <c r="L2247" s="10" t="s">
        <v>94</v>
      </c>
    </row>
    <row r="2248" spans="1:12" x14ac:dyDescent="0.3">
      <c r="A2248" s="52">
        <v>45870</v>
      </c>
      <c r="B2248" s="10" t="s">
        <v>730</v>
      </c>
      <c r="C2248" s="10" t="s">
        <v>731</v>
      </c>
      <c r="D2248" s="10" t="s">
        <v>317</v>
      </c>
      <c r="E2248" s="10" t="s">
        <v>20</v>
      </c>
      <c r="F2248" s="10" t="s">
        <v>56</v>
      </c>
      <c r="G2248" s="10" t="s">
        <v>51</v>
      </c>
      <c r="H2248" s="10">
        <v>1</v>
      </c>
      <c r="I2248" s="11">
        <v>44119</v>
      </c>
      <c r="J2248" s="10">
        <v>56</v>
      </c>
      <c r="K2248" s="10" t="s">
        <v>52</v>
      </c>
      <c r="L2248" s="10" t="s">
        <v>18</v>
      </c>
    </row>
    <row r="2249" spans="1:12" x14ac:dyDescent="0.3">
      <c r="A2249" s="52">
        <v>45870</v>
      </c>
      <c r="B2249" s="10" t="s">
        <v>732</v>
      </c>
      <c r="C2249" s="10" t="s">
        <v>174</v>
      </c>
      <c r="D2249" s="10" t="s">
        <v>89</v>
      </c>
      <c r="E2249" s="10" t="s">
        <v>20</v>
      </c>
      <c r="F2249" s="10" t="s">
        <v>17</v>
      </c>
      <c r="G2249" s="10" t="s">
        <v>75</v>
      </c>
      <c r="H2249" s="10">
        <v>1</v>
      </c>
      <c r="I2249" s="11">
        <v>44703</v>
      </c>
      <c r="J2249" s="10">
        <v>35</v>
      </c>
      <c r="K2249" s="10" t="s">
        <v>52</v>
      </c>
      <c r="L2249" s="10" t="s">
        <v>35</v>
      </c>
    </row>
    <row r="2250" spans="1:12" x14ac:dyDescent="0.3">
      <c r="A2250" s="52">
        <v>45870</v>
      </c>
      <c r="B2250" s="10" t="s">
        <v>733</v>
      </c>
      <c r="C2250" s="10" t="s">
        <v>734</v>
      </c>
      <c r="D2250" s="10" t="s">
        <v>462</v>
      </c>
      <c r="E2250" s="10" t="s">
        <v>20</v>
      </c>
      <c r="F2250" s="10" t="s">
        <v>19</v>
      </c>
      <c r="G2250" s="10" t="s">
        <v>51</v>
      </c>
      <c r="H2250" s="10">
        <v>0.91</v>
      </c>
      <c r="I2250" s="11">
        <v>45381</v>
      </c>
      <c r="J2250" s="10">
        <v>22</v>
      </c>
      <c r="K2250" s="10" t="s">
        <v>68</v>
      </c>
      <c r="L2250" s="10" t="s">
        <v>27</v>
      </c>
    </row>
    <row r="2251" spans="1:12" x14ac:dyDescent="0.3">
      <c r="A2251" s="52">
        <v>45870</v>
      </c>
      <c r="B2251" s="10" t="s">
        <v>735</v>
      </c>
      <c r="C2251" s="10" t="s">
        <v>392</v>
      </c>
      <c r="D2251" s="10" t="s">
        <v>594</v>
      </c>
      <c r="E2251" s="10" t="s">
        <v>16</v>
      </c>
      <c r="F2251" s="10" t="s">
        <v>50</v>
      </c>
      <c r="G2251" s="10" t="s">
        <v>51</v>
      </c>
      <c r="H2251" s="10">
        <v>0.91</v>
      </c>
      <c r="I2251" s="11">
        <v>45318</v>
      </c>
      <c r="J2251" s="10">
        <v>32</v>
      </c>
      <c r="K2251" s="10" t="s">
        <v>52</v>
      </c>
      <c r="L2251" s="10" t="s">
        <v>31</v>
      </c>
    </row>
    <row r="2252" spans="1:12" x14ac:dyDescent="0.3">
      <c r="A2252" s="52">
        <v>45870</v>
      </c>
      <c r="B2252" s="10" t="s">
        <v>736</v>
      </c>
      <c r="C2252" s="10" t="s">
        <v>489</v>
      </c>
      <c r="D2252" s="10" t="s">
        <v>66</v>
      </c>
      <c r="E2252" s="10" t="s">
        <v>20</v>
      </c>
      <c r="F2252" s="10" t="s">
        <v>17</v>
      </c>
      <c r="G2252" s="10" t="s">
        <v>29</v>
      </c>
      <c r="H2252" s="10">
        <v>1</v>
      </c>
      <c r="I2252" s="11">
        <v>45384</v>
      </c>
      <c r="J2252" s="10">
        <v>39</v>
      </c>
      <c r="K2252" s="10" t="s">
        <v>68</v>
      </c>
      <c r="L2252" s="10" t="s">
        <v>40</v>
      </c>
    </row>
    <row r="2253" spans="1:12" x14ac:dyDescent="0.3">
      <c r="A2253" s="52">
        <v>45870</v>
      </c>
      <c r="B2253" s="10" t="s">
        <v>737</v>
      </c>
      <c r="C2253" s="10" t="s">
        <v>738</v>
      </c>
      <c r="D2253" s="10" t="s">
        <v>63</v>
      </c>
      <c r="E2253" s="10" t="s">
        <v>20</v>
      </c>
      <c r="F2253" s="10" t="s">
        <v>19</v>
      </c>
      <c r="G2253" s="10" t="s">
        <v>67</v>
      </c>
      <c r="H2253" s="10">
        <v>1</v>
      </c>
      <c r="I2253" s="11">
        <v>44773</v>
      </c>
      <c r="J2253" s="10">
        <v>48</v>
      </c>
      <c r="K2253" s="10" t="s">
        <v>52</v>
      </c>
      <c r="L2253" s="10" t="s">
        <v>21</v>
      </c>
    </row>
    <row r="2254" spans="1:12" x14ac:dyDescent="0.3">
      <c r="A2254" s="52">
        <v>45870</v>
      </c>
      <c r="B2254" s="10" t="s">
        <v>739</v>
      </c>
      <c r="C2254" s="10" t="s">
        <v>206</v>
      </c>
      <c r="D2254" s="10" t="s">
        <v>481</v>
      </c>
      <c r="E2254" s="10" t="s">
        <v>16</v>
      </c>
      <c r="F2254" s="10" t="s">
        <v>19</v>
      </c>
      <c r="G2254" s="10" t="s">
        <v>121</v>
      </c>
      <c r="H2254" s="10">
        <v>1</v>
      </c>
      <c r="I2254" s="11">
        <v>45601</v>
      </c>
      <c r="J2254" s="10">
        <v>41</v>
      </c>
      <c r="K2254" s="10" t="s">
        <v>68</v>
      </c>
      <c r="L2254" s="10" t="s">
        <v>35</v>
      </c>
    </row>
    <row r="2255" spans="1:12" x14ac:dyDescent="0.3">
      <c r="A2255" s="52">
        <v>45870</v>
      </c>
      <c r="B2255" s="10" t="s">
        <v>740</v>
      </c>
      <c r="C2255" s="10" t="s">
        <v>304</v>
      </c>
      <c r="D2255" s="10" t="s">
        <v>599</v>
      </c>
      <c r="E2255" s="10" t="s">
        <v>16</v>
      </c>
      <c r="F2255" s="10" t="s">
        <v>56</v>
      </c>
      <c r="G2255" s="10" t="s">
        <v>51</v>
      </c>
      <c r="H2255" s="10">
        <v>1</v>
      </c>
      <c r="I2255" s="11">
        <v>44953</v>
      </c>
      <c r="J2255" s="10">
        <v>20</v>
      </c>
      <c r="K2255" s="10" t="s">
        <v>52</v>
      </c>
      <c r="L2255" s="10" t="s">
        <v>31</v>
      </c>
    </row>
    <row r="2256" spans="1:12" x14ac:dyDescent="0.3">
      <c r="A2256" s="52">
        <v>45870</v>
      </c>
      <c r="B2256" s="10" t="s">
        <v>741</v>
      </c>
      <c r="C2256" s="10" t="s">
        <v>512</v>
      </c>
      <c r="D2256" s="10" t="s">
        <v>742</v>
      </c>
      <c r="E2256" s="10" t="s">
        <v>16</v>
      </c>
      <c r="F2256" s="10" t="s">
        <v>17</v>
      </c>
      <c r="G2256" s="10" t="s">
        <v>29</v>
      </c>
      <c r="H2256" s="10">
        <v>1</v>
      </c>
      <c r="I2256" s="11">
        <v>45382</v>
      </c>
      <c r="J2256" s="10">
        <v>55</v>
      </c>
      <c r="K2256" s="10" t="s">
        <v>52</v>
      </c>
      <c r="L2256" s="10" t="s">
        <v>27</v>
      </c>
    </row>
    <row r="2257" spans="1:12" x14ac:dyDescent="0.3">
      <c r="A2257" s="52">
        <v>45870</v>
      </c>
      <c r="B2257" s="10" t="s">
        <v>743</v>
      </c>
      <c r="C2257" s="10" t="s">
        <v>198</v>
      </c>
      <c r="D2257" s="10" t="s">
        <v>639</v>
      </c>
      <c r="E2257" s="10" t="s">
        <v>20</v>
      </c>
      <c r="F2257" s="10" t="s">
        <v>17</v>
      </c>
      <c r="G2257" s="10" t="s">
        <v>51</v>
      </c>
      <c r="H2257" s="10">
        <v>0.91</v>
      </c>
      <c r="I2257" s="11">
        <v>45846</v>
      </c>
      <c r="J2257" s="10">
        <v>57</v>
      </c>
      <c r="K2257" s="10" t="s">
        <v>68</v>
      </c>
      <c r="L2257" s="10" t="s">
        <v>90</v>
      </c>
    </row>
    <row r="2258" spans="1:12" x14ac:dyDescent="0.3">
      <c r="A2258" s="52">
        <v>45870</v>
      </c>
      <c r="B2258" s="10" t="s">
        <v>744</v>
      </c>
      <c r="C2258" s="10" t="s">
        <v>745</v>
      </c>
      <c r="D2258" s="10" t="s">
        <v>370</v>
      </c>
      <c r="E2258" s="10" t="s">
        <v>20</v>
      </c>
      <c r="F2258" s="10" t="s">
        <v>19</v>
      </c>
      <c r="G2258" s="10" t="s">
        <v>75</v>
      </c>
      <c r="H2258" s="10">
        <v>1</v>
      </c>
      <c r="I2258" s="11">
        <v>44350</v>
      </c>
      <c r="J2258" s="10">
        <v>28</v>
      </c>
      <c r="K2258" s="10" t="s">
        <v>52</v>
      </c>
      <c r="L2258" s="10" t="s">
        <v>36</v>
      </c>
    </row>
    <row r="2259" spans="1:12" x14ac:dyDescent="0.3">
      <c r="A2259" s="52">
        <v>45901</v>
      </c>
      <c r="B2259" s="10" t="s">
        <v>47</v>
      </c>
      <c r="C2259" s="10" t="s">
        <v>48</v>
      </c>
      <c r="D2259" s="10" t="s">
        <v>49</v>
      </c>
      <c r="E2259" s="10" t="s">
        <v>16</v>
      </c>
      <c r="F2259" s="10" t="s">
        <v>50</v>
      </c>
      <c r="G2259" s="10" t="s">
        <v>51</v>
      </c>
      <c r="H2259" s="10">
        <v>1</v>
      </c>
      <c r="I2259" s="11">
        <v>45667</v>
      </c>
      <c r="J2259" s="10">
        <v>32</v>
      </c>
      <c r="K2259" s="10" t="s">
        <v>52</v>
      </c>
      <c r="L2259" s="10" t="s">
        <v>39</v>
      </c>
    </row>
    <row r="2260" spans="1:12" x14ac:dyDescent="0.3">
      <c r="A2260" s="52">
        <v>45901</v>
      </c>
      <c r="B2260" s="10" t="s">
        <v>53</v>
      </c>
      <c r="C2260" s="10" t="s">
        <v>54</v>
      </c>
      <c r="D2260" s="10" t="s">
        <v>55</v>
      </c>
      <c r="E2260" s="10" t="s">
        <v>16</v>
      </c>
      <c r="F2260" s="10" t="s">
        <v>56</v>
      </c>
      <c r="G2260" s="10" t="s">
        <v>57</v>
      </c>
      <c r="H2260" s="10">
        <v>1</v>
      </c>
      <c r="I2260" s="11">
        <v>44294</v>
      </c>
      <c r="J2260" s="10">
        <v>34</v>
      </c>
      <c r="K2260" s="10" t="s">
        <v>52</v>
      </c>
      <c r="L2260" s="10" t="s">
        <v>18</v>
      </c>
    </row>
    <row r="2261" spans="1:12" x14ac:dyDescent="0.3">
      <c r="A2261" s="52">
        <v>45901</v>
      </c>
      <c r="B2261" s="10" t="s">
        <v>58</v>
      </c>
      <c r="C2261" s="10" t="s">
        <v>59</v>
      </c>
      <c r="D2261" s="10" t="s">
        <v>60</v>
      </c>
      <c r="E2261" s="10" t="s">
        <v>20</v>
      </c>
      <c r="F2261" s="10" t="s">
        <v>17</v>
      </c>
      <c r="G2261" s="10" t="s">
        <v>57</v>
      </c>
      <c r="H2261" s="10">
        <v>1</v>
      </c>
      <c r="I2261" s="11">
        <v>45672</v>
      </c>
      <c r="J2261" s="10">
        <v>28</v>
      </c>
      <c r="K2261" s="10" t="s">
        <v>52</v>
      </c>
      <c r="L2261" s="10" t="s">
        <v>36</v>
      </c>
    </row>
    <row r="2262" spans="1:12" x14ac:dyDescent="0.3">
      <c r="A2262" s="52">
        <v>45901</v>
      </c>
      <c r="B2262" s="10" t="s">
        <v>61</v>
      </c>
      <c r="C2262" s="10" t="s">
        <v>62</v>
      </c>
      <c r="D2262" s="10" t="s">
        <v>63</v>
      </c>
      <c r="E2262" s="10" t="s">
        <v>20</v>
      </c>
      <c r="F2262" s="10" t="s">
        <v>50</v>
      </c>
      <c r="G2262" s="10" t="s">
        <v>51</v>
      </c>
      <c r="H2262" s="10">
        <v>1</v>
      </c>
      <c r="I2262" s="11">
        <v>44164</v>
      </c>
      <c r="J2262" s="10">
        <v>42</v>
      </c>
      <c r="K2262" s="10" t="s">
        <v>52</v>
      </c>
      <c r="L2262" s="10" t="s">
        <v>36</v>
      </c>
    </row>
    <row r="2263" spans="1:12" x14ac:dyDescent="0.3">
      <c r="A2263" s="52">
        <v>45901</v>
      </c>
      <c r="B2263" s="10" t="s">
        <v>64</v>
      </c>
      <c r="C2263" s="10" t="s">
        <v>65</v>
      </c>
      <c r="D2263" s="10" t="s">
        <v>66</v>
      </c>
      <c r="E2263" s="10" t="s">
        <v>20</v>
      </c>
      <c r="F2263" s="10" t="s">
        <v>19</v>
      </c>
      <c r="G2263" s="10" t="s">
        <v>67</v>
      </c>
      <c r="H2263" s="10">
        <v>0.91</v>
      </c>
      <c r="I2263" s="11">
        <v>44766</v>
      </c>
      <c r="J2263" s="10">
        <v>41</v>
      </c>
      <c r="K2263" s="10" t="s">
        <v>68</v>
      </c>
      <c r="L2263" s="10" t="s">
        <v>41</v>
      </c>
    </row>
    <row r="2264" spans="1:12" x14ac:dyDescent="0.3">
      <c r="A2264" s="52">
        <v>45901</v>
      </c>
      <c r="B2264" s="10" t="s">
        <v>72</v>
      </c>
      <c r="C2264" s="10" t="s">
        <v>73</v>
      </c>
      <c r="D2264" s="10" t="s">
        <v>74</v>
      </c>
      <c r="E2264" s="10" t="s">
        <v>16</v>
      </c>
      <c r="F2264" s="10" t="s">
        <v>19</v>
      </c>
      <c r="G2264" s="10" t="s">
        <v>75</v>
      </c>
      <c r="H2264" s="10">
        <v>0.91</v>
      </c>
      <c r="I2264" s="11">
        <v>45295</v>
      </c>
      <c r="J2264" s="10">
        <v>37</v>
      </c>
      <c r="K2264" s="10" t="s">
        <v>52</v>
      </c>
      <c r="L2264" s="10" t="s">
        <v>27</v>
      </c>
    </row>
    <row r="2265" spans="1:12" x14ac:dyDescent="0.3">
      <c r="A2265" s="52">
        <v>45901</v>
      </c>
      <c r="B2265" s="10" t="s">
        <v>76</v>
      </c>
      <c r="C2265" s="10" t="s">
        <v>77</v>
      </c>
      <c r="D2265" s="10" t="s">
        <v>78</v>
      </c>
      <c r="E2265" s="10" t="s">
        <v>20</v>
      </c>
      <c r="F2265" s="10" t="s">
        <v>19</v>
      </c>
      <c r="G2265" s="10" t="s">
        <v>67</v>
      </c>
      <c r="H2265" s="10">
        <v>1</v>
      </c>
      <c r="I2265" s="11">
        <v>44378</v>
      </c>
      <c r="J2265" s="10">
        <v>21</v>
      </c>
      <c r="K2265" s="10" t="s">
        <v>52</v>
      </c>
      <c r="L2265" s="10" t="s">
        <v>18</v>
      </c>
    </row>
    <row r="2266" spans="1:12" x14ac:dyDescent="0.3">
      <c r="A2266" s="52">
        <v>45901</v>
      </c>
      <c r="B2266" s="10" t="s">
        <v>82</v>
      </c>
      <c r="C2266" s="10" t="s">
        <v>83</v>
      </c>
      <c r="D2266" s="10" t="s">
        <v>84</v>
      </c>
      <c r="E2266" s="10" t="s">
        <v>20</v>
      </c>
      <c r="F2266" s="10" t="s">
        <v>17</v>
      </c>
      <c r="G2266" s="10" t="s">
        <v>67</v>
      </c>
      <c r="H2266" s="10">
        <v>1</v>
      </c>
      <c r="I2266" s="11">
        <v>45331</v>
      </c>
      <c r="J2266" s="10">
        <v>42</v>
      </c>
      <c r="K2266" s="10" t="s">
        <v>68</v>
      </c>
      <c r="L2266" s="10" t="s">
        <v>39</v>
      </c>
    </row>
    <row r="2267" spans="1:12" x14ac:dyDescent="0.3">
      <c r="A2267" s="52">
        <v>45901</v>
      </c>
      <c r="B2267" s="10" t="s">
        <v>85</v>
      </c>
      <c r="C2267" s="10" t="s">
        <v>86</v>
      </c>
      <c r="D2267" s="10" t="s">
        <v>87</v>
      </c>
      <c r="E2267" s="10" t="s">
        <v>20</v>
      </c>
      <c r="F2267" s="10" t="s">
        <v>19</v>
      </c>
      <c r="G2267" s="10" t="s">
        <v>29</v>
      </c>
      <c r="H2267" s="10">
        <v>1</v>
      </c>
      <c r="I2267" s="11">
        <v>44626</v>
      </c>
      <c r="J2267" s="10">
        <v>64</v>
      </c>
      <c r="K2267" s="10" t="s">
        <v>68</v>
      </c>
      <c r="L2267" s="10" t="s">
        <v>42</v>
      </c>
    </row>
    <row r="2268" spans="1:12" x14ac:dyDescent="0.3">
      <c r="A2268" s="52">
        <v>45901</v>
      </c>
      <c r="B2268" s="10" t="s">
        <v>88</v>
      </c>
      <c r="C2268" s="10" t="s">
        <v>89</v>
      </c>
      <c r="D2268" s="10" t="s">
        <v>84</v>
      </c>
      <c r="E2268" s="10" t="s">
        <v>20</v>
      </c>
      <c r="F2268" s="10" t="s">
        <v>19</v>
      </c>
      <c r="G2268" s="10" t="s">
        <v>51</v>
      </c>
      <c r="H2268" s="10">
        <v>1</v>
      </c>
      <c r="I2268" s="11">
        <v>45438</v>
      </c>
      <c r="J2268" s="10">
        <v>44</v>
      </c>
      <c r="K2268" s="10" t="s">
        <v>68</v>
      </c>
      <c r="L2268" s="10" t="s">
        <v>90</v>
      </c>
    </row>
    <row r="2269" spans="1:12" x14ac:dyDescent="0.3">
      <c r="A2269" s="52">
        <v>45901</v>
      </c>
      <c r="B2269" s="10" t="s">
        <v>91</v>
      </c>
      <c r="C2269" s="10" t="s">
        <v>92</v>
      </c>
      <c r="D2269" s="10" t="s">
        <v>93</v>
      </c>
      <c r="E2269" s="10" t="s">
        <v>16</v>
      </c>
      <c r="F2269" s="10" t="s">
        <v>56</v>
      </c>
      <c r="G2269" s="10" t="s">
        <v>51</v>
      </c>
      <c r="H2269" s="10">
        <v>1</v>
      </c>
      <c r="I2269" s="11">
        <v>45643</v>
      </c>
      <c r="J2269" s="10">
        <v>59</v>
      </c>
      <c r="K2269" s="10" t="s">
        <v>52</v>
      </c>
      <c r="L2269" s="10" t="s">
        <v>94</v>
      </c>
    </row>
    <row r="2270" spans="1:12" x14ac:dyDescent="0.3">
      <c r="A2270" s="52">
        <v>45901</v>
      </c>
      <c r="B2270" s="10" t="s">
        <v>95</v>
      </c>
      <c r="C2270" s="10" t="s">
        <v>96</v>
      </c>
      <c r="D2270" s="10" t="s">
        <v>97</v>
      </c>
      <c r="E2270" s="10" t="s">
        <v>20</v>
      </c>
      <c r="F2270" s="10" t="s">
        <v>19</v>
      </c>
      <c r="G2270" s="10" t="s">
        <v>98</v>
      </c>
      <c r="H2270" s="10">
        <v>1</v>
      </c>
      <c r="I2270" s="11">
        <v>44501</v>
      </c>
      <c r="J2270" s="10">
        <v>27</v>
      </c>
      <c r="K2270" s="10" t="s">
        <v>68</v>
      </c>
      <c r="L2270" s="10" t="s">
        <v>31</v>
      </c>
    </row>
    <row r="2271" spans="1:12" x14ac:dyDescent="0.3">
      <c r="A2271" s="52">
        <v>45901</v>
      </c>
      <c r="B2271" s="10" t="s">
        <v>99</v>
      </c>
      <c r="C2271" s="10" t="s">
        <v>100</v>
      </c>
      <c r="D2271" s="10" t="s">
        <v>101</v>
      </c>
      <c r="E2271" s="10" t="s">
        <v>16</v>
      </c>
      <c r="F2271" s="10" t="s">
        <v>17</v>
      </c>
      <c r="G2271" s="10" t="s">
        <v>67</v>
      </c>
      <c r="H2271" s="10">
        <v>1</v>
      </c>
      <c r="I2271" s="11">
        <v>44344</v>
      </c>
      <c r="J2271" s="10">
        <v>35</v>
      </c>
      <c r="K2271" s="10" t="s">
        <v>68</v>
      </c>
      <c r="L2271" s="10" t="s">
        <v>18</v>
      </c>
    </row>
    <row r="2272" spans="1:12" x14ac:dyDescent="0.3">
      <c r="A2272" s="52">
        <v>45901</v>
      </c>
      <c r="B2272" s="10" t="s">
        <v>102</v>
      </c>
      <c r="C2272" s="10" t="s">
        <v>22</v>
      </c>
      <c r="D2272" s="10" t="s">
        <v>103</v>
      </c>
      <c r="E2272" s="10" t="s">
        <v>16</v>
      </c>
      <c r="F2272" s="10" t="s">
        <v>19</v>
      </c>
      <c r="G2272" s="10" t="s">
        <v>67</v>
      </c>
      <c r="H2272" s="10">
        <v>1</v>
      </c>
      <c r="I2272" s="11">
        <v>45482</v>
      </c>
      <c r="J2272" s="10">
        <v>59</v>
      </c>
      <c r="K2272" s="10" t="s">
        <v>68</v>
      </c>
      <c r="L2272" s="10" t="s">
        <v>36</v>
      </c>
    </row>
    <row r="2273" spans="1:12" x14ac:dyDescent="0.3">
      <c r="A2273" s="52">
        <v>45901</v>
      </c>
      <c r="B2273" s="10" t="s">
        <v>104</v>
      </c>
      <c r="C2273" s="10" t="s">
        <v>105</v>
      </c>
      <c r="D2273" s="10" t="s">
        <v>106</v>
      </c>
      <c r="E2273" s="10" t="s">
        <v>20</v>
      </c>
      <c r="F2273" s="10" t="s">
        <v>19</v>
      </c>
      <c r="G2273" s="10" t="s">
        <v>51</v>
      </c>
      <c r="H2273" s="10">
        <v>1</v>
      </c>
      <c r="I2273" s="11">
        <v>45417</v>
      </c>
      <c r="J2273" s="10">
        <v>63</v>
      </c>
      <c r="K2273" s="10" t="s">
        <v>68</v>
      </c>
      <c r="L2273" s="10" t="s">
        <v>41</v>
      </c>
    </row>
    <row r="2274" spans="1:12" x14ac:dyDescent="0.3">
      <c r="A2274" s="52">
        <v>45901</v>
      </c>
      <c r="B2274" s="10" t="s">
        <v>110</v>
      </c>
      <c r="C2274" s="10" t="s">
        <v>111</v>
      </c>
      <c r="D2274" s="10" t="s">
        <v>103</v>
      </c>
      <c r="E2274" s="10" t="s">
        <v>16</v>
      </c>
      <c r="F2274" s="10" t="s">
        <v>19</v>
      </c>
      <c r="G2274" s="10" t="s">
        <v>57</v>
      </c>
      <c r="H2274" s="10">
        <v>1</v>
      </c>
      <c r="I2274" s="11">
        <v>44101</v>
      </c>
      <c r="J2274" s="10">
        <v>29</v>
      </c>
      <c r="K2274" s="10" t="s">
        <v>52</v>
      </c>
      <c r="L2274" s="10" t="s">
        <v>18</v>
      </c>
    </row>
    <row r="2275" spans="1:12" x14ac:dyDescent="0.3">
      <c r="A2275" s="52">
        <v>45901</v>
      </c>
      <c r="B2275" s="10" t="s">
        <v>112</v>
      </c>
      <c r="C2275" s="10" t="s">
        <v>113</v>
      </c>
      <c r="D2275" s="10" t="s">
        <v>114</v>
      </c>
      <c r="E2275" s="10" t="s">
        <v>16</v>
      </c>
      <c r="F2275" s="10" t="s">
        <v>56</v>
      </c>
      <c r="G2275" s="10" t="s">
        <v>57</v>
      </c>
      <c r="H2275" s="10">
        <v>1</v>
      </c>
      <c r="I2275" s="11">
        <v>45808</v>
      </c>
      <c r="J2275" s="10">
        <v>37</v>
      </c>
      <c r="K2275" s="10" t="s">
        <v>52</v>
      </c>
      <c r="L2275" s="10" t="s">
        <v>31</v>
      </c>
    </row>
    <row r="2276" spans="1:12" x14ac:dyDescent="0.3">
      <c r="A2276" s="52">
        <v>45901</v>
      </c>
      <c r="B2276" s="10" t="s">
        <v>115</v>
      </c>
      <c r="C2276" s="10" t="s">
        <v>116</v>
      </c>
      <c r="D2276" s="10" t="s">
        <v>117</v>
      </c>
      <c r="E2276" s="10" t="s">
        <v>16</v>
      </c>
      <c r="F2276" s="10" t="s">
        <v>19</v>
      </c>
      <c r="G2276" s="10" t="s">
        <v>75</v>
      </c>
      <c r="H2276" s="10">
        <v>1</v>
      </c>
      <c r="I2276" s="11">
        <v>44315</v>
      </c>
      <c r="J2276" s="10">
        <v>22</v>
      </c>
      <c r="K2276" s="10" t="s">
        <v>52</v>
      </c>
      <c r="L2276" s="10" t="s">
        <v>90</v>
      </c>
    </row>
    <row r="2277" spans="1:12" x14ac:dyDescent="0.3">
      <c r="A2277" s="52">
        <v>45901</v>
      </c>
      <c r="B2277" s="10" t="s">
        <v>118</v>
      </c>
      <c r="C2277" s="10" t="s">
        <v>119</v>
      </c>
      <c r="D2277" s="10" t="s">
        <v>120</v>
      </c>
      <c r="E2277" s="10" t="s">
        <v>16</v>
      </c>
      <c r="F2277" s="10" t="s">
        <v>19</v>
      </c>
      <c r="G2277" s="10" t="s">
        <v>121</v>
      </c>
      <c r="H2277" s="10">
        <v>1</v>
      </c>
      <c r="I2277" s="11">
        <v>44129</v>
      </c>
      <c r="J2277" s="10">
        <v>60</v>
      </c>
      <c r="K2277" s="10" t="s">
        <v>52</v>
      </c>
      <c r="L2277" s="10" t="s">
        <v>94</v>
      </c>
    </row>
    <row r="2278" spans="1:12" x14ac:dyDescent="0.3">
      <c r="A2278" s="52">
        <v>45901</v>
      </c>
      <c r="B2278" s="10" t="s">
        <v>122</v>
      </c>
      <c r="C2278" s="10" t="s">
        <v>123</v>
      </c>
      <c r="D2278" s="10" t="s">
        <v>124</v>
      </c>
      <c r="E2278" s="10" t="s">
        <v>20</v>
      </c>
      <c r="F2278" s="10" t="s">
        <v>19</v>
      </c>
      <c r="G2278" s="10" t="s">
        <v>51</v>
      </c>
      <c r="H2278" s="10">
        <v>1</v>
      </c>
      <c r="I2278" s="11">
        <v>44891</v>
      </c>
      <c r="J2278" s="10">
        <v>28</v>
      </c>
      <c r="K2278" s="10" t="s">
        <v>52</v>
      </c>
      <c r="L2278" s="10" t="s">
        <v>18</v>
      </c>
    </row>
    <row r="2279" spans="1:12" x14ac:dyDescent="0.3">
      <c r="A2279" s="52">
        <v>45901</v>
      </c>
      <c r="B2279" s="10" t="s">
        <v>125</v>
      </c>
      <c r="C2279" s="10" t="s">
        <v>109</v>
      </c>
      <c r="D2279" s="10" t="s">
        <v>126</v>
      </c>
      <c r="E2279" s="10" t="s">
        <v>16</v>
      </c>
      <c r="F2279" s="10" t="s">
        <v>50</v>
      </c>
      <c r="G2279" s="10" t="s">
        <v>121</v>
      </c>
      <c r="H2279" s="10">
        <v>1</v>
      </c>
      <c r="I2279" s="11">
        <v>45137</v>
      </c>
      <c r="J2279" s="10">
        <v>31</v>
      </c>
      <c r="K2279" s="10" t="s">
        <v>52</v>
      </c>
      <c r="L2279" s="10" t="s">
        <v>18</v>
      </c>
    </row>
    <row r="2280" spans="1:12" x14ac:dyDescent="0.3">
      <c r="A2280" s="52">
        <v>45901</v>
      </c>
      <c r="B2280" s="10" t="s">
        <v>127</v>
      </c>
      <c r="C2280" s="10" t="s">
        <v>128</v>
      </c>
      <c r="D2280" s="10" t="s">
        <v>129</v>
      </c>
      <c r="E2280" s="10" t="s">
        <v>20</v>
      </c>
      <c r="F2280" s="10" t="s">
        <v>50</v>
      </c>
      <c r="G2280" s="10" t="s">
        <v>51</v>
      </c>
      <c r="H2280" s="10">
        <v>1</v>
      </c>
      <c r="I2280" s="11">
        <v>44916</v>
      </c>
      <c r="J2280" s="10">
        <v>53</v>
      </c>
      <c r="K2280" s="10" t="s">
        <v>52</v>
      </c>
      <c r="L2280" s="10" t="s">
        <v>40</v>
      </c>
    </row>
    <row r="2281" spans="1:12" x14ac:dyDescent="0.3">
      <c r="A2281" s="52">
        <v>45901</v>
      </c>
      <c r="B2281" s="10" t="s">
        <v>135</v>
      </c>
      <c r="C2281" s="10" t="s">
        <v>136</v>
      </c>
      <c r="D2281" s="10" t="s">
        <v>24</v>
      </c>
      <c r="E2281" s="10" t="s">
        <v>20</v>
      </c>
      <c r="F2281" s="10" t="s">
        <v>50</v>
      </c>
      <c r="G2281" s="10" t="s">
        <v>51</v>
      </c>
      <c r="H2281" s="10">
        <v>1</v>
      </c>
      <c r="I2281" s="11">
        <v>44639</v>
      </c>
      <c r="J2281" s="10">
        <v>33</v>
      </c>
      <c r="K2281" s="10" t="s">
        <v>52</v>
      </c>
      <c r="L2281" s="10" t="s">
        <v>41</v>
      </c>
    </row>
    <row r="2282" spans="1:12" x14ac:dyDescent="0.3">
      <c r="A2282" s="52">
        <v>45901</v>
      </c>
      <c r="B2282" s="10" t="s">
        <v>137</v>
      </c>
      <c r="C2282" s="10" t="s">
        <v>138</v>
      </c>
      <c r="D2282" s="10" t="s">
        <v>60</v>
      </c>
      <c r="E2282" s="10" t="s">
        <v>20</v>
      </c>
      <c r="F2282" s="10" t="s">
        <v>50</v>
      </c>
      <c r="G2282" s="10" t="s">
        <v>121</v>
      </c>
      <c r="H2282" s="10">
        <v>1</v>
      </c>
      <c r="I2282" s="11">
        <v>45686</v>
      </c>
      <c r="J2282" s="10">
        <v>24</v>
      </c>
      <c r="K2282" s="10" t="s">
        <v>52</v>
      </c>
      <c r="L2282" s="10" t="s">
        <v>31</v>
      </c>
    </row>
    <row r="2283" spans="1:12" x14ac:dyDescent="0.3">
      <c r="A2283" s="52">
        <v>45901</v>
      </c>
      <c r="B2283" s="10" t="s">
        <v>139</v>
      </c>
      <c r="C2283" s="10" t="s">
        <v>140</v>
      </c>
      <c r="D2283" s="10" t="s">
        <v>141</v>
      </c>
      <c r="E2283" s="10" t="s">
        <v>16</v>
      </c>
      <c r="F2283" s="10" t="s">
        <v>19</v>
      </c>
      <c r="G2283" s="10" t="s">
        <v>57</v>
      </c>
      <c r="H2283" s="10">
        <v>1</v>
      </c>
      <c r="I2283" s="11">
        <v>45580</v>
      </c>
      <c r="J2283" s="10">
        <v>29</v>
      </c>
      <c r="K2283" s="10" t="s">
        <v>68</v>
      </c>
      <c r="L2283" s="10" t="s">
        <v>39</v>
      </c>
    </row>
    <row r="2284" spans="1:12" x14ac:dyDescent="0.3">
      <c r="A2284" s="52">
        <v>45901</v>
      </c>
      <c r="B2284" s="10" t="s">
        <v>142</v>
      </c>
      <c r="C2284" s="10" t="s">
        <v>143</v>
      </c>
      <c r="D2284" s="10" t="s">
        <v>144</v>
      </c>
      <c r="E2284" s="10" t="s">
        <v>20</v>
      </c>
      <c r="F2284" s="10" t="s">
        <v>19</v>
      </c>
      <c r="G2284" s="10" t="s">
        <v>51</v>
      </c>
      <c r="H2284" s="10">
        <v>1</v>
      </c>
      <c r="I2284" s="11">
        <v>44382</v>
      </c>
      <c r="J2284" s="10">
        <v>20</v>
      </c>
      <c r="K2284" s="10" t="s">
        <v>52</v>
      </c>
      <c r="L2284" s="10" t="s">
        <v>39</v>
      </c>
    </row>
    <row r="2285" spans="1:12" x14ac:dyDescent="0.3">
      <c r="A2285" s="52">
        <v>45901</v>
      </c>
      <c r="B2285" s="10" t="s">
        <v>145</v>
      </c>
      <c r="C2285" s="10" t="s">
        <v>146</v>
      </c>
      <c r="D2285" s="10" t="s">
        <v>147</v>
      </c>
      <c r="E2285" s="10" t="s">
        <v>16</v>
      </c>
      <c r="F2285" s="10" t="s">
        <v>19</v>
      </c>
      <c r="G2285" s="10" t="s">
        <v>67</v>
      </c>
      <c r="H2285" s="10">
        <v>1</v>
      </c>
      <c r="I2285" s="11">
        <v>45436</v>
      </c>
      <c r="J2285" s="10">
        <v>27</v>
      </c>
      <c r="K2285" s="10" t="s">
        <v>52</v>
      </c>
      <c r="L2285" s="10" t="s">
        <v>18</v>
      </c>
    </row>
    <row r="2286" spans="1:12" x14ac:dyDescent="0.3">
      <c r="A2286" s="52">
        <v>45901</v>
      </c>
      <c r="B2286" s="10" t="s">
        <v>151</v>
      </c>
      <c r="C2286" s="10" t="s">
        <v>54</v>
      </c>
      <c r="D2286" s="10" t="s">
        <v>152</v>
      </c>
      <c r="E2286" s="10" t="s">
        <v>16</v>
      </c>
      <c r="F2286" s="10" t="s">
        <v>19</v>
      </c>
      <c r="G2286" s="10" t="s">
        <v>29</v>
      </c>
      <c r="H2286" s="10">
        <v>1</v>
      </c>
      <c r="I2286" s="11">
        <v>44279</v>
      </c>
      <c r="J2286" s="10">
        <v>61</v>
      </c>
      <c r="K2286" s="10" t="s">
        <v>68</v>
      </c>
      <c r="L2286" s="10" t="s">
        <v>35</v>
      </c>
    </row>
    <row r="2287" spans="1:12" x14ac:dyDescent="0.3">
      <c r="A2287" s="52">
        <v>45901</v>
      </c>
      <c r="B2287" s="10" t="s">
        <v>153</v>
      </c>
      <c r="C2287" s="10" t="s">
        <v>154</v>
      </c>
      <c r="D2287" s="10" t="s">
        <v>155</v>
      </c>
      <c r="E2287" s="10" t="s">
        <v>20</v>
      </c>
      <c r="F2287" s="10" t="s">
        <v>19</v>
      </c>
      <c r="G2287" s="10" t="s">
        <v>57</v>
      </c>
      <c r="H2287" s="10">
        <v>1</v>
      </c>
      <c r="I2287" s="11">
        <v>45180</v>
      </c>
      <c r="J2287" s="10">
        <v>65</v>
      </c>
      <c r="K2287" s="10" t="s">
        <v>68</v>
      </c>
      <c r="L2287" s="10" t="s">
        <v>21</v>
      </c>
    </row>
    <row r="2288" spans="1:12" x14ac:dyDescent="0.3">
      <c r="A2288" s="52">
        <v>45901</v>
      </c>
      <c r="B2288" s="10" t="s">
        <v>156</v>
      </c>
      <c r="C2288" s="10" t="s">
        <v>157</v>
      </c>
      <c r="D2288" s="10" t="s">
        <v>158</v>
      </c>
      <c r="E2288" s="10" t="s">
        <v>16</v>
      </c>
      <c r="F2288" s="10" t="s">
        <v>19</v>
      </c>
      <c r="G2288" s="10" t="s">
        <v>29</v>
      </c>
      <c r="H2288" s="10">
        <v>0.91</v>
      </c>
      <c r="I2288" s="11">
        <v>44663</v>
      </c>
      <c r="J2288" s="10">
        <v>59</v>
      </c>
      <c r="K2288" s="10" t="s">
        <v>68</v>
      </c>
      <c r="L2288" s="10" t="s">
        <v>18</v>
      </c>
    </row>
    <row r="2289" spans="1:12" x14ac:dyDescent="0.3">
      <c r="A2289" s="52">
        <v>45901</v>
      </c>
      <c r="B2289" s="10" t="s">
        <v>159</v>
      </c>
      <c r="C2289" s="10" t="s">
        <v>160</v>
      </c>
      <c r="D2289" s="10" t="s">
        <v>161</v>
      </c>
      <c r="E2289" s="10" t="s">
        <v>16</v>
      </c>
      <c r="F2289" s="10" t="s">
        <v>17</v>
      </c>
      <c r="G2289" s="10" t="s">
        <v>67</v>
      </c>
      <c r="H2289" s="10">
        <v>1</v>
      </c>
      <c r="I2289" s="11">
        <v>45411</v>
      </c>
      <c r="J2289" s="10">
        <v>43</v>
      </c>
      <c r="K2289" s="10" t="s">
        <v>52</v>
      </c>
      <c r="L2289" s="10" t="s">
        <v>23</v>
      </c>
    </row>
    <row r="2290" spans="1:12" x14ac:dyDescent="0.3">
      <c r="A2290" s="52">
        <v>45901</v>
      </c>
      <c r="B2290" s="10" t="s">
        <v>162</v>
      </c>
      <c r="C2290" s="10" t="s">
        <v>163</v>
      </c>
      <c r="D2290" s="10" t="s">
        <v>164</v>
      </c>
      <c r="E2290" s="10" t="s">
        <v>20</v>
      </c>
      <c r="F2290" s="10" t="s">
        <v>19</v>
      </c>
      <c r="G2290" s="10" t="s">
        <v>75</v>
      </c>
      <c r="H2290" s="10">
        <v>1</v>
      </c>
      <c r="I2290" s="11">
        <v>45272</v>
      </c>
      <c r="J2290" s="10">
        <v>59</v>
      </c>
      <c r="K2290" s="10" t="s">
        <v>52</v>
      </c>
      <c r="L2290" s="10" t="s">
        <v>41</v>
      </c>
    </row>
    <row r="2291" spans="1:12" x14ac:dyDescent="0.3">
      <c r="A2291" s="52">
        <v>45901</v>
      </c>
      <c r="B2291" s="10" t="s">
        <v>165</v>
      </c>
      <c r="C2291" s="10" t="s">
        <v>48</v>
      </c>
      <c r="D2291" s="10" t="s">
        <v>166</v>
      </c>
      <c r="E2291" s="10" t="s">
        <v>20</v>
      </c>
      <c r="F2291" s="10" t="s">
        <v>19</v>
      </c>
      <c r="G2291" s="10" t="s">
        <v>75</v>
      </c>
      <c r="H2291" s="10">
        <v>1</v>
      </c>
      <c r="I2291" s="11">
        <v>44847</v>
      </c>
      <c r="J2291" s="10">
        <v>41</v>
      </c>
      <c r="K2291" s="10" t="s">
        <v>68</v>
      </c>
      <c r="L2291" s="10" t="s">
        <v>39</v>
      </c>
    </row>
    <row r="2292" spans="1:12" x14ac:dyDescent="0.3">
      <c r="A2292" s="52">
        <v>45901</v>
      </c>
      <c r="B2292" s="10" t="s">
        <v>167</v>
      </c>
      <c r="C2292" s="10" t="s">
        <v>168</v>
      </c>
      <c r="D2292" s="10" t="s">
        <v>66</v>
      </c>
      <c r="E2292" s="10" t="s">
        <v>20</v>
      </c>
      <c r="F2292" s="10" t="s">
        <v>19</v>
      </c>
      <c r="G2292" s="10" t="s">
        <v>51</v>
      </c>
      <c r="H2292" s="10">
        <v>1</v>
      </c>
      <c r="I2292" s="11">
        <v>45437</v>
      </c>
      <c r="J2292" s="10">
        <v>45</v>
      </c>
      <c r="K2292" s="10" t="s">
        <v>52</v>
      </c>
      <c r="L2292" s="10" t="s">
        <v>21</v>
      </c>
    </row>
    <row r="2293" spans="1:12" x14ac:dyDescent="0.3">
      <c r="A2293" s="52">
        <v>45901</v>
      </c>
      <c r="B2293" s="10" t="s">
        <v>169</v>
      </c>
      <c r="C2293" s="10" t="s">
        <v>170</v>
      </c>
      <c r="D2293" s="10" t="s">
        <v>168</v>
      </c>
      <c r="E2293" s="10" t="s">
        <v>20</v>
      </c>
      <c r="F2293" s="10" t="s">
        <v>17</v>
      </c>
      <c r="G2293" s="10" t="s">
        <v>51</v>
      </c>
      <c r="H2293" s="10">
        <v>1</v>
      </c>
      <c r="I2293" s="11">
        <v>45018</v>
      </c>
      <c r="J2293" s="10">
        <v>40</v>
      </c>
      <c r="K2293" s="10" t="s">
        <v>68</v>
      </c>
      <c r="L2293" s="10" t="s">
        <v>18</v>
      </c>
    </row>
    <row r="2294" spans="1:12" x14ac:dyDescent="0.3">
      <c r="A2294" s="52">
        <v>45901</v>
      </c>
      <c r="B2294" s="10" t="s">
        <v>171</v>
      </c>
      <c r="C2294" s="10" t="s">
        <v>172</v>
      </c>
      <c r="D2294" s="10" t="s">
        <v>132</v>
      </c>
      <c r="E2294" s="10" t="s">
        <v>20</v>
      </c>
      <c r="F2294" s="10" t="s">
        <v>17</v>
      </c>
      <c r="G2294" s="10" t="s">
        <v>75</v>
      </c>
      <c r="H2294" s="10">
        <v>1</v>
      </c>
      <c r="I2294" s="11">
        <v>44809</v>
      </c>
      <c r="J2294" s="10">
        <v>26</v>
      </c>
      <c r="K2294" s="10" t="s">
        <v>68</v>
      </c>
      <c r="L2294" s="10" t="s">
        <v>27</v>
      </c>
    </row>
    <row r="2295" spans="1:12" x14ac:dyDescent="0.3">
      <c r="A2295" s="52">
        <v>45901</v>
      </c>
      <c r="B2295" s="10" t="s">
        <v>173</v>
      </c>
      <c r="C2295" s="10" t="s">
        <v>174</v>
      </c>
      <c r="D2295" s="10" t="s">
        <v>175</v>
      </c>
      <c r="E2295" s="10" t="s">
        <v>16</v>
      </c>
      <c r="F2295" s="10" t="s">
        <v>17</v>
      </c>
      <c r="G2295" s="10" t="s">
        <v>57</v>
      </c>
      <c r="H2295" s="10">
        <v>0.91</v>
      </c>
      <c r="I2295" s="11">
        <v>45278</v>
      </c>
      <c r="J2295" s="10">
        <v>54</v>
      </c>
      <c r="K2295" s="10" t="s">
        <v>52</v>
      </c>
      <c r="L2295" s="10" t="s">
        <v>94</v>
      </c>
    </row>
    <row r="2296" spans="1:12" x14ac:dyDescent="0.3">
      <c r="A2296" s="52">
        <v>45901</v>
      </c>
      <c r="B2296" s="10" t="s">
        <v>176</v>
      </c>
      <c r="C2296" s="10" t="s">
        <v>177</v>
      </c>
      <c r="D2296" s="10" t="s">
        <v>178</v>
      </c>
      <c r="E2296" s="10" t="s">
        <v>20</v>
      </c>
      <c r="F2296" s="10" t="s">
        <v>19</v>
      </c>
      <c r="G2296" s="10" t="s">
        <v>75</v>
      </c>
      <c r="H2296" s="10">
        <v>1</v>
      </c>
      <c r="I2296" s="11">
        <v>45775</v>
      </c>
      <c r="J2296" s="10">
        <v>59</v>
      </c>
      <c r="K2296" s="10" t="s">
        <v>68</v>
      </c>
      <c r="L2296" s="10" t="s">
        <v>36</v>
      </c>
    </row>
    <row r="2297" spans="1:12" x14ac:dyDescent="0.3">
      <c r="A2297" s="52">
        <v>45901</v>
      </c>
      <c r="B2297" s="10" t="s">
        <v>179</v>
      </c>
      <c r="C2297" s="10" t="s">
        <v>180</v>
      </c>
      <c r="D2297" s="10" t="s">
        <v>181</v>
      </c>
      <c r="E2297" s="10" t="s">
        <v>20</v>
      </c>
      <c r="F2297" s="10" t="s">
        <v>50</v>
      </c>
      <c r="G2297" s="10" t="s">
        <v>51</v>
      </c>
      <c r="H2297" s="10">
        <v>1</v>
      </c>
      <c r="I2297" s="11">
        <v>45063</v>
      </c>
      <c r="J2297" s="10">
        <v>44</v>
      </c>
      <c r="K2297" s="10" t="s">
        <v>52</v>
      </c>
      <c r="L2297" s="10" t="s">
        <v>35</v>
      </c>
    </row>
    <row r="2298" spans="1:12" x14ac:dyDescent="0.3">
      <c r="A2298" s="52">
        <v>45901</v>
      </c>
      <c r="B2298" s="10" t="s">
        <v>182</v>
      </c>
      <c r="C2298" s="10" t="s">
        <v>183</v>
      </c>
      <c r="D2298" s="10" t="s">
        <v>184</v>
      </c>
      <c r="E2298" s="10" t="s">
        <v>16</v>
      </c>
      <c r="F2298" s="10" t="s">
        <v>17</v>
      </c>
      <c r="G2298" s="10" t="s">
        <v>51</v>
      </c>
      <c r="H2298" s="10">
        <v>0.91</v>
      </c>
      <c r="I2298" s="11">
        <v>45432</v>
      </c>
      <c r="J2298" s="10">
        <v>60</v>
      </c>
      <c r="K2298" s="10" t="s">
        <v>52</v>
      </c>
      <c r="L2298" s="10" t="s">
        <v>39</v>
      </c>
    </row>
    <row r="2299" spans="1:12" x14ac:dyDescent="0.3">
      <c r="A2299" s="52">
        <v>45901</v>
      </c>
      <c r="B2299" s="10" t="s">
        <v>185</v>
      </c>
      <c r="C2299" s="10" t="s">
        <v>186</v>
      </c>
      <c r="D2299" s="10" t="s">
        <v>187</v>
      </c>
      <c r="E2299" s="10" t="s">
        <v>16</v>
      </c>
      <c r="F2299" s="10" t="s">
        <v>19</v>
      </c>
      <c r="G2299" s="10" t="s">
        <v>57</v>
      </c>
      <c r="H2299" s="10">
        <v>1</v>
      </c>
      <c r="I2299" s="11">
        <v>44594</v>
      </c>
      <c r="J2299" s="10">
        <v>39</v>
      </c>
      <c r="K2299" s="10" t="s">
        <v>68</v>
      </c>
      <c r="L2299" s="10" t="s">
        <v>35</v>
      </c>
    </row>
    <row r="2300" spans="1:12" x14ac:dyDescent="0.3">
      <c r="A2300" s="52">
        <v>45901</v>
      </c>
      <c r="B2300" s="10" t="s">
        <v>191</v>
      </c>
      <c r="C2300" s="10" t="s">
        <v>192</v>
      </c>
      <c r="D2300" s="10" t="s">
        <v>193</v>
      </c>
      <c r="E2300" s="10" t="s">
        <v>16</v>
      </c>
      <c r="F2300" s="10" t="s">
        <v>19</v>
      </c>
      <c r="G2300" s="10" t="s">
        <v>67</v>
      </c>
      <c r="H2300" s="10">
        <v>1</v>
      </c>
      <c r="I2300" s="11">
        <v>45620</v>
      </c>
      <c r="J2300" s="10">
        <v>26</v>
      </c>
      <c r="K2300" s="10" t="s">
        <v>52</v>
      </c>
      <c r="L2300" s="10" t="s">
        <v>42</v>
      </c>
    </row>
    <row r="2301" spans="1:12" x14ac:dyDescent="0.3">
      <c r="A2301" s="52">
        <v>45901</v>
      </c>
      <c r="B2301" s="10" t="s">
        <v>194</v>
      </c>
      <c r="C2301" s="10" t="s">
        <v>195</v>
      </c>
      <c r="D2301" s="10" t="s">
        <v>187</v>
      </c>
      <c r="E2301" s="10" t="s">
        <v>16</v>
      </c>
      <c r="F2301" s="10" t="s">
        <v>56</v>
      </c>
      <c r="G2301" s="10" t="s">
        <v>51</v>
      </c>
      <c r="H2301" s="10">
        <v>1</v>
      </c>
      <c r="I2301" s="11">
        <v>44956</v>
      </c>
      <c r="J2301" s="10">
        <v>49</v>
      </c>
      <c r="K2301" s="10" t="s">
        <v>52</v>
      </c>
      <c r="L2301" s="10" t="s">
        <v>21</v>
      </c>
    </row>
    <row r="2302" spans="1:12" x14ac:dyDescent="0.3">
      <c r="A2302" s="52">
        <v>45901</v>
      </c>
      <c r="B2302" s="10" t="s">
        <v>196</v>
      </c>
      <c r="C2302" s="10" t="s">
        <v>197</v>
      </c>
      <c r="D2302" s="10" t="s">
        <v>198</v>
      </c>
      <c r="E2302" s="10" t="s">
        <v>20</v>
      </c>
      <c r="F2302" s="10" t="s">
        <v>19</v>
      </c>
      <c r="G2302" s="10" t="s">
        <v>121</v>
      </c>
      <c r="H2302" s="10">
        <v>1</v>
      </c>
      <c r="I2302" s="11">
        <v>44119</v>
      </c>
      <c r="J2302" s="10">
        <v>47</v>
      </c>
      <c r="K2302" s="10" t="s">
        <v>52</v>
      </c>
      <c r="L2302" s="10" t="s">
        <v>36</v>
      </c>
    </row>
    <row r="2303" spans="1:12" x14ac:dyDescent="0.3">
      <c r="A2303" s="52">
        <v>45901</v>
      </c>
      <c r="B2303" s="10" t="s">
        <v>199</v>
      </c>
      <c r="C2303" s="10" t="s">
        <v>136</v>
      </c>
      <c r="D2303" s="10" t="s">
        <v>200</v>
      </c>
      <c r="E2303" s="10" t="s">
        <v>16</v>
      </c>
      <c r="F2303" s="10" t="s">
        <v>19</v>
      </c>
      <c r="G2303" s="10" t="s">
        <v>51</v>
      </c>
      <c r="H2303" s="10">
        <v>1</v>
      </c>
      <c r="I2303" s="11">
        <v>45509</v>
      </c>
      <c r="J2303" s="10">
        <v>22</v>
      </c>
      <c r="K2303" s="10" t="s">
        <v>68</v>
      </c>
      <c r="L2303" s="10" t="s">
        <v>42</v>
      </c>
    </row>
    <row r="2304" spans="1:12" x14ac:dyDescent="0.3">
      <c r="A2304" s="52">
        <v>45901</v>
      </c>
      <c r="B2304" s="10" t="s">
        <v>201</v>
      </c>
      <c r="C2304" s="10" t="s">
        <v>80</v>
      </c>
      <c r="D2304" s="10" t="s">
        <v>63</v>
      </c>
      <c r="E2304" s="10" t="s">
        <v>20</v>
      </c>
      <c r="F2304" s="10" t="s">
        <v>56</v>
      </c>
      <c r="G2304" s="10" t="s">
        <v>67</v>
      </c>
      <c r="H2304" s="10">
        <v>1</v>
      </c>
      <c r="I2304" s="11">
        <v>44322</v>
      </c>
      <c r="J2304" s="10">
        <v>25</v>
      </c>
      <c r="K2304" s="10" t="s">
        <v>52</v>
      </c>
      <c r="L2304" s="10" t="s">
        <v>18</v>
      </c>
    </row>
    <row r="2305" spans="1:12" x14ac:dyDescent="0.3">
      <c r="A2305" s="52">
        <v>45901</v>
      </c>
      <c r="B2305" s="10" t="s">
        <v>205</v>
      </c>
      <c r="C2305" s="10" t="s">
        <v>206</v>
      </c>
      <c r="D2305" s="10" t="s">
        <v>207</v>
      </c>
      <c r="E2305" s="10" t="s">
        <v>16</v>
      </c>
      <c r="F2305" s="10" t="s">
        <v>19</v>
      </c>
      <c r="G2305" s="10" t="s">
        <v>57</v>
      </c>
      <c r="H2305" s="10">
        <v>1</v>
      </c>
      <c r="I2305" s="11">
        <v>44639</v>
      </c>
      <c r="J2305" s="10">
        <v>33</v>
      </c>
      <c r="K2305" s="10" t="s">
        <v>52</v>
      </c>
      <c r="L2305" s="10" t="s">
        <v>18</v>
      </c>
    </row>
    <row r="2306" spans="1:12" x14ac:dyDescent="0.3">
      <c r="A2306" s="52">
        <v>45901</v>
      </c>
      <c r="B2306" s="10" t="s">
        <v>213</v>
      </c>
      <c r="C2306" s="10" t="s">
        <v>214</v>
      </c>
      <c r="D2306" s="10" t="s">
        <v>89</v>
      </c>
      <c r="E2306" s="10" t="s">
        <v>20</v>
      </c>
      <c r="F2306" s="10" t="s">
        <v>17</v>
      </c>
      <c r="G2306" s="10" t="s">
        <v>51</v>
      </c>
      <c r="H2306" s="10">
        <v>1</v>
      </c>
      <c r="I2306" s="11">
        <v>45387</v>
      </c>
      <c r="J2306" s="10">
        <v>62</v>
      </c>
      <c r="K2306" s="10" t="s">
        <v>68</v>
      </c>
      <c r="L2306" s="10" t="s">
        <v>90</v>
      </c>
    </row>
    <row r="2307" spans="1:12" x14ac:dyDescent="0.3">
      <c r="A2307" s="52">
        <v>45901</v>
      </c>
      <c r="B2307" s="10" t="s">
        <v>215</v>
      </c>
      <c r="C2307" s="10" t="s">
        <v>216</v>
      </c>
      <c r="D2307" s="10" t="s">
        <v>217</v>
      </c>
      <c r="E2307" s="10" t="s">
        <v>16</v>
      </c>
      <c r="F2307" s="10" t="s">
        <v>17</v>
      </c>
      <c r="G2307" s="10" t="s">
        <v>51</v>
      </c>
      <c r="H2307" s="10">
        <v>1</v>
      </c>
      <c r="I2307" s="11">
        <v>45267</v>
      </c>
      <c r="J2307" s="10">
        <v>27</v>
      </c>
      <c r="K2307" s="10" t="s">
        <v>68</v>
      </c>
      <c r="L2307" s="10" t="s">
        <v>18</v>
      </c>
    </row>
    <row r="2308" spans="1:12" x14ac:dyDescent="0.3">
      <c r="A2308" s="52">
        <v>45901</v>
      </c>
      <c r="B2308" s="10" t="s">
        <v>218</v>
      </c>
      <c r="C2308" s="10" t="s">
        <v>219</v>
      </c>
      <c r="D2308" s="10" t="s">
        <v>220</v>
      </c>
      <c r="E2308" s="10" t="s">
        <v>16</v>
      </c>
      <c r="F2308" s="10" t="s">
        <v>17</v>
      </c>
      <c r="G2308" s="10" t="s">
        <v>75</v>
      </c>
      <c r="H2308" s="10">
        <v>1</v>
      </c>
      <c r="I2308" s="11">
        <v>44569</v>
      </c>
      <c r="J2308" s="10">
        <v>40</v>
      </c>
      <c r="K2308" s="10" t="s">
        <v>68</v>
      </c>
      <c r="L2308" s="10" t="s">
        <v>21</v>
      </c>
    </row>
    <row r="2309" spans="1:12" x14ac:dyDescent="0.3">
      <c r="A2309" s="52">
        <v>45901</v>
      </c>
      <c r="B2309" s="10" t="s">
        <v>221</v>
      </c>
      <c r="C2309" s="10" t="s">
        <v>222</v>
      </c>
      <c r="D2309" s="10" t="s">
        <v>223</v>
      </c>
      <c r="E2309" s="10" t="s">
        <v>16</v>
      </c>
      <c r="F2309" s="10" t="s">
        <v>56</v>
      </c>
      <c r="G2309" s="10" t="s">
        <v>51</v>
      </c>
      <c r="H2309" s="10">
        <v>1</v>
      </c>
      <c r="I2309" s="11">
        <v>44876</v>
      </c>
      <c r="J2309" s="10">
        <v>45</v>
      </c>
      <c r="K2309" s="10" t="s">
        <v>52</v>
      </c>
      <c r="L2309" s="10" t="s">
        <v>35</v>
      </c>
    </row>
    <row r="2310" spans="1:12" x14ac:dyDescent="0.3">
      <c r="A2310" s="52">
        <v>45901</v>
      </c>
      <c r="B2310" s="10" t="s">
        <v>224</v>
      </c>
      <c r="C2310" s="10" t="s">
        <v>100</v>
      </c>
      <c r="D2310" s="10" t="s">
        <v>225</v>
      </c>
      <c r="E2310" s="10" t="s">
        <v>16</v>
      </c>
      <c r="F2310" s="10" t="s">
        <v>17</v>
      </c>
      <c r="G2310" s="10" t="s">
        <v>51</v>
      </c>
      <c r="H2310" s="10">
        <v>1</v>
      </c>
      <c r="I2310" s="11">
        <v>44873</v>
      </c>
      <c r="J2310" s="10">
        <v>60</v>
      </c>
      <c r="K2310" s="10" t="s">
        <v>68</v>
      </c>
      <c r="L2310" s="10" t="s">
        <v>42</v>
      </c>
    </row>
    <row r="2311" spans="1:12" x14ac:dyDescent="0.3">
      <c r="A2311" s="52">
        <v>45901</v>
      </c>
      <c r="B2311" s="10" t="s">
        <v>226</v>
      </c>
      <c r="C2311" s="10" t="s">
        <v>216</v>
      </c>
      <c r="D2311" s="10" t="s">
        <v>227</v>
      </c>
      <c r="E2311" s="10" t="s">
        <v>16</v>
      </c>
      <c r="F2311" s="10" t="s">
        <v>19</v>
      </c>
      <c r="G2311" s="10" t="s">
        <v>75</v>
      </c>
      <c r="H2311" s="10">
        <v>1</v>
      </c>
      <c r="I2311" s="11">
        <v>45178</v>
      </c>
      <c r="J2311" s="10">
        <v>44</v>
      </c>
      <c r="K2311" s="10" t="s">
        <v>68</v>
      </c>
      <c r="L2311" s="10" t="s">
        <v>90</v>
      </c>
    </row>
    <row r="2312" spans="1:12" x14ac:dyDescent="0.3">
      <c r="A2312" s="52">
        <v>45901</v>
      </c>
      <c r="B2312" s="10" t="s">
        <v>228</v>
      </c>
      <c r="C2312" s="10" t="s">
        <v>229</v>
      </c>
      <c r="D2312" s="10" t="s">
        <v>33</v>
      </c>
      <c r="E2312" s="10" t="s">
        <v>16</v>
      </c>
      <c r="F2312" s="10" t="s">
        <v>19</v>
      </c>
      <c r="G2312" s="10" t="s">
        <v>51</v>
      </c>
      <c r="H2312" s="10">
        <v>1</v>
      </c>
      <c r="I2312" s="11">
        <v>45643</v>
      </c>
      <c r="J2312" s="10">
        <v>52</v>
      </c>
      <c r="K2312" s="10" t="s">
        <v>68</v>
      </c>
      <c r="L2312" s="10" t="s">
        <v>18</v>
      </c>
    </row>
    <row r="2313" spans="1:12" x14ac:dyDescent="0.3">
      <c r="A2313" s="52">
        <v>45901</v>
      </c>
      <c r="B2313" s="10" t="s">
        <v>230</v>
      </c>
      <c r="C2313" s="10" t="s">
        <v>231</v>
      </c>
      <c r="D2313" s="10" t="s">
        <v>232</v>
      </c>
      <c r="E2313" s="10" t="s">
        <v>16</v>
      </c>
      <c r="F2313" s="10" t="s">
        <v>19</v>
      </c>
      <c r="G2313" s="10" t="s">
        <v>51</v>
      </c>
      <c r="H2313" s="10">
        <v>1</v>
      </c>
      <c r="I2313" s="11">
        <v>44434</v>
      </c>
      <c r="J2313" s="10">
        <v>58</v>
      </c>
      <c r="K2313" s="10" t="s">
        <v>68</v>
      </c>
      <c r="L2313" s="10" t="s">
        <v>41</v>
      </c>
    </row>
    <row r="2314" spans="1:12" x14ac:dyDescent="0.3">
      <c r="A2314" s="52">
        <v>45901</v>
      </c>
      <c r="B2314" s="10" t="s">
        <v>233</v>
      </c>
      <c r="C2314" s="10" t="s">
        <v>37</v>
      </c>
      <c r="D2314" s="10" t="s">
        <v>234</v>
      </c>
      <c r="E2314" s="10" t="s">
        <v>20</v>
      </c>
      <c r="F2314" s="10" t="s">
        <v>19</v>
      </c>
      <c r="G2314" s="10" t="s">
        <v>51</v>
      </c>
      <c r="H2314" s="10">
        <v>0.91</v>
      </c>
      <c r="I2314" s="11">
        <v>44888</v>
      </c>
      <c r="J2314" s="10">
        <v>45</v>
      </c>
      <c r="K2314" s="10" t="s">
        <v>68</v>
      </c>
      <c r="L2314" s="10" t="s">
        <v>94</v>
      </c>
    </row>
    <row r="2315" spans="1:12" x14ac:dyDescent="0.3">
      <c r="A2315" s="52">
        <v>45901</v>
      </c>
      <c r="B2315" s="10" t="s">
        <v>235</v>
      </c>
      <c r="C2315" s="10" t="s">
        <v>236</v>
      </c>
      <c r="D2315" s="10" t="s">
        <v>237</v>
      </c>
      <c r="E2315" s="10" t="s">
        <v>16</v>
      </c>
      <c r="F2315" s="10" t="s">
        <v>19</v>
      </c>
      <c r="G2315" s="10" t="s">
        <v>121</v>
      </c>
      <c r="H2315" s="10">
        <v>1</v>
      </c>
      <c r="I2315" s="11">
        <v>45440</v>
      </c>
      <c r="J2315" s="10">
        <v>53</v>
      </c>
      <c r="K2315" s="10" t="s">
        <v>68</v>
      </c>
      <c r="L2315" s="10" t="s">
        <v>40</v>
      </c>
    </row>
    <row r="2316" spans="1:12" x14ac:dyDescent="0.3">
      <c r="A2316" s="52">
        <v>45901</v>
      </c>
      <c r="B2316" s="10" t="s">
        <v>240</v>
      </c>
      <c r="C2316" s="10" t="s">
        <v>241</v>
      </c>
      <c r="D2316" s="10" t="s">
        <v>242</v>
      </c>
      <c r="E2316" s="10" t="s">
        <v>16</v>
      </c>
      <c r="F2316" s="10" t="s">
        <v>19</v>
      </c>
      <c r="G2316" s="10" t="s">
        <v>75</v>
      </c>
      <c r="H2316" s="10">
        <v>0.91</v>
      </c>
      <c r="I2316" s="11">
        <v>45087</v>
      </c>
      <c r="J2316" s="10">
        <v>24</v>
      </c>
      <c r="K2316" s="10" t="s">
        <v>68</v>
      </c>
      <c r="L2316" s="10" t="s">
        <v>23</v>
      </c>
    </row>
    <row r="2317" spans="1:12" x14ac:dyDescent="0.3">
      <c r="A2317" s="52">
        <v>45901</v>
      </c>
      <c r="B2317" s="10" t="s">
        <v>245</v>
      </c>
      <c r="C2317" s="10" t="s">
        <v>83</v>
      </c>
      <c r="D2317" s="10" t="s">
        <v>246</v>
      </c>
      <c r="E2317" s="10" t="s">
        <v>20</v>
      </c>
      <c r="F2317" s="10" t="s">
        <v>19</v>
      </c>
      <c r="G2317" s="10" t="s">
        <v>51</v>
      </c>
      <c r="H2317" s="10">
        <v>1</v>
      </c>
      <c r="I2317" s="11">
        <v>44089</v>
      </c>
      <c r="J2317" s="10">
        <v>53</v>
      </c>
      <c r="K2317" s="10" t="s">
        <v>68</v>
      </c>
      <c r="L2317" s="10" t="s">
        <v>39</v>
      </c>
    </row>
    <row r="2318" spans="1:12" x14ac:dyDescent="0.3">
      <c r="A2318" s="52">
        <v>45901</v>
      </c>
      <c r="B2318" s="10" t="s">
        <v>249</v>
      </c>
      <c r="C2318" s="10" t="s">
        <v>250</v>
      </c>
      <c r="D2318" s="10" t="s">
        <v>251</v>
      </c>
      <c r="E2318" s="10" t="s">
        <v>20</v>
      </c>
      <c r="F2318" s="10" t="s">
        <v>56</v>
      </c>
      <c r="G2318" s="10" t="s">
        <v>98</v>
      </c>
      <c r="H2318" s="10">
        <v>1</v>
      </c>
      <c r="I2318" s="11">
        <v>45297</v>
      </c>
      <c r="J2318" s="10">
        <v>31</v>
      </c>
      <c r="K2318" s="10" t="s">
        <v>52</v>
      </c>
      <c r="L2318" s="10" t="s">
        <v>40</v>
      </c>
    </row>
    <row r="2319" spans="1:12" x14ac:dyDescent="0.3">
      <c r="A2319" s="52">
        <v>45901</v>
      </c>
      <c r="B2319" s="10" t="s">
        <v>252</v>
      </c>
      <c r="C2319" s="10" t="s">
        <v>174</v>
      </c>
      <c r="D2319" s="10" t="s">
        <v>89</v>
      </c>
      <c r="E2319" s="10" t="s">
        <v>20</v>
      </c>
      <c r="F2319" s="10" t="s">
        <v>17</v>
      </c>
      <c r="G2319" s="10" t="s">
        <v>121</v>
      </c>
      <c r="H2319" s="10">
        <v>1</v>
      </c>
      <c r="I2319" s="11">
        <v>44738</v>
      </c>
      <c r="J2319" s="10">
        <v>61</v>
      </c>
      <c r="K2319" s="10" t="s">
        <v>68</v>
      </c>
      <c r="L2319" s="10" t="s">
        <v>18</v>
      </c>
    </row>
    <row r="2320" spans="1:12" x14ac:dyDescent="0.3">
      <c r="A2320" s="52">
        <v>45901</v>
      </c>
      <c r="B2320" s="10" t="s">
        <v>253</v>
      </c>
      <c r="C2320" s="10" t="s">
        <v>254</v>
      </c>
      <c r="D2320" s="10" t="s">
        <v>93</v>
      </c>
      <c r="E2320" s="10" t="s">
        <v>16</v>
      </c>
      <c r="F2320" s="10" t="s">
        <v>17</v>
      </c>
      <c r="G2320" s="10" t="s">
        <v>51</v>
      </c>
      <c r="H2320" s="10">
        <v>1</v>
      </c>
      <c r="I2320" s="11">
        <v>44348</v>
      </c>
      <c r="J2320" s="10">
        <v>65</v>
      </c>
      <c r="K2320" s="10" t="s">
        <v>68</v>
      </c>
      <c r="L2320" s="10" t="s">
        <v>35</v>
      </c>
    </row>
    <row r="2321" spans="1:12" x14ac:dyDescent="0.3">
      <c r="A2321" s="52">
        <v>45901</v>
      </c>
      <c r="B2321" s="10" t="s">
        <v>255</v>
      </c>
      <c r="C2321" s="10" t="s">
        <v>256</v>
      </c>
      <c r="D2321" s="10" t="s">
        <v>257</v>
      </c>
      <c r="E2321" s="10" t="s">
        <v>20</v>
      </c>
      <c r="F2321" s="10" t="s">
        <v>19</v>
      </c>
      <c r="G2321" s="10" t="s">
        <v>121</v>
      </c>
      <c r="H2321" s="10">
        <v>1</v>
      </c>
      <c r="I2321" s="11">
        <v>45103</v>
      </c>
      <c r="J2321" s="10">
        <v>41</v>
      </c>
      <c r="K2321" s="10" t="s">
        <v>68</v>
      </c>
      <c r="L2321" s="10" t="s">
        <v>23</v>
      </c>
    </row>
    <row r="2322" spans="1:12" x14ac:dyDescent="0.3">
      <c r="A2322" s="52">
        <v>45901</v>
      </c>
      <c r="B2322" s="10" t="s">
        <v>258</v>
      </c>
      <c r="C2322" s="10" t="s">
        <v>259</v>
      </c>
      <c r="D2322" s="10" t="s">
        <v>260</v>
      </c>
      <c r="E2322" s="10" t="s">
        <v>20</v>
      </c>
      <c r="F2322" s="10" t="s">
        <v>17</v>
      </c>
      <c r="G2322" s="10" t="s">
        <v>67</v>
      </c>
      <c r="H2322" s="10">
        <v>1</v>
      </c>
      <c r="I2322" s="11">
        <v>44498</v>
      </c>
      <c r="J2322" s="10">
        <v>52</v>
      </c>
      <c r="K2322" s="10" t="s">
        <v>68</v>
      </c>
      <c r="L2322" s="10" t="s">
        <v>18</v>
      </c>
    </row>
    <row r="2323" spans="1:12" x14ac:dyDescent="0.3">
      <c r="A2323" s="52">
        <v>45901</v>
      </c>
      <c r="B2323" s="10" t="s">
        <v>261</v>
      </c>
      <c r="C2323" s="10" t="s">
        <v>262</v>
      </c>
      <c r="D2323" s="10" t="s">
        <v>81</v>
      </c>
      <c r="E2323" s="10" t="s">
        <v>20</v>
      </c>
      <c r="F2323" s="10" t="s">
        <v>19</v>
      </c>
      <c r="G2323" s="10" t="s">
        <v>57</v>
      </c>
      <c r="H2323" s="10">
        <v>0.91</v>
      </c>
      <c r="I2323" s="11">
        <v>44311</v>
      </c>
      <c r="J2323" s="10">
        <v>63</v>
      </c>
      <c r="K2323" s="10" t="s">
        <v>68</v>
      </c>
      <c r="L2323" s="10" t="s">
        <v>94</v>
      </c>
    </row>
    <row r="2324" spans="1:12" x14ac:dyDescent="0.3">
      <c r="A2324" s="52">
        <v>45901</v>
      </c>
      <c r="B2324" s="10" t="s">
        <v>266</v>
      </c>
      <c r="C2324" s="10" t="s">
        <v>267</v>
      </c>
      <c r="D2324" s="10" t="s">
        <v>158</v>
      </c>
      <c r="E2324" s="10" t="s">
        <v>16</v>
      </c>
      <c r="F2324" s="10" t="s">
        <v>19</v>
      </c>
      <c r="G2324" s="10" t="s">
        <v>51</v>
      </c>
      <c r="H2324" s="10">
        <v>0.91</v>
      </c>
      <c r="I2324" s="11">
        <v>44231</v>
      </c>
      <c r="J2324" s="10">
        <v>22</v>
      </c>
      <c r="K2324" s="10" t="s">
        <v>52</v>
      </c>
      <c r="L2324" s="10" t="s">
        <v>35</v>
      </c>
    </row>
    <row r="2325" spans="1:12" x14ac:dyDescent="0.3">
      <c r="A2325" s="52">
        <v>45901</v>
      </c>
      <c r="B2325" s="10" t="s">
        <v>268</v>
      </c>
      <c r="C2325" s="10" t="s">
        <v>269</v>
      </c>
      <c r="D2325" s="10" t="s">
        <v>161</v>
      </c>
      <c r="E2325" s="10" t="s">
        <v>16</v>
      </c>
      <c r="F2325" s="10" t="s">
        <v>19</v>
      </c>
      <c r="G2325" s="10" t="s">
        <v>75</v>
      </c>
      <c r="H2325" s="10">
        <v>1</v>
      </c>
      <c r="I2325" s="11">
        <v>45300</v>
      </c>
      <c r="J2325" s="10">
        <v>31</v>
      </c>
      <c r="K2325" s="10" t="s">
        <v>52</v>
      </c>
      <c r="L2325" s="10" t="s">
        <v>36</v>
      </c>
    </row>
    <row r="2326" spans="1:12" x14ac:dyDescent="0.3">
      <c r="A2326" s="52">
        <v>45901</v>
      </c>
      <c r="B2326" s="10" t="s">
        <v>270</v>
      </c>
      <c r="C2326" s="10" t="s">
        <v>271</v>
      </c>
      <c r="D2326" s="10" t="s">
        <v>272</v>
      </c>
      <c r="E2326" s="10" t="s">
        <v>20</v>
      </c>
      <c r="F2326" s="10" t="s">
        <v>19</v>
      </c>
      <c r="G2326" s="10" t="s">
        <v>57</v>
      </c>
      <c r="H2326" s="10">
        <v>0.91</v>
      </c>
      <c r="I2326" s="11">
        <v>45348</v>
      </c>
      <c r="J2326" s="10">
        <v>43</v>
      </c>
      <c r="K2326" s="10" t="s">
        <v>68</v>
      </c>
      <c r="L2326" s="10" t="s">
        <v>18</v>
      </c>
    </row>
    <row r="2327" spans="1:12" x14ac:dyDescent="0.3">
      <c r="A2327" s="52">
        <v>45901</v>
      </c>
      <c r="B2327" s="10" t="s">
        <v>274</v>
      </c>
      <c r="C2327" s="10" t="s">
        <v>275</v>
      </c>
      <c r="D2327" s="10" t="s">
        <v>168</v>
      </c>
      <c r="E2327" s="10" t="s">
        <v>20</v>
      </c>
      <c r="F2327" s="10" t="s">
        <v>50</v>
      </c>
      <c r="G2327" s="10" t="s">
        <v>98</v>
      </c>
      <c r="H2327" s="10">
        <v>1</v>
      </c>
      <c r="I2327" s="11">
        <v>44855</v>
      </c>
      <c r="J2327" s="10">
        <v>35</v>
      </c>
      <c r="K2327" s="10" t="s">
        <v>52</v>
      </c>
      <c r="L2327" s="10" t="s">
        <v>35</v>
      </c>
    </row>
    <row r="2328" spans="1:12" x14ac:dyDescent="0.3">
      <c r="A2328" s="52">
        <v>45901</v>
      </c>
      <c r="B2328" s="10" t="s">
        <v>276</v>
      </c>
      <c r="C2328" s="10" t="s">
        <v>277</v>
      </c>
      <c r="D2328" s="10" t="s">
        <v>278</v>
      </c>
      <c r="E2328" s="10" t="s">
        <v>16</v>
      </c>
      <c r="F2328" s="10" t="s">
        <v>19</v>
      </c>
      <c r="G2328" s="10" t="s">
        <v>51</v>
      </c>
      <c r="H2328" s="10">
        <v>1</v>
      </c>
      <c r="I2328" s="11">
        <v>45780</v>
      </c>
      <c r="J2328" s="10">
        <v>47</v>
      </c>
      <c r="K2328" s="10" t="s">
        <v>52</v>
      </c>
      <c r="L2328" s="10" t="s">
        <v>40</v>
      </c>
    </row>
    <row r="2329" spans="1:12" x14ac:dyDescent="0.3">
      <c r="A2329" s="52">
        <v>45901</v>
      </c>
      <c r="B2329" s="10" t="s">
        <v>279</v>
      </c>
      <c r="C2329" s="10" t="s">
        <v>280</v>
      </c>
      <c r="D2329" s="10" t="s">
        <v>281</v>
      </c>
      <c r="E2329" s="10" t="s">
        <v>16</v>
      </c>
      <c r="F2329" s="10" t="s">
        <v>19</v>
      </c>
      <c r="G2329" s="10" t="s">
        <v>29</v>
      </c>
      <c r="H2329" s="10">
        <v>1</v>
      </c>
      <c r="I2329" s="11">
        <v>44110</v>
      </c>
      <c r="J2329" s="10">
        <v>30</v>
      </c>
      <c r="K2329" s="10" t="s">
        <v>68</v>
      </c>
      <c r="L2329" s="10" t="s">
        <v>18</v>
      </c>
    </row>
    <row r="2330" spans="1:12" x14ac:dyDescent="0.3">
      <c r="A2330" s="52">
        <v>45901</v>
      </c>
      <c r="B2330" s="10" t="s">
        <v>282</v>
      </c>
      <c r="C2330" s="10" t="s">
        <v>80</v>
      </c>
      <c r="D2330" s="10" t="s">
        <v>283</v>
      </c>
      <c r="E2330" s="10" t="s">
        <v>20</v>
      </c>
      <c r="F2330" s="10" t="s">
        <v>17</v>
      </c>
      <c r="G2330" s="10" t="s">
        <v>51</v>
      </c>
      <c r="H2330" s="10">
        <v>1</v>
      </c>
      <c r="I2330" s="11">
        <v>44294</v>
      </c>
      <c r="J2330" s="10">
        <v>26</v>
      </c>
      <c r="K2330" s="10" t="s">
        <v>52</v>
      </c>
      <c r="L2330" s="10" t="s">
        <v>18</v>
      </c>
    </row>
    <row r="2331" spans="1:12" x14ac:dyDescent="0.3">
      <c r="A2331" s="52">
        <v>45901</v>
      </c>
      <c r="B2331" s="10" t="s">
        <v>284</v>
      </c>
      <c r="C2331" s="10" t="s">
        <v>285</v>
      </c>
      <c r="D2331" s="10" t="s">
        <v>286</v>
      </c>
      <c r="E2331" s="10" t="s">
        <v>20</v>
      </c>
      <c r="F2331" s="10" t="s">
        <v>19</v>
      </c>
      <c r="G2331" s="10" t="s">
        <v>67</v>
      </c>
      <c r="H2331" s="10">
        <v>1</v>
      </c>
      <c r="I2331" s="11">
        <v>44559</v>
      </c>
      <c r="J2331" s="10">
        <v>63</v>
      </c>
      <c r="K2331" s="10" t="s">
        <v>68</v>
      </c>
      <c r="L2331" s="10" t="s">
        <v>36</v>
      </c>
    </row>
    <row r="2332" spans="1:12" x14ac:dyDescent="0.3">
      <c r="A2332" s="52">
        <v>45901</v>
      </c>
      <c r="B2332" s="10" t="s">
        <v>290</v>
      </c>
      <c r="C2332" s="10" t="s">
        <v>271</v>
      </c>
      <c r="D2332" s="10" t="s">
        <v>291</v>
      </c>
      <c r="E2332" s="10" t="s">
        <v>20</v>
      </c>
      <c r="F2332" s="10" t="s">
        <v>17</v>
      </c>
      <c r="G2332" s="10" t="s">
        <v>51</v>
      </c>
      <c r="H2332" s="10">
        <v>0.91</v>
      </c>
      <c r="I2332" s="11">
        <v>44522</v>
      </c>
      <c r="J2332" s="10">
        <v>59</v>
      </c>
      <c r="K2332" s="10" t="s">
        <v>52</v>
      </c>
      <c r="L2332" s="10" t="s">
        <v>21</v>
      </c>
    </row>
    <row r="2333" spans="1:12" x14ac:dyDescent="0.3">
      <c r="A2333" s="52">
        <v>45901</v>
      </c>
      <c r="B2333" s="10" t="s">
        <v>292</v>
      </c>
      <c r="C2333" s="10" t="s">
        <v>131</v>
      </c>
      <c r="D2333" s="10" t="s">
        <v>293</v>
      </c>
      <c r="E2333" s="10" t="s">
        <v>20</v>
      </c>
      <c r="F2333" s="10" t="s">
        <v>19</v>
      </c>
      <c r="G2333" s="10" t="s">
        <v>57</v>
      </c>
      <c r="H2333" s="10">
        <v>1</v>
      </c>
      <c r="I2333" s="11">
        <v>45491</v>
      </c>
      <c r="J2333" s="10">
        <v>62</v>
      </c>
      <c r="K2333" s="10" t="s">
        <v>68</v>
      </c>
      <c r="L2333" s="10" t="s">
        <v>18</v>
      </c>
    </row>
    <row r="2334" spans="1:12" x14ac:dyDescent="0.3">
      <c r="A2334" s="52">
        <v>45901</v>
      </c>
      <c r="B2334" s="10" t="s">
        <v>294</v>
      </c>
      <c r="C2334" s="10" t="s">
        <v>54</v>
      </c>
      <c r="D2334" s="10" t="s">
        <v>295</v>
      </c>
      <c r="E2334" s="10" t="s">
        <v>16</v>
      </c>
      <c r="F2334" s="10" t="s">
        <v>50</v>
      </c>
      <c r="G2334" s="10" t="s">
        <v>121</v>
      </c>
      <c r="H2334" s="10">
        <v>1</v>
      </c>
      <c r="I2334" s="11">
        <v>44168</v>
      </c>
      <c r="J2334" s="10">
        <v>38</v>
      </c>
      <c r="K2334" s="10" t="s">
        <v>52</v>
      </c>
      <c r="L2334" s="10" t="s">
        <v>23</v>
      </c>
    </row>
    <row r="2335" spans="1:12" x14ac:dyDescent="0.3">
      <c r="A2335" s="52">
        <v>45901</v>
      </c>
      <c r="B2335" s="10" t="s">
        <v>296</v>
      </c>
      <c r="C2335" s="10" t="s">
        <v>297</v>
      </c>
      <c r="D2335" s="10" t="s">
        <v>298</v>
      </c>
      <c r="E2335" s="10" t="s">
        <v>20</v>
      </c>
      <c r="F2335" s="10" t="s">
        <v>19</v>
      </c>
      <c r="G2335" s="10" t="s">
        <v>51</v>
      </c>
      <c r="H2335" s="10">
        <v>1</v>
      </c>
      <c r="I2335" s="11">
        <v>45249</v>
      </c>
      <c r="J2335" s="10">
        <v>52</v>
      </c>
      <c r="K2335" s="10" t="s">
        <v>68</v>
      </c>
      <c r="L2335" s="10" t="s">
        <v>90</v>
      </c>
    </row>
    <row r="2336" spans="1:12" x14ac:dyDescent="0.3">
      <c r="A2336" s="52">
        <v>45901</v>
      </c>
      <c r="B2336" s="10" t="s">
        <v>299</v>
      </c>
      <c r="C2336" s="10" t="s">
        <v>300</v>
      </c>
      <c r="D2336" s="10" t="s">
        <v>301</v>
      </c>
      <c r="E2336" s="10" t="s">
        <v>20</v>
      </c>
      <c r="F2336" s="10" t="s">
        <v>19</v>
      </c>
      <c r="G2336" s="10" t="s">
        <v>75</v>
      </c>
      <c r="H2336" s="10">
        <v>1</v>
      </c>
      <c r="I2336" s="11">
        <v>44987</v>
      </c>
      <c r="J2336" s="10">
        <v>57</v>
      </c>
      <c r="K2336" s="10" t="s">
        <v>52</v>
      </c>
      <c r="L2336" s="10" t="s">
        <v>18</v>
      </c>
    </row>
    <row r="2337" spans="1:12" x14ac:dyDescent="0.3">
      <c r="A2337" s="52">
        <v>45901</v>
      </c>
      <c r="B2337" s="10" t="s">
        <v>302</v>
      </c>
      <c r="C2337" s="10" t="s">
        <v>303</v>
      </c>
      <c r="D2337" s="10" t="s">
        <v>304</v>
      </c>
      <c r="E2337" s="10" t="s">
        <v>20</v>
      </c>
      <c r="F2337" s="10" t="s">
        <v>17</v>
      </c>
      <c r="G2337" s="10" t="s">
        <v>51</v>
      </c>
      <c r="H2337" s="10">
        <v>1</v>
      </c>
      <c r="I2337" s="11">
        <v>44866</v>
      </c>
      <c r="J2337" s="10">
        <v>32</v>
      </c>
      <c r="K2337" s="10" t="s">
        <v>68</v>
      </c>
      <c r="L2337" s="10" t="s">
        <v>90</v>
      </c>
    </row>
    <row r="2338" spans="1:12" x14ac:dyDescent="0.3">
      <c r="A2338" s="52">
        <v>45901</v>
      </c>
      <c r="B2338" s="10" t="s">
        <v>305</v>
      </c>
      <c r="C2338" s="10" t="s">
        <v>306</v>
      </c>
      <c r="D2338" s="10" t="s">
        <v>307</v>
      </c>
      <c r="E2338" s="10" t="s">
        <v>16</v>
      </c>
      <c r="F2338" s="10" t="s">
        <v>19</v>
      </c>
      <c r="G2338" s="10" t="s">
        <v>51</v>
      </c>
      <c r="H2338" s="10">
        <v>1</v>
      </c>
      <c r="I2338" s="11">
        <v>44511</v>
      </c>
      <c r="J2338" s="10">
        <v>46</v>
      </c>
      <c r="K2338" s="10" t="s">
        <v>52</v>
      </c>
      <c r="L2338" s="10" t="s">
        <v>41</v>
      </c>
    </row>
    <row r="2339" spans="1:12" x14ac:dyDescent="0.3">
      <c r="A2339" s="52">
        <v>45901</v>
      </c>
      <c r="B2339" s="10" t="s">
        <v>308</v>
      </c>
      <c r="C2339" s="10" t="s">
        <v>309</v>
      </c>
      <c r="D2339" s="10" t="s">
        <v>310</v>
      </c>
      <c r="E2339" s="10" t="s">
        <v>16</v>
      </c>
      <c r="F2339" s="10" t="s">
        <v>19</v>
      </c>
      <c r="G2339" s="10" t="s">
        <v>51</v>
      </c>
      <c r="H2339" s="10">
        <v>1</v>
      </c>
      <c r="I2339" s="11">
        <v>44664</v>
      </c>
      <c r="J2339" s="10">
        <v>32</v>
      </c>
      <c r="K2339" s="10" t="s">
        <v>68</v>
      </c>
      <c r="L2339" s="10" t="s">
        <v>18</v>
      </c>
    </row>
    <row r="2340" spans="1:12" x14ac:dyDescent="0.3">
      <c r="A2340" s="52">
        <v>45901</v>
      </c>
      <c r="B2340" s="10" t="s">
        <v>311</v>
      </c>
      <c r="C2340" s="10" t="s">
        <v>312</v>
      </c>
      <c r="D2340" s="10" t="s">
        <v>310</v>
      </c>
      <c r="E2340" s="10" t="s">
        <v>16</v>
      </c>
      <c r="F2340" s="10" t="s">
        <v>50</v>
      </c>
      <c r="G2340" s="10" t="s">
        <v>29</v>
      </c>
      <c r="H2340" s="10">
        <v>1</v>
      </c>
      <c r="I2340" s="11">
        <v>45893</v>
      </c>
      <c r="J2340" s="10">
        <v>45</v>
      </c>
      <c r="K2340" s="10" t="s">
        <v>52</v>
      </c>
      <c r="L2340" s="10" t="s">
        <v>40</v>
      </c>
    </row>
    <row r="2341" spans="1:12" x14ac:dyDescent="0.3">
      <c r="A2341" s="52">
        <v>45901</v>
      </c>
      <c r="B2341" s="10" t="s">
        <v>313</v>
      </c>
      <c r="C2341" s="10" t="s">
        <v>77</v>
      </c>
      <c r="D2341" s="10" t="s">
        <v>120</v>
      </c>
      <c r="E2341" s="10" t="s">
        <v>16</v>
      </c>
      <c r="F2341" s="10" t="s">
        <v>56</v>
      </c>
      <c r="G2341" s="10" t="s">
        <v>51</v>
      </c>
      <c r="H2341" s="10">
        <v>1</v>
      </c>
      <c r="I2341" s="11">
        <v>44263</v>
      </c>
      <c r="J2341" s="10">
        <v>28</v>
      </c>
      <c r="K2341" s="10" t="s">
        <v>52</v>
      </c>
      <c r="L2341" s="10" t="s">
        <v>36</v>
      </c>
    </row>
    <row r="2342" spans="1:12" x14ac:dyDescent="0.3">
      <c r="A2342" s="52">
        <v>45901</v>
      </c>
      <c r="B2342" s="10" t="s">
        <v>314</v>
      </c>
      <c r="C2342" s="10" t="s">
        <v>138</v>
      </c>
      <c r="D2342" s="10" t="s">
        <v>129</v>
      </c>
      <c r="E2342" s="10" t="s">
        <v>20</v>
      </c>
      <c r="F2342" s="10" t="s">
        <v>19</v>
      </c>
      <c r="G2342" s="10" t="s">
        <v>67</v>
      </c>
      <c r="H2342" s="10">
        <v>1</v>
      </c>
      <c r="I2342" s="11">
        <v>45050</v>
      </c>
      <c r="J2342" s="10">
        <v>33</v>
      </c>
      <c r="K2342" s="10" t="s">
        <v>52</v>
      </c>
      <c r="L2342" s="10" t="s">
        <v>35</v>
      </c>
    </row>
    <row r="2343" spans="1:12" x14ac:dyDescent="0.3">
      <c r="A2343" s="52">
        <v>45901</v>
      </c>
      <c r="B2343" s="10" t="s">
        <v>315</v>
      </c>
      <c r="C2343" s="10" t="s">
        <v>316</v>
      </c>
      <c r="D2343" s="10" t="s">
        <v>317</v>
      </c>
      <c r="E2343" s="10" t="s">
        <v>20</v>
      </c>
      <c r="F2343" s="10" t="s">
        <v>56</v>
      </c>
      <c r="G2343" s="10" t="s">
        <v>98</v>
      </c>
      <c r="H2343" s="10">
        <v>1</v>
      </c>
      <c r="I2343" s="11">
        <v>45145</v>
      </c>
      <c r="J2343" s="10">
        <v>56</v>
      </c>
      <c r="K2343" s="10" t="s">
        <v>52</v>
      </c>
      <c r="L2343" s="10" t="s">
        <v>31</v>
      </c>
    </row>
    <row r="2344" spans="1:12" x14ac:dyDescent="0.3">
      <c r="A2344" s="52">
        <v>45901</v>
      </c>
      <c r="B2344" s="10" t="s">
        <v>318</v>
      </c>
      <c r="C2344" s="10" t="s">
        <v>319</v>
      </c>
      <c r="D2344" s="10" t="s">
        <v>301</v>
      </c>
      <c r="E2344" s="10" t="s">
        <v>20</v>
      </c>
      <c r="F2344" s="10" t="s">
        <v>19</v>
      </c>
      <c r="G2344" s="10" t="s">
        <v>51</v>
      </c>
      <c r="H2344" s="10">
        <v>1</v>
      </c>
      <c r="I2344" s="11">
        <v>44567</v>
      </c>
      <c r="J2344" s="10">
        <v>40</v>
      </c>
      <c r="K2344" s="10" t="s">
        <v>68</v>
      </c>
      <c r="L2344" s="10" t="s">
        <v>90</v>
      </c>
    </row>
    <row r="2345" spans="1:12" x14ac:dyDescent="0.3">
      <c r="A2345" s="52">
        <v>45901</v>
      </c>
      <c r="B2345" s="10" t="s">
        <v>320</v>
      </c>
      <c r="C2345" s="10" t="s">
        <v>321</v>
      </c>
      <c r="D2345" s="10" t="s">
        <v>322</v>
      </c>
      <c r="E2345" s="10" t="s">
        <v>16</v>
      </c>
      <c r="F2345" s="10" t="s">
        <v>19</v>
      </c>
      <c r="G2345" s="10" t="s">
        <v>29</v>
      </c>
      <c r="H2345" s="10">
        <v>1</v>
      </c>
      <c r="I2345" s="11">
        <v>45414</v>
      </c>
      <c r="J2345" s="10">
        <v>57</v>
      </c>
      <c r="K2345" s="10" t="s">
        <v>52</v>
      </c>
      <c r="L2345" s="10" t="s">
        <v>41</v>
      </c>
    </row>
    <row r="2346" spans="1:12" x14ac:dyDescent="0.3">
      <c r="A2346" s="52">
        <v>45901</v>
      </c>
      <c r="B2346" s="10" t="s">
        <v>323</v>
      </c>
      <c r="C2346" s="10" t="s">
        <v>216</v>
      </c>
      <c r="D2346" s="10" t="s">
        <v>295</v>
      </c>
      <c r="E2346" s="10" t="s">
        <v>16</v>
      </c>
      <c r="F2346" s="10" t="s">
        <v>56</v>
      </c>
      <c r="G2346" s="10" t="s">
        <v>51</v>
      </c>
      <c r="H2346" s="10">
        <v>1</v>
      </c>
      <c r="I2346" s="11">
        <v>45146</v>
      </c>
      <c r="J2346" s="10">
        <v>43</v>
      </c>
      <c r="K2346" s="10" t="s">
        <v>52</v>
      </c>
      <c r="L2346" s="10" t="s">
        <v>35</v>
      </c>
    </row>
    <row r="2347" spans="1:12" x14ac:dyDescent="0.3">
      <c r="A2347" s="52">
        <v>45901</v>
      </c>
      <c r="B2347" s="10" t="s">
        <v>324</v>
      </c>
      <c r="C2347" s="10" t="s">
        <v>214</v>
      </c>
      <c r="D2347" s="10" t="s">
        <v>265</v>
      </c>
      <c r="E2347" s="10" t="s">
        <v>20</v>
      </c>
      <c r="F2347" s="10" t="s">
        <v>50</v>
      </c>
      <c r="G2347" s="10" t="s">
        <v>51</v>
      </c>
      <c r="H2347" s="10">
        <v>0.91</v>
      </c>
      <c r="I2347" s="11">
        <v>44372</v>
      </c>
      <c r="J2347" s="10">
        <v>26</v>
      </c>
      <c r="K2347" s="10" t="s">
        <v>52</v>
      </c>
      <c r="L2347" s="10" t="s">
        <v>94</v>
      </c>
    </row>
    <row r="2348" spans="1:12" x14ac:dyDescent="0.3">
      <c r="A2348" s="52">
        <v>45901</v>
      </c>
      <c r="B2348" s="10" t="s">
        <v>325</v>
      </c>
      <c r="C2348" s="10" t="s">
        <v>86</v>
      </c>
      <c r="D2348" s="10" t="s">
        <v>326</v>
      </c>
      <c r="E2348" s="10" t="s">
        <v>16</v>
      </c>
      <c r="F2348" s="10" t="s">
        <v>19</v>
      </c>
      <c r="G2348" s="10" t="s">
        <v>121</v>
      </c>
      <c r="H2348" s="10">
        <v>1</v>
      </c>
      <c r="I2348" s="11">
        <v>44139</v>
      </c>
      <c r="J2348" s="10">
        <v>38</v>
      </c>
      <c r="K2348" s="10" t="s">
        <v>52</v>
      </c>
      <c r="L2348" s="10" t="s">
        <v>40</v>
      </c>
    </row>
    <row r="2349" spans="1:12" x14ac:dyDescent="0.3">
      <c r="A2349" s="52">
        <v>45901</v>
      </c>
      <c r="B2349" s="10" t="s">
        <v>327</v>
      </c>
      <c r="C2349" s="10" t="s">
        <v>131</v>
      </c>
      <c r="D2349" s="10" t="s">
        <v>293</v>
      </c>
      <c r="E2349" s="10" t="s">
        <v>20</v>
      </c>
      <c r="F2349" s="10" t="s">
        <v>17</v>
      </c>
      <c r="G2349" s="10" t="s">
        <v>75</v>
      </c>
      <c r="H2349" s="10">
        <v>1</v>
      </c>
      <c r="I2349" s="11">
        <v>44464</v>
      </c>
      <c r="J2349" s="10">
        <v>51</v>
      </c>
      <c r="K2349" s="10" t="s">
        <v>52</v>
      </c>
      <c r="L2349" s="10" t="s">
        <v>18</v>
      </c>
    </row>
    <row r="2350" spans="1:12" x14ac:dyDescent="0.3">
      <c r="A2350" s="52">
        <v>45901</v>
      </c>
      <c r="B2350" s="10" t="s">
        <v>328</v>
      </c>
      <c r="C2350" s="10" t="s">
        <v>329</v>
      </c>
      <c r="D2350" s="10" t="s">
        <v>227</v>
      </c>
      <c r="E2350" s="10" t="s">
        <v>16</v>
      </c>
      <c r="F2350" s="10" t="s">
        <v>19</v>
      </c>
      <c r="G2350" s="10" t="s">
        <v>51</v>
      </c>
      <c r="H2350" s="10">
        <v>1</v>
      </c>
      <c r="I2350" s="11">
        <v>45297</v>
      </c>
      <c r="J2350" s="10">
        <v>23</v>
      </c>
      <c r="K2350" s="10" t="s">
        <v>52</v>
      </c>
      <c r="L2350" s="10" t="s">
        <v>94</v>
      </c>
    </row>
    <row r="2351" spans="1:12" x14ac:dyDescent="0.3">
      <c r="A2351" s="52">
        <v>45901</v>
      </c>
      <c r="B2351" s="10" t="s">
        <v>330</v>
      </c>
      <c r="C2351" s="10" t="s">
        <v>331</v>
      </c>
      <c r="D2351" s="10" t="s">
        <v>332</v>
      </c>
      <c r="E2351" s="10" t="s">
        <v>16</v>
      </c>
      <c r="F2351" s="10" t="s">
        <v>19</v>
      </c>
      <c r="G2351" s="10" t="s">
        <v>67</v>
      </c>
      <c r="H2351" s="10">
        <v>1</v>
      </c>
      <c r="I2351" s="11">
        <v>44968</v>
      </c>
      <c r="J2351" s="10">
        <v>20</v>
      </c>
      <c r="K2351" s="10" t="s">
        <v>68</v>
      </c>
      <c r="L2351" s="10" t="s">
        <v>21</v>
      </c>
    </row>
    <row r="2352" spans="1:12" x14ac:dyDescent="0.3">
      <c r="A2352" s="52">
        <v>45901</v>
      </c>
      <c r="B2352" s="10" t="s">
        <v>336</v>
      </c>
      <c r="C2352" s="10" t="s">
        <v>337</v>
      </c>
      <c r="D2352" s="10" t="s">
        <v>338</v>
      </c>
      <c r="E2352" s="10" t="s">
        <v>16</v>
      </c>
      <c r="F2352" s="10" t="s">
        <v>56</v>
      </c>
      <c r="G2352" s="10" t="s">
        <v>121</v>
      </c>
      <c r="H2352" s="10">
        <v>1</v>
      </c>
      <c r="I2352" s="11">
        <v>45679</v>
      </c>
      <c r="J2352" s="10">
        <v>46</v>
      </c>
      <c r="K2352" s="10" t="s">
        <v>52</v>
      </c>
      <c r="L2352" s="10" t="s">
        <v>27</v>
      </c>
    </row>
    <row r="2353" spans="1:12" x14ac:dyDescent="0.3">
      <c r="A2353" s="52">
        <v>45901</v>
      </c>
      <c r="B2353" s="10" t="s">
        <v>341</v>
      </c>
      <c r="C2353" s="10" t="s">
        <v>342</v>
      </c>
      <c r="D2353" s="10" t="s">
        <v>343</v>
      </c>
      <c r="E2353" s="10" t="s">
        <v>16</v>
      </c>
      <c r="F2353" s="10" t="s">
        <v>50</v>
      </c>
      <c r="G2353" s="10" t="s">
        <v>51</v>
      </c>
      <c r="H2353" s="10">
        <v>1</v>
      </c>
      <c r="I2353" s="11">
        <v>44370</v>
      </c>
      <c r="J2353" s="10">
        <v>43</v>
      </c>
      <c r="K2353" s="10" t="s">
        <v>52</v>
      </c>
      <c r="L2353" s="10" t="s">
        <v>31</v>
      </c>
    </row>
    <row r="2354" spans="1:12" x14ac:dyDescent="0.3">
      <c r="A2354" s="52">
        <v>45901</v>
      </c>
      <c r="B2354" s="10" t="s">
        <v>344</v>
      </c>
      <c r="C2354" s="10" t="s">
        <v>345</v>
      </c>
      <c r="D2354" s="10" t="s">
        <v>346</v>
      </c>
      <c r="E2354" s="10" t="s">
        <v>16</v>
      </c>
      <c r="F2354" s="10" t="s">
        <v>17</v>
      </c>
      <c r="G2354" s="10" t="s">
        <v>98</v>
      </c>
      <c r="H2354" s="10">
        <v>1</v>
      </c>
      <c r="I2354" s="11">
        <v>45240</v>
      </c>
      <c r="J2354" s="10">
        <v>35</v>
      </c>
      <c r="K2354" s="10" t="s">
        <v>68</v>
      </c>
      <c r="L2354" s="10" t="s">
        <v>31</v>
      </c>
    </row>
    <row r="2355" spans="1:12" x14ac:dyDescent="0.3">
      <c r="A2355" s="52">
        <v>45901</v>
      </c>
      <c r="B2355" s="10" t="s">
        <v>349</v>
      </c>
      <c r="C2355" s="10" t="s">
        <v>350</v>
      </c>
      <c r="D2355" s="10" t="s">
        <v>101</v>
      </c>
      <c r="E2355" s="10" t="s">
        <v>16</v>
      </c>
      <c r="F2355" s="10" t="s">
        <v>19</v>
      </c>
      <c r="G2355" s="10" t="s">
        <v>51</v>
      </c>
      <c r="H2355" s="10">
        <v>0.91</v>
      </c>
      <c r="I2355" s="11">
        <v>44506</v>
      </c>
      <c r="J2355" s="10">
        <v>44</v>
      </c>
      <c r="K2355" s="10" t="s">
        <v>52</v>
      </c>
      <c r="L2355" s="10" t="s">
        <v>41</v>
      </c>
    </row>
    <row r="2356" spans="1:12" x14ac:dyDescent="0.3">
      <c r="A2356" s="52">
        <v>45901</v>
      </c>
      <c r="B2356" s="10" t="s">
        <v>351</v>
      </c>
      <c r="C2356" s="10" t="s">
        <v>352</v>
      </c>
      <c r="D2356" s="10" t="s">
        <v>198</v>
      </c>
      <c r="E2356" s="10" t="s">
        <v>20</v>
      </c>
      <c r="F2356" s="10" t="s">
        <v>17</v>
      </c>
      <c r="G2356" s="10" t="s">
        <v>51</v>
      </c>
      <c r="H2356" s="10">
        <v>1</v>
      </c>
      <c r="I2356" s="11">
        <v>44547</v>
      </c>
      <c r="J2356" s="10">
        <v>53</v>
      </c>
      <c r="K2356" s="10" t="s">
        <v>52</v>
      </c>
      <c r="L2356" s="10" t="s">
        <v>21</v>
      </c>
    </row>
    <row r="2357" spans="1:12" x14ac:dyDescent="0.3">
      <c r="A2357" s="52">
        <v>45901</v>
      </c>
      <c r="B2357" s="10" t="s">
        <v>353</v>
      </c>
      <c r="C2357" s="10" t="s">
        <v>354</v>
      </c>
      <c r="D2357" s="10" t="s">
        <v>355</v>
      </c>
      <c r="E2357" s="10" t="s">
        <v>20</v>
      </c>
      <c r="F2357" s="10" t="s">
        <v>17</v>
      </c>
      <c r="G2357" s="10" t="s">
        <v>57</v>
      </c>
      <c r="H2357" s="10">
        <v>1</v>
      </c>
      <c r="I2357" s="11">
        <v>45532</v>
      </c>
      <c r="J2357" s="10">
        <v>54</v>
      </c>
      <c r="K2357" s="10" t="s">
        <v>68</v>
      </c>
      <c r="L2357" s="10" t="s">
        <v>31</v>
      </c>
    </row>
    <row r="2358" spans="1:12" x14ac:dyDescent="0.3">
      <c r="A2358" s="52">
        <v>45901</v>
      </c>
      <c r="B2358" s="10" t="s">
        <v>356</v>
      </c>
      <c r="C2358" s="10" t="s">
        <v>350</v>
      </c>
      <c r="D2358" s="10" t="s">
        <v>357</v>
      </c>
      <c r="E2358" s="10" t="s">
        <v>20</v>
      </c>
      <c r="F2358" s="10" t="s">
        <v>17</v>
      </c>
      <c r="G2358" s="10" t="s">
        <v>51</v>
      </c>
      <c r="H2358" s="10">
        <v>1</v>
      </c>
      <c r="I2358" s="11">
        <v>44759</v>
      </c>
      <c r="J2358" s="10">
        <v>47</v>
      </c>
      <c r="K2358" s="10" t="s">
        <v>68</v>
      </c>
      <c r="L2358" s="10" t="s">
        <v>21</v>
      </c>
    </row>
    <row r="2359" spans="1:12" x14ac:dyDescent="0.3">
      <c r="A2359" s="52">
        <v>45901</v>
      </c>
      <c r="B2359" s="10" t="s">
        <v>358</v>
      </c>
      <c r="C2359" s="10" t="s">
        <v>359</v>
      </c>
      <c r="D2359" s="10" t="s">
        <v>360</v>
      </c>
      <c r="E2359" s="10" t="s">
        <v>16</v>
      </c>
      <c r="F2359" s="10" t="s">
        <v>17</v>
      </c>
      <c r="G2359" s="10" t="s">
        <v>75</v>
      </c>
      <c r="H2359" s="10">
        <v>1</v>
      </c>
      <c r="I2359" s="11">
        <v>44444</v>
      </c>
      <c r="J2359" s="10">
        <v>54</v>
      </c>
      <c r="K2359" s="10" t="s">
        <v>52</v>
      </c>
      <c r="L2359" s="10" t="s">
        <v>31</v>
      </c>
    </row>
    <row r="2360" spans="1:12" x14ac:dyDescent="0.3">
      <c r="A2360" s="52">
        <v>45901</v>
      </c>
      <c r="B2360" s="10" t="s">
        <v>361</v>
      </c>
      <c r="C2360" s="10" t="s">
        <v>362</v>
      </c>
      <c r="D2360" s="10" t="s">
        <v>181</v>
      </c>
      <c r="E2360" s="10" t="s">
        <v>20</v>
      </c>
      <c r="F2360" s="10" t="s">
        <v>17</v>
      </c>
      <c r="G2360" s="10" t="s">
        <v>51</v>
      </c>
      <c r="H2360" s="10">
        <v>1</v>
      </c>
      <c r="I2360" s="11">
        <v>45785</v>
      </c>
      <c r="J2360" s="10">
        <v>20</v>
      </c>
      <c r="K2360" s="10" t="s">
        <v>52</v>
      </c>
      <c r="L2360" s="10" t="s">
        <v>18</v>
      </c>
    </row>
    <row r="2361" spans="1:12" x14ac:dyDescent="0.3">
      <c r="A2361" s="52">
        <v>45901</v>
      </c>
      <c r="B2361" s="10" t="s">
        <v>365</v>
      </c>
      <c r="C2361" s="10" t="s">
        <v>366</v>
      </c>
      <c r="D2361" s="10" t="s">
        <v>367</v>
      </c>
      <c r="E2361" s="10" t="s">
        <v>20</v>
      </c>
      <c r="F2361" s="10" t="s">
        <v>19</v>
      </c>
      <c r="G2361" s="10" t="s">
        <v>51</v>
      </c>
      <c r="H2361" s="10">
        <v>0.91</v>
      </c>
      <c r="I2361" s="11">
        <v>44073</v>
      </c>
      <c r="J2361" s="10">
        <v>46</v>
      </c>
      <c r="K2361" s="10" t="s">
        <v>68</v>
      </c>
      <c r="L2361" s="10" t="s">
        <v>31</v>
      </c>
    </row>
    <row r="2362" spans="1:12" x14ac:dyDescent="0.3">
      <c r="A2362" s="52">
        <v>45901</v>
      </c>
      <c r="B2362" s="10" t="s">
        <v>368</v>
      </c>
      <c r="C2362" s="10" t="s">
        <v>111</v>
      </c>
      <c r="D2362" s="10" t="s">
        <v>343</v>
      </c>
      <c r="E2362" s="10" t="s">
        <v>16</v>
      </c>
      <c r="F2362" s="10" t="s">
        <v>17</v>
      </c>
      <c r="G2362" s="10" t="s">
        <v>51</v>
      </c>
      <c r="H2362" s="10">
        <v>0.91</v>
      </c>
      <c r="I2362" s="11">
        <v>44277</v>
      </c>
      <c r="J2362" s="10">
        <v>59</v>
      </c>
      <c r="K2362" s="10" t="s">
        <v>68</v>
      </c>
      <c r="L2362" s="10" t="s">
        <v>36</v>
      </c>
    </row>
    <row r="2363" spans="1:12" x14ac:dyDescent="0.3">
      <c r="A2363" s="52">
        <v>45901</v>
      </c>
      <c r="B2363" s="10" t="s">
        <v>371</v>
      </c>
      <c r="C2363" s="10" t="s">
        <v>372</v>
      </c>
      <c r="D2363" s="10" t="s">
        <v>373</v>
      </c>
      <c r="E2363" s="10" t="s">
        <v>16</v>
      </c>
      <c r="F2363" s="10" t="s">
        <v>19</v>
      </c>
      <c r="G2363" s="10" t="s">
        <v>29</v>
      </c>
      <c r="H2363" s="10">
        <v>1</v>
      </c>
      <c r="I2363" s="11">
        <v>45625</v>
      </c>
      <c r="J2363" s="10">
        <v>40</v>
      </c>
      <c r="K2363" s="10" t="s">
        <v>68</v>
      </c>
      <c r="L2363" s="10" t="s">
        <v>36</v>
      </c>
    </row>
    <row r="2364" spans="1:12" x14ac:dyDescent="0.3">
      <c r="A2364" s="52">
        <v>45901</v>
      </c>
      <c r="B2364" s="10" t="s">
        <v>374</v>
      </c>
      <c r="C2364" s="10" t="s">
        <v>375</v>
      </c>
      <c r="D2364" s="10" t="s">
        <v>124</v>
      </c>
      <c r="E2364" s="10" t="s">
        <v>20</v>
      </c>
      <c r="F2364" s="10" t="s">
        <v>19</v>
      </c>
      <c r="G2364" s="10" t="s">
        <v>57</v>
      </c>
      <c r="H2364" s="10">
        <v>1</v>
      </c>
      <c r="I2364" s="11">
        <v>45598</v>
      </c>
      <c r="J2364" s="10">
        <v>59</v>
      </c>
      <c r="K2364" s="10" t="s">
        <v>52</v>
      </c>
      <c r="L2364" s="10" t="s">
        <v>36</v>
      </c>
    </row>
    <row r="2365" spans="1:12" x14ac:dyDescent="0.3">
      <c r="A2365" s="52">
        <v>45901</v>
      </c>
      <c r="B2365" s="10" t="s">
        <v>376</v>
      </c>
      <c r="C2365" s="10" t="s">
        <v>283</v>
      </c>
      <c r="D2365" s="10" t="s">
        <v>346</v>
      </c>
      <c r="E2365" s="10" t="s">
        <v>16</v>
      </c>
      <c r="F2365" s="10" t="s">
        <v>19</v>
      </c>
      <c r="G2365" s="10" t="s">
        <v>75</v>
      </c>
      <c r="H2365" s="10">
        <v>0.91</v>
      </c>
      <c r="I2365" s="11">
        <v>44440</v>
      </c>
      <c r="J2365" s="10">
        <v>60</v>
      </c>
      <c r="K2365" s="10" t="s">
        <v>52</v>
      </c>
      <c r="L2365" s="10" t="s">
        <v>39</v>
      </c>
    </row>
    <row r="2366" spans="1:12" x14ac:dyDescent="0.3">
      <c r="A2366" s="52">
        <v>45901</v>
      </c>
      <c r="B2366" s="10" t="s">
        <v>377</v>
      </c>
      <c r="C2366" s="10" t="s">
        <v>378</v>
      </c>
      <c r="D2366" s="10" t="s">
        <v>144</v>
      </c>
      <c r="E2366" s="10" t="s">
        <v>20</v>
      </c>
      <c r="F2366" s="10" t="s">
        <v>19</v>
      </c>
      <c r="G2366" s="10" t="s">
        <v>75</v>
      </c>
      <c r="H2366" s="10">
        <v>0.91</v>
      </c>
      <c r="I2366" s="11">
        <v>45474</v>
      </c>
      <c r="J2366" s="10">
        <v>24</v>
      </c>
      <c r="K2366" s="10" t="s">
        <v>52</v>
      </c>
      <c r="L2366" s="10" t="s">
        <v>35</v>
      </c>
    </row>
    <row r="2367" spans="1:12" x14ac:dyDescent="0.3">
      <c r="A2367" s="52">
        <v>45901</v>
      </c>
      <c r="B2367" s="10" t="s">
        <v>379</v>
      </c>
      <c r="C2367" s="10" t="s">
        <v>380</v>
      </c>
      <c r="D2367" s="10" t="s">
        <v>71</v>
      </c>
      <c r="E2367" s="10" t="s">
        <v>16</v>
      </c>
      <c r="F2367" s="10" t="s">
        <v>17</v>
      </c>
      <c r="G2367" s="10" t="s">
        <v>57</v>
      </c>
      <c r="H2367" s="10">
        <v>0.91</v>
      </c>
      <c r="I2367" s="11">
        <v>45283</v>
      </c>
      <c r="J2367" s="10">
        <v>59</v>
      </c>
      <c r="K2367" s="10" t="s">
        <v>52</v>
      </c>
      <c r="L2367" s="10" t="s">
        <v>18</v>
      </c>
    </row>
    <row r="2368" spans="1:12" x14ac:dyDescent="0.3">
      <c r="A2368" s="52">
        <v>45901</v>
      </c>
      <c r="B2368" s="10" t="s">
        <v>381</v>
      </c>
      <c r="C2368" s="10" t="s">
        <v>382</v>
      </c>
      <c r="D2368" s="10" t="s">
        <v>383</v>
      </c>
      <c r="E2368" s="10" t="s">
        <v>20</v>
      </c>
      <c r="F2368" s="10" t="s">
        <v>50</v>
      </c>
      <c r="G2368" s="10" t="s">
        <v>121</v>
      </c>
      <c r="H2368" s="10">
        <v>1</v>
      </c>
      <c r="I2368" s="11">
        <v>44656</v>
      </c>
      <c r="J2368" s="10">
        <v>52</v>
      </c>
      <c r="K2368" s="10" t="s">
        <v>52</v>
      </c>
      <c r="L2368" s="10" t="s">
        <v>18</v>
      </c>
    </row>
    <row r="2369" spans="1:12" x14ac:dyDescent="0.3">
      <c r="A2369" s="52">
        <v>45901</v>
      </c>
      <c r="B2369" s="10" t="s">
        <v>384</v>
      </c>
      <c r="C2369" s="10" t="s">
        <v>385</v>
      </c>
      <c r="D2369" s="10" t="s">
        <v>175</v>
      </c>
      <c r="E2369" s="10" t="s">
        <v>16</v>
      </c>
      <c r="F2369" s="10" t="s">
        <v>19</v>
      </c>
      <c r="G2369" s="10" t="s">
        <v>75</v>
      </c>
      <c r="H2369" s="10">
        <v>1</v>
      </c>
      <c r="I2369" s="11">
        <v>45728</v>
      </c>
      <c r="J2369" s="10">
        <v>37</v>
      </c>
      <c r="K2369" s="10" t="s">
        <v>68</v>
      </c>
      <c r="L2369" s="10" t="s">
        <v>21</v>
      </c>
    </row>
    <row r="2370" spans="1:12" x14ac:dyDescent="0.3">
      <c r="A2370" s="52">
        <v>45901</v>
      </c>
      <c r="B2370" s="10" t="s">
        <v>386</v>
      </c>
      <c r="C2370" s="10" t="s">
        <v>387</v>
      </c>
      <c r="D2370" s="10" t="s">
        <v>388</v>
      </c>
      <c r="E2370" s="10" t="s">
        <v>16</v>
      </c>
      <c r="F2370" s="10" t="s">
        <v>19</v>
      </c>
      <c r="G2370" s="10" t="s">
        <v>98</v>
      </c>
      <c r="H2370" s="10">
        <v>1</v>
      </c>
      <c r="I2370" s="11">
        <v>44560</v>
      </c>
      <c r="J2370" s="10">
        <v>29</v>
      </c>
      <c r="K2370" s="10" t="s">
        <v>52</v>
      </c>
      <c r="L2370" s="10" t="s">
        <v>94</v>
      </c>
    </row>
    <row r="2371" spans="1:12" x14ac:dyDescent="0.3">
      <c r="A2371" s="52">
        <v>45901</v>
      </c>
      <c r="B2371" s="10" t="s">
        <v>389</v>
      </c>
      <c r="C2371" s="10" t="s">
        <v>390</v>
      </c>
      <c r="D2371" s="10" t="s">
        <v>301</v>
      </c>
      <c r="E2371" s="10" t="s">
        <v>20</v>
      </c>
      <c r="F2371" s="10" t="s">
        <v>19</v>
      </c>
      <c r="G2371" s="10" t="s">
        <v>57</v>
      </c>
      <c r="H2371" s="10">
        <v>0.91</v>
      </c>
      <c r="I2371" s="11">
        <v>44184</v>
      </c>
      <c r="J2371" s="10">
        <v>60</v>
      </c>
      <c r="K2371" s="10" t="s">
        <v>68</v>
      </c>
      <c r="L2371" s="10" t="s">
        <v>23</v>
      </c>
    </row>
    <row r="2372" spans="1:12" x14ac:dyDescent="0.3">
      <c r="A2372" s="52">
        <v>45901</v>
      </c>
      <c r="B2372" s="10" t="s">
        <v>391</v>
      </c>
      <c r="C2372" s="10" t="s">
        <v>392</v>
      </c>
      <c r="D2372" s="10" t="s">
        <v>393</v>
      </c>
      <c r="E2372" s="10" t="s">
        <v>20</v>
      </c>
      <c r="F2372" s="10" t="s">
        <v>17</v>
      </c>
      <c r="G2372" s="10" t="s">
        <v>51</v>
      </c>
      <c r="H2372" s="10">
        <v>1</v>
      </c>
      <c r="I2372" s="11">
        <v>45241</v>
      </c>
      <c r="J2372" s="10">
        <v>22</v>
      </c>
      <c r="K2372" s="10" t="s">
        <v>52</v>
      </c>
      <c r="L2372" s="10" t="s">
        <v>31</v>
      </c>
    </row>
    <row r="2373" spans="1:12" x14ac:dyDescent="0.3">
      <c r="A2373" s="52">
        <v>45901</v>
      </c>
      <c r="B2373" s="10" t="s">
        <v>394</v>
      </c>
      <c r="C2373" s="10" t="s">
        <v>366</v>
      </c>
      <c r="D2373" s="10" t="s">
        <v>366</v>
      </c>
      <c r="E2373" s="10" t="s">
        <v>20</v>
      </c>
      <c r="F2373" s="10" t="s">
        <v>19</v>
      </c>
      <c r="G2373" s="10" t="s">
        <v>51</v>
      </c>
      <c r="H2373" s="10">
        <v>1</v>
      </c>
      <c r="I2373" s="11">
        <v>45346</v>
      </c>
      <c r="J2373" s="10">
        <v>61</v>
      </c>
      <c r="K2373" s="10" t="s">
        <v>68</v>
      </c>
      <c r="L2373" s="10" t="s">
        <v>41</v>
      </c>
    </row>
    <row r="2374" spans="1:12" x14ac:dyDescent="0.3">
      <c r="A2374" s="52">
        <v>45901</v>
      </c>
      <c r="B2374" s="10" t="s">
        <v>397</v>
      </c>
      <c r="C2374" s="10" t="s">
        <v>398</v>
      </c>
      <c r="D2374" s="10" t="s">
        <v>106</v>
      </c>
      <c r="E2374" s="10" t="s">
        <v>20</v>
      </c>
      <c r="F2374" s="10" t="s">
        <v>19</v>
      </c>
      <c r="G2374" s="10" t="s">
        <v>57</v>
      </c>
      <c r="H2374" s="10">
        <v>0.91</v>
      </c>
      <c r="I2374" s="11">
        <v>44912</v>
      </c>
      <c r="J2374" s="10">
        <v>35</v>
      </c>
      <c r="K2374" s="10" t="s">
        <v>52</v>
      </c>
      <c r="L2374" s="10" t="s">
        <v>42</v>
      </c>
    </row>
    <row r="2375" spans="1:12" x14ac:dyDescent="0.3">
      <c r="A2375" s="52">
        <v>45901</v>
      </c>
      <c r="B2375" s="10" t="s">
        <v>399</v>
      </c>
      <c r="C2375" s="10" t="s">
        <v>192</v>
      </c>
      <c r="D2375" s="10" t="s">
        <v>400</v>
      </c>
      <c r="E2375" s="10" t="s">
        <v>20</v>
      </c>
      <c r="F2375" s="10" t="s">
        <v>56</v>
      </c>
      <c r="G2375" s="10" t="s">
        <v>57</v>
      </c>
      <c r="H2375" s="10">
        <v>1</v>
      </c>
      <c r="I2375" s="11">
        <v>45376</v>
      </c>
      <c r="J2375" s="10">
        <v>57</v>
      </c>
      <c r="K2375" s="10" t="s">
        <v>52</v>
      </c>
      <c r="L2375" s="10" t="s">
        <v>90</v>
      </c>
    </row>
    <row r="2376" spans="1:12" x14ac:dyDescent="0.3">
      <c r="A2376" s="52">
        <v>45901</v>
      </c>
      <c r="B2376" s="10" t="s">
        <v>401</v>
      </c>
      <c r="C2376" s="10" t="s">
        <v>155</v>
      </c>
      <c r="D2376" s="10" t="s">
        <v>87</v>
      </c>
      <c r="E2376" s="10" t="s">
        <v>20</v>
      </c>
      <c r="F2376" s="10" t="s">
        <v>19</v>
      </c>
      <c r="G2376" s="10" t="s">
        <v>51</v>
      </c>
      <c r="H2376" s="10">
        <v>1</v>
      </c>
      <c r="I2376" s="11">
        <v>45290</v>
      </c>
      <c r="J2376" s="10">
        <v>36</v>
      </c>
      <c r="K2376" s="10" t="s">
        <v>68</v>
      </c>
      <c r="L2376" s="10" t="s">
        <v>27</v>
      </c>
    </row>
    <row r="2377" spans="1:12" x14ac:dyDescent="0.3">
      <c r="A2377" s="52">
        <v>45901</v>
      </c>
      <c r="B2377" s="10" t="s">
        <v>405</v>
      </c>
      <c r="C2377" s="10" t="s">
        <v>406</v>
      </c>
      <c r="D2377" s="10" t="s">
        <v>383</v>
      </c>
      <c r="E2377" s="10" t="s">
        <v>20</v>
      </c>
      <c r="F2377" s="10" t="s">
        <v>17</v>
      </c>
      <c r="G2377" s="10" t="s">
        <v>98</v>
      </c>
      <c r="H2377" s="10">
        <v>1</v>
      </c>
      <c r="I2377" s="11">
        <v>45824</v>
      </c>
      <c r="J2377" s="10">
        <v>21</v>
      </c>
      <c r="K2377" s="10" t="s">
        <v>68</v>
      </c>
      <c r="L2377" s="10" t="s">
        <v>36</v>
      </c>
    </row>
    <row r="2378" spans="1:12" x14ac:dyDescent="0.3">
      <c r="A2378" s="52">
        <v>45901</v>
      </c>
      <c r="B2378" s="10" t="s">
        <v>407</v>
      </c>
      <c r="C2378" s="10" t="s">
        <v>408</v>
      </c>
      <c r="D2378" s="10" t="s">
        <v>409</v>
      </c>
      <c r="E2378" s="10" t="s">
        <v>16</v>
      </c>
      <c r="F2378" s="10" t="s">
        <v>19</v>
      </c>
      <c r="G2378" s="10" t="s">
        <v>51</v>
      </c>
      <c r="H2378" s="10">
        <v>1</v>
      </c>
      <c r="I2378" s="11">
        <v>44078</v>
      </c>
      <c r="J2378" s="10">
        <v>56</v>
      </c>
      <c r="K2378" s="10" t="s">
        <v>52</v>
      </c>
      <c r="L2378" s="10" t="s">
        <v>94</v>
      </c>
    </row>
    <row r="2379" spans="1:12" x14ac:dyDescent="0.3">
      <c r="A2379" s="52">
        <v>45901</v>
      </c>
      <c r="B2379" s="10" t="s">
        <v>410</v>
      </c>
      <c r="C2379" s="10" t="s">
        <v>411</v>
      </c>
      <c r="D2379" s="10" t="s">
        <v>412</v>
      </c>
      <c r="E2379" s="10" t="s">
        <v>16</v>
      </c>
      <c r="F2379" s="10" t="s">
        <v>19</v>
      </c>
      <c r="G2379" s="10" t="s">
        <v>51</v>
      </c>
      <c r="H2379" s="10">
        <v>1</v>
      </c>
      <c r="I2379" s="11">
        <v>45701</v>
      </c>
      <c r="J2379" s="10">
        <v>59</v>
      </c>
      <c r="K2379" s="10" t="s">
        <v>52</v>
      </c>
      <c r="L2379" s="10" t="s">
        <v>36</v>
      </c>
    </row>
    <row r="2380" spans="1:12" x14ac:dyDescent="0.3">
      <c r="A2380" s="52">
        <v>45901</v>
      </c>
      <c r="B2380" s="10" t="s">
        <v>413</v>
      </c>
      <c r="C2380" s="10" t="s">
        <v>414</v>
      </c>
      <c r="D2380" s="10" t="s">
        <v>181</v>
      </c>
      <c r="E2380" s="10" t="s">
        <v>20</v>
      </c>
      <c r="F2380" s="10" t="s">
        <v>17</v>
      </c>
      <c r="G2380" s="10" t="s">
        <v>51</v>
      </c>
      <c r="H2380" s="10">
        <v>1</v>
      </c>
      <c r="I2380" s="11">
        <v>45257</v>
      </c>
      <c r="J2380" s="10">
        <v>51</v>
      </c>
      <c r="K2380" s="10" t="s">
        <v>52</v>
      </c>
      <c r="L2380" s="10" t="s">
        <v>42</v>
      </c>
    </row>
    <row r="2381" spans="1:12" x14ac:dyDescent="0.3">
      <c r="A2381" s="52">
        <v>45901</v>
      </c>
      <c r="B2381" s="10" t="s">
        <v>415</v>
      </c>
      <c r="C2381" s="10" t="s">
        <v>155</v>
      </c>
      <c r="D2381" s="10" t="s">
        <v>286</v>
      </c>
      <c r="E2381" s="10" t="s">
        <v>20</v>
      </c>
      <c r="F2381" s="10" t="s">
        <v>19</v>
      </c>
      <c r="G2381" s="10" t="s">
        <v>67</v>
      </c>
      <c r="H2381" s="10">
        <v>1</v>
      </c>
      <c r="I2381" s="11">
        <v>44461</v>
      </c>
      <c r="J2381" s="10">
        <v>25</v>
      </c>
      <c r="K2381" s="10" t="s">
        <v>52</v>
      </c>
      <c r="L2381" s="10" t="s">
        <v>42</v>
      </c>
    </row>
    <row r="2382" spans="1:12" x14ac:dyDescent="0.3">
      <c r="A2382" s="52">
        <v>45901</v>
      </c>
      <c r="B2382" s="10" t="s">
        <v>416</v>
      </c>
      <c r="C2382" s="10" t="s">
        <v>321</v>
      </c>
      <c r="D2382" s="10" t="s">
        <v>138</v>
      </c>
      <c r="E2382" s="10" t="s">
        <v>20</v>
      </c>
      <c r="F2382" s="10" t="s">
        <v>17</v>
      </c>
      <c r="G2382" s="10" t="s">
        <v>121</v>
      </c>
      <c r="H2382" s="10">
        <v>1</v>
      </c>
      <c r="I2382" s="11">
        <v>45334</v>
      </c>
      <c r="J2382" s="10">
        <v>60</v>
      </c>
      <c r="K2382" s="10" t="s">
        <v>68</v>
      </c>
      <c r="L2382" s="10" t="s">
        <v>90</v>
      </c>
    </row>
    <row r="2383" spans="1:12" x14ac:dyDescent="0.3">
      <c r="A2383" s="52">
        <v>45901</v>
      </c>
      <c r="B2383" s="10" t="s">
        <v>417</v>
      </c>
      <c r="C2383" s="10" t="s">
        <v>418</v>
      </c>
      <c r="D2383" s="10" t="s">
        <v>132</v>
      </c>
      <c r="E2383" s="10" t="s">
        <v>20</v>
      </c>
      <c r="F2383" s="10" t="s">
        <v>19</v>
      </c>
      <c r="G2383" s="10" t="s">
        <v>51</v>
      </c>
      <c r="H2383" s="10">
        <v>1</v>
      </c>
      <c r="I2383" s="11">
        <v>44084</v>
      </c>
      <c r="J2383" s="10">
        <v>40</v>
      </c>
      <c r="K2383" s="10" t="s">
        <v>68</v>
      </c>
      <c r="L2383" s="10" t="s">
        <v>18</v>
      </c>
    </row>
    <row r="2384" spans="1:12" x14ac:dyDescent="0.3">
      <c r="A2384" s="52">
        <v>45901</v>
      </c>
      <c r="B2384" s="10" t="s">
        <v>419</v>
      </c>
      <c r="C2384" s="10" t="s">
        <v>420</v>
      </c>
      <c r="D2384" s="10" t="s">
        <v>421</v>
      </c>
      <c r="E2384" s="10" t="s">
        <v>20</v>
      </c>
      <c r="F2384" s="10" t="s">
        <v>17</v>
      </c>
      <c r="G2384" s="10" t="s">
        <v>67</v>
      </c>
      <c r="H2384" s="10">
        <v>1</v>
      </c>
      <c r="I2384" s="11">
        <v>44861</v>
      </c>
      <c r="J2384" s="10">
        <v>57</v>
      </c>
      <c r="K2384" s="10" t="s">
        <v>52</v>
      </c>
      <c r="L2384" s="10" t="s">
        <v>18</v>
      </c>
    </row>
    <row r="2385" spans="1:12" x14ac:dyDescent="0.3">
      <c r="A2385" s="52">
        <v>45901</v>
      </c>
      <c r="B2385" s="10" t="s">
        <v>422</v>
      </c>
      <c r="C2385" s="10" t="s">
        <v>423</v>
      </c>
      <c r="D2385" s="10" t="s">
        <v>424</v>
      </c>
      <c r="E2385" s="10" t="s">
        <v>20</v>
      </c>
      <c r="F2385" s="10" t="s">
        <v>19</v>
      </c>
      <c r="G2385" s="10" t="s">
        <v>67</v>
      </c>
      <c r="H2385" s="10">
        <v>1</v>
      </c>
      <c r="I2385" s="11">
        <v>44591</v>
      </c>
      <c r="J2385" s="10">
        <v>55</v>
      </c>
      <c r="K2385" s="10" t="s">
        <v>52</v>
      </c>
      <c r="L2385" s="10" t="s">
        <v>31</v>
      </c>
    </row>
    <row r="2386" spans="1:12" x14ac:dyDescent="0.3">
      <c r="A2386" s="52">
        <v>45901</v>
      </c>
      <c r="B2386" s="10" t="s">
        <v>425</v>
      </c>
      <c r="C2386" s="10" t="s">
        <v>426</v>
      </c>
      <c r="D2386" s="10" t="s">
        <v>427</v>
      </c>
      <c r="E2386" s="10" t="s">
        <v>16</v>
      </c>
      <c r="F2386" s="10" t="s">
        <v>17</v>
      </c>
      <c r="G2386" s="10" t="s">
        <v>75</v>
      </c>
      <c r="H2386" s="10">
        <v>1</v>
      </c>
      <c r="I2386" s="11">
        <v>45576</v>
      </c>
      <c r="J2386" s="10">
        <v>34</v>
      </c>
      <c r="K2386" s="10" t="s">
        <v>68</v>
      </c>
      <c r="L2386" s="10" t="s">
        <v>42</v>
      </c>
    </row>
    <row r="2387" spans="1:12" x14ac:dyDescent="0.3">
      <c r="A2387" s="52">
        <v>45901</v>
      </c>
      <c r="B2387" s="10" t="s">
        <v>428</v>
      </c>
      <c r="C2387" s="10" t="s">
        <v>429</v>
      </c>
      <c r="D2387" s="10" t="s">
        <v>146</v>
      </c>
      <c r="E2387" s="10" t="s">
        <v>20</v>
      </c>
      <c r="F2387" s="10" t="s">
        <v>56</v>
      </c>
      <c r="G2387" s="10" t="s">
        <v>75</v>
      </c>
      <c r="H2387" s="10">
        <v>1</v>
      </c>
      <c r="I2387" s="11">
        <v>44080</v>
      </c>
      <c r="J2387" s="10">
        <v>48</v>
      </c>
      <c r="K2387" s="10" t="s">
        <v>52</v>
      </c>
      <c r="L2387" s="10" t="s">
        <v>90</v>
      </c>
    </row>
    <row r="2388" spans="1:12" x14ac:dyDescent="0.3">
      <c r="A2388" s="52">
        <v>45901</v>
      </c>
      <c r="B2388" s="10" t="s">
        <v>430</v>
      </c>
      <c r="C2388" s="10" t="s">
        <v>309</v>
      </c>
      <c r="D2388" s="10" t="s">
        <v>431</v>
      </c>
      <c r="E2388" s="10" t="s">
        <v>16</v>
      </c>
      <c r="F2388" s="10" t="s">
        <v>50</v>
      </c>
      <c r="G2388" s="10" t="s">
        <v>51</v>
      </c>
      <c r="H2388" s="10">
        <v>1</v>
      </c>
      <c r="I2388" s="11">
        <v>44621</v>
      </c>
      <c r="J2388" s="10">
        <v>43</v>
      </c>
      <c r="K2388" s="10" t="s">
        <v>52</v>
      </c>
      <c r="L2388" s="10" t="s">
        <v>27</v>
      </c>
    </row>
    <row r="2389" spans="1:12" x14ac:dyDescent="0.3">
      <c r="A2389" s="52">
        <v>45901</v>
      </c>
      <c r="B2389" s="10" t="s">
        <v>432</v>
      </c>
      <c r="C2389" s="10" t="s">
        <v>366</v>
      </c>
      <c r="D2389" s="10" t="s">
        <v>106</v>
      </c>
      <c r="E2389" s="10" t="s">
        <v>20</v>
      </c>
      <c r="F2389" s="10" t="s">
        <v>19</v>
      </c>
      <c r="G2389" s="10" t="s">
        <v>57</v>
      </c>
      <c r="H2389" s="10">
        <v>1</v>
      </c>
      <c r="I2389" s="11">
        <v>44839</v>
      </c>
      <c r="J2389" s="10">
        <v>29</v>
      </c>
      <c r="K2389" s="10" t="s">
        <v>68</v>
      </c>
      <c r="L2389" s="10" t="s">
        <v>27</v>
      </c>
    </row>
    <row r="2390" spans="1:12" x14ac:dyDescent="0.3">
      <c r="A2390" s="52">
        <v>45901</v>
      </c>
      <c r="B2390" s="10" t="s">
        <v>433</v>
      </c>
      <c r="C2390" s="10" t="s">
        <v>186</v>
      </c>
      <c r="D2390" s="10" t="s">
        <v>332</v>
      </c>
      <c r="E2390" s="10" t="s">
        <v>16</v>
      </c>
      <c r="F2390" s="10" t="s">
        <v>19</v>
      </c>
      <c r="G2390" s="10" t="s">
        <v>98</v>
      </c>
      <c r="H2390" s="10">
        <v>1</v>
      </c>
      <c r="I2390" s="11">
        <v>44379</v>
      </c>
      <c r="J2390" s="10">
        <v>20</v>
      </c>
      <c r="K2390" s="10" t="s">
        <v>68</v>
      </c>
      <c r="L2390" s="10" t="s">
        <v>94</v>
      </c>
    </row>
    <row r="2391" spans="1:12" x14ac:dyDescent="0.3">
      <c r="A2391" s="52">
        <v>45901</v>
      </c>
      <c r="B2391" s="10" t="s">
        <v>434</v>
      </c>
      <c r="C2391" s="10" t="s">
        <v>340</v>
      </c>
      <c r="D2391" s="10" t="s">
        <v>117</v>
      </c>
      <c r="E2391" s="10" t="s">
        <v>16</v>
      </c>
      <c r="F2391" s="10" t="s">
        <v>50</v>
      </c>
      <c r="G2391" s="10" t="s">
        <v>121</v>
      </c>
      <c r="H2391" s="10">
        <v>1</v>
      </c>
      <c r="I2391" s="11">
        <v>44692</v>
      </c>
      <c r="J2391" s="10">
        <v>36</v>
      </c>
      <c r="K2391" s="10" t="s">
        <v>52</v>
      </c>
      <c r="L2391" s="10" t="s">
        <v>42</v>
      </c>
    </row>
    <row r="2392" spans="1:12" x14ac:dyDescent="0.3">
      <c r="A2392" s="52">
        <v>45901</v>
      </c>
      <c r="B2392" s="10" t="s">
        <v>435</v>
      </c>
      <c r="C2392" s="10" t="s">
        <v>436</v>
      </c>
      <c r="D2392" s="10" t="s">
        <v>335</v>
      </c>
      <c r="E2392" s="10" t="s">
        <v>16</v>
      </c>
      <c r="F2392" s="10" t="s">
        <v>17</v>
      </c>
      <c r="G2392" s="10" t="s">
        <v>51</v>
      </c>
      <c r="H2392" s="10">
        <v>0.91</v>
      </c>
      <c r="I2392" s="11">
        <v>44103</v>
      </c>
      <c r="J2392" s="10">
        <v>62</v>
      </c>
      <c r="K2392" s="10" t="s">
        <v>52</v>
      </c>
      <c r="L2392" s="10" t="s">
        <v>40</v>
      </c>
    </row>
    <row r="2393" spans="1:12" x14ac:dyDescent="0.3">
      <c r="A2393" s="52">
        <v>45901</v>
      </c>
      <c r="B2393" s="10" t="s">
        <v>437</v>
      </c>
      <c r="C2393" s="10" t="s">
        <v>32</v>
      </c>
      <c r="D2393" s="10" t="s">
        <v>103</v>
      </c>
      <c r="E2393" s="10" t="s">
        <v>16</v>
      </c>
      <c r="F2393" s="10" t="s">
        <v>19</v>
      </c>
      <c r="G2393" s="10" t="s">
        <v>57</v>
      </c>
      <c r="H2393" s="10">
        <v>1</v>
      </c>
      <c r="I2393" s="11">
        <v>44489</v>
      </c>
      <c r="J2393" s="10">
        <v>59</v>
      </c>
      <c r="K2393" s="10" t="s">
        <v>52</v>
      </c>
      <c r="L2393" s="10" t="s">
        <v>18</v>
      </c>
    </row>
    <row r="2394" spans="1:12" x14ac:dyDescent="0.3">
      <c r="A2394" s="52">
        <v>45901</v>
      </c>
      <c r="B2394" s="10" t="s">
        <v>438</v>
      </c>
      <c r="C2394" s="10" t="s">
        <v>439</v>
      </c>
      <c r="D2394" s="10" t="s">
        <v>66</v>
      </c>
      <c r="E2394" s="10" t="s">
        <v>20</v>
      </c>
      <c r="F2394" s="10" t="s">
        <v>19</v>
      </c>
      <c r="G2394" s="10" t="s">
        <v>67</v>
      </c>
      <c r="H2394" s="10">
        <v>0.91</v>
      </c>
      <c r="I2394" s="11">
        <v>45809</v>
      </c>
      <c r="J2394" s="10">
        <v>31</v>
      </c>
      <c r="K2394" s="10" t="s">
        <v>52</v>
      </c>
      <c r="L2394" s="10" t="s">
        <v>18</v>
      </c>
    </row>
    <row r="2395" spans="1:12" x14ac:dyDescent="0.3">
      <c r="A2395" s="52">
        <v>45901</v>
      </c>
      <c r="B2395" s="10" t="s">
        <v>440</v>
      </c>
      <c r="C2395" s="10" t="s">
        <v>441</v>
      </c>
      <c r="D2395" s="10" t="s">
        <v>442</v>
      </c>
      <c r="E2395" s="10" t="s">
        <v>16</v>
      </c>
      <c r="F2395" s="10" t="s">
        <v>19</v>
      </c>
      <c r="G2395" s="10" t="s">
        <v>51</v>
      </c>
      <c r="H2395" s="10">
        <v>0.91</v>
      </c>
      <c r="I2395" s="11">
        <v>44457</v>
      </c>
      <c r="J2395" s="10">
        <v>47</v>
      </c>
      <c r="K2395" s="10" t="s">
        <v>68</v>
      </c>
      <c r="L2395" s="10" t="s">
        <v>21</v>
      </c>
    </row>
    <row r="2396" spans="1:12" x14ac:dyDescent="0.3">
      <c r="A2396" s="52">
        <v>45901</v>
      </c>
      <c r="B2396" s="10" t="s">
        <v>443</v>
      </c>
      <c r="C2396" s="10" t="s">
        <v>444</v>
      </c>
      <c r="D2396" s="10" t="s">
        <v>445</v>
      </c>
      <c r="E2396" s="10" t="s">
        <v>16</v>
      </c>
      <c r="F2396" s="10" t="s">
        <v>19</v>
      </c>
      <c r="G2396" s="10" t="s">
        <v>121</v>
      </c>
      <c r="H2396" s="10">
        <v>1</v>
      </c>
      <c r="I2396" s="11">
        <v>45099</v>
      </c>
      <c r="J2396" s="10">
        <v>55</v>
      </c>
      <c r="K2396" s="10" t="s">
        <v>68</v>
      </c>
      <c r="L2396" s="10" t="s">
        <v>40</v>
      </c>
    </row>
    <row r="2397" spans="1:12" x14ac:dyDescent="0.3">
      <c r="A2397" s="52">
        <v>45901</v>
      </c>
      <c r="B2397" s="10" t="s">
        <v>446</v>
      </c>
      <c r="C2397" s="10" t="s">
        <v>447</v>
      </c>
      <c r="D2397" s="10" t="s">
        <v>155</v>
      </c>
      <c r="E2397" s="10" t="s">
        <v>20</v>
      </c>
      <c r="F2397" s="10" t="s">
        <v>50</v>
      </c>
      <c r="G2397" s="10" t="s">
        <v>51</v>
      </c>
      <c r="H2397" s="10">
        <v>1</v>
      </c>
      <c r="I2397" s="11">
        <v>44463</v>
      </c>
      <c r="J2397" s="10">
        <v>40</v>
      </c>
      <c r="K2397" s="10" t="s">
        <v>52</v>
      </c>
      <c r="L2397" s="10" t="s">
        <v>39</v>
      </c>
    </row>
    <row r="2398" spans="1:12" x14ac:dyDescent="0.3">
      <c r="A2398" s="52">
        <v>45901</v>
      </c>
      <c r="B2398" s="10" t="s">
        <v>448</v>
      </c>
      <c r="C2398" s="10" t="s">
        <v>449</v>
      </c>
      <c r="D2398" s="10" t="s">
        <v>207</v>
      </c>
      <c r="E2398" s="10" t="s">
        <v>16</v>
      </c>
      <c r="F2398" s="10" t="s">
        <v>19</v>
      </c>
      <c r="G2398" s="10" t="s">
        <v>51</v>
      </c>
      <c r="H2398" s="10">
        <v>0.91</v>
      </c>
      <c r="I2398" s="11">
        <v>44370</v>
      </c>
      <c r="J2398" s="10">
        <v>63</v>
      </c>
      <c r="K2398" s="10" t="s">
        <v>52</v>
      </c>
      <c r="L2398" s="10" t="s">
        <v>90</v>
      </c>
    </row>
    <row r="2399" spans="1:12" x14ac:dyDescent="0.3">
      <c r="A2399" s="52">
        <v>45901</v>
      </c>
      <c r="B2399" s="10" t="s">
        <v>450</v>
      </c>
      <c r="C2399" s="10" t="s">
        <v>451</v>
      </c>
      <c r="D2399" s="10" t="s">
        <v>317</v>
      </c>
      <c r="E2399" s="10" t="s">
        <v>20</v>
      </c>
      <c r="F2399" s="10" t="s">
        <v>19</v>
      </c>
      <c r="G2399" s="10" t="s">
        <v>51</v>
      </c>
      <c r="H2399" s="10">
        <v>1</v>
      </c>
      <c r="I2399" s="11">
        <v>45396</v>
      </c>
      <c r="J2399" s="10">
        <v>61</v>
      </c>
      <c r="K2399" s="10" t="s">
        <v>68</v>
      </c>
      <c r="L2399" s="10" t="s">
        <v>31</v>
      </c>
    </row>
    <row r="2400" spans="1:12" x14ac:dyDescent="0.3">
      <c r="A2400" s="52">
        <v>45901</v>
      </c>
      <c r="B2400" s="10" t="s">
        <v>452</v>
      </c>
      <c r="C2400" s="10" t="s">
        <v>420</v>
      </c>
      <c r="D2400" s="10" t="s">
        <v>453</v>
      </c>
      <c r="E2400" s="10" t="s">
        <v>16</v>
      </c>
      <c r="F2400" s="10" t="s">
        <v>19</v>
      </c>
      <c r="G2400" s="10" t="s">
        <v>29</v>
      </c>
      <c r="H2400" s="10">
        <v>0.91</v>
      </c>
      <c r="I2400" s="11">
        <v>44128</v>
      </c>
      <c r="J2400" s="10">
        <v>48</v>
      </c>
      <c r="K2400" s="10" t="s">
        <v>68</v>
      </c>
      <c r="L2400" s="10" t="s">
        <v>94</v>
      </c>
    </row>
    <row r="2401" spans="1:12" x14ac:dyDescent="0.3">
      <c r="A2401" s="52">
        <v>45901</v>
      </c>
      <c r="B2401" s="10" t="s">
        <v>454</v>
      </c>
      <c r="C2401" s="10" t="s">
        <v>455</v>
      </c>
      <c r="D2401" s="10" t="s">
        <v>456</v>
      </c>
      <c r="E2401" s="10" t="s">
        <v>16</v>
      </c>
      <c r="F2401" s="10" t="s">
        <v>17</v>
      </c>
      <c r="G2401" s="10" t="s">
        <v>29</v>
      </c>
      <c r="H2401" s="10">
        <v>1</v>
      </c>
      <c r="I2401" s="11">
        <v>45602</v>
      </c>
      <c r="J2401" s="10">
        <v>60</v>
      </c>
      <c r="K2401" s="10" t="s">
        <v>68</v>
      </c>
      <c r="L2401" s="10" t="s">
        <v>39</v>
      </c>
    </row>
    <row r="2402" spans="1:12" x14ac:dyDescent="0.3">
      <c r="A2402" s="52">
        <v>45901</v>
      </c>
      <c r="B2402" s="10" t="s">
        <v>457</v>
      </c>
      <c r="C2402" s="10" t="s">
        <v>458</v>
      </c>
      <c r="D2402" s="10" t="s">
        <v>459</v>
      </c>
      <c r="E2402" s="10" t="s">
        <v>16</v>
      </c>
      <c r="F2402" s="10" t="s">
        <v>50</v>
      </c>
      <c r="G2402" s="10" t="s">
        <v>29</v>
      </c>
      <c r="H2402" s="10">
        <v>0.91</v>
      </c>
      <c r="I2402" s="11">
        <v>44468</v>
      </c>
      <c r="J2402" s="10">
        <v>46</v>
      </c>
      <c r="K2402" s="10" t="s">
        <v>52</v>
      </c>
      <c r="L2402" s="10" t="s">
        <v>90</v>
      </c>
    </row>
    <row r="2403" spans="1:12" x14ac:dyDescent="0.3">
      <c r="A2403" s="52">
        <v>45901</v>
      </c>
      <c r="B2403" s="10" t="s">
        <v>460</v>
      </c>
      <c r="C2403" s="10" t="s">
        <v>420</v>
      </c>
      <c r="D2403" s="10" t="s">
        <v>383</v>
      </c>
      <c r="E2403" s="10" t="s">
        <v>20</v>
      </c>
      <c r="F2403" s="10" t="s">
        <v>19</v>
      </c>
      <c r="G2403" s="10" t="s">
        <v>51</v>
      </c>
      <c r="H2403" s="10">
        <v>0.91</v>
      </c>
      <c r="I2403" s="11">
        <v>45630</v>
      </c>
      <c r="J2403" s="10">
        <v>35</v>
      </c>
      <c r="K2403" s="10" t="s">
        <v>52</v>
      </c>
      <c r="L2403" s="10" t="s">
        <v>18</v>
      </c>
    </row>
    <row r="2404" spans="1:12" x14ac:dyDescent="0.3">
      <c r="A2404" s="52">
        <v>45901</v>
      </c>
      <c r="B2404" s="10" t="s">
        <v>463</v>
      </c>
      <c r="C2404" s="10" t="s">
        <v>464</v>
      </c>
      <c r="D2404" s="10" t="s">
        <v>465</v>
      </c>
      <c r="E2404" s="10" t="s">
        <v>20</v>
      </c>
      <c r="F2404" s="10" t="s">
        <v>19</v>
      </c>
      <c r="G2404" s="10" t="s">
        <v>51</v>
      </c>
      <c r="H2404" s="10">
        <v>1</v>
      </c>
      <c r="I2404" s="11">
        <v>44504</v>
      </c>
      <c r="J2404" s="10">
        <v>49</v>
      </c>
      <c r="K2404" s="10" t="s">
        <v>68</v>
      </c>
      <c r="L2404" s="10" t="s">
        <v>39</v>
      </c>
    </row>
    <row r="2405" spans="1:12" x14ac:dyDescent="0.3">
      <c r="A2405" s="52">
        <v>45901</v>
      </c>
      <c r="B2405" s="10" t="s">
        <v>466</v>
      </c>
      <c r="C2405" s="10" t="s">
        <v>390</v>
      </c>
      <c r="D2405" s="10" t="s">
        <v>161</v>
      </c>
      <c r="E2405" s="10" t="s">
        <v>16</v>
      </c>
      <c r="F2405" s="10" t="s">
        <v>19</v>
      </c>
      <c r="G2405" s="10" t="s">
        <v>98</v>
      </c>
      <c r="H2405" s="10">
        <v>1</v>
      </c>
      <c r="I2405" s="11">
        <v>44727</v>
      </c>
      <c r="J2405" s="10">
        <v>37</v>
      </c>
      <c r="K2405" s="10" t="s">
        <v>68</v>
      </c>
      <c r="L2405" s="10" t="s">
        <v>18</v>
      </c>
    </row>
    <row r="2406" spans="1:12" x14ac:dyDescent="0.3">
      <c r="A2406" s="52">
        <v>45901</v>
      </c>
      <c r="B2406" s="10" t="s">
        <v>467</v>
      </c>
      <c r="C2406" s="10" t="s">
        <v>163</v>
      </c>
      <c r="D2406" s="10" t="s">
        <v>468</v>
      </c>
      <c r="E2406" s="10" t="s">
        <v>20</v>
      </c>
      <c r="F2406" s="10" t="s">
        <v>50</v>
      </c>
      <c r="G2406" s="10" t="s">
        <v>51</v>
      </c>
      <c r="H2406" s="10">
        <v>1</v>
      </c>
      <c r="I2406" s="11">
        <v>45725</v>
      </c>
      <c r="J2406" s="10">
        <v>47</v>
      </c>
      <c r="K2406" s="10" t="s">
        <v>52</v>
      </c>
      <c r="L2406" s="10" t="s">
        <v>27</v>
      </c>
    </row>
    <row r="2407" spans="1:12" x14ac:dyDescent="0.3">
      <c r="A2407" s="52">
        <v>45901</v>
      </c>
      <c r="B2407" s="10" t="s">
        <v>469</v>
      </c>
      <c r="C2407" s="10" t="s">
        <v>354</v>
      </c>
      <c r="D2407" s="10" t="s">
        <v>470</v>
      </c>
      <c r="E2407" s="10" t="s">
        <v>16</v>
      </c>
      <c r="F2407" s="10" t="s">
        <v>19</v>
      </c>
      <c r="G2407" s="10" t="s">
        <v>57</v>
      </c>
      <c r="H2407" s="10">
        <v>1</v>
      </c>
      <c r="I2407" s="11">
        <v>44086</v>
      </c>
      <c r="J2407" s="10">
        <v>60</v>
      </c>
      <c r="K2407" s="10" t="s">
        <v>68</v>
      </c>
      <c r="L2407" s="10" t="s">
        <v>42</v>
      </c>
    </row>
    <row r="2408" spans="1:12" x14ac:dyDescent="0.3">
      <c r="A2408" s="52">
        <v>45901</v>
      </c>
      <c r="B2408" s="10" t="s">
        <v>471</v>
      </c>
      <c r="C2408" s="10" t="s">
        <v>472</v>
      </c>
      <c r="D2408" s="10" t="s">
        <v>117</v>
      </c>
      <c r="E2408" s="10" t="s">
        <v>16</v>
      </c>
      <c r="F2408" s="10" t="s">
        <v>19</v>
      </c>
      <c r="G2408" s="10" t="s">
        <v>51</v>
      </c>
      <c r="H2408" s="10">
        <v>1</v>
      </c>
      <c r="I2408" s="11">
        <v>45426</v>
      </c>
      <c r="J2408" s="10">
        <v>46</v>
      </c>
      <c r="K2408" s="10" t="s">
        <v>52</v>
      </c>
      <c r="L2408" s="10" t="s">
        <v>31</v>
      </c>
    </row>
    <row r="2409" spans="1:12" x14ac:dyDescent="0.3">
      <c r="A2409" s="52">
        <v>45901</v>
      </c>
      <c r="B2409" s="10" t="s">
        <v>473</v>
      </c>
      <c r="C2409" s="10" t="s">
        <v>34</v>
      </c>
      <c r="D2409" s="10" t="s">
        <v>198</v>
      </c>
      <c r="E2409" s="10" t="s">
        <v>20</v>
      </c>
      <c r="F2409" s="10" t="s">
        <v>19</v>
      </c>
      <c r="G2409" s="10" t="s">
        <v>75</v>
      </c>
      <c r="H2409" s="10">
        <v>1</v>
      </c>
      <c r="I2409" s="11">
        <v>45795</v>
      </c>
      <c r="J2409" s="10">
        <v>58</v>
      </c>
      <c r="K2409" s="10" t="s">
        <v>68</v>
      </c>
      <c r="L2409" s="10" t="s">
        <v>23</v>
      </c>
    </row>
    <row r="2410" spans="1:12" x14ac:dyDescent="0.3">
      <c r="A2410" s="52">
        <v>45901</v>
      </c>
      <c r="B2410" s="10" t="s">
        <v>474</v>
      </c>
      <c r="C2410" s="10" t="s">
        <v>352</v>
      </c>
      <c r="D2410" s="10" t="s">
        <v>200</v>
      </c>
      <c r="E2410" s="10" t="s">
        <v>16</v>
      </c>
      <c r="F2410" s="10" t="s">
        <v>19</v>
      </c>
      <c r="G2410" s="10" t="s">
        <v>67</v>
      </c>
      <c r="H2410" s="10">
        <v>1</v>
      </c>
      <c r="I2410" s="11">
        <v>44925</v>
      </c>
      <c r="J2410" s="10">
        <v>54</v>
      </c>
      <c r="K2410" s="10" t="s">
        <v>68</v>
      </c>
      <c r="L2410" s="10" t="s">
        <v>39</v>
      </c>
    </row>
    <row r="2411" spans="1:12" x14ac:dyDescent="0.3">
      <c r="A2411" s="52">
        <v>45901</v>
      </c>
      <c r="B2411" s="10" t="s">
        <v>475</v>
      </c>
      <c r="C2411" s="10" t="s">
        <v>393</v>
      </c>
      <c r="D2411" s="10" t="s">
        <v>476</v>
      </c>
      <c r="E2411" s="10" t="s">
        <v>16</v>
      </c>
      <c r="F2411" s="10" t="s">
        <v>19</v>
      </c>
      <c r="G2411" s="10" t="s">
        <v>51</v>
      </c>
      <c r="H2411" s="10">
        <v>0.91</v>
      </c>
      <c r="I2411" s="11">
        <v>45655</v>
      </c>
      <c r="J2411" s="10">
        <v>32</v>
      </c>
      <c r="K2411" s="10" t="s">
        <v>52</v>
      </c>
      <c r="L2411" s="10" t="s">
        <v>27</v>
      </c>
    </row>
    <row r="2412" spans="1:12" x14ac:dyDescent="0.3">
      <c r="A2412" s="52">
        <v>45901</v>
      </c>
      <c r="B2412" s="10" t="s">
        <v>479</v>
      </c>
      <c r="C2412" s="10" t="s">
        <v>480</v>
      </c>
      <c r="D2412" s="10" t="s">
        <v>481</v>
      </c>
      <c r="E2412" s="10" t="s">
        <v>16</v>
      </c>
      <c r="F2412" s="10" t="s">
        <v>56</v>
      </c>
      <c r="G2412" s="10" t="s">
        <v>57</v>
      </c>
      <c r="H2412" s="10">
        <v>1</v>
      </c>
      <c r="I2412" s="11">
        <v>45604</v>
      </c>
      <c r="J2412" s="10">
        <v>65</v>
      </c>
      <c r="K2412" s="10" t="s">
        <v>52</v>
      </c>
      <c r="L2412" s="10" t="s">
        <v>18</v>
      </c>
    </row>
    <row r="2413" spans="1:12" x14ac:dyDescent="0.3">
      <c r="A2413" s="52">
        <v>45901</v>
      </c>
      <c r="B2413" s="10" t="s">
        <v>482</v>
      </c>
      <c r="C2413" s="10" t="s">
        <v>483</v>
      </c>
      <c r="D2413" s="10" t="s">
        <v>484</v>
      </c>
      <c r="E2413" s="10" t="s">
        <v>16</v>
      </c>
      <c r="F2413" s="10" t="s">
        <v>50</v>
      </c>
      <c r="G2413" s="10" t="s">
        <v>75</v>
      </c>
      <c r="H2413" s="10">
        <v>1</v>
      </c>
      <c r="I2413" s="11">
        <v>44998</v>
      </c>
      <c r="J2413" s="10">
        <v>44</v>
      </c>
      <c r="K2413" s="10" t="s">
        <v>52</v>
      </c>
      <c r="L2413" s="10" t="s">
        <v>27</v>
      </c>
    </row>
    <row r="2414" spans="1:12" x14ac:dyDescent="0.3">
      <c r="A2414" s="52">
        <v>45901</v>
      </c>
      <c r="B2414" s="10" t="s">
        <v>485</v>
      </c>
      <c r="C2414" s="10" t="s">
        <v>375</v>
      </c>
      <c r="D2414" s="10" t="s">
        <v>129</v>
      </c>
      <c r="E2414" s="10" t="s">
        <v>20</v>
      </c>
      <c r="F2414" s="10" t="s">
        <v>19</v>
      </c>
      <c r="G2414" s="10" t="s">
        <v>67</v>
      </c>
      <c r="H2414" s="10">
        <v>0.91</v>
      </c>
      <c r="I2414" s="11">
        <v>45455</v>
      </c>
      <c r="J2414" s="10">
        <v>28</v>
      </c>
      <c r="K2414" s="10" t="s">
        <v>68</v>
      </c>
      <c r="L2414" s="10" t="s">
        <v>23</v>
      </c>
    </row>
    <row r="2415" spans="1:12" x14ac:dyDescent="0.3">
      <c r="A2415" s="52">
        <v>45901</v>
      </c>
      <c r="B2415" s="10" t="s">
        <v>486</v>
      </c>
      <c r="C2415" s="10" t="s">
        <v>144</v>
      </c>
      <c r="D2415" s="10" t="s">
        <v>487</v>
      </c>
      <c r="E2415" s="10" t="s">
        <v>16</v>
      </c>
      <c r="F2415" s="10" t="s">
        <v>19</v>
      </c>
      <c r="G2415" s="10" t="s">
        <v>51</v>
      </c>
      <c r="H2415" s="10">
        <v>0.91</v>
      </c>
      <c r="I2415" s="11">
        <v>45470</v>
      </c>
      <c r="J2415" s="10">
        <v>38</v>
      </c>
      <c r="K2415" s="10" t="s">
        <v>52</v>
      </c>
      <c r="L2415" s="10" t="s">
        <v>40</v>
      </c>
    </row>
    <row r="2416" spans="1:12" x14ac:dyDescent="0.3">
      <c r="A2416" s="52">
        <v>45901</v>
      </c>
      <c r="B2416" s="10" t="s">
        <v>488</v>
      </c>
      <c r="C2416" s="10" t="s">
        <v>489</v>
      </c>
      <c r="D2416" s="10" t="s">
        <v>89</v>
      </c>
      <c r="E2416" s="10" t="s">
        <v>20</v>
      </c>
      <c r="F2416" s="10" t="s">
        <v>19</v>
      </c>
      <c r="G2416" s="10" t="s">
        <v>98</v>
      </c>
      <c r="H2416" s="10">
        <v>1</v>
      </c>
      <c r="I2416" s="11">
        <v>44873</v>
      </c>
      <c r="J2416" s="10">
        <v>37</v>
      </c>
      <c r="K2416" s="10" t="s">
        <v>52</v>
      </c>
      <c r="L2416" s="10" t="s">
        <v>39</v>
      </c>
    </row>
    <row r="2417" spans="1:12" x14ac:dyDescent="0.3">
      <c r="A2417" s="52">
        <v>45901</v>
      </c>
      <c r="B2417" s="10" t="s">
        <v>490</v>
      </c>
      <c r="C2417" s="10" t="s">
        <v>491</v>
      </c>
      <c r="D2417" s="10" t="s">
        <v>172</v>
      </c>
      <c r="E2417" s="10" t="s">
        <v>20</v>
      </c>
      <c r="F2417" s="10" t="s">
        <v>56</v>
      </c>
      <c r="G2417" s="10" t="s">
        <v>29</v>
      </c>
      <c r="H2417" s="10">
        <v>0.91</v>
      </c>
      <c r="I2417" s="11">
        <v>45101</v>
      </c>
      <c r="J2417" s="10">
        <v>21</v>
      </c>
      <c r="K2417" s="10" t="s">
        <v>52</v>
      </c>
      <c r="L2417" s="10" t="s">
        <v>35</v>
      </c>
    </row>
    <row r="2418" spans="1:12" x14ac:dyDescent="0.3">
      <c r="A2418" s="52">
        <v>45901</v>
      </c>
      <c r="B2418" s="10" t="s">
        <v>492</v>
      </c>
      <c r="C2418" s="10" t="s">
        <v>28</v>
      </c>
      <c r="D2418" s="10" t="s">
        <v>331</v>
      </c>
      <c r="E2418" s="10" t="s">
        <v>20</v>
      </c>
      <c r="F2418" s="10" t="s">
        <v>50</v>
      </c>
      <c r="G2418" s="10" t="s">
        <v>67</v>
      </c>
      <c r="H2418" s="10">
        <v>1</v>
      </c>
      <c r="I2418" s="11">
        <v>45292</v>
      </c>
      <c r="J2418" s="10">
        <v>27</v>
      </c>
      <c r="K2418" s="10" t="s">
        <v>52</v>
      </c>
      <c r="L2418" s="10" t="s">
        <v>18</v>
      </c>
    </row>
    <row r="2419" spans="1:12" x14ac:dyDescent="0.3">
      <c r="A2419" s="52">
        <v>45901</v>
      </c>
      <c r="B2419" s="10" t="s">
        <v>493</v>
      </c>
      <c r="C2419" s="10" t="s">
        <v>157</v>
      </c>
      <c r="D2419" s="10" t="s">
        <v>317</v>
      </c>
      <c r="E2419" s="10" t="s">
        <v>20</v>
      </c>
      <c r="F2419" s="10" t="s">
        <v>17</v>
      </c>
      <c r="G2419" s="10" t="s">
        <v>51</v>
      </c>
      <c r="H2419" s="10">
        <v>1</v>
      </c>
      <c r="I2419" s="11">
        <v>44521</v>
      </c>
      <c r="J2419" s="10">
        <v>42</v>
      </c>
      <c r="K2419" s="10" t="s">
        <v>68</v>
      </c>
      <c r="L2419" s="10" t="s">
        <v>31</v>
      </c>
    </row>
    <row r="2420" spans="1:12" x14ac:dyDescent="0.3">
      <c r="A2420" s="52">
        <v>45901</v>
      </c>
      <c r="B2420" s="10" t="s">
        <v>496</v>
      </c>
      <c r="C2420" s="10" t="s">
        <v>497</v>
      </c>
      <c r="D2420" s="10" t="s">
        <v>498</v>
      </c>
      <c r="E2420" s="10" t="s">
        <v>20</v>
      </c>
      <c r="F2420" s="10" t="s">
        <v>19</v>
      </c>
      <c r="G2420" s="10" t="s">
        <v>51</v>
      </c>
      <c r="H2420" s="10">
        <v>1</v>
      </c>
      <c r="I2420" s="11">
        <v>44414</v>
      </c>
      <c r="J2420" s="10">
        <v>21</v>
      </c>
      <c r="K2420" s="10" t="s">
        <v>52</v>
      </c>
      <c r="L2420" s="10" t="s">
        <v>40</v>
      </c>
    </row>
    <row r="2421" spans="1:12" x14ac:dyDescent="0.3">
      <c r="A2421" s="52">
        <v>45901</v>
      </c>
      <c r="B2421" s="10" t="s">
        <v>499</v>
      </c>
      <c r="C2421" s="10" t="s">
        <v>500</v>
      </c>
      <c r="D2421" s="10" t="s">
        <v>366</v>
      </c>
      <c r="E2421" s="10" t="s">
        <v>20</v>
      </c>
      <c r="F2421" s="10" t="s">
        <v>19</v>
      </c>
      <c r="G2421" s="10" t="s">
        <v>51</v>
      </c>
      <c r="H2421" s="10">
        <v>1</v>
      </c>
      <c r="I2421" s="11">
        <v>44757</v>
      </c>
      <c r="J2421" s="10">
        <v>58</v>
      </c>
      <c r="K2421" s="10" t="s">
        <v>52</v>
      </c>
      <c r="L2421" s="10" t="s">
        <v>35</v>
      </c>
    </row>
    <row r="2422" spans="1:12" x14ac:dyDescent="0.3">
      <c r="A2422" s="52">
        <v>45901</v>
      </c>
      <c r="B2422" s="10" t="s">
        <v>501</v>
      </c>
      <c r="C2422" s="10" t="s">
        <v>502</v>
      </c>
      <c r="D2422" s="10" t="s">
        <v>109</v>
      </c>
      <c r="E2422" s="10" t="s">
        <v>20</v>
      </c>
      <c r="F2422" s="10" t="s">
        <v>19</v>
      </c>
      <c r="G2422" s="10" t="s">
        <v>57</v>
      </c>
      <c r="H2422" s="10">
        <v>1</v>
      </c>
      <c r="I2422" s="11">
        <v>44115</v>
      </c>
      <c r="J2422" s="10">
        <v>37</v>
      </c>
      <c r="K2422" s="10" t="s">
        <v>52</v>
      </c>
      <c r="L2422" s="10" t="s">
        <v>39</v>
      </c>
    </row>
    <row r="2423" spans="1:12" x14ac:dyDescent="0.3">
      <c r="A2423" s="52">
        <v>45901</v>
      </c>
      <c r="B2423" s="10" t="s">
        <v>503</v>
      </c>
      <c r="C2423" s="10" t="s">
        <v>504</v>
      </c>
      <c r="D2423" s="10" t="s">
        <v>505</v>
      </c>
      <c r="E2423" s="10" t="s">
        <v>20</v>
      </c>
      <c r="F2423" s="10" t="s">
        <v>56</v>
      </c>
      <c r="G2423" s="10" t="s">
        <v>51</v>
      </c>
      <c r="H2423" s="10">
        <v>1</v>
      </c>
      <c r="I2423" s="11">
        <v>45195</v>
      </c>
      <c r="J2423" s="10">
        <v>27</v>
      </c>
      <c r="K2423" s="10" t="s">
        <v>52</v>
      </c>
      <c r="L2423" s="10" t="s">
        <v>40</v>
      </c>
    </row>
    <row r="2424" spans="1:12" x14ac:dyDescent="0.3">
      <c r="A2424" s="52">
        <v>45901</v>
      </c>
      <c r="B2424" s="10" t="s">
        <v>506</v>
      </c>
      <c r="C2424" s="10" t="s">
        <v>507</v>
      </c>
      <c r="D2424" s="10" t="s">
        <v>234</v>
      </c>
      <c r="E2424" s="10" t="s">
        <v>20</v>
      </c>
      <c r="F2424" s="10" t="s">
        <v>56</v>
      </c>
      <c r="G2424" s="10" t="s">
        <v>75</v>
      </c>
      <c r="H2424" s="10">
        <v>1</v>
      </c>
      <c r="I2424" s="11">
        <v>45888</v>
      </c>
      <c r="J2424" s="10">
        <v>34</v>
      </c>
      <c r="K2424" s="10" t="s">
        <v>52</v>
      </c>
      <c r="L2424" s="10" t="s">
        <v>42</v>
      </c>
    </row>
    <row r="2425" spans="1:12" x14ac:dyDescent="0.3">
      <c r="A2425" s="52">
        <v>45901</v>
      </c>
      <c r="B2425" s="10" t="s">
        <v>508</v>
      </c>
      <c r="C2425" s="10" t="s">
        <v>509</v>
      </c>
      <c r="D2425" s="10" t="s">
        <v>510</v>
      </c>
      <c r="E2425" s="10" t="s">
        <v>20</v>
      </c>
      <c r="F2425" s="10" t="s">
        <v>17</v>
      </c>
      <c r="G2425" s="10" t="s">
        <v>51</v>
      </c>
      <c r="H2425" s="10">
        <v>1</v>
      </c>
      <c r="I2425" s="11">
        <v>45741</v>
      </c>
      <c r="J2425" s="10">
        <v>27</v>
      </c>
      <c r="K2425" s="10" t="s">
        <v>52</v>
      </c>
      <c r="L2425" s="10" t="s">
        <v>31</v>
      </c>
    </row>
    <row r="2426" spans="1:12" x14ac:dyDescent="0.3">
      <c r="A2426" s="52">
        <v>45901</v>
      </c>
      <c r="B2426" s="10" t="s">
        <v>511</v>
      </c>
      <c r="C2426" s="10" t="s">
        <v>512</v>
      </c>
      <c r="D2426" s="10" t="s">
        <v>468</v>
      </c>
      <c r="E2426" s="10" t="s">
        <v>20</v>
      </c>
      <c r="F2426" s="10" t="s">
        <v>17</v>
      </c>
      <c r="G2426" s="10" t="s">
        <v>98</v>
      </c>
      <c r="H2426" s="10">
        <v>1</v>
      </c>
      <c r="I2426" s="11">
        <v>44266</v>
      </c>
      <c r="J2426" s="10">
        <v>60</v>
      </c>
      <c r="K2426" s="10" t="s">
        <v>68</v>
      </c>
      <c r="L2426" s="10" t="s">
        <v>41</v>
      </c>
    </row>
    <row r="2427" spans="1:12" x14ac:dyDescent="0.3">
      <c r="A2427" s="52">
        <v>45901</v>
      </c>
      <c r="B2427" s="10" t="s">
        <v>513</v>
      </c>
      <c r="C2427" s="10" t="s">
        <v>123</v>
      </c>
      <c r="D2427" s="10" t="s">
        <v>514</v>
      </c>
      <c r="E2427" s="10" t="s">
        <v>16</v>
      </c>
      <c r="F2427" s="10" t="s">
        <v>19</v>
      </c>
      <c r="G2427" s="10" t="s">
        <v>51</v>
      </c>
      <c r="H2427" s="10">
        <v>1</v>
      </c>
      <c r="I2427" s="11">
        <v>44944</v>
      </c>
      <c r="J2427" s="10">
        <v>37</v>
      </c>
      <c r="K2427" s="10" t="s">
        <v>68</v>
      </c>
      <c r="L2427" s="10" t="s">
        <v>94</v>
      </c>
    </row>
    <row r="2428" spans="1:12" x14ac:dyDescent="0.3">
      <c r="A2428" s="52">
        <v>45901</v>
      </c>
      <c r="B2428" s="10" t="s">
        <v>515</v>
      </c>
      <c r="C2428" s="10" t="s">
        <v>271</v>
      </c>
      <c r="D2428" s="10" t="s">
        <v>447</v>
      </c>
      <c r="E2428" s="10" t="s">
        <v>20</v>
      </c>
      <c r="F2428" s="10" t="s">
        <v>19</v>
      </c>
      <c r="G2428" s="10" t="s">
        <v>29</v>
      </c>
      <c r="H2428" s="10">
        <v>1</v>
      </c>
      <c r="I2428" s="11">
        <v>44823</v>
      </c>
      <c r="J2428" s="10">
        <v>44</v>
      </c>
      <c r="K2428" s="10" t="s">
        <v>52</v>
      </c>
      <c r="L2428" s="10" t="s">
        <v>41</v>
      </c>
    </row>
    <row r="2429" spans="1:12" x14ac:dyDescent="0.3">
      <c r="A2429" s="52">
        <v>45901</v>
      </c>
      <c r="B2429" s="10" t="s">
        <v>516</v>
      </c>
      <c r="C2429" s="10" t="s">
        <v>144</v>
      </c>
      <c r="D2429" s="10" t="s">
        <v>181</v>
      </c>
      <c r="E2429" s="10" t="s">
        <v>20</v>
      </c>
      <c r="F2429" s="10" t="s">
        <v>17</v>
      </c>
      <c r="G2429" s="10" t="s">
        <v>121</v>
      </c>
      <c r="H2429" s="10">
        <v>1</v>
      </c>
      <c r="I2429" s="11">
        <v>45810</v>
      </c>
      <c r="J2429" s="10">
        <v>25</v>
      </c>
      <c r="K2429" s="10" t="s">
        <v>68</v>
      </c>
      <c r="L2429" s="10" t="s">
        <v>18</v>
      </c>
    </row>
    <row r="2430" spans="1:12" x14ac:dyDescent="0.3">
      <c r="A2430" s="52">
        <v>45901</v>
      </c>
      <c r="B2430" s="10" t="s">
        <v>519</v>
      </c>
      <c r="C2430" s="10" t="s">
        <v>80</v>
      </c>
      <c r="D2430" s="10" t="s">
        <v>283</v>
      </c>
      <c r="E2430" s="10" t="s">
        <v>20</v>
      </c>
      <c r="F2430" s="10" t="s">
        <v>19</v>
      </c>
      <c r="G2430" s="10" t="s">
        <v>51</v>
      </c>
      <c r="H2430" s="10">
        <v>0.91</v>
      </c>
      <c r="I2430" s="11">
        <v>44840</v>
      </c>
      <c r="J2430" s="10">
        <v>39</v>
      </c>
      <c r="K2430" s="10" t="s">
        <v>52</v>
      </c>
      <c r="L2430" s="10" t="s">
        <v>23</v>
      </c>
    </row>
    <row r="2431" spans="1:12" x14ac:dyDescent="0.3">
      <c r="A2431" s="52">
        <v>45901</v>
      </c>
      <c r="B2431" s="10" t="s">
        <v>520</v>
      </c>
      <c r="C2431" s="10" t="s">
        <v>521</v>
      </c>
      <c r="D2431" s="10" t="s">
        <v>168</v>
      </c>
      <c r="E2431" s="10" t="s">
        <v>20</v>
      </c>
      <c r="F2431" s="10" t="s">
        <v>56</v>
      </c>
      <c r="G2431" s="10" t="s">
        <v>75</v>
      </c>
      <c r="H2431" s="10">
        <v>1</v>
      </c>
      <c r="I2431" s="11">
        <v>44258</v>
      </c>
      <c r="J2431" s="10">
        <v>24</v>
      </c>
      <c r="K2431" s="10" t="s">
        <v>52</v>
      </c>
      <c r="L2431" s="10" t="s">
        <v>18</v>
      </c>
    </row>
    <row r="2432" spans="1:12" x14ac:dyDescent="0.3">
      <c r="A2432" s="52">
        <v>45901</v>
      </c>
      <c r="B2432" s="10" t="s">
        <v>522</v>
      </c>
      <c r="C2432" s="10" t="s">
        <v>155</v>
      </c>
      <c r="D2432" s="10" t="s">
        <v>523</v>
      </c>
      <c r="E2432" s="10" t="s">
        <v>16</v>
      </c>
      <c r="F2432" s="10" t="s">
        <v>19</v>
      </c>
      <c r="G2432" s="10" t="s">
        <v>51</v>
      </c>
      <c r="H2432" s="10">
        <v>1</v>
      </c>
      <c r="I2432" s="11">
        <v>45042</v>
      </c>
      <c r="J2432" s="10">
        <v>38</v>
      </c>
      <c r="K2432" s="10" t="s">
        <v>52</v>
      </c>
      <c r="L2432" s="10" t="s">
        <v>23</v>
      </c>
    </row>
    <row r="2433" spans="1:12" x14ac:dyDescent="0.3">
      <c r="A2433" s="52">
        <v>45901</v>
      </c>
      <c r="B2433" s="10" t="s">
        <v>524</v>
      </c>
      <c r="C2433" s="10" t="s">
        <v>155</v>
      </c>
      <c r="D2433" s="10" t="s">
        <v>525</v>
      </c>
      <c r="E2433" s="10" t="s">
        <v>16</v>
      </c>
      <c r="F2433" s="10" t="s">
        <v>19</v>
      </c>
      <c r="G2433" s="10" t="s">
        <v>51</v>
      </c>
      <c r="H2433" s="10">
        <v>1</v>
      </c>
      <c r="I2433" s="11">
        <v>44198</v>
      </c>
      <c r="J2433" s="10">
        <v>44</v>
      </c>
      <c r="K2433" s="10" t="s">
        <v>52</v>
      </c>
      <c r="L2433" s="10" t="s">
        <v>18</v>
      </c>
    </row>
    <row r="2434" spans="1:12" x14ac:dyDescent="0.3">
      <c r="A2434" s="52">
        <v>45901</v>
      </c>
      <c r="B2434" s="10" t="s">
        <v>526</v>
      </c>
      <c r="C2434" s="10" t="s">
        <v>366</v>
      </c>
      <c r="D2434" s="10" t="s">
        <v>265</v>
      </c>
      <c r="E2434" s="10" t="s">
        <v>20</v>
      </c>
      <c r="F2434" s="10" t="s">
        <v>19</v>
      </c>
      <c r="G2434" s="10" t="s">
        <v>51</v>
      </c>
      <c r="H2434" s="10">
        <v>1</v>
      </c>
      <c r="I2434" s="11">
        <v>44555</v>
      </c>
      <c r="J2434" s="10">
        <v>57</v>
      </c>
      <c r="K2434" s="10" t="s">
        <v>52</v>
      </c>
      <c r="L2434" s="10" t="s">
        <v>31</v>
      </c>
    </row>
    <row r="2435" spans="1:12" x14ac:dyDescent="0.3">
      <c r="A2435" s="52">
        <v>45901</v>
      </c>
      <c r="B2435" s="10" t="s">
        <v>527</v>
      </c>
      <c r="C2435" s="10" t="s">
        <v>100</v>
      </c>
      <c r="D2435" s="10" t="s">
        <v>510</v>
      </c>
      <c r="E2435" s="10" t="s">
        <v>20</v>
      </c>
      <c r="F2435" s="10" t="s">
        <v>19</v>
      </c>
      <c r="G2435" s="10" t="s">
        <v>29</v>
      </c>
      <c r="H2435" s="10">
        <v>0.91</v>
      </c>
      <c r="I2435" s="11">
        <v>44616</v>
      </c>
      <c r="J2435" s="10">
        <v>45</v>
      </c>
      <c r="K2435" s="10" t="s">
        <v>68</v>
      </c>
      <c r="L2435" s="10" t="s">
        <v>18</v>
      </c>
    </row>
    <row r="2436" spans="1:12" x14ac:dyDescent="0.3">
      <c r="A2436" s="52">
        <v>45901</v>
      </c>
      <c r="B2436" s="10" t="s">
        <v>528</v>
      </c>
      <c r="C2436" s="10" t="s">
        <v>331</v>
      </c>
      <c r="D2436" s="10" t="s">
        <v>445</v>
      </c>
      <c r="E2436" s="10" t="s">
        <v>16</v>
      </c>
      <c r="F2436" s="10" t="s">
        <v>19</v>
      </c>
      <c r="G2436" s="10" t="s">
        <v>51</v>
      </c>
      <c r="H2436" s="10">
        <v>1</v>
      </c>
      <c r="I2436" s="11">
        <v>44776</v>
      </c>
      <c r="J2436" s="10">
        <v>41</v>
      </c>
      <c r="K2436" s="10" t="s">
        <v>52</v>
      </c>
      <c r="L2436" s="10" t="s">
        <v>40</v>
      </c>
    </row>
    <row r="2437" spans="1:12" x14ac:dyDescent="0.3">
      <c r="A2437" s="52">
        <v>45901</v>
      </c>
      <c r="B2437" s="10" t="s">
        <v>529</v>
      </c>
      <c r="C2437" s="10" t="s">
        <v>530</v>
      </c>
      <c r="D2437" s="10" t="s">
        <v>332</v>
      </c>
      <c r="E2437" s="10" t="s">
        <v>16</v>
      </c>
      <c r="F2437" s="10" t="s">
        <v>19</v>
      </c>
      <c r="G2437" s="10" t="s">
        <v>51</v>
      </c>
      <c r="H2437" s="10">
        <v>1</v>
      </c>
      <c r="I2437" s="11">
        <v>44849</v>
      </c>
      <c r="J2437" s="10">
        <v>33</v>
      </c>
      <c r="K2437" s="10" t="s">
        <v>52</v>
      </c>
      <c r="L2437" s="10" t="s">
        <v>21</v>
      </c>
    </row>
    <row r="2438" spans="1:12" x14ac:dyDescent="0.3">
      <c r="A2438" s="52">
        <v>45901</v>
      </c>
      <c r="B2438" s="10" t="s">
        <v>531</v>
      </c>
      <c r="C2438" s="10" t="s">
        <v>283</v>
      </c>
      <c r="D2438" s="10" t="s">
        <v>427</v>
      </c>
      <c r="E2438" s="10" t="s">
        <v>16</v>
      </c>
      <c r="F2438" s="10" t="s">
        <v>19</v>
      </c>
      <c r="G2438" s="10" t="s">
        <v>67</v>
      </c>
      <c r="H2438" s="10">
        <v>1</v>
      </c>
      <c r="I2438" s="11">
        <v>45162</v>
      </c>
      <c r="J2438" s="10">
        <v>28</v>
      </c>
      <c r="K2438" s="10" t="s">
        <v>68</v>
      </c>
      <c r="L2438" s="10" t="s">
        <v>31</v>
      </c>
    </row>
    <row r="2439" spans="1:12" x14ac:dyDescent="0.3">
      <c r="A2439" s="52">
        <v>45901</v>
      </c>
      <c r="B2439" s="10" t="s">
        <v>532</v>
      </c>
      <c r="C2439" s="10" t="s">
        <v>533</v>
      </c>
      <c r="D2439" s="10" t="s">
        <v>49</v>
      </c>
      <c r="E2439" s="10" t="s">
        <v>16</v>
      </c>
      <c r="F2439" s="10" t="s">
        <v>17</v>
      </c>
      <c r="G2439" s="10" t="s">
        <v>75</v>
      </c>
      <c r="H2439" s="10">
        <v>1</v>
      </c>
      <c r="I2439" s="11">
        <v>44965</v>
      </c>
      <c r="J2439" s="10">
        <v>41</v>
      </c>
      <c r="K2439" s="10" t="s">
        <v>52</v>
      </c>
      <c r="L2439" s="10" t="s">
        <v>21</v>
      </c>
    </row>
    <row r="2440" spans="1:12" x14ac:dyDescent="0.3">
      <c r="A2440" s="52">
        <v>45901</v>
      </c>
      <c r="B2440" s="10" t="s">
        <v>534</v>
      </c>
      <c r="C2440" s="10" t="s">
        <v>489</v>
      </c>
      <c r="D2440" s="10" t="s">
        <v>138</v>
      </c>
      <c r="E2440" s="10" t="s">
        <v>20</v>
      </c>
      <c r="F2440" s="10" t="s">
        <v>19</v>
      </c>
      <c r="G2440" s="10" t="s">
        <v>51</v>
      </c>
      <c r="H2440" s="10">
        <v>0.91</v>
      </c>
      <c r="I2440" s="11">
        <v>45413</v>
      </c>
      <c r="J2440" s="10">
        <v>58</v>
      </c>
      <c r="K2440" s="10" t="s">
        <v>52</v>
      </c>
      <c r="L2440" s="10" t="s">
        <v>41</v>
      </c>
    </row>
    <row r="2441" spans="1:12" x14ac:dyDescent="0.3">
      <c r="A2441" s="52">
        <v>45901</v>
      </c>
      <c r="B2441" s="10" t="s">
        <v>535</v>
      </c>
      <c r="C2441" s="10" t="s">
        <v>183</v>
      </c>
      <c r="D2441" s="10" t="s">
        <v>536</v>
      </c>
      <c r="E2441" s="10" t="s">
        <v>16</v>
      </c>
      <c r="F2441" s="10" t="s">
        <v>19</v>
      </c>
      <c r="G2441" s="10" t="s">
        <v>67</v>
      </c>
      <c r="H2441" s="10">
        <v>1</v>
      </c>
      <c r="I2441" s="11">
        <v>44447</v>
      </c>
      <c r="J2441" s="10">
        <v>44</v>
      </c>
      <c r="K2441" s="10" t="s">
        <v>68</v>
      </c>
      <c r="L2441" s="10" t="s">
        <v>23</v>
      </c>
    </row>
    <row r="2442" spans="1:12" x14ac:dyDescent="0.3">
      <c r="A2442" s="52">
        <v>45901</v>
      </c>
      <c r="B2442" s="10" t="s">
        <v>537</v>
      </c>
      <c r="C2442" s="10" t="s">
        <v>219</v>
      </c>
      <c r="D2442" s="10" t="s">
        <v>538</v>
      </c>
      <c r="E2442" s="10" t="s">
        <v>16</v>
      </c>
      <c r="F2442" s="10" t="s">
        <v>17</v>
      </c>
      <c r="G2442" s="10" t="s">
        <v>57</v>
      </c>
      <c r="H2442" s="10">
        <v>1</v>
      </c>
      <c r="I2442" s="11">
        <v>44434</v>
      </c>
      <c r="J2442" s="10">
        <v>42</v>
      </c>
      <c r="K2442" s="10" t="s">
        <v>52</v>
      </c>
      <c r="L2442" s="10" t="s">
        <v>18</v>
      </c>
    </row>
    <row r="2443" spans="1:12" x14ac:dyDescent="0.3">
      <c r="A2443" s="52">
        <v>45901</v>
      </c>
      <c r="B2443" s="10" t="s">
        <v>539</v>
      </c>
      <c r="C2443" s="10" t="s">
        <v>540</v>
      </c>
      <c r="D2443" s="10" t="s">
        <v>281</v>
      </c>
      <c r="E2443" s="10" t="s">
        <v>16</v>
      </c>
      <c r="F2443" s="10" t="s">
        <v>19</v>
      </c>
      <c r="G2443" s="10" t="s">
        <v>51</v>
      </c>
      <c r="H2443" s="10">
        <v>1</v>
      </c>
      <c r="I2443" s="11">
        <v>44630</v>
      </c>
      <c r="J2443" s="10">
        <v>21</v>
      </c>
      <c r="K2443" s="10" t="s">
        <v>52</v>
      </c>
      <c r="L2443" s="10" t="s">
        <v>90</v>
      </c>
    </row>
    <row r="2444" spans="1:12" x14ac:dyDescent="0.3">
      <c r="A2444" s="52">
        <v>45901</v>
      </c>
      <c r="B2444" s="10" t="s">
        <v>541</v>
      </c>
      <c r="C2444" s="10" t="s">
        <v>28</v>
      </c>
      <c r="D2444" s="10" t="s">
        <v>439</v>
      </c>
      <c r="E2444" s="10" t="s">
        <v>20</v>
      </c>
      <c r="F2444" s="10" t="s">
        <v>56</v>
      </c>
      <c r="G2444" s="10" t="s">
        <v>67</v>
      </c>
      <c r="H2444" s="10">
        <v>1</v>
      </c>
      <c r="I2444" s="11">
        <v>45465</v>
      </c>
      <c r="J2444" s="10">
        <v>43</v>
      </c>
      <c r="K2444" s="10" t="s">
        <v>52</v>
      </c>
      <c r="L2444" s="10" t="s">
        <v>35</v>
      </c>
    </row>
    <row r="2445" spans="1:12" x14ac:dyDescent="0.3">
      <c r="A2445" s="52">
        <v>45901</v>
      </c>
      <c r="B2445" s="10" t="s">
        <v>543</v>
      </c>
      <c r="C2445" s="10" t="s">
        <v>544</v>
      </c>
      <c r="D2445" s="10" t="s">
        <v>181</v>
      </c>
      <c r="E2445" s="10" t="s">
        <v>20</v>
      </c>
      <c r="F2445" s="10" t="s">
        <v>19</v>
      </c>
      <c r="G2445" s="10" t="s">
        <v>51</v>
      </c>
      <c r="H2445" s="10">
        <v>1</v>
      </c>
      <c r="I2445" s="11">
        <v>45224</v>
      </c>
      <c r="J2445" s="10">
        <v>47</v>
      </c>
      <c r="K2445" s="10" t="s">
        <v>52</v>
      </c>
      <c r="L2445" s="10" t="s">
        <v>31</v>
      </c>
    </row>
    <row r="2446" spans="1:12" x14ac:dyDescent="0.3">
      <c r="A2446" s="52">
        <v>45901</v>
      </c>
      <c r="B2446" s="10" t="s">
        <v>545</v>
      </c>
      <c r="C2446" s="10" t="s">
        <v>546</v>
      </c>
      <c r="D2446" s="10" t="s">
        <v>547</v>
      </c>
      <c r="E2446" s="10" t="s">
        <v>20</v>
      </c>
      <c r="F2446" s="10" t="s">
        <v>19</v>
      </c>
      <c r="G2446" s="10" t="s">
        <v>51</v>
      </c>
      <c r="H2446" s="10">
        <v>0.91</v>
      </c>
      <c r="I2446" s="11">
        <v>44973</v>
      </c>
      <c r="J2446" s="10">
        <v>54</v>
      </c>
      <c r="K2446" s="10" t="s">
        <v>52</v>
      </c>
      <c r="L2446" s="10" t="s">
        <v>35</v>
      </c>
    </row>
    <row r="2447" spans="1:12" x14ac:dyDescent="0.3">
      <c r="A2447" s="52">
        <v>45901</v>
      </c>
      <c r="B2447" s="10" t="s">
        <v>548</v>
      </c>
      <c r="C2447" s="10" t="s">
        <v>549</v>
      </c>
      <c r="D2447" s="10" t="s">
        <v>207</v>
      </c>
      <c r="E2447" s="10" t="s">
        <v>16</v>
      </c>
      <c r="F2447" s="10" t="s">
        <v>19</v>
      </c>
      <c r="G2447" s="10" t="s">
        <v>67</v>
      </c>
      <c r="H2447" s="10">
        <v>1</v>
      </c>
      <c r="I2447" s="11">
        <v>44149</v>
      </c>
      <c r="J2447" s="10">
        <v>57</v>
      </c>
      <c r="K2447" s="10" t="s">
        <v>68</v>
      </c>
      <c r="L2447" s="10" t="s">
        <v>36</v>
      </c>
    </row>
    <row r="2448" spans="1:12" x14ac:dyDescent="0.3">
      <c r="A2448" s="52">
        <v>45901</v>
      </c>
      <c r="B2448" s="10" t="s">
        <v>550</v>
      </c>
      <c r="C2448" s="10" t="s">
        <v>551</v>
      </c>
      <c r="D2448" s="10" t="s">
        <v>209</v>
      </c>
      <c r="E2448" s="10" t="s">
        <v>16</v>
      </c>
      <c r="F2448" s="10" t="s">
        <v>50</v>
      </c>
      <c r="G2448" s="10" t="s">
        <v>51</v>
      </c>
      <c r="H2448" s="10">
        <v>0.91</v>
      </c>
      <c r="I2448" s="11">
        <v>45241</v>
      </c>
      <c r="J2448" s="10">
        <v>22</v>
      </c>
      <c r="K2448" s="10" t="s">
        <v>52</v>
      </c>
      <c r="L2448" s="10" t="s">
        <v>35</v>
      </c>
    </row>
    <row r="2449" spans="1:12" x14ac:dyDescent="0.3">
      <c r="A2449" s="52">
        <v>45901</v>
      </c>
      <c r="B2449" s="10" t="s">
        <v>552</v>
      </c>
      <c r="C2449" s="10" t="s">
        <v>553</v>
      </c>
      <c r="D2449" s="10" t="s">
        <v>81</v>
      </c>
      <c r="E2449" s="10" t="s">
        <v>20</v>
      </c>
      <c r="F2449" s="10" t="s">
        <v>19</v>
      </c>
      <c r="G2449" s="10" t="s">
        <v>51</v>
      </c>
      <c r="H2449" s="10">
        <v>1</v>
      </c>
      <c r="I2449" s="11">
        <v>45807</v>
      </c>
      <c r="J2449" s="10">
        <v>60</v>
      </c>
      <c r="K2449" s="10" t="s">
        <v>68</v>
      </c>
      <c r="L2449" s="10" t="s">
        <v>42</v>
      </c>
    </row>
    <row r="2450" spans="1:12" x14ac:dyDescent="0.3">
      <c r="A2450" s="52">
        <v>45901</v>
      </c>
      <c r="B2450" s="10" t="s">
        <v>554</v>
      </c>
      <c r="C2450" s="10" t="s">
        <v>555</v>
      </c>
      <c r="D2450" s="10" t="s">
        <v>556</v>
      </c>
      <c r="E2450" s="10" t="s">
        <v>20</v>
      </c>
      <c r="F2450" s="10" t="s">
        <v>50</v>
      </c>
      <c r="G2450" s="10" t="s">
        <v>51</v>
      </c>
      <c r="H2450" s="10">
        <v>1</v>
      </c>
      <c r="I2450" s="11">
        <v>45349</v>
      </c>
      <c r="J2450" s="10">
        <v>65</v>
      </c>
      <c r="K2450" s="10" t="s">
        <v>52</v>
      </c>
      <c r="L2450" s="10" t="s">
        <v>35</v>
      </c>
    </row>
    <row r="2451" spans="1:12" x14ac:dyDescent="0.3">
      <c r="A2451" s="52">
        <v>45901</v>
      </c>
      <c r="B2451" s="10" t="s">
        <v>559</v>
      </c>
      <c r="C2451" s="10" t="s">
        <v>560</v>
      </c>
      <c r="D2451" s="10" t="s">
        <v>168</v>
      </c>
      <c r="E2451" s="10" t="s">
        <v>20</v>
      </c>
      <c r="F2451" s="10" t="s">
        <v>17</v>
      </c>
      <c r="G2451" s="10" t="s">
        <v>57</v>
      </c>
      <c r="H2451" s="10">
        <v>1</v>
      </c>
      <c r="I2451" s="11">
        <v>45056</v>
      </c>
      <c r="J2451" s="10">
        <v>50</v>
      </c>
      <c r="K2451" s="10" t="s">
        <v>68</v>
      </c>
      <c r="L2451" s="10" t="s">
        <v>31</v>
      </c>
    </row>
    <row r="2452" spans="1:12" x14ac:dyDescent="0.3">
      <c r="A2452" s="52">
        <v>45901</v>
      </c>
      <c r="B2452" s="10" t="s">
        <v>561</v>
      </c>
      <c r="C2452" s="10" t="s">
        <v>562</v>
      </c>
      <c r="D2452" s="10" t="s">
        <v>551</v>
      </c>
      <c r="E2452" s="10" t="s">
        <v>20</v>
      </c>
      <c r="F2452" s="10" t="s">
        <v>19</v>
      </c>
      <c r="G2452" s="10" t="s">
        <v>51</v>
      </c>
      <c r="H2452" s="10">
        <v>0.91</v>
      </c>
      <c r="I2452" s="11">
        <v>44111</v>
      </c>
      <c r="J2452" s="10">
        <v>47</v>
      </c>
      <c r="K2452" s="10" t="s">
        <v>68</v>
      </c>
      <c r="L2452" s="10" t="s">
        <v>18</v>
      </c>
    </row>
    <row r="2453" spans="1:12" x14ac:dyDescent="0.3">
      <c r="A2453" s="52">
        <v>45901</v>
      </c>
      <c r="B2453" s="10" t="s">
        <v>563</v>
      </c>
      <c r="C2453" s="10" t="s">
        <v>34</v>
      </c>
      <c r="D2453" s="10" t="s">
        <v>329</v>
      </c>
      <c r="E2453" s="10" t="s">
        <v>20</v>
      </c>
      <c r="F2453" s="10" t="s">
        <v>19</v>
      </c>
      <c r="G2453" s="10" t="s">
        <v>57</v>
      </c>
      <c r="H2453" s="10">
        <v>1</v>
      </c>
      <c r="I2453" s="11">
        <v>45742</v>
      </c>
      <c r="J2453" s="10">
        <v>22</v>
      </c>
      <c r="K2453" s="10" t="s">
        <v>52</v>
      </c>
      <c r="L2453" s="10" t="s">
        <v>90</v>
      </c>
    </row>
    <row r="2454" spans="1:12" x14ac:dyDescent="0.3">
      <c r="A2454" s="52">
        <v>45901</v>
      </c>
      <c r="B2454" s="10" t="s">
        <v>564</v>
      </c>
      <c r="C2454" s="10" t="s">
        <v>105</v>
      </c>
      <c r="D2454" s="10" t="s">
        <v>89</v>
      </c>
      <c r="E2454" s="10" t="s">
        <v>20</v>
      </c>
      <c r="F2454" s="10" t="s">
        <v>19</v>
      </c>
      <c r="G2454" s="10" t="s">
        <v>121</v>
      </c>
      <c r="H2454" s="10">
        <v>1</v>
      </c>
      <c r="I2454" s="11">
        <v>44792</v>
      </c>
      <c r="J2454" s="10">
        <v>59</v>
      </c>
      <c r="K2454" s="10" t="s">
        <v>52</v>
      </c>
      <c r="L2454" s="10" t="s">
        <v>39</v>
      </c>
    </row>
    <row r="2455" spans="1:12" x14ac:dyDescent="0.3">
      <c r="A2455" s="52">
        <v>45901</v>
      </c>
      <c r="B2455" s="10" t="s">
        <v>565</v>
      </c>
      <c r="C2455" s="10" t="s">
        <v>566</v>
      </c>
      <c r="D2455" s="10" t="s">
        <v>126</v>
      </c>
      <c r="E2455" s="10" t="s">
        <v>16</v>
      </c>
      <c r="F2455" s="10" t="s">
        <v>19</v>
      </c>
      <c r="G2455" s="10" t="s">
        <v>51</v>
      </c>
      <c r="H2455" s="10">
        <v>1</v>
      </c>
      <c r="I2455" s="11">
        <v>45231</v>
      </c>
      <c r="J2455" s="10">
        <v>63</v>
      </c>
      <c r="K2455" s="10" t="s">
        <v>52</v>
      </c>
      <c r="L2455" s="10" t="s">
        <v>42</v>
      </c>
    </row>
    <row r="2456" spans="1:12" x14ac:dyDescent="0.3">
      <c r="A2456" s="52">
        <v>45901</v>
      </c>
      <c r="B2456" s="10" t="s">
        <v>571</v>
      </c>
      <c r="C2456" s="10" t="s">
        <v>572</v>
      </c>
      <c r="D2456" s="10" t="s">
        <v>510</v>
      </c>
      <c r="E2456" s="10" t="s">
        <v>20</v>
      </c>
      <c r="F2456" s="10" t="s">
        <v>17</v>
      </c>
      <c r="G2456" s="10" t="s">
        <v>57</v>
      </c>
      <c r="H2456" s="10">
        <v>1</v>
      </c>
      <c r="I2456" s="11">
        <v>44568</v>
      </c>
      <c r="J2456" s="10">
        <v>23</v>
      </c>
      <c r="K2456" s="10" t="s">
        <v>68</v>
      </c>
      <c r="L2456" s="10" t="s">
        <v>27</v>
      </c>
    </row>
    <row r="2457" spans="1:12" x14ac:dyDescent="0.3">
      <c r="A2457" s="52">
        <v>45901</v>
      </c>
      <c r="B2457" s="10" t="s">
        <v>573</v>
      </c>
      <c r="C2457" s="10" t="s">
        <v>111</v>
      </c>
      <c r="D2457" s="10" t="s">
        <v>574</v>
      </c>
      <c r="E2457" s="10" t="s">
        <v>16</v>
      </c>
      <c r="F2457" s="10" t="s">
        <v>17</v>
      </c>
      <c r="G2457" s="10" t="s">
        <v>57</v>
      </c>
      <c r="H2457" s="10">
        <v>0.91</v>
      </c>
      <c r="I2457" s="11">
        <v>45755</v>
      </c>
      <c r="J2457" s="10">
        <v>42</v>
      </c>
      <c r="K2457" s="10" t="s">
        <v>52</v>
      </c>
      <c r="L2457" s="10" t="s">
        <v>18</v>
      </c>
    </row>
    <row r="2458" spans="1:12" x14ac:dyDescent="0.3">
      <c r="A2458" s="52">
        <v>45901</v>
      </c>
      <c r="B2458" s="10" t="s">
        <v>575</v>
      </c>
      <c r="C2458" s="10" t="s">
        <v>155</v>
      </c>
      <c r="D2458" s="10" t="s">
        <v>498</v>
      </c>
      <c r="E2458" s="10" t="s">
        <v>20</v>
      </c>
      <c r="F2458" s="10" t="s">
        <v>19</v>
      </c>
      <c r="G2458" s="10" t="s">
        <v>98</v>
      </c>
      <c r="H2458" s="10">
        <v>0.91</v>
      </c>
      <c r="I2458" s="11">
        <v>44374</v>
      </c>
      <c r="J2458" s="10">
        <v>34</v>
      </c>
      <c r="K2458" s="10" t="s">
        <v>52</v>
      </c>
      <c r="L2458" s="10" t="s">
        <v>18</v>
      </c>
    </row>
    <row r="2459" spans="1:12" x14ac:dyDescent="0.3">
      <c r="A2459" s="52">
        <v>45901</v>
      </c>
      <c r="B2459" s="10" t="s">
        <v>577</v>
      </c>
      <c r="C2459" s="10" t="s">
        <v>248</v>
      </c>
      <c r="D2459" s="10" t="s">
        <v>132</v>
      </c>
      <c r="E2459" s="10" t="s">
        <v>20</v>
      </c>
      <c r="F2459" s="10" t="s">
        <v>19</v>
      </c>
      <c r="G2459" s="10" t="s">
        <v>51</v>
      </c>
      <c r="H2459" s="10">
        <v>1</v>
      </c>
      <c r="I2459" s="11">
        <v>45247</v>
      </c>
      <c r="J2459" s="10">
        <v>20</v>
      </c>
      <c r="K2459" s="10" t="s">
        <v>52</v>
      </c>
      <c r="L2459" s="10" t="s">
        <v>94</v>
      </c>
    </row>
    <row r="2460" spans="1:12" x14ac:dyDescent="0.3">
      <c r="A2460" s="52">
        <v>45901</v>
      </c>
      <c r="B2460" s="10" t="s">
        <v>578</v>
      </c>
      <c r="C2460" s="10" t="s">
        <v>579</v>
      </c>
      <c r="D2460" s="10" t="s">
        <v>580</v>
      </c>
      <c r="E2460" s="10" t="s">
        <v>16</v>
      </c>
      <c r="F2460" s="10" t="s">
        <v>19</v>
      </c>
      <c r="G2460" s="10" t="s">
        <v>51</v>
      </c>
      <c r="H2460" s="10">
        <v>1</v>
      </c>
      <c r="I2460" s="11">
        <v>44327</v>
      </c>
      <c r="J2460" s="10">
        <v>47</v>
      </c>
      <c r="K2460" s="10" t="s">
        <v>68</v>
      </c>
      <c r="L2460" s="10" t="s">
        <v>27</v>
      </c>
    </row>
    <row r="2461" spans="1:12" x14ac:dyDescent="0.3">
      <c r="A2461" s="52">
        <v>45901</v>
      </c>
      <c r="B2461" s="10" t="s">
        <v>581</v>
      </c>
      <c r="C2461" s="10" t="s">
        <v>582</v>
      </c>
      <c r="D2461" s="10" t="s">
        <v>583</v>
      </c>
      <c r="E2461" s="10" t="s">
        <v>16</v>
      </c>
      <c r="F2461" s="10" t="s">
        <v>17</v>
      </c>
      <c r="G2461" s="10" t="s">
        <v>29</v>
      </c>
      <c r="H2461" s="10">
        <v>1</v>
      </c>
      <c r="I2461" s="11">
        <v>44426</v>
      </c>
      <c r="J2461" s="10">
        <v>20</v>
      </c>
      <c r="K2461" s="10" t="s">
        <v>68</v>
      </c>
      <c r="L2461" s="10" t="s">
        <v>18</v>
      </c>
    </row>
    <row r="2462" spans="1:12" x14ac:dyDescent="0.3">
      <c r="A2462" s="52">
        <v>45901</v>
      </c>
      <c r="B2462" s="10" t="s">
        <v>584</v>
      </c>
      <c r="C2462" s="10" t="s">
        <v>28</v>
      </c>
      <c r="D2462" s="10" t="s">
        <v>585</v>
      </c>
      <c r="E2462" s="10" t="s">
        <v>20</v>
      </c>
      <c r="F2462" s="10" t="s">
        <v>19</v>
      </c>
      <c r="G2462" s="10" t="s">
        <v>51</v>
      </c>
      <c r="H2462" s="10">
        <v>1</v>
      </c>
      <c r="I2462" s="11">
        <v>44122</v>
      </c>
      <c r="J2462" s="10">
        <v>29</v>
      </c>
      <c r="K2462" s="10" t="s">
        <v>68</v>
      </c>
      <c r="L2462" s="10" t="s">
        <v>36</v>
      </c>
    </row>
    <row r="2463" spans="1:12" x14ac:dyDescent="0.3">
      <c r="A2463" s="52">
        <v>45901</v>
      </c>
      <c r="B2463" s="10" t="s">
        <v>586</v>
      </c>
      <c r="C2463" s="10" t="s">
        <v>587</v>
      </c>
      <c r="D2463" s="10" t="s">
        <v>588</v>
      </c>
      <c r="E2463" s="10" t="s">
        <v>20</v>
      </c>
      <c r="F2463" s="10" t="s">
        <v>17</v>
      </c>
      <c r="G2463" s="10" t="s">
        <v>29</v>
      </c>
      <c r="H2463" s="10">
        <v>0.91</v>
      </c>
      <c r="I2463" s="11">
        <v>44532</v>
      </c>
      <c r="J2463" s="10">
        <v>22</v>
      </c>
      <c r="K2463" s="10" t="s">
        <v>52</v>
      </c>
      <c r="L2463" s="10" t="s">
        <v>23</v>
      </c>
    </row>
    <row r="2464" spans="1:12" x14ac:dyDescent="0.3">
      <c r="A2464" s="52">
        <v>45901</v>
      </c>
      <c r="B2464" s="10" t="s">
        <v>591</v>
      </c>
      <c r="C2464" s="10" t="s">
        <v>592</v>
      </c>
      <c r="D2464" s="10" t="s">
        <v>295</v>
      </c>
      <c r="E2464" s="10" t="s">
        <v>16</v>
      </c>
      <c r="F2464" s="10" t="s">
        <v>19</v>
      </c>
      <c r="G2464" s="10" t="s">
        <v>51</v>
      </c>
      <c r="H2464" s="10">
        <v>1</v>
      </c>
      <c r="I2464" s="11">
        <v>45656</v>
      </c>
      <c r="J2464" s="10">
        <v>63</v>
      </c>
      <c r="K2464" s="10" t="s">
        <v>68</v>
      </c>
      <c r="L2464" s="10" t="s">
        <v>40</v>
      </c>
    </row>
    <row r="2465" spans="1:12" x14ac:dyDescent="0.3">
      <c r="A2465" s="52">
        <v>45901</v>
      </c>
      <c r="B2465" s="10" t="s">
        <v>593</v>
      </c>
      <c r="C2465" s="10" t="s">
        <v>500</v>
      </c>
      <c r="D2465" s="10" t="s">
        <v>594</v>
      </c>
      <c r="E2465" s="10" t="s">
        <v>16</v>
      </c>
      <c r="F2465" s="10" t="s">
        <v>19</v>
      </c>
      <c r="G2465" s="10" t="s">
        <v>29</v>
      </c>
      <c r="H2465" s="10">
        <v>1</v>
      </c>
      <c r="I2465" s="11">
        <v>44706</v>
      </c>
      <c r="J2465" s="10">
        <v>48</v>
      </c>
      <c r="K2465" s="10" t="s">
        <v>68</v>
      </c>
      <c r="L2465" s="10" t="s">
        <v>40</v>
      </c>
    </row>
    <row r="2466" spans="1:12" x14ac:dyDescent="0.3">
      <c r="A2466" s="52">
        <v>45901</v>
      </c>
      <c r="B2466" s="10" t="s">
        <v>595</v>
      </c>
      <c r="C2466" s="10" t="s">
        <v>168</v>
      </c>
      <c r="D2466" s="10" t="s">
        <v>596</v>
      </c>
      <c r="E2466" s="10" t="s">
        <v>16</v>
      </c>
      <c r="F2466" s="10" t="s">
        <v>19</v>
      </c>
      <c r="G2466" s="10" t="s">
        <v>51</v>
      </c>
      <c r="H2466" s="10">
        <v>1</v>
      </c>
      <c r="I2466" s="11">
        <v>44554</v>
      </c>
      <c r="J2466" s="10">
        <v>26</v>
      </c>
      <c r="K2466" s="10" t="s">
        <v>68</v>
      </c>
      <c r="L2466" s="10" t="s">
        <v>94</v>
      </c>
    </row>
    <row r="2467" spans="1:12" x14ac:dyDescent="0.3">
      <c r="A2467" s="52">
        <v>45901</v>
      </c>
      <c r="B2467" s="10" t="s">
        <v>597</v>
      </c>
      <c r="C2467" s="10" t="s">
        <v>598</v>
      </c>
      <c r="D2467" s="10" t="s">
        <v>599</v>
      </c>
      <c r="E2467" s="10" t="s">
        <v>16</v>
      </c>
      <c r="F2467" s="10" t="s">
        <v>50</v>
      </c>
      <c r="G2467" s="10" t="s">
        <v>67</v>
      </c>
      <c r="H2467" s="10">
        <v>0.91</v>
      </c>
      <c r="I2467" s="11">
        <v>44217</v>
      </c>
      <c r="J2467" s="10">
        <v>32</v>
      </c>
      <c r="K2467" s="10" t="s">
        <v>52</v>
      </c>
      <c r="L2467" s="10" t="s">
        <v>36</v>
      </c>
    </row>
    <row r="2468" spans="1:12" x14ac:dyDescent="0.3">
      <c r="A2468" s="52">
        <v>45901</v>
      </c>
      <c r="B2468" s="10" t="s">
        <v>600</v>
      </c>
      <c r="C2468" s="10" t="s">
        <v>285</v>
      </c>
      <c r="D2468" s="10" t="s">
        <v>89</v>
      </c>
      <c r="E2468" s="10" t="s">
        <v>20</v>
      </c>
      <c r="F2468" s="10" t="s">
        <v>19</v>
      </c>
      <c r="G2468" s="10" t="s">
        <v>121</v>
      </c>
      <c r="H2468" s="10">
        <v>0.91</v>
      </c>
      <c r="I2468" s="11">
        <v>44613</v>
      </c>
      <c r="J2468" s="10">
        <v>21</v>
      </c>
      <c r="K2468" s="10" t="s">
        <v>52</v>
      </c>
      <c r="L2468" s="10" t="s">
        <v>42</v>
      </c>
    </row>
    <row r="2469" spans="1:12" x14ac:dyDescent="0.3">
      <c r="A2469" s="52">
        <v>45901</v>
      </c>
      <c r="B2469" s="10" t="s">
        <v>601</v>
      </c>
      <c r="C2469" s="10" t="s">
        <v>602</v>
      </c>
      <c r="D2469" s="10" t="s">
        <v>447</v>
      </c>
      <c r="E2469" s="10" t="s">
        <v>20</v>
      </c>
      <c r="F2469" s="10" t="s">
        <v>19</v>
      </c>
      <c r="G2469" s="10" t="s">
        <v>51</v>
      </c>
      <c r="H2469" s="10">
        <v>1</v>
      </c>
      <c r="I2469" s="11">
        <v>44607</v>
      </c>
      <c r="J2469" s="10">
        <v>41</v>
      </c>
      <c r="K2469" s="10" t="s">
        <v>68</v>
      </c>
      <c r="L2469" s="10" t="s">
        <v>31</v>
      </c>
    </row>
    <row r="2470" spans="1:12" x14ac:dyDescent="0.3">
      <c r="A2470" s="52">
        <v>45901</v>
      </c>
      <c r="B2470" s="10" t="s">
        <v>603</v>
      </c>
      <c r="C2470" s="10" t="s">
        <v>334</v>
      </c>
      <c r="D2470" s="10" t="s">
        <v>198</v>
      </c>
      <c r="E2470" s="10" t="s">
        <v>20</v>
      </c>
      <c r="F2470" s="10" t="s">
        <v>56</v>
      </c>
      <c r="G2470" s="10" t="s">
        <v>51</v>
      </c>
      <c r="H2470" s="10">
        <v>1</v>
      </c>
      <c r="I2470" s="11">
        <v>45865</v>
      </c>
      <c r="J2470" s="10">
        <v>30</v>
      </c>
      <c r="K2470" s="10" t="s">
        <v>52</v>
      </c>
      <c r="L2470" s="10" t="s">
        <v>42</v>
      </c>
    </row>
    <row r="2471" spans="1:12" x14ac:dyDescent="0.3">
      <c r="A2471" s="52">
        <v>45901</v>
      </c>
      <c r="B2471" s="10" t="s">
        <v>604</v>
      </c>
      <c r="C2471" s="10" t="s">
        <v>605</v>
      </c>
      <c r="D2471" s="10" t="s">
        <v>227</v>
      </c>
      <c r="E2471" s="10" t="s">
        <v>16</v>
      </c>
      <c r="F2471" s="10" t="s">
        <v>19</v>
      </c>
      <c r="G2471" s="10" t="s">
        <v>51</v>
      </c>
      <c r="H2471" s="10">
        <v>1</v>
      </c>
      <c r="I2471" s="11">
        <v>44876</v>
      </c>
      <c r="J2471" s="10">
        <v>24</v>
      </c>
      <c r="K2471" s="10" t="s">
        <v>68</v>
      </c>
      <c r="L2471" s="10" t="s">
        <v>42</v>
      </c>
    </row>
    <row r="2472" spans="1:12" x14ac:dyDescent="0.3">
      <c r="A2472" s="52">
        <v>45901</v>
      </c>
      <c r="B2472" s="10" t="s">
        <v>606</v>
      </c>
      <c r="C2472" s="10" t="s">
        <v>549</v>
      </c>
      <c r="D2472" s="10" t="s">
        <v>487</v>
      </c>
      <c r="E2472" s="10" t="s">
        <v>16</v>
      </c>
      <c r="F2472" s="10" t="s">
        <v>19</v>
      </c>
      <c r="G2472" s="10" t="s">
        <v>51</v>
      </c>
      <c r="H2472" s="10">
        <v>1</v>
      </c>
      <c r="I2472" s="11">
        <v>44449</v>
      </c>
      <c r="J2472" s="10">
        <v>49</v>
      </c>
      <c r="K2472" s="10" t="s">
        <v>68</v>
      </c>
      <c r="L2472" s="10" t="s">
        <v>40</v>
      </c>
    </row>
    <row r="2473" spans="1:12" x14ac:dyDescent="0.3">
      <c r="A2473" s="52">
        <v>45901</v>
      </c>
      <c r="B2473" s="10" t="s">
        <v>607</v>
      </c>
      <c r="C2473" s="10" t="s">
        <v>132</v>
      </c>
      <c r="D2473" s="10" t="s">
        <v>608</v>
      </c>
      <c r="E2473" s="10" t="s">
        <v>16</v>
      </c>
      <c r="F2473" s="10" t="s">
        <v>19</v>
      </c>
      <c r="G2473" s="10" t="s">
        <v>51</v>
      </c>
      <c r="H2473" s="10">
        <v>0.91</v>
      </c>
      <c r="I2473" s="11">
        <v>44724</v>
      </c>
      <c r="J2473" s="10">
        <v>60</v>
      </c>
      <c r="K2473" s="10" t="s">
        <v>52</v>
      </c>
      <c r="L2473" s="10" t="s">
        <v>18</v>
      </c>
    </row>
    <row r="2474" spans="1:12" x14ac:dyDescent="0.3">
      <c r="A2474" s="52">
        <v>45901</v>
      </c>
      <c r="B2474" s="10" t="s">
        <v>609</v>
      </c>
      <c r="C2474" s="10" t="s">
        <v>132</v>
      </c>
      <c r="D2474" s="10" t="s">
        <v>38</v>
      </c>
      <c r="E2474" s="10" t="s">
        <v>20</v>
      </c>
      <c r="F2474" s="10" t="s">
        <v>19</v>
      </c>
      <c r="G2474" s="10" t="s">
        <v>121</v>
      </c>
      <c r="H2474" s="10">
        <v>1</v>
      </c>
      <c r="I2474" s="11">
        <v>45073</v>
      </c>
      <c r="J2474" s="10">
        <v>44</v>
      </c>
      <c r="K2474" s="10" t="s">
        <v>52</v>
      </c>
      <c r="L2474" s="10" t="s">
        <v>18</v>
      </c>
    </row>
    <row r="2475" spans="1:12" x14ac:dyDescent="0.3">
      <c r="A2475" s="52">
        <v>45901</v>
      </c>
      <c r="B2475" s="10" t="s">
        <v>610</v>
      </c>
      <c r="C2475" s="10" t="s">
        <v>611</v>
      </c>
      <c r="D2475" s="10" t="s">
        <v>355</v>
      </c>
      <c r="E2475" s="10" t="s">
        <v>20</v>
      </c>
      <c r="F2475" s="10" t="s">
        <v>17</v>
      </c>
      <c r="G2475" s="10" t="s">
        <v>75</v>
      </c>
      <c r="H2475" s="10">
        <v>1</v>
      </c>
      <c r="I2475" s="11">
        <v>45379</v>
      </c>
      <c r="J2475" s="10">
        <v>51</v>
      </c>
      <c r="K2475" s="10" t="s">
        <v>52</v>
      </c>
      <c r="L2475" s="10" t="s">
        <v>18</v>
      </c>
    </row>
    <row r="2476" spans="1:12" x14ac:dyDescent="0.3">
      <c r="A2476" s="52">
        <v>45901</v>
      </c>
      <c r="B2476" s="10" t="s">
        <v>612</v>
      </c>
      <c r="C2476" s="10" t="s">
        <v>80</v>
      </c>
      <c r="D2476" s="10" t="s">
        <v>89</v>
      </c>
      <c r="E2476" s="10" t="s">
        <v>20</v>
      </c>
      <c r="F2476" s="10" t="s">
        <v>19</v>
      </c>
      <c r="G2476" s="10" t="s">
        <v>98</v>
      </c>
      <c r="H2476" s="10">
        <v>1</v>
      </c>
      <c r="I2476" s="11">
        <v>44940</v>
      </c>
      <c r="J2476" s="10">
        <v>46</v>
      </c>
      <c r="K2476" s="10" t="s">
        <v>68</v>
      </c>
      <c r="L2476" s="10" t="s">
        <v>42</v>
      </c>
    </row>
    <row r="2477" spans="1:12" x14ac:dyDescent="0.3">
      <c r="A2477" s="52">
        <v>45901</v>
      </c>
      <c r="B2477" s="10" t="s">
        <v>613</v>
      </c>
      <c r="C2477" s="10" t="s">
        <v>614</v>
      </c>
      <c r="D2477" s="10" t="s">
        <v>421</v>
      </c>
      <c r="E2477" s="10" t="s">
        <v>20</v>
      </c>
      <c r="F2477" s="10" t="s">
        <v>19</v>
      </c>
      <c r="G2477" s="10" t="s">
        <v>29</v>
      </c>
      <c r="H2477" s="10">
        <v>1</v>
      </c>
      <c r="I2477" s="11">
        <v>44715</v>
      </c>
      <c r="J2477" s="10">
        <v>54</v>
      </c>
      <c r="K2477" s="10" t="s">
        <v>68</v>
      </c>
      <c r="L2477" s="10" t="s">
        <v>35</v>
      </c>
    </row>
    <row r="2478" spans="1:12" x14ac:dyDescent="0.3">
      <c r="A2478" s="52">
        <v>45901</v>
      </c>
      <c r="B2478" s="10" t="s">
        <v>615</v>
      </c>
      <c r="C2478" s="10" t="s">
        <v>616</v>
      </c>
      <c r="D2478" s="10" t="s">
        <v>60</v>
      </c>
      <c r="E2478" s="10" t="s">
        <v>20</v>
      </c>
      <c r="F2478" s="10" t="s">
        <v>19</v>
      </c>
      <c r="G2478" s="10" t="s">
        <v>98</v>
      </c>
      <c r="H2478" s="10">
        <v>1</v>
      </c>
      <c r="I2478" s="11">
        <v>45645</v>
      </c>
      <c r="J2478" s="10">
        <v>30</v>
      </c>
      <c r="K2478" s="10" t="s">
        <v>52</v>
      </c>
      <c r="L2478" s="10" t="s">
        <v>41</v>
      </c>
    </row>
    <row r="2479" spans="1:12" x14ac:dyDescent="0.3">
      <c r="A2479" s="52">
        <v>45901</v>
      </c>
      <c r="B2479" s="10" t="s">
        <v>617</v>
      </c>
      <c r="C2479" s="10" t="s">
        <v>14</v>
      </c>
      <c r="D2479" s="10" t="s">
        <v>200</v>
      </c>
      <c r="E2479" s="10" t="s">
        <v>16</v>
      </c>
      <c r="F2479" s="10" t="s">
        <v>56</v>
      </c>
      <c r="G2479" s="10" t="s">
        <v>67</v>
      </c>
      <c r="H2479" s="10">
        <v>1</v>
      </c>
      <c r="I2479" s="11">
        <v>44636</v>
      </c>
      <c r="J2479" s="10">
        <v>25</v>
      </c>
      <c r="K2479" s="10" t="s">
        <v>52</v>
      </c>
      <c r="L2479" s="10" t="s">
        <v>18</v>
      </c>
    </row>
    <row r="2480" spans="1:12" x14ac:dyDescent="0.3">
      <c r="A2480" s="52">
        <v>45901</v>
      </c>
      <c r="B2480" s="10" t="s">
        <v>618</v>
      </c>
      <c r="C2480" s="10" t="s">
        <v>509</v>
      </c>
      <c r="D2480" s="10" t="s">
        <v>175</v>
      </c>
      <c r="E2480" s="10" t="s">
        <v>16</v>
      </c>
      <c r="F2480" s="10" t="s">
        <v>19</v>
      </c>
      <c r="G2480" s="10" t="s">
        <v>51</v>
      </c>
      <c r="H2480" s="10">
        <v>1</v>
      </c>
      <c r="I2480" s="11">
        <v>44686</v>
      </c>
      <c r="J2480" s="10">
        <v>51</v>
      </c>
      <c r="K2480" s="10" t="s">
        <v>52</v>
      </c>
      <c r="L2480" s="10" t="s">
        <v>18</v>
      </c>
    </row>
    <row r="2481" spans="1:12" x14ac:dyDescent="0.3">
      <c r="A2481" s="52">
        <v>45901</v>
      </c>
      <c r="B2481" s="10" t="s">
        <v>621</v>
      </c>
      <c r="C2481" s="10" t="s">
        <v>345</v>
      </c>
      <c r="D2481" s="10" t="s">
        <v>622</v>
      </c>
      <c r="E2481" s="10" t="s">
        <v>20</v>
      </c>
      <c r="F2481" s="10" t="s">
        <v>19</v>
      </c>
      <c r="G2481" s="10" t="s">
        <v>57</v>
      </c>
      <c r="H2481" s="10">
        <v>1</v>
      </c>
      <c r="I2481" s="11">
        <v>44210</v>
      </c>
      <c r="J2481" s="10">
        <v>62</v>
      </c>
      <c r="K2481" s="10" t="s">
        <v>52</v>
      </c>
      <c r="L2481" s="10" t="s">
        <v>27</v>
      </c>
    </row>
    <row r="2482" spans="1:12" x14ac:dyDescent="0.3">
      <c r="A2482" s="52">
        <v>45901</v>
      </c>
      <c r="B2482" s="10" t="s">
        <v>623</v>
      </c>
      <c r="C2482" s="10" t="s">
        <v>530</v>
      </c>
      <c r="D2482" s="10" t="s">
        <v>97</v>
      </c>
      <c r="E2482" s="10" t="s">
        <v>20</v>
      </c>
      <c r="F2482" s="10" t="s">
        <v>17</v>
      </c>
      <c r="G2482" s="10" t="s">
        <v>51</v>
      </c>
      <c r="H2482" s="10">
        <v>1</v>
      </c>
      <c r="I2482" s="11">
        <v>45035</v>
      </c>
      <c r="J2482" s="10">
        <v>48</v>
      </c>
      <c r="K2482" s="10" t="s">
        <v>68</v>
      </c>
      <c r="L2482" s="10" t="s">
        <v>21</v>
      </c>
    </row>
    <row r="2483" spans="1:12" x14ac:dyDescent="0.3">
      <c r="A2483" s="52">
        <v>45901</v>
      </c>
      <c r="B2483" s="10" t="s">
        <v>626</v>
      </c>
      <c r="C2483" s="10" t="s">
        <v>627</v>
      </c>
      <c r="D2483" s="10" t="s">
        <v>628</v>
      </c>
      <c r="E2483" s="10" t="s">
        <v>16</v>
      </c>
      <c r="F2483" s="10" t="s">
        <v>17</v>
      </c>
      <c r="G2483" s="10" t="s">
        <v>121</v>
      </c>
      <c r="H2483" s="10">
        <v>1</v>
      </c>
      <c r="I2483" s="11">
        <v>44590</v>
      </c>
      <c r="J2483" s="10">
        <v>24</v>
      </c>
      <c r="K2483" s="10" t="s">
        <v>68</v>
      </c>
      <c r="L2483" s="10" t="s">
        <v>18</v>
      </c>
    </row>
    <row r="2484" spans="1:12" x14ac:dyDescent="0.3">
      <c r="A2484" s="52">
        <v>45901</v>
      </c>
      <c r="B2484" s="10" t="s">
        <v>629</v>
      </c>
      <c r="C2484" s="10" t="s">
        <v>630</v>
      </c>
      <c r="D2484" s="10" t="s">
        <v>332</v>
      </c>
      <c r="E2484" s="10" t="s">
        <v>16</v>
      </c>
      <c r="F2484" s="10" t="s">
        <v>50</v>
      </c>
      <c r="G2484" s="10" t="s">
        <v>51</v>
      </c>
      <c r="H2484" s="10">
        <v>0.91</v>
      </c>
      <c r="I2484" s="11">
        <v>45695</v>
      </c>
      <c r="J2484" s="10">
        <v>45</v>
      </c>
      <c r="K2484" s="10" t="s">
        <v>52</v>
      </c>
      <c r="L2484" s="10" t="s">
        <v>94</v>
      </c>
    </row>
    <row r="2485" spans="1:12" x14ac:dyDescent="0.3">
      <c r="A2485" s="52">
        <v>45901</v>
      </c>
      <c r="B2485" s="10" t="s">
        <v>631</v>
      </c>
      <c r="C2485" s="10" t="s">
        <v>250</v>
      </c>
      <c r="D2485" s="10" t="s">
        <v>424</v>
      </c>
      <c r="E2485" s="10" t="s">
        <v>20</v>
      </c>
      <c r="F2485" s="10" t="s">
        <v>19</v>
      </c>
      <c r="G2485" s="10" t="s">
        <v>98</v>
      </c>
      <c r="H2485" s="10">
        <v>1</v>
      </c>
      <c r="I2485" s="11">
        <v>44518</v>
      </c>
      <c r="J2485" s="10">
        <v>62</v>
      </c>
      <c r="K2485" s="10" t="s">
        <v>52</v>
      </c>
      <c r="L2485" s="10" t="s">
        <v>40</v>
      </c>
    </row>
    <row r="2486" spans="1:12" x14ac:dyDescent="0.3">
      <c r="A2486" s="52">
        <v>45901</v>
      </c>
      <c r="B2486" s="10" t="s">
        <v>632</v>
      </c>
      <c r="C2486" s="10" t="s">
        <v>491</v>
      </c>
      <c r="D2486" s="10" t="s">
        <v>633</v>
      </c>
      <c r="E2486" s="10" t="s">
        <v>20</v>
      </c>
      <c r="F2486" s="10" t="s">
        <v>56</v>
      </c>
      <c r="G2486" s="10" t="s">
        <v>57</v>
      </c>
      <c r="H2486" s="10">
        <v>1</v>
      </c>
      <c r="I2486" s="11">
        <v>44946</v>
      </c>
      <c r="J2486" s="10">
        <v>64</v>
      </c>
      <c r="K2486" s="10" t="s">
        <v>52</v>
      </c>
      <c r="L2486" s="10" t="s">
        <v>27</v>
      </c>
    </row>
    <row r="2487" spans="1:12" x14ac:dyDescent="0.3">
      <c r="A2487" s="52">
        <v>45901</v>
      </c>
      <c r="B2487" s="10" t="s">
        <v>634</v>
      </c>
      <c r="C2487" s="10" t="s">
        <v>635</v>
      </c>
      <c r="D2487" s="10" t="s">
        <v>636</v>
      </c>
      <c r="E2487" s="10" t="s">
        <v>16</v>
      </c>
      <c r="F2487" s="10" t="s">
        <v>17</v>
      </c>
      <c r="G2487" s="10" t="s">
        <v>75</v>
      </c>
      <c r="H2487" s="10">
        <v>1</v>
      </c>
      <c r="I2487" s="11">
        <v>45717</v>
      </c>
      <c r="J2487" s="10">
        <v>56</v>
      </c>
      <c r="K2487" s="10" t="s">
        <v>52</v>
      </c>
      <c r="L2487" s="10" t="s">
        <v>18</v>
      </c>
    </row>
    <row r="2488" spans="1:12" x14ac:dyDescent="0.3">
      <c r="A2488" s="52">
        <v>45901</v>
      </c>
      <c r="B2488" s="10" t="s">
        <v>637</v>
      </c>
      <c r="C2488" s="10" t="s">
        <v>638</v>
      </c>
      <c r="D2488" s="10" t="s">
        <v>639</v>
      </c>
      <c r="E2488" s="10" t="s">
        <v>20</v>
      </c>
      <c r="F2488" s="10" t="s">
        <v>56</v>
      </c>
      <c r="G2488" s="10" t="s">
        <v>51</v>
      </c>
      <c r="H2488" s="10">
        <v>1</v>
      </c>
      <c r="I2488" s="11">
        <v>44251</v>
      </c>
      <c r="J2488" s="10">
        <v>55</v>
      </c>
      <c r="K2488" s="10" t="s">
        <v>52</v>
      </c>
      <c r="L2488" s="10" t="s">
        <v>27</v>
      </c>
    </row>
    <row r="2489" spans="1:12" x14ac:dyDescent="0.3">
      <c r="A2489" s="52">
        <v>45901</v>
      </c>
      <c r="B2489" s="10" t="s">
        <v>643</v>
      </c>
      <c r="C2489" s="10" t="s">
        <v>334</v>
      </c>
      <c r="D2489" s="10" t="s">
        <v>286</v>
      </c>
      <c r="E2489" s="10" t="s">
        <v>20</v>
      </c>
      <c r="F2489" s="10" t="s">
        <v>19</v>
      </c>
      <c r="G2489" s="10" t="s">
        <v>67</v>
      </c>
      <c r="H2489" s="10">
        <v>1</v>
      </c>
      <c r="I2489" s="11">
        <v>45176</v>
      </c>
      <c r="J2489" s="10">
        <v>44</v>
      </c>
      <c r="K2489" s="10" t="s">
        <v>68</v>
      </c>
      <c r="L2489" s="10" t="s">
        <v>35</v>
      </c>
    </row>
    <row r="2490" spans="1:12" x14ac:dyDescent="0.3">
      <c r="A2490" s="52">
        <v>45901</v>
      </c>
      <c r="B2490" s="10" t="s">
        <v>644</v>
      </c>
      <c r="C2490" s="10" t="s">
        <v>645</v>
      </c>
      <c r="D2490" s="10" t="s">
        <v>510</v>
      </c>
      <c r="E2490" s="10" t="s">
        <v>20</v>
      </c>
      <c r="F2490" s="10" t="s">
        <v>19</v>
      </c>
      <c r="G2490" s="10" t="s">
        <v>51</v>
      </c>
      <c r="H2490" s="10">
        <v>1</v>
      </c>
      <c r="I2490" s="11">
        <v>44288</v>
      </c>
      <c r="J2490" s="10">
        <v>59</v>
      </c>
      <c r="K2490" s="10" t="s">
        <v>52</v>
      </c>
      <c r="L2490" s="10" t="s">
        <v>36</v>
      </c>
    </row>
    <row r="2491" spans="1:12" x14ac:dyDescent="0.3">
      <c r="A2491" s="52">
        <v>45901</v>
      </c>
      <c r="B2491" s="10" t="s">
        <v>646</v>
      </c>
      <c r="C2491" s="10" t="s">
        <v>647</v>
      </c>
      <c r="D2491" s="10" t="s">
        <v>101</v>
      </c>
      <c r="E2491" s="10" t="s">
        <v>16</v>
      </c>
      <c r="F2491" s="10" t="s">
        <v>17</v>
      </c>
      <c r="G2491" s="10" t="s">
        <v>98</v>
      </c>
      <c r="H2491" s="10">
        <v>1</v>
      </c>
      <c r="I2491" s="11">
        <v>44623</v>
      </c>
      <c r="J2491" s="10">
        <v>63</v>
      </c>
      <c r="K2491" s="10" t="s">
        <v>68</v>
      </c>
      <c r="L2491" s="10" t="s">
        <v>90</v>
      </c>
    </row>
    <row r="2492" spans="1:12" x14ac:dyDescent="0.3">
      <c r="A2492" s="52">
        <v>45901</v>
      </c>
      <c r="B2492" s="10" t="s">
        <v>650</v>
      </c>
      <c r="C2492" s="10" t="s">
        <v>651</v>
      </c>
      <c r="D2492" s="10" t="s">
        <v>652</v>
      </c>
      <c r="E2492" s="10" t="s">
        <v>16</v>
      </c>
      <c r="F2492" s="10" t="s">
        <v>19</v>
      </c>
      <c r="G2492" s="10" t="s">
        <v>51</v>
      </c>
      <c r="H2492" s="10">
        <v>0.91</v>
      </c>
      <c r="I2492" s="11">
        <v>45632</v>
      </c>
      <c r="J2492" s="10">
        <v>44</v>
      </c>
      <c r="K2492" s="10" t="s">
        <v>68</v>
      </c>
      <c r="L2492" s="10" t="s">
        <v>27</v>
      </c>
    </row>
    <row r="2493" spans="1:12" x14ac:dyDescent="0.3">
      <c r="A2493" s="52">
        <v>45901</v>
      </c>
      <c r="B2493" s="10" t="s">
        <v>653</v>
      </c>
      <c r="C2493" s="10" t="s">
        <v>654</v>
      </c>
      <c r="D2493" s="10" t="s">
        <v>514</v>
      </c>
      <c r="E2493" s="10" t="s">
        <v>16</v>
      </c>
      <c r="F2493" s="10" t="s">
        <v>19</v>
      </c>
      <c r="G2493" s="10" t="s">
        <v>51</v>
      </c>
      <c r="H2493" s="10">
        <v>1</v>
      </c>
      <c r="I2493" s="11">
        <v>44532</v>
      </c>
      <c r="J2493" s="10">
        <v>62</v>
      </c>
      <c r="K2493" s="10" t="s">
        <v>68</v>
      </c>
      <c r="L2493" s="10" t="s">
        <v>18</v>
      </c>
    </row>
    <row r="2494" spans="1:12" x14ac:dyDescent="0.3">
      <c r="A2494" s="52">
        <v>45901</v>
      </c>
      <c r="B2494" s="10" t="s">
        <v>655</v>
      </c>
      <c r="C2494" s="10" t="s">
        <v>131</v>
      </c>
      <c r="D2494" s="10" t="s">
        <v>63</v>
      </c>
      <c r="E2494" s="10" t="s">
        <v>20</v>
      </c>
      <c r="F2494" s="10" t="s">
        <v>19</v>
      </c>
      <c r="G2494" s="10" t="s">
        <v>121</v>
      </c>
      <c r="H2494" s="10">
        <v>0.91</v>
      </c>
      <c r="I2494" s="11">
        <v>44358</v>
      </c>
      <c r="J2494" s="10">
        <v>54</v>
      </c>
      <c r="K2494" s="10" t="s">
        <v>68</v>
      </c>
      <c r="L2494" s="10" t="s">
        <v>90</v>
      </c>
    </row>
    <row r="2495" spans="1:12" x14ac:dyDescent="0.3">
      <c r="A2495" s="52">
        <v>45901</v>
      </c>
      <c r="B2495" s="10" t="s">
        <v>656</v>
      </c>
      <c r="C2495" s="10" t="s">
        <v>342</v>
      </c>
      <c r="D2495" s="10" t="s">
        <v>657</v>
      </c>
      <c r="E2495" s="10" t="s">
        <v>16</v>
      </c>
      <c r="F2495" s="10" t="s">
        <v>19</v>
      </c>
      <c r="G2495" s="10" t="s">
        <v>57</v>
      </c>
      <c r="H2495" s="10">
        <v>1</v>
      </c>
      <c r="I2495" s="11">
        <v>44432</v>
      </c>
      <c r="J2495" s="10">
        <v>47</v>
      </c>
      <c r="K2495" s="10" t="s">
        <v>52</v>
      </c>
      <c r="L2495" s="10" t="s">
        <v>90</v>
      </c>
    </row>
    <row r="2496" spans="1:12" x14ac:dyDescent="0.3">
      <c r="A2496" s="52">
        <v>45901</v>
      </c>
      <c r="B2496" s="10" t="s">
        <v>659</v>
      </c>
      <c r="C2496" s="10" t="s">
        <v>271</v>
      </c>
      <c r="D2496" s="10" t="s">
        <v>260</v>
      </c>
      <c r="E2496" s="10" t="s">
        <v>20</v>
      </c>
      <c r="F2496" s="10" t="s">
        <v>19</v>
      </c>
      <c r="G2496" s="10" t="s">
        <v>51</v>
      </c>
      <c r="H2496" s="10">
        <v>1</v>
      </c>
      <c r="I2496" s="11">
        <v>44113</v>
      </c>
      <c r="J2496" s="10">
        <v>49</v>
      </c>
      <c r="K2496" s="10" t="s">
        <v>52</v>
      </c>
      <c r="L2496" s="10" t="s">
        <v>18</v>
      </c>
    </row>
    <row r="2497" spans="1:12" x14ac:dyDescent="0.3">
      <c r="A2497" s="52">
        <v>45901</v>
      </c>
      <c r="B2497" s="10" t="s">
        <v>660</v>
      </c>
      <c r="C2497" s="10" t="s">
        <v>661</v>
      </c>
      <c r="D2497" s="10" t="s">
        <v>212</v>
      </c>
      <c r="E2497" s="10" t="s">
        <v>20</v>
      </c>
      <c r="F2497" s="10" t="s">
        <v>19</v>
      </c>
      <c r="G2497" s="10" t="s">
        <v>57</v>
      </c>
      <c r="H2497" s="10">
        <v>1</v>
      </c>
      <c r="I2497" s="11">
        <v>44230</v>
      </c>
      <c r="J2497" s="10">
        <v>52</v>
      </c>
      <c r="K2497" s="10" t="s">
        <v>52</v>
      </c>
      <c r="L2497" s="10" t="s">
        <v>18</v>
      </c>
    </row>
    <row r="2498" spans="1:12" x14ac:dyDescent="0.3">
      <c r="A2498" s="52">
        <v>45901</v>
      </c>
      <c r="B2498" s="10" t="s">
        <v>662</v>
      </c>
      <c r="C2498" s="10" t="s">
        <v>372</v>
      </c>
      <c r="D2498" s="10" t="s">
        <v>663</v>
      </c>
      <c r="E2498" s="10" t="s">
        <v>16</v>
      </c>
      <c r="F2498" s="10" t="s">
        <v>19</v>
      </c>
      <c r="G2498" s="10" t="s">
        <v>67</v>
      </c>
      <c r="H2498" s="10">
        <v>0.91</v>
      </c>
      <c r="I2498" s="11">
        <v>44639</v>
      </c>
      <c r="J2498" s="10">
        <v>50</v>
      </c>
      <c r="K2498" s="10" t="s">
        <v>68</v>
      </c>
      <c r="L2498" s="10" t="s">
        <v>18</v>
      </c>
    </row>
    <row r="2499" spans="1:12" x14ac:dyDescent="0.3">
      <c r="A2499" s="52">
        <v>45901</v>
      </c>
      <c r="B2499" s="10" t="s">
        <v>664</v>
      </c>
      <c r="C2499" s="10" t="s">
        <v>549</v>
      </c>
      <c r="D2499" s="10" t="s">
        <v>592</v>
      </c>
      <c r="E2499" s="10" t="s">
        <v>20</v>
      </c>
      <c r="F2499" s="10" t="s">
        <v>50</v>
      </c>
      <c r="G2499" s="10" t="s">
        <v>51</v>
      </c>
      <c r="H2499" s="10">
        <v>1</v>
      </c>
      <c r="I2499" s="11">
        <v>44686</v>
      </c>
      <c r="J2499" s="10">
        <v>40</v>
      </c>
      <c r="K2499" s="10" t="s">
        <v>52</v>
      </c>
      <c r="L2499" s="10" t="s">
        <v>42</v>
      </c>
    </row>
    <row r="2500" spans="1:12" x14ac:dyDescent="0.3">
      <c r="A2500" s="52">
        <v>45901</v>
      </c>
      <c r="B2500" s="10" t="s">
        <v>673</v>
      </c>
      <c r="C2500" s="10" t="s">
        <v>674</v>
      </c>
      <c r="D2500" s="10" t="s">
        <v>184</v>
      </c>
      <c r="E2500" s="10" t="s">
        <v>16</v>
      </c>
      <c r="F2500" s="10" t="s">
        <v>17</v>
      </c>
      <c r="G2500" s="10" t="s">
        <v>51</v>
      </c>
      <c r="H2500" s="10">
        <v>1</v>
      </c>
      <c r="I2500" s="11">
        <v>45357</v>
      </c>
      <c r="J2500" s="10">
        <v>40</v>
      </c>
      <c r="K2500" s="10" t="s">
        <v>52</v>
      </c>
      <c r="L2500" s="10" t="s">
        <v>18</v>
      </c>
    </row>
    <row r="2501" spans="1:12" x14ac:dyDescent="0.3">
      <c r="A2501" s="52">
        <v>45901</v>
      </c>
      <c r="B2501" s="10" t="s">
        <v>675</v>
      </c>
      <c r="C2501" s="10" t="s">
        <v>676</v>
      </c>
      <c r="D2501" s="10" t="s">
        <v>677</v>
      </c>
      <c r="E2501" s="10" t="s">
        <v>16</v>
      </c>
      <c r="F2501" s="10" t="s">
        <v>19</v>
      </c>
      <c r="G2501" s="10" t="s">
        <v>29</v>
      </c>
      <c r="H2501" s="10">
        <v>0.91</v>
      </c>
      <c r="I2501" s="11">
        <v>44704</v>
      </c>
      <c r="J2501" s="10">
        <v>65</v>
      </c>
      <c r="K2501" s="10" t="s">
        <v>52</v>
      </c>
      <c r="L2501" s="10" t="s">
        <v>41</v>
      </c>
    </row>
    <row r="2502" spans="1:12" x14ac:dyDescent="0.3">
      <c r="A2502" s="52">
        <v>45901</v>
      </c>
      <c r="B2502" s="10" t="s">
        <v>678</v>
      </c>
      <c r="C2502" s="10" t="s">
        <v>679</v>
      </c>
      <c r="D2502" s="10" t="s">
        <v>66</v>
      </c>
      <c r="E2502" s="10" t="s">
        <v>20</v>
      </c>
      <c r="F2502" s="10" t="s">
        <v>17</v>
      </c>
      <c r="G2502" s="10" t="s">
        <v>121</v>
      </c>
      <c r="H2502" s="10">
        <v>1</v>
      </c>
      <c r="I2502" s="11">
        <v>45231</v>
      </c>
      <c r="J2502" s="10">
        <v>64</v>
      </c>
      <c r="K2502" s="10" t="s">
        <v>52</v>
      </c>
      <c r="L2502" s="10" t="s">
        <v>18</v>
      </c>
    </row>
    <row r="2503" spans="1:12" x14ac:dyDescent="0.3">
      <c r="A2503" s="52">
        <v>45901</v>
      </c>
      <c r="B2503" s="10" t="s">
        <v>680</v>
      </c>
      <c r="C2503" s="10" t="s">
        <v>319</v>
      </c>
      <c r="D2503" s="10" t="s">
        <v>92</v>
      </c>
      <c r="E2503" s="10" t="s">
        <v>20</v>
      </c>
      <c r="F2503" s="10" t="s">
        <v>50</v>
      </c>
      <c r="G2503" s="10" t="s">
        <v>51</v>
      </c>
      <c r="H2503" s="10">
        <v>1</v>
      </c>
      <c r="I2503" s="11">
        <v>44377</v>
      </c>
      <c r="J2503" s="10">
        <v>51</v>
      </c>
      <c r="K2503" s="10" t="s">
        <v>52</v>
      </c>
      <c r="L2503" s="10" t="s">
        <v>90</v>
      </c>
    </row>
    <row r="2504" spans="1:12" x14ac:dyDescent="0.3">
      <c r="A2504" s="52">
        <v>45901</v>
      </c>
      <c r="B2504" s="10" t="s">
        <v>681</v>
      </c>
      <c r="C2504" s="10" t="s">
        <v>674</v>
      </c>
      <c r="D2504" s="10" t="s">
        <v>588</v>
      </c>
      <c r="E2504" s="10" t="s">
        <v>20</v>
      </c>
      <c r="F2504" s="10" t="s">
        <v>17</v>
      </c>
      <c r="G2504" s="10" t="s">
        <v>67</v>
      </c>
      <c r="H2504" s="10">
        <v>1</v>
      </c>
      <c r="I2504" s="11">
        <v>44082</v>
      </c>
      <c r="J2504" s="10">
        <v>64</v>
      </c>
      <c r="K2504" s="10" t="s">
        <v>68</v>
      </c>
      <c r="L2504" s="10" t="s">
        <v>21</v>
      </c>
    </row>
    <row r="2505" spans="1:12" x14ac:dyDescent="0.3">
      <c r="A2505" s="52">
        <v>45901</v>
      </c>
      <c r="B2505" s="10" t="s">
        <v>682</v>
      </c>
      <c r="C2505" s="10" t="s">
        <v>683</v>
      </c>
      <c r="D2505" s="10" t="s">
        <v>684</v>
      </c>
      <c r="E2505" s="10" t="s">
        <v>20</v>
      </c>
      <c r="F2505" s="10" t="s">
        <v>17</v>
      </c>
      <c r="G2505" s="10" t="s">
        <v>121</v>
      </c>
      <c r="H2505" s="10">
        <v>1</v>
      </c>
      <c r="I2505" s="11">
        <v>45710</v>
      </c>
      <c r="J2505" s="10">
        <v>45</v>
      </c>
      <c r="K2505" s="10" t="s">
        <v>52</v>
      </c>
      <c r="L2505" s="10" t="s">
        <v>31</v>
      </c>
    </row>
    <row r="2506" spans="1:12" x14ac:dyDescent="0.3">
      <c r="A2506" s="52">
        <v>45901</v>
      </c>
      <c r="B2506" s="10" t="s">
        <v>685</v>
      </c>
      <c r="C2506" s="10" t="s">
        <v>686</v>
      </c>
      <c r="D2506" s="10" t="s">
        <v>71</v>
      </c>
      <c r="E2506" s="10" t="s">
        <v>16</v>
      </c>
      <c r="F2506" s="10" t="s">
        <v>50</v>
      </c>
      <c r="G2506" s="10" t="s">
        <v>67</v>
      </c>
      <c r="H2506" s="10">
        <v>1</v>
      </c>
      <c r="I2506" s="11">
        <v>44533</v>
      </c>
      <c r="J2506" s="10">
        <v>21</v>
      </c>
      <c r="K2506" s="10" t="s">
        <v>52</v>
      </c>
      <c r="L2506" s="10" t="s">
        <v>31</v>
      </c>
    </row>
    <row r="2507" spans="1:12" x14ac:dyDescent="0.3">
      <c r="A2507" s="52">
        <v>45901</v>
      </c>
      <c r="B2507" s="10" t="s">
        <v>687</v>
      </c>
      <c r="C2507" s="10" t="s">
        <v>560</v>
      </c>
      <c r="D2507" s="10" t="s">
        <v>688</v>
      </c>
      <c r="E2507" s="10" t="s">
        <v>16</v>
      </c>
      <c r="F2507" s="10" t="s">
        <v>19</v>
      </c>
      <c r="G2507" s="10" t="s">
        <v>67</v>
      </c>
      <c r="H2507" s="10">
        <v>1</v>
      </c>
      <c r="I2507" s="11">
        <v>44876</v>
      </c>
      <c r="J2507" s="10">
        <v>62</v>
      </c>
      <c r="K2507" s="10" t="s">
        <v>52</v>
      </c>
      <c r="L2507" s="10" t="s">
        <v>21</v>
      </c>
    </row>
    <row r="2508" spans="1:12" x14ac:dyDescent="0.3">
      <c r="A2508" s="52">
        <v>45901</v>
      </c>
      <c r="B2508" s="10" t="s">
        <v>691</v>
      </c>
      <c r="C2508" s="10" t="s">
        <v>73</v>
      </c>
      <c r="D2508" s="10" t="s">
        <v>692</v>
      </c>
      <c r="E2508" s="10" t="s">
        <v>16</v>
      </c>
      <c r="F2508" s="10" t="s">
        <v>19</v>
      </c>
      <c r="G2508" s="10" t="s">
        <v>51</v>
      </c>
      <c r="H2508" s="10">
        <v>1</v>
      </c>
      <c r="I2508" s="11">
        <v>45701</v>
      </c>
      <c r="J2508" s="10">
        <v>54</v>
      </c>
      <c r="K2508" s="10" t="s">
        <v>68</v>
      </c>
      <c r="L2508" s="10" t="s">
        <v>90</v>
      </c>
    </row>
    <row r="2509" spans="1:12" x14ac:dyDescent="0.3">
      <c r="A2509" s="52">
        <v>45901</v>
      </c>
      <c r="B2509" s="10" t="s">
        <v>693</v>
      </c>
      <c r="C2509" s="10" t="s">
        <v>439</v>
      </c>
      <c r="D2509" s="10" t="s">
        <v>38</v>
      </c>
      <c r="E2509" s="10" t="s">
        <v>20</v>
      </c>
      <c r="F2509" s="10" t="s">
        <v>19</v>
      </c>
      <c r="G2509" s="10" t="s">
        <v>51</v>
      </c>
      <c r="H2509" s="10">
        <v>1</v>
      </c>
      <c r="I2509" s="11">
        <v>45113</v>
      </c>
      <c r="J2509" s="10">
        <v>26</v>
      </c>
      <c r="K2509" s="10" t="s">
        <v>68</v>
      </c>
      <c r="L2509" s="10" t="s">
        <v>42</v>
      </c>
    </row>
    <row r="2510" spans="1:12" x14ac:dyDescent="0.3">
      <c r="A2510" s="52">
        <v>45901</v>
      </c>
      <c r="B2510" s="10" t="s">
        <v>694</v>
      </c>
      <c r="C2510" s="10" t="s">
        <v>695</v>
      </c>
      <c r="D2510" s="10" t="s">
        <v>126</v>
      </c>
      <c r="E2510" s="10" t="s">
        <v>16</v>
      </c>
      <c r="F2510" s="10" t="s">
        <v>19</v>
      </c>
      <c r="G2510" s="10" t="s">
        <v>75</v>
      </c>
      <c r="H2510" s="10">
        <v>1</v>
      </c>
      <c r="I2510" s="11">
        <v>44428</v>
      </c>
      <c r="J2510" s="10">
        <v>27</v>
      </c>
      <c r="K2510" s="10" t="s">
        <v>68</v>
      </c>
      <c r="L2510" s="10" t="s">
        <v>40</v>
      </c>
    </row>
    <row r="2511" spans="1:12" x14ac:dyDescent="0.3">
      <c r="A2511" s="52">
        <v>45901</v>
      </c>
      <c r="B2511" s="10" t="s">
        <v>696</v>
      </c>
      <c r="C2511" s="10" t="s">
        <v>697</v>
      </c>
      <c r="D2511" s="10" t="s">
        <v>373</v>
      </c>
      <c r="E2511" s="10" t="s">
        <v>16</v>
      </c>
      <c r="F2511" s="10" t="s">
        <v>19</v>
      </c>
      <c r="G2511" s="10" t="s">
        <v>51</v>
      </c>
      <c r="H2511" s="10">
        <v>1</v>
      </c>
      <c r="I2511" s="11">
        <v>44982</v>
      </c>
      <c r="J2511" s="10">
        <v>54</v>
      </c>
      <c r="K2511" s="10" t="s">
        <v>68</v>
      </c>
      <c r="L2511" s="10" t="s">
        <v>40</v>
      </c>
    </row>
    <row r="2512" spans="1:12" x14ac:dyDescent="0.3">
      <c r="A2512" s="52">
        <v>45901</v>
      </c>
      <c r="B2512" s="10" t="s">
        <v>698</v>
      </c>
      <c r="C2512" s="10" t="s">
        <v>699</v>
      </c>
      <c r="D2512" s="10" t="s">
        <v>225</v>
      </c>
      <c r="E2512" s="10" t="s">
        <v>16</v>
      </c>
      <c r="F2512" s="10" t="s">
        <v>19</v>
      </c>
      <c r="G2512" s="10" t="s">
        <v>51</v>
      </c>
      <c r="H2512" s="10">
        <v>1</v>
      </c>
      <c r="I2512" s="11">
        <v>44795</v>
      </c>
      <c r="J2512" s="10">
        <v>33</v>
      </c>
      <c r="K2512" s="10" t="s">
        <v>52</v>
      </c>
      <c r="L2512" s="10" t="s">
        <v>90</v>
      </c>
    </row>
    <row r="2513" spans="1:12" x14ac:dyDescent="0.3">
      <c r="A2513" s="52">
        <v>45901</v>
      </c>
      <c r="B2513" s="10" t="s">
        <v>700</v>
      </c>
      <c r="C2513" s="10" t="s">
        <v>701</v>
      </c>
      <c r="D2513" s="10" t="s">
        <v>66</v>
      </c>
      <c r="E2513" s="10" t="s">
        <v>20</v>
      </c>
      <c r="F2513" s="10" t="s">
        <v>56</v>
      </c>
      <c r="G2513" s="10" t="s">
        <v>98</v>
      </c>
      <c r="H2513" s="10">
        <v>1</v>
      </c>
      <c r="I2513" s="11">
        <v>45435</v>
      </c>
      <c r="J2513" s="10">
        <v>40</v>
      </c>
      <c r="K2513" s="10" t="s">
        <v>52</v>
      </c>
      <c r="L2513" s="10" t="s">
        <v>36</v>
      </c>
    </row>
    <row r="2514" spans="1:12" x14ac:dyDescent="0.3">
      <c r="A2514" s="52">
        <v>45901</v>
      </c>
      <c r="B2514" s="10" t="s">
        <v>703</v>
      </c>
      <c r="C2514" s="10" t="s">
        <v>312</v>
      </c>
      <c r="D2514" s="10" t="s">
        <v>704</v>
      </c>
      <c r="E2514" s="10" t="s">
        <v>16</v>
      </c>
      <c r="F2514" s="10" t="s">
        <v>50</v>
      </c>
      <c r="G2514" s="10" t="s">
        <v>121</v>
      </c>
      <c r="H2514" s="10">
        <v>1</v>
      </c>
      <c r="I2514" s="11">
        <v>44839</v>
      </c>
      <c r="J2514" s="10">
        <v>40</v>
      </c>
      <c r="K2514" s="10" t="s">
        <v>52</v>
      </c>
      <c r="L2514" s="10" t="s">
        <v>90</v>
      </c>
    </row>
    <row r="2515" spans="1:12" x14ac:dyDescent="0.3">
      <c r="A2515" s="52">
        <v>45901</v>
      </c>
      <c r="B2515" s="10" t="s">
        <v>705</v>
      </c>
      <c r="C2515" s="10" t="s">
        <v>342</v>
      </c>
      <c r="D2515" s="10" t="s">
        <v>447</v>
      </c>
      <c r="E2515" s="10" t="s">
        <v>20</v>
      </c>
      <c r="F2515" s="10" t="s">
        <v>56</v>
      </c>
      <c r="G2515" s="10" t="s">
        <v>121</v>
      </c>
      <c r="H2515" s="10">
        <v>1</v>
      </c>
      <c r="I2515" s="11">
        <v>45390</v>
      </c>
      <c r="J2515" s="10">
        <v>65</v>
      </c>
      <c r="K2515" s="10" t="s">
        <v>52</v>
      </c>
      <c r="L2515" s="10" t="s">
        <v>31</v>
      </c>
    </row>
    <row r="2516" spans="1:12" x14ac:dyDescent="0.3">
      <c r="A2516" s="52">
        <v>45901</v>
      </c>
      <c r="B2516" s="10" t="s">
        <v>706</v>
      </c>
      <c r="C2516" s="10" t="s">
        <v>30</v>
      </c>
      <c r="D2516" s="10" t="s">
        <v>26</v>
      </c>
      <c r="E2516" s="10" t="s">
        <v>20</v>
      </c>
      <c r="F2516" s="10" t="s">
        <v>19</v>
      </c>
      <c r="G2516" s="10" t="s">
        <v>75</v>
      </c>
      <c r="H2516" s="10">
        <v>1</v>
      </c>
      <c r="I2516" s="11">
        <v>44137</v>
      </c>
      <c r="J2516" s="10">
        <v>30</v>
      </c>
      <c r="K2516" s="10" t="s">
        <v>68</v>
      </c>
      <c r="L2516" s="10" t="s">
        <v>40</v>
      </c>
    </row>
    <row r="2517" spans="1:12" x14ac:dyDescent="0.3">
      <c r="A2517" s="52">
        <v>45901</v>
      </c>
      <c r="B2517" s="10" t="s">
        <v>707</v>
      </c>
      <c r="C2517" s="10" t="s">
        <v>231</v>
      </c>
      <c r="D2517" s="10" t="s">
        <v>134</v>
      </c>
      <c r="E2517" s="10" t="s">
        <v>16</v>
      </c>
      <c r="F2517" s="10" t="s">
        <v>19</v>
      </c>
      <c r="G2517" s="10" t="s">
        <v>57</v>
      </c>
      <c r="H2517" s="10">
        <v>1</v>
      </c>
      <c r="I2517" s="11">
        <v>45829</v>
      </c>
      <c r="J2517" s="10">
        <v>45</v>
      </c>
      <c r="K2517" s="10" t="s">
        <v>68</v>
      </c>
      <c r="L2517" s="10" t="s">
        <v>90</v>
      </c>
    </row>
    <row r="2518" spans="1:12" x14ac:dyDescent="0.3">
      <c r="A2518" s="52">
        <v>45901</v>
      </c>
      <c r="B2518" s="10" t="s">
        <v>708</v>
      </c>
      <c r="C2518" s="10" t="s">
        <v>602</v>
      </c>
      <c r="D2518" s="10" t="s">
        <v>166</v>
      </c>
      <c r="E2518" s="10" t="s">
        <v>20</v>
      </c>
      <c r="F2518" s="10" t="s">
        <v>19</v>
      </c>
      <c r="G2518" s="10" t="s">
        <v>51</v>
      </c>
      <c r="H2518" s="10">
        <v>1</v>
      </c>
      <c r="I2518" s="11">
        <v>45158</v>
      </c>
      <c r="J2518" s="10">
        <v>59</v>
      </c>
      <c r="K2518" s="10" t="s">
        <v>52</v>
      </c>
      <c r="L2518" s="10" t="s">
        <v>18</v>
      </c>
    </row>
    <row r="2519" spans="1:12" x14ac:dyDescent="0.3">
      <c r="A2519" s="52">
        <v>45901</v>
      </c>
      <c r="B2519" s="10" t="s">
        <v>709</v>
      </c>
      <c r="C2519" s="10" t="s">
        <v>710</v>
      </c>
      <c r="D2519" s="10" t="s">
        <v>622</v>
      </c>
      <c r="E2519" s="10" t="s">
        <v>20</v>
      </c>
      <c r="F2519" s="10" t="s">
        <v>19</v>
      </c>
      <c r="G2519" s="10" t="s">
        <v>57</v>
      </c>
      <c r="H2519" s="10">
        <v>1</v>
      </c>
      <c r="I2519" s="11">
        <v>44087</v>
      </c>
      <c r="J2519" s="10">
        <v>40</v>
      </c>
      <c r="K2519" s="10" t="s">
        <v>52</v>
      </c>
      <c r="L2519" s="10" t="s">
        <v>42</v>
      </c>
    </row>
    <row r="2520" spans="1:12" x14ac:dyDescent="0.3">
      <c r="A2520" s="52">
        <v>45901</v>
      </c>
      <c r="B2520" s="10" t="s">
        <v>713</v>
      </c>
      <c r="C2520" s="10" t="s">
        <v>455</v>
      </c>
      <c r="D2520" s="10" t="s">
        <v>134</v>
      </c>
      <c r="E2520" s="10" t="s">
        <v>16</v>
      </c>
      <c r="F2520" s="10" t="s">
        <v>19</v>
      </c>
      <c r="G2520" s="10" t="s">
        <v>51</v>
      </c>
      <c r="H2520" s="10">
        <v>1</v>
      </c>
      <c r="I2520" s="11">
        <v>45418</v>
      </c>
      <c r="J2520" s="10">
        <v>49</v>
      </c>
      <c r="K2520" s="10" t="s">
        <v>52</v>
      </c>
      <c r="L2520" s="10" t="s">
        <v>42</v>
      </c>
    </row>
    <row r="2521" spans="1:12" x14ac:dyDescent="0.3">
      <c r="A2521" s="52">
        <v>45901</v>
      </c>
      <c r="B2521" s="10" t="s">
        <v>717</v>
      </c>
      <c r="C2521" s="10" t="s">
        <v>441</v>
      </c>
      <c r="D2521" s="10" t="s">
        <v>404</v>
      </c>
      <c r="E2521" s="10" t="s">
        <v>16</v>
      </c>
      <c r="F2521" s="10" t="s">
        <v>19</v>
      </c>
      <c r="G2521" s="10" t="s">
        <v>51</v>
      </c>
      <c r="H2521" s="10">
        <v>1</v>
      </c>
      <c r="I2521" s="11">
        <v>44806</v>
      </c>
      <c r="J2521" s="10">
        <v>63</v>
      </c>
      <c r="K2521" s="10" t="s">
        <v>68</v>
      </c>
      <c r="L2521" s="10" t="s">
        <v>94</v>
      </c>
    </row>
    <row r="2522" spans="1:12" x14ac:dyDescent="0.3">
      <c r="A2522" s="52">
        <v>45901</v>
      </c>
      <c r="B2522" s="10" t="s">
        <v>718</v>
      </c>
      <c r="C2522" s="10" t="s">
        <v>244</v>
      </c>
      <c r="D2522" s="10" t="s">
        <v>447</v>
      </c>
      <c r="E2522" s="10" t="s">
        <v>20</v>
      </c>
      <c r="F2522" s="10" t="s">
        <v>56</v>
      </c>
      <c r="G2522" s="10" t="s">
        <v>75</v>
      </c>
      <c r="H2522" s="10">
        <v>1</v>
      </c>
      <c r="I2522" s="11">
        <v>44658</v>
      </c>
      <c r="J2522" s="10">
        <v>43</v>
      </c>
      <c r="K2522" s="10" t="s">
        <v>52</v>
      </c>
      <c r="L2522" s="10" t="s">
        <v>90</v>
      </c>
    </row>
    <row r="2523" spans="1:12" x14ac:dyDescent="0.3">
      <c r="A2523" s="52">
        <v>45901</v>
      </c>
      <c r="B2523" s="10" t="s">
        <v>719</v>
      </c>
      <c r="C2523" s="10" t="s">
        <v>720</v>
      </c>
      <c r="D2523" s="10" t="s">
        <v>60</v>
      </c>
      <c r="E2523" s="10" t="s">
        <v>20</v>
      </c>
      <c r="F2523" s="10" t="s">
        <v>19</v>
      </c>
      <c r="G2523" s="10" t="s">
        <v>51</v>
      </c>
      <c r="H2523" s="10">
        <v>1</v>
      </c>
      <c r="I2523" s="11">
        <v>45342</v>
      </c>
      <c r="J2523" s="10">
        <v>55</v>
      </c>
      <c r="K2523" s="10" t="s">
        <v>52</v>
      </c>
      <c r="L2523" s="10" t="s">
        <v>90</v>
      </c>
    </row>
    <row r="2524" spans="1:12" x14ac:dyDescent="0.3">
      <c r="A2524" s="52">
        <v>45901</v>
      </c>
      <c r="B2524" s="10" t="s">
        <v>721</v>
      </c>
      <c r="C2524" s="10" t="s">
        <v>177</v>
      </c>
      <c r="D2524" s="10" t="s">
        <v>134</v>
      </c>
      <c r="E2524" s="10" t="s">
        <v>16</v>
      </c>
      <c r="F2524" s="10" t="s">
        <v>17</v>
      </c>
      <c r="G2524" s="10" t="s">
        <v>29</v>
      </c>
      <c r="H2524" s="10">
        <v>1</v>
      </c>
      <c r="I2524" s="11">
        <v>45894</v>
      </c>
      <c r="J2524" s="10">
        <v>46</v>
      </c>
      <c r="K2524" s="10" t="s">
        <v>68</v>
      </c>
      <c r="L2524" s="10" t="s">
        <v>42</v>
      </c>
    </row>
    <row r="2525" spans="1:12" x14ac:dyDescent="0.3">
      <c r="A2525" s="52">
        <v>45901</v>
      </c>
      <c r="B2525" s="10" t="s">
        <v>723</v>
      </c>
      <c r="C2525" s="10" t="s">
        <v>441</v>
      </c>
      <c r="D2525" s="10" t="s">
        <v>724</v>
      </c>
      <c r="E2525" s="10" t="s">
        <v>16</v>
      </c>
      <c r="F2525" s="10" t="s">
        <v>50</v>
      </c>
      <c r="G2525" s="10" t="s">
        <v>75</v>
      </c>
      <c r="H2525" s="10">
        <v>1</v>
      </c>
      <c r="I2525" s="11">
        <v>44194</v>
      </c>
      <c r="J2525" s="10">
        <v>27</v>
      </c>
      <c r="K2525" s="10" t="s">
        <v>52</v>
      </c>
      <c r="L2525" s="10" t="s">
        <v>42</v>
      </c>
    </row>
    <row r="2526" spans="1:12" x14ac:dyDescent="0.3">
      <c r="A2526" s="52">
        <v>45901</v>
      </c>
      <c r="B2526" s="10" t="s">
        <v>725</v>
      </c>
      <c r="C2526" s="10" t="s">
        <v>726</v>
      </c>
      <c r="D2526" s="10" t="s">
        <v>193</v>
      </c>
      <c r="E2526" s="10" t="s">
        <v>16</v>
      </c>
      <c r="F2526" s="10" t="s">
        <v>17</v>
      </c>
      <c r="G2526" s="10" t="s">
        <v>98</v>
      </c>
      <c r="H2526" s="10">
        <v>0.91</v>
      </c>
      <c r="I2526" s="11">
        <v>44552</v>
      </c>
      <c r="J2526" s="10">
        <v>25</v>
      </c>
      <c r="K2526" s="10" t="s">
        <v>52</v>
      </c>
      <c r="L2526" s="10" t="s">
        <v>21</v>
      </c>
    </row>
    <row r="2527" spans="1:12" x14ac:dyDescent="0.3">
      <c r="A2527" s="52">
        <v>45901</v>
      </c>
      <c r="B2527" s="10" t="s">
        <v>727</v>
      </c>
      <c r="C2527" s="10" t="s">
        <v>728</v>
      </c>
      <c r="D2527" s="10" t="s">
        <v>729</v>
      </c>
      <c r="E2527" s="10" t="s">
        <v>16</v>
      </c>
      <c r="F2527" s="10" t="s">
        <v>56</v>
      </c>
      <c r="G2527" s="10" t="s">
        <v>29</v>
      </c>
      <c r="H2527" s="10">
        <v>1</v>
      </c>
      <c r="I2527" s="11">
        <v>44272</v>
      </c>
      <c r="J2527" s="10">
        <v>24</v>
      </c>
      <c r="K2527" s="10" t="s">
        <v>52</v>
      </c>
      <c r="L2527" s="10" t="s">
        <v>94</v>
      </c>
    </row>
    <row r="2528" spans="1:12" x14ac:dyDescent="0.3">
      <c r="A2528" s="52">
        <v>45901</v>
      </c>
      <c r="B2528" s="10" t="s">
        <v>730</v>
      </c>
      <c r="C2528" s="10" t="s">
        <v>731</v>
      </c>
      <c r="D2528" s="10" t="s">
        <v>317</v>
      </c>
      <c r="E2528" s="10" t="s">
        <v>20</v>
      </c>
      <c r="F2528" s="10" t="s">
        <v>56</v>
      </c>
      <c r="G2528" s="10" t="s">
        <v>51</v>
      </c>
      <c r="H2528" s="10">
        <v>1</v>
      </c>
      <c r="I2528" s="11">
        <v>44119</v>
      </c>
      <c r="J2528" s="10">
        <v>56</v>
      </c>
      <c r="K2528" s="10" t="s">
        <v>52</v>
      </c>
      <c r="L2528" s="10" t="s">
        <v>18</v>
      </c>
    </row>
    <row r="2529" spans="1:12" x14ac:dyDescent="0.3">
      <c r="A2529" s="52">
        <v>45901</v>
      </c>
      <c r="B2529" s="10" t="s">
        <v>732</v>
      </c>
      <c r="C2529" s="10" t="s">
        <v>174</v>
      </c>
      <c r="D2529" s="10" t="s">
        <v>89</v>
      </c>
      <c r="E2529" s="10" t="s">
        <v>20</v>
      </c>
      <c r="F2529" s="10" t="s">
        <v>17</v>
      </c>
      <c r="G2529" s="10" t="s">
        <v>75</v>
      </c>
      <c r="H2529" s="10">
        <v>1</v>
      </c>
      <c r="I2529" s="11">
        <v>44703</v>
      </c>
      <c r="J2529" s="10">
        <v>35</v>
      </c>
      <c r="K2529" s="10" t="s">
        <v>52</v>
      </c>
      <c r="L2529" s="10" t="s">
        <v>35</v>
      </c>
    </row>
    <row r="2530" spans="1:12" x14ac:dyDescent="0.3">
      <c r="A2530" s="52">
        <v>45901</v>
      </c>
      <c r="B2530" s="10" t="s">
        <v>733</v>
      </c>
      <c r="C2530" s="10" t="s">
        <v>734</v>
      </c>
      <c r="D2530" s="10" t="s">
        <v>462</v>
      </c>
      <c r="E2530" s="10" t="s">
        <v>20</v>
      </c>
      <c r="F2530" s="10" t="s">
        <v>19</v>
      </c>
      <c r="G2530" s="10" t="s">
        <v>51</v>
      </c>
      <c r="H2530" s="10">
        <v>0.91</v>
      </c>
      <c r="I2530" s="11">
        <v>45381</v>
      </c>
      <c r="J2530" s="10">
        <v>22</v>
      </c>
      <c r="K2530" s="10" t="s">
        <v>68</v>
      </c>
      <c r="L2530" s="10" t="s">
        <v>27</v>
      </c>
    </row>
    <row r="2531" spans="1:12" x14ac:dyDescent="0.3">
      <c r="A2531" s="52">
        <v>45901</v>
      </c>
      <c r="B2531" s="10" t="s">
        <v>735</v>
      </c>
      <c r="C2531" s="10" t="s">
        <v>392</v>
      </c>
      <c r="D2531" s="10" t="s">
        <v>594</v>
      </c>
      <c r="E2531" s="10" t="s">
        <v>16</v>
      </c>
      <c r="F2531" s="10" t="s">
        <v>50</v>
      </c>
      <c r="G2531" s="10" t="s">
        <v>51</v>
      </c>
      <c r="H2531" s="10">
        <v>0.91</v>
      </c>
      <c r="I2531" s="11">
        <v>45318</v>
      </c>
      <c r="J2531" s="10">
        <v>32</v>
      </c>
      <c r="K2531" s="10" t="s">
        <v>52</v>
      </c>
      <c r="L2531" s="10" t="s">
        <v>31</v>
      </c>
    </row>
    <row r="2532" spans="1:12" x14ac:dyDescent="0.3">
      <c r="A2532" s="52">
        <v>45901</v>
      </c>
      <c r="B2532" s="10" t="s">
        <v>736</v>
      </c>
      <c r="C2532" s="10" t="s">
        <v>489</v>
      </c>
      <c r="D2532" s="10" t="s">
        <v>66</v>
      </c>
      <c r="E2532" s="10" t="s">
        <v>20</v>
      </c>
      <c r="F2532" s="10" t="s">
        <v>17</v>
      </c>
      <c r="G2532" s="10" t="s">
        <v>29</v>
      </c>
      <c r="H2532" s="10">
        <v>1</v>
      </c>
      <c r="I2532" s="11">
        <v>45384</v>
      </c>
      <c r="J2532" s="10">
        <v>39</v>
      </c>
      <c r="K2532" s="10" t="s">
        <v>68</v>
      </c>
      <c r="L2532" s="10" t="s">
        <v>40</v>
      </c>
    </row>
    <row r="2533" spans="1:12" x14ac:dyDescent="0.3">
      <c r="A2533" s="52">
        <v>45901</v>
      </c>
      <c r="B2533" s="10" t="s">
        <v>737</v>
      </c>
      <c r="C2533" s="10" t="s">
        <v>738</v>
      </c>
      <c r="D2533" s="10" t="s">
        <v>63</v>
      </c>
      <c r="E2533" s="10" t="s">
        <v>20</v>
      </c>
      <c r="F2533" s="10" t="s">
        <v>19</v>
      </c>
      <c r="G2533" s="10" t="s">
        <v>67</v>
      </c>
      <c r="H2533" s="10">
        <v>1</v>
      </c>
      <c r="I2533" s="11">
        <v>44773</v>
      </c>
      <c r="J2533" s="10">
        <v>48</v>
      </c>
      <c r="K2533" s="10" t="s">
        <v>52</v>
      </c>
      <c r="L2533" s="10" t="s">
        <v>21</v>
      </c>
    </row>
    <row r="2534" spans="1:12" x14ac:dyDescent="0.3">
      <c r="A2534" s="52">
        <v>45901</v>
      </c>
      <c r="B2534" s="10" t="s">
        <v>739</v>
      </c>
      <c r="C2534" s="10" t="s">
        <v>206</v>
      </c>
      <c r="D2534" s="10" t="s">
        <v>481</v>
      </c>
      <c r="E2534" s="10" t="s">
        <v>16</v>
      </c>
      <c r="F2534" s="10" t="s">
        <v>19</v>
      </c>
      <c r="G2534" s="10" t="s">
        <v>121</v>
      </c>
      <c r="H2534" s="10">
        <v>1</v>
      </c>
      <c r="I2534" s="11">
        <v>45601</v>
      </c>
      <c r="J2534" s="10">
        <v>41</v>
      </c>
      <c r="K2534" s="10" t="s">
        <v>68</v>
      </c>
      <c r="L2534" s="10" t="s">
        <v>35</v>
      </c>
    </row>
    <row r="2535" spans="1:12" x14ac:dyDescent="0.3">
      <c r="A2535" s="52">
        <v>45901</v>
      </c>
      <c r="B2535" s="10" t="s">
        <v>740</v>
      </c>
      <c r="C2535" s="10" t="s">
        <v>304</v>
      </c>
      <c r="D2535" s="10" t="s">
        <v>599</v>
      </c>
      <c r="E2535" s="10" t="s">
        <v>16</v>
      </c>
      <c r="F2535" s="10" t="s">
        <v>56</v>
      </c>
      <c r="G2535" s="10" t="s">
        <v>51</v>
      </c>
      <c r="H2535" s="10">
        <v>1</v>
      </c>
      <c r="I2535" s="11">
        <v>44953</v>
      </c>
      <c r="J2535" s="10">
        <v>20</v>
      </c>
      <c r="K2535" s="10" t="s">
        <v>52</v>
      </c>
      <c r="L2535" s="10" t="s">
        <v>31</v>
      </c>
    </row>
    <row r="2536" spans="1:12" x14ac:dyDescent="0.3">
      <c r="A2536" s="52">
        <v>45901</v>
      </c>
      <c r="B2536" s="10" t="s">
        <v>741</v>
      </c>
      <c r="C2536" s="10" t="s">
        <v>512</v>
      </c>
      <c r="D2536" s="10" t="s">
        <v>742</v>
      </c>
      <c r="E2536" s="10" t="s">
        <v>16</v>
      </c>
      <c r="F2536" s="10" t="s">
        <v>17</v>
      </c>
      <c r="G2536" s="10" t="s">
        <v>29</v>
      </c>
      <c r="H2536" s="10">
        <v>1</v>
      </c>
      <c r="I2536" s="11">
        <v>45382</v>
      </c>
      <c r="J2536" s="10">
        <v>55</v>
      </c>
      <c r="K2536" s="10" t="s">
        <v>52</v>
      </c>
      <c r="L2536" s="10" t="s">
        <v>27</v>
      </c>
    </row>
    <row r="2537" spans="1:12" x14ac:dyDescent="0.3">
      <c r="A2537" s="52">
        <v>45901</v>
      </c>
      <c r="B2537" s="10" t="s">
        <v>743</v>
      </c>
      <c r="C2537" s="10" t="s">
        <v>198</v>
      </c>
      <c r="D2537" s="10" t="s">
        <v>639</v>
      </c>
      <c r="E2537" s="10" t="s">
        <v>20</v>
      </c>
      <c r="F2537" s="10" t="s">
        <v>17</v>
      </c>
      <c r="G2537" s="10" t="s">
        <v>51</v>
      </c>
      <c r="H2537" s="10">
        <v>0.91</v>
      </c>
      <c r="I2537" s="11">
        <v>45846</v>
      </c>
      <c r="J2537" s="10">
        <v>57</v>
      </c>
      <c r="K2537" s="10" t="s">
        <v>68</v>
      </c>
      <c r="L2537" s="10" t="s">
        <v>90</v>
      </c>
    </row>
    <row r="2538" spans="1:12" x14ac:dyDescent="0.3">
      <c r="A2538" s="52">
        <v>45901</v>
      </c>
      <c r="B2538" s="10" t="s">
        <v>744</v>
      </c>
      <c r="C2538" s="10" t="s">
        <v>745</v>
      </c>
      <c r="D2538" s="10" t="s">
        <v>370</v>
      </c>
      <c r="E2538" s="10" t="s">
        <v>20</v>
      </c>
      <c r="F2538" s="10" t="s">
        <v>19</v>
      </c>
      <c r="G2538" s="10" t="s">
        <v>75</v>
      </c>
      <c r="H2538" s="10">
        <v>1</v>
      </c>
      <c r="I2538" s="11">
        <v>44350</v>
      </c>
      <c r="J2538" s="10">
        <v>28</v>
      </c>
      <c r="K2538" s="10" t="s">
        <v>52</v>
      </c>
      <c r="L2538" s="10" t="s">
        <v>36</v>
      </c>
    </row>
    <row r="2539" spans="1:12" x14ac:dyDescent="0.3">
      <c r="A2539" s="52">
        <v>45901</v>
      </c>
      <c r="B2539" s="10" t="s">
        <v>746</v>
      </c>
      <c r="C2539" s="10" t="s">
        <v>747</v>
      </c>
      <c r="D2539" s="10" t="s">
        <v>207</v>
      </c>
      <c r="E2539" s="10" t="s">
        <v>16</v>
      </c>
      <c r="F2539" s="10" t="s">
        <v>17</v>
      </c>
      <c r="G2539" s="10" t="s">
        <v>57</v>
      </c>
      <c r="H2539" s="10">
        <v>1</v>
      </c>
      <c r="I2539" s="11">
        <v>44675</v>
      </c>
      <c r="J2539" s="10">
        <v>30</v>
      </c>
      <c r="K2539" s="10" t="s">
        <v>68</v>
      </c>
      <c r="L2539" s="10" t="s">
        <v>31</v>
      </c>
    </row>
    <row r="2540" spans="1:12" x14ac:dyDescent="0.3">
      <c r="A2540" s="52">
        <v>45901</v>
      </c>
      <c r="B2540" s="10" t="s">
        <v>748</v>
      </c>
      <c r="C2540" s="10" t="s">
        <v>195</v>
      </c>
      <c r="D2540" s="10" t="s">
        <v>749</v>
      </c>
      <c r="E2540" s="10" t="s">
        <v>16</v>
      </c>
      <c r="F2540" s="10" t="s">
        <v>17</v>
      </c>
      <c r="G2540" s="10" t="s">
        <v>51</v>
      </c>
      <c r="H2540" s="10">
        <v>1</v>
      </c>
      <c r="I2540" s="11">
        <v>44801</v>
      </c>
      <c r="J2540" s="10">
        <v>62</v>
      </c>
      <c r="K2540" s="10" t="s">
        <v>52</v>
      </c>
      <c r="L2540" s="10" t="s">
        <v>31</v>
      </c>
    </row>
    <row r="2541" spans="1:12" x14ac:dyDescent="0.3">
      <c r="A2541" s="52">
        <v>45901</v>
      </c>
      <c r="B2541" s="10" t="s">
        <v>750</v>
      </c>
      <c r="C2541" s="10" t="s">
        <v>701</v>
      </c>
      <c r="D2541" s="10" t="s">
        <v>242</v>
      </c>
      <c r="E2541" s="10" t="s">
        <v>16</v>
      </c>
      <c r="F2541" s="10" t="s">
        <v>56</v>
      </c>
      <c r="G2541" s="10" t="s">
        <v>51</v>
      </c>
      <c r="H2541" s="10">
        <v>1</v>
      </c>
      <c r="I2541" s="11">
        <v>44872</v>
      </c>
      <c r="J2541" s="10">
        <v>23</v>
      </c>
      <c r="K2541" s="10" t="s">
        <v>52</v>
      </c>
      <c r="L2541" s="10" t="s">
        <v>23</v>
      </c>
    </row>
    <row r="2542" spans="1:12" x14ac:dyDescent="0.3">
      <c r="A2542" s="52">
        <v>45901</v>
      </c>
      <c r="B2542" s="10" t="s">
        <v>751</v>
      </c>
      <c r="C2542" s="10" t="s">
        <v>752</v>
      </c>
      <c r="D2542" s="10" t="s">
        <v>753</v>
      </c>
      <c r="E2542" s="10" t="s">
        <v>20</v>
      </c>
      <c r="F2542" s="10" t="s">
        <v>50</v>
      </c>
      <c r="G2542" s="10" t="s">
        <v>98</v>
      </c>
      <c r="H2542" s="10">
        <v>0.91</v>
      </c>
      <c r="I2542" s="11">
        <v>44176</v>
      </c>
      <c r="J2542" s="10">
        <v>29</v>
      </c>
      <c r="K2542" s="10" t="s">
        <v>52</v>
      </c>
      <c r="L2542" s="10" t="s">
        <v>18</v>
      </c>
    </row>
    <row r="2543" spans="1:12" x14ac:dyDescent="0.3">
      <c r="A2543" s="52">
        <v>45901</v>
      </c>
      <c r="B2543" s="10" t="s">
        <v>754</v>
      </c>
      <c r="C2543" s="10" t="s">
        <v>183</v>
      </c>
      <c r="D2543" s="10" t="s">
        <v>523</v>
      </c>
      <c r="E2543" s="10" t="s">
        <v>16</v>
      </c>
      <c r="F2543" s="10" t="s">
        <v>19</v>
      </c>
      <c r="G2543" s="10" t="s">
        <v>51</v>
      </c>
      <c r="H2543" s="10">
        <v>0.91</v>
      </c>
      <c r="I2543" s="11">
        <v>44181</v>
      </c>
      <c r="J2543" s="10">
        <v>33</v>
      </c>
      <c r="K2543" s="10" t="s">
        <v>52</v>
      </c>
      <c r="L2543" s="10" t="s">
        <v>18</v>
      </c>
    </row>
    <row r="2544" spans="1:12" x14ac:dyDescent="0.3">
      <c r="A2544" s="52">
        <v>45901</v>
      </c>
      <c r="B2544" s="10" t="s">
        <v>755</v>
      </c>
      <c r="C2544" s="10" t="s">
        <v>60</v>
      </c>
      <c r="D2544" s="10" t="s">
        <v>756</v>
      </c>
      <c r="E2544" s="10" t="s">
        <v>16</v>
      </c>
      <c r="F2544" s="10" t="s">
        <v>19</v>
      </c>
      <c r="G2544" s="10" t="s">
        <v>121</v>
      </c>
      <c r="H2544" s="10">
        <v>1</v>
      </c>
      <c r="I2544" s="11">
        <v>45700</v>
      </c>
      <c r="J2544" s="10">
        <v>40</v>
      </c>
      <c r="K2544" s="10" t="s">
        <v>52</v>
      </c>
      <c r="L2544" s="10" t="s">
        <v>18</v>
      </c>
    </row>
    <row r="2545" spans="1:12" x14ac:dyDescent="0.3">
      <c r="A2545" s="52">
        <v>45901</v>
      </c>
      <c r="B2545" s="10" t="s">
        <v>757</v>
      </c>
      <c r="C2545" s="10" t="s">
        <v>164</v>
      </c>
      <c r="D2545" s="10" t="s">
        <v>525</v>
      </c>
      <c r="E2545" s="10" t="s">
        <v>16</v>
      </c>
      <c r="F2545" s="10" t="s">
        <v>56</v>
      </c>
      <c r="G2545" s="10" t="s">
        <v>121</v>
      </c>
      <c r="H2545" s="10">
        <v>1</v>
      </c>
      <c r="I2545" s="11">
        <v>45597</v>
      </c>
      <c r="J2545" s="10">
        <v>27</v>
      </c>
      <c r="K2545" s="10" t="s">
        <v>52</v>
      </c>
      <c r="L2545" s="10" t="s">
        <v>31</v>
      </c>
    </row>
    <row r="2546" spans="1:12" x14ac:dyDescent="0.3">
      <c r="A2546" s="52">
        <v>45901</v>
      </c>
      <c r="B2546" s="10" t="s">
        <v>758</v>
      </c>
      <c r="C2546" s="10" t="s">
        <v>248</v>
      </c>
      <c r="D2546" s="10" t="s">
        <v>120</v>
      </c>
      <c r="E2546" s="10" t="s">
        <v>16</v>
      </c>
      <c r="F2546" s="10" t="s">
        <v>50</v>
      </c>
      <c r="G2546" s="10" t="s">
        <v>51</v>
      </c>
      <c r="H2546" s="10">
        <v>1</v>
      </c>
      <c r="I2546" s="11">
        <v>45642</v>
      </c>
      <c r="J2546" s="10">
        <v>43</v>
      </c>
      <c r="K2546" s="10" t="s">
        <v>52</v>
      </c>
      <c r="L2546" s="10" t="s">
        <v>42</v>
      </c>
    </row>
    <row r="2547" spans="1:12" x14ac:dyDescent="0.3">
      <c r="A2547" s="52">
        <v>45901</v>
      </c>
      <c r="B2547" s="10" t="s">
        <v>759</v>
      </c>
      <c r="C2547" s="10" t="s">
        <v>630</v>
      </c>
      <c r="D2547" s="10" t="s">
        <v>326</v>
      </c>
      <c r="E2547" s="10" t="s">
        <v>16</v>
      </c>
      <c r="F2547" s="10" t="s">
        <v>19</v>
      </c>
      <c r="G2547" s="10" t="s">
        <v>121</v>
      </c>
      <c r="H2547" s="10">
        <v>1</v>
      </c>
      <c r="I2547" s="11">
        <v>45143</v>
      </c>
      <c r="J2547" s="10">
        <v>64</v>
      </c>
      <c r="K2547" s="10" t="s">
        <v>52</v>
      </c>
      <c r="L2547" s="10" t="s">
        <v>39</v>
      </c>
    </row>
    <row r="2548" spans="1:12" x14ac:dyDescent="0.3">
      <c r="A2548" s="52">
        <v>45901</v>
      </c>
      <c r="B2548" s="10" t="s">
        <v>760</v>
      </c>
      <c r="C2548" s="10" t="s">
        <v>761</v>
      </c>
      <c r="D2548" s="10" t="s">
        <v>762</v>
      </c>
      <c r="E2548" s="10" t="s">
        <v>20</v>
      </c>
      <c r="F2548" s="10" t="s">
        <v>56</v>
      </c>
      <c r="G2548" s="10" t="s">
        <v>51</v>
      </c>
      <c r="H2548" s="10">
        <v>1</v>
      </c>
      <c r="I2548" s="11">
        <v>44781</v>
      </c>
      <c r="J2548" s="10">
        <v>34</v>
      </c>
      <c r="K2548" s="10" t="s">
        <v>52</v>
      </c>
      <c r="L2548" s="10" t="s">
        <v>21</v>
      </c>
    </row>
    <row r="2549" spans="1:12" x14ac:dyDescent="0.3">
      <c r="A2549" s="52">
        <v>45931</v>
      </c>
      <c r="B2549" s="10" t="s">
        <v>47</v>
      </c>
      <c r="C2549" s="10" t="s">
        <v>48</v>
      </c>
      <c r="D2549" s="10" t="s">
        <v>49</v>
      </c>
      <c r="E2549" s="10" t="s">
        <v>16</v>
      </c>
      <c r="F2549" s="10" t="s">
        <v>50</v>
      </c>
      <c r="G2549" s="10" t="s">
        <v>51</v>
      </c>
      <c r="H2549" s="10">
        <v>1</v>
      </c>
      <c r="I2549" s="11">
        <v>45667</v>
      </c>
      <c r="J2549" s="10">
        <v>32</v>
      </c>
      <c r="K2549" s="10" t="s">
        <v>52</v>
      </c>
      <c r="L2549" s="10" t="s">
        <v>39</v>
      </c>
    </row>
    <row r="2550" spans="1:12" x14ac:dyDescent="0.3">
      <c r="A2550" s="52">
        <v>45931</v>
      </c>
      <c r="B2550" s="10" t="s">
        <v>53</v>
      </c>
      <c r="C2550" s="10" t="s">
        <v>54</v>
      </c>
      <c r="D2550" s="10" t="s">
        <v>55</v>
      </c>
      <c r="E2550" s="10" t="s">
        <v>16</v>
      </c>
      <c r="F2550" s="10" t="s">
        <v>56</v>
      </c>
      <c r="G2550" s="10" t="s">
        <v>57</v>
      </c>
      <c r="H2550" s="10">
        <v>1</v>
      </c>
      <c r="I2550" s="11">
        <v>44294</v>
      </c>
      <c r="J2550" s="10">
        <v>34</v>
      </c>
      <c r="K2550" s="10" t="s">
        <v>52</v>
      </c>
      <c r="L2550" s="10" t="s">
        <v>18</v>
      </c>
    </row>
    <row r="2551" spans="1:12" x14ac:dyDescent="0.3">
      <c r="A2551" s="52">
        <v>45931</v>
      </c>
      <c r="B2551" s="10" t="s">
        <v>58</v>
      </c>
      <c r="C2551" s="10" t="s">
        <v>59</v>
      </c>
      <c r="D2551" s="10" t="s">
        <v>60</v>
      </c>
      <c r="E2551" s="10" t="s">
        <v>20</v>
      </c>
      <c r="F2551" s="10" t="s">
        <v>17</v>
      </c>
      <c r="G2551" s="10" t="s">
        <v>57</v>
      </c>
      <c r="H2551" s="10">
        <v>1</v>
      </c>
      <c r="I2551" s="11">
        <v>45672</v>
      </c>
      <c r="J2551" s="10">
        <v>28</v>
      </c>
      <c r="K2551" s="10" t="s">
        <v>52</v>
      </c>
      <c r="L2551" s="10" t="s">
        <v>36</v>
      </c>
    </row>
    <row r="2552" spans="1:12" x14ac:dyDescent="0.3">
      <c r="A2552" s="52">
        <v>45931</v>
      </c>
      <c r="B2552" s="10" t="s">
        <v>61</v>
      </c>
      <c r="C2552" s="10" t="s">
        <v>62</v>
      </c>
      <c r="D2552" s="10" t="s">
        <v>63</v>
      </c>
      <c r="E2552" s="10" t="s">
        <v>20</v>
      </c>
      <c r="F2552" s="10" t="s">
        <v>50</v>
      </c>
      <c r="G2552" s="10" t="s">
        <v>51</v>
      </c>
      <c r="H2552" s="10">
        <v>1</v>
      </c>
      <c r="I2552" s="11">
        <v>44164</v>
      </c>
      <c r="J2552" s="10">
        <v>42</v>
      </c>
      <c r="K2552" s="10" t="s">
        <v>52</v>
      </c>
      <c r="L2552" s="10" t="s">
        <v>36</v>
      </c>
    </row>
    <row r="2553" spans="1:12" x14ac:dyDescent="0.3">
      <c r="A2553" s="52">
        <v>45931</v>
      </c>
      <c r="B2553" s="10" t="s">
        <v>64</v>
      </c>
      <c r="C2553" s="10" t="s">
        <v>65</v>
      </c>
      <c r="D2553" s="10" t="s">
        <v>66</v>
      </c>
      <c r="E2553" s="10" t="s">
        <v>20</v>
      </c>
      <c r="F2553" s="10" t="s">
        <v>19</v>
      </c>
      <c r="G2553" s="10" t="s">
        <v>67</v>
      </c>
      <c r="H2553" s="10">
        <v>0.91</v>
      </c>
      <c r="I2553" s="11">
        <v>44766</v>
      </c>
      <c r="J2553" s="10">
        <v>41</v>
      </c>
      <c r="K2553" s="10" t="s">
        <v>68</v>
      </c>
      <c r="L2553" s="10" t="s">
        <v>41</v>
      </c>
    </row>
    <row r="2554" spans="1:12" x14ac:dyDescent="0.3">
      <c r="A2554" s="52">
        <v>45931</v>
      </c>
      <c r="B2554" s="10" t="s">
        <v>72</v>
      </c>
      <c r="C2554" s="10" t="s">
        <v>73</v>
      </c>
      <c r="D2554" s="10" t="s">
        <v>74</v>
      </c>
      <c r="E2554" s="10" t="s">
        <v>16</v>
      </c>
      <c r="F2554" s="10" t="s">
        <v>19</v>
      </c>
      <c r="G2554" s="10" t="s">
        <v>75</v>
      </c>
      <c r="H2554" s="10">
        <v>0.91</v>
      </c>
      <c r="I2554" s="11">
        <v>45295</v>
      </c>
      <c r="J2554" s="10">
        <v>37</v>
      </c>
      <c r="K2554" s="10" t="s">
        <v>52</v>
      </c>
      <c r="L2554" s="10" t="s">
        <v>27</v>
      </c>
    </row>
    <row r="2555" spans="1:12" x14ac:dyDescent="0.3">
      <c r="A2555" s="52">
        <v>45931</v>
      </c>
      <c r="B2555" s="10" t="s">
        <v>76</v>
      </c>
      <c r="C2555" s="10" t="s">
        <v>77</v>
      </c>
      <c r="D2555" s="10" t="s">
        <v>78</v>
      </c>
      <c r="E2555" s="10" t="s">
        <v>20</v>
      </c>
      <c r="F2555" s="10" t="s">
        <v>19</v>
      </c>
      <c r="G2555" s="10" t="s">
        <v>67</v>
      </c>
      <c r="H2555" s="10">
        <v>1</v>
      </c>
      <c r="I2555" s="11">
        <v>44378</v>
      </c>
      <c r="J2555" s="10">
        <v>21</v>
      </c>
      <c r="K2555" s="10" t="s">
        <v>52</v>
      </c>
      <c r="L2555" s="10" t="s">
        <v>18</v>
      </c>
    </row>
    <row r="2556" spans="1:12" x14ac:dyDescent="0.3">
      <c r="A2556" s="52">
        <v>45931</v>
      </c>
      <c r="B2556" s="10" t="s">
        <v>82</v>
      </c>
      <c r="C2556" s="10" t="s">
        <v>83</v>
      </c>
      <c r="D2556" s="10" t="s">
        <v>84</v>
      </c>
      <c r="E2556" s="10" t="s">
        <v>20</v>
      </c>
      <c r="F2556" s="10" t="s">
        <v>17</v>
      </c>
      <c r="G2556" s="10" t="s">
        <v>67</v>
      </c>
      <c r="H2556" s="10">
        <v>1</v>
      </c>
      <c r="I2556" s="11">
        <v>45331</v>
      </c>
      <c r="J2556" s="10">
        <v>42</v>
      </c>
      <c r="K2556" s="10" t="s">
        <v>68</v>
      </c>
      <c r="L2556" s="10" t="s">
        <v>39</v>
      </c>
    </row>
    <row r="2557" spans="1:12" x14ac:dyDescent="0.3">
      <c r="A2557" s="52">
        <v>45931</v>
      </c>
      <c r="B2557" s="10" t="s">
        <v>85</v>
      </c>
      <c r="C2557" s="10" t="s">
        <v>86</v>
      </c>
      <c r="D2557" s="10" t="s">
        <v>87</v>
      </c>
      <c r="E2557" s="10" t="s">
        <v>20</v>
      </c>
      <c r="F2557" s="10" t="s">
        <v>19</v>
      </c>
      <c r="G2557" s="10" t="s">
        <v>29</v>
      </c>
      <c r="H2557" s="10">
        <v>1</v>
      </c>
      <c r="I2557" s="11">
        <v>44626</v>
      </c>
      <c r="J2557" s="10">
        <v>64</v>
      </c>
      <c r="K2557" s="10" t="s">
        <v>68</v>
      </c>
      <c r="L2557" s="10" t="s">
        <v>42</v>
      </c>
    </row>
    <row r="2558" spans="1:12" x14ac:dyDescent="0.3">
      <c r="A2558" s="52">
        <v>45931</v>
      </c>
      <c r="B2558" s="10" t="s">
        <v>88</v>
      </c>
      <c r="C2558" s="10" t="s">
        <v>89</v>
      </c>
      <c r="D2558" s="10" t="s">
        <v>84</v>
      </c>
      <c r="E2558" s="10" t="s">
        <v>20</v>
      </c>
      <c r="F2558" s="10" t="s">
        <v>19</v>
      </c>
      <c r="G2558" s="10" t="s">
        <v>51</v>
      </c>
      <c r="H2558" s="10">
        <v>1</v>
      </c>
      <c r="I2558" s="11">
        <v>45438</v>
      </c>
      <c r="J2558" s="10">
        <v>44</v>
      </c>
      <c r="K2558" s="10" t="s">
        <v>68</v>
      </c>
      <c r="L2558" s="10" t="s">
        <v>90</v>
      </c>
    </row>
    <row r="2559" spans="1:12" x14ac:dyDescent="0.3">
      <c r="A2559" s="52">
        <v>45931</v>
      </c>
      <c r="B2559" s="10" t="s">
        <v>91</v>
      </c>
      <c r="C2559" s="10" t="s">
        <v>92</v>
      </c>
      <c r="D2559" s="10" t="s">
        <v>93</v>
      </c>
      <c r="E2559" s="10" t="s">
        <v>16</v>
      </c>
      <c r="F2559" s="10" t="s">
        <v>56</v>
      </c>
      <c r="G2559" s="10" t="s">
        <v>51</v>
      </c>
      <c r="H2559" s="10">
        <v>1</v>
      </c>
      <c r="I2559" s="11">
        <v>45643</v>
      </c>
      <c r="J2559" s="10">
        <v>59</v>
      </c>
      <c r="K2559" s="10" t="s">
        <v>52</v>
      </c>
      <c r="L2559" s="10" t="s">
        <v>94</v>
      </c>
    </row>
    <row r="2560" spans="1:12" x14ac:dyDescent="0.3">
      <c r="A2560" s="52">
        <v>45931</v>
      </c>
      <c r="B2560" s="10" t="s">
        <v>95</v>
      </c>
      <c r="C2560" s="10" t="s">
        <v>96</v>
      </c>
      <c r="D2560" s="10" t="s">
        <v>97</v>
      </c>
      <c r="E2560" s="10" t="s">
        <v>20</v>
      </c>
      <c r="F2560" s="10" t="s">
        <v>19</v>
      </c>
      <c r="G2560" s="10" t="s">
        <v>98</v>
      </c>
      <c r="H2560" s="10">
        <v>1</v>
      </c>
      <c r="I2560" s="11">
        <v>44501</v>
      </c>
      <c r="J2560" s="10">
        <v>27</v>
      </c>
      <c r="K2560" s="10" t="s">
        <v>68</v>
      </c>
      <c r="L2560" s="10" t="s">
        <v>31</v>
      </c>
    </row>
    <row r="2561" spans="1:12" x14ac:dyDescent="0.3">
      <c r="A2561" s="52">
        <v>45931</v>
      </c>
      <c r="B2561" s="10" t="s">
        <v>99</v>
      </c>
      <c r="C2561" s="10" t="s">
        <v>100</v>
      </c>
      <c r="D2561" s="10" t="s">
        <v>101</v>
      </c>
      <c r="E2561" s="10" t="s">
        <v>16</v>
      </c>
      <c r="F2561" s="10" t="s">
        <v>17</v>
      </c>
      <c r="G2561" s="10" t="s">
        <v>67</v>
      </c>
      <c r="H2561" s="10">
        <v>1</v>
      </c>
      <c r="I2561" s="11">
        <v>44344</v>
      </c>
      <c r="J2561" s="10">
        <v>35</v>
      </c>
      <c r="K2561" s="10" t="s">
        <v>68</v>
      </c>
      <c r="L2561" s="10" t="s">
        <v>18</v>
      </c>
    </row>
    <row r="2562" spans="1:12" x14ac:dyDescent="0.3">
      <c r="A2562" s="52">
        <v>45931</v>
      </c>
      <c r="B2562" s="10" t="s">
        <v>102</v>
      </c>
      <c r="C2562" s="10" t="s">
        <v>22</v>
      </c>
      <c r="D2562" s="10" t="s">
        <v>103</v>
      </c>
      <c r="E2562" s="10" t="s">
        <v>16</v>
      </c>
      <c r="F2562" s="10" t="s">
        <v>19</v>
      </c>
      <c r="G2562" s="10" t="s">
        <v>67</v>
      </c>
      <c r="H2562" s="10">
        <v>1</v>
      </c>
      <c r="I2562" s="11">
        <v>45482</v>
      </c>
      <c r="J2562" s="10">
        <v>59</v>
      </c>
      <c r="K2562" s="10" t="s">
        <v>68</v>
      </c>
      <c r="L2562" s="10" t="s">
        <v>36</v>
      </c>
    </row>
    <row r="2563" spans="1:12" x14ac:dyDescent="0.3">
      <c r="A2563" s="52">
        <v>45931</v>
      </c>
      <c r="B2563" s="10" t="s">
        <v>104</v>
      </c>
      <c r="C2563" s="10" t="s">
        <v>105</v>
      </c>
      <c r="D2563" s="10" t="s">
        <v>106</v>
      </c>
      <c r="E2563" s="10" t="s">
        <v>20</v>
      </c>
      <c r="F2563" s="10" t="s">
        <v>19</v>
      </c>
      <c r="G2563" s="10" t="s">
        <v>51</v>
      </c>
      <c r="H2563" s="10">
        <v>1</v>
      </c>
      <c r="I2563" s="11">
        <v>45417</v>
      </c>
      <c r="J2563" s="10">
        <v>63</v>
      </c>
      <c r="K2563" s="10" t="s">
        <v>68</v>
      </c>
      <c r="L2563" s="10" t="s">
        <v>41</v>
      </c>
    </row>
    <row r="2564" spans="1:12" x14ac:dyDescent="0.3">
      <c r="A2564" s="52">
        <v>45931</v>
      </c>
      <c r="B2564" s="10" t="s">
        <v>110</v>
      </c>
      <c r="C2564" s="10" t="s">
        <v>111</v>
      </c>
      <c r="D2564" s="10" t="s">
        <v>103</v>
      </c>
      <c r="E2564" s="10" t="s">
        <v>16</v>
      </c>
      <c r="F2564" s="10" t="s">
        <v>19</v>
      </c>
      <c r="G2564" s="10" t="s">
        <v>57</v>
      </c>
      <c r="H2564" s="10">
        <v>1</v>
      </c>
      <c r="I2564" s="11">
        <v>44101</v>
      </c>
      <c r="J2564" s="10">
        <v>29</v>
      </c>
      <c r="K2564" s="10" t="s">
        <v>52</v>
      </c>
      <c r="L2564" s="10" t="s">
        <v>18</v>
      </c>
    </row>
    <row r="2565" spans="1:12" x14ac:dyDescent="0.3">
      <c r="A2565" s="52">
        <v>45931</v>
      </c>
      <c r="B2565" s="10" t="s">
        <v>112</v>
      </c>
      <c r="C2565" s="10" t="s">
        <v>113</v>
      </c>
      <c r="D2565" s="10" t="s">
        <v>114</v>
      </c>
      <c r="E2565" s="10" t="s">
        <v>16</v>
      </c>
      <c r="F2565" s="10" t="s">
        <v>56</v>
      </c>
      <c r="G2565" s="10" t="s">
        <v>57</v>
      </c>
      <c r="H2565" s="10">
        <v>1</v>
      </c>
      <c r="I2565" s="11">
        <v>45808</v>
      </c>
      <c r="J2565" s="10">
        <v>37</v>
      </c>
      <c r="K2565" s="10" t="s">
        <v>52</v>
      </c>
      <c r="L2565" s="10" t="s">
        <v>31</v>
      </c>
    </row>
    <row r="2566" spans="1:12" x14ac:dyDescent="0.3">
      <c r="A2566" s="52">
        <v>45931</v>
      </c>
      <c r="B2566" s="10" t="s">
        <v>115</v>
      </c>
      <c r="C2566" s="10" t="s">
        <v>116</v>
      </c>
      <c r="D2566" s="10" t="s">
        <v>117</v>
      </c>
      <c r="E2566" s="10" t="s">
        <v>16</v>
      </c>
      <c r="F2566" s="10" t="s">
        <v>19</v>
      </c>
      <c r="G2566" s="10" t="s">
        <v>75</v>
      </c>
      <c r="H2566" s="10">
        <v>1</v>
      </c>
      <c r="I2566" s="11">
        <v>44315</v>
      </c>
      <c r="J2566" s="10">
        <v>22</v>
      </c>
      <c r="K2566" s="10" t="s">
        <v>52</v>
      </c>
      <c r="L2566" s="10" t="s">
        <v>90</v>
      </c>
    </row>
    <row r="2567" spans="1:12" x14ac:dyDescent="0.3">
      <c r="A2567" s="52">
        <v>45931</v>
      </c>
      <c r="B2567" s="10" t="s">
        <v>118</v>
      </c>
      <c r="C2567" s="10" t="s">
        <v>119</v>
      </c>
      <c r="D2567" s="10" t="s">
        <v>120</v>
      </c>
      <c r="E2567" s="10" t="s">
        <v>16</v>
      </c>
      <c r="F2567" s="10" t="s">
        <v>19</v>
      </c>
      <c r="G2567" s="10" t="s">
        <v>121</v>
      </c>
      <c r="H2567" s="10">
        <v>1</v>
      </c>
      <c r="I2567" s="11">
        <v>44129</v>
      </c>
      <c r="J2567" s="10">
        <v>60</v>
      </c>
      <c r="K2567" s="10" t="s">
        <v>52</v>
      </c>
      <c r="L2567" s="10" t="s">
        <v>94</v>
      </c>
    </row>
    <row r="2568" spans="1:12" x14ac:dyDescent="0.3">
      <c r="A2568" s="52">
        <v>45931</v>
      </c>
      <c r="B2568" s="10" t="s">
        <v>122</v>
      </c>
      <c r="C2568" s="10" t="s">
        <v>123</v>
      </c>
      <c r="D2568" s="10" t="s">
        <v>124</v>
      </c>
      <c r="E2568" s="10" t="s">
        <v>20</v>
      </c>
      <c r="F2568" s="10" t="s">
        <v>19</v>
      </c>
      <c r="G2568" s="10" t="s">
        <v>51</v>
      </c>
      <c r="H2568" s="10">
        <v>1</v>
      </c>
      <c r="I2568" s="11">
        <v>44891</v>
      </c>
      <c r="J2568" s="10">
        <v>28</v>
      </c>
      <c r="K2568" s="10" t="s">
        <v>52</v>
      </c>
      <c r="L2568" s="10" t="s">
        <v>18</v>
      </c>
    </row>
    <row r="2569" spans="1:12" x14ac:dyDescent="0.3">
      <c r="A2569" s="52">
        <v>45931</v>
      </c>
      <c r="B2569" s="10" t="s">
        <v>125</v>
      </c>
      <c r="C2569" s="10" t="s">
        <v>109</v>
      </c>
      <c r="D2569" s="10" t="s">
        <v>126</v>
      </c>
      <c r="E2569" s="10" t="s">
        <v>16</v>
      </c>
      <c r="F2569" s="10" t="s">
        <v>50</v>
      </c>
      <c r="G2569" s="10" t="s">
        <v>121</v>
      </c>
      <c r="H2569" s="10">
        <v>1</v>
      </c>
      <c r="I2569" s="11">
        <v>45137</v>
      </c>
      <c r="J2569" s="10">
        <v>31</v>
      </c>
      <c r="K2569" s="10" t="s">
        <v>52</v>
      </c>
      <c r="L2569" s="10" t="s">
        <v>18</v>
      </c>
    </row>
    <row r="2570" spans="1:12" x14ac:dyDescent="0.3">
      <c r="A2570" s="52">
        <v>45931</v>
      </c>
      <c r="B2570" s="10" t="s">
        <v>127</v>
      </c>
      <c r="C2570" s="10" t="s">
        <v>128</v>
      </c>
      <c r="D2570" s="10" t="s">
        <v>129</v>
      </c>
      <c r="E2570" s="10" t="s">
        <v>20</v>
      </c>
      <c r="F2570" s="10" t="s">
        <v>50</v>
      </c>
      <c r="G2570" s="10" t="s">
        <v>51</v>
      </c>
      <c r="H2570" s="10">
        <v>1</v>
      </c>
      <c r="I2570" s="11">
        <v>44916</v>
      </c>
      <c r="J2570" s="10">
        <v>53</v>
      </c>
      <c r="K2570" s="10" t="s">
        <v>52</v>
      </c>
      <c r="L2570" s="10" t="s">
        <v>40</v>
      </c>
    </row>
    <row r="2571" spans="1:12" x14ac:dyDescent="0.3">
      <c r="A2571" s="52">
        <v>45931</v>
      </c>
      <c r="B2571" s="10" t="s">
        <v>135</v>
      </c>
      <c r="C2571" s="10" t="s">
        <v>136</v>
      </c>
      <c r="D2571" s="10" t="s">
        <v>24</v>
      </c>
      <c r="E2571" s="10" t="s">
        <v>20</v>
      </c>
      <c r="F2571" s="10" t="s">
        <v>50</v>
      </c>
      <c r="G2571" s="10" t="s">
        <v>51</v>
      </c>
      <c r="H2571" s="10">
        <v>1</v>
      </c>
      <c r="I2571" s="11">
        <v>44639</v>
      </c>
      <c r="J2571" s="10">
        <v>33</v>
      </c>
      <c r="K2571" s="10" t="s">
        <v>52</v>
      </c>
      <c r="L2571" s="10" t="s">
        <v>41</v>
      </c>
    </row>
    <row r="2572" spans="1:12" x14ac:dyDescent="0.3">
      <c r="A2572" s="52">
        <v>45931</v>
      </c>
      <c r="B2572" s="10" t="s">
        <v>137</v>
      </c>
      <c r="C2572" s="10" t="s">
        <v>138</v>
      </c>
      <c r="D2572" s="10" t="s">
        <v>60</v>
      </c>
      <c r="E2572" s="10" t="s">
        <v>20</v>
      </c>
      <c r="F2572" s="10" t="s">
        <v>50</v>
      </c>
      <c r="G2572" s="10" t="s">
        <v>121</v>
      </c>
      <c r="H2572" s="10">
        <v>1</v>
      </c>
      <c r="I2572" s="11">
        <v>45686</v>
      </c>
      <c r="J2572" s="10">
        <v>24</v>
      </c>
      <c r="K2572" s="10" t="s">
        <v>52</v>
      </c>
      <c r="L2572" s="10" t="s">
        <v>31</v>
      </c>
    </row>
    <row r="2573" spans="1:12" x14ac:dyDescent="0.3">
      <c r="A2573" s="52">
        <v>45931</v>
      </c>
      <c r="B2573" s="10" t="s">
        <v>139</v>
      </c>
      <c r="C2573" s="10" t="s">
        <v>140</v>
      </c>
      <c r="D2573" s="10" t="s">
        <v>141</v>
      </c>
      <c r="E2573" s="10" t="s">
        <v>16</v>
      </c>
      <c r="F2573" s="10" t="s">
        <v>19</v>
      </c>
      <c r="G2573" s="10" t="s">
        <v>57</v>
      </c>
      <c r="H2573" s="10">
        <v>1</v>
      </c>
      <c r="I2573" s="11">
        <v>45580</v>
      </c>
      <c r="J2573" s="10">
        <v>29</v>
      </c>
      <c r="K2573" s="10" t="s">
        <v>68</v>
      </c>
      <c r="L2573" s="10" t="s">
        <v>39</v>
      </c>
    </row>
    <row r="2574" spans="1:12" x14ac:dyDescent="0.3">
      <c r="A2574" s="52">
        <v>45931</v>
      </c>
      <c r="B2574" s="10" t="s">
        <v>142</v>
      </c>
      <c r="C2574" s="10" t="s">
        <v>143</v>
      </c>
      <c r="D2574" s="10" t="s">
        <v>144</v>
      </c>
      <c r="E2574" s="10" t="s">
        <v>20</v>
      </c>
      <c r="F2574" s="10" t="s">
        <v>19</v>
      </c>
      <c r="G2574" s="10" t="s">
        <v>51</v>
      </c>
      <c r="H2574" s="10">
        <v>1</v>
      </c>
      <c r="I2574" s="11">
        <v>44382</v>
      </c>
      <c r="J2574" s="10">
        <v>20</v>
      </c>
      <c r="K2574" s="10" t="s">
        <v>52</v>
      </c>
      <c r="L2574" s="10" t="s">
        <v>39</v>
      </c>
    </row>
    <row r="2575" spans="1:12" x14ac:dyDescent="0.3">
      <c r="A2575" s="52">
        <v>45931</v>
      </c>
      <c r="B2575" s="10" t="s">
        <v>145</v>
      </c>
      <c r="C2575" s="10" t="s">
        <v>146</v>
      </c>
      <c r="D2575" s="10" t="s">
        <v>147</v>
      </c>
      <c r="E2575" s="10" t="s">
        <v>16</v>
      </c>
      <c r="F2575" s="10" t="s">
        <v>19</v>
      </c>
      <c r="G2575" s="10" t="s">
        <v>67</v>
      </c>
      <c r="H2575" s="10">
        <v>1</v>
      </c>
      <c r="I2575" s="11">
        <v>45436</v>
      </c>
      <c r="J2575" s="10">
        <v>27</v>
      </c>
      <c r="K2575" s="10" t="s">
        <v>52</v>
      </c>
      <c r="L2575" s="10" t="s">
        <v>18</v>
      </c>
    </row>
    <row r="2576" spans="1:12" x14ac:dyDescent="0.3">
      <c r="A2576" s="52">
        <v>45931</v>
      </c>
      <c r="B2576" s="10" t="s">
        <v>151</v>
      </c>
      <c r="C2576" s="10" t="s">
        <v>54</v>
      </c>
      <c r="D2576" s="10" t="s">
        <v>152</v>
      </c>
      <c r="E2576" s="10" t="s">
        <v>16</v>
      </c>
      <c r="F2576" s="10" t="s">
        <v>19</v>
      </c>
      <c r="G2576" s="10" t="s">
        <v>29</v>
      </c>
      <c r="H2576" s="10">
        <v>1</v>
      </c>
      <c r="I2576" s="11">
        <v>44279</v>
      </c>
      <c r="J2576" s="10">
        <v>61</v>
      </c>
      <c r="K2576" s="10" t="s">
        <v>68</v>
      </c>
      <c r="L2576" s="10" t="s">
        <v>35</v>
      </c>
    </row>
    <row r="2577" spans="1:12" x14ac:dyDescent="0.3">
      <c r="A2577" s="52">
        <v>45931</v>
      </c>
      <c r="B2577" s="10" t="s">
        <v>153</v>
      </c>
      <c r="C2577" s="10" t="s">
        <v>154</v>
      </c>
      <c r="D2577" s="10" t="s">
        <v>155</v>
      </c>
      <c r="E2577" s="10" t="s">
        <v>20</v>
      </c>
      <c r="F2577" s="10" t="s">
        <v>19</v>
      </c>
      <c r="G2577" s="10" t="s">
        <v>57</v>
      </c>
      <c r="H2577" s="10">
        <v>1</v>
      </c>
      <c r="I2577" s="11">
        <v>45180</v>
      </c>
      <c r="J2577" s="10">
        <v>65</v>
      </c>
      <c r="K2577" s="10" t="s">
        <v>68</v>
      </c>
      <c r="L2577" s="10" t="s">
        <v>21</v>
      </c>
    </row>
    <row r="2578" spans="1:12" x14ac:dyDescent="0.3">
      <c r="A2578" s="52">
        <v>45931</v>
      </c>
      <c r="B2578" s="10" t="s">
        <v>156</v>
      </c>
      <c r="C2578" s="10" t="s">
        <v>157</v>
      </c>
      <c r="D2578" s="10" t="s">
        <v>158</v>
      </c>
      <c r="E2578" s="10" t="s">
        <v>16</v>
      </c>
      <c r="F2578" s="10" t="s">
        <v>19</v>
      </c>
      <c r="G2578" s="10" t="s">
        <v>29</v>
      </c>
      <c r="H2578" s="10">
        <v>0.91</v>
      </c>
      <c r="I2578" s="11">
        <v>44663</v>
      </c>
      <c r="J2578" s="10">
        <v>59</v>
      </c>
      <c r="K2578" s="10" t="s">
        <v>68</v>
      </c>
      <c r="L2578" s="10" t="s">
        <v>18</v>
      </c>
    </row>
    <row r="2579" spans="1:12" x14ac:dyDescent="0.3">
      <c r="A2579" s="52">
        <v>45931</v>
      </c>
      <c r="B2579" s="10" t="s">
        <v>159</v>
      </c>
      <c r="C2579" s="10" t="s">
        <v>160</v>
      </c>
      <c r="D2579" s="10" t="s">
        <v>161</v>
      </c>
      <c r="E2579" s="10" t="s">
        <v>16</v>
      </c>
      <c r="F2579" s="10" t="s">
        <v>17</v>
      </c>
      <c r="G2579" s="10" t="s">
        <v>67</v>
      </c>
      <c r="H2579" s="10">
        <v>1</v>
      </c>
      <c r="I2579" s="11">
        <v>45411</v>
      </c>
      <c r="J2579" s="10">
        <v>43</v>
      </c>
      <c r="K2579" s="10" t="s">
        <v>52</v>
      </c>
      <c r="L2579" s="10" t="s">
        <v>23</v>
      </c>
    </row>
    <row r="2580" spans="1:12" x14ac:dyDescent="0.3">
      <c r="A2580" s="52">
        <v>45931</v>
      </c>
      <c r="B2580" s="10" t="s">
        <v>162</v>
      </c>
      <c r="C2580" s="10" t="s">
        <v>163</v>
      </c>
      <c r="D2580" s="10" t="s">
        <v>164</v>
      </c>
      <c r="E2580" s="10" t="s">
        <v>20</v>
      </c>
      <c r="F2580" s="10" t="s">
        <v>19</v>
      </c>
      <c r="G2580" s="10" t="s">
        <v>75</v>
      </c>
      <c r="H2580" s="10">
        <v>1</v>
      </c>
      <c r="I2580" s="11">
        <v>45272</v>
      </c>
      <c r="J2580" s="10">
        <v>59</v>
      </c>
      <c r="K2580" s="10" t="s">
        <v>52</v>
      </c>
      <c r="L2580" s="10" t="s">
        <v>41</v>
      </c>
    </row>
    <row r="2581" spans="1:12" x14ac:dyDescent="0.3">
      <c r="A2581" s="52">
        <v>45931</v>
      </c>
      <c r="B2581" s="10" t="s">
        <v>165</v>
      </c>
      <c r="C2581" s="10" t="s">
        <v>48</v>
      </c>
      <c r="D2581" s="10" t="s">
        <v>166</v>
      </c>
      <c r="E2581" s="10" t="s">
        <v>20</v>
      </c>
      <c r="F2581" s="10" t="s">
        <v>19</v>
      </c>
      <c r="G2581" s="10" t="s">
        <v>75</v>
      </c>
      <c r="H2581" s="10">
        <v>1</v>
      </c>
      <c r="I2581" s="11">
        <v>44847</v>
      </c>
      <c r="J2581" s="10">
        <v>41</v>
      </c>
      <c r="K2581" s="10" t="s">
        <v>68</v>
      </c>
      <c r="L2581" s="10" t="s">
        <v>39</v>
      </c>
    </row>
    <row r="2582" spans="1:12" x14ac:dyDescent="0.3">
      <c r="A2582" s="52">
        <v>45931</v>
      </c>
      <c r="B2582" s="10" t="s">
        <v>167</v>
      </c>
      <c r="C2582" s="10" t="s">
        <v>168</v>
      </c>
      <c r="D2582" s="10" t="s">
        <v>66</v>
      </c>
      <c r="E2582" s="10" t="s">
        <v>20</v>
      </c>
      <c r="F2582" s="10" t="s">
        <v>19</v>
      </c>
      <c r="G2582" s="10" t="s">
        <v>51</v>
      </c>
      <c r="H2582" s="10">
        <v>1</v>
      </c>
      <c r="I2582" s="11">
        <v>45437</v>
      </c>
      <c r="J2582" s="10">
        <v>45</v>
      </c>
      <c r="K2582" s="10" t="s">
        <v>52</v>
      </c>
      <c r="L2582" s="10" t="s">
        <v>21</v>
      </c>
    </row>
    <row r="2583" spans="1:12" x14ac:dyDescent="0.3">
      <c r="A2583" s="52">
        <v>45931</v>
      </c>
      <c r="B2583" s="10" t="s">
        <v>169</v>
      </c>
      <c r="C2583" s="10" t="s">
        <v>170</v>
      </c>
      <c r="D2583" s="10" t="s">
        <v>168</v>
      </c>
      <c r="E2583" s="10" t="s">
        <v>20</v>
      </c>
      <c r="F2583" s="10" t="s">
        <v>17</v>
      </c>
      <c r="G2583" s="10" t="s">
        <v>51</v>
      </c>
      <c r="H2583" s="10">
        <v>1</v>
      </c>
      <c r="I2583" s="11">
        <v>45018</v>
      </c>
      <c r="J2583" s="10">
        <v>40</v>
      </c>
      <c r="K2583" s="10" t="s">
        <v>68</v>
      </c>
      <c r="L2583" s="10" t="s">
        <v>18</v>
      </c>
    </row>
    <row r="2584" spans="1:12" x14ac:dyDescent="0.3">
      <c r="A2584" s="52">
        <v>45931</v>
      </c>
      <c r="B2584" s="10" t="s">
        <v>171</v>
      </c>
      <c r="C2584" s="10" t="s">
        <v>172</v>
      </c>
      <c r="D2584" s="10" t="s">
        <v>132</v>
      </c>
      <c r="E2584" s="10" t="s">
        <v>20</v>
      </c>
      <c r="F2584" s="10" t="s">
        <v>17</v>
      </c>
      <c r="G2584" s="10" t="s">
        <v>75</v>
      </c>
      <c r="H2584" s="10">
        <v>1</v>
      </c>
      <c r="I2584" s="11">
        <v>44809</v>
      </c>
      <c r="J2584" s="10">
        <v>26</v>
      </c>
      <c r="K2584" s="10" t="s">
        <v>68</v>
      </c>
      <c r="L2584" s="10" t="s">
        <v>27</v>
      </c>
    </row>
    <row r="2585" spans="1:12" x14ac:dyDescent="0.3">
      <c r="A2585" s="52">
        <v>45931</v>
      </c>
      <c r="B2585" s="10" t="s">
        <v>173</v>
      </c>
      <c r="C2585" s="10" t="s">
        <v>174</v>
      </c>
      <c r="D2585" s="10" t="s">
        <v>175</v>
      </c>
      <c r="E2585" s="10" t="s">
        <v>16</v>
      </c>
      <c r="F2585" s="10" t="s">
        <v>17</v>
      </c>
      <c r="G2585" s="10" t="s">
        <v>57</v>
      </c>
      <c r="H2585" s="10">
        <v>0.91</v>
      </c>
      <c r="I2585" s="11">
        <v>45278</v>
      </c>
      <c r="J2585" s="10">
        <v>54</v>
      </c>
      <c r="K2585" s="10" t="s">
        <v>52</v>
      </c>
      <c r="L2585" s="10" t="s">
        <v>94</v>
      </c>
    </row>
    <row r="2586" spans="1:12" x14ac:dyDescent="0.3">
      <c r="A2586" s="52">
        <v>45931</v>
      </c>
      <c r="B2586" s="10" t="s">
        <v>176</v>
      </c>
      <c r="C2586" s="10" t="s">
        <v>177</v>
      </c>
      <c r="D2586" s="10" t="s">
        <v>178</v>
      </c>
      <c r="E2586" s="10" t="s">
        <v>20</v>
      </c>
      <c r="F2586" s="10" t="s">
        <v>19</v>
      </c>
      <c r="G2586" s="10" t="s">
        <v>75</v>
      </c>
      <c r="H2586" s="10">
        <v>1</v>
      </c>
      <c r="I2586" s="11">
        <v>45775</v>
      </c>
      <c r="J2586" s="10">
        <v>59</v>
      </c>
      <c r="K2586" s="10" t="s">
        <v>68</v>
      </c>
      <c r="L2586" s="10" t="s">
        <v>36</v>
      </c>
    </row>
    <row r="2587" spans="1:12" x14ac:dyDescent="0.3">
      <c r="A2587" s="52">
        <v>45931</v>
      </c>
      <c r="B2587" s="10" t="s">
        <v>179</v>
      </c>
      <c r="C2587" s="10" t="s">
        <v>180</v>
      </c>
      <c r="D2587" s="10" t="s">
        <v>181</v>
      </c>
      <c r="E2587" s="10" t="s">
        <v>20</v>
      </c>
      <c r="F2587" s="10" t="s">
        <v>50</v>
      </c>
      <c r="G2587" s="10" t="s">
        <v>51</v>
      </c>
      <c r="H2587" s="10">
        <v>1</v>
      </c>
      <c r="I2587" s="11">
        <v>45063</v>
      </c>
      <c r="J2587" s="10">
        <v>44</v>
      </c>
      <c r="K2587" s="10" t="s">
        <v>52</v>
      </c>
      <c r="L2587" s="10" t="s">
        <v>35</v>
      </c>
    </row>
    <row r="2588" spans="1:12" x14ac:dyDescent="0.3">
      <c r="A2588" s="52">
        <v>45931</v>
      </c>
      <c r="B2588" s="10" t="s">
        <v>182</v>
      </c>
      <c r="C2588" s="10" t="s">
        <v>183</v>
      </c>
      <c r="D2588" s="10" t="s">
        <v>184</v>
      </c>
      <c r="E2588" s="10" t="s">
        <v>16</v>
      </c>
      <c r="F2588" s="10" t="s">
        <v>17</v>
      </c>
      <c r="G2588" s="10" t="s">
        <v>51</v>
      </c>
      <c r="H2588" s="10">
        <v>0.91</v>
      </c>
      <c r="I2588" s="11">
        <v>45432</v>
      </c>
      <c r="J2588" s="10">
        <v>60</v>
      </c>
      <c r="K2588" s="10" t="s">
        <v>52</v>
      </c>
      <c r="L2588" s="10" t="s">
        <v>39</v>
      </c>
    </row>
    <row r="2589" spans="1:12" x14ac:dyDescent="0.3">
      <c r="A2589" s="52">
        <v>45931</v>
      </c>
      <c r="B2589" s="10" t="s">
        <v>185</v>
      </c>
      <c r="C2589" s="10" t="s">
        <v>186</v>
      </c>
      <c r="D2589" s="10" t="s">
        <v>187</v>
      </c>
      <c r="E2589" s="10" t="s">
        <v>16</v>
      </c>
      <c r="F2589" s="10" t="s">
        <v>19</v>
      </c>
      <c r="G2589" s="10" t="s">
        <v>57</v>
      </c>
      <c r="H2589" s="10">
        <v>1</v>
      </c>
      <c r="I2589" s="11">
        <v>44594</v>
      </c>
      <c r="J2589" s="10">
        <v>39</v>
      </c>
      <c r="K2589" s="10" t="s">
        <v>68</v>
      </c>
      <c r="L2589" s="10" t="s">
        <v>35</v>
      </c>
    </row>
    <row r="2590" spans="1:12" x14ac:dyDescent="0.3">
      <c r="A2590" s="52">
        <v>45931</v>
      </c>
      <c r="B2590" s="10" t="s">
        <v>191</v>
      </c>
      <c r="C2590" s="10" t="s">
        <v>192</v>
      </c>
      <c r="D2590" s="10" t="s">
        <v>193</v>
      </c>
      <c r="E2590" s="10" t="s">
        <v>16</v>
      </c>
      <c r="F2590" s="10" t="s">
        <v>19</v>
      </c>
      <c r="G2590" s="10" t="s">
        <v>67</v>
      </c>
      <c r="H2590" s="10">
        <v>1</v>
      </c>
      <c r="I2590" s="11">
        <v>45620</v>
      </c>
      <c r="J2590" s="10">
        <v>26</v>
      </c>
      <c r="K2590" s="10" t="s">
        <v>52</v>
      </c>
      <c r="L2590" s="10" t="s">
        <v>42</v>
      </c>
    </row>
    <row r="2591" spans="1:12" x14ac:dyDescent="0.3">
      <c r="A2591" s="52">
        <v>45931</v>
      </c>
      <c r="B2591" s="10" t="s">
        <v>194</v>
      </c>
      <c r="C2591" s="10" t="s">
        <v>195</v>
      </c>
      <c r="D2591" s="10" t="s">
        <v>187</v>
      </c>
      <c r="E2591" s="10" t="s">
        <v>16</v>
      </c>
      <c r="F2591" s="10" t="s">
        <v>56</v>
      </c>
      <c r="G2591" s="10" t="s">
        <v>51</v>
      </c>
      <c r="H2591" s="10">
        <v>1</v>
      </c>
      <c r="I2591" s="11">
        <v>44956</v>
      </c>
      <c r="J2591" s="10">
        <v>49</v>
      </c>
      <c r="K2591" s="10" t="s">
        <v>52</v>
      </c>
      <c r="L2591" s="10" t="s">
        <v>21</v>
      </c>
    </row>
    <row r="2592" spans="1:12" x14ac:dyDescent="0.3">
      <c r="A2592" s="52">
        <v>45931</v>
      </c>
      <c r="B2592" s="10" t="s">
        <v>196</v>
      </c>
      <c r="C2592" s="10" t="s">
        <v>197</v>
      </c>
      <c r="D2592" s="10" t="s">
        <v>198</v>
      </c>
      <c r="E2592" s="10" t="s">
        <v>20</v>
      </c>
      <c r="F2592" s="10" t="s">
        <v>19</v>
      </c>
      <c r="G2592" s="10" t="s">
        <v>121</v>
      </c>
      <c r="H2592" s="10">
        <v>1</v>
      </c>
      <c r="I2592" s="11">
        <v>44119</v>
      </c>
      <c r="J2592" s="10">
        <v>47</v>
      </c>
      <c r="K2592" s="10" t="s">
        <v>52</v>
      </c>
      <c r="L2592" s="10" t="s">
        <v>36</v>
      </c>
    </row>
    <row r="2593" spans="1:12" x14ac:dyDescent="0.3">
      <c r="A2593" s="52">
        <v>45931</v>
      </c>
      <c r="B2593" s="10" t="s">
        <v>199</v>
      </c>
      <c r="C2593" s="10" t="s">
        <v>136</v>
      </c>
      <c r="D2593" s="10" t="s">
        <v>200</v>
      </c>
      <c r="E2593" s="10" t="s">
        <v>16</v>
      </c>
      <c r="F2593" s="10" t="s">
        <v>19</v>
      </c>
      <c r="G2593" s="10" t="s">
        <v>51</v>
      </c>
      <c r="H2593" s="10">
        <v>1</v>
      </c>
      <c r="I2593" s="11">
        <v>45509</v>
      </c>
      <c r="J2593" s="10">
        <v>22</v>
      </c>
      <c r="K2593" s="10" t="s">
        <v>68</v>
      </c>
      <c r="L2593" s="10" t="s">
        <v>42</v>
      </c>
    </row>
    <row r="2594" spans="1:12" x14ac:dyDescent="0.3">
      <c r="A2594" s="52">
        <v>45931</v>
      </c>
      <c r="B2594" s="10" t="s">
        <v>201</v>
      </c>
      <c r="C2594" s="10" t="s">
        <v>80</v>
      </c>
      <c r="D2594" s="10" t="s">
        <v>63</v>
      </c>
      <c r="E2594" s="10" t="s">
        <v>20</v>
      </c>
      <c r="F2594" s="10" t="s">
        <v>56</v>
      </c>
      <c r="G2594" s="10" t="s">
        <v>67</v>
      </c>
      <c r="H2594" s="10">
        <v>1</v>
      </c>
      <c r="I2594" s="11">
        <v>44322</v>
      </c>
      <c r="J2594" s="10">
        <v>25</v>
      </c>
      <c r="K2594" s="10" t="s">
        <v>52</v>
      </c>
      <c r="L2594" s="10" t="s">
        <v>18</v>
      </c>
    </row>
    <row r="2595" spans="1:12" x14ac:dyDescent="0.3">
      <c r="A2595" s="52">
        <v>45931</v>
      </c>
      <c r="B2595" s="10" t="s">
        <v>205</v>
      </c>
      <c r="C2595" s="10" t="s">
        <v>206</v>
      </c>
      <c r="D2595" s="10" t="s">
        <v>207</v>
      </c>
      <c r="E2595" s="10" t="s">
        <v>16</v>
      </c>
      <c r="F2595" s="10" t="s">
        <v>19</v>
      </c>
      <c r="G2595" s="10" t="s">
        <v>57</v>
      </c>
      <c r="H2595" s="10">
        <v>1</v>
      </c>
      <c r="I2595" s="11">
        <v>44639</v>
      </c>
      <c r="J2595" s="10">
        <v>33</v>
      </c>
      <c r="K2595" s="10" t="s">
        <v>52</v>
      </c>
      <c r="L2595" s="10" t="s">
        <v>18</v>
      </c>
    </row>
    <row r="2596" spans="1:12" x14ac:dyDescent="0.3">
      <c r="A2596" s="52">
        <v>45931</v>
      </c>
      <c r="B2596" s="10" t="s">
        <v>213</v>
      </c>
      <c r="C2596" s="10" t="s">
        <v>214</v>
      </c>
      <c r="D2596" s="10" t="s">
        <v>89</v>
      </c>
      <c r="E2596" s="10" t="s">
        <v>20</v>
      </c>
      <c r="F2596" s="10" t="s">
        <v>17</v>
      </c>
      <c r="G2596" s="10" t="s">
        <v>51</v>
      </c>
      <c r="H2596" s="10">
        <v>1</v>
      </c>
      <c r="I2596" s="11">
        <v>45387</v>
      </c>
      <c r="J2596" s="10">
        <v>62</v>
      </c>
      <c r="K2596" s="10" t="s">
        <v>68</v>
      </c>
      <c r="L2596" s="10" t="s">
        <v>90</v>
      </c>
    </row>
    <row r="2597" spans="1:12" x14ac:dyDescent="0.3">
      <c r="A2597" s="52">
        <v>45931</v>
      </c>
      <c r="B2597" s="10" t="s">
        <v>215</v>
      </c>
      <c r="C2597" s="10" t="s">
        <v>216</v>
      </c>
      <c r="D2597" s="10" t="s">
        <v>217</v>
      </c>
      <c r="E2597" s="10" t="s">
        <v>16</v>
      </c>
      <c r="F2597" s="10" t="s">
        <v>17</v>
      </c>
      <c r="G2597" s="10" t="s">
        <v>51</v>
      </c>
      <c r="H2597" s="10">
        <v>1</v>
      </c>
      <c r="I2597" s="11">
        <v>45267</v>
      </c>
      <c r="J2597" s="10">
        <v>27</v>
      </c>
      <c r="K2597" s="10" t="s">
        <v>68</v>
      </c>
      <c r="L2597" s="10" t="s">
        <v>18</v>
      </c>
    </row>
    <row r="2598" spans="1:12" x14ac:dyDescent="0.3">
      <c r="A2598" s="52">
        <v>45931</v>
      </c>
      <c r="B2598" s="10" t="s">
        <v>218</v>
      </c>
      <c r="C2598" s="10" t="s">
        <v>219</v>
      </c>
      <c r="D2598" s="10" t="s">
        <v>220</v>
      </c>
      <c r="E2598" s="10" t="s">
        <v>16</v>
      </c>
      <c r="F2598" s="10" t="s">
        <v>17</v>
      </c>
      <c r="G2598" s="10" t="s">
        <v>75</v>
      </c>
      <c r="H2598" s="10">
        <v>1</v>
      </c>
      <c r="I2598" s="11">
        <v>44569</v>
      </c>
      <c r="J2598" s="10">
        <v>40</v>
      </c>
      <c r="K2598" s="10" t="s">
        <v>68</v>
      </c>
      <c r="L2598" s="10" t="s">
        <v>21</v>
      </c>
    </row>
    <row r="2599" spans="1:12" x14ac:dyDescent="0.3">
      <c r="A2599" s="52">
        <v>45931</v>
      </c>
      <c r="B2599" s="10" t="s">
        <v>221</v>
      </c>
      <c r="C2599" s="10" t="s">
        <v>222</v>
      </c>
      <c r="D2599" s="10" t="s">
        <v>223</v>
      </c>
      <c r="E2599" s="10" t="s">
        <v>16</v>
      </c>
      <c r="F2599" s="10" t="s">
        <v>56</v>
      </c>
      <c r="G2599" s="10" t="s">
        <v>51</v>
      </c>
      <c r="H2599" s="10">
        <v>1</v>
      </c>
      <c r="I2599" s="11">
        <v>44876</v>
      </c>
      <c r="J2599" s="10">
        <v>45</v>
      </c>
      <c r="K2599" s="10" t="s">
        <v>52</v>
      </c>
      <c r="L2599" s="10" t="s">
        <v>35</v>
      </c>
    </row>
    <row r="2600" spans="1:12" x14ac:dyDescent="0.3">
      <c r="A2600" s="52">
        <v>45931</v>
      </c>
      <c r="B2600" s="10" t="s">
        <v>224</v>
      </c>
      <c r="C2600" s="10" t="s">
        <v>100</v>
      </c>
      <c r="D2600" s="10" t="s">
        <v>225</v>
      </c>
      <c r="E2600" s="10" t="s">
        <v>16</v>
      </c>
      <c r="F2600" s="10" t="s">
        <v>17</v>
      </c>
      <c r="G2600" s="10" t="s">
        <v>51</v>
      </c>
      <c r="H2600" s="10">
        <v>1</v>
      </c>
      <c r="I2600" s="11">
        <v>44873</v>
      </c>
      <c r="J2600" s="10">
        <v>60</v>
      </c>
      <c r="K2600" s="10" t="s">
        <v>68</v>
      </c>
      <c r="L2600" s="10" t="s">
        <v>42</v>
      </c>
    </row>
    <row r="2601" spans="1:12" x14ac:dyDescent="0.3">
      <c r="A2601" s="52">
        <v>45931</v>
      </c>
      <c r="B2601" s="10" t="s">
        <v>226</v>
      </c>
      <c r="C2601" s="10" t="s">
        <v>216</v>
      </c>
      <c r="D2601" s="10" t="s">
        <v>227</v>
      </c>
      <c r="E2601" s="10" t="s">
        <v>16</v>
      </c>
      <c r="F2601" s="10" t="s">
        <v>19</v>
      </c>
      <c r="G2601" s="10" t="s">
        <v>75</v>
      </c>
      <c r="H2601" s="10">
        <v>1</v>
      </c>
      <c r="I2601" s="11">
        <v>45178</v>
      </c>
      <c r="J2601" s="10">
        <v>44</v>
      </c>
      <c r="K2601" s="10" t="s">
        <v>68</v>
      </c>
      <c r="L2601" s="10" t="s">
        <v>90</v>
      </c>
    </row>
    <row r="2602" spans="1:12" x14ac:dyDescent="0.3">
      <c r="A2602" s="52">
        <v>45931</v>
      </c>
      <c r="B2602" s="10" t="s">
        <v>228</v>
      </c>
      <c r="C2602" s="10" t="s">
        <v>229</v>
      </c>
      <c r="D2602" s="10" t="s">
        <v>33</v>
      </c>
      <c r="E2602" s="10" t="s">
        <v>16</v>
      </c>
      <c r="F2602" s="10" t="s">
        <v>19</v>
      </c>
      <c r="G2602" s="10" t="s">
        <v>51</v>
      </c>
      <c r="H2602" s="10">
        <v>1</v>
      </c>
      <c r="I2602" s="11">
        <v>45643</v>
      </c>
      <c r="J2602" s="10">
        <v>52</v>
      </c>
      <c r="K2602" s="10" t="s">
        <v>68</v>
      </c>
      <c r="L2602" s="10" t="s">
        <v>18</v>
      </c>
    </row>
    <row r="2603" spans="1:12" x14ac:dyDescent="0.3">
      <c r="A2603" s="52">
        <v>45931</v>
      </c>
      <c r="B2603" s="10" t="s">
        <v>230</v>
      </c>
      <c r="C2603" s="10" t="s">
        <v>231</v>
      </c>
      <c r="D2603" s="10" t="s">
        <v>232</v>
      </c>
      <c r="E2603" s="10" t="s">
        <v>16</v>
      </c>
      <c r="F2603" s="10" t="s">
        <v>19</v>
      </c>
      <c r="G2603" s="10" t="s">
        <v>51</v>
      </c>
      <c r="H2603" s="10">
        <v>1</v>
      </c>
      <c r="I2603" s="11">
        <v>44434</v>
      </c>
      <c r="J2603" s="10">
        <v>58</v>
      </c>
      <c r="K2603" s="10" t="s">
        <v>68</v>
      </c>
      <c r="L2603" s="10" t="s">
        <v>41</v>
      </c>
    </row>
    <row r="2604" spans="1:12" x14ac:dyDescent="0.3">
      <c r="A2604" s="52">
        <v>45931</v>
      </c>
      <c r="B2604" s="10" t="s">
        <v>233</v>
      </c>
      <c r="C2604" s="10" t="s">
        <v>37</v>
      </c>
      <c r="D2604" s="10" t="s">
        <v>234</v>
      </c>
      <c r="E2604" s="10" t="s">
        <v>20</v>
      </c>
      <c r="F2604" s="10" t="s">
        <v>19</v>
      </c>
      <c r="G2604" s="10" t="s">
        <v>51</v>
      </c>
      <c r="H2604" s="10">
        <v>0.91</v>
      </c>
      <c r="I2604" s="11">
        <v>44888</v>
      </c>
      <c r="J2604" s="10">
        <v>45</v>
      </c>
      <c r="K2604" s="10" t="s">
        <v>68</v>
      </c>
      <c r="L2604" s="10" t="s">
        <v>94</v>
      </c>
    </row>
    <row r="2605" spans="1:12" x14ac:dyDescent="0.3">
      <c r="A2605" s="52">
        <v>45931</v>
      </c>
      <c r="B2605" s="10" t="s">
        <v>235</v>
      </c>
      <c r="C2605" s="10" t="s">
        <v>236</v>
      </c>
      <c r="D2605" s="10" t="s">
        <v>237</v>
      </c>
      <c r="E2605" s="10" t="s">
        <v>16</v>
      </c>
      <c r="F2605" s="10" t="s">
        <v>19</v>
      </c>
      <c r="G2605" s="10" t="s">
        <v>121</v>
      </c>
      <c r="H2605" s="10">
        <v>1</v>
      </c>
      <c r="I2605" s="11">
        <v>45440</v>
      </c>
      <c r="J2605" s="10">
        <v>53</v>
      </c>
      <c r="K2605" s="10" t="s">
        <v>68</v>
      </c>
      <c r="L2605" s="10" t="s">
        <v>40</v>
      </c>
    </row>
    <row r="2606" spans="1:12" x14ac:dyDescent="0.3">
      <c r="A2606" s="52">
        <v>45931</v>
      </c>
      <c r="B2606" s="10" t="s">
        <v>240</v>
      </c>
      <c r="C2606" s="10" t="s">
        <v>241</v>
      </c>
      <c r="D2606" s="10" t="s">
        <v>242</v>
      </c>
      <c r="E2606" s="10" t="s">
        <v>16</v>
      </c>
      <c r="F2606" s="10" t="s">
        <v>19</v>
      </c>
      <c r="G2606" s="10" t="s">
        <v>75</v>
      </c>
      <c r="H2606" s="10">
        <v>0.91</v>
      </c>
      <c r="I2606" s="11">
        <v>45087</v>
      </c>
      <c r="J2606" s="10">
        <v>24</v>
      </c>
      <c r="K2606" s="10" t="s">
        <v>68</v>
      </c>
      <c r="L2606" s="10" t="s">
        <v>23</v>
      </c>
    </row>
    <row r="2607" spans="1:12" x14ac:dyDescent="0.3">
      <c r="A2607" s="52">
        <v>45931</v>
      </c>
      <c r="B2607" s="10" t="s">
        <v>245</v>
      </c>
      <c r="C2607" s="10" t="s">
        <v>83</v>
      </c>
      <c r="D2607" s="10" t="s">
        <v>246</v>
      </c>
      <c r="E2607" s="10" t="s">
        <v>20</v>
      </c>
      <c r="F2607" s="10" t="s">
        <v>19</v>
      </c>
      <c r="G2607" s="10" t="s">
        <v>51</v>
      </c>
      <c r="H2607" s="10">
        <v>1</v>
      </c>
      <c r="I2607" s="11">
        <v>44089</v>
      </c>
      <c r="J2607" s="10">
        <v>53</v>
      </c>
      <c r="K2607" s="10" t="s">
        <v>68</v>
      </c>
      <c r="L2607" s="10" t="s">
        <v>39</v>
      </c>
    </row>
    <row r="2608" spans="1:12" x14ac:dyDescent="0.3">
      <c r="A2608" s="52">
        <v>45931</v>
      </c>
      <c r="B2608" s="10" t="s">
        <v>249</v>
      </c>
      <c r="C2608" s="10" t="s">
        <v>250</v>
      </c>
      <c r="D2608" s="10" t="s">
        <v>251</v>
      </c>
      <c r="E2608" s="10" t="s">
        <v>20</v>
      </c>
      <c r="F2608" s="10" t="s">
        <v>56</v>
      </c>
      <c r="G2608" s="10" t="s">
        <v>98</v>
      </c>
      <c r="H2608" s="10">
        <v>1</v>
      </c>
      <c r="I2608" s="11">
        <v>45297</v>
      </c>
      <c r="J2608" s="10">
        <v>31</v>
      </c>
      <c r="K2608" s="10" t="s">
        <v>52</v>
      </c>
      <c r="L2608" s="10" t="s">
        <v>40</v>
      </c>
    </row>
    <row r="2609" spans="1:12" x14ac:dyDescent="0.3">
      <c r="A2609" s="52">
        <v>45931</v>
      </c>
      <c r="B2609" s="10" t="s">
        <v>252</v>
      </c>
      <c r="C2609" s="10" t="s">
        <v>174</v>
      </c>
      <c r="D2609" s="10" t="s">
        <v>89</v>
      </c>
      <c r="E2609" s="10" t="s">
        <v>20</v>
      </c>
      <c r="F2609" s="10" t="s">
        <v>17</v>
      </c>
      <c r="G2609" s="10" t="s">
        <v>121</v>
      </c>
      <c r="H2609" s="10">
        <v>1</v>
      </c>
      <c r="I2609" s="11">
        <v>44738</v>
      </c>
      <c r="J2609" s="10">
        <v>61</v>
      </c>
      <c r="K2609" s="10" t="s">
        <v>68</v>
      </c>
      <c r="L2609" s="10" t="s">
        <v>18</v>
      </c>
    </row>
    <row r="2610" spans="1:12" x14ac:dyDescent="0.3">
      <c r="A2610" s="52">
        <v>45931</v>
      </c>
      <c r="B2610" s="10" t="s">
        <v>253</v>
      </c>
      <c r="C2610" s="10" t="s">
        <v>254</v>
      </c>
      <c r="D2610" s="10" t="s">
        <v>93</v>
      </c>
      <c r="E2610" s="10" t="s">
        <v>16</v>
      </c>
      <c r="F2610" s="10" t="s">
        <v>17</v>
      </c>
      <c r="G2610" s="10" t="s">
        <v>51</v>
      </c>
      <c r="H2610" s="10">
        <v>1</v>
      </c>
      <c r="I2610" s="11">
        <v>44348</v>
      </c>
      <c r="J2610" s="10">
        <v>65</v>
      </c>
      <c r="K2610" s="10" t="s">
        <v>68</v>
      </c>
      <c r="L2610" s="10" t="s">
        <v>35</v>
      </c>
    </row>
    <row r="2611" spans="1:12" x14ac:dyDescent="0.3">
      <c r="A2611" s="52">
        <v>45931</v>
      </c>
      <c r="B2611" s="10" t="s">
        <v>255</v>
      </c>
      <c r="C2611" s="10" t="s">
        <v>256</v>
      </c>
      <c r="D2611" s="10" t="s">
        <v>257</v>
      </c>
      <c r="E2611" s="10" t="s">
        <v>20</v>
      </c>
      <c r="F2611" s="10" t="s">
        <v>19</v>
      </c>
      <c r="G2611" s="10" t="s">
        <v>121</v>
      </c>
      <c r="H2611" s="10">
        <v>1</v>
      </c>
      <c r="I2611" s="11">
        <v>45103</v>
      </c>
      <c r="J2611" s="10">
        <v>41</v>
      </c>
      <c r="K2611" s="10" t="s">
        <v>68</v>
      </c>
      <c r="L2611" s="10" t="s">
        <v>23</v>
      </c>
    </row>
    <row r="2612" spans="1:12" x14ac:dyDescent="0.3">
      <c r="A2612" s="52">
        <v>45931</v>
      </c>
      <c r="B2612" s="10" t="s">
        <v>258</v>
      </c>
      <c r="C2612" s="10" t="s">
        <v>259</v>
      </c>
      <c r="D2612" s="10" t="s">
        <v>260</v>
      </c>
      <c r="E2612" s="10" t="s">
        <v>20</v>
      </c>
      <c r="F2612" s="10" t="s">
        <v>17</v>
      </c>
      <c r="G2612" s="10" t="s">
        <v>67</v>
      </c>
      <c r="H2612" s="10">
        <v>1</v>
      </c>
      <c r="I2612" s="11">
        <v>44498</v>
      </c>
      <c r="J2612" s="10">
        <v>52</v>
      </c>
      <c r="K2612" s="10" t="s">
        <v>68</v>
      </c>
      <c r="L2612" s="10" t="s">
        <v>18</v>
      </c>
    </row>
    <row r="2613" spans="1:12" x14ac:dyDescent="0.3">
      <c r="A2613" s="52">
        <v>45931</v>
      </c>
      <c r="B2613" s="10" t="s">
        <v>261</v>
      </c>
      <c r="C2613" s="10" t="s">
        <v>262</v>
      </c>
      <c r="D2613" s="10" t="s">
        <v>81</v>
      </c>
      <c r="E2613" s="10" t="s">
        <v>20</v>
      </c>
      <c r="F2613" s="10" t="s">
        <v>19</v>
      </c>
      <c r="G2613" s="10" t="s">
        <v>57</v>
      </c>
      <c r="H2613" s="10">
        <v>0.91</v>
      </c>
      <c r="I2613" s="11">
        <v>44311</v>
      </c>
      <c r="J2613" s="10">
        <v>63</v>
      </c>
      <c r="K2613" s="10" t="s">
        <v>68</v>
      </c>
      <c r="L2613" s="10" t="s">
        <v>94</v>
      </c>
    </row>
    <row r="2614" spans="1:12" x14ac:dyDescent="0.3">
      <c r="A2614" s="52">
        <v>45931</v>
      </c>
      <c r="B2614" s="10" t="s">
        <v>266</v>
      </c>
      <c r="C2614" s="10" t="s">
        <v>267</v>
      </c>
      <c r="D2614" s="10" t="s">
        <v>158</v>
      </c>
      <c r="E2614" s="10" t="s">
        <v>16</v>
      </c>
      <c r="F2614" s="10" t="s">
        <v>19</v>
      </c>
      <c r="G2614" s="10" t="s">
        <v>51</v>
      </c>
      <c r="H2614" s="10">
        <v>0.91</v>
      </c>
      <c r="I2614" s="11">
        <v>44231</v>
      </c>
      <c r="J2614" s="10">
        <v>22</v>
      </c>
      <c r="K2614" s="10" t="s">
        <v>52</v>
      </c>
      <c r="L2614" s="10" t="s">
        <v>35</v>
      </c>
    </row>
    <row r="2615" spans="1:12" x14ac:dyDescent="0.3">
      <c r="A2615" s="52">
        <v>45931</v>
      </c>
      <c r="B2615" s="10" t="s">
        <v>268</v>
      </c>
      <c r="C2615" s="10" t="s">
        <v>269</v>
      </c>
      <c r="D2615" s="10" t="s">
        <v>161</v>
      </c>
      <c r="E2615" s="10" t="s">
        <v>16</v>
      </c>
      <c r="F2615" s="10" t="s">
        <v>19</v>
      </c>
      <c r="G2615" s="10" t="s">
        <v>75</v>
      </c>
      <c r="H2615" s="10">
        <v>1</v>
      </c>
      <c r="I2615" s="11">
        <v>45300</v>
      </c>
      <c r="J2615" s="10">
        <v>31</v>
      </c>
      <c r="K2615" s="10" t="s">
        <v>52</v>
      </c>
      <c r="L2615" s="10" t="s">
        <v>36</v>
      </c>
    </row>
    <row r="2616" spans="1:12" x14ac:dyDescent="0.3">
      <c r="A2616" s="52">
        <v>45931</v>
      </c>
      <c r="B2616" s="10" t="s">
        <v>270</v>
      </c>
      <c r="C2616" s="10" t="s">
        <v>271</v>
      </c>
      <c r="D2616" s="10" t="s">
        <v>272</v>
      </c>
      <c r="E2616" s="10" t="s">
        <v>20</v>
      </c>
      <c r="F2616" s="10" t="s">
        <v>19</v>
      </c>
      <c r="G2616" s="10" t="s">
        <v>57</v>
      </c>
      <c r="H2616" s="10">
        <v>0.91</v>
      </c>
      <c r="I2616" s="11">
        <v>45348</v>
      </c>
      <c r="J2616" s="10">
        <v>43</v>
      </c>
      <c r="K2616" s="10" t="s">
        <v>68</v>
      </c>
      <c r="L2616" s="10" t="s">
        <v>18</v>
      </c>
    </row>
    <row r="2617" spans="1:12" x14ac:dyDescent="0.3">
      <c r="A2617" s="52">
        <v>45931</v>
      </c>
      <c r="B2617" s="10" t="s">
        <v>274</v>
      </c>
      <c r="C2617" s="10" t="s">
        <v>275</v>
      </c>
      <c r="D2617" s="10" t="s">
        <v>168</v>
      </c>
      <c r="E2617" s="10" t="s">
        <v>20</v>
      </c>
      <c r="F2617" s="10" t="s">
        <v>50</v>
      </c>
      <c r="G2617" s="10" t="s">
        <v>98</v>
      </c>
      <c r="H2617" s="10">
        <v>1</v>
      </c>
      <c r="I2617" s="11">
        <v>44855</v>
      </c>
      <c r="J2617" s="10">
        <v>35</v>
      </c>
      <c r="K2617" s="10" t="s">
        <v>52</v>
      </c>
      <c r="L2617" s="10" t="s">
        <v>35</v>
      </c>
    </row>
    <row r="2618" spans="1:12" x14ac:dyDescent="0.3">
      <c r="A2618" s="52">
        <v>45931</v>
      </c>
      <c r="B2618" s="10" t="s">
        <v>276</v>
      </c>
      <c r="C2618" s="10" t="s">
        <v>277</v>
      </c>
      <c r="D2618" s="10" t="s">
        <v>278</v>
      </c>
      <c r="E2618" s="10" t="s">
        <v>16</v>
      </c>
      <c r="F2618" s="10" t="s">
        <v>19</v>
      </c>
      <c r="G2618" s="10" t="s">
        <v>51</v>
      </c>
      <c r="H2618" s="10">
        <v>1</v>
      </c>
      <c r="I2618" s="11">
        <v>45780</v>
      </c>
      <c r="J2618" s="10">
        <v>47</v>
      </c>
      <c r="K2618" s="10" t="s">
        <v>52</v>
      </c>
      <c r="L2618" s="10" t="s">
        <v>40</v>
      </c>
    </row>
    <row r="2619" spans="1:12" x14ac:dyDescent="0.3">
      <c r="A2619" s="52">
        <v>45931</v>
      </c>
      <c r="B2619" s="10" t="s">
        <v>279</v>
      </c>
      <c r="C2619" s="10" t="s">
        <v>280</v>
      </c>
      <c r="D2619" s="10" t="s">
        <v>281</v>
      </c>
      <c r="E2619" s="10" t="s">
        <v>16</v>
      </c>
      <c r="F2619" s="10" t="s">
        <v>19</v>
      </c>
      <c r="G2619" s="10" t="s">
        <v>29</v>
      </c>
      <c r="H2619" s="10">
        <v>1</v>
      </c>
      <c r="I2619" s="11">
        <v>44110</v>
      </c>
      <c r="J2619" s="10">
        <v>30</v>
      </c>
      <c r="K2619" s="10" t="s">
        <v>68</v>
      </c>
      <c r="L2619" s="10" t="s">
        <v>18</v>
      </c>
    </row>
    <row r="2620" spans="1:12" x14ac:dyDescent="0.3">
      <c r="A2620" s="52">
        <v>45931</v>
      </c>
      <c r="B2620" s="10" t="s">
        <v>282</v>
      </c>
      <c r="C2620" s="10" t="s">
        <v>80</v>
      </c>
      <c r="D2620" s="10" t="s">
        <v>283</v>
      </c>
      <c r="E2620" s="10" t="s">
        <v>20</v>
      </c>
      <c r="F2620" s="10" t="s">
        <v>17</v>
      </c>
      <c r="G2620" s="10" t="s">
        <v>51</v>
      </c>
      <c r="H2620" s="10">
        <v>1</v>
      </c>
      <c r="I2620" s="11">
        <v>44294</v>
      </c>
      <c r="J2620" s="10">
        <v>26</v>
      </c>
      <c r="K2620" s="10" t="s">
        <v>52</v>
      </c>
      <c r="L2620" s="10" t="s">
        <v>18</v>
      </c>
    </row>
    <row r="2621" spans="1:12" x14ac:dyDescent="0.3">
      <c r="A2621" s="52">
        <v>45931</v>
      </c>
      <c r="B2621" s="10" t="s">
        <v>284</v>
      </c>
      <c r="C2621" s="10" t="s">
        <v>285</v>
      </c>
      <c r="D2621" s="10" t="s">
        <v>286</v>
      </c>
      <c r="E2621" s="10" t="s">
        <v>20</v>
      </c>
      <c r="F2621" s="10" t="s">
        <v>19</v>
      </c>
      <c r="G2621" s="10" t="s">
        <v>67</v>
      </c>
      <c r="H2621" s="10">
        <v>1</v>
      </c>
      <c r="I2621" s="11">
        <v>44559</v>
      </c>
      <c r="J2621" s="10">
        <v>63</v>
      </c>
      <c r="K2621" s="10" t="s">
        <v>68</v>
      </c>
      <c r="L2621" s="10" t="s">
        <v>36</v>
      </c>
    </row>
    <row r="2622" spans="1:12" x14ac:dyDescent="0.3">
      <c r="A2622" s="52">
        <v>45931</v>
      </c>
      <c r="B2622" s="10" t="s">
        <v>290</v>
      </c>
      <c r="C2622" s="10" t="s">
        <v>271</v>
      </c>
      <c r="D2622" s="10" t="s">
        <v>291</v>
      </c>
      <c r="E2622" s="10" t="s">
        <v>20</v>
      </c>
      <c r="F2622" s="10" t="s">
        <v>17</v>
      </c>
      <c r="G2622" s="10" t="s">
        <v>51</v>
      </c>
      <c r="H2622" s="10">
        <v>0.91</v>
      </c>
      <c r="I2622" s="11">
        <v>44522</v>
      </c>
      <c r="J2622" s="10">
        <v>59</v>
      </c>
      <c r="K2622" s="10" t="s">
        <v>52</v>
      </c>
      <c r="L2622" s="10" t="s">
        <v>21</v>
      </c>
    </row>
    <row r="2623" spans="1:12" x14ac:dyDescent="0.3">
      <c r="A2623" s="52">
        <v>45931</v>
      </c>
      <c r="B2623" s="10" t="s">
        <v>292</v>
      </c>
      <c r="C2623" s="10" t="s">
        <v>131</v>
      </c>
      <c r="D2623" s="10" t="s">
        <v>293</v>
      </c>
      <c r="E2623" s="10" t="s">
        <v>20</v>
      </c>
      <c r="F2623" s="10" t="s">
        <v>19</v>
      </c>
      <c r="G2623" s="10" t="s">
        <v>57</v>
      </c>
      <c r="H2623" s="10">
        <v>1</v>
      </c>
      <c r="I2623" s="11">
        <v>45491</v>
      </c>
      <c r="J2623" s="10">
        <v>62</v>
      </c>
      <c r="K2623" s="10" t="s">
        <v>68</v>
      </c>
      <c r="L2623" s="10" t="s">
        <v>18</v>
      </c>
    </row>
    <row r="2624" spans="1:12" x14ac:dyDescent="0.3">
      <c r="A2624" s="52">
        <v>45931</v>
      </c>
      <c r="B2624" s="10" t="s">
        <v>294</v>
      </c>
      <c r="C2624" s="10" t="s">
        <v>54</v>
      </c>
      <c r="D2624" s="10" t="s">
        <v>295</v>
      </c>
      <c r="E2624" s="10" t="s">
        <v>16</v>
      </c>
      <c r="F2624" s="10" t="s">
        <v>50</v>
      </c>
      <c r="G2624" s="10" t="s">
        <v>121</v>
      </c>
      <c r="H2624" s="10">
        <v>1</v>
      </c>
      <c r="I2624" s="11">
        <v>44168</v>
      </c>
      <c r="J2624" s="10">
        <v>38</v>
      </c>
      <c r="K2624" s="10" t="s">
        <v>52</v>
      </c>
      <c r="L2624" s="10" t="s">
        <v>23</v>
      </c>
    </row>
    <row r="2625" spans="1:12" x14ac:dyDescent="0.3">
      <c r="A2625" s="52">
        <v>45931</v>
      </c>
      <c r="B2625" s="10" t="s">
        <v>296</v>
      </c>
      <c r="C2625" s="10" t="s">
        <v>297</v>
      </c>
      <c r="D2625" s="10" t="s">
        <v>298</v>
      </c>
      <c r="E2625" s="10" t="s">
        <v>20</v>
      </c>
      <c r="F2625" s="10" t="s">
        <v>19</v>
      </c>
      <c r="G2625" s="10" t="s">
        <v>51</v>
      </c>
      <c r="H2625" s="10">
        <v>1</v>
      </c>
      <c r="I2625" s="11">
        <v>45249</v>
      </c>
      <c r="J2625" s="10">
        <v>52</v>
      </c>
      <c r="K2625" s="10" t="s">
        <v>68</v>
      </c>
      <c r="L2625" s="10" t="s">
        <v>90</v>
      </c>
    </row>
    <row r="2626" spans="1:12" x14ac:dyDescent="0.3">
      <c r="A2626" s="52">
        <v>45931</v>
      </c>
      <c r="B2626" s="10" t="s">
        <v>299</v>
      </c>
      <c r="C2626" s="10" t="s">
        <v>300</v>
      </c>
      <c r="D2626" s="10" t="s">
        <v>301</v>
      </c>
      <c r="E2626" s="10" t="s">
        <v>20</v>
      </c>
      <c r="F2626" s="10" t="s">
        <v>19</v>
      </c>
      <c r="G2626" s="10" t="s">
        <v>75</v>
      </c>
      <c r="H2626" s="10">
        <v>1</v>
      </c>
      <c r="I2626" s="11">
        <v>44987</v>
      </c>
      <c r="J2626" s="10">
        <v>57</v>
      </c>
      <c r="K2626" s="10" t="s">
        <v>52</v>
      </c>
      <c r="L2626" s="10" t="s">
        <v>18</v>
      </c>
    </row>
    <row r="2627" spans="1:12" x14ac:dyDescent="0.3">
      <c r="A2627" s="52">
        <v>45931</v>
      </c>
      <c r="B2627" s="10" t="s">
        <v>302</v>
      </c>
      <c r="C2627" s="10" t="s">
        <v>303</v>
      </c>
      <c r="D2627" s="10" t="s">
        <v>304</v>
      </c>
      <c r="E2627" s="10" t="s">
        <v>20</v>
      </c>
      <c r="F2627" s="10" t="s">
        <v>17</v>
      </c>
      <c r="G2627" s="10" t="s">
        <v>51</v>
      </c>
      <c r="H2627" s="10">
        <v>1</v>
      </c>
      <c r="I2627" s="11">
        <v>44866</v>
      </c>
      <c r="J2627" s="10">
        <v>32</v>
      </c>
      <c r="K2627" s="10" t="s">
        <v>68</v>
      </c>
      <c r="L2627" s="10" t="s">
        <v>90</v>
      </c>
    </row>
    <row r="2628" spans="1:12" x14ac:dyDescent="0.3">
      <c r="A2628" s="52">
        <v>45931</v>
      </c>
      <c r="B2628" s="10" t="s">
        <v>305</v>
      </c>
      <c r="C2628" s="10" t="s">
        <v>306</v>
      </c>
      <c r="D2628" s="10" t="s">
        <v>307</v>
      </c>
      <c r="E2628" s="10" t="s">
        <v>16</v>
      </c>
      <c r="F2628" s="10" t="s">
        <v>19</v>
      </c>
      <c r="G2628" s="10" t="s">
        <v>51</v>
      </c>
      <c r="H2628" s="10">
        <v>1</v>
      </c>
      <c r="I2628" s="11">
        <v>44511</v>
      </c>
      <c r="J2628" s="10">
        <v>46</v>
      </c>
      <c r="K2628" s="10" t="s">
        <v>52</v>
      </c>
      <c r="L2628" s="10" t="s">
        <v>41</v>
      </c>
    </row>
    <row r="2629" spans="1:12" x14ac:dyDescent="0.3">
      <c r="A2629" s="52">
        <v>45931</v>
      </c>
      <c r="B2629" s="10" t="s">
        <v>308</v>
      </c>
      <c r="C2629" s="10" t="s">
        <v>309</v>
      </c>
      <c r="D2629" s="10" t="s">
        <v>310</v>
      </c>
      <c r="E2629" s="10" t="s">
        <v>16</v>
      </c>
      <c r="F2629" s="10" t="s">
        <v>19</v>
      </c>
      <c r="G2629" s="10" t="s">
        <v>51</v>
      </c>
      <c r="H2629" s="10">
        <v>1</v>
      </c>
      <c r="I2629" s="11">
        <v>44664</v>
      </c>
      <c r="J2629" s="10">
        <v>32</v>
      </c>
      <c r="K2629" s="10" t="s">
        <v>68</v>
      </c>
      <c r="L2629" s="10" t="s">
        <v>18</v>
      </c>
    </row>
    <row r="2630" spans="1:12" x14ac:dyDescent="0.3">
      <c r="A2630" s="52">
        <v>45931</v>
      </c>
      <c r="B2630" s="10" t="s">
        <v>311</v>
      </c>
      <c r="C2630" s="10" t="s">
        <v>312</v>
      </c>
      <c r="D2630" s="10" t="s">
        <v>310</v>
      </c>
      <c r="E2630" s="10" t="s">
        <v>16</v>
      </c>
      <c r="F2630" s="10" t="s">
        <v>50</v>
      </c>
      <c r="G2630" s="10" t="s">
        <v>29</v>
      </c>
      <c r="H2630" s="10">
        <v>1</v>
      </c>
      <c r="I2630" s="11">
        <v>45893</v>
      </c>
      <c r="J2630" s="10">
        <v>45</v>
      </c>
      <c r="K2630" s="10" t="s">
        <v>52</v>
      </c>
      <c r="L2630" s="10" t="s">
        <v>40</v>
      </c>
    </row>
    <row r="2631" spans="1:12" x14ac:dyDescent="0.3">
      <c r="A2631" s="52">
        <v>45931</v>
      </c>
      <c r="B2631" s="10" t="s">
        <v>313</v>
      </c>
      <c r="C2631" s="10" t="s">
        <v>77</v>
      </c>
      <c r="D2631" s="10" t="s">
        <v>120</v>
      </c>
      <c r="E2631" s="10" t="s">
        <v>16</v>
      </c>
      <c r="F2631" s="10" t="s">
        <v>56</v>
      </c>
      <c r="G2631" s="10" t="s">
        <v>51</v>
      </c>
      <c r="H2631" s="10">
        <v>1</v>
      </c>
      <c r="I2631" s="11">
        <v>44263</v>
      </c>
      <c r="J2631" s="10">
        <v>28</v>
      </c>
      <c r="K2631" s="10" t="s">
        <v>52</v>
      </c>
      <c r="L2631" s="10" t="s">
        <v>36</v>
      </c>
    </row>
    <row r="2632" spans="1:12" x14ac:dyDescent="0.3">
      <c r="A2632" s="52">
        <v>45931</v>
      </c>
      <c r="B2632" s="10" t="s">
        <v>314</v>
      </c>
      <c r="C2632" s="10" t="s">
        <v>138</v>
      </c>
      <c r="D2632" s="10" t="s">
        <v>129</v>
      </c>
      <c r="E2632" s="10" t="s">
        <v>20</v>
      </c>
      <c r="F2632" s="10" t="s">
        <v>19</v>
      </c>
      <c r="G2632" s="10" t="s">
        <v>67</v>
      </c>
      <c r="H2632" s="10">
        <v>1</v>
      </c>
      <c r="I2632" s="11">
        <v>45050</v>
      </c>
      <c r="J2632" s="10">
        <v>33</v>
      </c>
      <c r="K2632" s="10" t="s">
        <v>52</v>
      </c>
      <c r="L2632" s="10" t="s">
        <v>35</v>
      </c>
    </row>
    <row r="2633" spans="1:12" x14ac:dyDescent="0.3">
      <c r="A2633" s="52">
        <v>45931</v>
      </c>
      <c r="B2633" s="10" t="s">
        <v>315</v>
      </c>
      <c r="C2633" s="10" t="s">
        <v>316</v>
      </c>
      <c r="D2633" s="10" t="s">
        <v>317</v>
      </c>
      <c r="E2633" s="10" t="s">
        <v>20</v>
      </c>
      <c r="F2633" s="10" t="s">
        <v>56</v>
      </c>
      <c r="G2633" s="10" t="s">
        <v>98</v>
      </c>
      <c r="H2633" s="10">
        <v>1</v>
      </c>
      <c r="I2633" s="11">
        <v>45145</v>
      </c>
      <c r="J2633" s="10">
        <v>56</v>
      </c>
      <c r="K2633" s="10" t="s">
        <v>52</v>
      </c>
      <c r="L2633" s="10" t="s">
        <v>31</v>
      </c>
    </row>
    <row r="2634" spans="1:12" x14ac:dyDescent="0.3">
      <c r="A2634" s="52">
        <v>45931</v>
      </c>
      <c r="B2634" s="10" t="s">
        <v>318</v>
      </c>
      <c r="C2634" s="10" t="s">
        <v>319</v>
      </c>
      <c r="D2634" s="10" t="s">
        <v>301</v>
      </c>
      <c r="E2634" s="10" t="s">
        <v>20</v>
      </c>
      <c r="F2634" s="10" t="s">
        <v>19</v>
      </c>
      <c r="G2634" s="10" t="s">
        <v>51</v>
      </c>
      <c r="H2634" s="10">
        <v>1</v>
      </c>
      <c r="I2634" s="11">
        <v>44567</v>
      </c>
      <c r="J2634" s="10">
        <v>40</v>
      </c>
      <c r="K2634" s="10" t="s">
        <v>68</v>
      </c>
      <c r="L2634" s="10" t="s">
        <v>90</v>
      </c>
    </row>
    <row r="2635" spans="1:12" x14ac:dyDescent="0.3">
      <c r="A2635" s="52">
        <v>45931</v>
      </c>
      <c r="B2635" s="10" t="s">
        <v>320</v>
      </c>
      <c r="C2635" s="10" t="s">
        <v>321</v>
      </c>
      <c r="D2635" s="10" t="s">
        <v>322</v>
      </c>
      <c r="E2635" s="10" t="s">
        <v>16</v>
      </c>
      <c r="F2635" s="10" t="s">
        <v>19</v>
      </c>
      <c r="G2635" s="10" t="s">
        <v>29</v>
      </c>
      <c r="H2635" s="10">
        <v>1</v>
      </c>
      <c r="I2635" s="11">
        <v>45414</v>
      </c>
      <c r="J2635" s="10">
        <v>57</v>
      </c>
      <c r="K2635" s="10" t="s">
        <v>52</v>
      </c>
      <c r="L2635" s="10" t="s">
        <v>41</v>
      </c>
    </row>
    <row r="2636" spans="1:12" x14ac:dyDescent="0.3">
      <c r="A2636" s="52">
        <v>45931</v>
      </c>
      <c r="B2636" s="10" t="s">
        <v>323</v>
      </c>
      <c r="C2636" s="10" t="s">
        <v>216</v>
      </c>
      <c r="D2636" s="10" t="s">
        <v>295</v>
      </c>
      <c r="E2636" s="10" t="s">
        <v>16</v>
      </c>
      <c r="F2636" s="10" t="s">
        <v>56</v>
      </c>
      <c r="G2636" s="10" t="s">
        <v>51</v>
      </c>
      <c r="H2636" s="10">
        <v>1</v>
      </c>
      <c r="I2636" s="11">
        <v>45146</v>
      </c>
      <c r="J2636" s="10">
        <v>43</v>
      </c>
      <c r="K2636" s="10" t="s">
        <v>52</v>
      </c>
      <c r="L2636" s="10" t="s">
        <v>35</v>
      </c>
    </row>
    <row r="2637" spans="1:12" x14ac:dyDescent="0.3">
      <c r="A2637" s="52">
        <v>45931</v>
      </c>
      <c r="B2637" s="10" t="s">
        <v>324</v>
      </c>
      <c r="C2637" s="10" t="s">
        <v>214</v>
      </c>
      <c r="D2637" s="10" t="s">
        <v>265</v>
      </c>
      <c r="E2637" s="10" t="s">
        <v>20</v>
      </c>
      <c r="F2637" s="10" t="s">
        <v>50</v>
      </c>
      <c r="G2637" s="10" t="s">
        <v>51</v>
      </c>
      <c r="H2637" s="10">
        <v>0.91</v>
      </c>
      <c r="I2637" s="11">
        <v>44372</v>
      </c>
      <c r="J2637" s="10">
        <v>26</v>
      </c>
      <c r="K2637" s="10" t="s">
        <v>52</v>
      </c>
      <c r="L2637" s="10" t="s">
        <v>94</v>
      </c>
    </row>
    <row r="2638" spans="1:12" x14ac:dyDescent="0.3">
      <c r="A2638" s="52">
        <v>45931</v>
      </c>
      <c r="B2638" s="10" t="s">
        <v>325</v>
      </c>
      <c r="C2638" s="10" t="s">
        <v>86</v>
      </c>
      <c r="D2638" s="10" t="s">
        <v>326</v>
      </c>
      <c r="E2638" s="10" t="s">
        <v>16</v>
      </c>
      <c r="F2638" s="10" t="s">
        <v>19</v>
      </c>
      <c r="G2638" s="10" t="s">
        <v>121</v>
      </c>
      <c r="H2638" s="10">
        <v>1</v>
      </c>
      <c r="I2638" s="11">
        <v>44139</v>
      </c>
      <c r="J2638" s="10">
        <v>38</v>
      </c>
      <c r="K2638" s="10" t="s">
        <v>52</v>
      </c>
      <c r="L2638" s="10" t="s">
        <v>40</v>
      </c>
    </row>
    <row r="2639" spans="1:12" x14ac:dyDescent="0.3">
      <c r="A2639" s="52">
        <v>45931</v>
      </c>
      <c r="B2639" s="10" t="s">
        <v>327</v>
      </c>
      <c r="C2639" s="10" t="s">
        <v>131</v>
      </c>
      <c r="D2639" s="10" t="s">
        <v>293</v>
      </c>
      <c r="E2639" s="10" t="s">
        <v>20</v>
      </c>
      <c r="F2639" s="10" t="s">
        <v>17</v>
      </c>
      <c r="G2639" s="10" t="s">
        <v>75</v>
      </c>
      <c r="H2639" s="10">
        <v>1</v>
      </c>
      <c r="I2639" s="11">
        <v>44464</v>
      </c>
      <c r="J2639" s="10">
        <v>51</v>
      </c>
      <c r="K2639" s="10" t="s">
        <v>52</v>
      </c>
      <c r="L2639" s="10" t="s">
        <v>18</v>
      </c>
    </row>
    <row r="2640" spans="1:12" x14ac:dyDescent="0.3">
      <c r="A2640" s="52">
        <v>45931</v>
      </c>
      <c r="B2640" s="10" t="s">
        <v>328</v>
      </c>
      <c r="C2640" s="10" t="s">
        <v>329</v>
      </c>
      <c r="D2640" s="10" t="s">
        <v>227</v>
      </c>
      <c r="E2640" s="10" t="s">
        <v>16</v>
      </c>
      <c r="F2640" s="10" t="s">
        <v>19</v>
      </c>
      <c r="G2640" s="10" t="s">
        <v>51</v>
      </c>
      <c r="H2640" s="10">
        <v>1</v>
      </c>
      <c r="I2640" s="11">
        <v>45297</v>
      </c>
      <c r="J2640" s="10">
        <v>23</v>
      </c>
      <c r="K2640" s="10" t="s">
        <v>52</v>
      </c>
      <c r="L2640" s="10" t="s">
        <v>94</v>
      </c>
    </row>
    <row r="2641" spans="1:12" x14ac:dyDescent="0.3">
      <c r="A2641" s="52">
        <v>45931</v>
      </c>
      <c r="B2641" s="10" t="s">
        <v>330</v>
      </c>
      <c r="C2641" s="10" t="s">
        <v>331</v>
      </c>
      <c r="D2641" s="10" t="s">
        <v>332</v>
      </c>
      <c r="E2641" s="10" t="s">
        <v>16</v>
      </c>
      <c r="F2641" s="10" t="s">
        <v>19</v>
      </c>
      <c r="G2641" s="10" t="s">
        <v>67</v>
      </c>
      <c r="H2641" s="10">
        <v>1</v>
      </c>
      <c r="I2641" s="11">
        <v>44968</v>
      </c>
      <c r="J2641" s="10">
        <v>20</v>
      </c>
      <c r="K2641" s="10" t="s">
        <v>68</v>
      </c>
      <c r="L2641" s="10" t="s">
        <v>21</v>
      </c>
    </row>
    <row r="2642" spans="1:12" x14ac:dyDescent="0.3">
      <c r="A2642" s="52">
        <v>45931</v>
      </c>
      <c r="B2642" s="10" t="s">
        <v>336</v>
      </c>
      <c r="C2642" s="10" t="s">
        <v>337</v>
      </c>
      <c r="D2642" s="10" t="s">
        <v>338</v>
      </c>
      <c r="E2642" s="10" t="s">
        <v>16</v>
      </c>
      <c r="F2642" s="10" t="s">
        <v>56</v>
      </c>
      <c r="G2642" s="10" t="s">
        <v>121</v>
      </c>
      <c r="H2642" s="10">
        <v>1</v>
      </c>
      <c r="I2642" s="11">
        <v>45679</v>
      </c>
      <c r="J2642" s="10">
        <v>46</v>
      </c>
      <c r="K2642" s="10" t="s">
        <v>52</v>
      </c>
      <c r="L2642" s="10" t="s">
        <v>27</v>
      </c>
    </row>
    <row r="2643" spans="1:12" x14ac:dyDescent="0.3">
      <c r="A2643" s="52">
        <v>45931</v>
      </c>
      <c r="B2643" s="10" t="s">
        <v>341</v>
      </c>
      <c r="C2643" s="10" t="s">
        <v>342</v>
      </c>
      <c r="D2643" s="10" t="s">
        <v>343</v>
      </c>
      <c r="E2643" s="10" t="s">
        <v>16</v>
      </c>
      <c r="F2643" s="10" t="s">
        <v>50</v>
      </c>
      <c r="G2643" s="10" t="s">
        <v>51</v>
      </c>
      <c r="H2643" s="10">
        <v>1</v>
      </c>
      <c r="I2643" s="11">
        <v>44370</v>
      </c>
      <c r="J2643" s="10">
        <v>43</v>
      </c>
      <c r="K2643" s="10" t="s">
        <v>52</v>
      </c>
      <c r="L2643" s="10" t="s">
        <v>31</v>
      </c>
    </row>
    <row r="2644" spans="1:12" x14ac:dyDescent="0.3">
      <c r="A2644" s="52">
        <v>45931</v>
      </c>
      <c r="B2644" s="10" t="s">
        <v>344</v>
      </c>
      <c r="C2644" s="10" t="s">
        <v>345</v>
      </c>
      <c r="D2644" s="10" t="s">
        <v>346</v>
      </c>
      <c r="E2644" s="10" t="s">
        <v>16</v>
      </c>
      <c r="F2644" s="10" t="s">
        <v>17</v>
      </c>
      <c r="G2644" s="10" t="s">
        <v>98</v>
      </c>
      <c r="H2644" s="10">
        <v>1</v>
      </c>
      <c r="I2644" s="11">
        <v>45240</v>
      </c>
      <c r="J2644" s="10">
        <v>35</v>
      </c>
      <c r="K2644" s="10" t="s">
        <v>68</v>
      </c>
      <c r="L2644" s="10" t="s">
        <v>31</v>
      </c>
    </row>
    <row r="2645" spans="1:12" x14ac:dyDescent="0.3">
      <c r="A2645" s="52">
        <v>45931</v>
      </c>
      <c r="B2645" s="10" t="s">
        <v>349</v>
      </c>
      <c r="C2645" s="10" t="s">
        <v>350</v>
      </c>
      <c r="D2645" s="10" t="s">
        <v>101</v>
      </c>
      <c r="E2645" s="10" t="s">
        <v>16</v>
      </c>
      <c r="F2645" s="10" t="s">
        <v>19</v>
      </c>
      <c r="G2645" s="10" t="s">
        <v>51</v>
      </c>
      <c r="H2645" s="10">
        <v>0.91</v>
      </c>
      <c r="I2645" s="11">
        <v>44506</v>
      </c>
      <c r="J2645" s="10">
        <v>44</v>
      </c>
      <c r="K2645" s="10" t="s">
        <v>52</v>
      </c>
      <c r="L2645" s="10" t="s">
        <v>41</v>
      </c>
    </row>
    <row r="2646" spans="1:12" x14ac:dyDescent="0.3">
      <c r="A2646" s="52">
        <v>45931</v>
      </c>
      <c r="B2646" s="10" t="s">
        <v>351</v>
      </c>
      <c r="C2646" s="10" t="s">
        <v>352</v>
      </c>
      <c r="D2646" s="10" t="s">
        <v>198</v>
      </c>
      <c r="E2646" s="10" t="s">
        <v>20</v>
      </c>
      <c r="F2646" s="10" t="s">
        <v>17</v>
      </c>
      <c r="G2646" s="10" t="s">
        <v>51</v>
      </c>
      <c r="H2646" s="10">
        <v>1</v>
      </c>
      <c r="I2646" s="11">
        <v>44547</v>
      </c>
      <c r="J2646" s="10">
        <v>53</v>
      </c>
      <c r="K2646" s="10" t="s">
        <v>52</v>
      </c>
      <c r="L2646" s="10" t="s">
        <v>21</v>
      </c>
    </row>
    <row r="2647" spans="1:12" x14ac:dyDescent="0.3">
      <c r="A2647" s="52">
        <v>45931</v>
      </c>
      <c r="B2647" s="10" t="s">
        <v>353</v>
      </c>
      <c r="C2647" s="10" t="s">
        <v>354</v>
      </c>
      <c r="D2647" s="10" t="s">
        <v>355</v>
      </c>
      <c r="E2647" s="10" t="s">
        <v>20</v>
      </c>
      <c r="F2647" s="10" t="s">
        <v>17</v>
      </c>
      <c r="G2647" s="10" t="s">
        <v>57</v>
      </c>
      <c r="H2647" s="10">
        <v>1</v>
      </c>
      <c r="I2647" s="11">
        <v>45532</v>
      </c>
      <c r="J2647" s="10">
        <v>54</v>
      </c>
      <c r="K2647" s="10" t="s">
        <v>68</v>
      </c>
      <c r="L2647" s="10" t="s">
        <v>31</v>
      </c>
    </row>
    <row r="2648" spans="1:12" x14ac:dyDescent="0.3">
      <c r="A2648" s="52">
        <v>45931</v>
      </c>
      <c r="B2648" s="10" t="s">
        <v>356</v>
      </c>
      <c r="C2648" s="10" t="s">
        <v>350</v>
      </c>
      <c r="D2648" s="10" t="s">
        <v>357</v>
      </c>
      <c r="E2648" s="10" t="s">
        <v>20</v>
      </c>
      <c r="F2648" s="10" t="s">
        <v>17</v>
      </c>
      <c r="G2648" s="10" t="s">
        <v>51</v>
      </c>
      <c r="H2648" s="10">
        <v>1</v>
      </c>
      <c r="I2648" s="11">
        <v>44759</v>
      </c>
      <c r="J2648" s="10">
        <v>47</v>
      </c>
      <c r="K2648" s="10" t="s">
        <v>68</v>
      </c>
      <c r="L2648" s="10" t="s">
        <v>21</v>
      </c>
    </row>
    <row r="2649" spans="1:12" x14ac:dyDescent="0.3">
      <c r="A2649" s="52">
        <v>45931</v>
      </c>
      <c r="B2649" s="10" t="s">
        <v>358</v>
      </c>
      <c r="C2649" s="10" t="s">
        <v>359</v>
      </c>
      <c r="D2649" s="10" t="s">
        <v>360</v>
      </c>
      <c r="E2649" s="10" t="s">
        <v>16</v>
      </c>
      <c r="F2649" s="10" t="s">
        <v>17</v>
      </c>
      <c r="G2649" s="10" t="s">
        <v>75</v>
      </c>
      <c r="H2649" s="10">
        <v>1</v>
      </c>
      <c r="I2649" s="11">
        <v>44444</v>
      </c>
      <c r="J2649" s="10">
        <v>54</v>
      </c>
      <c r="K2649" s="10" t="s">
        <v>52</v>
      </c>
      <c r="L2649" s="10" t="s">
        <v>31</v>
      </c>
    </row>
    <row r="2650" spans="1:12" x14ac:dyDescent="0.3">
      <c r="A2650" s="52">
        <v>45931</v>
      </c>
      <c r="B2650" s="10" t="s">
        <v>361</v>
      </c>
      <c r="C2650" s="10" t="s">
        <v>362</v>
      </c>
      <c r="D2650" s="10" t="s">
        <v>181</v>
      </c>
      <c r="E2650" s="10" t="s">
        <v>20</v>
      </c>
      <c r="F2650" s="10" t="s">
        <v>17</v>
      </c>
      <c r="G2650" s="10" t="s">
        <v>51</v>
      </c>
      <c r="H2650" s="10">
        <v>1</v>
      </c>
      <c r="I2650" s="11">
        <v>45785</v>
      </c>
      <c r="J2650" s="10">
        <v>20</v>
      </c>
      <c r="K2650" s="10" t="s">
        <v>52</v>
      </c>
      <c r="L2650" s="10" t="s">
        <v>18</v>
      </c>
    </row>
    <row r="2651" spans="1:12" x14ac:dyDescent="0.3">
      <c r="A2651" s="52">
        <v>45931</v>
      </c>
      <c r="B2651" s="10" t="s">
        <v>368</v>
      </c>
      <c r="C2651" s="10" t="s">
        <v>111</v>
      </c>
      <c r="D2651" s="10" t="s">
        <v>343</v>
      </c>
      <c r="E2651" s="10" t="s">
        <v>16</v>
      </c>
      <c r="F2651" s="10" t="s">
        <v>17</v>
      </c>
      <c r="G2651" s="10" t="s">
        <v>51</v>
      </c>
      <c r="H2651" s="10">
        <v>0.91</v>
      </c>
      <c r="I2651" s="11">
        <v>44277</v>
      </c>
      <c r="J2651" s="10">
        <v>59</v>
      </c>
      <c r="K2651" s="10" t="s">
        <v>68</v>
      </c>
      <c r="L2651" s="10" t="s">
        <v>36</v>
      </c>
    </row>
    <row r="2652" spans="1:12" x14ac:dyDescent="0.3">
      <c r="A2652" s="52">
        <v>45931</v>
      </c>
      <c r="B2652" s="10" t="s">
        <v>371</v>
      </c>
      <c r="C2652" s="10" t="s">
        <v>372</v>
      </c>
      <c r="D2652" s="10" t="s">
        <v>373</v>
      </c>
      <c r="E2652" s="10" t="s">
        <v>16</v>
      </c>
      <c r="F2652" s="10" t="s">
        <v>19</v>
      </c>
      <c r="G2652" s="10" t="s">
        <v>29</v>
      </c>
      <c r="H2652" s="10">
        <v>1</v>
      </c>
      <c r="I2652" s="11">
        <v>45625</v>
      </c>
      <c r="J2652" s="10">
        <v>40</v>
      </c>
      <c r="K2652" s="10" t="s">
        <v>68</v>
      </c>
      <c r="L2652" s="10" t="s">
        <v>36</v>
      </c>
    </row>
    <row r="2653" spans="1:12" x14ac:dyDescent="0.3">
      <c r="A2653" s="52">
        <v>45931</v>
      </c>
      <c r="B2653" s="10" t="s">
        <v>374</v>
      </c>
      <c r="C2653" s="10" t="s">
        <v>375</v>
      </c>
      <c r="D2653" s="10" t="s">
        <v>124</v>
      </c>
      <c r="E2653" s="10" t="s">
        <v>20</v>
      </c>
      <c r="F2653" s="10" t="s">
        <v>19</v>
      </c>
      <c r="G2653" s="10" t="s">
        <v>57</v>
      </c>
      <c r="H2653" s="10">
        <v>1</v>
      </c>
      <c r="I2653" s="11">
        <v>45598</v>
      </c>
      <c r="J2653" s="10">
        <v>59</v>
      </c>
      <c r="K2653" s="10" t="s">
        <v>52</v>
      </c>
      <c r="L2653" s="10" t="s">
        <v>36</v>
      </c>
    </row>
    <row r="2654" spans="1:12" x14ac:dyDescent="0.3">
      <c r="A2654" s="52">
        <v>45931</v>
      </c>
      <c r="B2654" s="10" t="s">
        <v>376</v>
      </c>
      <c r="C2654" s="10" t="s">
        <v>283</v>
      </c>
      <c r="D2654" s="10" t="s">
        <v>346</v>
      </c>
      <c r="E2654" s="10" t="s">
        <v>16</v>
      </c>
      <c r="F2654" s="10" t="s">
        <v>19</v>
      </c>
      <c r="G2654" s="10" t="s">
        <v>75</v>
      </c>
      <c r="H2654" s="10">
        <v>0.91</v>
      </c>
      <c r="I2654" s="11">
        <v>44440</v>
      </c>
      <c r="J2654" s="10">
        <v>60</v>
      </c>
      <c r="K2654" s="10" t="s">
        <v>52</v>
      </c>
      <c r="L2654" s="10" t="s">
        <v>39</v>
      </c>
    </row>
    <row r="2655" spans="1:12" x14ac:dyDescent="0.3">
      <c r="A2655" s="52">
        <v>45931</v>
      </c>
      <c r="B2655" s="10" t="s">
        <v>377</v>
      </c>
      <c r="C2655" s="10" t="s">
        <v>378</v>
      </c>
      <c r="D2655" s="10" t="s">
        <v>144</v>
      </c>
      <c r="E2655" s="10" t="s">
        <v>20</v>
      </c>
      <c r="F2655" s="10" t="s">
        <v>19</v>
      </c>
      <c r="G2655" s="10" t="s">
        <v>75</v>
      </c>
      <c r="H2655" s="10">
        <v>0.91</v>
      </c>
      <c r="I2655" s="11">
        <v>45474</v>
      </c>
      <c r="J2655" s="10">
        <v>24</v>
      </c>
      <c r="K2655" s="10" t="s">
        <v>52</v>
      </c>
      <c r="L2655" s="10" t="s">
        <v>35</v>
      </c>
    </row>
    <row r="2656" spans="1:12" x14ac:dyDescent="0.3">
      <c r="A2656" s="52">
        <v>45931</v>
      </c>
      <c r="B2656" s="10" t="s">
        <v>379</v>
      </c>
      <c r="C2656" s="10" t="s">
        <v>380</v>
      </c>
      <c r="D2656" s="10" t="s">
        <v>71</v>
      </c>
      <c r="E2656" s="10" t="s">
        <v>16</v>
      </c>
      <c r="F2656" s="10" t="s">
        <v>17</v>
      </c>
      <c r="G2656" s="10" t="s">
        <v>57</v>
      </c>
      <c r="H2656" s="10">
        <v>0.91</v>
      </c>
      <c r="I2656" s="11">
        <v>45283</v>
      </c>
      <c r="J2656" s="10">
        <v>59</v>
      </c>
      <c r="K2656" s="10" t="s">
        <v>52</v>
      </c>
      <c r="L2656" s="10" t="s">
        <v>18</v>
      </c>
    </row>
    <row r="2657" spans="1:12" x14ac:dyDescent="0.3">
      <c r="A2657" s="52">
        <v>45931</v>
      </c>
      <c r="B2657" s="10" t="s">
        <v>381</v>
      </c>
      <c r="C2657" s="10" t="s">
        <v>382</v>
      </c>
      <c r="D2657" s="10" t="s">
        <v>383</v>
      </c>
      <c r="E2657" s="10" t="s">
        <v>20</v>
      </c>
      <c r="F2657" s="10" t="s">
        <v>50</v>
      </c>
      <c r="G2657" s="10" t="s">
        <v>121</v>
      </c>
      <c r="H2657" s="10">
        <v>1</v>
      </c>
      <c r="I2657" s="11">
        <v>44656</v>
      </c>
      <c r="J2657" s="10">
        <v>52</v>
      </c>
      <c r="K2657" s="10" t="s">
        <v>52</v>
      </c>
      <c r="L2657" s="10" t="s">
        <v>18</v>
      </c>
    </row>
    <row r="2658" spans="1:12" x14ac:dyDescent="0.3">
      <c r="A2658" s="52">
        <v>45931</v>
      </c>
      <c r="B2658" s="10" t="s">
        <v>384</v>
      </c>
      <c r="C2658" s="10" t="s">
        <v>385</v>
      </c>
      <c r="D2658" s="10" t="s">
        <v>175</v>
      </c>
      <c r="E2658" s="10" t="s">
        <v>16</v>
      </c>
      <c r="F2658" s="10" t="s">
        <v>19</v>
      </c>
      <c r="G2658" s="10" t="s">
        <v>75</v>
      </c>
      <c r="H2658" s="10">
        <v>1</v>
      </c>
      <c r="I2658" s="11">
        <v>45728</v>
      </c>
      <c r="J2658" s="10">
        <v>37</v>
      </c>
      <c r="K2658" s="10" t="s">
        <v>68</v>
      </c>
      <c r="L2658" s="10" t="s">
        <v>21</v>
      </c>
    </row>
    <row r="2659" spans="1:12" x14ac:dyDescent="0.3">
      <c r="A2659" s="52">
        <v>45931</v>
      </c>
      <c r="B2659" s="10" t="s">
        <v>386</v>
      </c>
      <c r="C2659" s="10" t="s">
        <v>387</v>
      </c>
      <c r="D2659" s="10" t="s">
        <v>388</v>
      </c>
      <c r="E2659" s="10" t="s">
        <v>16</v>
      </c>
      <c r="F2659" s="10" t="s">
        <v>19</v>
      </c>
      <c r="G2659" s="10" t="s">
        <v>98</v>
      </c>
      <c r="H2659" s="10">
        <v>1</v>
      </c>
      <c r="I2659" s="11">
        <v>44560</v>
      </c>
      <c r="J2659" s="10">
        <v>29</v>
      </c>
      <c r="K2659" s="10" t="s">
        <v>52</v>
      </c>
      <c r="L2659" s="10" t="s">
        <v>94</v>
      </c>
    </row>
    <row r="2660" spans="1:12" x14ac:dyDescent="0.3">
      <c r="A2660" s="52">
        <v>45931</v>
      </c>
      <c r="B2660" s="10" t="s">
        <v>389</v>
      </c>
      <c r="C2660" s="10" t="s">
        <v>390</v>
      </c>
      <c r="D2660" s="10" t="s">
        <v>301</v>
      </c>
      <c r="E2660" s="10" t="s">
        <v>20</v>
      </c>
      <c r="F2660" s="10" t="s">
        <v>19</v>
      </c>
      <c r="G2660" s="10" t="s">
        <v>57</v>
      </c>
      <c r="H2660" s="10">
        <v>0.91</v>
      </c>
      <c r="I2660" s="11">
        <v>44184</v>
      </c>
      <c r="J2660" s="10">
        <v>60</v>
      </c>
      <c r="K2660" s="10" t="s">
        <v>68</v>
      </c>
      <c r="L2660" s="10" t="s">
        <v>23</v>
      </c>
    </row>
    <row r="2661" spans="1:12" x14ac:dyDescent="0.3">
      <c r="A2661" s="52">
        <v>45931</v>
      </c>
      <c r="B2661" s="10" t="s">
        <v>391</v>
      </c>
      <c r="C2661" s="10" t="s">
        <v>392</v>
      </c>
      <c r="D2661" s="10" t="s">
        <v>393</v>
      </c>
      <c r="E2661" s="10" t="s">
        <v>20</v>
      </c>
      <c r="F2661" s="10" t="s">
        <v>17</v>
      </c>
      <c r="G2661" s="10" t="s">
        <v>51</v>
      </c>
      <c r="H2661" s="10">
        <v>1</v>
      </c>
      <c r="I2661" s="11">
        <v>45241</v>
      </c>
      <c r="J2661" s="10">
        <v>22</v>
      </c>
      <c r="K2661" s="10" t="s">
        <v>52</v>
      </c>
      <c r="L2661" s="10" t="s">
        <v>31</v>
      </c>
    </row>
    <row r="2662" spans="1:12" x14ac:dyDescent="0.3">
      <c r="A2662" s="52">
        <v>45931</v>
      </c>
      <c r="B2662" s="10" t="s">
        <v>394</v>
      </c>
      <c r="C2662" s="10" t="s">
        <v>366</v>
      </c>
      <c r="D2662" s="10" t="s">
        <v>366</v>
      </c>
      <c r="E2662" s="10" t="s">
        <v>20</v>
      </c>
      <c r="F2662" s="10" t="s">
        <v>19</v>
      </c>
      <c r="G2662" s="10" t="s">
        <v>51</v>
      </c>
      <c r="H2662" s="10">
        <v>1</v>
      </c>
      <c r="I2662" s="11">
        <v>45346</v>
      </c>
      <c r="J2662" s="10">
        <v>61</v>
      </c>
      <c r="K2662" s="10" t="s">
        <v>68</v>
      </c>
      <c r="L2662" s="10" t="s">
        <v>41</v>
      </c>
    </row>
    <row r="2663" spans="1:12" x14ac:dyDescent="0.3">
      <c r="A2663" s="52">
        <v>45931</v>
      </c>
      <c r="B2663" s="10" t="s">
        <v>397</v>
      </c>
      <c r="C2663" s="10" t="s">
        <v>398</v>
      </c>
      <c r="D2663" s="10" t="s">
        <v>106</v>
      </c>
      <c r="E2663" s="10" t="s">
        <v>20</v>
      </c>
      <c r="F2663" s="10" t="s">
        <v>19</v>
      </c>
      <c r="G2663" s="10" t="s">
        <v>57</v>
      </c>
      <c r="H2663" s="10">
        <v>0.91</v>
      </c>
      <c r="I2663" s="11">
        <v>44912</v>
      </c>
      <c r="J2663" s="10">
        <v>35</v>
      </c>
      <c r="K2663" s="10" t="s">
        <v>52</v>
      </c>
      <c r="L2663" s="10" t="s">
        <v>42</v>
      </c>
    </row>
    <row r="2664" spans="1:12" x14ac:dyDescent="0.3">
      <c r="A2664" s="52">
        <v>45931</v>
      </c>
      <c r="B2664" s="10" t="s">
        <v>399</v>
      </c>
      <c r="C2664" s="10" t="s">
        <v>192</v>
      </c>
      <c r="D2664" s="10" t="s">
        <v>400</v>
      </c>
      <c r="E2664" s="10" t="s">
        <v>20</v>
      </c>
      <c r="F2664" s="10" t="s">
        <v>56</v>
      </c>
      <c r="G2664" s="10" t="s">
        <v>57</v>
      </c>
      <c r="H2664" s="10">
        <v>1</v>
      </c>
      <c r="I2664" s="11">
        <v>45376</v>
      </c>
      <c r="J2664" s="10">
        <v>57</v>
      </c>
      <c r="K2664" s="10" t="s">
        <v>52</v>
      </c>
      <c r="L2664" s="10" t="s">
        <v>90</v>
      </c>
    </row>
    <row r="2665" spans="1:12" x14ac:dyDescent="0.3">
      <c r="A2665" s="52">
        <v>45931</v>
      </c>
      <c r="B2665" s="10" t="s">
        <v>401</v>
      </c>
      <c r="C2665" s="10" t="s">
        <v>155</v>
      </c>
      <c r="D2665" s="10" t="s">
        <v>87</v>
      </c>
      <c r="E2665" s="10" t="s">
        <v>20</v>
      </c>
      <c r="F2665" s="10" t="s">
        <v>19</v>
      </c>
      <c r="G2665" s="10" t="s">
        <v>51</v>
      </c>
      <c r="H2665" s="10">
        <v>1</v>
      </c>
      <c r="I2665" s="11">
        <v>45290</v>
      </c>
      <c r="J2665" s="10">
        <v>36</v>
      </c>
      <c r="K2665" s="10" t="s">
        <v>68</v>
      </c>
      <c r="L2665" s="10" t="s">
        <v>27</v>
      </c>
    </row>
    <row r="2666" spans="1:12" x14ac:dyDescent="0.3">
      <c r="A2666" s="52">
        <v>45931</v>
      </c>
      <c r="B2666" s="10" t="s">
        <v>405</v>
      </c>
      <c r="C2666" s="10" t="s">
        <v>406</v>
      </c>
      <c r="D2666" s="10" t="s">
        <v>383</v>
      </c>
      <c r="E2666" s="10" t="s">
        <v>20</v>
      </c>
      <c r="F2666" s="10" t="s">
        <v>17</v>
      </c>
      <c r="G2666" s="10" t="s">
        <v>98</v>
      </c>
      <c r="H2666" s="10">
        <v>1</v>
      </c>
      <c r="I2666" s="11">
        <v>45824</v>
      </c>
      <c r="J2666" s="10">
        <v>21</v>
      </c>
      <c r="K2666" s="10" t="s">
        <v>68</v>
      </c>
      <c r="L2666" s="10" t="s">
        <v>36</v>
      </c>
    </row>
    <row r="2667" spans="1:12" x14ac:dyDescent="0.3">
      <c r="A2667" s="52">
        <v>45931</v>
      </c>
      <c r="B2667" s="10" t="s">
        <v>407</v>
      </c>
      <c r="C2667" s="10" t="s">
        <v>408</v>
      </c>
      <c r="D2667" s="10" t="s">
        <v>409</v>
      </c>
      <c r="E2667" s="10" t="s">
        <v>16</v>
      </c>
      <c r="F2667" s="10" t="s">
        <v>19</v>
      </c>
      <c r="G2667" s="10" t="s">
        <v>51</v>
      </c>
      <c r="H2667" s="10">
        <v>1</v>
      </c>
      <c r="I2667" s="11">
        <v>44078</v>
      </c>
      <c r="J2667" s="10">
        <v>56</v>
      </c>
      <c r="K2667" s="10" t="s">
        <v>52</v>
      </c>
      <c r="L2667" s="10" t="s">
        <v>94</v>
      </c>
    </row>
    <row r="2668" spans="1:12" x14ac:dyDescent="0.3">
      <c r="A2668" s="52">
        <v>45931</v>
      </c>
      <c r="B2668" s="10" t="s">
        <v>410</v>
      </c>
      <c r="C2668" s="10" t="s">
        <v>411</v>
      </c>
      <c r="D2668" s="10" t="s">
        <v>412</v>
      </c>
      <c r="E2668" s="10" t="s">
        <v>16</v>
      </c>
      <c r="F2668" s="10" t="s">
        <v>19</v>
      </c>
      <c r="G2668" s="10" t="s">
        <v>51</v>
      </c>
      <c r="H2668" s="10">
        <v>1</v>
      </c>
      <c r="I2668" s="11">
        <v>45701</v>
      </c>
      <c r="J2668" s="10">
        <v>59</v>
      </c>
      <c r="K2668" s="10" t="s">
        <v>52</v>
      </c>
      <c r="L2668" s="10" t="s">
        <v>36</v>
      </c>
    </row>
    <row r="2669" spans="1:12" x14ac:dyDescent="0.3">
      <c r="A2669" s="52">
        <v>45931</v>
      </c>
      <c r="B2669" s="10" t="s">
        <v>413</v>
      </c>
      <c r="C2669" s="10" t="s">
        <v>414</v>
      </c>
      <c r="D2669" s="10" t="s">
        <v>181</v>
      </c>
      <c r="E2669" s="10" t="s">
        <v>20</v>
      </c>
      <c r="F2669" s="10" t="s">
        <v>17</v>
      </c>
      <c r="G2669" s="10" t="s">
        <v>51</v>
      </c>
      <c r="H2669" s="10">
        <v>1</v>
      </c>
      <c r="I2669" s="11">
        <v>45257</v>
      </c>
      <c r="J2669" s="10">
        <v>51</v>
      </c>
      <c r="K2669" s="10" t="s">
        <v>52</v>
      </c>
      <c r="L2669" s="10" t="s">
        <v>42</v>
      </c>
    </row>
    <row r="2670" spans="1:12" x14ac:dyDescent="0.3">
      <c r="A2670" s="52">
        <v>45931</v>
      </c>
      <c r="B2670" s="10" t="s">
        <v>415</v>
      </c>
      <c r="C2670" s="10" t="s">
        <v>155</v>
      </c>
      <c r="D2670" s="10" t="s">
        <v>286</v>
      </c>
      <c r="E2670" s="10" t="s">
        <v>20</v>
      </c>
      <c r="F2670" s="10" t="s">
        <v>19</v>
      </c>
      <c r="G2670" s="10" t="s">
        <v>67</v>
      </c>
      <c r="H2670" s="10">
        <v>1</v>
      </c>
      <c r="I2670" s="11">
        <v>44461</v>
      </c>
      <c r="J2670" s="10">
        <v>25</v>
      </c>
      <c r="K2670" s="10" t="s">
        <v>52</v>
      </c>
      <c r="L2670" s="10" t="s">
        <v>42</v>
      </c>
    </row>
    <row r="2671" spans="1:12" x14ac:dyDescent="0.3">
      <c r="A2671" s="52">
        <v>45931</v>
      </c>
      <c r="B2671" s="10" t="s">
        <v>416</v>
      </c>
      <c r="C2671" s="10" t="s">
        <v>321</v>
      </c>
      <c r="D2671" s="10" t="s">
        <v>138</v>
      </c>
      <c r="E2671" s="10" t="s">
        <v>20</v>
      </c>
      <c r="F2671" s="10" t="s">
        <v>17</v>
      </c>
      <c r="G2671" s="10" t="s">
        <v>121</v>
      </c>
      <c r="H2671" s="10">
        <v>1</v>
      </c>
      <c r="I2671" s="11">
        <v>45334</v>
      </c>
      <c r="J2671" s="10">
        <v>60</v>
      </c>
      <c r="K2671" s="10" t="s">
        <v>68</v>
      </c>
      <c r="L2671" s="10" t="s">
        <v>90</v>
      </c>
    </row>
    <row r="2672" spans="1:12" x14ac:dyDescent="0.3">
      <c r="A2672" s="52">
        <v>45931</v>
      </c>
      <c r="B2672" s="10" t="s">
        <v>417</v>
      </c>
      <c r="C2672" s="10" t="s">
        <v>418</v>
      </c>
      <c r="D2672" s="10" t="s">
        <v>132</v>
      </c>
      <c r="E2672" s="10" t="s">
        <v>20</v>
      </c>
      <c r="F2672" s="10" t="s">
        <v>19</v>
      </c>
      <c r="G2672" s="10" t="s">
        <v>51</v>
      </c>
      <c r="H2672" s="10">
        <v>1</v>
      </c>
      <c r="I2672" s="11">
        <v>44084</v>
      </c>
      <c r="J2672" s="10">
        <v>40</v>
      </c>
      <c r="K2672" s="10" t="s">
        <v>68</v>
      </c>
      <c r="L2672" s="10" t="s">
        <v>18</v>
      </c>
    </row>
    <row r="2673" spans="1:12" x14ac:dyDescent="0.3">
      <c r="A2673" s="52">
        <v>45931</v>
      </c>
      <c r="B2673" s="10" t="s">
        <v>419</v>
      </c>
      <c r="C2673" s="10" t="s">
        <v>420</v>
      </c>
      <c r="D2673" s="10" t="s">
        <v>421</v>
      </c>
      <c r="E2673" s="10" t="s">
        <v>20</v>
      </c>
      <c r="F2673" s="10" t="s">
        <v>17</v>
      </c>
      <c r="G2673" s="10" t="s">
        <v>67</v>
      </c>
      <c r="H2673" s="10">
        <v>1</v>
      </c>
      <c r="I2673" s="11">
        <v>44861</v>
      </c>
      <c r="J2673" s="10">
        <v>57</v>
      </c>
      <c r="K2673" s="10" t="s">
        <v>52</v>
      </c>
      <c r="L2673" s="10" t="s">
        <v>18</v>
      </c>
    </row>
    <row r="2674" spans="1:12" x14ac:dyDescent="0.3">
      <c r="A2674" s="52">
        <v>45931</v>
      </c>
      <c r="B2674" s="10" t="s">
        <v>422</v>
      </c>
      <c r="C2674" s="10" t="s">
        <v>423</v>
      </c>
      <c r="D2674" s="10" t="s">
        <v>424</v>
      </c>
      <c r="E2674" s="10" t="s">
        <v>20</v>
      </c>
      <c r="F2674" s="10" t="s">
        <v>19</v>
      </c>
      <c r="G2674" s="10" t="s">
        <v>67</v>
      </c>
      <c r="H2674" s="10">
        <v>1</v>
      </c>
      <c r="I2674" s="11">
        <v>44591</v>
      </c>
      <c r="J2674" s="10">
        <v>55</v>
      </c>
      <c r="K2674" s="10" t="s">
        <v>52</v>
      </c>
      <c r="L2674" s="10" t="s">
        <v>31</v>
      </c>
    </row>
    <row r="2675" spans="1:12" x14ac:dyDescent="0.3">
      <c r="A2675" s="52">
        <v>45931</v>
      </c>
      <c r="B2675" s="10" t="s">
        <v>425</v>
      </c>
      <c r="C2675" s="10" t="s">
        <v>426</v>
      </c>
      <c r="D2675" s="10" t="s">
        <v>427</v>
      </c>
      <c r="E2675" s="10" t="s">
        <v>16</v>
      </c>
      <c r="F2675" s="10" t="s">
        <v>17</v>
      </c>
      <c r="G2675" s="10" t="s">
        <v>75</v>
      </c>
      <c r="H2675" s="10">
        <v>1</v>
      </c>
      <c r="I2675" s="11">
        <v>45576</v>
      </c>
      <c r="J2675" s="10">
        <v>34</v>
      </c>
      <c r="K2675" s="10" t="s">
        <v>68</v>
      </c>
      <c r="L2675" s="10" t="s">
        <v>42</v>
      </c>
    </row>
    <row r="2676" spans="1:12" x14ac:dyDescent="0.3">
      <c r="A2676" s="52">
        <v>45931</v>
      </c>
      <c r="B2676" s="10" t="s">
        <v>428</v>
      </c>
      <c r="C2676" s="10" t="s">
        <v>429</v>
      </c>
      <c r="D2676" s="10" t="s">
        <v>146</v>
      </c>
      <c r="E2676" s="10" t="s">
        <v>20</v>
      </c>
      <c r="F2676" s="10" t="s">
        <v>56</v>
      </c>
      <c r="G2676" s="10" t="s">
        <v>75</v>
      </c>
      <c r="H2676" s="10">
        <v>1</v>
      </c>
      <c r="I2676" s="11">
        <v>44080</v>
      </c>
      <c r="J2676" s="10">
        <v>48</v>
      </c>
      <c r="K2676" s="10" t="s">
        <v>52</v>
      </c>
      <c r="L2676" s="10" t="s">
        <v>90</v>
      </c>
    </row>
    <row r="2677" spans="1:12" x14ac:dyDescent="0.3">
      <c r="A2677" s="52">
        <v>45931</v>
      </c>
      <c r="B2677" s="10" t="s">
        <v>430</v>
      </c>
      <c r="C2677" s="10" t="s">
        <v>309</v>
      </c>
      <c r="D2677" s="10" t="s">
        <v>431</v>
      </c>
      <c r="E2677" s="10" t="s">
        <v>16</v>
      </c>
      <c r="F2677" s="10" t="s">
        <v>50</v>
      </c>
      <c r="G2677" s="10" t="s">
        <v>51</v>
      </c>
      <c r="H2677" s="10">
        <v>1</v>
      </c>
      <c r="I2677" s="11">
        <v>44621</v>
      </c>
      <c r="J2677" s="10">
        <v>43</v>
      </c>
      <c r="K2677" s="10" t="s">
        <v>52</v>
      </c>
      <c r="L2677" s="10" t="s">
        <v>27</v>
      </c>
    </row>
    <row r="2678" spans="1:12" x14ac:dyDescent="0.3">
      <c r="A2678" s="52">
        <v>45931</v>
      </c>
      <c r="B2678" s="10" t="s">
        <v>432</v>
      </c>
      <c r="C2678" s="10" t="s">
        <v>366</v>
      </c>
      <c r="D2678" s="10" t="s">
        <v>106</v>
      </c>
      <c r="E2678" s="10" t="s">
        <v>20</v>
      </c>
      <c r="F2678" s="10" t="s">
        <v>19</v>
      </c>
      <c r="G2678" s="10" t="s">
        <v>57</v>
      </c>
      <c r="H2678" s="10">
        <v>1</v>
      </c>
      <c r="I2678" s="11">
        <v>44839</v>
      </c>
      <c r="J2678" s="10">
        <v>29</v>
      </c>
      <c r="K2678" s="10" t="s">
        <v>68</v>
      </c>
      <c r="L2678" s="10" t="s">
        <v>27</v>
      </c>
    </row>
    <row r="2679" spans="1:12" x14ac:dyDescent="0.3">
      <c r="A2679" s="52">
        <v>45931</v>
      </c>
      <c r="B2679" s="10" t="s">
        <v>433</v>
      </c>
      <c r="C2679" s="10" t="s">
        <v>186</v>
      </c>
      <c r="D2679" s="10" t="s">
        <v>332</v>
      </c>
      <c r="E2679" s="10" t="s">
        <v>16</v>
      </c>
      <c r="F2679" s="10" t="s">
        <v>19</v>
      </c>
      <c r="G2679" s="10" t="s">
        <v>98</v>
      </c>
      <c r="H2679" s="10">
        <v>1</v>
      </c>
      <c r="I2679" s="11">
        <v>44379</v>
      </c>
      <c r="J2679" s="10">
        <v>20</v>
      </c>
      <c r="K2679" s="10" t="s">
        <v>68</v>
      </c>
      <c r="L2679" s="10" t="s">
        <v>94</v>
      </c>
    </row>
    <row r="2680" spans="1:12" x14ac:dyDescent="0.3">
      <c r="A2680" s="52">
        <v>45931</v>
      </c>
      <c r="B2680" s="10" t="s">
        <v>434</v>
      </c>
      <c r="C2680" s="10" t="s">
        <v>340</v>
      </c>
      <c r="D2680" s="10" t="s">
        <v>117</v>
      </c>
      <c r="E2680" s="10" t="s">
        <v>16</v>
      </c>
      <c r="F2680" s="10" t="s">
        <v>50</v>
      </c>
      <c r="G2680" s="10" t="s">
        <v>121</v>
      </c>
      <c r="H2680" s="10">
        <v>1</v>
      </c>
      <c r="I2680" s="11">
        <v>44692</v>
      </c>
      <c r="J2680" s="10">
        <v>36</v>
      </c>
      <c r="K2680" s="10" t="s">
        <v>52</v>
      </c>
      <c r="L2680" s="10" t="s">
        <v>42</v>
      </c>
    </row>
    <row r="2681" spans="1:12" x14ac:dyDescent="0.3">
      <c r="A2681" s="52">
        <v>45931</v>
      </c>
      <c r="B2681" s="10" t="s">
        <v>435</v>
      </c>
      <c r="C2681" s="10" t="s">
        <v>436</v>
      </c>
      <c r="D2681" s="10" t="s">
        <v>335</v>
      </c>
      <c r="E2681" s="10" t="s">
        <v>16</v>
      </c>
      <c r="F2681" s="10" t="s">
        <v>17</v>
      </c>
      <c r="G2681" s="10" t="s">
        <v>51</v>
      </c>
      <c r="H2681" s="10">
        <v>0.91</v>
      </c>
      <c r="I2681" s="11">
        <v>44103</v>
      </c>
      <c r="J2681" s="10">
        <v>62</v>
      </c>
      <c r="K2681" s="10" t="s">
        <v>52</v>
      </c>
      <c r="L2681" s="10" t="s">
        <v>40</v>
      </c>
    </row>
    <row r="2682" spans="1:12" x14ac:dyDescent="0.3">
      <c r="A2682" s="52">
        <v>45931</v>
      </c>
      <c r="B2682" s="10" t="s">
        <v>438</v>
      </c>
      <c r="C2682" s="10" t="s">
        <v>439</v>
      </c>
      <c r="D2682" s="10" t="s">
        <v>66</v>
      </c>
      <c r="E2682" s="10" t="s">
        <v>20</v>
      </c>
      <c r="F2682" s="10" t="s">
        <v>19</v>
      </c>
      <c r="G2682" s="10" t="s">
        <v>67</v>
      </c>
      <c r="H2682" s="10">
        <v>0.91</v>
      </c>
      <c r="I2682" s="11">
        <v>45809</v>
      </c>
      <c r="J2682" s="10">
        <v>31</v>
      </c>
      <c r="K2682" s="10" t="s">
        <v>52</v>
      </c>
      <c r="L2682" s="10" t="s">
        <v>18</v>
      </c>
    </row>
    <row r="2683" spans="1:12" x14ac:dyDescent="0.3">
      <c r="A2683" s="52">
        <v>45931</v>
      </c>
      <c r="B2683" s="10" t="s">
        <v>440</v>
      </c>
      <c r="C2683" s="10" t="s">
        <v>441</v>
      </c>
      <c r="D2683" s="10" t="s">
        <v>442</v>
      </c>
      <c r="E2683" s="10" t="s">
        <v>16</v>
      </c>
      <c r="F2683" s="10" t="s">
        <v>19</v>
      </c>
      <c r="G2683" s="10" t="s">
        <v>51</v>
      </c>
      <c r="H2683" s="10">
        <v>0.91</v>
      </c>
      <c r="I2683" s="11">
        <v>44457</v>
      </c>
      <c r="J2683" s="10">
        <v>47</v>
      </c>
      <c r="K2683" s="10" t="s">
        <v>68</v>
      </c>
      <c r="L2683" s="10" t="s">
        <v>21</v>
      </c>
    </row>
    <row r="2684" spans="1:12" x14ac:dyDescent="0.3">
      <c r="A2684" s="52">
        <v>45931</v>
      </c>
      <c r="B2684" s="10" t="s">
        <v>443</v>
      </c>
      <c r="C2684" s="10" t="s">
        <v>444</v>
      </c>
      <c r="D2684" s="10" t="s">
        <v>445</v>
      </c>
      <c r="E2684" s="10" t="s">
        <v>16</v>
      </c>
      <c r="F2684" s="10" t="s">
        <v>19</v>
      </c>
      <c r="G2684" s="10" t="s">
        <v>121</v>
      </c>
      <c r="H2684" s="10">
        <v>1</v>
      </c>
      <c r="I2684" s="11">
        <v>45099</v>
      </c>
      <c r="J2684" s="10">
        <v>55</v>
      </c>
      <c r="K2684" s="10" t="s">
        <v>68</v>
      </c>
      <c r="L2684" s="10" t="s">
        <v>40</v>
      </c>
    </row>
    <row r="2685" spans="1:12" x14ac:dyDescent="0.3">
      <c r="A2685" s="52">
        <v>45931</v>
      </c>
      <c r="B2685" s="10" t="s">
        <v>446</v>
      </c>
      <c r="C2685" s="10" t="s">
        <v>447</v>
      </c>
      <c r="D2685" s="10" t="s">
        <v>155</v>
      </c>
      <c r="E2685" s="10" t="s">
        <v>20</v>
      </c>
      <c r="F2685" s="10" t="s">
        <v>50</v>
      </c>
      <c r="G2685" s="10" t="s">
        <v>51</v>
      </c>
      <c r="H2685" s="10">
        <v>1</v>
      </c>
      <c r="I2685" s="11">
        <v>44463</v>
      </c>
      <c r="J2685" s="10">
        <v>40</v>
      </c>
      <c r="K2685" s="10" t="s">
        <v>52</v>
      </c>
      <c r="L2685" s="10" t="s">
        <v>39</v>
      </c>
    </row>
    <row r="2686" spans="1:12" x14ac:dyDescent="0.3">
      <c r="A2686" s="52">
        <v>45931</v>
      </c>
      <c r="B2686" s="10" t="s">
        <v>448</v>
      </c>
      <c r="C2686" s="10" t="s">
        <v>449</v>
      </c>
      <c r="D2686" s="10" t="s">
        <v>207</v>
      </c>
      <c r="E2686" s="10" t="s">
        <v>16</v>
      </c>
      <c r="F2686" s="10" t="s">
        <v>19</v>
      </c>
      <c r="G2686" s="10" t="s">
        <v>51</v>
      </c>
      <c r="H2686" s="10">
        <v>0.91</v>
      </c>
      <c r="I2686" s="11">
        <v>44370</v>
      </c>
      <c r="J2686" s="10">
        <v>63</v>
      </c>
      <c r="K2686" s="10" t="s">
        <v>52</v>
      </c>
      <c r="L2686" s="10" t="s">
        <v>90</v>
      </c>
    </row>
    <row r="2687" spans="1:12" x14ac:dyDescent="0.3">
      <c r="A2687" s="52">
        <v>45931</v>
      </c>
      <c r="B2687" s="10" t="s">
        <v>450</v>
      </c>
      <c r="C2687" s="10" t="s">
        <v>451</v>
      </c>
      <c r="D2687" s="10" t="s">
        <v>317</v>
      </c>
      <c r="E2687" s="10" t="s">
        <v>20</v>
      </c>
      <c r="F2687" s="10" t="s">
        <v>19</v>
      </c>
      <c r="G2687" s="10" t="s">
        <v>51</v>
      </c>
      <c r="H2687" s="10">
        <v>1</v>
      </c>
      <c r="I2687" s="11">
        <v>45396</v>
      </c>
      <c r="J2687" s="10">
        <v>61</v>
      </c>
      <c r="K2687" s="10" t="s">
        <v>68</v>
      </c>
      <c r="L2687" s="10" t="s">
        <v>31</v>
      </c>
    </row>
    <row r="2688" spans="1:12" x14ac:dyDescent="0.3">
      <c r="A2688" s="52">
        <v>45931</v>
      </c>
      <c r="B2688" s="10" t="s">
        <v>452</v>
      </c>
      <c r="C2688" s="10" t="s">
        <v>420</v>
      </c>
      <c r="D2688" s="10" t="s">
        <v>453</v>
      </c>
      <c r="E2688" s="10" t="s">
        <v>16</v>
      </c>
      <c r="F2688" s="10" t="s">
        <v>19</v>
      </c>
      <c r="G2688" s="10" t="s">
        <v>29</v>
      </c>
      <c r="H2688" s="10">
        <v>0.91</v>
      </c>
      <c r="I2688" s="11">
        <v>44128</v>
      </c>
      <c r="J2688" s="10">
        <v>48</v>
      </c>
      <c r="K2688" s="10" t="s">
        <v>68</v>
      </c>
      <c r="L2688" s="10" t="s">
        <v>94</v>
      </c>
    </row>
    <row r="2689" spans="1:12" x14ac:dyDescent="0.3">
      <c r="A2689" s="52">
        <v>45931</v>
      </c>
      <c r="B2689" s="10" t="s">
        <v>454</v>
      </c>
      <c r="C2689" s="10" t="s">
        <v>455</v>
      </c>
      <c r="D2689" s="10" t="s">
        <v>456</v>
      </c>
      <c r="E2689" s="10" t="s">
        <v>16</v>
      </c>
      <c r="F2689" s="10" t="s">
        <v>17</v>
      </c>
      <c r="G2689" s="10" t="s">
        <v>29</v>
      </c>
      <c r="H2689" s="10">
        <v>1</v>
      </c>
      <c r="I2689" s="11">
        <v>45602</v>
      </c>
      <c r="J2689" s="10">
        <v>60</v>
      </c>
      <c r="K2689" s="10" t="s">
        <v>68</v>
      </c>
      <c r="L2689" s="10" t="s">
        <v>39</v>
      </c>
    </row>
    <row r="2690" spans="1:12" x14ac:dyDescent="0.3">
      <c r="A2690" s="52">
        <v>45931</v>
      </c>
      <c r="B2690" s="10" t="s">
        <v>457</v>
      </c>
      <c r="C2690" s="10" t="s">
        <v>458</v>
      </c>
      <c r="D2690" s="10" t="s">
        <v>459</v>
      </c>
      <c r="E2690" s="10" t="s">
        <v>16</v>
      </c>
      <c r="F2690" s="10" t="s">
        <v>50</v>
      </c>
      <c r="G2690" s="10" t="s">
        <v>29</v>
      </c>
      <c r="H2690" s="10">
        <v>0.91</v>
      </c>
      <c r="I2690" s="11">
        <v>44468</v>
      </c>
      <c r="J2690" s="10">
        <v>46</v>
      </c>
      <c r="K2690" s="10" t="s">
        <v>52</v>
      </c>
      <c r="L2690" s="10" t="s">
        <v>90</v>
      </c>
    </row>
    <row r="2691" spans="1:12" x14ac:dyDescent="0.3">
      <c r="A2691" s="52">
        <v>45931</v>
      </c>
      <c r="B2691" s="10" t="s">
        <v>460</v>
      </c>
      <c r="C2691" s="10" t="s">
        <v>420</v>
      </c>
      <c r="D2691" s="10" t="s">
        <v>383</v>
      </c>
      <c r="E2691" s="10" t="s">
        <v>20</v>
      </c>
      <c r="F2691" s="10" t="s">
        <v>19</v>
      </c>
      <c r="G2691" s="10" t="s">
        <v>51</v>
      </c>
      <c r="H2691" s="10">
        <v>0.91</v>
      </c>
      <c r="I2691" s="11">
        <v>45630</v>
      </c>
      <c r="J2691" s="10">
        <v>35</v>
      </c>
      <c r="K2691" s="10" t="s">
        <v>52</v>
      </c>
      <c r="L2691" s="10" t="s">
        <v>18</v>
      </c>
    </row>
    <row r="2692" spans="1:12" x14ac:dyDescent="0.3">
      <c r="A2692" s="52">
        <v>45931</v>
      </c>
      <c r="B2692" s="10" t="s">
        <v>463</v>
      </c>
      <c r="C2692" s="10" t="s">
        <v>464</v>
      </c>
      <c r="D2692" s="10" t="s">
        <v>465</v>
      </c>
      <c r="E2692" s="10" t="s">
        <v>20</v>
      </c>
      <c r="F2692" s="10" t="s">
        <v>19</v>
      </c>
      <c r="G2692" s="10" t="s">
        <v>51</v>
      </c>
      <c r="H2692" s="10">
        <v>1</v>
      </c>
      <c r="I2692" s="11">
        <v>44504</v>
      </c>
      <c r="J2692" s="10">
        <v>49</v>
      </c>
      <c r="K2692" s="10" t="s">
        <v>68</v>
      </c>
      <c r="L2692" s="10" t="s">
        <v>39</v>
      </c>
    </row>
    <row r="2693" spans="1:12" x14ac:dyDescent="0.3">
      <c r="A2693" s="52">
        <v>45931</v>
      </c>
      <c r="B2693" s="10" t="s">
        <v>466</v>
      </c>
      <c r="C2693" s="10" t="s">
        <v>390</v>
      </c>
      <c r="D2693" s="10" t="s">
        <v>161</v>
      </c>
      <c r="E2693" s="10" t="s">
        <v>16</v>
      </c>
      <c r="F2693" s="10" t="s">
        <v>19</v>
      </c>
      <c r="G2693" s="10" t="s">
        <v>98</v>
      </c>
      <c r="H2693" s="10">
        <v>1</v>
      </c>
      <c r="I2693" s="11">
        <v>44727</v>
      </c>
      <c r="J2693" s="10">
        <v>37</v>
      </c>
      <c r="K2693" s="10" t="s">
        <v>68</v>
      </c>
      <c r="L2693" s="10" t="s">
        <v>18</v>
      </c>
    </row>
    <row r="2694" spans="1:12" x14ac:dyDescent="0.3">
      <c r="A2694" s="52">
        <v>45931</v>
      </c>
      <c r="B2694" s="10" t="s">
        <v>467</v>
      </c>
      <c r="C2694" s="10" t="s">
        <v>163</v>
      </c>
      <c r="D2694" s="10" t="s">
        <v>468</v>
      </c>
      <c r="E2694" s="10" t="s">
        <v>20</v>
      </c>
      <c r="F2694" s="10" t="s">
        <v>50</v>
      </c>
      <c r="G2694" s="10" t="s">
        <v>51</v>
      </c>
      <c r="H2694" s="10">
        <v>1</v>
      </c>
      <c r="I2694" s="11">
        <v>45725</v>
      </c>
      <c r="J2694" s="10">
        <v>47</v>
      </c>
      <c r="K2694" s="10" t="s">
        <v>52</v>
      </c>
      <c r="L2694" s="10" t="s">
        <v>27</v>
      </c>
    </row>
    <row r="2695" spans="1:12" x14ac:dyDescent="0.3">
      <c r="A2695" s="52">
        <v>45931</v>
      </c>
      <c r="B2695" s="10" t="s">
        <v>469</v>
      </c>
      <c r="C2695" s="10" t="s">
        <v>354</v>
      </c>
      <c r="D2695" s="10" t="s">
        <v>470</v>
      </c>
      <c r="E2695" s="10" t="s">
        <v>16</v>
      </c>
      <c r="F2695" s="10" t="s">
        <v>19</v>
      </c>
      <c r="G2695" s="10" t="s">
        <v>57</v>
      </c>
      <c r="H2695" s="10">
        <v>1</v>
      </c>
      <c r="I2695" s="11">
        <v>44086</v>
      </c>
      <c r="J2695" s="10">
        <v>60</v>
      </c>
      <c r="K2695" s="10" t="s">
        <v>68</v>
      </c>
      <c r="L2695" s="10" t="s">
        <v>42</v>
      </c>
    </row>
    <row r="2696" spans="1:12" x14ac:dyDescent="0.3">
      <c r="A2696" s="52">
        <v>45931</v>
      </c>
      <c r="B2696" s="10" t="s">
        <v>471</v>
      </c>
      <c r="C2696" s="10" t="s">
        <v>472</v>
      </c>
      <c r="D2696" s="10" t="s">
        <v>117</v>
      </c>
      <c r="E2696" s="10" t="s">
        <v>16</v>
      </c>
      <c r="F2696" s="10" t="s">
        <v>19</v>
      </c>
      <c r="G2696" s="10" t="s">
        <v>51</v>
      </c>
      <c r="H2696" s="10">
        <v>1</v>
      </c>
      <c r="I2696" s="11">
        <v>45426</v>
      </c>
      <c r="J2696" s="10">
        <v>46</v>
      </c>
      <c r="K2696" s="10" t="s">
        <v>52</v>
      </c>
      <c r="L2696" s="10" t="s">
        <v>31</v>
      </c>
    </row>
    <row r="2697" spans="1:12" x14ac:dyDescent="0.3">
      <c r="A2697" s="52">
        <v>45931</v>
      </c>
      <c r="B2697" s="10" t="s">
        <v>473</v>
      </c>
      <c r="C2697" s="10" t="s">
        <v>34</v>
      </c>
      <c r="D2697" s="10" t="s">
        <v>198</v>
      </c>
      <c r="E2697" s="10" t="s">
        <v>20</v>
      </c>
      <c r="F2697" s="10" t="s">
        <v>19</v>
      </c>
      <c r="G2697" s="10" t="s">
        <v>75</v>
      </c>
      <c r="H2697" s="10">
        <v>1</v>
      </c>
      <c r="I2697" s="11">
        <v>45795</v>
      </c>
      <c r="J2697" s="10">
        <v>58</v>
      </c>
      <c r="K2697" s="10" t="s">
        <v>68</v>
      </c>
      <c r="L2697" s="10" t="s">
        <v>23</v>
      </c>
    </row>
    <row r="2698" spans="1:12" x14ac:dyDescent="0.3">
      <c r="A2698" s="52">
        <v>45931</v>
      </c>
      <c r="B2698" s="10" t="s">
        <v>474</v>
      </c>
      <c r="C2698" s="10" t="s">
        <v>352</v>
      </c>
      <c r="D2698" s="10" t="s">
        <v>200</v>
      </c>
      <c r="E2698" s="10" t="s">
        <v>16</v>
      </c>
      <c r="F2698" s="10" t="s">
        <v>19</v>
      </c>
      <c r="G2698" s="10" t="s">
        <v>67</v>
      </c>
      <c r="H2698" s="10">
        <v>1</v>
      </c>
      <c r="I2698" s="11">
        <v>44925</v>
      </c>
      <c r="J2698" s="10">
        <v>54</v>
      </c>
      <c r="K2698" s="10" t="s">
        <v>68</v>
      </c>
      <c r="L2698" s="10" t="s">
        <v>39</v>
      </c>
    </row>
    <row r="2699" spans="1:12" x14ac:dyDescent="0.3">
      <c r="A2699" s="52">
        <v>45931</v>
      </c>
      <c r="B2699" s="10" t="s">
        <v>475</v>
      </c>
      <c r="C2699" s="10" t="s">
        <v>393</v>
      </c>
      <c r="D2699" s="10" t="s">
        <v>476</v>
      </c>
      <c r="E2699" s="10" t="s">
        <v>16</v>
      </c>
      <c r="F2699" s="10" t="s">
        <v>19</v>
      </c>
      <c r="G2699" s="10" t="s">
        <v>51</v>
      </c>
      <c r="H2699" s="10">
        <v>0.91</v>
      </c>
      <c r="I2699" s="11">
        <v>45655</v>
      </c>
      <c r="J2699" s="10">
        <v>32</v>
      </c>
      <c r="K2699" s="10" t="s">
        <v>52</v>
      </c>
      <c r="L2699" s="10" t="s">
        <v>27</v>
      </c>
    </row>
    <row r="2700" spans="1:12" x14ac:dyDescent="0.3">
      <c r="A2700" s="52">
        <v>45931</v>
      </c>
      <c r="B2700" s="10" t="s">
        <v>479</v>
      </c>
      <c r="C2700" s="10" t="s">
        <v>480</v>
      </c>
      <c r="D2700" s="10" t="s">
        <v>481</v>
      </c>
      <c r="E2700" s="10" t="s">
        <v>16</v>
      </c>
      <c r="F2700" s="10" t="s">
        <v>56</v>
      </c>
      <c r="G2700" s="10" t="s">
        <v>57</v>
      </c>
      <c r="H2700" s="10">
        <v>1</v>
      </c>
      <c r="I2700" s="11">
        <v>45604</v>
      </c>
      <c r="J2700" s="10">
        <v>65</v>
      </c>
      <c r="K2700" s="10" t="s">
        <v>52</v>
      </c>
      <c r="L2700" s="10" t="s">
        <v>18</v>
      </c>
    </row>
    <row r="2701" spans="1:12" x14ac:dyDescent="0.3">
      <c r="A2701" s="52">
        <v>45931</v>
      </c>
      <c r="B2701" s="10" t="s">
        <v>482</v>
      </c>
      <c r="C2701" s="10" t="s">
        <v>483</v>
      </c>
      <c r="D2701" s="10" t="s">
        <v>484</v>
      </c>
      <c r="E2701" s="10" t="s">
        <v>16</v>
      </c>
      <c r="F2701" s="10" t="s">
        <v>50</v>
      </c>
      <c r="G2701" s="10" t="s">
        <v>75</v>
      </c>
      <c r="H2701" s="10">
        <v>1</v>
      </c>
      <c r="I2701" s="11">
        <v>44998</v>
      </c>
      <c r="J2701" s="10">
        <v>44</v>
      </c>
      <c r="K2701" s="10" t="s">
        <v>52</v>
      </c>
      <c r="L2701" s="10" t="s">
        <v>27</v>
      </c>
    </row>
    <row r="2702" spans="1:12" x14ac:dyDescent="0.3">
      <c r="A2702" s="52">
        <v>45931</v>
      </c>
      <c r="B2702" s="10" t="s">
        <v>485</v>
      </c>
      <c r="C2702" s="10" t="s">
        <v>375</v>
      </c>
      <c r="D2702" s="10" t="s">
        <v>129</v>
      </c>
      <c r="E2702" s="10" t="s">
        <v>20</v>
      </c>
      <c r="F2702" s="10" t="s">
        <v>19</v>
      </c>
      <c r="G2702" s="10" t="s">
        <v>67</v>
      </c>
      <c r="H2702" s="10">
        <v>0.91</v>
      </c>
      <c r="I2702" s="11">
        <v>45455</v>
      </c>
      <c r="J2702" s="10">
        <v>28</v>
      </c>
      <c r="K2702" s="10" t="s">
        <v>68</v>
      </c>
      <c r="L2702" s="10" t="s">
        <v>23</v>
      </c>
    </row>
    <row r="2703" spans="1:12" x14ac:dyDescent="0.3">
      <c r="A2703" s="52">
        <v>45931</v>
      </c>
      <c r="B2703" s="10" t="s">
        <v>486</v>
      </c>
      <c r="C2703" s="10" t="s">
        <v>144</v>
      </c>
      <c r="D2703" s="10" t="s">
        <v>487</v>
      </c>
      <c r="E2703" s="10" t="s">
        <v>16</v>
      </c>
      <c r="F2703" s="10" t="s">
        <v>19</v>
      </c>
      <c r="G2703" s="10" t="s">
        <v>51</v>
      </c>
      <c r="H2703" s="10">
        <v>0.91</v>
      </c>
      <c r="I2703" s="11">
        <v>45470</v>
      </c>
      <c r="J2703" s="10">
        <v>38</v>
      </c>
      <c r="K2703" s="10" t="s">
        <v>52</v>
      </c>
      <c r="L2703" s="10" t="s">
        <v>40</v>
      </c>
    </row>
    <row r="2704" spans="1:12" x14ac:dyDescent="0.3">
      <c r="A2704" s="52">
        <v>45931</v>
      </c>
      <c r="B2704" s="10" t="s">
        <v>488</v>
      </c>
      <c r="C2704" s="10" t="s">
        <v>489</v>
      </c>
      <c r="D2704" s="10" t="s">
        <v>89</v>
      </c>
      <c r="E2704" s="10" t="s">
        <v>20</v>
      </c>
      <c r="F2704" s="10" t="s">
        <v>19</v>
      </c>
      <c r="G2704" s="10" t="s">
        <v>98</v>
      </c>
      <c r="H2704" s="10">
        <v>1</v>
      </c>
      <c r="I2704" s="11">
        <v>44873</v>
      </c>
      <c r="J2704" s="10">
        <v>37</v>
      </c>
      <c r="K2704" s="10" t="s">
        <v>52</v>
      </c>
      <c r="L2704" s="10" t="s">
        <v>39</v>
      </c>
    </row>
    <row r="2705" spans="1:12" x14ac:dyDescent="0.3">
      <c r="A2705" s="52">
        <v>45931</v>
      </c>
      <c r="B2705" s="10" t="s">
        <v>490</v>
      </c>
      <c r="C2705" s="10" t="s">
        <v>491</v>
      </c>
      <c r="D2705" s="10" t="s">
        <v>172</v>
      </c>
      <c r="E2705" s="10" t="s">
        <v>20</v>
      </c>
      <c r="F2705" s="10" t="s">
        <v>56</v>
      </c>
      <c r="G2705" s="10" t="s">
        <v>29</v>
      </c>
      <c r="H2705" s="10">
        <v>0.91</v>
      </c>
      <c r="I2705" s="11">
        <v>45101</v>
      </c>
      <c r="J2705" s="10">
        <v>21</v>
      </c>
      <c r="K2705" s="10" t="s">
        <v>52</v>
      </c>
      <c r="L2705" s="10" t="s">
        <v>35</v>
      </c>
    </row>
    <row r="2706" spans="1:12" x14ac:dyDescent="0.3">
      <c r="A2706" s="52">
        <v>45931</v>
      </c>
      <c r="B2706" s="10" t="s">
        <v>492</v>
      </c>
      <c r="C2706" s="10" t="s">
        <v>28</v>
      </c>
      <c r="D2706" s="10" t="s">
        <v>331</v>
      </c>
      <c r="E2706" s="10" t="s">
        <v>20</v>
      </c>
      <c r="F2706" s="10" t="s">
        <v>50</v>
      </c>
      <c r="G2706" s="10" t="s">
        <v>67</v>
      </c>
      <c r="H2706" s="10">
        <v>1</v>
      </c>
      <c r="I2706" s="11">
        <v>45292</v>
      </c>
      <c r="J2706" s="10">
        <v>27</v>
      </c>
      <c r="K2706" s="10" t="s">
        <v>52</v>
      </c>
      <c r="L2706" s="10" t="s">
        <v>18</v>
      </c>
    </row>
    <row r="2707" spans="1:12" x14ac:dyDescent="0.3">
      <c r="A2707" s="52">
        <v>45931</v>
      </c>
      <c r="B2707" s="10" t="s">
        <v>493</v>
      </c>
      <c r="C2707" s="10" t="s">
        <v>157</v>
      </c>
      <c r="D2707" s="10" t="s">
        <v>317</v>
      </c>
      <c r="E2707" s="10" t="s">
        <v>20</v>
      </c>
      <c r="F2707" s="10" t="s">
        <v>17</v>
      </c>
      <c r="G2707" s="10" t="s">
        <v>51</v>
      </c>
      <c r="H2707" s="10">
        <v>1</v>
      </c>
      <c r="I2707" s="11">
        <v>44521</v>
      </c>
      <c r="J2707" s="10">
        <v>42</v>
      </c>
      <c r="K2707" s="10" t="s">
        <v>68</v>
      </c>
      <c r="L2707" s="10" t="s">
        <v>31</v>
      </c>
    </row>
    <row r="2708" spans="1:12" x14ac:dyDescent="0.3">
      <c r="A2708" s="52">
        <v>45931</v>
      </c>
      <c r="B2708" s="10" t="s">
        <v>496</v>
      </c>
      <c r="C2708" s="10" t="s">
        <v>497</v>
      </c>
      <c r="D2708" s="10" t="s">
        <v>498</v>
      </c>
      <c r="E2708" s="10" t="s">
        <v>20</v>
      </c>
      <c r="F2708" s="10" t="s">
        <v>19</v>
      </c>
      <c r="G2708" s="10" t="s">
        <v>51</v>
      </c>
      <c r="H2708" s="10">
        <v>1</v>
      </c>
      <c r="I2708" s="11">
        <v>44414</v>
      </c>
      <c r="J2708" s="10">
        <v>21</v>
      </c>
      <c r="K2708" s="10" t="s">
        <v>52</v>
      </c>
      <c r="L2708" s="10" t="s">
        <v>40</v>
      </c>
    </row>
    <row r="2709" spans="1:12" x14ac:dyDescent="0.3">
      <c r="A2709" s="52">
        <v>45931</v>
      </c>
      <c r="B2709" s="10" t="s">
        <v>499</v>
      </c>
      <c r="C2709" s="10" t="s">
        <v>500</v>
      </c>
      <c r="D2709" s="10" t="s">
        <v>366</v>
      </c>
      <c r="E2709" s="10" t="s">
        <v>20</v>
      </c>
      <c r="F2709" s="10" t="s">
        <v>19</v>
      </c>
      <c r="G2709" s="10" t="s">
        <v>51</v>
      </c>
      <c r="H2709" s="10">
        <v>1</v>
      </c>
      <c r="I2709" s="11">
        <v>44757</v>
      </c>
      <c r="J2709" s="10">
        <v>58</v>
      </c>
      <c r="K2709" s="10" t="s">
        <v>52</v>
      </c>
      <c r="L2709" s="10" t="s">
        <v>35</v>
      </c>
    </row>
    <row r="2710" spans="1:12" x14ac:dyDescent="0.3">
      <c r="A2710" s="52">
        <v>45931</v>
      </c>
      <c r="B2710" s="10" t="s">
        <v>501</v>
      </c>
      <c r="C2710" s="10" t="s">
        <v>502</v>
      </c>
      <c r="D2710" s="10" t="s">
        <v>109</v>
      </c>
      <c r="E2710" s="10" t="s">
        <v>20</v>
      </c>
      <c r="F2710" s="10" t="s">
        <v>19</v>
      </c>
      <c r="G2710" s="10" t="s">
        <v>57</v>
      </c>
      <c r="H2710" s="10">
        <v>1</v>
      </c>
      <c r="I2710" s="11">
        <v>44115</v>
      </c>
      <c r="J2710" s="10">
        <v>37</v>
      </c>
      <c r="K2710" s="10" t="s">
        <v>52</v>
      </c>
      <c r="L2710" s="10" t="s">
        <v>39</v>
      </c>
    </row>
    <row r="2711" spans="1:12" x14ac:dyDescent="0.3">
      <c r="A2711" s="52">
        <v>45931</v>
      </c>
      <c r="B2711" s="10" t="s">
        <v>503</v>
      </c>
      <c r="C2711" s="10" t="s">
        <v>504</v>
      </c>
      <c r="D2711" s="10" t="s">
        <v>505</v>
      </c>
      <c r="E2711" s="10" t="s">
        <v>20</v>
      </c>
      <c r="F2711" s="10" t="s">
        <v>56</v>
      </c>
      <c r="G2711" s="10" t="s">
        <v>51</v>
      </c>
      <c r="H2711" s="10">
        <v>1</v>
      </c>
      <c r="I2711" s="11">
        <v>45195</v>
      </c>
      <c r="J2711" s="10">
        <v>27</v>
      </c>
      <c r="K2711" s="10" t="s">
        <v>52</v>
      </c>
      <c r="L2711" s="10" t="s">
        <v>40</v>
      </c>
    </row>
    <row r="2712" spans="1:12" x14ac:dyDescent="0.3">
      <c r="A2712" s="52">
        <v>45931</v>
      </c>
      <c r="B2712" s="10" t="s">
        <v>506</v>
      </c>
      <c r="C2712" s="10" t="s">
        <v>507</v>
      </c>
      <c r="D2712" s="10" t="s">
        <v>234</v>
      </c>
      <c r="E2712" s="10" t="s">
        <v>20</v>
      </c>
      <c r="F2712" s="10" t="s">
        <v>56</v>
      </c>
      <c r="G2712" s="10" t="s">
        <v>75</v>
      </c>
      <c r="H2712" s="10">
        <v>1</v>
      </c>
      <c r="I2712" s="11">
        <v>45888</v>
      </c>
      <c r="J2712" s="10">
        <v>34</v>
      </c>
      <c r="K2712" s="10" t="s">
        <v>52</v>
      </c>
      <c r="L2712" s="10" t="s">
        <v>42</v>
      </c>
    </row>
    <row r="2713" spans="1:12" x14ac:dyDescent="0.3">
      <c r="A2713" s="52">
        <v>45931</v>
      </c>
      <c r="B2713" s="10" t="s">
        <v>508</v>
      </c>
      <c r="C2713" s="10" t="s">
        <v>509</v>
      </c>
      <c r="D2713" s="10" t="s">
        <v>510</v>
      </c>
      <c r="E2713" s="10" t="s">
        <v>20</v>
      </c>
      <c r="F2713" s="10" t="s">
        <v>17</v>
      </c>
      <c r="G2713" s="10" t="s">
        <v>51</v>
      </c>
      <c r="H2713" s="10">
        <v>1</v>
      </c>
      <c r="I2713" s="11">
        <v>45741</v>
      </c>
      <c r="J2713" s="10">
        <v>27</v>
      </c>
      <c r="K2713" s="10" t="s">
        <v>52</v>
      </c>
      <c r="L2713" s="10" t="s">
        <v>31</v>
      </c>
    </row>
    <row r="2714" spans="1:12" x14ac:dyDescent="0.3">
      <c r="A2714" s="52">
        <v>45931</v>
      </c>
      <c r="B2714" s="10" t="s">
        <v>511</v>
      </c>
      <c r="C2714" s="10" t="s">
        <v>512</v>
      </c>
      <c r="D2714" s="10" t="s">
        <v>468</v>
      </c>
      <c r="E2714" s="10" t="s">
        <v>20</v>
      </c>
      <c r="F2714" s="10" t="s">
        <v>17</v>
      </c>
      <c r="G2714" s="10" t="s">
        <v>98</v>
      </c>
      <c r="H2714" s="10">
        <v>1</v>
      </c>
      <c r="I2714" s="11">
        <v>44266</v>
      </c>
      <c r="J2714" s="10">
        <v>60</v>
      </c>
      <c r="K2714" s="10" t="s">
        <v>68</v>
      </c>
      <c r="L2714" s="10" t="s">
        <v>41</v>
      </c>
    </row>
    <row r="2715" spans="1:12" x14ac:dyDescent="0.3">
      <c r="A2715" s="52">
        <v>45931</v>
      </c>
      <c r="B2715" s="10" t="s">
        <v>513</v>
      </c>
      <c r="C2715" s="10" t="s">
        <v>123</v>
      </c>
      <c r="D2715" s="10" t="s">
        <v>514</v>
      </c>
      <c r="E2715" s="10" t="s">
        <v>16</v>
      </c>
      <c r="F2715" s="10" t="s">
        <v>19</v>
      </c>
      <c r="G2715" s="10" t="s">
        <v>51</v>
      </c>
      <c r="H2715" s="10">
        <v>1</v>
      </c>
      <c r="I2715" s="11">
        <v>44944</v>
      </c>
      <c r="J2715" s="10">
        <v>37</v>
      </c>
      <c r="K2715" s="10" t="s">
        <v>68</v>
      </c>
      <c r="L2715" s="10" t="s">
        <v>94</v>
      </c>
    </row>
    <row r="2716" spans="1:12" x14ac:dyDescent="0.3">
      <c r="A2716" s="52">
        <v>45931</v>
      </c>
      <c r="B2716" s="10" t="s">
        <v>515</v>
      </c>
      <c r="C2716" s="10" t="s">
        <v>271</v>
      </c>
      <c r="D2716" s="10" t="s">
        <v>447</v>
      </c>
      <c r="E2716" s="10" t="s">
        <v>20</v>
      </c>
      <c r="F2716" s="10" t="s">
        <v>19</v>
      </c>
      <c r="G2716" s="10" t="s">
        <v>29</v>
      </c>
      <c r="H2716" s="10">
        <v>1</v>
      </c>
      <c r="I2716" s="11">
        <v>44823</v>
      </c>
      <c r="J2716" s="10">
        <v>44</v>
      </c>
      <c r="K2716" s="10" t="s">
        <v>52</v>
      </c>
      <c r="L2716" s="10" t="s">
        <v>41</v>
      </c>
    </row>
    <row r="2717" spans="1:12" x14ac:dyDescent="0.3">
      <c r="A2717" s="52">
        <v>45931</v>
      </c>
      <c r="B2717" s="10" t="s">
        <v>516</v>
      </c>
      <c r="C2717" s="10" t="s">
        <v>144</v>
      </c>
      <c r="D2717" s="10" t="s">
        <v>181</v>
      </c>
      <c r="E2717" s="10" t="s">
        <v>20</v>
      </c>
      <c r="F2717" s="10" t="s">
        <v>17</v>
      </c>
      <c r="G2717" s="10" t="s">
        <v>121</v>
      </c>
      <c r="H2717" s="10">
        <v>1</v>
      </c>
      <c r="I2717" s="11">
        <v>45810</v>
      </c>
      <c r="J2717" s="10">
        <v>25</v>
      </c>
      <c r="K2717" s="10" t="s">
        <v>68</v>
      </c>
      <c r="L2717" s="10" t="s">
        <v>18</v>
      </c>
    </row>
    <row r="2718" spans="1:12" x14ac:dyDescent="0.3">
      <c r="A2718" s="52">
        <v>45931</v>
      </c>
      <c r="B2718" s="10" t="s">
        <v>519</v>
      </c>
      <c r="C2718" s="10" t="s">
        <v>80</v>
      </c>
      <c r="D2718" s="10" t="s">
        <v>283</v>
      </c>
      <c r="E2718" s="10" t="s">
        <v>20</v>
      </c>
      <c r="F2718" s="10" t="s">
        <v>19</v>
      </c>
      <c r="G2718" s="10" t="s">
        <v>51</v>
      </c>
      <c r="H2718" s="10">
        <v>0.91</v>
      </c>
      <c r="I2718" s="11">
        <v>44840</v>
      </c>
      <c r="J2718" s="10">
        <v>39</v>
      </c>
      <c r="K2718" s="10" t="s">
        <v>52</v>
      </c>
      <c r="L2718" s="10" t="s">
        <v>23</v>
      </c>
    </row>
    <row r="2719" spans="1:12" x14ac:dyDescent="0.3">
      <c r="A2719" s="52">
        <v>45931</v>
      </c>
      <c r="B2719" s="10" t="s">
        <v>520</v>
      </c>
      <c r="C2719" s="10" t="s">
        <v>521</v>
      </c>
      <c r="D2719" s="10" t="s">
        <v>168</v>
      </c>
      <c r="E2719" s="10" t="s">
        <v>20</v>
      </c>
      <c r="F2719" s="10" t="s">
        <v>56</v>
      </c>
      <c r="G2719" s="10" t="s">
        <v>75</v>
      </c>
      <c r="H2719" s="10">
        <v>1</v>
      </c>
      <c r="I2719" s="11">
        <v>44258</v>
      </c>
      <c r="J2719" s="10">
        <v>24</v>
      </c>
      <c r="K2719" s="10" t="s">
        <v>52</v>
      </c>
      <c r="L2719" s="10" t="s">
        <v>18</v>
      </c>
    </row>
    <row r="2720" spans="1:12" x14ac:dyDescent="0.3">
      <c r="A2720" s="52">
        <v>45931</v>
      </c>
      <c r="B2720" s="10" t="s">
        <v>522</v>
      </c>
      <c r="C2720" s="10" t="s">
        <v>155</v>
      </c>
      <c r="D2720" s="10" t="s">
        <v>523</v>
      </c>
      <c r="E2720" s="10" t="s">
        <v>16</v>
      </c>
      <c r="F2720" s="10" t="s">
        <v>19</v>
      </c>
      <c r="G2720" s="10" t="s">
        <v>51</v>
      </c>
      <c r="H2720" s="10">
        <v>1</v>
      </c>
      <c r="I2720" s="11">
        <v>45042</v>
      </c>
      <c r="J2720" s="10">
        <v>38</v>
      </c>
      <c r="K2720" s="10" t="s">
        <v>52</v>
      </c>
      <c r="L2720" s="10" t="s">
        <v>23</v>
      </c>
    </row>
    <row r="2721" spans="1:12" x14ac:dyDescent="0.3">
      <c r="A2721" s="52">
        <v>45931</v>
      </c>
      <c r="B2721" s="10" t="s">
        <v>524</v>
      </c>
      <c r="C2721" s="10" t="s">
        <v>155</v>
      </c>
      <c r="D2721" s="10" t="s">
        <v>525</v>
      </c>
      <c r="E2721" s="10" t="s">
        <v>16</v>
      </c>
      <c r="F2721" s="10" t="s">
        <v>19</v>
      </c>
      <c r="G2721" s="10" t="s">
        <v>51</v>
      </c>
      <c r="H2721" s="10">
        <v>1</v>
      </c>
      <c r="I2721" s="11">
        <v>44198</v>
      </c>
      <c r="J2721" s="10">
        <v>44</v>
      </c>
      <c r="K2721" s="10" t="s">
        <v>52</v>
      </c>
      <c r="L2721" s="10" t="s">
        <v>18</v>
      </c>
    </row>
    <row r="2722" spans="1:12" x14ac:dyDescent="0.3">
      <c r="A2722" s="52">
        <v>45931</v>
      </c>
      <c r="B2722" s="10" t="s">
        <v>526</v>
      </c>
      <c r="C2722" s="10" t="s">
        <v>366</v>
      </c>
      <c r="D2722" s="10" t="s">
        <v>265</v>
      </c>
      <c r="E2722" s="10" t="s">
        <v>20</v>
      </c>
      <c r="F2722" s="10" t="s">
        <v>19</v>
      </c>
      <c r="G2722" s="10" t="s">
        <v>51</v>
      </c>
      <c r="H2722" s="10">
        <v>1</v>
      </c>
      <c r="I2722" s="11">
        <v>44555</v>
      </c>
      <c r="J2722" s="10">
        <v>57</v>
      </c>
      <c r="K2722" s="10" t="s">
        <v>52</v>
      </c>
      <c r="L2722" s="10" t="s">
        <v>31</v>
      </c>
    </row>
    <row r="2723" spans="1:12" x14ac:dyDescent="0.3">
      <c r="A2723" s="52">
        <v>45931</v>
      </c>
      <c r="B2723" s="10" t="s">
        <v>527</v>
      </c>
      <c r="C2723" s="10" t="s">
        <v>100</v>
      </c>
      <c r="D2723" s="10" t="s">
        <v>510</v>
      </c>
      <c r="E2723" s="10" t="s">
        <v>20</v>
      </c>
      <c r="F2723" s="10" t="s">
        <v>19</v>
      </c>
      <c r="G2723" s="10" t="s">
        <v>29</v>
      </c>
      <c r="H2723" s="10">
        <v>0.91</v>
      </c>
      <c r="I2723" s="11">
        <v>44616</v>
      </c>
      <c r="J2723" s="10">
        <v>45</v>
      </c>
      <c r="K2723" s="10" t="s">
        <v>68</v>
      </c>
      <c r="L2723" s="10" t="s">
        <v>18</v>
      </c>
    </row>
    <row r="2724" spans="1:12" x14ac:dyDescent="0.3">
      <c r="A2724" s="52">
        <v>45931</v>
      </c>
      <c r="B2724" s="10" t="s">
        <v>528</v>
      </c>
      <c r="C2724" s="10" t="s">
        <v>331</v>
      </c>
      <c r="D2724" s="10" t="s">
        <v>445</v>
      </c>
      <c r="E2724" s="10" t="s">
        <v>16</v>
      </c>
      <c r="F2724" s="10" t="s">
        <v>19</v>
      </c>
      <c r="G2724" s="10" t="s">
        <v>51</v>
      </c>
      <c r="H2724" s="10">
        <v>1</v>
      </c>
      <c r="I2724" s="11">
        <v>44776</v>
      </c>
      <c r="J2724" s="10">
        <v>41</v>
      </c>
      <c r="K2724" s="10" t="s">
        <v>52</v>
      </c>
      <c r="L2724" s="10" t="s">
        <v>40</v>
      </c>
    </row>
    <row r="2725" spans="1:12" x14ac:dyDescent="0.3">
      <c r="A2725" s="52">
        <v>45931</v>
      </c>
      <c r="B2725" s="10" t="s">
        <v>529</v>
      </c>
      <c r="C2725" s="10" t="s">
        <v>530</v>
      </c>
      <c r="D2725" s="10" t="s">
        <v>332</v>
      </c>
      <c r="E2725" s="10" t="s">
        <v>16</v>
      </c>
      <c r="F2725" s="10" t="s">
        <v>19</v>
      </c>
      <c r="G2725" s="10" t="s">
        <v>51</v>
      </c>
      <c r="H2725" s="10">
        <v>1</v>
      </c>
      <c r="I2725" s="11">
        <v>44849</v>
      </c>
      <c r="J2725" s="10">
        <v>33</v>
      </c>
      <c r="K2725" s="10" t="s">
        <v>52</v>
      </c>
      <c r="L2725" s="10" t="s">
        <v>21</v>
      </c>
    </row>
    <row r="2726" spans="1:12" x14ac:dyDescent="0.3">
      <c r="A2726" s="52">
        <v>45931</v>
      </c>
      <c r="B2726" s="10" t="s">
        <v>531</v>
      </c>
      <c r="C2726" s="10" t="s">
        <v>283</v>
      </c>
      <c r="D2726" s="10" t="s">
        <v>427</v>
      </c>
      <c r="E2726" s="10" t="s">
        <v>16</v>
      </c>
      <c r="F2726" s="10" t="s">
        <v>19</v>
      </c>
      <c r="G2726" s="10" t="s">
        <v>67</v>
      </c>
      <c r="H2726" s="10">
        <v>1</v>
      </c>
      <c r="I2726" s="11">
        <v>45162</v>
      </c>
      <c r="J2726" s="10">
        <v>28</v>
      </c>
      <c r="K2726" s="10" t="s">
        <v>68</v>
      </c>
      <c r="L2726" s="10" t="s">
        <v>31</v>
      </c>
    </row>
    <row r="2727" spans="1:12" x14ac:dyDescent="0.3">
      <c r="A2727" s="52">
        <v>45931</v>
      </c>
      <c r="B2727" s="10" t="s">
        <v>532</v>
      </c>
      <c r="C2727" s="10" t="s">
        <v>533</v>
      </c>
      <c r="D2727" s="10" t="s">
        <v>49</v>
      </c>
      <c r="E2727" s="10" t="s">
        <v>16</v>
      </c>
      <c r="F2727" s="10" t="s">
        <v>17</v>
      </c>
      <c r="G2727" s="10" t="s">
        <v>75</v>
      </c>
      <c r="H2727" s="10">
        <v>1</v>
      </c>
      <c r="I2727" s="11">
        <v>44965</v>
      </c>
      <c r="J2727" s="10">
        <v>41</v>
      </c>
      <c r="K2727" s="10" t="s">
        <v>52</v>
      </c>
      <c r="L2727" s="10" t="s">
        <v>21</v>
      </c>
    </row>
    <row r="2728" spans="1:12" x14ac:dyDescent="0.3">
      <c r="A2728" s="52">
        <v>45931</v>
      </c>
      <c r="B2728" s="10" t="s">
        <v>534</v>
      </c>
      <c r="C2728" s="10" t="s">
        <v>489</v>
      </c>
      <c r="D2728" s="10" t="s">
        <v>138</v>
      </c>
      <c r="E2728" s="10" t="s">
        <v>20</v>
      </c>
      <c r="F2728" s="10" t="s">
        <v>19</v>
      </c>
      <c r="G2728" s="10" t="s">
        <v>51</v>
      </c>
      <c r="H2728" s="10">
        <v>0.91</v>
      </c>
      <c r="I2728" s="11">
        <v>45413</v>
      </c>
      <c r="J2728" s="10">
        <v>58</v>
      </c>
      <c r="K2728" s="10" t="s">
        <v>52</v>
      </c>
      <c r="L2728" s="10" t="s">
        <v>41</v>
      </c>
    </row>
    <row r="2729" spans="1:12" x14ac:dyDescent="0.3">
      <c r="A2729" s="52">
        <v>45931</v>
      </c>
      <c r="B2729" s="10" t="s">
        <v>535</v>
      </c>
      <c r="C2729" s="10" t="s">
        <v>183</v>
      </c>
      <c r="D2729" s="10" t="s">
        <v>536</v>
      </c>
      <c r="E2729" s="10" t="s">
        <v>16</v>
      </c>
      <c r="F2729" s="10" t="s">
        <v>19</v>
      </c>
      <c r="G2729" s="10" t="s">
        <v>67</v>
      </c>
      <c r="H2729" s="10">
        <v>1</v>
      </c>
      <c r="I2729" s="11">
        <v>44447</v>
      </c>
      <c r="J2729" s="10">
        <v>44</v>
      </c>
      <c r="K2729" s="10" t="s">
        <v>68</v>
      </c>
      <c r="L2729" s="10" t="s">
        <v>23</v>
      </c>
    </row>
    <row r="2730" spans="1:12" x14ac:dyDescent="0.3">
      <c r="A2730" s="52">
        <v>45931</v>
      </c>
      <c r="B2730" s="10" t="s">
        <v>537</v>
      </c>
      <c r="C2730" s="10" t="s">
        <v>219</v>
      </c>
      <c r="D2730" s="10" t="s">
        <v>538</v>
      </c>
      <c r="E2730" s="10" t="s">
        <v>16</v>
      </c>
      <c r="F2730" s="10" t="s">
        <v>17</v>
      </c>
      <c r="G2730" s="10" t="s">
        <v>57</v>
      </c>
      <c r="H2730" s="10">
        <v>1</v>
      </c>
      <c r="I2730" s="11">
        <v>44434</v>
      </c>
      <c r="J2730" s="10">
        <v>42</v>
      </c>
      <c r="K2730" s="10" t="s">
        <v>52</v>
      </c>
      <c r="L2730" s="10" t="s">
        <v>18</v>
      </c>
    </row>
    <row r="2731" spans="1:12" x14ac:dyDescent="0.3">
      <c r="A2731" s="52">
        <v>45931</v>
      </c>
      <c r="B2731" s="10" t="s">
        <v>539</v>
      </c>
      <c r="C2731" s="10" t="s">
        <v>540</v>
      </c>
      <c r="D2731" s="10" t="s">
        <v>281</v>
      </c>
      <c r="E2731" s="10" t="s">
        <v>16</v>
      </c>
      <c r="F2731" s="10" t="s">
        <v>19</v>
      </c>
      <c r="G2731" s="10" t="s">
        <v>51</v>
      </c>
      <c r="H2731" s="10">
        <v>1</v>
      </c>
      <c r="I2731" s="11">
        <v>44630</v>
      </c>
      <c r="J2731" s="10">
        <v>21</v>
      </c>
      <c r="K2731" s="10" t="s">
        <v>52</v>
      </c>
      <c r="L2731" s="10" t="s">
        <v>90</v>
      </c>
    </row>
    <row r="2732" spans="1:12" x14ac:dyDescent="0.3">
      <c r="A2732" s="52">
        <v>45931</v>
      </c>
      <c r="B2732" s="10" t="s">
        <v>541</v>
      </c>
      <c r="C2732" s="10" t="s">
        <v>28</v>
      </c>
      <c r="D2732" s="10" t="s">
        <v>439</v>
      </c>
      <c r="E2732" s="10" t="s">
        <v>20</v>
      </c>
      <c r="F2732" s="10" t="s">
        <v>56</v>
      </c>
      <c r="G2732" s="10" t="s">
        <v>67</v>
      </c>
      <c r="H2732" s="10">
        <v>1</v>
      </c>
      <c r="I2732" s="11">
        <v>45465</v>
      </c>
      <c r="J2732" s="10">
        <v>43</v>
      </c>
      <c r="K2732" s="10" t="s">
        <v>52</v>
      </c>
      <c r="L2732" s="10" t="s">
        <v>35</v>
      </c>
    </row>
    <row r="2733" spans="1:12" x14ac:dyDescent="0.3">
      <c r="A2733" s="52">
        <v>45931</v>
      </c>
      <c r="B2733" s="10" t="s">
        <v>543</v>
      </c>
      <c r="C2733" s="10" t="s">
        <v>544</v>
      </c>
      <c r="D2733" s="10" t="s">
        <v>181</v>
      </c>
      <c r="E2733" s="10" t="s">
        <v>20</v>
      </c>
      <c r="F2733" s="10" t="s">
        <v>19</v>
      </c>
      <c r="G2733" s="10" t="s">
        <v>51</v>
      </c>
      <c r="H2733" s="10">
        <v>1</v>
      </c>
      <c r="I2733" s="11">
        <v>45224</v>
      </c>
      <c r="J2733" s="10">
        <v>47</v>
      </c>
      <c r="K2733" s="10" t="s">
        <v>52</v>
      </c>
      <c r="L2733" s="10" t="s">
        <v>31</v>
      </c>
    </row>
    <row r="2734" spans="1:12" x14ac:dyDescent="0.3">
      <c r="A2734" s="52">
        <v>45931</v>
      </c>
      <c r="B2734" s="10" t="s">
        <v>545</v>
      </c>
      <c r="C2734" s="10" t="s">
        <v>546</v>
      </c>
      <c r="D2734" s="10" t="s">
        <v>547</v>
      </c>
      <c r="E2734" s="10" t="s">
        <v>20</v>
      </c>
      <c r="F2734" s="10" t="s">
        <v>19</v>
      </c>
      <c r="G2734" s="10" t="s">
        <v>51</v>
      </c>
      <c r="H2734" s="10">
        <v>0.91</v>
      </c>
      <c r="I2734" s="11">
        <v>44973</v>
      </c>
      <c r="J2734" s="10">
        <v>54</v>
      </c>
      <c r="K2734" s="10" t="s">
        <v>52</v>
      </c>
      <c r="L2734" s="10" t="s">
        <v>35</v>
      </c>
    </row>
    <row r="2735" spans="1:12" x14ac:dyDescent="0.3">
      <c r="A2735" s="52">
        <v>45931</v>
      </c>
      <c r="B2735" s="10" t="s">
        <v>548</v>
      </c>
      <c r="C2735" s="10" t="s">
        <v>549</v>
      </c>
      <c r="D2735" s="10" t="s">
        <v>207</v>
      </c>
      <c r="E2735" s="10" t="s">
        <v>16</v>
      </c>
      <c r="F2735" s="10" t="s">
        <v>19</v>
      </c>
      <c r="G2735" s="10" t="s">
        <v>67</v>
      </c>
      <c r="H2735" s="10">
        <v>1</v>
      </c>
      <c r="I2735" s="11">
        <v>44149</v>
      </c>
      <c r="J2735" s="10">
        <v>57</v>
      </c>
      <c r="K2735" s="10" t="s">
        <v>68</v>
      </c>
      <c r="L2735" s="10" t="s">
        <v>36</v>
      </c>
    </row>
    <row r="2736" spans="1:12" x14ac:dyDescent="0.3">
      <c r="A2736" s="52">
        <v>45931</v>
      </c>
      <c r="B2736" s="10" t="s">
        <v>550</v>
      </c>
      <c r="C2736" s="10" t="s">
        <v>551</v>
      </c>
      <c r="D2736" s="10" t="s">
        <v>209</v>
      </c>
      <c r="E2736" s="10" t="s">
        <v>16</v>
      </c>
      <c r="F2736" s="10" t="s">
        <v>50</v>
      </c>
      <c r="G2736" s="10" t="s">
        <v>51</v>
      </c>
      <c r="H2736" s="10">
        <v>0.91</v>
      </c>
      <c r="I2736" s="11">
        <v>45241</v>
      </c>
      <c r="J2736" s="10">
        <v>22</v>
      </c>
      <c r="K2736" s="10" t="s">
        <v>52</v>
      </c>
      <c r="L2736" s="10" t="s">
        <v>35</v>
      </c>
    </row>
    <row r="2737" spans="1:12" x14ac:dyDescent="0.3">
      <c r="A2737" s="52">
        <v>45931</v>
      </c>
      <c r="B2737" s="10" t="s">
        <v>552</v>
      </c>
      <c r="C2737" s="10" t="s">
        <v>553</v>
      </c>
      <c r="D2737" s="10" t="s">
        <v>81</v>
      </c>
      <c r="E2737" s="10" t="s">
        <v>20</v>
      </c>
      <c r="F2737" s="10" t="s">
        <v>19</v>
      </c>
      <c r="G2737" s="10" t="s">
        <v>51</v>
      </c>
      <c r="H2737" s="10">
        <v>1</v>
      </c>
      <c r="I2737" s="11">
        <v>45807</v>
      </c>
      <c r="J2737" s="10">
        <v>60</v>
      </c>
      <c r="K2737" s="10" t="s">
        <v>68</v>
      </c>
      <c r="L2737" s="10" t="s">
        <v>42</v>
      </c>
    </row>
    <row r="2738" spans="1:12" x14ac:dyDescent="0.3">
      <c r="A2738" s="52">
        <v>45931</v>
      </c>
      <c r="B2738" s="10" t="s">
        <v>554</v>
      </c>
      <c r="C2738" s="10" t="s">
        <v>555</v>
      </c>
      <c r="D2738" s="10" t="s">
        <v>556</v>
      </c>
      <c r="E2738" s="10" t="s">
        <v>20</v>
      </c>
      <c r="F2738" s="10" t="s">
        <v>50</v>
      </c>
      <c r="G2738" s="10" t="s">
        <v>51</v>
      </c>
      <c r="H2738" s="10">
        <v>1</v>
      </c>
      <c r="I2738" s="11">
        <v>45349</v>
      </c>
      <c r="J2738" s="10">
        <v>65</v>
      </c>
      <c r="K2738" s="10" t="s">
        <v>52</v>
      </c>
      <c r="L2738" s="10" t="s">
        <v>35</v>
      </c>
    </row>
    <row r="2739" spans="1:12" x14ac:dyDescent="0.3">
      <c r="A2739" s="52">
        <v>45931</v>
      </c>
      <c r="B2739" s="10" t="s">
        <v>559</v>
      </c>
      <c r="C2739" s="10" t="s">
        <v>560</v>
      </c>
      <c r="D2739" s="10" t="s">
        <v>168</v>
      </c>
      <c r="E2739" s="10" t="s">
        <v>20</v>
      </c>
      <c r="F2739" s="10" t="s">
        <v>17</v>
      </c>
      <c r="G2739" s="10" t="s">
        <v>57</v>
      </c>
      <c r="H2739" s="10">
        <v>1</v>
      </c>
      <c r="I2739" s="11">
        <v>45056</v>
      </c>
      <c r="J2739" s="10">
        <v>50</v>
      </c>
      <c r="K2739" s="10" t="s">
        <v>68</v>
      </c>
      <c r="L2739" s="10" t="s">
        <v>31</v>
      </c>
    </row>
    <row r="2740" spans="1:12" x14ac:dyDescent="0.3">
      <c r="A2740" s="52">
        <v>45931</v>
      </c>
      <c r="B2740" s="10" t="s">
        <v>561</v>
      </c>
      <c r="C2740" s="10" t="s">
        <v>562</v>
      </c>
      <c r="D2740" s="10" t="s">
        <v>551</v>
      </c>
      <c r="E2740" s="10" t="s">
        <v>20</v>
      </c>
      <c r="F2740" s="10" t="s">
        <v>19</v>
      </c>
      <c r="G2740" s="10" t="s">
        <v>51</v>
      </c>
      <c r="H2740" s="10">
        <v>0.91</v>
      </c>
      <c r="I2740" s="11">
        <v>44111</v>
      </c>
      <c r="J2740" s="10">
        <v>47</v>
      </c>
      <c r="K2740" s="10" t="s">
        <v>68</v>
      </c>
      <c r="L2740" s="10" t="s">
        <v>18</v>
      </c>
    </row>
    <row r="2741" spans="1:12" x14ac:dyDescent="0.3">
      <c r="A2741" s="52">
        <v>45931</v>
      </c>
      <c r="B2741" s="10" t="s">
        <v>563</v>
      </c>
      <c r="C2741" s="10" t="s">
        <v>34</v>
      </c>
      <c r="D2741" s="10" t="s">
        <v>329</v>
      </c>
      <c r="E2741" s="10" t="s">
        <v>20</v>
      </c>
      <c r="F2741" s="10" t="s">
        <v>19</v>
      </c>
      <c r="G2741" s="10" t="s">
        <v>57</v>
      </c>
      <c r="H2741" s="10">
        <v>1</v>
      </c>
      <c r="I2741" s="11">
        <v>45742</v>
      </c>
      <c r="J2741" s="10">
        <v>22</v>
      </c>
      <c r="K2741" s="10" t="s">
        <v>52</v>
      </c>
      <c r="L2741" s="10" t="s">
        <v>90</v>
      </c>
    </row>
    <row r="2742" spans="1:12" x14ac:dyDescent="0.3">
      <c r="A2742" s="52">
        <v>45931</v>
      </c>
      <c r="B2742" s="10" t="s">
        <v>564</v>
      </c>
      <c r="C2742" s="10" t="s">
        <v>105</v>
      </c>
      <c r="D2742" s="10" t="s">
        <v>89</v>
      </c>
      <c r="E2742" s="10" t="s">
        <v>20</v>
      </c>
      <c r="F2742" s="10" t="s">
        <v>19</v>
      </c>
      <c r="G2742" s="10" t="s">
        <v>121</v>
      </c>
      <c r="H2742" s="10">
        <v>1</v>
      </c>
      <c r="I2742" s="11">
        <v>44792</v>
      </c>
      <c r="J2742" s="10">
        <v>59</v>
      </c>
      <c r="K2742" s="10" t="s">
        <v>52</v>
      </c>
      <c r="L2742" s="10" t="s">
        <v>39</v>
      </c>
    </row>
    <row r="2743" spans="1:12" x14ac:dyDescent="0.3">
      <c r="A2743" s="52">
        <v>45931</v>
      </c>
      <c r="B2743" s="10" t="s">
        <v>565</v>
      </c>
      <c r="C2743" s="10" t="s">
        <v>566</v>
      </c>
      <c r="D2743" s="10" t="s">
        <v>126</v>
      </c>
      <c r="E2743" s="10" t="s">
        <v>16</v>
      </c>
      <c r="F2743" s="10" t="s">
        <v>19</v>
      </c>
      <c r="G2743" s="10" t="s">
        <v>51</v>
      </c>
      <c r="H2743" s="10">
        <v>1</v>
      </c>
      <c r="I2743" s="11">
        <v>45231</v>
      </c>
      <c r="J2743" s="10">
        <v>63</v>
      </c>
      <c r="K2743" s="10" t="s">
        <v>52</v>
      </c>
      <c r="L2743" s="10" t="s">
        <v>42</v>
      </c>
    </row>
    <row r="2744" spans="1:12" x14ac:dyDescent="0.3">
      <c r="A2744" s="52">
        <v>45931</v>
      </c>
      <c r="B2744" s="10" t="s">
        <v>571</v>
      </c>
      <c r="C2744" s="10" t="s">
        <v>572</v>
      </c>
      <c r="D2744" s="10" t="s">
        <v>510</v>
      </c>
      <c r="E2744" s="10" t="s">
        <v>20</v>
      </c>
      <c r="F2744" s="10" t="s">
        <v>17</v>
      </c>
      <c r="G2744" s="10" t="s">
        <v>57</v>
      </c>
      <c r="H2744" s="10">
        <v>1</v>
      </c>
      <c r="I2744" s="11">
        <v>44568</v>
      </c>
      <c r="J2744" s="10">
        <v>23</v>
      </c>
      <c r="K2744" s="10" t="s">
        <v>68</v>
      </c>
      <c r="L2744" s="10" t="s">
        <v>27</v>
      </c>
    </row>
    <row r="2745" spans="1:12" x14ac:dyDescent="0.3">
      <c r="A2745" s="52">
        <v>45931</v>
      </c>
      <c r="B2745" s="10" t="s">
        <v>573</v>
      </c>
      <c r="C2745" s="10" t="s">
        <v>111</v>
      </c>
      <c r="D2745" s="10" t="s">
        <v>574</v>
      </c>
      <c r="E2745" s="10" t="s">
        <v>16</v>
      </c>
      <c r="F2745" s="10" t="s">
        <v>17</v>
      </c>
      <c r="G2745" s="10" t="s">
        <v>57</v>
      </c>
      <c r="H2745" s="10">
        <v>0.91</v>
      </c>
      <c r="I2745" s="11">
        <v>45755</v>
      </c>
      <c r="J2745" s="10">
        <v>42</v>
      </c>
      <c r="K2745" s="10" t="s">
        <v>52</v>
      </c>
      <c r="L2745" s="10" t="s">
        <v>18</v>
      </c>
    </row>
    <row r="2746" spans="1:12" x14ac:dyDescent="0.3">
      <c r="A2746" s="52">
        <v>45931</v>
      </c>
      <c r="B2746" s="10" t="s">
        <v>575</v>
      </c>
      <c r="C2746" s="10" t="s">
        <v>155</v>
      </c>
      <c r="D2746" s="10" t="s">
        <v>498</v>
      </c>
      <c r="E2746" s="10" t="s">
        <v>20</v>
      </c>
      <c r="F2746" s="10" t="s">
        <v>19</v>
      </c>
      <c r="G2746" s="10" t="s">
        <v>98</v>
      </c>
      <c r="H2746" s="10">
        <v>0.91</v>
      </c>
      <c r="I2746" s="11">
        <v>44374</v>
      </c>
      <c r="J2746" s="10">
        <v>34</v>
      </c>
      <c r="K2746" s="10" t="s">
        <v>52</v>
      </c>
      <c r="L2746" s="10" t="s">
        <v>18</v>
      </c>
    </row>
    <row r="2747" spans="1:12" x14ac:dyDescent="0.3">
      <c r="A2747" s="52">
        <v>45931</v>
      </c>
      <c r="B2747" s="10" t="s">
        <v>577</v>
      </c>
      <c r="C2747" s="10" t="s">
        <v>248</v>
      </c>
      <c r="D2747" s="10" t="s">
        <v>132</v>
      </c>
      <c r="E2747" s="10" t="s">
        <v>20</v>
      </c>
      <c r="F2747" s="10" t="s">
        <v>19</v>
      </c>
      <c r="G2747" s="10" t="s">
        <v>51</v>
      </c>
      <c r="H2747" s="10">
        <v>1</v>
      </c>
      <c r="I2747" s="11">
        <v>45247</v>
      </c>
      <c r="J2747" s="10">
        <v>20</v>
      </c>
      <c r="K2747" s="10" t="s">
        <v>52</v>
      </c>
      <c r="L2747" s="10" t="s">
        <v>94</v>
      </c>
    </row>
    <row r="2748" spans="1:12" x14ac:dyDescent="0.3">
      <c r="A2748" s="52">
        <v>45931</v>
      </c>
      <c r="B2748" s="10" t="s">
        <v>578</v>
      </c>
      <c r="C2748" s="10" t="s">
        <v>579</v>
      </c>
      <c r="D2748" s="10" t="s">
        <v>580</v>
      </c>
      <c r="E2748" s="10" t="s">
        <v>16</v>
      </c>
      <c r="F2748" s="10" t="s">
        <v>19</v>
      </c>
      <c r="G2748" s="10" t="s">
        <v>51</v>
      </c>
      <c r="H2748" s="10">
        <v>1</v>
      </c>
      <c r="I2748" s="11">
        <v>44327</v>
      </c>
      <c r="J2748" s="10">
        <v>47</v>
      </c>
      <c r="K2748" s="10" t="s">
        <v>68</v>
      </c>
      <c r="L2748" s="10" t="s">
        <v>27</v>
      </c>
    </row>
    <row r="2749" spans="1:12" x14ac:dyDescent="0.3">
      <c r="A2749" s="52">
        <v>45931</v>
      </c>
      <c r="B2749" s="10" t="s">
        <v>581</v>
      </c>
      <c r="C2749" s="10" t="s">
        <v>582</v>
      </c>
      <c r="D2749" s="10" t="s">
        <v>583</v>
      </c>
      <c r="E2749" s="10" t="s">
        <v>16</v>
      </c>
      <c r="F2749" s="10" t="s">
        <v>17</v>
      </c>
      <c r="G2749" s="10" t="s">
        <v>29</v>
      </c>
      <c r="H2749" s="10">
        <v>1</v>
      </c>
      <c r="I2749" s="11">
        <v>44426</v>
      </c>
      <c r="J2749" s="10">
        <v>20</v>
      </c>
      <c r="K2749" s="10" t="s">
        <v>68</v>
      </c>
      <c r="L2749" s="10" t="s">
        <v>18</v>
      </c>
    </row>
    <row r="2750" spans="1:12" x14ac:dyDescent="0.3">
      <c r="A2750" s="52">
        <v>45931</v>
      </c>
      <c r="B2750" s="10" t="s">
        <v>584</v>
      </c>
      <c r="C2750" s="10" t="s">
        <v>28</v>
      </c>
      <c r="D2750" s="10" t="s">
        <v>585</v>
      </c>
      <c r="E2750" s="10" t="s">
        <v>20</v>
      </c>
      <c r="F2750" s="10" t="s">
        <v>19</v>
      </c>
      <c r="G2750" s="10" t="s">
        <v>51</v>
      </c>
      <c r="H2750" s="10">
        <v>1</v>
      </c>
      <c r="I2750" s="11">
        <v>44122</v>
      </c>
      <c r="J2750" s="10">
        <v>29</v>
      </c>
      <c r="K2750" s="10" t="s">
        <v>68</v>
      </c>
      <c r="L2750" s="10" t="s">
        <v>36</v>
      </c>
    </row>
    <row r="2751" spans="1:12" x14ac:dyDescent="0.3">
      <c r="A2751" s="52">
        <v>45931</v>
      </c>
      <c r="B2751" s="10" t="s">
        <v>586</v>
      </c>
      <c r="C2751" s="10" t="s">
        <v>587</v>
      </c>
      <c r="D2751" s="10" t="s">
        <v>588</v>
      </c>
      <c r="E2751" s="10" t="s">
        <v>20</v>
      </c>
      <c r="F2751" s="10" t="s">
        <v>17</v>
      </c>
      <c r="G2751" s="10" t="s">
        <v>29</v>
      </c>
      <c r="H2751" s="10">
        <v>0.91</v>
      </c>
      <c r="I2751" s="11">
        <v>44532</v>
      </c>
      <c r="J2751" s="10">
        <v>22</v>
      </c>
      <c r="K2751" s="10" t="s">
        <v>52</v>
      </c>
      <c r="L2751" s="10" t="s">
        <v>23</v>
      </c>
    </row>
    <row r="2752" spans="1:12" x14ac:dyDescent="0.3">
      <c r="A2752" s="52">
        <v>45931</v>
      </c>
      <c r="B2752" s="10" t="s">
        <v>591</v>
      </c>
      <c r="C2752" s="10" t="s">
        <v>592</v>
      </c>
      <c r="D2752" s="10" t="s">
        <v>295</v>
      </c>
      <c r="E2752" s="10" t="s">
        <v>16</v>
      </c>
      <c r="F2752" s="10" t="s">
        <v>19</v>
      </c>
      <c r="G2752" s="10" t="s">
        <v>51</v>
      </c>
      <c r="H2752" s="10">
        <v>1</v>
      </c>
      <c r="I2752" s="11">
        <v>45656</v>
      </c>
      <c r="J2752" s="10">
        <v>63</v>
      </c>
      <c r="K2752" s="10" t="s">
        <v>68</v>
      </c>
      <c r="L2752" s="10" t="s">
        <v>40</v>
      </c>
    </row>
    <row r="2753" spans="1:12" x14ac:dyDescent="0.3">
      <c r="A2753" s="52">
        <v>45931</v>
      </c>
      <c r="B2753" s="10" t="s">
        <v>593</v>
      </c>
      <c r="C2753" s="10" t="s">
        <v>500</v>
      </c>
      <c r="D2753" s="10" t="s">
        <v>594</v>
      </c>
      <c r="E2753" s="10" t="s">
        <v>16</v>
      </c>
      <c r="F2753" s="10" t="s">
        <v>19</v>
      </c>
      <c r="G2753" s="10" t="s">
        <v>29</v>
      </c>
      <c r="H2753" s="10">
        <v>1</v>
      </c>
      <c r="I2753" s="11">
        <v>44706</v>
      </c>
      <c r="J2753" s="10">
        <v>48</v>
      </c>
      <c r="K2753" s="10" t="s">
        <v>68</v>
      </c>
      <c r="L2753" s="10" t="s">
        <v>40</v>
      </c>
    </row>
    <row r="2754" spans="1:12" x14ac:dyDescent="0.3">
      <c r="A2754" s="52">
        <v>45931</v>
      </c>
      <c r="B2754" s="10" t="s">
        <v>595</v>
      </c>
      <c r="C2754" s="10" t="s">
        <v>168</v>
      </c>
      <c r="D2754" s="10" t="s">
        <v>596</v>
      </c>
      <c r="E2754" s="10" t="s">
        <v>16</v>
      </c>
      <c r="F2754" s="10" t="s">
        <v>19</v>
      </c>
      <c r="G2754" s="10" t="s">
        <v>51</v>
      </c>
      <c r="H2754" s="10">
        <v>1</v>
      </c>
      <c r="I2754" s="11">
        <v>44554</v>
      </c>
      <c r="J2754" s="10">
        <v>26</v>
      </c>
      <c r="K2754" s="10" t="s">
        <v>68</v>
      </c>
      <c r="L2754" s="10" t="s">
        <v>94</v>
      </c>
    </row>
    <row r="2755" spans="1:12" x14ac:dyDescent="0.3">
      <c r="A2755" s="52">
        <v>45931</v>
      </c>
      <c r="B2755" s="10" t="s">
        <v>597</v>
      </c>
      <c r="C2755" s="10" t="s">
        <v>598</v>
      </c>
      <c r="D2755" s="10" t="s">
        <v>599</v>
      </c>
      <c r="E2755" s="10" t="s">
        <v>16</v>
      </c>
      <c r="F2755" s="10" t="s">
        <v>50</v>
      </c>
      <c r="G2755" s="10" t="s">
        <v>67</v>
      </c>
      <c r="H2755" s="10">
        <v>0.91</v>
      </c>
      <c r="I2755" s="11">
        <v>44217</v>
      </c>
      <c r="J2755" s="10">
        <v>32</v>
      </c>
      <c r="K2755" s="10" t="s">
        <v>52</v>
      </c>
      <c r="L2755" s="10" t="s">
        <v>36</v>
      </c>
    </row>
    <row r="2756" spans="1:12" x14ac:dyDescent="0.3">
      <c r="A2756" s="52">
        <v>45931</v>
      </c>
      <c r="B2756" s="10" t="s">
        <v>600</v>
      </c>
      <c r="C2756" s="10" t="s">
        <v>285</v>
      </c>
      <c r="D2756" s="10" t="s">
        <v>89</v>
      </c>
      <c r="E2756" s="10" t="s">
        <v>20</v>
      </c>
      <c r="F2756" s="10" t="s">
        <v>19</v>
      </c>
      <c r="G2756" s="10" t="s">
        <v>121</v>
      </c>
      <c r="H2756" s="10">
        <v>0.91</v>
      </c>
      <c r="I2756" s="11">
        <v>44613</v>
      </c>
      <c r="J2756" s="10">
        <v>21</v>
      </c>
      <c r="K2756" s="10" t="s">
        <v>52</v>
      </c>
      <c r="L2756" s="10" t="s">
        <v>42</v>
      </c>
    </row>
    <row r="2757" spans="1:12" x14ac:dyDescent="0.3">
      <c r="A2757" s="52">
        <v>45931</v>
      </c>
      <c r="B2757" s="10" t="s">
        <v>601</v>
      </c>
      <c r="C2757" s="10" t="s">
        <v>602</v>
      </c>
      <c r="D2757" s="10" t="s">
        <v>447</v>
      </c>
      <c r="E2757" s="10" t="s">
        <v>20</v>
      </c>
      <c r="F2757" s="10" t="s">
        <v>19</v>
      </c>
      <c r="G2757" s="10" t="s">
        <v>51</v>
      </c>
      <c r="H2757" s="10">
        <v>1</v>
      </c>
      <c r="I2757" s="11">
        <v>44607</v>
      </c>
      <c r="J2757" s="10">
        <v>41</v>
      </c>
      <c r="K2757" s="10" t="s">
        <v>68</v>
      </c>
      <c r="L2757" s="10" t="s">
        <v>31</v>
      </c>
    </row>
    <row r="2758" spans="1:12" x14ac:dyDescent="0.3">
      <c r="A2758" s="52">
        <v>45931</v>
      </c>
      <c r="B2758" s="10" t="s">
        <v>603</v>
      </c>
      <c r="C2758" s="10" t="s">
        <v>334</v>
      </c>
      <c r="D2758" s="10" t="s">
        <v>198</v>
      </c>
      <c r="E2758" s="10" t="s">
        <v>20</v>
      </c>
      <c r="F2758" s="10" t="s">
        <v>56</v>
      </c>
      <c r="G2758" s="10" t="s">
        <v>51</v>
      </c>
      <c r="H2758" s="10">
        <v>1</v>
      </c>
      <c r="I2758" s="11">
        <v>45865</v>
      </c>
      <c r="J2758" s="10">
        <v>30</v>
      </c>
      <c r="K2758" s="10" t="s">
        <v>52</v>
      </c>
      <c r="L2758" s="10" t="s">
        <v>42</v>
      </c>
    </row>
    <row r="2759" spans="1:12" x14ac:dyDescent="0.3">
      <c r="A2759" s="52">
        <v>45931</v>
      </c>
      <c r="B2759" s="10" t="s">
        <v>604</v>
      </c>
      <c r="C2759" s="10" t="s">
        <v>605</v>
      </c>
      <c r="D2759" s="10" t="s">
        <v>227</v>
      </c>
      <c r="E2759" s="10" t="s">
        <v>16</v>
      </c>
      <c r="F2759" s="10" t="s">
        <v>19</v>
      </c>
      <c r="G2759" s="10" t="s">
        <v>51</v>
      </c>
      <c r="H2759" s="10">
        <v>1</v>
      </c>
      <c r="I2759" s="11">
        <v>44876</v>
      </c>
      <c r="J2759" s="10">
        <v>24</v>
      </c>
      <c r="K2759" s="10" t="s">
        <v>68</v>
      </c>
      <c r="L2759" s="10" t="s">
        <v>42</v>
      </c>
    </row>
    <row r="2760" spans="1:12" x14ac:dyDescent="0.3">
      <c r="A2760" s="52">
        <v>45931</v>
      </c>
      <c r="B2760" s="10" t="s">
        <v>606</v>
      </c>
      <c r="C2760" s="10" t="s">
        <v>549</v>
      </c>
      <c r="D2760" s="10" t="s">
        <v>487</v>
      </c>
      <c r="E2760" s="10" t="s">
        <v>16</v>
      </c>
      <c r="F2760" s="10" t="s">
        <v>19</v>
      </c>
      <c r="G2760" s="10" t="s">
        <v>51</v>
      </c>
      <c r="H2760" s="10">
        <v>1</v>
      </c>
      <c r="I2760" s="11">
        <v>44449</v>
      </c>
      <c r="J2760" s="10">
        <v>49</v>
      </c>
      <c r="K2760" s="10" t="s">
        <v>68</v>
      </c>
      <c r="L2760" s="10" t="s">
        <v>40</v>
      </c>
    </row>
    <row r="2761" spans="1:12" x14ac:dyDescent="0.3">
      <c r="A2761" s="52">
        <v>45931</v>
      </c>
      <c r="B2761" s="10" t="s">
        <v>607</v>
      </c>
      <c r="C2761" s="10" t="s">
        <v>132</v>
      </c>
      <c r="D2761" s="10" t="s">
        <v>608</v>
      </c>
      <c r="E2761" s="10" t="s">
        <v>16</v>
      </c>
      <c r="F2761" s="10" t="s">
        <v>19</v>
      </c>
      <c r="G2761" s="10" t="s">
        <v>51</v>
      </c>
      <c r="H2761" s="10">
        <v>0.91</v>
      </c>
      <c r="I2761" s="11">
        <v>44724</v>
      </c>
      <c r="J2761" s="10">
        <v>60</v>
      </c>
      <c r="K2761" s="10" t="s">
        <v>52</v>
      </c>
      <c r="L2761" s="10" t="s">
        <v>18</v>
      </c>
    </row>
    <row r="2762" spans="1:12" x14ac:dyDescent="0.3">
      <c r="A2762" s="52">
        <v>45931</v>
      </c>
      <c r="B2762" s="10" t="s">
        <v>609</v>
      </c>
      <c r="C2762" s="10" t="s">
        <v>132</v>
      </c>
      <c r="D2762" s="10" t="s">
        <v>38</v>
      </c>
      <c r="E2762" s="10" t="s">
        <v>20</v>
      </c>
      <c r="F2762" s="10" t="s">
        <v>19</v>
      </c>
      <c r="G2762" s="10" t="s">
        <v>121</v>
      </c>
      <c r="H2762" s="10">
        <v>1</v>
      </c>
      <c r="I2762" s="11">
        <v>45073</v>
      </c>
      <c r="J2762" s="10">
        <v>44</v>
      </c>
      <c r="K2762" s="10" t="s">
        <v>52</v>
      </c>
      <c r="L2762" s="10" t="s">
        <v>18</v>
      </c>
    </row>
    <row r="2763" spans="1:12" x14ac:dyDescent="0.3">
      <c r="A2763" s="52">
        <v>45931</v>
      </c>
      <c r="B2763" s="10" t="s">
        <v>610</v>
      </c>
      <c r="C2763" s="10" t="s">
        <v>611</v>
      </c>
      <c r="D2763" s="10" t="s">
        <v>355</v>
      </c>
      <c r="E2763" s="10" t="s">
        <v>20</v>
      </c>
      <c r="F2763" s="10" t="s">
        <v>17</v>
      </c>
      <c r="G2763" s="10" t="s">
        <v>75</v>
      </c>
      <c r="H2763" s="10">
        <v>1</v>
      </c>
      <c r="I2763" s="11">
        <v>45379</v>
      </c>
      <c r="J2763" s="10">
        <v>51</v>
      </c>
      <c r="K2763" s="10" t="s">
        <v>52</v>
      </c>
      <c r="L2763" s="10" t="s">
        <v>18</v>
      </c>
    </row>
    <row r="2764" spans="1:12" x14ac:dyDescent="0.3">
      <c r="A2764" s="52">
        <v>45931</v>
      </c>
      <c r="B2764" s="10" t="s">
        <v>612</v>
      </c>
      <c r="C2764" s="10" t="s">
        <v>80</v>
      </c>
      <c r="D2764" s="10" t="s">
        <v>89</v>
      </c>
      <c r="E2764" s="10" t="s">
        <v>20</v>
      </c>
      <c r="F2764" s="10" t="s">
        <v>19</v>
      </c>
      <c r="G2764" s="10" t="s">
        <v>98</v>
      </c>
      <c r="H2764" s="10">
        <v>1</v>
      </c>
      <c r="I2764" s="11">
        <v>44940</v>
      </c>
      <c r="J2764" s="10">
        <v>46</v>
      </c>
      <c r="K2764" s="10" t="s">
        <v>68</v>
      </c>
      <c r="L2764" s="10" t="s">
        <v>42</v>
      </c>
    </row>
    <row r="2765" spans="1:12" x14ac:dyDescent="0.3">
      <c r="A2765" s="52">
        <v>45931</v>
      </c>
      <c r="B2765" s="10" t="s">
        <v>613</v>
      </c>
      <c r="C2765" s="10" t="s">
        <v>614</v>
      </c>
      <c r="D2765" s="10" t="s">
        <v>421</v>
      </c>
      <c r="E2765" s="10" t="s">
        <v>20</v>
      </c>
      <c r="F2765" s="10" t="s">
        <v>19</v>
      </c>
      <c r="G2765" s="10" t="s">
        <v>29</v>
      </c>
      <c r="H2765" s="10">
        <v>1</v>
      </c>
      <c r="I2765" s="11">
        <v>44715</v>
      </c>
      <c r="J2765" s="10">
        <v>54</v>
      </c>
      <c r="K2765" s="10" t="s">
        <v>68</v>
      </c>
      <c r="L2765" s="10" t="s">
        <v>35</v>
      </c>
    </row>
    <row r="2766" spans="1:12" x14ac:dyDescent="0.3">
      <c r="A2766" s="52">
        <v>45931</v>
      </c>
      <c r="B2766" s="10" t="s">
        <v>615</v>
      </c>
      <c r="C2766" s="10" t="s">
        <v>616</v>
      </c>
      <c r="D2766" s="10" t="s">
        <v>60</v>
      </c>
      <c r="E2766" s="10" t="s">
        <v>20</v>
      </c>
      <c r="F2766" s="10" t="s">
        <v>19</v>
      </c>
      <c r="G2766" s="10" t="s">
        <v>98</v>
      </c>
      <c r="H2766" s="10">
        <v>1</v>
      </c>
      <c r="I2766" s="11">
        <v>45645</v>
      </c>
      <c r="J2766" s="10">
        <v>30</v>
      </c>
      <c r="K2766" s="10" t="s">
        <v>52</v>
      </c>
      <c r="L2766" s="10" t="s">
        <v>41</v>
      </c>
    </row>
    <row r="2767" spans="1:12" x14ac:dyDescent="0.3">
      <c r="A2767" s="52">
        <v>45931</v>
      </c>
      <c r="B2767" s="10" t="s">
        <v>617</v>
      </c>
      <c r="C2767" s="10" t="s">
        <v>14</v>
      </c>
      <c r="D2767" s="10" t="s">
        <v>200</v>
      </c>
      <c r="E2767" s="10" t="s">
        <v>16</v>
      </c>
      <c r="F2767" s="10" t="s">
        <v>56</v>
      </c>
      <c r="G2767" s="10" t="s">
        <v>67</v>
      </c>
      <c r="H2767" s="10">
        <v>1</v>
      </c>
      <c r="I2767" s="11">
        <v>44636</v>
      </c>
      <c r="J2767" s="10">
        <v>25</v>
      </c>
      <c r="K2767" s="10" t="s">
        <v>52</v>
      </c>
      <c r="L2767" s="10" t="s">
        <v>18</v>
      </c>
    </row>
    <row r="2768" spans="1:12" x14ac:dyDescent="0.3">
      <c r="A2768" s="52">
        <v>45931</v>
      </c>
      <c r="B2768" s="10" t="s">
        <v>618</v>
      </c>
      <c r="C2768" s="10" t="s">
        <v>509</v>
      </c>
      <c r="D2768" s="10" t="s">
        <v>175</v>
      </c>
      <c r="E2768" s="10" t="s">
        <v>16</v>
      </c>
      <c r="F2768" s="10" t="s">
        <v>19</v>
      </c>
      <c r="G2768" s="10" t="s">
        <v>51</v>
      </c>
      <c r="H2768" s="10">
        <v>1</v>
      </c>
      <c r="I2768" s="11">
        <v>44686</v>
      </c>
      <c r="J2768" s="10">
        <v>51</v>
      </c>
      <c r="K2768" s="10" t="s">
        <v>52</v>
      </c>
      <c r="L2768" s="10" t="s">
        <v>18</v>
      </c>
    </row>
    <row r="2769" spans="1:12" x14ac:dyDescent="0.3">
      <c r="A2769" s="52">
        <v>45931</v>
      </c>
      <c r="B2769" s="10" t="s">
        <v>621</v>
      </c>
      <c r="C2769" s="10" t="s">
        <v>345</v>
      </c>
      <c r="D2769" s="10" t="s">
        <v>622</v>
      </c>
      <c r="E2769" s="10" t="s">
        <v>20</v>
      </c>
      <c r="F2769" s="10" t="s">
        <v>19</v>
      </c>
      <c r="G2769" s="10" t="s">
        <v>57</v>
      </c>
      <c r="H2769" s="10">
        <v>1</v>
      </c>
      <c r="I2769" s="11">
        <v>44210</v>
      </c>
      <c r="J2769" s="10">
        <v>62</v>
      </c>
      <c r="K2769" s="10" t="s">
        <v>52</v>
      </c>
      <c r="L2769" s="10" t="s">
        <v>27</v>
      </c>
    </row>
    <row r="2770" spans="1:12" x14ac:dyDescent="0.3">
      <c r="A2770" s="52">
        <v>45931</v>
      </c>
      <c r="B2770" s="10" t="s">
        <v>623</v>
      </c>
      <c r="C2770" s="10" t="s">
        <v>530</v>
      </c>
      <c r="D2770" s="10" t="s">
        <v>97</v>
      </c>
      <c r="E2770" s="10" t="s">
        <v>20</v>
      </c>
      <c r="F2770" s="10" t="s">
        <v>17</v>
      </c>
      <c r="G2770" s="10" t="s">
        <v>51</v>
      </c>
      <c r="H2770" s="10">
        <v>1</v>
      </c>
      <c r="I2770" s="11">
        <v>45035</v>
      </c>
      <c r="J2770" s="10">
        <v>48</v>
      </c>
      <c r="K2770" s="10" t="s">
        <v>68</v>
      </c>
      <c r="L2770" s="10" t="s">
        <v>21</v>
      </c>
    </row>
    <row r="2771" spans="1:12" x14ac:dyDescent="0.3">
      <c r="A2771" s="52">
        <v>45931</v>
      </c>
      <c r="B2771" s="10" t="s">
        <v>626</v>
      </c>
      <c r="C2771" s="10" t="s">
        <v>627</v>
      </c>
      <c r="D2771" s="10" t="s">
        <v>628</v>
      </c>
      <c r="E2771" s="10" t="s">
        <v>16</v>
      </c>
      <c r="F2771" s="10" t="s">
        <v>17</v>
      </c>
      <c r="G2771" s="10" t="s">
        <v>121</v>
      </c>
      <c r="H2771" s="10">
        <v>1</v>
      </c>
      <c r="I2771" s="11">
        <v>44590</v>
      </c>
      <c r="J2771" s="10">
        <v>24</v>
      </c>
      <c r="K2771" s="10" t="s">
        <v>68</v>
      </c>
      <c r="L2771" s="10" t="s">
        <v>18</v>
      </c>
    </row>
    <row r="2772" spans="1:12" x14ac:dyDescent="0.3">
      <c r="A2772" s="52">
        <v>45931</v>
      </c>
      <c r="B2772" s="10" t="s">
        <v>629</v>
      </c>
      <c r="C2772" s="10" t="s">
        <v>630</v>
      </c>
      <c r="D2772" s="10" t="s">
        <v>332</v>
      </c>
      <c r="E2772" s="10" t="s">
        <v>16</v>
      </c>
      <c r="F2772" s="10" t="s">
        <v>50</v>
      </c>
      <c r="G2772" s="10" t="s">
        <v>51</v>
      </c>
      <c r="H2772" s="10">
        <v>0.91</v>
      </c>
      <c r="I2772" s="11">
        <v>45695</v>
      </c>
      <c r="J2772" s="10">
        <v>45</v>
      </c>
      <c r="K2772" s="10" t="s">
        <v>52</v>
      </c>
      <c r="L2772" s="10" t="s">
        <v>94</v>
      </c>
    </row>
    <row r="2773" spans="1:12" x14ac:dyDescent="0.3">
      <c r="A2773" s="52">
        <v>45931</v>
      </c>
      <c r="B2773" s="10" t="s">
        <v>631</v>
      </c>
      <c r="C2773" s="10" t="s">
        <v>250</v>
      </c>
      <c r="D2773" s="10" t="s">
        <v>424</v>
      </c>
      <c r="E2773" s="10" t="s">
        <v>20</v>
      </c>
      <c r="F2773" s="10" t="s">
        <v>19</v>
      </c>
      <c r="G2773" s="10" t="s">
        <v>98</v>
      </c>
      <c r="H2773" s="10">
        <v>1</v>
      </c>
      <c r="I2773" s="11">
        <v>44518</v>
      </c>
      <c r="J2773" s="10">
        <v>62</v>
      </c>
      <c r="K2773" s="10" t="s">
        <v>52</v>
      </c>
      <c r="L2773" s="10" t="s">
        <v>40</v>
      </c>
    </row>
    <row r="2774" spans="1:12" x14ac:dyDescent="0.3">
      <c r="A2774" s="52">
        <v>45931</v>
      </c>
      <c r="B2774" s="10" t="s">
        <v>632</v>
      </c>
      <c r="C2774" s="10" t="s">
        <v>491</v>
      </c>
      <c r="D2774" s="10" t="s">
        <v>633</v>
      </c>
      <c r="E2774" s="10" t="s">
        <v>20</v>
      </c>
      <c r="F2774" s="10" t="s">
        <v>56</v>
      </c>
      <c r="G2774" s="10" t="s">
        <v>57</v>
      </c>
      <c r="H2774" s="10">
        <v>1</v>
      </c>
      <c r="I2774" s="11">
        <v>44946</v>
      </c>
      <c r="J2774" s="10">
        <v>64</v>
      </c>
      <c r="K2774" s="10" t="s">
        <v>52</v>
      </c>
      <c r="L2774" s="10" t="s">
        <v>27</v>
      </c>
    </row>
    <row r="2775" spans="1:12" x14ac:dyDescent="0.3">
      <c r="A2775" s="52">
        <v>45931</v>
      </c>
      <c r="B2775" s="10" t="s">
        <v>634</v>
      </c>
      <c r="C2775" s="10" t="s">
        <v>635</v>
      </c>
      <c r="D2775" s="10" t="s">
        <v>636</v>
      </c>
      <c r="E2775" s="10" t="s">
        <v>16</v>
      </c>
      <c r="F2775" s="10" t="s">
        <v>17</v>
      </c>
      <c r="G2775" s="10" t="s">
        <v>75</v>
      </c>
      <c r="H2775" s="10">
        <v>1</v>
      </c>
      <c r="I2775" s="11">
        <v>45717</v>
      </c>
      <c r="J2775" s="10">
        <v>56</v>
      </c>
      <c r="K2775" s="10" t="s">
        <v>52</v>
      </c>
      <c r="L2775" s="10" t="s">
        <v>18</v>
      </c>
    </row>
    <row r="2776" spans="1:12" x14ac:dyDescent="0.3">
      <c r="A2776" s="52">
        <v>45931</v>
      </c>
      <c r="B2776" s="10" t="s">
        <v>637</v>
      </c>
      <c r="C2776" s="10" t="s">
        <v>638</v>
      </c>
      <c r="D2776" s="10" t="s">
        <v>639</v>
      </c>
      <c r="E2776" s="10" t="s">
        <v>20</v>
      </c>
      <c r="F2776" s="10" t="s">
        <v>56</v>
      </c>
      <c r="G2776" s="10" t="s">
        <v>51</v>
      </c>
      <c r="H2776" s="10">
        <v>1</v>
      </c>
      <c r="I2776" s="11">
        <v>44251</v>
      </c>
      <c r="J2776" s="10">
        <v>55</v>
      </c>
      <c r="K2776" s="10" t="s">
        <v>52</v>
      </c>
      <c r="L2776" s="10" t="s">
        <v>27</v>
      </c>
    </row>
    <row r="2777" spans="1:12" x14ac:dyDescent="0.3">
      <c r="A2777" s="52">
        <v>45931</v>
      </c>
      <c r="B2777" s="10" t="s">
        <v>643</v>
      </c>
      <c r="C2777" s="10" t="s">
        <v>334</v>
      </c>
      <c r="D2777" s="10" t="s">
        <v>286</v>
      </c>
      <c r="E2777" s="10" t="s">
        <v>20</v>
      </c>
      <c r="F2777" s="10" t="s">
        <v>19</v>
      </c>
      <c r="G2777" s="10" t="s">
        <v>67</v>
      </c>
      <c r="H2777" s="10">
        <v>1</v>
      </c>
      <c r="I2777" s="11">
        <v>45176</v>
      </c>
      <c r="J2777" s="10">
        <v>44</v>
      </c>
      <c r="K2777" s="10" t="s">
        <v>68</v>
      </c>
      <c r="L2777" s="10" t="s">
        <v>35</v>
      </c>
    </row>
    <row r="2778" spans="1:12" x14ac:dyDescent="0.3">
      <c r="A2778" s="52">
        <v>45931</v>
      </c>
      <c r="B2778" s="10" t="s">
        <v>644</v>
      </c>
      <c r="C2778" s="10" t="s">
        <v>645</v>
      </c>
      <c r="D2778" s="10" t="s">
        <v>510</v>
      </c>
      <c r="E2778" s="10" t="s">
        <v>20</v>
      </c>
      <c r="F2778" s="10" t="s">
        <v>19</v>
      </c>
      <c r="G2778" s="10" t="s">
        <v>51</v>
      </c>
      <c r="H2778" s="10">
        <v>1</v>
      </c>
      <c r="I2778" s="11">
        <v>44288</v>
      </c>
      <c r="J2778" s="10">
        <v>59</v>
      </c>
      <c r="K2778" s="10" t="s">
        <v>52</v>
      </c>
      <c r="L2778" s="10" t="s">
        <v>36</v>
      </c>
    </row>
    <row r="2779" spans="1:12" x14ac:dyDescent="0.3">
      <c r="A2779" s="52">
        <v>45931</v>
      </c>
      <c r="B2779" s="10" t="s">
        <v>646</v>
      </c>
      <c r="C2779" s="10" t="s">
        <v>647</v>
      </c>
      <c r="D2779" s="10" t="s">
        <v>101</v>
      </c>
      <c r="E2779" s="10" t="s">
        <v>16</v>
      </c>
      <c r="F2779" s="10" t="s">
        <v>17</v>
      </c>
      <c r="G2779" s="10" t="s">
        <v>98</v>
      </c>
      <c r="H2779" s="10">
        <v>1</v>
      </c>
      <c r="I2779" s="11">
        <v>44623</v>
      </c>
      <c r="J2779" s="10">
        <v>63</v>
      </c>
      <c r="K2779" s="10" t="s">
        <v>68</v>
      </c>
      <c r="L2779" s="10" t="s">
        <v>90</v>
      </c>
    </row>
    <row r="2780" spans="1:12" x14ac:dyDescent="0.3">
      <c r="A2780" s="52">
        <v>45931</v>
      </c>
      <c r="B2780" s="10" t="s">
        <v>650</v>
      </c>
      <c r="C2780" s="10" t="s">
        <v>651</v>
      </c>
      <c r="D2780" s="10" t="s">
        <v>652</v>
      </c>
      <c r="E2780" s="10" t="s">
        <v>16</v>
      </c>
      <c r="F2780" s="10" t="s">
        <v>19</v>
      </c>
      <c r="G2780" s="10" t="s">
        <v>51</v>
      </c>
      <c r="H2780" s="10">
        <v>0.91</v>
      </c>
      <c r="I2780" s="11">
        <v>45632</v>
      </c>
      <c r="J2780" s="10">
        <v>44</v>
      </c>
      <c r="K2780" s="10" t="s">
        <v>68</v>
      </c>
      <c r="L2780" s="10" t="s">
        <v>27</v>
      </c>
    </row>
    <row r="2781" spans="1:12" x14ac:dyDescent="0.3">
      <c r="A2781" s="52">
        <v>45931</v>
      </c>
      <c r="B2781" s="10" t="s">
        <v>653</v>
      </c>
      <c r="C2781" s="10" t="s">
        <v>654</v>
      </c>
      <c r="D2781" s="10" t="s">
        <v>514</v>
      </c>
      <c r="E2781" s="10" t="s">
        <v>16</v>
      </c>
      <c r="F2781" s="10" t="s">
        <v>19</v>
      </c>
      <c r="G2781" s="10" t="s">
        <v>51</v>
      </c>
      <c r="H2781" s="10">
        <v>1</v>
      </c>
      <c r="I2781" s="11">
        <v>44532</v>
      </c>
      <c r="J2781" s="10">
        <v>62</v>
      </c>
      <c r="K2781" s="10" t="s">
        <v>68</v>
      </c>
      <c r="L2781" s="10" t="s">
        <v>18</v>
      </c>
    </row>
    <row r="2782" spans="1:12" x14ac:dyDescent="0.3">
      <c r="A2782" s="52">
        <v>45931</v>
      </c>
      <c r="B2782" s="10" t="s">
        <v>655</v>
      </c>
      <c r="C2782" s="10" t="s">
        <v>131</v>
      </c>
      <c r="D2782" s="10" t="s">
        <v>63</v>
      </c>
      <c r="E2782" s="10" t="s">
        <v>20</v>
      </c>
      <c r="F2782" s="10" t="s">
        <v>19</v>
      </c>
      <c r="G2782" s="10" t="s">
        <v>121</v>
      </c>
      <c r="H2782" s="10">
        <v>0.91</v>
      </c>
      <c r="I2782" s="11">
        <v>44358</v>
      </c>
      <c r="J2782" s="10">
        <v>54</v>
      </c>
      <c r="K2782" s="10" t="s">
        <v>68</v>
      </c>
      <c r="L2782" s="10" t="s">
        <v>90</v>
      </c>
    </row>
    <row r="2783" spans="1:12" x14ac:dyDescent="0.3">
      <c r="A2783" s="52">
        <v>45931</v>
      </c>
      <c r="B2783" s="10" t="s">
        <v>656</v>
      </c>
      <c r="C2783" s="10" t="s">
        <v>342</v>
      </c>
      <c r="D2783" s="10" t="s">
        <v>657</v>
      </c>
      <c r="E2783" s="10" t="s">
        <v>16</v>
      </c>
      <c r="F2783" s="10" t="s">
        <v>19</v>
      </c>
      <c r="G2783" s="10" t="s">
        <v>57</v>
      </c>
      <c r="H2783" s="10">
        <v>1</v>
      </c>
      <c r="I2783" s="11">
        <v>44432</v>
      </c>
      <c r="J2783" s="10">
        <v>47</v>
      </c>
      <c r="K2783" s="10" t="s">
        <v>52</v>
      </c>
      <c r="L2783" s="10" t="s">
        <v>90</v>
      </c>
    </row>
    <row r="2784" spans="1:12" x14ac:dyDescent="0.3">
      <c r="A2784" s="52">
        <v>45931</v>
      </c>
      <c r="B2784" s="10" t="s">
        <v>659</v>
      </c>
      <c r="C2784" s="10" t="s">
        <v>271</v>
      </c>
      <c r="D2784" s="10" t="s">
        <v>260</v>
      </c>
      <c r="E2784" s="10" t="s">
        <v>20</v>
      </c>
      <c r="F2784" s="10" t="s">
        <v>19</v>
      </c>
      <c r="G2784" s="10" t="s">
        <v>51</v>
      </c>
      <c r="H2784" s="10">
        <v>1</v>
      </c>
      <c r="I2784" s="11">
        <v>44113</v>
      </c>
      <c r="J2784" s="10">
        <v>49</v>
      </c>
      <c r="K2784" s="10" t="s">
        <v>52</v>
      </c>
      <c r="L2784" s="10" t="s">
        <v>18</v>
      </c>
    </row>
    <row r="2785" spans="1:12" x14ac:dyDescent="0.3">
      <c r="A2785" s="52">
        <v>45931</v>
      </c>
      <c r="B2785" s="10" t="s">
        <v>660</v>
      </c>
      <c r="C2785" s="10" t="s">
        <v>661</v>
      </c>
      <c r="D2785" s="10" t="s">
        <v>212</v>
      </c>
      <c r="E2785" s="10" t="s">
        <v>20</v>
      </c>
      <c r="F2785" s="10" t="s">
        <v>19</v>
      </c>
      <c r="G2785" s="10" t="s">
        <v>57</v>
      </c>
      <c r="H2785" s="10">
        <v>1</v>
      </c>
      <c r="I2785" s="11">
        <v>44230</v>
      </c>
      <c r="J2785" s="10">
        <v>52</v>
      </c>
      <c r="K2785" s="10" t="s">
        <v>52</v>
      </c>
      <c r="L2785" s="10" t="s">
        <v>18</v>
      </c>
    </row>
    <row r="2786" spans="1:12" x14ac:dyDescent="0.3">
      <c r="A2786" s="52">
        <v>45931</v>
      </c>
      <c r="B2786" s="10" t="s">
        <v>662</v>
      </c>
      <c r="C2786" s="10" t="s">
        <v>372</v>
      </c>
      <c r="D2786" s="10" t="s">
        <v>663</v>
      </c>
      <c r="E2786" s="10" t="s">
        <v>16</v>
      </c>
      <c r="F2786" s="10" t="s">
        <v>19</v>
      </c>
      <c r="G2786" s="10" t="s">
        <v>67</v>
      </c>
      <c r="H2786" s="10">
        <v>0.91</v>
      </c>
      <c r="I2786" s="11">
        <v>44639</v>
      </c>
      <c r="J2786" s="10">
        <v>50</v>
      </c>
      <c r="K2786" s="10" t="s">
        <v>68</v>
      </c>
      <c r="L2786" s="10" t="s">
        <v>18</v>
      </c>
    </row>
    <row r="2787" spans="1:12" x14ac:dyDescent="0.3">
      <c r="A2787" s="52">
        <v>45931</v>
      </c>
      <c r="B2787" s="10" t="s">
        <v>664</v>
      </c>
      <c r="C2787" s="10" t="s">
        <v>549</v>
      </c>
      <c r="D2787" s="10" t="s">
        <v>592</v>
      </c>
      <c r="E2787" s="10" t="s">
        <v>20</v>
      </c>
      <c r="F2787" s="10" t="s">
        <v>50</v>
      </c>
      <c r="G2787" s="10" t="s">
        <v>51</v>
      </c>
      <c r="H2787" s="10">
        <v>1</v>
      </c>
      <c r="I2787" s="11">
        <v>44686</v>
      </c>
      <c r="J2787" s="10">
        <v>40</v>
      </c>
      <c r="K2787" s="10" t="s">
        <v>52</v>
      </c>
      <c r="L2787" s="10" t="s">
        <v>42</v>
      </c>
    </row>
    <row r="2788" spans="1:12" x14ac:dyDescent="0.3">
      <c r="A2788" s="52">
        <v>45931</v>
      </c>
      <c r="B2788" s="10" t="s">
        <v>673</v>
      </c>
      <c r="C2788" s="10" t="s">
        <v>674</v>
      </c>
      <c r="D2788" s="10" t="s">
        <v>184</v>
      </c>
      <c r="E2788" s="10" t="s">
        <v>16</v>
      </c>
      <c r="F2788" s="10" t="s">
        <v>17</v>
      </c>
      <c r="G2788" s="10" t="s">
        <v>51</v>
      </c>
      <c r="H2788" s="10">
        <v>1</v>
      </c>
      <c r="I2788" s="11">
        <v>45357</v>
      </c>
      <c r="J2788" s="10">
        <v>40</v>
      </c>
      <c r="K2788" s="10" t="s">
        <v>52</v>
      </c>
      <c r="L2788" s="10" t="s">
        <v>18</v>
      </c>
    </row>
    <row r="2789" spans="1:12" x14ac:dyDescent="0.3">
      <c r="A2789" s="52">
        <v>45931</v>
      </c>
      <c r="B2789" s="10" t="s">
        <v>675</v>
      </c>
      <c r="C2789" s="10" t="s">
        <v>676</v>
      </c>
      <c r="D2789" s="10" t="s">
        <v>677</v>
      </c>
      <c r="E2789" s="10" t="s">
        <v>16</v>
      </c>
      <c r="F2789" s="10" t="s">
        <v>19</v>
      </c>
      <c r="G2789" s="10" t="s">
        <v>29</v>
      </c>
      <c r="H2789" s="10">
        <v>0.91</v>
      </c>
      <c r="I2789" s="11">
        <v>44704</v>
      </c>
      <c r="J2789" s="10">
        <v>65</v>
      </c>
      <c r="K2789" s="10" t="s">
        <v>52</v>
      </c>
      <c r="L2789" s="10" t="s">
        <v>41</v>
      </c>
    </row>
    <row r="2790" spans="1:12" x14ac:dyDescent="0.3">
      <c r="A2790" s="52">
        <v>45931</v>
      </c>
      <c r="B2790" s="10" t="s">
        <v>678</v>
      </c>
      <c r="C2790" s="10" t="s">
        <v>679</v>
      </c>
      <c r="D2790" s="10" t="s">
        <v>66</v>
      </c>
      <c r="E2790" s="10" t="s">
        <v>20</v>
      </c>
      <c r="F2790" s="10" t="s">
        <v>17</v>
      </c>
      <c r="G2790" s="10" t="s">
        <v>121</v>
      </c>
      <c r="H2790" s="10">
        <v>1</v>
      </c>
      <c r="I2790" s="11">
        <v>45231</v>
      </c>
      <c r="J2790" s="10">
        <v>64</v>
      </c>
      <c r="K2790" s="10" t="s">
        <v>52</v>
      </c>
      <c r="L2790" s="10" t="s">
        <v>18</v>
      </c>
    </row>
    <row r="2791" spans="1:12" x14ac:dyDescent="0.3">
      <c r="A2791" s="52">
        <v>45931</v>
      </c>
      <c r="B2791" s="10" t="s">
        <v>680</v>
      </c>
      <c r="C2791" s="10" t="s">
        <v>319</v>
      </c>
      <c r="D2791" s="10" t="s">
        <v>92</v>
      </c>
      <c r="E2791" s="10" t="s">
        <v>20</v>
      </c>
      <c r="F2791" s="10" t="s">
        <v>50</v>
      </c>
      <c r="G2791" s="10" t="s">
        <v>51</v>
      </c>
      <c r="H2791" s="10">
        <v>1</v>
      </c>
      <c r="I2791" s="11">
        <v>44377</v>
      </c>
      <c r="J2791" s="10">
        <v>51</v>
      </c>
      <c r="K2791" s="10" t="s">
        <v>52</v>
      </c>
      <c r="L2791" s="10" t="s">
        <v>90</v>
      </c>
    </row>
    <row r="2792" spans="1:12" x14ac:dyDescent="0.3">
      <c r="A2792" s="52">
        <v>45931</v>
      </c>
      <c r="B2792" s="10" t="s">
        <v>681</v>
      </c>
      <c r="C2792" s="10" t="s">
        <v>674</v>
      </c>
      <c r="D2792" s="10" t="s">
        <v>588</v>
      </c>
      <c r="E2792" s="10" t="s">
        <v>20</v>
      </c>
      <c r="F2792" s="10" t="s">
        <v>17</v>
      </c>
      <c r="G2792" s="10" t="s">
        <v>67</v>
      </c>
      <c r="H2792" s="10">
        <v>1</v>
      </c>
      <c r="I2792" s="11">
        <v>44082</v>
      </c>
      <c r="J2792" s="10">
        <v>64</v>
      </c>
      <c r="K2792" s="10" t="s">
        <v>68</v>
      </c>
      <c r="L2792" s="10" t="s">
        <v>21</v>
      </c>
    </row>
    <row r="2793" spans="1:12" x14ac:dyDescent="0.3">
      <c r="A2793" s="52">
        <v>45931</v>
      </c>
      <c r="B2793" s="10" t="s">
        <v>682</v>
      </c>
      <c r="C2793" s="10" t="s">
        <v>683</v>
      </c>
      <c r="D2793" s="10" t="s">
        <v>684</v>
      </c>
      <c r="E2793" s="10" t="s">
        <v>20</v>
      </c>
      <c r="F2793" s="10" t="s">
        <v>17</v>
      </c>
      <c r="G2793" s="10" t="s">
        <v>121</v>
      </c>
      <c r="H2793" s="10">
        <v>1</v>
      </c>
      <c r="I2793" s="11">
        <v>45710</v>
      </c>
      <c r="J2793" s="10">
        <v>45</v>
      </c>
      <c r="K2793" s="10" t="s">
        <v>52</v>
      </c>
      <c r="L2793" s="10" t="s">
        <v>31</v>
      </c>
    </row>
    <row r="2794" spans="1:12" x14ac:dyDescent="0.3">
      <c r="A2794" s="52">
        <v>45931</v>
      </c>
      <c r="B2794" s="10" t="s">
        <v>685</v>
      </c>
      <c r="C2794" s="10" t="s">
        <v>686</v>
      </c>
      <c r="D2794" s="10" t="s">
        <v>71</v>
      </c>
      <c r="E2794" s="10" t="s">
        <v>16</v>
      </c>
      <c r="F2794" s="10" t="s">
        <v>50</v>
      </c>
      <c r="G2794" s="10" t="s">
        <v>67</v>
      </c>
      <c r="H2794" s="10">
        <v>1</v>
      </c>
      <c r="I2794" s="11">
        <v>44533</v>
      </c>
      <c r="J2794" s="10">
        <v>21</v>
      </c>
      <c r="K2794" s="10" t="s">
        <v>52</v>
      </c>
      <c r="L2794" s="10" t="s">
        <v>31</v>
      </c>
    </row>
    <row r="2795" spans="1:12" x14ac:dyDescent="0.3">
      <c r="A2795" s="52">
        <v>45931</v>
      </c>
      <c r="B2795" s="10" t="s">
        <v>687</v>
      </c>
      <c r="C2795" s="10" t="s">
        <v>560</v>
      </c>
      <c r="D2795" s="10" t="s">
        <v>688</v>
      </c>
      <c r="E2795" s="10" t="s">
        <v>16</v>
      </c>
      <c r="F2795" s="10" t="s">
        <v>19</v>
      </c>
      <c r="G2795" s="10" t="s">
        <v>67</v>
      </c>
      <c r="H2795" s="10">
        <v>1</v>
      </c>
      <c r="I2795" s="11">
        <v>44876</v>
      </c>
      <c r="J2795" s="10">
        <v>62</v>
      </c>
      <c r="K2795" s="10" t="s">
        <v>52</v>
      </c>
      <c r="L2795" s="10" t="s">
        <v>21</v>
      </c>
    </row>
    <row r="2796" spans="1:12" x14ac:dyDescent="0.3">
      <c r="A2796" s="52">
        <v>45931</v>
      </c>
      <c r="B2796" s="10" t="s">
        <v>691</v>
      </c>
      <c r="C2796" s="10" t="s">
        <v>73</v>
      </c>
      <c r="D2796" s="10" t="s">
        <v>692</v>
      </c>
      <c r="E2796" s="10" t="s">
        <v>16</v>
      </c>
      <c r="F2796" s="10" t="s">
        <v>19</v>
      </c>
      <c r="G2796" s="10" t="s">
        <v>51</v>
      </c>
      <c r="H2796" s="10">
        <v>1</v>
      </c>
      <c r="I2796" s="11">
        <v>45701</v>
      </c>
      <c r="J2796" s="10">
        <v>54</v>
      </c>
      <c r="K2796" s="10" t="s">
        <v>68</v>
      </c>
      <c r="L2796" s="10" t="s">
        <v>90</v>
      </c>
    </row>
    <row r="2797" spans="1:12" x14ac:dyDescent="0.3">
      <c r="A2797" s="52">
        <v>45931</v>
      </c>
      <c r="B2797" s="10" t="s">
        <v>693</v>
      </c>
      <c r="C2797" s="10" t="s">
        <v>439</v>
      </c>
      <c r="D2797" s="10" t="s">
        <v>38</v>
      </c>
      <c r="E2797" s="10" t="s">
        <v>20</v>
      </c>
      <c r="F2797" s="10" t="s">
        <v>19</v>
      </c>
      <c r="G2797" s="10" t="s">
        <v>51</v>
      </c>
      <c r="H2797" s="10">
        <v>1</v>
      </c>
      <c r="I2797" s="11">
        <v>45113</v>
      </c>
      <c r="J2797" s="10">
        <v>26</v>
      </c>
      <c r="K2797" s="10" t="s">
        <v>68</v>
      </c>
      <c r="L2797" s="10" t="s">
        <v>42</v>
      </c>
    </row>
    <row r="2798" spans="1:12" x14ac:dyDescent="0.3">
      <c r="A2798" s="52">
        <v>45931</v>
      </c>
      <c r="B2798" s="10" t="s">
        <v>694</v>
      </c>
      <c r="C2798" s="10" t="s">
        <v>695</v>
      </c>
      <c r="D2798" s="10" t="s">
        <v>126</v>
      </c>
      <c r="E2798" s="10" t="s">
        <v>16</v>
      </c>
      <c r="F2798" s="10" t="s">
        <v>19</v>
      </c>
      <c r="G2798" s="10" t="s">
        <v>75</v>
      </c>
      <c r="H2798" s="10">
        <v>1</v>
      </c>
      <c r="I2798" s="11">
        <v>44428</v>
      </c>
      <c r="J2798" s="10">
        <v>27</v>
      </c>
      <c r="K2798" s="10" t="s">
        <v>68</v>
      </c>
      <c r="L2798" s="10" t="s">
        <v>40</v>
      </c>
    </row>
    <row r="2799" spans="1:12" x14ac:dyDescent="0.3">
      <c r="A2799" s="52">
        <v>45931</v>
      </c>
      <c r="B2799" s="10" t="s">
        <v>696</v>
      </c>
      <c r="C2799" s="10" t="s">
        <v>697</v>
      </c>
      <c r="D2799" s="10" t="s">
        <v>373</v>
      </c>
      <c r="E2799" s="10" t="s">
        <v>16</v>
      </c>
      <c r="F2799" s="10" t="s">
        <v>19</v>
      </c>
      <c r="G2799" s="10" t="s">
        <v>51</v>
      </c>
      <c r="H2799" s="10">
        <v>1</v>
      </c>
      <c r="I2799" s="11">
        <v>44982</v>
      </c>
      <c r="J2799" s="10">
        <v>54</v>
      </c>
      <c r="K2799" s="10" t="s">
        <v>68</v>
      </c>
      <c r="L2799" s="10" t="s">
        <v>40</v>
      </c>
    </row>
    <row r="2800" spans="1:12" x14ac:dyDescent="0.3">
      <c r="A2800" s="52">
        <v>45931</v>
      </c>
      <c r="B2800" s="10" t="s">
        <v>698</v>
      </c>
      <c r="C2800" s="10" t="s">
        <v>699</v>
      </c>
      <c r="D2800" s="10" t="s">
        <v>225</v>
      </c>
      <c r="E2800" s="10" t="s">
        <v>16</v>
      </c>
      <c r="F2800" s="10" t="s">
        <v>19</v>
      </c>
      <c r="G2800" s="10" t="s">
        <v>51</v>
      </c>
      <c r="H2800" s="10">
        <v>1</v>
      </c>
      <c r="I2800" s="11">
        <v>44795</v>
      </c>
      <c r="J2800" s="10">
        <v>33</v>
      </c>
      <c r="K2800" s="10" t="s">
        <v>52</v>
      </c>
      <c r="L2800" s="10" t="s">
        <v>90</v>
      </c>
    </row>
    <row r="2801" spans="1:12" x14ac:dyDescent="0.3">
      <c r="A2801" s="52">
        <v>45931</v>
      </c>
      <c r="B2801" s="10" t="s">
        <v>700</v>
      </c>
      <c r="C2801" s="10" t="s">
        <v>701</v>
      </c>
      <c r="D2801" s="10" t="s">
        <v>66</v>
      </c>
      <c r="E2801" s="10" t="s">
        <v>20</v>
      </c>
      <c r="F2801" s="10" t="s">
        <v>56</v>
      </c>
      <c r="G2801" s="10" t="s">
        <v>98</v>
      </c>
      <c r="H2801" s="10">
        <v>1</v>
      </c>
      <c r="I2801" s="11">
        <v>45435</v>
      </c>
      <c r="J2801" s="10">
        <v>40</v>
      </c>
      <c r="K2801" s="10" t="s">
        <v>52</v>
      </c>
      <c r="L2801" s="10" t="s">
        <v>36</v>
      </c>
    </row>
    <row r="2802" spans="1:12" x14ac:dyDescent="0.3">
      <c r="A2802" s="52">
        <v>45931</v>
      </c>
      <c r="B2802" s="10" t="s">
        <v>703</v>
      </c>
      <c r="C2802" s="10" t="s">
        <v>312</v>
      </c>
      <c r="D2802" s="10" t="s">
        <v>704</v>
      </c>
      <c r="E2802" s="10" t="s">
        <v>16</v>
      </c>
      <c r="F2802" s="10" t="s">
        <v>50</v>
      </c>
      <c r="G2802" s="10" t="s">
        <v>121</v>
      </c>
      <c r="H2802" s="10">
        <v>1</v>
      </c>
      <c r="I2802" s="11">
        <v>44839</v>
      </c>
      <c r="J2802" s="10">
        <v>40</v>
      </c>
      <c r="K2802" s="10" t="s">
        <v>52</v>
      </c>
      <c r="L2802" s="10" t="s">
        <v>90</v>
      </c>
    </row>
    <row r="2803" spans="1:12" x14ac:dyDescent="0.3">
      <c r="A2803" s="52">
        <v>45931</v>
      </c>
      <c r="B2803" s="10" t="s">
        <v>705</v>
      </c>
      <c r="C2803" s="10" t="s">
        <v>342</v>
      </c>
      <c r="D2803" s="10" t="s">
        <v>447</v>
      </c>
      <c r="E2803" s="10" t="s">
        <v>20</v>
      </c>
      <c r="F2803" s="10" t="s">
        <v>56</v>
      </c>
      <c r="G2803" s="10" t="s">
        <v>121</v>
      </c>
      <c r="H2803" s="10">
        <v>1</v>
      </c>
      <c r="I2803" s="11">
        <v>45390</v>
      </c>
      <c r="J2803" s="10">
        <v>65</v>
      </c>
      <c r="K2803" s="10" t="s">
        <v>52</v>
      </c>
      <c r="L2803" s="10" t="s">
        <v>31</v>
      </c>
    </row>
    <row r="2804" spans="1:12" x14ac:dyDescent="0.3">
      <c r="A2804" s="52">
        <v>45931</v>
      </c>
      <c r="B2804" s="10" t="s">
        <v>706</v>
      </c>
      <c r="C2804" s="10" t="s">
        <v>30</v>
      </c>
      <c r="D2804" s="10" t="s">
        <v>26</v>
      </c>
      <c r="E2804" s="10" t="s">
        <v>20</v>
      </c>
      <c r="F2804" s="10" t="s">
        <v>19</v>
      </c>
      <c r="G2804" s="10" t="s">
        <v>75</v>
      </c>
      <c r="H2804" s="10">
        <v>1</v>
      </c>
      <c r="I2804" s="11">
        <v>44137</v>
      </c>
      <c r="J2804" s="10">
        <v>30</v>
      </c>
      <c r="K2804" s="10" t="s">
        <v>68</v>
      </c>
      <c r="L2804" s="10" t="s">
        <v>40</v>
      </c>
    </row>
    <row r="2805" spans="1:12" x14ac:dyDescent="0.3">
      <c r="A2805" s="52">
        <v>45931</v>
      </c>
      <c r="B2805" s="10" t="s">
        <v>707</v>
      </c>
      <c r="C2805" s="10" t="s">
        <v>231</v>
      </c>
      <c r="D2805" s="10" t="s">
        <v>134</v>
      </c>
      <c r="E2805" s="10" t="s">
        <v>16</v>
      </c>
      <c r="F2805" s="10" t="s">
        <v>19</v>
      </c>
      <c r="G2805" s="10" t="s">
        <v>57</v>
      </c>
      <c r="H2805" s="10">
        <v>1</v>
      </c>
      <c r="I2805" s="11">
        <v>45829</v>
      </c>
      <c r="J2805" s="10">
        <v>45</v>
      </c>
      <c r="K2805" s="10" t="s">
        <v>68</v>
      </c>
      <c r="L2805" s="10" t="s">
        <v>90</v>
      </c>
    </row>
    <row r="2806" spans="1:12" x14ac:dyDescent="0.3">
      <c r="A2806" s="52">
        <v>45931</v>
      </c>
      <c r="B2806" s="10" t="s">
        <v>708</v>
      </c>
      <c r="C2806" s="10" t="s">
        <v>602</v>
      </c>
      <c r="D2806" s="10" t="s">
        <v>166</v>
      </c>
      <c r="E2806" s="10" t="s">
        <v>20</v>
      </c>
      <c r="F2806" s="10" t="s">
        <v>19</v>
      </c>
      <c r="G2806" s="10" t="s">
        <v>51</v>
      </c>
      <c r="H2806" s="10">
        <v>1</v>
      </c>
      <c r="I2806" s="11">
        <v>45158</v>
      </c>
      <c r="J2806" s="10">
        <v>59</v>
      </c>
      <c r="K2806" s="10" t="s">
        <v>52</v>
      </c>
      <c r="L2806" s="10" t="s">
        <v>18</v>
      </c>
    </row>
    <row r="2807" spans="1:12" x14ac:dyDescent="0.3">
      <c r="A2807" s="52">
        <v>45931</v>
      </c>
      <c r="B2807" s="10" t="s">
        <v>709</v>
      </c>
      <c r="C2807" s="10" t="s">
        <v>710</v>
      </c>
      <c r="D2807" s="10" t="s">
        <v>622</v>
      </c>
      <c r="E2807" s="10" t="s">
        <v>20</v>
      </c>
      <c r="F2807" s="10" t="s">
        <v>19</v>
      </c>
      <c r="G2807" s="10" t="s">
        <v>57</v>
      </c>
      <c r="H2807" s="10">
        <v>1</v>
      </c>
      <c r="I2807" s="11">
        <v>44087</v>
      </c>
      <c r="J2807" s="10">
        <v>40</v>
      </c>
      <c r="K2807" s="10" t="s">
        <v>52</v>
      </c>
      <c r="L2807" s="10" t="s">
        <v>42</v>
      </c>
    </row>
    <row r="2808" spans="1:12" x14ac:dyDescent="0.3">
      <c r="A2808" s="52">
        <v>45931</v>
      </c>
      <c r="B2808" s="10" t="s">
        <v>713</v>
      </c>
      <c r="C2808" s="10" t="s">
        <v>455</v>
      </c>
      <c r="D2808" s="10" t="s">
        <v>134</v>
      </c>
      <c r="E2808" s="10" t="s">
        <v>16</v>
      </c>
      <c r="F2808" s="10" t="s">
        <v>19</v>
      </c>
      <c r="G2808" s="10" t="s">
        <v>51</v>
      </c>
      <c r="H2808" s="10">
        <v>1</v>
      </c>
      <c r="I2808" s="11">
        <v>45418</v>
      </c>
      <c r="J2808" s="10">
        <v>49</v>
      </c>
      <c r="K2808" s="10" t="s">
        <v>52</v>
      </c>
      <c r="L2808" s="10" t="s">
        <v>42</v>
      </c>
    </row>
    <row r="2809" spans="1:12" x14ac:dyDescent="0.3">
      <c r="A2809" s="52">
        <v>45931</v>
      </c>
      <c r="B2809" s="10" t="s">
        <v>717</v>
      </c>
      <c r="C2809" s="10" t="s">
        <v>441</v>
      </c>
      <c r="D2809" s="10" t="s">
        <v>404</v>
      </c>
      <c r="E2809" s="10" t="s">
        <v>16</v>
      </c>
      <c r="F2809" s="10" t="s">
        <v>19</v>
      </c>
      <c r="G2809" s="10" t="s">
        <v>51</v>
      </c>
      <c r="H2809" s="10">
        <v>1</v>
      </c>
      <c r="I2809" s="11">
        <v>44806</v>
      </c>
      <c r="J2809" s="10">
        <v>63</v>
      </c>
      <c r="K2809" s="10" t="s">
        <v>68</v>
      </c>
      <c r="L2809" s="10" t="s">
        <v>94</v>
      </c>
    </row>
    <row r="2810" spans="1:12" x14ac:dyDescent="0.3">
      <c r="A2810" s="52">
        <v>45931</v>
      </c>
      <c r="B2810" s="10" t="s">
        <v>718</v>
      </c>
      <c r="C2810" s="10" t="s">
        <v>244</v>
      </c>
      <c r="D2810" s="10" t="s">
        <v>447</v>
      </c>
      <c r="E2810" s="10" t="s">
        <v>20</v>
      </c>
      <c r="F2810" s="10" t="s">
        <v>56</v>
      </c>
      <c r="G2810" s="10" t="s">
        <v>75</v>
      </c>
      <c r="H2810" s="10">
        <v>1</v>
      </c>
      <c r="I2810" s="11">
        <v>44658</v>
      </c>
      <c r="J2810" s="10">
        <v>43</v>
      </c>
      <c r="K2810" s="10" t="s">
        <v>52</v>
      </c>
      <c r="L2810" s="10" t="s">
        <v>90</v>
      </c>
    </row>
    <row r="2811" spans="1:12" x14ac:dyDescent="0.3">
      <c r="A2811" s="52">
        <v>45931</v>
      </c>
      <c r="B2811" s="10" t="s">
        <v>719</v>
      </c>
      <c r="C2811" s="10" t="s">
        <v>720</v>
      </c>
      <c r="D2811" s="10" t="s">
        <v>60</v>
      </c>
      <c r="E2811" s="10" t="s">
        <v>20</v>
      </c>
      <c r="F2811" s="10" t="s">
        <v>19</v>
      </c>
      <c r="G2811" s="10" t="s">
        <v>51</v>
      </c>
      <c r="H2811" s="10">
        <v>1</v>
      </c>
      <c r="I2811" s="11">
        <v>45342</v>
      </c>
      <c r="J2811" s="10">
        <v>55</v>
      </c>
      <c r="K2811" s="10" t="s">
        <v>52</v>
      </c>
      <c r="L2811" s="10" t="s">
        <v>90</v>
      </c>
    </row>
    <row r="2812" spans="1:12" x14ac:dyDescent="0.3">
      <c r="A2812" s="52">
        <v>45931</v>
      </c>
      <c r="B2812" s="10" t="s">
        <v>721</v>
      </c>
      <c r="C2812" s="10" t="s">
        <v>177</v>
      </c>
      <c r="D2812" s="10" t="s">
        <v>134</v>
      </c>
      <c r="E2812" s="10" t="s">
        <v>16</v>
      </c>
      <c r="F2812" s="10" t="s">
        <v>17</v>
      </c>
      <c r="G2812" s="10" t="s">
        <v>29</v>
      </c>
      <c r="H2812" s="10">
        <v>1</v>
      </c>
      <c r="I2812" s="11">
        <v>45894</v>
      </c>
      <c r="J2812" s="10">
        <v>46</v>
      </c>
      <c r="K2812" s="10" t="s">
        <v>68</v>
      </c>
      <c r="L2812" s="10" t="s">
        <v>42</v>
      </c>
    </row>
    <row r="2813" spans="1:12" x14ac:dyDescent="0.3">
      <c r="A2813" s="52">
        <v>45931</v>
      </c>
      <c r="B2813" s="10" t="s">
        <v>723</v>
      </c>
      <c r="C2813" s="10" t="s">
        <v>441</v>
      </c>
      <c r="D2813" s="10" t="s">
        <v>724</v>
      </c>
      <c r="E2813" s="10" t="s">
        <v>16</v>
      </c>
      <c r="F2813" s="10" t="s">
        <v>50</v>
      </c>
      <c r="G2813" s="10" t="s">
        <v>75</v>
      </c>
      <c r="H2813" s="10">
        <v>1</v>
      </c>
      <c r="I2813" s="11">
        <v>44194</v>
      </c>
      <c r="J2813" s="10">
        <v>27</v>
      </c>
      <c r="K2813" s="10" t="s">
        <v>52</v>
      </c>
      <c r="L2813" s="10" t="s">
        <v>42</v>
      </c>
    </row>
    <row r="2814" spans="1:12" x14ac:dyDescent="0.3">
      <c r="A2814" s="52">
        <v>45931</v>
      </c>
      <c r="B2814" s="10" t="s">
        <v>725</v>
      </c>
      <c r="C2814" s="10" t="s">
        <v>726</v>
      </c>
      <c r="D2814" s="10" t="s">
        <v>193</v>
      </c>
      <c r="E2814" s="10" t="s">
        <v>16</v>
      </c>
      <c r="F2814" s="10" t="s">
        <v>17</v>
      </c>
      <c r="G2814" s="10" t="s">
        <v>98</v>
      </c>
      <c r="H2814" s="10">
        <v>0.91</v>
      </c>
      <c r="I2814" s="11">
        <v>44552</v>
      </c>
      <c r="J2814" s="10">
        <v>25</v>
      </c>
      <c r="K2814" s="10" t="s">
        <v>52</v>
      </c>
      <c r="L2814" s="10" t="s">
        <v>21</v>
      </c>
    </row>
    <row r="2815" spans="1:12" x14ac:dyDescent="0.3">
      <c r="A2815" s="52">
        <v>45931</v>
      </c>
      <c r="B2815" s="10" t="s">
        <v>727</v>
      </c>
      <c r="C2815" s="10" t="s">
        <v>728</v>
      </c>
      <c r="D2815" s="10" t="s">
        <v>729</v>
      </c>
      <c r="E2815" s="10" t="s">
        <v>16</v>
      </c>
      <c r="F2815" s="10" t="s">
        <v>56</v>
      </c>
      <c r="G2815" s="10" t="s">
        <v>29</v>
      </c>
      <c r="H2815" s="10">
        <v>1</v>
      </c>
      <c r="I2815" s="11">
        <v>44272</v>
      </c>
      <c r="J2815" s="10">
        <v>24</v>
      </c>
      <c r="K2815" s="10" t="s">
        <v>52</v>
      </c>
      <c r="L2815" s="10" t="s">
        <v>94</v>
      </c>
    </row>
    <row r="2816" spans="1:12" x14ac:dyDescent="0.3">
      <c r="A2816" s="52">
        <v>45931</v>
      </c>
      <c r="B2816" s="10" t="s">
        <v>730</v>
      </c>
      <c r="C2816" s="10" t="s">
        <v>731</v>
      </c>
      <c r="D2816" s="10" t="s">
        <v>317</v>
      </c>
      <c r="E2816" s="10" t="s">
        <v>20</v>
      </c>
      <c r="F2816" s="10" t="s">
        <v>56</v>
      </c>
      <c r="G2816" s="10" t="s">
        <v>51</v>
      </c>
      <c r="H2816" s="10">
        <v>1</v>
      </c>
      <c r="I2816" s="11">
        <v>44119</v>
      </c>
      <c r="J2816" s="10">
        <v>56</v>
      </c>
      <c r="K2816" s="10" t="s">
        <v>52</v>
      </c>
      <c r="L2816" s="10" t="s">
        <v>18</v>
      </c>
    </row>
    <row r="2817" spans="1:12" x14ac:dyDescent="0.3">
      <c r="A2817" s="52">
        <v>45931</v>
      </c>
      <c r="B2817" s="10" t="s">
        <v>732</v>
      </c>
      <c r="C2817" s="10" t="s">
        <v>174</v>
      </c>
      <c r="D2817" s="10" t="s">
        <v>89</v>
      </c>
      <c r="E2817" s="10" t="s">
        <v>20</v>
      </c>
      <c r="F2817" s="10" t="s">
        <v>17</v>
      </c>
      <c r="G2817" s="10" t="s">
        <v>75</v>
      </c>
      <c r="H2817" s="10">
        <v>1</v>
      </c>
      <c r="I2817" s="11">
        <v>44703</v>
      </c>
      <c r="J2817" s="10">
        <v>35</v>
      </c>
      <c r="K2817" s="10" t="s">
        <v>52</v>
      </c>
      <c r="L2817" s="10" t="s">
        <v>35</v>
      </c>
    </row>
    <row r="2818" spans="1:12" x14ac:dyDescent="0.3">
      <c r="A2818" s="52">
        <v>45931</v>
      </c>
      <c r="B2818" s="10" t="s">
        <v>733</v>
      </c>
      <c r="C2818" s="10" t="s">
        <v>734</v>
      </c>
      <c r="D2818" s="10" t="s">
        <v>462</v>
      </c>
      <c r="E2818" s="10" t="s">
        <v>20</v>
      </c>
      <c r="F2818" s="10" t="s">
        <v>19</v>
      </c>
      <c r="G2818" s="10" t="s">
        <v>51</v>
      </c>
      <c r="H2818" s="10">
        <v>0.91</v>
      </c>
      <c r="I2818" s="11">
        <v>45381</v>
      </c>
      <c r="J2818" s="10">
        <v>22</v>
      </c>
      <c r="K2818" s="10" t="s">
        <v>68</v>
      </c>
      <c r="L2818" s="10" t="s">
        <v>27</v>
      </c>
    </row>
    <row r="2819" spans="1:12" x14ac:dyDescent="0.3">
      <c r="A2819" s="52">
        <v>45931</v>
      </c>
      <c r="B2819" s="10" t="s">
        <v>735</v>
      </c>
      <c r="C2819" s="10" t="s">
        <v>392</v>
      </c>
      <c r="D2819" s="10" t="s">
        <v>594</v>
      </c>
      <c r="E2819" s="10" t="s">
        <v>16</v>
      </c>
      <c r="F2819" s="10" t="s">
        <v>50</v>
      </c>
      <c r="G2819" s="10" t="s">
        <v>51</v>
      </c>
      <c r="H2819" s="10">
        <v>0.91</v>
      </c>
      <c r="I2819" s="11">
        <v>45318</v>
      </c>
      <c r="J2819" s="10">
        <v>32</v>
      </c>
      <c r="K2819" s="10" t="s">
        <v>52</v>
      </c>
      <c r="L2819" s="10" t="s">
        <v>31</v>
      </c>
    </row>
    <row r="2820" spans="1:12" x14ac:dyDescent="0.3">
      <c r="A2820" s="52">
        <v>45931</v>
      </c>
      <c r="B2820" s="10" t="s">
        <v>736</v>
      </c>
      <c r="C2820" s="10" t="s">
        <v>489</v>
      </c>
      <c r="D2820" s="10" t="s">
        <v>66</v>
      </c>
      <c r="E2820" s="10" t="s">
        <v>20</v>
      </c>
      <c r="F2820" s="10" t="s">
        <v>17</v>
      </c>
      <c r="G2820" s="10" t="s">
        <v>29</v>
      </c>
      <c r="H2820" s="10">
        <v>1</v>
      </c>
      <c r="I2820" s="11">
        <v>45384</v>
      </c>
      <c r="J2820" s="10">
        <v>39</v>
      </c>
      <c r="K2820" s="10" t="s">
        <v>68</v>
      </c>
      <c r="L2820" s="10" t="s">
        <v>40</v>
      </c>
    </row>
    <row r="2821" spans="1:12" x14ac:dyDescent="0.3">
      <c r="A2821" s="52">
        <v>45931</v>
      </c>
      <c r="B2821" s="10" t="s">
        <v>737</v>
      </c>
      <c r="C2821" s="10" t="s">
        <v>738</v>
      </c>
      <c r="D2821" s="10" t="s">
        <v>63</v>
      </c>
      <c r="E2821" s="10" t="s">
        <v>20</v>
      </c>
      <c r="F2821" s="10" t="s">
        <v>19</v>
      </c>
      <c r="G2821" s="10" t="s">
        <v>67</v>
      </c>
      <c r="H2821" s="10">
        <v>1</v>
      </c>
      <c r="I2821" s="11">
        <v>44773</v>
      </c>
      <c r="J2821" s="10">
        <v>48</v>
      </c>
      <c r="K2821" s="10" t="s">
        <v>52</v>
      </c>
      <c r="L2821" s="10" t="s">
        <v>21</v>
      </c>
    </row>
    <row r="2822" spans="1:12" x14ac:dyDescent="0.3">
      <c r="A2822" s="52">
        <v>45931</v>
      </c>
      <c r="B2822" s="10" t="s">
        <v>740</v>
      </c>
      <c r="C2822" s="10" t="s">
        <v>304</v>
      </c>
      <c r="D2822" s="10" t="s">
        <v>599</v>
      </c>
      <c r="E2822" s="10" t="s">
        <v>16</v>
      </c>
      <c r="F2822" s="10" t="s">
        <v>56</v>
      </c>
      <c r="G2822" s="10" t="s">
        <v>51</v>
      </c>
      <c r="H2822" s="10">
        <v>1</v>
      </c>
      <c r="I2822" s="11">
        <v>44953</v>
      </c>
      <c r="J2822" s="10">
        <v>20</v>
      </c>
      <c r="K2822" s="10" t="s">
        <v>52</v>
      </c>
      <c r="L2822" s="10" t="s">
        <v>31</v>
      </c>
    </row>
    <row r="2823" spans="1:12" x14ac:dyDescent="0.3">
      <c r="A2823" s="52">
        <v>45931</v>
      </c>
      <c r="B2823" s="10" t="s">
        <v>741</v>
      </c>
      <c r="C2823" s="10" t="s">
        <v>512</v>
      </c>
      <c r="D2823" s="10" t="s">
        <v>742</v>
      </c>
      <c r="E2823" s="10" t="s">
        <v>16</v>
      </c>
      <c r="F2823" s="10" t="s">
        <v>17</v>
      </c>
      <c r="G2823" s="10" t="s">
        <v>29</v>
      </c>
      <c r="H2823" s="10">
        <v>1</v>
      </c>
      <c r="I2823" s="11">
        <v>45382</v>
      </c>
      <c r="J2823" s="10">
        <v>55</v>
      </c>
      <c r="K2823" s="10" t="s">
        <v>52</v>
      </c>
      <c r="L2823" s="10" t="s">
        <v>27</v>
      </c>
    </row>
    <row r="2824" spans="1:12" x14ac:dyDescent="0.3">
      <c r="A2824" s="52">
        <v>45931</v>
      </c>
      <c r="B2824" s="10" t="s">
        <v>743</v>
      </c>
      <c r="C2824" s="10" t="s">
        <v>198</v>
      </c>
      <c r="D2824" s="10" t="s">
        <v>639</v>
      </c>
      <c r="E2824" s="10" t="s">
        <v>20</v>
      </c>
      <c r="F2824" s="10" t="s">
        <v>17</v>
      </c>
      <c r="G2824" s="10" t="s">
        <v>51</v>
      </c>
      <c r="H2824" s="10">
        <v>0.91</v>
      </c>
      <c r="I2824" s="11">
        <v>45846</v>
      </c>
      <c r="J2824" s="10">
        <v>57</v>
      </c>
      <c r="K2824" s="10" t="s">
        <v>68</v>
      </c>
      <c r="L2824" s="10" t="s">
        <v>90</v>
      </c>
    </row>
    <row r="2825" spans="1:12" x14ac:dyDescent="0.3">
      <c r="A2825" s="52">
        <v>45931</v>
      </c>
      <c r="B2825" s="10" t="s">
        <v>744</v>
      </c>
      <c r="C2825" s="10" t="s">
        <v>745</v>
      </c>
      <c r="D2825" s="10" t="s">
        <v>370</v>
      </c>
      <c r="E2825" s="10" t="s">
        <v>20</v>
      </c>
      <c r="F2825" s="10" t="s">
        <v>19</v>
      </c>
      <c r="G2825" s="10" t="s">
        <v>75</v>
      </c>
      <c r="H2825" s="10">
        <v>1</v>
      </c>
      <c r="I2825" s="11">
        <v>44350</v>
      </c>
      <c r="J2825" s="10">
        <v>28</v>
      </c>
      <c r="K2825" s="10" t="s">
        <v>52</v>
      </c>
      <c r="L2825" s="10" t="s">
        <v>36</v>
      </c>
    </row>
    <row r="2826" spans="1:12" x14ac:dyDescent="0.3">
      <c r="A2826" s="52">
        <v>45931</v>
      </c>
      <c r="B2826" s="10" t="s">
        <v>746</v>
      </c>
      <c r="C2826" s="10" t="s">
        <v>747</v>
      </c>
      <c r="D2826" s="10" t="s">
        <v>207</v>
      </c>
      <c r="E2826" s="10" t="s">
        <v>16</v>
      </c>
      <c r="F2826" s="10" t="s">
        <v>17</v>
      </c>
      <c r="G2826" s="10" t="s">
        <v>57</v>
      </c>
      <c r="H2826" s="10">
        <v>1</v>
      </c>
      <c r="I2826" s="11">
        <v>44675</v>
      </c>
      <c r="J2826" s="10">
        <v>30</v>
      </c>
      <c r="K2826" s="10" t="s">
        <v>68</v>
      </c>
      <c r="L2826" s="10" t="s">
        <v>31</v>
      </c>
    </row>
    <row r="2827" spans="1:12" x14ac:dyDescent="0.3">
      <c r="A2827" s="52">
        <v>45931</v>
      </c>
      <c r="B2827" s="10" t="s">
        <v>748</v>
      </c>
      <c r="C2827" s="10" t="s">
        <v>195</v>
      </c>
      <c r="D2827" s="10" t="s">
        <v>749</v>
      </c>
      <c r="E2827" s="10" t="s">
        <v>16</v>
      </c>
      <c r="F2827" s="10" t="s">
        <v>17</v>
      </c>
      <c r="G2827" s="10" t="s">
        <v>51</v>
      </c>
      <c r="H2827" s="10">
        <v>1</v>
      </c>
      <c r="I2827" s="11">
        <v>44801</v>
      </c>
      <c r="J2827" s="10">
        <v>62</v>
      </c>
      <c r="K2827" s="10" t="s">
        <v>52</v>
      </c>
      <c r="L2827" s="10" t="s">
        <v>31</v>
      </c>
    </row>
    <row r="2828" spans="1:12" x14ac:dyDescent="0.3">
      <c r="A2828" s="52">
        <v>45931</v>
      </c>
      <c r="B2828" s="10" t="s">
        <v>750</v>
      </c>
      <c r="C2828" s="10" t="s">
        <v>701</v>
      </c>
      <c r="D2828" s="10" t="s">
        <v>242</v>
      </c>
      <c r="E2828" s="10" t="s">
        <v>16</v>
      </c>
      <c r="F2828" s="10" t="s">
        <v>56</v>
      </c>
      <c r="G2828" s="10" t="s">
        <v>51</v>
      </c>
      <c r="H2828" s="10">
        <v>1</v>
      </c>
      <c r="I2828" s="11">
        <v>44872</v>
      </c>
      <c r="J2828" s="10">
        <v>23</v>
      </c>
      <c r="K2828" s="10" t="s">
        <v>52</v>
      </c>
      <c r="L2828" s="10" t="s">
        <v>23</v>
      </c>
    </row>
    <row r="2829" spans="1:12" x14ac:dyDescent="0.3">
      <c r="A2829" s="52">
        <v>45931</v>
      </c>
      <c r="B2829" s="10" t="s">
        <v>751</v>
      </c>
      <c r="C2829" s="10" t="s">
        <v>752</v>
      </c>
      <c r="D2829" s="10" t="s">
        <v>753</v>
      </c>
      <c r="E2829" s="10" t="s">
        <v>20</v>
      </c>
      <c r="F2829" s="10" t="s">
        <v>50</v>
      </c>
      <c r="G2829" s="10" t="s">
        <v>98</v>
      </c>
      <c r="H2829" s="10">
        <v>0.91</v>
      </c>
      <c r="I2829" s="11">
        <v>44176</v>
      </c>
      <c r="J2829" s="10">
        <v>29</v>
      </c>
      <c r="K2829" s="10" t="s">
        <v>52</v>
      </c>
      <c r="L2829" s="10" t="s">
        <v>18</v>
      </c>
    </row>
    <row r="2830" spans="1:12" x14ac:dyDescent="0.3">
      <c r="A2830" s="52">
        <v>45931</v>
      </c>
      <c r="B2830" s="10" t="s">
        <v>754</v>
      </c>
      <c r="C2830" s="10" t="s">
        <v>183</v>
      </c>
      <c r="D2830" s="10" t="s">
        <v>523</v>
      </c>
      <c r="E2830" s="10" t="s">
        <v>16</v>
      </c>
      <c r="F2830" s="10" t="s">
        <v>19</v>
      </c>
      <c r="G2830" s="10" t="s">
        <v>51</v>
      </c>
      <c r="H2830" s="10">
        <v>0.91</v>
      </c>
      <c r="I2830" s="11">
        <v>44181</v>
      </c>
      <c r="J2830" s="10">
        <v>33</v>
      </c>
      <c r="K2830" s="10" t="s">
        <v>52</v>
      </c>
      <c r="L2830" s="10" t="s">
        <v>18</v>
      </c>
    </row>
    <row r="2831" spans="1:12" x14ac:dyDescent="0.3">
      <c r="A2831" s="52">
        <v>45931</v>
      </c>
      <c r="B2831" s="10" t="s">
        <v>755</v>
      </c>
      <c r="C2831" s="10" t="s">
        <v>60</v>
      </c>
      <c r="D2831" s="10" t="s">
        <v>756</v>
      </c>
      <c r="E2831" s="10" t="s">
        <v>16</v>
      </c>
      <c r="F2831" s="10" t="s">
        <v>19</v>
      </c>
      <c r="G2831" s="10" t="s">
        <v>121</v>
      </c>
      <c r="H2831" s="10">
        <v>1</v>
      </c>
      <c r="I2831" s="11">
        <v>45700</v>
      </c>
      <c r="J2831" s="10">
        <v>40</v>
      </c>
      <c r="K2831" s="10" t="s">
        <v>52</v>
      </c>
      <c r="L2831" s="10" t="s">
        <v>18</v>
      </c>
    </row>
    <row r="2832" spans="1:12" x14ac:dyDescent="0.3">
      <c r="A2832" s="52">
        <v>45931</v>
      </c>
      <c r="B2832" s="10" t="s">
        <v>757</v>
      </c>
      <c r="C2832" s="10" t="s">
        <v>164</v>
      </c>
      <c r="D2832" s="10" t="s">
        <v>525</v>
      </c>
      <c r="E2832" s="10" t="s">
        <v>16</v>
      </c>
      <c r="F2832" s="10" t="s">
        <v>56</v>
      </c>
      <c r="G2832" s="10" t="s">
        <v>121</v>
      </c>
      <c r="H2832" s="10">
        <v>1</v>
      </c>
      <c r="I2832" s="11">
        <v>45597</v>
      </c>
      <c r="J2832" s="10">
        <v>27</v>
      </c>
      <c r="K2832" s="10" t="s">
        <v>52</v>
      </c>
      <c r="L2832" s="10" t="s">
        <v>31</v>
      </c>
    </row>
    <row r="2833" spans="1:12" x14ac:dyDescent="0.3">
      <c r="A2833" s="52">
        <v>45931</v>
      </c>
      <c r="B2833" s="10" t="s">
        <v>758</v>
      </c>
      <c r="C2833" s="10" t="s">
        <v>248</v>
      </c>
      <c r="D2833" s="10" t="s">
        <v>120</v>
      </c>
      <c r="E2833" s="10" t="s">
        <v>16</v>
      </c>
      <c r="F2833" s="10" t="s">
        <v>50</v>
      </c>
      <c r="G2833" s="10" t="s">
        <v>51</v>
      </c>
      <c r="H2833" s="10">
        <v>1</v>
      </c>
      <c r="I2833" s="11">
        <v>45642</v>
      </c>
      <c r="J2833" s="10">
        <v>43</v>
      </c>
      <c r="K2833" s="10" t="s">
        <v>52</v>
      </c>
      <c r="L2833" s="10" t="s">
        <v>42</v>
      </c>
    </row>
    <row r="2834" spans="1:12" x14ac:dyDescent="0.3">
      <c r="A2834" s="52">
        <v>45931</v>
      </c>
      <c r="B2834" s="10" t="s">
        <v>759</v>
      </c>
      <c r="C2834" s="10" t="s">
        <v>630</v>
      </c>
      <c r="D2834" s="10" t="s">
        <v>326</v>
      </c>
      <c r="E2834" s="10" t="s">
        <v>16</v>
      </c>
      <c r="F2834" s="10" t="s">
        <v>19</v>
      </c>
      <c r="G2834" s="10" t="s">
        <v>121</v>
      </c>
      <c r="H2834" s="10">
        <v>1</v>
      </c>
      <c r="I2834" s="11">
        <v>45143</v>
      </c>
      <c r="J2834" s="10">
        <v>64</v>
      </c>
      <c r="K2834" s="10" t="s">
        <v>52</v>
      </c>
      <c r="L2834" s="10" t="s">
        <v>39</v>
      </c>
    </row>
    <row r="2835" spans="1:12" x14ac:dyDescent="0.3">
      <c r="A2835" s="52">
        <v>45931</v>
      </c>
      <c r="B2835" s="10" t="s">
        <v>760</v>
      </c>
      <c r="C2835" s="10" t="s">
        <v>761</v>
      </c>
      <c r="D2835" s="10" t="s">
        <v>762</v>
      </c>
      <c r="E2835" s="10" t="s">
        <v>20</v>
      </c>
      <c r="F2835" s="10" t="s">
        <v>56</v>
      </c>
      <c r="G2835" s="10" t="s">
        <v>51</v>
      </c>
      <c r="H2835" s="10">
        <v>1</v>
      </c>
      <c r="I2835" s="11">
        <v>44781</v>
      </c>
      <c r="J2835" s="10">
        <v>34</v>
      </c>
      <c r="K2835" s="10" t="s">
        <v>52</v>
      </c>
      <c r="L2835" s="10" t="s">
        <v>21</v>
      </c>
    </row>
    <row r="2836" spans="1:12" x14ac:dyDescent="0.3">
      <c r="A2836" s="52">
        <v>45931</v>
      </c>
      <c r="B2836" s="10" t="s">
        <v>763</v>
      </c>
      <c r="C2836" s="10" t="s">
        <v>764</v>
      </c>
      <c r="D2836" s="10" t="s">
        <v>765</v>
      </c>
      <c r="E2836" s="10" t="s">
        <v>20</v>
      </c>
      <c r="F2836" s="10" t="s">
        <v>19</v>
      </c>
      <c r="G2836" s="10" t="s">
        <v>51</v>
      </c>
      <c r="H2836" s="10">
        <v>1</v>
      </c>
      <c r="I2836" s="11">
        <v>44929</v>
      </c>
      <c r="J2836" s="10">
        <v>48</v>
      </c>
      <c r="K2836" s="10" t="s">
        <v>68</v>
      </c>
      <c r="L2836" s="10" t="s">
        <v>39</v>
      </c>
    </row>
    <row r="2837" spans="1:12" x14ac:dyDescent="0.3">
      <c r="A2837" s="52">
        <v>45931</v>
      </c>
      <c r="B2837" s="10" t="s">
        <v>766</v>
      </c>
      <c r="C2837" s="10" t="s">
        <v>767</v>
      </c>
      <c r="D2837" s="10" t="s">
        <v>768</v>
      </c>
      <c r="E2837" s="10" t="s">
        <v>16</v>
      </c>
      <c r="F2837" s="10" t="s">
        <v>17</v>
      </c>
      <c r="G2837" s="10" t="s">
        <v>67</v>
      </c>
      <c r="H2837" s="10">
        <v>1</v>
      </c>
      <c r="I2837" s="11">
        <v>45451</v>
      </c>
      <c r="J2837" s="10">
        <v>42</v>
      </c>
      <c r="K2837" s="10" t="s">
        <v>52</v>
      </c>
      <c r="L2837" s="10" t="s">
        <v>94</v>
      </c>
    </row>
    <row r="2838" spans="1:12" x14ac:dyDescent="0.3">
      <c r="A2838" s="52">
        <v>45931</v>
      </c>
      <c r="B2838" s="10" t="s">
        <v>769</v>
      </c>
      <c r="C2838" s="10" t="s">
        <v>770</v>
      </c>
      <c r="D2838" s="10" t="s">
        <v>168</v>
      </c>
      <c r="E2838" s="10" t="s">
        <v>20</v>
      </c>
      <c r="F2838" s="10" t="s">
        <v>19</v>
      </c>
      <c r="G2838" s="10" t="s">
        <v>51</v>
      </c>
      <c r="H2838" s="10">
        <v>1</v>
      </c>
      <c r="I2838" s="11">
        <v>44812</v>
      </c>
      <c r="J2838" s="10">
        <v>61</v>
      </c>
      <c r="K2838" s="10" t="s">
        <v>68</v>
      </c>
      <c r="L2838" s="10" t="s">
        <v>41</v>
      </c>
    </row>
    <row r="2839" spans="1:12" x14ac:dyDescent="0.3">
      <c r="A2839" s="52">
        <v>45931</v>
      </c>
      <c r="B2839" s="10" t="s">
        <v>771</v>
      </c>
      <c r="C2839" s="10" t="s">
        <v>772</v>
      </c>
      <c r="D2839" s="10" t="s">
        <v>538</v>
      </c>
      <c r="E2839" s="10" t="s">
        <v>16</v>
      </c>
      <c r="F2839" s="10" t="s">
        <v>50</v>
      </c>
      <c r="G2839" s="10" t="s">
        <v>51</v>
      </c>
      <c r="H2839" s="10">
        <v>1</v>
      </c>
      <c r="I2839" s="11">
        <v>44467</v>
      </c>
      <c r="J2839" s="10">
        <v>60</v>
      </c>
      <c r="K2839" s="10" t="s">
        <v>52</v>
      </c>
      <c r="L2839" s="10" t="s">
        <v>42</v>
      </c>
    </row>
    <row r="2840" spans="1:12" x14ac:dyDescent="0.3">
      <c r="A2840" s="52">
        <v>45931</v>
      </c>
      <c r="B2840" s="10" t="s">
        <v>773</v>
      </c>
      <c r="C2840" s="10" t="s">
        <v>774</v>
      </c>
      <c r="D2840" s="10" t="s">
        <v>175</v>
      </c>
      <c r="E2840" s="10" t="s">
        <v>16</v>
      </c>
      <c r="F2840" s="10" t="s">
        <v>19</v>
      </c>
      <c r="G2840" s="10" t="s">
        <v>29</v>
      </c>
      <c r="H2840" s="10">
        <v>1</v>
      </c>
      <c r="I2840" s="11">
        <v>44675</v>
      </c>
      <c r="J2840" s="10">
        <v>52</v>
      </c>
      <c r="K2840" s="10" t="s">
        <v>68</v>
      </c>
      <c r="L2840" s="10" t="s">
        <v>90</v>
      </c>
    </row>
    <row r="2841" spans="1:12" x14ac:dyDescent="0.3">
      <c r="A2841" s="52">
        <v>45931</v>
      </c>
      <c r="B2841" s="10" t="s">
        <v>775</v>
      </c>
      <c r="C2841" s="10" t="s">
        <v>414</v>
      </c>
      <c r="D2841" s="10" t="s">
        <v>487</v>
      </c>
      <c r="E2841" s="10" t="s">
        <v>16</v>
      </c>
      <c r="F2841" s="10" t="s">
        <v>19</v>
      </c>
      <c r="G2841" s="10" t="s">
        <v>67</v>
      </c>
      <c r="H2841" s="10">
        <v>1</v>
      </c>
      <c r="I2841" s="11">
        <v>45856</v>
      </c>
      <c r="J2841" s="10">
        <v>26</v>
      </c>
      <c r="K2841" s="10" t="s">
        <v>68</v>
      </c>
      <c r="L2841" s="10" t="s">
        <v>18</v>
      </c>
    </row>
    <row r="2842" spans="1:12" x14ac:dyDescent="0.3">
      <c r="A2842" s="52">
        <v>45931</v>
      </c>
      <c r="B2842" s="10" t="s">
        <v>776</v>
      </c>
      <c r="C2842" s="10" t="s">
        <v>777</v>
      </c>
      <c r="D2842" s="10" t="s">
        <v>459</v>
      </c>
      <c r="E2842" s="10" t="s">
        <v>16</v>
      </c>
      <c r="F2842" s="10" t="s">
        <v>17</v>
      </c>
      <c r="G2842" s="10" t="s">
        <v>98</v>
      </c>
      <c r="H2842" s="10">
        <v>1</v>
      </c>
      <c r="I2842" s="11">
        <v>45574</v>
      </c>
      <c r="J2842" s="10">
        <v>34</v>
      </c>
      <c r="K2842" s="10" t="s">
        <v>68</v>
      </c>
      <c r="L2842" s="10" t="s">
        <v>18</v>
      </c>
    </row>
    <row r="2843" spans="1:12" x14ac:dyDescent="0.3">
      <c r="A2843" s="52">
        <v>45931</v>
      </c>
      <c r="B2843" s="10" t="s">
        <v>778</v>
      </c>
      <c r="C2843" s="10" t="s">
        <v>779</v>
      </c>
      <c r="D2843" s="10" t="s">
        <v>283</v>
      </c>
      <c r="E2843" s="10" t="s">
        <v>20</v>
      </c>
      <c r="F2843" s="10" t="s">
        <v>19</v>
      </c>
      <c r="G2843" s="10" t="s">
        <v>57</v>
      </c>
      <c r="H2843" s="10">
        <v>0.91</v>
      </c>
      <c r="I2843" s="11">
        <v>45426</v>
      </c>
      <c r="J2843" s="10">
        <v>38</v>
      </c>
      <c r="K2843" s="10" t="s">
        <v>68</v>
      </c>
      <c r="L2843" s="10" t="s">
        <v>18</v>
      </c>
    </row>
    <row r="2844" spans="1:12" x14ac:dyDescent="0.3">
      <c r="A2844" s="52">
        <v>45962</v>
      </c>
      <c r="B2844" s="10" t="s">
        <v>47</v>
      </c>
      <c r="C2844" s="10" t="s">
        <v>48</v>
      </c>
      <c r="D2844" s="10" t="s">
        <v>49</v>
      </c>
      <c r="E2844" s="10" t="s">
        <v>16</v>
      </c>
      <c r="F2844" s="10" t="s">
        <v>50</v>
      </c>
      <c r="G2844" s="10" t="s">
        <v>51</v>
      </c>
      <c r="H2844" s="10">
        <v>1</v>
      </c>
      <c r="I2844" s="11">
        <v>45667</v>
      </c>
      <c r="J2844" s="10">
        <v>32</v>
      </c>
      <c r="K2844" s="10" t="s">
        <v>52</v>
      </c>
      <c r="L2844" s="10" t="s">
        <v>39</v>
      </c>
    </row>
    <row r="2845" spans="1:12" x14ac:dyDescent="0.3">
      <c r="A2845" s="52">
        <v>45962</v>
      </c>
      <c r="B2845" s="10" t="s">
        <v>53</v>
      </c>
      <c r="C2845" s="10" t="s">
        <v>54</v>
      </c>
      <c r="D2845" s="10" t="s">
        <v>55</v>
      </c>
      <c r="E2845" s="10" t="s">
        <v>16</v>
      </c>
      <c r="F2845" s="10" t="s">
        <v>56</v>
      </c>
      <c r="G2845" s="10" t="s">
        <v>57</v>
      </c>
      <c r="H2845" s="10">
        <v>1</v>
      </c>
      <c r="I2845" s="11">
        <v>44294</v>
      </c>
      <c r="J2845" s="10">
        <v>34</v>
      </c>
      <c r="K2845" s="10" t="s">
        <v>52</v>
      </c>
      <c r="L2845" s="10" t="s">
        <v>18</v>
      </c>
    </row>
    <row r="2846" spans="1:12" x14ac:dyDescent="0.3">
      <c r="A2846" s="52">
        <v>45962</v>
      </c>
      <c r="B2846" s="10" t="s">
        <v>58</v>
      </c>
      <c r="C2846" s="10" t="s">
        <v>59</v>
      </c>
      <c r="D2846" s="10" t="s">
        <v>60</v>
      </c>
      <c r="E2846" s="10" t="s">
        <v>20</v>
      </c>
      <c r="F2846" s="10" t="s">
        <v>17</v>
      </c>
      <c r="G2846" s="10" t="s">
        <v>57</v>
      </c>
      <c r="H2846" s="10">
        <v>1</v>
      </c>
      <c r="I2846" s="11">
        <v>45672</v>
      </c>
      <c r="J2846" s="10">
        <v>28</v>
      </c>
      <c r="K2846" s="10" t="s">
        <v>52</v>
      </c>
      <c r="L2846" s="10" t="s">
        <v>36</v>
      </c>
    </row>
    <row r="2847" spans="1:12" x14ac:dyDescent="0.3">
      <c r="A2847" s="52">
        <v>45962</v>
      </c>
      <c r="B2847" s="10" t="s">
        <v>61</v>
      </c>
      <c r="C2847" s="10" t="s">
        <v>62</v>
      </c>
      <c r="D2847" s="10" t="s">
        <v>63</v>
      </c>
      <c r="E2847" s="10" t="s">
        <v>20</v>
      </c>
      <c r="F2847" s="10" t="s">
        <v>50</v>
      </c>
      <c r="G2847" s="10" t="s">
        <v>51</v>
      </c>
      <c r="H2847" s="10">
        <v>1</v>
      </c>
      <c r="I2847" s="11">
        <v>44164</v>
      </c>
      <c r="J2847" s="10">
        <v>42</v>
      </c>
      <c r="K2847" s="10" t="s">
        <v>52</v>
      </c>
      <c r="L2847" s="10" t="s">
        <v>36</v>
      </c>
    </row>
    <row r="2848" spans="1:12" x14ac:dyDescent="0.3">
      <c r="A2848" s="52">
        <v>45962</v>
      </c>
      <c r="B2848" s="10" t="s">
        <v>64</v>
      </c>
      <c r="C2848" s="10" t="s">
        <v>65</v>
      </c>
      <c r="D2848" s="10" t="s">
        <v>66</v>
      </c>
      <c r="E2848" s="10" t="s">
        <v>20</v>
      </c>
      <c r="F2848" s="10" t="s">
        <v>19</v>
      </c>
      <c r="G2848" s="10" t="s">
        <v>67</v>
      </c>
      <c r="H2848" s="10">
        <v>0.91</v>
      </c>
      <c r="I2848" s="11">
        <v>44766</v>
      </c>
      <c r="J2848" s="10">
        <v>41</v>
      </c>
      <c r="K2848" s="10" t="s">
        <v>68</v>
      </c>
      <c r="L2848" s="10" t="s">
        <v>41</v>
      </c>
    </row>
    <row r="2849" spans="1:12" x14ac:dyDescent="0.3">
      <c r="A2849" s="52">
        <v>45962</v>
      </c>
      <c r="B2849" s="10" t="s">
        <v>72</v>
      </c>
      <c r="C2849" s="10" t="s">
        <v>73</v>
      </c>
      <c r="D2849" s="10" t="s">
        <v>74</v>
      </c>
      <c r="E2849" s="10" t="s">
        <v>16</v>
      </c>
      <c r="F2849" s="10" t="s">
        <v>19</v>
      </c>
      <c r="G2849" s="10" t="s">
        <v>75</v>
      </c>
      <c r="H2849" s="10">
        <v>0.91</v>
      </c>
      <c r="I2849" s="11">
        <v>45295</v>
      </c>
      <c r="J2849" s="10">
        <v>37</v>
      </c>
      <c r="K2849" s="10" t="s">
        <v>52</v>
      </c>
      <c r="L2849" s="10" t="s">
        <v>27</v>
      </c>
    </row>
    <row r="2850" spans="1:12" x14ac:dyDescent="0.3">
      <c r="A2850" s="52">
        <v>45962</v>
      </c>
      <c r="B2850" s="10" t="s">
        <v>76</v>
      </c>
      <c r="C2850" s="10" t="s">
        <v>77</v>
      </c>
      <c r="D2850" s="10" t="s">
        <v>78</v>
      </c>
      <c r="E2850" s="10" t="s">
        <v>20</v>
      </c>
      <c r="F2850" s="10" t="s">
        <v>19</v>
      </c>
      <c r="G2850" s="10" t="s">
        <v>67</v>
      </c>
      <c r="H2850" s="10">
        <v>1</v>
      </c>
      <c r="I2850" s="11">
        <v>44378</v>
      </c>
      <c r="J2850" s="10">
        <v>21</v>
      </c>
      <c r="K2850" s="10" t="s">
        <v>52</v>
      </c>
      <c r="L2850" s="10" t="s">
        <v>18</v>
      </c>
    </row>
    <row r="2851" spans="1:12" x14ac:dyDescent="0.3">
      <c r="A2851" s="52">
        <v>45962</v>
      </c>
      <c r="B2851" s="10" t="s">
        <v>82</v>
      </c>
      <c r="C2851" s="10" t="s">
        <v>83</v>
      </c>
      <c r="D2851" s="10" t="s">
        <v>84</v>
      </c>
      <c r="E2851" s="10" t="s">
        <v>20</v>
      </c>
      <c r="F2851" s="10" t="s">
        <v>17</v>
      </c>
      <c r="G2851" s="10" t="s">
        <v>67</v>
      </c>
      <c r="H2851" s="10">
        <v>1</v>
      </c>
      <c r="I2851" s="11">
        <v>45331</v>
      </c>
      <c r="J2851" s="10">
        <v>42</v>
      </c>
      <c r="K2851" s="10" t="s">
        <v>68</v>
      </c>
      <c r="L2851" s="10" t="s">
        <v>39</v>
      </c>
    </row>
    <row r="2852" spans="1:12" x14ac:dyDescent="0.3">
      <c r="A2852" s="52">
        <v>45962</v>
      </c>
      <c r="B2852" s="10" t="s">
        <v>85</v>
      </c>
      <c r="C2852" s="10" t="s">
        <v>86</v>
      </c>
      <c r="D2852" s="10" t="s">
        <v>87</v>
      </c>
      <c r="E2852" s="10" t="s">
        <v>20</v>
      </c>
      <c r="F2852" s="10" t="s">
        <v>19</v>
      </c>
      <c r="G2852" s="10" t="s">
        <v>29</v>
      </c>
      <c r="H2852" s="10">
        <v>1</v>
      </c>
      <c r="I2852" s="11">
        <v>44626</v>
      </c>
      <c r="J2852" s="10">
        <v>64</v>
      </c>
      <c r="K2852" s="10" t="s">
        <v>68</v>
      </c>
      <c r="L2852" s="10" t="s">
        <v>42</v>
      </c>
    </row>
    <row r="2853" spans="1:12" x14ac:dyDescent="0.3">
      <c r="A2853" s="52">
        <v>45962</v>
      </c>
      <c r="B2853" s="10" t="s">
        <v>88</v>
      </c>
      <c r="C2853" s="10" t="s">
        <v>89</v>
      </c>
      <c r="D2853" s="10" t="s">
        <v>84</v>
      </c>
      <c r="E2853" s="10" t="s">
        <v>20</v>
      </c>
      <c r="F2853" s="10" t="s">
        <v>19</v>
      </c>
      <c r="G2853" s="10" t="s">
        <v>51</v>
      </c>
      <c r="H2853" s="10">
        <v>1</v>
      </c>
      <c r="I2853" s="11">
        <v>45438</v>
      </c>
      <c r="J2853" s="10">
        <v>44</v>
      </c>
      <c r="K2853" s="10" t="s">
        <v>68</v>
      </c>
      <c r="L2853" s="10" t="s">
        <v>90</v>
      </c>
    </row>
    <row r="2854" spans="1:12" x14ac:dyDescent="0.3">
      <c r="A2854" s="52">
        <v>45962</v>
      </c>
      <c r="B2854" s="10" t="s">
        <v>91</v>
      </c>
      <c r="C2854" s="10" t="s">
        <v>92</v>
      </c>
      <c r="D2854" s="10" t="s">
        <v>93</v>
      </c>
      <c r="E2854" s="10" t="s">
        <v>16</v>
      </c>
      <c r="F2854" s="10" t="s">
        <v>56</v>
      </c>
      <c r="G2854" s="10" t="s">
        <v>51</v>
      </c>
      <c r="H2854" s="10">
        <v>1</v>
      </c>
      <c r="I2854" s="11">
        <v>45643</v>
      </c>
      <c r="J2854" s="10">
        <v>59</v>
      </c>
      <c r="K2854" s="10" t="s">
        <v>52</v>
      </c>
      <c r="L2854" s="10" t="s">
        <v>94</v>
      </c>
    </row>
    <row r="2855" spans="1:12" x14ac:dyDescent="0.3">
      <c r="A2855" s="52">
        <v>45962</v>
      </c>
      <c r="B2855" s="10" t="s">
        <v>95</v>
      </c>
      <c r="C2855" s="10" t="s">
        <v>96</v>
      </c>
      <c r="D2855" s="10" t="s">
        <v>97</v>
      </c>
      <c r="E2855" s="10" t="s">
        <v>20</v>
      </c>
      <c r="F2855" s="10" t="s">
        <v>19</v>
      </c>
      <c r="G2855" s="10" t="s">
        <v>98</v>
      </c>
      <c r="H2855" s="10">
        <v>1</v>
      </c>
      <c r="I2855" s="11">
        <v>44501</v>
      </c>
      <c r="J2855" s="10">
        <v>27</v>
      </c>
      <c r="K2855" s="10" t="s">
        <v>68</v>
      </c>
      <c r="L2855" s="10" t="s">
        <v>31</v>
      </c>
    </row>
    <row r="2856" spans="1:12" x14ac:dyDescent="0.3">
      <c r="A2856" s="52">
        <v>45962</v>
      </c>
      <c r="B2856" s="10" t="s">
        <v>99</v>
      </c>
      <c r="C2856" s="10" t="s">
        <v>100</v>
      </c>
      <c r="D2856" s="10" t="s">
        <v>101</v>
      </c>
      <c r="E2856" s="10" t="s">
        <v>16</v>
      </c>
      <c r="F2856" s="10" t="s">
        <v>17</v>
      </c>
      <c r="G2856" s="10" t="s">
        <v>67</v>
      </c>
      <c r="H2856" s="10">
        <v>1</v>
      </c>
      <c r="I2856" s="11">
        <v>44344</v>
      </c>
      <c r="J2856" s="10">
        <v>35</v>
      </c>
      <c r="K2856" s="10" t="s">
        <v>68</v>
      </c>
      <c r="L2856" s="10" t="s">
        <v>18</v>
      </c>
    </row>
    <row r="2857" spans="1:12" x14ac:dyDescent="0.3">
      <c r="A2857" s="52">
        <v>45962</v>
      </c>
      <c r="B2857" s="10" t="s">
        <v>104</v>
      </c>
      <c r="C2857" s="10" t="s">
        <v>105</v>
      </c>
      <c r="D2857" s="10" t="s">
        <v>106</v>
      </c>
      <c r="E2857" s="10" t="s">
        <v>20</v>
      </c>
      <c r="F2857" s="10" t="s">
        <v>19</v>
      </c>
      <c r="G2857" s="10" t="s">
        <v>51</v>
      </c>
      <c r="H2857" s="10">
        <v>1</v>
      </c>
      <c r="I2857" s="11">
        <v>45417</v>
      </c>
      <c r="J2857" s="10">
        <v>63</v>
      </c>
      <c r="K2857" s="10" t="s">
        <v>68</v>
      </c>
      <c r="L2857" s="10" t="s">
        <v>41</v>
      </c>
    </row>
    <row r="2858" spans="1:12" x14ac:dyDescent="0.3">
      <c r="A2858" s="52">
        <v>45962</v>
      </c>
      <c r="B2858" s="10" t="s">
        <v>110</v>
      </c>
      <c r="C2858" s="10" t="s">
        <v>111</v>
      </c>
      <c r="D2858" s="10" t="s">
        <v>103</v>
      </c>
      <c r="E2858" s="10" t="s">
        <v>16</v>
      </c>
      <c r="F2858" s="10" t="s">
        <v>19</v>
      </c>
      <c r="G2858" s="10" t="s">
        <v>57</v>
      </c>
      <c r="H2858" s="10">
        <v>1</v>
      </c>
      <c r="I2858" s="11">
        <v>44101</v>
      </c>
      <c r="J2858" s="10">
        <v>29</v>
      </c>
      <c r="K2858" s="10" t="s">
        <v>52</v>
      </c>
      <c r="L2858" s="10" t="s">
        <v>18</v>
      </c>
    </row>
    <row r="2859" spans="1:12" x14ac:dyDescent="0.3">
      <c r="A2859" s="52">
        <v>45962</v>
      </c>
      <c r="B2859" s="10" t="s">
        <v>112</v>
      </c>
      <c r="C2859" s="10" t="s">
        <v>113</v>
      </c>
      <c r="D2859" s="10" t="s">
        <v>114</v>
      </c>
      <c r="E2859" s="10" t="s">
        <v>16</v>
      </c>
      <c r="F2859" s="10" t="s">
        <v>56</v>
      </c>
      <c r="G2859" s="10" t="s">
        <v>57</v>
      </c>
      <c r="H2859" s="10">
        <v>1</v>
      </c>
      <c r="I2859" s="11">
        <v>45808</v>
      </c>
      <c r="J2859" s="10">
        <v>37</v>
      </c>
      <c r="K2859" s="10" t="s">
        <v>52</v>
      </c>
      <c r="L2859" s="10" t="s">
        <v>31</v>
      </c>
    </row>
    <row r="2860" spans="1:12" x14ac:dyDescent="0.3">
      <c r="A2860" s="52">
        <v>45962</v>
      </c>
      <c r="B2860" s="10" t="s">
        <v>115</v>
      </c>
      <c r="C2860" s="10" t="s">
        <v>116</v>
      </c>
      <c r="D2860" s="10" t="s">
        <v>117</v>
      </c>
      <c r="E2860" s="10" t="s">
        <v>16</v>
      </c>
      <c r="F2860" s="10" t="s">
        <v>19</v>
      </c>
      <c r="G2860" s="10" t="s">
        <v>75</v>
      </c>
      <c r="H2860" s="10">
        <v>1</v>
      </c>
      <c r="I2860" s="11">
        <v>44315</v>
      </c>
      <c r="J2860" s="10">
        <v>22</v>
      </c>
      <c r="K2860" s="10" t="s">
        <v>52</v>
      </c>
      <c r="L2860" s="10" t="s">
        <v>90</v>
      </c>
    </row>
    <row r="2861" spans="1:12" x14ac:dyDescent="0.3">
      <c r="A2861" s="52">
        <v>45962</v>
      </c>
      <c r="B2861" s="10" t="s">
        <v>118</v>
      </c>
      <c r="C2861" s="10" t="s">
        <v>119</v>
      </c>
      <c r="D2861" s="10" t="s">
        <v>120</v>
      </c>
      <c r="E2861" s="10" t="s">
        <v>16</v>
      </c>
      <c r="F2861" s="10" t="s">
        <v>19</v>
      </c>
      <c r="G2861" s="10" t="s">
        <v>121</v>
      </c>
      <c r="H2861" s="10">
        <v>1</v>
      </c>
      <c r="I2861" s="11">
        <v>44129</v>
      </c>
      <c r="J2861" s="10">
        <v>60</v>
      </c>
      <c r="K2861" s="10" t="s">
        <v>52</v>
      </c>
      <c r="L2861" s="10" t="s">
        <v>94</v>
      </c>
    </row>
    <row r="2862" spans="1:12" x14ac:dyDescent="0.3">
      <c r="A2862" s="52">
        <v>45962</v>
      </c>
      <c r="B2862" s="10" t="s">
        <v>122</v>
      </c>
      <c r="C2862" s="10" t="s">
        <v>123</v>
      </c>
      <c r="D2862" s="10" t="s">
        <v>124</v>
      </c>
      <c r="E2862" s="10" t="s">
        <v>20</v>
      </c>
      <c r="F2862" s="10" t="s">
        <v>19</v>
      </c>
      <c r="G2862" s="10" t="s">
        <v>51</v>
      </c>
      <c r="H2862" s="10">
        <v>1</v>
      </c>
      <c r="I2862" s="11">
        <v>44891</v>
      </c>
      <c r="J2862" s="10">
        <v>28</v>
      </c>
      <c r="K2862" s="10" t="s">
        <v>52</v>
      </c>
      <c r="L2862" s="10" t="s">
        <v>18</v>
      </c>
    </row>
    <row r="2863" spans="1:12" x14ac:dyDescent="0.3">
      <c r="A2863" s="52">
        <v>45962</v>
      </c>
      <c r="B2863" s="10" t="s">
        <v>125</v>
      </c>
      <c r="C2863" s="10" t="s">
        <v>109</v>
      </c>
      <c r="D2863" s="10" t="s">
        <v>126</v>
      </c>
      <c r="E2863" s="10" t="s">
        <v>16</v>
      </c>
      <c r="F2863" s="10" t="s">
        <v>50</v>
      </c>
      <c r="G2863" s="10" t="s">
        <v>121</v>
      </c>
      <c r="H2863" s="10">
        <v>1</v>
      </c>
      <c r="I2863" s="11">
        <v>45137</v>
      </c>
      <c r="J2863" s="10">
        <v>31</v>
      </c>
      <c r="K2863" s="10" t="s">
        <v>52</v>
      </c>
      <c r="L2863" s="10" t="s">
        <v>18</v>
      </c>
    </row>
    <row r="2864" spans="1:12" x14ac:dyDescent="0.3">
      <c r="A2864" s="52">
        <v>45962</v>
      </c>
      <c r="B2864" s="10" t="s">
        <v>127</v>
      </c>
      <c r="C2864" s="10" t="s">
        <v>128</v>
      </c>
      <c r="D2864" s="10" t="s">
        <v>129</v>
      </c>
      <c r="E2864" s="10" t="s">
        <v>20</v>
      </c>
      <c r="F2864" s="10" t="s">
        <v>50</v>
      </c>
      <c r="G2864" s="10" t="s">
        <v>51</v>
      </c>
      <c r="H2864" s="10">
        <v>1</v>
      </c>
      <c r="I2864" s="11">
        <v>44916</v>
      </c>
      <c r="J2864" s="10">
        <v>53</v>
      </c>
      <c r="K2864" s="10" t="s">
        <v>52</v>
      </c>
      <c r="L2864" s="10" t="s">
        <v>40</v>
      </c>
    </row>
    <row r="2865" spans="1:12" x14ac:dyDescent="0.3">
      <c r="A2865" s="52">
        <v>45962</v>
      </c>
      <c r="B2865" s="10" t="s">
        <v>135</v>
      </c>
      <c r="C2865" s="10" t="s">
        <v>136</v>
      </c>
      <c r="D2865" s="10" t="s">
        <v>24</v>
      </c>
      <c r="E2865" s="10" t="s">
        <v>20</v>
      </c>
      <c r="F2865" s="10" t="s">
        <v>50</v>
      </c>
      <c r="G2865" s="10" t="s">
        <v>51</v>
      </c>
      <c r="H2865" s="10">
        <v>1</v>
      </c>
      <c r="I2865" s="11">
        <v>44639</v>
      </c>
      <c r="J2865" s="10">
        <v>33</v>
      </c>
      <c r="K2865" s="10" t="s">
        <v>52</v>
      </c>
      <c r="L2865" s="10" t="s">
        <v>41</v>
      </c>
    </row>
    <row r="2866" spans="1:12" x14ac:dyDescent="0.3">
      <c r="A2866" s="52">
        <v>45962</v>
      </c>
      <c r="B2866" s="10" t="s">
        <v>137</v>
      </c>
      <c r="C2866" s="10" t="s">
        <v>138</v>
      </c>
      <c r="D2866" s="10" t="s">
        <v>60</v>
      </c>
      <c r="E2866" s="10" t="s">
        <v>20</v>
      </c>
      <c r="F2866" s="10" t="s">
        <v>50</v>
      </c>
      <c r="G2866" s="10" t="s">
        <v>121</v>
      </c>
      <c r="H2866" s="10">
        <v>1</v>
      </c>
      <c r="I2866" s="11">
        <v>45686</v>
      </c>
      <c r="J2866" s="10">
        <v>24</v>
      </c>
      <c r="K2866" s="10" t="s">
        <v>52</v>
      </c>
      <c r="L2866" s="10" t="s">
        <v>31</v>
      </c>
    </row>
    <row r="2867" spans="1:12" x14ac:dyDescent="0.3">
      <c r="A2867" s="52">
        <v>45962</v>
      </c>
      <c r="B2867" s="10" t="s">
        <v>139</v>
      </c>
      <c r="C2867" s="10" t="s">
        <v>140</v>
      </c>
      <c r="D2867" s="10" t="s">
        <v>141</v>
      </c>
      <c r="E2867" s="10" t="s">
        <v>16</v>
      </c>
      <c r="F2867" s="10" t="s">
        <v>19</v>
      </c>
      <c r="G2867" s="10" t="s">
        <v>57</v>
      </c>
      <c r="H2867" s="10">
        <v>1</v>
      </c>
      <c r="I2867" s="11">
        <v>45580</v>
      </c>
      <c r="J2867" s="10">
        <v>29</v>
      </c>
      <c r="K2867" s="10" t="s">
        <v>68</v>
      </c>
      <c r="L2867" s="10" t="s">
        <v>39</v>
      </c>
    </row>
    <row r="2868" spans="1:12" x14ac:dyDescent="0.3">
      <c r="A2868" s="52">
        <v>45962</v>
      </c>
      <c r="B2868" s="10" t="s">
        <v>142</v>
      </c>
      <c r="C2868" s="10" t="s">
        <v>143</v>
      </c>
      <c r="D2868" s="10" t="s">
        <v>144</v>
      </c>
      <c r="E2868" s="10" t="s">
        <v>20</v>
      </c>
      <c r="F2868" s="10" t="s">
        <v>19</v>
      </c>
      <c r="G2868" s="10" t="s">
        <v>51</v>
      </c>
      <c r="H2868" s="10">
        <v>1</v>
      </c>
      <c r="I2868" s="11">
        <v>44382</v>
      </c>
      <c r="J2868" s="10">
        <v>20</v>
      </c>
      <c r="K2868" s="10" t="s">
        <v>52</v>
      </c>
      <c r="L2868" s="10" t="s">
        <v>39</v>
      </c>
    </row>
    <row r="2869" spans="1:12" x14ac:dyDescent="0.3">
      <c r="A2869" s="52">
        <v>45962</v>
      </c>
      <c r="B2869" s="10" t="s">
        <v>151</v>
      </c>
      <c r="C2869" s="10" t="s">
        <v>54</v>
      </c>
      <c r="D2869" s="10" t="s">
        <v>152</v>
      </c>
      <c r="E2869" s="10" t="s">
        <v>16</v>
      </c>
      <c r="F2869" s="10" t="s">
        <v>19</v>
      </c>
      <c r="G2869" s="10" t="s">
        <v>29</v>
      </c>
      <c r="H2869" s="10">
        <v>1</v>
      </c>
      <c r="I2869" s="11">
        <v>44279</v>
      </c>
      <c r="J2869" s="10">
        <v>61</v>
      </c>
      <c r="K2869" s="10" t="s">
        <v>68</v>
      </c>
      <c r="L2869" s="10" t="s">
        <v>35</v>
      </c>
    </row>
    <row r="2870" spans="1:12" x14ac:dyDescent="0.3">
      <c r="A2870" s="52">
        <v>45962</v>
      </c>
      <c r="B2870" s="10" t="s">
        <v>153</v>
      </c>
      <c r="C2870" s="10" t="s">
        <v>154</v>
      </c>
      <c r="D2870" s="10" t="s">
        <v>155</v>
      </c>
      <c r="E2870" s="10" t="s">
        <v>20</v>
      </c>
      <c r="F2870" s="10" t="s">
        <v>19</v>
      </c>
      <c r="G2870" s="10" t="s">
        <v>57</v>
      </c>
      <c r="H2870" s="10">
        <v>1</v>
      </c>
      <c r="I2870" s="11">
        <v>45180</v>
      </c>
      <c r="J2870" s="10">
        <v>65</v>
      </c>
      <c r="K2870" s="10" t="s">
        <v>68</v>
      </c>
      <c r="L2870" s="10" t="s">
        <v>21</v>
      </c>
    </row>
    <row r="2871" spans="1:12" x14ac:dyDescent="0.3">
      <c r="A2871" s="52">
        <v>45962</v>
      </c>
      <c r="B2871" s="10" t="s">
        <v>156</v>
      </c>
      <c r="C2871" s="10" t="s">
        <v>157</v>
      </c>
      <c r="D2871" s="10" t="s">
        <v>158</v>
      </c>
      <c r="E2871" s="10" t="s">
        <v>16</v>
      </c>
      <c r="F2871" s="10" t="s">
        <v>19</v>
      </c>
      <c r="G2871" s="10" t="s">
        <v>29</v>
      </c>
      <c r="H2871" s="10">
        <v>0.91</v>
      </c>
      <c r="I2871" s="11">
        <v>44663</v>
      </c>
      <c r="J2871" s="10">
        <v>59</v>
      </c>
      <c r="K2871" s="10" t="s">
        <v>68</v>
      </c>
      <c r="L2871" s="10" t="s">
        <v>18</v>
      </c>
    </row>
    <row r="2872" spans="1:12" x14ac:dyDescent="0.3">
      <c r="A2872" s="52">
        <v>45962</v>
      </c>
      <c r="B2872" s="10" t="s">
        <v>159</v>
      </c>
      <c r="C2872" s="10" t="s">
        <v>160</v>
      </c>
      <c r="D2872" s="10" t="s">
        <v>161</v>
      </c>
      <c r="E2872" s="10" t="s">
        <v>16</v>
      </c>
      <c r="F2872" s="10" t="s">
        <v>17</v>
      </c>
      <c r="G2872" s="10" t="s">
        <v>67</v>
      </c>
      <c r="H2872" s="10">
        <v>1</v>
      </c>
      <c r="I2872" s="11">
        <v>45411</v>
      </c>
      <c r="J2872" s="10">
        <v>43</v>
      </c>
      <c r="K2872" s="10" t="s">
        <v>52</v>
      </c>
      <c r="L2872" s="10" t="s">
        <v>23</v>
      </c>
    </row>
    <row r="2873" spans="1:12" x14ac:dyDescent="0.3">
      <c r="A2873" s="52">
        <v>45962</v>
      </c>
      <c r="B2873" s="10" t="s">
        <v>162</v>
      </c>
      <c r="C2873" s="10" t="s">
        <v>163</v>
      </c>
      <c r="D2873" s="10" t="s">
        <v>164</v>
      </c>
      <c r="E2873" s="10" t="s">
        <v>20</v>
      </c>
      <c r="F2873" s="10" t="s">
        <v>19</v>
      </c>
      <c r="G2873" s="10" t="s">
        <v>75</v>
      </c>
      <c r="H2873" s="10">
        <v>1</v>
      </c>
      <c r="I2873" s="11">
        <v>45272</v>
      </c>
      <c r="J2873" s="10">
        <v>59</v>
      </c>
      <c r="K2873" s="10" t="s">
        <v>52</v>
      </c>
      <c r="L2873" s="10" t="s">
        <v>41</v>
      </c>
    </row>
    <row r="2874" spans="1:12" x14ac:dyDescent="0.3">
      <c r="A2874" s="52">
        <v>45962</v>
      </c>
      <c r="B2874" s="10" t="s">
        <v>165</v>
      </c>
      <c r="C2874" s="10" t="s">
        <v>48</v>
      </c>
      <c r="D2874" s="10" t="s">
        <v>166</v>
      </c>
      <c r="E2874" s="10" t="s">
        <v>20</v>
      </c>
      <c r="F2874" s="10" t="s">
        <v>19</v>
      </c>
      <c r="G2874" s="10" t="s">
        <v>75</v>
      </c>
      <c r="H2874" s="10">
        <v>1</v>
      </c>
      <c r="I2874" s="11">
        <v>44847</v>
      </c>
      <c r="J2874" s="10">
        <v>41</v>
      </c>
      <c r="K2874" s="10" t="s">
        <v>68</v>
      </c>
      <c r="L2874" s="10" t="s">
        <v>39</v>
      </c>
    </row>
    <row r="2875" spans="1:12" x14ac:dyDescent="0.3">
      <c r="A2875" s="52">
        <v>45962</v>
      </c>
      <c r="B2875" s="10" t="s">
        <v>167</v>
      </c>
      <c r="C2875" s="10" t="s">
        <v>168</v>
      </c>
      <c r="D2875" s="10" t="s">
        <v>66</v>
      </c>
      <c r="E2875" s="10" t="s">
        <v>20</v>
      </c>
      <c r="F2875" s="10" t="s">
        <v>19</v>
      </c>
      <c r="G2875" s="10" t="s">
        <v>51</v>
      </c>
      <c r="H2875" s="10">
        <v>1</v>
      </c>
      <c r="I2875" s="11">
        <v>45437</v>
      </c>
      <c r="J2875" s="10">
        <v>45</v>
      </c>
      <c r="K2875" s="10" t="s">
        <v>52</v>
      </c>
      <c r="L2875" s="10" t="s">
        <v>21</v>
      </c>
    </row>
    <row r="2876" spans="1:12" x14ac:dyDescent="0.3">
      <c r="A2876" s="52">
        <v>45962</v>
      </c>
      <c r="B2876" s="10" t="s">
        <v>169</v>
      </c>
      <c r="C2876" s="10" t="s">
        <v>170</v>
      </c>
      <c r="D2876" s="10" t="s">
        <v>168</v>
      </c>
      <c r="E2876" s="10" t="s">
        <v>20</v>
      </c>
      <c r="F2876" s="10" t="s">
        <v>17</v>
      </c>
      <c r="G2876" s="10" t="s">
        <v>51</v>
      </c>
      <c r="H2876" s="10">
        <v>1</v>
      </c>
      <c r="I2876" s="11">
        <v>45018</v>
      </c>
      <c r="J2876" s="10">
        <v>40</v>
      </c>
      <c r="K2876" s="10" t="s">
        <v>68</v>
      </c>
      <c r="L2876" s="10" t="s">
        <v>18</v>
      </c>
    </row>
    <row r="2877" spans="1:12" x14ac:dyDescent="0.3">
      <c r="A2877" s="52">
        <v>45962</v>
      </c>
      <c r="B2877" s="10" t="s">
        <v>171</v>
      </c>
      <c r="C2877" s="10" t="s">
        <v>172</v>
      </c>
      <c r="D2877" s="10" t="s">
        <v>132</v>
      </c>
      <c r="E2877" s="10" t="s">
        <v>20</v>
      </c>
      <c r="F2877" s="10" t="s">
        <v>17</v>
      </c>
      <c r="G2877" s="10" t="s">
        <v>75</v>
      </c>
      <c r="H2877" s="10">
        <v>1</v>
      </c>
      <c r="I2877" s="11">
        <v>44809</v>
      </c>
      <c r="J2877" s="10">
        <v>26</v>
      </c>
      <c r="K2877" s="10" t="s">
        <v>68</v>
      </c>
      <c r="L2877" s="10" t="s">
        <v>27</v>
      </c>
    </row>
    <row r="2878" spans="1:12" x14ac:dyDescent="0.3">
      <c r="A2878" s="52">
        <v>45962</v>
      </c>
      <c r="B2878" s="10" t="s">
        <v>173</v>
      </c>
      <c r="C2878" s="10" t="s">
        <v>174</v>
      </c>
      <c r="D2878" s="10" t="s">
        <v>175</v>
      </c>
      <c r="E2878" s="10" t="s">
        <v>16</v>
      </c>
      <c r="F2878" s="10" t="s">
        <v>17</v>
      </c>
      <c r="G2878" s="10" t="s">
        <v>57</v>
      </c>
      <c r="H2878" s="10">
        <v>0.91</v>
      </c>
      <c r="I2878" s="11">
        <v>45278</v>
      </c>
      <c r="J2878" s="10">
        <v>54</v>
      </c>
      <c r="K2878" s="10" t="s">
        <v>52</v>
      </c>
      <c r="L2878" s="10" t="s">
        <v>94</v>
      </c>
    </row>
    <row r="2879" spans="1:12" x14ac:dyDescent="0.3">
      <c r="A2879" s="52">
        <v>45962</v>
      </c>
      <c r="B2879" s="10" t="s">
        <v>176</v>
      </c>
      <c r="C2879" s="10" t="s">
        <v>177</v>
      </c>
      <c r="D2879" s="10" t="s">
        <v>178</v>
      </c>
      <c r="E2879" s="10" t="s">
        <v>20</v>
      </c>
      <c r="F2879" s="10" t="s">
        <v>19</v>
      </c>
      <c r="G2879" s="10" t="s">
        <v>75</v>
      </c>
      <c r="H2879" s="10">
        <v>1</v>
      </c>
      <c r="I2879" s="11">
        <v>45775</v>
      </c>
      <c r="J2879" s="10">
        <v>59</v>
      </c>
      <c r="K2879" s="10" t="s">
        <v>68</v>
      </c>
      <c r="L2879" s="10" t="s">
        <v>36</v>
      </c>
    </row>
    <row r="2880" spans="1:12" x14ac:dyDescent="0.3">
      <c r="A2880" s="52">
        <v>45962</v>
      </c>
      <c r="B2880" s="10" t="s">
        <v>179</v>
      </c>
      <c r="C2880" s="10" t="s">
        <v>180</v>
      </c>
      <c r="D2880" s="10" t="s">
        <v>181</v>
      </c>
      <c r="E2880" s="10" t="s">
        <v>20</v>
      </c>
      <c r="F2880" s="10" t="s">
        <v>50</v>
      </c>
      <c r="G2880" s="10" t="s">
        <v>51</v>
      </c>
      <c r="H2880" s="10">
        <v>1</v>
      </c>
      <c r="I2880" s="11">
        <v>45063</v>
      </c>
      <c r="J2880" s="10">
        <v>44</v>
      </c>
      <c r="K2880" s="10" t="s">
        <v>52</v>
      </c>
      <c r="L2880" s="10" t="s">
        <v>35</v>
      </c>
    </row>
    <row r="2881" spans="1:12" x14ac:dyDescent="0.3">
      <c r="A2881" s="52">
        <v>45962</v>
      </c>
      <c r="B2881" s="10" t="s">
        <v>182</v>
      </c>
      <c r="C2881" s="10" t="s">
        <v>183</v>
      </c>
      <c r="D2881" s="10" t="s">
        <v>184</v>
      </c>
      <c r="E2881" s="10" t="s">
        <v>16</v>
      </c>
      <c r="F2881" s="10" t="s">
        <v>17</v>
      </c>
      <c r="G2881" s="10" t="s">
        <v>51</v>
      </c>
      <c r="H2881" s="10">
        <v>0.91</v>
      </c>
      <c r="I2881" s="11">
        <v>45432</v>
      </c>
      <c r="J2881" s="10">
        <v>60</v>
      </c>
      <c r="K2881" s="10" t="s">
        <v>52</v>
      </c>
      <c r="L2881" s="10" t="s">
        <v>39</v>
      </c>
    </row>
    <row r="2882" spans="1:12" x14ac:dyDescent="0.3">
      <c r="A2882" s="52">
        <v>45962</v>
      </c>
      <c r="B2882" s="10" t="s">
        <v>185</v>
      </c>
      <c r="C2882" s="10" t="s">
        <v>186</v>
      </c>
      <c r="D2882" s="10" t="s">
        <v>187</v>
      </c>
      <c r="E2882" s="10" t="s">
        <v>16</v>
      </c>
      <c r="F2882" s="10" t="s">
        <v>19</v>
      </c>
      <c r="G2882" s="10" t="s">
        <v>57</v>
      </c>
      <c r="H2882" s="10">
        <v>1</v>
      </c>
      <c r="I2882" s="11">
        <v>44594</v>
      </c>
      <c r="J2882" s="10">
        <v>39</v>
      </c>
      <c r="K2882" s="10" t="s">
        <v>68</v>
      </c>
      <c r="L2882" s="10" t="s">
        <v>35</v>
      </c>
    </row>
    <row r="2883" spans="1:12" x14ac:dyDescent="0.3">
      <c r="A2883" s="52">
        <v>45962</v>
      </c>
      <c r="B2883" s="10" t="s">
        <v>191</v>
      </c>
      <c r="C2883" s="10" t="s">
        <v>192</v>
      </c>
      <c r="D2883" s="10" t="s">
        <v>193</v>
      </c>
      <c r="E2883" s="10" t="s">
        <v>16</v>
      </c>
      <c r="F2883" s="10" t="s">
        <v>19</v>
      </c>
      <c r="G2883" s="10" t="s">
        <v>67</v>
      </c>
      <c r="H2883" s="10">
        <v>1</v>
      </c>
      <c r="I2883" s="11">
        <v>45620</v>
      </c>
      <c r="J2883" s="10">
        <v>26</v>
      </c>
      <c r="K2883" s="10" t="s">
        <v>52</v>
      </c>
      <c r="L2883" s="10" t="s">
        <v>42</v>
      </c>
    </row>
    <row r="2884" spans="1:12" x14ac:dyDescent="0.3">
      <c r="A2884" s="52">
        <v>45962</v>
      </c>
      <c r="B2884" s="10" t="s">
        <v>196</v>
      </c>
      <c r="C2884" s="10" t="s">
        <v>197</v>
      </c>
      <c r="D2884" s="10" t="s">
        <v>198</v>
      </c>
      <c r="E2884" s="10" t="s">
        <v>20</v>
      </c>
      <c r="F2884" s="10" t="s">
        <v>19</v>
      </c>
      <c r="G2884" s="10" t="s">
        <v>121</v>
      </c>
      <c r="H2884" s="10">
        <v>1</v>
      </c>
      <c r="I2884" s="11">
        <v>44119</v>
      </c>
      <c r="J2884" s="10">
        <v>47</v>
      </c>
      <c r="K2884" s="10" t="s">
        <v>52</v>
      </c>
      <c r="L2884" s="10" t="s">
        <v>36</v>
      </c>
    </row>
    <row r="2885" spans="1:12" x14ac:dyDescent="0.3">
      <c r="A2885" s="52">
        <v>45962</v>
      </c>
      <c r="B2885" s="10" t="s">
        <v>199</v>
      </c>
      <c r="C2885" s="10" t="s">
        <v>136</v>
      </c>
      <c r="D2885" s="10" t="s">
        <v>200</v>
      </c>
      <c r="E2885" s="10" t="s">
        <v>16</v>
      </c>
      <c r="F2885" s="10" t="s">
        <v>19</v>
      </c>
      <c r="G2885" s="10" t="s">
        <v>51</v>
      </c>
      <c r="H2885" s="10">
        <v>1</v>
      </c>
      <c r="I2885" s="11">
        <v>45509</v>
      </c>
      <c r="J2885" s="10">
        <v>22</v>
      </c>
      <c r="K2885" s="10" t="s">
        <v>68</v>
      </c>
      <c r="L2885" s="10" t="s">
        <v>42</v>
      </c>
    </row>
    <row r="2886" spans="1:12" x14ac:dyDescent="0.3">
      <c r="A2886" s="52">
        <v>45962</v>
      </c>
      <c r="B2886" s="10" t="s">
        <v>201</v>
      </c>
      <c r="C2886" s="10" t="s">
        <v>80</v>
      </c>
      <c r="D2886" s="10" t="s">
        <v>63</v>
      </c>
      <c r="E2886" s="10" t="s">
        <v>20</v>
      </c>
      <c r="F2886" s="10" t="s">
        <v>56</v>
      </c>
      <c r="G2886" s="10" t="s">
        <v>67</v>
      </c>
      <c r="H2886" s="10">
        <v>1</v>
      </c>
      <c r="I2886" s="11">
        <v>44322</v>
      </c>
      <c r="J2886" s="10">
        <v>25</v>
      </c>
      <c r="K2886" s="10" t="s">
        <v>52</v>
      </c>
      <c r="L2886" s="10" t="s">
        <v>18</v>
      </c>
    </row>
    <row r="2887" spans="1:12" x14ac:dyDescent="0.3">
      <c r="A2887" s="52">
        <v>45962</v>
      </c>
      <c r="B2887" s="10" t="s">
        <v>205</v>
      </c>
      <c r="C2887" s="10" t="s">
        <v>206</v>
      </c>
      <c r="D2887" s="10" t="s">
        <v>207</v>
      </c>
      <c r="E2887" s="10" t="s">
        <v>16</v>
      </c>
      <c r="F2887" s="10" t="s">
        <v>19</v>
      </c>
      <c r="G2887" s="10" t="s">
        <v>57</v>
      </c>
      <c r="H2887" s="10">
        <v>1</v>
      </c>
      <c r="I2887" s="11">
        <v>44639</v>
      </c>
      <c r="J2887" s="10">
        <v>33</v>
      </c>
      <c r="K2887" s="10" t="s">
        <v>52</v>
      </c>
      <c r="L2887" s="10" t="s">
        <v>18</v>
      </c>
    </row>
    <row r="2888" spans="1:12" x14ac:dyDescent="0.3">
      <c r="A2888" s="52">
        <v>45962</v>
      </c>
      <c r="B2888" s="10" t="s">
        <v>213</v>
      </c>
      <c r="C2888" s="10" t="s">
        <v>214</v>
      </c>
      <c r="D2888" s="10" t="s">
        <v>89</v>
      </c>
      <c r="E2888" s="10" t="s">
        <v>20</v>
      </c>
      <c r="F2888" s="10" t="s">
        <v>17</v>
      </c>
      <c r="G2888" s="10" t="s">
        <v>51</v>
      </c>
      <c r="H2888" s="10">
        <v>1</v>
      </c>
      <c r="I2888" s="11">
        <v>45387</v>
      </c>
      <c r="J2888" s="10">
        <v>62</v>
      </c>
      <c r="K2888" s="10" t="s">
        <v>68</v>
      </c>
      <c r="L2888" s="10" t="s">
        <v>90</v>
      </c>
    </row>
    <row r="2889" spans="1:12" x14ac:dyDescent="0.3">
      <c r="A2889" s="52">
        <v>45962</v>
      </c>
      <c r="B2889" s="10" t="s">
        <v>215</v>
      </c>
      <c r="C2889" s="10" t="s">
        <v>216</v>
      </c>
      <c r="D2889" s="10" t="s">
        <v>217</v>
      </c>
      <c r="E2889" s="10" t="s">
        <v>16</v>
      </c>
      <c r="F2889" s="10" t="s">
        <v>17</v>
      </c>
      <c r="G2889" s="10" t="s">
        <v>51</v>
      </c>
      <c r="H2889" s="10">
        <v>1</v>
      </c>
      <c r="I2889" s="11">
        <v>45267</v>
      </c>
      <c r="J2889" s="10">
        <v>27</v>
      </c>
      <c r="K2889" s="10" t="s">
        <v>68</v>
      </c>
      <c r="L2889" s="10" t="s">
        <v>18</v>
      </c>
    </row>
    <row r="2890" spans="1:12" x14ac:dyDescent="0.3">
      <c r="A2890" s="52">
        <v>45962</v>
      </c>
      <c r="B2890" s="10" t="s">
        <v>218</v>
      </c>
      <c r="C2890" s="10" t="s">
        <v>219</v>
      </c>
      <c r="D2890" s="10" t="s">
        <v>220</v>
      </c>
      <c r="E2890" s="10" t="s">
        <v>16</v>
      </c>
      <c r="F2890" s="10" t="s">
        <v>17</v>
      </c>
      <c r="G2890" s="10" t="s">
        <v>75</v>
      </c>
      <c r="H2890" s="10">
        <v>1</v>
      </c>
      <c r="I2890" s="11">
        <v>44569</v>
      </c>
      <c r="J2890" s="10">
        <v>40</v>
      </c>
      <c r="K2890" s="10" t="s">
        <v>68</v>
      </c>
      <c r="L2890" s="10" t="s">
        <v>21</v>
      </c>
    </row>
    <row r="2891" spans="1:12" x14ac:dyDescent="0.3">
      <c r="A2891" s="52">
        <v>45962</v>
      </c>
      <c r="B2891" s="10" t="s">
        <v>221</v>
      </c>
      <c r="C2891" s="10" t="s">
        <v>222</v>
      </c>
      <c r="D2891" s="10" t="s">
        <v>223</v>
      </c>
      <c r="E2891" s="10" t="s">
        <v>16</v>
      </c>
      <c r="F2891" s="10" t="s">
        <v>56</v>
      </c>
      <c r="G2891" s="10" t="s">
        <v>51</v>
      </c>
      <c r="H2891" s="10">
        <v>1</v>
      </c>
      <c r="I2891" s="11">
        <v>44876</v>
      </c>
      <c r="J2891" s="10">
        <v>45</v>
      </c>
      <c r="K2891" s="10" t="s">
        <v>52</v>
      </c>
      <c r="L2891" s="10" t="s">
        <v>35</v>
      </c>
    </row>
    <row r="2892" spans="1:12" x14ac:dyDescent="0.3">
      <c r="A2892" s="52">
        <v>45962</v>
      </c>
      <c r="B2892" s="10" t="s">
        <v>224</v>
      </c>
      <c r="C2892" s="10" t="s">
        <v>100</v>
      </c>
      <c r="D2892" s="10" t="s">
        <v>225</v>
      </c>
      <c r="E2892" s="10" t="s">
        <v>16</v>
      </c>
      <c r="F2892" s="10" t="s">
        <v>17</v>
      </c>
      <c r="G2892" s="10" t="s">
        <v>51</v>
      </c>
      <c r="H2892" s="10">
        <v>1</v>
      </c>
      <c r="I2892" s="11">
        <v>44873</v>
      </c>
      <c r="J2892" s="10">
        <v>60</v>
      </c>
      <c r="K2892" s="10" t="s">
        <v>68</v>
      </c>
      <c r="L2892" s="10" t="s">
        <v>42</v>
      </c>
    </row>
    <row r="2893" spans="1:12" x14ac:dyDescent="0.3">
      <c r="A2893" s="52">
        <v>45962</v>
      </c>
      <c r="B2893" s="10" t="s">
        <v>226</v>
      </c>
      <c r="C2893" s="10" t="s">
        <v>216</v>
      </c>
      <c r="D2893" s="10" t="s">
        <v>227</v>
      </c>
      <c r="E2893" s="10" t="s">
        <v>16</v>
      </c>
      <c r="F2893" s="10" t="s">
        <v>19</v>
      </c>
      <c r="G2893" s="10" t="s">
        <v>75</v>
      </c>
      <c r="H2893" s="10">
        <v>1</v>
      </c>
      <c r="I2893" s="11">
        <v>45178</v>
      </c>
      <c r="J2893" s="10">
        <v>44</v>
      </c>
      <c r="K2893" s="10" t="s">
        <v>68</v>
      </c>
      <c r="L2893" s="10" t="s">
        <v>90</v>
      </c>
    </row>
    <row r="2894" spans="1:12" x14ac:dyDescent="0.3">
      <c r="A2894" s="52">
        <v>45962</v>
      </c>
      <c r="B2894" s="10" t="s">
        <v>228</v>
      </c>
      <c r="C2894" s="10" t="s">
        <v>229</v>
      </c>
      <c r="D2894" s="10" t="s">
        <v>33</v>
      </c>
      <c r="E2894" s="10" t="s">
        <v>16</v>
      </c>
      <c r="F2894" s="10" t="s">
        <v>19</v>
      </c>
      <c r="G2894" s="10" t="s">
        <v>51</v>
      </c>
      <c r="H2894" s="10">
        <v>1</v>
      </c>
      <c r="I2894" s="11">
        <v>45643</v>
      </c>
      <c r="J2894" s="10">
        <v>52</v>
      </c>
      <c r="K2894" s="10" t="s">
        <v>68</v>
      </c>
      <c r="L2894" s="10" t="s">
        <v>18</v>
      </c>
    </row>
    <row r="2895" spans="1:12" x14ac:dyDescent="0.3">
      <c r="A2895" s="52">
        <v>45962</v>
      </c>
      <c r="B2895" s="10" t="s">
        <v>230</v>
      </c>
      <c r="C2895" s="10" t="s">
        <v>231</v>
      </c>
      <c r="D2895" s="10" t="s">
        <v>232</v>
      </c>
      <c r="E2895" s="10" t="s">
        <v>16</v>
      </c>
      <c r="F2895" s="10" t="s">
        <v>19</v>
      </c>
      <c r="G2895" s="10" t="s">
        <v>51</v>
      </c>
      <c r="H2895" s="10">
        <v>1</v>
      </c>
      <c r="I2895" s="11">
        <v>44434</v>
      </c>
      <c r="J2895" s="10">
        <v>58</v>
      </c>
      <c r="K2895" s="10" t="s">
        <v>68</v>
      </c>
      <c r="L2895" s="10" t="s">
        <v>41</v>
      </c>
    </row>
    <row r="2896" spans="1:12" x14ac:dyDescent="0.3">
      <c r="A2896" s="52">
        <v>45962</v>
      </c>
      <c r="B2896" s="10" t="s">
        <v>233</v>
      </c>
      <c r="C2896" s="10" t="s">
        <v>37</v>
      </c>
      <c r="D2896" s="10" t="s">
        <v>234</v>
      </c>
      <c r="E2896" s="10" t="s">
        <v>20</v>
      </c>
      <c r="F2896" s="10" t="s">
        <v>19</v>
      </c>
      <c r="G2896" s="10" t="s">
        <v>51</v>
      </c>
      <c r="H2896" s="10">
        <v>0.91</v>
      </c>
      <c r="I2896" s="11">
        <v>44888</v>
      </c>
      <c r="J2896" s="10">
        <v>45</v>
      </c>
      <c r="K2896" s="10" t="s">
        <v>68</v>
      </c>
      <c r="L2896" s="10" t="s">
        <v>94</v>
      </c>
    </row>
    <row r="2897" spans="1:12" x14ac:dyDescent="0.3">
      <c r="A2897" s="52">
        <v>45962</v>
      </c>
      <c r="B2897" s="10" t="s">
        <v>235</v>
      </c>
      <c r="C2897" s="10" t="s">
        <v>236</v>
      </c>
      <c r="D2897" s="10" t="s">
        <v>237</v>
      </c>
      <c r="E2897" s="10" t="s">
        <v>16</v>
      </c>
      <c r="F2897" s="10" t="s">
        <v>19</v>
      </c>
      <c r="G2897" s="10" t="s">
        <v>121</v>
      </c>
      <c r="H2897" s="10">
        <v>1</v>
      </c>
      <c r="I2897" s="11">
        <v>45440</v>
      </c>
      <c r="J2897" s="10">
        <v>53</v>
      </c>
      <c r="K2897" s="10" t="s">
        <v>68</v>
      </c>
      <c r="L2897" s="10" t="s">
        <v>40</v>
      </c>
    </row>
    <row r="2898" spans="1:12" x14ac:dyDescent="0.3">
      <c r="A2898" s="52">
        <v>45962</v>
      </c>
      <c r="B2898" s="10" t="s">
        <v>240</v>
      </c>
      <c r="C2898" s="10" t="s">
        <v>241</v>
      </c>
      <c r="D2898" s="10" t="s">
        <v>242</v>
      </c>
      <c r="E2898" s="10" t="s">
        <v>16</v>
      </c>
      <c r="F2898" s="10" t="s">
        <v>19</v>
      </c>
      <c r="G2898" s="10" t="s">
        <v>75</v>
      </c>
      <c r="H2898" s="10">
        <v>0.91</v>
      </c>
      <c r="I2898" s="11">
        <v>45087</v>
      </c>
      <c r="J2898" s="10">
        <v>24</v>
      </c>
      <c r="K2898" s="10" t="s">
        <v>68</v>
      </c>
      <c r="L2898" s="10" t="s">
        <v>23</v>
      </c>
    </row>
    <row r="2899" spans="1:12" x14ac:dyDescent="0.3">
      <c r="A2899" s="52">
        <v>45962</v>
      </c>
      <c r="B2899" s="10" t="s">
        <v>245</v>
      </c>
      <c r="C2899" s="10" t="s">
        <v>83</v>
      </c>
      <c r="D2899" s="10" t="s">
        <v>246</v>
      </c>
      <c r="E2899" s="10" t="s">
        <v>20</v>
      </c>
      <c r="F2899" s="10" t="s">
        <v>19</v>
      </c>
      <c r="G2899" s="10" t="s">
        <v>51</v>
      </c>
      <c r="H2899" s="10">
        <v>1</v>
      </c>
      <c r="I2899" s="11">
        <v>44089</v>
      </c>
      <c r="J2899" s="10">
        <v>53</v>
      </c>
      <c r="K2899" s="10" t="s">
        <v>68</v>
      </c>
      <c r="L2899" s="10" t="s">
        <v>39</v>
      </c>
    </row>
    <row r="2900" spans="1:12" x14ac:dyDescent="0.3">
      <c r="A2900" s="52">
        <v>45962</v>
      </c>
      <c r="B2900" s="10" t="s">
        <v>249</v>
      </c>
      <c r="C2900" s="10" t="s">
        <v>250</v>
      </c>
      <c r="D2900" s="10" t="s">
        <v>251</v>
      </c>
      <c r="E2900" s="10" t="s">
        <v>20</v>
      </c>
      <c r="F2900" s="10" t="s">
        <v>56</v>
      </c>
      <c r="G2900" s="10" t="s">
        <v>98</v>
      </c>
      <c r="H2900" s="10">
        <v>1</v>
      </c>
      <c r="I2900" s="11">
        <v>45297</v>
      </c>
      <c r="J2900" s="10">
        <v>31</v>
      </c>
      <c r="K2900" s="10" t="s">
        <v>52</v>
      </c>
      <c r="L2900" s="10" t="s">
        <v>40</v>
      </c>
    </row>
    <row r="2901" spans="1:12" x14ac:dyDescent="0.3">
      <c r="A2901" s="52">
        <v>45962</v>
      </c>
      <c r="B2901" s="10" t="s">
        <v>252</v>
      </c>
      <c r="C2901" s="10" t="s">
        <v>174</v>
      </c>
      <c r="D2901" s="10" t="s">
        <v>89</v>
      </c>
      <c r="E2901" s="10" t="s">
        <v>20</v>
      </c>
      <c r="F2901" s="10" t="s">
        <v>17</v>
      </c>
      <c r="G2901" s="10" t="s">
        <v>121</v>
      </c>
      <c r="H2901" s="10">
        <v>1</v>
      </c>
      <c r="I2901" s="11">
        <v>44738</v>
      </c>
      <c r="J2901" s="10">
        <v>61</v>
      </c>
      <c r="K2901" s="10" t="s">
        <v>68</v>
      </c>
      <c r="L2901" s="10" t="s">
        <v>18</v>
      </c>
    </row>
    <row r="2902" spans="1:12" x14ac:dyDescent="0.3">
      <c r="A2902" s="52">
        <v>45962</v>
      </c>
      <c r="B2902" s="10" t="s">
        <v>253</v>
      </c>
      <c r="C2902" s="10" t="s">
        <v>254</v>
      </c>
      <c r="D2902" s="10" t="s">
        <v>93</v>
      </c>
      <c r="E2902" s="10" t="s">
        <v>16</v>
      </c>
      <c r="F2902" s="10" t="s">
        <v>17</v>
      </c>
      <c r="G2902" s="10" t="s">
        <v>51</v>
      </c>
      <c r="H2902" s="10">
        <v>1</v>
      </c>
      <c r="I2902" s="11">
        <v>44348</v>
      </c>
      <c r="J2902" s="10">
        <v>65</v>
      </c>
      <c r="K2902" s="10" t="s">
        <v>68</v>
      </c>
      <c r="L2902" s="10" t="s">
        <v>35</v>
      </c>
    </row>
    <row r="2903" spans="1:12" x14ac:dyDescent="0.3">
      <c r="A2903" s="52">
        <v>45962</v>
      </c>
      <c r="B2903" s="10" t="s">
        <v>255</v>
      </c>
      <c r="C2903" s="10" t="s">
        <v>256</v>
      </c>
      <c r="D2903" s="10" t="s">
        <v>257</v>
      </c>
      <c r="E2903" s="10" t="s">
        <v>20</v>
      </c>
      <c r="F2903" s="10" t="s">
        <v>19</v>
      </c>
      <c r="G2903" s="10" t="s">
        <v>121</v>
      </c>
      <c r="H2903" s="10">
        <v>1</v>
      </c>
      <c r="I2903" s="11">
        <v>45103</v>
      </c>
      <c r="J2903" s="10">
        <v>41</v>
      </c>
      <c r="K2903" s="10" t="s">
        <v>68</v>
      </c>
      <c r="L2903" s="10" t="s">
        <v>23</v>
      </c>
    </row>
    <row r="2904" spans="1:12" x14ac:dyDescent="0.3">
      <c r="A2904" s="52">
        <v>45962</v>
      </c>
      <c r="B2904" s="10" t="s">
        <v>258</v>
      </c>
      <c r="C2904" s="10" t="s">
        <v>259</v>
      </c>
      <c r="D2904" s="10" t="s">
        <v>260</v>
      </c>
      <c r="E2904" s="10" t="s">
        <v>20</v>
      </c>
      <c r="F2904" s="10" t="s">
        <v>17</v>
      </c>
      <c r="G2904" s="10" t="s">
        <v>67</v>
      </c>
      <c r="H2904" s="10">
        <v>1</v>
      </c>
      <c r="I2904" s="11">
        <v>44498</v>
      </c>
      <c r="J2904" s="10">
        <v>52</v>
      </c>
      <c r="K2904" s="10" t="s">
        <v>68</v>
      </c>
      <c r="L2904" s="10" t="s">
        <v>18</v>
      </c>
    </row>
    <row r="2905" spans="1:12" x14ac:dyDescent="0.3">
      <c r="A2905" s="52">
        <v>45962</v>
      </c>
      <c r="B2905" s="10" t="s">
        <v>261</v>
      </c>
      <c r="C2905" s="10" t="s">
        <v>262</v>
      </c>
      <c r="D2905" s="10" t="s">
        <v>81</v>
      </c>
      <c r="E2905" s="10" t="s">
        <v>20</v>
      </c>
      <c r="F2905" s="10" t="s">
        <v>19</v>
      </c>
      <c r="G2905" s="10" t="s">
        <v>57</v>
      </c>
      <c r="H2905" s="10">
        <v>0.91</v>
      </c>
      <c r="I2905" s="11">
        <v>44311</v>
      </c>
      <c r="J2905" s="10">
        <v>63</v>
      </c>
      <c r="K2905" s="10" t="s">
        <v>68</v>
      </c>
      <c r="L2905" s="10" t="s">
        <v>94</v>
      </c>
    </row>
    <row r="2906" spans="1:12" x14ac:dyDescent="0.3">
      <c r="A2906" s="52">
        <v>45962</v>
      </c>
      <c r="B2906" s="10" t="s">
        <v>266</v>
      </c>
      <c r="C2906" s="10" t="s">
        <v>267</v>
      </c>
      <c r="D2906" s="10" t="s">
        <v>158</v>
      </c>
      <c r="E2906" s="10" t="s">
        <v>16</v>
      </c>
      <c r="F2906" s="10" t="s">
        <v>19</v>
      </c>
      <c r="G2906" s="10" t="s">
        <v>51</v>
      </c>
      <c r="H2906" s="10">
        <v>0.91</v>
      </c>
      <c r="I2906" s="11">
        <v>44231</v>
      </c>
      <c r="J2906" s="10">
        <v>22</v>
      </c>
      <c r="K2906" s="10" t="s">
        <v>52</v>
      </c>
      <c r="L2906" s="10" t="s">
        <v>35</v>
      </c>
    </row>
    <row r="2907" spans="1:12" x14ac:dyDescent="0.3">
      <c r="A2907" s="52">
        <v>45962</v>
      </c>
      <c r="B2907" s="10" t="s">
        <v>268</v>
      </c>
      <c r="C2907" s="10" t="s">
        <v>269</v>
      </c>
      <c r="D2907" s="10" t="s">
        <v>161</v>
      </c>
      <c r="E2907" s="10" t="s">
        <v>16</v>
      </c>
      <c r="F2907" s="10" t="s">
        <v>19</v>
      </c>
      <c r="G2907" s="10" t="s">
        <v>75</v>
      </c>
      <c r="H2907" s="10">
        <v>1</v>
      </c>
      <c r="I2907" s="11">
        <v>45300</v>
      </c>
      <c r="J2907" s="10">
        <v>31</v>
      </c>
      <c r="K2907" s="10" t="s">
        <v>52</v>
      </c>
      <c r="L2907" s="10" t="s">
        <v>36</v>
      </c>
    </row>
    <row r="2908" spans="1:12" x14ac:dyDescent="0.3">
      <c r="A2908" s="52">
        <v>45962</v>
      </c>
      <c r="B2908" s="10" t="s">
        <v>270</v>
      </c>
      <c r="C2908" s="10" t="s">
        <v>271</v>
      </c>
      <c r="D2908" s="10" t="s">
        <v>272</v>
      </c>
      <c r="E2908" s="10" t="s">
        <v>20</v>
      </c>
      <c r="F2908" s="10" t="s">
        <v>19</v>
      </c>
      <c r="G2908" s="10" t="s">
        <v>57</v>
      </c>
      <c r="H2908" s="10">
        <v>0.91</v>
      </c>
      <c r="I2908" s="11">
        <v>45348</v>
      </c>
      <c r="J2908" s="10">
        <v>43</v>
      </c>
      <c r="K2908" s="10" t="s">
        <v>68</v>
      </c>
      <c r="L2908" s="10" t="s">
        <v>18</v>
      </c>
    </row>
    <row r="2909" spans="1:12" x14ac:dyDescent="0.3">
      <c r="A2909" s="52">
        <v>45962</v>
      </c>
      <c r="B2909" s="10" t="s">
        <v>274</v>
      </c>
      <c r="C2909" s="10" t="s">
        <v>275</v>
      </c>
      <c r="D2909" s="10" t="s">
        <v>168</v>
      </c>
      <c r="E2909" s="10" t="s">
        <v>20</v>
      </c>
      <c r="F2909" s="10" t="s">
        <v>50</v>
      </c>
      <c r="G2909" s="10" t="s">
        <v>98</v>
      </c>
      <c r="H2909" s="10">
        <v>1</v>
      </c>
      <c r="I2909" s="11">
        <v>44855</v>
      </c>
      <c r="J2909" s="10">
        <v>35</v>
      </c>
      <c r="K2909" s="10" t="s">
        <v>52</v>
      </c>
      <c r="L2909" s="10" t="s">
        <v>35</v>
      </c>
    </row>
    <row r="2910" spans="1:12" x14ac:dyDescent="0.3">
      <c r="A2910" s="52">
        <v>45962</v>
      </c>
      <c r="B2910" s="10" t="s">
        <v>276</v>
      </c>
      <c r="C2910" s="10" t="s">
        <v>277</v>
      </c>
      <c r="D2910" s="10" t="s">
        <v>278</v>
      </c>
      <c r="E2910" s="10" t="s">
        <v>16</v>
      </c>
      <c r="F2910" s="10" t="s">
        <v>19</v>
      </c>
      <c r="G2910" s="10" t="s">
        <v>51</v>
      </c>
      <c r="H2910" s="10">
        <v>1</v>
      </c>
      <c r="I2910" s="11">
        <v>45780</v>
      </c>
      <c r="J2910" s="10">
        <v>47</v>
      </c>
      <c r="K2910" s="10" t="s">
        <v>52</v>
      </c>
      <c r="L2910" s="10" t="s">
        <v>40</v>
      </c>
    </row>
    <row r="2911" spans="1:12" x14ac:dyDescent="0.3">
      <c r="A2911" s="52">
        <v>45962</v>
      </c>
      <c r="B2911" s="10" t="s">
        <v>279</v>
      </c>
      <c r="C2911" s="10" t="s">
        <v>280</v>
      </c>
      <c r="D2911" s="10" t="s">
        <v>281</v>
      </c>
      <c r="E2911" s="10" t="s">
        <v>16</v>
      </c>
      <c r="F2911" s="10" t="s">
        <v>19</v>
      </c>
      <c r="G2911" s="10" t="s">
        <v>29</v>
      </c>
      <c r="H2911" s="10">
        <v>1</v>
      </c>
      <c r="I2911" s="11">
        <v>44110</v>
      </c>
      <c r="J2911" s="10">
        <v>30</v>
      </c>
      <c r="K2911" s="10" t="s">
        <v>68</v>
      </c>
      <c r="L2911" s="10" t="s">
        <v>18</v>
      </c>
    </row>
    <row r="2912" spans="1:12" x14ac:dyDescent="0.3">
      <c r="A2912" s="52">
        <v>45962</v>
      </c>
      <c r="B2912" s="10" t="s">
        <v>282</v>
      </c>
      <c r="C2912" s="10" t="s">
        <v>80</v>
      </c>
      <c r="D2912" s="10" t="s">
        <v>283</v>
      </c>
      <c r="E2912" s="10" t="s">
        <v>20</v>
      </c>
      <c r="F2912" s="10" t="s">
        <v>17</v>
      </c>
      <c r="G2912" s="10" t="s">
        <v>51</v>
      </c>
      <c r="H2912" s="10">
        <v>1</v>
      </c>
      <c r="I2912" s="11">
        <v>44294</v>
      </c>
      <c r="J2912" s="10">
        <v>26</v>
      </c>
      <c r="K2912" s="10" t="s">
        <v>52</v>
      </c>
      <c r="L2912" s="10" t="s">
        <v>18</v>
      </c>
    </row>
    <row r="2913" spans="1:12" x14ac:dyDescent="0.3">
      <c r="A2913" s="52">
        <v>45962</v>
      </c>
      <c r="B2913" s="10" t="s">
        <v>284</v>
      </c>
      <c r="C2913" s="10" t="s">
        <v>285</v>
      </c>
      <c r="D2913" s="10" t="s">
        <v>286</v>
      </c>
      <c r="E2913" s="10" t="s">
        <v>20</v>
      </c>
      <c r="F2913" s="10" t="s">
        <v>19</v>
      </c>
      <c r="G2913" s="10" t="s">
        <v>67</v>
      </c>
      <c r="H2913" s="10">
        <v>1</v>
      </c>
      <c r="I2913" s="11">
        <v>44559</v>
      </c>
      <c r="J2913" s="10">
        <v>63</v>
      </c>
      <c r="K2913" s="10" t="s">
        <v>68</v>
      </c>
      <c r="L2913" s="10" t="s">
        <v>36</v>
      </c>
    </row>
    <row r="2914" spans="1:12" x14ac:dyDescent="0.3">
      <c r="A2914" s="52">
        <v>45962</v>
      </c>
      <c r="B2914" s="10" t="s">
        <v>290</v>
      </c>
      <c r="C2914" s="10" t="s">
        <v>271</v>
      </c>
      <c r="D2914" s="10" t="s">
        <v>291</v>
      </c>
      <c r="E2914" s="10" t="s">
        <v>20</v>
      </c>
      <c r="F2914" s="10" t="s">
        <v>17</v>
      </c>
      <c r="G2914" s="10" t="s">
        <v>51</v>
      </c>
      <c r="H2914" s="10">
        <v>0.91</v>
      </c>
      <c r="I2914" s="11">
        <v>44522</v>
      </c>
      <c r="J2914" s="10">
        <v>59</v>
      </c>
      <c r="K2914" s="10" t="s">
        <v>52</v>
      </c>
      <c r="L2914" s="10" t="s">
        <v>21</v>
      </c>
    </row>
    <row r="2915" spans="1:12" x14ac:dyDescent="0.3">
      <c r="A2915" s="52">
        <v>45962</v>
      </c>
      <c r="B2915" s="10" t="s">
        <v>292</v>
      </c>
      <c r="C2915" s="10" t="s">
        <v>131</v>
      </c>
      <c r="D2915" s="10" t="s">
        <v>293</v>
      </c>
      <c r="E2915" s="10" t="s">
        <v>20</v>
      </c>
      <c r="F2915" s="10" t="s">
        <v>19</v>
      </c>
      <c r="G2915" s="10" t="s">
        <v>57</v>
      </c>
      <c r="H2915" s="10">
        <v>1</v>
      </c>
      <c r="I2915" s="11">
        <v>45491</v>
      </c>
      <c r="J2915" s="10">
        <v>62</v>
      </c>
      <c r="K2915" s="10" t="s">
        <v>68</v>
      </c>
      <c r="L2915" s="10" t="s">
        <v>18</v>
      </c>
    </row>
    <row r="2916" spans="1:12" x14ac:dyDescent="0.3">
      <c r="A2916" s="52">
        <v>45962</v>
      </c>
      <c r="B2916" s="10" t="s">
        <v>294</v>
      </c>
      <c r="C2916" s="10" t="s">
        <v>54</v>
      </c>
      <c r="D2916" s="10" t="s">
        <v>295</v>
      </c>
      <c r="E2916" s="10" t="s">
        <v>16</v>
      </c>
      <c r="F2916" s="10" t="s">
        <v>50</v>
      </c>
      <c r="G2916" s="10" t="s">
        <v>121</v>
      </c>
      <c r="H2916" s="10">
        <v>1</v>
      </c>
      <c r="I2916" s="11">
        <v>44168</v>
      </c>
      <c r="J2916" s="10">
        <v>38</v>
      </c>
      <c r="K2916" s="10" t="s">
        <v>52</v>
      </c>
      <c r="L2916" s="10" t="s">
        <v>23</v>
      </c>
    </row>
    <row r="2917" spans="1:12" x14ac:dyDescent="0.3">
      <c r="A2917" s="52">
        <v>45962</v>
      </c>
      <c r="B2917" s="10" t="s">
        <v>296</v>
      </c>
      <c r="C2917" s="10" t="s">
        <v>297</v>
      </c>
      <c r="D2917" s="10" t="s">
        <v>298</v>
      </c>
      <c r="E2917" s="10" t="s">
        <v>20</v>
      </c>
      <c r="F2917" s="10" t="s">
        <v>19</v>
      </c>
      <c r="G2917" s="10" t="s">
        <v>51</v>
      </c>
      <c r="H2917" s="10">
        <v>1</v>
      </c>
      <c r="I2917" s="11">
        <v>45249</v>
      </c>
      <c r="J2917" s="10">
        <v>52</v>
      </c>
      <c r="K2917" s="10" t="s">
        <v>68</v>
      </c>
      <c r="L2917" s="10" t="s">
        <v>90</v>
      </c>
    </row>
    <row r="2918" spans="1:12" x14ac:dyDescent="0.3">
      <c r="A2918" s="52">
        <v>45962</v>
      </c>
      <c r="B2918" s="10" t="s">
        <v>299</v>
      </c>
      <c r="C2918" s="10" t="s">
        <v>300</v>
      </c>
      <c r="D2918" s="10" t="s">
        <v>301</v>
      </c>
      <c r="E2918" s="10" t="s">
        <v>20</v>
      </c>
      <c r="F2918" s="10" t="s">
        <v>19</v>
      </c>
      <c r="G2918" s="10" t="s">
        <v>75</v>
      </c>
      <c r="H2918" s="10">
        <v>1</v>
      </c>
      <c r="I2918" s="11">
        <v>44987</v>
      </c>
      <c r="J2918" s="10">
        <v>57</v>
      </c>
      <c r="K2918" s="10" t="s">
        <v>52</v>
      </c>
      <c r="L2918" s="10" t="s">
        <v>18</v>
      </c>
    </row>
    <row r="2919" spans="1:12" x14ac:dyDescent="0.3">
      <c r="A2919" s="52">
        <v>45962</v>
      </c>
      <c r="B2919" s="10" t="s">
        <v>302</v>
      </c>
      <c r="C2919" s="10" t="s">
        <v>303</v>
      </c>
      <c r="D2919" s="10" t="s">
        <v>304</v>
      </c>
      <c r="E2919" s="10" t="s">
        <v>20</v>
      </c>
      <c r="F2919" s="10" t="s">
        <v>17</v>
      </c>
      <c r="G2919" s="10" t="s">
        <v>51</v>
      </c>
      <c r="H2919" s="10">
        <v>1</v>
      </c>
      <c r="I2919" s="11">
        <v>44866</v>
      </c>
      <c r="J2919" s="10">
        <v>32</v>
      </c>
      <c r="K2919" s="10" t="s">
        <v>68</v>
      </c>
      <c r="L2919" s="10" t="s">
        <v>90</v>
      </c>
    </row>
    <row r="2920" spans="1:12" x14ac:dyDescent="0.3">
      <c r="A2920" s="52">
        <v>45962</v>
      </c>
      <c r="B2920" s="10" t="s">
        <v>305</v>
      </c>
      <c r="C2920" s="10" t="s">
        <v>306</v>
      </c>
      <c r="D2920" s="10" t="s">
        <v>307</v>
      </c>
      <c r="E2920" s="10" t="s">
        <v>16</v>
      </c>
      <c r="F2920" s="10" t="s">
        <v>19</v>
      </c>
      <c r="G2920" s="10" t="s">
        <v>51</v>
      </c>
      <c r="H2920" s="10">
        <v>1</v>
      </c>
      <c r="I2920" s="11">
        <v>44511</v>
      </c>
      <c r="J2920" s="10">
        <v>46</v>
      </c>
      <c r="K2920" s="10" t="s">
        <v>52</v>
      </c>
      <c r="L2920" s="10" t="s">
        <v>41</v>
      </c>
    </row>
    <row r="2921" spans="1:12" x14ac:dyDescent="0.3">
      <c r="A2921" s="52">
        <v>45962</v>
      </c>
      <c r="B2921" s="10" t="s">
        <v>308</v>
      </c>
      <c r="C2921" s="10" t="s">
        <v>309</v>
      </c>
      <c r="D2921" s="10" t="s">
        <v>310</v>
      </c>
      <c r="E2921" s="10" t="s">
        <v>16</v>
      </c>
      <c r="F2921" s="10" t="s">
        <v>19</v>
      </c>
      <c r="G2921" s="10" t="s">
        <v>51</v>
      </c>
      <c r="H2921" s="10">
        <v>1</v>
      </c>
      <c r="I2921" s="11">
        <v>44664</v>
      </c>
      <c r="J2921" s="10">
        <v>32</v>
      </c>
      <c r="K2921" s="10" t="s">
        <v>68</v>
      </c>
      <c r="L2921" s="10" t="s">
        <v>18</v>
      </c>
    </row>
    <row r="2922" spans="1:12" x14ac:dyDescent="0.3">
      <c r="A2922" s="52">
        <v>45962</v>
      </c>
      <c r="B2922" s="10" t="s">
        <v>311</v>
      </c>
      <c r="C2922" s="10" t="s">
        <v>312</v>
      </c>
      <c r="D2922" s="10" t="s">
        <v>310</v>
      </c>
      <c r="E2922" s="10" t="s">
        <v>16</v>
      </c>
      <c r="F2922" s="10" t="s">
        <v>50</v>
      </c>
      <c r="G2922" s="10" t="s">
        <v>29</v>
      </c>
      <c r="H2922" s="10">
        <v>1</v>
      </c>
      <c r="I2922" s="11">
        <v>45893</v>
      </c>
      <c r="J2922" s="10">
        <v>45</v>
      </c>
      <c r="K2922" s="10" t="s">
        <v>52</v>
      </c>
      <c r="L2922" s="10" t="s">
        <v>40</v>
      </c>
    </row>
    <row r="2923" spans="1:12" x14ac:dyDescent="0.3">
      <c r="A2923" s="52">
        <v>45962</v>
      </c>
      <c r="B2923" s="10" t="s">
        <v>313</v>
      </c>
      <c r="C2923" s="10" t="s">
        <v>77</v>
      </c>
      <c r="D2923" s="10" t="s">
        <v>120</v>
      </c>
      <c r="E2923" s="10" t="s">
        <v>16</v>
      </c>
      <c r="F2923" s="10" t="s">
        <v>56</v>
      </c>
      <c r="G2923" s="10" t="s">
        <v>51</v>
      </c>
      <c r="H2923" s="10">
        <v>1</v>
      </c>
      <c r="I2923" s="11">
        <v>44263</v>
      </c>
      <c r="J2923" s="10">
        <v>28</v>
      </c>
      <c r="K2923" s="10" t="s">
        <v>52</v>
      </c>
      <c r="L2923" s="10" t="s">
        <v>36</v>
      </c>
    </row>
    <row r="2924" spans="1:12" x14ac:dyDescent="0.3">
      <c r="A2924" s="52">
        <v>45962</v>
      </c>
      <c r="B2924" s="10" t="s">
        <v>314</v>
      </c>
      <c r="C2924" s="10" t="s">
        <v>138</v>
      </c>
      <c r="D2924" s="10" t="s">
        <v>129</v>
      </c>
      <c r="E2924" s="10" t="s">
        <v>20</v>
      </c>
      <c r="F2924" s="10" t="s">
        <v>19</v>
      </c>
      <c r="G2924" s="10" t="s">
        <v>67</v>
      </c>
      <c r="H2924" s="10">
        <v>1</v>
      </c>
      <c r="I2924" s="11">
        <v>45050</v>
      </c>
      <c r="J2924" s="10">
        <v>33</v>
      </c>
      <c r="K2924" s="10" t="s">
        <v>52</v>
      </c>
      <c r="L2924" s="10" t="s">
        <v>35</v>
      </c>
    </row>
    <row r="2925" spans="1:12" x14ac:dyDescent="0.3">
      <c r="A2925" s="52">
        <v>45962</v>
      </c>
      <c r="B2925" s="10" t="s">
        <v>315</v>
      </c>
      <c r="C2925" s="10" t="s">
        <v>316</v>
      </c>
      <c r="D2925" s="10" t="s">
        <v>317</v>
      </c>
      <c r="E2925" s="10" t="s">
        <v>20</v>
      </c>
      <c r="F2925" s="10" t="s">
        <v>56</v>
      </c>
      <c r="G2925" s="10" t="s">
        <v>98</v>
      </c>
      <c r="H2925" s="10">
        <v>1</v>
      </c>
      <c r="I2925" s="11">
        <v>45145</v>
      </c>
      <c r="J2925" s="10">
        <v>56</v>
      </c>
      <c r="K2925" s="10" t="s">
        <v>52</v>
      </c>
      <c r="L2925" s="10" t="s">
        <v>31</v>
      </c>
    </row>
    <row r="2926" spans="1:12" x14ac:dyDescent="0.3">
      <c r="A2926" s="52">
        <v>45962</v>
      </c>
      <c r="B2926" s="10" t="s">
        <v>318</v>
      </c>
      <c r="C2926" s="10" t="s">
        <v>319</v>
      </c>
      <c r="D2926" s="10" t="s">
        <v>301</v>
      </c>
      <c r="E2926" s="10" t="s">
        <v>20</v>
      </c>
      <c r="F2926" s="10" t="s">
        <v>19</v>
      </c>
      <c r="G2926" s="10" t="s">
        <v>51</v>
      </c>
      <c r="H2926" s="10">
        <v>1</v>
      </c>
      <c r="I2926" s="11">
        <v>44567</v>
      </c>
      <c r="J2926" s="10">
        <v>40</v>
      </c>
      <c r="K2926" s="10" t="s">
        <v>68</v>
      </c>
      <c r="L2926" s="10" t="s">
        <v>90</v>
      </c>
    </row>
    <row r="2927" spans="1:12" x14ac:dyDescent="0.3">
      <c r="A2927" s="52">
        <v>45962</v>
      </c>
      <c r="B2927" s="10" t="s">
        <v>320</v>
      </c>
      <c r="C2927" s="10" t="s">
        <v>321</v>
      </c>
      <c r="D2927" s="10" t="s">
        <v>322</v>
      </c>
      <c r="E2927" s="10" t="s">
        <v>16</v>
      </c>
      <c r="F2927" s="10" t="s">
        <v>19</v>
      </c>
      <c r="G2927" s="10" t="s">
        <v>29</v>
      </c>
      <c r="H2927" s="10">
        <v>1</v>
      </c>
      <c r="I2927" s="11">
        <v>45414</v>
      </c>
      <c r="J2927" s="10">
        <v>57</v>
      </c>
      <c r="K2927" s="10" t="s">
        <v>52</v>
      </c>
      <c r="L2927" s="10" t="s">
        <v>41</v>
      </c>
    </row>
    <row r="2928" spans="1:12" x14ac:dyDescent="0.3">
      <c r="A2928" s="52">
        <v>45962</v>
      </c>
      <c r="B2928" s="10" t="s">
        <v>323</v>
      </c>
      <c r="C2928" s="10" t="s">
        <v>216</v>
      </c>
      <c r="D2928" s="10" t="s">
        <v>295</v>
      </c>
      <c r="E2928" s="10" t="s">
        <v>16</v>
      </c>
      <c r="F2928" s="10" t="s">
        <v>56</v>
      </c>
      <c r="G2928" s="10" t="s">
        <v>51</v>
      </c>
      <c r="H2928" s="10">
        <v>1</v>
      </c>
      <c r="I2928" s="11">
        <v>45146</v>
      </c>
      <c r="J2928" s="10">
        <v>43</v>
      </c>
      <c r="K2928" s="10" t="s">
        <v>52</v>
      </c>
      <c r="L2928" s="10" t="s">
        <v>35</v>
      </c>
    </row>
    <row r="2929" spans="1:12" x14ac:dyDescent="0.3">
      <c r="A2929" s="52">
        <v>45962</v>
      </c>
      <c r="B2929" s="10" t="s">
        <v>324</v>
      </c>
      <c r="C2929" s="10" t="s">
        <v>214</v>
      </c>
      <c r="D2929" s="10" t="s">
        <v>265</v>
      </c>
      <c r="E2929" s="10" t="s">
        <v>20</v>
      </c>
      <c r="F2929" s="10" t="s">
        <v>50</v>
      </c>
      <c r="G2929" s="10" t="s">
        <v>51</v>
      </c>
      <c r="H2929" s="10">
        <v>0.91</v>
      </c>
      <c r="I2929" s="11">
        <v>44372</v>
      </c>
      <c r="J2929" s="10">
        <v>26</v>
      </c>
      <c r="K2929" s="10" t="s">
        <v>52</v>
      </c>
      <c r="L2929" s="10" t="s">
        <v>94</v>
      </c>
    </row>
    <row r="2930" spans="1:12" x14ac:dyDescent="0.3">
      <c r="A2930" s="52">
        <v>45962</v>
      </c>
      <c r="B2930" s="10" t="s">
        <v>325</v>
      </c>
      <c r="C2930" s="10" t="s">
        <v>86</v>
      </c>
      <c r="D2930" s="10" t="s">
        <v>326</v>
      </c>
      <c r="E2930" s="10" t="s">
        <v>16</v>
      </c>
      <c r="F2930" s="10" t="s">
        <v>19</v>
      </c>
      <c r="G2930" s="10" t="s">
        <v>121</v>
      </c>
      <c r="H2930" s="10">
        <v>1</v>
      </c>
      <c r="I2930" s="11">
        <v>44139</v>
      </c>
      <c r="J2930" s="10">
        <v>38</v>
      </c>
      <c r="K2930" s="10" t="s">
        <v>52</v>
      </c>
      <c r="L2930" s="10" t="s">
        <v>40</v>
      </c>
    </row>
    <row r="2931" spans="1:12" x14ac:dyDescent="0.3">
      <c r="A2931" s="52">
        <v>45962</v>
      </c>
      <c r="B2931" s="10" t="s">
        <v>327</v>
      </c>
      <c r="C2931" s="10" t="s">
        <v>131</v>
      </c>
      <c r="D2931" s="10" t="s">
        <v>293</v>
      </c>
      <c r="E2931" s="10" t="s">
        <v>20</v>
      </c>
      <c r="F2931" s="10" t="s">
        <v>17</v>
      </c>
      <c r="G2931" s="10" t="s">
        <v>75</v>
      </c>
      <c r="H2931" s="10">
        <v>1</v>
      </c>
      <c r="I2931" s="11">
        <v>44464</v>
      </c>
      <c r="J2931" s="10">
        <v>51</v>
      </c>
      <c r="K2931" s="10" t="s">
        <v>52</v>
      </c>
      <c r="L2931" s="10" t="s">
        <v>18</v>
      </c>
    </row>
    <row r="2932" spans="1:12" x14ac:dyDescent="0.3">
      <c r="A2932" s="52">
        <v>45962</v>
      </c>
      <c r="B2932" s="10" t="s">
        <v>328</v>
      </c>
      <c r="C2932" s="10" t="s">
        <v>329</v>
      </c>
      <c r="D2932" s="10" t="s">
        <v>227</v>
      </c>
      <c r="E2932" s="10" t="s">
        <v>16</v>
      </c>
      <c r="F2932" s="10" t="s">
        <v>19</v>
      </c>
      <c r="G2932" s="10" t="s">
        <v>51</v>
      </c>
      <c r="H2932" s="10">
        <v>1</v>
      </c>
      <c r="I2932" s="11">
        <v>45297</v>
      </c>
      <c r="J2932" s="10">
        <v>23</v>
      </c>
      <c r="K2932" s="10" t="s">
        <v>52</v>
      </c>
      <c r="L2932" s="10" t="s">
        <v>94</v>
      </c>
    </row>
    <row r="2933" spans="1:12" x14ac:dyDescent="0.3">
      <c r="A2933" s="52">
        <v>45962</v>
      </c>
      <c r="B2933" s="10" t="s">
        <v>330</v>
      </c>
      <c r="C2933" s="10" t="s">
        <v>331</v>
      </c>
      <c r="D2933" s="10" t="s">
        <v>332</v>
      </c>
      <c r="E2933" s="10" t="s">
        <v>16</v>
      </c>
      <c r="F2933" s="10" t="s">
        <v>19</v>
      </c>
      <c r="G2933" s="10" t="s">
        <v>67</v>
      </c>
      <c r="H2933" s="10">
        <v>1</v>
      </c>
      <c r="I2933" s="11">
        <v>44968</v>
      </c>
      <c r="J2933" s="10">
        <v>20</v>
      </c>
      <c r="K2933" s="10" t="s">
        <v>68</v>
      </c>
      <c r="L2933" s="10" t="s">
        <v>21</v>
      </c>
    </row>
    <row r="2934" spans="1:12" x14ac:dyDescent="0.3">
      <c r="A2934" s="52">
        <v>45962</v>
      </c>
      <c r="B2934" s="10" t="s">
        <v>336</v>
      </c>
      <c r="C2934" s="10" t="s">
        <v>337</v>
      </c>
      <c r="D2934" s="10" t="s">
        <v>338</v>
      </c>
      <c r="E2934" s="10" t="s">
        <v>16</v>
      </c>
      <c r="F2934" s="10" t="s">
        <v>56</v>
      </c>
      <c r="G2934" s="10" t="s">
        <v>121</v>
      </c>
      <c r="H2934" s="10">
        <v>1</v>
      </c>
      <c r="I2934" s="11">
        <v>45679</v>
      </c>
      <c r="J2934" s="10">
        <v>46</v>
      </c>
      <c r="K2934" s="10" t="s">
        <v>52</v>
      </c>
      <c r="L2934" s="10" t="s">
        <v>27</v>
      </c>
    </row>
    <row r="2935" spans="1:12" x14ac:dyDescent="0.3">
      <c r="A2935" s="52">
        <v>45962</v>
      </c>
      <c r="B2935" s="10" t="s">
        <v>341</v>
      </c>
      <c r="C2935" s="10" t="s">
        <v>342</v>
      </c>
      <c r="D2935" s="10" t="s">
        <v>343</v>
      </c>
      <c r="E2935" s="10" t="s">
        <v>16</v>
      </c>
      <c r="F2935" s="10" t="s">
        <v>50</v>
      </c>
      <c r="G2935" s="10" t="s">
        <v>51</v>
      </c>
      <c r="H2935" s="10">
        <v>1</v>
      </c>
      <c r="I2935" s="11">
        <v>44370</v>
      </c>
      <c r="J2935" s="10">
        <v>43</v>
      </c>
      <c r="K2935" s="10" t="s">
        <v>52</v>
      </c>
      <c r="L2935" s="10" t="s">
        <v>31</v>
      </c>
    </row>
    <row r="2936" spans="1:12" x14ac:dyDescent="0.3">
      <c r="A2936" s="52">
        <v>45962</v>
      </c>
      <c r="B2936" s="10" t="s">
        <v>344</v>
      </c>
      <c r="C2936" s="10" t="s">
        <v>345</v>
      </c>
      <c r="D2936" s="10" t="s">
        <v>346</v>
      </c>
      <c r="E2936" s="10" t="s">
        <v>16</v>
      </c>
      <c r="F2936" s="10" t="s">
        <v>17</v>
      </c>
      <c r="G2936" s="10" t="s">
        <v>98</v>
      </c>
      <c r="H2936" s="10">
        <v>1</v>
      </c>
      <c r="I2936" s="11">
        <v>45240</v>
      </c>
      <c r="J2936" s="10">
        <v>35</v>
      </c>
      <c r="K2936" s="10" t="s">
        <v>68</v>
      </c>
      <c r="L2936" s="10" t="s">
        <v>31</v>
      </c>
    </row>
    <row r="2937" spans="1:12" x14ac:dyDescent="0.3">
      <c r="A2937" s="52">
        <v>45962</v>
      </c>
      <c r="B2937" s="10" t="s">
        <v>349</v>
      </c>
      <c r="C2937" s="10" t="s">
        <v>350</v>
      </c>
      <c r="D2937" s="10" t="s">
        <v>101</v>
      </c>
      <c r="E2937" s="10" t="s">
        <v>16</v>
      </c>
      <c r="F2937" s="10" t="s">
        <v>19</v>
      </c>
      <c r="G2937" s="10" t="s">
        <v>51</v>
      </c>
      <c r="H2937" s="10">
        <v>0.91</v>
      </c>
      <c r="I2937" s="11">
        <v>44506</v>
      </c>
      <c r="J2937" s="10">
        <v>44</v>
      </c>
      <c r="K2937" s="10" t="s">
        <v>52</v>
      </c>
      <c r="L2937" s="10" t="s">
        <v>41</v>
      </c>
    </row>
    <row r="2938" spans="1:12" x14ac:dyDescent="0.3">
      <c r="A2938" s="52">
        <v>45962</v>
      </c>
      <c r="B2938" s="10" t="s">
        <v>351</v>
      </c>
      <c r="C2938" s="10" t="s">
        <v>352</v>
      </c>
      <c r="D2938" s="10" t="s">
        <v>198</v>
      </c>
      <c r="E2938" s="10" t="s">
        <v>20</v>
      </c>
      <c r="F2938" s="10" t="s">
        <v>17</v>
      </c>
      <c r="G2938" s="10" t="s">
        <v>51</v>
      </c>
      <c r="H2938" s="10">
        <v>1</v>
      </c>
      <c r="I2938" s="11">
        <v>44547</v>
      </c>
      <c r="J2938" s="10">
        <v>53</v>
      </c>
      <c r="K2938" s="10" t="s">
        <v>52</v>
      </c>
      <c r="L2938" s="10" t="s">
        <v>21</v>
      </c>
    </row>
    <row r="2939" spans="1:12" x14ac:dyDescent="0.3">
      <c r="A2939" s="52">
        <v>45962</v>
      </c>
      <c r="B2939" s="10" t="s">
        <v>353</v>
      </c>
      <c r="C2939" s="10" t="s">
        <v>354</v>
      </c>
      <c r="D2939" s="10" t="s">
        <v>355</v>
      </c>
      <c r="E2939" s="10" t="s">
        <v>20</v>
      </c>
      <c r="F2939" s="10" t="s">
        <v>17</v>
      </c>
      <c r="G2939" s="10" t="s">
        <v>57</v>
      </c>
      <c r="H2939" s="10">
        <v>1</v>
      </c>
      <c r="I2939" s="11">
        <v>45532</v>
      </c>
      <c r="J2939" s="10">
        <v>54</v>
      </c>
      <c r="K2939" s="10" t="s">
        <v>68</v>
      </c>
      <c r="L2939" s="10" t="s">
        <v>31</v>
      </c>
    </row>
    <row r="2940" spans="1:12" x14ac:dyDescent="0.3">
      <c r="A2940" s="52">
        <v>45962</v>
      </c>
      <c r="B2940" s="10" t="s">
        <v>356</v>
      </c>
      <c r="C2940" s="10" t="s">
        <v>350</v>
      </c>
      <c r="D2940" s="10" t="s">
        <v>357</v>
      </c>
      <c r="E2940" s="10" t="s">
        <v>20</v>
      </c>
      <c r="F2940" s="10" t="s">
        <v>17</v>
      </c>
      <c r="G2940" s="10" t="s">
        <v>51</v>
      </c>
      <c r="H2940" s="10">
        <v>1</v>
      </c>
      <c r="I2940" s="11">
        <v>44759</v>
      </c>
      <c r="J2940" s="10">
        <v>47</v>
      </c>
      <c r="K2940" s="10" t="s">
        <v>68</v>
      </c>
      <c r="L2940" s="10" t="s">
        <v>21</v>
      </c>
    </row>
    <row r="2941" spans="1:12" x14ac:dyDescent="0.3">
      <c r="A2941" s="52">
        <v>45962</v>
      </c>
      <c r="B2941" s="10" t="s">
        <v>358</v>
      </c>
      <c r="C2941" s="10" t="s">
        <v>359</v>
      </c>
      <c r="D2941" s="10" t="s">
        <v>360</v>
      </c>
      <c r="E2941" s="10" t="s">
        <v>16</v>
      </c>
      <c r="F2941" s="10" t="s">
        <v>17</v>
      </c>
      <c r="G2941" s="10" t="s">
        <v>75</v>
      </c>
      <c r="H2941" s="10">
        <v>1</v>
      </c>
      <c r="I2941" s="11">
        <v>44444</v>
      </c>
      <c r="J2941" s="10">
        <v>54</v>
      </c>
      <c r="K2941" s="10" t="s">
        <v>52</v>
      </c>
      <c r="L2941" s="10" t="s">
        <v>31</v>
      </c>
    </row>
    <row r="2942" spans="1:12" x14ac:dyDescent="0.3">
      <c r="A2942" s="52">
        <v>45962</v>
      </c>
      <c r="B2942" s="10" t="s">
        <v>361</v>
      </c>
      <c r="C2942" s="10" t="s">
        <v>362</v>
      </c>
      <c r="D2942" s="10" t="s">
        <v>181</v>
      </c>
      <c r="E2942" s="10" t="s">
        <v>20</v>
      </c>
      <c r="F2942" s="10" t="s">
        <v>17</v>
      </c>
      <c r="G2942" s="10" t="s">
        <v>51</v>
      </c>
      <c r="H2942" s="10">
        <v>1</v>
      </c>
      <c r="I2942" s="11">
        <v>45785</v>
      </c>
      <c r="J2942" s="10">
        <v>20</v>
      </c>
      <c r="K2942" s="10" t="s">
        <v>52</v>
      </c>
      <c r="L2942" s="10" t="s">
        <v>18</v>
      </c>
    </row>
    <row r="2943" spans="1:12" x14ac:dyDescent="0.3">
      <c r="A2943" s="52">
        <v>45962</v>
      </c>
      <c r="B2943" s="10" t="s">
        <v>368</v>
      </c>
      <c r="C2943" s="10" t="s">
        <v>111</v>
      </c>
      <c r="D2943" s="10" t="s">
        <v>343</v>
      </c>
      <c r="E2943" s="10" t="s">
        <v>16</v>
      </c>
      <c r="F2943" s="10" t="s">
        <v>17</v>
      </c>
      <c r="G2943" s="10" t="s">
        <v>51</v>
      </c>
      <c r="H2943" s="10">
        <v>0.91</v>
      </c>
      <c r="I2943" s="11">
        <v>44277</v>
      </c>
      <c r="J2943" s="10">
        <v>59</v>
      </c>
      <c r="K2943" s="10" t="s">
        <v>68</v>
      </c>
      <c r="L2943" s="10" t="s">
        <v>36</v>
      </c>
    </row>
    <row r="2944" spans="1:12" x14ac:dyDescent="0.3">
      <c r="A2944" s="52">
        <v>45962</v>
      </c>
      <c r="B2944" s="10" t="s">
        <v>371</v>
      </c>
      <c r="C2944" s="10" t="s">
        <v>372</v>
      </c>
      <c r="D2944" s="10" t="s">
        <v>373</v>
      </c>
      <c r="E2944" s="10" t="s">
        <v>16</v>
      </c>
      <c r="F2944" s="10" t="s">
        <v>19</v>
      </c>
      <c r="G2944" s="10" t="s">
        <v>29</v>
      </c>
      <c r="H2944" s="10">
        <v>1</v>
      </c>
      <c r="I2944" s="11">
        <v>45625</v>
      </c>
      <c r="J2944" s="10">
        <v>40</v>
      </c>
      <c r="K2944" s="10" t="s">
        <v>68</v>
      </c>
      <c r="L2944" s="10" t="s">
        <v>36</v>
      </c>
    </row>
    <row r="2945" spans="1:12" x14ac:dyDescent="0.3">
      <c r="A2945" s="52">
        <v>45962</v>
      </c>
      <c r="B2945" s="10" t="s">
        <v>374</v>
      </c>
      <c r="C2945" s="10" t="s">
        <v>375</v>
      </c>
      <c r="D2945" s="10" t="s">
        <v>124</v>
      </c>
      <c r="E2945" s="10" t="s">
        <v>20</v>
      </c>
      <c r="F2945" s="10" t="s">
        <v>19</v>
      </c>
      <c r="G2945" s="10" t="s">
        <v>57</v>
      </c>
      <c r="H2945" s="10">
        <v>1</v>
      </c>
      <c r="I2945" s="11">
        <v>45598</v>
      </c>
      <c r="J2945" s="10">
        <v>59</v>
      </c>
      <c r="K2945" s="10" t="s">
        <v>52</v>
      </c>
      <c r="L2945" s="10" t="s">
        <v>36</v>
      </c>
    </row>
    <row r="2946" spans="1:12" x14ac:dyDescent="0.3">
      <c r="A2946" s="52">
        <v>45962</v>
      </c>
      <c r="B2946" s="10" t="s">
        <v>376</v>
      </c>
      <c r="C2946" s="10" t="s">
        <v>283</v>
      </c>
      <c r="D2946" s="10" t="s">
        <v>346</v>
      </c>
      <c r="E2946" s="10" t="s">
        <v>16</v>
      </c>
      <c r="F2946" s="10" t="s">
        <v>19</v>
      </c>
      <c r="G2946" s="10" t="s">
        <v>75</v>
      </c>
      <c r="H2946" s="10">
        <v>0.91</v>
      </c>
      <c r="I2946" s="11">
        <v>44440</v>
      </c>
      <c r="J2946" s="10">
        <v>60</v>
      </c>
      <c r="K2946" s="10" t="s">
        <v>52</v>
      </c>
      <c r="L2946" s="10" t="s">
        <v>39</v>
      </c>
    </row>
    <row r="2947" spans="1:12" x14ac:dyDescent="0.3">
      <c r="A2947" s="52">
        <v>45962</v>
      </c>
      <c r="B2947" s="10" t="s">
        <v>377</v>
      </c>
      <c r="C2947" s="10" t="s">
        <v>378</v>
      </c>
      <c r="D2947" s="10" t="s">
        <v>144</v>
      </c>
      <c r="E2947" s="10" t="s">
        <v>20</v>
      </c>
      <c r="F2947" s="10" t="s">
        <v>19</v>
      </c>
      <c r="G2947" s="10" t="s">
        <v>75</v>
      </c>
      <c r="H2947" s="10">
        <v>0.91</v>
      </c>
      <c r="I2947" s="11">
        <v>45474</v>
      </c>
      <c r="J2947" s="10">
        <v>24</v>
      </c>
      <c r="K2947" s="10" t="s">
        <v>52</v>
      </c>
      <c r="L2947" s="10" t="s">
        <v>35</v>
      </c>
    </row>
    <row r="2948" spans="1:12" x14ac:dyDescent="0.3">
      <c r="A2948" s="52">
        <v>45962</v>
      </c>
      <c r="B2948" s="10" t="s">
        <v>379</v>
      </c>
      <c r="C2948" s="10" t="s">
        <v>380</v>
      </c>
      <c r="D2948" s="10" t="s">
        <v>71</v>
      </c>
      <c r="E2948" s="10" t="s">
        <v>16</v>
      </c>
      <c r="F2948" s="10" t="s">
        <v>17</v>
      </c>
      <c r="G2948" s="10" t="s">
        <v>57</v>
      </c>
      <c r="H2948" s="10">
        <v>0.91</v>
      </c>
      <c r="I2948" s="11">
        <v>45283</v>
      </c>
      <c r="J2948" s="10">
        <v>59</v>
      </c>
      <c r="K2948" s="10" t="s">
        <v>52</v>
      </c>
      <c r="L2948" s="10" t="s">
        <v>18</v>
      </c>
    </row>
    <row r="2949" spans="1:12" x14ac:dyDescent="0.3">
      <c r="A2949" s="52">
        <v>45962</v>
      </c>
      <c r="B2949" s="10" t="s">
        <v>381</v>
      </c>
      <c r="C2949" s="10" t="s">
        <v>382</v>
      </c>
      <c r="D2949" s="10" t="s">
        <v>383</v>
      </c>
      <c r="E2949" s="10" t="s">
        <v>20</v>
      </c>
      <c r="F2949" s="10" t="s">
        <v>50</v>
      </c>
      <c r="G2949" s="10" t="s">
        <v>121</v>
      </c>
      <c r="H2949" s="10">
        <v>1</v>
      </c>
      <c r="I2949" s="11">
        <v>44656</v>
      </c>
      <c r="J2949" s="10">
        <v>52</v>
      </c>
      <c r="K2949" s="10" t="s">
        <v>52</v>
      </c>
      <c r="L2949" s="10" t="s">
        <v>18</v>
      </c>
    </row>
    <row r="2950" spans="1:12" x14ac:dyDescent="0.3">
      <c r="A2950" s="52">
        <v>45962</v>
      </c>
      <c r="B2950" s="10" t="s">
        <v>384</v>
      </c>
      <c r="C2950" s="10" t="s">
        <v>385</v>
      </c>
      <c r="D2950" s="10" t="s">
        <v>175</v>
      </c>
      <c r="E2950" s="10" t="s">
        <v>16</v>
      </c>
      <c r="F2950" s="10" t="s">
        <v>19</v>
      </c>
      <c r="G2950" s="10" t="s">
        <v>75</v>
      </c>
      <c r="H2950" s="10">
        <v>1</v>
      </c>
      <c r="I2950" s="11">
        <v>45728</v>
      </c>
      <c r="J2950" s="10">
        <v>37</v>
      </c>
      <c r="K2950" s="10" t="s">
        <v>68</v>
      </c>
      <c r="L2950" s="10" t="s">
        <v>21</v>
      </c>
    </row>
    <row r="2951" spans="1:12" x14ac:dyDescent="0.3">
      <c r="A2951" s="52">
        <v>45962</v>
      </c>
      <c r="B2951" s="10" t="s">
        <v>386</v>
      </c>
      <c r="C2951" s="10" t="s">
        <v>387</v>
      </c>
      <c r="D2951" s="10" t="s">
        <v>388</v>
      </c>
      <c r="E2951" s="10" t="s">
        <v>16</v>
      </c>
      <c r="F2951" s="10" t="s">
        <v>19</v>
      </c>
      <c r="G2951" s="10" t="s">
        <v>98</v>
      </c>
      <c r="H2951" s="10">
        <v>1</v>
      </c>
      <c r="I2951" s="11">
        <v>44560</v>
      </c>
      <c r="J2951" s="10">
        <v>29</v>
      </c>
      <c r="K2951" s="10" t="s">
        <v>52</v>
      </c>
      <c r="L2951" s="10" t="s">
        <v>94</v>
      </c>
    </row>
    <row r="2952" spans="1:12" x14ac:dyDescent="0.3">
      <c r="A2952" s="52">
        <v>45962</v>
      </c>
      <c r="B2952" s="10" t="s">
        <v>389</v>
      </c>
      <c r="C2952" s="10" t="s">
        <v>390</v>
      </c>
      <c r="D2952" s="10" t="s">
        <v>301</v>
      </c>
      <c r="E2952" s="10" t="s">
        <v>20</v>
      </c>
      <c r="F2952" s="10" t="s">
        <v>19</v>
      </c>
      <c r="G2952" s="10" t="s">
        <v>57</v>
      </c>
      <c r="H2952" s="10">
        <v>0.91</v>
      </c>
      <c r="I2952" s="11">
        <v>44184</v>
      </c>
      <c r="J2952" s="10">
        <v>60</v>
      </c>
      <c r="K2952" s="10" t="s">
        <v>68</v>
      </c>
      <c r="L2952" s="10" t="s">
        <v>23</v>
      </c>
    </row>
    <row r="2953" spans="1:12" x14ac:dyDescent="0.3">
      <c r="A2953" s="52">
        <v>45962</v>
      </c>
      <c r="B2953" s="10" t="s">
        <v>391</v>
      </c>
      <c r="C2953" s="10" t="s">
        <v>392</v>
      </c>
      <c r="D2953" s="10" t="s">
        <v>393</v>
      </c>
      <c r="E2953" s="10" t="s">
        <v>20</v>
      </c>
      <c r="F2953" s="10" t="s">
        <v>17</v>
      </c>
      <c r="G2953" s="10" t="s">
        <v>51</v>
      </c>
      <c r="H2953" s="10">
        <v>1</v>
      </c>
      <c r="I2953" s="11">
        <v>45241</v>
      </c>
      <c r="J2953" s="10">
        <v>22</v>
      </c>
      <c r="K2953" s="10" t="s">
        <v>52</v>
      </c>
      <c r="L2953" s="10" t="s">
        <v>31</v>
      </c>
    </row>
    <row r="2954" spans="1:12" x14ac:dyDescent="0.3">
      <c r="A2954" s="52">
        <v>45962</v>
      </c>
      <c r="B2954" s="10" t="s">
        <v>394</v>
      </c>
      <c r="C2954" s="10" t="s">
        <v>366</v>
      </c>
      <c r="D2954" s="10" t="s">
        <v>366</v>
      </c>
      <c r="E2954" s="10" t="s">
        <v>20</v>
      </c>
      <c r="F2954" s="10" t="s">
        <v>19</v>
      </c>
      <c r="G2954" s="10" t="s">
        <v>51</v>
      </c>
      <c r="H2954" s="10">
        <v>1</v>
      </c>
      <c r="I2954" s="11">
        <v>45346</v>
      </c>
      <c r="J2954" s="10">
        <v>61</v>
      </c>
      <c r="K2954" s="10" t="s">
        <v>68</v>
      </c>
      <c r="L2954" s="10" t="s">
        <v>41</v>
      </c>
    </row>
    <row r="2955" spans="1:12" x14ac:dyDescent="0.3">
      <c r="A2955" s="52">
        <v>45962</v>
      </c>
      <c r="B2955" s="10" t="s">
        <v>397</v>
      </c>
      <c r="C2955" s="10" t="s">
        <v>398</v>
      </c>
      <c r="D2955" s="10" t="s">
        <v>106</v>
      </c>
      <c r="E2955" s="10" t="s">
        <v>20</v>
      </c>
      <c r="F2955" s="10" t="s">
        <v>19</v>
      </c>
      <c r="G2955" s="10" t="s">
        <v>57</v>
      </c>
      <c r="H2955" s="10">
        <v>0.91</v>
      </c>
      <c r="I2955" s="11">
        <v>44912</v>
      </c>
      <c r="J2955" s="10">
        <v>35</v>
      </c>
      <c r="K2955" s="10" t="s">
        <v>52</v>
      </c>
      <c r="L2955" s="10" t="s">
        <v>42</v>
      </c>
    </row>
    <row r="2956" spans="1:12" x14ac:dyDescent="0.3">
      <c r="A2956" s="52">
        <v>45962</v>
      </c>
      <c r="B2956" s="10" t="s">
        <v>399</v>
      </c>
      <c r="C2956" s="10" t="s">
        <v>192</v>
      </c>
      <c r="D2956" s="10" t="s">
        <v>400</v>
      </c>
      <c r="E2956" s="10" t="s">
        <v>20</v>
      </c>
      <c r="F2956" s="10" t="s">
        <v>56</v>
      </c>
      <c r="G2956" s="10" t="s">
        <v>57</v>
      </c>
      <c r="H2956" s="10">
        <v>1</v>
      </c>
      <c r="I2956" s="11">
        <v>45376</v>
      </c>
      <c r="J2956" s="10">
        <v>57</v>
      </c>
      <c r="K2956" s="10" t="s">
        <v>52</v>
      </c>
      <c r="L2956" s="10" t="s">
        <v>90</v>
      </c>
    </row>
    <row r="2957" spans="1:12" x14ac:dyDescent="0.3">
      <c r="A2957" s="52">
        <v>45962</v>
      </c>
      <c r="B2957" s="10" t="s">
        <v>401</v>
      </c>
      <c r="C2957" s="10" t="s">
        <v>155</v>
      </c>
      <c r="D2957" s="10" t="s">
        <v>87</v>
      </c>
      <c r="E2957" s="10" t="s">
        <v>20</v>
      </c>
      <c r="F2957" s="10" t="s">
        <v>19</v>
      </c>
      <c r="G2957" s="10" t="s">
        <v>51</v>
      </c>
      <c r="H2957" s="10">
        <v>1</v>
      </c>
      <c r="I2957" s="11">
        <v>45290</v>
      </c>
      <c r="J2957" s="10">
        <v>36</v>
      </c>
      <c r="K2957" s="10" t="s">
        <v>68</v>
      </c>
      <c r="L2957" s="10" t="s">
        <v>27</v>
      </c>
    </row>
    <row r="2958" spans="1:12" x14ac:dyDescent="0.3">
      <c r="A2958" s="52">
        <v>45962</v>
      </c>
      <c r="B2958" s="10" t="s">
        <v>405</v>
      </c>
      <c r="C2958" s="10" t="s">
        <v>406</v>
      </c>
      <c r="D2958" s="10" t="s">
        <v>383</v>
      </c>
      <c r="E2958" s="10" t="s">
        <v>20</v>
      </c>
      <c r="F2958" s="10" t="s">
        <v>17</v>
      </c>
      <c r="G2958" s="10" t="s">
        <v>98</v>
      </c>
      <c r="H2958" s="10">
        <v>1</v>
      </c>
      <c r="I2958" s="11">
        <v>45824</v>
      </c>
      <c r="J2958" s="10">
        <v>21</v>
      </c>
      <c r="K2958" s="10" t="s">
        <v>68</v>
      </c>
      <c r="L2958" s="10" t="s">
        <v>36</v>
      </c>
    </row>
    <row r="2959" spans="1:12" x14ac:dyDescent="0.3">
      <c r="A2959" s="52">
        <v>45962</v>
      </c>
      <c r="B2959" s="10" t="s">
        <v>407</v>
      </c>
      <c r="C2959" s="10" t="s">
        <v>408</v>
      </c>
      <c r="D2959" s="10" t="s">
        <v>409</v>
      </c>
      <c r="E2959" s="10" t="s">
        <v>16</v>
      </c>
      <c r="F2959" s="10" t="s">
        <v>19</v>
      </c>
      <c r="G2959" s="10" t="s">
        <v>51</v>
      </c>
      <c r="H2959" s="10">
        <v>1</v>
      </c>
      <c r="I2959" s="11">
        <v>44078</v>
      </c>
      <c r="J2959" s="10">
        <v>56</v>
      </c>
      <c r="K2959" s="10" t="s">
        <v>52</v>
      </c>
      <c r="L2959" s="10" t="s">
        <v>94</v>
      </c>
    </row>
    <row r="2960" spans="1:12" x14ac:dyDescent="0.3">
      <c r="A2960" s="52">
        <v>45962</v>
      </c>
      <c r="B2960" s="10" t="s">
        <v>410</v>
      </c>
      <c r="C2960" s="10" t="s">
        <v>411</v>
      </c>
      <c r="D2960" s="10" t="s">
        <v>412</v>
      </c>
      <c r="E2960" s="10" t="s">
        <v>16</v>
      </c>
      <c r="F2960" s="10" t="s">
        <v>19</v>
      </c>
      <c r="G2960" s="10" t="s">
        <v>51</v>
      </c>
      <c r="H2960" s="10">
        <v>1</v>
      </c>
      <c r="I2960" s="11">
        <v>45701</v>
      </c>
      <c r="J2960" s="10">
        <v>59</v>
      </c>
      <c r="K2960" s="10" t="s">
        <v>52</v>
      </c>
      <c r="L2960" s="10" t="s">
        <v>36</v>
      </c>
    </row>
    <row r="2961" spans="1:12" x14ac:dyDescent="0.3">
      <c r="A2961" s="52">
        <v>45962</v>
      </c>
      <c r="B2961" s="10" t="s">
        <v>413</v>
      </c>
      <c r="C2961" s="10" t="s">
        <v>414</v>
      </c>
      <c r="D2961" s="10" t="s">
        <v>181</v>
      </c>
      <c r="E2961" s="10" t="s">
        <v>20</v>
      </c>
      <c r="F2961" s="10" t="s">
        <v>17</v>
      </c>
      <c r="G2961" s="10" t="s">
        <v>51</v>
      </c>
      <c r="H2961" s="10">
        <v>1</v>
      </c>
      <c r="I2961" s="11">
        <v>45257</v>
      </c>
      <c r="J2961" s="10">
        <v>51</v>
      </c>
      <c r="K2961" s="10" t="s">
        <v>52</v>
      </c>
      <c r="L2961" s="10" t="s">
        <v>42</v>
      </c>
    </row>
    <row r="2962" spans="1:12" x14ac:dyDescent="0.3">
      <c r="A2962" s="52">
        <v>45962</v>
      </c>
      <c r="B2962" s="10" t="s">
        <v>415</v>
      </c>
      <c r="C2962" s="10" t="s">
        <v>155</v>
      </c>
      <c r="D2962" s="10" t="s">
        <v>286</v>
      </c>
      <c r="E2962" s="10" t="s">
        <v>20</v>
      </c>
      <c r="F2962" s="10" t="s">
        <v>19</v>
      </c>
      <c r="G2962" s="10" t="s">
        <v>67</v>
      </c>
      <c r="H2962" s="10">
        <v>1</v>
      </c>
      <c r="I2962" s="11">
        <v>44461</v>
      </c>
      <c r="J2962" s="10">
        <v>25</v>
      </c>
      <c r="K2962" s="10" t="s">
        <v>52</v>
      </c>
      <c r="L2962" s="10" t="s">
        <v>42</v>
      </c>
    </row>
    <row r="2963" spans="1:12" x14ac:dyDescent="0.3">
      <c r="A2963" s="52">
        <v>45962</v>
      </c>
      <c r="B2963" s="10" t="s">
        <v>416</v>
      </c>
      <c r="C2963" s="10" t="s">
        <v>321</v>
      </c>
      <c r="D2963" s="10" t="s">
        <v>138</v>
      </c>
      <c r="E2963" s="10" t="s">
        <v>20</v>
      </c>
      <c r="F2963" s="10" t="s">
        <v>17</v>
      </c>
      <c r="G2963" s="10" t="s">
        <v>121</v>
      </c>
      <c r="H2963" s="10">
        <v>1</v>
      </c>
      <c r="I2963" s="11">
        <v>45334</v>
      </c>
      <c r="J2963" s="10">
        <v>60</v>
      </c>
      <c r="K2963" s="10" t="s">
        <v>68</v>
      </c>
      <c r="L2963" s="10" t="s">
        <v>90</v>
      </c>
    </row>
    <row r="2964" spans="1:12" x14ac:dyDescent="0.3">
      <c r="A2964" s="52">
        <v>45962</v>
      </c>
      <c r="B2964" s="10" t="s">
        <v>417</v>
      </c>
      <c r="C2964" s="10" t="s">
        <v>418</v>
      </c>
      <c r="D2964" s="10" t="s">
        <v>132</v>
      </c>
      <c r="E2964" s="10" t="s">
        <v>20</v>
      </c>
      <c r="F2964" s="10" t="s">
        <v>19</v>
      </c>
      <c r="G2964" s="10" t="s">
        <v>51</v>
      </c>
      <c r="H2964" s="10">
        <v>1</v>
      </c>
      <c r="I2964" s="11">
        <v>44084</v>
      </c>
      <c r="J2964" s="10">
        <v>40</v>
      </c>
      <c r="K2964" s="10" t="s">
        <v>68</v>
      </c>
      <c r="L2964" s="10" t="s">
        <v>18</v>
      </c>
    </row>
    <row r="2965" spans="1:12" x14ac:dyDescent="0.3">
      <c r="A2965" s="52">
        <v>45962</v>
      </c>
      <c r="B2965" s="10" t="s">
        <v>419</v>
      </c>
      <c r="C2965" s="10" t="s">
        <v>420</v>
      </c>
      <c r="D2965" s="10" t="s">
        <v>421</v>
      </c>
      <c r="E2965" s="10" t="s">
        <v>20</v>
      </c>
      <c r="F2965" s="10" t="s">
        <v>17</v>
      </c>
      <c r="G2965" s="10" t="s">
        <v>67</v>
      </c>
      <c r="H2965" s="10">
        <v>1</v>
      </c>
      <c r="I2965" s="11">
        <v>44861</v>
      </c>
      <c r="J2965" s="10">
        <v>57</v>
      </c>
      <c r="K2965" s="10" t="s">
        <v>52</v>
      </c>
      <c r="L2965" s="10" t="s">
        <v>18</v>
      </c>
    </row>
    <row r="2966" spans="1:12" x14ac:dyDescent="0.3">
      <c r="A2966" s="52">
        <v>45962</v>
      </c>
      <c r="B2966" s="10" t="s">
        <v>422</v>
      </c>
      <c r="C2966" s="10" t="s">
        <v>423</v>
      </c>
      <c r="D2966" s="10" t="s">
        <v>424</v>
      </c>
      <c r="E2966" s="10" t="s">
        <v>20</v>
      </c>
      <c r="F2966" s="10" t="s">
        <v>19</v>
      </c>
      <c r="G2966" s="10" t="s">
        <v>67</v>
      </c>
      <c r="H2966" s="10">
        <v>1</v>
      </c>
      <c r="I2966" s="11">
        <v>44591</v>
      </c>
      <c r="J2966" s="10">
        <v>55</v>
      </c>
      <c r="K2966" s="10" t="s">
        <v>52</v>
      </c>
      <c r="L2966" s="10" t="s">
        <v>31</v>
      </c>
    </row>
    <row r="2967" spans="1:12" x14ac:dyDescent="0.3">
      <c r="A2967" s="52">
        <v>45962</v>
      </c>
      <c r="B2967" s="10" t="s">
        <v>425</v>
      </c>
      <c r="C2967" s="10" t="s">
        <v>426</v>
      </c>
      <c r="D2967" s="10" t="s">
        <v>427</v>
      </c>
      <c r="E2967" s="10" t="s">
        <v>16</v>
      </c>
      <c r="F2967" s="10" t="s">
        <v>17</v>
      </c>
      <c r="G2967" s="10" t="s">
        <v>75</v>
      </c>
      <c r="H2967" s="10">
        <v>1</v>
      </c>
      <c r="I2967" s="11">
        <v>45576</v>
      </c>
      <c r="J2967" s="10">
        <v>34</v>
      </c>
      <c r="K2967" s="10" t="s">
        <v>68</v>
      </c>
      <c r="L2967" s="10" t="s">
        <v>42</v>
      </c>
    </row>
    <row r="2968" spans="1:12" x14ac:dyDescent="0.3">
      <c r="A2968" s="52">
        <v>45962</v>
      </c>
      <c r="B2968" s="10" t="s">
        <v>428</v>
      </c>
      <c r="C2968" s="10" t="s">
        <v>429</v>
      </c>
      <c r="D2968" s="10" t="s">
        <v>146</v>
      </c>
      <c r="E2968" s="10" t="s">
        <v>20</v>
      </c>
      <c r="F2968" s="10" t="s">
        <v>56</v>
      </c>
      <c r="G2968" s="10" t="s">
        <v>75</v>
      </c>
      <c r="H2968" s="10">
        <v>1</v>
      </c>
      <c r="I2968" s="11">
        <v>44080</v>
      </c>
      <c r="J2968" s="10">
        <v>48</v>
      </c>
      <c r="K2968" s="10" t="s">
        <v>52</v>
      </c>
      <c r="L2968" s="10" t="s">
        <v>90</v>
      </c>
    </row>
    <row r="2969" spans="1:12" x14ac:dyDescent="0.3">
      <c r="A2969" s="52">
        <v>45962</v>
      </c>
      <c r="B2969" s="10" t="s">
        <v>430</v>
      </c>
      <c r="C2969" s="10" t="s">
        <v>309</v>
      </c>
      <c r="D2969" s="10" t="s">
        <v>431</v>
      </c>
      <c r="E2969" s="10" t="s">
        <v>16</v>
      </c>
      <c r="F2969" s="10" t="s">
        <v>50</v>
      </c>
      <c r="G2969" s="10" t="s">
        <v>51</v>
      </c>
      <c r="H2969" s="10">
        <v>1</v>
      </c>
      <c r="I2969" s="11">
        <v>44621</v>
      </c>
      <c r="J2969" s="10">
        <v>43</v>
      </c>
      <c r="K2969" s="10" t="s">
        <v>52</v>
      </c>
      <c r="L2969" s="10" t="s">
        <v>27</v>
      </c>
    </row>
    <row r="2970" spans="1:12" x14ac:dyDescent="0.3">
      <c r="A2970" s="52">
        <v>45962</v>
      </c>
      <c r="B2970" s="10" t="s">
        <v>432</v>
      </c>
      <c r="C2970" s="10" t="s">
        <v>366</v>
      </c>
      <c r="D2970" s="10" t="s">
        <v>106</v>
      </c>
      <c r="E2970" s="10" t="s">
        <v>20</v>
      </c>
      <c r="F2970" s="10" t="s">
        <v>19</v>
      </c>
      <c r="G2970" s="10" t="s">
        <v>57</v>
      </c>
      <c r="H2970" s="10">
        <v>1</v>
      </c>
      <c r="I2970" s="11">
        <v>44839</v>
      </c>
      <c r="J2970" s="10">
        <v>29</v>
      </c>
      <c r="K2970" s="10" t="s">
        <v>68</v>
      </c>
      <c r="L2970" s="10" t="s">
        <v>27</v>
      </c>
    </row>
    <row r="2971" spans="1:12" x14ac:dyDescent="0.3">
      <c r="A2971" s="52">
        <v>45962</v>
      </c>
      <c r="B2971" s="10" t="s">
        <v>433</v>
      </c>
      <c r="C2971" s="10" t="s">
        <v>186</v>
      </c>
      <c r="D2971" s="10" t="s">
        <v>332</v>
      </c>
      <c r="E2971" s="10" t="s">
        <v>16</v>
      </c>
      <c r="F2971" s="10" t="s">
        <v>19</v>
      </c>
      <c r="G2971" s="10" t="s">
        <v>98</v>
      </c>
      <c r="H2971" s="10">
        <v>1</v>
      </c>
      <c r="I2971" s="11">
        <v>44379</v>
      </c>
      <c r="J2971" s="10">
        <v>20</v>
      </c>
      <c r="K2971" s="10" t="s">
        <v>68</v>
      </c>
      <c r="L2971" s="10" t="s">
        <v>94</v>
      </c>
    </row>
    <row r="2972" spans="1:12" x14ac:dyDescent="0.3">
      <c r="A2972" s="52">
        <v>45962</v>
      </c>
      <c r="B2972" s="10" t="s">
        <v>434</v>
      </c>
      <c r="C2972" s="10" t="s">
        <v>340</v>
      </c>
      <c r="D2972" s="10" t="s">
        <v>117</v>
      </c>
      <c r="E2972" s="10" t="s">
        <v>16</v>
      </c>
      <c r="F2972" s="10" t="s">
        <v>50</v>
      </c>
      <c r="G2972" s="10" t="s">
        <v>121</v>
      </c>
      <c r="H2972" s="10">
        <v>1</v>
      </c>
      <c r="I2972" s="11">
        <v>44692</v>
      </c>
      <c r="J2972" s="10">
        <v>36</v>
      </c>
      <c r="K2972" s="10" t="s">
        <v>52</v>
      </c>
      <c r="L2972" s="10" t="s">
        <v>42</v>
      </c>
    </row>
    <row r="2973" spans="1:12" x14ac:dyDescent="0.3">
      <c r="A2973" s="52">
        <v>45962</v>
      </c>
      <c r="B2973" s="10" t="s">
        <v>435</v>
      </c>
      <c r="C2973" s="10" t="s">
        <v>436</v>
      </c>
      <c r="D2973" s="10" t="s">
        <v>335</v>
      </c>
      <c r="E2973" s="10" t="s">
        <v>16</v>
      </c>
      <c r="F2973" s="10" t="s">
        <v>17</v>
      </c>
      <c r="G2973" s="10" t="s">
        <v>51</v>
      </c>
      <c r="H2973" s="10">
        <v>0.91</v>
      </c>
      <c r="I2973" s="11">
        <v>44103</v>
      </c>
      <c r="J2973" s="10">
        <v>62</v>
      </c>
      <c r="K2973" s="10" t="s">
        <v>52</v>
      </c>
      <c r="L2973" s="10" t="s">
        <v>40</v>
      </c>
    </row>
    <row r="2974" spans="1:12" x14ac:dyDescent="0.3">
      <c r="A2974" s="52">
        <v>45962</v>
      </c>
      <c r="B2974" s="10" t="s">
        <v>438</v>
      </c>
      <c r="C2974" s="10" t="s">
        <v>439</v>
      </c>
      <c r="D2974" s="10" t="s">
        <v>66</v>
      </c>
      <c r="E2974" s="10" t="s">
        <v>20</v>
      </c>
      <c r="F2974" s="10" t="s">
        <v>19</v>
      </c>
      <c r="G2974" s="10" t="s">
        <v>67</v>
      </c>
      <c r="H2974" s="10">
        <v>0.91</v>
      </c>
      <c r="I2974" s="11">
        <v>45809</v>
      </c>
      <c r="J2974" s="10">
        <v>31</v>
      </c>
      <c r="K2974" s="10" t="s">
        <v>52</v>
      </c>
      <c r="L2974" s="10" t="s">
        <v>18</v>
      </c>
    </row>
    <row r="2975" spans="1:12" x14ac:dyDescent="0.3">
      <c r="A2975" s="52">
        <v>45962</v>
      </c>
      <c r="B2975" s="10" t="s">
        <v>440</v>
      </c>
      <c r="C2975" s="10" t="s">
        <v>441</v>
      </c>
      <c r="D2975" s="10" t="s">
        <v>442</v>
      </c>
      <c r="E2975" s="10" t="s">
        <v>16</v>
      </c>
      <c r="F2975" s="10" t="s">
        <v>19</v>
      </c>
      <c r="G2975" s="10" t="s">
        <v>51</v>
      </c>
      <c r="H2975" s="10">
        <v>0.91</v>
      </c>
      <c r="I2975" s="11">
        <v>44457</v>
      </c>
      <c r="J2975" s="10">
        <v>47</v>
      </c>
      <c r="K2975" s="10" t="s">
        <v>68</v>
      </c>
      <c r="L2975" s="10" t="s">
        <v>21</v>
      </c>
    </row>
    <row r="2976" spans="1:12" x14ac:dyDescent="0.3">
      <c r="A2976" s="52">
        <v>45962</v>
      </c>
      <c r="B2976" s="10" t="s">
        <v>443</v>
      </c>
      <c r="C2976" s="10" t="s">
        <v>444</v>
      </c>
      <c r="D2976" s="10" t="s">
        <v>445</v>
      </c>
      <c r="E2976" s="10" t="s">
        <v>16</v>
      </c>
      <c r="F2976" s="10" t="s">
        <v>19</v>
      </c>
      <c r="G2976" s="10" t="s">
        <v>121</v>
      </c>
      <c r="H2976" s="10">
        <v>1</v>
      </c>
      <c r="I2976" s="11">
        <v>45099</v>
      </c>
      <c r="J2976" s="10">
        <v>55</v>
      </c>
      <c r="K2976" s="10" t="s">
        <v>68</v>
      </c>
      <c r="L2976" s="10" t="s">
        <v>40</v>
      </c>
    </row>
    <row r="2977" spans="1:12" x14ac:dyDescent="0.3">
      <c r="A2977" s="52">
        <v>45962</v>
      </c>
      <c r="B2977" s="10" t="s">
        <v>446</v>
      </c>
      <c r="C2977" s="10" t="s">
        <v>447</v>
      </c>
      <c r="D2977" s="10" t="s">
        <v>155</v>
      </c>
      <c r="E2977" s="10" t="s">
        <v>20</v>
      </c>
      <c r="F2977" s="10" t="s">
        <v>50</v>
      </c>
      <c r="G2977" s="10" t="s">
        <v>51</v>
      </c>
      <c r="H2977" s="10">
        <v>1</v>
      </c>
      <c r="I2977" s="11">
        <v>44463</v>
      </c>
      <c r="J2977" s="10">
        <v>40</v>
      </c>
      <c r="K2977" s="10" t="s">
        <v>52</v>
      </c>
      <c r="L2977" s="10" t="s">
        <v>39</v>
      </c>
    </row>
    <row r="2978" spans="1:12" x14ac:dyDescent="0.3">
      <c r="A2978" s="52">
        <v>45962</v>
      </c>
      <c r="B2978" s="10" t="s">
        <v>448</v>
      </c>
      <c r="C2978" s="10" t="s">
        <v>449</v>
      </c>
      <c r="D2978" s="10" t="s">
        <v>207</v>
      </c>
      <c r="E2978" s="10" t="s">
        <v>16</v>
      </c>
      <c r="F2978" s="10" t="s">
        <v>19</v>
      </c>
      <c r="G2978" s="10" t="s">
        <v>51</v>
      </c>
      <c r="H2978" s="10">
        <v>0.91</v>
      </c>
      <c r="I2978" s="11">
        <v>44370</v>
      </c>
      <c r="J2978" s="10">
        <v>63</v>
      </c>
      <c r="K2978" s="10" t="s">
        <v>52</v>
      </c>
      <c r="L2978" s="10" t="s">
        <v>90</v>
      </c>
    </row>
    <row r="2979" spans="1:12" x14ac:dyDescent="0.3">
      <c r="A2979" s="52">
        <v>45962</v>
      </c>
      <c r="B2979" s="10" t="s">
        <v>450</v>
      </c>
      <c r="C2979" s="10" t="s">
        <v>451</v>
      </c>
      <c r="D2979" s="10" t="s">
        <v>317</v>
      </c>
      <c r="E2979" s="10" t="s">
        <v>20</v>
      </c>
      <c r="F2979" s="10" t="s">
        <v>19</v>
      </c>
      <c r="G2979" s="10" t="s">
        <v>51</v>
      </c>
      <c r="H2979" s="10">
        <v>1</v>
      </c>
      <c r="I2979" s="11">
        <v>45396</v>
      </c>
      <c r="J2979" s="10">
        <v>61</v>
      </c>
      <c r="K2979" s="10" t="s">
        <v>68</v>
      </c>
      <c r="L2979" s="10" t="s">
        <v>31</v>
      </c>
    </row>
    <row r="2980" spans="1:12" x14ac:dyDescent="0.3">
      <c r="A2980" s="52">
        <v>45962</v>
      </c>
      <c r="B2980" s="10" t="s">
        <v>452</v>
      </c>
      <c r="C2980" s="10" t="s">
        <v>420</v>
      </c>
      <c r="D2980" s="10" t="s">
        <v>453</v>
      </c>
      <c r="E2980" s="10" t="s">
        <v>16</v>
      </c>
      <c r="F2980" s="10" t="s">
        <v>19</v>
      </c>
      <c r="G2980" s="10" t="s">
        <v>29</v>
      </c>
      <c r="H2980" s="10">
        <v>0.91</v>
      </c>
      <c r="I2980" s="11">
        <v>44128</v>
      </c>
      <c r="J2980" s="10">
        <v>48</v>
      </c>
      <c r="K2980" s="10" t="s">
        <v>68</v>
      </c>
      <c r="L2980" s="10" t="s">
        <v>94</v>
      </c>
    </row>
    <row r="2981" spans="1:12" x14ac:dyDescent="0.3">
      <c r="A2981" s="52">
        <v>45962</v>
      </c>
      <c r="B2981" s="10" t="s">
        <v>454</v>
      </c>
      <c r="C2981" s="10" t="s">
        <v>455</v>
      </c>
      <c r="D2981" s="10" t="s">
        <v>456</v>
      </c>
      <c r="E2981" s="10" t="s">
        <v>16</v>
      </c>
      <c r="F2981" s="10" t="s">
        <v>17</v>
      </c>
      <c r="G2981" s="10" t="s">
        <v>29</v>
      </c>
      <c r="H2981" s="10">
        <v>1</v>
      </c>
      <c r="I2981" s="11">
        <v>45602</v>
      </c>
      <c r="J2981" s="10">
        <v>60</v>
      </c>
      <c r="K2981" s="10" t="s">
        <v>68</v>
      </c>
      <c r="L2981" s="10" t="s">
        <v>39</v>
      </c>
    </row>
    <row r="2982" spans="1:12" x14ac:dyDescent="0.3">
      <c r="A2982" s="52">
        <v>45962</v>
      </c>
      <c r="B2982" s="10" t="s">
        <v>457</v>
      </c>
      <c r="C2982" s="10" t="s">
        <v>458</v>
      </c>
      <c r="D2982" s="10" t="s">
        <v>459</v>
      </c>
      <c r="E2982" s="10" t="s">
        <v>16</v>
      </c>
      <c r="F2982" s="10" t="s">
        <v>50</v>
      </c>
      <c r="G2982" s="10" t="s">
        <v>29</v>
      </c>
      <c r="H2982" s="10">
        <v>0.91</v>
      </c>
      <c r="I2982" s="11">
        <v>44468</v>
      </c>
      <c r="J2982" s="10">
        <v>46</v>
      </c>
      <c r="K2982" s="10" t="s">
        <v>52</v>
      </c>
      <c r="L2982" s="10" t="s">
        <v>90</v>
      </c>
    </row>
    <row r="2983" spans="1:12" x14ac:dyDescent="0.3">
      <c r="A2983" s="52">
        <v>45962</v>
      </c>
      <c r="B2983" s="10" t="s">
        <v>460</v>
      </c>
      <c r="C2983" s="10" t="s">
        <v>420</v>
      </c>
      <c r="D2983" s="10" t="s">
        <v>383</v>
      </c>
      <c r="E2983" s="10" t="s">
        <v>20</v>
      </c>
      <c r="F2983" s="10" t="s">
        <v>19</v>
      </c>
      <c r="G2983" s="10" t="s">
        <v>51</v>
      </c>
      <c r="H2983" s="10">
        <v>0.91</v>
      </c>
      <c r="I2983" s="11">
        <v>45630</v>
      </c>
      <c r="J2983" s="10">
        <v>35</v>
      </c>
      <c r="K2983" s="10" t="s">
        <v>52</v>
      </c>
      <c r="L2983" s="10" t="s">
        <v>18</v>
      </c>
    </row>
    <row r="2984" spans="1:12" x14ac:dyDescent="0.3">
      <c r="A2984" s="52">
        <v>45962</v>
      </c>
      <c r="B2984" s="10" t="s">
        <v>463</v>
      </c>
      <c r="C2984" s="10" t="s">
        <v>464</v>
      </c>
      <c r="D2984" s="10" t="s">
        <v>465</v>
      </c>
      <c r="E2984" s="10" t="s">
        <v>20</v>
      </c>
      <c r="F2984" s="10" t="s">
        <v>19</v>
      </c>
      <c r="G2984" s="10" t="s">
        <v>51</v>
      </c>
      <c r="H2984" s="10">
        <v>1</v>
      </c>
      <c r="I2984" s="11">
        <v>44504</v>
      </c>
      <c r="J2984" s="10">
        <v>49</v>
      </c>
      <c r="K2984" s="10" t="s">
        <v>68</v>
      </c>
      <c r="L2984" s="10" t="s">
        <v>39</v>
      </c>
    </row>
    <row r="2985" spans="1:12" x14ac:dyDescent="0.3">
      <c r="A2985" s="52">
        <v>45962</v>
      </c>
      <c r="B2985" s="10" t="s">
        <v>466</v>
      </c>
      <c r="C2985" s="10" t="s">
        <v>390</v>
      </c>
      <c r="D2985" s="10" t="s">
        <v>161</v>
      </c>
      <c r="E2985" s="10" t="s">
        <v>16</v>
      </c>
      <c r="F2985" s="10" t="s">
        <v>19</v>
      </c>
      <c r="G2985" s="10" t="s">
        <v>98</v>
      </c>
      <c r="H2985" s="10">
        <v>1</v>
      </c>
      <c r="I2985" s="11">
        <v>44727</v>
      </c>
      <c r="J2985" s="10">
        <v>37</v>
      </c>
      <c r="K2985" s="10" t="s">
        <v>68</v>
      </c>
      <c r="L2985" s="10" t="s">
        <v>18</v>
      </c>
    </row>
    <row r="2986" spans="1:12" x14ac:dyDescent="0.3">
      <c r="A2986" s="52">
        <v>45962</v>
      </c>
      <c r="B2986" s="10" t="s">
        <v>467</v>
      </c>
      <c r="C2986" s="10" t="s">
        <v>163</v>
      </c>
      <c r="D2986" s="10" t="s">
        <v>468</v>
      </c>
      <c r="E2986" s="10" t="s">
        <v>20</v>
      </c>
      <c r="F2986" s="10" t="s">
        <v>50</v>
      </c>
      <c r="G2986" s="10" t="s">
        <v>51</v>
      </c>
      <c r="H2986" s="10">
        <v>1</v>
      </c>
      <c r="I2986" s="11">
        <v>45725</v>
      </c>
      <c r="J2986" s="10">
        <v>47</v>
      </c>
      <c r="K2986" s="10" t="s">
        <v>52</v>
      </c>
      <c r="L2986" s="10" t="s">
        <v>27</v>
      </c>
    </row>
    <row r="2987" spans="1:12" x14ac:dyDescent="0.3">
      <c r="A2987" s="52">
        <v>45962</v>
      </c>
      <c r="B2987" s="10" t="s">
        <v>469</v>
      </c>
      <c r="C2987" s="10" t="s">
        <v>354</v>
      </c>
      <c r="D2987" s="10" t="s">
        <v>470</v>
      </c>
      <c r="E2987" s="10" t="s">
        <v>16</v>
      </c>
      <c r="F2987" s="10" t="s">
        <v>19</v>
      </c>
      <c r="G2987" s="10" t="s">
        <v>57</v>
      </c>
      <c r="H2987" s="10">
        <v>1</v>
      </c>
      <c r="I2987" s="11">
        <v>44086</v>
      </c>
      <c r="J2987" s="10">
        <v>60</v>
      </c>
      <c r="K2987" s="10" t="s">
        <v>68</v>
      </c>
      <c r="L2987" s="10" t="s">
        <v>42</v>
      </c>
    </row>
    <row r="2988" spans="1:12" x14ac:dyDescent="0.3">
      <c r="A2988" s="52">
        <v>45962</v>
      </c>
      <c r="B2988" s="10" t="s">
        <v>471</v>
      </c>
      <c r="C2988" s="10" t="s">
        <v>472</v>
      </c>
      <c r="D2988" s="10" t="s">
        <v>117</v>
      </c>
      <c r="E2988" s="10" t="s">
        <v>16</v>
      </c>
      <c r="F2988" s="10" t="s">
        <v>19</v>
      </c>
      <c r="G2988" s="10" t="s">
        <v>51</v>
      </c>
      <c r="H2988" s="10">
        <v>1</v>
      </c>
      <c r="I2988" s="11">
        <v>45426</v>
      </c>
      <c r="J2988" s="10">
        <v>46</v>
      </c>
      <c r="K2988" s="10" t="s">
        <v>52</v>
      </c>
      <c r="L2988" s="10" t="s">
        <v>31</v>
      </c>
    </row>
    <row r="2989" spans="1:12" x14ac:dyDescent="0.3">
      <c r="A2989" s="52">
        <v>45962</v>
      </c>
      <c r="B2989" s="10" t="s">
        <v>473</v>
      </c>
      <c r="C2989" s="10" t="s">
        <v>34</v>
      </c>
      <c r="D2989" s="10" t="s">
        <v>198</v>
      </c>
      <c r="E2989" s="10" t="s">
        <v>20</v>
      </c>
      <c r="F2989" s="10" t="s">
        <v>19</v>
      </c>
      <c r="G2989" s="10" t="s">
        <v>75</v>
      </c>
      <c r="H2989" s="10">
        <v>1</v>
      </c>
      <c r="I2989" s="11">
        <v>45795</v>
      </c>
      <c r="J2989" s="10">
        <v>58</v>
      </c>
      <c r="K2989" s="10" t="s">
        <v>68</v>
      </c>
      <c r="L2989" s="10" t="s">
        <v>23</v>
      </c>
    </row>
    <row r="2990" spans="1:12" x14ac:dyDescent="0.3">
      <c r="A2990" s="52">
        <v>45962</v>
      </c>
      <c r="B2990" s="10" t="s">
        <v>474</v>
      </c>
      <c r="C2990" s="10" t="s">
        <v>352</v>
      </c>
      <c r="D2990" s="10" t="s">
        <v>200</v>
      </c>
      <c r="E2990" s="10" t="s">
        <v>16</v>
      </c>
      <c r="F2990" s="10" t="s">
        <v>19</v>
      </c>
      <c r="G2990" s="10" t="s">
        <v>67</v>
      </c>
      <c r="H2990" s="10">
        <v>1</v>
      </c>
      <c r="I2990" s="11">
        <v>44925</v>
      </c>
      <c r="J2990" s="10">
        <v>54</v>
      </c>
      <c r="K2990" s="10" t="s">
        <v>68</v>
      </c>
      <c r="L2990" s="10" t="s">
        <v>39</v>
      </c>
    </row>
    <row r="2991" spans="1:12" x14ac:dyDescent="0.3">
      <c r="A2991" s="52">
        <v>45962</v>
      </c>
      <c r="B2991" s="10" t="s">
        <v>475</v>
      </c>
      <c r="C2991" s="10" t="s">
        <v>393</v>
      </c>
      <c r="D2991" s="10" t="s">
        <v>476</v>
      </c>
      <c r="E2991" s="10" t="s">
        <v>16</v>
      </c>
      <c r="F2991" s="10" t="s">
        <v>19</v>
      </c>
      <c r="G2991" s="10" t="s">
        <v>51</v>
      </c>
      <c r="H2991" s="10">
        <v>0.91</v>
      </c>
      <c r="I2991" s="11">
        <v>45655</v>
      </c>
      <c r="J2991" s="10">
        <v>32</v>
      </c>
      <c r="K2991" s="10" t="s">
        <v>52</v>
      </c>
      <c r="L2991" s="10" t="s">
        <v>27</v>
      </c>
    </row>
    <row r="2992" spans="1:12" x14ac:dyDescent="0.3">
      <c r="A2992" s="52">
        <v>45962</v>
      </c>
      <c r="B2992" s="10" t="s">
        <v>482</v>
      </c>
      <c r="C2992" s="10" t="s">
        <v>483</v>
      </c>
      <c r="D2992" s="10" t="s">
        <v>484</v>
      </c>
      <c r="E2992" s="10" t="s">
        <v>16</v>
      </c>
      <c r="F2992" s="10" t="s">
        <v>50</v>
      </c>
      <c r="G2992" s="10" t="s">
        <v>75</v>
      </c>
      <c r="H2992" s="10">
        <v>1</v>
      </c>
      <c r="I2992" s="11">
        <v>44998</v>
      </c>
      <c r="J2992" s="10">
        <v>44</v>
      </c>
      <c r="K2992" s="10" t="s">
        <v>52</v>
      </c>
      <c r="L2992" s="10" t="s">
        <v>27</v>
      </c>
    </row>
    <row r="2993" spans="1:12" x14ac:dyDescent="0.3">
      <c r="A2993" s="52">
        <v>45962</v>
      </c>
      <c r="B2993" s="10" t="s">
        <v>485</v>
      </c>
      <c r="C2993" s="10" t="s">
        <v>375</v>
      </c>
      <c r="D2993" s="10" t="s">
        <v>129</v>
      </c>
      <c r="E2993" s="10" t="s">
        <v>20</v>
      </c>
      <c r="F2993" s="10" t="s">
        <v>19</v>
      </c>
      <c r="G2993" s="10" t="s">
        <v>67</v>
      </c>
      <c r="H2993" s="10">
        <v>0.91</v>
      </c>
      <c r="I2993" s="11">
        <v>45455</v>
      </c>
      <c r="J2993" s="10">
        <v>28</v>
      </c>
      <c r="K2993" s="10" t="s">
        <v>68</v>
      </c>
      <c r="L2993" s="10" t="s">
        <v>23</v>
      </c>
    </row>
    <row r="2994" spans="1:12" x14ac:dyDescent="0.3">
      <c r="A2994" s="52">
        <v>45962</v>
      </c>
      <c r="B2994" s="10" t="s">
        <v>486</v>
      </c>
      <c r="C2994" s="10" t="s">
        <v>144</v>
      </c>
      <c r="D2994" s="10" t="s">
        <v>487</v>
      </c>
      <c r="E2994" s="10" t="s">
        <v>16</v>
      </c>
      <c r="F2994" s="10" t="s">
        <v>19</v>
      </c>
      <c r="G2994" s="10" t="s">
        <v>51</v>
      </c>
      <c r="H2994" s="10">
        <v>0.91</v>
      </c>
      <c r="I2994" s="11">
        <v>45470</v>
      </c>
      <c r="J2994" s="10">
        <v>38</v>
      </c>
      <c r="K2994" s="10" t="s">
        <v>52</v>
      </c>
      <c r="L2994" s="10" t="s">
        <v>40</v>
      </c>
    </row>
    <row r="2995" spans="1:12" x14ac:dyDescent="0.3">
      <c r="A2995" s="52">
        <v>45962</v>
      </c>
      <c r="B2995" s="10" t="s">
        <v>488</v>
      </c>
      <c r="C2995" s="10" t="s">
        <v>489</v>
      </c>
      <c r="D2995" s="10" t="s">
        <v>89</v>
      </c>
      <c r="E2995" s="10" t="s">
        <v>20</v>
      </c>
      <c r="F2995" s="10" t="s">
        <v>19</v>
      </c>
      <c r="G2995" s="10" t="s">
        <v>98</v>
      </c>
      <c r="H2995" s="10">
        <v>1</v>
      </c>
      <c r="I2995" s="11">
        <v>44873</v>
      </c>
      <c r="J2995" s="10">
        <v>37</v>
      </c>
      <c r="K2995" s="10" t="s">
        <v>52</v>
      </c>
      <c r="L2995" s="10" t="s">
        <v>39</v>
      </c>
    </row>
    <row r="2996" spans="1:12" x14ac:dyDescent="0.3">
      <c r="A2996" s="52">
        <v>45962</v>
      </c>
      <c r="B2996" s="10" t="s">
        <v>490</v>
      </c>
      <c r="C2996" s="10" t="s">
        <v>491</v>
      </c>
      <c r="D2996" s="10" t="s">
        <v>172</v>
      </c>
      <c r="E2996" s="10" t="s">
        <v>20</v>
      </c>
      <c r="F2996" s="10" t="s">
        <v>56</v>
      </c>
      <c r="G2996" s="10" t="s">
        <v>29</v>
      </c>
      <c r="H2996" s="10">
        <v>0.91</v>
      </c>
      <c r="I2996" s="11">
        <v>45101</v>
      </c>
      <c r="J2996" s="10">
        <v>21</v>
      </c>
      <c r="K2996" s="10" t="s">
        <v>52</v>
      </c>
      <c r="L2996" s="10" t="s">
        <v>35</v>
      </c>
    </row>
    <row r="2997" spans="1:12" x14ac:dyDescent="0.3">
      <c r="A2997" s="52">
        <v>45962</v>
      </c>
      <c r="B2997" s="10" t="s">
        <v>492</v>
      </c>
      <c r="C2997" s="10" t="s">
        <v>28</v>
      </c>
      <c r="D2997" s="10" t="s">
        <v>331</v>
      </c>
      <c r="E2997" s="10" t="s">
        <v>20</v>
      </c>
      <c r="F2997" s="10" t="s">
        <v>50</v>
      </c>
      <c r="G2997" s="10" t="s">
        <v>67</v>
      </c>
      <c r="H2997" s="10">
        <v>1</v>
      </c>
      <c r="I2997" s="11">
        <v>45292</v>
      </c>
      <c r="J2997" s="10">
        <v>27</v>
      </c>
      <c r="K2997" s="10" t="s">
        <v>52</v>
      </c>
      <c r="L2997" s="10" t="s">
        <v>18</v>
      </c>
    </row>
    <row r="2998" spans="1:12" x14ac:dyDescent="0.3">
      <c r="A2998" s="52">
        <v>45962</v>
      </c>
      <c r="B2998" s="10" t="s">
        <v>493</v>
      </c>
      <c r="C2998" s="10" t="s">
        <v>157</v>
      </c>
      <c r="D2998" s="10" t="s">
        <v>317</v>
      </c>
      <c r="E2998" s="10" t="s">
        <v>20</v>
      </c>
      <c r="F2998" s="10" t="s">
        <v>17</v>
      </c>
      <c r="G2998" s="10" t="s">
        <v>51</v>
      </c>
      <c r="H2998" s="10">
        <v>1</v>
      </c>
      <c r="I2998" s="11">
        <v>44521</v>
      </c>
      <c r="J2998" s="10">
        <v>42</v>
      </c>
      <c r="K2998" s="10" t="s">
        <v>68</v>
      </c>
      <c r="L2998" s="10" t="s">
        <v>31</v>
      </c>
    </row>
    <row r="2999" spans="1:12" x14ac:dyDescent="0.3">
      <c r="A2999" s="52">
        <v>45962</v>
      </c>
      <c r="B2999" s="10" t="s">
        <v>496</v>
      </c>
      <c r="C2999" s="10" t="s">
        <v>497</v>
      </c>
      <c r="D2999" s="10" t="s">
        <v>498</v>
      </c>
      <c r="E2999" s="10" t="s">
        <v>20</v>
      </c>
      <c r="F2999" s="10" t="s">
        <v>19</v>
      </c>
      <c r="G2999" s="10" t="s">
        <v>51</v>
      </c>
      <c r="H2999" s="10">
        <v>1</v>
      </c>
      <c r="I2999" s="11">
        <v>44414</v>
      </c>
      <c r="J2999" s="10">
        <v>21</v>
      </c>
      <c r="K2999" s="10" t="s">
        <v>52</v>
      </c>
      <c r="L2999" s="10" t="s">
        <v>40</v>
      </c>
    </row>
    <row r="3000" spans="1:12" x14ac:dyDescent="0.3">
      <c r="A3000" s="52">
        <v>45962</v>
      </c>
      <c r="B3000" s="10" t="s">
        <v>499</v>
      </c>
      <c r="C3000" s="10" t="s">
        <v>500</v>
      </c>
      <c r="D3000" s="10" t="s">
        <v>366</v>
      </c>
      <c r="E3000" s="10" t="s">
        <v>20</v>
      </c>
      <c r="F3000" s="10" t="s">
        <v>19</v>
      </c>
      <c r="G3000" s="10" t="s">
        <v>51</v>
      </c>
      <c r="H3000" s="10">
        <v>1</v>
      </c>
      <c r="I3000" s="11">
        <v>44757</v>
      </c>
      <c r="J3000" s="10">
        <v>58</v>
      </c>
      <c r="K3000" s="10" t="s">
        <v>52</v>
      </c>
      <c r="L3000" s="10" t="s">
        <v>35</v>
      </c>
    </row>
    <row r="3001" spans="1:12" x14ac:dyDescent="0.3">
      <c r="A3001" s="52">
        <v>45962</v>
      </c>
      <c r="B3001" s="10" t="s">
        <v>501</v>
      </c>
      <c r="C3001" s="10" t="s">
        <v>502</v>
      </c>
      <c r="D3001" s="10" t="s">
        <v>109</v>
      </c>
      <c r="E3001" s="10" t="s">
        <v>20</v>
      </c>
      <c r="F3001" s="10" t="s">
        <v>19</v>
      </c>
      <c r="G3001" s="10" t="s">
        <v>57</v>
      </c>
      <c r="H3001" s="10">
        <v>1</v>
      </c>
      <c r="I3001" s="11">
        <v>44115</v>
      </c>
      <c r="J3001" s="10">
        <v>37</v>
      </c>
      <c r="K3001" s="10" t="s">
        <v>52</v>
      </c>
      <c r="L3001" s="10" t="s">
        <v>39</v>
      </c>
    </row>
    <row r="3002" spans="1:12" x14ac:dyDescent="0.3">
      <c r="A3002" s="52">
        <v>45962</v>
      </c>
      <c r="B3002" s="10" t="s">
        <v>503</v>
      </c>
      <c r="C3002" s="10" t="s">
        <v>504</v>
      </c>
      <c r="D3002" s="10" t="s">
        <v>505</v>
      </c>
      <c r="E3002" s="10" t="s">
        <v>20</v>
      </c>
      <c r="F3002" s="10" t="s">
        <v>56</v>
      </c>
      <c r="G3002" s="10" t="s">
        <v>51</v>
      </c>
      <c r="H3002" s="10">
        <v>1</v>
      </c>
      <c r="I3002" s="11">
        <v>45195</v>
      </c>
      <c r="J3002" s="10">
        <v>27</v>
      </c>
      <c r="K3002" s="10" t="s">
        <v>52</v>
      </c>
      <c r="L3002" s="10" t="s">
        <v>40</v>
      </c>
    </row>
    <row r="3003" spans="1:12" x14ac:dyDescent="0.3">
      <c r="A3003" s="52">
        <v>45962</v>
      </c>
      <c r="B3003" s="10" t="s">
        <v>506</v>
      </c>
      <c r="C3003" s="10" t="s">
        <v>507</v>
      </c>
      <c r="D3003" s="10" t="s">
        <v>234</v>
      </c>
      <c r="E3003" s="10" t="s">
        <v>20</v>
      </c>
      <c r="F3003" s="10" t="s">
        <v>56</v>
      </c>
      <c r="G3003" s="10" t="s">
        <v>75</v>
      </c>
      <c r="H3003" s="10">
        <v>1</v>
      </c>
      <c r="I3003" s="11">
        <v>45888</v>
      </c>
      <c r="J3003" s="10">
        <v>34</v>
      </c>
      <c r="K3003" s="10" t="s">
        <v>52</v>
      </c>
      <c r="L3003" s="10" t="s">
        <v>42</v>
      </c>
    </row>
    <row r="3004" spans="1:12" x14ac:dyDescent="0.3">
      <c r="A3004" s="52">
        <v>45962</v>
      </c>
      <c r="B3004" s="10" t="s">
        <v>508</v>
      </c>
      <c r="C3004" s="10" t="s">
        <v>509</v>
      </c>
      <c r="D3004" s="10" t="s">
        <v>510</v>
      </c>
      <c r="E3004" s="10" t="s">
        <v>20</v>
      </c>
      <c r="F3004" s="10" t="s">
        <v>17</v>
      </c>
      <c r="G3004" s="10" t="s">
        <v>51</v>
      </c>
      <c r="H3004" s="10">
        <v>1</v>
      </c>
      <c r="I3004" s="11">
        <v>45741</v>
      </c>
      <c r="J3004" s="10">
        <v>27</v>
      </c>
      <c r="K3004" s="10" t="s">
        <v>52</v>
      </c>
      <c r="L3004" s="10" t="s">
        <v>31</v>
      </c>
    </row>
    <row r="3005" spans="1:12" x14ac:dyDescent="0.3">
      <c r="A3005" s="52">
        <v>45962</v>
      </c>
      <c r="B3005" s="10" t="s">
        <v>511</v>
      </c>
      <c r="C3005" s="10" t="s">
        <v>512</v>
      </c>
      <c r="D3005" s="10" t="s">
        <v>468</v>
      </c>
      <c r="E3005" s="10" t="s">
        <v>20</v>
      </c>
      <c r="F3005" s="10" t="s">
        <v>17</v>
      </c>
      <c r="G3005" s="10" t="s">
        <v>98</v>
      </c>
      <c r="H3005" s="10">
        <v>1</v>
      </c>
      <c r="I3005" s="11">
        <v>44266</v>
      </c>
      <c r="J3005" s="10">
        <v>60</v>
      </c>
      <c r="K3005" s="10" t="s">
        <v>68</v>
      </c>
      <c r="L3005" s="10" t="s">
        <v>41</v>
      </c>
    </row>
    <row r="3006" spans="1:12" x14ac:dyDescent="0.3">
      <c r="A3006" s="52">
        <v>45962</v>
      </c>
      <c r="B3006" s="10" t="s">
        <v>513</v>
      </c>
      <c r="C3006" s="10" t="s">
        <v>123</v>
      </c>
      <c r="D3006" s="10" t="s">
        <v>514</v>
      </c>
      <c r="E3006" s="10" t="s">
        <v>16</v>
      </c>
      <c r="F3006" s="10" t="s">
        <v>19</v>
      </c>
      <c r="G3006" s="10" t="s">
        <v>51</v>
      </c>
      <c r="H3006" s="10">
        <v>1</v>
      </c>
      <c r="I3006" s="11">
        <v>44944</v>
      </c>
      <c r="J3006" s="10">
        <v>37</v>
      </c>
      <c r="K3006" s="10" t="s">
        <v>68</v>
      </c>
      <c r="L3006" s="10" t="s">
        <v>94</v>
      </c>
    </row>
    <row r="3007" spans="1:12" x14ac:dyDescent="0.3">
      <c r="A3007" s="52">
        <v>45962</v>
      </c>
      <c r="B3007" s="10" t="s">
        <v>515</v>
      </c>
      <c r="C3007" s="10" t="s">
        <v>271</v>
      </c>
      <c r="D3007" s="10" t="s">
        <v>447</v>
      </c>
      <c r="E3007" s="10" t="s">
        <v>20</v>
      </c>
      <c r="F3007" s="10" t="s">
        <v>19</v>
      </c>
      <c r="G3007" s="10" t="s">
        <v>29</v>
      </c>
      <c r="H3007" s="10">
        <v>1</v>
      </c>
      <c r="I3007" s="11">
        <v>44823</v>
      </c>
      <c r="J3007" s="10">
        <v>44</v>
      </c>
      <c r="K3007" s="10" t="s">
        <v>52</v>
      </c>
      <c r="L3007" s="10" t="s">
        <v>41</v>
      </c>
    </row>
    <row r="3008" spans="1:12" x14ac:dyDescent="0.3">
      <c r="A3008" s="52">
        <v>45962</v>
      </c>
      <c r="B3008" s="10" t="s">
        <v>516</v>
      </c>
      <c r="C3008" s="10" t="s">
        <v>144</v>
      </c>
      <c r="D3008" s="10" t="s">
        <v>181</v>
      </c>
      <c r="E3008" s="10" t="s">
        <v>20</v>
      </c>
      <c r="F3008" s="10" t="s">
        <v>17</v>
      </c>
      <c r="G3008" s="10" t="s">
        <v>121</v>
      </c>
      <c r="H3008" s="10">
        <v>1</v>
      </c>
      <c r="I3008" s="11">
        <v>45810</v>
      </c>
      <c r="J3008" s="10">
        <v>25</v>
      </c>
      <c r="K3008" s="10" t="s">
        <v>68</v>
      </c>
      <c r="L3008" s="10" t="s">
        <v>18</v>
      </c>
    </row>
    <row r="3009" spans="1:12" x14ac:dyDescent="0.3">
      <c r="A3009" s="52">
        <v>45962</v>
      </c>
      <c r="B3009" s="10" t="s">
        <v>519</v>
      </c>
      <c r="C3009" s="10" t="s">
        <v>80</v>
      </c>
      <c r="D3009" s="10" t="s">
        <v>283</v>
      </c>
      <c r="E3009" s="10" t="s">
        <v>20</v>
      </c>
      <c r="F3009" s="10" t="s">
        <v>19</v>
      </c>
      <c r="G3009" s="10" t="s">
        <v>51</v>
      </c>
      <c r="H3009" s="10">
        <v>0.91</v>
      </c>
      <c r="I3009" s="11">
        <v>44840</v>
      </c>
      <c r="J3009" s="10">
        <v>39</v>
      </c>
      <c r="K3009" s="10" t="s">
        <v>52</v>
      </c>
      <c r="L3009" s="10" t="s">
        <v>23</v>
      </c>
    </row>
    <row r="3010" spans="1:12" x14ac:dyDescent="0.3">
      <c r="A3010" s="52">
        <v>45962</v>
      </c>
      <c r="B3010" s="10" t="s">
        <v>520</v>
      </c>
      <c r="C3010" s="10" t="s">
        <v>521</v>
      </c>
      <c r="D3010" s="10" t="s">
        <v>168</v>
      </c>
      <c r="E3010" s="10" t="s">
        <v>20</v>
      </c>
      <c r="F3010" s="10" t="s">
        <v>56</v>
      </c>
      <c r="G3010" s="10" t="s">
        <v>75</v>
      </c>
      <c r="H3010" s="10">
        <v>1</v>
      </c>
      <c r="I3010" s="11">
        <v>44258</v>
      </c>
      <c r="J3010" s="10">
        <v>24</v>
      </c>
      <c r="K3010" s="10" t="s">
        <v>52</v>
      </c>
      <c r="L3010" s="10" t="s">
        <v>18</v>
      </c>
    </row>
    <row r="3011" spans="1:12" x14ac:dyDescent="0.3">
      <c r="A3011" s="52">
        <v>45962</v>
      </c>
      <c r="B3011" s="10" t="s">
        <v>522</v>
      </c>
      <c r="C3011" s="10" t="s">
        <v>155</v>
      </c>
      <c r="D3011" s="10" t="s">
        <v>523</v>
      </c>
      <c r="E3011" s="10" t="s">
        <v>16</v>
      </c>
      <c r="F3011" s="10" t="s">
        <v>19</v>
      </c>
      <c r="G3011" s="10" t="s">
        <v>51</v>
      </c>
      <c r="H3011" s="10">
        <v>1</v>
      </c>
      <c r="I3011" s="11">
        <v>45042</v>
      </c>
      <c r="J3011" s="10">
        <v>38</v>
      </c>
      <c r="K3011" s="10" t="s">
        <v>52</v>
      </c>
      <c r="L3011" s="10" t="s">
        <v>23</v>
      </c>
    </row>
    <row r="3012" spans="1:12" x14ac:dyDescent="0.3">
      <c r="A3012" s="52">
        <v>45962</v>
      </c>
      <c r="B3012" s="10" t="s">
        <v>524</v>
      </c>
      <c r="C3012" s="10" t="s">
        <v>155</v>
      </c>
      <c r="D3012" s="10" t="s">
        <v>525</v>
      </c>
      <c r="E3012" s="10" t="s">
        <v>16</v>
      </c>
      <c r="F3012" s="10" t="s">
        <v>19</v>
      </c>
      <c r="G3012" s="10" t="s">
        <v>51</v>
      </c>
      <c r="H3012" s="10">
        <v>1</v>
      </c>
      <c r="I3012" s="11">
        <v>44198</v>
      </c>
      <c r="J3012" s="10">
        <v>44</v>
      </c>
      <c r="K3012" s="10" t="s">
        <v>52</v>
      </c>
      <c r="L3012" s="10" t="s">
        <v>18</v>
      </c>
    </row>
    <row r="3013" spans="1:12" x14ac:dyDescent="0.3">
      <c r="A3013" s="52">
        <v>45962</v>
      </c>
      <c r="B3013" s="10" t="s">
        <v>527</v>
      </c>
      <c r="C3013" s="10" t="s">
        <v>100</v>
      </c>
      <c r="D3013" s="10" t="s">
        <v>510</v>
      </c>
      <c r="E3013" s="10" t="s">
        <v>20</v>
      </c>
      <c r="F3013" s="10" t="s">
        <v>19</v>
      </c>
      <c r="G3013" s="10" t="s">
        <v>29</v>
      </c>
      <c r="H3013" s="10">
        <v>0.91</v>
      </c>
      <c r="I3013" s="11">
        <v>44616</v>
      </c>
      <c r="J3013" s="10">
        <v>45</v>
      </c>
      <c r="K3013" s="10" t="s">
        <v>68</v>
      </c>
      <c r="L3013" s="10" t="s">
        <v>18</v>
      </c>
    </row>
    <row r="3014" spans="1:12" x14ac:dyDescent="0.3">
      <c r="A3014" s="52">
        <v>45962</v>
      </c>
      <c r="B3014" s="10" t="s">
        <v>528</v>
      </c>
      <c r="C3014" s="10" t="s">
        <v>331</v>
      </c>
      <c r="D3014" s="10" t="s">
        <v>445</v>
      </c>
      <c r="E3014" s="10" t="s">
        <v>16</v>
      </c>
      <c r="F3014" s="10" t="s">
        <v>19</v>
      </c>
      <c r="G3014" s="10" t="s">
        <v>51</v>
      </c>
      <c r="H3014" s="10">
        <v>1</v>
      </c>
      <c r="I3014" s="11">
        <v>44776</v>
      </c>
      <c r="J3014" s="10">
        <v>41</v>
      </c>
      <c r="K3014" s="10" t="s">
        <v>52</v>
      </c>
      <c r="L3014" s="10" t="s">
        <v>40</v>
      </c>
    </row>
    <row r="3015" spans="1:12" x14ac:dyDescent="0.3">
      <c r="A3015" s="52">
        <v>45962</v>
      </c>
      <c r="B3015" s="10" t="s">
        <v>529</v>
      </c>
      <c r="C3015" s="10" t="s">
        <v>530</v>
      </c>
      <c r="D3015" s="10" t="s">
        <v>332</v>
      </c>
      <c r="E3015" s="10" t="s">
        <v>16</v>
      </c>
      <c r="F3015" s="10" t="s">
        <v>19</v>
      </c>
      <c r="G3015" s="10" t="s">
        <v>51</v>
      </c>
      <c r="H3015" s="10">
        <v>1</v>
      </c>
      <c r="I3015" s="11">
        <v>44849</v>
      </c>
      <c r="J3015" s="10">
        <v>33</v>
      </c>
      <c r="K3015" s="10" t="s">
        <v>52</v>
      </c>
      <c r="L3015" s="10" t="s">
        <v>21</v>
      </c>
    </row>
    <row r="3016" spans="1:12" x14ac:dyDescent="0.3">
      <c r="A3016" s="52">
        <v>45962</v>
      </c>
      <c r="B3016" s="10" t="s">
        <v>531</v>
      </c>
      <c r="C3016" s="10" t="s">
        <v>283</v>
      </c>
      <c r="D3016" s="10" t="s">
        <v>427</v>
      </c>
      <c r="E3016" s="10" t="s">
        <v>16</v>
      </c>
      <c r="F3016" s="10" t="s">
        <v>19</v>
      </c>
      <c r="G3016" s="10" t="s">
        <v>67</v>
      </c>
      <c r="H3016" s="10">
        <v>1</v>
      </c>
      <c r="I3016" s="11">
        <v>45162</v>
      </c>
      <c r="J3016" s="10">
        <v>28</v>
      </c>
      <c r="K3016" s="10" t="s">
        <v>68</v>
      </c>
      <c r="L3016" s="10" t="s">
        <v>31</v>
      </c>
    </row>
    <row r="3017" spans="1:12" x14ac:dyDescent="0.3">
      <c r="A3017" s="52">
        <v>45962</v>
      </c>
      <c r="B3017" s="10" t="s">
        <v>532</v>
      </c>
      <c r="C3017" s="10" t="s">
        <v>533</v>
      </c>
      <c r="D3017" s="10" t="s">
        <v>49</v>
      </c>
      <c r="E3017" s="10" t="s">
        <v>16</v>
      </c>
      <c r="F3017" s="10" t="s">
        <v>17</v>
      </c>
      <c r="G3017" s="10" t="s">
        <v>75</v>
      </c>
      <c r="H3017" s="10">
        <v>1</v>
      </c>
      <c r="I3017" s="11">
        <v>44965</v>
      </c>
      <c r="J3017" s="10">
        <v>41</v>
      </c>
      <c r="K3017" s="10" t="s">
        <v>52</v>
      </c>
      <c r="L3017" s="10" t="s">
        <v>21</v>
      </c>
    </row>
    <row r="3018" spans="1:12" x14ac:dyDescent="0.3">
      <c r="A3018" s="52">
        <v>45962</v>
      </c>
      <c r="B3018" s="10" t="s">
        <v>534</v>
      </c>
      <c r="C3018" s="10" t="s">
        <v>489</v>
      </c>
      <c r="D3018" s="10" t="s">
        <v>138</v>
      </c>
      <c r="E3018" s="10" t="s">
        <v>20</v>
      </c>
      <c r="F3018" s="10" t="s">
        <v>19</v>
      </c>
      <c r="G3018" s="10" t="s">
        <v>51</v>
      </c>
      <c r="H3018" s="10">
        <v>0.91</v>
      </c>
      <c r="I3018" s="11">
        <v>45413</v>
      </c>
      <c r="J3018" s="10">
        <v>58</v>
      </c>
      <c r="K3018" s="10" t="s">
        <v>52</v>
      </c>
      <c r="L3018" s="10" t="s">
        <v>41</v>
      </c>
    </row>
    <row r="3019" spans="1:12" x14ac:dyDescent="0.3">
      <c r="A3019" s="52">
        <v>45962</v>
      </c>
      <c r="B3019" s="10" t="s">
        <v>535</v>
      </c>
      <c r="C3019" s="10" t="s">
        <v>183</v>
      </c>
      <c r="D3019" s="10" t="s">
        <v>536</v>
      </c>
      <c r="E3019" s="10" t="s">
        <v>16</v>
      </c>
      <c r="F3019" s="10" t="s">
        <v>19</v>
      </c>
      <c r="G3019" s="10" t="s">
        <v>67</v>
      </c>
      <c r="H3019" s="10">
        <v>1</v>
      </c>
      <c r="I3019" s="11">
        <v>44447</v>
      </c>
      <c r="J3019" s="10">
        <v>44</v>
      </c>
      <c r="K3019" s="10" t="s">
        <v>68</v>
      </c>
      <c r="L3019" s="10" t="s">
        <v>23</v>
      </c>
    </row>
    <row r="3020" spans="1:12" x14ac:dyDescent="0.3">
      <c r="A3020" s="52">
        <v>45962</v>
      </c>
      <c r="B3020" s="10" t="s">
        <v>537</v>
      </c>
      <c r="C3020" s="10" t="s">
        <v>219</v>
      </c>
      <c r="D3020" s="10" t="s">
        <v>538</v>
      </c>
      <c r="E3020" s="10" t="s">
        <v>16</v>
      </c>
      <c r="F3020" s="10" t="s">
        <v>17</v>
      </c>
      <c r="G3020" s="10" t="s">
        <v>57</v>
      </c>
      <c r="H3020" s="10">
        <v>1</v>
      </c>
      <c r="I3020" s="11">
        <v>44434</v>
      </c>
      <c r="J3020" s="10">
        <v>42</v>
      </c>
      <c r="K3020" s="10" t="s">
        <v>52</v>
      </c>
      <c r="L3020" s="10" t="s">
        <v>18</v>
      </c>
    </row>
    <row r="3021" spans="1:12" x14ac:dyDescent="0.3">
      <c r="A3021" s="52">
        <v>45962</v>
      </c>
      <c r="B3021" s="10" t="s">
        <v>539</v>
      </c>
      <c r="C3021" s="10" t="s">
        <v>540</v>
      </c>
      <c r="D3021" s="10" t="s">
        <v>281</v>
      </c>
      <c r="E3021" s="10" t="s">
        <v>16</v>
      </c>
      <c r="F3021" s="10" t="s">
        <v>19</v>
      </c>
      <c r="G3021" s="10" t="s">
        <v>51</v>
      </c>
      <c r="H3021" s="10">
        <v>1</v>
      </c>
      <c r="I3021" s="11">
        <v>44630</v>
      </c>
      <c r="J3021" s="10">
        <v>21</v>
      </c>
      <c r="K3021" s="10" t="s">
        <v>52</v>
      </c>
      <c r="L3021" s="10" t="s">
        <v>90</v>
      </c>
    </row>
    <row r="3022" spans="1:12" x14ac:dyDescent="0.3">
      <c r="A3022" s="52">
        <v>45962</v>
      </c>
      <c r="B3022" s="10" t="s">
        <v>541</v>
      </c>
      <c r="C3022" s="10" t="s">
        <v>28</v>
      </c>
      <c r="D3022" s="10" t="s">
        <v>439</v>
      </c>
      <c r="E3022" s="10" t="s">
        <v>20</v>
      </c>
      <c r="F3022" s="10" t="s">
        <v>56</v>
      </c>
      <c r="G3022" s="10" t="s">
        <v>67</v>
      </c>
      <c r="H3022" s="10">
        <v>1</v>
      </c>
      <c r="I3022" s="11">
        <v>45465</v>
      </c>
      <c r="J3022" s="10">
        <v>43</v>
      </c>
      <c r="K3022" s="10" t="s">
        <v>52</v>
      </c>
      <c r="L3022" s="10" t="s">
        <v>35</v>
      </c>
    </row>
    <row r="3023" spans="1:12" x14ac:dyDescent="0.3">
      <c r="A3023" s="52">
        <v>45962</v>
      </c>
      <c r="B3023" s="10" t="s">
        <v>543</v>
      </c>
      <c r="C3023" s="10" t="s">
        <v>544</v>
      </c>
      <c r="D3023" s="10" t="s">
        <v>181</v>
      </c>
      <c r="E3023" s="10" t="s">
        <v>20</v>
      </c>
      <c r="F3023" s="10" t="s">
        <v>19</v>
      </c>
      <c r="G3023" s="10" t="s">
        <v>51</v>
      </c>
      <c r="H3023" s="10">
        <v>1</v>
      </c>
      <c r="I3023" s="11">
        <v>45224</v>
      </c>
      <c r="J3023" s="10">
        <v>47</v>
      </c>
      <c r="K3023" s="10" t="s">
        <v>52</v>
      </c>
      <c r="L3023" s="10" t="s">
        <v>31</v>
      </c>
    </row>
    <row r="3024" spans="1:12" x14ac:dyDescent="0.3">
      <c r="A3024" s="52">
        <v>45962</v>
      </c>
      <c r="B3024" s="10" t="s">
        <v>545</v>
      </c>
      <c r="C3024" s="10" t="s">
        <v>546</v>
      </c>
      <c r="D3024" s="10" t="s">
        <v>547</v>
      </c>
      <c r="E3024" s="10" t="s">
        <v>20</v>
      </c>
      <c r="F3024" s="10" t="s">
        <v>19</v>
      </c>
      <c r="G3024" s="10" t="s">
        <v>51</v>
      </c>
      <c r="H3024" s="10">
        <v>0.91</v>
      </c>
      <c r="I3024" s="11">
        <v>44973</v>
      </c>
      <c r="J3024" s="10">
        <v>54</v>
      </c>
      <c r="K3024" s="10" t="s">
        <v>52</v>
      </c>
      <c r="L3024" s="10" t="s">
        <v>35</v>
      </c>
    </row>
    <row r="3025" spans="1:12" x14ac:dyDescent="0.3">
      <c r="A3025" s="52">
        <v>45962</v>
      </c>
      <c r="B3025" s="10" t="s">
        <v>548</v>
      </c>
      <c r="C3025" s="10" t="s">
        <v>549</v>
      </c>
      <c r="D3025" s="10" t="s">
        <v>207</v>
      </c>
      <c r="E3025" s="10" t="s">
        <v>16</v>
      </c>
      <c r="F3025" s="10" t="s">
        <v>19</v>
      </c>
      <c r="G3025" s="10" t="s">
        <v>67</v>
      </c>
      <c r="H3025" s="10">
        <v>1</v>
      </c>
      <c r="I3025" s="11">
        <v>44149</v>
      </c>
      <c r="J3025" s="10">
        <v>57</v>
      </c>
      <c r="K3025" s="10" t="s">
        <v>68</v>
      </c>
      <c r="L3025" s="10" t="s">
        <v>36</v>
      </c>
    </row>
    <row r="3026" spans="1:12" x14ac:dyDescent="0.3">
      <c r="A3026" s="52">
        <v>45962</v>
      </c>
      <c r="B3026" s="10" t="s">
        <v>550</v>
      </c>
      <c r="C3026" s="10" t="s">
        <v>551</v>
      </c>
      <c r="D3026" s="10" t="s">
        <v>209</v>
      </c>
      <c r="E3026" s="10" t="s">
        <v>16</v>
      </c>
      <c r="F3026" s="10" t="s">
        <v>50</v>
      </c>
      <c r="G3026" s="10" t="s">
        <v>51</v>
      </c>
      <c r="H3026" s="10">
        <v>0.91</v>
      </c>
      <c r="I3026" s="11">
        <v>45241</v>
      </c>
      <c r="J3026" s="10">
        <v>22</v>
      </c>
      <c r="K3026" s="10" t="s">
        <v>52</v>
      </c>
      <c r="L3026" s="10" t="s">
        <v>35</v>
      </c>
    </row>
    <row r="3027" spans="1:12" x14ac:dyDescent="0.3">
      <c r="A3027" s="52">
        <v>45962</v>
      </c>
      <c r="B3027" s="10" t="s">
        <v>552</v>
      </c>
      <c r="C3027" s="10" t="s">
        <v>553</v>
      </c>
      <c r="D3027" s="10" t="s">
        <v>81</v>
      </c>
      <c r="E3027" s="10" t="s">
        <v>20</v>
      </c>
      <c r="F3027" s="10" t="s">
        <v>19</v>
      </c>
      <c r="G3027" s="10" t="s">
        <v>51</v>
      </c>
      <c r="H3027" s="10">
        <v>1</v>
      </c>
      <c r="I3027" s="11">
        <v>45807</v>
      </c>
      <c r="J3027" s="10">
        <v>60</v>
      </c>
      <c r="K3027" s="10" t="s">
        <v>68</v>
      </c>
      <c r="L3027" s="10" t="s">
        <v>42</v>
      </c>
    </row>
    <row r="3028" spans="1:12" x14ac:dyDescent="0.3">
      <c r="A3028" s="52">
        <v>45962</v>
      </c>
      <c r="B3028" s="10" t="s">
        <v>554</v>
      </c>
      <c r="C3028" s="10" t="s">
        <v>555</v>
      </c>
      <c r="D3028" s="10" t="s">
        <v>556</v>
      </c>
      <c r="E3028" s="10" t="s">
        <v>20</v>
      </c>
      <c r="F3028" s="10" t="s">
        <v>50</v>
      </c>
      <c r="G3028" s="10" t="s">
        <v>51</v>
      </c>
      <c r="H3028" s="10">
        <v>1</v>
      </c>
      <c r="I3028" s="11">
        <v>45349</v>
      </c>
      <c r="J3028" s="10">
        <v>65</v>
      </c>
      <c r="K3028" s="10" t="s">
        <v>52</v>
      </c>
      <c r="L3028" s="10" t="s">
        <v>35</v>
      </c>
    </row>
    <row r="3029" spans="1:12" x14ac:dyDescent="0.3">
      <c r="A3029" s="52">
        <v>45962</v>
      </c>
      <c r="B3029" s="10" t="s">
        <v>559</v>
      </c>
      <c r="C3029" s="10" t="s">
        <v>560</v>
      </c>
      <c r="D3029" s="10" t="s">
        <v>168</v>
      </c>
      <c r="E3029" s="10" t="s">
        <v>20</v>
      </c>
      <c r="F3029" s="10" t="s">
        <v>17</v>
      </c>
      <c r="G3029" s="10" t="s">
        <v>57</v>
      </c>
      <c r="H3029" s="10">
        <v>1</v>
      </c>
      <c r="I3029" s="11">
        <v>45056</v>
      </c>
      <c r="J3029" s="10">
        <v>50</v>
      </c>
      <c r="K3029" s="10" t="s">
        <v>68</v>
      </c>
      <c r="L3029" s="10" t="s">
        <v>31</v>
      </c>
    </row>
    <row r="3030" spans="1:12" x14ac:dyDescent="0.3">
      <c r="A3030" s="52">
        <v>45962</v>
      </c>
      <c r="B3030" s="10" t="s">
        <v>561</v>
      </c>
      <c r="C3030" s="10" t="s">
        <v>562</v>
      </c>
      <c r="D3030" s="10" t="s">
        <v>551</v>
      </c>
      <c r="E3030" s="10" t="s">
        <v>20</v>
      </c>
      <c r="F3030" s="10" t="s">
        <v>19</v>
      </c>
      <c r="G3030" s="10" t="s">
        <v>51</v>
      </c>
      <c r="H3030" s="10">
        <v>0.91</v>
      </c>
      <c r="I3030" s="11">
        <v>44111</v>
      </c>
      <c r="J3030" s="10">
        <v>47</v>
      </c>
      <c r="K3030" s="10" t="s">
        <v>68</v>
      </c>
      <c r="L3030" s="10" t="s">
        <v>18</v>
      </c>
    </row>
    <row r="3031" spans="1:12" x14ac:dyDescent="0.3">
      <c r="A3031" s="52">
        <v>45962</v>
      </c>
      <c r="B3031" s="10" t="s">
        <v>563</v>
      </c>
      <c r="C3031" s="10" t="s">
        <v>34</v>
      </c>
      <c r="D3031" s="10" t="s">
        <v>329</v>
      </c>
      <c r="E3031" s="10" t="s">
        <v>20</v>
      </c>
      <c r="F3031" s="10" t="s">
        <v>19</v>
      </c>
      <c r="G3031" s="10" t="s">
        <v>57</v>
      </c>
      <c r="H3031" s="10">
        <v>1</v>
      </c>
      <c r="I3031" s="11">
        <v>45742</v>
      </c>
      <c r="J3031" s="10">
        <v>22</v>
      </c>
      <c r="K3031" s="10" t="s">
        <v>52</v>
      </c>
      <c r="L3031" s="10" t="s">
        <v>90</v>
      </c>
    </row>
    <row r="3032" spans="1:12" x14ac:dyDescent="0.3">
      <c r="A3032" s="52">
        <v>45962</v>
      </c>
      <c r="B3032" s="10" t="s">
        <v>564</v>
      </c>
      <c r="C3032" s="10" t="s">
        <v>105</v>
      </c>
      <c r="D3032" s="10" t="s">
        <v>89</v>
      </c>
      <c r="E3032" s="10" t="s">
        <v>20</v>
      </c>
      <c r="F3032" s="10" t="s">
        <v>19</v>
      </c>
      <c r="G3032" s="10" t="s">
        <v>121</v>
      </c>
      <c r="H3032" s="10">
        <v>1</v>
      </c>
      <c r="I3032" s="11">
        <v>44792</v>
      </c>
      <c r="J3032" s="10">
        <v>59</v>
      </c>
      <c r="K3032" s="10" t="s">
        <v>52</v>
      </c>
      <c r="L3032" s="10" t="s">
        <v>39</v>
      </c>
    </row>
    <row r="3033" spans="1:12" x14ac:dyDescent="0.3">
      <c r="A3033" s="52">
        <v>45962</v>
      </c>
      <c r="B3033" s="10" t="s">
        <v>565</v>
      </c>
      <c r="C3033" s="10" t="s">
        <v>566</v>
      </c>
      <c r="D3033" s="10" t="s">
        <v>126</v>
      </c>
      <c r="E3033" s="10" t="s">
        <v>16</v>
      </c>
      <c r="F3033" s="10" t="s">
        <v>19</v>
      </c>
      <c r="G3033" s="10" t="s">
        <v>51</v>
      </c>
      <c r="H3033" s="10">
        <v>1</v>
      </c>
      <c r="I3033" s="11">
        <v>45231</v>
      </c>
      <c r="J3033" s="10">
        <v>63</v>
      </c>
      <c r="K3033" s="10" t="s">
        <v>52</v>
      </c>
      <c r="L3033" s="10" t="s">
        <v>42</v>
      </c>
    </row>
    <row r="3034" spans="1:12" x14ac:dyDescent="0.3">
      <c r="A3034" s="52">
        <v>45962</v>
      </c>
      <c r="B3034" s="10" t="s">
        <v>571</v>
      </c>
      <c r="C3034" s="10" t="s">
        <v>572</v>
      </c>
      <c r="D3034" s="10" t="s">
        <v>510</v>
      </c>
      <c r="E3034" s="10" t="s">
        <v>20</v>
      </c>
      <c r="F3034" s="10" t="s">
        <v>17</v>
      </c>
      <c r="G3034" s="10" t="s">
        <v>57</v>
      </c>
      <c r="H3034" s="10">
        <v>1</v>
      </c>
      <c r="I3034" s="11">
        <v>44568</v>
      </c>
      <c r="J3034" s="10">
        <v>23</v>
      </c>
      <c r="K3034" s="10" t="s">
        <v>68</v>
      </c>
      <c r="L3034" s="10" t="s">
        <v>27</v>
      </c>
    </row>
    <row r="3035" spans="1:12" x14ac:dyDescent="0.3">
      <c r="A3035" s="52">
        <v>45962</v>
      </c>
      <c r="B3035" s="10" t="s">
        <v>573</v>
      </c>
      <c r="C3035" s="10" t="s">
        <v>111</v>
      </c>
      <c r="D3035" s="10" t="s">
        <v>574</v>
      </c>
      <c r="E3035" s="10" t="s">
        <v>16</v>
      </c>
      <c r="F3035" s="10" t="s">
        <v>17</v>
      </c>
      <c r="G3035" s="10" t="s">
        <v>57</v>
      </c>
      <c r="H3035" s="10">
        <v>0.91</v>
      </c>
      <c r="I3035" s="11">
        <v>45755</v>
      </c>
      <c r="J3035" s="10">
        <v>42</v>
      </c>
      <c r="K3035" s="10" t="s">
        <v>52</v>
      </c>
      <c r="L3035" s="10" t="s">
        <v>18</v>
      </c>
    </row>
    <row r="3036" spans="1:12" x14ac:dyDescent="0.3">
      <c r="A3036" s="52">
        <v>45962</v>
      </c>
      <c r="B3036" s="10" t="s">
        <v>575</v>
      </c>
      <c r="C3036" s="10" t="s">
        <v>155</v>
      </c>
      <c r="D3036" s="10" t="s">
        <v>498</v>
      </c>
      <c r="E3036" s="10" t="s">
        <v>20</v>
      </c>
      <c r="F3036" s="10" t="s">
        <v>19</v>
      </c>
      <c r="G3036" s="10" t="s">
        <v>98</v>
      </c>
      <c r="H3036" s="10">
        <v>0.91</v>
      </c>
      <c r="I3036" s="11">
        <v>44374</v>
      </c>
      <c r="J3036" s="10">
        <v>34</v>
      </c>
      <c r="K3036" s="10" t="s">
        <v>52</v>
      </c>
      <c r="L3036" s="10" t="s">
        <v>18</v>
      </c>
    </row>
    <row r="3037" spans="1:12" x14ac:dyDescent="0.3">
      <c r="A3037" s="52">
        <v>45962</v>
      </c>
      <c r="B3037" s="10" t="s">
        <v>577</v>
      </c>
      <c r="C3037" s="10" t="s">
        <v>248</v>
      </c>
      <c r="D3037" s="10" t="s">
        <v>132</v>
      </c>
      <c r="E3037" s="10" t="s">
        <v>20</v>
      </c>
      <c r="F3037" s="10" t="s">
        <v>19</v>
      </c>
      <c r="G3037" s="10" t="s">
        <v>51</v>
      </c>
      <c r="H3037" s="10">
        <v>1</v>
      </c>
      <c r="I3037" s="11">
        <v>45247</v>
      </c>
      <c r="J3037" s="10">
        <v>20</v>
      </c>
      <c r="K3037" s="10" t="s">
        <v>52</v>
      </c>
      <c r="L3037" s="10" t="s">
        <v>94</v>
      </c>
    </row>
    <row r="3038" spans="1:12" x14ac:dyDescent="0.3">
      <c r="A3038" s="52">
        <v>45962</v>
      </c>
      <c r="B3038" s="10" t="s">
        <v>578</v>
      </c>
      <c r="C3038" s="10" t="s">
        <v>579</v>
      </c>
      <c r="D3038" s="10" t="s">
        <v>580</v>
      </c>
      <c r="E3038" s="10" t="s">
        <v>16</v>
      </c>
      <c r="F3038" s="10" t="s">
        <v>19</v>
      </c>
      <c r="G3038" s="10" t="s">
        <v>51</v>
      </c>
      <c r="H3038" s="10">
        <v>1</v>
      </c>
      <c r="I3038" s="11">
        <v>44327</v>
      </c>
      <c r="J3038" s="10">
        <v>47</v>
      </c>
      <c r="K3038" s="10" t="s">
        <v>68</v>
      </c>
      <c r="L3038" s="10" t="s">
        <v>27</v>
      </c>
    </row>
    <row r="3039" spans="1:12" x14ac:dyDescent="0.3">
      <c r="A3039" s="52">
        <v>45962</v>
      </c>
      <c r="B3039" s="10" t="s">
        <v>581</v>
      </c>
      <c r="C3039" s="10" t="s">
        <v>582</v>
      </c>
      <c r="D3039" s="10" t="s">
        <v>583</v>
      </c>
      <c r="E3039" s="10" t="s">
        <v>16</v>
      </c>
      <c r="F3039" s="10" t="s">
        <v>17</v>
      </c>
      <c r="G3039" s="10" t="s">
        <v>29</v>
      </c>
      <c r="H3039" s="10">
        <v>1</v>
      </c>
      <c r="I3039" s="11">
        <v>44426</v>
      </c>
      <c r="J3039" s="10">
        <v>20</v>
      </c>
      <c r="K3039" s="10" t="s">
        <v>68</v>
      </c>
      <c r="L3039" s="10" t="s">
        <v>18</v>
      </c>
    </row>
    <row r="3040" spans="1:12" x14ac:dyDescent="0.3">
      <c r="A3040" s="52">
        <v>45962</v>
      </c>
      <c r="B3040" s="10" t="s">
        <v>584</v>
      </c>
      <c r="C3040" s="10" t="s">
        <v>28</v>
      </c>
      <c r="D3040" s="10" t="s">
        <v>585</v>
      </c>
      <c r="E3040" s="10" t="s">
        <v>20</v>
      </c>
      <c r="F3040" s="10" t="s">
        <v>19</v>
      </c>
      <c r="G3040" s="10" t="s">
        <v>51</v>
      </c>
      <c r="H3040" s="10">
        <v>1</v>
      </c>
      <c r="I3040" s="11">
        <v>44122</v>
      </c>
      <c r="J3040" s="10">
        <v>29</v>
      </c>
      <c r="K3040" s="10" t="s">
        <v>68</v>
      </c>
      <c r="L3040" s="10" t="s">
        <v>36</v>
      </c>
    </row>
    <row r="3041" spans="1:12" x14ac:dyDescent="0.3">
      <c r="A3041" s="52">
        <v>45962</v>
      </c>
      <c r="B3041" s="10" t="s">
        <v>586</v>
      </c>
      <c r="C3041" s="10" t="s">
        <v>587</v>
      </c>
      <c r="D3041" s="10" t="s">
        <v>588</v>
      </c>
      <c r="E3041" s="10" t="s">
        <v>20</v>
      </c>
      <c r="F3041" s="10" t="s">
        <v>17</v>
      </c>
      <c r="G3041" s="10" t="s">
        <v>29</v>
      </c>
      <c r="H3041" s="10">
        <v>0.91</v>
      </c>
      <c r="I3041" s="11">
        <v>44532</v>
      </c>
      <c r="J3041" s="10">
        <v>22</v>
      </c>
      <c r="K3041" s="10" t="s">
        <v>52</v>
      </c>
      <c r="L3041" s="10" t="s">
        <v>23</v>
      </c>
    </row>
    <row r="3042" spans="1:12" x14ac:dyDescent="0.3">
      <c r="A3042" s="52">
        <v>45962</v>
      </c>
      <c r="B3042" s="10" t="s">
        <v>591</v>
      </c>
      <c r="C3042" s="10" t="s">
        <v>592</v>
      </c>
      <c r="D3042" s="10" t="s">
        <v>295</v>
      </c>
      <c r="E3042" s="10" t="s">
        <v>16</v>
      </c>
      <c r="F3042" s="10" t="s">
        <v>19</v>
      </c>
      <c r="G3042" s="10" t="s">
        <v>51</v>
      </c>
      <c r="H3042" s="10">
        <v>1</v>
      </c>
      <c r="I3042" s="11">
        <v>45656</v>
      </c>
      <c r="J3042" s="10">
        <v>63</v>
      </c>
      <c r="K3042" s="10" t="s">
        <v>68</v>
      </c>
      <c r="L3042" s="10" t="s">
        <v>40</v>
      </c>
    </row>
    <row r="3043" spans="1:12" x14ac:dyDescent="0.3">
      <c r="A3043" s="52">
        <v>45962</v>
      </c>
      <c r="B3043" s="10" t="s">
        <v>593</v>
      </c>
      <c r="C3043" s="10" t="s">
        <v>500</v>
      </c>
      <c r="D3043" s="10" t="s">
        <v>594</v>
      </c>
      <c r="E3043" s="10" t="s">
        <v>16</v>
      </c>
      <c r="F3043" s="10" t="s">
        <v>19</v>
      </c>
      <c r="G3043" s="10" t="s">
        <v>29</v>
      </c>
      <c r="H3043" s="10">
        <v>1</v>
      </c>
      <c r="I3043" s="11">
        <v>44706</v>
      </c>
      <c r="J3043" s="10">
        <v>48</v>
      </c>
      <c r="K3043" s="10" t="s">
        <v>68</v>
      </c>
      <c r="L3043" s="10" t="s">
        <v>40</v>
      </c>
    </row>
    <row r="3044" spans="1:12" x14ac:dyDescent="0.3">
      <c r="A3044" s="52">
        <v>45962</v>
      </c>
      <c r="B3044" s="10" t="s">
        <v>595</v>
      </c>
      <c r="C3044" s="10" t="s">
        <v>168</v>
      </c>
      <c r="D3044" s="10" t="s">
        <v>596</v>
      </c>
      <c r="E3044" s="10" t="s">
        <v>16</v>
      </c>
      <c r="F3044" s="10" t="s">
        <v>19</v>
      </c>
      <c r="G3044" s="10" t="s">
        <v>51</v>
      </c>
      <c r="H3044" s="10">
        <v>1</v>
      </c>
      <c r="I3044" s="11">
        <v>44554</v>
      </c>
      <c r="J3044" s="10">
        <v>26</v>
      </c>
      <c r="K3044" s="10" t="s">
        <v>68</v>
      </c>
      <c r="L3044" s="10" t="s">
        <v>94</v>
      </c>
    </row>
    <row r="3045" spans="1:12" x14ac:dyDescent="0.3">
      <c r="A3045" s="52">
        <v>45962</v>
      </c>
      <c r="B3045" s="10" t="s">
        <v>597</v>
      </c>
      <c r="C3045" s="10" t="s">
        <v>598</v>
      </c>
      <c r="D3045" s="10" t="s">
        <v>599</v>
      </c>
      <c r="E3045" s="10" t="s">
        <v>16</v>
      </c>
      <c r="F3045" s="10" t="s">
        <v>50</v>
      </c>
      <c r="G3045" s="10" t="s">
        <v>67</v>
      </c>
      <c r="H3045" s="10">
        <v>0.91</v>
      </c>
      <c r="I3045" s="11">
        <v>44217</v>
      </c>
      <c r="J3045" s="10">
        <v>32</v>
      </c>
      <c r="K3045" s="10" t="s">
        <v>52</v>
      </c>
      <c r="L3045" s="10" t="s">
        <v>36</v>
      </c>
    </row>
    <row r="3046" spans="1:12" x14ac:dyDescent="0.3">
      <c r="A3046" s="52">
        <v>45962</v>
      </c>
      <c r="B3046" s="10" t="s">
        <v>600</v>
      </c>
      <c r="C3046" s="10" t="s">
        <v>285</v>
      </c>
      <c r="D3046" s="10" t="s">
        <v>89</v>
      </c>
      <c r="E3046" s="10" t="s">
        <v>20</v>
      </c>
      <c r="F3046" s="10" t="s">
        <v>19</v>
      </c>
      <c r="G3046" s="10" t="s">
        <v>121</v>
      </c>
      <c r="H3046" s="10">
        <v>0.91</v>
      </c>
      <c r="I3046" s="11">
        <v>44613</v>
      </c>
      <c r="J3046" s="10">
        <v>21</v>
      </c>
      <c r="K3046" s="10" t="s">
        <v>52</v>
      </c>
      <c r="L3046" s="10" t="s">
        <v>42</v>
      </c>
    </row>
    <row r="3047" spans="1:12" x14ac:dyDescent="0.3">
      <c r="A3047" s="52">
        <v>45962</v>
      </c>
      <c r="B3047" s="10" t="s">
        <v>601</v>
      </c>
      <c r="C3047" s="10" t="s">
        <v>602</v>
      </c>
      <c r="D3047" s="10" t="s">
        <v>447</v>
      </c>
      <c r="E3047" s="10" t="s">
        <v>20</v>
      </c>
      <c r="F3047" s="10" t="s">
        <v>19</v>
      </c>
      <c r="G3047" s="10" t="s">
        <v>51</v>
      </c>
      <c r="H3047" s="10">
        <v>1</v>
      </c>
      <c r="I3047" s="11">
        <v>44607</v>
      </c>
      <c r="J3047" s="10">
        <v>41</v>
      </c>
      <c r="K3047" s="10" t="s">
        <v>68</v>
      </c>
      <c r="L3047" s="10" t="s">
        <v>31</v>
      </c>
    </row>
    <row r="3048" spans="1:12" x14ac:dyDescent="0.3">
      <c r="A3048" s="52">
        <v>45962</v>
      </c>
      <c r="B3048" s="10" t="s">
        <v>603</v>
      </c>
      <c r="C3048" s="10" t="s">
        <v>334</v>
      </c>
      <c r="D3048" s="10" t="s">
        <v>198</v>
      </c>
      <c r="E3048" s="10" t="s">
        <v>20</v>
      </c>
      <c r="F3048" s="10" t="s">
        <v>56</v>
      </c>
      <c r="G3048" s="10" t="s">
        <v>51</v>
      </c>
      <c r="H3048" s="10">
        <v>1</v>
      </c>
      <c r="I3048" s="11">
        <v>45865</v>
      </c>
      <c r="J3048" s="10">
        <v>30</v>
      </c>
      <c r="K3048" s="10" t="s">
        <v>52</v>
      </c>
      <c r="L3048" s="10" t="s">
        <v>42</v>
      </c>
    </row>
    <row r="3049" spans="1:12" x14ac:dyDescent="0.3">
      <c r="A3049" s="52">
        <v>45962</v>
      </c>
      <c r="B3049" s="10" t="s">
        <v>604</v>
      </c>
      <c r="C3049" s="10" t="s">
        <v>605</v>
      </c>
      <c r="D3049" s="10" t="s">
        <v>227</v>
      </c>
      <c r="E3049" s="10" t="s">
        <v>16</v>
      </c>
      <c r="F3049" s="10" t="s">
        <v>19</v>
      </c>
      <c r="G3049" s="10" t="s">
        <v>51</v>
      </c>
      <c r="H3049" s="10">
        <v>1</v>
      </c>
      <c r="I3049" s="11">
        <v>44876</v>
      </c>
      <c r="J3049" s="10">
        <v>24</v>
      </c>
      <c r="K3049" s="10" t="s">
        <v>68</v>
      </c>
      <c r="L3049" s="10" t="s">
        <v>42</v>
      </c>
    </row>
    <row r="3050" spans="1:12" x14ac:dyDescent="0.3">
      <c r="A3050" s="52">
        <v>45962</v>
      </c>
      <c r="B3050" s="10" t="s">
        <v>606</v>
      </c>
      <c r="C3050" s="10" t="s">
        <v>549</v>
      </c>
      <c r="D3050" s="10" t="s">
        <v>487</v>
      </c>
      <c r="E3050" s="10" t="s">
        <v>16</v>
      </c>
      <c r="F3050" s="10" t="s">
        <v>19</v>
      </c>
      <c r="G3050" s="10" t="s">
        <v>51</v>
      </c>
      <c r="H3050" s="10">
        <v>1</v>
      </c>
      <c r="I3050" s="11">
        <v>44449</v>
      </c>
      <c r="J3050" s="10">
        <v>49</v>
      </c>
      <c r="K3050" s="10" t="s">
        <v>68</v>
      </c>
      <c r="L3050" s="10" t="s">
        <v>40</v>
      </c>
    </row>
    <row r="3051" spans="1:12" x14ac:dyDescent="0.3">
      <c r="A3051" s="52">
        <v>45962</v>
      </c>
      <c r="B3051" s="10" t="s">
        <v>607</v>
      </c>
      <c r="C3051" s="10" t="s">
        <v>132</v>
      </c>
      <c r="D3051" s="10" t="s">
        <v>608</v>
      </c>
      <c r="E3051" s="10" t="s">
        <v>16</v>
      </c>
      <c r="F3051" s="10" t="s">
        <v>19</v>
      </c>
      <c r="G3051" s="10" t="s">
        <v>51</v>
      </c>
      <c r="H3051" s="10">
        <v>0.91</v>
      </c>
      <c r="I3051" s="11">
        <v>44724</v>
      </c>
      <c r="J3051" s="10">
        <v>60</v>
      </c>
      <c r="K3051" s="10" t="s">
        <v>52</v>
      </c>
      <c r="L3051" s="10" t="s">
        <v>18</v>
      </c>
    </row>
    <row r="3052" spans="1:12" x14ac:dyDescent="0.3">
      <c r="A3052" s="52">
        <v>45962</v>
      </c>
      <c r="B3052" s="10" t="s">
        <v>609</v>
      </c>
      <c r="C3052" s="10" t="s">
        <v>132</v>
      </c>
      <c r="D3052" s="10" t="s">
        <v>38</v>
      </c>
      <c r="E3052" s="10" t="s">
        <v>20</v>
      </c>
      <c r="F3052" s="10" t="s">
        <v>19</v>
      </c>
      <c r="G3052" s="10" t="s">
        <v>121</v>
      </c>
      <c r="H3052" s="10">
        <v>1</v>
      </c>
      <c r="I3052" s="11">
        <v>45073</v>
      </c>
      <c r="J3052" s="10">
        <v>44</v>
      </c>
      <c r="K3052" s="10" t="s">
        <v>52</v>
      </c>
      <c r="L3052" s="10" t="s">
        <v>18</v>
      </c>
    </row>
    <row r="3053" spans="1:12" x14ac:dyDescent="0.3">
      <c r="A3053" s="52">
        <v>45962</v>
      </c>
      <c r="B3053" s="10" t="s">
        <v>610</v>
      </c>
      <c r="C3053" s="10" t="s">
        <v>611</v>
      </c>
      <c r="D3053" s="10" t="s">
        <v>355</v>
      </c>
      <c r="E3053" s="10" t="s">
        <v>20</v>
      </c>
      <c r="F3053" s="10" t="s">
        <v>17</v>
      </c>
      <c r="G3053" s="10" t="s">
        <v>75</v>
      </c>
      <c r="H3053" s="10">
        <v>1</v>
      </c>
      <c r="I3053" s="11">
        <v>45379</v>
      </c>
      <c r="J3053" s="10">
        <v>51</v>
      </c>
      <c r="K3053" s="10" t="s">
        <v>52</v>
      </c>
      <c r="L3053" s="10" t="s">
        <v>18</v>
      </c>
    </row>
    <row r="3054" spans="1:12" x14ac:dyDescent="0.3">
      <c r="A3054" s="52">
        <v>45962</v>
      </c>
      <c r="B3054" s="10" t="s">
        <v>613</v>
      </c>
      <c r="C3054" s="10" t="s">
        <v>614</v>
      </c>
      <c r="D3054" s="10" t="s">
        <v>421</v>
      </c>
      <c r="E3054" s="10" t="s">
        <v>20</v>
      </c>
      <c r="F3054" s="10" t="s">
        <v>19</v>
      </c>
      <c r="G3054" s="10" t="s">
        <v>29</v>
      </c>
      <c r="H3054" s="10">
        <v>1</v>
      </c>
      <c r="I3054" s="11">
        <v>44715</v>
      </c>
      <c r="J3054" s="10">
        <v>54</v>
      </c>
      <c r="K3054" s="10" t="s">
        <v>68</v>
      </c>
      <c r="L3054" s="10" t="s">
        <v>35</v>
      </c>
    </row>
    <row r="3055" spans="1:12" x14ac:dyDescent="0.3">
      <c r="A3055" s="52">
        <v>45962</v>
      </c>
      <c r="B3055" s="10" t="s">
        <v>615</v>
      </c>
      <c r="C3055" s="10" t="s">
        <v>616</v>
      </c>
      <c r="D3055" s="10" t="s">
        <v>60</v>
      </c>
      <c r="E3055" s="10" t="s">
        <v>20</v>
      </c>
      <c r="F3055" s="10" t="s">
        <v>19</v>
      </c>
      <c r="G3055" s="10" t="s">
        <v>98</v>
      </c>
      <c r="H3055" s="10">
        <v>1</v>
      </c>
      <c r="I3055" s="11">
        <v>45645</v>
      </c>
      <c r="J3055" s="10">
        <v>30</v>
      </c>
      <c r="K3055" s="10" t="s">
        <v>52</v>
      </c>
      <c r="L3055" s="10" t="s">
        <v>41</v>
      </c>
    </row>
    <row r="3056" spans="1:12" x14ac:dyDescent="0.3">
      <c r="A3056" s="52">
        <v>45962</v>
      </c>
      <c r="B3056" s="10" t="s">
        <v>617</v>
      </c>
      <c r="C3056" s="10" t="s">
        <v>14</v>
      </c>
      <c r="D3056" s="10" t="s">
        <v>200</v>
      </c>
      <c r="E3056" s="10" t="s">
        <v>16</v>
      </c>
      <c r="F3056" s="10" t="s">
        <v>56</v>
      </c>
      <c r="G3056" s="10" t="s">
        <v>67</v>
      </c>
      <c r="H3056" s="10">
        <v>1</v>
      </c>
      <c r="I3056" s="11">
        <v>44636</v>
      </c>
      <c r="J3056" s="10">
        <v>25</v>
      </c>
      <c r="K3056" s="10" t="s">
        <v>52</v>
      </c>
      <c r="L3056" s="10" t="s">
        <v>18</v>
      </c>
    </row>
    <row r="3057" spans="1:12" x14ac:dyDescent="0.3">
      <c r="A3057" s="52">
        <v>45962</v>
      </c>
      <c r="B3057" s="10" t="s">
        <v>618</v>
      </c>
      <c r="C3057" s="10" t="s">
        <v>509</v>
      </c>
      <c r="D3057" s="10" t="s">
        <v>175</v>
      </c>
      <c r="E3057" s="10" t="s">
        <v>16</v>
      </c>
      <c r="F3057" s="10" t="s">
        <v>19</v>
      </c>
      <c r="G3057" s="10" t="s">
        <v>51</v>
      </c>
      <c r="H3057" s="10">
        <v>1</v>
      </c>
      <c r="I3057" s="11">
        <v>44686</v>
      </c>
      <c r="J3057" s="10">
        <v>51</v>
      </c>
      <c r="K3057" s="10" t="s">
        <v>52</v>
      </c>
      <c r="L3057" s="10" t="s">
        <v>18</v>
      </c>
    </row>
    <row r="3058" spans="1:12" x14ac:dyDescent="0.3">
      <c r="A3058" s="52">
        <v>45962</v>
      </c>
      <c r="B3058" s="10" t="s">
        <v>621</v>
      </c>
      <c r="C3058" s="10" t="s">
        <v>345</v>
      </c>
      <c r="D3058" s="10" t="s">
        <v>622</v>
      </c>
      <c r="E3058" s="10" t="s">
        <v>20</v>
      </c>
      <c r="F3058" s="10" t="s">
        <v>19</v>
      </c>
      <c r="G3058" s="10" t="s">
        <v>57</v>
      </c>
      <c r="H3058" s="10">
        <v>1</v>
      </c>
      <c r="I3058" s="11">
        <v>44210</v>
      </c>
      <c r="J3058" s="10">
        <v>62</v>
      </c>
      <c r="K3058" s="10" t="s">
        <v>52</v>
      </c>
      <c r="L3058" s="10" t="s">
        <v>27</v>
      </c>
    </row>
    <row r="3059" spans="1:12" x14ac:dyDescent="0.3">
      <c r="A3059" s="52">
        <v>45962</v>
      </c>
      <c r="B3059" s="10" t="s">
        <v>623</v>
      </c>
      <c r="C3059" s="10" t="s">
        <v>530</v>
      </c>
      <c r="D3059" s="10" t="s">
        <v>97</v>
      </c>
      <c r="E3059" s="10" t="s">
        <v>20</v>
      </c>
      <c r="F3059" s="10" t="s">
        <v>17</v>
      </c>
      <c r="G3059" s="10" t="s">
        <v>51</v>
      </c>
      <c r="H3059" s="10">
        <v>1</v>
      </c>
      <c r="I3059" s="11">
        <v>45035</v>
      </c>
      <c r="J3059" s="10">
        <v>48</v>
      </c>
      <c r="K3059" s="10" t="s">
        <v>68</v>
      </c>
      <c r="L3059" s="10" t="s">
        <v>21</v>
      </c>
    </row>
    <row r="3060" spans="1:12" x14ac:dyDescent="0.3">
      <c r="A3060" s="52">
        <v>45962</v>
      </c>
      <c r="B3060" s="10" t="s">
        <v>626</v>
      </c>
      <c r="C3060" s="10" t="s">
        <v>627</v>
      </c>
      <c r="D3060" s="10" t="s">
        <v>628</v>
      </c>
      <c r="E3060" s="10" t="s">
        <v>16</v>
      </c>
      <c r="F3060" s="10" t="s">
        <v>17</v>
      </c>
      <c r="G3060" s="10" t="s">
        <v>121</v>
      </c>
      <c r="H3060" s="10">
        <v>1</v>
      </c>
      <c r="I3060" s="11">
        <v>44590</v>
      </c>
      <c r="J3060" s="10">
        <v>24</v>
      </c>
      <c r="K3060" s="10" t="s">
        <v>68</v>
      </c>
      <c r="L3060" s="10" t="s">
        <v>18</v>
      </c>
    </row>
    <row r="3061" spans="1:12" x14ac:dyDescent="0.3">
      <c r="A3061" s="52">
        <v>45962</v>
      </c>
      <c r="B3061" s="10" t="s">
        <v>629</v>
      </c>
      <c r="C3061" s="10" t="s">
        <v>630</v>
      </c>
      <c r="D3061" s="10" t="s">
        <v>332</v>
      </c>
      <c r="E3061" s="10" t="s">
        <v>16</v>
      </c>
      <c r="F3061" s="10" t="s">
        <v>50</v>
      </c>
      <c r="G3061" s="10" t="s">
        <v>51</v>
      </c>
      <c r="H3061" s="10">
        <v>0.91</v>
      </c>
      <c r="I3061" s="11">
        <v>45695</v>
      </c>
      <c r="J3061" s="10">
        <v>45</v>
      </c>
      <c r="K3061" s="10" t="s">
        <v>52</v>
      </c>
      <c r="L3061" s="10" t="s">
        <v>94</v>
      </c>
    </row>
    <row r="3062" spans="1:12" x14ac:dyDescent="0.3">
      <c r="A3062" s="52">
        <v>45962</v>
      </c>
      <c r="B3062" s="10" t="s">
        <v>631</v>
      </c>
      <c r="C3062" s="10" t="s">
        <v>250</v>
      </c>
      <c r="D3062" s="10" t="s">
        <v>424</v>
      </c>
      <c r="E3062" s="10" t="s">
        <v>20</v>
      </c>
      <c r="F3062" s="10" t="s">
        <v>19</v>
      </c>
      <c r="G3062" s="10" t="s">
        <v>98</v>
      </c>
      <c r="H3062" s="10">
        <v>1</v>
      </c>
      <c r="I3062" s="11">
        <v>44518</v>
      </c>
      <c r="J3062" s="10">
        <v>62</v>
      </c>
      <c r="K3062" s="10" t="s">
        <v>52</v>
      </c>
      <c r="L3062" s="10" t="s">
        <v>40</v>
      </c>
    </row>
    <row r="3063" spans="1:12" x14ac:dyDescent="0.3">
      <c r="A3063" s="52">
        <v>45962</v>
      </c>
      <c r="B3063" s="10" t="s">
        <v>632</v>
      </c>
      <c r="C3063" s="10" t="s">
        <v>491</v>
      </c>
      <c r="D3063" s="10" t="s">
        <v>633</v>
      </c>
      <c r="E3063" s="10" t="s">
        <v>20</v>
      </c>
      <c r="F3063" s="10" t="s">
        <v>56</v>
      </c>
      <c r="G3063" s="10" t="s">
        <v>57</v>
      </c>
      <c r="H3063" s="10">
        <v>1</v>
      </c>
      <c r="I3063" s="11">
        <v>44946</v>
      </c>
      <c r="J3063" s="10">
        <v>64</v>
      </c>
      <c r="K3063" s="10" t="s">
        <v>52</v>
      </c>
      <c r="L3063" s="10" t="s">
        <v>27</v>
      </c>
    </row>
    <row r="3064" spans="1:12" x14ac:dyDescent="0.3">
      <c r="A3064" s="52">
        <v>45962</v>
      </c>
      <c r="B3064" s="10" t="s">
        <v>634</v>
      </c>
      <c r="C3064" s="10" t="s">
        <v>635</v>
      </c>
      <c r="D3064" s="10" t="s">
        <v>636</v>
      </c>
      <c r="E3064" s="10" t="s">
        <v>16</v>
      </c>
      <c r="F3064" s="10" t="s">
        <v>17</v>
      </c>
      <c r="G3064" s="10" t="s">
        <v>75</v>
      </c>
      <c r="H3064" s="10">
        <v>1</v>
      </c>
      <c r="I3064" s="11">
        <v>45717</v>
      </c>
      <c r="J3064" s="10">
        <v>56</v>
      </c>
      <c r="K3064" s="10" t="s">
        <v>52</v>
      </c>
      <c r="L3064" s="10" t="s">
        <v>18</v>
      </c>
    </row>
    <row r="3065" spans="1:12" x14ac:dyDescent="0.3">
      <c r="A3065" s="52">
        <v>45962</v>
      </c>
      <c r="B3065" s="10" t="s">
        <v>637</v>
      </c>
      <c r="C3065" s="10" t="s">
        <v>638</v>
      </c>
      <c r="D3065" s="10" t="s">
        <v>639</v>
      </c>
      <c r="E3065" s="10" t="s">
        <v>20</v>
      </c>
      <c r="F3065" s="10" t="s">
        <v>56</v>
      </c>
      <c r="G3065" s="10" t="s">
        <v>51</v>
      </c>
      <c r="H3065" s="10">
        <v>1</v>
      </c>
      <c r="I3065" s="11">
        <v>44251</v>
      </c>
      <c r="J3065" s="10">
        <v>55</v>
      </c>
      <c r="K3065" s="10" t="s">
        <v>52</v>
      </c>
      <c r="L3065" s="10" t="s">
        <v>27</v>
      </c>
    </row>
    <row r="3066" spans="1:12" x14ac:dyDescent="0.3">
      <c r="A3066" s="52">
        <v>45962</v>
      </c>
      <c r="B3066" s="10" t="s">
        <v>643</v>
      </c>
      <c r="C3066" s="10" t="s">
        <v>334</v>
      </c>
      <c r="D3066" s="10" t="s">
        <v>286</v>
      </c>
      <c r="E3066" s="10" t="s">
        <v>20</v>
      </c>
      <c r="F3066" s="10" t="s">
        <v>19</v>
      </c>
      <c r="G3066" s="10" t="s">
        <v>67</v>
      </c>
      <c r="H3066" s="10">
        <v>1</v>
      </c>
      <c r="I3066" s="11">
        <v>45176</v>
      </c>
      <c r="J3066" s="10">
        <v>44</v>
      </c>
      <c r="K3066" s="10" t="s">
        <v>68</v>
      </c>
      <c r="L3066" s="10" t="s">
        <v>35</v>
      </c>
    </row>
    <row r="3067" spans="1:12" x14ac:dyDescent="0.3">
      <c r="A3067" s="52">
        <v>45962</v>
      </c>
      <c r="B3067" s="10" t="s">
        <v>644</v>
      </c>
      <c r="C3067" s="10" t="s">
        <v>645</v>
      </c>
      <c r="D3067" s="10" t="s">
        <v>510</v>
      </c>
      <c r="E3067" s="10" t="s">
        <v>20</v>
      </c>
      <c r="F3067" s="10" t="s">
        <v>19</v>
      </c>
      <c r="G3067" s="10" t="s">
        <v>51</v>
      </c>
      <c r="H3067" s="10">
        <v>1</v>
      </c>
      <c r="I3067" s="11">
        <v>44288</v>
      </c>
      <c r="J3067" s="10">
        <v>59</v>
      </c>
      <c r="K3067" s="10" t="s">
        <v>52</v>
      </c>
      <c r="L3067" s="10" t="s">
        <v>36</v>
      </c>
    </row>
    <row r="3068" spans="1:12" x14ac:dyDescent="0.3">
      <c r="A3068" s="52">
        <v>45962</v>
      </c>
      <c r="B3068" s="10" t="s">
        <v>646</v>
      </c>
      <c r="C3068" s="10" t="s">
        <v>647</v>
      </c>
      <c r="D3068" s="10" t="s">
        <v>101</v>
      </c>
      <c r="E3068" s="10" t="s">
        <v>16</v>
      </c>
      <c r="F3068" s="10" t="s">
        <v>17</v>
      </c>
      <c r="G3068" s="10" t="s">
        <v>98</v>
      </c>
      <c r="H3068" s="10">
        <v>1</v>
      </c>
      <c r="I3068" s="11">
        <v>44623</v>
      </c>
      <c r="J3068" s="10">
        <v>63</v>
      </c>
      <c r="K3068" s="10" t="s">
        <v>68</v>
      </c>
      <c r="L3068" s="10" t="s">
        <v>90</v>
      </c>
    </row>
    <row r="3069" spans="1:12" x14ac:dyDescent="0.3">
      <c r="A3069" s="52">
        <v>45962</v>
      </c>
      <c r="B3069" s="10" t="s">
        <v>650</v>
      </c>
      <c r="C3069" s="10" t="s">
        <v>651</v>
      </c>
      <c r="D3069" s="10" t="s">
        <v>652</v>
      </c>
      <c r="E3069" s="10" t="s">
        <v>16</v>
      </c>
      <c r="F3069" s="10" t="s">
        <v>19</v>
      </c>
      <c r="G3069" s="10" t="s">
        <v>51</v>
      </c>
      <c r="H3069" s="10">
        <v>0.91</v>
      </c>
      <c r="I3069" s="11">
        <v>45632</v>
      </c>
      <c r="J3069" s="10">
        <v>44</v>
      </c>
      <c r="K3069" s="10" t="s">
        <v>68</v>
      </c>
      <c r="L3069" s="10" t="s">
        <v>27</v>
      </c>
    </row>
    <row r="3070" spans="1:12" x14ac:dyDescent="0.3">
      <c r="A3070" s="52">
        <v>45962</v>
      </c>
      <c r="B3070" s="10" t="s">
        <v>653</v>
      </c>
      <c r="C3070" s="10" t="s">
        <v>654</v>
      </c>
      <c r="D3070" s="10" t="s">
        <v>514</v>
      </c>
      <c r="E3070" s="10" t="s">
        <v>16</v>
      </c>
      <c r="F3070" s="10" t="s">
        <v>19</v>
      </c>
      <c r="G3070" s="10" t="s">
        <v>51</v>
      </c>
      <c r="H3070" s="10">
        <v>1</v>
      </c>
      <c r="I3070" s="11">
        <v>44532</v>
      </c>
      <c r="J3070" s="10">
        <v>62</v>
      </c>
      <c r="K3070" s="10" t="s">
        <v>68</v>
      </c>
      <c r="L3070" s="10" t="s">
        <v>18</v>
      </c>
    </row>
    <row r="3071" spans="1:12" x14ac:dyDescent="0.3">
      <c r="A3071" s="52">
        <v>45962</v>
      </c>
      <c r="B3071" s="10" t="s">
        <v>655</v>
      </c>
      <c r="C3071" s="10" t="s">
        <v>131</v>
      </c>
      <c r="D3071" s="10" t="s">
        <v>63</v>
      </c>
      <c r="E3071" s="10" t="s">
        <v>20</v>
      </c>
      <c r="F3071" s="10" t="s">
        <v>19</v>
      </c>
      <c r="G3071" s="10" t="s">
        <v>121</v>
      </c>
      <c r="H3071" s="10">
        <v>0.91</v>
      </c>
      <c r="I3071" s="11">
        <v>44358</v>
      </c>
      <c r="J3071" s="10">
        <v>54</v>
      </c>
      <c r="K3071" s="10" t="s">
        <v>68</v>
      </c>
      <c r="L3071" s="10" t="s">
        <v>90</v>
      </c>
    </row>
    <row r="3072" spans="1:12" x14ac:dyDescent="0.3">
      <c r="A3072" s="52">
        <v>45962</v>
      </c>
      <c r="B3072" s="10" t="s">
        <v>656</v>
      </c>
      <c r="C3072" s="10" t="s">
        <v>342</v>
      </c>
      <c r="D3072" s="10" t="s">
        <v>657</v>
      </c>
      <c r="E3072" s="10" t="s">
        <v>16</v>
      </c>
      <c r="F3072" s="10" t="s">
        <v>19</v>
      </c>
      <c r="G3072" s="10" t="s">
        <v>57</v>
      </c>
      <c r="H3072" s="10">
        <v>1</v>
      </c>
      <c r="I3072" s="11">
        <v>44432</v>
      </c>
      <c r="J3072" s="10">
        <v>47</v>
      </c>
      <c r="K3072" s="10" t="s">
        <v>52</v>
      </c>
      <c r="L3072" s="10" t="s">
        <v>90</v>
      </c>
    </row>
    <row r="3073" spans="1:12" x14ac:dyDescent="0.3">
      <c r="A3073" s="52">
        <v>45962</v>
      </c>
      <c r="B3073" s="10" t="s">
        <v>659</v>
      </c>
      <c r="C3073" s="10" t="s">
        <v>271</v>
      </c>
      <c r="D3073" s="10" t="s">
        <v>260</v>
      </c>
      <c r="E3073" s="10" t="s">
        <v>20</v>
      </c>
      <c r="F3073" s="10" t="s">
        <v>19</v>
      </c>
      <c r="G3073" s="10" t="s">
        <v>51</v>
      </c>
      <c r="H3073" s="10">
        <v>1</v>
      </c>
      <c r="I3073" s="11">
        <v>44113</v>
      </c>
      <c r="J3073" s="10">
        <v>49</v>
      </c>
      <c r="K3073" s="10" t="s">
        <v>52</v>
      </c>
      <c r="L3073" s="10" t="s">
        <v>18</v>
      </c>
    </row>
    <row r="3074" spans="1:12" x14ac:dyDescent="0.3">
      <c r="A3074" s="52">
        <v>45962</v>
      </c>
      <c r="B3074" s="10" t="s">
        <v>660</v>
      </c>
      <c r="C3074" s="10" t="s">
        <v>661</v>
      </c>
      <c r="D3074" s="10" t="s">
        <v>212</v>
      </c>
      <c r="E3074" s="10" t="s">
        <v>20</v>
      </c>
      <c r="F3074" s="10" t="s">
        <v>19</v>
      </c>
      <c r="G3074" s="10" t="s">
        <v>57</v>
      </c>
      <c r="H3074" s="10">
        <v>1</v>
      </c>
      <c r="I3074" s="11">
        <v>44230</v>
      </c>
      <c r="J3074" s="10">
        <v>52</v>
      </c>
      <c r="K3074" s="10" t="s">
        <v>52</v>
      </c>
      <c r="L3074" s="10" t="s">
        <v>18</v>
      </c>
    </row>
    <row r="3075" spans="1:12" x14ac:dyDescent="0.3">
      <c r="A3075" s="52">
        <v>45962</v>
      </c>
      <c r="B3075" s="10" t="s">
        <v>662</v>
      </c>
      <c r="C3075" s="10" t="s">
        <v>372</v>
      </c>
      <c r="D3075" s="10" t="s">
        <v>663</v>
      </c>
      <c r="E3075" s="10" t="s">
        <v>16</v>
      </c>
      <c r="F3075" s="10" t="s">
        <v>19</v>
      </c>
      <c r="G3075" s="10" t="s">
        <v>67</v>
      </c>
      <c r="H3075" s="10">
        <v>0.91</v>
      </c>
      <c r="I3075" s="11">
        <v>44639</v>
      </c>
      <c r="J3075" s="10">
        <v>50</v>
      </c>
      <c r="K3075" s="10" t="s">
        <v>68</v>
      </c>
      <c r="L3075" s="10" t="s">
        <v>18</v>
      </c>
    </row>
    <row r="3076" spans="1:12" x14ac:dyDescent="0.3">
      <c r="A3076" s="52">
        <v>45962</v>
      </c>
      <c r="B3076" s="10" t="s">
        <v>664</v>
      </c>
      <c r="C3076" s="10" t="s">
        <v>549</v>
      </c>
      <c r="D3076" s="10" t="s">
        <v>592</v>
      </c>
      <c r="E3076" s="10" t="s">
        <v>20</v>
      </c>
      <c r="F3076" s="10" t="s">
        <v>50</v>
      </c>
      <c r="G3076" s="10" t="s">
        <v>51</v>
      </c>
      <c r="H3076" s="10">
        <v>1</v>
      </c>
      <c r="I3076" s="11">
        <v>44686</v>
      </c>
      <c r="J3076" s="10">
        <v>40</v>
      </c>
      <c r="K3076" s="10" t="s">
        <v>52</v>
      </c>
      <c r="L3076" s="10" t="s">
        <v>42</v>
      </c>
    </row>
    <row r="3077" spans="1:12" x14ac:dyDescent="0.3">
      <c r="A3077" s="52">
        <v>45962</v>
      </c>
      <c r="B3077" s="10" t="s">
        <v>673</v>
      </c>
      <c r="C3077" s="10" t="s">
        <v>674</v>
      </c>
      <c r="D3077" s="10" t="s">
        <v>184</v>
      </c>
      <c r="E3077" s="10" t="s">
        <v>16</v>
      </c>
      <c r="F3077" s="10" t="s">
        <v>17</v>
      </c>
      <c r="G3077" s="10" t="s">
        <v>51</v>
      </c>
      <c r="H3077" s="10">
        <v>1</v>
      </c>
      <c r="I3077" s="11">
        <v>45357</v>
      </c>
      <c r="J3077" s="10">
        <v>40</v>
      </c>
      <c r="K3077" s="10" t="s">
        <v>52</v>
      </c>
      <c r="L3077" s="10" t="s">
        <v>18</v>
      </c>
    </row>
    <row r="3078" spans="1:12" x14ac:dyDescent="0.3">
      <c r="A3078" s="52">
        <v>45962</v>
      </c>
      <c r="B3078" s="10" t="s">
        <v>675</v>
      </c>
      <c r="C3078" s="10" t="s">
        <v>676</v>
      </c>
      <c r="D3078" s="10" t="s">
        <v>677</v>
      </c>
      <c r="E3078" s="10" t="s">
        <v>16</v>
      </c>
      <c r="F3078" s="10" t="s">
        <v>19</v>
      </c>
      <c r="G3078" s="10" t="s">
        <v>29</v>
      </c>
      <c r="H3078" s="10">
        <v>0.91</v>
      </c>
      <c r="I3078" s="11">
        <v>44704</v>
      </c>
      <c r="J3078" s="10">
        <v>65</v>
      </c>
      <c r="K3078" s="10" t="s">
        <v>52</v>
      </c>
      <c r="L3078" s="10" t="s">
        <v>41</v>
      </c>
    </row>
    <row r="3079" spans="1:12" x14ac:dyDescent="0.3">
      <c r="A3079" s="52">
        <v>45962</v>
      </c>
      <c r="B3079" s="10" t="s">
        <v>678</v>
      </c>
      <c r="C3079" s="10" t="s">
        <v>679</v>
      </c>
      <c r="D3079" s="10" t="s">
        <v>66</v>
      </c>
      <c r="E3079" s="10" t="s">
        <v>20</v>
      </c>
      <c r="F3079" s="10" t="s">
        <v>17</v>
      </c>
      <c r="G3079" s="10" t="s">
        <v>121</v>
      </c>
      <c r="H3079" s="10">
        <v>1</v>
      </c>
      <c r="I3079" s="11">
        <v>45231</v>
      </c>
      <c r="J3079" s="10">
        <v>64</v>
      </c>
      <c r="K3079" s="10" t="s">
        <v>52</v>
      </c>
      <c r="L3079" s="10" t="s">
        <v>18</v>
      </c>
    </row>
    <row r="3080" spans="1:12" x14ac:dyDescent="0.3">
      <c r="A3080" s="52">
        <v>45962</v>
      </c>
      <c r="B3080" s="10" t="s">
        <v>680</v>
      </c>
      <c r="C3080" s="10" t="s">
        <v>319</v>
      </c>
      <c r="D3080" s="10" t="s">
        <v>92</v>
      </c>
      <c r="E3080" s="10" t="s">
        <v>20</v>
      </c>
      <c r="F3080" s="10" t="s">
        <v>50</v>
      </c>
      <c r="G3080" s="10" t="s">
        <v>51</v>
      </c>
      <c r="H3080" s="10">
        <v>1</v>
      </c>
      <c r="I3080" s="11">
        <v>44377</v>
      </c>
      <c r="J3080" s="10">
        <v>51</v>
      </c>
      <c r="K3080" s="10" t="s">
        <v>52</v>
      </c>
      <c r="L3080" s="10" t="s">
        <v>90</v>
      </c>
    </row>
    <row r="3081" spans="1:12" x14ac:dyDescent="0.3">
      <c r="A3081" s="52">
        <v>45962</v>
      </c>
      <c r="B3081" s="10" t="s">
        <v>681</v>
      </c>
      <c r="C3081" s="10" t="s">
        <v>674</v>
      </c>
      <c r="D3081" s="10" t="s">
        <v>588</v>
      </c>
      <c r="E3081" s="10" t="s">
        <v>20</v>
      </c>
      <c r="F3081" s="10" t="s">
        <v>17</v>
      </c>
      <c r="G3081" s="10" t="s">
        <v>67</v>
      </c>
      <c r="H3081" s="10">
        <v>1</v>
      </c>
      <c r="I3081" s="11">
        <v>44082</v>
      </c>
      <c r="J3081" s="10">
        <v>64</v>
      </c>
      <c r="K3081" s="10" t="s">
        <v>68</v>
      </c>
      <c r="L3081" s="10" t="s">
        <v>21</v>
      </c>
    </row>
    <row r="3082" spans="1:12" x14ac:dyDescent="0.3">
      <c r="A3082" s="52">
        <v>45962</v>
      </c>
      <c r="B3082" s="10" t="s">
        <v>682</v>
      </c>
      <c r="C3082" s="10" t="s">
        <v>683</v>
      </c>
      <c r="D3082" s="10" t="s">
        <v>684</v>
      </c>
      <c r="E3082" s="10" t="s">
        <v>20</v>
      </c>
      <c r="F3082" s="10" t="s">
        <v>17</v>
      </c>
      <c r="G3082" s="10" t="s">
        <v>121</v>
      </c>
      <c r="H3082" s="10">
        <v>1</v>
      </c>
      <c r="I3082" s="11">
        <v>45710</v>
      </c>
      <c r="J3082" s="10">
        <v>45</v>
      </c>
      <c r="K3082" s="10" t="s">
        <v>52</v>
      </c>
      <c r="L3082" s="10" t="s">
        <v>31</v>
      </c>
    </row>
    <row r="3083" spans="1:12" x14ac:dyDescent="0.3">
      <c r="A3083" s="52">
        <v>45962</v>
      </c>
      <c r="B3083" s="10" t="s">
        <v>685</v>
      </c>
      <c r="C3083" s="10" t="s">
        <v>686</v>
      </c>
      <c r="D3083" s="10" t="s">
        <v>71</v>
      </c>
      <c r="E3083" s="10" t="s">
        <v>16</v>
      </c>
      <c r="F3083" s="10" t="s">
        <v>50</v>
      </c>
      <c r="G3083" s="10" t="s">
        <v>67</v>
      </c>
      <c r="H3083" s="10">
        <v>1</v>
      </c>
      <c r="I3083" s="11">
        <v>44533</v>
      </c>
      <c r="J3083" s="10">
        <v>21</v>
      </c>
      <c r="K3083" s="10" t="s">
        <v>52</v>
      </c>
      <c r="L3083" s="10" t="s">
        <v>31</v>
      </c>
    </row>
    <row r="3084" spans="1:12" x14ac:dyDescent="0.3">
      <c r="A3084" s="52">
        <v>45962</v>
      </c>
      <c r="B3084" s="10" t="s">
        <v>687</v>
      </c>
      <c r="C3084" s="10" t="s">
        <v>560</v>
      </c>
      <c r="D3084" s="10" t="s">
        <v>688</v>
      </c>
      <c r="E3084" s="10" t="s">
        <v>16</v>
      </c>
      <c r="F3084" s="10" t="s">
        <v>19</v>
      </c>
      <c r="G3084" s="10" t="s">
        <v>67</v>
      </c>
      <c r="H3084" s="10">
        <v>1</v>
      </c>
      <c r="I3084" s="11">
        <v>44876</v>
      </c>
      <c r="J3084" s="10">
        <v>62</v>
      </c>
      <c r="K3084" s="10" t="s">
        <v>52</v>
      </c>
      <c r="L3084" s="10" t="s">
        <v>21</v>
      </c>
    </row>
    <row r="3085" spans="1:12" x14ac:dyDescent="0.3">
      <c r="A3085" s="52">
        <v>45962</v>
      </c>
      <c r="B3085" s="10" t="s">
        <v>691</v>
      </c>
      <c r="C3085" s="10" t="s">
        <v>73</v>
      </c>
      <c r="D3085" s="10" t="s">
        <v>692</v>
      </c>
      <c r="E3085" s="10" t="s">
        <v>16</v>
      </c>
      <c r="F3085" s="10" t="s">
        <v>19</v>
      </c>
      <c r="G3085" s="10" t="s">
        <v>51</v>
      </c>
      <c r="H3085" s="10">
        <v>1</v>
      </c>
      <c r="I3085" s="11">
        <v>45701</v>
      </c>
      <c r="J3085" s="10">
        <v>54</v>
      </c>
      <c r="K3085" s="10" t="s">
        <v>68</v>
      </c>
      <c r="L3085" s="10" t="s">
        <v>90</v>
      </c>
    </row>
    <row r="3086" spans="1:12" x14ac:dyDescent="0.3">
      <c r="A3086" s="52">
        <v>45962</v>
      </c>
      <c r="B3086" s="10" t="s">
        <v>693</v>
      </c>
      <c r="C3086" s="10" t="s">
        <v>439</v>
      </c>
      <c r="D3086" s="10" t="s">
        <v>38</v>
      </c>
      <c r="E3086" s="10" t="s">
        <v>20</v>
      </c>
      <c r="F3086" s="10" t="s">
        <v>19</v>
      </c>
      <c r="G3086" s="10" t="s">
        <v>51</v>
      </c>
      <c r="H3086" s="10">
        <v>1</v>
      </c>
      <c r="I3086" s="11">
        <v>45113</v>
      </c>
      <c r="J3086" s="10">
        <v>26</v>
      </c>
      <c r="K3086" s="10" t="s">
        <v>68</v>
      </c>
      <c r="L3086" s="10" t="s">
        <v>42</v>
      </c>
    </row>
    <row r="3087" spans="1:12" x14ac:dyDescent="0.3">
      <c r="A3087" s="52">
        <v>45962</v>
      </c>
      <c r="B3087" s="10" t="s">
        <v>694</v>
      </c>
      <c r="C3087" s="10" t="s">
        <v>695</v>
      </c>
      <c r="D3087" s="10" t="s">
        <v>126</v>
      </c>
      <c r="E3087" s="10" t="s">
        <v>16</v>
      </c>
      <c r="F3087" s="10" t="s">
        <v>19</v>
      </c>
      <c r="G3087" s="10" t="s">
        <v>75</v>
      </c>
      <c r="H3087" s="10">
        <v>1</v>
      </c>
      <c r="I3087" s="11">
        <v>44428</v>
      </c>
      <c r="J3087" s="10">
        <v>27</v>
      </c>
      <c r="K3087" s="10" t="s">
        <v>68</v>
      </c>
      <c r="L3087" s="10" t="s">
        <v>40</v>
      </c>
    </row>
    <row r="3088" spans="1:12" x14ac:dyDescent="0.3">
      <c r="A3088" s="52">
        <v>45962</v>
      </c>
      <c r="B3088" s="10" t="s">
        <v>696</v>
      </c>
      <c r="C3088" s="10" t="s">
        <v>697</v>
      </c>
      <c r="D3088" s="10" t="s">
        <v>373</v>
      </c>
      <c r="E3088" s="10" t="s">
        <v>16</v>
      </c>
      <c r="F3088" s="10" t="s">
        <v>19</v>
      </c>
      <c r="G3088" s="10" t="s">
        <v>51</v>
      </c>
      <c r="H3088" s="10">
        <v>1</v>
      </c>
      <c r="I3088" s="11">
        <v>44982</v>
      </c>
      <c r="J3088" s="10">
        <v>54</v>
      </c>
      <c r="K3088" s="10" t="s">
        <v>68</v>
      </c>
      <c r="L3088" s="10" t="s">
        <v>40</v>
      </c>
    </row>
    <row r="3089" spans="1:12" x14ac:dyDescent="0.3">
      <c r="A3089" s="52">
        <v>45962</v>
      </c>
      <c r="B3089" s="10" t="s">
        <v>698</v>
      </c>
      <c r="C3089" s="10" t="s">
        <v>699</v>
      </c>
      <c r="D3089" s="10" t="s">
        <v>225</v>
      </c>
      <c r="E3089" s="10" t="s">
        <v>16</v>
      </c>
      <c r="F3089" s="10" t="s">
        <v>19</v>
      </c>
      <c r="G3089" s="10" t="s">
        <v>51</v>
      </c>
      <c r="H3089" s="10">
        <v>1</v>
      </c>
      <c r="I3089" s="11">
        <v>44795</v>
      </c>
      <c r="J3089" s="10">
        <v>33</v>
      </c>
      <c r="K3089" s="10" t="s">
        <v>52</v>
      </c>
      <c r="L3089" s="10" t="s">
        <v>90</v>
      </c>
    </row>
    <row r="3090" spans="1:12" x14ac:dyDescent="0.3">
      <c r="A3090" s="52">
        <v>45962</v>
      </c>
      <c r="B3090" s="10" t="s">
        <v>700</v>
      </c>
      <c r="C3090" s="10" t="s">
        <v>701</v>
      </c>
      <c r="D3090" s="10" t="s">
        <v>66</v>
      </c>
      <c r="E3090" s="10" t="s">
        <v>20</v>
      </c>
      <c r="F3090" s="10" t="s">
        <v>56</v>
      </c>
      <c r="G3090" s="10" t="s">
        <v>98</v>
      </c>
      <c r="H3090" s="10">
        <v>1</v>
      </c>
      <c r="I3090" s="11">
        <v>45435</v>
      </c>
      <c r="J3090" s="10">
        <v>40</v>
      </c>
      <c r="K3090" s="10" t="s">
        <v>52</v>
      </c>
      <c r="L3090" s="10" t="s">
        <v>36</v>
      </c>
    </row>
    <row r="3091" spans="1:12" x14ac:dyDescent="0.3">
      <c r="A3091" s="52">
        <v>45962</v>
      </c>
      <c r="B3091" s="10" t="s">
        <v>703</v>
      </c>
      <c r="C3091" s="10" t="s">
        <v>312</v>
      </c>
      <c r="D3091" s="10" t="s">
        <v>704</v>
      </c>
      <c r="E3091" s="10" t="s">
        <v>16</v>
      </c>
      <c r="F3091" s="10" t="s">
        <v>50</v>
      </c>
      <c r="G3091" s="10" t="s">
        <v>121</v>
      </c>
      <c r="H3091" s="10">
        <v>1</v>
      </c>
      <c r="I3091" s="11">
        <v>44839</v>
      </c>
      <c r="J3091" s="10">
        <v>40</v>
      </c>
      <c r="K3091" s="10" t="s">
        <v>52</v>
      </c>
      <c r="L3091" s="10" t="s">
        <v>90</v>
      </c>
    </row>
    <row r="3092" spans="1:12" x14ac:dyDescent="0.3">
      <c r="A3092" s="52">
        <v>45962</v>
      </c>
      <c r="B3092" s="10" t="s">
        <v>705</v>
      </c>
      <c r="C3092" s="10" t="s">
        <v>342</v>
      </c>
      <c r="D3092" s="10" t="s">
        <v>447</v>
      </c>
      <c r="E3092" s="10" t="s">
        <v>20</v>
      </c>
      <c r="F3092" s="10" t="s">
        <v>56</v>
      </c>
      <c r="G3092" s="10" t="s">
        <v>121</v>
      </c>
      <c r="H3092" s="10">
        <v>1</v>
      </c>
      <c r="I3092" s="11">
        <v>45390</v>
      </c>
      <c r="J3092" s="10">
        <v>65</v>
      </c>
      <c r="K3092" s="10" t="s">
        <v>52</v>
      </c>
      <c r="L3092" s="10" t="s">
        <v>31</v>
      </c>
    </row>
    <row r="3093" spans="1:12" x14ac:dyDescent="0.3">
      <c r="A3093" s="52">
        <v>45962</v>
      </c>
      <c r="B3093" s="10" t="s">
        <v>706</v>
      </c>
      <c r="C3093" s="10" t="s">
        <v>30</v>
      </c>
      <c r="D3093" s="10" t="s">
        <v>26</v>
      </c>
      <c r="E3093" s="10" t="s">
        <v>20</v>
      </c>
      <c r="F3093" s="10" t="s">
        <v>19</v>
      </c>
      <c r="G3093" s="10" t="s">
        <v>75</v>
      </c>
      <c r="H3093" s="10">
        <v>1</v>
      </c>
      <c r="I3093" s="11">
        <v>44137</v>
      </c>
      <c r="J3093" s="10">
        <v>30</v>
      </c>
      <c r="K3093" s="10" t="s">
        <v>68</v>
      </c>
      <c r="L3093" s="10" t="s">
        <v>40</v>
      </c>
    </row>
    <row r="3094" spans="1:12" x14ac:dyDescent="0.3">
      <c r="A3094" s="52">
        <v>45962</v>
      </c>
      <c r="B3094" s="10" t="s">
        <v>707</v>
      </c>
      <c r="C3094" s="10" t="s">
        <v>231</v>
      </c>
      <c r="D3094" s="10" t="s">
        <v>134</v>
      </c>
      <c r="E3094" s="10" t="s">
        <v>16</v>
      </c>
      <c r="F3094" s="10" t="s">
        <v>19</v>
      </c>
      <c r="G3094" s="10" t="s">
        <v>57</v>
      </c>
      <c r="H3094" s="10">
        <v>1</v>
      </c>
      <c r="I3094" s="11">
        <v>45829</v>
      </c>
      <c r="J3094" s="10">
        <v>45</v>
      </c>
      <c r="K3094" s="10" t="s">
        <v>68</v>
      </c>
      <c r="L3094" s="10" t="s">
        <v>90</v>
      </c>
    </row>
    <row r="3095" spans="1:12" x14ac:dyDescent="0.3">
      <c r="A3095" s="52">
        <v>45962</v>
      </c>
      <c r="B3095" s="10" t="s">
        <v>708</v>
      </c>
      <c r="C3095" s="10" t="s">
        <v>602</v>
      </c>
      <c r="D3095" s="10" t="s">
        <v>166</v>
      </c>
      <c r="E3095" s="10" t="s">
        <v>20</v>
      </c>
      <c r="F3095" s="10" t="s">
        <v>19</v>
      </c>
      <c r="G3095" s="10" t="s">
        <v>51</v>
      </c>
      <c r="H3095" s="10">
        <v>1</v>
      </c>
      <c r="I3095" s="11">
        <v>45158</v>
      </c>
      <c r="J3095" s="10">
        <v>59</v>
      </c>
      <c r="K3095" s="10" t="s">
        <v>52</v>
      </c>
      <c r="L3095" s="10" t="s">
        <v>18</v>
      </c>
    </row>
    <row r="3096" spans="1:12" x14ac:dyDescent="0.3">
      <c r="A3096" s="52">
        <v>45962</v>
      </c>
      <c r="B3096" s="10" t="s">
        <v>709</v>
      </c>
      <c r="C3096" s="10" t="s">
        <v>710</v>
      </c>
      <c r="D3096" s="10" t="s">
        <v>622</v>
      </c>
      <c r="E3096" s="10" t="s">
        <v>20</v>
      </c>
      <c r="F3096" s="10" t="s">
        <v>19</v>
      </c>
      <c r="G3096" s="10" t="s">
        <v>57</v>
      </c>
      <c r="H3096" s="10">
        <v>1</v>
      </c>
      <c r="I3096" s="11">
        <v>44087</v>
      </c>
      <c r="J3096" s="10">
        <v>40</v>
      </c>
      <c r="K3096" s="10" t="s">
        <v>52</v>
      </c>
      <c r="L3096" s="10" t="s">
        <v>42</v>
      </c>
    </row>
    <row r="3097" spans="1:12" x14ac:dyDescent="0.3">
      <c r="A3097" s="52">
        <v>45962</v>
      </c>
      <c r="B3097" s="10" t="s">
        <v>713</v>
      </c>
      <c r="C3097" s="10" t="s">
        <v>455</v>
      </c>
      <c r="D3097" s="10" t="s">
        <v>134</v>
      </c>
      <c r="E3097" s="10" t="s">
        <v>16</v>
      </c>
      <c r="F3097" s="10" t="s">
        <v>19</v>
      </c>
      <c r="G3097" s="10" t="s">
        <v>51</v>
      </c>
      <c r="H3097" s="10">
        <v>1</v>
      </c>
      <c r="I3097" s="11">
        <v>45418</v>
      </c>
      <c r="J3097" s="10">
        <v>49</v>
      </c>
      <c r="K3097" s="10" t="s">
        <v>52</v>
      </c>
      <c r="L3097" s="10" t="s">
        <v>42</v>
      </c>
    </row>
    <row r="3098" spans="1:12" x14ac:dyDescent="0.3">
      <c r="A3098" s="52">
        <v>45962</v>
      </c>
      <c r="B3098" s="10" t="s">
        <v>717</v>
      </c>
      <c r="C3098" s="10" t="s">
        <v>441</v>
      </c>
      <c r="D3098" s="10" t="s">
        <v>404</v>
      </c>
      <c r="E3098" s="10" t="s">
        <v>16</v>
      </c>
      <c r="F3098" s="10" t="s">
        <v>19</v>
      </c>
      <c r="G3098" s="10" t="s">
        <v>51</v>
      </c>
      <c r="H3098" s="10">
        <v>1</v>
      </c>
      <c r="I3098" s="11">
        <v>44806</v>
      </c>
      <c r="J3098" s="10">
        <v>63</v>
      </c>
      <c r="K3098" s="10" t="s">
        <v>68</v>
      </c>
      <c r="L3098" s="10" t="s">
        <v>94</v>
      </c>
    </row>
    <row r="3099" spans="1:12" x14ac:dyDescent="0.3">
      <c r="A3099" s="52">
        <v>45962</v>
      </c>
      <c r="B3099" s="10" t="s">
        <v>718</v>
      </c>
      <c r="C3099" s="10" t="s">
        <v>244</v>
      </c>
      <c r="D3099" s="10" t="s">
        <v>447</v>
      </c>
      <c r="E3099" s="10" t="s">
        <v>20</v>
      </c>
      <c r="F3099" s="10" t="s">
        <v>56</v>
      </c>
      <c r="G3099" s="10" t="s">
        <v>75</v>
      </c>
      <c r="H3099" s="10">
        <v>1</v>
      </c>
      <c r="I3099" s="11">
        <v>44658</v>
      </c>
      <c r="J3099" s="10">
        <v>43</v>
      </c>
      <c r="K3099" s="10" t="s">
        <v>52</v>
      </c>
      <c r="L3099" s="10" t="s">
        <v>90</v>
      </c>
    </row>
    <row r="3100" spans="1:12" x14ac:dyDescent="0.3">
      <c r="A3100" s="52">
        <v>45962</v>
      </c>
      <c r="B3100" s="10" t="s">
        <v>719</v>
      </c>
      <c r="C3100" s="10" t="s">
        <v>720</v>
      </c>
      <c r="D3100" s="10" t="s">
        <v>60</v>
      </c>
      <c r="E3100" s="10" t="s">
        <v>20</v>
      </c>
      <c r="F3100" s="10" t="s">
        <v>19</v>
      </c>
      <c r="G3100" s="10" t="s">
        <v>51</v>
      </c>
      <c r="H3100" s="10">
        <v>1</v>
      </c>
      <c r="I3100" s="11">
        <v>45342</v>
      </c>
      <c r="J3100" s="10">
        <v>55</v>
      </c>
      <c r="K3100" s="10" t="s">
        <v>52</v>
      </c>
      <c r="L3100" s="10" t="s">
        <v>90</v>
      </c>
    </row>
    <row r="3101" spans="1:12" x14ac:dyDescent="0.3">
      <c r="A3101" s="52">
        <v>45962</v>
      </c>
      <c r="B3101" s="10" t="s">
        <v>721</v>
      </c>
      <c r="C3101" s="10" t="s">
        <v>177</v>
      </c>
      <c r="D3101" s="10" t="s">
        <v>134</v>
      </c>
      <c r="E3101" s="10" t="s">
        <v>16</v>
      </c>
      <c r="F3101" s="10" t="s">
        <v>17</v>
      </c>
      <c r="G3101" s="10" t="s">
        <v>29</v>
      </c>
      <c r="H3101" s="10">
        <v>1</v>
      </c>
      <c r="I3101" s="11">
        <v>45894</v>
      </c>
      <c r="J3101" s="10">
        <v>46</v>
      </c>
      <c r="K3101" s="10" t="s">
        <v>68</v>
      </c>
      <c r="L3101" s="10" t="s">
        <v>42</v>
      </c>
    </row>
    <row r="3102" spans="1:12" x14ac:dyDescent="0.3">
      <c r="A3102" s="52">
        <v>45962</v>
      </c>
      <c r="B3102" s="10" t="s">
        <v>723</v>
      </c>
      <c r="C3102" s="10" t="s">
        <v>441</v>
      </c>
      <c r="D3102" s="10" t="s">
        <v>724</v>
      </c>
      <c r="E3102" s="10" t="s">
        <v>16</v>
      </c>
      <c r="F3102" s="10" t="s">
        <v>50</v>
      </c>
      <c r="G3102" s="10" t="s">
        <v>75</v>
      </c>
      <c r="H3102" s="10">
        <v>1</v>
      </c>
      <c r="I3102" s="11">
        <v>44194</v>
      </c>
      <c r="J3102" s="10">
        <v>27</v>
      </c>
      <c r="K3102" s="10" t="s">
        <v>52</v>
      </c>
      <c r="L3102" s="10" t="s">
        <v>42</v>
      </c>
    </row>
    <row r="3103" spans="1:12" x14ac:dyDescent="0.3">
      <c r="A3103" s="52">
        <v>45962</v>
      </c>
      <c r="B3103" s="10" t="s">
        <v>725</v>
      </c>
      <c r="C3103" s="10" t="s">
        <v>726</v>
      </c>
      <c r="D3103" s="10" t="s">
        <v>193</v>
      </c>
      <c r="E3103" s="10" t="s">
        <v>16</v>
      </c>
      <c r="F3103" s="10" t="s">
        <v>17</v>
      </c>
      <c r="G3103" s="10" t="s">
        <v>98</v>
      </c>
      <c r="H3103" s="10">
        <v>0.91</v>
      </c>
      <c r="I3103" s="11">
        <v>44552</v>
      </c>
      <c r="J3103" s="10">
        <v>25</v>
      </c>
      <c r="K3103" s="10" t="s">
        <v>52</v>
      </c>
      <c r="L3103" s="10" t="s">
        <v>21</v>
      </c>
    </row>
    <row r="3104" spans="1:12" x14ac:dyDescent="0.3">
      <c r="A3104" s="52">
        <v>45962</v>
      </c>
      <c r="B3104" s="10" t="s">
        <v>727</v>
      </c>
      <c r="C3104" s="10" t="s">
        <v>728</v>
      </c>
      <c r="D3104" s="10" t="s">
        <v>729</v>
      </c>
      <c r="E3104" s="10" t="s">
        <v>16</v>
      </c>
      <c r="F3104" s="10" t="s">
        <v>56</v>
      </c>
      <c r="G3104" s="10" t="s">
        <v>29</v>
      </c>
      <c r="H3104" s="10">
        <v>1</v>
      </c>
      <c r="I3104" s="11">
        <v>44272</v>
      </c>
      <c r="J3104" s="10">
        <v>24</v>
      </c>
      <c r="K3104" s="10" t="s">
        <v>52</v>
      </c>
      <c r="L3104" s="10" t="s">
        <v>94</v>
      </c>
    </row>
    <row r="3105" spans="1:12" x14ac:dyDescent="0.3">
      <c r="A3105" s="52">
        <v>45962</v>
      </c>
      <c r="B3105" s="10" t="s">
        <v>730</v>
      </c>
      <c r="C3105" s="10" t="s">
        <v>731</v>
      </c>
      <c r="D3105" s="10" t="s">
        <v>317</v>
      </c>
      <c r="E3105" s="10" t="s">
        <v>20</v>
      </c>
      <c r="F3105" s="10" t="s">
        <v>56</v>
      </c>
      <c r="G3105" s="10" t="s">
        <v>51</v>
      </c>
      <c r="H3105" s="10">
        <v>1</v>
      </c>
      <c r="I3105" s="11">
        <v>44119</v>
      </c>
      <c r="J3105" s="10">
        <v>56</v>
      </c>
      <c r="K3105" s="10" t="s">
        <v>52</v>
      </c>
      <c r="L3105" s="10" t="s">
        <v>18</v>
      </c>
    </row>
    <row r="3106" spans="1:12" x14ac:dyDescent="0.3">
      <c r="A3106" s="52">
        <v>45962</v>
      </c>
      <c r="B3106" s="10" t="s">
        <v>732</v>
      </c>
      <c r="C3106" s="10" t="s">
        <v>174</v>
      </c>
      <c r="D3106" s="10" t="s">
        <v>89</v>
      </c>
      <c r="E3106" s="10" t="s">
        <v>20</v>
      </c>
      <c r="F3106" s="10" t="s">
        <v>17</v>
      </c>
      <c r="G3106" s="10" t="s">
        <v>75</v>
      </c>
      <c r="H3106" s="10">
        <v>1</v>
      </c>
      <c r="I3106" s="11">
        <v>44703</v>
      </c>
      <c r="J3106" s="10">
        <v>35</v>
      </c>
      <c r="K3106" s="10" t="s">
        <v>52</v>
      </c>
      <c r="L3106" s="10" t="s">
        <v>35</v>
      </c>
    </row>
    <row r="3107" spans="1:12" x14ac:dyDescent="0.3">
      <c r="A3107" s="52">
        <v>45962</v>
      </c>
      <c r="B3107" s="10" t="s">
        <v>733</v>
      </c>
      <c r="C3107" s="10" t="s">
        <v>734</v>
      </c>
      <c r="D3107" s="10" t="s">
        <v>462</v>
      </c>
      <c r="E3107" s="10" t="s">
        <v>20</v>
      </c>
      <c r="F3107" s="10" t="s">
        <v>19</v>
      </c>
      <c r="G3107" s="10" t="s">
        <v>51</v>
      </c>
      <c r="H3107" s="10">
        <v>0.91</v>
      </c>
      <c r="I3107" s="11">
        <v>45381</v>
      </c>
      <c r="J3107" s="10">
        <v>22</v>
      </c>
      <c r="K3107" s="10" t="s">
        <v>68</v>
      </c>
      <c r="L3107" s="10" t="s">
        <v>27</v>
      </c>
    </row>
    <row r="3108" spans="1:12" x14ac:dyDescent="0.3">
      <c r="A3108" s="52">
        <v>45962</v>
      </c>
      <c r="B3108" s="10" t="s">
        <v>735</v>
      </c>
      <c r="C3108" s="10" t="s">
        <v>392</v>
      </c>
      <c r="D3108" s="10" t="s">
        <v>594</v>
      </c>
      <c r="E3108" s="10" t="s">
        <v>16</v>
      </c>
      <c r="F3108" s="10" t="s">
        <v>50</v>
      </c>
      <c r="G3108" s="10" t="s">
        <v>51</v>
      </c>
      <c r="H3108" s="10">
        <v>0.91</v>
      </c>
      <c r="I3108" s="11">
        <v>45318</v>
      </c>
      <c r="J3108" s="10">
        <v>32</v>
      </c>
      <c r="K3108" s="10" t="s">
        <v>52</v>
      </c>
      <c r="L3108" s="10" t="s">
        <v>31</v>
      </c>
    </row>
    <row r="3109" spans="1:12" x14ac:dyDescent="0.3">
      <c r="A3109" s="52">
        <v>45962</v>
      </c>
      <c r="B3109" s="10" t="s">
        <v>736</v>
      </c>
      <c r="C3109" s="10" t="s">
        <v>489</v>
      </c>
      <c r="D3109" s="10" t="s">
        <v>66</v>
      </c>
      <c r="E3109" s="10" t="s">
        <v>20</v>
      </c>
      <c r="F3109" s="10" t="s">
        <v>17</v>
      </c>
      <c r="G3109" s="10" t="s">
        <v>29</v>
      </c>
      <c r="H3109" s="10">
        <v>1</v>
      </c>
      <c r="I3109" s="11">
        <v>45384</v>
      </c>
      <c r="J3109" s="10">
        <v>39</v>
      </c>
      <c r="K3109" s="10" t="s">
        <v>68</v>
      </c>
      <c r="L3109" s="10" t="s">
        <v>40</v>
      </c>
    </row>
    <row r="3110" spans="1:12" x14ac:dyDescent="0.3">
      <c r="A3110" s="52">
        <v>45962</v>
      </c>
      <c r="B3110" s="10" t="s">
        <v>737</v>
      </c>
      <c r="C3110" s="10" t="s">
        <v>738</v>
      </c>
      <c r="D3110" s="10" t="s">
        <v>63</v>
      </c>
      <c r="E3110" s="10" t="s">
        <v>20</v>
      </c>
      <c r="F3110" s="10" t="s">
        <v>19</v>
      </c>
      <c r="G3110" s="10" t="s">
        <v>67</v>
      </c>
      <c r="H3110" s="10">
        <v>1</v>
      </c>
      <c r="I3110" s="11">
        <v>44773</v>
      </c>
      <c r="J3110" s="10">
        <v>48</v>
      </c>
      <c r="K3110" s="10" t="s">
        <v>52</v>
      </c>
      <c r="L3110" s="10" t="s">
        <v>21</v>
      </c>
    </row>
    <row r="3111" spans="1:12" x14ac:dyDescent="0.3">
      <c r="A3111" s="52">
        <v>45962</v>
      </c>
      <c r="B3111" s="10" t="s">
        <v>740</v>
      </c>
      <c r="C3111" s="10" t="s">
        <v>304</v>
      </c>
      <c r="D3111" s="10" t="s">
        <v>599</v>
      </c>
      <c r="E3111" s="10" t="s">
        <v>16</v>
      </c>
      <c r="F3111" s="10" t="s">
        <v>56</v>
      </c>
      <c r="G3111" s="10" t="s">
        <v>51</v>
      </c>
      <c r="H3111" s="10">
        <v>1</v>
      </c>
      <c r="I3111" s="11">
        <v>44953</v>
      </c>
      <c r="J3111" s="10">
        <v>20</v>
      </c>
      <c r="K3111" s="10" t="s">
        <v>52</v>
      </c>
      <c r="L3111" s="10" t="s">
        <v>31</v>
      </c>
    </row>
    <row r="3112" spans="1:12" x14ac:dyDescent="0.3">
      <c r="A3112" s="52">
        <v>45962</v>
      </c>
      <c r="B3112" s="10" t="s">
        <v>741</v>
      </c>
      <c r="C3112" s="10" t="s">
        <v>512</v>
      </c>
      <c r="D3112" s="10" t="s">
        <v>742</v>
      </c>
      <c r="E3112" s="10" t="s">
        <v>16</v>
      </c>
      <c r="F3112" s="10" t="s">
        <v>17</v>
      </c>
      <c r="G3112" s="10" t="s">
        <v>29</v>
      </c>
      <c r="H3112" s="10">
        <v>1</v>
      </c>
      <c r="I3112" s="11">
        <v>45382</v>
      </c>
      <c r="J3112" s="10">
        <v>55</v>
      </c>
      <c r="K3112" s="10" t="s">
        <v>52</v>
      </c>
      <c r="L3112" s="10" t="s">
        <v>27</v>
      </c>
    </row>
    <row r="3113" spans="1:12" x14ac:dyDescent="0.3">
      <c r="A3113" s="52">
        <v>45962</v>
      </c>
      <c r="B3113" s="10" t="s">
        <v>743</v>
      </c>
      <c r="C3113" s="10" t="s">
        <v>198</v>
      </c>
      <c r="D3113" s="10" t="s">
        <v>639</v>
      </c>
      <c r="E3113" s="10" t="s">
        <v>20</v>
      </c>
      <c r="F3113" s="10" t="s">
        <v>17</v>
      </c>
      <c r="G3113" s="10" t="s">
        <v>51</v>
      </c>
      <c r="H3113" s="10">
        <v>0.91</v>
      </c>
      <c r="I3113" s="11">
        <v>45846</v>
      </c>
      <c r="J3113" s="10">
        <v>57</v>
      </c>
      <c r="K3113" s="10" t="s">
        <v>68</v>
      </c>
      <c r="L3113" s="10" t="s">
        <v>90</v>
      </c>
    </row>
    <row r="3114" spans="1:12" x14ac:dyDescent="0.3">
      <c r="A3114" s="52">
        <v>45962</v>
      </c>
      <c r="B3114" s="10" t="s">
        <v>744</v>
      </c>
      <c r="C3114" s="10" t="s">
        <v>745</v>
      </c>
      <c r="D3114" s="10" t="s">
        <v>370</v>
      </c>
      <c r="E3114" s="10" t="s">
        <v>20</v>
      </c>
      <c r="F3114" s="10" t="s">
        <v>19</v>
      </c>
      <c r="G3114" s="10" t="s">
        <v>75</v>
      </c>
      <c r="H3114" s="10">
        <v>1</v>
      </c>
      <c r="I3114" s="11">
        <v>44350</v>
      </c>
      <c r="J3114" s="10">
        <v>28</v>
      </c>
      <c r="K3114" s="10" t="s">
        <v>52</v>
      </c>
      <c r="L3114" s="10" t="s">
        <v>36</v>
      </c>
    </row>
    <row r="3115" spans="1:12" x14ac:dyDescent="0.3">
      <c r="A3115" s="52">
        <v>45962</v>
      </c>
      <c r="B3115" s="10" t="s">
        <v>746</v>
      </c>
      <c r="C3115" s="10" t="s">
        <v>747</v>
      </c>
      <c r="D3115" s="10" t="s">
        <v>207</v>
      </c>
      <c r="E3115" s="10" t="s">
        <v>16</v>
      </c>
      <c r="F3115" s="10" t="s">
        <v>17</v>
      </c>
      <c r="G3115" s="10" t="s">
        <v>57</v>
      </c>
      <c r="H3115" s="10">
        <v>1</v>
      </c>
      <c r="I3115" s="11">
        <v>44675</v>
      </c>
      <c r="J3115" s="10">
        <v>30</v>
      </c>
      <c r="K3115" s="10" t="s">
        <v>68</v>
      </c>
      <c r="L3115" s="10" t="s">
        <v>31</v>
      </c>
    </row>
    <row r="3116" spans="1:12" x14ac:dyDescent="0.3">
      <c r="A3116" s="52">
        <v>45962</v>
      </c>
      <c r="B3116" s="10" t="s">
        <v>748</v>
      </c>
      <c r="C3116" s="10" t="s">
        <v>195</v>
      </c>
      <c r="D3116" s="10" t="s">
        <v>749</v>
      </c>
      <c r="E3116" s="10" t="s">
        <v>16</v>
      </c>
      <c r="F3116" s="10" t="s">
        <v>17</v>
      </c>
      <c r="G3116" s="10" t="s">
        <v>51</v>
      </c>
      <c r="H3116" s="10">
        <v>1</v>
      </c>
      <c r="I3116" s="11">
        <v>44801</v>
      </c>
      <c r="J3116" s="10">
        <v>62</v>
      </c>
      <c r="K3116" s="10" t="s">
        <v>52</v>
      </c>
      <c r="L3116" s="10" t="s">
        <v>31</v>
      </c>
    </row>
    <row r="3117" spans="1:12" x14ac:dyDescent="0.3">
      <c r="A3117" s="52">
        <v>45962</v>
      </c>
      <c r="B3117" s="10" t="s">
        <v>750</v>
      </c>
      <c r="C3117" s="10" t="s">
        <v>701</v>
      </c>
      <c r="D3117" s="10" t="s">
        <v>242</v>
      </c>
      <c r="E3117" s="10" t="s">
        <v>16</v>
      </c>
      <c r="F3117" s="10" t="s">
        <v>56</v>
      </c>
      <c r="G3117" s="10" t="s">
        <v>51</v>
      </c>
      <c r="H3117" s="10">
        <v>1</v>
      </c>
      <c r="I3117" s="11">
        <v>44872</v>
      </c>
      <c r="J3117" s="10">
        <v>23</v>
      </c>
      <c r="K3117" s="10" t="s">
        <v>52</v>
      </c>
      <c r="L3117" s="10" t="s">
        <v>23</v>
      </c>
    </row>
    <row r="3118" spans="1:12" x14ac:dyDescent="0.3">
      <c r="A3118" s="52">
        <v>45962</v>
      </c>
      <c r="B3118" s="10" t="s">
        <v>751</v>
      </c>
      <c r="C3118" s="10" t="s">
        <v>752</v>
      </c>
      <c r="D3118" s="10" t="s">
        <v>753</v>
      </c>
      <c r="E3118" s="10" t="s">
        <v>20</v>
      </c>
      <c r="F3118" s="10" t="s">
        <v>50</v>
      </c>
      <c r="G3118" s="10" t="s">
        <v>98</v>
      </c>
      <c r="H3118" s="10">
        <v>0.91</v>
      </c>
      <c r="I3118" s="11">
        <v>44176</v>
      </c>
      <c r="J3118" s="10">
        <v>29</v>
      </c>
      <c r="K3118" s="10" t="s">
        <v>52</v>
      </c>
      <c r="L3118" s="10" t="s">
        <v>18</v>
      </c>
    </row>
    <row r="3119" spans="1:12" x14ac:dyDescent="0.3">
      <c r="A3119" s="52">
        <v>45962</v>
      </c>
      <c r="B3119" s="10" t="s">
        <v>754</v>
      </c>
      <c r="C3119" s="10" t="s">
        <v>183</v>
      </c>
      <c r="D3119" s="10" t="s">
        <v>523</v>
      </c>
      <c r="E3119" s="10" t="s">
        <v>16</v>
      </c>
      <c r="F3119" s="10" t="s">
        <v>19</v>
      </c>
      <c r="G3119" s="10" t="s">
        <v>51</v>
      </c>
      <c r="H3119" s="10">
        <v>0.91</v>
      </c>
      <c r="I3119" s="11">
        <v>44181</v>
      </c>
      <c r="J3119" s="10">
        <v>33</v>
      </c>
      <c r="K3119" s="10" t="s">
        <v>52</v>
      </c>
      <c r="L3119" s="10" t="s">
        <v>18</v>
      </c>
    </row>
    <row r="3120" spans="1:12" x14ac:dyDescent="0.3">
      <c r="A3120" s="52">
        <v>45962</v>
      </c>
      <c r="B3120" s="10" t="s">
        <v>755</v>
      </c>
      <c r="C3120" s="10" t="s">
        <v>60</v>
      </c>
      <c r="D3120" s="10" t="s">
        <v>756</v>
      </c>
      <c r="E3120" s="10" t="s">
        <v>16</v>
      </c>
      <c r="F3120" s="10" t="s">
        <v>19</v>
      </c>
      <c r="G3120" s="10" t="s">
        <v>121</v>
      </c>
      <c r="H3120" s="10">
        <v>1</v>
      </c>
      <c r="I3120" s="11">
        <v>45700</v>
      </c>
      <c r="J3120" s="10">
        <v>40</v>
      </c>
      <c r="K3120" s="10" t="s">
        <v>52</v>
      </c>
      <c r="L3120" s="10" t="s">
        <v>18</v>
      </c>
    </row>
    <row r="3121" spans="1:12" x14ac:dyDescent="0.3">
      <c r="A3121" s="52">
        <v>45962</v>
      </c>
      <c r="B3121" s="10" t="s">
        <v>757</v>
      </c>
      <c r="C3121" s="10" t="s">
        <v>164</v>
      </c>
      <c r="D3121" s="10" t="s">
        <v>525</v>
      </c>
      <c r="E3121" s="10" t="s">
        <v>16</v>
      </c>
      <c r="F3121" s="10" t="s">
        <v>56</v>
      </c>
      <c r="G3121" s="10" t="s">
        <v>121</v>
      </c>
      <c r="H3121" s="10">
        <v>1</v>
      </c>
      <c r="I3121" s="11">
        <v>45597</v>
      </c>
      <c r="J3121" s="10">
        <v>27</v>
      </c>
      <c r="K3121" s="10" t="s">
        <v>52</v>
      </c>
      <c r="L3121" s="10" t="s">
        <v>31</v>
      </c>
    </row>
    <row r="3122" spans="1:12" x14ac:dyDescent="0.3">
      <c r="A3122" s="52">
        <v>45962</v>
      </c>
      <c r="B3122" s="10" t="s">
        <v>758</v>
      </c>
      <c r="C3122" s="10" t="s">
        <v>248</v>
      </c>
      <c r="D3122" s="10" t="s">
        <v>120</v>
      </c>
      <c r="E3122" s="10" t="s">
        <v>16</v>
      </c>
      <c r="F3122" s="10" t="s">
        <v>50</v>
      </c>
      <c r="G3122" s="10" t="s">
        <v>51</v>
      </c>
      <c r="H3122" s="10">
        <v>1</v>
      </c>
      <c r="I3122" s="11">
        <v>45642</v>
      </c>
      <c r="J3122" s="10">
        <v>43</v>
      </c>
      <c r="K3122" s="10" t="s">
        <v>52</v>
      </c>
      <c r="L3122" s="10" t="s">
        <v>42</v>
      </c>
    </row>
    <row r="3123" spans="1:12" x14ac:dyDescent="0.3">
      <c r="A3123" s="52">
        <v>45962</v>
      </c>
      <c r="B3123" s="10" t="s">
        <v>759</v>
      </c>
      <c r="C3123" s="10" t="s">
        <v>630</v>
      </c>
      <c r="D3123" s="10" t="s">
        <v>326</v>
      </c>
      <c r="E3123" s="10" t="s">
        <v>16</v>
      </c>
      <c r="F3123" s="10" t="s">
        <v>19</v>
      </c>
      <c r="G3123" s="10" t="s">
        <v>121</v>
      </c>
      <c r="H3123" s="10">
        <v>1</v>
      </c>
      <c r="I3123" s="11">
        <v>45143</v>
      </c>
      <c r="J3123" s="10">
        <v>64</v>
      </c>
      <c r="K3123" s="10" t="s">
        <v>52</v>
      </c>
      <c r="L3123" s="10" t="s">
        <v>39</v>
      </c>
    </row>
    <row r="3124" spans="1:12" x14ac:dyDescent="0.3">
      <c r="A3124" s="52">
        <v>45962</v>
      </c>
      <c r="B3124" s="10" t="s">
        <v>760</v>
      </c>
      <c r="C3124" s="10" t="s">
        <v>761</v>
      </c>
      <c r="D3124" s="10" t="s">
        <v>762</v>
      </c>
      <c r="E3124" s="10" t="s">
        <v>20</v>
      </c>
      <c r="F3124" s="10" t="s">
        <v>56</v>
      </c>
      <c r="G3124" s="10" t="s">
        <v>51</v>
      </c>
      <c r="H3124" s="10">
        <v>1</v>
      </c>
      <c r="I3124" s="11">
        <v>44781</v>
      </c>
      <c r="J3124" s="10">
        <v>34</v>
      </c>
      <c r="K3124" s="10" t="s">
        <v>52</v>
      </c>
      <c r="L3124" s="10" t="s">
        <v>21</v>
      </c>
    </row>
    <row r="3125" spans="1:12" x14ac:dyDescent="0.3">
      <c r="A3125" s="52">
        <v>45962</v>
      </c>
      <c r="B3125" s="10" t="s">
        <v>763</v>
      </c>
      <c r="C3125" s="10" t="s">
        <v>764</v>
      </c>
      <c r="D3125" s="10" t="s">
        <v>765</v>
      </c>
      <c r="E3125" s="10" t="s">
        <v>20</v>
      </c>
      <c r="F3125" s="10" t="s">
        <v>19</v>
      </c>
      <c r="G3125" s="10" t="s">
        <v>51</v>
      </c>
      <c r="H3125" s="10">
        <v>1</v>
      </c>
      <c r="I3125" s="11">
        <v>44929</v>
      </c>
      <c r="J3125" s="10">
        <v>48</v>
      </c>
      <c r="K3125" s="10" t="s">
        <v>68</v>
      </c>
      <c r="L3125" s="10" t="s">
        <v>39</v>
      </c>
    </row>
    <row r="3126" spans="1:12" x14ac:dyDescent="0.3">
      <c r="A3126" s="52">
        <v>45962</v>
      </c>
      <c r="B3126" s="10" t="s">
        <v>766</v>
      </c>
      <c r="C3126" s="10" t="s">
        <v>767</v>
      </c>
      <c r="D3126" s="10" t="s">
        <v>768</v>
      </c>
      <c r="E3126" s="10" t="s">
        <v>16</v>
      </c>
      <c r="F3126" s="10" t="s">
        <v>17</v>
      </c>
      <c r="G3126" s="10" t="s">
        <v>67</v>
      </c>
      <c r="H3126" s="10">
        <v>1</v>
      </c>
      <c r="I3126" s="11">
        <v>45451</v>
      </c>
      <c r="J3126" s="10">
        <v>42</v>
      </c>
      <c r="K3126" s="10" t="s">
        <v>52</v>
      </c>
      <c r="L3126" s="10" t="s">
        <v>94</v>
      </c>
    </row>
    <row r="3127" spans="1:12" x14ac:dyDescent="0.3">
      <c r="A3127" s="52">
        <v>45962</v>
      </c>
      <c r="B3127" s="10" t="s">
        <v>769</v>
      </c>
      <c r="C3127" s="10" t="s">
        <v>770</v>
      </c>
      <c r="D3127" s="10" t="s">
        <v>168</v>
      </c>
      <c r="E3127" s="10" t="s">
        <v>20</v>
      </c>
      <c r="F3127" s="10" t="s">
        <v>19</v>
      </c>
      <c r="G3127" s="10" t="s">
        <v>51</v>
      </c>
      <c r="H3127" s="10">
        <v>1</v>
      </c>
      <c r="I3127" s="11">
        <v>44812</v>
      </c>
      <c r="J3127" s="10">
        <v>61</v>
      </c>
      <c r="K3127" s="10" t="s">
        <v>68</v>
      </c>
      <c r="L3127" s="10" t="s">
        <v>41</v>
      </c>
    </row>
    <row r="3128" spans="1:12" x14ac:dyDescent="0.3">
      <c r="A3128" s="52">
        <v>45962</v>
      </c>
      <c r="B3128" s="10" t="s">
        <v>771</v>
      </c>
      <c r="C3128" s="10" t="s">
        <v>772</v>
      </c>
      <c r="D3128" s="10" t="s">
        <v>538</v>
      </c>
      <c r="E3128" s="10" t="s">
        <v>16</v>
      </c>
      <c r="F3128" s="10" t="s">
        <v>50</v>
      </c>
      <c r="G3128" s="10" t="s">
        <v>51</v>
      </c>
      <c r="H3128" s="10">
        <v>1</v>
      </c>
      <c r="I3128" s="11">
        <v>44467</v>
      </c>
      <c r="J3128" s="10">
        <v>60</v>
      </c>
      <c r="K3128" s="10" t="s">
        <v>52</v>
      </c>
      <c r="L3128" s="10" t="s">
        <v>42</v>
      </c>
    </row>
    <row r="3129" spans="1:12" x14ac:dyDescent="0.3">
      <c r="A3129" s="52">
        <v>45962</v>
      </c>
      <c r="B3129" s="10" t="s">
        <v>773</v>
      </c>
      <c r="C3129" s="10" t="s">
        <v>774</v>
      </c>
      <c r="D3129" s="10" t="s">
        <v>175</v>
      </c>
      <c r="E3129" s="10" t="s">
        <v>16</v>
      </c>
      <c r="F3129" s="10" t="s">
        <v>19</v>
      </c>
      <c r="G3129" s="10" t="s">
        <v>29</v>
      </c>
      <c r="H3129" s="10">
        <v>1</v>
      </c>
      <c r="I3129" s="11">
        <v>44675</v>
      </c>
      <c r="J3129" s="10">
        <v>52</v>
      </c>
      <c r="K3129" s="10" t="s">
        <v>68</v>
      </c>
      <c r="L3129" s="10" t="s">
        <v>90</v>
      </c>
    </row>
    <row r="3130" spans="1:12" x14ac:dyDescent="0.3">
      <c r="A3130" s="52">
        <v>45962</v>
      </c>
      <c r="B3130" s="10" t="s">
        <v>776</v>
      </c>
      <c r="C3130" s="10" t="s">
        <v>777</v>
      </c>
      <c r="D3130" s="10" t="s">
        <v>459</v>
      </c>
      <c r="E3130" s="10" t="s">
        <v>16</v>
      </c>
      <c r="F3130" s="10" t="s">
        <v>17</v>
      </c>
      <c r="G3130" s="10" t="s">
        <v>98</v>
      </c>
      <c r="H3130" s="10">
        <v>1</v>
      </c>
      <c r="I3130" s="11">
        <v>45574</v>
      </c>
      <c r="J3130" s="10">
        <v>34</v>
      </c>
      <c r="K3130" s="10" t="s">
        <v>68</v>
      </c>
      <c r="L3130" s="10" t="s">
        <v>18</v>
      </c>
    </row>
    <row r="3131" spans="1:12" x14ac:dyDescent="0.3">
      <c r="A3131" s="52">
        <v>45962</v>
      </c>
      <c r="B3131" s="10" t="s">
        <v>778</v>
      </c>
      <c r="C3131" s="10" t="s">
        <v>779</v>
      </c>
      <c r="D3131" s="10" t="s">
        <v>283</v>
      </c>
      <c r="E3131" s="10" t="s">
        <v>20</v>
      </c>
      <c r="F3131" s="10" t="s">
        <v>19</v>
      </c>
      <c r="G3131" s="10" t="s">
        <v>57</v>
      </c>
      <c r="H3131" s="10">
        <v>0.91</v>
      </c>
      <c r="I3131" s="11">
        <v>45426</v>
      </c>
      <c r="J3131" s="10">
        <v>38</v>
      </c>
      <c r="K3131" s="10" t="s">
        <v>68</v>
      </c>
      <c r="L3131" s="10" t="s">
        <v>18</v>
      </c>
    </row>
    <row r="3132" spans="1:12" x14ac:dyDescent="0.3">
      <c r="A3132" s="52">
        <v>45962</v>
      </c>
      <c r="B3132" s="10" t="s">
        <v>780</v>
      </c>
      <c r="C3132" s="10" t="s">
        <v>781</v>
      </c>
      <c r="D3132" s="10" t="s">
        <v>782</v>
      </c>
      <c r="E3132" s="10" t="s">
        <v>16</v>
      </c>
      <c r="F3132" s="10" t="s">
        <v>19</v>
      </c>
      <c r="G3132" s="10" t="s">
        <v>57</v>
      </c>
      <c r="H3132" s="10">
        <v>0.91</v>
      </c>
      <c r="I3132" s="11">
        <v>45041</v>
      </c>
      <c r="J3132" s="10">
        <v>52</v>
      </c>
      <c r="K3132" s="10" t="s">
        <v>52</v>
      </c>
      <c r="L3132" s="10" t="s">
        <v>35</v>
      </c>
    </row>
    <row r="3133" spans="1:12" x14ac:dyDescent="0.3">
      <c r="A3133" s="52">
        <v>45962</v>
      </c>
      <c r="B3133" s="10" t="s">
        <v>783</v>
      </c>
      <c r="C3133" s="10" t="s">
        <v>784</v>
      </c>
      <c r="D3133" s="10" t="s">
        <v>785</v>
      </c>
      <c r="E3133" s="10" t="s">
        <v>20</v>
      </c>
      <c r="F3133" s="10" t="s">
        <v>17</v>
      </c>
      <c r="G3133" s="10" t="s">
        <v>121</v>
      </c>
      <c r="H3133" s="10">
        <v>1</v>
      </c>
      <c r="I3133" s="11">
        <v>45068</v>
      </c>
      <c r="J3133" s="10">
        <v>58</v>
      </c>
      <c r="K3133" s="10" t="s">
        <v>68</v>
      </c>
      <c r="L3133" s="10" t="s">
        <v>18</v>
      </c>
    </row>
    <row r="3134" spans="1:12" x14ac:dyDescent="0.3">
      <c r="A3134" s="52">
        <v>45962</v>
      </c>
      <c r="B3134" s="10" t="s">
        <v>786</v>
      </c>
      <c r="C3134" s="10" t="s">
        <v>280</v>
      </c>
      <c r="D3134" s="10" t="s">
        <v>538</v>
      </c>
      <c r="E3134" s="10" t="s">
        <v>16</v>
      </c>
      <c r="F3134" s="10" t="s">
        <v>17</v>
      </c>
      <c r="G3134" s="10" t="s">
        <v>75</v>
      </c>
      <c r="H3134" s="10">
        <v>1</v>
      </c>
      <c r="I3134" s="11">
        <v>44455</v>
      </c>
      <c r="J3134" s="10">
        <v>64</v>
      </c>
      <c r="K3134" s="10" t="s">
        <v>68</v>
      </c>
      <c r="L3134" s="10" t="s">
        <v>18</v>
      </c>
    </row>
    <row r="3135" spans="1:12" x14ac:dyDescent="0.3">
      <c r="A3135" s="52">
        <v>45962</v>
      </c>
      <c r="B3135" s="10" t="s">
        <v>787</v>
      </c>
      <c r="C3135" s="10" t="s">
        <v>686</v>
      </c>
      <c r="D3135" s="10" t="s">
        <v>423</v>
      </c>
      <c r="E3135" s="10" t="s">
        <v>20</v>
      </c>
      <c r="F3135" s="10" t="s">
        <v>17</v>
      </c>
      <c r="G3135" s="10" t="s">
        <v>67</v>
      </c>
      <c r="H3135" s="10">
        <v>1</v>
      </c>
      <c r="I3135" s="11">
        <v>45296</v>
      </c>
      <c r="J3135" s="10">
        <v>62</v>
      </c>
      <c r="K3135" s="10" t="s">
        <v>52</v>
      </c>
      <c r="L3135" s="10" t="s">
        <v>23</v>
      </c>
    </row>
    <row r="3136" spans="1:12" x14ac:dyDescent="0.3">
      <c r="A3136" s="52">
        <v>45962</v>
      </c>
      <c r="B3136" s="10" t="s">
        <v>788</v>
      </c>
      <c r="C3136" s="10" t="s">
        <v>92</v>
      </c>
      <c r="D3136" s="10" t="s">
        <v>81</v>
      </c>
      <c r="E3136" s="10" t="s">
        <v>20</v>
      </c>
      <c r="F3136" s="10" t="s">
        <v>50</v>
      </c>
      <c r="G3136" s="10" t="s">
        <v>67</v>
      </c>
      <c r="H3136" s="10">
        <v>1</v>
      </c>
      <c r="I3136" s="11">
        <v>44683</v>
      </c>
      <c r="J3136" s="10">
        <v>22</v>
      </c>
      <c r="K3136" s="10" t="s">
        <v>52</v>
      </c>
      <c r="L3136" s="10" t="s">
        <v>27</v>
      </c>
    </row>
    <row r="3137" spans="1:12" x14ac:dyDescent="0.3">
      <c r="A3137" s="52">
        <v>45962</v>
      </c>
      <c r="B3137" s="10" t="s">
        <v>789</v>
      </c>
      <c r="C3137" s="10" t="s">
        <v>491</v>
      </c>
      <c r="D3137" s="10" t="s">
        <v>523</v>
      </c>
      <c r="E3137" s="10" t="s">
        <v>16</v>
      </c>
      <c r="F3137" s="10" t="s">
        <v>56</v>
      </c>
      <c r="G3137" s="10" t="s">
        <v>67</v>
      </c>
      <c r="H3137" s="10">
        <v>1</v>
      </c>
      <c r="I3137" s="11">
        <v>45812</v>
      </c>
      <c r="J3137" s="10">
        <v>27</v>
      </c>
      <c r="K3137" s="10" t="s">
        <v>52</v>
      </c>
      <c r="L3137" s="10" t="s">
        <v>18</v>
      </c>
    </row>
    <row r="3138" spans="1:12" x14ac:dyDescent="0.3">
      <c r="A3138" s="52">
        <v>45962</v>
      </c>
      <c r="B3138" s="10" t="s">
        <v>790</v>
      </c>
      <c r="C3138" s="10" t="s">
        <v>59</v>
      </c>
      <c r="D3138" s="10" t="s">
        <v>525</v>
      </c>
      <c r="E3138" s="10" t="s">
        <v>16</v>
      </c>
      <c r="F3138" s="10" t="s">
        <v>19</v>
      </c>
      <c r="G3138" s="10" t="s">
        <v>98</v>
      </c>
      <c r="H3138" s="10">
        <v>0.91</v>
      </c>
      <c r="I3138" s="11">
        <v>44603</v>
      </c>
      <c r="J3138" s="10">
        <v>48</v>
      </c>
      <c r="K3138" s="10" t="s">
        <v>52</v>
      </c>
      <c r="L3138" s="10" t="s">
        <v>31</v>
      </c>
    </row>
    <row r="3139" spans="1:12" x14ac:dyDescent="0.3">
      <c r="A3139" s="52">
        <v>45962</v>
      </c>
      <c r="B3139" s="10" t="s">
        <v>791</v>
      </c>
      <c r="C3139" s="10" t="s">
        <v>792</v>
      </c>
      <c r="D3139" s="10" t="s">
        <v>412</v>
      </c>
      <c r="E3139" s="10" t="s">
        <v>16</v>
      </c>
      <c r="F3139" s="10" t="s">
        <v>50</v>
      </c>
      <c r="G3139" s="10" t="s">
        <v>75</v>
      </c>
      <c r="H3139" s="10">
        <v>1</v>
      </c>
      <c r="I3139" s="11">
        <v>45470</v>
      </c>
      <c r="J3139" s="10">
        <v>49</v>
      </c>
      <c r="K3139" s="10" t="s">
        <v>52</v>
      </c>
      <c r="L3139" s="10" t="s">
        <v>18</v>
      </c>
    </row>
    <row r="3140" spans="1:12" x14ac:dyDescent="0.3">
      <c r="A3140" s="52">
        <v>45962</v>
      </c>
      <c r="B3140" s="10" t="s">
        <v>793</v>
      </c>
      <c r="C3140" s="10" t="s">
        <v>65</v>
      </c>
      <c r="D3140" s="10" t="s">
        <v>742</v>
      </c>
      <c r="E3140" s="10" t="s">
        <v>16</v>
      </c>
      <c r="F3140" s="10" t="s">
        <v>19</v>
      </c>
      <c r="G3140" s="10" t="s">
        <v>51</v>
      </c>
      <c r="H3140" s="10">
        <v>1</v>
      </c>
      <c r="I3140" s="11">
        <v>44768</v>
      </c>
      <c r="J3140" s="10">
        <v>33</v>
      </c>
      <c r="K3140" s="10" t="s">
        <v>68</v>
      </c>
      <c r="L3140" s="10" t="s">
        <v>41</v>
      </c>
    </row>
    <row r="3141" spans="1:12" x14ac:dyDescent="0.3">
      <c r="A3141" s="52">
        <v>45962</v>
      </c>
      <c r="B3141" s="10" t="s">
        <v>794</v>
      </c>
      <c r="C3141" s="10" t="s">
        <v>795</v>
      </c>
      <c r="D3141" s="10" t="s">
        <v>24</v>
      </c>
      <c r="E3141" s="10" t="s">
        <v>20</v>
      </c>
      <c r="F3141" s="10" t="s">
        <v>19</v>
      </c>
      <c r="G3141" s="10" t="s">
        <v>29</v>
      </c>
      <c r="H3141" s="10">
        <v>1</v>
      </c>
      <c r="I3141" s="11">
        <v>45501</v>
      </c>
      <c r="J3141" s="10">
        <v>60</v>
      </c>
      <c r="K3141" s="10" t="s">
        <v>52</v>
      </c>
      <c r="L3141" s="10" t="s">
        <v>35</v>
      </c>
    </row>
    <row r="3142" spans="1:12" x14ac:dyDescent="0.3">
      <c r="A3142" s="52">
        <v>45992</v>
      </c>
      <c r="B3142" s="10" t="s">
        <v>47</v>
      </c>
      <c r="C3142" s="10" t="s">
        <v>48</v>
      </c>
      <c r="D3142" s="10" t="s">
        <v>49</v>
      </c>
      <c r="E3142" s="10" t="s">
        <v>16</v>
      </c>
      <c r="F3142" s="10" t="s">
        <v>50</v>
      </c>
      <c r="G3142" s="10" t="s">
        <v>51</v>
      </c>
      <c r="H3142" s="10">
        <v>1</v>
      </c>
      <c r="I3142" s="11">
        <v>45667</v>
      </c>
      <c r="J3142" s="10">
        <v>32</v>
      </c>
      <c r="K3142" s="10" t="s">
        <v>52</v>
      </c>
      <c r="L3142" s="10" t="s">
        <v>39</v>
      </c>
    </row>
    <row r="3143" spans="1:12" x14ac:dyDescent="0.3">
      <c r="A3143" s="52">
        <v>45992</v>
      </c>
      <c r="B3143" s="10" t="s">
        <v>53</v>
      </c>
      <c r="C3143" s="10" t="s">
        <v>54</v>
      </c>
      <c r="D3143" s="10" t="s">
        <v>55</v>
      </c>
      <c r="E3143" s="10" t="s">
        <v>16</v>
      </c>
      <c r="F3143" s="10" t="s">
        <v>56</v>
      </c>
      <c r="G3143" s="10" t="s">
        <v>57</v>
      </c>
      <c r="H3143" s="10">
        <v>1</v>
      </c>
      <c r="I3143" s="11">
        <v>44294</v>
      </c>
      <c r="J3143" s="10">
        <v>34</v>
      </c>
      <c r="K3143" s="10" t="s">
        <v>52</v>
      </c>
      <c r="L3143" s="10" t="s">
        <v>18</v>
      </c>
    </row>
    <row r="3144" spans="1:12" x14ac:dyDescent="0.3">
      <c r="A3144" s="52">
        <v>45992</v>
      </c>
      <c r="B3144" s="10" t="s">
        <v>58</v>
      </c>
      <c r="C3144" s="10" t="s">
        <v>59</v>
      </c>
      <c r="D3144" s="10" t="s">
        <v>60</v>
      </c>
      <c r="E3144" s="10" t="s">
        <v>20</v>
      </c>
      <c r="F3144" s="10" t="s">
        <v>17</v>
      </c>
      <c r="G3144" s="10" t="s">
        <v>57</v>
      </c>
      <c r="H3144" s="10">
        <v>1</v>
      </c>
      <c r="I3144" s="11">
        <v>45672</v>
      </c>
      <c r="J3144" s="10">
        <v>28</v>
      </c>
      <c r="K3144" s="10" t="s">
        <v>52</v>
      </c>
      <c r="L3144" s="10" t="s">
        <v>36</v>
      </c>
    </row>
    <row r="3145" spans="1:12" x14ac:dyDescent="0.3">
      <c r="A3145" s="52">
        <v>45992</v>
      </c>
      <c r="B3145" s="10" t="s">
        <v>61</v>
      </c>
      <c r="C3145" s="10" t="s">
        <v>62</v>
      </c>
      <c r="D3145" s="10" t="s">
        <v>63</v>
      </c>
      <c r="E3145" s="10" t="s">
        <v>20</v>
      </c>
      <c r="F3145" s="10" t="s">
        <v>50</v>
      </c>
      <c r="G3145" s="10" t="s">
        <v>51</v>
      </c>
      <c r="H3145" s="10">
        <v>1</v>
      </c>
      <c r="I3145" s="11">
        <v>44164</v>
      </c>
      <c r="J3145" s="10">
        <v>42</v>
      </c>
      <c r="K3145" s="10" t="s">
        <v>52</v>
      </c>
      <c r="L3145" s="10" t="s">
        <v>36</v>
      </c>
    </row>
    <row r="3146" spans="1:12" x14ac:dyDescent="0.3">
      <c r="A3146" s="52">
        <v>45992</v>
      </c>
      <c r="B3146" s="10" t="s">
        <v>64</v>
      </c>
      <c r="C3146" s="10" t="s">
        <v>65</v>
      </c>
      <c r="D3146" s="10" t="s">
        <v>66</v>
      </c>
      <c r="E3146" s="10" t="s">
        <v>20</v>
      </c>
      <c r="F3146" s="10" t="s">
        <v>19</v>
      </c>
      <c r="G3146" s="10" t="s">
        <v>67</v>
      </c>
      <c r="H3146" s="10">
        <v>0.91</v>
      </c>
      <c r="I3146" s="11">
        <v>44766</v>
      </c>
      <c r="J3146" s="10">
        <v>41</v>
      </c>
      <c r="K3146" s="10" t="s">
        <v>68</v>
      </c>
      <c r="L3146" s="10" t="s">
        <v>41</v>
      </c>
    </row>
    <row r="3147" spans="1:12" x14ac:dyDescent="0.3">
      <c r="A3147" s="52">
        <v>45992</v>
      </c>
      <c r="B3147" s="10" t="s">
        <v>72</v>
      </c>
      <c r="C3147" s="10" t="s">
        <v>73</v>
      </c>
      <c r="D3147" s="10" t="s">
        <v>74</v>
      </c>
      <c r="E3147" s="10" t="s">
        <v>16</v>
      </c>
      <c r="F3147" s="10" t="s">
        <v>19</v>
      </c>
      <c r="G3147" s="10" t="s">
        <v>75</v>
      </c>
      <c r="H3147" s="10">
        <v>0.91</v>
      </c>
      <c r="I3147" s="11">
        <v>45295</v>
      </c>
      <c r="J3147" s="10">
        <v>37</v>
      </c>
      <c r="K3147" s="10" t="s">
        <v>52</v>
      </c>
      <c r="L3147" s="10" t="s">
        <v>27</v>
      </c>
    </row>
    <row r="3148" spans="1:12" x14ac:dyDescent="0.3">
      <c r="A3148" s="52">
        <v>45992</v>
      </c>
      <c r="B3148" s="10" t="s">
        <v>76</v>
      </c>
      <c r="C3148" s="10" t="s">
        <v>77</v>
      </c>
      <c r="D3148" s="10" t="s">
        <v>78</v>
      </c>
      <c r="E3148" s="10" t="s">
        <v>20</v>
      </c>
      <c r="F3148" s="10" t="s">
        <v>19</v>
      </c>
      <c r="G3148" s="10" t="s">
        <v>67</v>
      </c>
      <c r="H3148" s="10">
        <v>1</v>
      </c>
      <c r="I3148" s="11">
        <v>44378</v>
      </c>
      <c r="J3148" s="10">
        <v>21</v>
      </c>
      <c r="K3148" s="10" t="s">
        <v>52</v>
      </c>
      <c r="L3148" s="10" t="s">
        <v>18</v>
      </c>
    </row>
    <row r="3149" spans="1:12" x14ac:dyDescent="0.3">
      <c r="A3149" s="52">
        <v>45992</v>
      </c>
      <c r="B3149" s="10" t="s">
        <v>82</v>
      </c>
      <c r="C3149" s="10" t="s">
        <v>83</v>
      </c>
      <c r="D3149" s="10" t="s">
        <v>84</v>
      </c>
      <c r="E3149" s="10" t="s">
        <v>20</v>
      </c>
      <c r="F3149" s="10" t="s">
        <v>17</v>
      </c>
      <c r="G3149" s="10" t="s">
        <v>67</v>
      </c>
      <c r="H3149" s="10">
        <v>1</v>
      </c>
      <c r="I3149" s="11">
        <v>45331</v>
      </c>
      <c r="J3149" s="10">
        <v>42</v>
      </c>
      <c r="K3149" s="10" t="s">
        <v>68</v>
      </c>
      <c r="L3149" s="10" t="s">
        <v>39</v>
      </c>
    </row>
    <row r="3150" spans="1:12" x14ac:dyDescent="0.3">
      <c r="A3150" s="52">
        <v>45992</v>
      </c>
      <c r="B3150" s="10" t="s">
        <v>85</v>
      </c>
      <c r="C3150" s="10" t="s">
        <v>86</v>
      </c>
      <c r="D3150" s="10" t="s">
        <v>87</v>
      </c>
      <c r="E3150" s="10" t="s">
        <v>20</v>
      </c>
      <c r="F3150" s="10" t="s">
        <v>19</v>
      </c>
      <c r="G3150" s="10" t="s">
        <v>29</v>
      </c>
      <c r="H3150" s="10">
        <v>1</v>
      </c>
      <c r="I3150" s="11">
        <v>44626</v>
      </c>
      <c r="J3150" s="10">
        <v>64</v>
      </c>
      <c r="K3150" s="10" t="s">
        <v>68</v>
      </c>
      <c r="L3150" s="10" t="s">
        <v>42</v>
      </c>
    </row>
    <row r="3151" spans="1:12" x14ac:dyDescent="0.3">
      <c r="A3151" s="52">
        <v>45992</v>
      </c>
      <c r="B3151" s="10" t="s">
        <v>88</v>
      </c>
      <c r="C3151" s="10" t="s">
        <v>89</v>
      </c>
      <c r="D3151" s="10" t="s">
        <v>84</v>
      </c>
      <c r="E3151" s="10" t="s">
        <v>20</v>
      </c>
      <c r="F3151" s="10" t="s">
        <v>19</v>
      </c>
      <c r="G3151" s="10" t="s">
        <v>51</v>
      </c>
      <c r="H3151" s="10">
        <v>1</v>
      </c>
      <c r="I3151" s="11">
        <v>45438</v>
      </c>
      <c r="J3151" s="10">
        <v>44</v>
      </c>
      <c r="K3151" s="10" t="s">
        <v>68</v>
      </c>
      <c r="L3151" s="10" t="s">
        <v>90</v>
      </c>
    </row>
    <row r="3152" spans="1:12" x14ac:dyDescent="0.3">
      <c r="A3152" s="52">
        <v>45992</v>
      </c>
      <c r="B3152" s="10" t="s">
        <v>91</v>
      </c>
      <c r="C3152" s="10" t="s">
        <v>92</v>
      </c>
      <c r="D3152" s="10" t="s">
        <v>93</v>
      </c>
      <c r="E3152" s="10" t="s">
        <v>16</v>
      </c>
      <c r="F3152" s="10" t="s">
        <v>56</v>
      </c>
      <c r="G3152" s="10" t="s">
        <v>51</v>
      </c>
      <c r="H3152" s="10">
        <v>1</v>
      </c>
      <c r="I3152" s="11">
        <v>45643</v>
      </c>
      <c r="J3152" s="10">
        <v>59</v>
      </c>
      <c r="K3152" s="10" t="s">
        <v>52</v>
      </c>
      <c r="L3152" s="10" t="s">
        <v>94</v>
      </c>
    </row>
    <row r="3153" spans="1:12" x14ac:dyDescent="0.3">
      <c r="A3153" s="52">
        <v>45992</v>
      </c>
      <c r="B3153" s="10" t="s">
        <v>95</v>
      </c>
      <c r="C3153" s="10" t="s">
        <v>96</v>
      </c>
      <c r="D3153" s="10" t="s">
        <v>97</v>
      </c>
      <c r="E3153" s="10" t="s">
        <v>20</v>
      </c>
      <c r="F3153" s="10" t="s">
        <v>19</v>
      </c>
      <c r="G3153" s="10" t="s">
        <v>98</v>
      </c>
      <c r="H3153" s="10">
        <v>1</v>
      </c>
      <c r="I3153" s="11">
        <v>44501</v>
      </c>
      <c r="J3153" s="10">
        <v>27</v>
      </c>
      <c r="K3153" s="10" t="s">
        <v>68</v>
      </c>
      <c r="L3153" s="10" t="s">
        <v>31</v>
      </c>
    </row>
    <row r="3154" spans="1:12" x14ac:dyDescent="0.3">
      <c r="A3154" s="52">
        <v>45992</v>
      </c>
      <c r="B3154" s="10" t="s">
        <v>99</v>
      </c>
      <c r="C3154" s="10" t="s">
        <v>100</v>
      </c>
      <c r="D3154" s="10" t="s">
        <v>101</v>
      </c>
      <c r="E3154" s="10" t="s">
        <v>16</v>
      </c>
      <c r="F3154" s="10" t="s">
        <v>17</v>
      </c>
      <c r="G3154" s="10" t="s">
        <v>67</v>
      </c>
      <c r="H3154" s="10">
        <v>1</v>
      </c>
      <c r="I3154" s="11">
        <v>44344</v>
      </c>
      <c r="J3154" s="10">
        <v>35</v>
      </c>
      <c r="K3154" s="10" t="s">
        <v>68</v>
      </c>
      <c r="L3154" s="10" t="s">
        <v>18</v>
      </c>
    </row>
    <row r="3155" spans="1:12" x14ac:dyDescent="0.3">
      <c r="A3155" s="52">
        <v>45992</v>
      </c>
      <c r="B3155" s="10" t="s">
        <v>104</v>
      </c>
      <c r="C3155" s="10" t="s">
        <v>105</v>
      </c>
      <c r="D3155" s="10" t="s">
        <v>106</v>
      </c>
      <c r="E3155" s="10" t="s">
        <v>20</v>
      </c>
      <c r="F3155" s="10" t="s">
        <v>19</v>
      </c>
      <c r="G3155" s="10" t="s">
        <v>51</v>
      </c>
      <c r="H3155" s="10">
        <v>1</v>
      </c>
      <c r="I3155" s="11">
        <v>45417</v>
      </c>
      <c r="J3155" s="10">
        <v>63</v>
      </c>
      <c r="K3155" s="10" t="s">
        <v>68</v>
      </c>
      <c r="L3155" s="10" t="s">
        <v>41</v>
      </c>
    </row>
    <row r="3156" spans="1:12" x14ac:dyDescent="0.3">
      <c r="A3156" s="52">
        <v>45992</v>
      </c>
      <c r="B3156" s="10" t="s">
        <v>110</v>
      </c>
      <c r="C3156" s="10" t="s">
        <v>111</v>
      </c>
      <c r="D3156" s="10" t="s">
        <v>103</v>
      </c>
      <c r="E3156" s="10" t="s">
        <v>16</v>
      </c>
      <c r="F3156" s="10" t="s">
        <v>19</v>
      </c>
      <c r="G3156" s="10" t="s">
        <v>57</v>
      </c>
      <c r="H3156" s="10">
        <v>1</v>
      </c>
      <c r="I3156" s="11">
        <v>44101</v>
      </c>
      <c r="J3156" s="10">
        <v>29</v>
      </c>
      <c r="K3156" s="10" t="s">
        <v>52</v>
      </c>
      <c r="L3156" s="10" t="s">
        <v>18</v>
      </c>
    </row>
    <row r="3157" spans="1:12" x14ac:dyDescent="0.3">
      <c r="A3157" s="52">
        <v>45992</v>
      </c>
      <c r="B3157" s="10" t="s">
        <v>112</v>
      </c>
      <c r="C3157" s="10" t="s">
        <v>113</v>
      </c>
      <c r="D3157" s="10" t="s">
        <v>114</v>
      </c>
      <c r="E3157" s="10" t="s">
        <v>16</v>
      </c>
      <c r="F3157" s="10" t="s">
        <v>56</v>
      </c>
      <c r="G3157" s="10" t="s">
        <v>57</v>
      </c>
      <c r="H3157" s="10">
        <v>1</v>
      </c>
      <c r="I3157" s="11">
        <v>45808</v>
      </c>
      <c r="J3157" s="10">
        <v>37</v>
      </c>
      <c r="K3157" s="10" t="s">
        <v>52</v>
      </c>
      <c r="L3157" s="10" t="s">
        <v>31</v>
      </c>
    </row>
    <row r="3158" spans="1:12" x14ac:dyDescent="0.3">
      <c r="A3158" s="52">
        <v>45992</v>
      </c>
      <c r="B3158" s="10" t="s">
        <v>115</v>
      </c>
      <c r="C3158" s="10" t="s">
        <v>116</v>
      </c>
      <c r="D3158" s="10" t="s">
        <v>117</v>
      </c>
      <c r="E3158" s="10" t="s">
        <v>16</v>
      </c>
      <c r="F3158" s="10" t="s">
        <v>19</v>
      </c>
      <c r="G3158" s="10" t="s">
        <v>75</v>
      </c>
      <c r="H3158" s="10">
        <v>1</v>
      </c>
      <c r="I3158" s="11">
        <v>44315</v>
      </c>
      <c r="J3158" s="10">
        <v>22</v>
      </c>
      <c r="K3158" s="10" t="s">
        <v>52</v>
      </c>
      <c r="L3158" s="10" t="s">
        <v>90</v>
      </c>
    </row>
    <row r="3159" spans="1:12" x14ac:dyDescent="0.3">
      <c r="A3159" s="52">
        <v>45992</v>
      </c>
      <c r="B3159" s="10" t="s">
        <v>118</v>
      </c>
      <c r="C3159" s="10" t="s">
        <v>119</v>
      </c>
      <c r="D3159" s="10" t="s">
        <v>120</v>
      </c>
      <c r="E3159" s="10" t="s">
        <v>16</v>
      </c>
      <c r="F3159" s="10" t="s">
        <v>19</v>
      </c>
      <c r="G3159" s="10" t="s">
        <v>121</v>
      </c>
      <c r="H3159" s="10">
        <v>1</v>
      </c>
      <c r="I3159" s="11">
        <v>44129</v>
      </c>
      <c r="J3159" s="10">
        <v>60</v>
      </c>
      <c r="K3159" s="10" t="s">
        <v>52</v>
      </c>
      <c r="L3159" s="10" t="s">
        <v>94</v>
      </c>
    </row>
    <row r="3160" spans="1:12" x14ac:dyDescent="0.3">
      <c r="A3160" s="52">
        <v>45992</v>
      </c>
      <c r="B3160" s="10" t="s">
        <v>122</v>
      </c>
      <c r="C3160" s="10" t="s">
        <v>123</v>
      </c>
      <c r="D3160" s="10" t="s">
        <v>124</v>
      </c>
      <c r="E3160" s="10" t="s">
        <v>20</v>
      </c>
      <c r="F3160" s="10" t="s">
        <v>19</v>
      </c>
      <c r="G3160" s="10" t="s">
        <v>51</v>
      </c>
      <c r="H3160" s="10">
        <v>1</v>
      </c>
      <c r="I3160" s="11">
        <v>44891</v>
      </c>
      <c r="J3160" s="10">
        <v>28</v>
      </c>
      <c r="K3160" s="10" t="s">
        <v>52</v>
      </c>
      <c r="L3160" s="10" t="s">
        <v>18</v>
      </c>
    </row>
    <row r="3161" spans="1:12" x14ac:dyDescent="0.3">
      <c r="A3161" s="52">
        <v>45992</v>
      </c>
      <c r="B3161" s="10" t="s">
        <v>125</v>
      </c>
      <c r="C3161" s="10" t="s">
        <v>109</v>
      </c>
      <c r="D3161" s="10" t="s">
        <v>126</v>
      </c>
      <c r="E3161" s="10" t="s">
        <v>16</v>
      </c>
      <c r="F3161" s="10" t="s">
        <v>50</v>
      </c>
      <c r="G3161" s="10" t="s">
        <v>121</v>
      </c>
      <c r="H3161" s="10">
        <v>1</v>
      </c>
      <c r="I3161" s="11">
        <v>45137</v>
      </c>
      <c r="J3161" s="10">
        <v>31</v>
      </c>
      <c r="K3161" s="10" t="s">
        <v>52</v>
      </c>
      <c r="L3161" s="10" t="s">
        <v>18</v>
      </c>
    </row>
    <row r="3162" spans="1:12" x14ac:dyDescent="0.3">
      <c r="A3162" s="52">
        <v>45992</v>
      </c>
      <c r="B3162" s="10" t="s">
        <v>127</v>
      </c>
      <c r="C3162" s="10" t="s">
        <v>128</v>
      </c>
      <c r="D3162" s="10" t="s">
        <v>129</v>
      </c>
      <c r="E3162" s="10" t="s">
        <v>20</v>
      </c>
      <c r="F3162" s="10" t="s">
        <v>50</v>
      </c>
      <c r="G3162" s="10" t="s">
        <v>51</v>
      </c>
      <c r="H3162" s="10">
        <v>1</v>
      </c>
      <c r="I3162" s="11">
        <v>44916</v>
      </c>
      <c r="J3162" s="10">
        <v>53</v>
      </c>
      <c r="K3162" s="10" t="s">
        <v>52</v>
      </c>
      <c r="L3162" s="10" t="s">
        <v>40</v>
      </c>
    </row>
    <row r="3163" spans="1:12" x14ac:dyDescent="0.3">
      <c r="A3163" s="52">
        <v>45992</v>
      </c>
      <c r="B3163" s="10" t="s">
        <v>135</v>
      </c>
      <c r="C3163" s="10" t="s">
        <v>136</v>
      </c>
      <c r="D3163" s="10" t="s">
        <v>24</v>
      </c>
      <c r="E3163" s="10" t="s">
        <v>20</v>
      </c>
      <c r="F3163" s="10" t="s">
        <v>50</v>
      </c>
      <c r="G3163" s="10" t="s">
        <v>51</v>
      </c>
      <c r="H3163" s="10">
        <v>1</v>
      </c>
      <c r="I3163" s="11">
        <v>44639</v>
      </c>
      <c r="J3163" s="10">
        <v>33</v>
      </c>
      <c r="K3163" s="10" t="s">
        <v>52</v>
      </c>
      <c r="L3163" s="10" t="s">
        <v>41</v>
      </c>
    </row>
    <row r="3164" spans="1:12" x14ac:dyDescent="0.3">
      <c r="A3164" s="52">
        <v>45992</v>
      </c>
      <c r="B3164" s="10" t="s">
        <v>137</v>
      </c>
      <c r="C3164" s="10" t="s">
        <v>138</v>
      </c>
      <c r="D3164" s="10" t="s">
        <v>60</v>
      </c>
      <c r="E3164" s="10" t="s">
        <v>20</v>
      </c>
      <c r="F3164" s="10" t="s">
        <v>50</v>
      </c>
      <c r="G3164" s="10" t="s">
        <v>121</v>
      </c>
      <c r="H3164" s="10">
        <v>1</v>
      </c>
      <c r="I3164" s="11">
        <v>45686</v>
      </c>
      <c r="J3164" s="10">
        <v>24</v>
      </c>
      <c r="K3164" s="10" t="s">
        <v>52</v>
      </c>
      <c r="L3164" s="10" t="s">
        <v>31</v>
      </c>
    </row>
    <row r="3165" spans="1:12" x14ac:dyDescent="0.3">
      <c r="A3165" s="52">
        <v>45992</v>
      </c>
      <c r="B3165" s="10" t="s">
        <v>139</v>
      </c>
      <c r="C3165" s="10" t="s">
        <v>140</v>
      </c>
      <c r="D3165" s="10" t="s">
        <v>141</v>
      </c>
      <c r="E3165" s="10" t="s">
        <v>16</v>
      </c>
      <c r="F3165" s="10" t="s">
        <v>19</v>
      </c>
      <c r="G3165" s="10" t="s">
        <v>57</v>
      </c>
      <c r="H3165" s="10">
        <v>1</v>
      </c>
      <c r="I3165" s="11">
        <v>45580</v>
      </c>
      <c r="J3165" s="10">
        <v>29</v>
      </c>
      <c r="K3165" s="10" t="s">
        <v>68</v>
      </c>
      <c r="L3165" s="10" t="s">
        <v>39</v>
      </c>
    </row>
    <row r="3166" spans="1:12" x14ac:dyDescent="0.3">
      <c r="A3166" s="52">
        <v>45992</v>
      </c>
      <c r="B3166" s="10" t="s">
        <v>142</v>
      </c>
      <c r="C3166" s="10" t="s">
        <v>143</v>
      </c>
      <c r="D3166" s="10" t="s">
        <v>144</v>
      </c>
      <c r="E3166" s="10" t="s">
        <v>20</v>
      </c>
      <c r="F3166" s="10" t="s">
        <v>19</v>
      </c>
      <c r="G3166" s="10" t="s">
        <v>51</v>
      </c>
      <c r="H3166" s="10">
        <v>1</v>
      </c>
      <c r="I3166" s="11">
        <v>44382</v>
      </c>
      <c r="J3166" s="10">
        <v>20</v>
      </c>
      <c r="K3166" s="10" t="s">
        <v>52</v>
      </c>
      <c r="L3166" s="10" t="s">
        <v>39</v>
      </c>
    </row>
    <row r="3167" spans="1:12" x14ac:dyDescent="0.3">
      <c r="A3167" s="52">
        <v>45992</v>
      </c>
      <c r="B3167" s="10" t="s">
        <v>151</v>
      </c>
      <c r="C3167" s="10" t="s">
        <v>54</v>
      </c>
      <c r="D3167" s="10" t="s">
        <v>152</v>
      </c>
      <c r="E3167" s="10" t="s">
        <v>16</v>
      </c>
      <c r="F3167" s="10" t="s">
        <v>19</v>
      </c>
      <c r="G3167" s="10" t="s">
        <v>29</v>
      </c>
      <c r="H3167" s="10">
        <v>1</v>
      </c>
      <c r="I3167" s="11">
        <v>44279</v>
      </c>
      <c r="J3167" s="10">
        <v>61</v>
      </c>
      <c r="K3167" s="10" t="s">
        <v>68</v>
      </c>
      <c r="L3167" s="10" t="s">
        <v>35</v>
      </c>
    </row>
    <row r="3168" spans="1:12" x14ac:dyDescent="0.3">
      <c r="A3168" s="52">
        <v>45992</v>
      </c>
      <c r="B3168" s="10" t="s">
        <v>153</v>
      </c>
      <c r="C3168" s="10" t="s">
        <v>154</v>
      </c>
      <c r="D3168" s="10" t="s">
        <v>155</v>
      </c>
      <c r="E3168" s="10" t="s">
        <v>20</v>
      </c>
      <c r="F3168" s="10" t="s">
        <v>19</v>
      </c>
      <c r="G3168" s="10" t="s">
        <v>57</v>
      </c>
      <c r="H3168" s="10">
        <v>1</v>
      </c>
      <c r="I3168" s="11">
        <v>45180</v>
      </c>
      <c r="J3168" s="10">
        <v>65</v>
      </c>
      <c r="K3168" s="10" t="s">
        <v>68</v>
      </c>
      <c r="L3168" s="10" t="s">
        <v>21</v>
      </c>
    </row>
    <row r="3169" spans="1:12" x14ac:dyDescent="0.3">
      <c r="A3169" s="52">
        <v>45992</v>
      </c>
      <c r="B3169" s="10" t="s">
        <v>156</v>
      </c>
      <c r="C3169" s="10" t="s">
        <v>157</v>
      </c>
      <c r="D3169" s="10" t="s">
        <v>158</v>
      </c>
      <c r="E3169" s="10" t="s">
        <v>16</v>
      </c>
      <c r="F3169" s="10" t="s">
        <v>19</v>
      </c>
      <c r="G3169" s="10" t="s">
        <v>29</v>
      </c>
      <c r="H3169" s="10">
        <v>0.91</v>
      </c>
      <c r="I3169" s="11">
        <v>44663</v>
      </c>
      <c r="J3169" s="10">
        <v>59</v>
      </c>
      <c r="K3169" s="10" t="s">
        <v>68</v>
      </c>
      <c r="L3169" s="10" t="s">
        <v>18</v>
      </c>
    </row>
    <row r="3170" spans="1:12" x14ac:dyDescent="0.3">
      <c r="A3170" s="52">
        <v>45992</v>
      </c>
      <c r="B3170" s="10" t="s">
        <v>159</v>
      </c>
      <c r="C3170" s="10" t="s">
        <v>160</v>
      </c>
      <c r="D3170" s="10" t="s">
        <v>161</v>
      </c>
      <c r="E3170" s="10" t="s">
        <v>16</v>
      </c>
      <c r="F3170" s="10" t="s">
        <v>17</v>
      </c>
      <c r="G3170" s="10" t="s">
        <v>67</v>
      </c>
      <c r="H3170" s="10">
        <v>1</v>
      </c>
      <c r="I3170" s="11">
        <v>45411</v>
      </c>
      <c r="J3170" s="10">
        <v>43</v>
      </c>
      <c r="K3170" s="10" t="s">
        <v>52</v>
      </c>
      <c r="L3170" s="10" t="s">
        <v>23</v>
      </c>
    </row>
    <row r="3171" spans="1:12" x14ac:dyDescent="0.3">
      <c r="A3171" s="52">
        <v>45992</v>
      </c>
      <c r="B3171" s="10" t="s">
        <v>162</v>
      </c>
      <c r="C3171" s="10" t="s">
        <v>163</v>
      </c>
      <c r="D3171" s="10" t="s">
        <v>164</v>
      </c>
      <c r="E3171" s="10" t="s">
        <v>20</v>
      </c>
      <c r="F3171" s="10" t="s">
        <v>19</v>
      </c>
      <c r="G3171" s="10" t="s">
        <v>75</v>
      </c>
      <c r="H3171" s="10">
        <v>1</v>
      </c>
      <c r="I3171" s="11">
        <v>45272</v>
      </c>
      <c r="J3171" s="10">
        <v>59</v>
      </c>
      <c r="K3171" s="10" t="s">
        <v>52</v>
      </c>
      <c r="L3171" s="10" t="s">
        <v>41</v>
      </c>
    </row>
    <row r="3172" spans="1:12" x14ac:dyDescent="0.3">
      <c r="A3172" s="52">
        <v>45992</v>
      </c>
      <c r="B3172" s="10" t="s">
        <v>165</v>
      </c>
      <c r="C3172" s="10" t="s">
        <v>48</v>
      </c>
      <c r="D3172" s="10" t="s">
        <v>166</v>
      </c>
      <c r="E3172" s="10" t="s">
        <v>20</v>
      </c>
      <c r="F3172" s="10" t="s">
        <v>19</v>
      </c>
      <c r="G3172" s="10" t="s">
        <v>75</v>
      </c>
      <c r="H3172" s="10">
        <v>1</v>
      </c>
      <c r="I3172" s="11">
        <v>44847</v>
      </c>
      <c r="J3172" s="10">
        <v>41</v>
      </c>
      <c r="K3172" s="10" t="s">
        <v>68</v>
      </c>
      <c r="L3172" s="10" t="s">
        <v>39</v>
      </c>
    </row>
    <row r="3173" spans="1:12" x14ac:dyDescent="0.3">
      <c r="A3173" s="52">
        <v>45992</v>
      </c>
      <c r="B3173" s="10" t="s">
        <v>167</v>
      </c>
      <c r="C3173" s="10" t="s">
        <v>168</v>
      </c>
      <c r="D3173" s="10" t="s">
        <v>66</v>
      </c>
      <c r="E3173" s="10" t="s">
        <v>20</v>
      </c>
      <c r="F3173" s="10" t="s">
        <v>19</v>
      </c>
      <c r="G3173" s="10" t="s">
        <v>51</v>
      </c>
      <c r="H3173" s="10">
        <v>1</v>
      </c>
      <c r="I3173" s="11">
        <v>45437</v>
      </c>
      <c r="J3173" s="10">
        <v>45</v>
      </c>
      <c r="K3173" s="10" t="s">
        <v>52</v>
      </c>
      <c r="L3173" s="10" t="s">
        <v>21</v>
      </c>
    </row>
    <row r="3174" spans="1:12" x14ac:dyDescent="0.3">
      <c r="A3174" s="52">
        <v>45992</v>
      </c>
      <c r="B3174" s="10" t="s">
        <v>169</v>
      </c>
      <c r="C3174" s="10" t="s">
        <v>170</v>
      </c>
      <c r="D3174" s="10" t="s">
        <v>168</v>
      </c>
      <c r="E3174" s="10" t="s">
        <v>20</v>
      </c>
      <c r="F3174" s="10" t="s">
        <v>17</v>
      </c>
      <c r="G3174" s="10" t="s">
        <v>51</v>
      </c>
      <c r="H3174" s="10">
        <v>1</v>
      </c>
      <c r="I3174" s="11">
        <v>45018</v>
      </c>
      <c r="J3174" s="10">
        <v>40</v>
      </c>
      <c r="K3174" s="10" t="s">
        <v>68</v>
      </c>
      <c r="L3174" s="10" t="s">
        <v>18</v>
      </c>
    </row>
    <row r="3175" spans="1:12" x14ac:dyDescent="0.3">
      <c r="A3175" s="52">
        <v>45992</v>
      </c>
      <c r="B3175" s="10" t="s">
        <v>171</v>
      </c>
      <c r="C3175" s="10" t="s">
        <v>172</v>
      </c>
      <c r="D3175" s="10" t="s">
        <v>132</v>
      </c>
      <c r="E3175" s="10" t="s">
        <v>20</v>
      </c>
      <c r="F3175" s="10" t="s">
        <v>17</v>
      </c>
      <c r="G3175" s="10" t="s">
        <v>75</v>
      </c>
      <c r="H3175" s="10">
        <v>1</v>
      </c>
      <c r="I3175" s="11">
        <v>44809</v>
      </c>
      <c r="J3175" s="10">
        <v>26</v>
      </c>
      <c r="K3175" s="10" t="s">
        <v>68</v>
      </c>
      <c r="L3175" s="10" t="s">
        <v>27</v>
      </c>
    </row>
    <row r="3176" spans="1:12" x14ac:dyDescent="0.3">
      <c r="A3176" s="52">
        <v>45992</v>
      </c>
      <c r="B3176" s="10" t="s">
        <v>173</v>
      </c>
      <c r="C3176" s="10" t="s">
        <v>174</v>
      </c>
      <c r="D3176" s="10" t="s">
        <v>175</v>
      </c>
      <c r="E3176" s="10" t="s">
        <v>16</v>
      </c>
      <c r="F3176" s="10" t="s">
        <v>17</v>
      </c>
      <c r="G3176" s="10" t="s">
        <v>57</v>
      </c>
      <c r="H3176" s="10">
        <v>0.91</v>
      </c>
      <c r="I3176" s="11">
        <v>45278</v>
      </c>
      <c r="J3176" s="10">
        <v>54</v>
      </c>
      <c r="K3176" s="10" t="s">
        <v>52</v>
      </c>
      <c r="L3176" s="10" t="s">
        <v>94</v>
      </c>
    </row>
    <row r="3177" spans="1:12" x14ac:dyDescent="0.3">
      <c r="A3177" s="52">
        <v>45992</v>
      </c>
      <c r="B3177" s="10" t="s">
        <v>176</v>
      </c>
      <c r="C3177" s="10" t="s">
        <v>177</v>
      </c>
      <c r="D3177" s="10" t="s">
        <v>178</v>
      </c>
      <c r="E3177" s="10" t="s">
        <v>20</v>
      </c>
      <c r="F3177" s="10" t="s">
        <v>19</v>
      </c>
      <c r="G3177" s="10" t="s">
        <v>75</v>
      </c>
      <c r="H3177" s="10">
        <v>1</v>
      </c>
      <c r="I3177" s="11">
        <v>45775</v>
      </c>
      <c r="J3177" s="10">
        <v>59</v>
      </c>
      <c r="K3177" s="10" t="s">
        <v>68</v>
      </c>
      <c r="L3177" s="10" t="s">
        <v>36</v>
      </c>
    </row>
    <row r="3178" spans="1:12" x14ac:dyDescent="0.3">
      <c r="A3178" s="52">
        <v>45992</v>
      </c>
      <c r="B3178" s="10" t="s">
        <v>179</v>
      </c>
      <c r="C3178" s="10" t="s">
        <v>180</v>
      </c>
      <c r="D3178" s="10" t="s">
        <v>181</v>
      </c>
      <c r="E3178" s="10" t="s">
        <v>20</v>
      </c>
      <c r="F3178" s="10" t="s">
        <v>50</v>
      </c>
      <c r="G3178" s="10" t="s">
        <v>51</v>
      </c>
      <c r="H3178" s="10">
        <v>1</v>
      </c>
      <c r="I3178" s="11">
        <v>45063</v>
      </c>
      <c r="J3178" s="10">
        <v>44</v>
      </c>
      <c r="K3178" s="10" t="s">
        <v>52</v>
      </c>
      <c r="L3178" s="10" t="s">
        <v>35</v>
      </c>
    </row>
    <row r="3179" spans="1:12" x14ac:dyDescent="0.3">
      <c r="A3179" s="52">
        <v>45992</v>
      </c>
      <c r="B3179" s="10" t="s">
        <v>182</v>
      </c>
      <c r="C3179" s="10" t="s">
        <v>183</v>
      </c>
      <c r="D3179" s="10" t="s">
        <v>184</v>
      </c>
      <c r="E3179" s="10" t="s">
        <v>16</v>
      </c>
      <c r="F3179" s="10" t="s">
        <v>17</v>
      </c>
      <c r="G3179" s="10" t="s">
        <v>51</v>
      </c>
      <c r="H3179" s="10">
        <v>0.91</v>
      </c>
      <c r="I3179" s="11">
        <v>45432</v>
      </c>
      <c r="J3179" s="10">
        <v>60</v>
      </c>
      <c r="K3179" s="10" t="s">
        <v>52</v>
      </c>
      <c r="L3179" s="10" t="s">
        <v>39</v>
      </c>
    </row>
    <row r="3180" spans="1:12" x14ac:dyDescent="0.3">
      <c r="A3180" s="52">
        <v>45992</v>
      </c>
      <c r="B3180" s="10" t="s">
        <v>185</v>
      </c>
      <c r="C3180" s="10" t="s">
        <v>186</v>
      </c>
      <c r="D3180" s="10" t="s">
        <v>187</v>
      </c>
      <c r="E3180" s="10" t="s">
        <v>16</v>
      </c>
      <c r="F3180" s="10" t="s">
        <v>19</v>
      </c>
      <c r="G3180" s="10" t="s">
        <v>57</v>
      </c>
      <c r="H3180" s="10">
        <v>1</v>
      </c>
      <c r="I3180" s="11">
        <v>44594</v>
      </c>
      <c r="J3180" s="10">
        <v>39</v>
      </c>
      <c r="K3180" s="10" t="s">
        <v>68</v>
      </c>
      <c r="L3180" s="10" t="s">
        <v>35</v>
      </c>
    </row>
    <row r="3181" spans="1:12" x14ac:dyDescent="0.3">
      <c r="A3181" s="52">
        <v>45992</v>
      </c>
      <c r="B3181" s="10" t="s">
        <v>191</v>
      </c>
      <c r="C3181" s="10" t="s">
        <v>192</v>
      </c>
      <c r="D3181" s="10" t="s">
        <v>193</v>
      </c>
      <c r="E3181" s="10" t="s">
        <v>16</v>
      </c>
      <c r="F3181" s="10" t="s">
        <v>19</v>
      </c>
      <c r="G3181" s="10" t="s">
        <v>67</v>
      </c>
      <c r="H3181" s="10">
        <v>1</v>
      </c>
      <c r="I3181" s="11">
        <v>45620</v>
      </c>
      <c r="J3181" s="10">
        <v>26</v>
      </c>
      <c r="K3181" s="10" t="s">
        <v>52</v>
      </c>
      <c r="L3181" s="10" t="s">
        <v>42</v>
      </c>
    </row>
    <row r="3182" spans="1:12" x14ac:dyDescent="0.3">
      <c r="A3182" s="52">
        <v>45992</v>
      </c>
      <c r="B3182" s="10" t="s">
        <v>196</v>
      </c>
      <c r="C3182" s="10" t="s">
        <v>197</v>
      </c>
      <c r="D3182" s="10" t="s">
        <v>198</v>
      </c>
      <c r="E3182" s="10" t="s">
        <v>20</v>
      </c>
      <c r="F3182" s="10" t="s">
        <v>19</v>
      </c>
      <c r="G3182" s="10" t="s">
        <v>121</v>
      </c>
      <c r="H3182" s="10">
        <v>1</v>
      </c>
      <c r="I3182" s="11">
        <v>44119</v>
      </c>
      <c r="J3182" s="10">
        <v>47</v>
      </c>
      <c r="K3182" s="10" t="s">
        <v>52</v>
      </c>
      <c r="L3182" s="10" t="s">
        <v>36</v>
      </c>
    </row>
    <row r="3183" spans="1:12" x14ac:dyDescent="0.3">
      <c r="A3183" s="52">
        <v>45992</v>
      </c>
      <c r="B3183" s="10" t="s">
        <v>199</v>
      </c>
      <c r="C3183" s="10" t="s">
        <v>136</v>
      </c>
      <c r="D3183" s="10" t="s">
        <v>200</v>
      </c>
      <c r="E3183" s="10" t="s">
        <v>16</v>
      </c>
      <c r="F3183" s="10" t="s">
        <v>19</v>
      </c>
      <c r="G3183" s="10" t="s">
        <v>51</v>
      </c>
      <c r="H3183" s="10">
        <v>1</v>
      </c>
      <c r="I3183" s="11">
        <v>45509</v>
      </c>
      <c r="J3183" s="10">
        <v>22</v>
      </c>
      <c r="K3183" s="10" t="s">
        <v>68</v>
      </c>
      <c r="L3183" s="10" t="s">
        <v>42</v>
      </c>
    </row>
    <row r="3184" spans="1:12" x14ac:dyDescent="0.3">
      <c r="A3184" s="52">
        <v>45992</v>
      </c>
      <c r="B3184" s="10" t="s">
        <v>201</v>
      </c>
      <c r="C3184" s="10" t="s">
        <v>80</v>
      </c>
      <c r="D3184" s="10" t="s">
        <v>63</v>
      </c>
      <c r="E3184" s="10" t="s">
        <v>20</v>
      </c>
      <c r="F3184" s="10" t="s">
        <v>56</v>
      </c>
      <c r="G3184" s="10" t="s">
        <v>67</v>
      </c>
      <c r="H3184" s="10">
        <v>1</v>
      </c>
      <c r="I3184" s="11">
        <v>44322</v>
      </c>
      <c r="J3184" s="10">
        <v>25</v>
      </c>
      <c r="K3184" s="10" t="s">
        <v>52</v>
      </c>
      <c r="L3184" s="10" t="s">
        <v>18</v>
      </c>
    </row>
    <row r="3185" spans="1:12" x14ac:dyDescent="0.3">
      <c r="A3185" s="52">
        <v>45992</v>
      </c>
      <c r="B3185" s="10" t="s">
        <v>205</v>
      </c>
      <c r="C3185" s="10" t="s">
        <v>206</v>
      </c>
      <c r="D3185" s="10" t="s">
        <v>207</v>
      </c>
      <c r="E3185" s="10" t="s">
        <v>16</v>
      </c>
      <c r="F3185" s="10" t="s">
        <v>19</v>
      </c>
      <c r="G3185" s="10" t="s">
        <v>57</v>
      </c>
      <c r="H3185" s="10">
        <v>1</v>
      </c>
      <c r="I3185" s="11">
        <v>44639</v>
      </c>
      <c r="J3185" s="10">
        <v>33</v>
      </c>
      <c r="K3185" s="10" t="s">
        <v>52</v>
      </c>
      <c r="L3185" s="10" t="s">
        <v>18</v>
      </c>
    </row>
    <row r="3186" spans="1:12" x14ac:dyDescent="0.3">
      <c r="A3186" s="52">
        <v>45992</v>
      </c>
      <c r="B3186" s="10" t="s">
        <v>213</v>
      </c>
      <c r="C3186" s="10" t="s">
        <v>214</v>
      </c>
      <c r="D3186" s="10" t="s">
        <v>89</v>
      </c>
      <c r="E3186" s="10" t="s">
        <v>20</v>
      </c>
      <c r="F3186" s="10" t="s">
        <v>17</v>
      </c>
      <c r="G3186" s="10" t="s">
        <v>51</v>
      </c>
      <c r="H3186" s="10">
        <v>1</v>
      </c>
      <c r="I3186" s="11">
        <v>45387</v>
      </c>
      <c r="J3186" s="10">
        <v>62</v>
      </c>
      <c r="K3186" s="10" t="s">
        <v>68</v>
      </c>
      <c r="L3186" s="10" t="s">
        <v>90</v>
      </c>
    </row>
    <row r="3187" spans="1:12" x14ac:dyDescent="0.3">
      <c r="A3187" s="52">
        <v>45992</v>
      </c>
      <c r="B3187" s="10" t="s">
        <v>215</v>
      </c>
      <c r="C3187" s="10" t="s">
        <v>216</v>
      </c>
      <c r="D3187" s="10" t="s">
        <v>217</v>
      </c>
      <c r="E3187" s="10" t="s">
        <v>16</v>
      </c>
      <c r="F3187" s="10" t="s">
        <v>17</v>
      </c>
      <c r="G3187" s="10" t="s">
        <v>51</v>
      </c>
      <c r="H3187" s="10">
        <v>1</v>
      </c>
      <c r="I3187" s="11">
        <v>45267</v>
      </c>
      <c r="J3187" s="10">
        <v>27</v>
      </c>
      <c r="K3187" s="10" t="s">
        <v>68</v>
      </c>
      <c r="L3187" s="10" t="s">
        <v>18</v>
      </c>
    </row>
    <row r="3188" spans="1:12" x14ac:dyDescent="0.3">
      <c r="A3188" s="52">
        <v>45992</v>
      </c>
      <c r="B3188" s="10" t="s">
        <v>218</v>
      </c>
      <c r="C3188" s="10" t="s">
        <v>219</v>
      </c>
      <c r="D3188" s="10" t="s">
        <v>220</v>
      </c>
      <c r="E3188" s="10" t="s">
        <v>16</v>
      </c>
      <c r="F3188" s="10" t="s">
        <v>17</v>
      </c>
      <c r="G3188" s="10" t="s">
        <v>75</v>
      </c>
      <c r="H3188" s="10">
        <v>1</v>
      </c>
      <c r="I3188" s="11">
        <v>44569</v>
      </c>
      <c r="J3188" s="10">
        <v>40</v>
      </c>
      <c r="K3188" s="10" t="s">
        <v>68</v>
      </c>
      <c r="L3188" s="10" t="s">
        <v>21</v>
      </c>
    </row>
    <row r="3189" spans="1:12" x14ac:dyDescent="0.3">
      <c r="A3189" s="52">
        <v>45992</v>
      </c>
      <c r="B3189" s="10" t="s">
        <v>221</v>
      </c>
      <c r="C3189" s="10" t="s">
        <v>222</v>
      </c>
      <c r="D3189" s="10" t="s">
        <v>223</v>
      </c>
      <c r="E3189" s="10" t="s">
        <v>16</v>
      </c>
      <c r="F3189" s="10" t="s">
        <v>56</v>
      </c>
      <c r="G3189" s="10" t="s">
        <v>51</v>
      </c>
      <c r="H3189" s="10">
        <v>1</v>
      </c>
      <c r="I3189" s="11">
        <v>44876</v>
      </c>
      <c r="J3189" s="10">
        <v>45</v>
      </c>
      <c r="K3189" s="10" t="s">
        <v>52</v>
      </c>
      <c r="L3189" s="10" t="s">
        <v>35</v>
      </c>
    </row>
    <row r="3190" spans="1:12" x14ac:dyDescent="0.3">
      <c r="A3190" s="52">
        <v>45992</v>
      </c>
      <c r="B3190" s="10" t="s">
        <v>224</v>
      </c>
      <c r="C3190" s="10" t="s">
        <v>100</v>
      </c>
      <c r="D3190" s="10" t="s">
        <v>225</v>
      </c>
      <c r="E3190" s="10" t="s">
        <v>16</v>
      </c>
      <c r="F3190" s="10" t="s">
        <v>17</v>
      </c>
      <c r="G3190" s="10" t="s">
        <v>51</v>
      </c>
      <c r="H3190" s="10">
        <v>1</v>
      </c>
      <c r="I3190" s="11">
        <v>44873</v>
      </c>
      <c r="J3190" s="10">
        <v>60</v>
      </c>
      <c r="K3190" s="10" t="s">
        <v>68</v>
      </c>
      <c r="L3190" s="10" t="s">
        <v>42</v>
      </c>
    </row>
    <row r="3191" spans="1:12" x14ac:dyDescent="0.3">
      <c r="A3191" s="52">
        <v>45992</v>
      </c>
      <c r="B3191" s="10" t="s">
        <v>226</v>
      </c>
      <c r="C3191" s="10" t="s">
        <v>216</v>
      </c>
      <c r="D3191" s="10" t="s">
        <v>227</v>
      </c>
      <c r="E3191" s="10" t="s">
        <v>16</v>
      </c>
      <c r="F3191" s="10" t="s">
        <v>19</v>
      </c>
      <c r="G3191" s="10" t="s">
        <v>75</v>
      </c>
      <c r="H3191" s="10">
        <v>1</v>
      </c>
      <c r="I3191" s="11">
        <v>45178</v>
      </c>
      <c r="J3191" s="10">
        <v>44</v>
      </c>
      <c r="K3191" s="10" t="s">
        <v>68</v>
      </c>
      <c r="L3191" s="10" t="s">
        <v>90</v>
      </c>
    </row>
    <row r="3192" spans="1:12" x14ac:dyDescent="0.3">
      <c r="A3192" s="52">
        <v>45992</v>
      </c>
      <c r="B3192" s="10" t="s">
        <v>228</v>
      </c>
      <c r="C3192" s="10" t="s">
        <v>229</v>
      </c>
      <c r="D3192" s="10" t="s">
        <v>33</v>
      </c>
      <c r="E3192" s="10" t="s">
        <v>16</v>
      </c>
      <c r="F3192" s="10" t="s">
        <v>19</v>
      </c>
      <c r="G3192" s="10" t="s">
        <v>51</v>
      </c>
      <c r="H3192" s="10">
        <v>1</v>
      </c>
      <c r="I3192" s="11">
        <v>45643</v>
      </c>
      <c r="J3192" s="10">
        <v>52</v>
      </c>
      <c r="K3192" s="10" t="s">
        <v>68</v>
      </c>
      <c r="L3192" s="10" t="s">
        <v>18</v>
      </c>
    </row>
    <row r="3193" spans="1:12" x14ac:dyDescent="0.3">
      <c r="A3193" s="52">
        <v>45992</v>
      </c>
      <c r="B3193" s="10" t="s">
        <v>230</v>
      </c>
      <c r="C3193" s="10" t="s">
        <v>231</v>
      </c>
      <c r="D3193" s="10" t="s">
        <v>232</v>
      </c>
      <c r="E3193" s="10" t="s">
        <v>16</v>
      </c>
      <c r="F3193" s="10" t="s">
        <v>19</v>
      </c>
      <c r="G3193" s="10" t="s">
        <v>51</v>
      </c>
      <c r="H3193" s="10">
        <v>1</v>
      </c>
      <c r="I3193" s="11">
        <v>44434</v>
      </c>
      <c r="J3193" s="10">
        <v>58</v>
      </c>
      <c r="K3193" s="10" t="s">
        <v>68</v>
      </c>
      <c r="L3193" s="10" t="s">
        <v>41</v>
      </c>
    </row>
    <row r="3194" spans="1:12" x14ac:dyDescent="0.3">
      <c r="A3194" s="52">
        <v>45992</v>
      </c>
      <c r="B3194" s="10" t="s">
        <v>233</v>
      </c>
      <c r="C3194" s="10" t="s">
        <v>37</v>
      </c>
      <c r="D3194" s="10" t="s">
        <v>234</v>
      </c>
      <c r="E3194" s="10" t="s">
        <v>20</v>
      </c>
      <c r="F3194" s="10" t="s">
        <v>19</v>
      </c>
      <c r="G3194" s="10" t="s">
        <v>51</v>
      </c>
      <c r="H3194" s="10">
        <v>0.91</v>
      </c>
      <c r="I3194" s="11">
        <v>44888</v>
      </c>
      <c r="J3194" s="10">
        <v>45</v>
      </c>
      <c r="K3194" s="10" t="s">
        <v>68</v>
      </c>
      <c r="L3194" s="10" t="s">
        <v>94</v>
      </c>
    </row>
    <row r="3195" spans="1:12" x14ac:dyDescent="0.3">
      <c r="A3195" s="52">
        <v>45992</v>
      </c>
      <c r="B3195" s="10" t="s">
        <v>235</v>
      </c>
      <c r="C3195" s="10" t="s">
        <v>236</v>
      </c>
      <c r="D3195" s="10" t="s">
        <v>237</v>
      </c>
      <c r="E3195" s="10" t="s">
        <v>16</v>
      </c>
      <c r="F3195" s="10" t="s">
        <v>19</v>
      </c>
      <c r="G3195" s="10" t="s">
        <v>121</v>
      </c>
      <c r="H3195" s="10">
        <v>1</v>
      </c>
      <c r="I3195" s="11">
        <v>45440</v>
      </c>
      <c r="J3195" s="10">
        <v>53</v>
      </c>
      <c r="K3195" s="10" t="s">
        <v>68</v>
      </c>
      <c r="L3195" s="10" t="s">
        <v>40</v>
      </c>
    </row>
    <row r="3196" spans="1:12" x14ac:dyDescent="0.3">
      <c r="A3196" s="52">
        <v>45992</v>
      </c>
      <c r="B3196" s="10" t="s">
        <v>240</v>
      </c>
      <c r="C3196" s="10" t="s">
        <v>241</v>
      </c>
      <c r="D3196" s="10" t="s">
        <v>242</v>
      </c>
      <c r="E3196" s="10" t="s">
        <v>16</v>
      </c>
      <c r="F3196" s="10" t="s">
        <v>19</v>
      </c>
      <c r="G3196" s="10" t="s">
        <v>75</v>
      </c>
      <c r="H3196" s="10">
        <v>0.91</v>
      </c>
      <c r="I3196" s="11">
        <v>45087</v>
      </c>
      <c r="J3196" s="10">
        <v>24</v>
      </c>
      <c r="K3196" s="10" t="s">
        <v>68</v>
      </c>
      <c r="L3196" s="10" t="s">
        <v>23</v>
      </c>
    </row>
    <row r="3197" spans="1:12" x14ac:dyDescent="0.3">
      <c r="A3197" s="52">
        <v>45992</v>
      </c>
      <c r="B3197" s="10" t="s">
        <v>245</v>
      </c>
      <c r="C3197" s="10" t="s">
        <v>83</v>
      </c>
      <c r="D3197" s="10" t="s">
        <v>246</v>
      </c>
      <c r="E3197" s="10" t="s">
        <v>20</v>
      </c>
      <c r="F3197" s="10" t="s">
        <v>19</v>
      </c>
      <c r="G3197" s="10" t="s">
        <v>51</v>
      </c>
      <c r="H3197" s="10">
        <v>1</v>
      </c>
      <c r="I3197" s="11">
        <v>44089</v>
      </c>
      <c r="J3197" s="10">
        <v>53</v>
      </c>
      <c r="K3197" s="10" t="s">
        <v>68</v>
      </c>
      <c r="L3197" s="10" t="s">
        <v>39</v>
      </c>
    </row>
    <row r="3198" spans="1:12" x14ac:dyDescent="0.3">
      <c r="A3198" s="52">
        <v>45992</v>
      </c>
      <c r="B3198" s="10" t="s">
        <v>249</v>
      </c>
      <c r="C3198" s="10" t="s">
        <v>250</v>
      </c>
      <c r="D3198" s="10" t="s">
        <v>251</v>
      </c>
      <c r="E3198" s="10" t="s">
        <v>20</v>
      </c>
      <c r="F3198" s="10" t="s">
        <v>56</v>
      </c>
      <c r="G3198" s="10" t="s">
        <v>98</v>
      </c>
      <c r="H3198" s="10">
        <v>1</v>
      </c>
      <c r="I3198" s="11">
        <v>45297</v>
      </c>
      <c r="J3198" s="10">
        <v>31</v>
      </c>
      <c r="K3198" s="10" t="s">
        <v>52</v>
      </c>
      <c r="L3198" s="10" t="s">
        <v>40</v>
      </c>
    </row>
    <row r="3199" spans="1:12" x14ac:dyDescent="0.3">
      <c r="A3199" s="52">
        <v>45992</v>
      </c>
      <c r="B3199" s="10" t="s">
        <v>252</v>
      </c>
      <c r="C3199" s="10" t="s">
        <v>174</v>
      </c>
      <c r="D3199" s="10" t="s">
        <v>89</v>
      </c>
      <c r="E3199" s="10" t="s">
        <v>20</v>
      </c>
      <c r="F3199" s="10" t="s">
        <v>17</v>
      </c>
      <c r="G3199" s="10" t="s">
        <v>121</v>
      </c>
      <c r="H3199" s="10">
        <v>1</v>
      </c>
      <c r="I3199" s="11">
        <v>44738</v>
      </c>
      <c r="J3199" s="10">
        <v>61</v>
      </c>
      <c r="K3199" s="10" t="s">
        <v>68</v>
      </c>
      <c r="L3199" s="10" t="s">
        <v>18</v>
      </c>
    </row>
    <row r="3200" spans="1:12" x14ac:dyDescent="0.3">
      <c r="A3200" s="52">
        <v>45992</v>
      </c>
      <c r="B3200" s="10" t="s">
        <v>253</v>
      </c>
      <c r="C3200" s="10" t="s">
        <v>254</v>
      </c>
      <c r="D3200" s="10" t="s">
        <v>93</v>
      </c>
      <c r="E3200" s="10" t="s">
        <v>16</v>
      </c>
      <c r="F3200" s="10" t="s">
        <v>17</v>
      </c>
      <c r="G3200" s="10" t="s">
        <v>51</v>
      </c>
      <c r="H3200" s="10">
        <v>1</v>
      </c>
      <c r="I3200" s="11">
        <v>44348</v>
      </c>
      <c r="J3200" s="10">
        <v>65</v>
      </c>
      <c r="K3200" s="10" t="s">
        <v>68</v>
      </c>
      <c r="L3200" s="10" t="s">
        <v>35</v>
      </c>
    </row>
    <row r="3201" spans="1:12" x14ac:dyDescent="0.3">
      <c r="A3201" s="52">
        <v>45992</v>
      </c>
      <c r="B3201" s="10" t="s">
        <v>255</v>
      </c>
      <c r="C3201" s="10" t="s">
        <v>256</v>
      </c>
      <c r="D3201" s="10" t="s">
        <v>257</v>
      </c>
      <c r="E3201" s="10" t="s">
        <v>20</v>
      </c>
      <c r="F3201" s="10" t="s">
        <v>19</v>
      </c>
      <c r="G3201" s="10" t="s">
        <v>121</v>
      </c>
      <c r="H3201" s="10">
        <v>1</v>
      </c>
      <c r="I3201" s="11">
        <v>45103</v>
      </c>
      <c r="J3201" s="10">
        <v>41</v>
      </c>
      <c r="K3201" s="10" t="s">
        <v>68</v>
      </c>
      <c r="L3201" s="10" t="s">
        <v>23</v>
      </c>
    </row>
    <row r="3202" spans="1:12" x14ac:dyDescent="0.3">
      <c r="A3202" s="52">
        <v>45992</v>
      </c>
      <c r="B3202" s="10" t="s">
        <v>258</v>
      </c>
      <c r="C3202" s="10" t="s">
        <v>259</v>
      </c>
      <c r="D3202" s="10" t="s">
        <v>260</v>
      </c>
      <c r="E3202" s="10" t="s">
        <v>20</v>
      </c>
      <c r="F3202" s="10" t="s">
        <v>17</v>
      </c>
      <c r="G3202" s="10" t="s">
        <v>67</v>
      </c>
      <c r="H3202" s="10">
        <v>1</v>
      </c>
      <c r="I3202" s="11">
        <v>44498</v>
      </c>
      <c r="J3202" s="10">
        <v>52</v>
      </c>
      <c r="K3202" s="10" t="s">
        <v>68</v>
      </c>
      <c r="L3202" s="10" t="s">
        <v>18</v>
      </c>
    </row>
    <row r="3203" spans="1:12" x14ac:dyDescent="0.3">
      <c r="A3203" s="52">
        <v>45992</v>
      </c>
      <c r="B3203" s="10" t="s">
        <v>261</v>
      </c>
      <c r="C3203" s="10" t="s">
        <v>262</v>
      </c>
      <c r="D3203" s="10" t="s">
        <v>81</v>
      </c>
      <c r="E3203" s="10" t="s">
        <v>20</v>
      </c>
      <c r="F3203" s="10" t="s">
        <v>19</v>
      </c>
      <c r="G3203" s="10" t="s">
        <v>57</v>
      </c>
      <c r="H3203" s="10">
        <v>0.91</v>
      </c>
      <c r="I3203" s="11">
        <v>44311</v>
      </c>
      <c r="J3203" s="10">
        <v>63</v>
      </c>
      <c r="K3203" s="10" t="s">
        <v>68</v>
      </c>
      <c r="L3203" s="10" t="s">
        <v>94</v>
      </c>
    </row>
    <row r="3204" spans="1:12" x14ac:dyDescent="0.3">
      <c r="A3204" s="52">
        <v>45992</v>
      </c>
      <c r="B3204" s="10" t="s">
        <v>266</v>
      </c>
      <c r="C3204" s="10" t="s">
        <v>267</v>
      </c>
      <c r="D3204" s="10" t="s">
        <v>158</v>
      </c>
      <c r="E3204" s="10" t="s">
        <v>16</v>
      </c>
      <c r="F3204" s="10" t="s">
        <v>19</v>
      </c>
      <c r="G3204" s="10" t="s">
        <v>51</v>
      </c>
      <c r="H3204" s="10">
        <v>0.91</v>
      </c>
      <c r="I3204" s="11">
        <v>44231</v>
      </c>
      <c r="J3204" s="10">
        <v>22</v>
      </c>
      <c r="K3204" s="10" t="s">
        <v>52</v>
      </c>
      <c r="L3204" s="10" t="s">
        <v>35</v>
      </c>
    </row>
    <row r="3205" spans="1:12" x14ac:dyDescent="0.3">
      <c r="A3205" s="52">
        <v>45992</v>
      </c>
      <c r="B3205" s="10" t="s">
        <v>268</v>
      </c>
      <c r="C3205" s="10" t="s">
        <v>269</v>
      </c>
      <c r="D3205" s="10" t="s">
        <v>161</v>
      </c>
      <c r="E3205" s="10" t="s">
        <v>16</v>
      </c>
      <c r="F3205" s="10" t="s">
        <v>19</v>
      </c>
      <c r="G3205" s="10" t="s">
        <v>75</v>
      </c>
      <c r="H3205" s="10">
        <v>1</v>
      </c>
      <c r="I3205" s="11">
        <v>45300</v>
      </c>
      <c r="J3205" s="10">
        <v>31</v>
      </c>
      <c r="K3205" s="10" t="s">
        <v>52</v>
      </c>
      <c r="L3205" s="10" t="s">
        <v>36</v>
      </c>
    </row>
    <row r="3206" spans="1:12" x14ac:dyDescent="0.3">
      <c r="A3206" s="52">
        <v>45992</v>
      </c>
      <c r="B3206" s="10" t="s">
        <v>270</v>
      </c>
      <c r="C3206" s="10" t="s">
        <v>271</v>
      </c>
      <c r="D3206" s="10" t="s">
        <v>272</v>
      </c>
      <c r="E3206" s="10" t="s">
        <v>20</v>
      </c>
      <c r="F3206" s="10" t="s">
        <v>19</v>
      </c>
      <c r="G3206" s="10" t="s">
        <v>57</v>
      </c>
      <c r="H3206" s="10">
        <v>0.91</v>
      </c>
      <c r="I3206" s="11">
        <v>45348</v>
      </c>
      <c r="J3206" s="10">
        <v>43</v>
      </c>
      <c r="K3206" s="10" t="s">
        <v>68</v>
      </c>
      <c r="L3206" s="10" t="s">
        <v>18</v>
      </c>
    </row>
    <row r="3207" spans="1:12" x14ac:dyDescent="0.3">
      <c r="A3207" s="52">
        <v>45992</v>
      </c>
      <c r="B3207" s="10" t="s">
        <v>274</v>
      </c>
      <c r="C3207" s="10" t="s">
        <v>275</v>
      </c>
      <c r="D3207" s="10" t="s">
        <v>168</v>
      </c>
      <c r="E3207" s="10" t="s">
        <v>20</v>
      </c>
      <c r="F3207" s="10" t="s">
        <v>50</v>
      </c>
      <c r="G3207" s="10" t="s">
        <v>98</v>
      </c>
      <c r="H3207" s="10">
        <v>1</v>
      </c>
      <c r="I3207" s="11">
        <v>44855</v>
      </c>
      <c r="J3207" s="10">
        <v>35</v>
      </c>
      <c r="K3207" s="10" t="s">
        <v>52</v>
      </c>
      <c r="L3207" s="10" t="s">
        <v>35</v>
      </c>
    </row>
    <row r="3208" spans="1:12" x14ac:dyDescent="0.3">
      <c r="A3208" s="52">
        <v>45992</v>
      </c>
      <c r="B3208" s="10" t="s">
        <v>276</v>
      </c>
      <c r="C3208" s="10" t="s">
        <v>277</v>
      </c>
      <c r="D3208" s="10" t="s">
        <v>278</v>
      </c>
      <c r="E3208" s="10" t="s">
        <v>16</v>
      </c>
      <c r="F3208" s="10" t="s">
        <v>19</v>
      </c>
      <c r="G3208" s="10" t="s">
        <v>51</v>
      </c>
      <c r="H3208" s="10">
        <v>1</v>
      </c>
      <c r="I3208" s="11">
        <v>45780</v>
      </c>
      <c r="J3208" s="10">
        <v>47</v>
      </c>
      <c r="K3208" s="10" t="s">
        <v>52</v>
      </c>
      <c r="L3208" s="10" t="s">
        <v>40</v>
      </c>
    </row>
    <row r="3209" spans="1:12" x14ac:dyDescent="0.3">
      <c r="A3209" s="52">
        <v>45992</v>
      </c>
      <c r="B3209" s="10" t="s">
        <v>279</v>
      </c>
      <c r="C3209" s="10" t="s">
        <v>280</v>
      </c>
      <c r="D3209" s="10" t="s">
        <v>281</v>
      </c>
      <c r="E3209" s="10" t="s">
        <v>16</v>
      </c>
      <c r="F3209" s="10" t="s">
        <v>19</v>
      </c>
      <c r="G3209" s="10" t="s">
        <v>29</v>
      </c>
      <c r="H3209" s="10">
        <v>1</v>
      </c>
      <c r="I3209" s="11">
        <v>44110</v>
      </c>
      <c r="J3209" s="10">
        <v>30</v>
      </c>
      <c r="K3209" s="10" t="s">
        <v>68</v>
      </c>
      <c r="L3209" s="10" t="s">
        <v>18</v>
      </c>
    </row>
    <row r="3210" spans="1:12" x14ac:dyDescent="0.3">
      <c r="A3210" s="52">
        <v>45992</v>
      </c>
      <c r="B3210" s="10" t="s">
        <v>282</v>
      </c>
      <c r="C3210" s="10" t="s">
        <v>80</v>
      </c>
      <c r="D3210" s="10" t="s">
        <v>283</v>
      </c>
      <c r="E3210" s="10" t="s">
        <v>20</v>
      </c>
      <c r="F3210" s="10" t="s">
        <v>17</v>
      </c>
      <c r="G3210" s="10" t="s">
        <v>51</v>
      </c>
      <c r="H3210" s="10">
        <v>1</v>
      </c>
      <c r="I3210" s="11">
        <v>44294</v>
      </c>
      <c r="J3210" s="10">
        <v>26</v>
      </c>
      <c r="K3210" s="10" t="s">
        <v>52</v>
      </c>
      <c r="L3210" s="10" t="s">
        <v>18</v>
      </c>
    </row>
    <row r="3211" spans="1:12" x14ac:dyDescent="0.3">
      <c r="A3211" s="52">
        <v>45992</v>
      </c>
      <c r="B3211" s="10" t="s">
        <v>284</v>
      </c>
      <c r="C3211" s="10" t="s">
        <v>285</v>
      </c>
      <c r="D3211" s="10" t="s">
        <v>286</v>
      </c>
      <c r="E3211" s="10" t="s">
        <v>20</v>
      </c>
      <c r="F3211" s="10" t="s">
        <v>19</v>
      </c>
      <c r="G3211" s="10" t="s">
        <v>67</v>
      </c>
      <c r="H3211" s="10">
        <v>1</v>
      </c>
      <c r="I3211" s="11">
        <v>44559</v>
      </c>
      <c r="J3211" s="10">
        <v>63</v>
      </c>
      <c r="K3211" s="10" t="s">
        <v>68</v>
      </c>
      <c r="L3211" s="10" t="s">
        <v>36</v>
      </c>
    </row>
    <row r="3212" spans="1:12" x14ac:dyDescent="0.3">
      <c r="A3212" s="52">
        <v>45992</v>
      </c>
      <c r="B3212" s="10" t="s">
        <v>290</v>
      </c>
      <c r="C3212" s="10" t="s">
        <v>271</v>
      </c>
      <c r="D3212" s="10" t="s">
        <v>291</v>
      </c>
      <c r="E3212" s="10" t="s">
        <v>20</v>
      </c>
      <c r="F3212" s="10" t="s">
        <v>17</v>
      </c>
      <c r="G3212" s="10" t="s">
        <v>51</v>
      </c>
      <c r="H3212" s="10">
        <v>0.91</v>
      </c>
      <c r="I3212" s="11">
        <v>44522</v>
      </c>
      <c r="J3212" s="10">
        <v>59</v>
      </c>
      <c r="K3212" s="10" t="s">
        <v>52</v>
      </c>
      <c r="L3212" s="10" t="s">
        <v>21</v>
      </c>
    </row>
    <row r="3213" spans="1:12" x14ac:dyDescent="0.3">
      <c r="A3213" s="52">
        <v>45992</v>
      </c>
      <c r="B3213" s="10" t="s">
        <v>292</v>
      </c>
      <c r="C3213" s="10" t="s">
        <v>131</v>
      </c>
      <c r="D3213" s="10" t="s">
        <v>293</v>
      </c>
      <c r="E3213" s="10" t="s">
        <v>20</v>
      </c>
      <c r="F3213" s="10" t="s">
        <v>19</v>
      </c>
      <c r="G3213" s="10" t="s">
        <v>57</v>
      </c>
      <c r="H3213" s="10">
        <v>1</v>
      </c>
      <c r="I3213" s="11">
        <v>45491</v>
      </c>
      <c r="J3213" s="10">
        <v>62</v>
      </c>
      <c r="K3213" s="10" t="s">
        <v>68</v>
      </c>
      <c r="L3213" s="10" t="s">
        <v>18</v>
      </c>
    </row>
    <row r="3214" spans="1:12" x14ac:dyDescent="0.3">
      <c r="A3214" s="52">
        <v>45992</v>
      </c>
      <c r="B3214" s="10" t="s">
        <v>294</v>
      </c>
      <c r="C3214" s="10" t="s">
        <v>54</v>
      </c>
      <c r="D3214" s="10" t="s">
        <v>295</v>
      </c>
      <c r="E3214" s="10" t="s">
        <v>16</v>
      </c>
      <c r="F3214" s="10" t="s">
        <v>50</v>
      </c>
      <c r="G3214" s="10" t="s">
        <v>121</v>
      </c>
      <c r="H3214" s="10">
        <v>1</v>
      </c>
      <c r="I3214" s="11">
        <v>44168</v>
      </c>
      <c r="J3214" s="10">
        <v>38</v>
      </c>
      <c r="K3214" s="10" t="s">
        <v>52</v>
      </c>
      <c r="L3214" s="10" t="s">
        <v>23</v>
      </c>
    </row>
    <row r="3215" spans="1:12" x14ac:dyDescent="0.3">
      <c r="A3215" s="52">
        <v>45992</v>
      </c>
      <c r="B3215" s="10" t="s">
        <v>296</v>
      </c>
      <c r="C3215" s="10" t="s">
        <v>297</v>
      </c>
      <c r="D3215" s="10" t="s">
        <v>298</v>
      </c>
      <c r="E3215" s="10" t="s">
        <v>20</v>
      </c>
      <c r="F3215" s="10" t="s">
        <v>19</v>
      </c>
      <c r="G3215" s="10" t="s">
        <v>51</v>
      </c>
      <c r="H3215" s="10">
        <v>1</v>
      </c>
      <c r="I3215" s="11">
        <v>45249</v>
      </c>
      <c r="J3215" s="10">
        <v>52</v>
      </c>
      <c r="K3215" s="10" t="s">
        <v>68</v>
      </c>
      <c r="L3215" s="10" t="s">
        <v>90</v>
      </c>
    </row>
    <row r="3216" spans="1:12" x14ac:dyDescent="0.3">
      <c r="A3216" s="52">
        <v>45992</v>
      </c>
      <c r="B3216" s="10" t="s">
        <v>299</v>
      </c>
      <c r="C3216" s="10" t="s">
        <v>300</v>
      </c>
      <c r="D3216" s="10" t="s">
        <v>301</v>
      </c>
      <c r="E3216" s="10" t="s">
        <v>20</v>
      </c>
      <c r="F3216" s="10" t="s">
        <v>19</v>
      </c>
      <c r="G3216" s="10" t="s">
        <v>75</v>
      </c>
      <c r="H3216" s="10">
        <v>1</v>
      </c>
      <c r="I3216" s="11">
        <v>44987</v>
      </c>
      <c r="J3216" s="10">
        <v>57</v>
      </c>
      <c r="K3216" s="10" t="s">
        <v>52</v>
      </c>
      <c r="L3216" s="10" t="s">
        <v>18</v>
      </c>
    </row>
    <row r="3217" spans="1:12" x14ac:dyDescent="0.3">
      <c r="A3217" s="52">
        <v>45992</v>
      </c>
      <c r="B3217" s="10" t="s">
        <v>302</v>
      </c>
      <c r="C3217" s="10" t="s">
        <v>303</v>
      </c>
      <c r="D3217" s="10" t="s">
        <v>304</v>
      </c>
      <c r="E3217" s="10" t="s">
        <v>20</v>
      </c>
      <c r="F3217" s="10" t="s">
        <v>17</v>
      </c>
      <c r="G3217" s="10" t="s">
        <v>51</v>
      </c>
      <c r="H3217" s="10">
        <v>1</v>
      </c>
      <c r="I3217" s="11">
        <v>44866</v>
      </c>
      <c r="J3217" s="10">
        <v>32</v>
      </c>
      <c r="K3217" s="10" t="s">
        <v>68</v>
      </c>
      <c r="L3217" s="10" t="s">
        <v>90</v>
      </c>
    </row>
    <row r="3218" spans="1:12" x14ac:dyDescent="0.3">
      <c r="A3218" s="52">
        <v>45992</v>
      </c>
      <c r="B3218" s="10" t="s">
        <v>305</v>
      </c>
      <c r="C3218" s="10" t="s">
        <v>306</v>
      </c>
      <c r="D3218" s="10" t="s">
        <v>307</v>
      </c>
      <c r="E3218" s="10" t="s">
        <v>16</v>
      </c>
      <c r="F3218" s="10" t="s">
        <v>19</v>
      </c>
      <c r="G3218" s="10" t="s">
        <v>51</v>
      </c>
      <c r="H3218" s="10">
        <v>1</v>
      </c>
      <c r="I3218" s="11">
        <v>44511</v>
      </c>
      <c r="J3218" s="10">
        <v>46</v>
      </c>
      <c r="K3218" s="10" t="s">
        <v>52</v>
      </c>
      <c r="L3218" s="10" t="s">
        <v>41</v>
      </c>
    </row>
    <row r="3219" spans="1:12" x14ac:dyDescent="0.3">
      <c r="A3219" s="52">
        <v>45992</v>
      </c>
      <c r="B3219" s="10" t="s">
        <v>308</v>
      </c>
      <c r="C3219" s="10" t="s">
        <v>309</v>
      </c>
      <c r="D3219" s="10" t="s">
        <v>310</v>
      </c>
      <c r="E3219" s="10" t="s">
        <v>16</v>
      </c>
      <c r="F3219" s="10" t="s">
        <v>19</v>
      </c>
      <c r="G3219" s="10" t="s">
        <v>51</v>
      </c>
      <c r="H3219" s="10">
        <v>1</v>
      </c>
      <c r="I3219" s="11">
        <v>44664</v>
      </c>
      <c r="J3219" s="10">
        <v>32</v>
      </c>
      <c r="K3219" s="10" t="s">
        <v>68</v>
      </c>
      <c r="L3219" s="10" t="s">
        <v>18</v>
      </c>
    </row>
    <row r="3220" spans="1:12" x14ac:dyDescent="0.3">
      <c r="A3220" s="52">
        <v>45992</v>
      </c>
      <c r="B3220" s="10" t="s">
        <v>311</v>
      </c>
      <c r="C3220" s="10" t="s">
        <v>312</v>
      </c>
      <c r="D3220" s="10" t="s">
        <v>310</v>
      </c>
      <c r="E3220" s="10" t="s">
        <v>16</v>
      </c>
      <c r="F3220" s="10" t="s">
        <v>50</v>
      </c>
      <c r="G3220" s="10" t="s">
        <v>29</v>
      </c>
      <c r="H3220" s="10">
        <v>1</v>
      </c>
      <c r="I3220" s="11">
        <v>45893</v>
      </c>
      <c r="J3220" s="10">
        <v>45</v>
      </c>
      <c r="K3220" s="10" t="s">
        <v>52</v>
      </c>
      <c r="L3220" s="10" t="s">
        <v>40</v>
      </c>
    </row>
    <row r="3221" spans="1:12" x14ac:dyDescent="0.3">
      <c r="A3221" s="52">
        <v>45992</v>
      </c>
      <c r="B3221" s="10" t="s">
        <v>313</v>
      </c>
      <c r="C3221" s="10" t="s">
        <v>77</v>
      </c>
      <c r="D3221" s="10" t="s">
        <v>120</v>
      </c>
      <c r="E3221" s="10" t="s">
        <v>16</v>
      </c>
      <c r="F3221" s="10" t="s">
        <v>56</v>
      </c>
      <c r="G3221" s="10" t="s">
        <v>51</v>
      </c>
      <c r="H3221" s="10">
        <v>1</v>
      </c>
      <c r="I3221" s="11">
        <v>44263</v>
      </c>
      <c r="J3221" s="10">
        <v>28</v>
      </c>
      <c r="K3221" s="10" t="s">
        <v>52</v>
      </c>
      <c r="L3221" s="10" t="s">
        <v>36</v>
      </c>
    </row>
    <row r="3222" spans="1:12" x14ac:dyDescent="0.3">
      <c r="A3222" s="52">
        <v>45992</v>
      </c>
      <c r="B3222" s="10" t="s">
        <v>314</v>
      </c>
      <c r="C3222" s="10" t="s">
        <v>138</v>
      </c>
      <c r="D3222" s="10" t="s">
        <v>129</v>
      </c>
      <c r="E3222" s="10" t="s">
        <v>20</v>
      </c>
      <c r="F3222" s="10" t="s">
        <v>19</v>
      </c>
      <c r="G3222" s="10" t="s">
        <v>67</v>
      </c>
      <c r="H3222" s="10">
        <v>1</v>
      </c>
      <c r="I3222" s="11">
        <v>45050</v>
      </c>
      <c r="J3222" s="10">
        <v>33</v>
      </c>
      <c r="K3222" s="10" t="s">
        <v>52</v>
      </c>
      <c r="L3222" s="10" t="s">
        <v>35</v>
      </c>
    </row>
    <row r="3223" spans="1:12" x14ac:dyDescent="0.3">
      <c r="A3223" s="52">
        <v>45992</v>
      </c>
      <c r="B3223" s="10" t="s">
        <v>315</v>
      </c>
      <c r="C3223" s="10" t="s">
        <v>316</v>
      </c>
      <c r="D3223" s="10" t="s">
        <v>317</v>
      </c>
      <c r="E3223" s="10" t="s">
        <v>20</v>
      </c>
      <c r="F3223" s="10" t="s">
        <v>56</v>
      </c>
      <c r="G3223" s="10" t="s">
        <v>98</v>
      </c>
      <c r="H3223" s="10">
        <v>1</v>
      </c>
      <c r="I3223" s="11">
        <v>45145</v>
      </c>
      <c r="J3223" s="10">
        <v>56</v>
      </c>
      <c r="K3223" s="10" t="s">
        <v>52</v>
      </c>
      <c r="L3223" s="10" t="s">
        <v>31</v>
      </c>
    </row>
    <row r="3224" spans="1:12" x14ac:dyDescent="0.3">
      <c r="A3224" s="52">
        <v>45992</v>
      </c>
      <c r="B3224" s="10" t="s">
        <v>318</v>
      </c>
      <c r="C3224" s="10" t="s">
        <v>319</v>
      </c>
      <c r="D3224" s="10" t="s">
        <v>301</v>
      </c>
      <c r="E3224" s="10" t="s">
        <v>20</v>
      </c>
      <c r="F3224" s="10" t="s">
        <v>19</v>
      </c>
      <c r="G3224" s="10" t="s">
        <v>51</v>
      </c>
      <c r="H3224" s="10">
        <v>1</v>
      </c>
      <c r="I3224" s="11">
        <v>44567</v>
      </c>
      <c r="J3224" s="10">
        <v>40</v>
      </c>
      <c r="K3224" s="10" t="s">
        <v>68</v>
      </c>
      <c r="L3224" s="10" t="s">
        <v>90</v>
      </c>
    </row>
    <row r="3225" spans="1:12" x14ac:dyDescent="0.3">
      <c r="A3225" s="52">
        <v>45992</v>
      </c>
      <c r="B3225" s="10" t="s">
        <v>320</v>
      </c>
      <c r="C3225" s="10" t="s">
        <v>321</v>
      </c>
      <c r="D3225" s="10" t="s">
        <v>322</v>
      </c>
      <c r="E3225" s="10" t="s">
        <v>16</v>
      </c>
      <c r="F3225" s="10" t="s">
        <v>19</v>
      </c>
      <c r="G3225" s="10" t="s">
        <v>29</v>
      </c>
      <c r="H3225" s="10">
        <v>1</v>
      </c>
      <c r="I3225" s="11">
        <v>45414</v>
      </c>
      <c r="J3225" s="10">
        <v>57</v>
      </c>
      <c r="K3225" s="10" t="s">
        <v>52</v>
      </c>
      <c r="L3225" s="10" t="s">
        <v>41</v>
      </c>
    </row>
    <row r="3226" spans="1:12" x14ac:dyDescent="0.3">
      <c r="A3226" s="52">
        <v>45992</v>
      </c>
      <c r="B3226" s="10" t="s">
        <v>323</v>
      </c>
      <c r="C3226" s="10" t="s">
        <v>216</v>
      </c>
      <c r="D3226" s="10" t="s">
        <v>295</v>
      </c>
      <c r="E3226" s="10" t="s">
        <v>16</v>
      </c>
      <c r="F3226" s="10" t="s">
        <v>56</v>
      </c>
      <c r="G3226" s="10" t="s">
        <v>51</v>
      </c>
      <c r="H3226" s="10">
        <v>1</v>
      </c>
      <c r="I3226" s="11">
        <v>45146</v>
      </c>
      <c r="J3226" s="10">
        <v>43</v>
      </c>
      <c r="K3226" s="10" t="s">
        <v>52</v>
      </c>
      <c r="L3226" s="10" t="s">
        <v>35</v>
      </c>
    </row>
    <row r="3227" spans="1:12" x14ac:dyDescent="0.3">
      <c r="A3227" s="52">
        <v>45992</v>
      </c>
      <c r="B3227" s="10" t="s">
        <v>324</v>
      </c>
      <c r="C3227" s="10" t="s">
        <v>214</v>
      </c>
      <c r="D3227" s="10" t="s">
        <v>265</v>
      </c>
      <c r="E3227" s="10" t="s">
        <v>20</v>
      </c>
      <c r="F3227" s="10" t="s">
        <v>50</v>
      </c>
      <c r="G3227" s="10" t="s">
        <v>51</v>
      </c>
      <c r="H3227" s="10">
        <v>0.91</v>
      </c>
      <c r="I3227" s="11">
        <v>44372</v>
      </c>
      <c r="J3227" s="10">
        <v>26</v>
      </c>
      <c r="K3227" s="10" t="s">
        <v>52</v>
      </c>
      <c r="L3227" s="10" t="s">
        <v>94</v>
      </c>
    </row>
    <row r="3228" spans="1:12" x14ac:dyDescent="0.3">
      <c r="A3228" s="52">
        <v>45992</v>
      </c>
      <c r="B3228" s="10" t="s">
        <v>325</v>
      </c>
      <c r="C3228" s="10" t="s">
        <v>86</v>
      </c>
      <c r="D3228" s="10" t="s">
        <v>326</v>
      </c>
      <c r="E3228" s="10" t="s">
        <v>16</v>
      </c>
      <c r="F3228" s="10" t="s">
        <v>19</v>
      </c>
      <c r="G3228" s="10" t="s">
        <v>121</v>
      </c>
      <c r="H3228" s="10">
        <v>1</v>
      </c>
      <c r="I3228" s="11">
        <v>44139</v>
      </c>
      <c r="J3228" s="10">
        <v>38</v>
      </c>
      <c r="K3228" s="10" t="s">
        <v>52</v>
      </c>
      <c r="L3228" s="10" t="s">
        <v>40</v>
      </c>
    </row>
    <row r="3229" spans="1:12" x14ac:dyDescent="0.3">
      <c r="A3229" s="52">
        <v>45992</v>
      </c>
      <c r="B3229" s="10" t="s">
        <v>327</v>
      </c>
      <c r="C3229" s="10" t="s">
        <v>131</v>
      </c>
      <c r="D3229" s="10" t="s">
        <v>293</v>
      </c>
      <c r="E3229" s="10" t="s">
        <v>20</v>
      </c>
      <c r="F3229" s="10" t="s">
        <v>17</v>
      </c>
      <c r="G3229" s="10" t="s">
        <v>75</v>
      </c>
      <c r="H3229" s="10">
        <v>1</v>
      </c>
      <c r="I3229" s="11">
        <v>44464</v>
      </c>
      <c r="J3229" s="10">
        <v>51</v>
      </c>
      <c r="K3229" s="10" t="s">
        <v>52</v>
      </c>
      <c r="L3229" s="10" t="s">
        <v>18</v>
      </c>
    </row>
    <row r="3230" spans="1:12" x14ac:dyDescent="0.3">
      <c r="A3230" s="52">
        <v>45992</v>
      </c>
      <c r="B3230" s="10" t="s">
        <v>328</v>
      </c>
      <c r="C3230" s="10" t="s">
        <v>329</v>
      </c>
      <c r="D3230" s="10" t="s">
        <v>227</v>
      </c>
      <c r="E3230" s="10" t="s">
        <v>16</v>
      </c>
      <c r="F3230" s="10" t="s">
        <v>19</v>
      </c>
      <c r="G3230" s="10" t="s">
        <v>51</v>
      </c>
      <c r="H3230" s="10">
        <v>1</v>
      </c>
      <c r="I3230" s="11">
        <v>45297</v>
      </c>
      <c r="J3230" s="10">
        <v>23</v>
      </c>
      <c r="K3230" s="10" t="s">
        <v>52</v>
      </c>
      <c r="L3230" s="10" t="s">
        <v>94</v>
      </c>
    </row>
    <row r="3231" spans="1:12" x14ac:dyDescent="0.3">
      <c r="A3231" s="52">
        <v>45992</v>
      </c>
      <c r="B3231" s="10" t="s">
        <v>330</v>
      </c>
      <c r="C3231" s="10" t="s">
        <v>331</v>
      </c>
      <c r="D3231" s="10" t="s">
        <v>332</v>
      </c>
      <c r="E3231" s="10" t="s">
        <v>16</v>
      </c>
      <c r="F3231" s="10" t="s">
        <v>19</v>
      </c>
      <c r="G3231" s="10" t="s">
        <v>67</v>
      </c>
      <c r="H3231" s="10">
        <v>1</v>
      </c>
      <c r="I3231" s="11">
        <v>44968</v>
      </c>
      <c r="J3231" s="10">
        <v>20</v>
      </c>
      <c r="K3231" s="10" t="s">
        <v>68</v>
      </c>
      <c r="L3231" s="10" t="s">
        <v>21</v>
      </c>
    </row>
    <row r="3232" spans="1:12" x14ac:dyDescent="0.3">
      <c r="A3232" s="52">
        <v>45992</v>
      </c>
      <c r="B3232" s="10" t="s">
        <v>336</v>
      </c>
      <c r="C3232" s="10" t="s">
        <v>337</v>
      </c>
      <c r="D3232" s="10" t="s">
        <v>338</v>
      </c>
      <c r="E3232" s="10" t="s">
        <v>16</v>
      </c>
      <c r="F3232" s="10" t="s">
        <v>56</v>
      </c>
      <c r="G3232" s="10" t="s">
        <v>121</v>
      </c>
      <c r="H3232" s="10">
        <v>1</v>
      </c>
      <c r="I3232" s="11">
        <v>45679</v>
      </c>
      <c r="J3232" s="10">
        <v>46</v>
      </c>
      <c r="K3232" s="10" t="s">
        <v>52</v>
      </c>
      <c r="L3232" s="10" t="s">
        <v>27</v>
      </c>
    </row>
    <row r="3233" spans="1:12" x14ac:dyDescent="0.3">
      <c r="A3233" s="52">
        <v>45992</v>
      </c>
      <c r="B3233" s="10" t="s">
        <v>341</v>
      </c>
      <c r="C3233" s="10" t="s">
        <v>342</v>
      </c>
      <c r="D3233" s="10" t="s">
        <v>343</v>
      </c>
      <c r="E3233" s="10" t="s">
        <v>16</v>
      </c>
      <c r="F3233" s="10" t="s">
        <v>50</v>
      </c>
      <c r="G3233" s="10" t="s">
        <v>51</v>
      </c>
      <c r="H3233" s="10">
        <v>1</v>
      </c>
      <c r="I3233" s="11">
        <v>44370</v>
      </c>
      <c r="J3233" s="10">
        <v>43</v>
      </c>
      <c r="K3233" s="10" t="s">
        <v>52</v>
      </c>
      <c r="L3233" s="10" t="s">
        <v>31</v>
      </c>
    </row>
    <row r="3234" spans="1:12" x14ac:dyDescent="0.3">
      <c r="A3234" s="52">
        <v>45992</v>
      </c>
      <c r="B3234" s="10" t="s">
        <v>344</v>
      </c>
      <c r="C3234" s="10" t="s">
        <v>345</v>
      </c>
      <c r="D3234" s="10" t="s">
        <v>346</v>
      </c>
      <c r="E3234" s="10" t="s">
        <v>16</v>
      </c>
      <c r="F3234" s="10" t="s">
        <v>17</v>
      </c>
      <c r="G3234" s="10" t="s">
        <v>98</v>
      </c>
      <c r="H3234" s="10">
        <v>1</v>
      </c>
      <c r="I3234" s="11">
        <v>45240</v>
      </c>
      <c r="J3234" s="10">
        <v>35</v>
      </c>
      <c r="K3234" s="10" t="s">
        <v>68</v>
      </c>
      <c r="L3234" s="10" t="s">
        <v>31</v>
      </c>
    </row>
    <row r="3235" spans="1:12" x14ac:dyDescent="0.3">
      <c r="A3235" s="52">
        <v>45992</v>
      </c>
      <c r="B3235" s="10" t="s">
        <v>349</v>
      </c>
      <c r="C3235" s="10" t="s">
        <v>350</v>
      </c>
      <c r="D3235" s="10" t="s">
        <v>101</v>
      </c>
      <c r="E3235" s="10" t="s">
        <v>16</v>
      </c>
      <c r="F3235" s="10" t="s">
        <v>19</v>
      </c>
      <c r="G3235" s="10" t="s">
        <v>51</v>
      </c>
      <c r="H3235" s="10">
        <v>0.91</v>
      </c>
      <c r="I3235" s="11">
        <v>44506</v>
      </c>
      <c r="J3235" s="10">
        <v>44</v>
      </c>
      <c r="K3235" s="10" t="s">
        <v>52</v>
      </c>
      <c r="L3235" s="10" t="s">
        <v>41</v>
      </c>
    </row>
    <row r="3236" spans="1:12" x14ac:dyDescent="0.3">
      <c r="A3236" s="52">
        <v>45992</v>
      </c>
      <c r="B3236" s="10" t="s">
        <v>351</v>
      </c>
      <c r="C3236" s="10" t="s">
        <v>352</v>
      </c>
      <c r="D3236" s="10" t="s">
        <v>198</v>
      </c>
      <c r="E3236" s="10" t="s">
        <v>20</v>
      </c>
      <c r="F3236" s="10" t="s">
        <v>17</v>
      </c>
      <c r="G3236" s="10" t="s">
        <v>51</v>
      </c>
      <c r="H3236" s="10">
        <v>1</v>
      </c>
      <c r="I3236" s="11">
        <v>44547</v>
      </c>
      <c r="J3236" s="10">
        <v>53</v>
      </c>
      <c r="K3236" s="10" t="s">
        <v>52</v>
      </c>
      <c r="L3236" s="10" t="s">
        <v>21</v>
      </c>
    </row>
    <row r="3237" spans="1:12" x14ac:dyDescent="0.3">
      <c r="A3237" s="52">
        <v>45992</v>
      </c>
      <c r="B3237" s="10" t="s">
        <v>353</v>
      </c>
      <c r="C3237" s="10" t="s">
        <v>354</v>
      </c>
      <c r="D3237" s="10" t="s">
        <v>355</v>
      </c>
      <c r="E3237" s="10" t="s">
        <v>20</v>
      </c>
      <c r="F3237" s="10" t="s">
        <v>17</v>
      </c>
      <c r="G3237" s="10" t="s">
        <v>57</v>
      </c>
      <c r="H3237" s="10">
        <v>1</v>
      </c>
      <c r="I3237" s="11">
        <v>45532</v>
      </c>
      <c r="J3237" s="10">
        <v>54</v>
      </c>
      <c r="K3237" s="10" t="s">
        <v>68</v>
      </c>
      <c r="L3237" s="10" t="s">
        <v>31</v>
      </c>
    </row>
    <row r="3238" spans="1:12" x14ac:dyDescent="0.3">
      <c r="A3238" s="52">
        <v>45992</v>
      </c>
      <c r="B3238" s="10" t="s">
        <v>356</v>
      </c>
      <c r="C3238" s="10" t="s">
        <v>350</v>
      </c>
      <c r="D3238" s="10" t="s">
        <v>357</v>
      </c>
      <c r="E3238" s="10" t="s">
        <v>20</v>
      </c>
      <c r="F3238" s="10" t="s">
        <v>17</v>
      </c>
      <c r="G3238" s="10" t="s">
        <v>51</v>
      </c>
      <c r="H3238" s="10">
        <v>1</v>
      </c>
      <c r="I3238" s="11">
        <v>44759</v>
      </c>
      <c r="J3238" s="10">
        <v>47</v>
      </c>
      <c r="K3238" s="10" t="s">
        <v>68</v>
      </c>
      <c r="L3238" s="10" t="s">
        <v>21</v>
      </c>
    </row>
    <row r="3239" spans="1:12" x14ac:dyDescent="0.3">
      <c r="A3239" s="52">
        <v>45992</v>
      </c>
      <c r="B3239" s="10" t="s">
        <v>358</v>
      </c>
      <c r="C3239" s="10" t="s">
        <v>359</v>
      </c>
      <c r="D3239" s="10" t="s">
        <v>360</v>
      </c>
      <c r="E3239" s="10" t="s">
        <v>16</v>
      </c>
      <c r="F3239" s="10" t="s">
        <v>17</v>
      </c>
      <c r="G3239" s="10" t="s">
        <v>75</v>
      </c>
      <c r="H3239" s="10">
        <v>1</v>
      </c>
      <c r="I3239" s="11">
        <v>44444</v>
      </c>
      <c r="J3239" s="10">
        <v>54</v>
      </c>
      <c r="K3239" s="10" t="s">
        <v>52</v>
      </c>
      <c r="L3239" s="10" t="s">
        <v>31</v>
      </c>
    </row>
    <row r="3240" spans="1:12" x14ac:dyDescent="0.3">
      <c r="A3240" s="52">
        <v>45992</v>
      </c>
      <c r="B3240" s="10" t="s">
        <v>361</v>
      </c>
      <c r="C3240" s="10" t="s">
        <v>362</v>
      </c>
      <c r="D3240" s="10" t="s">
        <v>181</v>
      </c>
      <c r="E3240" s="10" t="s">
        <v>20</v>
      </c>
      <c r="F3240" s="10" t="s">
        <v>17</v>
      </c>
      <c r="G3240" s="10" t="s">
        <v>51</v>
      </c>
      <c r="H3240" s="10">
        <v>1</v>
      </c>
      <c r="I3240" s="11">
        <v>45785</v>
      </c>
      <c r="J3240" s="10">
        <v>20</v>
      </c>
      <c r="K3240" s="10" t="s">
        <v>52</v>
      </c>
      <c r="L3240" s="10" t="s">
        <v>18</v>
      </c>
    </row>
    <row r="3241" spans="1:12" x14ac:dyDescent="0.3">
      <c r="A3241" s="52">
        <v>45992</v>
      </c>
      <c r="B3241" s="10" t="s">
        <v>368</v>
      </c>
      <c r="C3241" s="10" t="s">
        <v>111</v>
      </c>
      <c r="D3241" s="10" t="s">
        <v>343</v>
      </c>
      <c r="E3241" s="10" t="s">
        <v>16</v>
      </c>
      <c r="F3241" s="10" t="s">
        <v>17</v>
      </c>
      <c r="G3241" s="10" t="s">
        <v>51</v>
      </c>
      <c r="H3241" s="10">
        <v>0.91</v>
      </c>
      <c r="I3241" s="11">
        <v>44277</v>
      </c>
      <c r="J3241" s="10">
        <v>59</v>
      </c>
      <c r="K3241" s="10" t="s">
        <v>68</v>
      </c>
      <c r="L3241" s="10" t="s">
        <v>36</v>
      </c>
    </row>
    <row r="3242" spans="1:12" x14ac:dyDescent="0.3">
      <c r="A3242" s="52">
        <v>45992</v>
      </c>
      <c r="B3242" s="10" t="s">
        <v>371</v>
      </c>
      <c r="C3242" s="10" t="s">
        <v>372</v>
      </c>
      <c r="D3242" s="10" t="s">
        <v>373</v>
      </c>
      <c r="E3242" s="10" t="s">
        <v>16</v>
      </c>
      <c r="F3242" s="10" t="s">
        <v>19</v>
      </c>
      <c r="G3242" s="10" t="s">
        <v>29</v>
      </c>
      <c r="H3242" s="10">
        <v>1</v>
      </c>
      <c r="I3242" s="11">
        <v>45625</v>
      </c>
      <c r="J3242" s="10">
        <v>40</v>
      </c>
      <c r="K3242" s="10" t="s">
        <v>68</v>
      </c>
      <c r="L3242" s="10" t="s">
        <v>36</v>
      </c>
    </row>
    <row r="3243" spans="1:12" x14ac:dyDescent="0.3">
      <c r="A3243" s="52">
        <v>45992</v>
      </c>
      <c r="B3243" s="10" t="s">
        <v>374</v>
      </c>
      <c r="C3243" s="10" t="s">
        <v>375</v>
      </c>
      <c r="D3243" s="10" t="s">
        <v>124</v>
      </c>
      <c r="E3243" s="10" t="s">
        <v>20</v>
      </c>
      <c r="F3243" s="10" t="s">
        <v>19</v>
      </c>
      <c r="G3243" s="10" t="s">
        <v>57</v>
      </c>
      <c r="H3243" s="10">
        <v>1</v>
      </c>
      <c r="I3243" s="11">
        <v>45598</v>
      </c>
      <c r="J3243" s="10">
        <v>59</v>
      </c>
      <c r="K3243" s="10" t="s">
        <v>52</v>
      </c>
      <c r="L3243" s="10" t="s">
        <v>36</v>
      </c>
    </row>
    <row r="3244" spans="1:12" x14ac:dyDescent="0.3">
      <c r="A3244" s="52">
        <v>45992</v>
      </c>
      <c r="B3244" s="10" t="s">
        <v>376</v>
      </c>
      <c r="C3244" s="10" t="s">
        <v>283</v>
      </c>
      <c r="D3244" s="10" t="s">
        <v>346</v>
      </c>
      <c r="E3244" s="10" t="s">
        <v>16</v>
      </c>
      <c r="F3244" s="10" t="s">
        <v>19</v>
      </c>
      <c r="G3244" s="10" t="s">
        <v>75</v>
      </c>
      <c r="H3244" s="10">
        <v>0.91</v>
      </c>
      <c r="I3244" s="11">
        <v>44440</v>
      </c>
      <c r="J3244" s="10">
        <v>60</v>
      </c>
      <c r="K3244" s="10" t="s">
        <v>52</v>
      </c>
      <c r="L3244" s="10" t="s">
        <v>39</v>
      </c>
    </row>
    <row r="3245" spans="1:12" x14ac:dyDescent="0.3">
      <c r="A3245" s="52">
        <v>45992</v>
      </c>
      <c r="B3245" s="10" t="s">
        <v>377</v>
      </c>
      <c r="C3245" s="10" t="s">
        <v>378</v>
      </c>
      <c r="D3245" s="10" t="s">
        <v>144</v>
      </c>
      <c r="E3245" s="10" t="s">
        <v>20</v>
      </c>
      <c r="F3245" s="10" t="s">
        <v>19</v>
      </c>
      <c r="G3245" s="10" t="s">
        <v>75</v>
      </c>
      <c r="H3245" s="10">
        <v>0.91</v>
      </c>
      <c r="I3245" s="11">
        <v>45474</v>
      </c>
      <c r="J3245" s="10">
        <v>24</v>
      </c>
      <c r="K3245" s="10" t="s">
        <v>52</v>
      </c>
      <c r="L3245" s="10" t="s">
        <v>35</v>
      </c>
    </row>
    <row r="3246" spans="1:12" x14ac:dyDescent="0.3">
      <c r="A3246" s="52">
        <v>45992</v>
      </c>
      <c r="B3246" s="10" t="s">
        <v>379</v>
      </c>
      <c r="C3246" s="10" t="s">
        <v>380</v>
      </c>
      <c r="D3246" s="10" t="s">
        <v>71</v>
      </c>
      <c r="E3246" s="10" t="s">
        <v>16</v>
      </c>
      <c r="F3246" s="10" t="s">
        <v>17</v>
      </c>
      <c r="G3246" s="10" t="s">
        <v>57</v>
      </c>
      <c r="H3246" s="10">
        <v>0.91</v>
      </c>
      <c r="I3246" s="11">
        <v>45283</v>
      </c>
      <c r="J3246" s="10">
        <v>59</v>
      </c>
      <c r="K3246" s="10" t="s">
        <v>52</v>
      </c>
      <c r="L3246" s="10" t="s">
        <v>18</v>
      </c>
    </row>
    <row r="3247" spans="1:12" x14ac:dyDescent="0.3">
      <c r="A3247" s="52">
        <v>45992</v>
      </c>
      <c r="B3247" s="10" t="s">
        <v>381</v>
      </c>
      <c r="C3247" s="10" t="s">
        <v>382</v>
      </c>
      <c r="D3247" s="10" t="s">
        <v>383</v>
      </c>
      <c r="E3247" s="10" t="s">
        <v>20</v>
      </c>
      <c r="F3247" s="10" t="s">
        <v>50</v>
      </c>
      <c r="G3247" s="10" t="s">
        <v>121</v>
      </c>
      <c r="H3247" s="10">
        <v>1</v>
      </c>
      <c r="I3247" s="11">
        <v>44656</v>
      </c>
      <c r="J3247" s="10">
        <v>52</v>
      </c>
      <c r="K3247" s="10" t="s">
        <v>52</v>
      </c>
      <c r="L3247" s="10" t="s">
        <v>18</v>
      </c>
    </row>
    <row r="3248" spans="1:12" x14ac:dyDescent="0.3">
      <c r="A3248" s="52">
        <v>45992</v>
      </c>
      <c r="B3248" s="10" t="s">
        <v>384</v>
      </c>
      <c r="C3248" s="10" t="s">
        <v>385</v>
      </c>
      <c r="D3248" s="10" t="s">
        <v>175</v>
      </c>
      <c r="E3248" s="10" t="s">
        <v>16</v>
      </c>
      <c r="F3248" s="10" t="s">
        <v>19</v>
      </c>
      <c r="G3248" s="10" t="s">
        <v>75</v>
      </c>
      <c r="H3248" s="10">
        <v>1</v>
      </c>
      <c r="I3248" s="11">
        <v>45728</v>
      </c>
      <c r="J3248" s="10">
        <v>37</v>
      </c>
      <c r="K3248" s="10" t="s">
        <v>68</v>
      </c>
      <c r="L3248" s="10" t="s">
        <v>21</v>
      </c>
    </row>
    <row r="3249" spans="1:12" x14ac:dyDescent="0.3">
      <c r="A3249" s="52">
        <v>45992</v>
      </c>
      <c r="B3249" s="10" t="s">
        <v>386</v>
      </c>
      <c r="C3249" s="10" t="s">
        <v>387</v>
      </c>
      <c r="D3249" s="10" t="s">
        <v>388</v>
      </c>
      <c r="E3249" s="10" t="s">
        <v>16</v>
      </c>
      <c r="F3249" s="10" t="s">
        <v>19</v>
      </c>
      <c r="G3249" s="10" t="s">
        <v>98</v>
      </c>
      <c r="H3249" s="10">
        <v>1</v>
      </c>
      <c r="I3249" s="11">
        <v>44560</v>
      </c>
      <c r="J3249" s="10">
        <v>29</v>
      </c>
      <c r="K3249" s="10" t="s">
        <v>52</v>
      </c>
      <c r="L3249" s="10" t="s">
        <v>94</v>
      </c>
    </row>
    <row r="3250" spans="1:12" x14ac:dyDescent="0.3">
      <c r="A3250" s="52">
        <v>45992</v>
      </c>
      <c r="B3250" s="10" t="s">
        <v>389</v>
      </c>
      <c r="C3250" s="10" t="s">
        <v>390</v>
      </c>
      <c r="D3250" s="10" t="s">
        <v>301</v>
      </c>
      <c r="E3250" s="10" t="s">
        <v>20</v>
      </c>
      <c r="F3250" s="10" t="s">
        <v>19</v>
      </c>
      <c r="G3250" s="10" t="s">
        <v>57</v>
      </c>
      <c r="H3250" s="10">
        <v>0.91</v>
      </c>
      <c r="I3250" s="11">
        <v>44184</v>
      </c>
      <c r="J3250" s="10">
        <v>60</v>
      </c>
      <c r="K3250" s="10" t="s">
        <v>68</v>
      </c>
      <c r="L3250" s="10" t="s">
        <v>23</v>
      </c>
    </row>
    <row r="3251" spans="1:12" x14ac:dyDescent="0.3">
      <c r="A3251" s="52">
        <v>45992</v>
      </c>
      <c r="B3251" s="10" t="s">
        <v>391</v>
      </c>
      <c r="C3251" s="10" t="s">
        <v>392</v>
      </c>
      <c r="D3251" s="10" t="s">
        <v>393</v>
      </c>
      <c r="E3251" s="10" t="s">
        <v>20</v>
      </c>
      <c r="F3251" s="10" t="s">
        <v>17</v>
      </c>
      <c r="G3251" s="10" t="s">
        <v>51</v>
      </c>
      <c r="H3251" s="10">
        <v>1</v>
      </c>
      <c r="I3251" s="11">
        <v>45241</v>
      </c>
      <c r="J3251" s="10">
        <v>22</v>
      </c>
      <c r="K3251" s="10" t="s">
        <v>52</v>
      </c>
      <c r="L3251" s="10" t="s">
        <v>31</v>
      </c>
    </row>
    <row r="3252" spans="1:12" x14ac:dyDescent="0.3">
      <c r="A3252" s="52">
        <v>45992</v>
      </c>
      <c r="B3252" s="10" t="s">
        <v>394</v>
      </c>
      <c r="C3252" s="10" t="s">
        <v>366</v>
      </c>
      <c r="D3252" s="10" t="s">
        <v>366</v>
      </c>
      <c r="E3252" s="10" t="s">
        <v>20</v>
      </c>
      <c r="F3252" s="10" t="s">
        <v>19</v>
      </c>
      <c r="G3252" s="10" t="s">
        <v>51</v>
      </c>
      <c r="H3252" s="10">
        <v>1</v>
      </c>
      <c r="I3252" s="11">
        <v>45346</v>
      </c>
      <c r="J3252" s="10">
        <v>61</v>
      </c>
      <c r="K3252" s="10" t="s">
        <v>68</v>
      </c>
      <c r="L3252" s="10" t="s">
        <v>41</v>
      </c>
    </row>
    <row r="3253" spans="1:12" x14ac:dyDescent="0.3">
      <c r="A3253" s="52">
        <v>45992</v>
      </c>
      <c r="B3253" s="10" t="s">
        <v>397</v>
      </c>
      <c r="C3253" s="10" t="s">
        <v>398</v>
      </c>
      <c r="D3253" s="10" t="s">
        <v>106</v>
      </c>
      <c r="E3253" s="10" t="s">
        <v>20</v>
      </c>
      <c r="F3253" s="10" t="s">
        <v>19</v>
      </c>
      <c r="G3253" s="10" t="s">
        <v>57</v>
      </c>
      <c r="H3253" s="10">
        <v>0.91</v>
      </c>
      <c r="I3253" s="11">
        <v>44912</v>
      </c>
      <c r="J3253" s="10">
        <v>35</v>
      </c>
      <c r="K3253" s="10" t="s">
        <v>52</v>
      </c>
      <c r="L3253" s="10" t="s">
        <v>42</v>
      </c>
    </row>
    <row r="3254" spans="1:12" x14ac:dyDescent="0.3">
      <c r="A3254" s="52">
        <v>45992</v>
      </c>
      <c r="B3254" s="10" t="s">
        <v>399</v>
      </c>
      <c r="C3254" s="10" t="s">
        <v>192</v>
      </c>
      <c r="D3254" s="10" t="s">
        <v>400</v>
      </c>
      <c r="E3254" s="10" t="s">
        <v>20</v>
      </c>
      <c r="F3254" s="10" t="s">
        <v>56</v>
      </c>
      <c r="G3254" s="10" t="s">
        <v>57</v>
      </c>
      <c r="H3254" s="10">
        <v>1</v>
      </c>
      <c r="I3254" s="11">
        <v>45376</v>
      </c>
      <c r="J3254" s="10">
        <v>57</v>
      </c>
      <c r="K3254" s="10" t="s">
        <v>52</v>
      </c>
      <c r="L3254" s="10" t="s">
        <v>90</v>
      </c>
    </row>
    <row r="3255" spans="1:12" x14ac:dyDescent="0.3">
      <c r="A3255" s="52">
        <v>45992</v>
      </c>
      <c r="B3255" s="10" t="s">
        <v>401</v>
      </c>
      <c r="C3255" s="10" t="s">
        <v>155</v>
      </c>
      <c r="D3255" s="10" t="s">
        <v>87</v>
      </c>
      <c r="E3255" s="10" t="s">
        <v>20</v>
      </c>
      <c r="F3255" s="10" t="s">
        <v>19</v>
      </c>
      <c r="G3255" s="10" t="s">
        <v>51</v>
      </c>
      <c r="H3255" s="10">
        <v>1</v>
      </c>
      <c r="I3255" s="11">
        <v>45290</v>
      </c>
      <c r="J3255" s="10">
        <v>36</v>
      </c>
      <c r="K3255" s="10" t="s">
        <v>68</v>
      </c>
      <c r="L3255" s="10" t="s">
        <v>27</v>
      </c>
    </row>
    <row r="3256" spans="1:12" x14ac:dyDescent="0.3">
      <c r="A3256" s="52">
        <v>45992</v>
      </c>
      <c r="B3256" s="10" t="s">
        <v>405</v>
      </c>
      <c r="C3256" s="10" t="s">
        <v>406</v>
      </c>
      <c r="D3256" s="10" t="s">
        <v>383</v>
      </c>
      <c r="E3256" s="10" t="s">
        <v>20</v>
      </c>
      <c r="F3256" s="10" t="s">
        <v>17</v>
      </c>
      <c r="G3256" s="10" t="s">
        <v>98</v>
      </c>
      <c r="H3256" s="10">
        <v>1</v>
      </c>
      <c r="I3256" s="11">
        <v>45824</v>
      </c>
      <c r="J3256" s="10">
        <v>21</v>
      </c>
      <c r="K3256" s="10" t="s">
        <v>68</v>
      </c>
      <c r="L3256" s="10" t="s">
        <v>36</v>
      </c>
    </row>
    <row r="3257" spans="1:12" x14ac:dyDescent="0.3">
      <c r="A3257" s="52">
        <v>45992</v>
      </c>
      <c r="B3257" s="10" t="s">
        <v>407</v>
      </c>
      <c r="C3257" s="10" t="s">
        <v>408</v>
      </c>
      <c r="D3257" s="10" t="s">
        <v>409</v>
      </c>
      <c r="E3257" s="10" t="s">
        <v>16</v>
      </c>
      <c r="F3257" s="10" t="s">
        <v>19</v>
      </c>
      <c r="G3257" s="10" t="s">
        <v>51</v>
      </c>
      <c r="H3257" s="10">
        <v>1</v>
      </c>
      <c r="I3257" s="11">
        <v>44078</v>
      </c>
      <c r="J3257" s="10">
        <v>56</v>
      </c>
      <c r="K3257" s="10" t="s">
        <v>52</v>
      </c>
      <c r="L3257" s="10" t="s">
        <v>94</v>
      </c>
    </row>
    <row r="3258" spans="1:12" x14ac:dyDescent="0.3">
      <c r="A3258" s="52">
        <v>45992</v>
      </c>
      <c r="B3258" s="10" t="s">
        <v>410</v>
      </c>
      <c r="C3258" s="10" t="s">
        <v>411</v>
      </c>
      <c r="D3258" s="10" t="s">
        <v>412</v>
      </c>
      <c r="E3258" s="10" t="s">
        <v>16</v>
      </c>
      <c r="F3258" s="10" t="s">
        <v>19</v>
      </c>
      <c r="G3258" s="10" t="s">
        <v>51</v>
      </c>
      <c r="H3258" s="10">
        <v>1</v>
      </c>
      <c r="I3258" s="11">
        <v>45701</v>
      </c>
      <c r="J3258" s="10">
        <v>59</v>
      </c>
      <c r="K3258" s="10" t="s">
        <v>52</v>
      </c>
      <c r="L3258" s="10" t="s">
        <v>36</v>
      </c>
    </row>
    <row r="3259" spans="1:12" x14ac:dyDescent="0.3">
      <c r="A3259" s="52">
        <v>45992</v>
      </c>
      <c r="B3259" s="10" t="s">
        <v>413</v>
      </c>
      <c r="C3259" s="10" t="s">
        <v>414</v>
      </c>
      <c r="D3259" s="10" t="s">
        <v>181</v>
      </c>
      <c r="E3259" s="10" t="s">
        <v>20</v>
      </c>
      <c r="F3259" s="10" t="s">
        <v>17</v>
      </c>
      <c r="G3259" s="10" t="s">
        <v>51</v>
      </c>
      <c r="H3259" s="10">
        <v>1</v>
      </c>
      <c r="I3259" s="11">
        <v>45257</v>
      </c>
      <c r="J3259" s="10">
        <v>51</v>
      </c>
      <c r="K3259" s="10" t="s">
        <v>52</v>
      </c>
      <c r="L3259" s="10" t="s">
        <v>42</v>
      </c>
    </row>
    <row r="3260" spans="1:12" x14ac:dyDescent="0.3">
      <c r="A3260" s="52">
        <v>45992</v>
      </c>
      <c r="B3260" s="10" t="s">
        <v>415</v>
      </c>
      <c r="C3260" s="10" t="s">
        <v>155</v>
      </c>
      <c r="D3260" s="10" t="s">
        <v>286</v>
      </c>
      <c r="E3260" s="10" t="s">
        <v>20</v>
      </c>
      <c r="F3260" s="10" t="s">
        <v>19</v>
      </c>
      <c r="G3260" s="10" t="s">
        <v>67</v>
      </c>
      <c r="H3260" s="10">
        <v>1</v>
      </c>
      <c r="I3260" s="11">
        <v>44461</v>
      </c>
      <c r="J3260" s="10">
        <v>25</v>
      </c>
      <c r="K3260" s="10" t="s">
        <v>52</v>
      </c>
      <c r="L3260" s="10" t="s">
        <v>42</v>
      </c>
    </row>
    <row r="3261" spans="1:12" x14ac:dyDescent="0.3">
      <c r="A3261" s="52">
        <v>45992</v>
      </c>
      <c r="B3261" s="10" t="s">
        <v>416</v>
      </c>
      <c r="C3261" s="10" t="s">
        <v>321</v>
      </c>
      <c r="D3261" s="10" t="s">
        <v>138</v>
      </c>
      <c r="E3261" s="10" t="s">
        <v>20</v>
      </c>
      <c r="F3261" s="10" t="s">
        <v>17</v>
      </c>
      <c r="G3261" s="10" t="s">
        <v>121</v>
      </c>
      <c r="H3261" s="10">
        <v>1</v>
      </c>
      <c r="I3261" s="11">
        <v>45334</v>
      </c>
      <c r="J3261" s="10">
        <v>60</v>
      </c>
      <c r="K3261" s="10" t="s">
        <v>68</v>
      </c>
      <c r="L3261" s="10" t="s">
        <v>90</v>
      </c>
    </row>
    <row r="3262" spans="1:12" x14ac:dyDescent="0.3">
      <c r="A3262" s="52">
        <v>45992</v>
      </c>
      <c r="B3262" s="10" t="s">
        <v>417</v>
      </c>
      <c r="C3262" s="10" t="s">
        <v>418</v>
      </c>
      <c r="D3262" s="10" t="s">
        <v>132</v>
      </c>
      <c r="E3262" s="10" t="s">
        <v>20</v>
      </c>
      <c r="F3262" s="10" t="s">
        <v>19</v>
      </c>
      <c r="G3262" s="10" t="s">
        <v>51</v>
      </c>
      <c r="H3262" s="10">
        <v>1</v>
      </c>
      <c r="I3262" s="11">
        <v>44084</v>
      </c>
      <c r="J3262" s="10">
        <v>40</v>
      </c>
      <c r="K3262" s="10" t="s">
        <v>68</v>
      </c>
      <c r="L3262" s="10" t="s">
        <v>18</v>
      </c>
    </row>
    <row r="3263" spans="1:12" x14ac:dyDescent="0.3">
      <c r="A3263" s="52">
        <v>45992</v>
      </c>
      <c r="B3263" s="10" t="s">
        <v>419</v>
      </c>
      <c r="C3263" s="10" t="s">
        <v>420</v>
      </c>
      <c r="D3263" s="10" t="s">
        <v>421</v>
      </c>
      <c r="E3263" s="10" t="s">
        <v>20</v>
      </c>
      <c r="F3263" s="10" t="s">
        <v>17</v>
      </c>
      <c r="G3263" s="10" t="s">
        <v>67</v>
      </c>
      <c r="H3263" s="10">
        <v>1</v>
      </c>
      <c r="I3263" s="11">
        <v>44861</v>
      </c>
      <c r="J3263" s="10">
        <v>57</v>
      </c>
      <c r="K3263" s="10" t="s">
        <v>52</v>
      </c>
      <c r="L3263" s="10" t="s">
        <v>18</v>
      </c>
    </row>
    <row r="3264" spans="1:12" x14ac:dyDescent="0.3">
      <c r="A3264" s="52">
        <v>45992</v>
      </c>
      <c r="B3264" s="10" t="s">
        <v>422</v>
      </c>
      <c r="C3264" s="10" t="s">
        <v>423</v>
      </c>
      <c r="D3264" s="10" t="s">
        <v>424</v>
      </c>
      <c r="E3264" s="10" t="s">
        <v>20</v>
      </c>
      <c r="F3264" s="10" t="s">
        <v>19</v>
      </c>
      <c r="G3264" s="10" t="s">
        <v>67</v>
      </c>
      <c r="H3264" s="10">
        <v>1</v>
      </c>
      <c r="I3264" s="11">
        <v>44591</v>
      </c>
      <c r="J3264" s="10">
        <v>55</v>
      </c>
      <c r="K3264" s="10" t="s">
        <v>52</v>
      </c>
      <c r="L3264" s="10" t="s">
        <v>31</v>
      </c>
    </row>
    <row r="3265" spans="1:12" x14ac:dyDescent="0.3">
      <c r="A3265" s="52">
        <v>45992</v>
      </c>
      <c r="B3265" s="10" t="s">
        <v>425</v>
      </c>
      <c r="C3265" s="10" t="s">
        <v>426</v>
      </c>
      <c r="D3265" s="10" t="s">
        <v>427</v>
      </c>
      <c r="E3265" s="10" t="s">
        <v>16</v>
      </c>
      <c r="F3265" s="10" t="s">
        <v>17</v>
      </c>
      <c r="G3265" s="10" t="s">
        <v>75</v>
      </c>
      <c r="H3265" s="10">
        <v>1</v>
      </c>
      <c r="I3265" s="11">
        <v>45576</v>
      </c>
      <c r="J3265" s="10">
        <v>34</v>
      </c>
      <c r="K3265" s="10" t="s">
        <v>68</v>
      </c>
      <c r="L3265" s="10" t="s">
        <v>42</v>
      </c>
    </row>
    <row r="3266" spans="1:12" x14ac:dyDescent="0.3">
      <c r="A3266" s="52">
        <v>45992</v>
      </c>
      <c r="B3266" s="10" t="s">
        <v>428</v>
      </c>
      <c r="C3266" s="10" t="s">
        <v>429</v>
      </c>
      <c r="D3266" s="10" t="s">
        <v>146</v>
      </c>
      <c r="E3266" s="10" t="s">
        <v>20</v>
      </c>
      <c r="F3266" s="10" t="s">
        <v>56</v>
      </c>
      <c r="G3266" s="10" t="s">
        <v>75</v>
      </c>
      <c r="H3266" s="10">
        <v>1</v>
      </c>
      <c r="I3266" s="11">
        <v>44080</v>
      </c>
      <c r="J3266" s="10">
        <v>48</v>
      </c>
      <c r="K3266" s="10" t="s">
        <v>52</v>
      </c>
      <c r="L3266" s="10" t="s">
        <v>90</v>
      </c>
    </row>
    <row r="3267" spans="1:12" x14ac:dyDescent="0.3">
      <c r="A3267" s="52">
        <v>45992</v>
      </c>
      <c r="B3267" s="10" t="s">
        <v>430</v>
      </c>
      <c r="C3267" s="10" t="s">
        <v>309</v>
      </c>
      <c r="D3267" s="10" t="s">
        <v>431</v>
      </c>
      <c r="E3267" s="10" t="s">
        <v>16</v>
      </c>
      <c r="F3267" s="10" t="s">
        <v>50</v>
      </c>
      <c r="G3267" s="10" t="s">
        <v>51</v>
      </c>
      <c r="H3267" s="10">
        <v>1</v>
      </c>
      <c r="I3267" s="11">
        <v>44621</v>
      </c>
      <c r="J3267" s="10">
        <v>43</v>
      </c>
      <c r="K3267" s="10" t="s">
        <v>52</v>
      </c>
      <c r="L3267" s="10" t="s">
        <v>27</v>
      </c>
    </row>
    <row r="3268" spans="1:12" x14ac:dyDescent="0.3">
      <c r="A3268" s="52">
        <v>45992</v>
      </c>
      <c r="B3268" s="10" t="s">
        <v>432</v>
      </c>
      <c r="C3268" s="10" t="s">
        <v>366</v>
      </c>
      <c r="D3268" s="10" t="s">
        <v>106</v>
      </c>
      <c r="E3268" s="10" t="s">
        <v>20</v>
      </c>
      <c r="F3268" s="10" t="s">
        <v>19</v>
      </c>
      <c r="G3268" s="10" t="s">
        <v>57</v>
      </c>
      <c r="H3268" s="10">
        <v>1</v>
      </c>
      <c r="I3268" s="11">
        <v>44839</v>
      </c>
      <c r="J3268" s="10">
        <v>29</v>
      </c>
      <c r="K3268" s="10" t="s">
        <v>68</v>
      </c>
      <c r="L3268" s="10" t="s">
        <v>27</v>
      </c>
    </row>
    <row r="3269" spans="1:12" x14ac:dyDescent="0.3">
      <c r="A3269" s="52">
        <v>45992</v>
      </c>
      <c r="B3269" s="10" t="s">
        <v>433</v>
      </c>
      <c r="C3269" s="10" t="s">
        <v>186</v>
      </c>
      <c r="D3269" s="10" t="s">
        <v>332</v>
      </c>
      <c r="E3269" s="10" t="s">
        <v>16</v>
      </c>
      <c r="F3269" s="10" t="s">
        <v>19</v>
      </c>
      <c r="G3269" s="10" t="s">
        <v>98</v>
      </c>
      <c r="H3269" s="10">
        <v>1</v>
      </c>
      <c r="I3269" s="11">
        <v>44379</v>
      </c>
      <c r="J3269" s="10">
        <v>20</v>
      </c>
      <c r="K3269" s="10" t="s">
        <v>68</v>
      </c>
      <c r="L3269" s="10" t="s">
        <v>94</v>
      </c>
    </row>
    <row r="3270" spans="1:12" x14ac:dyDescent="0.3">
      <c r="A3270" s="52">
        <v>45992</v>
      </c>
      <c r="B3270" s="10" t="s">
        <v>434</v>
      </c>
      <c r="C3270" s="10" t="s">
        <v>340</v>
      </c>
      <c r="D3270" s="10" t="s">
        <v>117</v>
      </c>
      <c r="E3270" s="10" t="s">
        <v>16</v>
      </c>
      <c r="F3270" s="10" t="s">
        <v>50</v>
      </c>
      <c r="G3270" s="10" t="s">
        <v>121</v>
      </c>
      <c r="H3270" s="10">
        <v>1</v>
      </c>
      <c r="I3270" s="11">
        <v>44692</v>
      </c>
      <c r="J3270" s="10">
        <v>36</v>
      </c>
      <c r="K3270" s="10" t="s">
        <v>52</v>
      </c>
      <c r="L3270" s="10" t="s">
        <v>42</v>
      </c>
    </row>
    <row r="3271" spans="1:12" x14ac:dyDescent="0.3">
      <c r="A3271" s="52">
        <v>45992</v>
      </c>
      <c r="B3271" s="10" t="s">
        <v>435</v>
      </c>
      <c r="C3271" s="10" t="s">
        <v>436</v>
      </c>
      <c r="D3271" s="10" t="s">
        <v>335</v>
      </c>
      <c r="E3271" s="10" t="s">
        <v>16</v>
      </c>
      <c r="F3271" s="10" t="s">
        <v>17</v>
      </c>
      <c r="G3271" s="10" t="s">
        <v>51</v>
      </c>
      <c r="H3271" s="10">
        <v>0.91</v>
      </c>
      <c r="I3271" s="11">
        <v>44103</v>
      </c>
      <c r="J3271" s="10">
        <v>62</v>
      </c>
      <c r="K3271" s="10" t="s">
        <v>52</v>
      </c>
      <c r="L3271" s="10" t="s">
        <v>40</v>
      </c>
    </row>
    <row r="3272" spans="1:12" x14ac:dyDescent="0.3">
      <c r="A3272" s="52">
        <v>45992</v>
      </c>
      <c r="B3272" s="10" t="s">
        <v>438</v>
      </c>
      <c r="C3272" s="10" t="s">
        <v>439</v>
      </c>
      <c r="D3272" s="10" t="s">
        <v>66</v>
      </c>
      <c r="E3272" s="10" t="s">
        <v>20</v>
      </c>
      <c r="F3272" s="10" t="s">
        <v>19</v>
      </c>
      <c r="G3272" s="10" t="s">
        <v>67</v>
      </c>
      <c r="H3272" s="10">
        <v>0.91</v>
      </c>
      <c r="I3272" s="11">
        <v>45809</v>
      </c>
      <c r="J3272" s="10">
        <v>31</v>
      </c>
      <c r="K3272" s="10" t="s">
        <v>52</v>
      </c>
      <c r="L3272" s="10" t="s">
        <v>18</v>
      </c>
    </row>
    <row r="3273" spans="1:12" x14ac:dyDescent="0.3">
      <c r="A3273" s="52">
        <v>45992</v>
      </c>
      <c r="B3273" s="10" t="s">
        <v>440</v>
      </c>
      <c r="C3273" s="10" t="s">
        <v>441</v>
      </c>
      <c r="D3273" s="10" t="s">
        <v>442</v>
      </c>
      <c r="E3273" s="10" t="s">
        <v>16</v>
      </c>
      <c r="F3273" s="10" t="s">
        <v>19</v>
      </c>
      <c r="G3273" s="10" t="s">
        <v>51</v>
      </c>
      <c r="H3273" s="10">
        <v>0.91</v>
      </c>
      <c r="I3273" s="11">
        <v>44457</v>
      </c>
      <c r="J3273" s="10">
        <v>47</v>
      </c>
      <c r="K3273" s="10" t="s">
        <v>68</v>
      </c>
      <c r="L3273" s="10" t="s">
        <v>21</v>
      </c>
    </row>
    <row r="3274" spans="1:12" x14ac:dyDescent="0.3">
      <c r="A3274" s="52">
        <v>45992</v>
      </c>
      <c r="B3274" s="10" t="s">
        <v>443</v>
      </c>
      <c r="C3274" s="10" t="s">
        <v>444</v>
      </c>
      <c r="D3274" s="10" t="s">
        <v>445</v>
      </c>
      <c r="E3274" s="10" t="s">
        <v>16</v>
      </c>
      <c r="F3274" s="10" t="s">
        <v>19</v>
      </c>
      <c r="G3274" s="10" t="s">
        <v>121</v>
      </c>
      <c r="H3274" s="10">
        <v>1</v>
      </c>
      <c r="I3274" s="11">
        <v>45099</v>
      </c>
      <c r="J3274" s="10">
        <v>55</v>
      </c>
      <c r="K3274" s="10" t="s">
        <v>68</v>
      </c>
      <c r="L3274" s="10" t="s">
        <v>40</v>
      </c>
    </row>
    <row r="3275" spans="1:12" x14ac:dyDescent="0.3">
      <c r="A3275" s="52">
        <v>45992</v>
      </c>
      <c r="B3275" s="10" t="s">
        <v>446</v>
      </c>
      <c r="C3275" s="10" t="s">
        <v>447</v>
      </c>
      <c r="D3275" s="10" t="s">
        <v>155</v>
      </c>
      <c r="E3275" s="10" t="s">
        <v>20</v>
      </c>
      <c r="F3275" s="10" t="s">
        <v>50</v>
      </c>
      <c r="G3275" s="10" t="s">
        <v>51</v>
      </c>
      <c r="H3275" s="10">
        <v>1</v>
      </c>
      <c r="I3275" s="11">
        <v>44463</v>
      </c>
      <c r="J3275" s="10">
        <v>40</v>
      </c>
      <c r="K3275" s="10" t="s">
        <v>52</v>
      </c>
      <c r="L3275" s="10" t="s">
        <v>39</v>
      </c>
    </row>
    <row r="3276" spans="1:12" x14ac:dyDescent="0.3">
      <c r="A3276" s="52">
        <v>45992</v>
      </c>
      <c r="B3276" s="10" t="s">
        <v>448</v>
      </c>
      <c r="C3276" s="10" t="s">
        <v>449</v>
      </c>
      <c r="D3276" s="10" t="s">
        <v>207</v>
      </c>
      <c r="E3276" s="10" t="s">
        <v>16</v>
      </c>
      <c r="F3276" s="10" t="s">
        <v>19</v>
      </c>
      <c r="G3276" s="10" t="s">
        <v>51</v>
      </c>
      <c r="H3276" s="10">
        <v>0.91</v>
      </c>
      <c r="I3276" s="11">
        <v>44370</v>
      </c>
      <c r="J3276" s="10">
        <v>63</v>
      </c>
      <c r="K3276" s="10" t="s">
        <v>52</v>
      </c>
      <c r="L3276" s="10" t="s">
        <v>90</v>
      </c>
    </row>
    <row r="3277" spans="1:12" x14ac:dyDescent="0.3">
      <c r="A3277" s="52">
        <v>45992</v>
      </c>
      <c r="B3277" s="10" t="s">
        <v>450</v>
      </c>
      <c r="C3277" s="10" t="s">
        <v>451</v>
      </c>
      <c r="D3277" s="10" t="s">
        <v>317</v>
      </c>
      <c r="E3277" s="10" t="s">
        <v>20</v>
      </c>
      <c r="F3277" s="10" t="s">
        <v>19</v>
      </c>
      <c r="G3277" s="10" t="s">
        <v>51</v>
      </c>
      <c r="H3277" s="10">
        <v>1</v>
      </c>
      <c r="I3277" s="11">
        <v>45396</v>
      </c>
      <c r="J3277" s="10">
        <v>61</v>
      </c>
      <c r="K3277" s="10" t="s">
        <v>68</v>
      </c>
      <c r="L3277" s="10" t="s">
        <v>31</v>
      </c>
    </row>
    <row r="3278" spans="1:12" x14ac:dyDescent="0.3">
      <c r="A3278" s="52">
        <v>45992</v>
      </c>
      <c r="B3278" s="10" t="s">
        <v>452</v>
      </c>
      <c r="C3278" s="10" t="s">
        <v>420</v>
      </c>
      <c r="D3278" s="10" t="s">
        <v>453</v>
      </c>
      <c r="E3278" s="10" t="s">
        <v>16</v>
      </c>
      <c r="F3278" s="10" t="s">
        <v>19</v>
      </c>
      <c r="G3278" s="10" t="s">
        <v>29</v>
      </c>
      <c r="H3278" s="10">
        <v>0.91</v>
      </c>
      <c r="I3278" s="11">
        <v>44128</v>
      </c>
      <c r="J3278" s="10">
        <v>48</v>
      </c>
      <c r="K3278" s="10" t="s">
        <v>68</v>
      </c>
      <c r="L3278" s="10" t="s">
        <v>94</v>
      </c>
    </row>
    <row r="3279" spans="1:12" x14ac:dyDescent="0.3">
      <c r="A3279" s="52">
        <v>45992</v>
      </c>
      <c r="B3279" s="10" t="s">
        <v>454</v>
      </c>
      <c r="C3279" s="10" t="s">
        <v>455</v>
      </c>
      <c r="D3279" s="10" t="s">
        <v>456</v>
      </c>
      <c r="E3279" s="10" t="s">
        <v>16</v>
      </c>
      <c r="F3279" s="10" t="s">
        <v>17</v>
      </c>
      <c r="G3279" s="10" t="s">
        <v>29</v>
      </c>
      <c r="H3279" s="10">
        <v>1</v>
      </c>
      <c r="I3279" s="11">
        <v>45602</v>
      </c>
      <c r="J3279" s="10">
        <v>60</v>
      </c>
      <c r="K3279" s="10" t="s">
        <v>68</v>
      </c>
      <c r="L3279" s="10" t="s">
        <v>39</v>
      </c>
    </row>
    <row r="3280" spans="1:12" x14ac:dyDescent="0.3">
      <c r="A3280" s="52">
        <v>45992</v>
      </c>
      <c r="B3280" s="10" t="s">
        <v>457</v>
      </c>
      <c r="C3280" s="10" t="s">
        <v>458</v>
      </c>
      <c r="D3280" s="10" t="s">
        <v>459</v>
      </c>
      <c r="E3280" s="10" t="s">
        <v>16</v>
      </c>
      <c r="F3280" s="10" t="s">
        <v>50</v>
      </c>
      <c r="G3280" s="10" t="s">
        <v>29</v>
      </c>
      <c r="H3280" s="10">
        <v>0.91</v>
      </c>
      <c r="I3280" s="11">
        <v>44468</v>
      </c>
      <c r="J3280" s="10">
        <v>46</v>
      </c>
      <c r="K3280" s="10" t="s">
        <v>52</v>
      </c>
      <c r="L3280" s="10" t="s">
        <v>90</v>
      </c>
    </row>
    <row r="3281" spans="1:12" x14ac:dyDescent="0.3">
      <c r="A3281" s="52">
        <v>45992</v>
      </c>
      <c r="B3281" s="10" t="s">
        <v>460</v>
      </c>
      <c r="C3281" s="10" t="s">
        <v>420</v>
      </c>
      <c r="D3281" s="10" t="s">
        <v>383</v>
      </c>
      <c r="E3281" s="10" t="s">
        <v>20</v>
      </c>
      <c r="F3281" s="10" t="s">
        <v>19</v>
      </c>
      <c r="G3281" s="10" t="s">
        <v>51</v>
      </c>
      <c r="H3281" s="10">
        <v>0.91</v>
      </c>
      <c r="I3281" s="11">
        <v>45630</v>
      </c>
      <c r="J3281" s="10">
        <v>35</v>
      </c>
      <c r="K3281" s="10" t="s">
        <v>52</v>
      </c>
      <c r="L3281" s="10" t="s">
        <v>18</v>
      </c>
    </row>
    <row r="3282" spans="1:12" x14ac:dyDescent="0.3">
      <c r="A3282" s="52">
        <v>45992</v>
      </c>
      <c r="B3282" s="10" t="s">
        <v>463</v>
      </c>
      <c r="C3282" s="10" t="s">
        <v>464</v>
      </c>
      <c r="D3282" s="10" t="s">
        <v>465</v>
      </c>
      <c r="E3282" s="10" t="s">
        <v>20</v>
      </c>
      <c r="F3282" s="10" t="s">
        <v>19</v>
      </c>
      <c r="G3282" s="10" t="s">
        <v>51</v>
      </c>
      <c r="H3282" s="10">
        <v>1</v>
      </c>
      <c r="I3282" s="11">
        <v>44504</v>
      </c>
      <c r="J3282" s="10">
        <v>49</v>
      </c>
      <c r="K3282" s="10" t="s">
        <v>68</v>
      </c>
      <c r="L3282" s="10" t="s">
        <v>39</v>
      </c>
    </row>
    <row r="3283" spans="1:12" x14ac:dyDescent="0.3">
      <c r="A3283" s="52">
        <v>45992</v>
      </c>
      <c r="B3283" s="10" t="s">
        <v>466</v>
      </c>
      <c r="C3283" s="10" t="s">
        <v>390</v>
      </c>
      <c r="D3283" s="10" t="s">
        <v>161</v>
      </c>
      <c r="E3283" s="10" t="s">
        <v>16</v>
      </c>
      <c r="F3283" s="10" t="s">
        <v>19</v>
      </c>
      <c r="G3283" s="10" t="s">
        <v>98</v>
      </c>
      <c r="H3283" s="10">
        <v>1</v>
      </c>
      <c r="I3283" s="11">
        <v>44727</v>
      </c>
      <c r="J3283" s="10">
        <v>37</v>
      </c>
      <c r="K3283" s="10" t="s">
        <v>68</v>
      </c>
      <c r="L3283" s="10" t="s">
        <v>18</v>
      </c>
    </row>
    <row r="3284" spans="1:12" x14ac:dyDescent="0.3">
      <c r="A3284" s="52">
        <v>45992</v>
      </c>
      <c r="B3284" s="10" t="s">
        <v>467</v>
      </c>
      <c r="C3284" s="10" t="s">
        <v>163</v>
      </c>
      <c r="D3284" s="10" t="s">
        <v>468</v>
      </c>
      <c r="E3284" s="10" t="s">
        <v>20</v>
      </c>
      <c r="F3284" s="10" t="s">
        <v>50</v>
      </c>
      <c r="G3284" s="10" t="s">
        <v>51</v>
      </c>
      <c r="H3284" s="10">
        <v>1</v>
      </c>
      <c r="I3284" s="11">
        <v>45725</v>
      </c>
      <c r="J3284" s="10">
        <v>47</v>
      </c>
      <c r="K3284" s="10" t="s">
        <v>52</v>
      </c>
      <c r="L3284" s="10" t="s">
        <v>27</v>
      </c>
    </row>
    <row r="3285" spans="1:12" x14ac:dyDescent="0.3">
      <c r="A3285" s="52">
        <v>45992</v>
      </c>
      <c r="B3285" s="10" t="s">
        <v>469</v>
      </c>
      <c r="C3285" s="10" t="s">
        <v>354</v>
      </c>
      <c r="D3285" s="10" t="s">
        <v>470</v>
      </c>
      <c r="E3285" s="10" t="s">
        <v>16</v>
      </c>
      <c r="F3285" s="10" t="s">
        <v>19</v>
      </c>
      <c r="G3285" s="10" t="s">
        <v>57</v>
      </c>
      <c r="H3285" s="10">
        <v>1</v>
      </c>
      <c r="I3285" s="11">
        <v>44086</v>
      </c>
      <c r="J3285" s="10">
        <v>60</v>
      </c>
      <c r="K3285" s="10" t="s">
        <v>68</v>
      </c>
      <c r="L3285" s="10" t="s">
        <v>42</v>
      </c>
    </row>
    <row r="3286" spans="1:12" x14ac:dyDescent="0.3">
      <c r="A3286" s="52">
        <v>45992</v>
      </c>
      <c r="B3286" s="10" t="s">
        <v>471</v>
      </c>
      <c r="C3286" s="10" t="s">
        <v>472</v>
      </c>
      <c r="D3286" s="10" t="s">
        <v>117</v>
      </c>
      <c r="E3286" s="10" t="s">
        <v>16</v>
      </c>
      <c r="F3286" s="10" t="s">
        <v>19</v>
      </c>
      <c r="G3286" s="10" t="s">
        <v>51</v>
      </c>
      <c r="H3286" s="10">
        <v>1</v>
      </c>
      <c r="I3286" s="11">
        <v>45426</v>
      </c>
      <c r="J3286" s="10">
        <v>46</v>
      </c>
      <c r="K3286" s="10" t="s">
        <v>52</v>
      </c>
      <c r="L3286" s="10" t="s">
        <v>31</v>
      </c>
    </row>
    <row r="3287" spans="1:12" x14ac:dyDescent="0.3">
      <c r="A3287" s="52">
        <v>45992</v>
      </c>
      <c r="B3287" s="10" t="s">
        <v>473</v>
      </c>
      <c r="C3287" s="10" t="s">
        <v>34</v>
      </c>
      <c r="D3287" s="10" t="s">
        <v>198</v>
      </c>
      <c r="E3287" s="10" t="s">
        <v>20</v>
      </c>
      <c r="F3287" s="10" t="s">
        <v>19</v>
      </c>
      <c r="G3287" s="10" t="s">
        <v>75</v>
      </c>
      <c r="H3287" s="10">
        <v>1</v>
      </c>
      <c r="I3287" s="11">
        <v>45795</v>
      </c>
      <c r="J3287" s="10">
        <v>58</v>
      </c>
      <c r="K3287" s="10" t="s">
        <v>68</v>
      </c>
      <c r="L3287" s="10" t="s">
        <v>23</v>
      </c>
    </row>
    <row r="3288" spans="1:12" x14ac:dyDescent="0.3">
      <c r="A3288" s="52">
        <v>45992</v>
      </c>
      <c r="B3288" s="10" t="s">
        <v>474</v>
      </c>
      <c r="C3288" s="10" t="s">
        <v>352</v>
      </c>
      <c r="D3288" s="10" t="s">
        <v>200</v>
      </c>
      <c r="E3288" s="10" t="s">
        <v>16</v>
      </c>
      <c r="F3288" s="10" t="s">
        <v>19</v>
      </c>
      <c r="G3288" s="10" t="s">
        <v>67</v>
      </c>
      <c r="H3288" s="10">
        <v>1</v>
      </c>
      <c r="I3288" s="11">
        <v>44925</v>
      </c>
      <c r="J3288" s="10">
        <v>54</v>
      </c>
      <c r="K3288" s="10" t="s">
        <v>68</v>
      </c>
      <c r="L3288" s="10" t="s">
        <v>39</v>
      </c>
    </row>
    <row r="3289" spans="1:12" x14ac:dyDescent="0.3">
      <c r="A3289" s="52">
        <v>45992</v>
      </c>
      <c r="B3289" s="10" t="s">
        <v>475</v>
      </c>
      <c r="C3289" s="10" t="s">
        <v>393</v>
      </c>
      <c r="D3289" s="10" t="s">
        <v>476</v>
      </c>
      <c r="E3289" s="10" t="s">
        <v>16</v>
      </c>
      <c r="F3289" s="10" t="s">
        <v>19</v>
      </c>
      <c r="G3289" s="10" t="s">
        <v>51</v>
      </c>
      <c r="H3289" s="10">
        <v>0.91</v>
      </c>
      <c r="I3289" s="11">
        <v>45655</v>
      </c>
      <c r="J3289" s="10">
        <v>32</v>
      </c>
      <c r="K3289" s="10" t="s">
        <v>52</v>
      </c>
      <c r="L3289" s="10" t="s">
        <v>27</v>
      </c>
    </row>
    <row r="3290" spans="1:12" x14ac:dyDescent="0.3">
      <c r="A3290" s="52">
        <v>45992</v>
      </c>
      <c r="B3290" s="10" t="s">
        <v>482</v>
      </c>
      <c r="C3290" s="10" t="s">
        <v>483</v>
      </c>
      <c r="D3290" s="10" t="s">
        <v>484</v>
      </c>
      <c r="E3290" s="10" t="s">
        <v>16</v>
      </c>
      <c r="F3290" s="10" t="s">
        <v>50</v>
      </c>
      <c r="G3290" s="10" t="s">
        <v>75</v>
      </c>
      <c r="H3290" s="10">
        <v>1</v>
      </c>
      <c r="I3290" s="11">
        <v>44998</v>
      </c>
      <c r="J3290" s="10">
        <v>44</v>
      </c>
      <c r="K3290" s="10" t="s">
        <v>52</v>
      </c>
      <c r="L3290" s="10" t="s">
        <v>27</v>
      </c>
    </row>
    <row r="3291" spans="1:12" x14ac:dyDescent="0.3">
      <c r="A3291" s="52">
        <v>45992</v>
      </c>
      <c r="B3291" s="10" t="s">
        <v>485</v>
      </c>
      <c r="C3291" s="10" t="s">
        <v>375</v>
      </c>
      <c r="D3291" s="10" t="s">
        <v>129</v>
      </c>
      <c r="E3291" s="10" t="s">
        <v>20</v>
      </c>
      <c r="F3291" s="10" t="s">
        <v>19</v>
      </c>
      <c r="G3291" s="10" t="s">
        <v>67</v>
      </c>
      <c r="H3291" s="10">
        <v>0.91</v>
      </c>
      <c r="I3291" s="11">
        <v>45455</v>
      </c>
      <c r="J3291" s="10">
        <v>28</v>
      </c>
      <c r="K3291" s="10" t="s">
        <v>68</v>
      </c>
      <c r="L3291" s="10" t="s">
        <v>23</v>
      </c>
    </row>
    <row r="3292" spans="1:12" x14ac:dyDescent="0.3">
      <c r="A3292" s="52">
        <v>45992</v>
      </c>
      <c r="B3292" s="10" t="s">
        <v>486</v>
      </c>
      <c r="C3292" s="10" t="s">
        <v>144</v>
      </c>
      <c r="D3292" s="10" t="s">
        <v>487</v>
      </c>
      <c r="E3292" s="10" t="s">
        <v>16</v>
      </c>
      <c r="F3292" s="10" t="s">
        <v>19</v>
      </c>
      <c r="G3292" s="10" t="s">
        <v>51</v>
      </c>
      <c r="H3292" s="10">
        <v>0.91</v>
      </c>
      <c r="I3292" s="11">
        <v>45470</v>
      </c>
      <c r="J3292" s="10">
        <v>38</v>
      </c>
      <c r="K3292" s="10" t="s">
        <v>52</v>
      </c>
      <c r="L3292" s="10" t="s">
        <v>40</v>
      </c>
    </row>
    <row r="3293" spans="1:12" x14ac:dyDescent="0.3">
      <c r="A3293" s="52">
        <v>45992</v>
      </c>
      <c r="B3293" s="10" t="s">
        <v>488</v>
      </c>
      <c r="C3293" s="10" t="s">
        <v>489</v>
      </c>
      <c r="D3293" s="10" t="s">
        <v>89</v>
      </c>
      <c r="E3293" s="10" t="s">
        <v>20</v>
      </c>
      <c r="F3293" s="10" t="s">
        <v>19</v>
      </c>
      <c r="G3293" s="10" t="s">
        <v>98</v>
      </c>
      <c r="H3293" s="10">
        <v>1</v>
      </c>
      <c r="I3293" s="11">
        <v>44873</v>
      </c>
      <c r="J3293" s="10">
        <v>37</v>
      </c>
      <c r="K3293" s="10" t="s">
        <v>52</v>
      </c>
      <c r="L3293" s="10" t="s">
        <v>39</v>
      </c>
    </row>
    <row r="3294" spans="1:12" x14ac:dyDescent="0.3">
      <c r="A3294" s="52">
        <v>45992</v>
      </c>
      <c r="B3294" s="10" t="s">
        <v>490</v>
      </c>
      <c r="C3294" s="10" t="s">
        <v>491</v>
      </c>
      <c r="D3294" s="10" t="s">
        <v>172</v>
      </c>
      <c r="E3294" s="10" t="s">
        <v>20</v>
      </c>
      <c r="F3294" s="10" t="s">
        <v>56</v>
      </c>
      <c r="G3294" s="10" t="s">
        <v>29</v>
      </c>
      <c r="H3294" s="10">
        <v>0.91</v>
      </c>
      <c r="I3294" s="11">
        <v>45101</v>
      </c>
      <c r="J3294" s="10">
        <v>21</v>
      </c>
      <c r="K3294" s="10" t="s">
        <v>52</v>
      </c>
      <c r="L3294" s="10" t="s">
        <v>35</v>
      </c>
    </row>
    <row r="3295" spans="1:12" x14ac:dyDescent="0.3">
      <c r="A3295" s="52">
        <v>45992</v>
      </c>
      <c r="B3295" s="10" t="s">
        <v>492</v>
      </c>
      <c r="C3295" s="10" t="s">
        <v>28</v>
      </c>
      <c r="D3295" s="10" t="s">
        <v>331</v>
      </c>
      <c r="E3295" s="10" t="s">
        <v>20</v>
      </c>
      <c r="F3295" s="10" t="s">
        <v>50</v>
      </c>
      <c r="G3295" s="10" t="s">
        <v>67</v>
      </c>
      <c r="H3295" s="10">
        <v>1</v>
      </c>
      <c r="I3295" s="11">
        <v>45292</v>
      </c>
      <c r="J3295" s="10">
        <v>27</v>
      </c>
      <c r="K3295" s="10" t="s">
        <v>52</v>
      </c>
      <c r="L3295" s="10" t="s">
        <v>18</v>
      </c>
    </row>
    <row r="3296" spans="1:12" x14ac:dyDescent="0.3">
      <c r="A3296" s="52">
        <v>45992</v>
      </c>
      <c r="B3296" s="10" t="s">
        <v>493</v>
      </c>
      <c r="C3296" s="10" t="s">
        <v>157</v>
      </c>
      <c r="D3296" s="10" t="s">
        <v>317</v>
      </c>
      <c r="E3296" s="10" t="s">
        <v>20</v>
      </c>
      <c r="F3296" s="10" t="s">
        <v>17</v>
      </c>
      <c r="G3296" s="10" t="s">
        <v>51</v>
      </c>
      <c r="H3296" s="10">
        <v>1</v>
      </c>
      <c r="I3296" s="11">
        <v>44521</v>
      </c>
      <c r="J3296" s="10">
        <v>42</v>
      </c>
      <c r="K3296" s="10" t="s">
        <v>68</v>
      </c>
      <c r="L3296" s="10" t="s">
        <v>31</v>
      </c>
    </row>
    <row r="3297" spans="1:12" x14ac:dyDescent="0.3">
      <c r="A3297" s="52">
        <v>45992</v>
      </c>
      <c r="B3297" s="10" t="s">
        <v>496</v>
      </c>
      <c r="C3297" s="10" t="s">
        <v>497</v>
      </c>
      <c r="D3297" s="10" t="s">
        <v>498</v>
      </c>
      <c r="E3297" s="10" t="s">
        <v>20</v>
      </c>
      <c r="F3297" s="10" t="s">
        <v>19</v>
      </c>
      <c r="G3297" s="10" t="s">
        <v>51</v>
      </c>
      <c r="H3297" s="10">
        <v>1</v>
      </c>
      <c r="I3297" s="11">
        <v>44414</v>
      </c>
      <c r="J3297" s="10">
        <v>21</v>
      </c>
      <c r="K3297" s="10" t="s">
        <v>52</v>
      </c>
      <c r="L3297" s="10" t="s">
        <v>40</v>
      </c>
    </row>
    <row r="3298" spans="1:12" x14ac:dyDescent="0.3">
      <c r="A3298" s="52">
        <v>45992</v>
      </c>
      <c r="B3298" s="10" t="s">
        <v>499</v>
      </c>
      <c r="C3298" s="10" t="s">
        <v>500</v>
      </c>
      <c r="D3298" s="10" t="s">
        <v>366</v>
      </c>
      <c r="E3298" s="10" t="s">
        <v>20</v>
      </c>
      <c r="F3298" s="10" t="s">
        <v>19</v>
      </c>
      <c r="G3298" s="10" t="s">
        <v>51</v>
      </c>
      <c r="H3298" s="10">
        <v>1</v>
      </c>
      <c r="I3298" s="11">
        <v>44757</v>
      </c>
      <c r="J3298" s="10">
        <v>58</v>
      </c>
      <c r="K3298" s="10" t="s">
        <v>52</v>
      </c>
      <c r="L3298" s="10" t="s">
        <v>35</v>
      </c>
    </row>
    <row r="3299" spans="1:12" x14ac:dyDescent="0.3">
      <c r="A3299" s="52">
        <v>45992</v>
      </c>
      <c r="B3299" s="10" t="s">
        <v>501</v>
      </c>
      <c r="C3299" s="10" t="s">
        <v>502</v>
      </c>
      <c r="D3299" s="10" t="s">
        <v>109</v>
      </c>
      <c r="E3299" s="10" t="s">
        <v>20</v>
      </c>
      <c r="F3299" s="10" t="s">
        <v>19</v>
      </c>
      <c r="G3299" s="10" t="s">
        <v>57</v>
      </c>
      <c r="H3299" s="10">
        <v>1</v>
      </c>
      <c r="I3299" s="11">
        <v>44115</v>
      </c>
      <c r="J3299" s="10">
        <v>37</v>
      </c>
      <c r="K3299" s="10" t="s">
        <v>52</v>
      </c>
      <c r="L3299" s="10" t="s">
        <v>39</v>
      </c>
    </row>
    <row r="3300" spans="1:12" x14ac:dyDescent="0.3">
      <c r="A3300" s="52">
        <v>45992</v>
      </c>
      <c r="B3300" s="10" t="s">
        <v>503</v>
      </c>
      <c r="C3300" s="10" t="s">
        <v>504</v>
      </c>
      <c r="D3300" s="10" t="s">
        <v>505</v>
      </c>
      <c r="E3300" s="10" t="s">
        <v>20</v>
      </c>
      <c r="F3300" s="10" t="s">
        <v>56</v>
      </c>
      <c r="G3300" s="10" t="s">
        <v>51</v>
      </c>
      <c r="H3300" s="10">
        <v>1</v>
      </c>
      <c r="I3300" s="11">
        <v>45195</v>
      </c>
      <c r="J3300" s="10">
        <v>27</v>
      </c>
      <c r="K3300" s="10" t="s">
        <v>52</v>
      </c>
      <c r="L3300" s="10" t="s">
        <v>40</v>
      </c>
    </row>
    <row r="3301" spans="1:12" x14ac:dyDescent="0.3">
      <c r="A3301" s="52">
        <v>45992</v>
      </c>
      <c r="B3301" s="10" t="s">
        <v>506</v>
      </c>
      <c r="C3301" s="10" t="s">
        <v>507</v>
      </c>
      <c r="D3301" s="10" t="s">
        <v>234</v>
      </c>
      <c r="E3301" s="10" t="s">
        <v>20</v>
      </c>
      <c r="F3301" s="10" t="s">
        <v>56</v>
      </c>
      <c r="G3301" s="10" t="s">
        <v>75</v>
      </c>
      <c r="H3301" s="10">
        <v>1</v>
      </c>
      <c r="I3301" s="11">
        <v>45888</v>
      </c>
      <c r="J3301" s="10">
        <v>34</v>
      </c>
      <c r="K3301" s="10" t="s">
        <v>52</v>
      </c>
      <c r="L3301" s="10" t="s">
        <v>42</v>
      </c>
    </row>
    <row r="3302" spans="1:12" x14ac:dyDescent="0.3">
      <c r="A3302" s="52">
        <v>45992</v>
      </c>
      <c r="B3302" s="10" t="s">
        <v>508</v>
      </c>
      <c r="C3302" s="10" t="s">
        <v>509</v>
      </c>
      <c r="D3302" s="10" t="s">
        <v>510</v>
      </c>
      <c r="E3302" s="10" t="s">
        <v>20</v>
      </c>
      <c r="F3302" s="10" t="s">
        <v>17</v>
      </c>
      <c r="G3302" s="10" t="s">
        <v>51</v>
      </c>
      <c r="H3302" s="10">
        <v>1</v>
      </c>
      <c r="I3302" s="11">
        <v>45741</v>
      </c>
      <c r="J3302" s="10">
        <v>27</v>
      </c>
      <c r="K3302" s="10" t="s">
        <v>52</v>
      </c>
      <c r="L3302" s="10" t="s">
        <v>31</v>
      </c>
    </row>
    <row r="3303" spans="1:12" x14ac:dyDescent="0.3">
      <c r="A3303" s="52">
        <v>45992</v>
      </c>
      <c r="B3303" s="10" t="s">
        <v>511</v>
      </c>
      <c r="C3303" s="10" t="s">
        <v>512</v>
      </c>
      <c r="D3303" s="10" t="s">
        <v>468</v>
      </c>
      <c r="E3303" s="10" t="s">
        <v>20</v>
      </c>
      <c r="F3303" s="10" t="s">
        <v>17</v>
      </c>
      <c r="G3303" s="10" t="s">
        <v>98</v>
      </c>
      <c r="H3303" s="10">
        <v>1</v>
      </c>
      <c r="I3303" s="11">
        <v>44266</v>
      </c>
      <c r="J3303" s="10">
        <v>60</v>
      </c>
      <c r="K3303" s="10" t="s">
        <v>68</v>
      </c>
      <c r="L3303" s="10" t="s">
        <v>41</v>
      </c>
    </row>
    <row r="3304" spans="1:12" x14ac:dyDescent="0.3">
      <c r="A3304" s="52">
        <v>45992</v>
      </c>
      <c r="B3304" s="10" t="s">
        <v>513</v>
      </c>
      <c r="C3304" s="10" t="s">
        <v>123</v>
      </c>
      <c r="D3304" s="10" t="s">
        <v>514</v>
      </c>
      <c r="E3304" s="10" t="s">
        <v>16</v>
      </c>
      <c r="F3304" s="10" t="s">
        <v>19</v>
      </c>
      <c r="G3304" s="10" t="s">
        <v>51</v>
      </c>
      <c r="H3304" s="10">
        <v>1</v>
      </c>
      <c r="I3304" s="11">
        <v>44944</v>
      </c>
      <c r="J3304" s="10">
        <v>37</v>
      </c>
      <c r="K3304" s="10" t="s">
        <v>68</v>
      </c>
      <c r="L3304" s="10" t="s">
        <v>94</v>
      </c>
    </row>
    <row r="3305" spans="1:12" x14ac:dyDescent="0.3">
      <c r="A3305" s="52">
        <v>45992</v>
      </c>
      <c r="B3305" s="10" t="s">
        <v>515</v>
      </c>
      <c r="C3305" s="10" t="s">
        <v>271</v>
      </c>
      <c r="D3305" s="10" t="s">
        <v>447</v>
      </c>
      <c r="E3305" s="10" t="s">
        <v>20</v>
      </c>
      <c r="F3305" s="10" t="s">
        <v>19</v>
      </c>
      <c r="G3305" s="10" t="s">
        <v>29</v>
      </c>
      <c r="H3305" s="10">
        <v>1</v>
      </c>
      <c r="I3305" s="11">
        <v>44823</v>
      </c>
      <c r="J3305" s="10">
        <v>44</v>
      </c>
      <c r="K3305" s="10" t="s">
        <v>52</v>
      </c>
      <c r="L3305" s="10" t="s">
        <v>41</v>
      </c>
    </row>
    <row r="3306" spans="1:12" x14ac:dyDescent="0.3">
      <c r="A3306" s="52">
        <v>45992</v>
      </c>
      <c r="B3306" s="10" t="s">
        <v>516</v>
      </c>
      <c r="C3306" s="10" t="s">
        <v>144</v>
      </c>
      <c r="D3306" s="10" t="s">
        <v>181</v>
      </c>
      <c r="E3306" s="10" t="s">
        <v>20</v>
      </c>
      <c r="F3306" s="10" t="s">
        <v>17</v>
      </c>
      <c r="G3306" s="10" t="s">
        <v>121</v>
      </c>
      <c r="H3306" s="10">
        <v>1</v>
      </c>
      <c r="I3306" s="11">
        <v>45810</v>
      </c>
      <c r="J3306" s="10">
        <v>25</v>
      </c>
      <c r="K3306" s="10" t="s">
        <v>68</v>
      </c>
      <c r="L3306" s="10" t="s">
        <v>18</v>
      </c>
    </row>
    <row r="3307" spans="1:12" x14ac:dyDescent="0.3">
      <c r="A3307" s="52">
        <v>45992</v>
      </c>
      <c r="B3307" s="10" t="s">
        <v>519</v>
      </c>
      <c r="C3307" s="10" t="s">
        <v>80</v>
      </c>
      <c r="D3307" s="10" t="s">
        <v>283</v>
      </c>
      <c r="E3307" s="10" t="s">
        <v>20</v>
      </c>
      <c r="F3307" s="10" t="s">
        <v>19</v>
      </c>
      <c r="G3307" s="10" t="s">
        <v>51</v>
      </c>
      <c r="H3307" s="10">
        <v>0.91</v>
      </c>
      <c r="I3307" s="11">
        <v>44840</v>
      </c>
      <c r="J3307" s="10">
        <v>39</v>
      </c>
      <c r="K3307" s="10" t="s">
        <v>52</v>
      </c>
      <c r="L3307" s="10" t="s">
        <v>23</v>
      </c>
    </row>
    <row r="3308" spans="1:12" x14ac:dyDescent="0.3">
      <c r="A3308" s="52">
        <v>45992</v>
      </c>
      <c r="B3308" s="10" t="s">
        <v>520</v>
      </c>
      <c r="C3308" s="10" t="s">
        <v>521</v>
      </c>
      <c r="D3308" s="10" t="s">
        <v>168</v>
      </c>
      <c r="E3308" s="10" t="s">
        <v>20</v>
      </c>
      <c r="F3308" s="10" t="s">
        <v>56</v>
      </c>
      <c r="G3308" s="10" t="s">
        <v>75</v>
      </c>
      <c r="H3308" s="10">
        <v>1</v>
      </c>
      <c r="I3308" s="11">
        <v>44258</v>
      </c>
      <c r="J3308" s="10">
        <v>24</v>
      </c>
      <c r="K3308" s="10" t="s">
        <v>52</v>
      </c>
      <c r="L3308" s="10" t="s">
        <v>18</v>
      </c>
    </row>
    <row r="3309" spans="1:12" x14ac:dyDescent="0.3">
      <c r="A3309" s="52">
        <v>45992</v>
      </c>
      <c r="B3309" s="10" t="s">
        <v>522</v>
      </c>
      <c r="C3309" s="10" t="s">
        <v>155</v>
      </c>
      <c r="D3309" s="10" t="s">
        <v>523</v>
      </c>
      <c r="E3309" s="10" t="s">
        <v>16</v>
      </c>
      <c r="F3309" s="10" t="s">
        <v>19</v>
      </c>
      <c r="G3309" s="10" t="s">
        <v>51</v>
      </c>
      <c r="H3309" s="10">
        <v>1</v>
      </c>
      <c r="I3309" s="11">
        <v>45042</v>
      </c>
      <c r="J3309" s="10">
        <v>38</v>
      </c>
      <c r="K3309" s="10" t="s">
        <v>52</v>
      </c>
      <c r="L3309" s="10" t="s">
        <v>23</v>
      </c>
    </row>
    <row r="3310" spans="1:12" x14ac:dyDescent="0.3">
      <c r="A3310" s="52">
        <v>45992</v>
      </c>
      <c r="B3310" s="10" t="s">
        <v>524</v>
      </c>
      <c r="C3310" s="10" t="s">
        <v>155</v>
      </c>
      <c r="D3310" s="10" t="s">
        <v>525</v>
      </c>
      <c r="E3310" s="10" t="s">
        <v>16</v>
      </c>
      <c r="F3310" s="10" t="s">
        <v>19</v>
      </c>
      <c r="G3310" s="10" t="s">
        <v>51</v>
      </c>
      <c r="H3310" s="10">
        <v>1</v>
      </c>
      <c r="I3310" s="11">
        <v>44198</v>
      </c>
      <c r="J3310" s="10">
        <v>44</v>
      </c>
      <c r="K3310" s="10" t="s">
        <v>52</v>
      </c>
      <c r="L3310" s="10" t="s">
        <v>18</v>
      </c>
    </row>
    <row r="3311" spans="1:12" x14ac:dyDescent="0.3">
      <c r="A3311" s="52">
        <v>45992</v>
      </c>
      <c r="B3311" s="10" t="s">
        <v>527</v>
      </c>
      <c r="C3311" s="10" t="s">
        <v>100</v>
      </c>
      <c r="D3311" s="10" t="s">
        <v>510</v>
      </c>
      <c r="E3311" s="10" t="s">
        <v>20</v>
      </c>
      <c r="F3311" s="10" t="s">
        <v>19</v>
      </c>
      <c r="G3311" s="10" t="s">
        <v>29</v>
      </c>
      <c r="H3311" s="10">
        <v>0.91</v>
      </c>
      <c r="I3311" s="11">
        <v>44616</v>
      </c>
      <c r="J3311" s="10">
        <v>45</v>
      </c>
      <c r="K3311" s="10" t="s">
        <v>68</v>
      </c>
      <c r="L3311" s="10" t="s">
        <v>18</v>
      </c>
    </row>
    <row r="3312" spans="1:12" x14ac:dyDescent="0.3">
      <c r="A3312" s="52">
        <v>45992</v>
      </c>
      <c r="B3312" s="10" t="s">
        <v>528</v>
      </c>
      <c r="C3312" s="10" t="s">
        <v>331</v>
      </c>
      <c r="D3312" s="10" t="s">
        <v>445</v>
      </c>
      <c r="E3312" s="10" t="s">
        <v>16</v>
      </c>
      <c r="F3312" s="10" t="s">
        <v>19</v>
      </c>
      <c r="G3312" s="10" t="s">
        <v>51</v>
      </c>
      <c r="H3312" s="10">
        <v>1</v>
      </c>
      <c r="I3312" s="11">
        <v>44776</v>
      </c>
      <c r="J3312" s="10">
        <v>41</v>
      </c>
      <c r="K3312" s="10" t="s">
        <v>52</v>
      </c>
      <c r="L3312" s="10" t="s">
        <v>40</v>
      </c>
    </row>
    <row r="3313" spans="1:12" x14ac:dyDescent="0.3">
      <c r="A3313" s="52">
        <v>45992</v>
      </c>
      <c r="B3313" s="10" t="s">
        <v>529</v>
      </c>
      <c r="C3313" s="10" t="s">
        <v>530</v>
      </c>
      <c r="D3313" s="10" t="s">
        <v>332</v>
      </c>
      <c r="E3313" s="10" t="s">
        <v>16</v>
      </c>
      <c r="F3313" s="10" t="s">
        <v>19</v>
      </c>
      <c r="G3313" s="10" t="s">
        <v>51</v>
      </c>
      <c r="H3313" s="10">
        <v>1</v>
      </c>
      <c r="I3313" s="11">
        <v>44849</v>
      </c>
      <c r="J3313" s="10">
        <v>33</v>
      </c>
      <c r="K3313" s="10" t="s">
        <v>52</v>
      </c>
      <c r="L3313" s="10" t="s">
        <v>21</v>
      </c>
    </row>
    <row r="3314" spans="1:12" x14ac:dyDescent="0.3">
      <c r="A3314" s="52">
        <v>45992</v>
      </c>
      <c r="B3314" s="10" t="s">
        <v>531</v>
      </c>
      <c r="C3314" s="10" t="s">
        <v>283</v>
      </c>
      <c r="D3314" s="10" t="s">
        <v>427</v>
      </c>
      <c r="E3314" s="10" t="s">
        <v>16</v>
      </c>
      <c r="F3314" s="10" t="s">
        <v>19</v>
      </c>
      <c r="G3314" s="10" t="s">
        <v>67</v>
      </c>
      <c r="H3314" s="10">
        <v>1</v>
      </c>
      <c r="I3314" s="11">
        <v>45162</v>
      </c>
      <c r="J3314" s="10">
        <v>28</v>
      </c>
      <c r="K3314" s="10" t="s">
        <v>68</v>
      </c>
      <c r="L3314" s="10" t="s">
        <v>31</v>
      </c>
    </row>
    <row r="3315" spans="1:12" x14ac:dyDescent="0.3">
      <c r="A3315" s="52">
        <v>45992</v>
      </c>
      <c r="B3315" s="10" t="s">
        <v>532</v>
      </c>
      <c r="C3315" s="10" t="s">
        <v>533</v>
      </c>
      <c r="D3315" s="10" t="s">
        <v>49</v>
      </c>
      <c r="E3315" s="10" t="s">
        <v>16</v>
      </c>
      <c r="F3315" s="10" t="s">
        <v>17</v>
      </c>
      <c r="G3315" s="10" t="s">
        <v>75</v>
      </c>
      <c r="H3315" s="10">
        <v>1</v>
      </c>
      <c r="I3315" s="11">
        <v>44965</v>
      </c>
      <c r="J3315" s="10">
        <v>41</v>
      </c>
      <c r="K3315" s="10" t="s">
        <v>52</v>
      </c>
      <c r="L3315" s="10" t="s">
        <v>21</v>
      </c>
    </row>
    <row r="3316" spans="1:12" x14ac:dyDescent="0.3">
      <c r="A3316" s="52">
        <v>45992</v>
      </c>
      <c r="B3316" s="10" t="s">
        <v>534</v>
      </c>
      <c r="C3316" s="10" t="s">
        <v>489</v>
      </c>
      <c r="D3316" s="10" t="s">
        <v>138</v>
      </c>
      <c r="E3316" s="10" t="s">
        <v>20</v>
      </c>
      <c r="F3316" s="10" t="s">
        <v>19</v>
      </c>
      <c r="G3316" s="10" t="s">
        <v>51</v>
      </c>
      <c r="H3316" s="10">
        <v>0.91</v>
      </c>
      <c r="I3316" s="11">
        <v>45413</v>
      </c>
      <c r="J3316" s="10">
        <v>58</v>
      </c>
      <c r="K3316" s="10" t="s">
        <v>52</v>
      </c>
      <c r="L3316" s="10" t="s">
        <v>41</v>
      </c>
    </row>
    <row r="3317" spans="1:12" x14ac:dyDescent="0.3">
      <c r="A3317" s="52">
        <v>45992</v>
      </c>
      <c r="B3317" s="10" t="s">
        <v>535</v>
      </c>
      <c r="C3317" s="10" t="s">
        <v>183</v>
      </c>
      <c r="D3317" s="10" t="s">
        <v>536</v>
      </c>
      <c r="E3317" s="10" t="s">
        <v>16</v>
      </c>
      <c r="F3317" s="10" t="s">
        <v>19</v>
      </c>
      <c r="G3317" s="10" t="s">
        <v>67</v>
      </c>
      <c r="H3317" s="10">
        <v>1</v>
      </c>
      <c r="I3317" s="11">
        <v>44447</v>
      </c>
      <c r="J3317" s="10">
        <v>44</v>
      </c>
      <c r="K3317" s="10" t="s">
        <v>68</v>
      </c>
      <c r="L3317" s="10" t="s">
        <v>23</v>
      </c>
    </row>
    <row r="3318" spans="1:12" x14ac:dyDescent="0.3">
      <c r="A3318" s="52">
        <v>45992</v>
      </c>
      <c r="B3318" s="10" t="s">
        <v>537</v>
      </c>
      <c r="C3318" s="10" t="s">
        <v>219</v>
      </c>
      <c r="D3318" s="10" t="s">
        <v>538</v>
      </c>
      <c r="E3318" s="10" t="s">
        <v>16</v>
      </c>
      <c r="F3318" s="10" t="s">
        <v>17</v>
      </c>
      <c r="G3318" s="10" t="s">
        <v>57</v>
      </c>
      <c r="H3318" s="10">
        <v>1</v>
      </c>
      <c r="I3318" s="11">
        <v>44434</v>
      </c>
      <c r="J3318" s="10">
        <v>42</v>
      </c>
      <c r="K3318" s="10" t="s">
        <v>52</v>
      </c>
      <c r="L3318" s="10" t="s">
        <v>18</v>
      </c>
    </row>
    <row r="3319" spans="1:12" x14ac:dyDescent="0.3">
      <c r="A3319" s="52">
        <v>45992</v>
      </c>
      <c r="B3319" s="10" t="s">
        <v>539</v>
      </c>
      <c r="C3319" s="10" t="s">
        <v>540</v>
      </c>
      <c r="D3319" s="10" t="s">
        <v>281</v>
      </c>
      <c r="E3319" s="10" t="s">
        <v>16</v>
      </c>
      <c r="F3319" s="10" t="s">
        <v>19</v>
      </c>
      <c r="G3319" s="10" t="s">
        <v>51</v>
      </c>
      <c r="H3319" s="10">
        <v>1</v>
      </c>
      <c r="I3319" s="11">
        <v>44630</v>
      </c>
      <c r="J3319" s="10">
        <v>21</v>
      </c>
      <c r="K3319" s="10" t="s">
        <v>52</v>
      </c>
      <c r="L3319" s="10" t="s">
        <v>90</v>
      </c>
    </row>
    <row r="3320" spans="1:12" x14ac:dyDescent="0.3">
      <c r="A3320" s="52">
        <v>45992</v>
      </c>
      <c r="B3320" s="10" t="s">
        <v>541</v>
      </c>
      <c r="C3320" s="10" t="s">
        <v>28</v>
      </c>
      <c r="D3320" s="10" t="s">
        <v>439</v>
      </c>
      <c r="E3320" s="10" t="s">
        <v>20</v>
      </c>
      <c r="F3320" s="10" t="s">
        <v>56</v>
      </c>
      <c r="G3320" s="10" t="s">
        <v>67</v>
      </c>
      <c r="H3320" s="10">
        <v>1</v>
      </c>
      <c r="I3320" s="11">
        <v>45465</v>
      </c>
      <c r="J3320" s="10">
        <v>43</v>
      </c>
      <c r="K3320" s="10" t="s">
        <v>52</v>
      </c>
      <c r="L3320" s="10" t="s">
        <v>35</v>
      </c>
    </row>
    <row r="3321" spans="1:12" x14ac:dyDescent="0.3">
      <c r="A3321" s="52">
        <v>45992</v>
      </c>
      <c r="B3321" s="10" t="s">
        <v>543</v>
      </c>
      <c r="C3321" s="10" t="s">
        <v>544</v>
      </c>
      <c r="D3321" s="10" t="s">
        <v>181</v>
      </c>
      <c r="E3321" s="10" t="s">
        <v>20</v>
      </c>
      <c r="F3321" s="10" t="s">
        <v>19</v>
      </c>
      <c r="G3321" s="10" t="s">
        <v>51</v>
      </c>
      <c r="H3321" s="10">
        <v>1</v>
      </c>
      <c r="I3321" s="11">
        <v>45224</v>
      </c>
      <c r="J3321" s="10">
        <v>47</v>
      </c>
      <c r="K3321" s="10" t="s">
        <v>52</v>
      </c>
      <c r="L3321" s="10" t="s">
        <v>31</v>
      </c>
    </row>
    <row r="3322" spans="1:12" x14ac:dyDescent="0.3">
      <c r="A3322" s="52">
        <v>45992</v>
      </c>
      <c r="B3322" s="10" t="s">
        <v>545</v>
      </c>
      <c r="C3322" s="10" t="s">
        <v>546</v>
      </c>
      <c r="D3322" s="10" t="s">
        <v>547</v>
      </c>
      <c r="E3322" s="10" t="s">
        <v>20</v>
      </c>
      <c r="F3322" s="10" t="s">
        <v>19</v>
      </c>
      <c r="G3322" s="10" t="s">
        <v>51</v>
      </c>
      <c r="H3322" s="10">
        <v>0.91</v>
      </c>
      <c r="I3322" s="11">
        <v>44973</v>
      </c>
      <c r="J3322" s="10">
        <v>54</v>
      </c>
      <c r="K3322" s="10" t="s">
        <v>52</v>
      </c>
      <c r="L3322" s="10" t="s">
        <v>35</v>
      </c>
    </row>
    <row r="3323" spans="1:12" x14ac:dyDescent="0.3">
      <c r="A3323" s="52">
        <v>45992</v>
      </c>
      <c r="B3323" s="10" t="s">
        <v>548</v>
      </c>
      <c r="C3323" s="10" t="s">
        <v>549</v>
      </c>
      <c r="D3323" s="10" t="s">
        <v>207</v>
      </c>
      <c r="E3323" s="10" t="s">
        <v>16</v>
      </c>
      <c r="F3323" s="10" t="s">
        <v>19</v>
      </c>
      <c r="G3323" s="10" t="s">
        <v>67</v>
      </c>
      <c r="H3323" s="10">
        <v>1</v>
      </c>
      <c r="I3323" s="11">
        <v>44149</v>
      </c>
      <c r="J3323" s="10">
        <v>57</v>
      </c>
      <c r="K3323" s="10" t="s">
        <v>68</v>
      </c>
      <c r="L3323" s="10" t="s">
        <v>36</v>
      </c>
    </row>
    <row r="3324" spans="1:12" x14ac:dyDescent="0.3">
      <c r="A3324" s="52">
        <v>45992</v>
      </c>
      <c r="B3324" s="10" t="s">
        <v>550</v>
      </c>
      <c r="C3324" s="10" t="s">
        <v>551</v>
      </c>
      <c r="D3324" s="10" t="s">
        <v>209</v>
      </c>
      <c r="E3324" s="10" t="s">
        <v>16</v>
      </c>
      <c r="F3324" s="10" t="s">
        <v>50</v>
      </c>
      <c r="G3324" s="10" t="s">
        <v>51</v>
      </c>
      <c r="H3324" s="10">
        <v>0.91</v>
      </c>
      <c r="I3324" s="11">
        <v>45241</v>
      </c>
      <c r="J3324" s="10">
        <v>22</v>
      </c>
      <c r="K3324" s="10" t="s">
        <v>52</v>
      </c>
      <c r="L3324" s="10" t="s">
        <v>35</v>
      </c>
    </row>
    <row r="3325" spans="1:12" x14ac:dyDescent="0.3">
      <c r="A3325" s="52">
        <v>45992</v>
      </c>
      <c r="B3325" s="10" t="s">
        <v>552</v>
      </c>
      <c r="C3325" s="10" t="s">
        <v>553</v>
      </c>
      <c r="D3325" s="10" t="s">
        <v>81</v>
      </c>
      <c r="E3325" s="10" t="s">
        <v>20</v>
      </c>
      <c r="F3325" s="10" t="s">
        <v>19</v>
      </c>
      <c r="G3325" s="10" t="s">
        <v>51</v>
      </c>
      <c r="H3325" s="10">
        <v>1</v>
      </c>
      <c r="I3325" s="11">
        <v>45807</v>
      </c>
      <c r="J3325" s="10">
        <v>60</v>
      </c>
      <c r="K3325" s="10" t="s">
        <v>68</v>
      </c>
      <c r="L3325" s="10" t="s">
        <v>42</v>
      </c>
    </row>
    <row r="3326" spans="1:12" x14ac:dyDescent="0.3">
      <c r="A3326" s="52">
        <v>45992</v>
      </c>
      <c r="B3326" s="10" t="s">
        <v>554</v>
      </c>
      <c r="C3326" s="10" t="s">
        <v>555</v>
      </c>
      <c r="D3326" s="10" t="s">
        <v>556</v>
      </c>
      <c r="E3326" s="10" t="s">
        <v>20</v>
      </c>
      <c r="F3326" s="10" t="s">
        <v>50</v>
      </c>
      <c r="G3326" s="10" t="s">
        <v>51</v>
      </c>
      <c r="H3326" s="10">
        <v>1</v>
      </c>
      <c r="I3326" s="11">
        <v>45349</v>
      </c>
      <c r="J3326" s="10">
        <v>65</v>
      </c>
      <c r="K3326" s="10" t="s">
        <v>52</v>
      </c>
      <c r="L3326" s="10" t="s">
        <v>35</v>
      </c>
    </row>
    <row r="3327" spans="1:12" x14ac:dyDescent="0.3">
      <c r="A3327" s="52">
        <v>45992</v>
      </c>
      <c r="B3327" s="10" t="s">
        <v>559</v>
      </c>
      <c r="C3327" s="10" t="s">
        <v>560</v>
      </c>
      <c r="D3327" s="10" t="s">
        <v>168</v>
      </c>
      <c r="E3327" s="10" t="s">
        <v>20</v>
      </c>
      <c r="F3327" s="10" t="s">
        <v>17</v>
      </c>
      <c r="G3327" s="10" t="s">
        <v>57</v>
      </c>
      <c r="H3327" s="10">
        <v>1</v>
      </c>
      <c r="I3327" s="11">
        <v>45056</v>
      </c>
      <c r="J3327" s="10">
        <v>50</v>
      </c>
      <c r="K3327" s="10" t="s">
        <v>68</v>
      </c>
      <c r="L3327" s="10" t="s">
        <v>31</v>
      </c>
    </row>
    <row r="3328" spans="1:12" x14ac:dyDescent="0.3">
      <c r="A3328" s="52">
        <v>45992</v>
      </c>
      <c r="B3328" s="10" t="s">
        <v>561</v>
      </c>
      <c r="C3328" s="10" t="s">
        <v>562</v>
      </c>
      <c r="D3328" s="10" t="s">
        <v>551</v>
      </c>
      <c r="E3328" s="10" t="s">
        <v>20</v>
      </c>
      <c r="F3328" s="10" t="s">
        <v>19</v>
      </c>
      <c r="G3328" s="10" t="s">
        <v>51</v>
      </c>
      <c r="H3328" s="10">
        <v>0.91</v>
      </c>
      <c r="I3328" s="11">
        <v>44111</v>
      </c>
      <c r="J3328" s="10">
        <v>47</v>
      </c>
      <c r="K3328" s="10" t="s">
        <v>68</v>
      </c>
      <c r="L3328" s="10" t="s">
        <v>18</v>
      </c>
    </row>
    <row r="3329" spans="1:12" x14ac:dyDescent="0.3">
      <c r="A3329" s="52">
        <v>45992</v>
      </c>
      <c r="B3329" s="10" t="s">
        <v>563</v>
      </c>
      <c r="C3329" s="10" t="s">
        <v>34</v>
      </c>
      <c r="D3329" s="10" t="s">
        <v>329</v>
      </c>
      <c r="E3329" s="10" t="s">
        <v>20</v>
      </c>
      <c r="F3329" s="10" t="s">
        <v>19</v>
      </c>
      <c r="G3329" s="10" t="s">
        <v>57</v>
      </c>
      <c r="H3329" s="10">
        <v>1</v>
      </c>
      <c r="I3329" s="11">
        <v>45742</v>
      </c>
      <c r="J3329" s="10">
        <v>22</v>
      </c>
      <c r="K3329" s="10" t="s">
        <v>52</v>
      </c>
      <c r="L3329" s="10" t="s">
        <v>90</v>
      </c>
    </row>
    <row r="3330" spans="1:12" x14ac:dyDescent="0.3">
      <c r="A3330" s="52">
        <v>45992</v>
      </c>
      <c r="B3330" s="10" t="s">
        <v>564</v>
      </c>
      <c r="C3330" s="10" t="s">
        <v>105</v>
      </c>
      <c r="D3330" s="10" t="s">
        <v>89</v>
      </c>
      <c r="E3330" s="10" t="s">
        <v>20</v>
      </c>
      <c r="F3330" s="10" t="s">
        <v>19</v>
      </c>
      <c r="G3330" s="10" t="s">
        <v>121</v>
      </c>
      <c r="H3330" s="10">
        <v>1</v>
      </c>
      <c r="I3330" s="11">
        <v>44792</v>
      </c>
      <c r="J3330" s="10">
        <v>59</v>
      </c>
      <c r="K3330" s="10" t="s">
        <v>52</v>
      </c>
      <c r="L3330" s="10" t="s">
        <v>39</v>
      </c>
    </row>
    <row r="3331" spans="1:12" x14ac:dyDescent="0.3">
      <c r="A3331" s="52">
        <v>45992</v>
      </c>
      <c r="B3331" s="10" t="s">
        <v>565</v>
      </c>
      <c r="C3331" s="10" t="s">
        <v>566</v>
      </c>
      <c r="D3331" s="10" t="s">
        <v>126</v>
      </c>
      <c r="E3331" s="10" t="s">
        <v>16</v>
      </c>
      <c r="F3331" s="10" t="s">
        <v>19</v>
      </c>
      <c r="G3331" s="10" t="s">
        <v>51</v>
      </c>
      <c r="H3331" s="10">
        <v>1</v>
      </c>
      <c r="I3331" s="11">
        <v>45231</v>
      </c>
      <c r="J3331" s="10">
        <v>63</v>
      </c>
      <c r="K3331" s="10" t="s">
        <v>52</v>
      </c>
      <c r="L3331" s="10" t="s">
        <v>42</v>
      </c>
    </row>
    <row r="3332" spans="1:12" x14ac:dyDescent="0.3">
      <c r="A3332" s="52">
        <v>45992</v>
      </c>
      <c r="B3332" s="10" t="s">
        <v>571</v>
      </c>
      <c r="C3332" s="10" t="s">
        <v>572</v>
      </c>
      <c r="D3332" s="10" t="s">
        <v>510</v>
      </c>
      <c r="E3332" s="10" t="s">
        <v>20</v>
      </c>
      <c r="F3332" s="10" t="s">
        <v>17</v>
      </c>
      <c r="G3332" s="10" t="s">
        <v>57</v>
      </c>
      <c r="H3332" s="10">
        <v>1</v>
      </c>
      <c r="I3332" s="11">
        <v>44568</v>
      </c>
      <c r="J3332" s="10">
        <v>23</v>
      </c>
      <c r="K3332" s="10" t="s">
        <v>68</v>
      </c>
      <c r="L3332" s="10" t="s">
        <v>27</v>
      </c>
    </row>
    <row r="3333" spans="1:12" x14ac:dyDescent="0.3">
      <c r="A3333" s="52">
        <v>45992</v>
      </c>
      <c r="B3333" s="10" t="s">
        <v>573</v>
      </c>
      <c r="C3333" s="10" t="s">
        <v>111</v>
      </c>
      <c r="D3333" s="10" t="s">
        <v>574</v>
      </c>
      <c r="E3333" s="10" t="s">
        <v>16</v>
      </c>
      <c r="F3333" s="10" t="s">
        <v>17</v>
      </c>
      <c r="G3333" s="10" t="s">
        <v>57</v>
      </c>
      <c r="H3333" s="10">
        <v>0.91</v>
      </c>
      <c r="I3333" s="11">
        <v>45755</v>
      </c>
      <c r="J3333" s="10">
        <v>42</v>
      </c>
      <c r="K3333" s="10" t="s">
        <v>52</v>
      </c>
      <c r="L3333" s="10" t="s">
        <v>18</v>
      </c>
    </row>
    <row r="3334" spans="1:12" x14ac:dyDescent="0.3">
      <c r="A3334" s="52">
        <v>45992</v>
      </c>
      <c r="B3334" s="10" t="s">
        <v>575</v>
      </c>
      <c r="C3334" s="10" t="s">
        <v>155</v>
      </c>
      <c r="D3334" s="10" t="s">
        <v>498</v>
      </c>
      <c r="E3334" s="10" t="s">
        <v>20</v>
      </c>
      <c r="F3334" s="10" t="s">
        <v>19</v>
      </c>
      <c r="G3334" s="10" t="s">
        <v>98</v>
      </c>
      <c r="H3334" s="10">
        <v>0.91</v>
      </c>
      <c r="I3334" s="11">
        <v>44374</v>
      </c>
      <c r="J3334" s="10">
        <v>34</v>
      </c>
      <c r="K3334" s="10" t="s">
        <v>52</v>
      </c>
      <c r="L3334" s="10" t="s">
        <v>18</v>
      </c>
    </row>
    <row r="3335" spans="1:12" x14ac:dyDescent="0.3">
      <c r="A3335" s="52">
        <v>45992</v>
      </c>
      <c r="B3335" s="10" t="s">
        <v>577</v>
      </c>
      <c r="C3335" s="10" t="s">
        <v>248</v>
      </c>
      <c r="D3335" s="10" t="s">
        <v>132</v>
      </c>
      <c r="E3335" s="10" t="s">
        <v>20</v>
      </c>
      <c r="F3335" s="10" t="s">
        <v>19</v>
      </c>
      <c r="G3335" s="10" t="s">
        <v>51</v>
      </c>
      <c r="H3335" s="10">
        <v>1</v>
      </c>
      <c r="I3335" s="11">
        <v>45247</v>
      </c>
      <c r="J3335" s="10">
        <v>20</v>
      </c>
      <c r="K3335" s="10" t="s">
        <v>52</v>
      </c>
      <c r="L3335" s="10" t="s">
        <v>94</v>
      </c>
    </row>
    <row r="3336" spans="1:12" x14ac:dyDescent="0.3">
      <c r="A3336" s="52">
        <v>45992</v>
      </c>
      <c r="B3336" s="10" t="s">
        <v>578</v>
      </c>
      <c r="C3336" s="10" t="s">
        <v>579</v>
      </c>
      <c r="D3336" s="10" t="s">
        <v>580</v>
      </c>
      <c r="E3336" s="10" t="s">
        <v>16</v>
      </c>
      <c r="F3336" s="10" t="s">
        <v>19</v>
      </c>
      <c r="G3336" s="10" t="s">
        <v>51</v>
      </c>
      <c r="H3336" s="10">
        <v>1</v>
      </c>
      <c r="I3336" s="11">
        <v>44327</v>
      </c>
      <c r="J3336" s="10">
        <v>47</v>
      </c>
      <c r="K3336" s="10" t="s">
        <v>68</v>
      </c>
      <c r="L3336" s="10" t="s">
        <v>27</v>
      </c>
    </row>
    <row r="3337" spans="1:12" x14ac:dyDescent="0.3">
      <c r="A3337" s="52">
        <v>45992</v>
      </c>
      <c r="B3337" s="10" t="s">
        <v>581</v>
      </c>
      <c r="C3337" s="10" t="s">
        <v>582</v>
      </c>
      <c r="D3337" s="10" t="s">
        <v>583</v>
      </c>
      <c r="E3337" s="10" t="s">
        <v>16</v>
      </c>
      <c r="F3337" s="10" t="s">
        <v>17</v>
      </c>
      <c r="G3337" s="10" t="s">
        <v>29</v>
      </c>
      <c r="H3337" s="10">
        <v>1</v>
      </c>
      <c r="I3337" s="11">
        <v>44426</v>
      </c>
      <c r="J3337" s="10">
        <v>20</v>
      </c>
      <c r="K3337" s="10" t="s">
        <v>68</v>
      </c>
      <c r="L3337" s="10" t="s">
        <v>18</v>
      </c>
    </row>
    <row r="3338" spans="1:12" x14ac:dyDescent="0.3">
      <c r="A3338" s="52">
        <v>45992</v>
      </c>
      <c r="B3338" s="10" t="s">
        <v>584</v>
      </c>
      <c r="C3338" s="10" t="s">
        <v>28</v>
      </c>
      <c r="D3338" s="10" t="s">
        <v>585</v>
      </c>
      <c r="E3338" s="10" t="s">
        <v>20</v>
      </c>
      <c r="F3338" s="10" t="s">
        <v>19</v>
      </c>
      <c r="G3338" s="10" t="s">
        <v>51</v>
      </c>
      <c r="H3338" s="10">
        <v>1</v>
      </c>
      <c r="I3338" s="11">
        <v>44122</v>
      </c>
      <c r="J3338" s="10">
        <v>29</v>
      </c>
      <c r="K3338" s="10" t="s">
        <v>68</v>
      </c>
      <c r="L3338" s="10" t="s">
        <v>36</v>
      </c>
    </row>
    <row r="3339" spans="1:12" x14ac:dyDescent="0.3">
      <c r="A3339" s="52">
        <v>45992</v>
      </c>
      <c r="B3339" s="10" t="s">
        <v>586</v>
      </c>
      <c r="C3339" s="10" t="s">
        <v>587</v>
      </c>
      <c r="D3339" s="10" t="s">
        <v>588</v>
      </c>
      <c r="E3339" s="10" t="s">
        <v>20</v>
      </c>
      <c r="F3339" s="10" t="s">
        <v>17</v>
      </c>
      <c r="G3339" s="10" t="s">
        <v>29</v>
      </c>
      <c r="H3339" s="10">
        <v>0.91</v>
      </c>
      <c r="I3339" s="11">
        <v>44532</v>
      </c>
      <c r="J3339" s="10">
        <v>22</v>
      </c>
      <c r="K3339" s="10" t="s">
        <v>52</v>
      </c>
      <c r="L3339" s="10" t="s">
        <v>23</v>
      </c>
    </row>
    <row r="3340" spans="1:12" x14ac:dyDescent="0.3">
      <c r="A3340" s="52">
        <v>45992</v>
      </c>
      <c r="B3340" s="10" t="s">
        <v>591</v>
      </c>
      <c r="C3340" s="10" t="s">
        <v>592</v>
      </c>
      <c r="D3340" s="10" t="s">
        <v>295</v>
      </c>
      <c r="E3340" s="10" t="s">
        <v>16</v>
      </c>
      <c r="F3340" s="10" t="s">
        <v>19</v>
      </c>
      <c r="G3340" s="10" t="s">
        <v>51</v>
      </c>
      <c r="H3340" s="10">
        <v>1</v>
      </c>
      <c r="I3340" s="11">
        <v>45656</v>
      </c>
      <c r="J3340" s="10">
        <v>63</v>
      </c>
      <c r="K3340" s="10" t="s">
        <v>68</v>
      </c>
      <c r="L3340" s="10" t="s">
        <v>40</v>
      </c>
    </row>
    <row r="3341" spans="1:12" x14ac:dyDescent="0.3">
      <c r="A3341" s="52">
        <v>45992</v>
      </c>
      <c r="B3341" s="10" t="s">
        <v>593</v>
      </c>
      <c r="C3341" s="10" t="s">
        <v>500</v>
      </c>
      <c r="D3341" s="10" t="s">
        <v>594</v>
      </c>
      <c r="E3341" s="10" t="s">
        <v>16</v>
      </c>
      <c r="F3341" s="10" t="s">
        <v>19</v>
      </c>
      <c r="G3341" s="10" t="s">
        <v>29</v>
      </c>
      <c r="H3341" s="10">
        <v>1</v>
      </c>
      <c r="I3341" s="11">
        <v>44706</v>
      </c>
      <c r="J3341" s="10">
        <v>48</v>
      </c>
      <c r="K3341" s="10" t="s">
        <v>68</v>
      </c>
      <c r="L3341" s="10" t="s">
        <v>40</v>
      </c>
    </row>
    <row r="3342" spans="1:12" x14ac:dyDescent="0.3">
      <c r="A3342" s="52">
        <v>45992</v>
      </c>
      <c r="B3342" s="10" t="s">
        <v>595</v>
      </c>
      <c r="C3342" s="10" t="s">
        <v>168</v>
      </c>
      <c r="D3342" s="10" t="s">
        <v>596</v>
      </c>
      <c r="E3342" s="10" t="s">
        <v>16</v>
      </c>
      <c r="F3342" s="10" t="s">
        <v>19</v>
      </c>
      <c r="G3342" s="10" t="s">
        <v>51</v>
      </c>
      <c r="H3342" s="10">
        <v>1</v>
      </c>
      <c r="I3342" s="11">
        <v>44554</v>
      </c>
      <c r="J3342" s="10">
        <v>26</v>
      </c>
      <c r="K3342" s="10" t="s">
        <v>68</v>
      </c>
      <c r="L3342" s="10" t="s">
        <v>94</v>
      </c>
    </row>
    <row r="3343" spans="1:12" x14ac:dyDescent="0.3">
      <c r="A3343" s="52">
        <v>45992</v>
      </c>
      <c r="B3343" s="10" t="s">
        <v>597</v>
      </c>
      <c r="C3343" s="10" t="s">
        <v>598</v>
      </c>
      <c r="D3343" s="10" t="s">
        <v>599</v>
      </c>
      <c r="E3343" s="10" t="s">
        <v>16</v>
      </c>
      <c r="F3343" s="10" t="s">
        <v>50</v>
      </c>
      <c r="G3343" s="10" t="s">
        <v>67</v>
      </c>
      <c r="H3343" s="10">
        <v>0.91</v>
      </c>
      <c r="I3343" s="11">
        <v>44217</v>
      </c>
      <c r="J3343" s="10">
        <v>32</v>
      </c>
      <c r="K3343" s="10" t="s">
        <v>52</v>
      </c>
      <c r="L3343" s="10" t="s">
        <v>36</v>
      </c>
    </row>
    <row r="3344" spans="1:12" x14ac:dyDescent="0.3">
      <c r="A3344" s="52">
        <v>45992</v>
      </c>
      <c r="B3344" s="10" t="s">
        <v>600</v>
      </c>
      <c r="C3344" s="10" t="s">
        <v>285</v>
      </c>
      <c r="D3344" s="10" t="s">
        <v>89</v>
      </c>
      <c r="E3344" s="10" t="s">
        <v>20</v>
      </c>
      <c r="F3344" s="10" t="s">
        <v>19</v>
      </c>
      <c r="G3344" s="10" t="s">
        <v>121</v>
      </c>
      <c r="H3344" s="10">
        <v>0.91</v>
      </c>
      <c r="I3344" s="11">
        <v>44613</v>
      </c>
      <c r="J3344" s="10">
        <v>21</v>
      </c>
      <c r="K3344" s="10" t="s">
        <v>52</v>
      </c>
      <c r="L3344" s="10" t="s">
        <v>42</v>
      </c>
    </row>
    <row r="3345" spans="1:12" x14ac:dyDescent="0.3">
      <c r="A3345" s="52">
        <v>45992</v>
      </c>
      <c r="B3345" s="10" t="s">
        <v>601</v>
      </c>
      <c r="C3345" s="10" t="s">
        <v>602</v>
      </c>
      <c r="D3345" s="10" t="s">
        <v>447</v>
      </c>
      <c r="E3345" s="10" t="s">
        <v>20</v>
      </c>
      <c r="F3345" s="10" t="s">
        <v>19</v>
      </c>
      <c r="G3345" s="10" t="s">
        <v>51</v>
      </c>
      <c r="H3345" s="10">
        <v>1</v>
      </c>
      <c r="I3345" s="11">
        <v>44607</v>
      </c>
      <c r="J3345" s="10">
        <v>41</v>
      </c>
      <c r="K3345" s="10" t="s">
        <v>68</v>
      </c>
      <c r="L3345" s="10" t="s">
        <v>31</v>
      </c>
    </row>
    <row r="3346" spans="1:12" x14ac:dyDescent="0.3">
      <c r="A3346" s="52">
        <v>45992</v>
      </c>
      <c r="B3346" s="10" t="s">
        <v>603</v>
      </c>
      <c r="C3346" s="10" t="s">
        <v>334</v>
      </c>
      <c r="D3346" s="10" t="s">
        <v>198</v>
      </c>
      <c r="E3346" s="10" t="s">
        <v>20</v>
      </c>
      <c r="F3346" s="10" t="s">
        <v>56</v>
      </c>
      <c r="G3346" s="10" t="s">
        <v>51</v>
      </c>
      <c r="H3346" s="10">
        <v>1</v>
      </c>
      <c r="I3346" s="11">
        <v>45865</v>
      </c>
      <c r="J3346" s="10">
        <v>30</v>
      </c>
      <c r="K3346" s="10" t="s">
        <v>52</v>
      </c>
      <c r="L3346" s="10" t="s">
        <v>42</v>
      </c>
    </row>
    <row r="3347" spans="1:12" x14ac:dyDescent="0.3">
      <c r="A3347" s="52">
        <v>45992</v>
      </c>
      <c r="B3347" s="10" t="s">
        <v>604</v>
      </c>
      <c r="C3347" s="10" t="s">
        <v>605</v>
      </c>
      <c r="D3347" s="10" t="s">
        <v>227</v>
      </c>
      <c r="E3347" s="10" t="s">
        <v>16</v>
      </c>
      <c r="F3347" s="10" t="s">
        <v>19</v>
      </c>
      <c r="G3347" s="10" t="s">
        <v>51</v>
      </c>
      <c r="H3347" s="10">
        <v>1</v>
      </c>
      <c r="I3347" s="11">
        <v>44876</v>
      </c>
      <c r="J3347" s="10">
        <v>24</v>
      </c>
      <c r="K3347" s="10" t="s">
        <v>68</v>
      </c>
      <c r="L3347" s="10" t="s">
        <v>42</v>
      </c>
    </row>
    <row r="3348" spans="1:12" x14ac:dyDescent="0.3">
      <c r="A3348" s="52">
        <v>45992</v>
      </c>
      <c r="B3348" s="10" t="s">
        <v>606</v>
      </c>
      <c r="C3348" s="10" t="s">
        <v>549</v>
      </c>
      <c r="D3348" s="10" t="s">
        <v>487</v>
      </c>
      <c r="E3348" s="10" t="s">
        <v>16</v>
      </c>
      <c r="F3348" s="10" t="s">
        <v>19</v>
      </c>
      <c r="G3348" s="10" t="s">
        <v>51</v>
      </c>
      <c r="H3348" s="10">
        <v>1</v>
      </c>
      <c r="I3348" s="11">
        <v>44449</v>
      </c>
      <c r="J3348" s="10">
        <v>49</v>
      </c>
      <c r="K3348" s="10" t="s">
        <v>68</v>
      </c>
      <c r="L3348" s="10" t="s">
        <v>40</v>
      </c>
    </row>
    <row r="3349" spans="1:12" x14ac:dyDescent="0.3">
      <c r="A3349" s="52">
        <v>45992</v>
      </c>
      <c r="B3349" s="10" t="s">
        <v>607</v>
      </c>
      <c r="C3349" s="10" t="s">
        <v>132</v>
      </c>
      <c r="D3349" s="10" t="s">
        <v>608</v>
      </c>
      <c r="E3349" s="10" t="s">
        <v>16</v>
      </c>
      <c r="F3349" s="10" t="s">
        <v>19</v>
      </c>
      <c r="G3349" s="10" t="s">
        <v>51</v>
      </c>
      <c r="H3349" s="10">
        <v>0.91</v>
      </c>
      <c r="I3349" s="11">
        <v>44724</v>
      </c>
      <c r="J3349" s="10">
        <v>60</v>
      </c>
      <c r="K3349" s="10" t="s">
        <v>52</v>
      </c>
      <c r="L3349" s="10" t="s">
        <v>18</v>
      </c>
    </row>
    <row r="3350" spans="1:12" x14ac:dyDescent="0.3">
      <c r="A3350" s="52">
        <v>45992</v>
      </c>
      <c r="B3350" s="10" t="s">
        <v>609</v>
      </c>
      <c r="C3350" s="10" t="s">
        <v>132</v>
      </c>
      <c r="D3350" s="10" t="s">
        <v>38</v>
      </c>
      <c r="E3350" s="10" t="s">
        <v>20</v>
      </c>
      <c r="F3350" s="10" t="s">
        <v>19</v>
      </c>
      <c r="G3350" s="10" t="s">
        <v>121</v>
      </c>
      <c r="H3350" s="10">
        <v>1</v>
      </c>
      <c r="I3350" s="11">
        <v>45073</v>
      </c>
      <c r="J3350" s="10">
        <v>44</v>
      </c>
      <c r="K3350" s="10" t="s">
        <v>52</v>
      </c>
      <c r="L3350" s="10" t="s">
        <v>18</v>
      </c>
    </row>
    <row r="3351" spans="1:12" x14ac:dyDescent="0.3">
      <c r="A3351" s="52">
        <v>45992</v>
      </c>
      <c r="B3351" s="10" t="s">
        <v>610</v>
      </c>
      <c r="C3351" s="10" t="s">
        <v>611</v>
      </c>
      <c r="D3351" s="10" t="s">
        <v>355</v>
      </c>
      <c r="E3351" s="10" t="s">
        <v>20</v>
      </c>
      <c r="F3351" s="10" t="s">
        <v>17</v>
      </c>
      <c r="G3351" s="10" t="s">
        <v>75</v>
      </c>
      <c r="H3351" s="10">
        <v>1</v>
      </c>
      <c r="I3351" s="11">
        <v>45379</v>
      </c>
      <c r="J3351" s="10">
        <v>51</v>
      </c>
      <c r="K3351" s="10" t="s">
        <v>52</v>
      </c>
      <c r="L3351" s="10" t="s">
        <v>18</v>
      </c>
    </row>
    <row r="3352" spans="1:12" x14ac:dyDescent="0.3">
      <c r="A3352" s="52">
        <v>45992</v>
      </c>
      <c r="B3352" s="10" t="s">
        <v>613</v>
      </c>
      <c r="C3352" s="10" t="s">
        <v>614</v>
      </c>
      <c r="D3352" s="10" t="s">
        <v>421</v>
      </c>
      <c r="E3352" s="10" t="s">
        <v>20</v>
      </c>
      <c r="F3352" s="10" t="s">
        <v>19</v>
      </c>
      <c r="G3352" s="10" t="s">
        <v>29</v>
      </c>
      <c r="H3352" s="10">
        <v>1</v>
      </c>
      <c r="I3352" s="11">
        <v>44715</v>
      </c>
      <c r="J3352" s="10">
        <v>54</v>
      </c>
      <c r="K3352" s="10" t="s">
        <v>68</v>
      </c>
      <c r="L3352" s="10" t="s">
        <v>35</v>
      </c>
    </row>
    <row r="3353" spans="1:12" x14ac:dyDescent="0.3">
      <c r="A3353" s="52">
        <v>45992</v>
      </c>
      <c r="B3353" s="10" t="s">
        <v>615</v>
      </c>
      <c r="C3353" s="10" t="s">
        <v>616</v>
      </c>
      <c r="D3353" s="10" t="s">
        <v>60</v>
      </c>
      <c r="E3353" s="10" t="s">
        <v>20</v>
      </c>
      <c r="F3353" s="10" t="s">
        <v>19</v>
      </c>
      <c r="G3353" s="10" t="s">
        <v>98</v>
      </c>
      <c r="H3353" s="10">
        <v>1</v>
      </c>
      <c r="I3353" s="11">
        <v>45645</v>
      </c>
      <c r="J3353" s="10">
        <v>30</v>
      </c>
      <c r="K3353" s="10" t="s">
        <v>52</v>
      </c>
      <c r="L3353" s="10" t="s">
        <v>41</v>
      </c>
    </row>
    <row r="3354" spans="1:12" x14ac:dyDescent="0.3">
      <c r="A3354" s="52">
        <v>45992</v>
      </c>
      <c r="B3354" s="10" t="s">
        <v>617</v>
      </c>
      <c r="C3354" s="10" t="s">
        <v>14</v>
      </c>
      <c r="D3354" s="10" t="s">
        <v>200</v>
      </c>
      <c r="E3354" s="10" t="s">
        <v>16</v>
      </c>
      <c r="F3354" s="10" t="s">
        <v>56</v>
      </c>
      <c r="G3354" s="10" t="s">
        <v>67</v>
      </c>
      <c r="H3354" s="10">
        <v>1</v>
      </c>
      <c r="I3354" s="11">
        <v>44636</v>
      </c>
      <c r="J3354" s="10">
        <v>25</v>
      </c>
      <c r="K3354" s="10" t="s">
        <v>52</v>
      </c>
      <c r="L3354" s="10" t="s">
        <v>18</v>
      </c>
    </row>
    <row r="3355" spans="1:12" x14ac:dyDescent="0.3">
      <c r="A3355" s="52">
        <v>45992</v>
      </c>
      <c r="B3355" s="10" t="s">
        <v>618</v>
      </c>
      <c r="C3355" s="10" t="s">
        <v>509</v>
      </c>
      <c r="D3355" s="10" t="s">
        <v>175</v>
      </c>
      <c r="E3355" s="10" t="s">
        <v>16</v>
      </c>
      <c r="F3355" s="10" t="s">
        <v>19</v>
      </c>
      <c r="G3355" s="10" t="s">
        <v>51</v>
      </c>
      <c r="H3355" s="10">
        <v>1</v>
      </c>
      <c r="I3355" s="11">
        <v>44686</v>
      </c>
      <c r="J3355" s="10">
        <v>51</v>
      </c>
      <c r="K3355" s="10" t="s">
        <v>52</v>
      </c>
      <c r="L3355" s="10" t="s">
        <v>18</v>
      </c>
    </row>
    <row r="3356" spans="1:12" x14ac:dyDescent="0.3">
      <c r="A3356" s="52">
        <v>45992</v>
      </c>
      <c r="B3356" s="10" t="s">
        <v>621</v>
      </c>
      <c r="C3356" s="10" t="s">
        <v>345</v>
      </c>
      <c r="D3356" s="10" t="s">
        <v>622</v>
      </c>
      <c r="E3356" s="10" t="s">
        <v>20</v>
      </c>
      <c r="F3356" s="10" t="s">
        <v>19</v>
      </c>
      <c r="G3356" s="10" t="s">
        <v>57</v>
      </c>
      <c r="H3356" s="10">
        <v>1</v>
      </c>
      <c r="I3356" s="11">
        <v>44210</v>
      </c>
      <c r="J3356" s="10">
        <v>62</v>
      </c>
      <c r="K3356" s="10" t="s">
        <v>52</v>
      </c>
      <c r="L3356" s="10" t="s">
        <v>27</v>
      </c>
    </row>
    <row r="3357" spans="1:12" x14ac:dyDescent="0.3">
      <c r="A3357" s="52">
        <v>45992</v>
      </c>
      <c r="B3357" s="10" t="s">
        <v>623</v>
      </c>
      <c r="C3357" s="10" t="s">
        <v>530</v>
      </c>
      <c r="D3357" s="10" t="s">
        <v>97</v>
      </c>
      <c r="E3357" s="10" t="s">
        <v>20</v>
      </c>
      <c r="F3357" s="10" t="s">
        <v>17</v>
      </c>
      <c r="G3357" s="10" t="s">
        <v>51</v>
      </c>
      <c r="H3357" s="10">
        <v>1</v>
      </c>
      <c r="I3357" s="11">
        <v>45035</v>
      </c>
      <c r="J3357" s="10">
        <v>48</v>
      </c>
      <c r="K3357" s="10" t="s">
        <v>68</v>
      </c>
      <c r="L3357" s="10" t="s">
        <v>21</v>
      </c>
    </row>
    <row r="3358" spans="1:12" x14ac:dyDescent="0.3">
      <c r="A3358" s="52">
        <v>45992</v>
      </c>
      <c r="B3358" s="10" t="s">
        <v>626</v>
      </c>
      <c r="C3358" s="10" t="s">
        <v>627</v>
      </c>
      <c r="D3358" s="10" t="s">
        <v>628</v>
      </c>
      <c r="E3358" s="10" t="s">
        <v>16</v>
      </c>
      <c r="F3358" s="10" t="s">
        <v>17</v>
      </c>
      <c r="G3358" s="10" t="s">
        <v>121</v>
      </c>
      <c r="H3358" s="10">
        <v>1</v>
      </c>
      <c r="I3358" s="11">
        <v>44590</v>
      </c>
      <c r="J3358" s="10">
        <v>24</v>
      </c>
      <c r="K3358" s="10" t="s">
        <v>68</v>
      </c>
      <c r="L3358" s="10" t="s">
        <v>18</v>
      </c>
    </row>
    <row r="3359" spans="1:12" x14ac:dyDescent="0.3">
      <c r="A3359" s="52">
        <v>45992</v>
      </c>
      <c r="B3359" s="10" t="s">
        <v>629</v>
      </c>
      <c r="C3359" s="10" t="s">
        <v>630</v>
      </c>
      <c r="D3359" s="10" t="s">
        <v>332</v>
      </c>
      <c r="E3359" s="10" t="s">
        <v>16</v>
      </c>
      <c r="F3359" s="10" t="s">
        <v>50</v>
      </c>
      <c r="G3359" s="10" t="s">
        <v>51</v>
      </c>
      <c r="H3359" s="10">
        <v>0.91</v>
      </c>
      <c r="I3359" s="11">
        <v>45695</v>
      </c>
      <c r="J3359" s="10">
        <v>45</v>
      </c>
      <c r="K3359" s="10" t="s">
        <v>52</v>
      </c>
      <c r="L3359" s="10" t="s">
        <v>94</v>
      </c>
    </row>
    <row r="3360" spans="1:12" x14ac:dyDescent="0.3">
      <c r="A3360" s="52">
        <v>45992</v>
      </c>
      <c r="B3360" s="10" t="s">
        <v>631</v>
      </c>
      <c r="C3360" s="10" t="s">
        <v>250</v>
      </c>
      <c r="D3360" s="10" t="s">
        <v>424</v>
      </c>
      <c r="E3360" s="10" t="s">
        <v>20</v>
      </c>
      <c r="F3360" s="10" t="s">
        <v>19</v>
      </c>
      <c r="G3360" s="10" t="s">
        <v>98</v>
      </c>
      <c r="H3360" s="10">
        <v>1</v>
      </c>
      <c r="I3360" s="11">
        <v>44518</v>
      </c>
      <c r="J3360" s="10">
        <v>62</v>
      </c>
      <c r="K3360" s="10" t="s">
        <v>52</v>
      </c>
      <c r="L3360" s="10" t="s">
        <v>40</v>
      </c>
    </row>
    <row r="3361" spans="1:12" x14ac:dyDescent="0.3">
      <c r="A3361" s="52">
        <v>45992</v>
      </c>
      <c r="B3361" s="10" t="s">
        <v>632</v>
      </c>
      <c r="C3361" s="10" t="s">
        <v>491</v>
      </c>
      <c r="D3361" s="10" t="s">
        <v>633</v>
      </c>
      <c r="E3361" s="10" t="s">
        <v>20</v>
      </c>
      <c r="F3361" s="10" t="s">
        <v>56</v>
      </c>
      <c r="G3361" s="10" t="s">
        <v>57</v>
      </c>
      <c r="H3361" s="10">
        <v>1</v>
      </c>
      <c r="I3361" s="11">
        <v>44946</v>
      </c>
      <c r="J3361" s="10">
        <v>64</v>
      </c>
      <c r="K3361" s="10" t="s">
        <v>52</v>
      </c>
      <c r="L3361" s="10" t="s">
        <v>27</v>
      </c>
    </row>
    <row r="3362" spans="1:12" x14ac:dyDescent="0.3">
      <c r="A3362" s="52">
        <v>45992</v>
      </c>
      <c r="B3362" s="10" t="s">
        <v>634</v>
      </c>
      <c r="C3362" s="10" t="s">
        <v>635</v>
      </c>
      <c r="D3362" s="10" t="s">
        <v>636</v>
      </c>
      <c r="E3362" s="10" t="s">
        <v>16</v>
      </c>
      <c r="F3362" s="10" t="s">
        <v>17</v>
      </c>
      <c r="G3362" s="10" t="s">
        <v>75</v>
      </c>
      <c r="H3362" s="10">
        <v>1</v>
      </c>
      <c r="I3362" s="11">
        <v>45717</v>
      </c>
      <c r="J3362" s="10">
        <v>56</v>
      </c>
      <c r="K3362" s="10" t="s">
        <v>52</v>
      </c>
      <c r="L3362" s="10" t="s">
        <v>18</v>
      </c>
    </row>
    <row r="3363" spans="1:12" x14ac:dyDescent="0.3">
      <c r="A3363" s="52">
        <v>45992</v>
      </c>
      <c r="B3363" s="10" t="s">
        <v>637</v>
      </c>
      <c r="C3363" s="10" t="s">
        <v>638</v>
      </c>
      <c r="D3363" s="10" t="s">
        <v>639</v>
      </c>
      <c r="E3363" s="10" t="s">
        <v>20</v>
      </c>
      <c r="F3363" s="10" t="s">
        <v>56</v>
      </c>
      <c r="G3363" s="10" t="s">
        <v>51</v>
      </c>
      <c r="H3363" s="10">
        <v>1</v>
      </c>
      <c r="I3363" s="11">
        <v>44251</v>
      </c>
      <c r="J3363" s="10">
        <v>55</v>
      </c>
      <c r="K3363" s="10" t="s">
        <v>52</v>
      </c>
      <c r="L3363" s="10" t="s">
        <v>27</v>
      </c>
    </row>
    <row r="3364" spans="1:12" x14ac:dyDescent="0.3">
      <c r="A3364" s="52">
        <v>45992</v>
      </c>
      <c r="B3364" s="10" t="s">
        <v>643</v>
      </c>
      <c r="C3364" s="10" t="s">
        <v>334</v>
      </c>
      <c r="D3364" s="10" t="s">
        <v>286</v>
      </c>
      <c r="E3364" s="10" t="s">
        <v>20</v>
      </c>
      <c r="F3364" s="10" t="s">
        <v>19</v>
      </c>
      <c r="G3364" s="10" t="s">
        <v>67</v>
      </c>
      <c r="H3364" s="10">
        <v>1</v>
      </c>
      <c r="I3364" s="11">
        <v>45176</v>
      </c>
      <c r="J3364" s="10">
        <v>44</v>
      </c>
      <c r="K3364" s="10" t="s">
        <v>68</v>
      </c>
      <c r="L3364" s="10" t="s">
        <v>35</v>
      </c>
    </row>
    <row r="3365" spans="1:12" x14ac:dyDescent="0.3">
      <c r="A3365" s="52">
        <v>45992</v>
      </c>
      <c r="B3365" s="10" t="s">
        <v>644</v>
      </c>
      <c r="C3365" s="10" t="s">
        <v>645</v>
      </c>
      <c r="D3365" s="10" t="s">
        <v>510</v>
      </c>
      <c r="E3365" s="10" t="s">
        <v>20</v>
      </c>
      <c r="F3365" s="10" t="s">
        <v>19</v>
      </c>
      <c r="G3365" s="10" t="s">
        <v>51</v>
      </c>
      <c r="H3365" s="10">
        <v>1</v>
      </c>
      <c r="I3365" s="11">
        <v>44288</v>
      </c>
      <c r="J3365" s="10">
        <v>59</v>
      </c>
      <c r="K3365" s="10" t="s">
        <v>52</v>
      </c>
      <c r="L3365" s="10" t="s">
        <v>36</v>
      </c>
    </row>
    <row r="3366" spans="1:12" x14ac:dyDescent="0.3">
      <c r="A3366" s="52">
        <v>45992</v>
      </c>
      <c r="B3366" s="10" t="s">
        <v>646</v>
      </c>
      <c r="C3366" s="10" t="s">
        <v>647</v>
      </c>
      <c r="D3366" s="10" t="s">
        <v>101</v>
      </c>
      <c r="E3366" s="10" t="s">
        <v>16</v>
      </c>
      <c r="F3366" s="10" t="s">
        <v>17</v>
      </c>
      <c r="G3366" s="10" t="s">
        <v>98</v>
      </c>
      <c r="H3366" s="10">
        <v>1</v>
      </c>
      <c r="I3366" s="11">
        <v>44623</v>
      </c>
      <c r="J3366" s="10">
        <v>63</v>
      </c>
      <c r="K3366" s="10" t="s">
        <v>68</v>
      </c>
      <c r="L3366" s="10" t="s">
        <v>90</v>
      </c>
    </row>
    <row r="3367" spans="1:12" x14ac:dyDescent="0.3">
      <c r="A3367" s="52">
        <v>45992</v>
      </c>
      <c r="B3367" s="10" t="s">
        <v>653</v>
      </c>
      <c r="C3367" s="10" t="s">
        <v>654</v>
      </c>
      <c r="D3367" s="10" t="s">
        <v>514</v>
      </c>
      <c r="E3367" s="10" t="s">
        <v>16</v>
      </c>
      <c r="F3367" s="10" t="s">
        <v>19</v>
      </c>
      <c r="G3367" s="10" t="s">
        <v>51</v>
      </c>
      <c r="H3367" s="10">
        <v>1</v>
      </c>
      <c r="I3367" s="11">
        <v>44532</v>
      </c>
      <c r="J3367" s="10">
        <v>62</v>
      </c>
      <c r="K3367" s="10" t="s">
        <v>68</v>
      </c>
      <c r="L3367" s="10" t="s">
        <v>18</v>
      </c>
    </row>
    <row r="3368" spans="1:12" x14ac:dyDescent="0.3">
      <c r="A3368" s="52">
        <v>45992</v>
      </c>
      <c r="B3368" s="10" t="s">
        <v>656</v>
      </c>
      <c r="C3368" s="10" t="s">
        <v>342</v>
      </c>
      <c r="D3368" s="10" t="s">
        <v>657</v>
      </c>
      <c r="E3368" s="10" t="s">
        <v>16</v>
      </c>
      <c r="F3368" s="10" t="s">
        <v>19</v>
      </c>
      <c r="G3368" s="10" t="s">
        <v>57</v>
      </c>
      <c r="H3368" s="10">
        <v>1</v>
      </c>
      <c r="I3368" s="11">
        <v>44432</v>
      </c>
      <c r="J3368" s="10">
        <v>47</v>
      </c>
      <c r="K3368" s="10" t="s">
        <v>52</v>
      </c>
      <c r="L3368" s="10" t="s">
        <v>90</v>
      </c>
    </row>
    <row r="3369" spans="1:12" x14ac:dyDescent="0.3">
      <c r="A3369" s="52">
        <v>45992</v>
      </c>
      <c r="B3369" s="10" t="s">
        <v>659</v>
      </c>
      <c r="C3369" s="10" t="s">
        <v>271</v>
      </c>
      <c r="D3369" s="10" t="s">
        <v>260</v>
      </c>
      <c r="E3369" s="10" t="s">
        <v>20</v>
      </c>
      <c r="F3369" s="10" t="s">
        <v>19</v>
      </c>
      <c r="G3369" s="10" t="s">
        <v>51</v>
      </c>
      <c r="H3369" s="10">
        <v>1</v>
      </c>
      <c r="I3369" s="11">
        <v>44113</v>
      </c>
      <c r="J3369" s="10">
        <v>49</v>
      </c>
      <c r="K3369" s="10" t="s">
        <v>52</v>
      </c>
      <c r="L3369" s="10" t="s">
        <v>18</v>
      </c>
    </row>
    <row r="3370" spans="1:12" x14ac:dyDescent="0.3">
      <c r="A3370" s="52">
        <v>45992</v>
      </c>
      <c r="B3370" s="10" t="s">
        <v>660</v>
      </c>
      <c r="C3370" s="10" t="s">
        <v>661</v>
      </c>
      <c r="D3370" s="10" t="s">
        <v>212</v>
      </c>
      <c r="E3370" s="10" t="s">
        <v>20</v>
      </c>
      <c r="F3370" s="10" t="s">
        <v>19</v>
      </c>
      <c r="G3370" s="10" t="s">
        <v>57</v>
      </c>
      <c r="H3370" s="10">
        <v>1</v>
      </c>
      <c r="I3370" s="11">
        <v>44230</v>
      </c>
      <c r="J3370" s="10">
        <v>52</v>
      </c>
      <c r="K3370" s="10" t="s">
        <v>52</v>
      </c>
      <c r="L3370" s="10" t="s">
        <v>18</v>
      </c>
    </row>
    <row r="3371" spans="1:12" x14ac:dyDescent="0.3">
      <c r="A3371" s="52">
        <v>45992</v>
      </c>
      <c r="B3371" s="10" t="s">
        <v>662</v>
      </c>
      <c r="C3371" s="10" t="s">
        <v>372</v>
      </c>
      <c r="D3371" s="10" t="s">
        <v>663</v>
      </c>
      <c r="E3371" s="10" t="s">
        <v>16</v>
      </c>
      <c r="F3371" s="10" t="s">
        <v>19</v>
      </c>
      <c r="G3371" s="10" t="s">
        <v>67</v>
      </c>
      <c r="H3371" s="10">
        <v>0.91</v>
      </c>
      <c r="I3371" s="11">
        <v>44639</v>
      </c>
      <c r="J3371" s="10">
        <v>50</v>
      </c>
      <c r="K3371" s="10" t="s">
        <v>68</v>
      </c>
      <c r="L3371" s="10" t="s">
        <v>18</v>
      </c>
    </row>
    <row r="3372" spans="1:12" x14ac:dyDescent="0.3">
      <c r="A3372" s="52">
        <v>45992</v>
      </c>
      <c r="B3372" s="10" t="s">
        <v>664</v>
      </c>
      <c r="C3372" s="10" t="s">
        <v>549</v>
      </c>
      <c r="D3372" s="10" t="s">
        <v>592</v>
      </c>
      <c r="E3372" s="10" t="s">
        <v>20</v>
      </c>
      <c r="F3372" s="10" t="s">
        <v>50</v>
      </c>
      <c r="G3372" s="10" t="s">
        <v>51</v>
      </c>
      <c r="H3372" s="10">
        <v>1</v>
      </c>
      <c r="I3372" s="11">
        <v>44686</v>
      </c>
      <c r="J3372" s="10">
        <v>40</v>
      </c>
      <c r="K3372" s="10" t="s">
        <v>52</v>
      </c>
      <c r="L3372" s="10" t="s">
        <v>42</v>
      </c>
    </row>
    <row r="3373" spans="1:12" x14ac:dyDescent="0.3">
      <c r="A3373" s="52">
        <v>45992</v>
      </c>
      <c r="B3373" s="10" t="s">
        <v>673</v>
      </c>
      <c r="C3373" s="10" t="s">
        <v>674</v>
      </c>
      <c r="D3373" s="10" t="s">
        <v>184</v>
      </c>
      <c r="E3373" s="10" t="s">
        <v>16</v>
      </c>
      <c r="F3373" s="10" t="s">
        <v>17</v>
      </c>
      <c r="G3373" s="10" t="s">
        <v>51</v>
      </c>
      <c r="H3373" s="10">
        <v>1</v>
      </c>
      <c r="I3373" s="11">
        <v>45357</v>
      </c>
      <c r="J3373" s="10">
        <v>40</v>
      </c>
      <c r="K3373" s="10" t="s">
        <v>52</v>
      </c>
      <c r="L3373" s="10" t="s">
        <v>18</v>
      </c>
    </row>
    <row r="3374" spans="1:12" x14ac:dyDescent="0.3">
      <c r="A3374" s="52">
        <v>45992</v>
      </c>
      <c r="B3374" s="10" t="s">
        <v>675</v>
      </c>
      <c r="C3374" s="10" t="s">
        <v>676</v>
      </c>
      <c r="D3374" s="10" t="s">
        <v>677</v>
      </c>
      <c r="E3374" s="10" t="s">
        <v>16</v>
      </c>
      <c r="F3374" s="10" t="s">
        <v>19</v>
      </c>
      <c r="G3374" s="10" t="s">
        <v>29</v>
      </c>
      <c r="H3374" s="10">
        <v>0.91</v>
      </c>
      <c r="I3374" s="11">
        <v>44704</v>
      </c>
      <c r="J3374" s="10">
        <v>65</v>
      </c>
      <c r="K3374" s="10" t="s">
        <v>52</v>
      </c>
      <c r="L3374" s="10" t="s">
        <v>41</v>
      </c>
    </row>
    <row r="3375" spans="1:12" x14ac:dyDescent="0.3">
      <c r="A3375" s="52">
        <v>45992</v>
      </c>
      <c r="B3375" s="10" t="s">
        <v>678</v>
      </c>
      <c r="C3375" s="10" t="s">
        <v>679</v>
      </c>
      <c r="D3375" s="10" t="s">
        <v>66</v>
      </c>
      <c r="E3375" s="10" t="s">
        <v>20</v>
      </c>
      <c r="F3375" s="10" t="s">
        <v>17</v>
      </c>
      <c r="G3375" s="10" t="s">
        <v>121</v>
      </c>
      <c r="H3375" s="10">
        <v>1</v>
      </c>
      <c r="I3375" s="11">
        <v>45231</v>
      </c>
      <c r="J3375" s="10">
        <v>64</v>
      </c>
      <c r="K3375" s="10" t="s">
        <v>52</v>
      </c>
      <c r="L3375" s="10" t="s">
        <v>18</v>
      </c>
    </row>
    <row r="3376" spans="1:12" x14ac:dyDescent="0.3">
      <c r="A3376" s="52">
        <v>45992</v>
      </c>
      <c r="B3376" s="10" t="s">
        <v>680</v>
      </c>
      <c r="C3376" s="10" t="s">
        <v>319</v>
      </c>
      <c r="D3376" s="10" t="s">
        <v>92</v>
      </c>
      <c r="E3376" s="10" t="s">
        <v>20</v>
      </c>
      <c r="F3376" s="10" t="s">
        <v>50</v>
      </c>
      <c r="G3376" s="10" t="s">
        <v>51</v>
      </c>
      <c r="H3376" s="10">
        <v>1</v>
      </c>
      <c r="I3376" s="11">
        <v>44377</v>
      </c>
      <c r="J3376" s="10">
        <v>51</v>
      </c>
      <c r="K3376" s="10" t="s">
        <v>52</v>
      </c>
      <c r="L3376" s="10" t="s">
        <v>90</v>
      </c>
    </row>
    <row r="3377" spans="1:12" x14ac:dyDescent="0.3">
      <c r="A3377" s="52">
        <v>45992</v>
      </c>
      <c r="B3377" s="10" t="s">
        <v>681</v>
      </c>
      <c r="C3377" s="10" t="s">
        <v>674</v>
      </c>
      <c r="D3377" s="10" t="s">
        <v>588</v>
      </c>
      <c r="E3377" s="10" t="s">
        <v>20</v>
      </c>
      <c r="F3377" s="10" t="s">
        <v>17</v>
      </c>
      <c r="G3377" s="10" t="s">
        <v>67</v>
      </c>
      <c r="H3377" s="10">
        <v>1</v>
      </c>
      <c r="I3377" s="11">
        <v>44082</v>
      </c>
      <c r="J3377" s="10">
        <v>64</v>
      </c>
      <c r="K3377" s="10" t="s">
        <v>68</v>
      </c>
      <c r="L3377" s="10" t="s">
        <v>21</v>
      </c>
    </row>
    <row r="3378" spans="1:12" x14ac:dyDescent="0.3">
      <c r="A3378" s="52">
        <v>45992</v>
      </c>
      <c r="B3378" s="10" t="s">
        <v>682</v>
      </c>
      <c r="C3378" s="10" t="s">
        <v>683</v>
      </c>
      <c r="D3378" s="10" t="s">
        <v>684</v>
      </c>
      <c r="E3378" s="10" t="s">
        <v>20</v>
      </c>
      <c r="F3378" s="10" t="s">
        <v>17</v>
      </c>
      <c r="G3378" s="10" t="s">
        <v>121</v>
      </c>
      <c r="H3378" s="10">
        <v>1</v>
      </c>
      <c r="I3378" s="11">
        <v>45710</v>
      </c>
      <c r="J3378" s="10">
        <v>45</v>
      </c>
      <c r="K3378" s="10" t="s">
        <v>52</v>
      </c>
      <c r="L3378" s="10" t="s">
        <v>31</v>
      </c>
    </row>
    <row r="3379" spans="1:12" x14ac:dyDescent="0.3">
      <c r="A3379" s="52">
        <v>45992</v>
      </c>
      <c r="B3379" s="10" t="s">
        <v>685</v>
      </c>
      <c r="C3379" s="10" t="s">
        <v>686</v>
      </c>
      <c r="D3379" s="10" t="s">
        <v>71</v>
      </c>
      <c r="E3379" s="10" t="s">
        <v>16</v>
      </c>
      <c r="F3379" s="10" t="s">
        <v>50</v>
      </c>
      <c r="G3379" s="10" t="s">
        <v>67</v>
      </c>
      <c r="H3379" s="10">
        <v>1</v>
      </c>
      <c r="I3379" s="11">
        <v>44533</v>
      </c>
      <c r="J3379" s="10">
        <v>21</v>
      </c>
      <c r="K3379" s="10" t="s">
        <v>52</v>
      </c>
      <c r="L3379" s="10" t="s">
        <v>31</v>
      </c>
    </row>
    <row r="3380" spans="1:12" x14ac:dyDescent="0.3">
      <c r="A3380" s="52">
        <v>45992</v>
      </c>
      <c r="B3380" s="10" t="s">
        <v>687</v>
      </c>
      <c r="C3380" s="10" t="s">
        <v>560</v>
      </c>
      <c r="D3380" s="10" t="s">
        <v>688</v>
      </c>
      <c r="E3380" s="10" t="s">
        <v>16</v>
      </c>
      <c r="F3380" s="10" t="s">
        <v>19</v>
      </c>
      <c r="G3380" s="10" t="s">
        <v>67</v>
      </c>
      <c r="H3380" s="10">
        <v>1</v>
      </c>
      <c r="I3380" s="11">
        <v>44876</v>
      </c>
      <c r="J3380" s="10">
        <v>62</v>
      </c>
      <c r="K3380" s="10" t="s">
        <v>52</v>
      </c>
      <c r="L3380" s="10" t="s">
        <v>21</v>
      </c>
    </row>
    <row r="3381" spans="1:12" x14ac:dyDescent="0.3">
      <c r="A3381" s="52">
        <v>45992</v>
      </c>
      <c r="B3381" s="10" t="s">
        <v>691</v>
      </c>
      <c r="C3381" s="10" t="s">
        <v>73</v>
      </c>
      <c r="D3381" s="10" t="s">
        <v>692</v>
      </c>
      <c r="E3381" s="10" t="s">
        <v>16</v>
      </c>
      <c r="F3381" s="10" t="s">
        <v>19</v>
      </c>
      <c r="G3381" s="10" t="s">
        <v>51</v>
      </c>
      <c r="H3381" s="10">
        <v>1</v>
      </c>
      <c r="I3381" s="11">
        <v>45701</v>
      </c>
      <c r="J3381" s="10">
        <v>54</v>
      </c>
      <c r="K3381" s="10" t="s">
        <v>68</v>
      </c>
      <c r="L3381" s="10" t="s">
        <v>90</v>
      </c>
    </row>
    <row r="3382" spans="1:12" x14ac:dyDescent="0.3">
      <c r="A3382" s="52">
        <v>45992</v>
      </c>
      <c r="B3382" s="10" t="s">
        <v>693</v>
      </c>
      <c r="C3382" s="10" t="s">
        <v>439</v>
      </c>
      <c r="D3382" s="10" t="s">
        <v>38</v>
      </c>
      <c r="E3382" s="10" t="s">
        <v>20</v>
      </c>
      <c r="F3382" s="10" t="s">
        <v>19</v>
      </c>
      <c r="G3382" s="10" t="s">
        <v>51</v>
      </c>
      <c r="H3382" s="10">
        <v>1</v>
      </c>
      <c r="I3382" s="11">
        <v>45113</v>
      </c>
      <c r="J3382" s="10">
        <v>26</v>
      </c>
      <c r="K3382" s="10" t="s">
        <v>68</v>
      </c>
      <c r="L3382" s="10" t="s">
        <v>42</v>
      </c>
    </row>
    <row r="3383" spans="1:12" x14ac:dyDescent="0.3">
      <c r="A3383" s="52">
        <v>45992</v>
      </c>
      <c r="B3383" s="10" t="s">
        <v>694</v>
      </c>
      <c r="C3383" s="10" t="s">
        <v>695</v>
      </c>
      <c r="D3383" s="10" t="s">
        <v>126</v>
      </c>
      <c r="E3383" s="10" t="s">
        <v>16</v>
      </c>
      <c r="F3383" s="10" t="s">
        <v>19</v>
      </c>
      <c r="G3383" s="10" t="s">
        <v>75</v>
      </c>
      <c r="H3383" s="10">
        <v>1</v>
      </c>
      <c r="I3383" s="11">
        <v>44428</v>
      </c>
      <c r="J3383" s="10">
        <v>27</v>
      </c>
      <c r="K3383" s="10" t="s">
        <v>68</v>
      </c>
      <c r="L3383" s="10" t="s">
        <v>40</v>
      </c>
    </row>
    <row r="3384" spans="1:12" x14ac:dyDescent="0.3">
      <c r="A3384" s="52">
        <v>45992</v>
      </c>
      <c r="B3384" s="10" t="s">
        <v>696</v>
      </c>
      <c r="C3384" s="10" t="s">
        <v>697</v>
      </c>
      <c r="D3384" s="10" t="s">
        <v>373</v>
      </c>
      <c r="E3384" s="10" t="s">
        <v>16</v>
      </c>
      <c r="F3384" s="10" t="s">
        <v>19</v>
      </c>
      <c r="G3384" s="10" t="s">
        <v>51</v>
      </c>
      <c r="H3384" s="10">
        <v>1</v>
      </c>
      <c r="I3384" s="11">
        <v>44982</v>
      </c>
      <c r="J3384" s="10">
        <v>54</v>
      </c>
      <c r="K3384" s="10" t="s">
        <v>68</v>
      </c>
      <c r="L3384" s="10" t="s">
        <v>40</v>
      </c>
    </row>
    <row r="3385" spans="1:12" x14ac:dyDescent="0.3">
      <c r="A3385" s="52">
        <v>45992</v>
      </c>
      <c r="B3385" s="10" t="s">
        <v>698</v>
      </c>
      <c r="C3385" s="10" t="s">
        <v>699</v>
      </c>
      <c r="D3385" s="10" t="s">
        <v>225</v>
      </c>
      <c r="E3385" s="10" t="s">
        <v>16</v>
      </c>
      <c r="F3385" s="10" t="s">
        <v>19</v>
      </c>
      <c r="G3385" s="10" t="s">
        <v>51</v>
      </c>
      <c r="H3385" s="10">
        <v>1</v>
      </c>
      <c r="I3385" s="11">
        <v>44795</v>
      </c>
      <c r="J3385" s="10">
        <v>33</v>
      </c>
      <c r="K3385" s="10" t="s">
        <v>52</v>
      </c>
      <c r="L3385" s="10" t="s">
        <v>90</v>
      </c>
    </row>
    <row r="3386" spans="1:12" x14ac:dyDescent="0.3">
      <c r="A3386" s="52">
        <v>45992</v>
      </c>
      <c r="B3386" s="10" t="s">
        <v>700</v>
      </c>
      <c r="C3386" s="10" t="s">
        <v>701</v>
      </c>
      <c r="D3386" s="10" t="s">
        <v>66</v>
      </c>
      <c r="E3386" s="10" t="s">
        <v>20</v>
      </c>
      <c r="F3386" s="10" t="s">
        <v>56</v>
      </c>
      <c r="G3386" s="10" t="s">
        <v>98</v>
      </c>
      <c r="H3386" s="10">
        <v>1</v>
      </c>
      <c r="I3386" s="11">
        <v>45435</v>
      </c>
      <c r="J3386" s="10">
        <v>40</v>
      </c>
      <c r="K3386" s="10" t="s">
        <v>52</v>
      </c>
      <c r="L3386" s="10" t="s">
        <v>36</v>
      </c>
    </row>
    <row r="3387" spans="1:12" x14ac:dyDescent="0.3">
      <c r="A3387" s="52">
        <v>45992</v>
      </c>
      <c r="B3387" s="10" t="s">
        <v>703</v>
      </c>
      <c r="C3387" s="10" t="s">
        <v>312</v>
      </c>
      <c r="D3387" s="10" t="s">
        <v>704</v>
      </c>
      <c r="E3387" s="10" t="s">
        <v>16</v>
      </c>
      <c r="F3387" s="10" t="s">
        <v>50</v>
      </c>
      <c r="G3387" s="10" t="s">
        <v>121</v>
      </c>
      <c r="H3387" s="10">
        <v>1</v>
      </c>
      <c r="I3387" s="11">
        <v>44839</v>
      </c>
      <c r="J3387" s="10">
        <v>40</v>
      </c>
      <c r="K3387" s="10" t="s">
        <v>52</v>
      </c>
      <c r="L3387" s="10" t="s">
        <v>90</v>
      </c>
    </row>
    <row r="3388" spans="1:12" x14ac:dyDescent="0.3">
      <c r="A3388" s="52">
        <v>45992</v>
      </c>
      <c r="B3388" s="10" t="s">
        <v>705</v>
      </c>
      <c r="C3388" s="10" t="s">
        <v>342</v>
      </c>
      <c r="D3388" s="10" t="s">
        <v>447</v>
      </c>
      <c r="E3388" s="10" t="s">
        <v>20</v>
      </c>
      <c r="F3388" s="10" t="s">
        <v>56</v>
      </c>
      <c r="G3388" s="10" t="s">
        <v>121</v>
      </c>
      <c r="H3388" s="10">
        <v>1</v>
      </c>
      <c r="I3388" s="11">
        <v>45390</v>
      </c>
      <c r="J3388" s="10">
        <v>65</v>
      </c>
      <c r="K3388" s="10" t="s">
        <v>52</v>
      </c>
      <c r="L3388" s="10" t="s">
        <v>31</v>
      </c>
    </row>
    <row r="3389" spans="1:12" x14ac:dyDescent="0.3">
      <c r="A3389" s="52">
        <v>45992</v>
      </c>
      <c r="B3389" s="10" t="s">
        <v>706</v>
      </c>
      <c r="C3389" s="10" t="s">
        <v>30</v>
      </c>
      <c r="D3389" s="10" t="s">
        <v>26</v>
      </c>
      <c r="E3389" s="10" t="s">
        <v>20</v>
      </c>
      <c r="F3389" s="10" t="s">
        <v>19</v>
      </c>
      <c r="G3389" s="10" t="s">
        <v>75</v>
      </c>
      <c r="H3389" s="10">
        <v>1</v>
      </c>
      <c r="I3389" s="11">
        <v>44137</v>
      </c>
      <c r="J3389" s="10">
        <v>30</v>
      </c>
      <c r="K3389" s="10" t="s">
        <v>68</v>
      </c>
      <c r="L3389" s="10" t="s">
        <v>40</v>
      </c>
    </row>
    <row r="3390" spans="1:12" x14ac:dyDescent="0.3">
      <c r="A3390" s="52">
        <v>45992</v>
      </c>
      <c r="B3390" s="10" t="s">
        <v>707</v>
      </c>
      <c r="C3390" s="10" t="s">
        <v>231</v>
      </c>
      <c r="D3390" s="10" t="s">
        <v>134</v>
      </c>
      <c r="E3390" s="10" t="s">
        <v>16</v>
      </c>
      <c r="F3390" s="10" t="s">
        <v>19</v>
      </c>
      <c r="G3390" s="10" t="s">
        <v>57</v>
      </c>
      <c r="H3390" s="10">
        <v>1</v>
      </c>
      <c r="I3390" s="11">
        <v>45829</v>
      </c>
      <c r="J3390" s="10">
        <v>45</v>
      </c>
      <c r="K3390" s="10" t="s">
        <v>68</v>
      </c>
      <c r="L3390" s="10" t="s">
        <v>90</v>
      </c>
    </row>
    <row r="3391" spans="1:12" x14ac:dyDescent="0.3">
      <c r="A3391" s="52">
        <v>45992</v>
      </c>
      <c r="B3391" s="10" t="s">
        <v>708</v>
      </c>
      <c r="C3391" s="10" t="s">
        <v>602</v>
      </c>
      <c r="D3391" s="10" t="s">
        <v>166</v>
      </c>
      <c r="E3391" s="10" t="s">
        <v>20</v>
      </c>
      <c r="F3391" s="10" t="s">
        <v>19</v>
      </c>
      <c r="G3391" s="10" t="s">
        <v>51</v>
      </c>
      <c r="H3391" s="10">
        <v>1</v>
      </c>
      <c r="I3391" s="11">
        <v>45158</v>
      </c>
      <c r="J3391" s="10">
        <v>59</v>
      </c>
      <c r="K3391" s="10" t="s">
        <v>52</v>
      </c>
      <c r="L3391" s="10" t="s">
        <v>18</v>
      </c>
    </row>
    <row r="3392" spans="1:12" x14ac:dyDescent="0.3">
      <c r="A3392" s="52">
        <v>45992</v>
      </c>
      <c r="B3392" s="10" t="s">
        <v>709</v>
      </c>
      <c r="C3392" s="10" t="s">
        <v>710</v>
      </c>
      <c r="D3392" s="10" t="s">
        <v>622</v>
      </c>
      <c r="E3392" s="10" t="s">
        <v>20</v>
      </c>
      <c r="F3392" s="10" t="s">
        <v>19</v>
      </c>
      <c r="G3392" s="10" t="s">
        <v>57</v>
      </c>
      <c r="H3392" s="10">
        <v>1</v>
      </c>
      <c r="I3392" s="11">
        <v>44087</v>
      </c>
      <c r="J3392" s="10">
        <v>40</v>
      </c>
      <c r="K3392" s="10" t="s">
        <v>52</v>
      </c>
      <c r="L3392" s="10" t="s">
        <v>42</v>
      </c>
    </row>
    <row r="3393" spans="1:12" x14ac:dyDescent="0.3">
      <c r="A3393" s="52">
        <v>45992</v>
      </c>
      <c r="B3393" s="10" t="s">
        <v>713</v>
      </c>
      <c r="C3393" s="10" t="s">
        <v>455</v>
      </c>
      <c r="D3393" s="10" t="s">
        <v>134</v>
      </c>
      <c r="E3393" s="10" t="s">
        <v>16</v>
      </c>
      <c r="F3393" s="10" t="s">
        <v>19</v>
      </c>
      <c r="G3393" s="10" t="s">
        <v>51</v>
      </c>
      <c r="H3393" s="10">
        <v>1</v>
      </c>
      <c r="I3393" s="11">
        <v>45418</v>
      </c>
      <c r="J3393" s="10">
        <v>49</v>
      </c>
      <c r="K3393" s="10" t="s">
        <v>52</v>
      </c>
      <c r="L3393" s="10" t="s">
        <v>42</v>
      </c>
    </row>
    <row r="3394" spans="1:12" x14ac:dyDescent="0.3">
      <c r="A3394" s="52">
        <v>45992</v>
      </c>
      <c r="B3394" s="10" t="s">
        <v>717</v>
      </c>
      <c r="C3394" s="10" t="s">
        <v>441</v>
      </c>
      <c r="D3394" s="10" t="s">
        <v>404</v>
      </c>
      <c r="E3394" s="10" t="s">
        <v>16</v>
      </c>
      <c r="F3394" s="10" t="s">
        <v>19</v>
      </c>
      <c r="G3394" s="10" t="s">
        <v>51</v>
      </c>
      <c r="H3394" s="10">
        <v>1</v>
      </c>
      <c r="I3394" s="11">
        <v>44806</v>
      </c>
      <c r="J3394" s="10">
        <v>63</v>
      </c>
      <c r="K3394" s="10" t="s">
        <v>68</v>
      </c>
      <c r="L3394" s="10" t="s">
        <v>94</v>
      </c>
    </row>
    <row r="3395" spans="1:12" x14ac:dyDescent="0.3">
      <c r="A3395" s="52">
        <v>45992</v>
      </c>
      <c r="B3395" s="10" t="s">
        <v>718</v>
      </c>
      <c r="C3395" s="10" t="s">
        <v>244</v>
      </c>
      <c r="D3395" s="10" t="s">
        <v>447</v>
      </c>
      <c r="E3395" s="10" t="s">
        <v>20</v>
      </c>
      <c r="F3395" s="10" t="s">
        <v>56</v>
      </c>
      <c r="G3395" s="10" t="s">
        <v>75</v>
      </c>
      <c r="H3395" s="10">
        <v>1</v>
      </c>
      <c r="I3395" s="11">
        <v>44658</v>
      </c>
      <c r="J3395" s="10">
        <v>43</v>
      </c>
      <c r="K3395" s="10" t="s">
        <v>52</v>
      </c>
      <c r="L3395" s="10" t="s">
        <v>90</v>
      </c>
    </row>
    <row r="3396" spans="1:12" x14ac:dyDescent="0.3">
      <c r="A3396" s="52">
        <v>45992</v>
      </c>
      <c r="B3396" s="10" t="s">
        <v>719</v>
      </c>
      <c r="C3396" s="10" t="s">
        <v>720</v>
      </c>
      <c r="D3396" s="10" t="s">
        <v>60</v>
      </c>
      <c r="E3396" s="10" t="s">
        <v>20</v>
      </c>
      <c r="F3396" s="10" t="s">
        <v>19</v>
      </c>
      <c r="G3396" s="10" t="s">
        <v>51</v>
      </c>
      <c r="H3396" s="10">
        <v>1</v>
      </c>
      <c r="I3396" s="11">
        <v>45342</v>
      </c>
      <c r="J3396" s="10">
        <v>55</v>
      </c>
      <c r="K3396" s="10" t="s">
        <v>52</v>
      </c>
      <c r="L3396" s="10" t="s">
        <v>90</v>
      </c>
    </row>
    <row r="3397" spans="1:12" x14ac:dyDescent="0.3">
      <c r="A3397" s="52">
        <v>45992</v>
      </c>
      <c r="B3397" s="10" t="s">
        <v>721</v>
      </c>
      <c r="C3397" s="10" t="s">
        <v>177</v>
      </c>
      <c r="D3397" s="10" t="s">
        <v>134</v>
      </c>
      <c r="E3397" s="10" t="s">
        <v>16</v>
      </c>
      <c r="F3397" s="10" t="s">
        <v>17</v>
      </c>
      <c r="G3397" s="10" t="s">
        <v>29</v>
      </c>
      <c r="H3397" s="10">
        <v>1</v>
      </c>
      <c r="I3397" s="11">
        <v>45894</v>
      </c>
      <c r="J3397" s="10">
        <v>46</v>
      </c>
      <c r="K3397" s="10" t="s">
        <v>68</v>
      </c>
      <c r="L3397" s="10" t="s">
        <v>42</v>
      </c>
    </row>
    <row r="3398" spans="1:12" x14ac:dyDescent="0.3">
      <c r="A3398" s="52">
        <v>45992</v>
      </c>
      <c r="B3398" s="10" t="s">
        <v>723</v>
      </c>
      <c r="C3398" s="10" t="s">
        <v>441</v>
      </c>
      <c r="D3398" s="10" t="s">
        <v>724</v>
      </c>
      <c r="E3398" s="10" t="s">
        <v>16</v>
      </c>
      <c r="F3398" s="10" t="s">
        <v>50</v>
      </c>
      <c r="G3398" s="10" t="s">
        <v>75</v>
      </c>
      <c r="H3398" s="10">
        <v>1</v>
      </c>
      <c r="I3398" s="11">
        <v>44194</v>
      </c>
      <c r="J3398" s="10">
        <v>27</v>
      </c>
      <c r="K3398" s="10" t="s">
        <v>52</v>
      </c>
      <c r="L3398" s="10" t="s">
        <v>42</v>
      </c>
    </row>
    <row r="3399" spans="1:12" x14ac:dyDescent="0.3">
      <c r="A3399" s="52">
        <v>45992</v>
      </c>
      <c r="B3399" s="10" t="s">
        <v>725</v>
      </c>
      <c r="C3399" s="10" t="s">
        <v>726</v>
      </c>
      <c r="D3399" s="10" t="s">
        <v>193</v>
      </c>
      <c r="E3399" s="10" t="s">
        <v>16</v>
      </c>
      <c r="F3399" s="10" t="s">
        <v>17</v>
      </c>
      <c r="G3399" s="10" t="s">
        <v>98</v>
      </c>
      <c r="H3399" s="10">
        <v>0.91</v>
      </c>
      <c r="I3399" s="11">
        <v>44552</v>
      </c>
      <c r="J3399" s="10">
        <v>25</v>
      </c>
      <c r="K3399" s="10" t="s">
        <v>52</v>
      </c>
      <c r="L3399" s="10" t="s">
        <v>21</v>
      </c>
    </row>
    <row r="3400" spans="1:12" x14ac:dyDescent="0.3">
      <c r="A3400" s="52">
        <v>45992</v>
      </c>
      <c r="B3400" s="10" t="s">
        <v>727</v>
      </c>
      <c r="C3400" s="10" t="s">
        <v>728</v>
      </c>
      <c r="D3400" s="10" t="s">
        <v>729</v>
      </c>
      <c r="E3400" s="10" t="s">
        <v>16</v>
      </c>
      <c r="F3400" s="10" t="s">
        <v>56</v>
      </c>
      <c r="G3400" s="10" t="s">
        <v>29</v>
      </c>
      <c r="H3400" s="10">
        <v>1</v>
      </c>
      <c r="I3400" s="11">
        <v>44272</v>
      </c>
      <c r="J3400" s="10">
        <v>24</v>
      </c>
      <c r="K3400" s="10" t="s">
        <v>52</v>
      </c>
      <c r="L3400" s="10" t="s">
        <v>94</v>
      </c>
    </row>
    <row r="3401" spans="1:12" x14ac:dyDescent="0.3">
      <c r="A3401" s="52">
        <v>45992</v>
      </c>
      <c r="B3401" s="10" t="s">
        <v>730</v>
      </c>
      <c r="C3401" s="10" t="s">
        <v>731</v>
      </c>
      <c r="D3401" s="10" t="s">
        <v>317</v>
      </c>
      <c r="E3401" s="10" t="s">
        <v>20</v>
      </c>
      <c r="F3401" s="10" t="s">
        <v>56</v>
      </c>
      <c r="G3401" s="10" t="s">
        <v>51</v>
      </c>
      <c r="H3401" s="10">
        <v>1</v>
      </c>
      <c r="I3401" s="11">
        <v>44119</v>
      </c>
      <c r="J3401" s="10">
        <v>56</v>
      </c>
      <c r="K3401" s="10" t="s">
        <v>52</v>
      </c>
      <c r="L3401" s="10" t="s">
        <v>18</v>
      </c>
    </row>
    <row r="3402" spans="1:12" x14ac:dyDescent="0.3">
      <c r="A3402" s="52">
        <v>45992</v>
      </c>
      <c r="B3402" s="10" t="s">
        <v>732</v>
      </c>
      <c r="C3402" s="10" t="s">
        <v>174</v>
      </c>
      <c r="D3402" s="10" t="s">
        <v>89</v>
      </c>
      <c r="E3402" s="10" t="s">
        <v>20</v>
      </c>
      <c r="F3402" s="10" t="s">
        <v>17</v>
      </c>
      <c r="G3402" s="10" t="s">
        <v>75</v>
      </c>
      <c r="H3402" s="10">
        <v>1</v>
      </c>
      <c r="I3402" s="11">
        <v>44703</v>
      </c>
      <c r="J3402" s="10">
        <v>35</v>
      </c>
      <c r="K3402" s="10" t="s">
        <v>52</v>
      </c>
      <c r="L3402" s="10" t="s">
        <v>35</v>
      </c>
    </row>
    <row r="3403" spans="1:12" x14ac:dyDescent="0.3">
      <c r="A3403" s="52">
        <v>45992</v>
      </c>
      <c r="B3403" s="10" t="s">
        <v>733</v>
      </c>
      <c r="C3403" s="10" t="s">
        <v>734</v>
      </c>
      <c r="D3403" s="10" t="s">
        <v>462</v>
      </c>
      <c r="E3403" s="10" t="s">
        <v>20</v>
      </c>
      <c r="F3403" s="10" t="s">
        <v>19</v>
      </c>
      <c r="G3403" s="10" t="s">
        <v>51</v>
      </c>
      <c r="H3403" s="10">
        <v>0.91</v>
      </c>
      <c r="I3403" s="11">
        <v>45381</v>
      </c>
      <c r="J3403" s="10">
        <v>22</v>
      </c>
      <c r="K3403" s="10" t="s">
        <v>68</v>
      </c>
      <c r="L3403" s="10" t="s">
        <v>27</v>
      </c>
    </row>
    <row r="3404" spans="1:12" x14ac:dyDescent="0.3">
      <c r="A3404" s="52">
        <v>45992</v>
      </c>
      <c r="B3404" s="10" t="s">
        <v>735</v>
      </c>
      <c r="C3404" s="10" t="s">
        <v>392</v>
      </c>
      <c r="D3404" s="10" t="s">
        <v>594</v>
      </c>
      <c r="E3404" s="10" t="s">
        <v>16</v>
      </c>
      <c r="F3404" s="10" t="s">
        <v>50</v>
      </c>
      <c r="G3404" s="10" t="s">
        <v>51</v>
      </c>
      <c r="H3404" s="10">
        <v>0.91</v>
      </c>
      <c r="I3404" s="11">
        <v>45318</v>
      </c>
      <c r="J3404" s="10">
        <v>32</v>
      </c>
      <c r="K3404" s="10" t="s">
        <v>52</v>
      </c>
      <c r="L3404" s="10" t="s">
        <v>31</v>
      </c>
    </row>
    <row r="3405" spans="1:12" x14ac:dyDescent="0.3">
      <c r="A3405" s="52">
        <v>45992</v>
      </c>
      <c r="B3405" s="10" t="s">
        <v>736</v>
      </c>
      <c r="C3405" s="10" t="s">
        <v>489</v>
      </c>
      <c r="D3405" s="10" t="s">
        <v>66</v>
      </c>
      <c r="E3405" s="10" t="s">
        <v>20</v>
      </c>
      <c r="F3405" s="10" t="s">
        <v>17</v>
      </c>
      <c r="G3405" s="10" t="s">
        <v>29</v>
      </c>
      <c r="H3405" s="10">
        <v>1</v>
      </c>
      <c r="I3405" s="11">
        <v>45384</v>
      </c>
      <c r="J3405" s="10">
        <v>39</v>
      </c>
      <c r="K3405" s="10" t="s">
        <v>68</v>
      </c>
      <c r="L3405" s="10" t="s">
        <v>40</v>
      </c>
    </row>
    <row r="3406" spans="1:12" x14ac:dyDescent="0.3">
      <c r="A3406" s="52">
        <v>45992</v>
      </c>
      <c r="B3406" s="10" t="s">
        <v>737</v>
      </c>
      <c r="C3406" s="10" t="s">
        <v>738</v>
      </c>
      <c r="D3406" s="10" t="s">
        <v>63</v>
      </c>
      <c r="E3406" s="10" t="s">
        <v>20</v>
      </c>
      <c r="F3406" s="10" t="s">
        <v>19</v>
      </c>
      <c r="G3406" s="10" t="s">
        <v>67</v>
      </c>
      <c r="H3406" s="10">
        <v>1</v>
      </c>
      <c r="I3406" s="11">
        <v>44773</v>
      </c>
      <c r="J3406" s="10">
        <v>48</v>
      </c>
      <c r="K3406" s="10" t="s">
        <v>52</v>
      </c>
      <c r="L3406" s="10" t="s">
        <v>21</v>
      </c>
    </row>
    <row r="3407" spans="1:12" x14ac:dyDescent="0.3">
      <c r="A3407" s="52">
        <v>45992</v>
      </c>
      <c r="B3407" s="10" t="s">
        <v>740</v>
      </c>
      <c r="C3407" s="10" t="s">
        <v>304</v>
      </c>
      <c r="D3407" s="10" t="s">
        <v>599</v>
      </c>
      <c r="E3407" s="10" t="s">
        <v>16</v>
      </c>
      <c r="F3407" s="10" t="s">
        <v>56</v>
      </c>
      <c r="G3407" s="10" t="s">
        <v>51</v>
      </c>
      <c r="H3407" s="10">
        <v>1</v>
      </c>
      <c r="I3407" s="11">
        <v>44953</v>
      </c>
      <c r="J3407" s="10">
        <v>20</v>
      </c>
      <c r="K3407" s="10" t="s">
        <v>52</v>
      </c>
      <c r="L3407" s="10" t="s">
        <v>31</v>
      </c>
    </row>
    <row r="3408" spans="1:12" x14ac:dyDescent="0.3">
      <c r="A3408" s="52">
        <v>45992</v>
      </c>
      <c r="B3408" s="10" t="s">
        <v>741</v>
      </c>
      <c r="C3408" s="10" t="s">
        <v>512</v>
      </c>
      <c r="D3408" s="10" t="s">
        <v>742</v>
      </c>
      <c r="E3408" s="10" t="s">
        <v>16</v>
      </c>
      <c r="F3408" s="10" t="s">
        <v>17</v>
      </c>
      <c r="G3408" s="10" t="s">
        <v>29</v>
      </c>
      <c r="H3408" s="10">
        <v>1</v>
      </c>
      <c r="I3408" s="11">
        <v>45382</v>
      </c>
      <c r="J3408" s="10">
        <v>55</v>
      </c>
      <c r="K3408" s="10" t="s">
        <v>52</v>
      </c>
      <c r="L3408" s="10" t="s">
        <v>27</v>
      </c>
    </row>
    <row r="3409" spans="1:12" x14ac:dyDescent="0.3">
      <c r="A3409" s="52">
        <v>45992</v>
      </c>
      <c r="B3409" s="10" t="s">
        <v>743</v>
      </c>
      <c r="C3409" s="10" t="s">
        <v>198</v>
      </c>
      <c r="D3409" s="10" t="s">
        <v>639</v>
      </c>
      <c r="E3409" s="10" t="s">
        <v>20</v>
      </c>
      <c r="F3409" s="10" t="s">
        <v>17</v>
      </c>
      <c r="G3409" s="10" t="s">
        <v>51</v>
      </c>
      <c r="H3409" s="10">
        <v>0.91</v>
      </c>
      <c r="I3409" s="11">
        <v>45846</v>
      </c>
      <c r="J3409" s="10">
        <v>57</v>
      </c>
      <c r="K3409" s="10" t="s">
        <v>68</v>
      </c>
      <c r="L3409" s="10" t="s">
        <v>90</v>
      </c>
    </row>
    <row r="3410" spans="1:12" x14ac:dyDescent="0.3">
      <c r="A3410" s="52">
        <v>45992</v>
      </c>
      <c r="B3410" s="10" t="s">
        <v>744</v>
      </c>
      <c r="C3410" s="10" t="s">
        <v>745</v>
      </c>
      <c r="D3410" s="10" t="s">
        <v>370</v>
      </c>
      <c r="E3410" s="10" t="s">
        <v>20</v>
      </c>
      <c r="F3410" s="10" t="s">
        <v>19</v>
      </c>
      <c r="G3410" s="10" t="s">
        <v>75</v>
      </c>
      <c r="H3410" s="10">
        <v>1</v>
      </c>
      <c r="I3410" s="11">
        <v>44350</v>
      </c>
      <c r="J3410" s="10">
        <v>28</v>
      </c>
      <c r="K3410" s="10" t="s">
        <v>52</v>
      </c>
      <c r="L3410" s="10" t="s">
        <v>36</v>
      </c>
    </row>
    <row r="3411" spans="1:12" x14ac:dyDescent="0.3">
      <c r="A3411" s="52">
        <v>45992</v>
      </c>
      <c r="B3411" s="10" t="s">
        <v>746</v>
      </c>
      <c r="C3411" s="10" t="s">
        <v>747</v>
      </c>
      <c r="D3411" s="10" t="s">
        <v>207</v>
      </c>
      <c r="E3411" s="10" t="s">
        <v>16</v>
      </c>
      <c r="F3411" s="10" t="s">
        <v>17</v>
      </c>
      <c r="G3411" s="10" t="s">
        <v>57</v>
      </c>
      <c r="H3411" s="10">
        <v>1</v>
      </c>
      <c r="I3411" s="11">
        <v>44675</v>
      </c>
      <c r="J3411" s="10">
        <v>30</v>
      </c>
      <c r="K3411" s="10" t="s">
        <v>68</v>
      </c>
      <c r="L3411" s="10" t="s">
        <v>31</v>
      </c>
    </row>
    <row r="3412" spans="1:12" x14ac:dyDescent="0.3">
      <c r="A3412" s="52">
        <v>45992</v>
      </c>
      <c r="B3412" s="10" t="s">
        <v>748</v>
      </c>
      <c r="C3412" s="10" t="s">
        <v>195</v>
      </c>
      <c r="D3412" s="10" t="s">
        <v>749</v>
      </c>
      <c r="E3412" s="10" t="s">
        <v>16</v>
      </c>
      <c r="F3412" s="10" t="s">
        <v>17</v>
      </c>
      <c r="G3412" s="10" t="s">
        <v>51</v>
      </c>
      <c r="H3412" s="10">
        <v>1</v>
      </c>
      <c r="I3412" s="11">
        <v>44801</v>
      </c>
      <c r="J3412" s="10">
        <v>62</v>
      </c>
      <c r="K3412" s="10" t="s">
        <v>52</v>
      </c>
      <c r="L3412" s="10" t="s">
        <v>31</v>
      </c>
    </row>
    <row r="3413" spans="1:12" x14ac:dyDescent="0.3">
      <c r="A3413" s="52">
        <v>45992</v>
      </c>
      <c r="B3413" s="10" t="s">
        <v>750</v>
      </c>
      <c r="C3413" s="10" t="s">
        <v>701</v>
      </c>
      <c r="D3413" s="10" t="s">
        <v>242</v>
      </c>
      <c r="E3413" s="10" t="s">
        <v>16</v>
      </c>
      <c r="F3413" s="10" t="s">
        <v>56</v>
      </c>
      <c r="G3413" s="10" t="s">
        <v>51</v>
      </c>
      <c r="H3413" s="10">
        <v>1</v>
      </c>
      <c r="I3413" s="11">
        <v>44872</v>
      </c>
      <c r="J3413" s="10">
        <v>23</v>
      </c>
      <c r="K3413" s="10" t="s">
        <v>52</v>
      </c>
      <c r="L3413" s="10" t="s">
        <v>23</v>
      </c>
    </row>
    <row r="3414" spans="1:12" x14ac:dyDescent="0.3">
      <c r="A3414" s="52">
        <v>45992</v>
      </c>
      <c r="B3414" s="10" t="s">
        <v>751</v>
      </c>
      <c r="C3414" s="10" t="s">
        <v>752</v>
      </c>
      <c r="D3414" s="10" t="s">
        <v>753</v>
      </c>
      <c r="E3414" s="10" t="s">
        <v>20</v>
      </c>
      <c r="F3414" s="10" t="s">
        <v>50</v>
      </c>
      <c r="G3414" s="10" t="s">
        <v>98</v>
      </c>
      <c r="H3414" s="10">
        <v>0.91</v>
      </c>
      <c r="I3414" s="11">
        <v>44176</v>
      </c>
      <c r="J3414" s="10">
        <v>29</v>
      </c>
      <c r="K3414" s="10" t="s">
        <v>52</v>
      </c>
      <c r="L3414" s="10" t="s">
        <v>18</v>
      </c>
    </row>
    <row r="3415" spans="1:12" x14ac:dyDescent="0.3">
      <c r="A3415" s="52">
        <v>45992</v>
      </c>
      <c r="B3415" s="10" t="s">
        <v>754</v>
      </c>
      <c r="C3415" s="10" t="s">
        <v>183</v>
      </c>
      <c r="D3415" s="10" t="s">
        <v>523</v>
      </c>
      <c r="E3415" s="10" t="s">
        <v>16</v>
      </c>
      <c r="F3415" s="10" t="s">
        <v>19</v>
      </c>
      <c r="G3415" s="10" t="s">
        <v>51</v>
      </c>
      <c r="H3415" s="10">
        <v>0.91</v>
      </c>
      <c r="I3415" s="11">
        <v>44181</v>
      </c>
      <c r="J3415" s="10">
        <v>33</v>
      </c>
      <c r="K3415" s="10" t="s">
        <v>52</v>
      </c>
      <c r="L3415" s="10" t="s">
        <v>18</v>
      </c>
    </row>
    <row r="3416" spans="1:12" x14ac:dyDescent="0.3">
      <c r="A3416" s="52">
        <v>45992</v>
      </c>
      <c r="B3416" s="10" t="s">
        <v>755</v>
      </c>
      <c r="C3416" s="10" t="s">
        <v>60</v>
      </c>
      <c r="D3416" s="10" t="s">
        <v>756</v>
      </c>
      <c r="E3416" s="10" t="s">
        <v>16</v>
      </c>
      <c r="F3416" s="10" t="s">
        <v>19</v>
      </c>
      <c r="G3416" s="10" t="s">
        <v>121</v>
      </c>
      <c r="H3416" s="10">
        <v>1</v>
      </c>
      <c r="I3416" s="11">
        <v>45700</v>
      </c>
      <c r="J3416" s="10">
        <v>40</v>
      </c>
      <c r="K3416" s="10" t="s">
        <v>52</v>
      </c>
      <c r="L3416" s="10" t="s">
        <v>18</v>
      </c>
    </row>
    <row r="3417" spans="1:12" x14ac:dyDescent="0.3">
      <c r="A3417" s="52">
        <v>45992</v>
      </c>
      <c r="B3417" s="10" t="s">
        <v>757</v>
      </c>
      <c r="C3417" s="10" t="s">
        <v>164</v>
      </c>
      <c r="D3417" s="10" t="s">
        <v>525</v>
      </c>
      <c r="E3417" s="10" t="s">
        <v>16</v>
      </c>
      <c r="F3417" s="10" t="s">
        <v>56</v>
      </c>
      <c r="G3417" s="10" t="s">
        <v>121</v>
      </c>
      <c r="H3417" s="10">
        <v>1</v>
      </c>
      <c r="I3417" s="11">
        <v>45597</v>
      </c>
      <c r="J3417" s="10">
        <v>27</v>
      </c>
      <c r="K3417" s="10" t="s">
        <v>52</v>
      </c>
      <c r="L3417" s="10" t="s">
        <v>31</v>
      </c>
    </row>
    <row r="3418" spans="1:12" x14ac:dyDescent="0.3">
      <c r="A3418" s="52">
        <v>45992</v>
      </c>
      <c r="B3418" s="10" t="s">
        <v>758</v>
      </c>
      <c r="C3418" s="10" t="s">
        <v>248</v>
      </c>
      <c r="D3418" s="10" t="s">
        <v>120</v>
      </c>
      <c r="E3418" s="10" t="s">
        <v>16</v>
      </c>
      <c r="F3418" s="10" t="s">
        <v>50</v>
      </c>
      <c r="G3418" s="10" t="s">
        <v>51</v>
      </c>
      <c r="H3418" s="10">
        <v>1</v>
      </c>
      <c r="I3418" s="11">
        <v>45642</v>
      </c>
      <c r="J3418" s="10">
        <v>43</v>
      </c>
      <c r="K3418" s="10" t="s">
        <v>52</v>
      </c>
      <c r="L3418" s="10" t="s">
        <v>42</v>
      </c>
    </row>
    <row r="3419" spans="1:12" x14ac:dyDescent="0.3">
      <c r="A3419" s="52">
        <v>45992</v>
      </c>
      <c r="B3419" s="10" t="s">
        <v>759</v>
      </c>
      <c r="C3419" s="10" t="s">
        <v>630</v>
      </c>
      <c r="D3419" s="10" t="s">
        <v>326</v>
      </c>
      <c r="E3419" s="10" t="s">
        <v>16</v>
      </c>
      <c r="F3419" s="10" t="s">
        <v>19</v>
      </c>
      <c r="G3419" s="10" t="s">
        <v>121</v>
      </c>
      <c r="H3419" s="10">
        <v>1</v>
      </c>
      <c r="I3419" s="11">
        <v>45143</v>
      </c>
      <c r="J3419" s="10">
        <v>64</v>
      </c>
      <c r="K3419" s="10" t="s">
        <v>52</v>
      </c>
      <c r="L3419" s="10" t="s">
        <v>39</v>
      </c>
    </row>
    <row r="3420" spans="1:12" x14ac:dyDescent="0.3">
      <c r="A3420" s="52">
        <v>45992</v>
      </c>
      <c r="B3420" s="10" t="s">
        <v>763</v>
      </c>
      <c r="C3420" s="10" t="s">
        <v>764</v>
      </c>
      <c r="D3420" s="10" t="s">
        <v>765</v>
      </c>
      <c r="E3420" s="10" t="s">
        <v>20</v>
      </c>
      <c r="F3420" s="10" t="s">
        <v>19</v>
      </c>
      <c r="G3420" s="10" t="s">
        <v>51</v>
      </c>
      <c r="H3420" s="10">
        <v>1</v>
      </c>
      <c r="I3420" s="11">
        <v>44929</v>
      </c>
      <c r="J3420" s="10">
        <v>48</v>
      </c>
      <c r="K3420" s="10" t="s">
        <v>68</v>
      </c>
      <c r="L3420" s="10" t="s">
        <v>39</v>
      </c>
    </row>
    <row r="3421" spans="1:12" x14ac:dyDescent="0.3">
      <c r="A3421" s="52">
        <v>45992</v>
      </c>
      <c r="B3421" s="10" t="s">
        <v>766</v>
      </c>
      <c r="C3421" s="10" t="s">
        <v>767</v>
      </c>
      <c r="D3421" s="10" t="s">
        <v>768</v>
      </c>
      <c r="E3421" s="10" t="s">
        <v>16</v>
      </c>
      <c r="F3421" s="10" t="s">
        <v>17</v>
      </c>
      <c r="G3421" s="10" t="s">
        <v>67</v>
      </c>
      <c r="H3421" s="10">
        <v>1</v>
      </c>
      <c r="I3421" s="11">
        <v>45451</v>
      </c>
      <c r="J3421" s="10">
        <v>42</v>
      </c>
      <c r="K3421" s="10" t="s">
        <v>52</v>
      </c>
      <c r="L3421" s="10" t="s">
        <v>94</v>
      </c>
    </row>
    <row r="3422" spans="1:12" x14ac:dyDescent="0.3">
      <c r="A3422" s="52">
        <v>45992</v>
      </c>
      <c r="B3422" s="10" t="s">
        <v>769</v>
      </c>
      <c r="C3422" s="10" t="s">
        <v>770</v>
      </c>
      <c r="D3422" s="10" t="s">
        <v>168</v>
      </c>
      <c r="E3422" s="10" t="s">
        <v>20</v>
      </c>
      <c r="F3422" s="10" t="s">
        <v>19</v>
      </c>
      <c r="G3422" s="10" t="s">
        <v>51</v>
      </c>
      <c r="H3422" s="10">
        <v>1</v>
      </c>
      <c r="I3422" s="11">
        <v>44812</v>
      </c>
      <c r="J3422" s="10">
        <v>61</v>
      </c>
      <c r="K3422" s="10" t="s">
        <v>68</v>
      </c>
      <c r="L3422" s="10" t="s">
        <v>41</v>
      </c>
    </row>
    <row r="3423" spans="1:12" x14ac:dyDescent="0.3">
      <c r="A3423" s="52">
        <v>45992</v>
      </c>
      <c r="B3423" s="10" t="s">
        <v>771</v>
      </c>
      <c r="C3423" s="10" t="s">
        <v>772</v>
      </c>
      <c r="D3423" s="10" t="s">
        <v>538</v>
      </c>
      <c r="E3423" s="10" t="s">
        <v>16</v>
      </c>
      <c r="F3423" s="10" t="s">
        <v>50</v>
      </c>
      <c r="G3423" s="10" t="s">
        <v>51</v>
      </c>
      <c r="H3423" s="10">
        <v>1</v>
      </c>
      <c r="I3423" s="11">
        <v>44467</v>
      </c>
      <c r="J3423" s="10">
        <v>60</v>
      </c>
      <c r="K3423" s="10" t="s">
        <v>52</v>
      </c>
      <c r="L3423" s="10" t="s">
        <v>42</v>
      </c>
    </row>
    <row r="3424" spans="1:12" x14ac:dyDescent="0.3">
      <c r="A3424" s="52">
        <v>45992</v>
      </c>
      <c r="B3424" s="10" t="s">
        <v>773</v>
      </c>
      <c r="C3424" s="10" t="s">
        <v>774</v>
      </c>
      <c r="D3424" s="10" t="s">
        <v>175</v>
      </c>
      <c r="E3424" s="10" t="s">
        <v>16</v>
      </c>
      <c r="F3424" s="10" t="s">
        <v>19</v>
      </c>
      <c r="G3424" s="10" t="s">
        <v>29</v>
      </c>
      <c r="H3424" s="10">
        <v>1</v>
      </c>
      <c r="I3424" s="11">
        <v>44675</v>
      </c>
      <c r="J3424" s="10">
        <v>52</v>
      </c>
      <c r="K3424" s="10" t="s">
        <v>68</v>
      </c>
      <c r="L3424" s="10" t="s">
        <v>90</v>
      </c>
    </row>
    <row r="3425" spans="1:12" x14ac:dyDescent="0.3">
      <c r="A3425" s="52">
        <v>45992</v>
      </c>
      <c r="B3425" s="10" t="s">
        <v>776</v>
      </c>
      <c r="C3425" s="10" t="s">
        <v>777</v>
      </c>
      <c r="D3425" s="10" t="s">
        <v>459</v>
      </c>
      <c r="E3425" s="10" t="s">
        <v>16</v>
      </c>
      <c r="F3425" s="10" t="s">
        <v>17</v>
      </c>
      <c r="G3425" s="10" t="s">
        <v>98</v>
      </c>
      <c r="H3425" s="10">
        <v>1</v>
      </c>
      <c r="I3425" s="11">
        <v>45574</v>
      </c>
      <c r="J3425" s="10">
        <v>34</v>
      </c>
      <c r="K3425" s="10" t="s">
        <v>68</v>
      </c>
      <c r="L3425" s="10" t="s">
        <v>18</v>
      </c>
    </row>
    <row r="3426" spans="1:12" x14ac:dyDescent="0.3">
      <c r="A3426" s="52">
        <v>45992</v>
      </c>
      <c r="B3426" s="10" t="s">
        <v>778</v>
      </c>
      <c r="C3426" s="10" t="s">
        <v>779</v>
      </c>
      <c r="D3426" s="10" t="s">
        <v>283</v>
      </c>
      <c r="E3426" s="10" t="s">
        <v>20</v>
      </c>
      <c r="F3426" s="10" t="s">
        <v>19</v>
      </c>
      <c r="G3426" s="10" t="s">
        <v>57</v>
      </c>
      <c r="H3426" s="10">
        <v>0.91</v>
      </c>
      <c r="I3426" s="11">
        <v>45426</v>
      </c>
      <c r="J3426" s="10">
        <v>38</v>
      </c>
      <c r="K3426" s="10" t="s">
        <v>68</v>
      </c>
      <c r="L3426" s="10" t="s">
        <v>18</v>
      </c>
    </row>
    <row r="3427" spans="1:12" x14ac:dyDescent="0.3">
      <c r="A3427" s="52">
        <v>45992</v>
      </c>
      <c r="B3427" s="10" t="s">
        <v>780</v>
      </c>
      <c r="C3427" s="10" t="s">
        <v>781</v>
      </c>
      <c r="D3427" s="10" t="s">
        <v>782</v>
      </c>
      <c r="E3427" s="10" t="s">
        <v>16</v>
      </c>
      <c r="F3427" s="10" t="s">
        <v>19</v>
      </c>
      <c r="G3427" s="10" t="s">
        <v>57</v>
      </c>
      <c r="H3427" s="10">
        <v>0.91</v>
      </c>
      <c r="I3427" s="11">
        <v>45041</v>
      </c>
      <c r="J3427" s="10">
        <v>52</v>
      </c>
      <c r="K3427" s="10" t="s">
        <v>52</v>
      </c>
      <c r="L3427" s="10" t="s">
        <v>35</v>
      </c>
    </row>
    <row r="3428" spans="1:12" x14ac:dyDescent="0.3">
      <c r="A3428" s="52">
        <v>45992</v>
      </c>
      <c r="B3428" s="10" t="s">
        <v>783</v>
      </c>
      <c r="C3428" s="10" t="s">
        <v>784</v>
      </c>
      <c r="D3428" s="10" t="s">
        <v>785</v>
      </c>
      <c r="E3428" s="10" t="s">
        <v>20</v>
      </c>
      <c r="F3428" s="10" t="s">
        <v>17</v>
      </c>
      <c r="G3428" s="10" t="s">
        <v>121</v>
      </c>
      <c r="H3428" s="10">
        <v>1</v>
      </c>
      <c r="I3428" s="11">
        <v>45068</v>
      </c>
      <c r="J3428" s="10">
        <v>58</v>
      </c>
      <c r="K3428" s="10" t="s">
        <v>68</v>
      </c>
      <c r="L3428" s="10" t="s">
        <v>18</v>
      </c>
    </row>
    <row r="3429" spans="1:12" x14ac:dyDescent="0.3">
      <c r="A3429" s="52">
        <v>45992</v>
      </c>
      <c r="B3429" s="10" t="s">
        <v>786</v>
      </c>
      <c r="C3429" s="10" t="s">
        <v>280</v>
      </c>
      <c r="D3429" s="10" t="s">
        <v>538</v>
      </c>
      <c r="E3429" s="10" t="s">
        <v>16</v>
      </c>
      <c r="F3429" s="10" t="s">
        <v>17</v>
      </c>
      <c r="G3429" s="10" t="s">
        <v>75</v>
      </c>
      <c r="H3429" s="10">
        <v>1</v>
      </c>
      <c r="I3429" s="11">
        <v>44455</v>
      </c>
      <c r="J3429" s="10">
        <v>64</v>
      </c>
      <c r="K3429" s="10" t="s">
        <v>68</v>
      </c>
      <c r="L3429" s="10" t="s">
        <v>18</v>
      </c>
    </row>
    <row r="3430" spans="1:12" x14ac:dyDescent="0.3">
      <c r="A3430" s="52">
        <v>45992</v>
      </c>
      <c r="B3430" s="10" t="s">
        <v>787</v>
      </c>
      <c r="C3430" s="10" t="s">
        <v>686</v>
      </c>
      <c r="D3430" s="10" t="s">
        <v>423</v>
      </c>
      <c r="E3430" s="10" t="s">
        <v>20</v>
      </c>
      <c r="F3430" s="10" t="s">
        <v>17</v>
      </c>
      <c r="G3430" s="10" t="s">
        <v>67</v>
      </c>
      <c r="H3430" s="10">
        <v>1</v>
      </c>
      <c r="I3430" s="11">
        <v>45296</v>
      </c>
      <c r="J3430" s="10">
        <v>62</v>
      </c>
      <c r="K3430" s="10" t="s">
        <v>52</v>
      </c>
      <c r="L3430" s="10" t="s">
        <v>23</v>
      </c>
    </row>
    <row r="3431" spans="1:12" x14ac:dyDescent="0.3">
      <c r="A3431" s="52">
        <v>45992</v>
      </c>
      <c r="B3431" s="10" t="s">
        <v>788</v>
      </c>
      <c r="C3431" s="10" t="s">
        <v>92</v>
      </c>
      <c r="D3431" s="10" t="s">
        <v>81</v>
      </c>
      <c r="E3431" s="10" t="s">
        <v>20</v>
      </c>
      <c r="F3431" s="10" t="s">
        <v>50</v>
      </c>
      <c r="G3431" s="10" t="s">
        <v>67</v>
      </c>
      <c r="H3431" s="10">
        <v>1</v>
      </c>
      <c r="I3431" s="11">
        <v>44683</v>
      </c>
      <c r="J3431" s="10">
        <v>22</v>
      </c>
      <c r="K3431" s="10" t="s">
        <v>52</v>
      </c>
      <c r="L3431" s="10" t="s">
        <v>27</v>
      </c>
    </row>
    <row r="3432" spans="1:12" x14ac:dyDescent="0.3">
      <c r="A3432" s="52">
        <v>45992</v>
      </c>
      <c r="B3432" s="10" t="s">
        <v>789</v>
      </c>
      <c r="C3432" s="10" t="s">
        <v>491</v>
      </c>
      <c r="D3432" s="10" t="s">
        <v>523</v>
      </c>
      <c r="E3432" s="10" t="s">
        <v>16</v>
      </c>
      <c r="F3432" s="10" t="s">
        <v>56</v>
      </c>
      <c r="G3432" s="10" t="s">
        <v>67</v>
      </c>
      <c r="H3432" s="10">
        <v>1</v>
      </c>
      <c r="I3432" s="11">
        <v>45812</v>
      </c>
      <c r="J3432" s="10">
        <v>27</v>
      </c>
      <c r="K3432" s="10" t="s">
        <v>52</v>
      </c>
      <c r="L3432" s="10" t="s">
        <v>18</v>
      </c>
    </row>
    <row r="3433" spans="1:12" x14ac:dyDescent="0.3">
      <c r="A3433" s="52">
        <v>45992</v>
      </c>
      <c r="B3433" s="10" t="s">
        <v>790</v>
      </c>
      <c r="C3433" s="10" t="s">
        <v>59</v>
      </c>
      <c r="D3433" s="10" t="s">
        <v>525</v>
      </c>
      <c r="E3433" s="10" t="s">
        <v>16</v>
      </c>
      <c r="F3433" s="10" t="s">
        <v>19</v>
      </c>
      <c r="G3433" s="10" t="s">
        <v>98</v>
      </c>
      <c r="H3433" s="10">
        <v>0.91</v>
      </c>
      <c r="I3433" s="11">
        <v>44603</v>
      </c>
      <c r="J3433" s="10">
        <v>48</v>
      </c>
      <c r="K3433" s="10" t="s">
        <v>52</v>
      </c>
      <c r="L3433" s="10" t="s">
        <v>31</v>
      </c>
    </row>
    <row r="3434" spans="1:12" x14ac:dyDescent="0.3">
      <c r="A3434" s="52">
        <v>45992</v>
      </c>
      <c r="B3434" s="10" t="s">
        <v>791</v>
      </c>
      <c r="C3434" s="10" t="s">
        <v>792</v>
      </c>
      <c r="D3434" s="10" t="s">
        <v>412</v>
      </c>
      <c r="E3434" s="10" t="s">
        <v>16</v>
      </c>
      <c r="F3434" s="10" t="s">
        <v>50</v>
      </c>
      <c r="G3434" s="10" t="s">
        <v>75</v>
      </c>
      <c r="H3434" s="10">
        <v>1</v>
      </c>
      <c r="I3434" s="11">
        <v>45470</v>
      </c>
      <c r="J3434" s="10">
        <v>49</v>
      </c>
      <c r="K3434" s="10" t="s">
        <v>52</v>
      </c>
      <c r="L3434" s="10" t="s">
        <v>18</v>
      </c>
    </row>
    <row r="3435" spans="1:12" x14ac:dyDescent="0.3">
      <c r="A3435" s="52">
        <v>45992</v>
      </c>
      <c r="B3435" s="10" t="s">
        <v>793</v>
      </c>
      <c r="C3435" s="10" t="s">
        <v>65</v>
      </c>
      <c r="D3435" s="10" t="s">
        <v>742</v>
      </c>
      <c r="E3435" s="10" t="s">
        <v>16</v>
      </c>
      <c r="F3435" s="10" t="s">
        <v>19</v>
      </c>
      <c r="G3435" s="10" t="s">
        <v>51</v>
      </c>
      <c r="H3435" s="10">
        <v>1</v>
      </c>
      <c r="I3435" s="11">
        <v>44768</v>
      </c>
      <c r="J3435" s="10">
        <v>33</v>
      </c>
      <c r="K3435" s="10" t="s">
        <v>68</v>
      </c>
      <c r="L3435" s="10" t="s">
        <v>41</v>
      </c>
    </row>
    <row r="3436" spans="1:12" x14ac:dyDescent="0.3">
      <c r="A3436" s="52">
        <v>45992</v>
      </c>
      <c r="B3436" s="10" t="s">
        <v>794</v>
      </c>
      <c r="C3436" s="10" t="s">
        <v>795</v>
      </c>
      <c r="D3436" s="10" t="s">
        <v>24</v>
      </c>
      <c r="E3436" s="10" t="s">
        <v>20</v>
      </c>
      <c r="F3436" s="10" t="s">
        <v>19</v>
      </c>
      <c r="G3436" s="10" t="s">
        <v>29</v>
      </c>
      <c r="H3436" s="10">
        <v>1</v>
      </c>
      <c r="I3436" s="11">
        <v>45501</v>
      </c>
      <c r="J3436" s="10">
        <v>60</v>
      </c>
      <c r="K3436" s="10" t="s">
        <v>52</v>
      </c>
      <c r="L3436" s="10" t="s">
        <v>35</v>
      </c>
    </row>
    <row r="3437" spans="1:12" x14ac:dyDescent="0.3">
      <c r="A3437" s="52">
        <v>45992</v>
      </c>
      <c r="B3437" s="10" t="s">
        <v>796</v>
      </c>
      <c r="C3437" s="10" t="s">
        <v>797</v>
      </c>
      <c r="D3437" s="10" t="s">
        <v>138</v>
      </c>
      <c r="E3437" s="10" t="s">
        <v>20</v>
      </c>
      <c r="F3437" s="10" t="s">
        <v>56</v>
      </c>
      <c r="G3437" s="10" t="s">
        <v>98</v>
      </c>
      <c r="H3437" s="10">
        <v>1</v>
      </c>
      <c r="I3437" s="11">
        <v>45220</v>
      </c>
      <c r="J3437" s="10">
        <v>31</v>
      </c>
      <c r="K3437" s="10" t="s">
        <v>52</v>
      </c>
      <c r="L3437" s="10" t="s">
        <v>21</v>
      </c>
    </row>
    <row r="3438" spans="1:12" x14ac:dyDescent="0.3">
      <c r="A3438" s="52">
        <v>45992</v>
      </c>
      <c r="B3438" s="10" t="s">
        <v>798</v>
      </c>
      <c r="C3438" s="10" t="s">
        <v>699</v>
      </c>
      <c r="D3438" s="10" t="s">
        <v>525</v>
      </c>
      <c r="E3438" s="10" t="s">
        <v>16</v>
      </c>
      <c r="F3438" s="10" t="s">
        <v>56</v>
      </c>
      <c r="G3438" s="10" t="s">
        <v>51</v>
      </c>
      <c r="H3438" s="10">
        <v>1</v>
      </c>
      <c r="I3438" s="11">
        <v>44612</v>
      </c>
      <c r="J3438" s="10">
        <v>32</v>
      </c>
      <c r="K3438" s="10" t="s">
        <v>52</v>
      </c>
      <c r="L3438" s="10" t="s">
        <v>90</v>
      </c>
    </row>
    <row r="3439" spans="1:12" x14ac:dyDescent="0.3">
      <c r="A3439" s="52">
        <v>45992</v>
      </c>
      <c r="B3439" s="10" t="s">
        <v>799</v>
      </c>
      <c r="C3439" s="10" t="s">
        <v>800</v>
      </c>
      <c r="D3439" s="10" t="s">
        <v>106</v>
      </c>
      <c r="E3439" s="10" t="s">
        <v>20</v>
      </c>
      <c r="F3439" s="10" t="s">
        <v>17</v>
      </c>
      <c r="G3439" s="10" t="s">
        <v>75</v>
      </c>
      <c r="H3439" s="10">
        <v>1</v>
      </c>
      <c r="I3439" s="11">
        <v>45171</v>
      </c>
      <c r="J3439" s="10">
        <v>55</v>
      </c>
      <c r="K3439" s="10" t="s">
        <v>52</v>
      </c>
      <c r="L3439" s="10" t="s">
        <v>23</v>
      </c>
    </row>
    <row r="3440" spans="1:12" x14ac:dyDescent="0.3">
      <c r="A3440" s="52">
        <v>45992</v>
      </c>
      <c r="B3440" s="10" t="s">
        <v>801</v>
      </c>
      <c r="C3440" s="10" t="s">
        <v>89</v>
      </c>
      <c r="D3440" s="10" t="s">
        <v>126</v>
      </c>
      <c r="E3440" s="10" t="s">
        <v>16</v>
      </c>
      <c r="F3440" s="10" t="s">
        <v>50</v>
      </c>
      <c r="G3440" s="10" t="s">
        <v>98</v>
      </c>
      <c r="H3440" s="10">
        <v>1</v>
      </c>
      <c r="I3440" s="11">
        <v>45199</v>
      </c>
      <c r="J3440" s="10">
        <v>27</v>
      </c>
      <c r="K3440" s="10" t="s">
        <v>52</v>
      </c>
      <c r="L3440" s="10" t="s">
        <v>18</v>
      </c>
    </row>
    <row r="3441" spans="1:12" x14ac:dyDescent="0.3">
      <c r="A3441" s="52">
        <v>45992</v>
      </c>
      <c r="B3441" s="10" t="s">
        <v>802</v>
      </c>
      <c r="C3441" s="10" t="s">
        <v>803</v>
      </c>
      <c r="D3441" s="10" t="s">
        <v>439</v>
      </c>
      <c r="E3441" s="10" t="s">
        <v>20</v>
      </c>
      <c r="F3441" s="10" t="s">
        <v>19</v>
      </c>
      <c r="G3441" s="10" t="s">
        <v>29</v>
      </c>
      <c r="H3441" s="10">
        <v>1</v>
      </c>
      <c r="I3441" s="11">
        <v>45746</v>
      </c>
      <c r="J3441" s="10">
        <v>29</v>
      </c>
      <c r="K3441" s="10" t="s">
        <v>52</v>
      </c>
      <c r="L3441" s="10" t="s">
        <v>90</v>
      </c>
    </row>
  </sheetData>
  <sheetProtection selectLockedCells="1"/>
  <autoFilter ref="A1:L3441" xr:uid="{B90DE746-7E73-46C1-97A0-7777E6EDC0F2}"/>
  <phoneticPr fontId="16"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228EA-447E-49F1-9D95-8BC1B49A5F0D}">
  <sheetPr>
    <tabColor theme="4" tint="0.59999389629810485"/>
  </sheetPr>
  <dimension ref="B2:E150"/>
  <sheetViews>
    <sheetView workbookViewId="0"/>
  </sheetViews>
  <sheetFormatPr baseColWidth="10" defaultRowHeight="14.4" outlineLevelRow="1" x14ac:dyDescent="0.3"/>
  <cols>
    <col min="1" max="1" width="4.88671875" style="1" customWidth="1"/>
    <col min="2" max="2" width="13.44140625" style="1" bestFit="1" customWidth="1"/>
    <col min="3" max="3" width="17.88671875" style="1" bestFit="1" customWidth="1"/>
    <col min="4" max="4" width="15.21875" style="1" bestFit="1" customWidth="1"/>
    <col min="5" max="5" width="23.77734375" style="1" bestFit="1" customWidth="1"/>
    <col min="6" max="16384" width="11.5546875" style="1"/>
  </cols>
  <sheetData>
    <row r="2" spans="2:5" ht="15" thickBot="1" x14ac:dyDescent="0.35">
      <c r="B2" s="96" t="s">
        <v>827</v>
      </c>
      <c r="C2" s="96"/>
      <c r="D2" s="96"/>
      <c r="E2" s="96"/>
    </row>
    <row r="3" spans="2:5" ht="15" hidden="1" outlineLevel="1" thickBot="1" x14ac:dyDescent="0.35">
      <c r="B3" s="7"/>
    </row>
    <row r="4" spans="2:5" s="12" customFormat="1" ht="15" collapsed="1" thickBot="1" x14ac:dyDescent="0.35">
      <c r="B4" s="55" t="s">
        <v>7</v>
      </c>
      <c r="C4" s="56" t="s">
        <v>813</v>
      </c>
      <c r="D4" s="56" t="s">
        <v>820</v>
      </c>
      <c r="E4" s="57" t="s">
        <v>13</v>
      </c>
    </row>
    <row r="5" spans="2:5" hidden="1" outlineLevel="1" x14ac:dyDescent="0.3">
      <c r="B5" s="26" t="str" cm="1">
        <f t="array" ref="B5:B93">_xlfn.UNIQUE(SECRET!E:E)</f>
        <v>Qui est entré ?</v>
      </c>
      <c r="E5" s="7"/>
    </row>
    <row r="6" spans="2:5" hidden="1" outlineLevel="1" x14ac:dyDescent="0.3">
      <c r="B6" s="7" t="str">
        <v>-</v>
      </c>
      <c r="E6" s="7"/>
    </row>
    <row r="7" spans="2:5" collapsed="1" x14ac:dyDescent="0.3">
      <c r="B7" s="7" t="str">
        <v>G45AC</v>
      </c>
      <c r="C7" s="32" t="str">
        <f>IF(B7="","-",_xlfn.XLOOKUP($B7,'Base de données'!$B:$B,SECRET!$X:$X,"",0,1))</f>
        <v>Breton Gabrielle</v>
      </c>
      <c r="D7" s="27">
        <f>IF(B7="","-",_xlfn.XLOOKUP($B7,'Base de données'!$B:$B,'Base de données'!$A:$A,"",0,1))</f>
        <v>45689</v>
      </c>
      <c r="E7" s="27" t="str">
        <f>IF(B7="","-",_xlfn.XLOOKUP($B7,'Base de données'!$B:$B,'Base de données'!$L:$L,"",0,1))</f>
        <v>Auvergne-Rhône-Alpes</v>
      </c>
    </row>
    <row r="8" spans="2:5" x14ac:dyDescent="0.3">
      <c r="B8" s="7" t="str">
        <v>QJKEN</v>
      </c>
      <c r="C8" s="32" t="str">
        <f>IF(B8="","-",_xlfn.XLOOKUP($B8,'Base de données'!$B:$B,SECRET!$X:$X,"",0,1))</f>
        <v>Salmon Thibaut</v>
      </c>
      <c r="D8" s="27">
        <f>IF(B8="","-",_xlfn.XLOOKUP($B8,'Base de données'!$B:$B,'Base de données'!$A:$A,"",0,1))</f>
        <v>45689</v>
      </c>
      <c r="E8" s="27" t="str">
        <f>IF(B8="","-",_xlfn.XLOOKUP($B8,'Base de données'!$B:$B,'Base de données'!$L:$L,"",0,1))</f>
        <v>Île-de-France</v>
      </c>
    </row>
    <row r="9" spans="2:5" x14ac:dyDescent="0.3">
      <c r="B9" s="7" t="str">
        <v>FUMYO</v>
      </c>
      <c r="C9" s="32" t="str">
        <f>IF(B9="","-",_xlfn.XLOOKUP($B9,'Base de données'!$B:$B,SECRET!$X:$X,"",0,1))</f>
        <v>Marchal Robert</v>
      </c>
      <c r="D9" s="27">
        <f>IF(B9="","-",_xlfn.XLOOKUP($B9,'Base de données'!$B:$B,'Base de données'!$A:$A,"",0,1))</f>
        <v>45689</v>
      </c>
      <c r="E9" s="27" t="str">
        <f>IF(B9="","-",_xlfn.XLOOKUP($B9,'Base de données'!$B:$B,'Base de données'!$L:$L,"",0,1))</f>
        <v>Île-de-France</v>
      </c>
    </row>
    <row r="10" spans="2:5" x14ac:dyDescent="0.3">
      <c r="B10" s="7" t="str">
        <v>0D66F</v>
      </c>
      <c r="C10" s="32" t="str">
        <f>IF(B10="","-",_xlfn.XLOOKUP($B10,'Base de données'!$B:$B,SECRET!$X:$X,"",0,1))</f>
        <v>Maréchal Paulette</v>
      </c>
      <c r="D10" s="27">
        <f>IF(B10="","-",_xlfn.XLOOKUP($B10,'Base de données'!$B:$B,'Base de données'!$A:$A,"",0,1))</f>
        <v>45689</v>
      </c>
      <c r="E10" s="27" t="str">
        <f>IF(B10="","-",_xlfn.XLOOKUP($B10,'Base de données'!$B:$B,'Base de données'!$L:$L,"",0,1))</f>
        <v>Île-de-France</v>
      </c>
    </row>
    <row r="11" spans="2:5" x14ac:dyDescent="0.3">
      <c r="B11" s="7" t="str">
        <v>00EBC</v>
      </c>
      <c r="C11" s="32" t="str">
        <f>IF(B11="","-",_xlfn.XLOOKUP($B11,'Base de données'!$B:$B,SECRET!$X:$X,"",0,1))</f>
        <v>Leconte Vincent</v>
      </c>
      <c r="D11" s="27">
        <f>IF(B11="","-",_xlfn.XLOOKUP($B11,'Base de données'!$B:$B,'Base de données'!$A:$A,"",0,1))</f>
        <v>45689</v>
      </c>
      <c r="E11" s="27" t="str">
        <f>IF(B11="","-",_xlfn.XLOOKUP($B11,'Base de données'!$B:$B,'Base de données'!$L:$L,"",0,1))</f>
        <v>Pays de la Loire</v>
      </c>
    </row>
    <row r="12" spans="2:5" x14ac:dyDescent="0.3">
      <c r="B12" s="7" t="str">
        <v>DZOIT</v>
      </c>
      <c r="C12" s="32" t="str">
        <f>IF(B12="","-",_xlfn.XLOOKUP($B12,'Base de données'!$B:$B,SECRET!$X:$X,"",0,1))</f>
        <v>Meunier Marcel</v>
      </c>
      <c r="D12" s="27">
        <f>IF(B12="","-",_xlfn.XLOOKUP($B12,'Base de données'!$B:$B,'Base de données'!$A:$A,"",0,1))</f>
        <v>45689</v>
      </c>
      <c r="E12" s="27" t="str">
        <f>IF(B12="","-",_xlfn.XLOOKUP($B12,'Base de données'!$B:$B,'Base de données'!$L:$L,"",0,1))</f>
        <v>Hauts-de-France</v>
      </c>
    </row>
    <row r="13" spans="2:5" x14ac:dyDescent="0.3">
      <c r="B13" s="7" t="str">
        <v>QOX3I</v>
      </c>
      <c r="C13" s="32" t="str">
        <f>IF(B13="","-",_xlfn.XLOOKUP($B13,'Base de données'!$B:$B,SECRET!$X:$X,"",0,1))</f>
        <v>Delmas Marianne</v>
      </c>
      <c r="D13" s="27">
        <f>IF(B13="","-",_xlfn.XLOOKUP($B13,'Base de données'!$B:$B,'Base de données'!$A:$A,"",0,1))</f>
        <v>45689</v>
      </c>
      <c r="E13" s="27" t="str">
        <f>IF(B13="","-",_xlfn.XLOOKUP($B13,'Base de données'!$B:$B,'Base de données'!$L:$L,"",0,1))</f>
        <v>Bourgogne-Franche-Comté</v>
      </c>
    </row>
    <row r="14" spans="2:5" x14ac:dyDescent="0.3">
      <c r="B14" s="7" t="str">
        <v>Y221M</v>
      </c>
      <c r="C14" s="32" t="str">
        <f>IF(B14="","-",_xlfn.XLOOKUP($B14,'Base de données'!$B:$B,SECRET!$X:$X,"",0,1))</f>
        <v>Camus Antoinette</v>
      </c>
      <c r="D14" s="27">
        <f>IF(B14="","-",_xlfn.XLOOKUP($B14,'Base de données'!$B:$B,'Base de données'!$A:$A,"",0,1))</f>
        <v>45689</v>
      </c>
      <c r="E14" s="27" t="str">
        <f>IF(B14="","-",_xlfn.XLOOKUP($B14,'Base de données'!$B:$B,'Base de données'!$L:$L,"",0,1))</f>
        <v>Île-de-France</v>
      </c>
    </row>
    <row r="15" spans="2:5" x14ac:dyDescent="0.3">
      <c r="B15" s="7" t="str">
        <v>8ZRIS</v>
      </c>
      <c r="C15" s="32" t="str">
        <f>IF(B15="","-",_xlfn.XLOOKUP($B15,'Base de données'!$B:$B,SECRET!$X:$X,"",0,1))</f>
        <v>Perez Michel</v>
      </c>
      <c r="D15" s="27">
        <f>IF(B15="","-",_xlfn.XLOOKUP($B15,'Base de données'!$B:$B,'Base de données'!$A:$A,"",0,1))</f>
        <v>45689</v>
      </c>
      <c r="E15" s="27" t="str">
        <f>IF(B15="","-",_xlfn.XLOOKUP($B15,'Base de données'!$B:$B,'Base de données'!$L:$L,"",0,1))</f>
        <v>Occitanie</v>
      </c>
    </row>
    <row r="16" spans="2:5" x14ac:dyDescent="0.3">
      <c r="B16" s="7" t="str">
        <v>I5UV9</v>
      </c>
      <c r="C16" s="32" t="str">
        <f>IF(B16="","-",_xlfn.XLOOKUP($B16,'Base de données'!$B:$B,SECRET!$X:$X,"",0,1))</f>
        <v>Leclerc Victoire</v>
      </c>
      <c r="D16" s="27">
        <f>IF(B16="","-",_xlfn.XLOOKUP($B16,'Base de données'!$B:$B,'Base de données'!$A:$A,"",0,1))</f>
        <v>45717</v>
      </c>
      <c r="E16" s="27" t="str">
        <f>IF(B16="","-",_xlfn.XLOOKUP($B16,'Base de données'!$B:$B,'Base de données'!$L:$L,"",0,1))</f>
        <v>Île-de-France</v>
      </c>
    </row>
    <row r="17" spans="2:5" x14ac:dyDescent="0.3">
      <c r="B17" s="7" t="str">
        <v>R8VT4</v>
      </c>
      <c r="C17" s="32" t="str">
        <f>IF(B17="","-",_xlfn.XLOOKUP($B17,'Base de données'!$B:$B,SECRET!$X:$X,"",0,1))</f>
        <v>Bousquet Isabelle</v>
      </c>
      <c r="D17" s="27">
        <f>IF(B17="","-",_xlfn.XLOOKUP($B17,'Base de données'!$B:$B,'Base de données'!$A:$A,"",0,1))</f>
        <v>45717</v>
      </c>
      <c r="E17" s="27" t="str">
        <f>IF(B17="","-",_xlfn.XLOOKUP($B17,'Base de données'!$B:$B,'Base de données'!$L:$L,"",0,1))</f>
        <v>Normandie</v>
      </c>
    </row>
    <row r="18" spans="2:5" x14ac:dyDescent="0.3">
      <c r="B18" s="7" t="str">
        <v>T0BCS</v>
      </c>
      <c r="C18" s="32" t="str">
        <f>IF(B18="","-",_xlfn.XLOOKUP($B18,'Base de données'!$B:$B,SECRET!$X:$X,"",0,1))</f>
        <v>Poirier Charles</v>
      </c>
      <c r="D18" s="27">
        <f>IF(B18="","-",_xlfn.XLOOKUP($B18,'Base de données'!$B:$B,'Base de données'!$A:$A,"",0,1))</f>
        <v>45717</v>
      </c>
      <c r="E18" s="27" t="str">
        <f>IF(B18="","-",_xlfn.XLOOKUP($B18,'Base de données'!$B:$B,'Base de données'!$L:$L,"",0,1))</f>
        <v>Île-de-France</v>
      </c>
    </row>
    <row r="19" spans="2:5" x14ac:dyDescent="0.3">
      <c r="B19" s="7" t="str">
        <v>RWL31</v>
      </c>
      <c r="C19" s="32" t="str">
        <f>IF(B19="","-",_xlfn.XLOOKUP($B19,'Base de données'!$B:$B,SECRET!$X:$X,"",0,1))</f>
        <v>Delahaye Martin</v>
      </c>
      <c r="D19" s="27">
        <f>IF(B19="","-",_xlfn.XLOOKUP($B19,'Base de données'!$B:$B,'Base de données'!$A:$A,"",0,1))</f>
        <v>45717</v>
      </c>
      <c r="E19" s="27" t="str">
        <f>IF(B19="","-",_xlfn.XLOOKUP($B19,'Base de données'!$B:$B,'Base de données'!$L:$L,"",0,1))</f>
        <v>Corse</v>
      </c>
    </row>
    <row r="20" spans="2:5" x14ac:dyDescent="0.3">
      <c r="B20" s="7" t="str">
        <v>IN9ZX</v>
      </c>
      <c r="C20" s="32" t="str">
        <f>IF(B20="","-",_xlfn.XLOOKUP($B20,'Base de données'!$B:$B,SECRET!$X:$X,"",0,1))</f>
        <v>Leclerc Alain</v>
      </c>
      <c r="D20" s="27">
        <f>IF(B20="","-",_xlfn.XLOOKUP($B20,'Base de données'!$B:$B,'Base de données'!$A:$A,"",0,1))</f>
        <v>45717</v>
      </c>
      <c r="E20" s="27" t="str">
        <f>IF(B20="","-",_xlfn.XLOOKUP($B20,'Base de données'!$B:$B,'Base de données'!$L:$L,"",0,1))</f>
        <v>Centre-Val de Loire</v>
      </c>
    </row>
    <row r="21" spans="2:5" x14ac:dyDescent="0.3">
      <c r="B21" s="7" t="str">
        <v>JTZE6</v>
      </c>
      <c r="C21" s="32" t="str">
        <f>IF(B21="","-",_xlfn.XLOOKUP($B21,'Base de données'!$B:$B,SECRET!$X:$X,"",0,1))</f>
        <v>Jacquet André</v>
      </c>
      <c r="D21" s="27">
        <f>IF(B21="","-",_xlfn.XLOOKUP($B21,'Base de données'!$B:$B,'Base de données'!$A:$A,"",0,1))</f>
        <v>45717</v>
      </c>
      <c r="E21" s="27" t="str">
        <f>IF(B21="","-",_xlfn.XLOOKUP($B21,'Base de données'!$B:$B,'Base de données'!$L:$L,"",0,1))</f>
        <v>Hauts-de-France</v>
      </c>
    </row>
    <row r="22" spans="2:5" x14ac:dyDescent="0.3">
      <c r="B22" s="7" t="str">
        <v>D4UTI</v>
      </c>
      <c r="C22" s="32" t="str">
        <f>IF(B22="","-",_xlfn.XLOOKUP($B22,'Base de données'!$B:$B,SECRET!$X:$X,"",0,1))</f>
        <v>Leleu Martine</v>
      </c>
      <c r="D22" s="27">
        <f>IF(B22="","-",_xlfn.XLOOKUP($B22,'Base de données'!$B:$B,'Base de données'!$A:$A,"",0,1))</f>
        <v>45717</v>
      </c>
      <c r="E22" s="27" t="str">
        <f>IF(B22="","-",_xlfn.XLOOKUP($B22,'Base de données'!$B:$B,'Base de données'!$L:$L,"",0,1))</f>
        <v>Hauts-de-France</v>
      </c>
    </row>
    <row r="23" spans="2:5" x14ac:dyDescent="0.3">
      <c r="B23" s="7" t="str">
        <v>IU9JS</v>
      </c>
      <c r="C23" s="32" t="str">
        <f>IF(B23="","-",_xlfn.XLOOKUP($B23,'Base de données'!$B:$B,SECRET!$X:$X,"",0,1))</f>
        <v>Carlier Nicole</v>
      </c>
      <c r="D23" s="27">
        <f>IF(B23="","-",_xlfn.XLOOKUP($B23,'Base de données'!$B:$B,'Base de données'!$A:$A,"",0,1))</f>
        <v>45748</v>
      </c>
      <c r="E23" s="27" t="str">
        <f>IF(B23="","-",_xlfn.XLOOKUP($B23,'Base de données'!$B:$B,'Base de données'!$L:$L,"",0,1))</f>
        <v>Centre-Val de Loire</v>
      </c>
    </row>
    <row r="24" spans="2:5" x14ac:dyDescent="0.3">
      <c r="B24" s="7" t="str">
        <v>45NF8</v>
      </c>
      <c r="C24" s="32" t="str">
        <f>IF(B24="","-",_xlfn.XLOOKUP($B24,'Base de données'!$B:$B,SECRET!$X:$X,"",0,1))</f>
        <v>Dupuy Mathilde</v>
      </c>
      <c r="D24" s="27">
        <f>IF(B24="","-",_xlfn.XLOOKUP($B24,'Base de données'!$B:$B,'Base de données'!$A:$A,"",0,1))</f>
        <v>45748</v>
      </c>
      <c r="E24" s="27" t="str">
        <f>IF(B24="","-",_xlfn.XLOOKUP($B24,'Base de données'!$B:$B,'Base de données'!$L:$L,"",0,1))</f>
        <v>Île-de-France</v>
      </c>
    </row>
    <row r="25" spans="2:5" x14ac:dyDescent="0.3">
      <c r="B25" s="7" t="str">
        <v>AWHPJ</v>
      </c>
      <c r="C25" s="32" t="str">
        <f>IF(B25="","-",_xlfn.XLOOKUP($B25,'Base de données'!$B:$B,SECRET!$X:$X,"",0,1))</f>
        <v>Colas Virginie</v>
      </c>
      <c r="D25" s="27">
        <f>IF(B25="","-",_xlfn.XLOOKUP($B25,'Base de données'!$B:$B,'Base de données'!$A:$A,"",0,1))</f>
        <v>45748</v>
      </c>
      <c r="E25" s="27" t="str">
        <f>IF(B25="","-",_xlfn.XLOOKUP($B25,'Base de données'!$B:$B,'Base de données'!$L:$L,"",0,1))</f>
        <v>Corse</v>
      </c>
    </row>
    <row r="26" spans="2:5" x14ac:dyDescent="0.3">
      <c r="B26" s="7" t="str">
        <v>HN39N</v>
      </c>
      <c r="C26" s="32" t="str">
        <f>IF(B26="","-",_xlfn.XLOOKUP($B26,'Base de données'!$B:$B,SECRET!$X:$X,"",0,1))</f>
        <v>Louis Jean</v>
      </c>
      <c r="D26" s="27">
        <f>IF(B26="","-",_xlfn.XLOOKUP($B26,'Base de données'!$B:$B,'Base de données'!$A:$A,"",0,1))</f>
        <v>45748</v>
      </c>
      <c r="E26" s="27" t="str">
        <f>IF(B26="","-",_xlfn.XLOOKUP($B26,'Base de données'!$B:$B,'Base de données'!$L:$L,"",0,1))</f>
        <v>Pays de la Loire</v>
      </c>
    </row>
    <row r="27" spans="2:5" x14ac:dyDescent="0.3">
      <c r="B27" s="7" t="str">
        <v>6AXKM</v>
      </c>
      <c r="C27" s="32" t="str">
        <f>IF(B27="","-",_xlfn.XLOOKUP($B27,'Base de données'!$B:$B,SECRET!$X:$X,"",0,1))</f>
        <v>Barbier Adrienne</v>
      </c>
      <c r="D27" s="27">
        <f>IF(B27="","-",_xlfn.XLOOKUP($B27,'Base de données'!$B:$B,'Base de données'!$A:$A,"",0,1))</f>
        <v>45748</v>
      </c>
      <c r="E27" s="27" t="str">
        <f>IF(B27="","-",_xlfn.XLOOKUP($B27,'Base de données'!$B:$B,'Base de données'!$L:$L,"",0,1))</f>
        <v>Bourgogne-Franche-Comté</v>
      </c>
    </row>
    <row r="28" spans="2:5" x14ac:dyDescent="0.3">
      <c r="B28" s="7" t="str">
        <v>LPD99</v>
      </c>
      <c r="C28" s="32" t="str">
        <f>IF(B28="","-",_xlfn.XLOOKUP($B28,'Base de données'!$B:$B,SECRET!$X:$X,"",0,1))</f>
        <v>Lelièvre Sabine</v>
      </c>
      <c r="D28" s="27">
        <f>IF(B28="","-",_xlfn.XLOOKUP($B28,'Base de données'!$B:$B,'Base de données'!$A:$A,"",0,1))</f>
        <v>45778</v>
      </c>
      <c r="E28" s="27" t="str">
        <f>IF(B28="","-",_xlfn.XLOOKUP($B28,'Base de données'!$B:$B,'Base de données'!$L:$L,"",0,1))</f>
        <v>Bourgogne-Franche-Comté</v>
      </c>
    </row>
    <row r="29" spans="2:5" x14ac:dyDescent="0.3">
      <c r="B29" s="7" t="str">
        <v>16RLH</v>
      </c>
      <c r="C29" s="32" t="str">
        <f>IF(B29="","-",_xlfn.XLOOKUP($B29,'Base de données'!$B:$B,SECRET!$X:$X,"",0,1))</f>
        <v>Cordier Colette</v>
      </c>
      <c r="D29" s="27">
        <f>IF(B29="","-",_xlfn.XLOOKUP($B29,'Base de données'!$B:$B,'Base de données'!$A:$A,"",0,1))</f>
        <v>45778</v>
      </c>
      <c r="E29" s="27" t="str">
        <f>IF(B29="","-",_xlfn.XLOOKUP($B29,'Base de données'!$B:$B,'Base de données'!$L:$L,"",0,1))</f>
        <v>Corse</v>
      </c>
    </row>
    <row r="30" spans="2:5" x14ac:dyDescent="0.3">
      <c r="B30" s="7" t="str">
        <v>3VWAZ</v>
      </c>
      <c r="C30" s="32" t="str">
        <f>IF(B30="","-",_xlfn.XLOOKUP($B30,'Base de données'!$B:$B,SECRET!$X:$X,"",0,1))</f>
        <v>Pascal Charles</v>
      </c>
      <c r="D30" s="27">
        <f>IF(B30="","-",_xlfn.XLOOKUP($B30,'Base de données'!$B:$B,'Base de données'!$A:$A,"",0,1))</f>
        <v>45778</v>
      </c>
      <c r="E30" s="27" t="str">
        <f>IF(B30="","-",_xlfn.XLOOKUP($B30,'Base de données'!$B:$B,'Base de données'!$L:$L,"",0,1))</f>
        <v>Nouvelle-Aquitaine</v>
      </c>
    </row>
    <row r="31" spans="2:5" x14ac:dyDescent="0.3">
      <c r="B31" s="7" t="str">
        <v>3WN6C</v>
      </c>
      <c r="C31" s="32" t="str">
        <f>IF(B31="","-",_xlfn.XLOOKUP($B31,'Base de données'!$B:$B,SECRET!$X:$X,"",0,1))</f>
        <v>Delorme Marc</v>
      </c>
      <c r="D31" s="27">
        <f>IF(B31="","-",_xlfn.XLOOKUP($B31,'Base de données'!$B:$B,'Base de données'!$A:$A,"",0,1))</f>
        <v>45778</v>
      </c>
      <c r="E31" s="27" t="str">
        <f>IF(B31="","-",_xlfn.XLOOKUP($B31,'Base de données'!$B:$B,'Base de données'!$L:$L,"",0,1))</f>
        <v>Occitanie</v>
      </c>
    </row>
    <row r="32" spans="2:5" x14ac:dyDescent="0.3">
      <c r="B32" s="7" t="str">
        <v>66LEO</v>
      </c>
      <c r="C32" s="32" t="str">
        <f>IF(B32="","-",_xlfn.XLOOKUP($B32,'Base de données'!$B:$B,SECRET!$X:$X,"",0,1))</f>
        <v>Arnaud Cécile</v>
      </c>
      <c r="D32" s="27">
        <f>IF(B32="","-",_xlfn.XLOOKUP($B32,'Base de données'!$B:$B,'Base de données'!$A:$A,"",0,1))</f>
        <v>45778</v>
      </c>
      <c r="E32" s="27" t="str">
        <f>IF(B32="","-",_xlfn.XLOOKUP($B32,'Base de données'!$B:$B,'Base de données'!$L:$L,"",0,1))</f>
        <v>Corse</v>
      </c>
    </row>
    <row r="33" spans="2:5" x14ac:dyDescent="0.3">
      <c r="B33" s="7" t="str">
        <v>1AMM3</v>
      </c>
      <c r="C33" s="32" t="str">
        <f>IF(B33="","-",_xlfn.XLOOKUP($B33,'Base de données'!$B:$B,SECRET!$X:$X,"",0,1))</f>
        <v>Becker Jacques</v>
      </c>
      <c r="D33" s="27">
        <f>IF(B33="","-",_xlfn.XLOOKUP($B33,'Base de données'!$B:$B,'Base de données'!$A:$A,"",0,1))</f>
        <v>45778</v>
      </c>
      <c r="E33" s="27" t="str">
        <f>IF(B33="","-",_xlfn.XLOOKUP($B33,'Base de données'!$B:$B,'Base de données'!$L:$L,"",0,1))</f>
        <v>Hauts-de-France</v>
      </c>
    </row>
    <row r="34" spans="2:5" x14ac:dyDescent="0.3">
      <c r="B34" s="7" t="str">
        <v>7A9T1</v>
      </c>
      <c r="C34" s="32" t="str">
        <f>IF(B34="","-",_xlfn.XLOOKUP($B34,'Base de données'!$B:$B,SECRET!$X:$X,"",0,1))</f>
        <v>Fournier Marc</v>
      </c>
      <c r="D34" s="27">
        <f>IF(B34="","-",_xlfn.XLOOKUP($B34,'Base de données'!$B:$B,'Base de données'!$A:$A,"",0,1))</f>
        <v>45778</v>
      </c>
      <c r="E34" s="27" t="str">
        <f>IF(B34="","-",_xlfn.XLOOKUP($B34,'Base de données'!$B:$B,'Base de données'!$L:$L,"",0,1))</f>
        <v>Bourgogne-Franche-Comté</v>
      </c>
    </row>
    <row r="35" spans="2:5" x14ac:dyDescent="0.3">
      <c r="B35" s="7" t="str">
        <v>YTR5H</v>
      </c>
      <c r="C35" s="32" t="str">
        <f>IF(B35="","-",_xlfn.XLOOKUP($B35,'Base de données'!$B:$B,SECRET!$X:$X,"",0,1))</f>
        <v>Gomes Christiane</v>
      </c>
      <c r="D35" s="27">
        <f>IF(B35="","-",_xlfn.XLOOKUP($B35,'Base de données'!$B:$B,'Base de données'!$A:$A,"",0,1))</f>
        <v>45809</v>
      </c>
      <c r="E35" s="27" t="str">
        <f>IF(B35="","-",_xlfn.XLOOKUP($B35,'Base de données'!$B:$B,'Base de données'!$L:$L,"",0,1))</f>
        <v>Corse</v>
      </c>
    </row>
    <row r="36" spans="2:5" x14ac:dyDescent="0.3">
      <c r="B36" s="7" t="str">
        <v>HXMOR</v>
      </c>
      <c r="C36" s="32" t="str">
        <f>IF(B36="","-",_xlfn.XLOOKUP($B36,'Base de données'!$B:$B,SECRET!$X:$X,"",0,1))</f>
        <v>Huet Henri</v>
      </c>
      <c r="D36" s="27">
        <f>IF(B36="","-",_xlfn.XLOOKUP($B36,'Base de données'!$B:$B,'Base de données'!$A:$A,"",0,1))</f>
        <v>45809</v>
      </c>
      <c r="E36" s="27" t="str">
        <f>IF(B36="","-",_xlfn.XLOOKUP($B36,'Base de données'!$B:$B,'Base de données'!$L:$L,"",0,1))</f>
        <v>Île-de-France</v>
      </c>
    </row>
    <row r="37" spans="2:5" x14ac:dyDescent="0.3">
      <c r="B37" s="7" t="str">
        <v>FL5LL</v>
      </c>
      <c r="C37" s="32" t="str">
        <f>IF(B37="","-",_xlfn.XLOOKUP($B37,'Base de données'!$B:$B,SECRET!$X:$X,"",0,1))</f>
        <v>Hamon Hugues</v>
      </c>
      <c r="D37" s="27">
        <f>IF(B37="","-",_xlfn.XLOOKUP($B37,'Base de données'!$B:$B,'Base de données'!$A:$A,"",0,1))</f>
        <v>45809</v>
      </c>
      <c r="E37" s="27" t="str">
        <f>IF(B37="","-",_xlfn.XLOOKUP($B37,'Base de données'!$B:$B,'Base de données'!$L:$L,"",0,1))</f>
        <v>Pays de la Loire</v>
      </c>
    </row>
    <row r="38" spans="2:5" x14ac:dyDescent="0.3">
      <c r="B38" s="7" t="str">
        <v>E7KKO</v>
      </c>
      <c r="C38" s="32" t="str">
        <f>IF(B38="","-",_xlfn.XLOOKUP($B38,'Base de données'!$B:$B,SECRET!$X:$X,"",0,1))</f>
        <v>Charrier François</v>
      </c>
      <c r="D38" s="27">
        <f>IF(B38="","-",_xlfn.XLOOKUP($B38,'Base de données'!$B:$B,'Base de données'!$A:$A,"",0,1))</f>
        <v>45809</v>
      </c>
      <c r="E38" s="27" t="str">
        <f>IF(B38="","-",_xlfn.XLOOKUP($B38,'Base de données'!$B:$B,'Base de données'!$L:$L,"",0,1))</f>
        <v>Bourgogne-Franche-Comté</v>
      </c>
    </row>
    <row r="39" spans="2:5" x14ac:dyDescent="0.3">
      <c r="B39" s="7" t="str">
        <v>E1F3Q</v>
      </c>
      <c r="C39" s="32" t="str">
        <f>IF(B39="","-",_xlfn.XLOOKUP($B39,'Base de données'!$B:$B,SECRET!$X:$X,"",0,1))</f>
        <v>Wagner Christiane</v>
      </c>
      <c r="D39" s="27">
        <f>IF(B39="","-",_xlfn.XLOOKUP($B39,'Base de données'!$B:$B,'Base de données'!$A:$A,"",0,1))</f>
        <v>45809</v>
      </c>
      <c r="E39" s="27" t="str">
        <f>IF(B39="","-",_xlfn.XLOOKUP($B39,'Base de données'!$B:$B,'Base de données'!$L:$L,"",0,1))</f>
        <v>Pays de la Loire</v>
      </c>
    </row>
    <row r="40" spans="2:5" x14ac:dyDescent="0.3">
      <c r="B40" s="7" t="str">
        <v>L8YK1</v>
      </c>
      <c r="C40" s="32" t="str">
        <f>IF(B40="","-",_xlfn.XLOOKUP($B40,'Base de données'!$B:$B,SECRET!$X:$X,"",0,1))</f>
        <v>Tessier Anne</v>
      </c>
      <c r="D40" s="27">
        <f>IF(B40="","-",_xlfn.XLOOKUP($B40,'Base de données'!$B:$B,'Base de données'!$A:$A,"",0,1))</f>
        <v>45809</v>
      </c>
      <c r="E40" s="27" t="str">
        <f>IF(B40="","-",_xlfn.XLOOKUP($B40,'Base de données'!$B:$B,'Base de données'!$L:$L,"",0,1))</f>
        <v>Bourgogne-Franche-Comté</v>
      </c>
    </row>
    <row r="41" spans="2:5" x14ac:dyDescent="0.3">
      <c r="B41" s="7" t="str">
        <v>PSBJQ</v>
      </c>
      <c r="C41" s="32" t="str">
        <f>IF(B41="","-",_xlfn.XLOOKUP($B41,'Base de données'!$B:$B,SECRET!$X:$X,"",0,1))</f>
        <v>Bailly Astrid</v>
      </c>
      <c r="D41" s="27">
        <f>IF(B41="","-",_xlfn.XLOOKUP($B41,'Base de données'!$B:$B,'Base de données'!$A:$A,"",0,1))</f>
        <v>45809</v>
      </c>
      <c r="E41" s="27" t="str">
        <f>IF(B41="","-",_xlfn.XLOOKUP($B41,'Base de données'!$B:$B,'Base de données'!$L:$L,"",0,1))</f>
        <v>Provence-Alpes-Côte d’Azur</v>
      </c>
    </row>
    <row r="42" spans="2:5" x14ac:dyDescent="0.3">
      <c r="B42" s="7" t="str">
        <v>KF5K6</v>
      </c>
      <c r="C42" s="32" t="str">
        <f>IF(B42="","-",_xlfn.XLOOKUP($B42,'Base de données'!$B:$B,SECRET!$X:$X,"",0,1))</f>
        <v>Albert Jacques</v>
      </c>
      <c r="D42" s="27">
        <f>IF(B42="","-",_xlfn.XLOOKUP($B42,'Base de données'!$B:$B,'Base de données'!$A:$A,"",0,1))</f>
        <v>45839</v>
      </c>
      <c r="E42" s="27" t="str">
        <f>IF(B42="","-",_xlfn.XLOOKUP($B42,'Base de données'!$B:$B,'Base de données'!$L:$L,"",0,1))</f>
        <v>Corse</v>
      </c>
    </row>
    <row r="43" spans="2:5" x14ac:dyDescent="0.3">
      <c r="B43" s="7" t="str">
        <v>HWU04</v>
      </c>
      <c r="C43" s="32" t="str">
        <f>IF(B43="","-",_xlfn.XLOOKUP($B43,'Base de données'!$B:$B,SECRET!$X:$X,"",0,1))</f>
        <v>Seguin Georges</v>
      </c>
      <c r="D43" s="27">
        <f>IF(B43="","-",_xlfn.XLOOKUP($B43,'Base de données'!$B:$B,'Base de données'!$A:$A,"",0,1))</f>
        <v>45839</v>
      </c>
      <c r="E43" s="27" t="str">
        <f>IF(B43="","-",_xlfn.XLOOKUP($B43,'Base de données'!$B:$B,'Base de données'!$L:$L,"",0,1))</f>
        <v>Corse</v>
      </c>
    </row>
    <row r="44" spans="2:5" x14ac:dyDescent="0.3">
      <c r="B44" s="7" t="str">
        <v>FSJUC</v>
      </c>
      <c r="C44" s="32" t="str">
        <f>IF(B44="","-",_xlfn.XLOOKUP($B44,'Base de données'!$B:$B,SECRET!$X:$X,"",0,1))</f>
        <v>Descamps Christiane</v>
      </c>
      <c r="D44" s="27">
        <f>IF(B44="","-",_xlfn.XLOOKUP($B44,'Base de données'!$B:$B,'Base de données'!$A:$A,"",0,1))</f>
        <v>45839</v>
      </c>
      <c r="E44" s="27" t="str">
        <f>IF(B44="","-",_xlfn.XLOOKUP($B44,'Base de données'!$B:$B,'Base de données'!$L:$L,"",0,1))</f>
        <v>Pays de la Loire</v>
      </c>
    </row>
    <row r="45" spans="2:5" x14ac:dyDescent="0.3">
      <c r="B45" s="7" t="str">
        <v>PE1OL</v>
      </c>
      <c r="C45" s="32" t="str">
        <f>IF(B45="","-",_xlfn.XLOOKUP($B45,'Base de données'!$B:$B,SECRET!$X:$X,"",0,1))</f>
        <v>Vallée Odette</v>
      </c>
      <c r="D45" s="27">
        <f>IF(B45="","-",_xlfn.XLOOKUP($B45,'Base de données'!$B:$B,'Base de données'!$A:$A,"",0,1))</f>
        <v>45839</v>
      </c>
      <c r="E45" s="27" t="str">
        <f>IF(B45="","-",_xlfn.XLOOKUP($B45,'Base de données'!$B:$B,'Base de données'!$L:$L,"",0,1))</f>
        <v>Bretagne</v>
      </c>
    </row>
    <row r="46" spans="2:5" x14ac:dyDescent="0.3">
      <c r="B46" s="7" t="str">
        <v>VAPYB</v>
      </c>
      <c r="C46" s="32" t="str">
        <f>IF(B46="","-",_xlfn.XLOOKUP($B46,'Base de données'!$B:$B,SECRET!$X:$X,"",0,1))</f>
        <v>Bailly Josette</v>
      </c>
      <c r="D46" s="27">
        <f>IF(B46="","-",_xlfn.XLOOKUP($B46,'Base de données'!$B:$B,'Base de données'!$A:$A,"",0,1))</f>
        <v>45839</v>
      </c>
      <c r="E46" s="27" t="str">
        <f>IF(B46="","-",_xlfn.XLOOKUP($B46,'Base de données'!$B:$B,'Base de données'!$L:$L,"",0,1))</f>
        <v>Pays de la Loire</v>
      </c>
    </row>
    <row r="47" spans="2:5" x14ac:dyDescent="0.3">
      <c r="B47" s="7" t="str">
        <v>1RM9T</v>
      </c>
      <c r="C47" s="32" t="str">
        <f>IF(B47="","-",_xlfn.XLOOKUP($B47,'Base de données'!$B:$B,SECRET!$X:$X,"",0,1))</f>
        <v>Bonnet Margot</v>
      </c>
      <c r="D47" s="27">
        <f>IF(B47="","-",_xlfn.XLOOKUP($B47,'Base de données'!$B:$B,'Base de données'!$A:$A,"",0,1))</f>
        <v>45839</v>
      </c>
      <c r="E47" s="27" t="str">
        <f>IF(B47="","-",_xlfn.XLOOKUP($B47,'Base de données'!$B:$B,'Base de données'!$L:$L,"",0,1))</f>
        <v>Centre-Val de Loire</v>
      </c>
    </row>
    <row r="48" spans="2:5" x14ac:dyDescent="0.3">
      <c r="B48" s="7" t="str">
        <v>DB9DS</v>
      </c>
      <c r="C48" s="32" t="str">
        <f>IF(B48="","-",_xlfn.XLOOKUP($B48,'Base de données'!$B:$B,SECRET!$X:$X,"",0,1))</f>
        <v>Maury Andrée</v>
      </c>
      <c r="D48" s="27">
        <f>IF(B48="","-",_xlfn.XLOOKUP($B48,'Base de données'!$B:$B,'Base de données'!$A:$A,"",0,1))</f>
        <v>45839</v>
      </c>
      <c r="E48" s="27" t="str">
        <f>IF(B48="","-",_xlfn.XLOOKUP($B48,'Base de données'!$B:$B,'Base de données'!$L:$L,"",0,1))</f>
        <v>Provence-Alpes-Côte d’Azur</v>
      </c>
    </row>
    <row r="49" spans="2:5" x14ac:dyDescent="0.3">
      <c r="B49" s="7" t="str">
        <v>2N2YG</v>
      </c>
      <c r="C49" s="32" t="str">
        <f>IF(B49="","-",_xlfn.XLOOKUP($B49,'Base de données'!$B:$B,SECRET!$X:$X,"",0,1))</f>
        <v>Payet François</v>
      </c>
      <c r="D49" s="27">
        <f>IF(B49="","-",_xlfn.XLOOKUP($B49,'Base de données'!$B:$B,'Base de données'!$A:$A,"",0,1))</f>
        <v>45839</v>
      </c>
      <c r="E49" s="27" t="str">
        <f>IF(B49="","-",_xlfn.XLOOKUP($B49,'Base de données'!$B:$B,'Base de données'!$L:$L,"",0,1))</f>
        <v>Île-de-France</v>
      </c>
    </row>
    <row r="50" spans="2:5" x14ac:dyDescent="0.3">
      <c r="B50" s="7" t="str">
        <v>W849I</v>
      </c>
      <c r="C50" s="32" t="str">
        <f>IF(B50="","-",_xlfn.XLOOKUP($B50,'Base de données'!$B:$B,SECRET!$X:$X,"",0,1))</f>
        <v>Bigot Étienne</v>
      </c>
      <c r="D50" s="27">
        <f>IF(B50="","-",_xlfn.XLOOKUP($B50,'Base de données'!$B:$B,'Base de données'!$A:$A,"",0,1))</f>
        <v>45839</v>
      </c>
      <c r="E50" s="27" t="str">
        <f>IF(B50="","-",_xlfn.XLOOKUP($B50,'Base de données'!$B:$B,'Base de données'!$L:$L,"",0,1))</f>
        <v>Grand Est</v>
      </c>
    </row>
    <row r="51" spans="2:5" x14ac:dyDescent="0.3">
      <c r="B51" s="7" t="str">
        <v>XJWUR</v>
      </c>
      <c r="C51" s="32" t="str">
        <f>IF(B51="","-",_xlfn.XLOOKUP($B51,'Base de données'!$B:$B,SECRET!$X:$X,"",0,1))</f>
        <v>Riou Matthieu</v>
      </c>
      <c r="D51" s="27">
        <f>IF(B51="","-",_xlfn.XLOOKUP($B51,'Base de données'!$B:$B,'Base de données'!$A:$A,"",0,1))</f>
        <v>45839</v>
      </c>
      <c r="E51" s="27" t="str">
        <f>IF(B51="","-",_xlfn.XLOOKUP($B51,'Base de données'!$B:$B,'Base de données'!$L:$L,"",0,1))</f>
        <v>Occitanie</v>
      </c>
    </row>
    <row r="52" spans="2:5" x14ac:dyDescent="0.3">
      <c r="B52" s="7" t="str">
        <v>8P8VA</v>
      </c>
      <c r="C52" s="32" t="str">
        <f>IF(B52="","-",_xlfn.XLOOKUP($B52,'Base de données'!$B:$B,SECRET!$X:$X,"",0,1))</f>
        <v>Langlois Clémence</v>
      </c>
      <c r="D52" s="27">
        <f>IF(B52="","-",_xlfn.XLOOKUP($B52,'Base de données'!$B:$B,'Base de données'!$A:$A,"",0,1))</f>
        <v>45870</v>
      </c>
      <c r="E52" s="27" t="str">
        <f>IF(B52="","-",_xlfn.XLOOKUP($B52,'Base de données'!$B:$B,'Base de données'!$L:$L,"",0,1))</f>
        <v>Hauts-de-France</v>
      </c>
    </row>
    <row r="53" spans="2:5" x14ac:dyDescent="0.3">
      <c r="B53" s="7" t="str">
        <v>EBRDJ</v>
      </c>
      <c r="C53" s="32" t="str">
        <f>IF(B53="","-",_xlfn.XLOOKUP($B53,'Base de données'!$B:$B,SECRET!$X:$X,"",0,1))</f>
        <v>Joubert Charles</v>
      </c>
      <c r="D53" s="27">
        <f>IF(B53="","-",_xlfn.XLOOKUP($B53,'Base de données'!$B:$B,'Base de données'!$A:$A,"",0,1))</f>
        <v>45870</v>
      </c>
      <c r="E53" s="27" t="str">
        <f>IF(B53="","-",_xlfn.XLOOKUP($B53,'Base de données'!$B:$B,'Base de données'!$L:$L,"",0,1))</f>
        <v>Bourgogne-Franche-Comté</v>
      </c>
    </row>
    <row r="54" spans="2:5" x14ac:dyDescent="0.3">
      <c r="B54" s="7" t="str">
        <v>3GERK</v>
      </c>
      <c r="C54" s="32" t="str">
        <f>IF(B54="","-",_xlfn.XLOOKUP($B54,'Base de données'!$B:$B,SECRET!$X:$X,"",0,1))</f>
        <v>Robin Emmanuel</v>
      </c>
      <c r="D54" s="27">
        <f>IF(B54="","-",_xlfn.XLOOKUP($B54,'Base de données'!$B:$B,'Base de données'!$A:$A,"",0,1))</f>
        <v>45870</v>
      </c>
      <c r="E54" s="27" t="str">
        <f>IF(B54="","-",_xlfn.XLOOKUP($B54,'Base de données'!$B:$B,'Base de données'!$L:$L,"",0,1))</f>
        <v>Centre-Val de Loire</v>
      </c>
    </row>
    <row r="55" spans="2:5" x14ac:dyDescent="0.3">
      <c r="B55" s="7" t="str">
        <v>BJWZO</v>
      </c>
      <c r="C55" s="32" t="str">
        <f>IF(B55="","-",_xlfn.XLOOKUP($B55,'Base de données'!$B:$B,SECRET!$X:$X,"",0,1))</f>
        <v>Gros Jacqueline</v>
      </c>
      <c r="D55" s="27">
        <f>IF(B55="","-",_xlfn.XLOOKUP($B55,'Base de données'!$B:$B,'Base de données'!$A:$A,"",0,1))</f>
        <v>45870</v>
      </c>
      <c r="E55" s="27" t="str">
        <f>IF(B55="","-",_xlfn.XLOOKUP($B55,'Base de données'!$B:$B,'Base de données'!$L:$L,"",0,1))</f>
        <v>Grand Est</v>
      </c>
    </row>
    <row r="56" spans="2:5" x14ac:dyDescent="0.3">
      <c r="B56" s="7" t="str">
        <v>XYFVD</v>
      </c>
      <c r="C56" s="32" t="str">
        <f>IF(B56="","-",_xlfn.XLOOKUP($B56,'Base de données'!$B:$B,SECRET!$X:$X,"",0,1))</f>
        <v>Richard Dominique</v>
      </c>
      <c r="D56" s="27">
        <f>IF(B56="","-",_xlfn.XLOOKUP($B56,'Base de données'!$B:$B,'Base de données'!$A:$A,"",0,1))</f>
        <v>45870</v>
      </c>
      <c r="E56" s="27" t="str">
        <f>IF(B56="","-",_xlfn.XLOOKUP($B56,'Base de données'!$B:$B,'Base de données'!$L:$L,"",0,1))</f>
        <v>Hauts-de-France</v>
      </c>
    </row>
    <row r="57" spans="2:5" x14ac:dyDescent="0.3">
      <c r="B57" s="7" t="str">
        <v>0MUMI</v>
      </c>
      <c r="C57" s="32" t="str">
        <f>IF(B57="","-",_xlfn.XLOOKUP($B57,'Base de données'!$B:$B,SECRET!$X:$X,"",0,1))</f>
        <v>Valette Bernadette</v>
      </c>
      <c r="D57" s="27">
        <f>IF(B57="","-",_xlfn.XLOOKUP($B57,'Base de données'!$B:$B,'Base de données'!$A:$A,"",0,1))</f>
        <v>45870</v>
      </c>
      <c r="E57" s="27" t="str">
        <f>IF(B57="","-",_xlfn.XLOOKUP($B57,'Base de données'!$B:$B,'Base de données'!$L:$L,"",0,1))</f>
        <v>Occitanie</v>
      </c>
    </row>
    <row r="58" spans="2:5" x14ac:dyDescent="0.3">
      <c r="B58" s="7" t="str">
        <v>ISWCI</v>
      </c>
      <c r="C58" s="32" t="str">
        <f>IF(B58="","-",_xlfn.XLOOKUP($B58,'Base de données'!$B:$B,SECRET!$X:$X,"",0,1))</f>
        <v>Lucas Honoré</v>
      </c>
      <c r="D58" s="27">
        <f>IF(B58="","-",_xlfn.XLOOKUP($B58,'Base de données'!$B:$B,'Base de données'!$A:$A,"",0,1))</f>
        <v>45870</v>
      </c>
      <c r="E58" s="27" t="str">
        <f>IF(B58="","-",_xlfn.XLOOKUP($B58,'Base de données'!$B:$B,'Base de données'!$L:$L,"",0,1))</f>
        <v>Corse</v>
      </c>
    </row>
    <row r="59" spans="2:5" x14ac:dyDescent="0.3">
      <c r="B59" s="7" t="str">
        <v>OZ5E3</v>
      </c>
      <c r="C59" s="32" t="str">
        <f>IF(B59="","-",_xlfn.XLOOKUP($B59,'Base de données'!$B:$B,SECRET!$X:$X,"",0,1))</f>
        <v>Laporte Émile</v>
      </c>
      <c r="D59" s="27">
        <f>IF(B59="","-",_xlfn.XLOOKUP($B59,'Base de données'!$B:$B,'Base de données'!$A:$A,"",0,1))</f>
        <v>45870</v>
      </c>
      <c r="E59" s="27" t="str">
        <f>IF(B59="","-",_xlfn.XLOOKUP($B59,'Base de données'!$B:$B,'Base de données'!$L:$L,"",0,1))</f>
        <v>Nouvelle-Aquitaine</v>
      </c>
    </row>
    <row r="60" spans="2:5" x14ac:dyDescent="0.3">
      <c r="B60" s="7" t="str">
        <v>OS8KH</v>
      </c>
      <c r="C60" s="32" t="str">
        <f>IF(B60="","-",_xlfn.XLOOKUP($B60,'Base de données'!$B:$B,SECRET!$X:$X,"",0,1))</f>
        <v>Dumont Suzanne</v>
      </c>
      <c r="D60" s="27">
        <f>IF(B60="","-",_xlfn.XLOOKUP($B60,'Base de données'!$B:$B,'Base de données'!$A:$A,"",0,1))</f>
        <v>45901</v>
      </c>
      <c r="E60" s="27" t="str">
        <f>IF(B60="","-",_xlfn.XLOOKUP($B60,'Base de données'!$B:$B,'Base de données'!$L:$L,"",0,1))</f>
        <v>Hauts-de-France</v>
      </c>
    </row>
    <row r="61" spans="2:5" x14ac:dyDescent="0.3">
      <c r="B61" s="7" t="str">
        <v>ZOER1</v>
      </c>
      <c r="C61" s="32" t="str">
        <f>IF(B61="","-",_xlfn.XLOOKUP($B61,'Base de données'!$B:$B,SECRET!$X:$X,"",0,1))</f>
        <v>Garnier Édith</v>
      </c>
      <c r="D61" s="27">
        <f>IF(B61="","-",_xlfn.XLOOKUP($B61,'Base de données'!$B:$B,'Base de données'!$A:$A,"",0,1))</f>
        <v>45901</v>
      </c>
      <c r="E61" s="27" t="str">
        <f>IF(B61="","-",_xlfn.XLOOKUP($B61,'Base de données'!$B:$B,'Base de données'!$L:$L,"",0,1))</f>
        <v>Hauts-de-France</v>
      </c>
    </row>
    <row r="62" spans="2:5" x14ac:dyDescent="0.3">
      <c r="B62" s="7" t="str">
        <v>HJWK5</v>
      </c>
      <c r="C62" s="32" t="str">
        <f>IF(B62="","-",_xlfn.XLOOKUP($B62,'Base de données'!$B:$B,SECRET!$X:$X,"",0,1))</f>
        <v>Pascal Jeanne</v>
      </c>
      <c r="D62" s="27">
        <f>IF(B62="","-",_xlfn.XLOOKUP($B62,'Base de données'!$B:$B,'Base de données'!$A:$A,"",0,1))</f>
        <v>45901</v>
      </c>
      <c r="E62" s="27" t="str">
        <f>IF(B62="","-",_xlfn.XLOOKUP($B62,'Base de données'!$B:$B,'Base de données'!$L:$L,"",0,1))</f>
        <v>Auvergne-Rhône-Alpes</v>
      </c>
    </row>
    <row r="63" spans="2:5" x14ac:dyDescent="0.3">
      <c r="B63" s="7" t="str">
        <v>VH0NW</v>
      </c>
      <c r="C63" s="32" t="str">
        <f>IF(B63="","-",_xlfn.XLOOKUP($B63,'Base de données'!$B:$B,SECRET!$X:$X,"",0,1))</f>
        <v>Martinez Christophe</v>
      </c>
      <c r="D63" s="27">
        <f>IF(B63="","-",_xlfn.XLOOKUP($B63,'Base de données'!$B:$B,'Base de données'!$A:$A,"",0,1))</f>
        <v>45901</v>
      </c>
      <c r="E63" s="27" t="str">
        <f>IF(B63="","-",_xlfn.XLOOKUP($B63,'Base de données'!$B:$B,'Base de données'!$L:$L,"",0,1))</f>
        <v>Île-de-France</v>
      </c>
    </row>
    <row r="64" spans="2:5" x14ac:dyDescent="0.3">
      <c r="B64" s="7" t="str">
        <v>YQOFX</v>
      </c>
      <c r="C64" s="32" t="str">
        <f>IF(B64="","-",_xlfn.XLOOKUP($B64,'Base de données'!$B:$B,SECRET!$X:$X,"",0,1))</f>
        <v>Gallet Aurélie</v>
      </c>
      <c r="D64" s="27">
        <f>IF(B64="","-",_xlfn.XLOOKUP($B64,'Base de données'!$B:$B,'Base de données'!$A:$A,"",0,1))</f>
        <v>45901</v>
      </c>
      <c r="E64" s="27" t="str">
        <f>IF(B64="","-",_xlfn.XLOOKUP($B64,'Base de données'!$B:$B,'Base de données'!$L:$L,"",0,1))</f>
        <v>Île-de-France</v>
      </c>
    </row>
    <row r="65" spans="2:5" x14ac:dyDescent="0.3">
      <c r="B65" s="7" t="str">
        <v>XJOZZ</v>
      </c>
      <c r="C65" s="32" t="str">
        <f>IF(B65="","-",_xlfn.XLOOKUP($B65,'Base de données'!$B:$B,SECRET!$X:$X,"",0,1))</f>
        <v>Georges Zoé</v>
      </c>
      <c r="D65" s="27">
        <f>IF(B65="","-",_xlfn.XLOOKUP($B65,'Base de données'!$B:$B,'Base de données'!$A:$A,"",0,1))</f>
        <v>45901</v>
      </c>
      <c r="E65" s="27" t="str">
        <f>IF(B65="","-",_xlfn.XLOOKUP($B65,'Base de données'!$B:$B,'Base de données'!$L:$L,"",0,1))</f>
        <v>Île-de-France</v>
      </c>
    </row>
    <row r="66" spans="2:5" x14ac:dyDescent="0.3">
      <c r="B66" s="7" t="str">
        <v>0CNUS</v>
      </c>
      <c r="C66" s="32" t="str">
        <f>IF(B66="","-",_xlfn.XLOOKUP($B66,'Base de données'!$B:$B,SECRET!$X:$X,"",0,1))</f>
        <v>Noël Pauline</v>
      </c>
      <c r="D66" s="27">
        <f>IF(B66="","-",_xlfn.XLOOKUP($B66,'Base de données'!$B:$B,'Base de données'!$A:$A,"",0,1))</f>
        <v>45901</v>
      </c>
      <c r="E66" s="27" t="str">
        <f>IF(B66="","-",_xlfn.XLOOKUP($B66,'Base de données'!$B:$B,'Base de données'!$L:$L,"",0,1))</f>
        <v>Hauts-de-France</v>
      </c>
    </row>
    <row r="67" spans="2:5" x14ac:dyDescent="0.3">
      <c r="B67" s="7" t="str">
        <v>0RFJ9</v>
      </c>
      <c r="C67" s="32" t="str">
        <f>IF(B67="","-",_xlfn.XLOOKUP($B67,'Base de données'!$B:$B,SECRET!$X:$X,"",0,1))</f>
        <v>Rousset Geneviève</v>
      </c>
      <c r="D67" s="27">
        <f>IF(B67="","-",_xlfn.XLOOKUP($B67,'Base de données'!$B:$B,'Base de données'!$A:$A,"",0,1))</f>
        <v>45901</v>
      </c>
      <c r="E67" s="27" t="str">
        <f>IF(B67="","-",_xlfn.XLOOKUP($B67,'Base de données'!$B:$B,'Base de données'!$L:$L,"",0,1))</f>
        <v>Pays de la Loire</v>
      </c>
    </row>
    <row r="68" spans="2:5" x14ac:dyDescent="0.3">
      <c r="B68" s="7" t="str">
        <v>LLIVG</v>
      </c>
      <c r="C68" s="32" t="str">
        <f>IF(B68="","-",_xlfn.XLOOKUP($B68,'Base de données'!$B:$B,SECRET!$X:$X,"",0,1))</f>
        <v>Bonneau Lucie</v>
      </c>
      <c r="D68" s="27">
        <f>IF(B68="","-",_xlfn.XLOOKUP($B68,'Base de données'!$B:$B,'Base de données'!$A:$A,"",0,1))</f>
        <v>45901</v>
      </c>
      <c r="E68" s="27" t="str">
        <f>IF(B68="","-",_xlfn.XLOOKUP($B68,'Base de données'!$B:$B,'Base de données'!$L:$L,"",0,1))</f>
        <v>Bretagne</v>
      </c>
    </row>
    <row r="69" spans="2:5" x14ac:dyDescent="0.3">
      <c r="B69" s="7" t="str">
        <v>UF9Q6</v>
      </c>
      <c r="C69" s="32" t="str">
        <f>IF(B69="","-",_xlfn.XLOOKUP($B69,'Base de données'!$B:$B,SECRET!$X:$X,"",0,1))</f>
        <v>Hoareau Théophile</v>
      </c>
      <c r="D69" s="27">
        <f>IF(B69="","-",_xlfn.XLOOKUP($B69,'Base de données'!$B:$B,'Base de données'!$A:$A,"",0,1))</f>
        <v>45901</v>
      </c>
      <c r="E69" s="27" t="str">
        <f>IF(B69="","-",_xlfn.XLOOKUP($B69,'Base de données'!$B:$B,'Base de données'!$L:$L,"",0,1))</f>
        <v>Centre-Val de Loire</v>
      </c>
    </row>
    <row r="70" spans="2:5" x14ac:dyDescent="0.3">
      <c r="B70" s="7" t="str">
        <v>BWV5N</v>
      </c>
      <c r="C70" s="32" t="str">
        <f>IF(B70="","-",_xlfn.XLOOKUP($B70,'Base de données'!$B:$B,SECRET!$X:$X,"",0,1))</f>
        <v>Michaud Gabriel</v>
      </c>
      <c r="D70" s="27">
        <f>IF(B70="","-",_xlfn.XLOOKUP($B70,'Base de données'!$B:$B,'Base de données'!$A:$A,"",0,1))</f>
        <v>45931</v>
      </c>
      <c r="E70" s="27" t="str">
        <f>IF(B70="","-",_xlfn.XLOOKUP($B70,'Base de données'!$B:$B,'Base de données'!$L:$L,"",0,1))</f>
        <v>Bretagne</v>
      </c>
    </row>
    <row r="71" spans="2:5" x14ac:dyDescent="0.3">
      <c r="B71" s="7" t="str">
        <v>58GDE</v>
      </c>
      <c r="C71" s="32" t="str">
        <f>IF(B71="","-",_xlfn.XLOOKUP($B71,'Base de données'!$B:$B,SECRET!$X:$X,"",0,1))</f>
        <v>Pottier Christelle</v>
      </c>
      <c r="D71" s="27">
        <f>IF(B71="","-",_xlfn.XLOOKUP($B71,'Base de données'!$B:$B,'Base de données'!$A:$A,"",0,1))</f>
        <v>45931</v>
      </c>
      <c r="E71" s="27" t="str">
        <f>IF(B71="","-",_xlfn.XLOOKUP($B71,'Base de données'!$B:$B,'Base de données'!$L:$L,"",0,1))</f>
        <v>Provence-Alpes-Côte d’Azur</v>
      </c>
    </row>
    <row r="72" spans="2:5" x14ac:dyDescent="0.3">
      <c r="B72" s="7" t="str">
        <v>J93JQ</v>
      </c>
      <c r="C72" s="32" t="str">
        <f>IF(B72="","-",_xlfn.XLOOKUP($B72,'Base de données'!$B:$B,SECRET!$X:$X,"",0,1))</f>
        <v>Diallo Bertrand</v>
      </c>
      <c r="D72" s="27">
        <f>IF(B72="","-",_xlfn.XLOOKUP($B72,'Base de données'!$B:$B,'Base de données'!$A:$A,"",0,1))</f>
        <v>45931</v>
      </c>
      <c r="E72" s="27" t="str">
        <f>IF(B72="","-",_xlfn.XLOOKUP($B72,'Base de données'!$B:$B,'Base de données'!$L:$L,"",0,1))</f>
        <v>Normandie</v>
      </c>
    </row>
    <row r="73" spans="2:5" x14ac:dyDescent="0.3">
      <c r="B73" s="7" t="str">
        <v>HT3G7</v>
      </c>
      <c r="C73" s="32" t="str">
        <f>IF(B73="","-",_xlfn.XLOOKUP($B73,'Base de données'!$B:$B,SECRET!$X:$X,"",0,1))</f>
        <v>Cousin Manon</v>
      </c>
      <c r="D73" s="27">
        <f>IF(B73="","-",_xlfn.XLOOKUP($B73,'Base de données'!$B:$B,'Base de données'!$A:$A,"",0,1))</f>
        <v>45931</v>
      </c>
      <c r="E73" s="27" t="str">
        <f>IF(B73="","-",_xlfn.XLOOKUP($B73,'Base de données'!$B:$B,'Base de données'!$L:$L,"",0,1))</f>
        <v>Pays de la Loire</v>
      </c>
    </row>
    <row r="74" spans="2:5" x14ac:dyDescent="0.3">
      <c r="B74" s="7" t="str">
        <v>M9SM0</v>
      </c>
      <c r="C74" s="32" t="str">
        <f>IF(B74="","-",_xlfn.XLOOKUP($B74,'Base de données'!$B:$B,SECRET!$X:$X,"",0,1))</f>
        <v>Brun Frédérique</v>
      </c>
      <c r="D74" s="27">
        <f>IF(B74="","-",_xlfn.XLOOKUP($B74,'Base de données'!$B:$B,'Base de données'!$A:$A,"",0,1))</f>
        <v>45931</v>
      </c>
      <c r="E74" s="27" t="str">
        <f>IF(B74="","-",_xlfn.XLOOKUP($B74,'Base de données'!$B:$B,'Base de données'!$L:$L,"",0,1))</f>
        <v>Corse</v>
      </c>
    </row>
    <row r="75" spans="2:5" x14ac:dyDescent="0.3">
      <c r="B75" s="7" t="str">
        <v>8Y304</v>
      </c>
      <c r="C75" s="32" t="str">
        <f>IF(B75="","-",_xlfn.XLOOKUP($B75,'Base de données'!$B:$B,SECRET!$X:$X,"",0,1))</f>
        <v>Briand Stéphanie</v>
      </c>
      <c r="D75" s="27">
        <f>IF(B75="","-",_xlfn.XLOOKUP($B75,'Base de données'!$B:$B,'Base de données'!$A:$A,"",0,1))</f>
        <v>45931</v>
      </c>
      <c r="E75" s="27" t="str">
        <f>IF(B75="","-",_xlfn.XLOOKUP($B75,'Base de données'!$B:$B,'Base de données'!$L:$L,"",0,1))</f>
        <v>Île-de-France</v>
      </c>
    </row>
    <row r="76" spans="2:5" x14ac:dyDescent="0.3">
      <c r="B76" s="7" t="str">
        <v>M8RZ9</v>
      </c>
      <c r="C76" s="32" t="str">
        <f>IF(B76="","-",_xlfn.XLOOKUP($B76,'Base de données'!$B:$B,SECRET!$X:$X,"",0,1))</f>
        <v>Gimenez Hélène</v>
      </c>
      <c r="D76" s="27">
        <f>IF(B76="","-",_xlfn.XLOOKUP($B76,'Base de données'!$B:$B,'Base de données'!$A:$A,"",0,1))</f>
        <v>45931</v>
      </c>
      <c r="E76" s="27" t="str">
        <f>IF(B76="","-",_xlfn.XLOOKUP($B76,'Base de données'!$B:$B,'Base de données'!$L:$L,"",0,1))</f>
        <v>Île-de-France</v>
      </c>
    </row>
    <row r="77" spans="2:5" x14ac:dyDescent="0.3">
      <c r="B77" s="7" t="str">
        <v>36O5F</v>
      </c>
      <c r="C77" s="32" t="str">
        <f>IF(B77="","-",_xlfn.XLOOKUP($B77,'Base de données'!$B:$B,SECRET!$X:$X,"",0,1))</f>
        <v>Lecomte Bernard</v>
      </c>
      <c r="D77" s="27">
        <f>IF(B77="","-",_xlfn.XLOOKUP($B77,'Base de données'!$B:$B,'Base de données'!$A:$A,"",0,1))</f>
        <v>45931</v>
      </c>
      <c r="E77" s="27" t="str">
        <f>IF(B77="","-",_xlfn.XLOOKUP($B77,'Base de données'!$B:$B,'Base de données'!$L:$L,"",0,1))</f>
        <v>Île-de-France</v>
      </c>
    </row>
    <row r="78" spans="2:5" x14ac:dyDescent="0.3">
      <c r="B78" s="7" t="str">
        <v>2O7N7</v>
      </c>
      <c r="C78" s="32" t="str">
        <f>IF(B78="","-",_xlfn.XLOOKUP($B78,'Base de données'!$B:$B,SECRET!$X:$X,"",0,1))</f>
        <v>Bodin Anouk</v>
      </c>
      <c r="D78" s="27">
        <f>IF(B78="","-",_xlfn.XLOOKUP($B78,'Base de données'!$B:$B,'Base de données'!$A:$A,"",0,1))</f>
        <v>45962</v>
      </c>
      <c r="E78" s="27" t="str">
        <f>IF(B78="","-",_xlfn.XLOOKUP($B78,'Base de données'!$B:$B,'Base de données'!$L:$L,"",0,1))</f>
        <v>Grand Est</v>
      </c>
    </row>
    <row r="79" spans="2:5" x14ac:dyDescent="0.3">
      <c r="B79" s="7" t="str">
        <v>M70KB</v>
      </c>
      <c r="C79" s="32" t="str">
        <f>IF(B79="","-",_xlfn.XLOOKUP($B79,'Base de données'!$B:$B,SECRET!$X:$X,"",0,1))</f>
        <v>Clément Yves</v>
      </c>
      <c r="D79" s="27">
        <f>IF(B79="","-",_xlfn.XLOOKUP($B79,'Base de données'!$B:$B,'Base de données'!$A:$A,"",0,1))</f>
        <v>45962</v>
      </c>
      <c r="E79" s="27" t="str">
        <f>IF(B79="","-",_xlfn.XLOOKUP($B79,'Base de données'!$B:$B,'Base de données'!$L:$L,"",0,1))</f>
        <v>Île-de-France</v>
      </c>
    </row>
    <row r="80" spans="2:5" x14ac:dyDescent="0.3">
      <c r="B80" s="7" t="str">
        <v>TZ21F</v>
      </c>
      <c r="C80" s="32" t="str">
        <f>IF(B80="","-",_xlfn.XLOOKUP($B80,'Base de données'!$B:$B,SECRET!$X:$X,"",0,1))</f>
        <v>Nguyen Manon</v>
      </c>
      <c r="D80" s="27">
        <f>IF(B80="","-",_xlfn.XLOOKUP($B80,'Base de données'!$B:$B,'Base de données'!$A:$A,"",0,1))</f>
        <v>45962</v>
      </c>
      <c r="E80" s="27" t="str">
        <f>IF(B80="","-",_xlfn.XLOOKUP($B80,'Base de données'!$B:$B,'Base de données'!$L:$L,"",0,1))</f>
        <v>Île-de-France</v>
      </c>
    </row>
    <row r="81" spans="2:5" x14ac:dyDescent="0.3">
      <c r="B81" s="7" t="str">
        <v>GR6D9</v>
      </c>
      <c r="C81" s="32" t="str">
        <f>IF(B81="","-",_xlfn.XLOOKUP($B81,'Base de données'!$B:$B,SECRET!$X:$X,"",0,1))</f>
        <v>Leleu Maurice</v>
      </c>
      <c r="D81" s="27">
        <f>IF(B81="","-",_xlfn.XLOOKUP($B81,'Base de données'!$B:$B,'Base de données'!$A:$A,"",0,1))</f>
        <v>45962</v>
      </c>
      <c r="E81" s="27" t="str">
        <f>IF(B81="","-",_xlfn.XLOOKUP($B81,'Base de données'!$B:$B,'Base de données'!$L:$L,"",0,1))</f>
        <v>Auvergne-Rhône-Alpes</v>
      </c>
    </row>
    <row r="82" spans="2:5" x14ac:dyDescent="0.3">
      <c r="B82" s="7" t="str">
        <v>CZL1T</v>
      </c>
      <c r="C82" s="32" t="str">
        <f>IF(B82="","-",_xlfn.XLOOKUP($B82,'Base de données'!$B:$B,SECRET!$X:$X,"",0,1))</f>
        <v>Martin Rémy</v>
      </c>
      <c r="D82" s="27">
        <f>IF(B82="","-",_xlfn.XLOOKUP($B82,'Base de données'!$B:$B,'Base de données'!$A:$A,"",0,1))</f>
        <v>45962</v>
      </c>
      <c r="E82" s="27" t="str">
        <f>IF(B82="","-",_xlfn.XLOOKUP($B82,'Base de données'!$B:$B,'Base de données'!$L:$L,"",0,1))</f>
        <v>Occitanie</v>
      </c>
    </row>
    <row r="83" spans="2:5" x14ac:dyDescent="0.3">
      <c r="B83" s="7" t="str">
        <v>GW0AF</v>
      </c>
      <c r="C83" s="32" t="str">
        <f>IF(B83="","-",_xlfn.XLOOKUP($B83,'Base de données'!$B:$B,SECRET!$X:$X,"",0,1))</f>
        <v>Lebon Aurélie</v>
      </c>
      <c r="D83" s="27">
        <f>IF(B83="","-",_xlfn.XLOOKUP($B83,'Base de données'!$B:$B,'Base de données'!$A:$A,"",0,1))</f>
        <v>45962</v>
      </c>
      <c r="E83" s="27" t="str">
        <f>IF(B83="","-",_xlfn.XLOOKUP($B83,'Base de données'!$B:$B,'Base de données'!$L:$L,"",0,1))</f>
        <v>Île-de-France</v>
      </c>
    </row>
    <row r="84" spans="2:5" x14ac:dyDescent="0.3">
      <c r="B84" s="7" t="str">
        <v>68IPS</v>
      </c>
      <c r="C84" s="32" t="str">
        <f>IF(B84="","-",_xlfn.XLOOKUP($B84,'Base de données'!$B:$B,SECRET!$X:$X,"",0,1))</f>
        <v>Aubry Pauline</v>
      </c>
      <c r="D84" s="27">
        <f>IF(B84="","-",_xlfn.XLOOKUP($B84,'Base de données'!$B:$B,'Base de données'!$A:$A,"",0,1))</f>
        <v>45962</v>
      </c>
      <c r="E84" s="27" t="str">
        <f>IF(B84="","-",_xlfn.XLOOKUP($B84,'Base de données'!$B:$B,'Base de données'!$L:$L,"",0,1))</f>
        <v>Hauts-de-France</v>
      </c>
    </row>
    <row r="85" spans="2:5" x14ac:dyDescent="0.3">
      <c r="B85" s="7" t="str">
        <v>ILHMU</v>
      </c>
      <c r="C85" s="32" t="str">
        <f>IF(B85="","-",_xlfn.XLOOKUP($B85,'Base de données'!$B:$B,SECRET!$X:$X,"",0,1))</f>
        <v>Lefort Charlotte</v>
      </c>
      <c r="D85" s="27">
        <f>IF(B85="","-",_xlfn.XLOOKUP($B85,'Base de données'!$B:$B,'Base de données'!$A:$A,"",0,1))</f>
        <v>45962</v>
      </c>
      <c r="E85" s="27" t="str">
        <f>IF(B85="","-",_xlfn.XLOOKUP($B85,'Base de données'!$B:$B,'Base de données'!$L:$L,"",0,1))</f>
        <v>Île-de-France</v>
      </c>
    </row>
    <row r="86" spans="2:5" x14ac:dyDescent="0.3">
      <c r="B86" s="7" t="str">
        <v>RLVCC</v>
      </c>
      <c r="C86" s="32" t="str">
        <f>IF(B86="","-",_xlfn.XLOOKUP($B86,'Base de données'!$B:$B,SECRET!$X:$X,"",0,1))</f>
        <v>Brunet Bernadette</v>
      </c>
      <c r="D86" s="27">
        <f>IF(B86="","-",_xlfn.XLOOKUP($B86,'Base de données'!$B:$B,'Base de données'!$A:$A,"",0,1))</f>
        <v>45962</v>
      </c>
      <c r="E86" s="27" t="str">
        <f>IF(B86="","-",_xlfn.XLOOKUP($B86,'Base de données'!$B:$B,'Base de données'!$L:$L,"",0,1))</f>
        <v>Normandie</v>
      </c>
    </row>
    <row r="87" spans="2:5" x14ac:dyDescent="0.3">
      <c r="B87" s="7" t="str">
        <v>IWYGR</v>
      </c>
      <c r="C87" s="32" t="str">
        <f>IF(B87="","-",_xlfn.XLOOKUP($B87,'Base de données'!$B:$B,SECRET!$X:$X,"",0,1))</f>
        <v>Delannoy Luc</v>
      </c>
      <c r="D87" s="27">
        <f>IF(B87="","-",_xlfn.XLOOKUP($B87,'Base de données'!$B:$B,'Base de données'!$A:$A,"",0,1))</f>
        <v>45962</v>
      </c>
      <c r="E87" s="27" t="str">
        <f>IF(B87="","-",_xlfn.XLOOKUP($B87,'Base de données'!$B:$B,'Base de données'!$L:$L,"",0,1))</f>
        <v>Grand Est</v>
      </c>
    </row>
    <row r="88" spans="2:5" x14ac:dyDescent="0.3">
      <c r="B88" s="7" t="str">
        <v>6WN15</v>
      </c>
      <c r="C88" s="32" t="str">
        <f>IF(B88="","-",_xlfn.XLOOKUP($B88,'Base de données'!$B:$B,SECRET!$X:$X,"",0,1))</f>
        <v>Raynaud Gilbert</v>
      </c>
      <c r="D88" s="27">
        <f>IF(B88="","-",_xlfn.XLOOKUP($B88,'Base de données'!$B:$B,'Base de données'!$A:$A,"",0,1))</f>
        <v>45992</v>
      </c>
      <c r="E88" s="27" t="str">
        <f>IF(B88="","-",_xlfn.XLOOKUP($B88,'Base de données'!$B:$B,'Base de données'!$L:$L,"",0,1))</f>
        <v>Centre-Val de Loire</v>
      </c>
    </row>
    <row r="89" spans="2:5" x14ac:dyDescent="0.3">
      <c r="B89" s="7" t="str">
        <v>WNIF5</v>
      </c>
      <c r="C89" s="32" t="str">
        <f>IF(B89="","-",_xlfn.XLOOKUP($B89,'Base de données'!$B:$B,SECRET!$X:$X,"",0,1))</f>
        <v>Cordier Pauline</v>
      </c>
      <c r="D89" s="27">
        <f>IF(B89="","-",_xlfn.XLOOKUP($B89,'Base de données'!$B:$B,'Base de données'!$A:$A,"",0,1))</f>
        <v>45992</v>
      </c>
      <c r="E89" s="27" t="str">
        <f>IF(B89="","-",_xlfn.XLOOKUP($B89,'Base de données'!$B:$B,'Base de données'!$L:$L,"",0,1))</f>
        <v>Corse</v>
      </c>
    </row>
    <row r="90" spans="2:5" x14ac:dyDescent="0.3">
      <c r="B90" s="7" t="str">
        <v>XV8PB</v>
      </c>
      <c r="C90" s="32" t="str">
        <f>IF(B90="","-",_xlfn.XLOOKUP($B90,'Base de données'!$B:$B,SECRET!$X:$X,"",0,1))</f>
        <v>Caron Roland</v>
      </c>
      <c r="D90" s="27">
        <f>IF(B90="","-",_xlfn.XLOOKUP($B90,'Base de données'!$B:$B,'Base de données'!$A:$A,"",0,1))</f>
        <v>45992</v>
      </c>
      <c r="E90" s="27" t="str">
        <f>IF(B90="","-",_xlfn.XLOOKUP($B90,'Base de données'!$B:$B,'Base de données'!$L:$L,"",0,1))</f>
        <v>Auvergne-Rhône-Alpes</v>
      </c>
    </row>
    <row r="91" spans="2:5" x14ac:dyDescent="0.3">
      <c r="B91" s="7" t="str">
        <v>NBO3X</v>
      </c>
      <c r="C91" s="32" t="str">
        <f>IF(B91="","-",_xlfn.XLOOKUP($B91,'Base de données'!$B:$B,SECRET!$X:$X,"",0,1))</f>
        <v>Étienne Adrienne</v>
      </c>
      <c r="D91" s="27">
        <f>IF(B91="","-",_xlfn.XLOOKUP($B91,'Base de données'!$B:$B,'Base de données'!$A:$A,"",0,1))</f>
        <v>45992</v>
      </c>
      <c r="E91" s="27" t="str">
        <f>IF(B91="","-",_xlfn.XLOOKUP($B91,'Base de données'!$B:$B,'Base de données'!$L:$L,"",0,1))</f>
        <v>Île-de-France</v>
      </c>
    </row>
    <row r="92" spans="2:5" x14ac:dyDescent="0.3">
      <c r="B92" s="7" t="str">
        <v>U09KY</v>
      </c>
      <c r="C92" s="32" t="str">
        <f>IF(B92="","-",_xlfn.XLOOKUP($B92,'Base de données'!$B:$B,SECRET!$X:$X,"",0,1))</f>
        <v>Cohen Louis</v>
      </c>
      <c r="D92" s="27">
        <f>IF(B92="","-",_xlfn.XLOOKUP($B92,'Base de données'!$B:$B,'Base de données'!$A:$A,"",0,1))</f>
        <v>45992</v>
      </c>
      <c r="E92" s="27" t="str">
        <f>IF(B92="","-",_xlfn.XLOOKUP($B92,'Base de données'!$B:$B,'Base de données'!$L:$L,"",0,1))</f>
        <v>Corse</v>
      </c>
    </row>
    <row r="93" spans="2:5" x14ac:dyDescent="0.3">
      <c r="B93" s="7">
        <v>0</v>
      </c>
      <c r="C93" s="32" t="str">
        <f>IF(B93="","-",_xlfn.XLOOKUP($B93,'Base de données'!$B:$B,SECRET!$X:$X,"",0,1))</f>
        <v/>
      </c>
      <c r="D93" s="27" t="str">
        <f>IF(B93="","-",_xlfn.XLOOKUP($B93,'Base de données'!$B:$B,'Base de données'!$A:$A,"",0,1))</f>
        <v/>
      </c>
      <c r="E93" s="27" t="str">
        <f>IF(B93="","-",_xlfn.XLOOKUP($B93,'Base de données'!$B:$B,'Base de données'!$L:$L,"",0,1))</f>
        <v/>
      </c>
    </row>
    <row r="94" spans="2:5" x14ac:dyDescent="0.3">
      <c r="B94" s="7"/>
      <c r="C94" s="32" t="str">
        <f>IF(B94="","-",_xlfn.XLOOKUP($B94,'Base de données'!$B:$B,SECRET!$X:$X,"",0,1))</f>
        <v>-</v>
      </c>
      <c r="D94" s="27" t="str">
        <f>IF(B94="","-",_xlfn.XLOOKUP($B94,'Base de données'!$B:$B,'Base de données'!$A:$A,"",0,1))</f>
        <v>-</v>
      </c>
      <c r="E94" s="27" t="str">
        <f>IF(B94="","-",_xlfn.XLOOKUP($B94,'Base de données'!$B:$B,'Base de données'!$L:$L,"",0,1))</f>
        <v>-</v>
      </c>
    </row>
    <row r="95" spans="2:5" x14ac:dyDescent="0.3">
      <c r="B95" s="7"/>
      <c r="C95" s="32" t="str">
        <f>IF(B95="","-",_xlfn.XLOOKUP($B95,'Base de données'!$B:$B,SECRET!$X:$X,"",0,1))</f>
        <v>-</v>
      </c>
      <c r="D95" s="27" t="str">
        <f>IF(B95="","-",_xlfn.XLOOKUP($B95,'Base de données'!$B:$B,'Base de données'!$A:$A,"",0,1))</f>
        <v>-</v>
      </c>
      <c r="E95" s="27" t="str">
        <f>IF(B95="","-",_xlfn.XLOOKUP($B95,'Base de données'!$B:$B,'Base de données'!$L:$L,"",0,1))</f>
        <v>-</v>
      </c>
    </row>
    <row r="96" spans="2:5" x14ac:dyDescent="0.3">
      <c r="B96" s="7"/>
      <c r="C96" s="32" t="str">
        <f>IF(B96="","-",_xlfn.XLOOKUP($B96,'Base de données'!$B:$B,SECRET!$X:$X,"",0,1))</f>
        <v>-</v>
      </c>
      <c r="D96" s="27" t="str">
        <f>IF(B96="","-",_xlfn.XLOOKUP($B96,'Base de données'!$B:$B,'Base de données'!$A:$A,"",0,1))</f>
        <v>-</v>
      </c>
      <c r="E96" s="27" t="str">
        <f>IF(B96="","-",_xlfn.XLOOKUP($B96,'Base de données'!$B:$B,'Base de données'!$L:$L,"",0,1))</f>
        <v>-</v>
      </c>
    </row>
    <row r="97" spans="2:5" x14ac:dyDescent="0.3">
      <c r="B97" s="7"/>
      <c r="C97" s="32" t="str">
        <f>IF(B97="","-",_xlfn.XLOOKUP($B97,'Base de données'!$B:$B,SECRET!$X:$X,"",0,1))</f>
        <v>-</v>
      </c>
      <c r="D97" s="27" t="str">
        <f>IF(B97="","-",_xlfn.XLOOKUP($B97,'Base de données'!$B:$B,'Base de données'!$A:$A,"",0,1))</f>
        <v>-</v>
      </c>
      <c r="E97" s="27" t="str">
        <f>IF(B97="","-",_xlfn.XLOOKUP($B97,'Base de données'!$B:$B,'Base de données'!$L:$L,"",0,1))</f>
        <v>-</v>
      </c>
    </row>
    <row r="98" spans="2:5" x14ac:dyDescent="0.3">
      <c r="B98" s="7"/>
      <c r="C98" s="32" t="str">
        <f>IF(B98="","-",_xlfn.XLOOKUP($B98,'Base de données'!$B:$B,SECRET!$X:$X,"",0,1))</f>
        <v>-</v>
      </c>
      <c r="D98" s="27" t="str">
        <f>IF(B98="","-",_xlfn.XLOOKUP($B98,'Base de données'!$B:$B,'Base de données'!$A:$A,"",0,1))</f>
        <v>-</v>
      </c>
      <c r="E98" s="27" t="str">
        <f>IF(B98="","-",_xlfn.XLOOKUP($B98,'Base de données'!$B:$B,'Base de données'!$L:$L,"",0,1))</f>
        <v>-</v>
      </c>
    </row>
    <row r="99" spans="2:5" x14ac:dyDescent="0.3">
      <c r="B99" s="7"/>
      <c r="C99" s="32" t="str">
        <f>IF(B99="","-",_xlfn.XLOOKUP($B99,'Base de données'!$B:$B,SECRET!$X:$X,"",0,1))</f>
        <v>-</v>
      </c>
      <c r="D99" s="27" t="str">
        <f>IF(B99="","-",_xlfn.XLOOKUP($B99,'Base de données'!$B:$B,'Base de données'!$A:$A,"",0,1))</f>
        <v>-</v>
      </c>
      <c r="E99" s="27" t="str">
        <f>IF(B99="","-",_xlfn.XLOOKUP($B99,'Base de données'!$B:$B,'Base de données'!$L:$L,"",0,1))</f>
        <v>-</v>
      </c>
    </row>
    <row r="100" spans="2:5" ht="13.2" customHeight="1" x14ac:dyDescent="0.3">
      <c r="B100" s="7"/>
      <c r="C100" s="32" t="str">
        <f>IF(B100="","-",_xlfn.XLOOKUP($B100,'Base de données'!$B:$B,SECRET!$X:$X,"",0,1))</f>
        <v>-</v>
      </c>
      <c r="D100" s="27" t="str">
        <f>IF(B100="","-",_xlfn.XLOOKUP($B100,'Base de données'!$B:$B,'Base de données'!$A:$A,"",0,1))</f>
        <v>-</v>
      </c>
      <c r="E100" s="27" t="str">
        <f>IF(B100="","-",_xlfn.XLOOKUP($B100,'Base de données'!$B:$B,'Base de données'!$L:$L,"",0,1))</f>
        <v>-</v>
      </c>
    </row>
    <row r="101" spans="2:5" ht="11.4" customHeight="1" x14ac:dyDescent="0.3">
      <c r="B101" s="7"/>
      <c r="C101" s="32" t="str">
        <f>IF(B101="","-",_xlfn.XLOOKUP($B101,'Base de données'!$B:$B,SECRET!$X:$X,"",0,1))</f>
        <v>-</v>
      </c>
      <c r="D101" s="27" t="str">
        <f>IF(B101="","-",_xlfn.XLOOKUP($B101,'Base de données'!$B:$B,'Base de données'!$A:$A,"",0,1))</f>
        <v>-</v>
      </c>
      <c r="E101" s="27" t="str">
        <f>IF(B101="","-",_xlfn.XLOOKUP($B101,'Base de données'!$B:$B,'Base de données'!$L:$L,"",0,1))</f>
        <v>-</v>
      </c>
    </row>
    <row r="102" spans="2:5" x14ac:dyDescent="0.3">
      <c r="B102" s="7"/>
      <c r="C102" s="32" t="str">
        <f>IF(B102="","-",_xlfn.XLOOKUP($B102,'Base de données'!$B:$B,SECRET!$X:$X,"",0,1))</f>
        <v>-</v>
      </c>
      <c r="D102" s="27" t="str">
        <f>IF(B102="","-",_xlfn.XLOOKUP($B102,'Base de données'!$B:$B,'Base de données'!$A:$A,"",0,1))</f>
        <v>-</v>
      </c>
      <c r="E102" s="27" t="str">
        <f>IF(B102="","-",_xlfn.XLOOKUP($B102,'Base de données'!$B:$B,'Base de données'!$L:$L,"",0,1))</f>
        <v>-</v>
      </c>
    </row>
    <row r="103" spans="2:5" x14ac:dyDescent="0.3">
      <c r="B103" s="7"/>
      <c r="C103" s="32" t="str">
        <f>IF(B103="","-",_xlfn.XLOOKUP($B103,'Base de données'!$B:$B,SECRET!$X:$X,"",0,1))</f>
        <v>-</v>
      </c>
      <c r="D103" s="27" t="str">
        <f>IF(B103="","-",_xlfn.XLOOKUP($B103,'Base de données'!$B:$B,'Base de données'!$A:$A,"",0,1))</f>
        <v>-</v>
      </c>
      <c r="E103" s="27" t="str">
        <f>IF(B103="","-",_xlfn.XLOOKUP($B103,'Base de données'!$B:$B,'Base de données'!$L:$L,"",0,1))</f>
        <v>-</v>
      </c>
    </row>
    <row r="104" spans="2:5" x14ac:dyDescent="0.3">
      <c r="B104" s="7"/>
      <c r="C104" s="32" t="str">
        <f>IF(B104="","-",_xlfn.XLOOKUP($B104,'Base de données'!$B:$B,SECRET!$X:$X,"",0,1))</f>
        <v>-</v>
      </c>
      <c r="D104" s="27" t="str">
        <f>IF(B104="","-",_xlfn.XLOOKUP($B104,'Base de données'!$B:$B,'Base de données'!$A:$A,"",0,1))</f>
        <v>-</v>
      </c>
      <c r="E104" s="27" t="str">
        <f>IF(B104="","-",_xlfn.XLOOKUP($B104,'Base de données'!$B:$B,'Base de données'!$L:$L,"",0,1))</f>
        <v>-</v>
      </c>
    </row>
    <row r="105" spans="2:5" x14ac:dyDescent="0.3">
      <c r="B105" s="7"/>
      <c r="C105" s="32" t="str">
        <f>IF(B105="","-",_xlfn.XLOOKUP($B105,'Base de données'!$B:$B,SECRET!$X:$X,"",0,1))</f>
        <v>-</v>
      </c>
      <c r="D105" s="27" t="str">
        <f>IF(B105="","-",_xlfn.XLOOKUP($B105,'Base de données'!$B:$B,'Base de données'!$A:$A,"",0,1))</f>
        <v>-</v>
      </c>
      <c r="E105" s="27" t="str">
        <f>IF(B105="","-",_xlfn.XLOOKUP($B105,'Base de données'!$B:$B,'Base de données'!$L:$L,"",0,1))</f>
        <v>-</v>
      </c>
    </row>
    <row r="106" spans="2:5" x14ac:dyDescent="0.3">
      <c r="B106" s="7"/>
      <c r="C106" s="32" t="str">
        <f>IF(B106="","-",_xlfn.XLOOKUP($B106,'Base de données'!$B:$B,SECRET!$X:$X,"",0,1))</f>
        <v>-</v>
      </c>
      <c r="D106" s="27" t="str">
        <f>IF(B106="","-",_xlfn.XLOOKUP($B106,'Base de données'!$B:$B,'Base de données'!$A:$A,"",0,1))</f>
        <v>-</v>
      </c>
      <c r="E106" s="27" t="str">
        <f>IF(B106="","-",_xlfn.XLOOKUP($B106,'Base de données'!$B:$B,'Base de données'!$L:$L,"",0,1))</f>
        <v>-</v>
      </c>
    </row>
    <row r="107" spans="2:5" x14ac:dyDescent="0.3">
      <c r="B107" s="7"/>
      <c r="C107" s="32" t="str">
        <f>IF(B107="","-",_xlfn.XLOOKUP($B107,'Base de données'!$B:$B,SECRET!$X:$X,"",0,1))</f>
        <v>-</v>
      </c>
      <c r="D107" s="27" t="str">
        <f>IF(B107="","-",_xlfn.XLOOKUP($B107,'Base de données'!$B:$B,'Base de données'!$A:$A,"",0,1))</f>
        <v>-</v>
      </c>
      <c r="E107" s="27" t="str">
        <f>IF(B107="","-",_xlfn.XLOOKUP($B107,'Base de données'!$B:$B,'Base de données'!$L:$L,"",0,1))</f>
        <v>-</v>
      </c>
    </row>
    <row r="108" spans="2:5" x14ac:dyDescent="0.3">
      <c r="B108" s="7"/>
      <c r="C108" s="32" t="str">
        <f>IF(B108="","-",_xlfn.XLOOKUP($B108,'Base de données'!$B:$B,SECRET!$X:$X,"",0,1))</f>
        <v>-</v>
      </c>
      <c r="D108" s="27" t="str">
        <f>IF(B108="","-",_xlfn.XLOOKUP($B108,'Base de données'!$B:$B,'Base de données'!$A:$A,"",0,1))</f>
        <v>-</v>
      </c>
      <c r="E108" s="27" t="str">
        <f>IF(B108="","-",_xlfn.XLOOKUP($B108,'Base de données'!$B:$B,'Base de données'!$L:$L,"",0,1))</f>
        <v>-</v>
      </c>
    </row>
    <row r="109" spans="2:5" x14ac:dyDescent="0.3">
      <c r="B109" s="7"/>
      <c r="C109" s="32" t="str">
        <f>IF(B109="","-",_xlfn.XLOOKUP($B109,'Base de données'!$B:$B,SECRET!$X:$X,"",0,1))</f>
        <v>-</v>
      </c>
      <c r="D109" s="27" t="str">
        <f>IF(B109="","-",_xlfn.XLOOKUP($B109,'Base de données'!$B:$B,'Base de données'!$A:$A,"",0,1))</f>
        <v>-</v>
      </c>
      <c r="E109" s="27" t="str">
        <f>IF(B109="","-",_xlfn.XLOOKUP($B109,'Base de données'!$B:$B,'Base de données'!$L:$L,"",0,1))</f>
        <v>-</v>
      </c>
    </row>
    <row r="110" spans="2:5" x14ac:dyDescent="0.3">
      <c r="B110" s="7"/>
      <c r="C110" s="32" t="str">
        <f>IF(B110="","-",_xlfn.XLOOKUP($B110,'Base de données'!$B:$B,SECRET!$X:$X,"",0,1))</f>
        <v>-</v>
      </c>
      <c r="D110" s="27" t="str">
        <f>IF(B110="","-",_xlfn.XLOOKUP($B110,'Base de données'!$B:$B,'Base de données'!$A:$A,"",0,1))</f>
        <v>-</v>
      </c>
      <c r="E110" s="27" t="str">
        <f>IF(B110="","-",_xlfn.XLOOKUP($B110,'Base de données'!$B:$B,'Base de données'!$L:$L,"",0,1))</f>
        <v>-</v>
      </c>
    </row>
    <row r="111" spans="2:5" x14ac:dyDescent="0.3">
      <c r="B111" s="7"/>
      <c r="C111" s="32" t="str">
        <f>IF(B111="","-",_xlfn.XLOOKUP($B111,'Base de données'!$B:$B,SECRET!$X:$X,"",0,1))</f>
        <v>-</v>
      </c>
      <c r="D111" s="27" t="str">
        <f>IF(B111="","-",_xlfn.XLOOKUP($B111,'Base de données'!$B:$B,'Base de données'!$A:$A,"",0,1))</f>
        <v>-</v>
      </c>
      <c r="E111" s="27" t="str">
        <f>IF(B111="","-",_xlfn.XLOOKUP($B111,'Base de données'!$B:$B,'Base de données'!$L:$L,"",0,1))</f>
        <v>-</v>
      </c>
    </row>
    <row r="112" spans="2:5" x14ac:dyDescent="0.3">
      <c r="B112" s="7"/>
      <c r="C112" s="32" t="str">
        <f>IF(B112="","-",_xlfn.XLOOKUP($B112,'Base de données'!$B:$B,SECRET!$X:$X,"",0,1))</f>
        <v>-</v>
      </c>
      <c r="D112" s="27" t="str">
        <f>IF(B112="","-",_xlfn.XLOOKUP($B112,'Base de données'!$B:$B,'Base de données'!$A:$A,"",0,1))</f>
        <v>-</v>
      </c>
      <c r="E112" s="27" t="str">
        <f>IF(B112="","-",_xlfn.XLOOKUP($B112,'Base de données'!$B:$B,'Base de données'!$L:$L,"",0,1))</f>
        <v>-</v>
      </c>
    </row>
    <row r="113" spans="2:5" x14ac:dyDescent="0.3">
      <c r="B113" s="7"/>
      <c r="C113" s="32" t="str">
        <f>IF(B113="","-",_xlfn.XLOOKUP($B113,'Base de données'!$B:$B,SECRET!$X:$X,"",0,1))</f>
        <v>-</v>
      </c>
      <c r="D113" s="27" t="str">
        <f>IF(B113="","-",_xlfn.XLOOKUP($B113,'Base de données'!$B:$B,'Base de données'!$A:$A,"",0,1))</f>
        <v>-</v>
      </c>
      <c r="E113" s="27" t="str">
        <f>IF(B113="","-",_xlfn.XLOOKUP($B113,'Base de données'!$B:$B,'Base de données'!$L:$L,"",0,1))</f>
        <v>-</v>
      </c>
    </row>
    <row r="114" spans="2:5" x14ac:dyDescent="0.3">
      <c r="B114" s="7"/>
      <c r="C114" s="32" t="str">
        <f>IF(B114="","-",_xlfn.XLOOKUP($B114,'Base de données'!$B:$B,SECRET!$X:$X,"",0,1))</f>
        <v>-</v>
      </c>
      <c r="D114" s="27" t="str">
        <f>IF(B114="","-",_xlfn.XLOOKUP($B114,'Base de données'!$B:$B,'Base de données'!$A:$A,"",0,1))</f>
        <v>-</v>
      </c>
      <c r="E114" s="27" t="str">
        <f>IF(B114="","-",_xlfn.XLOOKUP($B114,'Base de données'!$B:$B,'Base de données'!$L:$L,"",0,1))</f>
        <v>-</v>
      </c>
    </row>
    <row r="115" spans="2:5" x14ac:dyDescent="0.3">
      <c r="B115" s="7"/>
      <c r="C115" s="32" t="str">
        <f>IF(B115="","-",_xlfn.XLOOKUP($B115,'Base de données'!$B:$B,SECRET!$X:$X,"",0,1))</f>
        <v>-</v>
      </c>
      <c r="D115" s="27" t="str">
        <f>IF(B115="","-",_xlfn.XLOOKUP($B115,'Base de données'!$B:$B,'Base de données'!$A:$A,"",0,1))</f>
        <v>-</v>
      </c>
      <c r="E115" s="27" t="str">
        <f>IF(B115="","-",_xlfn.XLOOKUP($B115,'Base de données'!$B:$B,'Base de données'!$L:$L,"",0,1))</f>
        <v>-</v>
      </c>
    </row>
    <row r="116" spans="2:5" x14ac:dyDescent="0.3">
      <c r="B116" s="7"/>
      <c r="C116" s="32" t="str">
        <f>IF(B116="","-",_xlfn.XLOOKUP($B116,'Base de données'!$B:$B,SECRET!$X:$X,"",0,1))</f>
        <v>-</v>
      </c>
      <c r="D116" s="27" t="str">
        <f>IF(B116="","-",_xlfn.XLOOKUP($B116,'Base de données'!$B:$B,'Base de données'!$A:$A,"",0,1))</f>
        <v>-</v>
      </c>
      <c r="E116" s="27" t="str">
        <f>IF(B116="","-",_xlfn.XLOOKUP($B116,'Base de données'!$B:$B,'Base de données'!$L:$L,"",0,1))</f>
        <v>-</v>
      </c>
    </row>
    <row r="117" spans="2:5" x14ac:dyDescent="0.3">
      <c r="B117" s="7"/>
      <c r="C117" s="32" t="str">
        <f>IF(B117="","-",_xlfn.XLOOKUP($B117,'Base de données'!$B:$B,SECRET!$X:$X,"",0,1))</f>
        <v>-</v>
      </c>
      <c r="D117" s="27" t="str">
        <f>IF(B117="","-",_xlfn.XLOOKUP($B117,'Base de données'!$B:$B,'Base de données'!$A:$A,"",0,1))</f>
        <v>-</v>
      </c>
      <c r="E117" s="27" t="str">
        <f>IF(B117="","-",_xlfn.XLOOKUP($B117,'Base de données'!$B:$B,'Base de données'!$L:$L,"",0,1))</f>
        <v>-</v>
      </c>
    </row>
    <row r="118" spans="2:5" x14ac:dyDescent="0.3">
      <c r="B118" s="7"/>
      <c r="C118" s="32" t="str">
        <f>IF(B118="","-",_xlfn.XLOOKUP($B118,'Base de données'!$B:$B,SECRET!$X:$X,"",0,1))</f>
        <v>-</v>
      </c>
      <c r="D118" s="27" t="str">
        <f>IF(B118="","-",_xlfn.XLOOKUP($B118,'Base de données'!$B:$B,'Base de données'!$A:$A,"",0,1))</f>
        <v>-</v>
      </c>
      <c r="E118" s="27" t="str">
        <f>IF(B118="","-",_xlfn.XLOOKUP($B118,'Base de données'!$B:$B,'Base de données'!$L:$L,"",0,1))</f>
        <v>-</v>
      </c>
    </row>
    <row r="119" spans="2:5" x14ac:dyDescent="0.3">
      <c r="B119" s="7"/>
      <c r="C119" s="32" t="str">
        <f>IF(B119="","-",_xlfn.XLOOKUP($B119,'Base de données'!$B:$B,SECRET!$X:$X,"",0,1))</f>
        <v>-</v>
      </c>
      <c r="D119" s="27" t="str">
        <f>IF(B119="","-",_xlfn.XLOOKUP($B119,'Base de données'!$B:$B,'Base de données'!$A:$A,"",0,1))</f>
        <v>-</v>
      </c>
      <c r="E119" s="27" t="str">
        <f>IF(B119="","-",_xlfn.XLOOKUP($B119,'Base de données'!$B:$B,'Base de données'!$L:$L,"",0,1))</f>
        <v>-</v>
      </c>
    </row>
    <row r="120" spans="2:5" x14ac:dyDescent="0.3">
      <c r="B120" s="7"/>
      <c r="C120" s="32" t="str">
        <f>IF(B120="","-",_xlfn.XLOOKUP($B120,'Base de données'!$B:$B,SECRET!$X:$X,"",0,1))</f>
        <v>-</v>
      </c>
      <c r="D120" s="27" t="str">
        <f>IF(B120="","-",_xlfn.XLOOKUP($B120,'Base de données'!$B:$B,'Base de données'!$A:$A,"",0,1))</f>
        <v>-</v>
      </c>
      <c r="E120" s="27" t="str">
        <f>IF(B120="","-",_xlfn.XLOOKUP($B120,'Base de données'!$B:$B,'Base de données'!$L:$L,"",0,1))</f>
        <v>-</v>
      </c>
    </row>
    <row r="121" spans="2:5" x14ac:dyDescent="0.3">
      <c r="B121" s="7"/>
      <c r="C121" s="32" t="str">
        <f>IF(B121="","-",_xlfn.XLOOKUP($B121,'Base de données'!$B:$B,SECRET!$X:$X,"",0,1))</f>
        <v>-</v>
      </c>
      <c r="D121" s="27" t="str">
        <f>IF(B121="","-",_xlfn.XLOOKUP($B121,'Base de données'!$B:$B,'Base de données'!$A:$A,"",0,1))</f>
        <v>-</v>
      </c>
      <c r="E121" s="27" t="str">
        <f>IF(B121="","-",_xlfn.XLOOKUP($B121,'Base de données'!$B:$B,'Base de données'!$L:$L,"",0,1))</f>
        <v>-</v>
      </c>
    </row>
    <row r="122" spans="2:5" x14ac:dyDescent="0.3">
      <c r="B122" s="7"/>
      <c r="C122" s="32" t="str">
        <f>IF(B122="","-",_xlfn.XLOOKUP($B122,'Base de données'!$B:$B,SECRET!$X:$X,"",0,1))</f>
        <v>-</v>
      </c>
      <c r="D122" s="27" t="str">
        <f>IF(B122="","-",_xlfn.XLOOKUP($B122,'Base de données'!$B:$B,'Base de données'!$A:$A,"",0,1))</f>
        <v>-</v>
      </c>
      <c r="E122" s="27" t="str">
        <f>IF(B122="","-",_xlfn.XLOOKUP($B122,'Base de données'!$B:$B,'Base de données'!$L:$L,"",0,1))</f>
        <v>-</v>
      </c>
    </row>
    <row r="123" spans="2:5" x14ac:dyDescent="0.3">
      <c r="B123" s="7"/>
      <c r="C123" s="32" t="str">
        <f>IF(B123="","-",_xlfn.XLOOKUP($B123,'Base de données'!$B:$B,SECRET!$X:$X,"",0,1))</f>
        <v>-</v>
      </c>
      <c r="D123" s="27" t="str">
        <f>IF(B123="","-",_xlfn.XLOOKUP($B123,'Base de données'!$B:$B,'Base de données'!$A:$A,"",0,1))</f>
        <v>-</v>
      </c>
      <c r="E123" s="27" t="str">
        <f>IF(B123="","-",_xlfn.XLOOKUP($B123,'Base de données'!$B:$B,'Base de données'!$L:$L,"",0,1))</f>
        <v>-</v>
      </c>
    </row>
    <row r="124" spans="2:5" x14ac:dyDescent="0.3">
      <c r="B124" s="7"/>
      <c r="C124" s="32" t="str">
        <f>IF(B124="","-",_xlfn.XLOOKUP($B124,'Base de données'!$B:$B,SECRET!$X:$X,"",0,1))</f>
        <v>-</v>
      </c>
      <c r="D124" s="27" t="str">
        <f>IF(B124="","-",_xlfn.XLOOKUP($B124,'Base de données'!$B:$B,'Base de données'!$A:$A,"",0,1))</f>
        <v>-</v>
      </c>
      <c r="E124" s="27" t="str">
        <f>IF(B124="","-",_xlfn.XLOOKUP($B124,'Base de données'!$B:$B,'Base de données'!$L:$L,"",0,1))</f>
        <v>-</v>
      </c>
    </row>
    <row r="125" spans="2:5" x14ac:dyDescent="0.3">
      <c r="B125" s="7"/>
      <c r="C125" s="32" t="str">
        <f>IF(B125="","-",_xlfn.XLOOKUP($B125,'Base de données'!$B:$B,SECRET!$X:$X,"",0,1))</f>
        <v>-</v>
      </c>
      <c r="D125" s="27" t="str">
        <f>IF(B125="","-",_xlfn.XLOOKUP($B125,'Base de données'!$B:$B,'Base de données'!$A:$A,"",0,1))</f>
        <v>-</v>
      </c>
      <c r="E125" s="27" t="str">
        <f>IF(B125="","-",_xlfn.XLOOKUP($B125,'Base de données'!$B:$B,'Base de données'!$L:$L,"",0,1))</f>
        <v>-</v>
      </c>
    </row>
    <row r="126" spans="2:5" x14ac:dyDescent="0.3">
      <c r="B126" s="7"/>
      <c r="C126" s="32" t="str">
        <f>IF(B126="","-",_xlfn.XLOOKUP($B126,'Base de données'!$B:$B,SECRET!$X:$X,"",0,1))</f>
        <v>-</v>
      </c>
      <c r="D126" s="27" t="str">
        <f>IF(B126="","-",_xlfn.XLOOKUP($B126,'Base de données'!$B:$B,'Base de données'!$A:$A,"",0,1))</f>
        <v>-</v>
      </c>
      <c r="E126" s="27" t="str">
        <f>IF(B126="","-",_xlfn.XLOOKUP($B126,'Base de données'!$B:$B,'Base de données'!$L:$L,"",0,1))</f>
        <v>-</v>
      </c>
    </row>
    <row r="127" spans="2:5" x14ac:dyDescent="0.3">
      <c r="B127" s="7"/>
      <c r="C127" s="32" t="str">
        <f>IF(B127="","-",_xlfn.XLOOKUP($B127,'Base de données'!$B:$B,SECRET!$X:$X,"",0,1))</f>
        <v>-</v>
      </c>
      <c r="D127" s="27" t="str">
        <f>IF(B127="","-",_xlfn.XLOOKUP($B127,'Base de données'!$B:$B,'Base de données'!$A:$A,"",0,1))</f>
        <v>-</v>
      </c>
      <c r="E127" s="27" t="str">
        <f>IF(B127="","-",_xlfn.XLOOKUP($B127,'Base de données'!$B:$B,'Base de données'!$L:$L,"",0,1))</f>
        <v>-</v>
      </c>
    </row>
    <row r="128" spans="2:5" x14ac:dyDescent="0.3">
      <c r="B128" s="7"/>
      <c r="C128" s="32" t="str">
        <f>IF(B128="","-",_xlfn.XLOOKUP($B128,'Base de données'!$B:$B,SECRET!$X:$X,"",0,1))</f>
        <v>-</v>
      </c>
      <c r="D128" s="27" t="str">
        <f>IF(B128="","-",_xlfn.XLOOKUP($B128,'Base de données'!$B:$B,'Base de données'!$A:$A,"",0,1))</f>
        <v>-</v>
      </c>
      <c r="E128" s="27" t="str">
        <f>IF(B128="","-",_xlfn.XLOOKUP($B128,'Base de données'!$B:$B,'Base de données'!$L:$L,"",0,1))</f>
        <v>-</v>
      </c>
    </row>
    <row r="129" spans="2:5" x14ac:dyDescent="0.3">
      <c r="B129" s="7"/>
      <c r="C129" s="32" t="str">
        <f>IF(B129="","-",_xlfn.XLOOKUP($B129,'Base de données'!$B:$B,SECRET!$X:$X,"",0,1))</f>
        <v>-</v>
      </c>
      <c r="D129" s="27" t="str">
        <f>IF(B129="","-",_xlfn.XLOOKUP($B129,'Base de données'!$B:$B,'Base de données'!$A:$A,"",0,1))</f>
        <v>-</v>
      </c>
      <c r="E129" s="27" t="str">
        <f>IF(B129="","-",_xlfn.XLOOKUP($B129,'Base de données'!$B:$B,'Base de données'!$L:$L,"",0,1))</f>
        <v>-</v>
      </c>
    </row>
    <row r="130" spans="2:5" x14ac:dyDescent="0.3">
      <c r="B130" s="7"/>
      <c r="C130" s="32" t="str">
        <f>IF(B130="","-",_xlfn.XLOOKUP($B130,'Base de données'!$B:$B,SECRET!$X:$X,"",0,1))</f>
        <v>-</v>
      </c>
      <c r="D130" s="27" t="str">
        <f>IF(B130="","-",_xlfn.XLOOKUP($B130,'Base de données'!$B:$B,'Base de données'!$A:$A,"",0,1))</f>
        <v>-</v>
      </c>
      <c r="E130" s="27" t="str">
        <f>IF(B130="","-",_xlfn.XLOOKUP($B130,'Base de données'!$B:$B,'Base de données'!$L:$L,"",0,1))</f>
        <v>-</v>
      </c>
    </row>
    <row r="131" spans="2:5" x14ac:dyDescent="0.3">
      <c r="B131" s="7"/>
      <c r="C131" s="32" t="str">
        <f>IF(B131="","-",_xlfn.XLOOKUP($B131,'Base de données'!$B:$B,SECRET!$X:$X,"",0,1))</f>
        <v>-</v>
      </c>
      <c r="D131" s="27" t="str">
        <f>IF(B131="","-",_xlfn.XLOOKUP($B131,'Base de données'!$B:$B,'Base de données'!$A:$A,"",0,1))</f>
        <v>-</v>
      </c>
      <c r="E131" s="27" t="str">
        <f>IF(B131="","-",_xlfn.XLOOKUP($B131,'Base de données'!$B:$B,'Base de données'!$L:$L,"",0,1))</f>
        <v>-</v>
      </c>
    </row>
    <row r="132" spans="2:5" x14ac:dyDescent="0.3">
      <c r="B132" s="7"/>
      <c r="C132" s="32" t="str">
        <f>IF(B132="","-",_xlfn.XLOOKUP($B132,'Base de données'!$B:$B,SECRET!$X:$X,"",0,1))</f>
        <v>-</v>
      </c>
      <c r="D132" s="27" t="str">
        <f>IF(B132="","-",_xlfn.XLOOKUP($B132,'Base de données'!$B:$B,'Base de données'!$A:$A,"",0,1))</f>
        <v>-</v>
      </c>
      <c r="E132" s="27" t="str">
        <f>IF(B132="","-",_xlfn.XLOOKUP($B132,'Base de données'!$B:$B,'Base de données'!$L:$L,"",0,1))</f>
        <v>-</v>
      </c>
    </row>
    <row r="133" spans="2:5" x14ac:dyDescent="0.3">
      <c r="B133" s="7"/>
      <c r="C133" s="32" t="str">
        <f>IF(B133="","-",_xlfn.XLOOKUP($B133,'Base de données'!$B:$B,SECRET!$X:$X,"",0,1))</f>
        <v>-</v>
      </c>
      <c r="D133" s="27" t="str">
        <f>IF(B133="","-",_xlfn.XLOOKUP($B133,'Base de données'!$B:$B,'Base de données'!$A:$A,"",0,1))</f>
        <v>-</v>
      </c>
      <c r="E133" s="27" t="str">
        <f>IF(B133="","-",_xlfn.XLOOKUP($B133,'Base de données'!$B:$B,'Base de données'!$L:$L,"",0,1))</f>
        <v>-</v>
      </c>
    </row>
    <row r="134" spans="2:5" x14ac:dyDescent="0.3">
      <c r="B134" s="7"/>
      <c r="C134" s="32" t="str">
        <f>IF(B134="","-",_xlfn.XLOOKUP($B134,'Base de données'!$B:$B,SECRET!$X:$X,"",0,1))</f>
        <v>-</v>
      </c>
      <c r="D134" s="27" t="str">
        <f>IF(B134="","-",_xlfn.XLOOKUP($B134,'Base de données'!$B:$B,'Base de données'!$A:$A,"",0,1))</f>
        <v>-</v>
      </c>
      <c r="E134" s="27" t="str">
        <f>IF(B134="","-",_xlfn.XLOOKUP($B134,'Base de données'!$B:$B,'Base de données'!$L:$L,"",0,1))</f>
        <v>-</v>
      </c>
    </row>
    <row r="135" spans="2:5" x14ac:dyDescent="0.3">
      <c r="B135" s="7"/>
      <c r="C135" s="32" t="str">
        <f>IF(B135="","-",_xlfn.XLOOKUP($B135,'Base de données'!$B:$B,SECRET!$X:$X,"",0,1))</f>
        <v>-</v>
      </c>
      <c r="D135" s="27" t="str">
        <f>IF(B135="","-",_xlfn.XLOOKUP($B135,'Base de données'!$B:$B,'Base de données'!$A:$A,"",0,1))</f>
        <v>-</v>
      </c>
      <c r="E135" s="27" t="str">
        <f>IF(B135="","-",_xlfn.XLOOKUP($B135,'Base de données'!$B:$B,'Base de données'!$L:$L,"",0,1))</f>
        <v>-</v>
      </c>
    </row>
    <row r="136" spans="2:5" x14ac:dyDescent="0.3">
      <c r="B136" s="7"/>
      <c r="C136" s="32" t="str">
        <f>IF(B136="","-",_xlfn.XLOOKUP($B136,'Base de données'!$B:$B,SECRET!$X:$X,"",0,1))</f>
        <v>-</v>
      </c>
      <c r="D136" s="27" t="str">
        <f>IF(B136="","-",_xlfn.XLOOKUP($B136,'Base de données'!$B:$B,'Base de données'!$A:$A,"",0,1))</f>
        <v>-</v>
      </c>
      <c r="E136" s="27" t="str">
        <f>IF(B136="","-",_xlfn.XLOOKUP($B136,'Base de données'!$B:$B,'Base de données'!$L:$L,"",0,1))</f>
        <v>-</v>
      </c>
    </row>
    <row r="137" spans="2:5" x14ac:dyDescent="0.3">
      <c r="B137" s="7"/>
      <c r="C137" s="32" t="str">
        <f>IF(B137="","-",_xlfn.XLOOKUP($B137,'Base de données'!$B:$B,SECRET!$X:$X,"",0,1))</f>
        <v>-</v>
      </c>
      <c r="D137" s="27" t="str">
        <f>IF(B137="","-",_xlfn.XLOOKUP($B137,'Base de données'!$B:$B,'Base de données'!$A:$A,"",0,1))</f>
        <v>-</v>
      </c>
      <c r="E137" s="27" t="str">
        <f>IF(B137="","-",_xlfn.XLOOKUP($B137,'Base de données'!$B:$B,'Base de données'!$L:$L,"",0,1))</f>
        <v>-</v>
      </c>
    </row>
    <row r="138" spans="2:5" x14ac:dyDescent="0.3">
      <c r="B138" s="7"/>
      <c r="C138" s="32" t="str">
        <f>IF(B138="","-",_xlfn.XLOOKUP($B138,'Base de données'!$B:$B,SECRET!$X:$X,"",0,1))</f>
        <v>-</v>
      </c>
      <c r="D138" s="27" t="str">
        <f>IF(B138="","-",_xlfn.XLOOKUP($B138,'Base de données'!$B:$B,'Base de données'!$A:$A,"",0,1))</f>
        <v>-</v>
      </c>
      <c r="E138" s="27" t="str">
        <f>IF(B138="","-",_xlfn.XLOOKUP($B138,'Base de données'!$B:$B,'Base de données'!$L:$L,"",0,1))</f>
        <v>-</v>
      </c>
    </row>
    <row r="139" spans="2:5" x14ac:dyDescent="0.3">
      <c r="B139" s="7"/>
      <c r="C139" s="32" t="str">
        <f>IF(B139="","-",_xlfn.XLOOKUP($B139,'Base de données'!$B:$B,SECRET!$X:$X,"",0,1))</f>
        <v>-</v>
      </c>
      <c r="D139" s="27" t="str">
        <f>IF(B139="","-",_xlfn.XLOOKUP($B139,'Base de données'!$B:$B,'Base de données'!$A:$A,"",0,1))</f>
        <v>-</v>
      </c>
      <c r="E139" s="27" t="str">
        <f>IF(B139="","-",_xlfn.XLOOKUP($B139,'Base de données'!$B:$B,'Base de données'!$L:$L,"",0,1))</f>
        <v>-</v>
      </c>
    </row>
    <row r="140" spans="2:5" x14ac:dyDescent="0.3">
      <c r="B140" s="7"/>
      <c r="C140" s="32" t="str">
        <f>IF(B140="","-",_xlfn.XLOOKUP($B140,'Base de données'!$B:$B,SECRET!$X:$X,"",0,1))</f>
        <v>-</v>
      </c>
      <c r="D140" s="27" t="str">
        <f>IF(B140="","-",_xlfn.XLOOKUP($B140,'Base de données'!$B:$B,'Base de données'!$A:$A,"",0,1))</f>
        <v>-</v>
      </c>
      <c r="E140" s="27" t="str">
        <f>IF(B140="","-",_xlfn.XLOOKUP($B140,'Base de données'!$B:$B,'Base de données'!$L:$L,"",0,1))</f>
        <v>-</v>
      </c>
    </row>
    <row r="141" spans="2:5" x14ac:dyDescent="0.3">
      <c r="B141" s="7"/>
      <c r="C141" s="32" t="str">
        <f>IF(B141="","-",_xlfn.XLOOKUP($B141,'Base de données'!$B:$B,SECRET!$X:$X,"",0,1))</f>
        <v>-</v>
      </c>
      <c r="D141" s="27" t="str">
        <f>IF(B141="","-",_xlfn.XLOOKUP($B141,'Base de données'!$B:$B,'Base de données'!$A:$A,"",0,1))</f>
        <v>-</v>
      </c>
      <c r="E141" s="27" t="str">
        <f>IF(B141="","-",_xlfn.XLOOKUP($B141,'Base de données'!$B:$B,'Base de données'!$L:$L,"",0,1))</f>
        <v>-</v>
      </c>
    </row>
    <row r="142" spans="2:5" x14ac:dyDescent="0.3">
      <c r="B142" s="7"/>
      <c r="C142" s="32" t="str">
        <f>IF(B142="","-",_xlfn.XLOOKUP($B142,'Base de données'!$B:$B,SECRET!$X:$X,"",0,1))</f>
        <v>-</v>
      </c>
      <c r="D142" s="27" t="str">
        <f>IF(B142="","-",_xlfn.XLOOKUP($B142,'Base de données'!$B:$B,'Base de données'!$A:$A,"",0,1))</f>
        <v>-</v>
      </c>
      <c r="E142" s="27" t="str">
        <f>IF(B142="","-",_xlfn.XLOOKUP($B142,'Base de données'!$B:$B,'Base de données'!$L:$L,"",0,1))</f>
        <v>-</v>
      </c>
    </row>
    <row r="143" spans="2:5" x14ac:dyDescent="0.3">
      <c r="B143" s="7"/>
      <c r="C143" s="32" t="str">
        <f>IF(B143="","-",_xlfn.XLOOKUP($B143,'Base de données'!$B:$B,SECRET!$X:$X,"",0,1))</f>
        <v>-</v>
      </c>
      <c r="D143" s="27" t="str">
        <f>IF(B143="","-",_xlfn.XLOOKUP($B143,'Base de données'!$B:$B,'Base de données'!$A:$A,"",0,1))</f>
        <v>-</v>
      </c>
      <c r="E143" s="27" t="str">
        <f>IF(B143="","-",_xlfn.XLOOKUP($B143,'Base de données'!$B:$B,'Base de données'!$L:$L,"",0,1))</f>
        <v>-</v>
      </c>
    </row>
    <row r="144" spans="2:5" x14ac:dyDescent="0.3">
      <c r="B144" s="7"/>
      <c r="C144" s="32" t="str">
        <f>IF(B144="","-",_xlfn.XLOOKUP($B144,'Base de données'!$B:$B,SECRET!$X:$X,"",0,1))</f>
        <v>-</v>
      </c>
      <c r="D144" s="27" t="str">
        <f>IF(B144="","-",_xlfn.XLOOKUP($B144,'Base de données'!$B:$B,'Base de données'!$A:$A,"",0,1))</f>
        <v>-</v>
      </c>
      <c r="E144" s="27" t="str">
        <f>IF(B144="","-",_xlfn.XLOOKUP($B144,'Base de données'!$B:$B,'Base de données'!$L:$L,"",0,1))</f>
        <v>-</v>
      </c>
    </row>
    <row r="145" spans="2:5" x14ac:dyDescent="0.3">
      <c r="B145" s="7"/>
      <c r="C145" s="32" t="str">
        <f>IF(B145="","-",_xlfn.XLOOKUP($B145,'Base de données'!$B:$B,SECRET!$X:$X,"",0,1))</f>
        <v>-</v>
      </c>
      <c r="D145" s="27" t="str">
        <f>IF(B145="","-",_xlfn.XLOOKUP($B145,'Base de données'!$B:$B,'Base de données'!$A:$A,"",0,1))</f>
        <v>-</v>
      </c>
      <c r="E145" s="27" t="str">
        <f>IF(B145="","-",_xlfn.XLOOKUP($B145,'Base de données'!$B:$B,'Base de données'!$L:$L,"",0,1))</f>
        <v>-</v>
      </c>
    </row>
    <row r="146" spans="2:5" x14ac:dyDescent="0.3">
      <c r="B146" s="7"/>
      <c r="C146" s="32" t="str">
        <f>IF(B146="","-",_xlfn.XLOOKUP($B146,'Base de données'!$B:$B,SECRET!$X:$X,"",0,1))</f>
        <v>-</v>
      </c>
      <c r="D146" s="27" t="str">
        <f>IF(B146="","-",_xlfn.XLOOKUP($B146,'Base de données'!$B:$B,'Base de données'!$A:$A,"",0,1))</f>
        <v>-</v>
      </c>
      <c r="E146" s="27" t="str">
        <f>IF(B146="","-",_xlfn.XLOOKUP($B146,'Base de données'!$B:$B,'Base de données'!$L:$L,"",0,1))</f>
        <v>-</v>
      </c>
    </row>
    <row r="147" spans="2:5" x14ac:dyDescent="0.3">
      <c r="B147" s="7"/>
      <c r="C147" s="32" t="str">
        <f>IF(B147="","-",_xlfn.XLOOKUP($B147,'Base de données'!$B:$B,SECRET!$X:$X,"",0,1))</f>
        <v>-</v>
      </c>
      <c r="D147" s="27" t="str">
        <f>IF(B147="","-",_xlfn.XLOOKUP($B147,'Base de données'!$B:$B,'Base de données'!$A:$A,"",0,1))</f>
        <v>-</v>
      </c>
      <c r="E147" s="27" t="str">
        <f>IF(B147="","-",_xlfn.XLOOKUP($B147,'Base de données'!$B:$B,'Base de données'!$L:$L,"",0,1))</f>
        <v>-</v>
      </c>
    </row>
    <row r="148" spans="2:5" x14ac:dyDescent="0.3">
      <c r="B148" s="7"/>
      <c r="C148" s="32" t="str">
        <f>IF(B148="","-",_xlfn.XLOOKUP($B148,'Base de données'!$B:$B,SECRET!$X:$X,"",0,1))</f>
        <v>-</v>
      </c>
      <c r="D148" s="27" t="str">
        <f>IF(B148="","-",_xlfn.XLOOKUP($B148,'Base de données'!$B:$B,'Base de données'!$A:$A,"",0,1))</f>
        <v>-</v>
      </c>
      <c r="E148" s="27" t="str">
        <f>IF(B148="","-",_xlfn.XLOOKUP($B148,'Base de données'!$B:$B,'Base de données'!$L:$L,"",0,1))</f>
        <v>-</v>
      </c>
    </row>
    <row r="149" spans="2:5" x14ac:dyDescent="0.3">
      <c r="B149" s="7"/>
      <c r="C149" s="32" t="str">
        <f>IF(B149="","-",_xlfn.XLOOKUP($B149,'Base de données'!$B:$B,SECRET!$X:$X,"",0,1))</f>
        <v>-</v>
      </c>
      <c r="D149" s="27" t="str">
        <f>IF(B149="","-",_xlfn.XLOOKUP($B149,'Base de données'!$B:$B,'Base de données'!$A:$A,"",0,1))</f>
        <v>-</v>
      </c>
      <c r="E149" s="27" t="str">
        <f>IF(B149="","-",_xlfn.XLOOKUP($B149,'Base de données'!$B:$B,'Base de données'!$L:$L,"",0,1))</f>
        <v>-</v>
      </c>
    </row>
    <row r="150" spans="2:5" s="61" customFormat="1" ht="15" thickBot="1" x14ac:dyDescent="0.35">
      <c r="B150" s="58"/>
      <c r="C150" s="59" t="str">
        <f>IF(B150="","-",_xlfn.XLOOKUP($B150,'Base de données'!$B:$B,SECRET!$X:$X,"",0,1))</f>
        <v>-</v>
      </c>
      <c r="D150" s="60" t="str">
        <f>IF(B150="","-",_xlfn.XLOOKUP($B150,'Base de données'!$B:$B,'Base de données'!$A:$A,"",0,1))</f>
        <v>-</v>
      </c>
      <c r="E150" s="60" t="str">
        <f>IF(B150="","-",_xlfn.XLOOKUP($B150,'Base de données'!$B:$B,'Base de données'!$L:$L,"",0,1))</f>
        <v>-</v>
      </c>
    </row>
  </sheetData>
  <sheetProtection selectLockedCells="1" autoFilter="0"/>
  <autoFilter ref="B4:E93" xr:uid="{B56228EA-447E-49F1-9D95-8BC1B49A5F0D}"/>
  <mergeCells count="1">
    <mergeCell ref="B2:E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F8134-987F-4D11-96BE-993D5FBA5376}">
  <sheetPr>
    <tabColor theme="4" tint="0.59999389629810485"/>
  </sheetPr>
  <dimension ref="B2:E150"/>
  <sheetViews>
    <sheetView workbookViewId="0"/>
  </sheetViews>
  <sheetFormatPr baseColWidth="10" defaultRowHeight="14.4" outlineLevelRow="1" x14ac:dyDescent="0.3"/>
  <cols>
    <col min="1" max="1" width="5.44140625" style="1" customWidth="1"/>
    <col min="2" max="2" width="13.44140625" style="1" bestFit="1" customWidth="1"/>
    <col min="3" max="3" width="18.21875" style="1" bestFit="1" customWidth="1"/>
    <col min="4" max="4" width="14.44140625" style="1" bestFit="1" customWidth="1"/>
    <col min="5" max="5" width="23.77734375" style="1" bestFit="1" customWidth="1"/>
    <col min="6" max="16384" width="11.5546875" style="1"/>
  </cols>
  <sheetData>
    <row r="2" spans="2:5" ht="15" thickBot="1" x14ac:dyDescent="0.35">
      <c r="B2" s="97" t="s">
        <v>828</v>
      </c>
      <c r="C2" s="97"/>
      <c r="D2" s="97"/>
      <c r="E2" s="97"/>
    </row>
    <row r="3" spans="2:5" ht="15" hidden="1" outlineLevel="1" thickBot="1" x14ac:dyDescent="0.35">
      <c r="B3" s="7"/>
    </row>
    <row r="4" spans="2:5" s="12" customFormat="1" ht="15" collapsed="1" thickBot="1" x14ac:dyDescent="0.35">
      <c r="B4" s="55" t="s">
        <v>7</v>
      </c>
      <c r="C4" s="56" t="s">
        <v>813</v>
      </c>
      <c r="D4" s="56" t="s">
        <v>821</v>
      </c>
      <c r="E4" s="57" t="s">
        <v>13</v>
      </c>
    </row>
    <row r="5" spans="2:5" hidden="1" outlineLevel="1" x14ac:dyDescent="0.3">
      <c r="B5" s="26" t="str" cm="1">
        <f t="array" aca="1" ref="B5:B71" ca="1">_xlfn.UNIQUE(SECRET!B:B)</f>
        <v>Qui est sortie ?</v>
      </c>
    </row>
    <row r="6" spans="2:5" hidden="1" outlineLevel="1" x14ac:dyDescent="0.3">
      <c r="B6" s="7" t="str">
        <f ca="1"/>
        <v>-</v>
      </c>
    </row>
    <row r="7" spans="2:5" collapsed="1" x14ac:dyDescent="0.3">
      <c r="B7" s="7" t="str">
        <f ca="1"/>
        <v>I3SPC</v>
      </c>
      <c r="C7" s="32" t="str">
        <f ca="1">IF(B7="","-",_xlfn.XLOOKUP($B7,'Base de données'!$B:$B,SECRET!$X:$X,"",0,1))</f>
        <v>Boulanger Martine</v>
      </c>
      <c r="D7" s="27">
        <f ca="1">IF(B7="","-",_xlfn.XLOOKUP($B7,'Base de données'!$B:$B,'Base de données'!$A:$A,"",0,-1))</f>
        <v>45778</v>
      </c>
      <c r="E7" s="27" t="str">
        <f ca="1">IF(B7="","-",_xlfn.XLOOKUP($B7,'Base de données'!$B:$B,'Base de données'!$L:$L,"",0,1))</f>
        <v>Île-de-France</v>
      </c>
    </row>
    <row r="8" spans="2:5" x14ac:dyDescent="0.3">
      <c r="B8" s="7" t="str">
        <f ca="1"/>
        <v>JHHFN</v>
      </c>
      <c r="C8" s="32" t="str">
        <f ca="1">IF(B8="","-",_xlfn.XLOOKUP($B8,'Base de données'!$B:$B,SECRET!$X:$X,"",0,1))</f>
        <v>Pichon Rémy</v>
      </c>
      <c r="D8" s="27">
        <f ca="1">IF(B8="","-",_xlfn.XLOOKUP($B8,'Base de données'!$B:$B,'Base de données'!$A:$A,"",0,-1))</f>
        <v>45658</v>
      </c>
      <c r="E8" s="27" t="str">
        <f ca="1">IF(B8="","-",_xlfn.XLOOKUP($B8,'Base de données'!$B:$B,'Base de données'!$L:$L,"",0,1))</f>
        <v>Bretagne</v>
      </c>
    </row>
    <row r="9" spans="2:5" x14ac:dyDescent="0.3">
      <c r="B9" s="7" t="str">
        <f ca="1"/>
        <v>AQ2RR</v>
      </c>
      <c r="C9" s="32" t="str">
        <f ca="1">IF(B9="","-",_xlfn.XLOOKUP($B9,'Base de données'!$B:$B,SECRET!$X:$X,"",0,1))</f>
        <v>Antoine Noémi</v>
      </c>
      <c r="D9" s="27">
        <f ca="1">IF(B9="","-",_xlfn.XLOOKUP($B9,'Base de données'!$B:$B,'Base de données'!$A:$A,"",0,-1))</f>
        <v>45931</v>
      </c>
      <c r="E9" s="27" t="str">
        <f ca="1">IF(B9="","-",_xlfn.XLOOKUP($B9,'Base de données'!$B:$B,'Base de données'!$L:$L,"",0,1))</f>
        <v>Nouvelle-Aquitaine</v>
      </c>
    </row>
    <row r="10" spans="2:5" x14ac:dyDescent="0.3">
      <c r="B10" s="7" t="str">
        <f ca="1"/>
        <v>JU3RW</v>
      </c>
      <c r="C10" s="32" t="str">
        <f ca="1">IF(B10="","-",_xlfn.XLOOKUP($B10,'Base de données'!$B:$B,SECRET!$X:$X,"",0,1))</f>
        <v>Dijoux Laurent</v>
      </c>
      <c r="D10" s="27">
        <f ca="1">IF(B10="","-",_xlfn.XLOOKUP($B10,'Base de données'!$B:$B,'Base de données'!$A:$A,"",0,-1))</f>
        <v>45689</v>
      </c>
      <c r="E10" s="27" t="str">
        <f ca="1">IF(B10="","-",_xlfn.XLOOKUP($B10,'Base de données'!$B:$B,'Base de données'!$L:$L,"",0,1))</f>
        <v>Provence-Alpes-Côte d’Azur</v>
      </c>
    </row>
    <row r="11" spans="2:5" x14ac:dyDescent="0.3">
      <c r="B11" s="7" t="str">
        <f ca="1"/>
        <v>1RDZB</v>
      </c>
      <c r="C11" s="32" t="str">
        <f ca="1">IF(B11="","-",_xlfn.XLOOKUP($B11,'Base de données'!$B:$B,SECRET!$X:$X,"",0,1))</f>
        <v>Camus Thierry</v>
      </c>
      <c r="D11" s="27">
        <f ca="1">IF(B11="","-",_xlfn.XLOOKUP($B11,'Base de données'!$B:$B,'Base de données'!$A:$A,"",0,-1))</f>
        <v>45778</v>
      </c>
      <c r="E11" s="27" t="str">
        <f ca="1">IF(B11="","-",_xlfn.XLOOKUP($B11,'Base de données'!$B:$B,'Base de données'!$L:$L,"",0,1))</f>
        <v>Nouvelle-Aquitaine</v>
      </c>
    </row>
    <row r="12" spans="2:5" x14ac:dyDescent="0.3">
      <c r="B12" s="7" t="str">
        <f ca="1"/>
        <v>CUQ5O</v>
      </c>
      <c r="C12" s="32" t="str">
        <f ca="1">IF(B12="","-",_xlfn.XLOOKUP($B12,'Base de données'!$B:$B,SECRET!$X:$X,"",0,1))</f>
        <v>Camus Christiane</v>
      </c>
      <c r="D12" s="27">
        <f ca="1">IF(B12="","-",_xlfn.XLOOKUP($B12,'Base de données'!$B:$B,'Base de données'!$A:$A,"",0,-1))</f>
        <v>45870</v>
      </c>
      <c r="E12" s="27" t="str">
        <f ca="1">IF(B12="","-",_xlfn.XLOOKUP($B12,'Base de données'!$B:$B,'Base de données'!$L:$L,"",0,1))</f>
        <v>Hauts-de-France</v>
      </c>
    </row>
    <row r="13" spans="2:5" x14ac:dyDescent="0.3">
      <c r="B13" s="7" t="str">
        <f ca="1"/>
        <v>NYNY1</v>
      </c>
      <c r="C13" s="32" t="str">
        <f ca="1">IF(B13="","-",_xlfn.XLOOKUP($B13,'Base de données'!$B:$B,SECRET!$X:$X,"",0,1))</f>
        <v>Alexandre Hortense</v>
      </c>
      <c r="D13" s="27">
        <f ca="1">IF(B13="","-",_xlfn.XLOOKUP($B13,'Base de données'!$B:$B,'Base de données'!$A:$A,"",0,-1))</f>
        <v>45931</v>
      </c>
      <c r="E13" s="27" t="str">
        <f ca="1">IF(B13="","-",_xlfn.XLOOKUP($B13,'Base de données'!$B:$B,'Base de données'!$L:$L,"",0,1))</f>
        <v>Île-de-France</v>
      </c>
    </row>
    <row r="14" spans="2:5" x14ac:dyDescent="0.3">
      <c r="B14" s="7" t="str">
        <f ca="1"/>
        <v>2UDL1</v>
      </c>
      <c r="C14" s="32" t="str">
        <f ca="1">IF(B14="","-",_xlfn.XLOOKUP($B14,'Base de données'!$B:$B,SECRET!$X:$X,"",0,1))</f>
        <v>Lebreton Zacharie</v>
      </c>
      <c r="D14" s="27">
        <f ca="1">IF(B14="","-",_xlfn.XLOOKUP($B14,'Base de données'!$B:$B,'Base de données'!$A:$A,"",0,-1))</f>
        <v>45870</v>
      </c>
      <c r="E14" s="27" t="str">
        <f ca="1">IF(B14="","-",_xlfn.XLOOKUP($B14,'Base de données'!$B:$B,'Base de données'!$L:$L,"",0,1))</f>
        <v>Nouvelle-Aquitaine</v>
      </c>
    </row>
    <row r="15" spans="2:5" x14ac:dyDescent="0.3">
      <c r="B15" s="7" t="str">
        <f ca="1"/>
        <v>TY6IH</v>
      </c>
      <c r="C15" s="32" t="str">
        <f ca="1">IF(B15="","-",_xlfn.XLOOKUP($B15,'Base de données'!$B:$B,SECRET!$X:$X,"",0,1))</f>
        <v>Da Silva Xavier</v>
      </c>
      <c r="D15" s="27">
        <f ca="1">IF(B15="","-",_xlfn.XLOOKUP($B15,'Base de données'!$B:$B,'Base de données'!$A:$A,"",0,-1))</f>
        <v>45658</v>
      </c>
      <c r="E15" s="27" t="str">
        <f ca="1">IF(B15="","-",_xlfn.XLOOKUP($B15,'Base de données'!$B:$B,'Base de données'!$L:$L,"",0,1))</f>
        <v>Hauts-de-France</v>
      </c>
    </row>
    <row r="16" spans="2:5" x14ac:dyDescent="0.3">
      <c r="B16" s="7" t="str">
        <f ca="1"/>
        <v>QBERT</v>
      </c>
      <c r="C16" s="32" t="str">
        <f ca="1">IF(B16="","-",_xlfn.XLOOKUP($B16,'Base de données'!$B:$B,SECRET!$X:$X,"",0,1))</f>
        <v>Garnier Juliette</v>
      </c>
      <c r="D16" s="27">
        <f ca="1">IF(B16="","-",_xlfn.XLOOKUP($B16,'Base de données'!$B:$B,'Base de données'!$A:$A,"",0,-1))</f>
        <v>45931</v>
      </c>
      <c r="E16" s="27" t="str">
        <f ca="1">IF(B16="","-",_xlfn.XLOOKUP($B16,'Base de données'!$B:$B,'Base de données'!$L:$L,"",0,1))</f>
        <v>Centre-Val de Loire</v>
      </c>
    </row>
    <row r="17" spans="2:5" x14ac:dyDescent="0.3">
      <c r="B17" s="7" t="str">
        <f ca="1"/>
        <v>P0IIH</v>
      </c>
      <c r="C17" s="32" t="str">
        <f ca="1">IF(B17="","-",_xlfn.XLOOKUP($B17,'Base de données'!$B:$B,SECRET!$X:$X,"",0,1))</f>
        <v>Simon Aurore</v>
      </c>
      <c r="D17" s="27">
        <f ca="1">IF(B17="","-",_xlfn.XLOOKUP($B17,'Base de données'!$B:$B,'Base de données'!$A:$A,"",0,-1))</f>
        <v>45658</v>
      </c>
      <c r="E17" s="27" t="str">
        <f ca="1">IF(B17="","-",_xlfn.XLOOKUP($B17,'Base de données'!$B:$B,'Base de données'!$L:$L,"",0,1))</f>
        <v>Auvergne-Rhône-Alpes</v>
      </c>
    </row>
    <row r="18" spans="2:5" x14ac:dyDescent="0.3">
      <c r="B18" s="7" t="str">
        <f ca="1"/>
        <v>DOGY4</v>
      </c>
      <c r="C18" s="32" t="str">
        <f ca="1">IF(B18="","-",_xlfn.XLOOKUP($B18,'Base de données'!$B:$B,SECRET!$X:$X,"",0,1))</f>
        <v>Turpin Dorothée</v>
      </c>
      <c r="D18" s="27">
        <f ca="1">IF(B18="","-",_xlfn.XLOOKUP($B18,'Base de données'!$B:$B,'Base de données'!$A:$A,"",0,-1))</f>
        <v>45748</v>
      </c>
      <c r="E18" s="27" t="str">
        <f ca="1">IF(B18="","-",_xlfn.XLOOKUP($B18,'Base de données'!$B:$B,'Base de données'!$L:$L,"",0,1))</f>
        <v>Île-de-France</v>
      </c>
    </row>
    <row r="19" spans="2:5" x14ac:dyDescent="0.3">
      <c r="B19" s="7" t="str">
        <f ca="1"/>
        <v>WI12D</v>
      </c>
      <c r="C19" s="32" t="str">
        <f ca="1">IF(B19="","-",_xlfn.XLOOKUP($B19,'Base de données'!$B:$B,SECRET!$X:$X,"",0,1))</f>
        <v>Peron Robert</v>
      </c>
      <c r="D19" s="27">
        <f ca="1">IF(B19="","-",_xlfn.XLOOKUP($B19,'Base de données'!$B:$B,'Base de données'!$A:$A,"",0,-1))</f>
        <v>45839</v>
      </c>
      <c r="E19" s="27" t="str">
        <f ca="1">IF(B19="","-",_xlfn.XLOOKUP($B19,'Base de données'!$B:$B,'Base de données'!$L:$L,"",0,1))</f>
        <v>Bretagne</v>
      </c>
    </row>
    <row r="20" spans="2:5" x14ac:dyDescent="0.3">
      <c r="B20" s="7" t="str">
        <f ca="1"/>
        <v>IXQH2</v>
      </c>
      <c r="C20" s="32" t="str">
        <f ca="1">IF(B20="","-",_xlfn.XLOOKUP($B20,'Base de données'!$B:$B,SECRET!$X:$X,"",0,1))</f>
        <v>Dias Xavier</v>
      </c>
      <c r="D20" s="27">
        <f ca="1">IF(B20="","-",_xlfn.XLOOKUP($B20,'Base de données'!$B:$B,'Base de données'!$A:$A,"",0,-1))</f>
        <v>45809</v>
      </c>
      <c r="E20" s="27" t="str">
        <f ca="1">IF(B20="","-",_xlfn.XLOOKUP($B20,'Base de données'!$B:$B,'Base de données'!$L:$L,"",0,1))</f>
        <v>Île-de-France</v>
      </c>
    </row>
    <row r="21" spans="2:5" x14ac:dyDescent="0.3">
      <c r="B21" s="7" t="str">
        <f ca="1"/>
        <v>E7COG</v>
      </c>
      <c r="C21" s="32" t="str">
        <f ca="1">IF(B21="","-",_xlfn.XLOOKUP($B21,'Base de données'!$B:$B,SECRET!$X:$X,"",0,1))</f>
        <v>Albert Paul</v>
      </c>
      <c r="D21" s="27">
        <f ca="1">IF(B21="","-",_xlfn.XLOOKUP($B21,'Base de données'!$B:$B,'Base de données'!$A:$A,"",0,-1))</f>
        <v>45748</v>
      </c>
      <c r="E21" s="27" t="str">
        <f ca="1">IF(B21="","-",_xlfn.XLOOKUP($B21,'Base de données'!$B:$B,'Base de données'!$L:$L,"",0,1))</f>
        <v>Auvergne-Rhône-Alpes</v>
      </c>
    </row>
    <row r="22" spans="2:5" x14ac:dyDescent="0.3">
      <c r="B22" s="7" t="str">
        <f ca="1"/>
        <v>E904E</v>
      </c>
      <c r="C22" s="32" t="str">
        <f ca="1">IF(B22="","-",_xlfn.XLOOKUP($B22,'Base de données'!$B:$B,SECRET!$X:$X,"",0,1))</f>
        <v>Rousset Grégoire</v>
      </c>
      <c r="D22" s="27">
        <f ca="1">IF(B22="","-",_xlfn.XLOOKUP($B22,'Base de données'!$B:$B,'Base de données'!$A:$A,"",0,-1))</f>
        <v>45870</v>
      </c>
      <c r="E22" s="27" t="str">
        <f ca="1">IF(B22="","-",_xlfn.XLOOKUP($B22,'Base de données'!$B:$B,'Base de données'!$L:$L,"",0,1))</f>
        <v>Île-de-France</v>
      </c>
    </row>
    <row r="23" spans="2:5" x14ac:dyDescent="0.3">
      <c r="B23" s="7" t="str">
        <f ca="1"/>
        <v>ORG55</v>
      </c>
      <c r="C23" s="32" t="str">
        <f ca="1">IF(B23="","-",_xlfn.XLOOKUP($B23,'Base de données'!$B:$B,SECRET!$X:$X,"",0,1))</f>
        <v>Adam Alfred</v>
      </c>
      <c r="D23" s="27">
        <f ca="1">IF(B23="","-",_xlfn.XLOOKUP($B23,'Base de données'!$B:$B,'Base de données'!$A:$A,"",0,-1))</f>
        <v>45809</v>
      </c>
      <c r="E23" s="27" t="str">
        <f ca="1">IF(B23="","-",_xlfn.XLOOKUP($B23,'Base de données'!$B:$B,'Base de données'!$L:$L,"",0,1))</f>
        <v>Hauts-de-France</v>
      </c>
    </row>
    <row r="24" spans="2:5" x14ac:dyDescent="0.3">
      <c r="B24" s="7" t="str">
        <f ca="1"/>
        <v>729T1</v>
      </c>
      <c r="C24" s="32" t="str">
        <f ca="1">IF(B24="","-",_xlfn.XLOOKUP($B24,'Base de données'!$B:$B,SECRET!$X:$X,"",0,1))</f>
        <v>Turpin Anastasie</v>
      </c>
      <c r="D24" s="27">
        <f ca="1">IF(B24="","-",_xlfn.XLOOKUP($B24,'Base de données'!$B:$B,'Base de données'!$A:$A,"",0,-1))</f>
        <v>45870</v>
      </c>
      <c r="E24" s="27" t="str">
        <f ca="1">IF(B24="","-",_xlfn.XLOOKUP($B24,'Base de données'!$B:$B,'Base de données'!$L:$L,"",0,1))</f>
        <v>Île-de-France</v>
      </c>
    </row>
    <row r="25" spans="2:5" x14ac:dyDescent="0.3">
      <c r="B25" s="7" t="str">
        <f ca="1"/>
        <v>YYFYK</v>
      </c>
      <c r="C25" s="32" t="str">
        <f ca="1">IF(B25="","-",_xlfn.XLOOKUP($B25,'Base de données'!$B:$B,SECRET!$X:$X,"",0,1))</f>
        <v>Roux William</v>
      </c>
      <c r="D25" s="27">
        <f ca="1">IF(B25="","-",_xlfn.XLOOKUP($B25,'Base de données'!$B:$B,'Base de données'!$A:$A,"",0,-1))</f>
        <v>45717</v>
      </c>
      <c r="E25" s="27" t="str">
        <f ca="1">IF(B25="","-",_xlfn.XLOOKUP($B25,'Base de données'!$B:$B,'Base de données'!$L:$L,"",0,1))</f>
        <v>Île-de-France</v>
      </c>
    </row>
    <row r="26" spans="2:5" x14ac:dyDescent="0.3">
      <c r="B26" s="7" t="str">
        <f ca="1"/>
        <v>PHIWH</v>
      </c>
      <c r="C26" s="32" t="str">
        <f ca="1">IF(B26="","-",_xlfn.XLOOKUP($B26,'Base de données'!$B:$B,SECRET!$X:$X,"",0,1))</f>
        <v>Lemonnier Maryse</v>
      </c>
      <c r="D26" s="27">
        <f ca="1">IF(B26="","-",_xlfn.XLOOKUP($B26,'Base de données'!$B:$B,'Base de données'!$A:$A,"",0,-1))</f>
        <v>45717</v>
      </c>
      <c r="E26" s="27" t="str">
        <f ca="1">IF(B26="","-",_xlfn.XLOOKUP($B26,'Base de données'!$B:$B,'Base de données'!$L:$L,"",0,1))</f>
        <v>Île-de-France</v>
      </c>
    </row>
    <row r="27" spans="2:5" x14ac:dyDescent="0.3">
      <c r="B27" s="7" t="str">
        <f ca="1"/>
        <v>GZV5S</v>
      </c>
      <c r="C27" s="32" t="str">
        <f ca="1">IF(B27="","-",_xlfn.XLOOKUP($B27,'Base de données'!$B:$B,SECRET!$X:$X,"",0,1))</f>
        <v>Chevallier Margaud</v>
      </c>
      <c r="D27" s="27">
        <f ca="1">IF(B27="","-",_xlfn.XLOOKUP($B27,'Base de données'!$B:$B,'Base de données'!$A:$A,"",0,-1))</f>
        <v>45839</v>
      </c>
      <c r="E27" s="27" t="str">
        <f ca="1">IF(B27="","-",_xlfn.XLOOKUP($B27,'Base de données'!$B:$B,'Base de données'!$L:$L,"",0,1))</f>
        <v>Bourgogne-Franche-Comté</v>
      </c>
    </row>
    <row r="28" spans="2:5" x14ac:dyDescent="0.3">
      <c r="B28" s="7" t="str">
        <f ca="1"/>
        <v>I7VPV</v>
      </c>
      <c r="C28" s="32" t="str">
        <f ca="1">IF(B28="","-",_xlfn.XLOOKUP($B28,'Base de données'!$B:$B,SECRET!$X:$X,"",0,1))</f>
        <v>Bouvet Antoine</v>
      </c>
      <c r="D28" s="27">
        <f ca="1">IF(B28="","-",_xlfn.XLOOKUP($B28,'Base de données'!$B:$B,'Base de données'!$A:$A,"",0,-1))</f>
        <v>45689</v>
      </c>
      <c r="E28" s="27" t="str">
        <f ca="1">IF(B28="","-",_xlfn.XLOOKUP($B28,'Base de données'!$B:$B,'Base de données'!$L:$L,"",0,1))</f>
        <v>Île-de-France</v>
      </c>
    </row>
    <row r="29" spans="2:5" x14ac:dyDescent="0.3">
      <c r="B29" s="7" t="str">
        <f ca="1"/>
        <v>WPH5K</v>
      </c>
      <c r="C29" s="32" t="str">
        <f ca="1">IF(B29="","-",_xlfn.XLOOKUP($B29,'Base de données'!$B:$B,SECRET!$X:$X,"",0,1))</f>
        <v>Delorme Philippe</v>
      </c>
      <c r="D29" s="27">
        <f ca="1">IF(B29="","-",_xlfn.XLOOKUP($B29,'Base de données'!$B:$B,'Base de données'!$A:$A,"",0,-1))</f>
        <v>45748</v>
      </c>
      <c r="E29" s="27" t="str">
        <f ca="1">IF(B29="","-",_xlfn.XLOOKUP($B29,'Base de données'!$B:$B,'Base de données'!$L:$L,"",0,1))</f>
        <v>Corse</v>
      </c>
    </row>
    <row r="30" spans="2:5" x14ac:dyDescent="0.3">
      <c r="B30" s="7" t="str">
        <f ca="1"/>
        <v>G7YV0</v>
      </c>
      <c r="C30" s="32" t="str">
        <f ca="1">IF(B30="","-",_xlfn.XLOOKUP($B30,'Base de données'!$B:$B,SECRET!$X:$X,"",0,1))</f>
        <v>Allard Adrienne</v>
      </c>
      <c r="D30" s="27">
        <f ca="1">IF(B30="","-",_xlfn.XLOOKUP($B30,'Base de données'!$B:$B,'Base de données'!$A:$A,"",0,-1))</f>
        <v>45658</v>
      </c>
      <c r="E30" s="27" t="str">
        <f ca="1">IF(B30="","-",_xlfn.XLOOKUP($B30,'Base de données'!$B:$B,'Base de données'!$L:$L,"",0,1))</f>
        <v>Île-de-France</v>
      </c>
    </row>
    <row r="31" spans="2:5" x14ac:dyDescent="0.3">
      <c r="B31" s="7" t="str">
        <f ca="1"/>
        <v>6IR69</v>
      </c>
      <c r="C31" s="32" t="str">
        <f ca="1">IF(B31="","-",_xlfn.XLOOKUP($B31,'Base de données'!$B:$B,SECRET!$X:$X,"",0,1))</f>
        <v>Thibault Thomas</v>
      </c>
      <c r="D31" s="27">
        <f ca="1">IF(B31="","-",_xlfn.XLOOKUP($B31,'Base de données'!$B:$B,'Base de données'!$A:$A,"",0,-1))</f>
        <v>45901</v>
      </c>
      <c r="E31" s="27" t="str">
        <f ca="1">IF(B31="","-",_xlfn.XLOOKUP($B31,'Base de données'!$B:$B,'Base de données'!$L:$L,"",0,1))</f>
        <v>Hauts-de-France</v>
      </c>
    </row>
    <row r="32" spans="2:5" x14ac:dyDescent="0.3">
      <c r="B32" s="7" t="str">
        <f ca="1"/>
        <v>UHGK8</v>
      </c>
      <c r="C32" s="32" t="str">
        <f ca="1">IF(B32="","-",_xlfn.XLOOKUP($B32,'Base de données'!$B:$B,SECRET!$X:$X,"",0,1))</f>
        <v>Perret Émile</v>
      </c>
      <c r="D32" s="27">
        <f ca="1">IF(B32="","-",_xlfn.XLOOKUP($B32,'Base de données'!$B:$B,'Base de données'!$A:$A,"",0,-1))</f>
        <v>45809</v>
      </c>
      <c r="E32" s="27" t="str">
        <f ca="1">IF(B32="","-",_xlfn.XLOOKUP($B32,'Base de données'!$B:$B,'Base de données'!$L:$L,"",0,1))</f>
        <v>Centre-Val de Loire</v>
      </c>
    </row>
    <row r="33" spans="2:5" x14ac:dyDescent="0.3">
      <c r="B33" s="7" t="str">
        <f ca="1"/>
        <v>LP99Q</v>
      </c>
      <c r="C33" s="32" t="str">
        <f ca="1">IF(B33="","-",_xlfn.XLOOKUP($B33,'Base de données'!$B:$B,SECRET!$X:$X,"",0,1))</f>
        <v>Aubert Maggie</v>
      </c>
      <c r="D33" s="27">
        <f ca="1">IF(B33="","-",_xlfn.XLOOKUP($B33,'Base de données'!$B:$B,'Base de données'!$A:$A,"",0,-1))</f>
        <v>45809</v>
      </c>
      <c r="E33" s="27" t="str">
        <f ca="1">IF(B33="","-",_xlfn.XLOOKUP($B33,'Base de données'!$B:$B,'Base de données'!$L:$L,"",0,1))</f>
        <v>Provence-Alpes-Côte d’Azur</v>
      </c>
    </row>
    <row r="34" spans="2:5" x14ac:dyDescent="0.3">
      <c r="B34" s="7" t="str">
        <f ca="1"/>
        <v>WZOSW</v>
      </c>
      <c r="C34" s="32" t="str">
        <f ca="1">IF(B34="","-",_xlfn.XLOOKUP($B34,'Base de données'!$B:$B,SECRET!$X:$X,"",0,1))</f>
        <v>Bernier Astrid</v>
      </c>
      <c r="D34" s="27">
        <f ca="1">IF(B34="","-",_xlfn.XLOOKUP($B34,'Base de données'!$B:$B,'Base de données'!$A:$A,"",0,-1))</f>
        <v>45717</v>
      </c>
      <c r="E34" s="27" t="str">
        <f ca="1">IF(B34="","-",_xlfn.XLOOKUP($B34,'Base de données'!$B:$B,'Base de données'!$L:$L,"",0,1))</f>
        <v>Île-de-France</v>
      </c>
    </row>
    <row r="35" spans="2:5" x14ac:dyDescent="0.3">
      <c r="B35" s="7" t="str">
        <f ca="1"/>
        <v>VQWYB</v>
      </c>
      <c r="C35" s="32" t="str">
        <f ca="1">IF(B35="","-",_xlfn.XLOOKUP($B35,'Base de données'!$B:$B,SECRET!$X:$X,"",0,1))</f>
        <v>Mercier Noémi</v>
      </c>
      <c r="D35" s="27">
        <f ca="1">IF(B35="","-",_xlfn.XLOOKUP($B35,'Base de données'!$B:$B,'Base de données'!$A:$A,"",0,-1))</f>
        <v>45901</v>
      </c>
      <c r="E35" s="27" t="str">
        <f ca="1">IF(B35="","-",_xlfn.XLOOKUP($B35,'Base de données'!$B:$B,'Base de données'!$L:$L,"",0,1))</f>
        <v>Île-de-France</v>
      </c>
    </row>
    <row r="36" spans="2:5" x14ac:dyDescent="0.3">
      <c r="B36" s="7" t="str">
        <f ca="1"/>
        <v>1DR5Q</v>
      </c>
      <c r="C36" s="32" t="str">
        <f ca="1">IF(B36="","-",_xlfn.XLOOKUP($B36,'Base de données'!$B:$B,SECRET!$X:$X,"",0,1))</f>
        <v>Vasseur Matthieu</v>
      </c>
      <c r="D36" s="27">
        <f ca="1">IF(B36="","-",_xlfn.XLOOKUP($B36,'Base de données'!$B:$B,'Base de données'!$A:$A,"",0,-1))</f>
        <v>45870</v>
      </c>
      <c r="E36" s="27" t="str">
        <f ca="1">IF(B36="","-",_xlfn.XLOOKUP($B36,'Base de données'!$B:$B,'Base de données'!$L:$L,"",0,1))</f>
        <v>Bretagne</v>
      </c>
    </row>
    <row r="37" spans="2:5" x14ac:dyDescent="0.3">
      <c r="B37" s="7" t="str">
        <f ca="1"/>
        <v>IGIZ6</v>
      </c>
      <c r="C37" s="32" t="str">
        <f ca="1">IF(B37="","-",_xlfn.XLOOKUP($B37,'Base de données'!$B:$B,SECRET!$X:$X,"",0,1))</f>
        <v>Delaunay Denis</v>
      </c>
      <c r="D37" s="27">
        <f ca="1">IF(B37="","-",_xlfn.XLOOKUP($B37,'Base de données'!$B:$B,'Base de données'!$A:$A,"",0,-1))</f>
        <v>45689</v>
      </c>
      <c r="E37" s="27" t="str">
        <f ca="1">IF(B37="","-",_xlfn.XLOOKUP($B37,'Base de données'!$B:$B,'Base de données'!$L:$L,"",0,1))</f>
        <v>Grand Est</v>
      </c>
    </row>
    <row r="38" spans="2:5" x14ac:dyDescent="0.3">
      <c r="B38" s="7" t="str">
        <f ca="1"/>
        <v>B7BI1</v>
      </c>
      <c r="C38" s="32" t="str">
        <f ca="1">IF(B38="","-",_xlfn.XLOOKUP($B38,'Base de données'!$B:$B,SECRET!$X:$X,"",0,1))</f>
        <v>Petitjean Jacqueline</v>
      </c>
      <c r="D38" s="27">
        <f ca="1">IF(B38="","-",_xlfn.XLOOKUP($B38,'Base de données'!$B:$B,'Base de données'!$A:$A,"",0,-1))</f>
        <v>45931</v>
      </c>
      <c r="E38" s="27" t="str">
        <f ca="1">IF(B38="","-",_xlfn.XLOOKUP($B38,'Base de données'!$B:$B,'Base de données'!$L:$L,"",0,1))</f>
        <v>Île-de-France</v>
      </c>
    </row>
    <row r="39" spans="2:5" x14ac:dyDescent="0.3">
      <c r="B39" s="7" t="str">
        <f ca="1"/>
        <v>J8HTM</v>
      </c>
      <c r="C39" s="32" t="str">
        <f ca="1">IF(B39="","-",_xlfn.XLOOKUP($B39,'Base de données'!$B:$B,SECRET!$X:$X,"",0,1))</f>
        <v>Pires Alphonse</v>
      </c>
      <c r="D39" s="27">
        <f ca="1">IF(B39="","-",_xlfn.XLOOKUP($B39,'Base de données'!$B:$B,'Base de données'!$A:$A,"",0,-1))</f>
        <v>45717</v>
      </c>
      <c r="E39" s="27" t="str">
        <f ca="1">IF(B39="","-",_xlfn.XLOOKUP($B39,'Base de données'!$B:$B,'Base de données'!$L:$L,"",0,1))</f>
        <v>Île-de-France</v>
      </c>
    </row>
    <row r="40" spans="2:5" x14ac:dyDescent="0.3">
      <c r="B40" s="7" t="str">
        <f ca="1"/>
        <v>DJA7N</v>
      </c>
      <c r="C40" s="32" t="str">
        <f ca="1">IF(B40="","-",_xlfn.XLOOKUP($B40,'Base de données'!$B:$B,SECRET!$X:$X,"",0,1))</f>
        <v>Pelletier Benjamin</v>
      </c>
      <c r="D40" s="27">
        <f ca="1">IF(B40="","-",_xlfn.XLOOKUP($B40,'Base de données'!$B:$B,'Base de données'!$A:$A,"",0,-1))</f>
        <v>45778</v>
      </c>
      <c r="E40" s="27" t="str">
        <f ca="1">IF(B40="","-",_xlfn.XLOOKUP($B40,'Base de données'!$B:$B,'Base de données'!$L:$L,"",0,1))</f>
        <v>Hauts-de-France</v>
      </c>
    </row>
    <row r="41" spans="2:5" x14ac:dyDescent="0.3">
      <c r="B41" s="7" t="str">
        <f ca="1"/>
        <v>OOB0W</v>
      </c>
      <c r="C41" s="32" t="str">
        <f ca="1">IF(B41="","-",_xlfn.XLOOKUP($B41,'Base de données'!$B:$B,SECRET!$X:$X,"",0,1))</f>
        <v>Guillot Chantal</v>
      </c>
      <c r="D41" s="27">
        <f ca="1">IF(B41="","-",_xlfn.XLOOKUP($B41,'Base de données'!$B:$B,'Base de données'!$A:$A,"",0,-1))</f>
        <v>45689</v>
      </c>
      <c r="E41" s="27" t="str">
        <f ca="1">IF(B41="","-",_xlfn.XLOOKUP($B41,'Base de données'!$B:$B,'Base de données'!$L:$L,"",0,1))</f>
        <v>Centre-Val de Loire</v>
      </c>
    </row>
    <row r="42" spans="2:5" x14ac:dyDescent="0.3">
      <c r="B42" s="7" t="str">
        <f ca="1"/>
        <v>G5QWQ</v>
      </c>
      <c r="C42" s="32" t="str">
        <f ca="1">IF(B42="","-",_xlfn.XLOOKUP($B42,'Base de données'!$B:$B,SECRET!$X:$X,"",0,1))</f>
        <v>Thibault Alfred</v>
      </c>
      <c r="D42" s="27">
        <f ca="1">IF(B42="","-",_xlfn.XLOOKUP($B42,'Base de données'!$B:$B,'Base de données'!$A:$A,"",0,-1))</f>
        <v>45931</v>
      </c>
      <c r="E42" s="27" t="str">
        <f ca="1">IF(B42="","-",_xlfn.XLOOKUP($B42,'Base de données'!$B:$B,'Base de données'!$L:$L,"",0,1))</f>
        <v>Hauts-de-France</v>
      </c>
    </row>
    <row r="43" spans="2:5" x14ac:dyDescent="0.3">
      <c r="B43" s="7" t="str">
        <f ca="1"/>
        <v>26NYS</v>
      </c>
      <c r="C43" s="32" t="str">
        <f ca="1">IF(B43="","-",_xlfn.XLOOKUP($B43,'Base de données'!$B:$B,SECRET!$X:$X,"",0,1))</f>
        <v>Noël Sophie</v>
      </c>
      <c r="D43" s="27">
        <f ca="1">IF(B43="","-",_xlfn.XLOOKUP($B43,'Base de données'!$B:$B,'Base de données'!$A:$A,"",0,-1))</f>
        <v>45778</v>
      </c>
      <c r="E43" s="27" t="str">
        <f ca="1">IF(B43="","-",_xlfn.XLOOKUP($B43,'Base de données'!$B:$B,'Base de données'!$L:$L,"",0,1))</f>
        <v>Centre-Val de Loire</v>
      </c>
    </row>
    <row r="44" spans="2:5" x14ac:dyDescent="0.3">
      <c r="B44" s="7" t="str">
        <f ca="1"/>
        <v>8GBTA</v>
      </c>
      <c r="C44" s="32" t="str">
        <f ca="1">IF(B44="","-",_xlfn.XLOOKUP($B44,'Base de données'!$B:$B,SECRET!$X:$X,"",0,1))</f>
        <v>Julien Claude</v>
      </c>
      <c r="D44" s="27">
        <f ca="1">IF(B44="","-",_xlfn.XLOOKUP($B44,'Base de données'!$B:$B,'Base de données'!$A:$A,"",0,-1))</f>
        <v>45839</v>
      </c>
      <c r="E44" s="27" t="str">
        <f ca="1">IF(B44="","-",_xlfn.XLOOKUP($B44,'Base de données'!$B:$B,'Base de données'!$L:$L,"",0,1))</f>
        <v>Île-de-France</v>
      </c>
    </row>
    <row r="45" spans="2:5" x14ac:dyDescent="0.3">
      <c r="B45" s="7" t="str">
        <f ca="1"/>
        <v>6EZS4</v>
      </c>
      <c r="C45" s="32" t="str">
        <f ca="1">IF(B45="","-",_xlfn.XLOOKUP($B45,'Base de données'!$B:$B,SECRET!$X:$X,"",0,1))</f>
        <v>Vasseur Aurélie</v>
      </c>
      <c r="D45" s="27">
        <f ca="1">IF(B45="","-",_xlfn.XLOOKUP($B45,'Base de données'!$B:$B,'Base de données'!$A:$A,"",0,-1))</f>
        <v>45689</v>
      </c>
      <c r="E45" s="27" t="str">
        <f ca="1">IF(B45="","-",_xlfn.XLOOKUP($B45,'Base de données'!$B:$B,'Base de données'!$L:$L,"",0,1))</f>
        <v>Pays de la Loire</v>
      </c>
    </row>
    <row r="46" spans="2:5" x14ac:dyDescent="0.3">
      <c r="B46" s="7" t="str">
        <f ca="1"/>
        <v>6OHRU</v>
      </c>
      <c r="C46" s="32" t="str">
        <f ca="1">IF(B46="","-",_xlfn.XLOOKUP($B46,'Base de données'!$B:$B,SECRET!$X:$X,"",0,1))</f>
        <v>Valette Victor</v>
      </c>
      <c r="D46" s="27">
        <f ca="1">IF(B46="","-",_xlfn.XLOOKUP($B46,'Base de données'!$B:$B,'Base de données'!$A:$A,"",0,-1))</f>
        <v>45748</v>
      </c>
      <c r="E46" s="27" t="str">
        <f ca="1">IF(B46="","-",_xlfn.XLOOKUP($B46,'Base de données'!$B:$B,'Base de données'!$L:$L,"",0,1))</f>
        <v>Nouvelle-Aquitaine</v>
      </c>
    </row>
    <row r="47" spans="2:5" x14ac:dyDescent="0.3">
      <c r="B47" s="7" t="str">
        <f ca="1"/>
        <v>6FW9W</v>
      </c>
      <c r="C47" s="32" t="str">
        <f ca="1">IF(B47="","-",_xlfn.XLOOKUP($B47,'Base de données'!$B:$B,SECRET!$X:$X,"",0,1))</f>
        <v>Marchand Christiane</v>
      </c>
      <c r="D47" s="27">
        <f ca="1">IF(B47="","-",_xlfn.XLOOKUP($B47,'Base de données'!$B:$B,'Base de données'!$A:$A,"",0,-1))</f>
        <v>45717</v>
      </c>
      <c r="E47" s="27" t="str">
        <f ca="1">IF(B47="","-",_xlfn.XLOOKUP($B47,'Base de données'!$B:$B,'Base de données'!$L:$L,"",0,1))</f>
        <v>Bourgogne-Franche-Comté</v>
      </c>
    </row>
    <row r="48" spans="2:5" x14ac:dyDescent="0.3">
      <c r="B48" s="7" t="str">
        <f ca="1"/>
        <v>B4AHL</v>
      </c>
      <c r="C48" s="32" t="str">
        <f ca="1">IF(B48="","-",_xlfn.XLOOKUP($B48,'Base de données'!$B:$B,SECRET!$X:$X,"",0,1))</f>
        <v>Bourgeois Emmanuel</v>
      </c>
      <c r="D48" s="27">
        <f ca="1">IF(B48="","-",_xlfn.XLOOKUP($B48,'Base de données'!$B:$B,'Base de données'!$A:$A,"",0,-1))</f>
        <v>45809</v>
      </c>
      <c r="E48" s="27" t="str">
        <f ca="1">IF(B48="","-",_xlfn.XLOOKUP($B48,'Base de données'!$B:$B,'Base de données'!$L:$L,"",0,1))</f>
        <v>Nouvelle-Aquitaine</v>
      </c>
    </row>
    <row r="49" spans="2:5" x14ac:dyDescent="0.3">
      <c r="B49" s="7" t="str">
        <f ca="1"/>
        <v>P6EK9</v>
      </c>
      <c r="C49" s="32" t="str">
        <f ca="1">IF(B49="","-",_xlfn.XLOOKUP($B49,'Base de données'!$B:$B,SECRET!$X:$X,"",0,1))</f>
        <v>Bazin Mathilde</v>
      </c>
      <c r="D49" s="27">
        <f ca="1">IF(B49="","-",_xlfn.XLOOKUP($B49,'Base de données'!$B:$B,'Base de données'!$A:$A,"",0,-1))</f>
        <v>45839</v>
      </c>
      <c r="E49" s="27" t="str">
        <f ca="1">IF(B49="","-",_xlfn.XLOOKUP($B49,'Base de données'!$B:$B,'Base de données'!$L:$L,"",0,1))</f>
        <v>Normandie</v>
      </c>
    </row>
    <row r="50" spans="2:5" x14ac:dyDescent="0.3">
      <c r="B50" s="7" t="str">
        <f ca="1"/>
        <v>WXLIG</v>
      </c>
      <c r="C50" s="32" t="str">
        <f ca="1">IF(B50="","-",_xlfn.XLOOKUP($B50,'Base de données'!$B:$B,SECRET!$X:$X,"",0,1))</f>
        <v>Pichon Étienne</v>
      </c>
      <c r="D50" s="27">
        <f ca="1">IF(B50="","-",_xlfn.XLOOKUP($B50,'Base de données'!$B:$B,'Base de données'!$A:$A,"",0,-1))</f>
        <v>45931</v>
      </c>
      <c r="E50" s="27" t="str">
        <f ca="1">IF(B50="","-",_xlfn.XLOOKUP($B50,'Base de données'!$B:$B,'Base de données'!$L:$L,"",0,1))</f>
        <v>Pays de la Loire</v>
      </c>
    </row>
    <row r="51" spans="2:5" x14ac:dyDescent="0.3">
      <c r="B51" s="7" t="str">
        <f ca="1"/>
        <v>1TM93</v>
      </c>
      <c r="C51" s="32" t="str">
        <f ca="1">IF(B51="","-",_xlfn.XLOOKUP($B51,'Base de données'!$B:$B,SECRET!$X:$X,"",0,1))</f>
        <v>Deschamps Marthe</v>
      </c>
      <c r="D51" s="27">
        <f ca="1">IF(B51="","-",_xlfn.XLOOKUP($B51,'Base de données'!$B:$B,'Base de données'!$A:$A,"",0,-1))</f>
        <v>45748</v>
      </c>
      <c r="E51" s="27" t="str">
        <f ca="1">IF(B51="","-",_xlfn.XLOOKUP($B51,'Base de données'!$B:$B,'Base de données'!$L:$L,"",0,1))</f>
        <v>Provence-Alpes-Côte d’Azur</v>
      </c>
    </row>
    <row r="52" spans="2:5" x14ac:dyDescent="0.3">
      <c r="B52" s="7" t="str">
        <f ca="1"/>
        <v>IG2WC</v>
      </c>
      <c r="C52" s="32" t="str">
        <f ca="1">IF(B52="","-",_xlfn.XLOOKUP($B52,'Base de données'!$B:$B,SECRET!$X:$X,"",0,1))</f>
        <v>Benoit Benjamin</v>
      </c>
      <c r="D52" s="27">
        <f ca="1">IF(B52="","-",_xlfn.XLOOKUP($B52,'Base de données'!$B:$B,'Base de données'!$A:$A,"",0,-1))</f>
        <v>45839</v>
      </c>
      <c r="E52" s="27" t="str">
        <f ca="1">IF(B52="","-",_xlfn.XLOOKUP($B52,'Base de données'!$B:$B,'Base de données'!$L:$L,"",0,1))</f>
        <v>Hauts-de-France</v>
      </c>
    </row>
    <row r="53" spans="2:5" x14ac:dyDescent="0.3">
      <c r="B53" s="7" t="str">
        <f ca="1"/>
        <v>PULI0</v>
      </c>
      <c r="C53" s="32" t="str">
        <f ca="1">IF(B53="","-",_xlfn.XLOOKUP($B53,'Base de données'!$B:$B,SECRET!$X:$X,"",0,1))</f>
        <v>Moulin Lucas</v>
      </c>
      <c r="D53" s="27">
        <f ca="1">IF(B53="","-",_xlfn.XLOOKUP($B53,'Base de données'!$B:$B,'Base de données'!$A:$A,"",0,-1))</f>
        <v>45689</v>
      </c>
      <c r="E53" s="27" t="str">
        <f ca="1">IF(B53="","-",_xlfn.XLOOKUP($B53,'Base de données'!$B:$B,'Base de données'!$L:$L,"",0,1))</f>
        <v>Nouvelle-Aquitaine</v>
      </c>
    </row>
    <row r="54" spans="2:5" x14ac:dyDescent="0.3">
      <c r="B54" s="7" t="str">
        <f ca="1"/>
        <v>MA154</v>
      </c>
      <c r="C54" s="32" t="str">
        <f ca="1">IF(B54="","-",_xlfn.XLOOKUP($B54,'Base de données'!$B:$B,SECRET!$X:$X,"",0,1))</f>
        <v>François Alix</v>
      </c>
      <c r="D54" s="27">
        <f ca="1">IF(B54="","-",_xlfn.XLOOKUP($B54,'Base de données'!$B:$B,'Base de données'!$A:$A,"",0,-1))</f>
        <v>45689</v>
      </c>
      <c r="E54" s="27" t="str">
        <f ca="1">IF(B54="","-",_xlfn.XLOOKUP($B54,'Base de données'!$B:$B,'Base de données'!$L:$L,"",0,1))</f>
        <v>Île-de-France</v>
      </c>
    </row>
    <row r="55" spans="2:5" x14ac:dyDescent="0.3">
      <c r="B55" s="7" t="str">
        <f ca="1"/>
        <v>GTDH4</v>
      </c>
      <c r="C55" s="32" t="str">
        <f ca="1">IF(B55="","-",_xlfn.XLOOKUP($B55,'Base de données'!$B:$B,SECRET!$X:$X,"",0,1))</f>
        <v>Marques Camille</v>
      </c>
      <c r="D55" s="27">
        <f ca="1">IF(B55="","-",_xlfn.XLOOKUP($B55,'Base de données'!$B:$B,'Base de données'!$A:$A,"",0,-1))</f>
        <v>45689</v>
      </c>
      <c r="E55" s="27" t="str">
        <f ca="1">IF(B55="","-",_xlfn.XLOOKUP($B55,'Base de données'!$B:$B,'Base de données'!$L:$L,"",0,1))</f>
        <v>Île-de-France</v>
      </c>
    </row>
    <row r="56" spans="2:5" x14ac:dyDescent="0.3">
      <c r="B56" s="7" t="str">
        <f ca="1"/>
        <v>T0HSF</v>
      </c>
      <c r="C56" s="32" t="str">
        <f ca="1">IF(B56="","-",_xlfn.XLOOKUP($B56,'Base de données'!$B:$B,SECRET!$X:$X,"",0,1))</f>
        <v>Legendre Laure</v>
      </c>
      <c r="D56" s="27">
        <f ca="1">IF(B56="","-",_xlfn.XLOOKUP($B56,'Base de données'!$B:$B,'Base de données'!$A:$A,"",0,-1))</f>
        <v>45962</v>
      </c>
      <c r="E56" s="27" t="str">
        <f ca="1">IF(B56="","-",_xlfn.XLOOKUP($B56,'Base de données'!$B:$B,'Base de données'!$L:$L,"",0,1))</f>
        <v>Occitanie</v>
      </c>
    </row>
    <row r="57" spans="2:5" x14ac:dyDescent="0.3">
      <c r="B57" s="7" t="str">
        <f ca="1"/>
        <v>CN75F</v>
      </c>
      <c r="C57" s="32" t="str">
        <f ca="1">IF(B57="","-",_xlfn.XLOOKUP($B57,'Base de données'!$B:$B,SECRET!$X:$X,"",0,1))</f>
        <v>Camus Emmanuel</v>
      </c>
      <c r="D57" s="27">
        <f ca="1">IF(B57="","-",_xlfn.XLOOKUP($B57,'Base de données'!$B:$B,'Base de données'!$A:$A,"",0,-1))</f>
        <v>45962</v>
      </c>
      <c r="E57" s="27" t="str">
        <f ca="1">IF(B57="","-",_xlfn.XLOOKUP($B57,'Base de données'!$B:$B,'Base de données'!$L:$L,"",0,1))</f>
        <v>Corse</v>
      </c>
    </row>
    <row r="58" spans="2:5" x14ac:dyDescent="0.3">
      <c r="B58" s="7" t="str">
        <f ca="1"/>
        <v>G45AC</v>
      </c>
      <c r="C58" s="32" t="str">
        <f ca="1">IF(B58="","-",_xlfn.XLOOKUP($B58,'Base de données'!$B:$B,SECRET!$X:$X,"",0,1))</f>
        <v>Breton Gabrielle</v>
      </c>
      <c r="D58" s="27">
        <f ca="1">IF(B58="","-",_xlfn.XLOOKUP($B58,'Base de données'!$B:$B,'Base de données'!$A:$A,"",0,-1))</f>
        <v>45748</v>
      </c>
      <c r="E58" s="27" t="str">
        <f ca="1">IF(B58="","-",_xlfn.XLOOKUP($B58,'Base de données'!$B:$B,'Base de données'!$L:$L,"",0,1))</f>
        <v>Auvergne-Rhône-Alpes</v>
      </c>
    </row>
    <row r="59" spans="2:5" x14ac:dyDescent="0.3">
      <c r="B59" s="7" t="str">
        <f ca="1"/>
        <v>DZOIT</v>
      </c>
      <c r="C59" s="32" t="str">
        <f ca="1">IF(B59="","-",_xlfn.XLOOKUP($B59,'Base de données'!$B:$B,SECRET!$X:$X,"",0,1))</f>
        <v>Meunier Marcel</v>
      </c>
      <c r="D59" s="27">
        <f ca="1">IF(B59="","-",_xlfn.XLOOKUP($B59,'Base de données'!$B:$B,'Base de données'!$A:$A,"",0,-1))</f>
        <v>45839</v>
      </c>
      <c r="E59" s="27" t="str">
        <f ca="1">IF(B59="","-",_xlfn.XLOOKUP($B59,'Base de données'!$B:$B,'Base de données'!$L:$L,"",0,1))</f>
        <v>Hauts-de-France</v>
      </c>
    </row>
    <row r="60" spans="2:5" x14ac:dyDescent="0.3">
      <c r="B60" s="7" t="str">
        <f ca="1"/>
        <v>QOX3I</v>
      </c>
      <c r="C60" s="32" t="str">
        <f ca="1">IF(B60="","-",_xlfn.XLOOKUP($B60,'Base de données'!$B:$B,SECRET!$X:$X,"",0,1))</f>
        <v>Delmas Marianne</v>
      </c>
      <c r="D60" s="27">
        <f ca="1">IF(B60="","-",_xlfn.XLOOKUP($B60,'Base de données'!$B:$B,'Base de données'!$A:$A,"",0,-1))</f>
        <v>45748</v>
      </c>
      <c r="E60" s="27" t="str">
        <f ca="1">IF(B60="","-",_xlfn.XLOOKUP($B60,'Base de données'!$B:$B,'Base de données'!$L:$L,"",0,1))</f>
        <v>Bourgogne-Franche-Comté</v>
      </c>
    </row>
    <row r="61" spans="2:5" x14ac:dyDescent="0.3">
      <c r="B61" s="7" t="str">
        <f ca="1"/>
        <v>Y221M</v>
      </c>
      <c r="C61" s="32" t="str">
        <f ca="1">IF(B61="","-",_xlfn.XLOOKUP($B61,'Base de données'!$B:$B,SECRET!$X:$X,"",0,1))</f>
        <v>Camus Antoinette</v>
      </c>
      <c r="D61" s="27">
        <f ca="1">IF(B61="","-",_xlfn.XLOOKUP($B61,'Base de données'!$B:$B,'Base de données'!$A:$A,"",0,-1))</f>
        <v>45809</v>
      </c>
      <c r="E61" s="27" t="str">
        <f ca="1">IF(B61="","-",_xlfn.XLOOKUP($B61,'Base de données'!$B:$B,'Base de données'!$L:$L,"",0,1))</f>
        <v>Île-de-France</v>
      </c>
    </row>
    <row r="62" spans="2:5" x14ac:dyDescent="0.3">
      <c r="B62" s="7" t="str">
        <f ca="1"/>
        <v>8ZRIS</v>
      </c>
      <c r="C62" s="32" t="str">
        <f ca="1">IF(B62="","-",_xlfn.XLOOKUP($B62,'Base de données'!$B:$B,SECRET!$X:$X,"",0,1))</f>
        <v>Perez Michel</v>
      </c>
      <c r="D62" s="27">
        <f ca="1">IF(B62="","-",_xlfn.XLOOKUP($B62,'Base de données'!$B:$B,'Base de données'!$A:$A,"",0,-1))</f>
        <v>45717</v>
      </c>
      <c r="E62" s="27" t="str">
        <f ca="1">IF(B62="","-",_xlfn.XLOOKUP($B62,'Base de données'!$B:$B,'Base de données'!$L:$L,"",0,1))</f>
        <v>Occitanie</v>
      </c>
    </row>
    <row r="63" spans="2:5" x14ac:dyDescent="0.3">
      <c r="B63" s="7" t="str">
        <f ca="1"/>
        <v>45NF8</v>
      </c>
      <c r="C63" s="32" t="str">
        <f ca="1">IF(B63="","-",_xlfn.XLOOKUP($B63,'Base de données'!$B:$B,SECRET!$X:$X,"",0,1))</f>
        <v>Dupuy Mathilde</v>
      </c>
      <c r="D63" s="27">
        <f ca="1">IF(B63="","-",_xlfn.XLOOKUP($B63,'Base de données'!$B:$B,'Base de données'!$A:$A,"",0,-1))</f>
        <v>45748</v>
      </c>
      <c r="E63" s="27" t="str">
        <f ca="1">IF(B63="","-",_xlfn.XLOOKUP($B63,'Base de données'!$B:$B,'Base de données'!$L:$L,"",0,1))</f>
        <v>Île-de-France</v>
      </c>
    </row>
    <row r="64" spans="2:5" x14ac:dyDescent="0.3">
      <c r="B64" s="7" t="str">
        <f ca="1"/>
        <v>3WN6C</v>
      </c>
      <c r="C64" s="32" t="str">
        <f ca="1">IF(B64="","-",_xlfn.XLOOKUP($B64,'Base de données'!$B:$B,SECRET!$X:$X,"",0,1))</f>
        <v>Delorme Marc</v>
      </c>
      <c r="D64" s="27">
        <f ca="1">IF(B64="","-",_xlfn.XLOOKUP($B64,'Base de données'!$B:$B,'Base de données'!$A:$A,"",0,-1))</f>
        <v>45778</v>
      </c>
      <c r="E64" s="27" t="str">
        <f ca="1">IF(B64="","-",_xlfn.XLOOKUP($B64,'Base de données'!$B:$B,'Base de données'!$L:$L,"",0,1))</f>
        <v>Occitanie</v>
      </c>
    </row>
    <row r="65" spans="2:5" x14ac:dyDescent="0.3">
      <c r="B65" s="7" t="str">
        <f ca="1"/>
        <v>E7KKO</v>
      </c>
      <c r="C65" s="32" t="str">
        <f ca="1">IF(B65="","-",_xlfn.XLOOKUP($B65,'Base de données'!$B:$B,SECRET!$X:$X,"",0,1))</f>
        <v>Charrier François</v>
      </c>
      <c r="D65" s="27">
        <f ca="1">IF(B65="","-",_xlfn.XLOOKUP($B65,'Base de données'!$B:$B,'Base de données'!$A:$A,"",0,-1))</f>
        <v>45870</v>
      </c>
      <c r="E65" s="27" t="str">
        <f ca="1">IF(B65="","-",_xlfn.XLOOKUP($B65,'Base de données'!$B:$B,'Base de données'!$L:$L,"",0,1))</f>
        <v>Bourgogne-Franche-Comté</v>
      </c>
    </row>
    <row r="66" spans="2:5" x14ac:dyDescent="0.3">
      <c r="B66" s="7" t="str">
        <f ca="1"/>
        <v>L8YK1</v>
      </c>
      <c r="C66" s="32" t="str">
        <f ca="1">IF(B66="","-",_xlfn.XLOOKUP($B66,'Base de données'!$B:$B,SECRET!$X:$X,"",0,1))</f>
        <v>Tessier Anne</v>
      </c>
      <c r="D66" s="27">
        <f ca="1">IF(B66="","-",_xlfn.XLOOKUP($B66,'Base de données'!$B:$B,'Base de données'!$A:$A,"",0,-1))</f>
        <v>45809</v>
      </c>
      <c r="E66" s="27" t="str">
        <f ca="1">IF(B66="","-",_xlfn.XLOOKUP($B66,'Base de données'!$B:$B,'Base de données'!$L:$L,"",0,1))</f>
        <v>Bourgogne-Franche-Comté</v>
      </c>
    </row>
    <row r="67" spans="2:5" x14ac:dyDescent="0.3">
      <c r="B67" s="7" t="str">
        <f ca="1"/>
        <v>PE1OL</v>
      </c>
      <c r="C67" s="32" t="str">
        <f ca="1">IF(B67="","-",_xlfn.XLOOKUP($B67,'Base de données'!$B:$B,SECRET!$X:$X,"",0,1))</f>
        <v>Vallée Odette</v>
      </c>
      <c r="D67" s="27">
        <f ca="1">IF(B67="","-",_xlfn.XLOOKUP($B67,'Base de données'!$B:$B,'Base de données'!$A:$A,"",0,-1))</f>
        <v>45839</v>
      </c>
      <c r="E67" s="27" t="str">
        <f ca="1">IF(B67="","-",_xlfn.XLOOKUP($B67,'Base de données'!$B:$B,'Base de données'!$L:$L,"",0,1))</f>
        <v>Bretagne</v>
      </c>
    </row>
    <row r="68" spans="2:5" x14ac:dyDescent="0.3">
      <c r="B68" s="7" t="str">
        <f ca="1"/>
        <v>BJWZO</v>
      </c>
      <c r="C68" s="32" t="str">
        <f ca="1">IF(B68="","-",_xlfn.XLOOKUP($B68,'Base de données'!$B:$B,SECRET!$X:$X,"",0,1))</f>
        <v>Gros Jacqueline</v>
      </c>
      <c r="D68" s="27">
        <f ca="1">IF(B68="","-",_xlfn.XLOOKUP($B68,'Base de données'!$B:$B,'Base de données'!$A:$A,"",0,-1))</f>
        <v>45901</v>
      </c>
      <c r="E68" s="27" t="str">
        <f ca="1">IF(B68="","-",_xlfn.XLOOKUP($B68,'Base de données'!$B:$B,'Base de données'!$L:$L,"",0,1))</f>
        <v>Grand Est</v>
      </c>
    </row>
    <row r="69" spans="2:5" x14ac:dyDescent="0.3">
      <c r="B69" s="7" t="str">
        <f ca="1"/>
        <v>UF9Q6</v>
      </c>
      <c r="C69" s="32" t="str">
        <f ca="1">IF(B69="","-",_xlfn.XLOOKUP($B69,'Base de données'!$B:$B,SECRET!$X:$X,"",0,1))</f>
        <v>Hoareau Théophile</v>
      </c>
      <c r="D69" s="27">
        <f ca="1">IF(B69="","-",_xlfn.XLOOKUP($B69,'Base de données'!$B:$B,'Base de données'!$A:$A,"",0,-1))</f>
        <v>45962</v>
      </c>
      <c r="E69" s="27" t="str">
        <f ca="1">IF(B69="","-",_xlfn.XLOOKUP($B69,'Base de données'!$B:$B,'Base de données'!$L:$L,"",0,1))</f>
        <v>Centre-Val de Loire</v>
      </c>
    </row>
    <row r="70" spans="2:5" x14ac:dyDescent="0.3">
      <c r="B70" s="7" t="str">
        <f ca="1"/>
        <v>8Y304</v>
      </c>
      <c r="C70" s="32" t="str">
        <f ca="1">IF(B70="","-",_xlfn.XLOOKUP($B70,'Base de données'!$B:$B,SECRET!$X:$X,"",0,1))</f>
        <v>Briand Stéphanie</v>
      </c>
      <c r="D70" s="27">
        <f ca="1">IF(B70="","-",_xlfn.XLOOKUP($B70,'Base de données'!$B:$B,'Base de données'!$A:$A,"",0,-1))</f>
        <v>45931</v>
      </c>
      <c r="E70" s="27" t="str">
        <f ca="1">IF(B70="","-",_xlfn.XLOOKUP($B70,'Base de données'!$B:$B,'Base de données'!$L:$L,"",0,1))</f>
        <v>Île-de-France</v>
      </c>
    </row>
    <row r="71" spans="2:5" x14ac:dyDescent="0.3">
      <c r="B71" s="7">
        <f ca="1"/>
        <v>0</v>
      </c>
      <c r="C71" s="32" t="str">
        <f ca="1">IF(B71="","-",_xlfn.XLOOKUP($B71,'Base de données'!$B:$B,SECRET!$X:$X,"",0,1))</f>
        <v/>
      </c>
      <c r="D71" s="27" t="str">
        <f ca="1">IF(B71="","-",_xlfn.XLOOKUP($B71,'Base de données'!$B:$B,'Base de données'!$A:$A,"",0,-1))</f>
        <v/>
      </c>
      <c r="E71" s="27" t="str">
        <f ca="1">IF(B71="","-",_xlfn.XLOOKUP($B71,'Base de données'!$B:$B,'Base de données'!$L:$L,"",0,1))</f>
        <v/>
      </c>
    </row>
    <row r="72" spans="2:5" x14ac:dyDescent="0.3">
      <c r="B72" s="7"/>
      <c r="C72" s="32" t="str">
        <f>IF(B72="","-",_xlfn.XLOOKUP($B72,'Base de données'!$B:$B,SECRET!$X:$X,"",0,1))</f>
        <v>-</v>
      </c>
      <c r="D72" s="27" t="str">
        <f>IF(B72="","-",_xlfn.XLOOKUP($B72,'Base de données'!$B:$B,'Base de données'!$A:$A,"",0,-1))</f>
        <v>-</v>
      </c>
      <c r="E72" s="27" t="str">
        <f>IF(B72="","-",_xlfn.XLOOKUP($B72,'Base de données'!$B:$B,'Base de données'!$L:$L,"",0,1))</f>
        <v>-</v>
      </c>
    </row>
    <row r="73" spans="2:5" x14ac:dyDescent="0.3">
      <c r="B73" s="7"/>
      <c r="C73" s="32" t="str">
        <f>IF(B73="","-",_xlfn.XLOOKUP($B73,'Base de données'!$B:$B,SECRET!$X:$X,"",0,1))</f>
        <v>-</v>
      </c>
      <c r="D73" s="27" t="str">
        <f>IF(B73="","-",_xlfn.XLOOKUP($B73,'Base de données'!$B:$B,'Base de données'!$A:$A,"",0,-1))</f>
        <v>-</v>
      </c>
      <c r="E73" s="27" t="str">
        <f>IF(B73="","-",_xlfn.XLOOKUP($B73,'Base de données'!$B:$B,'Base de données'!$L:$L,"",0,1))</f>
        <v>-</v>
      </c>
    </row>
    <row r="74" spans="2:5" x14ac:dyDescent="0.3">
      <c r="B74" s="7"/>
      <c r="C74" s="32" t="str">
        <f>IF(B74="","-",_xlfn.XLOOKUP($B74,'Base de données'!$B:$B,SECRET!$X:$X,"",0,1))</f>
        <v>-</v>
      </c>
      <c r="D74" s="27" t="str">
        <f>IF(B74="","-",_xlfn.XLOOKUP($B74,'Base de données'!$B:$B,'Base de données'!$A:$A,"",0,-1))</f>
        <v>-</v>
      </c>
      <c r="E74" s="27" t="str">
        <f>IF(B74="","-",_xlfn.XLOOKUP($B74,'Base de données'!$B:$B,'Base de données'!$L:$L,"",0,1))</f>
        <v>-</v>
      </c>
    </row>
    <row r="75" spans="2:5" x14ac:dyDescent="0.3">
      <c r="B75" s="7"/>
      <c r="C75" s="32" t="str">
        <f>IF(B75="","-",_xlfn.XLOOKUP($B75,'Base de données'!$B:$B,SECRET!$X:$X,"",0,1))</f>
        <v>-</v>
      </c>
      <c r="D75" s="27" t="str">
        <f>IF(B75="","-",_xlfn.XLOOKUP($B75,'Base de données'!$B:$B,'Base de données'!$A:$A,"",0,-1))</f>
        <v>-</v>
      </c>
      <c r="E75" s="27" t="str">
        <f>IF(B75="","-",_xlfn.XLOOKUP($B75,'Base de données'!$B:$B,'Base de données'!$L:$L,"",0,1))</f>
        <v>-</v>
      </c>
    </row>
    <row r="76" spans="2:5" x14ac:dyDescent="0.3">
      <c r="B76" s="7"/>
      <c r="C76" s="32" t="str">
        <f>IF(B76="","-",_xlfn.XLOOKUP($B76,'Base de données'!$B:$B,SECRET!$X:$X,"",0,1))</f>
        <v>-</v>
      </c>
      <c r="D76" s="27" t="str">
        <f>IF(B76="","-",_xlfn.XLOOKUP($B76,'Base de données'!$B:$B,'Base de données'!$A:$A,"",0,-1))</f>
        <v>-</v>
      </c>
      <c r="E76" s="27" t="str">
        <f>IF(B76="","-",_xlfn.XLOOKUP($B76,'Base de données'!$B:$B,'Base de données'!$L:$L,"",0,1))</f>
        <v>-</v>
      </c>
    </row>
    <row r="77" spans="2:5" x14ac:dyDescent="0.3">
      <c r="B77" s="7"/>
      <c r="C77" s="32" t="str">
        <f>IF(B77="","-",_xlfn.XLOOKUP($B77,'Base de données'!$B:$B,SECRET!$X:$X,"",0,1))</f>
        <v>-</v>
      </c>
      <c r="D77" s="27" t="str">
        <f>IF(B77="","-",_xlfn.XLOOKUP($B77,'Base de données'!$B:$B,'Base de données'!$A:$A,"",0,-1))</f>
        <v>-</v>
      </c>
      <c r="E77" s="27" t="str">
        <f>IF(B77="","-",_xlfn.XLOOKUP($B77,'Base de données'!$B:$B,'Base de données'!$L:$L,"",0,1))</f>
        <v>-</v>
      </c>
    </row>
    <row r="78" spans="2:5" x14ac:dyDescent="0.3">
      <c r="B78" s="7"/>
      <c r="C78" s="32" t="str">
        <f>IF(B78="","-",_xlfn.XLOOKUP($B78,'Base de données'!$B:$B,SECRET!$X:$X,"",0,1))</f>
        <v>-</v>
      </c>
      <c r="D78" s="27" t="str">
        <f>IF(B78="","-",_xlfn.XLOOKUP($B78,'Base de données'!$B:$B,'Base de données'!$A:$A,"",0,-1))</f>
        <v>-</v>
      </c>
      <c r="E78" s="27" t="str">
        <f>IF(B78="","-",_xlfn.XLOOKUP($B78,'Base de données'!$B:$B,'Base de données'!$L:$L,"",0,1))</f>
        <v>-</v>
      </c>
    </row>
    <row r="79" spans="2:5" x14ac:dyDescent="0.3">
      <c r="B79" s="7"/>
      <c r="C79" s="32" t="str">
        <f>IF(B79="","-",_xlfn.XLOOKUP($B79,'Base de données'!$B:$B,SECRET!$X:$X,"",0,1))</f>
        <v>-</v>
      </c>
      <c r="D79" s="27" t="str">
        <f>IF(B79="","-",_xlfn.XLOOKUP($B79,'Base de données'!$B:$B,'Base de données'!$A:$A,"",0,-1))</f>
        <v>-</v>
      </c>
      <c r="E79" s="27" t="str">
        <f>IF(B79="","-",_xlfn.XLOOKUP($B79,'Base de données'!$B:$B,'Base de données'!$L:$L,"",0,1))</f>
        <v>-</v>
      </c>
    </row>
    <row r="80" spans="2:5" x14ac:dyDescent="0.3">
      <c r="B80" s="7"/>
      <c r="C80" s="32" t="str">
        <f>IF(B80="","-",_xlfn.XLOOKUP($B80,'Base de données'!$B:$B,SECRET!$X:$X,"",0,1))</f>
        <v>-</v>
      </c>
      <c r="D80" s="27" t="str">
        <f>IF(B80="","-",_xlfn.XLOOKUP($B80,'Base de données'!$B:$B,'Base de données'!$A:$A,"",0,-1))</f>
        <v>-</v>
      </c>
      <c r="E80" s="27" t="str">
        <f>IF(B80="","-",_xlfn.XLOOKUP($B80,'Base de données'!$B:$B,'Base de données'!$L:$L,"",0,1))</f>
        <v>-</v>
      </c>
    </row>
    <row r="81" spans="3:5" x14ac:dyDescent="0.3">
      <c r="C81" s="32" t="str">
        <f>IF(B81="","-",_xlfn.XLOOKUP($B81,'Base de données'!$B:$B,SECRET!$X:$X,"",0,1))</f>
        <v>-</v>
      </c>
      <c r="D81" s="27" t="str">
        <f>IF(B81="","-",_xlfn.XLOOKUP($B81,'Base de données'!$B:$B,'Base de données'!$A:$A,"",0,-1))</f>
        <v>-</v>
      </c>
      <c r="E81" s="27" t="str">
        <f>IF(B81="","-",_xlfn.XLOOKUP($B81,'Base de données'!$B:$B,'Base de données'!$L:$L,"",0,1))</f>
        <v>-</v>
      </c>
    </row>
    <row r="82" spans="3:5" x14ac:dyDescent="0.3">
      <c r="C82" s="32" t="str">
        <f>IF(B82="","-",_xlfn.XLOOKUP($B82,'Base de données'!$B:$B,SECRET!$X:$X,"",0,1))</f>
        <v>-</v>
      </c>
      <c r="D82" s="27" t="str">
        <f>IF(B82="","-",_xlfn.XLOOKUP($B82,'Base de données'!$B:$B,'Base de données'!$A:$A,"",0,-1))</f>
        <v>-</v>
      </c>
      <c r="E82" s="27" t="str">
        <f>IF(B82="","-",_xlfn.XLOOKUP($B82,'Base de données'!$B:$B,'Base de données'!$L:$L,"",0,1))</f>
        <v>-</v>
      </c>
    </row>
    <row r="83" spans="3:5" x14ac:dyDescent="0.3">
      <c r="C83" s="32" t="str">
        <f>IF(B83="","-",_xlfn.XLOOKUP($B83,'Base de données'!$B:$B,SECRET!$X:$X,"",0,1))</f>
        <v>-</v>
      </c>
      <c r="D83" s="27" t="str">
        <f>IF(B83="","-",_xlfn.XLOOKUP($B83,'Base de données'!$B:$B,'Base de données'!$A:$A,"",0,-1))</f>
        <v>-</v>
      </c>
      <c r="E83" s="27" t="str">
        <f>IF(B83="","-",_xlfn.XLOOKUP($B83,'Base de données'!$B:$B,'Base de données'!$L:$L,"",0,1))</f>
        <v>-</v>
      </c>
    </row>
    <row r="84" spans="3:5" x14ac:dyDescent="0.3">
      <c r="C84" s="32" t="str">
        <f>IF(B84="","-",_xlfn.XLOOKUP($B84,'Base de données'!$B:$B,SECRET!$X:$X,"",0,1))</f>
        <v>-</v>
      </c>
      <c r="D84" s="27" t="str">
        <f>IF(B84="","-",_xlfn.XLOOKUP($B84,'Base de données'!$B:$B,'Base de données'!$A:$A,"",0,-1))</f>
        <v>-</v>
      </c>
      <c r="E84" s="27" t="str">
        <f>IF(B84="","-",_xlfn.XLOOKUP($B84,'Base de données'!$B:$B,'Base de données'!$L:$L,"",0,1))</f>
        <v>-</v>
      </c>
    </row>
    <row r="85" spans="3:5" x14ac:dyDescent="0.3">
      <c r="C85" s="32" t="str">
        <f>IF(B85="","-",_xlfn.XLOOKUP($B85,'Base de données'!$B:$B,SECRET!$X:$X,"",0,1))</f>
        <v>-</v>
      </c>
      <c r="D85" s="27" t="str">
        <f>IF(B85="","-",_xlfn.XLOOKUP($B85,'Base de données'!$B:$B,'Base de données'!$A:$A,"",0,-1))</f>
        <v>-</v>
      </c>
      <c r="E85" s="27" t="str">
        <f>IF(B85="","-",_xlfn.XLOOKUP($B85,'Base de données'!$B:$B,'Base de données'!$L:$L,"",0,1))</f>
        <v>-</v>
      </c>
    </row>
    <row r="86" spans="3:5" x14ac:dyDescent="0.3">
      <c r="C86" s="32" t="str">
        <f>IF(B86="","-",_xlfn.XLOOKUP($B86,'Base de données'!$B:$B,SECRET!$X:$X,"",0,1))</f>
        <v>-</v>
      </c>
      <c r="D86" s="27" t="str">
        <f>IF(B86="","-",_xlfn.XLOOKUP($B86,'Base de données'!$B:$B,'Base de données'!$A:$A,"",0,-1))</f>
        <v>-</v>
      </c>
      <c r="E86" s="27" t="str">
        <f>IF(B86="","-",_xlfn.XLOOKUP($B86,'Base de données'!$B:$B,'Base de données'!$L:$L,"",0,1))</f>
        <v>-</v>
      </c>
    </row>
    <row r="87" spans="3:5" x14ac:dyDescent="0.3">
      <c r="C87" s="32" t="str">
        <f>IF(B87="","-",_xlfn.XLOOKUP($B87,'Base de données'!$B:$B,SECRET!$X:$X,"",0,1))</f>
        <v>-</v>
      </c>
      <c r="D87" s="27" t="str">
        <f>IF(B87="","-",_xlfn.XLOOKUP($B87,'Base de données'!$B:$B,'Base de données'!$A:$A,"",0,-1))</f>
        <v>-</v>
      </c>
      <c r="E87" s="27" t="str">
        <f>IF(B87="","-",_xlfn.XLOOKUP($B87,'Base de données'!$B:$B,'Base de données'!$L:$L,"",0,1))</f>
        <v>-</v>
      </c>
    </row>
    <row r="88" spans="3:5" x14ac:dyDescent="0.3">
      <c r="C88" s="32" t="str">
        <f>IF(B88="","-",_xlfn.XLOOKUP($B88,'Base de données'!$B:$B,SECRET!$X:$X,"",0,1))</f>
        <v>-</v>
      </c>
      <c r="D88" s="27" t="str">
        <f>IF(B88="","-",_xlfn.XLOOKUP($B88,'Base de données'!$B:$B,'Base de données'!$A:$A,"",0,-1))</f>
        <v>-</v>
      </c>
      <c r="E88" s="27" t="str">
        <f>IF(B88="","-",_xlfn.XLOOKUP($B88,'Base de données'!$B:$B,'Base de données'!$L:$L,"",0,1))</f>
        <v>-</v>
      </c>
    </row>
    <row r="89" spans="3:5" x14ac:dyDescent="0.3">
      <c r="C89" s="32" t="str">
        <f>IF(B89="","-",_xlfn.XLOOKUP($B89,'Base de données'!$B:$B,SECRET!$X:$X,"",0,1))</f>
        <v>-</v>
      </c>
      <c r="D89" s="27" t="str">
        <f>IF(B89="","-",_xlfn.XLOOKUP($B89,'Base de données'!$B:$B,'Base de données'!$A:$A,"",0,-1))</f>
        <v>-</v>
      </c>
      <c r="E89" s="27" t="str">
        <f>IF(B89="","-",_xlfn.XLOOKUP($B89,'Base de données'!$B:$B,'Base de données'!$L:$L,"",0,1))</f>
        <v>-</v>
      </c>
    </row>
    <row r="90" spans="3:5" x14ac:dyDescent="0.3">
      <c r="C90" s="32" t="str">
        <f>IF(B90="","-",_xlfn.XLOOKUP($B90,'Base de données'!$B:$B,SECRET!$X:$X,"",0,1))</f>
        <v>-</v>
      </c>
      <c r="D90" s="27" t="str">
        <f>IF(B90="","-",_xlfn.XLOOKUP($B90,'Base de données'!$B:$B,'Base de données'!$A:$A,"",0,-1))</f>
        <v>-</v>
      </c>
      <c r="E90" s="27" t="str">
        <f>IF(B90="","-",_xlfn.XLOOKUP($B90,'Base de données'!$B:$B,'Base de données'!$L:$L,"",0,1))</f>
        <v>-</v>
      </c>
    </row>
    <row r="91" spans="3:5" x14ac:dyDescent="0.3">
      <c r="C91" s="32" t="str">
        <f>IF(B91="","-",_xlfn.XLOOKUP($B91,'Base de données'!$B:$B,SECRET!$X:$X,"",0,1))</f>
        <v>-</v>
      </c>
      <c r="D91" s="27" t="str">
        <f>IF(B91="","-",_xlfn.XLOOKUP($B91,'Base de données'!$B:$B,'Base de données'!$A:$A,"",0,-1))</f>
        <v>-</v>
      </c>
      <c r="E91" s="27" t="str">
        <f>IF(B91="","-",_xlfn.XLOOKUP($B91,'Base de données'!$B:$B,'Base de données'!$L:$L,"",0,1))</f>
        <v>-</v>
      </c>
    </row>
    <row r="92" spans="3:5" x14ac:dyDescent="0.3">
      <c r="C92" s="32" t="str">
        <f>IF(B92="","-",_xlfn.XLOOKUP($B92,'Base de données'!$B:$B,SECRET!$X:$X,"",0,1))</f>
        <v>-</v>
      </c>
      <c r="D92" s="27" t="str">
        <f>IF(B92="","-",_xlfn.XLOOKUP($B92,'Base de données'!$B:$B,'Base de données'!$A:$A,"",0,-1))</f>
        <v>-</v>
      </c>
      <c r="E92" s="27" t="str">
        <f>IF(B92="","-",_xlfn.XLOOKUP($B92,'Base de données'!$B:$B,'Base de données'!$L:$L,"",0,1))</f>
        <v>-</v>
      </c>
    </row>
    <row r="93" spans="3:5" x14ac:dyDescent="0.3">
      <c r="C93" s="32" t="str">
        <f>IF(B93="","-",_xlfn.XLOOKUP($B93,'Base de données'!$B:$B,SECRET!$X:$X,"",0,1))</f>
        <v>-</v>
      </c>
      <c r="D93" s="27" t="str">
        <f>IF(B93="","-",_xlfn.XLOOKUP($B93,'Base de données'!$B:$B,'Base de données'!$A:$A,"",0,-1))</f>
        <v>-</v>
      </c>
      <c r="E93" s="27" t="str">
        <f>IF(B93="","-",_xlfn.XLOOKUP($B93,'Base de données'!$B:$B,'Base de données'!$L:$L,"",0,1))</f>
        <v>-</v>
      </c>
    </row>
    <row r="94" spans="3:5" x14ac:dyDescent="0.3">
      <c r="C94" s="32" t="str">
        <f>IF(B94="","-",_xlfn.XLOOKUP($B94,'Base de données'!$B:$B,SECRET!$X:$X,"",0,1))</f>
        <v>-</v>
      </c>
      <c r="D94" s="27" t="str">
        <f>IF(B94="","-",_xlfn.XLOOKUP($B94,'Base de données'!$B:$B,'Base de données'!$A:$A,"",0,-1))</f>
        <v>-</v>
      </c>
      <c r="E94" s="27" t="str">
        <f>IF(B94="","-",_xlfn.XLOOKUP($B94,'Base de données'!$B:$B,'Base de données'!$L:$L,"",0,1))</f>
        <v>-</v>
      </c>
    </row>
    <row r="95" spans="3:5" x14ac:dyDescent="0.3">
      <c r="C95" s="32" t="str">
        <f>IF(B95="","-",_xlfn.XLOOKUP($B95,'Base de données'!$B:$B,SECRET!$X:$X,"",0,1))</f>
        <v>-</v>
      </c>
      <c r="D95" s="27" t="str">
        <f>IF(B95="","-",_xlfn.XLOOKUP($B95,'Base de données'!$B:$B,'Base de données'!$A:$A,"",0,-1))</f>
        <v>-</v>
      </c>
      <c r="E95" s="27" t="str">
        <f>IF(B95="","-",_xlfn.XLOOKUP($B95,'Base de données'!$B:$B,'Base de données'!$L:$L,"",0,1))</f>
        <v>-</v>
      </c>
    </row>
    <row r="96" spans="3:5" x14ac:dyDescent="0.3">
      <c r="C96" s="32" t="str">
        <f>IF(B96="","-",_xlfn.XLOOKUP($B96,'Base de données'!$B:$B,SECRET!$X:$X,"",0,1))</f>
        <v>-</v>
      </c>
      <c r="D96" s="27" t="str">
        <f>IF(B96="","-",_xlfn.XLOOKUP($B96,'Base de données'!$B:$B,'Base de données'!$A:$A,"",0,-1))</f>
        <v>-</v>
      </c>
      <c r="E96" s="27" t="str">
        <f>IF(B96="","-",_xlfn.XLOOKUP($B96,'Base de données'!$B:$B,'Base de données'!$L:$L,"",0,1))</f>
        <v>-</v>
      </c>
    </row>
    <row r="97" spans="3:5" x14ac:dyDescent="0.3">
      <c r="C97" s="32" t="str">
        <f>IF(B97="","-",_xlfn.XLOOKUP($B97,'Base de données'!$B:$B,SECRET!$X:$X,"",0,1))</f>
        <v>-</v>
      </c>
      <c r="D97" s="27" t="str">
        <f>IF(B97="","-",_xlfn.XLOOKUP($B97,'Base de données'!$B:$B,'Base de données'!$A:$A,"",0,-1))</f>
        <v>-</v>
      </c>
      <c r="E97" s="27" t="str">
        <f>IF(B97="","-",_xlfn.XLOOKUP($B97,'Base de données'!$B:$B,'Base de données'!$L:$L,"",0,1))</f>
        <v>-</v>
      </c>
    </row>
    <row r="98" spans="3:5" x14ac:dyDescent="0.3">
      <c r="C98" s="32" t="str">
        <f>IF(B98="","-",_xlfn.XLOOKUP($B98,'Base de données'!$B:$B,SECRET!$X:$X,"",0,1))</f>
        <v>-</v>
      </c>
      <c r="D98" s="27" t="str">
        <f>IF(B98="","-",_xlfn.XLOOKUP($B98,'Base de données'!$B:$B,'Base de données'!$A:$A,"",0,-1))</f>
        <v>-</v>
      </c>
      <c r="E98" s="27" t="str">
        <f>IF(B98="","-",_xlfn.XLOOKUP($B98,'Base de données'!$B:$B,'Base de données'!$L:$L,"",0,1))</f>
        <v>-</v>
      </c>
    </row>
    <row r="99" spans="3:5" x14ac:dyDescent="0.3">
      <c r="C99" s="32" t="str">
        <f>IF(B99="","-",_xlfn.XLOOKUP($B99,'Base de données'!$B:$B,SECRET!$X:$X,"",0,1))</f>
        <v>-</v>
      </c>
      <c r="D99" s="27" t="str">
        <f>IF(B99="","-",_xlfn.XLOOKUP($B99,'Base de données'!$B:$B,'Base de données'!$A:$A,"",0,-1))</f>
        <v>-</v>
      </c>
      <c r="E99" s="27" t="str">
        <f>IF(B99="","-",_xlfn.XLOOKUP($B99,'Base de données'!$B:$B,'Base de données'!$L:$L,"",0,1))</f>
        <v>-</v>
      </c>
    </row>
    <row r="100" spans="3:5" x14ac:dyDescent="0.3">
      <c r="C100" s="32" t="str">
        <f>IF(B100="","-",_xlfn.XLOOKUP($B100,'Base de données'!$B:$B,SECRET!$X:$X,"",0,1))</f>
        <v>-</v>
      </c>
      <c r="D100" s="27" t="str">
        <f>IF(B100="","-",_xlfn.XLOOKUP($B100,'Base de données'!$B:$B,'Base de données'!$A:$A,"",0,-1))</f>
        <v>-</v>
      </c>
      <c r="E100" s="27" t="str">
        <f>IF(B100="","-",_xlfn.XLOOKUP($B100,'Base de données'!$B:$B,'Base de données'!$L:$L,"",0,1))</f>
        <v>-</v>
      </c>
    </row>
    <row r="101" spans="3:5" x14ac:dyDescent="0.3">
      <c r="C101" s="32" t="str">
        <f>IF(B101="","-",_xlfn.XLOOKUP($B101,'Base de données'!$B:$B,SECRET!$X:$X,"",0,1))</f>
        <v>-</v>
      </c>
      <c r="D101" s="27" t="str">
        <f>IF(B101="","-",_xlfn.XLOOKUP($B101,'Base de données'!$B:$B,'Base de données'!$A:$A,"",0,-1))</f>
        <v>-</v>
      </c>
      <c r="E101" s="27" t="str">
        <f>IF(B101="","-",_xlfn.XLOOKUP($B101,'Base de données'!$B:$B,'Base de données'!$L:$L,"",0,1))</f>
        <v>-</v>
      </c>
    </row>
    <row r="102" spans="3:5" x14ac:dyDescent="0.3">
      <c r="C102" s="32" t="str">
        <f>IF(B102="","-",_xlfn.XLOOKUP($B102,'Base de données'!$B:$B,SECRET!$X:$X,"",0,1))</f>
        <v>-</v>
      </c>
      <c r="D102" s="27" t="str">
        <f>IF(B102="","-",_xlfn.XLOOKUP($B102,'Base de données'!$B:$B,'Base de données'!$A:$A,"",0,-1))</f>
        <v>-</v>
      </c>
      <c r="E102" s="27" t="str">
        <f>IF(B102="","-",_xlfn.XLOOKUP($B102,'Base de données'!$B:$B,'Base de données'!$L:$L,"",0,1))</f>
        <v>-</v>
      </c>
    </row>
    <row r="103" spans="3:5" x14ac:dyDescent="0.3">
      <c r="C103" s="32" t="str">
        <f>IF(B103="","-",_xlfn.XLOOKUP($B103,'Base de données'!$B:$B,SECRET!$X:$X,"",0,1))</f>
        <v>-</v>
      </c>
      <c r="D103" s="27" t="str">
        <f>IF(B103="","-",_xlfn.XLOOKUP($B103,'Base de données'!$B:$B,'Base de données'!$A:$A,"",0,-1))</f>
        <v>-</v>
      </c>
      <c r="E103" s="27" t="str">
        <f>IF(B103="","-",_xlfn.XLOOKUP($B103,'Base de données'!$B:$B,'Base de données'!$L:$L,"",0,1))</f>
        <v>-</v>
      </c>
    </row>
    <row r="104" spans="3:5" x14ac:dyDescent="0.3">
      <c r="C104" s="32" t="str">
        <f>IF(B104="","-",_xlfn.XLOOKUP($B104,'Base de données'!$B:$B,SECRET!$X:$X,"",0,1))</f>
        <v>-</v>
      </c>
      <c r="D104" s="27" t="str">
        <f>IF(B104="","-",_xlfn.XLOOKUP($B104,'Base de données'!$B:$B,'Base de données'!$A:$A,"",0,-1))</f>
        <v>-</v>
      </c>
      <c r="E104" s="27" t="str">
        <f>IF(B104="","-",_xlfn.XLOOKUP($B104,'Base de données'!$B:$B,'Base de données'!$L:$L,"",0,1))</f>
        <v>-</v>
      </c>
    </row>
    <row r="105" spans="3:5" x14ac:dyDescent="0.3">
      <c r="C105" s="32" t="str">
        <f>IF(B105="","-",_xlfn.XLOOKUP($B105,'Base de données'!$B:$B,SECRET!$X:$X,"",0,1))</f>
        <v>-</v>
      </c>
      <c r="D105" s="27" t="str">
        <f>IF(B105="","-",_xlfn.XLOOKUP($B105,'Base de données'!$B:$B,'Base de données'!$A:$A,"",0,-1))</f>
        <v>-</v>
      </c>
      <c r="E105" s="27" t="str">
        <f>IF(B105="","-",_xlfn.XLOOKUP($B105,'Base de données'!$B:$B,'Base de données'!$L:$L,"",0,1))</f>
        <v>-</v>
      </c>
    </row>
    <row r="106" spans="3:5" x14ac:dyDescent="0.3">
      <c r="C106" s="32" t="str">
        <f>IF(B106="","-",_xlfn.XLOOKUP($B106,'Base de données'!$B:$B,SECRET!$X:$X,"",0,1))</f>
        <v>-</v>
      </c>
      <c r="D106" s="27" t="str">
        <f>IF(B106="","-",_xlfn.XLOOKUP($B106,'Base de données'!$B:$B,'Base de données'!$A:$A,"",0,-1))</f>
        <v>-</v>
      </c>
      <c r="E106" s="27" t="str">
        <f>IF(B106="","-",_xlfn.XLOOKUP($B106,'Base de données'!$B:$B,'Base de données'!$L:$L,"",0,1))</f>
        <v>-</v>
      </c>
    </row>
    <row r="107" spans="3:5" x14ac:dyDescent="0.3">
      <c r="C107" s="32" t="str">
        <f>IF(B107="","-",_xlfn.XLOOKUP($B107,'Base de données'!$B:$B,SECRET!$X:$X,"",0,1))</f>
        <v>-</v>
      </c>
      <c r="D107" s="27" t="str">
        <f>IF(B107="","-",_xlfn.XLOOKUP($B107,'Base de données'!$B:$B,'Base de données'!$A:$A,"",0,-1))</f>
        <v>-</v>
      </c>
      <c r="E107" s="27" t="str">
        <f>IF(B107="","-",_xlfn.XLOOKUP($B107,'Base de données'!$B:$B,'Base de données'!$L:$L,"",0,1))</f>
        <v>-</v>
      </c>
    </row>
    <row r="108" spans="3:5" x14ac:dyDescent="0.3">
      <c r="C108" s="32" t="str">
        <f>IF(B108="","-",_xlfn.XLOOKUP($B108,'Base de données'!$B:$B,SECRET!$X:$X,"",0,1))</f>
        <v>-</v>
      </c>
      <c r="D108" s="27" t="str">
        <f>IF(B108="","-",_xlfn.XLOOKUP($B108,'Base de données'!$B:$B,'Base de données'!$A:$A,"",0,-1))</f>
        <v>-</v>
      </c>
      <c r="E108" s="27" t="str">
        <f>IF(B108="","-",_xlfn.XLOOKUP($B108,'Base de données'!$B:$B,'Base de données'!$L:$L,"",0,1))</f>
        <v>-</v>
      </c>
    </row>
    <row r="109" spans="3:5" x14ac:dyDescent="0.3">
      <c r="C109" s="32" t="str">
        <f>IF(B109="","-",_xlfn.XLOOKUP($B109,'Base de données'!$B:$B,SECRET!$X:$X,"",0,1))</f>
        <v>-</v>
      </c>
      <c r="D109" s="27" t="str">
        <f>IF(B109="","-",_xlfn.XLOOKUP($B109,'Base de données'!$B:$B,'Base de données'!$A:$A,"",0,-1))</f>
        <v>-</v>
      </c>
      <c r="E109" s="27" t="str">
        <f>IF(B109="","-",_xlfn.XLOOKUP($B109,'Base de données'!$B:$B,'Base de données'!$L:$L,"",0,1))</f>
        <v>-</v>
      </c>
    </row>
    <row r="110" spans="3:5" x14ac:dyDescent="0.3">
      <c r="C110" s="32" t="str">
        <f>IF(B110="","-",_xlfn.XLOOKUP($B110,'Base de données'!$B:$B,SECRET!$X:$X,"",0,1))</f>
        <v>-</v>
      </c>
      <c r="D110" s="27" t="str">
        <f>IF(B110="","-",_xlfn.XLOOKUP($B110,'Base de données'!$B:$B,'Base de données'!$A:$A,"",0,-1))</f>
        <v>-</v>
      </c>
      <c r="E110" s="27" t="str">
        <f>IF(B110="","-",_xlfn.XLOOKUP($B110,'Base de données'!$B:$B,'Base de données'!$L:$L,"",0,1))</f>
        <v>-</v>
      </c>
    </row>
    <row r="111" spans="3:5" x14ac:dyDescent="0.3">
      <c r="C111" s="32" t="str">
        <f>IF(B111="","-",_xlfn.XLOOKUP($B111,'Base de données'!$B:$B,SECRET!$X:$X,"",0,1))</f>
        <v>-</v>
      </c>
      <c r="D111" s="27" t="str">
        <f>IF(B111="","-",_xlfn.XLOOKUP($B111,'Base de données'!$B:$B,'Base de données'!$A:$A,"",0,-1))</f>
        <v>-</v>
      </c>
      <c r="E111" s="27" t="str">
        <f>IF(B111="","-",_xlfn.XLOOKUP($B111,'Base de données'!$B:$B,'Base de données'!$L:$L,"",0,1))</f>
        <v>-</v>
      </c>
    </row>
    <row r="112" spans="3:5" x14ac:dyDescent="0.3">
      <c r="C112" s="32" t="str">
        <f>IF(B112="","-",_xlfn.XLOOKUP($B112,'Base de données'!$B:$B,SECRET!$X:$X,"",0,1))</f>
        <v>-</v>
      </c>
      <c r="D112" s="27" t="str">
        <f>IF(B112="","-",_xlfn.XLOOKUP($B112,'Base de données'!$B:$B,'Base de données'!$A:$A,"",0,-1))</f>
        <v>-</v>
      </c>
      <c r="E112" s="27" t="str">
        <f>IF(B112="","-",_xlfn.XLOOKUP($B112,'Base de données'!$B:$B,'Base de données'!$L:$L,"",0,1))</f>
        <v>-</v>
      </c>
    </row>
    <row r="113" spans="3:5" x14ac:dyDescent="0.3">
      <c r="C113" s="32" t="str">
        <f>IF(B113="","-",_xlfn.XLOOKUP($B113,'Base de données'!$B:$B,SECRET!$X:$X,"",0,1))</f>
        <v>-</v>
      </c>
      <c r="D113" s="27" t="str">
        <f>IF(B113="","-",_xlfn.XLOOKUP($B113,'Base de données'!$B:$B,'Base de données'!$A:$A,"",0,-1))</f>
        <v>-</v>
      </c>
      <c r="E113" s="27" t="str">
        <f>IF(B113="","-",_xlfn.XLOOKUP($B113,'Base de données'!$B:$B,'Base de données'!$L:$L,"",0,1))</f>
        <v>-</v>
      </c>
    </row>
    <row r="114" spans="3:5" x14ac:dyDescent="0.3">
      <c r="C114" s="32" t="str">
        <f>IF(B114="","-",_xlfn.XLOOKUP($B114,'Base de données'!$B:$B,SECRET!$X:$X,"",0,1))</f>
        <v>-</v>
      </c>
      <c r="D114" s="27" t="str">
        <f>IF(B114="","-",_xlfn.XLOOKUP($B114,'Base de données'!$B:$B,'Base de données'!$A:$A,"",0,-1))</f>
        <v>-</v>
      </c>
      <c r="E114" s="27" t="str">
        <f>IF(B114="","-",_xlfn.XLOOKUP($B114,'Base de données'!$B:$B,'Base de données'!$L:$L,"",0,1))</f>
        <v>-</v>
      </c>
    </row>
    <row r="115" spans="3:5" x14ac:dyDescent="0.3">
      <c r="C115" s="32" t="str">
        <f>IF(B115="","-",_xlfn.XLOOKUP($B115,'Base de données'!$B:$B,SECRET!$X:$X,"",0,1))</f>
        <v>-</v>
      </c>
      <c r="D115" s="27" t="str">
        <f>IF(B115="","-",_xlfn.XLOOKUP($B115,'Base de données'!$B:$B,'Base de données'!$A:$A,"",0,-1))</f>
        <v>-</v>
      </c>
      <c r="E115" s="27" t="str">
        <f>IF(B115="","-",_xlfn.XLOOKUP($B115,'Base de données'!$B:$B,'Base de données'!$L:$L,"",0,1))</f>
        <v>-</v>
      </c>
    </row>
    <row r="116" spans="3:5" x14ac:dyDescent="0.3">
      <c r="C116" s="32" t="str">
        <f>IF(B116="","-",_xlfn.XLOOKUP($B116,'Base de données'!$B:$B,SECRET!$X:$X,"",0,1))</f>
        <v>-</v>
      </c>
      <c r="D116" s="27" t="str">
        <f>IF(B116="","-",_xlfn.XLOOKUP($B116,'Base de données'!$B:$B,'Base de données'!$A:$A,"",0,-1))</f>
        <v>-</v>
      </c>
      <c r="E116" s="27" t="str">
        <f>IF(B116="","-",_xlfn.XLOOKUP($B116,'Base de données'!$B:$B,'Base de données'!$L:$L,"",0,1))</f>
        <v>-</v>
      </c>
    </row>
    <row r="117" spans="3:5" x14ac:dyDescent="0.3">
      <c r="C117" s="32" t="str">
        <f>IF(B117="","-",_xlfn.XLOOKUP($B117,'Base de données'!$B:$B,SECRET!$X:$X,"",0,1))</f>
        <v>-</v>
      </c>
      <c r="D117" s="27" t="str">
        <f>IF(B117="","-",_xlfn.XLOOKUP($B117,'Base de données'!$B:$B,'Base de données'!$A:$A,"",0,-1))</f>
        <v>-</v>
      </c>
      <c r="E117" s="27" t="str">
        <f>IF(B117="","-",_xlfn.XLOOKUP($B117,'Base de données'!$B:$B,'Base de données'!$L:$L,"",0,1))</f>
        <v>-</v>
      </c>
    </row>
    <row r="118" spans="3:5" x14ac:dyDescent="0.3">
      <c r="C118" s="32" t="str">
        <f>IF(B118="","-",_xlfn.XLOOKUP($B118,'Base de données'!$B:$B,SECRET!$X:$X,"",0,1))</f>
        <v>-</v>
      </c>
      <c r="D118" s="27" t="str">
        <f>IF(B118="","-",_xlfn.XLOOKUP($B118,'Base de données'!$B:$B,'Base de données'!$A:$A,"",0,-1))</f>
        <v>-</v>
      </c>
      <c r="E118" s="27" t="str">
        <f>IF(B118="","-",_xlfn.XLOOKUP($B118,'Base de données'!$B:$B,'Base de données'!$L:$L,"",0,1))</f>
        <v>-</v>
      </c>
    </row>
    <row r="119" spans="3:5" x14ac:dyDescent="0.3">
      <c r="C119" s="32" t="str">
        <f>IF(B119="","-",_xlfn.XLOOKUP($B119,'Base de données'!$B:$B,SECRET!$X:$X,"",0,1))</f>
        <v>-</v>
      </c>
      <c r="D119" s="27" t="str">
        <f>IF(B119="","-",_xlfn.XLOOKUP($B119,'Base de données'!$B:$B,'Base de données'!$A:$A,"",0,-1))</f>
        <v>-</v>
      </c>
      <c r="E119" s="27" t="str">
        <f>IF(B119="","-",_xlfn.XLOOKUP($B119,'Base de données'!$B:$B,'Base de données'!$L:$L,"",0,1))</f>
        <v>-</v>
      </c>
    </row>
    <row r="120" spans="3:5" x14ac:dyDescent="0.3">
      <c r="C120" s="32" t="str">
        <f>IF(B120="","-",_xlfn.XLOOKUP($B120,'Base de données'!$B:$B,SECRET!$X:$X,"",0,1))</f>
        <v>-</v>
      </c>
      <c r="D120" s="27" t="str">
        <f>IF(B120="","-",_xlfn.XLOOKUP($B120,'Base de données'!$B:$B,'Base de données'!$A:$A,"",0,-1))</f>
        <v>-</v>
      </c>
      <c r="E120" s="27" t="str">
        <f>IF(B120="","-",_xlfn.XLOOKUP($B120,'Base de données'!$B:$B,'Base de données'!$L:$L,"",0,1))</f>
        <v>-</v>
      </c>
    </row>
    <row r="121" spans="3:5" x14ac:dyDescent="0.3">
      <c r="C121" s="32" t="str">
        <f>IF(B121="","-",_xlfn.XLOOKUP($B121,'Base de données'!$B:$B,SECRET!$X:$X,"",0,1))</f>
        <v>-</v>
      </c>
      <c r="D121" s="27" t="str">
        <f>IF(B121="","-",_xlfn.XLOOKUP($B121,'Base de données'!$B:$B,'Base de données'!$A:$A,"",0,-1))</f>
        <v>-</v>
      </c>
      <c r="E121" s="27" t="str">
        <f>IF(B121="","-",_xlfn.XLOOKUP($B121,'Base de données'!$B:$B,'Base de données'!$L:$L,"",0,1))</f>
        <v>-</v>
      </c>
    </row>
    <row r="122" spans="3:5" x14ac:dyDescent="0.3">
      <c r="C122" s="32" t="str">
        <f>IF(B122="","-",_xlfn.XLOOKUP($B122,'Base de données'!$B:$B,SECRET!$X:$X,"",0,1))</f>
        <v>-</v>
      </c>
      <c r="D122" s="27" t="str">
        <f>IF(B122="","-",_xlfn.XLOOKUP($B122,'Base de données'!$B:$B,'Base de données'!$A:$A,"",0,-1))</f>
        <v>-</v>
      </c>
      <c r="E122" s="27" t="str">
        <f>IF(B122="","-",_xlfn.XLOOKUP($B122,'Base de données'!$B:$B,'Base de données'!$L:$L,"",0,1))</f>
        <v>-</v>
      </c>
    </row>
    <row r="123" spans="3:5" x14ac:dyDescent="0.3">
      <c r="C123" s="32" t="str">
        <f>IF(B123="","-",_xlfn.XLOOKUP($B123,'Base de données'!$B:$B,SECRET!$X:$X,"",0,1))</f>
        <v>-</v>
      </c>
      <c r="D123" s="27" t="str">
        <f>IF(B123="","-",_xlfn.XLOOKUP($B123,'Base de données'!$B:$B,'Base de données'!$A:$A,"",0,-1))</f>
        <v>-</v>
      </c>
      <c r="E123" s="27" t="str">
        <f>IF(B123="","-",_xlfn.XLOOKUP($B123,'Base de données'!$B:$B,'Base de données'!$L:$L,"",0,1))</f>
        <v>-</v>
      </c>
    </row>
    <row r="124" spans="3:5" x14ac:dyDescent="0.3">
      <c r="C124" s="32" t="str">
        <f>IF(B124="","-",_xlfn.XLOOKUP($B124,'Base de données'!$B:$B,SECRET!$X:$X,"",0,1))</f>
        <v>-</v>
      </c>
      <c r="D124" s="27" t="str">
        <f>IF(B124="","-",_xlfn.XLOOKUP($B124,'Base de données'!$B:$B,'Base de données'!$A:$A,"",0,-1))</f>
        <v>-</v>
      </c>
      <c r="E124" s="27" t="str">
        <f>IF(B124="","-",_xlfn.XLOOKUP($B124,'Base de données'!$B:$B,'Base de données'!$L:$L,"",0,1))</f>
        <v>-</v>
      </c>
    </row>
    <row r="125" spans="3:5" x14ac:dyDescent="0.3">
      <c r="C125" s="32" t="str">
        <f>IF(B125="","-",_xlfn.XLOOKUP($B125,'Base de données'!$B:$B,SECRET!$X:$X,"",0,1))</f>
        <v>-</v>
      </c>
      <c r="D125" s="27" t="str">
        <f>IF(B125="","-",_xlfn.XLOOKUP($B125,'Base de données'!$B:$B,'Base de données'!$A:$A,"",0,-1))</f>
        <v>-</v>
      </c>
      <c r="E125" s="27" t="str">
        <f>IF(B125="","-",_xlfn.XLOOKUP($B125,'Base de données'!$B:$B,'Base de données'!$L:$L,"",0,1))</f>
        <v>-</v>
      </c>
    </row>
    <row r="126" spans="3:5" x14ac:dyDescent="0.3">
      <c r="C126" s="32" t="str">
        <f>IF(B126="","-",_xlfn.XLOOKUP($B126,'Base de données'!$B:$B,SECRET!$X:$X,"",0,1))</f>
        <v>-</v>
      </c>
      <c r="D126" s="27" t="str">
        <f>IF(B126="","-",_xlfn.XLOOKUP($B126,'Base de données'!$B:$B,'Base de données'!$A:$A,"",0,-1))</f>
        <v>-</v>
      </c>
      <c r="E126" s="27" t="str">
        <f>IF(B126="","-",_xlfn.XLOOKUP($B126,'Base de données'!$B:$B,'Base de données'!$L:$L,"",0,1))</f>
        <v>-</v>
      </c>
    </row>
    <row r="127" spans="3:5" x14ac:dyDescent="0.3">
      <c r="C127" s="32" t="str">
        <f>IF(B127="","-",_xlfn.XLOOKUP($B127,'Base de données'!$B:$B,SECRET!$X:$X,"",0,1))</f>
        <v>-</v>
      </c>
      <c r="D127" s="27" t="str">
        <f>IF(B127="","-",_xlfn.XLOOKUP($B127,'Base de données'!$B:$B,'Base de données'!$A:$A,"",0,-1))</f>
        <v>-</v>
      </c>
      <c r="E127" s="27" t="str">
        <f>IF(B127="","-",_xlfn.XLOOKUP($B127,'Base de données'!$B:$B,'Base de données'!$L:$L,"",0,1))</f>
        <v>-</v>
      </c>
    </row>
    <row r="128" spans="3:5" x14ac:dyDescent="0.3">
      <c r="C128" s="32" t="str">
        <f>IF(B128="","-",_xlfn.XLOOKUP($B128,'Base de données'!$B:$B,SECRET!$X:$X,"",0,1))</f>
        <v>-</v>
      </c>
      <c r="D128" s="27" t="str">
        <f>IF(B128="","-",_xlfn.XLOOKUP($B128,'Base de données'!$B:$B,'Base de données'!$A:$A,"",0,-1))</f>
        <v>-</v>
      </c>
      <c r="E128" s="27" t="str">
        <f>IF(B128="","-",_xlfn.XLOOKUP($B128,'Base de données'!$B:$B,'Base de données'!$L:$L,"",0,1))</f>
        <v>-</v>
      </c>
    </row>
    <row r="129" spans="3:5" x14ac:dyDescent="0.3">
      <c r="C129" s="32" t="str">
        <f>IF(B129="","-",_xlfn.XLOOKUP($B129,'Base de données'!$B:$B,SECRET!$X:$X,"",0,1))</f>
        <v>-</v>
      </c>
      <c r="D129" s="27" t="str">
        <f>IF(B129="","-",_xlfn.XLOOKUP($B129,'Base de données'!$B:$B,'Base de données'!$A:$A,"",0,-1))</f>
        <v>-</v>
      </c>
      <c r="E129" s="27" t="str">
        <f>IF(B129="","-",_xlfn.XLOOKUP($B129,'Base de données'!$B:$B,'Base de données'!$L:$L,"",0,1))</f>
        <v>-</v>
      </c>
    </row>
    <row r="130" spans="3:5" x14ac:dyDescent="0.3">
      <c r="C130" s="32" t="str">
        <f>IF(B130="","-",_xlfn.XLOOKUP($B130,'Base de données'!$B:$B,SECRET!$X:$X,"",0,1))</f>
        <v>-</v>
      </c>
      <c r="D130" s="27" t="str">
        <f>IF(B130="","-",_xlfn.XLOOKUP($B130,'Base de données'!$B:$B,'Base de données'!$A:$A,"",0,-1))</f>
        <v>-</v>
      </c>
      <c r="E130" s="27" t="str">
        <f>IF(B130="","-",_xlfn.XLOOKUP($B130,'Base de données'!$B:$B,'Base de données'!$L:$L,"",0,1))</f>
        <v>-</v>
      </c>
    </row>
    <row r="131" spans="3:5" x14ac:dyDescent="0.3">
      <c r="C131" s="32" t="str">
        <f>IF(B131="","-",_xlfn.XLOOKUP($B131,'Base de données'!$B:$B,SECRET!$X:$X,"",0,1))</f>
        <v>-</v>
      </c>
      <c r="D131" s="27" t="str">
        <f>IF(B131="","-",_xlfn.XLOOKUP($B131,'Base de données'!$B:$B,'Base de données'!$A:$A,"",0,-1))</f>
        <v>-</v>
      </c>
      <c r="E131" s="27" t="str">
        <f>IF(B131="","-",_xlfn.XLOOKUP($B131,'Base de données'!$B:$B,'Base de données'!$L:$L,"",0,1))</f>
        <v>-</v>
      </c>
    </row>
    <row r="132" spans="3:5" x14ac:dyDescent="0.3">
      <c r="C132" s="32" t="str">
        <f>IF(B132="","-",_xlfn.XLOOKUP($B132,'Base de données'!$B:$B,SECRET!$X:$X,"",0,1))</f>
        <v>-</v>
      </c>
      <c r="D132" s="27" t="str">
        <f>IF(B132="","-",_xlfn.XLOOKUP($B132,'Base de données'!$B:$B,'Base de données'!$A:$A,"",0,-1))</f>
        <v>-</v>
      </c>
      <c r="E132" s="27" t="str">
        <f>IF(B132="","-",_xlfn.XLOOKUP($B132,'Base de données'!$B:$B,'Base de données'!$L:$L,"",0,1))</f>
        <v>-</v>
      </c>
    </row>
    <row r="133" spans="3:5" x14ac:dyDescent="0.3">
      <c r="C133" s="32" t="str">
        <f>IF(B133="","-",_xlfn.XLOOKUP($B133,'Base de données'!$B:$B,SECRET!$X:$X,"",0,1))</f>
        <v>-</v>
      </c>
      <c r="D133" s="27" t="str">
        <f>IF(B133="","-",_xlfn.XLOOKUP($B133,'Base de données'!$B:$B,'Base de données'!$A:$A,"",0,-1))</f>
        <v>-</v>
      </c>
      <c r="E133" s="27" t="str">
        <f>IF(B133="","-",_xlfn.XLOOKUP($B133,'Base de données'!$B:$B,'Base de données'!$L:$L,"",0,1))</f>
        <v>-</v>
      </c>
    </row>
    <row r="134" spans="3:5" x14ac:dyDescent="0.3">
      <c r="C134" s="32" t="str">
        <f>IF(B134="","-",_xlfn.XLOOKUP($B134,'Base de données'!$B:$B,SECRET!$X:$X,"",0,1))</f>
        <v>-</v>
      </c>
      <c r="D134" s="27" t="str">
        <f>IF(B134="","-",_xlfn.XLOOKUP($B134,'Base de données'!$B:$B,'Base de données'!$A:$A,"",0,-1))</f>
        <v>-</v>
      </c>
      <c r="E134" s="27" t="str">
        <f>IF(B134="","-",_xlfn.XLOOKUP($B134,'Base de données'!$B:$B,'Base de données'!$L:$L,"",0,1))</f>
        <v>-</v>
      </c>
    </row>
    <row r="135" spans="3:5" x14ac:dyDescent="0.3">
      <c r="C135" s="32" t="str">
        <f>IF(B135="","-",_xlfn.XLOOKUP($B135,'Base de données'!$B:$B,SECRET!$X:$X,"",0,1))</f>
        <v>-</v>
      </c>
      <c r="D135" s="27" t="str">
        <f>IF(B135="","-",_xlfn.XLOOKUP($B135,'Base de données'!$B:$B,'Base de données'!$A:$A,"",0,-1))</f>
        <v>-</v>
      </c>
      <c r="E135" s="27" t="str">
        <f>IF(B135="","-",_xlfn.XLOOKUP($B135,'Base de données'!$B:$B,'Base de données'!$L:$L,"",0,1))</f>
        <v>-</v>
      </c>
    </row>
    <row r="136" spans="3:5" x14ac:dyDescent="0.3">
      <c r="C136" s="32" t="str">
        <f>IF(B136="","-",_xlfn.XLOOKUP($B136,'Base de données'!$B:$B,SECRET!$X:$X,"",0,1))</f>
        <v>-</v>
      </c>
      <c r="D136" s="27" t="str">
        <f>IF(B136="","-",_xlfn.XLOOKUP($B136,'Base de données'!$B:$B,'Base de données'!$A:$A,"",0,-1))</f>
        <v>-</v>
      </c>
      <c r="E136" s="27" t="str">
        <f>IF(B136="","-",_xlfn.XLOOKUP($B136,'Base de données'!$B:$B,'Base de données'!$L:$L,"",0,1))</f>
        <v>-</v>
      </c>
    </row>
    <row r="137" spans="3:5" x14ac:dyDescent="0.3">
      <c r="C137" s="32" t="str">
        <f>IF(B137="","-",_xlfn.XLOOKUP($B137,'Base de données'!$B:$B,SECRET!$X:$X,"",0,1))</f>
        <v>-</v>
      </c>
      <c r="D137" s="27" t="str">
        <f>IF(B137="","-",_xlfn.XLOOKUP($B137,'Base de données'!$B:$B,'Base de données'!$A:$A,"",0,-1))</f>
        <v>-</v>
      </c>
      <c r="E137" s="27" t="str">
        <f>IF(B137="","-",_xlfn.XLOOKUP($B137,'Base de données'!$B:$B,'Base de données'!$L:$L,"",0,1))</f>
        <v>-</v>
      </c>
    </row>
    <row r="138" spans="3:5" x14ac:dyDescent="0.3">
      <c r="C138" s="32" t="str">
        <f>IF(B138="","-",_xlfn.XLOOKUP($B138,'Base de données'!$B:$B,SECRET!$X:$X,"",0,1))</f>
        <v>-</v>
      </c>
      <c r="D138" s="27" t="str">
        <f>IF(B138="","-",_xlfn.XLOOKUP($B138,'Base de données'!$B:$B,'Base de données'!$A:$A,"",0,-1))</f>
        <v>-</v>
      </c>
      <c r="E138" s="27" t="str">
        <f>IF(B138="","-",_xlfn.XLOOKUP($B138,'Base de données'!$B:$B,'Base de données'!$L:$L,"",0,1))</f>
        <v>-</v>
      </c>
    </row>
    <row r="139" spans="3:5" x14ac:dyDescent="0.3">
      <c r="C139" s="32" t="str">
        <f>IF(B139="","-",_xlfn.XLOOKUP($B139,'Base de données'!$B:$B,SECRET!$X:$X,"",0,1))</f>
        <v>-</v>
      </c>
      <c r="D139" s="27" t="str">
        <f>IF(B139="","-",_xlfn.XLOOKUP($B139,'Base de données'!$B:$B,'Base de données'!$A:$A,"",0,-1))</f>
        <v>-</v>
      </c>
      <c r="E139" s="27" t="str">
        <f>IF(B139="","-",_xlfn.XLOOKUP($B139,'Base de données'!$B:$B,'Base de données'!$L:$L,"",0,1))</f>
        <v>-</v>
      </c>
    </row>
    <row r="140" spans="3:5" x14ac:dyDescent="0.3">
      <c r="C140" s="32" t="str">
        <f>IF(B140="","-",_xlfn.XLOOKUP($B140,'Base de données'!$B:$B,SECRET!$X:$X,"",0,1))</f>
        <v>-</v>
      </c>
      <c r="D140" s="27" t="str">
        <f>IF(B140="","-",_xlfn.XLOOKUP($B140,'Base de données'!$B:$B,'Base de données'!$A:$A,"",0,-1))</f>
        <v>-</v>
      </c>
      <c r="E140" s="27" t="str">
        <f>IF(B140="","-",_xlfn.XLOOKUP($B140,'Base de données'!$B:$B,'Base de données'!$L:$L,"",0,1))</f>
        <v>-</v>
      </c>
    </row>
    <row r="141" spans="3:5" x14ac:dyDescent="0.3">
      <c r="C141" s="32" t="str">
        <f>IF(B141="","-",_xlfn.XLOOKUP($B141,'Base de données'!$B:$B,SECRET!$X:$X,"",0,1))</f>
        <v>-</v>
      </c>
      <c r="D141" s="27" t="str">
        <f>IF(B141="","-",_xlfn.XLOOKUP($B141,'Base de données'!$B:$B,'Base de données'!$A:$A,"",0,-1))</f>
        <v>-</v>
      </c>
      <c r="E141" s="27" t="str">
        <f>IF(B141="","-",_xlfn.XLOOKUP($B141,'Base de données'!$B:$B,'Base de données'!$L:$L,"",0,1))</f>
        <v>-</v>
      </c>
    </row>
    <row r="142" spans="3:5" x14ac:dyDescent="0.3">
      <c r="C142" s="32" t="str">
        <f>IF(B142="","-",_xlfn.XLOOKUP($B142,'Base de données'!$B:$B,SECRET!$X:$X,"",0,1))</f>
        <v>-</v>
      </c>
      <c r="D142" s="27" t="str">
        <f>IF(B142="","-",_xlfn.XLOOKUP($B142,'Base de données'!$B:$B,'Base de données'!$A:$A,"",0,-1))</f>
        <v>-</v>
      </c>
      <c r="E142" s="27" t="str">
        <f>IF(B142="","-",_xlfn.XLOOKUP($B142,'Base de données'!$B:$B,'Base de données'!$L:$L,"",0,1))</f>
        <v>-</v>
      </c>
    </row>
    <row r="143" spans="3:5" x14ac:dyDescent="0.3">
      <c r="C143" s="32" t="str">
        <f>IF(B143="","-",_xlfn.XLOOKUP($B143,'Base de données'!$B:$B,SECRET!$X:$X,"",0,1))</f>
        <v>-</v>
      </c>
      <c r="D143" s="27" t="str">
        <f>IF(B143="","-",_xlfn.XLOOKUP($B143,'Base de données'!$B:$B,'Base de données'!$A:$A,"",0,-1))</f>
        <v>-</v>
      </c>
      <c r="E143" s="27" t="str">
        <f>IF(B143="","-",_xlfn.XLOOKUP($B143,'Base de données'!$B:$B,'Base de données'!$L:$L,"",0,1))</f>
        <v>-</v>
      </c>
    </row>
    <row r="144" spans="3:5" x14ac:dyDescent="0.3">
      <c r="C144" s="32" t="str">
        <f>IF(B144="","-",_xlfn.XLOOKUP($B144,'Base de données'!$B:$B,SECRET!$X:$X,"",0,1))</f>
        <v>-</v>
      </c>
      <c r="D144" s="27" t="str">
        <f>IF(B144="","-",_xlfn.XLOOKUP($B144,'Base de données'!$B:$B,'Base de données'!$A:$A,"",0,-1))</f>
        <v>-</v>
      </c>
      <c r="E144" s="27" t="str">
        <f>IF(B144="","-",_xlfn.XLOOKUP($B144,'Base de données'!$B:$B,'Base de données'!$L:$L,"",0,1))</f>
        <v>-</v>
      </c>
    </row>
    <row r="145" spans="3:5" x14ac:dyDescent="0.3">
      <c r="C145" s="32" t="str">
        <f>IF(B145="","-",_xlfn.XLOOKUP($B145,'Base de données'!$B:$B,SECRET!$X:$X,"",0,1))</f>
        <v>-</v>
      </c>
      <c r="D145" s="27" t="str">
        <f>IF(B145="","-",_xlfn.XLOOKUP($B145,'Base de données'!$B:$B,'Base de données'!$A:$A,"",0,-1))</f>
        <v>-</v>
      </c>
      <c r="E145" s="27" t="str">
        <f>IF(B145="","-",_xlfn.XLOOKUP($B145,'Base de données'!$B:$B,'Base de données'!$L:$L,"",0,1))</f>
        <v>-</v>
      </c>
    </row>
    <row r="146" spans="3:5" x14ac:dyDescent="0.3">
      <c r="C146" s="32" t="str">
        <f>IF(B146="","-",_xlfn.XLOOKUP($B146,'Base de données'!$B:$B,SECRET!$X:$X,"",0,1))</f>
        <v>-</v>
      </c>
      <c r="D146" s="27" t="str">
        <f>IF(B146="","-",_xlfn.XLOOKUP($B146,'Base de données'!$B:$B,'Base de données'!$A:$A,"",0,-1))</f>
        <v>-</v>
      </c>
      <c r="E146" s="27" t="str">
        <f>IF(B146="","-",_xlfn.XLOOKUP($B146,'Base de données'!$B:$B,'Base de données'!$L:$L,"",0,1))</f>
        <v>-</v>
      </c>
    </row>
    <row r="147" spans="3:5" x14ac:dyDescent="0.3">
      <c r="C147" s="32" t="str">
        <f>IF(B147="","-",_xlfn.XLOOKUP($B147,'Base de données'!$B:$B,SECRET!$X:$X,"",0,1))</f>
        <v>-</v>
      </c>
      <c r="D147" s="27" t="str">
        <f>IF(B147="","-",_xlfn.XLOOKUP($B147,'Base de données'!$B:$B,'Base de données'!$A:$A,"",0,-1))</f>
        <v>-</v>
      </c>
      <c r="E147" s="27" t="str">
        <f>IF(B147="","-",_xlfn.XLOOKUP($B147,'Base de données'!$B:$B,'Base de données'!$L:$L,"",0,1))</f>
        <v>-</v>
      </c>
    </row>
    <row r="148" spans="3:5" x14ac:dyDescent="0.3">
      <c r="C148" s="32" t="str">
        <f>IF(B148="","-",_xlfn.XLOOKUP($B148,'Base de données'!$B:$B,SECRET!$X:$X,"",0,1))</f>
        <v>-</v>
      </c>
      <c r="D148" s="27" t="str">
        <f>IF(B148="","-",_xlfn.XLOOKUP($B148,'Base de données'!$B:$B,'Base de données'!$A:$A,"",0,-1))</f>
        <v>-</v>
      </c>
      <c r="E148" s="27" t="str">
        <f>IF(B148="","-",_xlfn.XLOOKUP($B148,'Base de données'!$B:$B,'Base de données'!$L:$L,"",0,1))</f>
        <v>-</v>
      </c>
    </row>
    <row r="149" spans="3:5" x14ac:dyDescent="0.3">
      <c r="C149" s="32" t="str">
        <f>IF(B149="","-",_xlfn.XLOOKUP($B149,'Base de données'!$B:$B,SECRET!$X:$X,"",0,1))</f>
        <v>-</v>
      </c>
      <c r="D149" s="27" t="str">
        <f>IF(B149="","-",_xlfn.XLOOKUP($B149,'Base de données'!$B:$B,'Base de données'!$A:$A,"",0,-1))</f>
        <v>-</v>
      </c>
      <c r="E149" s="27" t="str">
        <f>IF(B149="","-",_xlfn.XLOOKUP($B149,'Base de données'!$B:$B,'Base de données'!$L:$L,"",0,1))</f>
        <v>-</v>
      </c>
    </row>
    <row r="150" spans="3:5" s="61" customFormat="1" ht="15" thickBot="1" x14ac:dyDescent="0.35">
      <c r="C150" s="59" t="str">
        <f>IF(B150="","-",_xlfn.XLOOKUP($B150,'Base de données'!$B:$B,SECRET!$X:$X,"",0,1))</f>
        <v>-</v>
      </c>
      <c r="D150" s="60" t="str">
        <f>IF(B150="","-",_xlfn.XLOOKUP($B150,'Base de données'!$B:$B,'Base de données'!$A:$A,"",0,-1))</f>
        <v>-</v>
      </c>
      <c r="E150" s="60" t="str">
        <f>IF(B150="","-",_xlfn.XLOOKUP($B150,'Base de données'!$B:$B,'Base de données'!$L:$L,"",0,1))</f>
        <v>-</v>
      </c>
    </row>
  </sheetData>
  <sheetProtection selectLockedCells="1" autoFilter="0"/>
  <autoFilter ref="B4:E71" xr:uid="{E98F8134-987F-4D11-96BE-993D5FBA5376}"/>
  <mergeCells count="1">
    <mergeCell ref="B2:E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945B2-F147-4629-8B28-34585019FEE8}">
  <sheetPr>
    <tabColor theme="4" tint="0.59999389629810485"/>
  </sheetPr>
  <dimension ref="B2:E150"/>
  <sheetViews>
    <sheetView workbookViewId="0"/>
  </sheetViews>
  <sheetFormatPr baseColWidth="10" defaultRowHeight="14.4" outlineLevelRow="1" x14ac:dyDescent="0.3"/>
  <cols>
    <col min="1" max="1" width="6.6640625" style="1" customWidth="1"/>
    <col min="2" max="2" width="14.88671875" style="1" bestFit="1" customWidth="1"/>
    <col min="3" max="3" width="16.6640625" style="1" bestFit="1" customWidth="1"/>
    <col min="4" max="4" width="15.21875" style="1" bestFit="1" customWidth="1"/>
    <col min="5" max="5" width="14.44140625" style="1" bestFit="1" customWidth="1"/>
    <col min="6" max="16384" width="11.5546875" style="1"/>
  </cols>
  <sheetData>
    <row r="2" spans="2:5" ht="15" thickBot="1" x14ac:dyDescent="0.35">
      <c r="B2" s="98" t="s">
        <v>824</v>
      </c>
      <c r="C2" s="98"/>
      <c r="D2" s="98"/>
      <c r="E2" s="98"/>
    </row>
    <row r="3" spans="2:5" ht="15" hidden="1" outlineLevel="1" thickBot="1" x14ac:dyDescent="0.35">
      <c r="B3" s="7"/>
    </row>
    <row r="4" spans="2:5" s="12" customFormat="1" ht="15" collapsed="1" thickBot="1" x14ac:dyDescent="0.35">
      <c r="B4" s="55" t="s">
        <v>7</v>
      </c>
      <c r="C4" s="56" t="s">
        <v>813</v>
      </c>
      <c r="D4" s="56" t="s">
        <v>820</v>
      </c>
      <c r="E4" s="56" t="s">
        <v>821</v>
      </c>
    </row>
    <row r="5" spans="2:5" hidden="1" outlineLevel="1" x14ac:dyDescent="0.3">
      <c r="B5" s="26" t="str" cm="1">
        <f t="array" aca="1" ref="B5:B20" ca="1">_xlfn.UNIQUE(SECRET!A:A)</f>
        <v>Entrée et sortie ?</v>
      </c>
    </row>
    <row r="6" spans="2:5" hidden="1" outlineLevel="1" x14ac:dyDescent="0.3">
      <c r="B6" s="7" t="str">
        <f ca="1"/>
        <v>-</v>
      </c>
    </row>
    <row r="7" spans="2:5" collapsed="1" x14ac:dyDescent="0.3">
      <c r="B7" s="7" t="str">
        <f ca="1"/>
        <v>G45AC</v>
      </c>
      <c r="C7" s="32" t="str">
        <f ca="1">IF(B7="","-",_xlfn.XLOOKUP($B7,'Base de données'!$B:$B,SECRET!$X:$X,"",0,1))</f>
        <v>Breton Gabrielle</v>
      </c>
      <c r="D7" s="27">
        <f ca="1">IF(B7="","-",_xlfn.XLOOKUP($B7,'Base de données'!$B:$B,'Base de données'!$A:$A,"",0,1))</f>
        <v>45689</v>
      </c>
      <c r="E7" s="27">
        <f ca="1">IF(B7="","-",_xlfn.XLOOKUP($B7,'Base de données'!$B:$B,'Base de données'!$A:$A,"",0,-1))</f>
        <v>45748</v>
      </c>
    </row>
    <row r="8" spans="2:5" x14ac:dyDescent="0.3">
      <c r="B8" s="7" t="str">
        <f ca="1"/>
        <v>DZOIT</v>
      </c>
      <c r="C8" s="32" t="str">
        <f ca="1">IF(B8="","-",_xlfn.XLOOKUP($B8,'Base de données'!$B:$B,SECRET!$X:$X,"",0,1))</f>
        <v>Meunier Marcel</v>
      </c>
      <c r="D8" s="27">
        <f ca="1">IF(B8="","-",_xlfn.XLOOKUP($B8,'Base de données'!$B:$B,'Base de données'!$A:$A,"",0,1))</f>
        <v>45689</v>
      </c>
      <c r="E8" s="27">
        <f ca="1">IF(B8="","-",_xlfn.XLOOKUP($B8,'Base de données'!$B:$B,'Base de données'!$A:$A,"",0,-1))</f>
        <v>45839</v>
      </c>
    </row>
    <row r="9" spans="2:5" x14ac:dyDescent="0.3">
      <c r="B9" s="7" t="str">
        <f ca="1"/>
        <v>QOX3I</v>
      </c>
      <c r="C9" s="32" t="str">
        <f ca="1">IF(B9="","-",_xlfn.XLOOKUP($B9,'Base de données'!$B:$B,SECRET!$X:$X,"",0,1))</f>
        <v>Delmas Marianne</v>
      </c>
      <c r="D9" s="27">
        <f ca="1">IF(B9="","-",_xlfn.XLOOKUP($B9,'Base de données'!$B:$B,'Base de données'!$A:$A,"",0,1))</f>
        <v>45689</v>
      </c>
      <c r="E9" s="27">
        <f ca="1">IF(B9="","-",_xlfn.XLOOKUP($B9,'Base de données'!$B:$B,'Base de données'!$A:$A,"",0,-1))</f>
        <v>45748</v>
      </c>
    </row>
    <row r="10" spans="2:5" x14ac:dyDescent="0.3">
      <c r="B10" s="7" t="str">
        <f ca="1"/>
        <v>Y221M</v>
      </c>
      <c r="C10" s="32" t="str">
        <f ca="1">IF(B10="","-",_xlfn.XLOOKUP($B10,'Base de données'!$B:$B,SECRET!$X:$X,"",0,1))</f>
        <v>Camus Antoinette</v>
      </c>
      <c r="D10" s="27">
        <f ca="1">IF(B10="","-",_xlfn.XLOOKUP($B10,'Base de données'!$B:$B,'Base de données'!$A:$A,"",0,1))</f>
        <v>45689</v>
      </c>
      <c r="E10" s="27">
        <f ca="1">IF(B10="","-",_xlfn.XLOOKUP($B10,'Base de données'!$B:$B,'Base de données'!$A:$A,"",0,-1))</f>
        <v>45809</v>
      </c>
    </row>
    <row r="11" spans="2:5" x14ac:dyDescent="0.3">
      <c r="B11" s="7" t="str">
        <f ca="1"/>
        <v>8ZRIS</v>
      </c>
      <c r="C11" s="32" t="str">
        <f ca="1">IF(B11="","-",_xlfn.XLOOKUP($B11,'Base de données'!$B:$B,SECRET!$X:$X,"",0,1))</f>
        <v>Perez Michel</v>
      </c>
      <c r="D11" s="27">
        <f ca="1">IF(B11="","-",_xlfn.XLOOKUP($B11,'Base de données'!$B:$B,'Base de données'!$A:$A,"",0,1))</f>
        <v>45689</v>
      </c>
      <c r="E11" s="27">
        <f ca="1">IF(B11="","-",_xlfn.XLOOKUP($B11,'Base de données'!$B:$B,'Base de données'!$A:$A,"",0,-1))</f>
        <v>45717</v>
      </c>
    </row>
    <row r="12" spans="2:5" x14ac:dyDescent="0.3">
      <c r="B12" s="7" t="str">
        <f ca="1"/>
        <v>45NF8</v>
      </c>
      <c r="C12" s="32" t="str">
        <f ca="1">IF(B12="","-",_xlfn.XLOOKUP($B12,'Base de données'!$B:$B,SECRET!$X:$X,"",0,1))</f>
        <v>Dupuy Mathilde</v>
      </c>
      <c r="D12" s="27">
        <f ca="1">IF(B12="","-",_xlfn.XLOOKUP($B12,'Base de données'!$B:$B,'Base de données'!$A:$A,"",0,1))</f>
        <v>45748</v>
      </c>
      <c r="E12" s="27">
        <f ca="1">IF(B12="","-",_xlfn.XLOOKUP($B12,'Base de données'!$B:$B,'Base de données'!$A:$A,"",0,-1))</f>
        <v>45748</v>
      </c>
    </row>
    <row r="13" spans="2:5" x14ac:dyDescent="0.3">
      <c r="B13" s="7" t="str">
        <f ca="1"/>
        <v>3WN6C</v>
      </c>
      <c r="C13" s="32" t="str">
        <f ca="1">IF(B13="","-",_xlfn.XLOOKUP($B13,'Base de données'!$B:$B,SECRET!$X:$X,"",0,1))</f>
        <v>Delorme Marc</v>
      </c>
      <c r="D13" s="27">
        <f ca="1">IF(B13="","-",_xlfn.XLOOKUP($B13,'Base de données'!$B:$B,'Base de données'!$A:$A,"",0,1))</f>
        <v>45778</v>
      </c>
      <c r="E13" s="27">
        <f ca="1">IF(B13="","-",_xlfn.XLOOKUP($B13,'Base de données'!$B:$B,'Base de données'!$A:$A,"",0,-1))</f>
        <v>45778</v>
      </c>
    </row>
    <row r="14" spans="2:5" x14ac:dyDescent="0.3">
      <c r="B14" s="7" t="str">
        <f ca="1"/>
        <v>E7KKO</v>
      </c>
      <c r="C14" s="32" t="str">
        <f ca="1">IF(B14="","-",_xlfn.XLOOKUP($B14,'Base de données'!$B:$B,SECRET!$X:$X,"",0,1))</f>
        <v>Charrier François</v>
      </c>
      <c r="D14" s="27">
        <f ca="1">IF(B14="","-",_xlfn.XLOOKUP($B14,'Base de données'!$B:$B,'Base de données'!$A:$A,"",0,1))</f>
        <v>45809</v>
      </c>
      <c r="E14" s="27">
        <f ca="1">IF(B14="","-",_xlfn.XLOOKUP($B14,'Base de données'!$B:$B,'Base de données'!$A:$A,"",0,-1))</f>
        <v>45870</v>
      </c>
    </row>
    <row r="15" spans="2:5" x14ac:dyDescent="0.3">
      <c r="B15" s="7" t="str">
        <f ca="1"/>
        <v>L8YK1</v>
      </c>
      <c r="C15" s="32" t="str">
        <f ca="1">IF(B15="","-",_xlfn.XLOOKUP($B15,'Base de données'!$B:$B,SECRET!$X:$X,"",0,1))</f>
        <v>Tessier Anne</v>
      </c>
      <c r="D15" s="27">
        <f ca="1">IF(B15="","-",_xlfn.XLOOKUP($B15,'Base de données'!$B:$B,'Base de données'!$A:$A,"",0,1))</f>
        <v>45809</v>
      </c>
      <c r="E15" s="27">
        <f ca="1">IF(B15="","-",_xlfn.XLOOKUP($B15,'Base de données'!$B:$B,'Base de données'!$A:$A,"",0,-1))</f>
        <v>45809</v>
      </c>
    </row>
    <row r="16" spans="2:5" x14ac:dyDescent="0.3">
      <c r="B16" s="7" t="str">
        <f ca="1"/>
        <v>PE1OL</v>
      </c>
      <c r="C16" s="32" t="str">
        <f ca="1">IF(B16="","-",_xlfn.XLOOKUP($B16,'Base de données'!$B:$B,SECRET!$X:$X,"",0,1))</f>
        <v>Vallée Odette</v>
      </c>
      <c r="D16" s="27">
        <f ca="1">IF(B16="","-",_xlfn.XLOOKUP($B16,'Base de données'!$B:$B,'Base de données'!$A:$A,"",0,1))</f>
        <v>45839</v>
      </c>
      <c r="E16" s="27">
        <f ca="1">IF(B16="","-",_xlfn.XLOOKUP($B16,'Base de données'!$B:$B,'Base de données'!$A:$A,"",0,-1))</f>
        <v>45839</v>
      </c>
    </row>
    <row r="17" spans="2:5" x14ac:dyDescent="0.3">
      <c r="B17" s="7" t="str">
        <f ca="1"/>
        <v>BJWZO</v>
      </c>
      <c r="C17" s="32" t="str">
        <f ca="1">IF(B17="","-",_xlfn.XLOOKUP($B17,'Base de données'!$B:$B,SECRET!$X:$X,"",0,1))</f>
        <v>Gros Jacqueline</v>
      </c>
      <c r="D17" s="27">
        <f ca="1">IF(B17="","-",_xlfn.XLOOKUP($B17,'Base de données'!$B:$B,'Base de données'!$A:$A,"",0,1))</f>
        <v>45870</v>
      </c>
      <c r="E17" s="27">
        <f ca="1">IF(B17="","-",_xlfn.XLOOKUP($B17,'Base de données'!$B:$B,'Base de données'!$A:$A,"",0,-1))</f>
        <v>45901</v>
      </c>
    </row>
    <row r="18" spans="2:5" x14ac:dyDescent="0.3">
      <c r="B18" s="7" t="str">
        <f ca="1"/>
        <v>UF9Q6</v>
      </c>
      <c r="C18" s="32" t="str">
        <f ca="1">IF(B18="","-",_xlfn.XLOOKUP($B18,'Base de données'!$B:$B,SECRET!$X:$X,"",0,1))</f>
        <v>Hoareau Théophile</v>
      </c>
      <c r="D18" s="27">
        <f ca="1">IF(B18="","-",_xlfn.XLOOKUP($B18,'Base de données'!$B:$B,'Base de données'!$A:$A,"",0,1))</f>
        <v>45901</v>
      </c>
      <c r="E18" s="27">
        <f ca="1">IF(B18="","-",_xlfn.XLOOKUP($B18,'Base de données'!$B:$B,'Base de données'!$A:$A,"",0,-1))</f>
        <v>45962</v>
      </c>
    </row>
    <row r="19" spans="2:5" x14ac:dyDescent="0.3">
      <c r="B19" s="7" t="str">
        <f ca="1"/>
        <v>8Y304</v>
      </c>
      <c r="C19" s="32" t="str">
        <f ca="1">IF(B19="","-",_xlfn.XLOOKUP($B19,'Base de données'!$B:$B,SECRET!$X:$X,"",0,1))</f>
        <v>Briand Stéphanie</v>
      </c>
      <c r="D19" s="27">
        <f ca="1">IF(B19="","-",_xlfn.XLOOKUP($B19,'Base de données'!$B:$B,'Base de données'!$A:$A,"",0,1))</f>
        <v>45931</v>
      </c>
      <c r="E19" s="27">
        <f ca="1">IF(B19="","-",_xlfn.XLOOKUP($B19,'Base de données'!$B:$B,'Base de données'!$A:$A,"",0,-1))</f>
        <v>45931</v>
      </c>
    </row>
    <row r="20" spans="2:5" x14ac:dyDescent="0.3">
      <c r="B20" s="7">
        <f ca="1"/>
        <v>0</v>
      </c>
      <c r="C20" s="32" t="str">
        <f ca="1">IF(B20="","-",_xlfn.XLOOKUP($B20,'Base de données'!$B:$B,SECRET!$X:$X,"",0,1))</f>
        <v/>
      </c>
      <c r="D20" s="27" t="str">
        <f ca="1">IF(B20="","-",_xlfn.XLOOKUP($B20,'Base de données'!$B:$B,'Base de données'!$A:$A,"",0,1))</f>
        <v/>
      </c>
      <c r="E20" s="27" t="str">
        <f ca="1">IF(B20="","-",_xlfn.XLOOKUP($B20,'Base de données'!$B:$B,'Base de données'!$A:$A,"",0,-1))</f>
        <v/>
      </c>
    </row>
    <row r="21" spans="2:5" x14ac:dyDescent="0.3">
      <c r="C21" s="32" t="str">
        <f>IF(B21="","-",_xlfn.XLOOKUP($B21,'Base de données'!$B:$B,SECRET!$X:$X,"",0,1))</f>
        <v>-</v>
      </c>
      <c r="D21" s="27" t="str">
        <f>IF(B21="","-",_xlfn.XLOOKUP($B21,'Base de données'!$B:$B,'Base de données'!$A:$A,"",0,1))</f>
        <v>-</v>
      </c>
      <c r="E21" s="27" t="str">
        <f>IF(B21="","-",_xlfn.XLOOKUP($B21,'Base de données'!$B:$B,'Base de données'!$A:$A,"",0,-1))</f>
        <v>-</v>
      </c>
    </row>
    <row r="22" spans="2:5" x14ac:dyDescent="0.3">
      <c r="C22" s="32" t="str">
        <f>IF(B22="","-",_xlfn.XLOOKUP($B22,'Base de données'!$B:$B,SECRET!$X:$X,"",0,1))</f>
        <v>-</v>
      </c>
      <c r="D22" s="27" t="str">
        <f>IF(B22="","-",_xlfn.XLOOKUP($B22,'Base de données'!$B:$B,'Base de données'!$A:$A,"",0,1))</f>
        <v>-</v>
      </c>
      <c r="E22" s="27" t="str">
        <f>IF(B22="","-",_xlfn.XLOOKUP($B22,'Base de données'!$B:$B,'Base de données'!$A:$A,"",0,-1))</f>
        <v>-</v>
      </c>
    </row>
    <row r="23" spans="2:5" x14ac:dyDescent="0.3">
      <c r="C23" s="32" t="str">
        <f>IF(B23="","-",_xlfn.XLOOKUP($B23,'Base de données'!$B:$B,SECRET!$X:$X,"",0,1))</f>
        <v>-</v>
      </c>
      <c r="D23" s="27" t="str">
        <f>IF(B23="","-",_xlfn.XLOOKUP($B23,'Base de données'!$B:$B,'Base de données'!$A:$A,"",0,1))</f>
        <v>-</v>
      </c>
      <c r="E23" s="27" t="str">
        <f>IF(B23="","-",_xlfn.XLOOKUP($B23,'Base de données'!$B:$B,'Base de données'!$A:$A,"",0,-1))</f>
        <v>-</v>
      </c>
    </row>
    <row r="24" spans="2:5" x14ac:dyDescent="0.3">
      <c r="C24" s="32" t="str">
        <f>IF(B24="","-",_xlfn.XLOOKUP($B24,'Base de données'!$B:$B,SECRET!$X:$X,"",0,1))</f>
        <v>-</v>
      </c>
      <c r="D24" s="27" t="str">
        <f>IF(B24="","-",_xlfn.XLOOKUP($B24,'Base de données'!$B:$B,'Base de données'!$A:$A,"",0,1))</f>
        <v>-</v>
      </c>
      <c r="E24" s="27" t="str">
        <f>IF(B24="","-",_xlfn.XLOOKUP($B24,'Base de données'!$B:$B,'Base de données'!$A:$A,"",0,-1))</f>
        <v>-</v>
      </c>
    </row>
    <row r="25" spans="2:5" x14ac:dyDescent="0.3">
      <c r="C25" s="32" t="str">
        <f>IF(B25="","-",_xlfn.XLOOKUP($B25,'Base de données'!$B:$B,SECRET!$X:$X,"",0,1))</f>
        <v>-</v>
      </c>
      <c r="D25" s="27" t="str">
        <f>IF(B25="","-",_xlfn.XLOOKUP($B25,'Base de données'!$B:$B,'Base de données'!$A:$A,"",0,1))</f>
        <v>-</v>
      </c>
      <c r="E25" s="27" t="str">
        <f>IF(B25="","-",_xlfn.XLOOKUP($B25,'Base de données'!$B:$B,'Base de données'!$A:$A,"",0,-1))</f>
        <v>-</v>
      </c>
    </row>
    <row r="26" spans="2:5" x14ac:dyDescent="0.3">
      <c r="C26" s="32" t="str">
        <f>IF(B26="","-",_xlfn.XLOOKUP($B26,'Base de données'!$B:$B,SECRET!$X:$X,"",0,1))</f>
        <v>-</v>
      </c>
      <c r="D26" s="27" t="str">
        <f>IF(B26="","-",_xlfn.XLOOKUP($B26,'Base de données'!$B:$B,'Base de données'!$A:$A,"",0,1))</f>
        <v>-</v>
      </c>
      <c r="E26" s="27" t="str">
        <f>IF(B26="","-",_xlfn.XLOOKUP($B26,'Base de données'!$B:$B,'Base de données'!$A:$A,"",0,-1))</f>
        <v>-</v>
      </c>
    </row>
    <row r="27" spans="2:5" x14ac:dyDescent="0.3">
      <c r="C27" s="32" t="str">
        <f>IF(B27="","-",_xlfn.XLOOKUP($B27,'Base de données'!$B:$B,SECRET!$X:$X,"",0,1))</f>
        <v>-</v>
      </c>
      <c r="D27" s="27" t="str">
        <f>IF(B27="","-",_xlfn.XLOOKUP($B27,'Base de données'!$B:$B,'Base de données'!$A:$A,"",0,1))</f>
        <v>-</v>
      </c>
      <c r="E27" s="27" t="str">
        <f>IF(B27="","-",_xlfn.XLOOKUP($B27,'Base de données'!$B:$B,'Base de données'!$A:$A,"",0,-1))</f>
        <v>-</v>
      </c>
    </row>
    <row r="28" spans="2:5" x14ac:dyDescent="0.3">
      <c r="C28" s="32" t="str">
        <f>IF(B28="","-",_xlfn.XLOOKUP($B28,'Base de données'!$B:$B,SECRET!$X:$X,"",0,1))</f>
        <v>-</v>
      </c>
      <c r="D28" s="27" t="str">
        <f>IF(B28="","-",_xlfn.XLOOKUP($B28,'Base de données'!$B:$B,'Base de données'!$A:$A,"",0,1))</f>
        <v>-</v>
      </c>
      <c r="E28" s="27" t="str">
        <f>IF(B28="","-",_xlfn.XLOOKUP($B28,'Base de données'!$B:$B,'Base de données'!$A:$A,"",0,-1))</f>
        <v>-</v>
      </c>
    </row>
    <row r="29" spans="2:5" x14ac:dyDescent="0.3">
      <c r="C29" s="32" t="str">
        <f>IF(B29="","-",_xlfn.XLOOKUP($B29,'Base de données'!$B:$B,SECRET!$X:$X,"",0,1))</f>
        <v>-</v>
      </c>
      <c r="D29" s="27" t="str">
        <f>IF(B29="","-",_xlfn.XLOOKUP($B29,'Base de données'!$B:$B,'Base de données'!$A:$A,"",0,1))</f>
        <v>-</v>
      </c>
      <c r="E29" s="27" t="str">
        <f>IF(B29="","-",_xlfn.XLOOKUP($B29,'Base de données'!$B:$B,'Base de données'!$A:$A,"",0,-1))</f>
        <v>-</v>
      </c>
    </row>
    <row r="30" spans="2:5" x14ac:dyDescent="0.3">
      <c r="C30" s="32" t="str">
        <f>IF(B30="","-",_xlfn.XLOOKUP($B30,'Base de données'!$B:$B,SECRET!$X:$X,"",0,1))</f>
        <v>-</v>
      </c>
      <c r="D30" s="27" t="str">
        <f>IF(B30="","-",_xlfn.XLOOKUP($B30,'Base de données'!$B:$B,'Base de données'!$A:$A,"",0,1))</f>
        <v>-</v>
      </c>
      <c r="E30" s="27" t="str">
        <f>IF(B30="","-",_xlfn.XLOOKUP($B30,'Base de données'!$B:$B,'Base de données'!$A:$A,"",0,-1))</f>
        <v>-</v>
      </c>
    </row>
    <row r="31" spans="2:5" x14ac:dyDescent="0.3">
      <c r="C31" s="32" t="str">
        <f>IF(B31="","-",_xlfn.XLOOKUP($B31,'Base de données'!$B:$B,SECRET!$X:$X,"",0,1))</f>
        <v>-</v>
      </c>
      <c r="D31" s="27" t="str">
        <f>IF(B31="","-",_xlfn.XLOOKUP($B31,'Base de données'!$B:$B,'Base de données'!$A:$A,"",0,1))</f>
        <v>-</v>
      </c>
      <c r="E31" s="27" t="str">
        <f>IF(B31="","-",_xlfn.XLOOKUP($B31,'Base de données'!$B:$B,'Base de données'!$A:$A,"",0,-1))</f>
        <v>-</v>
      </c>
    </row>
    <row r="32" spans="2:5" x14ac:dyDescent="0.3">
      <c r="C32" s="32" t="str">
        <f>IF(B32="","-",_xlfn.XLOOKUP($B32,'Base de données'!$B:$B,SECRET!$X:$X,"",0,1))</f>
        <v>-</v>
      </c>
      <c r="D32" s="27" t="str">
        <f>IF(B32="","-",_xlfn.XLOOKUP($B32,'Base de données'!$B:$B,'Base de données'!$A:$A,"",0,1))</f>
        <v>-</v>
      </c>
      <c r="E32" s="27" t="str">
        <f>IF(B32="","-",_xlfn.XLOOKUP($B32,'Base de données'!$B:$B,'Base de données'!$A:$A,"",0,-1))</f>
        <v>-</v>
      </c>
    </row>
    <row r="33" spans="3:5" x14ac:dyDescent="0.3">
      <c r="C33" s="32" t="str">
        <f>IF(B33="","-",_xlfn.XLOOKUP($B33,'Base de données'!$B:$B,SECRET!$X:$X,"",0,1))</f>
        <v>-</v>
      </c>
      <c r="D33" s="27" t="str">
        <f>IF(B33="","-",_xlfn.XLOOKUP($B33,'Base de données'!$B:$B,'Base de données'!$A:$A,"",0,1))</f>
        <v>-</v>
      </c>
      <c r="E33" s="27" t="str">
        <f>IF(B33="","-",_xlfn.XLOOKUP($B33,'Base de données'!$B:$B,'Base de données'!$A:$A,"",0,-1))</f>
        <v>-</v>
      </c>
    </row>
    <row r="34" spans="3:5" x14ac:dyDescent="0.3">
      <c r="C34" s="32" t="str">
        <f>IF(B34="","-",_xlfn.XLOOKUP($B34,'Base de données'!$B:$B,SECRET!$X:$X,"",0,1))</f>
        <v>-</v>
      </c>
      <c r="D34" s="27" t="str">
        <f>IF(B34="","-",_xlfn.XLOOKUP($B34,'Base de données'!$B:$B,'Base de données'!$A:$A,"",0,1))</f>
        <v>-</v>
      </c>
      <c r="E34" s="27" t="str">
        <f>IF(B34="","-",_xlfn.XLOOKUP($B34,'Base de données'!$B:$B,'Base de données'!$A:$A,"",0,-1))</f>
        <v>-</v>
      </c>
    </row>
    <row r="35" spans="3:5" x14ac:dyDescent="0.3">
      <c r="C35" s="32" t="str">
        <f>IF(B35="","-",_xlfn.XLOOKUP($B35,'Base de données'!$B:$B,SECRET!$X:$X,"",0,1))</f>
        <v>-</v>
      </c>
      <c r="D35" s="27" t="str">
        <f>IF(B35="","-",_xlfn.XLOOKUP($B35,'Base de données'!$B:$B,'Base de données'!$A:$A,"",0,1))</f>
        <v>-</v>
      </c>
      <c r="E35" s="27" t="str">
        <f>IF(B35="","-",_xlfn.XLOOKUP($B35,'Base de données'!$B:$B,'Base de données'!$A:$A,"",0,-1))</f>
        <v>-</v>
      </c>
    </row>
    <row r="36" spans="3:5" x14ac:dyDescent="0.3">
      <c r="C36" s="32" t="str">
        <f>IF(B36="","-",_xlfn.XLOOKUP($B36,'Base de données'!$B:$B,SECRET!$X:$X,"",0,1))</f>
        <v>-</v>
      </c>
      <c r="D36" s="27" t="str">
        <f>IF(B36="","-",_xlfn.XLOOKUP($B36,'Base de données'!$B:$B,'Base de données'!$A:$A,"",0,1))</f>
        <v>-</v>
      </c>
      <c r="E36" s="27" t="str">
        <f>IF(B36="","-",_xlfn.XLOOKUP($B36,'Base de données'!$B:$B,'Base de données'!$A:$A,"",0,-1))</f>
        <v>-</v>
      </c>
    </row>
    <row r="37" spans="3:5" x14ac:dyDescent="0.3">
      <c r="C37" s="32" t="str">
        <f>IF(B37="","-",_xlfn.XLOOKUP($B37,'Base de données'!$B:$B,SECRET!$X:$X,"",0,1))</f>
        <v>-</v>
      </c>
      <c r="D37" s="27" t="str">
        <f>IF(B37="","-",_xlfn.XLOOKUP($B37,'Base de données'!$B:$B,'Base de données'!$A:$A,"",0,1))</f>
        <v>-</v>
      </c>
      <c r="E37" s="27" t="str">
        <f>IF(B37="","-",_xlfn.XLOOKUP($B37,'Base de données'!$B:$B,'Base de données'!$A:$A,"",0,-1))</f>
        <v>-</v>
      </c>
    </row>
    <row r="38" spans="3:5" x14ac:dyDescent="0.3">
      <c r="C38" s="32" t="str">
        <f>IF(B38="","-",_xlfn.XLOOKUP($B38,'Base de données'!$B:$B,SECRET!$X:$X,"",0,1))</f>
        <v>-</v>
      </c>
      <c r="D38" s="27" t="str">
        <f>IF(B38="","-",_xlfn.XLOOKUP($B38,'Base de données'!$B:$B,'Base de données'!$A:$A,"",0,1))</f>
        <v>-</v>
      </c>
      <c r="E38" s="27" t="str">
        <f>IF(B38="","-",_xlfn.XLOOKUP($B38,'Base de données'!$B:$B,'Base de données'!$A:$A,"",0,-1))</f>
        <v>-</v>
      </c>
    </row>
    <row r="39" spans="3:5" x14ac:dyDescent="0.3">
      <c r="C39" s="32" t="str">
        <f>IF(B39="","-",_xlfn.XLOOKUP($B39,'Base de données'!$B:$B,SECRET!$X:$X,"",0,1))</f>
        <v>-</v>
      </c>
      <c r="D39" s="27" t="str">
        <f>IF(B39="","-",_xlfn.XLOOKUP($B39,'Base de données'!$B:$B,'Base de données'!$A:$A,"",0,1))</f>
        <v>-</v>
      </c>
      <c r="E39" s="27" t="str">
        <f>IF(B39="","-",_xlfn.XLOOKUP($B39,'Base de données'!$B:$B,'Base de données'!$A:$A,"",0,-1))</f>
        <v>-</v>
      </c>
    </row>
    <row r="40" spans="3:5" x14ac:dyDescent="0.3">
      <c r="C40" s="32" t="str">
        <f>IF(B40="","-",_xlfn.XLOOKUP($B40,'Base de données'!$B:$B,SECRET!$X:$X,"",0,1))</f>
        <v>-</v>
      </c>
      <c r="D40" s="27" t="str">
        <f>IF(B40="","-",_xlfn.XLOOKUP($B40,'Base de données'!$B:$B,'Base de données'!$A:$A,"",0,1))</f>
        <v>-</v>
      </c>
      <c r="E40" s="27" t="str">
        <f>IF(B40="","-",_xlfn.XLOOKUP($B40,'Base de données'!$B:$B,'Base de données'!$A:$A,"",0,-1))</f>
        <v>-</v>
      </c>
    </row>
    <row r="41" spans="3:5" x14ac:dyDescent="0.3">
      <c r="C41" s="32" t="str">
        <f>IF(B41="","-",_xlfn.XLOOKUP($B41,'Base de données'!$B:$B,SECRET!$X:$X,"",0,1))</f>
        <v>-</v>
      </c>
      <c r="D41" s="27" t="str">
        <f>IF(B41="","-",_xlfn.XLOOKUP($B41,'Base de données'!$B:$B,'Base de données'!$A:$A,"",0,1))</f>
        <v>-</v>
      </c>
      <c r="E41" s="27" t="str">
        <f>IF(B41="","-",_xlfn.XLOOKUP($B41,'Base de données'!$B:$B,'Base de données'!$A:$A,"",0,-1))</f>
        <v>-</v>
      </c>
    </row>
    <row r="42" spans="3:5" x14ac:dyDescent="0.3">
      <c r="C42" s="32" t="str">
        <f>IF(B42="","-",_xlfn.XLOOKUP($B42,'Base de données'!$B:$B,SECRET!$X:$X,"",0,1))</f>
        <v>-</v>
      </c>
      <c r="D42" s="27" t="str">
        <f>IF(B42="","-",_xlfn.XLOOKUP($B42,'Base de données'!$B:$B,'Base de données'!$A:$A,"",0,1))</f>
        <v>-</v>
      </c>
      <c r="E42" s="27" t="str">
        <f>IF(B42="","-",_xlfn.XLOOKUP($B42,'Base de données'!$B:$B,'Base de données'!$A:$A,"",0,-1))</f>
        <v>-</v>
      </c>
    </row>
    <row r="43" spans="3:5" x14ac:dyDescent="0.3">
      <c r="C43" s="32" t="str">
        <f>IF(B43="","-",_xlfn.XLOOKUP($B43,'Base de données'!$B:$B,SECRET!$X:$X,"",0,1))</f>
        <v>-</v>
      </c>
      <c r="D43" s="27" t="str">
        <f>IF(B43="","-",_xlfn.XLOOKUP($B43,'Base de données'!$B:$B,'Base de données'!$A:$A,"",0,1))</f>
        <v>-</v>
      </c>
      <c r="E43" s="27" t="str">
        <f>IF(B43="","-",_xlfn.XLOOKUP($B43,'Base de données'!$B:$B,'Base de données'!$A:$A,"",0,-1))</f>
        <v>-</v>
      </c>
    </row>
    <row r="44" spans="3:5" x14ac:dyDescent="0.3">
      <c r="C44" s="32" t="str">
        <f>IF(B44="","-",_xlfn.XLOOKUP($B44,'Base de données'!$B:$B,SECRET!$X:$X,"",0,1))</f>
        <v>-</v>
      </c>
      <c r="D44" s="27" t="str">
        <f>IF(B44="","-",_xlfn.XLOOKUP($B44,'Base de données'!$B:$B,'Base de données'!$A:$A,"",0,1))</f>
        <v>-</v>
      </c>
      <c r="E44" s="27" t="str">
        <f>IF(B44="","-",_xlfn.XLOOKUP($B44,'Base de données'!$B:$B,'Base de données'!$A:$A,"",0,-1))</f>
        <v>-</v>
      </c>
    </row>
    <row r="45" spans="3:5" x14ac:dyDescent="0.3">
      <c r="C45" s="32" t="str">
        <f>IF(B45="","-",_xlfn.XLOOKUP($B45,'Base de données'!$B:$B,SECRET!$X:$X,"",0,1))</f>
        <v>-</v>
      </c>
      <c r="D45" s="27" t="str">
        <f>IF(B45="","-",_xlfn.XLOOKUP($B45,'Base de données'!$B:$B,'Base de données'!$A:$A,"",0,1))</f>
        <v>-</v>
      </c>
      <c r="E45" s="27" t="str">
        <f>IF(B45="","-",_xlfn.XLOOKUP($B45,'Base de données'!$B:$B,'Base de données'!$A:$A,"",0,-1))</f>
        <v>-</v>
      </c>
    </row>
    <row r="46" spans="3:5" x14ac:dyDescent="0.3">
      <c r="C46" s="32" t="str">
        <f>IF(B46="","-",_xlfn.XLOOKUP($B46,'Base de données'!$B:$B,SECRET!$X:$X,"",0,1))</f>
        <v>-</v>
      </c>
      <c r="D46" s="27" t="str">
        <f>IF(B46="","-",_xlfn.XLOOKUP($B46,'Base de données'!$B:$B,'Base de données'!$A:$A,"",0,1))</f>
        <v>-</v>
      </c>
      <c r="E46" s="27" t="str">
        <f>IF(B46="","-",_xlfn.XLOOKUP($B46,'Base de données'!$B:$B,'Base de données'!$A:$A,"",0,-1))</f>
        <v>-</v>
      </c>
    </row>
    <row r="47" spans="3:5" x14ac:dyDescent="0.3">
      <c r="C47" s="32" t="str">
        <f>IF(B47="","-",_xlfn.XLOOKUP($B47,'Base de données'!$B:$B,SECRET!$X:$X,"",0,1))</f>
        <v>-</v>
      </c>
      <c r="D47" s="27" t="str">
        <f>IF(B47="","-",_xlfn.XLOOKUP($B47,'Base de données'!$B:$B,'Base de données'!$A:$A,"",0,1))</f>
        <v>-</v>
      </c>
      <c r="E47" s="27" t="str">
        <f>IF(B47="","-",_xlfn.XLOOKUP($B47,'Base de données'!$B:$B,'Base de données'!$A:$A,"",0,-1))</f>
        <v>-</v>
      </c>
    </row>
    <row r="48" spans="3:5" x14ac:dyDescent="0.3">
      <c r="C48" s="32" t="str">
        <f>IF(B48="","-",_xlfn.XLOOKUP($B48,'Base de données'!$B:$B,SECRET!$X:$X,"",0,1))</f>
        <v>-</v>
      </c>
      <c r="D48" s="27" t="str">
        <f>IF(B48="","-",_xlfn.XLOOKUP($B48,'Base de données'!$B:$B,'Base de données'!$A:$A,"",0,1))</f>
        <v>-</v>
      </c>
      <c r="E48" s="27" t="str">
        <f>IF(B48="","-",_xlfn.XLOOKUP($B48,'Base de données'!$B:$B,'Base de données'!$A:$A,"",0,-1))</f>
        <v>-</v>
      </c>
    </row>
    <row r="49" spans="3:5" x14ac:dyDescent="0.3">
      <c r="C49" s="32" t="str">
        <f>IF(B49="","-",_xlfn.XLOOKUP($B49,'Base de données'!$B:$B,SECRET!$X:$X,"",0,1))</f>
        <v>-</v>
      </c>
      <c r="D49" s="27" t="str">
        <f>IF(B49="","-",_xlfn.XLOOKUP($B49,'Base de données'!$B:$B,'Base de données'!$A:$A,"",0,1))</f>
        <v>-</v>
      </c>
      <c r="E49" s="27" t="str">
        <f>IF(B49="","-",_xlfn.XLOOKUP($B49,'Base de données'!$B:$B,'Base de données'!$A:$A,"",0,-1))</f>
        <v>-</v>
      </c>
    </row>
    <row r="50" spans="3:5" x14ac:dyDescent="0.3">
      <c r="C50" s="32" t="str">
        <f>IF(B50="","-",_xlfn.XLOOKUP($B50,'Base de données'!$B:$B,SECRET!$X:$X,"",0,1))</f>
        <v>-</v>
      </c>
      <c r="D50" s="27" t="str">
        <f>IF(B50="","-",_xlfn.XLOOKUP($B50,'Base de données'!$B:$B,'Base de données'!$A:$A,"",0,1))</f>
        <v>-</v>
      </c>
      <c r="E50" s="27" t="str">
        <f>IF(B50="","-",_xlfn.XLOOKUP($B50,'Base de données'!$B:$B,'Base de données'!$A:$A,"",0,-1))</f>
        <v>-</v>
      </c>
    </row>
    <row r="51" spans="3:5" x14ac:dyDescent="0.3">
      <c r="C51" s="32" t="str">
        <f>IF(B51="","-",_xlfn.XLOOKUP($B51,'Base de données'!$B:$B,SECRET!$X:$X,"",0,1))</f>
        <v>-</v>
      </c>
      <c r="D51" s="27" t="str">
        <f>IF(B51="","-",_xlfn.XLOOKUP($B51,'Base de données'!$B:$B,'Base de données'!$A:$A,"",0,1))</f>
        <v>-</v>
      </c>
      <c r="E51" s="27" t="str">
        <f>IF(B51="","-",_xlfn.XLOOKUP($B51,'Base de données'!$B:$B,'Base de données'!$A:$A,"",0,-1))</f>
        <v>-</v>
      </c>
    </row>
    <row r="52" spans="3:5" x14ac:dyDescent="0.3">
      <c r="C52" s="32" t="str">
        <f>IF(B52="","-",_xlfn.XLOOKUP($B52,'Base de données'!$B:$B,SECRET!$X:$X,"",0,1))</f>
        <v>-</v>
      </c>
      <c r="D52" s="27" t="str">
        <f>IF(B52="","-",_xlfn.XLOOKUP($B52,'Base de données'!$B:$B,'Base de données'!$A:$A,"",0,1))</f>
        <v>-</v>
      </c>
      <c r="E52" s="27" t="str">
        <f>IF(B52="","-",_xlfn.XLOOKUP($B52,'Base de données'!$B:$B,'Base de données'!$A:$A,"",0,-1))</f>
        <v>-</v>
      </c>
    </row>
    <row r="53" spans="3:5" x14ac:dyDescent="0.3">
      <c r="C53" s="32" t="str">
        <f>IF(B53="","-",_xlfn.XLOOKUP($B53,'Base de données'!$B:$B,SECRET!$X:$X,"",0,1))</f>
        <v>-</v>
      </c>
      <c r="D53" s="27" t="str">
        <f>IF(B53="","-",_xlfn.XLOOKUP($B53,'Base de données'!$B:$B,'Base de données'!$A:$A,"",0,1))</f>
        <v>-</v>
      </c>
      <c r="E53" s="27" t="str">
        <f>IF(B53="","-",_xlfn.XLOOKUP($B53,'Base de données'!$B:$B,'Base de données'!$A:$A,"",0,-1))</f>
        <v>-</v>
      </c>
    </row>
    <row r="54" spans="3:5" x14ac:dyDescent="0.3">
      <c r="C54" s="32" t="str">
        <f>IF(B54="","-",_xlfn.XLOOKUP($B54,'Base de données'!$B:$B,SECRET!$X:$X,"",0,1))</f>
        <v>-</v>
      </c>
      <c r="D54" s="27" t="str">
        <f>IF(B54="","-",_xlfn.XLOOKUP($B54,'Base de données'!$B:$B,'Base de données'!$A:$A,"",0,1))</f>
        <v>-</v>
      </c>
      <c r="E54" s="27" t="str">
        <f>IF(B54="","-",_xlfn.XLOOKUP($B54,'Base de données'!$B:$B,'Base de données'!$A:$A,"",0,-1))</f>
        <v>-</v>
      </c>
    </row>
    <row r="55" spans="3:5" x14ac:dyDescent="0.3">
      <c r="C55" s="32" t="str">
        <f>IF(B55="","-",_xlfn.XLOOKUP($B55,'Base de données'!$B:$B,SECRET!$X:$X,"",0,1))</f>
        <v>-</v>
      </c>
      <c r="D55" s="27" t="str">
        <f>IF(B55="","-",_xlfn.XLOOKUP($B55,'Base de données'!$B:$B,'Base de données'!$A:$A,"",0,1))</f>
        <v>-</v>
      </c>
      <c r="E55" s="27" t="str">
        <f>IF(B55="","-",_xlfn.XLOOKUP($B55,'Base de données'!$B:$B,'Base de données'!$A:$A,"",0,-1))</f>
        <v>-</v>
      </c>
    </row>
    <row r="56" spans="3:5" x14ac:dyDescent="0.3">
      <c r="C56" s="32" t="str">
        <f>IF(B56="","-",_xlfn.XLOOKUP($B56,'Base de données'!$B:$B,SECRET!$X:$X,"",0,1))</f>
        <v>-</v>
      </c>
      <c r="D56" s="27" t="str">
        <f>IF(B56="","-",_xlfn.XLOOKUP($B56,'Base de données'!$B:$B,'Base de données'!$A:$A,"",0,1))</f>
        <v>-</v>
      </c>
      <c r="E56" s="27" t="str">
        <f>IF(B56="","-",_xlfn.XLOOKUP($B56,'Base de données'!$B:$B,'Base de données'!$A:$A,"",0,-1))</f>
        <v>-</v>
      </c>
    </row>
    <row r="57" spans="3:5" x14ac:dyDescent="0.3">
      <c r="C57" s="32" t="str">
        <f>IF(B57="","-",_xlfn.XLOOKUP($B57,'Base de données'!$B:$B,SECRET!$X:$X,"",0,1))</f>
        <v>-</v>
      </c>
      <c r="D57" s="27" t="str">
        <f>IF(B57="","-",_xlfn.XLOOKUP($B57,'Base de données'!$B:$B,'Base de données'!$A:$A,"",0,1))</f>
        <v>-</v>
      </c>
      <c r="E57" s="27" t="str">
        <f>IF(B57="","-",_xlfn.XLOOKUP($B57,'Base de données'!$B:$B,'Base de données'!$A:$A,"",0,-1))</f>
        <v>-</v>
      </c>
    </row>
    <row r="58" spans="3:5" x14ac:dyDescent="0.3">
      <c r="C58" s="32" t="str">
        <f>IF(B58="","-",_xlfn.XLOOKUP($B58,'Base de données'!$B:$B,SECRET!$X:$X,"",0,1))</f>
        <v>-</v>
      </c>
      <c r="D58" s="27" t="str">
        <f>IF(B58="","-",_xlfn.XLOOKUP($B58,'Base de données'!$B:$B,'Base de données'!$A:$A,"",0,1))</f>
        <v>-</v>
      </c>
      <c r="E58" s="27" t="str">
        <f>IF(B58="","-",_xlfn.XLOOKUP($B58,'Base de données'!$B:$B,'Base de données'!$A:$A,"",0,-1))</f>
        <v>-</v>
      </c>
    </row>
    <row r="59" spans="3:5" x14ac:dyDescent="0.3">
      <c r="C59" s="32" t="str">
        <f>IF(B59="","-",_xlfn.XLOOKUP($B59,'Base de données'!$B:$B,SECRET!$X:$X,"",0,1))</f>
        <v>-</v>
      </c>
      <c r="D59" s="27" t="str">
        <f>IF(B59="","-",_xlfn.XLOOKUP($B59,'Base de données'!$B:$B,'Base de données'!$A:$A,"",0,1))</f>
        <v>-</v>
      </c>
      <c r="E59" s="27" t="str">
        <f>IF(B59="","-",_xlfn.XLOOKUP($B59,'Base de données'!$B:$B,'Base de données'!$A:$A,"",0,-1))</f>
        <v>-</v>
      </c>
    </row>
    <row r="60" spans="3:5" x14ac:dyDescent="0.3">
      <c r="C60" s="32" t="str">
        <f>IF(B60="","-",_xlfn.XLOOKUP($B60,'Base de données'!$B:$B,SECRET!$X:$X,"",0,1))</f>
        <v>-</v>
      </c>
      <c r="D60" s="27" t="str">
        <f>IF(B60="","-",_xlfn.XLOOKUP($B60,'Base de données'!$B:$B,'Base de données'!$A:$A,"",0,1))</f>
        <v>-</v>
      </c>
      <c r="E60" s="27" t="str">
        <f>IF(B60="","-",_xlfn.XLOOKUP($B60,'Base de données'!$B:$B,'Base de données'!$A:$A,"",0,-1))</f>
        <v>-</v>
      </c>
    </row>
    <row r="61" spans="3:5" x14ac:dyDescent="0.3">
      <c r="C61" s="32" t="str">
        <f>IF(B61="","-",_xlfn.XLOOKUP($B61,'Base de données'!$B:$B,SECRET!$X:$X,"",0,1))</f>
        <v>-</v>
      </c>
      <c r="D61" s="27" t="str">
        <f>IF(B61="","-",_xlfn.XLOOKUP($B61,'Base de données'!$B:$B,'Base de données'!$A:$A,"",0,1))</f>
        <v>-</v>
      </c>
      <c r="E61" s="27" t="str">
        <f>IF(B61="","-",_xlfn.XLOOKUP($B61,'Base de données'!$B:$B,'Base de données'!$A:$A,"",0,-1))</f>
        <v>-</v>
      </c>
    </row>
    <row r="62" spans="3:5" x14ac:dyDescent="0.3">
      <c r="C62" s="32" t="str">
        <f>IF(B62="","-",_xlfn.XLOOKUP($B62,'Base de données'!$B:$B,SECRET!$X:$X,"",0,1))</f>
        <v>-</v>
      </c>
      <c r="D62" s="27" t="str">
        <f>IF(B62="","-",_xlfn.XLOOKUP($B62,'Base de données'!$B:$B,'Base de données'!$A:$A,"",0,1))</f>
        <v>-</v>
      </c>
      <c r="E62" s="27" t="str">
        <f>IF(B62="","-",_xlfn.XLOOKUP($B62,'Base de données'!$B:$B,'Base de données'!$A:$A,"",0,-1))</f>
        <v>-</v>
      </c>
    </row>
    <row r="63" spans="3:5" x14ac:dyDescent="0.3">
      <c r="C63" s="32" t="str">
        <f>IF(B63="","-",_xlfn.XLOOKUP($B63,'Base de données'!$B:$B,SECRET!$X:$X,"",0,1))</f>
        <v>-</v>
      </c>
      <c r="D63" s="27" t="str">
        <f>IF(B63="","-",_xlfn.XLOOKUP($B63,'Base de données'!$B:$B,'Base de données'!$A:$A,"",0,1))</f>
        <v>-</v>
      </c>
      <c r="E63" s="27" t="str">
        <f>IF(B63="","-",_xlfn.XLOOKUP($B63,'Base de données'!$B:$B,'Base de données'!$A:$A,"",0,-1))</f>
        <v>-</v>
      </c>
    </row>
    <row r="64" spans="3:5" x14ac:dyDescent="0.3">
      <c r="C64" s="32" t="str">
        <f>IF(B64="","-",_xlfn.XLOOKUP($B64,'Base de données'!$B:$B,SECRET!$X:$X,"",0,1))</f>
        <v>-</v>
      </c>
      <c r="D64" s="27" t="str">
        <f>IF(B64="","-",_xlfn.XLOOKUP($B64,'Base de données'!$B:$B,'Base de données'!$A:$A,"",0,1))</f>
        <v>-</v>
      </c>
      <c r="E64" s="27" t="str">
        <f>IF(B64="","-",_xlfn.XLOOKUP($B64,'Base de données'!$B:$B,'Base de données'!$A:$A,"",0,-1))</f>
        <v>-</v>
      </c>
    </row>
    <row r="65" spans="3:5" x14ac:dyDescent="0.3">
      <c r="C65" s="32" t="str">
        <f>IF(B65="","-",_xlfn.XLOOKUP($B65,'Base de données'!$B:$B,SECRET!$X:$X,"",0,1))</f>
        <v>-</v>
      </c>
      <c r="D65" s="27" t="str">
        <f>IF(B65="","-",_xlfn.XLOOKUP($B65,'Base de données'!$B:$B,'Base de données'!$A:$A,"",0,1))</f>
        <v>-</v>
      </c>
      <c r="E65" s="27" t="str">
        <f>IF(B65="","-",_xlfn.XLOOKUP($B65,'Base de données'!$B:$B,'Base de données'!$A:$A,"",0,-1))</f>
        <v>-</v>
      </c>
    </row>
    <row r="66" spans="3:5" x14ac:dyDescent="0.3">
      <c r="C66" s="32" t="str">
        <f>IF(B66="","-",_xlfn.XLOOKUP($B66,'Base de données'!$B:$B,SECRET!$X:$X,"",0,1))</f>
        <v>-</v>
      </c>
      <c r="D66" s="27" t="str">
        <f>IF(B66="","-",_xlfn.XLOOKUP($B66,'Base de données'!$B:$B,'Base de données'!$A:$A,"",0,1))</f>
        <v>-</v>
      </c>
      <c r="E66" s="27" t="str">
        <f>IF(B66="","-",_xlfn.XLOOKUP($B66,'Base de données'!$B:$B,'Base de données'!$A:$A,"",0,-1))</f>
        <v>-</v>
      </c>
    </row>
    <row r="67" spans="3:5" x14ac:dyDescent="0.3">
      <c r="C67" s="32" t="str">
        <f>IF(B67="","-",_xlfn.XLOOKUP($B67,'Base de données'!$B:$B,SECRET!$X:$X,"",0,1))</f>
        <v>-</v>
      </c>
      <c r="D67" s="27" t="str">
        <f>IF(B67="","-",_xlfn.XLOOKUP($B67,'Base de données'!$B:$B,'Base de données'!$A:$A,"",0,1))</f>
        <v>-</v>
      </c>
      <c r="E67" s="27" t="str">
        <f>IF(B67="","-",_xlfn.XLOOKUP($B67,'Base de données'!$B:$B,'Base de données'!$A:$A,"",0,-1))</f>
        <v>-</v>
      </c>
    </row>
    <row r="68" spans="3:5" x14ac:dyDescent="0.3">
      <c r="C68" s="32" t="str">
        <f>IF(B68="","-",_xlfn.XLOOKUP($B68,'Base de données'!$B:$B,SECRET!$X:$X,"",0,1))</f>
        <v>-</v>
      </c>
      <c r="D68" s="27" t="str">
        <f>IF(B68="","-",_xlfn.XLOOKUP($B68,'Base de données'!$B:$B,'Base de données'!$A:$A,"",0,1))</f>
        <v>-</v>
      </c>
      <c r="E68" s="27" t="str">
        <f>IF(B68="","-",_xlfn.XLOOKUP($B68,'Base de données'!$B:$B,'Base de données'!$A:$A,"",0,-1))</f>
        <v>-</v>
      </c>
    </row>
    <row r="69" spans="3:5" x14ac:dyDescent="0.3">
      <c r="C69" s="32" t="str">
        <f>IF(B69="","-",_xlfn.XLOOKUP($B69,'Base de données'!$B:$B,SECRET!$X:$X,"",0,1))</f>
        <v>-</v>
      </c>
      <c r="D69" s="27" t="str">
        <f>IF(B69="","-",_xlfn.XLOOKUP($B69,'Base de données'!$B:$B,'Base de données'!$A:$A,"",0,1))</f>
        <v>-</v>
      </c>
      <c r="E69" s="27" t="str">
        <f>IF(B69="","-",_xlfn.XLOOKUP($B69,'Base de données'!$B:$B,'Base de données'!$A:$A,"",0,-1))</f>
        <v>-</v>
      </c>
    </row>
    <row r="70" spans="3:5" x14ac:dyDescent="0.3">
      <c r="C70" s="32" t="str">
        <f>IF(B70="","-",_xlfn.XLOOKUP($B70,'Base de données'!$B:$B,SECRET!$X:$X,"",0,1))</f>
        <v>-</v>
      </c>
      <c r="D70" s="27" t="str">
        <f>IF(B70="","-",_xlfn.XLOOKUP($B70,'Base de données'!$B:$B,'Base de données'!$A:$A,"",0,1))</f>
        <v>-</v>
      </c>
      <c r="E70" s="27" t="str">
        <f>IF(B70="","-",_xlfn.XLOOKUP($B70,'Base de données'!$B:$B,'Base de données'!$A:$A,"",0,-1))</f>
        <v>-</v>
      </c>
    </row>
    <row r="71" spans="3:5" x14ac:dyDescent="0.3">
      <c r="C71" s="32" t="str">
        <f>IF(B71="","-",_xlfn.XLOOKUP($B71,'Base de données'!$B:$B,SECRET!$X:$X,"",0,1))</f>
        <v>-</v>
      </c>
      <c r="D71" s="27" t="str">
        <f>IF(B71="","-",_xlfn.XLOOKUP($B71,'Base de données'!$B:$B,'Base de données'!$A:$A,"",0,1))</f>
        <v>-</v>
      </c>
      <c r="E71" s="27" t="str">
        <f>IF(B71="","-",_xlfn.XLOOKUP($B71,'Base de données'!$B:$B,'Base de données'!$A:$A,"",0,-1))</f>
        <v>-</v>
      </c>
    </row>
    <row r="72" spans="3:5" x14ac:dyDescent="0.3">
      <c r="C72" s="32" t="str">
        <f>IF(B72="","-",_xlfn.XLOOKUP($B72,'Base de données'!$B:$B,SECRET!$X:$X,"",0,1))</f>
        <v>-</v>
      </c>
      <c r="D72" s="27" t="str">
        <f>IF(B72="","-",_xlfn.XLOOKUP($B72,'Base de données'!$B:$B,'Base de données'!$A:$A,"",0,1))</f>
        <v>-</v>
      </c>
      <c r="E72" s="27" t="str">
        <f>IF(B72="","-",_xlfn.XLOOKUP($B72,'Base de données'!$B:$B,'Base de données'!$A:$A,"",0,-1))</f>
        <v>-</v>
      </c>
    </row>
    <row r="73" spans="3:5" x14ac:dyDescent="0.3">
      <c r="C73" s="32" t="str">
        <f>IF(B73="","-",_xlfn.XLOOKUP($B73,'Base de données'!$B:$B,SECRET!$X:$X,"",0,1))</f>
        <v>-</v>
      </c>
      <c r="D73" s="27" t="str">
        <f>IF(B73="","-",_xlfn.XLOOKUP($B73,'Base de données'!$B:$B,'Base de données'!$A:$A,"",0,1))</f>
        <v>-</v>
      </c>
      <c r="E73" s="27" t="str">
        <f>IF(B73="","-",_xlfn.XLOOKUP($B73,'Base de données'!$B:$B,'Base de données'!$A:$A,"",0,-1))</f>
        <v>-</v>
      </c>
    </row>
    <row r="74" spans="3:5" x14ac:dyDescent="0.3">
      <c r="C74" s="32" t="str">
        <f>IF(B74="","-",_xlfn.XLOOKUP($B74,'Base de données'!$B:$B,SECRET!$X:$X,"",0,1))</f>
        <v>-</v>
      </c>
      <c r="D74" s="27" t="str">
        <f>IF(B74="","-",_xlfn.XLOOKUP($B74,'Base de données'!$B:$B,'Base de données'!$A:$A,"",0,1))</f>
        <v>-</v>
      </c>
      <c r="E74" s="27" t="str">
        <f>IF(B74="","-",_xlfn.XLOOKUP($B74,'Base de données'!$B:$B,'Base de données'!$A:$A,"",0,-1))</f>
        <v>-</v>
      </c>
    </row>
    <row r="75" spans="3:5" x14ac:dyDescent="0.3">
      <c r="C75" s="32" t="str">
        <f>IF(B75="","-",_xlfn.XLOOKUP($B75,'Base de données'!$B:$B,SECRET!$X:$X,"",0,1))</f>
        <v>-</v>
      </c>
      <c r="D75" s="27" t="str">
        <f>IF(B75="","-",_xlfn.XLOOKUP($B75,'Base de données'!$B:$B,'Base de données'!$A:$A,"",0,1))</f>
        <v>-</v>
      </c>
      <c r="E75" s="27" t="str">
        <f>IF(B75="","-",_xlfn.XLOOKUP($B75,'Base de données'!$B:$B,'Base de données'!$A:$A,"",0,-1))</f>
        <v>-</v>
      </c>
    </row>
    <row r="76" spans="3:5" x14ac:dyDescent="0.3">
      <c r="C76" s="32" t="str">
        <f>IF(B76="","-",_xlfn.XLOOKUP($B76,'Base de données'!$B:$B,SECRET!$X:$X,"",0,1))</f>
        <v>-</v>
      </c>
      <c r="D76" s="27" t="str">
        <f>IF(B76="","-",_xlfn.XLOOKUP($B76,'Base de données'!$B:$B,'Base de données'!$A:$A,"",0,1))</f>
        <v>-</v>
      </c>
      <c r="E76" s="27" t="str">
        <f>IF(B76="","-",_xlfn.XLOOKUP($B76,'Base de données'!$B:$B,'Base de données'!$A:$A,"",0,-1))</f>
        <v>-</v>
      </c>
    </row>
    <row r="77" spans="3:5" x14ac:dyDescent="0.3">
      <c r="C77" s="32" t="str">
        <f>IF(B77="","-",_xlfn.XLOOKUP($B77,'Base de données'!$B:$B,SECRET!$X:$X,"",0,1))</f>
        <v>-</v>
      </c>
      <c r="D77" s="27" t="str">
        <f>IF(B77="","-",_xlfn.XLOOKUP($B77,'Base de données'!$B:$B,'Base de données'!$A:$A,"",0,1))</f>
        <v>-</v>
      </c>
      <c r="E77" s="27" t="str">
        <f>IF(B77="","-",_xlfn.XLOOKUP($B77,'Base de données'!$B:$B,'Base de données'!$A:$A,"",0,-1))</f>
        <v>-</v>
      </c>
    </row>
    <row r="78" spans="3:5" x14ac:dyDescent="0.3">
      <c r="C78" s="32" t="str">
        <f>IF(B78="","-",_xlfn.XLOOKUP($B78,'Base de données'!$B:$B,SECRET!$X:$X,"",0,1))</f>
        <v>-</v>
      </c>
      <c r="D78" s="27" t="str">
        <f>IF(B78="","-",_xlfn.XLOOKUP($B78,'Base de données'!$B:$B,'Base de données'!$A:$A,"",0,1))</f>
        <v>-</v>
      </c>
      <c r="E78" s="27" t="str">
        <f>IF(B78="","-",_xlfn.XLOOKUP($B78,'Base de données'!$B:$B,'Base de données'!$A:$A,"",0,-1))</f>
        <v>-</v>
      </c>
    </row>
    <row r="79" spans="3:5" x14ac:dyDescent="0.3">
      <c r="C79" s="32" t="str">
        <f>IF(B79="","-",_xlfn.XLOOKUP($B79,'Base de données'!$B:$B,SECRET!$X:$X,"",0,1))</f>
        <v>-</v>
      </c>
      <c r="D79" s="27" t="str">
        <f>IF(B79="","-",_xlfn.XLOOKUP($B79,'Base de données'!$B:$B,'Base de données'!$A:$A,"",0,1))</f>
        <v>-</v>
      </c>
      <c r="E79" s="27" t="str">
        <f>IF(B79="","-",_xlfn.XLOOKUP($B79,'Base de données'!$B:$B,'Base de données'!$A:$A,"",0,-1))</f>
        <v>-</v>
      </c>
    </row>
    <row r="80" spans="3:5" x14ac:dyDescent="0.3">
      <c r="C80" s="32" t="str">
        <f>IF(B80="","-",_xlfn.XLOOKUP($B80,'Base de données'!$B:$B,SECRET!$X:$X,"",0,1))</f>
        <v>-</v>
      </c>
      <c r="D80" s="27" t="str">
        <f>IF(B80="","-",_xlfn.XLOOKUP($B80,'Base de données'!$B:$B,'Base de données'!$A:$A,"",0,1))</f>
        <v>-</v>
      </c>
      <c r="E80" s="27" t="str">
        <f>IF(B80="","-",_xlfn.XLOOKUP($B80,'Base de données'!$B:$B,'Base de données'!$A:$A,"",0,-1))</f>
        <v>-</v>
      </c>
    </row>
    <row r="81" spans="3:5" x14ac:dyDescent="0.3">
      <c r="C81" s="32" t="str">
        <f>IF(B81="","-",_xlfn.XLOOKUP($B81,'Base de données'!$B:$B,SECRET!$X:$X,"",0,1))</f>
        <v>-</v>
      </c>
      <c r="D81" s="27" t="str">
        <f>IF(B81="","-",_xlfn.XLOOKUP($B81,'Base de données'!$B:$B,'Base de données'!$A:$A,"",0,1))</f>
        <v>-</v>
      </c>
      <c r="E81" s="27" t="str">
        <f>IF(B81="","-",_xlfn.XLOOKUP($B81,'Base de données'!$B:$B,'Base de données'!$A:$A,"",0,-1))</f>
        <v>-</v>
      </c>
    </row>
    <row r="82" spans="3:5" x14ac:dyDescent="0.3">
      <c r="C82" s="32" t="str">
        <f>IF(B82="","-",_xlfn.XLOOKUP($B82,'Base de données'!$B:$B,SECRET!$X:$X,"",0,1))</f>
        <v>-</v>
      </c>
      <c r="D82" s="27" t="str">
        <f>IF(B82="","-",_xlfn.XLOOKUP($B82,'Base de données'!$B:$B,'Base de données'!$A:$A,"",0,1))</f>
        <v>-</v>
      </c>
      <c r="E82" s="27" t="str">
        <f>IF(B82="","-",_xlfn.XLOOKUP($B82,'Base de données'!$B:$B,'Base de données'!$A:$A,"",0,-1))</f>
        <v>-</v>
      </c>
    </row>
    <row r="83" spans="3:5" x14ac:dyDescent="0.3">
      <c r="C83" s="32" t="str">
        <f>IF(B83="","-",_xlfn.XLOOKUP($B83,'Base de données'!$B:$B,SECRET!$X:$X,"",0,1))</f>
        <v>-</v>
      </c>
      <c r="D83" s="27" t="str">
        <f>IF(B83="","-",_xlfn.XLOOKUP($B83,'Base de données'!$B:$B,'Base de données'!$A:$A,"",0,1))</f>
        <v>-</v>
      </c>
      <c r="E83" s="27" t="str">
        <f>IF(B83="","-",_xlfn.XLOOKUP($B83,'Base de données'!$B:$B,'Base de données'!$A:$A,"",0,-1))</f>
        <v>-</v>
      </c>
    </row>
    <row r="84" spans="3:5" x14ac:dyDescent="0.3">
      <c r="C84" s="32" t="str">
        <f>IF(B84="","-",_xlfn.XLOOKUP($B84,'Base de données'!$B:$B,SECRET!$X:$X,"",0,1))</f>
        <v>-</v>
      </c>
      <c r="D84" s="27" t="str">
        <f>IF(B84="","-",_xlfn.XLOOKUP($B84,'Base de données'!$B:$B,'Base de données'!$A:$A,"",0,1))</f>
        <v>-</v>
      </c>
      <c r="E84" s="27" t="str">
        <f>IF(B84="","-",_xlfn.XLOOKUP($B84,'Base de données'!$B:$B,'Base de données'!$A:$A,"",0,-1))</f>
        <v>-</v>
      </c>
    </row>
    <row r="85" spans="3:5" x14ac:dyDescent="0.3">
      <c r="C85" s="32" t="str">
        <f>IF(B85="","-",_xlfn.XLOOKUP($B85,'Base de données'!$B:$B,SECRET!$X:$X,"",0,1))</f>
        <v>-</v>
      </c>
      <c r="D85" s="27" t="str">
        <f>IF(B85="","-",_xlfn.XLOOKUP($B85,'Base de données'!$B:$B,'Base de données'!$A:$A,"",0,1))</f>
        <v>-</v>
      </c>
      <c r="E85" s="27" t="str">
        <f>IF(B85="","-",_xlfn.XLOOKUP($B85,'Base de données'!$B:$B,'Base de données'!$A:$A,"",0,-1))</f>
        <v>-</v>
      </c>
    </row>
    <row r="86" spans="3:5" x14ac:dyDescent="0.3">
      <c r="C86" s="32" t="str">
        <f>IF(B86="","-",_xlfn.XLOOKUP($B86,'Base de données'!$B:$B,SECRET!$X:$X,"",0,1))</f>
        <v>-</v>
      </c>
      <c r="D86" s="27" t="str">
        <f>IF(B86="","-",_xlfn.XLOOKUP($B86,'Base de données'!$B:$B,'Base de données'!$A:$A,"",0,1))</f>
        <v>-</v>
      </c>
      <c r="E86" s="27" t="str">
        <f>IF(B86="","-",_xlfn.XLOOKUP($B86,'Base de données'!$B:$B,'Base de données'!$A:$A,"",0,-1))</f>
        <v>-</v>
      </c>
    </row>
    <row r="87" spans="3:5" x14ac:dyDescent="0.3">
      <c r="C87" s="32" t="str">
        <f>IF(B87="","-",_xlfn.XLOOKUP($B87,'Base de données'!$B:$B,SECRET!$X:$X,"",0,1))</f>
        <v>-</v>
      </c>
      <c r="D87" s="27" t="str">
        <f>IF(B87="","-",_xlfn.XLOOKUP($B87,'Base de données'!$B:$B,'Base de données'!$A:$A,"",0,1))</f>
        <v>-</v>
      </c>
      <c r="E87" s="27" t="str">
        <f>IF(B87="","-",_xlfn.XLOOKUP($B87,'Base de données'!$B:$B,'Base de données'!$A:$A,"",0,-1))</f>
        <v>-</v>
      </c>
    </row>
    <row r="88" spans="3:5" x14ac:dyDescent="0.3">
      <c r="C88" s="32" t="str">
        <f>IF(B88="","-",_xlfn.XLOOKUP($B88,'Base de données'!$B:$B,SECRET!$X:$X,"",0,1))</f>
        <v>-</v>
      </c>
      <c r="D88" s="27" t="str">
        <f>IF(B88="","-",_xlfn.XLOOKUP($B88,'Base de données'!$B:$B,'Base de données'!$A:$A,"",0,1))</f>
        <v>-</v>
      </c>
      <c r="E88" s="27" t="str">
        <f>IF(B88="","-",_xlfn.XLOOKUP($B88,'Base de données'!$B:$B,'Base de données'!$A:$A,"",0,-1))</f>
        <v>-</v>
      </c>
    </row>
    <row r="89" spans="3:5" x14ac:dyDescent="0.3">
      <c r="C89" s="32" t="str">
        <f>IF(B89="","-",_xlfn.XLOOKUP($B89,'Base de données'!$B:$B,SECRET!$X:$X,"",0,1))</f>
        <v>-</v>
      </c>
      <c r="D89" s="27" t="str">
        <f>IF(B89="","-",_xlfn.XLOOKUP($B89,'Base de données'!$B:$B,'Base de données'!$A:$A,"",0,1))</f>
        <v>-</v>
      </c>
      <c r="E89" s="27" t="str">
        <f>IF(B89="","-",_xlfn.XLOOKUP($B89,'Base de données'!$B:$B,'Base de données'!$A:$A,"",0,-1))</f>
        <v>-</v>
      </c>
    </row>
    <row r="90" spans="3:5" x14ac:dyDescent="0.3">
      <c r="C90" s="32" t="str">
        <f>IF(B90="","-",_xlfn.XLOOKUP($B90,'Base de données'!$B:$B,SECRET!$X:$X,"",0,1))</f>
        <v>-</v>
      </c>
      <c r="D90" s="27" t="str">
        <f>IF(B90="","-",_xlfn.XLOOKUP($B90,'Base de données'!$B:$B,'Base de données'!$A:$A,"",0,1))</f>
        <v>-</v>
      </c>
      <c r="E90" s="27" t="str">
        <f>IF(B90="","-",_xlfn.XLOOKUP($B90,'Base de données'!$B:$B,'Base de données'!$A:$A,"",0,-1))</f>
        <v>-</v>
      </c>
    </row>
    <row r="91" spans="3:5" x14ac:dyDescent="0.3">
      <c r="C91" s="32" t="str">
        <f>IF(B91="","-",_xlfn.XLOOKUP($B91,'Base de données'!$B:$B,SECRET!$X:$X,"",0,1))</f>
        <v>-</v>
      </c>
      <c r="D91" s="27" t="str">
        <f>IF(B91="","-",_xlfn.XLOOKUP($B91,'Base de données'!$B:$B,'Base de données'!$A:$A,"",0,1))</f>
        <v>-</v>
      </c>
      <c r="E91" s="27" t="str">
        <f>IF(B91="","-",_xlfn.XLOOKUP($B91,'Base de données'!$B:$B,'Base de données'!$A:$A,"",0,-1))</f>
        <v>-</v>
      </c>
    </row>
    <row r="92" spans="3:5" x14ac:dyDescent="0.3">
      <c r="C92" s="32" t="str">
        <f>IF(B92="","-",_xlfn.XLOOKUP($B92,'Base de données'!$B:$B,SECRET!$X:$X,"",0,1))</f>
        <v>-</v>
      </c>
      <c r="D92" s="27" t="str">
        <f>IF(B92="","-",_xlfn.XLOOKUP($B92,'Base de données'!$B:$B,'Base de données'!$A:$A,"",0,1))</f>
        <v>-</v>
      </c>
      <c r="E92" s="27" t="str">
        <f>IF(B92="","-",_xlfn.XLOOKUP($B92,'Base de données'!$B:$B,'Base de données'!$A:$A,"",0,-1))</f>
        <v>-</v>
      </c>
    </row>
    <row r="93" spans="3:5" x14ac:dyDescent="0.3">
      <c r="C93" s="32" t="str">
        <f>IF(B93="","-",_xlfn.XLOOKUP($B93,'Base de données'!$B:$B,SECRET!$X:$X,"",0,1))</f>
        <v>-</v>
      </c>
      <c r="D93" s="27" t="str">
        <f>IF(B93="","-",_xlfn.XLOOKUP($B93,'Base de données'!$B:$B,'Base de données'!$A:$A,"",0,1))</f>
        <v>-</v>
      </c>
      <c r="E93" s="27" t="str">
        <f>IF(B93="","-",_xlfn.XLOOKUP($B93,'Base de données'!$B:$B,'Base de données'!$A:$A,"",0,-1))</f>
        <v>-</v>
      </c>
    </row>
    <row r="94" spans="3:5" x14ac:dyDescent="0.3">
      <c r="C94" s="32" t="str">
        <f>IF(B94="","-",_xlfn.XLOOKUP($B94,'Base de données'!$B:$B,SECRET!$X:$X,"",0,1))</f>
        <v>-</v>
      </c>
      <c r="D94" s="27" t="str">
        <f>IF(B94="","-",_xlfn.XLOOKUP($B94,'Base de données'!$B:$B,'Base de données'!$A:$A,"",0,1))</f>
        <v>-</v>
      </c>
      <c r="E94" s="27" t="str">
        <f>IF(B94="","-",_xlfn.XLOOKUP($B94,'Base de données'!$B:$B,'Base de données'!$A:$A,"",0,-1))</f>
        <v>-</v>
      </c>
    </row>
    <row r="95" spans="3:5" x14ac:dyDescent="0.3">
      <c r="C95" s="32" t="str">
        <f>IF(B95="","-",_xlfn.XLOOKUP($B95,'Base de données'!$B:$B,SECRET!$X:$X,"",0,1))</f>
        <v>-</v>
      </c>
      <c r="D95" s="27" t="str">
        <f>IF(B95="","-",_xlfn.XLOOKUP($B95,'Base de données'!$B:$B,'Base de données'!$A:$A,"",0,1))</f>
        <v>-</v>
      </c>
      <c r="E95" s="27" t="str">
        <f>IF(B95="","-",_xlfn.XLOOKUP($B95,'Base de données'!$B:$B,'Base de données'!$A:$A,"",0,-1))</f>
        <v>-</v>
      </c>
    </row>
    <row r="96" spans="3:5" x14ac:dyDescent="0.3">
      <c r="C96" s="32" t="str">
        <f>IF(B96="","-",_xlfn.XLOOKUP($B96,'Base de données'!$B:$B,SECRET!$X:$X,"",0,1))</f>
        <v>-</v>
      </c>
      <c r="D96" s="27" t="str">
        <f>IF(B96="","-",_xlfn.XLOOKUP($B96,'Base de données'!$B:$B,'Base de données'!$A:$A,"",0,1))</f>
        <v>-</v>
      </c>
      <c r="E96" s="27" t="str">
        <f>IF(B96="","-",_xlfn.XLOOKUP($B96,'Base de données'!$B:$B,'Base de données'!$A:$A,"",0,-1))</f>
        <v>-</v>
      </c>
    </row>
    <row r="97" spans="3:5" x14ac:dyDescent="0.3">
      <c r="C97" s="32" t="str">
        <f>IF(B97="","-",_xlfn.XLOOKUP($B97,'Base de données'!$B:$B,SECRET!$X:$X,"",0,1))</f>
        <v>-</v>
      </c>
      <c r="D97" s="27" t="str">
        <f>IF(B97="","-",_xlfn.XLOOKUP($B97,'Base de données'!$B:$B,'Base de données'!$A:$A,"",0,1))</f>
        <v>-</v>
      </c>
      <c r="E97" s="27" t="str">
        <f>IF(B97="","-",_xlfn.XLOOKUP($B97,'Base de données'!$B:$B,'Base de données'!$A:$A,"",0,-1))</f>
        <v>-</v>
      </c>
    </row>
    <row r="98" spans="3:5" x14ac:dyDescent="0.3">
      <c r="C98" s="32" t="str">
        <f>IF(B98="","-",_xlfn.XLOOKUP($B98,'Base de données'!$B:$B,SECRET!$X:$X,"",0,1))</f>
        <v>-</v>
      </c>
      <c r="D98" s="27" t="str">
        <f>IF(B98="","-",_xlfn.XLOOKUP($B98,'Base de données'!$B:$B,'Base de données'!$A:$A,"",0,1))</f>
        <v>-</v>
      </c>
      <c r="E98" s="27" t="str">
        <f>IF(B98="","-",_xlfn.XLOOKUP($B98,'Base de données'!$B:$B,'Base de données'!$A:$A,"",0,-1))</f>
        <v>-</v>
      </c>
    </row>
    <row r="99" spans="3:5" x14ac:dyDescent="0.3">
      <c r="C99" s="32" t="str">
        <f>IF(B99="","-",_xlfn.XLOOKUP($B99,'Base de données'!$B:$B,SECRET!$X:$X,"",0,1))</f>
        <v>-</v>
      </c>
      <c r="D99" s="27" t="str">
        <f>IF(B99="","-",_xlfn.XLOOKUP($B99,'Base de données'!$B:$B,'Base de données'!$A:$A,"",0,1))</f>
        <v>-</v>
      </c>
      <c r="E99" s="27" t="str">
        <f>IF(B99="","-",_xlfn.XLOOKUP($B99,'Base de données'!$B:$B,'Base de données'!$A:$A,"",0,-1))</f>
        <v>-</v>
      </c>
    </row>
    <row r="100" spans="3:5" x14ac:dyDescent="0.3">
      <c r="C100" s="32" t="str">
        <f>IF(B100="","-",_xlfn.XLOOKUP($B100,'Base de données'!$B:$B,SECRET!$X:$X,"",0,1))</f>
        <v>-</v>
      </c>
      <c r="D100" s="27" t="str">
        <f>IF(B100="","-",_xlfn.XLOOKUP($B100,'Base de données'!$B:$B,'Base de données'!$A:$A,"",0,1))</f>
        <v>-</v>
      </c>
      <c r="E100" s="27" t="str">
        <f>IF(B100="","-",_xlfn.XLOOKUP($B100,'Base de données'!$B:$B,'Base de données'!$A:$A,"",0,-1))</f>
        <v>-</v>
      </c>
    </row>
    <row r="101" spans="3:5" x14ac:dyDescent="0.3">
      <c r="C101" s="32" t="str">
        <f>IF(B101="","-",_xlfn.XLOOKUP($B101,'Base de données'!$B:$B,SECRET!$X:$X,"",0,1))</f>
        <v>-</v>
      </c>
      <c r="D101" s="27" t="str">
        <f>IF(B101="","-",_xlfn.XLOOKUP($B101,'Base de données'!$B:$B,'Base de données'!$A:$A,"",0,1))</f>
        <v>-</v>
      </c>
      <c r="E101" s="27" t="str">
        <f>IF(B101="","-",_xlfn.XLOOKUP($B101,'Base de données'!$B:$B,'Base de données'!$A:$A,"",0,-1))</f>
        <v>-</v>
      </c>
    </row>
    <row r="102" spans="3:5" x14ac:dyDescent="0.3">
      <c r="C102" s="32" t="str">
        <f>IF(B102="","-",_xlfn.XLOOKUP($B102,'Base de données'!$B:$B,SECRET!$X:$X,"",0,1))</f>
        <v>-</v>
      </c>
      <c r="D102" s="27" t="str">
        <f>IF(B102="","-",_xlfn.XLOOKUP($B102,'Base de données'!$B:$B,'Base de données'!$A:$A,"",0,1))</f>
        <v>-</v>
      </c>
      <c r="E102" s="27" t="str">
        <f>IF(B102="","-",_xlfn.XLOOKUP($B102,'Base de données'!$B:$B,'Base de données'!$A:$A,"",0,-1))</f>
        <v>-</v>
      </c>
    </row>
    <row r="103" spans="3:5" x14ac:dyDescent="0.3">
      <c r="C103" s="32" t="str">
        <f>IF(B103="","-",_xlfn.XLOOKUP($B103,'Base de données'!$B:$B,SECRET!$X:$X,"",0,1))</f>
        <v>-</v>
      </c>
      <c r="D103" s="27" t="str">
        <f>IF(B103="","-",_xlfn.XLOOKUP($B103,'Base de données'!$B:$B,'Base de données'!$A:$A,"",0,1))</f>
        <v>-</v>
      </c>
      <c r="E103" s="27" t="str">
        <f>IF(B103="","-",_xlfn.XLOOKUP($B103,'Base de données'!$B:$B,'Base de données'!$A:$A,"",0,-1))</f>
        <v>-</v>
      </c>
    </row>
    <row r="104" spans="3:5" x14ac:dyDescent="0.3">
      <c r="C104" s="32" t="str">
        <f>IF(B104="","-",_xlfn.XLOOKUP($B104,'Base de données'!$B:$B,SECRET!$X:$X,"",0,1))</f>
        <v>-</v>
      </c>
      <c r="D104" s="27" t="str">
        <f>IF(B104="","-",_xlfn.XLOOKUP($B104,'Base de données'!$B:$B,'Base de données'!$A:$A,"",0,1))</f>
        <v>-</v>
      </c>
      <c r="E104" s="27" t="str">
        <f>IF(B104="","-",_xlfn.XLOOKUP($B104,'Base de données'!$B:$B,'Base de données'!$A:$A,"",0,-1))</f>
        <v>-</v>
      </c>
    </row>
    <row r="105" spans="3:5" x14ac:dyDescent="0.3">
      <c r="C105" s="32" t="str">
        <f>IF(B105="","-",_xlfn.XLOOKUP($B105,'Base de données'!$B:$B,SECRET!$X:$X,"",0,1))</f>
        <v>-</v>
      </c>
      <c r="D105" s="27" t="str">
        <f>IF(B105="","-",_xlfn.XLOOKUP($B105,'Base de données'!$B:$B,'Base de données'!$A:$A,"",0,1))</f>
        <v>-</v>
      </c>
      <c r="E105" s="27" t="str">
        <f>IF(B105="","-",_xlfn.XLOOKUP($B105,'Base de données'!$B:$B,'Base de données'!$A:$A,"",0,-1))</f>
        <v>-</v>
      </c>
    </row>
    <row r="106" spans="3:5" x14ac:dyDescent="0.3">
      <c r="C106" s="32" t="str">
        <f>IF(B106="","-",_xlfn.XLOOKUP($B106,'Base de données'!$B:$B,SECRET!$X:$X,"",0,1))</f>
        <v>-</v>
      </c>
      <c r="D106" s="27" t="str">
        <f>IF(B106="","-",_xlfn.XLOOKUP($B106,'Base de données'!$B:$B,'Base de données'!$A:$A,"",0,1))</f>
        <v>-</v>
      </c>
      <c r="E106" s="27" t="str">
        <f>IF(B106="","-",_xlfn.XLOOKUP($B106,'Base de données'!$B:$B,'Base de données'!$A:$A,"",0,-1))</f>
        <v>-</v>
      </c>
    </row>
    <row r="107" spans="3:5" x14ac:dyDescent="0.3">
      <c r="C107" s="32" t="str">
        <f>IF(B107="","-",_xlfn.XLOOKUP($B107,'Base de données'!$B:$B,SECRET!$X:$X,"",0,1))</f>
        <v>-</v>
      </c>
      <c r="D107" s="27" t="str">
        <f>IF(B107="","-",_xlfn.XLOOKUP($B107,'Base de données'!$B:$B,'Base de données'!$A:$A,"",0,1))</f>
        <v>-</v>
      </c>
      <c r="E107" s="27" t="str">
        <f>IF(B107="","-",_xlfn.XLOOKUP($B107,'Base de données'!$B:$B,'Base de données'!$A:$A,"",0,-1))</f>
        <v>-</v>
      </c>
    </row>
    <row r="108" spans="3:5" x14ac:dyDescent="0.3">
      <c r="C108" s="32" t="str">
        <f>IF(B108="","-",_xlfn.XLOOKUP($B108,'Base de données'!$B:$B,SECRET!$X:$X,"",0,1))</f>
        <v>-</v>
      </c>
      <c r="D108" s="27" t="str">
        <f>IF(B108="","-",_xlfn.XLOOKUP($B108,'Base de données'!$B:$B,'Base de données'!$A:$A,"",0,1))</f>
        <v>-</v>
      </c>
      <c r="E108" s="27" t="str">
        <f>IF(B108="","-",_xlfn.XLOOKUP($B108,'Base de données'!$B:$B,'Base de données'!$A:$A,"",0,-1))</f>
        <v>-</v>
      </c>
    </row>
    <row r="109" spans="3:5" x14ac:dyDescent="0.3">
      <c r="C109" s="32" t="str">
        <f>IF(B109="","-",_xlfn.XLOOKUP($B109,'Base de données'!$B:$B,SECRET!$X:$X,"",0,1))</f>
        <v>-</v>
      </c>
      <c r="D109" s="27" t="str">
        <f>IF(B109="","-",_xlfn.XLOOKUP($B109,'Base de données'!$B:$B,'Base de données'!$A:$A,"",0,1))</f>
        <v>-</v>
      </c>
      <c r="E109" s="27" t="str">
        <f>IF(B109="","-",_xlfn.XLOOKUP($B109,'Base de données'!$B:$B,'Base de données'!$A:$A,"",0,-1))</f>
        <v>-</v>
      </c>
    </row>
    <row r="110" spans="3:5" x14ac:dyDescent="0.3">
      <c r="C110" s="32" t="str">
        <f>IF(B110="","-",_xlfn.XLOOKUP($B110,'Base de données'!$B:$B,SECRET!$X:$X,"",0,1))</f>
        <v>-</v>
      </c>
      <c r="D110" s="27" t="str">
        <f>IF(B110="","-",_xlfn.XLOOKUP($B110,'Base de données'!$B:$B,'Base de données'!$A:$A,"",0,1))</f>
        <v>-</v>
      </c>
      <c r="E110" s="27" t="str">
        <f>IF(B110="","-",_xlfn.XLOOKUP($B110,'Base de données'!$B:$B,'Base de données'!$A:$A,"",0,-1))</f>
        <v>-</v>
      </c>
    </row>
    <row r="111" spans="3:5" x14ac:dyDescent="0.3">
      <c r="C111" s="32" t="str">
        <f>IF(B111="","-",_xlfn.XLOOKUP($B111,'Base de données'!$B:$B,SECRET!$X:$X,"",0,1))</f>
        <v>-</v>
      </c>
      <c r="D111" s="27" t="str">
        <f>IF(B111="","-",_xlfn.XLOOKUP($B111,'Base de données'!$B:$B,'Base de données'!$A:$A,"",0,1))</f>
        <v>-</v>
      </c>
      <c r="E111" s="27" t="str">
        <f>IF(B111="","-",_xlfn.XLOOKUP($B111,'Base de données'!$B:$B,'Base de données'!$A:$A,"",0,-1))</f>
        <v>-</v>
      </c>
    </row>
    <row r="112" spans="3:5" x14ac:dyDescent="0.3">
      <c r="C112" s="32" t="str">
        <f>IF(B112="","-",_xlfn.XLOOKUP($B112,'Base de données'!$B:$B,SECRET!$X:$X,"",0,1))</f>
        <v>-</v>
      </c>
      <c r="D112" s="27" t="str">
        <f>IF(B112="","-",_xlfn.XLOOKUP($B112,'Base de données'!$B:$B,'Base de données'!$A:$A,"",0,1))</f>
        <v>-</v>
      </c>
      <c r="E112" s="27" t="str">
        <f>IF(B112="","-",_xlfn.XLOOKUP($B112,'Base de données'!$B:$B,'Base de données'!$A:$A,"",0,-1))</f>
        <v>-</v>
      </c>
    </row>
    <row r="113" spans="3:5" x14ac:dyDescent="0.3">
      <c r="C113" s="32" t="str">
        <f>IF(B113="","-",_xlfn.XLOOKUP($B113,'Base de données'!$B:$B,SECRET!$X:$X,"",0,1))</f>
        <v>-</v>
      </c>
      <c r="D113" s="27" t="str">
        <f>IF(B113="","-",_xlfn.XLOOKUP($B113,'Base de données'!$B:$B,'Base de données'!$A:$A,"",0,1))</f>
        <v>-</v>
      </c>
      <c r="E113" s="27" t="str">
        <f>IF(B113="","-",_xlfn.XLOOKUP($B113,'Base de données'!$B:$B,'Base de données'!$A:$A,"",0,-1))</f>
        <v>-</v>
      </c>
    </row>
    <row r="114" spans="3:5" x14ac:dyDescent="0.3">
      <c r="C114" s="32" t="str">
        <f>IF(B114="","-",_xlfn.XLOOKUP($B114,'Base de données'!$B:$B,SECRET!$X:$X,"",0,1))</f>
        <v>-</v>
      </c>
      <c r="D114" s="27" t="str">
        <f>IF(B114="","-",_xlfn.XLOOKUP($B114,'Base de données'!$B:$B,'Base de données'!$A:$A,"",0,1))</f>
        <v>-</v>
      </c>
      <c r="E114" s="27" t="str">
        <f>IF(B114="","-",_xlfn.XLOOKUP($B114,'Base de données'!$B:$B,'Base de données'!$A:$A,"",0,-1))</f>
        <v>-</v>
      </c>
    </row>
    <row r="115" spans="3:5" x14ac:dyDescent="0.3">
      <c r="C115" s="32" t="str">
        <f>IF(B115="","-",_xlfn.XLOOKUP($B115,'Base de données'!$B:$B,SECRET!$X:$X,"",0,1))</f>
        <v>-</v>
      </c>
      <c r="D115" s="27" t="str">
        <f>IF(B115="","-",_xlfn.XLOOKUP($B115,'Base de données'!$B:$B,'Base de données'!$A:$A,"",0,1))</f>
        <v>-</v>
      </c>
      <c r="E115" s="27" t="str">
        <f>IF(B115="","-",_xlfn.XLOOKUP($B115,'Base de données'!$B:$B,'Base de données'!$A:$A,"",0,-1))</f>
        <v>-</v>
      </c>
    </row>
    <row r="116" spans="3:5" x14ac:dyDescent="0.3">
      <c r="C116" s="32" t="str">
        <f>IF(B116="","-",_xlfn.XLOOKUP($B116,'Base de données'!$B:$B,SECRET!$X:$X,"",0,1))</f>
        <v>-</v>
      </c>
      <c r="D116" s="27" t="str">
        <f>IF(B116="","-",_xlfn.XLOOKUP($B116,'Base de données'!$B:$B,'Base de données'!$A:$A,"",0,1))</f>
        <v>-</v>
      </c>
      <c r="E116" s="27" t="str">
        <f>IF(B116="","-",_xlfn.XLOOKUP($B116,'Base de données'!$B:$B,'Base de données'!$A:$A,"",0,-1))</f>
        <v>-</v>
      </c>
    </row>
    <row r="117" spans="3:5" x14ac:dyDescent="0.3">
      <c r="C117" s="32" t="str">
        <f>IF(B117="","-",_xlfn.XLOOKUP($B117,'Base de données'!$B:$B,SECRET!$X:$X,"",0,1))</f>
        <v>-</v>
      </c>
      <c r="D117" s="27" t="str">
        <f>IF(B117="","-",_xlfn.XLOOKUP($B117,'Base de données'!$B:$B,'Base de données'!$A:$A,"",0,1))</f>
        <v>-</v>
      </c>
      <c r="E117" s="27" t="str">
        <f>IF(B117="","-",_xlfn.XLOOKUP($B117,'Base de données'!$B:$B,'Base de données'!$A:$A,"",0,-1))</f>
        <v>-</v>
      </c>
    </row>
    <row r="118" spans="3:5" x14ac:dyDescent="0.3">
      <c r="C118" s="32" t="str">
        <f>IF(B118="","-",_xlfn.XLOOKUP($B118,'Base de données'!$B:$B,SECRET!$X:$X,"",0,1))</f>
        <v>-</v>
      </c>
      <c r="D118" s="27" t="str">
        <f>IF(B118="","-",_xlfn.XLOOKUP($B118,'Base de données'!$B:$B,'Base de données'!$A:$A,"",0,1))</f>
        <v>-</v>
      </c>
      <c r="E118" s="27" t="str">
        <f>IF(B118="","-",_xlfn.XLOOKUP($B118,'Base de données'!$B:$B,'Base de données'!$A:$A,"",0,-1))</f>
        <v>-</v>
      </c>
    </row>
    <row r="119" spans="3:5" x14ac:dyDescent="0.3">
      <c r="C119" s="32" t="str">
        <f>IF(B119="","-",_xlfn.XLOOKUP($B119,'Base de données'!$B:$B,SECRET!$X:$X,"",0,1))</f>
        <v>-</v>
      </c>
      <c r="D119" s="27" t="str">
        <f>IF(B119="","-",_xlfn.XLOOKUP($B119,'Base de données'!$B:$B,'Base de données'!$A:$A,"",0,1))</f>
        <v>-</v>
      </c>
      <c r="E119" s="27" t="str">
        <f>IF(B119="","-",_xlfn.XLOOKUP($B119,'Base de données'!$B:$B,'Base de données'!$A:$A,"",0,-1))</f>
        <v>-</v>
      </c>
    </row>
    <row r="120" spans="3:5" x14ac:dyDescent="0.3">
      <c r="C120" s="32" t="str">
        <f>IF(B120="","-",_xlfn.XLOOKUP($B120,'Base de données'!$B:$B,SECRET!$X:$X,"",0,1))</f>
        <v>-</v>
      </c>
      <c r="D120" s="27" t="str">
        <f>IF(B120="","-",_xlfn.XLOOKUP($B120,'Base de données'!$B:$B,'Base de données'!$A:$A,"",0,1))</f>
        <v>-</v>
      </c>
      <c r="E120" s="27" t="str">
        <f>IF(B120="","-",_xlfn.XLOOKUP($B120,'Base de données'!$B:$B,'Base de données'!$A:$A,"",0,-1))</f>
        <v>-</v>
      </c>
    </row>
    <row r="121" spans="3:5" x14ac:dyDescent="0.3">
      <c r="C121" s="32" t="str">
        <f>IF(B121="","-",_xlfn.XLOOKUP($B121,'Base de données'!$B:$B,SECRET!$X:$X,"",0,1))</f>
        <v>-</v>
      </c>
      <c r="D121" s="27" t="str">
        <f>IF(B121="","-",_xlfn.XLOOKUP($B121,'Base de données'!$B:$B,'Base de données'!$A:$A,"",0,1))</f>
        <v>-</v>
      </c>
      <c r="E121" s="27" t="str">
        <f>IF(B121="","-",_xlfn.XLOOKUP($B121,'Base de données'!$B:$B,'Base de données'!$A:$A,"",0,-1))</f>
        <v>-</v>
      </c>
    </row>
    <row r="122" spans="3:5" x14ac:dyDescent="0.3">
      <c r="C122" s="32" t="str">
        <f>IF(B122="","-",_xlfn.XLOOKUP($B122,'Base de données'!$B:$B,SECRET!$X:$X,"",0,1))</f>
        <v>-</v>
      </c>
      <c r="D122" s="27" t="str">
        <f>IF(B122="","-",_xlfn.XLOOKUP($B122,'Base de données'!$B:$B,'Base de données'!$A:$A,"",0,1))</f>
        <v>-</v>
      </c>
      <c r="E122" s="27" t="str">
        <f>IF(B122="","-",_xlfn.XLOOKUP($B122,'Base de données'!$B:$B,'Base de données'!$A:$A,"",0,-1))</f>
        <v>-</v>
      </c>
    </row>
    <row r="123" spans="3:5" x14ac:dyDescent="0.3">
      <c r="C123" s="32" t="str">
        <f>IF(B123="","-",_xlfn.XLOOKUP($B123,'Base de données'!$B:$B,SECRET!$X:$X,"",0,1))</f>
        <v>-</v>
      </c>
      <c r="D123" s="27" t="str">
        <f>IF(B123="","-",_xlfn.XLOOKUP($B123,'Base de données'!$B:$B,'Base de données'!$A:$A,"",0,1))</f>
        <v>-</v>
      </c>
      <c r="E123" s="27" t="str">
        <f>IF(B123="","-",_xlfn.XLOOKUP($B123,'Base de données'!$B:$B,'Base de données'!$A:$A,"",0,-1))</f>
        <v>-</v>
      </c>
    </row>
    <row r="124" spans="3:5" x14ac:dyDescent="0.3">
      <c r="C124" s="32" t="str">
        <f>IF(B124="","-",_xlfn.XLOOKUP($B124,'Base de données'!$B:$B,SECRET!$X:$X,"",0,1))</f>
        <v>-</v>
      </c>
      <c r="D124" s="27" t="str">
        <f>IF(B124="","-",_xlfn.XLOOKUP($B124,'Base de données'!$B:$B,'Base de données'!$A:$A,"",0,1))</f>
        <v>-</v>
      </c>
      <c r="E124" s="27" t="str">
        <f>IF(B124="","-",_xlfn.XLOOKUP($B124,'Base de données'!$B:$B,'Base de données'!$A:$A,"",0,-1))</f>
        <v>-</v>
      </c>
    </row>
    <row r="125" spans="3:5" x14ac:dyDescent="0.3">
      <c r="C125" s="32" t="str">
        <f>IF(B125="","-",_xlfn.XLOOKUP($B125,'Base de données'!$B:$B,SECRET!$X:$X,"",0,1))</f>
        <v>-</v>
      </c>
      <c r="D125" s="27" t="str">
        <f>IF(B125="","-",_xlfn.XLOOKUP($B125,'Base de données'!$B:$B,'Base de données'!$A:$A,"",0,1))</f>
        <v>-</v>
      </c>
      <c r="E125" s="27" t="str">
        <f>IF(B125="","-",_xlfn.XLOOKUP($B125,'Base de données'!$B:$B,'Base de données'!$A:$A,"",0,-1))</f>
        <v>-</v>
      </c>
    </row>
    <row r="126" spans="3:5" x14ac:dyDescent="0.3">
      <c r="C126" s="32" t="str">
        <f>IF(B126="","-",_xlfn.XLOOKUP($B126,'Base de données'!$B:$B,SECRET!$X:$X,"",0,1))</f>
        <v>-</v>
      </c>
      <c r="D126" s="27" t="str">
        <f>IF(B126="","-",_xlfn.XLOOKUP($B126,'Base de données'!$B:$B,'Base de données'!$A:$A,"",0,1))</f>
        <v>-</v>
      </c>
      <c r="E126" s="27" t="str">
        <f>IF(B126="","-",_xlfn.XLOOKUP($B126,'Base de données'!$B:$B,'Base de données'!$A:$A,"",0,-1))</f>
        <v>-</v>
      </c>
    </row>
    <row r="127" spans="3:5" x14ac:dyDescent="0.3">
      <c r="C127" s="32" t="str">
        <f>IF(B127="","-",_xlfn.XLOOKUP($B127,'Base de données'!$B:$B,SECRET!$X:$X,"",0,1))</f>
        <v>-</v>
      </c>
      <c r="D127" s="27" t="str">
        <f>IF(B127="","-",_xlfn.XLOOKUP($B127,'Base de données'!$B:$B,'Base de données'!$A:$A,"",0,1))</f>
        <v>-</v>
      </c>
      <c r="E127" s="27" t="str">
        <f>IF(B127="","-",_xlfn.XLOOKUP($B127,'Base de données'!$B:$B,'Base de données'!$A:$A,"",0,-1))</f>
        <v>-</v>
      </c>
    </row>
    <row r="128" spans="3:5" x14ac:dyDescent="0.3">
      <c r="C128" s="32" t="str">
        <f>IF(B128="","-",_xlfn.XLOOKUP($B128,'Base de données'!$B:$B,SECRET!$X:$X,"",0,1))</f>
        <v>-</v>
      </c>
      <c r="D128" s="27" t="str">
        <f>IF(B128="","-",_xlfn.XLOOKUP($B128,'Base de données'!$B:$B,'Base de données'!$A:$A,"",0,1))</f>
        <v>-</v>
      </c>
      <c r="E128" s="27" t="str">
        <f>IF(B128="","-",_xlfn.XLOOKUP($B128,'Base de données'!$B:$B,'Base de données'!$A:$A,"",0,-1))</f>
        <v>-</v>
      </c>
    </row>
    <row r="129" spans="3:5" x14ac:dyDescent="0.3">
      <c r="C129" s="32" t="str">
        <f>IF(B129="","-",_xlfn.XLOOKUP($B129,'Base de données'!$B:$B,SECRET!$X:$X,"",0,1))</f>
        <v>-</v>
      </c>
      <c r="D129" s="27" t="str">
        <f>IF(B129="","-",_xlfn.XLOOKUP($B129,'Base de données'!$B:$B,'Base de données'!$A:$A,"",0,1))</f>
        <v>-</v>
      </c>
      <c r="E129" s="27" t="str">
        <f>IF(B129="","-",_xlfn.XLOOKUP($B129,'Base de données'!$B:$B,'Base de données'!$A:$A,"",0,-1))</f>
        <v>-</v>
      </c>
    </row>
    <row r="130" spans="3:5" x14ac:dyDescent="0.3">
      <c r="C130" s="32" t="str">
        <f>IF(B130="","-",_xlfn.XLOOKUP($B130,'Base de données'!$B:$B,SECRET!$X:$X,"",0,1))</f>
        <v>-</v>
      </c>
      <c r="D130" s="27" t="str">
        <f>IF(B130="","-",_xlfn.XLOOKUP($B130,'Base de données'!$B:$B,'Base de données'!$A:$A,"",0,1))</f>
        <v>-</v>
      </c>
      <c r="E130" s="27" t="str">
        <f>IF(B130="","-",_xlfn.XLOOKUP($B130,'Base de données'!$B:$B,'Base de données'!$A:$A,"",0,-1))</f>
        <v>-</v>
      </c>
    </row>
    <row r="131" spans="3:5" x14ac:dyDescent="0.3">
      <c r="C131" s="32" t="str">
        <f>IF(B131="","-",_xlfn.XLOOKUP($B131,'Base de données'!$B:$B,SECRET!$X:$X,"",0,1))</f>
        <v>-</v>
      </c>
      <c r="D131" s="27" t="str">
        <f>IF(B131="","-",_xlfn.XLOOKUP($B131,'Base de données'!$B:$B,'Base de données'!$A:$A,"",0,1))</f>
        <v>-</v>
      </c>
      <c r="E131" s="27" t="str">
        <f>IF(B131="","-",_xlfn.XLOOKUP($B131,'Base de données'!$B:$B,'Base de données'!$A:$A,"",0,-1))</f>
        <v>-</v>
      </c>
    </row>
    <row r="132" spans="3:5" x14ac:dyDescent="0.3">
      <c r="C132" s="32" t="str">
        <f>IF(B132="","-",_xlfn.XLOOKUP($B132,'Base de données'!$B:$B,SECRET!$X:$X,"",0,1))</f>
        <v>-</v>
      </c>
      <c r="D132" s="27" t="str">
        <f>IF(B132="","-",_xlfn.XLOOKUP($B132,'Base de données'!$B:$B,'Base de données'!$A:$A,"",0,1))</f>
        <v>-</v>
      </c>
      <c r="E132" s="27" t="str">
        <f>IF(B132="","-",_xlfn.XLOOKUP($B132,'Base de données'!$B:$B,'Base de données'!$A:$A,"",0,-1))</f>
        <v>-</v>
      </c>
    </row>
    <row r="133" spans="3:5" x14ac:dyDescent="0.3">
      <c r="C133" s="32" t="str">
        <f>IF(B133="","-",_xlfn.XLOOKUP($B133,'Base de données'!$B:$B,SECRET!$X:$X,"",0,1))</f>
        <v>-</v>
      </c>
      <c r="D133" s="27" t="str">
        <f>IF(B133="","-",_xlfn.XLOOKUP($B133,'Base de données'!$B:$B,'Base de données'!$A:$A,"",0,1))</f>
        <v>-</v>
      </c>
      <c r="E133" s="27" t="str">
        <f>IF(B133="","-",_xlfn.XLOOKUP($B133,'Base de données'!$B:$B,'Base de données'!$A:$A,"",0,-1))</f>
        <v>-</v>
      </c>
    </row>
    <row r="134" spans="3:5" x14ac:dyDescent="0.3">
      <c r="C134" s="32" t="str">
        <f>IF(B134="","-",_xlfn.XLOOKUP($B134,'Base de données'!$B:$B,SECRET!$X:$X,"",0,1))</f>
        <v>-</v>
      </c>
      <c r="D134" s="27" t="str">
        <f>IF(B134="","-",_xlfn.XLOOKUP($B134,'Base de données'!$B:$B,'Base de données'!$A:$A,"",0,1))</f>
        <v>-</v>
      </c>
      <c r="E134" s="27" t="str">
        <f>IF(B134="","-",_xlfn.XLOOKUP($B134,'Base de données'!$B:$B,'Base de données'!$A:$A,"",0,-1))</f>
        <v>-</v>
      </c>
    </row>
    <row r="135" spans="3:5" x14ac:dyDescent="0.3">
      <c r="C135" s="32" t="str">
        <f>IF(B135="","-",_xlfn.XLOOKUP($B135,'Base de données'!$B:$B,SECRET!$X:$X,"",0,1))</f>
        <v>-</v>
      </c>
      <c r="D135" s="27" t="str">
        <f>IF(B135="","-",_xlfn.XLOOKUP($B135,'Base de données'!$B:$B,'Base de données'!$A:$A,"",0,1))</f>
        <v>-</v>
      </c>
      <c r="E135" s="27" t="str">
        <f>IF(B135="","-",_xlfn.XLOOKUP($B135,'Base de données'!$B:$B,'Base de données'!$A:$A,"",0,-1))</f>
        <v>-</v>
      </c>
    </row>
    <row r="136" spans="3:5" x14ac:dyDescent="0.3">
      <c r="C136" s="32" t="str">
        <f>IF(B136="","-",_xlfn.XLOOKUP($B136,'Base de données'!$B:$B,SECRET!$X:$X,"",0,1))</f>
        <v>-</v>
      </c>
      <c r="D136" s="27" t="str">
        <f>IF(B136="","-",_xlfn.XLOOKUP($B136,'Base de données'!$B:$B,'Base de données'!$A:$A,"",0,1))</f>
        <v>-</v>
      </c>
      <c r="E136" s="27" t="str">
        <f>IF(B136="","-",_xlfn.XLOOKUP($B136,'Base de données'!$B:$B,'Base de données'!$A:$A,"",0,-1))</f>
        <v>-</v>
      </c>
    </row>
    <row r="137" spans="3:5" x14ac:dyDescent="0.3">
      <c r="C137" s="32" t="str">
        <f>IF(B137="","-",_xlfn.XLOOKUP($B137,'Base de données'!$B:$B,SECRET!$X:$X,"",0,1))</f>
        <v>-</v>
      </c>
      <c r="D137" s="27" t="str">
        <f>IF(B137="","-",_xlfn.XLOOKUP($B137,'Base de données'!$B:$B,'Base de données'!$A:$A,"",0,1))</f>
        <v>-</v>
      </c>
      <c r="E137" s="27" t="str">
        <f>IF(B137="","-",_xlfn.XLOOKUP($B137,'Base de données'!$B:$B,'Base de données'!$A:$A,"",0,-1))</f>
        <v>-</v>
      </c>
    </row>
    <row r="138" spans="3:5" x14ac:dyDescent="0.3">
      <c r="C138" s="32" t="str">
        <f>IF(B138="","-",_xlfn.XLOOKUP($B138,'Base de données'!$B:$B,SECRET!$X:$X,"",0,1))</f>
        <v>-</v>
      </c>
      <c r="D138" s="27" t="str">
        <f>IF(B138="","-",_xlfn.XLOOKUP($B138,'Base de données'!$B:$B,'Base de données'!$A:$A,"",0,1))</f>
        <v>-</v>
      </c>
      <c r="E138" s="27" t="str">
        <f>IF(B138="","-",_xlfn.XLOOKUP($B138,'Base de données'!$B:$B,'Base de données'!$A:$A,"",0,-1))</f>
        <v>-</v>
      </c>
    </row>
    <row r="139" spans="3:5" x14ac:dyDescent="0.3">
      <c r="C139" s="32" t="str">
        <f>IF(B139="","-",_xlfn.XLOOKUP($B139,'Base de données'!$B:$B,SECRET!$X:$X,"",0,1))</f>
        <v>-</v>
      </c>
      <c r="D139" s="27" t="str">
        <f>IF(B139="","-",_xlfn.XLOOKUP($B139,'Base de données'!$B:$B,'Base de données'!$A:$A,"",0,1))</f>
        <v>-</v>
      </c>
      <c r="E139" s="27" t="str">
        <f>IF(B139="","-",_xlfn.XLOOKUP($B139,'Base de données'!$B:$B,'Base de données'!$A:$A,"",0,-1))</f>
        <v>-</v>
      </c>
    </row>
    <row r="140" spans="3:5" x14ac:dyDescent="0.3">
      <c r="C140" s="32" t="str">
        <f>IF(B140="","-",_xlfn.XLOOKUP($B140,'Base de données'!$B:$B,SECRET!$X:$X,"",0,1))</f>
        <v>-</v>
      </c>
      <c r="D140" s="27" t="str">
        <f>IF(B140="","-",_xlfn.XLOOKUP($B140,'Base de données'!$B:$B,'Base de données'!$A:$A,"",0,1))</f>
        <v>-</v>
      </c>
      <c r="E140" s="27" t="str">
        <f>IF(B140="","-",_xlfn.XLOOKUP($B140,'Base de données'!$B:$B,'Base de données'!$A:$A,"",0,-1))</f>
        <v>-</v>
      </c>
    </row>
    <row r="141" spans="3:5" x14ac:dyDescent="0.3">
      <c r="C141" s="32" t="str">
        <f>IF(B141="","-",_xlfn.XLOOKUP($B141,'Base de données'!$B:$B,SECRET!$X:$X,"",0,1))</f>
        <v>-</v>
      </c>
      <c r="D141" s="27" t="str">
        <f>IF(B141="","-",_xlfn.XLOOKUP($B141,'Base de données'!$B:$B,'Base de données'!$A:$A,"",0,1))</f>
        <v>-</v>
      </c>
      <c r="E141" s="27" t="str">
        <f>IF(B141="","-",_xlfn.XLOOKUP($B141,'Base de données'!$B:$B,'Base de données'!$A:$A,"",0,-1))</f>
        <v>-</v>
      </c>
    </row>
    <row r="142" spans="3:5" x14ac:dyDescent="0.3">
      <c r="C142" s="32" t="str">
        <f>IF(B142="","-",_xlfn.XLOOKUP($B142,'Base de données'!$B:$B,SECRET!$X:$X,"",0,1))</f>
        <v>-</v>
      </c>
      <c r="D142" s="27" t="str">
        <f>IF(B142="","-",_xlfn.XLOOKUP($B142,'Base de données'!$B:$B,'Base de données'!$A:$A,"",0,1))</f>
        <v>-</v>
      </c>
      <c r="E142" s="27" t="str">
        <f>IF(B142="","-",_xlfn.XLOOKUP($B142,'Base de données'!$B:$B,'Base de données'!$A:$A,"",0,-1))</f>
        <v>-</v>
      </c>
    </row>
    <row r="143" spans="3:5" x14ac:dyDescent="0.3">
      <c r="C143" s="32" t="str">
        <f>IF(B143="","-",_xlfn.XLOOKUP($B143,'Base de données'!$B:$B,SECRET!$X:$X,"",0,1))</f>
        <v>-</v>
      </c>
      <c r="D143" s="27" t="str">
        <f>IF(B143="","-",_xlfn.XLOOKUP($B143,'Base de données'!$B:$B,'Base de données'!$A:$A,"",0,1))</f>
        <v>-</v>
      </c>
      <c r="E143" s="27" t="str">
        <f>IF(B143="","-",_xlfn.XLOOKUP($B143,'Base de données'!$B:$B,'Base de données'!$A:$A,"",0,-1))</f>
        <v>-</v>
      </c>
    </row>
    <row r="144" spans="3:5" x14ac:dyDescent="0.3">
      <c r="C144" s="32" t="str">
        <f>IF(B144="","-",_xlfn.XLOOKUP($B144,'Base de données'!$B:$B,SECRET!$X:$X,"",0,1))</f>
        <v>-</v>
      </c>
      <c r="D144" s="27" t="str">
        <f>IF(B144="","-",_xlfn.XLOOKUP($B144,'Base de données'!$B:$B,'Base de données'!$A:$A,"",0,1))</f>
        <v>-</v>
      </c>
      <c r="E144" s="27" t="str">
        <f>IF(B144="","-",_xlfn.XLOOKUP($B144,'Base de données'!$B:$B,'Base de données'!$A:$A,"",0,-1))</f>
        <v>-</v>
      </c>
    </row>
    <row r="145" spans="3:5" x14ac:dyDescent="0.3">
      <c r="C145" s="32" t="str">
        <f>IF(B145="","-",_xlfn.XLOOKUP($B145,'Base de données'!$B:$B,SECRET!$X:$X,"",0,1))</f>
        <v>-</v>
      </c>
      <c r="D145" s="27" t="str">
        <f>IF(B145="","-",_xlfn.XLOOKUP($B145,'Base de données'!$B:$B,'Base de données'!$A:$A,"",0,1))</f>
        <v>-</v>
      </c>
      <c r="E145" s="27" t="str">
        <f>IF(B145="","-",_xlfn.XLOOKUP($B145,'Base de données'!$B:$B,'Base de données'!$A:$A,"",0,-1))</f>
        <v>-</v>
      </c>
    </row>
    <row r="146" spans="3:5" x14ac:dyDescent="0.3">
      <c r="C146" s="32" t="str">
        <f>IF(B146="","-",_xlfn.XLOOKUP($B146,'Base de données'!$B:$B,SECRET!$X:$X,"",0,1))</f>
        <v>-</v>
      </c>
      <c r="D146" s="27" t="str">
        <f>IF(B146="","-",_xlfn.XLOOKUP($B146,'Base de données'!$B:$B,'Base de données'!$A:$A,"",0,1))</f>
        <v>-</v>
      </c>
      <c r="E146" s="27" t="str">
        <f>IF(B146="","-",_xlfn.XLOOKUP($B146,'Base de données'!$B:$B,'Base de données'!$A:$A,"",0,-1))</f>
        <v>-</v>
      </c>
    </row>
    <row r="147" spans="3:5" x14ac:dyDescent="0.3">
      <c r="C147" s="32" t="str">
        <f>IF(B147="","-",_xlfn.XLOOKUP($B147,'Base de données'!$B:$B,SECRET!$X:$X,"",0,1))</f>
        <v>-</v>
      </c>
      <c r="D147" s="27" t="str">
        <f>IF(B147="","-",_xlfn.XLOOKUP($B147,'Base de données'!$B:$B,'Base de données'!$A:$A,"",0,1))</f>
        <v>-</v>
      </c>
      <c r="E147" s="27" t="str">
        <f>IF(B147="","-",_xlfn.XLOOKUP($B147,'Base de données'!$B:$B,'Base de données'!$A:$A,"",0,-1))</f>
        <v>-</v>
      </c>
    </row>
    <row r="148" spans="3:5" x14ac:dyDescent="0.3">
      <c r="C148" s="32" t="str">
        <f>IF(B148="","-",_xlfn.XLOOKUP($B148,'Base de données'!$B:$B,SECRET!$X:$X,"",0,1))</f>
        <v>-</v>
      </c>
      <c r="D148" s="27" t="str">
        <f>IF(B148="","-",_xlfn.XLOOKUP($B148,'Base de données'!$B:$B,'Base de données'!$A:$A,"",0,1))</f>
        <v>-</v>
      </c>
      <c r="E148" s="27" t="str">
        <f>IF(B148="","-",_xlfn.XLOOKUP($B148,'Base de données'!$B:$B,'Base de données'!$A:$A,"",0,-1))</f>
        <v>-</v>
      </c>
    </row>
    <row r="149" spans="3:5" x14ac:dyDescent="0.3">
      <c r="C149" s="32" t="str">
        <f>IF(B149="","-",_xlfn.XLOOKUP($B149,'Base de données'!$B:$B,SECRET!$X:$X,"",0,1))</f>
        <v>-</v>
      </c>
      <c r="D149" s="27" t="str">
        <f>IF(B149="","-",_xlfn.XLOOKUP($B149,'Base de données'!$B:$B,'Base de données'!$A:$A,"",0,1))</f>
        <v>-</v>
      </c>
      <c r="E149" s="27" t="str">
        <f>IF(B149="","-",_xlfn.XLOOKUP($B149,'Base de données'!$B:$B,'Base de données'!$A:$A,"",0,-1))</f>
        <v>-</v>
      </c>
    </row>
    <row r="150" spans="3:5" s="61" customFormat="1" ht="15" thickBot="1" x14ac:dyDescent="0.35">
      <c r="C150" s="59" t="str">
        <f>IF(B150="","-",_xlfn.XLOOKUP($B150,'Base de données'!$B:$B,SECRET!$X:$X,"",0,1))</f>
        <v>-</v>
      </c>
      <c r="D150" s="60" t="str">
        <f>IF(B150="","-",_xlfn.XLOOKUP($B150,'Base de données'!$B:$B,'Base de données'!$A:$A,"",0,1))</f>
        <v>-</v>
      </c>
      <c r="E150" s="60" t="str">
        <f>IF(B150="","-",_xlfn.XLOOKUP($B150,'Base de données'!$B:$B,'Base de données'!$A:$A,"",0,-1))</f>
        <v>-</v>
      </c>
    </row>
  </sheetData>
  <sheetProtection selectLockedCells="1" autoFilter="0"/>
  <autoFilter ref="B4:E20" xr:uid="{DC9945B2-F147-4629-8B28-34585019FEE8}"/>
  <mergeCells count="1">
    <mergeCell ref="B2:E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4C615-991A-4C45-AFA2-294BF9A783F4}">
  <sheetPr>
    <tabColor theme="4" tint="-0.249977111117893"/>
  </sheetPr>
  <dimension ref="B1:V201"/>
  <sheetViews>
    <sheetView zoomScaleNormal="100" workbookViewId="0"/>
  </sheetViews>
  <sheetFormatPr baseColWidth="10" defaultColWidth="12.44140625" defaultRowHeight="14.4" outlineLevelRow="1" x14ac:dyDescent="0.3"/>
  <cols>
    <col min="1" max="1" width="4.6640625" style="32" customWidth="1"/>
    <col min="2" max="2" width="26.88671875" style="7" bestFit="1" customWidth="1"/>
    <col min="3" max="3" width="12.109375" style="32" customWidth="1"/>
    <col min="4" max="4" width="13.109375" style="32" customWidth="1"/>
    <col min="5" max="6" width="12.109375" style="32" customWidth="1"/>
    <col min="7" max="7" width="12.109375" style="7" customWidth="1"/>
    <col min="8" max="8" width="19.5546875" style="32" bestFit="1" customWidth="1"/>
    <col min="9" max="10" width="19" style="32" bestFit="1" customWidth="1"/>
    <col min="11" max="11" width="13.21875" style="32" bestFit="1" customWidth="1"/>
    <col min="12" max="12" width="12.109375" style="7" customWidth="1"/>
    <col min="13" max="13" width="17.21875" style="32" bestFit="1" customWidth="1"/>
    <col min="14" max="14" width="13.21875" style="32" bestFit="1" customWidth="1"/>
    <col min="15" max="15" width="12.109375" style="32" customWidth="1"/>
    <col min="16" max="17" width="4.77734375" style="32" customWidth="1"/>
    <col min="18" max="18" width="23.77734375" style="32" bestFit="1" customWidth="1"/>
    <col min="19" max="19" width="6.44140625" style="32" bestFit="1" customWidth="1"/>
    <col min="20" max="20" width="5.88671875" style="32" bestFit="1" customWidth="1"/>
    <col min="21" max="21" width="3.33203125" style="32" bestFit="1" customWidth="1"/>
    <col min="22" max="16384" width="12.44140625" style="32"/>
  </cols>
  <sheetData>
    <row r="1" spans="2:9" s="12" customFormat="1" x14ac:dyDescent="0.3">
      <c r="B1" s="45"/>
      <c r="C1" s="13" t="s">
        <v>16</v>
      </c>
      <c r="D1" s="14" t="s">
        <v>20</v>
      </c>
    </row>
    <row r="2" spans="2:9" s="12" customFormat="1" ht="15.6" x14ac:dyDescent="0.3">
      <c r="B2" s="46" t="s">
        <v>809</v>
      </c>
      <c r="C2" s="15" t="s">
        <v>806</v>
      </c>
      <c r="D2" s="15" t="s">
        <v>807</v>
      </c>
      <c r="E2" s="16" t="s">
        <v>805</v>
      </c>
    </row>
    <row r="3" spans="2:9" s="12" customFormat="1" ht="15.6" x14ac:dyDescent="0.3">
      <c r="B3" s="90">
        <v>45658</v>
      </c>
      <c r="C3" s="17">
        <f>IF(COUNTIFS('Base de données'!$A:$A,$B3,'Base de données'!$E:$E,C$1)=0,"-",COUNTIFS('Base de données'!$A:$A,$B3,'Base de données'!$E:$E,C$1))</f>
        <v>131</v>
      </c>
      <c r="D3" s="17">
        <f>IF(COUNTIFS('Base de données'!$A:$A,$B3,'Base de données'!$E:$E,D$1)=0,"-",COUNTIFS('Base de données'!$A:$A,$B3,'Base de données'!$E:$E,D$1))</f>
        <v>147</v>
      </c>
      <c r="E3" s="18">
        <f t="shared" ref="E3:E13" si="0">IF(SUM(C3:D3)=0,"-",SUM(C3:D3))</f>
        <v>278</v>
      </c>
      <c r="G3" s="95" t="s">
        <v>851</v>
      </c>
    </row>
    <row r="4" spans="2:9" s="12" customFormat="1" ht="14.4" customHeight="1" x14ac:dyDescent="0.3">
      <c r="B4" s="90">
        <v>45689</v>
      </c>
      <c r="C4" s="17">
        <f>IF(COUNTIFS('Base de données'!$A:$A,$B4,'Base de données'!$E:$E,C$1)=0,"-",COUNTIFS('Base de données'!$A:$A,$B4,'Base de données'!$E:$E,C$1))</f>
        <v>133</v>
      </c>
      <c r="D4" s="17">
        <f>IF(COUNTIFS('Base de données'!$A:$A,$B4,'Base de données'!$E:$E,D$1)=0,"-",COUNTIFS('Base de données'!$A:$A,$B4,'Base de données'!$E:$E,D$1))</f>
        <v>150</v>
      </c>
      <c r="E4" s="18">
        <f t="shared" si="0"/>
        <v>283</v>
      </c>
      <c r="G4" s="100" t="s">
        <v>852</v>
      </c>
      <c r="H4" s="101"/>
      <c r="I4" s="102"/>
    </row>
    <row r="5" spans="2:9" s="12" customFormat="1" ht="14.4" customHeight="1" x14ac:dyDescent="0.3">
      <c r="B5" s="90">
        <v>45717</v>
      </c>
      <c r="C5" s="17">
        <f>IF(COUNTIFS('Base de données'!$A:$A,$B5,'Base de données'!$E:$E,C$1)=0,"-",COUNTIFS('Base de données'!$A:$A,$B5,'Base de données'!$E:$E,C$1))</f>
        <v>132</v>
      </c>
      <c r="D5" s="17">
        <f>IF(COUNTIFS('Base de données'!$A:$A,$B5,'Base de données'!$E:$E,D$1)=0,"-",COUNTIFS('Base de données'!$A:$A,$B5,'Base de données'!$E:$E,D$1))</f>
        <v>150</v>
      </c>
      <c r="E5" s="18">
        <f t="shared" si="0"/>
        <v>282</v>
      </c>
      <c r="G5" s="103"/>
      <c r="H5" s="104"/>
      <c r="I5" s="105"/>
    </row>
    <row r="6" spans="2:9" s="12" customFormat="1" ht="14.4" customHeight="1" x14ac:dyDescent="0.3">
      <c r="B6" s="90">
        <v>45748</v>
      </c>
      <c r="C6" s="17">
        <f>IF(COUNTIFS('Base de données'!$A:$A,$B6,'Base de données'!$E:$E,C$1)=0,"-",COUNTIFS('Base de données'!$A:$A,$B6,'Base de données'!$E:$E,C$1))</f>
        <v>133</v>
      </c>
      <c r="D6" s="17">
        <f>IF(COUNTIFS('Base de données'!$A:$A,$B6,'Base de données'!$E:$E,D$1)=0,"-",COUNTIFS('Base de données'!$A:$A,$B6,'Base de données'!$E:$E,D$1))</f>
        <v>148</v>
      </c>
      <c r="E6" s="18">
        <f t="shared" si="0"/>
        <v>281</v>
      </c>
      <c r="G6" s="103"/>
      <c r="H6" s="104"/>
      <c r="I6" s="105"/>
    </row>
    <row r="7" spans="2:9" s="12" customFormat="1" ht="14.4" customHeight="1" x14ac:dyDescent="0.3">
      <c r="B7" s="90">
        <v>45778</v>
      </c>
      <c r="C7" s="17">
        <f>IF(COUNTIFS('Base de données'!$A:$A,$B7,'Base de données'!$E:$E,C$1)=0,"-",COUNTIFS('Base de données'!$A:$A,$B7,'Base de données'!$E:$E,C$1))</f>
        <v>131</v>
      </c>
      <c r="D7" s="17">
        <f>IF(COUNTIFS('Base de données'!$A:$A,$B7,'Base de données'!$E:$E,D$1)=0,"-",COUNTIFS('Base de données'!$A:$A,$B7,'Base de données'!$E:$E,D$1))</f>
        <v>149</v>
      </c>
      <c r="E7" s="18">
        <f t="shared" si="0"/>
        <v>280</v>
      </c>
      <c r="G7" s="103"/>
      <c r="H7" s="104"/>
      <c r="I7" s="105"/>
    </row>
    <row r="8" spans="2:9" s="12" customFormat="1" ht="14.4" customHeight="1" x14ac:dyDescent="0.3">
      <c r="B8" s="90">
        <v>45809</v>
      </c>
      <c r="C8" s="17">
        <f>IF(COUNTIFS('Base de données'!$A:$A,$B8,'Base de données'!$E:$E,C$1)=0,"-",COUNTIFS('Base de données'!$A:$A,$B8,'Base de données'!$E:$E,C$1))</f>
        <v>133</v>
      </c>
      <c r="D8" s="17">
        <f>IF(COUNTIFS('Base de données'!$A:$A,$B8,'Base de données'!$E:$E,D$1)=0,"-",COUNTIFS('Base de données'!$A:$A,$B8,'Base de données'!$E:$E,D$1))</f>
        <v>149</v>
      </c>
      <c r="E8" s="18">
        <f t="shared" si="0"/>
        <v>282</v>
      </c>
      <c r="G8" s="103"/>
      <c r="H8" s="104"/>
      <c r="I8" s="105"/>
    </row>
    <row r="9" spans="2:9" s="12" customFormat="1" ht="14.4" customHeight="1" x14ac:dyDescent="0.3">
      <c r="B9" s="90">
        <v>45839</v>
      </c>
      <c r="C9" s="17">
        <f>IF(COUNTIFS('Base de données'!$A:$A,$B9,'Base de données'!$E:$E,C$1)=0,"-",COUNTIFS('Base de données'!$A:$A,$B9,'Base de données'!$E:$E,C$1))</f>
        <v>135</v>
      </c>
      <c r="D9" s="17">
        <f>IF(COUNTIFS('Base de données'!$A:$A,$B9,'Base de données'!$E:$E,D$1)=0,"-",COUNTIFS('Base de données'!$A:$A,$B9,'Base de données'!$E:$E,D$1))</f>
        <v>150</v>
      </c>
      <c r="E9" s="18">
        <f t="shared" si="0"/>
        <v>285</v>
      </c>
      <c r="G9" s="103"/>
      <c r="H9" s="104"/>
      <c r="I9" s="105"/>
    </row>
    <row r="10" spans="2:9" s="12" customFormat="1" ht="14.4" customHeight="1" x14ac:dyDescent="0.3">
      <c r="B10" s="90">
        <v>45870</v>
      </c>
      <c r="C10" s="17">
        <f>IF(COUNTIFS('Base de données'!$A:$A,$B10,'Base de données'!$E:$E,C$1)=0,"-",COUNTIFS('Base de données'!$A:$A,$B10,'Base de données'!$E:$E,C$1))</f>
        <v>135</v>
      </c>
      <c r="D10" s="17">
        <f>IF(COUNTIFS('Base de données'!$A:$A,$B10,'Base de données'!$E:$E,D$1)=0,"-",COUNTIFS('Base de données'!$A:$A,$B10,'Base de données'!$E:$E,D$1))</f>
        <v>151</v>
      </c>
      <c r="E10" s="18">
        <f t="shared" si="0"/>
        <v>286</v>
      </c>
      <c r="G10" s="103"/>
      <c r="H10" s="104"/>
      <c r="I10" s="105"/>
    </row>
    <row r="11" spans="2:9" s="12" customFormat="1" ht="14.4" customHeight="1" x14ac:dyDescent="0.3">
      <c r="B11" s="90">
        <v>45901</v>
      </c>
      <c r="C11" s="17">
        <f>IF(COUNTIFS('Base de données'!$A:$A,$B11,'Base de données'!$E:$E,C$1)=0,"-",COUNTIFS('Base de données'!$A:$A,$B11,'Base de données'!$E:$E,C$1))</f>
        <v>141</v>
      </c>
      <c r="D11" s="17">
        <f>IF(COUNTIFS('Base de données'!$A:$A,$B11,'Base de données'!$E:$E,D$1)=0,"-",COUNTIFS('Base de données'!$A:$A,$B11,'Base de données'!$E:$E,D$1))</f>
        <v>149</v>
      </c>
      <c r="E11" s="18">
        <f t="shared" si="0"/>
        <v>290</v>
      </c>
      <c r="G11" s="103"/>
      <c r="H11" s="104"/>
      <c r="I11" s="105"/>
    </row>
    <row r="12" spans="2:9" s="12" customFormat="1" ht="14.4" customHeight="1" x14ac:dyDescent="0.3">
      <c r="B12" s="90">
        <v>45931</v>
      </c>
      <c r="C12" s="17">
        <f>IF(COUNTIFS('Base de données'!$A:$A,$B12,'Base de données'!$E:$E,C$1)=0,"-",COUNTIFS('Base de données'!$A:$A,$B12,'Base de données'!$E:$E,C$1))</f>
        <v>144</v>
      </c>
      <c r="D12" s="17">
        <f>IF(COUNTIFS('Base de données'!$A:$A,$B12,'Base de données'!$E:$E,D$1)=0,"-",COUNTIFS('Base de données'!$A:$A,$B12,'Base de données'!$E:$E,D$1))</f>
        <v>151</v>
      </c>
      <c r="E12" s="18">
        <f t="shared" si="0"/>
        <v>295</v>
      </c>
      <c r="G12" s="106"/>
      <c r="H12" s="107"/>
      <c r="I12" s="108"/>
    </row>
    <row r="13" spans="2:9" s="12" customFormat="1" x14ac:dyDescent="0.3">
      <c r="B13" s="90">
        <v>45962</v>
      </c>
      <c r="C13" s="17">
        <f>IF(COUNTIFS('Base de données'!$A:$A,$B13,'Base de données'!$E:$E,C$1)=0,"-",COUNTIFS('Base de données'!$A:$A,$B13,'Base de données'!$E:$E,C$1))</f>
        <v>145</v>
      </c>
      <c r="D13" s="17">
        <f>IF(COUNTIFS('Base de données'!$A:$A,$B13,'Base de données'!$E:$E,D$1)=0,"-",COUNTIFS('Base de données'!$A:$A,$B13,'Base de données'!$E:$E,D$1))</f>
        <v>153</v>
      </c>
      <c r="E13" s="18">
        <f t="shared" si="0"/>
        <v>298</v>
      </c>
    </row>
    <row r="14" spans="2:9" s="12" customFormat="1" x14ac:dyDescent="0.3">
      <c r="B14" s="90">
        <v>45992</v>
      </c>
      <c r="C14" s="17">
        <f>IF(COUNTIFS('Base de données'!$A:$A,$B14,'Base de données'!$E:$E,C$1)=0,"-",COUNTIFS('Base de données'!$A:$A,$B14,'Base de données'!$E:$E,C$1))</f>
        <v>146</v>
      </c>
      <c r="D14" s="17">
        <f>IF(COUNTIFS('Base de données'!$A:$A,$B14,'Base de données'!$E:$E,D$1)=0,"-",COUNTIFS('Base de données'!$A:$A,$B14,'Base de données'!$E:$E,D$1))</f>
        <v>154</v>
      </c>
      <c r="E14" s="18">
        <f>IF(SUM(C14:D14)=0,"-",SUM(C14:D14))</f>
        <v>300</v>
      </c>
    </row>
    <row r="18" spans="2:22" s="1" customFormat="1" ht="15.6" x14ac:dyDescent="0.3">
      <c r="B18" s="47" t="s">
        <v>810</v>
      </c>
      <c r="C18" s="19">
        <v>45658</v>
      </c>
      <c r="D18" s="19">
        <v>45689</v>
      </c>
      <c r="E18" s="19">
        <v>45717</v>
      </c>
      <c r="F18" s="19">
        <v>45748</v>
      </c>
      <c r="G18" s="19">
        <v>45778</v>
      </c>
      <c r="H18" s="19">
        <v>45809</v>
      </c>
      <c r="I18" s="19">
        <v>45839</v>
      </c>
      <c r="J18" s="19">
        <v>45870</v>
      </c>
      <c r="K18" s="19">
        <v>45901</v>
      </c>
      <c r="L18" s="19">
        <v>45931</v>
      </c>
      <c r="M18" s="19">
        <v>45962</v>
      </c>
      <c r="N18" s="19">
        <v>45992</v>
      </c>
      <c r="O18" s="21" t="s">
        <v>849</v>
      </c>
    </row>
    <row r="19" spans="2:22" s="1" customFormat="1" x14ac:dyDescent="0.3">
      <c r="B19" s="40" t="s">
        <v>811</v>
      </c>
      <c r="C19" s="20">
        <f t="shared" ref="C19:N19" si="1">COUNTIF($D$56:$D$201,C$18)</f>
        <v>0</v>
      </c>
      <c r="D19" s="20">
        <f t="shared" si="1"/>
        <v>9</v>
      </c>
      <c r="E19" s="20">
        <f t="shared" si="1"/>
        <v>7</v>
      </c>
      <c r="F19" s="20">
        <f t="shared" si="1"/>
        <v>5</v>
      </c>
      <c r="G19" s="20">
        <f t="shared" si="1"/>
        <v>7</v>
      </c>
      <c r="H19" s="20">
        <f t="shared" si="1"/>
        <v>7</v>
      </c>
      <c r="I19" s="20">
        <f t="shared" si="1"/>
        <v>10</v>
      </c>
      <c r="J19" s="20">
        <f t="shared" si="1"/>
        <v>8</v>
      </c>
      <c r="K19" s="20">
        <f t="shared" si="1"/>
        <v>10</v>
      </c>
      <c r="L19" s="20">
        <f t="shared" si="1"/>
        <v>8</v>
      </c>
      <c r="M19" s="20">
        <f t="shared" si="1"/>
        <v>10</v>
      </c>
      <c r="N19" s="20">
        <f t="shared" si="1"/>
        <v>5</v>
      </c>
      <c r="O19" s="21">
        <f>SUM(C19:N19)</f>
        <v>86</v>
      </c>
    </row>
    <row r="20" spans="2:22" s="1" customFormat="1" ht="15" thickBot="1" x14ac:dyDescent="0.35">
      <c r="B20" s="41" t="s">
        <v>812</v>
      </c>
      <c r="C20" s="20">
        <f t="shared" ref="C20:N20" ca="1" si="2">COUNTIF($I$56:$I$201,C$18)</f>
        <v>4</v>
      </c>
      <c r="D20" s="20">
        <f t="shared" ca="1" si="2"/>
        <v>8</v>
      </c>
      <c r="E20" s="20">
        <f t="shared" ca="1" si="2"/>
        <v>6</v>
      </c>
      <c r="F20" s="20">
        <f t="shared" ca="1" si="2"/>
        <v>8</v>
      </c>
      <c r="G20" s="20">
        <f t="shared" ca="1" si="2"/>
        <v>5</v>
      </c>
      <c r="H20" s="20">
        <f t="shared" ca="1" si="2"/>
        <v>7</v>
      </c>
      <c r="I20" s="20">
        <f t="shared" ca="1" si="2"/>
        <v>7</v>
      </c>
      <c r="J20" s="20">
        <f t="shared" ca="1" si="2"/>
        <v>6</v>
      </c>
      <c r="K20" s="20">
        <f t="shared" ca="1" si="2"/>
        <v>3</v>
      </c>
      <c r="L20" s="20">
        <f t="shared" ca="1" si="2"/>
        <v>7</v>
      </c>
      <c r="M20" s="20">
        <f t="shared" ca="1" si="2"/>
        <v>3</v>
      </c>
      <c r="N20" s="20">
        <f t="shared" ca="1" si="2"/>
        <v>0</v>
      </c>
      <c r="O20" s="21">
        <f ca="1">SUM(C20:N20)</f>
        <v>64</v>
      </c>
    </row>
    <row r="21" spans="2:22" s="1" customFormat="1" ht="15" thickBot="1" x14ac:dyDescent="0.35">
      <c r="B21" s="72" t="s">
        <v>822</v>
      </c>
      <c r="C21" s="73">
        <f ca="1">C19-C20</f>
        <v>-4</v>
      </c>
      <c r="D21" s="73">
        <f t="shared" ref="D21:N21" ca="1" si="3">D19-D20</f>
        <v>1</v>
      </c>
      <c r="E21" s="73">
        <f t="shared" ca="1" si="3"/>
        <v>1</v>
      </c>
      <c r="F21" s="73">
        <f t="shared" ca="1" si="3"/>
        <v>-3</v>
      </c>
      <c r="G21" s="73">
        <f t="shared" ca="1" si="3"/>
        <v>2</v>
      </c>
      <c r="H21" s="73">
        <f t="shared" ca="1" si="3"/>
        <v>0</v>
      </c>
      <c r="I21" s="73">
        <f t="shared" ca="1" si="3"/>
        <v>3</v>
      </c>
      <c r="J21" s="73">
        <f t="shared" ca="1" si="3"/>
        <v>2</v>
      </c>
      <c r="K21" s="73">
        <f t="shared" ca="1" si="3"/>
        <v>7</v>
      </c>
      <c r="L21" s="73">
        <f t="shared" ca="1" si="3"/>
        <v>1</v>
      </c>
      <c r="M21" s="73">
        <f t="shared" ca="1" si="3"/>
        <v>7</v>
      </c>
      <c r="N21" s="74">
        <f t="shared" ca="1" si="3"/>
        <v>5</v>
      </c>
    </row>
    <row r="22" spans="2:22" s="1" customFormat="1" x14ac:dyDescent="0.3">
      <c r="B22" s="94" t="s">
        <v>850</v>
      </c>
      <c r="C22" s="93"/>
      <c r="D22" s="93"/>
      <c r="E22" s="93"/>
      <c r="F22" s="93"/>
      <c r="G22" s="93"/>
      <c r="H22" s="93"/>
      <c r="I22" s="92"/>
      <c r="J22" s="22"/>
      <c r="K22" s="22"/>
      <c r="L22" s="22"/>
      <c r="M22" s="22"/>
      <c r="N22" s="22"/>
    </row>
    <row r="23" spans="2:22" s="1" customFormat="1" x14ac:dyDescent="0.3">
      <c r="B23" s="48"/>
      <c r="C23" s="22"/>
      <c r="D23" s="22"/>
      <c r="E23" s="22"/>
      <c r="F23" s="22"/>
      <c r="G23" s="22"/>
      <c r="H23" s="22"/>
      <c r="I23" s="22"/>
      <c r="J23" s="22"/>
      <c r="K23" s="22"/>
      <c r="L23" s="22"/>
      <c r="M23" s="22"/>
      <c r="N23" s="22"/>
    </row>
    <row r="24" spans="2:22" s="7" customFormat="1" x14ac:dyDescent="0.3">
      <c r="B24" s="49" t="s">
        <v>825</v>
      </c>
      <c r="C24" s="49">
        <f>E3</f>
        <v>278</v>
      </c>
      <c r="D24" s="50">
        <f t="shared" ref="D24:M24" ca="1" si="4">IF(AND(D$19=0,D$20=0),"-",C$24+D$19-C$20)</f>
        <v>283</v>
      </c>
      <c r="E24" s="50">
        <f t="shared" ca="1" si="4"/>
        <v>282</v>
      </c>
      <c r="F24" s="50">
        <f t="shared" ca="1" si="4"/>
        <v>281</v>
      </c>
      <c r="G24" s="50">
        <f t="shared" ca="1" si="4"/>
        <v>280</v>
      </c>
      <c r="H24" s="50">
        <f t="shared" ca="1" si="4"/>
        <v>282</v>
      </c>
      <c r="I24" s="50">
        <f t="shared" ca="1" si="4"/>
        <v>285</v>
      </c>
      <c r="J24" s="50">
        <f t="shared" ca="1" si="4"/>
        <v>286</v>
      </c>
      <c r="K24" s="50">
        <f t="shared" ca="1" si="4"/>
        <v>290</v>
      </c>
      <c r="L24" s="50">
        <f t="shared" ca="1" si="4"/>
        <v>295</v>
      </c>
      <c r="M24" s="50">
        <f t="shared" ca="1" si="4"/>
        <v>298</v>
      </c>
      <c r="N24" s="50">
        <f ca="1">IF(AND(N$19=0,N$20=0),"-",M$24+N$19-M$20)</f>
        <v>300</v>
      </c>
    </row>
    <row r="25" spans="2:22" s="7" customFormat="1" x14ac:dyDescent="0.3">
      <c r="B25" s="43" t="s">
        <v>808</v>
      </c>
      <c r="C25" s="28">
        <f t="shared" ref="C25:M25" si="5">IF(C$24="-","-",C$24-VLOOKUP(C$18,$B$3:$E$14,4,0))</f>
        <v>0</v>
      </c>
      <c r="D25" s="28">
        <f t="shared" ca="1" si="5"/>
        <v>0</v>
      </c>
      <c r="E25" s="28">
        <f t="shared" ca="1" si="5"/>
        <v>0</v>
      </c>
      <c r="F25" s="28">
        <f t="shared" ca="1" si="5"/>
        <v>0</v>
      </c>
      <c r="G25" s="28">
        <f t="shared" ca="1" si="5"/>
        <v>0</v>
      </c>
      <c r="H25" s="28">
        <f t="shared" ca="1" si="5"/>
        <v>0</v>
      </c>
      <c r="I25" s="28">
        <f t="shared" ca="1" si="5"/>
        <v>0</v>
      </c>
      <c r="J25" s="28">
        <f t="shared" ca="1" si="5"/>
        <v>0</v>
      </c>
      <c r="K25" s="28">
        <f t="shared" ca="1" si="5"/>
        <v>0</v>
      </c>
      <c r="L25" s="28">
        <f t="shared" ca="1" si="5"/>
        <v>0</v>
      </c>
      <c r="M25" s="28">
        <f t="shared" ca="1" si="5"/>
        <v>0</v>
      </c>
      <c r="N25" s="28">
        <f ca="1">IF(N$24="-","-",N$24-VLOOKUP(N$18,$B$3:$E$14,4,0))</f>
        <v>0</v>
      </c>
    </row>
    <row r="26" spans="2:22" x14ac:dyDescent="0.3">
      <c r="V26" s="71" t="s">
        <v>843</v>
      </c>
    </row>
    <row r="27" spans="2:22" x14ac:dyDescent="0.3">
      <c r="V27" s="71"/>
    </row>
    <row r="28" spans="2:22" x14ac:dyDescent="0.3">
      <c r="F28" s="7"/>
      <c r="H28" s="7"/>
      <c r="I28" s="7"/>
      <c r="J28" s="7"/>
      <c r="K28" s="7"/>
    </row>
    <row r="29" spans="2:22" ht="15.6" customHeight="1" x14ac:dyDescent="0.4">
      <c r="B29" s="54" t="s">
        <v>829</v>
      </c>
      <c r="E29" s="1"/>
      <c r="F29" s="1"/>
      <c r="G29" s="1"/>
      <c r="H29" s="62" t="s">
        <v>13</v>
      </c>
      <c r="I29" t="s">
        <v>18</v>
      </c>
      <c r="K29" s="1"/>
    </row>
    <row r="30" spans="2:22" ht="15.6" x14ac:dyDescent="0.3">
      <c r="B30" s="1"/>
      <c r="C30" s="65" t="s">
        <v>811</v>
      </c>
      <c r="D30" s="66" t="s">
        <v>812</v>
      </c>
      <c r="E30" s="69" t="s">
        <v>822</v>
      </c>
      <c r="F30" s="1"/>
      <c r="G30" s="1"/>
      <c r="H30" s="1"/>
      <c r="I30" s="1"/>
      <c r="K30" s="1"/>
    </row>
    <row r="31" spans="2:22" x14ac:dyDescent="0.3">
      <c r="B31" s="32" t="s">
        <v>23</v>
      </c>
      <c r="C31" s="67">
        <f t="shared" ref="C31:C43" si="6">COUNTIF($E$56:$E$201,$B31)</f>
        <v>4</v>
      </c>
      <c r="D31" s="67">
        <f t="shared" ref="D31:D43" ca="1" si="7">COUNTIF($J$56:$J$201,$B31)</f>
        <v>3</v>
      </c>
      <c r="E31" s="70">
        <f ca="1">(C31-D31)</f>
        <v>1</v>
      </c>
      <c r="F31" s="1"/>
      <c r="G31" s="1"/>
      <c r="H31" s="62" t="s">
        <v>841</v>
      </c>
      <c r="I31" t="s">
        <v>840</v>
      </c>
      <c r="K31" s="1"/>
    </row>
    <row r="32" spans="2:22" x14ac:dyDescent="0.3">
      <c r="B32" s="32" t="s">
        <v>40</v>
      </c>
      <c r="C32" s="67">
        <f t="shared" si="6"/>
        <v>7</v>
      </c>
      <c r="D32" s="67">
        <f t="shared" ca="1" si="7"/>
        <v>5</v>
      </c>
      <c r="E32" s="70">
        <f t="shared" ref="E32:E44" ca="1" si="8">(C32-D32)</f>
        <v>2</v>
      </c>
      <c r="F32" s="7"/>
      <c r="G32" s="32"/>
      <c r="H32" s="64">
        <v>45658</v>
      </c>
      <c r="I32">
        <v>64</v>
      </c>
      <c r="K32" s="1"/>
    </row>
    <row r="33" spans="2:11" x14ac:dyDescent="0.3">
      <c r="B33" s="32" t="s">
        <v>39</v>
      </c>
      <c r="C33" s="67">
        <f t="shared" si="6"/>
        <v>3</v>
      </c>
      <c r="D33" s="67">
        <f t="shared" ca="1" si="7"/>
        <v>4</v>
      </c>
      <c r="E33" s="70">
        <f t="shared" ca="1" si="8"/>
        <v>-1</v>
      </c>
      <c r="F33" s="1"/>
      <c r="G33" s="32"/>
      <c r="H33" s="64">
        <v>45689</v>
      </c>
      <c r="I33">
        <v>67</v>
      </c>
      <c r="K33" s="1"/>
    </row>
    <row r="34" spans="2:11" x14ac:dyDescent="0.3">
      <c r="B34" s="32" t="s">
        <v>21</v>
      </c>
      <c r="C34" s="67">
        <f t="shared" si="6"/>
        <v>6</v>
      </c>
      <c r="D34" s="67">
        <f t="shared" ca="1" si="7"/>
        <v>5</v>
      </c>
      <c r="E34" s="70">
        <f t="shared" ca="1" si="8"/>
        <v>1</v>
      </c>
      <c r="F34" s="1"/>
      <c r="G34" s="32"/>
      <c r="H34" s="64">
        <v>45717</v>
      </c>
      <c r="I34">
        <v>66</v>
      </c>
      <c r="K34" s="1"/>
    </row>
    <row r="35" spans="2:11" x14ac:dyDescent="0.3">
      <c r="B35" s="32" t="s">
        <v>90</v>
      </c>
      <c r="C35" s="67">
        <f t="shared" si="6"/>
        <v>11</v>
      </c>
      <c r="D35" s="67">
        <f t="shared" ca="1" si="7"/>
        <v>2</v>
      </c>
      <c r="E35" s="70">
        <f t="shared" ca="1" si="8"/>
        <v>9</v>
      </c>
      <c r="G35" s="32"/>
      <c r="H35" s="64">
        <v>45748</v>
      </c>
      <c r="I35">
        <v>63</v>
      </c>
      <c r="K35" s="1"/>
    </row>
    <row r="36" spans="2:11" x14ac:dyDescent="0.3">
      <c r="B36" s="32" t="s">
        <v>35</v>
      </c>
      <c r="C36" s="67">
        <f t="shared" si="6"/>
        <v>4</v>
      </c>
      <c r="D36" s="67">
        <f t="shared" ca="1" si="7"/>
        <v>2</v>
      </c>
      <c r="E36" s="70">
        <f t="shared" ca="1" si="8"/>
        <v>2</v>
      </c>
      <c r="G36" s="32"/>
      <c r="H36" s="64">
        <v>45778</v>
      </c>
      <c r="I36">
        <v>61</v>
      </c>
      <c r="K36" s="1"/>
    </row>
    <row r="37" spans="2:11" x14ac:dyDescent="0.3">
      <c r="B37" s="32" t="s">
        <v>31</v>
      </c>
      <c r="C37" s="67">
        <f t="shared" si="6"/>
        <v>10</v>
      </c>
      <c r="D37" s="67">
        <f t="shared" ca="1" si="7"/>
        <v>8</v>
      </c>
      <c r="E37" s="70">
        <f t="shared" ca="1" si="8"/>
        <v>2</v>
      </c>
      <c r="G37" s="32"/>
      <c r="H37" s="64">
        <v>45809</v>
      </c>
      <c r="I37">
        <v>61</v>
      </c>
      <c r="K37" s="1"/>
    </row>
    <row r="38" spans="2:11" x14ac:dyDescent="0.3">
      <c r="B38" s="32" t="s">
        <v>18</v>
      </c>
      <c r="C38" s="67">
        <f t="shared" si="6"/>
        <v>20</v>
      </c>
      <c r="D38" s="67">
        <f t="shared" ca="1" si="7"/>
        <v>20</v>
      </c>
      <c r="E38" s="70">
        <f t="shared" ca="1" si="8"/>
        <v>0</v>
      </c>
      <c r="G38" s="32"/>
      <c r="H38" s="64">
        <v>45839</v>
      </c>
      <c r="I38">
        <v>60</v>
      </c>
      <c r="K38" s="1"/>
    </row>
    <row r="39" spans="2:11" x14ac:dyDescent="0.3">
      <c r="B39" s="32" t="s">
        <v>41</v>
      </c>
      <c r="C39" s="67">
        <f t="shared" si="6"/>
        <v>3</v>
      </c>
      <c r="D39" s="67">
        <f t="shared" ca="1" si="7"/>
        <v>1</v>
      </c>
      <c r="E39" s="70">
        <f t="shared" ca="1" si="8"/>
        <v>2</v>
      </c>
      <c r="G39" s="32"/>
      <c r="H39" s="64">
        <v>45870</v>
      </c>
      <c r="I39">
        <v>59</v>
      </c>
      <c r="K39" s="1"/>
    </row>
    <row r="40" spans="2:11" x14ac:dyDescent="0.3">
      <c r="B40" s="32" t="s">
        <v>36</v>
      </c>
      <c r="C40" s="67">
        <f t="shared" si="6"/>
        <v>2</v>
      </c>
      <c r="D40" s="67">
        <f t="shared" ca="1" si="7"/>
        <v>6</v>
      </c>
      <c r="E40" s="70">
        <f t="shared" ca="1" si="8"/>
        <v>-4</v>
      </c>
      <c r="G40" s="32"/>
      <c r="H40" s="64">
        <v>45901</v>
      </c>
      <c r="I40">
        <v>60</v>
      </c>
      <c r="K40" s="1"/>
    </row>
    <row r="41" spans="2:11" x14ac:dyDescent="0.3">
      <c r="B41" s="32" t="s">
        <v>27</v>
      </c>
      <c r="C41" s="67">
        <f t="shared" si="6"/>
        <v>5</v>
      </c>
      <c r="D41" s="67">
        <f t="shared" ca="1" si="7"/>
        <v>3</v>
      </c>
      <c r="E41" s="70">
        <f t="shared" ca="1" si="8"/>
        <v>2</v>
      </c>
      <c r="G41" s="32"/>
      <c r="H41" s="64">
        <v>45931</v>
      </c>
      <c r="I41">
        <v>62</v>
      </c>
      <c r="K41" s="1"/>
    </row>
    <row r="42" spans="2:11" x14ac:dyDescent="0.3">
      <c r="B42" s="32" t="s">
        <v>42</v>
      </c>
      <c r="C42" s="67">
        <f t="shared" si="6"/>
        <v>8</v>
      </c>
      <c r="D42" s="67">
        <f t="shared" ca="1" si="7"/>
        <v>2</v>
      </c>
      <c r="E42" s="70">
        <f t="shared" ca="1" si="8"/>
        <v>6</v>
      </c>
      <c r="G42" s="32"/>
      <c r="H42" s="64">
        <v>45962</v>
      </c>
      <c r="I42">
        <v>63</v>
      </c>
      <c r="K42" s="1"/>
    </row>
    <row r="43" spans="2:11" x14ac:dyDescent="0.3">
      <c r="B43" s="32" t="s">
        <v>94</v>
      </c>
      <c r="C43" s="67">
        <f t="shared" si="6"/>
        <v>3</v>
      </c>
      <c r="D43" s="67">
        <f t="shared" ca="1" si="7"/>
        <v>3</v>
      </c>
      <c r="E43" s="70">
        <f t="shared" ca="1" si="8"/>
        <v>0</v>
      </c>
      <c r="G43" s="32"/>
      <c r="H43" s="64">
        <v>45992</v>
      </c>
      <c r="I43">
        <v>64</v>
      </c>
      <c r="K43" s="1"/>
    </row>
    <row r="44" spans="2:11" x14ac:dyDescent="0.3">
      <c r="B44" s="21" t="s">
        <v>849</v>
      </c>
      <c r="C44" s="21">
        <f>SUM(C31:C43)</f>
        <v>86</v>
      </c>
      <c r="D44" s="21">
        <f ca="1">SUM(D31:D43)</f>
        <v>64</v>
      </c>
      <c r="E44" s="70">
        <f t="shared" ca="1" si="8"/>
        <v>22</v>
      </c>
      <c r="G44" s="32"/>
      <c r="H44" s="63" t="s">
        <v>842</v>
      </c>
      <c r="I44">
        <v>750</v>
      </c>
      <c r="K44" s="1"/>
    </row>
    <row r="45" spans="2:11" ht="15" thickBot="1" x14ac:dyDescent="0.35"/>
    <row r="46" spans="2:11" ht="14.4" customHeight="1" x14ac:dyDescent="0.3">
      <c r="B46" s="44" t="s">
        <v>808</v>
      </c>
      <c r="C46" s="28">
        <f>$C$44-$O$19</f>
        <v>0</v>
      </c>
      <c r="D46" s="28">
        <f ca="1">$D$44-$O$20</f>
        <v>0</v>
      </c>
      <c r="H46" s="109" t="s">
        <v>853</v>
      </c>
      <c r="I46" s="110"/>
      <c r="J46" s="110"/>
      <c r="K46" s="111"/>
    </row>
    <row r="47" spans="2:11" x14ac:dyDescent="0.3">
      <c r="H47" s="112"/>
      <c r="I47" s="113"/>
      <c r="J47" s="113"/>
      <c r="K47" s="114"/>
    </row>
    <row r="48" spans="2:11" ht="15" thickBot="1" x14ac:dyDescent="0.35">
      <c r="H48" s="115"/>
      <c r="I48" s="116"/>
      <c r="J48" s="116"/>
      <c r="K48" s="117"/>
    </row>
    <row r="50" spans="2:15" s="1" customFormat="1" hidden="1" outlineLevel="1" x14ac:dyDescent="0.3"/>
    <row r="51" spans="2:15" s="1" customFormat="1" hidden="1" outlineLevel="1" x14ac:dyDescent="0.3">
      <c r="B51" s="96" t="s">
        <v>827</v>
      </c>
      <c r="C51" s="96"/>
      <c r="D51" s="96"/>
      <c r="E51" s="96"/>
      <c r="G51" s="97" t="s">
        <v>828</v>
      </c>
      <c r="H51" s="97"/>
      <c r="I51" s="97"/>
      <c r="J51" s="97"/>
      <c r="L51" s="99" t="s">
        <v>824</v>
      </c>
      <c r="M51" s="99"/>
      <c r="N51" s="99"/>
      <c r="O51" s="99"/>
    </row>
    <row r="52" spans="2:15" s="1" customFormat="1" ht="15" hidden="1" outlineLevel="1" thickBot="1" x14ac:dyDescent="0.35">
      <c r="B52" s="7"/>
      <c r="G52" s="7"/>
      <c r="L52" s="7"/>
    </row>
    <row r="53" spans="2:15" s="7" customFormat="1" ht="15" hidden="1" outlineLevel="1" thickBot="1" x14ac:dyDescent="0.35">
      <c r="B53" s="23" t="s">
        <v>7</v>
      </c>
      <c r="C53" s="24" t="s">
        <v>813</v>
      </c>
      <c r="D53" s="24" t="s">
        <v>820</v>
      </c>
      <c r="E53" s="25" t="s">
        <v>13</v>
      </c>
      <c r="G53" s="23" t="s">
        <v>7</v>
      </c>
      <c r="H53" s="24" t="s">
        <v>813</v>
      </c>
      <c r="I53" s="24" t="s">
        <v>821</v>
      </c>
      <c r="J53" s="25" t="s">
        <v>13</v>
      </c>
      <c r="L53" s="23" t="s">
        <v>7</v>
      </c>
      <c r="M53" s="24" t="s">
        <v>813</v>
      </c>
      <c r="N53" s="24" t="s">
        <v>820</v>
      </c>
      <c r="O53" s="24" t="s">
        <v>821</v>
      </c>
    </row>
    <row r="54" spans="2:15" s="1" customFormat="1" hidden="1" outlineLevel="1" x14ac:dyDescent="0.3">
      <c r="B54" s="26" t="str" cm="1">
        <f t="array" ref="B54:B142">_xlfn.UNIQUE(SECRET!E:E)</f>
        <v>Qui est entré ?</v>
      </c>
      <c r="E54" s="7"/>
      <c r="G54" s="26" t="str" cm="1">
        <f t="array" aca="1" ref="G54:G120" ca="1">_xlfn.UNIQUE(SECRET!B:B)</f>
        <v>Qui est sortie ?</v>
      </c>
      <c r="L54" s="26" t="str" cm="1">
        <f t="array" aca="1" ref="L54:L69" ca="1">_xlfn.UNIQUE(SECRET!A:A)</f>
        <v>Entrée et sortie ?</v>
      </c>
    </row>
    <row r="55" spans="2:15" s="1" customFormat="1" hidden="1" outlineLevel="1" x14ac:dyDescent="0.3">
      <c r="B55" s="7" t="str">
        <v>-</v>
      </c>
      <c r="E55" s="7"/>
      <c r="G55" s="7" t="str">
        <f ca="1"/>
        <v>-</v>
      </c>
      <c r="L55" s="7" t="str">
        <f ca="1"/>
        <v>-</v>
      </c>
    </row>
    <row r="56" spans="2:15" hidden="1" outlineLevel="1" x14ac:dyDescent="0.3">
      <c r="B56" s="7" t="str">
        <v>G45AC</v>
      </c>
      <c r="C56" s="32" t="str">
        <f>IF(B56="","-",_xlfn.XLOOKUP($B56,'Base de données'!$B:$B,SECRET!$X:$X,"",0,1))</f>
        <v>Breton Gabrielle</v>
      </c>
      <c r="D56" s="27">
        <f>IF(B56="","-",_xlfn.XLOOKUP($B56,'Base de données'!$B:$B,'Base de données'!$A:$A,"",0,1))</f>
        <v>45689</v>
      </c>
      <c r="E56" s="27" t="str">
        <f>IF(B56="","-",_xlfn.XLOOKUP($B56,'Base de données'!$B:$B,'Base de données'!$L:$L,"",0,1))</f>
        <v>Auvergne-Rhône-Alpes</v>
      </c>
      <c r="G56" s="7" t="str">
        <f ca="1"/>
        <v>I3SPC</v>
      </c>
      <c r="H56" s="32" t="str">
        <f ca="1">IF(G56="","-",_xlfn.XLOOKUP($G56,'Base de données'!$B:$B,SECRET!$X:$X,"",0,1))</f>
        <v>Boulanger Martine</v>
      </c>
      <c r="I56" s="27">
        <f ca="1">IF(G56="","-",_xlfn.XLOOKUP($G56,'Base de données'!$B:$B,'Base de données'!$A:$A,"",0,-1))</f>
        <v>45778</v>
      </c>
      <c r="J56" s="27" t="str">
        <f ca="1">IF(G56="","-",_xlfn.XLOOKUP($G56,'Base de données'!$B:$B,'Base de données'!$L:$L,"",0,1))</f>
        <v>Île-de-France</v>
      </c>
      <c r="L56" s="7" t="str">
        <f ca="1"/>
        <v>G45AC</v>
      </c>
      <c r="M56" s="32" t="str">
        <f ca="1">IF(L56="","-",_xlfn.XLOOKUP($L56,'Base de données'!$B:$B,SECRET!$X:$X,"",0,1))</f>
        <v>Breton Gabrielle</v>
      </c>
      <c r="N56" s="27">
        <f ca="1">IF(L56="","-",_xlfn.XLOOKUP($L56,'Base de données'!$B:$B,'Base de données'!$A:$A,"",0,1))</f>
        <v>45689</v>
      </c>
      <c r="O56" s="27">
        <f ca="1">IF(L56="","-",_xlfn.XLOOKUP($L56,'Base de données'!$B:$B,'Base de données'!$A:$A,"",0,-1))</f>
        <v>45748</v>
      </c>
    </row>
    <row r="57" spans="2:15" hidden="1" outlineLevel="1" x14ac:dyDescent="0.3">
      <c r="B57" s="7" t="str">
        <v>QJKEN</v>
      </c>
      <c r="C57" s="32" t="str">
        <f>IF(B57="","-",_xlfn.XLOOKUP($B57,'Base de données'!$B:$B,SECRET!$X:$X,"",0,1))</f>
        <v>Salmon Thibaut</v>
      </c>
      <c r="D57" s="27">
        <f>IF(B57="","-",_xlfn.XLOOKUP($B57,'Base de données'!$B:$B,'Base de données'!$A:$A,"",0,1))</f>
        <v>45689</v>
      </c>
      <c r="E57" s="27" t="str">
        <f>IF(B57="","-",_xlfn.XLOOKUP($B57,'Base de données'!$B:$B,'Base de données'!$L:$L,"",0,1))</f>
        <v>Île-de-France</v>
      </c>
      <c r="G57" s="7" t="str">
        <f ca="1"/>
        <v>JHHFN</v>
      </c>
      <c r="H57" s="32" t="str">
        <f ca="1">IF(G57="","-",_xlfn.XLOOKUP($G57,'Base de données'!$B:$B,SECRET!$X:$X,"",0,1))</f>
        <v>Pichon Rémy</v>
      </c>
      <c r="I57" s="27">
        <f ca="1">IF(G57="","-",_xlfn.XLOOKUP($G57,'Base de données'!$B:$B,'Base de données'!$A:$A,"",0,-1))</f>
        <v>45658</v>
      </c>
      <c r="J57" s="27" t="str">
        <f ca="1">IF(G57="","-",_xlfn.XLOOKUP($G57,'Base de données'!$B:$B,'Base de données'!$L:$L,"",0,1))</f>
        <v>Bretagne</v>
      </c>
      <c r="L57" s="7" t="str">
        <f ca="1"/>
        <v>DZOIT</v>
      </c>
      <c r="M57" s="32" t="str">
        <f ca="1">IF(L57="","-",_xlfn.XLOOKUP($L57,'Base de données'!$B:$B,SECRET!$X:$X,"",0,1))</f>
        <v>Meunier Marcel</v>
      </c>
      <c r="N57" s="27">
        <f ca="1">IF(L57="","-",_xlfn.XLOOKUP($L57,'Base de données'!$B:$B,'Base de données'!$A:$A,"",0,1))</f>
        <v>45689</v>
      </c>
      <c r="O57" s="27">
        <f ca="1">IF(L57="","-",_xlfn.XLOOKUP($L57,'Base de données'!$B:$B,'Base de données'!$A:$A,"",0,-1))</f>
        <v>45839</v>
      </c>
    </row>
    <row r="58" spans="2:15" hidden="1" outlineLevel="1" x14ac:dyDescent="0.3">
      <c r="B58" s="7" t="str">
        <v>FUMYO</v>
      </c>
      <c r="C58" s="32" t="str">
        <f>IF(B58="","-",_xlfn.XLOOKUP($B58,'Base de données'!$B:$B,SECRET!$X:$X,"",0,1))</f>
        <v>Marchal Robert</v>
      </c>
      <c r="D58" s="27">
        <f>IF(B58="","-",_xlfn.XLOOKUP($B58,'Base de données'!$B:$B,'Base de données'!$A:$A,"",0,1))</f>
        <v>45689</v>
      </c>
      <c r="E58" s="27" t="str">
        <f>IF(B58="","-",_xlfn.XLOOKUP($B58,'Base de données'!$B:$B,'Base de données'!$L:$L,"",0,1))</f>
        <v>Île-de-France</v>
      </c>
      <c r="G58" s="7" t="str">
        <f ca="1"/>
        <v>AQ2RR</v>
      </c>
      <c r="H58" s="32" t="str">
        <f ca="1">IF(G58="","-",_xlfn.XLOOKUP($G58,'Base de données'!$B:$B,SECRET!$X:$X,"",0,1))</f>
        <v>Antoine Noémi</v>
      </c>
      <c r="I58" s="27">
        <f ca="1">IF(G58="","-",_xlfn.XLOOKUP($G58,'Base de données'!$B:$B,'Base de données'!$A:$A,"",0,-1))</f>
        <v>45931</v>
      </c>
      <c r="J58" s="27" t="str">
        <f ca="1">IF(G58="","-",_xlfn.XLOOKUP($G58,'Base de données'!$B:$B,'Base de données'!$L:$L,"",0,1))</f>
        <v>Nouvelle-Aquitaine</v>
      </c>
      <c r="L58" s="7" t="str">
        <f ca="1"/>
        <v>QOX3I</v>
      </c>
      <c r="M58" s="32" t="str">
        <f ca="1">IF(L58="","-",_xlfn.XLOOKUP($L58,'Base de données'!$B:$B,SECRET!$X:$X,"",0,1))</f>
        <v>Delmas Marianne</v>
      </c>
      <c r="N58" s="27">
        <f ca="1">IF(L58="","-",_xlfn.XLOOKUP($L58,'Base de données'!$B:$B,'Base de données'!$A:$A,"",0,1))</f>
        <v>45689</v>
      </c>
      <c r="O58" s="27">
        <f ca="1">IF(L58="","-",_xlfn.XLOOKUP($L58,'Base de données'!$B:$B,'Base de données'!$A:$A,"",0,-1))</f>
        <v>45748</v>
      </c>
    </row>
    <row r="59" spans="2:15" hidden="1" outlineLevel="1" x14ac:dyDescent="0.3">
      <c r="B59" s="7" t="str">
        <v>0D66F</v>
      </c>
      <c r="C59" s="32" t="str">
        <f>IF(B59="","-",_xlfn.XLOOKUP($B59,'Base de données'!$B:$B,SECRET!$X:$X,"",0,1))</f>
        <v>Maréchal Paulette</v>
      </c>
      <c r="D59" s="27">
        <f>IF(B59="","-",_xlfn.XLOOKUP($B59,'Base de données'!$B:$B,'Base de données'!$A:$A,"",0,1))</f>
        <v>45689</v>
      </c>
      <c r="E59" s="27" t="str">
        <f>IF(B59="","-",_xlfn.XLOOKUP($B59,'Base de données'!$B:$B,'Base de données'!$L:$L,"",0,1))</f>
        <v>Île-de-France</v>
      </c>
      <c r="G59" s="7" t="str">
        <f ca="1"/>
        <v>JU3RW</v>
      </c>
      <c r="H59" s="32" t="str">
        <f ca="1">IF(G59="","-",_xlfn.XLOOKUP($G59,'Base de données'!$B:$B,SECRET!$X:$X,"",0,1))</f>
        <v>Dijoux Laurent</v>
      </c>
      <c r="I59" s="27">
        <f ca="1">IF(G59="","-",_xlfn.XLOOKUP($G59,'Base de données'!$B:$B,'Base de données'!$A:$A,"",0,-1))</f>
        <v>45689</v>
      </c>
      <c r="J59" s="27" t="str">
        <f ca="1">IF(G59="","-",_xlfn.XLOOKUP($G59,'Base de données'!$B:$B,'Base de données'!$L:$L,"",0,1))</f>
        <v>Provence-Alpes-Côte d’Azur</v>
      </c>
      <c r="L59" s="7" t="str">
        <f ca="1"/>
        <v>Y221M</v>
      </c>
      <c r="M59" s="32" t="str">
        <f ca="1">IF(L59="","-",_xlfn.XLOOKUP($L59,'Base de données'!$B:$B,SECRET!$X:$X,"",0,1))</f>
        <v>Camus Antoinette</v>
      </c>
      <c r="N59" s="27">
        <f ca="1">IF(L59="","-",_xlfn.XLOOKUP($L59,'Base de données'!$B:$B,'Base de données'!$A:$A,"",0,1))</f>
        <v>45689</v>
      </c>
      <c r="O59" s="27">
        <f ca="1">IF(L59="","-",_xlfn.XLOOKUP($L59,'Base de données'!$B:$B,'Base de données'!$A:$A,"",0,-1))</f>
        <v>45809</v>
      </c>
    </row>
    <row r="60" spans="2:15" hidden="1" outlineLevel="1" x14ac:dyDescent="0.3">
      <c r="B60" s="7" t="str">
        <v>00EBC</v>
      </c>
      <c r="C60" s="32" t="str">
        <f>IF(B60="","-",_xlfn.XLOOKUP($B60,'Base de données'!$B:$B,SECRET!$X:$X,"",0,1))</f>
        <v>Leconte Vincent</v>
      </c>
      <c r="D60" s="27">
        <f>IF(B60="","-",_xlfn.XLOOKUP($B60,'Base de données'!$B:$B,'Base de données'!$A:$A,"",0,1))</f>
        <v>45689</v>
      </c>
      <c r="E60" s="27" t="str">
        <f>IF(B60="","-",_xlfn.XLOOKUP($B60,'Base de données'!$B:$B,'Base de données'!$L:$L,"",0,1))</f>
        <v>Pays de la Loire</v>
      </c>
      <c r="G60" s="7" t="str">
        <f ca="1"/>
        <v>1RDZB</v>
      </c>
      <c r="H60" s="32" t="str">
        <f ca="1">IF(G60="","-",_xlfn.XLOOKUP($G60,'Base de données'!$B:$B,SECRET!$X:$X,"",0,1))</f>
        <v>Camus Thierry</v>
      </c>
      <c r="I60" s="27">
        <f ca="1">IF(G60="","-",_xlfn.XLOOKUP($G60,'Base de données'!$B:$B,'Base de données'!$A:$A,"",0,-1))</f>
        <v>45778</v>
      </c>
      <c r="J60" s="27" t="str">
        <f ca="1">IF(G60="","-",_xlfn.XLOOKUP($G60,'Base de données'!$B:$B,'Base de données'!$L:$L,"",0,1))</f>
        <v>Nouvelle-Aquitaine</v>
      </c>
      <c r="L60" s="7" t="str">
        <f ca="1"/>
        <v>8ZRIS</v>
      </c>
      <c r="M60" s="32" t="str">
        <f ca="1">IF(L60="","-",_xlfn.XLOOKUP($L60,'Base de données'!$B:$B,SECRET!$X:$X,"",0,1))</f>
        <v>Perez Michel</v>
      </c>
      <c r="N60" s="27">
        <f ca="1">IF(L60="","-",_xlfn.XLOOKUP($L60,'Base de données'!$B:$B,'Base de données'!$A:$A,"",0,1))</f>
        <v>45689</v>
      </c>
      <c r="O60" s="27">
        <f ca="1">IF(L60="","-",_xlfn.XLOOKUP($L60,'Base de données'!$B:$B,'Base de données'!$A:$A,"",0,-1))</f>
        <v>45717</v>
      </c>
    </row>
    <row r="61" spans="2:15" hidden="1" outlineLevel="1" x14ac:dyDescent="0.3">
      <c r="B61" s="7" t="str">
        <v>DZOIT</v>
      </c>
      <c r="C61" s="32" t="str">
        <f>IF(B61="","-",_xlfn.XLOOKUP($B61,'Base de données'!$B:$B,SECRET!$X:$X,"",0,1))</f>
        <v>Meunier Marcel</v>
      </c>
      <c r="D61" s="27">
        <f>IF(B61="","-",_xlfn.XLOOKUP($B61,'Base de données'!$B:$B,'Base de données'!$A:$A,"",0,1))</f>
        <v>45689</v>
      </c>
      <c r="E61" s="27" t="str">
        <f>IF(B61="","-",_xlfn.XLOOKUP($B61,'Base de données'!$B:$B,'Base de données'!$L:$L,"",0,1))</f>
        <v>Hauts-de-France</v>
      </c>
      <c r="G61" s="7" t="str">
        <f ca="1"/>
        <v>CUQ5O</v>
      </c>
      <c r="H61" s="32" t="str">
        <f ca="1">IF(G61="","-",_xlfn.XLOOKUP($G61,'Base de données'!$B:$B,SECRET!$X:$X,"",0,1))</f>
        <v>Camus Christiane</v>
      </c>
      <c r="I61" s="27">
        <f ca="1">IF(G61="","-",_xlfn.XLOOKUP($G61,'Base de données'!$B:$B,'Base de données'!$A:$A,"",0,-1))</f>
        <v>45870</v>
      </c>
      <c r="J61" s="27" t="str">
        <f ca="1">IF(G61="","-",_xlfn.XLOOKUP($G61,'Base de données'!$B:$B,'Base de données'!$L:$L,"",0,1))</f>
        <v>Hauts-de-France</v>
      </c>
      <c r="L61" s="7" t="str">
        <f ca="1"/>
        <v>45NF8</v>
      </c>
      <c r="M61" s="32" t="str">
        <f ca="1">IF(L61="","-",_xlfn.XLOOKUP($L61,'Base de données'!$B:$B,SECRET!$X:$X,"",0,1))</f>
        <v>Dupuy Mathilde</v>
      </c>
      <c r="N61" s="27">
        <f ca="1">IF(L61="","-",_xlfn.XLOOKUP($L61,'Base de données'!$B:$B,'Base de données'!$A:$A,"",0,1))</f>
        <v>45748</v>
      </c>
      <c r="O61" s="27">
        <f ca="1">IF(L61="","-",_xlfn.XLOOKUP($L61,'Base de données'!$B:$B,'Base de données'!$A:$A,"",0,-1))</f>
        <v>45748</v>
      </c>
    </row>
    <row r="62" spans="2:15" hidden="1" outlineLevel="1" x14ac:dyDescent="0.3">
      <c r="B62" s="7" t="str">
        <v>QOX3I</v>
      </c>
      <c r="C62" s="32" t="str">
        <f>IF(B62="","-",_xlfn.XLOOKUP($B62,'Base de données'!$B:$B,SECRET!$X:$X,"",0,1))</f>
        <v>Delmas Marianne</v>
      </c>
      <c r="D62" s="27">
        <f>IF(B62="","-",_xlfn.XLOOKUP($B62,'Base de données'!$B:$B,'Base de données'!$A:$A,"",0,1))</f>
        <v>45689</v>
      </c>
      <c r="E62" s="27" t="str">
        <f>IF(B62="","-",_xlfn.XLOOKUP($B62,'Base de données'!$B:$B,'Base de données'!$L:$L,"",0,1))</f>
        <v>Bourgogne-Franche-Comté</v>
      </c>
      <c r="G62" s="7" t="str">
        <f ca="1"/>
        <v>NYNY1</v>
      </c>
      <c r="H62" s="32" t="str">
        <f ca="1">IF(G62="","-",_xlfn.XLOOKUP($G62,'Base de données'!$B:$B,SECRET!$X:$X,"",0,1))</f>
        <v>Alexandre Hortense</v>
      </c>
      <c r="I62" s="27">
        <f ca="1">IF(G62="","-",_xlfn.XLOOKUP($G62,'Base de données'!$B:$B,'Base de données'!$A:$A,"",0,-1))</f>
        <v>45931</v>
      </c>
      <c r="J62" s="27" t="str">
        <f ca="1">IF(G62="","-",_xlfn.XLOOKUP($G62,'Base de données'!$B:$B,'Base de données'!$L:$L,"",0,1))</f>
        <v>Île-de-France</v>
      </c>
      <c r="L62" s="7" t="str">
        <f ca="1"/>
        <v>3WN6C</v>
      </c>
      <c r="M62" s="32" t="str">
        <f ca="1">IF(L62="","-",_xlfn.XLOOKUP($L62,'Base de données'!$B:$B,SECRET!$X:$X,"",0,1))</f>
        <v>Delorme Marc</v>
      </c>
      <c r="N62" s="27">
        <f ca="1">IF(L62="","-",_xlfn.XLOOKUP($L62,'Base de données'!$B:$B,'Base de données'!$A:$A,"",0,1))</f>
        <v>45778</v>
      </c>
      <c r="O62" s="27">
        <f ca="1">IF(L62="","-",_xlfn.XLOOKUP($L62,'Base de données'!$B:$B,'Base de données'!$A:$A,"",0,-1))</f>
        <v>45778</v>
      </c>
    </row>
    <row r="63" spans="2:15" hidden="1" outlineLevel="1" x14ac:dyDescent="0.3">
      <c r="B63" s="7" t="str">
        <v>Y221M</v>
      </c>
      <c r="C63" s="32" t="str">
        <f>IF(B63="","-",_xlfn.XLOOKUP($B63,'Base de données'!$B:$B,SECRET!$X:$X,"",0,1))</f>
        <v>Camus Antoinette</v>
      </c>
      <c r="D63" s="27">
        <f>IF(B63="","-",_xlfn.XLOOKUP($B63,'Base de données'!$B:$B,'Base de données'!$A:$A,"",0,1))</f>
        <v>45689</v>
      </c>
      <c r="E63" s="27" t="str">
        <f>IF(B63="","-",_xlfn.XLOOKUP($B63,'Base de données'!$B:$B,'Base de données'!$L:$L,"",0,1))</f>
        <v>Île-de-France</v>
      </c>
      <c r="G63" s="7" t="str">
        <f ca="1"/>
        <v>2UDL1</v>
      </c>
      <c r="H63" s="32" t="str">
        <f ca="1">IF(G63="","-",_xlfn.XLOOKUP($G63,'Base de données'!$B:$B,SECRET!$X:$X,"",0,1))</f>
        <v>Lebreton Zacharie</v>
      </c>
      <c r="I63" s="27">
        <f ca="1">IF(G63="","-",_xlfn.XLOOKUP($G63,'Base de données'!$B:$B,'Base de données'!$A:$A,"",0,-1))</f>
        <v>45870</v>
      </c>
      <c r="J63" s="27" t="str">
        <f ca="1">IF(G63="","-",_xlfn.XLOOKUP($G63,'Base de données'!$B:$B,'Base de données'!$L:$L,"",0,1))</f>
        <v>Nouvelle-Aquitaine</v>
      </c>
      <c r="L63" s="7" t="str">
        <f ca="1"/>
        <v>E7KKO</v>
      </c>
      <c r="M63" s="32" t="str">
        <f ca="1">IF(L63="","-",_xlfn.XLOOKUP($L63,'Base de données'!$B:$B,SECRET!$X:$X,"",0,1))</f>
        <v>Charrier François</v>
      </c>
      <c r="N63" s="27">
        <f ca="1">IF(L63="","-",_xlfn.XLOOKUP($L63,'Base de données'!$B:$B,'Base de données'!$A:$A,"",0,1))</f>
        <v>45809</v>
      </c>
      <c r="O63" s="27">
        <f ca="1">IF(L63="","-",_xlfn.XLOOKUP($L63,'Base de données'!$B:$B,'Base de données'!$A:$A,"",0,-1))</f>
        <v>45870</v>
      </c>
    </row>
    <row r="64" spans="2:15" hidden="1" outlineLevel="1" x14ac:dyDescent="0.3">
      <c r="B64" s="7" t="str">
        <v>8ZRIS</v>
      </c>
      <c r="C64" s="32" t="str">
        <f>IF(B64="","-",_xlfn.XLOOKUP($B64,'Base de données'!$B:$B,SECRET!$X:$X,"",0,1))</f>
        <v>Perez Michel</v>
      </c>
      <c r="D64" s="27">
        <f>IF(B64="","-",_xlfn.XLOOKUP($B64,'Base de données'!$B:$B,'Base de données'!$A:$A,"",0,1))</f>
        <v>45689</v>
      </c>
      <c r="E64" s="27" t="str">
        <f>IF(B64="","-",_xlfn.XLOOKUP($B64,'Base de données'!$B:$B,'Base de données'!$L:$L,"",0,1))</f>
        <v>Occitanie</v>
      </c>
      <c r="G64" s="7" t="str">
        <f ca="1"/>
        <v>TY6IH</v>
      </c>
      <c r="H64" s="32" t="str">
        <f ca="1">IF(G64="","-",_xlfn.XLOOKUP($G64,'Base de données'!$B:$B,SECRET!$X:$X,"",0,1))</f>
        <v>Da Silva Xavier</v>
      </c>
      <c r="I64" s="27">
        <f ca="1">IF(G64="","-",_xlfn.XLOOKUP($G64,'Base de données'!$B:$B,'Base de données'!$A:$A,"",0,-1))</f>
        <v>45658</v>
      </c>
      <c r="J64" s="27" t="str">
        <f ca="1">IF(G64="","-",_xlfn.XLOOKUP($G64,'Base de données'!$B:$B,'Base de données'!$L:$L,"",0,1))</f>
        <v>Hauts-de-France</v>
      </c>
      <c r="L64" s="7" t="str">
        <f ca="1"/>
        <v>L8YK1</v>
      </c>
      <c r="M64" s="32" t="str">
        <f ca="1">IF(L64="","-",_xlfn.XLOOKUP($L64,'Base de données'!$B:$B,SECRET!$X:$X,"",0,1))</f>
        <v>Tessier Anne</v>
      </c>
      <c r="N64" s="27">
        <f ca="1">IF(L64="","-",_xlfn.XLOOKUP($L64,'Base de données'!$B:$B,'Base de données'!$A:$A,"",0,1))</f>
        <v>45809</v>
      </c>
      <c r="O64" s="27">
        <f ca="1">IF(L64="","-",_xlfn.XLOOKUP($L64,'Base de données'!$B:$B,'Base de données'!$A:$A,"",0,-1))</f>
        <v>45809</v>
      </c>
    </row>
    <row r="65" spans="2:15" hidden="1" outlineLevel="1" x14ac:dyDescent="0.3">
      <c r="B65" s="7" t="str">
        <v>I5UV9</v>
      </c>
      <c r="C65" s="32" t="str">
        <f>IF(B65="","-",_xlfn.XLOOKUP($B65,'Base de données'!$B:$B,SECRET!$X:$X,"",0,1))</f>
        <v>Leclerc Victoire</v>
      </c>
      <c r="D65" s="27">
        <f>IF(B65="","-",_xlfn.XLOOKUP($B65,'Base de données'!$B:$B,'Base de données'!$A:$A,"",0,1))</f>
        <v>45717</v>
      </c>
      <c r="E65" s="27" t="str">
        <f>IF(B65="","-",_xlfn.XLOOKUP($B65,'Base de données'!$B:$B,'Base de données'!$L:$L,"",0,1))</f>
        <v>Île-de-France</v>
      </c>
      <c r="G65" s="7" t="str">
        <f ca="1"/>
        <v>QBERT</v>
      </c>
      <c r="H65" s="32" t="str">
        <f ca="1">IF(G65="","-",_xlfn.XLOOKUP($G65,'Base de données'!$B:$B,SECRET!$X:$X,"",0,1))</f>
        <v>Garnier Juliette</v>
      </c>
      <c r="I65" s="27">
        <f ca="1">IF(G65="","-",_xlfn.XLOOKUP($G65,'Base de données'!$B:$B,'Base de données'!$A:$A,"",0,-1))</f>
        <v>45931</v>
      </c>
      <c r="J65" s="27" t="str">
        <f ca="1">IF(G65="","-",_xlfn.XLOOKUP($G65,'Base de données'!$B:$B,'Base de données'!$L:$L,"",0,1))</f>
        <v>Centre-Val de Loire</v>
      </c>
      <c r="L65" s="7" t="str">
        <f ca="1"/>
        <v>PE1OL</v>
      </c>
      <c r="M65" s="32" t="str">
        <f ca="1">IF(L65="","-",_xlfn.XLOOKUP($L65,'Base de données'!$B:$B,SECRET!$X:$X,"",0,1))</f>
        <v>Vallée Odette</v>
      </c>
      <c r="N65" s="27">
        <f ca="1">IF(L65="","-",_xlfn.XLOOKUP($L65,'Base de données'!$B:$B,'Base de données'!$A:$A,"",0,1))</f>
        <v>45839</v>
      </c>
      <c r="O65" s="27">
        <f ca="1">IF(L65="","-",_xlfn.XLOOKUP($L65,'Base de données'!$B:$B,'Base de données'!$A:$A,"",0,-1))</f>
        <v>45839</v>
      </c>
    </row>
    <row r="66" spans="2:15" hidden="1" outlineLevel="1" x14ac:dyDescent="0.3">
      <c r="B66" s="7" t="str">
        <v>R8VT4</v>
      </c>
      <c r="C66" s="32" t="str">
        <f>IF(B66="","-",_xlfn.XLOOKUP($B66,'Base de données'!$B:$B,SECRET!$X:$X,"",0,1))</f>
        <v>Bousquet Isabelle</v>
      </c>
      <c r="D66" s="27">
        <f>IF(B66="","-",_xlfn.XLOOKUP($B66,'Base de données'!$B:$B,'Base de données'!$A:$A,"",0,1))</f>
        <v>45717</v>
      </c>
      <c r="E66" s="27" t="str">
        <f>IF(B66="","-",_xlfn.XLOOKUP($B66,'Base de données'!$B:$B,'Base de données'!$L:$L,"",0,1))</f>
        <v>Normandie</v>
      </c>
      <c r="G66" s="7" t="str">
        <f ca="1"/>
        <v>P0IIH</v>
      </c>
      <c r="H66" s="32" t="str">
        <f ca="1">IF(G66="","-",_xlfn.XLOOKUP($G66,'Base de données'!$B:$B,SECRET!$X:$X,"",0,1))</f>
        <v>Simon Aurore</v>
      </c>
      <c r="I66" s="27">
        <f ca="1">IF(G66="","-",_xlfn.XLOOKUP($G66,'Base de données'!$B:$B,'Base de données'!$A:$A,"",0,-1))</f>
        <v>45658</v>
      </c>
      <c r="J66" s="27" t="str">
        <f ca="1">IF(G66="","-",_xlfn.XLOOKUP($G66,'Base de données'!$B:$B,'Base de données'!$L:$L,"",0,1))</f>
        <v>Auvergne-Rhône-Alpes</v>
      </c>
      <c r="L66" s="7" t="str">
        <f ca="1"/>
        <v>BJWZO</v>
      </c>
      <c r="M66" s="32" t="str">
        <f ca="1">IF(L66="","-",_xlfn.XLOOKUP($L66,'Base de données'!$B:$B,SECRET!$X:$X,"",0,1))</f>
        <v>Gros Jacqueline</v>
      </c>
      <c r="N66" s="27">
        <f ca="1">IF(L66="","-",_xlfn.XLOOKUP($L66,'Base de données'!$B:$B,'Base de données'!$A:$A,"",0,1))</f>
        <v>45870</v>
      </c>
      <c r="O66" s="27">
        <f ca="1">IF(L66="","-",_xlfn.XLOOKUP($L66,'Base de données'!$B:$B,'Base de données'!$A:$A,"",0,-1))</f>
        <v>45901</v>
      </c>
    </row>
    <row r="67" spans="2:15" hidden="1" outlineLevel="1" x14ac:dyDescent="0.3">
      <c r="B67" s="7" t="str">
        <v>T0BCS</v>
      </c>
      <c r="C67" s="32" t="str">
        <f>IF(B67="","-",_xlfn.XLOOKUP($B67,'Base de données'!$B:$B,SECRET!$X:$X,"",0,1))</f>
        <v>Poirier Charles</v>
      </c>
      <c r="D67" s="27">
        <f>IF(B67="","-",_xlfn.XLOOKUP($B67,'Base de données'!$B:$B,'Base de données'!$A:$A,"",0,1))</f>
        <v>45717</v>
      </c>
      <c r="E67" s="27" t="str">
        <f>IF(B67="","-",_xlfn.XLOOKUP($B67,'Base de données'!$B:$B,'Base de données'!$L:$L,"",0,1))</f>
        <v>Île-de-France</v>
      </c>
      <c r="G67" s="7" t="str">
        <f ca="1"/>
        <v>DOGY4</v>
      </c>
      <c r="H67" s="32" t="str">
        <f ca="1">IF(G67="","-",_xlfn.XLOOKUP($G67,'Base de données'!$B:$B,SECRET!$X:$X,"",0,1))</f>
        <v>Turpin Dorothée</v>
      </c>
      <c r="I67" s="27">
        <f ca="1">IF(G67="","-",_xlfn.XLOOKUP($G67,'Base de données'!$B:$B,'Base de données'!$A:$A,"",0,-1))</f>
        <v>45748</v>
      </c>
      <c r="J67" s="27" t="str">
        <f ca="1">IF(G67="","-",_xlfn.XLOOKUP($G67,'Base de données'!$B:$B,'Base de données'!$L:$L,"",0,1))</f>
        <v>Île-de-France</v>
      </c>
      <c r="L67" s="7" t="str">
        <f ca="1"/>
        <v>UF9Q6</v>
      </c>
      <c r="M67" s="32" t="str">
        <f ca="1">IF(L67="","-",_xlfn.XLOOKUP($L67,'Base de données'!$B:$B,SECRET!$X:$X,"",0,1))</f>
        <v>Hoareau Théophile</v>
      </c>
      <c r="N67" s="27">
        <f ca="1">IF(L67="","-",_xlfn.XLOOKUP($L67,'Base de données'!$B:$B,'Base de données'!$A:$A,"",0,1))</f>
        <v>45901</v>
      </c>
      <c r="O67" s="27">
        <f ca="1">IF(L67="","-",_xlfn.XLOOKUP($L67,'Base de données'!$B:$B,'Base de données'!$A:$A,"",0,-1))</f>
        <v>45962</v>
      </c>
    </row>
    <row r="68" spans="2:15" hidden="1" outlineLevel="1" x14ac:dyDescent="0.3">
      <c r="B68" s="7" t="str">
        <v>RWL31</v>
      </c>
      <c r="C68" s="32" t="str">
        <f>IF(B68="","-",_xlfn.XLOOKUP($B68,'Base de données'!$B:$B,SECRET!$X:$X,"",0,1))</f>
        <v>Delahaye Martin</v>
      </c>
      <c r="D68" s="27">
        <f>IF(B68="","-",_xlfn.XLOOKUP($B68,'Base de données'!$B:$B,'Base de données'!$A:$A,"",0,1))</f>
        <v>45717</v>
      </c>
      <c r="E68" s="27" t="str">
        <f>IF(B68="","-",_xlfn.XLOOKUP($B68,'Base de données'!$B:$B,'Base de données'!$L:$L,"",0,1))</f>
        <v>Corse</v>
      </c>
      <c r="G68" s="7" t="str">
        <f ca="1"/>
        <v>WI12D</v>
      </c>
      <c r="H68" s="32" t="str">
        <f ca="1">IF(G68="","-",_xlfn.XLOOKUP($G68,'Base de données'!$B:$B,SECRET!$X:$X,"",0,1))</f>
        <v>Peron Robert</v>
      </c>
      <c r="I68" s="27">
        <f ca="1">IF(G68="","-",_xlfn.XLOOKUP($G68,'Base de données'!$B:$B,'Base de données'!$A:$A,"",0,-1))</f>
        <v>45839</v>
      </c>
      <c r="J68" s="27" t="str">
        <f ca="1">IF(G68="","-",_xlfn.XLOOKUP($G68,'Base de données'!$B:$B,'Base de données'!$L:$L,"",0,1))</f>
        <v>Bretagne</v>
      </c>
      <c r="L68" s="7" t="str">
        <f ca="1"/>
        <v>8Y304</v>
      </c>
      <c r="M68" s="32" t="str">
        <f ca="1">IF(L68="","-",_xlfn.XLOOKUP($L68,'Base de données'!$B:$B,SECRET!$X:$X,"",0,1))</f>
        <v>Briand Stéphanie</v>
      </c>
      <c r="N68" s="27">
        <f ca="1">IF(L68="","-",_xlfn.XLOOKUP($L68,'Base de données'!$B:$B,'Base de données'!$A:$A,"",0,1))</f>
        <v>45931</v>
      </c>
      <c r="O68" s="27">
        <f ca="1">IF(L68="","-",_xlfn.XLOOKUP($L68,'Base de données'!$B:$B,'Base de données'!$A:$A,"",0,-1))</f>
        <v>45931</v>
      </c>
    </row>
    <row r="69" spans="2:15" hidden="1" outlineLevel="1" x14ac:dyDescent="0.3">
      <c r="B69" s="7" t="str">
        <v>IN9ZX</v>
      </c>
      <c r="C69" s="32" t="str">
        <f>IF(B69="","-",_xlfn.XLOOKUP($B69,'Base de données'!$B:$B,SECRET!$X:$X,"",0,1))</f>
        <v>Leclerc Alain</v>
      </c>
      <c r="D69" s="27">
        <f>IF(B69="","-",_xlfn.XLOOKUP($B69,'Base de données'!$B:$B,'Base de données'!$A:$A,"",0,1))</f>
        <v>45717</v>
      </c>
      <c r="E69" s="27" t="str">
        <f>IF(B69="","-",_xlfn.XLOOKUP($B69,'Base de données'!$B:$B,'Base de données'!$L:$L,"",0,1))</f>
        <v>Centre-Val de Loire</v>
      </c>
      <c r="G69" s="7" t="str">
        <f ca="1"/>
        <v>IXQH2</v>
      </c>
      <c r="H69" s="32" t="str">
        <f ca="1">IF(G69="","-",_xlfn.XLOOKUP($G69,'Base de données'!$B:$B,SECRET!$X:$X,"",0,1))</f>
        <v>Dias Xavier</v>
      </c>
      <c r="I69" s="27">
        <f ca="1">IF(G69="","-",_xlfn.XLOOKUP($G69,'Base de données'!$B:$B,'Base de données'!$A:$A,"",0,-1))</f>
        <v>45809</v>
      </c>
      <c r="J69" s="27" t="str">
        <f ca="1">IF(G69="","-",_xlfn.XLOOKUP($G69,'Base de données'!$B:$B,'Base de données'!$L:$L,"",0,1))</f>
        <v>Île-de-France</v>
      </c>
      <c r="L69" s="7">
        <f ca="1"/>
        <v>0</v>
      </c>
      <c r="M69" s="32" t="str">
        <f ca="1">IF(L69="","-",_xlfn.XLOOKUP($L69,'Base de données'!$B:$B,SECRET!$X:$X,"",0,1))</f>
        <v/>
      </c>
      <c r="N69" s="27" t="str">
        <f ca="1">IF(L69="","-",_xlfn.XLOOKUP($L69,'Base de données'!$B:$B,'Base de données'!$A:$A,"",0,1))</f>
        <v/>
      </c>
      <c r="O69" s="27" t="str">
        <f ca="1">IF(L69="","-",_xlfn.XLOOKUP($L69,'Base de données'!$B:$B,'Base de données'!$A:$A,"",0,-1))</f>
        <v/>
      </c>
    </row>
    <row r="70" spans="2:15" hidden="1" outlineLevel="1" x14ac:dyDescent="0.3">
      <c r="B70" s="7" t="str">
        <v>JTZE6</v>
      </c>
      <c r="C70" s="32" t="str">
        <f>IF(B70="","-",_xlfn.XLOOKUP($B70,'Base de données'!$B:$B,SECRET!$X:$X,"",0,1))</f>
        <v>Jacquet André</v>
      </c>
      <c r="D70" s="27">
        <f>IF(B70="","-",_xlfn.XLOOKUP($B70,'Base de données'!$B:$B,'Base de données'!$A:$A,"",0,1))</f>
        <v>45717</v>
      </c>
      <c r="E70" s="27" t="str">
        <f>IF(B70="","-",_xlfn.XLOOKUP($B70,'Base de données'!$B:$B,'Base de données'!$L:$L,"",0,1))</f>
        <v>Hauts-de-France</v>
      </c>
      <c r="G70" s="7" t="str">
        <f ca="1"/>
        <v>E7COG</v>
      </c>
      <c r="H70" s="32" t="str">
        <f ca="1">IF(G70="","-",_xlfn.XLOOKUP($G70,'Base de données'!$B:$B,SECRET!$X:$X,"",0,1))</f>
        <v>Albert Paul</v>
      </c>
      <c r="I70" s="27">
        <f ca="1">IF(G70="","-",_xlfn.XLOOKUP($G70,'Base de données'!$B:$B,'Base de données'!$A:$A,"",0,-1))</f>
        <v>45748</v>
      </c>
      <c r="J70" s="27" t="str">
        <f ca="1">IF(G70="","-",_xlfn.XLOOKUP($G70,'Base de données'!$B:$B,'Base de données'!$L:$L,"",0,1))</f>
        <v>Auvergne-Rhône-Alpes</v>
      </c>
      <c r="M70" s="32" t="str">
        <f>IF(L70="","-",_xlfn.XLOOKUP($L70,'Base de données'!$B:$B,SECRET!$X:$X,"",0,1))</f>
        <v>-</v>
      </c>
      <c r="N70" s="27" t="str">
        <f>IF(L70="","-",_xlfn.XLOOKUP($L70,'Base de données'!$B:$B,'Base de données'!$A:$A,"",0,1))</f>
        <v>-</v>
      </c>
      <c r="O70" s="27" t="str">
        <f>IF(L70="","-",_xlfn.XLOOKUP($L70,'Base de données'!$B:$B,'Base de données'!$A:$A,"",0,-1))</f>
        <v>-</v>
      </c>
    </row>
    <row r="71" spans="2:15" hidden="1" outlineLevel="1" x14ac:dyDescent="0.3">
      <c r="B71" s="7" t="str">
        <v>D4UTI</v>
      </c>
      <c r="C71" s="32" t="str">
        <f>IF(B71="","-",_xlfn.XLOOKUP($B71,'Base de données'!$B:$B,SECRET!$X:$X,"",0,1))</f>
        <v>Leleu Martine</v>
      </c>
      <c r="D71" s="27">
        <f>IF(B71="","-",_xlfn.XLOOKUP($B71,'Base de données'!$B:$B,'Base de données'!$A:$A,"",0,1))</f>
        <v>45717</v>
      </c>
      <c r="E71" s="27" t="str">
        <f>IF(B71="","-",_xlfn.XLOOKUP($B71,'Base de données'!$B:$B,'Base de données'!$L:$L,"",0,1))</f>
        <v>Hauts-de-France</v>
      </c>
      <c r="G71" s="7" t="str">
        <f ca="1"/>
        <v>E904E</v>
      </c>
      <c r="H71" s="32" t="str">
        <f ca="1">IF(G71="","-",_xlfn.XLOOKUP($G71,'Base de données'!$B:$B,SECRET!$X:$X,"",0,1))</f>
        <v>Rousset Grégoire</v>
      </c>
      <c r="I71" s="27">
        <f ca="1">IF(G71="","-",_xlfn.XLOOKUP($G71,'Base de données'!$B:$B,'Base de données'!$A:$A,"",0,-1))</f>
        <v>45870</v>
      </c>
      <c r="J71" s="27" t="str">
        <f ca="1">IF(G71="","-",_xlfn.XLOOKUP($G71,'Base de données'!$B:$B,'Base de données'!$L:$L,"",0,1))</f>
        <v>Île-de-France</v>
      </c>
      <c r="M71" s="32" t="str">
        <f>IF(L71="","-",_xlfn.XLOOKUP($L71,'Base de données'!$B:$B,SECRET!$X:$X,"",0,1))</f>
        <v>-</v>
      </c>
      <c r="N71" s="27" t="str">
        <f>IF(L71="","-",_xlfn.XLOOKUP($L71,'Base de données'!$B:$B,'Base de données'!$A:$A,"",0,1))</f>
        <v>-</v>
      </c>
      <c r="O71" s="27" t="str">
        <f>IF(L71="","-",_xlfn.XLOOKUP($L71,'Base de données'!$B:$B,'Base de données'!$A:$A,"",0,-1))</f>
        <v>-</v>
      </c>
    </row>
    <row r="72" spans="2:15" hidden="1" outlineLevel="1" x14ac:dyDescent="0.3">
      <c r="B72" s="7" t="str">
        <v>IU9JS</v>
      </c>
      <c r="C72" s="32" t="str">
        <f>IF(B72="","-",_xlfn.XLOOKUP($B72,'Base de données'!$B:$B,SECRET!$X:$X,"",0,1))</f>
        <v>Carlier Nicole</v>
      </c>
      <c r="D72" s="27">
        <f>IF(B72="","-",_xlfn.XLOOKUP($B72,'Base de données'!$B:$B,'Base de données'!$A:$A,"",0,1))</f>
        <v>45748</v>
      </c>
      <c r="E72" s="27" t="str">
        <f>IF(B72="","-",_xlfn.XLOOKUP($B72,'Base de données'!$B:$B,'Base de données'!$L:$L,"",0,1))</f>
        <v>Centre-Val de Loire</v>
      </c>
      <c r="G72" s="7" t="str">
        <f ca="1"/>
        <v>ORG55</v>
      </c>
      <c r="H72" s="32" t="str">
        <f ca="1">IF(G72="","-",_xlfn.XLOOKUP($G72,'Base de données'!$B:$B,SECRET!$X:$X,"",0,1))</f>
        <v>Adam Alfred</v>
      </c>
      <c r="I72" s="27">
        <f ca="1">IF(G72="","-",_xlfn.XLOOKUP($G72,'Base de données'!$B:$B,'Base de données'!$A:$A,"",0,-1))</f>
        <v>45809</v>
      </c>
      <c r="J72" s="27" t="str">
        <f ca="1">IF(G72="","-",_xlfn.XLOOKUP($G72,'Base de données'!$B:$B,'Base de données'!$L:$L,"",0,1))</f>
        <v>Hauts-de-France</v>
      </c>
      <c r="M72" s="32" t="str">
        <f>IF(L72="","-",_xlfn.XLOOKUP($L72,'Base de données'!$B:$B,SECRET!$X:$X,"",0,1))</f>
        <v>-</v>
      </c>
      <c r="N72" s="27" t="str">
        <f>IF(L72="","-",_xlfn.XLOOKUP($L72,'Base de données'!$B:$B,'Base de données'!$A:$A,"",0,1))</f>
        <v>-</v>
      </c>
      <c r="O72" s="27" t="str">
        <f>IF(L72="","-",_xlfn.XLOOKUP($L72,'Base de données'!$B:$B,'Base de données'!$A:$A,"",0,-1))</f>
        <v>-</v>
      </c>
    </row>
    <row r="73" spans="2:15" hidden="1" outlineLevel="1" x14ac:dyDescent="0.3">
      <c r="B73" s="7" t="str">
        <v>45NF8</v>
      </c>
      <c r="C73" s="32" t="str">
        <f>IF(B73="","-",_xlfn.XLOOKUP($B73,'Base de données'!$B:$B,SECRET!$X:$X,"",0,1))</f>
        <v>Dupuy Mathilde</v>
      </c>
      <c r="D73" s="27">
        <f>IF(B73="","-",_xlfn.XLOOKUP($B73,'Base de données'!$B:$B,'Base de données'!$A:$A,"",0,1))</f>
        <v>45748</v>
      </c>
      <c r="E73" s="27" t="str">
        <f>IF(B73="","-",_xlfn.XLOOKUP($B73,'Base de données'!$B:$B,'Base de données'!$L:$L,"",0,1))</f>
        <v>Île-de-France</v>
      </c>
      <c r="G73" s="7" t="str">
        <f ca="1"/>
        <v>729T1</v>
      </c>
      <c r="H73" s="32" t="str">
        <f ca="1">IF(G73="","-",_xlfn.XLOOKUP($G73,'Base de données'!$B:$B,SECRET!$X:$X,"",0,1))</f>
        <v>Turpin Anastasie</v>
      </c>
      <c r="I73" s="27">
        <f ca="1">IF(G73="","-",_xlfn.XLOOKUP($G73,'Base de données'!$B:$B,'Base de données'!$A:$A,"",0,-1))</f>
        <v>45870</v>
      </c>
      <c r="J73" s="27" t="str">
        <f ca="1">IF(G73="","-",_xlfn.XLOOKUP($G73,'Base de données'!$B:$B,'Base de données'!$L:$L,"",0,1))</f>
        <v>Île-de-France</v>
      </c>
      <c r="M73" s="32" t="str">
        <f>IF(L73="","-",_xlfn.XLOOKUP($L73,'Base de données'!$B:$B,SECRET!$X:$X,"",0,1))</f>
        <v>-</v>
      </c>
      <c r="N73" s="27" t="str">
        <f>IF(L73="","-",_xlfn.XLOOKUP($L73,'Base de données'!$B:$B,'Base de données'!$A:$A,"",0,1))</f>
        <v>-</v>
      </c>
      <c r="O73" s="27" t="str">
        <f>IF(L73="","-",_xlfn.XLOOKUP($L73,'Base de données'!$B:$B,'Base de données'!$A:$A,"",0,-1))</f>
        <v>-</v>
      </c>
    </row>
    <row r="74" spans="2:15" hidden="1" outlineLevel="1" x14ac:dyDescent="0.3">
      <c r="B74" s="7" t="str">
        <v>AWHPJ</v>
      </c>
      <c r="C74" s="32" t="str">
        <f>IF(B74="","-",_xlfn.XLOOKUP($B74,'Base de données'!$B:$B,SECRET!$X:$X,"",0,1))</f>
        <v>Colas Virginie</v>
      </c>
      <c r="D74" s="27">
        <f>IF(B74="","-",_xlfn.XLOOKUP($B74,'Base de données'!$B:$B,'Base de données'!$A:$A,"",0,1))</f>
        <v>45748</v>
      </c>
      <c r="E74" s="27" t="str">
        <f>IF(B74="","-",_xlfn.XLOOKUP($B74,'Base de données'!$B:$B,'Base de données'!$L:$L,"",0,1))</f>
        <v>Corse</v>
      </c>
      <c r="G74" s="7" t="str">
        <f ca="1"/>
        <v>YYFYK</v>
      </c>
      <c r="H74" s="32" t="str">
        <f ca="1">IF(G74="","-",_xlfn.XLOOKUP($G74,'Base de données'!$B:$B,SECRET!$X:$X,"",0,1))</f>
        <v>Roux William</v>
      </c>
      <c r="I74" s="27">
        <f ca="1">IF(G74="","-",_xlfn.XLOOKUP($G74,'Base de données'!$B:$B,'Base de données'!$A:$A,"",0,-1))</f>
        <v>45717</v>
      </c>
      <c r="J74" s="27" t="str">
        <f ca="1">IF(G74="","-",_xlfn.XLOOKUP($G74,'Base de données'!$B:$B,'Base de données'!$L:$L,"",0,1))</f>
        <v>Île-de-France</v>
      </c>
      <c r="M74" s="32" t="str">
        <f>IF(L74="","-",_xlfn.XLOOKUP($L74,'Base de données'!$B:$B,SECRET!$X:$X,"",0,1))</f>
        <v>-</v>
      </c>
      <c r="N74" s="27" t="str">
        <f>IF(L74="","-",_xlfn.XLOOKUP($L74,'Base de données'!$B:$B,'Base de données'!$A:$A,"",0,1))</f>
        <v>-</v>
      </c>
      <c r="O74" s="27" t="str">
        <f>IF(L74="","-",_xlfn.XLOOKUP($L74,'Base de données'!$B:$B,'Base de données'!$A:$A,"",0,-1))</f>
        <v>-</v>
      </c>
    </row>
    <row r="75" spans="2:15" hidden="1" outlineLevel="1" x14ac:dyDescent="0.3">
      <c r="B75" s="7" t="str">
        <v>HN39N</v>
      </c>
      <c r="C75" s="32" t="str">
        <f>IF(B75="","-",_xlfn.XLOOKUP($B75,'Base de données'!$B:$B,SECRET!$X:$X,"",0,1))</f>
        <v>Louis Jean</v>
      </c>
      <c r="D75" s="27">
        <f>IF(B75="","-",_xlfn.XLOOKUP($B75,'Base de données'!$B:$B,'Base de données'!$A:$A,"",0,1))</f>
        <v>45748</v>
      </c>
      <c r="E75" s="27" t="str">
        <f>IF(B75="","-",_xlfn.XLOOKUP($B75,'Base de données'!$B:$B,'Base de données'!$L:$L,"",0,1))</f>
        <v>Pays de la Loire</v>
      </c>
      <c r="G75" s="7" t="str">
        <f ca="1"/>
        <v>PHIWH</v>
      </c>
      <c r="H75" s="32" t="str">
        <f ca="1">IF(G75="","-",_xlfn.XLOOKUP($G75,'Base de données'!$B:$B,SECRET!$X:$X,"",0,1))</f>
        <v>Lemonnier Maryse</v>
      </c>
      <c r="I75" s="27">
        <f ca="1">IF(G75="","-",_xlfn.XLOOKUP($G75,'Base de données'!$B:$B,'Base de données'!$A:$A,"",0,-1))</f>
        <v>45717</v>
      </c>
      <c r="J75" s="27" t="str">
        <f ca="1">IF(G75="","-",_xlfn.XLOOKUP($G75,'Base de données'!$B:$B,'Base de données'!$L:$L,"",0,1))</f>
        <v>Île-de-France</v>
      </c>
      <c r="M75" s="32" t="str">
        <f>IF(L75="","-",_xlfn.XLOOKUP($L75,'Base de données'!$B:$B,SECRET!$X:$X,"",0,1))</f>
        <v>-</v>
      </c>
      <c r="N75" s="27" t="str">
        <f>IF(L75="","-",_xlfn.XLOOKUP($L75,'Base de données'!$B:$B,'Base de données'!$A:$A,"",0,1))</f>
        <v>-</v>
      </c>
      <c r="O75" s="27" t="str">
        <f>IF(L75="","-",_xlfn.XLOOKUP($L75,'Base de données'!$B:$B,'Base de données'!$A:$A,"",0,-1))</f>
        <v>-</v>
      </c>
    </row>
    <row r="76" spans="2:15" hidden="1" outlineLevel="1" x14ac:dyDescent="0.3">
      <c r="B76" s="7" t="str">
        <v>6AXKM</v>
      </c>
      <c r="C76" s="32" t="str">
        <f>IF(B76="","-",_xlfn.XLOOKUP($B76,'Base de données'!$B:$B,SECRET!$X:$X,"",0,1))</f>
        <v>Barbier Adrienne</v>
      </c>
      <c r="D76" s="27">
        <f>IF(B76="","-",_xlfn.XLOOKUP($B76,'Base de données'!$B:$B,'Base de données'!$A:$A,"",0,1))</f>
        <v>45748</v>
      </c>
      <c r="E76" s="27" t="str">
        <f>IF(B76="","-",_xlfn.XLOOKUP($B76,'Base de données'!$B:$B,'Base de données'!$L:$L,"",0,1))</f>
        <v>Bourgogne-Franche-Comté</v>
      </c>
      <c r="G76" s="7" t="str">
        <f ca="1"/>
        <v>GZV5S</v>
      </c>
      <c r="H76" s="32" t="str">
        <f ca="1">IF(G76="","-",_xlfn.XLOOKUP($G76,'Base de données'!$B:$B,SECRET!$X:$X,"",0,1))</f>
        <v>Chevallier Margaud</v>
      </c>
      <c r="I76" s="27">
        <f ca="1">IF(G76="","-",_xlfn.XLOOKUP($G76,'Base de données'!$B:$B,'Base de données'!$A:$A,"",0,-1))</f>
        <v>45839</v>
      </c>
      <c r="J76" s="27" t="str">
        <f ca="1">IF(G76="","-",_xlfn.XLOOKUP($G76,'Base de données'!$B:$B,'Base de données'!$L:$L,"",0,1))</f>
        <v>Bourgogne-Franche-Comté</v>
      </c>
      <c r="M76" s="32" t="str">
        <f>IF(L76="","-",_xlfn.XLOOKUP($L76,'Base de données'!$B:$B,SECRET!$X:$X,"",0,1))</f>
        <v>-</v>
      </c>
      <c r="N76" s="27" t="str">
        <f>IF(L76="","-",_xlfn.XLOOKUP($L76,'Base de données'!$B:$B,'Base de données'!$A:$A,"",0,1))</f>
        <v>-</v>
      </c>
      <c r="O76" s="27" t="str">
        <f>IF(L76="","-",_xlfn.XLOOKUP($L76,'Base de données'!$B:$B,'Base de données'!$A:$A,"",0,-1))</f>
        <v>-</v>
      </c>
    </row>
    <row r="77" spans="2:15" hidden="1" outlineLevel="1" x14ac:dyDescent="0.3">
      <c r="B77" s="7" t="str">
        <v>LPD99</v>
      </c>
      <c r="C77" s="32" t="str">
        <f>IF(B77="","-",_xlfn.XLOOKUP($B77,'Base de données'!$B:$B,SECRET!$X:$X,"",0,1))</f>
        <v>Lelièvre Sabine</v>
      </c>
      <c r="D77" s="27">
        <f>IF(B77="","-",_xlfn.XLOOKUP($B77,'Base de données'!$B:$B,'Base de données'!$A:$A,"",0,1))</f>
        <v>45778</v>
      </c>
      <c r="E77" s="27" t="str">
        <f>IF(B77="","-",_xlfn.XLOOKUP($B77,'Base de données'!$B:$B,'Base de données'!$L:$L,"",0,1))</f>
        <v>Bourgogne-Franche-Comté</v>
      </c>
      <c r="G77" s="7" t="str">
        <f ca="1"/>
        <v>I7VPV</v>
      </c>
      <c r="H77" s="32" t="str">
        <f ca="1">IF(G77="","-",_xlfn.XLOOKUP($G77,'Base de données'!$B:$B,SECRET!$X:$X,"",0,1))</f>
        <v>Bouvet Antoine</v>
      </c>
      <c r="I77" s="27">
        <f ca="1">IF(G77="","-",_xlfn.XLOOKUP($G77,'Base de données'!$B:$B,'Base de données'!$A:$A,"",0,-1))</f>
        <v>45689</v>
      </c>
      <c r="J77" s="27" t="str">
        <f ca="1">IF(G77="","-",_xlfn.XLOOKUP($G77,'Base de données'!$B:$B,'Base de données'!$L:$L,"",0,1))</f>
        <v>Île-de-France</v>
      </c>
      <c r="M77" s="32" t="str">
        <f>IF(L77="","-",_xlfn.XLOOKUP($L77,'Base de données'!$B:$B,SECRET!$X:$X,"",0,1))</f>
        <v>-</v>
      </c>
      <c r="N77" s="27" t="str">
        <f>IF(L77="","-",_xlfn.XLOOKUP($L77,'Base de données'!$B:$B,'Base de données'!$A:$A,"",0,1))</f>
        <v>-</v>
      </c>
      <c r="O77" s="27" t="str">
        <f>IF(L77="","-",_xlfn.XLOOKUP($L77,'Base de données'!$B:$B,'Base de données'!$A:$A,"",0,-1))</f>
        <v>-</v>
      </c>
    </row>
    <row r="78" spans="2:15" hidden="1" outlineLevel="1" x14ac:dyDescent="0.3">
      <c r="B78" s="7" t="str">
        <v>16RLH</v>
      </c>
      <c r="C78" s="32" t="str">
        <f>IF(B78="","-",_xlfn.XLOOKUP($B78,'Base de données'!$B:$B,SECRET!$X:$X,"",0,1))</f>
        <v>Cordier Colette</v>
      </c>
      <c r="D78" s="27">
        <f>IF(B78="","-",_xlfn.XLOOKUP($B78,'Base de données'!$B:$B,'Base de données'!$A:$A,"",0,1))</f>
        <v>45778</v>
      </c>
      <c r="E78" s="27" t="str">
        <f>IF(B78="","-",_xlfn.XLOOKUP($B78,'Base de données'!$B:$B,'Base de données'!$L:$L,"",0,1))</f>
        <v>Corse</v>
      </c>
      <c r="G78" s="7" t="str">
        <f ca="1"/>
        <v>WPH5K</v>
      </c>
      <c r="H78" s="32" t="str">
        <f ca="1">IF(G78="","-",_xlfn.XLOOKUP($G78,'Base de données'!$B:$B,SECRET!$X:$X,"",0,1))</f>
        <v>Delorme Philippe</v>
      </c>
      <c r="I78" s="27">
        <f ca="1">IF(G78="","-",_xlfn.XLOOKUP($G78,'Base de données'!$B:$B,'Base de données'!$A:$A,"",0,-1))</f>
        <v>45748</v>
      </c>
      <c r="J78" s="27" t="str">
        <f ca="1">IF(G78="","-",_xlfn.XLOOKUP($G78,'Base de données'!$B:$B,'Base de données'!$L:$L,"",0,1))</f>
        <v>Corse</v>
      </c>
      <c r="M78" s="32" t="str">
        <f>IF(L78="","-",_xlfn.XLOOKUP($L78,'Base de données'!$B:$B,SECRET!$X:$X,"",0,1))</f>
        <v>-</v>
      </c>
      <c r="N78" s="27" t="str">
        <f>IF(L78="","-",_xlfn.XLOOKUP($L78,'Base de données'!$B:$B,'Base de données'!$A:$A,"",0,1))</f>
        <v>-</v>
      </c>
      <c r="O78" s="27" t="str">
        <f>IF(L78="","-",_xlfn.XLOOKUP($L78,'Base de données'!$B:$B,'Base de données'!$A:$A,"",0,-1))</f>
        <v>-</v>
      </c>
    </row>
    <row r="79" spans="2:15" hidden="1" outlineLevel="1" x14ac:dyDescent="0.3">
      <c r="B79" s="7" t="str">
        <v>3VWAZ</v>
      </c>
      <c r="C79" s="32" t="str">
        <f>IF(B79="","-",_xlfn.XLOOKUP($B79,'Base de données'!$B:$B,SECRET!$X:$X,"",0,1))</f>
        <v>Pascal Charles</v>
      </c>
      <c r="D79" s="27">
        <f>IF(B79="","-",_xlfn.XLOOKUP($B79,'Base de données'!$B:$B,'Base de données'!$A:$A,"",0,1))</f>
        <v>45778</v>
      </c>
      <c r="E79" s="27" t="str">
        <f>IF(B79="","-",_xlfn.XLOOKUP($B79,'Base de données'!$B:$B,'Base de données'!$L:$L,"",0,1))</f>
        <v>Nouvelle-Aquitaine</v>
      </c>
      <c r="G79" s="7" t="str">
        <f ca="1"/>
        <v>G7YV0</v>
      </c>
      <c r="H79" s="32" t="str">
        <f ca="1">IF(G79="","-",_xlfn.XLOOKUP($G79,'Base de données'!$B:$B,SECRET!$X:$X,"",0,1))</f>
        <v>Allard Adrienne</v>
      </c>
      <c r="I79" s="27">
        <f ca="1">IF(G79="","-",_xlfn.XLOOKUP($G79,'Base de données'!$B:$B,'Base de données'!$A:$A,"",0,-1))</f>
        <v>45658</v>
      </c>
      <c r="J79" s="27" t="str">
        <f ca="1">IF(G79="","-",_xlfn.XLOOKUP($G79,'Base de données'!$B:$B,'Base de données'!$L:$L,"",0,1))</f>
        <v>Île-de-France</v>
      </c>
      <c r="M79" s="32" t="str">
        <f>IF(L79="","-",_xlfn.XLOOKUP($L79,'Base de données'!$B:$B,SECRET!$X:$X,"",0,1))</f>
        <v>-</v>
      </c>
      <c r="N79" s="27" t="str">
        <f>IF(L79="","-",_xlfn.XLOOKUP($L79,'Base de données'!$B:$B,'Base de données'!$A:$A,"",0,1))</f>
        <v>-</v>
      </c>
      <c r="O79" s="27" t="str">
        <f>IF(L79="","-",_xlfn.XLOOKUP($L79,'Base de données'!$B:$B,'Base de données'!$A:$A,"",0,-1))</f>
        <v>-</v>
      </c>
    </row>
    <row r="80" spans="2:15" hidden="1" outlineLevel="1" x14ac:dyDescent="0.3">
      <c r="B80" s="7" t="str">
        <v>3WN6C</v>
      </c>
      <c r="C80" s="32" t="str">
        <f>IF(B80="","-",_xlfn.XLOOKUP($B80,'Base de données'!$B:$B,SECRET!$X:$X,"",0,1))</f>
        <v>Delorme Marc</v>
      </c>
      <c r="D80" s="27">
        <f>IF(B80="","-",_xlfn.XLOOKUP($B80,'Base de données'!$B:$B,'Base de données'!$A:$A,"",0,1))</f>
        <v>45778</v>
      </c>
      <c r="E80" s="27" t="str">
        <f>IF(B80="","-",_xlfn.XLOOKUP($B80,'Base de données'!$B:$B,'Base de données'!$L:$L,"",0,1))</f>
        <v>Occitanie</v>
      </c>
      <c r="G80" s="7" t="str">
        <f ca="1"/>
        <v>6IR69</v>
      </c>
      <c r="H80" s="32" t="str">
        <f ca="1">IF(G80="","-",_xlfn.XLOOKUP($G80,'Base de données'!$B:$B,SECRET!$X:$X,"",0,1))</f>
        <v>Thibault Thomas</v>
      </c>
      <c r="I80" s="27">
        <f ca="1">IF(G80="","-",_xlfn.XLOOKUP($G80,'Base de données'!$B:$B,'Base de données'!$A:$A,"",0,-1))</f>
        <v>45901</v>
      </c>
      <c r="J80" s="27" t="str">
        <f ca="1">IF(G80="","-",_xlfn.XLOOKUP($G80,'Base de données'!$B:$B,'Base de données'!$L:$L,"",0,1))</f>
        <v>Hauts-de-France</v>
      </c>
      <c r="M80" s="32" t="str">
        <f>IF(L80="","-",_xlfn.XLOOKUP($L80,'Base de données'!$B:$B,SECRET!$X:$X,"",0,1))</f>
        <v>-</v>
      </c>
      <c r="N80" s="27" t="str">
        <f>IF(L80="","-",_xlfn.XLOOKUP($L80,'Base de données'!$B:$B,'Base de données'!$A:$A,"",0,1))</f>
        <v>-</v>
      </c>
      <c r="O80" s="27" t="str">
        <f>IF(L80="","-",_xlfn.XLOOKUP($L80,'Base de données'!$B:$B,'Base de données'!$A:$A,"",0,-1))</f>
        <v>-</v>
      </c>
    </row>
    <row r="81" spans="2:15" hidden="1" outlineLevel="1" x14ac:dyDescent="0.3">
      <c r="B81" s="7" t="str">
        <v>66LEO</v>
      </c>
      <c r="C81" s="32" t="str">
        <f>IF(B81="","-",_xlfn.XLOOKUP($B81,'Base de données'!$B:$B,SECRET!$X:$X,"",0,1))</f>
        <v>Arnaud Cécile</v>
      </c>
      <c r="D81" s="27">
        <f>IF(B81="","-",_xlfn.XLOOKUP($B81,'Base de données'!$B:$B,'Base de données'!$A:$A,"",0,1))</f>
        <v>45778</v>
      </c>
      <c r="E81" s="27" t="str">
        <f>IF(B81="","-",_xlfn.XLOOKUP($B81,'Base de données'!$B:$B,'Base de données'!$L:$L,"",0,1))</f>
        <v>Corse</v>
      </c>
      <c r="G81" s="7" t="str">
        <f ca="1"/>
        <v>UHGK8</v>
      </c>
      <c r="H81" s="32" t="str">
        <f ca="1">IF(G81="","-",_xlfn.XLOOKUP($G81,'Base de données'!$B:$B,SECRET!$X:$X,"",0,1))</f>
        <v>Perret Émile</v>
      </c>
      <c r="I81" s="27">
        <f ca="1">IF(G81="","-",_xlfn.XLOOKUP($G81,'Base de données'!$B:$B,'Base de données'!$A:$A,"",0,-1))</f>
        <v>45809</v>
      </c>
      <c r="J81" s="27" t="str">
        <f ca="1">IF(G81="","-",_xlfn.XLOOKUP($G81,'Base de données'!$B:$B,'Base de données'!$L:$L,"",0,1))</f>
        <v>Centre-Val de Loire</v>
      </c>
      <c r="M81" s="32" t="str">
        <f>IF(L81="","-",_xlfn.XLOOKUP($L81,'Base de données'!$B:$B,SECRET!$X:$X,"",0,1))</f>
        <v>-</v>
      </c>
      <c r="N81" s="27" t="str">
        <f>IF(L81="","-",_xlfn.XLOOKUP($L81,'Base de données'!$B:$B,'Base de données'!$A:$A,"",0,1))</f>
        <v>-</v>
      </c>
      <c r="O81" s="27" t="str">
        <f>IF(L81="","-",_xlfn.XLOOKUP($L81,'Base de données'!$B:$B,'Base de données'!$A:$A,"",0,-1))</f>
        <v>-</v>
      </c>
    </row>
    <row r="82" spans="2:15" hidden="1" outlineLevel="1" x14ac:dyDescent="0.3">
      <c r="B82" s="7" t="str">
        <v>1AMM3</v>
      </c>
      <c r="C82" s="32" t="str">
        <f>IF(B82="","-",_xlfn.XLOOKUP($B82,'Base de données'!$B:$B,SECRET!$X:$X,"",0,1))</f>
        <v>Becker Jacques</v>
      </c>
      <c r="D82" s="27">
        <f>IF(B82="","-",_xlfn.XLOOKUP($B82,'Base de données'!$B:$B,'Base de données'!$A:$A,"",0,1))</f>
        <v>45778</v>
      </c>
      <c r="E82" s="27" t="str">
        <f>IF(B82="","-",_xlfn.XLOOKUP($B82,'Base de données'!$B:$B,'Base de données'!$L:$L,"",0,1))</f>
        <v>Hauts-de-France</v>
      </c>
      <c r="G82" s="7" t="str">
        <f ca="1"/>
        <v>LP99Q</v>
      </c>
      <c r="H82" s="32" t="str">
        <f ca="1">IF(G82="","-",_xlfn.XLOOKUP($G82,'Base de données'!$B:$B,SECRET!$X:$X,"",0,1))</f>
        <v>Aubert Maggie</v>
      </c>
      <c r="I82" s="27">
        <f ca="1">IF(G82="","-",_xlfn.XLOOKUP($G82,'Base de données'!$B:$B,'Base de données'!$A:$A,"",0,-1))</f>
        <v>45809</v>
      </c>
      <c r="J82" s="27" t="str">
        <f ca="1">IF(G82="","-",_xlfn.XLOOKUP($G82,'Base de données'!$B:$B,'Base de données'!$L:$L,"",0,1))</f>
        <v>Provence-Alpes-Côte d’Azur</v>
      </c>
      <c r="M82" s="32" t="str">
        <f>IF(L82="","-",_xlfn.XLOOKUP($L82,'Base de données'!$B:$B,SECRET!$X:$X,"",0,1))</f>
        <v>-</v>
      </c>
      <c r="N82" s="27" t="str">
        <f>IF(L82="","-",_xlfn.XLOOKUP($L82,'Base de données'!$B:$B,'Base de données'!$A:$A,"",0,1))</f>
        <v>-</v>
      </c>
      <c r="O82" s="27" t="str">
        <f>IF(L82="","-",_xlfn.XLOOKUP($L82,'Base de données'!$B:$B,'Base de données'!$A:$A,"",0,-1))</f>
        <v>-</v>
      </c>
    </row>
    <row r="83" spans="2:15" hidden="1" outlineLevel="1" x14ac:dyDescent="0.3">
      <c r="B83" s="7" t="str">
        <v>7A9T1</v>
      </c>
      <c r="C83" s="32" t="str">
        <f>IF(B83="","-",_xlfn.XLOOKUP($B83,'Base de données'!$B:$B,SECRET!$X:$X,"",0,1))</f>
        <v>Fournier Marc</v>
      </c>
      <c r="D83" s="27">
        <f>IF(B83="","-",_xlfn.XLOOKUP($B83,'Base de données'!$B:$B,'Base de données'!$A:$A,"",0,1))</f>
        <v>45778</v>
      </c>
      <c r="E83" s="27" t="str">
        <f>IF(B83="","-",_xlfn.XLOOKUP($B83,'Base de données'!$B:$B,'Base de données'!$L:$L,"",0,1))</f>
        <v>Bourgogne-Franche-Comté</v>
      </c>
      <c r="G83" s="7" t="str">
        <f ca="1"/>
        <v>WZOSW</v>
      </c>
      <c r="H83" s="32" t="str">
        <f ca="1">IF(G83="","-",_xlfn.XLOOKUP($G83,'Base de données'!$B:$B,SECRET!$X:$X,"",0,1))</f>
        <v>Bernier Astrid</v>
      </c>
      <c r="I83" s="27">
        <f ca="1">IF(G83="","-",_xlfn.XLOOKUP($G83,'Base de données'!$B:$B,'Base de données'!$A:$A,"",0,-1))</f>
        <v>45717</v>
      </c>
      <c r="J83" s="27" t="str">
        <f ca="1">IF(G83="","-",_xlfn.XLOOKUP($G83,'Base de données'!$B:$B,'Base de données'!$L:$L,"",0,1))</f>
        <v>Île-de-France</v>
      </c>
      <c r="M83" s="32" t="str">
        <f>IF(L83="","-",_xlfn.XLOOKUP($L83,'Base de données'!$B:$B,SECRET!$X:$X,"",0,1))</f>
        <v>-</v>
      </c>
      <c r="N83" s="27" t="str">
        <f>IF(L83="","-",_xlfn.XLOOKUP($L83,'Base de données'!$B:$B,'Base de données'!$A:$A,"",0,1))</f>
        <v>-</v>
      </c>
      <c r="O83" s="27" t="str">
        <f>IF(L83="","-",_xlfn.XLOOKUP($L83,'Base de données'!$B:$B,'Base de données'!$A:$A,"",0,-1))</f>
        <v>-</v>
      </c>
    </row>
    <row r="84" spans="2:15" hidden="1" outlineLevel="1" x14ac:dyDescent="0.3">
      <c r="B84" s="7" t="str">
        <v>YTR5H</v>
      </c>
      <c r="C84" s="32" t="str">
        <f>IF(B84="","-",_xlfn.XLOOKUP($B84,'Base de données'!$B:$B,SECRET!$X:$X,"",0,1))</f>
        <v>Gomes Christiane</v>
      </c>
      <c r="D84" s="27">
        <f>IF(B84="","-",_xlfn.XLOOKUP($B84,'Base de données'!$B:$B,'Base de données'!$A:$A,"",0,1))</f>
        <v>45809</v>
      </c>
      <c r="E84" s="27" t="str">
        <f>IF(B84="","-",_xlfn.XLOOKUP($B84,'Base de données'!$B:$B,'Base de données'!$L:$L,"",0,1))</f>
        <v>Corse</v>
      </c>
      <c r="G84" s="7" t="str">
        <f ca="1"/>
        <v>VQWYB</v>
      </c>
      <c r="H84" s="32" t="str">
        <f ca="1">IF(G84="","-",_xlfn.XLOOKUP($G84,'Base de données'!$B:$B,SECRET!$X:$X,"",0,1))</f>
        <v>Mercier Noémi</v>
      </c>
      <c r="I84" s="27">
        <f ca="1">IF(G84="","-",_xlfn.XLOOKUP($G84,'Base de données'!$B:$B,'Base de données'!$A:$A,"",0,-1))</f>
        <v>45901</v>
      </c>
      <c r="J84" s="27" t="str">
        <f ca="1">IF(G84="","-",_xlfn.XLOOKUP($G84,'Base de données'!$B:$B,'Base de données'!$L:$L,"",0,1))</f>
        <v>Île-de-France</v>
      </c>
      <c r="M84" s="32" t="str">
        <f>IF(L84="","-",_xlfn.XLOOKUP($L84,'Base de données'!$B:$B,SECRET!$X:$X,"",0,1))</f>
        <v>-</v>
      </c>
      <c r="N84" s="27" t="str">
        <f>IF(L84="","-",_xlfn.XLOOKUP($L84,'Base de données'!$B:$B,'Base de données'!$A:$A,"",0,1))</f>
        <v>-</v>
      </c>
      <c r="O84" s="27" t="str">
        <f>IF(L84="","-",_xlfn.XLOOKUP($L84,'Base de données'!$B:$B,'Base de données'!$A:$A,"",0,-1))</f>
        <v>-</v>
      </c>
    </row>
    <row r="85" spans="2:15" hidden="1" outlineLevel="1" x14ac:dyDescent="0.3">
      <c r="B85" s="7" t="str">
        <v>HXMOR</v>
      </c>
      <c r="C85" s="32" t="str">
        <f>IF(B85="","-",_xlfn.XLOOKUP($B85,'Base de données'!$B:$B,SECRET!$X:$X,"",0,1))</f>
        <v>Huet Henri</v>
      </c>
      <c r="D85" s="27">
        <f>IF(B85="","-",_xlfn.XLOOKUP($B85,'Base de données'!$B:$B,'Base de données'!$A:$A,"",0,1))</f>
        <v>45809</v>
      </c>
      <c r="E85" s="27" t="str">
        <f>IF(B85="","-",_xlfn.XLOOKUP($B85,'Base de données'!$B:$B,'Base de données'!$L:$L,"",0,1))</f>
        <v>Île-de-France</v>
      </c>
      <c r="G85" s="7" t="str">
        <f ca="1"/>
        <v>1DR5Q</v>
      </c>
      <c r="H85" s="32" t="str">
        <f ca="1">IF(G85="","-",_xlfn.XLOOKUP($G85,'Base de données'!$B:$B,SECRET!$X:$X,"",0,1))</f>
        <v>Vasseur Matthieu</v>
      </c>
      <c r="I85" s="27">
        <f ca="1">IF(G85="","-",_xlfn.XLOOKUP($G85,'Base de données'!$B:$B,'Base de données'!$A:$A,"",0,-1))</f>
        <v>45870</v>
      </c>
      <c r="J85" s="27" t="str">
        <f ca="1">IF(G85="","-",_xlfn.XLOOKUP($G85,'Base de données'!$B:$B,'Base de données'!$L:$L,"",0,1))</f>
        <v>Bretagne</v>
      </c>
      <c r="M85" s="32" t="str">
        <f>IF(L85="","-",_xlfn.XLOOKUP($L85,'Base de données'!$B:$B,SECRET!$X:$X,"",0,1))</f>
        <v>-</v>
      </c>
      <c r="N85" s="27" t="str">
        <f>IF(L85="","-",_xlfn.XLOOKUP($L85,'Base de données'!$B:$B,'Base de données'!$A:$A,"",0,1))</f>
        <v>-</v>
      </c>
      <c r="O85" s="27" t="str">
        <f>IF(L85="","-",_xlfn.XLOOKUP($L85,'Base de données'!$B:$B,'Base de données'!$A:$A,"",0,-1))</f>
        <v>-</v>
      </c>
    </row>
    <row r="86" spans="2:15" hidden="1" outlineLevel="1" x14ac:dyDescent="0.3">
      <c r="B86" s="7" t="str">
        <v>FL5LL</v>
      </c>
      <c r="C86" s="32" t="str">
        <f>IF(B86="","-",_xlfn.XLOOKUP($B86,'Base de données'!$B:$B,SECRET!$X:$X,"",0,1))</f>
        <v>Hamon Hugues</v>
      </c>
      <c r="D86" s="27">
        <f>IF(B86="","-",_xlfn.XLOOKUP($B86,'Base de données'!$B:$B,'Base de données'!$A:$A,"",0,1))</f>
        <v>45809</v>
      </c>
      <c r="E86" s="27" t="str">
        <f>IF(B86="","-",_xlfn.XLOOKUP($B86,'Base de données'!$B:$B,'Base de données'!$L:$L,"",0,1))</f>
        <v>Pays de la Loire</v>
      </c>
      <c r="G86" s="7" t="str">
        <f ca="1"/>
        <v>IGIZ6</v>
      </c>
      <c r="H86" s="32" t="str">
        <f ca="1">IF(G86="","-",_xlfn.XLOOKUP($G86,'Base de données'!$B:$B,SECRET!$X:$X,"",0,1))</f>
        <v>Delaunay Denis</v>
      </c>
      <c r="I86" s="27">
        <f ca="1">IF(G86="","-",_xlfn.XLOOKUP($G86,'Base de données'!$B:$B,'Base de données'!$A:$A,"",0,-1))</f>
        <v>45689</v>
      </c>
      <c r="J86" s="27" t="str">
        <f ca="1">IF(G86="","-",_xlfn.XLOOKUP($G86,'Base de données'!$B:$B,'Base de données'!$L:$L,"",0,1))</f>
        <v>Grand Est</v>
      </c>
      <c r="M86" s="32" t="str">
        <f>IF(L86="","-",_xlfn.XLOOKUP($L86,'Base de données'!$B:$B,SECRET!$X:$X,"",0,1))</f>
        <v>-</v>
      </c>
      <c r="N86" s="27" t="str">
        <f>IF(L86="","-",_xlfn.XLOOKUP($L86,'Base de données'!$B:$B,'Base de données'!$A:$A,"",0,1))</f>
        <v>-</v>
      </c>
      <c r="O86" s="27" t="str">
        <f>IF(L86="","-",_xlfn.XLOOKUP($L86,'Base de données'!$B:$B,'Base de données'!$A:$A,"",0,-1))</f>
        <v>-</v>
      </c>
    </row>
    <row r="87" spans="2:15" hidden="1" outlineLevel="1" x14ac:dyDescent="0.3">
      <c r="B87" s="7" t="str">
        <v>E7KKO</v>
      </c>
      <c r="C87" s="32" t="str">
        <f>IF(B87="","-",_xlfn.XLOOKUP($B87,'Base de données'!$B:$B,SECRET!$X:$X,"",0,1))</f>
        <v>Charrier François</v>
      </c>
      <c r="D87" s="27">
        <f>IF(B87="","-",_xlfn.XLOOKUP($B87,'Base de données'!$B:$B,'Base de données'!$A:$A,"",0,1))</f>
        <v>45809</v>
      </c>
      <c r="E87" s="27" t="str">
        <f>IF(B87="","-",_xlfn.XLOOKUP($B87,'Base de données'!$B:$B,'Base de données'!$L:$L,"",0,1))</f>
        <v>Bourgogne-Franche-Comté</v>
      </c>
      <c r="G87" s="7" t="str">
        <f ca="1"/>
        <v>B7BI1</v>
      </c>
      <c r="H87" s="32" t="str">
        <f ca="1">IF(G87="","-",_xlfn.XLOOKUP($G87,'Base de données'!$B:$B,SECRET!$X:$X,"",0,1))</f>
        <v>Petitjean Jacqueline</v>
      </c>
      <c r="I87" s="27">
        <f ca="1">IF(G87="","-",_xlfn.XLOOKUP($G87,'Base de données'!$B:$B,'Base de données'!$A:$A,"",0,-1))</f>
        <v>45931</v>
      </c>
      <c r="J87" s="27" t="str">
        <f ca="1">IF(G87="","-",_xlfn.XLOOKUP($G87,'Base de données'!$B:$B,'Base de données'!$L:$L,"",0,1))</f>
        <v>Île-de-France</v>
      </c>
      <c r="M87" s="32" t="str">
        <f>IF(L87="","-",_xlfn.XLOOKUP($L87,'Base de données'!$B:$B,SECRET!$X:$X,"",0,1))</f>
        <v>-</v>
      </c>
      <c r="N87" s="27" t="str">
        <f>IF(L87="","-",_xlfn.XLOOKUP($L87,'Base de données'!$B:$B,'Base de données'!$A:$A,"",0,1))</f>
        <v>-</v>
      </c>
      <c r="O87" s="27" t="str">
        <f>IF(L87="","-",_xlfn.XLOOKUP($L87,'Base de données'!$B:$B,'Base de données'!$A:$A,"",0,-1))</f>
        <v>-</v>
      </c>
    </row>
    <row r="88" spans="2:15" hidden="1" outlineLevel="1" x14ac:dyDescent="0.3">
      <c r="B88" s="7" t="str">
        <v>E1F3Q</v>
      </c>
      <c r="C88" s="32" t="str">
        <f>IF(B88="","-",_xlfn.XLOOKUP($B88,'Base de données'!$B:$B,SECRET!$X:$X,"",0,1))</f>
        <v>Wagner Christiane</v>
      </c>
      <c r="D88" s="27">
        <f>IF(B88="","-",_xlfn.XLOOKUP($B88,'Base de données'!$B:$B,'Base de données'!$A:$A,"",0,1))</f>
        <v>45809</v>
      </c>
      <c r="E88" s="27" t="str">
        <f>IF(B88="","-",_xlfn.XLOOKUP($B88,'Base de données'!$B:$B,'Base de données'!$L:$L,"",0,1))</f>
        <v>Pays de la Loire</v>
      </c>
      <c r="G88" s="7" t="str">
        <f ca="1"/>
        <v>J8HTM</v>
      </c>
      <c r="H88" s="32" t="str">
        <f ca="1">IF(G88="","-",_xlfn.XLOOKUP($G88,'Base de données'!$B:$B,SECRET!$X:$X,"",0,1))</f>
        <v>Pires Alphonse</v>
      </c>
      <c r="I88" s="27">
        <f ca="1">IF(G88="","-",_xlfn.XLOOKUP($G88,'Base de données'!$B:$B,'Base de données'!$A:$A,"",0,-1))</f>
        <v>45717</v>
      </c>
      <c r="J88" s="27" t="str">
        <f ca="1">IF(G88="","-",_xlfn.XLOOKUP($G88,'Base de données'!$B:$B,'Base de données'!$L:$L,"",0,1))</f>
        <v>Île-de-France</v>
      </c>
      <c r="M88" s="32" t="str">
        <f>IF(L88="","-",_xlfn.XLOOKUP($L88,'Base de données'!$B:$B,SECRET!$X:$X,"",0,1))</f>
        <v>-</v>
      </c>
      <c r="N88" s="27" t="str">
        <f>IF(L88="","-",_xlfn.XLOOKUP($L88,'Base de données'!$B:$B,'Base de données'!$A:$A,"",0,1))</f>
        <v>-</v>
      </c>
      <c r="O88" s="27" t="str">
        <f>IF(L88="","-",_xlfn.XLOOKUP($L88,'Base de données'!$B:$B,'Base de données'!$A:$A,"",0,-1))</f>
        <v>-</v>
      </c>
    </row>
    <row r="89" spans="2:15" hidden="1" outlineLevel="1" x14ac:dyDescent="0.3">
      <c r="B89" s="7" t="str">
        <v>L8YK1</v>
      </c>
      <c r="C89" s="32" t="str">
        <f>IF(B89="","-",_xlfn.XLOOKUP($B89,'Base de données'!$B:$B,SECRET!$X:$X,"",0,1))</f>
        <v>Tessier Anne</v>
      </c>
      <c r="D89" s="27">
        <f>IF(B89="","-",_xlfn.XLOOKUP($B89,'Base de données'!$B:$B,'Base de données'!$A:$A,"",0,1))</f>
        <v>45809</v>
      </c>
      <c r="E89" s="27" t="str">
        <f>IF(B89="","-",_xlfn.XLOOKUP($B89,'Base de données'!$B:$B,'Base de données'!$L:$L,"",0,1))</f>
        <v>Bourgogne-Franche-Comté</v>
      </c>
      <c r="G89" s="7" t="str">
        <f ca="1"/>
        <v>DJA7N</v>
      </c>
      <c r="H89" s="32" t="str">
        <f ca="1">IF(G89="","-",_xlfn.XLOOKUP($G89,'Base de données'!$B:$B,SECRET!$X:$X,"",0,1))</f>
        <v>Pelletier Benjamin</v>
      </c>
      <c r="I89" s="27">
        <f ca="1">IF(G89="","-",_xlfn.XLOOKUP($G89,'Base de données'!$B:$B,'Base de données'!$A:$A,"",0,-1))</f>
        <v>45778</v>
      </c>
      <c r="J89" s="27" t="str">
        <f ca="1">IF(G89="","-",_xlfn.XLOOKUP($G89,'Base de données'!$B:$B,'Base de données'!$L:$L,"",0,1))</f>
        <v>Hauts-de-France</v>
      </c>
      <c r="M89" s="32" t="str">
        <f>IF(L89="","-",_xlfn.XLOOKUP($L89,'Base de données'!$B:$B,SECRET!$X:$X,"",0,1))</f>
        <v>-</v>
      </c>
      <c r="N89" s="27" t="str">
        <f>IF(L89="","-",_xlfn.XLOOKUP($L89,'Base de données'!$B:$B,'Base de données'!$A:$A,"",0,1))</f>
        <v>-</v>
      </c>
      <c r="O89" s="27" t="str">
        <f>IF(L89="","-",_xlfn.XLOOKUP($L89,'Base de données'!$B:$B,'Base de données'!$A:$A,"",0,-1))</f>
        <v>-</v>
      </c>
    </row>
    <row r="90" spans="2:15" hidden="1" outlineLevel="1" x14ac:dyDescent="0.3">
      <c r="B90" s="7" t="str">
        <v>PSBJQ</v>
      </c>
      <c r="C90" s="32" t="str">
        <f>IF(B90="","-",_xlfn.XLOOKUP($B90,'Base de données'!$B:$B,SECRET!$X:$X,"",0,1))</f>
        <v>Bailly Astrid</v>
      </c>
      <c r="D90" s="27">
        <f>IF(B90="","-",_xlfn.XLOOKUP($B90,'Base de données'!$B:$B,'Base de données'!$A:$A,"",0,1))</f>
        <v>45809</v>
      </c>
      <c r="E90" s="27" t="str">
        <f>IF(B90="","-",_xlfn.XLOOKUP($B90,'Base de données'!$B:$B,'Base de données'!$L:$L,"",0,1))</f>
        <v>Provence-Alpes-Côte d’Azur</v>
      </c>
      <c r="G90" s="7" t="str">
        <f ca="1"/>
        <v>OOB0W</v>
      </c>
      <c r="H90" s="32" t="str">
        <f ca="1">IF(G90="","-",_xlfn.XLOOKUP($G90,'Base de données'!$B:$B,SECRET!$X:$X,"",0,1))</f>
        <v>Guillot Chantal</v>
      </c>
      <c r="I90" s="27">
        <f ca="1">IF(G90="","-",_xlfn.XLOOKUP($G90,'Base de données'!$B:$B,'Base de données'!$A:$A,"",0,-1))</f>
        <v>45689</v>
      </c>
      <c r="J90" s="27" t="str">
        <f ca="1">IF(G90="","-",_xlfn.XLOOKUP($G90,'Base de données'!$B:$B,'Base de données'!$L:$L,"",0,1))</f>
        <v>Centre-Val de Loire</v>
      </c>
      <c r="M90" s="32" t="str">
        <f>IF(L90="","-",_xlfn.XLOOKUP($L90,'Base de données'!$B:$B,SECRET!$X:$X,"",0,1))</f>
        <v>-</v>
      </c>
      <c r="N90" s="27" t="str">
        <f>IF(L90="","-",_xlfn.XLOOKUP($L90,'Base de données'!$B:$B,'Base de données'!$A:$A,"",0,1))</f>
        <v>-</v>
      </c>
      <c r="O90" s="27" t="str">
        <f>IF(L90="","-",_xlfn.XLOOKUP($L90,'Base de données'!$B:$B,'Base de données'!$A:$A,"",0,-1))</f>
        <v>-</v>
      </c>
    </row>
    <row r="91" spans="2:15" hidden="1" outlineLevel="1" x14ac:dyDescent="0.3">
      <c r="B91" s="7" t="str">
        <v>KF5K6</v>
      </c>
      <c r="C91" s="32" t="str">
        <f>IF(B91="","-",_xlfn.XLOOKUP($B91,'Base de données'!$B:$B,SECRET!$X:$X,"",0,1))</f>
        <v>Albert Jacques</v>
      </c>
      <c r="D91" s="27">
        <f>IF(B91="","-",_xlfn.XLOOKUP($B91,'Base de données'!$B:$B,'Base de données'!$A:$A,"",0,1))</f>
        <v>45839</v>
      </c>
      <c r="E91" s="27" t="str">
        <f>IF(B91="","-",_xlfn.XLOOKUP($B91,'Base de données'!$B:$B,'Base de données'!$L:$L,"",0,1))</f>
        <v>Corse</v>
      </c>
      <c r="G91" s="7" t="str">
        <f ca="1"/>
        <v>G5QWQ</v>
      </c>
      <c r="H91" s="32" t="str">
        <f ca="1">IF(G91="","-",_xlfn.XLOOKUP($G91,'Base de données'!$B:$B,SECRET!$X:$X,"",0,1))</f>
        <v>Thibault Alfred</v>
      </c>
      <c r="I91" s="27">
        <f ca="1">IF(G91="","-",_xlfn.XLOOKUP($G91,'Base de données'!$B:$B,'Base de données'!$A:$A,"",0,-1))</f>
        <v>45931</v>
      </c>
      <c r="J91" s="27" t="str">
        <f ca="1">IF(G91="","-",_xlfn.XLOOKUP($G91,'Base de données'!$B:$B,'Base de données'!$L:$L,"",0,1))</f>
        <v>Hauts-de-France</v>
      </c>
      <c r="M91" s="32" t="str">
        <f>IF(L91="","-",_xlfn.XLOOKUP($L91,'Base de données'!$B:$B,SECRET!$X:$X,"",0,1))</f>
        <v>-</v>
      </c>
      <c r="N91" s="27" t="str">
        <f>IF(L91="","-",_xlfn.XLOOKUP($L91,'Base de données'!$B:$B,'Base de données'!$A:$A,"",0,1))</f>
        <v>-</v>
      </c>
      <c r="O91" s="27" t="str">
        <f>IF(L91="","-",_xlfn.XLOOKUP($L91,'Base de données'!$B:$B,'Base de données'!$A:$A,"",0,-1))</f>
        <v>-</v>
      </c>
    </row>
    <row r="92" spans="2:15" hidden="1" outlineLevel="1" x14ac:dyDescent="0.3">
      <c r="B92" s="7" t="str">
        <v>HWU04</v>
      </c>
      <c r="C92" s="32" t="str">
        <f>IF(B92="","-",_xlfn.XLOOKUP($B92,'Base de données'!$B:$B,SECRET!$X:$X,"",0,1))</f>
        <v>Seguin Georges</v>
      </c>
      <c r="D92" s="27">
        <f>IF(B92="","-",_xlfn.XLOOKUP($B92,'Base de données'!$B:$B,'Base de données'!$A:$A,"",0,1))</f>
        <v>45839</v>
      </c>
      <c r="E92" s="27" t="str">
        <f>IF(B92="","-",_xlfn.XLOOKUP($B92,'Base de données'!$B:$B,'Base de données'!$L:$L,"",0,1))</f>
        <v>Corse</v>
      </c>
      <c r="G92" s="7" t="str">
        <f ca="1"/>
        <v>26NYS</v>
      </c>
      <c r="H92" s="32" t="str">
        <f ca="1">IF(G92="","-",_xlfn.XLOOKUP($G92,'Base de données'!$B:$B,SECRET!$X:$X,"",0,1))</f>
        <v>Noël Sophie</v>
      </c>
      <c r="I92" s="27">
        <f ca="1">IF(G92="","-",_xlfn.XLOOKUP($G92,'Base de données'!$B:$B,'Base de données'!$A:$A,"",0,-1))</f>
        <v>45778</v>
      </c>
      <c r="J92" s="27" t="str">
        <f ca="1">IF(G92="","-",_xlfn.XLOOKUP($G92,'Base de données'!$B:$B,'Base de données'!$L:$L,"",0,1))</f>
        <v>Centre-Val de Loire</v>
      </c>
      <c r="M92" s="32" t="str">
        <f>IF(L92="","-",_xlfn.XLOOKUP($L92,'Base de données'!$B:$B,SECRET!$X:$X,"",0,1))</f>
        <v>-</v>
      </c>
      <c r="N92" s="27" t="str">
        <f>IF(L92="","-",_xlfn.XLOOKUP($L92,'Base de données'!$B:$B,'Base de données'!$A:$A,"",0,1))</f>
        <v>-</v>
      </c>
      <c r="O92" s="27" t="str">
        <f>IF(L92="","-",_xlfn.XLOOKUP($L92,'Base de données'!$B:$B,'Base de données'!$A:$A,"",0,-1))</f>
        <v>-</v>
      </c>
    </row>
    <row r="93" spans="2:15" hidden="1" outlineLevel="1" x14ac:dyDescent="0.3">
      <c r="B93" s="7" t="str">
        <v>FSJUC</v>
      </c>
      <c r="C93" s="32" t="str">
        <f>IF(B93="","-",_xlfn.XLOOKUP($B93,'Base de données'!$B:$B,SECRET!$X:$X,"",0,1))</f>
        <v>Descamps Christiane</v>
      </c>
      <c r="D93" s="27">
        <f>IF(B93="","-",_xlfn.XLOOKUP($B93,'Base de données'!$B:$B,'Base de données'!$A:$A,"",0,1))</f>
        <v>45839</v>
      </c>
      <c r="E93" s="27" t="str">
        <f>IF(B93="","-",_xlfn.XLOOKUP($B93,'Base de données'!$B:$B,'Base de données'!$L:$L,"",0,1))</f>
        <v>Pays de la Loire</v>
      </c>
      <c r="G93" s="7" t="str">
        <f ca="1"/>
        <v>8GBTA</v>
      </c>
      <c r="H93" s="32" t="str">
        <f ca="1">IF(G93="","-",_xlfn.XLOOKUP($G93,'Base de données'!$B:$B,SECRET!$X:$X,"",0,1))</f>
        <v>Julien Claude</v>
      </c>
      <c r="I93" s="27">
        <f ca="1">IF(G93="","-",_xlfn.XLOOKUP($G93,'Base de données'!$B:$B,'Base de données'!$A:$A,"",0,-1))</f>
        <v>45839</v>
      </c>
      <c r="J93" s="27" t="str">
        <f ca="1">IF(G93="","-",_xlfn.XLOOKUP($G93,'Base de données'!$B:$B,'Base de données'!$L:$L,"",0,1))</f>
        <v>Île-de-France</v>
      </c>
      <c r="M93" s="32" t="str">
        <f>IF(L93="","-",_xlfn.XLOOKUP($L93,'Base de données'!$B:$B,SECRET!$X:$X,"",0,1))</f>
        <v>-</v>
      </c>
      <c r="N93" s="27" t="str">
        <f>IF(L93="","-",_xlfn.XLOOKUP($L93,'Base de données'!$B:$B,'Base de données'!$A:$A,"",0,1))</f>
        <v>-</v>
      </c>
      <c r="O93" s="27" t="str">
        <f>IF(L93="","-",_xlfn.XLOOKUP($L93,'Base de données'!$B:$B,'Base de données'!$A:$A,"",0,-1))</f>
        <v>-</v>
      </c>
    </row>
    <row r="94" spans="2:15" hidden="1" outlineLevel="1" x14ac:dyDescent="0.3">
      <c r="B94" s="7" t="str">
        <v>PE1OL</v>
      </c>
      <c r="C94" s="32" t="str">
        <f>IF(B94="","-",_xlfn.XLOOKUP($B94,'Base de données'!$B:$B,SECRET!$X:$X,"",0,1))</f>
        <v>Vallée Odette</v>
      </c>
      <c r="D94" s="27">
        <f>IF(B94="","-",_xlfn.XLOOKUP($B94,'Base de données'!$B:$B,'Base de données'!$A:$A,"",0,1))</f>
        <v>45839</v>
      </c>
      <c r="E94" s="27" t="str">
        <f>IF(B94="","-",_xlfn.XLOOKUP($B94,'Base de données'!$B:$B,'Base de données'!$L:$L,"",0,1))</f>
        <v>Bretagne</v>
      </c>
      <c r="G94" s="7" t="str">
        <f ca="1"/>
        <v>6EZS4</v>
      </c>
      <c r="H94" s="32" t="str">
        <f ca="1">IF(G94="","-",_xlfn.XLOOKUP($G94,'Base de données'!$B:$B,SECRET!$X:$X,"",0,1))</f>
        <v>Vasseur Aurélie</v>
      </c>
      <c r="I94" s="27">
        <f ca="1">IF(G94="","-",_xlfn.XLOOKUP($G94,'Base de données'!$B:$B,'Base de données'!$A:$A,"",0,-1))</f>
        <v>45689</v>
      </c>
      <c r="J94" s="27" t="str">
        <f ca="1">IF(G94="","-",_xlfn.XLOOKUP($G94,'Base de données'!$B:$B,'Base de données'!$L:$L,"",0,1))</f>
        <v>Pays de la Loire</v>
      </c>
      <c r="M94" s="32" t="str">
        <f>IF(L94="","-",_xlfn.XLOOKUP($L94,'Base de données'!$B:$B,SECRET!$X:$X,"",0,1))</f>
        <v>-</v>
      </c>
      <c r="N94" s="27" t="str">
        <f>IF(L94="","-",_xlfn.XLOOKUP($L94,'Base de données'!$B:$B,'Base de données'!$A:$A,"",0,1))</f>
        <v>-</v>
      </c>
      <c r="O94" s="27" t="str">
        <f>IF(L94="","-",_xlfn.XLOOKUP($L94,'Base de données'!$B:$B,'Base de données'!$A:$A,"",0,-1))</f>
        <v>-</v>
      </c>
    </row>
    <row r="95" spans="2:15" hidden="1" outlineLevel="1" x14ac:dyDescent="0.3">
      <c r="B95" s="7" t="str">
        <v>VAPYB</v>
      </c>
      <c r="C95" s="32" t="str">
        <f>IF(B95="","-",_xlfn.XLOOKUP($B95,'Base de données'!$B:$B,SECRET!$X:$X,"",0,1))</f>
        <v>Bailly Josette</v>
      </c>
      <c r="D95" s="27">
        <f>IF(B95="","-",_xlfn.XLOOKUP($B95,'Base de données'!$B:$B,'Base de données'!$A:$A,"",0,1))</f>
        <v>45839</v>
      </c>
      <c r="E95" s="27" t="str">
        <f>IF(B95="","-",_xlfn.XLOOKUP($B95,'Base de données'!$B:$B,'Base de données'!$L:$L,"",0,1))</f>
        <v>Pays de la Loire</v>
      </c>
      <c r="G95" s="7" t="str">
        <f ca="1"/>
        <v>6OHRU</v>
      </c>
      <c r="H95" s="32" t="str">
        <f ca="1">IF(G95="","-",_xlfn.XLOOKUP($G95,'Base de données'!$B:$B,SECRET!$X:$X,"",0,1))</f>
        <v>Valette Victor</v>
      </c>
      <c r="I95" s="27">
        <f ca="1">IF(G95="","-",_xlfn.XLOOKUP($G95,'Base de données'!$B:$B,'Base de données'!$A:$A,"",0,-1))</f>
        <v>45748</v>
      </c>
      <c r="J95" s="27" t="str">
        <f ca="1">IF(G95="","-",_xlfn.XLOOKUP($G95,'Base de données'!$B:$B,'Base de données'!$L:$L,"",0,1))</f>
        <v>Nouvelle-Aquitaine</v>
      </c>
      <c r="M95" s="32" t="str">
        <f>IF(L95="","-",_xlfn.XLOOKUP($L95,'Base de données'!$B:$B,SECRET!$X:$X,"",0,1))</f>
        <v>-</v>
      </c>
      <c r="N95" s="27" t="str">
        <f>IF(L95="","-",_xlfn.XLOOKUP($L95,'Base de données'!$B:$B,'Base de données'!$A:$A,"",0,1))</f>
        <v>-</v>
      </c>
      <c r="O95" s="27" t="str">
        <f>IF(L95="","-",_xlfn.XLOOKUP($L95,'Base de données'!$B:$B,'Base de données'!$A:$A,"",0,-1))</f>
        <v>-</v>
      </c>
    </row>
    <row r="96" spans="2:15" hidden="1" outlineLevel="1" x14ac:dyDescent="0.3">
      <c r="B96" s="7" t="str">
        <v>1RM9T</v>
      </c>
      <c r="C96" s="32" t="str">
        <f>IF(B96="","-",_xlfn.XLOOKUP($B96,'Base de données'!$B:$B,SECRET!$X:$X,"",0,1))</f>
        <v>Bonnet Margot</v>
      </c>
      <c r="D96" s="27">
        <f>IF(B96="","-",_xlfn.XLOOKUP($B96,'Base de données'!$B:$B,'Base de données'!$A:$A,"",0,1))</f>
        <v>45839</v>
      </c>
      <c r="E96" s="27" t="str">
        <f>IF(B96="","-",_xlfn.XLOOKUP($B96,'Base de données'!$B:$B,'Base de données'!$L:$L,"",0,1))</f>
        <v>Centre-Val de Loire</v>
      </c>
      <c r="G96" s="7" t="str">
        <f ca="1"/>
        <v>6FW9W</v>
      </c>
      <c r="H96" s="32" t="str">
        <f ca="1">IF(G96="","-",_xlfn.XLOOKUP($G96,'Base de données'!$B:$B,SECRET!$X:$X,"",0,1))</f>
        <v>Marchand Christiane</v>
      </c>
      <c r="I96" s="27">
        <f ca="1">IF(G96="","-",_xlfn.XLOOKUP($G96,'Base de données'!$B:$B,'Base de données'!$A:$A,"",0,-1))</f>
        <v>45717</v>
      </c>
      <c r="J96" s="27" t="str">
        <f ca="1">IF(G96="","-",_xlfn.XLOOKUP($G96,'Base de données'!$B:$B,'Base de données'!$L:$L,"",0,1))</f>
        <v>Bourgogne-Franche-Comté</v>
      </c>
      <c r="M96" s="32" t="str">
        <f>IF(L96="","-",_xlfn.XLOOKUP($L96,'Base de données'!$B:$B,SECRET!$X:$X,"",0,1))</f>
        <v>-</v>
      </c>
      <c r="N96" s="27" t="str">
        <f>IF(L96="","-",_xlfn.XLOOKUP($L96,'Base de données'!$B:$B,'Base de données'!$A:$A,"",0,1))</f>
        <v>-</v>
      </c>
      <c r="O96" s="27" t="str">
        <f>IF(L96="","-",_xlfn.XLOOKUP($L96,'Base de données'!$B:$B,'Base de données'!$A:$A,"",0,-1))</f>
        <v>-</v>
      </c>
    </row>
    <row r="97" spans="2:15" hidden="1" outlineLevel="1" x14ac:dyDescent="0.3">
      <c r="B97" s="7" t="str">
        <v>DB9DS</v>
      </c>
      <c r="C97" s="32" t="str">
        <f>IF(B97="","-",_xlfn.XLOOKUP($B97,'Base de données'!$B:$B,SECRET!$X:$X,"",0,1))</f>
        <v>Maury Andrée</v>
      </c>
      <c r="D97" s="27">
        <f>IF(B97="","-",_xlfn.XLOOKUP($B97,'Base de données'!$B:$B,'Base de données'!$A:$A,"",0,1))</f>
        <v>45839</v>
      </c>
      <c r="E97" s="27" t="str">
        <f>IF(B97="","-",_xlfn.XLOOKUP($B97,'Base de données'!$B:$B,'Base de données'!$L:$L,"",0,1))</f>
        <v>Provence-Alpes-Côte d’Azur</v>
      </c>
      <c r="G97" s="7" t="str">
        <f ca="1"/>
        <v>B4AHL</v>
      </c>
      <c r="H97" s="32" t="str">
        <f ca="1">IF(G97="","-",_xlfn.XLOOKUP($G97,'Base de données'!$B:$B,SECRET!$X:$X,"",0,1))</f>
        <v>Bourgeois Emmanuel</v>
      </c>
      <c r="I97" s="27">
        <f ca="1">IF(G97="","-",_xlfn.XLOOKUP($G97,'Base de données'!$B:$B,'Base de données'!$A:$A,"",0,-1))</f>
        <v>45809</v>
      </c>
      <c r="J97" s="27" t="str">
        <f ca="1">IF(G97="","-",_xlfn.XLOOKUP($G97,'Base de données'!$B:$B,'Base de données'!$L:$L,"",0,1))</f>
        <v>Nouvelle-Aquitaine</v>
      </c>
      <c r="M97" s="32" t="str">
        <f>IF(L97="","-",_xlfn.XLOOKUP($L97,'Base de données'!$B:$B,SECRET!$X:$X,"",0,1))</f>
        <v>-</v>
      </c>
      <c r="N97" s="27" t="str">
        <f>IF(L97="","-",_xlfn.XLOOKUP($L97,'Base de données'!$B:$B,'Base de données'!$A:$A,"",0,1))</f>
        <v>-</v>
      </c>
      <c r="O97" s="27" t="str">
        <f>IF(L97="","-",_xlfn.XLOOKUP($L97,'Base de données'!$B:$B,'Base de données'!$A:$A,"",0,-1))</f>
        <v>-</v>
      </c>
    </row>
    <row r="98" spans="2:15" hidden="1" outlineLevel="1" x14ac:dyDescent="0.3">
      <c r="B98" s="7" t="str">
        <v>2N2YG</v>
      </c>
      <c r="C98" s="32" t="str">
        <f>IF(B98="","-",_xlfn.XLOOKUP($B98,'Base de données'!$B:$B,SECRET!$X:$X,"",0,1))</f>
        <v>Payet François</v>
      </c>
      <c r="D98" s="27">
        <f>IF(B98="","-",_xlfn.XLOOKUP($B98,'Base de données'!$B:$B,'Base de données'!$A:$A,"",0,1))</f>
        <v>45839</v>
      </c>
      <c r="E98" s="27" t="str">
        <f>IF(B98="","-",_xlfn.XLOOKUP($B98,'Base de données'!$B:$B,'Base de données'!$L:$L,"",0,1))</f>
        <v>Île-de-France</v>
      </c>
      <c r="G98" s="7" t="str">
        <f ca="1"/>
        <v>P6EK9</v>
      </c>
      <c r="H98" s="32" t="str">
        <f ca="1">IF(G98="","-",_xlfn.XLOOKUP($G98,'Base de données'!$B:$B,SECRET!$X:$X,"",0,1))</f>
        <v>Bazin Mathilde</v>
      </c>
      <c r="I98" s="27">
        <f ca="1">IF(G98="","-",_xlfn.XLOOKUP($G98,'Base de données'!$B:$B,'Base de données'!$A:$A,"",0,-1))</f>
        <v>45839</v>
      </c>
      <c r="J98" s="27" t="str">
        <f ca="1">IF(G98="","-",_xlfn.XLOOKUP($G98,'Base de données'!$B:$B,'Base de données'!$L:$L,"",0,1))</f>
        <v>Normandie</v>
      </c>
      <c r="M98" s="32" t="str">
        <f>IF(L98="","-",_xlfn.XLOOKUP($L98,'Base de données'!$B:$B,SECRET!$X:$X,"",0,1))</f>
        <v>-</v>
      </c>
      <c r="N98" s="27" t="str">
        <f>IF(L98="","-",_xlfn.XLOOKUP($L98,'Base de données'!$B:$B,'Base de données'!$A:$A,"",0,1))</f>
        <v>-</v>
      </c>
      <c r="O98" s="27" t="str">
        <f>IF(L98="","-",_xlfn.XLOOKUP($L98,'Base de données'!$B:$B,'Base de données'!$A:$A,"",0,-1))</f>
        <v>-</v>
      </c>
    </row>
    <row r="99" spans="2:15" hidden="1" outlineLevel="1" x14ac:dyDescent="0.3">
      <c r="B99" s="7" t="str">
        <v>W849I</v>
      </c>
      <c r="C99" s="32" t="str">
        <f>IF(B99="","-",_xlfn.XLOOKUP($B99,'Base de données'!$B:$B,SECRET!$X:$X,"",0,1))</f>
        <v>Bigot Étienne</v>
      </c>
      <c r="D99" s="27">
        <f>IF(B99="","-",_xlfn.XLOOKUP($B99,'Base de données'!$B:$B,'Base de données'!$A:$A,"",0,1))</f>
        <v>45839</v>
      </c>
      <c r="E99" s="27" t="str">
        <f>IF(B99="","-",_xlfn.XLOOKUP($B99,'Base de données'!$B:$B,'Base de données'!$L:$L,"",0,1))</f>
        <v>Grand Est</v>
      </c>
      <c r="G99" s="7" t="str">
        <f ca="1"/>
        <v>WXLIG</v>
      </c>
      <c r="H99" s="32" t="str">
        <f ca="1">IF(G99="","-",_xlfn.XLOOKUP($G99,'Base de données'!$B:$B,SECRET!$X:$X,"",0,1))</f>
        <v>Pichon Étienne</v>
      </c>
      <c r="I99" s="27">
        <f ca="1">IF(G99="","-",_xlfn.XLOOKUP($G99,'Base de données'!$B:$B,'Base de données'!$A:$A,"",0,-1))</f>
        <v>45931</v>
      </c>
      <c r="J99" s="27" t="str">
        <f ca="1">IF(G99="","-",_xlfn.XLOOKUP($G99,'Base de données'!$B:$B,'Base de données'!$L:$L,"",0,1))</f>
        <v>Pays de la Loire</v>
      </c>
      <c r="M99" s="32" t="str">
        <f>IF(L99="","-",_xlfn.XLOOKUP($L99,'Base de données'!$B:$B,SECRET!$X:$X,"",0,1))</f>
        <v>-</v>
      </c>
      <c r="N99" s="27" t="str">
        <f>IF(L99="","-",_xlfn.XLOOKUP($L99,'Base de données'!$B:$B,'Base de données'!$A:$A,"",0,1))</f>
        <v>-</v>
      </c>
      <c r="O99" s="27" t="str">
        <f>IF(L99="","-",_xlfn.XLOOKUP($L99,'Base de données'!$B:$B,'Base de données'!$A:$A,"",0,-1))</f>
        <v>-</v>
      </c>
    </row>
    <row r="100" spans="2:15" hidden="1" outlineLevel="1" x14ac:dyDescent="0.3">
      <c r="B100" s="7" t="str">
        <v>XJWUR</v>
      </c>
      <c r="C100" s="32" t="str">
        <f>IF(B100="","-",_xlfn.XLOOKUP($B100,'Base de données'!$B:$B,SECRET!$X:$X,"",0,1))</f>
        <v>Riou Matthieu</v>
      </c>
      <c r="D100" s="27">
        <f>IF(B100="","-",_xlfn.XLOOKUP($B100,'Base de données'!$B:$B,'Base de données'!$A:$A,"",0,1))</f>
        <v>45839</v>
      </c>
      <c r="E100" s="27" t="str">
        <f>IF(B100="","-",_xlfn.XLOOKUP($B100,'Base de données'!$B:$B,'Base de données'!$L:$L,"",0,1))</f>
        <v>Occitanie</v>
      </c>
      <c r="G100" s="7" t="str">
        <f ca="1"/>
        <v>1TM93</v>
      </c>
      <c r="H100" s="32" t="str">
        <f ca="1">IF(G100="","-",_xlfn.XLOOKUP($G100,'Base de données'!$B:$B,SECRET!$X:$X,"",0,1))</f>
        <v>Deschamps Marthe</v>
      </c>
      <c r="I100" s="27">
        <f ca="1">IF(G100="","-",_xlfn.XLOOKUP($G100,'Base de données'!$B:$B,'Base de données'!$A:$A,"",0,-1))</f>
        <v>45748</v>
      </c>
      <c r="J100" s="27" t="str">
        <f ca="1">IF(G100="","-",_xlfn.XLOOKUP($G100,'Base de données'!$B:$B,'Base de données'!$L:$L,"",0,1))</f>
        <v>Provence-Alpes-Côte d’Azur</v>
      </c>
      <c r="M100" s="32" t="str">
        <f>IF(L100="","-",_xlfn.XLOOKUP($L100,'Base de données'!$B:$B,SECRET!$X:$X,"",0,1))</f>
        <v>-</v>
      </c>
      <c r="N100" s="27" t="str">
        <f>IF(L100="","-",_xlfn.XLOOKUP($L100,'Base de données'!$B:$B,'Base de données'!$A:$A,"",0,1))</f>
        <v>-</v>
      </c>
      <c r="O100" s="27" t="str">
        <f>IF(L100="","-",_xlfn.XLOOKUP($L100,'Base de données'!$B:$B,'Base de données'!$A:$A,"",0,-1))</f>
        <v>-</v>
      </c>
    </row>
    <row r="101" spans="2:15" hidden="1" outlineLevel="1" x14ac:dyDescent="0.3">
      <c r="B101" s="7" t="str">
        <v>8P8VA</v>
      </c>
      <c r="C101" s="32" t="str">
        <f>IF(B101="","-",_xlfn.XLOOKUP($B101,'Base de données'!$B:$B,SECRET!$X:$X,"",0,1))</f>
        <v>Langlois Clémence</v>
      </c>
      <c r="D101" s="27">
        <f>IF(B101="","-",_xlfn.XLOOKUP($B101,'Base de données'!$B:$B,'Base de données'!$A:$A,"",0,1))</f>
        <v>45870</v>
      </c>
      <c r="E101" s="27" t="str">
        <f>IF(B101="","-",_xlfn.XLOOKUP($B101,'Base de données'!$B:$B,'Base de données'!$L:$L,"",0,1))</f>
        <v>Hauts-de-France</v>
      </c>
      <c r="G101" s="7" t="str">
        <f ca="1"/>
        <v>IG2WC</v>
      </c>
      <c r="H101" s="32" t="str">
        <f ca="1">IF(G101="","-",_xlfn.XLOOKUP($G101,'Base de données'!$B:$B,SECRET!$X:$X,"",0,1))</f>
        <v>Benoit Benjamin</v>
      </c>
      <c r="I101" s="27">
        <f ca="1">IF(G101="","-",_xlfn.XLOOKUP($G101,'Base de données'!$B:$B,'Base de données'!$A:$A,"",0,-1))</f>
        <v>45839</v>
      </c>
      <c r="J101" s="27" t="str">
        <f ca="1">IF(G101="","-",_xlfn.XLOOKUP($G101,'Base de données'!$B:$B,'Base de données'!$L:$L,"",0,1))</f>
        <v>Hauts-de-France</v>
      </c>
      <c r="M101" s="32" t="str">
        <f>IF(L101="","-",_xlfn.XLOOKUP($L101,'Base de données'!$B:$B,SECRET!$X:$X,"",0,1))</f>
        <v>-</v>
      </c>
      <c r="N101" s="27" t="str">
        <f>IF(L101="","-",_xlfn.XLOOKUP($L101,'Base de données'!$B:$B,'Base de données'!$A:$A,"",0,1))</f>
        <v>-</v>
      </c>
      <c r="O101" s="27" t="str">
        <f>IF(L101="","-",_xlfn.XLOOKUP($L101,'Base de données'!$B:$B,'Base de données'!$A:$A,"",0,-1))</f>
        <v>-</v>
      </c>
    </row>
    <row r="102" spans="2:15" hidden="1" outlineLevel="1" x14ac:dyDescent="0.3">
      <c r="B102" s="7" t="str">
        <v>EBRDJ</v>
      </c>
      <c r="C102" s="32" t="str">
        <f>IF(B102="","-",_xlfn.XLOOKUP($B102,'Base de données'!$B:$B,SECRET!$X:$X,"",0,1))</f>
        <v>Joubert Charles</v>
      </c>
      <c r="D102" s="27">
        <f>IF(B102="","-",_xlfn.XLOOKUP($B102,'Base de données'!$B:$B,'Base de données'!$A:$A,"",0,1))</f>
        <v>45870</v>
      </c>
      <c r="E102" s="27" t="str">
        <f>IF(B102="","-",_xlfn.XLOOKUP($B102,'Base de données'!$B:$B,'Base de données'!$L:$L,"",0,1))</f>
        <v>Bourgogne-Franche-Comté</v>
      </c>
      <c r="G102" s="7" t="str">
        <f ca="1"/>
        <v>PULI0</v>
      </c>
      <c r="H102" s="32" t="str">
        <f ca="1">IF(G102="","-",_xlfn.XLOOKUP($G102,'Base de données'!$B:$B,SECRET!$X:$X,"",0,1))</f>
        <v>Moulin Lucas</v>
      </c>
      <c r="I102" s="27">
        <f ca="1">IF(G102="","-",_xlfn.XLOOKUP($G102,'Base de données'!$B:$B,'Base de données'!$A:$A,"",0,-1))</f>
        <v>45689</v>
      </c>
      <c r="J102" s="27" t="str">
        <f ca="1">IF(G102="","-",_xlfn.XLOOKUP($G102,'Base de données'!$B:$B,'Base de données'!$L:$L,"",0,1))</f>
        <v>Nouvelle-Aquitaine</v>
      </c>
      <c r="M102" s="32" t="str">
        <f>IF(L102="","-",_xlfn.XLOOKUP($L102,'Base de données'!$B:$B,SECRET!$X:$X,"",0,1))</f>
        <v>-</v>
      </c>
      <c r="N102" s="27" t="str">
        <f>IF(L102="","-",_xlfn.XLOOKUP($L102,'Base de données'!$B:$B,'Base de données'!$A:$A,"",0,1))</f>
        <v>-</v>
      </c>
      <c r="O102" s="27" t="str">
        <f>IF(L102="","-",_xlfn.XLOOKUP($L102,'Base de données'!$B:$B,'Base de données'!$A:$A,"",0,-1))</f>
        <v>-</v>
      </c>
    </row>
    <row r="103" spans="2:15" hidden="1" outlineLevel="1" x14ac:dyDescent="0.3">
      <c r="B103" s="7" t="str">
        <v>3GERK</v>
      </c>
      <c r="C103" s="32" t="str">
        <f>IF(B103="","-",_xlfn.XLOOKUP($B103,'Base de données'!$B:$B,SECRET!$X:$X,"",0,1))</f>
        <v>Robin Emmanuel</v>
      </c>
      <c r="D103" s="27">
        <f>IF(B103="","-",_xlfn.XLOOKUP($B103,'Base de données'!$B:$B,'Base de données'!$A:$A,"",0,1))</f>
        <v>45870</v>
      </c>
      <c r="E103" s="27" t="str">
        <f>IF(B103="","-",_xlfn.XLOOKUP($B103,'Base de données'!$B:$B,'Base de données'!$L:$L,"",0,1))</f>
        <v>Centre-Val de Loire</v>
      </c>
      <c r="G103" s="7" t="str">
        <f ca="1"/>
        <v>MA154</v>
      </c>
      <c r="H103" s="32" t="str">
        <f ca="1">IF(G103="","-",_xlfn.XLOOKUP($G103,'Base de données'!$B:$B,SECRET!$X:$X,"",0,1))</f>
        <v>François Alix</v>
      </c>
      <c r="I103" s="27">
        <f ca="1">IF(G103="","-",_xlfn.XLOOKUP($G103,'Base de données'!$B:$B,'Base de données'!$A:$A,"",0,-1))</f>
        <v>45689</v>
      </c>
      <c r="J103" s="27" t="str">
        <f ca="1">IF(G103="","-",_xlfn.XLOOKUP($G103,'Base de données'!$B:$B,'Base de données'!$L:$L,"",0,1))</f>
        <v>Île-de-France</v>
      </c>
      <c r="M103" s="32" t="str">
        <f>IF(L103="","-",_xlfn.XLOOKUP($L103,'Base de données'!$B:$B,SECRET!$X:$X,"",0,1))</f>
        <v>-</v>
      </c>
      <c r="N103" s="27" t="str">
        <f>IF(L103="","-",_xlfn.XLOOKUP($L103,'Base de données'!$B:$B,'Base de données'!$A:$A,"",0,1))</f>
        <v>-</v>
      </c>
      <c r="O103" s="27" t="str">
        <f>IF(L103="","-",_xlfn.XLOOKUP($L103,'Base de données'!$B:$B,'Base de données'!$A:$A,"",0,-1))</f>
        <v>-</v>
      </c>
    </row>
    <row r="104" spans="2:15" hidden="1" outlineLevel="1" x14ac:dyDescent="0.3">
      <c r="B104" s="7" t="str">
        <v>BJWZO</v>
      </c>
      <c r="C104" s="32" t="str">
        <f>IF(B104="","-",_xlfn.XLOOKUP($B104,'Base de données'!$B:$B,SECRET!$X:$X,"",0,1))</f>
        <v>Gros Jacqueline</v>
      </c>
      <c r="D104" s="27">
        <f>IF(B104="","-",_xlfn.XLOOKUP($B104,'Base de données'!$B:$B,'Base de données'!$A:$A,"",0,1))</f>
        <v>45870</v>
      </c>
      <c r="E104" s="27" t="str">
        <f>IF(B104="","-",_xlfn.XLOOKUP($B104,'Base de données'!$B:$B,'Base de données'!$L:$L,"",0,1))</f>
        <v>Grand Est</v>
      </c>
      <c r="G104" s="7" t="str">
        <f ca="1"/>
        <v>GTDH4</v>
      </c>
      <c r="H104" s="32" t="str">
        <f ca="1">IF(G104="","-",_xlfn.XLOOKUP($G104,'Base de données'!$B:$B,SECRET!$X:$X,"",0,1))</f>
        <v>Marques Camille</v>
      </c>
      <c r="I104" s="27">
        <f ca="1">IF(G104="","-",_xlfn.XLOOKUP($G104,'Base de données'!$B:$B,'Base de données'!$A:$A,"",0,-1))</f>
        <v>45689</v>
      </c>
      <c r="J104" s="27" t="str">
        <f ca="1">IF(G104="","-",_xlfn.XLOOKUP($G104,'Base de données'!$B:$B,'Base de données'!$L:$L,"",0,1))</f>
        <v>Île-de-France</v>
      </c>
      <c r="M104" s="32" t="str">
        <f>IF(L104="","-",_xlfn.XLOOKUP($L104,'Base de données'!$B:$B,SECRET!$X:$X,"",0,1))</f>
        <v>-</v>
      </c>
      <c r="N104" s="27" t="str">
        <f>IF(L104="","-",_xlfn.XLOOKUP($L104,'Base de données'!$B:$B,'Base de données'!$A:$A,"",0,1))</f>
        <v>-</v>
      </c>
      <c r="O104" s="27" t="str">
        <f>IF(L104="","-",_xlfn.XLOOKUP($L104,'Base de données'!$B:$B,'Base de données'!$A:$A,"",0,-1))</f>
        <v>-</v>
      </c>
    </row>
    <row r="105" spans="2:15" hidden="1" outlineLevel="1" x14ac:dyDescent="0.3">
      <c r="B105" s="7" t="str">
        <v>XYFVD</v>
      </c>
      <c r="C105" s="32" t="str">
        <f>IF(B105="","-",_xlfn.XLOOKUP($B105,'Base de données'!$B:$B,SECRET!$X:$X,"",0,1))</f>
        <v>Richard Dominique</v>
      </c>
      <c r="D105" s="27">
        <f>IF(B105="","-",_xlfn.XLOOKUP($B105,'Base de données'!$B:$B,'Base de données'!$A:$A,"",0,1))</f>
        <v>45870</v>
      </c>
      <c r="E105" s="27" t="str">
        <f>IF(B105="","-",_xlfn.XLOOKUP($B105,'Base de données'!$B:$B,'Base de données'!$L:$L,"",0,1))</f>
        <v>Hauts-de-France</v>
      </c>
      <c r="G105" s="7" t="str">
        <f ca="1"/>
        <v>T0HSF</v>
      </c>
      <c r="H105" s="32" t="str">
        <f ca="1">IF(G105="","-",_xlfn.XLOOKUP($G105,'Base de données'!$B:$B,SECRET!$X:$X,"",0,1))</f>
        <v>Legendre Laure</v>
      </c>
      <c r="I105" s="27">
        <f ca="1">IF(G105="","-",_xlfn.XLOOKUP($G105,'Base de données'!$B:$B,'Base de données'!$A:$A,"",0,-1))</f>
        <v>45962</v>
      </c>
      <c r="J105" s="27" t="str">
        <f ca="1">IF(G105="","-",_xlfn.XLOOKUP($G105,'Base de données'!$B:$B,'Base de données'!$L:$L,"",0,1))</f>
        <v>Occitanie</v>
      </c>
      <c r="M105" s="32" t="str">
        <f>IF(L105="","-",_xlfn.XLOOKUP($L105,'Base de données'!$B:$B,SECRET!$X:$X,"",0,1))</f>
        <v>-</v>
      </c>
      <c r="N105" s="27" t="str">
        <f>IF(L105="","-",_xlfn.XLOOKUP($L105,'Base de données'!$B:$B,'Base de données'!$A:$A,"",0,1))</f>
        <v>-</v>
      </c>
      <c r="O105" s="27" t="str">
        <f>IF(L105="","-",_xlfn.XLOOKUP($L105,'Base de données'!$B:$B,'Base de données'!$A:$A,"",0,-1))</f>
        <v>-</v>
      </c>
    </row>
    <row r="106" spans="2:15" hidden="1" outlineLevel="1" x14ac:dyDescent="0.3">
      <c r="B106" s="7" t="str">
        <v>0MUMI</v>
      </c>
      <c r="C106" s="32" t="str">
        <f>IF(B106="","-",_xlfn.XLOOKUP($B106,'Base de données'!$B:$B,SECRET!$X:$X,"",0,1))</f>
        <v>Valette Bernadette</v>
      </c>
      <c r="D106" s="27">
        <f>IF(B106="","-",_xlfn.XLOOKUP($B106,'Base de données'!$B:$B,'Base de données'!$A:$A,"",0,1))</f>
        <v>45870</v>
      </c>
      <c r="E106" s="27" t="str">
        <f>IF(B106="","-",_xlfn.XLOOKUP($B106,'Base de données'!$B:$B,'Base de données'!$L:$L,"",0,1))</f>
        <v>Occitanie</v>
      </c>
      <c r="G106" s="7" t="str">
        <f ca="1"/>
        <v>CN75F</v>
      </c>
      <c r="H106" s="32" t="str">
        <f ca="1">IF(G106="","-",_xlfn.XLOOKUP($G106,'Base de données'!$B:$B,SECRET!$X:$X,"",0,1))</f>
        <v>Camus Emmanuel</v>
      </c>
      <c r="I106" s="27">
        <f ca="1">IF(G106="","-",_xlfn.XLOOKUP($G106,'Base de données'!$B:$B,'Base de données'!$A:$A,"",0,-1))</f>
        <v>45962</v>
      </c>
      <c r="J106" s="27" t="str">
        <f ca="1">IF(G106="","-",_xlfn.XLOOKUP($G106,'Base de données'!$B:$B,'Base de données'!$L:$L,"",0,1))</f>
        <v>Corse</v>
      </c>
      <c r="M106" s="32" t="str">
        <f>IF(L106="","-",_xlfn.XLOOKUP($L106,'Base de données'!$B:$B,SECRET!$X:$X,"",0,1))</f>
        <v>-</v>
      </c>
      <c r="N106" s="27" t="str">
        <f>IF(L106="","-",_xlfn.XLOOKUP($L106,'Base de données'!$B:$B,'Base de données'!$A:$A,"",0,1))</f>
        <v>-</v>
      </c>
      <c r="O106" s="27" t="str">
        <f>IF(L106="","-",_xlfn.XLOOKUP($L106,'Base de données'!$B:$B,'Base de données'!$A:$A,"",0,-1))</f>
        <v>-</v>
      </c>
    </row>
    <row r="107" spans="2:15" hidden="1" outlineLevel="1" x14ac:dyDescent="0.3">
      <c r="B107" s="7" t="str">
        <v>ISWCI</v>
      </c>
      <c r="C107" s="32" t="str">
        <f>IF(B107="","-",_xlfn.XLOOKUP($B107,'Base de données'!$B:$B,SECRET!$X:$X,"",0,1))</f>
        <v>Lucas Honoré</v>
      </c>
      <c r="D107" s="27">
        <f>IF(B107="","-",_xlfn.XLOOKUP($B107,'Base de données'!$B:$B,'Base de données'!$A:$A,"",0,1))</f>
        <v>45870</v>
      </c>
      <c r="E107" s="27" t="str">
        <f>IF(B107="","-",_xlfn.XLOOKUP($B107,'Base de données'!$B:$B,'Base de données'!$L:$L,"",0,1))</f>
        <v>Corse</v>
      </c>
      <c r="G107" s="7" t="str">
        <f ca="1"/>
        <v>G45AC</v>
      </c>
      <c r="H107" s="32" t="str">
        <f ca="1">IF(G107="","-",_xlfn.XLOOKUP($G107,'Base de données'!$B:$B,SECRET!$X:$X,"",0,1))</f>
        <v>Breton Gabrielle</v>
      </c>
      <c r="I107" s="27">
        <f ca="1">IF(G107="","-",_xlfn.XLOOKUP($G107,'Base de données'!$B:$B,'Base de données'!$A:$A,"",0,-1))</f>
        <v>45748</v>
      </c>
      <c r="J107" s="27" t="str">
        <f ca="1">IF(G107="","-",_xlfn.XLOOKUP($G107,'Base de données'!$B:$B,'Base de données'!$L:$L,"",0,1))</f>
        <v>Auvergne-Rhône-Alpes</v>
      </c>
      <c r="M107" s="32" t="str">
        <f>IF(L107="","-",_xlfn.XLOOKUP($L107,'Base de données'!$B:$B,SECRET!$X:$X,"",0,1))</f>
        <v>-</v>
      </c>
      <c r="N107" s="27" t="str">
        <f>IF(L107="","-",_xlfn.XLOOKUP($L107,'Base de données'!$B:$B,'Base de données'!$A:$A,"",0,1))</f>
        <v>-</v>
      </c>
      <c r="O107" s="27" t="str">
        <f>IF(L107="","-",_xlfn.XLOOKUP($L107,'Base de données'!$B:$B,'Base de données'!$A:$A,"",0,-1))</f>
        <v>-</v>
      </c>
    </row>
    <row r="108" spans="2:15" hidden="1" outlineLevel="1" x14ac:dyDescent="0.3">
      <c r="B108" s="7" t="str">
        <v>OZ5E3</v>
      </c>
      <c r="C108" s="32" t="str">
        <f>IF(B108="","-",_xlfn.XLOOKUP($B108,'Base de données'!$B:$B,SECRET!$X:$X,"",0,1))</f>
        <v>Laporte Émile</v>
      </c>
      <c r="D108" s="27">
        <f>IF(B108="","-",_xlfn.XLOOKUP($B108,'Base de données'!$B:$B,'Base de données'!$A:$A,"",0,1))</f>
        <v>45870</v>
      </c>
      <c r="E108" s="27" t="str">
        <f>IF(B108="","-",_xlfn.XLOOKUP($B108,'Base de données'!$B:$B,'Base de données'!$L:$L,"",0,1))</f>
        <v>Nouvelle-Aquitaine</v>
      </c>
      <c r="G108" s="7" t="str">
        <f ca="1"/>
        <v>DZOIT</v>
      </c>
      <c r="H108" s="32" t="str">
        <f ca="1">IF(G108="","-",_xlfn.XLOOKUP($G108,'Base de données'!$B:$B,SECRET!$X:$X,"",0,1))</f>
        <v>Meunier Marcel</v>
      </c>
      <c r="I108" s="27">
        <f ca="1">IF(G108="","-",_xlfn.XLOOKUP($G108,'Base de données'!$B:$B,'Base de données'!$A:$A,"",0,-1))</f>
        <v>45839</v>
      </c>
      <c r="J108" s="27" t="str">
        <f ca="1">IF(G108="","-",_xlfn.XLOOKUP($G108,'Base de données'!$B:$B,'Base de données'!$L:$L,"",0,1))</f>
        <v>Hauts-de-France</v>
      </c>
      <c r="M108" s="32" t="str">
        <f>IF(L108="","-",_xlfn.XLOOKUP($L108,'Base de données'!$B:$B,SECRET!$X:$X,"",0,1))</f>
        <v>-</v>
      </c>
      <c r="N108" s="27" t="str">
        <f>IF(L108="","-",_xlfn.XLOOKUP($L108,'Base de données'!$B:$B,'Base de données'!$A:$A,"",0,1))</f>
        <v>-</v>
      </c>
      <c r="O108" s="27" t="str">
        <f>IF(L108="","-",_xlfn.XLOOKUP($L108,'Base de données'!$B:$B,'Base de données'!$A:$A,"",0,-1))</f>
        <v>-</v>
      </c>
    </row>
    <row r="109" spans="2:15" hidden="1" outlineLevel="1" x14ac:dyDescent="0.3">
      <c r="B109" s="7" t="str">
        <v>OS8KH</v>
      </c>
      <c r="C109" s="32" t="str">
        <f>IF(B109="","-",_xlfn.XLOOKUP($B109,'Base de données'!$B:$B,SECRET!$X:$X,"",0,1))</f>
        <v>Dumont Suzanne</v>
      </c>
      <c r="D109" s="27">
        <f>IF(B109="","-",_xlfn.XLOOKUP($B109,'Base de données'!$B:$B,'Base de données'!$A:$A,"",0,1))</f>
        <v>45901</v>
      </c>
      <c r="E109" s="27" t="str">
        <f>IF(B109="","-",_xlfn.XLOOKUP($B109,'Base de données'!$B:$B,'Base de données'!$L:$L,"",0,1))</f>
        <v>Hauts-de-France</v>
      </c>
      <c r="G109" s="7" t="str">
        <f ca="1"/>
        <v>QOX3I</v>
      </c>
      <c r="H109" s="32" t="str">
        <f ca="1">IF(G109="","-",_xlfn.XLOOKUP($G109,'Base de données'!$B:$B,SECRET!$X:$X,"",0,1))</f>
        <v>Delmas Marianne</v>
      </c>
      <c r="I109" s="27">
        <f ca="1">IF(G109="","-",_xlfn.XLOOKUP($G109,'Base de données'!$B:$B,'Base de données'!$A:$A,"",0,-1))</f>
        <v>45748</v>
      </c>
      <c r="J109" s="27" t="str">
        <f ca="1">IF(G109="","-",_xlfn.XLOOKUP($G109,'Base de données'!$B:$B,'Base de données'!$L:$L,"",0,1))</f>
        <v>Bourgogne-Franche-Comté</v>
      </c>
      <c r="M109" s="32" t="str">
        <f>IF(L109="","-",_xlfn.XLOOKUP($L109,'Base de données'!$B:$B,SECRET!$X:$X,"",0,1))</f>
        <v>-</v>
      </c>
      <c r="N109" s="27" t="str">
        <f>IF(L109="","-",_xlfn.XLOOKUP($L109,'Base de données'!$B:$B,'Base de données'!$A:$A,"",0,1))</f>
        <v>-</v>
      </c>
      <c r="O109" s="27" t="str">
        <f>IF(L109="","-",_xlfn.XLOOKUP($L109,'Base de données'!$B:$B,'Base de données'!$A:$A,"",0,-1))</f>
        <v>-</v>
      </c>
    </row>
    <row r="110" spans="2:15" hidden="1" outlineLevel="1" x14ac:dyDescent="0.3">
      <c r="B110" s="7" t="str">
        <v>ZOER1</v>
      </c>
      <c r="C110" s="32" t="str">
        <f>IF(B110="","-",_xlfn.XLOOKUP($B110,'Base de données'!$B:$B,SECRET!$X:$X,"",0,1))</f>
        <v>Garnier Édith</v>
      </c>
      <c r="D110" s="27">
        <f>IF(B110="","-",_xlfn.XLOOKUP($B110,'Base de données'!$B:$B,'Base de données'!$A:$A,"",0,1))</f>
        <v>45901</v>
      </c>
      <c r="E110" s="27" t="str">
        <f>IF(B110="","-",_xlfn.XLOOKUP($B110,'Base de données'!$B:$B,'Base de données'!$L:$L,"",0,1))</f>
        <v>Hauts-de-France</v>
      </c>
      <c r="G110" s="7" t="str">
        <f ca="1"/>
        <v>Y221M</v>
      </c>
      <c r="H110" s="32" t="str">
        <f ca="1">IF(G110="","-",_xlfn.XLOOKUP($G110,'Base de données'!$B:$B,SECRET!$X:$X,"",0,1))</f>
        <v>Camus Antoinette</v>
      </c>
      <c r="I110" s="27">
        <f ca="1">IF(G110="","-",_xlfn.XLOOKUP($G110,'Base de données'!$B:$B,'Base de données'!$A:$A,"",0,-1))</f>
        <v>45809</v>
      </c>
      <c r="J110" s="27" t="str">
        <f ca="1">IF(G110="","-",_xlfn.XLOOKUP($G110,'Base de données'!$B:$B,'Base de données'!$L:$L,"",0,1))</f>
        <v>Île-de-France</v>
      </c>
      <c r="M110" s="32" t="str">
        <f>IF(L110="","-",_xlfn.XLOOKUP($L110,'Base de données'!$B:$B,SECRET!$X:$X,"",0,1))</f>
        <v>-</v>
      </c>
      <c r="N110" s="27" t="str">
        <f>IF(L110="","-",_xlfn.XLOOKUP($L110,'Base de données'!$B:$B,'Base de données'!$A:$A,"",0,1))</f>
        <v>-</v>
      </c>
      <c r="O110" s="27" t="str">
        <f>IF(L110="","-",_xlfn.XLOOKUP($L110,'Base de données'!$B:$B,'Base de données'!$A:$A,"",0,-1))</f>
        <v>-</v>
      </c>
    </row>
    <row r="111" spans="2:15" hidden="1" outlineLevel="1" x14ac:dyDescent="0.3">
      <c r="B111" s="7" t="str">
        <v>HJWK5</v>
      </c>
      <c r="C111" s="32" t="str">
        <f>IF(B111="","-",_xlfn.XLOOKUP($B111,'Base de données'!$B:$B,SECRET!$X:$X,"",0,1))</f>
        <v>Pascal Jeanne</v>
      </c>
      <c r="D111" s="27">
        <f>IF(B111="","-",_xlfn.XLOOKUP($B111,'Base de données'!$B:$B,'Base de données'!$A:$A,"",0,1))</f>
        <v>45901</v>
      </c>
      <c r="E111" s="27" t="str">
        <f>IF(B111="","-",_xlfn.XLOOKUP($B111,'Base de données'!$B:$B,'Base de données'!$L:$L,"",0,1))</f>
        <v>Auvergne-Rhône-Alpes</v>
      </c>
      <c r="G111" s="7" t="str">
        <f ca="1"/>
        <v>8ZRIS</v>
      </c>
      <c r="H111" s="32" t="str">
        <f ca="1">IF(G111="","-",_xlfn.XLOOKUP($G111,'Base de données'!$B:$B,SECRET!$X:$X,"",0,1))</f>
        <v>Perez Michel</v>
      </c>
      <c r="I111" s="27">
        <f ca="1">IF(G111="","-",_xlfn.XLOOKUP($G111,'Base de données'!$B:$B,'Base de données'!$A:$A,"",0,-1))</f>
        <v>45717</v>
      </c>
      <c r="J111" s="27" t="str">
        <f ca="1">IF(G111="","-",_xlfn.XLOOKUP($G111,'Base de données'!$B:$B,'Base de données'!$L:$L,"",0,1))</f>
        <v>Occitanie</v>
      </c>
      <c r="M111" s="32" t="str">
        <f>IF(L111="","-",_xlfn.XLOOKUP($L111,'Base de données'!$B:$B,SECRET!$X:$X,"",0,1))</f>
        <v>-</v>
      </c>
      <c r="N111" s="27" t="str">
        <f>IF(L111="","-",_xlfn.XLOOKUP($L111,'Base de données'!$B:$B,'Base de données'!$A:$A,"",0,1))</f>
        <v>-</v>
      </c>
      <c r="O111" s="27" t="str">
        <f>IF(L111="","-",_xlfn.XLOOKUP($L111,'Base de données'!$B:$B,'Base de données'!$A:$A,"",0,-1))</f>
        <v>-</v>
      </c>
    </row>
    <row r="112" spans="2:15" hidden="1" outlineLevel="1" x14ac:dyDescent="0.3">
      <c r="B112" s="7" t="str">
        <v>VH0NW</v>
      </c>
      <c r="C112" s="32" t="str">
        <f>IF(B112="","-",_xlfn.XLOOKUP($B112,'Base de données'!$B:$B,SECRET!$X:$X,"",0,1))</f>
        <v>Martinez Christophe</v>
      </c>
      <c r="D112" s="27">
        <f>IF(B112="","-",_xlfn.XLOOKUP($B112,'Base de données'!$B:$B,'Base de données'!$A:$A,"",0,1))</f>
        <v>45901</v>
      </c>
      <c r="E112" s="27" t="str">
        <f>IF(B112="","-",_xlfn.XLOOKUP($B112,'Base de données'!$B:$B,'Base de données'!$L:$L,"",0,1))</f>
        <v>Île-de-France</v>
      </c>
      <c r="G112" s="7" t="str">
        <f ca="1"/>
        <v>45NF8</v>
      </c>
      <c r="H112" s="32" t="str">
        <f ca="1">IF(G112="","-",_xlfn.XLOOKUP($G112,'Base de données'!$B:$B,SECRET!$X:$X,"",0,1))</f>
        <v>Dupuy Mathilde</v>
      </c>
      <c r="I112" s="27">
        <f ca="1">IF(G112="","-",_xlfn.XLOOKUP($G112,'Base de données'!$B:$B,'Base de données'!$A:$A,"",0,-1))</f>
        <v>45748</v>
      </c>
      <c r="J112" s="27" t="str">
        <f ca="1">IF(G112="","-",_xlfn.XLOOKUP($G112,'Base de données'!$B:$B,'Base de données'!$L:$L,"",0,1))</f>
        <v>Île-de-France</v>
      </c>
      <c r="M112" s="32" t="str">
        <f>IF(L112="","-",_xlfn.XLOOKUP($L112,'Base de données'!$B:$B,SECRET!$X:$X,"",0,1))</f>
        <v>-</v>
      </c>
      <c r="N112" s="27" t="str">
        <f>IF(L112="","-",_xlfn.XLOOKUP($L112,'Base de données'!$B:$B,'Base de données'!$A:$A,"",0,1))</f>
        <v>-</v>
      </c>
      <c r="O112" s="27" t="str">
        <f>IF(L112="","-",_xlfn.XLOOKUP($L112,'Base de données'!$B:$B,'Base de données'!$A:$A,"",0,-1))</f>
        <v>-</v>
      </c>
    </row>
    <row r="113" spans="2:15" hidden="1" outlineLevel="1" x14ac:dyDescent="0.3">
      <c r="B113" s="7" t="str">
        <v>YQOFX</v>
      </c>
      <c r="C113" s="32" t="str">
        <f>IF(B113="","-",_xlfn.XLOOKUP($B113,'Base de données'!$B:$B,SECRET!$X:$X,"",0,1))</f>
        <v>Gallet Aurélie</v>
      </c>
      <c r="D113" s="27">
        <f>IF(B113="","-",_xlfn.XLOOKUP($B113,'Base de données'!$B:$B,'Base de données'!$A:$A,"",0,1))</f>
        <v>45901</v>
      </c>
      <c r="E113" s="27" t="str">
        <f>IF(B113="","-",_xlfn.XLOOKUP($B113,'Base de données'!$B:$B,'Base de données'!$L:$L,"",0,1))</f>
        <v>Île-de-France</v>
      </c>
      <c r="G113" s="7" t="str">
        <f ca="1"/>
        <v>3WN6C</v>
      </c>
      <c r="H113" s="32" t="str">
        <f ca="1">IF(G113="","-",_xlfn.XLOOKUP($G113,'Base de données'!$B:$B,SECRET!$X:$X,"",0,1))</f>
        <v>Delorme Marc</v>
      </c>
      <c r="I113" s="27">
        <f ca="1">IF(G113="","-",_xlfn.XLOOKUP($G113,'Base de données'!$B:$B,'Base de données'!$A:$A,"",0,-1))</f>
        <v>45778</v>
      </c>
      <c r="J113" s="27" t="str">
        <f ca="1">IF(G113="","-",_xlfn.XLOOKUP($G113,'Base de données'!$B:$B,'Base de données'!$L:$L,"",0,1))</f>
        <v>Occitanie</v>
      </c>
      <c r="M113" s="32" t="str">
        <f>IF(L113="","-",_xlfn.XLOOKUP($L113,'Base de données'!$B:$B,SECRET!$X:$X,"",0,1))</f>
        <v>-</v>
      </c>
      <c r="N113" s="27" t="str">
        <f>IF(L113="","-",_xlfn.XLOOKUP($L113,'Base de données'!$B:$B,'Base de données'!$A:$A,"",0,1))</f>
        <v>-</v>
      </c>
      <c r="O113" s="27" t="str">
        <f>IF(L113="","-",_xlfn.XLOOKUP($L113,'Base de données'!$B:$B,'Base de données'!$A:$A,"",0,-1))</f>
        <v>-</v>
      </c>
    </row>
    <row r="114" spans="2:15" hidden="1" outlineLevel="1" x14ac:dyDescent="0.3">
      <c r="B114" s="7" t="str">
        <v>XJOZZ</v>
      </c>
      <c r="C114" s="32" t="str">
        <f>IF(B114="","-",_xlfn.XLOOKUP($B114,'Base de données'!$B:$B,SECRET!$X:$X,"",0,1))</f>
        <v>Georges Zoé</v>
      </c>
      <c r="D114" s="27">
        <f>IF(B114="","-",_xlfn.XLOOKUP($B114,'Base de données'!$B:$B,'Base de données'!$A:$A,"",0,1))</f>
        <v>45901</v>
      </c>
      <c r="E114" s="27" t="str">
        <f>IF(B114="","-",_xlfn.XLOOKUP($B114,'Base de données'!$B:$B,'Base de données'!$L:$L,"",0,1))</f>
        <v>Île-de-France</v>
      </c>
      <c r="G114" s="7" t="str">
        <f ca="1"/>
        <v>E7KKO</v>
      </c>
      <c r="H114" s="32" t="str">
        <f ca="1">IF(G114="","-",_xlfn.XLOOKUP($G114,'Base de données'!$B:$B,SECRET!$X:$X,"",0,1))</f>
        <v>Charrier François</v>
      </c>
      <c r="I114" s="27">
        <f ca="1">IF(G114="","-",_xlfn.XLOOKUP($G114,'Base de données'!$B:$B,'Base de données'!$A:$A,"",0,-1))</f>
        <v>45870</v>
      </c>
      <c r="J114" s="27" t="str">
        <f ca="1">IF(G114="","-",_xlfn.XLOOKUP($G114,'Base de données'!$B:$B,'Base de données'!$L:$L,"",0,1))</f>
        <v>Bourgogne-Franche-Comté</v>
      </c>
      <c r="M114" s="32" t="str">
        <f>IF(L114="","-",_xlfn.XLOOKUP($L114,'Base de données'!$B:$B,SECRET!$X:$X,"",0,1))</f>
        <v>-</v>
      </c>
      <c r="N114" s="27" t="str">
        <f>IF(L114="","-",_xlfn.XLOOKUP($L114,'Base de données'!$B:$B,'Base de données'!$A:$A,"",0,1))</f>
        <v>-</v>
      </c>
      <c r="O114" s="27" t="str">
        <f>IF(L114="","-",_xlfn.XLOOKUP($L114,'Base de données'!$B:$B,'Base de données'!$A:$A,"",0,-1))</f>
        <v>-</v>
      </c>
    </row>
    <row r="115" spans="2:15" hidden="1" outlineLevel="1" x14ac:dyDescent="0.3">
      <c r="B115" s="7" t="str">
        <v>0CNUS</v>
      </c>
      <c r="C115" s="32" t="str">
        <f>IF(B115="","-",_xlfn.XLOOKUP($B115,'Base de données'!$B:$B,SECRET!$X:$X,"",0,1))</f>
        <v>Noël Pauline</v>
      </c>
      <c r="D115" s="27">
        <f>IF(B115="","-",_xlfn.XLOOKUP($B115,'Base de données'!$B:$B,'Base de données'!$A:$A,"",0,1))</f>
        <v>45901</v>
      </c>
      <c r="E115" s="27" t="str">
        <f>IF(B115="","-",_xlfn.XLOOKUP($B115,'Base de données'!$B:$B,'Base de données'!$L:$L,"",0,1))</f>
        <v>Hauts-de-France</v>
      </c>
      <c r="G115" s="7" t="str">
        <f ca="1"/>
        <v>L8YK1</v>
      </c>
      <c r="H115" s="32" t="str">
        <f ca="1">IF(G115="","-",_xlfn.XLOOKUP($G115,'Base de données'!$B:$B,SECRET!$X:$X,"",0,1))</f>
        <v>Tessier Anne</v>
      </c>
      <c r="I115" s="27">
        <f ca="1">IF(G115="","-",_xlfn.XLOOKUP($G115,'Base de données'!$B:$B,'Base de données'!$A:$A,"",0,-1))</f>
        <v>45809</v>
      </c>
      <c r="J115" s="27" t="str">
        <f ca="1">IF(G115="","-",_xlfn.XLOOKUP($G115,'Base de données'!$B:$B,'Base de données'!$L:$L,"",0,1))</f>
        <v>Bourgogne-Franche-Comté</v>
      </c>
      <c r="M115" s="32" t="str">
        <f>IF(L115="","-",_xlfn.XLOOKUP($L115,'Base de données'!$B:$B,SECRET!$X:$X,"",0,1))</f>
        <v>-</v>
      </c>
      <c r="N115" s="27" t="str">
        <f>IF(L115="","-",_xlfn.XLOOKUP($L115,'Base de données'!$B:$B,'Base de données'!$A:$A,"",0,1))</f>
        <v>-</v>
      </c>
      <c r="O115" s="27" t="str">
        <f>IF(L115="","-",_xlfn.XLOOKUP($L115,'Base de données'!$B:$B,'Base de données'!$A:$A,"",0,-1))</f>
        <v>-</v>
      </c>
    </row>
    <row r="116" spans="2:15" hidden="1" outlineLevel="1" x14ac:dyDescent="0.3">
      <c r="B116" s="7" t="str">
        <v>0RFJ9</v>
      </c>
      <c r="C116" s="32" t="str">
        <f>IF(B116="","-",_xlfn.XLOOKUP($B116,'Base de données'!$B:$B,SECRET!$X:$X,"",0,1))</f>
        <v>Rousset Geneviève</v>
      </c>
      <c r="D116" s="27">
        <f>IF(B116="","-",_xlfn.XLOOKUP($B116,'Base de données'!$B:$B,'Base de données'!$A:$A,"",0,1))</f>
        <v>45901</v>
      </c>
      <c r="E116" s="27" t="str">
        <f>IF(B116="","-",_xlfn.XLOOKUP($B116,'Base de données'!$B:$B,'Base de données'!$L:$L,"",0,1))</f>
        <v>Pays de la Loire</v>
      </c>
      <c r="G116" s="7" t="str">
        <f ca="1"/>
        <v>PE1OL</v>
      </c>
      <c r="H116" s="32" t="str">
        <f ca="1">IF(G116="","-",_xlfn.XLOOKUP($G116,'Base de données'!$B:$B,SECRET!$X:$X,"",0,1))</f>
        <v>Vallée Odette</v>
      </c>
      <c r="I116" s="27">
        <f ca="1">IF(G116="","-",_xlfn.XLOOKUP($G116,'Base de données'!$B:$B,'Base de données'!$A:$A,"",0,-1))</f>
        <v>45839</v>
      </c>
      <c r="J116" s="27" t="str">
        <f ca="1">IF(G116="","-",_xlfn.XLOOKUP($G116,'Base de données'!$B:$B,'Base de données'!$L:$L,"",0,1))</f>
        <v>Bretagne</v>
      </c>
      <c r="M116" s="32" t="str">
        <f>IF(L116="","-",_xlfn.XLOOKUP($L116,'Base de données'!$B:$B,SECRET!$X:$X,"",0,1))</f>
        <v>-</v>
      </c>
      <c r="N116" s="27" t="str">
        <f>IF(L116="","-",_xlfn.XLOOKUP($L116,'Base de données'!$B:$B,'Base de données'!$A:$A,"",0,1))</f>
        <v>-</v>
      </c>
      <c r="O116" s="27" t="str">
        <f>IF(L116="","-",_xlfn.XLOOKUP($L116,'Base de données'!$B:$B,'Base de données'!$A:$A,"",0,-1))</f>
        <v>-</v>
      </c>
    </row>
    <row r="117" spans="2:15" hidden="1" outlineLevel="1" x14ac:dyDescent="0.3">
      <c r="B117" s="7" t="str">
        <v>LLIVG</v>
      </c>
      <c r="C117" s="32" t="str">
        <f>IF(B117="","-",_xlfn.XLOOKUP($B117,'Base de données'!$B:$B,SECRET!$X:$X,"",0,1))</f>
        <v>Bonneau Lucie</v>
      </c>
      <c r="D117" s="27">
        <f>IF(B117="","-",_xlfn.XLOOKUP($B117,'Base de données'!$B:$B,'Base de données'!$A:$A,"",0,1))</f>
        <v>45901</v>
      </c>
      <c r="E117" s="27" t="str">
        <f>IF(B117="","-",_xlfn.XLOOKUP($B117,'Base de données'!$B:$B,'Base de données'!$L:$L,"",0,1))</f>
        <v>Bretagne</v>
      </c>
      <c r="G117" s="7" t="str">
        <f ca="1"/>
        <v>BJWZO</v>
      </c>
      <c r="H117" s="32" t="str">
        <f ca="1">IF(G117="","-",_xlfn.XLOOKUP($G117,'Base de données'!$B:$B,SECRET!$X:$X,"",0,1))</f>
        <v>Gros Jacqueline</v>
      </c>
      <c r="I117" s="27">
        <f ca="1">IF(G117="","-",_xlfn.XLOOKUP($G117,'Base de données'!$B:$B,'Base de données'!$A:$A,"",0,-1))</f>
        <v>45901</v>
      </c>
      <c r="J117" s="27" t="str">
        <f ca="1">IF(G117="","-",_xlfn.XLOOKUP($G117,'Base de données'!$B:$B,'Base de données'!$L:$L,"",0,1))</f>
        <v>Grand Est</v>
      </c>
      <c r="M117" s="32" t="str">
        <f>IF(L117="","-",_xlfn.XLOOKUP($L117,'Base de données'!$B:$B,SECRET!$X:$X,"",0,1))</f>
        <v>-</v>
      </c>
      <c r="N117" s="27" t="str">
        <f>IF(L117="","-",_xlfn.XLOOKUP($L117,'Base de données'!$B:$B,'Base de données'!$A:$A,"",0,1))</f>
        <v>-</v>
      </c>
      <c r="O117" s="27" t="str">
        <f>IF(L117="","-",_xlfn.XLOOKUP($L117,'Base de données'!$B:$B,'Base de données'!$A:$A,"",0,-1))</f>
        <v>-</v>
      </c>
    </row>
    <row r="118" spans="2:15" hidden="1" outlineLevel="1" x14ac:dyDescent="0.3">
      <c r="B118" s="7" t="str">
        <v>UF9Q6</v>
      </c>
      <c r="C118" s="32" t="str">
        <f>IF(B118="","-",_xlfn.XLOOKUP($B118,'Base de données'!$B:$B,SECRET!$X:$X,"",0,1))</f>
        <v>Hoareau Théophile</v>
      </c>
      <c r="D118" s="27">
        <f>IF(B118="","-",_xlfn.XLOOKUP($B118,'Base de données'!$B:$B,'Base de données'!$A:$A,"",0,1))</f>
        <v>45901</v>
      </c>
      <c r="E118" s="27" t="str">
        <f>IF(B118="","-",_xlfn.XLOOKUP($B118,'Base de données'!$B:$B,'Base de données'!$L:$L,"",0,1))</f>
        <v>Centre-Val de Loire</v>
      </c>
      <c r="G118" s="7" t="str">
        <f ca="1"/>
        <v>UF9Q6</v>
      </c>
      <c r="H118" s="32" t="str">
        <f ca="1">IF(G118="","-",_xlfn.XLOOKUP($G118,'Base de données'!$B:$B,SECRET!$X:$X,"",0,1))</f>
        <v>Hoareau Théophile</v>
      </c>
      <c r="I118" s="27">
        <f ca="1">IF(G118="","-",_xlfn.XLOOKUP($G118,'Base de données'!$B:$B,'Base de données'!$A:$A,"",0,-1))</f>
        <v>45962</v>
      </c>
      <c r="J118" s="27" t="str">
        <f ca="1">IF(G118="","-",_xlfn.XLOOKUP($G118,'Base de données'!$B:$B,'Base de données'!$L:$L,"",0,1))</f>
        <v>Centre-Val de Loire</v>
      </c>
      <c r="M118" s="32" t="str">
        <f>IF(L118="","-",_xlfn.XLOOKUP($L118,'Base de données'!$B:$B,SECRET!$X:$X,"",0,1))</f>
        <v>-</v>
      </c>
      <c r="N118" s="27" t="str">
        <f>IF(L118="","-",_xlfn.XLOOKUP($L118,'Base de données'!$B:$B,'Base de données'!$A:$A,"",0,1))</f>
        <v>-</v>
      </c>
      <c r="O118" s="27" t="str">
        <f>IF(L118="","-",_xlfn.XLOOKUP($L118,'Base de données'!$B:$B,'Base de données'!$A:$A,"",0,-1))</f>
        <v>-</v>
      </c>
    </row>
    <row r="119" spans="2:15" hidden="1" outlineLevel="1" x14ac:dyDescent="0.3">
      <c r="B119" s="7" t="str">
        <v>BWV5N</v>
      </c>
      <c r="C119" s="32" t="str">
        <f>IF(B119="","-",_xlfn.XLOOKUP($B119,'Base de données'!$B:$B,SECRET!$X:$X,"",0,1))</f>
        <v>Michaud Gabriel</v>
      </c>
      <c r="D119" s="27">
        <f>IF(B119="","-",_xlfn.XLOOKUP($B119,'Base de données'!$B:$B,'Base de données'!$A:$A,"",0,1))</f>
        <v>45931</v>
      </c>
      <c r="E119" s="27" t="str">
        <f>IF(B119="","-",_xlfn.XLOOKUP($B119,'Base de données'!$B:$B,'Base de données'!$L:$L,"",0,1))</f>
        <v>Bretagne</v>
      </c>
      <c r="G119" s="7" t="str">
        <f ca="1"/>
        <v>8Y304</v>
      </c>
      <c r="H119" s="32" t="str">
        <f ca="1">IF(G119="","-",_xlfn.XLOOKUP($G119,'Base de données'!$B:$B,SECRET!$X:$X,"",0,1))</f>
        <v>Briand Stéphanie</v>
      </c>
      <c r="I119" s="27">
        <f ca="1">IF(G119="","-",_xlfn.XLOOKUP($G119,'Base de données'!$B:$B,'Base de données'!$A:$A,"",0,-1))</f>
        <v>45931</v>
      </c>
      <c r="J119" s="27" t="str">
        <f ca="1">IF(G119="","-",_xlfn.XLOOKUP($G119,'Base de données'!$B:$B,'Base de données'!$L:$L,"",0,1))</f>
        <v>Île-de-France</v>
      </c>
      <c r="M119" s="32" t="str">
        <f>IF(L119="","-",_xlfn.XLOOKUP($L119,'Base de données'!$B:$B,SECRET!$X:$X,"",0,1))</f>
        <v>-</v>
      </c>
      <c r="N119" s="27" t="str">
        <f>IF(L119="","-",_xlfn.XLOOKUP($L119,'Base de données'!$B:$B,'Base de données'!$A:$A,"",0,1))</f>
        <v>-</v>
      </c>
      <c r="O119" s="27" t="str">
        <f>IF(L119="","-",_xlfn.XLOOKUP($L119,'Base de données'!$B:$B,'Base de données'!$A:$A,"",0,-1))</f>
        <v>-</v>
      </c>
    </row>
    <row r="120" spans="2:15" hidden="1" outlineLevel="1" x14ac:dyDescent="0.3">
      <c r="B120" s="7" t="str">
        <v>58GDE</v>
      </c>
      <c r="C120" s="32" t="str">
        <f>IF(B120="","-",_xlfn.XLOOKUP($B120,'Base de données'!$B:$B,SECRET!$X:$X,"",0,1))</f>
        <v>Pottier Christelle</v>
      </c>
      <c r="D120" s="27">
        <f>IF(B120="","-",_xlfn.XLOOKUP($B120,'Base de données'!$B:$B,'Base de données'!$A:$A,"",0,1))</f>
        <v>45931</v>
      </c>
      <c r="E120" s="27" t="str">
        <f>IF(B120="","-",_xlfn.XLOOKUP($B120,'Base de données'!$B:$B,'Base de données'!$L:$L,"",0,1))</f>
        <v>Provence-Alpes-Côte d’Azur</v>
      </c>
      <c r="G120" s="7">
        <f ca="1"/>
        <v>0</v>
      </c>
      <c r="H120" s="32" t="str">
        <f ca="1">IF(G120="","-",_xlfn.XLOOKUP($G120,'Base de données'!$B:$B,SECRET!$X:$X,"",0,1))</f>
        <v/>
      </c>
      <c r="I120" s="27" t="str">
        <f ca="1">IF(G120="","-",_xlfn.XLOOKUP($G120,'Base de données'!$B:$B,'Base de données'!$A:$A,"",0,-1))</f>
        <v/>
      </c>
      <c r="J120" s="27" t="str">
        <f ca="1">IF(G120="","-",_xlfn.XLOOKUP($G120,'Base de données'!$B:$B,'Base de données'!$L:$L,"",0,1))</f>
        <v/>
      </c>
      <c r="M120" s="32" t="str">
        <f>IF(L120="","-",_xlfn.XLOOKUP($L120,'Base de données'!$B:$B,SECRET!$X:$X,"",0,1))</f>
        <v>-</v>
      </c>
      <c r="N120" s="27" t="str">
        <f>IF(L120="","-",_xlfn.XLOOKUP($L120,'Base de données'!$B:$B,'Base de données'!$A:$A,"",0,1))</f>
        <v>-</v>
      </c>
      <c r="O120" s="27" t="str">
        <f>IF(L120="","-",_xlfn.XLOOKUP($L120,'Base de données'!$B:$B,'Base de données'!$A:$A,"",0,-1))</f>
        <v>-</v>
      </c>
    </row>
    <row r="121" spans="2:15" hidden="1" outlineLevel="1" x14ac:dyDescent="0.3">
      <c r="B121" s="7" t="str">
        <v>J93JQ</v>
      </c>
      <c r="C121" s="32" t="str">
        <f>IF(B121="","-",_xlfn.XLOOKUP($B121,'Base de données'!$B:$B,SECRET!$X:$X,"",0,1))</f>
        <v>Diallo Bertrand</v>
      </c>
      <c r="D121" s="27">
        <f>IF(B121="","-",_xlfn.XLOOKUP($B121,'Base de données'!$B:$B,'Base de données'!$A:$A,"",0,1))</f>
        <v>45931</v>
      </c>
      <c r="E121" s="27" t="str">
        <f>IF(B121="","-",_xlfn.XLOOKUP($B121,'Base de données'!$B:$B,'Base de données'!$L:$L,"",0,1))</f>
        <v>Normandie</v>
      </c>
      <c r="H121" s="32" t="str">
        <f>IF(G121="","-",_xlfn.XLOOKUP($G121,'Base de données'!$B:$B,SECRET!$X:$X,"",0,1))</f>
        <v>-</v>
      </c>
      <c r="I121" s="27" t="str">
        <f>IF(G121="","-",_xlfn.XLOOKUP($G121,'Base de données'!$B:$B,'Base de données'!$A:$A,"",0,-1))</f>
        <v>-</v>
      </c>
      <c r="J121" s="27" t="str">
        <f>IF(G121="","-",_xlfn.XLOOKUP($G121,'Base de données'!$B:$B,'Base de données'!$L:$L,"",0,1))</f>
        <v>-</v>
      </c>
      <c r="M121" s="32" t="str">
        <f>IF(L121="","-",_xlfn.XLOOKUP($L121,'Base de données'!$B:$B,SECRET!$X:$X,"",0,1))</f>
        <v>-</v>
      </c>
      <c r="N121" s="27" t="str">
        <f>IF(L121="","-",_xlfn.XLOOKUP($L121,'Base de données'!$B:$B,'Base de données'!$A:$A,"",0,1))</f>
        <v>-</v>
      </c>
      <c r="O121" s="27" t="str">
        <f>IF(L121="","-",_xlfn.XLOOKUP($L121,'Base de données'!$B:$B,'Base de données'!$A:$A,"",0,-1))</f>
        <v>-</v>
      </c>
    </row>
    <row r="122" spans="2:15" hidden="1" outlineLevel="1" x14ac:dyDescent="0.3">
      <c r="B122" s="7" t="str">
        <v>HT3G7</v>
      </c>
      <c r="C122" s="32" t="str">
        <f>IF(B122="","-",_xlfn.XLOOKUP($B122,'Base de données'!$B:$B,SECRET!$X:$X,"",0,1))</f>
        <v>Cousin Manon</v>
      </c>
      <c r="D122" s="27">
        <f>IF(B122="","-",_xlfn.XLOOKUP($B122,'Base de données'!$B:$B,'Base de données'!$A:$A,"",0,1))</f>
        <v>45931</v>
      </c>
      <c r="E122" s="27" t="str">
        <f>IF(B122="","-",_xlfn.XLOOKUP($B122,'Base de données'!$B:$B,'Base de données'!$L:$L,"",0,1))</f>
        <v>Pays de la Loire</v>
      </c>
      <c r="H122" s="32" t="str">
        <f>IF(G122="","-",_xlfn.XLOOKUP($G122,'Base de données'!$B:$B,SECRET!$X:$X,"",0,1))</f>
        <v>-</v>
      </c>
      <c r="I122" s="27" t="str">
        <f>IF(G122="","-",_xlfn.XLOOKUP($G122,'Base de données'!$B:$B,'Base de données'!$A:$A,"",0,-1))</f>
        <v>-</v>
      </c>
      <c r="J122" s="27" t="str">
        <f>IF(G122="","-",_xlfn.XLOOKUP($G122,'Base de données'!$B:$B,'Base de données'!$L:$L,"",0,1))</f>
        <v>-</v>
      </c>
      <c r="M122" s="32" t="str">
        <f>IF(L122="","-",_xlfn.XLOOKUP($L122,'Base de données'!$B:$B,SECRET!$X:$X,"",0,1))</f>
        <v>-</v>
      </c>
      <c r="N122" s="27" t="str">
        <f>IF(L122="","-",_xlfn.XLOOKUP($L122,'Base de données'!$B:$B,'Base de données'!$A:$A,"",0,1))</f>
        <v>-</v>
      </c>
      <c r="O122" s="27" t="str">
        <f>IF(L122="","-",_xlfn.XLOOKUP($L122,'Base de données'!$B:$B,'Base de données'!$A:$A,"",0,-1))</f>
        <v>-</v>
      </c>
    </row>
    <row r="123" spans="2:15" hidden="1" outlineLevel="1" x14ac:dyDescent="0.3">
      <c r="B123" s="7" t="str">
        <v>M9SM0</v>
      </c>
      <c r="C123" s="32" t="str">
        <f>IF(B123="","-",_xlfn.XLOOKUP($B123,'Base de données'!$B:$B,SECRET!$X:$X,"",0,1))</f>
        <v>Brun Frédérique</v>
      </c>
      <c r="D123" s="27">
        <f>IF(B123="","-",_xlfn.XLOOKUP($B123,'Base de données'!$B:$B,'Base de données'!$A:$A,"",0,1))</f>
        <v>45931</v>
      </c>
      <c r="E123" s="27" t="str">
        <f>IF(B123="","-",_xlfn.XLOOKUP($B123,'Base de données'!$B:$B,'Base de données'!$L:$L,"",0,1))</f>
        <v>Corse</v>
      </c>
      <c r="H123" s="32" t="str">
        <f>IF(G123="","-",_xlfn.XLOOKUP($G123,'Base de données'!$B:$B,SECRET!$X:$X,"",0,1))</f>
        <v>-</v>
      </c>
      <c r="I123" s="27" t="str">
        <f>IF(G123="","-",_xlfn.XLOOKUP($G123,'Base de données'!$B:$B,'Base de données'!$A:$A,"",0,-1))</f>
        <v>-</v>
      </c>
      <c r="J123" s="27" t="str">
        <f>IF(G123="","-",_xlfn.XLOOKUP($G123,'Base de données'!$B:$B,'Base de données'!$L:$L,"",0,1))</f>
        <v>-</v>
      </c>
      <c r="M123" s="32" t="str">
        <f>IF(L123="","-",_xlfn.XLOOKUP($L123,'Base de données'!$B:$B,SECRET!$X:$X,"",0,1))</f>
        <v>-</v>
      </c>
      <c r="N123" s="27" t="str">
        <f>IF(L123="","-",_xlfn.XLOOKUP($L123,'Base de données'!$B:$B,'Base de données'!$A:$A,"",0,1))</f>
        <v>-</v>
      </c>
      <c r="O123" s="27" t="str">
        <f>IF(L123="","-",_xlfn.XLOOKUP($L123,'Base de données'!$B:$B,'Base de données'!$A:$A,"",0,-1))</f>
        <v>-</v>
      </c>
    </row>
    <row r="124" spans="2:15" hidden="1" outlineLevel="1" x14ac:dyDescent="0.3">
      <c r="B124" s="7" t="str">
        <v>8Y304</v>
      </c>
      <c r="C124" s="32" t="str">
        <f>IF(B124="","-",_xlfn.XLOOKUP($B124,'Base de données'!$B:$B,SECRET!$X:$X,"",0,1))</f>
        <v>Briand Stéphanie</v>
      </c>
      <c r="D124" s="27">
        <f>IF(B124="","-",_xlfn.XLOOKUP($B124,'Base de données'!$B:$B,'Base de données'!$A:$A,"",0,1))</f>
        <v>45931</v>
      </c>
      <c r="E124" s="27" t="str">
        <f>IF(B124="","-",_xlfn.XLOOKUP($B124,'Base de données'!$B:$B,'Base de données'!$L:$L,"",0,1))</f>
        <v>Île-de-France</v>
      </c>
      <c r="H124" s="32" t="str">
        <f>IF(G124="","-",_xlfn.XLOOKUP($G124,'Base de données'!$B:$B,SECRET!$X:$X,"",0,1))</f>
        <v>-</v>
      </c>
      <c r="I124" s="27" t="str">
        <f>IF(G124="","-",_xlfn.XLOOKUP($G124,'Base de données'!$B:$B,'Base de données'!$A:$A,"",0,-1))</f>
        <v>-</v>
      </c>
      <c r="J124" s="27" t="str">
        <f>IF(G124="","-",_xlfn.XLOOKUP($G124,'Base de données'!$B:$B,'Base de données'!$L:$L,"",0,1))</f>
        <v>-</v>
      </c>
      <c r="M124" s="32" t="str">
        <f>IF(L124="","-",_xlfn.XLOOKUP($L124,'Base de données'!$B:$B,SECRET!$X:$X,"",0,1))</f>
        <v>-</v>
      </c>
      <c r="N124" s="27" t="str">
        <f>IF(L124="","-",_xlfn.XLOOKUP($L124,'Base de données'!$B:$B,'Base de données'!$A:$A,"",0,1))</f>
        <v>-</v>
      </c>
      <c r="O124" s="27" t="str">
        <f>IF(L124="","-",_xlfn.XLOOKUP($L124,'Base de données'!$B:$B,'Base de données'!$A:$A,"",0,-1))</f>
        <v>-</v>
      </c>
    </row>
    <row r="125" spans="2:15" hidden="1" outlineLevel="1" x14ac:dyDescent="0.3">
      <c r="B125" s="7" t="str">
        <v>M8RZ9</v>
      </c>
      <c r="C125" s="32" t="str">
        <f>IF(B125="","-",_xlfn.XLOOKUP($B125,'Base de données'!$B:$B,SECRET!$X:$X,"",0,1))</f>
        <v>Gimenez Hélène</v>
      </c>
      <c r="D125" s="27">
        <f>IF(B125="","-",_xlfn.XLOOKUP($B125,'Base de données'!$B:$B,'Base de données'!$A:$A,"",0,1))</f>
        <v>45931</v>
      </c>
      <c r="E125" s="27" t="str">
        <f>IF(B125="","-",_xlfn.XLOOKUP($B125,'Base de données'!$B:$B,'Base de données'!$L:$L,"",0,1))</f>
        <v>Île-de-France</v>
      </c>
      <c r="H125" s="32" t="str">
        <f>IF(G125="","-",_xlfn.XLOOKUP($G125,'Base de données'!$B:$B,SECRET!$X:$X,"",0,1))</f>
        <v>-</v>
      </c>
      <c r="I125" s="27" t="str">
        <f>IF(G125="","-",_xlfn.XLOOKUP($G125,'Base de données'!$B:$B,'Base de données'!$A:$A,"",0,-1))</f>
        <v>-</v>
      </c>
      <c r="J125" s="27" t="str">
        <f>IF(G125="","-",_xlfn.XLOOKUP($G125,'Base de données'!$B:$B,'Base de données'!$L:$L,"",0,1))</f>
        <v>-</v>
      </c>
      <c r="M125" s="32" t="str">
        <f>IF(L125="","-",_xlfn.XLOOKUP($L125,'Base de données'!$B:$B,SECRET!$X:$X,"",0,1))</f>
        <v>-</v>
      </c>
      <c r="N125" s="27" t="str">
        <f>IF(L125="","-",_xlfn.XLOOKUP($L125,'Base de données'!$B:$B,'Base de données'!$A:$A,"",0,1))</f>
        <v>-</v>
      </c>
      <c r="O125" s="27" t="str">
        <f>IF(L125="","-",_xlfn.XLOOKUP($L125,'Base de données'!$B:$B,'Base de données'!$A:$A,"",0,-1))</f>
        <v>-</v>
      </c>
    </row>
    <row r="126" spans="2:15" hidden="1" outlineLevel="1" x14ac:dyDescent="0.3">
      <c r="B126" s="7" t="str">
        <v>36O5F</v>
      </c>
      <c r="C126" s="32" t="str">
        <f>IF(B126="","-",_xlfn.XLOOKUP($B126,'Base de données'!$B:$B,SECRET!$X:$X,"",0,1))</f>
        <v>Lecomte Bernard</v>
      </c>
      <c r="D126" s="27">
        <f>IF(B126="","-",_xlfn.XLOOKUP($B126,'Base de données'!$B:$B,'Base de données'!$A:$A,"",0,1))</f>
        <v>45931</v>
      </c>
      <c r="E126" s="27" t="str">
        <f>IF(B126="","-",_xlfn.XLOOKUP($B126,'Base de données'!$B:$B,'Base de données'!$L:$L,"",0,1))</f>
        <v>Île-de-France</v>
      </c>
      <c r="H126" s="32" t="str">
        <f>IF(G126="","-",_xlfn.XLOOKUP($G126,'Base de données'!$B:$B,SECRET!$X:$X,"",0,1))</f>
        <v>-</v>
      </c>
      <c r="I126" s="27" t="str">
        <f>IF(G126="","-",_xlfn.XLOOKUP($G126,'Base de données'!$B:$B,'Base de données'!$A:$A,"",0,-1))</f>
        <v>-</v>
      </c>
      <c r="J126" s="27" t="str">
        <f>IF(G126="","-",_xlfn.XLOOKUP($G126,'Base de données'!$B:$B,'Base de données'!$L:$L,"",0,1))</f>
        <v>-</v>
      </c>
      <c r="M126" s="32" t="str">
        <f>IF(L126="","-",_xlfn.XLOOKUP($L126,'Base de données'!$B:$B,SECRET!$X:$X,"",0,1))</f>
        <v>-</v>
      </c>
      <c r="N126" s="27" t="str">
        <f>IF(L126="","-",_xlfn.XLOOKUP($L126,'Base de données'!$B:$B,'Base de données'!$A:$A,"",0,1))</f>
        <v>-</v>
      </c>
      <c r="O126" s="27" t="str">
        <f>IF(L126="","-",_xlfn.XLOOKUP($L126,'Base de données'!$B:$B,'Base de données'!$A:$A,"",0,-1))</f>
        <v>-</v>
      </c>
    </row>
    <row r="127" spans="2:15" hidden="1" outlineLevel="1" x14ac:dyDescent="0.3">
      <c r="B127" s="7" t="str">
        <v>2O7N7</v>
      </c>
      <c r="C127" s="32" t="str">
        <f>IF(B127="","-",_xlfn.XLOOKUP($B127,'Base de données'!$B:$B,SECRET!$X:$X,"",0,1))</f>
        <v>Bodin Anouk</v>
      </c>
      <c r="D127" s="27">
        <f>IF(B127="","-",_xlfn.XLOOKUP($B127,'Base de données'!$B:$B,'Base de données'!$A:$A,"",0,1))</f>
        <v>45962</v>
      </c>
      <c r="E127" s="27" t="str">
        <f>IF(B127="","-",_xlfn.XLOOKUP($B127,'Base de données'!$B:$B,'Base de données'!$L:$L,"",0,1))</f>
        <v>Grand Est</v>
      </c>
      <c r="H127" s="32" t="str">
        <f>IF(G127="","-",_xlfn.XLOOKUP($G127,'Base de données'!$B:$B,SECRET!$X:$X,"",0,1))</f>
        <v>-</v>
      </c>
      <c r="I127" s="27" t="str">
        <f>IF(G127="","-",_xlfn.XLOOKUP($G127,'Base de données'!$B:$B,'Base de données'!$A:$A,"",0,-1))</f>
        <v>-</v>
      </c>
      <c r="J127" s="27" t="str">
        <f>IF(G127="","-",_xlfn.XLOOKUP($G127,'Base de données'!$B:$B,'Base de données'!$L:$L,"",0,1))</f>
        <v>-</v>
      </c>
      <c r="M127" s="32" t="str">
        <f>IF(L127="","-",_xlfn.XLOOKUP($L127,'Base de données'!$B:$B,SECRET!$X:$X,"",0,1))</f>
        <v>-</v>
      </c>
      <c r="N127" s="27" t="str">
        <f>IF(L127="","-",_xlfn.XLOOKUP($L127,'Base de données'!$B:$B,'Base de données'!$A:$A,"",0,1))</f>
        <v>-</v>
      </c>
      <c r="O127" s="27" t="str">
        <f>IF(L127="","-",_xlfn.XLOOKUP($L127,'Base de données'!$B:$B,'Base de données'!$A:$A,"",0,-1))</f>
        <v>-</v>
      </c>
    </row>
    <row r="128" spans="2:15" hidden="1" outlineLevel="1" x14ac:dyDescent="0.3">
      <c r="B128" s="7" t="str">
        <v>M70KB</v>
      </c>
      <c r="C128" s="32" t="str">
        <f>IF(B128="","-",_xlfn.XLOOKUP($B128,'Base de données'!$B:$B,SECRET!$X:$X,"",0,1))</f>
        <v>Clément Yves</v>
      </c>
      <c r="D128" s="27">
        <f>IF(B128="","-",_xlfn.XLOOKUP($B128,'Base de données'!$B:$B,'Base de données'!$A:$A,"",0,1))</f>
        <v>45962</v>
      </c>
      <c r="E128" s="27" t="str">
        <f>IF(B128="","-",_xlfn.XLOOKUP($B128,'Base de données'!$B:$B,'Base de données'!$L:$L,"",0,1))</f>
        <v>Île-de-France</v>
      </c>
      <c r="H128" s="32" t="str">
        <f>IF(G128="","-",_xlfn.XLOOKUP($G128,'Base de données'!$B:$B,SECRET!$X:$X,"",0,1))</f>
        <v>-</v>
      </c>
      <c r="I128" s="27" t="str">
        <f>IF(G128="","-",_xlfn.XLOOKUP($G128,'Base de données'!$B:$B,'Base de données'!$A:$A,"",0,-1))</f>
        <v>-</v>
      </c>
      <c r="J128" s="27" t="str">
        <f>IF(G128="","-",_xlfn.XLOOKUP($G128,'Base de données'!$B:$B,'Base de données'!$L:$L,"",0,1))</f>
        <v>-</v>
      </c>
      <c r="M128" s="32" t="str">
        <f>IF(L128="","-",_xlfn.XLOOKUP($L128,'Base de données'!$B:$B,SECRET!$X:$X,"",0,1))</f>
        <v>-</v>
      </c>
      <c r="N128" s="27" t="str">
        <f>IF(L128="","-",_xlfn.XLOOKUP($L128,'Base de données'!$B:$B,'Base de données'!$A:$A,"",0,1))</f>
        <v>-</v>
      </c>
      <c r="O128" s="27" t="str">
        <f>IF(L128="","-",_xlfn.XLOOKUP($L128,'Base de données'!$B:$B,'Base de données'!$A:$A,"",0,-1))</f>
        <v>-</v>
      </c>
    </row>
    <row r="129" spans="2:15" hidden="1" outlineLevel="1" x14ac:dyDescent="0.3">
      <c r="B129" s="7" t="str">
        <v>TZ21F</v>
      </c>
      <c r="C129" s="32" t="str">
        <f>IF(B129="","-",_xlfn.XLOOKUP($B129,'Base de données'!$B:$B,SECRET!$X:$X,"",0,1))</f>
        <v>Nguyen Manon</v>
      </c>
      <c r="D129" s="27">
        <f>IF(B129="","-",_xlfn.XLOOKUP($B129,'Base de données'!$B:$B,'Base de données'!$A:$A,"",0,1))</f>
        <v>45962</v>
      </c>
      <c r="E129" s="27" t="str">
        <f>IF(B129="","-",_xlfn.XLOOKUP($B129,'Base de données'!$B:$B,'Base de données'!$L:$L,"",0,1))</f>
        <v>Île-de-France</v>
      </c>
      <c r="H129" s="32" t="str">
        <f>IF(G129="","-",_xlfn.XLOOKUP($G129,'Base de données'!$B:$B,SECRET!$X:$X,"",0,1))</f>
        <v>-</v>
      </c>
      <c r="I129" s="27" t="str">
        <f>IF(G129="","-",_xlfn.XLOOKUP($G129,'Base de données'!$B:$B,'Base de données'!$A:$A,"",0,-1))</f>
        <v>-</v>
      </c>
      <c r="J129" s="27" t="str">
        <f>IF(G129="","-",_xlfn.XLOOKUP($G129,'Base de données'!$B:$B,'Base de données'!$L:$L,"",0,1))</f>
        <v>-</v>
      </c>
      <c r="M129" s="32" t="str">
        <f>IF(L129="","-",_xlfn.XLOOKUP($L129,'Base de données'!$B:$B,SECRET!$X:$X,"",0,1))</f>
        <v>-</v>
      </c>
      <c r="N129" s="27" t="str">
        <f>IF(L129="","-",_xlfn.XLOOKUP($L129,'Base de données'!$B:$B,'Base de données'!$A:$A,"",0,1))</f>
        <v>-</v>
      </c>
      <c r="O129" s="27" t="str">
        <f>IF(L129="","-",_xlfn.XLOOKUP($L129,'Base de données'!$B:$B,'Base de données'!$A:$A,"",0,-1))</f>
        <v>-</v>
      </c>
    </row>
    <row r="130" spans="2:15" hidden="1" outlineLevel="1" x14ac:dyDescent="0.3">
      <c r="B130" s="7" t="str">
        <v>GR6D9</v>
      </c>
      <c r="C130" s="32" t="str">
        <f>IF(B130="","-",_xlfn.XLOOKUP($B130,'Base de données'!$B:$B,SECRET!$X:$X,"",0,1))</f>
        <v>Leleu Maurice</v>
      </c>
      <c r="D130" s="27">
        <f>IF(B130="","-",_xlfn.XLOOKUP($B130,'Base de données'!$B:$B,'Base de données'!$A:$A,"",0,1))</f>
        <v>45962</v>
      </c>
      <c r="E130" s="27" t="str">
        <f>IF(B130="","-",_xlfn.XLOOKUP($B130,'Base de données'!$B:$B,'Base de données'!$L:$L,"",0,1))</f>
        <v>Auvergne-Rhône-Alpes</v>
      </c>
      <c r="H130" s="32" t="str">
        <f>IF(G130="","-",_xlfn.XLOOKUP($G130,'Base de données'!$B:$B,SECRET!$X:$X,"",0,1))</f>
        <v>-</v>
      </c>
      <c r="I130" s="27" t="str">
        <f>IF(G130="","-",_xlfn.XLOOKUP($G130,'Base de données'!$B:$B,'Base de données'!$A:$A,"",0,-1))</f>
        <v>-</v>
      </c>
      <c r="J130" s="27" t="str">
        <f>IF(G130="","-",_xlfn.XLOOKUP($G130,'Base de données'!$B:$B,'Base de données'!$L:$L,"",0,1))</f>
        <v>-</v>
      </c>
      <c r="M130" s="32" t="str">
        <f>IF(L130="","-",_xlfn.XLOOKUP($L130,'Base de données'!$B:$B,SECRET!$X:$X,"",0,1))</f>
        <v>-</v>
      </c>
      <c r="N130" s="27" t="str">
        <f>IF(L130="","-",_xlfn.XLOOKUP($L130,'Base de données'!$B:$B,'Base de données'!$A:$A,"",0,1))</f>
        <v>-</v>
      </c>
      <c r="O130" s="27" t="str">
        <f>IF(L130="","-",_xlfn.XLOOKUP($L130,'Base de données'!$B:$B,'Base de données'!$A:$A,"",0,-1))</f>
        <v>-</v>
      </c>
    </row>
    <row r="131" spans="2:15" hidden="1" outlineLevel="1" x14ac:dyDescent="0.3">
      <c r="B131" s="7" t="str">
        <v>CZL1T</v>
      </c>
      <c r="C131" s="32" t="str">
        <f>IF(B131="","-",_xlfn.XLOOKUP($B131,'Base de données'!$B:$B,SECRET!$X:$X,"",0,1))</f>
        <v>Martin Rémy</v>
      </c>
      <c r="D131" s="27">
        <f>IF(B131="","-",_xlfn.XLOOKUP($B131,'Base de données'!$B:$B,'Base de données'!$A:$A,"",0,1))</f>
        <v>45962</v>
      </c>
      <c r="E131" s="27" t="str">
        <f>IF(B131="","-",_xlfn.XLOOKUP($B131,'Base de données'!$B:$B,'Base de données'!$L:$L,"",0,1))</f>
        <v>Occitanie</v>
      </c>
      <c r="H131" s="32" t="str">
        <f>IF(G131="","-",_xlfn.XLOOKUP($G131,'Base de données'!$B:$B,SECRET!$X:$X,"",0,1))</f>
        <v>-</v>
      </c>
      <c r="I131" s="27" t="str">
        <f>IF(G131="","-",_xlfn.XLOOKUP($G131,'Base de données'!$B:$B,'Base de données'!$A:$A,"",0,-1))</f>
        <v>-</v>
      </c>
      <c r="J131" s="27" t="str">
        <f>IF(G131="","-",_xlfn.XLOOKUP($G131,'Base de données'!$B:$B,'Base de données'!$L:$L,"",0,1))</f>
        <v>-</v>
      </c>
      <c r="M131" s="32" t="str">
        <f>IF(L131="","-",_xlfn.XLOOKUP($L131,'Base de données'!$B:$B,SECRET!$X:$X,"",0,1))</f>
        <v>-</v>
      </c>
      <c r="N131" s="27" t="str">
        <f>IF(L131="","-",_xlfn.XLOOKUP($L131,'Base de données'!$B:$B,'Base de données'!$A:$A,"",0,1))</f>
        <v>-</v>
      </c>
      <c r="O131" s="27" t="str">
        <f>IF(L131="","-",_xlfn.XLOOKUP($L131,'Base de données'!$B:$B,'Base de données'!$A:$A,"",0,-1))</f>
        <v>-</v>
      </c>
    </row>
    <row r="132" spans="2:15" hidden="1" outlineLevel="1" x14ac:dyDescent="0.3">
      <c r="B132" s="7" t="str">
        <v>GW0AF</v>
      </c>
      <c r="C132" s="32" t="str">
        <f>IF(B132="","-",_xlfn.XLOOKUP($B132,'Base de données'!$B:$B,SECRET!$X:$X,"",0,1))</f>
        <v>Lebon Aurélie</v>
      </c>
      <c r="D132" s="27">
        <f>IF(B132="","-",_xlfn.XLOOKUP($B132,'Base de données'!$B:$B,'Base de données'!$A:$A,"",0,1))</f>
        <v>45962</v>
      </c>
      <c r="E132" s="27" t="str">
        <f>IF(B132="","-",_xlfn.XLOOKUP($B132,'Base de données'!$B:$B,'Base de données'!$L:$L,"",0,1))</f>
        <v>Île-de-France</v>
      </c>
      <c r="H132" s="32" t="str">
        <f>IF(G132="","-",_xlfn.XLOOKUP($G132,'Base de données'!$B:$B,SECRET!$X:$X,"",0,1))</f>
        <v>-</v>
      </c>
      <c r="I132" s="27" t="str">
        <f>IF(G132="","-",_xlfn.XLOOKUP($G132,'Base de données'!$B:$B,'Base de données'!$A:$A,"",0,-1))</f>
        <v>-</v>
      </c>
      <c r="J132" s="27" t="str">
        <f>IF(G132="","-",_xlfn.XLOOKUP($G132,'Base de données'!$B:$B,'Base de données'!$L:$L,"",0,1))</f>
        <v>-</v>
      </c>
      <c r="M132" s="32" t="str">
        <f>IF(L132="","-",_xlfn.XLOOKUP($L132,'Base de données'!$B:$B,SECRET!$X:$X,"",0,1))</f>
        <v>-</v>
      </c>
      <c r="N132" s="27" t="str">
        <f>IF(L132="","-",_xlfn.XLOOKUP($L132,'Base de données'!$B:$B,'Base de données'!$A:$A,"",0,1))</f>
        <v>-</v>
      </c>
      <c r="O132" s="27" t="str">
        <f>IF(L132="","-",_xlfn.XLOOKUP($L132,'Base de données'!$B:$B,'Base de données'!$A:$A,"",0,-1))</f>
        <v>-</v>
      </c>
    </row>
    <row r="133" spans="2:15" hidden="1" outlineLevel="1" x14ac:dyDescent="0.3">
      <c r="B133" s="7" t="str">
        <v>68IPS</v>
      </c>
      <c r="C133" s="32" t="str">
        <f>IF(B133="","-",_xlfn.XLOOKUP($B133,'Base de données'!$B:$B,SECRET!$X:$X,"",0,1))</f>
        <v>Aubry Pauline</v>
      </c>
      <c r="D133" s="27">
        <f>IF(B133="","-",_xlfn.XLOOKUP($B133,'Base de données'!$B:$B,'Base de données'!$A:$A,"",0,1))</f>
        <v>45962</v>
      </c>
      <c r="E133" s="27" t="str">
        <f>IF(B133="","-",_xlfn.XLOOKUP($B133,'Base de données'!$B:$B,'Base de données'!$L:$L,"",0,1))</f>
        <v>Hauts-de-France</v>
      </c>
      <c r="H133" s="32" t="str">
        <f>IF(G133="","-",_xlfn.XLOOKUP($G133,'Base de données'!$B:$B,SECRET!$X:$X,"",0,1))</f>
        <v>-</v>
      </c>
      <c r="I133" s="27" t="str">
        <f>IF(G133="","-",_xlfn.XLOOKUP($G133,'Base de données'!$B:$B,'Base de données'!$A:$A,"",0,-1))</f>
        <v>-</v>
      </c>
      <c r="J133" s="27" t="str">
        <f>IF(G133="","-",_xlfn.XLOOKUP($G133,'Base de données'!$B:$B,'Base de données'!$L:$L,"",0,1))</f>
        <v>-</v>
      </c>
      <c r="M133" s="32" t="str">
        <f>IF(L133="","-",_xlfn.XLOOKUP($L133,'Base de données'!$B:$B,SECRET!$X:$X,"",0,1))</f>
        <v>-</v>
      </c>
      <c r="N133" s="27" t="str">
        <f>IF(L133="","-",_xlfn.XLOOKUP($L133,'Base de données'!$B:$B,'Base de données'!$A:$A,"",0,1))</f>
        <v>-</v>
      </c>
      <c r="O133" s="27" t="str">
        <f>IF(L133="","-",_xlfn.XLOOKUP($L133,'Base de données'!$B:$B,'Base de données'!$A:$A,"",0,-1))</f>
        <v>-</v>
      </c>
    </row>
    <row r="134" spans="2:15" hidden="1" outlineLevel="1" x14ac:dyDescent="0.3">
      <c r="B134" s="7" t="str">
        <v>ILHMU</v>
      </c>
      <c r="C134" s="32" t="str">
        <f>IF(B134="","-",_xlfn.XLOOKUP($B134,'Base de données'!$B:$B,SECRET!$X:$X,"",0,1))</f>
        <v>Lefort Charlotte</v>
      </c>
      <c r="D134" s="27">
        <f>IF(B134="","-",_xlfn.XLOOKUP($B134,'Base de données'!$B:$B,'Base de données'!$A:$A,"",0,1))</f>
        <v>45962</v>
      </c>
      <c r="E134" s="27" t="str">
        <f>IF(B134="","-",_xlfn.XLOOKUP($B134,'Base de données'!$B:$B,'Base de données'!$L:$L,"",0,1))</f>
        <v>Île-de-France</v>
      </c>
      <c r="H134" s="32" t="str">
        <f>IF(G134="","-",_xlfn.XLOOKUP($G134,'Base de données'!$B:$B,SECRET!$X:$X,"",0,1))</f>
        <v>-</v>
      </c>
      <c r="I134" s="27" t="str">
        <f>IF(G134="","-",_xlfn.XLOOKUP($G134,'Base de données'!$B:$B,'Base de données'!$A:$A,"",0,-1))</f>
        <v>-</v>
      </c>
      <c r="J134" s="27" t="str">
        <f>IF(G134="","-",_xlfn.XLOOKUP($G134,'Base de données'!$B:$B,'Base de données'!$L:$L,"",0,1))</f>
        <v>-</v>
      </c>
      <c r="M134" s="32" t="str">
        <f>IF(L134="","-",_xlfn.XLOOKUP($L134,'Base de données'!$B:$B,SECRET!$X:$X,"",0,1))</f>
        <v>-</v>
      </c>
      <c r="N134" s="27" t="str">
        <f>IF(L134="","-",_xlfn.XLOOKUP($L134,'Base de données'!$B:$B,'Base de données'!$A:$A,"",0,1))</f>
        <v>-</v>
      </c>
      <c r="O134" s="27" t="str">
        <f>IF(L134="","-",_xlfn.XLOOKUP($L134,'Base de données'!$B:$B,'Base de données'!$A:$A,"",0,-1))</f>
        <v>-</v>
      </c>
    </row>
    <row r="135" spans="2:15" hidden="1" outlineLevel="1" x14ac:dyDescent="0.3">
      <c r="B135" s="7" t="str">
        <v>RLVCC</v>
      </c>
      <c r="C135" s="32" t="str">
        <f>IF(B135="","-",_xlfn.XLOOKUP($B135,'Base de données'!$B:$B,SECRET!$X:$X,"",0,1))</f>
        <v>Brunet Bernadette</v>
      </c>
      <c r="D135" s="27">
        <f>IF(B135="","-",_xlfn.XLOOKUP($B135,'Base de données'!$B:$B,'Base de données'!$A:$A,"",0,1))</f>
        <v>45962</v>
      </c>
      <c r="E135" s="27" t="str">
        <f>IF(B135="","-",_xlfn.XLOOKUP($B135,'Base de données'!$B:$B,'Base de données'!$L:$L,"",0,1))</f>
        <v>Normandie</v>
      </c>
      <c r="H135" s="32" t="str">
        <f>IF(G135="","-",_xlfn.XLOOKUP($G135,'Base de données'!$B:$B,SECRET!$X:$X,"",0,1))</f>
        <v>-</v>
      </c>
      <c r="I135" s="27" t="str">
        <f>IF(G135="","-",_xlfn.XLOOKUP($G135,'Base de données'!$B:$B,'Base de données'!$A:$A,"",0,-1))</f>
        <v>-</v>
      </c>
      <c r="J135" s="27" t="str">
        <f>IF(G135="","-",_xlfn.XLOOKUP($G135,'Base de données'!$B:$B,'Base de données'!$L:$L,"",0,1))</f>
        <v>-</v>
      </c>
      <c r="M135" s="32" t="str">
        <f>IF(L135="","-",_xlfn.XLOOKUP($L135,'Base de données'!$B:$B,SECRET!$X:$X,"",0,1))</f>
        <v>-</v>
      </c>
      <c r="N135" s="27" t="str">
        <f>IF(L135="","-",_xlfn.XLOOKUP($L135,'Base de données'!$B:$B,'Base de données'!$A:$A,"",0,1))</f>
        <v>-</v>
      </c>
      <c r="O135" s="27" t="str">
        <f>IF(L135="","-",_xlfn.XLOOKUP($L135,'Base de données'!$B:$B,'Base de données'!$A:$A,"",0,-1))</f>
        <v>-</v>
      </c>
    </row>
    <row r="136" spans="2:15" hidden="1" outlineLevel="1" x14ac:dyDescent="0.3">
      <c r="B136" s="7" t="str">
        <v>IWYGR</v>
      </c>
      <c r="C136" s="32" t="str">
        <f>IF(B136="","-",_xlfn.XLOOKUP($B136,'Base de données'!$B:$B,SECRET!$X:$X,"",0,1))</f>
        <v>Delannoy Luc</v>
      </c>
      <c r="D136" s="27">
        <f>IF(B136="","-",_xlfn.XLOOKUP($B136,'Base de données'!$B:$B,'Base de données'!$A:$A,"",0,1))</f>
        <v>45962</v>
      </c>
      <c r="E136" s="27" t="str">
        <f>IF(B136="","-",_xlfn.XLOOKUP($B136,'Base de données'!$B:$B,'Base de données'!$L:$L,"",0,1))</f>
        <v>Grand Est</v>
      </c>
      <c r="H136" s="32" t="str">
        <f>IF(G136="","-",_xlfn.XLOOKUP($G136,'Base de données'!$B:$B,SECRET!$X:$X,"",0,1))</f>
        <v>-</v>
      </c>
      <c r="I136" s="27" t="str">
        <f>IF(G136="","-",_xlfn.XLOOKUP($G136,'Base de données'!$B:$B,'Base de données'!$A:$A,"",0,-1))</f>
        <v>-</v>
      </c>
      <c r="J136" s="27" t="str">
        <f>IF(G136="","-",_xlfn.XLOOKUP($G136,'Base de données'!$B:$B,'Base de données'!$L:$L,"",0,1))</f>
        <v>-</v>
      </c>
      <c r="M136" s="32" t="str">
        <f>IF(L136="","-",_xlfn.XLOOKUP($L136,'Base de données'!$B:$B,SECRET!$X:$X,"",0,1))</f>
        <v>-</v>
      </c>
      <c r="N136" s="27" t="str">
        <f>IF(L136="","-",_xlfn.XLOOKUP($L136,'Base de données'!$B:$B,'Base de données'!$A:$A,"",0,1))</f>
        <v>-</v>
      </c>
      <c r="O136" s="27" t="str">
        <f>IF(L136="","-",_xlfn.XLOOKUP($L136,'Base de données'!$B:$B,'Base de données'!$A:$A,"",0,-1))</f>
        <v>-</v>
      </c>
    </row>
    <row r="137" spans="2:15" hidden="1" outlineLevel="1" x14ac:dyDescent="0.3">
      <c r="B137" s="7" t="str">
        <v>6WN15</v>
      </c>
      <c r="C137" s="32" t="str">
        <f>IF(B137="","-",_xlfn.XLOOKUP($B137,'Base de données'!$B:$B,SECRET!$X:$X,"",0,1))</f>
        <v>Raynaud Gilbert</v>
      </c>
      <c r="D137" s="27">
        <f>IF(B137="","-",_xlfn.XLOOKUP($B137,'Base de données'!$B:$B,'Base de données'!$A:$A,"",0,1))</f>
        <v>45992</v>
      </c>
      <c r="E137" s="27" t="str">
        <f>IF(B137="","-",_xlfn.XLOOKUP($B137,'Base de données'!$B:$B,'Base de données'!$L:$L,"",0,1))</f>
        <v>Centre-Val de Loire</v>
      </c>
      <c r="H137" s="32" t="str">
        <f>IF(G137="","-",_xlfn.XLOOKUP($G137,'Base de données'!$B:$B,SECRET!$X:$X,"",0,1))</f>
        <v>-</v>
      </c>
      <c r="I137" s="27" t="str">
        <f>IF(G137="","-",_xlfn.XLOOKUP($G137,'Base de données'!$B:$B,'Base de données'!$A:$A,"",0,-1))</f>
        <v>-</v>
      </c>
      <c r="J137" s="27" t="str">
        <f>IF(G137="","-",_xlfn.XLOOKUP($G137,'Base de données'!$B:$B,'Base de données'!$L:$L,"",0,1))</f>
        <v>-</v>
      </c>
      <c r="M137" s="32" t="str">
        <f>IF(L137="","-",_xlfn.XLOOKUP($L137,'Base de données'!$B:$B,SECRET!$X:$X,"",0,1))</f>
        <v>-</v>
      </c>
      <c r="N137" s="27" t="str">
        <f>IF(L137="","-",_xlfn.XLOOKUP($L137,'Base de données'!$B:$B,'Base de données'!$A:$A,"",0,1))</f>
        <v>-</v>
      </c>
      <c r="O137" s="27" t="str">
        <f>IF(L137="","-",_xlfn.XLOOKUP($L137,'Base de données'!$B:$B,'Base de données'!$A:$A,"",0,-1))</f>
        <v>-</v>
      </c>
    </row>
    <row r="138" spans="2:15" hidden="1" outlineLevel="1" x14ac:dyDescent="0.3">
      <c r="B138" s="7" t="str">
        <v>WNIF5</v>
      </c>
      <c r="C138" s="32" t="str">
        <f>IF(B138="","-",_xlfn.XLOOKUP($B138,'Base de données'!$B:$B,SECRET!$X:$X,"",0,1))</f>
        <v>Cordier Pauline</v>
      </c>
      <c r="D138" s="27">
        <f>IF(B138="","-",_xlfn.XLOOKUP($B138,'Base de données'!$B:$B,'Base de données'!$A:$A,"",0,1))</f>
        <v>45992</v>
      </c>
      <c r="E138" s="27" t="str">
        <f>IF(B138="","-",_xlfn.XLOOKUP($B138,'Base de données'!$B:$B,'Base de données'!$L:$L,"",0,1))</f>
        <v>Corse</v>
      </c>
      <c r="H138" s="32" t="str">
        <f>IF(G138="","-",_xlfn.XLOOKUP($G138,'Base de données'!$B:$B,SECRET!$X:$X,"",0,1))</f>
        <v>-</v>
      </c>
      <c r="I138" s="27" t="str">
        <f>IF(G138="","-",_xlfn.XLOOKUP($G138,'Base de données'!$B:$B,'Base de données'!$A:$A,"",0,-1))</f>
        <v>-</v>
      </c>
      <c r="J138" s="27" t="str">
        <f>IF(G138="","-",_xlfn.XLOOKUP($G138,'Base de données'!$B:$B,'Base de données'!$L:$L,"",0,1))</f>
        <v>-</v>
      </c>
      <c r="M138" s="32" t="str">
        <f>IF(L138="","-",_xlfn.XLOOKUP($L138,'Base de données'!$B:$B,SECRET!$X:$X,"",0,1))</f>
        <v>-</v>
      </c>
      <c r="N138" s="27" t="str">
        <f>IF(L138="","-",_xlfn.XLOOKUP($L138,'Base de données'!$B:$B,'Base de données'!$A:$A,"",0,1))</f>
        <v>-</v>
      </c>
      <c r="O138" s="27" t="str">
        <f>IF(L138="","-",_xlfn.XLOOKUP($L138,'Base de données'!$B:$B,'Base de données'!$A:$A,"",0,-1))</f>
        <v>-</v>
      </c>
    </row>
    <row r="139" spans="2:15" hidden="1" outlineLevel="1" x14ac:dyDescent="0.3">
      <c r="B139" s="7" t="str">
        <v>XV8PB</v>
      </c>
      <c r="C139" s="32" t="str">
        <f>IF(B139="","-",_xlfn.XLOOKUP($B139,'Base de données'!$B:$B,SECRET!$X:$X,"",0,1))</f>
        <v>Caron Roland</v>
      </c>
      <c r="D139" s="27">
        <f>IF(B139="","-",_xlfn.XLOOKUP($B139,'Base de données'!$B:$B,'Base de données'!$A:$A,"",0,1))</f>
        <v>45992</v>
      </c>
      <c r="E139" s="27" t="str">
        <f>IF(B139="","-",_xlfn.XLOOKUP($B139,'Base de données'!$B:$B,'Base de données'!$L:$L,"",0,1))</f>
        <v>Auvergne-Rhône-Alpes</v>
      </c>
      <c r="H139" s="32" t="str">
        <f>IF(G139="","-",_xlfn.XLOOKUP($G139,'Base de données'!$B:$B,SECRET!$X:$X,"",0,1))</f>
        <v>-</v>
      </c>
      <c r="I139" s="27" t="str">
        <f>IF(G139="","-",_xlfn.XLOOKUP($G139,'Base de données'!$B:$B,'Base de données'!$A:$A,"",0,-1))</f>
        <v>-</v>
      </c>
      <c r="J139" s="27" t="str">
        <f>IF(G139="","-",_xlfn.XLOOKUP($G139,'Base de données'!$B:$B,'Base de données'!$L:$L,"",0,1))</f>
        <v>-</v>
      </c>
      <c r="M139" s="32" t="str">
        <f>IF(L139="","-",_xlfn.XLOOKUP($L139,'Base de données'!$B:$B,SECRET!$X:$X,"",0,1))</f>
        <v>-</v>
      </c>
      <c r="N139" s="27" t="str">
        <f>IF(L139="","-",_xlfn.XLOOKUP($L139,'Base de données'!$B:$B,'Base de données'!$A:$A,"",0,1))</f>
        <v>-</v>
      </c>
      <c r="O139" s="27" t="str">
        <f>IF(L139="","-",_xlfn.XLOOKUP($L139,'Base de données'!$B:$B,'Base de données'!$A:$A,"",0,-1))</f>
        <v>-</v>
      </c>
    </row>
    <row r="140" spans="2:15" hidden="1" outlineLevel="1" x14ac:dyDescent="0.3">
      <c r="B140" s="7" t="str">
        <v>NBO3X</v>
      </c>
      <c r="C140" s="32" t="str">
        <f>IF(B140="","-",_xlfn.XLOOKUP($B140,'Base de données'!$B:$B,SECRET!$X:$X,"",0,1))</f>
        <v>Étienne Adrienne</v>
      </c>
      <c r="D140" s="27">
        <f>IF(B140="","-",_xlfn.XLOOKUP($B140,'Base de données'!$B:$B,'Base de données'!$A:$A,"",0,1))</f>
        <v>45992</v>
      </c>
      <c r="E140" s="27" t="str">
        <f>IF(B140="","-",_xlfn.XLOOKUP($B140,'Base de données'!$B:$B,'Base de données'!$L:$L,"",0,1))</f>
        <v>Île-de-France</v>
      </c>
      <c r="H140" s="32" t="str">
        <f>IF(G140="","-",_xlfn.XLOOKUP($G140,'Base de données'!$B:$B,SECRET!$X:$X,"",0,1))</f>
        <v>-</v>
      </c>
      <c r="I140" s="27" t="str">
        <f>IF(G140="","-",_xlfn.XLOOKUP($G140,'Base de données'!$B:$B,'Base de données'!$A:$A,"",0,-1))</f>
        <v>-</v>
      </c>
      <c r="J140" s="27" t="str">
        <f>IF(G140="","-",_xlfn.XLOOKUP($G140,'Base de données'!$B:$B,'Base de données'!$L:$L,"",0,1))</f>
        <v>-</v>
      </c>
      <c r="M140" s="32" t="str">
        <f>IF(L140="","-",_xlfn.XLOOKUP($L140,'Base de données'!$B:$B,SECRET!$X:$X,"",0,1))</f>
        <v>-</v>
      </c>
      <c r="N140" s="27" t="str">
        <f>IF(L140="","-",_xlfn.XLOOKUP($L140,'Base de données'!$B:$B,'Base de données'!$A:$A,"",0,1))</f>
        <v>-</v>
      </c>
      <c r="O140" s="27" t="str">
        <f>IF(L140="","-",_xlfn.XLOOKUP($L140,'Base de données'!$B:$B,'Base de données'!$A:$A,"",0,-1))</f>
        <v>-</v>
      </c>
    </row>
    <row r="141" spans="2:15" hidden="1" outlineLevel="1" x14ac:dyDescent="0.3">
      <c r="B141" s="7" t="str">
        <v>U09KY</v>
      </c>
      <c r="C141" s="32" t="str">
        <f>IF(B141="","-",_xlfn.XLOOKUP($B141,'Base de données'!$B:$B,SECRET!$X:$X,"",0,1))</f>
        <v>Cohen Louis</v>
      </c>
      <c r="D141" s="27">
        <f>IF(B141="","-",_xlfn.XLOOKUP($B141,'Base de données'!$B:$B,'Base de données'!$A:$A,"",0,1))</f>
        <v>45992</v>
      </c>
      <c r="E141" s="27" t="str">
        <f>IF(B141="","-",_xlfn.XLOOKUP($B141,'Base de données'!$B:$B,'Base de données'!$L:$L,"",0,1))</f>
        <v>Corse</v>
      </c>
      <c r="H141" s="32" t="str">
        <f>IF(G141="","-",_xlfn.XLOOKUP($G141,'Base de données'!$B:$B,SECRET!$X:$X,"",0,1))</f>
        <v>-</v>
      </c>
      <c r="I141" s="27" t="str">
        <f>IF(G141="","-",_xlfn.XLOOKUP($G141,'Base de données'!$B:$B,'Base de données'!$A:$A,"",0,-1))</f>
        <v>-</v>
      </c>
      <c r="J141" s="27" t="str">
        <f>IF(G141="","-",_xlfn.XLOOKUP($G141,'Base de données'!$B:$B,'Base de données'!$L:$L,"",0,1))</f>
        <v>-</v>
      </c>
      <c r="M141" s="32" t="str">
        <f>IF(L141="","-",_xlfn.XLOOKUP($L141,'Base de données'!$B:$B,SECRET!$X:$X,"",0,1))</f>
        <v>-</v>
      </c>
      <c r="N141" s="27" t="str">
        <f>IF(L141="","-",_xlfn.XLOOKUP($L141,'Base de données'!$B:$B,'Base de données'!$A:$A,"",0,1))</f>
        <v>-</v>
      </c>
      <c r="O141" s="27" t="str">
        <f>IF(L141="","-",_xlfn.XLOOKUP($L141,'Base de données'!$B:$B,'Base de données'!$A:$A,"",0,-1))</f>
        <v>-</v>
      </c>
    </row>
    <row r="142" spans="2:15" hidden="1" outlineLevel="1" x14ac:dyDescent="0.3">
      <c r="B142" s="7">
        <v>0</v>
      </c>
      <c r="C142" s="32" t="str">
        <f>IF(B142="","-",_xlfn.XLOOKUP($B142,'Base de données'!$B:$B,SECRET!$X:$X,"",0,1))</f>
        <v/>
      </c>
      <c r="D142" s="27" t="str">
        <f>IF(B142="","-",_xlfn.XLOOKUP($B142,'Base de données'!$B:$B,'Base de données'!$A:$A,"",0,1))</f>
        <v/>
      </c>
      <c r="E142" s="27" t="str">
        <f>IF(B142="","-",_xlfn.XLOOKUP($B142,'Base de données'!$B:$B,'Base de données'!$L:$L,"",0,1))</f>
        <v/>
      </c>
      <c r="H142" s="32" t="str">
        <f>IF(G142="","-",_xlfn.XLOOKUP($G142,'Base de données'!$B:$B,SECRET!$X:$X,"",0,1))</f>
        <v>-</v>
      </c>
      <c r="I142" s="27" t="str">
        <f>IF(G142="","-",_xlfn.XLOOKUP($G142,'Base de données'!$B:$B,'Base de données'!$A:$A,"",0,-1))</f>
        <v>-</v>
      </c>
      <c r="J142" s="27" t="str">
        <f>IF(G142="","-",_xlfn.XLOOKUP($G142,'Base de données'!$B:$B,'Base de données'!$L:$L,"",0,1))</f>
        <v>-</v>
      </c>
      <c r="M142" s="32" t="str">
        <f>IF(L142="","-",_xlfn.XLOOKUP($L142,'Base de données'!$B:$B,SECRET!$X:$X,"",0,1))</f>
        <v>-</v>
      </c>
      <c r="N142" s="27" t="str">
        <f>IF(L142="","-",_xlfn.XLOOKUP($L142,'Base de données'!$B:$B,'Base de données'!$A:$A,"",0,1))</f>
        <v>-</v>
      </c>
      <c r="O142" s="27" t="str">
        <f>IF(L142="","-",_xlfn.XLOOKUP($L142,'Base de données'!$B:$B,'Base de données'!$A:$A,"",0,-1))</f>
        <v>-</v>
      </c>
    </row>
    <row r="143" spans="2:15" hidden="1" outlineLevel="1" x14ac:dyDescent="0.3">
      <c r="C143" s="32" t="str">
        <f>IF(B143="","-",_xlfn.XLOOKUP($B143,'Base de données'!$B:$B,SECRET!$X:$X,"",0,1))</f>
        <v>-</v>
      </c>
      <c r="D143" s="27" t="str">
        <f>IF(B143="","-",_xlfn.XLOOKUP($B143,'Base de données'!$B:$B,'Base de données'!$A:$A,"",0,1))</f>
        <v>-</v>
      </c>
      <c r="E143" s="27" t="str">
        <f>IF(B143="","-",_xlfn.XLOOKUP($B143,'Base de données'!$B:$B,'Base de données'!$L:$L,"",0,1))</f>
        <v>-</v>
      </c>
      <c r="H143" s="32" t="str">
        <f>IF(G143="","-",_xlfn.XLOOKUP($G143,'Base de données'!$B:$B,SECRET!$X:$X,"",0,1))</f>
        <v>-</v>
      </c>
      <c r="I143" s="27" t="str">
        <f>IF(G143="","-",_xlfn.XLOOKUP($G143,'Base de données'!$B:$B,'Base de données'!$A:$A,"",0,-1))</f>
        <v>-</v>
      </c>
      <c r="J143" s="27" t="str">
        <f>IF(G143="","-",_xlfn.XLOOKUP($G143,'Base de données'!$B:$B,'Base de données'!$L:$L,"",0,1))</f>
        <v>-</v>
      </c>
      <c r="M143" s="32" t="str">
        <f>IF(L143="","-",_xlfn.XLOOKUP($L143,'Base de données'!$B:$B,SECRET!$X:$X,"",0,1))</f>
        <v>-</v>
      </c>
      <c r="N143" s="27" t="str">
        <f>IF(L143="","-",_xlfn.XLOOKUP($L143,'Base de données'!$B:$B,'Base de données'!$A:$A,"",0,1))</f>
        <v>-</v>
      </c>
      <c r="O143" s="27" t="str">
        <f>IF(L143="","-",_xlfn.XLOOKUP($L143,'Base de données'!$B:$B,'Base de données'!$A:$A,"",0,-1))</f>
        <v>-</v>
      </c>
    </row>
    <row r="144" spans="2:15" hidden="1" outlineLevel="1" x14ac:dyDescent="0.3">
      <c r="C144" s="32" t="str">
        <f>IF(B144="","-",_xlfn.XLOOKUP($B144,'Base de données'!$B:$B,SECRET!$X:$X,"",0,1))</f>
        <v>-</v>
      </c>
      <c r="D144" s="27" t="str">
        <f>IF(B144="","-",_xlfn.XLOOKUP($B144,'Base de données'!$B:$B,'Base de données'!$A:$A,"",0,1))</f>
        <v>-</v>
      </c>
      <c r="E144" s="27" t="str">
        <f>IF(B144="","-",_xlfn.XLOOKUP($B144,'Base de données'!$B:$B,'Base de données'!$L:$L,"",0,1))</f>
        <v>-</v>
      </c>
      <c r="H144" s="32" t="str">
        <f>IF(G144="","-",_xlfn.XLOOKUP($G144,'Base de données'!$B:$B,SECRET!$X:$X,"",0,1))</f>
        <v>-</v>
      </c>
      <c r="I144" s="27" t="str">
        <f>IF(G144="","-",_xlfn.XLOOKUP($G144,'Base de données'!$B:$B,'Base de données'!$A:$A,"",0,-1))</f>
        <v>-</v>
      </c>
      <c r="J144" s="27" t="str">
        <f>IF(G144="","-",_xlfn.XLOOKUP($G144,'Base de données'!$B:$B,'Base de données'!$L:$L,"",0,1))</f>
        <v>-</v>
      </c>
      <c r="M144" s="32" t="str">
        <f>IF(L144="","-",_xlfn.XLOOKUP($L144,'Base de données'!$B:$B,SECRET!$X:$X,"",0,1))</f>
        <v>-</v>
      </c>
      <c r="N144" s="27" t="str">
        <f>IF(L144="","-",_xlfn.XLOOKUP($L144,'Base de données'!$B:$B,'Base de données'!$A:$A,"",0,1))</f>
        <v>-</v>
      </c>
      <c r="O144" s="27" t="str">
        <f>IF(L144="","-",_xlfn.XLOOKUP($L144,'Base de données'!$B:$B,'Base de données'!$A:$A,"",0,-1))</f>
        <v>-</v>
      </c>
    </row>
    <row r="145" spans="3:15" hidden="1" outlineLevel="1" x14ac:dyDescent="0.3">
      <c r="C145" s="32" t="str">
        <f>IF(B145="","-",_xlfn.XLOOKUP($B145,'Base de données'!$B:$B,SECRET!$X:$X,"",0,1))</f>
        <v>-</v>
      </c>
      <c r="D145" s="27" t="str">
        <f>IF(B145="","-",_xlfn.XLOOKUP($B145,'Base de données'!$B:$B,'Base de données'!$A:$A,"",0,1))</f>
        <v>-</v>
      </c>
      <c r="E145" s="27" t="str">
        <f>IF(B145="","-",_xlfn.XLOOKUP($B145,'Base de données'!$B:$B,'Base de données'!$L:$L,"",0,1))</f>
        <v>-</v>
      </c>
      <c r="H145" s="32" t="str">
        <f>IF(G145="","-",_xlfn.XLOOKUP($G145,'Base de données'!$B:$B,SECRET!$X:$X,"",0,1))</f>
        <v>-</v>
      </c>
      <c r="I145" s="27" t="str">
        <f>IF(G145="","-",_xlfn.XLOOKUP($G145,'Base de données'!$B:$B,'Base de données'!$A:$A,"",0,-1))</f>
        <v>-</v>
      </c>
      <c r="J145" s="27" t="str">
        <f>IF(G145="","-",_xlfn.XLOOKUP($G145,'Base de données'!$B:$B,'Base de données'!$L:$L,"",0,1))</f>
        <v>-</v>
      </c>
      <c r="M145" s="32" t="str">
        <f>IF(L145="","-",_xlfn.XLOOKUP($L145,'Base de données'!$B:$B,SECRET!$X:$X,"",0,1))</f>
        <v>-</v>
      </c>
      <c r="N145" s="27" t="str">
        <f>IF(L145="","-",_xlfn.XLOOKUP($L145,'Base de données'!$B:$B,'Base de données'!$A:$A,"",0,1))</f>
        <v>-</v>
      </c>
      <c r="O145" s="27" t="str">
        <f>IF(L145="","-",_xlfn.XLOOKUP($L145,'Base de données'!$B:$B,'Base de données'!$A:$A,"",0,-1))</f>
        <v>-</v>
      </c>
    </row>
    <row r="146" spans="3:15" hidden="1" outlineLevel="1" x14ac:dyDescent="0.3">
      <c r="C146" s="32" t="str">
        <f>IF(B146="","-",_xlfn.XLOOKUP($B146,'Base de données'!$B:$B,SECRET!$X:$X,"",0,1))</f>
        <v>-</v>
      </c>
      <c r="D146" s="27" t="str">
        <f>IF(B146="","-",_xlfn.XLOOKUP($B146,'Base de données'!$B:$B,'Base de données'!$A:$A,"",0,1))</f>
        <v>-</v>
      </c>
      <c r="E146" s="27" t="str">
        <f>IF(B146="","-",_xlfn.XLOOKUP($B146,'Base de données'!$B:$B,'Base de données'!$L:$L,"",0,1))</f>
        <v>-</v>
      </c>
      <c r="H146" s="32" t="str">
        <f>IF(G146="","-",_xlfn.XLOOKUP($G146,'Base de données'!$B:$B,SECRET!$X:$X,"",0,1))</f>
        <v>-</v>
      </c>
      <c r="I146" s="27" t="str">
        <f>IF(G146="","-",_xlfn.XLOOKUP($G146,'Base de données'!$B:$B,'Base de données'!$A:$A,"",0,-1))</f>
        <v>-</v>
      </c>
      <c r="J146" s="27" t="str">
        <f>IF(G146="","-",_xlfn.XLOOKUP($G146,'Base de données'!$B:$B,'Base de données'!$L:$L,"",0,1))</f>
        <v>-</v>
      </c>
      <c r="M146" s="32" t="str">
        <f>IF(L146="","-",_xlfn.XLOOKUP($L146,'Base de données'!$B:$B,SECRET!$X:$X,"",0,1))</f>
        <v>-</v>
      </c>
      <c r="N146" s="27" t="str">
        <f>IF(L146="","-",_xlfn.XLOOKUP($L146,'Base de données'!$B:$B,'Base de données'!$A:$A,"",0,1))</f>
        <v>-</v>
      </c>
      <c r="O146" s="27" t="str">
        <f>IF(L146="","-",_xlfn.XLOOKUP($L146,'Base de données'!$B:$B,'Base de données'!$A:$A,"",0,-1))</f>
        <v>-</v>
      </c>
    </row>
    <row r="147" spans="3:15" hidden="1" outlineLevel="1" x14ac:dyDescent="0.3">
      <c r="C147" s="32" t="str">
        <f>IF(B147="","-",_xlfn.XLOOKUP($B147,'Base de données'!$B:$B,SECRET!$X:$X,"",0,1))</f>
        <v>-</v>
      </c>
      <c r="D147" s="27" t="str">
        <f>IF(B147="","-",_xlfn.XLOOKUP($B147,'Base de données'!$B:$B,'Base de données'!$A:$A,"",0,1))</f>
        <v>-</v>
      </c>
      <c r="E147" s="27" t="str">
        <f>IF(B147="","-",_xlfn.XLOOKUP($B147,'Base de données'!$B:$B,'Base de données'!$L:$L,"",0,1))</f>
        <v>-</v>
      </c>
      <c r="H147" s="32" t="str">
        <f>IF(G147="","-",_xlfn.XLOOKUP($G147,'Base de données'!$B:$B,SECRET!$X:$X,"",0,1))</f>
        <v>-</v>
      </c>
      <c r="I147" s="27" t="str">
        <f>IF(G147="","-",_xlfn.XLOOKUP($G147,'Base de données'!$B:$B,'Base de données'!$A:$A,"",0,-1))</f>
        <v>-</v>
      </c>
      <c r="J147" s="27" t="str">
        <f>IF(G147="","-",_xlfn.XLOOKUP($G147,'Base de données'!$B:$B,'Base de données'!$L:$L,"",0,1))</f>
        <v>-</v>
      </c>
      <c r="M147" s="32" t="str">
        <f>IF(L147="","-",_xlfn.XLOOKUP($L147,'Base de données'!$B:$B,SECRET!$X:$X,"",0,1))</f>
        <v>-</v>
      </c>
      <c r="N147" s="27" t="str">
        <f>IF(L147="","-",_xlfn.XLOOKUP($L147,'Base de données'!$B:$B,'Base de données'!$A:$A,"",0,1))</f>
        <v>-</v>
      </c>
      <c r="O147" s="27" t="str">
        <f>IF(L147="","-",_xlfn.XLOOKUP($L147,'Base de données'!$B:$B,'Base de données'!$A:$A,"",0,-1))</f>
        <v>-</v>
      </c>
    </row>
    <row r="148" spans="3:15" hidden="1" outlineLevel="1" x14ac:dyDescent="0.3">
      <c r="C148" s="32" t="str">
        <f>IF(B148="","-",_xlfn.XLOOKUP($B148,'Base de données'!$B:$B,SECRET!$X:$X,"",0,1))</f>
        <v>-</v>
      </c>
      <c r="D148" s="27" t="str">
        <f>IF(B148="","-",_xlfn.XLOOKUP($B148,'Base de données'!$B:$B,'Base de données'!$A:$A,"",0,1))</f>
        <v>-</v>
      </c>
      <c r="E148" s="27" t="str">
        <f>IF(B148="","-",_xlfn.XLOOKUP($B148,'Base de données'!$B:$B,'Base de données'!$L:$L,"",0,1))</f>
        <v>-</v>
      </c>
      <c r="H148" s="32" t="str">
        <f>IF(G148="","-",_xlfn.XLOOKUP($G148,'Base de données'!$B:$B,SECRET!$X:$X,"",0,1))</f>
        <v>-</v>
      </c>
      <c r="I148" s="27" t="str">
        <f>IF(G148="","-",_xlfn.XLOOKUP($G148,'Base de données'!$B:$B,'Base de données'!$A:$A,"",0,-1))</f>
        <v>-</v>
      </c>
      <c r="J148" s="27" t="str">
        <f>IF(G148="","-",_xlfn.XLOOKUP($G148,'Base de données'!$B:$B,'Base de données'!$L:$L,"",0,1))</f>
        <v>-</v>
      </c>
      <c r="M148" s="32" t="str">
        <f>IF(L148="","-",_xlfn.XLOOKUP($L148,'Base de données'!$B:$B,SECRET!$X:$X,"",0,1))</f>
        <v>-</v>
      </c>
      <c r="N148" s="27" t="str">
        <f>IF(L148="","-",_xlfn.XLOOKUP($L148,'Base de données'!$B:$B,'Base de données'!$A:$A,"",0,1))</f>
        <v>-</v>
      </c>
      <c r="O148" s="27" t="str">
        <f>IF(L148="","-",_xlfn.XLOOKUP($L148,'Base de données'!$B:$B,'Base de données'!$A:$A,"",0,-1))</f>
        <v>-</v>
      </c>
    </row>
    <row r="149" spans="3:15" hidden="1" outlineLevel="1" x14ac:dyDescent="0.3">
      <c r="C149" s="32" t="str">
        <f>IF(B149="","-",_xlfn.XLOOKUP($B149,'Base de données'!$B:$B,SECRET!$X:$X,"",0,1))</f>
        <v>-</v>
      </c>
      <c r="D149" s="27" t="str">
        <f>IF(B149="","-",_xlfn.XLOOKUP($B149,'Base de données'!$B:$B,'Base de données'!$A:$A,"",0,1))</f>
        <v>-</v>
      </c>
      <c r="E149" s="27" t="str">
        <f>IF(B149="","-",_xlfn.XLOOKUP($B149,'Base de données'!$B:$B,'Base de données'!$L:$L,"",0,1))</f>
        <v>-</v>
      </c>
      <c r="H149" s="32" t="str">
        <f>IF(G149="","-",_xlfn.XLOOKUP($G149,'Base de données'!$B:$B,SECRET!$X:$X,"",0,1))</f>
        <v>-</v>
      </c>
      <c r="I149" s="27" t="str">
        <f>IF(G149="","-",_xlfn.XLOOKUP($G149,'Base de données'!$B:$B,'Base de données'!$A:$A,"",0,-1))</f>
        <v>-</v>
      </c>
      <c r="J149" s="27" t="str">
        <f>IF(G149="","-",_xlfn.XLOOKUP($G149,'Base de données'!$B:$B,'Base de données'!$L:$L,"",0,1))</f>
        <v>-</v>
      </c>
      <c r="M149" s="32" t="str">
        <f>IF(L149="","-",_xlfn.XLOOKUP($L149,'Base de données'!$B:$B,SECRET!$X:$X,"",0,1))</f>
        <v>-</v>
      </c>
      <c r="N149" s="27" t="str">
        <f>IF(L149="","-",_xlfn.XLOOKUP($L149,'Base de données'!$B:$B,'Base de données'!$A:$A,"",0,1))</f>
        <v>-</v>
      </c>
      <c r="O149" s="27" t="str">
        <f>IF(L149="","-",_xlfn.XLOOKUP($L149,'Base de données'!$B:$B,'Base de données'!$A:$A,"",0,-1))</f>
        <v>-</v>
      </c>
    </row>
    <row r="150" spans="3:15" hidden="1" outlineLevel="1" x14ac:dyDescent="0.3">
      <c r="C150" s="32" t="str">
        <f>IF(B150="","-",_xlfn.XLOOKUP($B150,'Base de données'!$B:$B,SECRET!$X:$X,"",0,1))</f>
        <v>-</v>
      </c>
      <c r="D150" s="27" t="str">
        <f>IF(B150="","-",_xlfn.XLOOKUP($B150,'Base de données'!$B:$B,'Base de données'!$A:$A,"",0,1))</f>
        <v>-</v>
      </c>
      <c r="E150" s="27" t="str">
        <f>IF(B150="","-",_xlfn.XLOOKUP($B150,'Base de données'!$B:$B,'Base de données'!$L:$L,"",0,1))</f>
        <v>-</v>
      </c>
      <c r="H150" s="32" t="str">
        <f>IF(G150="","-",_xlfn.XLOOKUP($G150,'Base de données'!$B:$B,SECRET!$X:$X,"",0,1))</f>
        <v>-</v>
      </c>
      <c r="I150" s="27" t="str">
        <f>IF(G150="","-",_xlfn.XLOOKUP($G150,'Base de données'!$B:$B,'Base de données'!$A:$A,"",0,-1))</f>
        <v>-</v>
      </c>
      <c r="J150" s="27" t="str">
        <f>IF(G150="","-",_xlfn.XLOOKUP($G150,'Base de données'!$B:$B,'Base de données'!$L:$L,"",0,1))</f>
        <v>-</v>
      </c>
      <c r="M150" s="32" t="str">
        <f>IF(L150="","-",_xlfn.XLOOKUP($L150,'Base de données'!$B:$B,SECRET!$X:$X,"",0,1))</f>
        <v>-</v>
      </c>
      <c r="N150" s="27" t="str">
        <f>IF(L150="","-",_xlfn.XLOOKUP($L150,'Base de données'!$B:$B,'Base de données'!$A:$A,"",0,1))</f>
        <v>-</v>
      </c>
      <c r="O150" s="27" t="str">
        <f>IF(L150="","-",_xlfn.XLOOKUP($L150,'Base de données'!$B:$B,'Base de données'!$A:$A,"",0,-1))</f>
        <v>-</v>
      </c>
    </row>
    <row r="151" spans="3:15" hidden="1" outlineLevel="1" x14ac:dyDescent="0.3">
      <c r="C151" s="32" t="str">
        <f>IF(B151="","-",_xlfn.XLOOKUP($B151,'Base de données'!$B:$B,SECRET!$X:$X,"",0,1))</f>
        <v>-</v>
      </c>
      <c r="D151" s="27" t="str">
        <f>IF(B151="","-",_xlfn.XLOOKUP($B151,'Base de données'!$B:$B,'Base de données'!$A:$A,"",0,1))</f>
        <v>-</v>
      </c>
      <c r="E151" s="27" t="str">
        <f>IF(B151="","-",_xlfn.XLOOKUP($B151,'Base de données'!$B:$B,'Base de données'!$L:$L,"",0,1))</f>
        <v>-</v>
      </c>
      <c r="H151" s="32" t="str">
        <f>IF(G151="","-",_xlfn.XLOOKUP($G151,'Base de données'!$B:$B,SECRET!$X:$X,"",0,1))</f>
        <v>-</v>
      </c>
      <c r="I151" s="27" t="str">
        <f>IF(G151="","-",_xlfn.XLOOKUP($G151,'Base de données'!$B:$B,'Base de données'!$A:$A,"",0,-1))</f>
        <v>-</v>
      </c>
      <c r="J151" s="27" t="str">
        <f>IF(G151="","-",_xlfn.XLOOKUP($G151,'Base de données'!$B:$B,'Base de données'!$L:$L,"",0,1))</f>
        <v>-</v>
      </c>
      <c r="M151" s="32" t="str">
        <f>IF(L151="","-",_xlfn.XLOOKUP($L151,'Base de données'!$B:$B,SECRET!$X:$X,"",0,1))</f>
        <v>-</v>
      </c>
      <c r="N151" s="27" t="str">
        <f>IF(L151="","-",_xlfn.XLOOKUP($L151,'Base de données'!$B:$B,'Base de données'!$A:$A,"",0,1))</f>
        <v>-</v>
      </c>
      <c r="O151" s="27" t="str">
        <f>IF(L151="","-",_xlfn.XLOOKUP($L151,'Base de données'!$B:$B,'Base de données'!$A:$A,"",0,-1))</f>
        <v>-</v>
      </c>
    </row>
    <row r="152" spans="3:15" hidden="1" outlineLevel="1" x14ac:dyDescent="0.3">
      <c r="C152" s="32" t="str">
        <f>IF(B152="","-",_xlfn.XLOOKUP($B152,'Base de données'!$B:$B,SECRET!$X:$X,"",0,1))</f>
        <v>-</v>
      </c>
      <c r="D152" s="27" t="str">
        <f>IF(B152="","-",_xlfn.XLOOKUP($B152,'Base de données'!$B:$B,'Base de données'!$A:$A,"",0,1))</f>
        <v>-</v>
      </c>
      <c r="E152" s="27" t="str">
        <f>IF(B152="","-",_xlfn.XLOOKUP($B152,'Base de données'!$B:$B,'Base de données'!$L:$L,"",0,1))</f>
        <v>-</v>
      </c>
      <c r="H152" s="32" t="str">
        <f>IF(G152="","-",_xlfn.XLOOKUP($G152,'Base de données'!$B:$B,SECRET!$X:$X,"",0,1))</f>
        <v>-</v>
      </c>
      <c r="I152" s="27" t="str">
        <f>IF(G152="","-",_xlfn.XLOOKUP($G152,'Base de données'!$B:$B,'Base de données'!$A:$A,"",0,-1))</f>
        <v>-</v>
      </c>
      <c r="J152" s="27" t="str">
        <f>IF(G152="","-",_xlfn.XLOOKUP($G152,'Base de données'!$B:$B,'Base de données'!$L:$L,"",0,1))</f>
        <v>-</v>
      </c>
      <c r="M152" s="32" t="str">
        <f>IF(L152="","-",_xlfn.XLOOKUP($L152,'Base de données'!$B:$B,SECRET!$X:$X,"",0,1))</f>
        <v>-</v>
      </c>
      <c r="N152" s="27" t="str">
        <f>IF(L152="","-",_xlfn.XLOOKUP($L152,'Base de données'!$B:$B,'Base de données'!$A:$A,"",0,1))</f>
        <v>-</v>
      </c>
      <c r="O152" s="27" t="str">
        <f>IF(L152="","-",_xlfn.XLOOKUP($L152,'Base de données'!$B:$B,'Base de données'!$A:$A,"",0,-1))</f>
        <v>-</v>
      </c>
    </row>
    <row r="153" spans="3:15" hidden="1" outlineLevel="1" x14ac:dyDescent="0.3">
      <c r="C153" s="32" t="str">
        <f>IF(B153="","-",_xlfn.XLOOKUP($B153,'Base de données'!$B:$B,SECRET!$X:$X,"",0,1))</f>
        <v>-</v>
      </c>
      <c r="D153" s="27" t="str">
        <f>IF(B153="","-",_xlfn.XLOOKUP($B153,'Base de données'!$B:$B,'Base de données'!$A:$A,"",0,1))</f>
        <v>-</v>
      </c>
      <c r="E153" s="27" t="str">
        <f>IF(B153="","-",_xlfn.XLOOKUP($B153,'Base de données'!$B:$B,'Base de données'!$L:$L,"",0,1))</f>
        <v>-</v>
      </c>
      <c r="H153" s="32" t="str">
        <f>IF(G153="","-",_xlfn.XLOOKUP($G153,'Base de données'!$B:$B,SECRET!$X:$X,"",0,1))</f>
        <v>-</v>
      </c>
      <c r="I153" s="27" t="str">
        <f>IF(G153="","-",_xlfn.XLOOKUP($G153,'Base de données'!$B:$B,'Base de données'!$A:$A,"",0,-1))</f>
        <v>-</v>
      </c>
      <c r="J153" s="27" t="str">
        <f>IF(G153="","-",_xlfn.XLOOKUP($G153,'Base de données'!$B:$B,'Base de données'!$L:$L,"",0,1))</f>
        <v>-</v>
      </c>
      <c r="M153" s="32" t="str">
        <f>IF(L153="","-",_xlfn.XLOOKUP($L153,'Base de données'!$B:$B,SECRET!$X:$X,"",0,1))</f>
        <v>-</v>
      </c>
      <c r="N153" s="27" t="str">
        <f>IF(L153="","-",_xlfn.XLOOKUP($L153,'Base de données'!$B:$B,'Base de données'!$A:$A,"",0,1))</f>
        <v>-</v>
      </c>
      <c r="O153" s="27" t="str">
        <f>IF(L153="","-",_xlfn.XLOOKUP($L153,'Base de données'!$B:$B,'Base de données'!$A:$A,"",0,-1))</f>
        <v>-</v>
      </c>
    </row>
    <row r="154" spans="3:15" hidden="1" outlineLevel="1" x14ac:dyDescent="0.3">
      <c r="C154" s="32" t="str">
        <f>IF(B154="","-",_xlfn.XLOOKUP($B154,'Base de données'!$B:$B,SECRET!$X:$X,"",0,1))</f>
        <v>-</v>
      </c>
      <c r="D154" s="27" t="str">
        <f>IF(B154="","-",_xlfn.XLOOKUP($B154,'Base de données'!$B:$B,'Base de données'!$A:$A,"",0,1))</f>
        <v>-</v>
      </c>
      <c r="E154" s="27" t="str">
        <f>IF(B154="","-",_xlfn.XLOOKUP($B154,'Base de données'!$B:$B,'Base de données'!$L:$L,"",0,1))</f>
        <v>-</v>
      </c>
      <c r="H154" s="32" t="str">
        <f>IF(G154="","-",_xlfn.XLOOKUP($G154,'Base de données'!$B:$B,SECRET!$X:$X,"",0,1))</f>
        <v>-</v>
      </c>
      <c r="I154" s="27" t="str">
        <f>IF(G154="","-",_xlfn.XLOOKUP($G154,'Base de données'!$B:$B,'Base de données'!$A:$A,"",0,-1))</f>
        <v>-</v>
      </c>
      <c r="J154" s="27" t="str">
        <f>IF(G154="","-",_xlfn.XLOOKUP($G154,'Base de données'!$B:$B,'Base de données'!$L:$L,"",0,1))</f>
        <v>-</v>
      </c>
      <c r="M154" s="32" t="str">
        <f>IF(L154="","-",_xlfn.XLOOKUP($L154,'Base de données'!$B:$B,SECRET!$X:$X,"",0,1))</f>
        <v>-</v>
      </c>
      <c r="N154" s="27" t="str">
        <f>IF(L154="","-",_xlfn.XLOOKUP($L154,'Base de données'!$B:$B,'Base de données'!$A:$A,"",0,1))</f>
        <v>-</v>
      </c>
      <c r="O154" s="27" t="str">
        <f>IF(L154="","-",_xlfn.XLOOKUP($L154,'Base de données'!$B:$B,'Base de données'!$A:$A,"",0,-1))</f>
        <v>-</v>
      </c>
    </row>
    <row r="155" spans="3:15" hidden="1" outlineLevel="1" x14ac:dyDescent="0.3">
      <c r="C155" s="32" t="str">
        <f>IF(B155="","-",_xlfn.XLOOKUP($B155,'Base de données'!$B:$B,SECRET!$X:$X,"",0,1))</f>
        <v>-</v>
      </c>
      <c r="D155" s="27" t="str">
        <f>IF(B155="","-",_xlfn.XLOOKUP($B155,'Base de données'!$B:$B,'Base de données'!$A:$A,"",0,1))</f>
        <v>-</v>
      </c>
      <c r="E155" s="27" t="str">
        <f>IF(B155="","-",_xlfn.XLOOKUP($B155,'Base de données'!$B:$B,'Base de données'!$L:$L,"",0,1))</f>
        <v>-</v>
      </c>
      <c r="H155" s="32" t="str">
        <f>IF(G155="","-",_xlfn.XLOOKUP($G155,'Base de données'!$B:$B,SECRET!$X:$X,"",0,1))</f>
        <v>-</v>
      </c>
      <c r="I155" s="27" t="str">
        <f>IF(G155="","-",_xlfn.XLOOKUP($G155,'Base de données'!$B:$B,'Base de données'!$A:$A,"",0,-1))</f>
        <v>-</v>
      </c>
      <c r="J155" s="27" t="str">
        <f>IF(G155="","-",_xlfn.XLOOKUP($G155,'Base de données'!$B:$B,'Base de données'!$L:$L,"",0,1))</f>
        <v>-</v>
      </c>
      <c r="M155" s="32" t="str">
        <f>IF(L155="","-",_xlfn.XLOOKUP($L155,'Base de données'!$B:$B,SECRET!$X:$X,"",0,1))</f>
        <v>-</v>
      </c>
      <c r="N155" s="27" t="str">
        <f>IF(L155="","-",_xlfn.XLOOKUP($L155,'Base de données'!$B:$B,'Base de données'!$A:$A,"",0,1))</f>
        <v>-</v>
      </c>
      <c r="O155" s="27" t="str">
        <f>IF(L155="","-",_xlfn.XLOOKUP($L155,'Base de données'!$B:$B,'Base de données'!$A:$A,"",0,-1))</f>
        <v>-</v>
      </c>
    </row>
    <row r="156" spans="3:15" hidden="1" outlineLevel="1" x14ac:dyDescent="0.3">
      <c r="C156" s="32" t="str">
        <f>IF(B156="","-",_xlfn.XLOOKUP($B156,'Base de données'!$B:$B,SECRET!$X:$X,"",0,1))</f>
        <v>-</v>
      </c>
      <c r="D156" s="27" t="str">
        <f>IF(B156="","-",_xlfn.XLOOKUP($B156,'Base de données'!$B:$B,'Base de données'!$A:$A,"",0,1))</f>
        <v>-</v>
      </c>
      <c r="E156" s="27" t="str">
        <f>IF(B156="","-",_xlfn.XLOOKUP($B156,'Base de données'!$B:$B,'Base de données'!$L:$L,"",0,1))</f>
        <v>-</v>
      </c>
      <c r="H156" s="32" t="str">
        <f>IF(G156="","-",_xlfn.XLOOKUP($G156,'Base de données'!$B:$B,SECRET!$X:$X,"",0,1))</f>
        <v>-</v>
      </c>
      <c r="I156" s="27" t="str">
        <f>IF(G156="","-",_xlfn.XLOOKUP($G156,'Base de données'!$B:$B,'Base de données'!$A:$A,"",0,-1))</f>
        <v>-</v>
      </c>
      <c r="J156" s="27" t="str">
        <f>IF(G156="","-",_xlfn.XLOOKUP($G156,'Base de données'!$B:$B,'Base de données'!$L:$L,"",0,1))</f>
        <v>-</v>
      </c>
      <c r="M156" s="32" t="str">
        <f>IF(L156="","-",_xlfn.XLOOKUP($L156,'Base de données'!$B:$B,SECRET!$X:$X,"",0,1))</f>
        <v>-</v>
      </c>
      <c r="N156" s="27" t="str">
        <f>IF(L156="","-",_xlfn.XLOOKUP($L156,'Base de données'!$B:$B,'Base de données'!$A:$A,"",0,1))</f>
        <v>-</v>
      </c>
      <c r="O156" s="27" t="str">
        <f>IF(L156="","-",_xlfn.XLOOKUP($L156,'Base de données'!$B:$B,'Base de données'!$A:$A,"",0,-1))</f>
        <v>-</v>
      </c>
    </row>
    <row r="157" spans="3:15" hidden="1" outlineLevel="1" x14ac:dyDescent="0.3">
      <c r="C157" s="32" t="str">
        <f>IF(B157="","-",_xlfn.XLOOKUP($B157,'Base de données'!$B:$B,SECRET!$X:$X,"",0,1))</f>
        <v>-</v>
      </c>
      <c r="D157" s="27" t="str">
        <f>IF(B157="","-",_xlfn.XLOOKUP($B157,'Base de données'!$B:$B,'Base de données'!$A:$A,"",0,1))</f>
        <v>-</v>
      </c>
      <c r="E157" s="27" t="str">
        <f>IF(B157="","-",_xlfn.XLOOKUP($B157,'Base de données'!$B:$B,'Base de données'!$L:$L,"",0,1))</f>
        <v>-</v>
      </c>
      <c r="H157" s="32" t="str">
        <f>IF(G157="","-",_xlfn.XLOOKUP($G157,'Base de données'!$B:$B,SECRET!$X:$X,"",0,1))</f>
        <v>-</v>
      </c>
      <c r="I157" s="27" t="str">
        <f>IF(G157="","-",_xlfn.XLOOKUP($G157,'Base de données'!$B:$B,'Base de données'!$A:$A,"",0,-1))</f>
        <v>-</v>
      </c>
      <c r="J157" s="27" t="str">
        <f>IF(G157="","-",_xlfn.XLOOKUP($G157,'Base de données'!$B:$B,'Base de données'!$L:$L,"",0,1))</f>
        <v>-</v>
      </c>
      <c r="M157" s="32" t="str">
        <f>IF(L157="","-",_xlfn.XLOOKUP($L157,'Base de données'!$B:$B,SECRET!$X:$X,"",0,1))</f>
        <v>-</v>
      </c>
      <c r="N157" s="27" t="str">
        <f>IF(L157="","-",_xlfn.XLOOKUP($L157,'Base de données'!$B:$B,'Base de données'!$A:$A,"",0,1))</f>
        <v>-</v>
      </c>
      <c r="O157" s="27" t="str">
        <f>IF(L157="","-",_xlfn.XLOOKUP($L157,'Base de données'!$B:$B,'Base de données'!$A:$A,"",0,-1))</f>
        <v>-</v>
      </c>
    </row>
    <row r="158" spans="3:15" hidden="1" outlineLevel="1" x14ac:dyDescent="0.3">
      <c r="C158" s="32" t="str">
        <f>IF(B158="","-",_xlfn.XLOOKUP($B158,'Base de données'!$B:$B,SECRET!$X:$X,"",0,1))</f>
        <v>-</v>
      </c>
      <c r="D158" s="27" t="str">
        <f>IF(B158="","-",_xlfn.XLOOKUP($B158,'Base de données'!$B:$B,'Base de données'!$A:$A,"",0,1))</f>
        <v>-</v>
      </c>
      <c r="E158" s="27" t="str">
        <f>IF(B158="","-",_xlfn.XLOOKUP($B158,'Base de données'!$B:$B,'Base de données'!$L:$L,"",0,1))</f>
        <v>-</v>
      </c>
      <c r="H158" s="32" t="str">
        <f>IF(G158="","-",_xlfn.XLOOKUP($G158,'Base de données'!$B:$B,SECRET!$X:$X,"",0,1))</f>
        <v>-</v>
      </c>
      <c r="I158" s="27" t="str">
        <f>IF(G158="","-",_xlfn.XLOOKUP($G158,'Base de données'!$B:$B,'Base de données'!$A:$A,"",0,-1))</f>
        <v>-</v>
      </c>
      <c r="J158" s="27" t="str">
        <f>IF(G158="","-",_xlfn.XLOOKUP($G158,'Base de données'!$B:$B,'Base de données'!$L:$L,"",0,1))</f>
        <v>-</v>
      </c>
      <c r="M158" s="32" t="str">
        <f>IF(L158="","-",_xlfn.XLOOKUP($L158,'Base de données'!$B:$B,SECRET!$X:$X,"",0,1))</f>
        <v>-</v>
      </c>
      <c r="N158" s="27" t="str">
        <f>IF(L158="","-",_xlfn.XLOOKUP($L158,'Base de données'!$B:$B,'Base de données'!$A:$A,"",0,1))</f>
        <v>-</v>
      </c>
      <c r="O158" s="27" t="str">
        <f>IF(L158="","-",_xlfn.XLOOKUP($L158,'Base de données'!$B:$B,'Base de données'!$A:$A,"",0,-1))</f>
        <v>-</v>
      </c>
    </row>
    <row r="159" spans="3:15" hidden="1" outlineLevel="1" x14ac:dyDescent="0.3">
      <c r="C159" s="32" t="str">
        <f>IF(B159="","-",_xlfn.XLOOKUP($B159,'Base de données'!$B:$B,SECRET!$X:$X,"",0,1))</f>
        <v>-</v>
      </c>
      <c r="D159" s="27" t="str">
        <f>IF(B159="","-",_xlfn.XLOOKUP($B159,'Base de données'!$B:$B,'Base de données'!$A:$A,"",0,1))</f>
        <v>-</v>
      </c>
      <c r="E159" s="27" t="str">
        <f>IF(B159="","-",_xlfn.XLOOKUP($B159,'Base de données'!$B:$B,'Base de données'!$L:$L,"",0,1))</f>
        <v>-</v>
      </c>
      <c r="H159" s="32" t="str">
        <f>IF(G159="","-",_xlfn.XLOOKUP($G159,'Base de données'!$B:$B,SECRET!$X:$X,"",0,1))</f>
        <v>-</v>
      </c>
      <c r="I159" s="27" t="str">
        <f>IF(G159="","-",_xlfn.XLOOKUP($G159,'Base de données'!$B:$B,'Base de données'!$A:$A,"",0,-1))</f>
        <v>-</v>
      </c>
      <c r="J159" s="27" t="str">
        <f>IF(G159="","-",_xlfn.XLOOKUP($G159,'Base de données'!$B:$B,'Base de données'!$L:$L,"",0,1))</f>
        <v>-</v>
      </c>
      <c r="M159" s="32" t="str">
        <f>IF(L159="","-",_xlfn.XLOOKUP($L159,'Base de données'!$B:$B,SECRET!$X:$X,"",0,1))</f>
        <v>-</v>
      </c>
      <c r="N159" s="27" t="str">
        <f>IF(L159="","-",_xlfn.XLOOKUP($L159,'Base de données'!$B:$B,'Base de données'!$A:$A,"",0,1))</f>
        <v>-</v>
      </c>
      <c r="O159" s="27" t="str">
        <f>IF(L159="","-",_xlfn.XLOOKUP($L159,'Base de données'!$B:$B,'Base de données'!$A:$A,"",0,-1))</f>
        <v>-</v>
      </c>
    </row>
    <row r="160" spans="3:15" hidden="1" outlineLevel="1" x14ac:dyDescent="0.3">
      <c r="C160" s="32" t="str">
        <f>IF(B160="","-",_xlfn.XLOOKUP($B160,'Base de données'!$B:$B,SECRET!$X:$X,"",0,1))</f>
        <v>-</v>
      </c>
      <c r="D160" s="27" t="str">
        <f>IF(B160="","-",_xlfn.XLOOKUP($B160,'Base de données'!$B:$B,'Base de données'!$A:$A,"",0,1))</f>
        <v>-</v>
      </c>
      <c r="E160" s="27" t="str">
        <f>IF(B160="","-",_xlfn.XLOOKUP($B160,'Base de données'!$B:$B,'Base de données'!$L:$L,"",0,1))</f>
        <v>-</v>
      </c>
      <c r="H160" s="32" t="str">
        <f>IF(G160="","-",_xlfn.XLOOKUP($G160,'Base de données'!$B:$B,SECRET!$X:$X,"",0,1))</f>
        <v>-</v>
      </c>
      <c r="I160" s="27" t="str">
        <f>IF(G160="","-",_xlfn.XLOOKUP($G160,'Base de données'!$B:$B,'Base de données'!$A:$A,"",0,-1))</f>
        <v>-</v>
      </c>
      <c r="J160" s="27" t="str">
        <f>IF(G160="","-",_xlfn.XLOOKUP($G160,'Base de données'!$B:$B,'Base de données'!$L:$L,"",0,1))</f>
        <v>-</v>
      </c>
      <c r="M160" s="32" t="str">
        <f>IF(L160="","-",_xlfn.XLOOKUP($L160,'Base de données'!$B:$B,SECRET!$X:$X,"",0,1))</f>
        <v>-</v>
      </c>
      <c r="N160" s="27" t="str">
        <f>IF(L160="","-",_xlfn.XLOOKUP($L160,'Base de données'!$B:$B,'Base de données'!$A:$A,"",0,1))</f>
        <v>-</v>
      </c>
      <c r="O160" s="27" t="str">
        <f>IF(L160="","-",_xlfn.XLOOKUP($L160,'Base de données'!$B:$B,'Base de données'!$A:$A,"",0,-1))</f>
        <v>-</v>
      </c>
    </row>
    <row r="161" spans="3:15" hidden="1" outlineLevel="1" x14ac:dyDescent="0.3">
      <c r="C161" s="32" t="str">
        <f>IF(B161="","-",_xlfn.XLOOKUP($B161,'Base de données'!$B:$B,SECRET!$X:$X,"",0,1))</f>
        <v>-</v>
      </c>
      <c r="D161" s="27" t="str">
        <f>IF(B161="","-",_xlfn.XLOOKUP($B161,'Base de données'!$B:$B,'Base de données'!$A:$A,"",0,1))</f>
        <v>-</v>
      </c>
      <c r="E161" s="27" t="str">
        <f>IF(B161="","-",_xlfn.XLOOKUP($B161,'Base de données'!$B:$B,'Base de données'!$L:$L,"",0,1))</f>
        <v>-</v>
      </c>
      <c r="H161" s="32" t="str">
        <f>IF(G161="","-",_xlfn.XLOOKUP($G161,'Base de données'!$B:$B,SECRET!$X:$X,"",0,1))</f>
        <v>-</v>
      </c>
      <c r="I161" s="27" t="str">
        <f>IF(G161="","-",_xlfn.XLOOKUP($G161,'Base de données'!$B:$B,'Base de données'!$A:$A,"",0,-1))</f>
        <v>-</v>
      </c>
      <c r="J161" s="27" t="str">
        <f>IF(G161="","-",_xlfn.XLOOKUP($G161,'Base de données'!$B:$B,'Base de données'!$L:$L,"",0,1))</f>
        <v>-</v>
      </c>
      <c r="M161" s="32" t="str">
        <f>IF(L161="","-",_xlfn.XLOOKUP($L161,'Base de données'!$B:$B,SECRET!$X:$X,"",0,1))</f>
        <v>-</v>
      </c>
      <c r="N161" s="27" t="str">
        <f>IF(L161="","-",_xlfn.XLOOKUP($L161,'Base de données'!$B:$B,'Base de données'!$A:$A,"",0,1))</f>
        <v>-</v>
      </c>
      <c r="O161" s="27" t="str">
        <f>IF(L161="","-",_xlfn.XLOOKUP($L161,'Base de données'!$B:$B,'Base de données'!$A:$A,"",0,-1))</f>
        <v>-</v>
      </c>
    </row>
    <row r="162" spans="3:15" hidden="1" outlineLevel="1" x14ac:dyDescent="0.3">
      <c r="C162" s="32" t="str">
        <f>IF(B162="","-",_xlfn.XLOOKUP($B162,'Base de données'!$B:$B,SECRET!$X:$X,"",0,1))</f>
        <v>-</v>
      </c>
      <c r="D162" s="27" t="str">
        <f>IF(B162="","-",_xlfn.XLOOKUP($B162,'Base de données'!$B:$B,'Base de données'!$A:$A,"",0,1))</f>
        <v>-</v>
      </c>
      <c r="E162" s="27" t="str">
        <f>IF(B162="","-",_xlfn.XLOOKUP($B162,'Base de données'!$B:$B,'Base de données'!$L:$L,"",0,1))</f>
        <v>-</v>
      </c>
      <c r="H162" s="32" t="str">
        <f>IF(G162="","-",_xlfn.XLOOKUP($G162,'Base de données'!$B:$B,SECRET!$X:$X,"",0,1))</f>
        <v>-</v>
      </c>
      <c r="I162" s="27" t="str">
        <f>IF(G162="","-",_xlfn.XLOOKUP($G162,'Base de données'!$B:$B,'Base de données'!$A:$A,"",0,-1))</f>
        <v>-</v>
      </c>
      <c r="J162" s="27" t="str">
        <f>IF(G162="","-",_xlfn.XLOOKUP($G162,'Base de données'!$B:$B,'Base de données'!$L:$L,"",0,1))</f>
        <v>-</v>
      </c>
      <c r="M162" s="32" t="str">
        <f>IF(L162="","-",_xlfn.XLOOKUP($L162,'Base de données'!$B:$B,SECRET!$X:$X,"",0,1))</f>
        <v>-</v>
      </c>
      <c r="N162" s="27" t="str">
        <f>IF(L162="","-",_xlfn.XLOOKUP($L162,'Base de données'!$B:$B,'Base de données'!$A:$A,"",0,1))</f>
        <v>-</v>
      </c>
      <c r="O162" s="27" t="str">
        <f>IF(L162="","-",_xlfn.XLOOKUP($L162,'Base de données'!$B:$B,'Base de données'!$A:$A,"",0,-1))</f>
        <v>-</v>
      </c>
    </row>
    <row r="163" spans="3:15" hidden="1" outlineLevel="1" x14ac:dyDescent="0.3">
      <c r="C163" s="32" t="str">
        <f>IF(B163="","-",_xlfn.XLOOKUP($B163,'Base de données'!$B:$B,SECRET!$X:$X,"",0,1))</f>
        <v>-</v>
      </c>
      <c r="D163" s="27" t="str">
        <f>IF(B163="","-",_xlfn.XLOOKUP($B163,'Base de données'!$B:$B,'Base de données'!$A:$A,"",0,1))</f>
        <v>-</v>
      </c>
      <c r="E163" s="27" t="str">
        <f>IF(B163="","-",_xlfn.XLOOKUP($B163,'Base de données'!$B:$B,'Base de données'!$L:$L,"",0,1))</f>
        <v>-</v>
      </c>
      <c r="H163" s="32" t="str">
        <f>IF(G163="","-",_xlfn.XLOOKUP($G163,'Base de données'!$B:$B,SECRET!$X:$X,"",0,1))</f>
        <v>-</v>
      </c>
      <c r="I163" s="27" t="str">
        <f>IF(G163="","-",_xlfn.XLOOKUP($G163,'Base de données'!$B:$B,'Base de données'!$A:$A,"",0,-1))</f>
        <v>-</v>
      </c>
      <c r="J163" s="27" t="str">
        <f>IF(G163="","-",_xlfn.XLOOKUP($G163,'Base de données'!$B:$B,'Base de données'!$L:$L,"",0,1))</f>
        <v>-</v>
      </c>
      <c r="M163" s="32" t="str">
        <f>IF(L163="","-",_xlfn.XLOOKUP($L163,'Base de données'!$B:$B,SECRET!$X:$X,"",0,1))</f>
        <v>-</v>
      </c>
      <c r="N163" s="27" t="str">
        <f>IF(L163="","-",_xlfn.XLOOKUP($L163,'Base de données'!$B:$B,'Base de données'!$A:$A,"",0,1))</f>
        <v>-</v>
      </c>
      <c r="O163" s="27" t="str">
        <f>IF(L163="","-",_xlfn.XLOOKUP($L163,'Base de données'!$B:$B,'Base de données'!$A:$A,"",0,-1))</f>
        <v>-</v>
      </c>
    </row>
    <row r="164" spans="3:15" hidden="1" outlineLevel="1" x14ac:dyDescent="0.3">
      <c r="C164" s="32" t="str">
        <f>IF(B164="","-",_xlfn.XLOOKUP($B164,'Base de données'!$B:$B,SECRET!$X:$X,"",0,1))</f>
        <v>-</v>
      </c>
      <c r="D164" s="27" t="str">
        <f>IF(B164="","-",_xlfn.XLOOKUP($B164,'Base de données'!$B:$B,'Base de données'!$A:$A,"",0,1))</f>
        <v>-</v>
      </c>
      <c r="E164" s="27" t="str">
        <f>IF(B164="","-",_xlfn.XLOOKUP($B164,'Base de données'!$B:$B,'Base de données'!$L:$L,"",0,1))</f>
        <v>-</v>
      </c>
      <c r="H164" s="32" t="str">
        <f>IF(G164="","-",_xlfn.XLOOKUP($G164,'Base de données'!$B:$B,SECRET!$X:$X,"",0,1))</f>
        <v>-</v>
      </c>
      <c r="I164" s="27" t="str">
        <f>IF(G164="","-",_xlfn.XLOOKUP($G164,'Base de données'!$B:$B,'Base de données'!$A:$A,"",0,-1))</f>
        <v>-</v>
      </c>
      <c r="J164" s="27" t="str">
        <f>IF(G164="","-",_xlfn.XLOOKUP($G164,'Base de données'!$B:$B,'Base de données'!$L:$L,"",0,1))</f>
        <v>-</v>
      </c>
      <c r="M164" s="32" t="str">
        <f>IF(L164="","-",_xlfn.XLOOKUP($L164,'Base de données'!$B:$B,SECRET!$X:$X,"",0,1))</f>
        <v>-</v>
      </c>
      <c r="N164" s="27" t="str">
        <f>IF(L164="","-",_xlfn.XLOOKUP($L164,'Base de données'!$B:$B,'Base de données'!$A:$A,"",0,1))</f>
        <v>-</v>
      </c>
      <c r="O164" s="27" t="str">
        <f>IF(L164="","-",_xlfn.XLOOKUP($L164,'Base de données'!$B:$B,'Base de données'!$A:$A,"",0,-1))</f>
        <v>-</v>
      </c>
    </row>
    <row r="165" spans="3:15" hidden="1" outlineLevel="1" x14ac:dyDescent="0.3">
      <c r="C165" s="32" t="str">
        <f>IF(B165="","-",_xlfn.XLOOKUP($B165,'Base de données'!$B:$B,SECRET!$X:$X,"",0,1))</f>
        <v>-</v>
      </c>
      <c r="D165" s="27" t="str">
        <f>IF(B165="","-",_xlfn.XLOOKUP($B165,'Base de données'!$B:$B,'Base de données'!$A:$A,"",0,1))</f>
        <v>-</v>
      </c>
      <c r="E165" s="27" t="str">
        <f>IF(B165="","-",_xlfn.XLOOKUP($B165,'Base de données'!$B:$B,'Base de données'!$L:$L,"",0,1))</f>
        <v>-</v>
      </c>
      <c r="H165" s="32" t="str">
        <f>IF(G165="","-",_xlfn.XLOOKUP($G165,'Base de données'!$B:$B,SECRET!$X:$X,"",0,1))</f>
        <v>-</v>
      </c>
      <c r="I165" s="27" t="str">
        <f>IF(G165="","-",_xlfn.XLOOKUP($G165,'Base de données'!$B:$B,'Base de données'!$A:$A,"",0,-1))</f>
        <v>-</v>
      </c>
      <c r="J165" s="27" t="str">
        <f>IF(G165="","-",_xlfn.XLOOKUP($G165,'Base de données'!$B:$B,'Base de données'!$L:$L,"",0,1))</f>
        <v>-</v>
      </c>
      <c r="M165" s="32" t="str">
        <f>IF(L165="","-",_xlfn.XLOOKUP($L165,'Base de données'!$B:$B,SECRET!$X:$X,"",0,1))</f>
        <v>-</v>
      </c>
      <c r="N165" s="27" t="str">
        <f>IF(L165="","-",_xlfn.XLOOKUP($L165,'Base de données'!$B:$B,'Base de données'!$A:$A,"",0,1))</f>
        <v>-</v>
      </c>
      <c r="O165" s="27" t="str">
        <f>IF(L165="","-",_xlfn.XLOOKUP($L165,'Base de données'!$B:$B,'Base de données'!$A:$A,"",0,-1))</f>
        <v>-</v>
      </c>
    </row>
    <row r="166" spans="3:15" hidden="1" outlineLevel="1" x14ac:dyDescent="0.3">
      <c r="C166" s="32" t="str">
        <f>IF(B166="","-",_xlfn.XLOOKUP($B166,'Base de données'!$B:$B,SECRET!$X:$X,"",0,1))</f>
        <v>-</v>
      </c>
      <c r="D166" s="27" t="str">
        <f>IF(B166="","-",_xlfn.XLOOKUP($B166,'Base de données'!$B:$B,'Base de données'!$A:$A,"",0,1))</f>
        <v>-</v>
      </c>
      <c r="E166" s="27" t="str">
        <f>IF(B166="","-",_xlfn.XLOOKUP($B166,'Base de données'!$B:$B,'Base de données'!$L:$L,"",0,1))</f>
        <v>-</v>
      </c>
      <c r="H166" s="32" t="str">
        <f>IF(G166="","-",_xlfn.XLOOKUP($G166,'Base de données'!$B:$B,SECRET!$X:$X,"",0,1))</f>
        <v>-</v>
      </c>
      <c r="I166" s="27" t="str">
        <f>IF(G166="","-",_xlfn.XLOOKUP($G166,'Base de données'!$B:$B,'Base de données'!$A:$A,"",0,-1))</f>
        <v>-</v>
      </c>
      <c r="J166" s="27" t="str">
        <f>IF(G166="","-",_xlfn.XLOOKUP($G166,'Base de données'!$B:$B,'Base de données'!$L:$L,"",0,1))</f>
        <v>-</v>
      </c>
      <c r="M166" s="32" t="str">
        <f>IF(L166="","-",_xlfn.XLOOKUP($L166,'Base de données'!$B:$B,SECRET!$X:$X,"",0,1))</f>
        <v>-</v>
      </c>
      <c r="N166" s="27" t="str">
        <f>IF(L166="","-",_xlfn.XLOOKUP($L166,'Base de données'!$B:$B,'Base de données'!$A:$A,"",0,1))</f>
        <v>-</v>
      </c>
      <c r="O166" s="27" t="str">
        <f>IF(L166="","-",_xlfn.XLOOKUP($L166,'Base de données'!$B:$B,'Base de données'!$A:$A,"",0,-1))</f>
        <v>-</v>
      </c>
    </row>
    <row r="167" spans="3:15" hidden="1" outlineLevel="1" x14ac:dyDescent="0.3">
      <c r="C167" s="32" t="str">
        <f>IF(B167="","-",_xlfn.XLOOKUP($B167,'Base de données'!$B:$B,SECRET!$X:$X,"",0,1))</f>
        <v>-</v>
      </c>
      <c r="D167" s="27" t="str">
        <f>IF(B167="","-",_xlfn.XLOOKUP($B167,'Base de données'!$B:$B,'Base de données'!$A:$A,"",0,1))</f>
        <v>-</v>
      </c>
      <c r="E167" s="27" t="str">
        <f>IF(B167="","-",_xlfn.XLOOKUP($B167,'Base de données'!$B:$B,'Base de données'!$L:$L,"",0,1))</f>
        <v>-</v>
      </c>
      <c r="H167" s="32" t="str">
        <f>IF(G167="","-",_xlfn.XLOOKUP($G167,'Base de données'!$B:$B,SECRET!$X:$X,"",0,1))</f>
        <v>-</v>
      </c>
      <c r="I167" s="27" t="str">
        <f>IF(G167="","-",_xlfn.XLOOKUP($G167,'Base de données'!$B:$B,'Base de données'!$A:$A,"",0,-1))</f>
        <v>-</v>
      </c>
      <c r="J167" s="27" t="str">
        <f>IF(G167="","-",_xlfn.XLOOKUP($G167,'Base de données'!$B:$B,'Base de données'!$L:$L,"",0,1))</f>
        <v>-</v>
      </c>
      <c r="M167" s="32" t="str">
        <f>IF(L167="","-",_xlfn.XLOOKUP($L167,'Base de données'!$B:$B,SECRET!$X:$X,"",0,1))</f>
        <v>-</v>
      </c>
      <c r="N167" s="27" t="str">
        <f>IF(L167="","-",_xlfn.XLOOKUP($L167,'Base de données'!$B:$B,'Base de données'!$A:$A,"",0,1))</f>
        <v>-</v>
      </c>
      <c r="O167" s="27" t="str">
        <f>IF(L167="","-",_xlfn.XLOOKUP($L167,'Base de données'!$B:$B,'Base de données'!$A:$A,"",0,-1))</f>
        <v>-</v>
      </c>
    </row>
    <row r="168" spans="3:15" hidden="1" outlineLevel="1" x14ac:dyDescent="0.3">
      <c r="C168" s="32" t="str">
        <f>IF(B168="","-",_xlfn.XLOOKUP($B168,'Base de données'!$B:$B,SECRET!$X:$X,"",0,1))</f>
        <v>-</v>
      </c>
      <c r="D168" s="27" t="str">
        <f>IF(B168="","-",_xlfn.XLOOKUP($B168,'Base de données'!$B:$B,'Base de données'!$A:$A,"",0,1))</f>
        <v>-</v>
      </c>
      <c r="E168" s="27" t="str">
        <f>IF(B168="","-",_xlfn.XLOOKUP($B168,'Base de données'!$B:$B,'Base de données'!$L:$L,"",0,1))</f>
        <v>-</v>
      </c>
      <c r="H168" s="32" t="str">
        <f>IF(G168="","-",_xlfn.XLOOKUP($G168,'Base de données'!$B:$B,SECRET!$X:$X,"",0,1))</f>
        <v>-</v>
      </c>
      <c r="I168" s="27" t="str">
        <f>IF(G168="","-",_xlfn.XLOOKUP($G168,'Base de données'!$B:$B,'Base de données'!$A:$A,"",0,-1))</f>
        <v>-</v>
      </c>
      <c r="J168" s="27" t="str">
        <f>IF(G168="","-",_xlfn.XLOOKUP($G168,'Base de données'!$B:$B,'Base de données'!$L:$L,"",0,1))</f>
        <v>-</v>
      </c>
      <c r="M168" s="32" t="str">
        <f>IF(L168="","-",_xlfn.XLOOKUP($L168,'Base de données'!$B:$B,SECRET!$X:$X,"",0,1))</f>
        <v>-</v>
      </c>
      <c r="N168" s="27" t="str">
        <f>IF(L168="","-",_xlfn.XLOOKUP($L168,'Base de données'!$B:$B,'Base de données'!$A:$A,"",0,1))</f>
        <v>-</v>
      </c>
      <c r="O168" s="27" t="str">
        <f>IF(L168="","-",_xlfn.XLOOKUP($L168,'Base de données'!$B:$B,'Base de données'!$A:$A,"",0,-1))</f>
        <v>-</v>
      </c>
    </row>
    <row r="169" spans="3:15" hidden="1" outlineLevel="1" x14ac:dyDescent="0.3">
      <c r="C169" s="32" t="str">
        <f>IF(B169="","-",_xlfn.XLOOKUP($B169,'Base de données'!$B:$B,SECRET!$X:$X,"",0,1))</f>
        <v>-</v>
      </c>
      <c r="D169" s="27" t="str">
        <f>IF(B169="","-",_xlfn.XLOOKUP($B169,'Base de données'!$B:$B,'Base de données'!$A:$A,"",0,1))</f>
        <v>-</v>
      </c>
      <c r="E169" s="27" t="str">
        <f>IF(B169="","-",_xlfn.XLOOKUP($B169,'Base de données'!$B:$B,'Base de données'!$L:$L,"",0,1))</f>
        <v>-</v>
      </c>
      <c r="H169" s="32" t="str">
        <f>IF(G169="","-",_xlfn.XLOOKUP($G169,'Base de données'!$B:$B,SECRET!$X:$X,"",0,1))</f>
        <v>-</v>
      </c>
      <c r="I169" s="27" t="str">
        <f>IF(G169="","-",_xlfn.XLOOKUP($G169,'Base de données'!$B:$B,'Base de données'!$A:$A,"",0,-1))</f>
        <v>-</v>
      </c>
      <c r="J169" s="27" t="str">
        <f>IF(G169="","-",_xlfn.XLOOKUP($G169,'Base de données'!$B:$B,'Base de données'!$L:$L,"",0,1))</f>
        <v>-</v>
      </c>
      <c r="M169" s="32" t="str">
        <f>IF(L169="","-",_xlfn.XLOOKUP($L169,'Base de données'!$B:$B,SECRET!$X:$X,"",0,1))</f>
        <v>-</v>
      </c>
      <c r="N169" s="27" t="str">
        <f>IF(L169="","-",_xlfn.XLOOKUP($L169,'Base de données'!$B:$B,'Base de données'!$A:$A,"",0,1))</f>
        <v>-</v>
      </c>
      <c r="O169" s="27" t="str">
        <f>IF(L169="","-",_xlfn.XLOOKUP($L169,'Base de données'!$B:$B,'Base de données'!$A:$A,"",0,-1))</f>
        <v>-</v>
      </c>
    </row>
    <row r="170" spans="3:15" hidden="1" outlineLevel="1" x14ac:dyDescent="0.3">
      <c r="C170" s="32" t="str">
        <f>IF(B170="","-",_xlfn.XLOOKUP($B170,'Base de données'!$B:$B,SECRET!$X:$X,"",0,1))</f>
        <v>-</v>
      </c>
      <c r="D170" s="27" t="str">
        <f>IF(B170="","-",_xlfn.XLOOKUP($B170,'Base de données'!$B:$B,'Base de données'!$A:$A,"",0,1))</f>
        <v>-</v>
      </c>
      <c r="E170" s="27" t="str">
        <f>IF(B170="","-",_xlfn.XLOOKUP($B170,'Base de données'!$B:$B,'Base de données'!$L:$L,"",0,1))</f>
        <v>-</v>
      </c>
      <c r="H170" s="32" t="str">
        <f>IF(G170="","-",_xlfn.XLOOKUP($G170,'Base de données'!$B:$B,SECRET!$X:$X,"",0,1))</f>
        <v>-</v>
      </c>
      <c r="I170" s="27" t="str">
        <f>IF(G170="","-",_xlfn.XLOOKUP($G170,'Base de données'!$B:$B,'Base de données'!$A:$A,"",0,-1))</f>
        <v>-</v>
      </c>
      <c r="J170" s="27" t="str">
        <f>IF(G170="","-",_xlfn.XLOOKUP($G170,'Base de données'!$B:$B,'Base de données'!$L:$L,"",0,1))</f>
        <v>-</v>
      </c>
      <c r="M170" s="32" t="str">
        <f>IF(L170="","-",_xlfn.XLOOKUP($L170,'Base de données'!$B:$B,SECRET!$X:$X,"",0,1))</f>
        <v>-</v>
      </c>
      <c r="N170" s="27" t="str">
        <f>IF(L170="","-",_xlfn.XLOOKUP($L170,'Base de données'!$B:$B,'Base de données'!$A:$A,"",0,1))</f>
        <v>-</v>
      </c>
      <c r="O170" s="27" t="str">
        <f>IF(L170="","-",_xlfn.XLOOKUP($L170,'Base de données'!$B:$B,'Base de données'!$A:$A,"",0,-1))</f>
        <v>-</v>
      </c>
    </row>
    <row r="171" spans="3:15" hidden="1" outlineLevel="1" x14ac:dyDescent="0.3">
      <c r="C171" s="32" t="str">
        <f>IF(B171="","-",_xlfn.XLOOKUP($B171,'Base de données'!$B:$B,SECRET!$X:$X,"",0,1))</f>
        <v>-</v>
      </c>
      <c r="D171" s="27" t="str">
        <f>IF(B171="","-",_xlfn.XLOOKUP($B171,'Base de données'!$B:$B,'Base de données'!$A:$A,"",0,1))</f>
        <v>-</v>
      </c>
      <c r="E171" s="27" t="str">
        <f>IF(B171="","-",_xlfn.XLOOKUP($B171,'Base de données'!$B:$B,'Base de données'!$L:$L,"",0,1))</f>
        <v>-</v>
      </c>
      <c r="H171" s="32" t="str">
        <f>IF(G171="","-",_xlfn.XLOOKUP($G171,'Base de données'!$B:$B,SECRET!$X:$X,"",0,1))</f>
        <v>-</v>
      </c>
      <c r="I171" s="27" t="str">
        <f>IF(G171="","-",_xlfn.XLOOKUP($G171,'Base de données'!$B:$B,'Base de données'!$A:$A,"",0,-1))</f>
        <v>-</v>
      </c>
      <c r="J171" s="27" t="str">
        <f>IF(G171="","-",_xlfn.XLOOKUP($G171,'Base de données'!$B:$B,'Base de données'!$L:$L,"",0,1))</f>
        <v>-</v>
      </c>
      <c r="M171" s="32" t="str">
        <f>IF(L171="","-",_xlfn.XLOOKUP($L171,'Base de données'!$B:$B,SECRET!$X:$X,"",0,1))</f>
        <v>-</v>
      </c>
      <c r="N171" s="27" t="str">
        <f>IF(L171="","-",_xlfn.XLOOKUP($L171,'Base de données'!$B:$B,'Base de données'!$A:$A,"",0,1))</f>
        <v>-</v>
      </c>
      <c r="O171" s="27" t="str">
        <f>IF(L171="","-",_xlfn.XLOOKUP($L171,'Base de données'!$B:$B,'Base de données'!$A:$A,"",0,-1))</f>
        <v>-</v>
      </c>
    </row>
    <row r="172" spans="3:15" hidden="1" outlineLevel="1" x14ac:dyDescent="0.3">
      <c r="C172" s="32" t="str">
        <f>IF(B172="","-",_xlfn.XLOOKUP($B172,'Base de données'!$B:$B,SECRET!$X:$X,"",0,1))</f>
        <v>-</v>
      </c>
      <c r="D172" s="27" t="str">
        <f>IF(B172="","-",_xlfn.XLOOKUP($B172,'Base de données'!$B:$B,'Base de données'!$A:$A,"",0,1))</f>
        <v>-</v>
      </c>
      <c r="E172" s="27" t="str">
        <f>IF(B172="","-",_xlfn.XLOOKUP($B172,'Base de données'!$B:$B,'Base de données'!$L:$L,"",0,1))</f>
        <v>-</v>
      </c>
      <c r="H172" s="32" t="str">
        <f>IF(G172="","-",_xlfn.XLOOKUP($G172,'Base de données'!$B:$B,SECRET!$X:$X,"",0,1))</f>
        <v>-</v>
      </c>
      <c r="I172" s="27" t="str">
        <f>IF(G172="","-",_xlfn.XLOOKUP($G172,'Base de données'!$B:$B,'Base de données'!$A:$A,"",0,-1))</f>
        <v>-</v>
      </c>
      <c r="J172" s="27" t="str">
        <f>IF(G172="","-",_xlfn.XLOOKUP($G172,'Base de données'!$B:$B,'Base de données'!$L:$L,"",0,1))</f>
        <v>-</v>
      </c>
      <c r="M172" s="32" t="str">
        <f>IF(L172="","-",_xlfn.XLOOKUP($L172,'Base de données'!$B:$B,SECRET!$X:$X,"",0,1))</f>
        <v>-</v>
      </c>
      <c r="N172" s="27" t="str">
        <f>IF(L172="","-",_xlfn.XLOOKUP($L172,'Base de données'!$B:$B,'Base de données'!$A:$A,"",0,1))</f>
        <v>-</v>
      </c>
      <c r="O172" s="27" t="str">
        <f>IF(L172="","-",_xlfn.XLOOKUP($L172,'Base de données'!$B:$B,'Base de données'!$A:$A,"",0,-1))</f>
        <v>-</v>
      </c>
    </row>
    <row r="173" spans="3:15" hidden="1" outlineLevel="1" x14ac:dyDescent="0.3">
      <c r="C173" s="32" t="str">
        <f>IF(B173="","-",_xlfn.XLOOKUP($B173,'Base de données'!$B:$B,SECRET!$X:$X,"",0,1))</f>
        <v>-</v>
      </c>
      <c r="D173" s="27" t="str">
        <f>IF(B173="","-",_xlfn.XLOOKUP($B173,'Base de données'!$B:$B,'Base de données'!$A:$A,"",0,1))</f>
        <v>-</v>
      </c>
      <c r="E173" s="27" t="str">
        <f>IF(B173="","-",_xlfn.XLOOKUP($B173,'Base de données'!$B:$B,'Base de données'!$L:$L,"",0,1))</f>
        <v>-</v>
      </c>
      <c r="H173" s="32" t="str">
        <f>IF(G173="","-",_xlfn.XLOOKUP($G173,'Base de données'!$B:$B,SECRET!$X:$X,"",0,1))</f>
        <v>-</v>
      </c>
      <c r="I173" s="27" t="str">
        <f>IF(G173="","-",_xlfn.XLOOKUP($G173,'Base de données'!$B:$B,'Base de données'!$A:$A,"",0,-1))</f>
        <v>-</v>
      </c>
      <c r="J173" s="27" t="str">
        <f>IF(G173="","-",_xlfn.XLOOKUP($G173,'Base de données'!$B:$B,'Base de données'!$L:$L,"",0,1))</f>
        <v>-</v>
      </c>
      <c r="M173" s="32" t="str">
        <f>IF(L173="","-",_xlfn.XLOOKUP($L173,'Base de données'!$B:$B,SECRET!$X:$X,"",0,1))</f>
        <v>-</v>
      </c>
      <c r="N173" s="27" t="str">
        <f>IF(L173="","-",_xlfn.XLOOKUP($L173,'Base de données'!$B:$B,'Base de données'!$A:$A,"",0,1))</f>
        <v>-</v>
      </c>
      <c r="O173" s="27" t="str">
        <f>IF(L173="","-",_xlfn.XLOOKUP($L173,'Base de données'!$B:$B,'Base de données'!$A:$A,"",0,-1))</f>
        <v>-</v>
      </c>
    </row>
    <row r="174" spans="3:15" hidden="1" outlineLevel="1" x14ac:dyDescent="0.3">
      <c r="C174" s="32" t="str">
        <f>IF(B174="","-",_xlfn.XLOOKUP($B174,'Base de données'!$B:$B,SECRET!$X:$X,"",0,1))</f>
        <v>-</v>
      </c>
      <c r="D174" s="27" t="str">
        <f>IF(B174="","-",_xlfn.XLOOKUP($B174,'Base de données'!$B:$B,'Base de données'!$A:$A,"",0,1))</f>
        <v>-</v>
      </c>
      <c r="E174" s="27" t="str">
        <f>IF(B174="","-",_xlfn.XLOOKUP($B174,'Base de données'!$B:$B,'Base de données'!$L:$L,"",0,1))</f>
        <v>-</v>
      </c>
      <c r="H174" s="32" t="str">
        <f>IF(G174="","-",_xlfn.XLOOKUP($G174,'Base de données'!$B:$B,SECRET!$X:$X,"",0,1))</f>
        <v>-</v>
      </c>
      <c r="I174" s="27" t="str">
        <f>IF(G174="","-",_xlfn.XLOOKUP($G174,'Base de données'!$B:$B,'Base de données'!$A:$A,"",0,-1))</f>
        <v>-</v>
      </c>
      <c r="J174" s="27" t="str">
        <f>IF(G174="","-",_xlfn.XLOOKUP($G174,'Base de données'!$B:$B,'Base de données'!$L:$L,"",0,1))</f>
        <v>-</v>
      </c>
      <c r="M174" s="32" t="str">
        <f>IF(L174="","-",_xlfn.XLOOKUP($L174,'Base de données'!$B:$B,SECRET!$X:$X,"",0,1))</f>
        <v>-</v>
      </c>
      <c r="N174" s="27" t="str">
        <f>IF(L174="","-",_xlfn.XLOOKUP($L174,'Base de données'!$B:$B,'Base de données'!$A:$A,"",0,1))</f>
        <v>-</v>
      </c>
      <c r="O174" s="27" t="str">
        <f>IF(L174="","-",_xlfn.XLOOKUP($L174,'Base de données'!$B:$B,'Base de données'!$A:$A,"",0,-1))</f>
        <v>-</v>
      </c>
    </row>
    <row r="175" spans="3:15" hidden="1" outlineLevel="1" x14ac:dyDescent="0.3">
      <c r="C175" s="32" t="str">
        <f>IF(B175="","-",_xlfn.XLOOKUP($B175,'Base de données'!$B:$B,SECRET!$X:$X,"",0,1))</f>
        <v>-</v>
      </c>
      <c r="D175" s="27" t="str">
        <f>IF(B175="","-",_xlfn.XLOOKUP($B175,'Base de données'!$B:$B,'Base de données'!$A:$A,"",0,1))</f>
        <v>-</v>
      </c>
      <c r="E175" s="27" t="str">
        <f>IF(B175="","-",_xlfn.XLOOKUP($B175,'Base de données'!$B:$B,'Base de données'!$L:$L,"",0,1))</f>
        <v>-</v>
      </c>
      <c r="H175" s="32" t="str">
        <f>IF(G175="","-",_xlfn.XLOOKUP($G175,'Base de données'!$B:$B,SECRET!$X:$X,"",0,1))</f>
        <v>-</v>
      </c>
      <c r="I175" s="27" t="str">
        <f>IF(G175="","-",_xlfn.XLOOKUP($G175,'Base de données'!$B:$B,'Base de données'!$A:$A,"",0,-1))</f>
        <v>-</v>
      </c>
      <c r="J175" s="27" t="str">
        <f>IF(G175="","-",_xlfn.XLOOKUP($G175,'Base de données'!$B:$B,'Base de données'!$L:$L,"",0,1))</f>
        <v>-</v>
      </c>
      <c r="M175" s="32" t="str">
        <f>IF(L175="","-",_xlfn.XLOOKUP($L175,'Base de données'!$B:$B,SECRET!$X:$X,"",0,1))</f>
        <v>-</v>
      </c>
      <c r="N175" s="27" t="str">
        <f>IF(L175="","-",_xlfn.XLOOKUP($L175,'Base de données'!$B:$B,'Base de données'!$A:$A,"",0,1))</f>
        <v>-</v>
      </c>
      <c r="O175" s="27" t="str">
        <f>IF(L175="","-",_xlfn.XLOOKUP($L175,'Base de données'!$B:$B,'Base de données'!$A:$A,"",0,-1))</f>
        <v>-</v>
      </c>
    </row>
    <row r="176" spans="3:15" hidden="1" outlineLevel="1" x14ac:dyDescent="0.3">
      <c r="C176" s="32" t="str">
        <f>IF(B176="","-",_xlfn.XLOOKUP($B176,'Base de données'!$B:$B,SECRET!$X:$X,"",0,1))</f>
        <v>-</v>
      </c>
      <c r="D176" s="27" t="str">
        <f>IF(B176="","-",_xlfn.XLOOKUP($B176,'Base de données'!$B:$B,'Base de données'!$A:$A,"",0,1))</f>
        <v>-</v>
      </c>
      <c r="E176" s="27" t="str">
        <f>IF(B176="","-",_xlfn.XLOOKUP($B176,'Base de données'!$B:$B,'Base de données'!$L:$L,"",0,1))</f>
        <v>-</v>
      </c>
      <c r="H176" s="32" t="str">
        <f>IF(G176="","-",_xlfn.XLOOKUP($G176,'Base de données'!$B:$B,SECRET!$X:$X,"",0,1))</f>
        <v>-</v>
      </c>
      <c r="I176" s="27" t="str">
        <f>IF(G176="","-",_xlfn.XLOOKUP($G176,'Base de données'!$B:$B,'Base de données'!$A:$A,"",0,-1))</f>
        <v>-</v>
      </c>
      <c r="J176" s="27" t="str">
        <f>IF(G176="","-",_xlfn.XLOOKUP($G176,'Base de données'!$B:$B,'Base de données'!$L:$L,"",0,1))</f>
        <v>-</v>
      </c>
      <c r="M176" s="32" t="str">
        <f>IF(L176="","-",_xlfn.XLOOKUP($L176,'Base de données'!$B:$B,SECRET!$X:$X,"",0,1))</f>
        <v>-</v>
      </c>
      <c r="N176" s="27" t="str">
        <f>IF(L176="","-",_xlfn.XLOOKUP($L176,'Base de données'!$B:$B,'Base de données'!$A:$A,"",0,1))</f>
        <v>-</v>
      </c>
      <c r="O176" s="27" t="str">
        <f>IF(L176="","-",_xlfn.XLOOKUP($L176,'Base de données'!$B:$B,'Base de données'!$A:$A,"",0,-1))</f>
        <v>-</v>
      </c>
    </row>
    <row r="177" spans="3:15" hidden="1" outlineLevel="1" x14ac:dyDescent="0.3">
      <c r="C177" s="32" t="str">
        <f>IF(B177="","-",_xlfn.XLOOKUP($B177,'Base de données'!$B:$B,SECRET!$X:$X,"",0,1))</f>
        <v>-</v>
      </c>
      <c r="D177" s="27" t="str">
        <f>IF(B177="","-",_xlfn.XLOOKUP($B177,'Base de données'!$B:$B,'Base de données'!$A:$A,"",0,1))</f>
        <v>-</v>
      </c>
      <c r="E177" s="27" t="str">
        <f>IF(B177="","-",_xlfn.XLOOKUP($B177,'Base de données'!$B:$B,'Base de données'!$L:$L,"",0,1))</f>
        <v>-</v>
      </c>
      <c r="H177" s="32" t="str">
        <f>IF(G177="","-",_xlfn.XLOOKUP($G177,'Base de données'!$B:$B,SECRET!$X:$X,"",0,1))</f>
        <v>-</v>
      </c>
      <c r="I177" s="27" t="str">
        <f>IF(G177="","-",_xlfn.XLOOKUP($G177,'Base de données'!$B:$B,'Base de données'!$A:$A,"",0,-1))</f>
        <v>-</v>
      </c>
      <c r="J177" s="27" t="str">
        <f>IF(G177="","-",_xlfn.XLOOKUP($G177,'Base de données'!$B:$B,'Base de données'!$L:$L,"",0,1))</f>
        <v>-</v>
      </c>
      <c r="M177" s="32" t="str">
        <f>IF(L177="","-",_xlfn.XLOOKUP($L177,'Base de données'!$B:$B,SECRET!$X:$X,"",0,1))</f>
        <v>-</v>
      </c>
      <c r="N177" s="27" t="str">
        <f>IF(L177="","-",_xlfn.XLOOKUP($L177,'Base de données'!$B:$B,'Base de données'!$A:$A,"",0,1))</f>
        <v>-</v>
      </c>
      <c r="O177" s="27" t="str">
        <f>IF(L177="","-",_xlfn.XLOOKUP($L177,'Base de données'!$B:$B,'Base de données'!$A:$A,"",0,-1))</f>
        <v>-</v>
      </c>
    </row>
    <row r="178" spans="3:15" hidden="1" outlineLevel="1" x14ac:dyDescent="0.3">
      <c r="C178" s="32" t="str">
        <f>IF(B178="","-",_xlfn.XLOOKUP($B178,'Base de données'!$B:$B,SECRET!$X:$X,"",0,1))</f>
        <v>-</v>
      </c>
      <c r="D178" s="27" t="str">
        <f>IF(B178="","-",_xlfn.XLOOKUP($B178,'Base de données'!$B:$B,'Base de données'!$A:$A,"",0,1))</f>
        <v>-</v>
      </c>
      <c r="E178" s="27" t="str">
        <f>IF(B178="","-",_xlfn.XLOOKUP($B178,'Base de données'!$B:$B,'Base de données'!$L:$L,"",0,1))</f>
        <v>-</v>
      </c>
      <c r="H178" s="32" t="str">
        <f>IF(G178="","-",_xlfn.XLOOKUP($G178,'Base de données'!$B:$B,SECRET!$X:$X,"",0,1))</f>
        <v>-</v>
      </c>
      <c r="I178" s="27" t="str">
        <f>IF(G178="","-",_xlfn.XLOOKUP($G178,'Base de données'!$B:$B,'Base de données'!$A:$A,"",0,-1))</f>
        <v>-</v>
      </c>
      <c r="J178" s="27" t="str">
        <f>IF(G178="","-",_xlfn.XLOOKUP($G178,'Base de données'!$B:$B,'Base de données'!$L:$L,"",0,1))</f>
        <v>-</v>
      </c>
      <c r="M178" s="32" t="str">
        <f>IF(L178="","-",_xlfn.XLOOKUP($L178,'Base de données'!$B:$B,SECRET!$X:$X,"",0,1))</f>
        <v>-</v>
      </c>
      <c r="N178" s="27" t="str">
        <f>IF(L178="","-",_xlfn.XLOOKUP($L178,'Base de données'!$B:$B,'Base de données'!$A:$A,"",0,1))</f>
        <v>-</v>
      </c>
      <c r="O178" s="27" t="str">
        <f>IF(L178="","-",_xlfn.XLOOKUP($L178,'Base de données'!$B:$B,'Base de données'!$A:$A,"",0,-1))</f>
        <v>-</v>
      </c>
    </row>
    <row r="179" spans="3:15" hidden="1" outlineLevel="1" x14ac:dyDescent="0.3">
      <c r="C179" s="32" t="str">
        <f>IF(B179="","-",_xlfn.XLOOKUP($B179,'Base de données'!$B:$B,SECRET!$X:$X,"",0,1))</f>
        <v>-</v>
      </c>
      <c r="D179" s="27" t="str">
        <f>IF(B179="","-",_xlfn.XLOOKUP($B179,'Base de données'!$B:$B,'Base de données'!$A:$A,"",0,1))</f>
        <v>-</v>
      </c>
      <c r="E179" s="27" t="str">
        <f>IF(B179="","-",_xlfn.XLOOKUP($B179,'Base de données'!$B:$B,'Base de données'!$L:$L,"",0,1))</f>
        <v>-</v>
      </c>
      <c r="H179" s="32" t="str">
        <f>IF(G179="","-",_xlfn.XLOOKUP($G179,'Base de données'!$B:$B,SECRET!$X:$X,"",0,1))</f>
        <v>-</v>
      </c>
      <c r="I179" s="27" t="str">
        <f>IF(G179="","-",_xlfn.XLOOKUP($G179,'Base de données'!$B:$B,'Base de données'!$A:$A,"",0,-1))</f>
        <v>-</v>
      </c>
      <c r="J179" s="27" t="str">
        <f>IF(G179="","-",_xlfn.XLOOKUP($G179,'Base de données'!$B:$B,'Base de données'!$L:$L,"",0,1))</f>
        <v>-</v>
      </c>
      <c r="M179" s="32" t="str">
        <f>IF(L179="","-",_xlfn.XLOOKUP($L179,'Base de données'!$B:$B,SECRET!$X:$X,"",0,1))</f>
        <v>-</v>
      </c>
      <c r="N179" s="27" t="str">
        <f>IF(L179="","-",_xlfn.XLOOKUP($L179,'Base de données'!$B:$B,'Base de données'!$A:$A,"",0,1))</f>
        <v>-</v>
      </c>
      <c r="O179" s="27" t="str">
        <f>IF(L179="","-",_xlfn.XLOOKUP($L179,'Base de données'!$B:$B,'Base de données'!$A:$A,"",0,-1))</f>
        <v>-</v>
      </c>
    </row>
    <row r="180" spans="3:15" hidden="1" outlineLevel="1" x14ac:dyDescent="0.3">
      <c r="C180" s="32" t="str">
        <f>IF(B180="","-",_xlfn.XLOOKUP($B180,'Base de données'!$B:$B,SECRET!$X:$X,"",0,1))</f>
        <v>-</v>
      </c>
      <c r="D180" s="27" t="str">
        <f>IF(B180="","-",_xlfn.XLOOKUP($B180,'Base de données'!$B:$B,'Base de données'!$A:$A,"",0,1))</f>
        <v>-</v>
      </c>
      <c r="E180" s="27" t="str">
        <f>IF(B180="","-",_xlfn.XLOOKUP($B180,'Base de données'!$B:$B,'Base de données'!$L:$L,"",0,1))</f>
        <v>-</v>
      </c>
      <c r="H180" s="32" t="str">
        <f>IF(G180="","-",_xlfn.XLOOKUP($G180,'Base de données'!$B:$B,SECRET!$X:$X,"",0,1))</f>
        <v>-</v>
      </c>
      <c r="I180" s="27" t="str">
        <f>IF(G180="","-",_xlfn.XLOOKUP($G180,'Base de données'!$B:$B,'Base de données'!$A:$A,"",0,-1))</f>
        <v>-</v>
      </c>
      <c r="J180" s="27" t="str">
        <f>IF(G180="","-",_xlfn.XLOOKUP($G180,'Base de données'!$B:$B,'Base de données'!$L:$L,"",0,1))</f>
        <v>-</v>
      </c>
      <c r="M180" s="32" t="str">
        <f>IF(L180="","-",_xlfn.XLOOKUP($L180,'Base de données'!$B:$B,SECRET!$X:$X,"",0,1))</f>
        <v>-</v>
      </c>
      <c r="N180" s="27" t="str">
        <f>IF(L180="","-",_xlfn.XLOOKUP($L180,'Base de données'!$B:$B,'Base de données'!$A:$A,"",0,1))</f>
        <v>-</v>
      </c>
      <c r="O180" s="27" t="str">
        <f>IF(L180="","-",_xlfn.XLOOKUP($L180,'Base de données'!$B:$B,'Base de données'!$A:$A,"",0,-1))</f>
        <v>-</v>
      </c>
    </row>
    <row r="181" spans="3:15" hidden="1" outlineLevel="1" x14ac:dyDescent="0.3">
      <c r="C181" s="32" t="str">
        <f>IF(B181="","-",_xlfn.XLOOKUP($B181,'Base de données'!$B:$B,SECRET!$X:$X,"",0,1))</f>
        <v>-</v>
      </c>
      <c r="D181" s="27" t="str">
        <f>IF(B181="","-",_xlfn.XLOOKUP($B181,'Base de données'!$B:$B,'Base de données'!$A:$A,"",0,1))</f>
        <v>-</v>
      </c>
      <c r="E181" s="27" t="str">
        <f>IF(B181="","-",_xlfn.XLOOKUP($B181,'Base de données'!$B:$B,'Base de données'!$L:$L,"",0,1))</f>
        <v>-</v>
      </c>
      <c r="H181" s="32" t="str">
        <f>IF(G181="","-",_xlfn.XLOOKUP($G181,'Base de données'!$B:$B,SECRET!$X:$X,"",0,1))</f>
        <v>-</v>
      </c>
      <c r="I181" s="27" t="str">
        <f>IF(G181="","-",_xlfn.XLOOKUP($G181,'Base de données'!$B:$B,'Base de données'!$A:$A,"",0,-1))</f>
        <v>-</v>
      </c>
      <c r="J181" s="27" t="str">
        <f>IF(G181="","-",_xlfn.XLOOKUP($G181,'Base de données'!$B:$B,'Base de données'!$L:$L,"",0,1))</f>
        <v>-</v>
      </c>
      <c r="M181" s="32" t="str">
        <f>IF(L181="","-",_xlfn.XLOOKUP($L181,'Base de données'!$B:$B,SECRET!$X:$X,"",0,1))</f>
        <v>-</v>
      </c>
      <c r="N181" s="27" t="str">
        <f>IF(L181="","-",_xlfn.XLOOKUP($L181,'Base de données'!$B:$B,'Base de données'!$A:$A,"",0,1))</f>
        <v>-</v>
      </c>
      <c r="O181" s="27" t="str">
        <f>IF(L181="","-",_xlfn.XLOOKUP($L181,'Base de données'!$B:$B,'Base de données'!$A:$A,"",0,-1))</f>
        <v>-</v>
      </c>
    </row>
    <row r="182" spans="3:15" hidden="1" outlineLevel="1" x14ac:dyDescent="0.3">
      <c r="C182" s="32" t="str">
        <f>IF(B182="","-",_xlfn.XLOOKUP($B182,'Base de données'!$B:$B,SECRET!$X:$X,"",0,1))</f>
        <v>-</v>
      </c>
      <c r="D182" s="27" t="str">
        <f>IF(B182="","-",_xlfn.XLOOKUP($B182,'Base de données'!$B:$B,'Base de données'!$A:$A,"",0,1))</f>
        <v>-</v>
      </c>
      <c r="E182" s="27" t="str">
        <f>IF(B182="","-",_xlfn.XLOOKUP($B182,'Base de données'!$B:$B,'Base de données'!$L:$L,"",0,1))</f>
        <v>-</v>
      </c>
      <c r="H182" s="32" t="str">
        <f>IF(G182="","-",_xlfn.XLOOKUP($G182,'Base de données'!$B:$B,SECRET!$X:$X,"",0,1))</f>
        <v>-</v>
      </c>
      <c r="I182" s="27" t="str">
        <f>IF(G182="","-",_xlfn.XLOOKUP($G182,'Base de données'!$B:$B,'Base de données'!$A:$A,"",0,-1))</f>
        <v>-</v>
      </c>
      <c r="J182" s="27" t="str">
        <f>IF(G182="","-",_xlfn.XLOOKUP($G182,'Base de données'!$B:$B,'Base de données'!$L:$L,"",0,1))</f>
        <v>-</v>
      </c>
      <c r="M182" s="32" t="str">
        <f>IF(L182="","-",_xlfn.XLOOKUP($L182,'Base de données'!$B:$B,SECRET!$X:$X,"",0,1))</f>
        <v>-</v>
      </c>
      <c r="N182" s="27" t="str">
        <f>IF(L182="","-",_xlfn.XLOOKUP($L182,'Base de données'!$B:$B,'Base de données'!$A:$A,"",0,1))</f>
        <v>-</v>
      </c>
      <c r="O182" s="27" t="str">
        <f>IF(L182="","-",_xlfn.XLOOKUP($L182,'Base de données'!$B:$B,'Base de données'!$A:$A,"",0,-1))</f>
        <v>-</v>
      </c>
    </row>
    <row r="183" spans="3:15" hidden="1" outlineLevel="1" x14ac:dyDescent="0.3">
      <c r="C183" s="32" t="str">
        <f>IF(B183="","-",_xlfn.XLOOKUP($B183,'Base de données'!$B:$B,SECRET!$X:$X,"",0,1))</f>
        <v>-</v>
      </c>
      <c r="D183" s="27" t="str">
        <f>IF(B183="","-",_xlfn.XLOOKUP($B183,'Base de données'!$B:$B,'Base de données'!$A:$A,"",0,1))</f>
        <v>-</v>
      </c>
      <c r="E183" s="27" t="str">
        <f>IF(B183="","-",_xlfn.XLOOKUP($B183,'Base de données'!$B:$B,'Base de données'!$L:$L,"",0,1))</f>
        <v>-</v>
      </c>
      <c r="H183" s="32" t="str">
        <f>IF(G183="","-",_xlfn.XLOOKUP($G183,'Base de données'!$B:$B,SECRET!$X:$X,"",0,1))</f>
        <v>-</v>
      </c>
      <c r="I183" s="27" t="str">
        <f>IF(G183="","-",_xlfn.XLOOKUP($G183,'Base de données'!$B:$B,'Base de données'!$A:$A,"",0,-1))</f>
        <v>-</v>
      </c>
      <c r="J183" s="27" t="str">
        <f>IF(G183="","-",_xlfn.XLOOKUP($G183,'Base de données'!$B:$B,'Base de données'!$L:$L,"",0,1))</f>
        <v>-</v>
      </c>
      <c r="M183" s="32" t="str">
        <f>IF(L183="","-",_xlfn.XLOOKUP($L183,'Base de données'!$B:$B,SECRET!$X:$X,"",0,1))</f>
        <v>-</v>
      </c>
      <c r="N183" s="27" t="str">
        <f>IF(L183="","-",_xlfn.XLOOKUP($L183,'Base de données'!$B:$B,'Base de données'!$A:$A,"",0,1))</f>
        <v>-</v>
      </c>
      <c r="O183" s="27" t="str">
        <f>IF(L183="","-",_xlfn.XLOOKUP($L183,'Base de données'!$B:$B,'Base de données'!$A:$A,"",0,-1))</f>
        <v>-</v>
      </c>
    </row>
    <row r="184" spans="3:15" hidden="1" outlineLevel="1" x14ac:dyDescent="0.3">
      <c r="C184" s="32" t="str">
        <f>IF(B184="","-",_xlfn.XLOOKUP($B184,'Base de données'!$B:$B,SECRET!$X:$X,"",0,1))</f>
        <v>-</v>
      </c>
      <c r="D184" s="27" t="str">
        <f>IF(B184="","-",_xlfn.XLOOKUP($B184,'Base de données'!$B:$B,'Base de données'!$A:$A,"",0,1))</f>
        <v>-</v>
      </c>
      <c r="E184" s="27" t="str">
        <f>IF(B184="","-",_xlfn.XLOOKUP($B184,'Base de données'!$B:$B,'Base de données'!$L:$L,"",0,1))</f>
        <v>-</v>
      </c>
      <c r="H184" s="32" t="str">
        <f>IF(G184="","-",_xlfn.XLOOKUP($G184,'Base de données'!$B:$B,SECRET!$X:$X,"",0,1))</f>
        <v>-</v>
      </c>
      <c r="I184" s="27" t="str">
        <f>IF(G184="","-",_xlfn.XLOOKUP($G184,'Base de données'!$B:$B,'Base de données'!$A:$A,"",0,-1))</f>
        <v>-</v>
      </c>
      <c r="J184" s="27" t="str">
        <f>IF(G184="","-",_xlfn.XLOOKUP($G184,'Base de données'!$B:$B,'Base de données'!$L:$L,"",0,1))</f>
        <v>-</v>
      </c>
      <c r="M184" s="32" t="str">
        <f>IF(L184="","-",_xlfn.XLOOKUP($L184,'Base de données'!$B:$B,SECRET!$X:$X,"",0,1))</f>
        <v>-</v>
      </c>
      <c r="N184" s="27" t="str">
        <f>IF(L184="","-",_xlfn.XLOOKUP($L184,'Base de données'!$B:$B,'Base de données'!$A:$A,"",0,1))</f>
        <v>-</v>
      </c>
      <c r="O184" s="27" t="str">
        <f>IF(L184="","-",_xlfn.XLOOKUP($L184,'Base de données'!$B:$B,'Base de données'!$A:$A,"",0,-1))</f>
        <v>-</v>
      </c>
    </row>
    <row r="185" spans="3:15" hidden="1" outlineLevel="1" x14ac:dyDescent="0.3">
      <c r="C185" s="32" t="str">
        <f>IF(B185="","-",_xlfn.XLOOKUP($B185,'Base de données'!$B:$B,SECRET!$X:$X,"",0,1))</f>
        <v>-</v>
      </c>
      <c r="D185" s="27" t="str">
        <f>IF(B185="","-",_xlfn.XLOOKUP($B185,'Base de données'!$B:$B,'Base de données'!$A:$A,"",0,1))</f>
        <v>-</v>
      </c>
      <c r="E185" s="27" t="str">
        <f>IF(B185="","-",_xlfn.XLOOKUP($B185,'Base de données'!$B:$B,'Base de données'!$L:$L,"",0,1))</f>
        <v>-</v>
      </c>
      <c r="H185" s="32" t="str">
        <f>IF(G185="","-",_xlfn.XLOOKUP($G185,'Base de données'!$B:$B,SECRET!$X:$X,"",0,1))</f>
        <v>-</v>
      </c>
      <c r="I185" s="27" t="str">
        <f>IF(G185="","-",_xlfn.XLOOKUP($G185,'Base de données'!$B:$B,'Base de données'!$A:$A,"",0,-1))</f>
        <v>-</v>
      </c>
      <c r="J185" s="27" t="str">
        <f>IF(G185="","-",_xlfn.XLOOKUP($G185,'Base de données'!$B:$B,'Base de données'!$L:$L,"",0,1))</f>
        <v>-</v>
      </c>
      <c r="M185" s="32" t="str">
        <f>IF(L185="","-",_xlfn.XLOOKUP($L185,'Base de données'!$B:$B,SECRET!$X:$X,"",0,1))</f>
        <v>-</v>
      </c>
      <c r="N185" s="27" t="str">
        <f>IF(L185="","-",_xlfn.XLOOKUP($L185,'Base de données'!$B:$B,'Base de données'!$A:$A,"",0,1))</f>
        <v>-</v>
      </c>
      <c r="O185" s="27" t="str">
        <f>IF(L185="","-",_xlfn.XLOOKUP($L185,'Base de données'!$B:$B,'Base de données'!$A:$A,"",0,-1))</f>
        <v>-</v>
      </c>
    </row>
    <row r="186" spans="3:15" hidden="1" outlineLevel="1" x14ac:dyDescent="0.3">
      <c r="C186" s="32" t="str">
        <f>IF(B186="","-",_xlfn.XLOOKUP($B186,'Base de données'!$B:$B,SECRET!$X:$X,"",0,1))</f>
        <v>-</v>
      </c>
      <c r="D186" s="27" t="str">
        <f>IF(B186="","-",_xlfn.XLOOKUP($B186,'Base de données'!$B:$B,'Base de données'!$A:$A,"",0,1))</f>
        <v>-</v>
      </c>
      <c r="E186" s="27" t="str">
        <f>IF(B186="","-",_xlfn.XLOOKUP($B186,'Base de données'!$B:$B,'Base de données'!$L:$L,"",0,1))</f>
        <v>-</v>
      </c>
      <c r="H186" s="32" t="str">
        <f>IF(G186="","-",_xlfn.XLOOKUP($G186,'Base de données'!$B:$B,SECRET!$X:$X,"",0,1))</f>
        <v>-</v>
      </c>
      <c r="I186" s="27" t="str">
        <f>IF(G186="","-",_xlfn.XLOOKUP($G186,'Base de données'!$B:$B,'Base de données'!$A:$A,"",0,-1))</f>
        <v>-</v>
      </c>
      <c r="J186" s="27" t="str">
        <f>IF(G186="","-",_xlfn.XLOOKUP($G186,'Base de données'!$B:$B,'Base de données'!$L:$L,"",0,1))</f>
        <v>-</v>
      </c>
      <c r="M186" s="32" t="str">
        <f>IF(L186="","-",_xlfn.XLOOKUP($L186,'Base de données'!$B:$B,SECRET!$X:$X,"",0,1))</f>
        <v>-</v>
      </c>
      <c r="N186" s="27" t="str">
        <f>IF(L186="","-",_xlfn.XLOOKUP($L186,'Base de données'!$B:$B,'Base de données'!$A:$A,"",0,1))</f>
        <v>-</v>
      </c>
      <c r="O186" s="27" t="str">
        <f>IF(L186="","-",_xlfn.XLOOKUP($L186,'Base de données'!$B:$B,'Base de données'!$A:$A,"",0,-1))</f>
        <v>-</v>
      </c>
    </row>
    <row r="187" spans="3:15" hidden="1" outlineLevel="1" x14ac:dyDescent="0.3">
      <c r="C187" s="32" t="str">
        <f>IF(B187="","-",_xlfn.XLOOKUP($B187,'Base de données'!$B:$B,SECRET!$X:$X,"",0,1))</f>
        <v>-</v>
      </c>
      <c r="D187" s="27" t="str">
        <f>IF(B187="","-",_xlfn.XLOOKUP($B187,'Base de données'!$B:$B,'Base de données'!$A:$A,"",0,1))</f>
        <v>-</v>
      </c>
      <c r="E187" s="27" t="str">
        <f>IF(B187="","-",_xlfn.XLOOKUP($B187,'Base de données'!$B:$B,'Base de données'!$L:$L,"",0,1))</f>
        <v>-</v>
      </c>
      <c r="H187" s="32" t="str">
        <f>IF(G187="","-",_xlfn.XLOOKUP($G187,'Base de données'!$B:$B,SECRET!$X:$X,"",0,1))</f>
        <v>-</v>
      </c>
      <c r="I187" s="27" t="str">
        <f>IF(G187="","-",_xlfn.XLOOKUP($G187,'Base de données'!$B:$B,'Base de données'!$A:$A,"",0,-1))</f>
        <v>-</v>
      </c>
      <c r="J187" s="27" t="str">
        <f>IF(G187="","-",_xlfn.XLOOKUP($G187,'Base de données'!$B:$B,'Base de données'!$L:$L,"",0,1))</f>
        <v>-</v>
      </c>
      <c r="M187" s="32" t="str">
        <f>IF(L187="","-",_xlfn.XLOOKUP($L187,'Base de données'!$B:$B,SECRET!$X:$X,"",0,1))</f>
        <v>-</v>
      </c>
      <c r="N187" s="27" t="str">
        <f>IF(L187="","-",_xlfn.XLOOKUP($L187,'Base de données'!$B:$B,'Base de données'!$A:$A,"",0,1))</f>
        <v>-</v>
      </c>
      <c r="O187" s="27" t="str">
        <f>IF(L187="","-",_xlfn.XLOOKUP($L187,'Base de données'!$B:$B,'Base de données'!$A:$A,"",0,-1))</f>
        <v>-</v>
      </c>
    </row>
    <row r="188" spans="3:15" hidden="1" outlineLevel="1" x14ac:dyDescent="0.3">
      <c r="C188" s="32" t="str">
        <f>IF(B188="","-",_xlfn.XLOOKUP($B188,'Base de données'!$B:$B,SECRET!$X:$X,"",0,1))</f>
        <v>-</v>
      </c>
      <c r="D188" s="27" t="str">
        <f>IF(B188="","-",_xlfn.XLOOKUP($B188,'Base de données'!$B:$B,'Base de données'!$A:$A,"",0,1))</f>
        <v>-</v>
      </c>
      <c r="E188" s="27" t="str">
        <f>IF(B188="","-",_xlfn.XLOOKUP($B188,'Base de données'!$B:$B,'Base de données'!$L:$L,"",0,1))</f>
        <v>-</v>
      </c>
      <c r="H188" s="32" t="str">
        <f>IF(G188="","-",_xlfn.XLOOKUP($G188,'Base de données'!$B:$B,SECRET!$X:$X,"",0,1))</f>
        <v>-</v>
      </c>
      <c r="I188" s="27" t="str">
        <f>IF(G188="","-",_xlfn.XLOOKUP($G188,'Base de données'!$B:$B,'Base de données'!$A:$A,"",0,-1))</f>
        <v>-</v>
      </c>
      <c r="J188" s="27" t="str">
        <f>IF(G188="","-",_xlfn.XLOOKUP($G188,'Base de données'!$B:$B,'Base de données'!$L:$L,"",0,1))</f>
        <v>-</v>
      </c>
      <c r="M188" s="32" t="str">
        <f>IF(L188="","-",_xlfn.XLOOKUP($L188,'Base de données'!$B:$B,SECRET!$X:$X,"",0,1))</f>
        <v>-</v>
      </c>
      <c r="N188" s="27" t="str">
        <f>IF(L188="","-",_xlfn.XLOOKUP($L188,'Base de données'!$B:$B,'Base de données'!$A:$A,"",0,1))</f>
        <v>-</v>
      </c>
      <c r="O188" s="27" t="str">
        <f>IF(L188="","-",_xlfn.XLOOKUP($L188,'Base de données'!$B:$B,'Base de données'!$A:$A,"",0,-1))</f>
        <v>-</v>
      </c>
    </row>
    <row r="189" spans="3:15" hidden="1" outlineLevel="1" x14ac:dyDescent="0.3">
      <c r="C189" s="32" t="str">
        <f>IF(B189="","-",_xlfn.XLOOKUP($B189,'Base de données'!$B:$B,SECRET!$X:$X,"",0,1))</f>
        <v>-</v>
      </c>
      <c r="D189" s="27" t="str">
        <f>IF(B189="","-",_xlfn.XLOOKUP($B189,'Base de données'!$B:$B,'Base de données'!$A:$A,"",0,1))</f>
        <v>-</v>
      </c>
      <c r="E189" s="27" t="str">
        <f>IF(B189="","-",_xlfn.XLOOKUP($B189,'Base de données'!$B:$B,'Base de données'!$L:$L,"",0,1))</f>
        <v>-</v>
      </c>
      <c r="H189" s="32" t="str">
        <f>IF(G189="","-",_xlfn.XLOOKUP($G189,'Base de données'!$B:$B,SECRET!$X:$X,"",0,1))</f>
        <v>-</v>
      </c>
      <c r="I189" s="27" t="str">
        <f>IF(G189="","-",_xlfn.XLOOKUP($G189,'Base de données'!$B:$B,'Base de données'!$A:$A,"",0,-1))</f>
        <v>-</v>
      </c>
      <c r="J189" s="27" t="str">
        <f>IF(G189="","-",_xlfn.XLOOKUP($G189,'Base de données'!$B:$B,'Base de données'!$L:$L,"",0,1))</f>
        <v>-</v>
      </c>
      <c r="M189" s="32" t="str">
        <f>IF(L189="","-",_xlfn.XLOOKUP($L189,'Base de données'!$B:$B,SECRET!$X:$X,"",0,1))</f>
        <v>-</v>
      </c>
      <c r="N189" s="27" t="str">
        <f>IF(L189="","-",_xlfn.XLOOKUP($L189,'Base de données'!$B:$B,'Base de données'!$A:$A,"",0,1))</f>
        <v>-</v>
      </c>
      <c r="O189" s="27" t="str">
        <f>IF(L189="","-",_xlfn.XLOOKUP($L189,'Base de données'!$B:$B,'Base de données'!$A:$A,"",0,-1))</f>
        <v>-</v>
      </c>
    </row>
    <row r="190" spans="3:15" hidden="1" outlineLevel="1" x14ac:dyDescent="0.3">
      <c r="C190" s="32" t="str">
        <f>IF(B190="","-",_xlfn.XLOOKUP($B190,'Base de données'!$B:$B,SECRET!$X:$X,"",0,1))</f>
        <v>-</v>
      </c>
      <c r="D190" s="27" t="str">
        <f>IF(B190="","-",_xlfn.XLOOKUP($B190,'Base de données'!$B:$B,'Base de données'!$A:$A,"",0,1))</f>
        <v>-</v>
      </c>
      <c r="E190" s="27" t="str">
        <f>IF(B190="","-",_xlfn.XLOOKUP($B190,'Base de données'!$B:$B,'Base de données'!$L:$L,"",0,1))</f>
        <v>-</v>
      </c>
      <c r="H190" s="32" t="str">
        <f>IF(G190="","-",_xlfn.XLOOKUP($G190,'Base de données'!$B:$B,SECRET!$X:$X,"",0,1))</f>
        <v>-</v>
      </c>
      <c r="I190" s="27" t="str">
        <f>IF(G190="","-",_xlfn.XLOOKUP($G190,'Base de données'!$B:$B,'Base de données'!$A:$A,"",0,-1))</f>
        <v>-</v>
      </c>
      <c r="J190" s="27" t="str">
        <f>IF(G190="","-",_xlfn.XLOOKUP($G190,'Base de données'!$B:$B,'Base de données'!$L:$L,"",0,1))</f>
        <v>-</v>
      </c>
      <c r="M190" s="32" t="str">
        <f>IF(L190="","-",_xlfn.XLOOKUP($L190,'Base de données'!$B:$B,SECRET!$X:$X,"",0,1))</f>
        <v>-</v>
      </c>
      <c r="N190" s="27" t="str">
        <f>IF(L190="","-",_xlfn.XLOOKUP($L190,'Base de données'!$B:$B,'Base de données'!$A:$A,"",0,1))</f>
        <v>-</v>
      </c>
      <c r="O190" s="27" t="str">
        <f>IF(L190="","-",_xlfn.XLOOKUP($L190,'Base de données'!$B:$B,'Base de données'!$A:$A,"",0,-1))</f>
        <v>-</v>
      </c>
    </row>
    <row r="191" spans="3:15" hidden="1" outlineLevel="1" x14ac:dyDescent="0.3">
      <c r="C191" s="32" t="str">
        <f>IF(B191="","-",_xlfn.XLOOKUP($B191,'Base de données'!$B:$B,SECRET!$X:$X,"",0,1))</f>
        <v>-</v>
      </c>
      <c r="D191" s="27" t="str">
        <f>IF(B191="","-",_xlfn.XLOOKUP($B191,'Base de données'!$B:$B,'Base de données'!$A:$A,"",0,1))</f>
        <v>-</v>
      </c>
      <c r="E191" s="27" t="str">
        <f>IF(B191="","-",_xlfn.XLOOKUP($B191,'Base de données'!$B:$B,'Base de données'!$L:$L,"",0,1))</f>
        <v>-</v>
      </c>
      <c r="H191" s="32" t="str">
        <f>IF(G191="","-",_xlfn.XLOOKUP($G191,'Base de données'!$B:$B,SECRET!$X:$X,"",0,1))</f>
        <v>-</v>
      </c>
      <c r="I191" s="27" t="str">
        <f>IF(G191="","-",_xlfn.XLOOKUP($G191,'Base de données'!$B:$B,'Base de données'!$A:$A,"",0,-1))</f>
        <v>-</v>
      </c>
      <c r="J191" s="27" t="str">
        <f>IF(G191="","-",_xlfn.XLOOKUP($G191,'Base de données'!$B:$B,'Base de données'!$L:$L,"",0,1))</f>
        <v>-</v>
      </c>
      <c r="M191" s="32" t="str">
        <f>IF(L191="","-",_xlfn.XLOOKUP($L191,'Base de données'!$B:$B,SECRET!$X:$X,"",0,1))</f>
        <v>-</v>
      </c>
      <c r="N191" s="27" t="str">
        <f>IF(L191="","-",_xlfn.XLOOKUP($L191,'Base de données'!$B:$B,'Base de données'!$A:$A,"",0,1))</f>
        <v>-</v>
      </c>
      <c r="O191" s="27" t="str">
        <f>IF(L191="","-",_xlfn.XLOOKUP($L191,'Base de données'!$B:$B,'Base de données'!$A:$A,"",0,-1))</f>
        <v>-</v>
      </c>
    </row>
    <row r="192" spans="3:15" hidden="1" outlineLevel="1" x14ac:dyDescent="0.3">
      <c r="C192" s="32" t="str">
        <f>IF(B192="","-",_xlfn.XLOOKUP($B192,'Base de données'!$B:$B,SECRET!$X:$X,"",0,1))</f>
        <v>-</v>
      </c>
      <c r="D192" s="27" t="str">
        <f>IF(B192="","-",_xlfn.XLOOKUP($B192,'Base de données'!$B:$B,'Base de données'!$A:$A,"",0,1))</f>
        <v>-</v>
      </c>
      <c r="E192" s="27" t="str">
        <f>IF(B192="","-",_xlfn.XLOOKUP($B192,'Base de données'!$B:$B,'Base de données'!$L:$L,"",0,1))</f>
        <v>-</v>
      </c>
      <c r="H192" s="32" t="str">
        <f>IF(G192="","-",_xlfn.XLOOKUP($G192,'Base de données'!$B:$B,SECRET!$X:$X,"",0,1))</f>
        <v>-</v>
      </c>
      <c r="I192" s="27" t="str">
        <f>IF(G192="","-",_xlfn.XLOOKUP($G192,'Base de données'!$B:$B,'Base de données'!$A:$A,"",0,-1))</f>
        <v>-</v>
      </c>
      <c r="J192" s="27" t="str">
        <f>IF(G192="","-",_xlfn.XLOOKUP($G192,'Base de données'!$B:$B,'Base de données'!$L:$L,"",0,1))</f>
        <v>-</v>
      </c>
      <c r="M192" s="32" t="str">
        <f>IF(L192="","-",_xlfn.XLOOKUP($L192,'Base de données'!$B:$B,SECRET!$X:$X,"",0,1))</f>
        <v>-</v>
      </c>
      <c r="N192" s="27" t="str">
        <f>IF(L192="","-",_xlfn.XLOOKUP($L192,'Base de données'!$B:$B,'Base de données'!$A:$A,"",0,1))</f>
        <v>-</v>
      </c>
      <c r="O192" s="27" t="str">
        <f>IF(L192="","-",_xlfn.XLOOKUP($L192,'Base de données'!$B:$B,'Base de données'!$A:$A,"",0,-1))</f>
        <v>-</v>
      </c>
    </row>
    <row r="193" spans="3:15" hidden="1" outlineLevel="1" x14ac:dyDescent="0.3">
      <c r="C193" s="32" t="str">
        <f>IF(B193="","-",_xlfn.XLOOKUP($B193,'Base de données'!$B:$B,SECRET!$X:$X,"",0,1))</f>
        <v>-</v>
      </c>
      <c r="D193" s="27" t="str">
        <f>IF(B193="","-",_xlfn.XLOOKUP($B193,'Base de données'!$B:$B,'Base de données'!$A:$A,"",0,1))</f>
        <v>-</v>
      </c>
      <c r="E193" s="27" t="str">
        <f>IF(B193="","-",_xlfn.XLOOKUP($B193,'Base de données'!$B:$B,'Base de données'!$L:$L,"",0,1))</f>
        <v>-</v>
      </c>
      <c r="H193" s="32" t="str">
        <f>IF(G193="","-",_xlfn.XLOOKUP($G193,'Base de données'!$B:$B,SECRET!$X:$X,"",0,1))</f>
        <v>-</v>
      </c>
      <c r="I193" s="27" t="str">
        <f>IF(G193="","-",_xlfn.XLOOKUP($G193,'Base de données'!$B:$B,'Base de données'!$A:$A,"",0,-1))</f>
        <v>-</v>
      </c>
      <c r="J193" s="27" t="str">
        <f>IF(G193="","-",_xlfn.XLOOKUP($G193,'Base de données'!$B:$B,'Base de données'!$L:$L,"",0,1))</f>
        <v>-</v>
      </c>
      <c r="M193" s="32" t="str">
        <f>IF(L193="","-",_xlfn.XLOOKUP($L193,'Base de données'!$B:$B,SECRET!$X:$X,"",0,1))</f>
        <v>-</v>
      </c>
      <c r="N193" s="27" t="str">
        <f>IF(L193="","-",_xlfn.XLOOKUP($L193,'Base de données'!$B:$B,'Base de données'!$A:$A,"",0,1))</f>
        <v>-</v>
      </c>
      <c r="O193" s="27" t="str">
        <f>IF(L193="","-",_xlfn.XLOOKUP($L193,'Base de données'!$B:$B,'Base de données'!$A:$A,"",0,-1))</f>
        <v>-</v>
      </c>
    </row>
    <row r="194" spans="3:15" hidden="1" outlineLevel="1" x14ac:dyDescent="0.3">
      <c r="C194" s="32" t="str">
        <f>IF(B194="","-",_xlfn.XLOOKUP($B194,'Base de données'!$B:$B,SECRET!$X:$X,"",0,1))</f>
        <v>-</v>
      </c>
      <c r="D194" s="27" t="str">
        <f>IF(B194="","-",_xlfn.XLOOKUP($B194,'Base de données'!$B:$B,'Base de données'!$A:$A,"",0,1))</f>
        <v>-</v>
      </c>
      <c r="E194" s="27" t="str">
        <f>IF(B194="","-",_xlfn.XLOOKUP($B194,'Base de données'!$B:$B,'Base de données'!$L:$L,"",0,1))</f>
        <v>-</v>
      </c>
      <c r="H194" s="32" t="str">
        <f>IF(G194="","-",_xlfn.XLOOKUP($G194,'Base de données'!$B:$B,SECRET!$X:$X,"",0,1))</f>
        <v>-</v>
      </c>
      <c r="I194" s="27" t="str">
        <f>IF(G194="","-",_xlfn.XLOOKUP($G194,'Base de données'!$B:$B,'Base de données'!$A:$A,"",0,-1))</f>
        <v>-</v>
      </c>
      <c r="J194" s="27" t="str">
        <f>IF(G194="","-",_xlfn.XLOOKUP($G194,'Base de données'!$B:$B,'Base de données'!$L:$L,"",0,1))</f>
        <v>-</v>
      </c>
      <c r="M194" s="32" t="str">
        <f>IF(L194="","-",_xlfn.XLOOKUP($L194,'Base de données'!$B:$B,SECRET!$X:$X,"",0,1))</f>
        <v>-</v>
      </c>
      <c r="N194" s="27" t="str">
        <f>IF(L194="","-",_xlfn.XLOOKUP($L194,'Base de données'!$B:$B,'Base de données'!$A:$A,"",0,1))</f>
        <v>-</v>
      </c>
      <c r="O194" s="27" t="str">
        <f>IF(L194="","-",_xlfn.XLOOKUP($L194,'Base de données'!$B:$B,'Base de données'!$A:$A,"",0,-1))</f>
        <v>-</v>
      </c>
    </row>
    <row r="195" spans="3:15" hidden="1" outlineLevel="1" x14ac:dyDescent="0.3">
      <c r="C195" s="32" t="str">
        <f>IF(B195="","-",_xlfn.XLOOKUP($B195,'Base de données'!$B:$B,SECRET!$X:$X,"",0,1))</f>
        <v>-</v>
      </c>
      <c r="D195" s="27" t="str">
        <f>IF(B195="","-",_xlfn.XLOOKUP($B195,'Base de données'!$B:$B,'Base de données'!$A:$A,"",0,1))</f>
        <v>-</v>
      </c>
      <c r="E195" s="27" t="str">
        <f>IF(B195="","-",_xlfn.XLOOKUP($B195,'Base de données'!$B:$B,'Base de données'!$L:$L,"",0,1))</f>
        <v>-</v>
      </c>
      <c r="H195" s="32" t="str">
        <f>IF(G195="","-",_xlfn.XLOOKUP($G195,'Base de données'!$B:$B,SECRET!$X:$X,"",0,1))</f>
        <v>-</v>
      </c>
      <c r="I195" s="27" t="str">
        <f>IF(G195="","-",_xlfn.XLOOKUP($G195,'Base de données'!$B:$B,'Base de données'!$A:$A,"",0,-1))</f>
        <v>-</v>
      </c>
      <c r="J195" s="27" t="str">
        <f>IF(G195="","-",_xlfn.XLOOKUP($G195,'Base de données'!$B:$B,'Base de données'!$L:$L,"",0,1))</f>
        <v>-</v>
      </c>
      <c r="M195" s="32" t="str">
        <f>IF(L195="","-",_xlfn.XLOOKUP($L195,'Base de données'!$B:$B,SECRET!$X:$X,"",0,1))</f>
        <v>-</v>
      </c>
      <c r="N195" s="27" t="str">
        <f>IF(L195="","-",_xlfn.XLOOKUP($L195,'Base de données'!$B:$B,'Base de données'!$A:$A,"",0,1))</f>
        <v>-</v>
      </c>
      <c r="O195" s="27" t="str">
        <f>IF(L195="","-",_xlfn.XLOOKUP($L195,'Base de données'!$B:$B,'Base de données'!$A:$A,"",0,-1))</f>
        <v>-</v>
      </c>
    </row>
    <row r="196" spans="3:15" hidden="1" outlineLevel="1" x14ac:dyDescent="0.3">
      <c r="C196" s="32" t="str">
        <f>IF(B196="","-",_xlfn.XLOOKUP($B196,'Base de données'!$B:$B,SECRET!$X:$X,"",0,1))</f>
        <v>-</v>
      </c>
      <c r="D196" s="27" t="str">
        <f>IF(B196="","-",_xlfn.XLOOKUP($B196,'Base de données'!$B:$B,'Base de données'!$A:$A,"",0,1))</f>
        <v>-</v>
      </c>
      <c r="E196" s="27" t="str">
        <f>IF(B196="","-",_xlfn.XLOOKUP($B196,'Base de données'!$B:$B,'Base de données'!$L:$L,"",0,1))</f>
        <v>-</v>
      </c>
      <c r="H196" s="32" t="str">
        <f>IF(G196="","-",_xlfn.XLOOKUP($G196,'Base de données'!$B:$B,SECRET!$X:$X,"",0,1))</f>
        <v>-</v>
      </c>
      <c r="I196" s="27" t="str">
        <f>IF(G196="","-",_xlfn.XLOOKUP($G196,'Base de données'!$B:$B,'Base de données'!$A:$A,"",0,-1))</f>
        <v>-</v>
      </c>
      <c r="J196" s="27" t="str">
        <f>IF(G196="","-",_xlfn.XLOOKUP($G196,'Base de données'!$B:$B,'Base de données'!$L:$L,"",0,1))</f>
        <v>-</v>
      </c>
      <c r="M196" s="32" t="str">
        <f>IF(L196="","-",_xlfn.XLOOKUP($L196,'Base de données'!$B:$B,SECRET!$X:$X,"",0,1))</f>
        <v>-</v>
      </c>
      <c r="N196" s="27" t="str">
        <f>IF(L196="","-",_xlfn.XLOOKUP($L196,'Base de données'!$B:$B,'Base de données'!$A:$A,"",0,1))</f>
        <v>-</v>
      </c>
      <c r="O196" s="27" t="str">
        <f>IF(L196="","-",_xlfn.XLOOKUP($L196,'Base de données'!$B:$B,'Base de données'!$A:$A,"",0,-1))</f>
        <v>-</v>
      </c>
    </row>
    <row r="197" spans="3:15" hidden="1" outlineLevel="1" x14ac:dyDescent="0.3">
      <c r="C197" s="32" t="str">
        <f>IF(B197="","-",_xlfn.XLOOKUP($B197,'Base de données'!$B:$B,SECRET!$X:$X,"",0,1))</f>
        <v>-</v>
      </c>
      <c r="D197" s="27" t="str">
        <f>IF(B197="","-",_xlfn.XLOOKUP($B197,'Base de données'!$B:$B,'Base de données'!$A:$A,"",0,1))</f>
        <v>-</v>
      </c>
      <c r="E197" s="27" t="str">
        <f>IF(B197="","-",_xlfn.XLOOKUP($B197,'Base de données'!$B:$B,'Base de données'!$L:$L,"",0,1))</f>
        <v>-</v>
      </c>
      <c r="H197" s="32" t="str">
        <f>IF(G197="","-",_xlfn.XLOOKUP($G197,'Base de données'!$B:$B,SECRET!$X:$X,"",0,1))</f>
        <v>-</v>
      </c>
      <c r="I197" s="27" t="str">
        <f>IF(G197="","-",_xlfn.XLOOKUP($G197,'Base de données'!$B:$B,'Base de données'!$A:$A,"",0,-1))</f>
        <v>-</v>
      </c>
      <c r="J197" s="27" t="str">
        <f>IF(G197="","-",_xlfn.XLOOKUP($G197,'Base de données'!$B:$B,'Base de données'!$L:$L,"",0,1))</f>
        <v>-</v>
      </c>
      <c r="M197" s="32" t="str">
        <f>IF(L197="","-",_xlfn.XLOOKUP($L197,'Base de données'!$B:$B,SECRET!$X:$X,"",0,1))</f>
        <v>-</v>
      </c>
      <c r="N197" s="27" t="str">
        <f>IF(L197="","-",_xlfn.XLOOKUP($L197,'Base de données'!$B:$B,'Base de données'!$A:$A,"",0,1))</f>
        <v>-</v>
      </c>
      <c r="O197" s="27" t="str">
        <f>IF(L197="","-",_xlfn.XLOOKUP($L197,'Base de données'!$B:$B,'Base de données'!$A:$A,"",0,-1))</f>
        <v>-</v>
      </c>
    </row>
    <row r="198" spans="3:15" hidden="1" outlineLevel="1" x14ac:dyDescent="0.3">
      <c r="C198" s="32" t="str">
        <f>IF(B198="","-",_xlfn.XLOOKUP($B198,'Base de données'!$B:$B,SECRET!$X:$X,"",0,1))</f>
        <v>-</v>
      </c>
      <c r="D198" s="27" t="str">
        <f>IF(B198="","-",_xlfn.XLOOKUP($B198,'Base de données'!$B:$B,'Base de données'!$A:$A,"",0,1))</f>
        <v>-</v>
      </c>
      <c r="E198" s="27" t="str">
        <f>IF(B198="","-",_xlfn.XLOOKUP($B198,'Base de données'!$B:$B,'Base de données'!$L:$L,"",0,1))</f>
        <v>-</v>
      </c>
      <c r="H198" s="32" t="str">
        <f>IF(G198="","-",_xlfn.XLOOKUP($G198,'Base de données'!$B:$B,SECRET!$X:$X,"",0,1))</f>
        <v>-</v>
      </c>
      <c r="I198" s="27" t="str">
        <f>IF(G198="","-",_xlfn.XLOOKUP($G198,'Base de données'!$B:$B,'Base de données'!$A:$A,"",0,-1))</f>
        <v>-</v>
      </c>
      <c r="J198" s="27" t="str">
        <f>IF(G198="","-",_xlfn.XLOOKUP($G198,'Base de données'!$B:$B,'Base de données'!$L:$L,"",0,1))</f>
        <v>-</v>
      </c>
      <c r="M198" s="32" t="str">
        <f>IF(L198="","-",_xlfn.XLOOKUP($L198,'Base de données'!$B:$B,SECRET!$X:$X,"",0,1))</f>
        <v>-</v>
      </c>
      <c r="N198" s="27" t="str">
        <f>IF(L198="","-",_xlfn.XLOOKUP($L198,'Base de données'!$B:$B,'Base de données'!$A:$A,"",0,1))</f>
        <v>-</v>
      </c>
      <c r="O198" s="27" t="str">
        <f>IF(L198="","-",_xlfn.XLOOKUP($L198,'Base de données'!$B:$B,'Base de données'!$A:$A,"",0,-1))</f>
        <v>-</v>
      </c>
    </row>
    <row r="199" spans="3:15" hidden="1" outlineLevel="1" x14ac:dyDescent="0.3">
      <c r="C199" s="32" t="str">
        <f>IF(B199="","-",_xlfn.XLOOKUP($B199,'Base de données'!$B:$B,SECRET!$X:$X,"",0,1))</f>
        <v>-</v>
      </c>
      <c r="D199" s="27" t="str">
        <f>IF(B199="","-",_xlfn.XLOOKUP($B199,'Base de données'!$B:$B,'Base de données'!$A:$A,"",0,1))</f>
        <v>-</v>
      </c>
      <c r="E199" s="27" t="str">
        <f>IF(B199="","-",_xlfn.XLOOKUP($B199,'Base de données'!$B:$B,'Base de données'!$L:$L,"",0,1))</f>
        <v>-</v>
      </c>
      <c r="H199" s="32" t="str">
        <f>IF(G199="","-",_xlfn.XLOOKUP($G199,'Base de données'!$B:$B,SECRET!$X:$X,"",0,1))</f>
        <v>-</v>
      </c>
      <c r="I199" s="27" t="str">
        <f>IF(G199="","-",_xlfn.XLOOKUP($G199,'Base de données'!$B:$B,'Base de données'!$A:$A,"",0,-1))</f>
        <v>-</v>
      </c>
      <c r="J199" s="27" t="str">
        <f>IF(G199="","-",_xlfn.XLOOKUP($G199,'Base de données'!$B:$B,'Base de données'!$L:$L,"",0,1))</f>
        <v>-</v>
      </c>
      <c r="M199" s="32" t="str">
        <f>IF(L199="","-",_xlfn.XLOOKUP($L199,'Base de données'!$B:$B,SECRET!$X:$X,"",0,1))</f>
        <v>-</v>
      </c>
      <c r="N199" s="27" t="str">
        <f>IF(L199="","-",_xlfn.XLOOKUP($L199,'Base de données'!$B:$B,'Base de données'!$A:$A,"",0,1))</f>
        <v>-</v>
      </c>
      <c r="O199" s="27" t="str">
        <f>IF(L199="","-",_xlfn.XLOOKUP($L199,'Base de données'!$B:$B,'Base de données'!$A:$A,"",0,-1))</f>
        <v>-</v>
      </c>
    </row>
    <row r="200" spans="3:15" hidden="1" outlineLevel="1" x14ac:dyDescent="0.3">
      <c r="C200" s="32" t="str">
        <f>IF(B200="","-",_xlfn.XLOOKUP($B200,'Base de données'!$B:$B,SECRET!$X:$X,"",0,1))</f>
        <v>-</v>
      </c>
      <c r="D200" s="27" t="str">
        <f>IF(B200="","-",_xlfn.XLOOKUP($B200,'Base de données'!$B:$B,'Base de données'!$A:$A,"",0,1))</f>
        <v>-</v>
      </c>
      <c r="E200" s="27" t="str">
        <f>IF(B200="","-",_xlfn.XLOOKUP($B200,'Base de données'!$B:$B,'Base de données'!$L:$L,"",0,1))</f>
        <v>-</v>
      </c>
      <c r="H200" s="32" t="str">
        <f>IF(G200="","-",_xlfn.XLOOKUP($G200,'Base de données'!$B:$B,SECRET!$X:$X,"",0,1))</f>
        <v>-</v>
      </c>
      <c r="I200" s="27" t="str">
        <f>IF(G200="","-",_xlfn.XLOOKUP($G200,'Base de données'!$B:$B,'Base de données'!$A:$A,"",0,-1))</f>
        <v>-</v>
      </c>
      <c r="J200" s="27" t="str">
        <f>IF(G200="","-",_xlfn.XLOOKUP($G200,'Base de données'!$B:$B,'Base de données'!$L:$L,"",0,1))</f>
        <v>-</v>
      </c>
      <c r="M200" s="32" t="str">
        <f>IF(L200="","-",_xlfn.XLOOKUP($L200,'Base de données'!$B:$B,SECRET!$X:$X,"",0,1))</f>
        <v>-</v>
      </c>
      <c r="N200" s="27" t="str">
        <f>IF(L200="","-",_xlfn.XLOOKUP($L200,'Base de données'!$B:$B,'Base de données'!$A:$A,"",0,1))</f>
        <v>-</v>
      </c>
      <c r="O200" s="27" t="str">
        <f>IF(L200="","-",_xlfn.XLOOKUP($L200,'Base de données'!$B:$B,'Base de données'!$A:$A,"",0,-1))</f>
        <v>-</v>
      </c>
    </row>
    <row r="201" spans="3:15" s="59" customFormat="1" ht="15" collapsed="1" thickBot="1" x14ac:dyDescent="0.35"/>
  </sheetData>
  <sheetProtection selectLockedCells="1"/>
  <mergeCells count="5">
    <mergeCell ref="L51:O51"/>
    <mergeCell ref="B51:E51"/>
    <mergeCell ref="G51:J51"/>
    <mergeCell ref="G4:I12"/>
    <mergeCell ref="H46:K48"/>
  </mergeCells>
  <phoneticPr fontId="16" type="noConversion"/>
  <conditionalFormatting sqref="C22:N23">
    <cfRule type="colorScale" priority="6">
      <colorScale>
        <cfvo type="min"/>
        <cfvo type="percentile" val="50"/>
        <cfvo type="max"/>
        <color rgb="FFF8696B"/>
        <color rgb="FFFCFCFF"/>
        <color rgb="FF63BE7B"/>
      </colorScale>
    </cfRule>
  </conditionalFormatting>
  <conditionalFormatting sqref="E31:E44">
    <cfRule type="cellIs" dxfId="1" priority="1" operator="lessThan">
      <formula>0</formula>
    </cfRule>
    <cfRule type="cellIs" dxfId="0" priority="2" operator="greaterThan">
      <formula>0</formula>
    </cfRule>
  </conditionalFormatting>
  <pageMargins left="0.7" right="0.7" top="0.75" bottom="0.75" header="0.3" footer="0.3"/>
  <ignoredErrors>
    <ignoredError sqref="A2:E2 A19:B20 O24:XFD24 K1:XFD14 A18:N18 A24:B25 O25:P25 W25:XFD25 A47:E48 L29:XFD44 A28:A45 C28:E28 O19:XFD20 M45:XFD48 A21:XFD21 A293:XFD1048576 L28:R28 T28:XFD28 C3:E14 A202:K292 M202:XFD292 A22 C22:H22 P150:XFD200 A150:B200 P18:XFD18 A46 J22:XFD22 B1:E1" unlockedFormula="1"/>
  </ignoredErrors>
  <drawing r:id="rId2"/>
  <extLst>
    <ext xmlns:x14="http://schemas.microsoft.com/office/spreadsheetml/2009/9/main" uri="{A8765BA9-456A-4dab-B4F3-ACF838C121DE}">
      <x14:slicerList>
        <x14:slicer r:id="rId3"/>
      </x14:slicerList>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47899-76EF-4CD3-A001-7B9643803D4B}">
  <sheetPr>
    <tabColor theme="1"/>
  </sheetPr>
  <dimension ref="A1:AF3500"/>
  <sheetViews>
    <sheetView zoomScale="90" zoomScaleNormal="90" workbookViewId="0">
      <selection activeCell="AC1" sqref="AC1"/>
    </sheetView>
  </sheetViews>
  <sheetFormatPr baseColWidth="10" defaultRowHeight="15.6" outlineLevelCol="1" x14ac:dyDescent="0.3"/>
  <cols>
    <col min="1" max="1" width="9.44140625" style="7" customWidth="1"/>
    <col min="2" max="2" width="15.109375" style="7" customWidth="1"/>
    <col min="3" max="4" width="15.109375" style="7" hidden="1" customWidth="1" outlineLevel="1"/>
    <col min="5" max="5" width="15.109375" style="7" customWidth="1" collapsed="1"/>
    <col min="6" max="6" width="22.44140625" style="1" customWidth="1"/>
    <col min="7" max="7" width="17.44140625" style="7" customWidth="1"/>
    <col min="8" max="8" width="15.109375" style="1" customWidth="1"/>
    <col min="9" max="9" width="15.109375" style="7" customWidth="1"/>
    <col min="10" max="10" width="18.109375" style="1" customWidth="1"/>
    <col min="11" max="22" width="15.109375" style="7" customWidth="1"/>
    <col min="23" max="23" width="11.33203125" style="7" hidden="1" customWidth="1"/>
    <col min="24" max="24" width="15.109375" style="32" customWidth="1"/>
    <col min="25" max="25" width="15.109375" style="7" customWidth="1"/>
    <col min="26" max="26" width="2.88671875" style="1" customWidth="1"/>
    <col min="27" max="27" width="13.77734375" style="76" bestFit="1" customWidth="1"/>
    <col min="28" max="28" width="14.77734375" style="1" bestFit="1" customWidth="1"/>
    <col min="29" max="29" width="10.44140625" style="1" customWidth="1"/>
    <col min="30" max="30" width="13.77734375" style="1" bestFit="1" customWidth="1"/>
    <col min="31" max="31" width="13.88671875" style="1" customWidth="1"/>
    <col min="32" max="32" width="14.21875" style="42" customWidth="1"/>
    <col min="33" max="33" width="12.33203125" style="1" customWidth="1"/>
    <col min="34" max="34" width="3.33203125" style="1" customWidth="1"/>
    <col min="35" max="35" width="23.77734375" style="1" customWidth="1"/>
    <col min="36" max="36" width="3.33203125" style="1" customWidth="1"/>
    <col min="37" max="37" width="8.5546875" style="1" customWidth="1"/>
    <col min="38" max="38" width="5.109375" style="1" customWidth="1"/>
    <col min="39" max="16384" width="11.5546875" style="1"/>
  </cols>
  <sheetData>
    <row r="1" spans="1:31" ht="28.8" x14ac:dyDescent="0.3">
      <c r="A1" s="35" t="s">
        <v>823</v>
      </c>
      <c r="B1" s="35" t="s">
        <v>819</v>
      </c>
      <c r="C1" s="89" t="s">
        <v>848</v>
      </c>
      <c r="D1" s="89" t="s">
        <v>847</v>
      </c>
      <c r="E1" s="35" t="s">
        <v>818</v>
      </c>
      <c r="F1" s="35" t="s">
        <v>817</v>
      </c>
      <c r="G1" s="35" t="s">
        <v>845</v>
      </c>
      <c r="H1" s="35" t="s">
        <v>815</v>
      </c>
      <c r="I1" s="35" t="s">
        <v>846</v>
      </c>
      <c r="J1" s="35" t="s">
        <v>816</v>
      </c>
      <c r="K1" s="36">
        <v>45658</v>
      </c>
      <c r="L1" s="36">
        <v>45689</v>
      </c>
      <c r="M1" s="36">
        <v>45717</v>
      </c>
      <c r="N1" s="36">
        <v>45748</v>
      </c>
      <c r="O1" s="36">
        <v>45778</v>
      </c>
      <c r="P1" s="36">
        <v>45809</v>
      </c>
      <c r="Q1" s="36">
        <v>45839</v>
      </c>
      <c r="R1" s="36">
        <v>45870</v>
      </c>
      <c r="S1" s="36">
        <v>45901</v>
      </c>
      <c r="T1" s="36">
        <v>45931</v>
      </c>
      <c r="U1" s="36">
        <v>45962</v>
      </c>
      <c r="V1" s="36">
        <v>45992</v>
      </c>
      <c r="W1" s="33"/>
      <c r="X1" s="29" t="s">
        <v>813</v>
      </c>
      <c r="Y1" s="29" t="s">
        <v>814</v>
      </c>
      <c r="AA1" s="87" t="str" cm="1">
        <f t="array" aca="1" ref="AA1" ca="1">INDIRECT("'Base de données'!A" &amp; ROW(Y1))</f>
        <v>Mois extraction</v>
      </c>
      <c r="AB1" s="51" t="str" cm="1">
        <f t="array" aca="1" ref="AB1" ca="1">INDIRECT("'Base de données'!B" &amp; ROW(Z1))</f>
        <v>Matricule</v>
      </c>
      <c r="AD1" s="78" t="s">
        <v>844</v>
      </c>
      <c r="AE1" s="77">
        <f>MAX(AE3:AE16)</f>
        <v>45992</v>
      </c>
    </row>
    <row r="2" spans="1:31" x14ac:dyDescent="0.3">
      <c r="A2" s="41" t="str">
        <f ca="1">IF(IF(AND($B2&lt;&gt;"-",$B2=$E2),"Entrée et sortie","-")="Entrée et sortie",'Base de données'!$B2,"-")</f>
        <v>-</v>
      </c>
      <c r="B2" s="41" t="str">
        <f ca="1">_xlfn.XLOOKUP($AB2,$D:$D,$C:$C,"-",0,-1)</f>
        <v>-</v>
      </c>
      <c r="C2" s="41" t="str">
        <f ca="1">IF($AA2&lt;&gt;$AE$1,$D2,"-")</f>
        <v>-</v>
      </c>
      <c r="D2" s="41" t="str">
        <f>IF($F2="sortie en cours d'année",'Base de données'!$B2,"-")</f>
        <v>-</v>
      </c>
      <c r="E2" s="41" t="str">
        <f>IF($H2="entrée en cours d'année",'Base de données'!$B2,"-")</f>
        <v>-</v>
      </c>
      <c r="F2" s="37" t="str">
        <f t="shared" ref="F2:F65" si="0">IF(AND(G2=0,J2="mouvement"),"sortie en cours d'année","")</f>
        <v/>
      </c>
      <c r="G2" s="37" t="str">
        <f>IF($J2="mouvement",_xlfn.XLOOKUP('Base de données'!$B2,$V:$V,$V:$V,0),"")</f>
        <v/>
      </c>
      <c r="H2" s="37" t="str">
        <f t="shared" ref="H2:H65" si="1">IF(AND(I2=0,J2="mouvement"),"entrée en cours d'année","")</f>
        <v/>
      </c>
      <c r="I2" s="37" t="str">
        <f>IF($J2="mouvement",_xlfn.XLOOKUP('Base de données'!$B2,$K:$K,$K:$K,0),"")</f>
        <v/>
      </c>
      <c r="J2" s="38" t="str">
        <f>IF(AND(Y2&lt;&gt;MAX(Y:Y),COUNTIF(K2:V2,'Base de données'!$B2)&gt;0),"mouvement","")</f>
        <v/>
      </c>
      <c r="K2" s="39" t="str">
        <f>IF(K$1&gt;$AE$1,"-",IFERROR(IF(DATEDIF('Base de données'!$A2,K$1,"d")&lt;&gt;0,"",'Base de données'!$B2),""))</f>
        <v>GPNP7</v>
      </c>
      <c r="L2" s="39" t="str">
        <f>IF(L$1&gt;$AE$1,"-",IFERROR(IF(DATEDIF('Base de données'!$A2,L$1,"d")&lt;&gt;0,"",'Base de données'!$B2),""))</f>
        <v/>
      </c>
      <c r="M2" s="39" t="str">
        <f>IF(M$1&gt;$AE$1,"-",IFERROR(IF(DATEDIF('Base de données'!$A2,M$1,"d")&lt;&gt;0,"",'Base de données'!$B2),""))</f>
        <v/>
      </c>
      <c r="N2" s="39" t="str">
        <f>IF(N$1&gt;$AE$1,"-",IFERROR(IF(DATEDIF('Base de données'!$A2,N$1,"d")&lt;&gt;0,"",'Base de données'!$B2),""))</f>
        <v/>
      </c>
      <c r="O2" s="39" t="str">
        <f>IF(O$1&gt;$AE$1,"-",IFERROR(IF(DATEDIF('Base de données'!$A2,O$1,"d")&lt;&gt;0,"",'Base de données'!$B2),""))</f>
        <v/>
      </c>
      <c r="P2" s="39" t="str">
        <f>IF(P$1&gt;$AE$1,"-",IFERROR(IF(DATEDIF('Base de données'!$A2,P$1,"d")&lt;&gt;0,"",'Base de données'!$B2),""))</f>
        <v/>
      </c>
      <c r="Q2" s="39" t="str">
        <f>IF(Q$1&gt;$AE$1,"-",IFERROR(IF(DATEDIF('Base de données'!$A2,Q$1,"d")&lt;&gt;0,"",'Base de données'!$B2),""))</f>
        <v/>
      </c>
      <c r="R2" s="39" t="str">
        <f>IF(R$1&gt;$AE$1,"-",IFERROR(IF(DATEDIF('Base de données'!$A2,R$1,"d")&lt;&gt;0,"",'Base de données'!$B2),""))</f>
        <v/>
      </c>
      <c r="S2" s="39" t="str">
        <f>IF(S$1&gt;$AE$1,"-",IFERROR(IF(DATEDIF('Base de données'!$A2,S$1,"d")&lt;&gt;0,"",'Base de données'!$B2),""))</f>
        <v/>
      </c>
      <c r="T2" s="39" t="str">
        <f>IF(T$1&gt;$AE$1,"-",IFERROR(IF(DATEDIF('Base de données'!$A2,T$1,"d")&lt;&gt;0,"",'Base de données'!$B2),""))</f>
        <v/>
      </c>
      <c r="U2" s="39" t="str">
        <f>IF(U$1&gt;$AE$1,"-",IFERROR(IF(DATEDIF('Base de données'!$A2,U$1,"d")&lt;&gt;0,"",'Base de données'!$B2),""))</f>
        <v/>
      </c>
      <c r="V2" s="39" t="str">
        <f>IF(V$1&gt;$AE$1,"-",IFERROR(IF(DATEDIF('Base de données'!$A2,V$1,"d")&lt;&gt;0,"",'Base de données'!$B2),""))</f>
        <v/>
      </c>
      <c r="W2" s="34"/>
      <c r="X2" s="30" t="str">
        <f>'Base de données'!$C2&amp;" "&amp;'Base de données'!$D2</f>
        <v>Perret Agnès</v>
      </c>
      <c r="Y2" s="31">
        <f>COUNTIF('Base de données'!$B:$B,'Base de données'!$B2)</f>
        <v>12</v>
      </c>
      <c r="AA2" s="87" cm="1">
        <f t="array" aca="1" ref="AA2" ca="1">INDIRECT("'Base de données'!A" &amp; ROW(Y2))</f>
        <v>45658</v>
      </c>
      <c r="AB2" s="51" t="str" cm="1">
        <f t="array" aca="1" ref="AB2" ca="1">INDIRECT("'Base de données'!B" &amp; ROW(Z2))</f>
        <v>GPNP7</v>
      </c>
    </row>
    <row r="3" spans="1:31" x14ac:dyDescent="0.3">
      <c r="A3" s="41" t="str">
        <f ca="1">IF(IF(AND($B3&lt;&gt;"-",$B3=$E3),"Entrée et sortie","-")="Entrée et sortie",'Base de données'!$B3,"-")</f>
        <v>-</v>
      </c>
      <c r="B3" s="41" t="str">
        <f t="shared" ref="B3:B66" ca="1" si="2">_xlfn.XLOOKUP($AB3,$D:$D,$C:$C,"-",0,-1)</f>
        <v>-</v>
      </c>
      <c r="C3" s="41" t="str">
        <f t="shared" ref="C3:C66" ca="1" si="3">IF($AA3&lt;&gt;$AE$1,$D3,"-")</f>
        <v>-</v>
      </c>
      <c r="D3" s="41" t="str">
        <f>IF($F3="sortie en cours d'année",'Base de données'!$B3,"-")</f>
        <v>-</v>
      </c>
      <c r="E3" s="41" t="str">
        <f>IF($H3="entrée en cours d'année",'Base de données'!$B3,"-")</f>
        <v>-</v>
      </c>
      <c r="F3" s="37" t="str">
        <f t="shared" si="0"/>
        <v/>
      </c>
      <c r="G3" s="37" t="str">
        <f>IF($J3="mouvement",_xlfn.XLOOKUP('Base de données'!$B3,$V:$V,$V:$V,0),"")</f>
        <v/>
      </c>
      <c r="H3" s="37" t="str">
        <f t="shared" si="1"/>
        <v/>
      </c>
      <c r="I3" s="37" t="str">
        <f>IF($J3="mouvement",_xlfn.XLOOKUP('Base de données'!$B3,$K:$K,$K:$K,0),"")</f>
        <v/>
      </c>
      <c r="J3" s="38" t="str">
        <f>IF(AND(Y3&lt;&gt;MAX(Y:Y),COUNTIF(K3:V3,'Base de données'!$B3)&gt;0),"mouvement","")</f>
        <v/>
      </c>
      <c r="K3" s="39" t="str">
        <f>IF(K$1&gt;$AE$1,"-",IFERROR(IF(DATEDIF('Base de données'!$A3,K$1,"d")&lt;&gt;0,"",'Base de données'!$B3),""))</f>
        <v>DKKLE</v>
      </c>
      <c r="L3" s="39" t="str">
        <f>IF(L$1&gt;$AE$1,"-",IFERROR(IF(DATEDIF('Base de données'!$A3,L$1,"d")&lt;&gt;0,"",'Base de données'!$B3),""))</f>
        <v/>
      </c>
      <c r="M3" s="39" t="str">
        <f>IF(M$1&gt;$AE$1,"-",IFERROR(IF(DATEDIF('Base de données'!$A3,M$1,"d")&lt;&gt;0,"",'Base de données'!$B3),""))</f>
        <v/>
      </c>
      <c r="N3" s="39" t="str">
        <f>IF(N$1&gt;$AE$1,"-",IFERROR(IF(DATEDIF('Base de données'!$A3,N$1,"d")&lt;&gt;0,"",'Base de données'!$B3),""))</f>
        <v/>
      </c>
      <c r="O3" s="39" t="str">
        <f>IF(O$1&gt;$AE$1,"-",IFERROR(IF(DATEDIF('Base de données'!$A3,O$1,"d")&lt;&gt;0,"",'Base de données'!$B3),""))</f>
        <v/>
      </c>
      <c r="P3" s="39" t="str">
        <f>IF(P$1&gt;$AE$1,"-",IFERROR(IF(DATEDIF('Base de données'!$A3,P$1,"d")&lt;&gt;0,"",'Base de données'!$B3),""))</f>
        <v/>
      </c>
      <c r="Q3" s="39" t="str">
        <f>IF(Q$1&gt;$AE$1,"-",IFERROR(IF(DATEDIF('Base de données'!$A3,Q$1,"d")&lt;&gt;0,"",'Base de données'!$B3),""))</f>
        <v/>
      </c>
      <c r="R3" s="39" t="str">
        <f>IF(R$1&gt;$AE$1,"-",IFERROR(IF(DATEDIF('Base de données'!$A3,R$1,"d")&lt;&gt;0,"",'Base de données'!$B3),""))</f>
        <v/>
      </c>
      <c r="S3" s="39" t="str">
        <f>IF(S$1&gt;$AE$1,"-",IFERROR(IF(DATEDIF('Base de données'!$A3,S$1,"d")&lt;&gt;0,"",'Base de données'!$B3),""))</f>
        <v/>
      </c>
      <c r="T3" s="39" t="str">
        <f>IF(T$1&gt;$AE$1,"-",IFERROR(IF(DATEDIF('Base de données'!$A3,T$1,"d")&lt;&gt;0,"",'Base de données'!$B3),""))</f>
        <v/>
      </c>
      <c r="U3" s="39" t="str">
        <f>IF(U$1&gt;$AE$1,"-",IFERROR(IF(DATEDIF('Base de données'!$A3,U$1,"d")&lt;&gt;0,"",'Base de données'!$B3),""))</f>
        <v/>
      </c>
      <c r="V3" s="39" t="str">
        <f>IF(V$1&gt;$AE$1,"-",IFERROR(IF(DATEDIF('Base de données'!$A3,V$1,"d")&lt;&gt;0,"",'Base de données'!$B3),""))</f>
        <v/>
      </c>
      <c r="W3" s="34"/>
      <c r="X3" s="30" t="str">
        <f>'Base de données'!$C3&amp;" "&amp;'Base de données'!$D3</f>
        <v>Baron Danielle</v>
      </c>
      <c r="Y3" s="31">
        <f>COUNTIF('Base de données'!$B:$B,'Base de données'!$B3)</f>
        <v>12</v>
      </c>
      <c r="AA3" s="87" cm="1">
        <f t="array" aca="1" ref="AA3" ca="1">INDIRECT("'Base de données'!A" &amp; ROW(Y3))</f>
        <v>45658</v>
      </c>
      <c r="AB3" s="51" t="str" cm="1">
        <f t="array" aca="1" ref="AB3" ca="1">INDIRECT("'Base de données'!B" &amp; ROW(Z3))</f>
        <v>DKKLE</v>
      </c>
      <c r="AD3" s="1" t="str" cm="1">
        <f t="array" ref="AD3:AD16">_xlfn.UNIQUE('Base de données'!A:A)</f>
        <v>Mois extraction</v>
      </c>
    </row>
    <row r="4" spans="1:31" x14ac:dyDescent="0.3">
      <c r="A4" s="41" t="str">
        <f ca="1">IF(IF(AND($B4&lt;&gt;"-",$B4=$E4),"Entrée et sortie","-")="Entrée et sortie",'Base de données'!$B4,"-")</f>
        <v>-</v>
      </c>
      <c r="B4" s="41" t="str">
        <f t="shared" ca="1" si="2"/>
        <v>-</v>
      </c>
      <c r="C4" s="41" t="str">
        <f t="shared" ca="1" si="3"/>
        <v>-</v>
      </c>
      <c r="D4" s="41" t="str">
        <f>IF($F4="sortie en cours d'année",'Base de données'!$B4,"-")</f>
        <v>-</v>
      </c>
      <c r="E4" s="41" t="str">
        <f>IF($H4="entrée en cours d'année",'Base de données'!$B4,"-")</f>
        <v>-</v>
      </c>
      <c r="F4" s="37" t="str">
        <f t="shared" si="0"/>
        <v/>
      </c>
      <c r="G4" s="37" t="str">
        <f>IF($J4="mouvement",_xlfn.XLOOKUP('Base de données'!$B4,$V:$V,$V:$V,0),"")</f>
        <v/>
      </c>
      <c r="H4" s="37" t="str">
        <f t="shared" si="1"/>
        <v/>
      </c>
      <c r="I4" s="37" t="str">
        <f>IF($J4="mouvement",_xlfn.XLOOKUP('Base de données'!$B4,$K:$K,$K:$K,0),"")</f>
        <v/>
      </c>
      <c r="J4" s="38" t="str">
        <f>IF(AND(Y4&lt;&gt;MAX(Y:Y),COUNTIF(K4:V4,'Base de données'!$B4)&gt;0),"mouvement","")</f>
        <v/>
      </c>
      <c r="K4" s="39" t="str">
        <f>IF(K$1&gt;$AE$1,"-",IFERROR(IF(DATEDIF('Base de données'!$A4,K$1,"d")&lt;&gt;0,"",'Base de données'!$B4),""))</f>
        <v>X43EK</v>
      </c>
      <c r="L4" s="39" t="str">
        <f>IF(L$1&gt;$AE$1,"-",IFERROR(IF(DATEDIF('Base de données'!$A4,L$1,"d")&lt;&gt;0,"",'Base de données'!$B4),""))</f>
        <v/>
      </c>
      <c r="M4" s="39" t="str">
        <f>IF(M$1&gt;$AE$1,"-",IFERROR(IF(DATEDIF('Base de données'!$A4,M$1,"d")&lt;&gt;0,"",'Base de données'!$B4),""))</f>
        <v/>
      </c>
      <c r="N4" s="39" t="str">
        <f>IF(N$1&gt;$AE$1,"-",IFERROR(IF(DATEDIF('Base de données'!$A4,N$1,"d")&lt;&gt;0,"",'Base de données'!$B4),""))</f>
        <v/>
      </c>
      <c r="O4" s="39" t="str">
        <f>IF(O$1&gt;$AE$1,"-",IFERROR(IF(DATEDIF('Base de données'!$A4,O$1,"d")&lt;&gt;0,"",'Base de données'!$B4),""))</f>
        <v/>
      </c>
      <c r="P4" s="39" t="str">
        <f>IF(P$1&gt;$AE$1,"-",IFERROR(IF(DATEDIF('Base de données'!$A4,P$1,"d")&lt;&gt;0,"",'Base de données'!$B4),""))</f>
        <v/>
      </c>
      <c r="Q4" s="39" t="str">
        <f>IF(Q$1&gt;$AE$1,"-",IFERROR(IF(DATEDIF('Base de données'!$A4,Q$1,"d")&lt;&gt;0,"",'Base de données'!$B4),""))</f>
        <v/>
      </c>
      <c r="R4" s="39" t="str">
        <f>IF(R$1&gt;$AE$1,"-",IFERROR(IF(DATEDIF('Base de données'!$A4,R$1,"d")&lt;&gt;0,"",'Base de données'!$B4),""))</f>
        <v/>
      </c>
      <c r="S4" s="39" t="str">
        <f>IF(S$1&gt;$AE$1,"-",IFERROR(IF(DATEDIF('Base de données'!$A4,S$1,"d")&lt;&gt;0,"",'Base de données'!$B4),""))</f>
        <v/>
      </c>
      <c r="T4" s="39" t="str">
        <f>IF(T$1&gt;$AE$1,"-",IFERROR(IF(DATEDIF('Base de données'!$A4,T$1,"d")&lt;&gt;0,"",'Base de données'!$B4),""))</f>
        <v/>
      </c>
      <c r="U4" s="39" t="str">
        <f>IF(U$1&gt;$AE$1,"-",IFERROR(IF(DATEDIF('Base de données'!$A4,U$1,"d")&lt;&gt;0,"",'Base de données'!$B4),""))</f>
        <v/>
      </c>
      <c r="V4" s="39" t="str">
        <f>IF(V$1&gt;$AE$1,"-",IFERROR(IF(DATEDIF('Base de données'!$A4,V$1,"d")&lt;&gt;0,"",'Base de données'!$B4),""))</f>
        <v/>
      </c>
      <c r="W4" s="34"/>
      <c r="X4" s="30" t="str">
        <f>'Base de données'!$C4&amp;" "&amp;'Base de données'!$D4</f>
        <v>Aubry Georges</v>
      </c>
      <c r="Y4" s="31">
        <f>COUNTIF('Base de données'!$B:$B,'Base de données'!$B4)</f>
        <v>12</v>
      </c>
      <c r="AA4" s="87" cm="1">
        <f t="array" aca="1" ref="AA4" ca="1">INDIRECT("'Base de données'!A" &amp; ROW(Y4))</f>
        <v>45658</v>
      </c>
      <c r="AB4" s="51" t="str" cm="1">
        <f t="array" aca="1" ref="AB4" ca="1">INDIRECT("'Base de données'!B" &amp; ROW(Z4))</f>
        <v>X43EK</v>
      </c>
      <c r="AD4" s="75">
        <v>45658</v>
      </c>
      <c r="AE4" s="76">
        <f>IF(AD4&gt;1900,AD4,"")</f>
        <v>45658</v>
      </c>
    </row>
    <row r="5" spans="1:31" x14ac:dyDescent="0.3">
      <c r="A5" s="41" t="str">
        <f ca="1">IF(IF(AND($B5&lt;&gt;"-",$B5=$E5),"Entrée et sortie","-")="Entrée et sortie",'Base de données'!$B5,"-")</f>
        <v>-</v>
      </c>
      <c r="B5" s="41" t="str">
        <f t="shared" ca="1" si="2"/>
        <v>-</v>
      </c>
      <c r="C5" s="41" t="str">
        <f t="shared" ca="1" si="3"/>
        <v>-</v>
      </c>
      <c r="D5" s="41" t="str">
        <f>IF($F5="sortie en cours d'année",'Base de données'!$B5,"-")</f>
        <v>-</v>
      </c>
      <c r="E5" s="41" t="str">
        <f>IF($H5="entrée en cours d'année",'Base de données'!$B5,"-")</f>
        <v>-</v>
      </c>
      <c r="F5" s="37" t="str">
        <f t="shared" si="0"/>
        <v/>
      </c>
      <c r="G5" s="37" t="str">
        <f>IF($J5="mouvement",_xlfn.XLOOKUP('Base de données'!$B5,$V:$V,$V:$V,0),"")</f>
        <v/>
      </c>
      <c r="H5" s="37" t="str">
        <f t="shared" si="1"/>
        <v/>
      </c>
      <c r="I5" s="37" t="str">
        <f>IF($J5="mouvement",_xlfn.XLOOKUP('Base de données'!$B5,$K:$K,$K:$K,0),"")</f>
        <v/>
      </c>
      <c r="J5" s="38" t="str">
        <f>IF(AND(Y5&lt;&gt;MAX(Y:Y),COUNTIF(K5:V5,'Base de données'!$B5)&gt;0),"mouvement","")</f>
        <v/>
      </c>
      <c r="K5" s="39" t="str">
        <f>IF(K$1&gt;$AE$1,"-",IFERROR(IF(DATEDIF('Base de données'!$A5,K$1,"d")&lt;&gt;0,"",'Base de données'!$B5),""))</f>
        <v>IDCZB</v>
      </c>
      <c r="L5" s="39" t="str">
        <f>IF(L$1&gt;$AE$1,"-",IFERROR(IF(DATEDIF('Base de données'!$A5,L$1,"d")&lt;&gt;0,"",'Base de données'!$B5),""))</f>
        <v/>
      </c>
      <c r="M5" s="39" t="str">
        <f>IF(M$1&gt;$AE$1,"-",IFERROR(IF(DATEDIF('Base de données'!$A5,M$1,"d")&lt;&gt;0,"",'Base de données'!$B5),""))</f>
        <v/>
      </c>
      <c r="N5" s="39" t="str">
        <f>IF(N$1&gt;$AE$1,"-",IFERROR(IF(DATEDIF('Base de données'!$A5,N$1,"d")&lt;&gt;0,"",'Base de données'!$B5),""))</f>
        <v/>
      </c>
      <c r="O5" s="39" t="str">
        <f>IF(O$1&gt;$AE$1,"-",IFERROR(IF(DATEDIF('Base de données'!$A5,O$1,"d")&lt;&gt;0,"",'Base de données'!$B5),""))</f>
        <v/>
      </c>
      <c r="P5" s="39" t="str">
        <f>IF(P$1&gt;$AE$1,"-",IFERROR(IF(DATEDIF('Base de données'!$A5,P$1,"d")&lt;&gt;0,"",'Base de données'!$B5),""))</f>
        <v/>
      </c>
      <c r="Q5" s="39" t="str">
        <f>IF(Q$1&gt;$AE$1,"-",IFERROR(IF(DATEDIF('Base de données'!$A5,Q$1,"d")&lt;&gt;0,"",'Base de données'!$B5),""))</f>
        <v/>
      </c>
      <c r="R5" s="39" t="str">
        <f>IF(R$1&gt;$AE$1,"-",IFERROR(IF(DATEDIF('Base de données'!$A5,R$1,"d")&lt;&gt;0,"",'Base de données'!$B5),""))</f>
        <v/>
      </c>
      <c r="S5" s="39" t="str">
        <f>IF(S$1&gt;$AE$1,"-",IFERROR(IF(DATEDIF('Base de données'!$A5,S$1,"d")&lt;&gt;0,"",'Base de données'!$B5),""))</f>
        <v/>
      </c>
      <c r="T5" s="39" t="str">
        <f>IF(T$1&gt;$AE$1,"-",IFERROR(IF(DATEDIF('Base de données'!$A5,T$1,"d")&lt;&gt;0,"",'Base de données'!$B5),""))</f>
        <v/>
      </c>
      <c r="U5" s="39" t="str">
        <f>IF(U$1&gt;$AE$1,"-",IFERROR(IF(DATEDIF('Base de données'!$A5,U$1,"d")&lt;&gt;0,"",'Base de données'!$B5),""))</f>
        <v/>
      </c>
      <c r="V5" s="39" t="str">
        <f>IF(V$1&gt;$AE$1,"-",IFERROR(IF(DATEDIF('Base de données'!$A5,V$1,"d")&lt;&gt;0,"",'Base de données'!$B5),""))</f>
        <v/>
      </c>
      <c r="W5" s="34"/>
      <c r="X5" s="30" t="str">
        <f>'Base de données'!$C5&amp;" "&amp;'Base de données'!$D5</f>
        <v>Pages Emmanuel</v>
      </c>
      <c r="Y5" s="31">
        <f>COUNTIF('Base de données'!$B:$B,'Base de données'!$B5)</f>
        <v>12</v>
      </c>
      <c r="AA5" s="87" cm="1">
        <f t="array" aca="1" ref="AA5" ca="1">INDIRECT("'Base de données'!A" &amp; ROW(Y5))</f>
        <v>45658</v>
      </c>
      <c r="AB5" s="51" t="str" cm="1">
        <f t="array" aca="1" ref="AB5" ca="1">INDIRECT("'Base de données'!B" &amp; ROW(Z5))</f>
        <v>IDCZB</v>
      </c>
      <c r="AD5" s="75">
        <v>45689</v>
      </c>
      <c r="AE5" s="76">
        <f t="shared" ref="AE5:AE16" si="4">IF(AD5&gt;1900,AD5,"")</f>
        <v>45689</v>
      </c>
    </row>
    <row r="6" spans="1:31" x14ac:dyDescent="0.3">
      <c r="A6" s="41" t="str">
        <f ca="1">IF(IF(AND($B6&lt;&gt;"-",$B6=$E6),"Entrée et sortie","-")="Entrée et sortie",'Base de données'!$B6,"-")</f>
        <v>-</v>
      </c>
      <c r="B6" s="41" t="str">
        <f t="shared" ca="1" si="2"/>
        <v>-</v>
      </c>
      <c r="C6" s="41" t="str">
        <f t="shared" ca="1" si="3"/>
        <v>-</v>
      </c>
      <c r="D6" s="41" t="str">
        <f>IF($F6="sortie en cours d'année",'Base de données'!$B6,"-")</f>
        <v>-</v>
      </c>
      <c r="E6" s="41" t="str">
        <f>IF($H6="entrée en cours d'année",'Base de données'!$B6,"-")</f>
        <v>-</v>
      </c>
      <c r="F6" s="37" t="str">
        <f t="shared" si="0"/>
        <v/>
      </c>
      <c r="G6" s="37" t="str">
        <f>IF($J6="mouvement",_xlfn.XLOOKUP('Base de données'!$B6,$V:$V,$V:$V,0),"")</f>
        <v/>
      </c>
      <c r="H6" s="37" t="str">
        <f t="shared" si="1"/>
        <v/>
      </c>
      <c r="I6" s="37" t="str">
        <f>IF($J6="mouvement",_xlfn.XLOOKUP('Base de données'!$B6,$K:$K,$K:$K,0),"")</f>
        <v/>
      </c>
      <c r="J6" s="38" t="str">
        <f>IF(AND(Y6&lt;&gt;MAX(Y:Y),COUNTIF(K6:V6,'Base de données'!$B6)&gt;0),"mouvement","")</f>
        <v/>
      </c>
      <c r="K6" s="39" t="str">
        <f>IF(K$1&gt;$AE$1,"-",IFERROR(IF(DATEDIF('Base de données'!$A6,K$1,"d")&lt;&gt;0,"",'Base de données'!$B6),""))</f>
        <v>WVLRU</v>
      </c>
      <c r="L6" s="39" t="str">
        <f>IF(L$1&gt;$AE$1,"-",IFERROR(IF(DATEDIF('Base de données'!$A6,L$1,"d")&lt;&gt;0,"",'Base de données'!$B6),""))</f>
        <v/>
      </c>
      <c r="M6" s="39" t="str">
        <f>IF(M$1&gt;$AE$1,"-",IFERROR(IF(DATEDIF('Base de données'!$A6,M$1,"d")&lt;&gt;0,"",'Base de données'!$B6),""))</f>
        <v/>
      </c>
      <c r="N6" s="39" t="str">
        <f>IF(N$1&gt;$AE$1,"-",IFERROR(IF(DATEDIF('Base de données'!$A6,N$1,"d")&lt;&gt;0,"",'Base de données'!$B6),""))</f>
        <v/>
      </c>
      <c r="O6" s="39" t="str">
        <f>IF(O$1&gt;$AE$1,"-",IFERROR(IF(DATEDIF('Base de données'!$A6,O$1,"d")&lt;&gt;0,"",'Base de données'!$B6),""))</f>
        <v/>
      </c>
      <c r="P6" s="39" t="str">
        <f>IF(P$1&gt;$AE$1,"-",IFERROR(IF(DATEDIF('Base de données'!$A6,P$1,"d")&lt;&gt;0,"",'Base de données'!$B6),""))</f>
        <v/>
      </c>
      <c r="Q6" s="39" t="str">
        <f>IF(Q$1&gt;$AE$1,"-",IFERROR(IF(DATEDIF('Base de données'!$A6,Q$1,"d")&lt;&gt;0,"",'Base de données'!$B6),""))</f>
        <v/>
      </c>
      <c r="R6" s="39" t="str">
        <f>IF(R$1&gt;$AE$1,"-",IFERROR(IF(DATEDIF('Base de données'!$A6,R$1,"d")&lt;&gt;0,"",'Base de données'!$B6),""))</f>
        <v/>
      </c>
      <c r="S6" s="39" t="str">
        <f>IF(S$1&gt;$AE$1,"-",IFERROR(IF(DATEDIF('Base de données'!$A6,S$1,"d")&lt;&gt;0,"",'Base de données'!$B6),""))</f>
        <v/>
      </c>
      <c r="T6" s="39" t="str">
        <f>IF(T$1&gt;$AE$1,"-",IFERROR(IF(DATEDIF('Base de données'!$A6,T$1,"d")&lt;&gt;0,"",'Base de données'!$B6),""))</f>
        <v/>
      </c>
      <c r="U6" s="39" t="str">
        <f>IF(U$1&gt;$AE$1,"-",IFERROR(IF(DATEDIF('Base de données'!$A6,U$1,"d")&lt;&gt;0,"",'Base de données'!$B6),""))</f>
        <v/>
      </c>
      <c r="V6" s="39" t="str">
        <f>IF(V$1&gt;$AE$1,"-",IFERROR(IF(DATEDIF('Base de données'!$A6,V$1,"d")&lt;&gt;0,"",'Base de données'!$B6),""))</f>
        <v/>
      </c>
      <c r="W6" s="34"/>
      <c r="X6" s="30" t="str">
        <f>'Base de données'!$C6&amp;" "&amp;'Base de données'!$D6</f>
        <v>Brunet Charles</v>
      </c>
      <c r="Y6" s="31">
        <f>COUNTIF('Base de données'!$B:$B,'Base de données'!$B6)</f>
        <v>12</v>
      </c>
      <c r="AA6" s="87" cm="1">
        <f t="array" aca="1" ref="AA6" ca="1">INDIRECT("'Base de données'!A" &amp; ROW(Y6))</f>
        <v>45658</v>
      </c>
      <c r="AB6" s="51" t="str" cm="1">
        <f t="array" aca="1" ref="AB6" ca="1">INDIRECT("'Base de données'!B" &amp; ROW(Z6))</f>
        <v>WVLRU</v>
      </c>
      <c r="AD6" s="75">
        <v>45717</v>
      </c>
      <c r="AE6" s="76">
        <f t="shared" si="4"/>
        <v>45717</v>
      </c>
    </row>
    <row r="7" spans="1:31" x14ac:dyDescent="0.3">
      <c r="A7" s="41" t="str">
        <f ca="1">IF(IF(AND($B7&lt;&gt;"-",$B7=$E7),"Entrée et sortie","-")="Entrée et sortie",'Base de données'!$B7,"-")</f>
        <v>-</v>
      </c>
      <c r="B7" s="41" t="str">
        <f t="shared" ca="1" si="2"/>
        <v>I3SPC</v>
      </c>
      <c r="C7" s="41" t="str">
        <f t="shared" ca="1" si="3"/>
        <v>I3SPC</v>
      </c>
      <c r="D7" s="41" t="str">
        <f>IF($F7="sortie en cours d'année",'Base de données'!$B7,"-")</f>
        <v>I3SPC</v>
      </c>
      <c r="E7" s="41" t="str">
        <f>IF($H7="entrée en cours d'année",'Base de données'!$B7,"-")</f>
        <v>-</v>
      </c>
      <c r="F7" s="37" t="str">
        <f t="shared" si="0"/>
        <v>sortie en cours d'année</v>
      </c>
      <c r="G7" s="37">
        <f>IF($J7="mouvement",_xlfn.XLOOKUP('Base de données'!$B7,$V:$V,$V:$V,0),"")</f>
        <v>0</v>
      </c>
      <c r="H7" s="37" t="str">
        <f t="shared" si="1"/>
        <v/>
      </c>
      <c r="I7" s="37" t="str">
        <f>IF($J7="mouvement",_xlfn.XLOOKUP('Base de données'!$B7,$K:$K,$K:$K,0),"")</f>
        <v>I3SPC</v>
      </c>
      <c r="J7" s="38" t="str">
        <f>IF(AND(Y7&lt;&gt;MAX(Y:Y),COUNTIF(K7:V7,'Base de données'!$B7)&gt;0),"mouvement","")</f>
        <v>mouvement</v>
      </c>
      <c r="K7" s="39" t="str">
        <f>IF(K$1&gt;$AE$1,"-",IFERROR(IF(DATEDIF('Base de données'!$A7,K$1,"d")&lt;&gt;0,"",'Base de données'!$B7),""))</f>
        <v>I3SPC</v>
      </c>
      <c r="L7" s="39" t="str">
        <f>IF(L$1&gt;$AE$1,"-",IFERROR(IF(DATEDIF('Base de données'!$A7,L$1,"d")&lt;&gt;0,"",'Base de données'!$B7),""))</f>
        <v/>
      </c>
      <c r="M7" s="39" t="str">
        <f>IF(M$1&gt;$AE$1,"-",IFERROR(IF(DATEDIF('Base de données'!$A7,M$1,"d")&lt;&gt;0,"",'Base de données'!$B7),""))</f>
        <v/>
      </c>
      <c r="N7" s="39" t="str">
        <f>IF(N$1&gt;$AE$1,"-",IFERROR(IF(DATEDIF('Base de données'!$A7,N$1,"d")&lt;&gt;0,"",'Base de données'!$B7),""))</f>
        <v/>
      </c>
      <c r="O7" s="39" t="str">
        <f>IF(O$1&gt;$AE$1,"-",IFERROR(IF(DATEDIF('Base de données'!$A7,O$1,"d")&lt;&gt;0,"",'Base de données'!$B7),""))</f>
        <v/>
      </c>
      <c r="P7" s="39" t="str">
        <f>IF(P$1&gt;$AE$1,"-",IFERROR(IF(DATEDIF('Base de données'!$A7,P$1,"d")&lt;&gt;0,"",'Base de données'!$B7),""))</f>
        <v/>
      </c>
      <c r="Q7" s="39" t="str">
        <f>IF(Q$1&gt;$AE$1,"-",IFERROR(IF(DATEDIF('Base de données'!$A7,Q$1,"d")&lt;&gt;0,"",'Base de données'!$B7),""))</f>
        <v/>
      </c>
      <c r="R7" s="39" t="str">
        <f>IF(R$1&gt;$AE$1,"-",IFERROR(IF(DATEDIF('Base de données'!$A7,R$1,"d")&lt;&gt;0,"",'Base de données'!$B7),""))</f>
        <v/>
      </c>
      <c r="S7" s="39" t="str">
        <f>IF(S$1&gt;$AE$1,"-",IFERROR(IF(DATEDIF('Base de données'!$A7,S$1,"d")&lt;&gt;0,"",'Base de données'!$B7),""))</f>
        <v/>
      </c>
      <c r="T7" s="39" t="str">
        <f>IF(T$1&gt;$AE$1,"-",IFERROR(IF(DATEDIF('Base de données'!$A7,T$1,"d")&lt;&gt;0,"",'Base de données'!$B7),""))</f>
        <v/>
      </c>
      <c r="U7" s="39" t="str">
        <f>IF(U$1&gt;$AE$1,"-",IFERROR(IF(DATEDIF('Base de données'!$A7,U$1,"d")&lt;&gt;0,"",'Base de données'!$B7),""))</f>
        <v/>
      </c>
      <c r="V7" s="39" t="str">
        <f>IF(V$1&gt;$AE$1,"-",IFERROR(IF(DATEDIF('Base de données'!$A7,V$1,"d")&lt;&gt;0,"",'Base de données'!$B7),""))</f>
        <v/>
      </c>
      <c r="W7" s="34"/>
      <c r="X7" s="30" t="str">
        <f>'Base de données'!$C7&amp;" "&amp;'Base de données'!$D7</f>
        <v>Boulanger Martine</v>
      </c>
      <c r="Y7" s="31">
        <f>COUNTIF('Base de données'!$B:$B,'Base de données'!$B7)</f>
        <v>5</v>
      </c>
      <c r="AA7" s="87" cm="1">
        <f t="array" aca="1" ref="AA7" ca="1">INDIRECT("'Base de données'!A" &amp; ROW(Y7))</f>
        <v>45658</v>
      </c>
      <c r="AB7" s="51" t="str" cm="1">
        <f t="array" aca="1" ref="AB7" ca="1">INDIRECT("'Base de données'!B" &amp; ROW(Z7))</f>
        <v>I3SPC</v>
      </c>
      <c r="AD7" s="75">
        <v>45748</v>
      </c>
      <c r="AE7" s="76">
        <f t="shared" si="4"/>
        <v>45748</v>
      </c>
    </row>
    <row r="8" spans="1:31" x14ac:dyDescent="0.3">
      <c r="A8" s="41" t="str">
        <f ca="1">IF(IF(AND($B8&lt;&gt;"-",$B8=$E8),"Entrée et sortie","-")="Entrée et sortie",'Base de données'!$B8,"-")</f>
        <v>-</v>
      </c>
      <c r="B8" s="41" t="str">
        <f t="shared" ca="1" si="2"/>
        <v>-</v>
      </c>
      <c r="C8" s="41" t="str">
        <f t="shared" ca="1" si="3"/>
        <v>-</v>
      </c>
      <c r="D8" s="41" t="str">
        <f>IF($F8="sortie en cours d'année",'Base de données'!$B8,"-")</f>
        <v>-</v>
      </c>
      <c r="E8" s="41" t="str">
        <f>IF($H8="entrée en cours d'année",'Base de données'!$B8,"-")</f>
        <v>-</v>
      </c>
      <c r="F8" s="37" t="str">
        <f t="shared" si="0"/>
        <v/>
      </c>
      <c r="G8" s="37" t="str">
        <f>IF($J8="mouvement",_xlfn.XLOOKUP('Base de données'!$B8,$V:$V,$V:$V,0),"")</f>
        <v/>
      </c>
      <c r="H8" s="37" t="str">
        <f t="shared" si="1"/>
        <v/>
      </c>
      <c r="I8" s="37" t="str">
        <f>IF($J8="mouvement",_xlfn.XLOOKUP('Base de données'!$B8,$K:$K,$K:$K,0),"")</f>
        <v/>
      </c>
      <c r="J8" s="38" t="str">
        <f>IF(AND(Y8&lt;&gt;MAX(Y:Y),COUNTIF(K8:V8,'Base de données'!$B8)&gt;0),"mouvement","")</f>
        <v/>
      </c>
      <c r="K8" s="39" t="str">
        <f>IF(K$1&gt;$AE$1,"-",IFERROR(IF(DATEDIF('Base de données'!$A8,K$1,"d")&lt;&gt;0,"",'Base de données'!$B8),""))</f>
        <v>H1WN8</v>
      </c>
      <c r="L8" s="39" t="str">
        <f>IF(L$1&gt;$AE$1,"-",IFERROR(IF(DATEDIF('Base de données'!$A8,L$1,"d")&lt;&gt;0,"",'Base de données'!$B8),""))</f>
        <v/>
      </c>
      <c r="M8" s="39" t="str">
        <f>IF(M$1&gt;$AE$1,"-",IFERROR(IF(DATEDIF('Base de données'!$A8,M$1,"d")&lt;&gt;0,"",'Base de données'!$B8),""))</f>
        <v/>
      </c>
      <c r="N8" s="39" t="str">
        <f>IF(N$1&gt;$AE$1,"-",IFERROR(IF(DATEDIF('Base de données'!$A8,N$1,"d")&lt;&gt;0,"",'Base de données'!$B8),""))</f>
        <v/>
      </c>
      <c r="O8" s="39" t="str">
        <f>IF(O$1&gt;$AE$1,"-",IFERROR(IF(DATEDIF('Base de données'!$A8,O$1,"d")&lt;&gt;0,"",'Base de données'!$B8),""))</f>
        <v/>
      </c>
      <c r="P8" s="39" t="str">
        <f>IF(P$1&gt;$AE$1,"-",IFERROR(IF(DATEDIF('Base de données'!$A8,P$1,"d")&lt;&gt;0,"",'Base de données'!$B8),""))</f>
        <v/>
      </c>
      <c r="Q8" s="39" t="str">
        <f>IF(Q$1&gt;$AE$1,"-",IFERROR(IF(DATEDIF('Base de données'!$A8,Q$1,"d")&lt;&gt;0,"",'Base de données'!$B8),""))</f>
        <v/>
      </c>
      <c r="R8" s="39" t="str">
        <f>IF(R$1&gt;$AE$1,"-",IFERROR(IF(DATEDIF('Base de données'!$A8,R$1,"d")&lt;&gt;0,"",'Base de données'!$B8),""))</f>
        <v/>
      </c>
      <c r="S8" s="39" t="str">
        <f>IF(S$1&gt;$AE$1,"-",IFERROR(IF(DATEDIF('Base de données'!$A8,S$1,"d")&lt;&gt;0,"",'Base de données'!$B8),""))</f>
        <v/>
      </c>
      <c r="T8" s="39" t="str">
        <f>IF(T$1&gt;$AE$1,"-",IFERROR(IF(DATEDIF('Base de données'!$A8,T$1,"d")&lt;&gt;0,"",'Base de données'!$B8),""))</f>
        <v/>
      </c>
      <c r="U8" s="39" t="str">
        <f>IF(U$1&gt;$AE$1,"-",IFERROR(IF(DATEDIF('Base de données'!$A8,U$1,"d")&lt;&gt;0,"",'Base de données'!$B8),""))</f>
        <v/>
      </c>
      <c r="V8" s="39" t="str">
        <f>IF(V$1&gt;$AE$1,"-",IFERROR(IF(DATEDIF('Base de données'!$A8,V$1,"d")&lt;&gt;0,"",'Base de données'!$B8),""))</f>
        <v/>
      </c>
      <c r="W8" s="34"/>
      <c r="X8" s="30" t="str">
        <f>'Base de données'!$C8&amp;" "&amp;'Base de données'!$D8</f>
        <v>Colas Claudine</v>
      </c>
      <c r="Y8" s="31">
        <f>COUNTIF('Base de données'!$B:$B,'Base de données'!$B8)</f>
        <v>12</v>
      </c>
      <c r="AA8" s="87" cm="1">
        <f t="array" aca="1" ref="AA8" ca="1">INDIRECT("'Base de données'!A" &amp; ROW(Y8))</f>
        <v>45658</v>
      </c>
      <c r="AB8" s="51" t="str" cm="1">
        <f t="array" aca="1" ref="AB8" ca="1">INDIRECT("'Base de données'!B" &amp; ROW(Z8))</f>
        <v>H1WN8</v>
      </c>
      <c r="AD8" s="75">
        <v>45778</v>
      </c>
      <c r="AE8" s="76">
        <f t="shared" si="4"/>
        <v>45778</v>
      </c>
    </row>
    <row r="9" spans="1:31" x14ac:dyDescent="0.3">
      <c r="A9" s="41" t="str">
        <f ca="1">IF(IF(AND($B9&lt;&gt;"-",$B9=$E9),"Entrée et sortie","-")="Entrée et sortie",'Base de données'!$B9,"-")</f>
        <v>-</v>
      </c>
      <c r="B9" s="41" t="str">
        <f t="shared" ca="1" si="2"/>
        <v>-</v>
      </c>
      <c r="C9" s="41" t="str">
        <f t="shared" ca="1" si="3"/>
        <v>-</v>
      </c>
      <c r="D9" s="41" t="str">
        <f>IF($F9="sortie en cours d'année",'Base de données'!$B9,"-")</f>
        <v>-</v>
      </c>
      <c r="E9" s="41" t="str">
        <f>IF($H9="entrée en cours d'année",'Base de données'!$B9,"-")</f>
        <v>-</v>
      </c>
      <c r="F9" s="37" t="str">
        <f t="shared" si="0"/>
        <v/>
      </c>
      <c r="G9" s="37" t="str">
        <f>IF($J9="mouvement",_xlfn.XLOOKUP('Base de données'!$B9,$V:$V,$V:$V,0),"")</f>
        <v/>
      </c>
      <c r="H9" s="37" t="str">
        <f t="shared" si="1"/>
        <v/>
      </c>
      <c r="I9" s="37" t="str">
        <f>IF($J9="mouvement",_xlfn.XLOOKUP('Base de données'!$B9,$K:$K,$K:$K,0),"")</f>
        <v/>
      </c>
      <c r="J9" s="38" t="str">
        <f>IF(AND(Y9&lt;&gt;MAX(Y:Y),COUNTIF(K9:V9,'Base de données'!$B9)&gt;0),"mouvement","")</f>
        <v/>
      </c>
      <c r="K9" s="39" t="str">
        <f>IF(K$1&gt;$AE$1,"-",IFERROR(IF(DATEDIF('Base de données'!$A9,K$1,"d")&lt;&gt;0,"",'Base de données'!$B9),""))</f>
        <v>61344</v>
      </c>
      <c r="L9" s="39" t="str">
        <f>IF(L$1&gt;$AE$1,"-",IFERROR(IF(DATEDIF('Base de données'!$A9,L$1,"d")&lt;&gt;0,"",'Base de données'!$B9),""))</f>
        <v/>
      </c>
      <c r="M9" s="39" t="str">
        <f>IF(M$1&gt;$AE$1,"-",IFERROR(IF(DATEDIF('Base de données'!$A9,M$1,"d")&lt;&gt;0,"",'Base de données'!$B9),""))</f>
        <v/>
      </c>
      <c r="N9" s="39" t="str">
        <f>IF(N$1&gt;$AE$1,"-",IFERROR(IF(DATEDIF('Base de données'!$A9,N$1,"d")&lt;&gt;0,"",'Base de données'!$B9),""))</f>
        <v/>
      </c>
      <c r="O9" s="39" t="str">
        <f>IF(O$1&gt;$AE$1,"-",IFERROR(IF(DATEDIF('Base de données'!$A9,O$1,"d")&lt;&gt;0,"",'Base de données'!$B9),""))</f>
        <v/>
      </c>
      <c r="P9" s="39" t="str">
        <f>IF(P$1&gt;$AE$1,"-",IFERROR(IF(DATEDIF('Base de données'!$A9,P$1,"d")&lt;&gt;0,"",'Base de données'!$B9),""))</f>
        <v/>
      </c>
      <c r="Q9" s="39" t="str">
        <f>IF(Q$1&gt;$AE$1,"-",IFERROR(IF(DATEDIF('Base de données'!$A9,Q$1,"d")&lt;&gt;0,"",'Base de données'!$B9),""))</f>
        <v/>
      </c>
      <c r="R9" s="39" t="str">
        <f>IF(R$1&gt;$AE$1,"-",IFERROR(IF(DATEDIF('Base de données'!$A9,R$1,"d")&lt;&gt;0,"",'Base de données'!$B9),""))</f>
        <v/>
      </c>
      <c r="S9" s="39" t="str">
        <f>IF(S$1&gt;$AE$1,"-",IFERROR(IF(DATEDIF('Base de données'!$A9,S$1,"d")&lt;&gt;0,"",'Base de données'!$B9),""))</f>
        <v/>
      </c>
      <c r="T9" s="39" t="str">
        <f>IF(T$1&gt;$AE$1,"-",IFERROR(IF(DATEDIF('Base de données'!$A9,T$1,"d")&lt;&gt;0,"",'Base de données'!$B9),""))</f>
        <v/>
      </c>
      <c r="U9" s="39" t="str">
        <f>IF(U$1&gt;$AE$1,"-",IFERROR(IF(DATEDIF('Base de données'!$A9,U$1,"d")&lt;&gt;0,"",'Base de données'!$B9),""))</f>
        <v/>
      </c>
      <c r="V9" s="39" t="str">
        <f>IF(V$1&gt;$AE$1,"-",IFERROR(IF(DATEDIF('Base de données'!$A9,V$1,"d")&lt;&gt;0,"",'Base de données'!$B9),""))</f>
        <v/>
      </c>
      <c r="W9" s="34"/>
      <c r="X9" s="30" t="str">
        <f>'Base de données'!$C9&amp;" "&amp;'Base de données'!$D9</f>
        <v>De Oliveira Benoît</v>
      </c>
      <c r="Y9" s="31">
        <f>COUNTIF('Base de données'!$B:$B,'Base de données'!$B9)</f>
        <v>12</v>
      </c>
      <c r="AA9" s="87" cm="1">
        <f t="array" aca="1" ref="AA9" ca="1">INDIRECT("'Base de données'!A" &amp; ROW(Y9))</f>
        <v>45658</v>
      </c>
      <c r="AB9" s="51" t="str" cm="1">
        <f t="array" aca="1" ref="AB9" ca="1">INDIRECT("'Base de données'!B" &amp; ROW(Z9))</f>
        <v>61344</v>
      </c>
      <c r="AD9" s="75">
        <v>45809</v>
      </c>
      <c r="AE9" s="76">
        <f t="shared" si="4"/>
        <v>45809</v>
      </c>
    </row>
    <row r="10" spans="1:31" x14ac:dyDescent="0.3">
      <c r="A10" s="41" t="str">
        <f ca="1">IF(IF(AND($B10&lt;&gt;"-",$B10=$E10),"Entrée et sortie","-")="Entrée et sortie",'Base de données'!$B10,"-")</f>
        <v>-</v>
      </c>
      <c r="B10" s="41" t="str">
        <f t="shared" ca="1" si="2"/>
        <v>JHHFN</v>
      </c>
      <c r="C10" s="41" t="str">
        <f t="shared" ca="1" si="3"/>
        <v>JHHFN</v>
      </c>
      <c r="D10" s="41" t="str">
        <f>IF($F10="sortie en cours d'année",'Base de données'!$B10,"-")</f>
        <v>JHHFN</v>
      </c>
      <c r="E10" s="41" t="str">
        <f>IF($H10="entrée en cours d'année",'Base de données'!$B10,"-")</f>
        <v>-</v>
      </c>
      <c r="F10" s="37" t="str">
        <f t="shared" si="0"/>
        <v>sortie en cours d'année</v>
      </c>
      <c r="G10" s="37">
        <f>IF($J10="mouvement",_xlfn.XLOOKUP('Base de données'!$B10,$V:$V,$V:$V,0),"")</f>
        <v>0</v>
      </c>
      <c r="H10" s="37" t="str">
        <f t="shared" si="1"/>
        <v/>
      </c>
      <c r="I10" s="37" t="str">
        <f>IF($J10="mouvement",_xlfn.XLOOKUP('Base de données'!$B10,$K:$K,$K:$K,0),"")</f>
        <v>JHHFN</v>
      </c>
      <c r="J10" s="38" t="str">
        <f>IF(AND(Y10&lt;&gt;MAX(Y:Y),COUNTIF(K10:V10,'Base de données'!$B10)&gt;0),"mouvement","")</f>
        <v>mouvement</v>
      </c>
      <c r="K10" s="39" t="str">
        <f>IF(K$1&gt;$AE$1,"-",IFERROR(IF(DATEDIF('Base de données'!$A10,K$1,"d")&lt;&gt;0,"",'Base de données'!$B10),""))</f>
        <v>JHHFN</v>
      </c>
      <c r="L10" s="39" t="str">
        <f>IF(L$1&gt;$AE$1,"-",IFERROR(IF(DATEDIF('Base de données'!$A10,L$1,"d")&lt;&gt;0,"",'Base de données'!$B10),""))</f>
        <v/>
      </c>
      <c r="M10" s="39" t="str">
        <f>IF(M$1&gt;$AE$1,"-",IFERROR(IF(DATEDIF('Base de données'!$A10,M$1,"d")&lt;&gt;0,"",'Base de données'!$B10),""))</f>
        <v/>
      </c>
      <c r="N10" s="39" t="str">
        <f>IF(N$1&gt;$AE$1,"-",IFERROR(IF(DATEDIF('Base de données'!$A10,N$1,"d")&lt;&gt;0,"",'Base de données'!$B10),""))</f>
        <v/>
      </c>
      <c r="O10" s="39" t="str">
        <f>IF(O$1&gt;$AE$1,"-",IFERROR(IF(DATEDIF('Base de données'!$A10,O$1,"d")&lt;&gt;0,"",'Base de données'!$B10),""))</f>
        <v/>
      </c>
      <c r="P10" s="39" t="str">
        <f>IF(P$1&gt;$AE$1,"-",IFERROR(IF(DATEDIF('Base de données'!$A10,P$1,"d")&lt;&gt;0,"",'Base de données'!$B10),""))</f>
        <v/>
      </c>
      <c r="Q10" s="39" t="str">
        <f>IF(Q$1&gt;$AE$1,"-",IFERROR(IF(DATEDIF('Base de données'!$A10,Q$1,"d")&lt;&gt;0,"",'Base de données'!$B10),""))</f>
        <v/>
      </c>
      <c r="R10" s="39" t="str">
        <f>IF(R$1&gt;$AE$1,"-",IFERROR(IF(DATEDIF('Base de données'!$A10,R$1,"d")&lt;&gt;0,"",'Base de données'!$B10),""))</f>
        <v/>
      </c>
      <c r="S10" s="39" t="str">
        <f>IF(S$1&gt;$AE$1,"-",IFERROR(IF(DATEDIF('Base de données'!$A10,S$1,"d")&lt;&gt;0,"",'Base de données'!$B10),""))</f>
        <v/>
      </c>
      <c r="T10" s="39" t="str">
        <f>IF(T$1&gt;$AE$1,"-",IFERROR(IF(DATEDIF('Base de données'!$A10,T$1,"d")&lt;&gt;0,"",'Base de données'!$B10),""))</f>
        <v/>
      </c>
      <c r="U10" s="39" t="str">
        <f>IF(U$1&gt;$AE$1,"-",IFERROR(IF(DATEDIF('Base de données'!$A10,U$1,"d")&lt;&gt;0,"",'Base de données'!$B10),""))</f>
        <v/>
      </c>
      <c r="V10" s="39" t="str">
        <f>IF(V$1&gt;$AE$1,"-",IFERROR(IF(DATEDIF('Base de données'!$A10,V$1,"d")&lt;&gt;0,"",'Base de données'!$B10),""))</f>
        <v/>
      </c>
      <c r="W10" s="34"/>
      <c r="X10" s="30" t="str">
        <f>'Base de données'!$C10&amp;" "&amp;'Base de données'!$D10</f>
        <v>Pichon Rémy</v>
      </c>
      <c r="Y10" s="31">
        <f>COUNTIF('Base de données'!$B:$B,'Base de données'!$B10)</f>
        <v>1</v>
      </c>
      <c r="AA10" s="87" cm="1">
        <f t="array" aca="1" ref="AA10" ca="1">INDIRECT("'Base de données'!A" &amp; ROW(Y10))</f>
        <v>45658</v>
      </c>
      <c r="AB10" s="51" t="str" cm="1">
        <f t="array" aca="1" ref="AB10" ca="1">INDIRECT("'Base de données'!B" &amp; ROW(Z10))</f>
        <v>JHHFN</v>
      </c>
      <c r="AD10" s="75">
        <v>45839</v>
      </c>
      <c r="AE10" s="76">
        <f t="shared" si="4"/>
        <v>45839</v>
      </c>
    </row>
    <row r="11" spans="1:31" x14ac:dyDescent="0.3">
      <c r="A11" s="41" t="str">
        <f ca="1">IF(IF(AND($B11&lt;&gt;"-",$B11=$E11),"Entrée et sortie","-")="Entrée et sortie",'Base de données'!$B11,"-")</f>
        <v>-</v>
      </c>
      <c r="B11" s="41" t="str">
        <f t="shared" ca="1" si="2"/>
        <v>-</v>
      </c>
      <c r="C11" s="41" t="str">
        <f t="shared" ca="1" si="3"/>
        <v>-</v>
      </c>
      <c r="D11" s="41" t="str">
        <f>IF($F11="sortie en cours d'année",'Base de données'!$B11,"-")</f>
        <v>-</v>
      </c>
      <c r="E11" s="41" t="str">
        <f>IF($H11="entrée en cours d'année",'Base de données'!$B11,"-")</f>
        <v>-</v>
      </c>
      <c r="F11" s="37" t="str">
        <f t="shared" si="0"/>
        <v/>
      </c>
      <c r="G11" s="37" t="str">
        <f>IF($J11="mouvement",_xlfn.XLOOKUP('Base de données'!$B11,$V:$V,$V:$V,0),"")</f>
        <v/>
      </c>
      <c r="H11" s="37" t="str">
        <f t="shared" si="1"/>
        <v/>
      </c>
      <c r="I11" s="37" t="str">
        <f>IF($J11="mouvement",_xlfn.XLOOKUP('Base de données'!$B11,$K:$K,$K:$K,0),"")</f>
        <v/>
      </c>
      <c r="J11" s="38" t="str">
        <f>IF(AND(Y11&lt;&gt;MAX(Y:Y),COUNTIF(K11:V11,'Base de données'!$B11)&gt;0),"mouvement","")</f>
        <v/>
      </c>
      <c r="K11" s="39" t="str">
        <f>IF(K$1&gt;$AE$1,"-",IFERROR(IF(DATEDIF('Base de données'!$A11,K$1,"d")&lt;&gt;0,"",'Base de données'!$B11),""))</f>
        <v>7SPGI</v>
      </c>
      <c r="L11" s="39" t="str">
        <f>IF(L$1&gt;$AE$1,"-",IFERROR(IF(DATEDIF('Base de données'!$A11,L$1,"d")&lt;&gt;0,"",'Base de données'!$B11),""))</f>
        <v/>
      </c>
      <c r="M11" s="39" t="str">
        <f>IF(M$1&gt;$AE$1,"-",IFERROR(IF(DATEDIF('Base de données'!$A11,M$1,"d")&lt;&gt;0,"",'Base de données'!$B11),""))</f>
        <v/>
      </c>
      <c r="N11" s="39" t="str">
        <f>IF(N$1&gt;$AE$1,"-",IFERROR(IF(DATEDIF('Base de données'!$A11,N$1,"d")&lt;&gt;0,"",'Base de données'!$B11),""))</f>
        <v/>
      </c>
      <c r="O11" s="39" t="str">
        <f>IF(O$1&gt;$AE$1,"-",IFERROR(IF(DATEDIF('Base de données'!$A11,O$1,"d")&lt;&gt;0,"",'Base de données'!$B11),""))</f>
        <v/>
      </c>
      <c r="P11" s="39" t="str">
        <f>IF(P$1&gt;$AE$1,"-",IFERROR(IF(DATEDIF('Base de données'!$A11,P$1,"d")&lt;&gt;0,"",'Base de données'!$B11),""))</f>
        <v/>
      </c>
      <c r="Q11" s="39" t="str">
        <f>IF(Q$1&gt;$AE$1,"-",IFERROR(IF(DATEDIF('Base de données'!$A11,Q$1,"d")&lt;&gt;0,"",'Base de données'!$B11),""))</f>
        <v/>
      </c>
      <c r="R11" s="39" t="str">
        <f>IF(R$1&gt;$AE$1,"-",IFERROR(IF(DATEDIF('Base de données'!$A11,R$1,"d")&lt;&gt;0,"",'Base de données'!$B11),""))</f>
        <v/>
      </c>
      <c r="S11" s="39" t="str">
        <f>IF(S$1&gt;$AE$1,"-",IFERROR(IF(DATEDIF('Base de données'!$A11,S$1,"d")&lt;&gt;0,"",'Base de données'!$B11),""))</f>
        <v/>
      </c>
      <c r="T11" s="39" t="str">
        <f>IF(T$1&gt;$AE$1,"-",IFERROR(IF(DATEDIF('Base de données'!$A11,T$1,"d")&lt;&gt;0,"",'Base de données'!$B11),""))</f>
        <v/>
      </c>
      <c r="U11" s="39" t="str">
        <f>IF(U$1&gt;$AE$1,"-",IFERROR(IF(DATEDIF('Base de données'!$A11,U$1,"d")&lt;&gt;0,"",'Base de données'!$B11),""))</f>
        <v/>
      </c>
      <c r="V11" s="39" t="str">
        <f>IF(V$1&gt;$AE$1,"-",IFERROR(IF(DATEDIF('Base de données'!$A11,V$1,"d")&lt;&gt;0,"",'Base de données'!$B11),""))</f>
        <v/>
      </c>
      <c r="W11" s="34"/>
      <c r="X11" s="30" t="str">
        <f>'Base de données'!$C11&amp;" "&amp;'Base de données'!$D11</f>
        <v>Rossi René</v>
      </c>
      <c r="Y11" s="31">
        <f>COUNTIF('Base de données'!$B:$B,'Base de données'!$B11)</f>
        <v>12</v>
      </c>
      <c r="AA11" s="87" cm="1">
        <f t="array" aca="1" ref="AA11" ca="1">INDIRECT("'Base de données'!A" &amp; ROW(Y11))</f>
        <v>45658</v>
      </c>
      <c r="AB11" s="51" t="str" cm="1">
        <f t="array" aca="1" ref="AB11" ca="1">INDIRECT("'Base de données'!B" &amp; ROW(Z11))</f>
        <v>7SPGI</v>
      </c>
      <c r="AD11" s="75">
        <v>45870</v>
      </c>
      <c r="AE11" s="76">
        <f t="shared" si="4"/>
        <v>45870</v>
      </c>
    </row>
    <row r="12" spans="1:31" x14ac:dyDescent="0.3">
      <c r="A12" s="41" t="str">
        <f ca="1">IF(IF(AND($B12&lt;&gt;"-",$B12=$E12),"Entrée et sortie","-")="Entrée et sortie",'Base de données'!$B12,"-")</f>
        <v>-</v>
      </c>
      <c r="B12" s="41" t="str">
        <f t="shared" ca="1" si="2"/>
        <v>-</v>
      </c>
      <c r="C12" s="41" t="str">
        <f t="shared" ca="1" si="3"/>
        <v>-</v>
      </c>
      <c r="D12" s="41" t="str">
        <f>IF($F12="sortie en cours d'année",'Base de données'!$B12,"-")</f>
        <v>-</v>
      </c>
      <c r="E12" s="41" t="str">
        <f>IF($H12="entrée en cours d'année",'Base de données'!$B12,"-")</f>
        <v>-</v>
      </c>
      <c r="F12" s="37" t="str">
        <f t="shared" si="0"/>
        <v/>
      </c>
      <c r="G12" s="37" t="str">
        <f>IF($J12="mouvement",_xlfn.XLOOKUP('Base de données'!$B12,$V:$V,$V:$V,0),"")</f>
        <v/>
      </c>
      <c r="H12" s="37" t="str">
        <f t="shared" si="1"/>
        <v/>
      </c>
      <c r="I12" s="37" t="str">
        <f>IF($J12="mouvement",_xlfn.XLOOKUP('Base de données'!$B12,$K:$K,$K:$K,0),"")</f>
        <v/>
      </c>
      <c r="J12" s="38" t="str">
        <f>IF(AND(Y12&lt;&gt;MAX(Y:Y),COUNTIF(K12:V12,'Base de données'!$B12)&gt;0),"mouvement","")</f>
        <v/>
      </c>
      <c r="K12" s="39" t="str">
        <f>IF(K$1&gt;$AE$1,"-",IFERROR(IF(DATEDIF('Base de données'!$A12,K$1,"d")&lt;&gt;0,"",'Base de données'!$B12),""))</f>
        <v>E3HIK</v>
      </c>
      <c r="L12" s="39" t="str">
        <f>IF(L$1&gt;$AE$1,"-",IFERROR(IF(DATEDIF('Base de données'!$A12,L$1,"d")&lt;&gt;0,"",'Base de données'!$B12),""))</f>
        <v/>
      </c>
      <c r="M12" s="39" t="str">
        <f>IF(M$1&gt;$AE$1,"-",IFERROR(IF(DATEDIF('Base de données'!$A12,M$1,"d")&lt;&gt;0,"",'Base de données'!$B12),""))</f>
        <v/>
      </c>
      <c r="N12" s="39" t="str">
        <f>IF(N$1&gt;$AE$1,"-",IFERROR(IF(DATEDIF('Base de données'!$A12,N$1,"d")&lt;&gt;0,"",'Base de données'!$B12),""))</f>
        <v/>
      </c>
      <c r="O12" s="39" t="str">
        <f>IF(O$1&gt;$AE$1,"-",IFERROR(IF(DATEDIF('Base de données'!$A12,O$1,"d")&lt;&gt;0,"",'Base de données'!$B12),""))</f>
        <v/>
      </c>
      <c r="P12" s="39" t="str">
        <f>IF(P$1&gt;$AE$1,"-",IFERROR(IF(DATEDIF('Base de données'!$A12,P$1,"d")&lt;&gt;0,"",'Base de données'!$B12),""))</f>
        <v/>
      </c>
      <c r="Q12" s="39" t="str">
        <f>IF(Q$1&gt;$AE$1,"-",IFERROR(IF(DATEDIF('Base de données'!$A12,Q$1,"d")&lt;&gt;0,"",'Base de données'!$B12),""))</f>
        <v/>
      </c>
      <c r="R12" s="39" t="str">
        <f>IF(R$1&gt;$AE$1,"-",IFERROR(IF(DATEDIF('Base de données'!$A12,R$1,"d")&lt;&gt;0,"",'Base de données'!$B12),""))</f>
        <v/>
      </c>
      <c r="S12" s="39" t="str">
        <f>IF(S$1&gt;$AE$1,"-",IFERROR(IF(DATEDIF('Base de données'!$A12,S$1,"d")&lt;&gt;0,"",'Base de données'!$B12),""))</f>
        <v/>
      </c>
      <c r="T12" s="39" t="str">
        <f>IF(T$1&gt;$AE$1,"-",IFERROR(IF(DATEDIF('Base de données'!$A12,T$1,"d")&lt;&gt;0,"",'Base de données'!$B12),""))</f>
        <v/>
      </c>
      <c r="U12" s="39" t="str">
        <f>IF(U$1&gt;$AE$1,"-",IFERROR(IF(DATEDIF('Base de données'!$A12,U$1,"d")&lt;&gt;0,"",'Base de données'!$B12),""))</f>
        <v/>
      </c>
      <c r="V12" s="39" t="str">
        <f>IF(V$1&gt;$AE$1,"-",IFERROR(IF(DATEDIF('Base de données'!$A12,V$1,"d")&lt;&gt;0,"",'Base de données'!$B12),""))</f>
        <v/>
      </c>
      <c r="W12" s="34"/>
      <c r="X12" s="30" t="str">
        <f>'Base de données'!$C12&amp;" "&amp;'Base de données'!$D12</f>
        <v>Marin Éric</v>
      </c>
      <c r="Y12" s="31">
        <f>COUNTIF('Base de données'!$B:$B,'Base de données'!$B12)</f>
        <v>12</v>
      </c>
      <c r="AA12" s="87" cm="1">
        <f t="array" aca="1" ref="AA12" ca="1">INDIRECT("'Base de données'!A" &amp; ROW(Y12))</f>
        <v>45658</v>
      </c>
      <c r="AB12" s="51" t="str" cm="1">
        <f t="array" aca="1" ref="AB12" ca="1">INDIRECT("'Base de données'!B" &amp; ROW(Z12))</f>
        <v>E3HIK</v>
      </c>
      <c r="AD12" s="75">
        <v>45901</v>
      </c>
      <c r="AE12" s="76">
        <f t="shared" si="4"/>
        <v>45901</v>
      </c>
    </row>
    <row r="13" spans="1:31" x14ac:dyDescent="0.3">
      <c r="A13" s="41" t="str">
        <f ca="1">IF(IF(AND($B13&lt;&gt;"-",$B13=$E13),"Entrée et sortie","-")="Entrée et sortie",'Base de données'!$B13,"-")</f>
        <v>-</v>
      </c>
      <c r="B13" s="41" t="str">
        <f t="shared" ca="1" si="2"/>
        <v>-</v>
      </c>
      <c r="C13" s="41" t="str">
        <f t="shared" ca="1" si="3"/>
        <v>-</v>
      </c>
      <c r="D13" s="41" t="str">
        <f>IF($F13="sortie en cours d'année",'Base de données'!$B13,"-")</f>
        <v>-</v>
      </c>
      <c r="E13" s="41" t="str">
        <f>IF($H13="entrée en cours d'année",'Base de données'!$B13,"-")</f>
        <v>-</v>
      </c>
      <c r="F13" s="37" t="str">
        <f t="shared" si="0"/>
        <v/>
      </c>
      <c r="G13" s="37" t="str">
        <f>IF($J13="mouvement",_xlfn.XLOOKUP('Base de données'!$B13,$V:$V,$V:$V,0),"")</f>
        <v/>
      </c>
      <c r="H13" s="37" t="str">
        <f t="shared" si="1"/>
        <v/>
      </c>
      <c r="I13" s="37" t="str">
        <f>IF($J13="mouvement",_xlfn.XLOOKUP('Base de données'!$B13,$K:$K,$K:$K,0),"")</f>
        <v/>
      </c>
      <c r="J13" s="38" t="str">
        <f>IF(AND(Y13&lt;&gt;MAX(Y:Y),COUNTIF(K13:V13,'Base de données'!$B13)&gt;0),"mouvement","")</f>
        <v/>
      </c>
      <c r="K13" s="39" t="str">
        <f>IF(K$1&gt;$AE$1,"-",IFERROR(IF(DATEDIF('Base de données'!$A13,K$1,"d")&lt;&gt;0,"",'Base de données'!$B13),""))</f>
        <v>LPLFA</v>
      </c>
      <c r="L13" s="39" t="str">
        <f>IF(L$1&gt;$AE$1,"-",IFERROR(IF(DATEDIF('Base de données'!$A13,L$1,"d")&lt;&gt;0,"",'Base de données'!$B13),""))</f>
        <v/>
      </c>
      <c r="M13" s="39" t="str">
        <f>IF(M$1&gt;$AE$1,"-",IFERROR(IF(DATEDIF('Base de données'!$A13,M$1,"d")&lt;&gt;0,"",'Base de données'!$B13),""))</f>
        <v/>
      </c>
      <c r="N13" s="39" t="str">
        <f>IF(N$1&gt;$AE$1,"-",IFERROR(IF(DATEDIF('Base de données'!$A13,N$1,"d")&lt;&gt;0,"",'Base de données'!$B13),""))</f>
        <v/>
      </c>
      <c r="O13" s="39" t="str">
        <f>IF(O$1&gt;$AE$1,"-",IFERROR(IF(DATEDIF('Base de données'!$A13,O$1,"d")&lt;&gt;0,"",'Base de données'!$B13),""))</f>
        <v/>
      </c>
      <c r="P13" s="39" t="str">
        <f>IF(P$1&gt;$AE$1,"-",IFERROR(IF(DATEDIF('Base de données'!$A13,P$1,"d")&lt;&gt;0,"",'Base de données'!$B13),""))</f>
        <v/>
      </c>
      <c r="Q13" s="39" t="str">
        <f>IF(Q$1&gt;$AE$1,"-",IFERROR(IF(DATEDIF('Base de données'!$A13,Q$1,"d")&lt;&gt;0,"",'Base de données'!$B13),""))</f>
        <v/>
      </c>
      <c r="R13" s="39" t="str">
        <f>IF(R$1&gt;$AE$1,"-",IFERROR(IF(DATEDIF('Base de données'!$A13,R$1,"d")&lt;&gt;0,"",'Base de données'!$B13),""))</f>
        <v/>
      </c>
      <c r="S13" s="39" t="str">
        <f>IF(S$1&gt;$AE$1,"-",IFERROR(IF(DATEDIF('Base de données'!$A13,S$1,"d")&lt;&gt;0,"",'Base de données'!$B13),""))</f>
        <v/>
      </c>
      <c r="T13" s="39" t="str">
        <f>IF(T$1&gt;$AE$1,"-",IFERROR(IF(DATEDIF('Base de données'!$A13,T$1,"d")&lt;&gt;0,"",'Base de données'!$B13),""))</f>
        <v/>
      </c>
      <c r="U13" s="39" t="str">
        <f>IF(U$1&gt;$AE$1,"-",IFERROR(IF(DATEDIF('Base de données'!$A13,U$1,"d")&lt;&gt;0,"",'Base de données'!$B13),""))</f>
        <v/>
      </c>
      <c r="V13" s="39" t="str">
        <f>IF(V$1&gt;$AE$1,"-",IFERROR(IF(DATEDIF('Base de données'!$A13,V$1,"d")&lt;&gt;0,"",'Base de données'!$B13),""))</f>
        <v/>
      </c>
      <c r="W13" s="34"/>
      <c r="X13" s="30" t="str">
        <f>'Base de données'!$C13&amp;" "&amp;'Base de données'!$D13</f>
        <v>Étienne René</v>
      </c>
      <c r="Y13" s="31">
        <f>COUNTIF('Base de données'!$B:$B,'Base de données'!$B13)</f>
        <v>12</v>
      </c>
      <c r="AA13" s="87" cm="1">
        <f t="array" aca="1" ref="AA13" ca="1">INDIRECT("'Base de données'!A" &amp; ROW(Y13))</f>
        <v>45658</v>
      </c>
      <c r="AB13" s="51" t="str" cm="1">
        <f t="array" aca="1" ref="AB13" ca="1">INDIRECT("'Base de données'!B" &amp; ROW(Z13))</f>
        <v>LPLFA</v>
      </c>
      <c r="AD13" s="75">
        <v>45931</v>
      </c>
      <c r="AE13" s="76">
        <f t="shared" si="4"/>
        <v>45931</v>
      </c>
    </row>
    <row r="14" spans="1:31" x14ac:dyDescent="0.3">
      <c r="A14" s="41" t="str">
        <f ca="1">IF(IF(AND($B14&lt;&gt;"-",$B14=$E14),"Entrée et sortie","-")="Entrée et sortie",'Base de données'!$B14,"-")</f>
        <v>-</v>
      </c>
      <c r="B14" s="41" t="str">
        <f t="shared" ca="1" si="2"/>
        <v>-</v>
      </c>
      <c r="C14" s="41" t="str">
        <f t="shared" ca="1" si="3"/>
        <v>-</v>
      </c>
      <c r="D14" s="41" t="str">
        <f>IF($F14="sortie en cours d'année",'Base de données'!$B14,"-")</f>
        <v>-</v>
      </c>
      <c r="E14" s="41" t="str">
        <f>IF($H14="entrée en cours d'année",'Base de données'!$B14,"-")</f>
        <v>-</v>
      </c>
      <c r="F14" s="37" t="str">
        <f t="shared" si="0"/>
        <v/>
      </c>
      <c r="G14" s="37" t="str">
        <f>IF($J14="mouvement",_xlfn.XLOOKUP('Base de données'!$B14,$V:$V,$V:$V,0),"")</f>
        <v/>
      </c>
      <c r="H14" s="37" t="str">
        <f t="shared" si="1"/>
        <v/>
      </c>
      <c r="I14" s="37" t="str">
        <f>IF($J14="mouvement",_xlfn.XLOOKUP('Base de données'!$B14,$K:$K,$K:$K,0),"")</f>
        <v/>
      </c>
      <c r="J14" s="38" t="str">
        <f>IF(AND(Y14&lt;&gt;MAX(Y:Y),COUNTIF(K14:V14,'Base de données'!$B14)&gt;0),"mouvement","")</f>
        <v/>
      </c>
      <c r="K14" s="39" t="str">
        <f>IF(K$1&gt;$AE$1,"-",IFERROR(IF(DATEDIF('Base de données'!$A14,K$1,"d")&lt;&gt;0,"",'Base de données'!$B14),""))</f>
        <v>ZDPI3</v>
      </c>
      <c r="L14" s="39" t="str">
        <f>IF(L$1&gt;$AE$1,"-",IFERROR(IF(DATEDIF('Base de données'!$A14,L$1,"d")&lt;&gt;0,"",'Base de données'!$B14),""))</f>
        <v/>
      </c>
      <c r="M14" s="39" t="str">
        <f>IF(M$1&gt;$AE$1,"-",IFERROR(IF(DATEDIF('Base de données'!$A14,M$1,"d")&lt;&gt;0,"",'Base de données'!$B14),""))</f>
        <v/>
      </c>
      <c r="N14" s="39" t="str">
        <f>IF(N$1&gt;$AE$1,"-",IFERROR(IF(DATEDIF('Base de données'!$A14,N$1,"d")&lt;&gt;0,"",'Base de données'!$B14),""))</f>
        <v/>
      </c>
      <c r="O14" s="39" t="str">
        <f>IF(O$1&gt;$AE$1,"-",IFERROR(IF(DATEDIF('Base de données'!$A14,O$1,"d")&lt;&gt;0,"",'Base de données'!$B14),""))</f>
        <v/>
      </c>
      <c r="P14" s="39" t="str">
        <f>IF(P$1&gt;$AE$1,"-",IFERROR(IF(DATEDIF('Base de données'!$A14,P$1,"d")&lt;&gt;0,"",'Base de données'!$B14),""))</f>
        <v/>
      </c>
      <c r="Q14" s="39" t="str">
        <f>IF(Q$1&gt;$AE$1,"-",IFERROR(IF(DATEDIF('Base de données'!$A14,Q$1,"d")&lt;&gt;0,"",'Base de données'!$B14),""))</f>
        <v/>
      </c>
      <c r="R14" s="39" t="str">
        <f>IF(R$1&gt;$AE$1,"-",IFERROR(IF(DATEDIF('Base de données'!$A14,R$1,"d")&lt;&gt;0,"",'Base de données'!$B14),""))</f>
        <v/>
      </c>
      <c r="S14" s="39" t="str">
        <f>IF(S$1&gt;$AE$1,"-",IFERROR(IF(DATEDIF('Base de données'!$A14,S$1,"d")&lt;&gt;0,"",'Base de données'!$B14),""))</f>
        <v/>
      </c>
      <c r="T14" s="39" t="str">
        <f>IF(T$1&gt;$AE$1,"-",IFERROR(IF(DATEDIF('Base de données'!$A14,T$1,"d")&lt;&gt;0,"",'Base de données'!$B14),""))</f>
        <v/>
      </c>
      <c r="U14" s="39" t="str">
        <f>IF(U$1&gt;$AE$1,"-",IFERROR(IF(DATEDIF('Base de données'!$A14,U$1,"d")&lt;&gt;0,"",'Base de données'!$B14),""))</f>
        <v/>
      </c>
      <c r="V14" s="39" t="str">
        <f>IF(V$1&gt;$AE$1,"-",IFERROR(IF(DATEDIF('Base de données'!$A14,V$1,"d")&lt;&gt;0,"",'Base de données'!$B14),""))</f>
        <v/>
      </c>
      <c r="W14" s="34"/>
      <c r="X14" s="30" t="str">
        <f>'Base de données'!$C14&amp;" "&amp;'Base de données'!$D14</f>
        <v>Martin Jeannine</v>
      </c>
      <c r="Y14" s="31">
        <f>COUNTIF('Base de données'!$B:$B,'Base de données'!$B14)</f>
        <v>12</v>
      </c>
      <c r="AA14" s="87" cm="1">
        <f t="array" aca="1" ref="AA14" ca="1">INDIRECT("'Base de données'!A" &amp; ROW(Y14))</f>
        <v>45658</v>
      </c>
      <c r="AB14" s="51" t="str" cm="1">
        <f t="array" aca="1" ref="AB14" ca="1">INDIRECT("'Base de données'!B" &amp; ROW(Z14))</f>
        <v>ZDPI3</v>
      </c>
      <c r="AD14" s="75">
        <v>45962</v>
      </c>
      <c r="AE14" s="76">
        <f t="shared" si="4"/>
        <v>45962</v>
      </c>
    </row>
    <row r="15" spans="1:31" x14ac:dyDescent="0.3">
      <c r="A15" s="41" t="str">
        <f ca="1">IF(IF(AND($B15&lt;&gt;"-",$B15=$E15),"Entrée et sortie","-")="Entrée et sortie",'Base de données'!$B15,"-")</f>
        <v>-</v>
      </c>
      <c r="B15" s="41" t="str">
        <f t="shared" ca="1" si="2"/>
        <v>-</v>
      </c>
      <c r="C15" s="41" t="str">
        <f t="shared" ca="1" si="3"/>
        <v>-</v>
      </c>
      <c r="D15" s="41" t="str">
        <f>IF($F15="sortie en cours d'année",'Base de données'!$B15,"-")</f>
        <v>-</v>
      </c>
      <c r="E15" s="41" t="str">
        <f>IF($H15="entrée en cours d'année",'Base de données'!$B15,"-")</f>
        <v>-</v>
      </c>
      <c r="F15" s="37" t="str">
        <f t="shared" si="0"/>
        <v/>
      </c>
      <c r="G15" s="37" t="str">
        <f>IF($J15="mouvement",_xlfn.XLOOKUP('Base de données'!$B15,$V:$V,$V:$V,0),"")</f>
        <v/>
      </c>
      <c r="H15" s="37" t="str">
        <f t="shared" si="1"/>
        <v/>
      </c>
      <c r="I15" s="37" t="str">
        <f>IF($J15="mouvement",_xlfn.XLOOKUP('Base de données'!$B15,$K:$K,$K:$K,0),"")</f>
        <v/>
      </c>
      <c r="J15" s="38" t="str">
        <f>IF(AND(Y15&lt;&gt;MAX(Y:Y),COUNTIF(K15:V15,'Base de données'!$B15)&gt;0),"mouvement","")</f>
        <v/>
      </c>
      <c r="K15" s="39" t="str">
        <f>IF(K$1&gt;$AE$1,"-",IFERROR(IF(DATEDIF('Base de données'!$A15,K$1,"d")&lt;&gt;0,"",'Base de données'!$B15),""))</f>
        <v>1N0T3</v>
      </c>
      <c r="L15" s="39" t="str">
        <f>IF(L$1&gt;$AE$1,"-",IFERROR(IF(DATEDIF('Base de données'!$A15,L$1,"d")&lt;&gt;0,"",'Base de données'!$B15),""))</f>
        <v/>
      </c>
      <c r="M15" s="39" t="str">
        <f>IF(M$1&gt;$AE$1,"-",IFERROR(IF(DATEDIF('Base de données'!$A15,M$1,"d")&lt;&gt;0,"",'Base de données'!$B15),""))</f>
        <v/>
      </c>
      <c r="N15" s="39" t="str">
        <f>IF(N$1&gt;$AE$1,"-",IFERROR(IF(DATEDIF('Base de données'!$A15,N$1,"d")&lt;&gt;0,"",'Base de données'!$B15),""))</f>
        <v/>
      </c>
      <c r="O15" s="39" t="str">
        <f>IF(O$1&gt;$AE$1,"-",IFERROR(IF(DATEDIF('Base de données'!$A15,O$1,"d")&lt;&gt;0,"",'Base de données'!$B15),""))</f>
        <v/>
      </c>
      <c r="P15" s="39" t="str">
        <f>IF(P$1&gt;$AE$1,"-",IFERROR(IF(DATEDIF('Base de données'!$A15,P$1,"d")&lt;&gt;0,"",'Base de données'!$B15),""))</f>
        <v/>
      </c>
      <c r="Q15" s="39" t="str">
        <f>IF(Q$1&gt;$AE$1,"-",IFERROR(IF(DATEDIF('Base de données'!$A15,Q$1,"d")&lt;&gt;0,"",'Base de données'!$B15),""))</f>
        <v/>
      </c>
      <c r="R15" s="39" t="str">
        <f>IF(R$1&gt;$AE$1,"-",IFERROR(IF(DATEDIF('Base de données'!$A15,R$1,"d")&lt;&gt;0,"",'Base de données'!$B15),""))</f>
        <v/>
      </c>
      <c r="S15" s="39" t="str">
        <f>IF(S$1&gt;$AE$1,"-",IFERROR(IF(DATEDIF('Base de données'!$A15,S$1,"d")&lt;&gt;0,"",'Base de données'!$B15),""))</f>
        <v/>
      </c>
      <c r="T15" s="39" t="str">
        <f>IF(T$1&gt;$AE$1,"-",IFERROR(IF(DATEDIF('Base de données'!$A15,T$1,"d")&lt;&gt;0,"",'Base de données'!$B15),""))</f>
        <v/>
      </c>
      <c r="U15" s="39" t="str">
        <f>IF(U$1&gt;$AE$1,"-",IFERROR(IF(DATEDIF('Base de données'!$A15,U$1,"d")&lt;&gt;0,"",'Base de données'!$B15),""))</f>
        <v/>
      </c>
      <c r="V15" s="39" t="str">
        <f>IF(V$1&gt;$AE$1,"-",IFERROR(IF(DATEDIF('Base de données'!$A15,V$1,"d")&lt;&gt;0,"",'Base de données'!$B15),""))</f>
        <v/>
      </c>
      <c r="W15" s="34"/>
      <c r="X15" s="30" t="str">
        <f>'Base de données'!$C15&amp;" "&amp;'Base de données'!$D15</f>
        <v>Lenoir Benjamin</v>
      </c>
      <c r="Y15" s="31">
        <f>COUNTIF('Base de données'!$B:$B,'Base de données'!$B15)</f>
        <v>12</v>
      </c>
      <c r="AA15" s="87" cm="1">
        <f t="array" aca="1" ref="AA15" ca="1">INDIRECT("'Base de données'!A" &amp; ROW(Y15))</f>
        <v>45658</v>
      </c>
      <c r="AB15" s="51" t="str" cm="1">
        <f t="array" aca="1" ref="AB15" ca="1">INDIRECT("'Base de données'!B" &amp; ROW(Z15))</f>
        <v>1N0T3</v>
      </c>
      <c r="AD15" s="75">
        <v>45992</v>
      </c>
      <c r="AE15" s="76">
        <f t="shared" si="4"/>
        <v>45992</v>
      </c>
    </row>
    <row r="16" spans="1:31" x14ac:dyDescent="0.3">
      <c r="A16" s="41" t="str">
        <f ca="1">IF(IF(AND($B16&lt;&gt;"-",$B16=$E16),"Entrée et sortie","-")="Entrée et sortie",'Base de données'!$B16,"-")</f>
        <v>-</v>
      </c>
      <c r="B16" s="41" t="str">
        <f t="shared" ca="1" si="2"/>
        <v>-</v>
      </c>
      <c r="C16" s="41" t="str">
        <f t="shared" ca="1" si="3"/>
        <v>-</v>
      </c>
      <c r="D16" s="41" t="str">
        <f>IF($F16="sortie en cours d'année",'Base de données'!$B16,"-")</f>
        <v>-</v>
      </c>
      <c r="E16" s="41" t="str">
        <f>IF($H16="entrée en cours d'année",'Base de données'!$B16,"-")</f>
        <v>-</v>
      </c>
      <c r="F16" s="37" t="str">
        <f t="shared" si="0"/>
        <v/>
      </c>
      <c r="G16" s="37" t="str">
        <f>IF($J16="mouvement",_xlfn.XLOOKUP('Base de données'!$B16,$V:$V,$V:$V,0),"")</f>
        <v/>
      </c>
      <c r="H16" s="37" t="str">
        <f t="shared" si="1"/>
        <v/>
      </c>
      <c r="I16" s="37" t="str">
        <f>IF($J16="mouvement",_xlfn.XLOOKUP('Base de données'!$B16,$K:$K,$K:$K,0),"")</f>
        <v/>
      </c>
      <c r="J16" s="38" t="str">
        <f>IF(AND(Y16&lt;&gt;MAX(Y:Y),COUNTIF(K16:V16,'Base de données'!$B16)&gt;0),"mouvement","")</f>
        <v/>
      </c>
      <c r="K16" s="39" t="str">
        <f>IF(K$1&gt;$AE$1,"-",IFERROR(IF(DATEDIF('Base de données'!$A16,K$1,"d")&lt;&gt;0,"",'Base de données'!$B16),""))</f>
        <v>Y1YI7</v>
      </c>
      <c r="L16" s="39" t="str">
        <f>IF(L$1&gt;$AE$1,"-",IFERROR(IF(DATEDIF('Base de données'!$A16,L$1,"d")&lt;&gt;0,"",'Base de données'!$B16),""))</f>
        <v/>
      </c>
      <c r="M16" s="39" t="str">
        <f>IF(M$1&gt;$AE$1,"-",IFERROR(IF(DATEDIF('Base de données'!$A16,M$1,"d")&lt;&gt;0,"",'Base de données'!$B16),""))</f>
        <v/>
      </c>
      <c r="N16" s="39" t="str">
        <f>IF(N$1&gt;$AE$1,"-",IFERROR(IF(DATEDIF('Base de données'!$A16,N$1,"d")&lt;&gt;0,"",'Base de données'!$B16),""))</f>
        <v/>
      </c>
      <c r="O16" s="39" t="str">
        <f>IF(O$1&gt;$AE$1,"-",IFERROR(IF(DATEDIF('Base de données'!$A16,O$1,"d")&lt;&gt;0,"",'Base de données'!$B16),""))</f>
        <v/>
      </c>
      <c r="P16" s="39" t="str">
        <f>IF(P$1&gt;$AE$1,"-",IFERROR(IF(DATEDIF('Base de données'!$A16,P$1,"d")&lt;&gt;0,"",'Base de données'!$B16),""))</f>
        <v/>
      </c>
      <c r="Q16" s="39" t="str">
        <f>IF(Q$1&gt;$AE$1,"-",IFERROR(IF(DATEDIF('Base de données'!$A16,Q$1,"d")&lt;&gt;0,"",'Base de données'!$B16),""))</f>
        <v/>
      </c>
      <c r="R16" s="39" t="str">
        <f>IF(R$1&gt;$AE$1,"-",IFERROR(IF(DATEDIF('Base de données'!$A16,R$1,"d")&lt;&gt;0,"",'Base de données'!$B16),""))</f>
        <v/>
      </c>
      <c r="S16" s="39" t="str">
        <f>IF(S$1&gt;$AE$1,"-",IFERROR(IF(DATEDIF('Base de données'!$A16,S$1,"d")&lt;&gt;0,"",'Base de données'!$B16),""))</f>
        <v/>
      </c>
      <c r="T16" s="39" t="str">
        <f>IF(T$1&gt;$AE$1,"-",IFERROR(IF(DATEDIF('Base de données'!$A16,T$1,"d")&lt;&gt;0,"",'Base de données'!$B16),""))</f>
        <v/>
      </c>
      <c r="U16" s="39" t="str">
        <f>IF(U$1&gt;$AE$1,"-",IFERROR(IF(DATEDIF('Base de données'!$A16,U$1,"d")&lt;&gt;0,"",'Base de données'!$B16),""))</f>
        <v/>
      </c>
      <c r="V16" s="39" t="str">
        <f>IF(V$1&gt;$AE$1,"-",IFERROR(IF(DATEDIF('Base de données'!$A16,V$1,"d")&lt;&gt;0,"",'Base de données'!$B16),""))</f>
        <v/>
      </c>
      <c r="W16" s="34"/>
      <c r="X16" s="30" t="str">
        <f>'Base de données'!$C16&amp;" "&amp;'Base de données'!$D16</f>
        <v>Roussel Monique</v>
      </c>
      <c r="Y16" s="31">
        <f>COUNTIF('Base de données'!$B:$B,'Base de données'!$B16)</f>
        <v>12</v>
      </c>
      <c r="AA16" s="87" cm="1">
        <f t="array" aca="1" ref="AA16" ca="1">INDIRECT("'Base de données'!A" &amp; ROW(Y16))</f>
        <v>45658</v>
      </c>
      <c r="AB16" s="51" t="str" cm="1">
        <f t="array" aca="1" ref="AB16" ca="1">INDIRECT("'Base de données'!B" &amp; ROW(Z16))</f>
        <v>Y1YI7</v>
      </c>
      <c r="AD16" s="75">
        <v>0</v>
      </c>
      <c r="AE16" s="76" t="str">
        <f t="shared" si="4"/>
        <v/>
      </c>
    </row>
    <row r="17" spans="1:28" x14ac:dyDescent="0.3">
      <c r="A17" s="41" t="str">
        <f ca="1">IF(IF(AND($B17&lt;&gt;"-",$B17=$E17),"Entrée et sortie","-")="Entrée et sortie",'Base de données'!$B17,"-")</f>
        <v>-</v>
      </c>
      <c r="B17" s="41" t="str">
        <f t="shared" ca="1" si="2"/>
        <v>AQ2RR</v>
      </c>
      <c r="C17" s="41" t="str">
        <f t="shared" ca="1" si="3"/>
        <v>AQ2RR</v>
      </c>
      <c r="D17" s="41" t="str">
        <f>IF($F17="sortie en cours d'année",'Base de données'!$B17,"-")</f>
        <v>AQ2RR</v>
      </c>
      <c r="E17" s="41" t="str">
        <f>IF($H17="entrée en cours d'année",'Base de données'!$B17,"-")</f>
        <v>-</v>
      </c>
      <c r="F17" s="37" t="str">
        <f t="shared" si="0"/>
        <v>sortie en cours d'année</v>
      </c>
      <c r="G17" s="37">
        <f>IF($J17="mouvement",_xlfn.XLOOKUP('Base de données'!$B17,$V:$V,$V:$V,0),"")</f>
        <v>0</v>
      </c>
      <c r="H17" s="37" t="str">
        <f t="shared" si="1"/>
        <v/>
      </c>
      <c r="I17" s="37" t="str">
        <f>IF($J17="mouvement",_xlfn.XLOOKUP('Base de données'!$B17,$K:$K,$K:$K,0),"")</f>
        <v>AQ2RR</v>
      </c>
      <c r="J17" s="38" t="str">
        <f>IF(AND(Y17&lt;&gt;MAX(Y:Y),COUNTIF(K17:V17,'Base de données'!$B17)&gt;0),"mouvement","")</f>
        <v>mouvement</v>
      </c>
      <c r="K17" s="39" t="str">
        <f>IF(K$1&gt;$AE$1,"-",IFERROR(IF(DATEDIF('Base de données'!$A17,K$1,"d")&lt;&gt;0,"",'Base de données'!$B17),""))</f>
        <v>AQ2RR</v>
      </c>
      <c r="L17" s="39" t="str">
        <f>IF(L$1&gt;$AE$1,"-",IFERROR(IF(DATEDIF('Base de données'!$A17,L$1,"d")&lt;&gt;0,"",'Base de données'!$B17),""))</f>
        <v/>
      </c>
      <c r="M17" s="39" t="str">
        <f>IF(M$1&gt;$AE$1,"-",IFERROR(IF(DATEDIF('Base de données'!$A17,M$1,"d")&lt;&gt;0,"",'Base de données'!$B17),""))</f>
        <v/>
      </c>
      <c r="N17" s="39" t="str">
        <f>IF(N$1&gt;$AE$1,"-",IFERROR(IF(DATEDIF('Base de données'!$A17,N$1,"d")&lt;&gt;0,"",'Base de données'!$B17),""))</f>
        <v/>
      </c>
      <c r="O17" s="39" t="str">
        <f>IF(O$1&gt;$AE$1,"-",IFERROR(IF(DATEDIF('Base de données'!$A17,O$1,"d")&lt;&gt;0,"",'Base de données'!$B17),""))</f>
        <v/>
      </c>
      <c r="P17" s="39" t="str">
        <f>IF(P$1&gt;$AE$1,"-",IFERROR(IF(DATEDIF('Base de données'!$A17,P$1,"d")&lt;&gt;0,"",'Base de données'!$B17),""))</f>
        <v/>
      </c>
      <c r="Q17" s="39" t="str">
        <f>IF(Q$1&gt;$AE$1,"-",IFERROR(IF(DATEDIF('Base de données'!$A17,Q$1,"d")&lt;&gt;0,"",'Base de données'!$B17),""))</f>
        <v/>
      </c>
      <c r="R17" s="39" t="str">
        <f>IF(R$1&gt;$AE$1,"-",IFERROR(IF(DATEDIF('Base de données'!$A17,R$1,"d")&lt;&gt;0,"",'Base de données'!$B17),""))</f>
        <v/>
      </c>
      <c r="S17" s="39" t="str">
        <f>IF(S$1&gt;$AE$1,"-",IFERROR(IF(DATEDIF('Base de données'!$A17,S$1,"d")&lt;&gt;0,"",'Base de données'!$B17),""))</f>
        <v/>
      </c>
      <c r="T17" s="39" t="str">
        <f>IF(T$1&gt;$AE$1,"-",IFERROR(IF(DATEDIF('Base de données'!$A17,T$1,"d")&lt;&gt;0,"",'Base de données'!$B17),""))</f>
        <v/>
      </c>
      <c r="U17" s="39" t="str">
        <f>IF(U$1&gt;$AE$1,"-",IFERROR(IF(DATEDIF('Base de données'!$A17,U$1,"d")&lt;&gt;0,"",'Base de données'!$B17),""))</f>
        <v/>
      </c>
      <c r="V17" s="39" t="str">
        <f>IF(V$1&gt;$AE$1,"-",IFERROR(IF(DATEDIF('Base de données'!$A17,V$1,"d")&lt;&gt;0,"",'Base de données'!$B17),""))</f>
        <v/>
      </c>
      <c r="W17" s="34"/>
      <c r="X17" s="30" t="str">
        <f>'Base de données'!$C17&amp;" "&amp;'Base de données'!$D17</f>
        <v>Antoine Noémi</v>
      </c>
      <c r="Y17" s="31">
        <f>COUNTIF('Base de données'!$B:$B,'Base de données'!$B17)</f>
        <v>10</v>
      </c>
      <c r="AA17" s="87" cm="1">
        <f t="array" aca="1" ref="AA17" ca="1">INDIRECT("'Base de données'!A" &amp; ROW(Y17))</f>
        <v>45658</v>
      </c>
      <c r="AB17" s="51" t="str" cm="1">
        <f t="array" aca="1" ref="AB17" ca="1">INDIRECT("'Base de données'!B" &amp; ROW(Z17))</f>
        <v>AQ2RR</v>
      </c>
    </row>
    <row r="18" spans="1:28" x14ac:dyDescent="0.3">
      <c r="A18" s="41" t="str">
        <f ca="1">IF(IF(AND($B18&lt;&gt;"-",$B18=$E18),"Entrée et sortie","-")="Entrée et sortie",'Base de données'!$B18,"-")</f>
        <v>-</v>
      </c>
      <c r="B18" s="41" t="str">
        <f t="shared" ca="1" si="2"/>
        <v>-</v>
      </c>
      <c r="C18" s="41" t="str">
        <f t="shared" ca="1" si="3"/>
        <v>-</v>
      </c>
      <c r="D18" s="41" t="str">
        <f>IF($F18="sortie en cours d'année",'Base de données'!$B18,"-")</f>
        <v>-</v>
      </c>
      <c r="E18" s="41" t="str">
        <f>IF($H18="entrée en cours d'année",'Base de données'!$B18,"-")</f>
        <v>-</v>
      </c>
      <c r="F18" s="37" t="str">
        <f t="shared" si="0"/>
        <v/>
      </c>
      <c r="G18" s="37" t="str">
        <f>IF($J18="mouvement",_xlfn.XLOOKUP('Base de données'!$B18,$V:$V,$V:$V,0),"")</f>
        <v/>
      </c>
      <c r="H18" s="37" t="str">
        <f t="shared" si="1"/>
        <v/>
      </c>
      <c r="I18" s="37" t="str">
        <f>IF($J18="mouvement",_xlfn.XLOOKUP('Base de données'!$B18,$K:$K,$K:$K,0),"")</f>
        <v/>
      </c>
      <c r="J18" s="38" t="str">
        <f>IF(AND(Y18&lt;&gt;MAX(Y:Y),COUNTIF(K18:V18,'Base de données'!$B18)&gt;0),"mouvement","")</f>
        <v/>
      </c>
      <c r="K18" s="39" t="str">
        <f>IF(K$1&gt;$AE$1,"-",IFERROR(IF(DATEDIF('Base de données'!$A18,K$1,"d")&lt;&gt;0,"",'Base de données'!$B18),""))</f>
        <v>U3BKH</v>
      </c>
      <c r="L18" s="39" t="str">
        <f>IF(L$1&gt;$AE$1,"-",IFERROR(IF(DATEDIF('Base de données'!$A18,L$1,"d")&lt;&gt;0,"",'Base de données'!$B18),""))</f>
        <v/>
      </c>
      <c r="M18" s="39" t="str">
        <f>IF(M$1&gt;$AE$1,"-",IFERROR(IF(DATEDIF('Base de données'!$A18,M$1,"d")&lt;&gt;0,"",'Base de données'!$B18),""))</f>
        <v/>
      </c>
      <c r="N18" s="39" t="str">
        <f>IF(N$1&gt;$AE$1,"-",IFERROR(IF(DATEDIF('Base de données'!$A18,N$1,"d")&lt;&gt;0,"",'Base de données'!$B18),""))</f>
        <v/>
      </c>
      <c r="O18" s="39" t="str">
        <f>IF(O$1&gt;$AE$1,"-",IFERROR(IF(DATEDIF('Base de données'!$A18,O$1,"d")&lt;&gt;0,"",'Base de données'!$B18),""))</f>
        <v/>
      </c>
      <c r="P18" s="39" t="str">
        <f>IF(P$1&gt;$AE$1,"-",IFERROR(IF(DATEDIF('Base de données'!$A18,P$1,"d")&lt;&gt;0,"",'Base de données'!$B18),""))</f>
        <v/>
      </c>
      <c r="Q18" s="39" t="str">
        <f>IF(Q$1&gt;$AE$1,"-",IFERROR(IF(DATEDIF('Base de données'!$A18,Q$1,"d")&lt;&gt;0,"",'Base de données'!$B18),""))</f>
        <v/>
      </c>
      <c r="R18" s="39" t="str">
        <f>IF(R$1&gt;$AE$1,"-",IFERROR(IF(DATEDIF('Base de données'!$A18,R$1,"d")&lt;&gt;0,"",'Base de données'!$B18),""))</f>
        <v/>
      </c>
      <c r="S18" s="39" t="str">
        <f>IF(S$1&gt;$AE$1,"-",IFERROR(IF(DATEDIF('Base de données'!$A18,S$1,"d")&lt;&gt;0,"",'Base de données'!$B18),""))</f>
        <v/>
      </c>
      <c r="T18" s="39" t="str">
        <f>IF(T$1&gt;$AE$1,"-",IFERROR(IF(DATEDIF('Base de données'!$A18,T$1,"d")&lt;&gt;0,"",'Base de données'!$B18),""))</f>
        <v/>
      </c>
      <c r="U18" s="39" t="str">
        <f>IF(U$1&gt;$AE$1,"-",IFERROR(IF(DATEDIF('Base de données'!$A18,U$1,"d")&lt;&gt;0,"",'Base de données'!$B18),""))</f>
        <v/>
      </c>
      <c r="V18" s="39" t="str">
        <f>IF(V$1&gt;$AE$1,"-",IFERROR(IF(DATEDIF('Base de données'!$A18,V$1,"d")&lt;&gt;0,"",'Base de données'!$B18),""))</f>
        <v/>
      </c>
      <c r="W18" s="34"/>
      <c r="X18" s="30" t="str">
        <f>'Base de données'!$C18&amp;" "&amp;'Base de données'!$D18</f>
        <v>Chevalier Roland</v>
      </c>
      <c r="Y18" s="31">
        <f>COUNTIF('Base de données'!$B:$B,'Base de données'!$B18)</f>
        <v>12</v>
      </c>
      <c r="AA18" s="87" cm="1">
        <f t="array" aca="1" ref="AA18" ca="1">INDIRECT("'Base de données'!A" &amp; ROW(Y18))</f>
        <v>45658</v>
      </c>
      <c r="AB18" s="51" t="str" cm="1">
        <f t="array" aca="1" ref="AB18" ca="1">INDIRECT("'Base de données'!B" &amp; ROW(Z18))</f>
        <v>U3BKH</v>
      </c>
    </row>
    <row r="19" spans="1:28" x14ac:dyDescent="0.3">
      <c r="A19" s="41" t="str">
        <f ca="1">IF(IF(AND($B19&lt;&gt;"-",$B19=$E19),"Entrée et sortie","-")="Entrée et sortie",'Base de données'!$B19,"-")</f>
        <v>-</v>
      </c>
      <c r="B19" s="41" t="str">
        <f t="shared" ca="1" si="2"/>
        <v>JU3RW</v>
      </c>
      <c r="C19" s="41" t="str">
        <f t="shared" ca="1" si="3"/>
        <v>JU3RW</v>
      </c>
      <c r="D19" s="41" t="str">
        <f>IF($F19="sortie en cours d'année",'Base de données'!$B19,"-")</f>
        <v>JU3RW</v>
      </c>
      <c r="E19" s="41" t="str">
        <f>IF($H19="entrée en cours d'année",'Base de données'!$B19,"-")</f>
        <v>-</v>
      </c>
      <c r="F19" s="37" t="str">
        <f t="shared" si="0"/>
        <v>sortie en cours d'année</v>
      </c>
      <c r="G19" s="37">
        <f>IF($J19="mouvement",_xlfn.XLOOKUP('Base de données'!$B19,$V:$V,$V:$V,0),"")</f>
        <v>0</v>
      </c>
      <c r="H19" s="37" t="str">
        <f t="shared" si="1"/>
        <v/>
      </c>
      <c r="I19" s="37" t="str">
        <f>IF($J19="mouvement",_xlfn.XLOOKUP('Base de données'!$B19,$K:$K,$K:$K,0),"")</f>
        <v>JU3RW</v>
      </c>
      <c r="J19" s="38" t="str">
        <f>IF(AND(Y19&lt;&gt;MAX(Y:Y),COUNTIF(K19:V19,'Base de données'!$B19)&gt;0),"mouvement","")</f>
        <v>mouvement</v>
      </c>
      <c r="K19" s="39" t="str">
        <f>IF(K$1&gt;$AE$1,"-",IFERROR(IF(DATEDIF('Base de données'!$A19,K$1,"d")&lt;&gt;0,"",'Base de données'!$B19),""))</f>
        <v>JU3RW</v>
      </c>
      <c r="L19" s="39" t="str">
        <f>IF(L$1&gt;$AE$1,"-",IFERROR(IF(DATEDIF('Base de données'!$A19,L$1,"d")&lt;&gt;0,"",'Base de données'!$B19),""))</f>
        <v/>
      </c>
      <c r="M19" s="39" t="str">
        <f>IF(M$1&gt;$AE$1,"-",IFERROR(IF(DATEDIF('Base de données'!$A19,M$1,"d")&lt;&gt;0,"",'Base de données'!$B19),""))</f>
        <v/>
      </c>
      <c r="N19" s="39" t="str">
        <f>IF(N$1&gt;$AE$1,"-",IFERROR(IF(DATEDIF('Base de données'!$A19,N$1,"d")&lt;&gt;0,"",'Base de données'!$B19),""))</f>
        <v/>
      </c>
      <c r="O19" s="39" t="str">
        <f>IF(O$1&gt;$AE$1,"-",IFERROR(IF(DATEDIF('Base de données'!$A19,O$1,"d")&lt;&gt;0,"",'Base de données'!$B19),""))</f>
        <v/>
      </c>
      <c r="P19" s="39" t="str">
        <f>IF(P$1&gt;$AE$1,"-",IFERROR(IF(DATEDIF('Base de données'!$A19,P$1,"d")&lt;&gt;0,"",'Base de données'!$B19),""))</f>
        <v/>
      </c>
      <c r="Q19" s="39" t="str">
        <f>IF(Q$1&gt;$AE$1,"-",IFERROR(IF(DATEDIF('Base de données'!$A19,Q$1,"d")&lt;&gt;0,"",'Base de données'!$B19),""))</f>
        <v/>
      </c>
      <c r="R19" s="39" t="str">
        <f>IF(R$1&gt;$AE$1,"-",IFERROR(IF(DATEDIF('Base de données'!$A19,R$1,"d")&lt;&gt;0,"",'Base de données'!$B19),""))</f>
        <v/>
      </c>
      <c r="S19" s="39" t="str">
        <f>IF(S$1&gt;$AE$1,"-",IFERROR(IF(DATEDIF('Base de données'!$A19,S$1,"d")&lt;&gt;0,"",'Base de données'!$B19),""))</f>
        <v/>
      </c>
      <c r="T19" s="39" t="str">
        <f>IF(T$1&gt;$AE$1,"-",IFERROR(IF(DATEDIF('Base de données'!$A19,T$1,"d")&lt;&gt;0,"",'Base de données'!$B19),""))</f>
        <v/>
      </c>
      <c r="U19" s="39" t="str">
        <f>IF(U$1&gt;$AE$1,"-",IFERROR(IF(DATEDIF('Base de données'!$A19,U$1,"d")&lt;&gt;0,"",'Base de données'!$B19),""))</f>
        <v/>
      </c>
      <c r="V19" s="39" t="str">
        <f>IF(V$1&gt;$AE$1,"-",IFERROR(IF(DATEDIF('Base de données'!$A19,V$1,"d")&lt;&gt;0,"",'Base de données'!$B19),""))</f>
        <v/>
      </c>
      <c r="W19" s="34"/>
      <c r="X19" s="30" t="str">
        <f>'Base de données'!$C19&amp;" "&amp;'Base de données'!$D19</f>
        <v>Dijoux Laurent</v>
      </c>
      <c r="Y19" s="31">
        <f>COUNTIF('Base de données'!$B:$B,'Base de données'!$B19)</f>
        <v>2</v>
      </c>
      <c r="AA19" s="87" cm="1">
        <f t="array" aca="1" ref="AA19" ca="1">INDIRECT("'Base de données'!A" &amp; ROW(Y19))</f>
        <v>45658</v>
      </c>
      <c r="AB19" s="51" t="str" cm="1">
        <f t="array" aca="1" ref="AB19" ca="1">INDIRECT("'Base de données'!B" &amp; ROW(Z19))</f>
        <v>JU3RW</v>
      </c>
    </row>
    <row r="20" spans="1:28" x14ac:dyDescent="0.3">
      <c r="A20" s="41" t="str">
        <f ca="1">IF(IF(AND($B20&lt;&gt;"-",$B20=$E20),"Entrée et sortie","-")="Entrée et sortie",'Base de données'!$B20,"-")</f>
        <v>-</v>
      </c>
      <c r="B20" s="41" t="str">
        <f t="shared" ca="1" si="2"/>
        <v>-</v>
      </c>
      <c r="C20" s="41" t="str">
        <f t="shared" ca="1" si="3"/>
        <v>-</v>
      </c>
      <c r="D20" s="41" t="str">
        <f>IF($F20="sortie en cours d'année",'Base de données'!$B20,"-")</f>
        <v>-</v>
      </c>
      <c r="E20" s="41" t="str">
        <f>IF($H20="entrée en cours d'année",'Base de données'!$B20,"-")</f>
        <v>-</v>
      </c>
      <c r="F20" s="37" t="str">
        <f t="shared" si="0"/>
        <v/>
      </c>
      <c r="G20" s="37" t="str">
        <f>IF($J20="mouvement",_xlfn.XLOOKUP('Base de données'!$B20,$V:$V,$V:$V,0),"")</f>
        <v/>
      </c>
      <c r="H20" s="37" t="str">
        <f t="shared" si="1"/>
        <v/>
      </c>
      <c r="I20" s="37" t="str">
        <f>IF($J20="mouvement",_xlfn.XLOOKUP('Base de données'!$B20,$K:$K,$K:$K,0),"")</f>
        <v/>
      </c>
      <c r="J20" s="38" t="str">
        <f>IF(AND(Y20&lt;&gt;MAX(Y:Y),COUNTIF(K20:V20,'Base de données'!$B20)&gt;0),"mouvement","")</f>
        <v/>
      </c>
      <c r="K20" s="39" t="str">
        <f>IF(K$1&gt;$AE$1,"-",IFERROR(IF(DATEDIF('Base de données'!$A20,K$1,"d")&lt;&gt;0,"",'Base de données'!$B20),""))</f>
        <v>HLXBT</v>
      </c>
      <c r="L20" s="39" t="str">
        <f>IF(L$1&gt;$AE$1,"-",IFERROR(IF(DATEDIF('Base de données'!$A20,L$1,"d")&lt;&gt;0,"",'Base de données'!$B20),""))</f>
        <v/>
      </c>
      <c r="M20" s="39" t="str">
        <f>IF(M$1&gt;$AE$1,"-",IFERROR(IF(DATEDIF('Base de données'!$A20,M$1,"d")&lt;&gt;0,"",'Base de données'!$B20),""))</f>
        <v/>
      </c>
      <c r="N20" s="39" t="str">
        <f>IF(N$1&gt;$AE$1,"-",IFERROR(IF(DATEDIF('Base de données'!$A20,N$1,"d")&lt;&gt;0,"",'Base de données'!$B20),""))</f>
        <v/>
      </c>
      <c r="O20" s="39" t="str">
        <f>IF(O$1&gt;$AE$1,"-",IFERROR(IF(DATEDIF('Base de données'!$A20,O$1,"d")&lt;&gt;0,"",'Base de données'!$B20),""))</f>
        <v/>
      </c>
      <c r="P20" s="39" t="str">
        <f>IF(P$1&gt;$AE$1,"-",IFERROR(IF(DATEDIF('Base de données'!$A20,P$1,"d")&lt;&gt;0,"",'Base de données'!$B20),""))</f>
        <v/>
      </c>
      <c r="Q20" s="39" t="str">
        <f>IF(Q$1&gt;$AE$1,"-",IFERROR(IF(DATEDIF('Base de données'!$A20,Q$1,"d")&lt;&gt;0,"",'Base de données'!$B20),""))</f>
        <v/>
      </c>
      <c r="R20" s="39" t="str">
        <f>IF(R$1&gt;$AE$1,"-",IFERROR(IF(DATEDIF('Base de données'!$A20,R$1,"d")&lt;&gt;0,"",'Base de données'!$B20),""))</f>
        <v/>
      </c>
      <c r="S20" s="39" t="str">
        <f>IF(S$1&gt;$AE$1,"-",IFERROR(IF(DATEDIF('Base de données'!$A20,S$1,"d")&lt;&gt;0,"",'Base de données'!$B20),""))</f>
        <v/>
      </c>
      <c r="T20" s="39" t="str">
        <f>IF(T$1&gt;$AE$1,"-",IFERROR(IF(DATEDIF('Base de données'!$A20,T$1,"d")&lt;&gt;0,"",'Base de données'!$B20),""))</f>
        <v/>
      </c>
      <c r="U20" s="39" t="str">
        <f>IF(U$1&gt;$AE$1,"-",IFERROR(IF(DATEDIF('Base de données'!$A20,U$1,"d")&lt;&gt;0,"",'Base de données'!$B20),""))</f>
        <v/>
      </c>
      <c r="V20" s="39" t="str">
        <f>IF(V$1&gt;$AE$1,"-",IFERROR(IF(DATEDIF('Base de données'!$A20,V$1,"d")&lt;&gt;0,"",'Base de données'!$B20),""))</f>
        <v/>
      </c>
      <c r="W20" s="34"/>
      <c r="X20" s="30" t="str">
        <f>'Base de données'!$C20&amp;" "&amp;'Base de données'!$D20</f>
        <v>Gautier Noémi</v>
      </c>
      <c r="Y20" s="31">
        <f>COUNTIF('Base de données'!$B:$B,'Base de données'!$B20)</f>
        <v>12</v>
      </c>
      <c r="AA20" s="87" cm="1">
        <f t="array" aca="1" ref="AA20" ca="1">INDIRECT("'Base de données'!A" &amp; ROW(Y20))</f>
        <v>45658</v>
      </c>
      <c r="AB20" s="51" t="str" cm="1">
        <f t="array" aca="1" ref="AB20" ca="1">INDIRECT("'Base de données'!B" &amp; ROW(Z20))</f>
        <v>HLXBT</v>
      </c>
    </row>
    <row r="21" spans="1:28" x14ac:dyDescent="0.3">
      <c r="A21" s="41" t="str">
        <f ca="1">IF(IF(AND($B21&lt;&gt;"-",$B21=$E21),"Entrée et sortie","-")="Entrée et sortie",'Base de données'!$B21,"-")</f>
        <v>-</v>
      </c>
      <c r="B21" s="41" t="str">
        <f t="shared" ca="1" si="2"/>
        <v>-</v>
      </c>
      <c r="C21" s="41" t="str">
        <f t="shared" ca="1" si="3"/>
        <v>-</v>
      </c>
      <c r="D21" s="41" t="str">
        <f>IF($F21="sortie en cours d'année",'Base de données'!$B21,"-")</f>
        <v>-</v>
      </c>
      <c r="E21" s="41" t="str">
        <f>IF($H21="entrée en cours d'année",'Base de données'!$B21,"-")</f>
        <v>-</v>
      </c>
      <c r="F21" s="37" t="str">
        <f t="shared" si="0"/>
        <v/>
      </c>
      <c r="G21" s="37" t="str">
        <f>IF($J21="mouvement",_xlfn.XLOOKUP('Base de données'!$B21,$V:$V,$V:$V,0),"")</f>
        <v/>
      </c>
      <c r="H21" s="37" t="str">
        <f t="shared" si="1"/>
        <v/>
      </c>
      <c r="I21" s="37" t="str">
        <f>IF($J21="mouvement",_xlfn.XLOOKUP('Base de données'!$B21,$K:$K,$K:$K,0),"")</f>
        <v/>
      </c>
      <c r="J21" s="38" t="str">
        <f>IF(AND(Y21&lt;&gt;MAX(Y:Y),COUNTIF(K21:V21,'Base de données'!$B21)&gt;0),"mouvement","")</f>
        <v/>
      </c>
      <c r="K21" s="39" t="str">
        <f>IF(K$1&gt;$AE$1,"-",IFERROR(IF(DATEDIF('Base de données'!$A21,K$1,"d")&lt;&gt;0,"",'Base de données'!$B21),""))</f>
        <v>XLFAU</v>
      </c>
      <c r="L21" s="39" t="str">
        <f>IF(L$1&gt;$AE$1,"-",IFERROR(IF(DATEDIF('Base de données'!$A21,L$1,"d")&lt;&gt;0,"",'Base de données'!$B21),""))</f>
        <v/>
      </c>
      <c r="M21" s="39" t="str">
        <f>IF(M$1&gt;$AE$1,"-",IFERROR(IF(DATEDIF('Base de données'!$A21,M$1,"d")&lt;&gt;0,"",'Base de données'!$B21),""))</f>
        <v/>
      </c>
      <c r="N21" s="39" t="str">
        <f>IF(N$1&gt;$AE$1,"-",IFERROR(IF(DATEDIF('Base de données'!$A21,N$1,"d")&lt;&gt;0,"",'Base de données'!$B21),""))</f>
        <v/>
      </c>
      <c r="O21" s="39" t="str">
        <f>IF(O$1&gt;$AE$1,"-",IFERROR(IF(DATEDIF('Base de données'!$A21,O$1,"d")&lt;&gt;0,"",'Base de données'!$B21),""))</f>
        <v/>
      </c>
      <c r="P21" s="39" t="str">
        <f>IF(P$1&gt;$AE$1,"-",IFERROR(IF(DATEDIF('Base de données'!$A21,P$1,"d")&lt;&gt;0,"",'Base de données'!$B21),""))</f>
        <v/>
      </c>
      <c r="Q21" s="39" t="str">
        <f>IF(Q$1&gt;$AE$1,"-",IFERROR(IF(DATEDIF('Base de données'!$A21,Q$1,"d")&lt;&gt;0,"",'Base de données'!$B21),""))</f>
        <v/>
      </c>
      <c r="R21" s="39" t="str">
        <f>IF(R$1&gt;$AE$1,"-",IFERROR(IF(DATEDIF('Base de données'!$A21,R$1,"d")&lt;&gt;0,"",'Base de données'!$B21),""))</f>
        <v/>
      </c>
      <c r="S21" s="39" t="str">
        <f>IF(S$1&gt;$AE$1,"-",IFERROR(IF(DATEDIF('Base de données'!$A21,S$1,"d")&lt;&gt;0,"",'Base de données'!$B21),""))</f>
        <v/>
      </c>
      <c r="T21" s="39" t="str">
        <f>IF(T$1&gt;$AE$1,"-",IFERROR(IF(DATEDIF('Base de données'!$A21,T$1,"d")&lt;&gt;0,"",'Base de données'!$B21),""))</f>
        <v/>
      </c>
      <c r="U21" s="39" t="str">
        <f>IF(U$1&gt;$AE$1,"-",IFERROR(IF(DATEDIF('Base de données'!$A21,U$1,"d")&lt;&gt;0,"",'Base de données'!$B21),""))</f>
        <v/>
      </c>
      <c r="V21" s="39" t="str">
        <f>IF(V$1&gt;$AE$1,"-",IFERROR(IF(DATEDIF('Base de données'!$A21,V$1,"d")&lt;&gt;0,"",'Base de données'!$B21),""))</f>
        <v/>
      </c>
      <c r="W21" s="34"/>
      <c r="X21" s="30" t="str">
        <f>'Base de données'!$C21&amp;" "&amp;'Base de données'!$D21</f>
        <v>Laine Marine</v>
      </c>
      <c r="Y21" s="31">
        <f>COUNTIF('Base de données'!$B:$B,'Base de données'!$B21)</f>
        <v>12</v>
      </c>
      <c r="AA21" s="87" cm="1">
        <f t="array" aca="1" ref="AA21" ca="1">INDIRECT("'Base de données'!A" &amp; ROW(Y21))</f>
        <v>45658</v>
      </c>
      <c r="AB21" s="51" t="str" cm="1">
        <f t="array" aca="1" ref="AB21" ca="1">INDIRECT("'Base de données'!B" &amp; ROW(Z21))</f>
        <v>XLFAU</v>
      </c>
    </row>
    <row r="22" spans="1:28" x14ac:dyDescent="0.3">
      <c r="A22" s="41" t="str">
        <f ca="1">IF(IF(AND($B22&lt;&gt;"-",$B22=$E22),"Entrée et sortie","-")="Entrée et sortie",'Base de données'!$B22,"-")</f>
        <v>-</v>
      </c>
      <c r="B22" s="41" t="str">
        <f t="shared" ca="1" si="2"/>
        <v>-</v>
      </c>
      <c r="C22" s="41" t="str">
        <f t="shared" ca="1" si="3"/>
        <v>-</v>
      </c>
      <c r="D22" s="41" t="str">
        <f>IF($F22="sortie en cours d'année",'Base de données'!$B22,"-")</f>
        <v>-</v>
      </c>
      <c r="E22" s="41" t="str">
        <f>IF($H22="entrée en cours d'année",'Base de données'!$B22,"-")</f>
        <v>-</v>
      </c>
      <c r="F22" s="37" t="str">
        <f t="shared" si="0"/>
        <v/>
      </c>
      <c r="G22" s="37" t="str">
        <f>IF($J22="mouvement",_xlfn.XLOOKUP('Base de données'!$B22,$V:$V,$V:$V,0),"")</f>
        <v/>
      </c>
      <c r="H22" s="37" t="str">
        <f t="shared" si="1"/>
        <v/>
      </c>
      <c r="I22" s="37" t="str">
        <f>IF($J22="mouvement",_xlfn.XLOOKUP('Base de données'!$B22,$K:$K,$K:$K,0),"")</f>
        <v/>
      </c>
      <c r="J22" s="38" t="str">
        <f>IF(AND(Y22&lt;&gt;MAX(Y:Y),COUNTIF(K22:V22,'Base de données'!$B22)&gt;0),"mouvement","")</f>
        <v/>
      </c>
      <c r="K22" s="39" t="str">
        <f>IF(K$1&gt;$AE$1,"-",IFERROR(IF(DATEDIF('Base de données'!$A22,K$1,"d")&lt;&gt;0,"",'Base de données'!$B22),""))</f>
        <v>NAMYB</v>
      </c>
      <c r="L22" s="39" t="str">
        <f>IF(L$1&gt;$AE$1,"-",IFERROR(IF(DATEDIF('Base de données'!$A22,L$1,"d")&lt;&gt;0,"",'Base de données'!$B22),""))</f>
        <v/>
      </c>
      <c r="M22" s="39" t="str">
        <f>IF(M$1&gt;$AE$1,"-",IFERROR(IF(DATEDIF('Base de données'!$A22,M$1,"d")&lt;&gt;0,"",'Base de données'!$B22),""))</f>
        <v/>
      </c>
      <c r="N22" s="39" t="str">
        <f>IF(N$1&gt;$AE$1,"-",IFERROR(IF(DATEDIF('Base de données'!$A22,N$1,"d")&lt;&gt;0,"",'Base de données'!$B22),""))</f>
        <v/>
      </c>
      <c r="O22" s="39" t="str">
        <f>IF(O$1&gt;$AE$1,"-",IFERROR(IF(DATEDIF('Base de données'!$A22,O$1,"d")&lt;&gt;0,"",'Base de données'!$B22),""))</f>
        <v/>
      </c>
      <c r="P22" s="39" t="str">
        <f>IF(P$1&gt;$AE$1,"-",IFERROR(IF(DATEDIF('Base de données'!$A22,P$1,"d")&lt;&gt;0,"",'Base de données'!$B22),""))</f>
        <v/>
      </c>
      <c r="Q22" s="39" t="str">
        <f>IF(Q$1&gt;$AE$1,"-",IFERROR(IF(DATEDIF('Base de données'!$A22,Q$1,"d")&lt;&gt;0,"",'Base de données'!$B22),""))</f>
        <v/>
      </c>
      <c r="R22" s="39" t="str">
        <f>IF(R$1&gt;$AE$1,"-",IFERROR(IF(DATEDIF('Base de données'!$A22,R$1,"d")&lt;&gt;0,"",'Base de données'!$B22),""))</f>
        <v/>
      </c>
      <c r="S22" s="39" t="str">
        <f>IF(S$1&gt;$AE$1,"-",IFERROR(IF(DATEDIF('Base de données'!$A22,S$1,"d")&lt;&gt;0,"",'Base de données'!$B22),""))</f>
        <v/>
      </c>
      <c r="T22" s="39" t="str">
        <f>IF(T$1&gt;$AE$1,"-",IFERROR(IF(DATEDIF('Base de données'!$A22,T$1,"d")&lt;&gt;0,"",'Base de données'!$B22),""))</f>
        <v/>
      </c>
      <c r="U22" s="39" t="str">
        <f>IF(U$1&gt;$AE$1,"-",IFERROR(IF(DATEDIF('Base de données'!$A22,U$1,"d")&lt;&gt;0,"",'Base de données'!$B22),""))</f>
        <v/>
      </c>
      <c r="V22" s="39" t="str">
        <f>IF(V$1&gt;$AE$1,"-",IFERROR(IF(DATEDIF('Base de données'!$A22,V$1,"d")&lt;&gt;0,"",'Base de données'!$B22),""))</f>
        <v/>
      </c>
      <c r="W22" s="34"/>
      <c r="X22" s="30" t="str">
        <f>'Base de données'!$C22&amp;" "&amp;'Base de données'!$D22</f>
        <v>Da Costa Maggie</v>
      </c>
      <c r="Y22" s="31">
        <f>COUNTIF('Base de données'!$B:$B,'Base de données'!$B22)</f>
        <v>12</v>
      </c>
      <c r="AA22" s="87" cm="1">
        <f t="array" aca="1" ref="AA22" ca="1">INDIRECT("'Base de données'!A" &amp; ROW(Y22))</f>
        <v>45658</v>
      </c>
      <c r="AB22" s="51" t="str" cm="1">
        <f t="array" aca="1" ref="AB22" ca="1">INDIRECT("'Base de données'!B" &amp; ROW(Z22))</f>
        <v>NAMYB</v>
      </c>
    </row>
    <row r="23" spans="1:28" x14ac:dyDescent="0.3">
      <c r="A23" s="41" t="str">
        <f ca="1">IF(IF(AND($B23&lt;&gt;"-",$B23=$E23),"Entrée et sortie","-")="Entrée et sortie",'Base de données'!$B23,"-")</f>
        <v>-</v>
      </c>
      <c r="B23" s="41" t="str">
        <f t="shared" ca="1" si="2"/>
        <v>-</v>
      </c>
      <c r="C23" s="41" t="str">
        <f t="shared" ca="1" si="3"/>
        <v>-</v>
      </c>
      <c r="D23" s="41" t="str">
        <f>IF($F23="sortie en cours d'année",'Base de données'!$B23,"-")</f>
        <v>-</v>
      </c>
      <c r="E23" s="41" t="str">
        <f>IF($H23="entrée en cours d'année",'Base de données'!$B23,"-")</f>
        <v>-</v>
      </c>
      <c r="F23" s="37" t="str">
        <f t="shared" si="0"/>
        <v/>
      </c>
      <c r="G23" s="37" t="str">
        <f>IF($J23="mouvement",_xlfn.XLOOKUP('Base de données'!$B23,$V:$V,$V:$V,0),"")</f>
        <v/>
      </c>
      <c r="H23" s="37" t="str">
        <f t="shared" si="1"/>
        <v/>
      </c>
      <c r="I23" s="37" t="str">
        <f>IF($J23="mouvement",_xlfn.XLOOKUP('Base de données'!$B23,$K:$K,$K:$K,0),"")</f>
        <v/>
      </c>
      <c r="J23" s="38" t="str">
        <f>IF(AND(Y23&lt;&gt;MAX(Y:Y),COUNTIF(K23:V23,'Base de données'!$B23)&gt;0),"mouvement","")</f>
        <v/>
      </c>
      <c r="K23" s="39" t="str">
        <f>IF(K$1&gt;$AE$1,"-",IFERROR(IF(DATEDIF('Base de données'!$A23,K$1,"d")&lt;&gt;0,"",'Base de données'!$B23),""))</f>
        <v>K1I44</v>
      </c>
      <c r="L23" s="39" t="str">
        <f>IF(L$1&gt;$AE$1,"-",IFERROR(IF(DATEDIF('Base de données'!$A23,L$1,"d")&lt;&gt;0,"",'Base de données'!$B23),""))</f>
        <v/>
      </c>
      <c r="M23" s="39" t="str">
        <f>IF(M$1&gt;$AE$1,"-",IFERROR(IF(DATEDIF('Base de données'!$A23,M$1,"d")&lt;&gt;0,"",'Base de données'!$B23),""))</f>
        <v/>
      </c>
      <c r="N23" s="39" t="str">
        <f>IF(N$1&gt;$AE$1,"-",IFERROR(IF(DATEDIF('Base de données'!$A23,N$1,"d")&lt;&gt;0,"",'Base de données'!$B23),""))</f>
        <v/>
      </c>
      <c r="O23" s="39" t="str">
        <f>IF(O$1&gt;$AE$1,"-",IFERROR(IF(DATEDIF('Base de données'!$A23,O$1,"d")&lt;&gt;0,"",'Base de données'!$B23),""))</f>
        <v/>
      </c>
      <c r="P23" s="39" t="str">
        <f>IF(P$1&gt;$AE$1,"-",IFERROR(IF(DATEDIF('Base de données'!$A23,P$1,"d")&lt;&gt;0,"",'Base de données'!$B23),""))</f>
        <v/>
      </c>
      <c r="Q23" s="39" t="str">
        <f>IF(Q$1&gt;$AE$1,"-",IFERROR(IF(DATEDIF('Base de données'!$A23,Q$1,"d")&lt;&gt;0,"",'Base de données'!$B23),""))</f>
        <v/>
      </c>
      <c r="R23" s="39" t="str">
        <f>IF(R$1&gt;$AE$1,"-",IFERROR(IF(DATEDIF('Base de données'!$A23,R$1,"d")&lt;&gt;0,"",'Base de données'!$B23),""))</f>
        <v/>
      </c>
      <c r="S23" s="39" t="str">
        <f>IF(S$1&gt;$AE$1,"-",IFERROR(IF(DATEDIF('Base de données'!$A23,S$1,"d")&lt;&gt;0,"",'Base de données'!$B23),""))</f>
        <v/>
      </c>
      <c r="T23" s="39" t="str">
        <f>IF(T$1&gt;$AE$1,"-",IFERROR(IF(DATEDIF('Base de données'!$A23,T$1,"d")&lt;&gt;0,"",'Base de données'!$B23),""))</f>
        <v/>
      </c>
      <c r="U23" s="39" t="str">
        <f>IF(U$1&gt;$AE$1,"-",IFERROR(IF(DATEDIF('Base de données'!$A23,U$1,"d")&lt;&gt;0,"",'Base de données'!$B23),""))</f>
        <v/>
      </c>
      <c r="V23" s="39" t="str">
        <f>IF(V$1&gt;$AE$1,"-",IFERROR(IF(DATEDIF('Base de données'!$A23,V$1,"d")&lt;&gt;0,"",'Base de données'!$B23),""))</f>
        <v/>
      </c>
      <c r="W23" s="34"/>
      <c r="X23" s="30" t="str">
        <f>'Base de données'!$C23&amp;" "&amp;'Base de données'!$D23</f>
        <v>Neveu Geneviève</v>
      </c>
      <c r="Y23" s="31">
        <f>COUNTIF('Base de données'!$B:$B,'Base de données'!$B23)</f>
        <v>12</v>
      </c>
      <c r="AA23" s="87" cm="1">
        <f t="array" aca="1" ref="AA23" ca="1">INDIRECT("'Base de données'!A" &amp; ROW(Y23))</f>
        <v>45658</v>
      </c>
      <c r="AB23" s="51" t="str" cm="1">
        <f t="array" aca="1" ref="AB23" ca="1">INDIRECT("'Base de données'!B" &amp; ROW(Z23))</f>
        <v>K1I44</v>
      </c>
    </row>
    <row r="24" spans="1:28" x14ac:dyDescent="0.3">
      <c r="A24" s="41" t="str">
        <f ca="1">IF(IF(AND($B24&lt;&gt;"-",$B24=$E24),"Entrée et sortie","-")="Entrée et sortie",'Base de données'!$B24,"-")</f>
        <v>-</v>
      </c>
      <c r="B24" s="41" t="str">
        <f t="shared" ca="1" si="2"/>
        <v>-</v>
      </c>
      <c r="C24" s="41" t="str">
        <f t="shared" ca="1" si="3"/>
        <v>-</v>
      </c>
      <c r="D24" s="41" t="str">
        <f>IF($F24="sortie en cours d'année",'Base de données'!$B24,"-")</f>
        <v>-</v>
      </c>
      <c r="E24" s="41" t="str">
        <f>IF($H24="entrée en cours d'année",'Base de données'!$B24,"-")</f>
        <v>-</v>
      </c>
      <c r="F24" s="37" t="str">
        <f t="shared" si="0"/>
        <v/>
      </c>
      <c r="G24" s="37" t="str">
        <f>IF($J24="mouvement",_xlfn.XLOOKUP('Base de données'!$B24,$V:$V,$V:$V,0),"")</f>
        <v/>
      </c>
      <c r="H24" s="37" t="str">
        <f t="shared" si="1"/>
        <v/>
      </c>
      <c r="I24" s="37" t="str">
        <f>IF($J24="mouvement",_xlfn.XLOOKUP('Base de données'!$B24,$K:$K,$K:$K,0),"")</f>
        <v/>
      </c>
      <c r="J24" s="38" t="str">
        <f>IF(AND(Y24&lt;&gt;MAX(Y:Y),COUNTIF(K24:V24,'Base de données'!$B24)&gt;0),"mouvement","")</f>
        <v/>
      </c>
      <c r="K24" s="39" t="str">
        <f>IF(K$1&gt;$AE$1,"-",IFERROR(IF(DATEDIF('Base de données'!$A24,K$1,"d")&lt;&gt;0,"",'Base de données'!$B24),""))</f>
        <v>GERRB</v>
      </c>
      <c r="L24" s="39" t="str">
        <f>IF(L$1&gt;$AE$1,"-",IFERROR(IF(DATEDIF('Base de données'!$A24,L$1,"d")&lt;&gt;0,"",'Base de données'!$B24),""))</f>
        <v/>
      </c>
      <c r="M24" s="39" t="str">
        <f>IF(M$1&gt;$AE$1,"-",IFERROR(IF(DATEDIF('Base de données'!$A24,M$1,"d")&lt;&gt;0,"",'Base de données'!$B24),""))</f>
        <v/>
      </c>
      <c r="N24" s="39" t="str">
        <f>IF(N$1&gt;$AE$1,"-",IFERROR(IF(DATEDIF('Base de données'!$A24,N$1,"d")&lt;&gt;0,"",'Base de données'!$B24),""))</f>
        <v/>
      </c>
      <c r="O24" s="39" t="str">
        <f>IF(O$1&gt;$AE$1,"-",IFERROR(IF(DATEDIF('Base de données'!$A24,O$1,"d")&lt;&gt;0,"",'Base de données'!$B24),""))</f>
        <v/>
      </c>
      <c r="P24" s="39" t="str">
        <f>IF(P$1&gt;$AE$1,"-",IFERROR(IF(DATEDIF('Base de données'!$A24,P$1,"d")&lt;&gt;0,"",'Base de données'!$B24),""))</f>
        <v/>
      </c>
      <c r="Q24" s="39" t="str">
        <f>IF(Q$1&gt;$AE$1,"-",IFERROR(IF(DATEDIF('Base de données'!$A24,Q$1,"d")&lt;&gt;0,"",'Base de données'!$B24),""))</f>
        <v/>
      </c>
      <c r="R24" s="39" t="str">
        <f>IF(R$1&gt;$AE$1,"-",IFERROR(IF(DATEDIF('Base de données'!$A24,R$1,"d")&lt;&gt;0,"",'Base de données'!$B24),""))</f>
        <v/>
      </c>
      <c r="S24" s="39" t="str">
        <f>IF(S$1&gt;$AE$1,"-",IFERROR(IF(DATEDIF('Base de données'!$A24,S$1,"d")&lt;&gt;0,"",'Base de données'!$B24),""))</f>
        <v/>
      </c>
      <c r="T24" s="39" t="str">
        <f>IF(T$1&gt;$AE$1,"-",IFERROR(IF(DATEDIF('Base de données'!$A24,T$1,"d")&lt;&gt;0,"",'Base de données'!$B24),""))</f>
        <v/>
      </c>
      <c r="U24" s="39" t="str">
        <f>IF(U$1&gt;$AE$1,"-",IFERROR(IF(DATEDIF('Base de données'!$A24,U$1,"d")&lt;&gt;0,"",'Base de données'!$B24),""))</f>
        <v/>
      </c>
      <c r="V24" s="39" t="str">
        <f>IF(V$1&gt;$AE$1,"-",IFERROR(IF(DATEDIF('Base de données'!$A24,V$1,"d")&lt;&gt;0,"",'Base de données'!$B24),""))</f>
        <v/>
      </c>
      <c r="W24" s="34"/>
      <c r="X24" s="30" t="str">
        <f>'Base de données'!$C24&amp;" "&amp;'Base de données'!$D24</f>
        <v>Fontaine Arthur</v>
      </c>
      <c r="Y24" s="31">
        <f>COUNTIF('Base de données'!$B:$B,'Base de données'!$B24)</f>
        <v>12</v>
      </c>
      <c r="AA24" s="87" cm="1">
        <f t="array" aca="1" ref="AA24" ca="1">INDIRECT("'Base de données'!A" &amp; ROW(Y24))</f>
        <v>45658</v>
      </c>
      <c r="AB24" s="51" t="str" cm="1">
        <f t="array" aca="1" ref="AB24" ca="1">INDIRECT("'Base de données'!B" &amp; ROW(Z24))</f>
        <v>GERRB</v>
      </c>
    </row>
    <row r="25" spans="1:28" x14ac:dyDescent="0.3">
      <c r="A25" s="41" t="str">
        <f ca="1">IF(IF(AND($B25&lt;&gt;"-",$B25=$E25),"Entrée et sortie","-")="Entrée et sortie",'Base de données'!$B25,"-")</f>
        <v>-</v>
      </c>
      <c r="B25" s="41" t="str">
        <f t="shared" ca="1" si="2"/>
        <v>-</v>
      </c>
      <c r="C25" s="41" t="str">
        <f t="shared" ca="1" si="3"/>
        <v>-</v>
      </c>
      <c r="D25" s="41" t="str">
        <f>IF($F25="sortie en cours d'année",'Base de données'!$B25,"-")</f>
        <v>-</v>
      </c>
      <c r="E25" s="41" t="str">
        <f>IF($H25="entrée en cours d'année",'Base de données'!$B25,"-")</f>
        <v>-</v>
      </c>
      <c r="F25" s="37" t="str">
        <f t="shared" si="0"/>
        <v/>
      </c>
      <c r="G25" s="37" t="str">
        <f>IF($J25="mouvement",_xlfn.XLOOKUP('Base de données'!$B25,$V:$V,$V:$V,0),"")</f>
        <v/>
      </c>
      <c r="H25" s="37" t="str">
        <f t="shared" si="1"/>
        <v/>
      </c>
      <c r="I25" s="37" t="str">
        <f>IF($J25="mouvement",_xlfn.XLOOKUP('Base de données'!$B25,$K:$K,$K:$K,0),"")</f>
        <v/>
      </c>
      <c r="J25" s="38" t="str">
        <f>IF(AND(Y25&lt;&gt;MAX(Y:Y),COUNTIF(K25:V25,'Base de données'!$B25)&gt;0),"mouvement","")</f>
        <v/>
      </c>
      <c r="K25" s="39" t="str">
        <f>IF(K$1&gt;$AE$1,"-",IFERROR(IF(DATEDIF('Base de données'!$A25,K$1,"d")&lt;&gt;0,"",'Base de données'!$B25),""))</f>
        <v>6ZPJJ</v>
      </c>
      <c r="L25" s="39" t="str">
        <f>IF(L$1&gt;$AE$1,"-",IFERROR(IF(DATEDIF('Base de données'!$A25,L$1,"d")&lt;&gt;0,"",'Base de données'!$B25),""))</f>
        <v/>
      </c>
      <c r="M25" s="39" t="str">
        <f>IF(M$1&gt;$AE$1,"-",IFERROR(IF(DATEDIF('Base de données'!$A25,M$1,"d")&lt;&gt;0,"",'Base de données'!$B25),""))</f>
        <v/>
      </c>
      <c r="N25" s="39" t="str">
        <f>IF(N$1&gt;$AE$1,"-",IFERROR(IF(DATEDIF('Base de données'!$A25,N$1,"d")&lt;&gt;0,"",'Base de données'!$B25),""))</f>
        <v/>
      </c>
      <c r="O25" s="39" t="str">
        <f>IF(O$1&gt;$AE$1,"-",IFERROR(IF(DATEDIF('Base de données'!$A25,O$1,"d")&lt;&gt;0,"",'Base de données'!$B25),""))</f>
        <v/>
      </c>
      <c r="P25" s="39" t="str">
        <f>IF(P$1&gt;$AE$1,"-",IFERROR(IF(DATEDIF('Base de données'!$A25,P$1,"d")&lt;&gt;0,"",'Base de données'!$B25),""))</f>
        <v/>
      </c>
      <c r="Q25" s="39" t="str">
        <f>IF(Q$1&gt;$AE$1,"-",IFERROR(IF(DATEDIF('Base de données'!$A25,Q$1,"d")&lt;&gt;0,"",'Base de données'!$B25),""))</f>
        <v/>
      </c>
      <c r="R25" s="39" t="str">
        <f>IF(R$1&gt;$AE$1,"-",IFERROR(IF(DATEDIF('Base de données'!$A25,R$1,"d")&lt;&gt;0,"",'Base de données'!$B25),""))</f>
        <v/>
      </c>
      <c r="S25" s="39" t="str">
        <f>IF(S$1&gt;$AE$1,"-",IFERROR(IF(DATEDIF('Base de données'!$A25,S$1,"d")&lt;&gt;0,"",'Base de données'!$B25),""))</f>
        <v/>
      </c>
      <c r="T25" s="39" t="str">
        <f>IF(T$1&gt;$AE$1,"-",IFERROR(IF(DATEDIF('Base de données'!$A25,T$1,"d")&lt;&gt;0,"",'Base de données'!$B25),""))</f>
        <v/>
      </c>
      <c r="U25" s="39" t="str">
        <f>IF(U$1&gt;$AE$1,"-",IFERROR(IF(DATEDIF('Base de données'!$A25,U$1,"d")&lt;&gt;0,"",'Base de données'!$B25),""))</f>
        <v/>
      </c>
      <c r="V25" s="39" t="str">
        <f>IF(V$1&gt;$AE$1,"-",IFERROR(IF(DATEDIF('Base de données'!$A25,V$1,"d")&lt;&gt;0,"",'Base de données'!$B25),""))</f>
        <v/>
      </c>
      <c r="W25" s="34"/>
      <c r="X25" s="30" t="str">
        <f>'Base de données'!$C25&amp;" "&amp;'Base de données'!$D25</f>
        <v>Laurent Adrienne</v>
      </c>
      <c r="Y25" s="31">
        <f>COUNTIF('Base de données'!$B:$B,'Base de données'!$B25)</f>
        <v>12</v>
      </c>
      <c r="AA25" s="87" cm="1">
        <f t="array" aca="1" ref="AA25" ca="1">INDIRECT("'Base de données'!A" &amp; ROW(Y25))</f>
        <v>45658</v>
      </c>
      <c r="AB25" s="51" t="str" cm="1">
        <f t="array" aca="1" ref="AB25" ca="1">INDIRECT("'Base de données'!B" &amp; ROW(Z25))</f>
        <v>6ZPJJ</v>
      </c>
    </row>
    <row r="26" spans="1:28" x14ac:dyDescent="0.3">
      <c r="A26" s="41" t="str">
        <f ca="1">IF(IF(AND($B26&lt;&gt;"-",$B26=$E26),"Entrée et sortie","-")="Entrée et sortie",'Base de données'!$B26,"-")</f>
        <v>-</v>
      </c>
      <c r="B26" s="41" t="str">
        <f t="shared" ca="1" si="2"/>
        <v>-</v>
      </c>
      <c r="C26" s="41" t="str">
        <f t="shared" ca="1" si="3"/>
        <v>-</v>
      </c>
      <c r="D26" s="41" t="str">
        <f>IF($F26="sortie en cours d'année",'Base de données'!$B26,"-")</f>
        <v>-</v>
      </c>
      <c r="E26" s="41" t="str">
        <f>IF($H26="entrée en cours d'année",'Base de données'!$B26,"-")</f>
        <v>-</v>
      </c>
      <c r="F26" s="37" t="str">
        <f t="shared" si="0"/>
        <v/>
      </c>
      <c r="G26" s="37" t="str">
        <f>IF($J26="mouvement",_xlfn.XLOOKUP('Base de données'!$B26,$V:$V,$V:$V,0),"")</f>
        <v/>
      </c>
      <c r="H26" s="37" t="str">
        <f t="shared" si="1"/>
        <v/>
      </c>
      <c r="I26" s="37" t="str">
        <f>IF($J26="mouvement",_xlfn.XLOOKUP('Base de données'!$B26,$K:$K,$K:$K,0),"")</f>
        <v/>
      </c>
      <c r="J26" s="38" t="str">
        <f>IF(AND(Y26&lt;&gt;MAX(Y:Y),COUNTIF(K26:V26,'Base de données'!$B26)&gt;0),"mouvement","")</f>
        <v/>
      </c>
      <c r="K26" s="39" t="str">
        <f>IF(K$1&gt;$AE$1,"-",IFERROR(IF(DATEDIF('Base de données'!$A26,K$1,"d")&lt;&gt;0,"",'Base de données'!$B26),""))</f>
        <v>QXZRZ</v>
      </c>
      <c r="L26" s="39" t="str">
        <f>IF(L$1&gt;$AE$1,"-",IFERROR(IF(DATEDIF('Base de données'!$A26,L$1,"d")&lt;&gt;0,"",'Base de données'!$B26),""))</f>
        <v/>
      </c>
      <c r="M26" s="39" t="str">
        <f>IF(M$1&gt;$AE$1,"-",IFERROR(IF(DATEDIF('Base de données'!$A26,M$1,"d")&lt;&gt;0,"",'Base de données'!$B26),""))</f>
        <v/>
      </c>
      <c r="N26" s="39" t="str">
        <f>IF(N$1&gt;$AE$1,"-",IFERROR(IF(DATEDIF('Base de données'!$A26,N$1,"d")&lt;&gt;0,"",'Base de données'!$B26),""))</f>
        <v/>
      </c>
      <c r="O26" s="39" t="str">
        <f>IF(O$1&gt;$AE$1,"-",IFERROR(IF(DATEDIF('Base de données'!$A26,O$1,"d")&lt;&gt;0,"",'Base de données'!$B26),""))</f>
        <v/>
      </c>
      <c r="P26" s="39" t="str">
        <f>IF(P$1&gt;$AE$1,"-",IFERROR(IF(DATEDIF('Base de données'!$A26,P$1,"d")&lt;&gt;0,"",'Base de données'!$B26),""))</f>
        <v/>
      </c>
      <c r="Q26" s="39" t="str">
        <f>IF(Q$1&gt;$AE$1,"-",IFERROR(IF(DATEDIF('Base de données'!$A26,Q$1,"d")&lt;&gt;0,"",'Base de données'!$B26),""))</f>
        <v/>
      </c>
      <c r="R26" s="39" t="str">
        <f>IF(R$1&gt;$AE$1,"-",IFERROR(IF(DATEDIF('Base de données'!$A26,R$1,"d")&lt;&gt;0,"",'Base de données'!$B26),""))</f>
        <v/>
      </c>
      <c r="S26" s="39" t="str">
        <f>IF(S$1&gt;$AE$1,"-",IFERROR(IF(DATEDIF('Base de données'!$A26,S$1,"d")&lt;&gt;0,"",'Base de données'!$B26),""))</f>
        <v/>
      </c>
      <c r="T26" s="39" t="str">
        <f>IF(T$1&gt;$AE$1,"-",IFERROR(IF(DATEDIF('Base de données'!$A26,T$1,"d")&lt;&gt;0,"",'Base de données'!$B26),""))</f>
        <v/>
      </c>
      <c r="U26" s="39" t="str">
        <f>IF(U$1&gt;$AE$1,"-",IFERROR(IF(DATEDIF('Base de données'!$A26,U$1,"d")&lt;&gt;0,"",'Base de données'!$B26),""))</f>
        <v/>
      </c>
      <c r="V26" s="39" t="str">
        <f>IF(V$1&gt;$AE$1,"-",IFERROR(IF(DATEDIF('Base de données'!$A26,V$1,"d")&lt;&gt;0,"",'Base de données'!$B26),""))</f>
        <v/>
      </c>
      <c r="W26" s="34"/>
      <c r="X26" s="30" t="str">
        <f>'Base de données'!$C26&amp;" "&amp;'Base de données'!$D26</f>
        <v>Mallet William</v>
      </c>
      <c r="Y26" s="31">
        <f>COUNTIF('Base de données'!$B:$B,'Base de données'!$B26)</f>
        <v>12</v>
      </c>
      <c r="AA26" s="87" cm="1">
        <f t="array" aca="1" ref="AA26" ca="1">INDIRECT("'Base de données'!A" &amp; ROW(Y26))</f>
        <v>45658</v>
      </c>
      <c r="AB26" s="51" t="str" cm="1">
        <f t="array" aca="1" ref="AB26" ca="1">INDIRECT("'Base de données'!B" &amp; ROW(Z26))</f>
        <v>QXZRZ</v>
      </c>
    </row>
    <row r="27" spans="1:28" x14ac:dyDescent="0.3">
      <c r="A27" s="41" t="str">
        <f ca="1">IF(IF(AND($B27&lt;&gt;"-",$B27=$E27),"Entrée et sortie","-")="Entrée et sortie",'Base de données'!$B27,"-")</f>
        <v>-</v>
      </c>
      <c r="B27" s="41" t="str">
        <f t="shared" ca="1" si="2"/>
        <v>1RDZB</v>
      </c>
      <c r="C27" s="41" t="str">
        <f t="shared" ca="1" si="3"/>
        <v>1RDZB</v>
      </c>
      <c r="D27" s="41" t="str">
        <f>IF($F27="sortie en cours d'année",'Base de données'!$B27,"-")</f>
        <v>1RDZB</v>
      </c>
      <c r="E27" s="41" t="str">
        <f>IF($H27="entrée en cours d'année",'Base de données'!$B27,"-")</f>
        <v>-</v>
      </c>
      <c r="F27" s="37" t="str">
        <f t="shared" si="0"/>
        <v>sortie en cours d'année</v>
      </c>
      <c r="G27" s="37">
        <f>IF($J27="mouvement",_xlfn.XLOOKUP('Base de données'!$B27,$V:$V,$V:$V,0),"")</f>
        <v>0</v>
      </c>
      <c r="H27" s="37" t="str">
        <f t="shared" si="1"/>
        <v/>
      </c>
      <c r="I27" s="37" t="str">
        <f>IF($J27="mouvement",_xlfn.XLOOKUP('Base de données'!$B27,$K:$K,$K:$K,0),"")</f>
        <v>1RDZB</v>
      </c>
      <c r="J27" s="38" t="str">
        <f>IF(AND(Y27&lt;&gt;MAX(Y:Y),COUNTIF(K27:V27,'Base de données'!$B27)&gt;0),"mouvement","")</f>
        <v>mouvement</v>
      </c>
      <c r="K27" s="39" t="str">
        <f>IF(K$1&gt;$AE$1,"-",IFERROR(IF(DATEDIF('Base de données'!$A27,K$1,"d")&lt;&gt;0,"",'Base de données'!$B27),""))</f>
        <v>1RDZB</v>
      </c>
      <c r="L27" s="39" t="str">
        <f>IF(L$1&gt;$AE$1,"-",IFERROR(IF(DATEDIF('Base de données'!$A27,L$1,"d")&lt;&gt;0,"",'Base de données'!$B27),""))</f>
        <v/>
      </c>
      <c r="M27" s="39" t="str">
        <f>IF(M$1&gt;$AE$1,"-",IFERROR(IF(DATEDIF('Base de données'!$A27,M$1,"d")&lt;&gt;0,"",'Base de données'!$B27),""))</f>
        <v/>
      </c>
      <c r="N27" s="39" t="str">
        <f>IF(N$1&gt;$AE$1,"-",IFERROR(IF(DATEDIF('Base de données'!$A27,N$1,"d")&lt;&gt;0,"",'Base de données'!$B27),""))</f>
        <v/>
      </c>
      <c r="O27" s="39" t="str">
        <f>IF(O$1&gt;$AE$1,"-",IFERROR(IF(DATEDIF('Base de données'!$A27,O$1,"d")&lt;&gt;0,"",'Base de données'!$B27),""))</f>
        <v/>
      </c>
      <c r="P27" s="39" t="str">
        <f>IF(P$1&gt;$AE$1,"-",IFERROR(IF(DATEDIF('Base de données'!$A27,P$1,"d")&lt;&gt;0,"",'Base de données'!$B27),""))</f>
        <v/>
      </c>
      <c r="Q27" s="39" t="str">
        <f>IF(Q$1&gt;$AE$1,"-",IFERROR(IF(DATEDIF('Base de données'!$A27,Q$1,"d")&lt;&gt;0,"",'Base de données'!$B27),""))</f>
        <v/>
      </c>
      <c r="R27" s="39" t="str">
        <f>IF(R$1&gt;$AE$1,"-",IFERROR(IF(DATEDIF('Base de données'!$A27,R$1,"d")&lt;&gt;0,"",'Base de données'!$B27),""))</f>
        <v/>
      </c>
      <c r="S27" s="39" t="str">
        <f>IF(S$1&gt;$AE$1,"-",IFERROR(IF(DATEDIF('Base de données'!$A27,S$1,"d")&lt;&gt;0,"",'Base de données'!$B27),""))</f>
        <v/>
      </c>
      <c r="T27" s="39" t="str">
        <f>IF(T$1&gt;$AE$1,"-",IFERROR(IF(DATEDIF('Base de données'!$A27,T$1,"d")&lt;&gt;0,"",'Base de données'!$B27),""))</f>
        <v/>
      </c>
      <c r="U27" s="39" t="str">
        <f>IF(U$1&gt;$AE$1,"-",IFERROR(IF(DATEDIF('Base de données'!$A27,U$1,"d")&lt;&gt;0,"",'Base de données'!$B27),""))</f>
        <v/>
      </c>
      <c r="V27" s="39" t="str">
        <f>IF(V$1&gt;$AE$1,"-",IFERROR(IF(DATEDIF('Base de données'!$A27,V$1,"d")&lt;&gt;0,"",'Base de données'!$B27),""))</f>
        <v/>
      </c>
      <c r="W27" s="34"/>
      <c r="X27" s="30" t="str">
        <f>'Base de données'!$C27&amp;" "&amp;'Base de données'!$D27</f>
        <v>Camus Thierry</v>
      </c>
      <c r="Y27" s="31">
        <f>COUNTIF('Base de données'!$B:$B,'Base de données'!$B27)</f>
        <v>5</v>
      </c>
      <c r="AA27" s="87" cm="1">
        <f t="array" aca="1" ref="AA27" ca="1">INDIRECT("'Base de données'!A" &amp; ROW(Y27))</f>
        <v>45658</v>
      </c>
      <c r="AB27" s="51" t="str" cm="1">
        <f t="array" aca="1" ref="AB27" ca="1">INDIRECT("'Base de données'!B" &amp; ROW(Z27))</f>
        <v>1RDZB</v>
      </c>
    </row>
    <row r="28" spans="1:28" x14ac:dyDescent="0.3">
      <c r="A28" s="41" t="str">
        <f ca="1">IF(IF(AND($B28&lt;&gt;"-",$B28=$E28),"Entrée et sortie","-")="Entrée et sortie",'Base de données'!$B28,"-")</f>
        <v>-</v>
      </c>
      <c r="B28" s="41" t="str">
        <f t="shared" ca="1" si="2"/>
        <v>CUQ5O</v>
      </c>
      <c r="C28" s="41" t="str">
        <f t="shared" ca="1" si="3"/>
        <v>CUQ5O</v>
      </c>
      <c r="D28" s="41" t="str">
        <f>IF($F28="sortie en cours d'année",'Base de données'!$B28,"-")</f>
        <v>CUQ5O</v>
      </c>
      <c r="E28" s="41" t="str">
        <f>IF($H28="entrée en cours d'année",'Base de données'!$B28,"-")</f>
        <v>-</v>
      </c>
      <c r="F28" s="37" t="str">
        <f t="shared" si="0"/>
        <v>sortie en cours d'année</v>
      </c>
      <c r="G28" s="37">
        <f>IF($J28="mouvement",_xlfn.XLOOKUP('Base de données'!$B28,$V:$V,$V:$V,0),"")</f>
        <v>0</v>
      </c>
      <c r="H28" s="37" t="str">
        <f t="shared" si="1"/>
        <v/>
      </c>
      <c r="I28" s="37" t="str">
        <f>IF($J28="mouvement",_xlfn.XLOOKUP('Base de données'!$B28,$K:$K,$K:$K,0),"")</f>
        <v>CUQ5O</v>
      </c>
      <c r="J28" s="38" t="str">
        <f>IF(AND(Y28&lt;&gt;MAX(Y:Y),COUNTIF(K28:V28,'Base de données'!$B28)&gt;0),"mouvement","")</f>
        <v>mouvement</v>
      </c>
      <c r="K28" s="39" t="str">
        <f>IF(K$1&gt;$AE$1,"-",IFERROR(IF(DATEDIF('Base de données'!$A28,K$1,"d")&lt;&gt;0,"",'Base de données'!$B28),""))</f>
        <v>CUQ5O</v>
      </c>
      <c r="L28" s="39" t="str">
        <f>IF(L$1&gt;$AE$1,"-",IFERROR(IF(DATEDIF('Base de données'!$A28,L$1,"d")&lt;&gt;0,"",'Base de données'!$B28),""))</f>
        <v/>
      </c>
      <c r="M28" s="39" t="str">
        <f>IF(M$1&gt;$AE$1,"-",IFERROR(IF(DATEDIF('Base de données'!$A28,M$1,"d")&lt;&gt;0,"",'Base de données'!$B28),""))</f>
        <v/>
      </c>
      <c r="N28" s="39" t="str">
        <f>IF(N$1&gt;$AE$1,"-",IFERROR(IF(DATEDIF('Base de données'!$A28,N$1,"d")&lt;&gt;0,"",'Base de données'!$B28),""))</f>
        <v/>
      </c>
      <c r="O28" s="39" t="str">
        <f>IF(O$1&gt;$AE$1,"-",IFERROR(IF(DATEDIF('Base de données'!$A28,O$1,"d")&lt;&gt;0,"",'Base de données'!$B28),""))</f>
        <v/>
      </c>
      <c r="P28" s="39" t="str">
        <f>IF(P$1&gt;$AE$1,"-",IFERROR(IF(DATEDIF('Base de données'!$A28,P$1,"d")&lt;&gt;0,"",'Base de données'!$B28),""))</f>
        <v/>
      </c>
      <c r="Q28" s="39" t="str">
        <f>IF(Q$1&gt;$AE$1,"-",IFERROR(IF(DATEDIF('Base de données'!$A28,Q$1,"d")&lt;&gt;0,"",'Base de données'!$B28),""))</f>
        <v/>
      </c>
      <c r="R28" s="39" t="str">
        <f>IF(R$1&gt;$AE$1,"-",IFERROR(IF(DATEDIF('Base de données'!$A28,R$1,"d")&lt;&gt;0,"",'Base de données'!$B28),""))</f>
        <v/>
      </c>
      <c r="S28" s="39" t="str">
        <f>IF(S$1&gt;$AE$1,"-",IFERROR(IF(DATEDIF('Base de données'!$A28,S$1,"d")&lt;&gt;0,"",'Base de données'!$B28),""))</f>
        <v/>
      </c>
      <c r="T28" s="39" t="str">
        <f>IF(T$1&gt;$AE$1,"-",IFERROR(IF(DATEDIF('Base de données'!$A28,T$1,"d")&lt;&gt;0,"",'Base de données'!$B28),""))</f>
        <v/>
      </c>
      <c r="U28" s="39" t="str">
        <f>IF(U$1&gt;$AE$1,"-",IFERROR(IF(DATEDIF('Base de données'!$A28,U$1,"d")&lt;&gt;0,"",'Base de données'!$B28),""))</f>
        <v/>
      </c>
      <c r="V28" s="39" t="str">
        <f>IF(V$1&gt;$AE$1,"-",IFERROR(IF(DATEDIF('Base de données'!$A28,V$1,"d")&lt;&gt;0,"",'Base de données'!$B28),""))</f>
        <v/>
      </c>
      <c r="W28" s="34"/>
      <c r="X28" s="30" t="str">
        <f>'Base de données'!$C28&amp;" "&amp;'Base de données'!$D28</f>
        <v>Camus Christiane</v>
      </c>
      <c r="Y28" s="31">
        <f>COUNTIF('Base de données'!$B:$B,'Base de données'!$B28)</f>
        <v>8</v>
      </c>
      <c r="AA28" s="87" cm="1">
        <f t="array" aca="1" ref="AA28" ca="1">INDIRECT("'Base de données'!A" &amp; ROW(Y28))</f>
        <v>45658</v>
      </c>
      <c r="AB28" s="51" t="str" cm="1">
        <f t="array" aca="1" ref="AB28" ca="1">INDIRECT("'Base de données'!B" &amp; ROW(Z28))</f>
        <v>CUQ5O</v>
      </c>
    </row>
    <row r="29" spans="1:28" x14ac:dyDescent="0.3">
      <c r="A29" s="41" t="str">
        <f ca="1">IF(IF(AND($B29&lt;&gt;"-",$B29=$E29),"Entrée et sortie","-")="Entrée et sortie",'Base de données'!$B29,"-")</f>
        <v>-</v>
      </c>
      <c r="B29" s="41" t="str">
        <f t="shared" ca="1" si="2"/>
        <v>-</v>
      </c>
      <c r="C29" s="41" t="str">
        <f t="shared" ca="1" si="3"/>
        <v>-</v>
      </c>
      <c r="D29" s="41" t="str">
        <f>IF($F29="sortie en cours d'année",'Base de données'!$B29,"-")</f>
        <v>-</v>
      </c>
      <c r="E29" s="41" t="str">
        <f>IF($H29="entrée en cours d'année",'Base de données'!$B29,"-")</f>
        <v>-</v>
      </c>
      <c r="F29" s="37" t="str">
        <f t="shared" si="0"/>
        <v/>
      </c>
      <c r="G29" s="37" t="str">
        <f>IF($J29="mouvement",_xlfn.XLOOKUP('Base de données'!$B29,$V:$V,$V:$V,0),"")</f>
        <v/>
      </c>
      <c r="H29" s="37" t="str">
        <f t="shared" si="1"/>
        <v/>
      </c>
      <c r="I29" s="37" t="str">
        <f>IF($J29="mouvement",_xlfn.XLOOKUP('Base de données'!$B29,$K:$K,$K:$K,0),"")</f>
        <v/>
      </c>
      <c r="J29" s="38" t="str">
        <f>IF(AND(Y29&lt;&gt;MAX(Y:Y),COUNTIF(K29:V29,'Base de données'!$B29)&gt;0),"mouvement","")</f>
        <v/>
      </c>
      <c r="K29" s="39" t="str">
        <f>IF(K$1&gt;$AE$1,"-",IFERROR(IF(DATEDIF('Base de données'!$A29,K$1,"d")&lt;&gt;0,"",'Base de données'!$B29),""))</f>
        <v>2TAA0</v>
      </c>
      <c r="L29" s="39" t="str">
        <f>IF(L$1&gt;$AE$1,"-",IFERROR(IF(DATEDIF('Base de données'!$A29,L$1,"d")&lt;&gt;0,"",'Base de données'!$B29),""))</f>
        <v/>
      </c>
      <c r="M29" s="39" t="str">
        <f>IF(M$1&gt;$AE$1,"-",IFERROR(IF(DATEDIF('Base de données'!$A29,M$1,"d")&lt;&gt;0,"",'Base de données'!$B29),""))</f>
        <v/>
      </c>
      <c r="N29" s="39" t="str">
        <f>IF(N$1&gt;$AE$1,"-",IFERROR(IF(DATEDIF('Base de données'!$A29,N$1,"d")&lt;&gt;0,"",'Base de données'!$B29),""))</f>
        <v/>
      </c>
      <c r="O29" s="39" t="str">
        <f>IF(O$1&gt;$AE$1,"-",IFERROR(IF(DATEDIF('Base de données'!$A29,O$1,"d")&lt;&gt;0,"",'Base de données'!$B29),""))</f>
        <v/>
      </c>
      <c r="P29" s="39" t="str">
        <f>IF(P$1&gt;$AE$1,"-",IFERROR(IF(DATEDIF('Base de données'!$A29,P$1,"d")&lt;&gt;0,"",'Base de données'!$B29),""))</f>
        <v/>
      </c>
      <c r="Q29" s="39" t="str">
        <f>IF(Q$1&gt;$AE$1,"-",IFERROR(IF(DATEDIF('Base de données'!$A29,Q$1,"d")&lt;&gt;0,"",'Base de données'!$B29),""))</f>
        <v/>
      </c>
      <c r="R29" s="39" t="str">
        <f>IF(R$1&gt;$AE$1,"-",IFERROR(IF(DATEDIF('Base de données'!$A29,R$1,"d")&lt;&gt;0,"",'Base de données'!$B29),""))</f>
        <v/>
      </c>
      <c r="S29" s="39" t="str">
        <f>IF(S$1&gt;$AE$1,"-",IFERROR(IF(DATEDIF('Base de données'!$A29,S$1,"d")&lt;&gt;0,"",'Base de données'!$B29),""))</f>
        <v/>
      </c>
      <c r="T29" s="39" t="str">
        <f>IF(T$1&gt;$AE$1,"-",IFERROR(IF(DATEDIF('Base de données'!$A29,T$1,"d")&lt;&gt;0,"",'Base de données'!$B29),""))</f>
        <v/>
      </c>
      <c r="U29" s="39" t="str">
        <f>IF(U$1&gt;$AE$1,"-",IFERROR(IF(DATEDIF('Base de données'!$A29,U$1,"d")&lt;&gt;0,"",'Base de données'!$B29),""))</f>
        <v/>
      </c>
      <c r="V29" s="39" t="str">
        <f>IF(V$1&gt;$AE$1,"-",IFERROR(IF(DATEDIF('Base de données'!$A29,V$1,"d")&lt;&gt;0,"",'Base de données'!$B29),""))</f>
        <v/>
      </c>
      <c r="W29" s="34"/>
      <c r="X29" s="30" t="str">
        <f>'Base de données'!$C29&amp;" "&amp;'Base de données'!$D29</f>
        <v>Turpin Luc</v>
      </c>
      <c r="Y29" s="31">
        <f>COUNTIF('Base de données'!$B:$B,'Base de données'!$B29)</f>
        <v>12</v>
      </c>
      <c r="AA29" s="87" cm="1">
        <f t="array" aca="1" ref="AA29" ca="1">INDIRECT("'Base de données'!A" &amp; ROW(Y29))</f>
        <v>45658</v>
      </c>
      <c r="AB29" s="51" t="str" cm="1">
        <f t="array" aca="1" ref="AB29" ca="1">INDIRECT("'Base de données'!B" &amp; ROW(Z29))</f>
        <v>2TAA0</v>
      </c>
    </row>
    <row r="30" spans="1:28" x14ac:dyDescent="0.3">
      <c r="A30" s="41" t="str">
        <f ca="1">IF(IF(AND($B30&lt;&gt;"-",$B30=$E30),"Entrée et sortie","-")="Entrée et sortie",'Base de données'!$B30,"-")</f>
        <v>-</v>
      </c>
      <c r="B30" s="41" t="str">
        <f t="shared" ca="1" si="2"/>
        <v>-</v>
      </c>
      <c r="C30" s="41" t="str">
        <f t="shared" ca="1" si="3"/>
        <v>-</v>
      </c>
      <c r="D30" s="41" t="str">
        <f>IF($F30="sortie en cours d'année",'Base de données'!$B30,"-")</f>
        <v>-</v>
      </c>
      <c r="E30" s="41" t="str">
        <f>IF($H30="entrée en cours d'année",'Base de données'!$B30,"-")</f>
        <v>-</v>
      </c>
      <c r="F30" s="37" t="str">
        <f t="shared" si="0"/>
        <v/>
      </c>
      <c r="G30" s="37" t="str">
        <f>IF($J30="mouvement",_xlfn.XLOOKUP('Base de données'!$B30,$V:$V,$V:$V,0),"")</f>
        <v/>
      </c>
      <c r="H30" s="37" t="str">
        <f t="shared" si="1"/>
        <v/>
      </c>
      <c r="I30" s="37" t="str">
        <f>IF($J30="mouvement",_xlfn.XLOOKUP('Base de données'!$B30,$K:$K,$K:$K,0),"")</f>
        <v/>
      </c>
      <c r="J30" s="38" t="str">
        <f>IF(AND(Y30&lt;&gt;MAX(Y:Y),COUNTIF(K30:V30,'Base de données'!$B30)&gt;0),"mouvement","")</f>
        <v/>
      </c>
      <c r="K30" s="39" t="str">
        <f>IF(K$1&gt;$AE$1,"-",IFERROR(IF(DATEDIF('Base de données'!$A30,K$1,"d")&lt;&gt;0,"",'Base de données'!$B30),""))</f>
        <v>827HN</v>
      </c>
      <c r="L30" s="39" t="str">
        <f>IF(L$1&gt;$AE$1,"-",IFERROR(IF(DATEDIF('Base de données'!$A30,L$1,"d")&lt;&gt;0,"",'Base de données'!$B30),""))</f>
        <v/>
      </c>
      <c r="M30" s="39" t="str">
        <f>IF(M$1&gt;$AE$1,"-",IFERROR(IF(DATEDIF('Base de données'!$A30,M$1,"d")&lt;&gt;0,"",'Base de données'!$B30),""))</f>
        <v/>
      </c>
      <c r="N30" s="39" t="str">
        <f>IF(N$1&gt;$AE$1,"-",IFERROR(IF(DATEDIF('Base de données'!$A30,N$1,"d")&lt;&gt;0,"",'Base de données'!$B30),""))</f>
        <v/>
      </c>
      <c r="O30" s="39" t="str">
        <f>IF(O$1&gt;$AE$1,"-",IFERROR(IF(DATEDIF('Base de données'!$A30,O$1,"d")&lt;&gt;0,"",'Base de données'!$B30),""))</f>
        <v/>
      </c>
      <c r="P30" s="39" t="str">
        <f>IF(P$1&gt;$AE$1,"-",IFERROR(IF(DATEDIF('Base de données'!$A30,P$1,"d")&lt;&gt;0,"",'Base de données'!$B30),""))</f>
        <v/>
      </c>
      <c r="Q30" s="39" t="str">
        <f>IF(Q$1&gt;$AE$1,"-",IFERROR(IF(DATEDIF('Base de données'!$A30,Q$1,"d")&lt;&gt;0,"",'Base de données'!$B30),""))</f>
        <v/>
      </c>
      <c r="R30" s="39" t="str">
        <f>IF(R$1&gt;$AE$1,"-",IFERROR(IF(DATEDIF('Base de données'!$A30,R$1,"d")&lt;&gt;0,"",'Base de données'!$B30),""))</f>
        <v/>
      </c>
      <c r="S30" s="39" t="str">
        <f>IF(S$1&gt;$AE$1,"-",IFERROR(IF(DATEDIF('Base de données'!$A30,S$1,"d")&lt;&gt;0,"",'Base de données'!$B30),""))</f>
        <v/>
      </c>
      <c r="T30" s="39" t="str">
        <f>IF(T$1&gt;$AE$1,"-",IFERROR(IF(DATEDIF('Base de données'!$A30,T$1,"d")&lt;&gt;0,"",'Base de données'!$B30),""))</f>
        <v/>
      </c>
      <c r="U30" s="39" t="str">
        <f>IF(U$1&gt;$AE$1,"-",IFERROR(IF(DATEDIF('Base de données'!$A30,U$1,"d")&lt;&gt;0,"",'Base de données'!$B30),""))</f>
        <v/>
      </c>
      <c r="V30" s="39" t="str">
        <f>IF(V$1&gt;$AE$1,"-",IFERROR(IF(DATEDIF('Base de données'!$A30,V$1,"d")&lt;&gt;0,"",'Base de données'!$B30),""))</f>
        <v/>
      </c>
      <c r="W30" s="34"/>
      <c r="X30" s="30" t="str">
        <f>'Base de données'!$C30&amp;" "&amp;'Base de données'!$D30</f>
        <v>Gilbert Georges</v>
      </c>
      <c r="Y30" s="31">
        <f>COUNTIF('Base de données'!$B:$B,'Base de données'!$B30)</f>
        <v>12</v>
      </c>
      <c r="AA30" s="87" cm="1">
        <f t="array" aca="1" ref="AA30" ca="1">INDIRECT("'Base de données'!A" &amp; ROW(Y30))</f>
        <v>45658</v>
      </c>
      <c r="AB30" s="51" t="str" cm="1">
        <f t="array" aca="1" ref="AB30" ca="1">INDIRECT("'Base de données'!B" &amp; ROW(Z30))</f>
        <v>827HN</v>
      </c>
    </row>
    <row r="31" spans="1:28" x14ac:dyDescent="0.3">
      <c r="A31" s="41" t="str">
        <f ca="1">IF(IF(AND($B31&lt;&gt;"-",$B31=$E31),"Entrée et sortie","-")="Entrée et sortie",'Base de données'!$B31,"-")</f>
        <v>-</v>
      </c>
      <c r="B31" s="41" t="str">
        <f t="shared" ca="1" si="2"/>
        <v>-</v>
      </c>
      <c r="C31" s="41" t="str">
        <f t="shared" ca="1" si="3"/>
        <v>-</v>
      </c>
      <c r="D31" s="41" t="str">
        <f>IF($F31="sortie en cours d'année",'Base de données'!$B31,"-")</f>
        <v>-</v>
      </c>
      <c r="E31" s="41" t="str">
        <f>IF($H31="entrée en cours d'année",'Base de données'!$B31,"-")</f>
        <v>-</v>
      </c>
      <c r="F31" s="37" t="str">
        <f t="shared" si="0"/>
        <v/>
      </c>
      <c r="G31" s="37" t="str">
        <f>IF($J31="mouvement",_xlfn.XLOOKUP('Base de données'!$B31,$V:$V,$V:$V,0),"")</f>
        <v/>
      </c>
      <c r="H31" s="37" t="str">
        <f t="shared" si="1"/>
        <v/>
      </c>
      <c r="I31" s="37" t="str">
        <f>IF($J31="mouvement",_xlfn.XLOOKUP('Base de données'!$B31,$K:$K,$K:$K,0),"")</f>
        <v/>
      </c>
      <c r="J31" s="38" t="str">
        <f>IF(AND(Y31&lt;&gt;MAX(Y:Y),COUNTIF(K31:V31,'Base de données'!$B31)&gt;0),"mouvement","")</f>
        <v/>
      </c>
      <c r="K31" s="39" t="str">
        <f>IF(K$1&gt;$AE$1,"-",IFERROR(IF(DATEDIF('Base de données'!$A31,K$1,"d")&lt;&gt;0,"",'Base de données'!$B31),""))</f>
        <v>H0PF6</v>
      </c>
      <c r="L31" s="39" t="str">
        <f>IF(L$1&gt;$AE$1,"-",IFERROR(IF(DATEDIF('Base de données'!$A31,L$1,"d")&lt;&gt;0,"",'Base de données'!$B31),""))</f>
        <v/>
      </c>
      <c r="M31" s="39" t="str">
        <f>IF(M$1&gt;$AE$1,"-",IFERROR(IF(DATEDIF('Base de données'!$A31,M$1,"d")&lt;&gt;0,"",'Base de données'!$B31),""))</f>
        <v/>
      </c>
      <c r="N31" s="39" t="str">
        <f>IF(N$1&gt;$AE$1,"-",IFERROR(IF(DATEDIF('Base de données'!$A31,N$1,"d")&lt;&gt;0,"",'Base de données'!$B31),""))</f>
        <v/>
      </c>
      <c r="O31" s="39" t="str">
        <f>IF(O$1&gt;$AE$1,"-",IFERROR(IF(DATEDIF('Base de données'!$A31,O$1,"d")&lt;&gt;0,"",'Base de données'!$B31),""))</f>
        <v/>
      </c>
      <c r="P31" s="39" t="str">
        <f>IF(P$1&gt;$AE$1,"-",IFERROR(IF(DATEDIF('Base de données'!$A31,P$1,"d")&lt;&gt;0,"",'Base de données'!$B31),""))</f>
        <v/>
      </c>
      <c r="Q31" s="39" t="str">
        <f>IF(Q$1&gt;$AE$1,"-",IFERROR(IF(DATEDIF('Base de données'!$A31,Q$1,"d")&lt;&gt;0,"",'Base de données'!$B31),""))</f>
        <v/>
      </c>
      <c r="R31" s="39" t="str">
        <f>IF(R$1&gt;$AE$1,"-",IFERROR(IF(DATEDIF('Base de données'!$A31,R$1,"d")&lt;&gt;0,"",'Base de données'!$B31),""))</f>
        <v/>
      </c>
      <c r="S31" s="39" t="str">
        <f>IF(S$1&gt;$AE$1,"-",IFERROR(IF(DATEDIF('Base de données'!$A31,S$1,"d")&lt;&gt;0,"",'Base de données'!$B31),""))</f>
        <v/>
      </c>
      <c r="T31" s="39" t="str">
        <f>IF(T$1&gt;$AE$1,"-",IFERROR(IF(DATEDIF('Base de données'!$A31,T$1,"d")&lt;&gt;0,"",'Base de données'!$B31),""))</f>
        <v/>
      </c>
      <c r="U31" s="39" t="str">
        <f>IF(U$1&gt;$AE$1,"-",IFERROR(IF(DATEDIF('Base de données'!$A31,U$1,"d")&lt;&gt;0,"",'Base de données'!$B31),""))</f>
        <v/>
      </c>
      <c r="V31" s="39" t="str">
        <f>IF(V$1&gt;$AE$1,"-",IFERROR(IF(DATEDIF('Base de données'!$A31,V$1,"d")&lt;&gt;0,"",'Base de données'!$B31),""))</f>
        <v/>
      </c>
      <c r="W31" s="34"/>
      <c r="X31" s="30" t="str">
        <f>'Base de données'!$C31&amp;" "&amp;'Base de données'!$D31</f>
        <v>Allain Émilie</v>
      </c>
      <c r="Y31" s="31">
        <f>COUNTIF('Base de données'!$B:$B,'Base de données'!$B31)</f>
        <v>12</v>
      </c>
      <c r="AA31" s="87" cm="1">
        <f t="array" aca="1" ref="AA31" ca="1">INDIRECT("'Base de données'!A" &amp; ROW(Y31))</f>
        <v>45658</v>
      </c>
      <c r="AB31" s="51" t="str" cm="1">
        <f t="array" aca="1" ref="AB31" ca="1">INDIRECT("'Base de données'!B" &amp; ROW(Z31))</f>
        <v>H0PF6</v>
      </c>
    </row>
    <row r="32" spans="1:28" x14ac:dyDescent="0.3">
      <c r="A32" s="41" t="str">
        <f ca="1">IF(IF(AND($B32&lt;&gt;"-",$B32=$E32),"Entrée et sortie","-")="Entrée et sortie",'Base de données'!$B32,"-")</f>
        <v>-</v>
      </c>
      <c r="B32" s="41" t="str">
        <f t="shared" ca="1" si="2"/>
        <v>-</v>
      </c>
      <c r="C32" s="41" t="str">
        <f t="shared" ca="1" si="3"/>
        <v>-</v>
      </c>
      <c r="D32" s="41" t="str">
        <f>IF($F32="sortie en cours d'année",'Base de données'!$B32,"-")</f>
        <v>-</v>
      </c>
      <c r="E32" s="41" t="str">
        <f>IF($H32="entrée en cours d'année",'Base de données'!$B32,"-")</f>
        <v>-</v>
      </c>
      <c r="F32" s="37" t="str">
        <f t="shared" si="0"/>
        <v/>
      </c>
      <c r="G32" s="37" t="str">
        <f>IF($J32="mouvement",_xlfn.XLOOKUP('Base de données'!$B32,$V:$V,$V:$V,0),"")</f>
        <v/>
      </c>
      <c r="H32" s="37" t="str">
        <f t="shared" si="1"/>
        <v/>
      </c>
      <c r="I32" s="37" t="str">
        <f>IF($J32="mouvement",_xlfn.XLOOKUP('Base de données'!$B32,$K:$K,$K:$K,0),"")</f>
        <v/>
      </c>
      <c r="J32" s="38" t="str">
        <f>IF(AND(Y32&lt;&gt;MAX(Y:Y),COUNTIF(K32:V32,'Base de données'!$B32)&gt;0),"mouvement","")</f>
        <v/>
      </c>
      <c r="K32" s="39" t="str">
        <f>IF(K$1&gt;$AE$1,"-",IFERROR(IF(DATEDIF('Base de données'!$A32,K$1,"d")&lt;&gt;0,"",'Base de données'!$B32),""))</f>
        <v>PRNMM</v>
      </c>
      <c r="L32" s="39" t="str">
        <f>IF(L$1&gt;$AE$1,"-",IFERROR(IF(DATEDIF('Base de données'!$A32,L$1,"d")&lt;&gt;0,"",'Base de données'!$B32),""))</f>
        <v/>
      </c>
      <c r="M32" s="39" t="str">
        <f>IF(M$1&gt;$AE$1,"-",IFERROR(IF(DATEDIF('Base de données'!$A32,M$1,"d")&lt;&gt;0,"",'Base de données'!$B32),""))</f>
        <v/>
      </c>
      <c r="N32" s="39" t="str">
        <f>IF(N$1&gt;$AE$1,"-",IFERROR(IF(DATEDIF('Base de données'!$A32,N$1,"d")&lt;&gt;0,"",'Base de données'!$B32),""))</f>
        <v/>
      </c>
      <c r="O32" s="39" t="str">
        <f>IF(O$1&gt;$AE$1,"-",IFERROR(IF(DATEDIF('Base de données'!$A32,O$1,"d")&lt;&gt;0,"",'Base de données'!$B32),""))</f>
        <v/>
      </c>
      <c r="P32" s="39" t="str">
        <f>IF(P$1&gt;$AE$1,"-",IFERROR(IF(DATEDIF('Base de données'!$A32,P$1,"d")&lt;&gt;0,"",'Base de données'!$B32),""))</f>
        <v/>
      </c>
      <c r="Q32" s="39" t="str">
        <f>IF(Q$1&gt;$AE$1,"-",IFERROR(IF(DATEDIF('Base de données'!$A32,Q$1,"d")&lt;&gt;0,"",'Base de données'!$B32),""))</f>
        <v/>
      </c>
      <c r="R32" s="39" t="str">
        <f>IF(R$1&gt;$AE$1,"-",IFERROR(IF(DATEDIF('Base de données'!$A32,R$1,"d")&lt;&gt;0,"",'Base de données'!$B32),""))</f>
        <v/>
      </c>
      <c r="S32" s="39" t="str">
        <f>IF(S$1&gt;$AE$1,"-",IFERROR(IF(DATEDIF('Base de données'!$A32,S$1,"d")&lt;&gt;0,"",'Base de données'!$B32),""))</f>
        <v/>
      </c>
      <c r="T32" s="39" t="str">
        <f>IF(T$1&gt;$AE$1,"-",IFERROR(IF(DATEDIF('Base de données'!$A32,T$1,"d")&lt;&gt;0,"",'Base de données'!$B32),""))</f>
        <v/>
      </c>
      <c r="U32" s="39" t="str">
        <f>IF(U$1&gt;$AE$1,"-",IFERROR(IF(DATEDIF('Base de données'!$A32,U$1,"d")&lt;&gt;0,"",'Base de données'!$B32),""))</f>
        <v/>
      </c>
      <c r="V32" s="39" t="str">
        <f>IF(V$1&gt;$AE$1,"-",IFERROR(IF(DATEDIF('Base de données'!$A32,V$1,"d")&lt;&gt;0,"",'Base de données'!$B32),""))</f>
        <v/>
      </c>
      <c r="W32" s="34"/>
      <c r="X32" s="30" t="str">
        <f>'Base de données'!$C32&amp;" "&amp;'Base de données'!$D32</f>
        <v>Renard Olivier</v>
      </c>
      <c r="Y32" s="31">
        <f>COUNTIF('Base de données'!$B:$B,'Base de données'!$B32)</f>
        <v>12</v>
      </c>
      <c r="AA32" s="87" cm="1">
        <f t="array" aca="1" ref="AA32" ca="1">INDIRECT("'Base de données'!A" &amp; ROW(Y32))</f>
        <v>45658</v>
      </c>
      <c r="AB32" s="51" t="str" cm="1">
        <f t="array" aca="1" ref="AB32" ca="1">INDIRECT("'Base de données'!B" &amp; ROW(Z32))</f>
        <v>PRNMM</v>
      </c>
    </row>
    <row r="33" spans="1:28" x14ac:dyDescent="0.3">
      <c r="A33" s="41" t="str">
        <f ca="1">IF(IF(AND($B33&lt;&gt;"-",$B33=$E33),"Entrée et sortie","-")="Entrée et sortie",'Base de données'!$B33,"-")</f>
        <v>-</v>
      </c>
      <c r="B33" s="41" t="str">
        <f t="shared" ca="1" si="2"/>
        <v>NYNY1</v>
      </c>
      <c r="C33" s="41" t="str">
        <f t="shared" ca="1" si="3"/>
        <v>NYNY1</v>
      </c>
      <c r="D33" s="41" t="str">
        <f>IF($F33="sortie en cours d'année",'Base de données'!$B33,"-")</f>
        <v>NYNY1</v>
      </c>
      <c r="E33" s="41" t="str">
        <f>IF($H33="entrée en cours d'année",'Base de données'!$B33,"-")</f>
        <v>-</v>
      </c>
      <c r="F33" s="37" t="str">
        <f t="shared" si="0"/>
        <v>sortie en cours d'année</v>
      </c>
      <c r="G33" s="37">
        <f>IF($J33="mouvement",_xlfn.XLOOKUP('Base de données'!$B33,$V:$V,$V:$V,0),"")</f>
        <v>0</v>
      </c>
      <c r="H33" s="37" t="str">
        <f t="shared" si="1"/>
        <v/>
      </c>
      <c r="I33" s="37" t="str">
        <f>IF($J33="mouvement",_xlfn.XLOOKUP('Base de données'!$B33,$K:$K,$K:$K,0),"")</f>
        <v>NYNY1</v>
      </c>
      <c r="J33" s="38" t="str">
        <f>IF(AND(Y33&lt;&gt;MAX(Y:Y),COUNTIF(K33:V33,'Base de données'!$B33)&gt;0),"mouvement","")</f>
        <v>mouvement</v>
      </c>
      <c r="K33" s="39" t="str">
        <f>IF(K$1&gt;$AE$1,"-",IFERROR(IF(DATEDIF('Base de données'!$A33,K$1,"d")&lt;&gt;0,"",'Base de données'!$B33),""))</f>
        <v>NYNY1</v>
      </c>
      <c r="L33" s="39" t="str">
        <f>IF(L$1&gt;$AE$1,"-",IFERROR(IF(DATEDIF('Base de données'!$A33,L$1,"d")&lt;&gt;0,"",'Base de données'!$B33),""))</f>
        <v/>
      </c>
      <c r="M33" s="39" t="str">
        <f>IF(M$1&gt;$AE$1,"-",IFERROR(IF(DATEDIF('Base de données'!$A33,M$1,"d")&lt;&gt;0,"",'Base de données'!$B33),""))</f>
        <v/>
      </c>
      <c r="N33" s="39" t="str">
        <f>IF(N$1&gt;$AE$1,"-",IFERROR(IF(DATEDIF('Base de données'!$A33,N$1,"d")&lt;&gt;0,"",'Base de données'!$B33),""))</f>
        <v/>
      </c>
      <c r="O33" s="39" t="str">
        <f>IF(O$1&gt;$AE$1,"-",IFERROR(IF(DATEDIF('Base de données'!$A33,O$1,"d")&lt;&gt;0,"",'Base de données'!$B33),""))</f>
        <v/>
      </c>
      <c r="P33" s="39" t="str">
        <f>IF(P$1&gt;$AE$1,"-",IFERROR(IF(DATEDIF('Base de données'!$A33,P$1,"d")&lt;&gt;0,"",'Base de données'!$B33),""))</f>
        <v/>
      </c>
      <c r="Q33" s="39" t="str">
        <f>IF(Q$1&gt;$AE$1,"-",IFERROR(IF(DATEDIF('Base de données'!$A33,Q$1,"d")&lt;&gt;0,"",'Base de données'!$B33),""))</f>
        <v/>
      </c>
      <c r="R33" s="39" t="str">
        <f>IF(R$1&gt;$AE$1,"-",IFERROR(IF(DATEDIF('Base de données'!$A33,R$1,"d")&lt;&gt;0,"",'Base de données'!$B33),""))</f>
        <v/>
      </c>
      <c r="S33" s="39" t="str">
        <f>IF(S$1&gt;$AE$1,"-",IFERROR(IF(DATEDIF('Base de données'!$A33,S$1,"d")&lt;&gt;0,"",'Base de données'!$B33),""))</f>
        <v/>
      </c>
      <c r="T33" s="39" t="str">
        <f>IF(T$1&gt;$AE$1,"-",IFERROR(IF(DATEDIF('Base de données'!$A33,T$1,"d")&lt;&gt;0,"",'Base de données'!$B33),""))</f>
        <v/>
      </c>
      <c r="U33" s="39" t="str">
        <f>IF(U$1&gt;$AE$1,"-",IFERROR(IF(DATEDIF('Base de données'!$A33,U$1,"d")&lt;&gt;0,"",'Base de données'!$B33),""))</f>
        <v/>
      </c>
      <c r="V33" s="39" t="str">
        <f>IF(V$1&gt;$AE$1,"-",IFERROR(IF(DATEDIF('Base de données'!$A33,V$1,"d")&lt;&gt;0,"",'Base de données'!$B33),""))</f>
        <v/>
      </c>
      <c r="W33" s="34"/>
      <c r="X33" s="30" t="str">
        <f>'Base de données'!$C33&amp;" "&amp;'Base de données'!$D33</f>
        <v>Alexandre Hortense</v>
      </c>
      <c r="Y33" s="31">
        <f>COUNTIF('Base de données'!$B:$B,'Base de données'!$B33)</f>
        <v>10</v>
      </c>
      <c r="AA33" s="87" cm="1">
        <f t="array" aca="1" ref="AA33" ca="1">INDIRECT("'Base de données'!A" &amp; ROW(Y33))</f>
        <v>45658</v>
      </c>
      <c r="AB33" s="51" t="str" cm="1">
        <f t="array" aca="1" ref="AB33" ca="1">INDIRECT("'Base de données'!B" &amp; ROW(Z33))</f>
        <v>NYNY1</v>
      </c>
    </row>
    <row r="34" spans="1:28" x14ac:dyDescent="0.3">
      <c r="A34" s="41" t="str">
        <f ca="1">IF(IF(AND($B34&lt;&gt;"-",$B34=$E34),"Entrée et sortie","-")="Entrée et sortie",'Base de données'!$B34,"-")</f>
        <v>-</v>
      </c>
      <c r="B34" s="41" t="str">
        <f t="shared" ca="1" si="2"/>
        <v>2UDL1</v>
      </c>
      <c r="C34" s="41" t="str">
        <f t="shared" ca="1" si="3"/>
        <v>2UDL1</v>
      </c>
      <c r="D34" s="41" t="str">
        <f>IF($F34="sortie en cours d'année",'Base de données'!$B34,"-")</f>
        <v>2UDL1</v>
      </c>
      <c r="E34" s="41" t="str">
        <f>IF($H34="entrée en cours d'année",'Base de données'!$B34,"-")</f>
        <v>-</v>
      </c>
      <c r="F34" s="37" t="str">
        <f t="shared" si="0"/>
        <v>sortie en cours d'année</v>
      </c>
      <c r="G34" s="37">
        <f>IF($J34="mouvement",_xlfn.XLOOKUP('Base de données'!$B34,$V:$V,$V:$V,0),"")</f>
        <v>0</v>
      </c>
      <c r="H34" s="37" t="str">
        <f t="shared" si="1"/>
        <v/>
      </c>
      <c r="I34" s="37" t="str">
        <f>IF($J34="mouvement",_xlfn.XLOOKUP('Base de données'!$B34,$K:$K,$K:$K,0),"")</f>
        <v>2UDL1</v>
      </c>
      <c r="J34" s="38" t="str">
        <f>IF(AND(Y34&lt;&gt;MAX(Y:Y),COUNTIF(K34:V34,'Base de données'!$B34)&gt;0),"mouvement","")</f>
        <v>mouvement</v>
      </c>
      <c r="K34" s="39" t="str">
        <f>IF(K$1&gt;$AE$1,"-",IFERROR(IF(DATEDIF('Base de données'!$A34,K$1,"d")&lt;&gt;0,"",'Base de données'!$B34),""))</f>
        <v>2UDL1</v>
      </c>
      <c r="L34" s="39" t="str">
        <f>IF(L$1&gt;$AE$1,"-",IFERROR(IF(DATEDIF('Base de données'!$A34,L$1,"d")&lt;&gt;0,"",'Base de données'!$B34),""))</f>
        <v/>
      </c>
      <c r="M34" s="39" t="str">
        <f>IF(M$1&gt;$AE$1,"-",IFERROR(IF(DATEDIF('Base de données'!$A34,M$1,"d")&lt;&gt;0,"",'Base de données'!$B34),""))</f>
        <v/>
      </c>
      <c r="N34" s="39" t="str">
        <f>IF(N$1&gt;$AE$1,"-",IFERROR(IF(DATEDIF('Base de données'!$A34,N$1,"d")&lt;&gt;0,"",'Base de données'!$B34),""))</f>
        <v/>
      </c>
      <c r="O34" s="39" t="str">
        <f>IF(O$1&gt;$AE$1,"-",IFERROR(IF(DATEDIF('Base de données'!$A34,O$1,"d")&lt;&gt;0,"",'Base de données'!$B34),""))</f>
        <v/>
      </c>
      <c r="P34" s="39" t="str">
        <f>IF(P$1&gt;$AE$1,"-",IFERROR(IF(DATEDIF('Base de données'!$A34,P$1,"d")&lt;&gt;0,"",'Base de données'!$B34),""))</f>
        <v/>
      </c>
      <c r="Q34" s="39" t="str">
        <f>IF(Q$1&gt;$AE$1,"-",IFERROR(IF(DATEDIF('Base de données'!$A34,Q$1,"d")&lt;&gt;0,"",'Base de données'!$B34),""))</f>
        <v/>
      </c>
      <c r="R34" s="39" t="str">
        <f>IF(R$1&gt;$AE$1,"-",IFERROR(IF(DATEDIF('Base de données'!$A34,R$1,"d")&lt;&gt;0,"",'Base de données'!$B34),""))</f>
        <v/>
      </c>
      <c r="S34" s="39" t="str">
        <f>IF(S$1&gt;$AE$1,"-",IFERROR(IF(DATEDIF('Base de données'!$A34,S$1,"d")&lt;&gt;0,"",'Base de données'!$B34),""))</f>
        <v/>
      </c>
      <c r="T34" s="39" t="str">
        <f>IF(T$1&gt;$AE$1,"-",IFERROR(IF(DATEDIF('Base de données'!$A34,T$1,"d")&lt;&gt;0,"",'Base de données'!$B34),""))</f>
        <v/>
      </c>
      <c r="U34" s="39" t="str">
        <f>IF(U$1&gt;$AE$1,"-",IFERROR(IF(DATEDIF('Base de données'!$A34,U$1,"d")&lt;&gt;0,"",'Base de données'!$B34),""))</f>
        <v/>
      </c>
      <c r="V34" s="39" t="str">
        <f>IF(V$1&gt;$AE$1,"-",IFERROR(IF(DATEDIF('Base de données'!$A34,V$1,"d")&lt;&gt;0,"",'Base de données'!$B34),""))</f>
        <v/>
      </c>
      <c r="W34" s="34"/>
      <c r="X34" s="30" t="str">
        <f>'Base de données'!$C34&amp;" "&amp;'Base de données'!$D34</f>
        <v>Lebreton Zacharie</v>
      </c>
      <c r="Y34" s="31">
        <f>COUNTIF('Base de données'!$B:$B,'Base de données'!$B34)</f>
        <v>8</v>
      </c>
      <c r="AA34" s="87" cm="1">
        <f t="array" aca="1" ref="AA34" ca="1">INDIRECT("'Base de données'!A" &amp; ROW(Y34))</f>
        <v>45658</v>
      </c>
      <c r="AB34" s="51" t="str" cm="1">
        <f t="array" aca="1" ref="AB34" ca="1">INDIRECT("'Base de données'!B" &amp; ROW(Z34))</f>
        <v>2UDL1</v>
      </c>
    </row>
    <row r="35" spans="1:28" x14ac:dyDescent="0.3">
      <c r="A35" s="41" t="str">
        <f ca="1">IF(IF(AND($B35&lt;&gt;"-",$B35=$E35),"Entrée et sortie","-")="Entrée et sortie",'Base de données'!$B35,"-")</f>
        <v>-</v>
      </c>
      <c r="B35" s="41" t="str">
        <f t="shared" ca="1" si="2"/>
        <v>-</v>
      </c>
      <c r="C35" s="41" t="str">
        <f t="shared" ca="1" si="3"/>
        <v>-</v>
      </c>
      <c r="D35" s="41" t="str">
        <f>IF($F35="sortie en cours d'année",'Base de données'!$B35,"-")</f>
        <v>-</v>
      </c>
      <c r="E35" s="41" t="str">
        <f>IF($H35="entrée en cours d'année",'Base de données'!$B35,"-")</f>
        <v>-</v>
      </c>
      <c r="F35" s="37" t="str">
        <f t="shared" si="0"/>
        <v/>
      </c>
      <c r="G35" s="37" t="str">
        <f>IF($J35="mouvement",_xlfn.XLOOKUP('Base de données'!$B35,$V:$V,$V:$V,0),"")</f>
        <v/>
      </c>
      <c r="H35" s="37" t="str">
        <f t="shared" si="1"/>
        <v/>
      </c>
      <c r="I35" s="37" t="str">
        <f>IF($J35="mouvement",_xlfn.XLOOKUP('Base de données'!$B35,$K:$K,$K:$K,0),"")</f>
        <v/>
      </c>
      <c r="J35" s="38" t="str">
        <f>IF(AND(Y35&lt;&gt;MAX(Y:Y),COUNTIF(K35:V35,'Base de données'!$B35)&gt;0),"mouvement","")</f>
        <v/>
      </c>
      <c r="K35" s="39" t="str">
        <f>IF(K$1&gt;$AE$1,"-",IFERROR(IF(DATEDIF('Base de données'!$A35,K$1,"d")&lt;&gt;0,"",'Base de données'!$B35),""))</f>
        <v>GLXU4</v>
      </c>
      <c r="L35" s="39" t="str">
        <f>IF(L$1&gt;$AE$1,"-",IFERROR(IF(DATEDIF('Base de données'!$A35,L$1,"d")&lt;&gt;0,"",'Base de données'!$B35),""))</f>
        <v/>
      </c>
      <c r="M35" s="39" t="str">
        <f>IF(M$1&gt;$AE$1,"-",IFERROR(IF(DATEDIF('Base de données'!$A35,M$1,"d")&lt;&gt;0,"",'Base de données'!$B35),""))</f>
        <v/>
      </c>
      <c r="N35" s="39" t="str">
        <f>IF(N$1&gt;$AE$1,"-",IFERROR(IF(DATEDIF('Base de données'!$A35,N$1,"d")&lt;&gt;0,"",'Base de données'!$B35),""))</f>
        <v/>
      </c>
      <c r="O35" s="39" t="str">
        <f>IF(O$1&gt;$AE$1,"-",IFERROR(IF(DATEDIF('Base de données'!$A35,O$1,"d")&lt;&gt;0,"",'Base de données'!$B35),""))</f>
        <v/>
      </c>
      <c r="P35" s="39" t="str">
        <f>IF(P$1&gt;$AE$1,"-",IFERROR(IF(DATEDIF('Base de données'!$A35,P$1,"d")&lt;&gt;0,"",'Base de données'!$B35),""))</f>
        <v/>
      </c>
      <c r="Q35" s="39" t="str">
        <f>IF(Q$1&gt;$AE$1,"-",IFERROR(IF(DATEDIF('Base de données'!$A35,Q$1,"d")&lt;&gt;0,"",'Base de données'!$B35),""))</f>
        <v/>
      </c>
      <c r="R35" s="39" t="str">
        <f>IF(R$1&gt;$AE$1,"-",IFERROR(IF(DATEDIF('Base de données'!$A35,R$1,"d")&lt;&gt;0,"",'Base de données'!$B35),""))</f>
        <v/>
      </c>
      <c r="S35" s="39" t="str">
        <f>IF(S$1&gt;$AE$1,"-",IFERROR(IF(DATEDIF('Base de données'!$A35,S$1,"d")&lt;&gt;0,"",'Base de données'!$B35),""))</f>
        <v/>
      </c>
      <c r="T35" s="39" t="str">
        <f>IF(T$1&gt;$AE$1,"-",IFERROR(IF(DATEDIF('Base de données'!$A35,T$1,"d")&lt;&gt;0,"",'Base de données'!$B35),""))</f>
        <v/>
      </c>
      <c r="U35" s="39" t="str">
        <f>IF(U$1&gt;$AE$1,"-",IFERROR(IF(DATEDIF('Base de données'!$A35,U$1,"d")&lt;&gt;0,"",'Base de données'!$B35),""))</f>
        <v/>
      </c>
      <c r="V35" s="39" t="str">
        <f>IF(V$1&gt;$AE$1,"-",IFERROR(IF(DATEDIF('Base de données'!$A35,V$1,"d")&lt;&gt;0,"",'Base de données'!$B35),""))</f>
        <v/>
      </c>
      <c r="W35" s="34"/>
      <c r="X35" s="30" t="str">
        <f>'Base de données'!$C35&amp;" "&amp;'Base de données'!$D35</f>
        <v>Baron Camille</v>
      </c>
      <c r="Y35" s="31">
        <f>COUNTIF('Base de données'!$B:$B,'Base de données'!$B35)</f>
        <v>12</v>
      </c>
      <c r="AA35" s="87" cm="1">
        <f t="array" aca="1" ref="AA35" ca="1">INDIRECT("'Base de données'!A" &amp; ROW(Y35))</f>
        <v>45658</v>
      </c>
      <c r="AB35" s="51" t="str" cm="1">
        <f t="array" aca="1" ref="AB35" ca="1">INDIRECT("'Base de données'!B" &amp; ROW(Z35))</f>
        <v>GLXU4</v>
      </c>
    </row>
    <row r="36" spans="1:28" x14ac:dyDescent="0.3">
      <c r="A36" s="41" t="str">
        <f ca="1">IF(IF(AND($B36&lt;&gt;"-",$B36=$E36),"Entrée et sortie","-")="Entrée et sortie",'Base de données'!$B36,"-")</f>
        <v>-</v>
      </c>
      <c r="B36" s="41" t="str">
        <f t="shared" ca="1" si="2"/>
        <v>-</v>
      </c>
      <c r="C36" s="41" t="str">
        <f t="shared" ca="1" si="3"/>
        <v>-</v>
      </c>
      <c r="D36" s="41" t="str">
        <f>IF($F36="sortie en cours d'année",'Base de données'!$B36,"-")</f>
        <v>-</v>
      </c>
      <c r="E36" s="41" t="str">
        <f>IF($H36="entrée en cours d'année",'Base de données'!$B36,"-")</f>
        <v>-</v>
      </c>
      <c r="F36" s="37" t="str">
        <f t="shared" si="0"/>
        <v/>
      </c>
      <c r="G36" s="37" t="str">
        <f>IF($J36="mouvement",_xlfn.XLOOKUP('Base de données'!$B36,$V:$V,$V:$V,0),"")</f>
        <v/>
      </c>
      <c r="H36" s="37" t="str">
        <f t="shared" si="1"/>
        <v/>
      </c>
      <c r="I36" s="37" t="str">
        <f>IF($J36="mouvement",_xlfn.XLOOKUP('Base de données'!$B36,$K:$K,$K:$K,0),"")</f>
        <v/>
      </c>
      <c r="J36" s="38" t="str">
        <f>IF(AND(Y36&lt;&gt;MAX(Y:Y),COUNTIF(K36:V36,'Base de données'!$B36)&gt;0),"mouvement","")</f>
        <v/>
      </c>
      <c r="K36" s="39" t="str">
        <f>IF(K$1&gt;$AE$1,"-",IFERROR(IF(DATEDIF('Base de données'!$A36,K$1,"d")&lt;&gt;0,"",'Base de données'!$B36),""))</f>
        <v>OUDA7</v>
      </c>
      <c r="L36" s="39" t="str">
        <f>IF(L$1&gt;$AE$1,"-",IFERROR(IF(DATEDIF('Base de données'!$A36,L$1,"d")&lt;&gt;0,"",'Base de données'!$B36),""))</f>
        <v/>
      </c>
      <c r="M36" s="39" t="str">
        <f>IF(M$1&gt;$AE$1,"-",IFERROR(IF(DATEDIF('Base de données'!$A36,M$1,"d")&lt;&gt;0,"",'Base de données'!$B36),""))</f>
        <v/>
      </c>
      <c r="N36" s="39" t="str">
        <f>IF(N$1&gt;$AE$1,"-",IFERROR(IF(DATEDIF('Base de données'!$A36,N$1,"d")&lt;&gt;0,"",'Base de données'!$B36),""))</f>
        <v/>
      </c>
      <c r="O36" s="39" t="str">
        <f>IF(O$1&gt;$AE$1,"-",IFERROR(IF(DATEDIF('Base de données'!$A36,O$1,"d")&lt;&gt;0,"",'Base de données'!$B36),""))</f>
        <v/>
      </c>
      <c r="P36" s="39" t="str">
        <f>IF(P$1&gt;$AE$1,"-",IFERROR(IF(DATEDIF('Base de données'!$A36,P$1,"d")&lt;&gt;0,"",'Base de données'!$B36),""))</f>
        <v/>
      </c>
      <c r="Q36" s="39" t="str">
        <f>IF(Q$1&gt;$AE$1,"-",IFERROR(IF(DATEDIF('Base de données'!$A36,Q$1,"d")&lt;&gt;0,"",'Base de données'!$B36),""))</f>
        <v/>
      </c>
      <c r="R36" s="39" t="str">
        <f>IF(R$1&gt;$AE$1,"-",IFERROR(IF(DATEDIF('Base de données'!$A36,R$1,"d")&lt;&gt;0,"",'Base de données'!$B36),""))</f>
        <v/>
      </c>
      <c r="S36" s="39" t="str">
        <f>IF(S$1&gt;$AE$1,"-",IFERROR(IF(DATEDIF('Base de données'!$A36,S$1,"d")&lt;&gt;0,"",'Base de données'!$B36),""))</f>
        <v/>
      </c>
      <c r="T36" s="39" t="str">
        <f>IF(T$1&gt;$AE$1,"-",IFERROR(IF(DATEDIF('Base de données'!$A36,T$1,"d")&lt;&gt;0,"",'Base de données'!$B36),""))</f>
        <v/>
      </c>
      <c r="U36" s="39" t="str">
        <f>IF(U$1&gt;$AE$1,"-",IFERROR(IF(DATEDIF('Base de données'!$A36,U$1,"d")&lt;&gt;0,"",'Base de données'!$B36),""))</f>
        <v/>
      </c>
      <c r="V36" s="39" t="str">
        <f>IF(V$1&gt;$AE$1,"-",IFERROR(IF(DATEDIF('Base de données'!$A36,V$1,"d")&lt;&gt;0,"",'Base de données'!$B36),""))</f>
        <v/>
      </c>
      <c r="W36" s="34"/>
      <c r="X36" s="30" t="str">
        <f>'Base de données'!$C36&amp;" "&amp;'Base de données'!$D36</f>
        <v>Lagarde Michel</v>
      </c>
      <c r="Y36" s="31">
        <f>COUNTIF('Base de données'!$B:$B,'Base de données'!$B36)</f>
        <v>12</v>
      </c>
      <c r="AA36" s="87" cm="1">
        <f t="array" aca="1" ref="AA36" ca="1">INDIRECT("'Base de données'!A" &amp; ROW(Y36))</f>
        <v>45658</v>
      </c>
      <c r="AB36" s="51" t="str" cm="1">
        <f t="array" aca="1" ref="AB36" ca="1">INDIRECT("'Base de données'!B" &amp; ROW(Z36))</f>
        <v>OUDA7</v>
      </c>
    </row>
    <row r="37" spans="1:28" x14ac:dyDescent="0.3">
      <c r="A37" s="41" t="str">
        <f ca="1">IF(IF(AND($B37&lt;&gt;"-",$B37=$E37),"Entrée et sortie","-")="Entrée et sortie",'Base de données'!$B37,"-")</f>
        <v>-</v>
      </c>
      <c r="B37" s="41" t="str">
        <f t="shared" ca="1" si="2"/>
        <v>-</v>
      </c>
      <c r="C37" s="41" t="str">
        <f t="shared" ca="1" si="3"/>
        <v>-</v>
      </c>
      <c r="D37" s="41" t="str">
        <f>IF($F37="sortie en cours d'année",'Base de données'!$B37,"-")</f>
        <v>-</v>
      </c>
      <c r="E37" s="41" t="str">
        <f>IF($H37="entrée en cours d'année",'Base de données'!$B37,"-")</f>
        <v>-</v>
      </c>
      <c r="F37" s="37" t="str">
        <f t="shared" si="0"/>
        <v/>
      </c>
      <c r="G37" s="37" t="str">
        <f>IF($J37="mouvement",_xlfn.XLOOKUP('Base de données'!$B37,$V:$V,$V:$V,0),"")</f>
        <v/>
      </c>
      <c r="H37" s="37" t="str">
        <f t="shared" si="1"/>
        <v/>
      </c>
      <c r="I37" s="37" t="str">
        <f>IF($J37="mouvement",_xlfn.XLOOKUP('Base de données'!$B37,$K:$K,$K:$K,0),"")</f>
        <v/>
      </c>
      <c r="J37" s="38" t="str">
        <f>IF(AND(Y37&lt;&gt;MAX(Y:Y),COUNTIF(K37:V37,'Base de données'!$B37)&gt;0),"mouvement","")</f>
        <v/>
      </c>
      <c r="K37" s="39" t="str">
        <f>IF(K$1&gt;$AE$1,"-",IFERROR(IF(DATEDIF('Base de données'!$A37,K$1,"d")&lt;&gt;0,"",'Base de données'!$B37),""))</f>
        <v>ACN0J</v>
      </c>
      <c r="L37" s="39" t="str">
        <f>IF(L$1&gt;$AE$1,"-",IFERROR(IF(DATEDIF('Base de données'!$A37,L$1,"d")&lt;&gt;0,"",'Base de données'!$B37),""))</f>
        <v/>
      </c>
      <c r="M37" s="39" t="str">
        <f>IF(M$1&gt;$AE$1,"-",IFERROR(IF(DATEDIF('Base de données'!$A37,M$1,"d")&lt;&gt;0,"",'Base de données'!$B37),""))</f>
        <v/>
      </c>
      <c r="N37" s="39" t="str">
        <f>IF(N$1&gt;$AE$1,"-",IFERROR(IF(DATEDIF('Base de données'!$A37,N$1,"d")&lt;&gt;0,"",'Base de données'!$B37),""))</f>
        <v/>
      </c>
      <c r="O37" s="39" t="str">
        <f>IF(O$1&gt;$AE$1,"-",IFERROR(IF(DATEDIF('Base de données'!$A37,O$1,"d")&lt;&gt;0,"",'Base de données'!$B37),""))</f>
        <v/>
      </c>
      <c r="P37" s="39" t="str">
        <f>IF(P$1&gt;$AE$1,"-",IFERROR(IF(DATEDIF('Base de données'!$A37,P$1,"d")&lt;&gt;0,"",'Base de données'!$B37),""))</f>
        <v/>
      </c>
      <c r="Q37" s="39" t="str">
        <f>IF(Q$1&gt;$AE$1,"-",IFERROR(IF(DATEDIF('Base de données'!$A37,Q$1,"d")&lt;&gt;0,"",'Base de données'!$B37),""))</f>
        <v/>
      </c>
      <c r="R37" s="39" t="str">
        <f>IF(R$1&gt;$AE$1,"-",IFERROR(IF(DATEDIF('Base de données'!$A37,R$1,"d")&lt;&gt;0,"",'Base de données'!$B37),""))</f>
        <v/>
      </c>
      <c r="S37" s="39" t="str">
        <f>IF(S$1&gt;$AE$1,"-",IFERROR(IF(DATEDIF('Base de données'!$A37,S$1,"d")&lt;&gt;0,"",'Base de données'!$B37),""))</f>
        <v/>
      </c>
      <c r="T37" s="39" t="str">
        <f>IF(T$1&gt;$AE$1,"-",IFERROR(IF(DATEDIF('Base de données'!$A37,T$1,"d")&lt;&gt;0,"",'Base de données'!$B37),""))</f>
        <v/>
      </c>
      <c r="U37" s="39" t="str">
        <f>IF(U$1&gt;$AE$1,"-",IFERROR(IF(DATEDIF('Base de données'!$A37,U$1,"d")&lt;&gt;0,"",'Base de données'!$B37),""))</f>
        <v/>
      </c>
      <c r="V37" s="39" t="str">
        <f>IF(V$1&gt;$AE$1,"-",IFERROR(IF(DATEDIF('Base de données'!$A37,V$1,"d")&lt;&gt;0,"",'Base de données'!$B37),""))</f>
        <v/>
      </c>
      <c r="W37" s="34"/>
      <c r="X37" s="30" t="str">
        <f>'Base de données'!$C37&amp;" "&amp;'Base de données'!$D37</f>
        <v>Mathieu Élisabeth</v>
      </c>
      <c r="Y37" s="31">
        <f>COUNTIF('Base de données'!$B:$B,'Base de données'!$B37)</f>
        <v>12</v>
      </c>
      <c r="AA37" s="87" cm="1">
        <f t="array" aca="1" ref="AA37" ca="1">INDIRECT("'Base de données'!A" &amp; ROW(Y37))</f>
        <v>45658</v>
      </c>
      <c r="AB37" s="51" t="str" cm="1">
        <f t="array" aca="1" ref="AB37" ca="1">INDIRECT("'Base de données'!B" &amp; ROW(Z37))</f>
        <v>ACN0J</v>
      </c>
    </row>
    <row r="38" spans="1:28" x14ac:dyDescent="0.3">
      <c r="A38" s="41" t="str">
        <f ca="1">IF(IF(AND($B38&lt;&gt;"-",$B38=$E38),"Entrée et sortie","-")="Entrée et sortie",'Base de données'!$B38,"-")</f>
        <v>-</v>
      </c>
      <c r="B38" s="41" t="str">
        <f t="shared" ca="1" si="2"/>
        <v>-</v>
      </c>
      <c r="C38" s="41" t="str">
        <f t="shared" ca="1" si="3"/>
        <v>-</v>
      </c>
      <c r="D38" s="41" t="str">
        <f>IF($F38="sortie en cours d'année",'Base de données'!$B38,"-")</f>
        <v>-</v>
      </c>
      <c r="E38" s="41" t="str">
        <f>IF($H38="entrée en cours d'année",'Base de données'!$B38,"-")</f>
        <v>-</v>
      </c>
      <c r="F38" s="37" t="str">
        <f t="shared" si="0"/>
        <v/>
      </c>
      <c r="G38" s="37" t="str">
        <f>IF($J38="mouvement",_xlfn.XLOOKUP('Base de données'!$B38,$V:$V,$V:$V,0),"")</f>
        <v/>
      </c>
      <c r="H38" s="37" t="str">
        <f t="shared" si="1"/>
        <v/>
      </c>
      <c r="I38" s="37" t="str">
        <f>IF($J38="mouvement",_xlfn.XLOOKUP('Base de données'!$B38,$K:$K,$K:$K,0),"")</f>
        <v/>
      </c>
      <c r="J38" s="38" t="str">
        <f>IF(AND(Y38&lt;&gt;MAX(Y:Y),COUNTIF(K38:V38,'Base de données'!$B38)&gt;0),"mouvement","")</f>
        <v/>
      </c>
      <c r="K38" s="39" t="str">
        <f>IF(K$1&gt;$AE$1,"-",IFERROR(IF(DATEDIF('Base de données'!$A38,K$1,"d")&lt;&gt;0,"",'Base de données'!$B38),""))</f>
        <v>JF4II</v>
      </c>
      <c r="L38" s="39" t="str">
        <f>IF(L$1&gt;$AE$1,"-",IFERROR(IF(DATEDIF('Base de données'!$A38,L$1,"d")&lt;&gt;0,"",'Base de données'!$B38),""))</f>
        <v/>
      </c>
      <c r="M38" s="39" t="str">
        <f>IF(M$1&gt;$AE$1,"-",IFERROR(IF(DATEDIF('Base de données'!$A38,M$1,"d")&lt;&gt;0,"",'Base de données'!$B38),""))</f>
        <v/>
      </c>
      <c r="N38" s="39" t="str">
        <f>IF(N$1&gt;$AE$1,"-",IFERROR(IF(DATEDIF('Base de données'!$A38,N$1,"d")&lt;&gt;0,"",'Base de données'!$B38),""))</f>
        <v/>
      </c>
      <c r="O38" s="39" t="str">
        <f>IF(O$1&gt;$AE$1,"-",IFERROR(IF(DATEDIF('Base de données'!$A38,O$1,"d")&lt;&gt;0,"",'Base de données'!$B38),""))</f>
        <v/>
      </c>
      <c r="P38" s="39" t="str">
        <f>IF(P$1&gt;$AE$1,"-",IFERROR(IF(DATEDIF('Base de données'!$A38,P$1,"d")&lt;&gt;0,"",'Base de données'!$B38),""))</f>
        <v/>
      </c>
      <c r="Q38" s="39" t="str">
        <f>IF(Q$1&gt;$AE$1,"-",IFERROR(IF(DATEDIF('Base de données'!$A38,Q$1,"d")&lt;&gt;0,"",'Base de données'!$B38),""))</f>
        <v/>
      </c>
      <c r="R38" s="39" t="str">
        <f>IF(R$1&gt;$AE$1,"-",IFERROR(IF(DATEDIF('Base de données'!$A38,R$1,"d")&lt;&gt;0,"",'Base de données'!$B38),""))</f>
        <v/>
      </c>
      <c r="S38" s="39" t="str">
        <f>IF(S$1&gt;$AE$1,"-",IFERROR(IF(DATEDIF('Base de données'!$A38,S$1,"d")&lt;&gt;0,"",'Base de données'!$B38),""))</f>
        <v/>
      </c>
      <c r="T38" s="39" t="str">
        <f>IF(T$1&gt;$AE$1,"-",IFERROR(IF(DATEDIF('Base de données'!$A38,T$1,"d")&lt;&gt;0,"",'Base de données'!$B38),""))</f>
        <v/>
      </c>
      <c r="U38" s="39" t="str">
        <f>IF(U$1&gt;$AE$1,"-",IFERROR(IF(DATEDIF('Base de données'!$A38,U$1,"d")&lt;&gt;0,"",'Base de données'!$B38),""))</f>
        <v/>
      </c>
      <c r="V38" s="39" t="str">
        <f>IF(V$1&gt;$AE$1,"-",IFERROR(IF(DATEDIF('Base de données'!$A38,V$1,"d")&lt;&gt;0,"",'Base de données'!$B38),""))</f>
        <v/>
      </c>
      <c r="W38" s="34"/>
      <c r="X38" s="30" t="str">
        <f>'Base de données'!$C38&amp;" "&amp;'Base de données'!$D38</f>
        <v>Normand Éléonore</v>
      </c>
      <c r="Y38" s="31">
        <f>COUNTIF('Base de données'!$B:$B,'Base de données'!$B38)</f>
        <v>12</v>
      </c>
      <c r="AA38" s="87" cm="1">
        <f t="array" aca="1" ref="AA38" ca="1">INDIRECT("'Base de données'!A" &amp; ROW(Y38))</f>
        <v>45658</v>
      </c>
      <c r="AB38" s="51" t="str" cm="1">
        <f t="array" aca="1" ref="AB38" ca="1">INDIRECT("'Base de données'!B" &amp; ROW(Z38))</f>
        <v>JF4II</v>
      </c>
    </row>
    <row r="39" spans="1:28" x14ac:dyDescent="0.3">
      <c r="A39" s="41" t="str">
        <f ca="1">IF(IF(AND($B39&lt;&gt;"-",$B39=$E39),"Entrée et sortie","-")="Entrée et sortie",'Base de données'!$B39,"-")</f>
        <v>-</v>
      </c>
      <c r="B39" s="41" t="str">
        <f t="shared" ca="1" si="2"/>
        <v>-</v>
      </c>
      <c r="C39" s="41" t="str">
        <f t="shared" ca="1" si="3"/>
        <v>-</v>
      </c>
      <c r="D39" s="41" t="str">
        <f>IF($F39="sortie en cours d'année",'Base de données'!$B39,"-")</f>
        <v>-</v>
      </c>
      <c r="E39" s="41" t="str">
        <f>IF($H39="entrée en cours d'année",'Base de données'!$B39,"-")</f>
        <v>-</v>
      </c>
      <c r="F39" s="37" t="str">
        <f t="shared" si="0"/>
        <v/>
      </c>
      <c r="G39" s="37" t="str">
        <f>IF($J39="mouvement",_xlfn.XLOOKUP('Base de données'!$B39,$V:$V,$V:$V,0),"")</f>
        <v/>
      </c>
      <c r="H39" s="37" t="str">
        <f t="shared" si="1"/>
        <v/>
      </c>
      <c r="I39" s="37" t="str">
        <f>IF($J39="mouvement",_xlfn.XLOOKUP('Base de données'!$B39,$K:$K,$K:$K,0),"")</f>
        <v/>
      </c>
      <c r="J39" s="38" t="str">
        <f>IF(AND(Y39&lt;&gt;MAX(Y:Y),COUNTIF(K39:V39,'Base de données'!$B39)&gt;0),"mouvement","")</f>
        <v/>
      </c>
      <c r="K39" s="39" t="str">
        <f>IF(K$1&gt;$AE$1,"-",IFERROR(IF(DATEDIF('Base de données'!$A39,K$1,"d")&lt;&gt;0,"",'Base de données'!$B39),""))</f>
        <v>O4PZL</v>
      </c>
      <c r="L39" s="39" t="str">
        <f>IF(L$1&gt;$AE$1,"-",IFERROR(IF(DATEDIF('Base de données'!$A39,L$1,"d")&lt;&gt;0,"",'Base de données'!$B39),""))</f>
        <v/>
      </c>
      <c r="M39" s="39" t="str">
        <f>IF(M$1&gt;$AE$1,"-",IFERROR(IF(DATEDIF('Base de données'!$A39,M$1,"d")&lt;&gt;0,"",'Base de données'!$B39),""))</f>
        <v/>
      </c>
      <c r="N39" s="39" t="str">
        <f>IF(N$1&gt;$AE$1,"-",IFERROR(IF(DATEDIF('Base de données'!$A39,N$1,"d")&lt;&gt;0,"",'Base de données'!$B39),""))</f>
        <v/>
      </c>
      <c r="O39" s="39" t="str">
        <f>IF(O$1&gt;$AE$1,"-",IFERROR(IF(DATEDIF('Base de données'!$A39,O$1,"d")&lt;&gt;0,"",'Base de données'!$B39),""))</f>
        <v/>
      </c>
      <c r="P39" s="39" t="str">
        <f>IF(P$1&gt;$AE$1,"-",IFERROR(IF(DATEDIF('Base de données'!$A39,P$1,"d")&lt;&gt;0,"",'Base de données'!$B39),""))</f>
        <v/>
      </c>
      <c r="Q39" s="39" t="str">
        <f>IF(Q$1&gt;$AE$1,"-",IFERROR(IF(DATEDIF('Base de données'!$A39,Q$1,"d")&lt;&gt;0,"",'Base de données'!$B39),""))</f>
        <v/>
      </c>
      <c r="R39" s="39" t="str">
        <f>IF(R$1&gt;$AE$1,"-",IFERROR(IF(DATEDIF('Base de données'!$A39,R$1,"d")&lt;&gt;0,"",'Base de données'!$B39),""))</f>
        <v/>
      </c>
      <c r="S39" s="39" t="str">
        <f>IF(S$1&gt;$AE$1,"-",IFERROR(IF(DATEDIF('Base de données'!$A39,S$1,"d")&lt;&gt;0,"",'Base de données'!$B39),""))</f>
        <v/>
      </c>
      <c r="T39" s="39" t="str">
        <f>IF(T$1&gt;$AE$1,"-",IFERROR(IF(DATEDIF('Base de données'!$A39,T$1,"d")&lt;&gt;0,"",'Base de données'!$B39),""))</f>
        <v/>
      </c>
      <c r="U39" s="39" t="str">
        <f>IF(U$1&gt;$AE$1,"-",IFERROR(IF(DATEDIF('Base de données'!$A39,U$1,"d")&lt;&gt;0,"",'Base de données'!$B39),""))</f>
        <v/>
      </c>
      <c r="V39" s="39" t="str">
        <f>IF(V$1&gt;$AE$1,"-",IFERROR(IF(DATEDIF('Base de données'!$A39,V$1,"d")&lt;&gt;0,"",'Base de données'!$B39),""))</f>
        <v/>
      </c>
      <c r="W39" s="34"/>
      <c r="X39" s="30" t="str">
        <f>'Base de données'!$C39&amp;" "&amp;'Base de données'!$D39</f>
        <v>Hardy Noël</v>
      </c>
      <c r="Y39" s="31">
        <f>COUNTIF('Base de données'!$B:$B,'Base de données'!$B39)</f>
        <v>12</v>
      </c>
      <c r="AA39" s="87" cm="1">
        <f t="array" aca="1" ref="AA39" ca="1">INDIRECT("'Base de données'!A" &amp; ROW(Y39))</f>
        <v>45658</v>
      </c>
      <c r="AB39" s="51" t="str" cm="1">
        <f t="array" aca="1" ref="AB39" ca="1">INDIRECT("'Base de données'!B" &amp; ROW(Z39))</f>
        <v>O4PZL</v>
      </c>
    </row>
    <row r="40" spans="1:28" x14ac:dyDescent="0.3">
      <c r="A40" s="41" t="str">
        <f ca="1">IF(IF(AND($B40&lt;&gt;"-",$B40=$E40),"Entrée et sortie","-")="Entrée et sortie",'Base de données'!$B40,"-")</f>
        <v>-</v>
      </c>
      <c r="B40" s="41" t="str">
        <f t="shared" ca="1" si="2"/>
        <v>-</v>
      </c>
      <c r="C40" s="41" t="str">
        <f t="shared" ca="1" si="3"/>
        <v>-</v>
      </c>
      <c r="D40" s="41" t="str">
        <f>IF($F40="sortie en cours d'année",'Base de données'!$B40,"-")</f>
        <v>-</v>
      </c>
      <c r="E40" s="41" t="str">
        <f>IF($H40="entrée en cours d'année",'Base de données'!$B40,"-")</f>
        <v>-</v>
      </c>
      <c r="F40" s="37" t="str">
        <f t="shared" si="0"/>
        <v/>
      </c>
      <c r="G40" s="37" t="str">
        <f>IF($J40="mouvement",_xlfn.XLOOKUP('Base de données'!$B40,$V:$V,$V:$V,0),"")</f>
        <v/>
      </c>
      <c r="H40" s="37" t="str">
        <f t="shared" si="1"/>
        <v/>
      </c>
      <c r="I40" s="37" t="str">
        <f>IF($J40="mouvement",_xlfn.XLOOKUP('Base de données'!$B40,$K:$K,$K:$K,0),"")</f>
        <v/>
      </c>
      <c r="J40" s="38" t="str">
        <f>IF(AND(Y40&lt;&gt;MAX(Y:Y),COUNTIF(K40:V40,'Base de données'!$B40)&gt;0),"mouvement","")</f>
        <v/>
      </c>
      <c r="K40" s="39" t="str">
        <f>IF(K$1&gt;$AE$1,"-",IFERROR(IF(DATEDIF('Base de données'!$A40,K$1,"d")&lt;&gt;0,"",'Base de données'!$B40),""))</f>
        <v>7UCEM</v>
      </c>
      <c r="L40" s="39" t="str">
        <f>IF(L$1&gt;$AE$1,"-",IFERROR(IF(DATEDIF('Base de données'!$A40,L$1,"d")&lt;&gt;0,"",'Base de données'!$B40),""))</f>
        <v/>
      </c>
      <c r="M40" s="39" t="str">
        <f>IF(M$1&gt;$AE$1,"-",IFERROR(IF(DATEDIF('Base de données'!$A40,M$1,"d")&lt;&gt;0,"",'Base de données'!$B40),""))</f>
        <v/>
      </c>
      <c r="N40" s="39" t="str">
        <f>IF(N$1&gt;$AE$1,"-",IFERROR(IF(DATEDIF('Base de données'!$A40,N$1,"d")&lt;&gt;0,"",'Base de données'!$B40),""))</f>
        <v/>
      </c>
      <c r="O40" s="39" t="str">
        <f>IF(O$1&gt;$AE$1,"-",IFERROR(IF(DATEDIF('Base de données'!$A40,O$1,"d")&lt;&gt;0,"",'Base de données'!$B40),""))</f>
        <v/>
      </c>
      <c r="P40" s="39" t="str">
        <f>IF(P$1&gt;$AE$1,"-",IFERROR(IF(DATEDIF('Base de données'!$A40,P$1,"d")&lt;&gt;0,"",'Base de données'!$B40),""))</f>
        <v/>
      </c>
      <c r="Q40" s="39" t="str">
        <f>IF(Q$1&gt;$AE$1,"-",IFERROR(IF(DATEDIF('Base de données'!$A40,Q$1,"d")&lt;&gt;0,"",'Base de données'!$B40),""))</f>
        <v/>
      </c>
      <c r="R40" s="39" t="str">
        <f>IF(R$1&gt;$AE$1,"-",IFERROR(IF(DATEDIF('Base de données'!$A40,R$1,"d")&lt;&gt;0,"",'Base de données'!$B40),""))</f>
        <v/>
      </c>
      <c r="S40" s="39" t="str">
        <f>IF(S$1&gt;$AE$1,"-",IFERROR(IF(DATEDIF('Base de données'!$A40,S$1,"d")&lt;&gt;0,"",'Base de données'!$B40),""))</f>
        <v/>
      </c>
      <c r="T40" s="39" t="str">
        <f>IF(T$1&gt;$AE$1,"-",IFERROR(IF(DATEDIF('Base de données'!$A40,T$1,"d")&lt;&gt;0,"",'Base de données'!$B40),""))</f>
        <v/>
      </c>
      <c r="U40" s="39" t="str">
        <f>IF(U$1&gt;$AE$1,"-",IFERROR(IF(DATEDIF('Base de données'!$A40,U$1,"d")&lt;&gt;0,"",'Base de données'!$B40),""))</f>
        <v/>
      </c>
      <c r="V40" s="39" t="str">
        <f>IF(V$1&gt;$AE$1,"-",IFERROR(IF(DATEDIF('Base de données'!$A40,V$1,"d")&lt;&gt;0,"",'Base de données'!$B40),""))</f>
        <v/>
      </c>
      <c r="W40" s="34"/>
      <c r="X40" s="30" t="str">
        <f>'Base de données'!$C40&amp;" "&amp;'Base de données'!$D40</f>
        <v>Perret Henri</v>
      </c>
      <c r="Y40" s="31">
        <f>COUNTIF('Base de données'!$B:$B,'Base de données'!$B40)</f>
        <v>12</v>
      </c>
      <c r="AA40" s="87" cm="1">
        <f t="array" aca="1" ref="AA40" ca="1">INDIRECT("'Base de données'!A" &amp; ROW(Y40))</f>
        <v>45658</v>
      </c>
      <c r="AB40" s="51" t="str" cm="1">
        <f t="array" aca="1" ref="AB40" ca="1">INDIRECT("'Base de données'!B" &amp; ROW(Z40))</f>
        <v>7UCEM</v>
      </c>
    </row>
    <row r="41" spans="1:28" x14ac:dyDescent="0.3">
      <c r="A41" s="41" t="str">
        <f ca="1">IF(IF(AND($B41&lt;&gt;"-",$B41=$E41),"Entrée et sortie","-")="Entrée et sortie",'Base de données'!$B41,"-")</f>
        <v>-</v>
      </c>
      <c r="B41" s="41" t="str">
        <f t="shared" ca="1" si="2"/>
        <v>-</v>
      </c>
      <c r="C41" s="41" t="str">
        <f t="shared" ca="1" si="3"/>
        <v>-</v>
      </c>
      <c r="D41" s="41" t="str">
        <f>IF($F41="sortie en cours d'année",'Base de données'!$B41,"-")</f>
        <v>-</v>
      </c>
      <c r="E41" s="41" t="str">
        <f>IF($H41="entrée en cours d'année",'Base de données'!$B41,"-")</f>
        <v>-</v>
      </c>
      <c r="F41" s="37" t="str">
        <f t="shared" si="0"/>
        <v/>
      </c>
      <c r="G41" s="37" t="str">
        <f>IF($J41="mouvement",_xlfn.XLOOKUP('Base de données'!$B41,$V:$V,$V:$V,0),"")</f>
        <v/>
      </c>
      <c r="H41" s="37" t="str">
        <f t="shared" si="1"/>
        <v/>
      </c>
      <c r="I41" s="37" t="str">
        <f>IF($J41="mouvement",_xlfn.XLOOKUP('Base de données'!$B41,$K:$K,$K:$K,0),"")</f>
        <v/>
      </c>
      <c r="J41" s="38" t="str">
        <f>IF(AND(Y41&lt;&gt;MAX(Y:Y),COUNTIF(K41:V41,'Base de données'!$B41)&gt;0),"mouvement","")</f>
        <v/>
      </c>
      <c r="K41" s="39" t="str">
        <f>IF(K$1&gt;$AE$1,"-",IFERROR(IF(DATEDIF('Base de données'!$A41,K$1,"d")&lt;&gt;0,"",'Base de données'!$B41),""))</f>
        <v>68AQ6</v>
      </c>
      <c r="L41" s="39" t="str">
        <f>IF(L$1&gt;$AE$1,"-",IFERROR(IF(DATEDIF('Base de données'!$A41,L$1,"d")&lt;&gt;0,"",'Base de données'!$B41),""))</f>
        <v/>
      </c>
      <c r="M41" s="39" t="str">
        <f>IF(M$1&gt;$AE$1,"-",IFERROR(IF(DATEDIF('Base de données'!$A41,M$1,"d")&lt;&gt;0,"",'Base de données'!$B41),""))</f>
        <v/>
      </c>
      <c r="N41" s="39" t="str">
        <f>IF(N$1&gt;$AE$1,"-",IFERROR(IF(DATEDIF('Base de données'!$A41,N$1,"d")&lt;&gt;0,"",'Base de données'!$B41),""))</f>
        <v/>
      </c>
      <c r="O41" s="39" t="str">
        <f>IF(O$1&gt;$AE$1,"-",IFERROR(IF(DATEDIF('Base de données'!$A41,O$1,"d")&lt;&gt;0,"",'Base de données'!$B41),""))</f>
        <v/>
      </c>
      <c r="P41" s="39" t="str">
        <f>IF(P$1&gt;$AE$1,"-",IFERROR(IF(DATEDIF('Base de données'!$A41,P$1,"d")&lt;&gt;0,"",'Base de données'!$B41),""))</f>
        <v/>
      </c>
      <c r="Q41" s="39" t="str">
        <f>IF(Q$1&gt;$AE$1,"-",IFERROR(IF(DATEDIF('Base de données'!$A41,Q$1,"d")&lt;&gt;0,"",'Base de données'!$B41),""))</f>
        <v/>
      </c>
      <c r="R41" s="39" t="str">
        <f>IF(R$1&gt;$AE$1,"-",IFERROR(IF(DATEDIF('Base de données'!$A41,R$1,"d")&lt;&gt;0,"",'Base de données'!$B41),""))</f>
        <v/>
      </c>
      <c r="S41" s="39" t="str">
        <f>IF(S$1&gt;$AE$1,"-",IFERROR(IF(DATEDIF('Base de données'!$A41,S$1,"d")&lt;&gt;0,"",'Base de données'!$B41),""))</f>
        <v/>
      </c>
      <c r="T41" s="39" t="str">
        <f>IF(T$1&gt;$AE$1,"-",IFERROR(IF(DATEDIF('Base de données'!$A41,T$1,"d")&lt;&gt;0,"",'Base de données'!$B41),""))</f>
        <v/>
      </c>
      <c r="U41" s="39" t="str">
        <f>IF(U$1&gt;$AE$1,"-",IFERROR(IF(DATEDIF('Base de données'!$A41,U$1,"d")&lt;&gt;0,"",'Base de données'!$B41),""))</f>
        <v/>
      </c>
      <c r="V41" s="39" t="str">
        <f>IF(V$1&gt;$AE$1,"-",IFERROR(IF(DATEDIF('Base de données'!$A41,V$1,"d")&lt;&gt;0,"",'Base de données'!$B41),""))</f>
        <v/>
      </c>
      <c r="W41" s="34"/>
      <c r="X41" s="30" t="str">
        <f>'Base de données'!$C41&amp;" "&amp;'Base de données'!$D41</f>
        <v>Bertrand Charles</v>
      </c>
      <c r="Y41" s="31">
        <f>COUNTIF('Base de données'!$B:$B,'Base de données'!$B41)</f>
        <v>12</v>
      </c>
      <c r="AA41" s="87" cm="1">
        <f t="array" aca="1" ref="AA41" ca="1">INDIRECT("'Base de données'!A" &amp; ROW(Y41))</f>
        <v>45658</v>
      </c>
      <c r="AB41" s="51" t="str" cm="1">
        <f t="array" aca="1" ref="AB41" ca="1">INDIRECT("'Base de données'!B" &amp; ROW(Z41))</f>
        <v>68AQ6</v>
      </c>
    </row>
    <row r="42" spans="1:28" x14ac:dyDescent="0.3">
      <c r="A42" s="41" t="str">
        <f ca="1">IF(IF(AND($B42&lt;&gt;"-",$B42=$E42),"Entrée et sortie","-")="Entrée et sortie",'Base de données'!$B42,"-")</f>
        <v>-</v>
      </c>
      <c r="B42" s="41" t="str">
        <f t="shared" ca="1" si="2"/>
        <v>-</v>
      </c>
      <c r="C42" s="41" t="str">
        <f t="shared" ca="1" si="3"/>
        <v>-</v>
      </c>
      <c r="D42" s="41" t="str">
        <f>IF($F42="sortie en cours d'année",'Base de données'!$B42,"-")</f>
        <v>-</v>
      </c>
      <c r="E42" s="41" t="str">
        <f>IF($H42="entrée en cours d'année",'Base de données'!$B42,"-")</f>
        <v>-</v>
      </c>
      <c r="F42" s="37" t="str">
        <f t="shared" si="0"/>
        <v/>
      </c>
      <c r="G42" s="37" t="str">
        <f>IF($J42="mouvement",_xlfn.XLOOKUP('Base de données'!$B42,$V:$V,$V:$V,0),"")</f>
        <v/>
      </c>
      <c r="H42" s="37" t="str">
        <f t="shared" si="1"/>
        <v/>
      </c>
      <c r="I42" s="37" t="str">
        <f>IF($J42="mouvement",_xlfn.XLOOKUP('Base de données'!$B42,$K:$K,$K:$K,0),"")</f>
        <v/>
      </c>
      <c r="J42" s="38" t="str">
        <f>IF(AND(Y42&lt;&gt;MAX(Y:Y),COUNTIF(K42:V42,'Base de données'!$B42)&gt;0),"mouvement","")</f>
        <v/>
      </c>
      <c r="K42" s="39" t="str">
        <f>IF(K$1&gt;$AE$1,"-",IFERROR(IF(DATEDIF('Base de données'!$A42,K$1,"d")&lt;&gt;0,"",'Base de données'!$B42),""))</f>
        <v>Y670G</v>
      </c>
      <c r="L42" s="39" t="str">
        <f>IF(L$1&gt;$AE$1,"-",IFERROR(IF(DATEDIF('Base de données'!$A42,L$1,"d")&lt;&gt;0,"",'Base de données'!$B42),""))</f>
        <v/>
      </c>
      <c r="M42" s="39" t="str">
        <f>IF(M$1&gt;$AE$1,"-",IFERROR(IF(DATEDIF('Base de données'!$A42,M$1,"d")&lt;&gt;0,"",'Base de données'!$B42),""))</f>
        <v/>
      </c>
      <c r="N42" s="39" t="str">
        <f>IF(N$1&gt;$AE$1,"-",IFERROR(IF(DATEDIF('Base de données'!$A42,N$1,"d")&lt;&gt;0,"",'Base de données'!$B42),""))</f>
        <v/>
      </c>
      <c r="O42" s="39" t="str">
        <f>IF(O$1&gt;$AE$1,"-",IFERROR(IF(DATEDIF('Base de données'!$A42,O$1,"d")&lt;&gt;0,"",'Base de données'!$B42),""))</f>
        <v/>
      </c>
      <c r="P42" s="39" t="str">
        <f>IF(P$1&gt;$AE$1,"-",IFERROR(IF(DATEDIF('Base de données'!$A42,P$1,"d")&lt;&gt;0,"",'Base de données'!$B42),""))</f>
        <v/>
      </c>
      <c r="Q42" s="39" t="str">
        <f>IF(Q$1&gt;$AE$1,"-",IFERROR(IF(DATEDIF('Base de données'!$A42,Q$1,"d")&lt;&gt;0,"",'Base de données'!$B42),""))</f>
        <v/>
      </c>
      <c r="R42" s="39" t="str">
        <f>IF(R$1&gt;$AE$1,"-",IFERROR(IF(DATEDIF('Base de données'!$A42,R$1,"d")&lt;&gt;0,"",'Base de données'!$B42),""))</f>
        <v/>
      </c>
      <c r="S42" s="39" t="str">
        <f>IF(S$1&gt;$AE$1,"-",IFERROR(IF(DATEDIF('Base de données'!$A42,S$1,"d")&lt;&gt;0,"",'Base de données'!$B42),""))</f>
        <v/>
      </c>
      <c r="T42" s="39" t="str">
        <f>IF(T$1&gt;$AE$1,"-",IFERROR(IF(DATEDIF('Base de données'!$A42,T$1,"d")&lt;&gt;0,"",'Base de données'!$B42),""))</f>
        <v/>
      </c>
      <c r="U42" s="39" t="str">
        <f>IF(U$1&gt;$AE$1,"-",IFERROR(IF(DATEDIF('Base de données'!$A42,U$1,"d")&lt;&gt;0,"",'Base de données'!$B42),""))</f>
        <v/>
      </c>
      <c r="V42" s="39" t="str">
        <f>IF(V$1&gt;$AE$1,"-",IFERROR(IF(DATEDIF('Base de données'!$A42,V$1,"d")&lt;&gt;0,"",'Base de données'!$B42),""))</f>
        <v/>
      </c>
      <c r="W42" s="34"/>
      <c r="X42" s="30" t="str">
        <f>'Base de données'!$C42&amp;" "&amp;'Base de données'!$D42</f>
        <v>Fleury Bertrand</v>
      </c>
      <c r="Y42" s="31">
        <f>COUNTIF('Base de données'!$B:$B,'Base de données'!$B42)</f>
        <v>12</v>
      </c>
      <c r="AA42" s="87" cm="1">
        <f t="array" aca="1" ref="AA42" ca="1">INDIRECT("'Base de données'!A" &amp; ROW(Y42))</f>
        <v>45658</v>
      </c>
      <c r="AB42" s="51" t="str" cm="1">
        <f t="array" aca="1" ref="AB42" ca="1">INDIRECT("'Base de données'!B" &amp; ROW(Z42))</f>
        <v>Y670G</v>
      </c>
    </row>
    <row r="43" spans="1:28" x14ac:dyDescent="0.3">
      <c r="A43" s="41" t="str">
        <f ca="1">IF(IF(AND($B43&lt;&gt;"-",$B43=$E43),"Entrée et sortie","-")="Entrée et sortie",'Base de données'!$B43,"-")</f>
        <v>-</v>
      </c>
      <c r="B43" s="41" t="str">
        <f t="shared" ca="1" si="2"/>
        <v>-</v>
      </c>
      <c r="C43" s="41" t="str">
        <f t="shared" ca="1" si="3"/>
        <v>-</v>
      </c>
      <c r="D43" s="41" t="str">
        <f>IF($F43="sortie en cours d'année",'Base de données'!$B43,"-")</f>
        <v>-</v>
      </c>
      <c r="E43" s="41" t="str">
        <f>IF($H43="entrée en cours d'année",'Base de données'!$B43,"-")</f>
        <v>-</v>
      </c>
      <c r="F43" s="37" t="str">
        <f t="shared" si="0"/>
        <v/>
      </c>
      <c r="G43" s="37" t="str">
        <f>IF($J43="mouvement",_xlfn.XLOOKUP('Base de données'!$B43,$V:$V,$V:$V,0),"")</f>
        <v/>
      </c>
      <c r="H43" s="37" t="str">
        <f t="shared" si="1"/>
        <v/>
      </c>
      <c r="I43" s="37" t="str">
        <f>IF($J43="mouvement",_xlfn.XLOOKUP('Base de données'!$B43,$K:$K,$K:$K,0),"")</f>
        <v/>
      </c>
      <c r="J43" s="38" t="str">
        <f>IF(AND(Y43&lt;&gt;MAX(Y:Y),COUNTIF(K43:V43,'Base de données'!$B43)&gt;0),"mouvement","")</f>
        <v/>
      </c>
      <c r="K43" s="39" t="str">
        <f>IF(K$1&gt;$AE$1,"-",IFERROR(IF(DATEDIF('Base de données'!$A43,K$1,"d")&lt;&gt;0,"",'Base de données'!$B43),""))</f>
        <v>YKW71</v>
      </c>
      <c r="L43" s="39" t="str">
        <f>IF(L$1&gt;$AE$1,"-",IFERROR(IF(DATEDIF('Base de données'!$A43,L$1,"d")&lt;&gt;0,"",'Base de données'!$B43),""))</f>
        <v/>
      </c>
      <c r="M43" s="39" t="str">
        <f>IF(M$1&gt;$AE$1,"-",IFERROR(IF(DATEDIF('Base de données'!$A43,M$1,"d")&lt;&gt;0,"",'Base de données'!$B43),""))</f>
        <v/>
      </c>
      <c r="N43" s="39" t="str">
        <f>IF(N$1&gt;$AE$1,"-",IFERROR(IF(DATEDIF('Base de données'!$A43,N$1,"d")&lt;&gt;0,"",'Base de données'!$B43),""))</f>
        <v/>
      </c>
      <c r="O43" s="39" t="str">
        <f>IF(O$1&gt;$AE$1,"-",IFERROR(IF(DATEDIF('Base de données'!$A43,O$1,"d")&lt;&gt;0,"",'Base de données'!$B43),""))</f>
        <v/>
      </c>
      <c r="P43" s="39" t="str">
        <f>IF(P$1&gt;$AE$1,"-",IFERROR(IF(DATEDIF('Base de données'!$A43,P$1,"d")&lt;&gt;0,"",'Base de données'!$B43),""))</f>
        <v/>
      </c>
      <c r="Q43" s="39" t="str">
        <f>IF(Q$1&gt;$AE$1,"-",IFERROR(IF(DATEDIF('Base de données'!$A43,Q$1,"d")&lt;&gt;0,"",'Base de données'!$B43),""))</f>
        <v/>
      </c>
      <c r="R43" s="39" t="str">
        <f>IF(R$1&gt;$AE$1,"-",IFERROR(IF(DATEDIF('Base de données'!$A43,R$1,"d")&lt;&gt;0,"",'Base de données'!$B43),""))</f>
        <v/>
      </c>
      <c r="S43" s="39" t="str">
        <f>IF(S$1&gt;$AE$1,"-",IFERROR(IF(DATEDIF('Base de données'!$A43,S$1,"d")&lt;&gt;0,"",'Base de données'!$B43),""))</f>
        <v/>
      </c>
      <c r="T43" s="39" t="str">
        <f>IF(T$1&gt;$AE$1,"-",IFERROR(IF(DATEDIF('Base de données'!$A43,T$1,"d")&lt;&gt;0,"",'Base de données'!$B43),""))</f>
        <v/>
      </c>
      <c r="U43" s="39" t="str">
        <f>IF(U$1&gt;$AE$1,"-",IFERROR(IF(DATEDIF('Base de données'!$A43,U$1,"d")&lt;&gt;0,"",'Base de données'!$B43),""))</f>
        <v/>
      </c>
      <c r="V43" s="39" t="str">
        <f>IF(V$1&gt;$AE$1,"-",IFERROR(IF(DATEDIF('Base de données'!$A43,V$1,"d")&lt;&gt;0,"",'Base de données'!$B43),""))</f>
        <v/>
      </c>
      <c r="W43" s="34"/>
      <c r="X43" s="30" t="str">
        <f>'Base de données'!$C43&amp;" "&amp;'Base de données'!$D43</f>
        <v>David Thierry</v>
      </c>
      <c r="Y43" s="31">
        <f>COUNTIF('Base de données'!$B:$B,'Base de données'!$B43)</f>
        <v>12</v>
      </c>
      <c r="AA43" s="87" cm="1">
        <f t="array" aca="1" ref="AA43" ca="1">INDIRECT("'Base de données'!A" &amp; ROW(Y43))</f>
        <v>45658</v>
      </c>
      <c r="AB43" s="51" t="str" cm="1">
        <f t="array" aca="1" ref="AB43" ca="1">INDIRECT("'Base de données'!B" &amp; ROW(Z43))</f>
        <v>YKW71</v>
      </c>
    </row>
    <row r="44" spans="1:28" x14ac:dyDescent="0.3">
      <c r="A44" s="41" t="str">
        <f ca="1">IF(IF(AND($B44&lt;&gt;"-",$B44=$E44),"Entrée et sortie","-")="Entrée et sortie",'Base de données'!$B44,"-")</f>
        <v>-</v>
      </c>
      <c r="B44" s="41" t="str">
        <f t="shared" ca="1" si="2"/>
        <v>-</v>
      </c>
      <c r="C44" s="41" t="str">
        <f t="shared" ca="1" si="3"/>
        <v>-</v>
      </c>
      <c r="D44" s="41" t="str">
        <f>IF($F44="sortie en cours d'année",'Base de données'!$B44,"-")</f>
        <v>-</v>
      </c>
      <c r="E44" s="41" t="str">
        <f>IF($H44="entrée en cours d'année",'Base de données'!$B44,"-")</f>
        <v>-</v>
      </c>
      <c r="F44" s="37" t="str">
        <f t="shared" si="0"/>
        <v/>
      </c>
      <c r="G44" s="37" t="str">
        <f>IF($J44="mouvement",_xlfn.XLOOKUP('Base de données'!$B44,$V:$V,$V:$V,0),"")</f>
        <v/>
      </c>
      <c r="H44" s="37" t="str">
        <f t="shared" si="1"/>
        <v/>
      </c>
      <c r="I44" s="37" t="str">
        <f>IF($J44="mouvement",_xlfn.XLOOKUP('Base de données'!$B44,$K:$K,$K:$K,0),"")</f>
        <v/>
      </c>
      <c r="J44" s="38" t="str">
        <f>IF(AND(Y44&lt;&gt;MAX(Y:Y),COUNTIF(K44:V44,'Base de données'!$B44)&gt;0),"mouvement","")</f>
        <v/>
      </c>
      <c r="K44" s="39" t="str">
        <f>IF(K$1&gt;$AE$1,"-",IFERROR(IF(DATEDIF('Base de données'!$A44,K$1,"d")&lt;&gt;0,"",'Base de données'!$B44),""))</f>
        <v>3WW5L</v>
      </c>
      <c r="L44" s="39" t="str">
        <f>IF(L$1&gt;$AE$1,"-",IFERROR(IF(DATEDIF('Base de données'!$A44,L$1,"d")&lt;&gt;0,"",'Base de données'!$B44),""))</f>
        <v/>
      </c>
      <c r="M44" s="39" t="str">
        <f>IF(M$1&gt;$AE$1,"-",IFERROR(IF(DATEDIF('Base de données'!$A44,M$1,"d")&lt;&gt;0,"",'Base de données'!$B44),""))</f>
        <v/>
      </c>
      <c r="N44" s="39" t="str">
        <f>IF(N$1&gt;$AE$1,"-",IFERROR(IF(DATEDIF('Base de données'!$A44,N$1,"d")&lt;&gt;0,"",'Base de données'!$B44),""))</f>
        <v/>
      </c>
      <c r="O44" s="39" t="str">
        <f>IF(O$1&gt;$AE$1,"-",IFERROR(IF(DATEDIF('Base de données'!$A44,O$1,"d")&lt;&gt;0,"",'Base de données'!$B44),""))</f>
        <v/>
      </c>
      <c r="P44" s="39" t="str">
        <f>IF(P$1&gt;$AE$1,"-",IFERROR(IF(DATEDIF('Base de données'!$A44,P$1,"d")&lt;&gt;0,"",'Base de données'!$B44),""))</f>
        <v/>
      </c>
      <c r="Q44" s="39" t="str">
        <f>IF(Q$1&gt;$AE$1,"-",IFERROR(IF(DATEDIF('Base de données'!$A44,Q$1,"d")&lt;&gt;0,"",'Base de données'!$B44),""))</f>
        <v/>
      </c>
      <c r="R44" s="39" t="str">
        <f>IF(R$1&gt;$AE$1,"-",IFERROR(IF(DATEDIF('Base de données'!$A44,R$1,"d")&lt;&gt;0,"",'Base de données'!$B44),""))</f>
        <v/>
      </c>
      <c r="S44" s="39" t="str">
        <f>IF(S$1&gt;$AE$1,"-",IFERROR(IF(DATEDIF('Base de données'!$A44,S$1,"d")&lt;&gt;0,"",'Base de données'!$B44),""))</f>
        <v/>
      </c>
      <c r="T44" s="39" t="str">
        <f>IF(T$1&gt;$AE$1,"-",IFERROR(IF(DATEDIF('Base de données'!$A44,T$1,"d")&lt;&gt;0,"",'Base de données'!$B44),""))</f>
        <v/>
      </c>
      <c r="U44" s="39" t="str">
        <f>IF(U$1&gt;$AE$1,"-",IFERROR(IF(DATEDIF('Base de données'!$A44,U$1,"d")&lt;&gt;0,"",'Base de données'!$B44),""))</f>
        <v/>
      </c>
      <c r="V44" s="39" t="str">
        <f>IF(V$1&gt;$AE$1,"-",IFERROR(IF(DATEDIF('Base de données'!$A44,V$1,"d")&lt;&gt;0,"",'Base de données'!$B44),""))</f>
        <v/>
      </c>
      <c r="W44" s="34"/>
      <c r="X44" s="30" t="str">
        <f>'Base de données'!$C44&amp;" "&amp;'Base de données'!$D44</f>
        <v>Bigot Frédérique</v>
      </c>
      <c r="Y44" s="31">
        <f>COUNTIF('Base de données'!$B:$B,'Base de données'!$B44)</f>
        <v>12</v>
      </c>
      <c r="AA44" s="87" cm="1">
        <f t="array" aca="1" ref="AA44" ca="1">INDIRECT("'Base de données'!A" &amp; ROW(Y44))</f>
        <v>45658</v>
      </c>
      <c r="AB44" s="51" t="str" cm="1">
        <f t="array" aca="1" ref="AB44" ca="1">INDIRECT("'Base de données'!B" &amp; ROW(Z44))</f>
        <v>3WW5L</v>
      </c>
    </row>
    <row r="45" spans="1:28" x14ac:dyDescent="0.3">
      <c r="A45" s="41" t="str">
        <f ca="1">IF(IF(AND($B45&lt;&gt;"-",$B45=$E45),"Entrée et sortie","-")="Entrée et sortie",'Base de données'!$B45,"-")</f>
        <v>-</v>
      </c>
      <c r="B45" s="41" t="str">
        <f t="shared" ca="1" si="2"/>
        <v>-</v>
      </c>
      <c r="C45" s="41" t="str">
        <f t="shared" ca="1" si="3"/>
        <v>-</v>
      </c>
      <c r="D45" s="41" t="str">
        <f>IF($F45="sortie en cours d'année",'Base de données'!$B45,"-")</f>
        <v>-</v>
      </c>
      <c r="E45" s="41" t="str">
        <f>IF($H45="entrée en cours d'année",'Base de données'!$B45,"-")</f>
        <v>-</v>
      </c>
      <c r="F45" s="37" t="str">
        <f t="shared" si="0"/>
        <v/>
      </c>
      <c r="G45" s="37" t="str">
        <f>IF($J45="mouvement",_xlfn.XLOOKUP('Base de données'!$B45,$V:$V,$V:$V,0),"")</f>
        <v/>
      </c>
      <c r="H45" s="37" t="str">
        <f t="shared" si="1"/>
        <v/>
      </c>
      <c r="I45" s="37" t="str">
        <f>IF($J45="mouvement",_xlfn.XLOOKUP('Base de données'!$B45,$K:$K,$K:$K,0),"")</f>
        <v/>
      </c>
      <c r="J45" s="38" t="str">
        <f>IF(AND(Y45&lt;&gt;MAX(Y:Y),COUNTIF(K45:V45,'Base de données'!$B45)&gt;0),"mouvement","")</f>
        <v/>
      </c>
      <c r="K45" s="39" t="str">
        <f>IF(K$1&gt;$AE$1,"-",IFERROR(IF(DATEDIF('Base de données'!$A45,K$1,"d")&lt;&gt;0,"",'Base de données'!$B45),""))</f>
        <v>F8G14</v>
      </c>
      <c r="L45" s="39" t="str">
        <f>IF(L$1&gt;$AE$1,"-",IFERROR(IF(DATEDIF('Base de données'!$A45,L$1,"d")&lt;&gt;0,"",'Base de données'!$B45),""))</f>
        <v/>
      </c>
      <c r="M45" s="39" t="str">
        <f>IF(M$1&gt;$AE$1,"-",IFERROR(IF(DATEDIF('Base de données'!$A45,M$1,"d")&lt;&gt;0,"",'Base de données'!$B45),""))</f>
        <v/>
      </c>
      <c r="N45" s="39" t="str">
        <f>IF(N$1&gt;$AE$1,"-",IFERROR(IF(DATEDIF('Base de données'!$A45,N$1,"d")&lt;&gt;0,"",'Base de données'!$B45),""))</f>
        <v/>
      </c>
      <c r="O45" s="39" t="str">
        <f>IF(O$1&gt;$AE$1,"-",IFERROR(IF(DATEDIF('Base de données'!$A45,O$1,"d")&lt;&gt;0,"",'Base de données'!$B45),""))</f>
        <v/>
      </c>
      <c r="P45" s="39" t="str">
        <f>IF(P$1&gt;$AE$1,"-",IFERROR(IF(DATEDIF('Base de données'!$A45,P$1,"d")&lt;&gt;0,"",'Base de données'!$B45),""))</f>
        <v/>
      </c>
      <c r="Q45" s="39" t="str">
        <f>IF(Q$1&gt;$AE$1,"-",IFERROR(IF(DATEDIF('Base de données'!$A45,Q$1,"d")&lt;&gt;0,"",'Base de données'!$B45),""))</f>
        <v/>
      </c>
      <c r="R45" s="39" t="str">
        <f>IF(R$1&gt;$AE$1,"-",IFERROR(IF(DATEDIF('Base de données'!$A45,R$1,"d")&lt;&gt;0,"",'Base de données'!$B45),""))</f>
        <v/>
      </c>
      <c r="S45" s="39" t="str">
        <f>IF(S$1&gt;$AE$1,"-",IFERROR(IF(DATEDIF('Base de données'!$A45,S$1,"d")&lt;&gt;0,"",'Base de données'!$B45),""))</f>
        <v/>
      </c>
      <c r="T45" s="39" t="str">
        <f>IF(T$1&gt;$AE$1,"-",IFERROR(IF(DATEDIF('Base de données'!$A45,T$1,"d")&lt;&gt;0,"",'Base de données'!$B45),""))</f>
        <v/>
      </c>
      <c r="U45" s="39" t="str">
        <f>IF(U$1&gt;$AE$1,"-",IFERROR(IF(DATEDIF('Base de données'!$A45,U$1,"d")&lt;&gt;0,"",'Base de données'!$B45),""))</f>
        <v/>
      </c>
      <c r="V45" s="39" t="str">
        <f>IF(V$1&gt;$AE$1,"-",IFERROR(IF(DATEDIF('Base de données'!$A45,V$1,"d")&lt;&gt;0,"",'Base de données'!$B45),""))</f>
        <v/>
      </c>
      <c r="W45" s="34"/>
      <c r="X45" s="30" t="str">
        <f>'Base de données'!$C45&amp;" "&amp;'Base de données'!$D45</f>
        <v>Descamps Grégoire</v>
      </c>
      <c r="Y45" s="31">
        <f>COUNTIF('Base de données'!$B:$B,'Base de données'!$B45)</f>
        <v>12</v>
      </c>
      <c r="AA45" s="87" cm="1">
        <f t="array" aca="1" ref="AA45" ca="1">INDIRECT("'Base de données'!A" &amp; ROW(Y45))</f>
        <v>45658</v>
      </c>
      <c r="AB45" s="51" t="str" cm="1">
        <f t="array" aca="1" ref="AB45" ca="1">INDIRECT("'Base de données'!B" &amp; ROW(Z45))</f>
        <v>F8G14</v>
      </c>
    </row>
    <row r="46" spans="1:28" x14ac:dyDescent="0.3">
      <c r="A46" s="41" t="str">
        <f ca="1">IF(IF(AND($B46&lt;&gt;"-",$B46=$E46),"Entrée et sortie","-")="Entrée et sortie",'Base de données'!$B46,"-")</f>
        <v>-</v>
      </c>
      <c r="B46" s="41" t="str">
        <f t="shared" ca="1" si="2"/>
        <v>-</v>
      </c>
      <c r="C46" s="41" t="str">
        <f t="shared" ca="1" si="3"/>
        <v>-</v>
      </c>
      <c r="D46" s="41" t="str">
        <f>IF($F46="sortie en cours d'année",'Base de données'!$B46,"-")</f>
        <v>-</v>
      </c>
      <c r="E46" s="41" t="str">
        <f>IF($H46="entrée en cours d'année",'Base de données'!$B46,"-")</f>
        <v>-</v>
      </c>
      <c r="F46" s="37" t="str">
        <f t="shared" si="0"/>
        <v/>
      </c>
      <c r="G46" s="37" t="str">
        <f>IF($J46="mouvement",_xlfn.XLOOKUP('Base de données'!$B46,$V:$V,$V:$V,0),"")</f>
        <v/>
      </c>
      <c r="H46" s="37" t="str">
        <f t="shared" si="1"/>
        <v/>
      </c>
      <c r="I46" s="37" t="str">
        <f>IF($J46="mouvement",_xlfn.XLOOKUP('Base de données'!$B46,$K:$K,$K:$K,0),"")</f>
        <v/>
      </c>
      <c r="J46" s="38" t="str">
        <f>IF(AND(Y46&lt;&gt;MAX(Y:Y),COUNTIF(K46:V46,'Base de données'!$B46)&gt;0),"mouvement","")</f>
        <v/>
      </c>
      <c r="K46" s="39" t="str">
        <f>IF(K$1&gt;$AE$1,"-",IFERROR(IF(DATEDIF('Base de données'!$A46,K$1,"d")&lt;&gt;0,"",'Base de données'!$B46),""))</f>
        <v>3N0N9</v>
      </c>
      <c r="L46" s="39" t="str">
        <f>IF(L$1&gt;$AE$1,"-",IFERROR(IF(DATEDIF('Base de données'!$A46,L$1,"d")&lt;&gt;0,"",'Base de données'!$B46),""))</f>
        <v/>
      </c>
      <c r="M46" s="39" t="str">
        <f>IF(M$1&gt;$AE$1,"-",IFERROR(IF(DATEDIF('Base de données'!$A46,M$1,"d")&lt;&gt;0,"",'Base de données'!$B46),""))</f>
        <v/>
      </c>
      <c r="N46" s="39" t="str">
        <f>IF(N$1&gt;$AE$1,"-",IFERROR(IF(DATEDIF('Base de données'!$A46,N$1,"d")&lt;&gt;0,"",'Base de données'!$B46),""))</f>
        <v/>
      </c>
      <c r="O46" s="39" t="str">
        <f>IF(O$1&gt;$AE$1,"-",IFERROR(IF(DATEDIF('Base de données'!$A46,O$1,"d")&lt;&gt;0,"",'Base de données'!$B46),""))</f>
        <v/>
      </c>
      <c r="P46" s="39" t="str">
        <f>IF(P$1&gt;$AE$1,"-",IFERROR(IF(DATEDIF('Base de données'!$A46,P$1,"d")&lt;&gt;0,"",'Base de données'!$B46),""))</f>
        <v/>
      </c>
      <c r="Q46" s="39" t="str">
        <f>IF(Q$1&gt;$AE$1,"-",IFERROR(IF(DATEDIF('Base de données'!$A46,Q$1,"d")&lt;&gt;0,"",'Base de données'!$B46),""))</f>
        <v/>
      </c>
      <c r="R46" s="39" t="str">
        <f>IF(R$1&gt;$AE$1,"-",IFERROR(IF(DATEDIF('Base de données'!$A46,R$1,"d")&lt;&gt;0,"",'Base de données'!$B46),""))</f>
        <v/>
      </c>
      <c r="S46" s="39" t="str">
        <f>IF(S$1&gt;$AE$1,"-",IFERROR(IF(DATEDIF('Base de données'!$A46,S$1,"d")&lt;&gt;0,"",'Base de données'!$B46),""))</f>
        <v/>
      </c>
      <c r="T46" s="39" t="str">
        <f>IF(T$1&gt;$AE$1,"-",IFERROR(IF(DATEDIF('Base de données'!$A46,T$1,"d")&lt;&gt;0,"",'Base de données'!$B46),""))</f>
        <v/>
      </c>
      <c r="U46" s="39" t="str">
        <f>IF(U$1&gt;$AE$1,"-",IFERROR(IF(DATEDIF('Base de données'!$A46,U$1,"d")&lt;&gt;0,"",'Base de données'!$B46),""))</f>
        <v/>
      </c>
      <c r="V46" s="39" t="str">
        <f>IF(V$1&gt;$AE$1,"-",IFERROR(IF(DATEDIF('Base de données'!$A46,V$1,"d")&lt;&gt;0,"",'Base de données'!$B46),""))</f>
        <v/>
      </c>
      <c r="W46" s="34"/>
      <c r="X46" s="30" t="str">
        <f>'Base de données'!$C46&amp;" "&amp;'Base de données'!$D46</f>
        <v>Masson Gérard</v>
      </c>
      <c r="Y46" s="31">
        <f>COUNTIF('Base de données'!$B:$B,'Base de données'!$B46)</f>
        <v>12</v>
      </c>
      <c r="AA46" s="87" cm="1">
        <f t="array" aca="1" ref="AA46" ca="1">INDIRECT("'Base de données'!A" &amp; ROW(Y46))</f>
        <v>45658</v>
      </c>
      <c r="AB46" s="51" t="str" cm="1">
        <f t="array" aca="1" ref="AB46" ca="1">INDIRECT("'Base de données'!B" &amp; ROW(Z46))</f>
        <v>3N0N9</v>
      </c>
    </row>
    <row r="47" spans="1:28" x14ac:dyDescent="0.3">
      <c r="A47" s="41" t="str">
        <f ca="1">IF(IF(AND($B47&lt;&gt;"-",$B47=$E47),"Entrée et sortie","-")="Entrée et sortie",'Base de données'!$B47,"-")</f>
        <v>-</v>
      </c>
      <c r="B47" s="41" t="str">
        <f t="shared" ca="1" si="2"/>
        <v>-</v>
      </c>
      <c r="C47" s="41" t="str">
        <f t="shared" ca="1" si="3"/>
        <v>-</v>
      </c>
      <c r="D47" s="41" t="str">
        <f>IF($F47="sortie en cours d'année",'Base de données'!$B47,"-")</f>
        <v>-</v>
      </c>
      <c r="E47" s="41" t="str">
        <f>IF($H47="entrée en cours d'année",'Base de données'!$B47,"-")</f>
        <v>-</v>
      </c>
      <c r="F47" s="37" t="str">
        <f t="shared" si="0"/>
        <v/>
      </c>
      <c r="G47" s="37" t="str">
        <f>IF($J47="mouvement",_xlfn.XLOOKUP('Base de données'!$B47,$V:$V,$V:$V,0),"")</f>
        <v/>
      </c>
      <c r="H47" s="37" t="str">
        <f t="shared" si="1"/>
        <v/>
      </c>
      <c r="I47" s="37" t="str">
        <f>IF($J47="mouvement",_xlfn.XLOOKUP('Base de données'!$B47,$K:$K,$K:$K,0),"")</f>
        <v/>
      </c>
      <c r="J47" s="38" t="str">
        <f>IF(AND(Y47&lt;&gt;MAX(Y:Y),COUNTIF(K47:V47,'Base de données'!$B47)&gt;0),"mouvement","")</f>
        <v/>
      </c>
      <c r="K47" s="39" t="str">
        <f>IF(K$1&gt;$AE$1,"-",IFERROR(IF(DATEDIF('Base de données'!$A47,K$1,"d")&lt;&gt;0,"",'Base de données'!$B47),""))</f>
        <v>DH91K</v>
      </c>
      <c r="L47" s="39" t="str">
        <f>IF(L$1&gt;$AE$1,"-",IFERROR(IF(DATEDIF('Base de données'!$A47,L$1,"d")&lt;&gt;0,"",'Base de données'!$B47),""))</f>
        <v/>
      </c>
      <c r="M47" s="39" t="str">
        <f>IF(M$1&gt;$AE$1,"-",IFERROR(IF(DATEDIF('Base de données'!$A47,M$1,"d")&lt;&gt;0,"",'Base de données'!$B47),""))</f>
        <v/>
      </c>
      <c r="N47" s="39" t="str">
        <f>IF(N$1&gt;$AE$1,"-",IFERROR(IF(DATEDIF('Base de données'!$A47,N$1,"d")&lt;&gt;0,"",'Base de données'!$B47),""))</f>
        <v/>
      </c>
      <c r="O47" s="39" t="str">
        <f>IF(O$1&gt;$AE$1,"-",IFERROR(IF(DATEDIF('Base de données'!$A47,O$1,"d")&lt;&gt;0,"",'Base de données'!$B47),""))</f>
        <v/>
      </c>
      <c r="P47" s="39" t="str">
        <f>IF(P$1&gt;$AE$1,"-",IFERROR(IF(DATEDIF('Base de données'!$A47,P$1,"d")&lt;&gt;0,"",'Base de données'!$B47),""))</f>
        <v/>
      </c>
      <c r="Q47" s="39" t="str">
        <f>IF(Q$1&gt;$AE$1,"-",IFERROR(IF(DATEDIF('Base de données'!$A47,Q$1,"d")&lt;&gt;0,"",'Base de données'!$B47),""))</f>
        <v/>
      </c>
      <c r="R47" s="39" t="str">
        <f>IF(R$1&gt;$AE$1,"-",IFERROR(IF(DATEDIF('Base de données'!$A47,R$1,"d")&lt;&gt;0,"",'Base de données'!$B47),""))</f>
        <v/>
      </c>
      <c r="S47" s="39" t="str">
        <f>IF(S$1&gt;$AE$1,"-",IFERROR(IF(DATEDIF('Base de données'!$A47,S$1,"d")&lt;&gt;0,"",'Base de données'!$B47),""))</f>
        <v/>
      </c>
      <c r="T47" s="39" t="str">
        <f>IF(T$1&gt;$AE$1,"-",IFERROR(IF(DATEDIF('Base de données'!$A47,T$1,"d")&lt;&gt;0,"",'Base de données'!$B47),""))</f>
        <v/>
      </c>
      <c r="U47" s="39" t="str">
        <f>IF(U$1&gt;$AE$1,"-",IFERROR(IF(DATEDIF('Base de données'!$A47,U$1,"d")&lt;&gt;0,"",'Base de données'!$B47),""))</f>
        <v/>
      </c>
      <c r="V47" s="39" t="str">
        <f>IF(V$1&gt;$AE$1,"-",IFERROR(IF(DATEDIF('Base de données'!$A47,V$1,"d")&lt;&gt;0,"",'Base de données'!$B47),""))</f>
        <v/>
      </c>
      <c r="W47" s="34"/>
      <c r="X47" s="30" t="str">
        <f>'Base de données'!$C47&amp;" "&amp;'Base de données'!$D47</f>
        <v>Gallet Victoire</v>
      </c>
      <c r="Y47" s="31">
        <f>COUNTIF('Base de données'!$B:$B,'Base de données'!$B47)</f>
        <v>12</v>
      </c>
      <c r="AA47" s="87" cm="1">
        <f t="array" aca="1" ref="AA47" ca="1">INDIRECT("'Base de données'!A" &amp; ROW(Y47))</f>
        <v>45658</v>
      </c>
      <c r="AB47" s="51" t="str" cm="1">
        <f t="array" aca="1" ref="AB47" ca="1">INDIRECT("'Base de données'!B" &amp; ROW(Z47))</f>
        <v>DH91K</v>
      </c>
    </row>
    <row r="48" spans="1:28" x14ac:dyDescent="0.3">
      <c r="A48" s="41" t="str">
        <f ca="1">IF(IF(AND($B48&lt;&gt;"-",$B48=$E48),"Entrée et sortie","-")="Entrée et sortie",'Base de données'!$B48,"-")</f>
        <v>-</v>
      </c>
      <c r="B48" s="41" t="str">
        <f t="shared" ca="1" si="2"/>
        <v>-</v>
      </c>
      <c r="C48" s="41" t="str">
        <f t="shared" ca="1" si="3"/>
        <v>-</v>
      </c>
      <c r="D48" s="41" t="str">
        <f>IF($F48="sortie en cours d'année",'Base de données'!$B48,"-")</f>
        <v>-</v>
      </c>
      <c r="E48" s="41" t="str">
        <f>IF($H48="entrée en cours d'année",'Base de données'!$B48,"-")</f>
        <v>-</v>
      </c>
      <c r="F48" s="37" t="str">
        <f t="shared" si="0"/>
        <v/>
      </c>
      <c r="G48" s="37" t="str">
        <f>IF($J48="mouvement",_xlfn.XLOOKUP('Base de données'!$B48,$V:$V,$V:$V,0),"")</f>
        <v/>
      </c>
      <c r="H48" s="37" t="str">
        <f t="shared" si="1"/>
        <v/>
      </c>
      <c r="I48" s="37" t="str">
        <f>IF($J48="mouvement",_xlfn.XLOOKUP('Base de données'!$B48,$K:$K,$K:$K,0),"")</f>
        <v/>
      </c>
      <c r="J48" s="38" t="str">
        <f>IF(AND(Y48&lt;&gt;MAX(Y:Y),COUNTIF(K48:V48,'Base de données'!$B48)&gt;0),"mouvement","")</f>
        <v/>
      </c>
      <c r="K48" s="39" t="str">
        <f>IF(K$1&gt;$AE$1,"-",IFERROR(IF(DATEDIF('Base de données'!$A48,K$1,"d")&lt;&gt;0,"",'Base de données'!$B48),""))</f>
        <v>JH4VZ</v>
      </c>
      <c r="L48" s="39" t="str">
        <f>IF(L$1&gt;$AE$1,"-",IFERROR(IF(DATEDIF('Base de données'!$A48,L$1,"d")&lt;&gt;0,"",'Base de données'!$B48),""))</f>
        <v/>
      </c>
      <c r="M48" s="39" t="str">
        <f>IF(M$1&gt;$AE$1,"-",IFERROR(IF(DATEDIF('Base de données'!$A48,M$1,"d")&lt;&gt;0,"",'Base de données'!$B48),""))</f>
        <v/>
      </c>
      <c r="N48" s="39" t="str">
        <f>IF(N$1&gt;$AE$1,"-",IFERROR(IF(DATEDIF('Base de données'!$A48,N$1,"d")&lt;&gt;0,"",'Base de données'!$B48),""))</f>
        <v/>
      </c>
      <c r="O48" s="39" t="str">
        <f>IF(O$1&gt;$AE$1,"-",IFERROR(IF(DATEDIF('Base de données'!$A48,O$1,"d")&lt;&gt;0,"",'Base de données'!$B48),""))</f>
        <v/>
      </c>
      <c r="P48" s="39" t="str">
        <f>IF(P$1&gt;$AE$1,"-",IFERROR(IF(DATEDIF('Base de données'!$A48,P$1,"d")&lt;&gt;0,"",'Base de données'!$B48),""))</f>
        <v/>
      </c>
      <c r="Q48" s="39" t="str">
        <f>IF(Q$1&gt;$AE$1,"-",IFERROR(IF(DATEDIF('Base de données'!$A48,Q$1,"d")&lt;&gt;0,"",'Base de données'!$B48),""))</f>
        <v/>
      </c>
      <c r="R48" s="39" t="str">
        <f>IF(R$1&gt;$AE$1,"-",IFERROR(IF(DATEDIF('Base de données'!$A48,R$1,"d")&lt;&gt;0,"",'Base de données'!$B48),""))</f>
        <v/>
      </c>
      <c r="S48" s="39" t="str">
        <f>IF(S$1&gt;$AE$1,"-",IFERROR(IF(DATEDIF('Base de données'!$A48,S$1,"d")&lt;&gt;0,"",'Base de données'!$B48),""))</f>
        <v/>
      </c>
      <c r="T48" s="39" t="str">
        <f>IF(T$1&gt;$AE$1,"-",IFERROR(IF(DATEDIF('Base de données'!$A48,T$1,"d")&lt;&gt;0,"",'Base de données'!$B48),""))</f>
        <v/>
      </c>
      <c r="U48" s="39" t="str">
        <f>IF(U$1&gt;$AE$1,"-",IFERROR(IF(DATEDIF('Base de données'!$A48,U$1,"d")&lt;&gt;0,"",'Base de données'!$B48),""))</f>
        <v/>
      </c>
      <c r="V48" s="39" t="str">
        <f>IF(V$1&gt;$AE$1,"-",IFERROR(IF(DATEDIF('Base de données'!$A48,V$1,"d")&lt;&gt;0,"",'Base de données'!$B48),""))</f>
        <v/>
      </c>
      <c r="W48" s="34"/>
      <c r="X48" s="30" t="str">
        <f>'Base de données'!$C48&amp;" "&amp;'Base de données'!$D48</f>
        <v>Lemonnier Juliette</v>
      </c>
      <c r="Y48" s="31">
        <f>COUNTIF('Base de données'!$B:$B,'Base de données'!$B48)</f>
        <v>12</v>
      </c>
      <c r="AA48" s="87" cm="1">
        <f t="array" aca="1" ref="AA48" ca="1">INDIRECT("'Base de données'!A" &amp; ROW(Y48))</f>
        <v>45658</v>
      </c>
      <c r="AB48" s="51" t="str" cm="1">
        <f t="array" aca="1" ref="AB48" ca="1">INDIRECT("'Base de données'!B" &amp; ROW(Z48))</f>
        <v>JH4VZ</v>
      </c>
    </row>
    <row r="49" spans="1:28" x14ac:dyDescent="0.3">
      <c r="A49" s="41" t="str">
        <f ca="1">IF(IF(AND($B49&lt;&gt;"-",$B49=$E49),"Entrée et sortie","-")="Entrée et sortie",'Base de données'!$B49,"-")</f>
        <v>-</v>
      </c>
      <c r="B49" s="41" t="str">
        <f t="shared" ca="1" si="2"/>
        <v>TY6IH</v>
      </c>
      <c r="C49" s="41" t="str">
        <f t="shared" ca="1" si="3"/>
        <v>TY6IH</v>
      </c>
      <c r="D49" s="41" t="str">
        <f>IF($F49="sortie en cours d'année",'Base de données'!$B49,"-")</f>
        <v>TY6IH</v>
      </c>
      <c r="E49" s="41" t="str">
        <f>IF($H49="entrée en cours d'année",'Base de données'!$B49,"-")</f>
        <v>-</v>
      </c>
      <c r="F49" s="37" t="str">
        <f t="shared" si="0"/>
        <v>sortie en cours d'année</v>
      </c>
      <c r="G49" s="37">
        <f>IF($J49="mouvement",_xlfn.XLOOKUP('Base de données'!$B49,$V:$V,$V:$V,0),"")</f>
        <v>0</v>
      </c>
      <c r="H49" s="37" t="str">
        <f t="shared" si="1"/>
        <v/>
      </c>
      <c r="I49" s="37" t="str">
        <f>IF($J49="mouvement",_xlfn.XLOOKUP('Base de données'!$B49,$K:$K,$K:$K,0),"")</f>
        <v>TY6IH</v>
      </c>
      <c r="J49" s="38" t="str">
        <f>IF(AND(Y49&lt;&gt;MAX(Y:Y),COUNTIF(K49:V49,'Base de données'!$B49)&gt;0),"mouvement","")</f>
        <v>mouvement</v>
      </c>
      <c r="K49" s="39" t="str">
        <f>IF(K$1&gt;$AE$1,"-",IFERROR(IF(DATEDIF('Base de données'!$A49,K$1,"d")&lt;&gt;0,"",'Base de données'!$B49),""))</f>
        <v>TY6IH</v>
      </c>
      <c r="L49" s="39" t="str">
        <f>IF(L$1&gt;$AE$1,"-",IFERROR(IF(DATEDIF('Base de données'!$A49,L$1,"d")&lt;&gt;0,"",'Base de données'!$B49),""))</f>
        <v/>
      </c>
      <c r="M49" s="39" t="str">
        <f>IF(M$1&gt;$AE$1,"-",IFERROR(IF(DATEDIF('Base de données'!$A49,M$1,"d")&lt;&gt;0,"",'Base de données'!$B49),""))</f>
        <v/>
      </c>
      <c r="N49" s="39" t="str">
        <f>IF(N$1&gt;$AE$1,"-",IFERROR(IF(DATEDIF('Base de données'!$A49,N$1,"d")&lt;&gt;0,"",'Base de données'!$B49),""))</f>
        <v/>
      </c>
      <c r="O49" s="39" t="str">
        <f>IF(O$1&gt;$AE$1,"-",IFERROR(IF(DATEDIF('Base de données'!$A49,O$1,"d")&lt;&gt;0,"",'Base de données'!$B49),""))</f>
        <v/>
      </c>
      <c r="P49" s="39" t="str">
        <f>IF(P$1&gt;$AE$1,"-",IFERROR(IF(DATEDIF('Base de données'!$A49,P$1,"d")&lt;&gt;0,"",'Base de données'!$B49),""))</f>
        <v/>
      </c>
      <c r="Q49" s="39" t="str">
        <f>IF(Q$1&gt;$AE$1,"-",IFERROR(IF(DATEDIF('Base de données'!$A49,Q$1,"d")&lt;&gt;0,"",'Base de données'!$B49),""))</f>
        <v/>
      </c>
      <c r="R49" s="39" t="str">
        <f>IF(R$1&gt;$AE$1,"-",IFERROR(IF(DATEDIF('Base de données'!$A49,R$1,"d")&lt;&gt;0,"",'Base de données'!$B49),""))</f>
        <v/>
      </c>
      <c r="S49" s="39" t="str">
        <f>IF(S$1&gt;$AE$1,"-",IFERROR(IF(DATEDIF('Base de données'!$A49,S$1,"d")&lt;&gt;0,"",'Base de données'!$B49),""))</f>
        <v/>
      </c>
      <c r="T49" s="39" t="str">
        <f>IF(T$1&gt;$AE$1,"-",IFERROR(IF(DATEDIF('Base de données'!$A49,T$1,"d")&lt;&gt;0,"",'Base de données'!$B49),""))</f>
        <v/>
      </c>
      <c r="U49" s="39" t="str">
        <f>IF(U$1&gt;$AE$1,"-",IFERROR(IF(DATEDIF('Base de données'!$A49,U$1,"d")&lt;&gt;0,"",'Base de données'!$B49),""))</f>
        <v/>
      </c>
      <c r="V49" s="39" t="str">
        <f>IF(V$1&gt;$AE$1,"-",IFERROR(IF(DATEDIF('Base de données'!$A49,V$1,"d")&lt;&gt;0,"",'Base de données'!$B49),""))</f>
        <v/>
      </c>
      <c r="W49" s="34"/>
      <c r="X49" s="30" t="str">
        <f>'Base de données'!$C49&amp;" "&amp;'Base de données'!$D49</f>
        <v>Da Silva Xavier</v>
      </c>
      <c r="Y49" s="31">
        <f>COUNTIF('Base de données'!$B:$B,'Base de données'!$B49)</f>
        <v>1</v>
      </c>
      <c r="AA49" s="87" cm="1">
        <f t="array" aca="1" ref="AA49" ca="1">INDIRECT("'Base de données'!A" &amp; ROW(Y49))</f>
        <v>45658</v>
      </c>
      <c r="AB49" s="51" t="str" cm="1">
        <f t="array" aca="1" ref="AB49" ca="1">INDIRECT("'Base de données'!B" &amp; ROW(Z49))</f>
        <v>TY6IH</v>
      </c>
    </row>
    <row r="50" spans="1:28" x14ac:dyDescent="0.3">
      <c r="A50" s="41" t="str">
        <f ca="1">IF(IF(AND($B50&lt;&gt;"-",$B50=$E50),"Entrée et sortie","-")="Entrée et sortie",'Base de données'!$B50,"-")</f>
        <v>-</v>
      </c>
      <c r="B50" s="41" t="str">
        <f t="shared" ca="1" si="2"/>
        <v>-</v>
      </c>
      <c r="C50" s="41" t="str">
        <f t="shared" ca="1" si="3"/>
        <v>-</v>
      </c>
      <c r="D50" s="41" t="str">
        <f>IF($F50="sortie en cours d'année",'Base de données'!$B50,"-")</f>
        <v>-</v>
      </c>
      <c r="E50" s="41" t="str">
        <f>IF($H50="entrée en cours d'année",'Base de données'!$B50,"-")</f>
        <v>-</v>
      </c>
      <c r="F50" s="37" t="str">
        <f t="shared" si="0"/>
        <v/>
      </c>
      <c r="G50" s="37" t="str">
        <f>IF($J50="mouvement",_xlfn.XLOOKUP('Base de données'!$B50,$V:$V,$V:$V,0),"")</f>
        <v/>
      </c>
      <c r="H50" s="37" t="str">
        <f t="shared" si="1"/>
        <v/>
      </c>
      <c r="I50" s="37" t="str">
        <f>IF($J50="mouvement",_xlfn.XLOOKUP('Base de données'!$B50,$K:$K,$K:$K,0),"")</f>
        <v/>
      </c>
      <c r="J50" s="38" t="str">
        <f>IF(AND(Y50&lt;&gt;MAX(Y:Y),COUNTIF(K50:V50,'Base de données'!$B50)&gt;0),"mouvement","")</f>
        <v/>
      </c>
      <c r="K50" s="39" t="str">
        <f>IF(K$1&gt;$AE$1,"-",IFERROR(IF(DATEDIF('Base de données'!$A50,K$1,"d")&lt;&gt;0,"",'Base de données'!$B50),""))</f>
        <v>IC5XE</v>
      </c>
      <c r="L50" s="39" t="str">
        <f>IF(L$1&gt;$AE$1,"-",IFERROR(IF(DATEDIF('Base de données'!$A50,L$1,"d")&lt;&gt;0,"",'Base de données'!$B50),""))</f>
        <v/>
      </c>
      <c r="M50" s="39" t="str">
        <f>IF(M$1&gt;$AE$1,"-",IFERROR(IF(DATEDIF('Base de données'!$A50,M$1,"d")&lt;&gt;0,"",'Base de données'!$B50),""))</f>
        <v/>
      </c>
      <c r="N50" s="39" t="str">
        <f>IF(N$1&gt;$AE$1,"-",IFERROR(IF(DATEDIF('Base de données'!$A50,N$1,"d")&lt;&gt;0,"",'Base de données'!$B50),""))</f>
        <v/>
      </c>
      <c r="O50" s="39" t="str">
        <f>IF(O$1&gt;$AE$1,"-",IFERROR(IF(DATEDIF('Base de données'!$A50,O$1,"d")&lt;&gt;0,"",'Base de données'!$B50),""))</f>
        <v/>
      </c>
      <c r="P50" s="39" t="str">
        <f>IF(P$1&gt;$AE$1,"-",IFERROR(IF(DATEDIF('Base de données'!$A50,P$1,"d")&lt;&gt;0,"",'Base de données'!$B50),""))</f>
        <v/>
      </c>
      <c r="Q50" s="39" t="str">
        <f>IF(Q$1&gt;$AE$1,"-",IFERROR(IF(DATEDIF('Base de données'!$A50,Q$1,"d")&lt;&gt;0,"",'Base de données'!$B50),""))</f>
        <v/>
      </c>
      <c r="R50" s="39" t="str">
        <f>IF(R$1&gt;$AE$1,"-",IFERROR(IF(DATEDIF('Base de données'!$A50,R$1,"d")&lt;&gt;0,"",'Base de données'!$B50),""))</f>
        <v/>
      </c>
      <c r="S50" s="39" t="str">
        <f>IF(S$1&gt;$AE$1,"-",IFERROR(IF(DATEDIF('Base de données'!$A50,S$1,"d")&lt;&gt;0,"",'Base de données'!$B50),""))</f>
        <v/>
      </c>
      <c r="T50" s="39" t="str">
        <f>IF(T$1&gt;$AE$1,"-",IFERROR(IF(DATEDIF('Base de données'!$A50,T$1,"d")&lt;&gt;0,"",'Base de données'!$B50),""))</f>
        <v/>
      </c>
      <c r="U50" s="39" t="str">
        <f>IF(U$1&gt;$AE$1,"-",IFERROR(IF(DATEDIF('Base de données'!$A50,U$1,"d")&lt;&gt;0,"",'Base de données'!$B50),""))</f>
        <v/>
      </c>
      <c r="V50" s="39" t="str">
        <f>IF(V$1&gt;$AE$1,"-",IFERROR(IF(DATEDIF('Base de données'!$A50,V$1,"d")&lt;&gt;0,"",'Base de données'!$B50),""))</f>
        <v/>
      </c>
      <c r="W50" s="34"/>
      <c r="X50" s="30" t="str">
        <f>'Base de données'!$C50&amp;" "&amp;'Base de données'!$D50</f>
        <v>Germain Margot</v>
      </c>
      <c r="Y50" s="31">
        <f>COUNTIF('Base de données'!$B:$B,'Base de données'!$B50)</f>
        <v>12</v>
      </c>
      <c r="AA50" s="87" cm="1">
        <f t="array" aca="1" ref="AA50" ca="1">INDIRECT("'Base de données'!A" &amp; ROW(Y50))</f>
        <v>45658</v>
      </c>
      <c r="AB50" s="51" t="str" cm="1">
        <f t="array" aca="1" ref="AB50" ca="1">INDIRECT("'Base de données'!B" &amp; ROW(Z50))</f>
        <v>IC5XE</v>
      </c>
    </row>
    <row r="51" spans="1:28" x14ac:dyDescent="0.3">
      <c r="A51" s="41" t="str">
        <f ca="1">IF(IF(AND($B51&lt;&gt;"-",$B51=$E51),"Entrée et sortie","-")="Entrée et sortie",'Base de données'!$B51,"-")</f>
        <v>-</v>
      </c>
      <c r="B51" s="41" t="str">
        <f t="shared" ca="1" si="2"/>
        <v>QBERT</v>
      </c>
      <c r="C51" s="41" t="str">
        <f t="shared" ca="1" si="3"/>
        <v>QBERT</v>
      </c>
      <c r="D51" s="41" t="str">
        <f>IF($F51="sortie en cours d'année",'Base de données'!$B51,"-")</f>
        <v>QBERT</v>
      </c>
      <c r="E51" s="41" t="str">
        <f>IF($H51="entrée en cours d'année",'Base de données'!$B51,"-")</f>
        <v>-</v>
      </c>
      <c r="F51" s="37" t="str">
        <f t="shared" si="0"/>
        <v>sortie en cours d'année</v>
      </c>
      <c r="G51" s="37">
        <f>IF($J51="mouvement",_xlfn.XLOOKUP('Base de données'!$B51,$V:$V,$V:$V,0),"")</f>
        <v>0</v>
      </c>
      <c r="H51" s="37" t="str">
        <f t="shared" si="1"/>
        <v/>
      </c>
      <c r="I51" s="37" t="str">
        <f>IF($J51="mouvement",_xlfn.XLOOKUP('Base de données'!$B51,$K:$K,$K:$K,0),"")</f>
        <v>QBERT</v>
      </c>
      <c r="J51" s="38" t="str">
        <f>IF(AND(Y51&lt;&gt;MAX(Y:Y),COUNTIF(K51:V51,'Base de données'!$B51)&gt;0),"mouvement","")</f>
        <v>mouvement</v>
      </c>
      <c r="K51" s="39" t="str">
        <f>IF(K$1&gt;$AE$1,"-",IFERROR(IF(DATEDIF('Base de données'!$A51,K$1,"d")&lt;&gt;0,"",'Base de données'!$B51),""))</f>
        <v>QBERT</v>
      </c>
      <c r="L51" s="39" t="str">
        <f>IF(L$1&gt;$AE$1,"-",IFERROR(IF(DATEDIF('Base de données'!$A51,L$1,"d")&lt;&gt;0,"",'Base de données'!$B51),""))</f>
        <v/>
      </c>
      <c r="M51" s="39" t="str">
        <f>IF(M$1&gt;$AE$1,"-",IFERROR(IF(DATEDIF('Base de données'!$A51,M$1,"d")&lt;&gt;0,"",'Base de données'!$B51),""))</f>
        <v/>
      </c>
      <c r="N51" s="39" t="str">
        <f>IF(N$1&gt;$AE$1,"-",IFERROR(IF(DATEDIF('Base de données'!$A51,N$1,"d")&lt;&gt;0,"",'Base de données'!$B51),""))</f>
        <v/>
      </c>
      <c r="O51" s="39" t="str">
        <f>IF(O$1&gt;$AE$1,"-",IFERROR(IF(DATEDIF('Base de données'!$A51,O$1,"d")&lt;&gt;0,"",'Base de données'!$B51),""))</f>
        <v/>
      </c>
      <c r="P51" s="39" t="str">
        <f>IF(P$1&gt;$AE$1,"-",IFERROR(IF(DATEDIF('Base de données'!$A51,P$1,"d")&lt;&gt;0,"",'Base de données'!$B51),""))</f>
        <v/>
      </c>
      <c r="Q51" s="39" t="str">
        <f>IF(Q$1&gt;$AE$1,"-",IFERROR(IF(DATEDIF('Base de données'!$A51,Q$1,"d")&lt;&gt;0,"",'Base de données'!$B51),""))</f>
        <v/>
      </c>
      <c r="R51" s="39" t="str">
        <f>IF(R$1&gt;$AE$1,"-",IFERROR(IF(DATEDIF('Base de données'!$A51,R$1,"d")&lt;&gt;0,"",'Base de données'!$B51),""))</f>
        <v/>
      </c>
      <c r="S51" s="39" t="str">
        <f>IF(S$1&gt;$AE$1,"-",IFERROR(IF(DATEDIF('Base de données'!$A51,S$1,"d")&lt;&gt;0,"",'Base de données'!$B51),""))</f>
        <v/>
      </c>
      <c r="T51" s="39" t="str">
        <f>IF(T$1&gt;$AE$1,"-",IFERROR(IF(DATEDIF('Base de données'!$A51,T$1,"d")&lt;&gt;0,"",'Base de données'!$B51),""))</f>
        <v/>
      </c>
      <c r="U51" s="39" t="str">
        <f>IF(U$1&gt;$AE$1,"-",IFERROR(IF(DATEDIF('Base de données'!$A51,U$1,"d")&lt;&gt;0,"",'Base de données'!$B51),""))</f>
        <v/>
      </c>
      <c r="V51" s="39" t="str">
        <f>IF(V$1&gt;$AE$1,"-",IFERROR(IF(DATEDIF('Base de données'!$A51,V$1,"d")&lt;&gt;0,"",'Base de données'!$B51),""))</f>
        <v/>
      </c>
      <c r="W51" s="34"/>
      <c r="X51" s="30" t="str">
        <f>'Base de données'!$C51&amp;" "&amp;'Base de données'!$D51</f>
        <v>Garnier Juliette</v>
      </c>
      <c r="Y51" s="31">
        <f>COUNTIF('Base de données'!$B:$B,'Base de données'!$B51)</f>
        <v>10</v>
      </c>
      <c r="AA51" s="87" cm="1">
        <f t="array" aca="1" ref="AA51" ca="1">INDIRECT("'Base de données'!A" &amp; ROW(Y51))</f>
        <v>45658</v>
      </c>
      <c r="AB51" s="51" t="str" cm="1">
        <f t="array" aca="1" ref="AB51" ca="1">INDIRECT("'Base de données'!B" &amp; ROW(Z51))</f>
        <v>QBERT</v>
      </c>
    </row>
    <row r="52" spans="1:28" x14ac:dyDescent="0.3">
      <c r="A52" s="41" t="str">
        <f ca="1">IF(IF(AND($B52&lt;&gt;"-",$B52=$E52),"Entrée et sortie","-")="Entrée et sortie",'Base de données'!$B52,"-")</f>
        <v>-</v>
      </c>
      <c r="B52" s="41" t="str">
        <f t="shared" ca="1" si="2"/>
        <v>-</v>
      </c>
      <c r="C52" s="41" t="str">
        <f t="shared" ca="1" si="3"/>
        <v>-</v>
      </c>
      <c r="D52" s="41" t="str">
        <f>IF($F52="sortie en cours d'année",'Base de données'!$B52,"-")</f>
        <v>-</v>
      </c>
      <c r="E52" s="41" t="str">
        <f>IF($H52="entrée en cours d'année",'Base de données'!$B52,"-")</f>
        <v>-</v>
      </c>
      <c r="F52" s="37" t="str">
        <f t="shared" si="0"/>
        <v/>
      </c>
      <c r="G52" s="37" t="str">
        <f>IF($J52="mouvement",_xlfn.XLOOKUP('Base de données'!$B52,$V:$V,$V:$V,0),"")</f>
        <v/>
      </c>
      <c r="H52" s="37" t="str">
        <f t="shared" si="1"/>
        <v/>
      </c>
      <c r="I52" s="37" t="str">
        <f>IF($J52="mouvement",_xlfn.XLOOKUP('Base de données'!$B52,$K:$K,$K:$K,0),"")</f>
        <v/>
      </c>
      <c r="J52" s="38" t="str">
        <f>IF(AND(Y52&lt;&gt;MAX(Y:Y),COUNTIF(K52:V52,'Base de données'!$B52)&gt;0),"mouvement","")</f>
        <v/>
      </c>
      <c r="K52" s="39" t="str">
        <f>IF(K$1&gt;$AE$1,"-",IFERROR(IF(DATEDIF('Base de données'!$A52,K$1,"d")&lt;&gt;0,"",'Base de données'!$B52),""))</f>
        <v>C5LJK</v>
      </c>
      <c r="L52" s="39" t="str">
        <f>IF(L$1&gt;$AE$1,"-",IFERROR(IF(DATEDIF('Base de données'!$A52,L$1,"d")&lt;&gt;0,"",'Base de données'!$B52),""))</f>
        <v/>
      </c>
      <c r="M52" s="39" t="str">
        <f>IF(M$1&gt;$AE$1,"-",IFERROR(IF(DATEDIF('Base de données'!$A52,M$1,"d")&lt;&gt;0,"",'Base de données'!$B52),""))</f>
        <v/>
      </c>
      <c r="N52" s="39" t="str">
        <f>IF(N$1&gt;$AE$1,"-",IFERROR(IF(DATEDIF('Base de données'!$A52,N$1,"d")&lt;&gt;0,"",'Base de données'!$B52),""))</f>
        <v/>
      </c>
      <c r="O52" s="39" t="str">
        <f>IF(O$1&gt;$AE$1,"-",IFERROR(IF(DATEDIF('Base de données'!$A52,O$1,"d")&lt;&gt;0,"",'Base de données'!$B52),""))</f>
        <v/>
      </c>
      <c r="P52" s="39" t="str">
        <f>IF(P$1&gt;$AE$1,"-",IFERROR(IF(DATEDIF('Base de données'!$A52,P$1,"d")&lt;&gt;0,"",'Base de données'!$B52),""))</f>
        <v/>
      </c>
      <c r="Q52" s="39" t="str">
        <f>IF(Q$1&gt;$AE$1,"-",IFERROR(IF(DATEDIF('Base de données'!$A52,Q$1,"d")&lt;&gt;0,"",'Base de données'!$B52),""))</f>
        <v/>
      </c>
      <c r="R52" s="39" t="str">
        <f>IF(R$1&gt;$AE$1,"-",IFERROR(IF(DATEDIF('Base de données'!$A52,R$1,"d")&lt;&gt;0,"",'Base de données'!$B52),""))</f>
        <v/>
      </c>
      <c r="S52" s="39" t="str">
        <f>IF(S$1&gt;$AE$1,"-",IFERROR(IF(DATEDIF('Base de données'!$A52,S$1,"d")&lt;&gt;0,"",'Base de données'!$B52),""))</f>
        <v/>
      </c>
      <c r="T52" s="39" t="str">
        <f>IF(T$1&gt;$AE$1,"-",IFERROR(IF(DATEDIF('Base de données'!$A52,T$1,"d")&lt;&gt;0,"",'Base de données'!$B52),""))</f>
        <v/>
      </c>
      <c r="U52" s="39" t="str">
        <f>IF(U$1&gt;$AE$1,"-",IFERROR(IF(DATEDIF('Base de données'!$A52,U$1,"d")&lt;&gt;0,"",'Base de données'!$B52),""))</f>
        <v/>
      </c>
      <c r="V52" s="39" t="str">
        <f>IF(V$1&gt;$AE$1,"-",IFERROR(IF(DATEDIF('Base de données'!$A52,V$1,"d")&lt;&gt;0,"",'Base de données'!$B52),""))</f>
        <v/>
      </c>
      <c r="W52" s="34"/>
      <c r="X52" s="30" t="str">
        <f>'Base de données'!$C52&amp;" "&amp;'Base de données'!$D52</f>
        <v>Barbe Lucas</v>
      </c>
      <c r="Y52" s="31">
        <f>COUNTIF('Base de données'!$B:$B,'Base de données'!$B52)</f>
        <v>12</v>
      </c>
      <c r="AA52" s="87" cm="1">
        <f t="array" aca="1" ref="AA52" ca="1">INDIRECT("'Base de données'!A" &amp; ROW(Y52))</f>
        <v>45658</v>
      </c>
      <c r="AB52" s="51" t="str" cm="1">
        <f t="array" aca="1" ref="AB52" ca="1">INDIRECT("'Base de données'!B" &amp; ROW(Z52))</f>
        <v>C5LJK</v>
      </c>
    </row>
    <row r="53" spans="1:28" x14ac:dyDescent="0.3">
      <c r="A53" s="41" t="str">
        <f ca="1">IF(IF(AND($B53&lt;&gt;"-",$B53=$E53),"Entrée et sortie","-")="Entrée et sortie",'Base de données'!$B53,"-")</f>
        <v>-</v>
      </c>
      <c r="B53" s="41" t="str">
        <f t="shared" ca="1" si="2"/>
        <v>-</v>
      </c>
      <c r="C53" s="41" t="str">
        <f t="shared" ca="1" si="3"/>
        <v>-</v>
      </c>
      <c r="D53" s="41" t="str">
        <f>IF($F53="sortie en cours d'année",'Base de données'!$B53,"-")</f>
        <v>-</v>
      </c>
      <c r="E53" s="41" t="str">
        <f>IF($H53="entrée en cours d'année",'Base de données'!$B53,"-")</f>
        <v>-</v>
      </c>
      <c r="F53" s="37" t="str">
        <f t="shared" si="0"/>
        <v/>
      </c>
      <c r="G53" s="37" t="str">
        <f>IF($J53="mouvement",_xlfn.XLOOKUP('Base de données'!$B53,$V:$V,$V:$V,0),"")</f>
        <v/>
      </c>
      <c r="H53" s="37" t="str">
        <f t="shared" si="1"/>
        <v/>
      </c>
      <c r="I53" s="37" t="str">
        <f>IF($J53="mouvement",_xlfn.XLOOKUP('Base de données'!$B53,$K:$K,$K:$K,0),"")</f>
        <v/>
      </c>
      <c r="J53" s="38" t="str">
        <f>IF(AND(Y53&lt;&gt;MAX(Y:Y),COUNTIF(K53:V53,'Base de données'!$B53)&gt;0),"mouvement","")</f>
        <v/>
      </c>
      <c r="K53" s="39" t="str">
        <f>IF(K$1&gt;$AE$1,"-",IFERROR(IF(DATEDIF('Base de données'!$A53,K$1,"d")&lt;&gt;0,"",'Base de données'!$B53),""))</f>
        <v>0ZUM1</v>
      </c>
      <c r="L53" s="39" t="str">
        <f>IF(L$1&gt;$AE$1,"-",IFERROR(IF(DATEDIF('Base de données'!$A53,L$1,"d")&lt;&gt;0,"",'Base de données'!$B53),""))</f>
        <v/>
      </c>
      <c r="M53" s="39" t="str">
        <f>IF(M$1&gt;$AE$1,"-",IFERROR(IF(DATEDIF('Base de données'!$A53,M$1,"d")&lt;&gt;0,"",'Base de données'!$B53),""))</f>
        <v/>
      </c>
      <c r="N53" s="39" t="str">
        <f>IF(N$1&gt;$AE$1,"-",IFERROR(IF(DATEDIF('Base de données'!$A53,N$1,"d")&lt;&gt;0,"",'Base de données'!$B53),""))</f>
        <v/>
      </c>
      <c r="O53" s="39" t="str">
        <f>IF(O$1&gt;$AE$1,"-",IFERROR(IF(DATEDIF('Base de données'!$A53,O$1,"d")&lt;&gt;0,"",'Base de données'!$B53),""))</f>
        <v/>
      </c>
      <c r="P53" s="39" t="str">
        <f>IF(P$1&gt;$AE$1,"-",IFERROR(IF(DATEDIF('Base de données'!$A53,P$1,"d")&lt;&gt;0,"",'Base de données'!$B53),""))</f>
        <v/>
      </c>
      <c r="Q53" s="39" t="str">
        <f>IF(Q$1&gt;$AE$1,"-",IFERROR(IF(DATEDIF('Base de données'!$A53,Q$1,"d")&lt;&gt;0,"",'Base de données'!$B53),""))</f>
        <v/>
      </c>
      <c r="R53" s="39" t="str">
        <f>IF(R$1&gt;$AE$1,"-",IFERROR(IF(DATEDIF('Base de données'!$A53,R$1,"d")&lt;&gt;0,"",'Base de données'!$B53),""))</f>
        <v/>
      </c>
      <c r="S53" s="39" t="str">
        <f>IF(S$1&gt;$AE$1,"-",IFERROR(IF(DATEDIF('Base de données'!$A53,S$1,"d")&lt;&gt;0,"",'Base de données'!$B53),""))</f>
        <v/>
      </c>
      <c r="T53" s="39" t="str">
        <f>IF(T$1&gt;$AE$1,"-",IFERROR(IF(DATEDIF('Base de données'!$A53,T$1,"d")&lt;&gt;0,"",'Base de données'!$B53),""))</f>
        <v/>
      </c>
      <c r="U53" s="39" t="str">
        <f>IF(U$1&gt;$AE$1,"-",IFERROR(IF(DATEDIF('Base de données'!$A53,U$1,"d")&lt;&gt;0,"",'Base de données'!$B53),""))</f>
        <v/>
      </c>
      <c r="V53" s="39" t="str">
        <f>IF(V$1&gt;$AE$1,"-",IFERROR(IF(DATEDIF('Base de données'!$A53,V$1,"d")&lt;&gt;0,"",'Base de données'!$B53),""))</f>
        <v/>
      </c>
      <c r="W53" s="34"/>
      <c r="X53" s="30" t="str">
        <f>'Base de données'!$C53&amp;" "&amp;'Base de données'!$D53</f>
        <v>Turpin Adèle</v>
      </c>
      <c r="Y53" s="31">
        <f>COUNTIF('Base de données'!$B:$B,'Base de données'!$B53)</f>
        <v>12</v>
      </c>
      <c r="AA53" s="87" cm="1">
        <f t="array" aca="1" ref="AA53" ca="1">INDIRECT("'Base de données'!A" &amp; ROW(Y53))</f>
        <v>45658</v>
      </c>
      <c r="AB53" s="51" t="str" cm="1">
        <f t="array" aca="1" ref="AB53" ca="1">INDIRECT("'Base de données'!B" &amp; ROW(Z53))</f>
        <v>0ZUM1</v>
      </c>
    </row>
    <row r="54" spans="1:28" x14ac:dyDescent="0.3">
      <c r="A54" s="41" t="str">
        <f ca="1">IF(IF(AND($B54&lt;&gt;"-",$B54=$E54),"Entrée et sortie","-")="Entrée et sortie",'Base de données'!$B54,"-")</f>
        <v>-</v>
      </c>
      <c r="B54" s="41" t="str">
        <f t="shared" ca="1" si="2"/>
        <v>-</v>
      </c>
      <c r="C54" s="41" t="str">
        <f t="shared" ca="1" si="3"/>
        <v>-</v>
      </c>
      <c r="D54" s="41" t="str">
        <f>IF($F54="sortie en cours d'année",'Base de données'!$B54,"-")</f>
        <v>-</v>
      </c>
      <c r="E54" s="41" t="str">
        <f>IF($H54="entrée en cours d'année",'Base de données'!$B54,"-")</f>
        <v>-</v>
      </c>
      <c r="F54" s="37" t="str">
        <f t="shared" si="0"/>
        <v/>
      </c>
      <c r="G54" s="37" t="str">
        <f>IF($J54="mouvement",_xlfn.XLOOKUP('Base de données'!$B54,$V:$V,$V:$V,0),"")</f>
        <v/>
      </c>
      <c r="H54" s="37" t="str">
        <f t="shared" si="1"/>
        <v/>
      </c>
      <c r="I54" s="37" t="str">
        <f>IF($J54="mouvement",_xlfn.XLOOKUP('Base de données'!$B54,$K:$K,$K:$K,0),"")</f>
        <v/>
      </c>
      <c r="J54" s="38" t="str">
        <f>IF(AND(Y54&lt;&gt;MAX(Y:Y),COUNTIF(K54:V54,'Base de données'!$B54)&gt;0),"mouvement","")</f>
        <v/>
      </c>
      <c r="K54" s="39" t="str">
        <f>IF(K$1&gt;$AE$1,"-",IFERROR(IF(DATEDIF('Base de données'!$A54,K$1,"d")&lt;&gt;0,"",'Base de données'!$B54),""))</f>
        <v>A2E1O</v>
      </c>
      <c r="L54" s="39" t="str">
        <f>IF(L$1&gt;$AE$1,"-",IFERROR(IF(DATEDIF('Base de données'!$A54,L$1,"d")&lt;&gt;0,"",'Base de données'!$B54),""))</f>
        <v/>
      </c>
      <c r="M54" s="39" t="str">
        <f>IF(M$1&gt;$AE$1,"-",IFERROR(IF(DATEDIF('Base de données'!$A54,M$1,"d")&lt;&gt;0,"",'Base de données'!$B54),""))</f>
        <v/>
      </c>
      <c r="N54" s="39" t="str">
        <f>IF(N$1&gt;$AE$1,"-",IFERROR(IF(DATEDIF('Base de données'!$A54,N$1,"d")&lt;&gt;0,"",'Base de données'!$B54),""))</f>
        <v/>
      </c>
      <c r="O54" s="39" t="str">
        <f>IF(O$1&gt;$AE$1,"-",IFERROR(IF(DATEDIF('Base de données'!$A54,O$1,"d")&lt;&gt;0,"",'Base de données'!$B54),""))</f>
        <v/>
      </c>
      <c r="P54" s="39" t="str">
        <f>IF(P$1&gt;$AE$1,"-",IFERROR(IF(DATEDIF('Base de données'!$A54,P$1,"d")&lt;&gt;0,"",'Base de données'!$B54),""))</f>
        <v/>
      </c>
      <c r="Q54" s="39" t="str">
        <f>IF(Q$1&gt;$AE$1,"-",IFERROR(IF(DATEDIF('Base de données'!$A54,Q$1,"d")&lt;&gt;0,"",'Base de données'!$B54),""))</f>
        <v/>
      </c>
      <c r="R54" s="39" t="str">
        <f>IF(R$1&gt;$AE$1,"-",IFERROR(IF(DATEDIF('Base de données'!$A54,R$1,"d")&lt;&gt;0,"",'Base de données'!$B54),""))</f>
        <v/>
      </c>
      <c r="S54" s="39" t="str">
        <f>IF(S$1&gt;$AE$1,"-",IFERROR(IF(DATEDIF('Base de données'!$A54,S$1,"d")&lt;&gt;0,"",'Base de données'!$B54),""))</f>
        <v/>
      </c>
      <c r="T54" s="39" t="str">
        <f>IF(T$1&gt;$AE$1,"-",IFERROR(IF(DATEDIF('Base de données'!$A54,T$1,"d")&lt;&gt;0,"",'Base de données'!$B54),""))</f>
        <v/>
      </c>
      <c r="U54" s="39" t="str">
        <f>IF(U$1&gt;$AE$1,"-",IFERROR(IF(DATEDIF('Base de données'!$A54,U$1,"d")&lt;&gt;0,"",'Base de données'!$B54),""))</f>
        <v/>
      </c>
      <c r="V54" s="39" t="str">
        <f>IF(V$1&gt;$AE$1,"-",IFERROR(IF(DATEDIF('Base de données'!$A54,V$1,"d")&lt;&gt;0,"",'Base de données'!$B54),""))</f>
        <v/>
      </c>
      <c r="W54" s="34"/>
      <c r="X54" s="30" t="str">
        <f>'Base de données'!$C54&amp;" "&amp;'Base de données'!$D54</f>
        <v>Pichon Emmanuel</v>
      </c>
      <c r="Y54" s="31">
        <f>COUNTIF('Base de données'!$B:$B,'Base de données'!$B54)</f>
        <v>12</v>
      </c>
      <c r="AA54" s="87" cm="1">
        <f t="array" aca="1" ref="AA54" ca="1">INDIRECT("'Base de données'!A" &amp; ROW(Y54))</f>
        <v>45658</v>
      </c>
      <c r="AB54" s="51" t="str" cm="1">
        <f t="array" aca="1" ref="AB54" ca="1">INDIRECT("'Base de données'!B" &amp; ROW(Z54))</f>
        <v>A2E1O</v>
      </c>
    </row>
    <row r="55" spans="1:28" x14ac:dyDescent="0.3">
      <c r="A55" s="41" t="str">
        <f ca="1">IF(IF(AND($B55&lt;&gt;"-",$B55=$E55),"Entrée et sortie","-")="Entrée et sortie",'Base de données'!$B55,"-")</f>
        <v>-</v>
      </c>
      <c r="B55" s="41" t="str">
        <f t="shared" ca="1" si="2"/>
        <v>P0IIH</v>
      </c>
      <c r="C55" s="41" t="str">
        <f t="shared" ca="1" si="3"/>
        <v>P0IIH</v>
      </c>
      <c r="D55" s="41" t="str">
        <f>IF($F55="sortie en cours d'année",'Base de données'!$B55,"-")</f>
        <v>P0IIH</v>
      </c>
      <c r="E55" s="41" t="str">
        <f>IF($H55="entrée en cours d'année",'Base de données'!$B55,"-")</f>
        <v>-</v>
      </c>
      <c r="F55" s="37" t="str">
        <f t="shared" si="0"/>
        <v>sortie en cours d'année</v>
      </c>
      <c r="G55" s="37">
        <f>IF($J55="mouvement",_xlfn.XLOOKUP('Base de données'!$B55,$V:$V,$V:$V,0),"")</f>
        <v>0</v>
      </c>
      <c r="H55" s="37" t="str">
        <f t="shared" si="1"/>
        <v/>
      </c>
      <c r="I55" s="37" t="str">
        <f>IF($J55="mouvement",_xlfn.XLOOKUP('Base de données'!$B55,$K:$K,$K:$K,0),"")</f>
        <v>P0IIH</v>
      </c>
      <c r="J55" s="38" t="str">
        <f>IF(AND(Y55&lt;&gt;MAX(Y:Y),COUNTIF(K55:V55,'Base de données'!$B55)&gt;0),"mouvement","")</f>
        <v>mouvement</v>
      </c>
      <c r="K55" s="39" t="str">
        <f>IF(K$1&gt;$AE$1,"-",IFERROR(IF(DATEDIF('Base de données'!$A55,K$1,"d")&lt;&gt;0,"",'Base de données'!$B55),""))</f>
        <v>P0IIH</v>
      </c>
      <c r="L55" s="39" t="str">
        <f>IF(L$1&gt;$AE$1,"-",IFERROR(IF(DATEDIF('Base de données'!$A55,L$1,"d")&lt;&gt;0,"",'Base de données'!$B55),""))</f>
        <v/>
      </c>
      <c r="M55" s="39" t="str">
        <f>IF(M$1&gt;$AE$1,"-",IFERROR(IF(DATEDIF('Base de données'!$A55,M$1,"d")&lt;&gt;0,"",'Base de données'!$B55),""))</f>
        <v/>
      </c>
      <c r="N55" s="39" t="str">
        <f>IF(N$1&gt;$AE$1,"-",IFERROR(IF(DATEDIF('Base de données'!$A55,N$1,"d")&lt;&gt;0,"",'Base de données'!$B55),""))</f>
        <v/>
      </c>
      <c r="O55" s="39" t="str">
        <f>IF(O$1&gt;$AE$1,"-",IFERROR(IF(DATEDIF('Base de données'!$A55,O$1,"d")&lt;&gt;0,"",'Base de données'!$B55),""))</f>
        <v/>
      </c>
      <c r="P55" s="39" t="str">
        <f>IF(P$1&gt;$AE$1,"-",IFERROR(IF(DATEDIF('Base de données'!$A55,P$1,"d")&lt;&gt;0,"",'Base de données'!$B55),""))</f>
        <v/>
      </c>
      <c r="Q55" s="39" t="str">
        <f>IF(Q$1&gt;$AE$1,"-",IFERROR(IF(DATEDIF('Base de données'!$A55,Q$1,"d")&lt;&gt;0,"",'Base de données'!$B55),""))</f>
        <v/>
      </c>
      <c r="R55" s="39" t="str">
        <f>IF(R$1&gt;$AE$1,"-",IFERROR(IF(DATEDIF('Base de données'!$A55,R$1,"d")&lt;&gt;0,"",'Base de données'!$B55),""))</f>
        <v/>
      </c>
      <c r="S55" s="39" t="str">
        <f>IF(S$1&gt;$AE$1,"-",IFERROR(IF(DATEDIF('Base de données'!$A55,S$1,"d")&lt;&gt;0,"",'Base de données'!$B55),""))</f>
        <v/>
      </c>
      <c r="T55" s="39" t="str">
        <f>IF(T$1&gt;$AE$1,"-",IFERROR(IF(DATEDIF('Base de données'!$A55,T$1,"d")&lt;&gt;0,"",'Base de données'!$B55),""))</f>
        <v/>
      </c>
      <c r="U55" s="39" t="str">
        <f>IF(U$1&gt;$AE$1,"-",IFERROR(IF(DATEDIF('Base de données'!$A55,U$1,"d")&lt;&gt;0,"",'Base de données'!$B55),""))</f>
        <v/>
      </c>
      <c r="V55" s="39" t="str">
        <f>IF(V$1&gt;$AE$1,"-",IFERROR(IF(DATEDIF('Base de données'!$A55,V$1,"d")&lt;&gt;0,"",'Base de données'!$B55),""))</f>
        <v/>
      </c>
      <c r="W55" s="34"/>
      <c r="X55" s="30" t="str">
        <f>'Base de données'!$C55&amp;" "&amp;'Base de données'!$D55</f>
        <v>Simon Aurore</v>
      </c>
      <c r="Y55" s="31">
        <f>COUNTIF('Base de données'!$B:$B,'Base de données'!$B55)</f>
        <v>1</v>
      </c>
      <c r="AA55" s="87" cm="1">
        <f t="array" aca="1" ref="AA55" ca="1">INDIRECT("'Base de données'!A" &amp; ROW(Y55))</f>
        <v>45658</v>
      </c>
      <c r="AB55" s="51" t="str" cm="1">
        <f t="array" aca="1" ref="AB55" ca="1">INDIRECT("'Base de données'!B" &amp; ROW(Z55))</f>
        <v>P0IIH</v>
      </c>
    </row>
    <row r="56" spans="1:28" x14ac:dyDescent="0.3">
      <c r="A56" s="41" t="str">
        <f ca="1">IF(IF(AND($B56&lt;&gt;"-",$B56=$E56),"Entrée et sortie","-")="Entrée et sortie",'Base de données'!$B56,"-")</f>
        <v>-</v>
      </c>
      <c r="B56" s="41" t="str">
        <f t="shared" ca="1" si="2"/>
        <v>-</v>
      </c>
      <c r="C56" s="41" t="str">
        <f t="shared" ca="1" si="3"/>
        <v>-</v>
      </c>
      <c r="D56" s="41" t="str">
        <f>IF($F56="sortie en cours d'année",'Base de données'!$B56,"-")</f>
        <v>-</v>
      </c>
      <c r="E56" s="41" t="str">
        <f>IF($H56="entrée en cours d'année",'Base de données'!$B56,"-")</f>
        <v>-</v>
      </c>
      <c r="F56" s="37" t="str">
        <f t="shared" si="0"/>
        <v/>
      </c>
      <c r="G56" s="37" t="str">
        <f>IF($J56="mouvement",_xlfn.XLOOKUP('Base de données'!$B56,$V:$V,$V:$V,0),"")</f>
        <v/>
      </c>
      <c r="H56" s="37" t="str">
        <f t="shared" si="1"/>
        <v/>
      </c>
      <c r="I56" s="37" t="str">
        <f>IF($J56="mouvement",_xlfn.XLOOKUP('Base de données'!$B56,$K:$K,$K:$K,0),"")</f>
        <v/>
      </c>
      <c r="J56" s="38" t="str">
        <f>IF(AND(Y56&lt;&gt;MAX(Y:Y),COUNTIF(K56:V56,'Base de données'!$B56)&gt;0),"mouvement","")</f>
        <v/>
      </c>
      <c r="K56" s="39" t="str">
        <f>IF(K$1&gt;$AE$1,"-",IFERROR(IF(DATEDIF('Base de données'!$A56,K$1,"d")&lt;&gt;0,"",'Base de données'!$B56),""))</f>
        <v>EEW7P</v>
      </c>
      <c r="L56" s="39" t="str">
        <f>IF(L$1&gt;$AE$1,"-",IFERROR(IF(DATEDIF('Base de données'!$A56,L$1,"d")&lt;&gt;0,"",'Base de données'!$B56),""))</f>
        <v/>
      </c>
      <c r="M56" s="39" t="str">
        <f>IF(M$1&gt;$AE$1,"-",IFERROR(IF(DATEDIF('Base de données'!$A56,M$1,"d")&lt;&gt;0,"",'Base de données'!$B56),""))</f>
        <v/>
      </c>
      <c r="N56" s="39" t="str">
        <f>IF(N$1&gt;$AE$1,"-",IFERROR(IF(DATEDIF('Base de données'!$A56,N$1,"d")&lt;&gt;0,"",'Base de données'!$B56),""))</f>
        <v/>
      </c>
      <c r="O56" s="39" t="str">
        <f>IF(O$1&gt;$AE$1,"-",IFERROR(IF(DATEDIF('Base de données'!$A56,O$1,"d")&lt;&gt;0,"",'Base de données'!$B56),""))</f>
        <v/>
      </c>
      <c r="P56" s="39" t="str">
        <f>IF(P$1&gt;$AE$1,"-",IFERROR(IF(DATEDIF('Base de données'!$A56,P$1,"d")&lt;&gt;0,"",'Base de données'!$B56),""))</f>
        <v/>
      </c>
      <c r="Q56" s="39" t="str">
        <f>IF(Q$1&gt;$AE$1,"-",IFERROR(IF(DATEDIF('Base de données'!$A56,Q$1,"d")&lt;&gt;0,"",'Base de données'!$B56),""))</f>
        <v/>
      </c>
      <c r="R56" s="39" t="str">
        <f>IF(R$1&gt;$AE$1,"-",IFERROR(IF(DATEDIF('Base de données'!$A56,R$1,"d")&lt;&gt;0,"",'Base de données'!$B56),""))</f>
        <v/>
      </c>
      <c r="S56" s="39" t="str">
        <f>IF(S$1&gt;$AE$1,"-",IFERROR(IF(DATEDIF('Base de données'!$A56,S$1,"d")&lt;&gt;0,"",'Base de données'!$B56),""))</f>
        <v/>
      </c>
      <c r="T56" s="39" t="str">
        <f>IF(T$1&gt;$AE$1,"-",IFERROR(IF(DATEDIF('Base de données'!$A56,T$1,"d")&lt;&gt;0,"",'Base de données'!$B56),""))</f>
        <v/>
      </c>
      <c r="U56" s="39" t="str">
        <f>IF(U$1&gt;$AE$1,"-",IFERROR(IF(DATEDIF('Base de données'!$A56,U$1,"d")&lt;&gt;0,"",'Base de données'!$B56),""))</f>
        <v/>
      </c>
      <c r="V56" s="39" t="str">
        <f>IF(V$1&gt;$AE$1,"-",IFERROR(IF(DATEDIF('Base de données'!$A56,V$1,"d")&lt;&gt;0,"",'Base de données'!$B56),""))</f>
        <v/>
      </c>
      <c r="W56" s="34"/>
      <c r="X56" s="30" t="str">
        <f>'Base de données'!$C56&amp;" "&amp;'Base de données'!$D56</f>
        <v>Gros Suzanne</v>
      </c>
      <c r="Y56" s="31">
        <f>COUNTIF('Base de données'!$B:$B,'Base de données'!$B56)</f>
        <v>12</v>
      </c>
      <c r="AA56" s="87" cm="1">
        <f t="array" aca="1" ref="AA56" ca="1">INDIRECT("'Base de données'!A" &amp; ROW(Y56))</f>
        <v>45658</v>
      </c>
      <c r="AB56" s="51" t="str" cm="1">
        <f t="array" aca="1" ref="AB56" ca="1">INDIRECT("'Base de données'!B" &amp; ROW(Z56))</f>
        <v>EEW7P</v>
      </c>
    </row>
    <row r="57" spans="1:28" x14ac:dyDescent="0.3">
      <c r="A57" s="41" t="str">
        <f ca="1">IF(IF(AND($B57&lt;&gt;"-",$B57=$E57),"Entrée et sortie","-")="Entrée et sortie",'Base de données'!$B57,"-")</f>
        <v>-</v>
      </c>
      <c r="B57" s="41" t="str">
        <f t="shared" ca="1" si="2"/>
        <v>DOGY4</v>
      </c>
      <c r="C57" s="41" t="str">
        <f t="shared" ca="1" si="3"/>
        <v>DOGY4</v>
      </c>
      <c r="D57" s="41" t="str">
        <f>IF($F57="sortie en cours d'année",'Base de données'!$B57,"-")</f>
        <v>DOGY4</v>
      </c>
      <c r="E57" s="41" t="str">
        <f>IF($H57="entrée en cours d'année",'Base de données'!$B57,"-")</f>
        <v>-</v>
      </c>
      <c r="F57" s="37" t="str">
        <f t="shared" si="0"/>
        <v>sortie en cours d'année</v>
      </c>
      <c r="G57" s="37">
        <f>IF($J57="mouvement",_xlfn.XLOOKUP('Base de données'!$B57,$V:$V,$V:$V,0),"")</f>
        <v>0</v>
      </c>
      <c r="H57" s="37" t="str">
        <f t="shared" si="1"/>
        <v/>
      </c>
      <c r="I57" s="37" t="str">
        <f>IF($J57="mouvement",_xlfn.XLOOKUP('Base de données'!$B57,$K:$K,$K:$K,0),"")</f>
        <v>DOGY4</v>
      </c>
      <c r="J57" s="38" t="str">
        <f>IF(AND(Y57&lt;&gt;MAX(Y:Y),COUNTIF(K57:V57,'Base de données'!$B57)&gt;0),"mouvement","")</f>
        <v>mouvement</v>
      </c>
      <c r="K57" s="39" t="str">
        <f>IF(K$1&gt;$AE$1,"-",IFERROR(IF(DATEDIF('Base de données'!$A57,K$1,"d")&lt;&gt;0,"",'Base de données'!$B57),""))</f>
        <v>DOGY4</v>
      </c>
      <c r="L57" s="39" t="str">
        <f>IF(L$1&gt;$AE$1,"-",IFERROR(IF(DATEDIF('Base de données'!$A57,L$1,"d")&lt;&gt;0,"",'Base de données'!$B57),""))</f>
        <v/>
      </c>
      <c r="M57" s="39" t="str">
        <f>IF(M$1&gt;$AE$1,"-",IFERROR(IF(DATEDIF('Base de données'!$A57,M$1,"d")&lt;&gt;0,"",'Base de données'!$B57),""))</f>
        <v/>
      </c>
      <c r="N57" s="39" t="str">
        <f>IF(N$1&gt;$AE$1,"-",IFERROR(IF(DATEDIF('Base de données'!$A57,N$1,"d")&lt;&gt;0,"",'Base de données'!$B57),""))</f>
        <v/>
      </c>
      <c r="O57" s="39" t="str">
        <f>IF(O$1&gt;$AE$1,"-",IFERROR(IF(DATEDIF('Base de données'!$A57,O$1,"d")&lt;&gt;0,"",'Base de données'!$B57),""))</f>
        <v/>
      </c>
      <c r="P57" s="39" t="str">
        <f>IF(P$1&gt;$AE$1,"-",IFERROR(IF(DATEDIF('Base de données'!$A57,P$1,"d")&lt;&gt;0,"",'Base de données'!$B57),""))</f>
        <v/>
      </c>
      <c r="Q57" s="39" t="str">
        <f>IF(Q$1&gt;$AE$1,"-",IFERROR(IF(DATEDIF('Base de données'!$A57,Q$1,"d")&lt;&gt;0,"",'Base de données'!$B57),""))</f>
        <v/>
      </c>
      <c r="R57" s="39" t="str">
        <f>IF(R$1&gt;$AE$1,"-",IFERROR(IF(DATEDIF('Base de données'!$A57,R$1,"d")&lt;&gt;0,"",'Base de données'!$B57),""))</f>
        <v/>
      </c>
      <c r="S57" s="39" t="str">
        <f>IF(S$1&gt;$AE$1,"-",IFERROR(IF(DATEDIF('Base de données'!$A57,S$1,"d")&lt;&gt;0,"",'Base de données'!$B57),""))</f>
        <v/>
      </c>
      <c r="T57" s="39" t="str">
        <f>IF(T$1&gt;$AE$1,"-",IFERROR(IF(DATEDIF('Base de données'!$A57,T$1,"d")&lt;&gt;0,"",'Base de données'!$B57),""))</f>
        <v/>
      </c>
      <c r="U57" s="39" t="str">
        <f>IF(U$1&gt;$AE$1,"-",IFERROR(IF(DATEDIF('Base de données'!$A57,U$1,"d")&lt;&gt;0,"",'Base de données'!$B57),""))</f>
        <v/>
      </c>
      <c r="V57" s="39" t="str">
        <f>IF(V$1&gt;$AE$1,"-",IFERROR(IF(DATEDIF('Base de données'!$A57,V$1,"d")&lt;&gt;0,"",'Base de données'!$B57),""))</f>
        <v/>
      </c>
      <c r="W57" s="34"/>
      <c r="X57" s="30" t="str">
        <f>'Base de données'!$C57&amp;" "&amp;'Base de données'!$D57</f>
        <v>Turpin Dorothée</v>
      </c>
      <c r="Y57" s="31">
        <f>COUNTIF('Base de données'!$B:$B,'Base de données'!$B57)</f>
        <v>4</v>
      </c>
      <c r="AA57" s="87" cm="1">
        <f t="array" aca="1" ref="AA57" ca="1">INDIRECT("'Base de données'!A" &amp; ROW(Y57))</f>
        <v>45658</v>
      </c>
      <c r="AB57" s="51" t="str" cm="1">
        <f t="array" aca="1" ref="AB57" ca="1">INDIRECT("'Base de données'!B" &amp; ROW(Z57))</f>
        <v>DOGY4</v>
      </c>
    </row>
    <row r="58" spans="1:28" x14ac:dyDescent="0.3">
      <c r="A58" s="41" t="str">
        <f ca="1">IF(IF(AND($B58&lt;&gt;"-",$B58=$E58),"Entrée et sortie","-")="Entrée et sortie",'Base de données'!$B58,"-")</f>
        <v>-</v>
      </c>
      <c r="B58" s="41" t="str">
        <f t="shared" ca="1" si="2"/>
        <v>WI12D</v>
      </c>
      <c r="C58" s="41" t="str">
        <f t="shared" ca="1" si="3"/>
        <v>WI12D</v>
      </c>
      <c r="D58" s="41" t="str">
        <f>IF($F58="sortie en cours d'année",'Base de données'!$B58,"-")</f>
        <v>WI12D</v>
      </c>
      <c r="E58" s="41" t="str">
        <f>IF($H58="entrée en cours d'année",'Base de données'!$B58,"-")</f>
        <v>-</v>
      </c>
      <c r="F58" s="37" t="str">
        <f t="shared" si="0"/>
        <v>sortie en cours d'année</v>
      </c>
      <c r="G58" s="37">
        <f>IF($J58="mouvement",_xlfn.XLOOKUP('Base de données'!$B58,$V:$V,$V:$V,0),"")</f>
        <v>0</v>
      </c>
      <c r="H58" s="37" t="str">
        <f t="shared" si="1"/>
        <v/>
      </c>
      <c r="I58" s="37" t="str">
        <f>IF($J58="mouvement",_xlfn.XLOOKUP('Base de données'!$B58,$K:$K,$K:$K,0),"")</f>
        <v>WI12D</v>
      </c>
      <c r="J58" s="38" t="str">
        <f>IF(AND(Y58&lt;&gt;MAX(Y:Y),COUNTIF(K58:V58,'Base de données'!$B58)&gt;0),"mouvement","")</f>
        <v>mouvement</v>
      </c>
      <c r="K58" s="39" t="str">
        <f>IF(K$1&gt;$AE$1,"-",IFERROR(IF(DATEDIF('Base de données'!$A58,K$1,"d")&lt;&gt;0,"",'Base de données'!$B58),""))</f>
        <v>WI12D</v>
      </c>
      <c r="L58" s="39" t="str">
        <f>IF(L$1&gt;$AE$1,"-",IFERROR(IF(DATEDIF('Base de données'!$A58,L$1,"d")&lt;&gt;0,"",'Base de données'!$B58),""))</f>
        <v/>
      </c>
      <c r="M58" s="39" t="str">
        <f>IF(M$1&gt;$AE$1,"-",IFERROR(IF(DATEDIF('Base de données'!$A58,M$1,"d")&lt;&gt;0,"",'Base de données'!$B58),""))</f>
        <v/>
      </c>
      <c r="N58" s="39" t="str">
        <f>IF(N$1&gt;$AE$1,"-",IFERROR(IF(DATEDIF('Base de données'!$A58,N$1,"d")&lt;&gt;0,"",'Base de données'!$B58),""))</f>
        <v/>
      </c>
      <c r="O58" s="39" t="str">
        <f>IF(O$1&gt;$AE$1,"-",IFERROR(IF(DATEDIF('Base de données'!$A58,O$1,"d")&lt;&gt;0,"",'Base de données'!$B58),""))</f>
        <v/>
      </c>
      <c r="P58" s="39" t="str">
        <f>IF(P$1&gt;$AE$1,"-",IFERROR(IF(DATEDIF('Base de données'!$A58,P$1,"d")&lt;&gt;0,"",'Base de données'!$B58),""))</f>
        <v/>
      </c>
      <c r="Q58" s="39" t="str">
        <f>IF(Q$1&gt;$AE$1,"-",IFERROR(IF(DATEDIF('Base de données'!$A58,Q$1,"d")&lt;&gt;0,"",'Base de données'!$B58),""))</f>
        <v/>
      </c>
      <c r="R58" s="39" t="str">
        <f>IF(R$1&gt;$AE$1,"-",IFERROR(IF(DATEDIF('Base de données'!$A58,R$1,"d")&lt;&gt;0,"",'Base de données'!$B58),""))</f>
        <v/>
      </c>
      <c r="S58" s="39" t="str">
        <f>IF(S$1&gt;$AE$1,"-",IFERROR(IF(DATEDIF('Base de données'!$A58,S$1,"d")&lt;&gt;0,"",'Base de données'!$B58),""))</f>
        <v/>
      </c>
      <c r="T58" s="39" t="str">
        <f>IF(T$1&gt;$AE$1,"-",IFERROR(IF(DATEDIF('Base de données'!$A58,T$1,"d")&lt;&gt;0,"",'Base de données'!$B58),""))</f>
        <v/>
      </c>
      <c r="U58" s="39" t="str">
        <f>IF(U$1&gt;$AE$1,"-",IFERROR(IF(DATEDIF('Base de données'!$A58,U$1,"d")&lt;&gt;0,"",'Base de données'!$B58),""))</f>
        <v/>
      </c>
      <c r="V58" s="39" t="str">
        <f>IF(V$1&gt;$AE$1,"-",IFERROR(IF(DATEDIF('Base de données'!$A58,V$1,"d")&lt;&gt;0,"",'Base de données'!$B58),""))</f>
        <v/>
      </c>
      <c r="W58" s="34"/>
      <c r="X58" s="30" t="str">
        <f>'Base de données'!$C58&amp;" "&amp;'Base de données'!$D58</f>
        <v>Peron Robert</v>
      </c>
      <c r="Y58" s="31">
        <f>COUNTIF('Base de données'!$B:$B,'Base de données'!$B58)</f>
        <v>7</v>
      </c>
      <c r="AA58" s="87" cm="1">
        <f t="array" aca="1" ref="AA58" ca="1">INDIRECT("'Base de données'!A" &amp; ROW(Y58))</f>
        <v>45658</v>
      </c>
      <c r="AB58" s="51" t="str" cm="1">
        <f t="array" aca="1" ref="AB58" ca="1">INDIRECT("'Base de données'!B" &amp; ROW(Z58))</f>
        <v>WI12D</v>
      </c>
    </row>
    <row r="59" spans="1:28" x14ac:dyDescent="0.3">
      <c r="A59" s="41" t="str">
        <f ca="1">IF(IF(AND($B59&lt;&gt;"-",$B59=$E59),"Entrée et sortie","-")="Entrée et sortie",'Base de données'!$B59,"-")</f>
        <v>-</v>
      </c>
      <c r="B59" s="41" t="str">
        <f t="shared" ca="1" si="2"/>
        <v>-</v>
      </c>
      <c r="C59" s="41" t="str">
        <f t="shared" ca="1" si="3"/>
        <v>-</v>
      </c>
      <c r="D59" s="41" t="str">
        <f>IF($F59="sortie en cours d'année",'Base de données'!$B59,"-")</f>
        <v>-</v>
      </c>
      <c r="E59" s="41" t="str">
        <f>IF($H59="entrée en cours d'année",'Base de données'!$B59,"-")</f>
        <v>-</v>
      </c>
      <c r="F59" s="37" t="str">
        <f t="shared" si="0"/>
        <v/>
      </c>
      <c r="G59" s="37" t="str">
        <f>IF($J59="mouvement",_xlfn.XLOOKUP('Base de données'!$B59,$V:$V,$V:$V,0),"")</f>
        <v/>
      </c>
      <c r="H59" s="37" t="str">
        <f t="shared" si="1"/>
        <v/>
      </c>
      <c r="I59" s="37" t="str">
        <f>IF($J59="mouvement",_xlfn.XLOOKUP('Base de données'!$B59,$K:$K,$K:$K,0),"")</f>
        <v/>
      </c>
      <c r="J59" s="38" t="str">
        <f>IF(AND(Y59&lt;&gt;MAX(Y:Y),COUNTIF(K59:V59,'Base de données'!$B59)&gt;0),"mouvement","")</f>
        <v/>
      </c>
      <c r="K59" s="39" t="str">
        <f>IF(K$1&gt;$AE$1,"-",IFERROR(IF(DATEDIF('Base de données'!$A59,K$1,"d")&lt;&gt;0,"",'Base de données'!$B59),""))</f>
        <v>HG5H8</v>
      </c>
      <c r="L59" s="39" t="str">
        <f>IF(L$1&gt;$AE$1,"-",IFERROR(IF(DATEDIF('Base de données'!$A59,L$1,"d")&lt;&gt;0,"",'Base de données'!$B59),""))</f>
        <v/>
      </c>
      <c r="M59" s="39" t="str">
        <f>IF(M$1&gt;$AE$1,"-",IFERROR(IF(DATEDIF('Base de données'!$A59,M$1,"d")&lt;&gt;0,"",'Base de données'!$B59),""))</f>
        <v/>
      </c>
      <c r="N59" s="39" t="str">
        <f>IF(N$1&gt;$AE$1,"-",IFERROR(IF(DATEDIF('Base de données'!$A59,N$1,"d")&lt;&gt;0,"",'Base de données'!$B59),""))</f>
        <v/>
      </c>
      <c r="O59" s="39" t="str">
        <f>IF(O$1&gt;$AE$1,"-",IFERROR(IF(DATEDIF('Base de données'!$A59,O$1,"d")&lt;&gt;0,"",'Base de données'!$B59),""))</f>
        <v/>
      </c>
      <c r="P59" s="39" t="str">
        <f>IF(P$1&gt;$AE$1,"-",IFERROR(IF(DATEDIF('Base de données'!$A59,P$1,"d")&lt;&gt;0,"",'Base de données'!$B59),""))</f>
        <v/>
      </c>
      <c r="Q59" s="39" t="str">
        <f>IF(Q$1&gt;$AE$1,"-",IFERROR(IF(DATEDIF('Base de données'!$A59,Q$1,"d")&lt;&gt;0,"",'Base de données'!$B59),""))</f>
        <v/>
      </c>
      <c r="R59" s="39" t="str">
        <f>IF(R$1&gt;$AE$1,"-",IFERROR(IF(DATEDIF('Base de données'!$A59,R$1,"d")&lt;&gt;0,"",'Base de données'!$B59),""))</f>
        <v/>
      </c>
      <c r="S59" s="39" t="str">
        <f>IF(S$1&gt;$AE$1,"-",IFERROR(IF(DATEDIF('Base de données'!$A59,S$1,"d")&lt;&gt;0,"",'Base de données'!$B59),""))</f>
        <v/>
      </c>
      <c r="T59" s="39" t="str">
        <f>IF(T$1&gt;$AE$1,"-",IFERROR(IF(DATEDIF('Base de données'!$A59,T$1,"d")&lt;&gt;0,"",'Base de données'!$B59),""))</f>
        <v/>
      </c>
      <c r="U59" s="39" t="str">
        <f>IF(U$1&gt;$AE$1,"-",IFERROR(IF(DATEDIF('Base de données'!$A59,U$1,"d")&lt;&gt;0,"",'Base de données'!$B59),""))</f>
        <v/>
      </c>
      <c r="V59" s="39" t="str">
        <f>IF(V$1&gt;$AE$1,"-",IFERROR(IF(DATEDIF('Base de données'!$A59,V$1,"d")&lt;&gt;0,"",'Base de données'!$B59),""))</f>
        <v/>
      </c>
      <c r="W59" s="34"/>
      <c r="X59" s="30" t="str">
        <f>'Base de données'!$C59&amp;" "&amp;'Base de données'!$D59</f>
        <v>Bègue Étienne</v>
      </c>
      <c r="Y59" s="31">
        <f>COUNTIF('Base de données'!$B:$B,'Base de données'!$B59)</f>
        <v>12</v>
      </c>
      <c r="AA59" s="87" cm="1">
        <f t="array" aca="1" ref="AA59" ca="1">INDIRECT("'Base de données'!A" &amp; ROW(Y59))</f>
        <v>45658</v>
      </c>
      <c r="AB59" s="51" t="str" cm="1">
        <f t="array" aca="1" ref="AB59" ca="1">INDIRECT("'Base de données'!B" &amp; ROW(Z59))</f>
        <v>HG5H8</v>
      </c>
    </row>
    <row r="60" spans="1:28" x14ac:dyDescent="0.3">
      <c r="A60" s="41" t="str">
        <f ca="1">IF(IF(AND($B60&lt;&gt;"-",$B60=$E60),"Entrée et sortie","-")="Entrée et sortie",'Base de données'!$B60,"-")</f>
        <v>-</v>
      </c>
      <c r="B60" s="41" t="str">
        <f t="shared" ca="1" si="2"/>
        <v>-</v>
      </c>
      <c r="C60" s="41" t="str">
        <f t="shared" ca="1" si="3"/>
        <v>-</v>
      </c>
      <c r="D60" s="41" t="str">
        <f>IF($F60="sortie en cours d'année",'Base de données'!$B60,"-")</f>
        <v>-</v>
      </c>
      <c r="E60" s="41" t="str">
        <f>IF($H60="entrée en cours d'année",'Base de données'!$B60,"-")</f>
        <v>-</v>
      </c>
      <c r="F60" s="37" t="str">
        <f t="shared" si="0"/>
        <v/>
      </c>
      <c r="G60" s="37" t="str">
        <f>IF($J60="mouvement",_xlfn.XLOOKUP('Base de données'!$B60,$V:$V,$V:$V,0),"")</f>
        <v/>
      </c>
      <c r="H60" s="37" t="str">
        <f t="shared" si="1"/>
        <v/>
      </c>
      <c r="I60" s="37" t="str">
        <f>IF($J60="mouvement",_xlfn.XLOOKUP('Base de données'!$B60,$K:$K,$K:$K,0),"")</f>
        <v/>
      </c>
      <c r="J60" s="38" t="str">
        <f>IF(AND(Y60&lt;&gt;MAX(Y:Y),COUNTIF(K60:V60,'Base de données'!$B60)&gt;0),"mouvement","")</f>
        <v/>
      </c>
      <c r="K60" s="39" t="str">
        <f>IF(K$1&gt;$AE$1,"-",IFERROR(IF(DATEDIF('Base de données'!$A60,K$1,"d")&lt;&gt;0,"",'Base de données'!$B60),""))</f>
        <v>YID01</v>
      </c>
      <c r="L60" s="39" t="str">
        <f>IF(L$1&gt;$AE$1,"-",IFERROR(IF(DATEDIF('Base de données'!$A60,L$1,"d")&lt;&gt;0,"",'Base de données'!$B60),""))</f>
        <v/>
      </c>
      <c r="M60" s="39" t="str">
        <f>IF(M$1&gt;$AE$1,"-",IFERROR(IF(DATEDIF('Base de données'!$A60,M$1,"d")&lt;&gt;0,"",'Base de données'!$B60),""))</f>
        <v/>
      </c>
      <c r="N60" s="39" t="str">
        <f>IF(N$1&gt;$AE$1,"-",IFERROR(IF(DATEDIF('Base de données'!$A60,N$1,"d")&lt;&gt;0,"",'Base de données'!$B60),""))</f>
        <v/>
      </c>
      <c r="O60" s="39" t="str">
        <f>IF(O$1&gt;$AE$1,"-",IFERROR(IF(DATEDIF('Base de données'!$A60,O$1,"d")&lt;&gt;0,"",'Base de données'!$B60),""))</f>
        <v/>
      </c>
      <c r="P60" s="39" t="str">
        <f>IF(P$1&gt;$AE$1,"-",IFERROR(IF(DATEDIF('Base de données'!$A60,P$1,"d")&lt;&gt;0,"",'Base de données'!$B60),""))</f>
        <v/>
      </c>
      <c r="Q60" s="39" t="str">
        <f>IF(Q$1&gt;$AE$1,"-",IFERROR(IF(DATEDIF('Base de données'!$A60,Q$1,"d")&lt;&gt;0,"",'Base de données'!$B60),""))</f>
        <v/>
      </c>
      <c r="R60" s="39" t="str">
        <f>IF(R$1&gt;$AE$1,"-",IFERROR(IF(DATEDIF('Base de données'!$A60,R$1,"d")&lt;&gt;0,"",'Base de données'!$B60),""))</f>
        <v/>
      </c>
      <c r="S60" s="39" t="str">
        <f>IF(S$1&gt;$AE$1,"-",IFERROR(IF(DATEDIF('Base de données'!$A60,S$1,"d")&lt;&gt;0,"",'Base de données'!$B60),""))</f>
        <v/>
      </c>
      <c r="T60" s="39" t="str">
        <f>IF(T$1&gt;$AE$1,"-",IFERROR(IF(DATEDIF('Base de données'!$A60,T$1,"d")&lt;&gt;0,"",'Base de données'!$B60),""))</f>
        <v/>
      </c>
      <c r="U60" s="39" t="str">
        <f>IF(U$1&gt;$AE$1,"-",IFERROR(IF(DATEDIF('Base de données'!$A60,U$1,"d")&lt;&gt;0,"",'Base de données'!$B60),""))</f>
        <v/>
      </c>
      <c r="V60" s="39" t="str">
        <f>IF(V$1&gt;$AE$1,"-",IFERROR(IF(DATEDIF('Base de données'!$A60,V$1,"d")&lt;&gt;0,"",'Base de données'!$B60),""))</f>
        <v/>
      </c>
      <c r="W60" s="34"/>
      <c r="X60" s="30" t="str">
        <f>'Base de données'!$C60&amp;" "&amp;'Base de données'!$D60</f>
        <v>Guilbert Élodie</v>
      </c>
      <c r="Y60" s="31">
        <f>COUNTIF('Base de données'!$B:$B,'Base de données'!$B60)</f>
        <v>12</v>
      </c>
      <c r="AA60" s="87" cm="1">
        <f t="array" aca="1" ref="AA60" ca="1">INDIRECT("'Base de données'!A" &amp; ROW(Y60))</f>
        <v>45658</v>
      </c>
      <c r="AB60" s="51" t="str" cm="1">
        <f t="array" aca="1" ref="AB60" ca="1">INDIRECT("'Base de données'!B" &amp; ROW(Z60))</f>
        <v>YID01</v>
      </c>
    </row>
    <row r="61" spans="1:28" x14ac:dyDescent="0.3">
      <c r="A61" s="41" t="str">
        <f ca="1">IF(IF(AND($B61&lt;&gt;"-",$B61=$E61),"Entrée et sortie","-")="Entrée et sortie",'Base de données'!$B61,"-")</f>
        <v>-</v>
      </c>
      <c r="B61" s="41" t="str">
        <f t="shared" ca="1" si="2"/>
        <v>-</v>
      </c>
      <c r="C61" s="41" t="str">
        <f t="shared" ca="1" si="3"/>
        <v>-</v>
      </c>
      <c r="D61" s="41" t="str">
        <f>IF($F61="sortie en cours d'année",'Base de données'!$B61,"-")</f>
        <v>-</v>
      </c>
      <c r="E61" s="41" t="str">
        <f>IF($H61="entrée en cours d'année",'Base de données'!$B61,"-")</f>
        <v>-</v>
      </c>
      <c r="F61" s="37" t="str">
        <f t="shared" si="0"/>
        <v/>
      </c>
      <c r="G61" s="37" t="str">
        <f>IF($J61="mouvement",_xlfn.XLOOKUP('Base de données'!$B61,$V:$V,$V:$V,0),"")</f>
        <v/>
      </c>
      <c r="H61" s="37" t="str">
        <f t="shared" si="1"/>
        <v/>
      </c>
      <c r="I61" s="37" t="str">
        <f>IF($J61="mouvement",_xlfn.XLOOKUP('Base de données'!$B61,$K:$K,$K:$K,0),"")</f>
        <v/>
      </c>
      <c r="J61" s="38" t="str">
        <f>IF(AND(Y61&lt;&gt;MAX(Y:Y),COUNTIF(K61:V61,'Base de données'!$B61)&gt;0),"mouvement","")</f>
        <v/>
      </c>
      <c r="K61" s="39" t="str">
        <f>IF(K$1&gt;$AE$1,"-",IFERROR(IF(DATEDIF('Base de données'!$A61,K$1,"d")&lt;&gt;0,"",'Base de données'!$B61),""))</f>
        <v>5CII0</v>
      </c>
      <c r="L61" s="39" t="str">
        <f>IF(L$1&gt;$AE$1,"-",IFERROR(IF(DATEDIF('Base de données'!$A61,L$1,"d")&lt;&gt;0,"",'Base de données'!$B61),""))</f>
        <v/>
      </c>
      <c r="M61" s="39" t="str">
        <f>IF(M$1&gt;$AE$1,"-",IFERROR(IF(DATEDIF('Base de données'!$A61,M$1,"d")&lt;&gt;0,"",'Base de données'!$B61),""))</f>
        <v/>
      </c>
      <c r="N61" s="39" t="str">
        <f>IF(N$1&gt;$AE$1,"-",IFERROR(IF(DATEDIF('Base de données'!$A61,N$1,"d")&lt;&gt;0,"",'Base de données'!$B61),""))</f>
        <v/>
      </c>
      <c r="O61" s="39" t="str">
        <f>IF(O$1&gt;$AE$1,"-",IFERROR(IF(DATEDIF('Base de données'!$A61,O$1,"d")&lt;&gt;0,"",'Base de données'!$B61),""))</f>
        <v/>
      </c>
      <c r="P61" s="39" t="str">
        <f>IF(P$1&gt;$AE$1,"-",IFERROR(IF(DATEDIF('Base de données'!$A61,P$1,"d")&lt;&gt;0,"",'Base de données'!$B61),""))</f>
        <v/>
      </c>
      <c r="Q61" s="39" t="str">
        <f>IF(Q$1&gt;$AE$1,"-",IFERROR(IF(DATEDIF('Base de données'!$A61,Q$1,"d")&lt;&gt;0,"",'Base de données'!$B61),""))</f>
        <v/>
      </c>
      <c r="R61" s="39" t="str">
        <f>IF(R$1&gt;$AE$1,"-",IFERROR(IF(DATEDIF('Base de données'!$A61,R$1,"d")&lt;&gt;0,"",'Base de données'!$B61),""))</f>
        <v/>
      </c>
      <c r="S61" s="39" t="str">
        <f>IF(S$1&gt;$AE$1,"-",IFERROR(IF(DATEDIF('Base de données'!$A61,S$1,"d")&lt;&gt;0,"",'Base de données'!$B61),""))</f>
        <v/>
      </c>
      <c r="T61" s="39" t="str">
        <f>IF(T$1&gt;$AE$1,"-",IFERROR(IF(DATEDIF('Base de données'!$A61,T$1,"d")&lt;&gt;0,"",'Base de données'!$B61),""))</f>
        <v/>
      </c>
      <c r="U61" s="39" t="str">
        <f>IF(U$1&gt;$AE$1,"-",IFERROR(IF(DATEDIF('Base de données'!$A61,U$1,"d")&lt;&gt;0,"",'Base de données'!$B61),""))</f>
        <v/>
      </c>
      <c r="V61" s="39" t="str">
        <f>IF(V$1&gt;$AE$1,"-",IFERROR(IF(DATEDIF('Base de données'!$A61,V$1,"d")&lt;&gt;0,"",'Base de données'!$B61),""))</f>
        <v/>
      </c>
      <c r="W61" s="34"/>
      <c r="X61" s="30" t="str">
        <f>'Base de données'!$C61&amp;" "&amp;'Base de données'!$D61</f>
        <v>Costa Céline</v>
      </c>
      <c r="Y61" s="31">
        <f>COUNTIF('Base de données'!$B:$B,'Base de données'!$B61)</f>
        <v>12</v>
      </c>
      <c r="AA61" s="87" cm="1">
        <f t="array" aca="1" ref="AA61" ca="1">INDIRECT("'Base de données'!A" &amp; ROW(Y61))</f>
        <v>45658</v>
      </c>
      <c r="AB61" s="51" t="str" cm="1">
        <f t="array" aca="1" ref="AB61" ca="1">INDIRECT("'Base de données'!B" &amp; ROW(Z61))</f>
        <v>5CII0</v>
      </c>
    </row>
    <row r="62" spans="1:28" x14ac:dyDescent="0.3">
      <c r="A62" s="41" t="str">
        <f ca="1">IF(IF(AND($B62&lt;&gt;"-",$B62=$E62),"Entrée et sortie","-")="Entrée et sortie",'Base de données'!$B62,"-")</f>
        <v>-</v>
      </c>
      <c r="B62" s="41" t="str">
        <f t="shared" ca="1" si="2"/>
        <v>-</v>
      </c>
      <c r="C62" s="41" t="str">
        <f t="shared" ca="1" si="3"/>
        <v>-</v>
      </c>
      <c r="D62" s="41" t="str">
        <f>IF($F62="sortie en cours d'année",'Base de données'!$B62,"-")</f>
        <v>-</v>
      </c>
      <c r="E62" s="41" t="str">
        <f>IF($H62="entrée en cours d'année",'Base de données'!$B62,"-")</f>
        <v>-</v>
      </c>
      <c r="F62" s="37" t="str">
        <f t="shared" si="0"/>
        <v/>
      </c>
      <c r="G62" s="37" t="str">
        <f>IF($J62="mouvement",_xlfn.XLOOKUP('Base de données'!$B62,$V:$V,$V:$V,0),"")</f>
        <v/>
      </c>
      <c r="H62" s="37" t="str">
        <f t="shared" si="1"/>
        <v/>
      </c>
      <c r="I62" s="37" t="str">
        <f>IF($J62="mouvement",_xlfn.XLOOKUP('Base de données'!$B62,$K:$K,$K:$K,0),"")</f>
        <v/>
      </c>
      <c r="J62" s="38" t="str">
        <f>IF(AND(Y62&lt;&gt;MAX(Y:Y),COUNTIF(K62:V62,'Base de données'!$B62)&gt;0),"mouvement","")</f>
        <v/>
      </c>
      <c r="K62" s="39" t="str">
        <f>IF(K$1&gt;$AE$1,"-",IFERROR(IF(DATEDIF('Base de données'!$A62,K$1,"d")&lt;&gt;0,"",'Base de données'!$B62),""))</f>
        <v>8RHOT</v>
      </c>
      <c r="L62" s="39" t="str">
        <f>IF(L$1&gt;$AE$1,"-",IFERROR(IF(DATEDIF('Base de données'!$A62,L$1,"d")&lt;&gt;0,"",'Base de données'!$B62),""))</f>
        <v/>
      </c>
      <c r="M62" s="39" t="str">
        <f>IF(M$1&gt;$AE$1,"-",IFERROR(IF(DATEDIF('Base de données'!$A62,M$1,"d")&lt;&gt;0,"",'Base de données'!$B62),""))</f>
        <v/>
      </c>
      <c r="N62" s="39" t="str">
        <f>IF(N$1&gt;$AE$1,"-",IFERROR(IF(DATEDIF('Base de données'!$A62,N$1,"d")&lt;&gt;0,"",'Base de données'!$B62),""))</f>
        <v/>
      </c>
      <c r="O62" s="39" t="str">
        <f>IF(O$1&gt;$AE$1,"-",IFERROR(IF(DATEDIF('Base de données'!$A62,O$1,"d")&lt;&gt;0,"",'Base de données'!$B62),""))</f>
        <v/>
      </c>
      <c r="P62" s="39" t="str">
        <f>IF(P$1&gt;$AE$1,"-",IFERROR(IF(DATEDIF('Base de données'!$A62,P$1,"d")&lt;&gt;0,"",'Base de données'!$B62),""))</f>
        <v/>
      </c>
      <c r="Q62" s="39" t="str">
        <f>IF(Q$1&gt;$AE$1,"-",IFERROR(IF(DATEDIF('Base de données'!$A62,Q$1,"d")&lt;&gt;0,"",'Base de données'!$B62),""))</f>
        <v/>
      </c>
      <c r="R62" s="39" t="str">
        <f>IF(R$1&gt;$AE$1,"-",IFERROR(IF(DATEDIF('Base de données'!$A62,R$1,"d")&lt;&gt;0,"",'Base de données'!$B62),""))</f>
        <v/>
      </c>
      <c r="S62" s="39" t="str">
        <f>IF(S$1&gt;$AE$1,"-",IFERROR(IF(DATEDIF('Base de données'!$A62,S$1,"d")&lt;&gt;0,"",'Base de données'!$B62),""))</f>
        <v/>
      </c>
      <c r="T62" s="39" t="str">
        <f>IF(T$1&gt;$AE$1,"-",IFERROR(IF(DATEDIF('Base de données'!$A62,T$1,"d")&lt;&gt;0,"",'Base de données'!$B62),""))</f>
        <v/>
      </c>
      <c r="U62" s="39" t="str">
        <f>IF(U$1&gt;$AE$1,"-",IFERROR(IF(DATEDIF('Base de données'!$A62,U$1,"d")&lt;&gt;0,"",'Base de données'!$B62),""))</f>
        <v/>
      </c>
      <c r="V62" s="39" t="str">
        <f>IF(V$1&gt;$AE$1,"-",IFERROR(IF(DATEDIF('Base de données'!$A62,V$1,"d")&lt;&gt;0,"",'Base de données'!$B62),""))</f>
        <v/>
      </c>
      <c r="W62" s="34"/>
      <c r="X62" s="30" t="str">
        <f>'Base de données'!$C62&amp;" "&amp;'Base de données'!$D62</f>
        <v>Lecoq Nathalie</v>
      </c>
      <c r="Y62" s="31">
        <f>COUNTIF('Base de données'!$B:$B,'Base de données'!$B62)</f>
        <v>12</v>
      </c>
      <c r="AA62" s="87" cm="1">
        <f t="array" aca="1" ref="AA62" ca="1">INDIRECT("'Base de données'!A" &amp; ROW(Y62))</f>
        <v>45658</v>
      </c>
      <c r="AB62" s="51" t="str" cm="1">
        <f t="array" aca="1" ref="AB62" ca="1">INDIRECT("'Base de données'!B" &amp; ROW(Z62))</f>
        <v>8RHOT</v>
      </c>
    </row>
    <row r="63" spans="1:28" x14ac:dyDescent="0.3">
      <c r="A63" s="41" t="str">
        <f ca="1">IF(IF(AND($B63&lt;&gt;"-",$B63=$E63),"Entrée et sortie","-")="Entrée et sortie",'Base de données'!$B63,"-")</f>
        <v>-</v>
      </c>
      <c r="B63" s="41" t="str">
        <f t="shared" ca="1" si="2"/>
        <v>-</v>
      </c>
      <c r="C63" s="41" t="str">
        <f t="shared" ca="1" si="3"/>
        <v>-</v>
      </c>
      <c r="D63" s="41" t="str">
        <f>IF($F63="sortie en cours d'année",'Base de données'!$B63,"-")</f>
        <v>-</v>
      </c>
      <c r="E63" s="41" t="str">
        <f>IF($H63="entrée en cours d'année",'Base de données'!$B63,"-")</f>
        <v>-</v>
      </c>
      <c r="F63" s="37" t="str">
        <f t="shared" si="0"/>
        <v/>
      </c>
      <c r="G63" s="37" t="str">
        <f>IF($J63="mouvement",_xlfn.XLOOKUP('Base de données'!$B63,$V:$V,$V:$V,0),"")</f>
        <v/>
      </c>
      <c r="H63" s="37" t="str">
        <f t="shared" si="1"/>
        <v/>
      </c>
      <c r="I63" s="37" t="str">
        <f>IF($J63="mouvement",_xlfn.XLOOKUP('Base de données'!$B63,$K:$K,$K:$K,0),"")</f>
        <v/>
      </c>
      <c r="J63" s="38" t="str">
        <f>IF(AND(Y63&lt;&gt;MAX(Y:Y),COUNTIF(K63:V63,'Base de données'!$B63)&gt;0),"mouvement","")</f>
        <v/>
      </c>
      <c r="K63" s="39" t="str">
        <f>IF(K$1&gt;$AE$1,"-",IFERROR(IF(DATEDIF('Base de données'!$A63,K$1,"d")&lt;&gt;0,"",'Base de données'!$B63),""))</f>
        <v>9RSMG</v>
      </c>
      <c r="L63" s="39" t="str">
        <f>IF(L$1&gt;$AE$1,"-",IFERROR(IF(DATEDIF('Base de données'!$A63,L$1,"d")&lt;&gt;0,"",'Base de données'!$B63),""))</f>
        <v/>
      </c>
      <c r="M63" s="39" t="str">
        <f>IF(M$1&gt;$AE$1,"-",IFERROR(IF(DATEDIF('Base de données'!$A63,M$1,"d")&lt;&gt;0,"",'Base de données'!$B63),""))</f>
        <v/>
      </c>
      <c r="N63" s="39" t="str">
        <f>IF(N$1&gt;$AE$1,"-",IFERROR(IF(DATEDIF('Base de données'!$A63,N$1,"d")&lt;&gt;0,"",'Base de données'!$B63),""))</f>
        <v/>
      </c>
      <c r="O63" s="39" t="str">
        <f>IF(O$1&gt;$AE$1,"-",IFERROR(IF(DATEDIF('Base de données'!$A63,O$1,"d")&lt;&gt;0,"",'Base de données'!$B63),""))</f>
        <v/>
      </c>
      <c r="P63" s="39" t="str">
        <f>IF(P$1&gt;$AE$1,"-",IFERROR(IF(DATEDIF('Base de données'!$A63,P$1,"d")&lt;&gt;0,"",'Base de données'!$B63),""))</f>
        <v/>
      </c>
      <c r="Q63" s="39" t="str">
        <f>IF(Q$1&gt;$AE$1,"-",IFERROR(IF(DATEDIF('Base de données'!$A63,Q$1,"d")&lt;&gt;0,"",'Base de données'!$B63),""))</f>
        <v/>
      </c>
      <c r="R63" s="39" t="str">
        <f>IF(R$1&gt;$AE$1,"-",IFERROR(IF(DATEDIF('Base de données'!$A63,R$1,"d")&lt;&gt;0,"",'Base de données'!$B63),""))</f>
        <v/>
      </c>
      <c r="S63" s="39" t="str">
        <f>IF(S$1&gt;$AE$1,"-",IFERROR(IF(DATEDIF('Base de données'!$A63,S$1,"d")&lt;&gt;0,"",'Base de données'!$B63),""))</f>
        <v/>
      </c>
      <c r="T63" s="39" t="str">
        <f>IF(T$1&gt;$AE$1,"-",IFERROR(IF(DATEDIF('Base de données'!$A63,T$1,"d")&lt;&gt;0,"",'Base de données'!$B63),""))</f>
        <v/>
      </c>
      <c r="U63" s="39" t="str">
        <f>IF(U$1&gt;$AE$1,"-",IFERROR(IF(DATEDIF('Base de données'!$A63,U$1,"d")&lt;&gt;0,"",'Base de données'!$B63),""))</f>
        <v/>
      </c>
      <c r="V63" s="39" t="str">
        <f>IF(V$1&gt;$AE$1,"-",IFERROR(IF(DATEDIF('Base de données'!$A63,V$1,"d")&lt;&gt;0,"",'Base de données'!$B63),""))</f>
        <v/>
      </c>
      <c r="W63" s="34"/>
      <c r="X63" s="30" t="str">
        <f>'Base de données'!$C63&amp;" "&amp;'Base de données'!$D63</f>
        <v>Roussel Colette</v>
      </c>
      <c r="Y63" s="31">
        <f>COUNTIF('Base de données'!$B:$B,'Base de données'!$B63)</f>
        <v>12</v>
      </c>
      <c r="AA63" s="87" cm="1">
        <f t="array" aca="1" ref="AA63" ca="1">INDIRECT("'Base de données'!A" &amp; ROW(Y63))</f>
        <v>45658</v>
      </c>
      <c r="AB63" s="51" t="str" cm="1">
        <f t="array" aca="1" ref="AB63" ca="1">INDIRECT("'Base de données'!B" &amp; ROW(Z63))</f>
        <v>9RSMG</v>
      </c>
    </row>
    <row r="64" spans="1:28" x14ac:dyDescent="0.3">
      <c r="A64" s="41" t="str">
        <f ca="1">IF(IF(AND($B64&lt;&gt;"-",$B64=$E64),"Entrée et sortie","-")="Entrée et sortie",'Base de données'!$B64,"-")</f>
        <v>-</v>
      </c>
      <c r="B64" s="41" t="str">
        <f t="shared" ca="1" si="2"/>
        <v>-</v>
      </c>
      <c r="C64" s="41" t="str">
        <f t="shared" ca="1" si="3"/>
        <v>-</v>
      </c>
      <c r="D64" s="41" t="str">
        <f>IF($F64="sortie en cours d'année",'Base de données'!$B64,"-")</f>
        <v>-</v>
      </c>
      <c r="E64" s="41" t="str">
        <f>IF($H64="entrée en cours d'année",'Base de données'!$B64,"-")</f>
        <v>-</v>
      </c>
      <c r="F64" s="37" t="str">
        <f t="shared" si="0"/>
        <v/>
      </c>
      <c r="G64" s="37" t="str">
        <f>IF($J64="mouvement",_xlfn.XLOOKUP('Base de données'!$B64,$V:$V,$V:$V,0),"")</f>
        <v/>
      </c>
      <c r="H64" s="37" t="str">
        <f t="shared" si="1"/>
        <v/>
      </c>
      <c r="I64" s="37" t="str">
        <f>IF($J64="mouvement",_xlfn.XLOOKUP('Base de données'!$B64,$K:$K,$K:$K,0),"")</f>
        <v/>
      </c>
      <c r="J64" s="38" t="str">
        <f>IF(AND(Y64&lt;&gt;MAX(Y:Y),COUNTIF(K64:V64,'Base de données'!$B64)&gt;0),"mouvement","")</f>
        <v/>
      </c>
      <c r="K64" s="39" t="str">
        <f>IF(K$1&gt;$AE$1,"-",IFERROR(IF(DATEDIF('Base de données'!$A64,K$1,"d")&lt;&gt;0,"",'Base de données'!$B64),""))</f>
        <v>8HJTZ</v>
      </c>
      <c r="L64" s="39" t="str">
        <f>IF(L$1&gt;$AE$1,"-",IFERROR(IF(DATEDIF('Base de données'!$A64,L$1,"d")&lt;&gt;0,"",'Base de données'!$B64),""))</f>
        <v/>
      </c>
      <c r="M64" s="39" t="str">
        <f>IF(M$1&gt;$AE$1,"-",IFERROR(IF(DATEDIF('Base de données'!$A64,M$1,"d")&lt;&gt;0,"",'Base de données'!$B64),""))</f>
        <v/>
      </c>
      <c r="N64" s="39" t="str">
        <f>IF(N$1&gt;$AE$1,"-",IFERROR(IF(DATEDIF('Base de données'!$A64,N$1,"d")&lt;&gt;0,"",'Base de données'!$B64),""))</f>
        <v/>
      </c>
      <c r="O64" s="39" t="str">
        <f>IF(O$1&gt;$AE$1,"-",IFERROR(IF(DATEDIF('Base de données'!$A64,O$1,"d")&lt;&gt;0,"",'Base de données'!$B64),""))</f>
        <v/>
      </c>
      <c r="P64" s="39" t="str">
        <f>IF(P$1&gt;$AE$1,"-",IFERROR(IF(DATEDIF('Base de données'!$A64,P$1,"d")&lt;&gt;0,"",'Base de données'!$B64),""))</f>
        <v/>
      </c>
      <c r="Q64" s="39" t="str">
        <f>IF(Q$1&gt;$AE$1,"-",IFERROR(IF(DATEDIF('Base de données'!$A64,Q$1,"d")&lt;&gt;0,"",'Base de données'!$B64),""))</f>
        <v/>
      </c>
      <c r="R64" s="39" t="str">
        <f>IF(R$1&gt;$AE$1,"-",IFERROR(IF(DATEDIF('Base de données'!$A64,R$1,"d")&lt;&gt;0,"",'Base de données'!$B64),""))</f>
        <v/>
      </c>
      <c r="S64" s="39" t="str">
        <f>IF(S$1&gt;$AE$1,"-",IFERROR(IF(DATEDIF('Base de données'!$A64,S$1,"d")&lt;&gt;0,"",'Base de données'!$B64),""))</f>
        <v/>
      </c>
      <c r="T64" s="39" t="str">
        <f>IF(T$1&gt;$AE$1,"-",IFERROR(IF(DATEDIF('Base de données'!$A64,T$1,"d")&lt;&gt;0,"",'Base de données'!$B64),""))</f>
        <v/>
      </c>
      <c r="U64" s="39" t="str">
        <f>IF(U$1&gt;$AE$1,"-",IFERROR(IF(DATEDIF('Base de données'!$A64,U$1,"d")&lt;&gt;0,"",'Base de données'!$B64),""))</f>
        <v/>
      </c>
      <c r="V64" s="39" t="str">
        <f>IF(V$1&gt;$AE$1,"-",IFERROR(IF(DATEDIF('Base de données'!$A64,V$1,"d")&lt;&gt;0,"",'Base de données'!$B64),""))</f>
        <v/>
      </c>
      <c r="W64" s="34"/>
      <c r="X64" s="30" t="str">
        <f>'Base de données'!$C64&amp;" "&amp;'Base de données'!$D64</f>
        <v>Guilbert Alix</v>
      </c>
      <c r="Y64" s="31">
        <f>COUNTIF('Base de données'!$B:$B,'Base de données'!$B64)</f>
        <v>12</v>
      </c>
      <c r="AA64" s="87" cm="1">
        <f t="array" aca="1" ref="AA64" ca="1">INDIRECT("'Base de données'!A" &amp; ROW(Y64))</f>
        <v>45658</v>
      </c>
      <c r="AB64" s="51" t="str" cm="1">
        <f t="array" aca="1" ref="AB64" ca="1">INDIRECT("'Base de données'!B" &amp; ROW(Z64))</f>
        <v>8HJTZ</v>
      </c>
    </row>
    <row r="65" spans="1:28" x14ac:dyDescent="0.3">
      <c r="A65" s="41" t="str">
        <f ca="1">IF(IF(AND($B65&lt;&gt;"-",$B65=$E65),"Entrée et sortie","-")="Entrée et sortie",'Base de données'!$B65,"-")</f>
        <v>-</v>
      </c>
      <c r="B65" s="41" t="str">
        <f t="shared" ca="1" si="2"/>
        <v>-</v>
      </c>
      <c r="C65" s="41" t="str">
        <f t="shared" ca="1" si="3"/>
        <v>-</v>
      </c>
      <c r="D65" s="41" t="str">
        <f>IF($F65="sortie en cours d'année",'Base de données'!$B65,"-")</f>
        <v>-</v>
      </c>
      <c r="E65" s="41" t="str">
        <f>IF($H65="entrée en cours d'année",'Base de données'!$B65,"-")</f>
        <v>-</v>
      </c>
      <c r="F65" s="37" t="str">
        <f t="shared" si="0"/>
        <v/>
      </c>
      <c r="G65" s="37" t="str">
        <f>IF($J65="mouvement",_xlfn.XLOOKUP('Base de données'!$B65,$V:$V,$V:$V,0),"")</f>
        <v/>
      </c>
      <c r="H65" s="37" t="str">
        <f t="shared" si="1"/>
        <v/>
      </c>
      <c r="I65" s="37" t="str">
        <f>IF($J65="mouvement",_xlfn.XLOOKUP('Base de données'!$B65,$K:$K,$K:$K,0),"")</f>
        <v/>
      </c>
      <c r="J65" s="38" t="str">
        <f>IF(AND(Y65&lt;&gt;MAX(Y:Y),COUNTIF(K65:V65,'Base de données'!$B65)&gt;0),"mouvement","")</f>
        <v/>
      </c>
      <c r="K65" s="39" t="str">
        <f>IF(K$1&gt;$AE$1,"-",IFERROR(IF(DATEDIF('Base de données'!$A65,K$1,"d")&lt;&gt;0,"",'Base de données'!$B65),""))</f>
        <v>GEMIG</v>
      </c>
      <c r="L65" s="39" t="str">
        <f>IF(L$1&gt;$AE$1,"-",IFERROR(IF(DATEDIF('Base de données'!$A65,L$1,"d")&lt;&gt;0,"",'Base de données'!$B65),""))</f>
        <v/>
      </c>
      <c r="M65" s="39" t="str">
        <f>IF(M$1&gt;$AE$1,"-",IFERROR(IF(DATEDIF('Base de données'!$A65,M$1,"d")&lt;&gt;0,"",'Base de données'!$B65),""))</f>
        <v/>
      </c>
      <c r="N65" s="39" t="str">
        <f>IF(N$1&gt;$AE$1,"-",IFERROR(IF(DATEDIF('Base de données'!$A65,N$1,"d")&lt;&gt;0,"",'Base de données'!$B65),""))</f>
        <v/>
      </c>
      <c r="O65" s="39" t="str">
        <f>IF(O$1&gt;$AE$1,"-",IFERROR(IF(DATEDIF('Base de données'!$A65,O$1,"d")&lt;&gt;0,"",'Base de données'!$B65),""))</f>
        <v/>
      </c>
      <c r="P65" s="39" t="str">
        <f>IF(P$1&gt;$AE$1,"-",IFERROR(IF(DATEDIF('Base de données'!$A65,P$1,"d")&lt;&gt;0,"",'Base de données'!$B65),""))</f>
        <v/>
      </c>
      <c r="Q65" s="39" t="str">
        <f>IF(Q$1&gt;$AE$1,"-",IFERROR(IF(DATEDIF('Base de données'!$A65,Q$1,"d")&lt;&gt;0,"",'Base de données'!$B65),""))</f>
        <v/>
      </c>
      <c r="R65" s="39" t="str">
        <f>IF(R$1&gt;$AE$1,"-",IFERROR(IF(DATEDIF('Base de données'!$A65,R$1,"d")&lt;&gt;0,"",'Base de données'!$B65),""))</f>
        <v/>
      </c>
      <c r="S65" s="39" t="str">
        <f>IF(S$1&gt;$AE$1,"-",IFERROR(IF(DATEDIF('Base de données'!$A65,S$1,"d")&lt;&gt;0,"",'Base de données'!$B65),""))</f>
        <v/>
      </c>
      <c r="T65" s="39" t="str">
        <f>IF(T$1&gt;$AE$1,"-",IFERROR(IF(DATEDIF('Base de données'!$A65,T$1,"d")&lt;&gt;0,"",'Base de données'!$B65),""))</f>
        <v/>
      </c>
      <c r="U65" s="39" t="str">
        <f>IF(U$1&gt;$AE$1,"-",IFERROR(IF(DATEDIF('Base de données'!$A65,U$1,"d")&lt;&gt;0,"",'Base de données'!$B65),""))</f>
        <v/>
      </c>
      <c r="V65" s="39" t="str">
        <f>IF(V$1&gt;$AE$1,"-",IFERROR(IF(DATEDIF('Base de données'!$A65,V$1,"d")&lt;&gt;0,"",'Base de données'!$B65),""))</f>
        <v/>
      </c>
      <c r="W65" s="34"/>
      <c r="X65" s="30" t="str">
        <f>'Base de données'!$C65&amp;" "&amp;'Base de données'!$D65</f>
        <v>Boucher Julie</v>
      </c>
      <c r="Y65" s="31">
        <f>COUNTIF('Base de données'!$B:$B,'Base de données'!$B65)</f>
        <v>12</v>
      </c>
      <c r="AA65" s="87" cm="1">
        <f t="array" aca="1" ref="AA65" ca="1">INDIRECT("'Base de données'!A" &amp; ROW(Y65))</f>
        <v>45658</v>
      </c>
      <c r="AB65" s="51" t="str" cm="1">
        <f t="array" aca="1" ref="AB65" ca="1">INDIRECT("'Base de données'!B" &amp; ROW(Z65))</f>
        <v>GEMIG</v>
      </c>
    </row>
    <row r="66" spans="1:28" x14ac:dyDescent="0.3">
      <c r="A66" s="41" t="str">
        <f ca="1">IF(IF(AND($B66&lt;&gt;"-",$B66=$E66),"Entrée et sortie","-")="Entrée et sortie",'Base de données'!$B66,"-")</f>
        <v>-</v>
      </c>
      <c r="B66" s="41" t="str">
        <f t="shared" ca="1" si="2"/>
        <v>-</v>
      </c>
      <c r="C66" s="41" t="str">
        <f t="shared" ca="1" si="3"/>
        <v>-</v>
      </c>
      <c r="D66" s="41" t="str">
        <f>IF($F66="sortie en cours d'année",'Base de données'!$B66,"-")</f>
        <v>-</v>
      </c>
      <c r="E66" s="41" t="str">
        <f>IF($H66="entrée en cours d'année",'Base de données'!$B66,"-")</f>
        <v>-</v>
      </c>
      <c r="F66" s="37" t="str">
        <f t="shared" ref="F66:F129" si="5">IF(AND(G66=0,J66="mouvement"),"sortie en cours d'année","")</f>
        <v/>
      </c>
      <c r="G66" s="37" t="str">
        <f>IF($J66="mouvement",_xlfn.XLOOKUP('Base de données'!$B66,$V:$V,$V:$V,0),"")</f>
        <v/>
      </c>
      <c r="H66" s="37" t="str">
        <f t="shared" ref="H66:H129" si="6">IF(AND(I66=0,J66="mouvement"),"entrée en cours d'année","")</f>
        <v/>
      </c>
      <c r="I66" s="37" t="str">
        <f>IF($J66="mouvement",_xlfn.XLOOKUP('Base de données'!$B66,$K:$K,$K:$K,0),"")</f>
        <v/>
      </c>
      <c r="J66" s="38" t="str">
        <f>IF(AND(Y66&lt;&gt;MAX(Y:Y),COUNTIF(K66:V66,'Base de données'!$B66)&gt;0),"mouvement","")</f>
        <v/>
      </c>
      <c r="K66" s="39" t="str">
        <f>IF(K$1&gt;$AE$1,"-",IFERROR(IF(DATEDIF('Base de données'!$A66,K$1,"d")&lt;&gt;0,"",'Base de données'!$B66),""))</f>
        <v>A2GS8</v>
      </c>
      <c r="L66" s="39" t="str">
        <f>IF(L$1&gt;$AE$1,"-",IFERROR(IF(DATEDIF('Base de données'!$A66,L$1,"d")&lt;&gt;0,"",'Base de données'!$B66),""))</f>
        <v/>
      </c>
      <c r="M66" s="39" t="str">
        <f>IF(M$1&gt;$AE$1,"-",IFERROR(IF(DATEDIF('Base de données'!$A66,M$1,"d")&lt;&gt;0,"",'Base de données'!$B66),""))</f>
        <v/>
      </c>
      <c r="N66" s="39" t="str">
        <f>IF(N$1&gt;$AE$1,"-",IFERROR(IF(DATEDIF('Base de données'!$A66,N$1,"d")&lt;&gt;0,"",'Base de données'!$B66),""))</f>
        <v/>
      </c>
      <c r="O66" s="39" t="str">
        <f>IF(O$1&gt;$AE$1,"-",IFERROR(IF(DATEDIF('Base de données'!$A66,O$1,"d")&lt;&gt;0,"",'Base de données'!$B66),""))</f>
        <v/>
      </c>
      <c r="P66" s="39" t="str">
        <f>IF(P$1&gt;$AE$1,"-",IFERROR(IF(DATEDIF('Base de données'!$A66,P$1,"d")&lt;&gt;0,"",'Base de données'!$B66),""))</f>
        <v/>
      </c>
      <c r="Q66" s="39" t="str">
        <f>IF(Q$1&gt;$AE$1,"-",IFERROR(IF(DATEDIF('Base de données'!$A66,Q$1,"d")&lt;&gt;0,"",'Base de données'!$B66),""))</f>
        <v/>
      </c>
      <c r="R66" s="39" t="str">
        <f>IF(R$1&gt;$AE$1,"-",IFERROR(IF(DATEDIF('Base de données'!$A66,R$1,"d")&lt;&gt;0,"",'Base de données'!$B66),""))</f>
        <v/>
      </c>
      <c r="S66" s="39" t="str">
        <f>IF(S$1&gt;$AE$1,"-",IFERROR(IF(DATEDIF('Base de données'!$A66,S$1,"d")&lt;&gt;0,"",'Base de données'!$B66),""))</f>
        <v/>
      </c>
      <c r="T66" s="39" t="str">
        <f>IF(T$1&gt;$AE$1,"-",IFERROR(IF(DATEDIF('Base de données'!$A66,T$1,"d")&lt;&gt;0,"",'Base de données'!$B66),""))</f>
        <v/>
      </c>
      <c r="U66" s="39" t="str">
        <f>IF(U$1&gt;$AE$1,"-",IFERROR(IF(DATEDIF('Base de données'!$A66,U$1,"d")&lt;&gt;0,"",'Base de données'!$B66),""))</f>
        <v/>
      </c>
      <c r="V66" s="39" t="str">
        <f>IF(V$1&gt;$AE$1,"-",IFERROR(IF(DATEDIF('Base de données'!$A66,V$1,"d")&lt;&gt;0,"",'Base de données'!$B66),""))</f>
        <v/>
      </c>
      <c r="W66" s="34"/>
      <c r="X66" s="30" t="str">
        <f>'Base de données'!$C66&amp;" "&amp;'Base de données'!$D66</f>
        <v>Gomes Anastasie</v>
      </c>
      <c r="Y66" s="31">
        <f>COUNTIF('Base de données'!$B:$B,'Base de données'!$B66)</f>
        <v>12</v>
      </c>
      <c r="AA66" s="87" cm="1">
        <f t="array" aca="1" ref="AA66" ca="1">INDIRECT("'Base de données'!A" &amp; ROW(Y66))</f>
        <v>45658</v>
      </c>
      <c r="AB66" s="51" t="str" cm="1">
        <f t="array" aca="1" ref="AB66" ca="1">INDIRECT("'Base de données'!B" &amp; ROW(Z66))</f>
        <v>A2GS8</v>
      </c>
    </row>
    <row r="67" spans="1:28" x14ac:dyDescent="0.3">
      <c r="A67" s="41" t="str">
        <f ca="1">IF(IF(AND($B67&lt;&gt;"-",$B67=$E67),"Entrée et sortie","-")="Entrée et sortie",'Base de données'!$B67,"-")</f>
        <v>-</v>
      </c>
      <c r="B67" s="41" t="str">
        <f t="shared" ref="B67:B130" ca="1" si="7">_xlfn.XLOOKUP($AB67,$D:$D,$C:$C,"-",0,-1)</f>
        <v>-</v>
      </c>
      <c r="C67" s="41" t="str">
        <f t="shared" ref="C67:C130" ca="1" si="8">IF($AA67&lt;&gt;$AE$1,$D67,"-")</f>
        <v>-</v>
      </c>
      <c r="D67" s="41" t="str">
        <f>IF($F67="sortie en cours d'année",'Base de données'!$B67,"-")</f>
        <v>-</v>
      </c>
      <c r="E67" s="41" t="str">
        <f>IF($H67="entrée en cours d'année",'Base de données'!$B67,"-")</f>
        <v>-</v>
      </c>
      <c r="F67" s="37" t="str">
        <f t="shared" si="5"/>
        <v/>
      </c>
      <c r="G67" s="37" t="str">
        <f>IF($J67="mouvement",_xlfn.XLOOKUP('Base de données'!$B67,$V:$V,$V:$V,0),"")</f>
        <v/>
      </c>
      <c r="H67" s="37" t="str">
        <f t="shared" si="6"/>
        <v/>
      </c>
      <c r="I67" s="37" t="str">
        <f>IF($J67="mouvement",_xlfn.XLOOKUP('Base de données'!$B67,$K:$K,$K:$K,0),"")</f>
        <v/>
      </c>
      <c r="J67" s="38" t="str">
        <f>IF(AND(Y67&lt;&gt;MAX(Y:Y),COUNTIF(K67:V67,'Base de données'!$B67)&gt;0),"mouvement","")</f>
        <v/>
      </c>
      <c r="K67" s="39" t="str">
        <f>IF(K$1&gt;$AE$1,"-",IFERROR(IF(DATEDIF('Base de données'!$A67,K$1,"d")&lt;&gt;0,"",'Base de données'!$B67),""))</f>
        <v>C52IR</v>
      </c>
      <c r="L67" s="39" t="str">
        <f>IF(L$1&gt;$AE$1,"-",IFERROR(IF(DATEDIF('Base de données'!$A67,L$1,"d")&lt;&gt;0,"",'Base de données'!$B67),""))</f>
        <v/>
      </c>
      <c r="M67" s="39" t="str">
        <f>IF(M$1&gt;$AE$1,"-",IFERROR(IF(DATEDIF('Base de données'!$A67,M$1,"d")&lt;&gt;0,"",'Base de données'!$B67),""))</f>
        <v/>
      </c>
      <c r="N67" s="39" t="str">
        <f>IF(N$1&gt;$AE$1,"-",IFERROR(IF(DATEDIF('Base de données'!$A67,N$1,"d")&lt;&gt;0,"",'Base de données'!$B67),""))</f>
        <v/>
      </c>
      <c r="O67" s="39" t="str">
        <f>IF(O$1&gt;$AE$1,"-",IFERROR(IF(DATEDIF('Base de données'!$A67,O$1,"d")&lt;&gt;0,"",'Base de données'!$B67),""))</f>
        <v/>
      </c>
      <c r="P67" s="39" t="str">
        <f>IF(P$1&gt;$AE$1,"-",IFERROR(IF(DATEDIF('Base de données'!$A67,P$1,"d")&lt;&gt;0,"",'Base de données'!$B67),""))</f>
        <v/>
      </c>
      <c r="Q67" s="39" t="str">
        <f>IF(Q$1&gt;$AE$1,"-",IFERROR(IF(DATEDIF('Base de données'!$A67,Q$1,"d")&lt;&gt;0,"",'Base de données'!$B67),""))</f>
        <v/>
      </c>
      <c r="R67" s="39" t="str">
        <f>IF(R$1&gt;$AE$1,"-",IFERROR(IF(DATEDIF('Base de données'!$A67,R$1,"d")&lt;&gt;0,"",'Base de données'!$B67),""))</f>
        <v/>
      </c>
      <c r="S67" s="39" t="str">
        <f>IF(S$1&gt;$AE$1,"-",IFERROR(IF(DATEDIF('Base de données'!$A67,S$1,"d")&lt;&gt;0,"",'Base de données'!$B67),""))</f>
        <v/>
      </c>
      <c r="T67" s="39" t="str">
        <f>IF(T$1&gt;$AE$1,"-",IFERROR(IF(DATEDIF('Base de données'!$A67,T$1,"d")&lt;&gt;0,"",'Base de données'!$B67),""))</f>
        <v/>
      </c>
      <c r="U67" s="39" t="str">
        <f>IF(U$1&gt;$AE$1,"-",IFERROR(IF(DATEDIF('Base de données'!$A67,U$1,"d")&lt;&gt;0,"",'Base de données'!$B67),""))</f>
        <v/>
      </c>
      <c r="V67" s="39" t="str">
        <f>IF(V$1&gt;$AE$1,"-",IFERROR(IF(DATEDIF('Base de données'!$A67,V$1,"d")&lt;&gt;0,"",'Base de données'!$B67),""))</f>
        <v/>
      </c>
      <c r="W67" s="34"/>
      <c r="X67" s="30" t="str">
        <f>'Base de données'!$C67&amp;" "&amp;'Base de données'!$D67</f>
        <v>Durand Victor</v>
      </c>
      <c r="Y67" s="31">
        <f>COUNTIF('Base de données'!$B:$B,'Base de données'!$B67)</f>
        <v>12</v>
      </c>
      <c r="AA67" s="87" cm="1">
        <f t="array" aca="1" ref="AA67" ca="1">INDIRECT("'Base de données'!A" &amp; ROW(Y67))</f>
        <v>45658</v>
      </c>
      <c r="AB67" s="51" t="str" cm="1">
        <f t="array" aca="1" ref="AB67" ca="1">INDIRECT("'Base de données'!B" &amp; ROW(Z67))</f>
        <v>C52IR</v>
      </c>
    </row>
    <row r="68" spans="1:28" x14ac:dyDescent="0.3">
      <c r="A68" s="41" t="str">
        <f ca="1">IF(IF(AND($B68&lt;&gt;"-",$B68=$E68),"Entrée et sortie","-")="Entrée et sortie",'Base de données'!$B68,"-")</f>
        <v>-</v>
      </c>
      <c r="B68" s="41" t="str">
        <f t="shared" ca="1" si="7"/>
        <v>-</v>
      </c>
      <c r="C68" s="41" t="str">
        <f t="shared" ca="1" si="8"/>
        <v>-</v>
      </c>
      <c r="D68" s="41" t="str">
        <f>IF($F68="sortie en cours d'année",'Base de données'!$B68,"-")</f>
        <v>-</v>
      </c>
      <c r="E68" s="41" t="str">
        <f>IF($H68="entrée en cours d'année",'Base de données'!$B68,"-")</f>
        <v>-</v>
      </c>
      <c r="F68" s="37" t="str">
        <f t="shared" si="5"/>
        <v/>
      </c>
      <c r="G68" s="37" t="str">
        <f>IF($J68="mouvement",_xlfn.XLOOKUP('Base de données'!$B68,$V:$V,$V:$V,0),"")</f>
        <v/>
      </c>
      <c r="H68" s="37" t="str">
        <f t="shared" si="6"/>
        <v/>
      </c>
      <c r="I68" s="37" t="str">
        <f>IF($J68="mouvement",_xlfn.XLOOKUP('Base de données'!$B68,$K:$K,$K:$K,0),"")</f>
        <v/>
      </c>
      <c r="J68" s="38" t="str">
        <f>IF(AND(Y68&lt;&gt;MAX(Y:Y),COUNTIF(K68:V68,'Base de données'!$B68)&gt;0),"mouvement","")</f>
        <v/>
      </c>
      <c r="K68" s="39" t="str">
        <f>IF(K$1&gt;$AE$1,"-",IFERROR(IF(DATEDIF('Base de données'!$A68,K$1,"d")&lt;&gt;0,"",'Base de données'!$B68),""))</f>
        <v>5014G</v>
      </c>
      <c r="L68" s="39" t="str">
        <f>IF(L$1&gt;$AE$1,"-",IFERROR(IF(DATEDIF('Base de données'!$A68,L$1,"d")&lt;&gt;0,"",'Base de données'!$B68),""))</f>
        <v/>
      </c>
      <c r="M68" s="39" t="str">
        <f>IF(M$1&gt;$AE$1,"-",IFERROR(IF(DATEDIF('Base de données'!$A68,M$1,"d")&lt;&gt;0,"",'Base de données'!$B68),""))</f>
        <v/>
      </c>
      <c r="N68" s="39" t="str">
        <f>IF(N$1&gt;$AE$1,"-",IFERROR(IF(DATEDIF('Base de données'!$A68,N$1,"d")&lt;&gt;0,"",'Base de données'!$B68),""))</f>
        <v/>
      </c>
      <c r="O68" s="39" t="str">
        <f>IF(O$1&gt;$AE$1,"-",IFERROR(IF(DATEDIF('Base de données'!$A68,O$1,"d")&lt;&gt;0,"",'Base de données'!$B68),""))</f>
        <v/>
      </c>
      <c r="P68" s="39" t="str">
        <f>IF(P$1&gt;$AE$1,"-",IFERROR(IF(DATEDIF('Base de données'!$A68,P$1,"d")&lt;&gt;0,"",'Base de données'!$B68),""))</f>
        <v/>
      </c>
      <c r="Q68" s="39" t="str">
        <f>IF(Q$1&gt;$AE$1,"-",IFERROR(IF(DATEDIF('Base de données'!$A68,Q$1,"d")&lt;&gt;0,"",'Base de données'!$B68),""))</f>
        <v/>
      </c>
      <c r="R68" s="39" t="str">
        <f>IF(R$1&gt;$AE$1,"-",IFERROR(IF(DATEDIF('Base de données'!$A68,R$1,"d")&lt;&gt;0,"",'Base de données'!$B68),""))</f>
        <v/>
      </c>
      <c r="S68" s="39" t="str">
        <f>IF(S$1&gt;$AE$1,"-",IFERROR(IF(DATEDIF('Base de données'!$A68,S$1,"d")&lt;&gt;0,"",'Base de données'!$B68),""))</f>
        <v/>
      </c>
      <c r="T68" s="39" t="str">
        <f>IF(T$1&gt;$AE$1,"-",IFERROR(IF(DATEDIF('Base de données'!$A68,T$1,"d")&lt;&gt;0,"",'Base de données'!$B68),""))</f>
        <v/>
      </c>
      <c r="U68" s="39" t="str">
        <f>IF(U$1&gt;$AE$1,"-",IFERROR(IF(DATEDIF('Base de données'!$A68,U$1,"d")&lt;&gt;0,"",'Base de données'!$B68),""))</f>
        <v/>
      </c>
      <c r="V68" s="39" t="str">
        <f>IF(V$1&gt;$AE$1,"-",IFERROR(IF(DATEDIF('Base de données'!$A68,V$1,"d")&lt;&gt;0,"",'Base de données'!$B68),""))</f>
        <v/>
      </c>
      <c r="W68" s="34"/>
      <c r="X68" s="30" t="str">
        <f>'Base de données'!$C68&amp;" "&amp;'Base de données'!$D68</f>
        <v>Leroy Arnaude</v>
      </c>
      <c r="Y68" s="31">
        <f>COUNTIF('Base de données'!$B:$B,'Base de données'!$B68)</f>
        <v>12</v>
      </c>
      <c r="AA68" s="87" cm="1">
        <f t="array" aca="1" ref="AA68" ca="1">INDIRECT("'Base de données'!A" &amp; ROW(Y68))</f>
        <v>45658</v>
      </c>
      <c r="AB68" s="51" t="str" cm="1">
        <f t="array" aca="1" ref="AB68" ca="1">INDIRECT("'Base de données'!B" &amp; ROW(Z68))</f>
        <v>5014G</v>
      </c>
    </row>
    <row r="69" spans="1:28" x14ac:dyDescent="0.3">
      <c r="A69" s="41" t="str">
        <f ca="1">IF(IF(AND($B69&lt;&gt;"-",$B69=$E69),"Entrée et sortie","-")="Entrée et sortie",'Base de données'!$B69,"-")</f>
        <v>-</v>
      </c>
      <c r="B69" s="41" t="str">
        <f t="shared" ca="1" si="7"/>
        <v>IXQH2</v>
      </c>
      <c r="C69" s="41" t="str">
        <f t="shared" ca="1" si="8"/>
        <v>IXQH2</v>
      </c>
      <c r="D69" s="41" t="str">
        <f>IF($F69="sortie en cours d'année",'Base de données'!$B69,"-")</f>
        <v>IXQH2</v>
      </c>
      <c r="E69" s="41" t="str">
        <f>IF($H69="entrée en cours d'année",'Base de données'!$B69,"-")</f>
        <v>-</v>
      </c>
      <c r="F69" s="37" t="str">
        <f t="shared" si="5"/>
        <v>sortie en cours d'année</v>
      </c>
      <c r="G69" s="37">
        <f>IF($J69="mouvement",_xlfn.XLOOKUP('Base de données'!$B69,$V:$V,$V:$V,0),"")</f>
        <v>0</v>
      </c>
      <c r="H69" s="37" t="str">
        <f t="shared" si="6"/>
        <v/>
      </c>
      <c r="I69" s="37" t="str">
        <f>IF($J69="mouvement",_xlfn.XLOOKUP('Base de données'!$B69,$K:$K,$K:$K,0),"")</f>
        <v>IXQH2</v>
      </c>
      <c r="J69" s="38" t="str">
        <f>IF(AND(Y69&lt;&gt;MAX(Y:Y),COUNTIF(K69:V69,'Base de données'!$B69)&gt;0),"mouvement","")</f>
        <v>mouvement</v>
      </c>
      <c r="K69" s="39" t="str">
        <f>IF(K$1&gt;$AE$1,"-",IFERROR(IF(DATEDIF('Base de données'!$A69,K$1,"d")&lt;&gt;0,"",'Base de données'!$B69),""))</f>
        <v>IXQH2</v>
      </c>
      <c r="L69" s="39" t="str">
        <f>IF(L$1&gt;$AE$1,"-",IFERROR(IF(DATEDIF('Base de données'!$A69,L$1,"d")&lt;&gt;0,"",'Base de données'!$B69),""))</f>
        <v/>
      </c>
      <c r="M69" s="39" t="str">
        <f>IF(M$1&gt;$AE$1,"-",IFERROR(IF(DATEDIF('Base de données'!$A69,M$1,"d")&lt;&gt;0,"",'Base de données'!$B69),""))</f>
        <v/>
      </c>
      <c r="N69" s="39" t="str">
        <f>IF(N$1&gt;$AE$1,"-",IFERROR(IF(DATEDIF('Base de données'!$A69,N$1,"d")&lt;&gt;0,"",'Base de données'!$B69),""))</f>
        <v/>
      </c>
      <c r="O69" s="39" t="str">
        <f>IF(O$1&gt;$AE$1,"-",IFERROR(IF(DATEDIF('Base de données'!$A69,O$1,"d")&lt;&gt;0,"",'Base de données'!$B69),""))</f>
        <v/>
      </c>
      <c r="P69" s="39" t="str">
        <f>IF(P$1&gt;$AE$1,"-",IFERROR(IF(DATEDIF('Base de données'!$A69,P$1,"d")&lt;&gt;0,"",'Base de données'!$B69),""))</f>
        <v/>
      </c>
      <c r="Q69" s="39" t="str">
        <f>IF(Q$1&gt;$AE$1,"-",IFERROR(IF(DATEDIF('Base de données'!$A69,Q$1,"d")&lt;&gt;0,"",'Base de données'!$B69),""))</f>
        <v/>
      </c>
      <c r="R69" s="39" t="str">
        <f>IF(R$1&gt;$AE$1,"-",IFERROR(IF(DATEDIF('Base de données'!$A69,R$1,"d")&lt;&gt;0,"",'Base de données'!$B69),""))</f>
        <v/>
      </c>
      <c r="S69" s="39" t="str">
        <f>IF(S$1&gt;$AE$1,"-",IFERROR(IF(DATEDIF('Base de données'!$A69,S$1,"d")&lt;&gt;0,"",'Base de données'!$B69),""))</f>
        <v/>
      </c>
      <c r="T69" s="39" t="str">
        <f>IF(T$1&gt;$AE$1,"-",IFERROR(IF(DATEDIF('Base de données'!$A69,T$1,"d")&lt;&gt;0,"",'Base de données'!$B69),""))</f>
        <v/>
      </c>
      <c r="U69" s="39" t="str">
        <f>IF(U$1&gt;$AE$1,"-",IFERROR(IF(DATEDIF('Base de données'!$A69,U$1,"d")&lt;&gt;0,"",'Base de données'!$B69),""))</f>
        <v/>
      </c>
      <c r="V69" s="39" t="str">
        <f>IF(V$1&gt;$AE$1,"-",IFERROR(IF(DATEDIF('Base de données'!$A69,V$1,"d")&lt;&gt;0,"",'Base de données'!$B69),""))</f>
        <v/>
      </c>
      <c r="W69" s="34"/>
      <c r="X69" s="30" t="str">
        <f>'Base de données'!$C69&amp;" "&amp;'Base de données'!$D69</f>
        <v>Dias Xavier</v>
      </c>
      <c r="Y69" s="31">
        <f>COUNTIF('Base de données'!$B:$B,'Base de données'!$B69)</f>
        <v>6</v>
      </c>
      <c r="AA69" s="87" cm="1">
        <f t="array" aca="1" ref="AA69" ca="1">INDIRECT("'Base de données'!A" &amp; ROW(Y69))</f>
        <v>45658</v>
      </c>
      <c r="AB69" s="51" t="str" cm="1">
        <f t="array" aca="1" ref="AB69" ca="1">INDIRECT("'Base de données'!B" &amp; ROW(Z69))</f>
        <v>IXQH2</v>
      </c>
    </row>
    <row r="70" spans="1:28" x14ac:dyDescent="0.3">
      <c r="A70" s="41" t="str">
        <f ca="1">IF(IF(AND($B70&lt;&gt;"-",$B70=$E70),"Entrée et sortie","-")="Entrée et sortie",'Base de données'!$B70,"-")</f>
        <v>-</v>
      </c>
      <c r="B70" s="41" t="str">
        <f t="shared" ca="1" si="7"/>
        <v>-</v>
      </c>
      <c r="C70" s="41" t="str">
        <f t="shared" ca="1" si="8"/>
        <v>-</v>
      </c>
      <c r="D70" s="41" t="str">
        <f>IF($F70="sortie en cours d'année",'Base de données'!$B70,"-")</f>
        <v>-</v>
      </c>
      <c r="E70" s="41" t="str">
        <f>IF($H70="entrée en cours d'année",'Base de données'!$B70,"-")</f>
        <v>-</v>
      </c>
      <c r="F70" s="37" t="str">
        <f t="shared" si="5"/>
        <v/>
      </c>
      <c r="G70" s="37" t="str">
        <f>IF($J70="mouvement",_xlfn.XLOOKUP('Base de données'!$B70,$V:$V,$V:$V,0),"")</f>
        <v/>
      </c>
      <c r="H70" s="37" t="str">
        <f t="shared" si="6"/>
        <v/>
      </c>
      <c r="I70" s="37" t="str">
        <f>IF($J70="mouvement",_xlfn.XLOOKUP('Base de données'!$B70,$K:$K,$K:$K,0),"")</f>
        <v/>
      </c>
      <c r="J70" s="38" t="str">
        <f>IF(AND(Y70&lt;&gt;MAX(Y:Y),COUNTIF(K70:V70,'Base de données'!$B70)&gt;0),"mouvement","")</f>
        <v/>
      </c>
      <c r="K70" s="39" t="str">
        <f>IF(K$1&gt;$AE$1,"-",IFERROR(IF(DATEDIF('Base de données'!$A70,K$1,"d")&lt;&gt;0,"",'Base de données'!$B70),""))</f>
        <v>4G8KE</v>
      </c>
      <c r="L70" s="39" t="str">
        <f>IF(L$1&gt;$AE$1,"-",IFERROR(IF(DATEDIF('Base de données'!$A70,L$1,"d")&lt;&gt;0,"",'Base de données'!$B70),""))</f>
        <v/>
      </c>
      <c r="M70" s="39" t="str">
        <f>IF(M$1&gt;$AE$1,"-",IFERROR(IF(DATEDIF('Base de données'!$A70,M$1,"d")&lt;&gt;0,"",'Base de données'!$B70),""))</f>
        <v/>
      </c>
      <c r="N70" s="39" t="str">
        <f>IF(N$1&gt;$AE$1,"-",IFERROR(IF(DATEDIF('Base de données'!$A70,N$1,"d")&lt;&gt;0,"",'Base de données'!$B70),""))</f>
        <v/>
      </c>
      <c r="O70" s="39" t="str">
        <f>IF(O$1&gt;$AE$1,"-",IFERROR(IF(DATEDIF('Base de données'!$A70,O$1,"d")&lt;&gt;0,"",'Base de données'!$B70),""))</f>
        <v/>
      </c>
      <c r="P70" s="39" t="str">
        <f>IF(P$1&gt;$AE$1,"-",IFERROR(IF(DATEDIF('Base de données'!$A70,P$1,"d")&lt;&gt;0,"",'Base de données'!$B70),""))</f>
        <v/>
      </c>
      <c r="Q70" s="39" t="str">
        <f>IF(Q$1&gt;$AE$1,"-",IFERROR(IF(DATEDIF('Base de données'!$A70,Q$1,"d")&lt;&gt;0,"",'Base de données'!$B70),""))</f>
        <v/>
      </c>
      <c r="R70" s="39" t="str">
        <f>IF(R$1&gt;$AE$1,"-",IFERROR(IF(DATEDIF('Base de données'!$A70,R$1,"d")&lt;&gt;0,"",'Base de données'!$B70),""))</f>
        <v/>
      </c>
      <c r="S70" s="39" t="str">
        <f>IF(S$1&gt;$AE$1,"-",IFERROR(IF(DATEDIF('Base de données'!$A70,S$1,"d")&lt;&gt;0,"",'Base de données'!$B70),""))</f>
        <v/>
      </c>
      <c r="T70" s="39" t="str">
        <f>IF(T$1&gt;$AE$1,"-",IFERROR(IF(DATEDIF('Base de données'!$A70,T$1,"d")&lt;&gt;0,"",'Base de données'!$B70),""))</f>
        <v/>
      </c>
      <c r="U70" s="39" t="str">
        <f>IF(U$1&gt;$AE$1,"-",IFERROR(IF(DATEDIF('Base de données'!$A70,U$1,"d")&lt;&gt;0,"",'Base de données'!$B70),""))</f>
        <v/>
      </c>
      <c r="V70" s="39" t="str">
        <f>IF(V$1&gt;$AE$1,"-",IFERROR(IF(DATEDIF('Base de données'!$A70,V$1,"d")&lt;&gt;0,"",'Base de données'!$B70),""))</f>
        <v/>
      </c>
      <c r="W70" s="34"/>
      <c r="X70" s="30" t="str">
        <f>'Base de données'!$C70&amp;" "&amp;'Base de données'!$D70</f>
        <v>Blot Jeanne</v>
      </c>
      <c r="Y70" s="31">
        <f>COUNTIF('Base de données'!$B:$B,'Base de données'!$B70)</f>
        <v>12</v>
      </c>
      <c r="AA70" s="87" cm="1">
        <f t="array" aca="1" ref="AA70" ca="1">INDIRECT("'Base de données'!A" &amp; ROW(Y70))</f>
        <v>45658</v>
      </c>
      <c r="AB70" s="51" t="str" cm="1">
        <f t="array" aca="1" ref="AB70" ca="1">INDIRECT("'Base de données'!B" &amp; ROW(Z70))</f>
        <v>4G8KE</v>
      </c>
    </row>
    <row r="71" spans="1:28" x14ac:dyDescent="0.3">
      <c r="A71" s="41" t="str">
        <f ca="1">IF(IF(AND($B71&lt;&gt;"-",$B71=$E71),"Entrée et sortie","-")="Entrée et sortie",'Base de données'!$B71,"-")</f>
        <v>-</v>
      </c>
      <c r="B71" s="41" t="str">
        <f t="shared" ca="1" si="7"/>
        <v>E7COG</v>
      </c>
      <c r="C71" s="41" t="str">
        <f t="shared" ca="1" si="8"/>
        <v>E7COG</v>
      </c>
      <c r="D71" s="41" t="str">
        <f>IF($F71="sortie en cours d'année",'Base de données'!$B71,"-")</f>
        <v>E7COG</v>
      </c>
      <c r="E71" s="41" t="str">
        <f>IF($H71="entrée en cours d'année",'Base de données'!$B71,"-")</f>
        <v>-</v>
      </c>
      <c r="F71" s="37" t="str">
        <f t="shared" si="5"/>
        <v>sortie en cours d'année</v>
      </c>
      <c r="G71" s="37">
        <f>IF($J71="mouvement",_xlfn.XLOOKUP('Base de données'!$B71,$V:$V,$V:$V,0),"")</f>
        <v>0</v>
      </c>
      <c r="H71" s="37" t="str">
        <f t="shared" si="6"/>
        <v/>
      </c>
      <c r="I71" s="37" t="str">
        <f>IF($J71="mouvement",_xlfn.XLOOKUP('Base de données'!$B71,$K:$K,$K:$K,0),"")</f>
        <v>E7COG</v>
      </c>
      <c r="J71" s="38" t="str">
        <f>IF(AND(Y71&lt;&gt;MAX(Y:Y),COUNTIF(K71:V71,'Base de données'!$B71)&gt;0),"mouvement","")</f>
        <v>mouvement</v>
      </c>
      <c r="K71" s="39" t="str">
        <f>IF(K$1&gt;$AE$1,"-",IFERROR(IF(DATEDIF('Base de données'!$A71,K$1,"d")&lt;&gt;0,"",'Base de données'!$B71),""))</f>
        <v>E7COG</v>
      </c>
      <c r="L71" s="39" t="str">
        <f>IF(L$1&gt;$AE$1,"-",IFERROR(IF(DATEDIF('Base de données'!$A71,L$1,"d")&lt;&gt;0,"",'Base de données'!$B71),""))</f>
        <v/>
      </c>
      <c r="M71" s="39" t="str">
        <f>IF(M$1&gt;$AE$1,"-",IFERROR(IF(DATEDIF('Base de données'!$A71,M$1,"d")&lt;&gt;0,"",'Base de données'!$B71),""))</f>
        <v/>
      </c>
      <c r="N71" s="39" t="str">
        <f>IF(N$1&gt;$AE$1,"-",IFERROR(IF(DATEDIF('Base de données'!$A71,N$1,"d")&lt;&gt;0,"",'Base de données'!$B71),""))</f>
        <v/>
      </c>
      <c r="O71" s="39" t="str">
        <f>IF(O$1&gt;$AE$1,"-",IFERROR(IF(DATEDIF('Base de données'!$A71,O$1,"d")&lt;&gt;0,"",'Base de données'!$B71),""))</f>
        <v/>
      </c>
      <c r="P71" s="39" t="str">
        <f>IF(P$1&gt;$AE$1,"-",IFERROR(IF(DATEDIF('Base de données'!$A71,P$1,"d")&lt;&gt;0,"",'Base de données'!$B71),""))</f>
        <v/>
      </c>
      <c r="Q71" s="39" t="str">
        <f>IF(Q$1&gt;$AE$1,"-",IFERROR(IF(DATEDIF('Base de données'!$A71,Q$1,"d")&lt;&gt;0,"",'Base de données'!$B71),""))</f>
        <v/>
      </c>
      <c r="R71" s="39" t="str">
        <f>IF(R$1&gt;$AE$1,"-",IFERROR(IF(DATEDIF('Base de données'!$A71,R$1,"d")&lt;&gt;0,"",'Base de données'!$B71),""))</f>
        <v/>
      </c>
      <c r="S71" s="39" t="str">
        <f>IF(S$1&gt;$AE$1,"-",IFERROR(IF(DATEDIF('Base de données'!$A71,S$1,"d")&lt;&gt;0,"",'Base de données'!$B71),""))</f>
        <v/>
      </c>
      <c r="T71" s="39" t="str">
        <f>IF(T$1&gt;$AE$1,"-",IFERROR(IF(DATEDIF('Base de données'!$A71,T$1,"d")&lt;&gt;0,"",'Base de données'!$B71),""))</f>
        <v/>
      </c>
      <c r="U71" s="39" t="str">
        <f>IF(U$1&gt;$AE$1,"-",IFERROR(IF(DATEDIF('Base de données'!$A71,U$1,"d")&lt;&gt;0,"",'Base de données'!$B71),""))</f>
        <v/>
      </c>
      <c r="V71" s="39" t="str">
        <f>IF(V$1&gt;$AE$1,"-",IFERROR(IF(DATEDIF('Base de données'!$A71,V$1,"d")&lt;&gt;0,"",'Base de données'!$B71),""))</f>
        <v/>
      </c>
      <c r="W71" s="34"/>
      <c r="X71" s="30" t="str">
        <f>'Base de données'!$C71&amp;" "&amp;'Base de données'!$D71</f>
        <v>Albert Paul</v>
      </c>
      <c r="Y71" s="31">
        <f>COUNTIF('Base de données'!$B:$B,'Base de données'!$B71)</f>
        <v>4</v>
      </c>
      <c r="AA71" s="87" cm="1">
        <f t="array" aca="1" ref="AA71" ca="1">INDIRECT("'Base de données'!A" &amp; ROW(Y71))</f>
        <v>45658</v>
      </c>
      <c r="AB71" s="51" t="str" cm="1">
        <f t="array" aca="1" ref="AB71" ca="1">INDIRECT("'Base de données'!B" &amp; ROW(Z71))</f>
        <v>E7COG</v>
      </c>
    </row>
    <row r="72" spans="1:28" x14ac:dyDescent="0.3">
      <c r="A72" s="41" t="str">
        <f ca="1">IF(IF(AND($B72&lt;&gt;"-",$B72=$E72),"Entrée et sortie","-")="Entrée et sortie",'Base de données'!$B72,"-")</f>
        <v>-</v>
      </c>
      <c r="B72" s="41" t="str">
        <f t="shared" ca="1" si="7"/>
        <v>-</v>
      </c>
      <c r="C72" s="41" t="str">
        <f t="shared" ca="1" si="8"/>
        <v>-</v>
      </c>
      <c r="D72" s="41" t="str">
        <f>IF($F72="sortie en cours d'année",'Base de données'!$B72,"-")</f>
        <v>-</v>
      </c>
      <c r="E72" s="41" t="str">
        <f>IF($H72="entrée en cours d'année",'Base de données'!$B72,"-")</f>
        <v>-</v>
      </c>
      <c r="F72" s="37" t="str">
        <f t="shared" si="5"/>
        <v/>
      </c>
      <c r="G72" s="37" t="str">
        <f>IF($J72="mouvement",_xlfn.XLOOKUP('Base de données'!$B72,$V:$V,$V:$V,0),"")</f>
        <v/>
      </c>
      <c r="H72" s="37" t="str">
        <f t="shared" si="6"/>
        <v/>
      </c>
      <c r="I72" s="37" t="str">
        <f>IF($J72="mouvement",_xlfn.XLOOKUP('Base de données'!$B72,$K:$K,$K:$K,0),"")</f>
        <v/>
      </c>
      <c r="J72" s="38" t="str">
        <f>IF(AND(Y72&lt;&gt;MAX(Y:Y),COUNTIF(K72:V72,'Base de données'!$B72)&gt;0),"mouvement","")</f>
        <v/>
      </c>
      <c r="K72" s="39" t="str">
        <f>IF(K$1&gt;$AE$1,"-",IFERROR(IF(DATEDIF('Base de données'!$A72,K$1,"d")&lt;&gt;0,"",'Base de données'!$B72),""))</f>
        <v>8MUUW</v>
      </c>
      <c r="L72" s="39" t="str">
        <f>IF(L$1&gt;$AE$1,"-",IFERROR(IF(DATEDIF('Base de données'!$A72,L$1,"d")&lt;&gt;0,"",'Base de données'!$B72),""))</f>
        <v/>
      </c>
      <c r="M72" s="39" t="str">
        <f>IF(M$1&gt;$AE$1,"-",IFERROR(IF(DATEDIF('Base de données'!$A72,M$1,"d")&lt;&gt;0,"",'Base de données'!$B72),""))</f>
        <v/>
      </c>
      <c r="N72" s="39" t="str">
        <f>IF(N$1&gt;$AE$1,"-",IFERROR(IF(DATEDIF('Base de données'!$A72,N$1,"d")&lt;&gt;0,"",'Base de données'!$B72),""))</f>
        <v/>
      </c>
      <c r="O72" s="39" t="str">
        <f>IF(O$1&gt;$AE$1,"-",IFERROR(IF(DATEDIF('Base de données'!$A72,O$1,"d")&lt;&gt;0,"",'Base de données'!$B72),""))</f>
        <v/>
      </c>
      <c r="P72" s="39" t="str">
        <f>IF(P$1&gt;$AE$1,"-",IFERROR(IF(DATEDIF('Base de données'!$A72,P$1,"d")&lt;&gt;0,"",'Base de données'!$B72),""))</f>
        <v/>
      </c>
      <c r="Q72" s="39" t="str">
        <f>IF(Q$1&gt;$AE$1,"-",IFERROR(IF(DATEDIF('Base de données'!$A72,Q$1,"d")&lt;&gt;0,"",'Base de données'!$B72),""))</f>
        <v/>
      </c>
      <c r="R72" s="39" t="str">
        <f>IF(R$1&gt;$AE$1,"-",IFERROR(IF(DATEDIF('Base de données'!$A72,R$1,"d")&lt;&gt;0,"",'Base de données'!$B72),""))</f>
        <v/>
      </c>
      <c r="S72" s="39" t="str">
        <f>IF(S$1&gt;$AE$1,"-",IFERROR(IF(DATEDIF('Base de données'!$A72,S$1,"d")&lt;&gt;0,"",'Base de données'!$B72),""))</f>
        <v/>
      </c>
      <c r="T72" s="39" t="str">
        <f>IF(T$1&gt;$AE$1,"-",IFERROR(IF(DATEDIF('Base de données'!$A72,T$1,"d")&lt;&gt;0,"",'Base de données'!$B72),""))</f>
        <v/>
      </c>
      <c r="U72" s="39" t="str">
        <f>IF(U$1&gt;$AE$1,"-",IFERROR(IF(DATEDIF('Base de données'!$A72,U$1,"d")&lt;&gt;0,"",'Base de données'!$B72),""))</f>
        <v/>
      </c>
      <c r="V72" s="39" t="str">
        <f>IF(V$1&gt;$AE$1,"-",IFERROR(IF(DATEDIF('Base de données'!$A72,V$1,"d")&lt;&gt;0,"",'Base de données'!$B72),""))</f>
        <v/>
      </c>
      <c r="W72" s="34"/>
      <c r="X72" s="30" t="str">
        <f>'Base de données'!$C72&amp;" "&amp;'Base de données'!$D72</f>
        <v>Rossi Gilles</v>
      </c>
      <c r="Y72" s="31">
        <f>COUNTIF('Base de données'!$B:$B,'Base de données'!$B72)</f>
        <v>12</v>
      </c>
      <c r="AA72" s="87" cm="1">
        <f t="array" aca="1" ref="AA72" ca="1">INDIRECT("'Base de données'!A" &amp; ROW(Y72))</f>
        <v>45658</v>
      </c>
      <c r="AB72" s="51" t="str" cm="1">
        <f t="array" aca="1" ref="AB72" ca="1">INDIRECT("'Base de données'!B" &amp; ROW(Z72))</f>
        <v>8MUUW</v>
      </c>
    </row>
    <row r="73" spans="1:28" x14ac:dyDescent="0.3">
      <c r="A73" s="41" t="str">
        <f ca="1">IF(IF(AND($B73&lt;&gt;"-",$B73=$E73),"Entrée et sortie","-")="Entrée et sortie",'Base de données'!$B73,"-")</f>
        <v>-</v>
      </c>
      <c r="B73" s="41" t="str">
        <f t="shared" ca="1" si="7"/>
        <v>E904E</v>
      </c>
      <c r="C73" s="41" t="str">
        <f t="shared" ca="1" si="8"/>
        <v>E904E</v>
      </c>
      <c r="D73" s="41" t="str">
        <f>IF($F73="sortie en cours d'année",'Base de données'!$B73,"-")</f>
        <v>E904E</v>
      </c>
      <c r="E73" s="41" t="str">
        <f>IF($H73="entrée en cours d'année",'Base de données'!$B73,"-")</f>
        <v>-</v>
      </c>
      <c r="F73" s="37" t="str">
        <f t="shared" si="5"/>
        <v>sortie en cours d'année</v>
      </c>
      <c r="G73" s="37">
        <f>IF($J73="mouvement",_xlfn.XLOOKUP('Base de données'!$B73,$V:$V,$V:$V,0),"")</f>
        <v>0</v>
      </c>
      <c r="H73" s="37" t="str">
        <f t="shared" si="6"/>
        <v/>
      </c>
      <c r="I73" s="37" t="str">
        <f>IF($J73="mouvement",_xlfn.XLOOKUP('Base de données'!$B73,$K:$K,$K:$K,0),"")</f>
        <v>E904E</v>
      </c>
      <c r="J73" s="38" t="str">
        <f>IF(AND(Y73&lt;&gt;MAX(Y:Y),COUNTIF(K73:V73,'Base de données'!$B73)&gt;0),"mouvement","")</f>
        <v>mouvement</v>
      </c>
      <c r="K73" s="39" t="str">
        <f>IF(K$1&gt;$AE$1,"-",IFERROR(IF(DATEDIF('Base de données'!$A73,K$1,"d")&lt;&gt;0,"",'Base de données'!$B73),""))</f>
        <v>E904E</v>
      </c>
      <c r="L73" s="39" t="str">
        <f>IF(L$1&gt;$AE$1,"-",IFERROR(IF(DATEDIF('Base de données'!$A73,L$1,"d")&lt;&gt;0,"",'Base de données'!$B73),""))</f>
        <v/>
      </c>
      <c r="M73" s="39" t="str">
        <f>IF(M$1&gt;$AE$1,"-",IFERROR(IF(DATEDIF('Base de données'!$A73,M$1,"d")&lt;&gt;0,"",'Base de données'!$B73),""))</f>
        <v/>
      </c>
      <c r="N73" s="39" t="str">
        <f>IF(N$1&gt;$AE$1,"-",IFERROR(IF(DATEDIF('Base de données'!$A73,N$1,"d")&lt;&gt;0,"",'Base de données'!$B73),""))</f>
        <v/>
      </c>
      <c r="O73" s="39" t="str">
        <f>IF(O$1&gt;$AE$1,"-",IFERROR(IF(DATEDIF('Base de données'!$A73,O$1,"d")&lt;&gt;0,"",'Base de données'!$B73),""))</f>
        <v/>
      </c>
      <c r="P73" s="39" t="str">
        <f>IF(P$1&gt;$AE$1,"-",IFERROR(IF(DATEDIF('Base de données'!$A73,P$1,"d")&lt;&gt;0,"",'Base de données'!$B73),""))</f>
        <v/>
      </c>
      <c r="Q73" s="39" t="str">
        <f>IF(Q$1&gt;$AE$1,"-",IFERROR(IF(DATEDIF('Base de données'!$A73,Q$1,"d")&lt;&gt;0,"",'Base de données'!$B73),""))</f>
        <v/>
      </c>
      <c r="R73" s="39" t="str">
        <f>IF(R$1&gt;$AE$1,"-",IFERROR(IF(DATEDIF('Base de données'!$A73,R$1,"d")&lt;&gt;0,"",'Base de données'!$B73),""))</f>
        <v/>
      </c>
      <c r="S73" s="39" t="str">
        <f>IF(S$1&gt;$AE$1,"-",IFERROR(IF(DATEDIF('Base de données'!$A73,S$1,"d")&lt;&gt;0,"",'Base de données'!$B73),""))</f>
        <v/>
      </c>
      <c r="T73" s="39" t="str">
        <f>IF(T$1&gt;$AE$1,"-",IFERROR(IF(DATEDIF('Base de données'!$A73,T$1,"d")&lt;&gt;0,"",'Base de données'!$B73),""))</f>
        <v/>
      </c>
      <c r="U73" s="39" t="str">
        <f>IF(U$1&gt;$AE$1,"-",IFERROR(IF(DATEDIF('Base de données'!$A73,U$1,"d")&lt;&gt;0,"",'Base de données'!$B73),""))</f>
        <v/>
      </c>
      <c r="V73" s="39" t="str">
        <f>IF(V$1&gt;$AE$1,"-",IFERROR(IF(DATEDIF('Base de données'!$A73,V$1,"d")&lt;&gt;0,"",'Base de données'!$B73),""))</f>
        <v/>
      </c>
      <c r="W73" s="34"/>
      <c r="X73" s="30" t="str">
        <f>'Base de données'!$C73&amp;" "&amp;'Base de données'!$D73</f>
        <v>Rousset Grégoire</v>
      </c>
      <c r="Y73" s="31">
        <f>COUNTIF('Base de données'!$B:$B,'Base de données'!$B73)</f>
        <v>8</v>
      </c>
      <c r="AA73" s="87" cm="1">
        <f t="array" aca="1" ref="AA73" ca="1">INDIRECT("'Base de données'!A" &amp; ROW(Y73))</f>
        <v>45658</v>
      </c>
      <c r="AB73" s="51" t="str" cm="1">
        <f t="array" aca="1" ref="AB73" ca="1">INDIRECT("'Base de données'!B" &amp; ROW(Z73))</f>
        <v>E904E</v>
      </c>
    </row>
    <row r="74" spans="1:28" x14ac:dyDescent="0.3">
      <c r="A74" s="41" t="str">
        <f ca="1">IF(IF(AND($B74&lt;&gt;"-",$B74=$E74),"Entrée et sortie","-")="Entrée et sortie",'Base de données'!$B74,"-")</f>
        <v>-</v>
      </c>
      <c r="B74" s="41" t="str">
        <f t="shared" ca="1" si="7"/>
        <v>-</v>
      </c>
      <c r="C74" s="41" t="str">
        <f t="shared" ca="1" si="8"/>
        <v>-</v>
      </c>
      <c r="D74" s="41" t="str">
        <f>IF($F74="sortie en cours d'année",'Base de données'!$B74,"-")</f>
        <v>-</v>
      </c>
      <c r="E74" s="41" t="str">
        <f>IF($H74="entrée en cours d'année",'Base de données'!$B74,"-")</f>
        <v>-</v>
      </c>
      <c r="F74" s="37" t="str">
        <f t="shared" si="5"/>
        <v/>
      </c>
      <c r="G74" s="37" t="str">
        <f>IF($J74="mouvement",_xlfn.XLOOKUP('Base de données'!$B74,$V:$V,$V:$V,0),"")</f>
        <v/>
      </c>
      <c r="H74" s="37" t="str">
        <f t="shared" si="6"/>
        <v/>
      </c>
      <c r="I74" s="37" t="str">
        <f>IF($J74="mouvement",_xlfn.XLOOKUP('Base de données'!$B74,$K:$K,$K:$K,0),"")</f>
        <v/>
      </c>
      <c r="J74" s="38" t="str">
        <f>IF(AND(Y74&lt;&gt;MAX(Y:Y),COUNTIF(K74:V74,'Base de données'!$B74)&gt;0),"mouvement","")</f>
        <v/>
      </c>
      <c r="K74" s="39" t="str">
        <f>IF(K$1&gt;$AE$1,"-",IFERROR(IF(DATEDIF('Base de données'!$A74,K$1,"d")&lt;&gt;0,"",'Base de données'!$B74),""))</f>
        <v>YIZT7</v>
      </c>
      <c r="L74" s="39" t="str">
        <f>IF(L$1&gt;$AE$1,"-",IFERROR(IF(DATEDIF('Base de données'!$A74,L$1,"d")&lt;&gt;0,"",'Base de données'!$B74),""))</f>
        <v/>
      </c>
      <c r="M74" s="39" t="str">
        <f>IF(M$1&gt;$AE$1,"-",IFERROR(IF(DATEDIF('Base de données'!$A74,M$1,"d")&lt;&gt;0,"",'Base de données'!$B74),""))</f>
        <v/>
      </c>
      <c r="N74" s="39" t="str">
        <f>IF(N$1&gt;$AE$1,"-",IFERROR(IF(DATEDIF('Base de données'!$A74,N$1,"d")&lt;&gt;0,"",'Base de données'!$B74),""))</f>
        <v/>
      </c>
      <c r="O74" s="39" t="str">
        <f>IF(O$1&gt;$AE$1,"-",IFERROR(IF(DATEDIF('Base de données'!$A74,O$1,"d")&lt;&gt;0,"",'Base de données'!$B74),""))</f>
        <v/>
      </c>
      <c r="P74" s="39" t="str">
        <f>IF(P$1&gt;$AE$1,"-",IFERROR(IF(DATEDIF('Base de données'!$A74,P$1,"d")&lt;&gt;0,"",'Base de données'!$B74),""))</f>
        <v/>
      </c>
      <c r="Q74" s="39" t="str">
        <f>IF(Q$1&gt;$AE$1,"-",IFERROR(IF(DATEDIF('Base de données'!$A74,Q$1,"d")&lt;&gt;0,"",'Base de données'!$B74),""))</f>
        <v/>
      </c>
      <c r="R74" s="39" t="str">
        <f>IF(R$1&gt;$AE$1,"-",IFERROR(IF(DATEDIF('Base de données'!$A74,R$1,"d")&lt;&gt;0,"",'Base de données'!$B74),""))</f>
        <v/>
      </c>
      <c r="S74" s="39" t="str">
        <f>IF(S$1&gt;$AE$1,"-",IFERROR(IF(DATEDIF('Base de données'!$A74,S$1,"d")&lt;&gt;0,"",'Base de données'!$B74),""))</f>
        <v/>
      </c>
      <c r="T74" s="39" t="str">
        <f>IF(T$1&gt;$AE$1,"-",IFERROR(IF(DATEDIF('Base de données'!$A74,T$1,"d")&lt;&gt;0,"",'Base de données'!$B74),""))</f>
        <v/>
      </c>
      <c r="U74" s="39" t="str">
        <f>IF(U$1&gt;$AE$1,"-",IFERROR(IF(DATEDIF('Base de données'!$A74,U$1,"d")&lt;&gt;0,"",'Base de données'!$B74),""))</f>
        <v/>
      </c>
      <c r="V74" s="39" t="str">
        <f>IF(V$1&gt;$AE$1,"-",IFERROR(IF(DATEDIF('Base de données'!$A74,V$1,"d")&lt;&gt;0,"",'Base de données'!$B74),""))</f>
        <v/>
      </c>
      <c r="W74" s="34"/>
      <c r="X74" s="30" t="str">
        <f>'Base de données'!$C74&amp;" "&amp;'Base de données'!$D74</f>
        <v>Humbert Philippe</v>
      </c>
      <c r="Y74" s="31">
        <f>COUNTIF('Base de données'!$B:$B,'Base de données'!$B74)</f>
        <v>12</v>
      </c>
      <c r="AA74" s="87" cm="1">
        <f t="array" aca="1" ref="AA74" ca="1">INDIRECT("'Base de données'!A" &amp; ROW(Y74))</f>
        <v>45658</v>
      </c>
      <c r="AB74" s="51" t="str" cm="1">
        <f t="array" aca="1" ref="AB74" ca="1">INDIRECT("'Base de données'!B" &amp; ROW(Z74))</f>
        <v>YIZT7</v>
      </c>
    </row>
    <row r="75" spans="1:28" x14ac:dyDescent="0.3">
      <c r="A75" s="41" t="str">
        <f ca="1">IF(IF(AND($B75&lt;&gt;"-",$B75=$E75),"Entrée et sortie","-")="Entrée et sortie",'Base de données'!$B75,"-")</f>
        <v>-</v>
      </c>
      <c r="B75" s="41" t="str">
        <f t="shared" ca="1" si="7"/>
        <v>-</v>
      </c>
      <c r="C75" s="41" t="str">
        <f t="shared" ca="1" si="8"/>
        <v>-</v>
      </c>
      <c r="D75" s="41" t="str">
        <f>IF($F75="sortie en cours d'année",'Base de données'!$B75,"-")</f>
        <v>-</v>
      </c>
      <c r="E75" s="41" t="str">
        <f>IF($H75="entrée en cours d'année",'Base de données'!$B75,"-")</f>
        <v>-</v>
      </c>
      <c r="F75" s="37" t="str">
        <f t="shared" si="5"/>
        <v/>
      </c>
      <c r="G75" s="37" t="str">
        <f>IF($J75="mouvement",_xlfn.XLOOKUP('Base de données'!$B75,$V:$V,$V:$V,0),"")</f>
        <v/>
      </c>
      <c r="H75" s="37" t="str">
        <f t="shared" si="6"/>
        <v/>
      </c>
      <c r="I75" s="37" t="str">
        <f>IF($J75="mouvement",_xlfn.XLOOKUP('Base de données'!$B75,$K:$K,$K:$K,0),"")</f>
        <v/>
      </c>
      <c r="J75" s="38" t="str">
        <f>IF(AND(Y75&lt;&gt;MAX(Y:Y),COUNTIF(K75:V75,'Base de données'!$B75)&gt;0),"mouvement","")</f>
        <v/>
      </c>
      <c r="K75" s="39" t="str">
        <f>IF(K$1&gt;$AE$1,"-",IFERROR(IF(DATEDIF('Base de données'!$A75,K$1,"d")&lt;&gt;0,"",'Base de données'!$B75),""))</f>
        <v>JIFXE</v>
      </c>
      <c r="L75" s="39" t="str">
        <f>IF(L$1&gt;$AE$1,"-",IFERROR(IF(DATEDIF('Base de données'!$A75,L$1,"d")&lt;&gt;0,"",'Base de données'!$B75),""))</f>
        <v/>
      </c>
      <c r="M75" s="39" t="str">
        <f>IF(M$1&gt;$AE$1,"-",IFERROR(IF(DATEDIF('Base de données'!$A75,M$1,"d")&lt;&gt;0,"",'Base de données'!$B75),""))</f>
        <v/>
      </c>
      <c r="N75" s="39" t="str">
        <f>IF(N$1&gt;$AE$1,"-",IFERROR(IF(DATEDIF('Base de données'!$A75,N$1,"d")&lt;&gt;0,"",'Base de données'!$B75),""))</f>
        <v/>
      </c>
      <c r="O75" s="39" t="str">
        <f>IF(O$1&gt;$AE$1,"-",IFERROR(IF(DATEDIF('Base de données'!$A75,O$1,"d")&lt;&gt;0,"",'Base de données'!$B75),""))</f>
        <v/>
      </c>
      <c r="P75" s="39" t="str">
        <f>IF(P$1&gt;$AE$1,"-",IFERROR(IF(DATEDIF('Base de données'!$A75,P$1,"d")&lt;&gt;0,"",'Base de données'!$B75),""))</f>
        <v/>
      </c>
      <c r="Q75" s="39" t="str">
        <f>IF(Q$1&gt;$AE$1,"-",IFERROR(IF(DATEDIF('Base de données'!$A75,Q$1,"d")&lt;&gt;0,"",'Base de données'!$B75),""))</f>
        <v/>
      </c>
      <c r="R75" s="39" t="str">
        <f>IF(R$1&gt;$AE$1,"-",IFERROR(IF(DATEDIF('Base de données'!$A75,R$1,"d")&lt;&gt;0,"",'Base de données'!$B75),""))</f>
        <v/>
      </c>
      <c r="S75" s="39" t="str">
        <f>IF(S$1&gt;$AE$1,"-",IFERROR(IF(DATEDIF('Base de données'!$A75,S$1,"d")&lt;&gt;0,"",'Base de données'!$B75),""))</f>
        <v/>
      </c>
      <c r="T75" s="39" t="str">
        <f>IF(T$1&gt;$AE$1,"-",IFERROR(IF(DATEDIF('Base de données'!$A75,T$1,"d")&lt;&gt;0,"",'Base de données'!$B75),""))</f>
        <v/>
      </c>
      <c r="U75" s="39" t="str">
        <f>IF(U$1&gt;$AE$1,"-",IFERROR(IF(DATEDIF('Base de données'!$A75,U$1,"d")&lt;&gt;0,"",'Base de données'!$B75),""))</f>
        <v/>
      </c>
      <c r="V75" s="39" t="str">
        <f>IF(V$1&gt;$AE$1,"-",IFERROR(IF(DATEDIF('Base de données'!$A75,V$1,"d")&lt;&gt;0,"",'Base de données'!$B75),""))</f>
        <v/>
      </c>
      <c r="W75" s="34"/>
      <c r="X75" s="30" t="str">
        <f>'Base de données'!$C75&amp;" "&amp;'Base de données'!$D75</f>
        <v>Bigot Étienne</v>
      </c>
      <c r="Y75" s="31">
        <f>COUNTIF('Base de données'!$B:$B,'Base de données'!$B75)</f>
        <v>12</v>
      </c>
      <c r="AA75" s="87" cm="1">
        <f t="array" aca="1" ref="AA75" ca="1">INDIRECT("'Base de données'!A" &amp; ROW(Y75))</f>
        <v>45658</v>
      </c>
      <c r="AB75" s="51" t="str" cm="1">
        <f t="array" aca="1" ref="AB75" ca="1">INDIRECT("'Base de données'!B" &amp; ROW(Z75))</f>
        <v>JIFXE</v>
      </c>
    </row>
    <row r="76" spans="1:28" x14ac:dyDescent="0.3">
      <c r="A76" s="41" t="str">
        <f ca="1">IF(IF(AND($B76&lt;&gt;"-",$B76=$E76),"Entrée et sortie","-")="Entrée et sortie",'Base de données'!$B76,"-")</f>
        <v>-</v>
      </c>
      <c r="B76" s="41" t="str">
        <f t="shared" ca="1" si="7"/>
        <v>-</v>
      </c>
      <c r="C76" s="41" t="str">
        <f t="shared" ca="1" si="8"/>
        <v>-</v>
      </c>
      <c r="D76" s="41" t="str">
        <f>IF($F76="sortie en cours d'année",'Base de données'!$B76,"-")</f>
        <v>-</v>
      </c>
      <c r="E76" s="41" t="str">
        <f>IF($H76="entrée en cours d'année",'Base de données'!$B76,"-")</f>
        <v>-</v>
      </c>
      <c r="F76" s="37" t="str">
        <f t="shared" si="5"/>
        <v/>
      </c>
      <c r="G76" s="37" t="str">
        <f>IF($J76="mouvement",_xlfn.XLOOKUP('Base de données'!$B76,$V:$V,$V:$V,0),"")</f>
        <v/>
      </c>
      <c r="H76" s="37" t="str">
        <f t="shared" si="6"/>
        <v/>
      </c>
      <c r="I76" s="37" t="str">
        <f>IF($J76="mouvement",_xlfn.XLOOKUP('Base de données'!$B76,$K:$K,$K:$K,0),"")</f>
        <v/>
      </c>
      <c r="J76" s="38" t="str">
        <f>IF(AND(Y76&lt;&gt;MAX(Y:Y),COUNTIF(K76:V76,'Base de données'!$B76)&gt;0),"mouvement","")</f>
        <v/>
      </c>
      <c r="K76" s="39" t="str">
        <f>IF(K$1&gt;$AE$1,"-",IFERROR(IF(DATEDIF('Base de données'!$A76,K$1,"d")&lt;&gt;0,"",'Base de données'!$B76),""))</f>
        <v>6BTQU</v>
      </c>
      <c r="L76" s="39" t="str">
        <f>IF(L$1&gt;$AE$1,"-",IFERROR(IF(DATEDIF('Base de données'!$A76,L$1,"d")&lt;&gt;0,"",'Base de données'!$B76),""))</f>
        <v/>
      </c>
      <c r="M76" s="39" t="str">
        <f>IF(M$1&gt;$AE$1,"-",IFERROR(IF(DATEDIF('Base de données'!$A76,M$1,"d")&lt;&gt;0,"",'Base de données'!$B76),""))</f>
        <v/>
      </c>
      <c r="N76" s="39" t="str">
        <f>IF(N$1&gt;$AE$1,"-",IFERROR(IF(DATEDIF('Base de données'!$A76,N$1,"d")&lt;&gt;0,"",'Base de données'!$B76),""))</f>
        <v/>
      </c>
      <c r="O76" s="39" t="str">
        <f>IF(O$1&gt;$AE$1,"-",IFERROR(IF(DATEDIF('Base de données'!$A76,O$1,"d")&lt;&gt;0,"",'Base de données'!$B76),""))</f>
        <v/>
      </c>
      <c r="P76" s="39" t="str">
        <f>IF(P$1&gt;$AE$1,"-",IFERROR(IF(DATEDIF('Base de données'!$A76,P$1,"d")&lt;&gt;0,"",'Base de données'!$B76),""))</f>
        <v/>
      </c>
      <c r="Q76" s="39" t="str">
        <f>IF(Q$1&gt;$AE$1,"-",IFERROR(IF(DATEDIF('Base de données'!$A76,Q$1,"d")&lt;&gt;0,"",'Base de données'!$B76),""))</f>
        <v/>
      </c>
      <c r="R76" s="39" t="str">
        <f>IF(R$1&gt;$AE$1,"-",IFERROR(IF(DATEDIF('Base de données'!$A76,R$1,"d")&lt;&gt;0,"",'Base de données'!$B76),""))</f>
        <v/>
      </c>
      <c r="S76" s="39" t="str">
        <f>IF(S$1&gt;$AE$1,"-",IFERROR(IF(DATEDIF('Base de données'!$A76,S$1,"d")&lt;&gt;0,"",'Base de données'!$B76),""))</f>
        <v/>
      </c>
      <c r="T76" s="39" t="str">
        <f>IF(T$1&gt;$AE$1,"-",IFERROR(IF(DATEDIF('Base de données'!$A76,T$1,"d")&lt;&gt;0,"",'Base de données'!$B76),""))</f>
        <v/>
      </c>
      <c r="U76" s="39" t="str">
        <f>IF(U$1&gt;$AE$1,"-",IFERROR(IF(DATEDIF('Base de données'!$A76,U$1,"d")&lt;&gt;0,"",'Base de données'!$B76),""))</f>
        <v/>
      </c>
      <c r="V76" s="39" t="str">
        <f>IF(V$1&gt;$AE$1,"-",IFERROR(IF(DATEDIF('Base de données'!$A76,V$1,"d")&lt;&gt;0,"",'Base de données'!$B76),""))</f>
        <v/>
      </c>
      <c r="W76" s="34"/>
      <c r="X76" s="30" t="str">
        <f>'Base de données'!$C76&amp;" "&amp;'Base de données'!$D76</f>
        <v>Poulain Jeannine</v>
      </c>
      <c r="Y76" s="31">
        <f>COUNTIF('Base de données'!$B:$B,'Base de données'!$B76)</f>
        <v>12</v>
      </c>
      <c r="AA76" s="87" cm="1">
        <f t="array" aca="1" ref="AA76" ca="1">INDIRECT("'Base de données'!A" &amp; ROW(Y76))</f>
        <v>45658</v>
      </c>
      <c r="AB76" s="51" t="str" cm="1">
        <f t="array" aca="1" ref="AB76" ca="1">INDIRECT("'Base de données'!B" &amp; ROW(Z76))</f>
        <v>6BTQU</v>
      </c>
    </row>
    <row r="77" spans="1:28" x14ac:dyDescent="0.3">
      <c r="A77" s="41" t="str">
        <f ca="1">IF(IF(AND($B77&lt;&gt;"-",$B77=$E77),"Entrée et sortie","-")="Entrée et sortie",'Base de données'!$B77,"-")</f>
        <v>-</v>
      </c>
      <c r="B77" s="41" t="str">
        <f t="shared" ca="1" si="7"/>
        <v>-</v>
      </c>
      <c r="C77" s="41" t="str">
        <f t="shared" ca="1" si="8"/>
        <v>-</v>
      </c>
      <c r="D77" s="41" t="str">
        <f>IF($F77="sortie en cours d'année",'Base de données'!$B77,"-")</f>
        <v>-</v>
      </c>
      <c r="E77" s="41" t="str">
        <f>IF($H77="entrée en cours d'année",'Base de données'!$B77,"-")</f>
        <v>-</v>
      </c>
      <c r="F77" s="37" t="str">
        <f t="shared" si="5"/>
        <v/>
      </c>
      <c r="G77" s="37" t="str">
        <f>IF($J77="mouvement",_xlfn.XLOOKUP('Base de données'!$B77,$V:$V,$V:$V,0),"")</f>
        <v/>
      </c>
      <c r="H77" s="37" t="str">
        <f t="shared" si="6"/>
        <v/>
      </c>
      <c r="I77" s="37" t="str">
        <f>IF($J77="mouvement",_xlfn.XLOOKUP('Base de données'!$B77,$K:$K,$K:$K,0),"")</f>
        <v/>
      </c>
      <c r="J77" s="38" t="str">
        <f>IF(AND(Y77&lt;&gt;MAX(Y:Y),COUNTIF(K77:V77,'Base de données'!$B77)&gt;0),"mouvement","")</f>
        <v/>
      </c>
      <c r="K77" s="39" t="str">
        <f>IF(K$1&gt;$AE$1,"-",IFERROR(IF(DATEDIF('Base de données'!$A77,K$1,"d")&lt;&gt;0,"",'Base de données'!$B77),""))</f>
        <v>C31YH</v>
      </c>
      <c r="L77" s="39" t="str">
        <f>IF(L$1&gt;$AE$1,"-",IFERROR(IF(DATEDIF('Base de données'!$A77,L$1,"d")&lt;&gt;0,"",'Base de données'!$B77),""))</f>
        <v/>
      </c>
      <c r="M77" s="39" t="str">
        <f>IF(M$1&gt;$AE$1,"-",IFERROR(IF(DATEDIF('Base de données'!$A77,M$1,"d")&lt;&gt;0,"",'Base de données'!$B77),""))</f>
        <v/>
      </c>
      <c r="N77" s="39" t="str">
        <f>IF(N$1&gt;$AE$1,"-",IFERROR(IF(DATEDIF('Base de données'!$A77,N$1,"d")&lt;&gt;0,"",'Base de données'!$B77),""))</f>
        <v/>
      </c>
      <c r="O77" s="39" t="str">
        <f>IF(O$1&gt;$AE$1,"-",IFERROR(IF(DATEDIF('Base de données'!$A77,O$1,"d")&lt;&gt;0,"",'Base de données'!$B77),""))</f>
        <v/>
      </c>
      <c r="P77" s="39" t="str">
        <f>IF(P$1&gt;$AE$1,"-",IFERROR(IF(DATEDIF('Base de données'!$A77,P$1,"d")&lt;&gt;0,"",'Base de données'!$B77),""))</f>
        <v/>
      </c>
      <c r="Q77" s="39" t="str">
        <f>IF(Q$1&gt;$AE$1,"-",IFERROR(IF(DATEDIF('Base de données'!$A77,Q$1,"d")&lt;&gt;0,"",'Base de données'!$B77),""))</f>
        <v/>
      </c>
      <c r="R77" s="39" t="str">
        <f>IF(R$1&gt;$AE$1,"-",IFERROR(IF(DATEDIF('Base de données'!$A77,R$1,"d")&lt;&gt;0,"",'Base de données'!$B77),""))</f>
        <v/>
      </c>
      <c r="S77" s="39" t="str">
        <f>IF(S$1&gt;$AE$1,"-",IFERROR(IF(DATEDIF('Base de données'!$A77,S$1,"d")&lt;&gt;0,"",'Base de données'!$B77),""))</f>
        <v/>
      </c>
      <c r="T77" s="39" t="str">
        <f>IF(T$1&gt;$AE$1,"-",IFERROR(IF(DATEDIF('Base de données'!$A77,T$1,"d")&lt;&gt;0,"",'Base de données'!$B77),""))</f>
        <v/>
      </c>
      <c r="U77" s="39" t="str">
        <f>IF(U$1&gt;$AE$1,"-",IFERROR(IF(DATEDIF('Base de données'!$A77,U$1,"d")&lt;&gt;0,"",'Base de données'!$B77),""))</f>
        <v/>
      </c>
      <c r="V77" s="39" t="str">
        <f>IF(V$1&gt;$AE$1,"-",IFERROR(IF(DATEDIF('Base de données'!$A77,V$1,"d")&lt;&gt;0,"",'Base de données'!$B77),""))</f>
        <v/>
      </c>
      <c r="W77" s="34"/>
      <c r="X77" s="30" t="str">
        <f>'Base de données'!$C77&amp;" "&amp;'Base de données'!$D77</f>
        <v>Bourgeois Franck</v>
      </c>
      <c r="Y77" s="31">
        <f>COUNTIF('Base de données'!$B:$B,'Base de données'!$B77)</f>
        <v>12</v>
      </c>
      <c r="AA77" s="87" cm="1">
        <f t="array" aca="1" ref="AA77" ca="1">INDIRECT("'Base de données'!A" &amp; ROW(Y77))</f>
        <v>45658</v>
      </c>
      <c r="AB77" s="51" t="str" cm="1">
        <f t="array" aca="1" ref="AB77" ca="1">INDIRECT("'Base de données'!B" &amp; ROW(Z77))</f>
        <v>C31YH</v>
      </c>
    </row>
    <row r="78" spans="1:28" x14ac:dyDescent="0.3">
      <c r="A78" s="41" t="str">
        <f ca="1">IF(IF(AND($B78&lt;&gt;"-",$B78=$E78),"Entrée et sortie","-")="Entrée et sortie",'Base de données'!$B78,"-")</f>
        <v>-</v>
      </c>
      <c r="B78" s="41" t="str">
        <f t="shared" ca="1" si="7"/>
        <v>-</v>
      </c>
      <c r="C78" s="41" t="str">
        <f t="shared" ca="1" si="8"/>
        <v>-</v>
      </c>
      <c r="D78" s="41" t="str">
        <f>IF($F78="sortie en cours d'année",'Base de données'!$B78,"-")</f>
        <v>-</v>
      </c>
      <c r="E78" s="41" t="str">
        <f>IF($H78="entrée en cours d'année",'Base de données'!$B78,"-")</f>
        <v>-</v>
      </c>
      <c r="F78" s="37" t="str">
        <f t="shared" si="5"/>
        <v/>
      </c>
      <c r="G78" s="37" t="str">
        <f>IF($J78="mouvement",_xlfn.XLOOKUP('Base de données'!$B78,$V:$V,$V:$V,0),"")</f>
        <v/>
      </c>
      <c r="H78" s="37" t="str">
        <f t="shared" si="6"/>
        <v/>
      </c>
      <c r="I78" s="37" t="str">
        <f>IF($J78="mouvement",_xlfn.XLOOKUP('Base de données'!$B78,$K:$K,$K:$K,0),"")</f>
        <v/>
      </c>
      <c r="J78" s="38" t="str">
        <f>IF(AND(Y78&lt;&gt;MAX(Y:Y),COUNTIF(K78:V78,'Base de données'!$B78)&gt;0),"mouvement","")</f>
        <v/>
      </c>
      <c r="K78" s="39" t="str">
        <f>IF(K$1&gt;$AE$1,"-",IFERROR(IF(DATEDIF('Base de données'!$A78,K$1,"d")&lt;&gt;0,"",'Base de données'!$B78),""))</f>
        <v>JAQGO</v>
      </c>
      <c r="L78" s="39" t="str">
        <f>IF(L$1&gt;$AE$1,"-",IFERROR(IF(DATEDIF('Base de données'!$A78,L$1,"d")&lt;&gt;0,"",'Base de données'!$B78),""))</f>
        <v/>
      </c>
      <c r="M78" s="39" t="str">
        <f>IF(M$1&gt;$AE$1,"-",IFERROR(IF(DATEDIF('Base de données'!$A78,M$1,"d")&lt;&gt;0,"",'Base de données'!$B78),""))</f>
        <v/>
      </c>
      <c r="N78" s="39" t="str">
        <f>IF(N$1&gt;$AE$1,"-",IFERROR(IF(DATEDIF('Base de données'!$A78,N$1,"d")&lt;&gt;0,"",'Base de données'!$B78),""))</f>
        <v/>
      </c>
      <c r="O78" s="39" t="str">
        <f>IF(O$1&gt;$AE$1,"-",IFERROR(IF(DATEDIF('Base de données'!$A78,O$1,"d")&lt;&gt;0,"",'Base de données'!$B78),""))</f>
        <v/>
      </c>
      <c r="P78" s="39" t="str">
        <f>IF(P$1&gt;$AE$1,"-",IFERROR(IF(DATEDIF('Base de données'!$A78,P$1,"d")&lt;&gt;0,"",'Base de données'!$B78),""))</f>
        <v/>
      </c>
      <c r="Q78" s="39" t="str">
        <f>IF(Q$1&gt;$AE$1,"-",IFERROR(IF(DATEDIF('Base de données'!$A78,Q$1,"d")&lt;&gt;0,"",'Base de données'!$B78),""))</f>
        <v/>
      </c>
      <c r="R78" s="39" t="str">
        <f>IF(R$1&gt;$AE$1,"-",IFERROR(IF(DATEDIF('Base de données'!$A78,R$1,"d")&lt;&gt;0,"",'Base de données'!$B78),""))</f>
        <v/>
      </c>
      <c r="S78" s="39" t="str">
        <f>IF(S$1&gt;$AE$1,"-",IFERROR(IF(DATEDIF('Base de données'!$A78,S$1,"d")&lt;&gt;0,"",'Base de données'!$B78),""))</f>
        <v/>
      </c>
      <c r="T78" s="39" t="str">
        <f>IF(T$1&gt;$AE$1,"-",IFERROR(IF(DATEDIF('Base de données'!$A78,T$1,"d")&lt;&gt;0,"",'Base de données'!$B78),""))</f>
        <v/>
      </c>
      <c r="U78" s="39" t="str">
        <f>IF(U$1&gt;$AE$1,"-",IFERROR(IF(DATEDIF('Base de données'!$A78,U$1,"d")&lt;&gt;0,"",'Base de données'!$B78),""))</f>
        <v/>
      </c>
      <c r="V78" s="39" t="str">
        <f>IF(V$1&gt;$AE$1,"-",IFERROR(IF(DATEDIF('Base de données'!$A78,V$1,"d")&lt;&gt;0,"",'Base de données'!$B78),""))</f>
        <v/>
      </c>
      <c r="W78" s="34"/>
      <c r="X78" s="30" t="str">
        <f>'Base de données'!$C78&amp;" "&amp;'Base de données'!$D78</f>
        <v>Ferreira Thibaut</v>
      </c>
      <c r="Y78" s="31">
        <f>COUNTIF('Base de données'!$B:$B,'Base de données'!$B78)</f>
        <v>12</v>
      </c>
      <c r="AA78" s="87" cm="1">
        <f t="array" aca="1" ref="AA78" ca="1">INDIRECT("'Base de données'!A" &amp; ROW(Y78))</f>
        <v>45658</v>
      </c>
      <c r="AB78" s="51" t="str" cm="1">
        <f t="array" aca="1" ref="AB78" ca="1">INDIRECT("'Base de données'!B" &amp; ROW(Z78))</f>
        <v>JAQGO</v>
      </c>
    </row>
    <row r="79" spans="1:28" x14ac:dyDescent="0.3">
      <c r="A79" s="41" t="str">
        <f ca="1">IF(IF(AND($B79&lt;&gt;"-",$B79=$E79),"Entrée et sortie","-")="Entrée et sortie",'Base de données'!$B79,"-")</f>
        <v>-</v>
      </c>
      <c r="B79" s="41" t="str">
        <f t="shared" ca="1" si="7"/>
        <v>-</v>
      </c>
      <c r="C79" s="41" t="str">
        <f t="shared" ca="1" si="8"/>
        <v>-</v>
      </c>
      <c r="D79" s="41" t="str">
        <f>IF($F79="sortie en cours d'année",'Base de données'!$B79,"-")</f>
        <v>-</v>
      </c>
      <c r="E79" s="41" t="str">
        <f>IF($H79="entrée en cours d'année",'Base de données'!$B79,"-")</f>
        <v>-</v>
      </c>
      <c r="F79" s="37" t="str">
        <f t="shared" si="5"/>
        <v/>
      </c>
      <c r="G79" s="37" t="str">
        <f>IF($J79="mouvement",_xlfn.XLOOKUP('Base de données'!$B79,$V:$V,$V:$V,0),"")</f>
        <v/>
      </c>
      <c r="H79" s="37" t="str">
        <f t="shared" si="6"/>
        <v/>
      </c>
      <c r="I79" s="37" t="str">
        <f>IF($J79="mouvement",_xlfn.XLOOKUP('Base de données'!$B79,$K:$K,$K:$K,0),"")</f>
        <v/>
      </c>
      <c r="J79" s="38" t="str">
        <f>IF(AND(Y79&lt;&gt;MAX(Y:Y),COUNTIF(K79:V79,'Base de données'!$B79)&gt;0),"mouvement","")</f>
        <v/>
      </c>
      <c r="K79" s="39" t="str">
        <f>IF(K$1&gt;$AE$1,"-",IFERROR(IF(DATEDIF('Base de données'!$A79,K$1,"d")&lt;&gt;0,"",'Base de données'!$B79),""))</f>
        <v>9C9K7</v>
      </c>
      <c r="L79" s="39" t="str">
        <f>IF(L$1&gt;$AE$1,"-",IFERROR(IF(DATEDIF('Base de données'!$A79,L$1,"d")&lt;&gt;0,"",'Base de données'!$B79),""))</f>
        <v/>
      </c>
      <c r="M79" s="39" t="str">
        <f>IF(M$1&gt;$AE$1,"-",IFERROR(IF(DATEDIF('Base de données'!$A79,M$1,"d")&lt;&gt;0,"",'Base de données'!$B79),""))</f>
        <v/>
      </c>
      <c r="N79" s="39" t="str">
        <f>IF(N$1&gt;$AE$1,"-",IFERROR(IF(DATEDIF('Base de données'!$A79,N$1,"d")&lt;&gt;0,"",'Base de données'!$B79),""))</f>
        <v/>
      </c>
      <c r="O79" s="39" t="str">
        <f>IF(O$1&gt;$AE$1,"-",IFERROR(IF(DATEDIF('Base de données'!$A79,O$1,"d")&lt;&gt;0,"",'Base de données'!$B79),""))</f>
        <v/>
      </c>
      <c r="P79" s="39" t="str">
        <f>IF(P$1&gt;$AE$1,"-",IFERROR(IF(DATEDIF('Base de données'!$A79,P$1,"d")&lt;&gt;0,"",'Base de données'!$B79),""))</f>
        <v/>
      </c>
      <c r="Q79" s="39" t="str">
        <f>IF(Q$1&gt;$AE$1,"-",IFERROR(IF(DATEDIF('Base de données'!$A79,Q$1,"d")&lt;&gt;0,"",'Base de données'!$B79),""))</f>
        <v/>
      </c>
      <c r="R79" s="39" t="str">
        <f>IF(R$1&gt;$AE$1,"-",IFERROR(IF(DATEDIF('Base de données'!$A79,R$1,"d")&lt;&gt;0,"",'Base de données'!$B79),""))</f>
        <v/>
      </c>
      <c r="S79" s="39" t="str">
        <f>IF(S$1&gt;$AE$1,"-",IFERROR(IF(DATEDIF('Base de données'!$A79,S$1,"d")&lt;&gt;0,"",'Base de données'!$B79),""))</f>
        <v/>
      </c>
      <c r="T79" s="39" t="str">
        <f>IF(T$1&gt;$AE$1,"-",IFERROR(IF(DATEDIF('Base de données'!$A79,T$1,"d")&lt;&gt;0,"",'Base de données'!$B79),""))</f>
        <v/>
      </c>
      <c r="U79" s="39" t="str">
        <f>IF(U$1&gt;$AE$1,"-",IFERROR(IF(DATEDIF('Base de données'!$A79,U$1,"d")&lt;&gt;0,"",'Base de données'!$B79),""))</f>
        <v/>
      </c>
      <c r="V79" s="39" t="str">
        <f>IF(V$1&gt;$AE$1,"-",IFERROR(IF(DATEDIF('Base de données'!$A79,V$1,"d")&lt;&gt;0,"",'Base de données'!$B79),""))</f>
        <v/>
      </c>
      <c r="W79" s="34"/>
      <c r="X79" s="30" t="str">
        <f>'Base de données'!$C79&amp;" "&amp;'Base de données'!$D79</f>
        <v>Besson Rémy</v>
      </c>
      <c r="Y79" s="31">
        <f>COUNTIF('Base de données'!$B:$B,'Base de données'!$B79)</f>
        <v>12</v>
      </c>
      <c r="AA79" s="87" cm="1">
        <f t="array" aca="1" ref="AA79" ca="1">INDIRECT("'Base de données'!A" &amp; ROW(Y79))</f>
        <v>45658</v>
      </c>
      <c r="AB79" s="51" t="str" cm="1">
        <f t="array" aca="1" ref="AB79" ca="1">INDIRECT("'Base de données'!B" &amp; ROW(Z79))</f>
        <v>9C9K7</v>
      </c>
    </row>
    <row r="80" spans="1:28" x14ac:dyDescent="0.3">
      <c r="A80" s="41" t="str">
        <f ca="1">IF(IF(AND($B80&lt;&gt;"-",$B80=$E80),"Entrée et sortie","-")="Entrée et sortie",'Base de données'!$B80,"-")</f>
        <v>-</v>
      </c>
      <c r="B80" s="41" t="str">
        <f t="shared" ca="1" si="7"/>
        <v>ORG55</v>
      </c>
      <c r="C80" s="41" t="str">
        <f t="shared" ca="1" si="8"/>
        <v>ORG55</v>
      </c>
      <c r="D80" s="41" t="str">
        <f>IF($F80="sortie en cours d'année",'Base de données'!$B80,"-")</f>
        <v>ORG55</v>
      </c>
      <c r="E80" s="41" t="str">
        <f>IF($H80="entrée en cours d'année",'Base de données'!$B80,"-")</f>
        <v>-</v>
      </c>
      <c r="F80" s="37" t="str">
        <f t="shared" si="5"/>
        <v>sortie en cours d'année</v>
      </c>
      <c r="G80" s="37">
        <f>IF($J80="mouvement",_xlfn.XLOOKUP('Base de données'!$B80,$V:$V,$V:$V,0),"")</f>
        <v>0</v>
      </c>
      <c r="H80" s="37" t="str">
        <f t="shared" si="6"/>
        <v/>
      </c>
      <c r="I80" s="37" t="str">
        <f>IF($J80="mouvement",_xlfn.XLOOKUP('Base de données'!$B80,$K:$K,$K:$K,0),"")</f>
        <v>ORG55</v>
      </c>
      <c r="J80" s="38" t="str">
        <f>IF(AND(Y80&lt;&gt;MAX(Y:Y),COUNTIF(K80:V80,'Base de données'!$B80)&gt;0),"mouvement","")</f>
        <v>mouvement</v>
      </c>
      <c r="K80" s="39" t="str">
        <f>IF(K$1&gt;$AE$1,"-",IFERROR(IF(DATEDIF('Base de données'!$A80,K$1,"d")&lt;&gt;0,"",'Base de données'!$B80),""))</f>
        <v>ORG55</v>
      </c>
      <c r="L80" s="39" t="str">
        <f>IF(L$1&gt;$AE$1,"-",IFERROR(IF(DATEDIF('Base de données'!$A80,L$1,"d")&lt;&gt;0,"",'Base de données'!$B80),""))</f>
        <v/>
      </c>
      <c r="M80" s="39" t="str">
        <f>IF(M$1&gt;$AE$1,"-",IFERROR(IF(DATEDIF('Base de données'!$A80,M$1,"d")&lt;&gt;0,"",'Base de données'!$B80),""))</f>
        <v/>
      </c>
      <c r="N80" s="39" t="str">
        <f>IF(N$1&gt;$AE$1,"-",IFERROR(IF(DATEDIF('Base de données'!$A80,N$1,"d")&lt;&gt;0,"",'Base de données'!$B80),""))</f>
        <v/>
      </c>
      <c r="O80" s="39" t="str">
        <f>IF(O$1&gt;$AE$1,"-",IFERROR(IF(DATEDIF('Base de données'!$A80,O$1,"d")&lt;&gt;0,"",'Base de données'!$B80),""))</f>
        <v/>
      </c>
      <c r="P80" s="39" t="str">
        <f>IF(P$1&gt;$AE$1,"-",IFERROR(IF(DATEDIF('Base de données'!$A80,P$1,"d")&lt;&gt;0,"",'Base de données'!$B80),""))</f>
        <v/>
      </c>
      <c r="Q80" s="39" t="str">
        <f>IF(Q$1&gt;$AE$1,"-",IFERROR(IF(DATEDIF('Base de données'!$A80,Q$1,"d")&lt;&gt;0,"",'Base de données'!$B80),""))</f>
        <v/>
      </c>
      <c r="R80" s="39" t="str">
        <f>IF(R$1&gt;$AE$1,"-",IFERROR(IF(DATEDIF('Base de données'!$A80,R$1,"d")&lt;&gt;0,"",'Base de données'!$B80),""))</f>
        <v/>
      </c>
      <c r="S80" s="39" t="str">
        <f>IF(S$1&gt;$AE$1,"-",IFERROR(IF(DATEDIF('Base de données'!$A80,S$1,"d")&lt;&gt;0,"",'Base de données'!$B80),""))</f>
        <v/>
      </c>
      <c r="T80" s="39" t="str">
        <f>IF(T$1&gt;$AE$1,"-",IFERROR(IF(DATEDIF('Base de données'!$A80,T$1,"d")&lt;&gt;0,"",'Base de données'!$B80),""))</f>
        <v/>
      </c>
      <c r="U80" s="39" t="str">
        <f>IF(U$1&gt;$AE$1,"-",IFERROR(IF(DATEDIF('Base de données'!$A80,U$1,"d")&lt;&gt;0,"",'Base de données'!$B80),""))</f>
        <v/>
      </c>
      <c r="V80" s="39" t="str">
        <f>IF(V$1&gt;$AE$1,"-",IFERROR(IF(DATEDIF('Base de données'!$A80,V$1,"d")&lt;&gt;0,"",'Base de données'!$B80),""))</f>
        <v/>
      </c>
      <c r="W80" s="34"/>
      <c r="X80" s="30" t="str">
        <f>'Base de données'!$C80&amp;" "&amp;'Base de données'!$D80</f>
        <v>Adam Alfred</v>
      </c>
      <c r="Y80" s="31">
        <f>COUNTIF('Base de données'!$B:$B,'Base de données'!$B80)</f>
        <v>6</v>
      </c>
      <c r="AA80" s="87" cm="1">
        <f t="array" aca="1" ref="AA80" ca="1">INDIRECT("'Base de données'!A" &amp; ROW(Y80))</f>
        <v>45658</v>
      </c>
      <c r="AB80" s="51" t="str" cm="1">
        <f t="array" aca="1" ref="AB80" ca="1">INDIRECT("'Base de données'!B" &amp; ROW(Z80))</f>
        <v>ORG55</v>
      </c>
    </row>
    <row r="81" spans="1:28" x14ac:dyDescent="0.3">
      <c r="A81" s="41" t="str">
        <f ca="1">IF(IF(AND($B81&lt;&gt;"-",$B81=$E81),"Entrée et sortie","-")="Entrée et sortie",'Base de données'!$B81,"-")</f>
        <v>-</v>
      </c>
      <c r="B81" s="41" t="str">
        <f t="shared" ca="1" si="7"/>
        <v>-</v>
      </c>
      <c r="C81" s="41" t="str">
        <f t="shared" ca="1" si="8"/>
        <v>-</v>
      </c>
      <c r="D81" s="41" t="str">
        <f>IF($F81="sortie en cours d'année",'Base de données'!$B81,"-")</f>
        <v>-</v>
      </c>
      <c r="E81" s="41" t="str">
        <f>IF($H81="entrée en cours d'année",'Base de données'!$B81,"-")</f>
        <v>-</v>
      </c>
      <c r="F81" s="37" t="str">
        <f t="shared" si="5"/>
        <v/>
      </c>
      <c r="G81" s="37" t="str">
        <f>IF($J81="mouvement",_xlfn.XLOOKUP('Base de données'!$B81,$V:$V,$V:$V,0),"")</f>
        <v/>
      </c>
      <c r="H81" s="37" t="str">
        <f t="shared" si="6"/>
        <v/>
      </c>
      <c r="I81" s="37" t="str">
        <f>IF($J81="mouvement",_xlfn.XLOOKUP('Base de données'!$B81,$K:$K,$K:$K,0),"")</f>
        <v/>
      </c>
      <c r="J81" s="38" t="str">
        <f>IF(AND(Y81&lt;&gt;MAX(Y:Y),COUNTIF(K81:V81,'Base de données'!$B81)&gt;0),"mouvement","")</f>
        <v/>
      </c>
      <c r="K81" s="39" t="str">
        <f>IF(K$1&gt;$AE$1,"-",IFERROR(IF(DATEDIF('Base de données'!$A81,K$1,"d")&lt;&gt;0,"",'Base de données'!$B81),""))</f>
        <v>SSZD6</v>
      </c>
      <c r="L81" s="39" t="str">
        <f>IF(L$1&gt;$AE$1,"-",IFERROR(IF(DATEDIF('Base de données'!$A81,L$1,"d")&lt;&gt;0,"",'Base de données'!$B81),""))</f>
        <v/>
      </c>
      <c r="M81" s="39" t="str">
        <f>IF(M$1&gt;$AE$1,"-",IFERROR(IF(DATEDIF('Base de données'!$A81,M$1,"d")&lt;&gt;0,"",'Base de données'!$B81),""))</f>
        <v/>
      </c>
      <c r="N81" s="39" t="str">
        <f>IF(N$1&gt;$AE$1,"-",IFERROR(IF(DATEDIF('Base de données'!$A81,N$1,"d")&lt;&gt;0,"",'Base de données'!$B81),""))</f>
        <v/>
      </c>
      <c r="O81" s="39" t="str">
        <f>IF(O$1&gt;$AE$1,"-",IFERROR(IF(DATEDIF('Base de données'!$A81,O$1,"d")&lt;&gt;0,"",'Base de données'!$B81),""))</f>
        <v/>
      </c>
      <c r="P81" s="39" t="str">
        <f>IF(P$1&gt;$AE$1,"-",IFERROR(IF(DATEDIF('Base de données'!$A81,P$1,"d")&lt;&gt;0,"",'Base de données'!$B81),""))</f>
        <v/>
      </c>
      <c r="Q81" s="39" t="str">
        <f>IF(Q$1&gt;$AE$1,"-",IFERROR(IF(DATEDIF('Base de données'!$A81,Q$1,"d")&lt;&gt;0,"",'Base de données'!$B81),""))</f>
        <v/>
      </c>
      <c r="R81" s="39" t="str">
        <f>IF(R$1&gt;$AE$1,"-",IFERROR(IF(DATEDIF('Base de données'!$A81,R$1,"d")&lt;&gt;0,"",'Base de données'!$B81),""))</f>
        <v/>
      </c>
      <c r="S81" s="39" t="str">
        <f>IF(S$1&gt;$AE$1,"-",IFERROR(IF(DATEDIF('Base de données'!$A81,S$1,"d")&lt;&gt;0,"",'Base de données'!$B81),""))</f>
        <v/>
      </c>
      <c r="T81" s="39" t="str">
        <f>IF(T$1&gt;$AE$1,"-",IFERROR(IF(DATEDIF('Base de données'!$A81,T$1,"d")&lt;&gt;0,"",'Base de données'!$B81),""))</f>
        <v/>
      </c>
      <c r="U81" s="39" t="str">
        <f>IF(U$1&gt;$AE$1,"-",IFERROR(IF(DATEDIF('Base de données'!$A81,U$1,"d")&lt;&gt;0,"",'Base de données'!$B81),""))</f>
        <v/>
      </c>
      <c r="V81" s="39" t="str">
        <f>IF(V$1&gt;$AE$1,"-",IFERROR(IF(DATEDIF('Base de données'!$A81,V$1,"d")&lt;&gt;0,"",'Base de données'!$B81),""))</f>
        <v/>
      </c>
      <c r="W81" s="34"/>
      <c r="X81" s="30" t="str">
        <f>'Base de données'!$C81&amp;" "&amp;'Base de données'!$D81</f>
        <v>Goncalves Élisabeth</v>
      </c>
      <c r="Y81" s="31">
        <f>COUNTIF('Base de données'!$B:$B,'Base de données'!$B81)</f>
        <v>12</v>
      </c>
      <c r="AA81" s="87" cm="1">
        <f t="array" aca="1" ref="AA81" ca="1">INDIRECT("'Base de données'!A" &amp; ROW(Y81))</f>
        <v>45658</v>
      </c>
      <c r="AB81" s="51" t="str" cm="1">
        <f t="array" aca="1" ref="AB81" ca="1">INDIRECT("'Base de données'!B" &amp; ROW(Z81))</f>
        <v>SSZD6</v>
      </c>
    </row>
    <row r="82" spans="1:28" x14ac:dyDescent="0.3">
      <c r="A82" s="41" t="str">
        <f ca="1">IF(IF(AND($B82&lt;&gt;"-",$B82=$E82),"Entrée et sortie","-")="Entrée et sortie",'Base de données'!$B82,"-")</f>
        <v>-</v>
      </c>
      <c r="B82" s="41" t="str">
        <f t="shared" ca="1" si="7"/>
        <v>-</v>
      </c>
      <c r="C82" s="41" t="str">
        <f t="shared" ca="1" si="8"/>
        <v>-</v>
      </c>
      <c r="D82" s="41" t="str">
        <f>IF($F82="sortie en cours d'année",'Base de données'!$B82,"-")</f>
        <v>-</v>
      </c>
      <c r="E82" s="41" t="str">
        <f>IF($H82="entrée en cours d'année",'Base de données'!$B82,"-")</f>
        <v>-</v>
      </c>
      <c r="F82" s="37" t="str">
        <f t="shared" si="5"/>
        <v/>
      </c>
      <c r="G82" s="37" t="str">
        <f>IF($J82="mouvement",_xlfn.XLOOKUP('Base de données'!$B82,$V:$V,$V:$V,0),"")</f>
        <v/>
      </c>
      <c r="H82" s="37" t="str">
        <f t="shared" si="6"/>
        <v/>
      </c>
      <c r="I82" s="37" t="str">
        <f>IF($J82="mouvement",_xlfn.XLOOKUP('Base de données'!$B82,$K:$K,$K:$K,0),"")</f>
        <v/>
      </c>
      <c r="J82" s="38" t="str">
        <f>IF(AND(Y82&lt;&gt;MAX(Y:Y),COUNTIF(K82:V82,'Base de données'!$B82)&gt;0),"mouvement","")</f>
        <v/>
      </c>
      <c r="K82" s="39" t="str">
        <f>IF(K$1&gt;$AE$1,"-",IFERROR(IF(DATEDIF('Base de données'!$A82,K$1,"d")&lt;&gt;0,"",'Base de données'!$B82),""))</f>
        <v>XDHGJ</v>
      </c>
      <c r="L82" s="39" t="str">
        <f>IF(L$1&gt;$AE$1,"-",IFERROR(IF(DATEDIF('Base de données'!$A82,L$1,"d")&lt;&gt;0,"",'Base de données'!$B82),""))</f>
        <v/>
      </c>
      <c r="M82" s="39" t="str">
        <f>IF(M$1&gt;$AE$1,"-",IFERROR(IF(DATEDIF('Base de données'!$A82,M$1,"d")&lt;&gt;0,"",'Base de données'!$B82),""))</f>
        <v/>
      </c>
      <c r="N82" s="39" t="str">
        <f>IF(N$1&gt;$AE$1,"-",IFERROR(IF(DATEDIF('Base de données'!$A82,N$1,"d")&lt;&gt;0,"",'Base de données'!$B82),""))</f>
        <v/>
      </c>
      <c r="O82" s="39" t="str">
        <f>IF(O$1&gt;$AE$1,"-",IFERROR(IF(DATEDIF('Base de données'!$A82,O$1,"d")&lt;&gt;0,"",'Base de données'!$B82),""))</f>
        <v/>
      </c>
      <c r="P82" s="39" t="str">
        <f>IF(P$1&gt;$AE$1,"-",IFERROR(IF(DATEDIF('Base de données'!$A82,P$1,"d")&lt;&gt;0,"",'Base de données'!$B82),""))</f>
        <v/>
      </c>
      <c r="Q82" s="39" t="str">
        <f>IF(Q$1&gt;$AE$1,"-",IFERROR(IF(DATEDIF('Base de données'!$A82,Q$1,"d")&lt;&gt;0,"",'Base de données'!$B82),""))</f>
        <v/>
      </c>
      <c r="R82" s="39" t="str">
        <f>IF(R$1&gt;$AE$1,"-",IFERROR(IF(DATEDIF('Base de données'!$A82,R$1,"d")&lt;&gt;0,"",'Base de données'!$B82),""))</f>
        <v/>
      </c>
      <c r="S82" s="39" t="str">
        <f>IF(S$1&gt;$AE$1,"-",IFERROR(IF(DATEDIF('Base de données'!$A82,S$1,"d")&lt;&gt;0,"",'Base de données'!$B82),""))</f>
        <v/>
      </c>
      <c r="T82" s="39" t="str">
        <f>IF(T$1&gt;$AE$1,"-",IFERROR(IF(DATEDIF('Base de données'!$A82,T$1,"d")&lt;&gt;0,"",'Base de données'!$B82),""))</f>
        <v/>
      </c>
      <c r="U82" s="39" t="str">
        <f>IF(U$1&gt;$AE$1,"-",IFERROR(IF(DATEDIF('Base de données'!$A82,U$1,"d")&lt;&gt;0,"",'Base de données'!$B82),""))</f>
        <v/>
      </c>
      <c r="V82" s="39" t="str">
        <f>IF(V$1&gt;$AE$1,"-",IFERROR(IF(DATEDIF('Base de données'!$A82,V$1,"d")&lt;&gt;0,"",'Base de données'!$B82),""))</f>
        <v/>
      </c>
      <c r="W82" s="34"/>
      <c r="X82" s="30" t="str">
        <f>'Base de données'!$C82&amp;" "&amp;'Base de données'!$D82</f>
        <v>Guillet Éléonore</v>
      </c>
      <c r="Y82" s="31">
        <f>COUNTIF('Base de données'!$B:$B,'Base de données'!$B82)</f>
        <v>12</v>
      </c>
      <c r="AA82" s="87" cm="1">
        <f t="array" aca="1" ref="AA82" ca="1">INDIRECT("'Base de données'!A" &amp; ROW(Y82))</f>
        <v>45658</v>
      </c>
      <c r="AB82" s="51" t="str" cm="1">
        <f t="array" aca="1" ref="AB82" ca="1">INDIRECT("'Base de données'!B" &amp; ROW(Z82))</f>
        <v>XDHGJ</v>
      </c>
    </row>
    <row r="83" spans="1:28" x14ac:dyDescent="0.3">
      <c r="A83" s="41" t="str">
        <f ca="1">IF(IF(AND($B83&lt;&gt;"-",$B83=$E83),"Entrée et sortie","-")="Entrée et sortie",'Base de données'!$B83,"-")</f>
        <v>-</v>
      </c>
      <c r="B83" s="41" t="str">
        <f t="shared" ca="1" si="7"/>
        <v>-</v>
      </c>
      <c r="C83" s="41" t="str">
        <f t="shared" ca="1" si="8"/>
        <v>-</v>
      </c>
      <c r="D83" s="41" t="str">
        <f>IF($F83="sortie en cours d'année",'Base de données'!$B83,"-")</f>
        <v>-</v>
      </c>
      <c r="E83" s="41" t="str">
        <f>IF($H83="entrée en cours d'année",'Base de données'!$B83,"-")</f>
        <v>-</v>
      </c>
      <c r="F83" s="37" t="str">
        <f t="shared" si="5"/>
        <v/>
      </c>
      <c r="G83" s="37" t="str">
        <f>IF($J83="mouvement",_xlfn.XLOOKUP('Base de données'!$B83,$V:$V,$V:$V,0),"")</f>
        <v/>
      </c>
      <c r="H83" s="37" t="str">
        <f t="shared" si="6"/>
        <v/>
      </c>
      <c r="I83" s="37" t="str">
        <f>IF($J83="mouvement",_xlfn.XLOOKUP('Base de données'!$B83,$K:$K,$K:$K,0),"")</f>
        <v/>
      </c>
      <c r="J83" s="38" t="str">
        <f>IF(AND(Y83&lt;&gt;MAX(Y:Y),COUNTIF(K83:V83,'Base de données'!$B83)&gt;0),"mouvement","")</f>
        <v/>
      </c>
      <c r="K83" s="39" t="str">
        <f>IF(K$1&gt;$AE$1,"-",IFERROR(IF(DATEDIF('Base de données'!$A83,K$1,"d")&lt;&gt;0,"",'Base de données'!$B83),""))</f>
        <v>SCOWD</v>
      </c>
      <c r="L83" s="39" t="str">
        <f>IF(L$1&gt;$AE$1,"-",IFERROR(IF(DATEDIF('Base de données'!$A83,L$1,"d")&lt;&gt;0,"",'Base de données'!$B83),""))</f>
        <v/>
      </c>
      <c r="M83" s="39" t="str">
        <f>IF(M$1&gt;$AE$1,"-",IFERROR(IF(DATEDIF('Base de données'!$A83,M$1,"d")&lt;&gt;0,"",'Base de données'!$B83),""))</f>
        <v/>
      </c>
      <c r="N83" s="39" t="str">
        <f>IF(N$1&gt;$AE$1,"-",IFERROR(IF(DATEDIF('Base de données'!$A83,N$1,"d")&lt;&gt;0,"",'Base de données'!$B83),""))</f>
        <v/>
      </c>
      <c r="O83" s="39" t="str">
        <f>IF(O$1&gt;$AE$1,"-",IFERROR(IF(DATEDIF('Base de données'!$A83,O$1,"d")&lt;&gt;0,"",'Base de données'!$B83),""))</f>
        <v/>
      </c>
      <c r="P83" s="39" t="str">
        <f>IF(P$1&gt;$AE$1,"-",IFERROR(IF(DATEDIF('Base de données'!$A83,P$1,"d")&lt;&gt;0,"",'Base de données'!$B83),""))</f>
        <v/>
      </c>
      <c r="Q83" s="39" t="str">
        <f>IF(Q$1&gt;$AE$1,"-",IFERROR(IF(DATEDIF('Base de données'!$A83,Q$1,"d")&lt;&gt;0,"",'Base de données'!$B83),""))</f>
        <v/>
      </c>
      <c r="R83" s="39" t="str">
        <f>IF(R$1&gt;$AE$1,"-",IFERROR(IF(DATEDIF('Base de données'!$A83,R$1,"d")&lt;&gt;0,"",'Base de données'!$B83),""))</f>
        <v/>
      </c>
      <c r="S83" s="39" t="str">
        <f>IF(S$1&gt;$AE$1,"-",IFERROR(IF(DATEDIF('Base de données'!$A83,S$1,"d")&lt;&gt;0,"",'Base de données'!$B83),""))</f>
        <v/>
      </c>
      <c r="T83" s="39" t="str">
        <f>IF(T$1&gt;$AE$1,"-",IFERROR(IF(DATEDIF('Base de données'!$A83,T$1,"d")&lt;&gt;0,"",'Base de données'!$B83),""))</f>
        <v/>
      </c>
      <c r="U83" s="39" t="str">
        <f>IF(U$1&gt;$AE$1,"-",IFERROR(IF(DATEDIF('Base de données'!$A83,U$1,"d")&lt;&gt;0,"",'Base de données'!$B83),""))</f>
        <v/>
      </c>
      <c r="V83" s="39" t="str">
        <f>IF(V$1&gt;$AE$1,"-",IFERROR(IF(DATEDIF('Base de données'!$A83,V$1,"d")&lt;&gt;0,"",'Base de données'!$B83),""))</f>
        <v/>
      </c>
      <c r="W83" s="34"/>
      <c r="X83" s="30" t="str">
        <f>'Base de données'!$C83&amp;" "&amp;'Base de données'!$D83</f>
        <v>Salmon Patrick</v>
      </c>
      <c r="Y83" s="31">
        <f>COUNTIF('Base de données'!$B:$B,'Base de données'!$B83)</f>
        <v>12</v>
      </c>
      <c r="AA83" s="87" cm="1">
        <f t="array" aca="1" ref="AA83" ca="1">INDIRECT("'Base de données'!A" &amp; ROW(Y83))</f>
        <v>45658</v>
      </c>
      <c r="AB83" s="51" t="str" cm="1">
        <f t="array" aca="1" ref="AB83" ca="1">INDIRECT("'Base de données'!B" &amp; ROW(Z83))</f>
        <v>SCOWD</v>
      </c>
    </row>
    <row r="84" spans="1:28" x14ac:dyDescent="0.3">
      <c r="A84" s="41" t="str">
        <f ca="1">IF(IF(AND($B84&lt;&gt;"-",$B84=$E84),"Entrée et sortie","-")="Entrée et sortie",'Base de données'!$B84,"-")</f>
        <v>-</v>
      </c>
      <c r="B84" s="41" t="str">
        <f t="shared" ca="1" si="7"/>
        <v>729T1</v>
      </c>
      <c r="C84" s="41" t="str">
        <f t="shared" ca="1" si="8"/>
        <v>729T1</v>
      </c>
      <c r="D84" s="41" t="str">
        <f>IF($F84="sortie en cours d'année",'Base de données'!$B84,"-")</f>
        <v>729T1</v>
      </c>
      <c r="E84" s="41" t="str">
        <f>IF($H84="entrée en cours d'année",'Base de données'!$B84,"-")</f>
        <v>-</v>
      </c>
      <c r="F84" s="37" t="str">
        <f t="shared" si="5"/>
        <v>sortie en cours d'année</v>
      </c>
      <c r="G84" s="37">
        <f>IF($J84="mouvement",_xlfn.XLOOKUP('Base de données'!$B84,$V:$V,$V:$V,0),"")</f>
        <v>0</v>
      </c>
      <c r="H84" s="37" t="str">
        <f t="shared" si="6"/>
        <v/>
      </c>
      <c r="I84" s="37" t="str">
        <f>IF($J84="mouvement",_xlfn.XLOOKUP('Base de données'!$B84,$K:$K,$K:$K,0),"")</f>
        <v>729T1</v>
      </c>
      <c r="J84" s="38" t="str">
        <f>IF(AND(Y84&lt;&gt;MAX(Y:Y),COUNTIF(K84:V84,'Base de données'!$B84)&gt;0),"mouvement","")</f>
        <v>mouvement</v>
      </c>
      <c r="K84" s="39" t="str">
        <f>IF(K$1&gt;$AE$1,"-",IFERROR(IF(DATEDIF('Base de données'!$A84,K$1,"d")&lt;&gt;0,"",'Base de données'!$B84),""))</f>
        <v>729T1</v>
      </c>
      <c r="L84" s="39" t="str">
        <f>IF(L$1&gt;$AE$1,"-",IFERROR(IF(DATEDIF('Base de données'!$A84,L$1,"d")&lt;&gt;0,"",'Base de données'!$B84),""))</f>
        <v/>
      </c>
      <c r="M84" s="39" t="str">
        <f>IF(M$1&gt;$AE$1,"-",IFERROR(IF(DATEDIF('Base de données'!$A84,M$1,"d")&lt;&gt;0,"",'Base de données'!$B84),""))</f>
        <v/>
      </c>
      <c r="N84" s="39" t="str">
        <f>IF(N$1&gt;$AE$1,"-",IFERROR(IF(DATEDIF('Base de données'!$A84,N$1,"d")&lt;&gt;0,"",'Base de données'!$B84),""))</f>
        <v/>
      </c>
      <c r="O84" s="39" t="str">
        <f>IF(O$1&gt;$AE$1,"-",IFERROR(IF(DATEDIF('Base de données'!$A84,O$1,"d")&lt;&gt;0,"",'Base de données'!$B84),""))</f>
        <v/>
      </c>
      <c r="P84" s="39" t="str">
        <f>IF(P$1&gt;$AE$1,"-",IFERROR(IF(DATEDIF('Base de données'!$A84,P$1,"d")&lt;&gt;0,"",'Base de données'!$B84),""))</f>
        <v/>
      </c>
      <c r="Q84" s="39" t="str">
        <f>IF(Q$1&gt;$AE$1,"-",IFERROR(IF(DATEDIF('Base de données'!$A84,Q$1,"d")&lt;&gt;0,"",'Base de données'!$B84),""))</f>
        <v/>
      </c>
      <c r="R84" s="39" t="str">
        <f>IF(R$1&gt;$AE$1,"-",IFERROR(IF(DATEDIF('Base de données'!$A84,R$1,"d")&lt;&gt;0,"",'Base de données'!$B84),""))</f>
        <v/>
      </c>
      <c r="S84" s="39" t="str">
        <f>IF(S$1&gt;$AE$1,"-",IFERROR(IF(DATEDIF('Base de données'!$A84,S$1,"d")&lt;&gt;0,"",'Base de données'!$B84),""))</f>
        <v/>
      </c>
      <c r="T84" s="39" t="str">
        <f>IF(T$1&gt;$AE$1,"-",IFERROR(IF(DATEDIF('Base de données'!$A84,T$1,"d")&lt;&gt;0,"",'Base de données'!$B84),""))</f>
        <v/>
      </c>
      <c r="U84" s="39" t="str">
        <f>IF(U$1&gt;$AE$1,"-",IFERROR(IF(DATEDIF('Base de données'!$A84,U$1,"d")&lt;&gt;0,"",'Base de données'!$B84),""))</f>
        <v/>
      </c>
      <c r="V84" s="39" t="str">
        <f>IF(V$1&gt;$AE$1,"-",IFERROR(IF(DATEDIF('Base de données'!$A84,V$1,"d")&lt;&gt;0,"",'Base de données'!$B84),""))</f>
        <v/>
      </c>
      <c r="W84" s="34"/>
      <c r="X84" s="30" t="str">
        <f>'Base de données'!$C84&amp;" "&amp;'Base de données'!$D84</f>
        <v>Turpin Anastasie</v>
      </c>
      <c r="Y84" s="31">
        <f>COUNTIF('Base de données'!$B:$B,'Base de données'!$B84)</f>
        <v>8</v>
      </c>
      <c r="AA84" s="87" cm="1">
        <f t="array" aca="1" ref="AA84" ca="1">INDIRECT("'Base de données'!A" &amp; ROW(Y84))</f>
        <v>45658</v>
      </c>
      <c r="AB84" s="51" t="str" cm="1">
        <f t="array" aca="1" ref="AB84" ca="1">INDIRECT("'Base de données'!B" &amp; ROW(Z84))</f>
        <v>729T1</v>
      </c>
    </row>
    <row r="85" spans="1:28" x14ac:dyDescent="0.3">
      <c r="A85" s="41" t="str">
        <f ca="1">IF(IF(AND($B85&lt;&gt;"-",$B85=$E85),"Entrée et sortie","-")="Entrée et sortie",'Base de données'!$B85,"-")</f>
        <v>-</v>
      </c>
      <c r="B85" s="41" t="str">
        <f t="shared" ca="1" si="7"/>
        <v>-</v>
      </c>
      <c r="C85" s="41" t="str">
        <f t="shared" ca="1" si="8"/>
        <v>-</v>
      </c>
      <c r="D85" s="41" t="str">
        <f>IF($F85="sortie en cours d'année",'Base de données'!$B85,"-")</f>
        <v>-</v>
      </c>
      <c r="E85" s="41" t="str">
        <f>IF($H85="entrée en cours d'année",'Base de données'!$B85,"-")</f>
        <v>-</v>
      </c>
      <c r="F85" s="37" t="str">
        <f t="shared" si="5"/>
        <v/>
      </c>
      <c r="G85" s="37" t="str">
        <f>IF($J85="mouvement",_xlfn.XLOOKUP('Base de données'!$B85,$V:$V,$V:$V,0),"")</f>
        <v/>
      </c>
      <c r="H85" s="37" t="str">
        <f t="shared" si="6"/>
        <v/>
      </c>
      <c r="I85" s="37" t="str">
        <f>IF($J85="mouvement",_xlfn.XLOOKUP('Base de données'!$B85,$K:$K,$K:$K,0),"")</f>
        <v/>
      </c>
      <c r="J85" s="38" t="str">
        <f>IF(AND(Y85&lt;&gt;MAX(Y:Y),COUNTIF(K85:V85,'Base de données'!$B85)&gt;0),"mouvement","")</f>
        <v/>
      </c>
      <c r="K85" s="39" t="str">
        <f>IF(K$1&gt;$AE$1,"-",IFERROR(IF(DATEDIF('Base de données'!$A85,K$1,"d")&lt;&gt;0,"",'Base de données'!$B85),""))</f>
        <v>5YF4O</v>
      </c>
      <c r="L85" s="39" t="str">
        <f>IF(L$1&gt;$AE$1,"-",IFERROR(IF(DATEDIF('Base de données'!$A85,L$1,"d")&lt;&gt;0,"",'Base de données'!$B85),""))</f>
        <v/>
      </c>
      <c r="M85" s="39" t="str">
        <f>IF(M$1&gt;$AE$1,"-",IFERROR(IF(DATEDIF('Base de données'!$A85,M$1,"d")&lt;&gt;0,"",'Base de données'!$B85),""))</f>
        <v/>
      </c>
      <c r="N85" s="39" t="str">
        <f>IF(N$1&gt;$AE$1,"-",IFERROR(IF(DATEDIF('Base de données'!$A85,N$1,"d")&lt;&gt;0,"",'Base de données'!$B85),""))</f>
        <v/>
      </c>
      <c r="O85" s="39" t="str">
        <f>IF(O$1&gt;$AE$1,"-",IFERROR(IF(DATEDIF('Base de données'!$A85,O$1,"d")&lt;&gt;0,"",'Base de données'!$B85),""))</f>
        <v/>
      </c>
      <c r="P85" s="39" t="str">
        <f>IF(P$1&gt;$AE$1,"-",IFERROR(IF(DATEDIF('Base de données'!$A85,P$1,"d")&lt;&gt;0,"",'Base de données'!$B85),""))</f>
        <v/>
      </c>
      <c r="Q85" s="39" t="str">
        <f>IF(Q$1&gt;$AE$1,"-",IFERROR(IF(DATEDIF('Base de données'!$A85,Q$1,"d")&lt;&gt;0,"",'Base de données'!$B85),""))</f>
        <v/>
      </c>
      <c r="R85" s="39" t="str">
        <f>IF(R$1&gt;$AE$1,"-",IFERROR(IF(DATEDIF('Base de données'!$A85,R$1,"d")&lt;&gt;0,"",'Base de données'!$B85),""))</f>
        <v/>
      </c>
      <c r="S85" s="39" t="str">
        <f>IF(S$1&gt;$AE$1,"-",IFERROR(IF(DATEDIF('Base de données'!$A85,S$1,"d")&lt;&gt;0,"",'Base de données'!$B85),""))</f>
        <v/>
      </c>
      <c r="T85" s="39" t="str">
        <f>IF(T$1&gt;$AE$1,"-",IFERROR(IF(DATEDIF('Base de données'!$A85,T$1,"d")&lt;&gt;0,"",'Base de données'!$B85),""))</f>
        <v/>
      </c>
      <c r="U85" s="39" t="str">
        <f>IF(U$1&gt;$AE$1,"-",IFERROR(IF(DATEDIF('Base de données'!$A85,U$1,"d")&lt;&gt;0,"",'Base de données'!$B85),""))</f>
        <v/>
      </c>
      <c r="V85" s="39" t="str">
        <f>IF(V$1&gt;$AE$1,"-",IFERROR(IF(DATEDIF('Base de données'!$A85,V$1,"d")&lt;&gt;0,"",'Base de données'!$B85),""))</f>
        <v/>
      </c>
      <c r="W85" s="34"/>
      <c r="X85" s="30" t="str">
        <f>'Base de données'!$C85&amp;" "&amp;'Base de données'!$D85</f>
        <v>Vallée Bertrand</v>
      </c>
      <c r="Y85" s="31">
        <f>COUNTIF('Base de données'!$B:$B,'Base de données'!$B85)</f>
        <v>12</v>
      </c>
      <c r="AA85" s="87" cm="1">
        <f t="array" aca="1" ref="AA85" ca="1">INDIRECT("'Base de données'!A" &amp; ROW(Y85))</f>
        <v>45658</v>
      </c>
      <c r="AB85" s="51" t="str" cm="1">
        <f t="array" aca="1" ref="AB85" ca="1">INDIRECT("'Base de données'!B" &amp; ROW(Z85))</f>
        <v>5YF4O</v>
      </c>
    </row>
    <row r="86" spans="1:28" x14ac:dyDescent="0.3">
      <c r="A86" s="41" t="str">
        <f ca="1">IF(IF(AND($B86&lt;&gt;"-",$B86=$E86),"Entrée et sortie","-")="Entrée et sortie",'Base de données'!$B86,"-")</f>
        <v>-</v>
      </c>
      <c r="B86" s="41" t="str">
        <f t="shared" ca="1" si="7"/>
        <v>-</v>
      </c>
      <c r="C86" s="41" t="str">
        <f t="shared" ca="1" si="8"/>
        <v>-</v>
      </c>
      <c r="D86" s="41" t="str">
        <f>IF($F86="sortie en cours d'année",'Base de données'!$B86,"-")</f>
        <v>-</v>
      </c>
      <c r="E86" s="41" t="str">
        <f>IF($H86="entrée en cours d'année",'Base de données'!$B86,"-")</f>
        <v>-</v>
      </c>
      <c r="F86" s="37" t="str">
        <f t="shared" si="5"/>
        <v/>
      </c>
      <c r="G86" s="37" t="str">
        <f>IF($J86="mouvement",_xlfn.XLOOKUP('Base de données'!$B86,$V:$V,$V:$V,0),"")</f>
        <v/>
      </c>
      <c r="H86" s="37" t="str">
        <f t="shared" si="6"/>
        <v/>
      </c>
      <c r="I86" s="37" t="str">
        <f>IF($J86="mouvement",_xlfn.XLOOKUP('Base de données'!$B86,$K:$K,$K:$K,0),"")</f>
        <v/>
      </c>
      <c r="J86" s="38" t="str">
        <f>IF(AND(Y86&lt;&gt;MAX(Y:Y),COUNTIF(K86:V86,'Base de données'!$B86)&gt;0),"mouvement","")</f>
        <v/>
      </c>
      <c r="K86" s="39" t="str">
        <f>IF(K$1&gt;$AE$1,"-",IFERROR(IF(DATEDIF('Base de données'!$A86,K$1,"d")&lt;&gt;0,"",'Base de données'!$B86),""))</f>
        <v>CDC8P</v>
      </c>
      <c r="L86" s="39" t="str">
        <f>IF(L$1&gt;$AE$1,"-",IFERROR(IF(DATEDIF('Base de données'!$A86,L$1,"d")&lt;&gt;0,"",'Base de données'!$B86),""))</f>
        <v/>
      </c>
      <c r="M86" s="39" t="str">
        <f>IF(M$1&gt;$AE$1,"-",IFERROR(IF(DATEDIF('Base de données'!$A86,M$1,"d")&lt;&gt;0,"",'Base de données'!$B86),""))</f>
        <v/>
      </c>
      <c r="N86" s="39" t="str">
        <f>IF(N$1&gt;$AE$1,"-",IFERROR(IF(DATEDIF('Base de données'!$A86,N$1,"d")&lt;&gt;0,"",'Base de données'!$B86),""))</f>
        <v/>
      </c>
      <c r="O86" s="39" t="str">
        <f>IF(O$1&gt;$AE$1,"-",IFERROR(IF(DATEDIF('Base de données'!$A86,O$1,"d")&lt;&gt;0,"",'Base de données'!$B86),""))</f>
        <v/>
      </c>
      <c r="P86" s="39" t="str">
        <f>IF(P$1&gt;$AE$1,"-",IFERROR(IF(DATEDIF('Base de données'!$A86,P$1,"d")&lt;&gt;0,"",'Base de données'!$B86),""))</f>
        <v/>
      </c>
      <c r="Q86" s="39" t="str">
        <f>IF(Q$1&gt;$AE$1,"-",IFERROR(IF(DATEDIF('Base de données'!$A86,Q$1,"d")&lt;&gt;0,"",'Base de données'!$B86),""))</f>
        <v/>
      </c>
      <c r="R86" s="39" t="str">
        <f>IF(R$1&gt;$AE$1,"-",IFERROR(IF(DATEDIF('Base de données'!$A86,R$1,"d")&lt;&gt;0,"",'Base de données'!$B86),""))</f>
        <v/>
      </c>
      <c r="S86" s="39" t="str">
        <f>IF(S$1&gt;$AE$1,"-",IFERROR(IF(DATEDIF('Base de données'!$A86,S$1,"d")&lt;&gt;0,"",'Base de données'!$B86),""))</f>
        <v/>
      </c>
      <c r="T86" s="39" t="str">
        <f>IF(T$1&gt;$AE$1,"-",IFERROR(IF(DATEDIF('Base de données'!$A86,T$1,"d")&lt;&gt;0,"",'Base de données'!$B86),""))</f>
        <v/>
      </c>
      <c r="U86" s="39" t="str">
        <f>IF(U$1&gt;$AE$1,"-",IFERROR(IF(DATEDIF('Base de données'!$A86,U$1,"d")&lt;&gt;0,"",'Base de données'!$B86),""))</f>
        <v/>
      </c>
      <c r="V86" s="39" t="str">
        <f>IF(V$1&gt;$AE$1,"-",IFERROR(IF(DATEDIF('Base de données'!$A86,V$1,"d")&lt;&gt;0,"",'Base de données'!$B86),""))</f>
        <v/>
      </c>
      <c r="W86" s="34"/>
      <c r="X86" s="30" t="str">
        <f>'Base de données'!$C86&amp;" "&amp;'Base de données'!$D86</f>
        <v>Brunel Valentine</v>
      </c>
      <c r="Y86" s="31">
        <f>COUNTIF('Base de données'!$B:$B,'Base de données'!$B86)</f>
        <v>12</v>
      </c>
      <c r="AA86" s="87" cm="1">
        <f t="array" aca="1" ref="AA86" ca="1">INDIRECT("'Base de données'!A" &amp; ROW(Y86))</f>
        <v>45658</v>
      </c>
      <c r="AB86" s="51" t="str" cm="1">
        <f t="array" aca="1" ref="AB86" ca="1">INDIRECT("'Base de données'!B" &amp; ROW(Z86))</f>
        <v>CDC8P</v>
      </c>
    </row>
    <row r="87" spans="1:28" x14ac:dyDescent="0.3">
      <c r="A87" s="41" t="str">
        <f ca="1">IF(IF(AND($B87&lt;&gt;"-",$B87=$E87),"Entrée et sortie","-")="Entrée et sortie",'Base de données'!$B87,"-")</f>
        <v>-</v>
      </c>
      <c r="B87" s="41" t="str">
        <f t="shared" ca="1" si="7"/>
        <v>-</v>
      </c>
      <c r="C87" s="41" t="str">
        <f t="shared" ca="1" si="8"/>
        <v>-</v>
      </c>
      <c r="D87" s="41" t="str">
        <f>IF($F87="sortie en cours d'année",'Base de données'!$B87,"-")</f>
        <v>-</v>
      </c>
      <c r="E87" s="41" t="str">
        <f>IF($H87="entrée en cours d'année",'Base de données'!$B87,"-")</f>
        <v>-</v>
      </c>
      <c r="F87" s="37" t="str">
        <f t="shared" si="5"/>
        <v/>
      </c>
      <c r="G87" s="37" t="str">
        <f>IF($J87="mouvement",_xlfn.XLOOKUP('Base de données'!$B87,$V:$V,$V:$V,0),"")</f>
        <v/>
      </c>
      <c r="H87" s="37" t="str">
        <f t="shared" si="6"/>
        <v/>
      </c>
      <c r="I87" s="37" t="str">
        <f>IF($J87="mouvement",_xlfn.XLOOKUP('Base de données'!$B87,$K:$K,$K:$K,0),"")</f>
        <v/>
      </c>
      <c r="J87" s="38" t="str">
        <f>IF(AND(Y87&lt;&gt;MAX(Y:Y),COUNTIF(K87:V87,'Base de données'!$B87)&gt;0),"mouvement","")</f>
        <v/>
      </c>
      <c r="K87" s="39" t="str">
        <f>IF(K$1&gt;$AE$1,"-",IFERROR(IF(DATEDIF('Base de données'!$A87,K$1,"d")&lt;&gt;0,"",'Base de données'!$B87),""))</f>
        <v>UY6WE</v>
      </c>
      <c r="L87" s="39" t="str">
        <f>IF(L$1&gt;$AE$1,"-",IFERROR(IF(DATEDIF('Base de données'!$A87,L$1,"d")&lt;&gt;0,"",'Base de données'!$B87),""))</f>
        <v/>
      </c>
      <c r="M87" s="39" t="str">
        <f>IF(M$1&gt;$AE$1,"-",IFERROR(IF(DATEDIF('Base de données'!$A87,M$1,"d")&lt;&gt;0,"",'Base de données'!$B87),""))</f>
        <v/>
      </c>
      <c r="N87" s="39" t="str">
        <f>IF(N$1&gt;$AE$1,"-",IFERROR(IF(DATEDIF('Base de données'!$A87,N$1,"d")&lt;&gt;0,"",'Base de données'!$B87),""))</f>
        <v/>
      </c>
      <c r="O87" s="39" t="str">
        <f>IF(O$1&gt;$AE$1,"-",IFERROR(IF(DATEDIF('Base de données'!$A87,O$1,"d")&lt;&gt;0,"",'Base de données'!$B87),""))</f>
        <v/>
      </c>
      <c r="P87" s="39" t="str">
        <f>IF(P$1&gt;$AE$1,"-",IFERROR(IF(DATEDIF('Base de données'!$A87,P$1,"d")&lt;&gt;0,"",'Base de données'!$B87),""))</f>
        <v/>
      </c>
      <c r="Q87" s="39" t="str">
        <f>IF(Q$1&gt;$AE$1,"-",IFERROR(IF(DATEDIF('Base de données'!$A87,Q$1,"d")&lt;&gt;0,"",'Base de données'!$B87),""))</f>
        <v/>
      </c>
      <c r="R87" s="39" t="str">
        <f>IF(R$1&gt;$AE$1,"-",IFERROR(IF(DATEDIF('Base de données'!$A87,R$1,"d")&lt;&gt;0,"",'Base de données'!$B87),""))</f>
        <v/>
      </c>
      <c r="S87" s="39" t="str">
        <f>IF(S$1&gt;$AE$1,"-",IFERROR(IF(DATEDIF('Base de données'!$A87,S$1,"d")&lt;&gt;0,"",'Base de données'!$B87),""))</f>
        <v/>
      </c>
      <c r="T87" s="39" t="str">
        <f>IF(T$1&gt;$AE$1,"-",IFERROR(IF(DATEDIF('Base de données'!$A87,T$1,"d")&lt;&gt;0,"",'Base de données'!$B87),""))</f>
        <v/>
      </c>
      <c r="U87" s="39" t="str">
        <f>IF(U$1&gt;$AE$1,"-",IFERROR(IF(DATEDIF('Base de données'!$A87,U$1,"d")&lt;&gt;0,"",'Base de données'!$B87),""))</f>
        <v/>
      </c>
      <c r="V87" s="39" t="str">
        <f>IF(V$1&gt;$AE$1,"-",IFERROR(IF(DATEDIF('Base de données'!$A87,V$1,"d")&lt;&gt;0,"",'Base de données'!$B87),""))</f>
        <v/>
      </c>
      <c r="W87" s="34"/>
      <c r="X87" s="30" t="str">
        <f>'Base de données'!$C87&amp;" "&amp;'Base de données'!$D87</f>
        <v>Nguyen Margaret</v>
      </c>
      <c r="Y87" s="31">
        <f>COUNTIF('Base de données'!$B:$B,'Base de données'!$B87)</f>
        <v>12</v>
      </c>
      <c r="AA87" s="87" cm="1">
        <f t="array" aca="1" ref="AA87" ca="1">INDIRECT("'Base de données'!A" &amp; ROW(Y87))</f>
        <v>45658</v>
      </c>
      <c r="AB87" s="51" t="str" cm="1">
        <f t="array" aca="1" ref="AB87" ca="1">INDIRECT("'Base de données'!B" &amp; ROW(Z87))</f>
        <v>UY6WE</v>
      </c>
    </row>
    <row r="88" spans="1:28" x14ac:dyDescent="0.3">
      <c r="A88" s="41" t="str">
        <f ca="1">IF(IF(AND($B88&lt;&gt;"-",$B88=$E88),"Entrée et sortie","-")="Entrée et sortie",'Base de données'!$B88,"-")</f>
        <v>-</v>
      </c>
      <c r="B88" s="41" t="str">
        <f t="shared" ca="1" si="7"/>
        <v>-</v>
      </c>
      <c r="C88" s="41" t="str">
        <f t="shared" ca="1" si="8"/>
        <v>-</v>
      </c>
      <c r="D88" s="41" t="str">
        <f>IF($F88="sortie en cours d'année",'Base de données'!$B88,"-")</f>
        <v>-</v>
      </c>
      <c r="E88" s="41" t="str">
        <f>IF($H88="entrée en cours d'année",'Base de données'!$B88,"-")</f>
        <v>-</v>
      </c>
      <c r="F88" s="37" t="str">
        <f t="shared" si="5"/>
        <v/>
      </c>
      <c r="G88" s="37" t="str">
        <f>IF($J88="mouvement",_xlfn.XLOOKUP('Base de données'!$B88,$V:$V,$V:$V,0),"")</f>
        <v/>
      </c>
      <c r="H88" s="37" t="str">
        <f t="shared" si="6"/>
        <v/>
      </c>
      <c r="I88" s="37" t="str">
        <f>IF($J88="mouvement",_xlfn.XLOOKUP('Base de données'!$B88,$K:$K,$K:$K,0),"")</f>
        <v/>
      </c>
      <c r="J88" s="38" t="str">
        <f>IF(AND(Y88&lt;&gt;MAX(Y:Y),COUNTIF(K88:V88,'Base de données'!$B88)&gt;0),"mouvement","")</f>
        <v/>
      </c>
      <c r="K88" s="39" t="str">
        <f>IF(K$1&gt;$AE$1,"-",IFERROR(IF(DATEDIF('Base de données'!$A88,K$1,"d")&lt;&gt;0,"",'Base de données'!$B88),""))</f>
        <v>OIXJA</v>
      </c>
      <c r="L88" s="39" t="str">
        <f>IF(L$1&gt;$AE$1,"-",IFERROR(IF(DATEDIF('Base de données'!$A88,L$1,"d")&lt;&gt;0,"",'Base de données'!$B88),""))</f>
        <v/>
      </c>
      <c r="M88" s="39" t="str">
        <f>IF(M$1&gt;$AE$1,"-",IFERROR(IF(DATEDIF('Base de données'!$A88,M$1,"d")&lt;&gt;0,"",'Base de données'!$B88),""))</f>
        <v/>
      </c>
      <c r="N88" s="39" t="str">
        <f>IF(N$1&gt;$AE$1,"-",IFERROR(IF(DATEDIF('Base de données'!$A88,N$1,"d")&lt;&gt;0,"",'Base de données'!$B88),""))</f>
        <v/>
      </c>
      <c r="O88" s="39" t="str">
        <f>IF(O$1&gt;$AE$1,"-",IFERROR(IF(DATEDIF('Base de données'!$A88,O$1,"d")&lt;&gt;0,"",'Base de données'!$B88),""))</f>
        <v/>
      </c>
      <c r="P88" s="39" t="str">
        <f>IF(P$1&gt;$AE$1,"-",IFERROR(IF(DATEDIF('Base de données'!$A88,P$1,"d")&lt;&gt;0,"",'Base de données'!$B88),""))</f>
        <v/>
      </c>
      <c r="Q88" s="39" t="str">
        <f>IF(Q$1&gt;$AE$1,"-",IFERROR(IF(DATEDIF('Base de données'!$A88,Q$1,"d")&lt;&gt;0,"",'Base de données'!$B88),""))</f>
        <v/>
      </c>
      <c r="R88" s="39" t="str">
        <f>IF(R$1&gt;$AE$1,"-",IFERROR(IF(DATEDIF('Base de données'!$A88,R$1,"d")&lt;&gt;0,"",'Base de données'!$B88),""))</f>
        <v/>
      </c>
      <c r="S88" s="39" t="str">
        <f>IF(S$1&gt;$AE$1,"-",IFERROR(IF(DATEDIF('Base de données'!$A88,S$1,"d")&lt;&gt;0,"",'Base de données'!$B88),""))</f>
        <v/>
      </c>
      <c r="T88" s="39" t="str">
        <f>IF(T$1&gt;$AE$1,"-",IFERROR(IF(DATEDIF('Base de données'!$A88,T$1,"d")&lt;&gt;0,"",'Base de données'!$B88),""))</f>
        <v/>
      </c>
      <c r="U88" s="39" t="str">
        <f>IF(U$1&gt;$AE$1,"-",IFERROR(IF(DATEDIF('Base de données'!$A88,U$1,"d")&lt;&gt;0,"",'Base de données'!$B88),""))</f>
        <v/>
      </c>
      <c r="V88" s="39" t="str">
        <f>IF(V$1&gt;$AE$1,"-",IFERROR(IF(DATEDIF('Base de données'!$A88,V$1,"d")&lt;&gt;0,"",'Base de données'!$B88),""))</f>
        <v/>
      </c>
      <c r="W88" s="34"/>
      <c r="X88" s="30" t="str">
        <f>'Base de données'!$C88&amp;" "&amp;'Base de données'!$D88</f>
        <v>Pichon Bernard</v>
      </c>
      <c r="Y88" s="31">
        <f>COUNTIF('Base de données'!$B:$B,'Base de données'!$B88)</f>
        <v>12</v>
      </c>
      <c r="AA88" s="87" cm="1">
        <f t="array" aca="1" ref="AA88" ca="1">INDIRECT("'Base de données'!A" &amp; ROW(Y88))</f>
        <v>45658</v>
      </c>
      <c r="AB88" s="51" t="str" cm="1">
        <f t="array" aca="1" ref="AB88" ca="1">INDIRECT("'Base de données'!B" &amp; ROW(Z88))</f>
        <v>OIXJA</v>
      </c>
    </row>
    <row r="89" spans="1:28" x14ac:dyDescent="0.3">
      <c r="A89" s="41" t="str">
        <f ca="1">IF(IF(AND($B89&lt;&gt;"-",$B89=$E89),"Entrée et sortie","-")="Entrée et sortie",'Base de données'!$B89,"-")</f>
        <v>-</v>
      </c>
      <c r="B89" s="41" t="str">
        <f t="shared" ca="1" si="7"/>
        <v>-</v>
      </c>
      <c r="C89" s="41" t="str">
        <f t="shared" ca="1" si="8"/>
        <v>-</v>
      </c>
      <c r="D89" s="41" t="str">
        <f>IF($F89="sortie en cours d'année",'Base de données'!$B89,"-")</f>
        <v>-</v>
      </c>
      <c r="E89" s="41" t="str">
        <f>IF($H89="entrée en cours d'année",'Base de données'!$B89,"-")</f>
        <v>-</v>
      </c>
      <c r="F89" s="37" t="str">
        <f t="shared" si="5"/>
        <v/>
      </c>
      <c r="G89" s="37" t="str">
        <f>IF($J89="mouvement",_xlfn.XLOOKUP('Base de données'!$B89,$V:$V,$V:$V,0),"")</f>
        <v/>
      </c>
      <c r="H89" s="37" t="str">
        <f t="shared" si="6"/>
        <v/>
      </c>
      <c r="I89" s="37" t="str">
        <f>IF($J89="mouvement",_xlfn.XLOOKUP('Base de données'!$B89,$K:$K,$K:$K,0),"")</f>
        <v/>
      </c>
      <c r="J89" s="38" t="str">
        <f>IF(AND(Y89&lt;&gt;MAX(Y:Y),COUNTIF(K89:V89,'Base de données'!$B89)&gt;0),"mouvement","")</f>
        <v/>
      </c>
      <c r="K89" s="39" t="str">
        <f>IF(K$1&gt;$AE$1,"-",IFERROR(IF(DATEDIF('Base de données'!$A89,K$1,"d")&lt;&gt;0,"",'Base de données'!$B89),""))</f>
        <v>4GZ42</v>
      </c>
      <c r="L89" s="39" t="str">
        <f>IF(L$1&gt;$AE$1,"-",IFERROR(IF(DATEDIF('Base de données'!$A89,L$1,"d")&lt;&gt;0,"",'Base de données'!$B89),""))</f>
        <v/>
      </c>
      <c r="M89" s="39" t="str">
        <f>IF(M$1&gt;$AE$1,"-",IFERROR(IF(DATEDIF('Base de données'!$A89,M$1,"d")&lt;&gt;0,"",'Base de données'!$B89),""))</f>
        <v/>
      </c>
      <c r="N89" s="39" t="str">
        <f>IF(N$1&gt;$AE$1,"-",IFERROR(IF(DATEDIF('Base de données'!$A89,N$1,"d")&lt;&gt;0,"",'Base de données'!$B89),""))</f>
        <v/>
      </c>
      <c r="O89" s="39" t="str">
        <f>IF(O$1&gt;$AE$1,"-",IFERROR(IF(DATEDIF('Base de données'!$A89,O$1,"d")&lt;&gt;0,"",'Base de données'!$B89),""))</f>
        <v/>
      </c>
      <c r="P89" s="39" t="str">
        <f>IF(P$1&gt;$AE$1,"-",IFERROR(IF(DATEDIF('Base de données'!$A89,P$1,"d")&lt;&gt;0,"",'Base de données'!$B89),""))</f>
        <v/>
      </c>
      <c r="Q89" s="39" t="str">
        <f>IF(Q$1&gt;$AE$1,"-",IFERROR(IF(DATEDIF('Base de données'!$A89,Q$1,"d")&lt;&gt;0,"",'Base de données'!$B89),""))</f>
        <v/>
      </c>
      <c r="R89" s="39" t="str">
        <f>IF(R$1&gt;$AE$1,"-",IFERROR(IF(DATEDIF('Base de données'!$A89,R$1,"d")&lt;&gt;0,"",'Base de données'!$B89),""))</f>
        <v/>
      </c>
      <c r="S89" s="39" t="str">
        <f>IF(S$1&gt;$AE$1,"-",IFERROR(IF(DATEDIF('Base de données'!$A89,S$1,"d")&lt;&gt;0,"",'Base de données'!$B89),""))</f>
        <v/>
      </c>
      <c r="T89" s="39" t="str">
        <f>IF(T$1&gt;$AE$1,"-",IFERROR(IF(DATEDIF('Base de données'!$A89,T$1,"d")&lt;&gt;0,"",'Base de données'!$B89),""))</f>
        <v/>
      </c>
      <c r="U89" s="39" t="str">
        <f>IF(U$1&gt;$AE$1,"-",IFERROR(IF(DATEDIF('Base de données'!$A89,U$1,"d")&lt;&gt;0,"",'Base de données'!$B89),""))</f>
        <v/>
      </c>
      <c r="V89" s="39" t="str">
        <f>IF(V$1&gt;$AE$1,"-",IFERROR(IF(DATEDIF('Base de données'!$A89,V$1,"d")&lt;&gt;0,"",'Base de données'!$B89),""))</f>
        <v/>
      </c>
      <c r="W89" s="34"/>
      <c r="X89" s="30" t="str">
        <f>'Base de données'!$C89&amp;" "&amp;'Base de données'!$D89</f>
        <v>Ledoux Jules</v>
      </c>
      <c r="Y89" s="31">
        <f>COUNTIF('Base de données'!$B:$B,'Base de données'!$B89)</f>
        <v>12</v>
      </c>
      <c r="AA89" s="87" cm="1">
        <f t="array" aca="1" ref="AA89" ca="1">INDIRECT("'Base de données'!A" &amp; ROW(Y89))</f>
        <v>45658</v>
      </c>
      <c r="AB89" s="51" t="str" cm="1">
        <f t="array" aca="1" ref="AB89" ca="1">INDIRECT("'Base de données'!B" &amp; ROW(Z89))</f>
        <v>4GZ42</v>
      </c>
    </row>
    <row r="90" spans="1:28" x14ac:dyDescent="0.3">
      <c r="A90" s="41" t="str">
        <f ca="1">IF(IF(AND($B90&lt;&gt;"-",$B90=$E90),"Entrée et sortie","-")="Entrée et sortie",'Base de données'!$B90,"-")</f>
        <v>-</v>
      </c>
      <c r="B90" s="41" t="str">
        <f t="shared" ca="1" si="7"/>
        <v>YYFYK</v>
      </c>
      <c r="C90" s="41" t="str">
        <f t="shared" ca="1" si="8"/>
        <v>YYFYK</v>
      </c>
      <c r="D90" s="41" t="str">
        <f>IF($F90="sortie en cours d'année",'Base de données'!$B90,"-")</f>
        <v>YYFYK</v>
      </c>
      <c r="E90" s="41" t="str">
        <f>IF($H90="entrée en cours d'année",'Base de données'!$B90,"-")</f>
        <v>-</v>
      </c>
      <c r="F90" s="37" t="str">
        <f t="shared" si="5"/>
        <v>sortie en cours d'année</v>
      </c>
      <c r="G90" s="37">
        <f>IF($J90="mouvement",_xlfn.XLOOKUP('Base de données'!$B90,$V:$V,$V:$V,0),"")</f>
        <v>0</v>
      </c>
      <c r="H90" s="37" t="str">
        <f t="shared" si="6"/>
        <v/>
      </c>
      <c r="I90" s="37" t="str">
        <f>IF($J90="mouvement",_xlfn.XLOOKUP('Base de données'!$B90,$K:$K,$K:$K,0),"")</f>
        <v>YYFYK</v>
      </c>
      <c r="J90" s="38" t="str">
        <f>IF(AND(Y90&lt;&gt;MAX(Y:Y),COUNTIF(K90:V90,'Base de données'!$B90)&gt;0),"mouvement","")</f>
        <v>mouvement</v>
      </c>
      <c r="K90" s="39" t="str">
        <f>IF(K$1&gt;$AE$1,"-",IFERROR(IF(DATEDIF('Base de données'!$A90,K$1,"d")&lt;&gt;0,"",'Base de données'!$B90),""))</f>
        <v>YYFYK</v>
      </c>
      <c r="L90" s="39" t="str">
        <f>IF(L$1&gt;$AE$1,"-",IFERROR(IF(DATEDIF('Base de données'!$A90,L$1,"d")&lt;&gt;0,"",'Base de données'!$B90),""))</f>
        <v/>
      </c>
      <c r="M90" s="39" t="str">
        <f>IF(M$1&gt;$AE$1,"-",IFERROR(IF(DATEDIF('Base de données'!$A90,M$1,"d")&lt;&gt;0,"",'Base de données'!$B90),""))</f>
        <v/>
      </c>
      <c r="N90" s="39" t="str">
        <f>IF(N$1&gt;$AE$1,"-",IFERROR(IF(DATEDIF('Base de données'!$A90,N$1,"d")&lt;&gt;0,"",'Base de données'!$B90),""))</f>
        <v/>
      </c>
      <c r="O90" s="39" t="str">
        <f>IF(O$1&gt;$AE$1,"-",IFERROR(IF(DATEDIF('Base de données'!$A90,O$1,"d")&lt;&gt;0,"",'Base de données'!$B90),""))</f>
        <v/>
      </c>
      <c r="P90" s="39" t="str">
        <f>IF(P$1&gt;$AE$1,"-",IFERROR(IF(DATEDIF('Base de données'!$A90,P$1,"d")&lt;&gt;0,"",'Base de données'!$B90),""))</f>
        <v/>
      </c>
      <c r="Q90" s="39" t="str">
        <f>IF(Q$1&gt;$AE$1,"-",IFERROR(IF(DATEDIF('Base de données'!$A90,Q$1,"d")&lt;&gt;0,"",'Base de données'!$B90),""))</f>
        <v/>
      </c>
      <c r="R90" s="39" t="str">
        <f>IF(R$1&gt;$AE$1,"-",IFERROR(IF(DATEDIF('Base de données'!$A90,R$1,"d")&lt;&gt;0,"",'Base de données'!$B90),""))</f>
        <v/>
      </c>
      <c r="S90" s="39" t="str">
        <f>IF(S$1&gt;$AE$1,"-",IFERROR(IF(DATEDIF('Base de données'!$A90,S$1,"d")&lt;&gt;0,"",'Base de données'!$B90),""))</f>
        <v/>
      </c>
      <c r="T90" s="39" t="str">
        <f>IF(T$1&gt;$AE$1,"-",IFERROR(IF(DATEDIF('Base de données'!$A90,T$1,"d")&lt;&gt;0,"",'Base de données'!$B90),""))</f>
        <v/>
      </c>
      <c r="U90" s="39" t="str">
        <f>IF(U$1&gt;$AE$1,"-",IFERROR(IF(DATEDIF('Base de données'!$A90,U$1,"d")&lt;&gt;0,"",'Base de données'!$B90),""))</f>
        <v/>
      </c>
      <c r="V90" s="39" t="str">
        <f>IF(V$1&gt;$AE$1,"-",IFERROR(IF(DATEDIF('Base de données'!$A90,V$1,"d")&lt;&gt;0,"",'Base de données'!$B90),""))</f>
        <v/>
      </c>
      <c r="W90" s="34"/>
      <c r="X90" s="30" t="str">
        <f>'Base de données'!$C90&amp;" "&amp;'Base de données'!$D90</f>
        <v>Roux William</v>
      </c>
      <c r="Y90" s="31">
        <f>COUNTIF('Base de données'!$B:$B,'Base de données'!$B90)</f>
        <v>3</v>
      </c>
      <c r="AA90" s="87" cm="1">
        <f t="array" aca="1" ref="AA90" ca="1">INDIRECT("'Base de données'!A" &amp; ROW(Y90))</f>
        <v>45658</v>
      </c>
      <c r="AB90" s="51" t="str" cm="1">
        <f t="array" aca="1" ref="AB90" ca="1">INDIRECT("'Base de données'!B" &amp; ROW(Z90))</f>
        <v>YYFYK</v>
      </c>
    </row>
    <row r="91" spans="1:28" x14ac:dyDescent="0.3">
      <c r="A91" s="41" t="str">
        <f ca="1">IF(IF(AND($B91&lt;&gt;"-",$B91=$E91),"Entrée et sortie","-")="Entrée et sortie",'Base de données'!$B91,"-")</f>
        <v>-</v>
      </c>
      <c r="B91" s="41" t="str">
        <f t="shared" ca="1" si="7"/>
        <v>PHIWH</v>
      </c>
      <c r="C91" s="41" t="str">
        <f t="shared" ca="1" si="8"/>
        <v>PHIWH</v>
      </c>
      <c r="D91" s="41" t="str">
        <f>IF($F91="sortie en cours d'année",'Base de données'!$B91,"-")</f>
        <v>PHIWH</v>
      </c>
      <c r="E91" s="41" t="str">
        <f>IF($H91="entrée en cours d'année",'Base de données'!$B91,"-")</f>
        <v>-</v>
      </c>
      <c r="F91" s="37" t="str">
        <f t="shared" si="5"/>
        <v>sortie en cours d'année</v>
      </c>
      <c r="G91" s="37">
        <f>IF($J91="mouvement",_xlfn.XLOOKUP('Base de données'!$B91,$V:$V,$V:$V,0),"")</f>
        <v>0</v>
      </c>
      <c r="H91" s="37" t="str">
        <f t="shared" si="6"/>
        <v/>
      </c>
      <c r="I91" s="37" t="str">
        <f>IF($J91="mouvement",_xlfn.XLOOKUP('Base de données'!$B91,$K:$K,$K:$K,0),"")</f>
        <v>PHIWH</v>
      </c>
      <c r="J91" s="38" t="str">
        <f>IF(AND(Y91&lt;&gt;MAX(Y:Y),COUNTIF(K91:V91,'Base de données'!$B91)&gt;0),"mouvement","")</f>
        <v>mouvement</v>
      </c>
      <c r="K91" s="39" t="str">
        <f>IF(K$1&gt;$AE$1,"-",IFERROR(IF(DATEDIF('Base de données'!$A91,K$1,"d")&lt;&gt;0,"",'Base de données'!$B91),""))</f>
        <v>PHIWH</v>
      </c>
      <c r="L91" s="39" t="str">
        <f>IF(L$1&gt;$AE$1,"-",IFERROR(IF(DATEDIF('Base de données'!$A91,L$1,"d")&lt;&gt;0,"",'Base de données'!$B91),""))</f>
        <v/>
      </c>
      <c r="M91" s="39" t="str">
        <f>IF(M$1&gt;$AE$1,"-",IFERROR(IF(DATEDIF('Base de données'!$A91,M$1,"d")&lt;&gt;0,"",'Base de données'!$B91),""))</f>
        <v/>
      </c>
      <c r="N91" s="39" t="str">
        <f>IF(N$1&gt;$AE$1,"-",IFERROR(IF(DATEDIF('Base de données'!$A91,N$1,"d")&lt;&gt;0,"",'Base de données'!$B91),""))</f>
        <v/>
      </c>
      <c r="O91" s="39" t="str">
        <f>IF(O$1&gt;$AE$1,"-",IFERROR(IF(DATEDIF('Base de données'!$A91,O$1,"d")&lt;&gt;0,"",'Base de données'!$B91),""))</f>
        <v/>
      </c>
      <c r="P91" s="39" t="str">
        <f>IF(P$1&gt;$AE$1,"-",IFERROR(IF(DATEDIF('Base de données'!$A91,P$1,"d")&lt;&gt;0,"",'Base de données'!$B91),""))</f>
        <v/>
      </c>
      <c r="Q91" s="39" t="str">
        <f>IF(Q$1&gt;$AE$1,"-",IFERROR(IF(DATEDIF('Base de données'!$A91,Q$1,"d")&lt;&gt;0,"",'Base de données'!$B91),""))</f>
        <v/>
      </c>
      <c r="R91" s="39" t="str">
        <f>IF(R$1&gt;$AE$1,"-",IFERROR(IF(DATEDIF('Base de données'!$A91,R$1,"d")&lt;&gt;0,"",'Base de données'!$B91),""))</f>
        <v/>
      </c>
      <c r="S91" s="39" t="str">
        <f>IF(S$1&gt;$AE$1,"-",IFERROR(IF(DATEDIF('Base de données'!$A91,S$1,"d")&lt;&gt;0,"",'Base de données'!$B91),""))</f>
        <v/>
      </c>
      <c r="T91" s="39" t="str">
        <f>IF(T$1&gt;$AE$1,"-",IFERROR(IF(DATEDIF('Base de données'!$A91,T$1,"d")&lt;&gt;0,"",'Base de données'!$B91),""))</f>
        <v/>
      </c>
      <c r="U91" s="39" t="str">
        <f>IF(U$1&gt;$AE$1,"-",IFERROR(IF(DATEDIF('Base de données'!$A91,U$1,"d")&lt;&gt;0,"",'Base de données'!$B91),""))</f>
        <v/>
      </c>
      <c r="V91" s="39" t="str">
        <f>IF(V$1&gt;$AE$1,"-",IFERROR(IF(DATEDIF('Base de données'!$A91,V$1,"d")&lt;&gt;0,"",'Base de données'!$B91),""))</f>
        <v/>
      </c>
      <c r="W91" s="34"/>
      <c r="X91" s="30" t="str">
        <f>'Base de données'!$C91&amp;" "&amp;'Base de données'!$D91</f>
        <v>Lemonnier Maryse</v>
      </c>
      <c r="Y91" s="31">
        <f>COUNTIF('Base de données'!$B:$B,'Base de données'!$B91)</f>
        <v>3</v>
      </c>
      <c r="AA91" s="87" cm="1">
        <f t="array" aca="1" ref="AA91" ca="1">INDIRECT("'Base de données'!A" &amp; ROW(Y91))</f>
        <v>45658</v>
      </c>
      <c r="AB91" s="51" t="str" cm="1">
        <f t="array" aca="1" ref="AB91" ca="1">INDIRECT("'Base de données'!B" &amp; ROW(Z91))</f>
        <v>PHIWH</v>
      </c>
    </row>
    <row r="92" spans="1:28" x14ac:dyDescent="0.3">
      <c r="A92" s="41" t="str">
        <f ca="1">IF(IF(AND($B92&lt;&gt;"-",$B92=$E92),"Entrée et sortie","-")="Entrée et sortie",'Base de données'!$B92,"-")</f>
        <v>-</v>
      </c>
      <c r="B92" s="41" t="str">
        <f t="shared" ca="1" si="7"/>
        <v>-</v>
      </c>
      <c r="C92" s="41" t="str">
        <f t="shared" ca="1" si="8"/>
        <v>-</v>
      </c>
      <c r="D92" s="41" t="str">
        <f>IF($F92="sortie en cours d'année",'Base de données'!$B92,"-")</f>
        <v>-</v>
      </c>
      <c r="E92" s="41" t="str">
        <f>IF($H92="entrée en cours d'année",'Base de données'!$B92,"-")</f>
        <v>-</v>
      </c>
      <c r="F92" s="37" t="str">
        <f t="shared" si="5"/>
        <v/>
      </c>
      <c r="G92" s="37" t="str">
        <f>IF($J92="mouvement",_xlfn.XLOOKUP('Base de données'!$B92,$V:$V,$V:$V,0),"")</f>
        <v/>
      </c>
      <c r="H92" s="37" t="str">
        <f t="shared" si="6"/>
        <v/>
      </c>
      <c r="I92" s="37" t="str">
        <f>IF($J92="mouvement",_xlfn.XLOOKUP('Base de données'!$B92,$K:$K,$K:$K,0),"")</f>
        <v/>
      </c>
      <c r="J92" s="38" t="str">
        <f>IF(AND(Y92&lt;&gt;MAX(Y:Y),COUNTIF(K92:V92,'Base de données'!$B92)&gt;0),"mouvement","")</f>
        <v/>
      </c>
      <c r="K92" s="39" t="str">
        <f>IF(K$1&gt;$AE$1,"-",IFERROR(IF(DATEDIF('Base de données'!$A92,K$1,"d")&lt;&gt;0,"",'Base de données'!$B92),""))</f>
        <v>53NY9</v>
      </c>
      <c r="L92" s="39" t="str">
        <f>IF(L$1&gt;$AE$1,"-",IFERROR(IF(DATEDIF('Base de données'!$A92,L$1,"d")&lt;&gt;0,"",'Base de données'!$B92),""))</f>
        <v/>
      </c>
      <c r="M92" s="39" t="str">
        <f>IF(M$1&gt;$AE$1,"-",IFERROR(IF(DATEDIF('Base de données'!$A92,M$1,"d")&lt;&gt;0,"",'Base de données'!$B92),""))</f>
        <v/>
      </c>
      <c r="N92" s="39" t="str">
        <f>IF(N$1&gt;$AE$1,"-",IFERROR(IF(DATEDIF('Base de données'!$A92,N$1,"d")&lt;&gt;0,"",'Base de données'!$B92),""))</f>
        <v/>
      </c>
      <c r="O92" s="39" t="str">
        <f>IF(O$1&gt;$AE$1,"-",IFERROR(IF(DATEDIF('Base de données'!$A92,O$1,"d")&lt;&gt;0,"",'Base de données'!$B92),""))</f>
        <v/>
      </c>
      <c r="P92" s="39" t="str">
        <f>IF(P$1&gt;$AE$1,"-",IFERROR(IF(DATEDIF('Base de données'!$A92,P$1,"d")&lt;&gt;0,"",'Base de données'!$B92),""))</f>
        <v/>
      </c>
      <c r="Q92" s="39" t="str">
        <f>IF(Q$1&gt;$AE$1,"-",IFERROR(IF(DATEDIF('Base de données'!$A92,Q$1,"d")&lt;&gt;0,"",'Base de données'!$B92),""))</f>
        <v/>
      </c>
      <c r="R92" s="39" t="str">
        <f>IF(R$1&gt;$AE$1,"-",IFERROR(IF(DATEDIF('Base de données'!$A92,R$1,"d")&lt;&gt;0,"",'Base de données'!$B92),""))</f>
        <v/>
      </c>
      <c r="S92" s="39" t="str">
        <f>IF(S$1&gt;$AE$1,"-",IFERROR(IF(DATEDIF('Base de données'!$A92,S$1,"d")&lt;&gt;0,"",'Base de données'!$B92),""))</f>
        <v/>
      </c>
      <c r="T92" s="39" t="str">
        <f>IF(T$1&gt;$AE$1,"-",IFERROR(IF(DATEDIF('Base de données'!$A92,T$1,"d")&lt;&gt;0,"",'Base de données'!$B92),""))</f>
        <v/>
      </c>
      <c r="U92" s="39" t="str">
        <f>IF(U$1&gt;$AE$1,"-",IFERROR(IF(DATEDIF('Base de données'!$A92,U$1,"d")&lt;&gt;0,"",'Base de données'!$B92),""))</f>
        <v/>
      </c>
      <c r="V92" s="39" t="str">
        <f>IF(V$1&gt;$AE$1,"-",IFERROR(IF(DATEDIF('Base de données'!$A92,V$1,"d")&lt;&gt;0,"",'Base de données'!$B92),""))</f>
        <v/>
      </c>
      <c r="W92" s="34"/>
      <c r="X92" s="30" t="str">
        <f>'Base de données'!$C92&amp;" "&amp;'Base de données'!$D92</f>
        <v>Salmon Guillaume</v>
      </c>
      <c r="Y92" s="31">
        <f>COUNTIF('Base de données'!$B:$B,'Base de données'!$B92)</f>
        <v>12</v>
      </c>
      <c r="AA92" s="87" cm="1">
        <f t="array" aca="1" ref="AA92" ca="1">INDIRECT("'Base de données'!A" &amp; ROW(Y92))</f>
        <v>45658</v>
      </c>
      <c r="AB92" s="51" t="str" cm="1">
        <f t="array" aca="1" ref="AB92" ca="1">INDIRECT("'Base de données'!B" &amp; ROW(Z92))</f>
        <v>53NY9</v>
      </c>
    </row>
    <row r="93" spans="1:28" x14ac:dyDescent="0.3">
      <c r="A93" s="41" t="str">
        <f ca="1">IF(IF(AND($B93&lt;&gt;"-",$B93=$E93),"Entrée et sortie","-")="Entrée et sortie",'Base de données'!$B93,"-")</f>
        <v>-</v>
      </c>
      <c r="B93" s="41" t="str">
        <f t="shared" ca="1" si="7"/>
        <v>-</v>
      </c>
      <c r="C93" s="41" t="str">
        <f t="shared" ca="1" si="8"/>
        <v>-</v>
      </c>
      <c r="D93" s="41" t="str">
        <f>IF($F93="sortie en cours d'année",'Base de données'!$B93,"-")</f>
        <v>-</v>
      </c>
      <c r="E93" s="41" t="str">
        <f>IF($H93="entrée en cours d'année",'Base de données'!$B93,"-")</f>
        <v>-</v>
      </c>
      <c r="F93" s="37" t="str">
        <f t="shared" si="5"/>
        <v/>
      </c>
      <c r="G93" s="37" t="str">
        <f>IF($J93="mouvement",_xlfn.XLOOKUP('Base de données'!$B93,$V:$V,$V:$V,0),"")</f>
        <v/>
      </c>
      <c r="H93" s="37" t="str">
        <f t="shared" si="6"/>
        <v/>
      </c>
      <c r="I93" s="37" t="str">
        <f>IF($J93="mouvement",_xlfn.XLOOKUP('Base de données'!$B93,$K:$K,$K:$K,0),"")</f>
        <v/>
      </c>
      <c r="J93" s="38" t="str">
        <f>IF(AND(Y93&lt;&gt;MAX(Y:Y),COUNTIF(K93:V93,'Base de données'!$B93)&gt;0),"mouvement","")</f>
        <v/>
      </c>
      <c r="K93" s="39" t="str">
        <f>IF(K$1&gt;$AE$1,"-",IFERROR(IF(DATEDIF('Base de données'!$A93,K$1,"d")&lt;&gt;0,"",'Base de données'!$B93),""))</f>
        <v>CHYQ5</v>
      </c>
      <c r="L93" s="39" t="str">
        <f>IF(L$1&gt;$AE$1,"-",IFERROR(IF(DATEDIF('Base de données'!$A93,L$1,"d")&lt;&gt;0,"",'Base de données'!$B93),""))</f>
        <v/>
      </c>
      <c r="M93" s="39" t="str">
        <f>IF(M$1&gt;$AE$1,"-",IFERROR(IF(DATEDIF('Base de données'!$A93,M$1,"d")&lt;&gt;0,"",'Base de données'!$B93),""))</f>
        <v/>
      </c>
      <c r="N93" s="39" t="str">
        <f>IF(N$1&gt;$AE$1,"-",IFERROR(IF(DATEDIF('Base de données'!$A93,N$1,"d")&lt;&gt;0,"",'Base de données'!$B93),""))</f>
        <v/>
      </c>
      <c r="O93" s="39" t="str">
        <f>IF(O$1&gt;$AE$1,"-",IFERROR(IF(DATEDIF('Base de données'!$A93,O$1,"d")&lt;&gt;0,"",'Base de données'!$B93),""))</f>
        <v/>
      </c>
      <c r="P93" s="39" t="str">
        <f>IF(P$1&gt;$AE$1,"-",IFERROR(IF(DATEDIF('Base de données'!$A93,P$1,"d")&lt;&gt;0,"",'Base de données'!$B93),""))</f>
        <v/>
      </c>
      <c r="Q93" s="39" t="str">
        <f>IF(Q$1&gt;$AE$1,"-",IFERROR(IF(DATEDIF('Base de données'!$A93,Q$1,"d")&lt;&gt;0,"",'Base de données'!$B93),""))</f>
        <v/>
      </c>
      <c r="R93" s="39" t="str">
        <f>IF(R$1&gt;$AE$1,"-",IFERROR(IF(DATEDIF('Base de données'!$A93,R$1,"d")&lt;&gt;0,"",'Base de données'!$B93),""))</f>
        <v/>
      </c>
      <c r="S93" s="39" t="str">
        <f>IF(S$1&gt;$AE$1,"-",IFERROR(IF(DATEDIF('Base de données'!$A93,S$1,"d")&lt;&gt;0,"",'Base de données'!$B93),""))</f>
        <v/>
      </c>
      <c r="T93" s="39" t="str">
        <f>IF(T$1&gt;$AE$1,"-",IFERROR(IF(DATEDIF('Base de données'!$A93,T$1,"d")&lt;&gt;0,"",'Base de données'!$B93),""))</f>
        <v/>
      </c>
      <c r="U93" s="39" t="str">
        <f>IF(U$1&gt;$AE$1,"-",IFERROR(IF(DATEDIF('Base de données'!$A93,U$1,"d")&lt;&gt;0,"",'Base de données'!$B93),""))</f>
        <v/>
      </c>
      <c r="V93" s="39" t="str">
        <f>IF(V$1&gt;$AE$1,"-",IFERROR(IF(DATEDIF('Base de données'!$A93,V$1,"d")&lt;&gt;0,"",'Base de données'!$B93),""))</f>
        <v/>
      </c>
      <c r="W93" s="34"/>
      <c r="X93" s="30" t="str">
        <f>'Base de données'!$C93&amp;" "&amp;'Base de données'!$D93</f>
        <v>Camus Isaac</v>
      </c>
      <c r="Y93" s="31">
        <f>COUNTIF('Base de données'!$B:$B,'Base de données'!$B93)</f>
        <v>12</v>
      </c>
      <c r="AA93" s="87" cm="1">
        <f t="array" aca="1" ref="AA93" ca="1">INDIRECT("'Base de données'!A" &amp; ROW(Y93))</f>
        <v>45658</v>
      </c>
      <c r="AB93" s="51" t="str" cm="1">
        <f t="array" aca="1" ref="AB93" ca="1">INDIRECT("'Base de données'!B" &amp; ROW(Z93))</f>
        <v>CHYQ5</v>
      </c>
    </row>
    <row r="94" spans="1:28" x14ac:dyDescent="0.3">
      <c r="A94" s="41" t="str">
        <f ca="1">IF(IF(AND($B94&lt;&gt;"-",$B94=$E94),"Entrée et sortie","-")="Entrée et sortie",'Base de données'!$B94,"-")</f>
        <v>-</v>
      </c>
      <c r="B94" s="41" t="str">
        <f t="shared" ca="1" si="7"/>
        <v>-</v>
      </c>
      <c r="C94" s="41" t="str">
        <f t="shared" ca="1" si="8"/>
        <v>-</v>
      </c>
      <c r="D94" s="41" t="str">
        <f>IF($F94="sortie en cours d'année",'Base de données'!$B94,"-")</f>
        <v>-</v>
      </c>
      <c r="E94" s="41" t="str">
        <f>IF($H94="entrée en cours d'année",'Base de données'!$B94,"-")</f>
        <v>-</v>
      </c>
      <c r="F94" s="37" t="str">
        <f t="shared" si="5"/>
        <v/>
      </c>
      <c r="G94" s="37" t="str">
        <f>IF($J94="mouvement",_xlfn.XLOOKUP('Base de données'!$B94,$V:$V,$V:$V,0),"")</f>
        <v/>
      </c>
      <c r="H94" s="37" t="str">
        <f t="shared" si="6"/>
        <v/>
      </c>
      <c r="I94" s="37" t="str">
        <f>IF($J94="mouvement",_xlfn.XLOOKUP('Base de données'!$B94,$K:$K,$K:$K,0),"")</f>
        <v/>
      </c>
      <c r="J94" s="38" t="str">
        <f>IF(AND(Y94&lt;&gt;MAX(Y:Y),COUNTIF(K94:V94,'Base de données'!$B94)&gt;0),"mouvement","")</f>
        <v/>
      </c>
      <c r="K94" s="39" t="str">
        <f>IF(K$1&gt;$AE$1,"-",IFERROR(IF(DATEDIF('Base de données'!$A94,K$1,"d")&lt;&gt;0,"",'Base de données'!$B94),""))</f>
        <v>8E9LF</v>
      </c>
      <c r="L94" s="39" t="str">
        <f>IF(L$1&gt;$AE$1,"-",IFERROR(IF(DATEDIF('Base de données'!$A94,L$1,"d")&lt;&gt;0,"",'Base de données'!$B94),""))</f>
        <v/>
      </c>
      <c r="M94" s="39" t="str">
        <f>IF(M$1&gt;$AE$1,"-",IFERROR(IF(DATEDIF('Base de données'!$A94,M$1,"d")&lt;&gt;0,"",'Base de données'!$B94),""))</f>
        <v/>
      </c>
      <c r="N94" s="39" t="str">
        <f>IF(N$1&gt;$AE$1,"-",IFERROR(IF(DATEDIF('Base de données'!$A94,N$1,"d")&lt;&gt;0,"",'Base de données'!$B94),""))</f>
        <v/>
      </c>
      <c r="O94" s="39" t="str">
        <f>IF(O$1&gt;$AE$1,"-",IFERROR(IF(DATEDIF('Base de données'!$A94,O$1,"d")&lt;&gt;0,"",'Base de données'!$B94),""))</f>
        <v/>
      </c>
      <c r="P94" s="39" t="str">
        <f>IF(P$1&gt;$AE$1,"-",IFERROR(IF(DATEDIF('Base de données'!$A94,P$1,"d")&lt;&gt;0,"",'Base de données'!$B94),""))</f>
        <v/>
      </c>
      <c r="Q94" s="39" t="str">
        <f>IF(Q$1&gt;$AE$1,"-",IFERROR(IF(DATEDIF('Base de données'!$A94,Q$1,"d")&lt;&gt;0,"",'Base de données'!$B94),""))</f>
        <v/>
      </c>
      <c r="R94" s="39" t="str">
        <f>IF(R$1&gt;$AE$1,"-",IFERROR(IF(DATEDIF('Base de données'!$A94,R$1,"d")&lt;&gt;0,"",'Base de données'!$B94),""))</f>
        <v/>
      </c>
      <c r="S94" s="39" t="str">
        <f>IF(S$1&gt;$AE$1,"-",IFERROR(IF(DATEDIF('Base de données'!$A94,S$1,"d")&lt;&gt;0,"",'Base de données'!$B94),""))</f>
        <v/>
      </c>
      <c r="T94" s="39" t="str">
        <f>IF(T$1&gt;$AE$1,"-",IFERROR(IF(DATEDIF('Base de données'!$A94,T$1,"d")&lt;&gt;0,"",'Base de données'!$B94),""))</f>
        <v/>
      </c>
      <c r="U94" s="39" t="str">
        <f>IF(U$1&gt;$AE$1,"-",IFERROR(IF(DATEDIF('Base de données'!$A94,U$1,"d")&lt;&gt;0,"",'Base de données'!$B94),""))</f>
        <v/>
      </c>
      <c r="V94" s="39" t="str">
        <f>IF(V$1&gt;$AE$1,"-",IFERROR(IF(DATEDIF('Base de données'!$A94,V$1,"d")&lt;&gt;0,"",'Base de données'!$B94),""))</f>
        <v/>
      </c>
      <c r="W94" s="34"/>
      <c r="X94" s="30" t="str">
        <f>'Base de données'!$C94&amp;" "&amp;'Base de données'!$D94</f>
        <v>Baron Marcelle</v>
      </c>
      <c r="Y94" s="31">
        <f>COUNTIF('Base de données'!$B:$B,'Base de données'!$B94)</f>
        <v>12</v>
      </c>
      <c r="AA94" s="87" cm="1">
        <f t="array" aca="1" ref="AA94" ca="1">INDIRECT("'Base de données'!A" &amp; ROW(Y94))</f>
        <v>45658</v>
      </c>
      <c r="AB94" s="51" t="str" cm="1">
        <f t="array" aca="1" ref="AB94" ca="1">INDIRECT("'Base de données'!B" &amp; ROW(Z94))</f>
        <v>8E9LF</v>
      </c>
    </row>
    <row r="95" spans="1:28" x14ac:dyDescent="0.3">
      <c r="A95" s="41" t="str">
        <f ca="1">IF(IF(AND($B95&lt;&gt;"-",$B95=$E95),"Entrée et sortie","-")="Entrée et sortie",'Base de données'!$B95,"-")</f>
        <v>-</v>
      </c>
      <c r="B95" s="41" t="str">
        <f t="shared" ca="1" si="7"/>
        <v>-</v>
      </c>
      <c r="C95" s="41" t="str">
        <f t="shared" ca="1" si="8"/>
        <v>-</v>
      </c>
      <c r="D95" s="41" t="str">
        <f>IF($F95="sortie en cours d'année",'Base de données'!$B95,"-")</f>
        <v>-</v>
      </c>
      <c r="E95" s="41" t="str">
        <f>IF($H95="entrée en cours d'année",'Base de données'!$B95,"-")</f>
        <v>-</v>
      </c>
      <c r="F95" s="37" t="str">
        <f t="shared" si="5"/>
        <v/>
      </c>
      <c r="G95" s="37" t="str">
        <f>IF($J95="mouvement",_xlfn.XLOOKUP('Base de données'!$B95,$V:$V,$V:$V,0),"")</f>
        <v/>
      </c>
      <c r="H95" s="37" t="str">
        <f t="shared" si="6"/>
        <v/>
      </c>
      <c r="I95" s="37" t="str">
        <f>IF($J95="mouvement",_xlfn.XLOOKUP('Base de données'!$B95,$K:$K,$K:$K,0),"")</f>
        <v/>
      </c>
      <c r="J95" s="38" t="str">
        <f>IF(AND(Y95&lt;&gt;MAX(Y:Y),COUNTIF(K95:V95,'Base de données'!$B95)&gt;0),"mouvement","")</f>
        <v/>
      </c>
      <c r="K95" s="39" t="str">
        <f>IF(K$1&gt;$AE$1,"-",IFERROR(IF(DATEDIF('Base de données'!$A95,K$1,"d")&lt;&gt;0,"",'Base de données'!$B95),""))</f>
        <v>M5OQN</v>
      </c>
      <c r="L95" s="39" t="str">
        <f>IF(L$1&gt;$AE$1,"-",IFERROR(IF(DATEDIF('Base de données'!$A95,L$1,"d")&lt;&gt;0,"",'Base de données'!$B95),""))</f>
        <v/>
      </c>
      <c r="M95" s="39" t="str">
        <f>IF(M$1&gt;$AE$1,"-",IFERROR(IF(DATEDIF('Base de données'!$A95,M$1,"d")&lt;&gt;0,"",'Base de données'!$B95),""))</f>
        <v/>
      </c>
      <c r="N95" s="39" t="str">
        <f>IF(N$1&gt;$AE$1,"-",IFERROR(IF(DATEDIF('Base de données'!$A95,N$1,"d")&lt;&gt;0,"",'Base de données'!$B95),""))</f>
        <v/>
      </c>
      <c r="O95" s="39" t="str">
        <f>IF(O$1&gt;$AE$1,"-",IFERROR(IF(DATEDIF('Base de données'!$A95,O$1,"d")&lt;&gt;0,"",'Base de données'!$B95),""))</f>
        <v/>
      </c>
      <c r="P95" s="39" t="str">
        <f>IF(P$1&gt;$AE$1,"-",IFERROR(IF(DATEDIF('Base de données'!$A95,P$1,"d")&lt;&gt;0,"",'Base de données'!$B95),""))</f>
        <v/>
      </c>
      <c r="Q95" s="39" t="str">
        <f>IF(Q$1&gt;$AE$1,"-",IFERROR(IF(DATEDIF('Base de données'!$A95,Q$1,"d")&lt;&gt;0,"",'Base de données'!$B95),""))</f>
        <v/>
      </c>
      <c r="R95" s="39" t="str">
        <f>IF(R$1&gt;$AE$1,"-",IFERROR(IF(DATEDIF('Base de données'!$A95,R$1,"d")&lt;&gt;0,"",'Base de données'!$B95),""))</f>
        <v/>
      </c>
      <c r="S95" s="39" t="str">
        <f>IF(S$1&gt;$AE$1,"-",IFERROR(IF(DATEDIF('Base de données'!$A95,S$1,"d")&lt;&gt;0,"",'Base de données'!$B95),""))</f>
        <v/>
      </c>
      <c r="T95" s="39" t="str">
        <f>IF(T$1&gt;$AE$1,"-",IFERROR(IF(DATEDIF('Base de données'!$A95,T$1,"d")&lt;&gt;0,"",'Base de données'!$B95),""))</f>
        <v/>
      </c>
      <c r="U95" s="39" t="str">
        <f>IF(U$1&gt;$AE$1,"-",IFERROR(IF(DATEDIF('Base de données'!$A95,U$1,"d")&lt;&gt;0,"",'Base de données'!$B95),""))</f>
        <v/>
      </c>
      <c r="V95" s="39" t="str">
        <f>IF(V$1&gt;$AE$1,"-",IFERROR(IF(DATEDIF('Base de données'!$A95,V$1,"d")&lt;&gt;0,"",'Base de données'!$B95),""))</f>
        <v/>
      </c>
      <c r="W95" s="34"/>
      <c r="X95" s="30" t="str">
        <f>'Base de données'!$C95&amp;" "&amp;'Base de données'!$D95</f>
        <v>Courtois Marcel</v>
      </c>
      <c r="Y95" s="31">
        <f>COUNTIF('Base de données'!$B:$B,'Base de données'!$B95)</f>
        <v>12</v>
      </c>
      <c r="AA95" s="87" cm="1">
        <f t="array" aca="1" ref="AA95" ca="1">INDIRECT("'Base de données'!A" &amp; ROW(Y95))</f>
        <v>45658</v>
      </c>
      <c r="AB95" s="51" t="str" cm="1">
        <f t="array" aca="1" ref="AB95" ca="1">INDIRECT("'Base de données'!B" &amp; ROW(Z95))</f>
        <v>M5OQN</v>
      </c>
    </row>
    <row r="96" spans="1:28" x14ac:dyDescent="0.3">
      <c r="A96" s="41" t="str">
        <f ca="1">IF(IF(AND($B96&lt;&gt;"-",$B96=$E96),"Entrée et sortie","-")="Entrée et sortie",'Base de données'!$B96,"-")</f>
        <v>-</v>
      </c>
      <c r="B96" s="41" t="str">
        <f t="shared" ca="1" si="7"/>
        <v>-</v>
      </c>
      <c r="C96" s="41" t="str">
        <f t="shared" ca="1" si="8"/>
        <v>-</v>
      </c>
      <c r="D96" s="41" t="str">
        <f>IF($F96="sortie en cours d'année",'Base de données'!$B96,"-")</f>
        <v>-</v>
      </c>
      <c r="E96" s="41" t="str">
        <f>IF($H96="entrée en cours d'année",'Base de données'!$B96,"-")</f>
        <v>-</v>
      </c>
      <c r="F96" s="37" t="str">
        <f t="shared" si="5"/>
        <v/>
      </c>
      <c r="G96" s="37" t="str">
        <f>IF($J96="mouvement",_xlfn.XLOOKUP('Base de données'!$B96,$V:$V,$V:$V,0),"")</f>
        <v/>
      </c>
      <c r="H96" s="37" t="str">
        <f t="shared" si="6"/>
        <v/>
      </c>
      <c r="I96" s="37" t="str">
        <f>IF($J96="mouvement",_xlfn.XLOOKUP('Base de données'!$B96,$K:$K,$K:$K,0),"")</f>
        <v/>
      </c>
      <c r="J96" s="38" t="str">
        <f>IF(AND(Y96&lt;&gt;MAX(Y:Y),COUNTIF(K96:V96,'Base de données'!$B96)&gt;0),"mouvement","")</f>
        <v/>
      </c>
      <c r="K96" s="39" t="str">
        <f>IF(K$1&gt;$AE$1,"-",IFERROR(IF(DATEDIF('Base de données'!$A96,K$1,"d")&lt;&gt;0,"",'Base de données'!$B96),""))</f>
        <v>FOPU8</v>
      </c>
      <c r="L96" s="39" t="str">
        <f>IF(L$1&gt;$AE$1,"-",IFERROR(IF(DATEDIF('Base de données'!$A96,L$1,"d")&lt;&gt;0,"",'Base de données'!$B96),""))</f>
        <v/>
      </c>
      <c r="M96" s="39" t="str">
        <f>IF(M$1&gt;$AE$1,"-",IFERROR(IF(DATEDIF('Base de données'!$A96,M$1,"d")&lt;&gt;0,"",'Base de données'!$B96),""))</f>
        <v/>
      </c>
      <c r="N96" s="39" t="str">
        <f>IF(N$1&gt;$AE$1,"-",IFERROR(IF(DATEDIF('Base de données'!$A96,N$1,"d")&lt;&gt;0,"",'Base de données'!$B96),""))</f>
        <v/>
      </c>
      <c r="O96" s="39" t="str">
        <f>IF(O$1&gt;$AE$1,"-",IFERROR(IF(DATEDIF('Base de données'!$A96,O$1,"d")&lt;&gt;0,"",'Base de données'!$B96),""))</f>
        <v/>
      </c>
      <c r="P96" s="39" t="str">
        <f>IF(P$1&gt;$AE$1,"-",IFERROR(IF(DATEDIF('Base de données'!$A96,P$1,"d")&lt;&gt;0,"",'Base de données'!$B96),""))</f>
        <v/>
      </c>
      <c r="Q96" s="39" t="str">
        <f>IF(Q$1&gt;$AE$1,"-",IFERROR(IF(DATEDIF('Base de données'!$A96,Q$1,"d")&lt;&gt;0,"",'Base de données'!$B96),""))</f>
        <v/>
      </c>
      <c r="R96" s="39" t="str">
        <f>IF(R$1&gt;$AE$1,"-",IFERROR(IF(DATEDIF('Base de données'!$A96,R$1,"d")&lt;&gt;0,"",'Base de données'!$B96),""))</f>
        <v/>
      </c>
      <c r="S96" s="39" t="str">
        <f>IF(S$1&gt;$AE$1,"-",IFERROR(IF(DATEDIF('Base de données'!$A96,S$1,"d")&lt;&gt;0,"",'Base de données'!$B96),""))</f>
        <v/>
      </c>
      <c r="T96" s="39" t="str">
        <f>IF(T$1&gt;$AE$1,"-",IFERROR(IF(DATEDIF('Base de données'!$A96,T$1,"d")&lt;&gt;0,"",'Base de données'!$B96),""))</f>
        <v/>
      </c>
      <c r="U96" s="39" t="str">
        <f>IF(U$1&gt;$AE$1,"-",IFERROR(IF(DATEDIF('Base de données'!$A96,U$1,"d")&lt;&gt;0,"",'Base de données'!$B96),""))</f>
        <v/>
      </c>
      <c r="V96" s="39" t="str">
        <f>IF(V$1&gt;$AE$1,"-",IFERROR(IF(DATEDIF('Base de données'!$A96,V$1,"d")&lt;&gt;0,"",'Base de données'!$B96),""))</f>
        <v/>
      </c>
      <c r="W96" s="34"/>
      <c r="X96" s="30" t="str">
        <f>'Base de données'!$C96&amp;" "&amp;'Base de données'!$D96</f>
        <v>Boulay Pierre</v>
      </c>
      <c r="Y96" s="31">
        <f>COUNTIF('Base de données'!$B:$B,'Base de données'!$B96)</f>
        <v>12</v>
      </c>
      <c r="AA96" s="87" cm="1">
        <f t="array" aca="1" ref="AA96" ca="1">INDIRECT("'Base de données'!A" &amp; ROW(Y96))</f>
        <v>45658</v>
      </c>
      <c r="AB96" s="51" t="str" cm="1">
        <f t="array" aca="1" ref="AB96" ca="1">INDIRECT("'Base de données'!B" &amp; ROW(Z96))</f>
        <v>FOPU8</v>
      </c>
    </row>
    <row r="97" spans="1:28" x14ac:dyDescent="0.3">
      <c r="A97" s="41" t="str">
        <f ca="1">IF(IF(AND($B97&lt;&gt;"-",$B97=$E97),"Entrée et sortie","-")="Entrée et sortie",'Base de données'!$B97,"-")</f>
        <v>-</v>
      </c>
      <c r="B97" s="41" t="str">
        <f t="shared" ca="1" si="7"/>
        <v>-</v>
      </c>
      <c r="C97" s="41" t="str">
        <f t="shared" ca="1" si="8"/>
        <v>-</v>
      </c>
      <c r="D97" s="41" t="str">
        <f>IF($F97="sortie en cours d'année",'Base de données'!$B97,"-")</f>
        <v>-</v>
      </c>
      <c r="E97" s="41" t="str">
        <f>IF($H97="entrée en cours d'année",'Base de données'!$B97,"-")</f>
        <v>-</v>
      </c>
      <c r="F97" s="37" t="str">
        <f t="shared" si="5"/>
        <v/>
      </c>
      <c r="G97" s="37" t="str">
        <f>IF($J97="mouvement",_xlfn.XLOOKUP('Base de données'!$B97,$V:$V,$V:$V,0),"")</f>
        <v/>
      </c>
      <c r="H97" s="37" t="str">
        <f t="shared" si="6"/>
        <v/>
      </c>
      <c r="I97" s="37" t="str">
        <f>IF($J97="mouvement",_xlfn.XLOOKUP('Base de données'!$B97,$K:$K,$K:$K,0),"")</f>
        <v/>
      </c>
      <c r="J97" s="38" t="str">
        <f>IF(AND(Y97&lt;&gt;MAX(Y:Y),COUNTIF(K97:V97,'Base de données'!$B97)&gt;0),"mouvement","")</f>
        <v/>
      </c>
      <c r="K97" s="39" t="str">
        <f>IF(K$1&gt;$AE$1,"-",IFERROR(IF(DATEDIF('Base de données'!$A97,K$1,"d")&lt;&gt;0,"",'Base de données'!$B97),""))</f>
        <v>7JO19</v>
      </c>
      <c r="L97" s="39" t="str">
        <f>IF(L$1&gt;$AE$1,"-",IFERROR(IF(DATEDIF('Base de données'!$A97,L$1,"d")&lt;&gt;0,"",'Base de données'!$B97),""))</f>
        <v/>
      </c>
      <c r="M97" s="39" t="str">
        <f>IF(M$1&gt;$AE$1,"-",IFERROR(IF(DATEDIF('Base de données'!$A97,M$1,"d")&lt;&gt;0,"",'Base de données'!$B97),""))</f>
        <v/>
      </c>
      <c r="N97" s="39" t="str">
        <f>IF(N$1&gt;$AE$1,"-",IFERROR(IF(DATEDIF('Base de données'!$A97,N$1,"d")&lt;&gt;0,"",'Base de données'!$B97),""))</f>
        <v/>
      </c>
      <c r="O97" s="39" t="str">
        <f>IF(O$1&gt;$AE$1,"-",IFERROR(IF(DATEDIF('Base de données'!$A97,O$1,"d")&lt;&gt;0,"",'Base de données'!$B97),""))</f>
        <v/>
      </c>
      <c r="P97" s="39" t="str">
        <f>IF(P$1&gt;$AE$1,"-",IFERROR(IF(DATEDIF('Base de données'!$A97,P$1,"d")&lt;&gt;0,"",'Base de données'!$B97),""))</f>
        <v/>
      </c>
      <c r="Q97" s="39" t="str">
        <f>IF(Q$1&gt;$AE$1,"-",IFERROR(IF(DATEDIF('Base de données'!$A97,Q$1,"d")&lt;&gt;0,"",'Base de données'!$B97),""))</f>
        <v/>
      </c>
      <c r="R97" s="39" t="str">
        <f>IF(R$1&gt;$AE$1,"-",IFERROR(IF(DATEDIF('Base de données'!$A97,R$1,"d")&lt;&gt;0,"",'Base de données'!$B97),""))</f>
        <v/>
      </c>
      <c r="S97" s="39" t="str">
        <f>IF(S$1&gt;$AE$1,"-",IFERROR(IF(DATEDIF('Base de données'!$A97,S$1,"d")&lt;&gt;0,"",'Base de données'!$B97),""))</f>
        <v/>
      </c>
      <c r="T97" s="39" t="str">
        <f>IF(T$1&gt;$AE$1,"-",IFERROR(IF(DATEDIF('Base de données'!$A97,T$1,"d")&lt;&gt;0,"",'Base de données'!$B97),""))</f>
        <v/>
      </c>
      <c r="U97" s="39" t="str">
        <f>IF(U$1&gt;$AE$1,"-",IFERROR(IF(DATEDIF('Base de données'!$A97,U$1,"d")&lt;&gt;0,"",'Base de données'!$B97),""))</f>
        <v/>
      </c>
      <c r="V97" s="39" t="str">
        <f>IF(V$1&gt;$AE$1,"-",IFERROR(IF(DATEDIF('Base de données'!$A97,V$1,"d")&lt;&gt;0,"",'Base de données'!$B97),""))</f>
        <v/>
      </c>
      <c r="W97" s="34"/>
      <c r="X97" s="30" t="str">
        <f>'Base de données'!$C97&amp;" "&amp;'Base de données'!$D97</f>
        <v>Lefebvre Richard</v>
      </c>
      <c r="Y97" s="31">
        <f>COUNTIF('Base de données'!$B:$B,'Base de données'!$B97)</f>
        <v>12</v>
      </c>
      <c r="AA97" s="87" cm="1">
        <f t="array" aca="1" ref="AA97" ca="1">INDIRECT("'Base de données'!A" &amp; ROW(Y97))</f>
        <v>45658</v>
      </c>
      <c r="AB97" s="51" t="str" cm="1">
        <f t="array" aca="1" ref="AB97" ca="1">INDIRECT("'Base de données'!B" &amp; ROW(Z97))</f>
        <v>7JO19</v>
      </c>
    </row>
    <row r="98" spans="1:28" x14ac:dyDescent="0.3">
      <c r="A98" s="41" t="str">
        <f ca="1">IF(IF(AND($B98&lt;&gt;"-",$B98=$E98),"Entrée et sortie","-")="Entrée et sortie",'Base de données'!$B98,"-")</f>
        <v>-</v>
      </c>
      <c r="B98" s="41" t="str">
        <f t="shared" ca="1" si="7"/>
        <v>-</v>
      </c>
      <c r="C98" s="41" t="str">
        <f t="shared" ca="1" si="8"/>
        <v>-</v>
      </c>
      <c r="D98" s="41" t="str">
        <f>IF($F98="sortie en cours d'année",'Base de données'!$B98,"-")</f>
        <v>-</v>
      </c>
      <c r="E98" s="41" t="str">
        <f>IF($H98="entrée en cours d'année",'Base de données'!$B98,"-")</f>
        <v>-</v>
      </c>
      <c r="F98" s="37" t="str">
        <f t="shared" si="5"/>
        <v/>
      </c>
      <c r="G98" s="37" t="str">
        <f>IF($J98="mouvement",_xlfn.XLOOKUP('Base de données'!$B98,$V:$V,$V:$V,0),"")</f>
        <v/>
      </c>
      <c r="H98" s="37" t="str">
        <f t="shared" si="6"/>
        <v/>
      </c>
      <c r="I98" s="37" t="str">
        <f>IF($J98="mouvement",_xlfn.XLOOKUP('Base de données'!$B98,$K:$K,$K:$K,0),"")</f>
        <v/>
      </c>
      <c r="J98" s="38" t="str">
        <f>IF(AND(Y98&lt;&gt;MAX(Y:Y),COUNTIF(K98:V98,'Base de données'!$B98)&gt;0),"mouvement","")</f>
        <v/>
      </c>
      <c r="K98" s="39" t="str">
        <f>IF(K$1&gt;$AE$1,"-",IFERROR(IF(DATEDIF('Base de données'!$A98,K$1,"d")&lt;&gt;0,"",'Base de données'!$B98),""))</f>
        <v>NNRI4</v>
      </c>
      <c r="L98" s="39" t="str">
        <f>IF(L$1&gt;$AE$1,"-",IFERROR(IF(DATEDIF('Base de données'!$A98,L$1,"d")&lt;&gt;0,"",'Base de données'!$B98),""))</f>
        <v/>
      </c>
      <c r="M98" s="39" t="str">
        <f>IF(M$1&gt;$AE$1,"-",IFERROR(IF(DATEDIF('Base de données'!$A98,M$1,"d")&lt;&gt;0,"",'Base de données'!$B98),""))</f>
        <v/>
      </c>
      <c r="N98" s="39" t="str">
        <f>IF(N$1&gt;$AE$1,"-",IFERROR(IF(DATEDIF('Base de données'!$A98,N$1,"d")&lt;&gt;0,"",'Base de données'!$B98),""))</f>
        <v/>
      </c>
      <c r="O98" s="39" t="str">
        <f>IF(O$1&gt;$AE$1,"-",IFERROR(IF(DATEDIF('Base de données'!$A98,O$1,"d")&lt;&gt;0,"",'Base de données'!$B98),""))</f>
        <v/>
      </c>
      <c r="P98" s="39" t="str">
        <f>IF(P$1&gt;$AE$1,"-",IFERROR(IF(DATEDIF('Base de données'!$A98,P$1,"d")&lt;&gt;0,"",'Base de données'!$B98),""))</f>
        <v/>
      </c>
      <c r="Q98" s="39" t="str">
        <f>IF(Q$1&gt;$AE$1,"-",IFERROR(IF(DATEDIF('Base de données'!$A98,Q$1,"d")&lt;&gt;0,"",'Base de données'!$B98),""))</f>
        <v/>
      </c>
      <c r="R98" s="39" t="str">
        <f>IF(R$1&gt;$AE$1,"-",IFERROR(IF(DATEDIF('Base de données'!$A98,R$1,"d")&lt;&gt;0,"",'Base de données'!$B98),""))</f>
        <v/>
      </c>
      <c r="S98" s="39" t="str">
        <f>IF(S$1&gt;$AE$1,"-",IFERROR(IF(DATEDIF('Base de données'!$A98,S$1,"d")&lt;&gt;0,"",'Base de données'!$B98),""))</f>
        <v/>
      </c>
      <c r="T98" s="39" t="str">
        <f>IF(T$1&gt;$AE$1,"-",IFERROR(IF(DATEDIF('Base de données'!$A98,T$1,"d")&lt;&gt;0,"",'Base de données'!$B98),""))</f>
        <v/>
      </c>
      <c r="U98" s="39" t="str">
        <f>IF(U$1&gt;$AE$1,"-",IFERROR(IF(DATEDIF('Base de données'!$A98,U$1,"d")&lt;&gt;0,"",'Base de données'!$B98),""))</f>
        <v/>
      </c>
      <c r="V98" s="39" t="str">
        <f>IF(V$1&gt;$AE$1,"-",IFERROR(IF(DATEDIF('Base de données'!$A98,V$1,"d")&lt;&gt;0,"",'Base de données'!$B98),""))</f>
        <v/>
      </c>
      <c r="W98" s="34"/>
      <c r="X98" s="30" t="str">
        <f>'Base de données'!$C98&amp;" "&amp;'Base de données'!$D98</f>
        <v>Rousseau Odette</v>
      </c>
      <c r="Y98" s="31">
        <f>COUNTIF('Base de données'!$B:$B,'Base de données'!$B98)</f>
        <v>12</v>
      </c>
      <c r="AA98" s="87" cm="1">
        <f t="array" aca="1" ref="AA98" ca="1">INDIRECT("'Base de données'!A" &amp; ROW(Y98))</f>
        <v>45658</v>
      </c>
      <c r="AB98" s="51" t="str" cm="1">
        <f t="array" aca="1" ref="AB98" ca="1">INDIRECT("'Base de données'!B" &amp; ROW(Z98))</f>
        <v>NNRI4</v>
      </c>
    </row>
    <row r="99" spans="1:28" x14ac:dyDescent="0.3">
      <c r="A99" s="41" t="str">
        <f ca="1">IF(IF(AND($B99&lt;&gt;"-",$B99=$E99),"Entrée et sortie","-")="Entrée et sortie",'Base de données'!$B99,"-")</f>
        <v>-</v>
      </c>
      <c r="B99" s="41" t="str">
        <f t="shared" ca="1" si="7"/>
        <v>-</v>
      </c>
      <c r="C99" s="41" t="str">
        <f t="shared" ca="1" si="8"/>
        <v>-</v>
      </c>
      <c r="D99" s="41" t="str">
        <f>IF($F99="sortie en cours d'année",'Base de données'!$B99,"-")</f>
        <v>-</v>
      </c>
      <c r="E99" s="41" t="str">
        <f>IF($H99="entrée en cours d'année",'Base de données'!$B99,"-")</f>
        <v>-</v>
      </c>
      <c r="F99" s="37" t="str">
        <f t="shared" si="5"/>
        <v/>
      </c>
      <c r="G99" s="37" t="str">
        <f>IF($J99="mouvement",_xlfn.XLOOKUP('Base de données'!$B99,$V:$V,$V:$V,0),"")</f>
        <v/>
      </c>
      <c r="H99" s="37" t="str">
        <f t="shared" si="6"/>
        <v/>
      </c>
      <c r="I99" s="37" t="str">
        <f>IF($J99="mouvement",_xlfn.XLOOKUP('Base de données'!$B99,$K:$K,$K:$K,0),"")</f>
        <v/>
      </c>
      <c r="J99" s="38" t="str">
        <f>IF(AND(Y99&lt;&gt;MAX(Y:Y),COUNTIF(K99:V99,'Base de données'!$B99)&gt;0),"mouvement","")</f>
        <v/>
      </c>
      <c r="K99" s="39" t="str">
        <f>IF(K$1&gt;$AE$1,"-",IFERROR(IF(DATEDIF('Base de données'!$A99,K$1,"d")&lt;&gt;0,"",'Base de données'!$B99),""))</f>
        <v>FAZGD</v>
      </c>
      <c r="L99" s="39" t="str">
        <f>IF(L$1&gt;$AE$1,"-",IFERROR(IF(DATEDIF('Base de données'!$A99,L$1,"d")&lt;&gt;0,"",'Base de données'!$B99),""))</f>
        <v/>
      </c>
      <c r="M99" s="39" t="str">
        <f>IF(M$1&gt;$AE$1,"-",IFERROR(IF(DATEDIF('Base de données'!$A99,M$1,"d")&lt;&gt;0,"",'Base de données'!$B99),""))</f>
        <v/>
      </c>
      <c r="N99" s="39" t="str">
        <f>IF(N$1&gt;$AE$1,"-",IFERROR(IF(DATEDIF('Base de données'!$A99,N$1,"d")&lt;&gt;0,"",'Base de données'!$B99),""))</f>
        <v/>
      </c>
      <c r="O99" s="39" t="str">
        <f>IF(O$1&gt;$AE$1,"-",IFERROR(IF(DATEDIF('Base de données'!$A99,O$1,"d")&lt;&gt;0,"",'Base de données'!$B99),""))</f>
        <v/>
      </c>
      <c r="P99" s="39" t="str">
        <f>IF(P$1&gt;$AE$1,"-",IFERROR(IF(DATEDIF('Base de données'!$A99,P$1,"d")&lt;&gt;0,"",'Base de données'!$B99),""))</f>
        <v/>
      </c>
      <c r="Q99" s="39" t="str">
        <f>IF(Q$1&gt;$AE$1,"-",IFERROR(IF(DATEDIF('Base de données'!$A99,Q$1,"d")&lt;&gt;0,"",'Base de données'!$B99),""))</f>
        <v/>
      </c>
      <c r="R99" s="39" t="str">
        <f>IF(R$1&gt;$AE$1,"-",IFERROR(IF(DATEDIF('Base de données'!$A99,R$1,"d")&lt;&gt;0,"",'Base de données'!$B99),""))</f>
        <v/>
      </c>
      <c r="S99" s="39" t="str">
        <f>IF(S$1&gt;$AE$1,"-",IFERROR(IF(DATEDIF('Base de données'!$A99,S$1,"d")&lt;&gt;0,"",'Base de données'!$B99),""))</f>
        <v/>
      </c>
      <c r="T99" s="39" t="str">
        <f>IF(T$1&gt;$AE$1,"-",IFERROR(IF(DATEDIF('Base de données'!$A99,T$1,"d")&lt;&gt;0,"",'Base de données'!$B99),""))</f>
        <v/>
      </c>
      <c r="U99" s="39" t="str">
        <f>IF(U$1&gt;$AE$1,"-",IFERROR(IF(DATEDIF('Base de données'!$A99,U$1,"d")&lt;&gt;0,"",'Base de données'!$B99),""))</f>
        <v/>
      </c>
      <c r="V99" s="39" t="str">
        <f>IF(V$1&gt;$AE$1,"-",IFERROR(IF(DATEDIF('Base de données'!$A99,V$1,"d")&lt;&gt;0,"",'Base de données'!$B99),""))</f>
        <v/>
      </c>
      <c r="W99" s="34"/>
      <c r="X99" s="30" t="str">
        <f>'Base de données'!$C99&amp;" "&amp;'Base de données'!$D99</f>
        <v>Pinto Capucine</v>
      </c>
      <c r="Y99" s="31">
        <f>COUNTIF('Base de données'!$B:$B,'Base de données'!$B99)</f>
        <v>12</v>
      </c>
      <c r="AA99" s="87" cm="1">
        <f t="array" aca="1" ref="AA99" ca="1">INDIRECT("'Base de données'!A" &amp; ROW(Y99))</f>
        <v>45658</v>
      </c>
      <c r="AB99" s="51" t="str" cm="1">
        <f t="array" aca="1" ref="AB99" ca="1">INDIRECT("'Base de données'!B" &amp; ROW(Z99))</f>
        <v>FAZGD</v>
      </c>
    </row>
    <row r="100" spans="1:28" x14ac:dyDescent="0.3">
      <c r="A100" s="41" t="str">
        <f ca="1">IF(IF(AND($B100&lt;&gt;"-",$B100=$E100),"Entrée et sortie","-")="Entrée et sortie",'Base de données'!$B100,"-")</f>
        <v>-</v>
      </c>
      <c r="B100" s="41" t="str">
        <f t="shared" ca="1" si="7"/>
        <v>-</v>
      </c>
      <c r="C100" s="41" t="str">
        <f t="shared" ca="1" si="8"/>
        <v>-</v>
      </c>
      <c r="D100" s="41" t="str">
        <f>IF($F100="sortie en cours d'année",'Base de données'!$B100,"-")</f>
        <v>-</v>
      </c>
      <c r="E100" s="41" t="str">
        <f>IF($H100="entrée en cours d'année",'Base de données'!$B100,"-")</f>
        <v>-</v>
      </c>
      <c r="F100" s="37" t="str">
        <f t="shared" si="5"/>
        <v/>
      </c>
      <c r="G100" s="37" t="str">
        <f>IF($J100="mouvement",_xlfn.XLOOKUP('Base de données'!$B100,$V:$V,$V:$V,0),"")</f>
        <v/>
      </c>
      <c r="H100" s="37" t="str">
        <f t="shared" si="6"/>
        <v/>
      </c>
      <c r="I100" s="37" t="str">
        <f>IF($J100="mouvement",_xlfn.XLOOKUP('Base de données'!$B100,$K:$K,$K:$K,0),"")</f>
        <v/>
      </c>
      <c r="J100" s="38" t="str">
        <f>IF(AND(Y100&lt;&gt;MAX(Y:Y),COUNTIF(K100:V100,'Base de données'!$B100)&gt;0),"mouvement","")</f>
        <v/>
      </c>
      <c r="K100" s="39" t="str">
        <f>IF(K$1&gt;$AE$1,"-",IFERROR(IF(DATEDIF('Base de données'!$A100,K$1,"d")&lt;&gt;0,"",'Base de données'!$B100),""))</f>
        <v>K17K2</v>
      </c>
      <c r="L100" s="39" t="str">
        <f>IF(L$1&gt;$AE$1,"-",IFERROR(IF(DATEDIF('Base de données'!$A100,L$1,"d")&lt;&gt;0,"",'Base de données'!$B100),""))</f>
        <v/>
      </c>
      <c r="M100" s="39" t="str">
        <f>IF(M$1&gt;$AE$1,"-",IFERROR(IF(DATEDIF('Base de données'!$A100,M$1,"d")&lt;&gt;0,"",'Base de données'!$B100),""))</f>
        <v/>
      </c>
      <c r="N100" s="39" t="str">
        <f>IF(N$1&gt;$AE$1,"-",IFERROR(IF(DATEDIF('Base de données'!$A100,N$1,"d")&lt;&gt;0,"",'Base de données'!$B100),""))</f>
        <v/>
      </c>
      <c r="O100" s="39" t="str">
        <f>IF(O$1&gt;$AE$1,"-",IFERROR(IF(DATEDIF('Base de données'!$A100,O$1,"d")&lt;&gt;0,"",'Base de données'!$B100),""))</f>
        <v/>
      </c>
      <c r="P100" s="39" t="str">
        <f>IF(P$1&gt;$AE$1,"-",IFERROR(IF(DATEDIF('Base de données'!$A100,P$1,"d")&lt;&gt;0,"",'Base de données'!$B100),""))</f>
        <v/>
      </c>
      <c r="Q100" s="39" t="str">
        <f>IF(Q$1&gt;$AE$1,"-",IFERROR(IF(DATEDIF('Base de données'!$A100,Q$1,"d")&lt;&gt;0,"",'Base de données'!$B100),""))</f>
        <v/>
      </c>
      <c r="R100" s="39" t="str">
        <f>IF(R$1&gt;$AE$1,"-",IFERROR(IF(DATEDIF('Base de données'!$A100,R$1,"d")&lt;&gt;0,"",'Base de données'!$B100),""))</f>
        <v/>
      </c>
      <c r="S100" s="39" t="str">
        <f>IF(S$1&gt;$AE$1,"-",IFERROR(IF(DATEDIF('Base de données'!$A100,S$1,"d")&lt;&gt;0,"",'Base de données'!$B100),""))</f>
        <v/>
      </c>
      <c r="T100" s="39" t="str">
        <f>IF(T$1&gt;$AE$1,"-",IFERROR(IF(DATEDIF('Base de données'!$A100,T$1,"d")&lt;&gt;0,"",'Base de données'!$B100),""))</f>
        <v/>
      </c>
      <c r="U100" s="39" t="str">
        <f>IF(U$1&gt;$AE$1,"-",IFERROR(IF(DATEDIF('Base de données'!$A100,U$1,"d")&lt;&gt;0,"",'Base de données'!$B100),""))</f>
        <v/>
      </c>
      <c r="V100" s="39" t="str">
        <f>IF(V$1&gt;$AE$1,"-",IFERROR(IF(DATEDIF('Base de données'!$A100,V$1,"d")&lt;&gt;0,"",'Base de données'!$B100),""))</f>
        <v/>
      </c>
      <c r="W100" s="34"/>
      <c r="X100" s="30" t="str">
        <f>'Base de données'!$C100&amp;" "&amp;'Base de données'!$D100</f>
        <v>Arnaud Capucine</v>
      </c>
      <c r="Y100" s="31">
        <f>COUNTIF('Base de données'!$B:$B,'Base de données'!$B100)</f>
        <v>12</v>
      </c>
      <c r="AA100" s="87" cm="1">
        <f t="array" aca="1" ref="AA100" ca="1">INDIRECT("'Base de données'!A" &amp; ROW(Y100))</f>
        <v>45658</v>
      </c>
      <c r="AB100" s="51" t="str" cm="1">
        <f t="array" aca="1" ref="AB100" ca="1">INDIRECT("'Base de données'!B" &amp; ROW(Z100))</f>
        <v>K17K2</v>
      </c>
    </row>
    <row r="101" spans="1:28" x14ac:dyDescent="0.3">
      <c r="A101" s="41" t="str">
        <f ca="1">IF(IF(AND($B101&lt;&gt;"-",$B101=$E101),"Entrée et sortie","-")="Entrée et sortie",'Base de données'!$B101,"-")</f>
        <v>-</v>
      </c>
      <c r="B101" s="41" t="str">
        <f t="shared" ca="1" si="7"/>
        <v>-</v>
      </c>
      <c r="C101" s="41" t="str">
        <f t="shared" ca="1" si="8"/>
        <v>-</v>
      </c>
      <c r="D101" s="41" t="str">
        <f>IF($F101="sortie en cours d'année",'Base de données'!$B101,"-")</f>
        <v>-</v>
      </c>
      <c r="E101" s="41" t="str">
        <f>IF($H101="entrée en cours d'année",'Base de données'!$B101,"-")</f>
        <v>-</v>
      </c>
      <c r="F101" s="37" t="str">
        <f t="shared" si="5"/>
        <v/>
      </c>
      <c r="G101" s="37" t="str">
        <f>IF($J101="mouvement",_xlfn.XLOOKUP('Base de données'!$B101,$V:$V,$V:$V,0),"")</f>
        <v/>
      </c>
      <c r="H101" s="37" t="str">
        <f t="shared" si="6"/>
        <v/>
      </c>
      <c r="I101" s="37" t="str">
        <f>IF($J101="mouvement",_xlfn.XLOOKUP('Base de données'!$B101,$K:$K,$K:$K,0),"")</f>
        <v/>
      </c>
      <c r="J101" s="38" t="str">
        <f>IF(AND(Y101&lt;&gt;MAX(Y:Y),COUNTIF(K101:V101,'Base de données'!$B101)&gt;0),"mouvement","")</f>
        <v/>
      </c>
      <c r="K101" s="39" t="str">
        <f>IF(K$1&gt;$AE$1,"-",IFERROR(IF(DATEDIF('Base de données'!$A101,K$1,"d")&lt;&gt;0,"",'Base de données'!$B101),""))</f>
        <v>SV587</v>
      </c>
      <c r="L101" s="39" t="str">
        <f>IF(L$1&gt;$AE$1,"-",IFERROR(IF(DATEDIF('Base de données'!$A101,L$1,"d")&lt;&gt;0,"",'Base de données'!$B101),""))</f>
        <v/>
      </c>
      <c r="M101" s="39" t="str">
        <f>IF(M$1&gt;$AE$1,"-",IFERROR(IF(DATEDIF('Base de données'!$A101,M$1,"d")&lt;&gt;0,"",'Base de données'!$B101),""))</f>
        <v/>
      </c>
      <c r="N101" s="39" t="str">
        <f>IF(N$1&gt;$AE$1,"-",IFERROR(IF(DATEDIF('Base de données'!$A101,N$1,"d")&lt;&gt;0,"",'Base de données'!$B101),""))</f>
        <v/>
      </c>
      <c r="O101" s="39" t="str">
        <f>IF(O$1&gt;$AE$1,"-",IFERROR(IF(DATEDIF('Base de données'!$A101,O$1,"d")&lt;&gt;0,"",'Base de données'!$B101),""))</f>
        <v/>
      </c>
      <c r="P101" s="39" t="str">
        <f>IF(P$1&gt;$AE$1,"-",IFERROR(IF(DATEDIF('Base de données'!$A101,P$1,"d")&lt;&gt;0,"",'Base de données'!$B101),""))</f>
        <v/>
      </c>
      <c r="Q101" s="39" t="str">
        <f>IF(Q$1&gt;$AE$1,"-",IFERROR(IF(DATEDIF('Base de données'!$A101,Q$1,"d")&lt;&gt;0,"",'Base de données'!$B101),""))</f>
        <v/>
      </c>
      <c r="R101" s="39" t="str">
        <f>IF(R$1&gt;$AE$1,"-",IFERROR(IF(DATEDIF('Base de données'!$A101,R$1,"d")&lt;&gt;0,"",'Base de données'!$B101),""))</f>
        <v/>
      </c>
      <c r="S101" s="39" t="str">
        <f>IF(S$1&gt;$AE$1,"-",IFERROR(IF(DATEDIF('Base de données'!$A101,S$1,"d")&lt;&gt;0,"",'Base de données'!$B101),""))</f>
        <v/>
      </c>
      <c r="T101" s="39" t="str">
        <f>IF(T$1&gt;$AE$1,"-",IFERROR(IF(DATEDIF('Base de données'!$A101,T$1,"d")&lt;&gt;0,"",'Base de données'!$B101),""))</f>
        <v/>
      </c>
      <c r="U101" s="39" t="str">
        <f>IF(U$1&gt;$AE$1,"-",IFERROR(IF(DATEDIF('Base de données'!$A101,U$1,"d")&lt;&gt;0,"",'Base de données'!$B101),""))</f>
        <v/>
      </c>
      <c r="V101" s="39" t="str">
        <f>IF(V$1&gt;$AE$1,"-",IFERROR(IF(DATEDIF('Base de données'!$A101,V$1,"d")&lt;&gt;0,"",'Base de données'!$B101),""))</f>
        <v/>
      </c>
      <c r="W101" s="34"/>
      <c r="X101" s="30" t="str">
        <f>'Base de données'!$C101&amp;" "&amp;'Base de données'!$D101</f>
        <v>De Oliveira Geneviève</v>
      </c>
      <c r="Y101" s="31">
        <f>COUNTIF('Base de données'!$B:$B,'Base de données'!$B101)</f>
        <v>12</v>
      </c>
      <c r="AA101" s="87" cm="1">
        <f t="array" aca="1" ref="AA101" ca="1">INDIRECT("'Base de données'!A" &amp; ROW(Y101))</f>
        <v>45658</v>
      </c>
      <c r="AB101" s="51" t="str" cm="1">
        <f t="array" aca="1" ref="AB101" ca="1">INDIRECT("'Base de données'!B" &amp; ROW(Z101))</f>
        <v>SV587</v>
      </c>
    </row>
    <row r="102" spans="1:28" x14ac:dyDescent="0.3">
      <c r="A102" s="41" t="str">
        <f ca="1">IF(IF(AND($B102&lt;&gt;"-",$B102=$E102),"Entrée et sortie","-")="Entrée et sortie",'Base de données'!$B102,"-")</f>
        <v>-</v>
      </c>
      <c r="B102" s="41" t="str">
        <f t="shared" ca="1" si="7"/>
        <v>-</v>
      </c>
      <c r="C102" s="41" t="str">
        <f t="shared" ca="1" si="8"/>
        <v>-</v>
      </c>
      <c r="D102" s="41" t="str">
        <f>IF($F102="sortie en cours d'année",'Base de données'!$B102,"-")</f>
        <v>-</v>
      </c>
      <c r="E102" s="41" t="str">
        <f>IF($H102="entrée en cours d'année",'Base de données'!$B102,"-")</f>
        <v>-</v>
      </c>
      <c r="F102" s="37" t="str">
        <f t="shared" si="5"/>
        <v/>
      </c>
      <c r="G102" s="37" t="str">
        <f>IF($J102="mouvement",_xlfn.XLOOKUP('Base de données'!$B102,$V:$V,$V:$V,0),"")</f>
        <v/>
      </c>
      <c r="H102" s="37" t="str">
        <f t="shared" si="6"/>
        <v/>
      </c>
      <c r="I102" s="37" t="str">
        <f>IF($J102="mouvement",_xlfn.XLOOKUP('Base de données'!$B102,$K:$K,$K:$K,0),"")</f>
        <v/>
      </c>
      <c r="J102" s="38" t="str">
        <f>IF(AND(Y102&lt;&gt;MAX(Y:Y),COUNTIF(K102:V102,'Base de données'!$B102)&gt;0),"mouvement","")</f>
        <v/>
      </c>
      <c r="K102" s="39" t="str">
        <f>IF(K$1&gt;$AE$1,"-",IFERROR(IF(DATEDIF('Base de données'!$A102,K$1,"d")&lt;&gt;0,"",'Base de données'!$B102),""))</f>
        <v>KGFAN</v>
      </c>
      <c r="L102" s="39" t="str">
        <f>IF(L$1&gt;$AE$1,"-",IFERROR(IF(DATEDIF('Base de données'!$A102,L$1,"d")&lt;&gt;0,"",'Base de données'!$B102),""))</f>
        <v/>
      </c>
      <c r="M102" s="39" t="str">
        <f>IF(M$1&gt;$AE$1,"-",IFERROR(IF(DATEDIF('Base de données'!$A102,M$1,"d")&lt;&gt;0,"",'Base de données'!$B102),""))</f>
        <v/>
      </c>
      <c r="N102" s="39" t="str">
        <f>IF(N$1&gt;$AE$1,"-",IFERROR(IF(DATEDIF('Base de données'!$A102,N$1,"d")&lt;&gt;0,"",'Base de données'!$B102),""))</f>
        <v/>
      </c>
      <c r="O102" s="39" t="str">
        <f>IF(O$1&gt;$AE$1,"-",IFERROR(IF(DATEDIF('Base de données'!$A102,O$1,"d")&lt;&gt;0,"",'Base de données'!$B102),""))</f>
        <v/>
      </c>
      <c r="P102" s="39" t="str">
        <f>IF(P$1&gt;$AE$1,"-",IFERROR(IF(DATEDIF('Base de données'!$A102,P$1,"d")&lt;&gt;0,"",'Base de données'!$B102),""))</f>
        <v/>
      </c>
      <c r="Q102" s="39" t="str">
        <f>IF(Q$1&gt;$AE$1,"-",IFERROR(IF(DATEDIF('Base de données'!$A102,Q$1,"d")&lt;&gt;0,"",'Base de données'!$B102),""))</f>
        <v/>
      </c>
      <c r="R102" s="39" t="str">
        <f>IF(R$1&gt;$AE$1,"-",IFERROR(IF(DATEDIF('Base de données'!$A102,R$1,"d")&lt;&gt;0,"",'Base de données'!$B102),""))</f>
        <v/>
      </c>
      <c r="S102" s="39" t="str">
        <f>IF(S$1&gt;$AE$1,"-",IFERROR(IF(DATEDIF('Base de données'!$A102,S$1,"d")&lt;&gt;0,"",'Base de données'!$B102),""))</f>
        <v/>
      </c>
      <c r="T102" s="39" t="str">
        <f>IF(T$1&gt;$AE$1,"-",IFERROR(IF(DATEDIF('Base de données'!$A102,T$1,"d")&lt;&gt;0,"",'Base de données'!$B102),""))</f>
        <v/>
      </c>
      <c r="U102" s="39" t="str">
        <f>IF(U$1&gt;$AE$1,"-",IFERROR(IF(DATEDIF('Base de données'!$A102,U$1,"d")&lt;&gt;0,"",'Base de données'!$B102),""))</f>
        <v/>
      </c>
      <c r="V102" s="39" t="str">
        <f>IF(V$1&gt;$AE$1,"-",IFERROR(IF(DATEDIF('Base de données'!$A102,V$1,"d")&lt;&gt;0,"",'Base de données'!$B102),""))</f>
        <v/>
      </c>
      <c r="W102" s="34"/>
      <c r="X102" s="30" t="str">
        <f>'Base de données'!$C102&amp;" "&amp;'Base de données'!$D102</f>
        <v>Gilbert William</v>
      </c>
      <c r="Y102" s="31">
        <f>COUNTIF('Base de données'!$B:$B,'Base de données'!$B102)</f>
        <v>12</v>
      </c>
      <c r="AA102" s="87" cm="1">
        <f t="array" aca="1" ref="AA102" ca="1">INDIRECT("'Base de données'!A" &amp; ROW(Y102))</f>
        <v>45658</v>
      </c>
      <c r="AB102" s="51" t="str" cm="1">
        <f t="array" aca="1" ref="AB102" ca="1">INDIRECT("'Base de données'!B" &amp; ROW(Z102))</f>
        <v>KGFAN</v>
      </c>
    </row>
    <row r="103" spans="1:28" x14ac:dyDescent="0.3">
      <c r="A103" s="41" t="str">
        <f ca="1">IF(IF(AND($B103&lt;&gt;"-",$B103=$E103),"Entrée et sortie","-")="Entrée et sortie",'Base de données'!$B103,"-")</f>
        <v>-</v>
      </c>
      <c r="B103" s="41" t="str">
        <f t="shared" ca="1" si="7"/>
        <v>-</v>
      </c>
      <c r="C103" s="41" t="str">
        <f t="shared" ca="1" si="8"/>
        <v>-</v>
      </c>
      <c r="D103" s="41" t="str">
        <f>IF($F103="sortie en cours d'année",'Base de données'!$B103,"-")</f>
        <v>-</v>
      </c>
      <c r="E103" s="41" t="str">
        <f>IF($H103="entrée en cours d'année",'Base de données'!$B103,"-")</f>
        <v>-</v>
      </c>
      <c r="F103" s="37" t="str">
        <f t="shared" si="5"/>
        <v/>
      </c>
      <c r="G103" s="37" t="str">
        <f>IF($J103="mouvement",_xlfn.XLOOKUP('Base de données'!$B103,$V:$V,$V:$V,0),"")</f>
        <v/>
      </c>
      <c r="H103" s="37" t="str">
        <f t="shared" si="6"/>
        <v/>
      </c>
      <c r="I103" s="37" t="str">
        <f>IF($J103="mouvement",_xlfn.XLOOKUP('Base de données'!$B103,$K:$K,$K:$K,0),"")</f>
        <v/>
      </c>
      <c r="J103" s="38" t="str">
        <f>IF(AND(Y103&lt;&gt;MAX(Y:Y),COUNTIF(K103:V103,'Base de données'!$B103)&gt;0),"mouvement","")</f>
        <v/>
      </c>
      <c r="K103" s="39" t="str">
        <f>IF(K$1&gt;$AE$1,"-",IFERROR(IF(DATEDIF('Base de données'!$A103,K$1,"d")&lt;&gt;0,"",'Base de données'!$B103),""))</f>
        <v>97B98</v>
      </c>
      <c r="L103" s="39" t="str">
        <f>IF(L$1&gt;$AE$1,"-",IFERROR(IF(DATEDIF('Base de données'!$A103,L$1,"d")&lt;&gt;0,"",'Base de données'!$B103),""))</f>
        <v/>
      </c>
      <c r="M103" s="39" t="str">
        <f>IF(M$1&gt;$AE$1,"-",IFERROR(IF(DATEDIF('Base de données'!$A103,M$1,"d")&lt;&gt;0,"",'Base de données'!$B103),""))</f>
        <v/>
      </c>
      <c r="N103" s="39" t="str">
        <f>IF(N$1&gt;$AE$1,"-",IFERROR(IF(DATEDIF('Base de données'!$A103,N$1,"d")&lt;&gt;0,"",'Base de données'!$B103),""))</f>
        <v/>
      </c>
      <c r="O103" s="39" t="str">
        <f>IF(O$1&gt;$AE$1,"-",IFERROR(IF(DATEDIF('Base de données'!$A103,O$1,"d")&lt;&gt;0,"",'Base de données'!$B103),""))</f>
        <v/>
      </c>
      <c r="P103" s="39" t="str">
        <f>IF(P$1&gt;$AE$1,"-",IFERROR(IF(DATEDIF('Base de données'!$A103,P$1,"d")&lt;&gt;0,"",'Base de données'!$B103),""))</f>
        <v/>
      </c>
      <c r="Q103" s="39" t="str">
        <f>IF(Q$1&gt;$AE$1,"-",IFERROR(IF(DATEDIF('Base de données'!$A103,Q$1,"d")&lt;&gt;0,"",'Base de données'!$B103),""))</f>
        <v/>
      </c>
      <c r="R103" s="39" t="str">
        <f>IF(R$1&gt;$AE$1,"-",IFERROR(IF(DATEDIF('Base de données'!$A103,R$1,"d")&lt;&gt;0,"",'Base de données'!$B103),""))</f>
        <v/>
      </c>
      <c r="S103" s="39" t="str">
        <f>IF(S$1&gt;$AE$1,"-",IFERROR(IF(DATEDIF('Base de données'!$A103,S$1,"d")&lt;&gt;0,"",'Base de données'!$B103),""))</f>
        <v/>
      </c>
      <c r="T103" s="39" t="str">
        <f>IF(T$1&gt;$AE$1,"-",IFERROR(IF(DATEDIF('Base de données'!$A103,T$1,"d")&lt;&gt;0,"",'Base de données'!$B103),""))</f>
        <v/>
      </c>
      <c r="U103" s="39" t="str">
        <f>IF(U$1&gt;$AE$1,"-",IFERROR(IF(DATEDIF('Base de données'!$A103,U$1,"d")&lt;&gt;0,"",'Base de données'!$B103),""))</f>
        <v/>
      </c>
      <c r="V103" s="39" t="str">
        <f>IF(V$1&gt;$AE$1,"-",IFERROR(IF(DATEDIF('Base de données'!$A103,V$1,"d")&lt;&gt;0,"",'Base de données'!$B103),""))</f>
        <v/>
      </c>
      <c r="W103" s="34"/>
      <c r="X103" s="30" t="str">
        <f>'Base de données'!$C103&amp;" "&amp;'Base de données'!$D103</f>
        <v>Lemaître François</v>
      </c>
      <c r="Y103" s="31">
        <f>COUNTIF('Base de données'!$B:$B,'Base de données'!$B103)</f>
        <v>12</v>
      </c>
      <c r="AA103" s="87" cm="1">
        <f t="array" aca="1" ref="AA103" ca="1">INDIRECT("'Base de données'!A" &amp; ROW(Y103))</f>
        <v>45658</v>
      </c>
      <c r="AB103" s="51" t="str" cm="1">
        <f t="array" aca="1" ref="AB103" ca="1">INDIRECT("'Base de données'!B" &amp; ROW(Z103))</f>
        <v>97B98</v>
      </c>
    </row>
    <row r="104" spans="1:28" x14ac:dyDescent="0.3">
      <c r="A104" s="41" t="str">
        <f ca="1">IF(IF(AND($B104&lt;&gt;"-",$B104=$E104),"Entrée et sortie","-")="Entrée et sortie",'Base de données'!$B104,"-")</f>
        <v>-</v>
      </c>
      <c r="B104" s="41" t="str">
        <f t="shared" ca="1" si="7"/>
        <v>-</v>
      </c>
      <c r="C104" s="41" t="str">
        <f t="shared" ca="1" si="8"/>
        <v>-</v>
      </c>
      <c r="D104" s="41" t="str">
        <f>IF($F104="sortie en cours d'année",'Base de données'!$B104,"-")</f>
        <v>-</v>
      </c>
      <c r="E104" s="41" t="str">
        <f>IF($H104="entrée en cours d'année",'Base de données'!$B104,"-")</f>
        <v>-</v>
      </c>
      <c r="F104" s="37" t="str">
        <f t="shared" si="5"/>
        <v/>
      </c>
      <c r="G104" s="37" t="str">
        <f>IF($J104="mouvement",_xlfn.XLOOKUP('Base de données'!$B104,$V:$V,$V:$V,0),"")</f>
        <v/>
      </c>
      <c r="H104" s="37" t="str">
        <f t="shared" si="6"/>
        <v/>
      </c>
      <c r="I104" s="37" t="str">
        <f>IF($J104="mouvement",_xlfn.XLOOKUP('Base de données'!$B104,$K:$K,$K:$K,0),"")</f>
        <v/>
      </c>
      <c r="J104" s="38" t="str">
        <f>IF(AND(Y104&lt;&gt;MAX(Y:Y),COUNTIF(K104:V104,'Base de données'!$B104)&gt;0),"mouvement","")</f>
        <v/>
      </c>
      <c r="K104" s="39" t="str">
        <f>IF(K$1&gt;$AE$1,"-",IFERROR(IF(DATEDIF('Base de données'!$A104,K$1,"d")&lt;&gt;0,"",'Base de données'!$B104),""))</f>
        <v>879JO</v>
      </c>
      <c r="L104" s="39" t="str">
        <f>IF(L$1&gt;$AE$1,"-",IFERROR(IF(DATEDIF('Base de données'!$A104,L$1,"d")&lt;&gt;0,"",'Base de données'!$B104),""))</f>
        <v/>
      </c>
      <c r="M104" s="39" t="str">
        <f>IF(M$1&gt;$AE$1,"-",IFERROR(IF(DATEDIF('Base de données'!$A104,M$1,"d")&lt;&gt;0,"",'Base de données'!$B104),""))</f>
        <v/>
      </c>
      <c r="N104" s="39" t="str">
        <f>IF(N$1&gt;$AE$1,"-",IFERROR(IF(DATEDIF('Base de données'!$A104,N$1,"d")&lt;&gt;0,"",'Base de données'!$B104),""))</f>
        <v/>
      </c>
      <c r="O104" s="39" t="str">
        <f>IF(O$1&gt;$AE$1,"-",IFERROR(IF(DATEDIF('Base de données'!$A104,O$1,"d")&lt;&gt;0,"",'Base de données'!$B104),""))</f>
        <v/>
      </c>
      <c r="P104" s="39" t="str">
        <f>IF(P$1&gt;$AE$1,"-",IFERROR(IF(DATEDIF('Base de données'!$A104,P$1,"d")&lt;&gt;0,"",'Base de données'!$B104),""))</f>
        <v/>
      </c>
      <c r="Q104" s="39" t="str">
        <f>IF(Q$1&gt;$AE$1,"-",IFERROR(IF(DATEDIF('Base de données'!$A104,Q$1,"d")&lt;&gt;0,"",'Base de données'!$B104),""))</f>
        <v/>
      </c>
      <c r="R104" s="39" t="str">
        <f>IF(R$1&gt;$AE$1,"-",IFERROR(IF(DATEDIF('Base de données'!$A104,R$1,"d")&lt;&gt;0,"",'Base de données'!$B104),""))</f>
        <v/>
      </c>
      <c r="S104" s="39" t="str">
        <f>IF(S$1&gt;$AE$1,"-",IFERROR(IF(DATEDIF('Base de données'!$A104,S$1,"d")&lt;&gt;0,"",'Base de données'!$B104),""))</f>
        <v/>
      </c>
      <c r="T104" s="39" t="str">
        <f>IF(T$1&gt;$AE$1,"-",IFERROR(IF(DATEDIF('Base de données'!$A104,T$1,"d")&lt;&gt;0,"",'Base de données'!$B104),""))</f>
        <v/>
      </c>
      <c r="U104" s="39" t="str">
        <f>IF(U$1&gt;$AE$1,"-",IFERROR(IF(DATEDIF('Base de données'!$A104,U$1,"d")&lt;&gt;0,"",'Base de données'!$B104),""))</f>
        <v/>
      </c>
      <c r="V104" s="39" t="str">
        <f>IF(V$1&gt;$AE$1,"-",IFERROR(IF(DATEDIF('Base de données'!$A104,V$1,"d")&lt;&gt;0,"",'Base de données'!$B104),""))</f>
        <v/>
      </c>
      <c r="W104" s="34"/>
      <c r="X104" s="30" t="str">
        <f>'Base de données'!$C104&amp;" "&amp;'Base de données'!$D104</f>
        <v>Delahaye Pierre</v>
      </c>
      <c r="Y104" s="31">
        <f>COUNTIF('Base de données'!$B:$B,'Base de données'!$B104)</f>
        <v>12</v>
      </c>
      <c r="AA104" s="87" cm="1">
        <f t="array" aca="1" ref="AA104" ca="1">INDIRECT("'Base de données'!A" &amp; ROW(Y104))</f>
        <v>45658</v>
      </c>
      <c r="AB104" s="51" t="str" cm="1">
        <f t="array" aca="1" ref="AB104" ca="1">INDIRECT("'Base de données'!B" &amp; ROW(Z104))</f>
        <v>879JO</v>
      </c>
    </row>
    <row r="105" spans="1:28" x14ac:dyDescent="0.3">
      <c r="A105" s="41" t="str">
        <f ca="1">IF(IF(AND($B105&lt;&gt;"-",$B105=$E105),"Entrée et sortie","-")="Entrée et sortie",'Base de données'!$B105,"-")</f>
        <v>-</v>
      </c>
      <c r="B105" s="41" t="str">
        <f t="shared" ca="1" si="7"/>
        <v>-</v>
      </c>
      <c r="C105" s="41" t="str">
        <f t="shared" ca="1" si="8"/>
        <v>-</v>
      </c>
      <c r="D105" s="41" t="str">
        <f>IF($F105="sortie en cours d'année",'Base de données'!$B105,"-")</f>
        <v>-</v>
      </c>
      <c r="E105" s="41" t="str">
        <f>IF($H105="entrée en cours d'année",'Base de données'!$B105,"-")</f>
        <v>-</v>
      </c>
      <c r="F105" s="37" t="str">
        <f t="shared" si="5"/>
        <v/>
      </c>
      <c r="G105" s="37" t="str">
        <f>IF($J105="mouvement",_xlfn.XLOOKUP('Base de données'!$B105,$V:$V,$V:$V,0),"")</f>
        <v/>
      </c>
      <c r="H105" s="37" t="str">
        <f t="shared" si="6"/>
        <v/>
      </c>
      <c r="I105" s="37" t="str">
        <f>IF($J105="mouvement",_xlfn.XLOOKUP('Base de données'!$B105,$K:$K,$K:$K,0),"")</f>
        <v/>
      </c>
      <c r="J105" s="38" t="str">
        <f>IF(AND(Y105&lt;&gt;MAX(Y:Y),COUNTIF(K105:V105,'Base de données'!$B105)&gt;0),"mouvement","")</f>
        <v/>
      </c>
      <c r="K105" s="39" t="str">
        <f>IF(K$1&gt;$AE$1,"-",IFERROR(IF(DATEDIF('Base de données'!$A105,K$1,"d")&lt;&gt;0,"",'Base de données'!$B105),""))</f>
        <v>GRXBX</v>
      </c>
      <c r="L105" s="39" t="str">
        <f>IF(L$1&gt;$AE$1,"-",IFERROR(IF(DATEDIF('Base de données'!$A105,L$1,"d")&lt;&gt;0,"",'Base de données'!$B105),""))</f>
        <v/>
      </c>
      <c r="M105" s="39" t="str">
        <f>IF(M$1&gt;$AE$1,"-",IFERROR(IF(DATEDIF('Base de données'!$A105,M$1,"d")&lt;&gt;0,"",'Base de données'!$B105),""))</f>
        <v/>
      </c>
      <c r="N105" s="39" t="str">
        <f>IF(N$1&gt;$AE$1,"-",IFERROR(IF(DATEDIF('Base de données'!$A105,N$1,"d")&lt;&gt;0,"",'Base de données'!$B105),""))</f>
        <v/>
      </c>
      <c r="O105" s="39" t="str">
        <f>IF(O$1&gt;$AE$1,"-",IFERROR(IF(DATEDIF('Base de données'!$A105,O$1,"d")&lt;&gt;0,"",'Base de données'!$B105),""))</f>
        <v/>
      </c>
      <c r="P105" s="39" t="str">
        <f>IF(P$1&gt;$AE$1,"-",IFERROR(IF(DATEDIF('Base de données'!$A105,P$1,"d")&lt;&gt;0,"",'Base de données'!$B105),""))</f>
        <v/>
      </c>
      <c r="Q105" s="39" t="str">
        <f>IF(Q$1&gt;$AE$1,"-",IFERROR(IF(DATEDIF('Base de données'!$A105,Q$1,"d")&lt;&gt;0,"",'Base de données'!$B105),""))</f>
        <v/>
      </c>
      <c r="R105" s="39" t="str">
        <f>IF(R$1&gt;$AE$1,"-",IFERROR(IF(DATEDIF('Base de données'!$A105,R$1,"d")&lt;&gt;0,"",'Base de données'!$B105),""))</f>
        <v/>
      </c>
      <c r="S105" s="39" t="str">
        <f>IF(S$1&gt;$AE$1,"-",IFERROR(IF(DATEDIF('Base de données'!$A105,S$1,"d")&lt;&gt;0,"",'Base de données'!$B105),""))</f>
        <v/>
      </c>
      <c r="T105" s="39" t="str">
        <f>IF(T$1&gt;$AE$1,"-",IFERROR(IF(DATEDIF('Base de données'!$A105,T$1,"d")&lt;&gt;0,"",'Base de données'!$B105),""))</f>
        <v/>
      </c>
      <c r="U105" s="39" t="str">
        <f>IF(U$1&gt;$AE$1,"-",IFERROR(IF(DATEDIF('Base de données'!$A105,U$1,"d")&lt;&gt;0,"",'Base de données'!$B105),""))</f>
        <v/>
      </c>
      <c r="V105" s="39" t="str">
        <f>IF(V$1&gt;$AE$1,"-",IFERROR(IF(DATEDIF('Base de données'!$A105,V$1,"d")&lt;&gt;0,"",'Base de données'!$B105),""))</f>
        <v/>
      </c>
      <c r="W105" s="34"/>
      <c r="X105" s="30" t="str">
        <f>'Base de données'!$C105&amp;" "&amp;'Base de données'!$D105</f>
        <v>Deschamps Renée</v>
      </c>
      <c r="Y105" s="31">
        <f>COUNTIF('Base de données'!$B:$B,'Base de données'!$B105)</f>
        <v>12</v>
      </c>
      <c r="AA105" s="87" cm="1">
        <f t="array" aca="1" ref="AA105" ca="1">INDIRECT("'Base de données'!A" &amp; ROW(Y105))</f>
        <v>45658</v>
      </c>
      <c r="AB105" s="51" t="str" cm="1">
        <f t="array" aca="1" ref="AB105" ca="1">INDIRECT("'Base de données'!B" &amp; ROW(Z105))</f>
        <v>GRXBX</v>
      </c>
    </row>
    <row r="106" spans="1:28" x14ac:dyDescent="0.3">
      <c r="A106" s="41" t="str">
        <f ca="1">IF(IF(AND($B106&lt;&gt;"-",$B106=$E106),"Entrée et sortie","-")="Entrée et sortie",'Base de données'!$B106,"-")</f>
        <v>-</v>
      </c>
      <c r="B106" s="41" t="str">
        <f t="shared" ca="1" si="7"/>
        <v>-</v>
      </c>
      <c r="C106" s="41" t="str">
        <f t="shared" ca="1" si="8"/>
        <v>-</v>
      </c>
      <c r="D106" s="41" t="str">
        <f>IF($F106="sortie en cours d'année",'Base de données'!$B106,"-")</f>
        <v>-</v>
      </c>
      <c r="E106" s="41" t="str">
        <f>IF($H106="entrée en cours d'année",'Base de données'!$B106,"-")</f>
        <v>-</v>
      </c>
      <c r="F106" s="37" t="str">
        <f t="shared" si="5"/>
        <v/>
      </c>
      <c r="G106" s="37" t="str">
        <f>IF($J106="mouvement",_xlfn.XLOOKUP('Base de données'!$B106,$V:$V,$V:$V,0),"")</f>
        <v/>
      </c>
      <c r="H106" s="37" t="str">
        <f t="shared" si="6"/>
        <v/>
      </c>
      <c r="I106" s="37" t="str">
        <f>IF($J106="mouvement",_xlfn.XLOOKUP('Base de données'!$B106,$K:$K,$K:$K,0),"")</f>
        <v/>
      </c>
      <c r="J106" s="38" t="str">
        <f>IF(AND(Y106&lt;&gt;MAX(Y:Y),COUNTIF(K106:V106,'Base de données'!$B106)&gt;0),"mouvement","")</f>
        <v/>
      </c>
      <c r="K106" s="39" t="str">
        <f>IF(K$1&gt;$AE$1,"-",IFERROR(IF(DATEDIF('Base de données'!$A106,K$1,"d")&lt;&gt;0,"",'Base de données'!$B106),""))</f>
        <v>PDNCT</v>
      </c>
      <c r="L106" s="39" t="str">
        <f>IF(L$1&gt;$AE$1,"-",IFERROR(IF(DATEDIF('Base de données'!$A106,L$1,"d")&lt;&gt;0,"",'Base de données'!$B106),""))</f>
        <v/>
      </c>
      <c r="M106" s="39" t="str">
        <f>IF(M$1&gt;$AE$1,"-",IFERROR(IF(DATEDIF('Base de données'!$A106,M$1,"d")&lt;&gt;0,"",'Base de données'!$B106),""))</f>
        <v/>
      </c>
      <c r="N106" s="39" t="str">
        <f>IF(N$1&gt;$AE$1,"-",IFERROR(IF(DATEDIF('Base de données'!$A106,N$1,"d")&lt;&gt;0,"",'Base de données'!$B106),""))</f>
        <v/>
      </c>
      <c r="O106" s="39" t="str">
        <f>IF(O$1&gt;$AE$1,"-",IFERROR(IF(DATEDIF('Base de données'!$A106,O$1,"d")&lt;&gt;0,"",'Base de données'!$B106),""))</f>
        <v/>
      </c>
      <c r="P106" s="39" t="str">
        <f>IF(P$1&gt;$AE$1,"-",IFERROR(IF(DATEDIF('Base de données'!$A106,P$1,"d")&lt;&gt;0,"",'Base de données'!$B106),""))</f>
        <v/>
      </c>
      <c r="Q106" s="39" t="str">
        <f>IF(Q$1&gt;$AE$1,"-",IFERROR(IF(DATEDIF('Base de données'!$A106,Q$1,"d")&lt;&gt;0,"",'Base de données'!$B106),""))</f>
        <v/>
      </c>
      <c r="R106" s="39" t="str">
        <f>IF(R$1&gt;$AE$1,"-",IFERROR(IF(DATEDIF('Base de données'!$A106,R$1,"d")&lt;&gt;0,"",'Base de données'!$B106),""))</f>
        <v/>
      </c>
      <c r="S106" s="39" t="str">
        <f>IF(S$1&gt;$AE$1,"-",IFERROR(IF(DATEDIF('Base de données'!$A106,S$1,"d")&lt;&gt;0,"",'Base de données'!$B106),""))</f>
        <v/>
      </c>
      <c r="T106" s="39" t="str">
        <f>IF(T$1&gt;$AE$1,"-",IFERROR(IF(DATEDIF('Base de données'!$A106,T$1,"d")&lt;&gt;0,"",'Base de données'!$B106),""))</f>
        <v/>
      </c>
      <c r="U106" s="39" t="str">
        <f>IF(U$1&gt;$AE$1,"-",IFERROR(IF(DATEDIF('Base de données'!$A106,U$1,"d")&lt;&gt;0,"",'Base de données'!$B106),""))</f>
        <v/>
      </c>
      <c r="V106" s="39" t="str">
        <f>IF(V$1&gt;$AE$1,"-",IFERROR(IF(DATEDIF('Base de données'!$A106,V$1,"d")&lt;&gt;0,"",'Base de données'!$B106),""))</f>
        <v/>
      </c>
      <c r="W106" s="34"/>
      <c r="X106" s="30" t="str">
        <f>'Base de données'!$C106&amp;" "&amp;'Base de données'!$D106</f>
        <v>Guilbert Marcelle</v>
      </c>
      <c r="Y106" s="31">
        <f>COUNTIF('Base de données'!$B:$B,'Base de données'!$B106)</f>
        <v>12</v>
      </c>
      <c r="AA106" s="87" cm="1">
        <f t="array" aca="1" ref="AA106" ca="1">INDIRECT("'Base de données'!A" &amp; ROW(Y106))</f>
        <v>45658</v>
      </c>
      <c r="AB106" s="51" t="str" cm="1">
        <f t="array" aca="1" ref="AB106" ca="1">INDIRECT("'Base de données'!B" &amp; ROW(Z106))</f>
        <v>PDNCT</v>
      </c>
    </row>
    <row r="107" spans="1:28" x14ac:dyDescent="0.3">
      <c r="A107" s="41" t="str">
        <f ca="1">IF(IF(AND($B107&lt;&gt;"-",$B107=$E107),"Entrée et sortie","-")="Entrée et sortie",'Base de données'!$B107,"-")</f>
        <v>-</v>
      </c>
      <c r="B107" s="41" t="str">
        <f t="shared" ca="1" si="7"/>
        <v>-</v>
      </c>
      <c r="C107" s="41" t="str">
        <f t="shared" ca="1" si="8"/>
        <v>-</v>
      </c>
      <c r="D107" s="41" t="str">
        <f>IF($F107="sortie en cours d'année",'Base de données'!$B107,"-")</f>
        <v>-</v>
      </c>
      <c r="E107" s="41" t="str">
        <f>IF($H107="entrée en cours d'année",'Base de données'!$B107,"-")</f>
        <v>-</v>
      </c>
      <c r="F107" s="37" t="str">
        <f t="shared" si="5"/>
        <v/>
      </c>
      <c r="G107" s="37" t="str">
        <f>IF($J107="mouvement",_xlfn.XLOOKUP('Base de données'!$B107,$V:$V,$V:$V,0),"")</f>
        <v/>
      </c>
      <c r="H107" s="37" t="str">
        <f t="shared" si="6"/>
        <v/>
      </c>
      <c r="I107" s="37" t="str">
        <f>IF($J107="mouvement",_xlfn.XLOOKUP('Base de données'!$B107,$K:$K,$K:$K,0),"")</f>
        <v/>
      </c>
      <c r="J107" s="38" t="str">
        <f>IF(AND(Y107&lt;&gt;MAX(Y:Y),COUNTIF(K107:V107,'Base de données'!$B107)&gt;0),"mouvement","")</f>
        <v/>
      </c>
      <c r="K107" s="39" t="str">
        <f>IF(K$1&gt;$AE$1,"-",IFERROR(IF(DATEDIF('Base de données'!$A107,K$1,"d")&lt;&gt;0,"",'Base de données'!$B107),""))</f>
        <v>TNB06</v>
      </c>
      <c r="L107" s="39" t="str">
        <f>IF(L$1&gt;$AE$1,"-",IFERROR(IF(DATEDIF('Base de données'!$A107,L$1,"d")&lt;&gt;0,"",'Base de données'!$B107),""))</f>
        <v/>
      </c>
      <c r="M107" s="39" t="str">
        <f>IF(M$1&gt;$AE$1,"-",IFERROR(IF(DATEDIF('Base de données'!$A107,M$1,"d")&lt;&gt;0,"",'Base de données'!$B107),""))</f>
        <v/>
      </c>
      <c r="N107" s="39" t="str">
        <f>IF(N$1&gt;$AE$1,"-",IFERROR(IF(DATEDIF('Base de données'!$A107,N$1,"d")&lt;&gt;0,"",'Base de données'!$B107),""))</f>
        <v/>
      </c>
      <c r="O107" s="39" t="str">
        <f>IF(O$1&gt;$AE$1,"-",IFERROR(IF(DATEDIF('Base de données'!$A107,O$1,"d")&lt;&gt;0,"",'Base de données'!$B107),""))</f>
        <v/>
      </c>
      <c r="P107" s="39" t="str">
        <f>IF(P$1&gt;$AE$1,"-",IFERROR(IF(DATEDIF('Base de données'!$A107,P$1,"d")&lt;&gt;0,"",'Base de données'!$B107),""))</f>
        <v/>
      </c>
      <c r="Q107" s="39" t="str">
        <f>IF(Q$1&gt;$AE$1,"-",IFERROR(IF(DATEDIF('Base de données'!$A107,Q$1,"d")&lt;&gt;0,"",'Base de données'!$B107),""))</f>
        <v/>
      </c>
      <c r="R107" s="39" t="str">
        <f>IF(R$1&gt;$AE$1,"-",IFERROR(IF(DATEDIF('Base de données'!$A107,R$1,"d")&lt;&gt;0,"",'Base de données'!$B107),""))</f>
        <v/>
      </c>
      <c r="S107" s="39" t="str">
        <f>IF(S$1&gt;$AE$1,"-",IFERROR(IF(DATEDIF('Base de données'!$A107,S$1,"d")&lt;&gt;0,"",'Base de données'!$B107),""))</f>
        <v/>
      </c>
      <c r="T107" s="39" t="str">
        <f>IF(T$1&gt;$AE$1,"-",IFERROR(IF(DATEDIF('Base de données'!$A107,T$1,"d")&lt;&gt;0,"",'Base de données'!$B107),""))</f>
        <v/>
      </c>
      <c r="U107" s="39" t="str">
        <f>IF(U$1&gt;$AE$1,"-",IFERROR(IF(DATEDIF('Base de données'!$A107,U$1,"d")&lt;&gt;0,"",'Base de données'!$B107),""))</f>
        <v/>
      </c>
      <c r="V107" s="39" t="str">
        <f>IF(V$1&gt;$AE$1,"-",IFERROR(IF(DATEDIF('Base de données'!$A107,V$1,"d")&lt;&gt;0,"",'Base de données'!$B107),""))</f>
        <v/>
      </c>
      <c r="W107" s="34"/>
      <c r="X107" s="30" t="str">
        <f>'Base de données'!$C107&amp;" "&amp;'Base de données'!$D107</f>
        <v>Bègue Alfred</v>
      </c>
      <c r="Y107" s="31">
        <f>COUNTIF('Base de données'!$B:$B,'Base de données'!$B107)</f>
        <v>12</v>
      </c>
      <c r="AA107" s="87" cm="1">
        <f t="array" aca="1" ref="AA107" ca="1">INDIRECT("'Base de données'!A" &amp; ROW(Y107))</f>
        <v>45658</v>
      </c>
      <c r="AB107" s="51" t="str" cm="1">
        <f t="array" aca="1" ref="AB107" ca="1">INDIRECT("'Base de données'!B" &amp; ROW(Z107))</f>
        <v>TNB06</v>
      </c>
    </row>
    <row r="108" spans="1:28" x14ac:dyDescent="0.3">
      <c r="A108" s="41" t="str">
        <f ca="1">IF(IF(AND($B108&lt;&gt;"-",$B108=$E108),"Entrée et sortie","-")="Entrée et sortie",'Base de données'!$B108,"-")</f>
        <v>-</v>
      </c>
      <c r="B108" s="41" t="str">
        <f t="shared" ca="1" si="7"/>
        <v>-</v>
      </c>
      <c r="C108" s="41" t="str">
        <f t="shared" ca="1" si="8"/>
        <v>-</v>
      </c>
      <c r="D108" s="41" t="str">
        <f>IF($F108="sortie en cours d'année",'Base de données'!$B108,"-")</f>
        <v>-</v>
      </c>
      <c r="E108" s="41" t="str">
        <f>IF($H108="entrée en cours d'année",'Base de données'!$B108,"-")</f>
        <v>-</v>
      </c>
      <c r="F108" s="37" t="str">
        <f t="shared" si="5"/>
        <v/>
      </c>
      <c r="G108" s="37" t="str">
        <f>IF($J108="mouvement",_xlfn.XLOOKUP('Base de données'!$B108,$V:$V,$V:$V,0),"")</f>
        <v/>
      </c>
      <c r="H108" s="37" t="str">
        <f t="shared" si="6"/>
        <v/>
      </c>
      <c r="I108" s="37" t="str">
        <f>IF($J108="mouvement",_xlfn.XLOOKUP('Base de données'!$B108,$K:$K,$K:$K,0),"")</f>
        <v/>
      </c>
      <c r="J108" s="38" t="str">
        <f>IF(AND(Y108&lt;&gt;MAX(Y:Y),COUNTIF(K108:V108,'Base de données'!$B108)&gt;0),"mouvement","")</f>
        <v/>
      </c>
      <c r="K108" s="39" t="str">
        <f>IF(K$1&gt;$AE$1,"-",IFERROR(IF(DATEDIF('Base de données'!$A108,K$1,"d")&lt;&gt;0,"",'Base de données'!$B108),""))</f>
        <v>5ATC0</v>
      </c>
      <c r="L108" s="39" t="str">
        <f>IF(L$1&gt;$AE$1,"-",IFERROR(IF(DATEDIF('Base de données'!$A108,L$1,"d")&lt;&gt;0,"",'Base de données'!$B108),""))</f>
        <v/>
      </c>
      <c r="M108" s="39" t="str">
        <f>IF(M$1&gt;$AE$1,"-",IFERROR(IF(DATEDIF('Base de données'!$A108,M$1,"d")&lt;&gt;0,"",'Base de données'!$B108),""))</f>
        <v/>
      </c>
      <c r="N108" s="39" t="str">
        <f>IF(N$1&gt;$AE$1,"-",IFERROR(IF(DATEDIF('Base de données'!$A108,N$1,"d")&lt;&gt;0,"",'Base de données'!$B108),""))</f>
        <v/>
      </c>
      <c r="O108" s="39" t="str">
        <f>IF(O$1&gt;$AE$1,"-",IFERROR(IF(DATEDIF('Base de données'!$A108,O$1,"d")&lt;&gt;0,"",'Base de données'!$B108),""))</f>
        <v/>
      </c>
      <c r="P108" s="39" t="str">
        <f>IF(P$1&gt;$AE$1,"-",IFERROR(IF(DATEDIF('Base de données'!$A108,P$1,"d")&lt;&gt;0,"",'Base de données'!$B108),""))</f>
        <v/>
      </c>
      <c r="Q108" s="39" t="str">
        <f>IF(Q$1&gt;$AE$1,"-",IFERROR(IF(DATEDIF('Base de données'!$A108,Q$1,"d")&lt;&gt;0,"",'Base de données'!$B108),""))</f>
        <v/>
      </c>
      <c r="R108" s="39" t="str">
        <f>IF(R$1&gt;$AE$1,"-",IFERROR(IF(DATEDIF('Base de données'!$A108,R$1,"d")&lt;&gt;0,"",'Base de données'!$B108),""))</f>
        <v/>
      </c>
      <c r="S108" s="39" t="str">
        <f>IF(S$1&gt;$AE$1,"-",IFERROR(IF(DATEDIF('Base de données'!$A108,S$1,"d")&lt;&gt;0,"",'Base de données'!$B108),""))</f>
        <v/>
      </c>
      <c r="T108" s="39" t="str">
        <f>IF(T$1&gt;$AE$1,"-",IFERROR(IF(DATEDIF('Base de données'!$A108,T$1,"d")&lt;&gt;0,"",'Base de données'!$B108),""))</f>
        <v/>
      </c>
      <c r="U108" s="39" t="str">
        <f>IF(U$1&gt;$AE$1,"-",IFERROR(IF(DATEDIF('Base de données'!$A108,U$1,"d")&lt;&gt;0,"",'Base de données'!$B108),""))</f>
        <v/>
      </c>
      <c r="V108" s="39" t="str">
        <f>IF(V$1&gt;$AE$1,"-",IFERROR(IF(DATEDIF('Base de données'!$A108,V$1,"d")&lt;&gt;0,"",'Base de données'!$B108),""))</f>
        <v/>
      </c>
      <c r="W108" s="34"/>
      <c r="X108" s="30" t="str">
        <f>'Base de données'!$C108&amp;" "&amp;'Base de données'!$D108</f>
        <v>Marin Lucie</v>
      </c>
      <c r="Y108" s="31">
        <f>COUNTIF('Base de données'!$B:$B,'Base de données'!$B108)</f>
        <v>12</v>
      </c>
      <c r="AA108" s="87" cm="1">
        <f t="array" aca="1" ref="AA108" ca="1">INDIRECT("'Base de données'!A" &amp; ROW(Y108))</f>
        <v>45658</v>
      </c>
      <c r="AB108" s="51" t="str" cm="1">
        <f t="array" aca="1" ref="AB108" ca="1">INDIRECT("'Base de données'!B" &amp; ROW(Z108))</f>
        <v>5ATC0</v>
      </c>
    </row>
    <row r="109" spans="1:28" x14ac:dyDescent="0.3">
      <c r="A109" s="41" t="str">
        <f ca="1">IF(IF(AND($B109&lt;&gt;"-",$B109=$E109),"Entrée et sortie","-")="Entrée et sortie",'Base de données'!$B109,"-")</f>
        <v>-</v>
      </c>
      <c r="B109" s="41" t="str">
        <f t="shared" ca="1" si="7"/>
        <v>-</v>
      </c>
      <c r="C109" s="41" t="str">
        <f t="shared" ca="1" si="8"/>
        <v>-</v>
      </c>
      <c r="D109" s="41" t="str">
        <f>IF($F109="sortie en cours d'année",'Base de données'!$B109,"-")</f>
        <v>-</v>
      </c>
      <c r="E109" s="41" t="str">
        <f>IF($H109="entrée en cours d'année",'Base de données'!$B109,"-")</f>
        <v>-</v>
      </c>
      <c r="F109" s="37" t="str">
        <f t="shared" si="5"/>
        <v/>
      </c>
      <c r="G109" s="37" t="str">
        <f>IF($J109="mouvement",_xlfn.XLOOKUP('Base de données'!$B109,$V:$V,$V:$V,0),"")</f>
        <v/>
      </c>
      <c r="H109" s="37" t="str">
        <f t="shared" si="6"/>
        <v/>
      </c>
      <c r="I109" s="37" t="str">
        <f>IF($J109="mouvement",_xlfn.XLOOKUP('Base de données'!$B109,$K:$K,$K:$K,0),"")</f>
        <v/>
      </c>
      <c r="J109" s="38" t="str">
        <f>IF(AND(Y109&lt;&gt;MAX(Y:Y),COUNTIF(K109:V109,'Base de données'!$B109)&gt;0),"mouvement","")</f>
        <v/>
      </c>
      <c r="K109" s="39" t="str">
        <f>IF(K$1&gt;$AE$1,"-",IFERROR(IF(DATEDIF('Base de données'!$A109,K$1,"d")&lt;&gt;0,"",'Base de données'!$B109),""))</f>
        <v>4XYGG</v>
      </c>
      <c r="L109" s="39" t="str">
        <f>IF(L$1&gt;$AE$1,"-",IFERROR(IF(DATEDIF('Base de données'!$A109,L$1,"d")&lt;&gt;0,"",'Base de données'!$B109),""))</f>
        <v/>
      </c>
      <c r="M109" s="39" t="str">
        <f>IF(M$1&gt;$AE$1,"-",IFERROR(IF(DATEDIF('Base de données'!$A109,M$1,"d")&lt;&gt;0,"",'Base de données'!$B109),""))</f>
        <v/>
      </c>
      <c r="N109" s="39" t="str">
        <f>IF(N$1&gt;$AE$1,"-",IFERROR(IF(DATEDIF('Base de données'!$A109,N$1,"d")&lt;&gt;0,"",'Base de données'!$B109),""))</f>
        <v/>
      </c>
      <c r="O109" s="39" t="str">
        <f>IF(O$1&gt;$AE$1,"-",IFERROR(IF(DATEDIF('Base de données'!$A109,O$1,"d")&lt;&gt;0,"",'Base de données'!$B109),""))</f>
        <v/>
      </c>
      <c r="P109" s="39" t="str">
        <f>IF(P$1&gt;$AE$1,"-",IFERROR(IF(DATEDIF('Base de données'!$A109,P$1,"d")&lt;&gt;0,"",'Base de données'!$B109),""))</f>
        <v/>
      </c>
      <c r="Q109" s="39" t="str">
        <f>IF(Q$1&gt;$AE$1,"-",IFERROR(IF(DATEDIF('Base de données'!$A109,Q$1,"d")&lt;&gt;0,"",'Base de données'!$B109),""))</f>
        <v/>
      </c>
      <c r="R109" s="39" t="str">
        <f>IF(R$1&gt;$AE$1,"-",IFERROR(IF(DATEDIF('Base de données'!$A109,R$1,"d")&lt;&gt;0,"",'Base de données'!$B109),""))</f>
        <v/>
      </c>
      <c r="S109" s="39" t="str">
        <f>IF(S$1&gt;$AE$1,"-",IFERROR(IF(DATEDIF('Base de données'!$A109,S$1,"d")&lt;&gt;0,"",'Base de données'!$B109),""))</f>
        <v/>
      </c>
      <c r="T109" s="39" t="str">
        <f>IF(T$1&gt;$AE$1,"-",IFERROR(IF(DATEDIF('Base de données'!$A109,T$1,"d")&lt;&gt;0,"",'Base de données'!$B109),""))</f>
        <v/>
      </c>
      <c r="U109" s="39" t="str">
        <f>IF(U$1&gt;$AE$1,"-",IFERROR(IF(DATEDIF('Base de données'!$A109,U$1,"d")&lt;&gt;0,"",'Base de données'!$B109),""))</f>
        <v/>
      </c>
      <c r="V109" s="39" t="str">
        <f>IF(V$1&gt;$AE$1,"-",IFERROR(IF(DATEDIF('Base de données'!$A109,V$1,"d")&lt;&gt;0,"",'Base de données'!$B109),""))</f>
        <v/>
      </c>
      <c r="W109" s="34"/>
      <c r="X109" s="30" t="str">
        <f>'Base de données'!$C109&amp;" "&amp;'Base de données'!$D109</f>
        <v>Camus Isaac</v>
      </c>
      <c r="Y109" s="31">
        <f>COUNTIF('Base de données'!$B:$B,'Base de données'!$B109)</f>
        <v>12</v>
      </c>
      <c r="AA109" s="87" cm="1">
        <f t="array" aca="1" ref="AA109" ca="1">INDIRECT("'Base de données'!A" &amp; ROW(Y109))</f>
        <v>45658</v>
      </c>
      <c r="AB109" s="51" t="str" cm="1">
        <f t="array" aca="1" ref="AB109" ca="1">INDIRECT("'Base de données'!B" &amp; ROW(Z109))</f>
        <v>4XYGG</v>
      </c>
    </row>
    <row r="110" spans="1:28" x14ac:dyDescent="0.3">
      <c r="A110" s="41" t="str">
        <f ca="1">IF(IF(AND($B110&lt;&gt;"-",$B110=$E110),"Entrée et sortie","-")="Entrée et sortie",'Base de données'!$B110,"-")</f>
        <v>-</v>
      </c>
      <c r="B110" s="41" t="str">
        <f t="shared" ca="1" si="7"/>
        <v>-</v>
      </c>
      <c r="C110" s="41" t="str">
        <f t="shared" ca="1" si="8"/>
        <v>-</v>
      </c>
      <c r="D110" s="41" t="str">
        <f>IF($F110="sortie en cours d'année",'Base de données'!$B110,"-")</f>
        <v>-</v>
      </c>
      <c r="E110" s="41" t="str">
        <f>IF($H110="entrée en cours d'année",'Base de données'!$B110,"-")</f>
        <v>-</v>
      </c>
      <c r="F110" s="37" t="str">
        <f t="shared" si="5"/>
        <v/>
      </c>
      <c r="G110" s="37" t="str">
        <f>IF($J110="mouvement",_xlfn.XLOOKUP('Base de données'!$B110,$V:$V,$V:$V,0),"")</f>
        <v/>
      </c>
      <c r="H110" s="37" t="str">
        <f t="shared" si="6"/>
        <v/>
      </c>
      <c r="I110" s="37" t="str">
        <f>IF($J110="mouvement",_xlfn.XLOOKUP('Base de données'!$B110,$K:$K,$K:$K,0),"")</f>
        <v/>
      </c>
      <c r="J110" s="38" t="str">
        <f>IF(AND(Y110&lt;&gt;MAX(Y:Y),COUNTIF(K110:V110,'Base de données'!$B110)&gt;0),"mouvement","")</f>
        <v/>
      </c>
      <c r="K110" s="39" t="str">
        <f>IF(K$1&gt;$AE$1,"-",IFERROR(IF(DATEDIF('Base de données'!$A110,K$1,"d")&lt;&gt;0,"",'Base de données'!$B110),""))</f>
        <v>399PQ</v>
      </c>
      <c r="L110" s="39" t="str">
        <f>IF(L$1&gt;$AE$1,"-",IFERROR(IF(DATEDIF('Base de données'!$A110,L$1,"d")&lt;&gt;0,"",'Base de données'!$B110),""))</f>
        <v/>
      </c>
      <c r="M110" s="39" t="str">
        <f>IF(M$1&gt;$AE$1,"-",IFERROR(IF(DATEDIF('Base de données'!$A110,M$1,"d")&lt;&gt;0,"",'Base de données'!$B110),""))</f>
        <v/>
      </c>
      <c r="N110" s="39" t="str">
        <f>IF(N$1&gt;$AE$1,"-",IFERROR(IF(DATEDIF('Base de données'!$A110,N$1,"d")&lt;&gt;0,"",'Base de données'!$B110),""))</f>
        <v/>
      </c>
      <c r="O110" s="39" t="str">
        <f>IF(O$1&gt;$AE$1,"-",IFERROR(IF(DATEDIF('Base de données'!$A110,O$1,"d")&lt;&gt;0,"",'Base de données'!$B110),""))</f>
        <v/>
      </c>
      <c r="P110" s="39" t="str">
        <f>IF(P$1&gt;$AE$1,"-",IFERROR(IF(DATEDIF('Base de données'!$A110,P$1,"d")&lt;&gt;0,"",'Base de données'!$B110),""))</f>
        <v/>
      </c>
      <c r="Q110" s="39" t="str">
        <f>IF(Q$1&gt;$AE$1,"-",IFERROR(IF(DATEDIF('Base de données'!$A110,Q$1,"d")&lt;&gt;0,"",'Base de données'!$B110),""))</f>
        <v/>
      </c>
      <c r="R110" s="39" t="str">
        <f>IF(R$1&gt;$AE$1,"-",IFERROR(IF(DATEDIF('Base de données'!$A110,R$1,"d")&lt;&gt;0,"",'Base de données'!$B110),""))</f>
        <v/>
      </c>
      <c r="S110" s="39" t="str">
        <f>IF(S$1&gt;$AE$1,"-",IFERROR(IF(DATEDIF('Base de données'!$A110,S$1,"d")&lt;&gt;0,"",'Base de données'!$B110),""))</f>
        <v/>
      </c>
      <c r="T110" s="39" t="str">
        <f>IF(T$1&gt;$AE$1,"-",IFERROR(IF(DATEDIF('Base de données'!$A110,T$1,"d")&lt;&gt;0,"",'Base de données'!$B110),""))</f>
        <v/>
      </c>
      <c r="U110" s="39" t="str">
        <f>IF(U$1&gt;$AE$1,"-",IFERROR(IF(DATEDIF('Base de données'!$A110,U$1,"d")&lt;&gt;0,"",'Base de données'!$B110),""))</f>
        <v/>
      </c>
      <c r="V110" s="39" t="str">
        <f>IF(V$1&gt;$AE$1,"-",IFERROR(IF(DATEDIF('Base de données'!$A110,V$1,"d")&lt;&gt;0,"",'Base de données'!$B110),""))</f>
        <v/>
      </c>
      <c r="W110" s="34"/>
      <c r="X110" s="30" t="str">
        <f>'Base de données'!$C110&amp;" "&amp;'Base de données'!$D110</f>
        <v>Nicolas Alix</v>
      </c>
      <c r="Y110" s="31">
        <f>COUNTIF('Base de données'!$B:$B,'Base de données'!$B110)</f>
        <v>12</v>
      </c>
      <c r="AA110" s="87" cm="1">
        <f t="array" aca="1" ref="AA110" ca="1">INDIRECT("'Base de données'!A" &amp; ROW(Y110))</f>
        <v>45658</v>
      </c>
      <c r="AB110" s="51" t="str" cm="1">
        <f t="array" aca="1" ref="AB110" ca="1">INDIRECT("'Base de données'!B" &amp; ROW(Z110))</f>
        <v>399PQ</v>
      </c>
    </row>
    <row r="111" spans="1:28" x14ac:dyDescent="0.3">
      <c r="A111" s="41" t="str">
        <f ca="1">IF(IF(AND($B111&lt;&gt;"-",$B111=$E111),"Entrée et sortie","-")="Entrée et sortie",'Base de données'!$B111,"-")</f>
        <v>-</v>
      </c>
      <c r="B111" s="41" t="str">
        <f t="shared" ca="1" si="7"/>
        <v>-</v>
      </c>
      <c r="C111" s="41" t="str">
        <f t="shared" ca="1" si="8"/>
        <v>-</v>
      </c>
      <c r="D111" s="41" t="str">
        <f>IF($F111="sortie en cours d'année",'Base de données'!$B111,"-")</f>
        <v>-</v>
      </c>
      <c r="E111" s="41" t="str">
        <f>IF($H111="entrée en cours d'année",'Base de données'!$B111,"-")</f>
        <v>-</v>
      </c>
      <c r="F111" s="37" t="str">
        <f t="shared" si="5"/>
        <v/>
      </c>
      <c r="G111" s="37" t="str">
        <f>IF($J111="mouvement",_xlfn.XLOOKUP('Base de données'!$B111,$V:$V,$V:$V,0),"")</f>
        <v/>
      </c>
      <c r="H111" s="37" t="str">
        <f t="shared" si="6"/>
        <v/>
      </c>
      <c r="I111" s="37" t="str">
        <f>IF($J111="mouvement",_xlfn.XLOOKUP('Base de données'!$B111,$K:$K,$K:$K,0),"")</f>
        <v/>
      </c>
      <c r="J111" s="38" t="str">
        <f>IF(AND(Y111&lt;&gt;MAX(Y:Y),COUNTIF(K111:V111,'Base de données'!$B111)&gt;0),"mouvement","")</f>
        <v/>
      </c>
      <c r="K111" s="39" t="str">
        <f>IF(K$1&gt;$AE$1,"-",IFERROR(IF(DATEDIF('Base de données'!$A111,K$1,"d")&lt;&gt;0,"",'Base de données'!$B111),""))</f>
        <v>VLI20</v>
      </c>
      <c r="L111" s="39" t="str">
        <f>IF(L$1&gt;$AE$1,"-",IFERROR(IF(DATEDIF('Base de données'!$A111,L$1,"d")&lt;&gt;0,"",'Base de données'!$B111),""))</f>
        <v/>
      </c>
      <c r="M111" s="39" t="str">
        <f>IF(M$1&gt;$AE$1,"-",IFERROR(IF(DATEDIF('Base de données'!$A111,M$1,"d")&lt;&gt;0,"",'Base de données'!$B111),""))</f>
        <v/>
      </c>
      <c r="N111" s="39" t="str">
        <f>IF(N$1&gt;$AE$1,"-",IFERROR(IF(DATEDIF('Base de données'!$A111,N$1,"d")&lt;&gt;0,"",'Base de données'!$B111),""))</f>
        <v/>
      </c>
      <c r="O111" s="39" t="str">
        <f>IF(O$1&gt;$AE$1,"-",IFERROR(IF(DATEDIF('Base de données'!$A111,O$1,"d")&lt;&gt;0,"",'Base de données'!$B111),""))</f>
        <v/>
      </c>
      <c r="P111" s="39" t="str">
        <f>IF(P$1&gt;$AE$1,"-",IFERROR(IF(DATEDIF('Base de données'!$A111,P$1,"d")&lt;&gt;0,"",'Base de données'!$B111),""))</f>
        <v/>
      </c>
      <c r="Q111" s="39" t="str">
        <f>IF(Q$1&gt;$AE$1,"-",IFERROR(IF(DATEDIF('Base de données'!$A111,Q$1,"d")&lt;&gt;0,"",'Base de données'!$B111),""))</f>
        <v/>
      </c>
      <c r="R111" s="39" t="str">
        <f>IF(R$1&gt;$AE$1,"-",IFERROR(IF(DATEDIF('Base de données'!$A111,R$1,"d")&lt;&gt;0,"",'Base de données'!$B111),""))</f>
        <v/>
      </c>
      <c r="S111" s="39" t="str">
        <f>IF(S$1&gt;$AE$1,"-",IFERROR(IF(DATEDIF('Base de données'!$A111,S$1,"d")&lt;&gt;0,"",'Base de données'!$B111),""))</f>
        <v/>
      </c>
      <c r="T111" s="39" t="str">
        <f>IF(T$1&gt;$AE$1,"-",IFERROR(IF(DATEDIF('Base de données'!$A111,T$1,"d")&lt;&gt;0,"",'Base de données'!$B111),""))</f>
        <v/>
      </c>
      <c r="U111" s="39" t="str">
        <f>IF(U$1&gt;$AE$1,"-",IFERROR(IF(DATEDIF('Base de données'!$A111,U$1,"d")&lt;&gt;0,"",'Base de données'!$B111),""))</f>
        <v/>
      </c>
      <c r="V111" s="39" t="str">
        <f>IF(V$1&gt;$AE$1,"-",IFERROR(IF(DATEDIF('Base de données'!$A111,V$1,"d")&lt;&gt;0,"",'Base de données'!$B111),""))</f>
        <v/>
      </c>
      <c r="W111" s="34"/>
      <c r="X111" s="30" t="str">
        <f>'Base de données'!$C111&amp;" "&amp;'Base de données'!$D111</f>
        <v>Denis Laetitia</v>
      </c>
      <c r="Y111" s="31">
        <f>COUNTIF('Base de données'!$B:$B,'Base de données'!$B111)</f>
        <v>12</v>
      </c>
      <c r="AA111" s="87" cm="1">
        <f t="array" aca="1" ref="AA111" ca="1">INDIRECT("'Base de données'!A" &amp; ROW(Y111))</f>
        <v>45658</v>
      </c>
      <c r="AB111" s="51" t="str" cm="1">
        <f t="array" aca="1" ref="AB111" ca="1">INDIRECT("'Base de données'!B" &amp; ROW(Z111))</f>
        <v>VLI20</v>
      </c>
    </row>
    <row r="112" spans="1:28" x14ac:dyDescent="0.3">
      <c r="A112" s="41" t="str">
        <f ca="1">IF(IF(AND($B112&lt;&gt;"-",$B112=$E112),"Entrée et sortie","-")="Entrée et sortie",'Base de données'!$B112,"-")</f>
        <v>-</v>
      </c>
      <c r="B112" s="41" t="str">
        <f t="shared" ca="1" si="7"/>
        <v>GZV5S</v>
      </c>
      <c r="C112" s="41" t="str">
        <f t="shared" ca="1" si="8"/>
        <v>GZV5S</v>
      </c>
      <c r="D112" s="41" t="str">
        <f>IF($F112="sortie en cours d'année",'Base de données'!$B112,"-")</f>
        <v>GZV5S</v>
      </c>
      <c r="E112" s="41" t="str">
        <f>IF($H112="entrée en cours d'année",'Base de données'!$B112,"-")</f>
        <v>-</v>
      </c>
      <c r="F112" s="37" t="str">
        <f t="shared" si="5"/>
        <v>sortie en cours d'année</v>
      </c>
      <c r="G112" s="37">
        <f>IF($J112="mouvement",_xlfn.XLOOKUP('Base de données'!$B112,$V:$V,$V:$V,0),"")</f>
        <v>0</v>
      </c>
      <c r="H112" s="37" t="str">
        <f t="shared" si="6"/>
        <v/>
      </c>
      <c r="I112" s="37" t="str">
        <f>IF($J112="mouvement",_xlfn.XLOOKUP('Base de données'!$B112,$K:$K,$K:$K,0),"")</f>
        <v>GZV5S</v>
      </c>
      <c r="J112" s="38" t="str">
        <f>IF(AND(Y112&lt;&gt;MAX(Y:Y),COUNTIF(K112:V112,'Base de données'!$B112)&gt;0),"mouvement","")</f>
        <v>mouvement</v>
      </c>
      <c r="K112" s="39" t="str">
        <f>IF(K$1&gt;$AE$1,"-",IFERROR(IF(DATEDIF('Base de données'!$A112,K$1,"d")&lt;&gt;0,"",'Base de données'!$B112),""))</f>
        <v>GZV5S</v>
      </c>
      <c r="L112" s="39" t="str">
        <f>IF(L$1&gt;$AE$1,"-",IFERROR(IF(DATEDIF('Base de données'!$A112,L$1,"d")&lt;&gt;0,"",'Base de données'!$B112),""))</f>
        <v/>
      </c>
      <c r="M112" s="39" t="str">
        <f>IF(M$1&gt;$AE$1,"-",IFERROR(IF(DATEDIF('Base de données'!$A112,M$1,"d")&lt;&gt;0,"",'Base de données'!$B112),""))</f>
        <v/>
      </c>
      <c r="N112" s="39" t="str">
        <f>IF(N$1&gt;$AE$1,"-",IFERROR(IF(DATEDIF('Base de données'!$A112,N$1,"d")&lt;&gt;0,"",'Base de données'!$B112),""))</f>
        <v/>
      </c>
      <c r="O112" s="39" t="str">
        <f>IF(O$1&gt;$AE$1,"-",IFERROR(IF(DATEDIF('Base de données'!$A112,O$1,"d")&lt;&gt;0,"",'Base de données'!$B112),""))</f>
        <v/>
      </c>
      <c r="P112" s="39" t="str">
        <f>IF(P$1&gt;$AE$1,"-",IFERROR(IF(DATEDIF('Base de données'!$A112,P$1,"d")&lt;&gt;0,"",'Base de données'!$B112),""))</f>
        <v/>
      </c>
      <c r="Q112" s="39" t="str">
        <f>IF(Q$1&gt;$AE$1,"-",IFERROR(IF(DATEDIF('Base de données'!$A112,Q$1,"d")&lt;&gt;0,"",'Base de données'!$B112),""))</f>
        <v/>
      </c>
      <c r="R112" s="39" t="str">
        <f>IF(R$1&gt;$AE$1,"-",IFERROR(IF(DATEDIF('Base de données'!$A112,R$1,"d")&lt;&gt;0,"",'Base de données'!$B112),""))</f>
        <v/>
      </c>
      <c r="S112" s="39" t="str">
        <f>IF(S$1&gt;$AE$1,"-",IFERROR(IF(DATEDIF('Base de données'!$A112,S$1,"d")&lt;&gt;0,"",'Base de données'!$B112),""))</f>
        <v/>
      </c>
      <c r="T112" s="39" t="str">
        <f>IF(T$1&gt;$AE$1,"-",IFERROR(IF(DATEDIF('Base de données'!$A112,T$1,"d")&lt;&gt;0,"",'Base de données'!$B112),""))</f>
        <v/>
      </c>
      <c r="U112" s="39" t="str">
        <f>IF(U$1&gt;$AE$1,"-",IFERROR(IF(DATEDIF('Base de données'!$A112,U$1,"d")&lt;&gt;0,"",'Base de données'!$B112),""))</f>
        <v/>
      </c>
      <c r="V112" s="39" t="str">
        <f>IF(V$1&gt;$AE$1,"-",IFERROR(IF(DATEDIF('Base de données'!$A112,V$1,"d")&lt;&gt;0,"",'Base de données'!$B112),""))</f>
        <v/>
      </c>
      <c r="W112" s="34"/>
      <c r="X112" s="30" t="str">
        <f>'Base de données'!$C112&amp;" "&amp;'Base de données'!$D112</f>
        <v>Chevallier Margaud</v>
      </c>
      <c r="Y112" s="31">
        <f>COUNTIF('Base de données'!$B:$B,'Base de données'!$B112)</f>
        <v>7</v>
      </c>
      <c r="AA112" s="87" cm="1">
        <f t="array" aca="1" ref="AA112" ca="1">INDIRECT("'Base de données'!A" &amp; ROW(Y112))</f>
        <v>45658</v>
      </c>
      <c r="AB112" s="51" t="str" cm="1">
        <f t="array" aca="1" ref="AB112" ca="1">INDIRECT("'Base de données'!B" &amp; ROW(Z112))</f>
        <v>GZV5S</v>
      </c>
    </row>
    <row r="113" spans="1:28" x14ac:dyDescent="0.3">
      <c r="A113" s="41" t="str">
        <f ca="1">IF(IF(AND($B113&lt;&gt;"-",$B113=$E113),"Entrée et sortie","-")="Entrée et sortie",'Base de données'!$B113,"-")</f>
        <v>-</v>
      </c>
      <c r="B113" s="41" t="str">
        <f t="shared" ca="1" si="7"/>
        <v>-</v>
      </c>
      <c r="C113" s="41" t="str">
        <f t="shared" ca="1" si="8"/>
        <v>-</v>
      </c>
      <c r="D113" s="41" t="str">
        <f>IF($F113="sortie en cours d'année",'Base de données'!$B113,"-")</f>
        <v>-</v>
      </c>
      <c r="E113" s="41" t="str">
        <f>IF($H113="entrée en cours d'année",'Base de données'!$B113,"-")</f>
        <v>-</v>
      </c>
      <c r="F113" s="37" t="str">
        <f t="shared" si="5"/>
        <v/>
      </c>
      <c r="G113" s="37" t="str">
        <f>IF($J113="mouvement",_xlfn.XLOOKUP('Base de données'!$B113,$V:$V,$V:$V,0),"")</f>
        <v/>
      </c>
      <c r="H113" s="37" t="str">
        <f t="shared" si="6"/>
        <v/>
      </c>
      <c r="I113" s="37" t="str">
        <f>IF($J113="mouvement",_xlfn.XLOOKUP('Base de données'!$B113,$K:$K,$K:$K,0),"")</f>
        <v/>
      </c>
      <c r="J113" s="38" t="str">
        <f>IF(AND(Y113&lt;&gt;MAX(Y:Y),COUNTIF(K113:V113,'Base de données'!$B113)&gt;0),"mouvement","")</f>
        <v/>
      </c>
      <c r="K113" s="39" t="str">
        <f>IF(K$1&gt;$AE$1,"-",IFERROR(IF(DATEDIF('Base de données'!$A113,K$1,"d")&lt;&gt;0,"",'Base de données'!$B113),""))</f>
        <v>D6LA5</v>
      </c>
      <c r="L113" s="39" t="str">
        <f>IF(L$1&gt;$AE$1,"-",IFERROR(IF(DATEDIF('Base de données'!$A113,L$1,"d")&lt;&gt;0,"",'Base de données'!$B113),""))</f>
        <v/>
      </c>
      <c r="M113" s="39" t="str">
        <f>IF(M$1&gt;$AE$1,"-",IFERROR(IF(DATEDIF('Base de données'!$A113,M$1,"d")&lt;&gt;0,"",'Base de données'!$B113),""))</f>
        <v/>
      </c>
      <c r="N113" s="39" t="str">
        <f>IF(N$1&gt;$AE$1,"-",IFERROR(IF(DATEDIF('Base de données'!$A113,N$1,"d")&lt;&gt;0,"",'Base de données'!$B113),""))</f>
        <v/>
      </c>
      <c r="O113" s="39" t="str">
        <f>IF(O$1&gt;$AE$1,"-",IFERROR(IF(DATEDIF('Base de données'!$A113,O$1,"d")&lt;&gt;0,"",'Base de données'!$B113),""))</f>
        <v/>
      </c>
      <c r="P113" s="39" t="str">
        <f>IF(P$1&gt;$AE$1,"-",IFERROR(IF(DATEDIF('Base de données'!$A113,P$1,"d")&lt;&gt;0,"",'Base de données'!$B113),""))</f>
        <v/>
      </c>
      <c r="Q113" s="39" t="str">
        <f>IF(Q$1&gt;$AE$1,"-",IFERROR(IF(DATEDIF('Base de données'!$A113,Q$1,"d")&lt;&gt;0,"",'Base de données'!$B113),""))</f>
        <v/>
      </c>
      <c r="R113" s="39" t="str">
        <f>IF(R$1&gt;$AE$1,"-",IFERROR(IF(DATEDIF('Base de données'!$A113,R$1,"d")&lt;&gt;0,"",'Base de données'!$B113),""))</f>
        <v/>
      </c>
      <c r="S113" s="39" t="str">
        <f>IF(S$1&gt;$AE$1,"-",IFERROR(IF(DATEDIF('Base de données'!$A113,S$1,"d")&lt;&gt;0,"",'Base de données'!$B113),""))</f>
        <v/>
      </c>
      <c r="T113" s="39" t="str">
        <f>IF(T$1&gt;$AE$1,"-",IFERROR(IF(DATEDIF('Base de données'!$A113,T$1,"d")&lt;&gt;0,"",'Base de données'!$B113),""))</f>
        <v/>
      </c>
      <c r="U113" s="39" t="str">
        <f>IF(U$1&gt;$AE$1,"-",IFERROR(IF(DATEDIF('Base de données'!$A113,U$1,"d")&lt;&gt;0,"",'Base de données'!$B113),""))</f>
        <v/>
      </c>
      <c r="V113" s="39" t="str">
        <f>IF(V$1&gt;$AE$1,"-",IFERROR(IF(DATEDIF('Base de données'!$A113,V$1,"d")&lt;&gt;0,"",'Base de données'!$B113),""))</f>
        <v/>
      </c>
      <c r="W113" s="34"/>
      <c r="X113" s="30" t="str">
        <f>'Base de données'!$C113&amp;" "&amp;'Base de données'!$D113</f>
        <v>Morin Joséphine</v>
      </c>
      <c r="Y113" s="31">
        <f>COUNTIF('Base de données'!$B:$B,'Base de données'!$B113)</f>
        <v>12</v>
      </c>
      <c r="AA113" s="87" cm="1">
        <f t="array" aca="1" ref="AA113" ca="1">INDIRECT("'Base de données'!A" &amp; ROW(Y113))</f>
        <v>45658</v>
      </c>
      <c r="AB113" s="51" t="str" cm="1">
        <f t="array" aca="1" ref="AB113" ca="1">INDIRECT("'Base de données'!B" &amp; ROW(Z113))</f>
        <v>D6LA5</v>
      </c>
    </row>
    <row r="114" spans="1:28" x14ac:dyDescent="0.3">
      <c r="A114" s="41" t="str">
        <f ca="1">IF(IF(AND($B114&lt;&gt;"-",$B114=$E114),"Entrée et sortie","-")="Entrée et sortie",'Base de données'!$B114,"-")</f>
        <v>-</v>
      </c>
      <c r="B114" s="41" t="str">
        <f t="shared" ca="1" si="7"/>
        <v>I7VPV</v>
      </c>
      <c r="C114" s="41" t="str">
        <f t="shared" ca="1" si="8"/>
        <v>I7VPV</v>
      </c>
      <c r="D114" s="41" t="str">
        <f>IF($F114="sortie en cours d'année",'Base de données'!$B114,"-")</f>
        <v>I7VPV</v>
      </c>
      <c r="E114" s="41" t="str">
        <f>IF($H114="entrée en cours d'année",'Base de données'!$B114,"-")</f>
        <v>-</v>
      </c>
      <c r="F114" s="37" t="str">
        <f t="shared" si="5"/>
        <v>sortie en cours d'année</v>
      </c>
      <c r="G114" s="37">
        <f>IF($J114="mouvement",_xlfn.XLOOKUP('Base de données'!$B114,$V:$V,$V:$V,0),"")</f>
        <v>0</v>
      </c>
      <c r="H114" s="37" t="str">
        <f t="shared" si="6"/>
        <v/>
      </c>
      <c r="I114" s="37" t="str">
        <f>IF($J114="mouvement",_xlfn.XLOOKUP('Base de données'!$B114,$K:$K,$K:$K,0),"")</f>
        <v>I7VPV</v>
      </c>
      <c r="J114" s="38" t="str">
        <f>IF(AND(Y114&lt;&gt;MAX(Y:Y),COUNTIF(K114:V114,'Base de données'!$B114)&gt;0),"mouvement","")</f>
        <v>mouvement</v>
      </c>
      <c r="K114" s="39" t="str">
        <f>IF(K$1&gt;$AE$1,"-",IFERROR(IF(DATEDIF('Base de données'!$A114,K$1,"d")&lt;&gt;0,"",'Base de données'!$B114),""))</f>
        <v>I7VPV</v>
      </c>
      <c r="L114" s="39" t="str">
        <f>IF(L$1&gt;$AE$1,"-",IFERROR(IF(DATEDIF('Base de données'!$A114,L$1,"d")&lt;&gt;0,"",'Base de données'!$B114),""))</f>
        <v/>
      </c>
      <c r="M114" s="39" t="str">
        <f>IF(M$1&gt;$AE$1,"-",IFERROR(IF(DATEDIF('Base de données'!$A114,M$1,"d")&lt;&gt;0,"",'Base de données'!$B114),""))</f>
        <v/>
      </c>
      <c r="N114" s="39" t="str">
        <f>IF(N$1&gt;$AE$1,"-",IFERROR(IF(DATEDIF('Base de données'!$A114,N$1,"d")&lt;&gt;0,"",'Base de données'!$B114),""))</f>
        <v/>
      </c>
      <c r="O114" s="39" t="str">
        <f>IF(O$1&gt;$AE$1,"-",IFERROR(IF(DATEDIF('Base de données'!$A114,O$1,"d")&lt;&gt;0,"",'Base de données'!$B114),""))</f>
        <v/>
      </c>
      <c r="P114" s="39" t="str">
        <f>IF(P$1&gt;$AE$1,"-",IFERROR(IF(DATEDIF('Base de données'!$A114,P$1,"d")&lt;&gt;0,"",'Base de données'!$B114),""))</f>
        <v/>
      </c>
      <c r="Q114" s="39" t="str">
        <f>IF(Q$1&gt;$AE$1,"-",IFERROR(IF(DATEDIF('Base de données'!$A114,Q$1,"d")&lt;&gt;0,"",'Base de données'!$B114),""))</f>
        <v/>
      </c>
      <c r="R114" s="39" t="str">
        <f>IF(R$1&gt;$AE$1,"-",IFERROR(IF(DATEDIF('Base de données'!$A114,R$1,"d")&lt;&gt;0,"",'Base de données'!$B114),""))</f>
        <v/>
      </c>
      <c r="S114" s="39" t="str">
        <f>IF(S$1&gt;$AE$1,"-",IFERROR(IF(DATEDIF('Base de données'!$A114,S$1,"d")&lt;&gt;0,"",'Base de données'!$B114),""))</f>
        <v/>
      </c>
      <c r="T114" s="39" t="str">
        <f>IF(T$1&gt;$AE$1,"-",IFERROR(IF(DATEDIF('Base de données'!$A114,T$1,"d")&lt;&gt;0,"",'Base de données'!$B114),""))</f>
        <v/>
      </c>
      <c r="U114" s="39" t="str">
        <f>IF(U$1&gt;$AE$1,"-",IFERROR(IF(DATEDIF('Base de données'!$A114,U$1,"d")&lt;&gt;0,"",'Base de données'!$B114),""))</f>
        <v/>
      </c>
      <c r="V114" s="39" t="str">
        <f>IF(V$1&gt;$AE$1,"-",IFERROR(IF(DATEDIF('Base de données'!$A114,V$1,"d")&lt;&gt;0,"",'Base de données'!$B114),""))</f>
        <v/>
      </c>
      <c r="W114" s="34"/>
      <c r="X114" s="30" t="str">
        <f>'Base de données'!$C114&amp;" "&amp;'Base de données'!$D114</f>
        <v>Bouvet Antoine</v>
      </c>
      <c r="Y114" s="31">
        <f>COUNTIF('Base de données'!$B:$B,'Base de données'!$B114)</f>
        <v>2</v>
      </c>
      <c r="AA114" s="87" cm="1">
        <f t="array" aca="1" ref="AA114" ca="1">INDIRECT("'Base de données'!A" &amp; ROW(Y114))</f>
        <v>45658</v>
      </c>
      <c r="AB114" s="51" t="str" cm="1">
        <f t="array" aca="1" ref="AB114" ca="1">INDIRECT("'Base de données'!B" &amp; ROW(Z114))</f>
        <v>I7VPV</v>
      </c>
    </row>
    <row r="115" spans="1:28" x14ac:dyDescent="0.3">
      <c r="A115" s="41" t="str">
        <f ca="1">IF(IF(AND($B115&lt;&gt;"-",$B115=$E115),"Entrée et sortie","-")="Entrée et sortie",'Base de données'!$B115,"-")</f>
        <v>-</v>
      </c>
      <c r="B115" s="41" t="str">
        <f t="shared" ca="1" si="7"/>
        <v>-</v>
      </c>
      <c r="C115" s="41" t="str">
        <f t="shared" ca="1" si="8"/>
        <v>-</v>
      </c>
      <c r="D115" s="41" t="str">
        <f>IF($F115="sortie en cours d'année",'Base de données'!$B115,"-")</f>
        <v>-</v>
      </c>
      <c r="E115" s="41" t="str">
        <f>IF($H115="entrée en cours d'année",'Base de données'!$B115,"-")</f>
        <v>-</v>
      </c>
      <c r="F115" s="37" t="str">
        <f t="shared" si="5"/>
        <v/>
      </c>
      <c r="G115" s="37" t="str">
        <f>IF($J115="mouvement",_xlfn.XLOOKUP('Base de données'!$B115,$V:$V,$V:$V,0),"")</f>
        <v/>
      </c>
      <c r="H115" s="37" t="str">
        <f t="shared" si="6"/>
        <v/>
      </c>
      <c r="I115" s="37" t="str">
        <f>IF($J115="mouvement",_xlfn.XLOOKUP('Base de données'!$B115,$K:$K,$K:$K,0),"")</f>
        <v/>
      </c>
      <c r="J115" s="38" t="str">
        <f>IF(AND(Y115&lt;&gt;MAX(Y:Y),COUNTIF(K115:V115,'Base de données'!$B115)&gt;0),"mouvement","")</f>
        <v/>
      </c>
      <c r="K115" s="39" t="str">
        <f>IF(K$1&gt;$AE$1,"-",IFERROR(IF(DATEDIF('Base de données'!$A115,K$1,"d")&lt;&gt;0,"",'Base de données'!$B115),""))</f>
        <v>JS9XQ</v>
      </c>
      <c r="L115" s="39" t="str">
        <f>IF(L$1&gt;$AE$1,"-",IFERROR(IF(DATEDIF('Base de données'!$A115,L$1,"d")&lt;&gt;0,"",'Base de données'!$B115),""))</f>
        <v/>
      </c>
      <c r="M115" s="39" t="str">
        <f>IF(M$1&gt;$AE$1,"-",IFERROR(IF(DATEDIF('Base de données'!$A115,M$1,"d")&lt;&gt;0,"",'Base de données'!$B115),""))</f>
        <v/>
      </c>
      <c r="N115" s="39" t="str">
        <f>IF(N$1&gt;$AE$1,"-",IFERROR(IF(DATEDIF('Base de données'!$A115,N$1,"d")&lt;&gt;0,"",'Base de données'!$B115),""))</f>
        <v/>
      </c>
      <c r="O115" s="39" t="str">
        <f>IF(O$1&gt;$AE$1,"-",IFERROR(IF(DATEDIF('Base de données'!$A115,O$1,"d")&lt;&gt;0,"",'Base de données'!$B115),""))</f>
        <v/>
      </c>
      <c r="P115" s="39" t="str">
        <f>IF(P$1&gt;$AE$1,"-",IFERROR(IF(DATEDIF('Base de données'!$A115,P$1,"d")&lt;&gt;0,"",'Base de données'!$B115),""))</f>
        <v/>
      </c>
      <c r="Q115" s="39" t="str">
        <f>IF(Q$1&gt;$AE$1,"-",IFERROR(IF(DATEDIF('Base de données'!$A115,Q$1,"d")&lt;&gt;0,"",'Base de données'!$B115),""))</f>
        <v/>
      </c>
      <c r="R115" s="39" t="str">
        <f>IF(R$1&gt;$AE$1,"-",IFERROR(IF(DATEDIF('Base de données'!$A115,R$1,"d")&lt;&gt;0,"",'Base de données'!$B115),""))</f>
        <v/>
      </c>
      <c r="S115" s="39" t="str">
        <f>IF(S$1&gt;$AE$1,"-",IFERROR(IF(DATEDIF('Base de données'!$A115,S$1,"d")&lt;&gt;0,"",'Base de données'!$B115),""))</f>
        <v/>
      </c>
      <c r="T115" s="39" t="str">
        <f>IF(T$1&gt;$AE$1,"-",IFERROR(IF(DATEDIF('Base de données'!$A115,T$1,"d")&lt;&gt;0,"",'Base de données'!$B115),""))</f>
        <v/>
      </c>
      <c r="U115" s="39" t="str">
        <f>IF(U$1&gt;$AE$1,"-",IFERROR(IF(DATEDIF('Base de données'!$A115,U$1,"d")&lt;&gt;0,"",'Base de données'!$B115),""))</f>
        <v/>
      </c>
      <c r="V115" s="39" t="str">
        <f>IF(V$1&gt;$AE$1,"-",IFERROR(IF(DATEDIF('Base de données'!$A115,V$1,"d")&lt;&gt;0,"",'Base de données'!$B115),""))</f>
        <v/>
      </c>
      <c r="W115" s="34"/>
      <c r="X115" s="30" t="str">
        <f>'Base de données'!$C115&amp;" "&amp;'Base de données'!$D115</f>
        <v>Becker Louise</v>
      </c>
      <c r="Y115" s="31">
        <f>COUNTIF('Base de données'!$B:$B,'Base de données'!$B115)</f>
        <v>12</v>
      </c>
      <c r="AA115" s="87" cm="1">
        <f t="array" aca="1" ref="AA115" ca="1">INDIRECT("'Base de données'!A" &amp; ROW(Y115))</f>
        <v>45658</v>
      </c>
      <c r="AB115" s="51" t="str" cm="1">
        <f t="array" aca="1" ref="AB115" ca="1">INDIRECT("'Base de données'!B" &amp; ROW(Z115))</f>
        <v>JS9XQ</v>
      </c>
    </row>
    <row r="116" spans="1:28" x14ac:dyDescent="0.3">
      <c r="A116" s="41" t="str">
        <f ca="1">IF(IF(AND($B116&lt;&gt;"-",$B116=$E116),"Entrée et sortie","-")="Entrée et sortie",'Base de données'!$B116,"-")</f>
        <v>-</v>
      </c>
      <c r="B116" s="41" t="str">
        <f t="shared" ca="1" si="7"/>
        <v>-</v>
      </c>
      <c r="C116" s="41" t="str">
        <f t="shared" ca="1" si="8"/>
        <v>-</v>
      </c>
      <c r="D116" s="41" t="str">
        <f>IF($F116="sortie en cours d'année",'Base de données'!$B116,"-")</f>
        <v>-</v>
      </c>
      <c r="E116" s="41" t="str">
        <f>IF($H116="entrée en cours d'année",'Base de données'!$B116,"-")</f>
        <v>-</v>
      </c>
      <c r="F116" s="37" t="str">
        <f t="shared" si="5"/>
        <v/>
      </c>
      <c r="G116" s="37" t="str">
        <f>IF($J116="mouvement",_xlfn.XLOOKUP('Base de données'!$B116,$V:$V,$V:$V,0),"")</f>
        <v/>
      </c>
      <c r="H116" s="37" t="str">
        <f t="shared" si="6"/>
        <v/>
      </c>
      <c r="I116" s="37" t="str">
        <f>IF($J116="mouvement",_xlfn.XLOOKUP('Base de données'!$B116,$K:$K,$K:$K,0),"")</f>
        <v/>
      </c>
      <c r="J116" s="38" t="str">
        <f>IF(AND(Y116&lt;&gt;MAX(Y:Y),COUNTIF(K116:V116,'Base de données'!$B116)&gt;0),"mouvement","")</f>
        <v/>
      </c>
      <c r="K116" s="39" t="str">
        <f>IF(K$1&gt;$AE$1,"-",IFERROR(IF(DATEDIF('Base de données'!$A116,K$1,"d")&lt;&gt;0,"",'Base de données'!$B116),""))</f>
        <v>6A9JO</v>
      </c>
      <c r="L116" s="39" t="str">
        <f>IF(L$1&gt;$AE$1,"-",IFERROR(IF(DATEDIF('Base de données'!$A116,L$1,"d")&lt;&gt;0,"",'Base de données'!$B116),""))</f>
        <v/>
      </c>
      <c r="M116" s="39" t="str">
        <f>IF(M$1&gt;$AE$1,"-",IFERROR(IF(DATEDIF('Base de données'!$A116,M$1,"d")&lt;&gt;0,"",'Base de données'!$B116),""))</f>
        <v/>
      </c>
      <c r="N116" s="39" t="str">
        <f>IF(N$1&gt;$AE$1,"-",IFERROR(IF(DATEDIF('Base de données'!$A116,N$1,"d")&lt;&gt;0,"",'Base de données'!$B116),""))</f>
        <v/>
      </c>
      <c r="O116" s="39" t="str">
        <f>IF(O$1&gt;$AE$1,"-",IFERROR(IF(DATEDIF('Base de données'!$A116,O$1,"d")&lt;&gt;0,"",'Base de données'!$B116),""))</f>
        <v/>
      </c>
      <c r="P116" s="39" t="str">
        <f>IF(P$1&gt;$AE$1,"-",IFERROR(IF(DATEDIF('Base de données'!$A116,P$1,"d")&lt;&gt;0,"",'Base de données'!$B116),""))</f>
        <v/>
      </c>
      <c r="Q116" s="39" t="str">
        <f>IF(Q$1&gt;$AE$1,"-",IFERROR(IF(DATEDIF('Base de données'!$A116,Q$1,"d")&lt;&gt;0,"",'Base de données'!$B116),""))</f>
        <v/>
      </c>
      <c r="R116" s="39" t="str">
        <f>IF(R$1&gt;$AE$1,"-",IFERROR(IF(DATEDIF('Base de données'!$A116,R$1,"d")&lt;&gt;0,"",'Base de données'!$B116),""))</f>
        <v/>
      </c>
      <c r="S116" s="39" t="str">
        <f>IF(S$1&gt;$AE$1,"-",IFERROR(IF(DATEDIF('Base de données'!$A116,S$1,"d")&lt;&gt;0,"",'Base de données'!$B116),""))</f>
        <v/>
      </c>
      <c r="T116" s="39" t="str">
        <f>IF(T$1&gt;$AE$1,"-",IFERROR(IF(DATEDIF('Base de données'!$A116,T$1,"d")&lt;&gt;0,"",'Base de données'!$B116),""))</f>
        <v/>
      </c>
      <c r="U116" s="39" t="str">
        <f>IF(U$1&gt;$AE$1,"-",IFERROR(IF(DATEDIF('Base de données'!$A116,U$1,"d")&lt;&gt;0,"",'Base de données'!$B116),""))</f>
        <v/>
      </c>
      <c r="V116" s="39" t="str">
        <f>IF(V$1&gt;$AE$1,"-",IFERROR(IF(DATEDIF('Base de données'!$A116,V$1,"d")&lt;&gt;0,"",'Base de données'!$B116),""))</f>
        <v/>
      </c>
      <c r="W116" s="34"/>
      <c r="X116" s="30" t="str">
        <f>'Base de données'!$C116&amp;" "&amp;'Base de données'!$D116</f>
        <v>Vasseur Constance</v>
      </c>
      <c r="Y116" s="31">
        <f>COUNTIF('Base de données'!$B:$B,'Base de données'!$B116)</f>
        <v>12</v>
      </c>
      <c r="AA116" s="87" cm="1">
        <f t="array" aca="1" ref="AA116" ca="1">INDIRECT("'Base de données'!A" &amp; ROW(Y116))</f>
        <v>45658</v>
      </c>
      <c r="AB116" s="51" t="str" cm="1">
        <f t="array" aca="1" ref="AB116" ca="1">INDIRECT("'Base de données'!B" &amp; ROW(Z116))</f>
        <v>6A9JO</v>
      </c>
    </row>
    <row r="117" spans="1:28" x14ac:dyDescent="0.3">
      <c r="A117" s="41" t="str">
        <f ca="1">IF(IF(AND($B117&lt;&gt;"-",$B117=$E117),"Entrée et sortie","-")="Entrée et sortie",'Base de données'!$B117,"-")</f>
        <v>-</v>
      </c>
      <c r="B117" s="41" t="str">
        <f t="shared" ca="1" si="7"/>
        <v>WPH5K</v>
      </c>
      <c r="C117" s="41" t="str">
        <f t="shared" ca="1" si="8"/>
        <v>WPH5K</v>
      </c>
      <c r="D117" s="41" t="str">
        <f>IF($F117="sortie en cours d'année",'Base de données'!$B117,"-")</f>
        <v>WPH5K</v>
      </c>
      <c r="E117" s="41" t="str">
        <f>IF($H117="entrée en cours d'année",'Base de données'!$B117,"-")</f>
        <v>-</v>
      </c>
      <c r="F117" s="37" t="str">
        <f t="shared" si="5"/>
        <v>sortie en cours d'année</v>
      </c>
      <c r="G117" s="37">
        <f>IF($J117="mouvement",_xlfn.XLOOKUP('Base de données'!$B117,$V:$V,$V:$V,0),"")</f>
        <v>0</v>
      </c>
      <c r="H117" s="37" t="str">
        <f t="shared" si="6"/>
        <v/>
      </c>
      <c r="I117" s="37" t="str">
        <f>IF($J117="mouvement",_xlfn.XLOOKUP('Base de données'!$B117,$K:$K,$K:$K,0),"")</f>
        <v>WPH5K</v>
      </c>
      <c r="J117" s="38" t="str">
        <f>IF(AND(Y117&lt;&gt;MAX(Y:Y),COUNTIF(K117:V117,'Base de données'!$B117)&gt;0),"mouvement","")</f>
        <v>mouvement</v>
      </c>
      <c r="K117" s="39" t="str">
        <f>IF(K$1&gt;$AE$1,"-",IFERROR(IF(DATEDIF('Base de données'!$A117,K$1,"d")&lt;&gt;0,"",'Base de données'!$B117),""))</f>
        <v>WPH5K</v>
      </c>
      <c r="L117" s="39" t="str">
        <f>IF(L$1&gt;$AE$1,"-",IFERROR(IF(DATEDIF('Base de données'!$A117,L$1,"d")&lt;&gt;0,"",'Base de données'!$B117),""))</f>
        <v/>
      </c>
      <c r="M117" s="39" t="str">
        <f>IF(M$1&gt;$AE$1,"-",IFERROR(IF(DATEDIF('Base de données'!$A117,M$1,"d")&lt;&gt;0,"",'Base de données'!$B117),""))</f>
        <v/>
      </c>
      <c r="N117" s="39" t="str">
        <f>IF(N$1&gt;$AE$1,"-",IFERROR(IF(DATEDIF('Base de données'!$A117,N$1,"d")&lt;&gt;0,"",'Base de données'!$B117),""))</f>
        <v/>
      </c>
      <c r="O117" s="39" t="str">
        <f>IF(O$1&gt;$AE$1,"-",IFERROR(IF(DATEDIF('Base de données'!$A117,O$1,"d")&lt;&gt;0,"",'Base de données'!$B117),""))</f>
        <v/>
      </c>
      <c r="P117" s="39" t="str">
        <f>IF(P$1&gt;$AE$1,"-",IFERROR(IF(DATEDIF('Base de données'!$A117,P$1,"d")&lt;&gt;0,"",'Base de données'!$B117),""))</f>
        <v/>
      </c>
      <c r="Q117" s="39" t="str">
        <f>IF(Q$1&gt;$AE$1,"-",IFERROR(IF(DATEDIF('Base de données'!$A117,Q$1,"d")&lt;&gt;0,"",'Base de données'!$B117),""))</f>
        <v/>
      </c>
      <c r="R117" s="39" t="str">
        <f>IF(R$1&gt;$AE$1,"-",IFERROR(IF(DATEDIF('Base de données'!$A117,R$1,"d")&lt;&gt;0,"",'Base de données'!$B117),""))</f>
        <v/>
      </c>
      <c r="S117" s="39" t="str">
        <f>IF(S$1&gt;$AE$1,"-",IFERROR(IF(DATEDIF('Base de données'!$A117,S$1,"d")&lt;&gt;0,"",'Base de données'!$B117),""))</f>
        <v/>
      </c>
      <c r="T117" s="39" t="str">
        <f>IF(T$1&gt;$AE$1,"-",IFERROR(IF(DATEDIF('Base de données'!$A117,T$1,"d")&lt;&gt;0,"",'Base de données'!$B117),""))</f>
        <v/>
      </c>
      <c r="U117" s="39" t="str">
        <f>IF(U$1&gt;$AE$1,"-",IFERROR(IF(DATEDIF('Base de données'!$A117,U$1,"d")&lt;&gt;0,"",'Base de données'!$B117),""))</f>
        <v/>
      </c>
      <c r="V117" s="39" t="str">
        <f>IF(V$1&gt;$AE$1,"-",IFERROR(IF(DATEDIF('Base de données'!$A117,V$1,"d")&lt;&gt;0,"",'Base de données'!$B117),""))</f>
        <v/>
      </c>
      <c r="W117" s="34"/>
      <c r="X117" s="30" t="str">
        <f>'Base de données'!$C117&amp;" "&amp;'Base de données'!$D117</f>
        <v>Delorme Philippe</v>
      </c>
      <c r="Y117" s="31">
        <f>COUNTIF('Base de données'!$B:$B,'Base de données'!$B117)</f>
        <v>4</v>
      </c>
      <c r="AA117" s="87" cm="1">
        <f t="array" aca="1" ref="AA117" ca="1">INDIRECT("'Base de données'!A" &amp; ROW(Y117))</f>
        <v>45658</v>
      </c>
      <c r="AB117" s="51" t="str" cm="1">
        <f t="array" aca="1" ref="AB117" ca="1">INDIRECT("'Base de données'!B" &amp; ROW(Z117))</f>
        <v>WPH5K</v>
      </c>
    </row>
    <row r="118" spans="1:28" x14ac:dyDescent="0.3">
      <c r="A118" s="41" t="str">
        <f ca="1">IF(IF(AND($B118&lt;&gt;"-",$B118=$E118),"Entrée et sortie","-")="Entrée et sortie",'Base de données'!$B118,"-")</f>
        <v>-</v>
      </c>
      <c r="B118" s="41" t="str">
        <f t="shared" ca="1" si="7"/>
        <v>-</v>
      </c>
      <c r="C118" s="41" t="str">
        <f t="shared" ca="1" si="8"/>
        <v>-</v>
      </c>
      <c r="D118" s="41" t="str">
        <f>IF($F118="sortie en cours d'année",'Base de données'!$B118,"-")</f>
        <v>-</v>
      </c>
      <c r="E118" s="41" t="str">
        <f>IF($H118="entrée en cours d'année",'Base de données'!$B118,"-")</f>
        <v>-</v>
      </c>
      <c r="F118" s="37" t="str">
        <f t="shared" si="5"/>
        <v/>
      </c>
      <c r="G118" s="37" t="str">
        <f>IF($J118="mouvement",_xlfn.XLOOKUP('Base de données'!$B118,$V:$V,$V:$V,0),"")</f>
        <v/>
      </c>
      <c r="H118" s="37" t="str">
        <f t="shared" si="6"/>
        <v/>
      </c>
      <c r="I118" s="37" t="str">
        <f>IF($J118="mouvement",_xlfn.XLOOKUP('Base de données'!$B118,$K:$K,$K:$K,0),"")</f>
        <v/>
      </c>
      <c r="J118" s="38" t="str">
        <f>IF(AND(Y118&lt;&gt;MAX(Y:Y),COUNTIF(K118:V118,'Base de données'!$B118)&gt;0),"mouvement","")</f>
        <v/>
      </c>
      <c r="K118" s="39" t="str">
        <f>IF(K$1&gt;$AE$1,"-",IFERROR(IF(DATEDIF('Base de données'!$A118,K$1,"d")&lt;&gt;0,"",'Base de données'!$B118),""))</f>
        <v>EVEHA</v>
      </c>
      <c r="L118" s="39" t="str">
        <f>IF(L$1&gt;$AE$1,"-",IFERROR(IF(DATEDIF('Base de données'!$A118,L$1,"d")&lt;&gt;0,"",'Base de données'!$B118),""))</f>
        <v/>
      </c>
      <c r="M118" s="39" t="str">
        <f>IF(M$1&gt;$AE$1,"-",IFERROR(IF(DATEDIF('Base de données'!$A118,M$1,"d")&lt;&gt;0,"",'Base de données'!$B118),""))</f>
        <v/>
      </c>
      <c r="N118" s="39" t="str">
        <f>IF(N$1&gt;$AE$1,"-",IFERROR(IF(DATEDIF('Base de données'!$A118,N$1,"d")&lt;&gt;0,"",'Base de données'!$B118),""))</f>
        <v/>
      </c>
      <c r="O118" s="39" t="str">
        <f>IF(O$1&gt;$AE$1,"-",IFERROR(IF(DATEDIF('Base de données'!$A118,O$1,"d")&lt;&gt;0,"",'Base de données'!$B118),""))</f>
        <v/>
      </c>
      <c r="P118" s="39" t="str">
        <f>IF(P$1&gt;$AE$1,"-",IFERROR(IF(DATEDIF('Base de données'!$A118,P$1,"d")&lt;&gt;0,"",'Base de données'!$B118),""))</f>
        <v/>
      </c>
      <c r="Q118" s="39" t="str">
        <f>IF(Q$1&gt;$AE$1,"-",IFERROR(IF(DATEDIF('Base de données'!$A118,Q$1,"d")&lt;&gt;0,"",'Base de données'!$B118),""))</f>
        <v/>
      </c>
      <c r="R118" s="39" t="str">
        <f>IF(R$1&gt;$AE$1,"-",IFERROR(IF(DATEDIF('Base de données'!$A118,R$1,"d")&lt;&gt;0,"",'Base de données'!$B118),""))</f>
        <v/>
      </c>
      <c r="S118" s="39" t="str">
        <f>IF(S$1&gt;$AE$1,"-",IFERROR(IF(DATEDIF('Base de données'!$A118,S$1,"d")&lt;&gt;0,"",'Base de données'!$B118),""))</f>
        <v/>
      </c>
      <c r="T118" s="39" t="str">
        <f>IF(T$1&gt;$AE$1,"-",IFERROR(IF(DATEDIF('Base de données'!$A118,T$1,"d")&lt;&gt;0,"",'Base de données'!$B118),""))</f>
        <v/>
      </c>
      <c r="U118" s="39" t="str">
        <f>IF(U$1&gt;$AE$1,"-",IFERROR(IF(DATEDIF('Base de données'!$A118,U$1,"d")&lt;&gt;0,"",'Base de données'!$B118),""))</f>
        <v/>
      </c>
      <c r="V118" s="39" t="str">
        <f>IF(V$1&gt;$AE$1,"-",IFERROR(IF(DATEDIF('Base de données'!$A118,V$1,"d")&lt;&gt;0,"",'Base de données'!$B118),""))</f>
        <v/>
      </c>
      <c r="W118" s="34"/>
      <c r="X118" s="30" t="str">
        <f>'Base de données'!$C118&amp;" "&amp;'Base de données'!$D118</f>
        <v>Texier Monique</v>
      </c>
      <c r="Y118" s="31">
        <f>COUNTIF('Base de données'!$B:$B,'Base de données'!$B118)</f>
        <v>12</v>
      </c>
      <c r="AA118" s="87" cm="1">
        <f t="array" aca="1" ref="AA118" ca="1">INDIRECT("'Base de données'!A" &amp; ROW(Y118))</f>
        <v>45658</v>
      </c>
      <c r="AB118" s="51" t="str" cm="1">
        <f t="array" aca="1" ref="AB118" ca="1">INDIRECT("'Base de données'!B" &amp; ROW(Z118))</f>
        <v>EVEHA</v>
      </c>
    </row>
    <row r="119" spans="1:28" x14ac:dyDescent="0.3">
      <c r="A119" s="41" t="str">
        <f ca="1">IF(IF(AND($B119&lt;&gt;"-",$B119=$E119),"Entrée et sortie","-")="Entrée et sortie",'Base de données'!$B119,"-")</f>
        <v>-</v>
      </c>
      <c r="B119" s="41" t="str">
        <f t="shared" ca="1" si="7"/>
        <v>-</v>
      </c>
      <c r="C119" s="41" t="str">
        <f t="shared" ca="1" si="8"/>
        <v>-</v>
      </c>
      <c r="D119" s="41" t="str">
        <f>IF($F119="sortie en cours d'année",'Base de données'!$B119,"-")</f>
        <v>-</v>
      </c>
      <c r="E119" s="41" t="str">
        <f>IF($H119="entrée en cours d'année",'Base de données'!$B119,"-")</f>
        <v>-</v>
      </c>
      <c r="F119" s="37" t="str">
        <f t="shared" si="5"/>
        <v/>
      </c>
      <c r="G119" s="37" t="str">
        <f>IF($J119="mouvement",_xlfn.XLOOKUP('Base de données'!$B119,$V:$V,$V:$V,0),"")</f>
        <v/>
      </c>
      <c r="H119" s="37" t="str">
        <f t="shared" si="6"/>
        <v/>
      </c>
      <c r="I119" s="37" t="str">
        <f>IF($J119="mouvement",_xlfn.XLOOKUP('Base de données'!$B119,$K:$K,$K:$K,0),"")</f>
        <v/>
      </c>
      <c r="J119" s="38" t="str">
        <f>IF(AND(Y119&lt;&gt;MAX(Y:Y),COUNTIF(K119:V119,'Base de données'!$B119)&gt;0),"mouvement","")</f>
        <v/>
      </c>
      <c r="K119" s="39" t="str">
        <f>IF(K$1&gt;$AE$1,"-",IFERROR(IF(DATEDIF('Base de données'!$A119,K$1,"d")&lt;&gt;0,"",'Base de données'!$B119),""))</f>
        <v>GC0VK</v>
      </c>
      <c r="L119" s="39" t="str">
        <f>IF(L$1&gt;$AE$1,"-",IFERROR(IF(DATEDIF('Base de données'!$A119,L$1,"d")&lt;&gt;0,"",'Base de données'!$B119),""))</f>
        <v/>
      </c>
      <c r="M119" s="39" t="str">
        <f>IF(M$1&gt;$AE$1,"-",IFERROR(IF(DATEDIF('Base de données'!$A119,M$1,"d")&lt;&gt;0,"",'Base de données'!$B119),""))</f>
        <v/>
      </c>
      <c r="N119" s="39" t="str">
        <f>IF(N$1&gt;$AE$1,"-",IFERROR(IF(DATEDIF('Base de données'!$A119,N$1,"d")&lt;&gt;0,"",'Base de données'!$B119),""))</f>
        <v/>
      </c>
      <c r="O119" s="39" t="str">
        <f>IF(O$1&gt;$AE$1,"-",IFERROR(IF(DATEDIF('Base de données'!$A119,O$1,"d")&lt;&gt;0,"",'Base de données'!$B119),""))</f>
        <v/>
      </c>
      <c r="P119" s="39" t="str">
        <f>IF(P$1&gt;$AE$1,"-",IFERROR(IF(DATEDIF('Base de données'!$A119,P$1,"d")&lt;&gt;0,"",'Base de données'!$B119),""))</f>
        <v/>
      </c>
      <c r="Q119" s="39" t="str">
        <f>IF(Q$1&gt;$AE$1,"-",IFERROR(IF(DATEDIF('Base de données'!$A119,Q$1,"d")&lt;&gt;0,"",'Base de données'!$B119),""))</f>
        <v/>
      </c>
      <c r="R119" s="39" t="str">
        <f>IF(R$1&gt;$AE$1,"-",IFERROR(IF(DATEDIF('Base de données'!$A119,R$1,"d")&lt;&gt;0,"",'Base de données'!$B119),""))</f>
        <v/>
      </c>
      <c r="S119" s="39" t="str">
        <f>IF(S$1&gt;$AE$1,"-",IFERROR(IF(DATEDIF('Base de données'!$A119,S$1,"d")&lt;&gt;0,"",'Base de données'!$B119),""))</f>
        <v/>
      </c>
      <c r="T119" s="39" t="str">
        <f>IF(T$1&gt;$AE$1,"-",IFERROR(IF(DATEDIF('Base de données'!$A119,T$1,"d")&lt;&gt;0,"",'Base de données'!$B119),""))</f>
        <v/>
      </c>
      <c r="U119" s="39" t="str">
        <f>IF(U$1&gt;$AE$1,"-",IFERROR(IF(DATEDIF('Base de données'!$A119,U$1,"d")&lt;&gt;0,"",'Base de données'!$B119),""))</f>
        <v/>
      </c>
      <c r="V119" s="39" t="str">
        <f>IF(V$1&gt;$AE$1,"-",IFERROR(IF(DATEDIF('Base de données'!$A119,V$1,"d")&lt;&gt;0,"",'Base de données'!$B119),""))</f>
        <v/>
      </c>
      <c r="W119" s="34"/>
      <c r="X119" s="30" t="str">
        <f>'Base de données'!$C119&amp;" "&amp;'Base de données'!$D119</f>
        <v>Maillet Lucas</v>
      </c>
      <c r="Y119" s="31">
        <f>COUNTIF('Base de données'!$B:$B,'Base de données'!$B119)</f>
        <v>12</v>
      </c>
      <c r="AA119" s="87" cm="1">
        <f t="array" aca="1" ref="AA119" ca="1">INDIRECT("'Base de données'!A" &amp; ROW(Y119))</f>
        <v>45658</v>
      </c>
      <c r="AB119" s="51" t="str" cm="1">
        <f t="array" aca="1" ref="AB119" ca="1">INDIRECT("'Base de données'!B" &amp; ROW(Z119))</f>
        <v>GC0VK</v>
      </c>
    </row>
    <row r="120" spans="1:28" x14ac:dyDescent="0.3">
      <c r="A120" s="41" t="str">
        <f ca="1">IF(IF(AND($B120&lt;&gt;"-",$B120=$E120),"Entrée et sortie","-")="Entrée et sortie",'Base de données'!$B120,"-")</f>
        <v>-</v>
      </c>
      <c r="B120" s="41" t="str">
        <f t="shared" ca="1" si="7"/>
        <v>-</v>
      </c>
      <c r="C120" s="41" t="str">
        <f t="shared" ca="1" si="8"/>
        <v>-</v>
      </c>
      <c r="D120" s="41" t="str">
        <f>IF($F120="sortie en cours d'année",'Base de données'!$B120,"-")</f>
        <v>-</v>
      </c>
      <c r="E120" s="41" t="str">
        <f>IF($H120="entrée en cours d'année",'Base de données'!$B120,"-")</f>
        <v>-</v>
      </c>
      <c r="F120" s="37" t="str">
        <f t="shared" si="5"/>
        <v/>
      </c>
      <c r="G120" s="37" t="str">
        <f>IF($J120="mouvement",_xlfn.XLOOKUP('Base de données'!$B120,$V:$V,$V:$V,0),"")</f>
        <v/>
      </c>
      <c r="H120" s="37" t="str">
        <f t="shared" si="6"/>
        <v/>
      </c>
      <c r="I120" s="37" t="str">
        <f>IF($J120="mouvement",_xlfn.XLOOKUP('Base de données'!$B120,$K:$K,$K:$K,0),"")</f>
        <v/>
      </c>
      <c r="J120" s="38" t="str">
        <f>IF(AND(Y120&lt;&gt;MAX(Y:Y),COUNTIF(K120:V120,'Base de données'!$B120)&gt;0),"mouvement","")</f>
        <v/>
      </c>
      <c r="K120" s="39" t="str">
        <f>IF(K$1&gt;$AE$1,"-",IFERROR(IF(DATEDIF('Base de données'!$A120,K$1,"d")&lt;&gt;0,"",'Base de données'!$B120),""))</f>
        <v>DHEUO</v>
      </c>
      <c r="L120" s="39" t="str">
        <f>IF(L$1&gt;$AE$1,"-",IFERROR(IF(DATEDIF('Base de données'!$A120,L$1,"d")&lt;&gt;0,"",'Base de données'!$B120),""))</f>
        <v/>
      </c>
      <c r="M120" s="39" t="str">
        <f>IF(M$1&gt;$AE$1,"-",IFERROR(IF(DATEDIF('Base de données'!$A120,M$1,"d")&lt;&gt;0,"",'Base de données'!$B120),""))</f>
        <v/>
      </c>
      <c r="N120" s="39" t="str">
        <f>IF(N$1&gt;$AE$1,"-",IFERROR(IF(DATEDIF('Base de données'!$A120,N$1,"d")&lt;&gt;0,"",'Base de données'!$B120),""))</f>
        <v/>
      </c>
      <c r="O120" s="39" t="str">
        <f>IF(O$1&gt;$AE$1,"-",IFERROR(IF(DATEDIF('Base de données'!$A120,O$1,"d")&lt;&gt;0,"",'Base de données'!$B120),""))</f>
        <v/>
      </c>
      <c r="P120" s="39" t="str">
        <f>IF(P$1&gt;$AE$1,"-",IFERROR(IF(DATEDIF('Base de données'!$A120,P$1,"d")&lt;&gt;0,"",'Base de données'!$B120),""))</f>
        <v/>
      </c>
      <c r="Q120" s="39" t="str">
        <f>IF(Q$1&gt;$AE$1,"-",IFERROR(IF(DATEDIF('Base de données'!$A120,Q$1,"d")&lt;&gt;0,"",'Base de données'!$B120),""))</f>
        <v/>
      </c>
      <c r="R120" s="39" t="str">
        <f>IF(R$1&gt;$AE$1,"-",IFERROR(IF(DATEDIF('Base de données'!$A120,R$1,"d")&lt;&gt;0,"",'Base de données'!$B120),""))</f>
        <v/>
      </c>
      <c r="S120" s="39" t="str">
        <f>IF(S$1&gt;$AE$1,"-",IFERROR(IF(DATEDIF('Base de données'!$A120,S$1,"d")&lt;&gt;0,"",'Base de données'!$B120),""))</f>
        <v/>
      </c>
      <c r="T120" s="39" t="str">
        <f>IF(T$1&gt;$AE$1,"-",IFERROR(IF(DATEDIF('Base de données'!$A120,T$1,"d")&lt;&gt;0,"",'Base de données'!$B120),""))</f>
        <v/>
      </c>
      <c r="U120" s="39" t="str">
        <f>IF(U$1&gt;$AE$1,"-",IFERROR(IF(DATEDIF('Base de données'!$A120,U$1,"d")&lt;&gt;0,"",'Base de données'!$B120),""))</f>
        <v/>
      </c>
      <c r="V120" s="39" t="str">
        <f>IF(V$1&gt;$AE$1,"-",IFERROR(IF(DATEDIF('Base de données'!$A120,V$1,"d")&lt;&gt;0,"",'Base de données'!$B120),""))</f>
        <v/>
      </c>
      <c r="W120" s="34"/>
      <c r="X120" s="30" t="str">
        <f>'Base de données'!$C120&amp;" "&amp;'Base de données'!$D120</f>
        <v>Couturier Sébastien</v>
      </c>
      <c r="Y120" s="31">
        <f>COUNTIF('Base de données'!$B:$B,'Base de données'!$B120)</f>
        <v>12</v>
      </c>
      <c r="AA120" s="87" cm="1">
        <f t="array" aca="1" ref="AA120" ca="1">INDIRECT("'Base de données'!A" &amp; ROW(Y120))</f>
        <v>45658</v>
      </c>
      <c r="AB120" s="51" t="str" cm="1">
        <f t="array" aca="1" ref="AB120" ca="1">INDIRECT("'Base de données'!B" &amp; ROW(Z120))</f>
        <v>DHEUO</v>
      </c>
    </row>
    <row r="121" spans="1:28" x14ac:dyDescent="0.3">
      <c r="A121" s="41" t="str">
        <f ca="1">IF(IF(AND($B121&lt;&gt;"-",$B121=$E121),"Entrée et sortie","-")="Entrée et sortie",'Base de données'!$B121,"-")</f>
        <v>-</v>
      </c>
      <c r="B121" s="41" t="str">
        <f t="shared" ca="1" si="7"/>
        <v>-</v>
      </c>
      <c r="C121" s="41" t="str">
        <f t="shared" ca="1" si="8"/>
        <v>-</v>
      </c>
      <c r="D121" s="41" t="str">
        <f>IF($F121="sortie en cours d'année",'Base de données'!$B121,"-")</f>
        <v>-</v>
      </c>
      <c r="E121" s="41" t="str">
        <f>IF($H121="entrée en cours d'année",'Base de données'!$B121,"-")</f>
        <v>-</v>
      </c>
      <c r="F121" s="37" t="str">
        <f t="shared" si="5"/>
        <v/>
      </c>
      <c r="G121" s="37" t="str">
        <f>IF($J121="mouvement",_xlfn.XLOOKUP('Base de données'!$B121,$V:$V,$V:$V,0),"")</f>
        <v/>
      </c>
      <c r="H121" s="37" t="str">
        <f t="shared" si="6"/>
        <v/>
      </c>
      <c r="I121" s="37" t="str">
        <f>IF($J121="mouvement",_xlfn.XLOOKUP('Base de données'!$B121,$K:$K,$K:$K,0),"")</f>
        <v/>
      </c>
      <c r="J121" s="38" t="str">
        <f>IF(AND(Y121&lt;&gt;MAX(Y:Y),COUNTIF(K121:V121,'Base de données'!$B121)&gt;0),"mouvement","")</f>
        <v/>
      </c>
      <c r="K121" s="39" t="str">
        <f>IF(K$1&gt;$AE$1,"-",IFERROR(IF(DATEDIF('Base de données'!$A121,K$1,"d")&lt;&gt;0,"",'Base de données'!$B121),""))</f>
        <v>CD97O</v>
      </c>
      <c r="L121" s="39" t="str">
        <f>IF(L$1&gt;$AE$1,"-",IFERROR(IF(DATEDIF('Base de données'!$A121,L$1,"d")&lt;&gt;0,"",'Base de données'!$B121),""))</f>
        <v/>
      </c>
      <c r="M121" s="39" t="str">
        <f>IF(M$1&gt;$AE$1,"-",IFERROR(IF(DATEDIF('Base de données'!$A121,M$1,"d")&lt;&gt;0,"",'Base de données'!$B121),""))</f>
        <v/>
      </c>
      <c r="N121" s="39" t="str">
        <f>IF(N$1&gt;$AE$1,"-",IFERROR(IF(DATEDIF('Base de données'!$A121,N$1,"d")&lt;&gt;0,"",'Base de données'!$B121),""))</f>
        <v/>
      </c>
      <c r="O121" s="39" t="str">
        <f>IF(O$1&gt;$AE$1,"-",IFERROR(IF(DATEDIF('Base de données'!$A121,O$1,"d")&lt;&gt;0,"",'Base de données'!$B121),""))</f>
        <v/>
      </c>
      <c r="P121" s="39" t="str">
        <f>IF(P$1&gt;$AE$1,"-",IFERROR(IF(DATEDIF('Base de données'!$A121,P$1,"d")&lt;&gt;0,"",'Base de données'!$B121),""))</f>
        <v/>
      </c>
      <c r="Q121" s="39" t="str">
        <f>IF(Q$1&gt;$AE$1,"-",IFERROR(IF(DATEDIF('Base de données'!$A121,Q$1,"d")&lt;&gt;0,"",'Base de données'!$B121),""))</f>
        <v/>
      </c>
      <c r="R121" s="39" t="str">
        <f>IF(R$1&gt;$AE$1,"-",IFERROR(IF(DATEDIF('Base de données'!$A121,R$1,"d")&lt;&gt;0,"",'Base de données'!$B121),""))</f>
        <v/>
      </c>
      <c r="S121" s="39" t="str">
        <f>IF(S$1&gt;$AE$1,"-",IFERROR(IF(DATEDIF('Base de données'!$A121,S$1,"d")&lt;&gt;0,"",'Base de données'!$B121),""))</f>
        <v/>
      </c>
      <c r="T121" s="39" t="str">
        <f>IF(T$1&gt;$AE$1,"-",IFERROR(IF(DATEDIF('Base de données'!$A121,T$1,"d")&lt;&gt;0,"",'Base de données'!$B121),""))</f>
        <v/>
      </c>
      <c r="U121" s="39" t="str">
        <f>IF(U$1&gt;$AE$1,"-",IFERROR(IF(DATEDIF('Base de données'!$A121,U$1,"d")&lt;&gt;0,"",'Base de données'!$B121),""))</f>
        <v/>
      </c>
      <c r="V121" s="39" t="str">
        <f>IF(V$1&gt;$AE$1,"-",IFERROR(IF(DATEDIF('Base de données'!$A121,V$1,"d")&lt;&gt;0,"",'Base de données'!$B121),""))</f>
        <v/>
      </c>
      <c r="W121" s="34"/>
      <c r="X121" s="30" t="str">
        <f>'Base de données'!$C121&amp;" "&amp;'Base de données'!$D121</f>
        <v>Texier Augustin</v>
      </c>
      <c r="Y121" s="31">
        <f>COUNTIF('Base de données'!$B:$B,'Base de données'!$B121)</f>
        <v>12</v>
      </c>
      <c r="AA121" s="87" cm="1">
        <f t="array" aca="1" ref="AA121" ca="1">INDIRECT("'Base de données'!A" &amp; ROW(Y121))</f>
        <v>45658</v>
      </c>
      <c r="AB121" s="51" t="str" cm="1">
        <f t="array" aca="1" ref="AB121" ca="1">INDIRECT("'Base de données'!B" &amp; ROW(Z121))</f>
        <v>CD97O</v>
      </c>
    </row>
    <row r="122" spans="1:28" x14ac:dyDescent="0.3">
      <c r="A122" s="41" t="str">
        <f ca="1">IF(IF(AND($B122&lt;&gt;"-",$B122=$E122),"Entrée et sortie","-")="Entrée et sortie",'Base de données'!$B122,"-")</f>
        <v>-</v>
      </c>
      <c r="B122" s="41" t="str">
        <f t="shared" ca="1" si="7"/>
        <v>-</v>
      </c>
      <c r="C122" s="41" t="str">
        <f t="shared" ca="1" si="8"/>
        <v>-</v>
      </c>
      <c r="D122" s="41" t="str">
        <f>IF($F122="sortie en cours d'année",'Base de données'!$B122,"-")</f>
        <v>-</v>
      </c>
      <c r="E122" s="41" t="str">
        <f>IF($H122="entrée en cours d'année",'Base de données'!$B122,"-")</f>
        <v>-</v>
      </c>
      <c r="F122" s="37" t="str">
        <f t="shared" si="5"/>
        <v/>
      </c>
      <c r="G122" s="37" t="str">
        <f>IF($J122="mouvement",_xlfn.XLOOKUP('Base de données'!$B122,$V:$V,$V:$V,0),"")</f>
        <v/>
      </c>
      <c r="H122" s="37" t="str">
        <f t="shared" si="6"/>
        <v/>
      </c>
      <c r="I122" s="37" t="str">
        <f>IF($J122="mouvement",_xlfn.XLOOKUP('Base de données'!$B122,$K:$K,$K:$K,0),"")</f>
        <v/>
      </c>
      <c r="J122" s="38" t="str">
        <f>IF(AND(Y122&lt;&gt;MAX(Y:Y),COUNTIF(K122:V122,'Base de données'!$B122)&gt;0),"mouvement","")</f>
        <v/>
      </c>
      <c r="K122" s="39" t="str">
        <f>IF(K$1&gt;$AE$1,"-",IFERROR(IF(DATEDIF('Base de données'!$A122,K$1,"d")&lt;&gt;0,"",'Base de données'!$B122),""))</f>
        <v>SC7KQ</v>
      </c>
      <c r="L122" s="39" t="str">
        <f>IF(L$1&gt;$AE$1,"-",IFERROR(IF(DATEDIF('Base de données'!$A122,L$1,"d")&lt;&gt;0,"",'Base de données'!$B122),""))</f>
        <v/>
      </c>
      <c r="M122" s="39" t="str">
        <f>IF(M$1&gt;$AE$1,"-",IFERROR(IF(DATEDIF('Base de données'!$A122,M$1,"d")&lt;&gt;0,"",'Base de données'!$B122),""))</f>
        <v/>
      </c>
      <c r="N122" s="39" t="str">
        <f>IF(N$1&gt;$AE$1,"-",IFERROR(IF(DATEDIF('Base de données'!$A122,N$1,"d")&lt;&gt;0,"",'Base de données'!$B122),""))</f>
        <v/>
      </c>
      <c r="O122" s="39" t="str">
        <f>IF(O$1&gt;$AE$1,"-",IFERROR(IF(DATEDIF('Base de données'!$A122,O$1,"d")&lt;&gt;0,"",'Base de données'!$B122),""))</f>
        <v/>
      </c>
      <c r="P122" s="39" t="str">
        <f>IF(P$1&gt;$AE$1,"-",IFERROR(IF(DATEDIF('Base de données'!$A122,P$1,"d")&lt;&gt;0,"",'Base de données'!$B122),""))</f>
        <v/>
      </c>
      <c r="Q122" s="39" t="str">
        <f>IF(Q$1&gt;$AE$1,"-",IFERROR(IF(DATEDIF('Base de données'!$A122,Q$1,"d")&lt;&gt;0,"",'Base de données'!$B122),""))</f>
        <v/>
      </c>
      <c r="R122" s="39" t="str">
        <f>IF(R$1&gt;$AE$1,"-",IFERROR(IF(DATEDIF('Base de données'!$A122,R$1,"d")&lt;&gt;0,"",'Base de données'!$B122),""))</f>
        <v/>
      </c>
      <c r="S122" s="39" t="str">
        <f>IF(S$1&gt;$AE$1,"-",IFERROR(IF(DATEDIF('Base de données'!$A122,S$1,"d")&lt;&gt;0,"",'Base de données'!$B122),""))</f>
        <v/>
      </c>
      <c r="T122" s="39" t="str">
        <f>IF(T$1&gt;$AE$1,"-",IFERROR(IF(DATEDIF('Base de données'!$A122,T$1,"d")&lt;&gt;0,"",'Base de données'!$B122),""))</f>
        <v/>
      </c>
      <c r="U122" s="39" t="str">
        <f>IF(U$1&gt;$AE$1,"-",IFERROR(IF(DATEDIF('Base de données'!$A122,U$1,"d")&lt;&gt;0,"",'Base de données'!$B122),""))</f>
        <v/>
      </c>
      <c r="V122" s="39" t="str">
        <f>IF(V$1&gt;$AE$1,"-",IFERROR(IF(DATEDIF('Base de données'!$A122,V$1,"d")&lt;&gt;0,"",'Base de données'!$B122),""))</f>
        <v/>
      </c>
      <c r="W122" s="34"/>
      <c r="X122" s="30" t="str">
        <f>'Base de données'!$C122&amp;" "&amp;'Base de données'!$D122</f>
        <v>Hebert Alice</v>
      </c>
      <c r="Y122" s="31">
        <f>COUNTIF('Base de données'!$B:$B,'Base de données'!$B122)</f>
        <v>12</v>
      </c>
      <c r="AA122" s="87" cm="1">
        <f t="array" aca="1" ref="AA122" ca="1">INDIRECT("'Base de données'!A" &amp; ROW(Y122))</f>
        <v>45658</v>
      </c>
      <c r="AB122" s="51" t="str" cm="1">
        <f t="array" aca="1" ref="AB122" ca="1">INDIRECT("'Base de données'!B" &amp; ROW(Z122))</f>
        <v>SC7KQ</v>
      </c>
    </row>
    <row r="123" spans="1:28" x14ac:dyDescent="0.3">
      <c r="A123" s="41" t="str">
        <f ca="1">IF(IF(AND($B123&lt;&gt;"-",$B123=$E123),"Entrée et sortie","-")="Entrée et sortie",'Base de données'!$B123,"-")</f>
        <v>-</v>
      </c>
      <c r="B123" s="41" t="str">
        <f t="shared" ca="1" si="7"/>
        <v>-</v>
      </c>
      <c r="C123" s="41" t="str">
        <f t="shared" ca="1" si="8"/>
        <v>-</v>
      </c>
      <c r="D123" s="41" t="str">
        <f>IF($F123="sortie en cours d'année",'Base de données'!$B123,"-")</f>
        <v>-</v>
      </c>
      <c r="E123" s="41" t="str">
        <f>IF($H123="entrée en cours d'année",'Base de données'!$B123,"-")</f>
        <v>-</v>
      </c>
      <c r="F123" s="37" t="str">
        <f t="shared" si="5"/>
        <v/>
      </c>
      <c r="G123" s="37" t="str">
        <f>IF($J123="mouvement",_xlfn.XLOOKUP('Base de données'!$B123,$V:$V,$V:$V,0),"")</f>
        <v/>
      </c>
      <c r="H123" s="37" t="str">
        <f t="shared" si="6"/>
        <v/>
      </c>
      <c r="I123" s="37" t="str">
        <f>IF($J123="mouvement",_xlfn.XLOOKUP('Base de données'!$B123,$K:$K,$K:$K,0),"")</f>
        <v/>
      </c>
      <c r="J123" s="38" t="str">
        <f>IF(AND(Y123&lt;&gt;MAX(Y:Y),COUNTIF(K123:V123,'Base de données'!$B123)&gt;0),"mouvement","")</f>
        <v/>
      </c>
      <c r="K123" s="39" t="str">
        <f>IF(K$1&gt;$AE$1,"-",IFERROR(IF(DATEDIF('Base de données'!$A123,K$1,"d")&lt;&gt;0,"",'Base de données'!$B123),""))</f>
        <v>7XTUM</v>
      </c>
      <c r="L123" s="39" t="str">
        <f>IF(L$1&gt;$AE$1,"-",IFERROR(IF(DATEDIF('Base de données'!$A123,L$1,"d")&lt;&gt;0,"",'Base de données'!$B123),""))</f>
        <v/>
      </c>
      <c r="M123" s="39" t="str">
        <f>IF(M$1&gt;$AE$1,"-",IFERROR(IF(DATEDIF('Base de données'!$A123,M$1,"d")&lt;&gt;0,"",'Base de données'!$B123),""))</f>
        <v/>
      </c>
      <c r="N123" s="39" t="str">
        <f>IF(N$1&gt;$AE$1,"-",IFERROR(IF(DATEDIF('Base de données'!$A123,N$1,"d")&lt;&gt;0,"",'Base de données'!$B123),""))</f>
        <v/>
      </c>
      <c r="O123" s="39" t="str">
        <f>IF(O$1&gt;$AE$1,"-",IFERROR(IF(DATEDIF('Base de données'!$A123,O$1,"d")&lt;&gt;0,"",'Base de données'!$B123),""))</f>
        <v/>
      </c>
      <c r="P123" s="39" t="str">
        <f>IF(P$1&gt;$AE$1,"-",IFERROR(IF(DATEDIF('Base de données'!$A123,P$1,"d")&lt;&gt;0,"",'Base de données'!$B123),""))</f>
        <v/>
      </c>
      <c r="Q123" s="39" t="str">
        <f>IF(Q$1&gt;$AE$1,"-",IFERROR(IF(DATEDIF('Base de données'!$A123,Q$1,"d")&lt;&gt;0,"",'Base de données'!$B123),""))</f>
        <v/>
      </c>
      <c r="R123" s="39" t="str">
        <f>IF(R$1&gt;$AE$1,"-",IFERROR(IF(DATEDIF('Base de données'!$A123,R$1,"d")&lt;&gt;0,"",'Base de données'!$B123),""))</f>
        <v/>
      </c>
      <c r="S123" s="39" t="str">
        <f>IF(S$1&gt;$AE$1,"-",IFERROR(IF(DATEDIF('Base de données'!$A123,S$1,"d")&lt;&gt;0,"",'Base de données'!$B123),""))</f>
        <v/>
      </c>
      <c r="T123" s="39" t="str">
        <f>IF(T$1&gt;$AE$1,"-",IFERROR(IF(DATEDIF('Base de données'!$A123,T$1,"d")&lt;&gt;0,"",'Base de données'!$B123),""))</f>
        <v/>
      </c>
      <c r="U123" s="39" t="str">
        <f>IF(U$1&gt;$AE$1,"-",IFERROR(IF(DATEDIF('Base de données'!$A123,U$1,"d")&lt;&gt;0,"",'Base de données'!$B123),""))</f>
        <v/>
      </c>
      <c r="V123" s="39" t="str">
        <f>IF(V$1&gt;$AE$1,"-",IFERROR(IF(DATEDIF('Base de données'!$A123,V$1,"d")&lt;&gt;0,"",'Base de données'!$B123),""))</f>
        <v/>
      </c>
      <c r="W123" s="34"/>
      <c r="X123" s="30" t="str">
        <f>'Base de données'!$C123&amp;" "&amp;'Base de données'!$D123</f>
        <v>Gaillard Gérard</v>
      </c>
      <c r="Y123" s="31">
        <f>COUNTIF('Base de données'!$B:$B,'Base de données'!$B123)</f>
        <v>12</v>
      </c>
      <c r="AA123" s="87" cm="1">
        <f t="array" aca="1" ref="AA123" ca="1">INDIRECT("'Base de données'!A" &amp; ROW(Y123))</f>
        <v>45658</v>
      </c>
      <c r="AB123" s="51" t="str" cm="1">
        <f t="array" aca="1" ref="AB123" ca="1">INDIRECT("'Base de données'!B" &amp; ROW(Z123))</f>
        <v>7XTUM</v>
      </c>
    </row>
    <row r="124" spans="1:28" x14ac:dyDescent="0.3">
      <c r="A124" s="41" t="str">
        <f ca="1">IF(IF(AND($B124&lt;&gt;"-",$B124=$E124),"Entrée et sortie","-")="Entrée et sortie",'Base de données'!$B124,"-")</f>
        <v>-</v>
      </c>
      <c r="B124" s="41" t="str">
        <f t="shared" ca="1" si="7"/>
        <v>G7YV0</v>
      </c>
      <c r="C124" s="41" t="str">
        <f t="shared" ca="1" si="8"/>
        <v>G7YV0</v>
      </c>
      <c r="D124" s="41" t="str">
        <f>IF($F124="sortie en cours d'année",'Base de données'!$B124,"-")</f>
        <v>G7YV0</v>
      </c>
      <c r="E124" s="41" t="str">
        <f>IF($H124="entrée en cours d'année",'Base de données'!$B124,"-")</f>
        <v>-</v>
      </c>
      <c r="F124" s="37" t="str">
        <f t="shared" si="5"/>
        <v>sortie en cours d'année</v>
      </c>
      <c r="G124" s="37">
        <f>IF($J124="mouvement",_xlfn.XLOOKUP('Base de données'!$B124,$V:$V,$V:$V,0),"")</f>
        <v>0</v>
      </c>
      <c r="H124" s="37" t="str">
        <f t="shared" si="6"/>
        <v/>
      </c>
      <c r="I124" s="37" t="str">
        <f>IF($J124="mouvement",_xlfn.XLOOKUP('Base de données'!$B124,$K:$K,$K:$K,0),"")</f>
        <v>G7YV0</v>
      </c>
      <c r="J124" s="38" t="str">
        <f>IF(AND(Y124&lt;&gt;MAX(Y:Y),COUNTIF(K124:V124,'Base de données'!$B124)&gt;0),"mouvement","")</f>
        <v>mouvement</v>
      </c>
      <c r="K124" s="39" t="str">
        <f>IF(K$1&gt;$AE$1,"-",IFERROR(IF(DATEDIF('Base de données'!$A124,K$1,"d")&lt;&gt;0,"",'Base de données'!$B124),""))</f>
        <v>G7YV0</v>
      </c>
      <c r="L124" s="39" t="str">
        <f>IF(L$1&gt;$AE$1,"-",IFERROR(IF(DATEDIF('Base de données'!$A124,L$1,"d")&lt;&gt;0,"",'Base de données'!$B124),""))</f>
        <v/>
      </c>
      <c r="M124" s="39" t="str">
        <f>IF(M$1&gt;$AE$1,"-",IFERROR(IF(DATEDIF('Base de données'!$A124,M$1,"d")&lt;&gt;0,"",'Base de données'!$B124),""))</f>
        <v/>
      </c>
      <c r="N124" s="39" t="str">
        <f>IF(N$1&gt;$AE$1,"-",IFERROR(IF(DATEDIF('Base de données'!$A124,N$1,"d")&lt;&gt;0,"",'Base de données'!$B124),""))</f>
        <v/>
      </c>
      <c r="O124" s="39" t="str">
        <f>IF(O$1&gt;$AE$1,"-",IFERROR(IF(DATEDIF('Base de données'!$A124,O$1,"d")&lt;&gt;0,"",'Base de données'!$B124),""))</f>
        <v/>
      </c>
      <c r="P124" s="39" t="str">
        <f>IF(P$1&gt;$AE$1,"-",IFERROR(IF(DATEDIF('Base de données'!$A124,P$1,"d")&lt;&gt;0,"",'Base de données'!$B124),""))</f>
        <v/>
      </c>
      <c r="Q124" s="39" t="str">
        <f>IF(Q$1&gt;$AE$1,"-",IFERROR(IF(DATEDIF('Base de données'!$A124,Q$1,"d")&lt;&gt;0,"",'Base de données'!$B124),""))</f>
        <v/>
      </c>
      <c r="R124" s="39" t="str">
        <f>IF(R$1&gt;$AE$1,"-",IFERROR(IF(DATEDIF('Base de données'!$A124,R$1,"d")&lt;&gt;0,"",'Base de données'!$B124),""))</f>
        <v/>
      </c>
      <c r="S124" s="39" t="str">
        <f>IF(S$1&gt;$AE$1,"-",IFERROR(IF(DATEDIF('Base de données'!$A124,S$1,"d")&lt;&gt;0,"",'Base de données'!$B124),""))</f>
        <v/>
      </c>
      <c r="T124" s="39" t="str">
        <f>IF(T$1&gt;$AE$1,"-",IFERROR(IF(DATEDIF('Base de données'!$A124,T$1,"d")&lt;&gt;0,"",'Base de données'!$B124),""))</f>
        <v/>
      </c>
      <c r="U124" s="39" t="str">
        <f>IF(U$1&gt;$AE$1,"-",IFERROR(IF(DATEDIF('Base de données'!$A124,U$1,"d")&lt;&gt;0,"",'Base de données'!$B124),""))</f>
        <v/>
      </c>
      <c r="V124" s="39" t="str">
        <f>IF(V$1&gt;$AE$1,"-",IFERROR(IF(DATEDIF('Base de données'!$A124,V$1,"d")&lt;&gt;0,"",'Base de données'!$B124),""))</f>
        <v/>
      </c>
      <c r="W124" s="34"/>
      <c r="X124" s="30" t="str">
        <f>'Base de données'!$C124&amp;" "&amp;'Base de données'!$D124</f>
        <v>Allard Adrienne</v>
      </c>
      <c r="Y124" s="31">
        <f>COUNTIF('Base de données'!$B:$B,'Base de données'!$B124)</f>
        <v>1</v>
      </c>
      <c r="AA124" s="87" cm="1">
        <f t="array" aca="1" ref="AA124" ca="1">INDIRECT("'Base de données'!A" &amp; ROW(Y124))</f>
        <v>45658</v>
      </c>
      <c r="AB124" s="51" t="str" cm="1">
        <f t="array" aca="1" ref="AB124" ca="1">INDIRECT("'Base de données'!B" &amp; ROW(Z124))</f>
        <v>G7YV0</v>
      </c>
    </row>
    <row r="125" spans="1:28" x14ac:dyDescent="0.3">
      <c r="A125" s="41" t="str">
        <f ca="1">IF(IF(AND($B125&lt;&gt;"-",$B125=$E125),"Entrée et sortie","-")="Entrée et sortie",'Base de données'!$B125,"-")</f>
        <v>-</v>
      </c>
      <c r="B125" s="41" t="str">
        <f t="shared" ca="1" si="7"/>
        <v>6IR69</v>
      </c>
      <c r="C125" s="41" t="str">
        <f t="shared" ca="1" si="8"/>
        <v>6IR69</v>
      </c>
      <c r="D125" s="41" t="str">
        <f>IF($F125="sortie en cours d'année",'Base de données'!$B125,"-")</f>
        <v>6IR69</v>
      </c>
      <c r="E125" s="41" t="str">
        <f>IF($H125="entrée en cours d'année",'Base de données'!$B125,"-")</f>
        <v>-</v>
      </c>
      <c r="F125" s="37" t="str">
        <f t="shared" si="5"/>
        <v>sortie en cours d'année</v>
      </c>
      <c r="G125" s="37">
        <f>IF($J125="mouvement",_xlfn.XLOOKUP('Base de données'!$B125,$V:$V,$V:$V,0),"")</f>
        <v>0</v>
      </c>
      <c r="H125" s="37" t="str">
        <f t="shared" si="6"/>
        <v/>
      </c>
      <c r="I125" s="37" t="str">
        <f>IF($J125="mouvement",_xlfn.XLOOKUP('Base de données'!$B125,$K:$K,$K:$K,0),"")</f>
        <v>6IR69</v>
      </c>
      <c r="J125" s="38" t="str">
        <f>IF(AND(Y125&lt;&gt;MAX(Y:Y),COUNTIF(K125:V125,'Base de données'!$B125)&gt;0),"mouvement","")</f>
        <v>mouvement</v>
      </c>
      <c r="K125" s="39" t="str">
        <f>IF(K$1&gt;$AE$1,"-",IFERROR(IF(DATEDIF('Base de données'!$A125,K$1,"d")&lt;&gt;0,"",'Base de données'!$B125),""))</f>
        <v>6IR69</v>
      </c>
      <c r="L125" s="39" t="str">
        <f>IF(L$1&gt;$AE$1,"-",IFERROR(IF(DATEDIF('Base de données'!$A125,L$1,"d")&lt;&gt;0,"",'Base de données'!$B125),""))</f>
        <v/>
      </c>
      <c r="M125" s="39" t="str">
        <f>IF(M$1&gt;$AE$1,"-",IFERROR(IF(DATEDIF('Base de données'!$A125,M$1,"d")&lt;&gt;0,"",'Base de données'!$B125),""))</f>
        <v/>
      </c>
      <c r="N125" s="39" t="str">
        <f>IF(N$1&gt;$AE$1,"-",IFERROR(IF(DATEDIF('Base de données'!$A125,N$1,"d")&lt;&gt;0,"",'Base de données'!$B125),""))</f>
        <v/>
      </c>
      <c r="O125" s="39" t="str">
        <f>IF(O$1&gt;$AE$1,"-",IFERROR(IF(DATEDIF('Base de données'!$A125,O$1,"d")&lt;&gt;0,"",'Base de données'!$B125),""))</f>
        <v/>
      </c>
      <c r="P125" s="39" t="str">
        <f>IF(P$1&gt;$AE$1,"-",IFERROR(IF(DATEDIF('Base de données'!$A125,P$1,"d")&lt;&gt;0,"",'Base de données'!$B125),""))</f>
        <v/>
      </c>
      <c r="Q125" s="39" t="str">
        <f>IF(Q$1&gt;$AE$1,"-",IFERROR(IF(DATEDIF('Base de données'!$A125,Q$1,"d")&lt;&gt;0,"",'Base de données'!$B125),""))</f>
        <v/>
      </c>
      <c r="R125" s="39" t="str">
        <f>IF(R$1&gt;$AE$1,"-",IFERROR(IF(DATEDIF('Base de données'!$A125,R$1,"d")&lt;&gt;0,"",'Base de données'!$B125),""))</f>
        <v/>
      </c>
      <c r="S125" s="39" t="str">
        <f>IF(S$1&gt;$AE$1,"-",IFERROR(IF(DATEDIF('Base de données'!$A125,S$1,"d")&lt;&gt;0,"",'Base de données'!$B125),""))</f>
        <v/>
      </c>
      <c r="T125" s="39" t="str">
        <f>IF(T$1&gt;$AE$1,"-",IFERROR(IF(DATEDIF('Base de données'!$A125,T$1,"d")&lt;&gt;0,"",'Base de données'!$B125),""))</f>
        <v/>
      </c>
      <c r="U125" s="39" t="str">
        <f>IF(U$1&gt;$AE$1,"-",IFERROR(IF(DATEDIF('Base de données'!$A125,U$1,"d")&lt;&gt;0,"",'Base de données'!$B125),""))</f>
        <v/>
      </c>
      <c r="V125" s="39" t="str">
        <f>IF(V$1&gt;$AE$1,"-",IFERROR(IF(DATEDIF('Base de données'!$A125,V$1,"d")&lt;&gt;0,"",'Base de données'!$B125),""))</f>
        <v/>
      </c>
      <c r="W125" s="34"/>
      <c r="X125" s="30" t="str">
        <f>'Base de données'!$C125&amp;" "&amp;'Base de données'!$D125</f>
        <v>Thibault Thomas</v>
      </c>
      <c r="Y125" s="31">
        <f>COUNTIF('Base de données'!$B:$B,'Base de données'!$B125)</f>
        <v>9</v>
      </c>
      <c r="AA125" s="87" cm="1">
        <f t="array" aca="1" ref="AA125" ca="1">INDIRECT("'Base de données'!A" &amp; ROW(Y125))</f>
        <v>45658</v>
      </c>
      <c r="AB125" s="51" t="str" cm="1">
        <f t="array" aca="1" ref="AB125" ca="1">INDIRECT("'Base de données'!B" &amp; ROW(Z125))</f>
        <v>6IR69</v>
      </c>
    </row>
    <row r="126" spans="1:28" x14ac:dyDescent="0.3">
      <c r="A126" s="41" t="str">
        <f ca="1">IF(IF(AND($B126&lt;&gt;"-",$B126=$E126),"Entrée et sortie","-")="Entrée et sortie",'Base de données'!$B126,"-")</f>
        <v>-</v>
      </c>
      <c r="B126" s="41" t="str">
        <f t="shared" ca="1" si="7"/>
        <v>-</v>
      </c>
      <c r="C126" s="41" t="str">
        <f t="shared" ca="1" si="8"/>
        <v>-</v>
      </c>
      <c r="D126" s="41" t="str">
        <f>IF($F126="sortie en cours d'année",'Base de données'!$B126,"-")</f>
        <v>-</v>
      </c>
      <c r="E126" s="41" t="str">
        <f>IF($H126="entrée en cours d'année",'Base de données'!$B126,"-")</f>
        <v>-</v>
      </c>
      <c r="F126" s="37" t="str">
        <f t="shared" si="5"/>
        <v/>
      </c>
      <c r="G126" s="37" t="str">
        <f>IF($J126="mouvement",_xlfn.XLOOKUP('Base de données'!$B126,$V:$V,$V:$V,0),"")</f>
        <v/>
      </c>
      <c r="H126" s="37" t="str">
        <f t="shared" si="6"/>
        <v/>
      </c>
      <c r="I126" s="37" t="str">
        <f>IF($J126="mouvement",_xlfn.XLOOKUP('Base de données'!$B126,$K:$K,$K:$K,0),"")</f>
        <v/>
      </c>
      <c r="J126" s="38" t="str">
        <f>IF(AND(Y126&lt;&gt;MAX(Y:Y),COUNTIF(K126:V126,'Base de données'!$B126)&gt;0),"mouvement","")</f>
        <v/>
      </c>
      <c r="K126" s="39" t="str">
        <f>IF(K$1&gt;$AE$1,"-",IFERROR(IF(DATEDIF('Base de données'!$A126,K$1,"d")&lt;&gt;0,"",'Base de données'!$B126),""))</f>
        <v>W01L7</v>
      </c>
      <c r="L126" s="39" t="str">
        <f>IF(L$1&gt;$AE$1,"-",IFERROR(IF(DATEDIF('Base de données'!$A126,L$1,"d")&lt;&gt;0,"",'Base de données'!$B126),""))</f>
        <v/>
      </c>
      <c r="M126" s="39" t="str">
        <f>IF(M$1&gt;$AE$1,"-",IFERROR(IF(DATEDIF('Base de données'!$A126,M$1,"d")&lt;&gt;0,"",'Base de données'!$B126),""))</f>
        <v/>
      </c>
      <c r="N126" s="39" t="str">
        <f>IF(N$1&gt;$AE$1,"-",IFERROR(IF(DATEDIF('Base de données'!$A126,N$1,"d")&lt;&gt;0,"",'Base de données'!$B126),""))</f>
        <v/>
      </c>
      <c r="O126" s="39" t="str">
        <f>IF(O$1&gt;$AE$1,"-",IFERROR(IF(DATEDIF('Base de données'!$A126,O$1,"d")&lt;&gt;0,"",'Base de données'!$B126),""))</f>
        <v/>
      </c>
      <c r="P126" s="39" t="str">
        <f>IF(P$1&gt;$AE$1,"-",IFERROR(IF(DATEDIF('Base de données'!$A126,P$1,"d")&lt;&gt;0,"",'Base de données'!$B126),""))</f>
        <v/>
      </c>
      <c r="Q126" s="39" t="str">
        <f>IF(Q$1&gt;$AE$1,"-",IFERROR(IF(DATEDIF('Base de données'!$A126,Q$1,"d")&lt;&gt;0,"",'Base de données'!$B126),""))</f>
        <v/>
      </c>
      <c r="R126" s="39" t="str">
        <f>IF(R$1&gt;$AE$1,"-",IFERROR(IF(DATEDIF('Base de données'!$A126,R$1,"d")&lt;&gt;0,"",'Base de données'!$B126),""))</f>
        <v/>
      </c>
      <c r="S126" s="39" t="str">
        <f>IF(S$1&gt;$AE$1,"-",IFERROR(IF(DATEDIF('Base de données'!$A126,S$1,"d")&lt;&gt;0,"",'Base de données'!$B126),""))</f>
        <v/>
      </c>
      <c r="T126" s="39" t="str">
        <f>IF(T$1&gt;$AE$1,"-",IFERROR(IF(DATEDIF('Base de données'!$A126,T$1,"d")&lt;&gt;0,"",'Base de données'!$B126),""))</f>
        <v/>
      </c>
      <c r="U126" s="39" t="str">
        <f>IF(U$1&gt;$AE$1,"-",IFERROR(IF(DATEDIF('Base de données'!$A126,U$1,"d")&lt;&gt;0,"",'Base de données'!$B126),""))</f>
        <v/>
      </c>
      <c r="V126" s="39" t="str">
        <f>IF(V$1&gt;$AE$1,"-",IFERROR(IF(DATEDIF('Base de données'!$A126,V$1,"d")&lt;&gt;0,"",'Base de données'!$B126),""))</f>
        <v/>
      </c>
      <c r="W126" s="34"/>
      <c r="X126" s="30" t="str">
        <f>'Base de données'!$C126&amp;" "&amp;'Base de données'!$D126</f>
        <v>Gautier Louise</v>
      </c>
      <c r="Y126" s="31">
        <f>COUNTIF('Base de données'!$B:$B,'Base de données'!$B126)</f>
        <v>12</v>
      </c>
      <c r="AA126" s="87" cm="1">
        <f t="array" aca="1" ref="AA126" ca="1">INDIRECT("'Base de données'!A" &amp; ROW(Y126))</f>
        <v>45658</v>
      </c>
      <c r="AB126" s="51" t="str" cm="1">
        <f t="array" aca="1" ref="AB126" ca="1">INDIRECT("'Base de données'!B" &amp; ROW(Z126))</f>
        <v>W01L7</v>
      </c>
    </row>
    <row r="127" spans="1:28" x14ac:dyDescent="0.3">
      <c r="A127" s="41" t="str">
        <f ca="1">IF(IF(AND($B127&lt;&gt;"-",$B127=$E127),"Entrée et sortie","-")="Entrée et sortie",'Base de données'!$B127,"-")</f>
        <v>-</v>
      </c>
      <c r="B127" s="41" t="str">
        <f t="shared" ca="1" si="7"/>
        <v>UHGK8</v>
      </c>
      <c r="C127" s="41" t="str">
        <f t="shared" ca="1" si="8"/>
        <v>UHGK8</v>
      </c>
      <c r="D127" s="41" t="str">
        <f>IF($F127="sortie en cours d'année",'Base de données'!$B127,"-")</f>
        <v>UHGK8</v>
      </c>
      <c r="E127" s="41" t="str">
        <f>IF($H127="entrée en cours d'année",'Base de données'!$B127,"-")</f>
        <v>-</v>
      </c>
      <c r="F127" s="37" t="str">
        <f t="shared" si="5"/>
        <v>sortie en cours d'année</v>
      </c>
      <c r="G127" s="37">
        <f>IF($J127="mouvement",_xlfn.XLOOKUP('Base de données'!$B127,$V:$V,$V:$V,0),"")</f>
        <v>0</v>
      </c>
      <c r="H127" s="37" t="str">
        <f t="shared" si="6"/>
        <v/>
      </c>
      <c r="I127" s="37" t="str">
        <f>IF($J127="mouvement",_xlfn.XLOOKUP('Base de données'!$B127,$K:$K,$K:$K,0),"")</f>
        <v>UHGK8</v>
      </c>
      <c r="J127" s="38" t="str">
        <f>IF(AND(Y127&lt;&gt;MAX(Y:Y),COUNTIF(K127:V127,'Base de données'!$B127)&gt;0),"mouvement","")</f>
        <v>mouvement</v>
      </c>
      <c r="K127" s="39" t="str">
        <f>IF(K$1&gt;$AE$1,"-",IFERROR(IF(DATEDIF('Base de données'!$A127,K$1,"d")&lt;&gt;0,"",'Base de données'!$B127),""))</f>
        <v>UHGK8</v>
      </c>
      <c r="L127" s="39" t="str">
        <f>IF(L$1&gt;$AE$1,"-",IFERROR(IF(DATEDIF('Base de données'!$A127,L$1,"d")&lt;&gt;0,"",'Base de données'!$B127),""))</f>
        <v/>
      </c>
      <c r="M127" s="39" t="str">
        <f>IF(M$1&gt;$AE$1,"-",IFERROR(IF(DATEDIF('Base de données'!$A127,M$1,"d")&lt;&gt;0,"",'Base de données'!$B127),""))</f>
        <v/>
      </c>
      <c r="N127" s="39" t="str">
        <f>IF(N$1&gt;$AE$1,"-",IFERROR(IF(DATEDIF('Base de données'!$A127,N$1,"d")&lt;&gt;0,"",'Base de données'!$B127),""))</f>
        <v/>
      </c>
      <c r="O127" s="39" t="str">
        <f>IF(O$1&gt;$AE$1,"-",IFERROR(IF(DATEDIF('Base de données'!$A127,O$1,"d")&lt;&gt;0,"",'Base de données'!$B127),""))</f>
        <v/>
      </c>
      <c r="P127" s="39" t="str">
        <f>IF(P$1&gt;$AE$1,"-",IFERROR(IF(DATEDIF('Base de données'!$A127,P$1,"d")&lt;&gt;0,"",'Base de données'!$B127),""))</f>
        <v/>
      </c>
      <c r="Q127" s="39" t="str">
        <f>IF(Q$1&gt;$AE$1,"-",IFERROR(IF(DATEDIF('Base de données'!$A127,Q$1,"d")&lt;&gt;0,"",'Base de données'!$B127),""))</f>
        <v/>
      </c>
      <c r="R127" s="39" t="str">
        <f>IF(R$1&gt;$AE$1,"-",IFERROR(IF(DATEDIF('Base de données'!$A127,R$1,"d")&lt;&gt;0,"",'Base de données'!$B127),""))</f>
        <v/>
      </c>
      <c r="S127" s="39" t="str">
        <f>IF(S$1&gt;$AE$1,"-",IFERROR(IF(DATEDIF('Base de données'!$A127,S$1,"d")&lt;&gt;0,"",'Base de données'!$B127),""))</f>
        <v/>
      </c>
      <c r="T127" s="39" t="str">
        <f>IF(T$1&gt;$AE$1,"-",IFERROR(IF(DATEDIF('Base de données'!$A127,T$1,"d")&lt;&gt;0,"",'Base de données'!$B127),""))</f>
        <v/>
      </c>
      <c r="U127" s="39" t="str">
        <f>IF(U$1&gt;$AE$1,"-",IFERROR(IF(DATEDIF('Base de données'!$A127,U$1,"d")&lt;&gt;0,"",'Base de données'!$B127),""))</f>
        <v/>
      </c>
      <c r="V127" s="39" t="str">
        <f>IF(V$1&gt;$AE$1,"-",IFERROR(IF(DATEDIF('Base de données'!$A127,V$1,"d")&lt;&gt;0,"",'Base de données'!$B127),""))</f>
        <v/>
      </c>
      <c r="W127" s="34"/>
      <c r="X127" s="30" t="str">
        <f>'Base de données'!$C127&amp;" "&amp;'Base de données'!$D127</f>
        <v>Perret Émile</v>
      </c>
      <c r="Y127" s="31">
        <f>COUNTIF('Base de données'!$B:$B,'Base de données'!$B127)</f>
        <v>6</v>
      </c>
      <c r="AA127" s="87" cm="1">
        <f t="array" aca="1" ref="AA127" ca="1">INDIRECT("'Base de données'!A" &amp; ROW(Y127))</f>
        <v>45658</v>
      </c>
      <c r="AB127" s="51" t="str" cm="1">
        <f t="array" aca="1" ref="AB127" ca="1">INDIRECT("'Base de données'!B" &amp; ROW(Z127))</f>
        <v>UHGK8</v>
      </c>
    </row>
    <row r="128" spans="1:28" x14ac:dyDescent="0.3">
      <c r="A128" s="41" t="str">
        <f ca="1">IF(IF(AND($B128&lt;&gt;"-",$B128=$E128),"Entrée et sortie","-")="Entrée et sortie",'Base de données'!$B128,"-")</f>
        <v>-</v>
      </c>
      <c r="B128" s="41" t="str">
        <f t="shared" ca="1" si="7"/>
        <v>-</v>
      </c>
      <c r="C128" s="41" t="str">
        <f t="shared" ca="1" si="8"/>
        <v>-</v>
      </c>
      <c r="D128" s="41" t="str">
        <f>IF($F128="sortie en cours d'année",'Base de données'!$B128,"-")</f>
        <v>-</v>
      </c>
      <c r="E128" s="41" t="str">
        <f>IF($H128="entrée en cours d'année",'Base de données'!$B128,"-")</f>
        <v>-</v>
      </c>
      <c r="F128" s="37" t="str">
        <f t="shared" si="5"/>
        <v/>
      </c>
      <c r="G128" s="37" t="str">
        <f>IF($J128="mouvement",_xlfn.XLOOKUP('Base de données'!$B128,$V:$V,$V:$V,0),"")</f>
        <v/>
      </c>
      <c r="H128" s="37" t="str">
        <f t="shared" si="6"/>
        <v/>
      </c>
      <c r="I128" s="37" t="str">
        <f>IF($J128="mouvement",_xlfn.XLOOKUP('Base de données'!$B128,$K:$K,$K:$K,0),"")</f>
        <v/>
      </c>
      <c r="J128" s="38" t="str">
        <f>IF(AND(Y128&lt;&gt;MAX(Y:Y),COUNTIF(K128:V128,'Base de données'!$B128)&gt;0),"mouvement","")</f>
        <v/>
      </c>
      <c r="K128" s="39" t="str">
        <f>IF(K$1&gt;$AE$1,"-",IFERROR(IF(DATEDIF('Base de données'!$A128,K$1,"d")&lt;&gt;0,"",'Base de données'!$B128),""))</f>
        <v>YG59M</v>
      </c>
      <c r="L128" s="39" t="str">
        <f>IF(L$1&gt;$AE$1,"-",IFERROR(IF(DATEDIF('Base de données'!$A128,L$1,"d")&lt;&gt;0,"",'Base de données'!$B128),""))</f>
        <v/>
      </c>
      <c r="M128" s="39" t="str">
        <f>IF(M$1&gt;$AE$1,"-",IFERROR(IF(DATEDIF('Base de données'!$A128,M$1,"d")&lt;&gt;0,"",'Base de données'!$B128),""))</f>
        <v/>
      </c>
      <c r="N128" s="39" t="str">
        <f>IF(N$1&gt;$AE$1,"-",IFERROR(IF(DATEDIF('Base de données'!$A128,N$1,"d")&lt;&gt;0,"",'Base de données'!$B128),""))</f>
        <v/>
      </c>
      <c r="O128" s="39" t="str">
        <f>IF(O$1&gt;$AE$1,"-",IFERROR(IF(DATEDIF('Base de données'!$A128,O$1,"d")&lt;&gt;0,"",'Base de données'!$B128),""))</f>
        <v/>
      </c>
      <c r="P128" s="39" t="str">
        <f>IF(P$1&gt;$AE$1,"-",IFERROR(IF(DATEDIF('Base de données'!$A128,P$1,"d")&lt;&gt;0,"",'Base de données'!$B128),""))</f>
        <v/>
      </c>
      <c r="Q128" s="39" t="str">
        <f>IF(Q$1&gt;$AE$1,"-",IFERROR(IF(DATEDIF('Base de données'!$A128,Q$1,"d")&lt;&gt;0,"",'Base de données'!$B128),""))</f>
        <v/>
      </c>
      <c r="R128" s="39" t="str">
        <f>IF(R$1&gt;$AE$1,"-",IFERROR(IF(DATEDIF('Base de données'!$A128,R$1,"d")&lt;&gt;0,"",'Base de données'!$B128),""))</f>
        <v/>
      </c>
      <c r="S128" s="39" t="str">
        <f>IF(S$1&gt;$AE$1,"-",IFERROR(IF(DATEDIF('Base de données'!$A128,S$1,"d")&lt;&gt;0,"",'Base de données'!$B128),""))</f>
        <v/>
      </c>
      <c r="T128" s="39" t="str">
        <f>IF(T$1&gt;$AE$1,"-",IFERROR(IF(DATEDIF('Base de données'!$A128,T$1,"d")&lt;&gt;0,"",'Base de données'!$B128),""))</f>
        <v/>
      </c>
      <c r="U128" s="39" t="str">
        <f>IF(U$1&gt;$AE$1,"-",IFERROR(IF(DATEDIF('Base de données'!$A128,U$1,"d")&lt;&gt;0,"",'Base de données'!$B128),""))</f>
        <v/>
      </c>
      <c r="V128" s="39" t="str">
        <f>IF(V$1&gt;$AE$1,"-",IFERROR(IF(DATEDIF('Base de données'!$A128,V$1,"d")&lt;&gt;0,"",'Base de données'!$B128),""))</f>
        <v/>
      </c>
      <c r="W128" s="34"/>
      <c r="X128" s="30" t="str">
        <f>'Base de données'!$C128&amp;" "&amp;'Base de données'!$D128</f>
        <v>Maréchal Sabine</v>
      </c>
      <c r="Y128" s="31">
        <f>COUNTIF('Base de données'!$B:$B,'Base de données'!$B128)</f>
        <v>12</v>
      </c>
      <c r="AA128" s="87" cm="1">
        <f t="array" aca="1" ref="AA128" ca="1">INDIRECT("'Base de données'!A" &amp; ROW(Y128))</f>
        <v>45658</v>
      </c>
      <c r="AB128" s="51" t="str" cm="1">
        <f t="array" aca="1" ref="AB128" ca="1">INDIRECT("'Base de données'!B" &amp; ROW(Z128))</f>
        <v>YG59M</v>
      </c>
    </row>
    <row r="129" spans="1:28" x14ac:dyDescent="0.3">
      <c r="A129" s="41" t="str">
        <f ca="1">IF(IF(AND($B129&lt;&gt;"-",$B129=$E129),"Entrée et sortie","-")="Entrée et sortie",'Base de données'!$B129,"-")</f>
        <v>-</v>
      </c>
      <c r="B129" s="41" t="str">
        <f t="shared" ca="1" si="7"/>
        <v>-</v>
      </c>
      <c r="C129" s="41" t="str">
        <f t="shared" ca="1" si="8"/>
        <v>-</v>
      </c>
      <c r="D129" s="41" t="str">
        <f>IF($F129="sortie en cours d'année",'Base de données'!$B129,"-")</f>
        <v>-</v>
      </c>
      <c r="E129" s="41" t="str">
        <f>IF($H129="entrée en cours d'année",'Base de données'!$B129,"-")</f>
        <v>-</v>
      </c>
      <c r="F129" s="37" t="str">
        <f t="shared" si="5"/>
        <v/>
      </c>
      <c r="G129" s="37" t="str">
        <f>IF($J129="mouvement",_xlfn.XLOOKUP('Base de données'!$B129,$V:$V,$V:$V,0),"")</f>
        <v/>
      </c>
      <c r="H129" s="37" t="str">
        <f t="shared" si="6"/>
        <v/>
      </c>
      <c r="I129" s="37" t="str">
        <f>IF($J129="mouvement",_xlfn.XLOOKUP('Base de données'!$B129,$K:$K,$K:$K,0),"")</f>
        <v/>
      </c>
      <c r="J129" s="38" t="str">
        <f>IF(AND(Y129&lt;&gt;MAX(Y:Y),COUNTIF(K129:V129,'Base de données'!$B129)&gt;0),"mouvement","")</f>
        <v/>
      </c>
      <c r="K129" s="39" t="str">
        <f>IF(K$1&gt;$AE$1,"-",IFERROR(IF(DATEDIF('Base de données'!$A129,K$1,"d")&lt;&gt;0,"",'Base de données'!$B129),""))</f>
        <v>7FZA4</v>
      </c>
      <c r="L129" s="39" t="str">
        <f>IF(L$1&gt;$AE$1,"-",IFERROR(IF(DATEDIF('Base de données'!$A129,L$1,"d")&lt;&gt;0,"",'Base de données'!$B129),""))</f>
        <v/>
      </c>
      <c r="M129" s="39" t="str">
        <f>IF(M$1&gt;$AE$1,"-",IFERROR(IF(DATEDIF('Base de données'!$A129,M$1,"d")&lt;&gt;0,"",'Base de données'!$B129),""))</f>
        <v/>
      </c>
      <c r="N129" s="39" t="str">
        <f>IF(N$1&gt;$AE$1,"-",IFERROR(IF(DATEDIF('Base de données'!$A129,N$1,"d")&lt;&gt;0,"",'Base de données'!$B129),""))</f>
        <v/>
      </c>
      <c r="O129" s="39" t="str">
        <f>IF(O$1&gt;$AE$1,"-",IFERROR(IF(DATEDIF('Base de données'!$A129,O$1,"d")&lt;&gt;0,"",'Base de données'!$B129),""))</f>
        <v/>
      </c>
      <c r="P129" s="39" t="str">
        <f>IF(P$1&gt;$AE$1,"-",IFERROR(IF(DATEDIF('Base de données'!$A129,P$1,"d")&lt;&gt;0,"",'Base de données'!$B129),""))</f>
        <v/>
      </c>
      <c r="Q129" s="39" t="str">
        <f>IF(Q$1&gt;$AE$1,"-",IFERROR(IF(DATEDIF('Base de données'!$A129,Q$1,"d")&lt;&gt;0,"",'Base de données'!$B129),""))</f>
        <v/>
      </c>
      <c r="R129" s="39" t="str">
        <f>IF(R$1&gt;$AE$1,"-",IFERROR(IF(DATEDIF('Base de données'!$A129,R$1,"d")&lt;&gt;0,"",'Base de données'!$B129),""))</f>
        <v/>
      </c>
      <c r="S129" s="39" t="str">
        <f>IF(S$1&gt;$AE$1,"-",IFERROR(IF(DATEDIF('Base de données'!$A129,S$1,"d")&lt;&gt;0,"",'Base de données'!$B129),""))</f>
        <v/>
      </c>
      <c r="T129" s="39" t="str">
        <f>IF(T$1&gt;$AE$1,"-",IFERROR(IF(DATEDIF('Base de données'!$A129,T$1,"d")&lt;&gt;0,"",'Base de données'!$B129),""))</f>
        <v/>
      </c>
      <c r="U129" s="39" t="str">
        <f>IF(U$1&gt;$AE$1,"-",IFERROR(IF(DATEDIF('Base de données'!$A129,U$1,"d")&lt;&gt;0,"",'Base de données'!$B129),""))</f>
        <v/>
      </c>
      <c r="V129" s="39" t="str">
        <f>IF(V$1&gt;$AE$1,"-",IFERROR(IF(DATEDIF('Base de données'!$A129,V$1,"d")&lt;&gt;0,"",'Base de données'!$B129),""))</f>
        <v/>
      </c>
      <c r="W129" s="34"/>
      <c r="X129" s="30" t="str">
        <f>'Base de données'!$C129&amp;" "&amp;'Base de données'!$D129</f>
        <v>Guillou Arthur</v>
      </c>
      <c r="Y129" s="31">
        <f>COUNTIF('Base de données'!$B:$B,'Base de données'!$B129)</f>
        <v>12</v>
      </c>
      <c r="AA129" s="87" cm="1">
        <f t="array" aca="1" ref="AA129" ca="1">INDIRECT("'Base de données'!A" &amp; ROW(Y129))</f>
        <v>45658</v>
      </c>
      <c r="AB129" s="51" t="str" cm="1">
        <f t="array" aca="1" ref="AB129" ca="1">INDIRECT("'Base de données'!B" &amp; ROW(Z129))</f>
        <v>7FZA4</v>
      </c>
    </row>
    <row r="130" spans="1:28" x14ac:dyDescent="0.3">
      <c r="A130" s="41" t="str">
        <f ca="1">IF(IF(AND($B130&lt;&gt;"-",$B130=$E130),"Entrée et sortie","-")="Entrée et sortie",'Base de données'!$B130,"-")</f>
        <v>-</v>
      </c>
      <c r="B130" s="41" t="str">
        <f t="shared" ca="1" si="7"/>
        <v>-</v>
      </c>
      <c r="C130" s="41" t="str">
        <f t="shared" ca="1" si="8"/>
        <v>-</v>
      </c>
      <c r="D130" s="41" t="str">
        <f>IF($F130="sortie en cours d'année",'Base de données'!$B130,"-")</f>
        <v>-</v>
      </c>
      <c r="E130" s="41" t="str">
        <f>IF($H130="entrée en cours d'année",'Base de données'!$B130,"-")</f>
        <v>-</v>
      </c>
      <c r="F130" s="37" t="str">
        <f t="shared" ref="F130:F193" si="9">IF(AND(G130=0,J130="mouvement"),"sortie en cours d'année","")</f>
        <v/>
      </c>
      <c r="G130" s="37" t="str">
        <f>IF($J130="mouvement",_xlfn.XLOOKUP('Base de données'!$B130,$V:$V,$V:$V,0),"")</f>
        <v/>
      </c>
      <c r="H130" s="37" t="str">
        <f t="shared" ref="H130:H193" si="10">IF(AND(I130=0,J130="mouvement"),"entrée en cours d'année","")</f>
        <v/>
      </c>
      <c r="I130" s="37" t="str">
        <f>IF($J130="mouvement",_xlfn.XLOOKUP('Base de données'!$B130,$K:$K,$K:$K,0),"")</f>
        <v/>
      </c>
      <c r="J130" s="38" t="str">
        <f>IF(AND(Y130&lt;&gt;MAX(Y:Y),COUNTIF(K130:V130,'Base de données'!$B130)&gt;0),"mouvement","")</f>
        <v/>
      </c>
      <c r="K130" s="39" t="str">
        <f>IF(K$1&gt;$AE$1,"-",IFERROR(IF(DATEDIF('Base de données'!$A130,K$1,"d")&lt;&gt;0,"",'Base de données'!$B130),""))</f>
        <v>9PUGX</v>
      </c>
      <c r="L130" s="39" t="str">
        <f>IF(L$1&gt;$AE$1,"-",IFERROR(IF(DATEDIF('Base de données'!$A130,L$1,"d")&lt;&gt;0,"",'Base de données'!$B130),""))</f>
        <v/>
      </c>
      <c r="M130" s="39" t="str">
        <f>IF(M$1&gt;$AE$1,"-",IFERROR(IF(DATEDIF('Base de données'!$A130,M$1,"d")&lt;&gt;0,"",'Base de données'!$B130),""))</f>
        <v/>
      </c>
      <c r="N130" s="39" t="str">
        <f>IF(N$1&gt;$AE$1,"-",IFERROR(IF(DATEDIF('Base de données'!$A130,N$1,"d")&lt;&gt;0,"",'Base de données'!$B130),""))</f>
        <v/>
      </c>
      <c r="O130" s="39" t="str">
        <f>IF(O$1&gt;$AE$1,"-",IFERROR(IF(DATEDIF('Base de données'!$A130,O$1,"d")&lt;&gt;0,"",'Base de données'!$B130),""))</f>
        <v/>
      </c>
      <c r="P130" s="39" t="str">
        <f>IF(P$1&gt;$AE$1,"-",IFERROR(IF(DATEDIF('Base de données'!$A130,P$1,"d")&lt;&gt;0,"",'Base de données'!$B130),""))</f>
        <v/>
      </c>
      <c r="Q130" s="39" t="str">
        <f>IF(Q$1&gt;$AE$1,"-",IFERROR(IF(DATEDIF('Base de données'!$A130,Q$1,"d")&lt;&gt;0,"",'Base de données'!$B130),""))</f>
        <v/>
      </c>
      <c r="R130" s="39" t="str">
        <f>IF(R$1&gt;$AE$1,"-",IFERROR(IF(DATEDIF('Base de données'!$A130,R$1,"d")&lt;&gt;0,"",'Base de données'!$B130),""))</f>
        <v/>
      </c>
      <c r="S130" s="39" t="str">
        <f>IF(S$1&gt;$AE$1,"-",IFERROR(IF(DATEDIF('Base de données'!$A130,S$1,"d")&lt;&gt;0,"",'Base de données'!$B130),""))</f>
        <v/>
      </c>
      <c r="T130" s="39" t="str">
        <f>IF(T$1&gt;$AE$1,"-",IFERROR(IF(DATEDIF('Base de données'!$A130,T$1,"d")&lt;&gt;0,"",'Base de données'!$B130),""))</f>
        <v/>
      </c>
      <c r="U130" s="39" t="str">
        <f>IF(U$1&gt;$AE$1,"-",IFERROR(IF(DATEDIF('Base de données'!$A130,U$1,"d")&lt;&gt;0,"",'Base de données'!$B130),""))</f>
        <v/>
      </c>
      <c r="V130" s="39" t="str">
        <f>IF(V$1&gt;$AE$1,"-",IFERROR(IF(DATEDIF('Base de données'!$A130,V$1,"d")&lt;&gt;0,"",'Base de données'!$B130),""))</f>
        <v/>
      </c>
      <c r="W130" s="34"/>
      <c r="X130" s="30" t="str">
        <f>'Base de données'!$C130&amp;" "&amp;'Base de données'!$D130</f>
        <v>Bernard Constance</v>
      </c>
      <c r="Y130" s="31">
        <f>COUNTIF('Base de données'!$B:$B,'Base de données'!$B130)</f>
        <v>12</v>
      </c>
      <c r="AA130" s="87" cm="1">
        <f t="array" aca="1" ref="AA130" ca="1">INDIRECT("'Base de données'!A" &amp; ROW(Y130))</f>
        <v>45658</v>
      </c>
      <c r="AB130" s="51" t="str" cm="1">
        <f t="array" aca="1" ref="AB130" ca="1">INDIRECT("'Base de données'!B" &amp; ROW(Z130))</f>
        <v>9PUGX</v>
      </c>
    </row>
    <row r="131" spans="1:28" x14ac:dyDescent="0.3">
      <c r="A131" s="41" t="str">
        <f ca="1">IF(IF(AND($B131&lt;&gt;"-",$B131=$E131),"Entrée et sortie","-")="Entrée et sortie",'Base de données'!$B131,"-")</f>
        <v>-</v>
      </c>
      <c r="B131" s="41" t="str">
        <f t="shared" ref="B131:B194" ca="1" si="11">_xlfn.XLOOKUP($AB131,$D:$D,$C:$C,"-",0,-1)</f>
        <v>-</v>
      </c>
      <c r="C131" s="41" t="str">
        <f t="shared" ref="C131:C194" ca="1" si="12">IF($AA131&lt;&gt;$AE$1,$D131,"-")</f>
        <v>-</v>
      </c>
      <c r="D131" s="41" t="str">
        <f>IF($F131="sortie en cours d'année",'Base de données'!$B131,"-")</f>
        <v>-</v>
      </c>
      <c r="E131" s="41" t="str">
        <f>IF($H131="entrée en cours d'année",'Base de données'!$B131,"-")</f>
        <v>-</v>
      </c>
      <c r="F131" s="37" t="str">
        <f t="shared" si="9"/>
        <v/>
      </c>
      <c r="G131" s="37" t="str">
        <f>IF($J131="mouvement",_xlfn.XLOOKUP('Base de données'!$B131,$V:$V,$V:$V,0),"")</f>
        <v/>
      </c>
      <c r="H131" s="37" t="str">
        <f t="shared" si="10"/>
        <v/>
      </c>
      <c r="I131" s="37" t="str">
        <f>IF($J131="mouvement",_xlfn.XLOOKUP('Base de données'!$B131,$K:$K,$K:$K,0),"")</f>
        <v/>
      </c>
      <c r="J131" s="38" t="str">
        <f>IF(AND(Y131&lt;&gt;MAX(Y:Y),COUNTIF(K131:V131,'Base de données'!$B131)&gt;0),"mouvement","")</f>
        <v/>
      </c>
      <c r="K131" s="39" t="str">
        <f>IF(K$1&gt;$AE$1,"-",IFERROR(IF(DATEDIF('Base de données'!$A131,K$1,"d")&lt;&gt;0,"",'Base de données'!$B131),""))</f>
        <v>T5AAD</v>
      </c>
      <c r="L131" s="39" t="str">
        <f>IF(L$1&gt;$AE$1,"-",IFERROR(IF(DATEDIF('Base de données'!$A131,L$1,"d")&lt;&gt;0,"",'Base de données'!$B131),""))</f>
        <v/>
      </c>
      <c r="M131" s="39" t="str">
        <f>IF(M$1&gt;$AE$1,"-",IFERROR(IF(DATEDIF('Base de données'!$A131,M$1,"d")&lt;&gt;0,"",'Base de données'!$B131),""))</f>
        <v/>
      </c>
      <c r="N131" s="39" t="str">
        <f>IF(N$1&gt;$AE$1,"-",IFERROR(IF(DATEDIF('Base de données'!$A131,N$1,"d")&lt;&gt;0,"",'Base de données'!$B131),""))</f>
        <v/>
      </c>
      <c r="O131" s="39" t="str">
        <f>IF(O$1&gt;$AE$1,"-",IFERROR(IF(DATEDIF('Base de données'!$A131,O$1,"d")&lt;&gt;0,"",'Base de données'!$B131),""))</f>
        <v/>
      </c>
      <c r="P131" s="39" t="str">
        <f>IF(P$1&gt;$AE$1,"-",IFERROR(IF(DATEDIF('Base de données'!$A131,P$1,"d")&lt;&gt;0,"",'Base de données'!$B131),""))</f>
        <v/>
      </c>
      <c r="Q131" s="39" t="str">
        <f>IF(Q$1&gt;$AE$1,"-",IFERROR(IF(DATEDIF('Base de données'!$A131,Q$1,"d")&lt;&gt;0,"",'Base de données'!$B131),""))</f>
        <v/>
      </c>
      <c r="R131" s="39" t="str">
        <f>IF(R$1&gt;$AE$1,"-",IFERROR(IF(DATEDIF('Base de données'!$A131,R$1,"d")&lt;&gt;0,"",'Base de données'!$B131),""))</f>
        <v/>
      </c>
      <c r="S131" s="39" t="str">
        <f>IF(S$1&gt;$AE$1,"-",IFERROR(IF(DATEDIF('Base de données'!$A131,S$1,"d")&lt;&gt;0,"",'Base de données'!$B131),""))</f>
        <v/>
      </c>
      <c r="T131" s="39" t="str">
        <f>IF(T$1&gt;$AE$1,"-",IFERROR(IF(DATEDIF('Base de données'!$A131,T$1,"d")&lt;&gt;0,"",'Base de données'!$B131),""))</f>
        <v/>
      </c>
      <c r="U131" s="39" t="str">
        <f>IF(U$1&gt;$AE$1,"-",IFERROR(IF(DATEDIF('Base de données'!$A131,U$1,"d")&lt;&gt;0,"",'Base de données'!$B131),""))</f>
        <v/>
      </c>
      <c r="V131" s="39" t="str">
        <f>IF(V$1&gt;$AE$1,"-",IFERROR(IF(DATEDIF('Base de données'!$A131,V$1,"d")&lt;&gt;0,"",'Base de données'!$B131),""))</f>
        <v/>
      </c>
      <c r="W131" s="34"/>
      <c r="X131" s="30" t="str">
        <f>'Base de données'!$C131&amp;" "&amp;'Base de données'!$D131</f>
        <v>Pelletier Olivier</v>
      </c>
      <c r="Y131" s="31">
        <f>COUNTIF('Base de données'!$B:$B,'Base de données'!$B131)</f>
        <v>12</v>
      </c>
      <c r="AA131" s="87" cm="1">
        <f t="array" aca="1" ref="AA131" ca="1">INDIRECT("'Base de données'!A" &amp; ROW(Y131))</f>
        <v>45658</v>
      </c>
      <c r="AB131" s="51" t="str" cm="1">
        <f t="array" aca="1" ref="AB131" ca="1">INDIRECT("'Base de données'!B" &amp; ROW(Z131))</f>
        <v>T5AAD</v>
      </c>
    </row>
    <row r="132" spans="1:28" x14ac:dyDescent="0.3">
      <c r="A132" s="41" t="str">
        <f ca="1">IF(IF(AND($B132&lt;&gt;"-",$B132=$E132),"Entrée et sortie","-")="Entrée et sortie",'Base de données'!$B132,"-")</f>
        <v>-</v>
      </c>
      <c r="B132" s="41" t="str">
        <f t="shared" ca="1" si="11"/>
        <v>-</v>
      </c>
      <c r="C132" s="41" t="str">
        <f t="shared" ca="1" si="12"/>
        <v>-</v>
      </c>
      <c r="D132" s="41" t="str">
        <f>IF($F132="sortie en cours d'année",'Base de données'!$B132,"-")</f>
        <v>-</v>
      </c>
      <c r="E132" s="41" t="str">
        <f>IF($H132="entrée en cours d'année",'Base de données'!$B132,"-")</f>
        <v>-</v>
      </c>
      <c r="F132" s="37" t="str">
        <f t="shared" si="9"/>
        <v/>
      </c>
      <c r="G132" s="37" t="str">
        <f>IF($J132="mouvement",_xlfn.XLOOKUP('Base de données'!$B132,$V:$V,$V:$V,0),"")</f>
        <v/>
      </c>
      <c r="H132" s="37" t="str">
        <f t="shared" si="10"/>
        <v/>
      </c>
      <c r="I132" s="37" t="str">
        <f>IF($J132="mouvement",_xlfn.XLOOKUP('Base de données'!$B132,$K:$K,$K:$K,0),"")</f>
        <v/>
      </c>
      <c r="J132" s="38" t="str">
        <f>IF(AND(Y132&lt;&gt;MAX(Y:Y),COUNTIF(K132:V132,'Base de données'!$B132)&gt;0),"mouvement","")</f>
        <v/>
      </c>
      <c r="K132" s="39" t="str">
        <f>IF(K$1&gt;$AE$1,"-",IFERROR(IF(DATEDIF('Base de données'!$A132,K$1,"d")&lt;&gt;0,"",'Base de données'!$B132),""))</f>
        <v>ACSVV</v>
      </c>
      <c r="L132" s="39" t="str">
        <f>IF(L$1&gt;$AE$1,"-",IFERROR(IF(DATEDIF('Base de données'!$A132,L$1,"d")&lt;&gt;0,"",'Base de données'!$B132),""))</f>
        <v/>
      </c>
      <c r="M132" s="39" t="str">
        <f>IF(M$1&gt;$AE$1,"-",IFERROR(IF(DATEDIF('Base de données'!$A132,M$1,"d")&lt;&gt;0,"",'Base de données'!$B132),""))</f>
        <v/>
      </c>
      <c r="N132" s="39" t="str">
        <f>IF(N$1&gt;$AE$1,"-",IFERROR(IF(DATEDIF('Base de données'!$A132,N$1,"d")&lt;&gt;0,"",'Base de données'!$B132),""))</f>
        <v/>
      </c>
      <c r="O132" s="39" t="str">
        <f>IF(O$1&gt;$AE$1,"-",IFERROR(IF(DATEDIF('Base de données'!$A132,O$1,"d")&lt;&gt;0,"",'Base de données'!$B132),""))</f>
        <v/>
      </c>
      <c r="P132" s="39" t="str">
        <f>IF(P$1&gt;$AE$1,"-",IFERROR(IF(DATEDIF('Base de données'!$A132,P$1,"d")&lt;&gt;0,"",'Base de données'!$B132),""))</f>
        <v/>
      </c>
      <c r="Q132" s="39" t="str">
        <f>IF(Q$1&gt;$AE$1,"-",IFERROR(IF(DATEDIF('Base de données'!$A132,Q$1,"d")&lt;&gt;0,"",'Base de données'!$B132),""))</f>
        <v/>
      </c>
      <c r="R132" s="39" t="str">
        <f>IF(R$1&gt;$AE$1,"-",IFERROR(IF(DATEDIF('Base de données'!$A132,R$1,"d")&lt;&gt;0,"",'Base de données'!$B132),""))</f>
        <v/>
      </c>
      <c r="S132" s="39" t="str">
        <f>IF(S$1&gt;$AE$1,"-",IFERROR(IF(DATEDIF('Base de données'!$A132,S$1,"d")&lt;&gt;0,"",'Base de données'!$B132),""))</f>
        <v/>
      </c>
      <c r="T132" s="39" t="str">
        <f>IF(T$1&gt;$AE$1,"-",IFERROR(IF(DATEDIF('Base de données'!$A132,T$1,"d")&lt;&gt;0,"",'Base de données'!$B132),""))</f>
        <v/>
      </c>
      <c r="U132" s="39" t="str">
        <f>IF(U$1&gt;$AE$1,"-",IFERROR(IF(DATEDIF('Base de données'!$A132,U$1,"d")&lt;&gt;0,"",'Base de données'!$B132),""))</f>
        <v/>
      </c>
      <c r="V132" s="39" t="str">
        <f>IF(V$1&gt;$AE$1,"-",IFERROR(IF(DATEDIF('Base de données'!$A132,V$1,"d")&lt;&gt;0,"",'Base de données'!$B132),""))</f>
        <v/>
      </c>
      <c r="W132" s="34"/>
      <c r="X132" s="30" t="str">
        <f>'Base de données'!$C132&amp;" "&amp;'Base de données'!$D132</f>
        <v>Legrand Martine</v>
      </c>
      <c r="Y132" s="31">
        <f>COUNTIF('Base de données'!$B:$B,'Base de données'!$B132)</f>
        <v>12</v>
      </c>
      <c r="AA132" s="87" cm="1">
        <f t="array" aca="1" ref="AA132" ca="1">INDIRECT("'Base de données'!A" &amp; ROW(Y132))</f>
        <v>45658</v>
      </c>
      <c r="AB132" s="51" t="str" cm="1">
        <f t="array" aca="1" ref="AB132" ca="1">INDIRECT("'Base de données'!B" &amp; ROW(Z132))</f>
        <v>ACSVV</v>
      </c>
    </row>
    <row r="133" spans="1:28" x14ac:dyDescent="0.3">
      <c r="A133" s="41" t="str">
        <f ca="1">IF(IF(AND($B133&lt;&gt;"-",$B133=$E133),"Entrée et sortie","-")="Entrée et sortie",'Base de données'!$B133,"-")</f>
        <v>-</v>
      </c>
      <c r="B133" s="41" t="str">
        <f t="shared" ca="1" si="11"/>
        <v>-</v>
      </c>
      <c r="C133" s="41" t="str">
        <f t="shared" ca="1" si="12"/>
        <v>-</v>
      </c>
      <c r="D133" s="41" t="str">
        <f>IF($F133="sortie en cours d'année",'Base de données'!$B133,"-")</f>
        <v>-</v>
      </c>
      <c r="E133" s="41" t="str">
        <f>IF($H133="entrée en cours d'année",'Base de données'!$B133,"-")</f>
        <v>-</v>
      </c>
      <c r="F133" s="37" t="str">
        <f t="shared" si="9"/>
        <v/>
      </c>
      <c r="G133" s="37" t="str">
        <f>IF($J133="mouvement",_xlfn.XLOOKUP('Base de données'!$B133,$V:$V,$V:$V,0),"")</f>
        <v/>
      </c>
      <c r="H133" s="37" t="str">
        <f t="shared" si="10"/>
        <v/>
      </c>
      <c r="I133" s="37" t="str">
        <f>IF($J133="mouvement",_xlfn.XLOOKUP('Base de données'!$B133,$K:$K,$K:$K,0),"")</f>
        <v/>
      </c>
      <c r="J133" s="38" t="str">
        <f>IF(AND(Y133&lt;&gt;MAX(Y:Y),COUNTIF(K133:V133,'Base de données'!$B133)&gt;0),"mouvement","")</f>
        <v/>
      </c>
      <c r="K133" s="39" t="str">
        <f>IF(K$1&gt;$AE$1,"-",IFERROR(IF(DATEDIF('Base de données'!$A133,K$1,"d")&lt;&gt;0,"",'Base de données'!$B133),""))</f>
        <v>RC7QH</v>
      </c>
      <c r="L133" s="39" t="str">
        <f>IF(L$1&gt;$AE$1,"-",IFERROR(IF(DATEDIF('Base de données'!$A133,L$1,"d")&lt;&gt;0,"",'Base de données'!$B133),""))</f>
        <v/>
      </c>
      <c r="M133" s="39" t="str">
        <f>IF(M$1&gt;$AE$1,"-",IFERROR(IF(DATEDIF('Base de données'!$A133,M$1,"d")&lt;&gt;0,"",'Base de données'!$B133),""))</f>
        <v/>
      </c>
      <c r="N133" s="39" t="str">
        <f>IF(N$1&gt;$AE$1,"-",IFERROR(IF(DATEDIF('Base de données'!$A133,N$1,"d")&lt;&gt;0,"",'Base de données'!$B133),""))</f>
        <v/>
      </c>
      <c r="O133" s="39" t="str">
        <f>IF(O$1&gt;$AE$1,"-",IFERROR(IF(DATEDIF('Base de données'!$A133,O$1,"d")&lt;&gt;0,"",'Base de données'!$B133),""))</f>
        <v/>
      </c>
      <c r="P133" s="39" t="str">
        <f>IF(P$1&gt;$AE$1,"-",IFERROR(IF(DATEDIF('Base de données'!$A133,P$1,"d")&lt;&gt;0,"",'Base de données'!$B133),""))</f>
        <v/>
      </c>
      <c r="Q133" s="39" t="str">
        <f>IF(Q$1&gt;$AE$1,"-",IFERROR(IF(DATEDIF('Base de données'!$A133,Q$1,"d")&lt;&gt;0,"",'Base de données'!$B133),""))</f>
        <v/>
      </c>
      <c r="R133" s="39" t="str">
        <f>IF(R$1&gt;$AE$1,"-",IFERROR(IF(DATEDIF('Base de données'!$A133,R$1,"d")&lt;&gt;0,"",'Base de données'!$B133),""))</f>
        <v/>
      </c>
      <c r="S133" s="39" t="str">
        <f>IF(S$1&gt;$AE$1,"-",IFERROR(IF(DATEDIF('Base de données'!$A133,S$1,"d")&lt;&gt;0,"",'Base de données'!$B133),""))</f>
        <v/>
      </c>
      <c r="T133" s="39" t="str">
        <f>IF(T$1&gt;$AE$1,"-",IFERROR(IF(DATEDIF('Base de données'!$A133,T$1,"d")&lt;&gt;0,"",'Base de données'!$B133),""))</f>
        <v/>
      </c>
      <c r="U133" s="39" t="str">
        <f>IF(U$1&gt;$AE$1,"-",IFERROR(IF(DATEDIF('Base de données'!$A133,U$1,"d")&lt;&gt;0,"",'Base de données'!$B133),""))</f>
        <v/>
      </c>
      <c r="V133" s="39" t="str">
        <f>IF(V$1&gt;$AE$1,"-",IFERROR(IF(DATEDIF('Base de données'!$A133,V$1,"d")&lt;&gt;0,"",'Base de données'!$B133),""))</f>
        <v/>
      </c>
      <c r="W133" s="34"/>
      <c r="X133" s="30" t="str">
        <f>'Base de données'!$C133&amp;" "&amp;'Base de données'!$D133</f>
        <v>Vidal Alphonse</v>
      </c>
      <c r="Y133" s="31">
        <f>COUNTIF('Base de données'!$B:$B,'Base de données'!$B133)</f>
        <v>12</v>
      </c>
      <c r="AA133" s="87" cm="1">
        <f t="array" aca="1" ref="AA133" ca="1">INDIRECT("'Base de données'!A" &amp; ROW(Y133))</f>
        <v>45658</v>
      </c>
      <c r="AB133" s="51" t="str" cm="1">
        <f t="array" aca="1" ref="AB133" ca="1">INDIRECT("'Base de données'!B" &amp; ROW(Z133))</f>
        <v>RC7QH</v>
      </c>
    </row>
    <row r="134" spans="1:28" x14ac:dyDescent="0.3">
      <c r="A134" s="41" t="str">
        <f ca="1">IF(IF(AND($B134&lt;&gt;"-",$B134=$E134),"Entrée et sortie","-")="Entrée et sortie",'Base de données'!$B134,"-")</f>
        <v>-</v>
      </c>
      <c r="B134" s="41" t="str">
        <f t="shared" ca="1" si="11"/>
        <v>-</v>
      </c>
      <c r="C134" s="41" t="str">
        <f t="shared" ca="1" si="12"/>
        <v>-</v>
      </c>
      <c r="D134" s="41" t="str">
        <f>IF($F134="sortie en cours d'année",'Base de données'!$B134,"-")</f>
        <v>-</v>
      </c>
      <c r="E134" s="41" t="str">
        <f>IF($H134="entrée en cours d'année",'Base de données'!$B134,"-")</f>
        <v>-</v>
      </c>
      <c r="F134" s="37" t="str">
        <f t="shared" si="9"/>
        <v/>
      </c>
      <c r="G134" s="37" t="str">
        <f>IF($J134="mouvement",_xlfn.XLOOKUP('Base de données'!$B134,$V:$V,$V:$V,0),"")</f>
        <v/>
      </c>
      <c r="H134" s="37" t="str">
        <f t="shared" si="10"/>
        <v/>
      </c>
      <c r="I134" s="37" t="str">
        <f>IF($J134="mouvement",_xlfn.XLOOKUP('Base de données'!$B134,$K:$K,$K:$K,0),"")</f>
        <v/>
      </c>
      <c r="J134" s="38" t="str">
        <f>IF(AND(Y134&lt;&gt;MAX(Y:Y),COUNTIF(K134:V134,'Base de données'!$B134)&gt;0),"mouvement","")</f>
        <v/>
      </c>
      <c r="K134" s="39" t="str">
        <f>IF(K$1&gt;$AE$1,"-",IFERROR(IF(DATEDIF('Base de données'!$A134,K$1,"d")&lt;&gt;0,"",'Base de données'!$B134),""))</f>
        <v>5NBX1</v>
      </c>
      <c r="L134" s="39" t="str">
        <f>IF(L$1&gt;$AE$1,"-",IFERROR(IF(DATEDIF('Base de données'!$A134,L$1,"d")&lt;&gt;0,"",'Base de données'!$B134),""))</f>
        <v/>
      </c>
      <c r="M134" s="39" t="str">
        <f>IF(M$1&gt;$AE$1,"-",IFERROR(IF(DATEDIF('Base de données'!$A134,M$1,"d")&lt;&gt;0,"",'Base de données'!$B134),""))</f>
        <v/>
      </c>
      <c r="N134" s="39" t="str">
        <f>IF(N$1&gt;$AE$1,"-",IFERROR(IF(DATEDIF('Base de données'!$A134,N$1,"d")&lt;&gt;0,"",'Base de données'!$B134),""))</f>
        <v/>
      </c>
      <c r="O134" s="39" t="str">
        <f>IF(O$1&gt;$AE$1,"-",IFERROR(IF(DATEDIF('Base de données'!$A134,O$1,"d")&lt;&gt;0,"",'Base de données'!$B134),""))</f>
        <v/>
      </c>
      <c r="P134" s="39" t="str">
        <f>IF(P$1&gt;$AE$1,"-",IFERROR(IF(DATEDIF('Base de données'!$A134,P$1,"d")&lt;&gt;0,"",'Base de données'!$B134),""))</f>
        <v/>
      </c>
      <c r="Q134" s="39" t="str">
        <f>IF(Q$1&gt;$AE$1,"-",IFERROR(IF(DATEDIF('Base de données'!$A134,Q$1,"d")&lt;&gt;0,"",'Base de données'!$B134),""))</f>
        <v/>
      </c>
      <c r="R134" s="39" t="str">
        <f>IF(R$1&gt;$AE$1,"-",IFERROR(IF(DATEDIF('Base de données'!$A134,R$1,"d")&lt;&gt;0,"",'Base de données'!$B134),""))</f>
        <v/>
      </c>
      <c r="S134" s="39" t="str">
        <f>IF(S$1&gt;$AE$1,"-",IFERROR(IF(DATEDIF('Base de données'!$A134,S$1,"d")&lt;&gt;0,"",'Base de données'!$B134),""))</f>
        <v/>
      </c>
      <c r="T134" s="39" t="str">
        <f>IF(T$1&gt;$AE$1,"-",IFERROR(IF(DATEDIF('Base de données'!$A134,T$1,"d")&lt;&gt;0,"",'Base de données'!$B134),""))</f>
        <v/>
      </c>
      <c r="U134" s="39" t="str">
        <f>IF(U$1&gt;$AE$1,"-",IFERROR(IF(DATEDIF('Base de données'!$A134,U$1,"d")&lt;&gt;0,"",'Base de données'!$B134),""))</f>
        <v/>
      </c>
      <c r="V134" s="39" t="str">
        <f>IF(V$1&gt;$AE$1,"-",IFERROR(IF(DATEDIF('Base de données'!$A134,V$1,"d")&lt;&gt;0,"",'Base de données'!$B134),""))</f>
        <v/>
      </c>
      <c r="W134" s="34"/>
      <c r="X134" s="30" t="str">
        <f>'Base de données'!$C134&amp;" "&amp;'Base de données'!$D134</f>
        <v>Morel Frédérique</v>
      </c>
      <c r="Y134" s="31">
        <f>COUNTIF('Base de données'!$B:$B,'Base de données'!$B134)</f>
        <v>12</v>
      </c>
      <c r="AA134" s="87" cm="1">
        <f t="array" aca="1" ref="AA134" ca="1">INDIRECT("'Base de données'!A" &amp; ROW(Y134))</f>
        <v>45658</v>
      </c>
      <c r="AB134" s="51" t="str" cm="1">
        <f t="array" aca="1" ref="AB134" ca="1">INDIRECT("'Base de données'!B" &amp; ROW(Z134))</f>
        <v>5NBX1</v>
      </c>
    </row>
    <row r="135" spans="1:28" x14ac:dyDescent="0.3">
      <c r="A135" s="41" t="str">
        <f ca="1">IF(IF(AND($B135&lt;&gt;"-",$B135=$E135),"Entrée et sortie","-")="Entrée et sortie",'Base de données'!$B135,"-")</f>
        <v>-</v>
      </c>
      <c r="B135" s="41" t="str">
        <f t="shared" ca="1" si="11"/>
        <v>-</v>
      </c>
      <c r="C135" s="41" t="str">
        <f t="shared" ca="1" si="12"/>
        <v>-</v>
      </c>
      <c r="D135" s="41" t="str">
        <f>IF($F135="sortie en cours d'année",'Base de données'!$B135,"-")</f>
        <v>-</v>
      </c>
      <c r="E135" s="41" t="str">
        <f>IF($H135="entrée en cours d'année",'Base de données'!$B135,"-")</f>
        <v>-</v>
      </c>
      <c r="F135" s="37" t="str">
        <f t="shared" si="9"/>
        <v/>
      </c>
      <c r="G135" s="37" t="str">
        <f>IF($J135="mouvement",_xlfn.XLOOKUP('Base de données'!$B135,$V:$V,$V:$V,0),"")</f>
        <v/>
      </c>
      <c r="H135" s="37" t="str">
        <f t="shared" si="10"/>
        <v/>
      </c>
      <c r="I135" s="37" t="str">
        <f>IF($J135="mouvement",_xlfn.XLOOKUP('Base de données'!$B135,$K:$K,$K:$K,0),"")</f>
        <v/>
      </c>
      <c r="J135" s="38" t="str">
        <f>IF(AND(Y135&lt;&gt;MAX(Y:Y),COUNTIF(K135:V135,'Base de données'!$B135)&gt;0),"mouvement","")</f>
        <v/>
      </c>
      <c r="K135" s="39" t="str">
        <f>IF(K$1&gt;$AE$1,"-",IFERROR(IF(DATEDIF('Base de données'!$A135,K$1,"d")&lt;&gt;0,"",'Base de données'!$B135),""))</f>
        <v>Y5PG6</v>
      </c>
      <c r="L135" s="39" t="str">
        <f>IF(L$1&gt;$AE$1,"-",IFERROR(IF(DATEDIF('Base de données'!$A135,L$1,"d")&lt;&gt;0,"",'Base de données'!$B135),""))</f>
        <v/>
      </c>
      <c r="M135" s="39" t="str">
        <f>IF(M$1&gt;$AE$1,"-",IFERROR(IF(DATEDIF('Base de données'!$A135,M$1,"d")&lt;&gt;0,"",'Base de données'!$B135),""))</f>
        <v/>
      </c>
      <c r="N135" s="39" t="str">
        <f>IF(N$1&gt;$AE$1,"-",IFERROR(IF(DATEDIF('Base de données'!$A135,N$1,"d")&lt;&gt;0,"",'Base de données'!$B135),""))</f>
        <v/>
      </c>
      <c r="O135" s="39" t="str">
        <f>IF(O$1&gt;$AE$1,"-",IFERROR(IF(DATEDIF('Base de données'!$A135,O$1,"d")&lt;&gt;0,"",'Base de données'!$B135),""))</f>
        <v/>
      </c>
      <c r="P135" s="39" t="str">
        <f>IF(P$1&gt;$AE$1,"-",IFERROR(IF(DATEDIF('Base de données'!$A135,P$1,"d")&lt;&gt;0,"",'Base de données'!$B135),""))</f>
        <v/>
      </c>
      <c r="Q135" s="39" t="str">
        <f>IF(Q$1&gt;$AE$1,"-",IFERROR(IF(DATEDIF('Base de données'!$A135,Q$1,"d")&lt;&gt;0,"",'Base de données'!$B135),""))</f>
        <v/>
      </c>
      <c r="R135" s="39" t="str">
        <f>IF(R$1&gt;$AE$1,"-",IFERROR(IF(DATEDIF('Base de données'!$A135,R$1,"d")&lt;&gt;0,"",'Base de données'!$B135),""))</f>
        <v/>
      </c>
      <c r="S135" s="39" t="str">
        <f>IF(S$1&gt;$AE$1,"-",IFERROR(IF(DATEDIF('Base de données'!$A135,S$1,"d")&lt;&gt;0,"",'Base de données'!$B135),""))</f>
        <v/>
      </c>
      <c r="T135" s="39" t="str">
        <f>IF(T$1&gt;$AE$1,"-",IFERROR(IF(DATEDIF('Base de données'!$A135,T$1,"d")&lt;&gt;0,"",'Base de données'!$B135),""))</f>
        <v/>
      </c>
      <c r="U135" s="39" t="str">
        <f>IF(U$1&gt;$AE$1,"-",IFERROR(IF(DATEDIF('Base de données'!$A135,U$1,"d")&lt;&gt;0,"",'Base de données'!$B135),""))</f>
        <v/>
      </c>
      <c r="V135" s="39" t="str">
        <f>IF(V$1&gt;$AE$1,"-",IFERROR(IF(DATEDIF('Base de données'!$A135,V$1,"d")&lt;&gt;0,"",'Base de données'!$B135),""))</f>
        <v/>
      </c>
      <c r="W135" s="34"/>
      <c r="X135" s="30" t="str">
        <f>'Base de données'!$C135&amp;" "&amp;'Base de données'!$D135</f>
        <v>Lombard Aimée</v>
      </c>
      <c r="Y135" s="31">
        <f>COUNTIF('Base de données'!$B:$B,'Base de données'!$B135)</f>
        <v>12</v>
      </c>
      <c r="AA135" s="87" cm="1">
        <f t="array" aca="1" ref="AA135" ca="1">INDIRECT("'Base de données'!A" &amp; ROW(Y135))</f>
        <v>45658</v>
      </c>
      <c r="AB135" s="51" t="str" cm="1">
        <f t="array" aca="1" ref="AB135" ca="1">INDIRECT("'Base de données'!B" &amp; ROW(Z135))</f>
        <v>Y5PG6</v>
      </c>
    </row>
    <row r="136" spans="1:28" x14ac:dyDescent="0.3">
      <c r="A136" s="41" t="str">
        <f ca="1">IF(IF(AND($B136&lt;&gt;"-",$B136=$E136),"Entrée et sortie","-")="Entrée et sortie",'Base de données'!$B136,"-")</f>
        <v>-</v>
      </c>
      <c r="B136" s="41" t="str">
        <f t="shared" ca="1" si="11"/>
        <v>-</v>
      </c>
      <c r="C136" s="41" t="str">
        <f t="shared" ca="1" si="12"/>
        <v>-</v>
      </c>
      <c r="D136" s="41" t="str">
        <f>IF($F136="sortie en cours d'année",'Base de données'!$B136,"-")</f>
        <v>-</v>
      </c>
      <c r="E136" s="41" t="str">
        <f>IF($H136="entrée en cours d'année",'Base de données'!$B136,"-")</f>
        <v>-</v>
      </c>
      <c r="F136" s="37" t="str">
        <f t="shared" si="9"/>
        <v/>
      </c>
      <c r="G136" s="37" t="str">
        <f>IF($J136="mouvement",_xlfn.XLOOKUP('Base de données'!$B136,$V:$V,$V:$V,0),"")</f>
        <v/>
      </c>
      <c r="H136" s="37" t="str">
        <f t="shared" si="10"/>
        <v/>
      </c>
      <c r="I136" s="37" t="str">
        <f>IF($J136="mouvement",_xlfn.XLOOKUP('Base de données'!$B136,$K:$K,$K:$K,0),"")</f>
        <v/>
      </c>
      <c r="J136" s="38" t="str">
        <f>IF(AND(Y136&lt;&gt;MAX(Y:Y),COUNTIF(K136:V136,'Base de données'!$B136)&gt;0),"mouvement","")</f>
        <v/>
      </c>
      <c r="K136" s="39" t="str">
        <f>IF(K$1&gt;$AE$1,"-",IFERROR(IF(DATEDIF('Base de données'!$A136,K$1,"d")&lt;&gt;0,"",'Base de données'!$B136),""))</f>
        <v>4994C</v>
      </c>
      <c r="L136" s="39" t="str">
        <f>IF(L$1&gt;$AE$1,"-",IFERROR(IF(DATEDIF('Base de données'!$A136,L$1,"d")&lt;&gt;0,"",'Base de données'!$B136),""))</f>
        <v/>
      </c>
      <c r="M136" s="39" t="str">
        <f>IF(M$1&gt;$AE$1,"-",IFERROR(IF(DATEDIF('Base de données'!$A136,M$1,"d")&lt;&gt;0,"",'Base de données'!$B136),""))</f>
        <v/>
      </c>
      <c r="N136" s="39" t="str">
        <f>IF(N$1&gt;$AE$1,"-",IFERROR(IF(DATEDIF('Base de données'!$A136,N$1,"d")&lt;&gt;0,"",'Base de données'!$B136),""))</f>
        <v/>
      </c>
      <c r="O136" s="39" t="str">
        <f>IF(O$1&gt;$AE$1,"-",IFERROR(IF(DATEDIF('Base de données'!$A136,O$1,"d")&lt;&gt;0,"",'Base de données'!$B136),""))</f>
        <v/>
      </c>
      <c r="P136" s="39" t="str">
        <f>IF(P$1&gt;$AE$1,"-",IFERROR(IF(DATEDIF('Base de données'!$A136,P$1,"d")&lt;&gt;0,"",'Base de données'!$B136),""))</f>
        <v/>
      </c>
      <c r="Q136" s="39" t="str">
        <f>IF(Q$1&gt;$AE$1,"-",IFERROR(IF(DATEDIF('Base de données'!$A136,Q$1,"d")&lt;&gt;0,"",'Base de données'!$B136),""))</f>
        <v/>
      </c>
      <c r="R136" s="39" t="str">
        <f>IF(R$1&gt;$AE$1,"-",IFERROR(IF(DATEDIF('Base de données'!$A136,R$1,"d")&lt;&gt;0,"",'Base de données'!$B136),""))</f>
        <v/>
      </c>
      <c r="S136" s="39" t="str">
        <f>IF(S$1&gt;$AE$1,"-",IFERROR(IF(DATEDIF('Base de données'!$A136,S$1,"d")&lt;&gt;0,"",'Base de données'!$B136),""))</f>
        <v/>
      </c>
      <c r="T136" s="39" t="str">
        <f>IF(T$1&gt;$AE$1,"-",IFERROR(IF(DATEDIF('Base de données'!$A136,T$1,"d")&lt;&gt;0,"",'Base de données'!$B136),""))</f>
        <v/>
      </c>
      <c r="U136" s="39" t="str">
        <f>IF(U$1&gt;$AE$1,"-",IFERROR(IF(DATEDIF('Base de données'!$A136,U$1,"d")&lt;&gt;0,"",'Base de données'!$B136),""))</f>
        <v/>
      </c>
      <c r="V136" s="39" t="str">
        <f>IF(V$1&gt;$AE$1,"-",IFERROR(IF(DATEDIF('Base de données'!$A136,V$1,"d")&lt;&gt;0,"",'Base de données'!$B136),""))</f>
        <v/>
      </c>
      <c r="W136" s="34"/>
      <c r="X136" s="30" t="str">
        <f>'Base de données'!$C136&amp;" "&amp;'Base de données'!$D136</f>
        <v>Roche Pierre</v>
      </c>
      <c r="Y136" s="31">
        <f>COUNTIF('Base de données'!$B:$B,'Base de données'!$B136)</f>
        <v>12</v>
      </c>
      <c r="AA136" s="87" cm="1">
        <f t="array" aca="1" ref="AA136" ca="1">INDIRECT("'Base de données'!A" &amp; ROW(Y136))</f>
        <v>45658</v>
      </c>
      <c r="AB136" s="51" t="str" cm="1">
        <f t="array" aca="1" ref="AB136" ca="1">INDIRECT("'Base de données'!B" &amp; ROW(Z136))</f>
        <v>4994C</v>
      </c>
    </row>
    <row r="137" spans="1:28" x14ac:dyDescent="0.3">
      <c r="A137" s="41" t="str">
        <f ca="1">IF(IF(AND($B137&lt;&gt;"-",$B137=$E137),"Entrée et sortie","-")="Entrée et sortie",'Base de données'!$B137,"-")</f>
        <v>-</v>
      </c>
      <c r="B137" s="41" t="str">
        <f t="shared" ca="1" si="11"/>
        <v>-</v>
      </c>
      <c r="C137" s="41" t="str">
        <f t="shared" ca="1" si="12"/>
        <v>-</v>
      </c>
      <c r="D137" s="41" t="str">
        <f>IF($F137="sortie en cours d'année",'Base de données'!$B137,"-")</f>
        <v>-</v>
      </c>
      <c r="E137" s="41" t="str">
        <f>IF($H137="entrée en cours d'année",'Base de données'!$B137,"-")</f>
        <v>-</v>
      </c>
      <c r="F137" s="37" t="str">
        <f t="shared" si="9"/>
        <v/>
      </c>
      <c r="G137" s="37" t="str">
        <f>IF($J137="mouvement",_xlfn.XLOOKUP('Base de données'!$B137,$V:$V,$V:$V,0),"")</f>
        <v/>
      </c>
      <c r="H137" s="37" t="str">
        <f t="shared" si="10"/>
        <v/>
      </c>
      <c r="I137" s="37" t="str">
        <f>IF($J137="mouvement",_xlfn.XLOOKUP('Base de données'!$B137,$K:$K,$K:$K,0),"")</f>
        <v/>
      </c>
      <c r="J137" s="38" t="str">
        <f>IF(AND(Y137&lt;&gt;MAX(Y:Y),COUNTIF(K137:V137,'Base de données'!$B137)&gt;0),"mouvement","")</f>
        <v/>
      </c>
      <c r="K137" s="39" t="str">
        <f>IF(K$1&gt;$AE$1,"-",IFERROR(IF(DATEDIF('Base de données'!$A137,K$1,"d")&lt;&gt;0,"",'Base de données'!$B137),""))</f>
        <v>FWAGD</v>
      </c>
      <c r="L137" s="39" t="str">
        <f>IF(L$1&gt;$AE$1,"-",IFERROR(IF(DATEDIF('Base de données'!$A137,L$1,"d")&lt;&gt;0,"",'Base de données'!$B137),""))</f>
        <v/>
      </c>
      <c r="M137" s="39" t="str">
        <f>IF(M$1&gt;$AE$1,"-",IFERROR(IF(DATEDIF('Base de données'!$A137,M$1,"d")&lt;&gt;0,"",'Base de données'!$B137),""))</f>
        <v/>
      </c>
      <c r="N137" s="39" t="str">
        <f>IF(N$1&gt;$AE$1,"-",IFERROR(IF(DATEDIF('Base de données'!$A137,N$1,"d")&lt;&gt;0,"",'Base de données'!$B137),""))</f>
        <v/>
      </c>
      <c r="O137" s="39" t="str">
        <f>IF(O$1&gt;$AE$1,"-",IFERROR(IF(DATEDIF('Base de données'!$A137,O$1,"d")&lt;&gt;0,"",'Base de données'!$B137),""))</f>
        <v/>
      </c>
      <c r="P137" s="39" t="str">
        <f>IF(P$1&gt;$AE$1,"-",IFERROR(IF(DATEDIF('Base de données'!$A137,P$1,"d")&lt;&gt;0,"",'Base de données'!$B137),""))</f>
        <v/>
      </c>
      <c r="Q137" s="39" t="str">
        <f>IF(Q$1&gt;$AE$1,"-",IFERROR(IF(DATEDIF('Base de données'!$A137,Q$1,"d")&lt;&gt;0,"",'Base de données'!$B137),""))</f>
        <v/>
      </c>
      <c r="R137" s="39" t="str">
        <f>IF(R$1&gt;$AE$1,"-",IFERROR(IF(DATEDIF('Base de données'!$A137,R$1,"d")&lt;&gt;0,"",'Base de données'!$B137),""))</f>
        <v/>
      </c>
      <c r="S137" s="39" t="str">
        <f>IF(S$1&gt;$AE$1,"-",IFERROR(IF(DATEDIF('Base de données'!$A137,S$1,"d")&lt;&gt;0,"",'Base de données'!$B137),""))</f>
        <v/>
      </c>
      <c r="T137" s="39" t="str">
        <f>IF(T$1&gt;$AE$1,"-",IFERROR(IF(DATEDIF('Base de données'!$A137,T$1,"d")&lt;&gt;0,"",'Base de données'!$B137),""))</f>
        <v/>
      </c>
      <c r="U137" s="39" t="str">
        <f>IF(U$1&gt;$AE$1,"-",IFERROR(IF(DATEDIF('Base de données'!$A137,U$1,"d")&lt;&gt;0,"",'Base de données'!$B137),""))</f>
        <v/>
      </c>
      <c r="V137" s="39" t="str">
        <f>IF(V$1&gt;$AE$1,"-",IFERROR(IF(DATEDIF('Base de données'!$A137,V$1,"d")&lt;&gt;0,"",'Base de données'!$B137),""))</f>
        <v/>
      </c>
      <c r="W137" s="34"/>
      <c r="X137" s="30" t="str">
        <f>'Base de données'!$C137&amp;" "&amp;'Base de données'!$D137</f>
        <v>Langlois Daniel</v>
      </c>
      <c r="Y137" s="31">
        <f>COUNTIF('Base de données'!$B:$B,'Base de données'!$B137)</f>
        <v>12</v>
      </c>
      <c r="AA137" s="87" cm="1">
        <f t="array" aca="1" ref="AA137" ca="1">INDIRECT("'Base de données'!A" &amp; ROW(Y137))</f>
        <v>45658</v>
      </c>
      <c r="AB137" s="51" t="str" cm="1">
        <f t="array" aca="1" ref="AB137" ca="1">INDIRECT("'Base de données'!B" &amp; ROW(Z137))</f>
        <v>FWAGD</v>
      </c>
    </row>
    <row r="138" spans="1:28" x14ac:dyDescent="0.3">
      <c r="A138" s="41" t="str">
        <f ca="1">IF(IF(AND($B138&lt;&gt;"-",$B138=$E138),"Entrée et sortie","-")="Entrée et sortie",'Base de données'!$B138,"-")</f>
        <v>-</v>
      </c>
      <c r="B138" s="41" t="str">
        <f t="shared" ca="1" si="11"/>
        <v>-</v>
      </c>
      <c r="C138" s="41" t="str">
        <f t="shared" ca="1" si="12"/>
        <v>-</v>
      </c>
      <c r="D138" s="41" t="str">
        <f>IF($F138="sortie en cours d'année",'Base de données'!$B138,"-")</f>
        <v>-</v>
      </c>
      <c r="E138" s="41" t="str">
        <f>IF($H138="entrée en cours d'année",'Base de données'!$B138,"-")</f>
        <v>-</v>
      </c>
      <c r="F138" s="37" t="str">
        <f t="shared" si="9"/>
        <v/>
      </c>
      <c r="G138" s="37" t="str">
        <f>IF($J138="mouvement",_xlfn.XLOOKUP('Base de données'!$B138,$V:$V,$V:$V,0),"")</f>
        <v/>
      </c>
      <c r="H138" s="37" t="str">
        <f t="shared" si="10"/>
        <v/>
      </c>
      <c r="I138" s="37" t="str">
        <f>IF($J138="mouvement",_xlfn.XLOOKUP('Base de données'!$B138,$K:$K,$K:$K,0),"")</f>
        <v/>
      </c>
      <c r="J138" s="38" t="str">
        <f>IF(AND(Y138&lt;&gt;MAX(Y:Y),COUNTIF(K138:V138,'Base de données'!$B138)&gt;0),"mouvement","")</f>
        <v/>
      </c>
      <c r="K138" s="39" t="str">
        <f>IF(K$1&gt;$AE$1,"-",IFERROR(IF(DATEDIF('Base de données'!$A138,K$1,"d")&lt;&gt;0,"",'Base de données'!$B138),""))</f>
        <v>CZIFJ</v>
      </c>
      <c r="L138" s="39" t="str">
        <f>IF(L$1&gt;$AE$1,"-",IFERROR(IF(DATEDIF('Base de données'!$A138,L$1,"d")&lt;&gt;0,"",'Base de données'!$B138),""))</f>
        <v/>
      </c>
      <c r="M138" s="39" t="str">
        <f>IF(M$1&gt;$AE$1,"-",IFERROR(IF(DATEDIF('Base de données'!$A138,M$1,"d")&lt;&gt;0,"",'Base de données'!$B138),""))</f>
        <v/>
      </c>
      <c r="N138" s="39" t="str">
        <f>IF(N$1&gt;$AE$1,"-",IFERROR(IF(DATEDIF('Base de données'!$A138,N$1,"d")&lt;&gt;0,"",'Base de données'!$B138),""))</f>
        <v/>
      </c>
      <c r="O138" s="39" t="str">
        <f>IF(O$1&gt;$AE$1,"-",IFERROR(IF(DATEDIF('Base de données'!$A138,O$1,"d")&lt;&gt;0,"",'Base de données'!$B138),""))</f>
        <v/>
      </c>
      <c r="P138" s="39" t="str">
        <f>IF(P$1&gt;$AE$1,"-",IFERROR(IF(DATEDIF('Base de données'!$A138,P$1,"d")&lt;&gt;0,"",'Base de données'!$B138),""))</f>
        <v/>
      </c>
      <c r="Q138" s="39" t="str">
        <f>IF(Q$1&gt;$AE$1,"-",IFERROR(IF(DATEDIF('Base de données'!$A138,Q$1,"d")&lt;&gt;0,"",'Base de données'!$B138),""))</f>
        <v/>
      </c>
      <c r="R138" s="39" t="str">
        <f>IF(R$1&gt;$AE$1,"-",IFERROR(IF(DATEDIF('Base de données'!$A138,R$1,"d")&lt;&gt;0,"",'Base de données'!$B138),""))</f>
        <v/>
      </c>
      <c r="S138" s="39" t="str">
        <f>IF(S$1&gt;$AE$1,"-",IFERROR(IF(DATEDIF('Base de données'!$A138,S$1,"d")&lt;&gt;0,"",'Base de données'!$B138),""))</f>
        <v/>
      </c>
      <c r="T138" s="39" t="str">
        <f>IF(T$1&gt;$AE$1,"-",IFERROR(IF(DATEDIF('Base de données'!$A138,T$1,"d")&lt;&gt;0,"",'Base de données'!$B138),""))</f>
        <v/>
      </c>
      <c r="U138" s="39" t="str">
        <f>IF(U$1&gt;$AE$1,"-",IFERROR(IF(DATEDIF('Base de données'!$A138,U$1,"d")&lt;&gt;0,"",'Base de données'!$B138),""))</f>
        <v/>
      </c>
      <c r="V138" s="39" t="str">
        <f>IF(V$1&gt;$AE$1,"-",IFERROR(IF(DATEDIF('Base de données'!$A138,V$1,"d")&lt;&gt;0,"",'Base de données'!$B138),""))</f>
        <v/>
      </c>
      <c r="W138" s="34"/>
      <c r="X138" s="30" t="str">
        <f>'Base de données'!$C138&amp;" "&amp;'Base de données'!$D138</f>
        <v>Thibault Thibault</v>
      </c>
      <c r="Y138" s="31">
        <f>COUNTIF('Base de données'!$B:$B,'Base de données'!$B138)</f>
        <v>12</v>
      </c>
      <c r="AA138" s="87" cm="1">
        <f t="array" aca="1" ref="AA138" ca="1">INDIRECT("'Base de données'!A" &amp; ROW(Y138))</f>
        <v>45658</v>
      </c>
      <c r="AB138" s="51" t="str" cm="1">
        <f t="array" aca="1" ref="AB138" ca="1">INDIRECT("'Base de données'!B" &amp; ROW(Z138))</f>
        <v>CZIFJ</v>
      </c>
    </row>
    <row r="139" spans="1:28" x14ac:dyDescent="0.3">
      <c r="A139" s="41" t="str">
        <f ca="1">IF(IF(AND($B139&lt;&gt;"-",$B139=$E139),"Entrée et sortie","-")="Entrée et sortie",'Base de données'!$B139,"-")</f>
        <v>-</v>
      </c>
      <c r="B139" s="41" t="str">
        <f t="shared" ca="1" si="11"/>
        <v>LP99Q</v>
      </c>
      <c r="C139" s="41" t="str">
        <f t="shared" ca="1" si="12"/>
        <v>LP99Q</v>
      </c>
      <c r="D139" s="41" t="str">
        <f>IF($F139="sortie en cours d'année",'Base de données'!$B139,"-")</f>
        <v>LP99Q</v>
      </c>
      <c r="E139" s="41" t="str">
        <f>IF($H139="entrée en cours d'année",'Base de données'!$B139,"-")</f>
        <v>-</v>
      </c>
      <c r="F139" s="37" t="str">
        <f t="shared" si="9"/>
        <v>sortie en cours d'année</v>
      </c>
      <c r="G139" s="37">
        <f>IF($J139="mouvement",_xlfn.XLOOKUP('Base de données'!$B139,$V:$V,$V:$V,0),"")</f>
        <v>0</v>
      </c>
      <c r="H139" s="37" t="str">
        <f t="shared" si="10"/>
        <v/>
      </c>
      <c r="I139" s="37" t="str">
        <f>IF($J139="mouvement",_xlfn.XLOOKUP('Base de données'!$B139,$K:$K,$K:$K,0),"")</f>
        <v>LP99Q</v>
      </c>
      <c r="J139" s="38" t="str">
        <f>IF(AND(Y139&lt;&gt;MAX(Y:Y),COUNTIF(K139:V139,'Base de données'!$B139)&gt;0),"mouvement","")</f>
        <v>mouvement</v>
      </c>
      <c r="K139" s="39" t="str">
        <f>IF(K$1&gt;$AE$1,"-",IFERROR(IF(DATEDIF('Base de données'!$A139,K$1,"d")&lt;&gt;0,"",'Base de données'!$B139),""))</f>
        <v>LP99Q</v>
      </c>
      <c r="L139" s="39" t="str">
        <f>IF(L$1&gt;$AE$1,"-",IFERROR(IF(DATEDIF('Base de données'!$A139,L$1,"d")&lt;&gt;0,"",'Base de données'!$B139),""))</f>
        <v/>
      </c>
      <c r="M139" s="39" t="str">
        <f>IF(M$1&gt;$AE$1,"-",IFERROR(IF(DATEDIF('Base de données'!$A139,M$1,"d")&lt;&gt;0,"",'Base de données'!$B139),""))</f>
        <v/>
      </c>
      <c r="N139" s="39" t="str">
        <f>IF(N$1&gt;$AE$1,"-",IFERROR(IF(DATEDIF('Base de données'!$A139,N$1,"d")&lt;&gt;0,"",'Base de données'!$B139),""))</f>
        <v/>
      </c>
      <c r="O139" s="39" t="str">
        <f>IF(O$1&gt;$AE$1,"-",IFERROR(IF(DATEDIF('Base de données'!$A139,O$1,"d")&lt;&gt;0,"",'Base de données'!$B139),""))</f>
        <v/>
      </c>
      <c r="P139" s="39" t="str">
        <f>IF(P$1&gt;$AE$1,"-",IFERROR(IF(DATEDIF('Base de données'!$A139,P$1,"d")&lt;&gt;0,"",'Base de données'!$B139),""))</f>
        <v/>
      </c>
      <c r="Q139" s="39" t="str">
        <f>IF(Q$1&gt;$AE$1,"-",IFERROR(IF(DATEDIF('Base de données'!$A139,Q$1,"d")&lt;&gt;0,"",'Base de données'!$B139),""))</f>
        <v/>
      </c>
      <c r="R139" s="39" t="str">
        <f>IF(R$1&gt;$AE$1,"-",IFERROR(IF(DATEDIF('Base de données'!$A139,R$1,"d")&lt;&gt;0,"",'Base de données'!$B139),""))</f>
        <v/>
      </c>
      <c r="S139" s="39" t="str">
        <f>IF(S$1&gt;$AE$1,"-",IFERROR(IF(DATEDIF('Base de données'!$A139,S$1,"d")&lt;&gt;0,"",'Base de données'!$B139),""))</f>
        <v/>
      </c>
      <c r="T139" s="39" t="str">
        <f>IF(T$1&gt;$AE$1,"-",IFERROR(IF(DATEDIF('Base de données'!$A139,T$1,"d")&lt;&gt;0,"",'Base de données'!$B139),""))</f>
        <v/>
      </c>
      <c r="U139" s="39" t="str">
        <f>IF(U$1&gt;$AE$1,"-",IFERROR(IF(DATEDIF('Base de données'!$A139,U$1,"d")&lt;&gt;0,"",'Base de données'!$B139),""))</f>
        <v/>
      </c>
      <c r="V139" s="39" t="str">
        <f>IF(V$1&gt;$AE$1,"-",IFERROR(IF(DATEDIF('Base de données'!$A139,V$1,"d")&lt;&gt;0,"",'Base de données'!$B139),""))</f>
        <v/>
      </c>
      <c r="W139" s="34"/>
      <c r="X139" s="30" t="str">
        <f>'Base de données'!$C139&amp;" "&amp;'Base de données'!$D139</f>
        <v>Aubert Maggie</v>
      </c>
      <c r="Y139" s="31">
        <f>COUNTIF('Base de données'!$B:$B,'Base de données'!$B139)</f>
        <v>6</v>
      </c>
      <c r="AA139" s="87" cm="1">
        <f t="array" aca="1" ref="AA139" ca="1">INDIRECT("'Base de données'!A" &amp; ROW(Y139))</f>
        <v>45658</v>
      </c>
      <c r="AB139" s="51" t="str" cm="1">
        <f t="array" aca="1" ref="AB139" ca="1">INDIRECT("'Base de données'!B" &amp; ROW(Z139))</f>
        <v>LP99Q</v>
      </c>
    </row>
    <row r="140" spans="1:28" x14ac:dyDescent="0.3">
      <c r="A140" s="41" t="str">
        <f ca="1">IF(IF(AND($B140&lt;&gt;"-",$B140=$E140),"Entrée et sortie","-")="Entrée et sortie",'Base de données'!$B140,"-")</f>
        <v>-</v>
      </c>
      <c r="B140" s="41" t="str">
        <f t="shared" ca="1" si="11"/>
        <v>-</v>
      </c>
      <c r="C140" s="41" t="str">
        <f t="shared" ca="1" si="12"/>
        <v>-</v>
      </c>
      <c r="D140" s="41" t="str">
        <f>IF($F140="sortie en cours d'année",'Base de données'!$B140,"-")</f>
        <v>-</v>
      </c>
      <c r="E140" s="41" t="str">
        <f>IF($H140="entrée en cours d'année",'Base de données'!$B140,"-")</f>
        <v>-</v>
      </c>
      <c r="F140" s="37" t="str">
        <f t="shared" si="9"/>
        <v/>
      </c>
      <c r="G140" s="37" t="str">
        <f>IF($J140="mouvement",_xlfn.XLOOKUP('Base de données'!$B140,$V:$V,$V:$V,0),"")</f>
        <v/>
      </c>
      <c r="H140" s="37" t="str">
        <f t="shared" si="10"/>
        <v/>
      </c>
      <c r="I140" s="37" t="str">
        <f>IF($J140="mouvement",_xlfn.XLOOKUP('Base de données'!$B140,$K:$K,$K:$K,0),"")</f>
        <v/>
      </c>
      <c r="J140" s="38" t="str">
        <f>IF(AND(Y140&lt;&gt;MAX(Y:Y),COUNTIF(K140:V140,'Base de données'!$B140)&gt;0),"mouvement","")</f>
        <v/>
      </c>
      <c r="K140" s="39" t="str">
        <f>IF(K$1&gt;$AE$1,"-",IFERROR(IF(DATEDIF('Base de données'!$A140,K$1,"d")&lt;&gt;0,"",'Base de données'!$B140),""))</f>
        <v>0OW78</v>
      </c>
      <c r="L140" s="39" t="str">
        <f>IF(L$1&gt;$AE$1,"-",IFERROR(IF(DATEDIF('Base de données'!$A140,L$1,"d")&lt;&gt;0,"",'Base de données'!$B140),""))</f>
        <v/>
      </c>
      <c r="M140" s="39" t="str">
        <f>IF(M$1&gt;$AE$1,"-",IFERROR(IF(DATEDIF('Base de données'!$A140,M$1,"d")&lt;&gt;0,"",'Base de données'!$B140),""))</f>
        <v/>
      </c>
      <c r="N140" s="39" t="str">
        <f>IF(N$1&gt;$AE$1,"-",IFERROR(IF(DATEDIF('Base de données'!$A140,N$1,"d")&lt;&gt;0,"",'Base de données'!$B140),""))</f>
        <v/>
      </c>
      <c r="O140" s="39" t="str">
        <f>IF(O$1&gt;$AE$1,"-",IFERROR(IF(DATEDIF('Base de données'!$A140,O$1,"d")&lt;&gt;0,"",'Base de données'!$B140),""))</f>
        <v/>
      </c>
      <c r="P140" s="39" t="str">
        <f>IF(P$1&gt;$AE$1,"-",IFERROR(IF(DATEDIF('Base de données'!$A140,P$1,"d")&lt;&gt;0,"",'Base de données'!$B140),""))</f>
        <v/>
      </c>
      <c r="Q140" s="39" t="str">
        <f>IF(Q$1&gt;$AE$1,"-",IFERROR(IF(DATEDIF('Base de données'!$A140,Q$1,"d")&lt;&gt;0,"",'Base de données'!$B140),""))</f>
        <v/>
      </c>
      <c r="R140" s="39" t="str">
        <f>IF(R$1&gt;$AE$1,"-",IFERROR(IF(DATEDIF('Base de données'!$A140,R$1,"d")&lt;&gt;0,"",'Base de données'!$B140),""))</f>
        <v/>
      </c>
      <c r="S140" s="39" t="str">
        <f>IF(S$1&gt;$AE$1,"-",IFERROR(IF(DATEDIF('Base de données'!$A140,S$1,"d")&lt;&gt;0,"",'Base de données'!$B140),""))</f>
        <v/>
      </c>
      <c r="T140" s="39" t="str">
        <f>IF(T$1&gt;$AE$1,"-",IFERROR(IF(DATEDIF('Base de données'!$A140,T$1,"d")&lt;&gt;0,"",'Base de données'!$B140),""))</f>
        <v/>
      </c>
      <c r="U140" s="39" t="str">
        <f>IF(U$1&gt;$AE$1,"-",IFERROR(IF(DATEDIF('Base de données'!$A140,U$1,"d")&lt;&gt;0,"",'Base de données'!$B140),""))</f>
        <v/>
      </c>
      <c r="V140" s="39" t="str">
        <f>IF(V$1&gt;$AE$1,"-",IFERROR(IF(DATEDIF('Base de données'!$A140,V$1,"d")&lt;&gt;0,"",'Base de données'!$B140),""))</f>
        <v/>
      </c>
      <c r="W140" s="34"/>
      <c r="X140" s="30" t="str">
        <f>'Base de données'!$C140&amp;" "&amp;'Base de données'!$D140</f>
        <v>Lebrun Roland</v>
      </c>
      <c r="Y140" s="31">
        <f>COUNTIF('Base de données'!$B:$B,'Base de données'!$B140)</f>
        <v>12</v>
      </c>
      <c r="AA140" s="87" cm="1">
        <f t="array" aca="1" ref="AA140" ca="1">INDIRECT("'Base de données'!A" &amp; ROW(Y140))</f>
        <v>45658</v>
      </c>
      <c r="AB140" s="51" t="str" cm="1">
        <f t="array" aca="1" ref="AB140" ca="1">INDIRECT("'Base de données'!B" &amp; ROW(Z140))</f>
        <v>0OW78</v>
      </c>
    </row>
    <row r="141" spans="1:28" x14ac:dyDescent="0.3">
      <c r="A141" s="41" t="str">
        <f ca="1">IF(IF(AND($B141&lt;&gt;"-",$B141=$E141),"Entrée et sortie","-")="Entrée et sortie",'Base de données'!$B141,"-")</f>
        <v>-</v>
      </c>
      <c r="B141" s="41" t="str">
        <f t="shared" ca="1" si="11"/>
        <v>-</v>
      </c>
      <c r="C141" s="41" t="str">
        <f t="shared" ca="1" si="12"/>
        <v>-</v>
      </c>
      <c r="D141" s="41" t="str">
        <f>IF($F141="sortie en cours d'année",'Base de données'!$B141,"-")</f>
        <v>-</v>
      </c>
      <c r="E141" s="41" t="str">
        <f>IF($H141="entrée en cours d'année",'Base de données'!$B141,"-")</f>
        <v>-</v>
      </c>
      <c r="F141" s="37" t="str">
        <f t="shared" si="9"/>
        <v/>
      </c>
      <c r="G141" s="37" t="str">
        <f>IF($J141="mouvement",_xlfn.XLOOKUP('Base de données'!$B141,$V:$V,$V:$V,0),"")</f>
        <v/>
      </c>
      <c r="H141" s="37" t="str">
        <f t="shared" si="10"/>
        <v/>
      </c>
      <c r="I141" s="37" t="str">
        <f>IF($J141="mouvement",_xlfn.XLOOKUP('Base de données'!$B141,$K:$K,$K:$K,0),"")</f>
        <v/>
      </c>
      <c r="J141" s="38" t="str">
        <f>IF(AND(Y141&lt;&gt;MAX(Y:Y),COUNTIF(K141:V141,'Base de données'!$B141)&gt;0),"mouvement","")</f>
        <v/>
      </c>
      <c r="K141" s="39" t="str">
        <f>IF(K$1&gt;$AE$1,"-",IFERROR(IF(DATEDIF('Base de données'!$A141,K$1,"d")&lt;&gt;0,"",'Base de données'!$B141),""))</f>
        <v>C7CSB</v>
      </c>
      <c r="L141" s="39" t="str">
        <f>IF(L$1&gt;$AE$1,"-",IFERROR(IF(DATEDIF('Base de données'!$A141,L$1,"d")&lt;&gt;0,"",'Base de données'!$B141),""))</f>
        <v/>
      </c>
      <c r="M141" s="39" t="str">
        <f>IF(M$1&gt;$AE$1,"-",IFERROR(IF(DATEDIF('Base de données'!$A141,M$1,"d")&lt;&gt;0,"",'Base de données'!$B141),""))</f>
        <v/>
      </c>
      <c r="N141" s="39" t="str">
        <f>IF(N$1&gt;$AE$1,"-",IFERROR(IF(DATEDIF('Base de données'!$A141,N$1,"d")&lt;&gt;0,"",'Base de données'!$B141),""))</f>
        <v/>
      </c>
      <c r="O141" s="39" t="str">
        <f>IF(O$1&gt;$AE$1,"-",IFERROR(IF(DATEDIF('Base de données'!$A141,O$1,"d")&lt;&gt;0,"",'Base de données'!$B141),""))</f>
        <v/>
      </c>
      <c r="P141" s="39" t="str">
        <f>IF(P$1&gt;$AE$1,"-",IFERROR(IF(DATEDIF('Base de données'!$A141,P$1,"d")&lt;&gt;0,"",'Base de données'!$B141),""))</f>
        <v/>
      </c>
      <c r="Q141" s="39" t="str">
        <f>IF(Q$1&gt;$AE$1,"-",IFERROR(IF(DATEDIF('Base de données'!$A141,Q$1,"d")&lt;&gt;0,"",'Base de données'!$B141),""))</f>
        <v/>
      </c>
      <c r="R141" s="39" t="str">
        <f>IF(R$1&gt;$AE$1,"-",IFERROR(IF(DATEDIF('Base de données'!$A141,R$1,"d")&lt;&gt;0,"",'Base de données'!$B141),""))</f>
        <v/>
      </c>
      <c r="S141" s="39" t="str">
        <f>IF(S$1&gt;$AE$1,"-",IFERROR(IF(DATEDIF('Base de données'!$A141,S$1,"d")&lt;&gt;0,"",'Base de données'!$B141),""))</f>
        <v/>
      </c>
      <c r="T141" s="39" t="str">
        <f>IF(T$1&gt;$AE$1,"-",IFERROR(IF(DATEDIF('Base de données'!$A141,T$1,"d")&lt;&gt;0,"",'Base de données'!$B141),""))</f>
        <v/>
      </c>
      <c r="U141" s="39" t="str">
        <f>IF(U$1&gt;$AE$1,"-",IFERROR(IF(DATEDIF('Base de données'!$A141,U$1,"d")&lt;&gt;0,"",'Base de données'!$B141),""))</f>
        <v/>
      </c>
      <c r="V141" s="39" t="str">
        <f>IF(V$1&gt;$AE$1,"-",IFERROR(IF(DATEDIF('Base de données'!$A141,V$1,"d")&lt;&gt;0,"",'Base de données'!$B141),""))</f>
        <v/>
      </c>
      <c r="W141" s="34"/>
      <c r="X141" s="30" t="str">
        <f>'Base de données'!$C141&amp;" "&amp;'Base de données'!$D141</f>
        <v>Germain Stéphane</v>
      </c>
      <c r="Y141" s="31">
        <f>COUNTIF('Base de données'!$B:$B,'Base de données'!$B141)</f>
        <v>12</v>
      </c>
      <c r="AA141" s="87" cm="1">
        <f t="array" aca="1" ref="AA141" ca="1">INDIRECT("'Base de données'!A" &amp; ROW(Y141))</f>
        <v>45658</v>
      </c>
      <c r="AB141" s="51" t="str" cm="1">
        <f t="array" aca="1" ref="AB141" ca="1">INDIRECT("'Base de données'!B" &amp; ROW(Z141))</f>
        <v>C7CSB</v>
      </c>
    </row>
    <row r="142" spans="1:28" x14ac:dyDescent="0.3">
      <c r="A142" s="41" t="str">
        <f ca="1">IF(IF(AND($B142&lt;&gt;"-",$B142=$E142),"Entrée et sortie","-")="Entrée et sortie",'Base de données'!$B142,"-")</f>
        <v>-</v>
      </c>
      <c r="B142" s="41" t="str">
        <f t="shared" ca="1" si="11"/>
        <v>-</v>
      </c>
      <c r="C142" s="41" t="str">
        <f t="shared" ca="1" si="12"/>
        <v>-</v>
      </c>
      <c r="D142" s="41" t="str">
        <f>IF($F142="sortie en cours d'année",'Base de données'!$B142,"-")</f>
        <v>-</v>
      </c>
      <c r="E142" s="41" t="str">
        <f>IF($H142="entrée en cours d'année",'Base de données'!$B142,"-")</f>
        <v>-</v>
      </c>
      <c r="F142" s="37" t="str">
        <f t="shared" si="9"/>
        <v/>
      </c>
      <c r="G142" s="37" t="str">
        <f>IF($J142="mouvement",_xlfn.XLOOKUP('Base de données'!$B142,$V:$V,$V:$V,0),"")</f>
        <v/>
      </c>
      <c r="H142" s="37" t="str">
        <f t="shared" si="10"/>
        <v/>
      </c>
      <c r="I142" s="37" t="str">
        <f>IF($J142="mouvement",_xlfn.XLOOKUP('Base de données'!$B142,$K:$K,$K:$K,0),"")</f>
        <v/>
      </c>
      <c r="J142" s="38" t="str">
        <f>IF(AND(Y142&lt;&gt;MAX(Y:Y),COUNTIF(K142:V142,'Base de données'!$B142)&gt;0),"mouvement","")</f>
        <v/>
      </c>
      <c r="K142" s="39" t="str">
        <f>IF(K$1&gt;$AE$1,"-",IFERROR(IF(DATEDIF('Base de données'!$A142,K$1,"d")&lt;&gt;0,"",'Base de données'!$B142),""))</f>
        <v>4FZFQ</v>
      </c>
      <c r="L142" s="39" t="str">
        <f>IF(L$1&gt;$AE$1,"-",IFERROR(IF(DATEDIF('Base de données'!$A142,L$1,"d")&lt;&gt;0,"",'Base de données'!$B142),""))</f>
        <v/>
      </c>
      <c r="M142" s="39" t="str">
        <f>IF(M$1&gt;$AE$1,"-",IFERROR(IF(DATEDIF('Base de données'!$A142,M$1,"d")&lt;&gt;0,"",'Base de données'!$B142),""))</f>
        <v/>
      </c>
      <c r="N142" s="39" t="str">
        <f>IF(N$1&gt;$AE$1,"-",IFERROR(IF(DATEDIF('Base de données'!$A142,N$1,"d")&lt;&gt;0,"",'Base de données'!$B142),""))</f>
        <v/>
      </c>
      <c r="O142" s="39" t="str">
        <f>IF(O$1&gt;$AE$1,"-",IFERROR(IF(DATEDIF('Base de données'!$A142,O$1,"d")&lt;&gt;0,"",'Base de données'!$B142),""))</f>
        <v/>
      </c>
      <c r="P142" s="39" t="str">
        <f>IF(P$1&gt;$AE$1,"-",IFERROR(IF(DATEDIF('Base de données'!$A142,P$1,"d")&lt;&gt;0,"",'Base de données'!$B142),""))</f>
        <v/>
      </c>
      <c r="Q142" s="39" t="str">
        <f>IF(Q$1&gt;$AE$1,"-",IFERROR(IF(DATEDIF('Base de données'!$A142,Q$1,"d")&lt;&gt;0,"",'Base de données'!$B142),""))</f>
        <v/>
      </c>
      <c r="R142" s="39" t="str">
        <f>IF(R$1&gt;$AE$1,"-",IFERROR(IF(DATEDIF('Base de données'!$A142,R$1,"d")&lt;&gt;0,"",'Base de données'!$B142),""))</f>
        <v/>
      </c>
      <c r="S142" s="39" t="str">
        <f>IF(S$1&gt;$AE$1,"-",IFERROR(IF(DATEDIF('Base de données'!$A142,S$1,"d")&lt;&gt;0,"",'Base de données'!$B142),""))</f>
        <v/>
      </c>
      <c r="T142" s="39" t="str">
        <f>IF(T$1&gt;$AE$1,"-",IFERROR(IF(DATEDIF('Base de données'!$A142,T$1,"d")&lt;&gt;0,"",'Base de données'!$B142),""))</f>
        <v/>
      </c>
      <c r="U142" s="39" t="str">
        <f>IF(U$1&gt;$AE$1,"-",IFERROR(IF(DATEDIF('Base de données'!$A142,U$1,"d")&lt;&gt;0,"",'Base de données'!$B142),""))</f>
        <v/>
      </c>
      <c r="V142" s="39" t="str">
        <f>IF(V$1&gt;$AE$1,"-",IFERROR(IF(DATEDIF('Base de données'!$A142,V$1,"d")&lt;&gt;0,"",'Base de données'!$B142),""))</f>
        <v/>
      </c>
      <c r="W142" s="34"/>
      <c r="X142" s="30" t="str">
        <f>'Base de données'!$C142&amp;" "&amp;'Base de données'!$D142</f>
        <v>Michel Éric</v>
      </c>
      <c r="Y142" s="31">
        <f>COUNTIF('Base de données'!$B:$B,'Base de données'!$B142)</f>
        <v>12</v>
      </c>
      <c r="AA142" s="87" cm="1">
        <f t="array" aca="1" ref="AA142" ca="1">INDIRECT("'Base de données'!A" &amp; ROW(Y142))</f>
        <v>45658</v>
      </c>
      <c r="AB142" s="51" t="str" cm="1">
        <f t="array" aca="1" ref="AB142" ca="1">INDIRECT("'Base de données'!B" &amp; ROW(Z142))</f>
        <v>4FZFQ</v>
      </c>
    </row>
    <row r="143" spans="1:28" x14ac:dyDescent="0.3">
      <c r="A143" s="41" t="str">
        <f ca="1">IF(IF(AND($B143&lt;&gt;"-",$B143=$E143),"Entrée et sortie","-")="Entrée et sortie",'Base de données'!$B143,"-")</f>
        <v>-</v>
      </c>
      <c r="B143" s="41" t="str">
        <f t="shared" ca="1" si="11"/>
        <v>WZOSW</v>
      </c>
      <c r="C143" s="41" t="str">
        <f t="shared" ca="1" si="12"/>
        <v>WZOSW</v>
      </c>
      <c r="D143" s="41" t="str">
        <f>IF($F143="sortie en cours d'année",'Base de données'!$B143,"-")</f>
        <v>WZOSW</v>
      </c>
      <c r="E143" s="41" t="str">
        <f>IF($H143="entrée en cours d'année",'Base de données'!$B143,"-")</f>
        <v>-</v>
      </c>
      <c r="F143" s="37" t="str">
        <f t="shared" si="9"/>
        <v>sortie en cours d'année</v>
      </c>
      <c r="G143" s="37">
        <f>IF($J143="mouvement",_xlfn.XLOOKUP('Base de données'!$B143,$V:$V,$V:$V,0),"")</f>
        <v>0</v>
      </c>
      <c r="H143" s="37" t="str">
        <f t="shared" si="10"/>
        <v/>
      </c>
      <c r="I143" s="37" t="str">
        <f>IF($J143="mouvement",_xlfn.XLOOKUP('Base de données'!$B143,$K:$K,$K:$K,0),"")</f>
        <v>WZOSW</v>
      </c>
      <c r="J143" s="38" t="str">
        <f>IF(AND(Y143&lt;&gt;MAX(Y:Y),COUNTIF(K143:V143,'Base de données'!$B143)&gt;0),"mouvement","")</f>
        <v>mouvement</v>
      </c>
      <c r="K143" s="39" t="str">
        <f>IF(K$1&gt;$AE$1,"-",IFERROR(IF(DATEDIF('Base de données'!$A143,K$1,"d")&lt;&gt;0,"",'Base de données'!$B143),""))</f>
        <v>WZOSW</v>
      </c>
      <c r="L143" s="39" t="str">
        <f>IF(L$1&gt;$AE$1,"-",IFERROR(IF(DATEDIF('Base de données'!$A143,L$1,"d")&lt;&gt;0,"",'Base de données'!$B143),""))</f>
        <v/>
      </c>
      <c r="M143" s="39" t="str">
        <f>IF(M$1&gt;$AE$1,"-",IFERROR(IF(DATEDIF('Base de données'!$A143,M$1,"d")&lt;&gt;0,"",'Base de données'!$B143),""))</f>
        <v/>
      </c>
      <c r="N143" s="39" t="str">
        <f>IF(N$1&gt;$AE$1,"-",IFERROR(IF(DATEDIF('Base de données'!$A143,N$1,"d")&lt;&gt;0,"",'Base de données'!$B143),""))</f>
        <v/>
      </c>
      <c r="O143" s="39" t="str">
        <f>IF(O$1&gt;$AE$1,"-",IFERROR(IF(DATEDIF('Base de données'!$A143,O$1,"d")&lt;&gt;0,"",'Base de données'!$B143),""))</f>
        <v/>
      </c>
      <c r="P143" s="39" t="str">
        <f>IF(P$1&gt;$AE$1,"-",IFERROR(IF(DATEDIF('Base de données'!$A143,P$1,"d")&lt;&gt;0,"",'Base de données'!$B143),""))</f>
        <v/>
      </c>
      <c r="Q143" s="39" t="str">
        <f>IF(Q$1&gt;$AE$1,"-",IFERROR(IF(DATEDIF('Base de données'!$A143,Q$1,"d")&lt;&gt;0,"",'Base de données'!$B143),""))</f>
        <v/>
      </c>
      <c r="R143" s="39" t="str">
        <f>IF(R$1&gt;$AE$1,"-",IFERROR(IF(DATEDIF('Base de données'!$A143,R$1,"d")&lt;&gt;0,"",'Base de données'!$B143),""))</f>
        <v/>
      </c>
      <c r="S143" s="39" t="str">
        <f>IF(S$1&gt;$AE$1,"-",IFERROR(IF(DATEDIF('Base de données'!$A143,S$1,"d")&lt;&gt;0,"",'Base de données'!$B143),""))</f>
        <v/>
      </c>
      <c r="T143" s="39" t="str">
        <f>IF(T$1&gt;$AE$1,"-",IFERROR(IF(DATEDIF('Base de données'!$A143,T$1,"d")&lt;&gt;0,"",'Base de données'!$B143),""))</f>
        <v/>
      </c>
      <c r="U143" s="39" t="str">
        <f>IF(U$1&gt;$AE$1,"-",IFERROR(IF(DATEDIF('Base de données'!$A143,U$1,"d")&lt;&gt;0,"",'Base de données'!$B143),""))</f>
        <v/>
      </c>
      <c r="V143" s="39" t="str">
        <f>IF(V$1&gt;$AE$1,"-",IFERROR(IF(DATEDIF('Base de données'!$A143,V$1,"d")&lt;&gt;0,"",'Base de données'!$B143),""))</f>
        <v/>
      </c>
      <c r="W143" s="34"/>
      <c r="X143" s="30" t="str">
        <f>'Base de données'!$C143&amp;" "&amp;'Base de données'!$D143</f>
        <v>Bernier Astrid</v>
      </c>
      <c r="Y143" s="31">
        <f>COUNTIF('Base de données'!$B:$B,'Base de données'!$B143)</f>
        <v>3</v>
      </c>
      <c r="AA143" s="87" cm="1">
        <f t="array" aca="1" ref="AA143" ca="1">INDIRECT("'Base de données'!A" &amp; ROW(Y143))</f>
        <v>45658</v>
      </c>
      <c r="AB143" s="51" t="str" cm="1">
        <f t="array" aca="1" ref="AB143" ca="1">INDIRECT("'Base de données'!B" &amp; ROW(Z143))</f>
        <v>WZOSW</v>
      </c>
    </row>
    <row r="144" spans="1:28" x14ac:dyDescent="0.3">
      <c r="A144" s="41" t="str">
        <f ca="1">IF(IF(AND($B144&lt;&gt;"-",$B144=$E144),"Entrée et sortie","-")="Entrée et sortie",'Base de données'!$B144,"-")</f>
        <v>-</v>
      </c>
      <c r="B144" s="41" t="str">
        <f t="shared" ca="1" si="11"/>
        <v>-</v>
      </c>
      <c r="C144" s="41" t="str">
        <f t="shared" ca="1" si="12"/>
        <v>-</v>
      </c>
      <c r="D144" s="41" t="str">
        <f>IF($F144="sortie en cours d'année",'Base de données'!$B144,"-")</f>
        <v>-</v>
      </c>
      <c r="E144" s="41" t="str">
        <f>IF($H144="entrée en cours d'année",'Base de données'!$B144,"-")</f>
        <v>-</v>
      </c>
      <c r="F144" s="37" t="str">
        <f t="shared" si="9"/>
        <v/>
      </c>
      <c r="G144" s="37" t="str">
        <f>IF($J144="mouvement",_xlfn.XLOOKUP('Base de données'!$B144,$V:$V,$V:$V,0),"")</f>
        <v/>
      </c>
      <c r="H144" s="37" t="str">
        <f t="shared" si="10"/>
        <v/>
      </c>
      <c r="I144" s="37" t="str">
        <f>IF($J144="mouvement",_xlfn.XLOOKUP('Base de données'!$B144,$K:$K,$K:$K,0),"")</f>
        <v/>
      </c>
      <c r="J144" s="38" t="str">
        <f>IF(AND(Y144&lt;&gt;MAX(Y:Y),COUNTIF(K144:V144,'Base de données'!$B144)&gt;0),"mouvement","")</f>
        <v/>
      </c>
      <c r="K144" s="39" t="str">
        <f>IF(K$1&gt;$AE$1,"-",IFERROR(IF(DATEDIF('Base de données'!$A144,K$1,"d")&lt;&gt;0,"",'Base de données'!$B144),""))</f>
        <v>Y24HP</v>
      </c>
      <c r="L144" s="39" t="str">
        <f>IF(L$1&gt;$AE$1,"-",IFERROR(IF(DATEDIF('Base de données'!$A144,L$1,"d")&lt;&gt;0,"",'Base de données'!$B144),""))</f>
        <v/>
      </c>
      <c r="M144" s="39" t="str">
        <f>IF(M$1&gt;$AE$1,"-",IFERROR(IF(DATEDIF('Base de données'!$A144,M$1,"d")&lt;&gt;0,"",'Base de données'!$B144),""))</f>
        <v/>
      </c>
      <c r="N144" s="39" t="str">
        <f>IF(N$1&gt;$AE$1,"-",IFERROR(IF(DATEDIF('Base de données'!$A144,N$1,"d")&lt;&gt;0,"",'Base de données'!$B144),""))</f>
        <v/>
      </c>
      <c r="O144" s="39" t="str">
        <f>IF(O$1&gt;$AE$1,"-",IFERROR(IF(DATEDIF('Base de données'!$A144,O$1,"d")&lt;&gt;0,"",'Base de données'!$B144),""))</f>
        <v/>
      </c>
      <c r="P144" s="39" t="str">
        <f>IF(P$1&gt;$AE$1,"-",IFERROR(IF(DATEDIF('Base de données'!$A144,P$1,"d")&lt;&gt;0,"",'Base de données'!$B144),""))</f>
        <v/>
      </c>
      <c r="Q144" s="39" t="str">
        <f>IF(Q$1&gt;$AE$1,"-",IFERROR(IF(DATEDIF('Base de données'!$A144,Q$1,"d")&lt;&gt;0,"",'Base de données'!$B144),""))</f>
        <v/>
      </c>
      <c r="R144" s="39" t="str">
        <f>IF(R$1&gt;$AE$1,"-",IFERROR(IF(DATEDIF('Base de données'!$A144,R$1,"d")&lt;&gt;0,"",'Base de données'!$B144),""))</f>
        <v/>
      </c>
      <c r="S144" s="39" t="str">
        <f>IF(S$1&gt;$AE$1,"-",IFERROR(IF(DATEDIF('Base de données'!$A144,S$1,"d")&lt;&gt;0,"",'Base de données'!$B144),""))</f>
        <v/>
      </c>
      <c r="T144" s="39" t="str">
        <f>IF(T$1&gt;$AE$1,"-",IFERROR(IF(DATEDIF('Base de données'!$A144,T$1,"d")&lt;&gt;0,"",'Base de données'!$B144),""))</f>
        <v/>
      </c>
      <c r="U144" s="39" t="str">
        <f>IF(U$1&gt;$AE$1,"-",IFERROR(IF(DATEDIF('Base de données'!$A144,U$1,"d")&lt;&gt;0,"",'Base de données'!$B144),""))</f>
        <v/>
      </c>
      <c r="V144" s="39" t="str">
        <f>IF(V$1&gt;$AE$1,"-",IFERROR(IF(DATEDIF('Base de données'!$A144,V$1,"d")&lt;&gt;0,"",'Base de données'!$B144),""))</f>
        <v/>
      </c>
      <c r="W144" s="34"/>
      <c r="X144" s="30" t="str">
        <f>'Base de données'!$C144&amp;" "&amp;'Base de données'!$D144</f>
        <v>Lesage Alphonse</v>
      </c>
      <c r="Y144" s="31">
        <f>COUNTIF('Base de données'!$B:$B,'Base de données'!$B144)</f>
        <v>12</v>
      </c>
      <c r="AA144" s="87" cm="1">
        <f t="array" aca="1" ref="AA144" ca="1">INDIRECT("'Base de données'!A" &amp; ROW(Y144))</f>
        <v>45658</v>
      </c>
      <c r="AB144" s="51" t="str" cm="1">
        <f t="array" aca="1" ref="AB144" ca="1">INDIRECT("'Base de données'!B" &amp; ROW(Z144))</f>
        <v>Y24HP</v>
      </c>
    </row>
    <row r="145" spans="1:28" x14ac:dyDescent="0.3">
      <c r="A145" s="41" t="str">
        <f ca="1">IF(IF(AND($B145&lt;&gt;"-",$B145=$E145),"Entrée et sortie","-")="Entrée et sortie",'Base de données'!$B145,"-")</f>
        <v>-</v>
      </c>
      <c r="B145" s="41" t="str">
        <f t="shared" ca="1" si="11"/>
        <v>-</v>
      </c>
      <c r="C145" s="41" t="str">
        <f t="shared" ca="1" si="12"/>
        <v>-</v>
      </c>
      <c r="D145" s="41" t="str">
        <f>IF($F145="sortie en cours d'année",'Base de données'!$B145,"-")</f>
        <v>-</v>
      </c>
      <c r="E145" s="41" t="str">
        <f>IF($H145="entrée en cours d'année",'Base de données'!$B145,"-")</f>
        <v>-</v>
      </c>
      <c r="F145" s="37" t="str">
        <f t="shared" si="9"/>
        <v/>
      </c>
      <c r="G145" s="37" t="str">
        <f>IF($J145="mouvement",_xlfn.XLOOKUP('Base de données'!$B145,$V:$V,$V:$V,0),"")</f>
        <v/>
      </c>
      <c r="H145" s="37" t="str">
        <f t="shared" si="10"/>
        <v/>
      </c>
      <c r="I145" s="37" t="str">
        <f>IF($J145="mouvement",_xlfn.XLOOKUP('Base de données'!$B145,$K:$K,$K:$K,0),"")</f>
        <v/>
      </c>
      <c r="J145" s="38" t="str">
        <f>IF(AND(Y145&lt;&gt;MAX(Y:Y),COUNTIF(K145:V145,'Base de données'!$B145)&gt;0),"mouvement","")</f>
        <v/>
      </c>
      <c r="K145" s="39" t="str">
        <f>IF(K$1&gt;$AE$1,"-",IFERROR(IF(DATEDIF('Base de données'!$A145,K$1,"d")&lt;&gt;0,"",'Base de données'!$B145),""))</f>
        <v>9B31P</v>
      </c>
      <c r="L145" s="39" t="str">
        <f>IF(L$1&gt;$AE$1,"-",IFERROR(IF(DATEDIF('Base de données'!$A145,L$1,"d")&lt;&gt;0,"",'Base de données'!$B145),""))</f>
        <v/>
      </c>
      <c r="M145" s="39" t="str">
        <f>IF(M$1&gt;$AE$1,"-",IFERROR(IF(DATEDIF('Base de données'!$A145,M$1,"d")&lt;&gt;0,"",'Base de données'!$B145),""))</f>
        <v/>
      </c>
      <c r="N145" s="39" t="str">
        <f>IF(N$1&gt;$AE$1,"-",IFERROR(IF(DATEDIF('Base de données'!$A145,N$1,"d")&lt;&gt;0,"",'Base de données'!$B145),""))</f>
        <v/>
      </c>
      <c r="O145" s="39" t="str">
        <f>IF(O$1&gt;$AE$1,"-",IFERROR(IF(DATEDIF('Base de données'!$A145,O$1,"d")&lt;&gt;0,"",'Base de données'!$B145),""))</f>
        <v/>
      </c>
      <c r="P145" s="39" t="str">
        <f>IF(P$1&gt;$AE$1,"-",IFERROR(IF(DATEDIF('Base de données'!$A145,P$1,"d")&lt;&gt;0,"",'Base de données'!$B145),""))</f>
        <v/>
      </c>
      <c r="Q145" s="39" t="str">
        <f>IF(Q$1&gt;$AE$1,"-",IFERROR(IF(DATEDIF('Base de données'!$A145,Q$1,"d")&lt;&gt;0,"",'Base de données'!$B145),""))</f>
        <v/>
      </c>
      <c r="R145" s="39" t="str">
        <f>IF(R$1&gt;$AE$1,"-",IFERROR(IF(DATEDIF('Base de données'!$A145,R$1,"d")&lt;&gt;0,"",'Base de données'!$B145),""))</f>
        <v/>
      </c>
      <c r="S145" s="39" t="str">
        <f>IF(S$1&gt;$AE$1,"-",IFERROR(IF(DATEDIF('Base de données'!$A145,S$1,"d")&lt;&gt;0,"",'Base de données'!$B145),""))</f>
        <v/>
      </c>
      <c r="T145" s="39" t="str">
        <f>IF(T$1&gt;$AE$1,"-",IFERROR(IF(DATEDIF('Base de données'!$A145,T$1,"d")&lt;&gt;0,"",'Base de données'!$B145),""))</f>
        <v/>
      </c>
      <c r="U145" s="39" t="str">
        <f>IF(U$1&gt;$AE$1,"-",IFERROR(IF(DATEDIF('Base de données'!$A145,U$1,"d")&lt;&gt;0,"",'Base de données'!$B145),""))</f>
        <v/>
      </c>
      <c r="V145" s="39" t="str">
        <f>IF(V$1&gt;$AE$1,"-",IFERROR(IF(DATEDIF('Base de données'!$A145,V$1,"d")&lt;&gt;0,"",'Base de données'!$B145),""))</f>
        <v/>
      </c>
      <c r="W145" s="34"/>
      <c r="X145" s="30" t="str">
        <f>'Base de données'!$C145&amp;" "&amp;'Base de données'!$D145</f>
        <v>Masse Célina</v>
      </c>
      <c r="Y145" s="31">
        <f>COUNTIF('Base de données'!$B:$B,'Base de données'!$B145)</f>
        <v>12</v>
      </c>
      <c r="AA145" s="87" cm="1">
        <f t="array" aca="1" ref="AA145" ca="1">INDIRECT("'Base de données'!A" &amp; ROW(Y145))</f>
        <v>45658</v>
      </c>
      <c r="AB145" s="51" t="str" cm="1">
        <f t="array" aca="1" ref="AB145" ca="1">INDIRECT("'Base de données'!B" &amp; ROW(Z145))</f>
        <v>9B31P</v>
      </c>
    </row>
    <row r="146" spans="1:28" x14ac:dyDescent="0.3">
      <c r="A146" s="41" t="str">
        <f ca="1">IF(IF(AND($B146&lt;&gt;"-",$B146=$E146),"Entrée et sortie","-")="Entrée et sortie",'Base de données'!$B146,"-")</f>
        <v>-</v>
      </c>
      <c r="B146" s="41" t="str">
        <f t="shared" ca="1" si="11"/>
        <v>-</v>
      </c>
      <c r="C146" s="41" t="str">
        <f t="shared" ca="1" si="12"/>
        <v>-</v>
      </c>
      <c r="D146" s="41" t="str">
        <f>IF($F146="sortie en cours d'année",'Base de données'!$B146,"-")</f>
        <v>-</v>
      </c>
      <c r="E146" s="41" t="str">
        <f>IF($H146="entrée en cours d'année",'Base de données'!$B146,"-")</f>
        <v>-</v>
      </c>
      <c r="F146" s="37" t="str">
        <f t="shared" si="9"/>
        <v/>
      </c>
      <c r="G146" s="37" t="str">
        <f>IF($J146="mouvement",_xlfn.XLOOKUP('Base de données'!$B146,$V:$V,$V:$V,0),"")</f>
        <v/>
      </c>
      <c r="H146" s="37" t="str">
        <f t="shared" si="10"/>
        <v/>
      </c>
      <c r="I146" s="37" t="str">
        <f>IF($J146="mouvement",_xlfn.XLOOKUP('Base de données'!$B146,$K:$K,$K:$K,0),"")</f>
        <v/>
      </c>
      <c r="J146" s="38" t="str">
        <f>IF(AND(Y146&lt;&gt;MAX(Y:Y),COUNTIF(K146:V146,'Base de données'!$B146)&gt;0),"mouvement","")</f>
        <v/>
      </c>
      <c r="K146" s="39" t="str">
        <f>IF(K$1&gt;$AE$1,"-",IFERROR(IF(DATEDIF('Base de données'!$A146,K$1,"d")&lt;&gt;0,"",'Base de données'!$B146),""))</f>
        <v>PIJ3L</v>
      </c>
      <c r="L146" s="39" t="str">
        <f>IF(L$1&gt;$AE$1,"-",IFERROR(IF(DATEDIF('Base de données'!$A146,L$1,"d")&lt;&gt;0,"",'Base de données'!$B146),""))</f>
        <v/>
      </c>
      <c r="M146" s="39" t="str">
        <f>IF(M$1&gt;$AE$1,"-",IFERROR(IF(DATEDIF('Base de données'!$A146,M$1,"d")&lt;&gt;0,"",'Base de données'!$B146),""))</f>
        <v/>
      </c>
      <c r="N146" s="39" t="str">
        <f>IF(N$1&gt;$AE$1,"-",IFERROR(IF(DATEDIF('Base de données'!$A146,N$1,"d")&lt;&gt;0,"",'Base de données'!$B146),""))</f>
        <v/>
      </c>
      <c r="O146" s="39" t="str">
        <f>IF(O$1&gt;$AE$1,"-",IFERROR(IF(DATEDIF('Base de données'!$A146,O$1,"d")&lt;&gt;0,"",'Base de données'!$B146),""))</f>
        <v/>
      </c>
      <c r="P146" s="39" t="str">
        <f>IF(P$1&gt;$AE$1,"-",IFERROR(IF(DATEDIF('Base de données'!$A146,P$1,"d")&lt;&gt;0,"",'Base de données'!$B146),""))</f>
        <v/>
      </c>
      <c r="Q146" s="39" t="str">
        <f>IF(Q$1&gt;$AE$1,"-",IFERROR(IF(DATEDIF('Base de données'!$A146,Q$1,"d")&lt;&gt;0,"",'Base de données'!$B146),""))</f>
        <v/>
      </c>
      <c r="R146" s="39" t="str">
        <f>IF(R$1&gt;$AE$1,"-",IFERROR(IF(DATEDIF('Base de données'!$A146,R$1,"d")&lt;&gt;0,"",'Base de données'!$B146),""))</f>
        <v/>
      </c>
      <c r="S146" s="39" t="str">
        <f>IF(S$1&gt;$AE$1,"-",IFERROR(IF(DATEDIF('Base de données'!$A146,S$1,"d")&lt;&gt;0,"",'Base de données'!$B146),""))</f>
        <v/>
      </c>
      <c r="T146" s="39" t="str">
        <f>IF(T$1&gt;$AE$1,"-",IFERROR(IF(DATEDIF('Base de données'!$A146,T$1,"d")&lt;&gt;0,"",'Base de données'!$B146),""))</f>
        <v/>
      </c>
      <c r="U146" s="39" t="str">
        <f>IF(U$1&gt;$AE$1,"-",IFERROR(IF(DATEDIF('Base de données'!$A146,U$1,"d")&lt;&gt;0,"",'Base de données'!$B146),""))</f>
        <v/>
      </c>
      <c r="V146" s="39" t="str">
        <f>IF(V$1&gt;$AE$1,"-",IFERROR(IF(DATEDIF('Base de données'!$A146,V$1,"d")&lt;&gt;0,"",'Base de données'!$B146),""))</f>
        <v/>
      </c>
      <c r="W146" s="34"/>
      <c r="X146" s="30" t="str">
        <f>'Base de données'!$C146&amp;" "&amp;'Base de données'!$D146</f>
        <v>Hubert Charlotte</v>
      </c>
      <c r="Y146" s="31">
        <f>COUNTIF('Base de données'!$B:$B,'Base de données'!$B146)</f>
        <v>12</v>
      </c>
      <c r="AA146" s="87" cm="1">
        <f t="array" aca="1" ref="AA146" ca="1">INDIRECT("'Base de données'!A" &amp; ROW(Y146))</f>
        <v>45658</v>
      </c>
      <c r="AB146" s="51" t="str" cm="1">
        <f t="array" aca="1" ref="AB146" ca="1">INDIRECT("'Base de données'!B" &amp; ROW(Z146))</f>
        <v>PIJ3L</v>
      </c>
    </row>
    <row r="147" spans="1:28" x14ac:dyDescent="0.3">
      <c r="A147" s="41" t="str">
        <f ca="1">IF(IF(AND($B147&lt;&gt;"-",$B147=$E147),"Entrée et sortie","-")="Entrée et sortie",'Base de données'!$B147,"-")</f>
        <v>-</v>
      </c>
      <c r="B147" s="41" t="str">
        <f t="shared" ca="1" si="11"/>
        <v>-</v>
      </c>
      <c r="C147" s="41" t="str">
        <f t="shared" ca="1" si="12"/>
        <v>-</v>
      </c>
      <c r="D147" s="41" t="str">
        <f>IF($F147="sortie en cours d'année",'Base de données'!$B147,"-")</f>
        <v>-</v>
      </c>
      <c r="E147" s="41" t="str">
        <f>IF($H147="entrée en cours d'année",'Base de données'!$B147,"-")</f>
        <v>-</v>
      </c>
      <c r="F147" s="37" t="str">
        <f t="shared" si="9"/>
        <v/>
      </c>
      <c r="G147" s="37" t="str">
        <f>IF($J147="mouvement",_xlfn.XLOOKUP('Base de données'!$B147,$V:$V,$V:$V,0),"")</f>
        <v/>
      </c>
      <c r="H147" s="37" t="str">
        <f t="shared" si="10"/>
        <v/>
      </c>
      <c r="I147" s="37" t="str">
        <f>IF($J147="mouvement",_xlfn.XLOOKUP('Base de données'!$B147,$K:$K,$K:$K,0),"")</f>
        <v/>
      </c>
      <c r="J147" s="38" t="str">
        <f>IF(AND(Y147&lt;&gt;MAX(Y:Y),COUNTIF(K147:V147,'Base de données'!$B147)&gt;0),"mouvement","")</f>
        <v/>
      </c>
      <c r="K147" s="39" t="str">
        <f>IF(K$1&gt;$AE$1,"-",IFERROR(IF(DATEDIF('Base de données'!$A147,K$1,"d")&lt;&gt;0,"",'Base de données'!$B147),""))</f>
        <v>826C3</v>
      </c>
      <c r="L147" s="39" t="str">
        <f>IF(L$1&gt;$AE$1,"-",IFERROR(IF(DATEDIF('Base de données'!$A147,L$1,"d")&lt;&gt;0,"",'Base de données'!$B147),""))</f>
        <v/>
      </c>
      <c r="M147" s="39" t="str">
        <f>IF(M$1&gt;$AE$1,"-",IFERROR(IF(DATEDIF('Base de données'!$A147,M$1,"d")&lt;&gt;0,"",'Base de données'!$B147),""))</f>
        <v/>
      </c>
      <c r="N147" s="39" t="str">
        <f>IF(N$1&gt;$AE$1,"-",IFERROR(IF(DATEDIF('Base de données'!$A147,N$1,"d")&lt;&gt;0,"",'Base de données'!$B147),""))</f>
        <v/>
      </c>
      <c r="O147" s="39" t="str">
        <f>IF(O$1&gt;$AE$1,"-",IFERROR(IF(DATEDIF('Base de données'!$A147,O$1,"d")&lt;&gt;0,"",'Base de données'!$B147),""))</f>
        <v/>
      </c>
      <c r="P147" s="39" t="str">
        <f>IF(P$1&gt;$AE$1,"-",IFERROR(IF(DATEDIF('Base de données'!$A147,P$1,"d")&lt;&gt;0,"",'Base de données'!$B147),""))</f>
        <v/>
      </c>
      <c r="Q147" s="39" t="str">
        <f>IF(Q$1&gt;$AE$1,"-",IFERROR(IF(DATEDIF('Base de données'!$A147,Q$1,"d")&lt;&gt;0,"",'Base de données'!$B147),""))</f>
        <v/>
      </c>
      <c r="R147" s="39" t="str">
        <f>IF(R$1&gt;$AE$1,"-",IFERROR(IF(DATEDIF('Base de données'!$A147,R$1,"d")&lt;&gt;0,"",'Base de données'!$B147),""))</f>
        <v/>
      </c>
      <c r="S147" s="39" t="str">
        <f>IF(S$1&gt;$AE$1,"-",IFERROR(IF(DATEDIF('Base de données'!$A147,S$1,"d")&lt;&gt;0,"",'Base de données'!$B147),""))</f>
        <v/>
      </c>
      <c r="T147" s="39" t="str">
        <f>IF(T$1&gt;$AE$1,"-",IFERROR(IF(DATEDIF('Base de données'!$A147,T$1,"d")&lt;&gt;0,"",'Base de données'!$B147),""))</f>
        <v/>
      </c>
      <c r="U147" s="39" t="str">
        <f>IF(U$1&gt;$AE$1,"-",IFERROR(IF(DATEDIF('Base de données'!$A147,U$1,"d")&lt;&gt;0,"",'Base de données'!$B147),""))</f>
        <v/>
      </c>
      <c r="V147" s="39" t="str">
        <f>IF(V$1&gt;$AE$1,"-",IFERROR(IF(DATEDIF('Base de données'!$A147,V$1,"d")&lt;&gt;0,"",'Base de données'!$B147),""))</f>
        <v/>
      </c>
      <c r="W147" s="34"/>
      <c r="X147" s="30" t="str">
        <f>'Base de données'!$C147&amp;" "&amp;'Base de données'!$D147</f>
        <v>Briand Gérard</v>
      </c>
      <c r="Y147" s="31">
        <f>COUNTIF('Base de données'!$B:$B,'Base de données'!$B147)</f>
        <v>12</v>
      </c>
      <c r="AA147" s="87" cm="1">
        <f t="array" aca="1" ref="AA147" ca="1">INDIRECT("'Base de données'!A" &amp; ROW(Y147))</f>
        <v>45658</v>
      </c>
      <c r="AB147" s="51" t="str" cm="1">
        <f t="array" aca="1" ref="AB147" ca="1">INDIRECT("'Base de données'!B" &amp; ROW(Z147))</f>
        <v>826C3</v>
      </c>
    </row>
    <row r="148" spans="1:28" x14ac:dyDescent="0.3">
      <c r="A148" s="41" t="str">
        <f ca="1">IF(IF(AND($B148&lt;&gt;"-",$B148=$E148),"Entrée et sortie","-")="Entrée et sortie",'Base de données'!$B148,"-")</f>
        <v>-</v>
      </c>
      <c r="B148" s="41" t="str">
        <f t="shared" ca="1" si="11"/>
        <v>-</v>
      </c>
      <c r="C148" s="41" t="str">
        <f t="shared" ca="1" si="12"/>
        <v>-</v>
      </c>
      <c r="D148" s="41" t="str">
        <f>IF($F148="sortie en cours d'année",'Base de données'!$B148,"-")</f>
        <v>-</v>
      </c>
      <c r="E148" s="41" t="str">
        <f>IF($H148="entrée en cours d'année",'Base de données'!$B148,"-")</f>
        <v>-</v>
      </c>
      <c r="F148" s="37" t="str">
        <f t="shared" si="9"/>
        <v/>
      </c>
      <c r="G148" s="37" t="str">
        <f>IF($J148="mouvement",_xlfn.XLOOKUP('Base de données'!$B148,$V:$V,$V:$V,0),"")</f>
        <v/>
      </c>
      <c r="H148" s="37" t="str">
        <f t="shared" si="10"/>
        <v/>
      </c>
      <c r="I148" s="37" t="str">
        <f>IF($J148="mouvement",_xlfn.XLOOKUP('Base de données'!$B148,$K:$K,$K:$K,0),"")</f>
        <v/>
      </c>
      <c r="J148" s="38" t="str">
        <f>IF(AND(Y148&lt;&gt;MAX(Y:Y),COUNTIF(K148:V148,'Base de données'!$B148)&gt;0),"mouvement","")</f>
        <v/>
      </c>
      <c r="K148" s="39" t="str">
        <f>IF(K$1&gt;$AE$1,"-",IFERROR(IF(DATEDIF('Base de données'!$A148,K$1,"d")&lt;&gt;0,"",'Base de données'!$B148),""))</f>
        <v>EQARW</v>
      </c>
      <c r="L148" s="39" t="str">
        <f>IF(L$1&gt;$AE$1,"-",IFERROR(IF(DATEDIF('Base de données'!$A148,L$1,"d")&lt;&gt;0,"",'Base de données'!$B148),""))</f>
        <v/>
      </c>
      <c r="M148" s="39" t="str">
        <f>IF(M$1&gt;$AE$1,"-",IFERROR(IF(DATEDIF('Base de données'!$A148,M$1,"d")&lt;&gt;0,"",'Base de données'!$B148),""))</f>
        <v/>
      </c>
      <c r="N148" s="39" t="str">
        <f>IF(N$1&gt;$AE$1,"-",IFERROR(IF(DATEDIF('Base de données'!$A148,N$1,"d")&lt;&gt;0,"",'Base de données'!$B148),""))</f>
        <v/>
      </c>
      <c r="O148" s="39" t="str">
        <f>IF(O$1&gt;$AE$1,"-",IFERROR(IF(DATEDIF('Base de données'!$A148,O$1,"d")&lt;&gt;0,"",'Base de données'!$B148),""))</f>
        <v/>
      </c>
      <c r="P148" s="39" t="str">
        <f>IF(P$1&gt;$AE$1,"-",IFERROR(IF(DATEDIF('Base de données'!$A148,P$1,"d")&lt;&gt;0,"",'Base de données'!$B148),""))</f>
        <v/>
      </c>
      <c r="Q148" s="39" t="str">
        <f>IF(Q$1&gt;$AE$1,"-",IFERROR(IF(DATEDIF('Base de données'!$A148,Q$1,"d")&lt;&gt;0,"",'Base de données'!$B148),""))</f>
        <v/>
      </c>
      <c r="R148" s="39" t="str">
        <f>IF(R$1&gt;$AE$1,"-",IFERROR(IF(DATEDIF('Base de données'!$A148,R$1,"d")&lt;&gt;0,"",'Base de données'!$B148),""))</f>
        <v/>
      </c>
      <c r="S148" s="39" t="str">
        <f>IF(S$1&gt;$AE$1,"-",IFERROR(IF(DATEDIF('Base de données'!$A148,S$1,"d")&lt;&gt;0,"",'Base de données'!$B148),""))</f>
        <v/>
      </c>
      <c r="T148" s="39" t="str">
        <f>IF(T$1&gt;$AE$1,"-",IFERROR(IF(DATEDIF('Base de données'!$A148,T$1,"d")&lt;&gt;0,"",'Base de données'!$B148),""))</f>
        <v/>
      </c>
      <c r="U148" s="39" t="str">
        <f>IF(U$1&gt;$AE$1,"-",IFERROR(IF(DATEDIF('Base de données'!$A148,U$1,"d")&lt;&gt;0,"",'Base de données'!$B148),""))</f>
        <v/>
      </c>
      <c r="V148" s="39" t="str">
        <f>IF(V$1&gt;$AE$1,"-",IFERROR(IF(DATEDIF('Base de données'!$A148,V$1,"d")&lt;&gt;0,"",'Base de données'!$B148),""))</f>
        <v/>
      </c>
      <c r="W148" s="34"/>
      <c r="X148" s="30" t="str">
        <f>'Base de données'!$C148&amp;" "&amp;'Base de données'!$D148</f>
        <v>Michel Jules</v>
      </c>
      <c r="Y148" s="31">
        <f>COUNTIF('Base de données'!$B:$B,'Base de données'!$B148)</f>
        <v>12</v>
      </c>
      <c r="AA148" s="87" cm="1">
        <f t="array" aca="1" ref="AA148" ca="1">INDIRECT("'Base de données'!A" &amp; ROW(Y148))</f>
        <v>45658</v>
      </c>
      <c r="AB148" s="51" t="str" cm="1">
        <f t="array" aca="1" ref="AB148" ca="1">INDIRECT("'Base de données'!B" &amp; ROW(Z148))</f>
        <v>EQARW</v>
      </c>
    </row>
    <row r="149" spans="1:28" x14ac:dyDescent="0.3">
      <c r="A149" s="41" t="str">
        <f ca="1">IF(IF(AND($B149&lt;&gt;"-",$B149=$E149),"Entrée et sortie","-")="Entrée et sortie",'Base de données'!$B149,"-")</f>
        <v>-</v>
      </c>
      <c r="B149" s="41" t="str">
        <f t="shared" ca="1" si="11"/>
        <v>-</v>
      </c>
      <c r="C149" s="41" t="str">
        <f t="shared" ca="1" si="12"/>
        <v>-</v>
      </c>
      <c r="D149" s="41" t="str">
        <f>IF($F149="sortie en cours d'année",'Base de données'!$B149,"-")</f>
        <v>-</v>
      </c>
      <c r="E149" s="41" t="str">
        <f>IF($H149="entrée en cours d'année",'Base de données'!$B149,"-")</f>
        <v>-</v>
      </c>
      <c r="F149" s="37" t="str">
        <f t="shared" si="9"/>
        <v/>
      </c>
      <c r="G149" s="37" t="str">
        <f>IF($J149="mouvement",_xlfn.XLOOKUP('Base de données'!$B149,$V:$V,$V:$V,0),"")</f>
        <v/>
      </c>
      <c r="H149" s="37" t="str">
        <f t="shared" si="10"/>
        <v/>
      </c>
      <c r="I149" s="37" t="str">
        <f>IF($J149="mouvement",_xlfn.XLOOKUP('Base de données'!$B149,$K:$K,$K:$K,0),"")</f>
        <v/>
      </c>
      <c r="J149" s="38" t="str">
        <f>IF(AND(Y149&lt;&gt;MAX(Y:Y),COUNTIF(K149:V149,'Base de données'!$B149)&gt;0),"mouvement","")</f>
        <v/>
      </c>
      <c r="K149" s="39" t="str">
        <f>IF(K$1&gt;$AE$1,"-",IFERROR(IF(DATEDIF('Base de données'!$A149,K$1,"d")&lt;&gt;0,"",'Base de données'!$B149),""))</f>
        <v>H4OZ9</v>
      </c>
      <c r="L149" s="39" t="str">
        <f>IF(L$1&gt;$AE$1,"-",IFERROR(IF(DATEDIF('Base de données'!$A149,L$1,"d")&lt;&gt;0,"",'Base de données'!$B149),""))</f>
        <v/>
      </c>
      <c r="M149" s="39" t="str">
        <f>IF(M$1&gt;$AE$1,"-",IFERROR(IF(DATEDIF('Base de données'!$A149,M$1,"d")&lt;&gt;0,"",'Base de données'!$B149),""))</f>
        <v/>
      </c>
      <c r="N149" s="39" t="str">
        <f>IF(N$1&gt;$AE$1,"-",IFERROR(IF(DATEDIF('Base de données'!$A149,N$1,"d")&lt;&gt;0,"",'Base de données'!$B149),""))</f>
        <v/>
      </c>
      <c r="O149" s="39" t="str">
        <f>IF(O$1&gt;$AE$1,"-",IFERROR(IF(DATEDIF('Base de données'!$A149,O$1,"d")&lt;&gt;0,"",'Base de données'!$B149),""))</f>
        <v/>
      </c>
      <c r="P149" s="39" t="str">
        <f>IF(P$1&gt;$AE$1,"-",IFERROR(IF(DATEDIF('Base de données'!$A149,P$1,"d")&lt;&gt;0,"",'Base de données'!$B149),""))</f>
        <v/>
      </c>
      <c r="Q149" s="39" t="str">
        <f>IF(Q$1&gt;$AE$1,"-",IFERROR(IF(DATEDIF('Base de données'!$A149,Q$1,"d")&lt;&gt;0,"",'Base de données'!$B149),""))</f>
        <v/>
      </c>
      <c r="R149" s="39" t="str">
        <f>IF(R$1&gt;$AE$1,"-",IFERROR(IF(DATEDIF('Base de données'!$A149,R$1,"d")&lt;&gt;0,"",'Base de données'!$B149),""))</f>
        <v/>
      </c>
      <c r="S149" s="39" t="str">
        <f>IF(S$1&gt;$AE$1,"-",IFERROR(IF(DATEDIF('Base de données'!$A149,S$1,"d")&lt;&gt;0,"",'Base de données'!$B149),""))</f>
        <v/>
      </c>
      <c r="T149" s="39" t="str">
        <f>IF(T$1&gt;$AE$1,"-",IFERROR(IF(DATEDIF('Base de données'!$A149,T$1,"d")&lt;&gt;0,"",'Base de données'!$B149),""))</f>
        <v/>
      </c>
      <c r="U149" s="39" t="str">
        <f>IF(U$1&gt;$AE$1,"-",IFERROR(IF(DATEDIF('Base de données'!$A149,U$1,"d")&lt;&gt;0,"",'Base de données'!$B149),""))</f>
        <v/>
      </c>
      <c r="V149" s="39" t="str">
        <f>IF(V$1&gt;$AE$1,"-",IFERROR(IF(DATEDIF('Base de données'!$A149,V$1,"d")&lt;&gt;0,"",'Base de données'!$B149),""))</f>
        <v/>
      </c>
      <c r="W149" s="34"/>
      <c r="X149" s="30" t="str">
        <f>'Base de données'!$C149&amp;" "&amp;'Base de données'!$D149</f>
        <v>Deschamps Gilbert</v>
      </c>
      <c r="Y149" s="31">
        <f>COUNTIF('Base de données'!$B:$B,'Base de données'!$B149)</f>
        <v>12</v>
      </c>
      <c r="AA149" s="87" cm="1">
        <f t="array" aca="1" ref="AA149" ca="1">INDIRECT("'Base de données'!A" &amp; ROW(Y149))</f>
        <v>45658</v>
      </c>
      <c r="AB149" s="51" t="str" cm="1">
        <f t="array" aca="1" ref="AB149" ca="1">INDIRECT("'Base de données'!B" &amp; ROW(Z149))</f>
        <v>H4OZ9</v>
      </c>
    </row>
    <row r="150" spans="1:28" x14ac:dyDescent="0.3">
      <c r="A150" s="41" t="str">
        <f ca="1">IF(IF(AND($B150&lt;&gt;"-",$B150=$E150),"Entrée et sortie","-")="Entrée et sortie",'Base de données'!$B150,"-")</f>
        <v>-</v>
      </c>
      <c r="B150" s="41" t="str">
        <f t="shared" ca="1" si="11"/>
        <v>-</v>
      </c>
      <c r="C150" s="41" t="str">
        <f t="shared" ca="1" si="12"/>
        <v>-</v>
      </c>
      <c r="D150" s="41" t="str">
        <f>IF($F150="sortie en cours d'année",'Base de données'!$B150,"-")</f>
        <v>-</v>
      </c>
      <c r="E150" s="41" t="str">
        <f>IF($H150="entrée en cours d'année",'Base de données'!$B150,"-")</f>
        <v>-</v>
      </c>
      <c r="F150" s="37" t="str">
        <f t="shared" si="9"/>
        <v/>
      </c>
      <c r="G150" s="37" t="str">
        <f>IF($J150="mouvement",_xlfn.XLOOKUP('Base de données'!$B150,$V:$V,$V:$V,0),"")</f>
        <v/>
      </c>
      <c r="H150" s="37" t="str">
        <f t="shared" si="10"/>
        <v/>
      </c>
      <c r="I150" s="37" t="str">
        <f>IF($J150="mouvement",_xlfn.XLOOKUP('Base de données'!$B150,$K:$K,$K:$K,0),"")</f>
        <v/>
      </c>
      <c r="J150" s="38" t="str">
        <f>IF(AND(Y150&lt;&gt;MAX(Y:Y),COUNTIF(K150:V150,'Base de données'!$B150)&gt;0),"mouvement","")</f>
        <v/>
      </c>
      <c r="K150" s="39" t="str">
        <f>IF(K$1&gt;$AE$1,"-",IFERROR(IF(DATEDIF('Base de données'!$A150,K$1,"d")&lt;&gt;0,"",'Base de données'!$B150),""))</f>
        <v>GDD91</v>
      </c>
      <c r="L150" s="39" t="str">
        <f>IF(L$1&gt;$AE$1,"-",IFERROR(IF(DATEDIF('Base de données'!$A150,L$1,"d")&lt;&gt;0,"",'Base de données'!$B150),""))</f>
        <v/>
      </c>
      <c r="M150" s="39" t="str">
        <f>IF(M$1&gt;$AE$1,"-",IFERROR(IF(DATEDIF('Base de données'!$A150,M$1,"d")&lt;&gt;0,"",'Base de données'!$B150),""))</f>
        <v/>
      </c>
      <c r="N150" s="39" t="str">
        <f>IF(N$1&gt;$AE$1,"-",IFERROR(IF(DATEDIF('Base de données'!$A150,N$1,"d")&lt;&gt;0,"",'Base de données'!$B150),""))</f>
        <v/>
      </c>
      <c r="O150" s="39" t="str">
        <f>IF(O$1&gt;$AE$1,"-",IFERROR(IF(DATEDIF('Base de données'!$A150,O$1,"d")&lt;&gt;0,"",'Base de données'!$B150),""))</f>
        <v/>
      </c>
      <c r="P150" s="39" t="str">
        <f>IF(P$1&gt;$AE$1,"-",IFERROR(IF(DATEDIF('Base de données'!$A150,P$1,"d")&lt;&gt;0,"",'Base de données'!$B150),""))</f>
        <v/>
      </c>
      <c r="Q150" s="39" t="str">
        <f>IF(Q$1&gt;$AE$1,"-",IFERROR(IF(DATEDIF('Base de données'!$A150,Q$1,"d")&lt;&gt;0,"",'Base de données'!$B150),""))</f>
        <v/>
      </c>
      <c r="R150" s="39" t="str">
        <f>IF(R$1&gt;$AE$1,"-",IFERROR(IF(DATEDIF('Base de données'!$A150,R$1,"d")&lt;&gt;0,"",'Base de données'!$B150),""))</f>
        <v/>
      </c>
      <c r="S150" s="39" t="str">
        <f>IF(S$1&gt;$AE$1,"-",IFERROR(IF(DATEDIF('Base de données'!$A150,S$1,"d")&lt;&gt;0,"",'Base de données'!$B150),""))</f>
        <v/>
      </c>
      <c r="T150" s="39" t="str">
        <f>IF(T$1&gt;$AE$1,"-",IFERROR(IF(DATEDIF('Base de données'!$A150,T$1,"d")&lt;&gt;0,"",'Base de données'!$B150),""))</f>
        <v/>
      </c>
      <c r="U150" s="39" t="str">
        <f>IF(U$1&gt;$AE$1,"-",IFERROR(IF(DATEDIF('Base de données'!$A150,U$1,"d")&lt;&gt;0,"",'Base de données'!$B150),""))</f>
        <v/>
      </c>
      <c r="V150" s="39" t="str">
        <f>IF(V$1&gt;$AE$1,"-",IFERROR(IF(DATEDIF('Base de données'!$A150,V$1,"d")&lt;&gt;0,"",'Base de données'!$B150),""))</f>
        <v/>
      </c>
      <c r="W150" s="34"/>
      <c r="X150" s="30" t="str">
        <f>'Base de données'!$C150&amp;" "&amp;'Base de données'!$D150</f>
        <v>Collin Thierry</v>
      </c>
      <c r="Y150" s="31">
        <f>COUNTIF('Base de données'!$B:$B,'Base de données'!$B150)</f>
        <v>12</v>
      </c>
      <c r="AA150" s="87" cm="1">
        <f t="array" aca="1" ref="AA150" ca="1">INDIRECT("'Base de données'!A" &amp; ROW(Y150))</f>
        <v>45658</v>
      </c>
      <c r="AB150" s="51" t="str" cm="1">
        <f t="array" aca="1" ref="AB150" ca="1">INDIRECT("'Base de données'!B" &amp; ROW(Z150))</f>
        <v>GDD91</v>
      </c>
    </row>
    <row r="151" spans="1:28" x14ac:dyDescent="0.3">
      <c r="A151" s="41" t="str">
        <f ca="1">IF(IF(AND($B151&lt;&gt;"-",$B151=$E151),"Entrée et sortie","-")="Entrée et sortie",'Base de données'!$B151,"-")</f>
        <v>-</v>
      </c>
      <c r="B151" s="41" t="str">
        <f t="shared" ca="1" si="11"/>
        <v>-</v>
      </c>
      <c r="C151" s="41" t="str">
        <f t="shared" ca="1" si="12"/>
        <v>-</v>
      </c>
      <c r="D151" s="41" t="str">
        <f>IF($F151="sortie en cours d'année",'Base de données'!$B151,"-")</f>
        <v>-</v>
      </c>
      <c r="E151" s="41" t="str">
        <f>IF($H151="entrée en cours d'année",'Base de données'!$B151,"-")</f>
        <v>-</v>
      </c>
      <c r="F151" s="37" t="str">
        <f t="shared" si="9"/>
        <v/>
      </c>
      <c r="G151" s="37" t="str">
        <f>IF($J151="mouvement",_xlfn.XLOOKUP('Base de données'!$B151,$V:$V,$V:$V,0),"")</f>
        <v/>
      </c>
      <c r="H151" s="37" t="str">
        <f t="shared" si="10"/>
        <v/>
      </c>
      <c r="I151" s="37" t="str">
        <f>IF($J151="mouvement",_xlfn.XLOOKUP('Base de données'!$B151,$K:$K,$K:$K,0),"")</f>
        <v/>
      </c>
      <c r="J151" s="38" t="str">
        <f>IF(AND(Y151&lt;&gt;MAX(Y:Y),COUNTIF(K151:V151,'Base de données'!$B151)&gt;0),"mouvement","")</f>
        <v/>
      </c>
      <c r="K151" s="39" t="str">
        <f>IF(K$1&gt;$AE$1,"-",IFERROR(IF(DATEDIF('Base de données'!$A151,K$1,"d")&lt;&gt;0,"",'Base de données'!$B151),""))</f>
        <v>DJGZW</v>
      </c>
      <c r="L151" s="39" t="str">
        <f>IF(L$1&gt;$AE$1,"-",IFERROR(IF(DATEDIF('Base de données'!$A151,L$1,"d")&lt;&gt;0,"",'Base de données'!$B151),""))</f>
        <v/>
      </c>
      <c r="M151" s="39" t="str">
        <f>IF(M$1&gt;$AE$1,"-",IFERROR(IF(DATEDIF('Base de données'!$A151,M$1,"d")&lt;&gt;0,"",'Base de données'!$B151),""))</f>
        <v/>
      </c>
      <c r="N151" s="39" t="str">
        <f>IF(N$1&gt;$AE$1,"-",IFERROR(IF(DATEDIF('Base de données'!$A151,N$1,"d")&lt;&gt;0,"",'Base de données'!$B151),""))</f>
        <v/>
      </c>
      <c r="O151" s="39" t="str">
        <f>IF(O$1&gt;$AE$1,"-",IFERROR(IF(DATEDIF('Base de données'!$A151,O$1,"d")&lt;&gt;0,"",'Base de données'!$B151),""))</f>
        <v/>
      </c>
      <c r="P151" s="39" t="str">
        <f>IF(P$1&gt;$AE$1,"-",IFERROR(IF(DATEDIF('Base de données'!$A151,P$1,"d")&lt;&gt;0,"",'Base de données'!$B151),""))</f>
        <v/>
      </c>
      <c r="Q151" s="39" t="str">
        <f>IF(Q$1&gt;$AE$1,"-",IFERROR(IF(DATEDIF('Base de données'!$A151,Q$1,"d")&lt;&gt;0,"",'Base de données'!$B151),""))</f>
        <v/>
      </c>
      <c r="R151" s="39" t="str">
        <f>IF(R$1&gt;$AE$1,"-",IFERROR(IF(DATEDIF('Base de données'!$A151,R$1,"d")&lt;&gt;0,"",'Base de données'!$B151),""))</f>
        <v/>
      </c>
      <c r="S151" s="39" t="str">
        <f>IF(S$1&gt;$AE$1,"-",IFERROR(IF(DATEDIF('Base de données'!$A151,S$1,"d")&lt;&gt;0,"",'Base de données'!$B151),""))</f>
        <v/>
      </c>
      <c r="T151" s="39" t="str">
        <f>IF(T$1&gt;$AE$1,"-",IFERROR(IF(DATEDIF('Base de données'!$A151,T$1,"d")&lt;&gt;0,"",'Base de données'!$B151),""))</f>
        <v/>
      </c>
      <c r="U151" s="39" t="str">
        <f>IF(U$1&gt;$AE$1,"-",IFERROR(IF(DATEDIF('Base de données'!$A151,U$1,"d")&lt;&gt;0,"",'Base de données'!$B151),""))</f>
        <v/>
      </c>
      <c r="V151" s="39" t="str">
        <f>IF(V$1&gt;$AE$1,"-",IFERROR(IF(DATEDIF('Base de données'!$A151,V$1,"d")&lt;&gt;0,"",'Base de données'!$B151),""))</f>
        <v/>
      </c>
      <c r="W151" s="34"/>
      <c r="X151" s="30" t="str">
        <f>'Base de données'!$C151&amp;" "&amp;'Base de données'!$D151</f>
        <v>Godard Adrien</v>
      </c>
      <c r="Y151" s="31">
        <f>COUNTIF('Base de données'!$B:$B,'Base de données'!$B151)</f>
        <v>12</v>
      </c>
      <c r="AA151" s="87" cm="1">
        <f t="array" aca="1" ref="AA151" ca="1">INDIRECT("'Base de données'!A" &amp; ROW(Y151))</f>
        <v>45658</v>
      </c>
      <c r="AB151" s="51" t="str" cm="1">
        <f t="array" aca="1" ref="AB151" ca="1">INDIRECT("'Base de données'!B" &amp; ROW(Z151))</f>
        <v>DJGZW</v>
      </c>
    </row>
    <row r="152" spans="1:28" x14ac:dyDescent="0.3">
      <c r="A152" s="41" t="str">
        <f ca="1">IF(IF(AND($B152&lt;&gt;"-",$B152=$E152),"Entrée et sortie","-")="Entrée et sortie",'Base de données'!$B152,"-")</f>
        <v>-</v>
      </c>
      <c r="B152" s="41" t="str">
        <f t="shared" ca="1" si="11"/>
        <v>-</v>
      </c>
      <c r="C152" s="41" t="str">
        <f t="shared" ca="1" si="12"/>
        <v>-</v>
      </c>
      <c r="D152" s="41" t="str">
        <f>IF($F152="sortie en cours d'année",'Base de données'!$B152,"-")</f>
        <v>-</v>
      </c>
      <c r="E152" s="41" t="str">
        <f>IF($H152="entrée en cours d'année",'Base de données'!$B152,"-")</f>
        <v>-</v>
      </c>
      <c r="F152" s="37" t="str">
        <f t="shared" si="9"/>
        <v/>
      </c>
      <c r="G152" s="37" t="str">
        <f>IF($J152="mouvement",_xlfn.XLOOKUP('Base de données'!$B152,$V:$V,$V:$V,0),"")</f>
        <v/>
      </c>
      <c r="H152" s="37" t="str">
        <f t="shared" si="10"/>
        <v/>
      </c>
      <c r="I152" s="37" t="str">
        <f>IF($J152="mouvement",_xlfn.XLOOKUP('Base de données'!$B152,$K:$K,$K:$K,0),"")</f>
        <v/>
      </c>
      <c r="J152" s="38" t="str">
        <f>IF(AND(Y152&lt;&gt;MAX(Y:Y),COUNTIF(K152:V152,'Base de données'!$B152)&gt;0),"mouvement","")</f>
        <v/>
      </c>
      <c r="K152" s="39" t="str">
        <f>IF(K$1&gt;$AE$1,"-",IFERROR(IF(DATEDIF('Base de données'!$A152,K$1,"d")&lt;&gt;0,"",'Base de données'!$B152),""))</f>
        <v>T4LOT</v>
      </c>
      <c r="L152" s="39" t="str">
        <f>IF(L$1&gt;$AE$1,"-",IFERROR(IF(DATEDIF('Base de données'!$A152,L$1,"d")&lt;&gt;0,"",'Base de données'!$B152),""))</f>
        <v/>
      </c>
      <c r="M152" s="39" t="str">
        <f>IF(M$1&gt;$AE$1,"-",IFERROR(IF(DATEDIF('Base de données'!$A152,M$1,"d")&lt;&gt;0,"",'Base de données'!$B152),""))</f>
        <v/>
      </c>
      <c r="N152" s="39" t="str">
        <f>IF(N$1&gt;$AE$1,"-",IFERROR(IF(DATEDIF('Base de données'!$A152,N$1,"d")&lt;&gt;0,"",'Base de données'!$B152),""))</f>
        <v/>
      </c>
      <c r="O152" s="39" t="str">
        <f>IF(O$1&gt;$AE$1,"-",IFERROR(IF(DATEDIF('Base de données'!$A152,O$1,"d")&lt;&gt;0,"",'Base de données'!$B152),""))</f>
        <v/>
      </c>
      <c r="P152" s="39" t="str">
        <f>IF(P$1&gt;$AE$1,"-",IFERROR(IF(DATEDIF('Base de données'!$A152,P$1,"d")&lt;&gt;0,"",'Base de données'!$B152),""))</f>
        <v/>
      </c>
      <c r="Q152" s="39" t="str">
        <f>IF(Q$1&gt;$AE$1,"-",IFERROR(IF(DATEDIF('Base de données'!$A152,Q$1,"d")&lt;&gt;0,"",'Base de données'!$B152),""))</f>
        <v/>
      </c>
      <c r="R152" s="39" t="str">
        <f>IF(R$1&gt;$AE$1,"-",IFERROR(IF(DATEDIF('Base de données'!$A152,R$1,"d")&lt;&gt;0,"",'Base de données'!$B152),""))</f>
        <v/>
      </c>
      <c r="S152" s="39" t="str">
        <f>IF(S$1&gt;$AE$1,"-",IFERROR(IF(DATEDIF('Base de données'!$A152,S$1,"d")&lt;&gt;0,"",'Base de données'!$B152),""))</f>
        <v/>
      </c>
      <c r="T152" s="39" t="str">
        <f>IF(T$1&gt;$AE$1,"-",IFERROR(IF(DATEDIF('Base de données'!$A152,T$1,"d")&lt;&gt;0,"",'Base de données'!$B152),""))</f>
        <v/>
      </c>
      <c r="U152" s="39" t="str">
        <f>IF(U$1&gt;$AE$1,"-",IFERROR(IF(DATEDIF('Base de données'!$A152,U$1,"d")&lt;&gt;0,"",'Base de données'!$B152),""))</f>
        <v/>
      </c>
      <c r="V152" s="39" t="str">
        <f>IF(V$1&gt;$AE$1,"-",IFERROR(IF(DATEDIF('Base de données'!$A152,V$1,"d")&lt;&gt;0,"",'Base de données'!$B152),""))</f>
        <v/>
      </c>
      <c r="W152" s="34"/>
      <c r="X152" s="30" t="str">
        <f>'Base de données'!$C152&amp;" "&amp;'Base de données'!$D152</f>
        <v>Maurice Théodore</v>
      </c>
      <c r="Y152" s="31">
        <f>COUNTIF('Base de données'!$B:$B,'Base de données'!$B152)</f>
        <v>12</v>
      </c>
      <c r="AA152" s="87" cm="1">
        <f t="array" aca="1" ref="AA152" ca="1">INDIRECT("'Base de données'!A" &amp; ROW(Y152))</f>
        <v>45658</v>
      </c>
      <c r="AB152" s="51" t="str" cm="1">
        <f t="array" aca="1" ref="AB152" ca="1">INDIRECT("'Base de données'!B" &amp; ROW(Z152))</f>
        <v>T4LOT</v>
      </c>
    </row>
    <row r="153" spans="1:28" x14ac:dyDescent="0.3">
      <c r="A153" s="41" t="str">
        <f ca="1">IF(IF(AND($B153&lt;&gt;"-",$B153=$E153),"Entrée et sortie","-")="Entrée et sortie",'Base de données'!$B153,"-")</f>
        <v>-</v>
      </c>
      <c r="B153" s="41" t="str">
        <f t="shared" ca="1" si="11"/>
        <v>-</v>
      </c>
      <c r="C153" s="41" t="str">
        <f t="shared" ca="1" si="12"/>
        <v>-</v>
      </c>
      <c r="D153" s="41" t="str">
        <f>IF($F153="sortie en cours d'année",'Base de données'!$B153,"-")</f>
        <v>-</v>
      </c>
      <c r="E153" s="41" t="str">
        <f>IF($H153="entrée en cours d'année",'Base de données'!$B153,"-")</f>
        <v>-</v>
      </c>
      <c r="F153" s="37" t="str">
        <f t="shared" si="9"/>
        <v/>
      </c>
      <c r="G153" s="37" t="str">
        <f>IF($J153="mouvement",_xlfn.XLOOKUP('Base de données'!$B153,$V:$V,$V:$V,0),"")</f>
        <v/>
      </c>
      <c r="H153" s="37" t="str">
        <f t="shared" si="10"/>
        <v/>
      </c>
      <c r="I153" s="37" t="str">
        <f>IF($J153="mouvement",_xlfn.XLOOKUP('Base de données'!$B153,$K:$K,$K:$K,0),"")</f>
        <v/>
      </c>
      <c r="J153" s="38" t="str">
        <f>IF(AND(Y153&lt;&gt;MAX(Y:Y),COUNTIF(K153:V153,'Base de données'!$B153)&gt;0),"mouvement","")</f>
        <v/>
      </c>
      <c r="K153" s="39" t="str">
        <f>IF(K$1&gt;$AE$1,"-",IFERROR(IF(DATEDIF('Base de données'!$A153,K$1,"d")&lt;&gt;0,"",'Base de données'!$B153),""))</f>
        <v>5NC4K</v>
      </c>
      <c r="L153" s="39" t="str">
        <f>IF(L$1&gt;$AE$1,"-",IFERROR(IF(DATEDIF('Base de données'!$A153,L$1,"d")&lt;&gt;0,"",'Base de données'!$B153),""))</f>
        <v/>
      </c>
      <c r="M153" s="39" t="str">
        <f>IF(M$1&gt;$AE$1,"-",IFERROR(IF(DATEDIF('Base de données'!$A153,M$1,"d")&lt;&gt;0,"",'Base de données'!$B153),""))</f>
        <v/>
      </c>
      <c r="N153" s="39" t="str">
        <f>IF(N$1&gt;$AE$1,"-",IFERROR(IF(DATEDIF('Base de données'!$A153,N$1,"d")&lt;&gt;0,"",'Base de données'!$B153),""))</f>
        <v/>
      </c>
      <c r="O153" s="39" t="str">
        <f>IF(O$1&gt;$AE$1,"-",IFERROR(IF(DATEDIF('Base de données'!$A153,O$1,"d")&lt;&gt;0,"",'Base de données'!$B153),""))</f>
        <v/>
      </c>
      <c r="P153" s="39" t="str">
        <f>IF(P$1&gt;$AE$1,"-",IFERROR(IF(DATEDIF('Base de données'!$A153,P$1,"d")&lt;&gt;0,"",'Base de données'!$B153),""))</f>
        <v/>
      </c>
      <c r="Q153" s="39" t="str">
        <f>IF(Q$1&gt;$AE$1,"-",IFERROR(IF(DATEDIF('Base de données'!$A153,Q$1,"d")&lt;&gt;0,"",'Base de données'!$B153),""))</f>
        <v/>
      </c>
      <c r="R153" s="39" t="str">
        <f>IF(R$1&gt;$AE$1,"-",IFERROR(IF(DATEDIF('Base de données'!$A153,R$1,"d")&lt;&gt;0,"",'Base de données'!$B153),""))</f>
        <v/>
      </c>
      <c r="S153" s="39" t="str">
        <f>IF(S$1&gt;$AE$1,"-",IFERROR(IF(DATEDIF('Base de données'!$A153,S$1,"d")&lt;&gt;0,"",'Base de données'!$B153),""))</f>
        <v/>
      </c>
      <c r="T153" s="39" t="str">
        <f>IF(T$1&gt;$AE$1,"-",IFERROR(IF(DATEDIF('Base de données'!$A153,T$1,"d")&lt;&gt;0,"",'Base de données'!$B153),""))</f>
        <v/>
      </c>
      <c r="U153" s="39" t="str">
        <f>IF(U$1&gt;$AE$1,"-",IFERROR(IF(DATEDIF('Base de données'!$A153,U$1,"d")&lt;&gt;0,"",'Base de données'!$B153),""))</f>
        <v/>
      </c>
      <c r="V153" s="39" t="str">
        <f>IF(V$1&gt;$AE$1,"-",IFERROR(IF(DATEDIF('Base de données'!$A153,V$1,"d")&lt;&gt;0,"",'Base de données'!$B153),""))</f>
        <v/>
      </c>
      <c r="W153" s="34"/>
      <c r="X153" s="30" t="str">
        <f>'Base de données'!$C153&amp;" "&amp;'Base de données'!$D153</f>
        <v>Guillot Christine</v>
      </c>
      <c r="Y153" s="31">
        <f>COUNTIF('Base de données'!$B:$B,'Base de données'!$B153)</f>
        <v>12</v>
      </c>
      <c r="AA153" s="87" cm="1">
        <f t="array" aca="1" ref="AA153" ca="1">INDIRECT("'Base de données'!A" &amp; ROW(Y153))</f>
        <v>45658</v>
      </c>
      <c r="AB153" s="51" t="str" cm="1">
        <f t="array" aca="1" ref="AB153" ca="1">INDIRECT("'Base de données'!B" &amp; ROW(Z153))</f>
        <v>5NC4K</v>
      </c>
    </row>
    <row r="154" spans="1:28" x14ac:dyDescent="0.3">
      <c r="A154" s="41" t="str">
        <f ca="1">IF(IF(AND($B154&lt;&gt;"-",$B154=$E154),"Entrée et sortie","-")="Entrée et sortie",'Base de données'!$B154,"-")</f>
        <v>-</v>
      </c>
      <c r="B154" s="41" t="str">
        <f t="shared" ca="1" si="11"/>
        <v>-</v>
      </c>
      <c r="C154" s="41" t="str">
        <f t="shared" ca="1" si="12"/>
        <v>-</v>
      </c>
      <c r="D154" s="41" t="str">
        <f>IF($F154="sortie en cours d'année",'Base de données'!$B154,"-")</f>
        <v>-</v>
      </c>
      <c r="E154" s="41" t="str">
        <f>IF($H154="entrée en cours d'année",'Base de données'!$B154,"-")</f>
        <v>-</v>
      </c>
      <c r="F154" s="37" t="str">
        <f t="shared" si="9"/>
        <v/>
      </c>
      <c r="G154" s="37" t="str">
        <f>IF($J154="mouvement",_xlfn.XLOOKUP('Base de données'!$B154,$V:$V,$V:$V,0),"")</f>
        <v/>
      </c>
      <c r="H154" s="37" t="str">
        <f t="shared" si="10"/>
        <v/>
      </c>
      <c r="I154" s="37" t="str">
        <f>IF($J154="mouvement",_xlfn.XLOOKUP('Base de données'!$B154,$K:$K,$K:$K,0),"")</f>
        <v/>
      </c>
      <c r="J154" s="38" t="str">
        <f>IF(AND(Y154&lt;&gt;MAX(Y:Y),COUNTIF(K154:V154,'Base de données'!$B154)&gt;0),"mouvement","")</f>
        <v/>
      </c>
      <c r="K154" s="39" t="str">
        <f>IF(K$1&gt;$AE$1,"-",IFERROR(IF(DATEDIF('Base de données'!$A154,K$1,"d")&lt;&gt;0,"",'Base de données'!$B154),""))</f>
        <v>BN77K</v>
      </c>
      <c r="L154" s="39" t="str">
        <f>IF(L$1&gt;$AE$1,"-",IFERROR(IF(DATEDIF('Base de données'!$A154,L$1,"d")&lt;&gt;0,"",'Base de données'!$B154),""))</f>
        <v/>
      </c>
      <c r="M154" s="39" t="str">
        <f>IF(M$1&gt;$AE$1,"-",IFERROR(IF(DATEDIF('Base de données'!$A154,M$1,"d")&lt;&gt;0,"",'Base de données'!$B154),""))</f>
        <v/>
      </c>
      <c r="N154" s="39" t="str">
        <f>IF(N$1&gt;$AE$1,"-",IFERROR(IF(DATEDIF('Base de données'!$A154,N$1,"d")&lt;&gt;0,"",'Base de données'!$B154),""))</f>
        <v/>
      </c>
      <c r="O154" s="39" t="str">
        <f>IF(O$1&gt;$AE$1,"-",IFERROR(IF(DATEDIF('Base de données'!$A154,O$1,"d")&lt;&gt;0,"",'Base de données'!$B154),""))</f>
        <v/>
      </c>
      <c r="P154" s="39" t="str">
        <f>IF(P$1&gt;$AE$1,"-",IFERROR(IF(DATEDIF('Base de données'!$A154,P$1,"d")&lt;&gt;0,"",'Base de données'!$B154),""))</f>
        <v/>
      </c>
      <c r="Q154" s="39" t="str">
        <f>IF(Q$1&gt;$AE$1,"-",IFERROR(IF(DATEDIF('Base de données'!$A154,Q$1,"d")&lt;&gt;0,"",'Base de données'!$B154),""))</f>
        <v/>
      </c>
      <c r="R154" s="39" t="str">
        <f>IF(R$1&gt;$AE$1,"-",IFERROR(IF(DATEDIF('Base de données'!$A154,R$1,"d")&lt;&gt;0,"",'Base de données'!$B154),""))</f>
        <v/>
      </c>
      <c r="S154" s="39" t="str">
        <f>IF(S$1&gt;$AE$1,"-",IFERROR(IF(DATEDIF('Base de données'!$A154,S$1,"d")&lt;&gt;0,"",'Base de données'!$B154),""))</f>
        <v/>
      </c>
      <c r="T154" s="39" t="str">
        <f>IF(T$1&gt;$AE$1,"-",IFERROR(IF(DATEDIF('Base de données'!$A154,T$1,"d")&lt;&gt;0,"",'Base de données'!$B154),""))</f>
        <v/>
      </c>
      <c r="U154" s="39" t="str">
        <f>IF(U$1&gt;$AE$1,"-",IFERROR(IF(DATEDIF('Base de données'!$A154,U$1,"d")&lt;&gt;0,"",'Base de données'!$B154),""))</f>
        <v/>
      </c>
      <c r="V154" s="39" t="str">
        <f>IF(V$1&gt;$AE$1,"-",IFERROR(IF(DATEDIF('Base de données'!$A154,V$1,"d")&lt;&gt;0,"",'Base de données'!$B154),""))</f>
        <v/>
      </c>
      <c r="W154" s="34"/>
      <c r="X154" s="30" t="str">
        <f>'Base de données'!$C154&amp;" "&amp;'Base de données'!$D154</f>
        <v>Berger Alexandre</v>
      </c>
      <c r="Y154" s="31">
        <f>COUNTIF('Base de données'!$B:$B,'Base de données'!$B154)</f>
        <v>12</v>
      </c>
      <c r="AA154" s="87" cm="1">
        <f t="array" aca="1" ref="AA154" ca="1">INDIRECT("'Base de données'!A" &amp; ROW(Y154))</f>
        <v>45658</v>
      </c>
      <c r="AB154" s="51" t="str" cm="1">
        <f t="array" aca="1" ref="AB154" ca="1">INDIRECT("'Base de données'!B" &amp; ROW(Z154))</f>
        <v>BN77K</v>
      </c>
    </row>
    <row r="155" spans="1:28" x14ac:dyDescent="0.3">
      <c r="A155" s="41" t="str">
        <f ca="1">IF(IF(AND($B155&lt;&gt;"-",$B155=$E155),"Entrée et sortie","-")="Entrée et sortie",'Base de données'!$B155,"-")</f>
        <v>-</v>
      </c>
      <c r="B155" s="41" t="str">
        <f t="shared" ca="1" si="11"/>
        <v>-</v>
      </c>
      <c r="C155" s="41" t="str">
        <f t="shared" ca="1" si="12"/>
        <v>-</v>
      </c>
      <c r="D155" s="41" t="str">
        <f>IF($F155="sortie en cours d'année",'Base de données'!$B155,"-")</f>
        <v>-</v>
      </c>
      <c r="E155" s="41" t="str">
        <f>IF($H155="entrée en cours d'année",'Base de données'!$B155,"-")</f>
        <v>-</v>
      </c>
      <c r="F155" s="37" t="str">
        <f t="shared" si="9"/>
        <v/>
      </c>
      <c r="G155" s="37" t="str">
        <f>IF($J155="mouvement",_xlfn.XLOOKUP('Base de données'!$B155,$V:$V,$V:$V,0),"")</f>
        <v/>
      </c>
      <c r="H155" s="37" t="str">
        <f t="shared" si="10"/>
        <v/>
      </c>
      <c r="I155" s="37" t="str">
        <f>IF($J155="mouvement",_xlfn.XLOOKUP('Base de données'!$B155,$K:$K,$K:$K,0),"")</f>
        <v/>
      </c>
      <c r="J155" s="38" t="str">
        <f>IF(AND(Y155&lt;&gt;MAX(Y:Y),COUNTIF(K155:V155,'Base de données'!$B155)&gt;0),"mouvement","")</f>
        <v/>
      </c>
      <c r="K155" s="39" t="str">
        <f>IF(K$1&gt;$AE$1,"-",IFERROR(IF(DATEDIF('Base de données'!$A155,K$1,"d")&lt;&gt;0,"",'Base de données'!$B155),""))</f>
        <v>KZ6XU</v>
      </c>
      <c r="L155" s="39" t="str">
        <f>IF(L$1&gt;$AE$1,"-",IFERROR(IF(DATEDIF('Base de données'!$A155,L$1,"d")&lt;&gt;0,"",'Base de données'!$B155),""))</f>
        <v/>
      </c>
      <c r="M155" s="39" t="str">
        <f>IF(M$1&gt;$AE$1,"-",IFERROR(IF(DATEDIF('Base de données'!$A155,M$1,"d")&lt;&gt;0,"",'Base de données'!$B155),""))</f>
        <v/>
      </c>
      <c r="N155" s="39" t="str">
        <f>IF(N$1&gt;$AE$1,"-",IFERROR(IF(DATEDIF('Base de données'!$A155,N$1,"d")&lt;&gt;0,"",'Base de données'!$B155),""))</f>
        <v/>
      </c>
      <c r="O155" s="39" t="str">
        <f>IF(O$1&gt;$AE$1,"-",IFERROR(IF(DATEDIF('Base de données'!$A155,O$1,"d")&lt;&gt;0,"",'Base de données'!$B155),""))</f>
        <v/>
      </c>
      <c r="P155" s="39" t="str">
        <f>IF(P$1&gt;$AE$1,"-",IFERROR(IF(DATEDIF('Base de données'!$A155,P$1,"d")&lt;&gt;0,"",'Base de données'!$B155),""))</f>
        <v/>
      </c>
      <c r="Q155" s="39" t="str">
        <f>IF(Q$1&gt;$AE$1,"-",IFERROR(IF(DATEDIF('Base de données'!$A155,Q$1,"d")&lt;&gt;0,"",'Base de données'!$B155),""))</f>
        <v/>
      </c>
      <c r="R155" s="39" t="str">
        <f>IF(R$1&gt;$AE$1,"-",IFERROR(IF(DATEDIF('Base de données'!$A155,R$1,"d")&lt;&gt;0,"",'Base de données'!$B155),""))</f>
        <v/>
      </c>
      <c r="S155" s="39" t="str">
        <f>IF(S$1&gt;$AE$1,"-",IFERROR(IF(DATEDIF('Base de données'!$A155,S$1,"d")&lt;&gt;0,"",'Base de données'!$B155),""))</f>
        <v/>
      </c>
      <c r="T155" s="39" t="str">
        <f>IF(T$1&gt;$AE$1,"-",IFERROR(IF(DATEDIF('Base de données'!$A155,T$1,"d")&lt;&gt;0,"",'Base de données'!$B155),""))</f>
        <v/>
      </c>
      <c r="U155" s="39" t="str">
        <f>IF(U$1&gt;$AE$1,"-",IFERROR(IF(DATEDIF('Base de données'!$A155,U$1,"d")&lt;&gt;0,"",'Base de données'!$B155),""))</f>
        <v/>
      </c>
      <c r="V155" s="39" t="str">
        <f>IF(V$1&gt;$AE$1,"-",IFERROR(IF(DATEDIF('Base de données'!$A155,V$1,"d")&lt;&gt;0,"",'Base de données'!$B155),""))</f>
        <v/>
      </c>
      <c r="W155" s="34"/>
      <c r="X155" s="30" t="str">
        <f>'Base de données'!$C155&amp;" "&amp;'Base de données'!$D155</f>
        <v>Pinto Alex</v>
      </c>
      <c r="Y155" s="31">
        <f>COUNTIF('Base de données'!$B:$B,'Base de données'!$B155)</f>
        <v>12</v>
      </c>
      <c r="AA155" s="87" cm="1">
        <f t="array" aca="1" ref="AA155" ca="1">INDIRECT("'Base de données'!A" &amp; ROW(Y155))</f>
        <v>45658</v>
      </c>
      <c r="AB155" s="51" t="str" cm="1">
        <f t="array" aca="1" ref="AB155" ca="1">INDIRECT("'Base de données'!B" &amp; ROW(Z155))</f>
        <v>KZ6XU</v>
      </c>
    </row>
    <row r="156" spans="1:28" x14ac:dyDescent="0.3">
      <c r="A156" s="41" t="str">
        <f ca="1">IF(IF(AND($B156&lt;&gt;"-",$B156=$E156),"Entrée et sortie","-")="Entrée et sortie",'Base de données'!$B156,"-")</f>
        <v>-</v>
      </c>
      <c r="B156" s="41" t="str">
        <f t="shared" ca="1" si="11"/>
        <v>-</v>
      </c>
      <c r="C156" s="41" t="str">
        <f t="shared" ca="1" si="12"/>
        <v>-</v>
      </c>
      <c r="D156" s="41" t="str">
        <f>IF($F156="sortie en cours d'année",'Base de données'!$B156,"-")</f>
        <v>-</v>
      </c>
      <c r="E156" s="41" t="str">
        <f>IF($H156="entrée en cours d'année",'Base de données'!$B156,"-")</f>
        <v>-</v>
      </c>
      <c r="F156" s="37" t="str">
        <f t="shared" si="9"/>
        <v/>
      </c>
      <c r="G156" s="37" t="str">
        <f>IF($J156="mouvement",_xlfn.XLOOKUP('Base de données'!$B156,$V:$V,$V:$V,0),"")</f>
        <v/>
      </c>
      <c r="H156" s="37" t="str">
        <f t="shared" si="10"/>
        <v/>
      </c>
      <c r="I156" s="37" t="str">
        <f>IF($J156="mouvement",_xlfn.XLOOKUP('Base de données'!$B156,$K:$K,$K:$K,0),"")</f>
        <v/>
      </c>
      <c r="J156" s="38" t="str">
        <f>IF(AND(Y156&lt;&gt;MAX(Y:Y),COUNTIF(K156:V156,'Base de données'!$B156)&gt;0),"mouvement","")</f>
        <v/>
      </c>
      <c r="K156" s="39" t="str">
        <f>IF(K$1&gt;$AE$1,"-",IFERROR(IF(DATEDIF('Base de données'!$A156,K$1,"d")&lt;&gt;0,"",'Base de données'!$B156),""))</f>
        <v>6CRF7</v>
      </c>
      <c r="L156" s="39" t="str">
        <f>IF(L$1&gt;$AE$1,"-",IFERROR(IF(DATEDIF('Base de données'!$A156,L$1,"d")&lt;&gt;0,"",'Base de données'!$B156),""))</f>
        <v/>
      </c>
      <c r="M156" s="39" t="str">
        <f>IF(M$1&gt;$AE$1,"-",IFERROR(IF(DATEDIF('Base de données'!$A156,M$1,"d")&lt;&gt;0,"",'Base de données'!$B156),""))</f>
        <v/>
      </c>
      <c r="N156" s="39" t="str">
        <f>IF(N$1&gt;$AE$1,"-",IFERROR(IF(DATEDIF('Base de données'!$A156,N$1,"d")&lt;&gt;0,"",'Base de données'!$B156),""))</f>
        <v/>
      </c>
      <c r="O156" s="39" t="str">
        <f>IF(O$1&gt;$AE$1,"-",IFERROR(IF(DATEDIF('Base de données'!$A156,O$1,"d")&lt;&gt;0,"",'Base de données'!$B156),""))</f>
        <v/>
      </c>
      <c r="P156" s="39" t="str">
        <f>IF(P$1&gt;$AE$1,"-",IFERROR(IF(DATEDIF('Base de données'!$A156,P$1,"d")&lt;&gt;0,"",'Base de données'!$B156),""))</f>
        <v/>
      </c>
      <c r="Q156" s="39" t="str">
        <f>IF(Q$1&gt;$AE$1,"-",IFERROR(IF(DATEDIF('Base de données'!$A156,Q$1,"d")&lt;&gt;0,"",'Base de données'!$B156),""))</f>
        <v/>
      </c>
      <c r="R156" s="39" t="str">
        <f>IF(R$1&gt;$AE$1,"-",IFERROR(IF(DATEDIF('Base de données'!$A156,R$1,"d")&lt;&gt;0,"",'Base de données'!$B156),""))</f>
        <v/>
      </c>
      <c r="S156" s="39" t="str">
        <f>IF(S$1&gt;$AE$1,"-",IFERROR(IF(DATEDIF('Base de données'!$A156,S$1,"d")&lt;&gt;0,"",'Base de données'!$B156),""))</f>
        <v/>
      </c>
      <c r="T156" s="39" t="str">
        <f>IF(T$1&gt;$AE$1,"-",IFERROR(IF(DATEDIF('Base de données'!$A156,T$1,"d")&lt;&gt;0,"",'Base de données'!$B156),""))</f>
        <v/>
      </c>
      <c r="U156" s="39" t="str">
        <f>IF(U$1&gt;$AE$1,"-",IFERROR(IF(DATEDIF('Base de données'!$A156,U$1,"d")&lt;&gt;0,"",'Base de données'!$B156),""))</f>
        <v/>
      </c>
      <c r="V156" s="39" t="str">
        <f>IF(V$1&gt;$AE$1,"-",IFERROR(IF(DATEDIF('Base de données'!$A156,V$1,"d")&lt;&gt;0,"",'Base de données'!$B156),""))</f>
        <v/>
      </c>
      <c r="W156" s="34"/>
      <c r="X156" s="30" t="str">
        <f>'Base de données'!$C156&amp;" "&amp;'Base de données'!$D156</f>
        <v>Thibault Roland</v>
      </c>
      <c r="Y156" s="31">
        <f>COUNTIF('Base de données'!$B:$B,'Base de données'!$B156)</f>
        <v>12</v>
      </c>
      <c r="AA156" s="87" cm="1">
        <f t="array" aca="1" ref="AA156" ca="1">INDIRECT("'Base de données'!A" &amp; ROW(Y156))</f>
        <v>45658</v>
      </c>
      <c r="AB156" s="51" t="str" cm="1">
        <f t="array" aca="1" ref="AB156" ca="1">INDIRECT("'Base de données'!B" &amp; ROW(Z156))</f>
        <v>6CRF7</v>
      </c>
    </row>
    <row r="157" spans="1:28" x14ac:dyDescent="0.3">
      <c r="A157" s="41" t="str">
        <f ca="1">IF(IF(AND($B157&lt;&gt;"-",$B157=$E157),"Entrée et sortie","-")="Entrée et sortie",'Base de données'!$B157,"-")</f>
        <v>-</v>
      </c>
      <c r="B157" s="41" t="str">
        <f t="shared" ca="1" si="11"/>
        <v>-</v>
      </c>
      <c r="C157" s="41" t="str">
        <f t="shared" ca="1" si="12"/>
        <v>-</v>
      </c>
      <c r="D157" s="41" t="str">
        <f>IF($F157="sortie en cours d'année",'Base de données'!$B157,"-")</f>
        <v>-</v>
      </c>
      <c r="E157" s="41" t="str">
        <f>IF($H157="entrée en cours d'année",'Base de données'!$B157,"-")</f>
        <v>-</v>
      </c>
      <c r="F157" s="37" t="str">
        <f t="shared" si="9"/>
        <v/>
      </c>
      <c r="G157" s="37" t="str">
        <f>IF($J157="mouvement",_xlfn.XLOOKUP('Base de données'!$B157,$V:$V,$V:$V,0),"")</f>
        <v/>
      </c>
      <c r="H157" s="37" t="str">
        <f t="shared" si="10"/>
        <v/>
      </c>
      <c r="I157" s="37" t="str">
        <f>IF($J157="mouvement",_xlfn.XLOOKUP('Base de données'!$B157,$K:$K,$K:$K,0),"")</f>
        <v/>
      </c>
      <c r="J157" s="38" t="str">
        <f>IF(AND(Y157&lt;&gt;MAX(Y:Y),COUNTIF(K157:V157,'Base de données'!$B157)&gt;0),"mouvement","")</f>
        <v/>
      </c>
      <c r="K157" s="39" t="str">
        <f>IF(K$1&gt;$AE$1,"-",IFERROR(IF(DATEDIF('Base de données'!$A157,K$1,"d")&lt;&gt;0,"",'Base de données'!$B157),""))</f>
        <v>NS0BV</v>
      </c>
      <c r="L157" s="39" t="str">
        <f>IF(L$1&gt;$AE$1,"-",IFERROR(IF(DATEDIF('Base de données'!$A157,L$1,"d")&lt;&gt;0,"",'Base de données'!$B157),""))</f>
        <v/>
      </c>
      <c r="M157" s="39" t="str">
        <f>IF(M$1&gt;$AE$1,"-",IFERROR(IF(DATEDIF('Base de données'!$A157,M$1,"d")&lt;&gt;0,"",'Base de données'!$B157),""))</f>
        <v/>
      </c>
      <c r="N157" s="39" t="str">
        <f>IF(N$1&gt;$AE$1,"-",IFERROR(IF(DATEDIF('Base de données'!$A157,N$1,"d")&lt;&gt;0,"",'Base de données'!$B157),""))</f>
        <v/>
      </c>
      <c r="O157" s="39" t="str">
        <f>IF(O$1&gt;$AE$1,"-",IFERROR(IF(DATEDIF('Base de données'!$A157,O$1,"d")&lt;&gt;0,"",'Base de données'!$B157),""))</f>
        <v/>
      </c>
      <c r="P157" s="39" t="str">
        <f>IF(P$1&gt;$AE$1,"-",IFERROR(IF(DATEDIF('Base de données'!$A157,P$1,"d")&lt;&gt;0,"",'Base de données'!$B157),""))</f>
        <v/>
      </c>
      <c r="Q157" s="39" t="str">
        <f>IF(Q$1&gt;$AE$1,"-",IFERROR(IF(DATEDIF('Base de données'!$A157,Q$1,"d")&lt;&gt;0,"",'Base de données'!$B157),""))</f>
        <v/>
      </c>
      <c r="R157" s="39" t="str">
        <f>IF(R$1&gt;$AE$1,"-",IFERROR(IF(DATEDIF('Base de données'!$A157,R$1,"d")&lt;&gt;0,"",'Base de données'!$B157),""))</f>
        <v/>
      </c>
      <c r="S157" s="39" t="str">
        <f>IF(S$1&gt;$AE$1,"-",IFERROR(IF(DATEDIF('Base de données'!$A157,S$1,"d")&lt;&gt;0,"",'Base de données'!$B157),""))</f>
        <v/>
      </c>
      <c r="T157" s="39" t="str">
        <f>IF(T$1&gt;$AE$1,"-",IFERROR(IF(DATEDIF('Base de données'!$A157,T$1,"d")&lt;&gt;0,"",'Base de données'!$B157),""))</f>
        <v/>
      </c>
      <c r="U157" s="39" t="str">
        <f>IF(U$1&gt;$AE$1,"-",IFERROR(IF(DATEDIF('Base de données'!$A157,U$1,"d")&lt;&gt;0,"",'Base de données'!$B157),""))</f>
        <v/>
      </c>
      <c r="V157" s="39" t="str">
        <f>IF(V$1&gt;$AE$1,"-",IFERROR(IF(DATEDIF('Base de données'!$A157,V$1,"d")&lt;&gt;0,"",'Base de données'!$B157),""))</f>
        <v/>
      </c>
      <c r="W157" s="34"/>
      <c r="X157" s="30" t="str">
        <f>'Base de données'!$C157&amp;" "&amp;'Base de données'!$D157</f>
        <v>Lemonnier Laetitia</v>
      </c>
      <c r="Y157" s="31">
        <f>COUNTIF('Base de données'!$B:$B,'Base de données'!$B157)</f>
        <v>12</v>
      </c>
      <c r="AA157" s="87" cm="1">
        <f t="array" aca="1" ref="AA157" ca="1">INDIRECT("'Base de données'!A" &amp; ROW(Y157))</f>
        <v>45658</v>
      </c>
      <c r="AB157" s="51" t="str" cm="1">
        <f t="array" aca="1" ref="AB157" ca="1">INDIRECT("'Base de données'!B" &amp; ROW(Z157))</f>
        <v>NS0BV</v>
      </c>
    </row>
    <row r="158" spans="1:28" x14ac:dyDescent="0.3">
      <c r="A158" s="41" t="str">
        <f ca="1">IF(IF(AND($B158&lt;&gt;"-",$B158=$E158),"Entrée et sortie","-")="Entrée et sortie",'Base de données'!$B158,"-")</f>
        <v>-</v>
      </c>
      <c r="B158" s="41" t="str">
        <f t="shared" ca="1" si="11"/>
        <v>-</v>
      </c>
      <c r="C158" s="41" t="str">
        <f t="shared" ca="1" si="12"/>
        <v>-</v>
      </c>
      <c r="D158" s="41" t="str">
        <f>IF($F158="sortie en cours d'année",'Base de données'!$B158,"-")</f>
        <v>-</v>
      </c>
      <c r="E158" s="41" t="str">
        <f>IF($H158="entrée en cours d'année",'Base de données'!$B158,"-")</f>
        <v>-</v>
      </c>
      <c r="F158" s="37" t="str">
        <f t="shared" si="9"/>
        <v/>
      </c>
      <c r="G158" s="37" t="str">
        <f>IF($J158="mouvement",_xlfn.XLOOKUP('Base de données'!$B158,$V:$V,$V:$V,0),"")</f>
        <v/>
      </c>
      <c r="H158" s="37" t="str">
        <f t="shared" si="10"/>
        <v/>
      </c>
      <c r="I158" s="37" t="str">
        <f>IF($J158="mouvement",_xlfn.XLOOKUP('Base de données'!$B158,$K:$K,$K:$K,0),"")</f>
        <v/>
      </c>
      <c r="J158" s="38" t="str">
        <f>IF(AND(Y158&lt;&gt;MAX(Y:Y),COUNTIF(K158:V158,'Base de données'!$B158)&gt;0),"mouvement","")</f>
        <v/>
      </c>
      <c r="K158" s="39" t="str">
        <f>IF(K$1&gt;$AE$1,"-",IFERROR(IF(DATEDIF('Base de données'!$A158,K$1,"d")&lt;&gt;0,"",'Base de données'!$B158),""))</f>
        <v>TIEOC</v>
      </c>
      <c r="L158" s="39" t="str">
        <f>IF(L$1&gt;$AE$1,"-",IFERROR(IF(DATEDIF('Base de données'!$A158,L$1,"d")&lt;&gt;0,"",'Base de données'!$B158),""))</f>
        <v/>
      </c>
      <c r="M158" s="39" t="str">
        <f>IF(M$1&gt;$AE$1,"-",IFERROR(IF(DATEDIF('Base de données'!$A158,M$1,"d")&lt;&gt;0,"",'Base de données'!$B158),""))</f>
        <v/>
      </c>
      <c r="N158" s="39" t="str">
        <f>IF(N$1&gt;$AE$1,"-",IFERROR(IF(DATEDIF('Base de données'!$A158,N$1,"d")&lt;&gt;0,"",'Base de données'!$B158),""))</f>
        <v/>
      </c>
      <c r="O158" s="39" t="str">
        <f>IF(O$1&gt;$AE$1,"-",IFERROR(IF(DATEDIF('Base de données'!$A158,O$1,"d")&lt;&gt;0,"",'Base de données'!$B158),""))</f>
        <v/>
      </c>
      <c r="P158" s="39" t="str">
        <f>IF(P$1&gt;$AE$1,"-",IFERROR(IF(DATEDIF('Base de données'!$A158,P$1,"d")&lt;&gt;0,"",'Base de données'!$B158),""))</f>
        <v/>
      </c>
      <c r="Q158" s="39" t="str">
        <f>IF(Q$1&gt;$AE$1,"-",IFERROR(IF(DATEDIF('Base de données'!$A158,Q$1,"d")&lt;&gt;0,"",'Base de données'!$B158),""))</f>
        <v/>
      </c>
      <c r="R158" s="39" t="str">
        <f>IF(R$1&gt;$AE$1,"-",IFERROR(IF(DATEDIF('Base de données'!$A158,R$1,"d")&lt;&gt;0,"",'Base de données'!$B158),""))</f>
        <v/>
      </c>
      <c r="S158" s="39" t="str">
        <f>IF(S$1&gt;$AE$1,"-",IFERROR(IF(DATEDIF('Base de données'!$A158,S$1,"d")&lt;&gt;0,"",'Base de données'!$B158),""))</f>
        <v/>
      </c>
      <c r="T158" s="39" t="str">
        <f>IF(T$1&gt;$AE$1,"-",IFERROR(IF(DATEDIF('Base de données'!$A158,T$1,"d")&lt;&gt;0,"",'Base de données'!$B158),""))</f>
        <v/>
      </c>
      <c r="U158" s="39" t="str">
        <f>IF(U$1&gt;$AE$1,"-",IFERROR(IF(DATEDIF('Base de données'!$A158,U$1,"d")&lt;&gt;0,"",'Base de données'!$B158),""))</f>
        <v/>
      </c>
      <c r="V158" s="39" t="str">
        <f>IF(V$1&gt;$AE$1,"-",IFERROR(IF(DATEDIF('Base de données'!$A158,V$1,"d")&lt;&gt;0,"",'Base de données'!$B158),""))</f>
        <v/>
      </c>
      <c r="W158" s="34"/>
      <c r="X158" s="30" t="str">
        <f>'Base de données'!$C158&amp;" "&amp;'Base de données'!$D158</f>
        <v>Bouvet Maggie</v>
      </c>
      <c r="Y158" s="31">
        <f>COUNTIF('Base de données'!$B:$B,'Base de données'!$B158)</f>
        <v>12</v>
      </c>
      <c r="AA158" s="87" cm="1">
        <f t="array" aca="1" ref="AA158" ca="1">INDIRECT("'Base de données'!A" &amp; ROW(Y158))</f>
        <v>45658</v>
      </c>
      <c r="AB158" s="51" t="str" cm="1">
        <f t="array" aca="1" ref="AB158" ca="1">INDIRECT("'Base de données'!B" &amp; ROW(Z158))</f>
        <v>TIEOC</v>
      </c>
    </row>
    <row r="159" spans="1:28" x14ac:dyDescent="0.3">
      <c r="A159" s="41" t="str">
        <f ca="1">IF(IF(AND($B159&lt;&gt;"-",$B159=$E159),"Entrée et sortie","-")="Entrée et sortie",'Base de données'!$B159,"-")</f>
        <v>-</v>
      </c>
      <c r="B159" s="41" t="str">
        <f t="shared" ca="1" si="11"/>
        <v>-</v>
      </c>
      <c r="C159" s="41" t="str">
        <f t="shared" ca="1" si="12"/>
        <v>-</v>
      </c>
      <c r="D159" s="41" t="str">
        <f>IF($F159="sortie en cours d'année",'Base de données'!$B159,"-")</f>
        <v>-</v>
      </c>
      <c r="E159" s="41" t="str">
        <f>IF($H159="entrée en cours d'année",'Base de données'!$B159,"-")</f>
        <v>-</v>
      </c>
      <c r="F159" s="37" t="str">
        <f t="shared" si="9"/>
        <v/>
      </c>
      <c r="G159" s="37" t="str">
        <f>IF($J159="mouvement",_xlfn.XLOOKUP('Base de données'!$B159,$V:$V,$V:$V,0),"")</f>
        <v/>
      </c>
      <c r="H159" s="37" t="str">
        <f t="shared" si="10"/>
        <v/>
      </c>
      <c r="I159" s="37" t="str">
        <f>IF($J159="mouvement",_xlfn.XLOOKUP('Base de données'!$B159,$K:$K,$K:$K,0),"")</f>
        <v/>
      </c>
      <c r="J159" s="38" t="str">
        <f>IF(AND(Y159&lt;&gt;MAX(Y:Y),COUNTIF(K159:V159,'Base de données'!$B159)&gt;0),"mouvement","")</f>
        <v/>
      </c>
      <c r="K159" s="39" t="str">
        <f>IF(K$1&gt;$AE$1,"-",IFERROR(IF(DATEDIF('Base de données'!$A159,K$1,"d")&lt;&gt;0,"",'Base de données'!$B159),""))</f>
        <v>Z9ALA</v>
      </c>
      <c r="L159" s="39" t="str">
        <f>IF(L$1&gt;$AE$1,"-",IFERROR(IF(DATEDIF('Base de données'!$A159,L$1,"d")&lt;&gt;0,"",'Base de données'!$B159),""))</f>
        <v/>
      </c>
      <c r="M159" s="39" t="str">
        <f>IF(M$1&gt;$AE$1,"-",IFERROR(IF(DATEDIF('Base de données'!$A159,M$1,"d")&lt;&gt;0,"",'Base de données'!$B159),""))</f>
        <v/>
      </c>
      <c r="N159" s="39" t="str">
        <f>IF(N$1&gt;$AE$1,"-",IFERROR(IF(DATEDIF('Base de données'!$A159,N$1,"d")&lt;&gt;0,"",'Base de données'!$B159),""))</f>
        <v/>
      </c>
      <c r="O159" s="39" t="str">
        <f>IF(O$1&gt;$AE$1,"-",IFERROR(IF(DATEDIF('Base de données'!$A159,O$1,"d")&lt;&gt;0,"",'Base de données'!$B159),""))</f>
        <v/>
      </c>
      <c r="P159" s="39" t="str">
        <f>IF(P$1&gt;$AE$1,"-",IFERROR(IF(DATEDIF('Base de données'!$A159,P$1,"d")&lt;&gt;0,"",'Base de données'!$B159),""))</f>
        <v/>
      </c>
      <c r="Q159" s="39" t="str">
        <f>IF(Q$1&gt;$AE$1,"-",IFERROR(IF(DATEDIF('Base de données'!$A159,Q$1,"d")&lt;&gt;0,"",'Base de données'!$B159),""))</f>
        <v/>
      </c>
      <c r="R159" s="39" t="str">
        <f>IF(R$1&gt;$AE$1,"-",IFERROR(IF(DATEDIF('Base de données'!$A159,R$1,"d")&lt;&gt;0,"",'Base de données'!$B159),""))</f>
        <v/>
      </c>
      <c r="S159" s="39" t="str">
        <f>IF(S$1&gt;$AE$1,"-",IFERROR(IF(DATEDIF('Base de données'!$A159,S$1,"d")&lt;&gt;0,"",'Base de données'!$B159),""))</f>
        <v/>
      </c>
      <c r="T159" s="39" t="str">
        <f>IF(T$1&gt;$AE$1,"-",IFERROR(IF(DATEDIF('Base de données'!$A159,T$1,"d")&lt;&gt;0,"",'Base de données'!$B159),""))</f>
        <v/>
      </c>
      <c r="U159" s="39" t="str">
        <f>IF(U$1&gt;$AE$1,"-",IFERROR(IF(DATEDIF('Base de données'!$A159,U$1,"d")&lt;&gt;0,"",'Base de données'!$B159),""))</f>
        <v/>
      </c>
      <c r="V159" s="39" t="str">
        <f>IF(V$1&gt;$AE$1,"-",IFERROR(IF(DATEDIF('Base de données'!$A159,V$1,"d")&lt;&gt;0,"",'Base de données'!$B159),""))</f>
        <v/>
      </c>
      <c r="W159" s="34"/>
      <c r="X159" s="30" t="str">
        <f>'Base de données'!$C159&amp;" "&amp;'Base de données'!$D159</f>
        <v>Verdier Margaud</v>
      </c>
      <c r="Y159" s="31">
        <f>COUNTIF('Base de données'!$B:$B,'Base de données'!$B159)</f>
        <v>12</v>
      </c>
      <c r="AA159" s="87" cm="1">
        <f t="array" aca="1" ref="AA159" ca="1">INDIRECT("'Base de données'!A" &amp; ROW(Y159))</f>
        <v>45658</v>
      </c>
      <c r="AB159" s="51" t="str" cm="1">
        <f t="array" aca="1" ref="AB159" ca="1">INDIRECT("'Base de données'!B" &amp; ROW(Z159))</f>
        <v>Z9ALA</v>
      </c>
    </row>
    <row r="160" spans="1:28" x14ac:dyDescent="0.3">
      <c r="A160" s="41" t="str">
        <f ca="1">IF(IF(AND($B160&lt;&gt;"-",$B160=$E160),"Entrée et sortie","-")="Entrée et sortie",'Base de données'!$B160,"-")</f>
        <v>-</v>
      </c>
      <c r="B160" s="41" t="str">
        <f t="shared" ca="1" si="11"/>
        <v>VQWYB</v>
      </c>
      <c r="C160" s="41" t="str">
        <f t="shared" ca="1" si="12"/>
        <v>VQWYB</v>
      </c>
      <c r="D160" s="41" t="str">
        <f>IF($F160="sortie en cours d'année",'Base de données'!$B160,"-")</f>
        <v>VQWYB</v>
      </c>
      <c r="E160" s="41" t="str">
        <f>IF($H160="entrée en cours d'année",'Base de données'!$B160,"-")</f>
        <v>-</v>
      </c>
      <c r="F160" s="37" t="str">
        <f t="shared" si="9"/>
        <v>sortie en cours d'année</v>
      </c>
      <c r="G160" s="37">
        <f>IF($J160="mouvement",_xlfn.XLOOKUP('Base de données'!$B160,$V:$V,$V:$V,0),"")</f>
        <v>0</v>
      </c>
      <c r="H160" s="37" t="str">
        <f t="shared" si="10"/>
        <v/>
      </c>
      <c r="I160" s="37" t="str">
        <f>IF($J160="mouvement",_xlfn.XLOOKUP('Base de données'!$B160,$K:$K,$K:$K,0),"")</f>
        <v>VQWYB</v>
      </c>
      <c r="J160" s="38" t="str">
        <f>IF(AND(Y160&lt;&gt;MAX(Y:Y),COUNTIF(K160:V160,'Base de données'!$B160)&gt;0),"mouvement","")</f>
        <v>mouvement</v>
      </c>
      <c r="K160" s="39" t="str">
        <f>IF(K$1&gt;$AE$1,"-",IFERROR(IF(DATEDIF('Base de données'!$A160,K$1,"d")&lt;&gt;0,"",'Base de données'!$B160),""))</f>
        <v>VQWYB</v>
      </c>
      <c r="L160" s="39" t="str">
        <f>IF(L$1&gt;$AE$1,"-",IFERROR(IF(DATEDIF('Base de données'!$A160,L$1,"d")&lt;&gt;0,"",'Base de données'!$B160),""))</f>
        <v/>
      </c>
      <c r="M160" s="39" t="str">
        <f>IF(M$1&gt;$AE$1,"-",IFERROR(IF(DATEDIF('Base de données'!$A160,M$1,"d")&lt;&gt;0,"",'Base de données'!$B160),""))</f>
        <v/>
      </c>
      <c r="N160" s="39" t="str">
        <f>IF(N$1&gt;$AE$1,"-",IFERROR(IF(DATEDIF('Base de données'!$A160,N$1,"d")&lt;&gt;0,"",'Base de données'!$B160),""))</f>
        <v/>
      </c>
      <c r="O160" s="39" t="str">
        <f>IF(O$1&gt;$AE$1,"-",IFERROR(IF(DATEDIF('Base de données'!$A160,O$1,"d")&lt;&gt;0,"",'Base de données'!$B160),""))</f>
        <v/>
      </c>
      <c r="P160" s="39" t="str">
        <f>IF(P$1&gt;$AE$1,"-",IFERROR(IF(DATEDIF('Base de données'!$A160,P$1,"d")&lt;&gt;0,"",'Base de données'!$B160),""))</f>
        <v/>
      </c>
      <c r="Q160" s="39" t="str">
        <f>IF(Q$1&gt;$AE$1,"-",IFERROR(IF(DATEDIF('Base de données'!$A160,Q$1,"d")&lt;&gt;0,"",'Base de données'!$B160),""))</f>
        <v/>
      </c>
      <c r="R160" s="39" t="str">
        <f>IF(R$1&gt;$AE$1,"-",IFERROR(IF(DATEDIF('Base de données'!$A160,R$1,"d")&lt;&gt;0,"",'Base de données'!$B160),""))</f>
        <v/>
      </c>
      <c r="S160" s="39" t="str">
        <f>IF(S$1&gt;$AE$1,"-",IFERROR(IF(DATEDIF('Base de données'!$A160,S$1,"d")&lt;&gt;0,"",'Base de données'!$B160),""))</f>
        <v/>
      </c>
      <c r="T160" s="39" t="str">
        <f>IF(T$1&gt;$AE$1,"-",IFERROR(IF(DATEDIF('Base de données'!$A160,T$1,"d")&lt;&gt;0,"",'Base de données'!$B160),""))</f>
        <v/>
      </c>
      <c r="U160" s="39" t="str">
        <f>IF(U$1&gt;$AE$1,"-",IFERROR(IF(DATEDIF('Base de données'!$A160,U$1,"d")&lt;&gt;0,"",'Base de données'!$B160),""))</f>
        <v/>
      </c>
      <c r="V160" s="39" t="str">
        <f>IF(V$1&gt;$AE$1,"-",IFERROR(IF(DATEDIF('Base de données'!$A160,V$1,"d")&lt;&gt;0,"",'Base de données'!$B160),""))</f>
        <v/>
      </c>
      <c r="W160" s="34"/>
      <c r="X160" s="30" t="str">
        <f>'Base de données'!$C160&amp;" "&amp;'Base de données'!$D160</f>
        <v>Mercier Noémi</v>
      </c>
      <c r="Y160" s="31">
        <f>COUNTIF('Base de données'!$B:$B,'Base de données'!$B160)</f>
        <v>9</v>
      </c>
      <c r="AA160" s="87" cm="1">
        <f t="array" aca="1" ref="AA160" ca="1">INDIRECT("'Base de données'!A" &amp; ROW(Y160))</f>
        <v>45658</v>
      </c>
      <c r="AB160" s="51" t="str" cm="1">
        <f t="array" aca="1" ref="AB160" ca="1">INDIRECT("'Base de données'!B" &amp; ROW(Z160))</f>
        <v>VQWYB</v>
      </c>
    </row>
    <row r="161" spans="1:28" x14ac:dyDescent="0.3">
      <c r="A161" s="41" t="str">
        <f ca="1">IF(IF(AND($B161&lt;&gt;"-",$B161=$E161),"Entrée et sortie","-")="Entrée et sortie",'Base de données'!$B161,"-")</f>
        <v>-</v>
      </c>
      <c r="B161" s="41" t="str">
        <f t="shared" ca="1" si="11"/>
        <v>-</v>
      </c>
      <c r="C161" s="41" t="str">
        <f t="shared" ca="1" si="12"/>
        <v>-</v>
      </c>
      <c r="D161" s="41" t="str">
        <f>IF($F161="sortie en cours d'année",'Base de données'!$B161,"-")</f>
        <v>-</v>
      </c>
      <c r="E161" s="41" t="str">
        <f>IF($H161="entrée en cours d'année",'Base de données'!$B161,"-")</f>
        <v>-</v>
      </c>
      <c r="F161" s="37" t="str">
        <f t="shared" si="9"/>
        <v/>
      </c>
      <c r="G161" s="37" t="str">
        <f>IF($J161="mouvement",_xlfn.XLOOKUP('Base de données'!$B161,$V:$V,$V:$V,0),"")</f>
        <v/>
      </c>
      <c r="H161" s="37" t="str">
        <f t="shared" si="10"/>
        <v/>
      </c>
      <c r="I161" s="37" t="str">
        <f>IF($J161="mouvement",_xlfn.XLOOKUP('Base de données'!$B161,$K:$K,$K:$K,0),"")</f>
        <v/>
      </c>
      <c r="J161" s="38" t="str">
        <f>IF(AND(Y161&lt;&gt;MAX(Y:Y),COUNTIF(K161:V161,'Base de données'!$B161)&gt;0),"mouvement","")</f>
        <v/>
      </c>
      <c r="K161" s="39" t="str">
        <f>IF(K$1&gt;$AE$1,"-",IFERROR(IF(DATEDIF('Base de données'!$A161,K$1,"d")&lt;&gt;0,"",'Base de données'!$B161),""))</f>
        <v>662GQ</v>
      </c>
      <c r="L161" s="39" t="str">
        <f>IF(L$1&gt;$AE$1,"-",IFERROR(IF(DATEDIF('Base de données'!$A161,L$1,"d")&lt;&gt;0,"",'Base de données'!$B161),""))</f>
        <v/>
      </c>
      <c r="M161" s="39" t="str">
        <f>IF(M$1&gt;$AE$1,"-",IFERROR(IF(DATEDIF('Base de données'!$A161,M$1,"d")&lt;&gt;0,"",'Base de données'!$B161),""))</f>
        <v/>
      </c>
      <c r="N161" s="39" t="str">
        <f>IF(N$1&gt;$AE$1,"-",IFERROR(IF(DATEDIF('Base de données'!$A161,N$1,"d")&lt;&gt;0,"",'Base de données'!$B161),""))</f>
        <v/>
      </c>
      <c r="O161" s="39" t="str">
        <f>IF(O$1&gt;$AE$1,"-",IFERROR(IF(DATEDIF('Base de données'!$A161,O$1,"d")&lt;&gt;0,"",'Base de données'!$B161),""))</f>
        <v/>
      </c>
      <c r="P161" s="39" t="str">
        <f>IF(P$1&gt;$AE$1,"-",IFERROR(IF(DATEDIF('Base de données'!$A161,P$1,"d")&lt;&gt;0,"",'Base de données'!$B161),""))</f>
        <v/>
      </c>
      <c r="Q161" s="39" t="str">
        <f>IF(Q$1&gt;$AE$1,"-",IFERROR(IF(DATEDIF('Base de données'!$A161,Q$1,"d")&lt;&gt;0,"",'Base de données'!$B161),""))</f>
        <v/>
      </c>
      <c r="R161" s="39" t="str">
        <f>IF(R$1&gt;$AE$1,"-",IFERROR(IF(DATEDIF('Base de données'!$A161,R$1,"d")&lt;&gt;0,"",'Base de données'!$B161),""))</f>
        <v/>
      </c>
      <c r="S161" s="39" t="str">
        <f>IF(S$1&gt;$AE$1,"-",IFERROR(IF(DATEDIF('Base de données'!$A161,S$1,"d")&lt;&gt;0,"",'Base de données'!$B161),""))</f>
        <v/>
      </c>
      <c r="T161" s="39" t="str">
        <f>IF(T$1&gt;$AE$1,"-",IFERROR(IF(DATEDIF('Base de données'!$A161,T$1,"d")&lt;&gt;0,"",'Base de données'!$B161),""))</f>
        <v/>
      </c>
      <c r="U161" s="39" t="str">
        <f>IF(U$1&gt;$AE$1,"-",IFERROR(IF(DATEDIF('Base de données'!$A161,U$1,"d")&lt;&gt;0,"",'Base de données'!$B161),""))</f>
        <v/>
      </c>
      <c r="V161" s="39" t="str">
        <f>IF(V$1&gt;$AE$1,"-",IFERROR(IF(DATEDIF('Base de données'!$A161,V$1,"d")&lt;&gt;0,"",'Base de données'!$B161),""))</f>
        <v/>
      </c>
      <c r="W161" s="34"/>
      <c r="X161" s="30" t="str">
        <f>'Base de données'!$C161&amp;" "&amp;'Base de données'!$D161</f>
        <v>Louis Charles</v>
      </c>
      <c r="Y161" s="31">
        <f>COUNTIF('Base de données'!$B:$B,'Base de données'!$B161)</f>
        <v>12</v>
      </c>
      <c r="AA161" s="87" cm="1">
        <f t="array" aca="1" ref="AA161" ca="1">INDIRECT("'Base de données'!A" &amp; ROW(Y161))</f>
        <v>45658</v>
      </c>
      <c r="AB161" s="51" t="str" cm="1">
        <f t="array" aca="1" ref="AB161" ca="1">INDIRECT("'Base de données'!B" &amp; ROW(Z161))</f>
        <v>662GQ</v>
      </c>
    </row>
    <row r="162" spans="1:28" x14ac:dyDescent="0.3">
      <c r="A162" s="41" t="str">
        <f ca="1">IF(IF(AND($B162&lt;&gt;"-",$B162=$E162),"Entrée et sortie","-")="Entrée et sortie",'Base de données'!$B162,"-")</f>
        <v>-</v>
      </c>
      <c r="B162" s="41" t="str">
        <f t="shared" ca="1" si="11"/>
        <v>-</v>
      </c>
      <c r="C162" s="41" t="str">
        <f t="shared" ca="1" si="12"/>
        <v>-</v>
      </c>
      <c r="D162" s="41" t="str">
        <f>IF($F162="sortie en cours d'année",'Base de données'!$B162,"-")</f>
        <v>-</v>
      </c>
      <c r="E162" s="41" t="str">
        <f>IF($H162="entrée en cours d'année",'Base de données'!$B162,"-")</f>
        <v>-</v>
      </c>
      <c r="F162" s="37" t="str">
        <f t="shared" si="9"/>
        <v/>
      </c>
      <c r="G162" s="37" t="str">
        <f>IF($J162="mouvement",_xlfn.XLOOKUP('Base de données'!$B162,$V:$V,$V:$V,0),"")</f>
        <v/>
      </c>
      <c r="H162" s="37" t="str">
        <f t="shared" si="10"/>
        <v/>
      </c>
      <c r="I162" s="37" t="str">
        <f>IF($J162="mouvement",_xlfn.XLOOKUP('Base de données'!$B162,$K:$K,$K:$K,0),"")</f>
        <v/>
      </c>
      <c r="J162" s="38" t="str">
        <f>IF(AND(Y162&lt;&gt;MAX(Y:Y),COUNTIF(K162:V162,'Base de données'!$B162)&gt;0),"mouvement","")</f>
        <v/>
      </c>
      <c r="K162" s="39" t="str">
        <f>IF(K$1&gt;$AE$1,"-",IFERROR(IF(DATEDIF('Base de données'!$A162,K$1,"d")&lt;&gt;0,"",'Base de données'!$B162),""))</f>
        <v>M8KX1</v>
      </c>
      <c r="L162" s="39" t="str">
        <f>IF(L$1&gt;$AE$1,"-",IFERROR(IF(DATEDIF('Base de données'!$A162,L$1,"d")&lt;&gt;0,"",'Base de données'!$B162),""))</f>
        <v/>
      </c>
      <c r="M162" s="39" t="str">
        <f>IF(M$1&gt;$AE$1,"-",IFERROR(IF(DATEDIF('Base de données'!$A162,M$1,"d")&lt;&gt;0,"",'Base de données'!$B162),""))</f>
        <v/>
      </c>
      <c r="N162" s="39" t="str">
        <f>IF(N$1&gt;$AE$1,"-",IFERROR(IF(DATEDIF('Base de données'!$A162,N$1,"d")&lt;&gt;0,"",'Base de données'!$B162),""))</f>
        <v/>
      </c>
      <c r="O162" s="39" t="str">
        <f>IF(O$1&gt;$AE$1,"-",IFERROR(IF(DATEDIF('Base de données'!$A162,O$1,"d")&lt;&gt;0,"",'Base de données'!$B162),""))</f>
        <v/>
      </c>
      <c r="P162" s="39" t="str">
        <f>IF(P$1&gt;$AE$1,"-",IFERROR(IF(DATEDIF('Base de données'!$A162,P$1,"d")&lt;&gt;0,"",'Base de données'!$B162),""))</f>
        <v/>
      </c>
      <c r="Q162" s="39" t="str">
        <f>IF(Q$1&gt;$AE$1,"-",IFERROR(IF(DATEDIF('Base de données'!$A162,Q$1,"d")&lt;&gt;0,"",'Base de données'!$B162),""))</f>
        <v/>
      </c>
      <c r="R162" s="39" t="str">
        <f>IF(R$1&gt;$AE$1,"-",IFERROR(IF(DATEDIF('Base de données'!$A162,R$1,"d")&lt;&gt;0,"",'Base de données'!$B162),""))</f>
        <v/>
      </c>
      <c r="S162" s="39" t="str">
        <f>IF(S$1&gt;$AE$1,"-",IFERROR(IF(DATEDIF('Base de données'!$A162,S$1,"d")&lt;&gt;0,"",'Base de données'!$B162),""))</f>
        <v/>
      </c>
      <c r="T162" s="39" t="str">
        <f>IF(T$1&gt;$AE$1,"-",IFERROR(IF(DATEDIF('Base de données'!$A162,T$1,"d")&lt;&gt;0,"",'Base de données'!$B162),""))</f>
        <v/>
      </c>
      <c r="U162" s="39" t="str">
        <f>IF(U$1&gt;$AE$1,"-",IFERROR(IF(DATEDIF('Base de données'!$A162,U$1,"d")&lt;&gt;0,"",'Base de données'!$B162),""))</f>
        <v/>
      </c>
      <c r="V162" s="39" t="str">
        <f>IF(V$1&gt;$AE$1,"-",IFERROR(IF(DATEDIF('Base de données'!$A162,V$1,"d")&lt;&gt;0,"",'Base de données'!$B162),""))</f>
        <v/>
      </c>
      <c r="W162" s="34"/>
      <c r="X162" s="30" t="str">
        <f>'Base de données'!$C162&amp;" "&amp;'Base de données'!$D162</f>
        <v>Bailly Caroline</v>
      </c>
      <c r="Y162" s="31">
        <f>COUNTIF('Base de données'!$B:$B,'Base de données'!$B162)</f>
        <v>12</v>
      </c>
      <c r="AA162" s="87" cm="1">
        <f t="array" aca="1" ref="AA162" ca="1">INDIRECT("'Base de données'!A" &amp; ROW(Y162))</f>
        <v>45658</v>
      </c>
      <c r="AB162" s="51" t="str" cm="1">
        <f t="array" aca="1" ref="AB162" ca="1">INDIRECT("'Base de données'!B" &amp; ROW(Z162))</f>
        <v>M8KX1</v>
      </c>
    </row>
    <row r="163" spans="1:28" x14ac:dyDescent="0.3">
      <c r="A163" s="41" t="str">
        <f ca="1">IF(IF(AND($B163&lt;&gt;"-",$B163=$E163),"Entrée et sortie","-")="Entrée et sortie",'Base de données'!$B163,"-")</f>
        <v>-</v>
      </c>
      <c r="B163" s="41" t="str">
        <f t="shared" ca="1" si="11"/>
        <v>-</v>
      </c>
      <c r="C163" s="41" t="str">
        <f t="shared" ca="1" si="12"/>
        <v>-</v>
      </c>
      <c r="D163" s="41" t="str">
        <f>IF($F163="sortie en cours d'année",'Base de données'!$B163,"-")</f>
        <v>-</v>
      </c>
      <c r="E163" s="41" t="str">
        <f>IF($H163="entrée en cours d'année",'Base de données'!$B163,"-")</f>
        <v>-</v>
      </c>
      <c r="F163" s="37" t="str">
        <f t="shared" si="9"/>
        <v/>
      </c>
      <c r="G163" s="37" t="str">
        <f>IF($J163="mouvement",_xlfn.XLOOKUP('Base de données'!$B163,$V:$V,$V:$V,0),"")</f>
        <v/>
      </c>
      <c r="H163" s="37" t="str">
        <f t="shared" si="10"/>
        <v/>
      </c>
      <c r="I163" s="37" t="str">
        <f>IF($J163="mouvement",_xlfn.XLOOKUP('Base de données'!$B163,$K:$K,$K:$K,0),"")</f>
        <v/>
      </c>
      <c r="J163" s="38" t="str">
        <f>IF(AND(Y163&lt;&gt;MAX(Y:Y),COUNTIF(K163:V163,'Base de données'!$B163)&gt;0),"mouvement","")</f>
        <v/>
      </c>
      <c r="K163" s="39" t="str">
        <f>IF(K$1&gt;$AE$1,"-",IFERROR(IF(DATEDIF('Base de données'!$A163,K$1,"d")&lt;&gt;0,"",'Base de données'!$B163),""))</f>
        <v>CJQ0F</v>
      </c>
      <c r="L163" s="39" t="str">
        <f>IF(L$1&gt;$AE$1,"-",IFERROR(IF(DATEDIF('Base de données'!$A163,L$1,"d")&lt;&gt;0,"",'Base de données'!$B163),""))</f>
        <v/>
      </c>
      <c r="M163" s="39" t="str">
        <f>IF(M$1&gt;$AE$1,"-",IFERROR(IF(DATEDIF('Base de données'!$A163,M$1,"d")&lt;&gt;0,"",'Base de données'!$B163),""))</f>
        <v/>
      </c>
      <c r="N163" s="39" t="str">
        <f>IF(N$1&gt;$AE$1,"-",IFERROR(IF(DATEDIF('Base de données'!$A163,N$1,"d")&lt;&gt;0,"",'Base de données'!$B163),""))</f>
        <v/>
      </c>
      <c r="O163" s="39" t="str">
        <f>IF(O$1&gt;$AE$1,"-",IFERROR(IF(DATEDIF('Base de données'!$A163,O$1,"d")&lt;&gt;0,"",'Base de données'!$B163),""))</f>
        <v/>
      </c>
      <c r="P163" s="39" t="str">
        <f>IF(P$1&gt;$AE$1,"-",IFERROR(IF(DATEDIF('Base de données'!$A163,P$1,"d")&lt;&gt;0,"",'Base de données'!$B163),""))</f>
        <v/>
      </c>
      <c r="Q163" s="39" t="str">
        <f>IF(Q$1&gt;$AE$1,"-",IFERROR(IF(DATEDIF('Base de données'!$A163,Q$1,"d")&lt;&gt;0,"",'Base de données'!$B163),""))</f>
        <v/>
      </c>
      <c r="R163" s="39" t="str">
        <f>IF(R$1&gt;$AE$1,"-",IFERROR(IF(DATEDIF('Base de données'!$A163,R$1,"d")&lt;&gt;0,"",'Base de données'!$B163),""))</f>
        <v/>
      </c>
      <c r="S163" s="39" t="str">
        <f>IF(S$1&gt;$AE$1,"-",IFERROR(IF(DATEDIF('Base de données'!$A163,S$1,"d")&lt;&gt;0,"",'Base de données'!$B163),""))</f>
        <v/>
      </c>
      <c r="T163" s="39" t="str">
        <f>IF(T$1&gt;$AE$1,"-",IFERROR(IF(DATEDIF('Base de données'!$A163,T$1,"d")&lt;&gt;0,"",'Base de données'!$B163),""))</f>
        <v/>
      </c>
      <c r="U163" s="39" t="str">
        <f>IF(U$1&gt;$AE$1,"-",IFERROR(IF(DATEDIF('Base de données'!$A163,U$1,"d")&lt;&gt;0,"",'Base de données'!$B163),""))</f>
        <v/>
      </c>
      <c r="V163" s="39" t="str">
        <f>IF(V$1&gt;$AE$1,"-",IFERROR(IF(DATEDIF('Base de données'!$A163,V$1,"d")&lt;&gt;0,"",'Base de données'!$B163),""))</f>
        <v/>
      </c>
      <c r="W163" s="34"/>
      <c r="X163" s="30" t="str">
        <f>'Base de données'!$C163&amp;" "&amp;'Base de données'!$D163</f>
        <v>Joly Brigitte</v>
      </c>
      <c r="Y163" s="31">
        <f>COUNTIF('Base de données'!$B:$B,'Base de données'!$B163)</f>
        <v>12</v>
      </c>
      <c r="AA163" s="87" cm="1">
        <f t="array" aca="1" ref="AA163" ca="1">INDIRECT("'Base de données'!A" &amp; ROW(Y163))</f>
        <v>45658</v>
      </c>
      <c r="AB163" s="51" t="str" cm="1">
        <f t="array" aca="1" ref="AB163" ca="1">INDIRECT("'Base de données'!B" &amp; ROW(Z163))</f>
        <v>CJQ0F</v>
      </c>
    </row>
    <row r="164" spans="1:28" x14ac:dyDescent="0.3">
      <c r="A164" s="41" t="str">
        <f ca="1">IF(IF(AND($B164&lt;&gt;"-",$B164=$E164),"Entrée et sortie","-")="Entrée et sortie",'Base de données'!$B164,"-")</f>
        <v>-</v>
      </c>
      <c r="B164" s="41" t="str">
        <f t="shared" ca="1" si="11"/>
        <v>-</v>
      </c>
      <c r="C164" s="41" t="str">
        <f t="shared" ca="1" si="12"/>
        <v>-</v>
      </c>
      <c r="D164" s="41" t="str">
        <f>IF($F164="sortie en cours d'année",'Base de données'!$B164,"-")</f>
        <v>-</v>
      </c>
      <c r="E164" s="41" t="str">
        <f>IF($H164="entrée en cours d'année",'Base de données'!$B164,"-")</f>
        <v>-</v>
      </c>
      <c r="F164" s="37" t="str">
        <f t="shared" si="9"/>
        <v/>
      </c>
      <c r="G164" s="37" t="str">
        <f>IF($J164="mouvement",_xlfn.XLOOKUP('Base de données'!$B164,$V:$V,$V:$V,0),"")</f>
        <v/>
      </c>
      <c r="H164" s="37" t="str">
        <f t="shared" si="10"/>
        <v/>
      </c>
      <c r="I164" s="37" t="str">
        <f>IF($J164="mouvement",_xlfn.XLOOKUP('Base de données'!$B164,$K:$K,$K:$K,0),"")</f>
        <v/>
      </c>
      <c r="J164" s="38" t="str">
        <f>IF(AND(Y164&lt;&gt;MAX(Y:Y),COUNTIF(K164:V164,'Base de données'!$B164)&gt;0),"mouvement","")</f>
        <v/>
      </c>
      <c r="K164" s="39" t="str">
        <f>IF(K$1&gt;$AE$1,"-",IFERROR(IF(DATEDIF('Base de données'!$A164,K$1,"d")&lt;&gt;0,"",'Base de données'!$B164),""))</f>
        <v>TL8LX</v>
      </c>
      <c r="L164" s="39" t="str">
        <f>IF(L$1&gt;$AE$1,"-",IFERROR(IF(DATEDIF('Base de données'!$A164,L$1,"d")&lt;&gt;0,"",'Base de données'!$B164),""))</f>
        <v/>
      </c>
      <c r="M164" s="39" t="str">
        <f>IF(M$1&gt;$AE$1,"-",IFERROR(IF(DATEDIF('Base de données'!$A164,M$1,"d")&lt;&gt;0,"",'Base de données'!$B164),""))</f>
        <v/>
      </c>
      <c r="N164" s="39" t="str">
        <f>IF(N$1&gt;$AE$1,"-",IFERROR(IF(DATEDIF('Base de données'!$A164,N$1,"d")&lt;&gt;0,"",'Base de données'!$B164),""))</f>
        <v/>
      </c>
      <c r="O164" s="39" t="str">
        <f>IF(O$1&gt;$AE$1,"-",IFERROR(IF(DATEDIF('Base de données'!$A164,O$1,"d")&lt;&gt;0,"",'Base de données'!$B164),""))</f>
        <v/>
      </c>
      <c r="P164" s="39" t="str">
        <f>IF(P$1&gt;$AE$1,"-",IFERROR(IF(DATEDIF('Base de données'!$A164,P$1,"d")&lt;&gt;0,"",'Base de données'!$B164),""))</f>
        <v/>
      </c>
      <c r="Q164" s="39" t="str">
        <f>IF(Q$1&gt;$AE$1,"-",IFERROR(IF(DATEDIF('Base de données'!$A164,Q$1,"d")&lt;&gt;0,"",'Base de données'!$B164),""))</f>
        <v/>
      </c>
      <c r="R164" s="39" t="str">
        <f>IF(R$1&gt;$AE$1,"-",IFERROR(IF(DATEDIF('Base de données'!$A164,R$1,"d")&lt;&gt;0,"",'Base de données'!$B164),""))</f>
        <v/>
      </c>
      <c r="S164" s="39" t="str">
        <f>IF(S$1&gt;$AE$1,"-",IFERROR(IF(DATEDIF('Base de données'!$A164,S$1,"d")&lt;&gt;0,"",'Base de données'!$B164),""))</f>
        <v/>
      </c>
      <c r="T164" s="39" t="str">
        <f>IF(T$1&gt;$AE$1,"-",IFERROR(IF(DATEDIF('Base de données'!$A164,T$1,"d")&lt;&gt;0,"",'Base de données'!$B164),""))</f>
        <v/>
      </c>
      <c r="U164" s="39" t="str">
        <f>IF(U$1&gt;$AE$1,"-",IFERROR(IF(DATEDIF('Base de données'!$A164,U$1,"d")&lt;&gt;0,"",'Base de données'!$B164),""))</f>
        <v/>
      </c>
      <c r="V164" s="39" t="str">
        <f>IF(V$1&gt;$AE$1,"-",IFERROR(IF(DATEDIF('Base de données'!$A164,V$1,"d")&lt;&gt;0,"",'Base de données'!$B164),""))</f>
        <v/>
      </c>
      <c r="W164" s="34"/>
      <c r="X164" s="30" t="str">
        <f>'Base de données'!$C164&amp;" "&amp;'Base de données'!$D164</f>
        <v>Jacques Michel</v>
      </c>
      <c r="Y164" s="31">
        <f>COUNTIF('Base de données'!$B:$B,'Base de données'!$B164)</f>
        <v>12</v>
      </c>
      <c r="AA164" s="87" cm="1">
        <f t="array" aca="1" ref="AA164" ca="1">INDIRECT("'Base de données'!A" &amp; ROW(Y164))</f>
        <v>45658</v>
      </c>
      <c r="AB164" s="51" t="str" cm="1">
        <f t="array" aca="1" ref="AB164" ca="1">INDIRECT("'Base de données'!B" &amp; ROW(Z164))</f>
        <v>TL8LX</v>
      </c>
    </row>
    <row r="165" spans="1:28" x14ac:dyDescent="0.3">
      <c r="A165" s="41" t="str">
        <f ca="1">IF(IF(AND($B165&lt;&gt;"-",$B165=$E165),"Entrée et sortie","-")="Entrée et sortie",'Base de données'!$B165,"-")</f>
        <v>-</v>
      </c>
      <c r="B165" s="41" t="str">
        <f t="shared" ca="1" si="11"/>
        <v>-</v>
      </c>
      <c r="C165" s="41" t="str">
        <f t="shared" ca="1" si="12"/>
        <v>-</v>
      </c>
      <c r="D165" s="41" t="str">
        <f>IF($F165="sortie en cours d'année",'Base de données'!$B165,"-")</f>
        <v>-</v>
      </c>
      <c r="E165" s="41" t="str">
        <f>IF($H165="entrée en cours d'année",'Base de données'!$B165,"-")</f>
        <v>-</v>
      </c>
      <c r="F165" s="37" t="str">
        <f t="shared" si="9"/>
        <v/>
      </c>
      <c r="G165" s="37" t="str">
        <f>IF($J165="mouvement",_xlfn.XLOOKUP('Base de données'!$B165,$V:$V,$V:$V,0),"")</f>
        <v/>
      </c>
      <c r="H165" s="37" t="str">
        <f t="shared" si="10"/>
        <v/>
      </c>
      <c r="I165" s="37" t="str">
        <f>IF($J165="mouvement",_xlfn.XLOOKUP('Base de données'!$B165,$K:$K,$K:$K,0),"")</f>
        <v/>
      </c>
      <c r="J165" s="38" t="str">
        <f>IF(AND(Y165&lt;&gt;MAX(Y:Y),COUNTIF(K165:V165,'Base de données'!$B165)&gt;0),"mouvement","")</f>
        <v/>
      </c>
      <c r="K165" s="39" t="str">
        <f>IF(K$1&gt;$AE$1,"-",IFERROR(IF(DATEDIF('Base de données'!$A165,K$1,"d")&lt;&gt;0,"",'Base de données'!$B165),""))</f>
        <v>EZDDO</v>
      </c>
      <c r="L165" s="39" t="str">
        <f>IF(L$1&gt;$AE$1,"-",IFERROR(IF(DATEDIF('Base de données'!$A165,L$1,"d")&lt;&gt;0,"",'Base de données'!$B165),""))</f>
        <v/>
      </c>
      <c r="M165" s="39" t="str">
        <f>IF(M$1&gt;$AE$1,"-",IFERROR(IF(DATEDIF('Base de données'!$A165,M$1,"d")&lt;&gt;0,"",'Base de données'!$B165),""))</f>
        <v/>
      </c>
      <c r="N165" s="39" t="str">
        <f>IF(N$1&gt;$AE$1,"-",IFERROR(IF(DATEDIF('Base de données'!$A165,N$1,"d")&lt;&gt;0,"",'Base de données'!$B165),""))</f>
        <v/>
      </c>
      <c r="O165" s="39" t="str">
        <f>IF(O$1&gt;$AE$1,"-",IFERROR(IF(DATEDIF('Base de données'!$A165,O$1,"d")&lt;&gt;0,"",'Base de données'!$B165),""))</f>
        <v/>
      </c>
      <c r="P165" s="39" t="str">
        <f>IF(P$1&gt;$AE$1,"-",IFERROR(IF(DATEDIF('Base de données'!$A165,P$1,"d")&lt;&gt;0,"",'Base de données'!$B165),""))</f>
        <v/>
      </c>
      <c r="Q165" s="39" t="str">
        <f>IF(Q$1&gt;$AE$1,"-",IFERROR(IF(DATEDIF('Base de données'!$A165,Q$1,"d")&lt;&gt;0,"",'Base de données'!$B165),""))</f>
        <v/>
      </c>
      <c r="R165" s="39" t="str">
        <f>IF(R$1&gt;$AE$1,"-",IFERROR(IF(DATEDIF('Base de données'!$A165,R$1,"d")&lt;&gt;0,"",'Base de données'!$B165),""))</f>
        <v/>
      </c>
      <c r="S165" s="39" t="str">
        <f>IF(S$1&gt;$AE$1,"-",IFERROR(IF(DATEDIF('Base de données'!$A165,S$1,"d")&lt;&gt;0,"",'Base de données'!$B165),""))</f>
        <v/>
      </c>
      <c r="T165" s="39" t="str">
        <f>IF(T$1&gt;$AE$1,"-",IFERROR(IF(DATEDIF('Base de données'!$A165,T$1,"d")&lt;&gt;0,"",'Base de données'!$B165),""))</f>
        <v/>
      </c>
      <c r="U165" s="39" t="str">
        <f>IF(U$1&gt;$AE$1,"-",IFERROR(IF(DATEDIF('Base de données'!$A165,U$1,"d")&lt;&gt;0,"",'Base de données'!$B165),""))</f>
        <v/>
      </c>
      <c r="V165" s="39" t="str">
        <f>IF(V$1&gt;$AE$1,"-",IFERROR(IF(DATEDIF('Base de données'!$A165,V$1,"d")&lt;&gt;0,"",'Base de données'!$B165),""))</f>
        <v/>
      </c>
      <c r="W165" s="34"/>
      <c r="X165" s="30" t="str">
        <f>'Base de données'!$C165&amp;" "&amp;'Base de données'!$D165</f>
        <v>Breton Suzanne</v>
      </c>
      <c r="Y165" s="31">
        <f>COUNTIF('Base de données'!$B:$B,'Base de données'!$B165)</f>
        <v>12</v>
      </c>
      <c r="AA165" s="87" cm="1">
        <f t="array" aca="1" ref="AA165" ca="1">INDIRECT("'Base de données'!A" &amp; ROW(Y165))</f>
        <v>45658</v>
      </c>
      <c r="AB165" s="51" t="str" cm="1">
        <f t="array" aca="1" ref="AB165" ca="1">INDIRECT("'Base de données'!B" &amp; ROW(Z165))</f>
        <v>EZDDO</v>
      </c>
    </row>
    <row r="166" spans="1:28" x14ac:dyDescent="0.3">
      <c r="A166" s="41" t="str">
        <f ca="1">IF(IF(AND($B166&lt;&gt;"-",$B166=$E166),"Entrée et sortie","-")="Entrée et sortie",'Base de données'!$B166,"-")</f>
        <v>-</v>
      </c>
      <c r="B166" s="41" t="str">
        <f t="shared" ca="1" si="11"/>
        <v>-</v>
      </c>
      <c r="C166" s="41" t="str">
        <f t="shared" ca="1" si="12"/>
        <v>-</v>
      </c>
      <c r="D166" s="41" t="str">
        <f>IF($F166="sortie en cours d'année",'Base de données'!$B166,"-")</f>
        <v>-</v>
      </c>
      <c r="E166" s="41" t="str">
        <f>IF($H166="entrée en cours d'année",'Base de données'!$B166,"-")</f>
        <v>-</v>
      </c>
      <c r="F166" s="37" t="str">
        <f t="shared" si="9"/>
        <v/>
      </c>
      <c r="G166" s="37" t="str">
        <f>IF($J166="mouvement",_xlfn.XLOOKUP('Base de données'!$B166,$V:$V,$V:$V,0),"")</f>
        <v/>
      </c>
      <c r="H166" s="37" t="str">
        <f t="shared" si="10"/>
        <v/>
      </c>
      <c r="I166" s="37" t="str">
        <f>IF($J166="mouvement",_xlfn.XLOOKUP('Base de données'!$B166,$K:$K,$K:$K,0),"")</f>
        <v/>
      </c>
      <c r="J166" s="38" t="str">
        <f>IF(AND(Y166&lt;&gt;MAX(Y:Y),COUNTIF(K166:V166,'Base de données'!$B166)&gt;0),"mouvement","")</f>
        <v/>
      </c>
      <c r="K166" s="39" t="str">
        <f>IF(K$1&gt;$AE$1,"-",IFERROR(IF(DATEDIF('Base de données'!$A166,K$1,"d")&lt;&gt;0,"",'Base de données'!$B166),""))</f>
        <v>MODSU</v>
      </c>
      <c r="L166" s="39" t="str">
        <f>IF(L$1&gt;$AE$1,"-",IFERROR(IF(DATEDIF('Base de données'!$A166,L$1,"d")&lt;&gt;0,"",'Base de données'!$B166),""))</f>
        <v/>
      </c>
      <c r="M166" s="39" t="str">
        <f>IF(M$1&gt;$AE$1,"-",IFERROR(IF(DATEDIF('Base de données'!$A166,M$1,"d")&lt;&gt;0,"",'Base de données'!$B166),""))</f>
        <v/>
      </c>
      <c r="N166" s="39" t="str">
        <f>IF(N$1&gt;$AE$1,"-",IFERROR(IF(DATEDIF('Base de données'!$A166,N$1,"d")&lt;&gt;0,"",'Base de données'!$B166),""))</f>
        <v/>
      </c>
      <c r="O166" s="39" t="str">
        <f>IF(O$1&gt;$AE$1,"-",IFERROR(IF(DATEDIF('Base de données'!$A166,O$1,"d")&lt;&gt;0,"",'Base de données'!$B166),""))</f>
        <v/>
      </c>
      <c r="P166" s="39" t="str">
        <f>IF(P$1&gt;$AE$1,"-",IFERROR(IF(DATEDIF('Base de données'!$A166,P$1,"d")&lt;&gt;0,"",'Base de données'!$B166),""))</f>
        <v/>
      </c>
      <c r="Q166" s="39" t="str">
        <f>IF(Q$1&gt;$AE$1,"-",IFERROR(IF(DATEDIF('Base de données'!$A166,Q$1,"d")&lt;&gt;0,"",'Base de données'!$B166),""))</f>
        <v/>
      </c>
      <c r="R166" s="39" t="str">
        <f>IF(R$1&gt;$AE$1,"-",IFERROR(IF(DATEDIF('Base de données'!$A166,R$1,"d")&lt;&gt;0,"",'Base de données'!$B166),""))</f>
        <v/>
      </c>
      <c r="S166" s="39" t="str">
        <f>IF(S$1&gt;$AE$1,"-",IFERROR(IF(DATEDIF('Base de données'!$A166,S$1,"d")&lt;&gt;0,"",'Base de données'!$B166),""))</f>
        <v/>
      </c>
      <c r="T166" s="39" t="str">
        <f>IF(T$1&gt;$AE$1,"-",IFERROR(IF(DATEDIF('Base de données'!$A166,T$1,"d")&lt;&gt;0,"",'Base de données'!$B166),""))</f>
        <v/>
      </c>
      <c r="U166" s="39" t="str">
        <f>IF(U$1&gt;$AE$1,"-",IFERROR(IF(DATEDIF('Base de données'!$A166,U$1,"d")&lt;&gt;0,"",'Base de données'!$B166),""))</f>
        <v/>
      </c>
      <c r="V166" s="39" t="str">
        <f>IF(V$1&gt;$AE$1,"-",IFERROR(IF(DATEDIF('Base de données'!$A166,V$1,"d")&lt;&gt;0,"",'Base de données'!$B166),""))</f>
        <v/>
      </c>
      <c r="W166" s="34"/>
      <c r="X166" s="30" t="str">
        <f>'Base de données'!$C166&amp;" "&amp;'Base de données'!$D166</f>
        <v>Vallet François</v>
      </c>
      <c r="Y166" s="31">
        <f>COUNTIF('Base de données'!$B:$B,'Base de données'!$B166)</f>
        <v>12</v>
      </c>
      <c r="AA166" s="87" cm="1">
        <f t="array" aca="1" ref="AA166" ca="1">INDIRECT("'Base de données'!A" &amp; ROW(Y166))</f>
        <v>45658</v>
      </c>
      <c r="AB166" s="51" t="str" cm="1">
        <f t="array" aca="1" ref="AB166" ca="1">INDIRECT("'Base de données'!B" &amp; ROW(Z166))</f>
        <v>MODSU</v>
      </c>
    </row>
    <row r="167" spans="1:28" x14ac:dyDescent="0.3">
      <c r="A167" s="41" t="str">
        <f ca="1">IF(IF(AND($B167&lt;&gt;"-",$B167=$E167),"Entrée et sortie","-")="Entrée et sortie",'Base de données'!$B167,"-")</f>
        <v>-</v>
      </c>
      <c r="B167" s="41" t="str">
        <f t="shared" ca="1" si="11"/>
        <v>-</v>
      </c>
      <c r="C167" s="41" t="str">
        <f t="shared" ca="1" si="12"/>
        <v>-</v>
      </c>
      <c r="D167" s="41" t="str">
        <f>IF($F167="sortie en cours d'année",'Base de données'!$B167,"-")</f>
        <v>-</v>
      </c>
      <c r="E167" s="41" t="str">
        <f>IF($H167="entrée en cours d'année",'Base de données'!$B167,"-")</f>
        <v>-</v>
      </c>
      <c r="F167" s="37" t="str">
        <f t="shared" si="9"/>
        <v/>
      </c>
      <c r="G167" s="37" t="str">
        <f>IF($J167="mouvement",_xlfn.XLOOKUP('Base de données'!$B167,$V:$V,$V:$V,0),"")</f>
        <v/>
      </c>
      <c r="H167" s="37" t="str">
        <f t="shared" si="10"/>
        <v/>
      </c>
      <c r="I167" s="37" t="str">
        <f>IF($J167="mouvement",_xlfn.XLOOKUP('Base de données'!$B167,$K:$K,$K:$K,0),"")</f>
        <v/>
      </c>
      <c r="J167" s="38" t="str">
        <f>IF(AND(Y167&lt;&gt;MAX(Y:Y),COUNTIF(K167:V167,'Base de données'!$B167)&gt;0),"mouvement","")</f>
        <v/>
      </c>
      <c r="K167" s="39" t="str">
        <f>IF(K$1&gt;$AE$1,"-",IFERROR(IF(DATEDIF('Base de données'!$A167,K$1,"d")&lt;&gt;0,"",'Base de données'!$B167),""))</f>
        <v>C6KLK</v>
      </c>
      <c r="L167" s="39" t="str">
        <f>IF(L$1&gt;$AE$1,"-",IFERROR(IF(DATEDIF('Base de données'!$A167,L$1,"d")&lt;&gt;0,"",'Base de données'!$B167),""))</f>
        <v/>
      </c>
      <c r="M167" s="39" t="str">
        <f>IF(M$1&gt;$AE$1,"-",IFERROR(IF(DATEDIF('Base de données'!$A167,M$1,"d")&lt;&gt;0,"",'Base de données'!$B167),""))</f>
        <v/>
      </c>
      <c r="N167" s="39" t="str">
        <f>IF(N$1&gt;$AE$1,"-",IFERROR(IF(DATEDIF('Base de données'!$A167,N$1,"d")&lt;&gt;0,"",'Base de données'!$B167),""))</f>
        <v/>
      </c>
      <c r="O167" s="39" t="str">
        <f>IF(O$1&gt;$AE$1,"-",IFERROR(IF(DATEDIF('Base de données'!$A167,O$1,"d")&lt;&gt;0,"",'Base de données'!$B167),""))</f>
        <v/>
      </c>
      <c r="P167" s="39" t="str">
        <f>IF(P$1&gt;$AE$1,"-",IFERROR(IF(DATEDIF('Base de données'!$A167,P$1,"d")&lt;&gt;0,"",'Base de données'!$B167),""))</f>
        <v/>
      </c>
      <c r="Q167" s="39" t="str">
        <f>IF(Q$1&gt;$AE$1,"-",IFERROR(IF(DATEDIF('Base de données'!$A167,Q$1,"d")&lt;&gt;0,"",'Base de données'!$B167),""))</f>
        <v/>
      </c>
      <c r="R167" s="39" t="str">
        <f>IF(R$1&gt;$AE$1,"-",IFERROR(IF(DATEDIF('Base de données'!$A167,R$1,"d")&lt;&gt;0,"",'Base de données'!$B167),""))</f>
        <v/>
      </c>
      <c r="S167" s="39" t="str">
        <f>IF(S$1&gt;$AE$1,"-",IFERROR(IF(DATEDIF('Base de données'!$A167,S$1,"d")&lt;&gt;0,"",'Base de données'!$B167),""))</f>
        <v/>
      </c>
      <c r="T167" s="39" t="str">
        <f>IF(T$1&gt;$AE$1,"-",IFERROR(IF(DATEDIF('Base de données'!$A167,T$1,"d")&lt;&gt;0,"",'Base de données'!$B167),""))</f>
        <v/>
      </c>
      <c r="U167" s="39" t="str">
        <f>IF(U$1&gt;$AE$1,"-",IFERROR(IF(DATEDIF('Base de données'!$A167,U$1,"d")&lt;&gt;0,"",'Base de données'!$B167),""))</f>
        <v/>
      </c>
      <c r="V167" s="39" t="str">
        <f>IF(V$1&gt;$AE$1,"-",IFERROR(IF(DATEDIF('Base de données'!$A167,V$1,"d")&lt;&gt;0,"",'Base de données'!$B167),""))</f>
        <v/>
      </c>
      <c r="W167" s="34"/>
      <c r="X167" s="30" t="str">
        <f>'Base de données'!$C167&amp;" "&amp;'Base de données'!$D167</f>
        <v>Godard Agathe</v>
      </c>
      <c r="Y167" s="31">
        <f>COUNTIF('Base de données'!$B:$B,'Base de données'!$B167)</f>
        <v>12</v>
      </c>
      <c r="AA167" s="87" cm="1">
        <f t="array" aca="1" ref="AA167" ca="1">INDIRECT("'Base de données'!A" &amp; ROW(Y167))</f>
        <v>45658</v>
      </c>
      <c r="AB167" s="51" t="str" cm="1">
        <f t="array" aca="1" ref="AB167" ca="1">INDIRECT("'Base de données'!B" &amp; ROW(Z167))</f>
        <v>C6KLK</v>
      </c>
    </row>
    <row r="168" spans="1:28" x14ac:dyDescent="0.3">
      <c r="A168" s="41" t="str">
        <f ca="1">IF(IF(AND($B168&lt;&gt;"-",$B168=$E168),"Entrée et sortie","-")="Entrée et sortie",'Base de données'!$B168,"-")</f>
        <v>-</v>
      </c>
      <c r="B168" s="41" t="str">
        <f t="shared" ca="1" si="11"/>
        <v>-</v>
      </c>
      <c r="C168" s="41" t="str">
        <f t="shared" ca="1" si="12"/>
        <v>-</v>
      </c>
      <c r="D168" s="41" t="str">
        <f>IF($F168="sortie en cours d'année",'Base de données'!$B168,"-")</f>
        <v>-</v>
      </c>
      <c r="E168" s="41" t="str">
        <f>IF($H168="entrée en cours d'année",'Base de données'!$B168,"-")</f>
        <v>-</v>
      </c>
      <c r="F168" s="37" t="str">
        <f t="shared" si="9"/>
        <v/>
      </c>
      <c r="G168" s="37" t="str">
        <f>IF($J168="mouvement",_xlfn.XLOOKUP('Base de données'!$B168,$V:$V,$V:$V,0),"")</f>
        <v/>
      </c>
      <c r="H168" s="37" t="str">
        <f t="shared" si="10"/>
        <v/>
      </c>
      <c r="I168" s="37" t="str">
        <f>IF($J168="mouvement",_xlfn.XLOOKUP('Base de données'!$B168,$K:$K,$K:$K,0),"")</f>
        <v/>
      </c>
      <c r="J168" s="38" t="str">
        <f>IF(AND(Y168&lt;&gt;MAX(Y:Y),COUNTIF(K168:V168,'Base de données'!$B168)&gt;0),"mouvement","")</f>
        <v/>
      </c>
      <c r="K168" s="39" t="str">
        <f>IF(K$1&gt;$AE$1,"-",IFERROR(IF(DATEDIF('Base de données'!$A168,K$1,"d")&lt;&gt;0,"",'Base de données'!$B168),""))</f>
        <v>AASTU</v>
      </c>
      <c r="L168" s="39" t="str">
        <f>IF(L$1&gt;$AE$1,"-",IFERROR(IF(DATEDIF('Base de données'!$A168,L$1,"d")&lt;&gt;0,"",'Base de données'!$B168),""))</f>
        <v/>
      </c>
      <c r="M168" s="39" t="str">
        <f>IF(M$1&gt;$AE$1,"-",IFERROR(IF(DATEDIF('Base de données'!$A168,M$1,"d")&lt;&gt;0,"",'Base de données'!$B168),""))</f>
        <v/>
      </c>
      <c r="N168" s="39" t="str">
        <f>IF(N$1&gt;$AE$1,"-",IFERROR(IF(DATEDIF('Base de données'!$A168,N$1,"d")&lt;&gt;0,"",'Base de données'!$B168),""))</f>
        <v/>
      </c>
      <c r="O168" s="39" t="str">
        <f>IF(O$1&gt;$AE$1,"-",IFERROR(IF(DATEDIF('Base de données'!$A168,O$1,"d")&lt;&gt;0,"",'Base de données'!$B168),""))</f>
        <v/>
      </c>
      <c r="P168" s="39" t="str">
        <f>IF(P$1&gt;$AE$1,"-",IFERROR(IF(DATEDIF('Base de données'!$A168,P$1,"d")&lt;&gt;0,"",'Base de données'!$B168),""))</f>
        <v/>
      </c>
      <c r="Q168" s="39" t="str">
        <f>IF(Q$1&gt;$AE$1,"-",IFERROR(IF(DATEDIF('Base de données'!$A168,Q$1,"d")&lt;&gt;0,"",'Base de données'!$B168),""))</f>
        <v/>
      </c>
      <c r="R168" s="39" t="str">
        <f>IF(R$1&gt;$AE$1,"-",IFERROR(IF(DATEDIF('Base de données'!$A168,R$1,"d")&lt;&gt;0,"",'Base de données'!$B168),""))</f>
        <v/>
      </c>
      <c r="S168" s="39" t="str">
        <f>IF(S$1&gt;$AE$1,"-",IFERROR(IF(DATEDIF('Base de données'!$A168,S$1,"d")&lt;&gt;0,"",'Base de données'!$B168),""))</f>
        <v/>
      </c>
      <c r="T168" s="39" t="str">
        <f>IF(T$1&gt;$AE$1,"-",IFERROR(IF(DATEDIF('Base de données'!$A168,T$1,"d")&lt;&gt;0,"",'Base de données'!$B168),""))</f>
        <v/>
      </c>
      <c r="U168" s="39" t="str">
        <f>IF(U$1&gt;$AE$1,"-",IFERROR(IF(DATEDIF('Base de données'!$A168,U$1,"d")&lt;&gt;0,"",'Base de données'!$B168),""))</f>
        <v/>
      </c>
      <c r="V168" s="39" t="str">
        <f>IF(V$1&gt;$AE$1,"-",IFERROR(IF(DATEDIF('Base de données'!$A168,V$1,"d")&lt;&gt;0,"",'Base de données'!$B168),""))</f>
        <v/>
      </c>
      <c r="W168" s="34"/>
      <c r="X168" s="30" t="str">
        <f>'Base de données'!$C168&amp;" "&amp;'Base de données'!$D168</f>
        <v>Wagner Gabrielle</v>
      </c>
      <c r="Y168" s="31">
        <f>COUNTIF('Base de données'!$B:$B,'Base de données'!$B168)</f>
        <v>12</v>
      </c>
      <c r="AA168" s="87" cm="1">
        <f t="array" aca="1" ref="AA168" ca="1">INDIRECT("'Base de données'!A" &amp; ROW(Y168))</f>
        <v>45658</v>
      </c>
      <c r="AB168" s="51" t="str" cm="1">
        <f t="array" aca="1" ref="AB168" ca="1">INDIRECT("'Base de données'!B" &amp; ROW(Z168))</f>
        <v>AASTU</v>
      </c>
    </row>
    <row r="169" spans="1:28" x14ac:dyDescent="0.3">
      <c r="A169" s="41" t="str">
        <f ca="1">IF(IF(AND($B169&lt;&gt;"-",$B169=$E169),"Entrée et sortie","-")="Entrée et sortie",'Base de données'!$B169,"-")</f>
        <v>-</v>
      </c>
      <c r="B169" s="41" t="str">
        <f t="shared" ca="1" si="11"/>
        <v>-</v>
      </c>
      <c r="C169" s="41" t="str">
        <f t="shared" ca="1" si="12"/>
        <v>-</v>
      </c>
      <c r="D169" s="41" t="str">
        <f>IF($F169="sortie en cours d'année",'Base de données'!$B169,"-")</f>
        <v>-</v>
      </c>
      <c r="E169" s="41" t="str">
        <f>IF($H169="entrée en cours d'année",'Base de données'!$B169,"-")</f>
        <v>-</v>
      </c>
      <c r="F169" s="37" t="str">
        <f t="shared" si="9"/>
        <v/>
      </c>
      <c r="G169" s="37" t="str">
        <f>IF($J169="mouvement",_xlfn.XLOOKUP('Base de données'!$B169,$V:$V,$V:$V,0),"")</f>
        <v/>
      </c>
      <c r="H169" s="37" t="str">
        <f t="shared" si="10"/>
        <v/>
      </c>
      <c r="I169" s="37" t="str">
        <f>IF($J169="mouvement",_xlfn.XLOOKUP('Base de données'!$B169,$K:$K,$K:$K,0),"")</f>
        <v/>
      </c>
      <c r="J169" s="38" t="str">
        <f>IF(AND(Y169&lt;&gt;MAX(Y:Y),COUNTIF(K169:V169,'Base de données'!$B169)&gt;0),"mouvement","")</f>
        <v/>
      </c>
      <c r="K169" s="39" t="str">
        <f>IF(K$1&gt;$AE$1,"-",IFERROR(IF(DATEDIF('Base de données'!$A169,K$1,"d")&lt;&gt;0,"",'Base de données'!$B169),""))</f>
        <v>6RYDI</v>
      </c>
      <c r="L169" s="39" t="str">
        <f>IF(L$1&gt;$AE$1,"-",IFERROR(IF(DATEDIF('Base de données'!$A169,L$1,"d")&lt;&gt;0,"",'Base de données'!$B169),""))</f>
        <v/>
      </c>
      <c r="M169" s="39" t="str">
        <f>IF(M$1&gt;$AE$1,"-",IFERROR(IF(DATEDIF('Base de données'!$A169,M$1,"d")&lt;&gt;0,"",'Base de données'!$B169),""))</f>
        <v/>
      </c>
      <c r="N169" s="39" t="str">
        <f>IF(N$1&gt;$AE$1,"-",IFERROR(IF(DATEDIF('Base de données'!$A169,N$1,"d")&lt;&gt;0,"",'Base de données'!$B169),""))</f>
        <v/>
      </c>
      <c r="O169" s="39" t="str">
        <f>IF(O$1&gt;$AE$1,"-",IFERROR(IF(DATEDIF('Base de données'!$A169,O$1,"d")&lt;&gt;0,"",'Base de données'!$B169),""))</f>
        <v/>
      </c>
      <c r="P169" s="39" t="str">
        <f>IF(P$1&gt;$AE$1,"-",IFERROR(IF(DATEDIF('Base de données'!$A169,P$1,"d")&lt;&gt;0,"",'Base de données'!$B169),""))</f>
        <v/>
      </c>
      <c r="Q169" s="39" t="str">
        <f>IF(Q$1&gt;$AE$1,"-",IFERROR(IF(DATEDIF('Base de données'!$A169,Q$1,"d")&lt;&gt;0,"",'Base de données'!$B169),""))</f>
        <v/>
      </c>
      <c r="R169" s="39" t="str">
        <f>IF(R$1&gt;$AE$1,"-",IFERROR(IF(DATEDIF('Base de données'!$A169,R$1,"d")&lt;&gt;0,"",'Base de données'!$B169),""))</f>
        <v/>
      </c>
      <c r="S169" s="39" t="str">
        <f>IF(S$1&gt;$AE$1,"-",IFERROR(IF(DATEDIF('Base de données'!$A169,S$1,"d")&lt;&gt;0,"",'Base de données'!$B169),""))</f>
        <v/>
      </c>
      <c r="T169" s="39" t="str">
        <f>IF(T$1&gt;$AE$1,"-",IFERROR(IF(DATEDIF('Base de données'!$A169,T$1,"d")&lt;&gt;0,"",'Base de données'!$B169),""))</f>
        <v/>
      </c>
      <c r="U169" s="39" t="str">
        <f>IF(U$1&gt;$AE$1,"-",IFERROR(IF(DATEDIF('Base de données'!$A169,U$1,"d")&lt;&gt;0,"",'Base de données'!$B169),""))</f>
        <v/>
      </c>
      <c r="V169" s="39" t="str">
        <f>IF(V$1&gt;$AE$1,"-",IFERROR(IF(DATEDIF('Base de données'!$A169,V$1,"d")&lt;&gt;0,"",'Base de données'!$B169),""))</f>
        <v/>
      </c>
      <c r="W169" s="34"/>
      <c r="X169" s="30" t="str">
        <f>'Base de données'!$C169&amp;" "&amp;'Base de données'!$D169</f>
        <v>Bouchet Hélène</v>
      </c>
      <c r="Y169" s="31">
        <f>COUNTIF('Base de données'!$B:$B,'Base de données'!$B169)</f>
        <v>12</v>
      </c>
      <c r="AA169" s="87" cm="1">
        <f t="array" aca="1" ref="AA169" ca="1">INDIRECT("'Base de données'!A" &amp; ROW(Y169))</f>
        <v>45658</v>
      </c>
      <c r="AB169" s="51" t="str" cm="1">
        <f t="array" aca="1" ref="AB169" ca="1">INDIRECT("'Base de données'!B" &amp; ROW(Z169))</f>
        <v>6RYDI</v>
      </c>
    </row>
    <row r="170" spans="1:28" x14ac:dyDescent="0.3">
      <c r="A170" s="41" t="str">
        <f ca="1">IF(IF(AND($B170&lt;&gt;"-",$B170=$E170),"Entrée et sortie","-")="Entrée et sortie",'Base de données'!$B170,"-")</f>
        <v>-</v>
      </c>
      <c r="B170" s="41" t="str">
        <f t="shared" ca="1" si="11"/>
        <v>-</v>
      </c>
      <c r="C170" s="41" t="str">
        <f t="shared" ca="1" si="12"/>
        <v>-</v>
      </c>
      <c r="D170" s="41" t="str">
        <f>IF($F170="sortie en cours d'année",'Base de données'!$B170,"-")</f>
        <v>-</v>
      </c>
      <c r="E170" s="41" t="str">
        <f>IF($H170="entrée en cours d'année",'Base de données'!$B170,"-")</f>
        <v>-</v>
      </c>
      <c r="F170" s="37" t="str">
        <f t="shared" si="9"/>
        <v/>
      </c>
      <c r="G170" s="37" t="str">
        <f>IF($J170="mouvement",_xlfn.XLOOKUP('Base de données'!$B170,$V:$V,$V:$V,0),"")</f>
        <v/>
      </c>
      <c r="H170" s="37" t="str">
        <f t="shared" si="10"/>
        <v/>
      </c>
      <c r="I170" s="37" t="str">
        <f>IF($J170="mouvement",_xlfn.XLOOKUP('Base de données'!$B170,$K:$K,$K:$K,0),"")</f>
        <v/>
      </c>
      <c r="J170" s="38" t="str">
        <f>IF(AND(Y170&lt;&gt;MAX(Y:Y),COUNTIF(K170:V170,'Base de données'!$B170)&gt;0),"mouvement","")</f>
        <v/>
      </c>
      <c r="K170" s="39" t="str">
        <f>IF(K$1&gt;$AE$1,"-",IFERROR(IF(DATEDIF('Base de données'!$A170,K$1,"d")&lt;&gt;0,"",'Base de données'!$B170),""))</f>
        <v>V9JRR</v>
      </c>
      <c r="L170" s="39" t="str">
        <f>IF(L$1&gt;$AE$1,"-",IFERROR(IF(DATEDIF('Base de données'!$A170,L$1,"d")&lt;&gt;0,"",'Base de données'!$B170),""))</f>
        <v/>
      </c>
      <c r="M170" s="39" t="str">
        <f>IF(M$1&gt;$AE$1,"-",IFERROR(IF(DATEDIF('Base de données'!$A170,M$1,"d")&lt;&gt;0,"",'Base de données'!$B170),""))</f>
        <v/>
      </c>
      <c r="N170" s="39" t="str">
        <f>IF(N$1&gt;$AE$1,"-",IFERROR(IF(DATEDIF('Base de données'!$A170,N$1,"d")&lt;&gt;0,"",'Base de données'!$B170),""))</f>
        <v/>
      </c>
      <c r="O170" s="39" t="str">
        <f>IF(O$1&gt;$AE$1,"-",IFERROR(IF(DATEDIF('Base de données'!$A170,O$1,"d")&lt;&gt;0,"",'Base de données'!$B170),""))</f>
        <v/>
      </c>
      <c r="P170" s="39" t="str">
        <f>IF(P$1&gt;$AE$1,"-",IFERROR(IF(DATEDIF('Base de données'!$A170,P$1,"d")&lt;&gt;0,"",'Base de données'!$B170),""))</f>
        <v/>
      </c>
      <c r="Q170" s="39" t="str">
        <f>IF(Q$1&gt;$AE$1,"-",IFERROR(IF(DATEDIF('Base de données'!$A170,Q$1,"d")&lt;&gt;0,"",'Base de données'!$B170),""))</f>
        <v/>
      </c>
      <c r="R170" s="39" t="str">
        <f>IF(R$1&gt;$AE$1,"-",IFERROR(IF(DATEDIF('Base de données'!$A170,R$1,"d")&lt;&gt;0,"",'Base de données'!$B170),""))</f>
        <v/>
      </c>
      <c r="S170" s="39" t="str">
        <f>IF(S$1&gt;$AE$1,"-",IFERROR(IF(DATEDIF('Base de données'!$A170,S$1,"d")&lt;&gt;0,"",'Base de données'!$B170),""))</f>
        <v/>
      </c>
      <c r="T170" s="39" t="str">
        <f>IF(T$1&gt;$AE$1,"-",IFERROR(IF(DATEDIF('Base de données'!$A170,T$1,"d")&lt;&gt;0,"",'Base de données'!$B170),""))</f>
        <v/>
      </c>
      <c r="U170" s="39" t="str">
        <f>IF(U$1&gt;$AE$1,"-",IFERROR(IF(DATEDIF('Base de données'!$A170,U$1,"d")&lt;&gt;0,"",'Base de données'!$B170),""))</f>
        <v/>
      </c>
      <c r="V170" s="39" t="str">
        <f>IF(V$1&gt;$AE$1,"-",IFERROR(IF(DATEDIF('Base de données'!$A170,V$1,"d")&lt;&gt;0,"",'Base de données'!$B170),""))</f>
        <v/>
      </c>
      <c r="W170" s="34"/>
      <c r="X170" s="30" t="str">
        <f>'Base de données'!$C170&amp;" "&amp;'Base de données'!$D170</f>
        <v>Godard Alphonse</v>
      </c>
      <c r="Y170" s="31">
        <f>COUNTIF('Base de données'!$B:$B,'Base de données'!$B170)</f>
        <v>12</v>
      </c>
      <c r="AA170" s="87" cm="1">
        <f t="array" aca="1" ref="AA170" ca="1">INDIRECT("'Base de données'!A" &amp; ROW(Y170))</f>
        <v>45658</v>
      </c>
      <c r="AB170" s="51" t="str" cm="1">
        <f t="array" aca="1" ref="AB170" ca="1">INDIRECT("'Base de données'!B" &amp; ROW(Z170))</f>
        <v>V9JRR</v>
      </c>
    </row>
    <row r="171" spans="1:28" x14ac:dyDescent="0.3">
      <c r="A171" s="41" t="str">
        <f ca="1">IF(IF(AND($B171&lt;&gt;"-",$B171=$E171),"Entrée et sortie","-")="Entrée et sortie",'Base de données'!$B171,"-")</f>
        <v>-</v>
      </c>
      <c r="B171" s="41" t="str">
        <f t="shared" ca="1" si="11"/>
        <v>1DR5Q</v>
      </c>
      <c r="C171" s="41" t="str">
        <f t="shared" ca="1" si="12"/>
        <v>1DR5Q</v>
      </c>
      <c r="D171" s="41" t="str">
        <f>IF($F171="sortie en cours d'année",'Base de données'!$B171,"-")</f>
        <v>1DR5Q</v>
      </c>
      <c r="E171" s="41" t="str">
        <f>IF($H171="entrée en cours d'année",'Base de données'!$B171,"-")</f>
        <v>-</v>
      </c>
      <c r="F171" s="37" t="str">
        <f t="shared" si="9"/>
        <v>sortie en cours d'année</v>
      </c>
      <c r="G171" s="37">
        <f>IF($J171="mouvement",_xlfn.XLOOKUP('Base de données'!$B171,$V:$V,$V:$V,0),"")</f>
        <v>0</v>
      </c>
      <c r="H171" s="37" t="str">
        <f t="shared" si="10"/>
        <v/>
      </c>
      <c r="I171" s="37" t="str">
        <f>IF($J171="mouvement",_xlfn.XLOOKUP('Base de données'!$B171,$K:$K,$K:$K,0),"")</f>
        <v>1DR5Q</v>
      </c>
      <c r="J171" s="38" t="str">
        <f>IF(AND(Y171&lt;&gt;MAX(Y:Y),COUNTIF(K171:V171,'Base de données'!$B171)&gt;0),"mouvement","")</f>
        <v>mouvement</v>
      </c>
      <c r="K171" s="39" t="str">
        <f>IF(K$1&gt;$AE$1,"-",IFERROR(IF(DATEDIF('Base de données'!$A171,K$1,"d")&lt;&gt;0,"",'Base de données'!$B171),""))</f>
        <v>1DR5Q</v>
      </c>
      <c r="L171" s="39" t="str">
        <f>IF(L$1&gt;$AE$1,"-",IFERROR(IF(DATEDIF('Base de données'!$A171,L$1,"d")&lt;&gt;0,"",'Base de données'!$B171),""))</f>
        <v/>
      </c>
      <c r="M171" s="39" t="str">
        <f>IF(M$1&gt;$AE$1,"-",IFERROR(IF(DATEDIF('Base de données'!$A171,M$1,"d")&lt;&gt;0,"",'Base de données'!$B171),""))</f>
        <v/>
      </c>
      <c r="N171" s="39" t="str">
        <f>IF(N$1&gt;$AE$1,"-",IFERROR(IF(DATEDIF('Base de données'!$A171,N$1,"d")&lt;&gt;0,"",'Base de données'!$B171),""))</f>
        <v/>
      </c>
      <c r="O171" s="39" t="str">
        <f>IF(O$1&gt;$AE$1,"-",IFERROR(IF(DATEDIF('Base de données'!$A171,O$1,"d")&lt;&gt;0,"",'Base de données'!$B171),""))</f>
        <v/>
      </c>
      <c r="P171" s="39" t="str">
        <f>IF(P$1&gt;$AE$1,"-",IFERROR(IF(DATEDIF('Base de données'!$A171,P$1,"d")&lt;&gt;0,"",'Base de données'!$B171),""))</f>
        <v/>
      </c>
      <c r="Q171" s="39" t="str">
        <f>IF(Q$1&gt;$AE$1,"-",IFERROR(IF(DATEDIF('Base de données'!$A171,Q$1,"d")&lt;&gt;0,"",'Base de données'!$B171),""))</f>
        <v/>
      </c>
      <c r="R171" s="39" t="str">
        <f>IF(R$1&gt;$AE$1,"-",IFERROR(IF(DATEDIF('Base de données'!$A171,R$1,"d")&lt;&gt;0,"",'Base de données'!$B171),""))</f>
        <v/>
      </c>
      <c r="S171" s="39" t="str">
        <f>IF(S$1&gt;$AE$1,"-",IFERROR(IF(DATEDIF('Base de données'!$A171,S$1,"d")&lt;&gt;0,"",'Base de données'!$B171),""))</f>
        <v/>
      </c>
      <c r="T171" s="39" t="str">
        <f>IF(T$1&gt;$AE$1,"-",IFERROR(IF(DATEDIF('Base de données'!$A171,T$1,"d")&lt;&gt;0,"",'Base de données'!$B171),""))</f>
        <v/>
      </c>
      <c r="U171" s="39" t="str">
        <f>IF(U$1&gt;$AE$1,"-",IFERROR(IF(DATEDIF('Base de données'!$A171,U$1,"d")&lt;&gt;0,"",'Base de données'!$B171),""))</f>
        <v/>
      </c>
      <c r="V171" s="39" t="str">
        <f>IF(V$1&gt;$AE$1,"-",IFERROR(IF(DATEDIF('Base de données'!$A171,V$1,"d")&lt;&gt;0,"",'Base de données'!$B171),""))</f>
        <v/>
      </c>
      <c r="W171" s="34"/>
      <c r="X171" s="30" t="str">
        <f>'Base de données'!$C171&amp;" "&amp;'Base de données'!$D171</f>
        <v>Vasseur Matthieu</v>
      </c>
      <c r="Y171" s="31">
        <f>COUNTIF('Base de données'!$B:$B,'Base de données'!$B171)</f>
        <v>8</v>
      </c>
      <c r="AA171" s="87" cm="1">
        <f t="array" aca="1" ref="AA171" ca="1">INDIRECT("'Base de données'!A" &amp; ROW(Y171))</f>
        <v>45658</v>
      </c>
      <c r="AB171" s="51" t="str" cm="1">
        <f t="array" aca="1" ref="AB171" ca="1">INDIRECT("'Base de données'!B" &amp; ROW(Z171))</f>
        <v>1DR5Q</v>
      </c>
    </row>
    <row r="172" spans="1:28" x14ac:dyDescent="0.3">
      <c r="A172" s="41" t="str">
        <f ca="1">IF(IF(AND($B172&lt;&gt;"-",$B172=$E172),"Entrée et sortie","-")="Entrée et sortie",'Base de données'!$B172,"-")</f>
        <v>-</v>
      </c>
      <c r="B172" s="41" t="str">
        <f t="shared" ca="1" si="11"/>
        <v>-</v>
      </c>
      <c r="C172" s="41" t="str">
        <f t="shared" ca="1" si="12"/>
        <v>-</v>
      </c>
      <c r="D172" s="41" t="str">
        <f>IF($F172="sortie en cours d'année",'Base de données'!$B172,"-")</f>
        <v>-</v>
      </c>
      <c r="E172" s="41" t="str">
        <f>IF($H172="entrée en cours d'année",'Base de données'!$B172,"-")</f>
        <v>-</v>
      </c>
      <c r="F172" s="37" t="str">
        <f t="shared" si="9"/>
        <v/>
      </c>
      <c r="G172" s="37" t="str">
        <f>IF($J172="mouvement",_xlfn.XLOOKUP('Base de données'!$B172,$V:$V,$V:$V,0),"")</f>
        <v/>
      </c>
      <c r="H172" s="37" t="str">
        <f t="shared" si="10"/>
        <v/>
      </c>
      <c r="I172" s="37" t="str">
        <f>IF($J172="mouvement",_xlfn.XLOOKUP('Base de données'!$B172,$K:$K,$K:$K,0),"")</f>
        <v/>
      </c>
      <c r="J172" s="38" t="str">
        <f>IF(AND(Y172&lt;&gt;MAX(Y:Y),COUNTIF(K172:V172,'Base de données'!$B172)&gt;0),"mouvement","")</f>
        <v/>
      </c>
      <c r="K172" s="39" t="str">
        <f>IF(K$1&gt;$AE$1,"-",IFERROR(IF(DATEDIF('Base de données'!$A172,K$1,"d")&lt;&gt;0,"",'Base de données'!$B172),""))</f>
        <v>53CT8</v>
      </c>
      <c r="L172" s="39" t="str">
        <f>IF(L$1&gt;$AE$1,"-",IFERROR(IF(DATEDIF('Base de données'!$A172,L$1,"d")&lt;&gt;0,"",'Base de données'!$B172),""))</f>
        <v/>
      </c>
      <c r="M172" s="39" t="str">
        <f>IF(M$1&gt;$AE$1,"-",IFERROR(IF(DATEDIF('Base de données'!$A172,M$1,"d")&lt;&gt;0,"",'Base de données'!$B172),""))</f>
        <v/>
      </c>
      <c r="N172" s="39" t="str">
        <f>IF(N$1&gt;$AE$1,"-",IFERROR(IF(DATEDIF('Base de données'!$A172,N$1,"d")&lt;&gt;0,"",'Base de données'!$B172),""))</f>
        <v/>
      </c>
      <c r="O172" s="39" t="str">
        <f>IF(O$1&gt;$AE$1,"-",IFERROR(IF(DATEDIF('Base de données'!$A172,O$1,"d")&lt;&gt;0,"",'Base de données'!$B172),""))</f>
        <v/>
      </c>
      <c r="P172" s="39" t="str">
        <f>IF(P$1&gt;$AE$1,"-",IFERROR(IF(DATEDIF('Base de données'!$A172,P$1,"d")&lt;&gt;0,"",'Base de données'!$B172),""))</f>
        <v/>
      </c>
      <c r="Q172" s="39" t="str">
        <f>IF(Q$1&gt;$AE$1,"-",IFERROR(IF(DATEDIF('Base de données'!$A172,Q$1,"d")&lt;&gt;0,"",'Base de données'!$B172),""))</f>
        <v/>
      </c>
      <c r="R172" s="39" t="str">
        <f>IF(R$1&gt;$AE$1,"-",IFERROR(IF(DATEDIF('Base de données'!$A172,R$1,"d")&lt;&gt;0,"",'Base de données'!$B172),""))</f>
        <v/>
      </c>
      <c r="S172" s="39" t="str">
        <f>IF(S$1&gt;$AE$1,"-",IFERROR(IF(DATEDIF('Base de données'!$A172,S$1,"d")&lt;&gt;0,"",'Base de données'!$B172),""))</f>
        <v/>
      </c>
      <c r="T172" s="39" t="str">
        <f>IF(T$1&gt;$AE$1,"-",IFERROR(IF(DATEDIF('Base de données'!$A172,T$1,"d")&lt;&gt;0,"",'Base de données'!$B172),""))</f>
        <v/>
      </c>
      <c r="U172" s="39" t="str">
        <f>IF(U$1&gt;$AE$1,"-",IFERROR(IF(DATEDIF('Base de données'!$A172,U$1,"d")&lt;&gt;0,"",'Base de données'!$B172),""))</f>
        <v/>
      </c>
      <c r="V172" s="39" t="str">
        <f>IF(V$1&gt;$AE$1,"-",IFERROR(IF(DATEDIF('Base de données'!$A172,V$1,"d")&lt;&gt;0,"",'Base de données'!$B172),""))</f>
        <v/>
      </c>
      <c r="W172" s="34"/>
      <c r="X172" s="30" t="str">
        <f>'Base de données'!$C172&amp;" "&amp;'Base de données'!$D172</f>
        <v>Pires Tristan</v>
      </c>
      <c r="Y172" s="31">
        <f>COUNTIF('Base de données'!$B:$B,'Base de données'!$B172)</f>
        <v>12</v>
      </c>
      <c r="AA172" s="87" cm="1">
        <f t="array" aca="1" ref="AA172" ca="1">INDIRECT("'Base de données'!A" &amp; ROW(Y172))</f>
        <v>45658</v>
      </c>
      <c r="AB172" s="51" t="str" cm="1">
        <f t="array" aca="1" ref="AB172" ca="1">INDIRECT("'Base de données'!B" &amp; ROW(Z172))</f>
        <v>53CT8</v>
      </c>
    </row>
    <row r="173" spans="1:28" x14ac:dyDescent="0.3">
      <c r="A173" s="41" t="str">
        <f ca="1">IF(IF(AND($B173&lt;&gt;"-",$B173=$E173),"Entrée et sortie","-")="Entrée et sortie",'Base de données'!$B173,"-")</f>
        <v>-</v>
      </c>
      <c r="B173" s="41" t="str">
        <f t="shared" ca="1" si="11"/>
        <v>-</v>
      </c>
      <c r="C173" s="41" t="str">
        <f t="shared" ca="1" si="12"/>
        <v>-</v>
      </c>
      <c r="D173" s="41" t="str">
        <f>IF($F173="sortie en cours d'année",'Base de données'!$B173,"-")</f>
        <v>-</v>
      </c>
      <c r="E173" s="41" t="str">
        <f>IF($H173="entrée en cours d'année",'Base de données'!$B173,"-")</f>
        <v>-</v>
      </c>
      <c r="F173" s="37" t="str">
        <f t="shared" si="9"/>
        <v/>
      </c>
      <c r="G173" s="37" t="str">
        <f>IF($J173="mouvement",_xlfn.XLOOKUP('Base de données'!$B173,$V:$V,$V:$V,0),"")</f>
        <v/>
      </c>
      <c r="H173" s="37" t="str">
        <f t="shared" si="10"/>
        <v/>
      </c>
      <c r="I173" s="37" t="str">
        <f>IF($J173="mouvement",_xlfn.XLOOKUP('Base de données'!$B173,$K:$K,$K:$K,0),"")</f>
        <v/>
      </c>
      <c r="J173" s="38" t="str">
        <f>IF(AND(Y173&lt;&gt;MAX(Y:Y),COUNTIF(K173:V173,'Base de données'!$B173)&gt;0),"mouvement","")</f>
        <v/>
      </c>
      <c r="K173" s="39" t="str">
        <f>IF(K$1&gt;$AE$1,"-",IFERROR(IF(DATEDIF('Base de données'!$A173,K$1,"d")&lt;&gt;0,"",'Base de données'!$B173),""))</f>
        <v>8FZXK</v>
      </c>
      <c r="L173" s="39" t="str">
        <f>IF(L$1&gt;$AE$1,"-",IFERROR(IF(DATEDIF('Base de données'!$A173,L$1,"d")&lt;&gt;0,"",'Base de données'!$B173),""))</f>
        <v/>
      </c>
      <c r="M173" s="39" t="str">
        <f>IF(M$1&gt;$AE$1,"-",IFERROR(IF(DATEDIF('Base de données'!$A173,M$1,"d")&lt;&gt;0,"",'Base de données'!$B173),""))</f>
        <v/>
      </c>
      <c r="N173" s="39" t="str">
        <f>IF(N$1&gt;$AE$1,"-",IFERROR(IF(DATEDIF('Base de données'!$A173,N$1,"d")&lt;&gt;0,"",'Base de données'!$B173),""))</f>
        <v/>
      </c>
      <c r="O173" s="39" t="str">
        <f>IF(O$1&gt;$AE$1,"-",IFERROR(IF(DATEDIF('Base de données'!$A173,O$1,"d")&lt;&gt;0,"",'Base de données'!$B173),""))</f>
        <v/>
      </c>
      <c r="P173" s="39" t="str">
        <f>IF(P$1&gt;$AE$1,"-",IFERROR(IF(DATEDIF('Base de données'!$A173,P$1,"d")&lt;&gt;0,"",'Base de données'!$B173),""))</f>
        <v/>
      </c>
      <c r="Q173" s="39" t="str">
        <f>IF(Q$1&gt;$AE$1,"-",IFERROR(IF(DATEDIF('Base de données'!$A173,Q$1,"d")&lt;&gt;0,"",'Base de données'!$B173),""))</f>
        <v/>
      </c>
      <c r="R173" s="39" t="str">
        <f>IF(R$1&gt;$AE$1,"-",IFERROR(IF(DATEDIF('Base de données'!$A173,R$1,"d")&lt;&gt;0,"",'Base de données'!$B173),""))</f>
        <v/>
      </c>
      <c r="S173" s="39" t="str">
        <f>IF(S$1&gt;$AE$1,"-",IFERROR(IF(DATEDIF('Base de données'!$A173,S$1,"d")&lt;&gt;0,"",'Base de données'!$B173),""))</f>
        <v/>
      </c>
      <c r="T173" s="39" t="str">
        <f>IF(T$1&gt;$AE$1,"-",IFERROR(IF(DATEDIF('Base de données'!$A173,T$1,"d")&lt;&gt;0,"",'Base de données'!$B173),""))</f>
        <v/>
      </c>
      <c r="U173" s="39" t="str">
        <f>IF(U$1&gt;$AE$1,"-",IFERROR(IF(DATEDIF('Base de données'!$A173,U$1,"d")&lt;&gt;0,"",'Base de données'!$B173),""))</f>
        <v/>
      </c>
      <c r="V173" s="39" t="str">
        <f>IF(V$1&gt;$AE$1,"-",IFERROR(IF(DATEDIF('Base de données'!$A173,V$1,"d")&lt;&gt;0,"",'Base de données'!$B173),""))</f>
        <v/>
      </c>
      <c r="W173" s="34"/>
      <c r="X173" s="30" t="str">
        <f>'Base de données'!$C173&amp;" "&amp;'Base de données'!$D173</f>
        <v>Roche Éléonore</v>
      </c>
      <c r="Y173" s="31">
        <f>COUNTIF('Base de données'!$B:$B,'Base de données'!$B173)</f>
        <v>12</v>
      </c>
      <c r="AA173" s="87" cm="1">
        <f t="array" aca="1" ref="AA173" ca="1">INDIRECT("'Base de données'!A" &amp; ROW(Y173))</f>
        <v>45658</v>
      </c>
      <c r="AB173" s="51" t="str" cm="1">
        <f t="array" aca="1" ref="AB173" ca="1">INDIRECT("'Base de données'!B" &amp; ROW(Z173))</f>
        <v>8FZXK</v>
      </c>
    </row>
    <row r="174" spans="1:28" x14ac:dyDescent="0.3">
      <c r="A174" s="41" t="str">
        <f ca="1">IF(IF(AND($B174&lt;&gt;"-",$B174=$E174),"Entrée et sortie","-")="Entrée et sortie",'Base de données'!$B174,"-")</f>
        <v>-</v>
      </c>
      <c r="B174" s="41" t="str">
        <f t="shared" ca="1" si="11"/>
        <v>-</v>
      </c>
      <c r="C174" s="41" t="str">
        <f t="shared" ca="1" si="12"/>
        <v>-</v>
      </c>
      <c r="D174" s="41" t="str">
        <f>IF($F174="sortie en cours d'année",'Base de données'!$B174,"-")</f>
        <v>-</v>
      </c>
      <c r="E174" s="41" t="str">
        <f>IF($H174="entrée en cours d'année",'Base de données'!$B174,"-")</f>
        <v>-</v>
      </c>
      <c r="F174" s="37" t="str">
        <f t="shared" si="9"/>
        <v/>
      </c>
      <c r="G174" s="37" t="str">
        <f>IF($J174="mouvement",_xlfn.XLOOKUP('Base de données'!$B174,$V:$V,$V:$V,0),"")</f>
        <v/>
      </c>
      <c r="H174" s="37" t="str">
        <f t="shared" si="10"/>
        <v/>
      </c>
      <c r="I174" s="37" t="str">
        <f>IF($J174="mouvement",_xlfn.XLOOKUP('Base de données'!$B174,$K:$K,$K:$K,0),"")</f>
        <v/>
      </c>
      <c r="J174" s="38" t="str">
        <f>IF(AND(Y174&lt;&gt;MAX(Y:Y),COUNTIF(K174:V174,'Base de données'!$B174)&gt;0),"mouvement","")</f>
        <v/>
      </c>
      <c r="K174" s="39" t="str">
        <f>IF(K$1&gt;$AE$1,"-",IFERROR(IF(DATEDIF('Base de données'!$A174,K$1,"d")&lt;&gt;0,"",'Base de données'!$B174),""))</f>
        <v>CBT1T</v>
      </c>
      <c r="L174" s="39" t="str">
        <f>IF(L$1&gt;$AE$1,"-",IFERROR(IF(DATEDIF('Base de données'!$A174,L$1,"d")&lt;&gt;0,"",'Base de données'!$B174),""))</f>
        <v/>
      </c>
      <c r="M174" s="39" t="str">
        <f>IF(M$1&gt;$AE$1,"-",IFERROR(IF(DATEDIF('Base de données'!$A174,M$1,"d")&lt;&gt;0,"",'Base de données'!$B174),""))</f>
        <v/>
      </c>
      <c r="N174" s="39" t="str">
        <f>IF(N$1&gt;$AE$1,"-",IFERROR(IF(DATEDIF('Base de données'!$A174,N$1,"d")&lt;&gt;0,"",'Base de données'!$B174),""))</f>
        <v/>
      </c>
      <c r="O174" s="39" t="str">
        <f>IF(O$1&gt;$AE$1,"-",IFERROR(IF(DATEDIF('Base de données'!$A174,O$1,"d")&lt;&gt;0,"",'Base de données'!$B174),""))</f>
        <v/>
      </c>
      <c r="P174" s="39" t="str">
        <f>IF(P$1&gt;$AE$1,"-",IFERROR(IF(DATEDIF('Base de données'!$A174,P$1,"d")&lt;&gt;0,"",'Base de données'!$B174),""))</f>
        <v/>
      </c>
      <c r="Q174" s="39" t="str">
        <f>IF(Q$1&gt;$AE$1,"-",IFERROR(IF(DATEDIF('Base de données'!$A174,Q$1,"d")&lt;&gt;0,"",'Base de données'!$B174),""))</f>
        <v/>
      </c>
      <c r="R174" s="39" t="str">
        <f>IF(R$1&gt;$AE$1,"-",IFERROR(IF(DATEDIF('Base de données'!$A174,R$1,"d")&lt;&gt;0,"",'Base de données'!$B174),""))</f>
        <v/>
      </c>
      <c r="S174" s="39" t="str">
        <f>IF(S$1&gt;$AE$1,"-",IFERROR(IF(DATEDIF('Base de données'!$A174,S$1,"d")&lt;&gt;0,"",'Base de données'!$B174),""))</f>
        <v/>
      </c>
      <c r="T174" s="39" t="str">
        <f>IF(T$1&gt;$AE$1,"-",IFERROR(IF(DATEDIF('Base de données'!$A174,T$1,"d")&lt;&gt;0,"",'Base de données'!$B174),""))</f>
        <v/>
      </c>
      <c r="U174" s="39" t="str">
        <f>IF(U$1&gt;$AE$1,"-",IFERROR(IF(DATEDIF('Base de données'!$A174,U$1,"d")&lt;&gt;0,"",'Base de données'!$B174),""))</f>
        <v/>
      </c>
      <c r="V174" s="39" t="str">
        <f>IF(V$1&gt;$AE$1,"-",IFERROR(IF(DATEDIF('Base de données'!$A174,V$1,"d")&lt;&gt;0,"",'Base de données'!$B174),""))</f>
        <v/>
      </c>
      <c r="W174" s="34"/>
      <c r="X174" s="30" t="str">
        <f>'Base de données'!$C174&amp;" "&amp;'Base de données'!$D174</f>
        <v>Hardy Timothée</v>
      </c>
      <c r="Y174" s="31">
        <f>COUNTIF('Base de données'!$B:$B,'Base de données'!$B174)</f>
        <v>12</v>
      </c>
      <c r="AA174" s="87" cm="1">
        <f t="array" aca="1" ref="AA174" ca="1">INDIRECT("'Base de données'!A" &amp; ROW(Y174))</f>
        <v>45658</v>
      </c>
      <c r="AB174" s="51" t="str" cm="1">
        <f t="array" aca="1" ref="AB174" ca="1">INDIRECT("'Base de données'!B" &amp; ROW(Z174))</f>
        <v>CBT1T</v>
      </c>
    </row>
    <row r="175" spans="1:28" x14ac:dyDescent="0.3">
      <c r="A175" s="41" t="str">
        <f ca="1">IF(IF(AND($B175&lt;&gt;"-",$B175=$E175),"Entrée et sortie","-")="Entrée et sortie",'Base de données'!$B175,"-")</f>
        <v>-</v>
      </c>
      <c r="B175" s="41" t="str">
        <f t="shared" ca="1" si="11"/>
        <v>-</v>
      </c>
      <c r="C175" s="41" t="str">
        <f t="shared" ca="1" si="12"/>
        <v>-</v>
      </c>
      <c r="D175" s="41" t="str">
        <f>IF($F175="sortie en cours d'année",'Base de données'!$B175,"-")</f>
        <v>-</v>
      </c>
      <c r="E175" s="41" t="str">
        <f>IF($H175="entrée en cours d'année",'Base de données'!$B175,"-")</f>
        <v>-</v>
      </c>
      <c r="F175" s="37" t="str">
        <f t="shared" si="9"/>
        <v/>
      </c>
      <c r="G175" s="37" t="str">
        <f>IF($J175="mouvement",_xlfn.XLOOKUP('Base de données'!$B175,$V:$V,$V:$V,0),"")</f>
        <v/>
      </c>
      <c r="H175" s="37" t="str">
        <f t="shared" si="10"/>
        <v/>
      </c>
      <c r="I175" s="37" t="str">
        <f>IF($J175="mouvement",_xlfn.XLOOKUP('Base de données'!$B175,$K:$K,$K:$K,0),"")</f>
        <v/>
      </c>
      <c r="J175" s="38" t="str">
        <f>IF(AND(Y175&lt;&gt;MAX(Y:Y),COUNTIF(K175:V175,'Base de données'!$B175)&gt;0),"mouvement","")</f>
        <v/>
      </c>
      <c r="K175" s="39" t="str">
        <f>IF(K$1&gt;$AE$1,"-",IFERROR(IF(DATEDIF('Base de données'!$A175,K$1,"d")&lt;&gt;0,"",'Base de données'!$B175),""))</f>
        <v>K015U</v>
      </c>
      <c r="L175" s="39" t="str">
        <f>IF(L$1&gt;$AE$1,"-",IFERROR(IF(DATEDIF('Base de données'!$A175,L$1,"d")&lt;&gt;0,"",'Base de données'!$B175),""))</f>
        <v/>
      </c>
      <c r="M175" s="39" t="str">
        <f>IF(M$1&gt;$AE$1,"-",IFERROR(IF(DATEDIF('Base de données'!$A175,M$1,"d")&lt;&gt;0,"",'Base de données'!$B175),""))</f>
        <v/>
      </c>
      <c r="N175" s="39" t="str">
        <f>IF(N$1&gt;$AE$1,"-",IFERROR(IF(DATEDIF('Base de données'!$A175,N$1,"d")&lt;&gt;0,"",'Base de données'!$B175),""))</f>
        <v/>
      </c>
      <c r="O175" s="39" t="str">
        <f>IF(O$1&gt;$AE$1,"-",IFERROR(IF(DATEDIF('Base de données'!$A175,O$1,"d")&lt;&gt;0,"",'Base de données'!$B175),""))</f>
        <v/>
      </c>
      <c r="P175" s="39" t="str">
        <f>IF(P$1&gt;$AE$1,"-",IFERROR(IF(DATEDIF('Base de données'!$A175,P$1,"d")&lt;&gt;0,"",'Base de données'!$B175),""))</f>
        <v/>
      </c>
      <c r="Q175" s="39" t="str">
        <f>IF(Q$1&gt;$AE$1,"-",IFERROR(IF(DATEDIF('Base de données'!$A175,Q$1,"d")&lt;&gt;0,"",'Base de données'!$B175),""))</f>
        <v/>
      </c>
      <c r="R175" s="39" t="str">
        <f>IF(R$1&gt;$AE$1,"-",IFERROR(IF(DATEDIF('Base de données'!$A175,R$1,"d")&lt;&gt;0,"",'Base de données'!$B175),""))</f>
        <v/>
      </c>
      <c r="S175" s="39" t="str">
        <f>IF(S$1&gt;$AE$1,"-",IFERROR(IF(DATEDIF('Base de données'!$A175,S$1,"d")&lt;&gt;0,"",'Base de données'!$B175),""))</f>
        <v/>
      </c>
      <c r="T175" s="39" t="str">
        <f>IF(T$1&gt;$AE$1,"-",IFERROR(IF(DATEDIF('Base de données'!$A175,T$1,"d")&lt;&gt;0,"",'Base de données'!$B175),""))</f>
        <v/>
      </c>
      <c r="U175" s="39" t="str">
        <f>IF(U$1&gt;$AE$1,"-",IFERROR(IF(DATEDIF('Base de données'!$A175,U$1,"d")&lt;&gt;0,"",'Base de données'!$B175),""))</f>
        <v/>
      </c>
      <c r="V175" s="39" t="str">
        <f>IF(V$1&gt;$AE$1,"-",IFERROR(IF(DATEDIF('Base de données'!$A175,V$1,"d")&lt;&gt;0,"",'Base de données'!$B175),""))</f>
        <v/>
      </c>
      <c r="W175" s="34"/>
      <c r="X175" s="30" t="str">
        <f>'Base de données'!$C175&amp;" "&amp;'Base de données'!$D175</f>
        <v>Couturier Nath</v>
      </c>
      <c r="Y175" s="31">
        <f>COUNTIF('Base de données'!$B:$B,'Base de données'!$B175)</f>
        <v>12</v>
      </c>
      <c r="AA175" s="87" cm="1">
        <f t="array" aca="1" ref="AA175" ca="1">INDIRECT("'Base de données'!A" &amp; ROW(Y175))</f>
        <v>45658</v>
      </c>
      <c r="AB175" s="51" t="str" cm="1">
        <f t="array" aca="1" ref="AB175" ca="1">INDIRECT("'Base de données'!B" &amp; ROW(Z175))</f>
        <v>K015U</v>
      </c>
    </row>
    <row r="176" spans="1:28" x14ac:dyDescent="0.3">
      <c r="A176" s="41" t="str">
        <f ca="1">IF(IF(AND($B176&lt;&gt;"-",$B176=$E176),"Entrée et sortie","-")="Entrée et sortie",'Base de données'!$B176,"-")</f>
        <v>-</v>
      </c>
      <c r="B176" s="41" t="str">
        <f t="shared" ca="1" si="11"/>
        <v>-</v>
      </c>
      <c r="C176" s="41" t="str">
        <f t="shared" ca="1" si="12"/>
        <v>-</v>
      </c>
      <c r="D176" s="41" t="str">
        <f>IF($F176="sortie en cours d'année",'Base de données'!$B176,"-")</f>
        <v>-</v>
      </c>
      <c r="E176" s="41" t="str">
        <f>IF($H176="entrée en cours d'année",'Base de données'!$B176,"-")</f>
        <v>-</v>
      </c>
      <c r="F176" s="37" t="str">
        <f t="shared" si="9"/>
        <v/>
      </c>
      <c r="G176" s="37" t="str">
        <f>IF($J176="mouvement",_xlfn.XLOOKUP('Base de données'!$B176,$V:$V,$V:$V,0),"")</f>
        <v/>
      </c>
      <c r="H176" s="37" t="str">
        <f t="shared" si="10"/>
        <v/>
      </c>
      <c r="I176" s="37" t="str">
        <f>IF($J176="mouvement",_xlfn.XLOOKUP('Base de données'!$B176,$K:$K,$K:$K,0),"")</f>
        <v/>
      </c>
      <c r="J176" s="38" t="str">
        <f>IF(AND(Y176&lt;&gt;MAX(Y:Y),COUNTIF(K176:V176,'Base de données'!$B176)&gt;0),"mouvement","")</f>
        <v/>
      </c>
      <c r="K176" s="39" t="str">
        <f>IF(K$1&gt;$AE$1,"-",IFERROR(IF(DATEDIF('Base de données'!$A176,K$1,"d")&lt;&gt;0,"",'Base de données'!$B176),""))</f>
        <v>R0EWQ</v>
      </c>
      <c r="L176" s="39" t="str">
        <f>IF(L$1&gt;$AE$1,"-",IFERROR(IF(DATEDIF('Base de données'!$A176,L$1,"d")&lt;&gt;0,"",'Base de données'!$B176),""))</f>
        <v/>
      </c>
      <c r="M176" s="39" t="str">
        <f>IF(M$1&gt;$AE$1,"-",IFERROR(IF(DATEDIF('Base de données'!$A176,M$1,"d")&lt;&gt;0,"",'Base de données'!$B176),""))</f>
        <v/>
      </c>
      <c r="N176" s="39" t="str">
        <f>IF(N$1&gt;$AE$1,"-",IFERROR(IF(DATEDIF('Base de données'!$A176,N$1,"d")&lt;&gt;0,"",'Base de données'!$B176),""))</f>
        <v/>
      </c>
      <c r="O176" s="39" t="str">
        <f>IF(O$1&gt;$AE$1,"-",IFERROR(IF(DATEDIF('Base de données'!$A176,O$1,"d")&lt;&gt;0,"",'Base de données'!$B176),""))</f>
        <v/>
      </c>
      <c r="P176" s="39" t="str">
        <f>IF(P$1&gt;$AE$1,"-",IFERROR(IF(DATEDIF('Base de données'!$A176,P$1,"d")&lt;&gt;0,"",'Base de données'!$B176),""))</f>
        <v/>
      </c>
      <c r="Q176" s="39" t="str">
        <f>IF(Q$1&gt;$AE$1,"-",IFERROR(IF(DATEDIF('Base de données'!$A176,Q$1,"d")&lt;&gt;0,"",'Base de données'!$B176),""))</f>
        <v/>
      </c>
      <c r="R176" s="39" t="str">
        <f>IF(R$1&gt;$AE$1,"-",IFERROR(IF(DATEDIF('Base de données'!$A176,R$1,"d")&lt;&gt;0,"",'Base de données'!$B176),""))</f>
        <v/>
      </c>
      <c r="S176" s="39" t="str">
        <f>IF(S$1&gt;$AE$1,"-",IFERROR(IF(DATEDIF('Base de données'!$A176,S$1,"d")&lt;&gt;0,"",'Base de données'!$B176),""))</f>
        <v/>
      </c>
      <c r="T176" s="39" t="str">
        <f>IF(T$1&gt;$AE$1,"-",IFERROR(IF(DATEDIF('Base de données'!$A176,T$1,"d")&lt;&gt;0,"",'Base de données'!$B176),""))</f>
        <v/>
      </c>
      <c r="U176" s="39" t="str">
        <f>IF(U$1&gt;$AE$1,"-",IFERROR(IF(DATEDIF('Base de données'!$A176,U$1,"d")&lt;&gt;0,"",'Base de données'!$B176),""))</f>
        <v/>
      </c>
      <c r="V176" s="39" t="str">
        <f>IF(V$1&gt;$AE$1,"-",IFERROR(IF(DATEDIF('Base de données'!$A176,V$1,"d")&lt;&gt;0,"",'Base de données'!$B176),""))</f>
        <v/>
      </c>
      <c r="W176" s="34"/>
      <c r="X176" s="30" t="str">
        <f>'Base de données'!$C176&amp;" "&amp;'Base de données'!$D176</f>
        <v>Leroux Maggie</v>
      </c>
      <c r="Y176" s="31">
        <f>COUNTIF('Base de données'!$B:$B,'Base de données'!$B176)</f>
        <v>12</v>
      </c>
      <c r="AA176" s="87" cm="1">
        <f t="array" aca="1" ref="AA176" ca="1">INDIRECT("'Base de données'!A" &amp; ROW(Y176))</f>
        <v>45658</v>
      </c>
      <c r="AB176" s="51" t="str" cm="1">
        <f t="array" aca="1" ref="AB176" ca="1">INDIRECT("'Base de données'!B" &amp; ROW(Z176))</f>
        <v>R0EWQ</v>
      </c>
    </row>
    <row r="177" spans="1:28" x14ac:dyDescent="0.3">
      <c r="A177" s="41" t="str">
        <f ca="1">IF(IF(AND($B177&lt;&gt;"-",$B177=$E177),"Entrée et sortie","-")="Entrée et sortie",'Base de données'!$B177,"-")</f>
        <v>-</v>
      </c>
      <c r="B177" s="41" t="str">
        <f t="shared" ca="1" si="11"/>
        <v>-</v>
      </c>
      <c r="C177" s="41" t="str">
        <f t="shared" ca="1" si="12"/>
        <v>-</v>
      </c>
      <c r="D177" s="41" t="str">
        <f>IF($F177="sortie en cours d'année",'Base de données'!$B177,"-")</f>
        <v>-</v>
      </c>
      <c r="E177" s="41" t="str">
        <f>IF($H177="entrée en cours d'année",'Base de données'!$B177,"-")</f>
        <v>-</v>
      </c>
      <c r="F177" s="37" t="str">
        <f t="shared" si="9"/>
        <v/>
      </c>
      <c r="G177" s="37" t="str">
        <f>IF($J177="mouvement",_xlfn.XLOOKUP('Base de données'!$B177,$V:$V,$V:$V,0),"")</f>
        <v/>
      </c>
      <c r="H177" s="37" t="str">
        <f t="shared" si="10"/>
        <v/>
      </c>
      <c r="I177" s="37" t="str">
        <f>IF($J177="mouvement",_xlfn.XLOOKUP('Base de données'!$B177,$K:$K,$K:$K,0),"")</f>
        <v/>
      </c>
      <c r="J177" s="38" t="str">
        <f>IF(AND(Y177&lt;&gt;MAX(Y:Y),COUNTIF(K177:V177,'Base de données'!$B177)&gt;0),"mouvement","")</f>
        <v/>
      </c>
      <c r="K177" s="39" t="str">
        <f>IF(K$1&gt;$AE$1,"-",IFERROR(IF(DATEDIF('Base de données'!$A177,K$1,"d")&lt;&gt;0,"",'Base de données'!$B177),""))</f>
        <v>EIWAR</v>
      </c>
      <c r="L177" s="39" t="str">
        <f>IF(L$1&gt;$AE$1,"-",IFERROR(IF(DATEDIF('Base de données'!$A177,L$1,"d")&lt;&gt;0,"",'Base de données'!$B177),""))</f>
        <v/>
      </c>
      <c r="M177" s="39" t="str">
        <f>IF(M$1&gt;$AE$1,"-",IFERROR(IF(DATEDIF('Base de données'!$A177,M$1,"d")&lt;&gt;0,"",'Base de données'!$B177),""))</f>
        <v/>
      </c>
      <c r="N177" s="39" t="str">
        <f>IF(N$1&gt;$AE$1,"-",IFERROR(IF(DATEDIF('Base de données'!$A177,N$1,"d")&lt;&gt;0,"",'Base de données'!$B177),""))</f>
        <v/>
      </c>
      <c r="O177" s="39" t="str">
        <f>IF(O$1&gt;$AE$1,"-",IFERROR(IF(DATEDIF('Base de données'!$A177,O$1,"d")&lt;&gt;0,"",'Base de données'!$B177),""))</f>
        <v/>
      </c>
      <c r="P177" s="39" t="str">
        <f>IF(P$1&gt;$AE$1,"-",IFERROR(IF(DATEDIF('Base de données'!$A177,P$1,"d")&lt;&gt;0,"",'Base de données'!$B177),""))</f>
        <v/>
      </c>
      <c r="Q177" s="39" t="str">
        <f>IF(Q$1&gt;$AE$1,"-",IFERROR(IF(DATEDIF('Base de données'!$A177,Q$1,"d")&lt;&gt;0,"",'Base de données'!$B177),""))</f>
        <v/>
      </c>
      <c r="R177" s="39" t="str">
        <f>IF(R$1&gt;$AE$1,"-",IFERROR(IF(DATEDIF('Base de données'!$A177,R$1,"d")&lt;&gt;0,"",'Base de données'!$B177),""))</f>
        <v/>
      </c>
      <c r="S177" s="39" t="str">
        <f>IF(S$1&gt;$AE$1,"-",IFERROR(IF(DATEDIF('Base de données'!$A177,S$1,"d")&lt;&gt;0,"",'Base de données'!$B177),""))</f>
        <v/>
      </c>
      <c r="T177" s="39" t="str">
        <f>IF(T$1&gt;$AE$1,"-",IFERROR(IF(DATEDIF('Base de données'!$A177,T$1,"d")&lt;&gt;0,"",'Base de données'!$B177),""))</f>
        <v/>
      </c>
      <c r="U177" s="39" t="str">
        <f>IF(U$1&gt;$AE$1,"-",IFERROR(IF(DATEDIF('Base de données'!$A177,U$1,"d")&lt;&gt;0,"",'Base de données'!$B177),""))</f>
        <v/>
      </c>
      <c r="V177" s="39" t="str">
        <f>IF(V$1&gt;$AE$1,"-",IFERROR(IF(DATEDIF('Base de données'!$A177,V$1,"d")&lt;&gt;0,"",'Base de données'!$B177),""))</f>
        <v/>
      </c>
      <c r="W177" s="34"/>
      <c r="X177" s="30" t="str">
        <f>'Base de données'!$C177&amp;" "&amp;'Base de données'!$D177</f>
        <v>Paul Lucas</v>
      </c>
      <c r="Y177" s="31">
        <f>COUNTIF('Base de données'!$B:$B,'Base de données'!$B177)</f>
        <v>12</v>
      </c>
      <c r="AA177" s="87" cm="1">
        <f t="array" aca="1" ref="AA177" ca="1">INDIRECT("'Base de données'!A" &amp; ROW(Y177))</f>
        <v>45658</v>
      </c>
      <c r="AB177" s="51" t="str" cm="1">
        <f t="array" aca="1" ref="AB177" ca="1">INDIRECT("'Base de données'!B" &amp; ROW(Z177))</f>
        <v>EIWAR</v>
      </c>
    </row>
    <row r="178" spans="1:28" x14ac:dyDescent="0.3">
      <c r="A178" s="41" t="str">
        <f ca="1">IF(IF(AND($B178&lt;&gt;"-",$B178=$E178),"Entrée et sortie","-")="Entrée et sortie",'Base de données'!$B178,"-")</f>
        <v>-</v>
      </c>
      <c r="B178" s="41" t="str">
        <f t="shared" ca="1" si="11"/>
        <v>-</v>
      </c>
      <c r="C178" s="41" t="str">
        <f t="shared" ca="1" si="12"/>
        <v>-</v>
      </c>
      <c r="D178" s="41" t="str">
        <f>IF($F178="sortie en cours d'année",'Base de données'!$B178,"-")</f>
        <v>-</v>
      </c>
      <c r="E178" s="41" t="str">
        <f>IF($H178="entrée en cours d'année",'Base de données'!$B178,"-")</f>
        <v>-</v>
      </c>
      <c r="F178" s="37" t="str">
        <f t="shared" si="9"/>
        <v/>
      </c>
      <c r="G178" s="37" t="str">
        <f>IF($J178="mouvement",_xlfn.XLOOKUP('Base de données'!$B178,$V:$V,$V:$V,0),"")</f>
        <v/>
      </c>
      <c r="H178" s="37" t="str">
        <f t="shared" si="10"/>
        <v/>
      </c>
      <c r="I178" s="37" t="str">
        <f>IF($J178="mouvement",_xlfn.XLOOKUP('Base de données'!$B178,$K:$K,$K:$K,0),"")</f>
        <v/>
      </c>
      <c r="J178" s="38" t="str">
        <f>IF(AND(Y178&lt;&gt;MAX(Y:Y),COUNTIF(K178:V178,'Base de données'!$B178)&gt;0),"mouvement","")</f>
        <v/>
      </c>
      <c r="K178" s="39" t="str">
        <f>IF(K$1&gt;$AE$1,"-",IFERROR(IF(DATEDIF('Base de données'!$A178,K$1,"d")&lt;&gt;0,"",'Base de données'!$B178),""))</f>
        <v>DBD40</v>
      </c>
      <c r="L178" s="39" t="str">
        <f>IF(L$1&gt;$AE$1,"-",IFERROR(IF(DATEDIF('Base de données'!$A178,L$1,"d")&lt;&gt;0,"",'Base de données'!$B178),""))</f>
        <v/>
      </c>
      <c r="M178" s="39" t="str">
        <f>IF(M$1&gt;$AE$1,"-",IFERROR(IF(DATEDIF('Base de données'!$A178,M$1,"d")&lt;&gt;0,"",'Base de données'!$B178),""))</f>
        <v/>
      </c>
      <c r="N178" s="39" t="str">
        <f>IF(N$1&gt;$AE$1,"-",IFERROR(IF(DATEDIF('Base de données'!$A178,N$1,"d")&lt;&gt;0,"",'Base de données'!$B178),""))</f>
        <v/>
      </c>
      <c r="O178" s="39" t="str">
        <f>IF(O$1&gt;$AE$1,"-",IFERROR(IF(DATEDIF('Base de données'!$A178,O$1,"d")&lt;&gt;0,"",'Base de données'!$B178),""))</f>
        <v/>
      </c>
      <c r="P178" s="39" t="str">
        <f>IF(P$1&gt;$AE$1,"-",IFERROR(IF(DATEDIF('Base de données'!$A178,P$1,"d")&lt;&gt;0,"",'Base de données'!$B178),""))</f>
        <v/>
      </c>
      <c r="Q178" s="39" t="str">
        <f>IF(Q$1&gt;$AE$1,"-",IFERROR(IF(DATEDIF('Base de données'!$A178,Q$1,"d")&lt;&gt;0,"",'Base de données'!$B178),""))</f>
        <v/>
      </c>
      <c r="R178" s="39" t="str">
        <f>IF(R$1&gt;$AE$1,"-",IFERROR(IF(DATEDIF('Base de données'!$A178,R$1,"d")&lt;&gt;0,"",'Base de données'!$B178),""))</f>
        <v/>
      </c>
      <c r="S178" s="39" t="str">
        <f>IF(S$1&gt;$AE$1,"-",IFERROR(IF(DATEDIF('Base de données'!$A178,S$1,"d")&lt;&gt;0,"",'Base de données'!$B178),""))</f>
        <v/>
      </c>
      <c r="T178" s="39" t="str">
        <f>IF(T$1&gt;$AE$1,"-",IFERROR(IF(DATEDIF('Base de données'!$A178,T$1,"d")&lt;&gt;0,"",'Base de données'!$B178),""))</f>
        <v/>
      </c>
      <c r="U178" s="39" t="str">
        <f>IF(U$1&gt;$AE$1,"-",IFERROR(IF(DATEDIF('Base de données'!$A178,U$1,"d")&lt;&gt;0,"",'Base de données'!$B178),""))</f>
        <v/>
      </c>
      <c r="V178" s="39" t="str">
        <f>IF(V$1&gt;$AE$1,"-",IFERROR(IF(DATEDIF('Base de données'!$A178,V$1,"d")&lt;&gt;0,"",'Base de données'!$B178),""))</f>
        <v/>
      </c>
      <c r="W178" s="34"/>
      <c r="X178" s="30" t="str">
        <f>'Base de données'!$C178&amp;" "&amp;'Base de données'!$D178</f>
        <v>Maillet Adèle</v>
      </c>
      <c r="Y178" s="31">
        <f>COUNTIF('Base de données'!$B:$B,'Base de données'!$B178)</f>
        <v>12</v>
      </c>
      <c r="AA178" s="87" cm="1">
        <f t="array" aca="1" ref="AA178" ca="1">INDIRECT("'Base de données'!A" &amp; ROW(Y178))</f>
        <v>45658</v>
      </c>
      <c r="AB178" s="51" t="str" cm="1">
        <f t="array" aca="1" ref="AB178" ca="1">INDIRECT("'Base de données'!B" &amp; ROW(Z178))</f>
        <v>DBD40</v>
      </c>
    </row>
    <row r="179" spans="1:28" x14ac:dyDescent="0.3">
      <c r="A179" s="41" t="str">
        <f ca="1">IF(IF(AND($B179&lt;&gt;"-",$B179=$E179),"Entrée et sortie","-")="Entrée et sortie",'Base de données'!$B179,"-")</f>
        <v>-</v>
      </c>
      <c r="B179" s="41" t="str">
        <f t="shared" ca="1" si="11"/>
        <v>-</v>
      </c>
      <c r="C179" s="41" t="str">
        <f t="shared" ca="1" si="12"/>
        <v>-</v>
      </c>
      <c r="D179" s="41" t="str">
        <f>IF($F179="sortie en cours d'année",'Base de données'!$B179,"-")</f>
        <v>-</v>
      </c>
      <c r="E179" s="41" t="str">
        <f>IF($H179="entrée en cours d'année",'Base de données'!$B179,"-")</f>
        <v>-</v>
      </c>
      <c r="F179" s="37" t="str">
        <f t="shared" si="9"/>
        <v/>
      </c>
      <c r="G179" s="37" t="str">
        <f>IF($J179="mouvement",_xlfn.XLOOKUP('Base de données'!$B179,$V:$V,$V:$V,0),"")</f>
        <v/>
      </c>
      <c r="H179" s="37" t="str">
        <f t="shared" si="10"/>
        <v/>
      </c>
      <c r="I179" s="37" t="str">
        <f>IF($J179="mouvement",_xlfn.XLOOKUP('Base de données'!$B179,$K:$K,$K:$K,0),"")</f>
        <v/>
      </c>
      <c r="J179" s="38" t="str">
        <f>IF(AND(Y179&lt;&gt;MAX(Y:Y),COUNTIF(K179:V179,'Base de données'!$B179)&gt;0),"mouvement","")</f>
        <v/>
      </c>
      <c r="K179" s="39" t="str">
        <f>IF(K$1&gt;$AE$1,"-",IFERROR(IF(DATEDIF('Base de données'!$A179,K$1,"d")&lt;&gt;0,"",'Base de données'!$B179),""))</f>
        <v>0M06O</v>
      </c>
      <c r="L179" s="39" t="str">
        <f>IF(L$1&gt;$AE$1,"-",IFERROR(IF(DATEDIF('Base de données'!$A179,L$1,"d")&lt;&gt;0,"",'Base de données'!$B179),""))</f>
        <v/>
      </c>
      <c r="M179" s="39" t="str">
        <f>IF(M$1&gt;$AE$1,"-",IFERROR(IF(DATEDIF('Base de données'!$A179,M$1,"d")&lt;&gt;0,"",'Base de données'!$B179),""))</f>
        <v/>
      </c>
      <c r="N179" s="39" t="str">
        <f>IF(N$1&gt;$AE$1,"-",IFERROR(IF(DATEDIF('Base de données'!$A179,N$1,"d")&lt;&gt;0,"",'Base de données'!$B179),""))</f>
        <v/>
      </c>
      <c r="O179" s="39" t="str">
        <f>IF(O$1&gt;$AE$1,"-",IFERROR(IF(DATEDIF('Base de données'!$A179,O$1,"d")&lt;&gt;0,"",'Base de données'!$B179),""))</f>
        <v/>
      </c>
      <c r="P179" s="39" t="str">
        <f>IF(P$1&gt;$AE$1,"-",IFERROR(IF(DATEDIF('Base de données'!$A179,P$1,"d")&lt;&gt;0,"",'Base de données'!$B179),""))</f>
        <v/>
      </c>
      <c r="Q179" s="39" t="str">
        <f>IF(Q$1&gt;$AE$1,"-",IFERROR(IF(DATEDIF('Base de données'!$A179,Q$1,"d")&lt;&gt;0,"",'Base de données'!$B179),""))</f>
        <v/>
      </c>
      <c r="R179" s="39" t="str">
        <f>IF(R$1&gt;$AE$1,"-",IFERROR(IF(DATEDIF('Base de données'!$A179,R$1,"d")&lt;&gt;0,"",'Base de données'!$B179),""))</f>
        <v/>
      </c>
      <c r="S179" s="39" t="str">
        <f>IF(S$1&gt;$AE$1,"-",IFERROR(IF(DATEDIF('Base de données'!$A179,S$1,"d")&lt;&gt;0,"",'Base de données'!$B179),""))</f>
        <v/>
      </c>
      <c r="T179" s="39" t="str">
        <f>IF(T$1&gt;$AE$1,"-",IFERROR(IF(DATEDIF('Base de données'!$A179,T$1,"d")&lt;&gt;0,"",'Base de données'!$B179),""))</f>
        <v/>
      </c>
      <c r="U179" s="39" t="str">
        <f>IF(U$1&gt;$AE$1,"-",IFERROR(IF(DATEDIF('Base de données'!$A179,U$1,"d")&lt;&gt;0,"",'Base de données'!$B179),""))</f>
        <v/>
      </c>
      <c r="V179" s="39" t="str">
        <f>IF(V$1&gt;$AE$1,"-",IFERROR(IF(DATEDIF('Base de données'!$A179,V$1,"d")&lt;&gt;0,"",'Base de données'!$B179),""))</f>
        <v/>
      </c>
      <c r="W179" s="34"/>
      <c r="X179" s="30" t="str">
        <f>'Base de données'!$C179&amp;" "&amp;'Base de données'!$D179</f>
        <v>Daniel Lorraine</v>
      </c>
      <c r="Y179" s="31">
        <f>COUNTIF('Base de données'!$B:$B,'Base de données'!$B179)</f>
        <v>12</v>
      </c>
      <c r="AA179" s="87" cm="1">
        <f t="array" aca="1" ref="AA179" ca="1">INDIRECT("'Base de données'!A" &amp; ROW(Y179))</f>
        <v>45658</v>
      </c>
      <c r="AB179" s="51" t="str" cm="1">
        <f t="array" aca="1" ref="AB179" ca="1">INDIRECT("'Base de données'!B" &amp; ROW(Z179))</f>
        <v>0M06O</v>
      </c>
    </row>
    <row r="180" spans="1:28" x14ac:dyDescent="0.3">
      <c r="A180" s="41" t="str">
        <f ca="1">IF(IF(AND($B180&lt;&gt;"-",$B180=$E180),"Entrée et sortie","-")="Entrée et sortie",'Base de données'!$B180,"-")</f>
        <v>-</v>
      </c>
      <c r="B180" s="41" t="str">
        <f t="shared" ca="1" si="11"/>
        <v>IGIZ6</v>
      </c>
      <c r="C180" s="41" t="str">
        <f t="shared" ca="1" si="12"/>
        <v>IGIZ6</v>
      </c>
      <c r="D180" s="41" t="str">
        <f>IF($F180="sortie en cours d'année",'Base de données'!$B180,"-")</f>
        <v>IGIZ6</v>
      </c>
      <c r="E180" s="41" t="str">
        <f>IF($H180="entrée en cours d'année",'Base de données'!$B180,"-")</f>
        <v>-</v>
      </c>
      <c r="F180" s="37" t="str">
        <f t="shared" si="9"/>
        <v>sortie en cours d'année</v>
      </c>
      <c r="G180" s="37">
        <f>IF($J180="mouvement",_xlfn.XLOOKUP('Base de données'!$B180,$V:$V,$V:$V,0),"")</f>
        <v>0</v>
      </c>
      <c r="H180" s="37" t="str">
        <f t="shared" si="10"/>
        <v/>
      </c>
      <c r="I180" s="37" t="str">
        <f>IF($J180="mouvement",_xlfn.XLOOKUP('Base de données'!$B180,$K:$K,$K:$K,0),"")</f>
        <v>IGIZ6</v>
      </c>
      <c r="J180" s="38" t="str">
        <f>IF(AND(Y180&lt;&gt;MAX(Y:Y),COUNTIF(K180:V180,'Base de données'!$B180)&gt;0),"mouvement","")</f>
        <v>mouvement</v>
      </c>
      <c r="K180" s="39" t="str">
        <f>IF(K$1&gt;$AE$1,"-",IFERROR(IF(DATEDIF('Base de données'!$A180,K$1,"d")&lt;&gt;0,"",'Base de données'!$B180),""))</f>
        <v>IGIZ6</v>
      </c>
      <c r="L180" s="39" t="str">
        <f>IF(L$1&gt;$AE$1,"-",IFERROR(IF(DATEDIF('Base de données'!$A180,L$1,"d")&lt;&gt;0,"",'Base de données'!$B180),""))</f>
        <v/>
      </c>
      <c r="M180" s="39" t="str">
        <f>IF(M$1&gt;$AE$1,"-",IFERROR(IF(DATEDIF('Base de données'!$A180,M$1,"d")&lt;&gt;0,"",'Base de données'!$B180),""))</f>
        <v/>
      </c>
      <c r="N180" s="39" t="str">
        <f>IF(N$1&gt;$AE$1,"-",IFERROR(IF(DATEDIF('Base de données'!$A180,N$1,"d")&lt;&gt;0,"",'Base de données'!$B180),""))</f>
        <v/>
      </c>
      <c r="O180" s="39" t="str">
        <f>IF(O$1&gt;$AE$1,"-",IFERROR(IF(DATEDIF('Base de données'!$A180,O$1,"d")&lt;&gt;0,"",'Base de données'!$B180),""))</f>
        <v/>
      </c>
      <c r="P180" s="39" t="str">
        <f>IF(P$1&gt;$AE$1,"-",IFERROR(IF(DATEDIF('Base de données'!$A180,P$1,"d")&lt;&gt;0,"",'Base de données'!$B180),""))</f>
        <v/>
      </c>
      <c r="Q180" s="39" t="str">
        <f>IF(Q$1&gt;$AE$1,"-",IFERROR(IF(DATEDIF('Base de données'!$A180,Q$1,"d")&lt;&gt;0,"",'Base de données'!$B180),""))</f>
        <v/>
      </c>
      <c r="R180" s="39" t="str">
        <f>IF(R$1&gt;$AE$1,"-",IFERROR(IF(DATEDIF('Base de données'!$A180,R$1,"d")&lt;&gt;0,"",'Base de données'!$B180),""))</f>
        <v/>
      </c>
      <c r="S180" s="39" t="str">
        <f>IF(S$1&gt;$AE$1,"-",IFERROR(IF(DATEDIF('Base de données'!$A180,S$1,"d")&lt;&gt;0,"",'Base de données'!$B180),""))</f>
        <v/>
      </c>
      <c r="T180" s="39" t="str">
        <f>IF(T$1&gt;$AE$1,"-",IFERROR(IF(DATEDIF('Base de données'!$A180,T$1,"d")&lt;&gt;0,"",'Base de données'!$B180),""))</f>
        <v/>
      </c>
      <c r="U180" s="39" t="str">
        <f>IF(U$1&gt;$AE$1,"-",IFERROR(IF(DATEDIF('Base de données'!$A180,U$1,"d")&lt;&gt;0,"",'Base de données'!$B180),""))</f>
        <v/>
      </c>
      <c r="V180" s="39" t="str">
        <f>IF(V$1&gt;$AE$1,"-",IFERROR(IF(DATEDIF('Base de données'!$A180,V$1,"d")&lt;&gt;0,"",'Base de données'!$B180),""))</f>
        <v/>
      </c>
      <c r="W180" s="34"/>
      <c r="X180" s="30" t="str">
        <f>'Base de données'!$C180&amp;" "&amp;'Base de données'!$D180</f>
        <v>Delaunay Denis</v>
      </c>
      <c r="Y180" s="31">
        <f>COUNTIF('Base de données'!$B:$B,'Base de données'!$B180)</f>
        <v>2</v>
      </c>
      <c r="AA180" s="87" cm="1">
        <f t="array" aca="1" ref="AA180" ca="1">INDIRECT("'Base de données'!A" &amp; ROW(Y180))</f>
        <v>45658</v>
      </c>
      <c r="AB180" s="51" t="str" cm="1">
        <f t="array" aca="1" ref="AB180" ca="1">INDIRECT("'Base de données'!B" &amp; ROW(Z180))</f>
        <v>IGIZ6</v>
      </c>
    </row>
    <row r="181" spans="1:28" x14ac:dyDescent="0.3">
      <c r="A181" s="41" t="str">
        <f ca="1">IF(IF(AND($B181&lt;&gt;"-",$B181=$E181),"Entrée et sortie","-")="Entrée et sortie",'Base de données'!$B181,"-")</f>
        <v>-</v>
      </c>
      <c r="B181" s="41" t="str">
        <f t="shared" ca="1" si="11"/>
        <v>B7BI1</v>
      </c>
      <c r="C181" s="41" t="str">
        <f t="shared" ca="1" si="12"/>
        <v>B7BI1</v>
      </c>
      <c r="D181" s="41" t="str">
        <f>IF($F181="sortie en cours d'année",'Base de données'!$B181,"-")</f>
        <v>B7BI1</v>
      </c>
      <c r="E181" s="41" t="str">
        <f>IF($H181="entrée en cours d'année",'Base de données'!$B181,"-")</f>
        <v>-</v>
      </c>
      <c r="F181" s="37" t="str">
        <f t="shared" si="9"/>
        <v>sortie en cours d'année</v>
      </c>
      <c r="G181" s="37">
        <f>IF($J181="mouvement",_xlfn.XLOOKUP('Base de données'!$B181,$V:$V,$V:$V,0),"")</f>
        <v>0</v>
      </c>
      <c r="H181" s="37" t="str">
        <f t="shared" si="10"/>
        <v/>
      </c>
      <c r="I181" s="37" t="str">
        <f>IF($J181="mouvement",_xlfn.XLOOKUP('Base de données'!$B181,$K:$K,$K:$K,0),"")</f>
        <v>B7BI1</v>
      </c>
      <c r="J181" s="38" t="str">
        <f>IF(AND(Y181&lt;&gt;MAX(Y:Y),COUNTIF(K181:V181,'Base de données'!$B181)&gt;0),"mouvement","")</f>
        <v>mouvement</v>
      </c>
      <c r="K181" s="39" t="str">
        <f>IF(K$1&gt;$AE$1,"-",IFERROR(IF(DATEDIF('Base de données'!$A181,K$1,"d")&lt;&gt;0,"",'Base de données'!$B181),""))</f>
        <v>B7BI1</v>
      </c>
      <c r="L181" s="39" t="str">
        <f>IF(L$1&gt;$AE$1,"-",IFERROR(IF(DATEDIF('Base de données'!$A181,L$1,"d")&lt;&gt;0,"",'Base de données'!$B181),""))</f>
        <v/>
      </c>
      <c r="M181" s="39" t="str">
        <f>IF(M$1&gt;$AE$1,"-",IFERROR(IF(DATEDIF('Base de données'!$A181,M$1,"d")&lt;&gt;0,"",'Base de données'!$B181),""))</f>
        <v/>
      </c>
      <c r="N181" s="39" t="str">
        <f>IF(N$1&gt;$AE$1,"-",IFERROR(IF(DATEDIF('Base de données'!$A181,N$1,"d")&lt;&gt;0,"",'Base de données'!$B181),""))</f>
        <v/>
      </c>
      <c r="O181" s="39" t="str">
        <f>IF(O$1&gt;$AE$1,"-",IFERROR(IF(DATEDIF('Base de données'!$A181,O$1,"d")&lt;&gt;0,"",'Base de données'!$B181),""))</f>
        <v/>
      </c>
      <c r="P181" s="39" t="str">
        <f>IF(P$1&gt;$AE$1,"-",IFERROR(IF(DATEDIF('Base de données'!$A181,P$1,"d")&lt;&gt;0,"",'Base de données'!$B181),""))</f>
        <v/>
      </c>
      <c r="Q181" s="39" t="str">
        <f>IF(Q$1&gt;$AE$1,"-",IFERROR(IF(DATEDIF('Base de données'!$A181,Q$1,"d")&lt;&gt;0,"",'Base de données'!$B181),""))</f>
        <v/>
      </c>
      <c r="R181" s="39" t="str">
        <f>IF(R$1&gt;$AE$1,"-",IFERROR(IF(DATEDIF('Base de données'!$A181,R$1,"d")&lt;&gt;0,"",'Base de données'!$B181),""))</f>
        <v/>
      </c>
      <c r="S181" s="39" t="str">
        <f>IF(S$1&gt;$AE$1,"-",IFERROR(IF(DATEDIF('Base de données'!$A181,S$1,"d")&lt;&gt;0,"",'Base de données'!$B181),""))</f>
        <v/>
      </c>
      <c r="T181" s="39" t="str">
        <f>IF(T$1&gt;$AE$1,"-",IFERROR(IF(DATEDIF('Base de données'!$A181,T$1,"d")&lt;&gt;0,"",'Base de données'!$B181),""))</f>
        <v/>
      </c>
      <c r="U181" s="39" t="str">
        <f>IF(U$1&gt;$AE$1,"-",IFERROR(IF(DATEDIF('Base de données'!$A181,U$1,"d")&lt;&gt;0,"",'Base de données'!$B181),""))</f>
        <v/>
      </c>
      <c r="V181" s="39" t="str">
        <f>IF(V$1&gt;$AE$1,"-",IFERROR(IF(DATEDIF('Base de données'!$A181,V$1,"d")&lt;&gt;0,"",'Base de données'!$B181),""))</f>
        <v/>
      </c>
      <c r="W181" s="34"/>
      <c r="X181" s="30" t="str">
        <f>'Base de données'!$C181&amp;" "&amp;'Base de données'!$D181</f>
        <v>Petitjean Jacqueline</v>
      </c>
      <c r="Y181" s="31">
        <f>COUNTIF('Base de données'!$B:$B,'Base de données'!$B181)</f>
        <v>10</v>
      </c>
      <c r="AA181" s="87" cm="1">
        <f t="array" aca="1" ref="AA181" ca="1">INDIRECT("'Base de données'!A" &amp; ROW(Y181))</f>
        <v>45658</v>
      </c>
      <c r="AB181" s="51" t="str" cm="1">
        <f t="array" aca="1" ref="AB181" ca="1">INDIRECT("'Base de données'!B" &amp; ROW(Z181))</f>
        <v>B7BI1</v>
      </c>
    </row>
    <row r="182" spans="1:28" x14ac:dyDescent="0.3">
      <c r="A182" s="41" t="str">
        <f ca="1">IF(IF(AND($B182&lt;&gt;"-",$B182=$E182),"Entrée et sortie","-")="Entrée et sortie",'Base de données'!$B182,"-")</f>
        <v>-</v>
      </c>
      <c r="B182" s="41" t="str">
        <f t="shared" ca="1" si="11"/>
        <v>-</v>
      </c>
      <c r="C182" s="41" t="str">
        <f t="shared" ca="1" si="12"/>
        <v>-</v>
      </c>
      <c r="D182" s="41" t="str">
        <f>IF($F182="sortie en cours d'année",'Base de données'!$B182,"-")</f>
        <v>-</v>
      </c>
      <c r="E182" s="41" t="str">
        <f>IF($H182="entrée en cours d'année",'Base de données'!$B182,"-")</f>
        <v>-</v>
      </c>
      <c r="F182" s="37" t="str">
        <f t="shared" si="9"/>
        <v/>
      </c>
      <c r="G182" s="37" t="str">
        <f>IF($J182="mouvement",_xlfn.XLOOKUP('Base de données'!$B182,$V:$V,$V:$V,0),"")</f>
        <v/>
      </c>
      <c r="H182" s="37" t="str">
        <f t="shared" si="10"/>
        <v/>
      </c>
      <c r="I182" s="37" t="str">
        <f>IF($J182="mouvement",_xlfn.XLOOKUP('Base de données'!$B182,$K:$K,$K:$K,0),"")</f>
        <v/>
      </c>
      <c r="J182" s="38" t="str">
        <f>IF(AND(Y182&lt;&gt;MAX(Y:Y),COUNTIF(K182:V182,'Base de données'!$B182)&gt;0),"mouvement","")</f>
        <v/>
      </c>
      <c r="K182" s="39" t="str">
        <f>IF(K$1&gt;$AE$1,"-",IFERROR(IF(DATEDIF('Base de données'!$A182,K$1,"d")&lt;&gt;0,"",'Base de données'!$B182),""))</f>
        <v>YKKN2</v>
      </c>
      <c r="L182" s="39" t="str">
        <f>IF(L$1&gt;$AE$1,"-",IFERROR(IF(DATEDIF('Base de données'!$A182,L$1,"d")&lt;&gt;0,"",'Base de données'!$B182),""))</f>
        <v/>
      </c>
      <c r="M182" s="39" t="str">
        <f>IF(M$1&gt;$AE$1,"-",IFERROR(IF(DATEDIF('Base de données'!$A182,M$1,"d")&lt;&gt;0,"",'Base de données'!$B182),""))</f>
        <v/>
      </c>
      <c r="N182" s="39" t="str">
        <f>IF(N$1&gt;$AE$1,"-",IFERROR(IF(DATEDIF('Base de données'!$A182,N$1,"d")&lt;&gt;0,"",'Base de données'!$B182),""))</f>
        <v/>
      </c>
      <c r="O182" s="39" t="str">
        <f>IF(O$1&gt;$AE$1,"-",IFERROR(IF(DATEDIF('Base de données'!$A182,O$1,"d")&lt;&gt;0,"",'Base de données'!$B182),""))</f>
        <v/>
      </c>
      <c r="P182" s="39" t="str">
        <f>IF(P$1&gt;$AE$1,"-",IFERROR(IF(DATEDIF('Base de données'!$A182,P$1,"d")&lt;&gt;0,"",'Base de données'!$B182),""))</f>
        <v/>
      </c>
      <c r="Q182" s="39" t="str">
        <f>IF(Q$1&gt;$AE$1,"-",IFERROR(IF(DATEDIF('Base de données'!$A182,Q$1,"d")&lt;&gt;0,"",'Base de données'!$B182),""))</f>
        <v/>
      </c>
      <c r="R182" s="39" t="str">
        <f>IF(R$1&gt;$AE$1,"-",IFERROR(IF(DATEDIF('Base de données'!$A182,R$1,"d")&lt;&gt;0,"",'Base de données'!$B182),""))</f>
        <v/>
      </c>
      <c r="S182" s="39" t="str">
        <f>IF(S$1&gt;$AE$1,"-",IFERROR(IF(DATEDIF('Base de données'!$A182,S$1,"d")&lt;&gt;0,"",'Base de données'!$B182),""))</f>
        <v/>
      </c>
      <c r="T182" s="39" t="str">
        <f>IF(T$1&gt;$AE$1,"-",IFERROR(IF(DATEDIF('Base de données'!$A182,T$1,"d")&lt;&gt;0,"",'Base de données'!$B182),""))</f>
        <v/>
      </c>
      <c r="U182" s="39" t="str">
        <f>IF(U$1&gt;$AE$1,"-",IFERROR(IF(DATEDIF('Base de données'!$A182,U$1,"d")&lt;&gt;0,"",'Base de données'!$B182),""))</f>
        <v/>
      </c>
      <c r="V182" s="39" t="str">
        <f>IF(V$1&gt;$AE$1,"-",IFERROR(IF(DATEDIF('Base de données'!$A182,V$1,"d")&lt;&gt;0,"",'Base de données'!$B182),""))</f>
        <v/>
      </c>
      <c r="W182" s="34"/>
      <c r="X182" s="30" t="str">
        <f>'Base de données'!$C182&amp;" "&amp;'Base de données'!$D182</f>
        <v>Grondin Mathilde</v>
      </c>
      <c r="Y182" s="31">
        <f>COUNTIF('Base de données'!$B:$B,'Base de données'!$B182)</f>
        <v>12</v>
      </c>
      <c r="AA182" s="87" cm="1">
        <f t="array" aca="1" ref="AA182" ca="1">INDIRECT("'Base de données'!A" &amp; ROW(Y182))</f>
        <v>45658</v>
      </c>
      <c r="AB182" s="51" t="str" cm="1">
        <f t="array" aca="1" ref="AB182" ca="1">INDIRECT("'Base de données'!B" &amp; ROW(Z182))</f>
        <v>YKKN2</v>
      </c>
    </row>
    <row r="183" spans="1:28" x14ac:dyDescent="0.3">
      <c r="A183" s="41" t="str">
        <f ca="1">IF(IF(AND($B183&lt;&gt;"-",$B183=$E183),"Entrée et sortie","-")="Entrée et sortie",'Base de données'!$B183,"-")</f>
        <v>-</v>
      </c>
      <c r="B183" s="41" t="str">
        <f t="shared" ca="1" si="11"/>
        <v>-</v>
      </c>
      <c r="C183" s="41" t="str">
        <f t="shared" ca="1" si="12"/>
        <v>-</v>
      </c>
      <c r="D183" s="41" t="str">
        <f>IF($F183="sortie en cours d'année",'Base de données'!$B183,"-")</f>
        <v>-</v>
      </c>
      <c r="E183" s="41" t="str">
        <f>IF($H183="entrée en cours d'année",'Base de données'!$B183,"-")</f>
        <v>-</v>
      </c>
      <c r="F183" s="37" t="str">
        <f t="shared" si="9"/>
        <v/>
      </c>
      <c r="G183" s="37" t="str">
        <f>IF($J183="mouvement",_xlfn.XLOOKUP('Base de données'!$B183,$V:$V,$V:$V,0),"")</f>
        <v/>
      </c>
      <c r="H183" s="37" t="str">
        <f t="shared" si="10"/>
        <v/>
      </c>
      <c r="I183" s="37" t="str">
        <f>IF($J183="mouvement",_xlfn.XLOOKUP('Base de données'!$B183,$K:$K,$K:$K,0),"")</f>
        <v/>
      </c>
      <c r="J183" s="38" t="str">
        <f>IF(AND(Y183&lt;&gt;MAX(Y:Y),COUNTIF(K183:V183,'Base de données'!$B183)&gt;0),"mouvement","")</f>
        <v/>
      </c>
      <c r="K183" s="39" t="str">
        <f>IF(K$1&gt;$AE$1,"-",IFERROR(IF(DATEDIF('Base de données'!$A183,K$1,"d")&lt;&gt;0,"",'Base de données'!$B183),""))</f>
        <v>HZUGL</v>
      </c>
      <c r="L183" s="39" t="str">
        <f>IF(L$1&gt;$AE$1,"-",IFERROR(IF(DATEDIF('Base de données'!$A183,L$1,"d")&lt;&gt;0,"",'Base de données'!$B183),""))</f>
        <v/>
      </c>
      <c r="M183" s="39" t="str">
        <f>IF(M$1&gt;$AE$1,"-",IFERROR(IF(DATEDIF('Base de données'!$A183,M$1,"d")&lt;&gt;0,"",'Base de données'!$B183),""))</f>
        <v/>
      </c>
      <c r="N183" s="39" t="str">
        <f>IF(N$1&gt;$AE$1,"-",IFERROR(IF(DATEDIF('Base de données'!$A183,N$1,"d")&lt;&gt;0,"",'Base de données'!$B183),""))</f>
        <v/>
      </c>
      <c r="O183" s="39" t="str">
        <f>IF(O$1&gt;$AE$1,"-",IFERROR(IF(DATEDIF('Base de données'!$A183,O$1,"d")&lt;&gt;0,"",'Base de données'!$B183),""))</f>
        <v/>
      </c>
      <c r="P183" s="39" t="str">
        <f>IF(P$1&gt;$AE$1,"-",IFERROR(IF(DATEDIF('Base de données'!$A183,P$1,"d")&lt;&gt;0,"",'Base de données'!$B183),""))</f>
        <v/>
      </c>
      <c r="Q183" s="39" t="str">
        <f>IF(Q$1&gt;$AE$1,"-",IFERROR(IF(DATEDIF('Base de données'!$A183,Q$1,"d")&lt;&gt;0,"",'Base de données'!$B183),""))</f>
        <v/>
      </c>
      <c r="R183" s="39" t="str">
        <f>IF(R$1&gt;$AE$1,"-",IFERROR(IF(DATEDIF('Base de données'!$A183,R$1,"d")&lt;&gt;0,"",'Base de données'!$B183),""))</f>
        <v/>
      </c>
      <c r="S183" s="39" t="str">
        <f>IF(S$1&gt;$AE$1,"-",IFERROR(IF(DATEDIF('Base de données'!$A183,S$1,"d")&lt;&gt;0,"",'Base de données'!$B183),""))</f>
        <v/>
      </c>
      <c r="T183" s="39" t="str">
        <f>IF(T$1&gt;$AE$1,"-",IFERROR(IF(DATEDIF('Base de données'!$A183,T$1,"d")&lt;&gt;0,"",'Base de données'!$B183),""))</f>
        <v/>
      </c>
      <c r="U183" s="39" t="str">
        <f>IF(U$1&gt;$AE$1,"-",IFERROR(IF(DATEDIF('Base de données'!$A183,U$1,"d")&lt;&gt;0,"",'Base de données'!$B183),""))</f>
        <v/>
      </c>
      <c r="V183" s="39" t="str">
        <f>IF(V$1&gt;$AE$1,"-",IFERROR(IF(DATEDIF('Base de données'!$A183,V$1,"d")&lt;&gt;0,"",'Base de données'!$B183),""))</f>
        <v/>
      </c>
      <c r="W183" s="34"/>
      <c r="X183" s="30" t="str">
        <f>'Base de données'!$C183&amp;" "&amp;'Base de données'!$D183</f>
        <v>Guillou William</v>
      </c>
      <c r="Y183" s="31">
        <f>COUNTIF('Base de données'!$B:$B,'Base de données'!$B183)</f>
        <v>12</v>
      </c>
      <c r="AA183" s="87" cm="1">
        <f t="array" aca="1" ref="AA183" ca="1">INDIRECT("'Base de données'!A" &amp; ROW(Y183))</f>
        <v>45658</v>
      </c>
      <c r="AB183" s="51" t="str" cm="1">
        <f t="array" aca="1" ref="AB183" ca="1">INDIRECT("'Base de données'!B" &amp; ROW(Z183))</f>
        <v>HZUGL</v>
      </c>
    </row>
    <row r="184" spans="1:28" x14ac:dyDescent="0.3">
      <c r="A184" s="41" t="str">
        <f ca="1">IF(IF(AND($B184&lt;&gt;"-",$B184=$E184),"Entrée et sortie","-")="Entrée et sortie",'Base de données'!$B184,"-")</f>
        <v>-</v>
      </c>
      <c r="B184" s="41" t="str">
        <f t="shared" ca="1" si="11"/>
        <v>-</v>
      </c>
      <c r="C184" s="41" t="str">
        <f t="shared" ca="1" si="12"/>
        <v>-</v>
      </c>
      <c r="D184" s="41" t="str">
        <f>IF($F184="sortie en cours d'année",'Base de données'!$B184,"-")</f>
        <v>-</v>
      </c>
      <c r="E184" s="41" t="str">
        <f>IF($H184="entrée en cours d'année",'Base de données'!$B184,"-")</f>
        <v>-</v>
      </c>
      <c r="F184" s="37" t="str">
        <f t="shared" si="9"/>
        <v/>
      </c>
      <c r="G184" s="37" t="str">
        <f>IF($J184="mouvement",_xlfn.XLOOKUP('Base de données'!$B184,$V:$V,$V:$V,0),"")</f>
        <v/>
      </c>
      <c r="H184" s="37" t="str">
        <f t="shared" si="10"/>
        <v/>
      </c>
      <c r="I184" s="37" t="str">
        <f>IF($J184="mouvement",_xlfn.XLOOKUP('Base de données'!$B184,$K:$K,$K:$K,0),"")</f>
        <v/>
      </c>
      <c r="J184" s="38" t="str">
        <f>IF(AND(Y184&lt;&gt;MAX(Y:Y),COUNTIF(K184:V184,'Base de données'!$B184)&gt;0),"mouvement","")</f>
        <v/>
      </c>
      <c r="K184" s="39" t="str">
        <f>IF(K$1&gt;$AE$1,"-",IFERROR(IF(DATEDIF('Base de données'!$A184,K$1,"d")&lt;&gt;0,"",'Base de données'!$B184),""))</f>
        <v>O8ZE4</v>
      </c>
      <c r="L184" s="39" t="str">
        <f>IF(L$1&gt;$AE$1,"-",IFERROR(IF(DATEDIF('Base de données'!$A184,L$1,"d")&lt;&gt;0,"",'Base de données'!$B184),""))</f>
        <v/>
      </c>
      <c r="M184" s="39" t="str">
        <f>IF(M$1&gt;$AE$1,"-",IFERROR(IF(DATEDIF('Base de données'!$A184,M$1,"d")&lt;&gt;0,"",'Base de données'!$B184),""))</f>
        <v/>
      </c>
      <c r="N184" s="39" t="str">
        <f>IF(N$1&gt;$AE$1,"-",IFERROR(IF(DATEDIF('Base de données'!$A184,N$1,"d")&lt;&gt;0,"",'Base de données'!$B184),""))</f>
        <v/>
      </c>
      <c r="O184" s="39" t="str">
        <f>IF(O$1&gt;$AE$1,"-",IFERROR(IF(DATEDIF('Base de données'!$A184,O$1,"d")&lt;&gt;0,"",'Base de données'!$B184),""))</f>
        <v/>
      </c>
      <c r="P184" s="39" t="str">
        <f>IF(P$1&gt;$AE$1,"-",IFERROR(IF(DATEDIF('Base de données'!$A184,P$1,"d")&lt;&gt;0,"",'Base de données'!$B184),""))</f>
        <v/>
      </c>
      <c r="Q184" s="39" t="str">
        <f>IF(Q$1&gt;$AE$1,"-",IFERROR(IF(DATEDIF('Base de données'!$A184,Q$1,"d")&lt;&gt;0,"",'Base de données'!$B184),""))</f>
        <v/>
      </c>
      <c r="R184" s="39" t="str">
        <f>IF(R$1&gt;$AE$1,"-",IFERROR(IF(DATEDIF('Base de données'!$A184,R$1,"d")&lt;&gt;0,"",'Base de données'!$B184),""))</f>
        <v/>
      </c>
      <c r="S184" s="39" t="str">
        <f>IF(S$1&gt;$AE$1,"-",IFERROR(IF(DATEDIF('Base de données'!$A184,S$1,"d")&lt;&gt;0,"",'Base de données'!$B184),""))</f>
        <v/>
      </c>
      <c r="T184" s="39" t="str">
        <f>IF(T$1&gt;$AE$1,"-",IFERROR(IF(DATEDIF('Base de données'!$A184,T$1,"d")&lt;&gt;0,"",'Base de données'!$B184),""))</f>
        <v/>
      </c>
      <c r="U184" s="39" t="str">
        <f>IF(U$1&gt;$AE$1,"-",IFERROR(IF(DATEDIF('Base de données'!$A184,U$1,"d")&lt;&gt;0,"",'Base de données'!$B184),""))</f>
        <v/>
      </c>
      <c r="V184" s="39" t="str">
        <f>IF(V$1&gt;$AE$1,"-",IFERROR(IF(DATEDIF('Base de données'!$A184,V$1,"d")&lt;&gt;0,"",'Base de données'!$B184),""))</f>
        <v/>
      </c>
      <c r="W184" s="34"/>
      <c r="X184" s="30" t="str">
        <f>'Base de données'!$C184&amp;" "&amp;'Base de données'!$D184</f>
        <v>Olivier Stéphanie</v>
      </c>
      <c r="Y184" s="31">
        <f>COUNTIF('Base de données'!$B:$B,'Base de données'!$B184)</f>
        <v>12</v>
      </c>
      <c r="AA184" s="87" cm="1">
        <f t="array" aca="1" ref="AA184" ca="1">INDIRECT("'Base de données'!A" &amp; ROW(Y184))</f>
        <v>45658</v>
      </c>
      <c r="AB184" s="51" t="str" cm="1">
        <f t="array" aca="1" ref="AB184" ca="1">INDIRECT("'Base de données'!B" &amp; ROW(Z184))</f>
        <v>O8ZE4</v>
      </c>
    </row>
    <row r="185" spans="1:28" x14ac:dyDescent="0.3">
      <c r="A185" s="41" t="str">
        <f ca="1">IF(IF(AND($B185&lt;&gt;"-",$B185=$E185),"Entrée et sortie","-")="Entrée et sortie",'Base de données'!$B185,"-")</f>
        <v>-</v>
      </c>
      <c r="B185" s="41" t="str">
        <f t="shared" ca="1" si="11"/>
        <v>-</v>
      </c>
      <c r="C185" s="41" t="str">
        <f t="shared" ca="1" si="12"/>
        <v>-</v>
      </c>
      <c r="D185" s="41" t="str">
        <f>IF($F185="sortie en cours d'année",'Base de données'!$B185,"-")</f>
        <v>-</v>
      </c>
      <c r="E185" s="41" t="str">
        <f>IF($H185="entrée en cours d'année",'Base de données'!$B185,"-")</f>
        <v>-</v>
      </c>
      <c r="F185" s="37" t="str">
        <f t="shared" si="9"/>
        <v/>
      </c>
      <c r="G185" s="37" t="str">
        <f>IF($J185="mouvement",_xlfn.XLOOKUP('Base de données'!$B185,$V:$V,$V:$V,0),"")</f>
        <v/>
      </c>
      <c r="H185" s="37" t="str">
        <f t="shared" si="10"/>
        <v/>
      </c>
      <c r="I185" s="37" t="str">
        <f>IF($J185="mouvement",_xlfn.XLOOKUP('Base de données'!$B185,$K:$K,$K:$K,0),"")</f>
        <v/>
      </c>
      <c r="J185" s="38" t="str">
        <f>IF(AND(Y185&lt;&gt;MAX(Y:Y),COUNTIF(K185:V185,'Base de données'!$B185)&gt;0),"mouvement","")</f>
        <v/>
      </c>
      <c r="K185" s="39" t="str">
        <f>IF(K$1&gt;$AE$1,"-",IFERROR(IF(DATEDIF('Base de données'!$A185,K$1,"d")&lt;&gt;0,"",'Base de données'!$B185),""))</f>
        <v>5RTGL</v>
      </c>
      <c r="L185" s="39" t="str">
        <f>IF(L$1&gt;$AE$1,"-",IFERROR(IF(DATEDIF('Base de données'!$A185,L$1,"d")&lt;&gt;0,"",'Base de données'!$B185),""))</f>
        <v/>
      </c>
      <c r="M185" s="39" t="str">
        <f>IF(M$1&gt;$AE$1,"-",IFERROR(IF(DATEDIF('Base de données'!$A185,M$1,"d")&lt;&gt;0,"",'Base de données'!$B185),""))</f>
        <v/>
      </c>
      <c r="N185" s="39" t="str">
        <f>IF(N$1&gt;$AE$1,"-",IFERROR(IF(DATEDIF('Base de données'!$A185,N$1,"d")&lt;&gt;0,"",'Base de données'!$B185),""))</f>
        <v/>
      </c>
      <c r="O185" s="39" t="str">
        <f>IF(O$1&gt;$AE$1,"-",IFERROR(IF(DATEDIF('Base de données'!$A185,O$1,"d")&lt;&gt;0,"",'Base de données'!$B185),""))</f>
        <v/>
      </c>
      <c r="P185" s="39" t="str">
        <f>IF(P$1&gt;$AE$1,"-",IFERROR(IF(DATEDIF('Base de données'!$A185,P$1,"d")&lt;&gt;0,"",'Base de données'!$B185),""))</f>
        <v/>
      </c>
      <c r="Q185" s="39" t="str">
        <f>IF(Q$1&gt;$AE$1,"-",IFERROR(IF(DATEDIF('Base de données'!$A185,Q$1,"d")&lt;&gt;0,"",'Base de données'!$B185),""))</f>
        <v/>
      </c>
      <c r="R185" s="39" t="str">
        <f>IF(R$1&gt;$AE$1,"-",IFERROR(IF(DATEDIF('Base de données'!$A185,R$1,"d")&lt;&gt;0,"",'Base de données'!$B185),""))</f>
        <v/>
      </c>
      <c r="S185" s="39" t="str">
        <f>IF(S$1&gt;$AE$1,"-",IFERROR(IF(DATEDIF('Base de données'!$A185,S$1,"d")&lt;&gt;0,"",'Base de données'!$B185),""))</f>
        <v/>
      </c>
      <c r="T185" s="39" t="str">
        <f>IF(T$1&gt;$AE$1,"-",IFERROR(IF(DATEDIF('Base de données'!$A185,T$1,"d")&lt;&gt;0,"",'Base de données'!$B185),""))</f>
        <v/>
      </c>
      <c r="U185" s="39" t="str">
        <f>IF(U$1&gt;$AE$1,"-",IFERROR(IF(DATEDIF('Base de données'!$A185,U$1,"d")&lt;&gt;0,"",'Base de données'!$B185),""))</f>
        <v/>
      </c>
      <c r="V185" s="39" t="str">
        <f>IF(V$1&gt;$AE$1,"-",IFERROR(IF(DATEDIF('Base de données'!$A185,V$1,"d")&lt;&gt;0,"",'Base de données'!$B185),""))</f>
        <v/>
      </c>
      <c r="W185" s="34"/>
      <c r="X185" s="30" t="str">
        <f>'Base de données'!$C185&amp;" "&amp;'Base de données'!$D185</f>
        <v>Joubert Étienne</v>
      </c>
      <c r="Y185" s="31">
        <f>COUNTIF('Base de données'!$B:$B,'Base de données'!$B185)</f>
        <v>12</v>
      </c>
      <c r="AA185" s="87" cm="1">
        <f t="array" aca="1" ref="AA185" ca="1">INDIRECT("'Base de données'!A" &amp; ROW(Y185))</f>
        <v>45658</v>
      </c>
      <c r="AB185" s="51" t="str" cm="1">
        <f t="array" aca="1" ref="AB185" ca="1">INDIRECT("'Base de données'!B" &amp; ROW(Z185))</f>
        <v>5RTGL</v>
      </c>
    </row>
    <row r="186" spans="1:28" x14ac:dyDescent="0.3">
      <c r="A186" s="41" t="str">
        <f ca="1">IF(IF(AND($B186&lt;&gt;"-",$B186=$E186),"Entrée et sortie","-")="Entrée et sortie",'Base de données'!$B186,"-")</f>
        <v>-</v>
      </c>
      <c r="B186" s="41" t="str">
        <f t="shared" ca="1" si="11"/>
        <v>-</v>
      </c>
      <c r="C186" s="41" t="str">
        <f t="shared" ca="1" si="12"/>
        <v>-</v>
      </c>
      <c r="D186" s="41" t="str">
        <f>IF($F186="sortie en cours d'année",'Base de données'!$B186,"-")</f>
        <v>-</v>
      </c>
      <c r="E186" s="41" t="str">
        <f>IF($H186="entrée en cours d'année",'Base de données'!$B186,"-")</f>
        <v>-</v>
      </c>
      <c r="F186" s="37" t="str">
        <f t="shared" si="9"/>
        <v/>
      </c>
      <c r="G186" s="37" t="str">
        <f>IF($J186="mouvement",_xlfn.XLOOKUP('Base de données'!$B186,$V:$V,$V:$V,0),"")</f>
        <v/>
      </c>
      <c r="H186" s="37" t="str">
        <f t="shared" si="10"/>
        <v/>
      </c>
      <c r="I186" s="37" t="str">
        <f>IF($J186="mouvement",_xlfn.XLOOKUP('Base de données'!$B186,$K:$K,$K:$K,0),"")</f>
        <v/>
      </c>
      <c r="J186" s="38" t="str">
        <f>IF(AND(Y186&lt;&gt;MAX(Y:Y),COUNTIF(K186:V186,'Base de données'!$B186)&gt;0),"mouvement","")</f>
        <v/>
      </c>
      <c r="K186" s="39" t="str">
        <f>IF(K$1&gt;$AE$1,"-",IFERROR(IF(DATEDIF('Base de données'!$A186,K$1,"d")&lt;&gt;0,"",'Base de données'!$B186),""))</f>
        <v>SKG2X</v>
      </c>
      <c r="L186" s="39" t="str">
        <f>IF(L$1&gt;$AE$1,"-",IFERROR(IF(DATEDIF('Base de données'!$A186,L$1,"d")&lt;&gt;0,"",'Base de données'!$B186),""))</f>
        <v/>
      </c>
      <c r="M186" s="39" t="str">
        <f>IF(M$1&gt;$AE$1,"-",IFERROR(IF(DATEDIF('Base de données'!$A186,M$1,"d")&lt;&gt;0,"",'Base de données'!$B186),""))</f>
        <v/>
      </c>
      <c r="N186" s="39" t="str">
        <f>IF(N$1&gt;$AE$1,"-",IFERROR(IF(DATEDIF('Base de données'!$A186,N$1,"d")&lt;&gt;0,"",'Base de données'!$B186),""))</f>
        <v/>
      </c>
      <c r="O186" s="39" t="str">
        <f>IF(O$1&gt;$AE$1,"-",IFERROR(IF(DATEDIF('Base de données'!$A186,O$1,"d")&lt;&gt;0,"",'Base de données'!$B186),""))</f>
        <v/>
      </c>
      <c r="P186" s="39" t="str">
        <f>IF(P$1&gt;$AE$1,"-",IFERROR(IF(DATEDIF('Base de données'!$A186,P$1,"d")&lt;&gt;0,"",'Base de données'!$B186),""))</f>
        <v/>
      </c>
      <c r="Q186" s="39" t="str">
        <f>IF(Q$1&gt;$AE$1,"-",IFERROR(IF(DATEDIF('Base de données'!$A186,Q$1,"d")&lt;&gt;0,"",'Base de données'!$B186),""))</f>
        <v/>
      </c>
      <c r="R186" s="39" t="str">
        <f>IF(R$1&gt;$AE$1,"-",IFERROR(IF(DATEDIF('Base de données'!$A186,R$1,"d")&lt;&gt;0,"",'Base de données'!$B186),""))</f>
        <v/>
      </c>
      <c r="S186" s="39" t="str">
        <f>IF(S$1&gt;$AE$1,"-",IFERROR(IF(DATEDIF('Base de données'!$A186,S$1,"d")&lt;&gt;0,"",'Base de données'!$B186),""))</f>
        <v/>
      </c>
      <c r="T186" s="39" t="str">
        <f>IF(T$1&gt;$AE$1,"-",IFERROR(IF(DATEDIF('Base de données'!$A186,T$1,"d")&lt;&gt;0,"",'Base de données'!$B186),""))</f>
        <v/>
      </c>
      <c r="U186" s="39" t="str">
        <f>IF(U$1&gt;$AE$1,"-",IFERROR(IF(DATEDIF('Base de données'!$A186,U$1,"d")&lt;&gt;0,"",'Base de données'!$B186),""))</f>
        <v/>
      </c>
      <c r="V186" s="39" t="str">
        <f>IF(V$1&gt;$AE$1,"-",IFERROR(IF(DATEDIF('Base de données'!$A186,V$1,"d")&lt;&gt;0,"",'Base de données'!$B186),""))</f>
        <v/>
      </c>
      <c r="W186" s="34"/>
      <c r="X186" s="30" t="str">
        <f>'Base de données'!$C186&amp;" "&amp;'Base de données'!$D186</f>
        <v>Lebon David</v>
      </c>
      <c r="Y186" s="31">
        <f>COUNTIF('Base de données'!$B:$B,'Base de données'!$B186)</f>
        <v>12</v>
      </c>
      <c r="AA186" s="87" cm="1">
        <f t="array" aca="1" ref="AA186" ca="1">INDIRECT("'Base de données'!A" &amp; ROW(Y186))</f>
        <v>45658</v>
      </c>
      <c r="AB186" s="51" t="str" cm="1">
        <f t="array" aca="1" ref="AB186" ca="1">INDIRECT("'Base de données'!B" &amp; ROW(Z186))</f>
        <v>SKG2X</v>
      </c>
    </row>
    <row r="187" spans="1:28" x14ac:dyDescent="0.3">
      <c r="A187" s="41" t="str">
        <f ca="1">IF(IF(AND($B187&lt;&gt;"-",$B187=$E187),"Entrée et sortie","-")="Entrée et sortie",'Base de données'!$B187,"-")</f>
        <v>-</v>
      </c>
      <c r="B187" s="41" t="str">
        <f t="shared" ca="1" si="11"/>
        <v>-</v>
      </c>
      <c r="C187" s="41" t="str">
        <f t="shared" ca="1" si="12"/>
        <v>-</v>
      </c>
      <c r="D187" s="41" t="str">
        <f>IF($F187="sortie en cours d'année",'Base de données'!$B187,"-")</f>
        <v>-</v>
      </c>
      <c r="E187" s="41" t="str">
        <f>IF($H187="entrée en cours d'année",'Base de données'!$B187,"-")</f>
        <v>-</v>
      </c>
      <c r="F187" s="37" t="str">
        <f t="shared" si="9"/>
        <v/>
      </c>
      <c r="G187" s="37" t="str">
        <f>IF($J187="mouvement",_xlfn.XLOOKUP('Base de données'!$B187,$V:$V,$V:$V,0),"")</f>
        <v/>
      </c>
      <c r="H187" s="37" t="str">
        <f t="shared" si="10"/>
        <v/>
      </c>
      <c r="I187" s="37" t="str">
        <f>IF($J187="mouvement",_xlfn.XLOOKUP('Base de données'!$B187,$K:$K,$K:$K,0),"")</f>
        <v/>
      </c>
      <c r="J187" s="38" t="str">
        <f>IF(AND(Y187&lt;&gt;MAX(Y:Y),COUNTIF(K187:V187,'Base de données'!$B187)&gt;0),"mouvement","")</f>
        <v/>
      </c>
      <c r="K187" s="39" t="str">
        <f>IF(K$1&gt;$AE$1,"-",IFERROR(IF(DATEDIF('Base de données'!$A187,K$1,"d")&lt;&gt;0,"",'Base de données'!$B187),""))</f>
        <v>RYDJX</v>
      </c>
      <c r="L187" s="39" t="str">
        <f>IF(L$1&gt;$AE$1,"-",IFERROR(IF(DATEDIF('Base de données'!$A187,L$1,"d")&lt;&gt;0,"",'Base de données'!$B187),""))</f>
        <v/>
      </c>
      <c r="M187" s="39" t="str">
        <f>IF(M$1&gt;$AE$1,"-",IFERROR(IF(DATEDIF('Base de données'!$A187,M$1,"d")&lt;&gt;0,"",'Base de données'!$B187),""))</f>
        <v/>
      </c>
      <c r="N187" s="39" t="str">
        <f>IF(N$1&gt;$AE$1,"-",IFERROR(IF(DATEDIF('Base de données'!$A187,N$1,"d")&lt;&gt;0,"",'Base de données'!$B187),""))</f>
        <v/>
      </c>
      <c r="O187" s="39" t="str">
        <f>IF(O$1&gt;$AE$1,"-",IFERROR(IF(DATEDIF('Base de données'!$A187,O$1,"d")&lt;&gt;0,"",'Base de données'!$B187),""))</f>
        <v/>
      </c>
      <c r="P187" s="39" t="str">
        <f>IF(P$1&gt;$AE$1,"-",IFERROR(IF(DATEDIF('Base de données'!$A187,P$1,"d")&lt;&gt;0,"",'Base de données'!$B187),""))</f>
        <v/>
      </c>
      <c r="Q187" s="39" t="str">
        <f>IF(Q$1&gt;$AE$1,"-",IFERROR(IF(DATEDIF('Base de données'!$A187,Q$1,"d")&lt;&gt;0,"",'Base de données'!$B187),""))</f>
        <v/>
      </c>
      <c r="R187" s="39" t="str">
        <f>IF(R$1&gt;$AE$1,"-",IFERROR(IF(DATEDIF('Base de données'!$A187,R$1,"d")&lt;&gt;0,"",'Base de données'!$B187),""))</f>
        <v/>
      </c>
      <c r="S187" s="39" t="str">
        <f>IF(S$1&gt;$AE$1,"-",IFERROR(IF(DATEDIF('Base de données'!$A187,S$1,"d")&lt;&gt;0,"",'Base de données'!$B187),""))</f>
        <v/>
      </c>
      <c r="T187" s="39" t="str">
        <f>IF(T$1&gt;$AE$1,"-",IFERROR(IF(DATEDIF('Base de données'!$A187,T$1,"d")&lt;&gt;0,"",'Base de données'!$B187),""))</f>
        <v/>
      </c>
      <c r="U187" s="39" t="str">
        <f>IF(U$1&gt;$AE$1,"-",IFERROR(IF(DATEDIF('Base de données'!$A187,U$1,"d")&lt;&gt;0,"",'Base de données'!$B187),""))</f>
        <v/>
      </c>
      <c r="V187" s="39" t="str">
        <f>IF(V$1&gt;$AE$1,"-",IFERROR(IF(DATEDIF('Base de données'!$A187,V$1,"d")&lt;&gt;0,"",'Base de données'!$B187),""))</f>
        <v/>
      </c>
      <c r="W187" s="34"/>
      <c r="X187" s="30" t="str">
        <f>'Base de données'!$C187&amp;" "&amp;'Base de données'!$D187</f>
        <v>Marie Denis</v>
      </c>
      <c r="Y187" s="31">
        <f>COUNTIF('Base de données'!$B:$B,'Base de données'!$B187)</f>
        <v>12</v>
      </c>
      <c r="AA187" s="87" cm="1">
        <f t="array" aca="1" ref="AA187" ca="1">INDIRECT("'Base de données'!A" &amp; ROW(Y187))</f>
        <v>45658</v>
      </c>
      <c r="AB187" s="51" t="str" cm="1">
        <f t="array" aca="1" ref="AB187" ca="1">INDIRECT("'Base de données'!B" &amp; ROW(Z187))</f>
        <v>RYDJX</v>
      </c>
    </row>
    <row r="188" spans="1:28" x14ac:dyDescent="0.3">
      <c r="A188" s="41" t="str">
        <f ca="1">IF(IF(AND($B188&lt;&gt;"-",$B188=$E188),"Entrée et sortie","-")="Entrée et sortie",'Base de données'!$B188,"-")</f>
        <v>-</v>
      </c>
      <c r="B188" s="41" t="str">
        <f t="shared" ca="1" si="11"/>
        <v>-</v>
      </c>
      <c r="C188" s="41" t="str">
        <f t="shared" ca="1" si="12"/>
        <v>-</v>
      </c>
      <c r="D188" s="41" t="str">
        <f>IF($F188="sortie en cours d'année",'Base de données'!$B188,"-")</f>
        <v>-</v>
      </c>
      <c r="E188" s="41" t="str">
        <f>IF($H188="entrée en cours d'année",'Base de données'!$B188,"-")</f>
        <v>-</v>
      </c>
      <c r="F188" s="37" t="str">
        <f t="shared" si="9"/>
        <v/>
      </c>
      <c r="G188" s="37" t="str">
        <f>IF($J188="mouvement",_xlfn.XLOOKUP('Base de données'!$B188,$V:$V,$V:$V,0),"")</f>
        <v/>
      </c>
      <c r="H188" s="37" t="str">
        <f t="shared" si="10"/>
        <v/>
      </c>
      <c r="I188" s="37" t="str">
        <f>IF($J188="mouvement",_xlfn.XLOOKUP('Base de données'!$B188,$K:$K,$K:$K,0),"")</f>
        <v/>
      </c>
      <c r="J188" s="38" t="str">
        <f>IF(AND(Y188&lt;&gt;MAX(Y:Y),COUNTIF(K188:V188,'Base de données'!$B188)&gt;0),"mouvement","")</f>
        <v/>
      </c>
      <c r="K188" s="39" t="str">
        <f>IF(K$1&gt;$AE$1,"-",IFERROR(IF(DATEDIF('Base de données'!$A188,K$1,"d")&lt;&gt;0,"",'Base de données'!$B188),""))</f>
        <v>KJ5NJ</v>
      </c>
      <c r="L188" s="39" t="str">
        <f>IF(L$1&gt;$AE$1,"-",IFERROR(IF(DATEDIF('Base de données'!$A188,L$1,"d")&lt;&gt;0,"",'Base de données'!$B188),""))</f>
        <v/>
      </c>
      <c r="M188" s="39" t="str">
        <f>IF(M$1&gt;$AE$1,"-",IFERROR(IF(DATEDIF('Base de données'!$A188,M$1,"d")&lt;&gt;0,"",'Base de données'!$B188),""))</f>
        <v/>
      </c>
      <c r="N188" s="39" t="str">
        <f>IF(N$1&gt;$AE$1,"-",IFERROR(IF(DATEDIF('Base de données'!$A188,N$1,"d")&lt;&gt;0,"",'Base de données'!$B188),""))</f>
        <v/>
      </c>
      <c r="O188" s="39" t="str">
        <f>IF(O$1&gt;$AE$1,"-",IFERROR(IF(DATEDIF('Base de données'!$A188,O$1,"d")&lt;&gt;0,"",'Base de données'!$B188),""))</f>
        <v/>
      </c>
      <c r="P188" s="39" t="str">
        <f>IF(P$1&gt;$AE$1,"-",IFERROR(IF(DATEDIF('Base de données'!$A188,P$1,"d")&lt;&gt;0,"",'Base de données'!$B188),""))</f>
        <v/>
      </c>
      <c r="Q188" s="39" t="str">
        <f>IF(Q$1&gt;$AE$1,"-",IFERROR(IF(DATEDIF('Base de données'!$A188,Q$1,"d")&lt;&gt;0,"",'Base de données'!$B188),""))</f>
        <v/>
      </c>
      <c r="R188" s="39" t="str">
        <f>IF(R$1&gt;$AE$1,"-",IFERROR(IF(DATEDIF('Base de données'!$A188,R$1,"d")&lt;&gt;0,"",'Base de données'!$B188),""))</f>
        <v/>
      </c>
      <c r="S188" s="39" t="str">
        <f>IF(S$1&gt;$AE$1,"-",IFERROR(IF(DATEDIF('Base de données'!$A188,S$1,"d")&lt;&gt;0,"",'Base de données'!$B188),""))</f>
        <v/>
      </c>
      <c r="T188" s="39" t="str">
        <f>IF(T$1&gt;$AE$1,"-",IFERROR(IF(DATEDIF('Base de données'!$A188,T$1,"d")&lt;&gt;0,"",'Base de données'!$B188),""))</f>
        <v/>
      </c>
      <c r="U188" s="39" t="str">
        <f>IF(U$1&gt;$AE$1,"-",IFERROR(IF(DATEDIF('Base de données'!$A188,U$1,"d")&lt;&gt;0,"",'Base de données'!$B188),""))</f>
        <v/>
      </c>
      <c r="V188" s="39" t="str">
        <f>IF(V$1&gt;$AE$1,"-",IFERROR(IF(DATEDIF('Base de données'!$A188,V$1,"d")&lt;&gt;0,"",'Base de données'!$B188),""))</f>
        <v/>
      </c>
      <c r="W188" s="34"/>
      <c r="X188" s="30" t="str">
        <f>'Base de données'!$C188&amp;" "&amp;'Base de données'!$D188</f>
        <v>Mathieu François</v>
      </c>
      <c r="Y188" s="31">
        <f>COUNTIF('Base de données'!$B:$B,'Base de données'!$B188)</f>
        <v>12</v>
      </c>
      <c r="AA188" s="87" cm="1">
        <f t="array" aca="1" ref="AA188" ca="1">INDIRECT("'Base de données'!A" &amp; ROW(Y188))</f>
        <v>45658</v>
      </c>
      <c r="AB188" s="51" t="str" cm="1">
        <f t="array" aca="1" ref="AB188" ca="1">INDIRECT("'Base de données'!B" &amp; ROW(Z188))</f>
        <v>KJ5NJ</v>
      </c>
    </row>
    <row r="189" spans="1:28" x14ac:dyDescent="0.3">
      <c r="A189" s="41" t="str">
        <f ca="1">IF(IF(AND($B189&lt;&gt;"-",$B189=$E189),"Entrée et sortie","-")="Entrée et sortie",'Base de données'!$B189,"-")</f>
        <v>-</v>
      </c>
      <c r="B189" s="41" t="str">
        <f t="shared" ca="1" si="11"/>
        <v>J8HTM</v>
      </c>
      <c r="C189" s="41" t="str">
        <f t="shared" ca="1" si="12"/>
        <v>J8HTM</v>
      </c>
      <c r="D189" s="41" t="str">
        <f>IF($F189="sortie en cours d'année",'Base de données'!$B189,"-")</f>
        <v>J8HTM</v>
      </c>
      <c r="E189" s="41" t="str">
        <f>IF($H189="entrée en cours d'année",'Base de données'!$B189,"-")</f>
        <v>-</v>
      </c>
      <c r="F189" s="37" t="str">
        <f t="shared" si="9"/>
        <v>sortie en cours d'année</v>
      </c>
      <c r="G189" s="37">
        <f>IF($J189="mouvement",_xlfn.XLOOKUP('Base de données'!$B189,$V:$V,$V:$V,0),"")</f>
        <v>0</v>
      </c>
      <c r="H189" s="37" t="str">
        <f t="shared" si="10"/>
        <v/>
      </c>
      <c r="I189" s="37" t="str">
        <f>IF($J189="mouvement",_xlfn.XLOOKUP('Base de données'!$B189,$K:$K,$K:$K,0),"")</f>
        <v>J8HTM</v>
      </c>
      <c r="J189" s="38" t="str">
        <f>IF(AND(Y189&lt;&gt;MAX(Y:Y),COUNTIF(K189:V189,'Base de données'!$B189)&gt;0),"mouvement","")</f>
        <v>mouvement</v>
      </c>
      <c r="K189" s="39" t="str">
        <f>IF(K$1&gt;$AE$1,"-",IFERROR(IF(DATEDIF('Base de données'!$A189,K$1,"d")&lt;&gt;0,"",'Base de données'!$B189),""))</f>
        <v>J8HTM</v>
      </c>
      <c r="L189" s="39" t="str">
        <f>IF(L$1&gt;$AE$1,"-",IFERROR(IF(DATEDIF('Base de données'!$A189,L$1,"d")&lt;&gt;0,"",'Base de données'!$B189),""))</f>
        <v/>
      </c>
      <c r="M189" s="39" t="str">
        <f>IF(M$1&gt;$AE$1,"-",IFERROR(IF(DATEDIF('Base de données'!$A189,M$1,"d")&lt;&gt;0,"",'Base de données'!$B189),""))</f>
        <v/>
      </c>
      <c r="N189" s="39" t="str">
        <f>IF(N$1&gt;$AE$1,"-",IFERROR(IF(DATEDIF('Base de données'!$A189,N$1,"d")&lt;&gt;0,"",'Base de données'!$B189),""))</f>
        <v/>
      </c>
      <c r="O189" s="39" t="str">
        <f>IF(O$1&gt;$AE$1,"-",IFERROR(IF(DATEDIF('Base de données'!$A189,O$1,"d")&lt;&gt;0,"",'Base de données'!$B189),""))</f>
        <v/>
      </c>
      <c r="P189" s="39" t="str">
        <f>IF(P$1&gt;$AE$1,"-",IFERROR(IF(DATEDIF('Base de données'!$A189,P$1,"d")&lt;&gt;0,"",'Base de données'!$B189),""))</f>
        <v/>
      </c>
      <c r="Q189" s="39" t="str">
        <f>IF(Q$1&gt;$AE$1,"-",IFERROR(IF(DATEDIF('Base de données'!$A189,Q$1,"d")&lt;&gt;0,"",'Base de données'!$B189),""))</f>
        <v/>
      </c>
      <c r="R189" s="39" t="str">
        <f>IF(R$1&gt;$AE$1,"-",IFERROR(IF(DATEDIF('Base de données'!$A189,R$1,"d")&lt;&gt;0,"",'Base de données'!$B189),""))</f>
        <v/>
      </c>
      <c r="S189" s="39" t="str">
        <f>IF(S$1&gt;$AE$1,"-",IFERROR(IF(DATEDIF('Base de données'!$A189,S$1,"d")&lt;&gt;0,"",'Base de données'!$B189),""))</f>
        <v/>
      </c>
      <c r="T189" s="39" t="str">
        <f>IF(T$1&gt;$AE$1,"-",IFERROR(IF(DATEDIF('Base de données'!$A189,T$1,"d")&lt;&gt;0,"",'Base de données'!$B189),""))</f>
        <v/>
      </c>
      <c r="U189" s="39" t="str">
        <f>IF(U$1&gt;$AE$1,"-",IFERROR(IF(DATEDIF('Base de données'!$A189,U$1,"d")&lt;&gt;0,"",'Base de données'!$B189),""))</f>
        <v/>
      </c>
      <c r="V189" s="39" t="str">
        <f>IF(V$1&gt;$AE$1,"-",IFERROR(IF(DATEDIF('Base de données'!$A189,V$1,"d")&lt;&gt;0,"",'Base de données'!$B189),""))</f>
        <v/>
      </c>
      <c r="W189" s="34"/>
      <c r="X189" s="30" t="str">
        <f>'Base de données'!$C189&amp;" "&amp;'Base de données'!$D189</f>
        <v>Pires Alphonse</v>
      </c>
      <c r="Y189" s="31">
        <f>COUNTIF('Base de données'!$B:$B,'Base de données'!$B189)</f>
        <v>3</v>
      </c>
      <c r="AA189" s="87" cm="1">
        <f t="array" aca="1" ref="AA189" ca="1">INDIRECT("'Base de données'!A" &amp; ROW(Y189))</f>
        <v>45658</v>
      </c>
      <c r="AB189" s="51" t="str" cm="1">
        <f t="array" aca="1" ref="AB189" ca="1">INDIRECT("'Base de données'!B" &amp; ROW(Z189))</f>
        <v>J8HTM</v>
      </c>
    </row>
    <row r="190" spans="1:28" x14ac:dyDescent="0.3">
      <c r="A190" s="41" t="str">
        <f ca="1">IF(IF(AND($B190&lt;&gt;"-",$B190=$E190),"Entrée et sortie","-")="Entrée et sortie",'Base de données'!$B190,"-")</f>
        <v>-</v>
      </c>
      <c r="B190" s="41" t="str">
        <f t="shared" ca="1" si="11"/>
        <v>DJA7N</v>
      </c>
      <c r="C190" s="41" t="str">
        <f t="shared" ca="1" si="12"/>
        <v>DJA7N</v>
      </c>
      <c r="D190" s="41" t="str">
        <f>IF($F190="sortie en cours d'année",'Base de données'!$B190,"-")</f>
        <v>DJA7N</v>
      </c>
      <c r="E190" s="41" t="str">
        <f>IF($H190="entrée en cours d'année",'Base de données'!$B190,"-")</f>
        <v>-</v>
      </c>
      <c r="F190" s="37" t="str">
        <f t="shared" si="9"/>
        <v>sortie en cours d'année</v>
      </c>
      <c r="G190" s="37">
        <f>IF($J190="mouvement",_xlfn.XLOOKUP('Base de données'!$B190,$V:$V,$V:$V,0),"")</f>
        <v>0</v>
      </c>
      <c r="H190" s="37" t="str">
        <f t="shared" si="10"/>
        <v/>
      </c>
      <c r="I190" s="37" t="str">
        <f>IF($J190="mouvement",_xlfn.XLOOKUP('Base de données'!$B190,$K:$K,$K:$K,0),"")</f>
        <v>DJA7N</v>
      </c>
      <c r="J190" s="38" t="str">
        <f>IF(AND(Y190&lt;&gt;MAX(Y:Y),COUNTIF(K190:V190,'Base de données'!$B190)&gt;0),"mouvement","")</f>
        <v>mouvement</v>
      </c>
      <c r="K190" s="39" t="str">
        <f>IF(K$1&gt;$AE$1,"-",IFERROR(IF(DATEDIF('Base de données'!$A190,K$1,"d")&lt;&gt;0,"",'Base de données'!$B190),""))</f>
        <v>DJA7N</v>
      </c>
      <c r="L190" s="39" t="str">
        <f>IF(L$1&gt;$AE$1,"-",IFERROR(IF(DATEDIF('Base de données'!$A190,L$1,"d")&lt;&gt;0,"",'Base de données'!$B190),""))</f>
        <v/>
      </c>
      <c r="M190" s="39" t="str">
        <f>IF(M$1&gt;$AE$1,"-",IFERROR(IF(DATEDIF('Base de données'!$A190,M$1,"d")&lt;&gt;0,"",'Base de données'!$B190),""))</f>
        <v/>
      </c>
      <c r="N190" s="39" t="str">
        <f>IF(N$1&gt;$AE$1,"-",IFERROR(IF(DATEDIF('Base de données'!$A190,N$1,"d")&lt;&gt;0,"",'Base de données'!$B190),""))</f>
        <v/>
      </c>
      <c r="O190" s="39" t="str">
        <f>IF(O$1&gt;$AE$1,"-",IFERROR(IF(DATEDIF('Base de données'!$A190,O$1,"d")&lt;&gt;0,"",'Base de données'!$B190),""))</f>
        <v/>
      </c>
      <c r="P190" s="39" t="str">
        <f>IF(P$1&gt;$AE$1,"-",IFERROR(IF(DATEDIF('Base de données'!$A190,P$1,"d")&lt;&gt;0,"",'Base de données'!$B190),""))</f>
        <v/>
      </c>
      <c r="Q190" s="39" t="str">
        <f>IF(Q$1&gt;$AE$1,"-",IFERROR(IF(DATEDIF('Base de données'!$A190,Q$1,"d")&lt;&gt;0,"",'Base de données'!$B190),""))</f>
        <v/>
      </c>
      <c r="R190" s="39" t="str">
        <f>IF(R$1&gt;$AE$1,"-",IFERROR(IF(DATEDIF('Base de données'!$A190,R$1,"d")&lt;&gt;0,"",'Base de données'!$B190),""))</f>
        <v/>
      </c>
      <c r="S190" s="39" t="str">
        <f>IF(S$1&gt;$AE$1,"-",IFERROR(IF(DATEDIF('Base de données'!$A190,S$1,"d")&lt;&gt;0,"",'Base de données'!$B190),""))</f>
        <v/>
      </c>
      <c r="T190" s="39" t="str">
        <f>IF(T$1&gt;$AE$1,"-",IFERROR(IF(DATEDIF('Base de données'!$A190,T$1,"d")&lt;&gt;0,"",'Base de données'!$B190),""))</f>
        <v/>
      </c>
      <c r="U190" s="39" t="str">
        <f>IF(U$1&gt;$AE$1,"-",IFERROR(IF(DATEDIF('Base de données'!$A190,U$1,"d")&lt;&gt;0,"",'Base de données'!$B190),""))</f>
        <v/>
      </c>
      <c r="V190" s="39" t="str">
        <f>IF(V$1&gt;$AE$1,"-",IFERROR(IF(DATEDIF('Base de données'!$A190,V$1,"d")&lt;&gt;0,"",'Base de données'!$B190),""))</f>
        <v/>
      </c>
      <c r="W190" s="34"/>
      <c r="X190" s="30" t="str">
        <f>'Base de données'!$C190&amp;" "&amp;'Base de données'!$D190</f>
        <v>Pelletier Benjamin</v>
      </c>
      <c r="Y190" s="31">
        <f>COUNTIF('Base de données'!$B:$B,'Base de données'!$B190)</f>
        <v>5</v>
      </c>
      <c r="AA190" s="87" cm="1">
        <f t="array" aca="1" ref="AA190" ca="1">INDIRECT("'Base de données'!A" &amp; ROW(Y190))</f>
        <v>45658</v>
      </c>
      <c r="AB190" s="51" t="str" cm="1">
        <f t="array" aca="1" ref="AB190" ca="1">INDIRECT("'Base de données'!B" &amp; ROW(Z190))</f>
        <v>DJA7N</v>
      </c>
    </row>
    <row r="191" spans="1:28" x14ac:dyDescent="0.3">
      <c r="A191" s="41" t="str">
        <f ca="1">IF(IF(AND($B191&lt;&gt;"-",$B191=$E191),"Entrée et sortie","-")="Entrée et sortie",'Base de données'!$B191,"-")</f>
        <v>-</v>
      </c>
      <c r="B191" s="41" t="str">
        <f t="shared" ca="1" si="11"/>
        <v>-</v>
      </c>
      <c r="C191" s="41" t="str">
        <f t="shared" ca="1" si="12"/>
        <v>-</v>
      </c>
      <c r="D191" s="41" t="str">
        <f>IF($F191="sortie en cours d'année",'Base de données'!$B191,"-")</f>
        <v>-</v>
      </c>
      <c r="E191" s="41" t="str">
        <f>IF($H191="entrée en cours d'année",'Base de données'!$B191,"-")</f>
        <v>-</v>
      </c>
      <c r="F191" s="37" t="str">
        <f t="shared" si="9"/>
        <v/>
      </c>
      <c r="G191" s="37" t="str">
        <f>IF($J191="mouvement",_xlfn.XLOOKUP('Base de données'!$B191,$V:$V,$V:$V,0),"")</f>
        <v/>
      </c>
      <c r="H191" s="37" t="str">
        <f t="shared" si="10"/>
        <v/>
      </c>
      <c r="I191" s="37" t="str">
        <f>IF($J191="mouvement",_xlfn.XLOOKUP('Base de données'!$B191,$K:$K,$K:$K,0),"")</f>
        <v/>
      </c>
      <c r="J191" s="38" t="str">
        <f>IF(AND(Y191&lt;&gt;MAX(Y:Y),COUNTIF(K191:V191,'Base de données'!$B191)&gt;0),"mouvement","")</f>
        <v/>
      </c>
      <c r="K191" s="39" t="str">
        <f>IF(K$1&gt;$AE$1,"-",IFERROR(IF(DATEDIF('Base de données'!$A191,K$1,"d")&lt;&gt;0,"",'Base de données'!$B191),""))</f>
        <v>ZUFW1</v>
      </c>
      <c r="L191" s="39" t="str">
        <f>IF(L$1&gt;$AE$1,"-",IFERROR(IF(DATEDIF('Base de données'!$A191,L$1,"d")&lt;&gt;0,"",'Base de données'!$B191),""))</f>
        <v/>
      </c>
      <c r="M191" s="39" t="str">
        <f>IF(M$1&gt;$AE$1,"-",IFERROR(IF(DATEDIF('Base de données'!$A191,M$1,"d")&lt;&gt;0,"",'Base de données'!$B191),""))</f>
        <v/>
      </c>
      <c r="N191" s="39" t="str">
        <f>IF(N$1&gt;$AE$1,"-",IFERROR(IF(DATEDIF('Base de données'!$A191,N$1,"d")&lt;&gt;0,"",'Base de données'!$B191),""))</f>
        <v/>
      </c>
      <c r="O191" s="39" t="str">
        <f>IF(O$1&gt;$AE$1,"-",IFERROR(IF(DATEDIF('Base de données'!$A191,O$1,"d")&lt;&gt;0,"",'Base de données'!$B191),""))</f>
        <v/>
      </c>
      <c r="P191" s="39" t="str">
        <f>IF(P$1&gt;$AE$1,"-",IFERROR(IF(DATEDIF('Base de données'!$A191,P$1,"d")&lt;&gt;0,"",'Base de données'!$B191),""))</f>
        <v/>
      </c>
      <c r="Q191" s="39" t="str">
        <f>IF(Q$1&gt;$AE$1,"-",IFERROR(IF(DATEDIF('Base de données'!$A191,Q$1,"d")&lt;&gt;0,"",'Base de données'!$B191),""))</f>
        <v/>
      </c>
      <c r="R191" s="39" t="str">
        <f>IF(R$1&gt;$AE$1,"-",IFERROR(IF(DATEDIF('Base de données'!$A191,R$1,"d")&lt;&gt;0,"",'Base de données'!$B191),""))</f>
        <v/>
      </c>
      <c r="S191" s="39" t="str">
        <f>IF(S$1&gt;$AE$1,"-",IFERROR(IF(DATEDIF('Base de données'!$A191,S$1,"d")&lt;&gt;0,"",'Base de données'!$B191),""))</f>
        <v/>
      </c>
      <c r="T191" s="39" t="str">
        <f>IF(T$1&gt;$AE$1,"-",IFERROR(IF(DATEDIF('Base de données'!$A191,T$1,"d")&lt;&gt;0,"",'Base de données'!$B191),""))</f>
        <v/>
      </c>
      <c r="U191" s="39" t="str">
        <f>IF(U$1&gt;$AE$1,"-",IFERROR(IF(DATEDIF('Base de données'!$A191,U$1,"d")&lt;&gt;0,"",'Base de données'!$B191),""))</f>
        <v/>
      </c>
      <c r="V191" s="39" t="str">
        <f>IF(V$1&gt;$AE$1,"-",IFERROR(IF(DATEDIF('Base de données'!$A191,V$1,"d")&lt;&gt;0,"",'Base de données'!$B191),""))</f>
        <v/>
      </c>
      <c r="W191" s="34"/>
      <c r="X191" s="30" t="str">
        <f>'Base de données'!$C191&amp;" "&amp;'Base de données'!$D191</f>
        <v>De Sousa Eugène</v>
      </c>
      <c r="Y191" s="31">
        <f>COUNTIF('Base de données'!$B:$B,'Base de données'!$B191)</f>
        <v>12</v>
      </c>
      <c r="AA191" s="87" cm="1">
        <f t="array" aca="1" ref="AA191" ca="1">INDIRECT("'Base de données'!A" &amp; ROW(Y191))</f>
        <v>45658</v>
      </c>
      <c r="AB191" s="51" t="str" cm="1">
        <f t="array" aca="1" ref="AB191" ca="1">INDIRECT("'Base de données'!B" &amp; ROW(Z191))</f>
        <v>ZUFW1</v>
      </c>
    </row>
    <row r="192" spans="1:28" x14ac:dyDescent="0.3">
      <c r="A192" s="41" t="str">
        <f ca="1">IF(IF(AND($B192&lt;&gt;"-",$B192=$E192),"Entrée et sortie","-")="Entrée et sortie",'Base de données'!$B192,"-")</f>
        <v>-</v>
      </c>
      <c r="B192" s="41" t="str">
        <f t="shared" ca="1" si="11"/>
        <v>-</v>
      </c>
      <c r="C192" s="41" t="str">
        <f t="shared" ca="1" si="12"/>
        <v>-</v>
      </c>
      <c r="D192" s="41" t="str">
        <f>IF($F192="sortie en cours d'année",'Base de données'!$B192,"-")</f>
        <v>-</v>
      </c>
      <c r="E192" s="41" t="str">
        <f>IF($H192="entrée en cours d'année",'Base de données'!$B192,"-")</f>
        <v>-</v>
      </c>
      <c r="F192" s="37" t="str">
        <f t="shared" si="9"/>
        <v/>
      </c>
      <c r="G192" s="37" t="str">
        <f>IF($J192="mouvement",_xlfn.XLOOKUP('Base de données'!$B192,$V:$V,$V:$V,0),"")</f>
        <v/>
      </c>
      <c r="H192" s="37" t="str">
        <f t="shared" si="10"/>
        <v/>
      </c>
      <c r="I192" s="37" t="str">
        <f>IF($J192="mouvement",_xlfn.XLOOKUP('Base de données'!$B192,$K:$K,$K:$K,0),"")</f>
        <v/>
      </c>
      <c r="J192" s="38" t="str">
        <f>IF(AND(Y192&lt;&gt;MAX(Y:Y),COUNTIF(K192:V192,'Base de données'!$B192)&gt;0),"mouvement","")</f>
        <v/>
      </c>
      <c r="K192" s="39" t="str">
        <f>IF(K$1&gt;$AE$1,"-",IFERROR(IF(DATEDIF('Base de données'!$A192,K$1,"d")&lt;&gt;0,"",'Base de données'!$B192),""))</f>
        <v>ARBLU</v>
      </c>
      <c r="L192" s="39" t="str">
        <f>IF(L$1&gt;$AE$1,"-",IFERROR(IF(DATEDIF('Base de données'!$A192,L$1,"d")&lt;&gt;0,"",'Base de données'!$B192),""))</f>
        <v/>
      </c>
      <c r="M192" s="39" t="str">
        <f>IF(M$1&gt;$AE$1,"-",IFERROR(IF(DATEDIF('Base de données'!$A192,M$1,"d")&lt;&gt;0,"",'Base de données'!$B192),""))</f>
        <v/>
      </c>
      <c r="N192" s="39" t="str">
        <f>IF(N$1&gt;$AE$1,"-",IFERROR(IF(DATEDIF('Base de données'!$A192,N$1,"d")&lt;&gt;0,"",'Base de données'!$B192),""))</f>
        <v/>
      </c>
      <c r="O192" s="39" t="str">
        <f>IF(O$1&gt;$AE$1,"-",IFERROR(IF(DATEDIF('Base de données'!$A192,O$1,"d")&lt;&gt;0,"",'Base de données'!$B192),""))</f>
        <v/>
      </c>
      <c r="P192" s="39" t="str">
        <f>IF(P$1&gt;$AE$1,"-",IFERROR(IF(DATEDIF('Base de données'!$A192,P$1,"d")&lt;&gt;0,"",'Base de données'!$B192),""))</f>
        <v/>
      </c>
      <c r="Q192" s="39" t="str">
        <f>IF(Q$1&gt;$AE$1,"-",IFERROR(IF(DATEDIF('Base de données'!$A192,Q$1,"d")&lt;&gt;0,"",'Base de données'!$B192),""))</f>
        <v/>
      </c>
      <c r="R192" s="39" t="str">
        <f>IF(R$1&gt;$AE$1,"-",IFERROR(IF(DATEDIF('Base de données'!$A192,R$1,"d")&lt;&gt;0,"",'Base de données'!$B192),""))</f>
        <v/>
      </c>
      <c r="S192" s="39" t="str">
        <f>IF(S$1&gt;$AE$1,"-",IFERROR(IF(DATEDIF('Base de données'!$A192,S$1,"d")&lt;&gt;0,"",'Base de données'!$B192),""))</f>
        <v/>
      </c>
      <c r="T192" s="39" t="str">
        <f>IF(T$1&gt;$AE$1,"-",IFERROR(IF(DATEDIF('Base de données'!$A192,T$1,"d")&lt;&gt;0,"",'Base de données'!$B192),""))</f>
        <v/>
      </c>
      <c r="U192" s="39" t="str">
        <f>IF(U$1&gt;$AE$1,"-",IFERROR(IF(DATEDIF('Base de données'!$A192,U$1,"d")&lt;&gt;0,"",'Base de données'!$B192),""))</f>
        <v/>
      </c>
      <c r="V192" s="39" t="str">
        <f>IF(V$1&gt;$AE$1,"-",IFERROR(IF(DATEDIF('Base de données'!$A192,V$1,"d")&lt;&gt;0,"",'Base de données'!$B192),""))</f>
        <v/>
      </c>
      <c r="W192" s="34"/>
      <c r="X192" s="30" t="str">
        <f>'Base de données'!$C192&amp;" "&amp;'Base de données'!$D192</f>
        <v>Lacroix Thibault</v>
      </c>
      <c r="Y192" s="31">
        <f>COUNTIF('Base de données'!$B:$B,'Base de données'!$B192)</f>
        <v>12</v>
      </c>
      <c r="AA192" s="87" cm="1">
        <f t="array" aca="1" ref="AA192" ca="1">INDIRECT("'Base de données'!A" &amp; ROW(Y192))</f>
        <v>45658</v>
      </c>
      <c r="AB192" s="51" t="str" cm="1">
        <f t="array" aca="1" ref="AB192" ca="1">INDIRECT("'Base de données'!B" &amp; ROW(Z192))</f>
        <v>ARBLU</v>
      </c>
    </row>
    <row r="193" spans="1:28" x14ac:dyDescent="0.3">
      <c r="A193" s="41" t="str">
        <f ca="1">IF(IF(AND($B193&lt;&gt;"-",$B193=$E193),"Entrée et sortie","-")="Entrée et sortie",'Base de données'!$B193,"-")</f>
        <v>-</v>
      </c>
      <c r="B193" s="41" t="str">
        <f t="shared" ca="1" si="11"/>
        <v>-</v>
      </c>
      <c r="C193" s="41" t="str">
        <f t="shared" ca="1" si="12"/>
        <v>-</v>
      </c>
      <c r="D193" s="41" t="str">
        <f>IF($F193="sortie en cours d'année",'Base de données'!$B193,"-")</f>
        <v>-</v>
      </c>
      <c r="E193" s="41" t="str">
        <f>IF($H193="entrée en cours d'année",'Base de données'!$B193,"-")</f>
        <v>-</v>
      </c>
      <c r="F193" s="37" t="str">
        <f t="shared" si="9"/>
        <v/>
      </c>
      <c r="G193" s="37" t="str">
        <f>IF($J193="mouvement",_xlfn.XLOOKUP('Base de données'!$B193,$V:$V,$V:$V,0),"")</f>
        <v/>
      </c>
      <c r="H193" s="37" t="str">
        <f t="shared" si="10"/>
        <v/>
      </c>
      <c r="I193" s="37" t="str">
        <f>IF($J193="mouvement",_xlfn.XLOOKUP('Base de données'!$B193,$K:$K,$K:$K,0),"")</f>
        <v/>
      </c>
      <c r="J193" s="38" t="str">
        <f>IF(AND(Y193&lt;&gt;MAX(Y:Y),COUNTIF(K193:V193,'Base de données'!$B193)&gt;0),"mouvement","")</f>
        <v/>
      </c>
      <c r="K193" s="39" t="str">
        <f>IF(K$1&gt;$AE$1,"-",IFERROR(IF(DATEDIF('Base de données'!$A193,K$1,"d")&lt;&gt;0,"",'Base de données'!$B193),""))</f>
        <v>2T2W1</v>
      </c>
      <c r="L193" s="39" t="str">
        <f>IF(L$1&gt;$AE$1,"-",IFERROR(IF(DATEDIF('Base de données'!$A193,L$1,"d")&lt;&gt;0,"",'Base de données'!$B193),""))</f>
        <v/>
      </c>
      <c r="M193" s="39" t="str">
        <f>IF(M$1&gt;$AE$1,"-",IFERROR(IF(DATEDIF('Base de données'!$A193,M$1,"d")&lt;&gt;0,"",'Base de données'!$B193),""))</f>
        <v/>
      </c>
      <c r="N193" s="39" t="str">
        <f>IF(N$1&gt;$AE$1,"-",IFERROR(IF(DATEDIF('Base de données'!$A193,N$1,"d")&lt;&gt;0,"",'Base de données'!$B193),""))</f>
        <v/>
      </c>
      <c r="O193" s="39" t="str">
        <f>IF(O$1&gt;$AE$1,"-",IFERROR(IF(DATEDIF('Base de données'!$A193,O$1,"d")&lt;&gt;0,"",'Base de données'!$B193),""))</f>
        <v/>
      </c>
      <c r="P193" s="39" t="str">
        <f>IF(P$1&gt;$AE$1,"-",IFERROR(IF(DATEDIF('Base de données'!$A193,P$1,"d")&lt;&gt;0,"",'Base de données'!$B193),""))</f>
        <v/>
      </c>
      <c r="Q193" s="39" t="str">
        <f>IF(Q$1&gt;$AE$1,"-",IFERROR(IF(DATEDIF('Base de données'!$A193,Q$1,"d")&lt;&gt;0,"",'Base de données'!$B193),""))</f>
        <v/>
      </c>
      <c r="R193" s="39" t="str">
        <f>IF(R$1&gt;$AE$1,"-",IFERROR(IF(DATEDIF('Base de données'!$A193,R$1,"d")&lt;&gt;0,"",'Base de données'!$B193),""))</f>
        <v/>
      </c>
      <c r="S193" s="39" t="str">
        <f>IF(S$1&gt;$AE$1,"-",IFERROR(IF(DATEDIF('Base de données'!$A193,S$1,"d")&lt;&gt;0,"",'Base de données'!$B193),""))</f>
        <v/>
      </c>
      <c r="T193" s="39" t="str">
        <f>IF(T$1&gt;$AE$1,"-",IFERROR(IF(DATEDIF('Base de données'!$A193,T$1,"d")&lt;&gt;0,"",'Base de données'!$B193),""))</f>
        <v/>
      </c>
      <c r="U193" s="39" t="str">
        <f>IF(U$1&gt;$AE$1,"-",IFERROR(IF(DATEDIF('Base de données'!$A193,U$1,"d")&lt;&gt;0,"",'Base de données'!$B193),""))</f>
        <v/>
      </c>
      <c r="V193" s="39" t="str">
        <f>IF(V$1&gt;$AE$1,"-",IFERROR(IF(DATEDIF('Base de données'!$A193,V$1,"d")&lt;&gt;0,"",'Base de données'!$B193),""))</f>
        <v/>
      </c>
      <c r="W193" s="34"/>
      <c r="X193" s="30" t="str">
        <f>'Base de données'!$C193&amp;" "&amp;'Base de données'!$D193</f>
        <v>Maillard Laurent</v>
      </c>
      <c r="Y193" s="31">
        <f>COUNTIF('Base de données'!$B:$B,'Base de données'!$B193)</f>
        <v>12</v>
      </c>
      <c r="AA193" s="87" cm="1">
        <f t="array" aca="1" ref="AA193" ca="1">INDIRECT("'Base de données'!A" &amp; ROW(Y193))</f>
        <v>45658</v>
      </c>
      <c r="AB193" s="51" t="str" cm="1">
        <f t="array" aca="1" ref="AB193" ca="1">INDIRECT("'Base de données'!B" &amp; ROW(Z193))</f>
        <v>2T2W1</v>
      </c>
    </row>
    <row r="194" spans="1:28" x14ac:dyDescent="0.3">
      <c r="A194" s="41" t="str">
        <f ca="1">IF(IF(AND($B194&lt;&gt;"-",$B194=$E194),"Entrée et sortie","-")="Entrée et sortie",'Base de données'!$B194,"-")</f>
        <v>-</v>
      </c>
      <c r="B194" s="41" t="str">
        <f t="shared" ca="1" si="11"/>
        <v>-</v>
      </c>
      <c r="C194" s="41" t="str">
        <f t="shared" ca="1" si="12"/>
        <v>-</v>
      </c>
      <c r="D194" s="41" t="str">
        <f>IF($F194="sortie en cours d'année",'Base de données'!$B194,"-")</f>
        <v>-</v>
      </c>
      <c r="E194" s="41" t="str">
        <f>IF($H194="entrée en cours d'année",'Base de données'!$B194,"-")</f>
        <v>-</v>
      </c>
      <c r="F194" s="37" t="str">
        <f t="shared" ref="F194:F257" si="13">IF(AND(G194=0,J194="mouvement"),"sortie en cours d'année","")</f>
        <v/>
      </c>
      <c r="G194" s="37" t="str">
        <f>IF($J194="mouvement",_xlfn.XLOOKUP('Base de données'!$B194,$V:$V,$V:$V,0),"")</f>
        <v/>
      </c>
      <c r="H194" s="37" t="str">
        <f t="shared" ref="H194:H257" si="14">IF(AND(I194=0,J194="mouvement"),"entrée en cours d'année","")</f>
        <v/>
      </c>
      <c r="I194" s="37" t="str">
        <f>IF($J194="mouvement",_xlfn.XLOOKUP('Base de données'!$B194,$K:$K,$K:$K,0),"")</f>
        <v/>
      </c>
      <c r="J194" s="38" t="str">
        <f>IF(AND(Y194&lt;&gt;MAX(Y:Y),COUNTIF(K194:V194,'Base de données'!$B194)&gt;0),"mouvement","")</f>
        <v/>
      </c>
      <c r="K194" s="39" t="str">
        <f>IF(K$1&gt;$AE$1,"-",IFERROR(IF(DATEDIF('Base de données'!$A194,K$1,"d")&lt;&gt;0,"",'Base de données'!$B194),""))</f>
        <v>DOY58</v>
      </c>
      <c r="L194" s="39" t="str">
        <f>IF(L$1&gt;$AE$1,"-",IFERROR(IF(DATEDIF('Base de données'!$A194,L$1,"d")&lt;&gt;0,"",'Base de données'!$B194),""))</f>
        <v/>
      </c>
      <c r="M194" s="39" t="str">
        <f>IF(M$1&gt;$AE$1,"-",IFERROR(IF(DATEDIF('Base de données'!$A194,M$1,"d")&lt;&gt;0,"",'Base de données'!$B194),""))</f>
        <v/>
      </c>
      <c r="N194" s="39" t="str">
        <f>IF(N$1&gt;$AE$1,"-",IFERROR(IF(DATEDIF('Base de données'!$A194,N$1,"d")&lt;&gt;0,"",'Base de données'!$B194),""))</f>
        <v/>
      </c>
      <c r="O194" s="39" t="str">
        <f>IF(O$1&gt;$AE$1,"-",IFERROR(IF(DATEDIF('Base de données'!$A194,O$1,"d")&lt;&gt;0,"",'Base de données'!$B194),""))</f>
        <v/>
      </c>
      <c r="P194" s="39" t="str">
        <f>IF(P$1&gt;$AE$1,"-",IFERROR(IF(DATEDIF('Base de données'!$A194,P$1,"d")&lt;&gt;0,"",'Base de données'!$B194),""))</f>
        <v/>
      </c>
      <c r="Q194" s="39" t="str">
        <f>IF(Q$1&gt;$AE$1,"-",IFERROR(IF(DATEDIF('Base de données'!$A194,Q$1,"d")&lt;&gt;0,"",'Base de données'!$B194),""))</f>
        <v/>
      </c>
      <c r="R194" s="39" t="str">
        <f>IF(R$1&gt;$AE$1,"-",IFERROR(IF(DATEDIF('Base de données'!$A194,R$1,"d")&lt;&gt;0,"",'Base de données'!$B194),""))</f>
        <v/>
      </c>
      <c r="S194" s="39" t="str">
        <f>IF(S$1&gt;$AE$1,"-",IFERROR(IF(DATEDIF('Base de données'!$A194,S$1,"d")&lt;&gt;0,"",'Base de données'!$B194),""))</f>
        <v/>
      </c>
      <c r="T194" s="39" t="str">
        <f>IF(T$1&gt;$AE$1,"-",IFERROR(IF(DATEDIF('Base de données'!$A194,T$1,"d")&lt;&gt;0,"",'Base de données'!$B194),""))</f>
        <v/>
      </c>
      <c r="U194" s="39" t="str">
        <f>IF(U$1&gt;$AE$1,"-",IFERROR(IF(DATEDIF('Base de données'!$A194,U$1,"d")&lt;&gt;0,"",'Base de données'!$B194),""))</f>
        <v/>
      </c>
      <c r="V194" s="39" t="str">
        <f>IF(V$1&gt;$AE$1,"-",IFERROR(IF(DATEDIF('Base de données'!$A194,V$1,"d")&lt;&gt;0,"",'Base de données'!$B194),""))</f>
        <v/>
      </c>
      <c r="W194" s="34"/>
      <c r="X194" s="30" t="str">
        <f>'Base de données'!$C194&amp;" "&amp;'Base de données'!$D194</f>
        <v>Munoz Joseph</v>
      </c>
      <c r="Y194" s="31">
        <f>COUNTIF('Base de données'!$B:$B,'Base de données'!$B194)</f>
        <v>12</v>
      </c>
      <c r="AA194" s="87" cm="1">
        <f t="array" aca="1" ref="AA194" ca="1">INDIRECT("'Base de données'!A" &amp; ROW(Y194))</f>
        <v>45658</v>
      </c>
      <c r="AB194" s="51" t="str" cm="1">
        <f t="array" aca="1" ref="AB194" ca="1">INDIRECT("'Base de données'!B" &amp; ROW(Z194))</f>
        <v>DOY58</v>
      </c>
    </row>
    <row r="195" spans="1:28" x14ac:dyDescent="0.3">
      <c r="A195" s="41" t="str">
        <f ca="1">IF(IF(AND($B195&lt;&gt;"-",$B195=$E195),"Entrée et sortie","-")="Entrée et sortie",'Base de données'!$B195,"-")</f>
        <v>-</v>
      </c>
      <c r="B195" s="41" t="str">
        <f t="shared" ref="B195:B258" ca="1" si="15">_xlfn.XLOOKUP($AB195,$D:$D,$C:$C,"-",0,-1)</f>
        <v>-</v>
      </c>
      <c r="C195" s="41" t="str">
        <f t="shared" ref="C195:C258" ca="1" si="16">IF($AA195&lt;&gt;$AE$1,$D195,"-")</f>
        <v>-</v>
      </c>
      <c r="D195" s="41" t="str">
        <f>IF($F195="sortie en cours d'année",'Base de données'!$B195,"-")</f>
        <v>-</v>
      </c>
      <c r="E195" s="41" t="str">
        <f>IF($H195="entrée en cours d'année",'Base de données'!$B195,"-")</f>
        <v>-</v>
      </c>
      <c r="F195" s="37" t="str">
        <f t="shared" si="13"/>
        <v/>
      </c>
      <c r="G195" s="37" t="str">
        <f>IF($J195="mouvement",_xlfn.XLOOKUP('Base de données'!$B195,$V:$V,$V:$V,0),"")</f>
        <v/>
      </c>
      <c r="H195" s="37" t="str">
        <f t="shared" si="14"/>
        <v/>
      </c>
      <c r="I195" s="37" t="str">
        <f>IF($J195="mouvement",_xlfn.XLOOKUP('Base de données'!$B195,$K:$K,$K:$K,0),"")</f>
        <v/>
      </c>
      <c r="J195" s="38" t="str">
        <f>IF(AND(Y195&lt;&gt;MAX(Y:Y),COUNTIF(K195:V195,'Base de données'!$B195)&gt;0),"mouvement","")</f>
        <v/>
      </c>
      <c r="K195" s="39" t="str">
        <f>IF(K$1&gt;$AE$1,"-",IFERROR(IF(DATEDIF('Base de données'!$A195,K$1,"d")&lt;&gt;0,"",'Base de données'!$B195),""))</f>
        <v>TAAFZ</v>
      </c>
      <c r="L195" s="39" t="str">
        <f>IF(L$1&gt;$AE$1,"-",IFERROR(IF(DATEDIF('Base de données'!$A195,L$1,"d")&lt;&gt;0,"",'Base de données'!$B195),""))</f>
        <v/>
      </c>
      <c r="M195" s="39" t="str">
        <f>IF(M$1&gt;$AE$1,"-",IFERROR(IF(DATEDIF('Base de données'!$A195,M$1,"d")&lt;&gt;0,"",'Base de données'!$B195),""))</f>
        <v/>
      </c>
      <c r="N195" s="39" t="str">
        <f>IF(N$1&gt;$AE$1,"-",IFERROR(IF(DATEDIF('Base de données'!$A195,N$1,"d")&lt;&gt;0,"",'Base de données'!$B195),""))</f>
        <v/>
      </c>
      <c r="O195" s="39" t="str">
        <f>IF(O$1&gt;$AE$1,"-",IFERROR(IF(DATEDIF('Base de données'!$A195,O$1,"d")&lt;&gt;0,"",'Base de données'!$B195),""))</f>
        <v/>
      </c>
      <c r="P195" s="39" t="str">
        <f>IF(P$1&gt;$AE$1,"-",IFERROR(IF(DATEDIF('Base de données'!$A195,P$1,"d")&lt;&gt;0,"",'Base de données'!$B195),""))</f>
        <v/>
      </c>
      <c r="Q195" s="39" t="str">
        <f>IF(Q$1&gt;$AE$1,"-",IFERROR(IF(DATEDIF('Base de données'!$A195,Q$1,"d")&lt;&gt;0,"",'Base de données'!$B195),""))</f>
        <v/>
      </c>
      <c r="R195" s="39" t="str">
        <f>IF(R$1&gt;$AE$1,"-",IFERROR(IF(DATEDIF('Base de données'!$A195,R$1,"d")&lt;&gt;0,"",'Base de données'!$B195),""))</f>
        <v/>
      </c>
      <c r="S195" s="39" t="str">
        <f>IF(S$1&gt;$AE$1,"-",IFERROR(IF(DATEDIF('Base de données'!$A195,S$1,"d")&lt;&gt;0,"",'Base de données'!$B195),""))</f>
        <v/>
      </c>
      <c r="T195" s="39" t="str">
        <f>IF(T$1&gt;$AE$1,"-",IFERROR(IF(DATEDIF('Base de données'!$A195,T$1,"d")&lt;&gt;0,"",'Base de données'!$B195),""))</f>
        <v/>
      </c>
      <c r="U195" s="39" t="str">
        <f>IF(U$1&gt;$AE$1,"-",IFERROR(IF(DATEDIF('Base de données'!$A195,U$1,"d")&lt;&gt;0,"",'Base de données'!$B195),""))</f>
        <v/>
      </c>
      <c r="V195" s="39" t="str">
        <f>IF(V$1&gt;$AE$1,"-",IFERROR(IF(DATEDIF('Base de données'!$A195,V$1,"d")&lt;&gt;0,"",'Base de données'!$B195),""))</f>
        <v/>
      </c>
      <c r="W195" s="34"/>
      <c r="X195" s="30" t="str">
        <f>'Base de données'!$C195&amp;" "&amp;'Base de données'!$D195</f>
        <v>Lévêque Victor</v>
      </c>
      <c r="Y195" s="31">
        <f>COUNTIF('Base de données'!$B:$B,'Base de données'!$B195)</f>
        <v>12</v>
      </c>
      <c r="AA195" s="87" cm="1">
        <f t="array" aca="1" ref="AA195" ca="1">INDIRECT("'Base de données'!A" &amp; ROW(Y195))</f>
        <v>45658</v>
      </c>
      <c r="AB195" s="51" t="str" cm="1">
        <f t="array" aca="1" ref="AB195" ca="1">INDIRECT("'Base de données'!B" &amp; ROW(Z195))</f>
        <v>TAAFZ</v>
      </c>
    </row>
    <row r="196" spans="1:28" x14ac:dyDescent="0.3">
      <c r="A196" s="41" t="str">
        <f ca="1">IF(IF(AND($B196&lt;&gt;"-",$B196=$E196),"Entrée et sortie","-")="Entrée et sortie",'Base de données'!$B196,"-")</f>
        <v>-</v>
      </c>
      <c r="B196" s="41" t="str">
        <f t="shared" ca="1" si="15"/>
        <v>-</v>
      </c>
      <c r="C196" s="41" t="str">
        <f t="shared" ca="1" si="16"/>
        <v>-</v>
      </c>
      <c r="D196" s="41" t="str">
        <f>IF($F196="sortie en cours d'année",'Base de données'!$B196,"-")</f>
        <v>-</v>
      </c>
      <c r="E196" s="41" t="str">
        <f>IF($H196="entrée en cours d'année",'Base de données'!$B196,"-")</f>
        <v>-</v>
      </c>
      <c r="F196" s="37" t="str">
        <f t="shared" si="13"/>
        <v/>
      </c>
      <c r="G196" s="37" t="str">
        <f>IF($J196="mouvement",_xlfn.XLOOKUP('Base de données'!$B196,$V:$V,$V:$V,0),"")</f>
        <v/>
      </c>
      <c r="H196" s="37" t="str">
        <f t="shared" si="14"/>
        <v/>
      </c>
      <c r="I196" s="37" t="str">
        <f>IF($J196="mouvement",_xlfn.XLOOKUP('Base de données'!$B196,$K:$K,$K:$K,0),"")</f>
        <v/>
      </c>
      <c r="J196" s="38" t="str">
        <f>IF(AND(Y196&lt;&gt;MAX(Y:Y),COUNTIF(K196:V196,'Base de données'!$B196)&gt;0),"mouvement","")</f>
        <v/>
      </c>
      <c r="K196" s="39" t="str">
        <f>IF(K$1&gt;$AE$1,"-",IFERROR(IF(DATEDIF('Base de données'!$A196,K$1,"d")&lt;&gt;0,"",'Base de données'!$B196),""))</f>
        <v>CJEWL</v>
      </c>
      <c r="L196" s="39" t="str">
        <f>IF(L$1&gt;$AE$1,"-",IFERROR(IF(DATEDIF('Base de données'!$A196,L$1,"d")&lt;&gt;0,"",'Base de données'!$B196),""))</f>
        <v/>
      </c>
      <c r="M196" s="39" t="str">
        <f>IF(M$1&gt;$AE$1,"-",IFERROR(IF(DATEDIF('Base de données'!$A196,M$1,"d")&lt;&gt;0,"",'Base de données'!$B196),""))</f>
        <v/>
      </c>
      <c r="N196" s="39" t="str">
        <f>IF(N$1&gt;$AE$1,"-",IFERROR(IF(DATEDIF('Base de données'!$A196,N$1,"d")&lt;&gt;0,"",'Base de données'!$B196),""))</f>
        <v/>
      </c>
      <c r="O196" s="39" t="str">
        <f>IF(O$1&gt;$AE$1,"-",IFERROR(IF(DATEDIF('Base de données'!$A196,O$1,"d")&lt;&gt;0,"",'Base de données'!$B196),""))</f>
        <v/>
      </c>
      <c r="P196" s="39" t="str">
        <f>IF(P$1&gt;$AE$1,"-",IFERROR(IF(DATEDIF('Base de données'!$A196,P$1,"d")&lt;&gt;0,"",'Base de données'!$B196),""))</f>
        <v/>
      </c>
      <c r="Q196" s="39" t="str">
        <f>IF(Q$1&gt;$AE$1,"-",IFERROR(IF(DATEDIF('Base de données'!$A196,Q$1,"d")&lt;&gt;0,"",'Base de données'!$B196),""))</f>
        <v/>
      </c>
      <c r="R196" s="39" t="str">
        <f>IF(R$1&gt;$AE$1,"-",IFERROR(IF(DATEDIF('Base de données'!$A196,R$1,"d")&lt;&gt;0,"",'Base de données'!$B196),""))</f>
        <v/>
      </c>
      <c r="S196" s="39" t="str">
        <f>IF(S$1&gt;$AE$1,"-",IFERROR(IF(DATEDIF('Base de données'!$A196,S$1,"d")&lt;&gt;0,"",'Base de données'!$B196),""))</f>
        <v/>
      </c>
      <c r="T196" s="39" t="str">
        <f>IF(T$1&gt;$AE$1,"-",IFERROR(IF(DATEDIF('Base de données'!$A196,T$1,"d")&lt;&gt;0,"",'Base de données'!$B196),""))</f>
        <v/>
      </c>
      <c r="U196" s="39" t="str">
        <f>IF(U$1&gt;$AE$1,"-",IFERROR(IF(DATEDIF('Base de données'!$A196,U$1,"d")&lt;&gt;0,"",'Base de données'!$B196),""))</f>
        <v/>
      </c>
      <c r="V196" s="39" t="str">
        <f>IF(V$1&gt;$AE$1,"-",IFERROR(IF(DATEDIF('Base de données'!$A196,V$1,"d")&lt;&gt;0,"",'Base de données'!$B196),""))</f>
        <v/>
      </c>
      <c r="W196" s="34"/>
      <c r="X196" s="30" t="str">
        <f>'Base de données'!$C196&amp;" "&amp;'Base de données'!$D196</f>
        <v>Grenier Aimé</v>
      </c>
      <c r="Y196" s="31">
        <f>COUNTIF('Base de données'!$B:$B,'Base de données'!$B196)</f>
        <v>12</v>
      </c>
      <c r="AA196" s="87" cm="1">
        <f t="array" aca="1" ref="AA196" ca="1">INDIRECT("'Base de données'!A" &amp; ROW(Y196))</f>
        <v>45658</v>
      </c>
      <c r="AB196" s="51" t="str" cm="1">
        <f t="array" aca="1" ref="AB196" ca="1">INDIRECT("'Base de données'!B" &amp; ROW(Z196))</f>
        <v>CJEWL</v>
      </c>
    </row>
    <row r="197" spans="1:28" x14ac:dyDescent="0.3">
      <c r="A197" s="41" t="str">
        <f ca="1">IF(IF(AND($B197&lt;&gt;"-",$B197=$E197),"Entrée et sortie","-")="Entrée et sortie",'Base de données'!$B197,"-")</f>
        <v>-</v>
      </c>
      <c r="B197" s="41" t="str">
        <f t="shared" ca="1" si="15"/>
        <v>-</v>
      </c>
      <c r="C197" s="41" t="str">
        <f t="shared" ca="1" si="16"/>
        <v>-</v>
      </c>
      <c r="D197" s="41" t="str">
        <f>IF($F197="sortie en cours d'année",'Base de données'!$B197,"-")</f>
        <v>-</v>
      </c>
      <c r="E197" s="41" t="str">
        <f>IF($H197="entrée en cours d'année",'Base de données'!$B197,"-")</f>
        <v>-</v>
      </c>
      <c r="F197" s="37" t="str">
        <f t="shared" si="13"/>
        <v/>
      </c>
      <c r="G197" s="37" t="str">
        <f>IF($J197="mouvement",_xlfn.XLOOKUP('Base de données'!$B197,$V:$V,$V:$V,0),"")</f>
        <v/>
      </c>
      <c r="H197" s="37" t="str">
        <f t="shared" si="14"/>
        <v/>
      </c>
      <c r="I197" s="37" t="str">
        <f>IF($J197="mouvement",_xlfn.XLOOKUP('Base de données'!$B197,$K:$K,$K:$K,0),"")</f>
        <v/>
      </c>
      <c r="J197" s="38" t="str">
        <f>IF(AND(Y197&lt;&gt;MAX(Y:Y),COUNTIF(K197:V197,'Base de données'!$B197)&gt;0),"mouvement","")</f>
        <v/>
      </c>
      <c r="K197" s="39" t="str">
        <f>IF(K$1&gt;$AE$1,"-",IFERROR(IF(DATEDIF('Base de données'!$A197,K$1,"d")&lt;&gt;0,"",'Base de données'!$B197),""))</f>
        <v>GN35T</v>
      </c>
      <c r="L197" s="39" t="str">
        <f>IF(L$1&gt;$AE$1,"-",IFERROR(IF(DATEDIF('Base de données'!$A197,L$1,"d")&lt;&gt;0,"",'Base de données'!$B197),""))</f>
        <v/>
      </c>
      <c r="M197" s="39" t="str">
        <f>IF(M$1&gt;$AE$1,"-",IFERROR(IF(DATEDIF('Base de données'!$A197,M$1,"d")&lt;&gt;0,"",'Base de données'!$B197),""))</f>
        <v/>
      </c>
      <c r="N197" s="39" t="str">
        <f>IF(N$1&gt;$AE$1,"-",IFERROR(IF(DATEDIF('Base de données'!$A197,N$1,"d")&lt;&gt;0,"",'Base de données'!$B197),""))</f>
        <v/>
      </c>
      <c r="O197" s="39" t="str">
        <f>IF(O$1&gt;$AE$1,"-",IFERROR(IF(DATEDIF('Base de données'!$A197,O$1,"d")&lt;&gt;0,"",'Base de données'!$B197),""))</f>
        <v/>
      </c>
      <c r="P197" s="39" t="str">
        <f>IF(P$1&gt;$AE$1,"-",IFERROR(IF(DATEDIF('Base de données'!$A197,P$1,"d")&lt;&gt;0,"",'Base de données'!$B197),""))</f>
        <v/>
      </c>
      <c r="Q197" s="39" t="str">
        <f>IF(Q$1&gt;$AE$1,"-",IFERROR(IF(DATEDIF('Base de données'!$A197,Q$1,"d")&lt;&gt;0,"",'Base de données'!$B197),""))</f>
        <v/>
      </c>
      <c r="R197" s="39" t="str">
        <f>IF(R$1&gt;$AE$1,"-",IFERROR(IF(DATEDIF('Base de données'!$A197,R$1,"d")&lt;&gt;0,"",'Base de données'!$B197),""))</f>
        <v/>
      </c>
      <c r="S197" s="39" t="str">
        <f>IF(S$1&gt;$AE$1,"-",IFERROR(IF(DATEDIF('Base de données'!$A197,S$1,"d")&lt;&gt;0,"",'Base de données'!$B197),""))</f>
        <v/>
      </c>
      <c r="T197" s="39" t="str">
        <f>IF(T$1&gt;$AE$1,"-",IFERROR(IF(DATEDIF('Base de données'!$A197,T$1,"d")&lt;&gt;0,"",'Base de données'!$B197),""))</f>
        <v/>
      </c>
      <c r="U197" s="39" t="str">
        <f>IF(U$1&gt;$AE$1,"-",IFERROR(IF(DATEDIF('Base de données'!$A197,U$1,"d")&lt;&gt;0,"",'Base de données'!$B197),""))</f>
        <v/>
      </c>
      <c r="V197" s="39" t="str">
        <f>IF(V$1&gt;$AE$1,"-",IFERROR(IF(DATEDIF('Base de données'!$A197,V$1,"d")&lt;&gt;0,"",'Base de données'!$B197),""))</f>
        <v/>
      </c>
      <c r="W197" s="34"/>
      <c r="X197" s="30" t="str">
        <f>'Base de données'!$C197&amp;" "&amp;'Base de données'!$D197</f>
        <v>Valette Timothée</v>
      </c>
      <c r="Y197" s="31">
        <f>COUNTIF('Base de données'!$B:$B,'Base de données'!$B197)</f>
        <v>12</v>
      </c>
      <c r="AA197" s="87" cm="1">
        <f t="array" aca="1" ref="AA197" ca="1">INDIRECT("'Base de données'!A" &amp; ROW(Y197))</f>
        <v>45658</v>
      </c>
      <c r="AB197" s="51" t="str" cm="1">
        <f t="array" aca="1" ref="AB197" ca="1">INDIRECT("'Base de données'!B" &amp; ROW(Z197))</f>
        <v>GN35T</v>
      </c>
    </row>
    <row r="198" spans="1:28" x14ac:dyDescent="0.3">
      <c r="A198" s="41" t="str">
        <f ca="1">IF(IF(AND($B198&lt;&gt;"-",$B198=$E198),"Entrée et sortie","-")="Entrée et sortie",'Base de données'!$B198,"-")</f>
        <v>-</v>
      </c>
      <c r="B198" s="41" t="str">
        <f t="shared" ca="1" si="15"/>
        <v>-</v>
      </c>
      <c r="C198" s="41" t="str">
        <f t="shared" ca="1" si="16"/>
        <v>-</v>
      </c>
      <c r="D198" s="41" t="str">
        <f>IF($F198="sortie en cours d'année",'Base de données'!$B198,"-")</f>
        <v>-</v>
      </c>
      <c r="E198" s="41" t="str">
        <f>IF($H198="entrée en cours d'année",'Base de données'!$B198,"-")</f>
        <v>-</v>
      </c>
      <c r="F198" s="37" t="str">
        <f t="shared" si="13"/>
        <v/>
      </c>
      <c r="G198" s="37" t="str">
        <f>IF($J198="mouvement",_xlfn.XLOOKUP('Base de données'!$B198,$V:$V,$V:$V,0),"")</f>
        <v/>
      </c>
      <c r="H198" s="37" t="str">
        <f t="shared" si="14"/>
        <v/>
      </c>
      <c r="I198" s="37" t="str">
        <f>IF($J198="mouvement",_xlfn.XLOOKUP('Base de données'!$B198,$K:$K,$K:$K,0),"")</f>
        <v/>
      </c>
      <c r="J198" s="38" t="str">
        <f>IF(AND(Y198&lt;&gt;MAX(Y:Y),COUNTIF(K198:V198,'Base de données'!$B198)&gt;0),"mouvement","")</f>
        <v/>
      </c>
      <c r="K198" s="39" t="str">
        <f>IF(K$1&gt;$AE$1,"-",IFERROR(IF(DATEDIF('Base de données'!$A198,K$1,"d")&lt;&gt;0,"",'Base de données'!$B198),""))</f>
        <v>8XT8G</v>
      </c>
      <c r="L198" s="39" t="str">
        <f>IF(L$1&gt;$AE$1,"-",IFERROR(IF(DATEDIF('Base de données'!$A198,L$1,"d")&lt;&gt;0,"",'Base de données'!$B198),""))</f>
        <v/>
      </c>
      <c r="M198" s="39" t="str">
        <f>IF(M$1&gt;$AE$1,"-",IFERROR(IF(DATEDIF('Base de données'!$A198,M$1,"d")&lt;&gt;0,"",'Base de données'!$B198),""))</f>
        <v/>
      </c>
      <c r="N198" s="39" t="str">
        <f>IF(N$1&gt;$AE$1,"-",IFERROR(IF(DATEDIF('Base de données'!$A198,N$1,"d")&lt;&gt;0,"",'Base de données'!$B198),""))</f>
        <v/>
      </c>
      <c r="O198" s="39" t="str">
        <f>IF(O$1&gt;$AE$1,"-",IFERROR(IF(DATEDIF('Base de données'!$A198,O$1,"d")&lt;&gt;0,"",'Base de données'!$B198),""))</f>
        <v/>
      </c>
      <c r="P198" s="39" t="str">
        <f>IF(P$1&gt;$AE$1,"-",IFERROR(IF(DATEDIF('Base de données'!$A198,P$1,"d")&lt;&gt;0,"",'Base de données'!$B198),""))</f>
        <v/>
      </c>
      <c r="Q198" s="39" t="str">
        <f>IF(Q$1&gt;$AE$1,"-",IFERROR(IF(DATEDIF('Base de données'!$A198,Q$1,"d")&lt;&gt;0,"",'Base de données'!$B198),""))</f>
        <v/>
      </c>
      <c r="R198" s="39" t="str">
        <f>IF(R$1&gt;$AE$1,"-",IFERROR(IF(DATEDIF('Base de données'!$A198,R$1,"d")&lt;&gt;0,"",'Base de données'!$B198),""))</f>
        <v/>
      </c>
      <c r="S198" s="39" t="str">
        <f>IF(S$1&gt;$AE$1,"-",IFERROR(IF(DATEDIF('Base de données'!$A198,S$1,"d")&lt;&gt;0,"",'Base de données'!$B198),""))</f>
        <v/>
      </c>
      <c r="T198" s="39" t="str">
        <f>IF(T$1&gt;$AE$1,"-",IFERROR(IF(DATEDIF('Base de données'!$A198,T$1,"d")&lt;&gt;0,"",'Base de données'!$B198),""))</f>
        <v/>
      </c>
      <c r="U198" s="39" t="str">
        <f>IF(U$1&gt;$AE$1,"-",IFERROR(IF(DATEDIF('Base de données'!$A198,U$1,"d")&lt;&gt;0,"",'Base de données'!$B198),""))</f>
        <v/>
      </c>
      <c r="V198" s="39" t="str">
        <f>IF(V$1&gt;$AE$1,"-",IFERROR(IF(DATEDIF('Base de données'!$A198,V$1,"d")&lt;&gt;0,"",'Base de données'!$B198),""))</f>
        <v/>
      </c>
      <c r="W198" s="34"/>
      <c r="X198" s="30" t="str">
        <f>'Base de données'!$C198&amp;" "&amp;'Base de données'!$D198</f>
        <v>Fontaine Denise</v>
      </c>
      <c r="Y198" s="31">
        <f>COUNTIF('Base de données'!$B:$B,'Base de données'!$B198)</f>
        <v>12</v>
      </c>
      <c r="AA198" s="87" cm="1">
        <f t="array" aca="1" ref="AA198" ca="1">INDIRECT("'Base de données'!A" &amp; ROW(Y198))</f>
        <v>45658</v>
      </c>
      <c r="AB198" s="51" t="str" cm="1">
        <f t="array" aca="1" ref="AB198" ca="1">INDIRECT("'Base de données'!B" &amp; ROW(Z198))</f>
        <v>8XT8G</v>
      </c>
    </row>
    <row r="199" spans="1:28" x14ac:dyDescent="0.3">
      <c r="A199" s="41" t="str">
        <f ca="1">IF(IF(AND($B199&lt;&gt;"-",$B199=$E199),"Entrée et sortie","-")="Entrée et sortie",'Base de données'!$B199,"-")</f>
        <v>-</v>
      </c>
      <c r="B199" s="41" t="str">
        <f t="shared" ca="1" si="15"/>
        <v>-</v>
      </c>
      <c r="C199" s="41" t="str">
        <f t="shared" ca="1" si="16"/>
        <v>-</v>
      </c>
      <c r="D199" s="41" t="str">
        <f>IF($F199="sortie en cours d'année",'Base de données'!$B199,"-")</f>
        <v>-</v>
      </c>
      <c r="E199" s="41" t="str">
        <f>IF($H199="entrée en cours d'année",'Base de données'!$B199,"-")</f>
        <v>-</v>
      </c>
      <c r="F199" s="37" t="str">
        <f t="shared" si="13"/>
        <v/>
      </c>
      <c r="G199" s="37" t="str">
        <f>IF($J199="mouvement",_xlfn.XLOOKUP('Base de données'!$B199,$V:$V,$V:$V,0),"")</f>
        <v/>
      </c>
      <c r="H199" s="37" t="str">
        <f t="shared" si="14"/>
        <v/>
      </c>
      <c r="I199" s="37" t="str">
        <f>IF($J199="mouvement",_xlfn.XLOOKUP('Base de données'!$B199,$K:$K,$K:$K,0),"")</f>
        <v/>
      </c>
      <c r="J199" s="38" t="str">
        <f>IF(AND(Y199&lt;&gt;MAX(Y:Y),COUNTIF(K199:V199,'Base de données'!$B199)&gt;0),"mouvement","")</f>
        <v/>
      </c>
      <c r="K199" s="39" t="str">
        <f>IF(K$1&gt;$AE$1,"-",IFERROR(IF(DATEDIF('Base de données'!$A199,K$1,"d")&lt;&gt;0,"",'Base de données'!$B199),""))</f>
        <v>OPEPZ</v>
      </c>
      <c r="L199" s="39" t="str">
        <f>IF(L$1&gt;$AE$1,"-",IFERROR(IF(DATEDIF('Base de données'!$A199,L$1,"d")&lt;&gt;0,"",'Base de données'!$B199),""))</f>
        <v/>
      </c>
      <c r="M199" s="39" t="str">
        <f>IF(M$1&gt;$AE$1,"-",IFERROR(IF(DATEDIF('Base de données'!$A199,M$1,"d")&lt;&gt;0,"",'Base de données'!$B199),""))</f>
        <v/>
      </c>
      <c r="N199" s="39" t="str">
        <f>IF(N$1&gt;$AE$1,"-",IFERROR(IF(DATEDIF('Base de données'!$A199,N$1,"d")&lt;&gt;0,"",'Base de données'!$B199),""))</f>
        <v/>
      </c>
      <c r="O199" s="39" t="str">
        <f>IF(O$1&gt;$AE$1,"-",IFERROR(IF(DATEDIF('Base de données'!$A199,O$1,"d")&lt;&gt;0,"",'Base de données'!$B199),""))</f>
        <v/>
      </c>
      <c r="P199" s="39" t="str">
        <f>IF(P$1&gt;$AE$1,"-",IFERROR(IF(DATEDIF('Base de données'!$A199,P$1,"d")&lt;&gt;0,"",'Base de données'!$B199),""))</f>
        <v/>
      </c>
      <c r="Q199" s="39" t="str">
        <f>IF(Q$1&gt;$AE$1,"-",IFERROR(IF(DATEDIF('Base de données'!$A199,Q$1,"d")&lt;&gt;0,"",'Base de données'!$B199),""))</f>
        <v/>
      </c>
      <c r="R199" s="39" t="str">
        <f>IF(R$1&gt;$AE$1,"-",IFERROR(IF(DATEDIF('Base de données'!$A199,R$1,"d")&lt;&gt;0,"",'Base de données'!$B199),""))</f>
        <v/>
      </c>
      <c r="S199" s="39" t="str">
        <f>IF(S$1&gt;$AE$1,"-",IFERROR(IF(DATEDIF('Base de données'!$A199,S$1,"d")&lt;&gt;0,"",'Base de données'!$B199),""))</f>
        <v/>
      </c>
      <c r="T199" s="39" t="str">
        <f>IF(T$1&gt;$AE$1,"-",IFERROR(IF(DATEDIF('Base de données'!$A199,T$1,"d")&lt;&gt;0,"",'Base de données'!$B199),""))</f>
        <v/>
      </c>
      <c r="U199" s="39" t="str">
        <f>IF(U$1&gt;$AE$1,"-",IFERROR(IF(DATEDIF('Base de données'!$A199,U$1,"d")&lt;&gt;0,"",'Base de données'!$B199),""))</f>
        <v/>
      </c>
      <c r="V199" s="39" t="str">
        <f>IF(V$1&gt;$AE$1,"-",IFERROR(IF(DATEDIF('Base de données'!$A199,V$1,"d")&lt;&gt;0,"",'Base de données'!$B199),""))</f>
        <v/>
      </c>
      <c r="W199" s="34"/>
      <c r="X199" s="30" t="str">
        <f>'Base de données'!$C199&amp;" "&amp;'Base de données'!$D199</f>
        <v>Salmon Jacques</v>
      </c>
      <c r="Y199" s="31">
        <f>COUNTIF('Base de données'!$B:$B,'Base de données'!$B199)</f>
        <v>12</v>
      </c>
      <c r="AA199" s="87" cm="1">
        <f t="array" aca="1" ref="AA199" ca="1">INDIRECT("'Base de données'!A" &amp; ROW(Y199))</f>
        <v>45658</v>
      </c>
      <c r="AB199" s="51" t="str" cm="1">
        <f t="array" aca="1" ref="AB199" ca="1">INDIRECT("'Base de données'!B" &amp; ROW(Z199))</f>
        <v>OPEPZ</v>
      </c>
    </row>
    <row r="200" spans="1:28" x14ac:dyDescent="0.3">
      <c r="A200" s="41" t="str">
        <f ca="1">IF(IF(AND($B200&lt;&gt;"-",$B200=$E200),"Entrée et sortie","-")="Entrée et sortie",'Base de données'!$B200,"-")</f>
        <v>-</v>
      </c>
      <c r="B200" s="41" t="str">
        <f t="shared" ca="1" si="15"/>
        <v>-</v>
      </c>
      <c r="C200" s="41" t="str">
        <f t="shared" ca="1" si="16"/>
        <v>-</v>
      </c>
      <c r="D200" s="41" t="str">
        <f>IF($F200="sortie en cours d'année",'Base de données'!$B200,"-")</f>
        <v>-</v>
      </c>
      <c r="E200" s="41" t="str">
        <f>IF($H200="entrée en cours d'année",'Base de données'!$B200,"-")</f>
        <v>-</v>
      </c>
      <c r="F200" s="37" t="str">
        <f t="shared" si="13"/>
        <v/>
      </c>
      <c r="G200" s="37" t="str">
        <f>IF($J200="mouvement",_xlfn.XLOOKUP('Base de données'!$B200,$V:$V,$V:$V,0),"")</f>
        <v/>
      </c>
      <c r="H200" s="37" t="str">
        <f t="shared" si="14"/>
        <v/>
      </c>
      <c r="I200" s="37" t="str">
        <f>IF($J200="mouvement",_xlfn.XLOOKUP('Base de données'!$B200,$K:$K,$K:$K,0),"")</f>
        <v/>
      </c>
      <c r="J200" s="38" t="str">
        <f>IF(AND(Y200&lt;&gt;MAX(Y:Y),COUNTIF(K200:V200,'Base de données'!$B200)&gt;0),"mouvement","")</f>
        <v/>
      </c>
      <c r="K200" s="39" t="str">
        <f>IF(K$1&gt;$AE$1,"-",IFERROR(IF(DATEDIF('Base de données'!$A200,K$1,"d")&lt;&gt;0,"",'Base de données'!$B200),""))</f>
        <v>5W5SI</v>
      </c>
      <c r="L200" s="39" t="str">
        <f>IF(L$1&gt;$AE$1,"-",IFERROR(IF(DATEDIF('Base de données'!$A200,L$1,"d")&lt;&gt;0,"",'Base de données'!$B200),""))</f>
        <v/>
      </c>
      <c r="M200" s="39" t="str">
        <f>IF(M$1&gt;$AE$1,"-",IFERROR(IF(DATEDIF('Base de données'!$A200,M$1,"d")&lt;&gt;0,"",'Base de données'!$B200),""))</f>
        <v/>
      </c>
      <c r="N200" s="39" t="str">
        <f>IF(N$1&gt;$AE$1,"-",IFERROR(IF(DATEDIF('Base de données'!$A200,N$1,"d")&lt;&gt;0,"",'Base de données'!$B200),""))</f>
        <v/>
      </c>
      <c r="O200" s="39" t="str">
        <f>IF(O$1&gt;$AE$1,"-",IFERROR(IF(DATEDIF('Base de données'!$A200,O$1,"d")&lt;&gt;0,"",'Base de données'!$B200),""))</f>
        <v/>
      </c>
      <c r="P200" s="39" t="str">
        <f>IF(P$1&gt;$AE$1,"-",IFERROR(IF(DATEDIF('Base de données'!$A200,P$1,"d")&lt;&gt;0,"",'Base de données'!$B200),""))</f>
        <v/>
      </c>
      <c r="Q200" s="39" t="str">
        <f>IF(Q$1&gt;$AE$1,"-",IFERROR(IF(DATEDIF('Base de données'!$A200,Q$1,"d")&lt;&gt;0,"",'Base de données'!$B200),""))</f>
        <v/>
      </c>
      <c r="R200" s="39" t="str">
        <f>IF(R$1&gt;$AE$1,"-",IFERROR(IF(DATEDIF('Base de données'!$A200,R$1,"d")&lt;&gt;0,"",'Base de données'!$B200),""))</f>
        <v/>
      </c>
      <c r="S200" s="39" t="str">
        <f>IF(S$1&gt;$AE$1,"-",IFERROR(IF(DATEDIF('Base de données'!$A200,S$1,"d")&lt;&gt;0,"",'Base de données'!$B200),""))</f>
        <v/>
      </c>
      <c r="T200" s="39" t="str">
        <f>IF(T$1&gt;$AE$1,"-",IFERROR(IF(DATEDIF('Base de données'!$A200,T$1,"d")&lt;&gt;0,"",'Base de données'!$B200),""))</f>
        <v/>
      </c>
      <c r="U200" s="39" t="str">
        <f>IF(U$1&gt;$AE$1,"-",IFERROR(IF(DATEDIF('Base de données'!$A200,U$1,"d")&lt;&gt;0,"",'Base de données'!$B200),""))</f>
        <v/>
      </c>
      <c r="V200" s="39" t="str">
        <f>IF(V$1&gt;$AE$1,"-",IFERROR(IF(DATEDIF('Base de données'!$A200,V$1,"d")&lt;&gt;0,"",'Base de données'!$B200),""))</f>
        <v/>
      </c>
      <c r="W200" s="34"/>
      <c r="X200" s="30" t="str">
        <f>'Base de données'!$C200&amp;" "&amp;'Base de données'!$D200</f>
        <v>Olivier Gérard</v>
      </c>
      <c r="Y200" s="31">
        <f>COUNTIF('Base de données'!$B:$B,'Base de données'!$B200)</f>
        <v>12</v>
      </c>
      <c r="AA200" s="87" cm="1">
        <f t="array" aca="1" ref="AA200" ca="1">INDIRECT("'Base de données'!A" &amp; ROW(Y200))</f>
        <v>45658</v>
      </c>
      <c r="AB200" s="51" t="str" cm="1">
        <f t="array" aca="1" ref="AB200" ca="1">INDIRECT("'Base de données'!B" &amp; ROW(Z200))</f>
        <v>5W5SI</v>
      </c>
    </row>
    <row r="201" spans="1:28" x14ac:dyDescent="0.3">
      <c r="A201" s="41" t="str">
        <f ca="1">IF(IF(AND($B201&lt;&gt;"-",$B201=$E201),"Entrée et sortie","-")="Entrée et sortie",'Base de données'!$B201,"-")</f>
        <v>-</v>
      </c>
      <c r="B201" s="41" t="str">
        <f t="shared" ca="1" si="15"/>
        <v>OOB0W</v>
      </c>
      <c r="C201" s="41" t="str">
        <f t="shared" ca="1" si="16"/>
        <v>OOB0W</v>
      </c>
      <c r="D201" s="41" t="str">
        <f>IF($F201="sortie en cours d'année",'Base de données'!$B201,"-")</f>
        <v>OOB0W</v>
      </c>
      <c r="E201" s="41" t="str">
        <f>IF($H201="entrée en cours d'année",'Base de données'!$B201,"-")</f>
        <v>-</v>
      </c>
      <c r="F201" s="37" t="str">
        <f t="shared" si="13"/>
        <v>sortie en cours d'année</v>
      </c>
      <c r="G201" s="37">
        <f>IF($J201="mouvement",_xlfn.XLOOKUP('Base de données'!$B201,$V:$V,$V:$V,0),"")</f>
        <v>0</v>
      </c>
      <c r="H201" s="37" t="str">
        <f t="shared" si="14"/>
        <v/>
      </c>
      <c r="I201" s="37" t="str">
        <f>IF($J201="mouvement",_xlfn.XLOOKUP('Base de données'!$B201,$K:$K,$K:$K,0),"")</f>
        <v>OOB0W</v>
      </c>
      <c r="J201" s="38" t="str">
        <f>IF(AND(Y201&lt;&gt;MAX(Y:Y),COUNTIF(K201:V201,'Base de données'!$B201)&gt;0),"mouvement","")</f>
        <v>mouvement</v>
      </c>
      <c r="K201" s="39" t="str">
        <f>IF(K$1&gt;$AE$1,"-",IFERROR(IF(DATEDIF('Base de données'!$A201,K$1,"d")&lt;&gt;0,"",'Base de données'!$B201),""))</f>
        <v>OOB0W</v>
      </c>
      <c r="L201" s="39" t="str">
        <f>IF(L$1&gt;$AE$1,"-",IFERROR(IF(DATEDIF('Base de données'!$A201,L$1,"d")&lt;&gt;0,"",'Base de données'!$B201),""))</f>
        <v/>
      </c>
      <c r="M201" s="39" t="str">
        <f>IF(M$1&gt;$AE$1,"-",IFERROR(IF(DATEDIF('Base de données'!$A201,M$1,"d")&lt;&gt;0,"",'Base de données'!$B201),""))</f>
        <v/>
      </c>
      <c r="N201" s="39" t="str">
        <f>IF(N$1&gt;$AE$1,"-",IFERROR(IF(DATEDIF('Base de données'!$A201,N$1,"d")&lt;&gt;0,"",'Base de données'!$B201),""))</f>
        <v/>
      </c>
      <c r="O201" s="39" t="str">
        <f>IF(O$1&gt;$AE$1,"-",IFERROR(IF(DATEDIF('Base de données'!$A201,O$1,"d")&lt;&gt;0,"",'Base de données'!$B201),""))</f>
        <v/>
      </c>
      <c r="P201" s="39" t="str">
        <f>IF(P$1&gt;$AE$1,"-",IFERROR(IF(DATEDIF('Base de données'!$A201,P$1,"d")&lt;&gt;0,"",'Base de données'!$B201),""))</f>
        <v/>
      </c>
      <c r="Q201" s="39" t="str">
        <f>IF(Q$1&gt;$AE$1,"-",IFERROR(IF(DATEDIF('Base de données'!$A201,Q$1,"d")&lt;&gt;0,"",'Base de données'!$B201),""))</f>
        <v/>
      </c>
      <c r="R201" s="39" t="str">
        <f>IF(R$1&gt;$AE$1,"-",IFERROR(IF(DATEDIF('Base de données'!$A201,R$1,"d")&lt;&gt;0,"",'Base de données'!$B201),""))</f>
        <v/>
      </c>
      <c r="S201" s="39" t="str">
        <f>IF(S$1&gt;$AE$1,"-",IFERROR(IF(DATEDIF('Base de données'!$A201,S$1,"d")&lt;&gt;0,"",'Base de données'!$B201),""))</f>
        <v/>
      </c>
      <c r="T201" s="39" t="str">
        <f>IF(T$1&gt;$AE$1,"-",IFERROR(IF(DATEDIF('Base de données'!$A201,T$1,"d")&lt;&gt;0,"",'Base de données'!$B201),""))</f>
        <v/>
      </c>
      <c r="U201" s="39" t="str">
        <f>IF(U$1&gt;$AE$1,"-",IFERROR(IF(DATEDIF('Base de données'!$A201,U$1,"d")&lt;&gt;0,"",'Base de données'!$B201),""))</f>
        <v/>
      </c>
      <c r="V201" s="39" t="str">
        <f>IF(V$1&gt;$AE$1,"-",IFERROR(IF(DATEDIF('Base de données'!$A201,V$1,"d")&lt;&gt;0,"",'Base de données'!$B201),""))</f>
        <v/>
      </c>
      <c r="W201" s="34"/>
      <c r="X201" s="30" t="str">
        <f>'Base de données'!$C201&amp;" "&amp;'Base de données'!$D201</f>
        <v>Guillot Chantal</v>
      </c>
      <c r="Y201" s="31">
        <f>COUNTIF('Base de données'!$B:$B,'Base de données'!$B201)</f>
        <v>2</v>
      </c>
      <c r="AA201" s="87" cm="1">
        <f t="array" aca="1" ref="AA201" ca="1">INDIRECT("'Base de données'!A" &amp; ROW(Y201))</f>
        <v>45658</v>
      </c>
      <c r="AB201" s="51" t="str" cm="1">
        <f t="array" aca="1" ref="AB201" ca="1">INDIRECT("'Base de données'!B" &amp; ROW(Z201))</f>
        <v>OOB0W</v>
      </c>
    </row>
    <row r="202" spans="1:28" x14ac:dyDescent="0.3">
      <c r="A202" s="41" t="str">
        <f ca="1">IF(IF(AND($B202&lt;&gt;"-",$B202=$E202),"Entrée et sortie","-")="Entrée et sortie",'Base de données'!$B202,"-")</f>
        <v>-</v>
      </c>
      <c r="B202" s="41" t="str">
        <f t="shared" ca="1" si="15"/>
        <v>-</v>
      </c>
      <c r="C202" s="41" t="str">
        <f t="shared" ca="1" si="16"/>
        <v>-</v>
      </c>
      <c r="D202" s="41" t="str">
        <f>IF($F202="sortie en cours d'année",'Base de données'!$B202,"-")</f>
        <v>-</v>
      </c>
      <c r="E202" s="41" t="str">
        <f>IF($H202="entrée en cours d'année",'Base de données'!$B202,"-")</f>
        <v>-</v>
      </c>
      <c r="F202" s="37" t="str">
        <f t="shared" si="13"/>
        <v/>
      </c>
      <c r="G202" s="37" t="str">
        <f>IF($J202="mouvement",_xlfn.XLOOKUP('Base de données'!$B202,$V:$V,$V:$V,0),"")</f>
        <v/>
      </c>
      <c r="H202" s="37" t="str">
        <f t="shared" si="14"/>
        <v/>
      </c>
      <c r="I202" s="37" t="str">
        <f>IF($J202="mouvement",_xlfn.XLOOKUP('Base de données'!$B202,$K:$K,$K:$K,0),"")</f>
        <v/>
      </c>
      <c r="J202" s="38" t="str">
        <f>IF(AND(Y202&lt;&gt;MAX(Y:Y),COUNTIF(K202:V202,'Base de données'!$B202)&gt;0),"mouvement","")</f>
        <v/>
      </c>
      <c r="K202" s="39" t="str">
        <f>IF(K$1&gt;$AE$1,"-",IFERROR(IF(DATEDIF('Base de données'!$A202,K$1,"d")&lt;&gt;0,"",'Base de données'!$B202),""))</f>
        <v>2W3RH</v>
      </c>
      <c r="L202" s="39" t="str">
        <f>IF(L$1&gt;$AE$1,"-",IFERROR(IF(DATEDIF('Base de données'!$A202,L$1,"d")&lt;&gt;0,"",'Base de données'!$B202),""))</f>
        <v/>
      </c>
      <c r="M202" s="39" t="str">
        <f>IF(M$1&gt;$AE$1,"-",IFERROR(IF(DATEDIF('Base de données'!$A202,M$1,"d")&lt;&gt;0,"",'Base de données'!$B202),""))</f>
        <v/>
      </c>
      <c r="N202" s="39" t="str">
        <f>IF(N$1&gt;$AE$1,"-",IFERROR(IF(DATEDIF('Base de données'!$A202,N$1,"d")&lt;&gt;0,"",'Base de données'!$B202),""))</f>
        <v/>
      </c>
      <c r="O202" s="39" t="str">
        <f>IF(O$1&gt;$AE$1,"-",IFERROR(IF(DATEDIF('Base de données'!$A202,O$1,"d")&lt;&gt;0,"",'Base de données'!$B202),""))</f>
        <v/>
      </c>
      <c r="P202" s="39" t="str">
        <f>IF(P$1&gt;$AE$1,"-",IFERROR(IF(DATEDIF('Base de données'!$A202,P$1,"d")&lt;&gt;0,"",'Base de données'!$B202),""))</f>
        <v/>
      </c>
      <c r="Q202" s="39" t="str">
        <f>IF(Q$1&gt;$AE$1,"-",IFERROR(IF(DATEDIF('Base de données'!$A202,Q$1,"d")&lt;&gt;0,"",'Base de données'!$B202),""))</f>
        <v/>
      </c>
      <c r="R202" s="39" t="str">
        <f>IF(R$1&gt;$AE$1,"-",IFERROR(IF(DATEDIF('Base de données'!$A202,R$1,"d")&lt;&gt;0,"",'Base de données'!$B202),""))</f>
        <v/>
      </c>
      <c r="S202" s="39" t="str">
        <f>IF(S$1&gt;$AE$1,"-",IFERROR(IF(DATEDIF('Base de données'!$A202,S$1,"d")&lt;&gt;0,"",'Base de données'!$B202),""))</f>
        <v/>
      </c>
      <c r="T202" s="39" t="str">
        <f>IF(T$1&gt;$AE$1,"-",IFERROR(IF(DATEDIF('Base de données'!$A202,T$1,"d")&lt;&gt;0,"",'Base de données'!$B202),""))</f>
        <v/>
      </c>
      <c r="U202" s="39" t="str">
        <f>IF(U$1&gt;$AE$1,"-",IFERROR(IF(DATEDIF('Base de données'!$A202,U$1,"d")&lt;&gt;0,"",'Base de données'!$B202),""))</f>
        <v/>
      </c>
      <c r="V202" s="39" t="str">
        <f>IF(V$1&gt;$AE$1,"-",IFERROR(IF(DATEDIF('Base de données'!$A202,V$1,"d")&lt;&gt;0,"",'Base de données'!$B202),""))</f>
        <v/>
      </c>
      <c r="W202" s="34"/>
      <c r="X202" s="30" t="str">
        <f>'Base de données'!$C202&amp;" "&amp;'Base de données'!$D202</f>
        <v>Pichon Bernard</v>
      </c>
      <c r="Y202" s="31">
        <f>COUNTIF('Base de données'!$B:$B,'Base de données'!$B202)</f>
        <v>12</v>
      </c>
      <c r="AA202" s="87" cm="1">
        <f t="array" aca="1" ref="AA202" ca="1">INDIRECT("'Base de données'!A" &amp; ROW(Y202))</f>
        <v>45658</v>
      </c>
      <c r="AB202" s="51" t="str" cm="1">
        <f t="array" aca="1" ref="AB202" ca="1">INDIRECT("'Base de données'!B" &amp; ROW(Z202))</f>
        <v>2W3RH</v>
      </c>
    </row>
    <row r="203" spans="1:28" x14ac:dyDescent="0.3">
      <c r="A203" s="41" t="str">
        <f ca="1">IF(IF(AND($B203&lt;&gt;"-",$B203=$E203),"Entrée et sortie","-")="Entrée et sortie",'Base de données'!$B203,"-")</f>
        <v>-</v>
      </c>
      <c r="B203" s="41" t="str">
        <f t="shared" ca="1" si="15"/>
        <v>-</v>
      </c>
      <c r="C203" s="41" t="str">
        <f t="shared" ca="1" si="16"/>
        <v>-</v>
      </c>
      <c r="D203" s="41" t="str">
        <f>IF($F203="sortie en cours d'année",'Base de données'!$B203,"-")</f>
        <v>-</v>
      </c>
      <c r="E203" s="41" t="str">
        <f>IF($H203="entrée en cours d'année",'Base de données'!$B203,"-")</f>
        <v>-</v>
      </c>
      <c r="F203" s="37" t="str">
        <f t="shared" si="13"/>
        <v/>
      </c>
      <c r="G203" s="37" t="str">
        <f>IF($J203="mouvement",_xlfn.XLOOKUP('Base de données'!$B203,$V:$V,$V:$V,0),"")</f>
        <v/>
      </c>
      <c r="H203" s="37" t="str">
        <f t="shared" si="14"/>
        <v/>
      </c>
      <c r="I203" s="37" t="str">
        <f>IF($J203="mouvement",_xlfn.XLOOKUP('Base de données'!$B203,$K:$K,$K:$K,0),"")</f>
        <v/>
      </c>
      <c r="J203" s="38" t="str">
        <f>IF(AND(Y203&lt;&gt;MAX(Y:Y),COUNTIF(K203:V203,'Base de données'!$B203)&gt;0),"mouvement","")</f>
        <v/>
      </c>
      <c r="K203" s="39" t="str">
        <f>IF(K$1&gt;$AE$1,"-",IFERROR(IF(DATEDIF('Base de données'!$A203,K$1,"d")&lt;&gt;0,"",'Base de données'!$B203),""))</f>
        <v>AOI98</v>
      </c>
      <c r="L203" s="39" t="str">
        <f>IF(L$1&gt;$AE$1,"-",IFERROR(IF(DATEDIF('Base de données'!$A203,L$1,"d")&lt;&gt;0,"",'Base de données'!$B203),""))</f>
        <v/>
      </c>
      <c r="M203" s="39" t="str">
        <f>IF(M$1&gt;$AE$1,"-",IFERROR(IF(DATEDIF('Base de données'!$A203,M$1,"d")&lt;&gt;0,"",'Base de données'!$B203),""))</f>
        <v/>
      </c>
      <c r="N203" s="39" t="str">
        <f>IF(N$1&gt;$AE$1,"-",IFERROR(IF(DATEDIF('Base de données'!$A203,N$1,"d")&lt;&gt;0,"",'Base de données'!$B203),""))</f>
        <v/>
      </c>
      <c r="O203" s="39" t="str">
        <f>IF(O$1&gt;$AE$1,"-",IFERROR(IF(DATEDIF('Base de données'!$A203,O$1,"d")&lt;&gt;0,"",'Base de données'!$B203),""))</f>
        <v/>
      </c>
      <c r="P203" s="39" t="str">
        <f>IF(P$1&gt;$AE$1,"-",IFERROR(IF(DATEDIF('Base de données'!$A203,P$1,"d")&lt;&gt;0,"",'Base de données'!$B203),""))</f>
        <v/>
      </c>
      <c r="Q203" s="39" t="str">
        <f>IF(Q$1&gt;$AE$1,"-",IFERROR(IF(DATEDIF('Base de données'!$A203,Q$1,"d")&lt;&gt;0,"",'Base de données'!$B203),""))</f>
        <v/>
      </c>
      <c r="R203" s="39" t="str">
        <f>IF(R$1&gt;$AE$1,"-",IFERROR(IF(DATEDIF('Base de données'!$A203,R$1,"d")&lt;&gt;0,"",'Base de données'!$B203),""))</f>
        <v/>
      </c>
      <c r="S203" s="39" t="str">
        <f>IF(S$1&gt;$AE$1,"-",IFERROR(IF(DATEDIF('Base de données'!$A203,S$1,"d")&lt;&gt;0,"",'Base de données'!$B203),""))</f>
        <v/>
      </c>
      <c r="T203" s="39" t="str">
        <f>IF(T$1&gt;$AE$1,"-",IFERROR(IF(DATEDIF('Base de données'!$A203,T$1,"d")&lt;&gt;0,"",'Base de données'!$B203),""))</f>
        <v/>
      </c>
      <c r="U203" s="39" t="str">
        <f>IF(U$1&gt;$AE$1,"-",IFERROR(IF(DATEDIF('Base de données'!$A203,U$1,"d")&lt;&gt;0,"",'Base de données'!$B203),""))</f>
        <v/>
      </c>
      <c r="V203" s="39" t="str">
        <f>IF(V$1&gt;$AE$1,"-",IFERROR(IF(DATEDIF('Base de données'!$A203,V$1,"d")&lt;&gt;0,"",'Base de données'!$B203),""))</f>
        <v/>
      </c>
      <c r="W203" s="34"/>
      <c r="X203" s="30" t="str">
        <f>'Base de données'!$C203&amp;" "&amp;'Base de données'!$D203</f>
        <v>Loiseau Bertrand</v>
      </c>
      <c r="Y203" s="31">
        <f>COUNTIF('Base de données'!$B:$B,'Base de données'!$B203)</f>
        <v>12</v>
      </c>
      <c r="AA203" s="87" cm="1">
        <f t="array" aca="1" ref="AA203" ca="1">INDIRECT("'Base de données'!A" &amp; ROW(Y203))</f>
        <v>45658</v>
      </c>
      <c r="AB203" s="51" t="str" cm="1">
        <f t="array" aca="1" ref="AB203" ca="1">INDIRECT("'Base de données'!B" &amp; ROW(Z203))</f>
        <v>AOI98</v>
      </c>
    </row>
    <row r="204" spans="1:28" x14ac:dyDescent="0.3">
      <c r="A204" s="41" t="str">
        <f ca="1">IF(IF(AND($B204&lt;&gt;"-",$B204=$E204),"Entrée et sortie","-")="Entrée et sortie",'Base de données'!$B204,"-")</f>
        <v>-</v>
      </c>
      <c r="B204" s="41" t="str">
        <f t="shared" ca="1" si="15"/>
        <v>-</v>
      </c>
      <c r="C204" s="41" t="str">
        <f t="shared" ca="1" si="16"/>
        <v>-</v>
      </c>
      <c r="D204" s="41" t="str">
        <f>IF($F204="sortie en cours d'année",'Base de données'!$B204,"-")</f>
        <v>-</v>
      </c>
      <c r="E204" s="41" t="str">
        <f>IF($H204="entrée en cours d'année",'Base de données'!$B204,"-")</f>
        <v>-</v>
      </c>
      <c r="F204" s="37" t="str">
        <f t="shared" si="13"/>
        <v/>
      </c>
      <c r="G204" s="37" t="str">
        <f>IF($J204="mouvement",_xlfn.XLOOKUP('Base de données'!$B204,$V:$V,$V:$V,0),"")</f>
        <v/>
      </c>
      <c r="H204" s="37" t="str">
        <f t="shared" si="14"/>
        <v/>
      </c>
      <c r="I204" s="37" t="str">
        <f>IF($J204="mouvement",_xlfn.XLOOKUP('Base de données'!$B204,$K:$K,$K:$K,0),"")</f>
        <v/>
      </c>
      <c r="J204" s="38" t="str">
        <f>IF(AND(Y204&lt;&gt;MAX(Y:Y),COUNTIF(K204:V204,'Base de données'!$B204)&gt;0),"mouvement","")</f>
        <v/>
      </c>
      <c r="K204" s="39" t="str">
        <f>IF(K$1&gt;$AE$1,"-",IFERROR(IF(DATEDIF('Base de données'!$A204,K$1,"d")&lt;&gt;0,"",'Base de données'!$B204),""))</f>
        <v>G2WR6</v>
      </c>
      <c r="L204" s="39" t="str">
        <f>IF(L$1&gt;$AE$1,"-",IFERROR(IF(DATEDIF('Base de données'!$A204,L$1,"d")&lt;&gt;0,"",'Base de données'!$B204),""))</f>
        <v/>
      </c>
      <c r="M204" s="39" t="str">
        <f>IF(M$1&gt;$AE$1,"-",IFERROR(IF(DATEDIF('Base de données'!$A204,M$1,"d")&lt;&gt;0,"",'Base de données'!$B204),""))</f>
        <v/>
      </c>
      <c r="N204" s="39" t="str">
        <f>IF(N$1&gt;$AE$1,"-",IFERROR(IF(DATEDIF('Base de données'!$A204,N$1,"d")&lt;&gt;0,"",'Base de données'!$B204),""))</f>
        <v/>
      </c>
      <c r="O204" s="39" t="str">
        <f>IF(O$1&gt;$AE$1,"-",IFERROR(IF(DATEDIF('Base de données'!$A204,O$1,"d")&lt;&gt;0,"",'Base de données'!$B204),""))</f>
        <v/>
      </c>
      <c r="P204" s="39" t="str">
        <f>IF(P$1&gt;$AE$1,"-",IFERROR(IF(DATEDIF('Base de données'!$A204,P$1,"d")&lt;&gt;0,"",'Base de données'!$B204),""))</f>
        <v/>
      </c>
      <c r="Q204" s="39" t="str">
        <f>IF(Q$1&gt;$AE$1,"-",IFERROR(IF(DATEDIF('Base de données'!$A204,Q$1,"d")&lt;&gt;0,"",'Base de données'!$B204),""))</f>
        <v/>
      </c>
      <c r="R204" s="39" t="str">
        <f>IF(R$1&gt;$AE$1,"-",IFERROR(IF(DATEDIF('Base de données'!$A204,R$1,"d")&lt;&gt;0,"",'Base de données'!$B204),""))</f>
        <v/>
      </c>
      <c r="S204" s="39" t="str">
        <f>IF(S$1&gt;$AE$1,"-",IFERROR(IF(DATEDIF('Base de données'!$A204,S$1,"d")&lt;&gt;0,"",'Base de données'!$B204),""))</f>
        <v/>
      </c>
      <c r="T204" s="39" t="str">
        <f>IF(T$1&gt;$AE$1,"-",IFERROR(IF(DATEDIF('Base de données'!$A204,T$1,"d")&lt;&gt;0,"",'Base de données'!$B204),""))</f>
        <v/>
      </c>
      <c r="U204" s="39" t="str">
        <f>IF(U$1&gt;$AE$1,"-",IFERROR(IF(DATEDIF('Base de données'!$A204,U$1,"d")&lt;&gt;0,"",'Base de données'!$B204),""))</f>
        <v/>
      </c>
      <c r="V204" s="39" t="str">
        <f>IF(V$1&gt;$AE$1,"-",IFERROR(IF(DATEDIF('Base de données'!$A204,V$1,"d")&lt;&gt;0,"",'Base de données'!$B204),""))</f>
        <v/>
      </c>
      <c r="W204" s="34"/>
      <c r="X204" s="30" t="str">
        <f>'Base de données'!$C204&amp;" "&amp;'Base de données'!$D204</f>
        <v>Michel Aurélie</v>
      </c>
      <c r="Y204" s="31">
        <f>COUNTIF('Base de données'!$B:$B,'Base de données'!$B204)</f>
        <v>12</v>
      </c>
      <c r="AA204" s="87" cm="1">
        <f t="array" aca="1" ref="AA204" ca="1">INDIRECT("'Base de données'!A" &amp; ROW(Y204))</f>
        <v>45658</v>
      </c>
      <c r="AB204" s="51" t="str" cm="1">
        <f t="array" aca="1" ref="AB204" ca="1">INDIRECT("'Base de données'!B" &amp; ROW(Z204))</f>
        <v>G2WR6</v>
      </c>
    </row>
    <row r="205" spans="1:28" x14ac:dyDescent="0.3">
      <c r="A205" s="41" t="str">
        <f ca="1">IF(IF(AND($B205&lt;&gt;"-",$B205=$E205),"Entrée et sortie","-")="Entrée et sortie",'Base de données'!$B205,"-")</f>
        <v>-</v>
      </c>
      <c r="B205" s="41" t="str">
        <f t="shared" ca="1" si="15"/>
        <v>-</v>
      </c>
      <c r="C205" s="41" t="str">
        <f t="shared" ca="1" si="16"/>
        <v>-</v>
      </c>
      <c r="D205" s="41" t="str">
        <f>IF($F205="sortie en cours d'année",'Base de données'!$B205,"-")</f>
        <v>-</v>
      </c>
      <c r="E205" s="41" t="str">
        <f>IF($H205="entrée en cours d'année",'Base de données'!$B205,"-")</f>
        <v>-</v>
      </c>
      <c r="F205" s="37" t="str">
        <f t="shared" si="13"/>
        <v/>
      </c>
      <c r="G205" s="37" t="str">
        <f>IF($J205="mouvement",_xlfn.XLOOKUP('Base de données'!$B205,$V:$V,$V:$V,0),"")</f>
        <v/>
      </c>
      <c r="H205" s="37" t="str">
        <f t="shared" si="14"/>
        <v/>
      </c>
      <c r="I205" s="37" t="str">
        <f>IF($J205="mouvement",_xlfn.XLOOKUP('Base de données'!$B205,$K:$K,$K:$K,0),"")</f>
        <v/>
      </c>
      <c r="J205" s="38" t="str">
        <f>IF(AND(Y205&lt;&gt;MAX(Y:Y),COUNTIF(K205:V205,'Base de données'!$B205)&gt;0),"mouvement","")</f>
        <v/>
      </c>
      <c r="K205" s="39" t="str">
        <f>IF(K$1&gt;$AE$1,"-",IFERROR(IF(DATEDIF('Base de données'!$A205,K$1,"d")&lt;&gt;0,"",'Base de données'!$B205),""))</f>
        <v>50506</v>
      </c>
      <c r="L205" s="39" t="str">
        <f>IF(L$1&gt;$AE$1,"-",IFERROR(IF(DATEDIF('Base de données'!$A205,L$1,"d")&lt;&gt;0,"",'Base de données'!$B205),""))</f>
        <v/>
      </c>
      <c r="M205" s="39" t="str">
        <f>IF(M$1&gt;$AE$1,"-",IFERROR(IF(DATEDIF('Base de données'!$A205,M$1,"d")&lt;&gt;0,"",'Base de données'!$B205),""))</f>
        <v/>
      </c>
      <c r="N205" s="39" t="str">
        <f>IF(N$1&gt;$AE$1,"-",IFERROR(IF(DATEDIF('Base de données'!$A205,N$1,"d")&lt;&gt;0,"",'Base de données'!$B205),""))</f>
        <v/>
      </c>
      <c r="O205" s="39" t="str">
        <f>IF(O$1&gt;$AE$1,"-",IFERROR(IF(DATEDIF('Base de données'!$A205,O$1,"d")&lt;&gt;0,"",'Base de données'!$B205),""))</f>
        <v/>
      </c>
      <c r="P205" s="39" t="str">
        <f>IF(P$1&gt;$AE$1,"-",IFERROR(IF(DATEDIF('Base de données'!$A205,P$1,"d")&lt;&gt;0,"",'Base de données'!$B205),""))</f>
        <v/>
      </c>
      <c r="Q205" s="39" t="str">
        <f>IF(Q$1&gt;$AE$1,"-",IFERROR(IF(DATEDIF('Base de données'!$A205,Q$1,"d")&lt;&gt;0,"",'Base de données'!$B205),""))</f>
        <v/>
      </c>
      <c r="R205" s="39" t="str">
        <f>IF(R$1&gt;$AE$1,"-",IFERROR(IF(DATEDIF('Base de données'!$A205,R$1,"d")&lt;&gt;0,"",'Base de données'!$B205),""))</f>
        <v/>
      </c>
      <c r="S205" s="39" t="str">
        <f>IF(S$1&gt;$AE$1,"-",IFERROR(IF(DATEDIF('Base de données'!$A205,S$1,"d")&lt;&gt;0,"",'Base de données'!$B205),""))</f>
        <v/>
      </c>
      <c r="T205" s="39" t="str">
        <f>IF(T$1&gt;$AE$1,"-",IFERROR(IF(DATEDIF('Base de données'!$A205,T$1,"d")&lt;&gt;0,"",'Base de données'!$B205),""))</f>
        <v/>
      </c>
      <c r="U205" s="39" t="str">
        <f>IF(U$1&gt;$AE$1,"-",IFERROR(IF(DATEDIF('Base de données'!$A205,U$1,"d")&lt;&gt;0,"",'Base de données'!$B205),""))</f>
        <v/>
      </c>
      <c r="V205" s="39" t="str">
        <f>IF(V$1&gt;$AE$1,"-",IFERROR(IF(DATEDIF('Base de données'!$A205,V$1,"d")&lt;&gt;0,"",'Base de données'!$B205),""))</f>
        <v/>
      </c>
      <c r="W205" s="34"/>
      <c r="X205" s="30" t="str">
        <f>'Base de données'!$C205&amp;" "&amp;'Base de données'!$D205</f>
        <v>Michel Pauline</v>
      </c>
      <c r="Y205" s="31">
        <f>COUNTIF('Base de données'!$B:$B,'Base de données'!$B205)</f>
        <v>12</v>
      </c>
      <c r="AA205" s="87" cm="1">
        <f t="array" aca="1" ref="AA205" ca="1">INDIRECT("'Base de données'!A" &amp; ROW(Y205))</f>
        <v>45658</v>
      </c>
      <c r="AB205" s="51" t="str" cm="1">
        <f t="array" aca="1" ref="AB205" ca="1">INDIRECT("'Base de données'!B" &amp; ROW(Z205))</f>
        <v>50506</v>
      </c>
    </row>
    <row r="206" spans="1:28" x14ac:dyDescent="0.3">
      <c r="A206" s="41" t="str">
        <f ca="1">IF(IF(AND($B206&lt;&gt;"-",$B206=$E206),"Entrée et sortie","-")="Entrée et sortie",'Base de données'!$B206,"-")</f>
        <v>-</v>
      </c>
      <c r="B206" s="41" t="str">
        <f t="shared" ca="1" si="15"/>
        <v>G5QWQ</v>
      </c>
      <c r="C206" s="41" t="str">
        <f t="shared" ca="1" si="16"/>
        <v>G5QWQ</v>
      </c>
      <c r="D206" s="41" t="str">
        <f>IF($F206="sortie en cours d'année",'Base de données'!$B206,"-")</f>
        <v>G5QWQ</v>
      </c>
      <c r="E206" s="41" t="str">
        <f>IF($H206="entrée en cours d'année",'Base de données'!$B206,"-")</f>
        <v>-</v>
      </c>
      <c r="F206" s="37" t="str">
        <f t="shared" si="13"/>
        <v>sortie en cours d'année</v>
      </c>
      <c r="G206" s="37">
        <f>IF($J206="mouvement",_xlfn.XLOOKUP('Base de données'!$B206,$V:$V,$V:$V,0),"")</f>
        <v>0</v>
      </c>
      <c r="H206" s="37" t="str">
        <f t="shared" si="14"/>
        <v/>
      </c>
      <c r="I206" s="37" t="str">
        <f>IF($J206="mouvement",_xlfn.XLOOKUP('Base de données'!$B206,$K:$K,$K:$K,0),"")</f>
        <v>G5QWQ</v>
      </c>
      <c r="J206" s="38" t="str">
        <f>IF(AND(Y206&lt;&gt;MAX(Y:Y),COUNTIF(K206:V206,'Base de données'!$B206)&gt;0),"mouvement","")</f>
        <v>mouvement</v>
      </c>
      <c r="K206" s="39" t="str">
        <f>IF(K$1&gt;$AE$1,"-",IFERROR(IF(DATEDIF('Base de données'!$A206,K$1,"d")&lt;&gt;0,"",'Base de données'!$B206),""))</f>
        <v>G5QWQ</v>
      </c>
      <c r="L206" s="39" t="str">
        <f>IF(L$1&gt;$AE$1,"-",IFERROR(IF(DATEDIF('Base de données'!$A206,L$1,"d")&lt;&gt;0,"",'Base de données'!$B206),""))</f>
        <v/>
      </c>
      <c r="M206" s="39" t="str">
        <f>IF(M$1&gt;$AE$1,"-",IFERROR(IF(DATEDIF('Base de données'!$A206,M$1,"d")&lt;&gt;0,"",'Base de données'!$B206),""))</f>
        <v/>
      </c>
      <c r="N206" s="39" t="str">
        <f>IF(N$1&gt;$AE$1,"-",IFERROR(IF(DATEDIF('Base de données'!$A206,N$1,"d")&lt;&gt;0,"",'Base de données'!$B206),""))</f>
        <v/>
      </c>
      <c r="O206" s="39" t="str">
        <f>IF(O$1&gt;$AE$1,"-",IFERROR(IF(DATEDIF('Base de données'!$A206,O$1,"d")&lt;&gt;0,"",'Base de données'!$B206),""))</f>
        <v/>
      </c>
      <c r="P206" s="39" t="str">
        <f>IF(P$1&gt;$AE$1,"-",IFERROR(IF(DATEDIF('Base de données'!$A206,P$1,"d")&lt;&gt;0,"",'Base de données'!$B206),""))</f>
        <v/>
      </c>
      <c r="Q206" s="39" t="str">
        <f>IF(Q$1&gt;$AE$1,"-",IFERROR(IF(DATEDIF('Base de données'!$A206,Q$1,"d")&lt;&gt;0,"",'Base de données'!$B206),""))</f>
        <v/>
      </c>
      <c r="R206" s="39" t="str">
        <f>IF(R$1&gt;$AE$1,"-",IFERROR(IF(DATEDIF('Base de données'!$A206,R$1,"d")&lt;&gt;0,"",'Base de données'!$B206),""))</f>
        <v/>
      </c>
      <c r="S206" s="39" t="str">
        <f>IF(S$1&gt;$AE$1,"-",IFERROR(IF(DATEDIF('Base de données'!$A206,S$1,"d")&lt;&gt;0,"",'Base de données'!$B206),""))</f>
        <v/>
      </c>
      <c r="T206" s="39" t="str">
        <f>IF(T$1&gt;$AE$1,"-",IFERROR(IF(DATEDIF('Base de données'!$A206,T$1,"d")&lt;&gt;0,"",'Base de données'!$B206),""))</f>
        <v/>
      </c>
      <c r="U206" s="39" t="str">
        <f>IF(U$1&gt;$AE$1,"-",IFERROR(IF(DATEDIF('Base de données'!$A206,U$1,"d")&lt;&gt;0,"",'Base de données'!$B206),""))</f>
        <v/>
      </c>
      <c r="V206" s="39" t="str">
        <f>IF(V$1&gt;$AE$1,"-",IFERROR(IF(DATEDIF('Base de données'!$A206,V$1,"d")&lt;&gt;0,"",'Base de données'!$B206),""))</f>
        <v/>
      </c>
      <c r="W206" s="34"/>
      <c r="X206" s="30" t="str">
        <f>'Base de données'!$C206&amp;" "&amp;'Base de données'!$D206</f>
        <v>Thibault Alfred</v>
      </c>
      <c r="Y206" s="31">
        <f>COUNTIF('Base de données'!$B:$B,'Base de données'!$B206)</f>
        <v>10</v>
      </c>
      <c r="AA206" s="87" cm="1">
        <f t="array" aca="1" ref="AA206" ca="1">INDIRECT("'Base de données'!A" &amp; ROW(Y206))</f>
        <v>45658</v>
      </c>
      <c r="AB206" s="51" t="str" cm="1">
        <f t="array" aca="1" ref="AB206" ca="1">INDIRECT("'Base de données'!B" &amp; ROW(Z206))</f>
        <v>G5QWQ</v>
      </c>
    </row>
    <row r="207" spans="1:28" x14ac:dyDescent="0.3">
      <c r="A207" s="41" t="str">
        <f ca="1">IF(IF(AND($B207&lt;&gt;"-",$B207=$E207),"Entrée et sortie","-")="Entrée et sortie",'Base de données'!$B207,"-")</f>
        <v>-</v>
      </c>
      <c r="B207" s="41" t="str">
        <f t="shared" ca="1" si="15"/>
        <v>-</v>
      </c>
      <c r="C207" s="41" t="str">
        <f t="shared" ca="1" si="16"/>
        <v>-</v>
      </c>
      <c r="D207" s="41" t="str">
        <f>IF($F207="sortie en cours d'année",'Base de données'!$B207,"-")</f>
        <v>-</v>
      </c>
      <c r="E207" s="41" t="str">
        <f>IF($H207="entrée en cours d'année",'Base de données'!$B207,"-")</f>
        <v>-</v>
      </c>
      <c r="F207" s="37" t="str">
        <f t="shared" si="13"/>
        <v/>
      </c>
      <c r="G207" s="37" t="str">
        <f>IF($J207="mouvement",_xlfn.XLOOKUP('Base de données'!$B207,$V:$V,$V:$V,0),"")</f>
        <v/>
      </c>
      <c r="H207" s="37" t="str">
        <f t="shared" si="14"/>
        <v/>
      </c>
      <c r="I207" s="37" t="str">
        <f>IF($J207="mouvement",_xlfn.XLOOKUP('Base de données'!$B207,$K:$K,$K:$K,0),"")</f>
        <v/>
      </c>
      <c r="J207" s="38" t="str">
        <f>IF(AND(Y207&lt;&gt;MAX(Y:Y),COUNTIF(K207:V207,'Base de données'!$B207)&gt;0),"mouvement","")</f>
        <v/>
      </c>
      <c r="K207" s="39" t="str">
        <f>IF(K$1&gt;$AE$1,"-",IFERROR(IF(DATEDIF('Base de données'!$A207,K$1,"d")&lt;&gt;0,"",'Base de données'!$B207),""))</f>
        <v>G1Y48</v>
      </c>
      <c r="L207" s="39" t="str">
        <f>IF(L$1&gt;$AE$1,"-",IFERROR(IF(DATEDIF('Base de données'!$A207,L$1,"d")&lt;&gt;0,"",'Base de données'!$B207),""))</f>
        <v/>
      </c>
      <c r="M207" s="39" t="str">
        <f>IF(M$1&gt;$AE$1,"-",IFERROR(IF(DATEDIF('Base de données'!$A207,M$1,"d")&lt;&gt;0,"",'Base de données'!$B207),""))</f>
        <v/>
      </c>
      <c r="N207" s="39" t="str">
        <f>IF(N$1&gt;$AE$1,"-",IFERROR(IF(DATEDIF('Base de données'!$A207,N$1,"d")&lt;&gt;0,"",'Base de données'!$B207),""))</f>
        <v/>
      </c>
      <c r="O207" s="39" t="str">
        <f>IF(O$1&gt;$AE$1,"-",IFERROR(IF(DATEDIF('Base de données'!$A207,O$1,"d")&lt;&gt;0,"",'Base de données'!$B207),""))</f>
        <v/>
      </c>
      <c r="P207" s="39" t="str">
        <f>IF(P$1&gt;$AE$1,"-",IFERROR(IF(DATEDIF('Base de données'!$A207,P$1,"d")&lt;&gt;0,"",'Base de données'!$B207),""))</f>
        <v/>
      </c>
      <c r="Q207" s="39" t="str">
        <f>IF(Q$1&gt;$AE$1,"-",IFERROR(IF(DATEDIF('Base de données'!$A207,Q$1,"d")&lt;&gt;0,"",'Base de données'!$B207),""))</f>
        <v/>
      </c>
      <c r="R207" s="39" t="str">
        <f>IF(R$1&gt;$AE$1,"-",IFERROR(IF(DATEDIF('Base de données'!$A207,R$1,"d")&lt;&gt;0,"",'Base de données'!$B207),""))</f>
        <v/>
      </c>
      <c r="S207" s="39" t="str">
        <f>IF(S$1&gt;$AE$1,"-",IFERROR(IF(DATEDIF('Base de données'!$A207,S$1,"d")&lt;&gt;0,"",'Base de données'!$B207),""))</f>
        <v/>
      </c>
      <c r="T207" s="39" t="str">
        <f>IF(T$1&gt;$AE$1,"-",IFERROR(IF(DATEDIF('Base de données'!$A207,T$1,"d")&lt;&gt;0,"",'Base de données'!$B207),""))</f>
        <v/>
      </c>
      <c r="U207" s="39" t="str">
        <f>IF(U$1&gt;$AE$1,"-",IFERROR(IF(DATEDIF('Base de données'!$A207,U$1,"d")&lt;&gt;0,"",'Base de données'!$B207),""))</f>
        <v/>
      </c>
      <c r="V207" s="39" t="str">
        <f>IF(V$1&gt;$AE$1,"-",IFERROR(IF(DATEDIF('Base de données'!$A207,V$1,"d")&lt;&gt;0,"",'Base de données'!$B207),""))</f>
        <v/>
      </c>
      <c r="W207" s="34"/>
      <c r="X207" s="30" t="str">
        <f>'Base de données'!$C207&amp;" "&amp;'Base de données'!$D207</f>
        <v>Roussel Aimé</v>
      </c>
      <c r="Y207" s="31">
        <f>COUNTIF('Base de données'!$B:$B,'Base de données'!$B207)</f>
        <v>12</v>
      </c>
      <c r="AA207" s="87" cm="1">
        <f t="array" aca="1" ref="AA207" ca="1">INDIRECT("'Base de données'!A" &amp; ROW(Y207))</f>
        <v>45658</v>
      </c>
      <c r="AB207" s="51" t="str" cm="1">
        <f t="array" aca="1" ref="AB207" ca="1">INDIRECT("'Base de données'!B" &amp; ROW(Z207))</f>
        <v>G1Y48</v>
      </c>
    </row>
    <row r="208" spans="1:28" x14ac:dyDescent="0.3">
      <c r="A208" s="41" t="str">
        <f ca="1">IF(IF(AND($B208&lt;&gt;"-",$B208=$E208),"Entrée et sortie","-")="Entrée et sortie",'Base de données'!$B208,"-")</f>
        <v>-</v>
      </c>
      <c r="B208" s="41" t="str">
        <f t="shared" ca="1" si="15"/>
        <v>-</v>
      </c>
      <c r="C208" s="41" t="str">
        <f t="shared" ca="1" si="16"/>
        <v>-</v>
      </c>
      <c r="D208" s="41" t="str">
        <f>IF($F208="sortie en cours d'année",'Base de données'!$B208,"-")</f>
        <v>-</v>
      </c>
      <c r="E208" s="41" t="str">
        <f>IF($H208="entrée en cours d'année",'Base de données'!$B208,"-")</f>
        <v>-</v>
      </c>
      <c r="F208" s="37" t="str">
        <f t="shared" si="13"/>
        <v/>
      </c>
      <c r="G208" s="37" t="str">
        <f>IF($J208="mouvement",_xlfn.XLOOKUP('Base de données'!$B208,$V:$V,$V:$V,0),"")</f>
        <v/>
      </c>
      <c r="H208" s="37" t="str">
        <f t="shared" si="14"/>
        <v/>
      </c>
      <c r="I208" s="37" t="str">
        <f>IF($J208="mouvement",_xlfn.XLOOKUP('Base de données'!$B208,$K:$K,$K:$K,0),"")</f>
        <v/>
      </c>
      <c r="J208" s="38" t="str">
        <f>IF(AND(Y208&lt;&gt;MAX(Y:Y),COUNTIF(K208:V208,'Base de données'!$B208)&gt;0),"mouvement","")</f>
        <v/>
      </c>
      <c r="K208" s="39" t="str">
        <f>IF(K$1&gt;$AE$1,"-",IFERROR(IF(DATEDIF('Base de données'!$A208,K$1,"d")&lt;&gt;0,"",'Base de données'!$B208),""))</f>
        <v>D44HR</v>
      </c>
      <c r="L208" s="39" t="str">
        <f>IF(L$1&gt;$AE$1,"-",IFERROR(IF(DATEDIF('Base de données'!$A208,L$1,"d")&lt;&gt;0,"",'Base de données'!$B208),""))</f>
        <v/>
      </c>
      <c r="M208" s="39" t="str">
        <f>IF(M$1&gt;$AE$1,"-",IFERROR(IF(DATEDIF('Base de données'!$A208,M$1,"d")&lt;&gt;0,"",'Base de données'!$B208),""))</f>
        <v/>
      </c>
      <c r="N208" s="39" t="str">
        <f>IF(N$1&gt;$AE$1,"-",IFERROR(IF(DATEDIF('Base de données'!$A208,N$1,"d")&lt;&gt;0,"",'Base de données'!$B208),""))</f>
        <v/>
      </c>
      <c r="O208" s="39" t="str">
        <f>IF(O$1&gt;$AE$1,"-",IFERROR(IF(DATEDIF('Base de données'!$A208,O$1,"d")&lt;&gt;0,"",'Base de données'!$B208),""))</f>
        <v/>
      </c>
      <c r="P208" s="39" t="str">
        <f>IF(P$1&gt;$AE$1,"-",IFERROR(IF(DATEDIF('Base de données'!$A208,P$1,"d")&lt;&gt;0,"",'Base de données'!$B208),""))</f>
        <v/>
      </c>
      <c r="Q208" s="39" t="str">
        <f>IF(Q$1&gt;$AE$1,"-",IFERROR(IF(DATEDIF('Base de données'!$A208,Q$1,"d")&lt;&gt;0,"",'Base de données'!$B208),""))</f>
        <v/>
      </c>
      <c r="R208" s="39" t="str">
        <f>IF(R$1&gt;$AE$1,"-",IFERROR(IF(DATEDIF('Base de données'!$A208,R$1,"d")&lt;&gt;0,"",'Base de données'!$B208),""))</f>
        <v/>
      </c>
      <c r="S208" s="39" t="str">
        <f>IF(S$1&gt;$AE$1,"-",IFERROR(IF(DATEDIF('Base de données'!$A208,S$1,"d")&lt;&gt;0,"",'Base de données'!$B208),""))</f>
        <v/>
      </c>
      <c r="T208" s="39" t="str">
        <f>IF(T$1&gt;$AE$1,"-",IFERROR(IF(DATEDIF('Base de données'!$A208,T$1,"d")&lt;&gt;0,"",'Base de données'!$B208),""))</f>
        <v/>
      </c>
      <c r="U208" s="39" t="str">
        <f>IF(U$1&gt;$AE$1,"-",IFERROR(IF(DATEDIF('Base de données'!$A208,U$1,"d")&lt;&gt;0,"",'Base de données'!$B208),""))</f>
        <v/>
      </c>
      <c r="V208" s="39" t="str">
        <f>IF(V$1&gt;$AE$1,"-",IFERROR(IF(DATEDIF('Base de données'!$A208,V$1,"d")&lt;&gt;0,"",'Base de données'!$B208),""))</f>
        <v/>
      </c>
      <c r="W208" s="34"/>
      <c r="X208" s="30" t="str">
        <f>'Base de données'!$C208&amp;" "&amp;'Base de données'!$D208</f>
        <v>Denis Brigitte</v>
      </c>
      <c r="Y208" s="31">
        <f>COUNTIF('Base de données'!$B:$B,'Base de données'!$B208)</f>
        <v>12</v>
      </c>
      <c r="AA208" s="87" cm="1">
        <f t="array" aca="1" ref="AA208" ca="1">INDIRECT("'Base de données'!A" &amp; ROW(Y208))</f>
        <v>45658</v>
      </c>
      <c r="AB208" s="51" t="str" cm="1">
        <f t="array" aca="1" ref="AB208" ca="1">INDIRECT("'Base de données'!B" &amp; ROW(Z208))</f>
        <v>D44HR</v>
      </c>
    </row>
    <row r="209" spans="1:28" x14ac:dyDescent="0.3">
      <c r="A209" s="41" t="str">
        <f ca="1">IF(IF(AND($B209&lt;&gt;"-",$B209=$E209),"Entrée et sortie","-")="Entrée et sortie",'Base de données'!$B209,"-")</f>
        <v>-</v>
      </c>
      <c r="B209" s="41" t="str">
        <f t="shared" ca="1" si="15"/>
        <v>-</v>
      </c>
      <c r="C209" s="41" t="str">
        <f t="shared" ca="1" si="16"/>
        <v>-</v>
      </c>
      <c r="D209" s="41" t="str">
        <f>IF($F209="sortie en cours d'année",'Base de données'!$B209,"-")</f>
        <v>-</v>
      </c>
      <c r="E209" s="41" t="str">
        <f>IF($H209="entrée en cours d'année",'Base de données'!$B209,"-")</f>
        <v>-</v>
      </c>
      <c r="F209" s="37" t="str">
        <f t="shared" si="13"/>
        <v/>
      </c>
      <c r="G209" s="37" t="str">
        <f>IF($J209="mouvement",_xlfn.XLOOKUP('Base de données'!$B209,$V:$V,$V:$V,0),"")</f>
        <v/>
      </c>
      <c r="H209" s="37" t="str">
        <f t="shared" si="14"/>
        <v/>
      </c>
      <c r="I209" s="37" t="str">
        <f>IF($J209="mouvement",_xlfn.XLOOKUP('Base de données'!$B209,$K:$K,$K:$K,0),"")</f>
        <v/>
      </c>
      <c r="J209" s="38" t="str">
        <f>IF(AND(Y209&lt;&gt;MAX(Y:Y),COUNTIF(K209:V209,'Base de données'!$B209)&gt;0),"mouvement","")</f>
        <v/>
      </c>
      <c r="K209" s="39" t="str">
        <f>IF(K$1&gt;$AE$1,"-",IFERROR(IF(DATEDIF('Base de données'!$A209,K$1,"d")&lt;&gt;0,"",'Base de données'!$B209),""))</f>
        <v>TM02V</v>
      </c>
      <c r="L209" s="39" t="str">
        <f>IF(L$1&gt;$AE$1,"-",IFERROR(IF(DATEDIF('Base de données'!$A209,L$1,"d")&lt;&gt;0,"",'Base de données'!$B209),""))</f>
        <v/>
      </c>
      <c r="M209" s="39" t="str">
        <f>IF(M$1&gt;$AE$1,"-",IFERROR(IF(DATEDIF('Base de données'!$A209,M$1,"d")&lt;&gt;0,"",'Base de données'!$B209),""))</f>
        <v/>
      </c>
      <c r="N209" s="39" t="str">
        <f>IF(N$1&gt;$AE$1,"-",IFERROR(IF(DATEDIF('Base de données'!$A209,N$1,"d")&lt;&gt;0,"",'Base de données'!$B209),""))</f>
        <v/>
      </c>
      <c r="O209" s="39" t="str">
        <f>IF(O$1&gt;$AE$1,"-",IFERROR(IF(DATEDIF('Base de données'!$A209,O$1,"d")&lt;&gt;0,"",'Base de données'!$B209),""))</f>
        <v/>
      </c>
      <c r="P209" s="39" t="str">
        <f>IF(P$1&gt;$AE$1,"-",IFERROR(IF(DATEDIF('Base de données'!$A209,P$1,"d")&lt;&gt;0,"",'Base de données'!$B209),""))</f>
        <v/>
      </c>
      <c r="Q209" s="39" t="str">
        <f>IF(Q$1&gt;$AE$1,"-",IFERROR(IF(DATEDIF('Base de données'!$A209,Q$1,"d")&lt;&gt;0,"",'Base de données'!$B209),""))</f>
        <v/>
      </c>
      <c r="R209" s="39" t="str">
        <f>IF(R$1&gt;$AE$1,"-",IFERROR(IF(DATEDIF('Base de données'!$A209,R$1,"d")&lt;&gt;0,"",'Base de données'!$B209),""))</f>
        <v/>
      </c>
      <c r="S209" s="39" t="str">
        <f>IF(S$1&gt;$AE$1,"-",IFERROR(IF(DATEDIF('Base de données'!$A209,S$1,"d")&lt;&gt;0,"",'Base de données'!$B209),""))</f>
        <v/>
      </c>
      <c r="T209" s="39" t="str">
        <f>IF(T$1&gt;$AE$1,"-",IFERROR(IF(DATEDIF('Base de données'!$A209,T$1,"d")&lt;&gt;0,"",'Base de données'!$B209),""))</f>
        <v/>
      </c>
      <c r="U209" s="39" t="str">
        <f>IF(U$1&gt;$AE$1,"-",IFERROR(IF(DATEDIF('Base de données'!$A209,U$1,"d")&lt;&gt;0,"",'Base de données'!$B209),""))</f>
        <v/>
      </c>
      <c r="V209" s="39" t="str">
        <f>IF(V$1&gt;$AE$1,"-",IFERROR(IF(DATEDIF('Base de données'!$A209,V$1,"d")&lt;&gt;0,"",'Base de données'!$B209),""))</f>
        <v/>
      </c>
      <c r="W209" s="34"/>
      <c r="X209" s="30" t="str">
        <f>'Base de données'!$C209&amp;" "&amp;'Base de données'!$D209</f>
        <v>Dupuis Laetitia</v>
      </c>
      <c r="Y209" s="31">
        <f>COUNTIF('Base de données'!$B:$B,'Base de données'!$B209)</f>
        <v>12</v>
      </c>
      <c r="AA209" s="87" cm="1">
        <f t="array" aca="1" ref="AA209" ca="1">INDIRECT("'Base de données'!A" &amp; ROW(Y209))</f>
        <v>45658</v>
      </c>
      <c r="AB209" s="51" t="str" cm="1">
        <f t="array" aca="1" ref="AB209" ca="1">INDIRECT("'Base de données'!B" &amp; ROW(Z209))</f>
        <v>TM02V</v>
      </c>
    </row>
    <row r="210" spans="1:28" x14ac:dyDescent="0.3">
      <c r="A210" s="41" t="str">
        <f ca="1">IF(IF(AND($B210&lt;&gt;"-",$B210=$E210),"Entrée et sortie","-")="Entrée et sortie",'Base de données'!$B210,"-")</f>
        <v>-</v>
      </c>
      <c r="B210" s="41" t="str">
        <f t="shared" ca="1" si="15"/>
        <v>-</v>
      </c>
      <c r="C210" s="41" t="str">
        <f t="shared" ca="1" si="16"/>
        <v>-</v>
      </c>
      <c r="D210" s="41" t="str">
        <f>IF($F210="sortie en cours d'année",'Base de données'!$B210,"-")</f>
        <v>-</v>
      </c>
      <c r="E210" s="41" t="str">
        <f>IF($H210="entrée en cours d'année",'Base de données'!$B210,"-")</f>
        <v>-</v>
      </c>
      <c r="F210" s="37" t="str">
        <f t="shared" si="13"/>
        <v/>
      </c>
      <c r="G210" s="37" t="str">
        <f>IF($J210="mouvement",_xlfn.XLOOKUP('Base de données'!$B210,$V:$V,$V:$V,0),"")</f>
        <v/>
      </c>
      <c r="H210" s="37" t="str">
        <f t="shared" si="14"/>
        <v/>
      </c>
      <c r="I210" s="37" t="str">
        <f>IF($J210="mouvement",_xlfn.XLOOKUP('Base de données'!$B210,$K:$K,$K:$K,0),"")</f>
        <v/>
      </c>
      <c r="J210" s="38" t="str">
        <f>IF(AND(Y210&lt;&gt;MAX(Y:Y),COUNTIF(K210:V210,'Base de données'!$B210)&gt;0),"mouvement","")</f>
        <v/>
      </c>
      <c r="K210" s="39" t="str">
        <f>IF(K$1&gt;$AE$1,"-",IFERROR(IF(DATEDIF('Base de données'!$A210,K$1,"d")&lt;&gt;0,"",'Base de données'!$B210),""))</f>
        <v>XTZ1R</v>
      </c>
      <c r="L210" s="39" t="str">
        <f>IF(L$1&gt;$AE$1,"-",IFERROR(IF(DATEDIF('Base de données'!$A210,L$1,"d")&lt;&gt;0,"",'Base de données'!$B210),""))</f>
        <v/>
      </c>
      <c r="M210" s="39" t="str">
        <f>IF(M$1&gt;$AE$1,"-",IFERROR(IF(DATEDIF('Base de données'!$A210,M$1,"d")&lt;&gt;0,"",'Base de données'!$B210),""))</f>
        <v/>
      </c>
      <c r="N210" s="39" t="str">
        <f>IF(N$1&gt;$AE$1,"-",IFERROR(IF(DATEDIF('Base de données'!$A210,N$1,"d")&lt;&gt;0,"",'Base de données'!$B210),""))</f>
        <v/>
      </c>
      <c r="O210" s="39" t="str">
        <f>IF(O$1&gt;$AE$1,"-",IFERROR(IF(DATEDIF('Base de données'!$A210,O$1,"d")&lt;&gt;0,"",'Base de données'!$B210),""))</f>
        <v/>
      </c>
      <c r="P210" s="39" t="str">
        <f>IF(P$1&gt;$AE$1,"-",IFERROR(IF(DATEDIF('Base de données'!$A210,P$1,"d")&lt;&gt;0,"",'Base de données'!$B210),""))</f>
        <v/>
      </c>
      <c r="Q210" s="39" t="str">
        <f>IF(Q$1&gt;$AE$1,"-",IFERROR(IF(DATEDIF('Base de données'!$A210,Q$1,"d")&lt;&gt;0,"",'Base de données'!$B210),""))</f>
        <v/>
      </c>
      <c r="R210" s="39" t="str">
        <f>IF(R$1&gt;$AE$1,"-",IFERROR(IF(DATEDIF('Base de données'!$A210,R$1,"d")&lt;&gt;0,"",'Base de données'!$B210),""))</f>
        <v/>
      </c>
      <c r="S210" s="39" t="str">
        <f>IF(S$1&gt;$AE$1,"-",IFERROR(IF(DATEDIF('Base de données'!$A210,S$1,"d")&lt;&gt;0,"",'Base de données'!$B210),""))</f>
        <v/>
      </c>
      <c r="T210" s="39" t="str">
        <f>IF(T$1&gt;$AE$1,"-",IFERROR(IF(DATEDIF('Base de données'!$A210,T$1,"d")&lt;&gt;0,"",'Base de données'!$B210),""))</f>
        <v/>
      </c>
      <c r="U210" s="39" t="str">
        <f>IF(U$1&gt;$AE$1,"-",IFERROR(IF(DATEDIF('Base de données'!$A210,U$1,"d")&lt;&gt;0,"",'Base de données'!$B210),""))</f>
        <v/>
      </c>
      <c r="V210" s="39" t="str">
        <f>IF(V$1&gt;$AE$1,"-",IFERROR(IF(DATEDIF('Base de données'!$A210,V$1,"d")&lt;&gt;0,"",'Base de données'!$B210),""))</f>
        <v/>
      </c>
      <c r="W210" s="34"/>
      <c r="X210" s="30" t="str">
        <f>'Base de données'!$C210&amp;" "&amp;'Base de données'!$D210</f>
        <v>Bernard Christine</v>
      </c>
      <c r="Y210" s="31">
        <f>COUNTIF('Base de données'!$B:$B,'Base de données'!$B210)</f>
        <v>12</v>
      </c>
      <c r="AA210" s="87" cm="1">
        <f t="array" aca="1" ref="AA210" ca="1">INDIRECT("'Base de données'!A" &amp; ROW(Y210))</f>
        <v>45658</v>
      </c>
      <c r="AB210" s="51" t="str" cm="1">
        <f t="array" aca="1" ref="AB210" ca="1">INDIRECT("'Base de données'!B" &amp; ROW(Z210))</f>
        <v>XTZ1R</v>
      </c>
    </row>
    <row r="211" spans="1:28" x14ac:dyDescent="0.3">
      <c r="A211" s="41" t="str">
        <f ca="1">IF(IF(AND($B211&lt;&gt;"-",$B211=$E211),"Entrée et sortie","-")="Entrée et sortie",'Base de données'!$B211,"-")</f>
        <v>-</v>
      </c>
      <c r="B211" s="41" t="str">
        <f t="shared" ca="1" si="15"/>
        <v>-</v>
      </c>
      <c r="C211" s="41" t="str">
        <f t="shared" ca="1" si="16"/>
        <v>-</v>
      </c>
      <c r="D211" s="41" t="str">
        <f>IF($F211="sortie en cours d'année",'Base de données'!$B211,"-")</f>
        <v>-</v>
      </c>
      <c r="E211" s="41" t="str">
        <f>IF($H211="entrée en cours d'année",'Base de données'!$B211,"-")</f>
        <v>-</v>
      </c>
      <c r="F211" s="37" t="str">
        <f t="shared" si="13"/>
        <v/>
      </c>
      <c r="G211" s="37" t="str">
        <f>IF($J211="mouvement",_xlfn.XLOOKUP('Base de données'!$B211,$V:$V,$V:$V,0),"")</f>
        <v/>
      </c>
      <c r="H211" s="37" t="str">
        <f t="shared" si="14"/>
        <v/>
      </c>
      <c r="I211" s="37" t="str">
        <f>IF($J211="mouvement",_xlfn.XLOOKUP('Base de données'!$B211,$K:$K,$K:$K,0),"")</f>
        <v/>
      </c>
      <c r="J211" s="38" t="str">
        <f>IF(AND(Y211&lt;&gt;MAX(Y:Y),COUNTIF(K211:V211,'Base de données'!$B211)&gt;0),"mouvement","")</f>
        <v/>
      </c>
      <c r="K211" s="39" t="str">
        <f>IF(K$1&gt;$AE$1,"-",IFERROR(IF(DATEDIF('Base de données'!$A211,K$1,"d")&lt;&gt;0,"",'Base de données'!$B211),""))</f>
        <v>06FWZ</v>
      </c>
      <c r="L211" s="39" t="str">
        <f>IF(L$1&gt;$AE$1,"-",IFERROR(IF(DATEDIF('Base de données'!$A211,L$1,"d")&lt;&gt;0,"",'Base de données'!$B211),""))</f>
        <v/>
      </c>
      <c r="M211" s="39" t="str">
        <f>IF(M$1&gt;$AE$1,"-",IFERROR(IF(DATEDIF('Base de données'!$A211,M$1,"d")&lt;&gt;0,"",'Base de données'!$B211),""))</f>
        <v/>
      </c>
      <c r="N211" s="39" t="str">
        <f>IF(N$1&gt;$AE$1,"-",IFERROR(IF(DATEDIF('Base de données'!$A211,N$1,"d")&lt;&gt;0,"",'Base de données'!$B211),""))</f>
        <v/>
      </c>
      <c r="O211" s="39" t="str">
        <f>IF(O$1&gt;$AE$1,"-",IFERROR(IF(DATEDIF('Base de données'!$A211,O$1,"d")&lt;&gt;0,"",'Base de données'!$B211),""))</f>
        <v/>
      </c>
      <c r="P211" s="39" t="str">
        <f>IF(P$1&gt;$AE$1,"-",IFERROR(IF(DATEDIF('Base de données'!$A211,P$1,"d")&lt;&gt;0,"",'Base de données'!$B211),""))</f>
        <v/>
      </c>
      <c r="Q211" s="39" t="str">
        <f>IF(Q$1&gt;$AE$1,"-",IFERROR(IF(DATEDIF('Base de données'!$A211,Q$1,"d")&lt;&gt;0,"",'Base de données'!$B211),""))</f>
        <v/>
      </c>
      <c r="R211" s="39" t="str">
        <f>IF(R$1&gt;$AE$1,"-",IFERROR(IF(DATEDIF('Base de données'!$A211,R$1,"d")&lt;&gt;0,"",'Base de données'!$B211),""))</f>
        <v/>
      </c>
      <c r="S211" s="39" t="str">
        <f>IF(S$1&gt;$AE$1,"-",IFERROR(IF(DATEDIF('Base de données'!$A211,S$1,"d")&lt;&gt;0,"",'Base de données'!$B211),""))</f>
        <v/>
      </c>
      <c r="T211" s="39" t="str">
        <f>IF(T$1&gt;$AE$1,"-",IFERROR(IF(DATEDIF('Base de données'!$A211,T$1,"d")&lt;&gt;0,"",'Base de données'!$B211),""))</f>
        <v/>
      </c>
      <c r="U211" s="39" t="str">
        <f>IF(U$1&gt;$AE$1,"-",IFERROR(IF(DATEDIF('Base de données'!$A211,U$1,"d")&lt;&gt;0,"",'Base de données'!$B211),""))</f>
        <v/>
      </c>
      <c r="V211" s="39" t="str">
        <f>IF(V$1&gt;$AE$1,"-",IFERROR(IF(DATEDIF('Base de données'!$A211,V$1,"d")&lt;&gt;0,"",'Base de données'!$B211),""))</f>
        <v/>
      </c>
      <c r="W211" s="34"/>
      <c r="X211" s="30" t="str">
        <f>'Base de données'!$C211&amp;" "&amp;'Base de données'!$D211</f>
        <v>Leclercq Agnès</v>
      </c>
      <c r="Y211" s="31">
        <f>COUNTIF('Base de données'!$B:$B,'Base de données'!$B211)</f>
        <v>12</v>
      </c>
      <c r="AA211" s="87" cm="1">
        <f t="array" aca="1" ref="AA211" ca="1">INDIRECT("'Base de données'!A" &amp; ROW(Y211))</f>
        <v>45658</v>
      </c>
      <c r="AB211" s="51" t="str" cm="1">
        <f t="array" aca="1" ref="AB211" ca="1">INDIRECT("'Base de données'!B" &amp; ROW(Z211))</f>
        <v>06FWZ</v>
      </c>
    </row>
    <row r="212" spans="1:28" x14ac:dyDescent="0.3">
      <c r="A212" s="41" t="str">
        <f ca="1">IF(IF(AND($B212&lt;&gt;"-",$B212=$E212),"Entrée et sortie","-")="Entrée et sortie",'Base de données'!$B212,"-")</f>
        <v>-</v>
      </c>
      <c r="B212" s="41" t="str">
        <f t="shared" ca="1" si="15"/>
        <v>-</v>
      </c>
      <c r="C212" s="41" t="str">
        <f t="shared" ca="1" si="16"/>
        <v>-</v>
      </c>
      <c r="D212" s="41" t="str">
        <f>IF($F212="sortie en cours d'année",'Base de données'!$B212,"-")</f>
        <v>-</v>
      </c>
      <c r="E212" s="41" t="str">
        <f>IF($H212="entrée en cours d'année",'Base de données'!$B212,"-")</f>
        <v>-</v>
      </c>
      <c r="F212" s="37" t="str">
        <f t="shared" si="13"/>
        <v/>
      </c>
      <c r="G212" s="37" t="str">
        <f>IF($J212="mouvement",_xlfn.XLOOKUP('Base de données'!$B212,$V:$V,$V:$V,0),"")</f>
        <v/>
      </c>
      <c r="H212" s="37" t="str">
        <f t="shared" si="14"/>
        <v/>
      </c>
      <c r="I212" s="37" t="str">
        <f>IF($J212="mouvement",_xlfn.XLOOKUP('Base de données'!$B212,$K:$K,$K:$K,0),"")</f>
        <v/>
      </c>
      <c r="J212" s="38" t="str">
        <f>IF(AND(Y212&lt;&gt;MAX(Y:Y),COUNTIF(K212:V212,'Base de données'!$B212)&gt;0),"mouvement","")</f>
        <v/>
      </c>
      <c r="K212" s="39" t="str">
        <f>IF(K$1&gt;$AE$1,"-",IFERROR(IF(DATEDIF('Base de données'!$A212,K$1,"d")&lt;&gt;0,"",'Base de données'!$B212),""))</f>
        <v>UHQC8</v>
      </c>
      <c r="L212" s="39" t="str">
        <f>IF(L$1&gt;$AE$1,"-",IFERROR(IF(DATEDIF('Base de données'!$A212,L$1,"d")&lt;&gt;0,"",'Base de données'!$B212),""))</f>
        <v/>
      </c>
      <c r="M212" s="39" t="str">
        <f>IF(M$1&gt;$AE$1,"-",IFERROR(IF(DATEDIF('Base de données'!$A212,M$1,"d")&lt;&gt;0,"",'Base de données'!$B212),""))</f>
        <v/>
      </c>
      <c r="N212" s="39" t="str">
        <f>IF(N$1&gt;$AE$1,"-",IFERROR(IF(DATEDIF('Base de données'!$A212,N$1,"d")&lt;&gt;0,"",'Base de données'!$B212),""))</f>
        <v/>
      </c>
      <c r="O212" s="39" t="str">
        <f>IF(O$1&gt;$AE$1,"-",IFERROR(IF(DATEDIF('Base de données'!$A212,O$1,"d")&lt;&gt;0,"",'Base de données'!$B212),""))</f>
        <v/>
      </c>
      <c r="P212" s="39" t="str">
        <f>IF(P$1&gt;$AE$1,"-",IFERROR(IF(DATEDIF('Base de données'!$A212,P$1,"d")&lt;&gt;0,"",'Base de données'!$B212),""))</f>
        <v/>
      </c>
      <c r="Q212" s="39" t="str">
        <f>IF(Q$1&gt;$AE$1,"-",IFERROR(IF(DATEDIF('Base de données'!$A212,Q$1,"d")&lt;&gt;0,"",'Base de données'!$B212),""))</f>
        <v/>
      </c>
      <c r="R212" s="39" t="str">
        <f>IF(R$1&gt;$AE$1,"-",IFERROR(IF(DATEDIF('Base de données'!$A212,R$1,"d")&lt;&gt;0,"",'Base de données'!$B212),""))</f>
        <v/>
      </c>
      <c r="S212" s="39" t="str">
        <f>IF(S$1&gt;$AE$1,"-",IFERROR(IF(DATEDIF('Base de données'!$A212,S$1,"d")&lt;&gt;0,"",'Base de données'!$B212),""))</f>
        <v/>
      </c>
      <c r="T212" s="39" t="str">
        <f>IF(T$1&gt;$AE$1,"-",IFERROR(IF(DATEDIF('Base de données'!$A212,T$1,"d")&lt;&gt;0,"",'Base de données'!$B212),""))</f>
        <v/>
      </c>
      <c r="U212" s="39" t="str">
        <f>IF(U$1&gt;$AE$1,"-",IFERROR(IF(DATEDIF('Base de données'!$A212,U$1,"d")&lt;&gt;0,"",'Base de données'!$B212),""))</f>
        <v/>
      </c>
      <c r="V212" s="39" t="str">
        <f>IF(V$1&gt;$AE$1,"-",IFERROR(IF(DATEDIF('Base de données'!$A212,V$1,"d")&lt;&gt;0,"",'Base de données'!$B212),""))</f>
        <v/>
      </c>
      <c r="W212" s="34"/>
      <c r="X212" s="30" t="str">
        <f>'Base de données'!$C212&amp;" "&amp;'Base de données'!$D212</f>
        <v>Joubert Gilbert</v>
      </c>
      <c r="Y212" s="31">
        <f>COUNTIF('Base de données'!$B:$B,'Base de données'!$B212)</f>
        <v>12</v>
      </c>
      <c r="AA212" s="87" cm="1">
        <f t="array" aca="1" ref="AA212" ca="1">INDIRECT("'Base de données'!A" &amp; ROW(Y212))</f>
        <v>45658</v>
      </c>
      <c r="AB212" s="51" t="str" cm="1">
        <f t="array" aca="1" ref="AB212" ca="1">INDIRECT("'Base de données'!B" &amp; ROW(Z212))</f>
        <v>UHQC8</v>
      </c>
    </row>
    <row r="213" spans="1:28" x14ac:dyDescent="0.3">
      <c r="A213" s="41" t="str">
        <f ca="1">IF(IF(AND($B213&lt;&gt;"-",$B213=$E213),"Entrée et sortie","-")="Entrée et sortie",'Base de données'!$B213,"-")</f>
        <v>-</v>
      </c>
      <c r="B213" s="41" t="str">
        <f t="shared" ca="1" si="15"/>
        <v>-</v>
      </c>
      <c r="C213" s="41" t="str">
        <f t="shared" ca="1" si="16"/>
        <v>-</v>
      </c>
      <c r="D213" s="41" t="str">
        <f>IF($F213="sortie en cours d'année",'Base de données'!$B213,"-")</f>
        <v>-</v>
      </c>
      <c r="E213" s="41" t="str">
        <f>IF($H213="entrée en cours d'année",'Base de données'!$B213,"-")</f>
        <v>-</v>
      </c>
      <c r="F213" s="37" t="str">
        <f t="shared" si="13"/>
        <v/>
      </c>
      <c r="G213" s="37" t="str">
        <f>IF($J213="mouvement",_xlfn.XLOOKUP('Base de données'!$B213,$V:$V,$V:$V,0),"")</f>
        <v/>
      </c>
      <c r="H213" s="37" t="str">
        <f t="shared" si="14"/>
        <v/>
      </c>
      <c r="I213" s="37" t="str">
        <f>IF($J213="mouvement",_xlfn.XLOOKUP('Base de données'!$B213,$K:$K,$K:$K,0),"")</f>
        <v/>
      </c>
      <c r="J213" s="38" t="str">
        <f>IF(AND(Y213&lt;&gt;MAX(Y:Y),COUNTIF(K213:V213,'Base de données'!$B213)&gt;0),"mouvement","")</f>
        <v/>
      </c>
      <c r="K213" s="39" t="str">
        <f>IF(K$1&gt;$AE$1,"-",IFERROR(IF(DATEDIF('Base de données'!$A213,K$1,"d")&lt;&gt;0,"",'Base de données'!$B213),""))</f>
        <v>T0RQR</v>
      </c>
      <c r="L213" s="39" t="str">
        <f>IF(L$1&gt;$AE$1,"-",IFERROR(IF(DATEDIF('Base de données'!$A213,L$1,"d")&lt;&gt;0,"",'Base de données'!$B213),""))</f>
        <v/>
      </c>
      <c r="M213" s="39" t="str">
        <f>IF(M$1&gt;$AE$1,"-",IFERROR(IF(DATEDIF('Base de données'!$A213,M$1,"d")&lt;&gt;0,"",'Base de données'!$B213),""))</f>
        <v/>
      </c>
      <c r="N213" s="39" t="str">
        <f>IF(N$1&gt;$AE$1,"-",IFERROR(IF(DATEDIF('Base de données'!$A213,N$1,"d")&lt;&gt;0,"",'Base de données'!$B213),""))</f>
        <v/>
      </c>
      <c r="O213" s="39" t="str">
        <f>IF(O$1&gt;$AE$1,"-",IFERROR(IF(DATEDIF('Base de données'!$A213,O$1,"d")&lt;&gt;0,"",'Base de données'!$B213),""))</f>
        <v/>
      </c>
      <c r="P213" s="39" t="str">
        <f>IF(P$1&gt;$AE$1,"-",IFERROR(IF(DATEDIF('Base de données'!$A213,P$1,"d")&lt;&gt;0,"",'Base de données'!$B213),""))</f>
        <v/>
      </c>
      <c r="Q213" s="39" t="str">
        <f>IF(Q$1&gt;$AE$1,"-",IFERROR(IF(DATEDIF('Base de données'!$A213,Q$1,"d")&lt;&gt;0,"",'Base de données'!$B213),""))</f>
        <v/>
      </c>
      <c r="R213" s="39" t="str">
        <f>IF(R$1&gt;$AE$1,"-",IFERROR(IF(DATEDIF('Base de données'!$A213,R$1,"d")&lt;&gt;0,"",'Base de données'!$B213),""))</f>
        <v/>
      </c>
      <c r="S213" s="39" t="str">
        <f>IF(S$1&gt;$AE$1,"-",IFERROR(IF(DATEDIF('Base de données'!$A213,S$1,"d")&lt;&gt;0,"",'Base de données'!$B213),""))</f>
        <v/>
      </c>
      <c r="T213" s="39" t="str">
        <f>IF(T$1&gt;$AE$1,"-",IFERROR(IF(DATEDIF('Base de données'!$A213,T$1,"d")&lt;&gt;0,"",'Base de données'!$B213),""))</f>
        <v/>
      </c>
      <c r="U213" s="39" t="str">
        <f>IF(U$1&gt;$AE$1,"-",IFERROR(IF(DATEDIF('Base de données'!$A213,U$1,"d")&lt;&gt;0,"",'Base de données'!$B213),""))</f>
        <v/>
      </c>
      <c r="V213" s="39" t="str">
        <f>IF(V$1&gt;$AE$1,"-",IFERROR(IF(DATEDIF('Base de données'!$A213,V$1,"d")&lt;&gt;0,"",'Base de données'!$B213),""))</f>
        <v/>
      </c>
      <c r="W213" s="34"/>
      <c r="X213" s="30" t="str">
        <f>'Base de données'!$C213&amp;" "&amp;'Base de données'!$D213</f>
        <v>Gallet Philippine</v>
      </c>
      <c r="Y213" s="31">
        <f>COUNTIF('Base de données'!$B:$B,'Base de données'!$B213)</f>
        <v>12</v>
      </c>
      <c r="AA213" s="87" cm="1">
        <f t="array" aca="1" ref="AA213" ca="1">INDIRECT("'Base de données'!A" &amp; ROW(Y213))</f>
        <v>45658</v>
      </c>
      <c r="AB213" s="51" t="str" cm="1">
        <f t="array" aca="1" ref="AB213" ca="1">INDIRECT("'Base de données'!B" &amp; ROW(Z213))</f>
        <v>T0RQR</v>
      </c>
    </row>
    <row r="214" spans="1:28" x14ac:dyDescent="0.3">
      <c r="A214" s="41" t="str">
        <f ca="1">IF(IF(AND($B214&lt;&gt;"-",$B214=$E214),"Entrée et sortie","-")="Entrée et sortie",'Base de données'!$B214,"-")</f>
        <v>-</v>
      </c>
      <c r="B214" s="41" t="str">
        <f t="shared" ca="1" si="15"/>
        <v>-</v>
      </c>
      <c r="C214" s="41" t="str">
        <f t="shared" ca="1" si="16"/>
        <v>-</v>
      </c>
      <c r="D214" s="41" t="str">
        <f>IF($F214="sortie en cours d'année",'Base de données'!$B214,"-")</f>
        <v>-</v>
      </c>
      <c r="E214" s="41" t="str">
        <f>IF($H214="entrée en cours d'année",'Base de données'!$B214,"-")</f>
        <v>-</v>
      </c>
      <c r="F214" s="37" t="str">
        <f t="shared" si="13"/>
        <v/>
      </c>
      <c r="G214" s="37" t="str">
        <f>IF($J214="mouvement",_xlfn.XLOOKUP('Base de données'!$B214,$V:$V,$V:$V,0),"")</f>
        <v/>
      </c>
      <c r="H214" s="37" t="str">
        <f t="shared" si="14"/>
        <v/>
      </c>
      <c r="I214" s="37" t="str">
        <f>IF($J214="mouvement",_xlfn.XLOOKUP('Base de données'!$B214,$K:$K,$K:$K,0),"")</f>
        <v/>
      </c>
      <c r="J214" s="38" t="str">
        <f>IF(AND(Y214&lt;&gt;MAX(Y:Y),COUNTIF(K214:V214,'Base de données'!$B214)&gt;0),"mouvement","")</f>
        <v/>
      </c>
      <c r="K214" s="39" t="str">
        <f>IF(K$1&gt;$AE$1,"-",IFERROR(IF(DATEDIF('Base de données'!$A214,K$1,"d")&lt;&gt;0,"",'Base de données'!$B214),""))</f>
        <v>OTZ97</v>
      </c>
      <c r="L214" s="39" t="str">
        <f>IF(L$1&gt;$AE$1,"-",IFERROR(IF(DATEDIF('Base de données'!$A214,L$1,"d")&lt;&gt;0,"",'Base de données'!$B214),""))</f>
        <v/>
      </c>
      <c r="M214" s="39" t="str">
        <f>IF(M$1&gt;$AE$1,"-",IFERROR(IF(DATEDIF('Base de données'!$A214,M$1,"d")&lt;&gt;0,"",'Base de données'!$B214),""))</f>
        <v/>
      </c>
      <c r="N214" s="39" t="str">
        <f>IF(N$1&gt;$AE$1,"-",IFERROR(IF(DATEDIF('Base de données'!$A214,N$1,"d")&lt;&gt;0,"",'Base de données'!$B214),""))</f>
        <v/>
      </c>
      <c r="O214" s="39" t="str">
        <f>IF(O$1&gt;$AE$1,"-",IFERROR(IF(DATEDIF('Base de données'!$A214,O$1,"d")&lt;&gt;0,"",'Base de données'!$B214),""))</f>
        <v/>
      </c>
      <c r="P214" s="39" t="str">
        <f>IF(P$1&gt;$AE$1,"-",IFERROR(IF(DATEDIF('Base de données'!$A214,P$1,"d")&lt;&gt;0,"",'Base de données'!$B214),""))</f>
        <v/>
      </c>
      <c r="Q214" s="39" t="str">
        <f>IF(Q$1&gt;$AE$1,"-",IFERROR(IF(DATEDIF('Base de données'!$A214,Q$1,"d")&lt;&gt;0,"",'Base de données'!$B214),""))</f>
        <v/>
      </c>
      <c r="R214" s="39" t="str">
        <f>IF(R$1&gt;$AE$1,"-",IFERROR(IF(DATEDIF('Base de données'!$A214,R$1,"d")&lt;&gt;0,"",'Base de données'!$B214),""))</f>
        <v/>
      </c>
      <c r="S214" s="39" t="str">
        <f>IF(S$1&gt;$AE$1,"-",IFERROR(IF(DATEDIF('Base de données'!$A214,S$1,"d")&lt;&gt;0,"",'Base de données'!$B214),""))</f>
        <v/>
      </c>
      <c r="T214" s="39" t="str">
        <f>IF(T$1&gt;$AE$1,"-",IFERROR(IF(DATEDIF('Base de données'!$A214,T$1,"d")&lt;&gt;0,"",'Base de données'!$B214),""))</f>
        <v/>
      </c>
      <c r="U214" s="39" t="str">
        <f>IF(U$1&gt;$AE$1,"-",IFERROR(IF(DATEDIF('Base de données'!$A214,U$1,"d")&lt;&gt;0,"",'Base de données'!$B214),""))</f>
        <v/>
      </c>
      <c r="V214" s="39" t="str">
        <f>IF(V$1&gt;$AE$1,"-",IFERROR(IF(DATEDIF('Base de données'!$A214,V$1,"d")&lt;&gt;0,"",'Base de données'!$B214),""))</f>
        <v/>
      </c>
      <c r="W214" s="34"/>
      <c r="X214" s="30" t="str">
        <f>'Base de données'!$C214&amp;" "&amp;'Base de données'!$D214</f>
        <v>Costa Manon</v>
      </c>
      <c r="Y214" s="31">
        <f>COUNTIF('Base de données'!$B:$B,'Base de données'!$B214)</f>
        <v>12</v>
      </c>
      <c r="AA214" s="87" cm="1">
        <f t="array" aca="1" ref="AA214" ca="1">INDIRECT("'Base de données'!A" &amp; ROW(Y214))</f>
        <v>45658</v>
      </c>
      <c r="AB214" s="51" t="str" cm="1">
        <f t="array" aca="1" ref="AB214" ca="1">INDIRECT("'Base de données'!B" &amp; ROW(Z214))</f>
        <v>OTZ97</v>
      </c>
    </row>
    <row r="215" spans="1:28" x14ac:dyDescent="0.3">
      <c r="A215" s="41" t="str">
        <f ca="1">IF(IF(AND($B215&lt;&gt;"-",$B215=$E215),"Entrée et sortie","-")="Entrée et sortie",'Base de données'!$B215,"-")</f>
        <v>-</v>
      </c>
      <c r="B215" s="41" t="str">
        <f t="shared" ca="1" si="15"/>
        <v>-</v>
      </c>
      <c r="C215" s="41" t="str">
        <f t="shared" ca="1" si="16"/>
        <v>-</v>
      </c>
      <c r="D215" s="41" t="str">
        <f>IF($F215="sortie en cours d'année",'Base de données'!$B215,"-")</f>
        <v>-</v>
      </c>
      <c r="E215" s="41" t="str">
        <f>IF($H215="entrée en cours d'année",'Base de données'!$B215,"-")</f>
        <v>-</v>
      </c>
      <c r="F215" s="37" t="str">
        <f t="shared" si="13"/>
        <v/>
      </c>
      <c r="G215" s="37" t="str">
        <f>IF($J215="mouvement",_xlfn.XLOOKUP('Base de données'!$B215,$V:$V,$V:$V,0),"")</f>
        <v/>
      </c>
      <c r="H215" s="37" t="str">
        <f t="shared" si="14"/>
        <v/>
      </c>
      <c r="I215" s="37" t="str">
        <f>IF($J215="mouvement",_xlfn.XLOOKUP('Base de données'!$B215,$K:$K,$K:$K,0),"")</f>
        <v/>
      </c>
      <c r="J215" s="38" t="str">
        <f>IF(AND(Y215&lt;&gt;MAX(Y:Y),COUNTIF(K215:V215,'Base de données'!$B215)&gt;0),"mouvement","")</f>
        <v/>
      </c>
      <c r="K215" s="39" t="str">
        <f>IF(K$1&gt;$AE$1,"-",IFERROR(IF(DATEDIF('Base de données'!$A215,K$1,"d")&lt;&gt;0,"",'Base de données'!$B215),""))</f>
        <v>57BOR</v>
      </c>
      <c r="L215" s="39" t="str">
        <f>IF(L$1&gt;$AE$1,"-",IFERROR(IF(DATEDIF('Base de données'!$A215,L$1,"d")&lt;&gt;0,"",'Base de données'!$B215),""))</f>
        <v/>
      </c>
      <c r="M215" s="39" t="str">
        <f>IF(M$1&gt;$AE$1,"-",IFERROR(IF(DATEDIF('Base de données'!$A215,M$1,"d")&lt;&gt;0,"",'Base de données'!$B215),""))</f>
        <v/>
      </c>
      <c r="N215" s="39" t="str">
        <f>IF(N$1&gt;$AE$1,"-",IFERROR(IF(DATEDIF('Base de données'!$A215,N$1,"d")&lt;&gt;0,"",'Base de données'!$B215),""))</f>
        <v/>
      </c>
      <c r="O215" s="39" t="str">
        <f>IF(O$1&gt;$AE$1,"-",IFERROR(IF(DATEDIF('Base de données'!$A215,O$1,"d")&lt;&gt;0,"",'Base de données'!$B215),""))</f>
        <v/>
      </c>
      <c r="P215" s="39" t="str">
        <f>IF(P$1&gt;$AE$1,"-",IFERROR(IF(DATEDIF('Base de données'!$A215,P$1,"d")&lt;&gt;0,"",'Base de données'!$B215),""))</f>
        <v/>
      </c>
      <c r="Q215" s="39" t="str">
        <f>IF(Q$1&gt;$AE$1,"-",IFERROR(IF(DATEDIF('Base de données'!$A215,Q$1,"d")&lt;&gt;0,"",'Base de données'!$B215),""))</f>
        <v/>
      </c>
      <c r="R215" s="39" t="str">
        <f>IF(R$1&gt;$AE$1,"-",IFERROR(IF(DATEDIF('Base de données'!$A215,R$1,"d")&lt;&gt;0,"",'Base de données'!$B215),""))</f>
        <v/>
      </c>
      <c r="S215" s="39" t="str">
        <f>IF(S$1&gt;$AE$1,"-",IFERROR(IF(DATEDIF('Base de données'!$A215,S$1,"d")&lt;&gt;0,"",'Base de données'!$B215),""))</f>
        <v/>
      </c>
      <c r="T215" s="39" t="str">
        <f>IF(T$1&gt;$AE$1,"-",IFERROR(IF(DATEDIF('Base de données'!$A215,T$1,"d")&lt;&gt;0,"",'Base de données'!$B215),""))</f>
        <v/>
      </c>
      <c r="U215" s="39" t="str">
        <f>IF(U$1&gt;$AE$1,"-",IFERROR(IF(DATEDIF('Base de données'!$A215,U$1,"d")&lt;&gt;0,"",'Base de données'!$B215),""))</f>
        <v/>
      </c>
      <c r="V215" s="39" t="str">
        <f>IF(V$1&gt;$AE$1,"-",IFERROR(IF(DATEDIF('Base de données'!$A215,V$1,"d")&lt;&gt;0,"",'Base de données'!$B215),""))</f>
        <v/>
      </c>
      <c r="W215" s="34"/>
      <c r="X215" s="30" t="str">
        <f>'Base de données'!$C215&amp;" "&amp;'Base de données'!$D215</f>
        <v>Pruvost Margaret</v>
      </c>
      <c r="Y215" s="31">
        <f>COUNTIF('Base de données'!$B:$B,'Base de données'!$B215)</f>
        <v>12</v>
      </c>
      <c r="AA215" s="87" cm="1">
        <f t="array" aca="1" ref="AA215" ca="1">INDIRECT("'Base de données'!A" &amp; ROW(Y215))</f>
        <v>45658</v>
      </c>
      <c r="AB215" s="51" t="str" cm="1">
        <f t="array" aca="1" ref="AB215" ca="1">INDIRECT("'Base de données'!B" &amp; ROW(Z215))</f>
        <v>57BOR</v>
      </c>
    </row>
    <row r="216" spans="1:28" x14ac:dyDescent="0.3">
      <c r="A216" s="41" t="str">
        <f ca="1">IF(IF(AND($B216&lt;&gt;"-",$B216=$E216),"Entrée et sortie","-")="Entrée et sortie",'Base de données'!$B216,"-")</f>
        <v>-</v>
      </c>
      <c r="B216" s="41" t="str">
        <f t="shared" ca="1" si="15"/>
        <v>-</v>
      </c>
      <c r="C216" s="41" t="str">
        <f t="shared" ca="1" si="16"/>
        <v>-</v>
      </c>
      <c r="D216" s="41" t="str">
        <f>IF($F216="sortie en cours d'année",'Base de données'!$B216,"-")</f>
        <v>-</v>
      </c>
      <c r="E216" s="41" t="str">
        <f>IF($H216="entrée en cours d'année",'Base de données'!$B216,"-")</f>
        <v>-</v>
      </c>
      <c r="F216" s="37" t="str">
        <f t="shared" si="13"/>
        <v/>
      </c>
      <c r="G216" s="37" t="str">
        <f>IF($J216="mouvement",_xlfn.XLOOKUP('Base de données'!$B216,$V:$V,$V:$V,0),"")</f>
        <v/>
      </c>
      <c r="H216" s="37" t="str">
        <f t="shared" si="14"/>
        <v/>
      </c>
      <c r="I216" s="37" t="str">
        <f>IF($J216="mouvement",_xlfn.XLOOKUP('Base de données'!$B216,$K:$K,$K:$K,0),"")</f>
        <v/>
      </c>
      <c r="J216" s="38" t="str">
        <f>IF(AND(Y216&lt;&gt;MAX(Y:Y),COUNTIF(K216:V216,'Base de données'!$B216)&gt;0),"mouvement","")</f>
        <v/>
      </c>
      <c r="K216" s="39" t="str">
        <f>IF(K$1&gt;$AE$1,"-",IFERROR(IF(DATEDIF('Base de données'!$A216,K$1,"d")&lt;&gt;0,"",'Base de données'!$B216),""))</f>
        <v>9MO35</v>
      </c>
      <c r="L216" s="39" t="str">
        <f>IF(L$1&gt;$AE$1,"-",IFERROR(IF(DATEDIF('Base de données'!$A216,L$1,"d")&lt;&gt;0,"",'Base de données'!$B216),""))</f>
        <v/>
      </c>
      <c r="M216" s="39" t="str">
        <f>IF(M$1&gt;$AE$1,"-",IFERROR(IF(DATEDIF('Base de données'!$A216,M$1,"d")&lt;&gt;0,"",'Base de données'!$B216),""))</f>
        <v/>
      </c>
      <c r="N216" s="39" t="str">
        <f>IF(N$1&gt;$AE$1,"-",IFERROR(IF(DATEDIF('Base de données'!$A216,N$1,"d")&lt;&gt;0,"",'Base de données'!$B216),""))</f>
        <v/>
      </c>
      <c r="O216" s="39" t="str">
        <f>IF(O$1&gt;$AE$1,"-",IFERROR(IF(DATEDIF('Base de données'!$A216,O$1,"d")&lt;&gt;0,"",'Base de données'!$B216),""))</f>
        <v/>
      </c>
      <c r="P216" s="39" t="str">
        <f>IF(P$1&gt;$AE$1,"-",IFERROR(IF(DATEDIF('Base de données'!$A216,P$1,"d")&lt;&gt;0,"",'Base de données'!$B216),""))</f>
        <v/>
      </c>
      <c r="Q216" s="39" t="str">
        <f>IF(Q$1&gt;$AE$1,"-",IFERROR(IF(DATEDIF('Base de données'!$A216,Q$1,"d")&lt;&gt;0,"",'Base de données'!$B216),""))</f>
        <v/>
      </c>
      <c r="R216" s="39" t="str">
        <f>IF(R$1&gt;$AE$1,"-",IFERROR(IF(DATEDIF('Base de données'!$A216,R$1,"d")&lt;&gt;0,"",'Base de données'!$B216),""))</f>
        <v/>
      </c>
      <c r="S216" s="39" t="str">
        <f>IF(S$1&gt;$AE$1,"-",IFERROR(IF(DATEDIF('Base de données'!$A216,S$1,"d")&lt;&gt;0,"",'Base de données'!$B216),""))</f>
        <v/>
      </c>
      <c r="T216" s="39" t="str">
        <f>IF(T$1&gt;$AE$1,"-",IFERROR(IF(DATEDIF('Base de données'!$A216,T$1,"d")&lt;&gt;0,"",'Base de données'!$B216),""))</f>
        <v/>
      </c>
      <c r="U216" s="39" t="str">
        <f>IF(U$1&gt;$AE$1,"-",IFERROR(IF(DATEDIF('Base de données'!$A216,U$1,"d")&lt;&gt;0,"",'Base de données'!$B216),""))</f>
        <v/>
      </c>
      <c r="V216" s="39" t="str">
        <f>IF(V$1&gt;$AE$1,"-",IFERROR(IF(DATEDIF('Base de données'!$A216,V$1,"d")&lt;&gt;0,"",'Base de données'!$B216),""))</f>
        <v/>
      </c>
      <c r="W216" s="34"/>
      <c r="X216" s="30" t="str">
        <f>'Base de données'!$C216&amp;" "&amp;'Base de données'!$D216</f>
        <v>Marie Louis</v>
      </c>
      <c r="Y216" s="31">
        <f>COUNTIF('Base de données'!$B:$B,'Base de données'!$B216)</f>
        <v>12</v>
      </c>
      <c r="AA216" s="87" cm="1">
        <f t="array" aca="1" ref="AA216" ca="1">INDIRECT("'Base de données'!A" &amp; ROW(Y216))</f>
        <v>45658</v>
      </c>
      <c r="AB216" s="51" t="str" cm="1">
        <f t="array" aca="1" ref="AB216" ca="1">INDIRECT("'Base de données'!B" &amp; ROW(Z216))</f>
        <v>9MO35</v>
      </c>
    </row>
    <row r="217" spans="1:28" x14ac:dyDescent="0.3">
      <c r="A217" s="41" t="str">
        <f ca="1">IF(IF(AND($B217&lt;&gt;"-",$B217=$E217),"Entrée et sortie","-")="Entrée et sortie",'Base de données'!$B217,"-")</f>
        <v>-</v>
      </c>
      <c r="B217" s="41" t="str">
        <f t="shared" ca="1" si="15"/>
        <v>26NYS</v>
      </c>
      <c r="C217" s="41" t="str">
        <f t="shared" ca="1" si="16"/>
        <v>26NYS</v>
      </c>
      <c r="D217" s="41" t="str">
        <f>IF($F217="sortie en cours d'année",'Base de données'!$B217,"-")</f>
        <v>26NYS</v>
      </c>
      <c r="E217" s="41" t="str">
        <f>IF($H217="entrée en cours d'année",'Base de données'!$B217,"-")</f>
        <v>-</v>
      </c>
      <c r="F217" s="37" t="str">
        <f t="shared" si="13"/>
        <v>sortie en cours d'année</v>
      </c>
      <c r="G217" s="37">
        <f>IF($J217="mouvement",_xlfn.XLOOKUP('Base de données'!$B217,$V:$V,$V:$V,0),"")</f>
        <v>0</v>
      </c>
      <c r="H217" s="37" t="str">
        <f t="shared" si="14"/>
        <v/>
      </c>
      <c r="I217" s="37" t="str">
        <f>IF($J217="mouvement",_xlfn.XLOOKUP('Base de données'!$B217,$K:$K,$K:$K,0),"")</f>
        <v>26NYS</v>
      </c>
      <c r="J217" s="38" t="str">
        <f>IF(AND(Y217&lt;&gt;MAX(Y:Y),COUNTIF(K217:V217,'Base de données'!$B217)&gt;0),"mouvement","")</f>
        <v>mouvement</v>
      </c>
      <c r="K217" s="39" t="str">
        <f>IF(K$1&gt;$AE$1,"-",IFERROR(IF(DATEDIF('Base de données'!$A217,K$1,"d")&lt;&gt;0,"",'Base de données'!$B217),""))</f>
        <v>26NYS</v>
      </c>
      <c r="L217" s="39" t="str">
        <f>IF(L$1&gt;$AE$1,"-",IFERROR(IF(DATEDIF('Base de données'!$A217,L$1,"d")&lt;&gt;0,"",'Base de données'!$B217),""))</f>
        <v/>
      </c>
      <c r="M217" s="39" t="str">
        <f>IF(M$1&gt;$AE$1,"-",IFERROR(IF(DATEDIF('Base de données'!$A217,M$1,"d")&lt;&gt;0,"",'Base de données'!$B217),""))</f>
        <v/>
      </c>
      <c r="N217" s="39" t="str">
        <f>IF(N$1&gt;$AE$1,"-",IFERROR(IF(DATEDIF('Base de données'!$A217,N$1,"d")&lt;&gt;0,"",'Base de données'!$B217),""))</f>
        <v/>
      </c>
      <c r="O217" s="39" t="str">
        <f>IF(O$1&gt;$AE$1,"-",IFERROR(IF(DATEDIF('Base de données'!$A217,O$1,"d")&lt;&gt;0,"",'Base de données'!$B217),""))</f>
        <v/>
      </c>
      <c r="P217" s="39" t="str">
        <f>IF(P$1&gt;$AE$1,"-",IFERROR(IF(DATEDIF('Base de données'!$A217,P$1,"d")&lt;&gt;0,"",'Base de données'!$B217),""))</f>
        <v/>
      </c>
      <c r="Q217" s="39" t="str">
        <f>IF(Q$1&gt;$AE$1,"-",IFERROR(IF(DATEDIF('Base de données'!$A217,Q$1,"d")&lt;&gt;0,"",'Base de données'!$B217),""))</f>
        <v/>
      </c>
      <c r="R217" s="39" t="str">
        <f>IF(R$1&gt;$AE$1,"-",IFERROR(IF(DATEDIF('Base de données'!$A217,R$1,"d")&lt;&gt;0,"",'Base de données'!$B217),""))</f>
        <v/>
      </c>
      <c r="S217" s="39" t="str">
        <f>IF(S$1&gt;$AE$1,"-",IFERROR(IF(DATEDIF('Base de données'!$A217,S$1,"d")&lt;&gt;0,"",'Base de données'!$B217),""))</f>
        <v/>
      </c>
      <c r="T217" s="39" t="str">
        <f>IF(T$1&gt;$AE$1,"-",IFERROR(IF(DATEDIF('Base de données'!$A217,T$1,"d")&lt;&gt;0,"",'Base de données'!$B217),""))</f>
        <v/>
      </c>
      <c r="U217" s="39" t="str">
        <f>IF(U$1&gt;$AE$1,"-",IFERROR(IF(DATEDIF('Base de données'!$A217,U$1,"d")&lt;&gt;0,"",'Base de données'!$B217),""))</f>
        <v/>
      </c>
      <c r="V217" s="39" t="str">
        <f>IF(V$1&gt;$AE$1,"-",IFERROR(IF(DATEDIF('Base de données'!$A217,V$1,"d")&lt;&gt;0,"",'Base de données'!$B217),""))</f>
        <v/>
      </c>
      <c r="W217" s="34"/>
      <c r="X217" s="30" t="str">
        <f>'Base de données'!$C217&amp;" "&amp;'Base de données'!$D217</f>
        <v>Noël Sophie</v>
      </c>
      <c r="Y217" s="31">
        <f>COUNTIF('Base de données'!$B:$B,'Base de données'!$B217)</f>
        <v>5</v>
      </c>
      <c r="AA217" s="87" cm="1">
        <f t="array" aca="1" ref="AA217" ca="1">INDIRECT("'Base de données'!A" &amp; ROW(Y217))</f>
        <v>45658</v>
      </c>
      <c r="AB217" s="51" t="str" cm="1">
        <f t="array" aca="1" ref="AB217" ca="1">INDIRECT("'Base de données'!B" &amp; ROW(Z217))</f>
        <v>26NYS</v>
      </c>
    </row>
    <row r="218" spans="1:28" x14ac:dyDescent="0.3">
      <c r="A218" s="41" t="str">
        <f ca="1">IF(IF(AND($B218&lt;&gt;"-",$B218=$E218),"Entrée et sortie","-")="Entrée et sortie",'Base de données'!$B218,"-")</f>
        <v>-</v>
      </c>
      <c r="B218" s="41" t="str">
        <f t="shared" ca="1" si="15"/>
        <v>-</v>
      </c>
      <c r="C218" s="41" t="str">
        <f t="shared" ca="1" si="16"/>
        <v>-</v>
      </c>
      <c r="D218" s="41" t="str">
        <f>IF($F218="sortie en cours d'année",'Base de données'!$B218,"-")</f>
        <v>-</v>
      </c>
      <c r="E218" s="41" t="str">
        <f>IF($H218="entrée en cours d'année",'Base de données'!$B218,"-")</f>
        <v>-</v>
      </c>
      <c r="F218" s="37" t="str">
        <f t="shared" si="13"/>
        <v/>
      </c>
      <c r="G218" s="37" t="str">
        <f>IF($J218="mouvement",_xlfn.XLOOKUP('Base de données'!$B218,$V:$V,$V:$V,0),"")</f>
        <v/>
      </c>
      <c r="H218" s="37" t="str">
        <f t="shared" si="14"/>
        <v/>
      </c>
      <c r="I218" s="37" t="str">
        <f>IF($J218="mouvement",_xlfn.XLOOKUP('Base de données'!$B218,$K:$K,$K:$K,0),"")</f>
        <v/>
      </c>
      <c r="J218" s="38" t="str">
        <f>IF(AND(Y218&lt;&gt;MAX(Y:Y),COUNTIF(K218:V218,'Base de données'!$B218)&gt;0),"mouvement","")</f>
        <v/>
      </c>
      <c r="K218" s="39" t="str">
        <f>IF(K$1&gt;$AE$1,"-",IFERROR(IF(DATEDIF('Base de données'!$A218,K$1,"d")&lt;&gt;0,"",'Base de données'!$B218),""))</f>
        <v>PBG0U</v>
      </c>
      <c r="L218" s="39" t="str">
        <f>IF(L$1&gt;$AE$1,"-",IFERROR(IF(DATEDIF('Base de données'!$A218,L$1,"d")&lt;&gt;0,"",'Base de données'!$B218),""))</f>
        <v/>
      </c>
      <c r="M218" s="39" t="str">
        <f>IF(M$1&gt;$AE$1,"-",IFERROR(IF(DATEDIF('Base de données'!$A218,M$1,"d")&lt;&gt;0,"",'Base de données'!$B218),""))</f>
        <v/>
      </c>
      <c r="N218" s="39" t="str">
        <f>IF(N$1&gt;$AE$1,"-",IFERROR(IF(DATEDIF('Base de données'!$A218,N$1,"d")&lt;&gt;0,"",'Base de données'!$B218),""))</f>
        <v/>
      </c>
      <c r="O218" s="39" t="str">
        <f>IF(O$1&gt;$AE$1,"-",IFERROR(IF(DATEDIF('Base de données'!$A218,O$1,"d")&lt;&gt;0,"",'Base de données'!$B218),""))</f>
        <v/>
      </c>
      <c r="P218" s="39" t="str">
        <f>IF(P$1&gt;$AE$1,"-",IFERROR(IF(DATEDIF('Base de données'!$A218,P$1,"d")&lt;&gt;0,"",'Base de données'!$B218),""))</f>
        <v/>
      </c>
      <c r="Q218" s="39" t="str">
        <f>IF(Q$1&gt;$AE$1,"-",IFERROR(IF(DATEDIF('Base de données'!$A218,Q$1,"d")&lt;&gt;0,"",'Base de données'!$B218),""))</f>
        <v/>
      </c>
      <c r="R218" s="39" t="str">
        <f>IF(R$1&gt;$AE$1,"-",IFERROR(IF(DATEDIF('Base de données'!$A218,R$1,"d")&lt;&gt;0,"",'Base de données'!$B218),""))</f>
        <v/>
      </c>
      <c r="S218" s="39" t="str">
        <f>IF(S$1&gt;$AE$1,"-",IFERROR(IF(DATEDIF('Base de données'!$A218,S$1,"d")&lt;&gt;0,"",'Base de données'!$B218),""))</f>
        <v/>
      </c>
      <c r="T218" s="39" t="str">
        <f>IF(T$1&gt;$AE$1,"-",IFERROR(IF(DATEDIF('Base de données'!$A218,T$1,"d")&lt;&gt;0,"",'Base de données'!$B218),""))</f>
        <v/>
      </c>
      <c r="U218" s="39" t="str">
        <f>IF(U$1&gt;$AE$1,"-",IFERROR(IF(DATEDIF('Base de données'!$A218,U$1,"d")&lt;&gt;0,"",'Base de données'!$B218),""))</f>
        <v/>
      </c>
      <c r="V218" s="39" t="str">
        <f>IF(V$1&gt;$AE$1,"-",IFERROR(IF(DATEDIF('Base de données'!$A218,V$1,"d")&lt;&gt;0,"",'Base de données'!$B218),""))</f>
        <v/>
      </c>
      <c r="W218" s="34"/>
      <c r="X218" s="30" t="str">
        <f>'Base de données'!$C218&amp;" "&amp;'Base de données'!$D218</f>
        <v>Chauveau Gérard</v>
      </c>
      <c r="Y218" s="31">
        <f>COUNTIF('Base de données'!$B:$B,'Base de données'!$B218)</f>
        <v>12</v>
      </c>
      <c r="AA218" s="87" cm="1">
        <f t="array" aca="1" ref="AA218" ca="1">INDIRECT("'Base de données'!A" &amp; ROW(Y218))</f>
        <v>45658</v>
      </c>
      <c r="AB218" s="51" t="str" cm="1">
        <f t="array" aca="1" ref="AB218" ca="1">INDIRECT("'Base de données'!B" &amp; ROW(Z218))</f>
        <v>PBG0U</v>
      </c>
    </row>
    <row r="219" spans="1:28" x14ac:dyDescent="0.3">
      <c r="A219" s="41" t="str">
        <f ca="1">IF(IF(AND($B219&lt;&gt;"-",$B219=$E219),"Entrée et sortie","-")="Entrée et sortie",'Base de données'!$B219,"-")</f>
        <v>-</v>
      </c>
      <c r="B219" s="41" t="str">
        <f t="shared" ca="1" si="15"/>
        <v>-</v>
      </c>
      <c r="C219" s="41" t="str">
        <f t="shared" ca="1" si="16"/>
        <v>-</v>
      </c>
      <c r="D219" s="41" t="str">
        <f>IF($F219="sortie en cours d'année",'Base de données'!$B219,"-")</f>
        <v>-</v>
      </c>
      <c r="E219" s="41" t="str">
        <f>IF($H219="entrée en cours d'année",'Base de données'!$B219,"-")</f>
        <v>-</v>
      </c>
      <c r="F219" s="37" t="str">
        <f t="shared" si="13"/>
        <v/>
      </c>
      <c r="G219" s="37" t="str">
        <f>IF($J219="mouvement",_xlfn.XLOOKUP('Base de données'!$B219,$V:$V,$V:$V,0),"")</f>
        <v/>
      </c>
      <c r="H219" s="37" t="str">
        <f t="shared" si="14"/>
        <v/>
      </c>
      <c r="I219" s="37" t="str">
        <f>IF($J219="mouvement",_xlfn.XLOOKUP('Base de données'!$B219,$K:$K,$K:$K,0),"")</f>
        <v/>
      </c>
      <c r="J219" s="38" t="str">
        <f>IF(AND(Y219&lt;&gt;MAX(Y:Y),COUNTIF(K219:V219,'Base de données'!$B219)&gt;0),"mouvement","")</f>
        <v/>
      </c>
      <c r="K219" s="39" t="str">
        <f>IF(K$1&gt;$AE$1,"-",IFERROR(IF(DATEDIF('Base de données'!$A219,K$1,"d")&lt;&gt;0,"",'Base de données'!$B219),""))</f>
        <v>5KKJS</v>
      </c>
      <c r="L219" s="39" t="str">
        <f>IF(L$1&gt;$AE$1,"-",IFERROR(IF(DATEDIF('Base de données'!$A219,L$1,"d")&lt;&gt;0,"",'Base de données'!$B219),""))</f>
        <v/>
      </c>
      <c r="M219" s="39" t="str">
        <f>IF(M$1&gt;$AE$1,"-",IFERROR(IF(DATEDIF('Base de données'!$A219,M$1,"d")&lt;&gt;0,"",'Base de données'!$B219),""))</f>
        <v/>
      </c>
      <c r="N219" s="39" t="str">
        <f>IF(N$1&gt;$AE$1,"-",IFERROR(IF(DATEDIF('Base de données'!$A219,N$1,"d")&lt;&gt;0,"",'Base de données'!$B219),""))</f>
        <v/>
      </c>
      <c r="O219" s="39" t="str">
        <f>IF(O$1&gt;$AE$1,"-",IFERROR(IF(DATEDIF('Base de données'!$A219,O$1,"d")&lt;&gt;0,"",'Base de données'!$B219),""))</f>
        <v/>
      </c>
      <c r="P219" s="39" t="str">
        <f>IF(P$1&gt;$AE$1,"-",IFERROR(IF(DATEDIF('Base de données'!$A219,P$1,"d")&lt;&gt;0,"",'Base de données'!$B219),""))</f>
        <v/>
      </c>
      <c r="Q219" s="39" t="str">
        <f>IF(Q$1&gt;$AE$1,"-",IFERROR(IF(DATEDIF('Base de données'!$A219,Q$1,"d")&lt;&gt;0,"",'Base de données'!$B219),""))</f>
        <v/>
      </c>
      <c r="R219" s="39" t="str">
        <f>IF(R$1&gt;$AE$1,"-",IFERROR(IF(DATEDIF('Base de données'!$A219,R$1,"d")&lt;&gt;0,"",'Base de données'!$B219),""))</f>
        <v/>
      </c>
      <c r="S219" s="39" t="str">
        <f>IF(S$1&gt;$AE$1,"-",IFERROR(IF(DATEDIF('Base de données'!$A219,S$1,"d")&lt;&gt;0,"",'Base de données'!$B219),""))</f>
        <v/>
      </c>
      <c r="T219" s="39" t="str">
        <f>IF(T$1&gt;$AE$1,"-",IFERROR(IF(DATEDIF('Base de données'!$A219,T$1,"d")&lt;&gt;0,"",'Base de données'!$B219),""))</f>
        <v/>
      </c>
      <c r="U219" s="39" t="str">
        <f>IF(U$1&gt;$AE$1,"-",IFERROR(IF(DATEDIF('Base de données'!$A219,U$1,"d")&lt;&gt;0,"",'Base de données'!$B219),""))</f>
        <v/>
      </c>
      <c r="V219" s="39" t="str">
        <f>IF(V$1&gt;$AE$1,"-",IFERROR(IF(DATEDIF('Base de données'!$A219,V$1,"d")&lt;&gt;0,"",'Base de données'!$B219),""))</f>
        <v/>
      </c>
      <c r="W219" s="34"/>
      <c r="X219" s="30" t="str">
        <f>'Base de données'!$C219&amp;" "&amp;'Base de données'!$D219</f>
        <v>Vaillant Raymond</v>
      </c>
      <c r="Y219" s="31">
        <f>COUNTIF('Base de données'!$B:$B,'Base de données'!$B219)</f>
        <v>12</v>
      </c>
      <c r="AA219" s="87" cm="1">
        <f t="array" aca="1" ref="AA219" ca="1">INDIRECT("'Base de données'!A" &amp; ROW(Y219))</f>
        <v>45658</v>
      </c>
      <c r="AB219" s="51" t="str" cm="1">
        <f t="array" aca="1" ref="AB219" ca="1">INDIRECT("'Base de données'!B" &amp; ROW(Z219))</f>
        <v>5KKJS</v>
      </c>
    </row>
    <row r="220" spans="1:28" x14ac:dyDescent="0.3">
      <c r="A220" s="41" t="str">
        <f ca="1">IF(IF(AND($B220&lt;&gt;"-",$B220=$E220),"Entrée et sortie","-")="Entrée et sortie",'Base de données'!$B220,"-")</f>
        <v>-</v>
      </c>
      <c r="B220" s="41" t="str">
        <f t="shared" ca="1" si="15"/>
        <v>-</v>
      </c>
      <c r="C220" s="41" t="str">
        <f t="shared" ca="1" si="16"/>
        <v>-</v>
      </c>
      <c r="D220" s="41" t="str">
        <f>IF($F220="sortie en cours d'année",'Base de données'!$B220,"-")</f>
        <v>-</v>
      </c>
      <c r="E220" s="41" t="str">
        <f>IF($H220="entrée en cours d'année",'Base de données'!$B220,"-")</f>
        <v>-</v>
      </c>
      <c r="F220" s="37" t="str">
        <f t="shared" si="13"/>
        <v/>
      </c>
      <c r="G220" s="37" t="str">
        <f>IF($J220="mouvement",_xlfn.XLOOKUP('Base de données'!$B220,$V:$V,$V:$V,0),"")</f>
        <v/>
      </c>
      <c r="H220" s="37" t="str">
        <f t="shared" si="14"/>
        <v/>
      </c>
      <c r="I220" s="37" t="str">
        <f>IF($J220="mouvement",_xlfn.XLOOKUP('Base de données'!$B220,$K:$K,$K:$K,0),"")</f>
        <v/>
      </c>
      <c r="J220" s="38" t="str">
        <f>IF(AND(Y220&lt;&gt;MAX(Y:Y),COUNTIF(K220:V220,'Base de données'!$B220)&gt;0),"mouvement","")</f>
        <v/>
      </c>
      <c r="K220" s="39" t="str">
        <f>IF(K$1&gt;$AE$1,"-",IFERROR(IF(DATEDIF('Base de données'!$A220,K$1,"d")&lt;&gt;0,"",'Base de données'!$B220),""))</f>
        <v>V5RYW</v>
      </c>
      <c r="L220" s="39" t="str">
        <f>IF(L$1&gt;$AE$1,"-",IFERROR(IF(DATEDIF('Base de données'!$A220,L$1,"d")&lt;&gt;0,"",'Base de données'!$B220),""))</f>
        <v/>
      </c>
      <c r="M220" s="39" t="str">
        <f>IF(M$1&gt;$AE$1,"-",IFERROR(IF(DATEDIF('Base de données'!$A220,M$1,"d")&lt;&gt;0,"",'Base de données'!$B220),""))</f>
        <v/>
      </c>
      <c r="N220" s="39" t="str">
        <f>IF(N$1&gt;$AE$1,"-",IFERROR(IF(DATEDIF('Base de données'!$A220,N$1,"d")&lt;&gt;0,"",'Base de données'!$B220),""))</f>
        <v/>
      </c>
      <c r="O220" s="39" t="str">
        <f>IF(O$1&gt;$AE$1,"-",IFERROR(IF(DATEDIF('Base de données'!$A220,O$1,"d")&lt;&gt;0,"",'Base de données'!$B220),""))</f>
        <v/>
      </c>
      <c r="P220" s="39" t="str">
        <f>IF(P$1&gt;$AE$1,"-",IFERROR(IF(DATEDIF('Base de données'!$A220,P$1,"d")&lt;&gt;0,"",'Base de données'!$B220),""))</f>
        <v/>
      </c>
      <c r="Q220" s="39" t="str">
        <f>IF(Q$1&gt;$AE$1,"-",IFERROR(IF(DATEDIF('Base de données'!$A220,Q$1,"d")&lt;&gt;0,"",'Base de données'!$B220),""))</f>
        <v/>
      </c>
      <c r="R220" s="39" t="str">
        <f>IF(R$1&gt;$AE$1,"-",IFERROR(IF(DATEDIF('Base de données'!$A220,R$1,"d")&lt;&gt;0,"",'Base de données'!$B220),""))</f>
        <v/>
      </c>
      <c r="S220" s="39" t="str">
        <f>IF(S$1&gt;$AE$1,"-",IFERROR(IF(DATEDIF('Base de données'!$A220,S$1,"d")&lt;&gt;0,"",'Base de données'!$B220),""))</f>
        <v/>
      </c>
      <c r="T220" s="39" t="str">
        <f>IF(T$1&gt;$AE$1,"-",IFERROR(IF(DATEDIF('Base de données'!$A220,T$1,"d")&lt;&gt;0,"",'Base de données'!$B220),""))</f>
        <v/>
      </c>
      <c r="U220" s="39" t="str">
        <f>IF(U$1&gt;$AE$1,"-",IFERROR(IF(DATEDIF('Base de données'!$A220,U$1,"d")&lt;&gt;0,"",'Base de données'!$B220),""))</f>
        <v/>
      </c>
      <c r="V220" s="39" t="str">
        <f>IF(V$1&gt;$AE$1,"-",IFERROR(IF(DATEDIF('Base de données'!$A220,V$1,"d")&lt;&gt;0,"",'Base de données'!$B220),""))</f>
        <v/>
      </c>
      <c r="W220" s="34"/>
      <c r="X220" s="30" t="str">
        <f>'Base de données'!$C220&amp;" "&amp;'Base de données'!$D220</f>
        <v>Leconte Suzanne</v>
      </c>
      <c r="Y220" s="31">
        <f>COUNTIF('Base de données'!$B:$B,'Base de données'!$B220)</f>
        <v>12</v>
      </c>
      <c r="AA220" s="87" cm="1">
        <f t="array" aca="1" ref="AA220" ca="1">INDIRECT("'Base de données'!A" &amp; ROW(Y220))</f>
        <v>45658</v>
      </c>
      <c r="AB220" s="51" t="str" cm="1">
        <f t="array" aca="1" ref="AB220" ca="1">INDIRECT("'Base de données'!B" &amp; ROW(Z220))</f>
        <v>V5RYW</v>
      </c>
    </row>
    <row r="221" spans="1:28" x14ac:dyDescent="0.3">
      <c r="A221" s="41" t="str">
        <f ca="1">IF(IF(AND($B221&lt;&gt;"-",$B221=$E221),"Entrée et sortie","-")="Entrée et sortie",'Base de données'!$B221,"-")</f>
        <v>-</v>
      </c>
      <c r="B221" s="41" t="str">
        <f t="shared" ca="1" si="15"/>
        <v>-</v>
      </c>
      <c r="C221" s="41" t="str">
        <f t="shared" ca="1" si="16"/>
        <v>-</v>
      </c>
      <c r="D221" s="41" t="str">
        <f>IF($F221="sortie en cours d'année",'Base de données'!$B221,"-")</f>
        <v>-</v>
      </c>
      <c r="E221" s="41" t="str">
        <f>IF($H221="entrée en cours d'année",'Base de données'!$B221,"-")</f>
        <v>-</v>
      </c>
      <c r="F221" s="37" t="str">
        <f t="shared" si="13"/>
        <v/>
      </c>
      <c r="G221" s="37" t="str">
        <f>IF($J221="mouvement",_xlfn.XLOOKUP('Base de données'!$B221,$V:$V,$V:$V,0),"")</f>
        <v/>
      </c>
      <c r="H221" s="37" t="str">
        <f t="shared" si="14"/>
        <v/>
      </c>
      <c r="I221" s="37" t="str">
        <f>IF($J221="mouvement",_xlfn.XLOOKUP('Base de données'!$B221,$K:$K,$K:$K,0),"")</f>
        <v/>
      </c>
      <c r="J221" s="38" t="str">
        <f>IF(AND(Y221&lt;&gt;MAX(Y:Y),COUNTIF(K221:V221,'Base de données'!$B221)&gt;0),"mouvement","")</f>
        <v/>
      </c>
      <c r="K221" s="39" t="str">
        <f>IF(K$1&gt;$AE$1,"-",IFERROR(IF(DATEDIF('Base de données'!$A221,K$1,"d")&lt;&gt;0,"",'Base de données'!$B221),""))</f>
        <v>2B93K</v>
      </c>
      <c r="L221" s="39" t="str">
        <f>IF(L$1&gt;$AE$1,"-",IFERROR(IF(DATEDIF('Base de données'!$A221,L$1,"d")&lt;&gt;0,"",'Base de données'!$B221),""))</f>
        <v/>
      </c>
      <c r="M221" s="39" t="str">
        <f>IF(M$1&gt;$AE$1,"-",IFERROR(IF(DATEDIF('Base de données'!$A221,M$1,"d")&lt;&gt;0,"",'Base de données'!$B221),""))</f>
        <v/>
      </c>
      <c r="N221" s="39" t="str">
        <f>IF(N$1&gt;$AE$1,"-",IFERROR(IF(DATEDIF('Base de données'!$A221,N$1,"d")&lt;&gt;0,"",'Base de données'!$B221),""))</f>
        <v/>
      </c>
      <c r="O221" s="39" t="str">
        <f>IF(O$1&gt;$AE$1,"-",IFERROR(IF(DATEDIF('Base de données'!$A221,O$1,"d")&lt;&gt;0,"",'Base de données'!$B221),""))</f>
        <v/>
      </c>
      <c r="P221" s="39" t="str">
        <f>IF(P$1&gt;$AE$1,"-",IFERROR(IF(DATEDIF('Base de données'!$A221,P$1,"d")&lt;&gt;0,"",'Base de données'!$B221),""))</f>
        <v/>
      </c>
      <c r="Q221" s="39" t="str">
        <f>IF(Q$1&gt;$AE$1,"-",IFERROR(IF(DATEDIF('Base de données'!$A221,Q$1,"d")&lt;&gt;0,"",'Base de données'!$B221),""))</f>
        <v/>
      </c>
      <c r="R221" s="39" t="str">
        <f>IF(R$1&gt;$AE$1,"-",IFERROR(IF(DATEDIF('Base de données'!$A221,R$1,"d")&lt;&gt;0,"",'Base de données'!$B221),""))</f>
        <v/>
      </c>
      <c r="S221" s="39" t="str">
        <f>IF(S$1&gt;$AE$1,"-",IFERROR(IF(DATEDIF('Base de données'!$A221,S$1,"d")&lt;&gt;0,"",'Base de données'!$B221),""))</f>
        <v/>
      </c>
      <c r="T221" s="39" t="str">
        <f>IF(T$1&gt;$AE$1,"-",IFERROR(IF(DATEDIF('Base de données'!$A221,T$1,"d")&lt;&gt;0,"",'Base de données'!$B221),""))</f>
        <v/>
      </c>
      <c r="U221" s="39" t="str">
        <f>IF(U$1&gt;$AE$1,"-",IFERROR(IF(DATEDIF('Base de données'!$A221,U$1,"d")&lt;&gt;0,"",'Base de données'!$B221),""))</f>
        <v/>
      </c>
      <c r="V221" s="39" t="str">
        <f>IF(V$1&gt;$AE$1,"-",IFERROR(IF(DATEDIF('Base de données'!$A221,V$1,"d")&lt;&gt;0,"",'Base de données'!$B221),""))</f>
        <v/>
      </c>
      <c r="W221" s="34"/>
      <c r="X221" s="30" t="str">
        <f>'Base de données'!$C221&amp;" "&amp;'Base de données'!$D221</f>
        <v>Julien Dorothée</v>
      </c>
      <c r="Y221" s="31">
        <f>COUNTIF('Base de données'!$B:$B,'Base de données'!$B221)</f>
        <v>12</v>
      </c>
      <c r="AA221" s="87" cm="1">
        <f t="array" aca="1" ref="AA221" ca="1">INDIRECT("'Base de données'!A" &amp; ROW(Y221))</f>
        <v>45658</v>
      </c>
      <c r="AB221" s="51" t="str" cm="1">
        <f t="array" aca="1" ref="AB221" ca="1">INDIRECT("'Base de données'!B" &amp; ROW(Z221))</f>
        <v>2B93K</v>
      </c>
    </row>
    <row r="222" spans="1:28" x14ac:dyDescent="0.3">
      <c r="A222" s="41" t="str">
        <f ca="1">IF(IF(AND($B222&lt;&gt;"-",$B222=$E222),"Entrée et sortie","-")="Entrée et sortie",'Base de données'!$B222,"-")</f>
        <v>-</v>
      </c>
      <c r="B222" s="41" t="str">
        <f t="shared" ca="1" si="15"/>
        <v>-</v>
      </c>
      <c r="C222" s="41" t="str">
        <f t="shared" ca="1" si="16"/>
        <v>-</v>
      </c>
      <c r="D222" s="41" t="str">
        <f>IF($F222="sortie en cours d'année",'Base de données'!$B222,"-")</f>
        <v>-</v>
      </c>
      <c r="E222" s="41" t="str">
        <f>IF($H222="entrée en cours d'année",'Base de données'!$B222,"-")</f>
        <v>-</v>
      </c>
      <c r="F222" s="37" t="str">
        <f t="shared" si="13"/>
        <v/>
      </c>
      <c r="G222" s="37" t="str">
        <f>IF($J222="mouvement",_xlfn.XLOOKUP('Base de données'!$B222,$V:$V,$V:$V,0),"")</f>
        <v/>
      </c>
      <c r="H222" s="37" t="str">
        <f t="shared" si="14"/>
        <v/>
      </c>
      <c r="I222" s="37" t="str">
        <f>IF($J222="mouvement",_xlfn.XLOOKUP('Base de données'!$B222,$K:$K,$K:$K,0),"")</f>
        <v/>
      </c>
      <c r="J222" s="38" t="str">
        <f>IF(AND(Y222&lt;&gt;MAX(Y:Y),COUNTIF(K222:V222,'Base de données'!$B222)&gt;0),"mouvement","")</f>
        <v/>
      </c>
      <c r="K222" s="39" t="str">
        <f>IF(K$1&gt;$AE$1,"-",IFERROR(IF(DATEDIF('Base de données'!$A222,K$1,"d")&lt;&gt;0,"",'Base de données'!$B222),""))</f>
        <v>TDOXF</v>
      </c>
      <c r="L222" s="39" t="str">
        <f>IF(L$1&gt;$AE$1,"-",IFERROR(IF(DATEDIF('Base de données'!$A222,L$1,"d")&lt;&gt;0,"",'Base de données'!$B222),""))</f>
        <v/>
      </c>
      <c r="M222" s="39" t="str">
        <f>IF(M$1&gt;$AE$1,"-",IFERROR(IF(DATEDIF('Base de données'!$A222,M$1,"d")&lt;&gt;0,"",'Base de données'!$B222),""))</f>
        <v/>
      </c>
      <c r="N222" s="39" t="str">
        <f>IF(N$1&gt;$AE$1,"-",IFERROR(IF(DATEDIF('Base de données'!$A222,N$1,"d")&lt;&gt;0,"",'Base de données'!$B222),""))</f>
        <v/>
      </c>
      <c r="O222" s="39" t="str">
        <f>IF(O$1&gt;$AE$1,"-",IFERROR(IF(DATEDIF('Base de données'!$A222,O$1,"d")&lt;&gt;0,"",'Base de données'!$B222),""))</f>
        <v/>
      </c>
      <c r="P222" s="39" t="str">
        <f>IF(P$1&gt;$AE$1,"-",IFERROR(IF(DATEDIF('Base de données'!$A222,P$1,"d")&lt;&gt;0,"",'Base de données'!$B222),""))</f>
        <v/>
      </c>
      <c r="Q222" s="39" t="str">
        <f>IF(Q$1&gt;$AE$1,"-",IFERROR(IF(DATEDIF('Base de données'!$A222,Q$1,"d")&lt;&gt;0,"",'Base de données'!$B222),""))</f>
        <v/>
      </c>
      <c r="R222" s="39" t="str">
        <f>IF(R$1&gt;$AE$1,"-",IFERROR(IF(DATEDIF('Base de données'!$A222,R$1,"d")&lt;&gt;0,"",'Base de données'!$B222),""))</f>
        <v/>
      </c>
      <c r="S222" s="39" t="str">
        <f>IF(S$1&gt;$AE$1,"-",IFERROR(IF(DATEDIF('Base de données'!$A222,S$1,"d")&lt;&gt;0,"",'Base de données'!$B222),""))</f>
        <v/>
      </c>
      <c r="T222" s="39" t="str">
        <f>IF(T$1&gt;$AE$1,"-",IFERROR(IF(DATEDIF('Base de données'!$A222,T$1,"d")&lt;&gt;0,"",'Base de données'!$B222),""))</f>
        <v/>
      </c>
      <c r="U222" s="39" t="str">
        <f>IF(U$1&gt;$AE$1,"-",IFERROR(IF(DATEDIF('Base de données'!$A222,U$1,"d")&lt;&gt;0,"",'Base de données'!$B222),""))</f>
        <v/>
      </c>
      <c r="V222" s="39" t="str">
        <f>IF(V$1&gt;$AE$1,"-",IFERROR(IF(DATEDIF('Base de données'!$A222,V$1,"d")&lt;&gt;0,"",'Base de données'!$B222),""))</f>
        <v/>
      </c>
      <c r="W222" s="34"/>
      <c r="X222" s="30" t="str">
        <f>'Base de données'!$C222&amp;" "&amp;'Base de données'!$D222</f>
        <v>Gosselin Rémy</v>
      </c>
      <c r="Y222" s="31">
        <f>COUNTIF('Base de données'!$B:$B,'Base de données'!$B222)</f>
        <v>12</v>
      </c>
      <c r="AA222" s="87" cm="1">
        <f t="array" aca="1" ref="AA222" ca="1">INDIRECT("'Base de données'!A" &amp; ROW(Y222))</f>
        <v>45658</v>
      </c>
      <c r="AB222" s="51" t="str" cm="1">
        <f t="array" aca="1" ref="AB222" ca="1">INDIRECT("'Base de données'!B" &amp; ROW(Z222))</f>
        <v>TDOXF</v>
      </c>
    </row>
    <row r="223" spans="1:28" x14ac:dyDescent="0.3">
      <c r="A223" s="41" t="str">
        <f ca="1">IF(IF(AND($B223&lt;&gt;"-",$B223=$E223),"Entrée et sortie","-")="Entrée et sortie",'Base de données'!$B223,"-")</f>
        <v>-</v>
      </c>
      <c r="B223" s="41" t="str">
        <f t="shared" ca="1" si="15"/>
        <v>-</v>
      </c>
      <c r="C223" s="41" t="str">
        <f t="shared" ca="1" si="16"/>
        <v>-</v>
      </c>
      <c r="D223" s="41" t="str">
        <f>IF($F223="sortie en cours d'année",'Base de données'!$B223,"-")</f>
        <v>-</v>
      </c>
      <c r="E223" s="41" t="str">
        <f>IF($H223="entrée en cours d'année",'Base de données'!$B223,"-")</f>
        <v>-</v>
      </c>
      <c r="F223" s="37" t="str">
        <f t="shared" si="13"/>
        <v/>
      </c>
      <c r="G223" s="37" t="str">
        <f>IF($J223="mouvement",_xlfn.XLOOKUP('Base de données'!$B223,$V:$V,$V:$V,0),"")</f>
        <v/>
      </c>
      <c r="H223" s="37" t="str">
        <f t="shared" si="14"/>
        <v/>
      </c>
      <c r="I223" s="37" t="str">
        <f>IF($J223="mouvement",_xlfn.XLOOKUP('Base de données'!$B223,$K:$K,$K:$K,0),"")</f>
        <v/>
      </c>
      <c r="J223" s="38" t="str">
        <f>IF(AND(Y223&lt;&gt;MAX(Y:Y),COUNTIF(K223:V223,'Base de données'!$B223)&gt;0),"mouvement","")</f>
        <v/>
      </c>
      <c r="K223" s="39" t="str">
        <f>IF(K$1&gt;$AE$1,"-",IFERROR(IF(DATEDIF('Base de données'!$A223,K$1,"d")&lt;&gt;0,"",'Base de données'!$B223),""))</f>
        <v>I8XNM</v>
      </c>
      <c r="L223" s="39" t="str">
        <f>IF(L$1&gt;$AE$1,"-",IFERROR(IF(DATEDIF('Base de données'!$A223,L$1,"d")&lt;&gt;0,"",'Base de données'!$B223),""))</f>
        <v/>
      </c>
      <c r="M223" s="39" t="str">
        <f>IF(M$1&gt;$AE$1,"-",IFERROR(IF(DATEDIF('Base de données'!$A223,M$1,"d")&lt;&gt;0,"",'Base de données'!$B223),""))</f>
        <v/>
      </c>
      <c r="N223" s="39" t="str">
        <f>IF(N$1&gt;$AE$1,"-",IFERROR(IF(DATEDIF('Base de données'!$A223,N$1,"d")&lt;&gt;0,"",'Base de données'!$B223),""))</f>
        <v/>
      </c>
      <c r="O223" s="39" t="str">
        <f>IF(O$1&gt;$AE$1,"-",IFERROR(IF(DATEDIF('Base de données'!$A223,O$1,"d")&lt;&gt;0,"",'Base de données'!$B223),""))</f>
        <v/>
      </c>
      <c r="P223" s="39" t="str">
        <f>IF(P$1&gt;$AE$1,"-",IFERROR(IF(DATEDIF('Base de données'!$A223,P$1,"d")&lt;&gt;0,"",'Base de données'!$B223),""))</f>
        <v/>
      </c>
      <c r="Q223" s="39" t="str">
        <f>IF(Q$1&gt;$AE$1,"-",IFERROR(IF(DATEDIF('Base de données'!$A223,Q$1,"d")&lt;&gt;0,"",'Base de données'!$B223),""))</f>
        <v/>
      </c>
      <c r="R223" s="39" t="str">
        <f>IF(R$1&gt;$AE$1,"-",IFERROR(IF(DATEDIF('Base de données'!$A223,R$1,"d")&lt;&gt;0,"",'Base de données'!$B223),""))</f>
        <v/>
      </c>
      <c r="S223" s="39" t="str">
        <f>IF(S$1&gt;$AE$1,"-",IFERROR(IF(DATEDIF('Base de données'!$A223,S$1,"d")&lt;&gt;0,"",'Base de données'!$B223),""))</f>
        <v/>
      </c>
      <c r="T223" s="39" t="str">
        <f>IF(T$1&gt;$AE$1,"-",IFERROR(IF(DATEDIF('Base de données'!$A223,T$1,"d")&lt;&gt;0,"",'Base de données'!$B223),""))</f>
        <v/>
      </c>
      <c r="U223" s="39" t="str">
        <f>IF(U$1&gt;$AE$1,"-",IFERROR(IF(DATEDIF('Base de données'!$A223,U$1,"d")&lt;&gt;0,"",'Base de données'!$B223),""))</f>
        <v/>
      </c>
      <c r="V223" s="39" t="str">
        <f>IF(V$1&gt;$AE$1,"-",IFERROR(IF(DATEDIF('Base de données'!$A223,V$1,"d")&lt;&gt;0,"",'Base de données'!$B223),""))</f>
        <v/>
      </c>
      <c r="W223" s="34"/>
      <c r="X223" s="30" t="str">
        <f>'Base de données'!$C223&amp;" "&amp;'Base de données'!$D223</f>
        <v>Dupont Frédéric</v>
      </c>
      <c r="Y223" s="31">
        <f>COUNTIF('Base de données'!$B:$B,'Base de données'!$B223)</f>
        <v>12</v>
      </c>
      <c r="AA223" s="87" cm="1">
        <f t="array" aca="1" ref="AA223" ca="1">INDIRECT("'Base de données'!A" &amp; ROW(Y223))</f>
        <v>45658</v>
      </c>
      <c r="AB223" s="51" t="str" cm="1">
        <f t="array" aca="1" ref="AB223" ca="1">INDIRECT("'Base de données'!B" &amp; ROW(Z223))</f>
        <v>I8XNM</v>
      </c>
    </row>
    <row r="224" spans="1:28" x14ac:dyDescent="0.3">
      <c r="A224" s="41" t="str">
        <f ca="1">IF(IF(AND($B224&lt;&gt;"-",$B224=$E224),"Entrée et sortie","-")="Entrée et sortie",'Base de données'!$B224,"-")</f>
        <v>-</v>
      </c>
      <c r="B224" s="41" t="str">
        <f t="shared" ca="1" si="15"/>
        <v>8GBTA</v>
      </c>
      <c r="C224" s="41" t="str">
        <f t="shared" ca="1" si="16"/>
        <v>8GBTA</v>
      </c>
      <c r="D224" s="41" t="str">
        <f>IF($F224="sortie en cours d'année",'Base de données'!$B224,"-")</f>
        <v>8GBTA</v>
      </c>
      <c r="E224" s="41" t="str">
        <f>IF($H224="entrée en cours d'année",'Base de données'!$B224,"-")</f>
        <v>-</v>
      </c>
      <c r="F224" s="37" t="str">
        <f t="shared" si="13"/>
        <v>sortie en cours d'année</v>
      </c>
      <c r="G224" s="37">
        <f>IF($J224="mouvement",_xlfn.XLOOKUP('Base de données'!$B224,$V:$V,$V:$V,0),"")</f>
        <v>0</v>
      </c>
      <c r="H224" s="37" t="str">
        <f t="shared" si="14"/>
        <v/>
      </c>
      <c r="I224" s="37" t="str">
        <f>IF($J224="mouvement",_xlfn.XLOOKUP('Base de données'!$B224,$K:$K,$K:$K,0),"")</f>
        <v>8GBTA</v>
      </c>
      <c r="J224" s="38" t="str">
        <f>IF(AND(Y224&lt;&gt;MAX(Y:Y),COUNTIF(K224:V224,'Base de données'!$B224)&gt;0),"mouvement","")</f>
        <v>mouvement</v>
      </c>
      <c r="K224" s="39" t="str">
        <f>IF(K$1&gt;$AE$1,"-",IFERROR(IF(DATEDIF('Base de données'!$A224,K$1,"d")&lt;&gt;0,"",'Base de données'!$B224),""))</f>
        <v>8GBTA</v>
      </c>
      <c r="L224" s="39" t="str">
        <f>IF(L$1&gt;$AE$1,"-",IFERROR(IF(DATEDIF('Base de données'!$A224,L$1,"d")&lt;&gt;0,"",'Base de données'!$B224),""))</f>
        <v/>
      </c>
      <c r="M224" s="39" t="str">
        <f>IF(M$1&gt;$AE$1,"-",IFERROR(IF(DATEDIF('Base de données'!$A224,M$1,"d")&lt;&gt;0,"",'Base de données'!$B224),""))</f>
        <v/>
      </c>
      <c r="N224" s="39" t="str">
        <f>IF(N$1&gt;$AE$1,"-",IFERROR(IF(DATEDIF('Base de données'!$A224,N$1,"d")&lt;&gt;0,"",'Base de données'!$B224),""))</f>
        <v/>
      </c>
      <c r="O224" s="39" t="str">
        <f>IF(O$1&gt;$AE$1,"-",IFERROR(IF(DATEDIF('Base de données'!$A224,O$1,"d")&lt;&gt;0,"",'Base de données'!$B224),""))</f>
        <v/>
      </c>
      <c r="P224" s="39" t="str">
        <f>IF(P$1&gt;$AE$1,"-",IFERROR(IF(DATEDIF('Base de données'!$A224,P$1,"d")&lt;&gt;0,"",'Base de données'!$B224),""))</f>
        <v/>
      </c>
      <c r="Q224" s="39" t="str">
        <f>IF(Q$1&gt;$AE$1,"-",IFERROR(IF(DATEDIF('Base de données'!$A224,Q$1,"d")&lt;&gt;0,"",'Base de données'!$B224),""))</f>
        <v/>
      </c>
      <c r="R224" s="39" t="str">
        <f>IF(R$1&gt;$AE$1,"-",IFERROR(IF(DATEDIF('Base de données'!$A224,R$1,"d")&lt;&gt;0,"",'Base de données'!$B224),""))</f>
        <v/>
      </c>
      <c r="S224" s="39" t="str">
        <f>IF(S$1&gt;$AE$1,"-",IFERROR(IF(DATEDIF('Base de données'!$A224,S$1,"d")&lt;&gt;0,"",'Base de données'!$B224),""))</f>
        <v/>
      </c>
      <c r="T224" s="39" t="str">
        <f>IF(T$1&gt;$AE$1,"-",IFERROR(IF(DATEDIF('Base de données'!$A224,T$1,"d")&lt;&gt;0,"",'Base de données'!$B224),""))</f>
        <v/>
      </c>
      <c r="U224" s="39" t="str">
        <f>IF(U$1&gt;$AE$1,"-",IFERROR(IF(DATEDIF('Base de données'!$A224,U$1,"d")&lt;&gt;0,"",'Base de données'!$B224),""))</f>
        <v/>
      </c>
      <c r="V224" s="39" t="str">
        <f>IF(V$1&gt;$AE$1,"-",IFERROR(IF(DATEDIF('Base de données'!$A224,V$1,"d")&lt;&gt;0,"",'Base de données'!$B224),""))</f>
        <v/>
      </c>
      <c r="W224" s="34"/>
      <c r="X224" s="30" t="str">
        <f>'Base de données'!$C224&amp;" "&amp;'Base de données'!$D224</f>
        <v>Julien Claude</v>
      </c>
      <c r="Y224" s="31">
        <f>COUNTIF('Base de données'!$B:$B,'Base de données'!$B224)</f>
        <v>7</v>
      </c>
      <c r="AA224" s="87" cm="1">
        <f t="array" aca="1" ref="AA224" ca="1">INDIRECT("'Base de données'!A" &amp; ROW(Y224))</f>
        <v>45658</v>
      </c>
      <c r="AB224" s="51" t="str" cm="1">
        <f t="array" aca="1" ref="AB224" ca="1">INDIRECT("'Base de données'!B" &amp; ROW(Z224))</f>
        <v>8GBTA</v>
      </c>
    </row>
    <row r="225" spans="1:28" x14ac:dyDescent="0.3">
      <c r="A225" s="41" t="str">
        <f ca="1">IF(IF(AND($B225&lt;&gt;"-",$B225=$E225),"Entrée et sortie","-")="Entrée et sortie",'Base de données'!$B225,"-")</f>
        <v>-</v>
      </c>
      <c r="B225" s="41" t="str">
        <f t="shared" ca="1" si="15"/>
        <v>-</v>
      </c>
      <c r="C225" s="41" t="str">
        <f t="shared" ca="1" si="16"/>
        <v>-</v>
      </c>
      <c r="D225" s="41" t="str">
        <f>IF($F225="sortie en cours d'année",'Base de données'!$B225,"-")</f>
        <v>-</v>
      </c>
      <c r="E225" s="41" t="str">
        <f>IF($H225="entrée en cours d'année",'Base de données'!$B225,"-")</f>
        <v>-</v>
      </c>
      <c r="F225" s="37" t="str">
        <f t="shared" si="13"/>
        <v/>
      </c>
      <c r="G225" s="37" t="str">
        <f>IF($J225="mouvement",_xlfn.XLOOKUP('Base de données'!$B225,$V:$V,$V:$V,0),"")</f>
        <v/>
      </c>
      <c r="H225" s="37" t="str">
        <f t="shared" si="14"/>
        <v/>
      </c>
      <c r="I225" s="37" t="str">
        <f>IF($J225="mouvement",_xlfn.XLOOKUP('Base de données'!$B225,$K:$K,$K:$K,0),"")</f>
        <v/>
      </c>
      <c r="J225" s="38" t="str">
        <f>IF(AND(Y225&lt;&gt;MAX(Y:Y),COUNTIF(K225:V225,'Base de données'!$B225)&gt;0),"mouvement","")</f>
        <v/>
      </c>
      <c r="K225" s="39" t="str">
        <f>IF(K$1&gt;$AE$1,"-",IFERROR(IF(DATEDIF('Base de données'!$A225,K$1,"d")&lt;&gt;0,"",'Base de données'!$B225),""))</f>
        <v>P610F</v>
      </c>
      <c r="L225" s="39" t="str">
        <f>IF(L$1&gt;$AE$1,"-",IFERROR(IF(DATEDIF('Base de données'!$A225,L$1,"d")&lt;&gt;0,"",'Base de données'!$B225),""))</f>
        <v/>
      </c>
      <c r="M225" s="39" t="str">
        <f>IF(M$1&gt;$AE$1,"-",IFERROR(IF(DATEDIF('Base de données'!$A225,M$1,"d")&lt;&gt;0,"",'Base de données'!$B225),""))</f>
        <v/>
      </c>
      <c r="N225" s="39" t="str">
        <f>IF(N$1&gt;$AE$1,"-",IFERROR(IF(DATEDIF('Base de données'!$A225,N$1,"d")&lt;&gt;0,"",'Base de données'!$B225),""))</f>
        <v/>
      </c>
      <c r="O225" s="39" t="str">
        <f>IF(O$1&gt;$AE$1,"-",IFERROR(IF(DATEDIF('Base de données'!$A225,O$1,"d")&lt;&gt;0,"",'Base de données'!$B225),""))</f>
        <v/>
      </c>
      <c r="P225" s="39" t="str">
        <f>IF(P$1&gt;$AE$1,"-",IFERROR(IF(DATEDIF('Base de données'!$A225,P$1,"d")&lt;&gt;0,"",'Base de données'!$B225),""))</f>
        <v/>
      </c>
      <c r="Q225" s="39" t="str">
        <f>IF(Q$1&gt;$AE$1,"-",IFERROR(IF(DATEDIF('Base de données'!$A225,Q$1,"d")&lt;&gt;0,"",'Base de données'!$B225),""))</f>
        <v/>
      </c>
      <c r="R225" s="39" t="str">
        <f>IF(R$1&gt;$AE$1,"-",IFERROR(IF(DATEDIF('Base de données'!$A225,R$1,"d")&lt;&gt;0,"",'Base de données'!$B225),""))</f>
        <v/>
      </c>
      <c r="S225" s="39" t="str">
        <f>IF(S$1&gt;$AE$1,"-",IFERROR(IF(DATEDIF('Base de données'!$A225,S$1,"d")&lt;&gt;0,"",'Base de données'!$B225),""))</f>
        <v/>
      </c>
      <c r="T225" s="39" t="str">
        <f>IF(T$1&gt;$AE$1,"-",IFERROR(IF(DATEDIF('Base de données'!$A225,T$1,"d")&lt;&gt;0,"",'Base de données'!$B225),""))</f>
        <v/>
      </c>
      <c r="U225" s="39" t="str">
        <f>IF(U$1&gt;$AE$1,"-",IFERROR(IF(DATEDIF('Base de données'!$A225,U$1,"d")&lt;&gt;0,"",'Base de données'!$B225),""))</f>
        <v/>
      </c>
      <c r="V225" s="39" t="str">
        <f>IF(V$1&gt;$AE$1,"-",IFERROR(IF(DATEDIF('Base de données'!$A225,V$1,"d")&lt;&gt;0,"",'Base de données'!$B225),""))</f>
        <v/>
      </c>
      <c r="W225" s="34"/>
      <c r="X225" s="30" t="str">
        <f>'Base de données'!$C225&amp;" "&amp;'Base de données'!$D225</f>
        <v>Carlier Bertrand</v>
      </c>
      <c r="Y225" s="31">
        <f>COUNTIF('Base de données'!$B:$B,'Base de données'!$B225)</f>
        <v>12</v>
      </c>
      <c r="AA225" s="87" cm="1">
        <f t="array" aca="1" ref="AA225" ca="1">INDIRECT("'Base de données'!A" &amp; ROW(Y225))</f>
        <v>45658</v>
      </c>
      <c r="AB225" s="51" t="str" cm="1">
        <f t="array" aca="1" ref="AB225" ca="1">INDIRECT("'Base de données'!B" &amp; ROW(Z225))</f>
        <v>P610F</v>
      </c>
    </row>
    <row r="226" spans="1:28" x14ac:dyDescent="0.3">
      <c r="A226" s="41" t="str">
        <f ca="1">IF(IF(AND($B226&lt;&gt;"-",$B226=$E226),"Entrée et sortie","-")="Entrée et sortie",'Base de données'!$B226,"-")</f>
        <v>-</v>
      </c>
      <c r="B226" s="41" t="str">
        <f t="shared" ca="1" si="15"/>
        <v>-</v>
      </c>
      <c r="C226" s="41" t="str">
        <f t="shared" ca="1" si="16"/>
        <v>-</v>
      </c>
      <c r="D226" s="41" t="str">
        <f>IF($F226="sortie en cours d'année",'Base de données'!$B226,"-")</f>
        <v>-</v>
      </c>
      <c r="E226" s="41" t="str">
        <f>IF($H226="entrée en cours d'année",'Base de données'!$B226,"-")</f>
        <v>-</v>
      </c>
      <c r="F226" s="37" t="str">
        <f t="shared" si="13"/>
        <v/>
      </c>
      <c r="G226" s="37" t="str">
        <f>IF($J226="mouvement",_xlfn.XLOOKUP('Base de données'!$B226,$V:$V,$V:$V,0),"")</f>
        <v/>
      </c>
      <c r="H226" s="37" t="str">
        <f t="shared" si="14"/>
        <v/>
      </c>
      <c r="I226" s="37" t="str">
        <f>IF($J226="mouvement",_xlfn.XLOOKUP('Base de données'!$B226,$K:$K,$K:$K,0),"")</f>
        <v/>
      </c>
      <c r="J226" s="38" t="str">
        <f>IF(AND(Y226&lt;&gt;MAX(Y:Y),COUNTIF(K226:V226,'Base de données'!$B226)&gt;0),"mouvement","")</f>
        <v/>
      </c>
      <c r="K226" s="39" t="str">
        <f>IF(K$1&gt;$AE$1,"-",IFERROR(IF(DATEDIF('Base de données'!$A226,K$1,"d")&lt;&gt;0,"",'Base de données'!$B226),""))</f>
        <v>ZCARB</v>
      </c>
      <c r="L226" s="39" t="str">
        <f>IF(L$1&gt;$AE$1,"-",IFERROR(IF(DATEDIF('Base de données'!$A226,L$1,"d")&lt;&gt;0,"",'Base de données'!$B226),""))</f>
        <v/>
      </c>
      <c r="M226" s="39" t="str">
        <f>IF(M$1&gt;$AE$1,"-",IFERROR(IF(DATEDIF('Base de données'!$A226,M$1,"d")&lt;&gt;0,"",'Base de données'!$B226),""))</f>
        <v/>
      </c>
      <c r="N226" s="39" t="str">
        <f>IF(N$1&gt;$AE$1,"-",IFERROR(IF(DATEDIF('Base de données'!$A226,N$1,"d")&lt;&gt;0,"",'Base de données'!$B226),""))</f>
        <v/>
      </c>
      <c r="O226" s="39" t="str">
        <f>IF(O$1&gt;$AE$1,"-",IFERROR(IF(DATEDIF('Base de données'!$A226,O$1,"d")&lt;&gt;0,"",'Base de données'!$B226),""))</f>
        <v/>
      </c>
      <c r="P226" s="39" t="str">
        <f>IF(P$1&gt;$AE$1,"-",IFERROR(IF(DATEDIF('Base de données'!$A226,P$1,"d")&lt;&gt;0,"",'Base de données'!$B226),""))</f>
        <v/>
      </c>
      <c r="Q226" s="39" t="str">
        <f>IF(Q$1&gt;$AE$1,"-",IFERROR(IF(DATEDIF('Base de données'!$A226,Q$1,"d")&lt;&gt;0,"",'Base de données'!$B226),""))</f>
        <v/>
      </c>
      <c r="R226" s="39" t="str">
        <f>IF(R$1&gt;$AE$1,"-",IFERROR(IF(DATEDIF('Base de données'!$A226,R$1,"d")&lt;&gt;0,"",'Base de données'!$B226),""))</f>
        <v/>
      </c>
      <c r="S226" s="39" t="str">
        <f>IF(S$1&gt;$AE$1,"-",IFERROR(IF(DATEDIF('Base de données'!$A226,S$1,"d")&lt;&gt;0,"",'Base de données'!$B226),""))</f>
        <v/>
      </c>
      <c r="T226" s="39" t="str">
        <f>IF(T$1&gt;$AE$1,"-",IFERROR(IF(DATEDIF('Base de données'!$A226,T$1,"d")&lt;&gt;0,"",'Base de données'!$B226),""))</f>
        <v/>
      </c>
      <c r="U226" s="39" t="str">
        <f>IF(U$1&gt;$AE$1,"-",IFERROR(IF(DATEDIF('Base de données'!$A226,U$1,"d")&lt;&gt;0,"",'Base de données'!$B226),""))</f>
        <v/>
      </c>
      <c r="V226" s="39" t="str">
        <f>IF(V$1&gt;$AE$1,"-",IFERROR(IF(DATEDIF('Base de données'!$A226,V$1,"d")&lt;&gt;0,"",'Base de données'!$B226),""))</f>
        <v/>
      </c>
      <c r="W226" s="34"/>
      <c r="X226" s="30" t="str">
        <f>'Base de données'!$C226&amp;" "&amp;'Base de données'!$D226</f>
        <v>Blanchard Julien</v>
      </c>
      <c r="Y226" s="31">
        <f>COUNTIF('Base de données'!$B:$B,'Base de données'!$B226)</f>
        <v>12</v>
      </c>
      <c r="AA226" s="87" cm="1">
        <f t="array" aca="1" ref="AA226" ca="1">INDIRECT("'Base de données'!A" &amp; ROW(Y226))</f>
        <v>45658</v>
      </c>
      <c r="AB226" s="51" t="str" cm="1">
        <f t="array" aca="1" ref="AB226" ca="1">INDIRECT("'Base de données'!B" &amp; ROW(Z226))</f>
        <v>ZCARB</v>
      </c>
    </row>
    <row r="227" spans="1:28" x14ac:dyDescent="0.3">
      <c r="A227" s="41" t="str">
        <f ca="1">IF(IF(AND($B227&lt;&gt;"-",$B227=$E227),"Entrée et sortie","-")="Entrée et sortie",'Base de données'!$B227,"-")</f>
        <v>-</v>
      </c>
      <c r="B227" s="41" t="str">
        <f t="shared" ca="1" si="15"/>
        <v>-</v>
      </c>
      <c r="C227" s="41" t="str">
        <f t="shared" ca="1" si="16"/>
        <v>-</v>
      </c>
      <c r="D227" s="41" t="str">
        <f>IF($F227="sortie en cours d'année",'Base de données'!$B227,"-")</f>
        <v>-</v>
      </c>
      <c r="E227" s="41" t="str">
        <f>IF($H227="entrée en cours d'année",'Base de données'!$B227,"-")</f>
        <v>-</v>
      </c>
      <c r="F227" s="37" t="str">
        <f t="shared" si="13"/>
        <v/>
      </c>
      <c r="G227" s="37" t="str">
        <f>IF($J227="mouvement",_xlfn.XLOOKUP('Base de données'!$B227,$V:$V,$V:$V,0),"")</f>
        <v/>
      </c>
      <c r="H227" s="37" t="str">
        <f t="shared" si="14"/>
        <v/>
      </c>
      <c r="I227" s="37" t="str">
        <f>IF($J227="mouvement",_xlfn.XLOOKUP('Base de données'!$B227,$K:$K,$K:$K,0),"")</f>
        <v/>
      </c>
      <c r="J227" s="38" t="str">
        <f>IF(AND(Y227&lt;&gt;MAX(Y:Y),COUNTIF(K227:V227,'Base de données'!$B227)&gt;0),"mouvement","")</f>
        <v/>
      </c>
      <c r="K227" s="39" t="str">
        <f>IF(K$1&gt;$AE$1,"-",IFERROR(IF(DATEDIF('Base de données'!$A227,K$1,"d")&lt;&gt;0,"",'Base de données'!$B227),""))</f>
        <v>9TUUK</v>
      </c>
      <c r="L227" s="39" t="str">
        <f>IF(L$1&gt;$AE$1,"-",IFERROR(IF(DATEDIF('Base de données'!$A227,L$1,"d")&lt;&gt;0,"",'Base de données'!$B227),""))</f>
        <v/>
      </c>
      <c r="M227" s="39" t="str">
        <f>IF(M$1&gt;$AE$1,"-",IFERROR(IF(DATEDIF('Base de données'!$A227,M$1,"d")&lt;&gt;0,"",'Base de données'!$B227),""))</f>
        <v/>
      </c>
      <c r="N227" s="39" t="str">
        <f>IF(N$1&gt;$AE$1,"-",IFERROR(IF(DATEDIF('Base de données'!$A227,N$1,"d")&lt;&gt;0,"",'Base de données'!$B227),""))</f>
        <v/>
      </c>
      <c r="O227" s="39" t="str">
        <f>IF(O$1&gt;$AE$1,"-",IFERROR(IF(DATEDIF('Base de données'!$A227,O$1,"d")&lt;&gt;0,"",'Base de données'!$B227),""))</f>
        <v/>
      </c>
      <c r="P227" s="39" t="str">
        <f>IF(P$1&gt;$AE$1,"-",IFERROR(IF(DATEDIF('Base de données'!$A227,P$1,"d")&lt;&gt;0,"",'Base de données'!$B227),""))</f>
        <v/>
      </c>
      <c r="Q227" s="39" t="str">
        <f>IF(Q$1&gt;$AE$1,"-",IFERROR(IF(DATEDIF('Base de données'!$A227,Q$1,"d")&lt;&gt;0,"",'Base de données'!$B227),""))</f>
        <v/>
      </c>
      <c r="R227" s="39" t="str">
        <f>IF(R$1&gt;$AE$1,"-",IFERROR(IF(DATEDIF('Base de données'!$A227,R$1,"d")&lt;&gt;0,"",'Base de données'!$B227),""))</f>
        <v/>
      </c>
      <c r="S227" s="39" t="str">
        <f>IF(S$1&gt;$AE$1,"-",IFERROR(IF(DATEDIF('Base de données'!$A227,S$1,"d")&lt;&gt;0,"",'Base de données'!$B227),""))</f>
        <v/>
      </c>
      <c r="T227" s="39" t="str">
        <f>IF(T$1&gt;$AE$1,"-",IFERROR(IF(DATEDIF('Base de données'!$A227,T$1,"d")&lt;&gt;0,"",'Base de données'!$B227),""))</f>
        <v/>
      </c>
      <c r="U227" s="39" t="str">
        <f>IF(U$1&gt;$AE$1,"-",IFERROR(IF(DATEDIF('Base de données'!$A227,U$1,"d")&lt;&gt;0,"",'Base de données'!$B227),""))</f>
        <v/>
      </c>
      <c r="V227" s="39" t="str">
        <f>IF(V$1&gt;$AE$1,"-",IFERROR(IF(DATEDIF('Base de données'!$A227,V$1,"d")&lt;&gt;0,"",'Base de données'!$B227),""))</f>
        <v/>
      </c>
      <c r="W227" s="34"/>
      <c r="X227" s="30" t="str">
        <f>'Base de données'!$C227&amp;" "&amp;'Base de données'!$D227</f>
        <v>Paul Nicolas</v>
      </c>
      <c r="Y227" s="31">
        <f>COUNTIF('Base de données'!$B:$B,'Base de données'!$B227)</f>
        <v>12</v>
      </c>
      <c r="AA227" s="87" cm="1">
        <f t="array" aca="1" ref="AA227" ca="1">INDIRECT("'Base de données'!A" &amp; ROW(Y227))</f>
        <v>45658</v>
      </c>
      <c r="AB227" s="51" t="str" cm="1">
        <f t="array" aca="1" ref="AB227" ca="1">INDIRECT("'Base de données'!B" &amp; ROW(Z227))</f>
        <v>9TUUK</v>
      </c>
    </row>
    <row r="228" spans="1:28" x14ac:dyDescent="0.3">
      <c r="A228" s="41" t="str">
        <f ca="1">IF(IF(AND($B228&lt;&gt;"-",$B228=$E228),"Entrée et sortie","-")="Entrée et sortie",'Base de données'!$B228,"-")</f>
        <v>-</v>
      </c>
      <c r="B228" s="41" t="str">
        <f t="shared" ca="1" si="15"/>
        <v>-</v>
      </c>
      <c r="C228" s="41" t="str">
        <f t="shared" ca="1" si="16"/>
        <v>-</v>
      </c>
      <c r="D228" s="41" t="str">
        <f>IF($F228="sortie en cours d'année",'Base de données'!$B228,"-")</f>
        <v>-</v>
      </c>
      <c r="E228" s="41" t="str">
        <f>IF($H228="entrée en cours d'année",'Base de données'!$B228,"-")</f>
        <v>-</v>
      </c>
      <c r="F228" s="37" t="str">
        <f t="shared" si="13"/>
        <v/>
      </c>
      <c r="G228" s="37" t="str">
        <f>IF($J228="mouvement",_xlfn.XLOOKUP('Base de données'!$B228,$V:$V,$V:$V,0),"")</f>
        <v/>
      </c>
      <c r="H228" s="37" t="str">
        <f t="shared" si="14"/>
        <v/>
      </c>
      <c r="I228" s="37" t="str">
        <f>IF($J228="mouvement",_xlfn.XLOOKUP('Base de données'!$B228,$K:$K,$K:$K,0),"")</f>
        <v/>
      </c>
      <c r="J228" s="38" t="str">
        <f>IF(AND(Y228&lt;&gt;MAX(Y:Y),COUNTIF(K228:V228,'Base de données'!$B228)&gt;0),"mouvement","")</f>
        <v/>
      </c>
      <c r="K228" s="39" t="str">
        <f>IF(K$1&gt;$AE$1,"-",IFERROR(IF(DATEDIF('Base de données'!$A228,K$1,"d")&lt;&gt;0,"",'Base de données'!$B228),""))</f>
        <v>IETO7</v>
      </c>
      <c r="L228" s="39" t="str">
        <f>IF(L$1&gt;$AE$1,"-",IFERROR(IF(DATEDIF('Base de données'!$A228,L$1,"d")&lt;&gt;0,"",'Base de données'!$B228),""))</f>
        <v/>
      </c>
      <c r="M228" s="39" t="str">
        <f>IF(M$1&gt;$AE$1,"-",IFERROR(IF(DATEDIF('Base de données'!$A228,M$1,"d")&lt;&gt;0,"",'Base de données'!$B228),""))</f>
        <v/>
      </c>
      <c r="N228" s="39" t="str">
        <f>IF(N$1&gt;$AE$1,"-",IFERROR(IF(DATEDIF('Base de données'!$A228,N$1,"d")&lt;&gt;0,"",'Base de données'!$B228),""))</f>
        <v/>
      </c>
      <c r="O228" s="39" t="str">
        <f>IF(O$1&gt;$AE$1,"-",IFERROR(IF(DATEDIF('Base de données'!$A228,O$1,"d")&lt;&gt;0,"",'Base de données'!$B228),""))</f>
        <v/>
      </c>
      <c r="P228" s="39" t="str">
        <f>IF(P$1&gt;$AE$1,"-",IFERROR(IF(DATEDIF('Base de données'!$A228,P$1,"d")&lt;&gt;0,"",'Base de données'!$B228),""))</f>
        <v/>
      </c>
      <c r="Q228" s="39" t="str">
        <f>IF(Q$1&gt;$AE$1,"-",IFERROR(IF(DATEDIF('Base de données'!$A228,Q$1,"d")&lt;&gt;0,"",'Base de données'!$B228),""))</f>
        <v/>
      </c>
      <c r="R228" s="39" t="str">
        <f>IF(R$1&gt;$AE$1,"-",IFERROR(IF(DATEDIF('Base de données'!$A228,R$1,"d")&lt;&gt;0,"",'Base de données'!$B228),""))</f>
        <v/>
      </c>
      <c r="S228" s="39" t="str">
        <f>IF(S$1&gt;$AE$1,"-",IFERROR(IF(DATEDIF('Base de données'!$A228,S$1,"d")&lt;&gt;0,"",'Base de données'!$B228),""))</f>
        <v/>
      </c>
      <c r="T228" s="39" t="str">
        <f>IF(T$1&gt;$AE$1,"-",IFERROR(IF(DATEDIF('Base de données'!$A228,T$1,"d")&lt;&gt;0,"",'Base de données'!$B228),""))</f>
        <v/>
      </c>
      <c r="U228" s="39" t="str">
        <f>IF(U$1&gt;$AE$1,"-",IFERROR(IF(DATEDIF('Base de données'!$A228,U$1,"d")&lt;&gt;0,"",'Base de données'!$B228),""))</f>
        <v/>
      </c>
      <c r="V228" s="39" t="str">
        <f>IF(V$1&gt;$AE$1,"-",IFERROR(IF(DATEDIF('Base de données'!$A228,V$1,"d")&lt;&gt;0,"",'Base de données'!$B228),""))</f>
        <v/>
      </c>
      <c r="W228" s="34"/>
      <c r="X228" s="30" t="str">
        <f>'Base de données'!$C228&amp;" "&amp;'Base de données'!$D228</f>
        <v>Chevalier Étienne</v>
      </c>
      <c r="Y228" s="31">
        <f>COUNTIF('Base de données'!$B:$B,'Base de données'!$B228)</f>
        <v>12</v>
      </c>
      <c r="AA228" s="87" cm="1">
        <f t="array" aca="1" ref="AA228" ca="1">INDIRECT("'Base de données'!A" &amp; ROW(Y228))</f>
        <v>45658</v>
      </c>
      <c r="AB228" s="51" t="str" cm="1">
        <f t="array" aca="1" ref="AB228" ca="1">INDIRECT("'Base de données'!B" &amp; ROW(Z228))</f>
        <v>IETO7</v>
      </c>
    </row>
    <row r="229" spans="1:28" x14ac:dyDescent="0.3">
      <c r="A229" s="41" t="str">
        <f ca="1">IF(IF(AND($B229&lt;&gt;"-",$B229=$E229),"Entrée et sortie","-")="Entrée et sortie",'Base de données'!$B229,"-")</f>
        <v>-</v>
      </c>
      <c r="B229" s="41" t="str">
        <f t="shared" ca="1" si="15"/>
        <v>-</v>
      </c>
      <c r="C229" s="41" t="str">
        <f t="shared" ca="1" si="16"/>
        <v>-</v>
      </c>
      <c r="D229" s="41" t="str">
        <f>IF($F229="sortie en cours d'année",'Base de données'!$B229,"-")</f>
        <v>-</v>
      </c>
      <c r="E229" s="41" t="str">
        <f>IF($H229="entrée en cours d'année",'Base de données'!$B229,"-")</f>
        <v>-</v>
      </c>
      <c r="F229" s="37" t="str">
        <f t="shared" si="13"/>
        <v/>
      </c>
      <c r="G229" s="37" t="str">
        <f>IF($J229="mouvement",_xlfn.XLOOKUP('Base de données'!$B229,$V:$V,$V:$V,0),"")</f>
        <v/>
      </c>
      <c r="H229" s="37" t="str">
        <f t="shared" si="14"/>
        <v/>
      </c>
      <c r="I229" s="37" t="str">
        <f>IF($J229="mouvement",_xlfn.XLOOKUP('Base de données'!$B229,$K:$K,$K:$K,0),"")</f>
        <v/>
      </c>
      <c r="J229" s="38" t="str">
        <f>IF(AND(Y229&lt;&gt;MAX(Y:Y),COUNTIF(K229:V229,'Base de données'!$B229)&gt;0),"mouvement","")</f>
        <v/>
      </c>
      <c r="K229" s="39" t="str">
        <f>IF(K$1&gt;$AE$1,"-",IFERROR(IF(DATEDIF('Base de données'!$A229,K$1,"d")&lt;&gt;0,"",'Base de données'!$B229),""))</f>
        <v>ZRYVY</v>
      </c>
      <c r="L229" s="39" t="str">
        <f>IF(L$1&gt;$AE$1,"-",IFERROR(IF(DATEDIF('Base de données'!$A229,L$1,"d")&lt;&gt;0,"",'Base de données'!$B229),""))</f>
        <v/>
      </c>
      <c r="M229" s="39" t="str">
        <f>IF(M$1&gt;$AE$1,"-",IFERROR(IF(DATEDIF('Base de données'!$A229,M$1,"d")&lt;&gt;0,"",'Base de données'!$B229),""))</f>
        <v/>
      </c>
      <c r="N229" s="39" t="str">
        <f>IF(N$1&gt;$AE$1,"-",IFERROR(IF(DATEDIF('Base de données'!$A229,N$1,"d")&lt;&gt;0,"",'Base de données'!$B229),""))</f>
        <v/>
      </c>
      <c r="O229" s="39" t="str">
        <f>IF(O$1&gt;$AE$1,"-",IFERROR(IF(DATEDIF('Base de données'!$A229,O$1,"d")&lt;&gt;0,"",'Base de données'!$B229),""))</f>
        <v/>
      </c>
      <c r="P229" s="39" t="str">
        <f>IF(P$1&gt;$AE$1,"-",IFERROR(IF(DATEDIF('Base de données'!$A229,P$1,"d")&lt;&gt;0,"",'Base de données'!$B229),""))</f>
        <v/>
      </c>
      <c r="Q229" s="39" t="str">
        <f>IF(Q$1&gt;$AE$1,"-",IFERROR(IF(DATEDIF('Base de données'!$A229,Q$1,"d")&lt;&gt;0,"",'Base de données'!$B229),""))</f>
        <v/>
      </c>
      <c r="R229" s="39" t="str">
        <f>IF(R$1&gt;$AE$1,"-",IFERROR(IF(DATEDIF('Base de données'!$A229,R$1,"d")&lt;&gt;0,"",'Base de données'!$B229),""))</f>
        <v/>
      </c>
      <c r="S229" s="39" t="str">
        <f>IF(S$1&gt;$AE$1,"-",IFERROR(IF(DATEDIF('Base de données'!$A229,S$1,"d")&lt;&gt;0,"",'Base de données'!$B229),""))</f>
        <v/>
      </c>
      <c r="T229" s="39" t="str">
        <f>IF(T$1&gt;$AE$1,"-",IFERROR(IF(DATEDIF('Base de données'!$A229,T$1,"d")&lt;&gt;0,"",'Base de données'!$B229),""))</f>
        <v/>
      </c>
      <c r="U229" s="39" t="str">
        <f>IF(U$1&gt;$AE$1,"-",IFERROR(IF(DATEDIF('Base de données'!$A229,U$1,"d")&lt;&gt;0,"",'Base de données'!$B229),""))</f>
        <v/>
      </c>
      <c r="V229" s="39" t="str">
        <f>IF(V$1&gt;$AE$1,"-",IFERROR(IF(DATEDIF('Base de données'!$A229,V$1,"d")&lt;&gt;0,"",'Base de données'!$B229),""))</f>
        <v/>
      </c>
      <c r="W229" s="34"/>
      <c r="X229" s="30" t="str">
        <f>'Base de données'!$C229&amp;" "&amp;'Base de données'!$D229</f>
        <v>Chauvin Adrienne</v>
      </c>
      <c r="Y229" s="31">
        <f>COUNTIF('Base de données'!$B:$B,'Base de données'!$B229)</f>
        <v>12</v>
      </c>
      <c r="AA229" s="87" cm="1">
        <f t="array" aca="1" ref="AA229" ca="1">INDIRECT("'Base de données'!A" &amp; ROW(Y229))</f>
        <v>45658</v>
      </c>
      <c r="AB229" s="51" t="str" cm="1">
        <f t="array" aca="1" ref="AB229" ca="1">INDIRECT("'Base de données'!B" &amp; ROW(Z229))</f>
        <v>ZRYVY</v>
      </c>
    </row>
    <row r="230" spans="1:28" x14ac:dyDescent="0.3">
      <c r="A230" s="41" t="str">
        <f ca="1">IF(IF(AND($B230&lt;&gt;"-",$B230=$E230),"Entrée et sortie","-")="Entrée et sortie",'Base de données'!$B230,"-")</f>
        <v>-</v>
      </c>
      <c r="B230" s="41" t="str">
        <f t="shared" ca="1" si="15"/>
        <v>6EZS4</v>
      </c>
      <c r="C230" s="41" t="str">
        <f t="shared" ca="1" si="16"/>
        <v>6EZS4</v>
      </c>
      <c r="D230" s="41" t="str">
        <f>IF($F230="sortie en cours d'année",'Base de données'!$B230,"-")</f>
        <v>6EZS4</v>
      </c>
      <c r="E230" s="41" t="str">
        <f>IF($H230="entrée en cours d'année",'Base de données'!$B230,"-")</f>
        <v>-</v>
      </c>
      <c r="F230" s="37" t="str">
        <f t="shared" si="13"/>
        <v>sortie en cours d'année</v>
      </c>
      <c r="G230" s="37">
        <f>IF($J230="mouvement",_xlfn.XLOOKUP('Base de données'!$B230,$V:$V,$V:$V,0),"")</f>
        <v>0</v>
      </c>
      <c r="H230" s="37" t="str">
        <f t="shared" si="14"/>
        <v/>
      </c>
      <c r="I230" s="37" t="str">
        <f>IF($J230="mouvement",_xlfn.XLOOKUP('Base de données'!$B230,$K:$K,$K:$K,0),"")</f>
        <v>6EZS4</v>
      </c>
      <c r="J230" s="38" t="str">
        <f>IF(AND(Y230&lt;&gt;MAX(Y:Y),COUNTIF(K230:V230,'Base de données'!$B230)&gt;0),"mouvement","")</f>
        <v>mouvement</v>
      </c>
      <c r="K230" s="39" t="str">
        <f>IF(K$1&gt;$AE$1,"-",IFERROR(IF(DATEDIF('Base de données'!$A230,K$1,"d")&lt;&gt;0,"",'Base de données'!$B230),""))</f>
        <v>6EZS4</v>
      </c>
      <c r="L230" s="39" t="str">
        <f>IF(L$1&gt;$AE$1,"-",IFERROR(IF(DATEDIF('Base de données'!$A230,L$1,"d")&lt;&gt;0,"",'Base de données'!$B230),""))</f>
        <v/>
      </c>
      <c r="M230" s="39" t="str">
        <f>IF(M$1&gt;$AE$1,"-",IFERROR(IF(DATEDIF('Base de données'!$A230,M$1,"d")&lt;&gt;0,"",'Base de données'!$B230),""))</f>
        <v/>
      </c>
      <c r="N230" s="39" t="str">
        <f>IF(N$1&gt;$AE$1,"-",IFERROR(IF(DATEDIF('Base de données'!$A230,N$1,"d")&lt;&gt;0,"",'Base de données'!$B230),""))</f>
        <v/>
      </c>
      <c r="O230" s="39" t="str">
        <f>IF(O$1&gt;$AE$1,"-",IFERROR(IF(DATEDIF('Base de données'!$A230,O$1,"d")&lt;&gt;0,"",'Base de données'!$B230),""))</f>
        <v/>
      </c>
      <c r="P230" s="39" t="str">
        <f>IF(P$1&gt;$AE$1,"-",IFERROR(IF(DATEDIF('Base de données'!$A230,P$1,"d")&lt;&gt;0,"",'Base de données'!$B230),""))</f>
        <v/>
      </c>
      <c r="Q230" s="39" t="str">
        <f>IF(Q$1&gt;$AE$1,"-",IFERROR(IF(DATEDIF('Base de données'!$A230,Q$1,"d")&lt;&gt;0,"",'Base de données'!$B230),""))</f>
        <v/>
      </c>
      <c r="R230" s="39" t="str">
        <f>IF(R$1&gt;$AE$1,"-",IFERROR(IF(DATEDIF('Base de données'!$A230,R$1,"d")&lt;&gt;0,"",'Base de données'!$B230),""))</f>
        <v/>
      </c>
      <c r="S230" s="39" t="str">
        <f>IF(S$1&gt;$AE$1,"-",IFERROR(IF(DATEDIF('Base de données'!$A230,S$1,"d")&lt;&gt;0,"",'Base de données'!$B230),""))</f>
        <v/>
      </c>
      <c r="T230" s="39" t="str">
        <f>IF(T$1&gt;$AE$1,"-",IFERROR(IF(DATEDIF('Base de données'!$A230,T$1,"d")&lt;&gt;0,"",'Base de données'!$B230),""))</f>
        <v/>
      </c>
      <c r="U230" s="39" t="str">
        <f>IF(U$1&gt;$AE$1,"-",IFERROR(IF(DATEDIF('Base de données'!$A230,U$1,"d")&lt;&gt;0,"",'Base de données'!$B230),""))</f>
        <v/>
      </c>
      <c r="V230" s="39" t="str">
        <f>IF(V$1&gt;$AE$1,"-",IFERROR(IF(DATEDIF('Base de données'!$A230,V$1,"d")&lt;&gt;0,"",'Base de données'!$B230),""))</f>
        <v/>
      </c>
      <c r="W230" s="34"/>
      <c r="X230" s="30" t="str">
        <f>'Base de données'!$C230&amp;" "&amp;'Base de données'!$D230</f>
        <v>Vasseur Aurélie</v>
      </c>
      <c r="Y230" s="31">
        <f>COUNTIF('Base de données'!$B:$B,'Base de données'!$B230)</f>
        <v>2</v>
      </c>
      <c r="AA230" s="87" cm="1">
        <f t="array" aca="1" ref="AA230" ca="1">INDIRECT("'Base de données'!A" &amp; ROW(Y230))</f>
        <v>45658</v>
      </c>
      <c r="AB230" s="51" t="str" cm="1">
        <f t="array" aca="1" ref="AB230" ca="1">INDIRECT("'Base de données'!B" &amp; ROW(Z230))</f>
        <v>6EZS4</v>
      </c>
    </row>
    <row r="231" spans="1:28" x14ac:dyDescent="0.3">
      <c r="A231" s="41" t="str">
        <f ca="1">IF(IF(AND($B231&lt;&gt;"-",$B231=$E231),"Entrée et sortie","-")="Entrée et sortie",'Base de données'!$B231,"-")</f>
        <v>-</v>
      </c>
      <c r="B231" s="41" t="str">
        <f t="shared" ca="1" si="15"/>
        <v>6OHRU</v>
      </c>
      <c r="C231" s="41" t="str">
        <f t="shared" ca="1" si="16"/>
        <v>6OHRU</v>
      </c>
      <c r="D231" s="41" t="str">
        <f>IF($F231="sortie en cours d'année",'Base de données'!$B231,"-")</f>
        <v>6OHRU</v>
      </c>
      <c r="E231" s="41" t="str">
        <f>IF($H231="entrée en cours d'année",'Base de données'!$B231,"-")</f>
        <v>-</v>
      </c>
      <c r="F231" s="37" t="str">
        <f t="shared" si="13"/>
        <v>sortie en cours d'année</v>
      </c>
      <c r="G231" s="37">
        <f>IF($J231="mouvement",_xlfn.XLOOKUP('Base de données'!$B231,$V:$V,$V:$V,0),"")</f>
        <v>0</v>
      </c>
      <c r="H231" s="37" t="str">
        <f t="shared" si="14"/>
        <v/>
      </c>
      <c r="I231" s="37" t="str">
        <f>IF($J231="mouvement",_xlfn.XLOOKUP('Base de données'!$B231,$K:$K,$K:$K,0),"")</f>
        <v>6OHRU</v>
      </c>
      <c r="J231" s="38" t="str">
        <f>IF(AND(Y231&lt;&gt;MAX(Y:Y),COUNTIF(K231:V231,'Base de données'!$B231)&gt;0),"mouvement","")</f>
        <v>mouvement</v>
      </c>
      <c r="K231" s="39" t="str">
        <f>IF(K$1&gt;$AE$1,"-",IFERROR(IF(DATEDIF('Base de données'!$A231,K$1,"d")&lt;&gt;0,"",'Base de données'!$B231),""))</f>
        <v>6OHRU</v>
      </c>
      <c r="L231" s="39" t="str">
        <f>IF(L$1&gt;$AE$1,"-",IFERROR(IF(DATEDIF('Base de données'!$A231,L$1,"d")&lt;&gt;0,"",'Base de données'!$B231),""))</f>
        <v/>
      </c>
      <c r="M231" s="39" t="str">
        <f>IF(M$1&gt;$AE$1,"-",IFERROR(IF(DATEDIF('Base de données'!$A231,M$1,"d")&lt;&gt;0,"",'Base de données'!$B231),""))</f>
        <v/>
      </c>
      <c r="N231" s="39" t="str">
        <f>IF(N$1&gt;$AE$1,"-",IFERROR(IF(DATEDIF('Base de données'!$A231,N$1,"d")&lt;&gt;0,"",'Base de données'!$B231),""))</f>
        <v/>
      </c>
      <c r="O231" s="39" t="str">
        <f>IF(O$1&gt;$AE$1,"-",IFERROR(IF(DATEDIF('Base de données'!$A231,O$1,"d")&lt;&gt;0,"",'Base de données'!$B231),""))</f>
        <v/>
      </c>
      <c r="P231" s="39" t="str">
        <f>IF(P$1&gt;$AE$1,"-",IFERROR(IF(DATEDIF('Base de données'!$A231,P$1,"d")&lt;&gt;0,"",'Base de données'!$B231),""))</f>
        <v/>
      </c>
      <c r="Q231" s="39" t="str">
        <f>IF(Q$1&gt;$AE$1,"-",IFERROR(IF(DATEDIF('Base de données'!$A231,Q$1,"d")&lt;&gt;0,"",'Base de données'!$B231),""))</f>
        <v/>
      </c>
      <c r="R231" s="39" t="str">
        <f>IF(R$1&gt;$AE$1,"-",IFERROR(IF(DATEDIF('Base de données'!$A231,R$1,"d")&lt;&gt;0,"",'Base de données'!$B231),""))</f>
        <v/>
      </c>
      <c r="S231" s="39" t="str">
        <f>IF(S$1&gt;$AE$1,"-",IFERROR(IF(DATEDIF('Base de données'!$A231,S$1,"d")&lt;&gt;0,"",'Base de données'!$B231),""))</f>
        <v/>
      </c>
      <c r="T231" s="39" t="str">
        <f>IF(T$1&gt;$AE$1,"-",IFERROR(IF(DATEDIF('Base de données'!$A231,T$1,"d")&lt;&gt;0,"",'Base de données'!$B231),""))</f>
        <v/>
      </c>
      <c r="U231" s="39" t="str">
        <f>IF(U$1&gt;$AE$1,"-",IFERROR(IF(DATEDIF('Base de données'!$A231,U$1,"d")&lt;&gt;0,"",'Base de données'!$B231),""))</f>
        <v/>
      </c>
      <c r="V231" s="39" t="str">
        <f>IF(V$1&gt;$AE$1,"-",IFERROR(IF(DATEDIF('Base de données'!$A231,V$1,"d")&lt;&gt;0,"",'Base de données'!$B231),""))</f>
        <v/>
      </c>
      <c r="W231" s="34"/>
      <c r="X231" s="30" t="str">
        <f>'Base de données'!$C231&amp;" "&amp;'Base de données'!$D231</f>
        <v>Valette Victor</v>
      </c>
      <c r="Y231" s="31">
        <f>COUNTIF('Base de données'!$B:$B,'Base de données'!$B231)</f>
        <v>4</v>
      </c>
      <c r="AA231" s="87" cm="1">
        <f t="array" aca="1" ref="AA231" ca="1">INDIRECT("'Base de données'!A" &amp; ROW(Y231))</f>
        <v>45658</v>
      </c>
      <c r="AB231" s="51" t="str" cm="1">
        <f t="array" aca="1" ref="AB231" ca="1">INDIRECT("'Base de données'!B" &amp; ROW(Z231))</f>
        <v>6OHRU</v>
      </c>
    </row>
    <row r="232" spans="1:28" x14ac:dyDescent="0.3">
      <c r="A232" s="41" t="str">
        <f ca="1">IF(IF(AND($B232&lt;&gt;"-",$B232=$E232),"Entrée et sortie","-")="Entrée et sortie",'Base de données'!$B232,"-")</f>
        <v>-</v>
      </c>
      <c r="B232" s="41" t="str">
        <f t="shared" ca="1" si="15"/>
        <v>6FW9W</v>
      </c>
      <c r="C232" s="41" t="str">
        <f t="shared" ca="1" si="16"/>
        <v>6FW9W</v>
      </c>
      <c r="D232" s="41" t="str">
        <f>IF($F232="sortie en cours d'année",'Base de données'!$B232,"-")</f>
        <v>6FW9W</v>
      </c>
      <c r="E232" s="41" t="str">
        <f>IF($H232="entrée en cours d'année",'Base de données'!$B232,"-")</f>
        <v>-</v>
      </c>
      <c r="F232" s="37" t="str">
        <f t="shared" si="13"/>
        <v>sortie en cours d'année</v>
      </c>
      <c r="G232" s="37">
        <f>IF($J232="mouvement",_xlfn.XLOOKUP('Base de données'!$B232,$V:$V,$V:$V,0),"")</f>
        <v>0</v>
      </c>
      <c r="H232" s="37" t="str">
        <f t="shared" si="14"/>
        <v/>
      </c>
      <c r="I232" s="37" t="str">
        <f>IF($J232="mouvement",_xlfn.XLOOKUP('Base de données'!$B232,$K:$K,$K:$K,0),"")</f>
        <v>6FW9W</v>
      </c>
      <c r="J232" s="38" t="str">
        <f>IF(AND(Y232&lt;&gt;MAX(Y:Y),COUNTIF(K232:V232,'Base de données'!$B232)&gt;0),"mouvement","")</f>
        <v>mouvement</v>
      </c>
      <c r="K232" s="39" t="str">
        <f>IF(K$1&gt;$AE$1,"-",IFERROR(IF(DATEDIF('Base de données'!$A232,K$1,"d")&lt;&gt;0,"",'Base de données'!$B232),""))</f>
        <v>6FW9W</v>
      </c>
      <c r="L232" s="39" t="str">
        <f>IF(L$1&gt;$AE$1,"-",IFERROR(IF(DATEDIF('Base de données'!$A232,L$1,"d")&lt;&gt;0,"",'Base de données'!$B232),""))</f>
        <v/>
      </c>
      <c r="M232" s="39" t="str">
        <f>IF(M$1&gt;$AE$1,"-",IFERROR(IF(DATEDIF('Base de données'!$A232,M$1,"d")&lt;&gt;0,"",'Base de données'!$B232),""))</f>
        <v/>
      </c>
      <c r="N232" s="39" t="str">
        <f>IF(N$1&gt;$AE$1,"-",IFERROR(IF(DATEDIF('Base de données'!$A232,N$1,"d")&lt;&gt;0,"",'Base de données'!$B232),""))</f>
        <v/>
      </c>
      <c r="O232" s="39" t="str">
        <f>IF(O$1&gt;$AE$1,"-",IFERROR(IF(DATEDIF('Base de données'!$A232,O$1,"d")&lt;&gt;0,"",'Base de données'!$B232),""))</f>
        <v/>
      </c>
      <c r="P232" s="39" t="str">
        <f>IF(P$1&gt;$AE$1,"-",IFERROR(IF(DATEDIF('Base de données'!$A232,P$1,"d")&lt;&gt;0,"",'Base de données'!$B232),""))</f>
        <v/>
      </c>
      <c r="Q232" s="39" t="str">
        <f>IF(Q$1&gt;$AE$1,"-",IFERROR(IF(DATEDIF('Base de données'!$A232,Q$1,"d")&lt;&gt;0,"",'Base de données'!$B232),""))</f>
        <v/>
      </c>
      <c r="R232" s="39" t="str">
        <f>IF(R$1&gt;$AE$1,"-",IFERROR(IF(DATEDIF('Base de données'!$A232,R$1,"d")&lt;&gt;0,"",'Base de données'!$B232),""))</f>
        <v/>
      </c>
      <c r="S232" s="39" t="str">
        <f>IF(S$1&gt;$AE$1,"-",IFERROR(IF(DATEDIF('Base de données'!$A232,S$1,"d")&lt;&gt;0,"",'Base de données'!$B232),""))</f>
        <v/>
      </c>
      <c r="T232" s="39" t="str">
        <f>IF(T$1&gt;$AE$1,"-",IFERROR(IF(DATEDIF('Base de données'!$A232,T$1,"d")&lt;&gt;0,"",'Base de données'!$B232),""))</f>
        <v/>
      </c>
      <c r="U232" s="39" t="str">
        <f>IF(U$1&gt;$AE$1,"-",IFERROR(IF(DATEDIF('Base de données'!$A232,U$1,"d")&lt;&gt;0,"",'Base de données'!$B232),""))</f>
        <v/>
      </c>
      <c r="V232" s="39" t="str">
        <f>IF(V$1&gt;$AE$1,"-",IFERROR(IF(DATEDIF('Base de données'!$A232,V$1,"d")&lt;&gt;0,"",'Base de données'!$B232),""))</f>
        <v/>
      </c>
      <c r="W232" s="34"/>
      <c r="X232" s="30" t="str">
        <f>'Base de données'!$C232&amp;" "&amp;'Base de données'!$D232</f>
        <v>Marchand Christiane</v>
      </c>
      <c r="Y232" s="31">
        <f>COUNTIF('Base de données'!$B:$B,'Base de données'!$B232)</f>
        <v>3</v>
      </c>
      <c r="AA232" s="87" cm="1">
        <f t="array" aca="1" ref="AA232" ca="1">INDIRECT("'Base de données'!A" &amp; ROW(Y232))</f>
        <v>45658</v>
      </c>
      <c r="AB232" s="51" t="str" cm="1">
        <f t="array" aca="1" ref="AB232" ca="1">INDIRECT("'Base de données'!B" &amp; ROW(Z232))</f>
        <v>6FW9W</v>
      </c>
    </row>
    <row r="233" spans="1:28" x14ac:dyDescent="0.3">
      <c r="A233" s="41" t="str">
        <f ca="1">IF(IF(AND($B233&lt;&gt;"-",$B233=$E233),"Entrée et sortie","-")="Entrée et sortie",'Base de données'!$B233,"-")</f>
        <v>-</v>
      </c>
      <c r="B233" s="41" t="str">
        <f t="shared" ca="1" si="15"/>
        <v>-</v>
      </c>
      <c r="C233" s="41" t="str">
        <f t="shared" ca="1" si="16"/>
        <v>-</v>
      </c>
      <c r="D233" s="41" t="str">
        <f>IF($F233="sortie en cours d'année",'Base de données'!$B233,"-")</f>
        <v>-</v>
      </c>
      <c r="E233" s="41" t="str">
        <f>IF($H233="entrée en cours d'année",'Base de données'!$B233,"-")</f>
        <v>-</v>
      </c>
      <c r="F233" s="37" t="str">
        <f t="shared" si="13"/>
        <v/>
      </c>
      <c r="G233" s="37" t="str">
        <f>IF($J233="mouvement",_xlfn.XLOOKUP('Base de données'!$B233,$V:$V,$V:$V,0),"")</f>
        <v/>
      </c>
      <c r="H233" s="37" t="str">
        <f t="shared" si="14"/>
        <v/>
      </c>
      <c r="I233" s="37" t="str">
        <f>IF($J233="mouvement",_xlfn.XLOOKUP('Base de données'!$B233,$K:$K,$K:$K,0),"")</f>
        <v/>
      </c>
      <c r="J233" s="38" t="str">
        <f>IF(AND(Y233&lt;&gt;MAX(Y:Y),COUNTIF(K233:V233,'Base de données'!$B233)&gt;0),"mouvement","")</f>
        <v/>
      </c>
      <c r="K233" s="39" t="str">
        <f>IF(K$1&gt;$AE$1,"-",IFERROR(IF(DATEDIF('Base de données'!$A233,K$1,"d")&lt;&gt;0,"",'Base de données'!$B233),""))</f>
        <v>URFCR</v>
      </c>
      <c r="L233" s="39" t="str">
        <f>IF(L$1&gt;$AE$1,"-",IFERROR(IF(DATEDIF('Base de données'!$A233,L$1,"d")&lt;&gt;0,"",'Base de données'!$B233),""))</f>
        <v/>
      </c>
      <c r="M233" s="39" t="str">
        <f>IF(M$1&gt;$AE$1,"-",IFERROR(IF(DATEDIF('Base de données'!$A233,M$1,"d")&lt;&gt;0,"",'Base de données'!$B233),""))</f>
        <v/>
      </c>
      <c r="N233" s="39" t="str">
        <f>IF(N$1&gt;$AE$1,"-",IFERROR(IF(DATEDIF('Base de données'!$A233,N$1,"d")&lt;&gt;0,"",'Base de données'!$B233),""))</f>
        <v/>
      </c>
      <c r="O233" s="39" t="str">
        <f>IF(O$1&gt;$AE$1,"-",IFERROR(IF(DATEDIF('Base de données'!$A233,O$1,"d")&lt;&gt;0,"",'Base de données'!$B233),""))</f>
        <v/>
      </c>
      <c r="P233" s="39" t="str">
        <f>IF(P$1&gt;$AE$1,"-",IFERROR(IF(DATEDIF('Base de données'!$A233,P$1,"d")&lt;&gt;0,"",'Base de données'!$B233),""))</f>
        <v/>
      </c>
      <c r="Q233" s="39" t="str">
        <f>IF(Q$1&gt;$AE$1,"-",IFERROR(IF(DATEDIF('Base de données'!$A233,Q$1,"d")&lt;&gt;0,"",'Base de données'!$B233),""))</f>
        <v/>
      </c>
      <c r="R233" s="39" t="str">
        <f>IF(R$1&gt;$AE$1,"-",IFERROR(IF(DATEDIF('Base de données'!$A233,R$1,"d")&lt;&gt;0,"",'Base de données'!$B233),""))</f>
        <v/>
      </c>
      <c r="S233" s="39" t="str">
        <f>IF(S$1&gt;$AE$1,"-",IFERROR(IF(DATEDIF('Base de données'!$A233,S$1,"d")&lt;&gt;0,"",'Base de données'!$B233),""))</f>
        <v/>
      </c>
      <c r="T233" s="39" t="str">
        <f>IF(T$1&gt;$AE$1,"-",IFERROR(IF(DATEDIF('Base de données'!$A233,T$1,"d")&lt;&gt;0,"",'Base de données'!$B233),""))</f>
        <v/>
      </c>
      <c r="U233" s="39" t="str">
        <f>IF(U$1&gt;$AE$1,"-",IFERROR(IF(DATEDIF('Base de données'!$A233,U$1,"d")&lt;&gt;0,"",'Base de données'!$B233),""))</f>
        <v/>
      </c>
      <c r="V233" s="39" t="str">
        <f>IF(V$1&gt;$AE$1,"-",IFERROR(IF(DATEDIF('Base de données'!$A233,V$1,"d")&lt;&gt;0,"",'Base de données'!$B233),""))</f>
        <v/>
      </c>
      <c r="W233" s="34"/>
      <c r="X233" s="30" t="str">
        <f>'Base de données'!$C233&amp;" "&amp;'Base de données'!$D233</f>
        <v>Foucher Aimé</v>
      </c>
      <c r="Y233" s="31">
        <f>COUNTIF('Base de données'!$B:$B,'Base de données'!$B233)</f>
        <v>12</v>
      </c>
      <c r="AA233" s="87" cm="1">
        <f t="array" aca="1" ref="AA233" ca="1">INDIRECT("'Base de données'!A" &amp; ROW(Y233))</f>
        <v>45658</v>
      </c>
      <c r="AB233" s="51" t="str" cm="1">
        <f t="array" aca="1" ref="AB233" ca="1">INDIRECT("'Base de données'!B" &amp; ROW(Z233))</f>
        <v>URFCR</v>
      </c>
    </row>
    <row r="234" spans="1:28" x14ac:dyDescent="0.3">
      <c r="A234" s="41" t="str">
        <f ca="1">IF(IF(AND($B234&lt;&gt;"-",$B234=$E234),"Entrée et sortie","-")="Entrée et sortie",'Base de données'!$B234,"-")</f>
        <v>-</v>
      </c>
      <c r="B234" s="41" t="str">
        <f t="shared" ca="1" si="15"/>
        <v>-</v>
      </c>
      <c r="C234" s="41" t="str">
        <f t="shared" ca="1" si="16"/>
        <v>-</v>
      </c>
      <c r="D234" s="41" t="str">
        <f>IF($F234="sortie en cours d'année",'Base de données'!$B234,"-")</f>
        <v>-</v>
      </c>
      <c r="E234" s="41" t="str">
        <f>IF($H234="entrée en cours d'année",'Base de données'!$B234,"-")</f>
        <v>-</v>
      </c>
      <c r="F234" s="37" t="str">
        <f t="shared" si="13"/>
        <v/>
      </c>
      <c r="G234" s="37" t="str">
        <f>IF($J234="mouvement",_xlfn.XLOOKUP('Base de données'!$B234,$V:$V,$V:$V,0),"")</f>
        <v/>
      </c>
      <c r="H234" s="37" t="str">
        <f t="shared" si="14"/>
        <v/>
      </c>
      <c r="I234" s="37" t="str">
        <f>IF($J234="mouvement",_xlfn.XLOOKUP('Base de données'!$B234,$K:$K,$K:$K,0),"")</f>
        <v/>
      </c>
      <c r="J234" s="38" t="str">
        <f>IF(AND(Y234&lt;&gt;MAX(Y:Y),COUNTIF(K234:V234,'Base de données'!$B234)&gt;0),"mouvement","")</f>
        <v/>
      </c>
      <c r="K234" s="39" t="str">
        <f>IF(K$1&gt;$AE$1,"-",IFERROR(IF(DATEDIF('Base de données'!$A234,K$1,"d")&lt;&gt;0,"",'Base de données'!$B234),""))</f>
        <v>NI2P8</v>
      </c>
      <c r="L234" s="39" t="str">
        <f>IF(L$1&gt;$AE$1,"-",IFERROR(IF(DATEDIF('Base de données'!$A234,L$1,"d")&lt;&gt;0,"",'Base de données'!$B234),""))</f>
        <v/>
      </c>
      <c r="M234" s="39" t="str">
        <f>IF(M$1&gt;$AE$1,"-",IFERROR(IF(DATEDIF('Base de données'!$A234,M$1,"d")&lt;&gt;0,"",'Base de données'!$B234),""))</f>
        <v/>
      </c>
      <c r="N234" s="39" t="str">
        <f>IF(N$1&gt;$AE$1,"-",IFERROR(IF(DATEDIF('Base de données'!$A234,N$1,"d")&lt;&gt;0,"",'Base de données'!$B234),""))</f>
        <v/>
      </c>
      <c r="O234" s="39" t="str">
        <f>IF(O$1&gt;$AE$1,"-",IFERROR(IF(DATEDIF('Base de données'!$A234,O$1,"d")&lt;&gt;0,"",'Base de données'!$B234),""))</f>
        <v/>
      </c>
      <c r="P234" s="39" t="str">
        <f>IF(P$1&gt;$AE$1,"-",IFERROR(IF(DATEDIF('Base de données'!$A234,P$1,"d")&lt;&gt;0,"",'Base de données'!$B234),""))</f>
        <v/>
      </c>
      <c r="Q234" s="39" t="str">
        <f>IF(Q$1&gt;$AE$1,"-",IFERROR(IF(DATEDIF('Base de données'!$A234,Q$1,"d")&lt;&gt;0,"",'Base de données'!$B234),""))</f>
        <v/>
      </c>
      <c r="R234" s="39" t="str">
        <f>IF(R$1&gt;$AE$1,"-",IFERROR(IF(DATEDIF('Base de données'!$A234,R$1,"d")&lt;&gt;0,"",'Base de données'!$B234),""))</f>
        <v/>
      </c>
      <c r="S234" s="39" t="str">
        <f>IF(S$1&gt;$AE$1,"-",IFERROR(IF(DATEDIF('Base de données'!$A234,S$1,"d")&lt;&gt;0,"",'Base de données'!$B234),""))</f>
        <v/>
      </c>
      <c r="T234" s="39" t="str">
        <f>IF(T$1&gt;$AE$1,"-",IFERROR(IF(DATEDIF('Base de données'!$A234,T$1,"d")&lt;&gt;0,"",'Base de données'!$B234),""))</f>
        <v/>
      </c>
      <c r="U234" s="39" t="str">
        <f>IF(U$1&gt;$AE$1,"-",IFERROR(IF(DATEDIF('Base de données'!$A234,U$1,"d")&lt;&gt;0,"",'Base de données'!$B234),""))</f>
        <v/>
      </c>
      <c r="V234" s="39" t="str">
        <f>IF(V$1&gt;$AE$1,"-",IFERROR(IF(DATEDIF('Base de données'!$A234,V$1,"d")&lt;&gt;0,"",'Base de données'!$B234),""))</f>
        <v/>
      </c>
      <c r="W234" s="34"/>
      <c r="X234" s="30" t="str">
        <f>'Base de données'!$C234&amp;" "&amp;'Base de données'!$D234</f>
        <v>Gautier Anaïs</v>
      </c>
      <c r="Y234" s="31">
        <f>COUNTIF('Base de données'!$B:$B,'Base de données'!$B234)</f>
        <v>12</v>
      </c>
      <c r="AA234" s="87" cm="1">
        <f t="array" aca="1" ref="AA234" ca="1">INDIRECT("'Base de données'!A" &amp; ROW(Y234))</f>
        <v>45658</v>
      </c>
      <c r="AB234" s="51" t="str" cm="1">
        <f t="array" aca="1" ref="AB234" ca="1">INDIRECT("'Base de données'!B" &amp; ROW(Z234))</f>
        <v>NI2P8</v>
      </c>
    </row>
    <row r="235" spans="1:28" x14ac:dyDescent="0.3">
      <c r="A235" s="41" t="str">
        <f ca="1">IF(IF(AND($B235&lt;&gt;"-",$B235=$E235),"Entrée et sortie","-")="Entrée et sortie",'Base de données'!$B235,"-")</f>
        <v>-</v>
      </c>
      <c r="B235" s="41" t="str">
        <f t="shared" ca="1" si="15"/>
        <v>-</v>
      </c>
      <c r="C235" s="41" t="str">
        <f t="shared" ca="1" si="16"/>
        <v>-</v>
      </c>
      <c r="D235" s="41" t="str">
        <f>IF($F235="sortie en cours d'année",'Base de données'!$B235,"-")</f>
        <v>-</v>
      </c>
      <c r="E235" s="41" t="str">
        <f>IF($H235="entrée en cours d'année",'Base de données'!$B235,"-")</f>
        <v>-</v>
      </c>
      <c r="F235" s="37" t="str">
        <f t="shared" si="13"/>
        <v/>
      </c>
      <c r="G235" s="37" t="str">
        <f>IF($J235="mouvement",_xlfn.XLOOKUP('Base de données'!$B235,$V:$V,$V:$V,0),"")</f>
        <v/>
      </c>
      <c r="H235" s="37" t="str">
        <f t="shared" si="14"/>
        <v/>
      </c>
      <c r="I235" s="37" t="str">
        <f>IF($J235="mouvement",_xlfn.XLOOKUP('Base de données'!$B235,$K:$K,$K:$K,0),"")</f>
        <v/>
      </c>
      <c r="J235" s="38" t="str">
        <f>IF(AND(Y235&lt;&gt;MAX(Y:Y),COUNTIF(K235:V235,'Base de données'!$B235)&gt;0),"mouvement","")</f>
        <v/>
      </c>
      <c r="K235" s="39" t="str">
        <f>IF(K$1&gt;$AE$1,"-",IFERROR(IF(DATEDIF('Base de données'!$A235,K$1,"d")&lt;&gt;0,"",'Base de données'!$B235),""))</f>
        <v>1HV7K</v>
      </c>
      <c r="L235" s="39" t="str">
        <f>IF(L$1&gt;$AE$1,"-",IFERROR(IF(DATEDIF('Base de données'!$A235,L$1,"d")&lt;&gt;0,"",'Base de données'!$B235),""))</f>
        <v/>
      </c>
      <c r="M235" s="39" t="str">
        <f>IF(M$1&gt;$AE$1,"-",IFERROR(IF(DATEDIF('Base de données'!$A235,M$1,"d")&lt;&gt;0,"",'Base de données'!$B235),""))</f>
        <v/>
      </c>
      <c r="N235" s="39" t="str">
        <f>IF(N$1&gt;$AE$1,"-",IFERROR(IF(DATEDIF('Base de données'!$A235,N$1,"d")&lt;&gt;0,"",'Base de données'!$B235),""))</f>
        <v/>
      </c>
      <c r="O235" s="39" t="str">
        <f>IF(O$1&gt;$AE$1,"-",IFERROR(IF(DATEDIF('Base de données'!$A235,O$1,"d")&lt;&gt;0,"",'Base de données'!$B235),""))</f>
        <v/>
      </c>
      <c r="P235" s="39" t="str">
        <f>IF(P$1&gt;$AE$1,"-",IFERROR(IF(DATEDIF('Base de données'!$A235,P$1,"d")&lt;&gt;0,"",'Base de données'!$B235),""))</f>
        <v/>
      </c>
      <c r="Q235" s="39" t="str">
        <f>IF(Q$1&gt;$AE$1,"-",IFERROR(IF(DATEDIF('Base de données'!$A235,Q$1,"d")&lt;&gt;0,"",'Base de données'!$B235),""))</f>
        <v/>
      </c>
      <c r="R235" s="39" t="str">
        <f>IF(R$1&gt;$AE$1,"-",IFERROR(IF(DATEDIF('Base de données'!$A235,R$1,"d")&lt;&gt;0,"",'Base de données'!$B235),""))</f>
        <v/>
      </c>
      <c r="S235" s="39" t="str">
        <f>IF(S$1&gt;$AE$1,"-",IFERROR(IF(DATEDIF('Base de données'!$A235,S$1,"d")&lt;&gt;0,"",'Base de données'!$B235),""))</f>
        <v/>
      </c>
      <c r="T235" s="39" t="str">
        <f>IF(T$1&gt;$AE$1,"-",IFERROR(IF(DATEDIF('Base de données'!$A235,T$1,"d")&lt;&gt;0,"",'Base de données'!$B235),""))</f>
        <v/>
      </c>
      <c r="U235" s="39" t="str">
        <f>IF(U$1&gt;$AE$1,"-",IFERROR(IF(DATEDIF('Base de données'!$A235,U$1,"d")&lt;&gt;0,"",'Base de données'!$B235),""))</f>
        <v/>
      </c>
      <c r="V235" s="39" t="str">
        <f>IF(V$1&gt;$AE$1,"-",IFERROR(IF(DATEDIF('Base de données'!$A235,V$1,"d")&lt;&gt;0,"",'Base de données'!$B235),""))</f>
        <v/>
      </c>
      <c r="W235" s="34"/>
      <c r="X235" s="30" t="str">
        <f>'Base de données'!$C235&amp;" "&amp;'Base de données'!$D235</f>
        <v>Michel Eugène</v>
      </c>
      <c r="Y235" s="31">
        <f>COUNTIF('Base de données'!$B:$B,'Base de données'!$B235)</f>
        <v>12</v>
      </c>
      <c r="AA235" s="87" cm="1">
        <f t="array" aca="1" ref="AA235" ca="1">INDIRECT("'Base de données'!A" &amp; ROW(Y235))</f>
        <v>45658</v>
      </c>
      <c r="AB235" s="51" t="str" cm="1">
        <f t="array" aca="1" ref="AB235" ca="1">INDIRECT("'Base de données'!B" &amp; ROW(Z235))</f>
        <v>1HV7K</v>
      </c>
    </row>
    <row r="236" spans="1:28" x14ac:dyDescent="0.3">
      <c r="A236" s="41" t="str">
        <f ca="1">IF(IF(AND($B236&lt;&gt;"-",$B236=$E236),"Entrée et sortie","-")="Entrée et sortie",'Base de données'!$B236,"-")</f>
        <v>-</v>
      </c>
      <c r="B236" s="41" t="str">
        <f t="shared" ca="1" si="15"/>
        <v>B4AHL</v>
      </c>
      <c r="C236" s="41" t="str">
        <f t="shared" ca="1" si="16"/>
        <v>B4AHL</v>
      </c>
      <c r="D236" s="41" t="str">
        <f>IF($F236="sortie en cours d'année",'Base de données'!$B236,"-")</f>
        <v>B4AHL</v>
      </c>
      <c r="E236" s="41" t="str">
        <f>IF($H236="entrée en cours d'année",'Base de données'!$B236,"-")</f>
        <v>-</v>
      </c>
      <c r="F236" s="37" t="str">
        <f t="shared" si="13"/>
        <v>sortie en cours d'année</v>
      </c>
      <c r="G236" s="37">
        <f>IF($J236="mouvement",_xlfn.XLOOKUP('Base de données'!$B236,$V:$V,$V:$V,0),"")</f>
        <v>0</v>
      </c>
      <c r="H236" s="37" t="str">
        <f t="shared" si="14"/>
        <v/>
      </c>
      <c r="I236" s="37" t="str">
        <f>IF($J236="mouvement",_xlfn.XLOOKUP('Base de données'!$B236,$K:$K,$K:$K,0),"")</f>
        <v>B4AHL</v>
      </c>
      <c r="J236" s="38" t="str">
        <f>IF(AND(Y236&lt;&gt;MAX(Y:Y),COUNTIF(K236:V236,'Base de données'!$B236)&gt;0),"mouvement","")</f>
        <v>mouvement</v>
      </c>
      <c r="K236" s="39" t="str">
        <f>IF(K$1&gt;$AE$1,"-",IFERROR(IF(DATEDIF('Base de données'!$A236,K$1,"d")&lt;&gt;0,"",'Base de données'!$B236),""))</f>
        <v>B4AHL</v>
      </c>
      <c r="L236" s="39" t="str">
        <f>IF(L$1&gt;$AE$1,"-",IFERROR(IF(DATEDIF('Base de données'!$A236,L$1,"d")&lt;&gt;0,"",'Base de données'!$B236),""))</f>
        <v/>
      </c>
      <c r="M236" s="39" t="str">
        <f>IF(M$1&gt;$AE$1,"-",IFERROR(IF(DATEDIF('Base de données'!$A236,M$1,"d")&lt;&gt;0,"",'Base de données'!$B236),""))</f>
        <v/>
      </c>
      <c r="N236" s="39" t="str">
        <f>IF(N$1&gt;$AE$1,"-",IFERROR(IF(DATEDIF('Base de données'!$A236,N$1,"d")&lt;&gt;0,"",'Base de données'!$B236),""))</f>
        <v/>
      </c>
      <c r="O236" s="39" t="str">
        <f>IF(O$1&gt;$AE$1,"-",IFERROR(IF(DATEDIF('Base de données'!$A236,O$1,"d")&lt;&gt;0,"",'Base de données'!$B236),""))</f>
        <v/>
      </c>
      <c r="P236" s="39" t="str">
        <f>IF(P$1&gt;$AE$1,"-",IFERROR(IF(DATEDIF('Base de données'!$A236,P$1,"d")&lt;&gt;0,"",'Base de données'!$B236),""))</f>
        <v/>
      </c>
      <c r="Q236" s="39" t="str">
        <f>IF(Q$1&gt;$AE$1,"-",IFERROR(IF(DATEDIF('Base de données'!$A236,Q$1,"d")&lt;&gt;0,"",'Base de données'!$B236),""))</f>
        <v/>
      </c>
      <c r="R236" s="39" t="str">
        <f>IF(R$1&gt;$AE$1,"-",IFERROR(IF(DATEDIF('Base de données'!$A236,R$1,"d")&lt;&gt;0,"",'Base de données'!$B236),""))</f>
        <v/>
      </c>
      <c r="S236" s="39" t="str">
        <f>IF(S$1&gt;$AE$1,"-",IFERROR(IF(DATEDIF('Base de données'!$A236,S$1,"d")&lt;&gt;0,"",'Base de données'!$B236),""))</f>
        <v/>
      </c>
      <c r="T236" s="39" t="str">
        <f>IF(T$1&gt;$AE$1,"-",IFERROR(IF(DATEDIF('Base de données'!$A236,T$1,"d")&lt;&gt;0,"",'Base de données'!$B236),""))</f>
        <v/>
      </c>
      <c r="U236" s="39" t="str">
        <f>IF(U$1&gt;$AE$1,"-",IFERROR(IF(DATEDIF('Base de données'!$A236,U$1,"d")&lt;&gt;0,"",'Base de données'!$B236),""))</f>
        <v/>
      </c>
      <c r="V236" s="39" t="str">
        <f>IF(V$1&gt;$AE$1,"-",IFERROR(IF(DATEDIF('Base de données'!$A236,V$1,"d")&lt;&gt;0,"",'Base de données'!$B236),""))</f>
        <v/>
      </c>
      <c r="W236" s="34"/>
      <c r="X236" s="30" t="str">
        <f>'Base de données'!$C236&amp;" "&amp;'Base de données'!$D236</f>
        <v>Bourgeois Emmanuel</v>
      </c>
      <c r="Y236" s="31">
        <f>COUNTIF('Base de données'!$B:$B,'Base de données'!$B236)</f>
        <v>6</v>
      </c>
      <c r="AA236" s="87" cm="1">
        <f t="array" aca="1" ref="AA236" ca="1">INDIRECT("'Base de données'!A" &amp; ROW(Y236))</f>
        <v>45658</v>
      </c>
      <c r="AB236" s="51" t="str" cm="1">
        <f t="array" aca="1" ref="AB236" ca="1">INDIRECT("'Base de données'!B" &amp; ROW(Z236))</f>
        <v>B4AHL</v>
      </c>
    </row>
    <row r="237" spans="1:28" x14ac:dyDescent="0.3">
      <c r="A237" s="41" t="str">
        <f ca="1">IF(IF(AND($B237&lt;&gt;"-",$B237=$E237),"Entrée et sortie","-")="Entrée et sortie",'Base de données'!$B237,"-")</f>
        <v>-</v>
      </c>
      <c r="B237" s="41" t="str">
        <f t="shared" ca="1" si="15"/>
        <v>-</v>
      </c>
      <c r="C237" s="41" t="str">
        <f t="shared" ca="1" si="16"/>
        <v>-</v>
      </c>
      <c r="D237" s="41" t="str">
        <f>IF($F237="sortie en cours d'année",'Base de données'!$B237,"-")</f>
        <v>-</v>
      </c>
      <c r="E237" s="41" t="str">
        <f>IF($H237="entrée en cours d'année",'Base de données'!$B237,"-")</f>
        <v>-</v>
      </c>
      <c r="F237" s="37" t="str">
        <f t="shared" si="13"/>
        <v/>
      </c>
      <c r="G237" s="37" t="str">
        <f>IF($J237="mouvement",_xlfn.XLOOKUP('Base de données'!$B237,$V:$V,$V:$V,0),"")</f>
        <v/>
      </c>
      <c r="H237" s="37" t="str">
        <f t="shared" si="14"/>
        <v/>
      </c>
      <c r="I237" s="37" t="str">
        <f>IF($J237="mouvement",_xlfn.XLOOKUP('Base de données'!$B237,$K:$K,$K:$K,0),"")</f>
        <v/>
      </c>
      <c r="J237" s="38" t="str">
        <f>IF(AND(Y237&lt;&gt;MAX(Y:Y),COUNTIF(K237:V237,'Base de données'!$B237)&gt;0),"mouvement","")</f>
        <v/>
      </c>
      <c r="K237" s="39" t="str">
        <f>IF(K$1&gt;$AE$1,"-",IFERROR(IF(DATEDIF('Base de données'!$A237,K$1,"d")&lt;&gt;0,"",'Base de données'!$B237),""))</f>
        <v>NILC6</v>
      </c>
      <c r="L237" s="39" t="str">
        <f>IF(L$1&gt;$AE$1,"-",IFERROR(IF(DATEDIF('Base de données'!$A237,L$1,"d")&lt;&gt;0,"",'Base de données'!$B237),""))</f>
        <v/>
      </c>
      <c r="M237" s="39" t="str">
        <f>IF(M$1&gt;$AE$1,"-",IFERROR(IF(DATEDIF('Base de données'!$A237,M$1,"d")&lt;&gt;0,"",'Base de données'!$B237),""))</f>
        <v/>
      </c>
      <c r="N237" s="39" t="str">
        <f>IF(N$1&gt;$AE$1,"-",IFERROR(IF(DATEDIF('Base de données'!$A237,N$1,"d")&lt;&gt;0,"",'Base de données'!$B237),""))</f>
        <v/>
      </c>
      <c r="O237" s="39" t="str">
        <f>IF(O$1&gt;$AE$1,"-",IFERROR(IF(DATEDIF('Base de données'!$A237,O$1,"d")&lt;&gt;0,"",'Base de données'!$B237),""))</f>
        <v/>
      </c>
      <c r="P237" s="39" t="str">
        <f>IF(P$1&gt;$AE$1,"-",IFERROR(IF(DATEDIF('Base de données'!$A237,P$1,"d")&lt;&gt;0,"",'Base de données'!$B237),""))</f>
        <v/>
      </c>
      <c r="Q237" s="39" t="str">
        <f>IF(Q$1&gt;$AE$1,"-",IFERROR(IF(DATEDIF('Base de données'!$A237,Q$1,"d")&lt;&gt;0,"",'Base de données'!$B237),""))</f>
        <v/>
      </c>
      <c r="R237" s="39" t="str">
        <f>IF(R$1&gt;$AE$1,"-",IFERROR(IF(DATEDIF('Base de données'!$A237,R$1,"d")&lt;&gt;0,"",'Base de données'!$B237),""))</f>
        <v/>
      </c>
      <c r="S237" s="39" t="str">
        <f>IF(S$1&gt;$AE$1,"-",IFERROR(IF(DATEDIF('Base de données'!$A237,S$1,"d")&lt;&gt;0,"",'Base de données'!$B237),""))</f>
        <v/>
      </c>
      <c r="T237" s="39" t="str">
        <f>IF(T$1&gt;$AE$1,"-",IFERROR(IF(DATEDIF('Base de données'!$A237,T$1,"d")&lt;&gt;0,"",'Base de données'!$B237),""))</f>
        <v/>
      </c>
      <c r="U237" s="39" t="str">
        <f>IF(U$1&gt;$AE$1,"-",IFERROR(IF(DATEDIF('Base de données'!$A237,U$1,"d")&lt;&gt;0,"",'Base de données'!$B237),""))</f>
        <v/>
      </c>
      <c r="V237" s="39" t="str">
        <f>IF(V$1&gt;$AE$1,"-",IFERROR(IF(DATEDIF('Base de données'!$A237,V$1,"d")&lt;&gt;0,"",'Base de données'!$B237),""))</f>
        <v/>
      </c>
      <c r="W237" s="34"/>
      <c r="X237" s="30" t="str">
        <f>'Base de données'!$C237&amp;" "&amp;'Base de données'!$D237</f>
        <v>Rousset Thierry</v>
      </c>
      <c r="Y237" s="31">
        <f>COUNTIF('Base de données'!$B:$B,'Base de données'!$B237)</f>
        <v>12</v>
      </c>
      <c r="AA237" s="87" cm="1">
        <f t="array" aca="1" ref="AA237" ca="1">INDIRECT("'Base de données'!A" &amp; ROW(Y237))</f>
        <v>45658</v>
      </c>
      <c r="AB237" s="51" t="str" cm="1">
        <f t="array" aca="1" ref="AB237" ca="1">INDIRECT("'Base de données'!B" &amp; ROW(Z237))</f>
        <v>NILC6</v>
      </c>
    </row>
    <row r="238" spans="1:28" x14ac:dyDescent="0.3">
      <c r="A238" s="41" t="str">
        <f ca="1">IF(IF(AND($B238&lt;&gt;"-",$B238=$E238),"Entrée et sortie","-")="Entrée et sortie",'Base de données'!$B238,"-")</f>
        <v>-</v>
      </c>
      <c r="B238" s="41" t="str">
        <f t="shared" ca="1" si="15"/>
        <v>-</v>
      </c>
      <c r="C238" s="41" t="str">
        <f t="shared" ca="1" si="16"/>
        <v>-</v>
      </c>
      <c r="D238" s="41" t="str">
        <f>IF($F238="sortie en cours d'année",'Base de données'!$B238,"-")</f>
        <v>-</v>
      </c>
      <c r="E238" s="41" t="str">
        <f>IF($H238="entrée en cours d'année",'Base de données'!$B238,"-")</f>
        <v>-</v>
      </c>
      <c r="F238" s="37" t="str">
        <f t="shared" si="13"/>
        <v/>
      </c>
      <c r="G238" s="37" t="str">
        <f>IF($J238="mouvement",_xlfn.XLOOKUP('Base de données'!$B238,$V:$V,$V:$V,0),"")</f>
        <v/>
      </c>
      <c r="H238" s="37" t="str">
        <f t="shared" si="14"/>
        <v/>
      </c>
      <c r="I238" s="37" t="str">
        <f>IF($J238="mouvement",_xlfn.XLOOKUP('Base de données'!$B238,$K:$K,$K:$K,0),"")</f>
        <v/>
      </c>
      <c r="J238" s="38" t="str">
        <f>IF(AND(Y238&lt;&gt;MAX(Y:Y),COUNTIF(K238:V238,'Base de données'!$B238)&gt;0),"mouvement","")</f>
        <v/>
      </c>
      <c r="K238" s="39" t="str">
        <f>IF(K$1&gt;$AE$1,"-",IFERROR(IF(DATEDIF('Base de données'!$A238,K$1,"d")&lt;&gt;0,"",'Base de données'!$B238),""))</f>
        <v>D3QV2</v>
      </c>
      <c r="L238" s="39" t="str">
        <f>IF(L$1&gt;$AE$1,"-",IFERROR(IF(DATEDIF('Base de données'!$A238,L$1,"d")&lt;&gt;0,"",'Base de données'!$B238),""))</f>
        <v/>
      </c>
      <c r="M238" s="39" t="str">
        <f>IF(M$1&gt;$AE$1,"-",IFERROR(IF(DATEDIF('Base de données'!$A238,M$1,"d")&lt;&gt;0,"",'Base de données'!$B238),""))</f>
        <v/>
      </c>
      <c r="N238" s="39" t="str">
        <f>IF(N$1&gt;$AE$1,"-",IFERROR(IF(DATEDIF('Base de données'!$A238,N$1,"d")&lt;&gt;0,"",'Base de données'!$B238),""))</f>
        <v/>
      </c>
      <c r="O238" s="39" t="str">
        <f>IF(O$1&gt;$AE$1,"-",IFERROR(IF(DATEDIF('Base de données'!$A238,O$1,"d")&lt;&gt;0,"",'Base de données'!$B238),""))</f>
        <v/>
      </c>
      <c r="P238" s="39" t="str">
        <f>IF(P$1&gt;$AE$1,"-",IFERROR(IF(DATEDIF('Base de données'!$A238,P$1,"d")&lt;&gt;0,"",'Base de données'!$B238),""))</f>
        <v/>
      </c>
      <c r="Q238" s="39" t="str">
        <f>IF(Q$1&gt;$AE$1,"-",IFERROR(IF(DATEDIF('Base de données'!$A238,Q$1,"d")&lt;&gt;0,"",'Base de données'!$B238),""))</f>
        <v/>
      </c>
      <c r="R238" s="39" t="str">
        <f>IF(R$1&gt;$AE$1,"-",IFERROR(IF(DATEDIF('Base de données'!$A238,R$1,"d")&lt;&gt;0,"",'Base de données'!$B238),""))</f>
        <v/>
      </c>
      <c r="S238" s="39" t="str">
        <f>IF(S$1&gt;$AE$1,"-",IFERROR(IF(DATEDIF('Base de données'!$A238,S$1,"d")&lt;&gt;0,"",'Base de données'!$B238),""))</f>
        <v/>
      </c>
      <c r="T238" s="39" t="str">
        <f>IF(T$1&gt;$AE$1,"-",IFERROR(IF(DATEDIF('Base de données'!$A238,T$1,"d")&lt;&gt;0,"",'Base de données'!$B238),""))</f>
        <v/>
      </c>
      <c r="U238" s="39" t="str">
        <f>IF(U$1&gt;$AE$1,"-",IFERROR(IF(DATEDIF('Base de données'!$A238,U$1,"d")&lt;&gt;0,"",'Base de données'!$B238),""))</f>
        <v/>
      </c>
      <c r="V238" s="39" t="str">
        <f>IF(V$1&gt;$AE$1,"-",IFERROR(IF(DATEDIF('Base de données'!$A238,V$1,"d")&lt;&gt;0,"",'Base de données'!$B238),""))</f>
        <v/>
      </c>
      <c r="W238" s="34"/>
      <c r="X238" s="30" t="str">
        <f>'Base de données'!$C238&amp;" "&amp;'Base de données'!$D238</f>
        <v>Torres Marguerite</v>
      </c>
      <c r="Y238" s="31">
        <f>COUNTIF('Base de données'!$B:$B,'Base de données'!$B238)</f>
        <v>12</v>
      </c>
      <c r="AA238" s="87" cm="1">
        <f t="array" aca="1" ref="AA238" ca="1">INDIRECT("'Base de données'!A" &amp; ROW(Y238))</f>
        <v>45658</v>
      </c>
      <c r="AB238" s="51" t="str" cm="1">
        <f t="array" aca="1" ref="AB238" ca="1">INDIRECT("'Base de données'!B" &amp; ROW(Z238))</f>
        <v>D3QV2</v>
      </c>
    </row>
    <row r="239" spans="1:28" x14ac:dyDescent="0.3">
      <c r="A239" s="41" t="str">
        <f ca="1">IF(IF(AND($B239&lt;&gt;"-",$B239=$E239),"Entrée et sortie","-")="Entrée et sortie",'Base de données'!$B239,"-")</f>
        <v>-</v>
      </c>
      <c r="B239" s="41" t="str">
        <f t="shared" ca="1" si="15"/>
        <v>-</v>
      </c>
      <c r="C239" s="41" t="str">
        <f t="shared" ca="1" si="16"/>
        <v>-</v>
      </c>
      <c r="D239" s="41" t="str">
        <f>IF($F239="sortie en cours d'année",'Base de données'!$B239,"-")</f>
        <v>-</v>
      </c>
      <c r="E239" s="41" t="str">
        <f>IF($H239="entrée en cours d'année",'Base de données'!$B239,"-")</f>
        <v>-</v>
      </c>
      <c r="F239" s="37" t="str">
        <f t="shared" si="13"/>
        <v/>
      </c>
      <c r="G239" s="37" t="str">
        <f>IF($J239="mouvement",_xlfn.XLOOKUP('Base de données'!$B239,$V:$V,$V:$V,0),"")</f>
        <v/>
      </c>
      <c r="H239" s="37" t="str">
        <f t="shared" si="14"/>
        <v/>
      </c>
      <c r="I239" s="37" t="str">
        <f>IF($J239="mouvement",_xlfn.XLOOKUP('Base de données'!$B239,$K:$K,$K:$K,0),"")</f>
        <v/>
      </c>
      <c r="J239" s="38" t="str">
        <f>IF(AND(Y239&lt;&gt;MAX(Y:Y),COUNTIF(K239:V239,'Base de données'!$B239)&gt;0),"mouvement","")</f>
        <v/>
      </c>
      <c r="K239" s="39" t="str">
        <f>IF(K$1&gt;$AE$1,"-",IFERROR(IF(DATEDIF('Base de données'!$A239,K$1,"d")&lt;&gt;0,"",'Base de données'!$B239),""))</f>
        <v>OL6O2</v>
      </c>
      <c r="L239" s="39" t="str">
        <f>IF(L$1&gt;$AE$1,"-",IFERROR(IF(DATEDIF('Base de données'!$A239,L$1,"d")&lt;&gt;0,"",'Base de données'!$B239),""))</f>
        <v/>
      </c>
      <c r="M239" s="39" t="str">
        <f>IF(M$1&gt;$AE$1,"-",IFERROR(IF(DATEDIF('Base de données'!$A239,M$1,"d")&lt;&gt;0,"",'Base de données'!$B239),""))</f>
        <v/>
      </c>
      <c r="N239" s="39" t="str">
        <f>IF(N$1&gt;$AE$1,"-",IFERROR(IF(DATEDIF('Base de données'!$A239,N$1,"d")&lt;&gt;0,"",'Base de données'!$B239),""))</f>
        <v/>
      </c>
      <c r="O239" s="39" t="str">
        <f>IF(O$1&gt;$AE$1,"-",IFERROR(IF(DATEDIF('Base de données'!$A239,O$1,"d")&lt;&gt;0,"",'Base de données'!$B239),""))</f>
        <v/>
      </c>
      <c r="P239" s="39" t="str">
        <f>IF(P$1&gt;$AE$1,"-",IFERROR(IF(DATEDIF('Base de données'!$A239,P$1,"d")&lt;&gt;0,"",'Base de données'!$B239),""))</f>
        <v/>
      </c>
      <c r="Q239" s="39" t="str">
        <f>IF(Q$1&gt;$AE$1,"-",IFERROR(IF(DATEDIF('Base de données'!$A239,Q$1,"d")&lt;&gt;0,"",'Base de données'!$B239),""))</f>
        <v/>
      </c>
      <c r="R239" s="39" t="str">
        <f>IF(R$1&gt;$AE$1,"-",IFERROR(IF(DATEDIF('Base de données'!$A239,R$1,"d")&lt;&gt;0,"",'Base de données'!$B239),""))</f>
        <v/>
      </c>
      <c r="S239" s="39" t="str">
        <f>IF(S$1&gt;$AE$1,"-",IFERROR(IF(DATEDIF('Base de données'!$A239,S$1,"d")&lt;&gt;0,"",'Base de données'!$B239),""))</f>
        <v/>
      </c>
      <c r="T239" s="39" t="str">
        <f>IF(T$1&gt;$AE$1,"-",IFERROR(IF(DATEDIF('Base de données'!$A239,T$1,"d")&lt;&gt;0,"",'Base de données'!$B239),""))</f>
        <v/>
      </c>
      <c r="U239" s="39" t="str">
        <f>IF(U$1&gt;$AE$1,"-",IFERROR(IF(DATEDIF('Base de données'!$A239,U$1,"d")&lt;&gt;0,"",'Base de données'!$B239),""))</f>
        <v/>
      </c>
      <c r="V239" s="39" t="str">
        <f>IF(V$1&gt;$AE$1,"-",IFERROR(IF(DATEDIF('Base de données'!$A239,V$1,"d")&lt;&gt;0,"",'Base de données'!$B239),""))</f>
        <v/>
      </c>
      <c r="W239" s="34"/>
      <c r="X239" s="30" t="str">
        <f>'Base de données'!$C239&amp;" "&amp;'Base de données'!$D239</f>
        <v>Traore Élise</v>
      </c>
      <c r="Y239" s="31">
        <f>COUNTIF('Base de données'!$B:$B,'Base de données'!$B239)</f>
        <v>12</v>
      </c>
      <c r="AA239" s="87" cm="1">
        <f t="array" aca="1" ref="AA239" ca="1">INDIRECT("'Base de données'!A" &amp; ROW(Y239))</f>
        <v>45658</v>
      </c>
      <c r="AB239" s="51" t="str" cm="1">
        <f t="array" aca="1" ref="AB239" ca="1">INDIRECT("'Base de données'!B" &amp; ROW(Z239))</f>
        <v>OL6O2</v>
      </c>
    </row>
    <row r="240" spans="1:28" x14ac:dyDescent="0.3">
      <c r="A240" s="41" t="str">
        <f ca="1">IF(IF(AND($B240&lt;&gt;"-",$B240=$E240),"Entrée et sortie","-")="Entrée et sortie",'Base de données'!$B240,"-")</f>
        <v>-</v>
      </c>
      <c r="B240" s="41" t="str">
        <f t="shared" ca="1" si="15"/>
        <v>-</v>
      </c>
      <c r="C240" s="41" t="str">
        <f t="shared" ca="1" si="16"/>
        <v>-</v>
      </c>
      <c r="D240" s="41" t="str">
        <f>IF($F240="sortie en cours d'année",'Base de données'!$B240,"-")</f>
        <v>-</v>
      </c>
      <c r="E240" s="41" t="str">
        <f>IF($H240="entrée en cours d'année",'Base de données'!$B240,"-")</f>
        <v>-</v>
      </c>
      <c r="F240" s="37" t="str">
        <f t="shared" si="13"/>
        <v/>
      </c>
      <c r="G240" s="37" t="str">
        <f>IF($J240="mouvement",_xlfn.XLOOKUP('Base de données'!$B240,$V:$V,$V:$V,0),"")</f>
        <v/>
      </c>
      <c r="H240" s="37" t="str">
        <f t="shared" si="14"/>
        <v/>
      </c>
      <c r="I240" s="37" t="str">
        <f>IF($J240="mouvement",_xlfn.XLOOKUP('Base de données'!$B240,$K:$K,$K:$K,0),"")</f>
        <v/>
      </c>
      <c r="J240" s="38" t="str">
        <f>IF(AND(Y240&lt;&gt;MAX(Y:Y),COUNTIF(K240:V240,'Base de données'!$B240)&gt;0),"mouvement","")</f>
        <v/>
      </c>
      <c r="K240" s="39" t="str">
        <f>IF(K$1&gt;$AE$1,"-",IFERROR(IF(DATEDIF('Base de données'!$A240,K$1,"d")&lt;&gt;0,"",'Base de données'!$B240),""))</f>
        <v>GERYB</v>
      </c>
      <c r="L240" s="39" t="str">
        <f>IF(L$1&gt;$AE$1,"-",IFERROR(IF(DATEDIF('Base de données'!$A240,L$1,"d")&lt;&gt;0,"",'Base de données'!$B240),""))</f>
        <v/>
      </c>
      <c r="M240" s="39" t="str">
        <f>IF(M$1&gt;$AE$1,"-",IFERROR(IF(DATEDIF('Base de données'!$A240,M$1,"d")&lt;&gt;0,"",'Base de données'!$B240),""))</f>
        <v/>
      </c>
      <c r="N240" s="39" t="str">
        <f>IF(N$1&gt;$AE$1,"-",IFERROR(IF(DATEDIF('Base de données'!$A240,N$1,"d")&lt;&gt;0,"",'Base de données'!$B240),""))</f>
        <v/>
      </c>
      <c r="O240" s="39" t="str">
        <f>IF(O$1&gt;$AE$1,"-",IFERROR(IF(DATEDIF('Base de données'!$A240,O$1,"d")&lt;&gt;0,"",'Base de données'!$B240),""))</f>
        <v/>
      </c>
      <c r="P240" s="39" t="str">
        <f>IF(P$1&gt;$AE$1,"-",IFERROR(IF(DATEDIF('Base de données'!$A240,P$1,"d")&lt;&gt;0,"",'Base de données'!$B240),""))</f>
        <v/>
      </c>
      <c r="Q240" s="39" t="str">
        <f>IF(Q$1&gt;$AE$1,"-",IFERROR(IF(DATEDIF('Base de données'!$A240,Q$1,"d")&lt;&gt;0,"",'Base de données'!$B240),""))</f>
        <v/>
      </c>
      <c r="R240" s="39" t="str">
        <f>IF(R$1&gt;$AE$1,"-",IFERROR(IF(DATEDIF('Base de données'!$A240,R$1,"d")&lt;&gt;0,"",'Base de données'!$B240),""))</f>
        <v/>
      </c>
      <c r="S240" s="39" t="str">
        <f>IF(S$1&gt;$AE$1,"-",IFERROR(IF(DATEDIF('Base de données'!$A240,S$1,"d")&lt;&gt;0,"",'Base de données'!$B240),""))</f>
        <v/>
      </c>
      <c r="T240" s="39" t="str">
        <f>IF(T$1&gt;$AE$1,"-",IFERROR(IF(DATEDIF('Base de données'!$A240,T$1,"d")&lt;&gt;0,"",'Base de données'!$B240),""))</f>
        <v/>
      </c>
      <c r="U240" s="39" t="str">
        <f>IF(U$1&gt;$AE$1,"-",IFERROR(IF(DATEDIF('Base de données'!$A240,U$1,"d")&lt;&gt;0,"",'Base de données'!$B240),""))</f>
        <v/>
      </c>
      <c r="V240" s="39" t="str">
        <f>IF(V$1&gt;$AE$1,"-",IFERROR(IF(DATEDIF('Base de données'!$A240,V$1,"d")&lt;&gt;0,"",'Base de données'!$B240),""))</f>
        <v/>
      </c>
      <c r="W240" s="34"/>
      <c r="X240" s="30" t="str">
        <f>'Base de données'!$C240&amp;" "&amp;'Base de données'!$D240</f>
        <v>Marie Édouard</v>
      </c>
      <c r="Y240" s="31">
        <f>COUNTIF('Base de données'!$B:$B,'Base de données'!$B240)</f>
        <v>12</v>
      </c>
      <c r="AA240" s="87" cm="1">
        <f t="array" aca="1" ref="AA240" ca="1">INDIRECT("'Base de données'!A" &amp; ROW(Y240))</f>
        <v>45658</v>
      </c>
      <c r="AB240" s="51" t="str" cm="1">
        <f t="array" aca="1" ref="AB240" ca="1">INDIRECT("'Base de données'!B" &amp; ROW(Z240))</f>
        <v>GERYB</v>
      </c>
    </row>
    <row r="241" spans="1:28" x14ac:dyDescent="0.3">
      <c r="A241" s="41" t="str">
        <f ca="1">IF(IF(AND($B241&lt;&gt;"-",$B241=$E241),"Entrée et sortie","-")="Entrée et sortie",'Base de données'!$B241,"-")</f>
        <v>-</v>
      </c>
      <c r="B241" s="41" t="str">
        <f t="shared" ca="1" si="15"/>
        <v>-</v>
      </c>
      <c r="C241" s="41" t="str">
        <f t="shared" ca="1" si="16"/>
        <v>-</v>
      </c>
      <c r="D241" s="41" t="str">
        <f>IF($F241="sortie en cours d'année",'Base de données'!$B241,"-")</f>
        <v>-</v>
      </c>
      <c r="E241" s="41" t="str">
        <f>IF($H241="entrée en cours d'année",'Base de données'!$B241,"-")</f>
        <v>-</v>
      </c>
      <c r="F241" s="37" t="str">
        <f t="shared" si="13"/>
        <v/>
      </c>
      <c r="G241" s="37" t="str">
        <f>IF($J241="mouvement",_xlfn.XLOOKUP('Base de données'!$B241,$V:$V,$V:$V,0),"")</f>
        <v/>
      </c>
      <c r="H241" s="37" t="str">
        <f t="shared" si="14"/>
        <v/>
      </c>
      <c r="I241" s="37" t="str">
        <f>IF($J241="mouvement",_xlfn.XLOOKUP('Base de données'!$B241,$K:$K,$K:$K,0),"")</f>
        <v/>
      </c>
      <c r="J241" s="38" t="str">
        <f>IF(AND(Y241&lt;&gt;MAX(Y:Y),COUNTIF(K241:V241,'Base de données'!$B241)&gt;0),"mouvement","")</f>
        <v/>
      </c>
      <c r="K241" s="39" t="str">
        <f>IF(K$1&gt;$AE$1,"-",IFERROR(IF(DATEDIF('Base de données'!$A241,K$1,"d")&lt;&gt;0,"",'Base de données'!$B241),""))</f>
        <v>PL2KE</v>
      </c>
      <c r="L241" s="39" t="str">
        <f>IF(L$1&gt;$AE$1,"-",IFERROR(IF(DATEDIF('Base de données'!$A241,L$1,"d")&lt;&gt;0,"",'Base de données'!$B241),""))</f>
        <v/>
      </c>
      <c r="M241" s="39" t="str">
        <f>IF(M$1&gt;$AE$1,"-",IFERROR(IF(DATEDIF('Base de données'!$A241,M$1,"d")&lt;&gt;0,"",'Base de données'!$B241),""))</f>
        <v/>
      </c>
      <c r="N241" s="39" t="str">
        <f>IF(N$1&gt;$AE$1,"-",IFERROR(IF(DATEDIF('Base de données'!$A241,N$1,"d")&lt;&gt;0,"",'Base de données'!$B241),""))</f>
        <v/>
      </c>
      <c r="O241" s="39" t="str">
        <f>IF(O$1&gt;$AE$1,"-",IFERROR(IF(DATEDIF('Base de données'!$A241,O$1,"d")&lt;&gt;0,"",'Base de données'!$B241),""))</f>
        <v/>
      </c>
      <c r="P241" s="39" t="str">
        <f>IF(P$1&gt;$AE$1,"-",IFERROR(IF(DATEDIF('Base de données'!$A241,P$1,"d")&lt;&gt;0,"",'Base de données'!$B241),""))</f>
        <v/>
      </c>
      <c r="Q241" s="39" t="str">
        <f>IF(Q$1&gt;$AE$1,"-",IFERROR(IF(DATEDIF('Base de données'!$A241,Q$1,"d")&lt;&gt;0,"",'Base de données'!$B241),""))</f>
        <v/>
      </c>
      <c r="R241" s="39" t="str">
        <f>IF(R$1&gt;$AE$1,"-",IFERROR(IF(DATEDIF('Base de données'!$A241,R$1,"d")&lt;&gt;0,"",'Base de données'!$B241),""))</f>
        <v/>
      </c>
      <c r="S241" s="39" t="str">
        <f>IF(S$1&gt;$AE$1,"-",IFERROR(IF(DATEDIF('Base de données'!$A241,S$1,"d")&lt;&gt;0,"",'Base de données'!$B241),""))</f>
        <v/>
      </c>
      <c r="T241" s="39" t="str">
        <f>IF(T$1&gt;$AE$1,"-",IFERROR(IF(DATEDIF('Base de données'!$A241,T$1,"d")&lt;&gt;0,"",'Base de données'!$B241),""))</f>
        <v/>
      </c>
      <c r="U241" s="39" t="str">
        <f>IF(U$1&gt;$AE$1,"-",IFERROR(IF(DATEDIF('Base de données'!$A241,U$1,"d")&lt;&gt;0,"",'Base de données'!$B241),""))</f>
        <v/>
      </c>
      <c r="V241" s="39" t="str">
        <f>IF(V$1&gt;$AE$1,"-",IFERROR(IF(DATEDIF('Base de données'!$A241,V$1,"d")&lt;&gt;0,"",'Base de données'!$B241),""))</f>
        <v/>
      </c>
      <c r="W241" s="34"/>
      <c r="X241" s="30" t="str">
        <f>'Base de données'!$C241&amp;" "&amp;'Base de données'!$D241</f>
        <v>Duval Alain</v>
      </c>
      <c r="Y241" s="31">
        <f>COUNTIF('Base de données'!$B:$B,'Base de données'!$B241)</f>
        <v>12</v>
      </c>
      <c r="AA241" s="87" cm="1">
        <f t="array" aca="1" ref="AA241" ca="1">INDIRECT("'Base de données'!A" &amp; ROW(Y241))</f>
        <v>45658</v>
      </c>
      <c r="AB241" s="51" t="str" cm="1">
        <f t="array" aca="1" ref="AB241" ca="1">INDIRECT("'Base de données'!B" &amp; ROW(Z241))</f>
        <v>PL2KE</v>
      </c>
    </row>
    <row r="242" spans="1:28" x14ac:dyDescent="0.3">
      <c r="A242" s="41" t="str">
        <f ca="1">IF(IF(AND($B242&lt;&gt;"-",$B242=$E242),"Entrée et sortie","-")="Entrée et sortie",'Base de données'!$B242,"-")</f>
        <v>-</v>
      </c>
      <c r="B242" s="41" t="str">
        <f t="shared" ca="1" si="15"/>
        <v>P6EK9</v>
      </c>
      <c r="C242" s="41" t="str">
        <f t="shared" ca="1" si="16"/>
        <v>P6EK9</v>
      </c>
      <c r="D242" s="41" t="str">
        <f>IF($F242="sortie en cours d'année",'Base de données'!$B242,"-")</f>
        <v>P6EK9</v>
      </c>
      <c r="E242" s="41" t="str">
        <f>IF($H242="entrée en cours d'année",'Base de données'!$B242,"-")</f>
        <v>-</v>
      </c>
      <c r="F242" s="37" t="str">
        <f t="shared" si="13"/>
        <v>sortie en cours d'année</v>
      </c>
      <c r="G242" s="37">
        <f>IF($J242="mouvement",_xlfn.XLOOKUP('Base de données'!$B242,$V:$V,$V:$V,0),"")</f>
        <v>0</v>
      </c>
      <c r="H242" s="37" t="str">
        <f t="shared" si="14"/>
        <v/>
      </c>
      <c r="I242" s="37" t="str">
        <f>IF($J242="mouvement",_xlfn.XLOOKUP('Base de données'!$B242,$K:$K,$K:$K,0),"")</f>
        <v>P6EK9</v>
      </c>
      <c r="J242" s="38" t="str">
        <f>IF(AND(Y242&lt;&gt;MAX(Y:Y),COUNTIF(K242:V242,'Base de données'!$B242)&gt;0),"mouvement","")</f>
        <v>mouvement</v>
      </c>
      <c r="K242" s="39" t="str">
        <f>IF(K$1&gt;$AE$1,"-",IFERROR(IF(DATEDIF('Base de données'!$A242,K$1,"d")&lt;&gt;0,"",'Base de données'!$B242),""))</f>
        <v>P6EK9</v>
      </c>
      <c r="L242" s="39" t="str">
        <f>IF(L$1&gt;$AE$1,"-",IFERROR(IF(DATEDIF('Base de données'!$A242,L$1,"d")&lt;&gt;0,"",'Base de données'!$B242),""))</f>
        <v/>
      </c>
      <c r="M242" s="39" t="str">
        <f>IF(M$1&gt;$AE$1,"-",IFERROR(IF(DATEDIF('Base de données'!$A242,M$1,"d")&lt;&gt;0,"",'Base de données'!$B242),""))</f>
        <v/>
      </c>
      <c r="N242" s="39" t="str">
        <f>IF(N$1&gt;$AE$1,"-",IFERROR(IF(DATEDIF('Base de données'!$A242,N$1,"d")&lt;&gt;0,"",'Base de données'!$B242),""))</f>
        <v/>
      </c>
      <c r="O242" s="39" t="str">
        <f>IF(O$1&gt;$AE$1,"-",IFERROR(IF(DATEDIF('Base de données'!$A242,O$1,"d")&lt;&gt;0,"",'Base de données'!$B242),""))</f>
        <v/>
      </c>
      <c r="P242" s="39" t="str">
        <f>IF(P$1&gt;$AE$1,"-",IFERROR(IF(DATEDIF('Base de données'!$A242,P$1,"d")&lt;&gt;0,"",'Base de données'!$B242),""))</f>
        <v/>
      </c>
      <c r="Q242" s="39" t="str">
        <f>IF(Q$1&gt;$AE$1,"-",IFERROR(IF(DATEDIF('Base de données'!$A242,Q$1,"d")&lt;&gt;0,"",'Base de données'!$B242),""))</f>
        <v/>
      </c>
      <c r="R242" s="39" t="str">
        <f>IF(R$1&gt;$AE$1,"-",IFERROR(IF(DATEDIF('Base de données'!$A242,R$1,"d")&lt;&gt;0,"",'Base de données'!$B242),""))</f>
        <v/>
      </c>
      <c r="S242" s="39" t="str">
        <f>IF(S$1&gt;$AE$1,"-",IFERROR(IF(DATEDIF('Base de données'!$A242,S$1,"d")&lt;&gt;0,"",'Base de données'!$B242),""))</f>
        <v/>
      </c>
      <c r="T242" s="39" t="str">
        <f>IF(T$1&gt;$AE$1,"-",IFERROR(IF(DATEDIF('Base de données'!$A242,T$1,"d")&lt;&gt;0,"",'Base de données'!$B242),""))</f>
        <v/>
      </c>
      <c r="U242" s="39" t="str">
        <f>IF(U$1&gt;$AE$1,"-",IFERROR(IF(DATEDIF('Base de données'!$A242,U$1,"d")&lt;&gt;0,"",'Base de données'!$B242),""))</f>
        <v/>
      </c>
      <c r="V242" s="39" t="str">
        <f>IF(V$1&gt;$AE$1,"-",IFERROR(IF(DATEDIF('Base de données'!$A242,V$1,"d")&lt;&gt;0,"",'Base de données'!$B242),""))</f>
        <v/>
      </c>
      <c r="W242" s="34"/>
      <c r="X242" s="30" t="str">
        <f>'Base de données'!$C242&amp;" "&amp;'Base de données'!$D242</f>
        <v>Bazin Mathilde</v>
      </c>
      <c r="Y242" s="31">
        <f>COUNTIF('Base de données'!$B:$B,'Base de données'!$B242)</f>
        <v>7</v>
      </c>
      <c r="AA242" s="87" cm="1">
        <f t="array" aca="1" ref="AA242" ca="1">INDIRECT("'Base de données'!A" &amp; ROW(Y242))</f>
        <v>45658</v>
      </c>
      <c r="AB242" s="51" t="str" cm="1">
        <f t="array" aca="1" ref="AB242" ca="1">INDIRECT("'Base de données'!B" &amp; ROW(Z242))</f>
        <v>P6EK9</v>
      </c>
    </row>
    <row r="243" spans="1:28" x14ac:dyDescent="0.3">
      <c r="A243" s="41" t="str">
        <f ca="1">IF(IF(AND($B243&lt;&gt;"-",$B243=$E243),"Entrée et sortie","-")="Entrée et sortie",'Base de données'!$B243,"-")</f>
        <v>-</v>
      </c>
      <c r="B243" s="41" t="str">
        <f t="shared" ca="1" si="15"/>
        <v>-</v>
      </c>
      <c r="C243" s="41" t="str">
        <f t="shared" ca="1" si="16"/>
        <v>-</v>
      </c>
      <c r="D243" s="41" t="str">
        <f>IF($F243="sortie en cours d'année",'Base de données'!$B243,"-")</f>
        <v>-</v>
      </c>
      <c r="E243" s="41" t="str">
        <f>IF($H243="entrée en cours d'année",'Base de données'!$B243,"-")</f>
        <v>-</v>
      </c>
      <c r="F243" s="37" t="str">
        <f t="shared" si="13"/>
        <v/>
      </c>
      <c r="G243" s="37" t="str">
        <f>IF($J243="mouvement",_xlfn.XLOOKUP('Base de données'!$B243,$V:$V,$V:$V,0),"")</f>
        <v/>
      </c>
      <c r="H243" s="37" t="str">
        <f t="shared" si="14"/>
        <v/>
      </c>
      <c r="I243" s="37" t="str">
        <f>IF($J243="mouvement",_xlfn.XLOOKUP('Base de données'!$B243,$K:$K,$K:$K,0),"")</f>
        <v/>
      </c>
      <c r="J243" s="38" t="str">
        <f>IF(AND(Y243&lt;&gt;MAX(Y:Y),COUNTIF(K243:V243,'Base de données'!$B243)&gt;0),"mouvement","")</f>
        <v/>
      </c>
      <c r="K243" s="39" t="str">
        <f>IF(K$1&gt;$AE$1,"-",IFERROR(IF(DATEDIF('Base de données'!$A243,K$1,"d")&lt;&gt;0,"",'Base de données'!$B243),""))</f>
        <v>TQ7A6</v>
      </c>
      <c r="L243" s="39" t="str">
        <f>IF(L$1&gt;$AE$1,"-",IFERROR(IF(DATEDIF('Base de données'!$A243,L$1,"d")&lt;&gt;0,"",'Base de données'!$B243),""))</f>
        <v/>
      </c>
      <c r="M243" s="39" t="str">
        <f>IF(M$1&gt;$AE$1,"-",IFERROR(IF(DATEDIF('Base de données'!$A243,M$1,"d")&lt;&gt;0,"",'Base de données'!$B243),""))</f>
        <v/>
      </c>
      <c r="N243" s="39" t="str">
        <f>IF(N$1&gt;$AE$1,"-",IFERROR(IF(DATEDIF('Base de données'!$A243,N$1,"d")&lt;&gt;0,"",'Base de données'!$B243),""))</f>
        <v/>
      </c>
      <c r="O243" s="39" t="str">
        <f>IF(O$1&gt;$AE$1,"-",IFERROR(IF(DATEDIF('Base de données'!$A243,O$1,"d")&lt;&gt;0,"",'Base de données'!$B243),""))</f>
        <v/>
      </c>
      <c r="P243" s="39" t="str">
        <f>IF(P$1&gt;$AE$1,"-",IFERROR(IF(DATEDIF('Base de données'!$A243,P$1,"d")&lt;&gt;0,"",'Base de données'!$B243),""))</f>
        <v/>
      </c>
      <c r="Q243" s="39" t="str">
        <f>IF(Q$1&gt;$AE$1,"-",IFERROR(IF(DATEDIF('Base de données'!$A243,Q$1,"d")&lt;&gt;0,"",'Base de données'!$B243),""))</f>
        <v/>
      </c>
      <c r="R243" s="39" t="str">
        <f>IF(R$1&gt;$AE$1,"-",IFERROR(IF(DATEDIF('Base de données'!$A243,R$1,"d")&lt;&gt;0,"",'Base de données'!$B243),""))</f>
        <v/>
      </c>
      <c r="S243" s="39" t="str">
        <f>IF(S$1&gt;$AE$1,"-",IFERROR(IF(DATEDIF('Base de données'!$A243,S$1,"d")&lt;&gt;0,"",'Base de données'!$B243),""))</f>
        <v/>
      </c>
      <c r="T243" s="39" t="str">
        <f>IF(T$1&gt;$AE$1,"-",IFERROR(IF(DATEDIF('Base de données'!$A243,T$1,"d")&lt;&gt;0,"",'Base de données'!$B243),""))</f>
        <v/>
      </c>
      <c r="U243" s="39" t="str">
        <f>IF(U$1&gt;$AE$1,"-",IFERROR(IF(DATEDIF('Base de données'!$A243,U$1,"d")&lt;&gt;0,"",'Base de données'!$B243),""))</f>
        <v/>
      </c>
      <c r="V243" s="39" t="str">
        <f>IF(V$1&gt;$AE$1,"-",IFERROR(IF(DATEDIF('Base de données'!$A243,V$1,"d")&lt;&gt;0,"",'Base de données'!$B243),""))</f>
        <v/>
      </c>
      <c r="W243" s="34"/>
      <c r="X243" s="30" t="str">
        <f>'Base de données'!$C243&amp;" "&amp;'Base de données'!$D243</f>
        <v>Vincent Marcelle</v>
      </c>
      <c r="Y243" s="31">
        <f>COUNTIF('Base de données'!$B:$B,'Base de données'!$B243)</f>
        <v>12</v>
      </c>
      <c r="AA243" s="87" cm="1">
        <f t="array" aca="1" ref="AA243" ca="1">INDIRECT("'Base de données'!A" &amp; ROW(Y243))</f>
        <v>45658</v>
      </c>
      <c r="AB243" s="51" t="str" cm="1">
        <f t="array" aca="1" ref="AB243" ca="1">INDIRECT("'Base de données'!B" &amp; ROW(Z243))</f>
        <v>TQ7A6</v>
      </c>
    </row>
    <row r="244" spans="1:28" x14ac:dyDescent="0.3">
      <c r="A244" s="41" t="str">
        <f ca="1">IF(IF(AND($B244&lt;&gt;"-",$B244=$E244),"Entrée et sortie","-")="Entrée et sortie",'Base de données'!$B244,"-")</f>
        <v>-</v>
      </c>
      <c r="B244" s="41" t="str">
        <f t="shared" ca="1" si="15"/>
        <v>-</v>
      </c>
      <c r="C244" s="41" t="str">
        <f t="shared" ca="1" si="16"/>
        <v>-</v>
      </c>
      <c r="D244" s="41" t="str">
        <f>IF($F244="sortie en cours d'année",'Base de données'!$B244,"-")</f>
        <v>-</v>
      </c>
      <c r="E244" s="41" t="str">
        <f>IF($H244="entrée en cours d'année",'Base de données'!$B244,"-")</f>
        <v>-</v>
      </c>
      <c r="F244" s="37" t="str">
        <f t="shared" si="13"/>
        <v/>
      </c>
      <c r="G244" s="37" t="str">
        <f>IF($J244="mouvement",_xlfn.XLOOKUP('Base de données'!$B244,$V:$V,$V:$V,0),"")</f>
        <v/>
      </c>
      <c r="H244" s="37" t="str">
        <f t="shared" si="14"/>
        <v/>
      </c>
      <c r="I244" s="37" t="str">
        <f>IF($J244="mouvement",_xlfn.XLOOKUP('Base de données'!$B244,$K:$K,$K:$K,0),"")</f>
        <v/>
      </c>
      <c r="J244" s="38" t="str">
        <f>IF(AND(Y244&lt;&gt;MAX(Y:Y),COUNTIF(K244:V244,'Base de données'!$B244)&gt;0),"mouvement","")</f>
        <v/>
      </c>
      <c r="K244" s="39" t="str">
        <f>IF(K$1&gt;$AE$1,"-",IFERROR(IF(DATEDIF('Base de données'!$A244,K$1,"d")&lt;&gt;0,"",'Base de données'!$B244),""))</f>
        <v>X23GT</v>
      </c>
      <c r="L244" s="39" t="str">
        <f>IF(L$1&gt;$AE$1,"-",IFERROR(IF(DATEDIF('Base de données'!$A244,L$1,"d")&lt;&gt;0,"",'Base de données'!$B244),""))</f>
        <v/>
      </c>
      <c r="M244" s="39" t="str">
        <f>IF(M$1&gt;$AE$1,"-",IFERROR(IF(DATEDIF('Base de données'!$A244,M$1,"d")&lt;&gt;0,"",'Base de données'!$B244),""))</f>
        <v/>
      </c>
      <c r="N244" s="39" t="str">
        <f>IF(N$1&gt;$AE$1,"-",IFERROR(IF(DATEDIF('Base de données'!$A244,N$1,"d")&lt;&gt;0,"",'Base de données'!$B244),""))</f>
        <v/>
      </c>
      <c r="O244" s="39" t="str">
        <f>IF(O$1&gt;$AE$1,"-",IFERROR(IF(DATEDIF('Base de données'!$A244,O$1,"d")&lt;&gt;0,"",'Base de données'!$B244),""))</f>
        <v/>
      </c>
      <c r="P244" s="39" t="str">
        <f>IF(P$1&gt;$AE$1,"-",IFERROR(IF(DATEDIF('Base de données'!$A244,P$1,"d")&lt;&gt;0,"",'Base de données'!$B244),""))</f>
        <v/>
      </c>
      <c r="Q244" s="39" t="str">
        <f>IF(Q$1&gt;$AE$1,"-",IFERROR(IF(DATEDIF('Base de données'!$A244,Q$1,"d")&lt;&gt;0,"",'Base de données'!$B244),""))</f>
        <v/>
      </c>
      <c r="R244" s="39" t="str">
        <f>IF(R$1&gt;$AE$1,"-",IFERROR(IF(DATEDIF('Base de données'!$A244,R$1,"d")&lt;&gt;0,"",'Base de données'!$B244),""))</f>
        <v/>
      </c>
      <c r="S244" s="39" t="str">
        <f>IF(S$1&gt;$AE$1,"-",IFERROR(IF(DATEDIF('Base de données'!$A244,S$1,"d")&lt;&gt;0,"",'Base de données'!$B244),""))</f>
        <v/>
      </c>
      <c r="T244" s="39" t="str">
        <f>IF(T$1&gt;$AE$1,"-",IFERROR(IF(DATEDIF('Base de données'!$A244,T$1,"d")&lt;&gt;0,"",'Base de données'!$B244),""))</f>
        <v/>
      </c>
      <c r="U244" s="39" t="str">
        <f>IF(U$1&gt;$AE$1,"-",IFERROR(IF(DATEDIF('Base de données'!$A244,U$1,"d")&lt;&gt;0,"",'Base de données'!$B244),""))</f>
        <v/>
      </c>
      <c r="V244" s="39" t="str">
        <f>IF(V$1&gt;$AE$1,"-",IFERROR(IF(DATEDIF('Base de données'!$A244,V$1,"d")&lt;&gt;0,"",'Base de données'!$B244),""))</f>
        <v/>
      </c>
      <c r="W244" s="34"/>
      <c r="X244" s="30" t="str">
        <f>'Base de données'!$C244&amp;" "&amp;'Base de données'!$D244</f>
        <v>Lacroix Clémence</v>
      </c>
      <c r="Y244" s="31">
        <f>COUNTIF('Base de données'!$B:$B,'Base de données'!$B244)</f>
        <v>12</v>
      </c>
      <c r="AA244" s="87" cm="1">
        <f t="array" aca="1" ref="AA244" ca="1">INDIRECT("'Base de données'!A" &amp; ROW(Y244))</f>
        <v>45658</v>
      </c>
      <c r="AB244" s="51" t="str" cm="1">
        <f t="array" aca="1" ref="AB244" ca="1">INDIRECT("'Base de données'!B" &amp; ROW(Z244))</f>
        <v>X23GT</v>
      </c>
    </row>
    <row r="245" spans="1:28" x14ac:dyDescent="0.3">
      <c r="A245" s="41" t="str">
        <f ca="1">IF(IF(AND($B245&lt;&gt;"-",$B245=$E245),"Entrée et sortie","-")="Entrée et sortie",'Base de données'!$B245,"-")</f>
        <v>-</v>
      </c>
      <c r="B245" s="41" t="str">
        <f t="shared" ca="1" si="15"/>
        <v>-</v>
      </c>
      <c r="C245" s="41" t="str">
        <f t="shared" ca="1" si="16"/>
        <v>-</v>
      </c>
      <c r="D245" s="41" t="str">
        <f>IF($F245="sortie en cours d'année",'Base de données'!$B245,"-")</f>
        <v>-</v>
      </c>
      <c r="E245" s="41" t="str">
        <f>IF($H245="entrée en cours d'année",'Base de données'!$B245,"-")</f>
        <v>-</v>
      </c>
      <c r="F245" s="37" t="str">
        <f t="shared" si="13"/>
        <v/>
      </c>
      <c r="G245" s="37" t="str">
        <f>IF($J245="mouvement",_xlfn.XLOOKUP('Base de données'!$B245,$V:$V,$V:$V,0),"")</f>
        <v/>
      </c>
      <c r="H245" s="37" t="str">
        <f t="shared" si="14"/>
        <v/>
      </c>
      <c r="I245" s="37" t="str">
        <f>IF($J245="mouvement",_xlfn.XLOOKUP('Base de données'!$B245,$K:$K,$K:$K,0),"")</f>
        <v/>
      </c>
      <c r="J245" s="38" t="str">
        <f>IF(AND(Y245&lt;&gt;MAX(Y:Y),COUNTIF(K245:V245,'Base de données'!$B245)&gt;0),"mouvement","")</f>
        <v/>
      </c>
      <c r="K245" s="39" t="str">
        <f>IF(K$1&gt;$AE$1,"-",IFERROR(IF(DATEDIF('Base de données'!$A245,K$1,"d")&lt;&gt;0,"",'Base de données'!$B245),""))</f>
        <v>WQ3DT</v>
      </c>
      <c r="L245" s="39" t="str">
        <f>IF(L$1&gt;$AE$1,"-",IFERROR(IF(DATEDIF('Base de données'!$A245,L$1,"d")&lt;&gt;0,"",'Base de données'!$B245),""))</f>
        <v/>
      </c>
      <c r="M245" s="39" t="str">
        <f>IF(M$1&gt;$AE$1,"-",IFERROR(IF(DATEDIF('Base de données'!$A245,M$1,"d")&lt;&gt;0,"",'Base de données'!$B245),""))</f>
        <v/>
      </c>
      <c r="N245" s="39" t="str">
        <f>IF(N$1&gt;$AE$1,"-",IFERROR(IF(DATEDIF('Base de données'!$A245,N$1,"d")&lt;&gt;0,"",'Base de données'!$B245),""))</f>
        <v/>
      </c>
      <c r="O245" s="39" t="str">
        <f>IF(O$1&gt;$AE$1,"-",IFERROR(IF(DATEDIF('Base de données'!$A245,O$1,"d")&lt;&gt;0,"",'Base de données'!$B245),""))</f>
        <v/>
      </c>
      <c r="P245" s="39" t="str">
        <f>IF(P$1&gt;$AE$1,"-",IFERROR(IF(DATEDIF('Base de données'!$A245,P$1,"d")&lt;&gt;0,"",'Base de données'!$B245),""))</f>
        <v/>
      </c>
      <c r="Q245" s="39" t="str">
        <f>IF(Q$1&gt;$AE$1,"-",IFERROR(IF(DATEDIF('Base de données'!$A245,Q$1,"d")&lt;&gt;0,"",'Base de données'!$B245),""))</f>
        <v/>
      </c>
      <c r="R245" s="39" t="str">
        <f>IF(R$1&gt;$AE$1,"-",IFERROR(IF(DATEDIF('Base de données'!$A245,R$1,"d")&lt;&gt;0,"",'Base de données'!$B245),""))</f>
        <v/>
      </c>
      <c r="S245" s="39" t="str">
        <f>IF(S$1&gt;$AE$1,"-",IFERROR(IF(DATEDIF('Base de données'!$A245,S$1,"d")&lt;&gt;0,"",'Base de données'!$B245),""))</f>
        <v/>
      </c>
      <c r="T245" s="39" t="str">
        <f>IF(T$1&gt;$AE$1,"-",IFERROR(IF(DATEDIF('Base de données'!$A245,T$1,"d")&lt;&gt;0,"",'Base de données'!$B245),""))</f>
        <v/>
      </c>
      <c r="U245" s="39" t="str">
        <f>IF(U$1&gt;$AE$1,"-",IFERROR(IF(DATEDIF('Base de données'!$A245,U$1,"d")&lt;&gt;0,"",'Base de données'!$B245),""))</f>
        <v/>
      </c>
      <c r="V245" s="39" t="str">
        <f>IF(V$1&gt;$AE$1,"-",IFERROR(IF(DATEDIF('Base de données'!$A245,V$1,"d")&lt;&gt;0,"",'Base de données'!$B245),""))</f>
        <v/>
      </c>
      <c r="W245" s="34"/>
      <c r="X245" s="30" t="str">
        <f>'Base de données'!$C245&amp;" "&amp;'Base de données'!$D245</f>
        <v>Bertrand Océane</v>
      </c>
      <c r="Y245" s="31">
        <f>COUNTIF('Base de données'!$B:$B,'Base de données'!$B245)</f>
        <v>12</v>
      </c>
      <c r="AA245" s="87" cm="1">
        <f t="array" aca="1" ref="AA245" ca="1">INDIRECT("'Base de données'!A" &amp; ROW(Y245))</f>
        <v>45658</v>
      </c>
      <c r="AB245" s="51" t="str" cm="1">
        <f t="array" aca="1" ref="AB245" ca="1">INDIRECT("'Base de données'!B" &amp; ROW(Z245))</f>
        <v>WQ3DT</v>
      </c>
    </row>
    <row r="246" spans="1:28" x14ac:dyDescent="0.3">
      <c r="A246" s="41" t="str">
        <f ca="1">IF(IF(AND($B246&lt;&gt;"-",$B246=$E246),"Entrée et sortie","-")="Entrée et sortie",'Base de données'!$B246,"-")</f>
        <v>-</v>
      </c>
      <c r="B246" s="41" t="str">
        <f t="shared" ca="1" si="15"/>
        <v>-</v>
      </c>
      <c r="C246" s="41" t="str">
        <f t="shared" ca="1" si="16"/>
        <v>-</v>
      </c>
      <c r="D246" s="41" t="str">
        <f>IF($F246="sortie en cours d'année",'Base de données'!$B246,"-")</f>
        <v>-</v>
      </c>
      <c r="E246" s="41" t="str">
        <f>IF($H246="entrée en cours d'année",'Base de données'!$B246,"-")</f>
        <v>-</v>
      </c>
      <c r="F246" s="37" t="str">
        <f t="shared" si="13"/>
        <v/>
      </c>
      <c r="G246" s="37" t="str">
        <f>IF($J246="mouvement",_xlfn.XLOOKUP('Base de données'!$B246,$V:$V,$V:$V,0),"")</f>
        <v/>
      </c>
      <c r="H246" s="37" t="str">
        <f t="shared" si="14"/>
        <v/>
      </c>
      <c r="I246" s="37" t="str">
        <f>IF($J246="mouvement",_xlfn.XLOOKUP('Base de données'!$B246,$K:$K,$K:$K,0),"")</f>
        <v/>
      </c>
      <c r="J246" s="38" t="str">
        <f>IF(AND(Y246&lt;&gt;MAX(Y:Y),COUNTIF(K246:V246,'Base de données'!$B246)&gt;0),"mouvement","")</f>
        <v/>
      </c>
      <c r="K246" s="39" t="str">
        <f>IF(K$1&gt;$AE$1,"-",IFERROR(IF(DATEDIF('Base de données'!$A246,K$1,"d")&lt;&gt;0,"",'Base de données'!$B246),""))</f>
        <v>1MMH5</v>
      </c>
      <c r="L246" s="39" t="str">
        <f>IF(L$1&gt;$AE$1,"-",IFERROR(IF(DATEDIF('Base de données'!$A246,L$1,"d")&lt;&gt;0,"",'Base de données'!$B246),""))</f>
        <v/>
      </c>
      <c r="M246" s="39" t="str">
        <f>IF(M$1&gt;$AE$1,"-",IFERROR(IF(DATEDIF('Base de données'!$A246,M$1,"d")&lt;&gt;0,"",'Base de données'!$B246),""))</f>
        <v/>
      </c>
      <c r="N246" s="39" t="str">
        <f>IF(N$1&gt;$AE$1,"-",IFERROR(IF(DATEDIF('Base de données'!$A246,N$1,"d")&lt;&gt;0,"",'Base de données'!$B246),""))</f>
        <v/>
      </c>
      <c r="O246" s="39" t="str">
        <f>IF(O$1&gt;$AE$1,"-",IFERROR(IF(DATEDIF('Base de données'!$A246,O$1,"d")&lt;&gt;0,"",'Base de données'!$B246),""))</f>
        <v/>
      </c>
      <c r="P246" s="39" t="str">
        <f>IF(P$1&gt;$AE$1,"-",IFERROR(IF(DATEDIF('Base de données'!$A246,P$1,"d")&lt;&gt;0,"",'Base de données'!$B246),""))</f>
        <v/>
      </c>
      <c r="Q246" s="39" t="str">
        <f>IF(Q$1&gt;$AE$1,"-",IFERROR(IF(DATEDIF('Base de données'!$A246,Q$1,"d")&lt;&gt;0,"",'Base de données'!$B246),""))</f>
        <v/>
      </c>
      <c r="R246" s="39" t="str">
        <f>IF(R$1&gt;$AE$1,"-",IFERROR(IF(DATEDIF('Base de données'!$A246,R$1,"d")&lt;&gt;0,"",'Base de données'!$B246),""))</f>
        <v/>
      </c>
      <c r="S246" s="39" t="str">
        <f>IF(S$1&gt;$AE$1,"-",IFERROR(IF(DATEDIF('Base de données'!$A246,S$1,"d")&lt;&gt;0,"",'Base de données'!$B246),""))</f>
        <v/>
      </c>
      <c r="T246" s="39" t="str">
        <f>IF(T$1&gt;$AE$1,"-",IFERROR(IF(DATEDIF('Base de données'!$A246,T$1,"d")&lt;&gt;0,"",'Base de données'!$B246),""))</f>
        <v/>
      </c>
      <c r="U246" s="39" t="str">
        <f>IF(U$1&gt;$AE$1,"-",IFERROR(IF(DATEDIF('Base de données'!$A246,U$1,"d")&lt;&gt;0,"",'Base de données'!$B246),""))</f>
        <v/>
      </c>
      <c r="V246" s="39" t="str">
        <f>IF(V$1&gt;$AE$1,"-",IFERROR(IF(DATEDIF('Base de données'!$A246,V$1,"d")&lt;&gt;0,"",'Base de données'!$B246),""))</f>
        <v/>
      </c>
      <c r="W246" s="34"/>
      <c r="X246" s="30" t="str">
        <f>'Base de données'!$C246&amp;" "&amp;'Base de données'!$D246</f>
        <v>Weber Dominique</v>
      </c>
      <c r="Y246" s="31">
        <f>COUNTIF('Base de données'!$B:$B,'Base de données'!$B246)</f>
        <v>12</v>
      </c>
      <c r="AA246" s="87" cm="1">
        <f t="array" aca="1" ref="AA246" ca="1">INDIRECT("'Base de données'!A" &amp; ROW(Y246))</f>
        <v>45658</v>
      </c>
      <c r="AB246" s="51" t="str" cm="1">
        <f t="array" aca="1" ref="AB246" ca="1">INDIRECT("'Base de données'!B" &amp; ROW(Z246))</f>
        <v>1MMH5</v>
      </c>
    </row>
    <row r="247" spans="1:28" x14ac:dyDescent="0.3">
      <c r="A247" s="41" t="str">
        <f ca="1">IF(IF(AND($B247&lt;&gt;"-",$B247=$E247),"Entrée et sortie","-")="Entrée et sortie",'Base de données'!$B247,"-")</f>
        <v>-</v>
      </c>
      <c r="B247" s="41" t="str">
        <f t="shared" ca="1" si="15"/>
        <v>-</v>
      </c>
      <c r="C247" s="41" t="str">
        <f t="shared" ca="1" si="16"/>
        <v>-</v>
      </c>
      <c r="D247" s="41" t="str">
        <f>IF($F247="sortie en cours d'année",'Base de données'!$B247,"-")</f>
        <v>-</v>
      </c>
      <c r="E247" s="41" t="str">
        <f>IF($H247="entrée en cours d'année",'Base de données'!$B247,"-")</f>
        <v>-</v>
      </c>
      <c r="F247" s="37" t="str">
        <f t="shared" si="13"/>
        <v/>
      </c>
      <c r="G247" s="37" t="str">
        <f>IF($J247="mouvement",_xlfn.XLOOKUP('Base de données'!$B247,$V:$V,$V:$V,0),"")</f>
        <v/>
      </c>
      <c r="H247" s="37" t="str">
        <f t="shared" si="14"/>
        <v/>
      </c>
      <c r="I247" s="37" t="str">
        <f>IF($J247="mouvement",_xlfn.XLOOKUP('Base de données'!$B247,$K:$K,$K:$K,0),"")</f>
        <v/>
      </c>
      <c r="J247" s="38" t="str">
        <f>IF(AND(Y247&lt;&gt;MAX(Y:Y),COUNTIF(K247:V247,'Base de données'!$B247)&gt;0),"mouvement","")</f>
        <v/>
      </c>
      <c r="K247" s="39" t="str">
        <f>IF(K$1&gt;$AE$1,"-",IFERROR(IF(DATEDIF('Base de données'!$A247,K$1,"d")&lt;&gt;0,"",'Base de données'!$B247),""))</f>
        <v>RJR3K</v>
      </c>
      <c r="L247" s="39" t="str">
        <f>IF(L$1&gt;$AE$1,"-",IFERROR(IF(DATEDIF('Base de données'!$A247,L$1,"d")&lt;&gt;0,"",'Base de données'!$B247),""))</f>
        <v/>
      </c>
      <c r="M247" s="39" t="str">
        <f>IF(M$1&gt;$AE$1,"-",IFERROR(IF(DATEDIF('Base de données'!$A247,M$1,"d")&lt;&gt;0,"",'Base de données'!$B247),""))</f>
        <v/>
      </c>
      <c r="N247" s="39" t="str">
        <f>IF(N$1&gt;$AE$1,"-",IFERROR(IF(DATEDIF('Base de données'!$A247,N$1,"d")&lt;&gt;0,"",'Base de données'!$B247),""))</f>
        <v/>
      </c>
      <c r="O247" s="39" t="str">
        <f>IF(O$1&gt;$AE$1,"-",IFERROR(IF(DATEDIF('Base de données'!$A247,O$1,"d")&lt;&gt;0,"",'Base de données'!$B247),""))</f>
        <v/>
      </c>
      <c r="P247" s="39" t="str">
        <f>IF(P$1&gt;$AE$1,"-",IFERROR(IF(DATEDIF('Base de données'!$A247,P$1,"d")&lt;&gt;0,"",'Base de données'!$B247),""))</f>
        <v/>
      </c>
      <c r="Q247" s="39" t="str">
        <f>IF(Q$1&gt;$AE$1,"-",IFERROR(IF(DATEDIF('Base de données'!$A247,Q$1,"d")&lt;&gt;0,"",'Base de données'!$B247),""))</f>
        <v/>
      </c>
      <c r="R247" s="39" t="str">
        <f>IF(R$1&gt;$AE$1,"-",IFERROR(IF(DATEDIF('Base de données'!$A247,R$1,"d")&lt;&gt;0,"",'Base de données'!$B247),""))</f>
        <v/>
      </c>
      <c r="S247" s="39" t="str">
        <f>IF(S$1&gt;$AE$1,"-",IFERROR(IF(DATEDIF('Base de données'!$A247,S$1,"d")&lt;&gt;0,"",'Base de données'!$B247),""))</f>
        <v/>
      </c>
      <c r="T247" s="39" t="str">
        <f>IF(T$1&gt;$AE$1,"-",IFERROR(IF(DATEDIF('Base de données'!$A247,T$1,"d")&lt;&gt;0,"",'Base de données'!$B247),""))</f>
        <v/>
      </c>
      <c r="U247" s="39" t="str">
        <f>IF(U$1&gt;$AE$1,"-",IFERROR(IF(DATEDIF('Base de données'!$A247,U$1,"d")&lt;&gt;0,"",'Base de données'!$B247),""))</f>
        <v/>
      </c>
      <c r="V247" s="39" t="str">
        <f>IF(V$1&gt;$AE$1,"-",IFERROR(IF(DATEDIF('Base de données'!$A247,V$1,"d")&lt;&gt;0,"",'Base de données'!$B247),""))</f>
        <v/>
      </c>
      <c r="W247" s="34"/>
      <c r="X247" s="30" t="str">
        <f>'Base de données'!$C247&amp;" "&amp;'Base de données'!$D247</f>
        <v>Ledoux Étienne</v>
      </c>
      <c r="Y247" s="31">
        <f>COUNTIF('Base de données'!$B:$B,'Base de données'!$B247)</f>
        <v>12</v>
      </c>
      <c r="AA247" s="87" cm="1">
        <f t="array" aca="1" ref="AA247" ca="1">INDIRECT("'Base de données'!A" &amp; ROW(Y247))</f>
        <v>45658</v>
      </c>
      <c r="AB247" s="51" t="str" cm="1">
        <f t="array" aca="1" ref="AB247" ca="1">INDIRECT("'Base de données'!B" &amp; ROW(Z247))</f>
        <v>RJR3K</v>
      </c>
    </row>
    <row r="248" spans="1:28" x14ac:dyDescent="0.3">
      <c r="A248" s="41" t="str">
        <f ca="1">IF(IF(AND($B248&lt;&gt;"-",$B248=$E248),"Entrée et sortie","-")="Entrée et sortie",'Base de données'!$B248,"-")</f>
        <v>-</v>
      </c>
      <c r="B248" s="41" t="str">
        <f t="shared" ca="1" si="15"/>
        <v>-</v>
      </c>
      <c r="C248" s="41" t="str">
        <f t="shared" ca="1" si="16"/>
        <v>-</v>
      </c>
      <c r="D248" s="41" t="str">
        <f>IF($F248="sortie en cours d'année",'Base de données'!$B248,"-")</f>
        <v>-</v>
      </c>
      <c r="E248" s="41" t="str">
        <f>IF($H248="entrée en cours d'année",'Base de données'!$B248,"-")</f>
        <v>-</v>
      </c>
      <c r="F248" s="37" t="str">
        <f t="shared" si="13"/>
        <v/>
      </c>
      <c r="G248" s="37" t="str">
        <f>IF($J248="mouvement",_xlfn.XLOOKUP('Base de données'!$B248,$V:$V,$V:$V,0),"")</f>
        <v/>
      </c>
      <c r="H248" s="37" t="str">
        <f t="shared" si="14"/>
        <v/>
      </c>
      <c r="I248" s="37" t="str">
        <f>IF($J248="mouvement",_xlfn.XLOOKUP('Base de données'!$B248,$K:$K,$K:$K,0),"")</f>
        <v/>
      </c>
      <c r="J248" s="38" t="str">
        <f>IF(AND(Y248&lt;&gt;MAX(Y:Y),COUNTIF(K248:V248,'Base de données'!$B248)&gt;0),"mouvement","")</f>
        <v/>
      </c>
      <c r="K248" s="39" t="str">
        <f>IF(K$1&gt;$AE$1,"-",IFERROR(IF(DATEDIF('Base de données'!$A248,K$1,"d")&lt;&gt;0,"",'Base de données'!$B248),""))</f>
        <v>STIBE</v>
      </c>
      <c r="L248" s="39" t="str">
        <f>IF(L$1&gt;$AE$1,"-",IFERROR(IF(DATEDIF('Base de données'!$A248,L$1,"d")&lt;&gt;0,"",'Base de données'!$B248),""))</f>
        <v/>
      </c>
      <c r="M248" s="39" t="str">
        <f>IF(M$1&gt;$AE$1,"-",IFERROR(IF(DATEDIF('Base de données'!$A248,M$1,"d")&lt;&gt;0,"",'Base de données'!$B248),""))</f>
        <v/>
      </c>
      <c r="N248" s="39" t="str">
        <f>IF(N$1&gt;$AE$1,"-",IFERROR(IF(DATEDIF('Base de données'!$A248,N$1,"d")&lt;&gt;0,"",'Base de données'!$B248),""))</f>
        <v/>
      </c>
      <c r="O248" s="39" t="str">
        <f>IF(O$1&gt;$AE$1,"-",IFERROR(IF(DATEDIF('Base de données'!$A248,O$1,"d")&lt;&gt;0,"",'Base de données'!$B248),""))</f>
        <v/>
      </c>
      <c r="P248" s="39" t="str">
        <f>IF(P$1&gt;$AE$1,"-",IFERROR(IF(DATEDIF('Base de données'!$A248,P$1,"d")&lt;&gt;0,"",'Base de données'!$B248),""))</f>
        <v/>
      </c>
      <c r="Q248" s="39" t="str">
        <f>IF(Q$1&gt;$AE$1,"-",IFERROR(IF(DATEDIF('Base de données'!$A248,Q$1,"d")&lt;&gt;0,"",'Base de données'!$B248),""))</f>
        <v/>
      </c>
      <c r="R248" s="39" t="str">
        <f>IF(R$1&gt;$AE$1,"-",IFERROR(IF(DATEDIF('Base de données'!$A248,R$1,"d")&lt;&gt;0,"",'Base de données'!$B248),""))</f>
        <v/>
      </c>
      <c r="S248" s="39" t="str">
        <f>IF(S$1&gt;$AE$1,"-",IFERROR(IF(DATEDIF('Base de données'!$A248,S$1,"d")&lt;&gt;0,"",'Base de données'!$B248),""))</f>
        <v/>
      </c>
      <c r="T248" s="39" t="str">
        <f>IF(T$1&gt;$AE$1,"-",IFERROR(IF(DATEDIF('Base de données'!$A248,T$1,"d")&lt;&gt;0,"",'Base de données'!$B248),""))</f>
        <v/>
      </c>
      <c r="U248" s="39" t="str">
        <f>IF(U$1&gt;$AE$1,"-",IFERROR(IF(DATEDIF('Base de données'!$A248,U$1,"d")&lt;&gt;0,"",'Base de données'!$B248),""))</f>
        <v/>
      </c>
      <c r="V248" s="39" t="str">
        <f>IF(V$1&gt;$AE$1,"-",IFERROR(IF(DATEDIF('Base de données'!$A248,V$1,"d")&lt;&gt;0,"",'Base de données'!$B248),""))</f>
        <v/>
      </c>
      <c r="W248" s="34"/>
      <c r="X248" s="30" t="str">
        <f>'Base de données'!$C248&amp;" "&amp;'Base de données'!$D248</f>
        <v>Huet Jacques</v>
      </c>
      <c r="Y248" s="31">
        <f>COUNTIF('Base de données'!$B:$B,'Base de données'!$B248)</f>
        <v>12</v>
      </c>
      <c r="AA248" s="87" cm="1">
        <f t="array" aca="1" ref="AA248" ca="1">INDIRECT("'Base de données'!A" &amp; ROW(Y248))</f>
        <v>45658</v>
      </c>
      <c r="AB248" s="51" t="str" cm="1">
        <f t="array" aca="1" ref="AB248" ca="1">INDIRECT("'Base de données'!B" &amp; ROW(Z248))</f>
        <v>STIBE</v>
      </c>
    </row>
    <row r="249" spans="1:28" x14ac:dyDescent="0.3">
      <c r="A249" s="41" t="str">
        <f ca="1">IF(IF(AND($B249&lt;&gt;"-",$B249=$E249),"Entrée et sortie","-")="Entrée et sortie",'Base de données'!$B249,"-")</f>
        <v>-</v>
      </c>
      <c r="B249" s="41" t="str">
        <f t="shared" ca="1" si="15"/>
        <v>-</v>
      </c>
      <c r="C249" s="41" t="str">
        <f t="shared" ca="1" si="16"/>
        <v>-</v>
      </c>
      <c r="D249" s="41" t="str">
        <f>IF($F249="sortie en cours d'année",'Base de données'!$B249,"-")</f>
        <v>-</v>
      </c>
      <c r="E249" s="41" t="str">
        <f>IF($H249="entrée en cours d'année",'Base de données'!$B249,"-")</f>
        <v>-</v>
      </c>
      <c r="F249" s="37" t="str">
        <f t="shared" si="13"/>
        <v/>
      </c>
      <c r="G249" s="37" t="str">
        <f>IF($J249="mouvement",_xlfn.XLOOKUP('Base de données'!$B249,$V:$V,$V:$V,0),"")</f>
        <v/>
      </c>
      <c r="H249" s="37" t="str">
        <f t="shared" si="14"/>
        <v/>
      </c>
      <c r="I249" s="37" t="str">
        <f>IF($J249="mouvement",_xlfn.XLOOKUP('Base de données'!$B249,$K:$K,$K:$K,0),"")</f>
        <v/>
      </c>
      <c r="J249" s="38" t="str">
        <f>IF(AND(Y249&lt;&gt;MAX(Y:Y),COUNTIF(K249:V249,'Base de données'!$B249)&gt;0),"mouvement","")</f>
        <v/>
      </c>
      <c r="K249" s="39" t="str">
        <f>IF(K$1&gt;$AE$1,"-",IFERROR(IF(DATEDIF('Base de données'!$A249,K$1,"d")&lt;&gt;0,"",'Base de données'!$B249),""))</f>
        <v>711RD</v>
      </c>
      <c r="L249" s="39" t="str">
        <f>IF(L$1&gt;$AE$1,"-",IFERROR(IF(DATEDIF('Base de données'!$A249,L$1,"d")&lt;&gt;0,"",'Base de données'!$B249),""))</f>
        <v/>
      </c>
      <c r="M249" s="39" t="str">
        <f>IF(M$1&gt;$AE$1,"-",IFERROR(IF(DATEDIF('Base de données'!$A249,M$1,"d")&lt;&gt;0,"",'Base de données'!$B249),""))</f>
        <v/>
      </c>
      <c r="N249" s="39" t="str">
        <f>IF(N$1&gt;$AE$1,"-",IFERROR(IF(DATEDIF('Base de données'!$A249,N$1,"d")&lt;&gt;0,"",'Base de données'!$B249),""))</f>
        <v/>
      </c>
      <c r="O249" s="39" t="str">
        <f>IF(O$1&gt;$AE$1,"-",IFERROR(IF(DATEDIF('Base de données'!$A249,O$1,"d")&lt;&gt;0,"",'Base de données'!$B249),""))</f>
        <v/>
      </c>
      <c r="P249" s="39" t="str">
        <f>IF(P$1&gt;$AE$1,"-",IFERROR(IF(DATEDIF('Base de données'!$A249,P$1,"d")&lt;&gt;0,"",'Base de données'!$B249),""))</f>
        <v/>
      </c>
      <c r="Q249" s="39" t="str">
        <f>IF(Q$1&gt;$AE$1,"-",IFERROR(IF(DATEDIF('Base de données'!$A249,Q$1,"d")&lt;&gt;0,"",'Base de données'!$B249),""))</f>
        <v/>
      </c>
      <c r="R249" s="39" t="str">
        <f>IF(R$1&gt;$AE$1,"-",IFERROR(IF(DATEDIF('Base de données'!$A249,R$1,"d")&lt;&gt;0,"",'Base de données'!$B249),""))</f>
        <v/>
      </c>
      <c r="S249" s="39" t="str">
        <f>IF(S$1&gt;$AE$1,"-",IFERROR(IF(DATEDIF('Base de données'!$A249,S$1,"d")&lt;&gt;0,"",'Base de données'!$B249),""))</f>
        <v/>
      </c>
      <c r="T249" s="39" t="str">
        <f>IF(T$1&gt;$AE$1,"-",IFERROR(IF(DATEDIF('Base de données'!$A249,T$1,"d")&lt;&gt;0,"",'Base de données'!$B249),""))</f>
        <v/>
      </c>
      <c r="U249" s="39" t="str">
        <f>IF(U$1&gt;$AE$1,"-",IFERROR(IF(DATEDIF('Base de données'!$A249,U$1,"d")&lt;&gt;0,"",'Base de données'!$B249),""))</f>
        <v/>
      </c>
      <c r="V249" s="39" t="str">
        <f>IF(V$1&gt;$AE$1,"-",IFERROR(IF(DATEDIF('Base de données'!$A249,V$1,"d")&lt;&gt;0,"",'Base de données'!$B249),""))</f>
        <v/>
      </c>
      <c r="W249" s="34"/>
      <c r="X249" s="30" t="str">
        <f>'Base de données'!$C249&amp;" "&amp;'Base de données'!$D249</f>
        <v>Chevallier Lucas</v>
      </c>
      <c r="Y249" s="31">
        <f>COUNTIF('Base de données'!$B:$B,'Base de données'!$B249)</f>
        <v>12</v>
      </c>
      <c r="AA249" s="87" cm="1">
        <f t="array" aca="1" ref="AA249" ca="1">INDIRECT("'Base de données'!A" &amp; ROW(Y249))</f>
        <v>45658</v>
      </c>
      <c r="AB249" s="51" t="str" cm="1">
        <f t="array" aca="1" ref="AB249" ca="1">INDIRECT("'Base de données'!B" &amp; ROW(Z249))</f>
        <v>711RD</v>
      </c>
    </row>
    <row r="250" spans="1:28" x14ac:dyDescent="0.3">
      <c r="A250" s="41" t="str">
        <f ca="1">IF(IF(AND($B250&lt;&gt;"-",$B250=$E250),"Entrée et sortie","-")="Entrée et sortie",'Base de données'!$B250,"-")</f>
        <v>-</v>
      </c>
      <c r="B250" s="41" t="str">
        <f t="shared" ca="1" si="15"/>
        <v>-</v>
      </c>
      <c r="C250" s="41" t="str">
        <f t="shared" ca="1" si="16"/>
        <v>-</v>
      </c>
      <c r="D250" s="41" t="str">
        <f>IF($F250="sortie en cours d'année",'Base de données'!$B250,"-")</f>
        <v>-</v>
      </c>
      <c r="E250" s="41" t="str">
        <f>IF($H250="entrée en cours d'année",'Base de données'!$B250,"-")</f>
        <v>-</v>
      </c>
      <c r="F250" s="37" t="str">
        <f t="shared" si="13"/>
        <v/>
      </c>
      <c r="G250" s="37" t="str">
        <f>IF($J250="mouvement",_xlfn.XLOOKUP('Base de données'!$B250,$V:$V,$V:$V,0),"")</f>
        <v/>
      </c>
      <c r="H250" s="37" t="str">
        <f t="shared" si="14"/>
        <v/>
      </c>
      <c r="I250" s="37" t="str">
        <f>IF($J250="mouvement",_xlfn.XLOOKUP('Base de données'!$B250,$K:$K,$K:$K,0),"")</f>
        <v/>
      </c>
      <c r="J250" s="38" t="str">
        <f>IF(AND(Y250&lt;&gt;MAX(Y:Y),COUNTIF(K250:V250,'Base de données'!$B250)&gt;0),"mouvement","")</f>
        <v/>
      </c>
      <c r="K250" s="39" t="str">
        <f>IF(K$1&gt;$AE$1,"-",IFERROR(IF(DATEDIF('Base de données'!$A250,K$1,"d")&lt;&gt;0,"",'Base de données'!$B250),""))</f>
        <v>U29UM</v>
      </c>
      <c r="L250" s="39" t="str">
        <f>IF(L$1&gt;$AE$1,"-",IFERROR(IF(DATEDIF('Base de données'!$A250,L$1,"d")&lt;&gt;0,"",'Base de données'!$B250),""))</f>
        <v/>
      </c>
      <c r="M250" s="39" t="str">
        <f>IF(M$1&gt;$AE$1,"-",IFERROR(IF(DATEDIF('Base de données'!$A250,M$1,"d")&lt;&gt;0,"",'Base de données'!$B250),""))</f>
        <v/>
      </c>
      <c r="N250" s="39" t="str">
        <f>IF(N$1&gt;$AE$1,"-",IFERROR(IF(DATEDIF('Base de données'!$A250,N$1,"d")&lt;&gt;0,"",'Base de données'!$B250),""))</f>
        <v/>
      </c>
      <c r="O250" s="39" t="str">
        <f>IF(O$1&gt;$AE$1,"-",IFERROR(IF(DATEDIF('Base de données'!$A250,O$1,"d")&lt;&gt;0,"",'Base de données'!$B250),""))</f>
        <v/>
      </c>
      <c r="P250" s="39" t="str">
        <f>IF(P$1&gt;$AE$1,"-",IFERROR(IF(DATEDIF('Base de données'!$A250,P$1,"d")&lt;&gt;0,"",'Base de données'!$B250),""))</f>
        <v/>
      </c>
      <c r="Q250" s="39" t="str">
        <f>IF(Q$1&gt;$AE$1,"-",IFERROR(IF(DATEDIF('Base de données'!$A250,Q$1,"d")&lt;&gt;0,"",'Base de données'!$B250),""))</f>
        <v/>
      </c>
      <c r="R250" s="39" t="str">
        <f>IF(R$1&gt;$AE$1,"-",IFERROR(IF(DATEDIF('Base de données'!$A250,R$1,"d")&lt;&gt;0,"",'Base de données'!$B250),""))</f>
        <v/>
      </c>
      <c r="S250" s="39" t="str">
        <f>IF(S$1&gt;$AE$1,"-",IFERROR(IF(DATEDIF('Base de données'!$A250,S$1,"d")&lt;&gt;0,"",'Base de données'!$B250),""))</f>
        <v/>
      </c>
      <c r="T250" s="39" t="str">
        <f>IF(T$1&gt;$AE$1,"-",IFERROR(IF(DATEDIF('Base de données'!$A250,T$1,"d")&lt;&gt;0,"",'Base de données'!$B250),""))</f>
        <v/>
      </c>
      <c r="U250" s="39" t="str">
        <f>IF(U$1&gt;$AE$1,"-",IFERROR(IF(DATEDIF('Base de données'!$A250,U$1,"d")&lt;&gt;0,"",'Base de données'!$B250),""))</f>
        <v/>
      </c>
      <c r="V250" s="39" t="str">
        <f>IF(V$1&gt;$AE$1,"-",IFERROR(IF(DATEDIF('Base de données'!$A250,V$1,"d")&lt;&gt;0,"",'Base de données'!$B250),""))</f>
        <v/>
      </c>
      <c r="W250" s="34"/>
      <c r="X250" s="30" t="str">
        <f>'Base de données'!$C250&amp;" "&amp;'Base de données'!$D250</f>
        <v>Schmitt Alix</v>
      </c>
      <c r="Y250" s="31">
        <f>COUNTIF('Base de données'!$B:$B,'Base de données'!$B250)</f>
        <v>12</v>
      </c>
      <c r="AA250" s="87" cm="1">
        <f t="array" aca="1" ref="AA250" ca="1">INDIRECT("'Base de données'!A" &amp; ROW(Y250))</f>
        <v>45658</v>
      </c>
      <c r="AB250" s="51" t="str" cm="1">
        <f t="array" aca="1" ref="AB250" ca="1">INDIRECT("'Base de données'!B" &amp; ROW(Z250))</f>
        <v>U29UM</v>
      </c>
    </row>
    <row r="251" spans="1:28" x14ac:dyDescent="0.3">
      <c r="A251" s="41" t="str">
        <f ca="1">IF(IF(AND($B251&lt;&gt;"-",$B251=$E251),"Entrée et sortie","-")="Entrée et sortie",'Base de données'!$B251,"-")</f>
        <v>-</v>
      </c>
      <c r="B251" s="41" t="str">
        <f t="shared" ca="1" si="15"/>
        <v>-</v>
      </c>
      <c r="C251" s="41" t="str">
        <f t="shared" ca="1" si="16"/>
        <v>-</v>
      </c>
      <c r="D251" s="41" t="str">
        <f>IF($F251="sortie en cours d'année",'Base de données'!$B251,"-")</f>
        <v>-</v>
      </c>
      <c r="E251" s="41" t="str">
        <f>IF($H251="entrée en cours d'année",'Base de données'!$B251,"-")</f>
        <v>-</v>
      </c>
      <c r="F251" s="37" t="str">
        <f t="shared" si="13"/>
        <v/>
      </c>
      <c r="G251" s="37" t="str">
        <f>IF($J251="mouvement",_xlfn.XLOOKUP('Base de données'!$B251,$V:$V,$V:$V,0),"")</f>
        <v/>
      </c>
      <c r="H251" s="37" t="str">
        <f t="shared" si="14"/>
        <v/>
      </c>
      <c r="I251" s="37" t="str">
        <f>IF($J251="mouvement",_xlfn.XLOOKUP('Base de données'!$B251,$K:$K,$K:$K,0),"")</f>
        <v/>
      </c>
      <c r="J251" s="38" t="str">
        <f>IF(AND(Y251&lt;&gt;MAX(Y:Y),COUNTIF(K251:V251,'Base de données'!$B251)&gt;0),"mouvement","")</f>
        <v/>
      </c>
      <c r="K251" s="39" t="str">
        <f>IF(K$1&gt;$AE$1,"-",IFERROR(IF(DATEDIF('Base de données'!$A251,K$1,"d")&lt;&gt;0,"",'Base de données'!$B251),""))</f>
        <v>QL1M5</v>
      </c>
      <c r="L251" s="39" t="str">
        <f>IF(L$1&gt;$AE$1,"-",IFERROR(IF(DATEDIF('Base de données'!$A251,L$1,"d")&lt;&gt;0,"",'Base de données'!$B251),""))</f>
        <v/>
      </c>
      <c r="M251" s="39" t="str">
        <f>IF(M$1&gt;$AE$1,"-",IFERROR(IF(DATEDIF('Base de données'!$A251,M$1,"d")&lt;&gt;0,"",'Base de données'!$B251),""))</f>
        <v/>
      </c>
      <c r="N251" s="39" t="str">
        <f>IF(N$1&gt;$AE$1,"-",IFERROR(IF(DATEDIF('Base de données'!$A251,N$1,"d")&lt;&gt;0,"",'Base de données'!$B251),""))</f>
        <v/>
      </c>
      <c r="O251" s="39" t="str">
        <f>IF(O$1&gt;$AE$1,"-",IFERROR(IF(DATEDIF('Base de données'!$A251,O$1,"d")&lt;&gt;0,"",'Base de données'!$B251),""))</f>
        <v/>
      </c>
      <c r="P251" s="39" t="str">
        <f>IF(P$1&gt;$AE$1,"-",IFERROR(IF(DATEDIF('Base de données'!$A251,P$1,"d")&lt;&gt;0,"",'Base de données'!$B251),""))</f>
        <v/>
      </c>
      <c r="Q251" s="39" t="str">
        <f>IF(Q$1&gt;$AE$1,"-",IFERROR(IF(DATEDIF('Base de données'!$A251,Q$1,"d")&lt;&gt;0,"",'Base de données'!$B251),""))</f>
        <v/>
      </c>
      <c r="R251" s="39" t="str">
        <f>IF(R$1&gt;$AE$1,"-",IFERROR(IF(DATEDIF('Base de données'!$A251,R$1,"d")&lt;&gt;0,"",'Base de données'!$B251),""))</f>
        <v/>
      </c>
      <c r="S251" s="39" t="str">
        <f>IF(S$1&gt;$AE$1,"-",IFERROR(IF(DATEDIF('Base de données'!$A251,S$1,"d")&lt;&gt;0,"",'Base de données'!$B251),""))</f>
        <v/>
      </c>
      <c r="T251" s="39" t="str">
        <f>IF(T$1&gt;$AE$1,"-",IFERROR(IF(DATEDIF('Base de données'!$A251,T$1,"d")&lt;&gt;0,"",'Base de données'!$B251),""))</f>
        <v/>
      </c>
      <c r="U251" s="39" t="str">
        <f>IF(U$1&gt;$AE$1,"-",IFERROR(IF(DATEDIF('Base de données'!$A251,U$1,"d")&lt;&gt;0,"",'Base de données'!$B251),""))</f>
        <v/>
      </c>
      <c r="V251" s="39" t="str">
        <f>IF(V$1&gt;$AE$1,"-",IFERROR(IF(DATEDIF('Base de données'!$A251,V$1,"d")&lt;&gt;0,"",'Base de données'!$B251),""))</f>
        <v/>
      </c>
      <c r="W251" s="34"/>
      <c r="X251" s="30" t="str">
        <f>'Base de données'!$C251&amp;" "&amp;'Base de données'!$D251</f>
        <v>Leconte Stéphanie</v>
      </c>
      <c r="Y251" s="31">
        <f>COUNTIF('Base de données'!$B:$B,'Base de données'!$B251)</f>
        <v>12</v>
      </c>
      <c r="AA251" s="87" cm="1">
        <f t="array" aca="1" ref="AA251" ca="1">INDIRECT("'Base de données'!A" &amp; ROW(Y251))</f>
        <v>45658</v>
      </c>
      <c r="AB251" s="51" t="str" cm="1">
        <f t="array" aca="1" ref="AB251" ca="1">INDIRECT("'Base de données'!B" &amp; ROW(Z251))</f>
        <v>QL1M5</v>
      </c>
    </row>
    <row r="252" spans="1:28" x14ac:dyDescent="0.3">
      <c r="A252" s="41" t="str">
        <f ca="1">IF(IF(AND($B252&lt;&gt;"-",$B252=$E252),"Entrée et sortie","-")="Entrée et sortie",'Base de données'!$B252,"-")</f>
        <v>-</v>
      </c>
      <c r="B252" s="41" t="str">
        <f t="shared" ca="1" si="15"/>
        <v>-</v>
      </c>
      <c r="C252" s="41" t="str">
        <f t="shared" ca="1" si="16"/>
        <v>-</v>
      </c>
      <c r="D252" s="41" t="str">
        <f>IF($F252="sortie en cours d'année",'Base de données'!$B252,"-")</f>
        <v>-</v>
      </c>
      <c r="E252" s="41" t="str">
        <f>IF($H252="entrée en cours d'année",'Base de données'!$B252,"-")</f>
        <v>-</v>
      </c>
      <c r="F252" s="37" t="str">
        <f t="shared" si="13"/>
        <v/>
      </c>
      <c r="G252" s="37" t="str">
        <f>IF($J252="mouvement",_xlfn.XLOOKUP('Base de données'!$B252,$V:$V,$V:$V,0),"")</f>
        <v/>
      </c>
      <c r="H252" s="37" t="str">
        <f t="shared" si="14"/>
        <v/>
      </c>
      <c r="I252" s="37" t="str">
        <f>IF($J252="mouvement",_xlfn.XLOOKUP('Base de données'!$B252,$K:$K,$K:$K,0),"")</f>
        <v/>
      </c>
      <c r="J252" s="38" t="str">
        <f>IF(AND(Y252&lt;&gt;MAX(Y:Y),COUNTIF(K252:V252,'Base de données'!$B252)&gt;0),"mouvement","")</f>
        <v/>
      </c>
      <c r="K252" s="39" t="str">
        <f>IF(K$1&gt;$AE$1,"-",IFERROR(IF(DATEDIF('Base de données'!$A252,K$1,"d")&lt;&gt;0,"",'Base de données'!$B252),""))</f>
        <v>SDNJA</v>
      </c>
      <c r="L252" s="39" t="str">
        <f>IF(L$1&gt;$AE$1,"-",IFERROR(IF(DATEDIF('Base de données'!$A252,L$1,"d")&lt;&gt;0,"",'Base de données'!$B252),""))</f>
        <v/>
      </c>
      <c r="M252" s="39" t="str">
        <f>IF(M$1&gt;$AE$1,"-",IFERROR(IF(DATEDIF('Base de données'!$A252,M$1,"d")&lt;&gt;0,"",'Base de données'!$B252),""))</f>
        <v/>
      </c>
      <c r="N252" s="39" t="str">
        <f>IF(N$1&gt;$AE$1,"-",IFERROR(IF(DATEDIF('Base de données'!$A252,N$1,"d")&lt;&gt;0,"",'Base de données'!$B252),""))</f>
        <v/>
      </c>
      <c r="O252" s="39" t="str">
        <f>IF(O$1&gt;$AE$1,"-",IFERROR(IF(DATEDIF('Base de données'!$A252,O$1,"d")&lt;&gt;0,"",'Base de données'!$B252),""))</f>
        <v/>
      </c>
      <c r="P252" s="39" t="str">
        <f>IF(P$1&gt;$AE$1,"-",IFERROR(IF(DATEDIF('Base de données'!$A252,P$1,"d")&lt;&gt;0,"",'Base de données'!$B252),""))</f>
        <v/>
      </c>
      <c r="Q252" s="39" t="str">
        <f>IF(Q$1&gt;$AE$1,"-",IFERROR(IF(DATEDIF('Base de données'!$A252,Q$1,"d")&lt;&gt;0,"",'Base de données'!$B252),""))</f>
        <v/>
      </c>
      <c r="R252" s="39" t="str">
        <f>IF(R$1&gt;$AE$1,"-",IFERROR(IF(DATEDIF('Base de données'!$A252,R$1,"d")&lt;&gt;0,"",'Base de données'!$B252),""))</f>
        <v/>
      </c>
      <c r="S252" s="39" t="str">
        <f>IF(S$1&gt;$AE$1,"-",IFERROR(IF(DATEDIF('Base de données'!$A252,S$1,"d")&lt;&gt;0,"",'Base de données'!$B252),""))</f>
        <v/>
      </c>
      <c r="T252" s="39" t="str">
        <f>IF(T$1&gt;$AE$1,"-",IFERROR(IF(DATEDIF('Base de données'!$A252,T$1,"d")&lt;&gt;0,"",'Base de données'!$B252),""))</f>
        <v/>
      </c>
      <c r="U252" s="39" t="str">
        <f>IF(U$1&gt;$AE$1,"-",IFERROR(IF(DATEDIF('Base de données'!$A252,U$1,"d")&lt;&gt;0,"",'Base de données'!$B252),""))</f>
        <v/>
      </c>
      <c r="V252" s="39" t="str">
        <f>IF(V$1&gt;$AE$1,"-",IFERROR(IF(DATEDIF('Base de données'!$A252,V$1,"d")&lt;&gt;0,"",'Base de données'!$B252),""))</f>
        <v/>
      </c>
      <c r="W252" s="34"/>
      <c r="X252" s="30" t="str">
        <f>'Base de données'!$C252&amp;" "&amp;'Base de données'!$D252</f>
        <v>Thierry Marianne</v>
      </c>
      <c r="Y252" s="31">
        <f>COUNTIF('Base de données'!$B:$B,'Base de données'!$B252)</f>
        <v>12</v>
      </c>
      <c r="AA252" s="87" cm="1">
        <f t="array" aca="1" ref="AA252" ca="1">INDIRECT("'Base de données'!A" &amp; ROW(Y252))</f>
        <v>45658</v>
      </c>
      <c r="AB252" s="51" t="str" cm="1">
        <f t="array" aca="1" ref="AB252" ca="1">INDIRECT("'Base de données'!B" &amp; ROW(Z252))</f>
        <v>SDNJA</v>
      </c>
    </row>
    <row r="253" spans="1:28" x14ac:dyDescent="0.3">
      <c r="A253" s="41" t="str">
        <f ca="1">IF(IF(AND($B253&lt;&gt;"-",$B253=$E253),"Entrée et sortie","-")="Entrée et sortie",'Base de données'!$B253,"-")</f>
        <v>-</v>
      </c>
      <c r="B253" s="41" t="str">
        <f t="shared" ca="1" si="15"/>
        <v>-</v>
      </c>
      <c r="C253" s="41" t="str">
        <f t="shared" ca="1" si="16"/>
        <v>-</v>
      </c>
      <c r="D253" s="41" t="str">
        <f>IF($F253="sortie en cours d'année",'Base de données'!$B253,"-")</f>
        <v>-</v>
      </c>
      <c r="E253" s="41" t="str">
        <f>IF($H253="entrée en cours d'année",'Base de données'!$B253,"-")</f>
        <v>-</v>
      </c>
      <c r="F253" s="37" t="str">
        <f t="shared" si="13"/>
        <v/>
      </c>
      <c r="G253" s="37" t="str">
        <f>IF($J253="mouvement",_xlfn.XLOOKUP('Base de données'!$B253,$V:$V,$V:$V,0),"")</f>
        <v/>
      </c>
      <c r="H253" s="37" t="str">
        <f t="shared" si="14"/>
        <v/>
      </c>
      <c r="I253" s="37" t="str">
        <f>IF($J253="mouvement",_xlfn.XLOOKUP('Base de données'!$B253,$K:$K,$K:$K,0),"")</f>
        <v/>
      </c>
      <c r="J253" s="38" t="str">
        <f>IF(AND(Y253&lt;&gt;MAX(Y:Y),COUNTIF(K253:V253,'Base de données'!$B253)&gt;0),"mouvement","")</f>
        <v/>
      </c>
      <c r="K253" s="39" t="str">
        <f>IF(K$1&gt;$AE$1,"-",IFERROR(IF(DATEDIF('Base de données'!$A253,K$1,"d")&lt;&gt;0,"",'Base de données'!$B253),""))</f>
        <v>HJK4E</v>
      </c>
      <c r="L253" s="39" t="str">
        <f>IF(L$1&gt;$AE$1,"-",IFERROR(IF(DATEDIF('Base de données'!$A253,L$1,"d")&lt;&gt;0,"",'Base de données'!$B253),""))</f>
        <v/>
      </c>
      <c r="M253" s="39" t="str">
        <f>IF(M$1&gt;$AE$1,"-",IFERROR(IF(DATEDIF('Base de données'!$A253,M$1,"d")&lt;&gt;0,"",'Base de données'!$B253),""))</f>
        <v/>
      </c>
      <c r="N253" s="39" t="str">
        <f>IF(N$1&gt;$AE$1,"-",IFERROR(IF(DATEDIF('Base de données'!$A253,N$1,"d")&lt;&gt;0,"",'Base de données'!$B253),""))</f>
        <v/>
      </c>
      <c r="O253" s="39" t="str">
        <f>IF(O$1&gt;$AE$1,"-",IFERROR(IF(DATEDIF('Base de données'!$A253,O$1,"d")&lt;&gt;0,"",'Base de données'!$B253),""))</f>
        <v/>
      </c>
      <c r="P253" s="39" t="str">
        <f>IF(P$1&gt;$AE$1,"-",IFERROR(IF(DATEDIF('Base de données'!$A253,P$1,"d")&lt;&gt;0,"",'Base de données'!$B253),""))</f>
        <v/>
      </c>
      <c r="Q253" s="39" t="str">
        <f>IF(Q$1&gt;$AE$1,"-",IFERROR(IF(DATEDIF('Base de données'!$A253,Q$1,"d")&lt;&gt;0,"",'Base de données'!$B253),""))</f>
        <v/>
      </c>
      <c r="R253" s="39" t="str">
        <f>IF(R$1&gt;$AE$1,"-",IFERROR(IF(DATEDIF('Base de données'!$A253,R$1,"d")&lt;&gt;0,"",'Base de données'!$B253),""))</f>
        <v/>
      </c>
      <c r="S253" s="39" t="str">
        <f>IF(S$1&gt;$AE$1,"-",IFERROR(IF(DATEDIF('Base de données'!$A253,S$1,"d")&lt;&gt;0,"",'Base de données'!$B253),""))</f>
        <v/>
      </c>
      <c r="T253" s="39" t="str">
        <f>IF(T$1&gt;$AE$1,"-",IFERROR(IF(DATEDIF('Base de données'!$A253,T$1,"d")&lt;&gt;0,"",'Base de données'!$B253),""))</f>
        <v/>
      </c>
      <c r="U253" s="39" t="str">
        <f>IF(U$1&gt;$AE$1,"-",IFERROR(IF(DATEDIF('Base de données'!$A253,U$1,"d")&lt;&gt;0,"",'Base de données'!$B253),""))</f>
        <v/>
      </c>
      <c r="V253" s="39" t="str">
        <f>IF(V$1&gt;$AE$1,"-",IFERROR(IF(DATEDIF('Base de données'!$A253,V$1,"d")&lt;&gt;0,"",'Base de données'!$B253),""))</f>
        <v/>
      </c>
      <c r="W253" s="34"/>
      <c r="X253" s="30" t="str">
        <f>'Base de données'!$C253&amp;" "&amp;'Base de données'!$D253</f>
        <v>Thierry Jean</v>
      </c>
      <c r="Y253" s="31">
        <f>COUNTIF('Base de données'!$B:$B,'Base de données'!$B253)</f>
        <v>12</v>
      </c>
      <c r="AA253" s="87" cm="1">
        <f t="array" aca="1" ref="AA253" ca="1">INDIRECT("'Base de données'!A" &amp; ROW(Y253))</f>
        <v>45658</v>
      </c>
      <c r="AB253" s="51" t="str" cm="1">
        <f t="array" aca="1" ref="AB253" ca="1">INDIRECT("'Base de données'!B" &amp; ROW(Z253))</f>
        <v>HJK4E</v>
      </c>
    </row>
    <row r="254" spans="1:28" x14ac:dyDescent="0.3">
      <c r="A254" s="41" t="str">
        <f ca="1">IF(IF(AND($B254&lt;&gt;"-",$B254=$E254),"Entrée et sortie","-")="Entrée et sortie",'Base de données'!$B254,"-")</f>
        <v>-</v>
      </c>
      <c r="B254" s="41" t="str">
        <f t="shared" ca="1" si="15"/>
        <v>-</v>
      </c>
      <c r="C254" s="41" t="str">
        <f t="shared" ca="1" si="16"/>
        <v>-</v>
      </c>
      <c r="D254" s="41" t="str">
        <f>IF($F254="sortie en cours d'année",'Base de données'!$B254,"-")</f>
        <v>-</v>
      </c>
      <c r="E254" s="41" t="str">
        <f>IF($H254="entrée en cours d'année",'Base de données'!$B254,"-")</f>
        <v>-</v>
      </c>
      <c r="F254" s="37" t="str">
        <f t="shared" si="13"/>
        <v/>
      </c>
      <c r="G254" s="37" t="str">
        <f>IF($J254="mouvement",_xlfn.XLOOKUP('Base de données'!$B254,$V:$V,$V:$V,0),"")</f>
        <v/>
      </c>
      <c r="H254" s="37" t="str">
        <f t="shared" si="14"/>
        <v/>
      </c>
      <c r="I254" s="37" t="str">
        <f>IF($J254="mouvement",_xlfn.XLOOKUP('Base de données'!$B254,$K:$K,$K:$K,0),"")</f>
        <v/>
      </c>
      <c r="J254" s="38" t="str">
        <f>IF(AND(Y254&lt;&gt;MAX(Y:Y),COUNTIF(K254:V254,'Base de données'!$B254)&gt;0),"mouvement","")</f>
        <v/>
      </c>
      <c r="K254" s="39" t="str">
        <f>IF(K$1&gt;$AE$1,"-",IFERROR(IF(DATEDIF('Base de données'!$A254,K$1,"d")&lt;&gt;0,"",'Base de données'!$B254),""))</f>
        <v>FZTZM</v>
      </c>
      <c r="L254" s="39" t="str">
        <f>IF(L$1&gt;$AE$1,"-",IFERROR(IF(DATEDIF('Base de données'!$A254,L$1,"d")&lt;&gt;0,"",'Base de données'!$B254),""))</f>
        <v/>
      </c>
      <c r="M254" s="39" t="str">
        <f>IF(M$1&gt;$AE$1,"-",IFERROR(IF(DATEDIF('Base de données'!$A254,M$1,"d")&lt;&gt;0,"",'Base de données'!$B254),""))</f>
        <v/>
      </c>
      <c r="N254" s="39" t="str">
        <f>IF(N$1&gt;$AE$1,"-",IFERROR(IF(DATEDIF('Base de données'!$A254,N$1,"d")&lt;&gt;0,"",'Base de données'!$B254),""))</f>
        <v/>
      </c>
      <c r="O254" s="39" t="str">
        <f>IF(O$1&gt;$AE$1,"-",IFERROR(IF(DATEDIF('Base de données'!$A254,O$1,"d")&lt;&gt;0,"",'Base de données'!$B254),""))</f>
        <v/>
      </c>
      <c r="P254" s="39" t="str">
        <f>IF(P$1&gt;$AE$1,"-",IFERROR(IF(DATEDIF('Base de données'!$A254,P$1,"d")&lt;&gt;0,"",'Base de données'!$B254),""))</f>
        <v/>
      </c>
      <c r="Q254" s="39" t="str">
        <f>IF(Q$1&gt;$AE$1,"-",IFERROR(IF(DATEDIF('Base de données'!$A254,Q$1,"d")&lt;&gt;0,"",'Base de données'!$B254),""))</f>
        <v/>
      </c>
      <c r="R254" s="39" t="str">
        <f>IF(R$1&gt;$AE$1,"-",IFERROR(IF(DATEDIF('Base de données'!$A254,R$1,"d")&lt;&gt;0,"",'Base de données'!$B254),""))</f>
        <v/>
      </c>
      <c r="S254" s="39" t="str">
        <f>IF(S$1&gt;$AE$1,"-",IFERROR(IF(DATEDIF('Base de données'!$A254,S$1,"d")&lt;&gt;0,"",'Base de données'!$B254),""))</f>
        <v/>
      </c>
      <c r="T254" s="39" t="str">
        <f>IF(T$1&gt;$AE$1,"-",IFERROR(IF(DATEDIF('Base de données'!$A254,T$1,"d")&lt;&gt;0,"",'Base de données'!$B254),""))</f>
        <v/>
      </c>
      <c r="U254" s="39" t="str">
        <f>IF(U$1&gt;$AE$1,"-",IFERROR(IF(DATEDIF('Base de données'!$A254,U$1,"d")&lt;&gt;0,"",'Base de données'!$B254),""))</f>
        <v/>
      </c>
      <c r="V254" s="39" t="str">
        <f>IF(V$1&gt;$AE$1,"-",IFERROR(IF(DATEDIF('Base de données'!$A254,V$1,"d")&lt;&gt;0,"",'Base de données'!$B254),""))</f>
        <v/>
      </c>
      <c r="W254" s="34"/>
      <c r="X254" s="30" t="str">
        <f>'Base de données'!$C254&amp;" "&amp;'Base de données'!$D254</f>
        <v>Le Goff Sébastien</v>
      </c>
      <c r="Y254" s="31">
        <f>COUNTIF('Base de données'!$B:$B,'Base de données'!$B254)</f>
        <v>12</v>
      </c>
      <c r="AA254" s="87" cm="1">
        <f t="array" aca="1" ref="AA254" ca="1">INDIRECT("'Base de données'!A" &amp; ROW(Y254))</f>
        <v>45658</v>
      </c>
      <c r="AB254" s="51" t="str" cm="1">
        <f t="array" aca="1" ref="AB254" ca="1">INDIRECT("'Base de données'!B" &amp; ROW(Z254))</f>
        <v>FZTZM</v>
      </c>
    </row>
    <row r="255" spans="1:28" x14ac:dyDescent="0.3">
      <c r="A255" s="41" t="str">
        <f ca="1">IF(IF(AND($B255&lt;&gt;"-",$B255=$E255),"Entrée et sortie","-")="Entrée et sortie",'Base de données'!$B255,"-")</f>
        <v>-</v>
      </c>
      <c r="B255" s="41" t="str">
        <f t="shared" ca="1" si="15"/>
        <v>WXLIG</v>
      </c>
      <c r="C255" s="41" t="str">
        <f t="shared" ca="1" si="16"/>
        <v>WXLIG</v>
      </c>
      <c r="D255" s="41" t="str">
        <f>IF($F255="sortie en cours d'année",'Base de données'!$B255,"-")</f>
        <v>WXLIG</v>
      </c>
      <c r="E255" s="41" t="str">
        <f>IF($H255="entrée en cours d'année",'Base de données'!$B255,"-")</f>
        <v>-</v>
      </c>
      <c r="F255" s="37" t="str">
        <f t="shared" si="13"/>
        <v>sortie en cours d'année</v>
      </c>
      <c r="G255" s="37">
        <f>IF($J255="mouvement",_xlfn.XLOOKUP('Base de données'!$B255,$V:$V,$V:$V,0),"")</f>
        <v>0</v>
      </c>
      <c r="H255" s="37" t="str">
        <f t="shared" si="14"/>
        <v/>
      </c>
      <c r="I255" s="37" t="str">
        <f>IF($J255="mouvement",_xlfn.XLOOKUP('Base de données'!$B255,$K:$K,$K:$K,0),"")</f>
        <v>WXLIG</v>
      </c>
      <c r="J255" s="38" t="str">
        <f>IF(AND(Y255&lt;&gt;MAX(Y:Y),COUNTIF(K255:V255,'Base de données'!$B255)&gt;0),"mouvement","")</f>
        <v>mouvement</v>
      </c>
      <c r="K255" s="39" t="str">
        <f>IF(K$1&gt;$AE$1,"-",IFERROR(IF(DATEDIF('Base de données'!$A255,K$1,"d")&lt;&gt;0,"",'Base de données'!$B255),""))</f>
        <v>WXLIG</v>
      </c>
      <c r="L255" s="39" t="str">
        <f>IF(L$1&gt;$AE$1,"-",IFERROR(IF(DATEDIF('Base de données'!$A255,L$1,"d")&lt;&gt;0,"",'Base de données'!$B255),""))</f>
        <v/>
      </c>
      <c r="M255" s="39" t="str">
        <f>IF(M$1&gt;$AE$1,"-",IFERROR(IF(DATEDIF('Base de données'!$A255,M$1,"d")&lt;&gt;0,"",'Base de données'!$B255),""))</f>
        <v/>
      </c>
      <c r="N255" s="39" t="str">
        <f>IF(N$1&gt;$AE$1,"-",IFERROR(IF(DATEDIF('Base de données'!$A255,N$1,"d")&lt;&gt;0,"",'Base de données'!$B255),""))</f>
        <v/>
      </c>
      <c r="O255" s="39" t="str">
        <f>IF(O$1&gt;$AE$1,"-",IFERROR(IF(DATEDIF('Base de données'!$A255,O$1,"d")&lt;&gt;0,"",'Base de données'!$B255),""))</f>
        <v/>
      </c>
      <c r="P255" s="39" t="str">
        <f>IF(P$1&gt;$AE$1,"-",IFERROR(IF(DATEDIF('Base de données'!$A255,P$1,"d")&lt;&gt;0,"",'Base de données'!$B255),""))</f>
        <v/>
      </c>
      <c r="Q255" s="39" t="str">
        <f>IF(Q$1&gt;$AE$1,"-",IFERROR(IF(DATEDIF('Base de données'!$A255,Q$1,"d")&lt;&gt;0,"",'Base de données'!$B255),""))</f>
        <v/>
      </c>
      <c r="R255" s="39" t="str">
        <f>IF(R$1&gt;$AE$1,"-",IFERROR(IF(DATEDIF('Base de données'!$A255,R$1,"d")&lt;&gt;0,"",'Base de données'!$B255),""))</f>
        <v/>
      </c>
      <c r="S255" s="39" t="str">
        <f>IF(S$1&gt;$AE$1,"-",IFERROR(IF(DATEDIF('Base de données'!$A255,S$1,"d")&lt;&gt;0,"",'Base de données'!$B255),""))</f>
        <v/>
      </c>
      <c r="T255" s="39" t="str">
        <f>IF(T$1&gt;$AE$1,"-",IFERROR(IF(DATEDIF('Base de données'!$A255,T$1,"d")&lt;&gt;0,"",'Base de données'!$B255),""))</f>
        <v/>
      </c>
      <c r="U255" s="39" t="str">
        <f>IF(U$1&gt;$AE$1,"-",IFERROR(IF(DATEDIF('Base de données'!$A255,U$1,"d")&lt;&gt;0,"",'Base de données'!$B255),""))</f>
        <v/>
      </c>
      <c r="V255" s="39" t="str">
        <f>IF(V$1&gt;$AE$1,"-",IFERROR(IF(DATEDIF('Base de données'!$A255,V$1,"d")&lt;&gt;0,"",'Base de données'!$B255),""))</f>
        <v/>
      </c>
      <c r="W255" s="34"/>
      <c r="X255" s="30" t="str">
        <f>'Base de données'!$C255&amp;" "&amp;'Base de données'!$D255</f>
        <v>Pichon Étienne</v>
      </c>
      <c r="Y255" s="31">
        <f>COUNTIF('Base de données'!$B:$B,'Base de données'!$B255)</f>
        <v>10</v>
      </c>
      <c r="AA255" s="87" cm="1">
        <f t="array" aca="1" ref="AA255" ca="1">INDIRECT("'Base de données'!A" &amp; ROW(Y255))</f>
        <v>45658</v>
      </c>
      <c r="AB255" s="51" t="str" cm="1">
        <f t="array" aca="1" ref="AB255" ca="1">INDIRECT("'Base de données'!B" &amp; ROW(Z255))</f>
        <v>WXLIG</v>
      </c>
    </row>
    <row r="256" spans="1:28" x14ac:dyDescent="0.3">
      <c r="A256" s="41" t="str">
        <f ca="1">IF(IF(AND($B256&lt;&gt;"-",$B256=$E256),"Entrée et sortie","-")="Entrée et sortie",'Base de données'!$B256,"-")</f>
        <v>-</v>
      </c>
      <c r="B256" s="41" t="str">
        <f t="shared" ca="1" si="15"/>
        <v>-</v>
      </c>
      <c r="C256" s="41" t="str">
        <f t="shared" ca="1" si="16"/>
        <v>-</v>
      </c>
      <c r="D256" s="41" t="str">
        <f>IF($F256="sortie en cours d'année",'Base de données'!$B256,"-")</f>
        <v>-</v>
      </c>
      <c r="E256" s="41" t="str">
        <f>IF($H256="entrée en cours d'année",'Base de données'!$B256,"-")</f>
        <v>-</v>
      </c>
      <c r="F256" s="37" t="str">
        <f t="shared" si="13"/>
        <v/>
      </c>
      <c r="G256" s="37" t="str">
        <f>IF($J256="mouvement",_xlfn.XLOOKUP('Base de données'!$B256,$V:$V,$V:$V,0),"")</f>
        <v/>
      </c>
      <c r="H256" s="37" t="str">
        <f t="shared" si="14"/>
        <v/>
      </c>
      <c r="I256" s="37" t="str">
        <f>IF($J256="mouvement",_xlfn.XLOOKUP('Base de données'!$B256,$K:$K,$K:$K,0),"")</f>
        <v/>
      </c>
      <c r="J256" s="38" t="str">
        <f>IF(AND(Y256&lt;&gt;MAX(Y:Y),COUNTIF(K256:V256,'Base de données'!$B256)&gt;0),"mouvement","")</f>
        <v/>
      </c>
      <c r="K256" s="39" t="str">
        <f>IF(K$1&gt;$AE$1,"-",IFERROR(IF(DATEDIF('Base de données'!$A256,K$1,"d")&lt;&gt;0,"",'Base de données'!$B256),""))</f>
        <v>DQ4RC</v>
      </c>
      <c r="L256" s="39" t="str">
        <f>IF(L$1&gt;$AE$1,"-",IFERROR(IF(DATEDIF('Base de données'!$A256,L$1,"d")&lt;&gt;0,"",'Base de données'!$B256),""))</f>
        <v/>
      </c>
      <c r="M256" s="39" t="str">
        <f>IF(M$1&gt;$AE$1,"-",IFERROR(IF(DATEDIF('Base de données'!$A256,M$1,"d")&lt;&gt;0,"",'Base de données'!$B256),""))</f>
        <v/>
      </c>
      <c r="N256" s="39" t="str">
        <f>IF(N$1&gt;$AE$1,"-",IFERROR(IF(DATEDIF('Base de données'!$A256,N$1,"d")&lt;&gt;0,"",'Base de données'!$B256),""))</f>
        <v/>
      </c>
      <c r="O256" s="39" t="str">
        <f>IF(O$1&gt;$AE$1,"-",IFERROR(IF(DATEDIF('Base de données'!$A256,O$1,"d")&lt;&gt;0,"",'Base de données'!$B256),""))</f>
        <v/>
      </c>
      <c r="P256" s="39" t="str">
        <f>IF(P$1&gt;$AE$1,"-",IFERROR(IF(DATEDIF('Base de données'!$A256,P$1,"d")&lt;&gt;0,"",'Base de données'!$B256),""))</f>
        <v/>
      </c>
      <c r="Q256" s="39" t="str">
        <f>IF(Q$1&gt;$AE$1,"-",IFERROR(IF(DATEDIF('Base de données'!$A256,Q$1,"d")&lt;&gt;0,"",'Base de données'!$B256),""))</f>
        <v/>
      </c>
      <c r="R256" s="39" t="str">
        <f>IF(R$1&gt;$AE$1,"-",IFERROR(IF(DATEDIF('Base de données'!$A256,R$1,"d")&lt;&gt;0,"",'Base de données'!$B256),""))</f>
        <v/>
      </c>
      <c r="S256" s="39" t="str">
        <f>IF(S$1&gt;$AE$1,"-",IFERROR(IF(DATEDIF('Base de données'!$A256,S$1,"d")&lt;&gt;0,"",'Base de données'!$B256),""))</f>
        <v/>
      </c>
      <c r="T256" s="39" t="str">
        <f>IF(T$1&gt;$AE$1,"-",IFERROR(IF(DATEDIF('Base de données'!$A256,T$1,"d")&lt;&gt;0,"",'Base de données'!$B256),""))</f>
        <v/>
      </c>
      <c r="U256" s="39" t="str">
        <f>IF(U$1&gt;$AE$1,"-",IFERROR(IF(DATEDIF('Base de données'!$A256,U$1,"d")&lt;&gt;0,"",'Base de données'!$B256),""))</f>
        <v/>
      </c>
      <c r="V256" s="39" t="str">
        <f>IF(V$1&gt;$AE$1,"-",IFERROR(IF(DATEDIF('Base de données'!$A256,V$1,"d")&lt;&gt;0,"",'Base de données'!$B256),""))</f>
        <v/>
      </c>
      <c r="W256" s="34"/>
      <c r="X256" s="30" t="str">
        <f>'Base de données'!$C256&amp;" "&amp;'Base de données'!$D256</f>
        <v>Paris Adrien</v>
      </c>
      <c r="Y256" s="31">
        <f>COUNTIF('Base de données'!$B:$B,'Base de données'!$B256)</f>
        <v>12</v>
      </c>
      <c r="AA256" s="87" cm="1">
        <f t="array" aca="1" ref="AA256" ca="1">INDIRECT("'Base de données'!A" &amp; ROW(Y256))</f>
        <v>45658</v>
      </c>
      <c r="AB256" s="51" t="str" cm="1">
        <f t="array" aca="1" ref="AB256" ca="1">INDIRECT("'Base de données'!B" &amp; ROW(Z256))</f>
        <v>DQ4RC</v>
      </c>
    </row>
    <row r="257" spans="1:28" x14ac:dyDescent="0.3">
      <c r="A257" s="41" t="str">
        <f ca="1">IF(IF(AND($B257&lt;&gt;"-",$B257=$E257),"Entrée et sortie","-")="Entrée et sortie",'Base de données'!$B257,"-")</f>
        <v>-</v>
      </c>
      <c r="B257" s="41" t="str">
        <f t="shared" ca="1" si="15"/>
        <v>-</v>
      </c>
      <c r="C257" s="41" t="str">
        <f t="shared" ca="1" si="16"/>
        <v>-</v>
      </c>
      <c r="D257" s="41" t="str">
        <f>IF($F257="sortie en cours d'année",'Base de données'!$B257,"-")</f>
        <v>-</v>
      </c>
      <c r="E257" s="41" t="str">
        <f>IF($H257="entrée en cours d'année",'Base de données'!$B257,"-")</f>
        <v>-</v>
      </c>
      <c r="F257" s="37" t="str">
        <f t="shared" si="13"/>
        <v/>
      </c>
      <c r="G257" s="37" t="str">
        <f>IF($J257="mouvement",_xlfn.XLOOKUP('Base de données'!$B257,$V:$V,$V:$V,0),"")</f>
        <v/>
      </c>
      <c r="H257" s="37" t="str">
        <f t="shared" si="14"/>
        <v/>
      </c>
      <c r="I257" s="37" t="str">
        <f>IF($J257="mouvement",_xlfn.XLOOKUP('Base de données'!$B257,$K:$K,$K:$K,0),"")</f>
        <v/>
      </c>
      <c r="J257" s="38" t="str">
        <f>IF(AND(Y257&lt;&gt;MAX(Y:Y),COUNTIF(K257:V257,'Base de données'!$B257)&gt;0),"mouvement","")</f>
        <v/>
      </c>
      <c r="K257" s="39" t="str">
        <f>IF(K$1&gt;$AE$1,"-",IFERROR(IF(DATEDIF('Base de données'!$A257,K$1,"d")&lt;&gt;0,"",'Base de données'!$B257),""))</f>
        <v>1XIA0</v>
      </c>
      <c r="L257" s="39" t="str">
        <f>IF(L$1&gt;$AE$1,"-",IFERROR(IF(DATEDIF('Base de données'!$A257,L$1,"d")&lt;&gt;0,"",'Base de données'!$B257),""))</f>
        <v/>
      </c>
      <c r="M257" s="39" t="str">
        <f>IF(M$1&gt;$AE$1,"-",IFERROR(IF(DATEDIF('Base de données'!$A257,M$1,"d")&lt;&gt;0,"",'Base de données'!$B257),""))</f>
        <v/>
      </c>
      <c r="N257" s="39" t="str">
        <f>IF(N$1&gt;$AE$1,"-",IFERROR(IF(DATEDIF('Base de données'!$A257,N$1,"d")&lt;&gt;0,"",'Base de données'!$B257),""))</f>
        <v/>
      </c>
      <c r="O257" s="39" t="str">
        <f>IF(O$1&gt;$AE$1,"-",IFERROR(IF(DATEDIF('Base de données'!$A257,O$1,"d")&lt;&gt;0,"",'Base de données'!$B257),""))</f>
        <v/>
      </c>
      <c r="P257" s="39" t="str">
        <f>IF(P$1&gt;$AE$1,"-",IFERROR(IF(DATEDIF('Base de données'!$A257,P$1,"d")&lt;&gt;0,"",'Base de données'!$B257),""))</f>
        <v/>
      </c>
      <c r="Q257" s="39" t="str">
        <f>IF(Q$1&gt;$AE$1,"-",IFERROR(IF(DATEDIF('Base de données'!$A257,Q$1,"d")&lt;&gt;0,"",'Base de données'!$B257),""))</f>
        <v/>
      </c>
      <c r="R257" s="39" t="str">
        <f>IF(R$1&gt;$AE$1,"-",IFERROR(IF(DATEDIF('Base de données'!$A257,R$1,"d")&lt;&gt;0,"",'Base de données'!$B257),""))</f>
        <v/>
      </c>
      <c r="S257" s="39" t="str">
        <f>IF(S$1&gt;$AE$1,"-",IFERROR(IF(DATEDIF('Base de données'!$A257,S$1,"d")&lt;&gt;0,"",'Base de données'!$B257),""))</f>
        <v/>
      </c>
      <c r="T257" s="39" t="str">
        <f>IF(T$1&gt;$AE$1,"-",IFERROR(IF(DATEDIF('Base de données'!$A257,T$1,"d")&lt;&gt;0,"",'Base de données'!$B257),""))</f>
        <v/>
      </c>
      <c r="U257" s="39" t="str">
        <f>IF(U$1&gt;$AE$1,"-",IFERROR(IF(DATEDIF('Base de données'!$A257,U$1,"d")&lt;&gt;0,"",'Base de données'!$B257),""))</f>
        <v/>
      </c>
      <c r="V257" s="39" t="str">
        <f>IF(V$1&gt;$AE$1,"-",IFERROR(IF(DATEDIF('Base de données'!$A257,V$1,"d")&lt;&gt;0,"",'Base de données'!$B257),""))</f>
        <v/>
      </c>
      <c r="W257" s="34"/>
      <c r="X257" s="30" t="str">
        <f>'Base de données'!$C257&amp;" "&amp;'Base de données'!$D257</f>
        <v>Pons Georges</v>
      </c>
      <c r="Y257" s="31">
        <f>COUNTIF('Base de données'!$B:$B,'Base de données'!$B257)</f>
        <v>12</v>
      </c>
      <c r="AA257" s="87" cm="1">
        <f t="array" aca="1" ref="AA257" ca="1">INDIRECT("'Base de données'!A" &amp; ROW(Y257))</f>
        <v>45658</v>
      </c>
      <c r="AB257" s="51" t="str" cm="1">
        <f t="array" aca="1" ref="AB257" ca="1">INDIRECT("'Base de données'!B" &amp; ROW(Z257))</f>
        <v>1XIA0</v>
      </c>
    </row>
    <row r="258" spans="1:28" x14ac:dyDescent="0.3">
      <c r="A258" s="41" t="str">
        <f ca="1">IF(IF(AND($B258&lt;&gt;"-",$B258=$E258),"Entrée et sortie","-")="Entrée et sortie",'Base de données'!$B258,"-")</f>
        <v>-</v>
      </c>
      <c r="B258" s="41" t="str">
        <f t="shared" ca="1" si="15"/>
        <v>-</v>
      </c>
      <c r="C258" s="41" t="str">
        <f t="shared" ca="1" si="16"/>
        <v>-</v>
      </c>
      <c r="D258" s="41" t="str">
        <f>IF($F258="sortie en cours d'année",'Base de données'!$B258,"-")</f>
        <v>-</v>
      </c>
      <c r="E258" s="41" t="str">
        <f>IF($H258="entrée en cours d'année",'Base de données'!$B258,"-")</f>
        <v>-</v>
      </c>
      <c r="F258" s="37" t="str">
        <f t="shared" ref="F258:F321" si="17">IF(AND(G258=0,J258="mouvement"),"sortie en cours d'année","")</f>
        <v/>
      </c>
      <c r="G258" s="37" t="str">
        <f>IF($J258="mouvement",_xlfn.XLOOKUP('Base de données'!$B258,$V:$V,$V:$V,0),"")</f>
        <v/>
      </c>
      <c r="H258" s="37" t="str">
        <f t="shared" ref="H258:H321" si="18">IF(AND(I258=0,J258="mouvement"),"entrée en cours d'année","")</f>
        <v/>
      </c>
      <c r="I258" s="37" t="str">
        <f>IF($J258="mouvement",_xlfn.XLOOKUP('Base de données'!$B258,$K:$K,$K:$K,0),"")</f>
        <v/>
      </c>
      <c r="J258" s="38" t="str">
        <f>IF(AND(Y258&lt;&gt;MAX(Y:Y),COUNTIF(K258:V258,'Base de données'!$B258)&gt;0),"mouvement","")</f>
        <v/>
      </c>
      <c r="K258" s="39" t="str">
        <f>IF(K$1&gt;$AE$1,"-",IFERROR(IF(DATEDIF('Base de données'!$A258,K$1,"d")&lt;&gt;0,"",'Base de données'!$B258),""))</f>
        <v>PO5EN</v>
      </c>
      <c r="L258" s="39" t="str">
        <f>IF(L$1&gt;$AE$1,"-",IFERROR(IF(DATEDIF('Base de données'!$A258,L$1,"d")&lt;&gt;0,"",'Base de données'!$B258),""))</f>
        <v/>
      </c>
      <c r="M258" s="39" t="str">
        <f>IF(M$1&gt;$AE$1,"-",IFERROR(IF(DATEDIF('Base de données'!$A258,M$1,"d")&lt;&gt;0,"",'Base de données'!$B258),""))</f>
        <v/>
      </c>
      <c r="N258" s="39" t="str">
        <f>IF(N$1&gt;$AE$1,"-",IFERROR(IF(DATEDIF('Base de données'!$A258,N$1,"d")&lt;&gt;0,"",'Base de données'!$B258),""))</f>
        <v/>
      </c>
      <c r="O258" s="39" t="str">
        <f>IF(O$1&gt;$AE$1,"-",IFERROR(IF(DATEDIF('Base de données'!$A258,O$1,"d")&lt;&gt;0,"",'Base de données'!$B258),""))</f>
        <v/>
      </c>
      <c r="P258" s="39" t="str">
        <f>IF(P$1&gt;$AE$1,"-",IFERROR(IF(DATEDIF('Base de données'!$A258,P$1,"d")&lt;&gt;0,"",'Base de données'!$B258),""))</f>
        <v/>
      </c>
      <c r="Q258" s="39" t="str">
        <f>IF(Q$1&gt;$AE$1,"-",IFERROR(IF(DATEDIF('Base de données'!$A258,Q$1,"d")&lt;&gt;0,"",'Base de données'!$B258),""))</f>
        <v/>
      </c>
      <c r="R258" s="39" t="str">
        <f>IF(R$1&gt;$AE$1,"-",IFERROR(IF(DATEDIF('Base de données'!$A258,R$1,"d")&lt;&gt;0,"",'Base de données'!$B258),""))</f>
        <v/>
      </c>
      <c r="S258" s="39" t="str">
        <f>IF(S$1&gt;$AE$1,"-",IFERROR(IF(DATEDIF('Base de données'!$A258,S$1,"d")&lt;&gt;0,"",'Base de données'!$B258),""))</f>
        <v/>
      </c>
      <c r="T258" s="39" t="str">
        <f>IF(T$1&gt;$AE$1,"-",IFERROR(IF(DATEDIF('Base de données'!$A258,T$1,"d")&lt;&gt;0,"",'Base de données'!$B258),""))</f>
        <v/>
      </c>
      <c r="U258" s="39" t="str">
        <f>IF(U$1&gt;$AE$1,"-",IFERROR(IF(DATEDIF('Base de données'!$A258,U$1,"d")&lt;&gt;0,"",'Base de données'!$B258),""))</f>
        <v/>
      </c>
      <c r="V258" s="39" t="str">
        <f>IF(V$1&gt;$AE$1,"-",IFERROR(IF(DATEDIF('Base de données'!$A258,V$1,"d")&lt;&gt;0,"",'Base de données'!$B258),""))</f>
        <v/>
      </c>
      <c r="W258" s="34"/>
      <c r="X258" s="30" t="str">
        <f>'Base de données'!$C258&amp;" "&amp;'Base de données'!$D258</f>
        <v>Moreau Adèle</v>
      </c>
      <c r="Y258" s="31">
        <f>COUNTIF('Base de données'!$B:$B,'Base de données'!$B258)</f>
        <v>12</v>
      </c>
      <c r="AA258" s="87" cm="1">
        <f t="array" aca="1" ref="AA258" ca="1">INDIRECT("'Base de données'!A" &amp; ROW(Y258))</f>
        <v>45658</v>
      </c>
      <c r="AB258" s="51" t="str" cm="1">
        <f t="array" aca="1" ref="AB258" ca="1">INDIRECT("'Base de données'!B" &amp; ROW(Z258))</f>
        <v>PO5EN</v>
      </c>
    </row>
    <row r="259" spans="1:28" x14ac:dyDescent="0.3">
      <c r="A259" s="41" t="str">
        <f ca="1">IF(IF(AND($B259&lt;&gt;"-",$B259=$E259),"Entrée et sortie","-")="Entrée et sortie",'Base de données'!$B259,"-")</f>
        <v>-</v>
      </c>
      <c r="B259" s="41" t="str">
        <f t="shared" ref="B259:B322" ca="1" si="19">_xlfn.XLOOKUP($AB259,$D:$D,$C:$C,"-",0,-1)</f>
        <v>-</v>
      </c>
      <c r="C259" s="41" t="str">
        <f t="shared" ref="C259:C322" ca="1" si="20">IF($AA259&lt;&gt;$AE$1,$D259,"-")</f>
        <v>-</v>
      </c>
      <c r="D259" s="41" t="str">
        <f>IF($F259="sortie en cours d'année",'Base de données'!$B259,"-")</f>
        <v>-</v>
      </c>
      <c r="E259" s="41" t="str">
        <f>IF($H259="entrée en cours d'année",'Base de données'!$B259,"-")</f>
        <v>-</v>
      </c>
      <c r="F259" s="37" t="str">
        <f t="shared" si="17"/>
        <v/>
      </c>
      <c r="G259" s="37" t="str">
        <f>IF($J259="mouvement",_xlfn.XLOOKUP('Base de données'!$B259,$V:$V,$V:$V,0),"")</f>
        <v/>
      </c>
      <c r="H259" s="37" t="str">
        <f t="shared" si="18"/>
        <v/>
      </c>
      <c r="I259" s="37" t="str">
        <f>IF($J259="mouvement",_xlfn.XLOOKUP('Base de données'!$B259,$K:$K,$K:$K,0),"")</f>
        <v/>
      </c>
      <c r="J259" s="38" t="str">
        <f>IF(AND(Y259&lt;&gt;MAX(Y:Y),COUNTIF(K259:V259,'Base de données'!$B259)&gt;0),"mouvement","")</f>
        <v/>
      </c>
      <c r="K259" s="39" t="str">
        <f>IF(K$1&gt;$AE$1,"-",IFERROR(IF(DATEDIF('Base de données'!$A259,K$1,"d")&lt;&gt;0,"",'Base de données'!$B259),""))</f>
        <v>Q84S6</v>
      </c>
      <c r="L259" s="39" t="str">
        <f>IF(L$1&gt;$AE$1,"-",IFERROR(IF(DATEDIF('Base de données'!$A259,L$1,"d")&lt;&gt;0,"",'Base de données'!$B259),""))</f>
        <v/>
      </c>
      <c r="M259" s="39" t="str">
        <f>IF(M$1&gt;$AE$1,"-",IFERROR(IF(DATEDIF('Base de données'!$A259,M$1,"d")&lt;&gt;0,"",'Base de données'!$B259),""))</f>
        <v/>
      </c>
      <c r="N259" s="39" t="str">
        <f>IF(N$1&gt;$AE$1,"-",IFERROR(IF(DATEDIF('Base de données'!$A259,N$1,"d")&lt;&gt;0,"",'Base de données'!$B259),""))</f>
        <v/>
      </c>
      <c r="O259" s="39" t="str">
        <f>IF(O$1&gt;$AE$1,"-",IFERROR(IF(DATEDIF('Base de données'!$A259,O$1,"d")&lt;&gt;0,"",'Base de données'!$B259),""))</f>
        <v/>
      </c>
      <c r="P259" s="39" t="str">
        <f>IF(P$1&gt;$AE$1,"-",IFERROR(IF(DATEDIF('Base de données'!$A259,P$1,"d")&lt;&gt;0,"",'Base de données'!$B259),""))</f>
        <v/>
      </c>
      <c r="Q259" s="39" t="str">
        <f>IF(Q$1&gt;$AE$1,"-",IFERROR(IF(DATEDIF('Base de données'!$A259,Q$1,"d")&lt;&gt;0,"",'Base de données'!$B259),""))</f>
        <v/>
      </c>
      <c r="R259" s="39" t="str">
        <f>IF(R$1&gt;$AE$1,"-",IFERROR(IF(DATEDIF('Base de données'!$A259,R$1,"d")&lt;&gt;0,"",'Base de données'!$B259),""))</f>
        <v/>
      </c>
      <c r="S259" s="39" t="str">
        <f>IF(S$1&gt;$AE$1,"-",IFERROR(IF(DATEDIF('Base de données'!$A259,S$1,"d")&lt;&gt;0,"",'Base de données'!$B259),""))</f>
        <v/>
      </c>
      <c r="T259" s="39" t="str">
        <f>IF(T$1&gt;$AE$1,"-",IFERROR(IF(DATEDIF('Base de données'!$A259,T$1,"d")&lt;&gt;0,"",'Base de données'!$B259),""))</f>
        <v/>
      </c>
      <c r="U259" s="39" t="str">
        <f>IF(U$1&gt;$AE$1,"-",IFERROR(IF(DATEDIF('Base de données'!$A259,U$1,"d")&lt;&gt;0,"",'Base de données'!$B259),""))</f>
        <v/>
      </c>
      <c r="V259" s="39" t="str">
        <f>IF(V$1&gt;$AE$1,"-",IFERROR(IF(DATEDIF('Base de données'!$A259,V$1,"d")&lt;&gt;0,"",'Base de données'!$B259),""))</f>
        <v/>
      </c>
      <c r="W259" s="34"/>
      <c r="X259" s="30" t="str">
        <f>'Base de données'!$C259&amp;" "&amp;'Base de données'!$D259</f>
        <v>Grenier Frédérique</v>
      </c>
      <c r="Y259" s="31">
        <f>COUNTIF('Base de données'!$B:$B,'Base de données'!$B259)</f>
        <v>12</v>
      </c>
      <c r="AA259" s="87" cm="1">
        <f t="array" aca="1" ref="AA259" ca="1">INDIRECT("'Base de données'!A" &amp; ROW(Y259))</f>
        <v>45658</v>
      </c>
      <c r="AB259" s="51" t="str" cm="1">
        <f t="array" aca="1" ref="AB259" ca="1">INDIRECT("'Base de données'!B" &amp; ROW(Z259))</f>
        <v>Q84S6</v>
      </c>
    </row>
    <row r="260" spans="1:28" x14ac:dyDescent="0.3">
      <c r="A260" s="41" t="str">
        <f ca="1">IF(IF(AND($B260&lt;&gt;"-",$B260=$E260),"Entrée et sortie","-")="Entrée et sortie",'Base de données'!$B260,"-")</f>
        <v>-</v>
      </c>
      <c r="B260" s="41" t="str">
        <f t="shared" ca="1" si="19"/>
        <v>1TM93</v>
      </c>
      <c r="C260" s="41" t="str">
        <f t="shared" ca="1" si="20"/>
        <v>1TM93</v>
      </c>
      <c r="D260" s="41" t="str">
        <f>IF($F260="sortie en cours d'année",'Base de données'!$B260,"-")</f>
        <v>1TM93</v>
      </c>
      <c r="E260" s="41" t="str">
        <f>IF($H260="entrée en cours d'année",'Base de données'!$B260,"-")</f>
        <v>-</v>
      </c>
      <c r="F260" s="37" t="str">
        <f t="shared" si="17"/>
        <v>sortie en cours d'année</v>
      </c>
      <c r="G260" s="37">
        <f>IF($J260="mouvement",_xlfn.XLOOKUP('Base de données'!$B260,$V:$V,$V:$V,0),"")</f>
        <v>0</v>
      </c>
      <c r="H260" s="37" t="str">
        <f t="shared" si="18"/>
        <v/>
      </c>
      <c r="I260" s="37" t="str">
        <f>IF($J260="mouvement",_xlfn.XLOOKUP('Base de données'!$B260,$K:$K,$K:$K,0),"")</f>
        <v>1TM93</v>
      </c>
      <c r="J260" s="38" t="str">
        <f>IF(AND(Y260&lt;&gt;MAX(Y:Y),COUNTIF(K260:V260,'Base de données'!$B260)&gt;0),"mouvement","")</f>
        <v>mouvement</v>
      </c>
      <c r="K260" s="39" t="str">
        <f>IF(K$1&gt;$AE$1,"-",IFERROR(IF(DATEDIF('Base de données'!$A260,K$1,"d")&lt;&gt;0,"",'Base de données'!$B260),""))</f>
        <v>1TM93</v>
      </c>
      <c r="L260" s="39" t="str">
        <f>IF(L$1&gt;$AE$1,"-",IFERROR(IF(DATEDIF('Base de données'!$A260,L$1,"d")&lt;&gt;0,"",'Base de données'!$B260),""))</f>
        <v/>
      </c>
      <c r="M260" s="39" t="str">
        <f>IF(M$1&gt;$AE$1,"-",IFERROR(IF(DATEDIF('Base de données'!$A260,M$1,"d")&lt;&gt;0,"",'Base de données'!$B260),""))</f>
        <v/>
      </c>
      <c r="N260" s="39" t="str">
        <f>IF(N$1&gt;$AE$1,"-",IFERROR(IF(DATEDIF('Base de données'!$A260,N$1,"d")&lt;&gt;0,"",'Base de données'!$B260),""))</f>
        <v/>
      </c>
      <c r="O260" s="39" t="str">
        <f>IF(O$1&gt;$AE$1,"-",IFERROR(IF(DATEDIF('Base de données'!$A260,O$1,"d")&lt;&gt;0,"",'Base de données'!$B260),""))</f>
        <v/>
      </c>
      <c r="P260" s="39" t="str">
        <f>IF(P$1&gt;$AE$1,"-",IFERROR(IF(DATEDIF('Base de données'!$A260,P$1,"d")&lt;&gt;0,"",'Base de données'!$B260),""))</f>
        <v/>
      </c>
      <c r="Q260" s="39" t="str">
        <f>IF(Q$1&gt;$AE$1,"-",IFERROR(IF(DATEDIF('Base de données'!$A260,Q$1,"d")&lt;&gt;0,"",'Base de données'!$B260),""))</f>
        <v/>
      </c>
      <c r="R260" s="39" t="str">
        <f>IF(R$1&gt;$AE$1,"-",IFERROR(IF(DATEDIF('Base de données'!$A260,R$1,"d")&lt;&gt;0,"",'Base de données'!$B260),""))</f>
        <v/>
      </c>
      <c r="S260" s="39" t="str">
        <f>IF(S$1&gt;$AE$1,"-",IFERROR(IF(DATEDIF('Base de données'!$A260,S$1,"d")&lt;&gt;0,"",'Base de données'!$B260),""))</f>
        <v/>
      </c>
      <c r="T260" s="39" t="str">
        <f>IF(T$1&gt;$AE$1,"-",IFERROR(IF(DATEDIF('Base de données'!$A260,T$1,"d")&lt;&gt;0,"",'Base de données'!$B260),""))</f>
        <v/>
      </c>
      <c r="U260" s="39" t="str">
        <f>IF(U$1&gt;$AE$1,"-",IFERROR(IF(DATEDIF('Base de données'!$A260,U$1,"d")&lt;&gt;0,"",'Base de données'!$B260),""))</f>
        <v/>
      </c>
      <c r="V260" s="39" t="str">
        <f>IF(V$1&gt;$AE$1,"-",IFERROR(IF(DATEDIF('Base de données'!$A260,V$1,"d")&lt;&gt;0,"",'Base de données'!$B260),""))</f>
        <v/>
      </c>
      <c r="W260" s="34"/>
      <c r="X260" s="30" t="str">
        <f>'Base de données'!$C260&amp;" "&amp;'Base de données'!$D260</f>
        <v>Deschamps Marthe</v>
      </c>
      <c r="Y260" s="31">
        <f>COUNTIF('Base de données'!$B:$B,'Base de données'!$B260)</f>
        <v>4</v>
      </c>
      <c r="AA260" s="87" cm="1">
        <f t="array" aca="1" ref="AA260" ca="1">INDIRECT("'Base de données'!A" &amp; ROW(Y260))</f>
        <v>45658</v>
      </c>
      <c r="AB260" s="51" t="str" cm="1">
        <f t="array" aca="1" ref="AB260" ca="1">INDIRECT("'Base de données'!B" &amp; ROW(Z260))</f>
        <v>1TM93</v>
      </c>
    </row>
    <row r="261" spans="1:28" x14ac:dyDescent="0.3">
      <c r="A261" s="41" t="str">
        <f ca="1">IF(IF(AND($B261&lt;&gt;"-",$B261=$E261),"Entrée et sortie","-")="Entrée et sortie",'Base de données'!$B261,"-")</f>
        <v>-</v>
      </c>
      <c r="B261" s="41" t="str">
        <f t="shared" ca="1" si="19"/>
        <v>-</v>
      </c>
      <c r="C261" s="41" t="str">
        <f t="shared" ca="1" si="20"/>
        <v>-</v>
      </c>
      <c r="D261" s="41" t="str">
        <f>IF($F261="sortie en cours d'année",'Base de données'!$B261,"-")</f>
        <v>-</v>
      </c>
      <c r="E261" s="41" t="str">
        <f>IF($H261="entrée en cours d'année",'Base de données'!$B261,"-")</f>
        <v>-</v>
      </c>
      <c r="F261" s="37" t="str">
        <f t="shared" si="17"/>
        <v/>
      </c>
      <c r="G261" s="37" t="str">
        <f>IF($J261="mouvement",_xlfn.XLOOKUP('Base de données'!$B261,$V:$V,$V:$V,0),"")</f>
        <v/>
      </c>
      <c r="H261" s="37" t="str">
        <f t="shared" si="18"/>
        <v/>
      </c>
      <c r="I261" s="37" t="str">
        <f>IF($J261="mouvement",_xlfn.XLOOKUP('Base de données'!$B261,$K:$K,$K:$K,0),"")</f>
        <v/>
      </c>
      <c r="J261" s="38" t="str">
        <f>IF(AND(Y261&lt;&gt;MAX(Y:Y),COUNTIF(K261:V261,'Base de données'!$B261)&gt;0),"mouvement","")</f>
        <v/>
      </c>
      <c r="K261" s="39" t="str">
        <f>IF(K$1&gt;$AE$1,"-",IFERROR(IF(DATEDIF('Base de données'!$A261,K$1,"d")&lt;&gt;0,"",'Base de données'!$B261),""))</f>
        <v>NGSRO</v>
      </c>
      <c r="L261" s="39" t="str">
        <f>IF(L$1&gt;$AE$1,"-",IFERROR(IF(DATEDIF('Base de données'!$A261,L$1,"d")&lt;&gt;0,"",'Base de données'!$B261),""))</f>
        <v/>
      </c>
      <c r="M261" s="39" t="str">
        <f>IF(M$1&gt;$AE$1,"-",IFERROR(IF(DATEDIF('Base de données'!$A261,M$1,"d")&lt;&gt;0,"",'Base de données'!$B261),""))</f>
        <v/>
      </c>
      <c r="N261" s="39" t="str">
        <f>IF(N$1&gt;$AE$1,"-",IFERROR(IF(DATEDIF('Base de données'!$A261,N$1,"d")&lt;&gt;0,"",'Base de données'!$B261),""))</f>
        <v/>
      </c>
      <c r="O261" s="39" t="str">
        <f>IF(O$1&gt;$AE$1,"-",IFERROR(IF(DATEDIF('Base de données'!$A261,O$1,"d")&lt;&gt;0,"",'Base de données'!$B261),""))</f>
        <v/>
      </c>
      <c r="P261" s="39" t="str">
        <f>IF(P$1&gt;$AE$1,"-",IFERROR(IF(DATEDIF('Base de données'!$A261,P$1,"d")&lt;&gt;0,"",'Base de données'!$B261),""))</f>
        <v/>
      </c>
      <c r="Q261" s="39" t="str">
        <f>IF(Q$1&gt;$AE$1,"-",IFERROR(IF(DATEDIF('Base de données'!$A261,Q$1,"d")&lt;&gt;0,"",'Base de données'!$B261),""))</f>
        <v/>
      </c>
      <c r="R261" s="39" t="str">
        <f>IF(R$1&gt;$AE$1,"-",IFERROR(IF(DATEDIF('Base de données'!$A261,R$1,"d")&lt;&gt;0,"",'Base de données'!$B261),""))</f>
        <v/>
      </c>
      <c r="S261" s="39" t="str">
        <f>IF(S$1&gt;$AE$1,"-",IFERROR(IF(DATEDIF('Base de données'!$A261,S$1,"d")&lt;&gt;0,"",'Base de données'!$B261),""))</f>
        <v/>
      </c>
      <c r="T261" s="39" t="str">
        <f>IF(T$1&gt;$AE$1,"-",IFERROR(IF(DATEDIF('Base de données'!$A261,T$1,"d")&lt;&gt;0,"",'Base de données'!$B261),""))</f>
        <v/>
      </c>
      <c r="U261" s="39" t="str">
        <f>IF(U$1&gt;$AE$1,"-",IFERROR(IF(DATEDIF('Base de données'!$A261,U$1,"d")&lt;&gt;0,"",'Base de données'!$B261),""))</f>
        <v/>
      </c>
      <c r="V261" s="39" t="str">
        <f>IF(V$1&gt;$AE$1,"-",IFERROR(IF(DATEDIF('Base de données'!$A261,V$1,"d")&lt;&gt;0,"",'Base de données'!$B261),""))</f>
        <v/>
      </c>
      <c r="W261" s="34"/>
      <c r="X261" s="30" t="str">
        <f>'Base de données'!$C261&amp;" "&amp;'Base de données'!$D261</f>
        <v>Vasseur Hugues</v>
      </c>
      <c r="Y261" s="31">
        <f>COUNTIF('Base de données'!$B:$B,'Base de données'!$B261)</f>
        <v>12</v>
      </c>
      <c r="AA261" s="87" cm="1">
        <f t="array" aca="1" ref="AA261" ca="1">INDIRECT("'Base de données'!A" &amp; ROW(Y261))</f>
        <v>45658</v>
      </c>
      <c r="AB261" s="51" t="str" cm="1">
        <f t="array" aca="1" ref="AB261" ca="1">INDIRECT("'Base de données'!B" &amp; ROW(Z261))</f>
        <v>NGSRO</v>
      </c>
    </row>
    <row r="262" spans="1:28" x14ac:dyDescent="0.3">
      <c r="A262" s="41" t="str">
        <f ca="1">IF(IF(AND($B262&lt;&gt;"-",$B262=$E262),"Entrée et sortie","-")="Entrée et sortie",'Base de données'!$B262,"-")</f>
        <v>-</v>
      </c>
      <c r="B262" s="41" t="str">
        <f t="shared" ca="1" si="19"/>
        <v>-</v>
      </c>
      <c r="C262" s="41" t="str">
        <f t="shared" ca="1" si="20"/>
        <v>-</v>
      </c>
      <c r="D262" s="41" t="str">
        <f>IF($F262="sortie en cours d'année",'Base de données'!$B262,"-")</f>
        <v>-</v>
      </c>
      <c r="E262" s="41" t="str">
        <f>IF($H262="entrée en cours d'année",'Base de données'!$B262,"-")</f>
        <v>-</v>
      </c>
      <c r="F262" s="37" t="str">
        <f t="shared" si="17"/>
        <v/>
      </c>
      <c r="G262" s="37" t="str">
        <f>IF($J262="mouvement",_xlfn.XLOOKUP('Base de données'!$B262,$V:$V,$V:$V,0),"")</f>
        <v/>
      </c>
      <c r="H262" s="37" t="str">
        <f t="shared" si="18"/>
        <v/>
      </c>
      <c r="I262" s="37" t="str">
        <f>IF($J262="mouvement",_xlfn.XLOOKUP('Base de données'!$B262,$K:$K,$K:$K,0),"")</f>
        <v/>
      </c>
      <c r="J262" s="38" t="str">
        <f>IF(AND(Y262&lt;&gt;MAX(Y:Y),COUNTIF(K262:V262,'Base de données'!$B262)&gt;0),"mouvement","")</f>
        <v/>
      </c>
      <c r="K262" s="39" t="str">
        <f>IF(K$1&gt;$AE$1,"-",IFERROR(IF(DATEDIF('Base de données'!$A262,K$1,"d")&lt;&gt;0,"",'Base de données'!$B262),""))</f>
        <v>QO391</v>
      </c>
      <c r="L262" s="39" t="str">
        <f>IF(L$1&gt;$AE$1,"-",IFERROR(IF(DATEDIF('Base de données'!$A262,L$1,"d")&lt;&gt;0,"",'Base de données'!$B262),""))</f>
        <v/>
      </c>
      <c r="M262" s="39" t="str">
        <f>IF(M$1&gt;$AE$1,"-",IFERROR(IF(DATEDIF('Base de données'!$A262,M$1,"d")&lt;&gt;0,"",'Base de données'!$B262),""))</f>
        <v/>
      </c>
      <c r="N262" s="39" t="str">
        <f>IF(N$1&gt;$AE$1,"-",IFERROR(IF(DATEDIF('Base de données'!$A262,N$1,"d")&lt;&gt;0,"",'Base de données'!$B262),""))</f>
        <v/>
      </c>
      <c r="O262" s="39" t="str">
        <f>IF(O$1&gt;$AE$1,"-",IFERROR(IF(DATEDIF('Base de données'!$A262,O$1,"d")&lt;&gt;0,"",'Base de données'!$B262),""))</f>
        <v/>
      </c>
      <c r="P262" s="39" t="str">
        <f>IF(P$1&gt;$AE$1,"-",IFERROR(IF(DATEDIF('Base de données'!$A262,P$1,"d")&lt;&gt;0,"",'Base de données'!$B262),""))</f>
        <v/>
      </c>
      <c r="Q262" s="39" t="str">
        <f>IF(Q$1&gt;$AE$1,"-",IFERROR(IF(DATEDIF('Base de données'!$A262,Q$1,"d")&lt;&gt;0,"",'Base de données'!$B262),""))</f>
        <v/>
      </c>
      <c r="R262" s="39" t="str">
        <f>IF(R$1&gt;$AE$1,"-",IFERROR(IF(DATEDIF('Base de données'!$A262,R$1,"d")&lt;&gt;0,"",'Base de données'!$B262),""))</f>
        <v/>
      </c>
      <c r="S262" s="39" t="str">
        <f>IF(S$1&gt;$AE$1,"-",IFERROR(IF(DATEDIF('Base de données'!$A262,S$1,"d")&lt;&gt;0,"",'Base de données'!$B262),""))</f>
        <v/>
      </c>
      <c r="T262" s="39" t="str">
        <f>IF(T$1&gt;$AE$1,"-",IFERROR(IF(DATEDIF('Base de données'!$A262,T$1,"d")&lt;&gt;0,"",'Base de données'!$B262),""))</f>
        <v/>
      </c>
      <c r="U262" s="39" t="str">
        <f>IF(U$1&gt;$AE$1,"-",IFERROR(IF(DATEDIF('Base de données'!$A262,U$1,"d")&lt;&gt;0,"",'Base de données'!$B262),""))</f>
        <v/>
      </c>
      <c r="V262" s="39" t="str">
        <f>IF(V$1&gt;$AE$1,"-",IFERROR(IF(DATEDIF('Base de données'!$A262,V$1,"d")&lt;&gt;0,"",'Base de données'!$B262),""))</f>
        <v/>
      </c>
      <c r="W262" s="34"/>
      <c r="X262" s="30" t="str">
        <f>'Base de données'!$C262&amp;" "&amp;'Base de données'!$D262</f>
        <v>Dupuis Benjamin</v>
      </c>
      <c r="Y262" s="31">
        <f>COUNTIF('Base de données'!$B:$B,'Base de données'!$B262)</f>
        <v>12</v>
      </c>
      <c r="AA262" s="87" cm="1">
        <f t="array" aca="1" ref="AA262" ca="1">INDIRECT("'Base de données'!A" &amp; ROW(Y262))</f>
        <v>45658</v>
      </c>
      <c r="AB262" s="51" t="str" cm="1">
        <f t="array" aca="1" ref="AB262" ca="1">INDIRECT("'Base de données'!B" &amp; ROW(Z262))</f>
        <v>QO391</v>
      </c>
    </row>
    <row r="263" spans="1:28" x14ac:dyDescent="0.3">
      <c r="A263" s="41" t="str">
        <f ca="1">IF(IF(AND($B263&lt;&gt;"-",$B263=$E263),"Entrée et sortie","-")="Entrée et sortie",'Base de données'!$B263,"-")</f>
        <v>-</v>
      </c>
      <c r="B263" s="41" t="str">
        <f t="shared" ca="1" si="19"/>
        <v>IG2WC</v>
      </c>
      <c r="C263" s="41" t="str">
        <f t="shared" ca="1" si="20"/>
        <v>IG2WC</v>
      </c>
      <c r="D263" s="41" t="str">
        <f>IF($F263="sortie en cours d'année",'Base de données'!$B263,"-")</f>
        <v>IG2WC</v>
      </c>
      <c r="E263" s="41" t="str">
        <f>IF($H263="entrée en cours d'année",'Base de données'!$B263,"-")</f>
        <v>-</v>
      </c>
      <c r="F263" s="37" t="str">
        <f t="shared" si="17"/>
        <v>sortie en cours d'année</v>
      </c>
      <c r="G263" s="37">
        <f>IF($J263="mouvement",_xlfn.XLOOKUP('Base de données'!$B263,$V:$V,$V:$V,0),"")</f>
        <v>0</v>
      </c>
      <c r="H263" s="37" t="str">
        <f t="shared" si="18"/>
        <v/>
      </c>
      <c r="I263" s="37" t="str">
        <f>IF($J263="mouvement",_xlfn.XLOOKUP('Base de données'!$B263,$K:$K,$K:$K,0),"")</f>
        <v>IG2WC</v>
      </c>
      <c r="J263" s="38" t="str">
        <f>IF(AND(Y263&lt;&gt;MAX(Y:Y),COUNTIF(K263:V263,'Base de données'!$B263)&gt;0),"mouvement","")</f>
        <v>mouvement</v>
      </c>
      <c r="K263" s="39" t="str">
        <f>IF(K$1&gt;$AE$1,"-",IFERROR(IF(DATEDIF('Base de données'!$A263,K$1,"d")&lt;&gt;0,"",'Base de données'!$B263),""))</f>
        <v>IG2WC</v>
      </c>
      <c r="L263" s="39" t="str">
        <f>IF(L$1&gt;$AE$1,"-",IFERROR(IF(DATEDIF('Base de données'!$A263,L$1,"d")&lt;&gt;0,"",'Base de données'!$B263),""))</f>
        <v/>
      </c>
      <c r="M263" s="39" t="str">
        <f>IF(M$1&gt;$AE$1,"-",IFERROR(IF(DATEDIF('Base de données'!$A263,M$1,"d")&lt;&gt;0,"",'Base de données'!$B263),""))</f>
        <v/>
      </c>
      <c r="N263" s="39" t="str">
        <f>IF(N$1&gt;$AE$1,"-",IFERROR(IF(DATEDIF('Base de données'!$A263,N$1,"d")&lt;&gt;0,"",'Base de données'!$B263),""))</f>
        <v/>
      </c>
      <c r="O263" s="39" t="str">
        <f>IF(O$1&gt;$AE$1,"-",IFERROR(IF(DATEDIF('Base de données'!$A263,O$1,"d")&lt;&gt;0,"",'Base de données'!$B263),""))</f>
        <v/>
      </c>
      <c r="P263" s="39" t="str">
        <f>IF(P$1&gt;$AE$1,"-",IFERROR(IF(DATEDIF('Base de données'!$A263,P$1,"d")&lt;&gt;0,"",'Base de données'!$B263),""))</f>
        <v/>
      </c>
      <c r="Q263" s="39" t="str">
        <f>IF(Q$1&gt;$AE$1,"-",IFERROR(IF(DATEDIF('Base de données'!$A263,Q$1,"d")&lt;&gt;0,"",'Base de données'!$B263),""))</f>
        <v/>
      </c>
      <c r="R263" s="39" t="str">
        <f>IF(R$1&gt;$AE$1,"-",IFERROR(IF(DATEDIF('Base de données'!$A263,R$1,"d")&lt;&gt;0,"",'Base de données'!$B263),""))</f>
        <v/>
      </c>
      <c r="S263" s="39" t="str">
        <f>IF(S$1&gt;$AE$1,"-",IFERROR(IF(DATEDIF('Base de données'!$A263,S$1,"d")&lt;&gt;0,"",'Base de données'!$B263),""))</f>
        <v/>
      </c>
      <c r="T263" s="39" t="str">
        <f>IF(T$1&gt;$AE$1,"-",IFERROR(IF(DATEDIF('Base de données'!$A263,T$1,"d")&lt;&gt;0,"",'Base de données'!$B263),""))</f>
        <v/>
      </c>
      <c r="U263" s="39" t="str">
        <f>IF(U$1&gt;$AE$1,"-",IFERROR(IF(DATEDIF('Base de données'!$A263,U$1,"d")&lt;&gt;0,"",'Base de données'!$B263),""))</f>
        <v/>
      </c>
      <c r="V263" s="39" t="str">
        <f>IF(V$1&gt;$AE$1,"-",IFERROR(IF(DATEDIF('Base de données'!$A263,V$1,"d")&lt;&gt;0,"",'Base de données'!$B263),""))</f>
        <v/>
      </c>
      <c r="W263" s="34"/>
      <c r="X263" s="30" t="str">
        <f>'Base de données'!$C263&amp;" "&amp;'Base de données'!$D263</f>
        <v>Benoit Benjamin</v>
      </c>
      <c r="Y263" s="31">
        <f>COUNTIF('Base de données'!$B:$B,'Base de données'!$B263)</f>
        <v>7</v>
      </c>
      <c r="AA263" s="87" cm="1">
        <f t="array" aca="1" ref="AA263" ca="1">INDIRECT("'Base de données'!A" &amp; ROW(Y263))</f>
        <v>45658</v>
      </c>
      <c r="AB263" s="51" t="str" cm="1">
        <f t="array" aca="1" ref="AB263" ca="1">INDIRECT("'Base de données'!B" &amp; ROW(Z263))</f>
        <v>IG2WC</v>
      </c>
    </row>
    <row r="264" spans="1:28" x14ac:dyDescent="0.3">
      <c r="A264" s="41" t="str">
        <f ca="1">IF(IF(AND($B264&lt;&gt;"-",$B264=$E264),"Entrée et sortie","-")="Entrée et sortie",'Base de données'!$B264,"-")</f>
        <v>-</v>
      </c>
      <c r="B264" s="41" t="str">
        <f t="shared" ca="1" si="19"/>
        <v>-</v>
      </c>
      <c r="C264" s="41" t="str">
        <f t="shared" ca="1" si="20"/>
        <v>-</v>
      </c>
      <c r="D264" s="41" t="str">
        <f>IF($F264="sortie en cours d'année",'Base de données'!$B264,"-")</f>
        <v>-</v>
      </c>
      <c r="E264" s="41" t="str">
        <f>IF($H264="entrée en cours d'année",'Base de données'!$B264,"-")</f>
        <v>-</v>
      </c>
      <c r="F264" s="37" t="str">
        <f t="shared" si="17"/>
        <v/>
      </c>
      <c r="G264" s="37" t="str">
        <f>IF($J264="mouvement",_xlfn.XLOOKUP('Base de données'!$B264,$V:$V,$V:$V,0),"")</f>
        <v/>
      </c>
      <c r="H264" s="37" t="str">
        <f t="shared" si="18"/>
        <v/>
      </c>
      <c r="I264" s="37" t="str">
        <f>IF($J264="mouvement",_xlfn.XLOOKUP('Base de données'!$B264,$K:$K,$K:$K,0),"")</f>
        <v/>
      </c>
      <c r="J264" s="38" t="str">
        <f>IF(AND(Y264&lt;&gt;MAX(Y:Y),COUNTIF(K264:V264,'Base de données'!$B264)&gt;0),"mouvement","")</f>
        <v/>
      </c>
      <c r="K264" s="39" t="str">
        <f>IF(K$1&gt;$AE$1,"-",IFERROR(IF(DATEDIF('Base de données'!$A264,K$1,"d")&lt;&gt;0,"",'Base de données'!$B264),""))</f>
        <v>NPS0U</v>
      </c>
      <c r="L264" s="39" t="str">
        <f>IF(L$1&gt;$AE$1,"-",IFERROR(IF(DATEDIF('Base de données'!$A264,L$1,"d")&lt;&gt;0,"",'Base de données'!$B264),""))</f>
        <v/>
      </c>
      <c r="M264" s="39" t="str">
        <f>IF(M$1&gt;$AE$1,"-",IFERROR(IF(DATEDIF('Base de données'!$A264,M$1,"d")&lt;&gt;0,"",'Base de données'!$B264),""))</f>
        <v/>
      </c>
      <c r="N264" s="39" t="str">
        <f>IF(N$1&gt;$AE$1,"-",IFERROR(IF(DATEDIF('Base de données'!$A264,N$1,"d")&lt;&gt;0,"",'Base de données'!$B264),""))</f>
        <v/>
      </c>
      <c r="O264" s="39" t="str">
        <f>IF(O$1&gt;$AE$1,"-",IFERROR(IF(DATEDIF('Base de données'!$A264,O$1,"d")&lt;&gt;0,"",'Base de données'!$B264),""))</f>
        <v/>
      </c>
      <c r="P264" s="39" t="str">
        <f>IF(P$1&gt;$AE$1,"-",IFERROR(IF(DATEDIF('Base de données'!$A264,P$1,"d")&lt;&gt;0,"",'Base de données'!$B264),""))</f>
        <v/>
      </c>
      <c r="Q264" s="39" t="str">
        <f>IF(Q$1&gt;$AE$1,"-",IFERROR(IF(DATEDIF('Base de données'!$A264,Q$1,"d")&lt;&gt;0,"",'Base de données'!$B264),""))</f>
        <v/>
      </c>
      <c r="R264" s="39" t="str">
        <f>IF(R$1&gt;$AE$1,"-",IFERROR(IF(DATEDIF('Base de données'!$A264,R$1,"d")&lt;&gt;0,"",'Base de données'!$B264),""))</f>
        <v/>
      </c>
      <c r="S264" s="39" t="str">
        <f>IF(S$1&gt;$AE$1,"-",IFERROR(IF(DATEDIF('Base de données'!$A264,S$1,"d")&lt;&gt;0,"",'Base de données'!$B264),""))</f>
        <v/>
      </c>
      <c r="T264" s="39" t="str">
        <f>IF(T$1&gt;$AE$1,"-",IFERROR(IF(DATEDIF('Base de données'!$A264,T$1,"d")&lt;&gt;0,"",'Base de données'!$B264),""))</f>
        <v/>
      </c>
      <c r="U264" s="39" t="str">
        <f>IF(U$1&gt;$AE$1,"-",IFERROR(IF(DATEDIF('Base de données'!$A264,U$1,"d")&lt;&gt;0,"",'Base de données'!$B264),""))</f>
        <v/>
      </c>
      <c r="V264" s="39" t="str">
        <f>IF(V$1&gt;$AE$1,"-",IFERROR(IF(DATEDIF('Base de données'!$A264,V$1,"d")&lt;&gt;0,"",'Base de données'!$B264),""))</f>
        <v/>
      </c>
      <c r="W264" s="34"/>
      <c r="X264" s="30" t="str">
        <f>'Base de données'!$C264&amp;" "&amp;'Base de données'!$D264</f>
        <v>Perrot Lucy</v>
      </c>
      <c r="Y264" s="31">
        <f>COUNTIF('Base de données'!$B:$B,'Base de données'!$B264)</f>
        <v>12</v>
      </c>
      <c r="AA264" s="87" cm="1">
        <f t="array" aca="1" ref="AA264" ca="1">INDIRECT("'Base de données'!A" &amp; ROW(Y264))</f>
        <v>45658</v>
      </c>
      <c r="AB264" s="51" t="str" cm="1">
        <f t="array" aca="1" ref="AB264" ca="1">INDIRECT("'Base de données'!B" &amp; ROW(Z264))</f>
        <v>NPS0U</v>
      </c>
    </row>
    <row r="265" spans="1:28" x14ac:dyDescent="0.3">
      <c r="A265" s="41" t="str">
        <f ca="1">IF(IF(AND($B265&lt;&gt;"-",$B265=$E265),"Entrée et sortie","-")="Entrée et sortie",'Base de données'!$B265,"-")</f>
        <v>-</v>
      </c>
      <c r="B265" s="41" t="str">
        <f t="shared" ca="1" si="19"/>
        <v>-</v>
      </c>
      <c r="C265" s="41" t="str">
        <f t="shared" ca="1" si="20"/>
        <v>-</v>
      </c>
      <c r="D265" s="41" t="str">
        <f>IF($F265="sortie en cours d'année",'Base de données'!$B265,"-")</f>
        <v>-</v>
      </c>
      <c r="E265" s="41" t="str">
        <f>IF($H265="entrée en cours d'année",'Base de données'!$B265,"-")</f>
        <v>-</v>
      </c>
      <c r="F265" s="37" t="str">
        <f t="shared" si="17"/>
        <v/>
      </c>
      <c r="G265" s="37" t="str">
        <f>IF($J265="mouvement",_xlfn.XLOOKUP('Base de données'!$B265,$V:$V,$V:$V,0),"")</f>
        <v/>
      </c>
      <c r="H265" s="37" t="str">
        <f t="shared" si="18"/>
        <v/>
      </c>
      <c r="I265" s="37" t="str">
        <f>IF($J265="mouvement",_xlfn.XLOOKUP('Base de données'!$B265,$K:$K,$K:$K,0),"")</f>
        <v/>
      </c>
      <c r="J265" s="38" t="str">
        <f>IF(AND(Y265&lt;&gt;MAX(Y:Y),COUNTIF(K265:V265,'Base de données'!$B265)&gt;0),"mouvement","")</f>
        <v/>
      </c>
      <c r="K265" s="39" t="str">
        <f>IF(K$1&gt;$AE$1,"-",IFERROR(IF(DATEDIF('Base de données'!$A265,K$1,"d")&lt;&gt;0,"",'Base de données'!$B265),""))</f>
        <v>2M3V3</v>
      </c>
      <c r="L265" s="39" t="str">
        <f>IF(L$1&gt;$AE$1,"-",IFERROR(IF(DATEDIF('Base de données'!$A265,L$1,"d")&lt;&gt;0,"",'Base de données'!$B265),""))</f>
        <v/>
      </c>
      <c r="M265" s="39" t="str">
        <f>IF(M$1&gt;$AE$1,"-",IFERROR(IF(DATEDIF('Base de données'!$A265,M$1,"d")&lt;&gt;0,"",'Base de données'!$B265),""))</f>
        <v/>
      </c>
      <c r="N265" s="39" t="str">
        <f>IF(N$1&gt;$AE$1,"-",IFERROR(IF(DATEDIF('Base de données'!$A265,N$1,"d")&lt;&gt;0,"",'Base de données'!$B265),""))</f>
        <v/>
      </c>
      <c r="O265" s="39" t="str">
        <f>IF(O$1&gt;$AE$1,"-",IFERROR(IF(DATEDIF('Base de données'!$A265,O$1,"d")&lt;&gt;0,"",'Base de données'!$B265),""))</f>
        <v/>
      </c>
      <c r="P265" s="39" t="str">
        <f>IF(P$1&gt;$AE$1,"-",IFERROR(IF(DATEDIF('Base de données'!$A265,P$1,"d")&lt;&gt;0,"",'Base de données'!$B265),""))</f>
        <v/>
      </c>
      <c r="Q265" s="39" t="str">
        <f>IF(Q$1&gt;$AE$1,"-",IFERROR(IF(DATEDIF('Base de données'!$A265,Q$1,"d")&lt;&gt;0,"",'Base de données'!$B265),""))</f>
        <v/>
      </c>
      <c r="R265" s="39" t="str">
        <f>IF(R$1&gt;$AE$1,"-",IFERROR(IF(DATEDIF('Base de données'!$A265,R$1,"d")&lt;&gt;0,"",'Base de données'!$B265),""))</f>
        <v/>
      </c>
      <c r="S265" s="39" t="str">
        <f>IF(S$1&gt;$AE$1,"-",IFERROR(IF(DATEDIF('Base de données'!$A265,S$1,"d")&lt;&gt;0,"",'Base de données'!$B265),""))</f>
        <v/>
      </c>
      <c r="T265" s="39" t="str">
        <f>IF(T$1&gt;$AE$1,"-",IFERROR(IF(DATEDIF('Base de données'!$A265,T$1,"d")&lt;&gt;0,"",'Base de données'!$B265),""))</f>
        <v/>
      </c>
      <c r="U265" s="39" t="str">
        <f>IF(U$1&gt;$AE$1,"-",IFERROR(IF(DATEDIF('Base de données'!$A265,U$1,"d")&lt;&gt;0,"",'Base de données'!$B265),""))</f>
        <v/>
      </c>
      <c r="V265" s="39" t="str">
        <f>IF(V$1&gt;$AE$1,"-",IFERROR(IF(DATEDIF('Base de données'!$A265,V$1,"d")&lt;&gt;0,"",'Base de données'!$B265),""))</f>
        <v/>
      </c>
      <c r="W265" s="34"/>
      <c r="X265" s="30" t="str">
        <f>'Base de données'!$C265&amp;" "&amp;'Base de données'!$D265</f>
        <v>Bonneau Laetitia</v>
      </c>
      <c r="Y265" s="31">
        <f>COUNTIF('Base de données'!$B:$B,'Base de données'!$B265)</f>
        <v>12</v>
      </c>
      <c r="AA265" s="87" cm="1">
        <f t="array" aca="1" ref="AA265" ca="1">INDIRECT("'Base de données'!A" &amp; ROW(Y265))</f>
        <v>45658</v>
      </c>
      <c r="AB265" s="51" t="str" cm="1">
        <f t="array" aca="1" ref="AB265" ca="1">INDIRECT("'Base de données'!B" &amp; ROW(Z265))</f>
        <v>2M3V3</v>
      </c>
    </row>
    <row r="266" spans="1:28" x14ac:dyDescent="0.3">
      <c r="A266" s="41" t="str">
        <f ca="1">IF(IF(AND($B266&lt;&gt;"-",$B266=$E266),"Entrée et sortie","-")="Entrée et sortie",'Base de données'!$B266,"-")</f>
        <v>-</v>
      </c>
      <c r="B266" s="41" t="str">
        <f t="shared" ca="1" si="19"/>
        <v>-</v>
      </c>
      <c r="C266" s="41" t="str">
        <f t="shared" ca="1" si="20"/>
        <v>-</v>
      </c>
      <c r="D266" s="41" t="str">
        <f>IF($F266="sortie en cours d'année",'Base de données'!$B266,"-")</f>
        <v>-</v>
      </c>
      <c r="E266" s="41" t="str">
        <f>IF($H266="entrée en cours d'année",'Base de données'!$B266,"-")</f>
        <v>-</v>
      </c>
      <c r="F266" s="37" t="str">
        <f t="shared" si="17"/>
        <v/>
      </c>
      <c r="G266" s="37" t="str">
        <f>IF($J266="mouvement",_xlfn.XLOOKUP('Base de données'!$B266,$V:$V,$V:$V,0),"")</f>
        <v/>
      </c>
      <c r="H266" s="37" t="str">
        <f t="shared" si="18"/>
        <v/>
      </c>
      <c r="I266" s="37" t="str">
        <f>IF($J266="mouvement",_xlfn.XLOOKUP('Base de données'!$B266,$K:$K,$K:$K,0),"")</f>
        <v/>
      </c>
      <c r="J266" s="38" t="str">
        <f>IF(AND(Y266&lt;&gt;MAX(Y:Y),COUNTIF(K266:V266,'Base de données'!$B266)&gt;0),"mouvement","")</f>
        <v/>
      </c>
      <c r="K266" s="39" t="str">
        <f>IF(K$1&gt;$AE$1,"-",IFERROR(IF(DATEDIF('Base de données'!$A266,K$1,"d")&lt;&gt;0,"",'Base de données'!$B266),""))</f>
        <v>O47TK</v>
      </c>
      <c r="L266" s="39" t="str">
        <f>IF(L$1&gt;$AE$1,"-",IFERROR(IF(DATEDIF('Base de données'!$A266,L$1,"d")&lt;&gt;0,"",'Base de données'!$B266),""))</f>
        <v/>
      </c>
      <c r="M266" s="39" t="str">
        <f>IF(M$1&gt;$AE$1,"-",IFERROR(IF(DATEDIF('Base de données'!$A266,M$1,"d")&lt;&gt;0,"",'Base de données'!$B266),""))</f>
        <v/>
      </c>
      <c r="N266" s="39" t="str">
        <f>IF(N$1&gt;$AE$1,"-",IFERROR(IF(DATEDIF('Base de données'!$A266,N$1,"d")&lt;&gt;0,"",'Base de données'!$B266),""))</f>
        <v/>
      </c>
      <c r="O266" s="39" t="str">
        <f>IF(O$1&gt;$AE$1,"-",IFERROR(IF(DATEDIF('Base de données'!$A266,O$1,"d")&lt;&gt;0,"",'Base de données'!$B266),""))</f>
        <v/>
      </c>
      <c r="P266" s="39" t="str">
        <f>IF(P$1&gt;$AE$1,"-",IFERROR(IF(DATEDIF('Base de données'!$A266,P$1,"d")&lt;&gt;0,"",'Base de données'!$B266),""))</f>
        <v/>
      </c>
      <c r="Q266" s="39" t="str">
        <f>IF(Q$1&gt;$AE$1,"-",IFERROR(IF(DATEDIF('Base de données'!$A266,Q$1,"d")&lt;&gt;0,"",'Base de données'!$B266),""))</f>
        <v/>
      </c>
      <c r="R266" s="39" t="str">
        <f>IF(R$1&gt;$AE$1,"-",IFERROR(IF(DATEDIF('Base de données'!$A266,R$1,"d")&lt;&gt;0,"",'Base de données'!$B266),""))</f>
        <v/>
      </c>
      <c r="S266" s="39" t="str">
        <f>IF(S$1&gt;$AE$1,"-",IFERROR(IF(DATEDIF('Base de données'!$A266,S$1,"d")&lt;&gt;0,"",'Base de données'!$B266),""))</f>
        <v/>
      </c>
      <c r="T266" s="39" t="str">
        <f>IF(T$1&gt;$AE$1,"-",IFERROR(IF(DATEDIF('Base de données'!$A266,T$1,"d")&lt;&gt;0,"",'Base de données'!$B266),""))</f>
        <v/>
      </c>
      <c r="U266" s="39" t="str">
        <f>IF(U$1&gt;$AE$1,"-",IFERROR(IF(DATEDIF('Base de données'!$A266,U$1,"d")&lt;&gt;0,"",'Base de données'!$B266),""))</f>
        <v/>
      </c>
      <c r="V266" s="39" t="str">
        <f>IF(V$1&gt;$AE$1,"-",IFERROR(IF(DATEDIF('Base de données'!$A266,V$1,"d")&lt;&gt;0,"",'Base de données'!$B266),""))</f>
        <v/>
      </c>
      <c r="W266" s="34"/>
      <c r="X266" s="30" t="str">
        <f>'Base de données'!$C266&amp;" "&amp;'Base de données'!$D266</f>
        <v>Humbert Théodore</v>
      </c>
      <c r="Y266" s="31">
        <f>COUNTIF('Base de données'!$B:$B,'Base de données'!$B266)</f>
        <v>12</v>
      </c>
      <c r="AA266" s="87" cm="1">
        <f t="array" aca="1" ref="AA266" ca="1">INDIRECT("'Base de données'!A" &amp; ROW(Y266))</f>
        <v>45658</v>
      </c>
      <c r="AB266" s="51" t="str" cm="1">
        <f t="array" aca="1" ref="AB266" ca="1">INDIRECT("'Base de données'!B" &amp; ROW(Z266))</f>
        <v>O47TK</v>
      </c>
    </row>
    <row r="267" spans="1:28" x14ac:dyDescent="0.3">
      <c r="A267" s="41" t="str">
        <f ca="1">IF(IF(AND($B267&lt;&gt;"-",$B267=$E267),"Entrée et sortie","-")="Entrée et sortie",'Base de données'!$B267,"-")</f>
        <v>-</v>
      </c>
      <c r="B267" s="41" t="str">
        <f t="shared" ca="1" si="19"/>
        <v>-</v>
      </c>
      <c r="C267" s="41" t="str">
        <f t="shared" ca="1" si="20"/>
        <v>-</v>
      </c>
      <c r="D267" s="41" t="str">
        <f>IF($F267="sortie en cours d'année",'Base de données'!$B267,"-")</f>
        <v>-</v>
      </c>
      <c r="E267" s="41" t="str">
        <f>IF($H267="entrée en cours d'année",'Base de données'!$B267,"-")</f>
        <v>-</v>
      </c>
      <c r="F267" s="37" t="str">
        <f t="shared" si="17"/>
        <v/>
      </c>
      <c r="G267" s="37" t="str">
        <f>IF($J267="mouvement",_xlfn.XLOOKUP('Base de données'!$B267,$V:$V,$V:$V,0),"")</f>
        <v/>
      </c>
      <c r="H267" s="37" t="str">
        <f t="shared" si="18"/>
        <v/>
      </c>
      <c r="I267" s="37" t="str">
        <f>IF($J267="mouvement",_xlfn.XLOOKUP('Base de données'!$B267,$K:$K,$K:$K,0),"")</f>
        <v/>
      </c>
      <c r="J267" s="38" t="str">
        <f>IF(AND(Y267&lt;&gt;MAX(Y:Y),COUNTIF(K267:V267,'Base de données'!$B267)&gt;0),"mouvement","")</f>
        <v/>
      </c>
      <c r="K267" s="39" t="str">
        <f>IF(K$1&gt;$AE$1,"-",IFERROR(IF(DATEDIF('Base de données'!$A267,K$1,"d")&lt;&gt;0,"",'Base de données'!$B267),""))</f>
        <v>55NEX</v>
      </c>
      <c r="L267" s="39" t="str">
        <f>IF(L$1&gt;$AE$1,"-",IFERROR(IF(DATEDIF('Base de données'!$A267,L$1,"d")&lt;&gt;0,"",'Base de données'!$B267),""))</f>
        <v/>
      </c>
      <c r="M267" s="39" t="str">
        <f>IF(M$1&gt;$AE$1,"-",IFERROR(IF(DATEDIF('Base de données'!$A267,M$1,"d")&lt;&gt;0,"",'Base de données'!$B267),""))</f>
        <v/>
      </c>
      <c r="N267" s="39" t="str">
        <f>IF(N$1&gt;$AE$1,"-",IFERROR(IF(DATEDIF('Base de données'!$A267,N$1,"d")&lt;&gt;0,"",'Base de données'!$B267),""))</f>
        <v/>
      </c>
      <c r="O267" s="39" t="str">
        <f>IF(O$1&gt;$AE$1,"-",IFERROR(IF(DATEDIF('Base de données'!$A267,O$1,"d")&lt;&gt;0,"",'Base de données'!$B267),""))</f>
        <v/>
      </c>
      <c r="P267" s="39" t="str">
        <f>IF(P$1&gt;$AE$1,"-",IFERROR(IF(DATEDIF('Base de données'!$A267,P$1,"d")&lt;&gt;0,"",'Base de données'!$B267),""))</f>
        <v/>
      </c>
      <c r="Q267" s="39" t="str">
        <f>IF(Q$1&gt;$AE$1,"-",IFERROR(IF(DATEDIF('Base de données'!$A267,Q$1,"d")&lt;&gt;0,"",'Base de données'!$B267),""))</f>
        <v/>
      </c>
      <c r="R267" s="39" t="str">
        <f>IF(R$1&gt;$AE$1,"-",IFERROR(IF(DATEDIF('Base de données'!$A267,R$1,"d")&lt;&gt;0,"",'Base de données'!$B267),""))</f>
        <v/>
      </c>
      <c r="S267" s="39" t="str">
        <f>IF(S$1&gt;$AE$1,"-",IFERROR(IF(DATEDIF('Base de données'!$A267,S$1,"d")&lt;&gt;0,"",'Base de données'!$B267),""))</f>
        <v/>
      </c>
      <c r="T267" s="39" t="str">
        <f>IF(T$1&gt;$AE$1,"-",IFERROR(IF(DATEDIF('Base de données'!$A267,T$1,"d")&lt;&gt;0,"",'Base de données'!$B267),""))</f>
        <v/>
      </c>
      <c r="U267" s="39" t="str">
        <f>IF(U$1&gt;$AE$1,"-",IFERROR(IF(DATEDIF('Base de données'!$A267,U$1,"d")&lt;&gt;0,"",'Base de données'!$B267),""))</f>
        <v/>
      </c>
      <c r="V267" s="39" t="str">
        <f>IF(V$1&gt;$AE$1,"-",IFERROR(IF(DATEDIF('Base de données'!$A267,V$1,"d")&lt;&gt;0,"",'Base de données'!$B267),""))</f>
        <v/>
      </c>
      <c r="W267" s="34"/>
      <c r="X267" s="30" t="str">
        <f>'Base de données'!$C267&amp;" "&amp;'Base de données'!$D267</f>
        <v>Lebon Jérôme</v>
      </c>
      <c r="Y267" s="31">
        <f>COUNTIF('Base de données'!$B:$B,'Base de données'!$B267)</f>
        <v>12</v>
      </c>
      <c r="AA267" s="87" cm="1">
        <f t="array" aca="1" ref="AA267" ca="1">INDIRECT("'Base de données'!A" &amp; ROW(Y267))</f>
        <v>45658</v>
      </c>
      <c r="AB267" s="51" t="str" cm="1">
        <f t="array" aca="1" ref="AB267" ca="1">INDIRECT("'Base de données'!B" &amp; ROW(Z267))</f>
        <v>55NEX</v>
      </c>
    </row>
    <row r="268" spans="1:28" x14ac:dyDescent="0.3">
      <c r="A268" s="41" t="str">
        <f ca="1">IF(IF(AND($B268&lt;&gt;"-",$B268=$E268),"Entrée et sortie","-")="Entrée et sortie",'Base de données'!$B268,"-")</f>
        <v>-</v>
      </c>
      <c r="B268" s="41" t="str">
        <f t="shared" ca="1" si="19"/>
        <v>-</v>
      </c>
      <c r="C268" s="41" t="str">
        <f t="shared" ca="1" si="20"/>
        <v>-</v>
      </c>
      <c r="D268" s="41" t="str">
        <f>IF($F268="sortie en cours d'année",'Base de données'!$B268,"-")</f>
        <v>-</v>
      </c>
      <c r="E268" s="41" t="str">
        <f>IF($H268="entrée en cours d'année",'Base de données'!$B268,"-")</f>
        <v>-</v>
      </c>
      <c r="F268" s="37" t="str">
        <f t="shared" si="17"/>
        <v/>
      </c>
      <c r="G268" s="37" t="str">
        <f>IF($J268="mouvement",_xlfn.XLOOKUP('Base de données'!$B268,$V:$V,$V:$V,0),"")</f>
        <v/>
      </c>
      <c r="H268" s="37" t="str">
        <f t="shared" si="18"/>
        <v/>
      </c>
      <c r="I268" s="37" t="str">
        <f>IF($J268="mouvement",_xlfn.XLOOKUP('Base de données'!$B268,$K:$K,$K:$K,0),"")</f>
        <v/>
      </c>
      <c r="J268" s="38" t="str">
        <f>IF(AND(Y268&lt;&gt;MAX(Y:Y),COUNTIF(K268:V268,'Base de données'!$B268)&gt;0),"mouvement","")</f>
        <v/>
      </c>
      <c r="K268" s="39" t="str">
        <f>IF(K$1&gt;$AE$1,"-",IFERROR(IF(DATEDIF('Base de données'!$A268,K$1,"d")&lt;&gt;0,"",'Base de données'!$B268),""))</f>
        <v>4VFH6</v>
      </c>
      <c r="L268" s="39" t="str">
        <f>IF(L$1&gt;$AE$1,"-",IFERROR(IF(DATEDIF('Base de données'!$A268,L$1,"d")&lt;&gt;0,"",'Base de données'!$B268),""))</f>
        <v/>
      </c>
      <c r="M268" s="39" t="str">
        <f>IF(M$1&gt;$AE$1,"-",IFERROR(IF(DATEDIF('Base de données'!$A268,M$1,"d")&lt;&gt;0,"",'Base de données'!$B268),""))</f>
        <v/>
      </c>
      <c r="N268" s="39" t="str">
        <f>IF(N$1&gt;$AE$1,"-",IFERROR(IF(DATEDIF('Base de données'!$A268,N$1,"d")&lt;&gt;0,"",'Base de données'!$B268),""))</f>
        <v/>
      </c>
      <c r="O268" s="39" t="str">
        <f>IF(O$1&gt;$AE$1,"-",IFERROR(IF(DATEDIF('Base de données'!$A268,O$1,"d")&lt;&gt;0,"",'Base de données'!$B268),""))</f>
        <v/>
      </c>
      <c r="P268" s="39" t="str">
        <f>IF(P$1&gt;$AE$1,"-",IFERROR(IF(DATEDIF('Base de données'!$A268,P$1,"d")&lt;&gt;0,"",'Base de données'!$B268),""))</f>
        <v/>
      </c>
      <c r="Q268" s="39" t="str">
        <f>IF(Q$1&gt;$AE$1,"-",IFERROR(IF(DATEDIF('Base de données'!$A268,Q$1,"d")&lt;&gt;0,"",'Base de données'!$B268),""))</f>
        <v/>
      </c>
      <c r="R268" s="39" t="str">
        <f>IF(R$1&gt;$AE$1,"-",IFERROR(IF(DATEDIF('Base de données'!$A268,R$1,"d")&lt;&gt;0,"",'Base de données'!$B268),""))</f>
        <v/>
      </c>
      <c r="S268" s="39" t="str">
        <f>IF(S$1&gt;$AE$1,"-",IFERROR(IF(DATEDIF('Base de données'!$A268,S$1,"d")&lt;&gt;0,"",'Base de données'!$B268),""))</f>
        <v/>
      </c>
      <c r="T268" s="39" t="str">
        <f>IF(T$1&gt;$AE$1,"-",IFERROR(IF(DATEDIF('Base de données'!$A268,T$1,"d")&lt;&gt;0,"",'Base de données'!$B268),""))</f>
        <v/>
      </c>
      <c r="U268" s="39" t="str">
        <f>IF(U$1&gt;$AE$1,"-",IFERROR(IF(DATEDIF('Base de données'!$A268,U$1,"d")&lt;&gt;0,"",'Base de données'!$B268),""))</f>
        <v/>
      </c>
      <c r="V268" s="39" t="str">
        <f>IF(V$1&gt;$AE$1,"-",IFERROR(IF(DATEDIF('Base de données'!$A268,V$1,"d")&lt;&gt;0,"",'Base de données'!$B268),""))</f>
        <v/>
      </c>
      <c r="W268" s="34"/>
      <c r="X268" s="30" t="str">
        <f>'Base de données'!$C268&amp;" "&amp;'Base de données'!$D268</f>
        <v>Moreno Thérèse</v>
      </c>
      <c r="Y268" s="31">
        <f>COUNTIF('Base de données'!$B:$B,'Base de données'!$B268)</f>
        <v>12</v>
      </c>
      <c r="AA268" s="87" cm="1">
        <f t="array" aca="1" ref="AA268" ca="1">INDIRECT("'Base de données'!A" &amp; ROW(Y268))</f>
        <v>45658</v>
      </c>
      <c r="AB268" s="51" t="str" cm="1">
        <f t="array" aca="1" ref="AB268" ca="1">INDIRECT("'Base de données'!B" &amp; ROW(Z268))</f>
        <v>4VFH6</v>
      </c>
    </row>
    <row r="269" spans="1:28" x14ac:dyDescent="0.3">
      <c r="A269" s="41" t="str">
        <f ca="1">IF(IF(AND($B269&lt;&gt;"-",$B269=$E269),"Entrée et sortie","-")="Entrée et sortie",'Base de données'!$B269,"-")</f>
        <v>-</v>
      </c>
      <c r="B269" s="41" t="str">
        <f t="shared" ca="1" si="19"/>
        <v>-</v>
      </c>
      <c r="C269" s="41" t="str">
        <f t="shared" ca="1" si="20"/>
        <v>-</v>
      </c>
      <c r="D269" s="41" t="str">
        <f>IF($F269="sortie en cours d'année",'Base de données'!$B269,"-")</f>
        <v>-</v>
      </c>
      <c r="E269" s="41" t="str">
        <f>IF($H269="entrée en cours d'année",'Base de données'!$B269,"-")</f>
        <v>-</v>
      </c>
      <c r="F269" s="37" t="str">
        <f t="shared" si="17"/>
        <v/>
      </c>
      <c r="G269" s="37" t="str">
        <f>IF($J269="mouvement",_xlfn.XLOOKUP('Base de données'!$B269,$V:$V,$V:$V,0),"")</f>
        <v/>
      </c>
      <c r="H269" s="37" t="str">
        <f t="shared" si="18"/>
        <v/>
      </c>
      <c r="I269" s="37" t="str">
        <f>IF($J269="mouvement",_xlfn.XLOOKUP('Base de données'!$B269,$K:$K,$K:$K,0),"")</f>
        <v/>
      </c>
      <c r="J269" s="38" t="str">
        <f>IF(AND(Y269&lt;&gt;MAX(Y:Y),COUNTIF(K269:V269,'Base de données'!$B269)&gt;0),"mouvement","")</f>
        <v/>
      </c>
      <c r="K269" s="39" t="str">
        <f>IF(K$1&gt;$AE$1,"-",IFERROR(IF(DATEDIF('Base de données'!$A269,K$1,"d")&lt;&gt;0,"",'Base de données'!$B269),""))</f>
        <v>BHHGU</v>
      </c>
      <c r="L269" s="39" t="str">
        <f>IF(L$1&gt;$AE$1,"-",IFERROR(IF(DATEDIF('Base de données'!$A269,L$1,"d")&lt;&gt;0,"",'Base de données'!$B269),""))</f>
        <v/>
      </c>
      <c r="M269" s="39" t="str">
        <f>IF(M$1&gt;$AE$1,"-",IFERROR(IF(DATEDIF('Base de données'!$A269,M$1,"d")&lt;&gt;0,"",'Base de données'!$B269),""))</f>
        <v/>
      </c>
      <c r="N269" s="39" t="str">
        <f>IF(N$1&gt;$AE$1,"-",IFERROR(IF(DATEDIF('Base de données'!$A269,N$1,"d")&lt;&gt;0,"",'Base de données'!$B269),""))</f>
        <v/>
      </c>
      <c r="O269" s="39" t="str">
        <f>IF(O$1&gt;$AE$1,"-",IFERROR(IF(DATEDIF('Base de données'!$A269,O$1,"d")&lt;&gt;0,"",'Base de données'!$B269),""))</f>
        <v/>
      </c>
      <c r="P269" s="39" t="str">
        <f>IF(P$1&gt;$AE$1,"-",IFERROR(IF(DATEDIF('Base de données'!$A269,P$1,"d")&lt;&gt;0,"",'Base de données'!$B269),""))</f>
        <v/>
      </c>
      <c r="Q269" s="39" t="str">
        <f>IF(Q$1&gt;$AE$1,"-",IFERROR(IF(DATEDIF('Base de données'!$A269,Q$1,"d")&lt;&gt;0,"",'Base de données'!$B269),""))</f>
        <v/>
      </c>
      <c r="R269" s="39" t="str">
        <f>IF(R$1&gt;$AE$1,"-",IFERROR(IF(DATEDIF('Base de données'!$A269,R$1,"d")&lt;&gt;0,"",'Base de données'!$B269),""))</f>
        <v/>
      </c>
      <c r="S269" s="39" t="str">
        <f>IF(S$1&gt;$AE$1,"-",IFERROR(IF(DATEDIF('Base de données'!$A269,S$1,"d")&lt;&gt;0,"",'Base de données'!$B269),""))</f>
        <v/>
      </c>
      <c r="T269" s="39" t="str">
        <f>IF(T$1&gt;$AE$1,"-",IFERROR(IF(DATEDIF('Base de données'!$A269,T$1,"d")&lt;&gt;0,"",'Base de données'!$B269),""))</f>
        <v/>
      </c>
      <c r="U269" s="39" t="str">
        <f>IF(U$1&gt;$AE$1,"-",IFERROR(IF(DATEDIF('Base de données'!$A269,U$1,"d")&lt;&gt;0,"",'Base de données'!$B269),""))</f>
        <v/>
      </c>
      <c r="V269" s="39" t="str">
        <f>IF(V$1&gt;$AE$1,"-",IFERROR(IF(DATEDIF('Base de données'!$A269,V$1,"d")&lt;&gt;0,"",'Base de données'!$B269),""))</f>
        <v/>
      </c>
      <c r="W269" s="34"/>
      <c r="X269" s="30" t="str">
        <f>'Base de données'!$C269&amp;" "&amp;'Base de données'!$D269</f>
        <v>Royer Honoré</v>
      </c>
      <c r="Y269" s="31">
        <f>COUNTIF('Base de données'!$B:$B,'Base de données'!$B269)</f>
        <v>12</v>
      </c>
      <c r="AA269" s="87" cm="1">
        <f t="array" aca="1" ref="AA269" ca="1">INDIRECT("'Base de données'!A" &amp; ROW(Y269))</f>
        <v>45658</v>
      </c>
      <c r="AB269" s="51" t="str" cm="1">
        <f t="array" aca="1" ref="AB269" ca="1">INDIRECT("'Base de données'!B" &amp; ROW(Z269))</f>
        <v>BHHGU</v>
      </c>
    </row>
    <row r="270" spans="1:28" x14ac:dyDescent="0.3">
      <c r="A270" s="41" t="str">
        <f ca="1">IF(IF(AND($B270&lt;&gt;"-",$B270=$E270),"Entrée et sortie","-")="Entrée et sortie",'Base de données'!$B270,"-")</f>
        <v>-</v>
      </c>
      <c r="B270" s="41" t="str">
        <f t="shared" ca="1" si="19"/>
        <v>PULI0</v>
      </c>
      <c r="C270" s="41" t="str">
        <f t="shared" ca="1" si="20"/>
        <v>PULI0</v>
      </c>
      <c r="D270" s="41" t="str">
        <f>IF($F270="sortie en cours d'année",'Base de données'!$B270,"-")</f>
        <v>PULI0</v>
      </c>
      <c r="E270" s="41" t="str">
        <f>IF($H270="entrée en cours d'année",'Base de données'!$B270,"-")</f>
        <v>-</v>
      </c>
      <c r="F270" s="37" t="str">
        <f t="shared" si="17"/>
        <v>sortie en cours d'année</v>
      </c>
      <c r="G270" s="37">
        <f>IF($J270="mouvement",_xlfn.XLOOKUP('Base de données'!$B270,$V:$V,$V:$V,0),"")</f>
        <v>0</v>
      </c>
      <c r="H270" s="37" t="str">
        <f t="shared" si="18"/>
        <v/>
      </c>
      <c r="I270" s="37" t="str">
        <f>IF($J270="mouvement",_xlfn.XLOOKUP('Base de données'!$B270,$K:$K,$K:$K,0),"")</f>
        <v>PULI0</v>
      </c>
      <c r="J270" s="38" t="str">
        <f>IF(AND(Y270&lt;&gt;MAX(Y:Y),COUNTIF(K270:V270,'Base de données'!$B270)&gt;0),"mouvement","")</f>
        <v>mouvement</v>
      </c>
      <c r="K270" s="39" t="str">
        <f>IF(K$1&gt;$AE$1,"-",IFERROR(IF(DATEDIF('Base de données'!$A270,K$1,"d")&lt;&gt;0,"",'Base de données'!$B270),""))</f>
        <v>PULI0</v>
      </c>
      <c r="L270" s="39" t="str">
        <f>IF(L$1&gt;$AE$1,"-",IFERROR(IF(DATEDIF('Base de données'!$A270,L$1,"d")&lt;&gt;0,"",'Base de données'!$B270),""))</f>
        <v/>
      </c>
      <c r="M270" s="39" t="str">
        <f>IF(M$1&gt;$AE$1,"-",IFERROR(IF(DATEDIF('Base de données'!$A270,M$1,"d")&lt;&gt;0,"",'Base de données'!$B270),""))</f>
        <v/>
      </c>
      <c r="N270" s="39" t="str">
        <f>IF(N$1&gt;$AE$1,"-",IFERROR(IF(DATEDIF('Base de données'!$A270,N$1,"d")&lt;&gt;0,"",'Base de données'!$B270),""))</f>
        <v/>
      </c>
      <c r="O270" s="39" t="str">
        <f>IF(O$1&gt;$AE$1,"-",IFERROR(IF(DATEDIF('Base de données'!$A270,O$1,"d")&lt;&gt;0,"",'Base de données'!$B270),""))</f>
        <v/>
      </c>
      <c r="P270" s="39" t="str">
        <f>IF(P$1&gt;$AE$1,"-",IFERROR(IF(DATEDIF('Base de données'!$A270,P$1,"d")&lt;&gt;0,"",'Base de données'!$B270),""))</f>
        <v/>
      </c>
      <c r="Q270" s="39" t="str">
        <f>IF(Q$1&gt;$AE$1,"-",IFERROR(IF(DATEDIF('Base de données'!$A270,Q$1,"d")&lt;&gt;0,"",'Base de données'!$B270),""))</f>
        <v/>
      </c>
      <c r="R270" s="39" t="str">
        <f>IF(R$1&gt;$AE$1,"-",IFERROR(IF(DATEDIF('Base de données'!$A270,R$1,"d")&lt;&gt;0,"",'Base de données'!$B270),""))</f>
        <v/>
      </c>
      <c r="S270" s="39" t="str">
        <f>IF(S$1&gt;$AE$1,"-",IFERROR(IF(DATEDIF('Base de données'!$A270,S$1,"d")&lt;&gt;0,"",'Base de données'!$B270),""))</f>
        <v/>
      </c>
      <c r="T270" s="39" t="str">
        <f>IF(T$1&gt;$AE$1,"-",IFERROR(IF(DATEDIF('Base de données'!$A270,T$1,"d")&lt;&gt;0,"",'Base de données'!$B270),""))</f>
        <v/>
      </c>
      <c r="U270" s="39" t="str">
        <f>IF(U$1&gt;$AE$1,"-",IFERROR(IF(DATEDIF('Base de données'!$A270,U$1,"d")&lt;&gt;0,"",'Base de données'!$B270),""))</f>
        <v/>
      </c>
      <c r="V270" s="39" t="str">
        <f>IF(V$1&gt;$AE$1,"-",IFERROR(IF(DATEDIF('Base de données'!$A270,V$1,"d")&lt;&gt;0,"",'Base de données'!$B270),""))</f>
        <v/>
      </c>
      <c r="W270" s="34"/>
      <c r="X270" s="30" t="str">
        <f>'Base de données'!$C270&amp;" "&amp;'Base de données'!$D270</f>
        <v>Moulin Lucas</v>
      </c>
      <c r="Y270" s="31">
        <f>COUNTIF('Base de données'!$B:$B,'Base de données'!$B270)</f>
        <v>2</v>
      </c>
      <c r="AA270" s="87" cm="1">
        <f t="array" aca="1" ref="AA270" ca="1">INDIRECT("'Base de données'!A" &amp; ROW(Y270))</f>
        <v>45658</v>
      </c>
      <c r="AB270" s="51" t="str" cm="1">
        <f t="array" aca="1" ref="AB270" ca="1">INDIRECT("'Base de données'!B" &amp; ROW(Z270))</f>
        <v>PULI0</v>
      </c>
    </row>
    <row r="271" spans="1:28" x14ac:dyDescent="0.3">
      <c r="A271" s="41" t="str">
        <f ca="1">IF(IF(AND($B271&lt;&gt;"-",$B271=$E271),"Entrée et sortie","-")="Entrée et sortie",'Base de données'!$B271,"-")</f>
        <v>-</v>
      </c>
      <c r="B271" s="41" t="str">
        <f t="shared" ca="1" si="19"/>
        <v>MA154</v>
      </c>
      <c r="C271" s="41" t="str">
        <f t="shared" ca="1" si="20"/>
        <v>MA154</v>
      </c>
      <c r="D271" s="41" t="str">
        <f>IF($F271="sortie en cours d'année",'Base de données'!$B271,"-")</f>
        <v>MA154</v>
      </c>
      <c r="E271" s="41" t="str">
        <f>IF($H271="entrée en cours d'année",'Base de données'!$B271,"-")</f>
        <v>-</v>
      </c>
      <c r="F271" s="37" t="str">
        <f t="shared" si="17"/>
        <v>sortie en cours d'année</v>
      </c>
      <c r="G271" s="37">
        <f>IF($J271="mouvement",_xlfn.XLOOKUP('Base de données'!$B271,$V:$V,$V:$V,0),"")</f>
        <v>0</v>
      </c>
      <c r="H271" s="37" t="str">
        <f t="shared" si="18"/>
        <v/>
      </c>
      <c r="I271" s="37" t="str">
        <f>IF($J271="mouvement",_xlfn.XLOOKUP('Base de données'!$B271,$K:$K,$K:$K,0),"")</f>
        <v>MA154</v>
      </c>
      <c r="J271" s="38" t="str">
        <f>IF(AND(Y271&lt;&gt;MAX(Y:Y),COUNTIF(K271:V271,'Base de données'!$B271)&gt;0),"mouvement","")</f>
        <v>mouvement</v>
      </c>
      <c r="K271" s="39" t="str">
        <f>IF(K$1&gt;$AE$1,"-",IFERROR(IF(DATEDIF('Base de données'!$A271,K$1,"d")&lt;&gt;0,"",'Base de données'!$B271),""))</f>
        <v>MA154</v>
      </c>
      <c r="L271" s="39" t="str">
        <f>IF(L$1&gt;$AE$1,"-",IFERROR(IF(DATEDIF('Base de données'!$A271,L$1,"d")&lt;&gt;0,"",'Base de données'!$B271),""))</f>
        <v/>
      </c>
      <c r="M271" s="39" t="str">
        <f>IF(M$1&gt;$AE$1,"-",IFERROR(IF(DATEDIF('Base de données'!$A271,M$1,"d")&lt;&gt;0,"",'Base de données'!$B271),""))</f>
        <v/>
      </c>
      <c r="N271" s="39" t="str">
        <f>IF(N$1&gt;$AE$1,"-",IFERROR(IF(DATEDIF('Base de données'!$A271,N$1,"d")&lt;&gt;0,"",'Base de données'!$B271),""))</f>
        <v/>
      </c>
      <c r="O271" s="39" t="str">
        <f>IF(O$1&gt;$AE$1,"-",IFERROR(IF(DATEDIF('Base de données'!$A271,O$1,"d")&lt;&gt;0,"",'Base de données'!$B271),""))</f>
        <v/>
      </c>
      <c r="P271" s="39" t="str">
        <f>IF(P$1&gt;$AE$1,"-",IFERROR(IF(DATEDIF('Base de données'!$A271,P$1,"d")&lt;&gt;0,"",'Base de données'!$B271),""))</f>
        <v/>
      </c>
      <c r="Q271" s="39" t="str">
        <f>IF(Q$1&gt;$AE$1,"-",IFERROR(IF(DATEDIF('Base de données'!$A271,Q$1,"d")&lt;&gt;0,"",'Base de données'!$B271),""))</f>
        <v/>
      </c>
      <c r="R271" s="39" t="str">
        <f>IF(R$1&gt;$AE$1,"-",IFERROR(IF(DATEDIF('Base de données'!$A271,R$1,"d")&lt;&gt;0,"",'Base de données'!$B271),""))</f>
        <v/>
      </c>
      <c r="S271" s="39" t="str">
        <f>IF(S$1&gt;$AE$1,"-",IFERROR(IF(DATEDIF('Base de données'!$A271,S$1,"d")&lt;&gt;0,"",'Base de données'!$B271),""))</f>
        <v/>
      </c>
      <c r="T271" s="39" t="str">
        <f>IF(T$1&gt;$AE$1,"-",IFERROR(IF(DATEDIF('Base de données'!$A271,T$1,"d")&lt;&gt;0,"",'Base de données'!$B271),""))</f>
        <v/>
      </c>
      <c r="U271" s="39" t="str">
        <f>IF(U$1&gt;$AE$1,"-",IFERROR(IF(DATEDIF('Base de données'!$A271,U$1,"d")&lt;&gt;0,"",'Base de données'!$B271),""))</f>
        <v/>
      </c>
      <c r="V271" s="39" t="str">
        <f>IF(V$1&gt;$AE$1,"-",IFERROR(IF(DATEDIF('Base de données'!$A271,V$1,"d")&lt;&gt;0,"",'Base de données'!$B271),""))</f>
        <v/>
      </c>
      <c r="W271" s="34"/>
      <c r="X271" s="30" t="str">
        <f>'Base de données'!$C271&amp;" "&amp;'Base de données'!$D271</f>
        <v>François Alix</v>
      </c>
      <c r="Y271" s="31">
        <f>COUNTIF('Base de données'!$B:$B,'Base de données'!$B271)</f>
        <v>2</v>
      </c>
      <c r="AA271" s="87" cm="1">
        <f t="array" aca="1" ref="AA271" ca="1">INDIRECT("'Base de données'!A" &amp; ROW(Y271))</f>
        <v>45658</v>
      </c>
      <c r="AB271" s="51" t="str" cm="1">
        <f t="array" aca="1" ref="AB271" ca="1">INDIRECT("'Base de données'!B" &amp; ROW(Z271))</f>
        <v>MA154</v>
      </c>
    </row>
    <row r="272" spans="1:28" x14ac:dyDescent="0.3">
      <c r="A272" s="41" t="str">
        <f ca="1">IF(IF(AND($B272&lt;&gt;"-",$B272=$E272),"Entrée et sortie","-")="Entrée et sortie",'Base de données'!$B272,"-")</f>
        <v>-</v>
      </c>
      <c r="B272" s="41" t="str">
        <f t="shared" ca="1" si="19"/>
        <v>-</v>
      </c>
      <c r="C272" s="41" t="str">
        <f t="shared" ca="1" si="20"/>
        <v>-</v>
      </c>
      <c r="D272" s="41" t="str">
        <f>IF($F272="sortie en cours d'année",'Base de données'!$B272,"-")</f>
        <v>-</v>
      </c>
      <c r="E272" s="41" t="str">
        <f>IF($H272="entrée en cours d'année",'Base de données'!$B272,"-")</f>
        <v>-</v>
      </c>
      <c r="F272" s="37" t="str">
        <f t="shared" si="17"/>
        <v/>
      </c>
      <c r="G272" s="37" t="str">
        <f>IF($J272="mouvement",_xlfn.XLOOKUP('Base de données'!$B272,$V:$V,$V:$V,0),"")</f>
        <v/>
      </c>
      <c r="H272" s="37" t="str">
        <f t="shared" si="18"/>
        <v/>
      </c>
      <c r="I272" s="37" t="str">
        <f>IF($J272="mouvement",_xlfn.XLOOKUP('Base de données'!$B272,$K:$K,$K:$K,0),"")</f>
        <v/>
      </c>
      <c r="J272" s="38" t="str">
        <f>IF(AND(Y272&lt;&gt;MAX(Y:Y),COUNTIF(K272:V272,'Base de données'!$B272)&gt;0),"mouvement","")</f>
        <v/>
      </c>
      <c r="K272" s="39" t="str">
        <f>IF(K$1&gt;$AE$1,"-",IFERROR(IF(DATEDIF('Base de données'!$A272,K$1,"d")&lt;&gt;0,"",'Base de données'!$B272),""))</f>
        <v>SWK1T</v>
      </c>
      <c r="L272" s="39" t="str">
        <f>IF(L$1&gt;$AE$1,"-",IFERROR(IF(DATEDIF('Base de données'!$A272,L$1,"d")&lt;&gt;0,"",'Base de données'!$B272),""))</f>
        <v/>
      </c>
      <c r="M272" s="39" t="str">
        <f>IF(M$1&gt;$AE$1,"-",IFERROR(IF(DATEDIF('Base de données'!$A272,M$1,"d")&lt;&gt;0,"",'Base de données'!$B272),""))</f>
        <v/>
      </c>
      <c r="N272" s="39" t="str">
        <f>IF(N$1&gt;$AE$1,"-",IFERROR(IF(DATEDIF('Base de données'!$A272,N$1,"d")&lt;&gt;0,"",'Base de données'!$B272),""))</f>
        <v/>
      </c>
      <c r="O272" s="39" t="str">
        <f>IF(O$1&gt;$AE$1,"-",IFERROR(IF(DATEDIF('Base de données'!$A272,O$1,"d")&lt;&gt;0,"",'Base de données'!$B272),""))</f>
        <v/>
      </c>
      <c r="P272" s="39" t="str">
        <f>IF(P$1&gt;$AE$1,"-",IFERROR(IF(DATEDIF('Base de données'!$A272,P$1,"d")&lt;&gt;0,"",'Base de données'!$B272),""))</f>
        <v/>
      </c>
      <c r="Q272" s="39" t="str">
        <f>IF(Q$1&gt;$AE$1,"-",IFERROR(IF(DATEDIF('Base de données'!$A272,Q$1,"d")&lt;&gt;0,"",'Base de données'!$B272),""))</f>
        <v/>
      </c>
      <c r="R272" s="39" t="str">
        <f>IF(R$1&gt;$AE$1,"-",IFERROR(IF(DATEDIF('Base de données'!$A272,R$1,"d")&lt;&gt;0,"",'Base de données'!$B272),""))</f>
        <v/>
      </c>
      <c r="S272" s="39" t="str">
        <f>IF(S$1&gt;$AE$1,"-",IFERROR(IF(DATEDIF('Base de données'!$A272,S$1,"d")&lt;&gt;0,"",'Base de données'!$B272),""))</f>
        <v/>
      </c>
      <c r="T272" s="39" t="str">
        <f>IF(T$1&gt;$AE$1,"-",IFERROR(IF(DATEDIF('Base de données'!$A272,T$1,"d")&lt;&gt;0,"",'Base de données'!$B272),""))</f>
        <v/>
      </c>
      <c r="U272" s="39" t="str">
        <f>IF(U$1&gt;$AE$1,"-",IFERROR(IF(DATEDIF('Base de données'!$A272,U$1,"d")&lt;&gt;0,"",'Base de données'!$B272),""))</f>
        <v/>
      </c>
      <c r="V272" s="39" t="str">
        <f>IF(V$1&gt;$AE$1,"-",IFERROR(IF(DATEDIF('Base de données'!$A272,V$1,"d")&lt;&gt;0,"",'Base de données'!$B272),""))</f>
        <v/>
      </c>
      <c r="W272" s="34"/>
      <c r="X272" s="30" t="str">
        <f>'Base de données'!$C272&amp;" "&amp;'Base de données'!$D272</f>
        <v>Chevallier Jules</v>
      </c>
      <c r="Y272" s="31">
        <f>COUNTIF('Base de données'!$B:$B,'Base de données'!$B272)</f>
        <v>12</v>
      </c>
      <c r="AA272" s="87" cm="1">
        <f t="array" aca="1" ref="AA272" ca="1">INDIRECT("'Base de données'!A" &amp; ROW(Y272))</f>
        <v>45658</v>
      </c>
      <c r="AB272" s="51" t="str" cm="1">
        <f t="array" aca="1" ref="AB272" ca="1">INDIRECT("'Base de données'!B" &amp; ROW(Z272))</f>
        <v>SWK1T</v>
      </c>
    </row>
    <row r="273" spans="1:28" x14ac:dyDescent="0.3">
      <c r="A273" s="41" t="str">
        <f ca="1">IF(IF(AND($B273&lt;&gt;"-",$B273=$E273),"Entrée et sortie","-")="Entrée et sortie",'Base de données'!$B273,"-")</f>
        <v>-</v>
      </c>
      <c r="B273" s="41" t="str">
        <f t="shared" ca="1" si="19"/>
        <v>-</v>
      </c>
      <c r="C273" s="41" t="str">
        <f t="shared" ca="1" si="20"/>
        <v>-</v>
      </c>
      <c r="D273" s="41" t="str">
        <f>IF($F273="sortie en cours d'année",'Base de données'!$B273,"-")</f>
        <v>-</v>
      </c>
      <c r="E273" s="41" t="str">
        <f>IF($H273="entrée en cours d'année",'Base de données'!$B273,"-")</f>
        <v>-</v>
      </c>
      <c r="F273" s="37" t="str">
        <f t="shared" si="17"/>
        <v/>
      </c>
      <c r="G273" s="37" t="str">
        <f>IF($J273="mouvement",_xlfn.XLOOKUP('Base de données'!$B273,$V:$V,$V:$V,0),"")</f>
        <v/>
      </c>
      <c r="H273" s="37" t="str">
        <f t="shared" si="18"/>
        <v/>
      </c>
      <c r="I273" s="37" t="str">
        <f>IF($J273="mouvement",_xlfn.XLOOKUP('Base de données'!$B273,$K:$K,$K:$K,0),"")</f>
        <v/>
      </c>
      <c r="J273" s="38" t="str">
        <f>IF(AND(Y273&lt;&gt;MAX(Y:Y),COUNTIF(K273:V273,'Base de données'!$B273)&gt;0),"mouvement","")</f>
        <v/>
      </c>
      <c r="K273" s="39" t="str">
        <f>IF(K$1&gt;$AE$1,"-",IFERROR(IF(DATEDIF('Base de données'!$A273,K$1,"d")&lt;&gt;0,"",'Base de données'!$B273),""))</f>
        <v>8IYTJ</v>
      </c>
      <c r="L273" s="39" t="str">
        <f>IF(L$1&gt;$AE$1,"-",IFERROR(IF(DATEDIF('Base de données'!$A273,L$1,"d")&lt;&gt;0,"",'Base de données'!$B273),""))</f>
        <v/>
      </c>
      <c r="M273" s="39" t="str">
        <f>IF(M$1&gt;$AE$1,"-",IFERROR(IF(DATEDIF('Base de données'!$A273,M$1,"d")&lt;&gt;0,"",'Base de données'!$B273),""))</f>
        <v/>
      </c>
      <c r="N273" s="39" t="str">
        <f>IF(N$1&gt;$AE$1,"-",IFERROR(IF(DATEDIF('Base de données'!$A273,N$1,"d")&lt;&gt;0,"",'Base de données'!$B273),""))</f>
        <v/>
      </c>
      <c r="O273" s="39" t="str">
        <f>IF(O$1&gt;$AE$1,"-",IFERROR(IF(DATEDIF('Base de données'!$A273,O$1,"d")&lt;&gt;0,"",'Base de données'!$B273),""))</f>
        <v/>
      </c>
      <c r="P273" s="39" t="str">
        <f>IF(P$1&gt;$AE$1,"-",IFERROR(IF(DATEDIF('Base de données'!$A273,P$1,"d")&lt;&gt;0,"",'Base de données'!$B273),""))</f>
        <v/>
      </c>
      <c r="Q273" s="39" t="str">
        <f>IF(Q$1&gt;$AE$1,"-",IFERROR(IF(DATEDIF('Base de données'!$A273,Q$1,"d")&lt;&gt;0,"",'Base de données'!$B273),""))</f>
        <v/>
      </c>
      <c r="R273" s="39" t="str">
        <f>IF(R$1&gt;$AE$1,"-",IFERROR(IF(DATEDIF('Base de données'!$A273,R$1,"d")&lt;&gt;0,"",'Base de données'!$B273),""))</f>
        <v/>
      </c>
      <c r="S273" s="39" t="str">
        <f>IF(S$1&gt;$AE$1,"-",IFERROR(IF(DATEDIF('Base de données'!$A273,S$1,"d")&lt;&gt;0,"",'Base de données'!$B273),""))</f>
        <v/>
      </c>
      <c r="T273" s="39" t="str">
        <f>IF(T$1&gt;$AE$1,"-",IFERROR(IF(DATEDIF('Base de données'!$A273,T$1,"d")&lt;&gt;0,"",'Base de données'!$B273),""))</f>
        <v/>
      </c>
      <c r="U273" s="39" t="str">
        <f>IF(U$1&gt;$AE$1,"-",IFERROR(IF(DATEDIF('Base de données'!$A273,U$1,"d")&lt;&gt;0,"",'Base de données'!$B273),""))</f>
        <v/>
      </c>
      <c r="V273" s="39" t="str">
        <f>IF(V$1&gt;$AE$1,"-",IFERROR(IF(DATEDIF('Base de données'!$A273,V$1,"d")&lt;&gt;0,"",'Base de données'!$B273),""))</f>
        <v/>
      </c>
      <c r="W273" s="34"/>
      <c r="X273" s="30" t="str">
        <f>'Base de données'!$C273&amp;" "&amp;'Base de données'!$D273</f>
        <v>Ribeiro Aimé</v>
      </c>
      <c r="Y273" s="31">
        <f>COUNTIF('Base de données'!$B:$B,'Base de données'!$B273)</f>
        <v>12</v>
      </c>
      <c r="AA273" s="87" cm="1">
        <f t="array" aca="1" ref="AA273" ca="1">INDIRECT("'Base de données'!A" &amp; ROW(Y273))</f>
        <v>45658</v>
      </c>
      <c r="AB273" s="51" t="str" cm="1">
        <f t="array" aca="1" ref="AB273" ca="1">INDIRECT("'Base de données'!B" &amp; ROW(Z273))</f>
        <v>8IYTJ</v>
      </c>
    </row>
    <row r="274" spans="1:28" x14ac:dyDescent="0.3">
      <c r="A274" s="41" t="str">
        <f ca="1">IF(IF(AND($B274&lt;&gt;"-",$B274=$E274),"Entrée et sortie","-")="Entrée et sortie",'Base de données'!$B274,"-")</f>
        <v>-</v>
      </c>
      <c r="B274" s="41" t="str">
        <f t="shared" ca="1" si="19"/>
        <v>-</v>
      </c>
      <c r="C274" s="41" t="str">
        <f t="shared" ca="1" si="20"/>
        <v>-</v>
      </c>
      <c r="D274" s="41" t="str">
        <f>IF($F274="sortie en cours d'année",'Base de données'!$B274,"-")</f>
        <v>-</v>
      </c>
      <c r="E274" s="41" t="str">
        <f>IF($H274="entrée en cours d'année",'Base de données'!$B274,"-")</f>
        <v>-</v>
      </c>
      <c r="F274" s="37" t="str">
        <f t="shared" si="17"/>
        <v/>
      </c>
      <c r="G274" s="37" t="str">
        <f>IF($J274="mouvement",_xlfn.XLOOKUP('Base de données'!$B274,$V:$V,$V:$V,0),"")</f>
        <v/>
      </c>
      <c r="H274" s="37" t="str">
        <f t="shared" si="18"/>
        <v/>
      </c>
      <c r="I274" s="37" t="str">
        <f>IF($J274="mouvement",_xlfn.XLOOKUP('Base de données'!$B274,$K:$K,$K:$K,0),"")</f>
        <v/>
      </c>
      <c r="J274" s="38" t="str">
        <f>IF(AND(Y274&lt;&gt;MAX(Y:Y),COUNTIF(K274:V274,'Base de données'!$B274)&gt;0),"mouvement","")</f>
        <v/>
      </c>
      <c r="K274" s="39" t="str">
        <f>IF(K$1&gt;$AE$1,"-",IFERROR(IF(DATEDIF('Base de données'!$A274,K$1,"d")&lt;&gt;0,"",'Base de données'!$B274),""))</f>
        <v>UX84B</v>
      </c>
      <c r="L274" s="39" t="str">
        <f>IF(L$1&gt;$AE$1,"-",IFERROR(IF(DATEDIF('Base de données'!$A274,L$1,"d")&lt;&gt;0,"",'Base de données'!$B274),""))</f>
        <v/>
      </c>
      <c r="M274" s="39" t="str">
        <f>IF(M$1&gt;$AE$1,"-",IFERROR(IF(DATEDIF('Base de données'!$A274,M$1,"d")&lt;&gt;0,"",'Base de données'!$B274),""))</f>
        <v/>
      </c>
      <c r="N274" s="39" t="str">
        <f>IF(N$1&gt;$AE$1,"-",IFERROR(IF(DATEDIF('Base de données'!$A274,N$1,"d")&lt;&gt;0,"",'Base de données'!$B274),""))</f>
        <v/>
      </c>
      <c r="O274" s="39" t="str">
        <f>IF(O$1&gt;$AE$1,"-",IFERROR(IF(DATEDIF('Base de données'!$A274,O$1,"d")&lt;&gt;0,"",'Base de données'!$B274),""))</f>
        <v/>
      </c>
      <c r="P274" s="39" t="str">
        <f>IF(P$1&gt;$AE$1,"-",IFERROR(IF(DATEDIF('Base de données'!$A274,P$1,"d")&lt;&gt;0,"",'Base de données'!$B274),""))</f>
        <v/>
      </c>
      <c r="Q274" s="39" t="str">
        <f>IF(Q$1&gt;$AE$1,"-",IFERROR(IF(DATEDIF('Base de données'!$A274,Q$1,"d")&lt;&gt;0,"",'Base de données'!$B274),""))</f>
        <v/>
      </c>
      <c r="R274" s="39" t="str">
        <f>IF(R$1&gt;$AE$1,"-",IFERROR(IF(DATEDIF('Base de données'!$A274,R$1,"d")&lt;&gt;0,"",'Base de données'!$B274),""))</f>
        <v/>
      </c>
      <c r="S274" s="39" t="str">
        <f>IF(S$1&gt;$AE$1,"-",IFERROR(IF(DATEDIF('Base de données'!$A274,S$1,"d")&lt;&gt;0,"",'Base de données'!$B274),""))</f>
        <v/>
      </c>
      <c r="T274" s="39" t="str">
        <f>IF(T$1&gt;$AE$1,"-",IFERROR(IF(DATEDIF('Base de données'!$A274,T$1,"d")&lt;&gt;0,"",'Base de données'!$B274),""))</f>
        <v/>
      </c>
      <c r="U274" s="39" t="str">
        <f>IF(U$1&gt;$AE$1,"-",IFERROR(IF(DATEDIF('Base de données'!$A274,U$1,"d")&lt;&gt;0,"",'Base de données'!$B274),""))</f>
        <v/>
      </c>
      <c r="V274" s="39" t="str">
        <f>IF(V$1&gt;$AE$1,"-",IFERROR(IF(DATEDIF('Base de données'!$A274,V$1,"d")&lt;&gt;0,"",'Base de données'!$B274),""))</f>
        <v/>
      </c>
      <c r="W274" s="34"/>
      <c r="X274" s="30" t="str">
        <f>'Base de données'!$C274&amp;" "&amp;'Base de données'!$D274</f>
        <v>Le Gall Monique</v>
      </c>
      <c r="Y274" s="31">
        <f>COUNTIF('Base de données'!$B:$B,'Base de données'!$B274)</f>
        <v>12</v>
      </c>
      <c r="AA274" s="87" cm="1">
        <f t="array" aca="1" ref="AA274" ca="1">INDIRECT("'Base de données'!A" &amp; ROW(Y274))</f>
        <v>45658</v>
      </c>
      <c r="AB274" s="51" t="str" cm="1">
        <f t="array" aca="1" ref="AB274" ca="1">INDIRECT("'Base de données'!B" &amp; ROW(Z274))</f>
        <v>UX84B</v>
      </c>
    </row>
    <row r="275" spans="1:28" x14ac:dyDescent="0.3">
      <c r="A275" s="41" t="str">
        <f ca="1">IF(IF(AND($B275&lt;&gt;"-",$B275=$E275),"Entrée et sortie","-")="Entrée et sortie",'Base de données'!$B275,"-")</f>
        <v>-</v>
      </c>
      <c r="B275" s="41" t="str">
        <f t="shared" ca="1" si="19"/>
        <v>GTDH4</v>
      </c>
      <c r="C275" s="41" t="str">
        <f t="shared" ca="1" si="20"/>
        <v>GTDH4</v>
      </c>
      <c r="D275" s="41" t="str">
        <f>IF($F275="sortie en cours d'année",'Base de données'!$B275,"-")</f>
        <v>GTDH4</v>
      </c>
      <c r="E275" s="41" t="str">
        <f>IF($H275="entrée en cours d'année",'Base de données'!$B275,"-")</f>
        <v>-</v>
      </c>
      <c r="F275" s="37" t="str">
        <f t="shared" si="17"/>
        <v>sortie en cours d'année</v>
      </c>
      <c r="G275" s="37">
        <f>IF($J275="mouvement",_xlfn.XLOOKUP('Base de données'!$B275,$V:$V,$V:$V,0),"")</f>
        <v>0</v>
      </c>
      <c r="H275" s="37" t="str">
        <f t="shared" si="18"/>
        <v/>
      </c>
      <c r="I275" s="37" t="str">
        <f>IF($J275="mouvement",_xlfn.XLOOKUP('Base de données'!$B275,$K:$K,$K:$K,0),"")</f>
        <v>GTDH4</v>
      </c>
      <c r="J275" s="38" t="str">
        <f>IF(AND(Y275&lt;&gt;MAX(Y:Y),COUNTIF(K275:V275,'Base de données'!$B275)&gt;0),"mouvement","")</f>
        <v>mouvement</v>
      </c>
      <c r="K275" s="39" t="str">
        <f>IF(K$1&gt;$AE$1,"-",IFERROR(IF(DATEDIF('Base de données'!$A275,K$1,"d")&lt;&gt;0,"",'Base de données'!$B275),""))</f>
        <v>GTDH4</v>
      </c>
      <c r="L275" s="39" t="str">
        <f>IF(L$1&gt;$AE$1,"-",IFERROR(IF(DATEDIF('Base de données'!$A275,L$1,"d")&lt;&gt;0,"",'Base de données'!$B275),""))</f>
        <v/>
      </c>
      <c r="M275" s="39" t="str">
        <f>IF(M$1&gt;$AE$1,"-",IFERROR(IF(DATEDIF('Base de données'!$A275,M$1,"d")&lt;&gt;0,"",'Base de données'!$B275),""))</f>
        <v/>
      </c>
      <c r="N275" s="39" t="str">
        <f>IF(N$1&gt;$AE$1,"-",IFERROR(IF(DATEDIF('Base de données'!$A275,N$1,"d")&lt;&gt;0,"",'Base de données'!$B275),""))</f>
        <v/>
      </c>
      <c r="O275" s="39" t="str">
        <f>IF(O$1&gt;$AE$1,"-",IFERROR(IF(DATEDIF('Base de données'!$A275,O$1,"d")&lt;&gt;0,"",'Base de données'!$B275),""))</f>
        <v/>
      </c>
      <c r="P275" s="39" t="str">
        <f>IF(P$1&gt;$AE$1,"-",IFERROR(IF(DATEDIF('Base de données'!$A275,P$1,"d")&lt;&gt;0,"",'Base de données'!$B275),""))</f>
        <v/>
      </c>
      <c r="Q275" s="39" t="str">
        <f>IF(Q$1&gt;$AE$1,"-",IFERROR(IF(DATEDIF('Base de données'!$A275,Q$1,"d")&lt;&gt;0,"",'Base de données'!$B275),""))</f>
        <v/>
      </c>
      <c r="R275" s="39" t="str">
        <f>IF(R$1&gt;$AE$1,"-",IFERROR(IF(DATEDIF('Base de données'!$A275,R$1,"d")&lt;&gt;0,"",'Base de données'!$B275),""))</f>
        <v/>
      </c>
      <c r="S275" s="39" t="str">
        <f>IF(S$1&gt;$AE$1,"-",IFERROR(IF(DATEDIF('Base de données'!$A275,S$1,"d")&lt;&gt;0,"",'Base de données'!$B275),""))</f>
        <v/>
      </c>
      <c r="T275" s="39" t="str">
        <f>IF(T$1&gt;$AE$1,"-",IFERROR(IF(DATEDIF('Base de données'!$A275,T$1,"d")&lt;&gt;0,"",'Base de données'!$B275),""))</f>
        <v/>
      </c>
      <c r="U275" s="39" t="str">
        <f>IF(U$1&gt;$AE$1,"-",IFERROR(IF(DATEDIF('Base de données'!$A275,U$1,"d")&lt;&gt;0,"",'Base de données'!$B275),""))</f>
        <v/>
      </c>
      <c r="V275" s="39" t="str">
        <f>IF(V$1&gt;$AE$1,"-",IFERROR(IF(DATEDIF('Base de données'!$A275,V$1,"d")&lt;&gt;0,"",'Base de données'!$B275),""))</f>
        <v/>
      </c>
      <c r="W275" s="34"/>
      <c r="X275" s="30" t="str">
        <f>'Base de données'!$C275&amp;" "&amp;'Base de données'!$D275</f>
        <v>Marques Camille</v>
      </c>
      <c r="Y275" s="31">
        <f>COUNTIF('Base de données'!$B:$B,'Base de données'!$B275)</f>
        <v>2</v>
      </c>
      <c r="AA275" s="87" cm="1">
        <f t="array" aca="1" ref="AA275" ca="1">INDIRECT("'Base de données'!A" &amp; ROW(Y275))</f>
        <v>45658</v>
      </c>
      <c r="AB275" s="51" t="str" cm="1">
        <f t="array" aca="1" ref="AB275" ca="1">INDIRECT("'Base de données'!B" &amp; ROW(Z275))</f>
        <v>GTDH4</v>
      </c>
    </row>
    <row r="276" spans="1:28" x14ac:dyDescent="0.3">
      <c r="A276" s="41" t="str">
        <f ca="1">IF(IF(AND($B276&lt;&gt;"-",$B276=$E276),"Entrée et sortie","-")="Entrée et sortie",'Base de données'!$B276,"-")</f>
        <v>-</v>
      </c>
      <c r="B276" s="41" t="str">
        <f t="shared" ca="1" si="19"/>
        <v>T0HSF</v>
      </c>
      <c r="C276" s="41" t="str">
        <f t="shared" ca="1" si="20"/>
        <v>T0HSF</v>
      </c>
      <c r="D276" s="41" t="str">
        <f>IF($F276="sortie en cours d'année",'Base de données'!$B276,"-")</f>
        <v>T0HSF</v>
      </c>
      <c r="E276" s="41" t="str">
        <f>IF($H276="entrée en cours d'année",'Base de données'!$B276,"-")</f>
        <v>-</v>
      </c>
      <c r="F276" s="37" t="str">
        <f t="shared" si="17"/>
        <v>sortie en cours d'année</v>
      </c>
      <c r="G276" s="37">
        <f>IF($J276="mouvement",_xlfn.XLOOKUP('Base de données'!$B276,$V:$V,$V:$V,0),"")</f>
        <v>0</v>
      </c>
      <c r="H276" s="37" t="str">
        <f t="shared" si="18"/>
        <v/>
      </c>
      <c r="I276" s="37" t="str">
        <f>IF($J276="mouvement",_xlfn.XLOOKUP('Base de données'!$B276,$K:$K,$K:$K,0),"")</f>
        <v>T0HSF</v>
      </c>
      <c r="J276" s="38" t="str">
        <f>IF(AND(Y276&lt;&gt;MAX(Y:Y),COUNTIF(K276:V276,'Base de données'!$B276)&gt;0),"mouvement","")</f>
        <v>mouvement</v>
      </c>
      <c r="K276" s="39" t="str">
        <f>IF(K$1&gt;$AE$1,"-",IFERROR(IF(DATEDIF('Base de données'!$A276,K$1,"d")&lt;&gt;0,"",'Base de données'!$B276),""))</f>
        <v>T0HSF</v>
      </c>
      <c r="L276" s="39" t="str">
        <f>IF(L$1&gt;$AE$1,"-",IFERROR(IF(DATEDIF('Base de données'!$A276,L$1,"d")&lt;&gt;0,"",'Base de données'!$B276),""))</f>
        <v/>
      </c>
      <c r="M276" s="39" t="str">
        <f>IF(M$1&gt;$AE$1,"-",IFERROR(IF(DATEDIF('Base de données'!$A276,M$1,"d")&lt;&gt;0,"",'Base de données'!$B276),""))</f>
        <v/>
      </c>
      <c r="N276" s="39" t="str">
        <f>IF(N$1&gt;$AE$1,"-",IFERROR(IF(DATEDIF('Base de données'!$A276,N$1,"d")&lt;&gt;0,"",'Base de données'!$B276),""))</f>
        <v/>
      </c>
      <c r="O276" s="39" t="str">
        <f>IF(O$1&gt;$AE$1,"-",IFERROR(IF(DATEDIF('Base de données'!$A276,O$1,"d")&lt;&gt;0,"",'Base de données'!$B276),""))</f>
        <v/>
      </c>
      <c r="P276" s="39" t="str">
        <f>IF(P$1&gt;$AE$1,"-",IFERROR(IF(DATEDIF('Base de données'!$A276,P$1,"d")&lt;&gt;0,"",'Base de données'!$B276),""))</f>
        <v/>
      </c>
      <c r="Q276" s="39" t="str">
        <f>IF(Q$1&gt;$AE$1,"-",IFERROR(IF(DATEDIF('Base de données'!$A276,Q$1,"d")&lt;&gt;0,"",'Base de données'!$B276),""))</f>
        <v/>
      </c>
      <c r="R276" s="39" t="str">
        <f>IF(R$1&gt;$AE$1,"-",IFERROR(IF(DATEDIF('Base de données'!$A276,R$1,"d")&lt;&gt;0,"",'Base de données'!$B276),""))</f>
        <v/>
      </c>
      <c r="S276" s="39" t="str">
        <f>IF(S$1&gt;$AE$1,"-",IFERROR(IF(DATEDIF('Base de données'!$A276,S$1,"d")&lt;&gt;0,"",'Base de données'!$B276),""))</f>
        <v/>
      </c>
      <c r="T276" s="39" t="str">
        <f>IF(T$1&gt;$AE$1,"-",IFERROR(IF(DATEDIF('Base de données'!$A276,T$1,"d")&lt;&gt;0,"",'Base de données'!$B276),""))</f>
        <v/>
      </c>
      <c r="U276" s="39" t="str">
        <f>IF(U$1&gt;$AE$1,"-",IFERROR(IF(DATEDIF('Base de données'!$A276,U$1,"d")&lt;&gt;0,"",'Base de données'!$B276),""))</f>
        <v/>
      </c>
      <c r="V276" s="39" t="str">
        <f>IF(V$1&gt;$AE$1,"-",IFERROR(IF(DATEDIF('Base de données'!$A276,V$1,"d")&lt;&gt;0,"",'Base de données'!$B276),""))</f>
        <v/>
      </c>
      <c r="W276" s="34"/>
      <c r="X276" s="30" t="str">
        <f>'Base de données'!$C276&amp;" "&amp;'Base de données'!$D276</f>
        <v>Legendre Laure</v>
      </c>
      <c r="Y276" s="31">
        <f>COUNTIF('Base de données'!$B:$B,'Base de données'!$B276)</f>
        <v>11</v>
      </c>
      <c r="AA276" s="87" cm="1">
        <f t="array" aca="1" ref="AA276" ca="1">INDIRECT("'Base de données'!A" &amp; ROW(Y276))</f>
        <v>45658</v>
      </c>
      <c r="AB276" s="51" t="str" cm="1">
        <f t="array" aca="1" ref="AB276" ca="1">INDIRECT("'Base de données'!B" &amp; ROW(Z276))</f>
        <v>T0HSF</v>
      </c>
    </row>
    <row r="277" spans="1:28" x14ac:dyDescent="0.3">
      <c r="A277" s="41" t="str">
        <f ca="1">IF(IF(AND($B277&lt;&gt;"-",$B277=$E277),"Entrée et sortie","-")="Entrée et sortie",'Base de données'!$B277,"-")</f>
        <v>-</v>
      </c>
      <c r="B277" s="41" t="str">
        <f t="shared" ca="1" si="19"/>
        <v>-</v>
      </c>
      <c r="C277" s="41" t="str">
        <f t="shared" ca="1" si="20"/>
        <v>-</v>
      </c>
      <c r="D277" s="41" t="str">
        <f>IF($F277="sortie en cours d'année",'Base de données'!$B277,"-")</f>
        <v>-</v>
      </c>
      <c r="E277" s="41" t="str">
        <f>IF($H277="entrée en cours d'année",'Base de données'!$B277,"-")</f>
        <v>-</v>
      </c>
      <c r="F277" s="37" t="str">
        <f t="shared" si="17"/>
        <v/>
      </c>
      <c r="G277" s="37" t="str">
        <f>IF($J277="mouvement",_xlfn.XLOOKUP('Base de données'!$B277,$V:$V,$V:$V,0),"")</f>
        <v/>
      </c>
      <c r="H277" s="37" t="str">
        <f t="shared" si="18"/>
        <v/>
      </c>
      <c r="I277" s="37" t="str">
        <f>IF($J277="mouvement",_xlfn.XLOOKUP('Base de données'!$B277,$K:$K,$K:$K,0),"")</f>
        <v/>
      </c>
      <c r="J277" s="38" t="str">
        <f>IF(AND(Y277&lt;&gt;MAX(Y:Y),COUNTIF(K277:V277,'Base de données'!$B277)&gt;0),"mouvement","")</f>
        <v/>
      </c>
      <c r="K277" s="39" t="str">
        <f>IF(K$1&gt;$AE$1,"-",IFERROR(IF(DATEDIF('Base de données'!$A277,K$1,"d")&lt;&gt;0,"",'Base de données'!$B277),""))</f>
        <v>IFJYC</v>
      </c>
      <c r="L277" s="39" t="str">
        <f>IF(L$1&gt;$AE$1,"-",IFERROR(IF(DATEDIF('Base de données'!$A277,L$1,"d")&lt;&gt;0,"",'Base de données'!$B277),""))</f>
        <v/>
      </c>
      <c r="M277" s="39" t="str">
        <f>IF(M$1&gt;$AE$1,"-",IFERROR(IF(DATEDIF('Base de données'!$A277,M$1,"d")&lt;&gt;0,"",'Base de données'!$B277),""))</f>
        <v/>
      </c>
      <c r="N277" s="39" t="str">
        <f>IF(N$1&gt;$AE$1,"-",IFERROR(IF(DATEDIF('Base de données'!$A277,N$1,"d")&lt;&gt;0,"",'Base de données'!$B277),""))</f>
        <v/>
      </c>
      <c r="O277" s="39" t="str">
        <f>IF(O$1&gt;$AE$1,"-",IFERROR(IF(DATEDIF('Base de données'!$A277,O$1,"d")&lt;&gt;0,"",'Base de données'!$B277),""))</f>
        <v/>
      </c>
      <c r="P277" s="39" t="str">
        <f>IF(P$1&gt;$AE$1,"-",IFERROR(IF(DATEDIF('Base de données'!$A277,P$1,"d")&lt;&gt;0,"",'Base de données'!$B277),""))</f>
        <v/>
      </c>
      <c r="Q277" s="39" t="str">
        <f>IF(Q$1&gt;$AE$1,"-",IFERROR(IF(DATEDIF('Base de données'!$A277,Q$1,"d")&lt;&gt;0,"",'Base de données'!$B277),""))</f>
        <v/>
      </c>
      <c r="R277" s="39" t="str">
        <f>IF(R$1&gt;$AE$1,"-",IFERROR(IF(DATEDIF('Base de données'!$A277,R$1,"d")&lt;&gt;0,"",'Base de données'!$B277),""))</f>
        <v/>
      </c>
      <c r="S277" s="39" t="str">
        <f>IF(S$1&gt;$AE$1,"-",IFERROR(IF(DATEDIF('Base de données'!$A277,S$1,"d")&lt;&gt;0,"",'Base de données'!$B277),""))</f>
        <v/>
      </c>
      <c r="T277" s="39" t="str">
        <f>IF(T$1&gt;$AE$1,"-",IFERROR(IF(DATEDIF('Base de données'!$A277,T$1,"d")&lt;&gt;0,"",'Base de données'!$B277),""))</f>
        <v/>
      </c>
      <c r="U277" s="39" t="str">
        <f>IF(U$1&gt;$AE$1,"-",IFERROR(IF(DATEDIF('Base de données'!$A277,U$1,"d")&lt;&gt;0,"",'Base de données'!$B277),""))</f>
        <v/>
      </c>
      <c r="V277" s="39" t="str">
        <f>IF(V$1&gt;$AE$1,"-",IFERROR(IF(DATEDIF('Base de données'!$A277,V$1,"d")&lt;&gt;0,"",'Base de données'!$B277),""))</f>
        <v/>
      </c>
      <c r="W277" s="34"/>
      <c r="X277" s="30" t="str">
        <f>'Base de données'!$C277&amp;" "&amp;'Base de données'!$D277</f>
        <v>Lévy Denise</v>
      </c>
      <c r="Y277" s="31">
        <f>COUNTIF('Base de données'!$B:$B,'Base de données'!$B277)</f>
        <v>12</v>
      </c>
      <c r="AA277" s="87" cm="1">
        <f t="array" aca="1" ref="AA277" ca="1">INDIRECT("'Base de données'!A" &amp; ROW(Y277))</f>
        <v>45658</v>
      </c>
      <c r="AB277" s="51" t="str" cm="1">
        <f t="array" aca="1" ref="AB277" ca="1">INDIRECT("'Base de données'!B" &amp; ROW(Z277))</f>
        <v>IFJYC</v>
      </c>
    </row>
    <row r="278" spans="1:28" x14ac:dyDescent="0.3">
      <c r="A278" s="41" t="str">
        <f ca="1">IF(IF(AND($B278&lt;&gt;"-",$B278=$E278),"Entrée et sortie","-")="Entrée et sortie",'Base de données'!$B278,"-")</f>
        <v>-</v>
      </c>
      <c r="B278" s="41" t="str">
        <f t="shared" ca="1" si="19"/>
        <v>CN75F</v>
      </c>
      <c r="C278" s="41" t="str">
        <f t="shared" ca="1" si="20"/>
        <v>CN75F</v>
      </c>
      <c r="D278" s="41" t="str">
        <f>IF($F278="sortie en cours d'année",'Base de données'!$B278,"-")</f>
        <v>CN75F</v>
      </c>
      <c r="E278" s="41" t="str">
        <f>IF($H278="entrée en cours d'année",'Base de données'!$B278,"-")</f>
        <v>-</v>
      </c>
      <c r="F278" s="37" t="str">
        <f t="shared" si="17"/>
        <v>sortie en cours d'année</v>
      </c>
      <c r="G278" s="37">
        <f>IF($J278="mouvement",_xlfn.XLOOKUP('Base de données'!$B278,$V:$V,$V:$V,0),"")</f>
        <v>0</v>
      </c>
      <c r="H278" s="37" t="str">
        <f t="shared" si="18"/>
        <v/>
      </c>
      <c r="I278" s="37" t="str">
        <f>IF($J278="mouvement",_xlfn.XLOOKUP('Base de données'!$B278,$K:$K,$K:$K,0),"")</f>
        <v>CN75F</v>
      </c>
      <c r="J278" s="38" t="str">
        <f>IF(AND(Y278&lt;&gt;MAX(Y:Y),COUNTIF(K278:V278,'Base de données'!$B278)&gt;0),"mouvement","")</f>
        <v>mouvement</v>
      </c>
      <c r="K278" s="39" t="str">
        <f>IF(K$1&gt;$AE$1,"-",IFERROR(IF(DATEDIF('Base de données'!$A278,K$1,"d")&lt;&gt;0,"",'Base de données'!$B278),""))</f>
        <v>CN75F</v>
      </c>
      <c r="L278" s="39" t="str">
        <f>IF(L$1&gt;$AE$1,"-",IFERROR(IF(DATEDIF('Base de données'!$A278,L$1,"d")&lt;&gt;0,"",'Base de données'!$B278),""))</f>
        <v/>
      </c>
      <c r="M278" s="39" t="str">
        <f>IF(M$1&gt;$AE$1,"-",IFERROR(IF(DATEDIF('Base de données'!$A278,M$1,"d")&lt;&gt;0,"",'Base de données'!$B278),""))</f>
        <v/>
      </c>
      <c r="N278" s="39" t="str">
        <f>IF(N$1&gt;$AE$1,"-",IFERROR(IF(DATEDIF('Base de données'!$A278,N$1,"d")&lt;&gt;0,"",'Base de données'!$B278),""))</f>
        <v/>
      </c>
      <c r="O278" s="39" t="str">
        <f>IF(O$1&gt;$AE$1,"-",IFERROR(IF(DATEDIF('Base de données'!$A278,O$1,"d")&lt;&gt;0,"",'Base de données'!$B278),""))</f>
        <v/>
      </c>
      <c r="P278" s="39" t="str">
        <f>IF(P$1&gt;$AE$1,"-",IFERROR(IF(DATEDIF('Base de données'!$A278,P$1,"d")&lt;&gt;0,"",'Base de données'!$B278),""))</f>
        <v/>
      </c>
      <c r="Q278" s="39" t="str">
        <f>IF(Q$1&gt;$AE$1,"-",IFERROR(IF(DATEDIF('Base de données'!$A278,Q$1,"d")&lt;&gt;0,"",'Base de données'!$B278),""))</f>
        <v/>
      </c>
      <c r="R278" s="39" t="str">
        <f>IF(R$1&gt;$AE$1,"-",IFERROR(IF(DATEDIF('Base de données'!$A278,R$1,"d")&lt;&gt;0,"",'Base de données'!$B278),""))</f>
        <v/>
      </c>
      <c r="S278" s="39" t="str">
        <f>IF(S$1&gt;$AE$1,"-",IFERROR(IF(DATEDIF('Base de données'!$A278,S$1,"d")&lt;&gt;0,"",'Base de données'!$B278),""))</f>
        <v/>
      </c>
      <c r="T278" s="39" t="str">
        <f>IF(T$1&gt;$AE$1,"-",IFERROR(IF(DATEDIF('Base de données'!$A278,T$1,"d")&lt;&gt;0,"",'Base de données'!$B278),""))</f>
        <v/>
      </c>
      <c r="U278" s="39" t="str">
        <f>IF(U$1&gt;$AE$1,"-",IFERROR(IF(DATEDIF('Base de données'!$A278,U$1,"d")&lt;&gt;0,"",'Base de données'!$B278),""))</f>
        <v/>
      </c>
      <c r="V278" s="39" t="str">
        <f>IF(V$1&gt;$AE$1,"-",IFERROR(IF(DATEDIF('Base de données'!$A278,V$1,"d")&lt;&gt;0,"",'Base de données'!$B278),""))</f>
        <v/>
      </c>
      <c r="W278" s="34"/>
      <c r="X278" s="30" t="str">
        <f>'Base de données'!$C278&amp;" "&amp;'Base de données'!$D278</f>
        <v>Camus Emmanuel</v>
      </c>
      <c r="Y278" s="31">
        <f>COUNTIF('Base de données'!$B:$B,'Base de données'!$B278)</f>
        <v>11</v>
      </c>
      <c r="AA278" s="87" cm="1">
        <f t="array" aca="1" ref="AA278" ca="1">INDIRECT("'Base de données'!A" &amp; ROW(Y278))</f>
        <v>45658</v>
      </c>
      <c r="AB278" s="51" t="str" cm="1">
        <f t="array" aca="1" ref="AB278" ca="1">INDIRECT("'Base de données'!B" &amp; ROW(Z278))</f>
        <v>CN75F</v>
      </c>
    </row>
    <row r="279" spans="1:28" x14ac:dyDescent="0.3">
      <c r="A279" s="41" t="str">
        <f ca="1">IF(IF(AND($B279&lt;&gt;"-",$B279=$E279),"Entrée et sortie","-")="Entrée et sortie",'Base de données'!$B279,"-")</f>
        <v>-</v>
      </c>
      <c r="B279" s="41" t="str">
        <f t="shared" ca="1" si="19"/>
        <v>-</v>
      </c>
      <c r="C279" s="41" t="str">
        <f t="shared" ca="1" si="20"/>
        <v>-</v>
      </c>
      <c r="D279" s="41" t="str">
        <f>IF($F279="sortie en cours d'année",'Base de données'!$B279,"-")</f>
        <v>-</v>
      </c>
      <c r="E279" s="41" t="str">
        <f>IF($H279="entrée en cours d'année",'Base de données'!$B279,"-")</f>
        <v>-</v>
      </c>
      <c r="F279" s="37" t="str">
        <f t="shared" si="17"/>
        <v/>
      </c>
      <c r="G279" s="37" t="str">
        <f>IF($J279="mouvement",_xlfn.XLOOKUP('Base de données'!$B279,$V:$V,$V:$V,0),"")</f>
        <v/>
      </c>
      <c r="H279" s="37" t="str">
        <f t="shared" si="18"/>
        <v/>
      </c>
      <c r="I279" s="37" t="str">
        <f>IF($J279="mouvement",_xlfn.XLOOKUP('Base de données'!$B279,$K:$K,$K:$K,0),"")</f>
        <v/>
      </c>
      <c r="J279" s="38" t="str">
        <f>IF(AND(Y279&lt;&gt;MAX(Y:Y),COUNTIF(K279:V279,'Base de données'!$B279)&gt;0),"mouvement","")</f>
        <v/>
      </c>
      <c r="K279" s="39" t="str">
        <f>IF(K$1&gt;$AE$1,"-",IFERROR(IF(DATEDIF('Base de données'!$A279,K$1,"d")&lt;&gt;0,"",'Base de données'!$B279),""))</f>
        <v>3E96F</v>
      </c>
      <c r="L279" s="39" t="str">
        <f>IF(L$1&gt;$AE$1,"-",IFERROR(IF(DATEDIF('Base de données'!$A279,L$1,"d")&lt;&gt;0,"",'Base de données'!$B279),""))</f>
        <v/>
      </c>
      <c r="M279" s="39" t="str">
        <f>IF(M$1&gt;$AE$1,"-",IFERROR(IF(DATEDIF('Base de données'!$A279,M$1,"d")&lt;&gt;0,"",'Base de données'!$B279),""))</f>
        <v/>
      </c>
      <c r="N279" s="39" t="str">
        <f>IF(N$1&gt;$AE$1,"-",IFERROR(IF(DATEDIF('Base de données'!$A279,N$1,"d")&lt;&gt;0,"",'Base de données'!$B279),""))</f>
        <v/>
      </c>
      <c r="O279" s="39" t="str">
        <f>IF(O$1&gt;$AE$1,"-",IFERROR(IF(DATEDIF('Base de données'!$A279,O$1,"d")&lt;&gt;0,"",'Base de données'!$B279),""))</f>
        <v/>
      </c>
      <c r="P279" s="39" t="str">
        <f>IF(P$1&gt;$AE$1,"-",IFERROR(IF(DATEDIF('Base de données'!$A279,P$1,"d")&lt;&gt;0,"",'Base de données'!$B279),""))</f>
        <v/>
      </c>
      <c r="Q279" s="39" t="str">
        <f>IF(Q$1&gt;$AE$1,"-",IFERROR(IF(DATEDIF('Base de données'!$A279,Q$1,"d")&lt;&gt;0,"",'Base de données'!$B279),""))</f>
        <v/>
      </c>
      <c r="R279" s="39" t="str">
        <f>IF(R$1&gt;$AE$1,"-",IFERROR(IF(DATEDIF('Base de données'!$A279,R$1,"d")&lt;&gt;0,"",'Base de données'!$B279),""))</f>
        <v/>
      </c>
      <c r="S279" s="39" t="str">
        <f>IF(S$1&gt;$AE$1,"-",IFERROR(IF(DATEDIF('Base de données'!$A279,S$1,"d")&lt;&gt;0,"",'Base de données'!$B279),""))</f>
        <v/>
      </c>
      <c r="T279" s="39" t="str">
        <f>IF(T$1&gt;$AE$1,"-",IFERROR(IF(DATEDIF('Base de données'!$A279,T$1,"d")&lt;&gt;0,"",'Base de données'!$B279),""))</f>
        <v/>
      </c>
      <c r="U279" s="39" t="str">
        <f>IF(U$1&gt;$AE$1,"-",IFERROR(IF(DATEDIF('Base de données'!$A279,U$1,"d")&lt;&gt;0,"",'Base de données'!$B279),""))</f>
        <v/>
      </c>
      <c r="V279" s="39" t="str">
        <f>IF(V$1&gt;$AE$1,"-",IFERROR(IF(DATEDIF('Base de données'!$A279,V$1,"d")&lt;&gt;0,"",'Base de données'!$B279),""))</f>
        <v/>
      </c>
      <c r="W279" s="34"/>
      <c r="X279" s="30" t="str">
        <f>'Base de données'!$C279&amp;" "&amp;'Base de données'!$D279</f>
        <v>Becker Michèle</v>
      </c>
      <c r="Y279" s="31">
        <f>COUNTIF('Base de données'!$B:$B,'Base de données'!$B279)</f>
        <v>12</v>
      </c>
      <c r="AA279" s="87" cm="1">
        <f t="array" aca="1" ref="AA279" ca="1">INDIRECT("'Base de données'!A" &amp; ROW(Y279))</f>
        <v>45658</v>
      </c>
      <c r="AB279" s="51" t="str" cm="1">
        <f t="array" aca="1" ref="AB279" ca="1">INDIRECT("'Base de données'!B" &amp; ROW(Z279))</f>
        <v>3E96F</v>
      </c>
    </row>
    <row r="280" spans="1:28" x14ac:dyDescent="0.3">
      <c r="A280" s="41" t="str">
        <f ca="1">IF(IF(AND($B280&lt;&gt;"-",$B280=$E280),"Entrée et sortie","-")="Entrée et sortie",'Base de données'!$B280,"-")</f>
        <v>-</v>
      </c>
      <c r="B280" s="41" t="str">
        <f t="shared" ca="1" si="19"/>
        <v>-</v>
      </c>
      <c r="C280" s="41" t="str">
        <f t="shared" ca="1" si="20"/>
        <v>-</v>
      </c>
      <c r="D280" s="41" t="str">
        <f>IF($F280="sortie en cours d'année",'Base de données'!$B280,"-")</f>
        <v>-</v>
      </c>
      <c r="E280" s="41" t="str">
        <f>IF($H280="entrée en cours d'année",'Base de données'!$B280,"-")</f>
        <v>-</v>
      </c>
      <c r="F280" s="37" t="str">
        <f t="shared" si="17"/>
        <v/>
      </c>
      <c r="G280" s="37" t="str">
        <f>IF($J280="mouvement",_xlfn.XLOOKUP('Base de données'!$B280,$V:$V,$V:$V,0),"")</f>
        <v/>
      </c>
      <c r="H280" s="37" t="str">
        <f t="shared" si="18"/>
        <v/>
      </c>
      <c r="I280" s="37" t="str">
        <f>IF($J280="mouvement",_xlfn.XLOOKUP('Base de données'!$B280,$K:$K,$K:$K,0),"")</f>
        <v/>
      </c>
      <c r="J280" s="38" t="str">
        <f>IF(AND(Y280&lt;&gt;MAX(Y:Y),COUNTIF(K280:V280,'Base de données'!$B280)&gt;0),"mouvement","")</f>
        <v/>
      </c>
      <c r="K280" s="39" t="str">
        <f>IF(K$1&gt;$AE$1,"-",IFERROR(IF(DATEDIF('Base de données'!$A280,K$1,"d")&lt;&gt;0,"",'Base de données'!$B280),""))</f>
        <v/>
      </c>
      <c r="L280" s="39" t="str">
        <f>IF(L$1&gt;$AE$1,"-",IFERROR(IF(DATEDIF('Base de données'!$A280,L$1,"d")&lt;&gt;0,"",'Base de données'!$B280),""))</f>
        <v>GPNP7</v>
      </c>
      <c r="M280" s="39" t="str">
        <f>IF(M$1&gt;$AE$1,"-",IFERROR(IF(DATEDIF('Base de données'!$A280,M$1,"d")&lt;&gt;0,"",'Base de données'!$B280),""))</f>
        <v/>
      </c>
      <c r="N280" s="39" t="str">
        <f>IF(N$1&gt;$AE$1,"-",IFERROR(IF(DATEDIF('Base de données'!$A280,N$1,"d")&lt;&gt;0,"",'Base de données'!$B280),""))</f>
        <v/>
      </c>
      <c r="O280" s="39" t="str">
        <f>IF(O$1&gt;$AE$1,"-",IFERROR(IF(DATEDIF('Base de données'!$A280,O$1,"d")&lt;&gt;0,"",'Base de données'!$B280),""))</f>
        <v/>
      </c>
      <c r="P280" s="39" t="str">
        <f>IF(P$1&gt;$AE$1,"-",IFERROR(IF(DATEDIF('Base de données'!$A280,P$1,"d")&lt;&gt;0,"",'Base de données'!$B280),""))</f>
        <v/>
      </c>
      <c r="Q280" s="39" t="str">
        <f>IF(Q$1&gt;$AE$1,"-",IFERROR(IF(DATEDIF('Base de données'!$A280,Q$1,"d")&lt;&gt;0,"",'Base de données'!$B280),""))</f>
        <v/>
      </c>
      <c r="R280" s="39" t="str">
        <f>IF(R$1&gt;$AE$1,"-",IFERROR(IF(DATEDIF('Base de données'!$A280,R$1,"d")&lt;&gt;0,"",'Base de données'!$B280),""))</f>
        <v/>
      </c>
      <c r="S280" s="39" t="str">
        <f>IF(S$1&gt;$AE$1,"-",IFERROR(IF(DATEDIF('Base de données'!$A280,S$1,"d")&lt;&gt;0,"",'Base de données'!$B280),""))</f>
        <v/>
      </c>
      <c r="T280" s="39" t="str">
        <f>IF(T$1&gt;$AE$1,"-",IFERROR(IF(DATEDIF('Base de données'!$A280,T$1,"d")&lt;&gt;0,"",'Base de données'!$B280),""))</f>
        <v/>
      </c>
      <c r="U280" s="39" t="str">
        <f>IF(U$1&gt;$AE$1,"-",IFERROR(IF(DATEDIF('Base de données'!$A280,U$1,"d")&lt;&gt;0,"",'Base de données'!$B280),""))</f>
        <v/>
      </c>
      <c r="V280" s="39" t="str">
        <f>IF(V$1&gt;$AE$1,"-",IFERROR(IF(DATEDIF('Base de données'!$A280,V$1,"d")&lt;&gt;0,"",'Base de données'!$B280),""))</f>
        <v/>
      </c>
      <c r="W280" s="34"/>
      <c r="X280" s="30" t="str">
        <f>'Base de données'!$C280&amp;" "&amp;'Base de données'!$D280</f>
        <v>Perret Agnès</v>
      </c>
      <c r="Y280" s="31">
        <f>COUNTIF('Base de données'!$B:$B,'Base de données'!$B280)</f>
        <v>12</v>
      </c>
      <c r="AA280" s="87" cm="1">
        <f t="array" aca="1" ref="AA280" ca="1">INDIRECT("'Base de données'!A" &amp; ROW(Y280))</f>
        <v>45689</v>
      </c>
      <c r="AB280" s="51" t="str" cm="1">
        <f t="array" aca="1" ref="AB280" ca="1">INDIRECT("'Base de données'!B" &amp; ROW(Z280))</f>
        <v>GPNP7</v>
      </c>
    </row>
    <row r="281" spans="1:28" x14ac:dyDescent="0.3">
      <c r="A281" s="41" t="str">
        <f ca="1">IF(IF(AND($B281&lt;&gt;"-",$B281=$E281),"Entrée et sortie","-")="Entrée et sortie",'Base de données'!$B281,"-")</f>
        <v>-</v>
      </c>
      <c r="B281" s="41" t="str">
        <f t="shared" ca="1" si="19"/>
        <v>-</v>
      </c>
      <c r="C281" s="41" t="str">
        <f t="shared" ca="1" si="20"/>
        <v>-</v>
      </c>
      <c r="D281" s="41" t="str">
        <f>IF($F281="sortie en cours d'année",'Base de données'!$B281,"-")</f>
        <v>-</v>
      </c>
      <c r="E281" s="41" t="str">
        <f>IF($H281="entrée en cours d'année",'Base de données'!$B281,"-")</f>
        <v>-</v>
      </c>
      <c r="F281" s="37" t="str">
        <f t="shared" si="17"/>
        <v/>
      </c>
      <c r="G281" s="37" t="str">
        <f>IF($J281="mouvement",_xlfn.XLOOKUP('Base de données'!$B281,$V:$V,$V:$V,0),"")</f>
        <v/>
      </c>
      <c r="H281" s="37" t="str">
        <f t="shared" si="18"/>
        <v/>
      </c>
      <c r="I281" s="37" t="str">
        <f>IF($J281="mouvement",_xlfn.XLOOKUP('Base de données'!$B281,$K:$K,$K:$K,0),"")</f>
        <v/>
      </c>
      <c r="J281" s="38" t="str">
        <f>IF(AND(Y281&lt;&gt;MAX(Y:Y),COUNTIF(K281:V281,'Base de données'!$B281)&gt;0),"mouvement","")</f>
        <v/>
      </c>
      <c r="K281" s="39" t="str">
        <f>IF(K$1&gt;$AE$1,"-",IFERROR(IF(DATEDIF('Base de données'!$A281,K$1,"d")&lt;&gt;0,"",'Base de données'!$B281),""))</f>
        <v/>
      </c>
      <c r="L281" s="39" t="str">
        <f>IF(L$1&gt;$AE$1,"-",IFERROR(IF(DATEDIF('Base de données'!$A281,L$1,"d")&lt;&gt;0,"",'Base de données'!$B281),""))</f>
        <v>DKKLE</v>
      </c>
      <c r="M281" s="39" t="str">
        <f>IF(M$1&gt;$AE$1,"-",IFERROR(IF(DATEDIF('Base de données'!$A281,M$1,"d")&lt;&gt;0,"",'Base de données'!$B281),""))</f>
        <v/>
      </c>
      <c r="N281" s="39" t="str">
        <f>IF(N$1&gt;$AE$1,"-",IFERROR(IF(DATEDIF('Base de données'!$A281,N$1,"d")&lt;&gt;0,"",'Base de données'!$B281),""))</f>
        <v/>
      </c>
      <c r="O281" s="39" t="str">
        <f>IF(O$1&gt;$AE$1,"-",IFERROR(IF(DATEDIF('Base de données'!$A281,O$1,"d")&lt;&gt;0,"",'Base de données'!$B281),""))</f>
        <v/>
      </c>
      <c r="P281" s="39" t="str">
        <f>IF(P$1&gt;$AE$1,"-",IFERROR(IF(DATEDIF('Base de données'!$A281,P$1,"d")&lt;&gt;0,"",'Base de données'!$B281),""))</f>
        <v/>
      </c>
      <c r="Q281" s="39" t="str">
        <f>IF(Q$1&gt;$AE$1,"-",IFERROR(IF(DATEDIF('Base de données'!$A281,Q$1,"d")&lt;&gt;0,"",'Base de données'!$B281),""))</f>
        <v/>
      </c>
      <c r="R281" s="39" t="str">
        <f>IF(R$1&gt;$AE$1,"-",IFERROR(IF(DATEDIF('Base de données'!$A281,R$1,"d")&lt;&gt;0,"",'Base de données'!$B281),""))</f>
        <v/>
      </c>
      <c r="S281" s="39" t="str">
        <f>IF(S$1&gt;$AE$1,"-",IFERROR(IF(DATEDIF('Base de données'!$A281,S$1,"d")&lt;&gt;0,"",'Base de données'!$B281),""))</f>
        <v/>
      </c>
      <c r="T281" s="39" t="str">
        <f>IF(T$1&gt;$AE$1,"-",IFERROR(IF(DATEDIF('Base de données'!$A281,T$1,"d")&lt;&gt;0,"",'Base de données'!$B281),""))</f>
        <v/>
      </c>
      <c r="U281" s="39" t="str">
        <f>IF(U$1&gt;$AE$1,"-",IFERROR(IF(DATEDIF('Base de données'!$A281,U$1,"d")&lt;&gt;0,"",'Base de données'!$B281),""))</f>
        <v/>
      </c>
      <c r="V281" s="39" t="str">
        <f>IF(V$1&gt;$AE$1,"-",IFERROR(IF(DATEDIF('Base de données'!$A281,V$1,"d")&lt;&gt;0,"",'Base de données'!$B281),""))</f>
        <v/>
      </c>
      <c r="W281" s="34"/>
      <c r="X281" s="30" t="str">
        <f>'Base de données'!$C281&amp;" "&amp;'Base de données'!$D281</f>
        <v>Baron Danielle</v>
      </c>
      <c r="Y281" s="31">
        <f>COUNTIF('Base de données'!$B:$B,'Base de données'!$B281)</f>
        <v>12</v>
      </c>
      <c r="AA281" s="87" cm="1">
        <f t="array" aca="1" ref="AA281" ca="1">INDIRECT("'Base de données'!A" &amp; ROW(Y281))</f>
        <v>45689</v>
      </c>
      <c r="AB281" s="51" t="str" cm="1">
        <f t="array" aca="1" ref="AB281" ca="1">INDIRECT("'Base de données'!B" &amp; ROW(Z281))</f>
        <v>DKKLE</v>
      </c>
    </row>
    <row r="282" spans="1:28" x14ac:dyDescent="0.3">
      <c r="A282" s="41" t="str">
        <f ca="1">IF(IF(AND($B282&lt;&gt;"-",$B282=$E282),"Entrée et sortie","-")="Entrée et sortie",'Base de données'!$B282,"-")</f>
        <v>-</v>
      </c>
      <c r="B282" s="41" t="str">
        <f t="shared" ca="1" si="19"/>
        <v>-</v>
      </c>
      <c r="C282" s="41" t="str">
        <f t="shared" ca="1" si="20"/>
        <v>-</v>
      </c>
      <c r="D282" s="41" t="str">
        <f>IF($F282="sortie en cours d'année",'Base de données'!$B282,"-")</f>
        <v>-</v>
      </c>
      <c r="E282" s="41" t="str">
        <f>IF($H282="entrée en cours d'année",'Base de données'!$B282,"-")</f>
        <v>-</v>
      </c>
      <c r="F282" s="37" t="str">
        <f t="shared" si="17"/>
        <v/>
      </c>
      <c r="G282" s="37" t="str">
        <f>IF($J282="mouvement",_xlfn.XLOOKUP('Base de données'!$B282,$V:$V,$V:$V,0),"")</f>
        <v/>
      </c>
      <c r="H282" s="37" t="str">
        <f t="shared" si="18"/>
        <v/>
      </c>
      <c r="I282" s="37" t="str">
        <f>IF($J282="mouvement",_xlfn.XLOOKUP('Base de données'!$B282,$K:$K,$K:$K,0),"")</f>
        <v/>
      </c>
      <c r="J282" s="38" t="str">
        <f>IF(AND(Y282&lt;&gt;MAX(Y:Y),COUNTIF(K282:V282,'Base de données'!$B282)&gt;0),"mouvement","")</f>
        <v/>
      </c>
      <c r="K282" s="39" t="str">
        <f>IF(K$1&gt;$AE$1,"-",IFERROR(IF(DATEDIF('Base de données'!$A282,K$1,"d")&lt;&gt;0,"",'Base de données'!$B282),""))</f>
        <v/>
      </c>
      <c r="L282" s="39" t="str">
        <f>IF(L$1&gt;$AE$1,"-",IFERROR(IF(DATEDIF('Base de données'!$A282,L$1,"d")&lt;&gt;0,"",'Base de données'!$B282),""))</f>
        <v>X43EK</v>
      </c>
      <c r="M282" s="39" t="str">
        <f>IF(M$1&gt;$AE$1,"-",IFERROR(IF(DATEDIF('Base de données'!$A282,M$1,"d")&lt;&gt;0,"",'Base de données'!$B282),""))</f>
        <v/>
      </c>
      <c r="N282" s="39" t="str">
        <f>IF(N$1&gt;$AE$1,"-",IFERROR(IF(DATEDIF('Base de données'!$A282,N$1,"d")&lt;&gt;0,"",'Base de données'!$B282),""))</f>
        <v/>
      </c>
      <c r="O282" s="39" t="str">
        <f>IF(O$1&gt;$AE$1,"-",IFERROR(IF(DATEDIF('Base de données'!$A282,O$1,"d")&lt;&gt;0,"",'Base de données'!$B282),""))</f>
        <v/>
      </c>
      <c r="P282" s="39" t="str">
        <f>IF(P$1&gt;$AE$1,"-",IFERROR(IF(DATEDIF('Base de données'!$A282,P$1,"d")&lt;&gt;0,"",'Base de données'!$B282),""))</f>
        <v/>
      </c>
      <c r="Q282" s="39" t="str">
        <f>IF(Q$1&gt;$AE$1,"-",IFERROR(IF(DATEDIF('Base de données'!$A282,Q$1,"d")&lt;&gt;0,"",'Base de données'!$B282),""))</f>
        <v/>
      </c>
      <c r="R282" s="39" t="str">
        <f>IF(R$1&gt;$AE$1,"-",IFERROR(IF(DATEDIF('Base de données'!$A282,R$1,"d")&lt;&gt;0,"",'Base de données'!$B282),""))</f>
        <v/>
      </c>
      <c r="S282" s="39" t="str">
        <f>IF(S$1&gt;$AE$1,"-",IFERROR(IF(DATEDIF('Base de données'!$A282,S$1,"d")&lt;&gt;0,"",'Base de données'!$B282),""))</f>
        <v/>
      </c>
      <c r="T282" s="39" t="str">
        <f>IF(T$1&gt;$AE$1,"-",IFERROR(IF(DATEDIF('Base de données'!$A282,T$1,"d")&lt;&gt;0,"",'Base de données'!$B282),""))</f>
        <v/>
      </c>
      <c r="U282" s="39" t="str">
        <f>IF(U$1&gt;$AE$1,"-",IFERROR(IF(DATEDIF('Base de données'!$A282,U$1,"d")&lt;&gt;0,"",'Base de données'!$B282),""))</f>
        <v/>
      </c>
      <c r="V282" s="39" t="str">
        <f>IF(V$1&gt;$AE$1,"-",IFERROR(IF(DATEDIF('Base de données'!$A282,V$1,"d")&lt;&gt;0,"",'Base de données'!$B282),""))</f>
        <v/>
      </c>
      <c r="W282" s="34"/>
      <c r="X282" s="30" t="str">
        <f>'Base de données'!$C282&amp;" "&amp;'Base de données'!$D282</f>
        <v>Aubry Georges</v>
      </c>
      <c r="Y282" s="31">
        <f>COUNTIF('Base de données'!$B:$B,'Base de données'!$B282)</f>
        <v>12</v>
      </c>
      <c r="AA282" s="87" cm="1">
        <f t="array" aca="1" ref="AA282" ca="1">INDIRECT("'Base de données'!A" &amp; ROW(Y282))</f>
        <v>45689</v>
      </c>
      <c r="AB282" s="51" t="str" cm="1">
        <f t="array" aca="1" ref="AB282" ca="1">INDIRECT("'Base de données'!B" &amp; ROW(Z282))</f>
        <v>X43EK</v>
      </c>
    </row>
    <row r="283" spans="1:28" x14ac:dyDescent="0.3">
      <c r="A283" s="41" t="str">
        <f ca="1">IF(IF(AND($B283&lt;&gt;"-",$B283=$E283),"Entrée et sortie","-")="Entrée et sortie",'Base de données'!$B283,"-")</f>
        <v>-</v>
      </c>
      <c r="B283" s="41" t="str">
        <f t="shared" ca="1" si="19"/>
        <v>-</v>
      </c>
      <c r="C283" s="41" t="str">
        <f t="shared" ca="1" si="20"/>
        <v>-</v>
      </c>
      <c r="D283" s="41" t="str">
        <f>IF($F283="sortie en cours d'année",'Base de données'!$B283,"-")</f>
        <v>-</v>
      </c>
      <c r="E283" s="41" t="str">
        <f>IF($H283="entrée en cours d'année",'Base de données'!$B283,"-")</f>
        <v>-</v>
      </c>
      <c r="F283" s="37" t="str">
        <f t="shared" si="17"/>
        <v/>
      </c>
      <c r="G283" s="37" t="str">
        <f>IF($J283="mouvement",_xlfn.XLOOKUP('Base de données'!$B283,$V:$V,$V:$V,0),"")</f>
        <v/>
      </c>
      <c r="H283" s="37" t="str">
        <f t="shared" si="18"/>
        <v/>
      </c>
      <c r="I283" s="37" t="str">
        <f>IF($J283="mouvement",_xlfn.XLOOKUP('Base de données'!$B283,$K:$K,$K:$K,0),"")</f>
        <v/>
      </c>
      <c r="J283" s="38" t="str">
        <f>IF(AND(Y283&lt;&gt;MAX(Y:Y),COUNTIF(K283:V283,'Base de données'!$B283)&gt;0),"mouvement","")</f>
        <v/>
      </c>
      <c r="K283" s="39" t="str">
        <f>IF(K$1&gt;$AE$1,"-",IFERROR(IF(DATEDIF('Base de données'!$A283,K$1,"d")&lt;&gt;0,"",'Base de données'!$B283),""))</f>
        <v/>
      </c>
      <c r="L283" s="39" t="str">
        <f>IF(L$1&gt;$AE$1,"-",IFERROR(IF(DATEDIF('Base de données'!$A283,L$1,"d")&lt;&gt;0,"",'Base de données'!$B283),""))</f>
        <v>IDCZB</v>
      </c>
      <c r="M283" s="39" t="str">
        <f>IF(M$1&gt;$AE$1,"-",IFERROR(IF(DATEDIF('Base de données'!$A283,M$1,"d")&lt;&gt;0,"",'Base de données'!$B283),""))</f>
        <v/>
      </c>
      <c r="N283" s="39" t="str">
        <f>IF(N$1&gt;$AE$1,"-",IFERROR(IF(DATEDIF('Base de données'!$A283,N$1,"d")&lt;&gt;0,"",'Base de données'!$B283),""))</f>
        <v/>
      </c>
      <c r="O283" s="39" t="str">
        <f>IF(O$1&gt;$AE$1,"-",IFERROR(IF(DATEDIF('Base de données'!$A283,O$1,"d")&lt;&gt;0,"",'Base de données'!$B283),""))</f>
        <v/>
      </c>
      <c r="P283" s="39" t="str">
        <f>IF(P$1&gt;$AE$1,"-",IFERROR(IF(DATEDIF('Base de données'!$A283,P$1,"d")&lt;&gt;0,"",'Base de données'!$B283),""))</f>
        <v/>
      </c>
      <c r="Q283" s="39" t="str">
        <f>IF(Q$1&gt;$AE$1,"-",IFERROR(IF(DATEDIF('Base de données'!$A283,Q$1,"d")&lt;&gt;0,"",'Base de données'!$B283),""))</f>
        <v/>
      </c>
      <c r="R283" s="39" t="str">
        <f>IF(R$1&gt;$AE$1,"-",IFERROR(IF(DATEDIF('Base de données'!$A283,R$1,"d")&lt;&gt;0,"",'Base de données'!$B283),""))</f>
        <v/>
      </c>
      <c r="S283" s="39" t="str">
        <f>IF(S$1&gt;$AE$1,"-",IFERROR(IF(DATEDIF('Base de données'!$A283,S$1,"d")&lt;&gt;0,"",'Base de données'!$B283),""))</f>
        <v/>
      </c>
      <c r="T283" s="39" t="str">
        <f>IF(T$1&gt;$AE$1,"-",IFERROR(IF(DATEDIF('Base de données'!$A283,T$1,"d")&lt;&gt;0,"",'Base de données'!$B283),""))</f>
        <v/>
      </c>
      <c r="U283" s="39" t="str">
        <f>IF(U$1&gt;$AE$1,"-",IFERROR(IF(DATEDIF('Base de données'!$A283,U$1,"d")&lt;&gt;0,"",'Base de données'!$B283),""))</f>
        <v/>
      </c>
      <c r="V283" s="39" t="str">
        <f>IF(V$1&gt;$AE$1,"-",IFERROR(IF(DATEDIF('Base de données'!$A283,V$1,"d")&lt;&gt;0,"",'Base de données'!$B283),""))</f>
        <v/>
      </c>
      <c r="W283" s="34"/>
      <c r="X283" s="30" t="str">
        <f>'Base de données'!$C283&amp;" "&amp;'Base de données'!$D283</f>
        <v>Pages Emmanuel</v>
      </c>
      <c r="Y283" s="31">
        <f>COUNTIF('Base de données'!$B:$B,'Base de données'!$B283)</f>
        <v>12</v>
      </c>
      <c r="AA283" s="87" cm="1">
        <f t="array" aca="1" ref="AA283" ca="1">INDIRECT("'Base de données'!A" &amp; ROW(Y283))</f>
        <v>45689</v>
      </c>
      <c r="AB283" s="51" t="str" cm="1">
        <f t="array" aca="1" ref="AB283" ca="1">INDIRECT("'Base de données'!B" &amp; ROW(Z283))</f>
        <v>IDCZB</v>
      </c>
    </row>
    <row r="284" spans="1:28" x14ac:dyDescent="0.3">
      <c r="A284" s="41" t="str">
        <f ca="1">IF(IF(AND($B284&lt;&gt;"-",$B284=$E284),"Entrée et sortie","-")="Entrée et sortie",'Base de données'!$B284,"-")</f>
        <v>-</v>
      </c>
      <c r="B284" s="41" t="str">
        <f t="shared" ca="1" si="19"/>
        <v>-</v>
      </c>
      <c r="C284" s="41" t="str">
        <f t="shared" ca="1" si="20"/>
        <v>-</v>
      </c>
      <c r="D284" s="41" t="str">
        <f>IF($F284="sortie en cours d'année",'Base de données'!$B284,"-")</f>
        <v>-</v>
      </c>
      <c r="E284" s="41" t="str">
        <f>IF($H284="entrée en cours d'année",'Base de données'!$B284,"-")</f>
        <v>-</v>
      </c>
      <c r="F284" s="37" t="str">
        <f t="shared" si="17"/>
        <v/>
      </c>
      <c r="G284" s="37" t="str">
        <f>IF($J284="mouvement",_xlfn.XLOOKUP('Base de données'!$B284,$V:$V,$V:$V,0),"")</f>
        <v/>
      </c>
      <c r="H284" s="37" t="str">
        <f t="shared" si="18"/>
        <v/>
      </c>
      <c r="I284" s="37" t="str">
        <f>IF($J284="mouvement",_xlfn.XLOOKUP('Base de données'!$B284,$K:$K,$K:$K,0),"")</f>
        <v/>
      </c>
      <c r="J284" s="38" t="str">
        <f>IF(AND(Y284&lt;&gt;MAX(Y:Y),COUNTIF(K284:V284,'Base de données'!$B284)&gt;0),"mouvement","")</f>
        <v/>
      </c>
      <c r="K284" s="39" t="str">
        <f>IF(K$1&gt;$AE$1,"-",IFERROR(IF(DATEDIF('Base de données'!$A284,K$1,"d")&lt;&gt;0,"",'Base de données'!$B284),""))</f>
        <v/>
      </c>
      <c r="L284" s="39" t="str">
        <f>IF(L$1&gt;$AE$1,"-",IFERROR(IF(DATEDIF('Base de données'!$A284,L$1,"d")&lt;&gt;0,"",'Base de données'!$B284),""))</f>
        <v>WVLRU</v>
      </c>
      <c r="M284" s="39" t="str">
        <f>IF(M$1&gt;$AE$1,"-",IFERROR(IF(DATEDIF('Base de données'!$A284,M$1,"d")&lt;&gt;0,"",'Base de données'!$B284),""))</f>
        <v/>
      </c>
      <c r="N284" s="39" t="str">
        <f>IF(N$1&gt;$AE$1,"-",IFERROR(IF(DATEDIF('Base de données'!$A284,N$1,"d")&lt;&gt;0,"",'Base de données'!$B284),""))</f>
        <v/>
      </c>
      <c r="O284" s="39" t="str">
        <f>IF(O$1&gt;$AE$1,"-",IFERROR(IF(DATEDIF('Base de données'!$A284,O$1,"d")&lt;&gt;0,"",'Base de données'!$B284),""))</f>
        <v/>
      </c>
      <c r="P284" s="39" t="str">
        <f>IF(P$1&gt;$AE$1,"-",IFERROR(IF(DATEDIF('Base de données'!$A284,P$1,"d")&lt;&gt;0,"",'Base de données'!$B284),""))</f>
        <v/>
      </c>
      <c r="Q284" s="39" t="str">
        <f>IF(Q$1&gt;$AE$1,"-",IFERROR(IF(DATEDIF('Base de données'!$A284,Q$1,"d")&lt;&gt;0,"",'Base de données'!$B284),""))</f>
        <v/>
      </c>
      <c r="R284" s="39" t="str">
        <f>IF(R$1&gt;$AE$1,"-",IFERROR(IF(DATEDIF('Base de données'!$A284,R$1,"d")&lt;&gt;0,"",'Base de données'!$B284),""))</f>
        <v/>
      </c>
      <c r="S284" s="39" t="str">
        <f>IF(S$1&gt;$AE$1,"-",IFERROR(IF(DATEDIF('Base de données'!$A284,S$1,"d")&lt;&gt;0,"",'Base de données'!$B284),""))</f>
        <v/>
      </c>
      <c r="T284" s="39" t="str">
        <f>IF(T$1&gt;$AE$1,"-",IFERROR(IF(DATEDIF('Base de données'!$A284,T$1,"d")&lt;&gt;0,"",'Base de données'!$B284),""))</f>
        <v/>
      </c>
      <c r="U284" s="39" t="str">
        <f>IF(U$1&gt;$AE$1,"-",IFERROR(IF(DATEDIF('Base de données'!$A284,U$1,"d")&lt;&gt;0,"",'Base de données'!$B284),""))</f>
        <v/>
      </c>
      <c r="V284" s="39" t="str">
        <f>IF(V$1&gt;$AE$1,"-",IFERROR(IF(DATEDIF('Base de données'!$A284,V$1,"d")&lt;&gt;0,"",'Base de données'!$B284),""))</f>
        <v/>
      </c>
      <c r="W284" s="34"/>
      <c r="X284" s="30" t="str">
        <f>'Base de données'!$C284&amp;" "&amp;'Base de données'!$D284</f>
        <v>Brunet Charles</v>
      </c>
      <c r="Y284" s="31">
        <f>COUNTIF('Base de données'!$B:$B,'Base de données'!$B284)</f>
        <v>12</v>
      </c>
      <c r="AA284" s="87" cm="1">
        <f t="array" aca="1" ref="AA284" ca="1">INDIRECT("'Base de données'!A" &amp; ROW(Y284))</f>
        <v>45689</v>
      </c>
      <c r="AB284" s="51" t="str" cm="1">
        <f t="array" aca="1" ref="AB284" ca="1">INDIRECT("'Base de données'!B" &amp; ROW(Z284))</f>
        <v>WVLRU</v>
      </c>
    </row>
    <row r="285" spans="1:28" x14ac:dyDescent="0.3">
      <c r="A285" s="41" t="str">
        <f ca="1">IF(IF(AND($B285&lt;&gt;"-",$B285=$E285),"Entrée et sortie","-")="Entrée et sortie",'Base de données'!$B285,"-")</f>
        <v>-</v>
      </c>
      <c r="B285" s="41" t="str">
        <f t="shared" ca="1" si="19"/>
        <v>I3SPC</v>
      </c>
      <c r="C285" s="41" t="str">
        <f t="shared" ca="1" si="20"/>
        <v>I3SPC</v>
      </c>
      <c r="D285" s="41" t="str">
        <f>IF($F285="sortie en cours d'année",'Base de données'!$B285,"-")</f>
        <v>I3SPC</v>
      </c>
      <c r="E285" s="41" t="str">
        <f>IF($H285="entrée en cours d'année",'Base de données'!$B285,"-")</f>
        <v>-</v>
      </c>
      <c r="F285" s="37" t="str">
        <f t="shared" si="17"/>
        <v>sortie en cours d'année</v>
      </c>
      <c r="G285" s="37">
        <f>IF($J285="mouvement",_xlfn.XLOOKUP('Base de données'!$B285,$V:$V,$V:$V,0),"")</f>
        <v>0</v>
      </c>
      <c r="H285" s="37" t="str">
        <f t="shared" si="18"/>
        <v/>
      </c>
      <c r="I285" s="37" t="str">
        <f>IF($J285="mouvement",_xlfn.XLOOKUP('Base de données'!$B285,$K:$K,$K:$K,0),"")</f>
        <v>I3SPC</v>
      </c>
      <c r="J285" s="38" t="str">
        <f>IF(AND(Y285&lt;&gt;MAX(Y:Y),COUNTIF(K285:V285,'Base de données'!$B285)&gt;0),"mouvement","")</f>
        <v>mouvement</v>
      </c>
      <c r="K285" s="39" t="str">
        <f>IF(K$1&gt;$AE$1,"-",IFERROR(IF(DATEDIF('Base de données'!$A285,K$1,"d")&lt;&gt;0,"",'Base de données'!$B285),""))</f>
        <v/>
      </c>
      <c r="L285" s="39" t="str">
        <f>IF(L$1&gt;$AE$1,"-",IFERROR(IF(DATEDIF('Base de données'!$A285,L$1,"d")&lt;&gt;0,"",'Base de données'!$B285),""))</f>
        <v>I3SPC</v>
      </c>
      <c r="M285" s="39" t="str">
        <f>IF(M$1&gt;$AE$1,"-",IFERROR(IF(DATEDIF('Base de données'!$A285,M$1,"d")&lt;&gt;0,"",'Base de données'!$B285),""))</f>
        <v/>
      </c>
      <c r="N285" s="39" t="str">
        <f>IF(N$1&gt;$AE$1,"-",IFERROR(IF(DATEDIF('Base de données'!$A285,N$1,"d")&lt;&gt;0,"",'Base de données'!$B285),""))</f>
        <v/>
      </c>
      <c r="O285" s="39" t="str">
        <f>IF(O$1&gt;$AE$1,"-",IFERROR(IF(DATEDIF('Base de données'!$A285,O$1,"d")&lt;&gt;0,"",'Base de données'!$B285),""))</f>
        <v/>
      </c>
      <c r="P285" s="39" t="str">
        <f>IF(P$1&gt;$AE$1,"-",IFERROR(IF(DATEDIF('Base de données'!$A285,P$1,"d")&lt;&gt;0,"",'Base de données'!$B285),""))</f>
        <v/>
      </c>
      <c r="Q285" s="39" t="str">
        <f>IF(Q$1&gt;$AE$1,"-",IFERROR(IF(DATEDIF('Base de données'!$A285,Q$1,"d")&lt;&gt;0,"",'Base de données'!$B285),""))</f>
        <v/>
      </c>
      <c r="R285" s="39" t="str">
        <f>IF(R$1&gt;$AE$1,"-",IFERROR(IF(DATEDIF('Base de données'!$A285,R$1,"d")&lt;&gt;0,"",'Base de données'!$B285),""))</f>
        <v/>
      </c>
      <c r="S285" s="39" t="str">
        <f>IF(S$1&gt;$AE$1,"-",IFERROR(IF(DATEDIF('Base de données'!$A285,S$1,"d")&lt;&gt;0,"",'Base de données'!$B285),""))</f>
        <v/>
      </c>
      <c r="T285" s="39" t="str">
        <f>IF(T$1&gt;$AE$1,"-",IFERROR(IF(DATEDIF('Base de données'!$A285,T$1,"d")&lt;&gt;0,"",'Base de données'!$B285),""))</f>
        <v/>
      </c>
      <c r="U285" s="39" t="str">
        <f>IF(U$1&gt;$AE$1,"-",IFERROR(IF(DATEDIF('Base de données'!$A285,U$1,"d")&lt;&gt;0,"",'Base de données'!$B285),""))</f>
        <v/>
      </c>
      <c r="V285" s="39" t="str">
        <f>IF(V$1&gt;$AE$1,"-",IFERROR(IF(DATEDIF('Base de données'!$A285,V$1,"d")&lt;&gt;0,"",'Base de données'!$B285),""))</f>
        <v/>
      </c>
      <c r="W285" s="34"/>
      <c r="X285" s="30" t="str">
        <f>'Base de données'!$C285&amp;" "&amp;'Base de données'!$D285</f>
        <v>Boulanger Martine</v>
      </c>
      <c r="Y285" s="31">
        <f>COUNTIF('Base de données'!$B:$B,'Base de données'!$B285)</f>
        <v>5</v>
      </c>
      <c r="AA285" s="87" cm="1">
        <f t="array" aca="1" ref="AA285" ca="1">INDIRECT("'Base de données'!A" &amp; ROW(Y285))</f>
        <v>45689</v>
      </c>
      <c r="AB285" s="51" t="str" cm="1">
        <f t="array" aca="1" ref="AB285" ca="1">INDIRECT("'Base de données'!B" &amp; ROW(Z285))</f>
        <v>I3SPC</v>
      </c>
    </row>
    <row r="286" spans="1:28" x14ac:dyDescent="0.3">
      <c r="A286" s="41" t="str">
        <f ca="1">IF(IF(AND($B286&lt;&gt;"-",$B286=$E286),"Entrée et sortie","-")="Entrée et sortie",'Base de données'!$B286,"-")</f>
        <v>-</v>
      </c>
      <c r="B286" s="41" t="str">
        <f t="shared" ca="1" si="19"/>
        <v>-</v>
      </c>
      <c r="C286" s="41" t="str">
        <f t="shared" ca="1" si="20"/>
        <v>-</v>
      </c>
      <c r="D286" s="41" t="str">
        <f>IF($F286="sortie en cours d'année",'Base de données'!$B286,"-")</f>
        <v>-</v>
      </c>
      <c r="E286" s="41" t="str">
        <f>IF($H286="entrée en cours d'année",'Base de données'!$B286,"-")</f>
        <v>-</v>
      </c>
      <c r="F286" s="37" t="str">
        <f t="shared" si="17"/>
        <v/>
      </c>
      <c r="G286" s="37" t="str">
        <f>IF($J286="mouvement",_xlfn.XLOOKUP('Base de données'!$B286,$V:$V,$V:$V,0),"")</f>
        <v/>
      </c>
      <c r="H286" s="37" t="str">
        <f t="shared" si="18"/>
        <v/>
      </c>
      <c r="I286" s="37" t="str">
        <f>IF($J286="mouvement",_xlfn.XLOOKUP('Base de données'!$B286,$K:$K,$K:$K,0),"")</f>
        <v/>
      </c>
      <c r="J286" s="38" t="str">
        <f>IF(AND(Y286&lt;&gt;MAX(Y:Y),COUNTIF(K286:V286,'Base de données'!$B286)&gt;0),"mouvement","")</f>
        <v/>
      </c>
      <c r="K286" s="39" t="str">
        <f>IF(K$1&gt;$AE$1,"-",IFERROR(IF(DATEDIF('Base de données'!$A286,K$1,"d")&lt;&gt;0,"",'Base de données'!$B286),""))</f>
        <v/>
      </c>
      <c r="L286" s="39" t="str">
        <f>IF(L$1&gt;$AE$1,"-",IFERROR(IF(DATEDIF('Base de données'!$A286,L$1,"d")&lt;&gt;0,"",'Base de données'!$B286),""))</f>
        <v>H1WN8</v>
      </c>
      <c r="M286" s="39" t="str">
        <f>IF(M$1&gt;$AE$1,"-",IFERROR(IF(DATEDIF('Base de données'!$A286,M$1,"d")&lt;&gt;0,"",'Base de données'!$B286),""))</f>
        <v/>
      </c>
      <c r="N286" s="39" t="str">
        <f>IF(N$1&gt;$AE$1,"-",IFERROR(IF(DATEDIF('Base de données'!$A286,N$1,"d")&lt;&gt;0,"",'Base de données'!$B286),""))</f>
        <v/>
      </c>
      <c r="O286" s="39" t="str">
        <f>IF(O$1&gt;$AE$1,"-",IFERROR(IF(DATEDIF('Base de données'!$A286,O$1,"d")&lt;&gt;0,"",'Base de données'!$B286),""))</f>
        <v/>
      </c>
      <c r="P286" s="39" t="str">
        <f>IF(P$1&gt;$AE$1,"-",IFERROR(IF(DATEDIF('Base de données'!$A286,P$1,"d")&lt;&gt;0,"",'Base de données'!$B286),""))</f>
        <v/>
      </c>
      <c r="Q286" s="39" t="str">
        <f>IF(Q$1&gt;$AE$1,"-",IFERROR(IF(DATEDIF('Base de données'!$A286,Q$1,"d")&lt;&gt;0,"",'Base de données'!$B286),""))</f>
        <v/>
      </c>
      <c r="R286" s="39" t="str">
        <f>IF(R$1&gt;$AE$1,"-",IFERROR(IF(DATEDIF('Base de données'!$A286,R$1,"d")&lt;&gt;0,"",'Base de données'!$B286),""))</f>
        <v/>
      </c>
      <c r="S286" s="39" t="str">
        <f>IF(S$1&gt;$AE$1,"-",IFERROR(IF(DATEDIF('Base de données'!$A286,S$1,"d")&lt;&gt;0,"",'Base de données'!$B286),""))</f>
        <v/>
      </c>
      <c r="T286" s="39" t="str">
        <f>IF(T$1&gt;$AE$1,"-",IFERROR(IF(DATEDIF('Base de données'!$A286,T$1,"d")&lt;&gt;0,"",'Base de données'!$B286),""))</f>
        <v/>
      </c>
      <c r="U286" s="39" t="str">
        <f>IF(U$1&gt;$AE$1,"-",IFERROR(IF(DATEDIF('Base de données'!$A286,U$1,"d")&lt;&gt;0,"",'Base de données'!$B286),""))</f>
        <v/>
      </c>
      <c r="V286" s="39" t="str">
        <f>IF(V$1&gt;$AE$1,"-",IFERROR(IF(DATEDIF('Base de données'!$A286,V$1,"d")&lt;&gt;0,"",'Base de données'!$B286),""))</f>
        <v/>
      </c>
      <c r="W286" s="34"/>
      <c r="X286" s="30" t="str">
        <f>'Base de données'!$C286&amp;" "&amp;'Base de données'!$D286</f>
        <v>Colas Claudine</v>
      </c>
      <c r="Y286" s="31">
        <f>COUNTIF('Base de données'!$B:$B,'Base de données'!$B286)</f>
        <v>12</v>
      </c>
      <c r="AA286" s="87" cm="1">
        <f t="array" aca="1" ref="AA286" ca="1">INDIRECT("'Base de données'!A" &amp; ROW(Y286))</f>
        <v>45689</v>
      </c>
      <c r="AB286" s="51" t="str" cm="1">
        <f t="array" aca="1" ref="AB286" ca="1">INDIRECT("'Base de données'!B" &amp; ROW(Z286))</f>
        <v>H1WN8</v>
      </c>
    </row>
    <row r="287" spans="1:28" x14ac:dyDescent="0.3">
      <c r="A287" s="41" t="str">
        <f ca="1">IF(IF(AND($B287&lt;&gt;"-",$B287=$E287),"Entrée et sortie","-")="Entrée et sortie",'Base de données'!$B287,"-")</f>
        <v>-</v>
      </c>
      <c r="B287" s="41" t="str">
        <f t="shared" ca="1" si="19"/>
        <v>-</v>
      </c>
      <c r="C287" s="41" t="str">
        <f t="shared" ca="1" si="20"/>
        <v>-</v>
      </c>
      <c r="D287" s="41" t="str">
        <f>IF($F287="sortie en cours d'année",'Base de données'!$B287,"-")</f>
        <v>-</v>
      </c>
      <c r="E287" s="41" t="str">
        <f>IF($H287="entrée en cours d'année",'Base de données'!$B287,"-")</f>
        <v>-</v>
      </c>
      <c r="F287" s="37" t="str">
        <f t="shared" si="17"/>
        <v/>
      </c>
      <c r="G287" s="37" t="str">
        <f>IF($J287="mouvement",_xlfn.XLOOKUP('Base de données'!$B287,$V:$V,$V:$V,0),"")</f>
        <v/>
      </c>
      <c r="H287" s="37" t="str">
        <f t="shared" si="18"/>
        <v/>
      </c>
      <c r="I287" s="37" t="str">
        <f>IF($J287="mouvement",_xlfn.XLOOKUP('Base de données'!$B287,$K:$K,$K:$K,0),"")</f>
        <v/>
      </c>
      <c r="J287" s="38" t="str">
        <f>IF(AND(Y287&lt;&gt;MAX(Y:Y),COUNTIF(K287:V287,'Base de données'!$B287)&gt;0),"mouvement","")</f>
        <v/>
      </c>
      <c r="K287" s="39" t="str">
        <f>IF(K$1&gt;$AE$1,"-",IFERROR(IF(DATEDIF('Base de données'!$A287,K$1,"d")&lt;&gt;0,"",'Base de données'!$B287),""))</f>
        <v/>
      </c>
      <c r="L287" s="39" t="str">
        <f>IF(L$1&gt;$AE$1,"-",IFERROR(IF(DATEDIF('Base de données'!$A287,L$1,"d")&lt;&gt;0,"",'Base de données'!$B287),""))</f>
        <v>61344</v>
      </c>
      <c r="M287" s="39" t="str">
        <f>IF(M$1&gt;$AE$1,"-",IFERROR(IF(DATEDIF('Base de données'!$A287,M$1,"d")&lt;&gt;0,"",'Base de données'!$B287),""))</f>
        <v/>
      </c>
      <c r="N287" s="39" t="str">
        <f>IF(N$1&gt;$AE$1,"-",IFERROR(IF(DATEDIF('Base de données'!$A287,N$1,"d")&lt;&gt;0,"",'Base de données'!$B287),""))</f>
        <v/>
      </c>
      <c r="O287" s="39" t="str">
        <f>IF(O$1&gt;$AE$1,"-",IFERROR(IF(DATEDIF('Base de données'!$A287,O$1,"d")&lt;&gt;0,"",'Base de données'!$B287),""))</f>
        <v/>
      </c>
      <c r="P287" s="39" t="str">
        <f>IF(P$1&gt;$AE$1,"-",IFERROR(IF(DATEDIF('Base de données'!$A287,P$1,"d")&lt;&gt;0,"",'Base de données'!$B287),""))</f>
        <v/>
      </c>
      <c r="Q287" s="39" t="str">
        <f>IF(Q$1&gt;$AE$1,"-",IFERROR(IF(DATEDIF('Base de données'!$A287,Q$1,"d")&lt;&gt;0,"",'Base de données'!$B287),""))</f>
        <v/>
      </c>
      <c r="R287" s="39" t="str">
        <f>IF(R$1&gt;$AE$1,"-",IFERROR(IF(DATEDIF('Base de données'!$A287,R$1,"d")&lt;&gt;0,"",'Base de données'!$B287),""))</f>
        <v/>
      </c>
      <c r="S287" s="39" t="str">
        <f>IF(S$1&gt;$AE$1,"-",IFERROR(IF(DATEDIF('Base de données'!$A287,S$1,"d")&lt;&gt;0,"",'Base de données'!$B287),""))</f>
        <v/>
      </c>
      <c r="T287" s="39" t="str">
        <f>IF(T$1&gt;$AE$1,"-",IFERROR(IF(DATEDIF('Base de données'!$A287,T$1,"d")&lt;&gt;0,"",'Base de données'!$B287),""))</f>
        <v/>
      </c>
      <c r="U287" s="39" t="str">
        <f>IF(U$1&gt;$AE$1,"-",IFERROR(IF(DATEDIF('Base de données'!$A287,U$1,"d")&lt;&gt;0,"",'Base de données'!$B287),""))</f>
        <v/>
      </c>
      <c r="V287" s="39" t="str">
        <f>IF(V$1&gt;$AE$1,"-",IFERROR(IF(DATEDIF('Base de données'!$A287,V$1,"d")&lt;&gt;0,"",'Base de données'!$B287),""))</f>
        <v/>
      </c>
      <c r="W287" s="34"/>
      <c r="X287" s="30" t="str">
        <f>'Base de données'!$C287&amp;" "&amp;'Base de données'!$D287</f>
        <v>De Oliveira Benoît</v>
      </c>
      <c r="Y287" s="31">
        <f>COUNTIF('Base de données'!$B:$B,'Base de données'!$B287)</f>
        <v>12</v>
      </c>
      <c r="AA287" s="87" cm="1">
        <f t="array" aca="1" ref="AA287" ca="1">INDIRECT("'Base de données'!A" &amp; ROW(Y287))</f>
        <v>45689</v>
      </c>
      <c r="AB287" s="51" t="str" cm="1">
        <f t="array" aca="1" ref="AB287" ca="1">INDIRECT("'Base de données'!B" &amp; ROW(Z287))</f>
        <v>61344</v>
      </c>
    </row>
    <row r="288" spans="1:28" x14ac:dyDescent="0.3">
      <c r="A288" s="41" t="str">
        <f ca="1">IF(IF(AND($B288&lt;&gt;"-",$B288=$E288),"Entrée et sortie","-")="Entrée et sortie",'Base de données'!$B288,"-")</f>
        <v>-</v>
      </c>
      <c r="B288" s="41" t="str">
        <f t="shared" ca="1" si="19"/>
        <v>-</v>
      </c>
      <c r="C288" s="41" t="str">
        <f t="shared" ca="1" si="20"/>
        <v>-</v>
      </c>
      <c r="D288" s="41" t="str">
        <f>IF($F288="sortie en cours d'année",'Base de données'!$B288,"-")</f>
        <v>-</v>
      </c>
      <c r="E288" s="41" t="str">
        <f>IF($H288="entrée en cours d'année",'Base de données'!$B288,"-")</f>
        <v>-</v>
      </c>
      <c r="F288" s="37" t="str">
        <f t="shared" si="17"/>
        <v/>
      </c>
      <c r="G288" s="37" t="str">
        <f>IF($J288="mouvement",_xlfn.XLOOKUP('Base de données'!$B288,$V:$V,$V:$V,0),"")</f>
        <v/>
      </c>
      <c r="H288" s="37" t="str">
        <f t="shared" si="18"/>
        <v/>
      </c>
      <c r="I288" s="37" t="str">
        <f>IF($J288="mouvement",_xlfn.XLOOKUP('Base de données'!$B288,$K:$K,$K:$K,0),"")</f>
        <v/>
      </c>
      <c r="J288" s="38" t="str">
        <f>IF(AND(Y288&lt;&gt;MAX(Y:Y),COUNTIF(K288:V288,'Base de données'!$B288)&gt;0),"mouvement","")</f>
        <v/>
      </c>
      <c r="K288" s="39" t="str">
        <f>IF(K$1&gt;$AE$1,"-",IFERROR(IF(DATEDIF('Base de données'!$A288,K$1,"d")&lt;&gt;0,"",'Base de données'!$B288),""))</f>
        <v/>
      </c>
      <c r="L288" s="39" t="str">
        <f>IF(L$1&gt;$AE$1,"-",IFERROR(IF(DATEDIF('Base de données'!$A288,L$1,"d")&lt;&gt;0,"",'Base de données'!$B288),""))</f>
        <v>7SPGI</v>
      </c>
      <c r="M288" s="39" t="str">
        <f>IF(M$1&gt;$AE$1,"-",IFERROR(IF(DATEDIF('Base de données'!$A288,M$1,"d")&lt;&gt;0,"",'Base de données'!$B288),""))</f>
        <v/>
      </c>
      <c r="N288" s="39" t="str">
        <f>IF(N$1&gt;$AE$1,"-",IFERROR(IF(DATEDIF('Base de données'!$A288,N$1,"d")&lt;&gt;0,"",'Base de données'!$B288),""))</f>
        <v/>
      </c>
      <c r="O288" s="39" t="str">
        <f>IF(O$1&gt;$AE$1,"-",IFERROR(IF(DATEDIF('Base de données'!$A288,O$1,"d")&lt;&gt;0,"",'Base de données'!$B288),""))</f>
        <v/>
      </c>
      <c r="P288" s="39" t="str">
        <f>IF(P$1&gt;$AE$1,"-",IFERROR(IF(DATEDIF('Base de données'!$A288,P$1,"d")&lt;&gt;0,"",'Base de données'!$B288),""))</f>
        <v/>
      </c>
      <c r="Q288" s="39" t="str">
        <f>IF(Q$1&gt;$AE$1,"-",IFERROR(IF(DATEDIF('Base de données'!$A288,Q$1,"d")&lt;&gt;0,"",'Base de données'!$B288),""))</f>
        <v/>
      </c>
      <c r="R288" s="39" t="str">
        <f>IF(R$1&gt;$AE$1,"-",IFERROR(IF(DATEDIF('Base de données'!$A288,R$1,"d")&lt;&gt;0,"",'Base de données'!$B288),""))</f>
        <v/>
      </c>
      <c r="S288" s="39" t="str">
        <f>IF(S$1&gt;$AE$1,"-",IFERROR(IF(DATEDIF('Base de données'!$A288,S$1,"d")&lt;&gt;0,"",'Base de données'!$B288),""))</f>
        <v/>
      </c>
      <c r="T288" s="39" t="str">
        <f>IF(T$1&gt;$AE$1,"-",IFERROR(IF(DATEDIF('Base de données'!$A288,T$1,"d")&lt;&gt;0,"",'Base de données'!$B288),""))</f>
        <v/>
      </c>
      <c r="U288" s="39" t="str">
        <f>IF(U$1&gt;$AE$1,"-",IFERROR(IF(DATEDIF('Base de données'!$A288,U$1,"d")&lt;&gt;0,"",'Base de données'!$B288),""))</f>
        <v/>
      </c>
      <c r="V288" s="39" t="str">
        <f>IF(V$1&gt;$AE$1,"-",IFERROR(IF(DATEDIF('Base de données'!$A288,V$1,"d")&lt;&gt;0,"",'Base de données'!$B288),""))</f>
        <v/>
      </c>
      <c r="W288" s="34"/>
      <c r="X288" s="30" t="str">
        <f>'Base de données'!$C288&amp;" "&amp;'Base de données'!$D288</f>
        <v>Rossi René</v>
      </c>
      <c r="Y288" s="31">
        <f>COUNTIF('Base de données'!$B:$B,'Base de données'!$B288)</f>
        <v>12</v>
      </c>
      <c r="AA288" s="87" cm="1">
        <f t="array" aca="1" ref="AA288" ca="1">INDIRECT("'Base de données'!A" &amp; ROW(Y288))</f>
        <v>45689</v>
      </c>
      <c r="AB288" s="51" t="str" cm="1">
        <f t="array" aca="1" ref="AB288" ca="1">INDIRECT("'Base de données'!B" &amp; ROW(Z288))</f>
        <v>7SPGI</v>
      </c>
    </row>
    <row r="289" spans="1:28" x14ac:dyDescent="0.3">
      <c r="A289" s="41" t="str">
        <f ca="1">IF(IF(AND($B289&lt;&gt;"-",$B289=$E289),"Entrée et sortie","-")="Entrée et sortie",'Base de données'!$B289,"-")</f>
        <v>-</v>
      </c>
      <c r="B289" s="41" t="str">
        <f t="shared" ca="1" si="19"/>
        <v>-</v>
      </c>
      <c r="C289" s="41" t="str">
        <f t="shared" ca="1" si="20"/>
        <v>-</v>
      </c>
      <c r="D289" s="41" t="str">
        <f>IF($F289="sortie en cours d'année",'Base de données'!$B289,"-")</f>
        <v>-</v>
      </c>
      <c r="E289" s="41" t="str">
        <f>IF($H289="entrée en cours d'année",'Base de données'!$B289,"-")</f>
        <v>-</v>
      </c>
      <c r="F289" s="37" t="str">
        <f t="shared" si="17"/>
        <v/>
      </c>
      <c r="G289" s="37" t="str">
        <f>IF($J289="mouvement",_xlfn.XLOOKUP('Base de données'!$B289,$V:$V,$V:$V,0),"")</f>
        <v/>
      </c>
      <c r="H289" s="37" t="str">
        <f t="shared" si="18"/>
        <v/>
      </c>
      <c r="I289" s="37" t="str">
        <f>IF($J289="mouvement",_xlfn.XLOOKUP('Base de données'!$B289,$K:$K,$K:$K,0),"")</f>
        <v/>
      </c>
      <c r="J289" s="38" t="str">
        <f>IF(AND(Y289&lt;&gt;MAX(Y:Y),COUNTIF(K289:V289,'Base de données'!$B289)&gt;0),"mouvement","")</f>
        <v/>
      </c>
      <c r="K289" s="39" t="str">
        <f>IF(K$1&gt;$AE$1,"-",IFERROR(IF(DATEDIF('Base de données'!$A289,K$1,"d")&lt;&gt;0,"",'Base de données'!$B289),""))</f>
        <v/>
      </c>
      <c r="L289" s="39" t="str">
        <f>IF(L$1&gt;$AE$1,"-",IFERROR(IF(DATEDIF('Base de données'!$A289,L$1,"d")&lt;&gt;0,"",'Base de données'!$B289),""))</f>
        <v>E3HIK</v>
      </c>
      <c r="M289" s="39" t="str">
        <f>IF(M$1&gt;$AE$1,"-",IFERROR(IF(DATEDIF('Base de données'!$A289,M$1,"d")&lt;&gt;0,"",'Base de données'!$B289),""))</f>
        <v/>
      </c>
      <c r="N289" s="39" t="str">
        <f>IF(N$1&gt;$AE$1,"-",IFERROR(IF(DATEDIF('Base de données'!$A289,N$1,"d")&lt;&gt;0,"",'Base de données'!$B289),""))</f>
        <v/>
      </c>
      <c r="O289" s="39" t="str">
        <f>IF(O$1&gt;$AE$1,"-",IFERROR(IF(DATEDIF('Base de données'!$A289,O$1,"d")&lt;&gt;0,"",'Base de données'!$B289),""))</f>
        <v/>
      </c>
      <c r="P289" s="39" t="str">
        <f>IF(P$1&gt;$AE$1,"-",IFERROR(IF(DATEDIF('Base de données'!$A289,P$1,"d")&lt;&gt;0,"",'Base de données'!$B289),""))</f>
        <v/>
      </c>
      <c r="Q289" s="39" t="str">
        <f>IF(Q$1&gt;$AE$1,"-",IFERROR(IF(DATEDIF('Base de données'!$A289,Q$1,"d")&lt;&gt;0,"",'Base de données'!$B289),""))</f>
        <v/>
      </c>
      <c r="R289" s="39" t="str">
        <f>IF(R$1&gt;$AE$1,"-",IFERROR(IF(DATEDIF('Base de données'!$A289,R$1,"d")&lt;&gt;0,"",'Base de données'!$B289),""))</f>
        <v/>
      </c>
      <c r="S289" s="39" t="str">
        <f>IF(S$1&gt;$AE$1,"-",IFERROR(IF(DATEDIF('Base de données'!$A289,S$1,"d")&lt;&gt;0,"",'Base de données'!$B289),""))</f>
        <v/>
      </c>
      <c r="T289" s="39" t="str">
        <f>IF(T$1&gt;$AE$1,"-",IFERROR(IF(DATEDIF('Base de données'!$A289,T$1,"d")&lt;&gt;0,"",'Base de données'!$B289),""))</f>
        <v/>
      </c>
      <c r="U289" s="39" t="str">
        <f>IF(U$1&gt;$AE$1,"-",IFERROR(IF(DATEDIF('Base de données'!$A289,U$1,"d")&lt;&gt;0,"",'Base de données'!$B289),""))</f>
        <v/>
      </c>
      <c r="V289" s="39" t="str">
        <f>IF(V$1&gt;$AE$1,"-",IFERROR(IF(DATEDIF('Base de données'!$A289,V$1,"d")&lt;&gt;0,"",'Base de données'!$B289),""))</f>
        <v/>
      </c>
      <c r="W289" s="34"/>
      <c r="X289" s="30" t="str">
        <f>'Base de données'!$C289&amp;" "&amp;'Base de données'!$D289</f>
        <v>Marin Éric</v>
      </c>
      <c r="Y289" s="31">
        <f>COUNTIF('Base de données'!$B:$B,'Base de données'!$B289)</f>
        <v>12</v>
      </c>
      <c r="AA289" s="87" cm="1">
        <f t="array" aca="1" ref="AA289" ca="1">INDIRECT("'Base de données'!A" &amp; ROW(Y289))</f>
        <v>45689</v>
      </c>
      <c r="AB289" s="51" t="str" cm="1">
        <f t="array" aca="1" ref="AB289" ca="1">INDIRECT("'Base de données'!B" &amp; ROW(Z289))</f>
        <v>E3HIK</v>
      </c>
    </row>
    <row r="290" spans="1:28" x14ac:dyDescent="0.3">
      <c r="A290" s="41" t="str">
        <f ca="1">IF(IF(AND($B290&lt;&gt;"-",$B290=$E290),"Entrée et sortie","-")="Entrée et sortie",'Base de données'!$B290,"-")</f>
        <v>-</v>
      </c>
      <c r="B290" s="41" t="str">
        <f t="shared" ca="1" si="19"/>
        <v>-</v>
      </c>
      <c r="C290" s="41" t="str">
        <f t="shared" ca="1" si="20"/>
        <v>-</v>
      </c>
      <c r="D290" s="41" t="str">
        <f>IF($F290="sortie en cours d'année",'Base de données'!$B290,"-")</f>
        <v>-</v>
      </c>
      <c r="E290" s="41" t="str">
        <f>IF($H290="entrée en cours d'année",'Base de données'!$B290,"-")</f>
        <v>-</v>
      </c>
      <c r="F290" s="37" t="str">
        <f t="shared" si="17"/>
        <v/>
      </c>
      <c r="G290" s="37" t="str">
        <f>IF($J290="mouvement",_xlfn.XLOOKUP('Base de données'!$B290,$V:$V,$V:$V,0),"")</f>
        <v/>
      </c>
      <c r="H290" s="37" t="str">
        <f t="shared" si="18"/>
        <v/>
      </c>
      <c r="I290" s="37" t="str">
        <f>IF($J290="mouvement",_xlfn.XLOOKUP('Base de données'!$B290,$K:$K,$K:$K,0),"")</f>
        <v/>
      </c>
      <c r="J290" s="38" t="str">
        <f>IF(AND(Y290&lt;&gt;MAX(Y:Y),COUNTIF(K290:V290,'Base de données'!$B290)&gt;0),"mouvement","")</f>
        <v/>
      </c>
      <c r="K290" s="39" t="str">
        <f>IF(K$1&gt;$AE$1,"-",IFERROR(IF(DATEDIF('Base de données'!$A290,K$1,"d")&lt;&gt;0,"",'Base de données'!$B290),""))</f>
        <v/>
      </c>
      <c r="L290" s="39" t="str">
        <f>IF(L$1&gt;$AE$1,"-",IFERROR(IF(DATEDIF('Base de données'!$A290,L$1,"d")&lt;&gt;0,"",'Base de données'!$B290),""))</f>
        <v>LPLFA</v>
      </c>
      <c r="M290" s="39" t="str">
        <f>IF(M$1&gt;$AE$1,"-",IFERROR(IF(DATEDIF('Base de données'!$A290,M$1,"d")&lt;&gt;0,"",'Base de données'!$B290),""))</f>
        <v/>
      </c>
      <c r="N290" s="39" t="str">
        <f>IF(N$1&gt;$AE$1,"-",IFERROR(IF(DATEDIF('Base de données'!$A290,N$1,"d")&lt;&gt;0,"",'Base de données'!$B290),""))</f>
        <v/>
      </c>
      <c r="O290" s="39" t="str">
        <f>IF(O$1&gt;$AE$1,"-",IFERROR(IF(DATEDIF('Base de données'!$A290,O$1,"d")&lt;&gt;0,"",'Base de données'!$B290),""))</f>
        <v/>
      </c>
      <c r="P290" s="39" t="str">
        <f>IF(P$1&gt;$AE$1,"-",IFERROR(IF(DATEDIF('Base de données'!$A290,P$1,"d")&lt;&gt;0,"",'Base de données'!$B290),""))</f>
        <v/>
      </c>
      <c r="Q290" s="39" t="str">
        <f>IF(Q$1&gt;$AE$1,"-",IFERROR(IF(DATEDIF('Base de données'!$A290,Q$1,"d")&lt;&gt;0,"",'Base de données'!$B290),""))</f>
        <v/>
      </c>
      <c r="R290" s="39" t="str">
        <f>IF(R$1&gt;$AE$1,"-",IFERROR(IF(DATEDIF('Base de données'!$A290,R$1,"d")&lt;&gt;0,"",'Base de données'!$B290),""))</f>
        <v/>
      </c>
      <c r="S290" s="39" t="str">
        <f>IF(S$1&gt;$AE$1,"-",IFERROR(IF(DATEDIF('Base de données'!$A290,S$1,"d")&lt;&gt;0,"",'Base de données'!$B290),""))</f>
        <v/>
      </c>
      <c r="T290" s="39" t="str">
        <f>IF(T$1&gt;$AE$1,"-",IFERROR(IF(DATEDIF('Base de données'!$A290,T$1,"d")&lt;&gt;0,"",'Base de données'!$B290),""))</f>
        <v/>
      </c>
      <c r="U290" s="39" t="str">
        <f>IF(U$1&gt;$AE$1,"-",IFERROR(IF(DATEDIF('Base de données'!$A290,U$1,"d")&lt;&gt;0,"",'Base de données'!$B290),""))</f>
        <v/>
      </c>
      <c r="V290" s="39" t="str">
        <f>IF(V$1&gt;$AE$1,"-",IFERROR(IF(DATEDIF('Base de données'!$A290,V$1,"d")&lt;&gt;0,"",'Base de données'!$B290),""))</f>
        <v/>
      </c>
      <c r="W290" s="34"/>
      <c r="X290" s="30" t="str">
        <f>'Base de données'!$C290&amp;" "&amp;'Base de données'!$D290</f>
        <v>Étienne René</v>
      </c>
      <c r="Y290" s="31">
        <f>COUNTIF('Base de données'!$B:$B,'Base de données'!$B290)</f>
        <v>12</v>
      </c>
      <c r="AA290" s="87" cm="1">
        <f t="array" aca="1" ref="AA290" ca="1">INDIRECT("'Base de données'!A" &amp; ROW(Y290))</f>
        <v>45689</v>
      </c>
      <c r="AB290" s="51" t="str" cm="1">
        <f t="array" aca="1" ref="AB290" ca="1">INDIRECT("'Base de données'!B" &amp; ROW(Z290))</f>
        <v>LPLFA</v>
      </c>
    </row>
    <row r="291" spans="1:28" x14ac:dyDescent="0.3">
      <c r="A291" s="41" t="str">
        <f ca="1">IF(IF(AND($B291&lt;&gt;"-",$B291=$E291),"Entrée et sortie","-")="Entrée et sortie",'Base de données'!$B291,"-")</f>
        <v>-</v>
      </c>
      <c r="B291" s="41" t="str">
        <f t="shared" ca="1" si="19"/>
        <v>-</v>
      </c>
      <c r="C291" s="41" t="str">
        <f t="shared" ca="1" si="20"/>
        <v>-</v>
      </c>
      <c r="D291" s="41" t="str">
        <f>IF($F291="sortie en cours d'année",'Base de données'!$B291,"-")</f>
        <v>-</v>
      </c>
      <c r="E291" s="41" t="str">
        <f>IF($H291="entrée en cours d'année",'Base de données'!$B291,"-")</f>
        <v>-</v>
      </c>
      <c r="F291" s="37" t="str">
        <f t="shared" si="17"/>
        <v/>
      </c>
      <c r="G291" s="37" t="str">
        <f>IF($J291="mouvement",_xlfn.XLOOKUP('Base de données'!$B291,$V:$V,$V:$V,0),"")</f>
        <v/>
      </c>
      <c r="H291" s="37" t="str">
        <f t="shared" si="18"/>
        <v/>
      </c>
      <c r="I291" s="37" t="str">
        <f>IF($J291="mouvement",_xlfn.XLOOKUP('Base de données'!$B291,$K:$K,$K:$K,0),"")</f>
        <v/>
      </c>
      <c r="J291" s="38" t="str">
        <f>IF(AND(Y291&lt;&gt;MAX(Y:Y),COUNTIF(K291:V291,'Base de données'!$B291)&gt;0),"mouvement","")</f>
        <v/>
      </c>
      <c r="K291" s="39" t="str">
        <f>IF(K$1&gt;$AE$1,"-",IFERROR(IF(DATEDIF('Base de données'!$A291,K$1,"d")&lt;&gt;0,"",'Base de données'!$B291),""))</f>
        <v/>
      </c>
      <c r="L291" s="39" t="str">
        <f>IF(L$1&gt;$AE$1,"-",IFERROR(IF(DATEDIF('Base de données'!$A291,L$1,"d")&lt;&gt;0,"",'Base de données'!$B291),""))</f>
        <v>ZDPI3</v>
      </c>
      <c r="M291" s="39" t="str">
        <f>IF(M$1&gt;$AE$1,"-",IFERROR(IF(DATEDIF('Base de données'!$A291,M$1,"d")&lt;&gt;0,"",'Base de données'!$B291),""))</f>
        <v/>
      </c>
      <c r="N291" s="39" t="str">
        <f>IF(N$1&gt;$AE$1,"-",IFERROR(IF(DATEDIF('Base de données'!$A291,N$1,"d")&lt;&gt;0,"",'Base de données'!$B291),""))</f>
        <v/>
      </c>
      <c r="O291" s="39" t="str">
        <f>IF(O$1&gt;$AE$1,"-",IFERROR(IF(DATEDIF('Base de données'!$A291,O$1,"d")&lt;&gt;0,"",'Base de données'!$B291),""))</f>
        <v/>
      </c>
      <c r="P291" s="39" t="str">
        <f>IF(P$1&gt;$AE$1,"-",IFERROR(IF(DATEDIF('Base de données'!$A291,P$1,"d")&lt;&gt;0,"",'Base de données'!$B291),""))</f>
        <v/>
      </c>
      <c r="Q291" s="39" t="str">
        <f>IF(Q$1&gt;$AE$1,"-",IFERROR(IF(DATEDIF('Base de données'!$A291,Q$1,"d")&lt;&gt;0,"",'Base de données'!$B291),""))</f>
        <v/>
      </c>
      <c r="R291" s="39" t="str">
        <f>IF(R$1&gt;$AE$1,"-",IFERROR(IF(DATEDIF('Base de données'!$A291,R$1,"d")&lt;&gt;0,"",'Base de données'!$B291),""))</f>
        <v/>
      </c>
      <c r="S291" s="39" t="str">
        <f>IF(S$1&gt;$AE$1,"-",IFERROR(IF(DATEDIF('Base de données'!$A291,S$1,"d")&lt;&gt;0,"",'Base de données'!$B291),""))</f>
        <v/>
      </c>
      <c r="T291" s="39" t="str">
        <f>IF(T$1&gt;$AE$1,"-",IFERROR(IF(DATEDIF('Base de données'!$A291,T$1,"d")&lt;&gt;0,"",'Base de données'!$B291),""))</f>
        <v/>
      </c>
      <c r="U291" s="39" t="str">
        <f>IF(U$1&gt;$AE$1,"-",IFERROR(IF(DATEDIF('Base de données'!$A291,U$1,"d")&lt;&gt;0,"",'Base de données'!$B291),""))</f>
        <v/>
      </c>
      <c r="V291" s="39" t="str">
        <f>IF(V$1&gt;$AE$1,"-",IFERROR(IF(DATEDIF('Base de données'!$A291,V$1,"d")&lt;&gt;0,"",'Base de données'!$B291),""))</f>
        <v/>
      </c>
      <c r="W291" s="34"/>
      <c r="X291" s="30" t="str">
        <f>'Base de données'!$C291&amp;" "&amp;'Base de données'!$D291</f>
        <v>Martin Jeannine</v>
      </c>
      <c r="Y291" s="31">
        <f>COUNTIF('Base de données'!$B:$B,'Base de données'!$B291)</f>
        <v>12</v>
      </c>
      <c r="AA291" s="87" cm="1">
        <f t="array" aca="1" ref="AA291" ca="1">INDIRECT("'Base de données'!A" &amp; ROW(Y291))</f>
        <v>45689</v>
      </c>
      <c r="AB291" s="51" t="str" cm="1">
        <f t="array" aca="1" ref="AB291" ca="1">INDIRECT("'Base de données'!B" &amp; ROW(Z291))</f>
        <v>ZDPI3</v>
      </c>
    </row>
    <row r="292" spans="1:28" x14ac:dyDescent="0.3">
      <c r="A292" s="41" t="str">
        <f ca="1">IF(IF(AND($B292&lt;&gt;"-",$B292=$E292),"Entrée et sortie","-")="Entrée et sortie",'Base de données'!$B292,"-")</f>
        <v>-</v>
      </c>
      <c r="B292" s="41" t="str">
        <f t="shared" ca="1" si="19"/>
        <v>-</v>
      </c>
      <c r="C292" s="41" t="str">
        <f t="shared" ca="1" si="20"/>
        <v>-</v>
      </c>
      <c r="D292" s="41" t="str">
        <f>IF($F292="sortie en cours d'année",'Base de données'!$B292,"-")</f>
        <v>-</v>
      </c>
      <c r="E292" s="41" t="str">
        <f>IF($H292="entrée en cours d'année",'Base de données'!$B292,"-")</f>
        <v>-</v>
      </c>
      <c r="F292" s="37" t="str">
        <f t="shared" si="17"/>
        <v/>
      </c>
      <c r="G292" s="37" t="str">
        <f>IF($J292="mouvement",_xlfn.XLOOKUP('Base de données'!$B292,$V:$V,$V:$V,0),"")</f>
        <v/>
      </c>
      <c r="H292" s="37" t="str">
        <f t="shared" si="18"/>
        <v/>
      </c>
      <c r="I292" s="37" t="str">
        <f>IF($J292="mouvement",_xlfn.XLOOKUP('Base de données'!$B292,$K:$K,$K:$K,0),"")</f>
        <v/>
      </c>
      <c r="J292" s="38" t="str">
        <f>IF(AND(Y292&lt;&gt;MAX(Y:Y),COUNTIF(K292:V292,'Base de données'!$B292)&gt;0),"mouvement","")</f>
        <v/>
      </c>
      <c r="K292" s="39" t="str">
        <f>IF(K$1&gt;$AE$1,"-",IFERROR(IF(DATEDIF('Base de données'!$A292,K$1,"d")&lt;&gt;0,"",'Base de données'!$B292),""))</f>
        <v/>
      </c>
      <c r="L292" s="39" t="str">
        <f>IF(L$1&gt;$AE$1,"-",IFERROR(IF(DATEDIF('Base de données'!$A292,L$1,"d")&lt;&gt;0,"",'Base de données'!$B292),""))</f>
        <v>1N0T3</v>
      </c>
      <c r="M292" s="39" t="str">
        <f>IF(M$1&gt;$AE$1,"-",IFERROR(IF(DATEDIF('Base de données'!$A292,M$1,"d")&lt;&gt;0,"",'Base de données'!$B292),""))</f>
        <v/>
      </c>
      <c r="N292" s="39" t="str">
        <f>IF(N$1&gt;$AE$1,"-",IFERROR(IF(DATEDIF('Base de données'!$A292,N$1,"d")&lt;&gt;0,"",'Base de données'!$B292),""))</f>
        <v/>
      </c>
      <c r="O292" s="39" t="str">
        <f>IF(O$1&gt;$AE$1,"-",IFERROR(IF(DATEDIF('Base de données'!$A292,O$1,"d")&lt;&gt;0,"",'Base de données'!$B292),""))</f>
        <v/>
      </c>
      <c r="P292" s="39" t="str">
        <f>IF(P$1&gt;$AE$1,"-",IFERROR(IF(DATEDIF('Base de données'!$A292,P$1,"d")&lt;&gt;0,"",'Base de données'!$B292),""))</f>
        <v/>
      </c>
      <c r="Q292" s="39" t="str">
        <f>IF(Q$1&gt;$AE$1,"-",IFERROR(IF(DATEDIF('Base de données'!$A292,Q$1,"d")&lt;&gt;0,"",'Base de données'!$B292),""))</f>
        <v/>
      </c>
      <c r="R292" s="39" t="str">
        <f>IF(R$1&gt;$AE$1,"-",IFERROR(IF(DATEDIF('Base de données'!$A292,R$1,"d")&lt;&gt;0,"",'Base de données'!$B292),""))</f>
        <v/>
      </c>
      <c r="S292" s="39" t="str">
        <f>IF(S$1&gt;$AE$1,"-",IFERROR(IF(DATEDIF('Base de données'!$A292,S$1,"d")&lt;&gt;0,"",'Base de données'!$B292),""))</f>
        <v/>
      </c>
      <c r="T292" s="39" t="str">
        <f>IF(T$1&gt;$AE$1,"-",IFERROR(IF(DATEDIF('Base de données'!$A292,T$1,"d")&lt;&gt;0,"",'Base de données'!$B292),""))</f>
        <v/>
      </c>
      <c r="U292" s="39" t="str">
        <f>IF(U$1&gt;$AE$1,"-",IFERROR(IF(DATEDIF('Base de données'!$A292,U$1,"d")&lt;&gt;0,"",'Base de données'!$B292),""))</f>
        <v/>
      </c>
      <c r="V292" s="39" t="str">
        <f>IF(V$1&gt;$AE$1,"-",IFERROR(IF(DATEDIF('Base de données'!$A292,V$1,"d")&lt;&gt;0,"",'Base de données'!$B292),""))</f>
        <v/>
      </c>
      <c r="W292" s="34"/>
      <c r="X292" s="30" t="str">
        <f>'Base de données'!$C292&amp;" "&amp;'Base de données'!$D292</f>
        <v>Lenoir Benjamin</v>
      </c>
      <c r="Y292" s="31">
        <f>COUNTIF('Base de données'!$B:$B,'Base de données'!$B292)</f>
        <v>12</v>
      </c>
      <c r="AA292" s="87" cm="1">
        <f t="array" aca="1" ref="AA292" ca="1">INDIRECT("'Base de données'!A" &amp; ROW(Y292))</f>
        <v>45689</v>
      </c>
      <c r="AB292" s="51" t="str" cm="1">
        <f t="array" aca="1" ref="AB292" ca="1">INDIRECT("'Base de données'!B" &amp; ROW(Z292))</f>
        <v>1N0T3</v>
      </c>
    </row>
    <row r="293" spans="1:28" x14ac:dyDescent="0.3">
      <c r="A293" s="41" t="str">
        <f ca="1">IF(IF(AND($B293&lt;&gt;"-",$B293=$E293),"Entrée et sortie","-")="Entrée et sortie",'Base de données'!$B293,"-")</f>
        <v>-</v>
      </c>
      <c r="B293" s="41" t="str">
        <f t="shared" ca="1" si="19"/>
        <v>-</v>
      </c>
      <c r="C293" s="41" t="str">
        <f t="shared" ca="1" si="20"/>
        <v>-</v>
      </c>
      <c r="D293" s="41" t="str">
        <f>IF($F293="sortie en cours d'année",'Base de données'!$B293,"-")</f>
        <v>-</v>
      </c>
      <c r="E293" s="41" t="str">
        <f>IF($H293="entrée en cours d'année",'Base de données'!$B293,"-")</f>
        <v>-</v>
      </c>
      <c r="F293" s="37" t="str">
        <f t="shared" si="17"/>
        <v/>
      </c>
      <c r="G293" s="37" t="str">
        <f>IF($J293="mouvement",_xlfn.XLOOKUP('Base de données'!$B293,$V:$V,$V:$V,0),"")</f>
        <v/>
      </c>
      <c r="H293" s="37" t="str">
        <f t="shared" si="18"/>
        <v/>
      </c>
      <c r="I293" s="37" t="str">
        <f>IF($J293="mouvement",_xlfn.XLOOKUP('Base de données'!$B293,$K:$K,$K:$K,0),"")</f>
        <v/>
      </c>
      <c r="J293" s="38" t="str">
        <f>IF(AND(Y293&lt;&gt;MAX(Y:Y),COUNTIF(K293:V293,'Base de données'!$B293)&gt;0),"mouvement","")</f>
        <v/>
      </c>
      <c r="K293" s="39" t="str">
        <f>IF(K$1&gt;$AE$1,"-",IFERROR(IF(DATEDIF('Base de données'!$A293,K$1,"d")&lt;&gt;0,"",'Base de données'!$B293),""))</f>
        <v/>
      </c>
      <c r="L293" s="39" t="str">
        <f>IF(L$1&gt;$AE$1,"-",IFERROR(IF(DATEDIF('Base de données'!$A293,L$1,"d")&lt;&gt;0,"",'Base de données'!$B293),""))</f>
        <v>Y1YI7</v>
      </c>
      <c r="M293" s="39" t="str">
        <f>IF(M$1&gt;$AE$1,"-",IFERROR(IF(DATEDIF('Base de données'!$A293,M$1,"d")&lt;&gt;0,"",'Base de données'!$B293),""))</f>
        <v/>
      </c>
      <c r="N293" s="39" t="str">
        <f>IF(N$1&gt;$AE$1,"-",IFERROR(IF(DATEDIF('Base de données'!$A293,N$1,"d")&lt;&gt;0,"",'Base de données'!$B293),""))</f>
        <v/>
      </c>
      <c r="O293" s="39" t="str">
        <f>IF(O$1&gt;$AE$1,"-",IFERROR(IF(DATEDIF('Base de données'!$A293,O$1,"d")&lt;&gt;0,"",'Base de données'!$B293),""))</f>
        <v/>
      </c>
      <c r="P293" s="39" t="str">
        <f>IF(P$1&gt;$AE$1,"-",IFERROR(IF(DATEDIF('Base de données'!$A293,P$1,"d")&lt;&gt;0,"",'Base de données'!$B293),""))</f>
        <v/>
      </c>
      <c r="Q293" s="39" t="str">
        <f>IF(Q$1&gt;$AE$1,"-",IFERROR(IF(DATEDIF('Base de données'!$A293,Q$1,"d")&lt;&gt;0,"",'Base de données'!$B293),""))</f>
        <v/>
      </c>
      <c r="R293" s="39" t="str">
        <f>IF(R$1&gt;$AE$1,"-",IFERROR(IF(DATEDIF('Base de données'!$A293,R$1,"d")&lt;&gt;0,"",'Base de données'!$B293),""))</f>
        <v/>
      </c>
      <c r="S293" s="39" t="str">
        <f>IF(S$1&gt;$AE$1,"-",IFERROR(IF(DATEDIF('Base de données'!$A293,S$1,"d")&lt;&gt;0,"",'Base de données'!$B293),""))</f>
        <v/>
      </c>
      <c r="T293" s="39" t="str">
        <f>IF(T$1&gt;$AE$1,"-",IFERROR(IF(DATEDIF('Base de données'!$A293,T$1,"d")&lt;&gt;0,"",'Base de données'!$B293),""))</f>
        <v/>
      </c>
      <c r="U293" s="39" t="str">
        <f>IF(U$1&gt;$AE$1,"-",IFERROR(IF(DATEDIF('Base de données'!$A293,U$1,"d")&lt;&gt;0,"",'Base de données'!$B293),""))</f>
        <v/>
      </c>
      <c r="V293" s="39" t="str">
        <f>IF(V$1&gt;$AE$1,"-",IFERROR(IF(DATEDIF('Base de données'!$A293,V$1,"d")&lt;&gt;0,"",'Base de données'!$B293),""))</f>
        <v/>
      </c>
      <c r="W293" s="34"/>
      <c r="X293" s="30" t="str">
        <f>'Base de données'!$C293&amp;" "&amp;'Base de données'!$D293</f>
        <v>Roussel Monique</v>
      </c>
      <c r="Y293" s="31">
        <f>COUNTIF('Base de données'!$B:$B,'Base de données'!$B293)</f>
        <v>12</v>
      </c>
      <c r="AA293" s="87" cm="1">
        <f t="array" aca="1" ref="AA293" ca="1">INDIRECT("'Base de données'!A" &amp; ROW(Y293))</f>
        <v>45689</v>
      </c>
      <c r="AB293" s="51" t="str" cm="1">
        <f t="array" aca="1" ref="AB293" ca="1">INDIRECT("'Base de données'!B" &amp; ROW(Z293))</f>
        <v>Y1YI7</v>
      </c>
    </row>
    <row r="294" spans="1:28" x14ac:dyDescent="0.3">
      <c r="A294" s="41" t="str">
        <f ca="1">IF(IF(AND($B294&lt;&gt;"-",$B294=$E294),"Entrée et sortie","-")="Entrée et sortie",'Base de données'!$B294,"-")</f>
        <v>-</v>
      </c>
      <c r="B294" s="41" t="str">
        <f t="shared" ca="1" si="19"/>
        <v>AQ2RR</v>
      </c>
      <c r="C294" s="41" t="str">
        <f t="shared" ca="1" si="20"/>
        <v>AQ2RR</v>
      </c>
      <c r="D294" s="41" t="str">
        <f>IF($F294="sortie en cours d'année",'Base de données'!$B294,"-")</f>
        <v>AQ2RR</v>
      </c>
      <c r="E294" s="41" t="str">
        <f>IF($H294="entrée en cours d'année",'Base de données'!$B294,"-")</f>
        <v>-</v>
      </c>
      <c r="F294" s="37" t="str">
        <f t="shared" si="17"/>
        <v>sortie en cours d'année</v>
      </c>
      <c r="G294" s="37">
        <f>IF($J294="mouvement",_xlfn.XLOOKUP('Base de données'!$B294,$V:$V,$V:$V,0),"")</f>
        <v>0</v>
      </c>
      <c r="H294" s="37" t="str">
        <f t="shared" si="18"/>
        <v/>
      </c>
      <c r="I294" s="37" t="str">
        <f>IF($J294="mouvement",_xlfn.XLOOKUP('Base de données'!$B294,$K:$K,$K:$K,0),"")</f>
        <v>AQ2RR</v>
      </c>
      <c r="J294" s="38" t="str">
        <f>IF(AND(Y294&lt;&gt;MAX(Y:Y),COUNTIF(K294:V294,'Base de données'!$B294)&gt;0),"mouvement","")</f>
        <v>mouvement</v>
      </c>
      <c r="K294" s="39" t="str">
        <f>IF(K$1&gt;$AE$1,"-",IFERROR(IF(DATEDIF('Base de données'!$A294,K$1,"d")&lt;&gt;0,"",'Base de données'!$B294),""))</f>
        <v/>
      </c>
      <c r="L294" s="39" t="str">
        <f>IF(L$1&gt;$AE$1,"-",IFERROR(IF(DATEDIF('Base de données'!$A294,L$1,"d")&lt;&gt;0,"",'Base de données'!$B294),""))</f>
        <v>AQ2RR</v>
      </c>
      <c r="M294" s="39" t="str">
        <f>IF(M$1&gt;$AE$1,"-",IFERROR(IF(DATEDIF('Base de données'!$A294,M$1,"d")&lt;&gt;0,"",'Base de données'!$B294),""))</f>
        <v/>
      </c>
      <c r="N294" s="39" t="str">
        <f>IF(N$1&gt;$AE$1,"-",IFERROR(IF(DATEDIF('Base de données'!$A294,N$1,"d")&lt;&gt;0,"",'Base de données'!$B294),""))</f>
        <v/>
      </c>
      <c r="O294" s="39" t="str">
        <f>IF(O$1&gt;$AE$1,"-",IFERROR(IF(DATEDIF('Base de données'!$A294,O$1,"d")&lt;&gt;0,"",'Base de données'!$B294),""))</f>
        <v/>
      </c>
      <c r="P294" s="39" t="str">
        <f>IF(P$1&gt;$AE$1,"-",IFERROR(IF(DATEDIF('Base de données'!$A294,P$1,"d")&lt;&gt;0,"",'Base de données'!$B294),""))</f>
        <v/>
      </c>
      <c r="Q294" s="39" t="str">
        <f>IF(Q$1&gt;$AE$1,"-",IFERROR(IF(DATEDIF('Base de données'!$A294,Q$1,"d")&lt;&gt;0,"",'Base de données'!$B294),""))</f>
        <v/>
      </c>
      <c r="R294" s="39" t="str">
        <f>IF(R$1&gt;$AE$1,"-",IFERROR(IF(DATEDIF('Base de données'!$A294,R$1,"d")&lt;&gt;0,"",'Base de données'!$B294),""))</f>
        <v/>
      </c>
      <c r="S294" s="39" t="str">
        <f>IF(S$1&gt;$AE$1,"-",IFERROR(IF(DATEDIF('Base de données'!$A294,S$1,"d")&lt;&gt;0,"",'Base de données'!$B294),""))</f>
        <v/>
      </c>
      <c r="T294" s="39" t="str">
        <f>IF(T$1&gt;$AE$1,"-",IFERROR(IF(DATEDIF('Base de données'!$A294,T$1,"d")&lt;&gt;0,"",'Base de données'!$B294),""))</f>
        <v/>
      </c>
      <c r="U294" s="39" t="str">
        <f>IF(U$1&gt;$AE$1,"-",IFERROR(IF(DATEDIF('Base de données'!$A294,U$1,"d")&lt;&gt;0,"",'Base de données'!$B294),""))</f>
        <v/>
      </c>
      <c r="V294" s="39" t="str">
        <f>IF(V$1&gt;$AE$1,"-",IFERROR(IF(DATEDIF('Base de données'!$A294,V$1,"d")&lt;&gt;0,"",'Base de données'!$B294),""))</f>
        <v/>
      </c>
      <c r="W294" s="34"/>
      <c r="X294" s="30" t="str">
        <f>'Base de données'!$C294&amp;" "&amp;'Base de données'!$D294</f>
        <v>Antoine Noémi</v>
      </c>
      <c r="Y294" s="31">
        <f>COUNTIF('Base de données'!$B:$B,'Base de données'!$B294)</f>
        <v>10</v>
      </c>
      <c r="AA294" s="87" cm="1">
        <f t="array" aca="1" ref="AA294" ca="1">INDIRECT("'Base de données'!A" &amp; ROW(Y294))</f>
        <v>45689</v>
      </c>
      <c r="AB294" s="51" t="str" cm="1">
        <f t="array" aca="1" ref="AB294" ca="1">INDIRECT("'Base de données'!B" &amp; ROW(Z294))</f>
        <v>AQ2RR</v>
      </c>
    </row>
    <row r="295" spans="1:28" x14ac:dyDescent="0.3">
      <c r="A295" s="41" t="str">
        <f ca="1">IF(IF(AND($B295&lt;&gt;"-",$B295=$E295),"Entrée et sortie","-")="Entrée et sortie",'Base de données'!$B295,"-")</f>
        <v>-</v>
      </c>
      <c r="B295" s="41" t="str">
        <f t="shared" ca="1" si="19"/>
        <v>-</v>
      </c>
      <c r="C295" s="41" t="str">
        <f t="shared" ca="1" si="20"/>
        <v>-</v>
      </c>
      <c r="D295" s="41" t="str">
        <f>IF($F295="sortie en cours d'année",'Base de données'!$B295,"-")</f>
        <v>-</v>
      </c>
      <c r="E295" s="41" t="str">
        <f>IF($H295="entrée en cours d'année",'Base de données'!$B295,"-")</f>
        <v>-</v>
      </c>
      <c r="F295" s="37" t="str">
        <f t="shared" si="17"/>
        <v/>
      </c>
      <c r="G295" s="37" t="str">
        <f>IF($J295="mouvement",_xlfn.XLOOKUP('Base de données'!$B295,$V:$V,$V:$V,0),"")</f>
        <v/>
      </c>
      <c r="H295" s="37" t="str">
        <f t="shared" si="18"/>
        <v/>
      </c>
      <c r="I295" s="37" t="str">
        <f>IF($J295="mouvement",_xlfn.XLOOKUP('Base de données'!$B295,$K:$K,$K:$K,0),"")</f>
        <v/>
      </c>
      <c r="J295" s="38" t="str">
        <f>IF(AND(Y295&lt;&gt;MAX(Y:Y),COUNTIF(K295:V295,'Base de données'!$B295)&gt;0),"mouvement","")</f>
        <v/>
      </c>
      <c r="K295" s="39" t="str">
        <f>IF(K$1&gt;$AE$1,"-",IFERROR(IF(DATEDIF('Base de données'!$A295,K$1,"d")&lt;&gt;0,"",'Base de données'!$B295),""))</f>
        <v/>
      </c>
      <c r="L295" s="39" t="str">
        <f>IF(L$1&gt;$AE$1,"-",IFERROR(IF(DATEDIF('Base de données'!$A295,L$1,"d")&lt;&gt;0,"",'Base de données'!$B295),""))</f>
        <v>U3BKH</v>
      </c>
      <c r="M295" s="39" t="str">
        <f>IF(M$1&gt;$AE$1,"-",IFERROR(IF(DATEDIF('Base de données'!$A295,M$1,"d")&lt;&gt;0,"",'Base de données'!$B295),""))</f>
        <v/>
      </c>
      <c r="N295" s="39" t="str">
        <f>IF(N$1&gt;$AE$1,"-",IFERROR(IF(DATEDIF('Base de données'!$A295,N$1,"d")&lt;&gt;0,"",'Base de données'!$B295),""))</f>
        <v/>
      </c>
      <c r="O295" s="39" t="str">
        <f>IF(O$1&gt;$AE$1,"-",IFERROR(IF(DATEDIF('Base de données'!$A295,O$1,"d")&lt;&gt;0,"",'Base de données'!$B295),""))</f>
        <v/>
      </c>
      <c r="P295" s="39" t="str">
        <f>IF(P$1&gt;$AE$1,"-",IFERROR(IF(DATEDIF('Base de données'!$A295,P$1,"d")&lt;&gt;0,"",'Base de données'!$B295),""))</f>
        <v/>
      </c>
      <c r="Q295" s="39" t="str">
        <f>IF(Q$1&gt;$AE$1,"-",IFERROR(IF(DATEDIF('Base de données'!$A295,Q$1,"d")&lt;&gt;0,"",'Base de données'!$B295),""))</f>
        <v/>
      </c>
      <c r="R295" s="39" t="str">
        <f>IF(R$1&gt;$AE$1,"-",IFERROR(IF(DATEDIF('Base de données'!$A295,R$1,"d")&lt;&gt;0,"",'Base de données'!$B295),""))</f>
        <v/>
      </c>
      <c r="S295" s="39" t="str">
        <f>IF(S$1&gt;$AE$1,"-",IFERROR(IF(DATEDIF('Base de données'!$A295,S$1,"d")&lt;&gt;0,"",'Base de données'!$B295),""))</f>
        <v/>
      </c>
      <c r="T295" s="39" t="str">
        <f>IF(T$1&gt;$AE$1,"-",IFERROR(IF(DATEDIF('Base de données'!$A295,T$1,"d")&lt;&gt;0,"",'Base de données'!$B295),""))</f>
        <v/>
      </c>
      <c r="U295" s="39" t="str">
        <f>IF(U$1&gt;$AE$1,"-",IFERROR(IF(DATEDIF('Base de données'!$A295,U$1,"d")&lt;&gt;0,"",'Base de données'!$B295),""))</f>
        <v/>
      </c>
      <c r="V295" s="39" t="str">
        <f>IF(V$1&gt;$AE$1,"-",IFERROR(IF(DATEDIF('Base de données'!$A295,V$1,"d")&lt;&gt;0,"",'Base de données'!$B295),""))</f>
        <v/>
      </c>
      <c r="W295" s="34"/>
      <c r="X295" s="30" t="str">
        <f>'Base de données'!$C295&amp;" "&amp;'Base de données'!$D295</f>
        <v>Chevalier Roland</v>
      </c>
      <c r="Y295" s="31">
        <f>COUNTIF('Base de données'!$B:$B,'Base de données'!$B295)</f>
        <v>12</v>
      </c>
      <c r="AA295" s="87" cm="1">
        <f t="array" aca="1" ref="AA295" ca="1">INDIRECT("'Base de données'!A" &amp; ROW(Y295))</f>
        <v>45689</v>
      </c>
      <c r="AB295" s="51" t="str" cm="1">
        <f t="array" aca="1" ref="AB295" ca="1">INDIRECT("'Base de données'!B" &amp; ROW(Z295))</f>
        <v>U3BKH</v>
      </c>
    </row>
    <row r="296" spans="1:28" x14ac:dyDescent="0.3">
      <c r="A296" s="41" t="str">
        <f ca="1">IF(IF(AND($B296&lt;&gt;"-",$B296=$E296),"Entrée et sortie","-")="Entrée et sortie",'Base de données'!$B296,"-")</f>
        <v>-</v>
      </c>
      <c r="B296" s="41" t="str">
        <f t="shared" ca="1" si="19"/>
        <v>JU3RW</v>
      </c>
      <c r="C296" s="41" t="str">
        <f t="shared" ca="1" si="20"/>
        <v>JU3RW</v>
      </c>
      <c r="D296" s="41" t="str">
        <f>IF($F296="sortie en cours d'année",'Base de données'!$B296,"-")</f>
        <v>JU3RW</v>
      </c>
      <c r="E296" s="41" t="str">
        <f>IF($H296="entrée en cours d'année",'Base de données'!$B296,"-")</f>
        <v>-</v>
      </c>
      <c r="F296" s="37" t="str">
        <f t="shared" si="17"/>
        <v>sortie en cours d'année</v>
      </c>
      <c r="G296" s="37">
        <f>IF($J296="mouvement",_xlfn.XLOOKUP('Base de données'!$B296,$V:$V,$V:$V,0),"")</f>
        <v>0</v>
      </c>
      <c r="H296" s="37" t="str">
        <f t="shared" si="18"/>
        <v/>
      </c>
      <c r="I296" s="37" t="str">
        <f>IF($J296="mouvement",_xlfn.XLOOKUP('Base de données'!$B296,$K:$K,$K:$K,0),"")</f>
        <v>JU3RW</v>
      </c>
      <c r="J296" s="38" t="str">
        <f>IF(AND(Y296&lt;&gt;MAX(Y:Y),COUNTIF(K296:V296,'Base de données'!$B296)&gt;0),"mouvement","")</f>
        <v>mouvement</v>
      </c>
      <c r="K296" s="39" t="str">
        <f>IF(K$1&gt;$AE$1,"-",IFERROR(IF(DATEDIF('Base de données'!$A296,K$1,"d")&lt;&gt;0,"",'Base de données'!$B296),""))</f>
        <v/>
      </c>
      <c r="L296" s="39" t="str">
        <f>IF(L$1&gt;$AE$1,"-",IFERROR(IF(DATEDIF('Base de données'!$A296,L$1,"d")&lt;&gt;0,"",'Base de données'!$B296),""))</f>
        <v>JU3RW</v>
      </c>
      <c r="M296" s="39" t="str">
        <f>IF(M$1&gt;$AE$1,"-",IFERROR(IF(DATEDIF('Base de données'!$A296,M$1,"d")&lt;&gt;0,"",'Base de données'!$B296),""))</f>
        <v/>
      </c>
      <c r="N296" s="39" t="str">
        <f>IF(N$1&gt;$AE$1,"-",IFERROR(IF(DATEDIF('Base de données'!$A296,N$1,"d")&lt;&gt;0,"",'Base de données'!$B296),""))</f>
        <v/>
      </c>
      <c r="O296" s="39" t="str">
        <f>IF(O$1&gt;$AE$1,"-",IFERROR(IF(DATEDIF('Base de données'!$A296,O$1,"d")&lt;&gt;0,"",'Base de données'!$B296),""))</f>
        <v/>
      </c>
      <c r="P296" s="39" t="str">
        <f>IF(P$1&gt;$AE$1,"-",IFERROR(IF(DATEDIF('Base de données'!$A296,P$1,"d")&lt;&gt;0,"",'Base de données'!$B296),""))</f>
        <v/>
      </c>
      <c r="Q296" s="39" t="str">
        <f>IF(Q$1&gt;$AE$1,"-",IFERROR(IF(DATEDIF('Base de données'!$A296,Q$1,"d")&lt;&gt;0,"",'Base de données'!$B296),""))</f>
        <v/>
      </c>
      <c r="R296" s="39" t="str">
        <f>IF(R$1&gt;$AE$1,"-",IFERROR(IF(DATEDIF('Base de données'!$A296,R$1,"d")&lt;&gt;0,"",'Base de données'!$B296),""))</f>
        <v/>
      </c>
      <c r="S296" s="39" t="str">
        <f>IF(S$1&gt;$AE$1,"-",IFERROR(IF(DATEDIF('Base de données'!$A296,S$1,"d")&lt;&gt;0,"",'Base de données'!$B296),""))</f>
        <v/>
      </c>
      <c r="T296" s="39" t="str">
        <f>IF(T$1&gt;$AE$1,"-",IFERROR(IF(DATEDIF('Base de données'!$A296,T$1,"d")&lt;&gt;0,"",'Base de données'!$B296),""))</f>
        <v/>
      </c>
      <c r="U296" s="39" t="str">
        <f>IF(U$1&gt;$AE$1,"-",IFERROR(IF(DATEDIF('Base de données'!$A296,U$1,"d")&lt;&gt;0,"",'Base de données'!$B296),""))</f>
        <v/>
      </c>
      <c r="V296" s="39" t="str">
        <f>IF(V$1&gt;$AE$1,"-",IFERROR(IF(DATEDIF('Base de données'!$A296,V$1,"d")&lt;&gt;0,"",'Base de données'!$B296),""))</f>
        <v/>
      </c>
      <c r="W296" s="34"/>
      <c r="X296" s="30" t="str">
        <f>'Base de données'!$C296&amp;" "&amp;'Base de données'!$D296</f>
        <v>Dijoux Laurent</v>
      </c>
      <c r="Y296" s="31">
        <f>COUNTIF('Base de données'!$B:$B,'Base de données'!$B296)</f>
        <v>2</v>
      </c>
      <c r="AA296" s="87" cm="1">
        <f t="array" aca="1" ref="AA296" ca="1">INDIRECT("'Base de données'!A" &amp; ROW(Y296))</f>
        <v>45689</v>
      </c>
      <c r="AB296" s="51" t="str" cm="1">
        <f t="array" aca="1" ref="AB296" ca="1">INDIRECT("'Base de données'!B" &amp; ROW(Z296))</f>
        <v>JU3RW</v>
      </c>
    </row>
    <row r="297" spans="1:28" x14ac:dyDescent="0.3">
      <c r="A297" s="41" t="str">
        <f ca="1">IF(IF(AND($B297&lt;&gt;"-",$B297=$E297),"Entrée et sortie","-")="Entrée et sortie",'Base de données'!$B297,"-")</f>
        <v>-</v>
      </c>
      <c r="B297" s="41" t="str">
        <f t="shared" ca="1" si="19"/>
        <v>-</v>
      </c>
      <c r="C297" s="41" t="str">
        <f t="shared" ca="1" si="20"/>
        <v>-</v>
      </c>
      <c r="D297" s="41" t="str">
        <f>IF($F297="sortie en cours d'année",'Base de données'!$B297,"-")</f>
        <v>-</v>
      </c>
      <c r="E297" s="41" t="str">
        <f>IF($H297="entrée en cours d'année",'Base de données'!$B297,"-")</f>
        <v>-</v>
      </c>
      <c r="F297" s="37" t="str">
        <f t="shared" si="17"/>
        <v/>
      </c>
      <c r="G297" s="37" t="str">
        <f>IF($J297="mouvement",_xlfn.XLOOKUP('Base de données'!$B297,$V:$V,$V:$V,0),"")</f>
        <v/>
      </c>
      <c r="H297" s="37" t="str">
        <f t="shared" si="18"/>
        <v/>
      </c>
      <c r="I297" s="37" t="str">
        <f>IF($J297="mouvement",_xlfn.XLOOKUP('Base de données'!$B297,$K:$K,$K:$K,0),"")</f>
        <v/>
      </c>
      <c r="J297" s="38" t="str">
        <f>IF(AND(Y297&lt;&gt;MAX(Y:Y),COUNTIF(K297:V297,'Base de données'!$B297)&gt;0),"mouvement","")</f>
        <v/>
      </c>
      <c r="K297" s="39" t="str">
        <f>IF(K$1&gt;$AE$1,"-",IFERROR(IF(DATEDIF('Base de données'!$A297,K$1,"d")&lt;&gt;0,"",'Base de données'!$B297),""))</f>
        <v/>
      </c>
      <c r="L297" s="39" t="str">
        <f>IF(L$1&gt;$AE$1,"-",IFERROR(IF(DATEDIF('Base de données'!$A297,L$1,"d")&lt;&gt;0,"",'Base de données'!$B297),""))</f>
        <v>HLXBT</v>
      </c>
      <c r="M297" s="39" t="str">
        <f>IF(M$1&gt;$AE$1,"-",IFERROR(IF(DATEDIF('Base de données'!$A297,M$1,"d")&lt;&gt;0,"",'Base de données'!$B297),""))</f>
        <v/>
      </c>
      <c r="N297" s="39" t="str">
        <f>IF(N$1&gt;$AE$1,"-",IFERROR(IF(DATEDIF('Base de données'!$A297,N$1,"d")&lt;&gt;0,"",'Base de données'!$B297),""))</f>
        <v/>
      </c>
      <c r="O297" s="39" t="str">
        <f>IF(O$1&gt;$AE$1,"-",IFERROR(IF(DATEDIF('Base de données'!$A297,O$1,"d")&lt;&gt;0,"",'Base de données'!$B297),""))</f>
        <v/>
      </c>
      <c r="P297" s="39" t="str">
        <f>IF(P$1&gt;$AE$1,"-",IFERROR(IF(DATEDIF('Base de données'!$A297,P$1,"d")&lt;&gt;0,"",'Base de données'!$B297),""))</f>
        <v/>
      </c>
      <c r="Q297" s="39" t="str">
        <f>IF(Q$1&gt;$AE$1,"-",IFERROR(IF(DATEDIF('Base de données'!$A297,Q$1,"d")&lt;&gt;0,"",'Base de données'!$B297),""))</f>
        <v/>
      </c>
      <c r="R297" s="39" t="str">
        <f>IF(R$1&gt;$AE$1,"-",IFERROR(IF(DATEDIF('Base de données'!$A297,R$1,"d")&lt;&gt;0,"",'Base de données'!$B297),""))</f>
        <v/>
      </c>
      <c r="S297" s="39" t="str">
        <f>IF(S$1&gt;$AE$1,"-",IFERROR(IF(DATEDIF('Base de données'!$A297,S$1,"d")&lt;&gt;0,"",'Base de données'!$B297),""))</f>
        <v/>
      </c>
      <c r="T297" s="39" t="str">
        <f>IF(T$1&gt;$AE$1,"-",IFERROR(IF(DATEDIF('Base de données'!$A297,T$1,"d")&lt;&gt;0,"",'Base de données'!$B297),""))</f>
        <v/>
      </c>
      <c r="U297" s="39" t="str">
        <f>IF(U$1&gt;$AE$1,"-",IFERROR(IF(DATEDIF('Base de données'!$A297,U$1,"d")&lt;&gt;0,"",'Base de données'!$B297),""))</f>
        <v/>
      </c>
      <c r="V297" s="39" t="str">
        <f>IF(V$1&gt;$AE$1,"-",IFERROR(IF(DATEDIF('Base de données'!$A297,V$1,"d")&lt;&gt;0,"",'Base de données'!$B297),""))</f>
        <v/>
      </c>
      <c r="W297" s="34"/>
      <c r="X297" s="30" t="str">
        <f>'Base de données'!$C297&amp;" "&amp;'Base de données'!$D297</f>
        <v>Gautier Noémi</v>
      </c>
      <c r="Y297" s="31">
        <f>COUNTIF('Base de données'!$B:$B,'Base de données'!$B297)</f>
        <v>12</v>
      </c>
      <c r="AA297" s="87" cm="1">
        <f t="array" aca="1" ref="AA297" ca="1">INDIRECT("'Base de données'!A" &amp; ROW(Y297))</f>
        <v>45689</v>
      </c>
      <c r="AB297" s="51" t="str" cm="1">
        <f t="array" aca="1" ref="AB297" ca="1">INDIRECT("'Base de données'!B" &amp; ROW(Z297))</f>
        <v>HLXBT</v>
      </c>
    </row>
    <row r="298" spans="1:28" x14ac:dyDescent="0.3">
      <c r="A298" s="41" t="str">
        <f ca="1">IF(IF(AND($B298&lt;&gt;"-",$B298=$E298),"Entrée et sortie","-")="Entrée et sortie",'Base de données'!$B298,"-")</f>
        <v>-</v>
      </c>
      <c r="B298" s="41" t="str">
        <f t="shared" ca="1" si="19"/>
        <v>-</v>
      </c>
      <c r="C298" s="41" t="str">
        <f t="shared" ca="1" si="20"/>
        <v>-</v>
      </c>
      <c r="D298" s="41" t="str">
        <f>IF($F298="sortie en cours d'année",'Base de données'!$B298,"-")</f>
        <v>-</v>
      </c>
      <c r="E298" s="41" t="str">
        <f>IF($H298="entrée en cours d'année",'Base de données'!$B298,"-")</f>
        <v>-</v>
      </c>
      <c r="F298" s="37" t="str">
        <f t="shared" si="17"/>
        <v/>
      </c>
      <c r="G298" s="37" t="str">
        <f>IF($J298="mouvement",_xlfn.XLOOKUP('Base de données'!$B298,$V:$V,$V:$V,0),"")</f>
        <v/>
      </c>
      <c r="H298" s="37" t="str">
        <f t="shared" si="18"/>
        <v/>
      </c>
      <c r="I298" s="37" t="str">
        <f>IF($J298="mouvement",_xlfn.XLOOKUP('Base de données'!$B298,$K:$K,$K:$K,0),"")</f>
        <v/>
      </c>
      <c r="J298" s="38" t="str">
        <f>IF(AND(Y298&lt;&gt;MAX(Y:Y),COUNTIF(K298:V298,'Base de données'!$B298)&gt;0),"mouvement","")</f>
        <v/>
      </c>
      <c r="K298" s="39" t="str">
        <f>IF(K$1&gt;$AE$1,"-",IFERROR(IF(DATEDIF('Base de données'!$A298,K$1,"d")&lt;&gt;0,"",'Base de données'!$B298),""))</f>
        <v/>
      </c>
      <c r="L298" s="39" t="str">
        <f>IF(L$1&gt;$AE$1,"-",IFERROR(IF(DATEDIF('Base de données'!$A298,L$1,"d")&lt;&gt;0,"",'Base de données'!$B298),""))</f>
        <v>XLFAU</v>
      </c>
      <c r="M298" s="39" t="str">
        <f>IF(M$1&gt;$AE$1,"-",IFERROR(IF(DATEDIF('Base de données'!$A298,M$1,"d")&lt;&gt;0,"",'Base de données'!$B298),""))</f>
        <v/>
      </c>
      <c r="N298" s="39" t="str">
        <f>IF(N$1&gt;$AE$1,"-",IFERROR(IF(DATEDIF('Base de données'!$A298,N$1,"d")&lt;&gt;0,"",'Base de données'!$B298),""))</f>
        <v/>
      </c>
      <c r="O298" s="39" t="str">
        <f>IF(O$1&gt;$AE$1,"-",IFERROR(IF(DATEDIF('Base de données'!$A298,O$1,"d")&lt;&gt;0,"",'Base de données'!$B298),""))</f>
        <v/>
      </c>
      <c r="P298" s="39" t="str">
        <f>IF(P$1&gt;$AE$1,"-",IFERROR(IF(DATEDIF('Base de données'!$A298,P$1,"d")&lt;&gt;0,"",'Base de données'!$B298),""))</f>
        <v/>
      </c>
      <c r="Q298" s="39" t="str">
        <f>IF(Q$1&gt;$AE$1,"-",IFERROR(IF(DATEDIF('Base de données'!$A298,Q$1,"d")&lt;&gt;0,"",'Base de données'!$B298),""))</f>
        <v/>
      </c>
      <c r="R298" s="39" t="str">
        <f>IF(R$1&gt;$AE$1,"-",IFERROR(IF(DATEDIF('Base de données'!$A298,R$1,"d")&lt;&gt;0,"",'Base de données'!$B298),""))</f>
        <v/>
      </c>
      <c r="S298" s="39" t="str">
        <f>IF(S$1&gt;$AE$1,"-",IFERROR(IF(DATEDIF('Base de données'!$A298,S$1,"d")&lt;&gt;0,"",'Base de données'!$B298),""))</f>
        <v/>
      </c>
      <c r="T298" s="39" t="str">
        <f>IF(T$1&gt;$AE$1,"-",IFERROR(IF(DATEDIF('Base de données'!$A298,T$1,"d")&lt;&gt;0,"",'Base de données'!$B298),""))</f>
        <v/>
      </c>
      <c r="U298" s="39" t="str">
        <f>IF(U$1&gt;$AE$1,"-",IFERROR(IF(DATEDIF('Base de données'!$A298,U$1,"d")&lt;&gt;0,"",'Base de données'!$B298),""))</f>
        <v/>
      </c>
      <c r="V298" s="39" t="str">
        <f>IF(V$1&gt;$AE$1,"-",IFERROR(IF(DATEDIF('Base de données'!$A298,V$1,"d")&lt;&gt;0,"",'Base de données'!$B298),""))</f>
        <v/>
      </c>
      <c r="W298" s="34"/>
      <c r="X298" s="30" t="str">
        <f>'Base de données'!$C298&amp;" "&amp;'Base de données'!$D298</f>
        <v>Laine Marine</v>
      </c>
      <c r="Y298" s="31">
        <f>COUNTIF('Base de données'!$B:$B,'Base de données'!$B298)</f>
        <v>12</v>
      </c>
      <c r="AA298" s="87" cm="1">
        <f t="array" aca="1" ref="AA298" ca="1">INDIRECT("'Base de données'!A" &amp; ROW(Y298))</f>
        <v>45689</v>
      </c>
      <c r="AB298" s="51" t="str" cm="1">
        <f t="array" aca="1" ref="AB298" ca="1">INDIRECT("'Base de données'!B" &amp; ROW(Z298))</f>
        <v>XLFAU</v>
      </c>
    </row>
    <row r="299" spans="1:28" x14ac:dyDescent="0.3">
      <c r="A299" s="41" t="str">
        <f ca="1">IF(IF(AND($B299&lt;&gt;"-",$B299=$E299),"Entrée et sortie","-")="Entrée et sortie",'Base de données'!$B299,"-")</f>
        <v>-</v>
      </c>
      <c r="B299" s="41" t="str">
        <f t="shared" ca="1" si="19"/>
        <v>-</v>
      </c>
      <c r="C299" s="41" t="str">
        <f t="shared" ca="1" si="20"/>
        <v>-</v>
      </c>
      <c r="D299" s="41" t="str">
        <f>IF($F299="sortie en cours d'année",'Base de données'!$B299,"-")</f>
        <v>-</v>
      </c>
      <c r="E299" s="41" t="str">
        <f>IF($H299="entrée en cours d'année",'Base de données'!$B299,"-")</f>
        <v>-</v>
      </c>
      <c r="F299" s="37" t="str">
        <f t="shared" si="17"/>
        <v/>
      </c>
      <c r="G299" s="37" t="str">
        <f>IF($J299="mouvement",_xlfn.XLOOKUP('Base de données'!$B299,$V:$V,$V:$V,0),"")</f>
        <v/>
      </c>
      <c r="H299" s="37" t="str">
        <f t="shared" si="18"/>
        <v/>
      </c>
      <c r="I299" s="37" t="str">
        <f>IF($J299="mouvement",_xlfn.XLOOKUP('Base de données'!$B299,$K:$K,$K:$K,0),"")</f>
        <v/>
      </c>
      <c r="J299" s="38" t="str">
        <f>IF(AND(Y299&lt;&gt;MAX(Y:Y),COUNTIF(K299:V299,'Base de données'!$B299)&gt;0),"mouvement","")</f>
        <v/>
      </c>
      <c r="K299" s="39" t="str">
        <f>IF(K$1&gt;$AE$1,"-",IFERROR(IF(DATEDIF('Base de données'!$A299,K$1,"d")&lt;&gt;0,"",'Base de données'!$B299),""))</f>
        <v/>
      </c>
      <c r="L299" s="39" t="str">
        <f>IF(L$1&gt;$AE$1,"-",IFERROR(IF(DATEDIF('Base de données'!$A299,L$1,"d")&lt;&gt;0,"",'Base de données'!$B299),""))</f>
        <v>NAMYB</v>
      </c>
      <c r="M299" s="39" t="str">
        <f>IF(M$1&gt;$AE$1,"-",IFERROR(IF(DATEDIF('Base de données'!$A299,M$1,"d")&lt;&gt;0,"",'Base de données'!$B299),""))</f>
        <v/>
      </c>
      <c r="N299" s="39" t="str">
        <f>IF(N$1&gt;$AE$1,"-",IFERROR(IF(DATEDIF('Base de données'!$A299,N$1,"d")&lt;&gt;0,"",'Base de données'!$B299),""))</f>
        <v/>
      </c>
      <c r="O299" s="39" t="str">
        <f>IF(O$1&gt;$AE$1,"-",IFERROR(IF(DATEDIF('Base de données'!$A299,O$1,"d")&lt;&gt;0,"",'Base de données'!$B299),""))</f>
        <v/>
      </c>
      <c r="P299" s="39" t="str">
        <f>IF(P$1&gt;$AE$1,"-",IFERROR(IF(DATEDIF('Base de données'!$A299,P$1,"d")&lt;&gt;0,"",'Base de données'!$B299),""))</f>
        <v/>
      </c>
      <c r="Q299" s="39" t="str">
        <f>IF(Q$1&gt;$AE$1,"-",IFERROR(IF(DATEDIF('Base de données'!$A299,Q$1,"d")&lt;&gt;0,"",'Base de données'!$B299),""))</f>
        <v/>
      </c>
      <c r="R299" s="39" t="str">
        <f>IF(R$1&gt;$AE$1,"-",IFERROR(IF(DATEDIF('Base de données'!$A299,R$1,"d")&lt;&gt;0,"",'Base de données'!$B299),""))</f>
        <v/>
      </c>
      <c r="S299" s="39" t="str">
        <f>IF(S$1&gt;$AE$1,"-",IFERROR(IF(DATEDIF('Base de données'!$A299,S$1,"d")&lt;&gt;0,"",'Base de données'!$B299),""))</f>
        <v/>
      </c>
      <c r="T299" s="39" t="str">
        <f>IF(T$1&gt;$AE$1,"-",IFERROR(IF(DATEDIF('Base de données'!$A299,T$1,"d")&lt;&gt;0,"",'Base de données'!$B299),""))</f>
        <v/>
      </c>
      <c r="U299" s="39" t="str">
        <f>IF(U$1&gt;$AE$1,"-",IFERROR(IF(DATEDIF('Base de données'!$A299,U$1,"d")&lt;&gt;0,"",'Base de données'!$B299),""))</f>
        <v/>
      </c>
      <c r="V299" s="39" t="str">
        <f>IF(V$1&gt;$AE$1,"-",IFERROR(IF(DATEDIF('Base de données'!$A299,V$1,"d")&lt;&gt;0,"",'Base de données'!$B299),""))</f>
        <v/>
      </c>
      <c r="W299" s="34"/>
      <c r="X299" s="30" t="str">
        <f>'Base de données'!$C299&amp;" "&amp;'Base de données'!$D299</f>
        <v>Da Costa Maggie</v>
      </c>
      <c r="Y299" s="31">
        <f>COUNTIF('Base de données'!$B:$B,'Base de données'!$B299)</f>
        <v>12</v>
      </c>
      <c r="AA299" s="87" cm="1">
        <f t="array" aca="1" ref="AA299" ca="1">INDIRECT("'Base de données'!A" &amp; ROW(Y299))</f>
        <v>45689</v>
      </c>
      <c r="AB299" s="51" t="str" cm="1">
        <f t="array" aca="1" ref="AB299" ca="1">INDIRECT("'Base de données'!B" &amp; ROW(Z299))</f>
        <v>NAMYB</v>
      </c>
    </row>
    <row r="300" spans="1:28" x14ac:dyDescent="0.3">
      <c r="A300" s="41" t="str">
        <f ca="1">IF(IF(AND($B300&lt;&gt;"-",$B300=$E300),"Entrée et sortie","-")="Entrée et sortie",'Base de données'!$B300,"-")</f>
        <v>-</v>
      </c>
      <c r="B300" s="41" t="str">
        <f t="shared" ca="1" si="19"/>
        <v>-</v>
      </c>
      <c r="C300" s="41" t="str">
        <f t="shared" ca="1" si="20"/>
        <v>-</v>
      </c>
      <c r="D300" s="41" t="str">
        <f>IF($F300="sortie en cours d'année",'Base de données'!$B300,"-")</f>
        <v>-</v>
      </c>
      <c r="E300" s="41" t="str">
        <f>IF($H300="entrée en cours d'année",'Base de données'!$B300,"-")</f>
        <v>-</v>
      </c>
      <c r="F300" s="37" t="str">
        <f t="shared" si="17"/>
        <v/>
      </c>
      <c r="G300" s="37" t="str">
        <f>IF($J300="mouvement",_xlfn.XLOOKUP('Base de données'!$B300,$V:$V,$V:$V,0),"")</f>
        <v/>
      </c>
      <c r="H300" s="37" t="str">
        <f t="shared" si="18"/>
        <v/>
      </c>
      <c r="I300" s="37" t="str">
        <f>IF($J300="mouvement",_xlfn.XLOOKUP('Base de données'!$B300,$K:$K,$K:$K,0),"")</f>
        <v/>
      </c>
      <c r="J300" s="38" t="str">
        <f>IF(AND(Y300&lt;&gt;MAX(Y:Y),COUNTIF(K300:V300,'Base de données'!$B300)&gt;0),"mouvement","")</f>
        <v/>
      </c>
      <c r="K300" s="39" t="str">
        <f>IF(K$1&gt;$AE$1,"-",IFERROR(IF(DATEDIF('Base de données'!$A300,K$1,"d")&lt;&gt;0,"",'Base de données'!$B300),""))</f>
        <v/>
      </c>
      <c r="L300" s="39" t="str">
        <f>IF(L$1&gt;$AE$1,"-",IFERROR(IF(DATEDIF('Base de données'!$A300,L$1,"d")&lt;&gt;0,"",'Base de données'!$B300),""))</f>
        <v>K1I44</v>
      </c>
      <c r="M300" s="39" t="str">
        <f>IF(M$1&gt;$AE$1,"-",IFERROR(IF(DATEDIF('Base de données'!$A300,M$1,"d")&lt;&gt;0,"",'Base de données'!$B300),""))</f>
        <v/>
      </c>
      <c r="N300" s="39" t="str">
        <f>IF(N$1&gt;$AE$1,"-",IFERROR(IF(DATEDIF('Base de données'!$A300,N$1,"d")&lt;&gt;0,"",'Base de données'!$B300),""))</f>
        <v/>
      </c>
      <c r="O300" s="39" t="str">
        <f>IF(O$1&gt;$AE$1,"-",IFERROR(IF(DATEDIF('Base de données'!$A300,O$1,"d")&lt;&gt;0,"",'Base de données'!$B300),""))</f>
        <v/>
      </c>
      <c r="P300" s="39" t="str">
        <f>IF(P$1&gt;$AE$1,"-",IFERROR(IF(DATEDIF('Base de données'!$A300,P$1,"d")&lt;&gt;0,"",'Base de données'!$B300),""))</f>
        <v/>
      </c>
      <c r="Q300" s="39" t="str">
        <f>IF(Q$1&gt;$AE$1,"-",IFERROR(IF(DATEDIF('Base de données'!$A300,Q$1,"d")&lt;&gt;0,"",'Base de données'!$B300),""))</f>
        <v/>
      </c>
      <c r="R300" s="39" t="str">
        <f>IF(R$1&gt;$AE$1,"-",IFERROR(IF(DATEDIF('Base de données'!$A300,R$1,"d")&lt;&gt;0,"",'Base de données'!$B300),""))</f>
        <v/>
      </c>
      <c r="S300" s="39" t="str">
        <f>IF(S$1&gt;$AE$1,"-",IFERROR(IF(DATEDIF('Base de données'!$A300,S$1,"d")&lt;&gt;0,"",'Base de données'!$B300),""))</f>
        <v/>
      </c>
      <c r="T300" s="39" t="str">
        <f>IF(T$1&gt;$AE$1,"-",IFERROR(IF(DATEDIF('Base de données'!$A300,T$1,"d")&lt;&gt;0,"",'Base de données'!$B300),""))</f>
        <v/>
      </c>
      <c r="U300" s="39" t="str">
        <f>IF(U$1&gt;$AE$1,"-",IFERROR(IF(DATEDIF('Base de données'!$A300,U$1,"d")&lt;&gt;0,"",'Base de données'!$B300),""))</f>
        <v/>
      </c>
      <c r="V300" s="39" t="str">
        <f>IF(V$1&gt;$AE$1,"-",IFERROR(IF(DATEDIF('Base de données'!$A300,V$1,"d")&lt;&gt;0,"",'Base de données'!$B300),""))</f>
        <v/>
      </c>
      <c r="W300" s="34"/>
      <c r="X300" s="30" t="str">
        <f>'Base de données'!$C300&amp;" "&amp;'Base de données'!$D300</f>
        <v>Neveu Geneviève</v>
      </c>
      <c r="Y300" s="31">
        <f>COUNTIF('Base de données'!$B:$B,'Base de données'!$B300)</f>
        <v>12</v>
      </c>
      <c r="AA300" s="87" cm="1">
        <f t="array" aca="1" ref="AA300" ca="1">INDIRECT("'Base de données'!A" &amp; ROW(Y300))</f>
        <v>45689</v>
      </c>
      <c r="AB300" s="51" t="str" cm="1">
        <f t="array" aca="1" ref="AB300" ca="1">INDIRECT("'Base de données'!B" &amp; ROW(Z300))</f>
        <v>K1I44</v>
      </c>
    </row>
    <row r="301" spans="1:28" x14ac:dyDescent="0.3">
      <c r="A301" s="41" t="str">
        <f ca="1">IF(IF(AND($B301&lt;&gt;"-",$B301=$E301),"Entrée et sortie","-")="Entrée et sortie",'Base de données'!$B301,"-")</f>
        <v>-</v>
      </c>
      <c r="B301" s="41" t="str">
        <f t="shared" ca="1" si="19"/>
        <v>-</v>
      </c>
      <c r="C301" s="41" t="str">
        <f t="shared" ca="1" si="20"/>
        <v>-</v>
      </c>
      <c r="D301" s="41" t="str">
        <f>IF($F301="sortie en cours d'année",'Base de données'!$B301,"-")</f>
        <v>-</v>
      </c>
      <c r="E301" s="41" t="str">
        <f>IF($H301="entrée en cours d'année",'Base de données'!$B301,"-")</f>
        <v>-</v>
      </c>
      <c r="F301" s="37" t="str">
        <f t="shared" si="17"/>
        <v/>
      </c>
      <c r="G301" s="37" t="str">
        <f>IF($J301="mouvement",_xlfn.XLOOKUP('Base de données'!$B301,$V:$V,$V:$V,0),"")</f>
        <v/>
      </c>
      <c r="H301" s="37" t="str">
        <f t="shared" si="18"/>
        <v/>
      </c>
      <c r="I301" s="37" t="str">
        <f>IF($J301="mouvement",_xlfn.XLOOKUP('Base de données'!$B301,$K:$K,$K:$K,0),"")</f>
        <v/>
      </c>
      <c r="J301" s="38" t="str">
        <f>IF(AND(Y301&lt;&gt;MAX(Y:Y),COUNTIF(K301:V301,'Base de données'!$B301)&gt;0),"mouvement","")</f>
        <v/>
      </c>
      <c r="K301" s="39" t="str">
        <f>IF(K$1&gt;$AE$1,"-",IFERROR(IF(DATEDIF('Base de données'!$A301,K$1,"d")&lt;&gt;0,"",'Base de données'!$B301),""))</f>
        <v/>
      </c>
      <c r="L301" s="39" t="str">
        <f>IF(L$1&gt;$AE$1,"-",IFERROR(IF(DATEDIF('Base de données'!$A301,L$1,"d")&lt;&gt;0,"",'Base de données'!$B301),""))</f>
        <v>GERRB</v>
      </c>
      <c r="M301" s="39" t="str">
        <f>IF(M$1&gt;$AE$1,"-",IFERROR(IF(DATEDIF('Base de données'!$A301,M$1,"d")&lt;&gt;0,"",'Base de données'!$B301),""))</f>
        <v/>
      </c>
      <c r="N301" s="39" t="str">
        <f>IF(N$1&gt;$AE$1,"-",IFERROR(IF(DATEDIF('Base de données'!$A301,N$1,"d")&lt;&gt;0,"",'Base de données'!$B301),""))</f>
        <v/>
      </c>
      <c r="O301" s="39" t="str">
        <f>IF(O$1&gt;$AE$1,"-",IFERROR(IF(DATEDIF('Base de données'!$A301,O$1,"d")&lt;&gt;0,"",'Base de données'!$B301),""))</f>
        <v/>
      </c>
      <c r="P301" s="39" t="str">
        <f>IF(P$1&gt;$AE$1,"-",IFERROR(IF(DATEDIF('Base de données'!$A301,P$1,"d")&lt;&gt;0,"",'Base de données'!$B301),""))</f>
        <v/>
      </c>
      <c r="Q301" s="39" t="str">
        <f>IF(Q$1&gt;$AE$1,"-",IFERROR(IF(DATEDIF('Base de données'!$A301,Q$1,"d")&lt;&gt;0,"",'Base de données'!$B301),""))</f>
        <v/>
      </c>
      <c r="R301" s="39" t="str">
        <f>IF(R$1&gt;$AE$1,"-",IFERROR(IF(DATEDIF('Base de données'!$A301,R$1,"d")&lt;&gt;0,"",'Base de données'!$B301),""))</f>
        <v/>
      </c>
      <c r="S301" s="39" t="str">
        <f>IF(S$1&gt;$AE$1,"-",IFERROR(IF(DATEDIF('Base de données'!$A301,S$1,"d")&lt;&gt;0,"",'Base de données'!$B301),""))</f>
        <v/>
      </c>
      <c r="T301" s="39" t="str">
        <f>IF(T$1&gt;$AE$1,"-",IFERROR(IF(DATEDIF('Base de données'!$A301,T$1,"d")&lt;&gt;0,"",'Base de données'!$B301),""))</f>
        <v/>
      </c>
      <c r="U301" s="39" t="str">
        <f>IF(U$1&gt;$AE$1,"-",IFERROR(IF(DATEDIF('Base de données'!$A301,U$1,"d")&lt;&gt;0,"",'Base de données'!$B301),""))</f>
        <v/>
      </c>
      <c r="V301" s="39" t="str">
        <f>IF(V$1&gt;$AE$1,"-",IFERROR(IF(DATEDIF('Base de données'!$A301,V$1,"d")&lt;&gt;0,"",'Base de données'!$B301),""))</f>
        <v/>
      </c>
      <c r="W301" s="34"/>
      <c r="X301" s="30" t="str">
        <f>'Base de données'!$C301&amp;" "&amp;'Base de données'!$D301</f>
        <v>Fontaine Arthur</v>
      </c>
      <c r="Y301" s="31">
        <f>COUNTIF('Base de données'!$B:$B,'Base de données'!$B301)</f>
        <v>12</v>
      </c>
      <c r="AA301" s="87" cm="1">
        <f t="array" aca="1" ref="AA301" ca="1">INDIRECT("'Base de données'!A" &amp; ROW(Y301))</f>
        <v>45689</v>
      </c>
      <c r="AB301" s="51" t="str" cm="1">
        <f t="array" aca="1" ref="AB301" ca="1">INDIRECT("'Base de données'!B" &amp; ROW(Z301))</f>
        <v>GERRB</v>
      </c>
    </row>
    <row r="302" spans="1:28" x14ac:dyDescent="0.3">
      <c r="A302" s="41" t="str">
        <f ca="1">IF(IF(AND($B302&lt;&gt;"-",$B302=$E302),"Entrée et sortie","-")="Entrée et sortie",'Base de données'!$B302,"-")</f>
        <v>-</v>
      </c>
      <c r="B302" s="41" t="str">
        <f t="shared" ca="1" si="19"/>
        <v>-</v>
      </c>
      <c r="C302" s="41" t="str">
        <f t="shared" ca="1" si="20"/>
        <v>-</v>
      </c>
      <c r="D302" s="41" t="str">
        <f>IF($F302="sortie en cours d'année",'Base de données'!$B302,"-")</f>
        <v>-</v>
      </c>
      <c r="E302" s="41" t="str">
        <f>IF($H302="entrée en cours d'année",'Base de données'!$B302,"-")</f>
        <v>-</v>
      </c>
      <c r="F302" s="37" t="str">
        <f t="shared" si="17"/>
        <v/>
      </c>
      <c r="G302" s="37" t="str">
        <f>IF($J302="mouvement",_xlfn.XLOOKUP('Base de données'!$B302,$V:$V,$V:$V,0),"")</f>
        <v/>
      </c>
      <c r="H302" s="37" t="str">
        <f t="shared" si="18"/>
        <v/>
      </c>
      <c r="I302" s="37" t="str">
        <f>IF($J302="mouvement",_xlfn.XLOOKUP('Base de données'!$B302,$K:$K,$K:$K,0),"")</f>
        <v/>
      </c>
      <c r="J302" s="38" t="str">
        <f>IF(AND(Y302&lt;&gt;MAX(Y:Y),COUNTIF(K302:V302,'Base de données'!$B302)&gt;0),"mouvement","")</f>
        <v/>
      </c>
      <c r="K302" s="39" t="str">
        <f>IF(K$1&gt;$AE$1,"-",IFERROR(IF(DATEDIF('Base de données'!$A302,K$1,"d")&lt;&gt;0,"",'Base de données'!$B302),""))</f>
        <v/>
      </c>
      <c r="L302" s="39" t="str">
        <f>IF(L$1&gt;$AE$1,"-",IFERROR(IF(DATEDIF('Base de données'!$A302,L$1,"d")&lt;&gt;0,"",'Base de données'!$B302),""))</f>
        <v>6ZPJJ</v>
      </c>
      <c r="M302" s="39" t="str">
        <f>IF(M$1&gt;$AE$1,"-",IFERROR(IF(DATEDIF('Base de données'!$A302,M$1,"d")&lt;&gt;0,"",'Base de données'!$B302),""))</f>
        <v/>
      </c>
      <c r="N302" s="39" t="str">
        <f>IF(N$1&gt;$AE$1,"-",IFERROR(IF(DATEDIF('Base de données'!$A302,N$1,"d")&lt;&gt;0,"",'Base de données'!$B302),""))</f>
        <v/>
      </c>
      <c r="O302" s="39" t="str">
        <f>IF(O$1&gt;$AE$1,"-",IFERROR(IF(DATEDIF('Base de données'!$A302,O$1,"d")&lt;&gt;0,"",'Base de données'!$B302),""))</f>
        <v/>
      </c>
      <c r="P302" s="39" t="str">
        <f>IF(P$1&gt;$AE$1,"-",IFERROR(IF(DATEDIF('Base de données'!$A302,P$1,"d")&lt;&gt;0,"",'Base de données'!$B302),""))</f>
        <v/>
      </c>
      <c r="Q302" s="39" t="str">
        <f>IF(Q$1&gt;$AE$1,"-",IFERROR(IF(DATEDIF('Base de données'!$A302,Q$1,"d")&lt;&gt;0,"",'Base de données'!$B302),""))</f>
        <v/>
      </c>
      <c r="R302" s="39" t="str">
        <f>IF(R$1&gt;$AE$1,"-",IFERROR(IF(DATEDIF('Base de données'!$A302,R$1,"d")&lt;&gt;0,"",'Base de données'!$B302),""))</f>
        <v/>
      </c>
      <c r="S302" s="39" t="str">
        <f>IF(S$1&gt;$AE$1,"-",IFERROR(IF(DATEDIF('Base de données'!$A302,S$1,"d")&lt;&gt;0,"",'Base de données'!$B302),""))</f>
        <v/>
      </c>
      <c r="T302" s="39" t="str">
        <f>IF(T$1&gt;$AE$1,"-",IFERROR(IF(DATEDIF('Base de données'!$A302,T$1,"d")&lt;&gt;0,"",'Base de données'!$B302),""))</f>
        <v/>
      </c>
      <c r="U302" s="39" t="str">
        <f>IF(U$1&gt;$AE$1,"-",IFERROR(IF(DATEDIF('Base de données'!$A302,U$1,"d")&lt;&gt;0,"",'Base de données'!$B302),""))</f>
        <v/>
      </c>
      <c r="V302" s="39" t="str">
        <f>IF(V$1&gt;$AE$1,"-",IFERROR(IF(DATEDIF('Base de données'!$A302,V$1,"d")&lt;&gt;0,"",'Base de données'!$B302),""))</f>
        <v/>
      </c>
      <c r="W302" s="34"/>
      <c r="X302" s="30" t="str">
        <f>'Base de données'!$C302&amp;" "&amp;'Base de données'!$D302</f>
        <v>Laurent Adrienne</v>
      </c>
      <c r="Y302" s="31">
        <f>COUNTIF('Base de données'!$B:$B,'Base de données'!$B302)</f>
        <v>12</v>
      </c>
      <c r="AA302" s="87" cm="1">
        <f t="array" aca="1" ref="AA302" ca="1">INDIRECT("'Base de données'!A" &amp; ROW(Y302))</f>
        <v>45689</v>
      </c>
      <c r="AB302" s="51" t="str" cm="1">
        <f t="array" aca="1" ref="AB302" ca="1">INDIRECT("'Base de données'!B" &amp; ROW(Z302))</f>
        <v>6ZPJJ</v>
      </c>
    </row>
    <row r="303" spans="1:28" x14ac:dyDescent="0.3">
      <c r="A303" s="41" t="str">
        <f ca="1">IF(IF(AND($B303&lt;&gt;"-",$B303=$E303),"Entrée et sortie","-")="Entrée et sortie",'Base de données'!$B303,"-")</f>
        <v>-</v>
      </c>
      <c r="B303" s="41" t="str">
        <f t="shared" ca="1" si="19"/>
        <v>-</v>
      </c>
      <c r="C303" s="41" t="str">
        <f t="shared" ca="1" si="20"/>
        <v>-</v>
      </c>
      <c r="D303" s="41" t="str">
        <f>IF($F303="sortie en cours d'année",'Base de données'!$B303,"-")</f>
        <v>-</v>
      </c>
      <c r="E303" s="41" t="str">
        <f>IF($H303="entrée en cours d'année",'Base de données'!$B303,"-")</f>
        <v>-</v>
      </c>
      <c r="F303" s="37" t="str">
        <f t="shared" si="17"/>
        <v/>
      </c>
      <c r="G303" s="37" t="str">
        <f>IF($J303="mouvement",_xlfn.XLOOKUP('Base de données'!$B303,$V:$V,$V:$V,0),"")</f>
        <v/>
      </c>
      <c r="H303" s="37" t="str">
        <f t="shared" si="18"/>
        <v/>
      </c>
      <c r="I303" s="37" t="str">
        <f>IF($J303="mouvement",_xlfn.XLOOKUP('Base de données'!$B303,$K:$K,$K:$K,0),"")</f>
        <v/>
      </c>
      <c r="J303" s="38" t="str">
        <f>IF(AND(Y303&lt;&gt;MAX(Y:Y),COUNTIF(K303:V303,'Base de données'!$B303)&gt;0),"mouvement","")</f>
        <v/>
      </c>
      <c r="K303" s="39" t="str">
        <f>IF(K$1&gt;$AE$1,"-",IFERROR(IF(DATEDIF('Base de données'!$A303,K$1,"d")&lt;&gt;0,"",'Base de données'!$B303),""))</f>
        <v/>
      </c>
      <c r="L303" s="39" t="str">
        <f>IF(L$1&gt;$AE$1,"-",IFERROR(IF(DATEDIF('Base de données'!$A303,L$1,"d")&lt;&gt;0,"",'Base de données'!$B303),""))</f>
        <v>QXZRZ</v>
      </c>
      <c r="M303" s="39" t="str">
        <f>IF(M$1&gt;$AE$1,"-",IFERROR(IF(DATEDIF('Base de données'!$A303,M$1,"d")&lt;&gt;0,"",'Base de données'!$B303),""))</f>
        <v/>
      </c>
      <c r="N303" s="39" t="str">
        <f>IF(N$1&gt;$AE$1,"-",IFERROR(IF(DATEDIF('Base de données'!$A303,N$1,"d")&lt;&gt;0,"",'Base de données'!$B303),""))</f>
        <v/>
      </c>
      <c r="O303" s="39" t="str">
        <f>IF(O$1&gt;$AE$1,"-",IFERROR(IF(DATEDIF('Base de données'!$A303,O$1,"d")&lt;&gt;0,"",'Base de données'!$B303),""))</f>
        <v/>
      </c>
      <c r="P303" s="39" t="str">
        <f>IF(P$1&gt;$AE$1,"-",IFERROR(IF(DATEDIF('Base de données'!$A303,P$1,"d")&lt;&gt;0,"",'Base de données'!$B303),""))</f>
        <v/>
      </c>
      <c r="Q303" s="39" t="str">
        <f>IF(Q$1&gt;$AE$1,"-",IFERROR(IF(DATEDIF('Base de données'!$A303,Q$1,"d")&lt;&gt;0,"",'Base de données'!$B303),""))</f>
        <v/>
      </c>
      <c r="R303" s="39" t="str">
        <f>IF(R$1&gt;$AE$1,"-",IFERROR(IF(DATEDIF('Base de données'!$A303,R$1,"d")&lt;&gt;0,"",'Base de données'!$B303),""))</f>
        <v/>
      </c>
      <c r="S303" s="39" t="str">
        <f>IF(S$1&gt;$AE$1,"-",IFERROR(IF(DATEDIF('Base de données'!$A303,S$1,"d")&lt;&gt;0,"",'Base de données'!$B303),""))</f>
        <v/>
      </c>
      <c r="T303" s="39" t="str">
        <f>IF(T$1&gt;$AE$1,"-",IFERROR(IF(DATEDIF('Base de données'!$A303,T$1,"d")&lt;&gt;0,"",'Base de données'!$B303),""))</f>
        <v/>
      </c>
      <c r="U303" s="39" t="str">
        <f>IF(U$1&gt;$AE$1,"-",IFERROR(IF(DATEDIF('Base de données'!$A303,U$1,"d")&lt;&gt;0,"",'Base de données'!$B303),""))</f>
        <v/>
      </c>
      <c r="V303" s="39" t="str">
        <f>IF(V$1&gt;$AE$1,"-",IFERROR(IF(DATEDIF('Base de données'!$A303,V$1,"d")&lt;&gt;0,"",'Base de données'!$B303),""))</f>
        <v/>
      </c>
      <c r="W303" s="34"/>
      <c r="X303" s="30" t="str">
        <f>'Base de données'!$C303&amp;" "&amp;'Base de données'!$D303</f>
        <v>Mallet William</v>
      </c>
      <c r="Y303" s="31">
        <f>COUNTIF('Base de données'!$B:$B,'Base de données'!$B303)</f>
        <v>12</v>
      </c>
      <c r="AA303" s="87" cm="1">
        <f t="array" aca="1" ref="AA303" ca="1">INDIRECT("'Base de données'!A" &amp; ROW(Y303))</f>
        <v>45689</v>
      </c>
      <c r="AB303" s="51" t="str" cm="1">
        <f t="array" aca="1" ref="AB303" ca="1">INDIRECT("'Base de données'!B" &amp; ROW(Z303))</f>
        <v>QXZRZ</v>
      </c>
    </row>
    <row r="304" spans="1:28" x14ac:dyDescent="0.3">
      <c r="A304" s="41" t="str">
        <f ca="1">IF(IF(AND($B304&lt;&gt;"-",$B304=$E304),"Entrée et sortie","-")="Entrée et sortie",'Base de données'!$B304,"-")</f>
        <v>-</v>
      </c>
      <c r="B304" s="41" t="str">
        <f t="shared" ca="1" si="19"/>
        <v>1RDZB</v>
      </c>
      <c r="C304" s="41" t="str">
        <f t="shared" ca="1" si="20"/>
        <v>1RDZB</v>
      </c>
      <c r="D304" s="41" t="str">
        <f>IF($F304="sortie en cours d'année",'Base de données'!$B304,"-")</f>
        <v>1RDZB</v>
      </c>
      <c r="E304" s="41" t="str">
        <f>IF($H304="entrée en cours d'année",'Base de données'!$B304,"-")</f>
        <v>-</v>
      </c>
      <c r="F304" s="37" t="str">
        <f t="shared" si="17"/>
        <v>sortie en cours d'année</v>
      </c>
      <c r="G304" s="37">
        <f>IF($J304="mouvement",_xlfn.XLOOKUP('Base de données'!$B304,$V:$V,$V:$V,0),"")</f>
        <v>0</v>
      </c>
      <c r="H304" s="37" t="str">
        <f t="shared" si="18"/>
        <v/>
      </c>
      <c r="I304" s="37" t="str">
        <f>IF($J304="mouvement",_xlfn.XLOOKUP('Base de données'!$B304,$K:$K,$K:$K,0),"")</f>
        <v>1RDZB</v>
      </c>
      <c r="J304" s="38" t="str">
        <f>IF(AND(Y304&lt;&gt;MAX(Y:Y),COUNTIF(K304:V304,'Base de données'!$B304)&gt;0),"mouvement","")</f>
        <v>mouvement</v>
      </c>
      <c r="K304" s="39" t="str">
        <f>IF(K$1&gt;$AE$1,"-",IFERROR(IF(DATEDIF('Base de données'!$A304,K$1,"d")&lt;&gt;0,"",'Base de données'!$B304),""))</f>
        <v/>
      </c>
      <c r="L304" s="39" t="str">
        <f>IF(L$1&gt;$AE$1,"-",IFERROR(IF(DATEDIF('Base de données'!$A304,L$1,"d")&lt;&gt;0,"",'Base de données'!$B304),""))</f>
        <v>1RDZB</v>
      </c>
      <c r="M304" s="39" t="str">
        <f>IF(M$1&gt;$AE$1,"-",IFERROR(IF(DATEDIF('Base de données'!$A304,M$1,"d")&lt;&gt;0,"",'Base de données'!$B304),""))</f>
        <v/>
      </c>
      <c r="N304" s="39" t="str">
        <f>IF(N$1&gt;$AE$1,"-",IFERROR(IF(DATEDIF('Base de données'!$A304,N$1,"d")&lt;&gt;0,"",'Base de données'!$B304),""))</f>
        <v/>
      </c>
      <c r="O304" s="39" t="str">
        <f>IF(O$1&gt;$AE$1,"-",IFERROR(IF(DATEDIF('Base de données'!$A304,O$1,"d")&lt;&gt;0,"",'Base de données'!$B304),""))</f>
        <v/>
      </c>
      <c r="P304" s="39" t="str">
        <f>IF(P$1&gt;$AE$1,"-",IFERROR(IF(DATEDIF('Base de données'!$A304,P$1,"d")&lt;&gt;0,"",'Base de données'!$B304),""))</f>
        <v/>
      </c>
      <c r="Q304" s="39" t="str">
        <f>IF(Q$1&gt;$AE$1,"-",IFERROR(IF(DATEDIF('Base de données'!$A304,Q$1,"d")&lt;&gt;0,"",'Base de données'!$B304),""))</f>
        <v/>
      </c>
      <c r="R304" s="39" t="str">
        <f>IF(R$1&gt;$AE$1,"-",IFERROR(IF(DATEDIF('Base de données'!$A304,R$1,"d")&lt;&gt;0,"",'Base de données'!$B304),""))</f>
        <v/>
      </c>
      <c r="S304" s="39" t="str">
        <f>IF(S$1&gt;$AE$1,"-",IFERROR(IF(DATEDIF('Base de données'!$A304,S$1,"d")&lt;&gt;0,"",'Base de données'!$B304),""))</f>
        <v/>
      </c>
      <c r="T304" s="39" t="str">
        <f>IF(T$1&gt;$AE$1,"-",IFERROR(IF(DATEDIF('Base de données'!$A304,T$1,"d")&lt;&gt;0,"",'Base de données'!$B304),""))</f>
        <v/>
      </c>
      <c r="U304" s="39" t="str">
        <f>IF(U$1&gt;$AE$1,"-",IFERROR(IF(DATEDIF('Base de données'!$A304,U$1,"d")&lt;&gt;0,"",'Base de données'!$B304),""))</f>
        <v/>
      </c>
      <c r="V304" s="39" t="str">
        <f>IF(V$1&gt;$AE$1,"-",IFERROR(IF(DATEDIF('Base de données'!$A304,V$1,"d")&lt;&gt;0,"",'Base de données'!$B304),""))</f>
        <v/>
      </c>
      <c r="W304" s="34"/>
      <c r="X304" s="30" t="str">
        <f>'Base de données'!$C304&amp;" "&amp;'Base de données'!$D304</f>
        <v>Camus Thierry</v>
      </c>
      <c r="Y304" s="31">
        <f>COUNTIF('Base de données'!$B:$B,'Base de données'!$B304)</f>
        <v>5</v>
      </c>
      <c r="AA304" s="87" cm="1">
        <f t="array" aca="1" ref="AA304" ca="1">INDIRECT("'Base de données'!A" &amp; ROW(Y304))</f>
        <v>45689</v>
      </c>
      <c r="AB304" s="51" t="str" cm="1">
        <f t="array" aca="1" ref="AB304" ca="1">INDIRECT("'Base de données'!B" &amp; ROW(Z304))</f>
        <v>1RDZB</v>
      </c>
    </row>
    <row r="305" spans="1:28" x14ac:dyDescent="0.3">
      <c r="A305" s="41" t="str">
        <f ca="1">IF(IF(AND($B305&lt;&gt;"-",$B305=$E305),"Entrée et sortie","-")="Entrée et sortie",'Base de données'!$B305,"-")</f>
        <v>-</v>
      </c>
      <c r="B305" s="41" t="str">
        <f t="shared" ca="1" si="19"/>
        <v>CUQ5O</v>
      </c>
      <c r="C305" s="41" t="str">
        <f t="shared" ca="1" si="20"/>
        <v>CUQ5O</v>
      </c>
      <c r="D305" s="41" t="str">
        <f>IF($F305="sortie en cours d'année",'Base de données'!$B305,"-")</f>
        <v>CUQ5O</v>
      </c>
      <c r="E305" s="41" t="str">
        <f>IF($H305="entrée en cours d'année",'Base de données'!$B305,"-")</f>
        <v>-</v>
      </c>
      <c r="F305" s="37" t="str">
        <f t="shared" si="17"/>
        <v>sortie en cours d'année</v>
      </c>
      <c r="G305" s="37">
        <f>IF($J305="mouvement",_xlfn.XLOOKUP('Base de données'!$B305,$V:$V,$V:$V,0),"")</f>
        <v>0</v>
      </c>
      <c r="H305" s="37" t="str">
        <f t="shared" si="18"/>
        <v/>
      </c>
      <c r="I305" s="37" t="str">
        <f>IF($J305="mouvement",_xlfn.XLOOKUP('Base de données'!$B305,$K:$K,$K:$K,0),"")</f>
        <v>CUQ5O</v>
      </c>
      <c r="J305" s="38" t="str">
        <f>IF(AND(Y305&lt;&gt;MAX(Y:Y),COUNTIF(K305:V305,'Base de données'!$B305)&gt;0),"mouvement","")</f>
        <v>mouvement</v>
      </c>
      <c r="K305" s="39" t="str">
        <f>IF(K$1&gt;$AE$1,"-",IFERROR(IF(DATEDIF('Base de données'!$A305,K$1,"d")&lt;&gt;0,"",'Base de données'!$B305),""))</f>
        <v/>
      </c>
      <c r="L305" s="39" t="str">
        <f>IF(L$1&gt;$AE$1,"-",IFERROR(IF(DATEDIF('Base de données'!$A305,L$1,"d")&lt;&gt;0,"",'Base de données'!$B305),""))</f>
        <v>CUQ5O</v>
      </c>
      <c r="M305" s="39" t="str">
        <f>IF(M$1&gt;$AE$1,"-",IFERROR(IF(DATEDIF('Base de données'!$A305,M$1,"d")&lt;&gt;0,"",'Base de données'!$B305),""))</f>
        <v/>
      </c>
      <c r="N305" s="39" t="str">
        <f>IF(N$1&gt;$AE$1,"-",IFERROR(IF(DATEDIF('Base de données'!$A305,N$1,"d")&lt;&gt;0,"",'Base de données'!$B305),""))</f>
        <v/>
      </c>
      <c r="O305" s="39" t="str">
        <f>IF(O$1&gt;$AE$1,"-",IFERROR(IF(DATEDIF('Base de données'!$A305,O$1,"d")&lt;&gt;0,"",'Base de données'!$B305),""))</f>
        <v/>
      </c>
      <c r="P305" s="39" t="str">
        <f>IF(P$1&gt;$AE$1,"-",IFERROR(IF(DATEDIF('Base de données'!$A305,P$1,"d")&lt;&gt;0,"",'Base de données'!$B305),""))</f>
        <v/>
      </c>
      <c r="Q305" s="39" t="str">
        <f>IF(Q$1&gt;$AE$1,"-",IFERROR(IF(DATEDIF('Base de données'!$A305,Q$1,"d")&lt;&gt;0,"",'Base de données'!$B305),""))</f>
        <v/>
      </c>
      <c r="R305" s="39" t="str">
        <f>IF(R$1&gt;$AE$1,"-",IFERROR(IF(DATEDIF('Base de données'!$A305,R$1,"d")&lt;&gt;0,"",'Base de données'!$B305),""))</f>
        <v/>
      </c>
      <c r="S305" s="39" t="str">
        <f>IF(S$1&gt;$AE$1,"-",IFERROR(IF(DATEDIF('Base de données'!$A305,S$1,"d")&lt;&gt;0,"",'Base de données'!$B305),""))</f>
        <v/>
      </c>
      <c r="T305" s="39" t="str">
        <f>IF(T$1&gt;$AE$1,"-",IFERROR(IF(DATEDIF('Base de données'!$A305,T$1,"d")&lt;&gt;0,"",'Base de données'!$B305),""))</f>
        <v/>
      </c>
      <c r="U305" s="39" t="str">
        <f>IF(U$1&gt;$AE$1,"-",IFERROR(IF(DATEDIF('Base de données'!$A305,U$1,"d")&lt;&gt;0,"",'Base de données'!$B305),""))</f>
        <v/>
      </c>
      <c r="V305" s="39" t="str">
        <f>IF(V$1&gt;$AE$1,"-",IFERROR(IF(DATEDIF('Base de données'!$A305,V$1,"d")&lt;&gt;0,"",'Base de données'!$B305),""))</f>
        <v/>
      </c>
      <c r="W305" s="34"/>
      <c r="X305" s="30" t="str">
        <f>'Base de données'!$C305&amp;" "&amp;'Base de données'!$D305</f>
        <v>Camus Christiane</v>
      </c>
      <c r="Y305" s="31">
        <f>COUNTIF('Base de données'!$B:$B,'Base de données'!$B305)</f>
        <v>8</v>
      </c>
      <c r="AA305" s="87" cm="1">
        <f t="array" aca="1" ref="AA305" ca="1">INDIRECT("'Base de données'!A" &amp; ROW(Y305))</f>
        <v>45689</v>
      </c>
      <c r="AB305" s="51" t="str" cm="1">
        <f t="array" aca="1" ref="AB305" ca="1">INDIRECT("'Base de données'!B" &amp; ROW(Z305))</f>
        <v>CUQ5O</v>
      </c>
    </row>
    <row r="306" spans="1:28" x14ac:dyDescent="0.3">
      <c r="A306" s="41" t="str">
        <f ca="1">IF(IF(AND($B306&lt;&gt;"-",$B306=$E306),"Entrée et sortie","-")="Entrée et sortie",'Base de données'!$B306,"-")</f>
        <v>-</v>
      </c>
      <c r="B306" s="41" t="str">
        <f t="shared" ca="1" si="19"/>
        <v>-</v>
      </c>
      <c r="C306" s="41" t="str">
        <f t="shared" ca="1" si="20"/>
        <v>-</v>
      </c>
      <c r="D306" s="41" t="str">
        <f>IF($F306="sortie en cours d'année",'Base de données'!$B306,"-")</f>
        <v>-</v>
      </c>
      <c r="E306" s="41" t="str">
        <f>IF($H306="entrée en cours d'année",'Base de données'!$B306,"-")</f>
        <v>-</v>
      </c>
      <c r="F306" s="37" t="str">
        <f t="shared" si="17"/>
        <v/>
      </c>
      <c r="G306" s="37" t="str">
        <f>IF($J306="mouvement",_xlfn.XLOOKUP('Base de données'!$B306,$V:$V,$V:$V,0),"")</f>
        <v/>
      </c>
      <c r="H306" s="37" t="str">
        <f t="shared" si="18"/>
        <v/>
      </c>
      <c r="I306" s="37" t="str">
        <f>IF($J306="mouvement",_xlfn.XLOOKUP('Base de données'!$B306,$K:$K,$K:$K,0),"")</f>
        <v/>
      </c>
      <c r="J306" s="38" t="str">
        <f>IF(AND(Y306&lt;&gt;MAX(Y:Y),COUNTIF(K306:V306,'Base de données'!$B306)&gt;0),"mouvement","")</f>
        <v/>
      </c>
      <c r="K306" s="39" t="str">
        <f>IF(K$1&gt;$AE$1,"-",IFERROR(IF(DATEDIF('Base de données'!$A306,K$1,"d")&lt;&gt;0,"",'Base de données'!$B306),""))</f>
        <v/>
      </c>
      <c r="L306" s="39" t="str">
        <f>IF(L$1&gt;$AE$1,"-",IFERROR(IF(DATEDIF('Base de données'!$A306,L$1,"d")&lt;&gt;0,"",'Base de données'!$B306),""))</f>
        <v>2TAA0</v>
      </c>
      <c r="M306" s="39" t="str">
        <f>IF(M$1&gt;$AE$1,"-",IFERROR(IF(DATEDIF('Base de données'!$A306,M$1,"d")&lt;&gt;0,"",'Base de données'!$B306),""))</f>
        <v/>
      </c>
      <c r="N306" s="39" t="str">
        <f>IF(N$1&gt;$AE$1,"-",IFERROR(IF(DATEDIF('Base de données'!$A306,N$1,"d")&lt;&gt;0,"",'Base de données'!$B306),""))</f>
        <v/>
      </c>
      <c r="O306" s="39" t="str">
        <f>IF(O$1&gt;$AE$1,"-",IFERROR(IF(DATEDIF('Base de données'!$A306,O$1,"d")&lt;&gt;0,"",'Base de données'!$B306),""))</f>
        <v/>
      </c>
      <c r="P306" s="39" t="str">
        <f>IF(P$1&gt;$AE$1,"-",IFERROR(IF(DATEDIF('Base de données'!$A306,P$1,"d")&lt;&gt;0,"",'Base de données'!$B306),""))</f>
        <v/>
      </c>
      <c r="Q306" s="39" t="str">
        <f>IF(Q$1&gt;$AE$1,"-",IFERROR(IF(DATEDIF('Base de données'!$A306,Q$1,"d")&lt;&gt;0,"",'Base de données'!$B306),""))</f>
        <v/>
      </c>
      <c r="R306" s="39" t="str">
        <f>IF(R$1&gt;$AE$1,"-",IFERROR(IF(DATEDIF('Base de données'!$A306,R$1,"d")&lt;&gt;0,"",'Base de données'!$B306),""))</f>
        <v/>
      </c>
      <c r="S306" s="39" t="str">
        <f>IF(S$1&gt;$AE$1,"-",IFERROR(IF(DATEDIF('Base de données'!$A306,S$1,"d")&lt;&gt;0,"",'Base de données'!$B306),""))</f>
        <v/>
      </c>
      <c r="T306" s="39" t="str">
        <f>IF(T$1&gt;$AE$1,"-",IFERROR(IF(DATEDIF('Base de données'!$A306,T$1,"d")&lt;&gt;0,"",'Base de données'!$B306),""))</f>
        <v/>
      </c>
      <c r="U306" s="39" t="str">
        <f>IF(U$1&gt;$AE$1,"-",IFERROR(IF(DATEDIF('Base de données'!$A306,U$1,"d")&lt;&gt;0,"",'Base de données'!$B306),""))</f>
        <v/>
      </c>
      <c r="V306" s="39" t="str">
        <f>IF(V$1&gt;$AE$1,"-",IFERROR(IF(DATEDIF('Base de données'!$A306,V$1,"d")&lt;&gt;0,"",'Base de données'!$B306),""))</f>
        <v/>
      </c>
      <c r="W306" s="34"/>
      <c r="X306" s="30" t="str">
        <f>'Base de données'!$C306&amp;" "&amp;'Base de données'!$D306</f>
        <v>Turpin Luc</v>
      </c>
      <c r="Y306" s="31">
        <f>COUNTIF('Base de données'!$B:$B,'Base de données'!$B306)</f>
        <v>12</v>
      </c>
      <c r="AA306" s="87" cm="1">
        <f t="array" aca="1" ref="AA306" ca="1">INDIRECT("'Base de données'!A" &amp; ROW(Y306))</f>
        <v>45689</v>
      </c>
      <c r="AB306" s="51" t="str" cm="1">
        <f t="array" aca="1" ref="AB306" ca="1">INDIRECT("'Base de données'!B" &amp; ROW(Z306))</f>
        <v>2TAA0</v>
      </c>
    </row>
    <row r="307" spans="1:28" x14ac:dyDescent="0.3">
      <c r="A307" s="41" t="str">
        <f ca="1">IF(IF(AND($B307&lt;&gt;"-",$B307=$E307),"Entrée et sortie","-")="Entrée et sortie",'Base de données'!$B307,"-")</f>
        <v>-</v>
      </c>
      <c r="B307" s="41" t="str">
        <f t="shared" ca="1" si="19"/>
        <v>-</v>
      </c>
      <c r="C307" s="41" t="str">
        <f t="shared" ca="1" si="20"/>
        <v>-</v>
      </c>
      <c r="D307" s="41" t="str">
        <f>IF($F307="sortie en cours d'année",'Base de données'!$B307,"-")</f>
        <v>-</v>
      </c>
      <c r="E307" s="41" t="str">
        <f>IF($H307="entrée en cours d'année",'Base de données'!$B307,"-")</f>
        <v>-</v>
      </c>
      <c r="F307" s="37" t="str">
        <f t="shared" si="17"/>
        <v/>
      </c>
      <c r="G307" s="37" t="str">
        <f>IF($J307="mouvement",_xlfn.XLOOKUP('Base de données'!$B307,$V:$V,$V:$V,0),"")</f>
        <v/>
      </c>
      <c r="H307" s="37" t="str">
        <f t="shared" si="18"/>
        <v/>
      </c>
      <c r="I307" s="37" t="str">
        <f>IF($J307="mouvement",_xlfn.XLOOKUP('Base de données'!$B307,$K:$K,$K:$K,0),"")</f>
        <v/>
      </c>
      <c r="J307" s="38" t="str">
        <f>IF(AND(Y307&lt;&gt;MAX(Y:Y),COUNTIF(K307:V307,'Base de données'!$B307)&gt;0),"mouvement","")</f>
        <v/>
      </c>
      <c r="K307" s="39" t="str">
        <f>IF(K$1&gt;$AE$1,"-",IFERROR(IF(DATEDIF('Base de données'!$A307,K$1,"d")&lt;&gt;0,"",'Base de données'!$B307),""))</f>
        <v/>
      </c>
      <c r="L307" s="39" t="str">
        <f>IF(L$1&gt;$AE$1,"-",IFERROR(IF(DATEDIF('Base de données'!$A307,L$1,"d")&lt;&gt;0,"",'Base de données'!$B307),""))</f>
        <v>827HN</v>
      </c>
      <c r="M307" s="39" t="str">
        <f>IF(M$1&gt;$AE$1,"-",IFERROR(IF(DATEDIF('Base de données'!$A307,M$1,"d")&lt;&gt;0,"",'Base de données'!$B307),""))</f>
        <v/>
      </c>
      <c r="N307" s="39" t="str">
        <f>IF(N$1&gt;$AE$1,"-",IFERROR(IF(DATEDIF('Base de données'!$A307,N$1,"d")&lt;&gt;0,"",'Base de données'!$B307),""))</f>
        <v/>
      </c>
      <c r="O307" s="39" t="str">
        <f>IF(O$1&gt;$AE$1,"-",IFERROR(IF(DATEDIF('Base de données'!$A307,O$1,"d")&lt;&gt;0,"",'Base de données'!$B307),""))</f>
        <v/>
      </c>
      <c r="P307" s="39" t="str">
        <f>IF(P$1&gt;$AE$1,"-",IFERROR(IF(DATEDIF('Base de données'!$A307,P$1,"d")&lt;&gt;0,"",'Base de données'!$B307),""))</f>
        <v/>
      </c>
      <c r="Q307" s="39" t="str">
        <f>IF(Q$1&gt;$AE$1,"-",IFERROR(IF(DATEDIF('Base de données'!$A307,Q$1,"d")&lt;&gt;0,"",'Base de données'!$B307),""))</f>
        <v/>
      </c>
      <c r="R307" s="39" t="str">
        <f>IF(R$1&gt;$AE$1,"-",IFERROR(IF(DATEDIF('Base de données'!$A307,R$1,"d")&lt;&gt;0,"",'Base de données'!$B307),""))</f>
        <v/>
      </c>
      <c r="S307" s="39" t="str">
        <f>IF(S$1&gt;$AE$1,"-",IFERROR(IF(DATEDIF('Base de données'!$A307,S$1,"d")&lt;&gt;0,"",'Base de données'!$B307),""))</f>
        <v/>
      </c>
      <c r="T307" s="39" t="str">
        <f>IF(T$1&gt;$AE$1,"-",IFERROR(IF(DATEDIF('Base de données'!$A307,T$1,"d")&lt;&gt;0,"",'Base de données'!$B307),""))</f>
        <v/>
      </c>
      <c r="U307" s="39" t="str">
        <f>IF(U$1&gt;$AE$1,"-",IFERROR(IF(DATEDIF('Base de données'!$A307,U$1,"d")&lt;&gt;0,"",'Base de données'!$B307),""))</f>
        <v/>
      </c>
      <c r="V307" s="39" t="str">
        <f>IF(V$1&gt;$AE$1,"-",IFERROR(IF(DATEDIF('Base de données'!$A307,V$1,"d")&lt;&gt;0,"",'Base de données'!$B307),""))</f>
        <v/>
      </c>
      <c r="W307" s="34"/>
      <c r="X307" s="30" t="str">
        <f>'Base de données'!$C307&amp;" "&amp;'Base de données'!$D307</f>
        <v>Gilbert Georges</v>
      </c>
      <c r="Y307" s="31">
        <f>COUNTIF('Base de données'!$B:$B,'Base de données'!$B307)</f>
        <v>12</v>
      </c>
      <c r="AA307" s="87" cm="1">
        <f t="array" aca="1" ref="AA307" ca="1">INDIRECT("'Base de données'!A" &amp; ROW(Y307))</f>
        <v>45689</v>
      </c>
      <c r="AB307" s="51" t="str" cm="1">
        <f t="array" aca="1" ref="AB307" ca="1">INDIRECT("'Base de données'!B" &amp; ROW(Z307))</f>
        <v>827HN</v>
      </c>
    </row>
    <row r="308" spans="1:28" x14ac:dyDescent="0.3">
      <c r="A308" s="41" t="str">
        <f ca="1">IF(IF(AND($B308&lt;&gt;"-",$B308=$E308),"Entrée et sortie","-")="Entrée et sortie",'Base de données'!$B308,"-")</f>
        <v>-</v>
      </c>
      <c r="B308" s="41" t="str">
        <f t="shared" ca="1" si="19"/>
        <v>-</v>
      </c>
      <c r="C308" s="41" t="str">
        <f t="shared" ca="1" si="20"/>
        <v>-</v>
      </c>
      <c r="D308" s="41" t="str">
        <f>IF($F308="sortie en cours d'année",'Base de données'!$B308,"-")</f>
        <v>-</v>
      </c>
      <c r="E308" s="41" t="str">
        <f>IF($H308="entrée en cours d'année",'Base de données'!$B308,"-")</f>
        <v>-</v>
      </c>
      <c r="F308" s="37" t="str">
        <f t="shared" si="17"/>
        <v/>
      </c>
      <c r="G308" s="37" t="str">
        <f>IF($J308="mouvement",_xlfn.XLOOKUP('Base de données'!$B308,$V:$V,$V:$V,0),"")</f>
        <v/>
      </c>
      <c r="H308" s="37" t="str">
        <f t="shared" si="18"/>
        <v/>
      </c>
      <c r="I308" s="37" t="str">
        <f>IF($J308="mouvement",_xlfn.XLOOKUP('Base de données'!$B308,$K:$K,$K:$K,0),"")</f>
        <v/>
      </c>
      <c r="J308" s="38" t="str">
        <f>IF(AND(Y308&lt;&gt;MAX(Y:Y),COUNTIF(K308:V308,'Base de données'!$B308)&gt;0),"mouvement","")</f>
        <v/>
      </c>
      <c r="K308" s="39" t="str">
        <f>IF(K$1&gt;$AE$1,"-",IFERROR(IF(DATEDIF('Base de données'!$A308,K$1,"d")&lt;&gt;0,"",'Base de données'!$B308),""))</f>
        <v/>
      </c>
      <c r="L308" s="39" t="str">
        <f>IF(L$1&gt;$AE$1,"-",IFERROR(IF(DATEDIF('Base de données'!$A308,L$1,"d")&lt;&gt;0,"",'Base de données'!$B308),""))</f>
        <v>H0PF6</v>
      </c>
      <c r="M308" s="39" t="str">
        <f>IF(M$1&gt;$AE$1,"-",IFERROR(IF(DATEDIF('Base de données'!$A308,M$1,"d")&lt;&gt;0,"",'Base de données'!$B308),""))</f>
        <v/>
      </c>
      <c r="N308" s="39" t="str">
        <f>IF(N$1&gt;$AE$1,"-",IFERROR(IF(DATEDIF('Base de données'!$A308,N$1,"d")&lt;&gt;0,"",'Base de données'!$B308),""))</f>
        <v/>
      </c>
      <c r="O308" s="39" t="str">
        <f>IF(O$1&gt;$AE$1,"-",IFERROR(IF(DATEDIF('Base de données'!$A308,O$1,"d")&lt;&gt;0,"",'Base de données'!$B308),""))</f>
        <v/>
      </c>
      <c r="P308" s="39" t="str">
        <f>IF(P$1&gt;$AE$1,"-",IFERROR(IF(DATEDIF('Base de données'!$A308,P$1,"d")&lt;&gt;0,"",'Base de données'!$B308),""))</f>
        <v/>
      </c>
      <c r="Q308" s="39" t="str">
        <f>IF(Q$1&gt;$AE$1,"-",IFERROR(IF(DATEDIF('Base de données'!$A308,Q$1,"d")&lt;&gt;0,"",'Base de données'!$B308),""))</f>
        <v/>
      </c>
      <c r="R308" s="39" t="str">
        <f>IF(R$1&gt;$AE$1,"-",IFERROR(IF(DATEDIF('Base de données'!$A308,R$1,"d")&lt;&gt;0,"",'Base de données'!$B308),""))</f>
        <v/>
      </c>
      <c r="S308" s="39" t="str">
        <f>IF(S$1&gt;$AE$1,"-",IFERROR(IF(DATEDIF('Base de données'!$A308,S$1,"d")&lt;&gt;0,"",'Base de données'!$B308),""))</f>
        <v/>
      </c>
      <c r="T308" s="39" t="str">
        <f>IF(T$1&gt;$AE$1,"-",IFERROR(IF(DATEDIF('Base de données'!$A308,T$1,"d")&lt;&gt;0,"",'Base de données'!$B308),""))</f>
        <v/>
      </c>
      <c r="U308" s="39" t="str">
        <f>IF(U$1&gt;$AE$1,"-",IFERROR(IF(DATEDIF('Base de données'!$A308,U$1,"d")&lt;&gt;0,"",'Base de données'!$B308),""))</f>
        <v/>
      </c>
      <c r="V308" s="39" t="str">
        <f>IF(V$1&gt;$AE$1,"-",IFERROR(IF(DATEDIF('Base de données'!$A308,V$1,"d")&lt;&gt;0,"",'Base de données'!$B308),""))</f>
        <v/>
      </c>
      <c r="W308" s="34"/>
      <c r="X308" s="30" t="str">
        <f>'Base de données'!$C308&amp;" "&amp;'Base de données'!$D308</f>
        <v>Allain Émilie</v>
      </c>
      <c r="Y308" s="31">
        <f>COUNTIF('Base de données'!$B:$B,'Base de données'!$B308)</f>
        <v>12</v>
      </c>
      <c r="AA308" s="87" cm="1">
        <f t="array" aca="1" ref="AA308" ca="1">INDIRECT("'Base de données'!A" &amp; ROW(Y308))</f>
        <v>45689</v>
      </c>
      <c r="AB308" s="51" t="str" cm="1">
        <f t="array" aca="1" ref="AB308" ca="1">INDIRECT("'Base de données'!B" &amp; ROW(Z308))</f>
        <v>H0PF6</v>
      </c>
    </row>
    <row r="309" spans="1:28" x14ac:dyDescent="0.3">
      <c r="A309" s="41" t="str">
        <f ca="1">IF(IF(AND($B309&lt;&gt;"-",$B309=$E309),"Entrée et sortie","-")="Entrée et sortie",'Base de données'!$B309,"-")</f>
        <v>-</v>
      </c>
      <c r="B309" s="41" t="str">
        <f t="shared" ca="1" si="19"/>
        <v>-</v>
      </c>
      <c r="C309" s="41" t="str">
        <f t="shared" ca="1" si="20"/>
        <v>-</v>
      </c>
      <c r="D309" s="41" t="str">
        <f>IF($F309="sortie en cours d'année",'Base de données'!$B309,"-")</f>
        <v>-</v>
      </c>
      <c r="E309" s="41" t="str">
        <f>IF($H309="entrée en cours d'année",'Base de données'!$B309,"-")</f>
        <v>-</v>
      </c>
      <c r="F309" s="37" t="str">
        <f t="shared" si="17"/>
        <v/>
      </c>
      <c r="G309" s="37" t="str">
        <f>IF($J309="mouvement",_xlfn.XLOOKUP('Base de données'!$B309,$V:$V,$V:$V,0),"")</f>
        <v/>
      </c>
      <c r="H309" s="37" t="str">
        <f t="shared" si="18"/>
        <v/>
      </c>
      <c r="I309" s="37" t="str">
        <f>IF($J309="mouvement",_xlfn.XLOOKUP('Base de données'!$B309,$K:$K,$K:$K,0),"")</f>
        <v/>
      </c>
      <c r="J309" s="38" t="str">
        <f>IF(AND(Y309&lt;&gt;MAX(Y:Y),COUNTIF(K309:V309,'Base de données'!$B309)&gt;0),"mouvement","")</f>
        <v/>
      </c>
      <c r="K309" s="39" t="str">
        <f>IF(K$1&gt;$AE$1,"-",IFERROR(IF(DATEDIF('Base de données'!$A309,K$1,"d")&lt;&gt;0,"",'Base de données'!$B309),""))</f>
        <v/>
      </c>
      <c r="L309" s="39" t="str">
        <f>IF(L$1&gt;$AE$1,"-",IFERROR(IF(DATEDIF('Base de données'!$A309,L$1,"d")&lt;&gt;0,"",'Base de données'!$B309),""))</f>
        <v>PRNMM</v>
      </c>
      <c r="M309" s="39" t="str">
        <f>IF(M$1&gt;$AE$1,"-",IFERROR(IF(DATEDIF('Base de données'!$A309,M$1,"d")&lt;&gt;0,"",'Base de données'!$B309),""))</f>
        <v/>
      </c>
      <c r="N309" s="39" t="str">
        <f>IF(N$1&gt;$AE$1,"-",IFERROR(IF(DATEDIF('Base de données'!$A309,N$1,"d")&lt;&gt;0,"",'Base de données'!$B309),""))</f>
        <v/>
      </c>
      <c r="O309" s="39" t="str">
        <f>IF(O$1&gt;$AE$1,"-",IFERROR(IF(DATEDIF('Base de données'!$A309,O$1,"d")&lt;&gt;0,"",'Base de données'!$B309),""))</f>
        <v/>
      </c>
      <c r="P309" s="39" t="str">
        <f>IF(P$1&gt;$AE$1,"-",IFERROR(IF(DATEDIF('Base de données'!$A309,P$1,"d")&lt;&gt;0,"",'Base de données'!$B309),""))</f>
        <v/>
      </c>
      <c r="Q309" s="39" t="str">
        <f>IF(Q$1&gt;$AE$1,"-",IFERROR(IF(DATEDIF('Base de données'!$A309,Q$1,"d")&lt;&gt;0,"",'Base de données'!$B309),""))</f>
        <v/>
      </c>
      <c r="R309" s="39" t="str">
        <f>IF(R$1&gt;$AE$1,"-",IFERROR(IF(DATEDIF('Base de données'!$A309,R$1,"d")&lt;&gt;0,"",'Base de données'!$B309),""))</f>
        <v/>
      </c>
      <c r="S309" s="39" t="str">
        <f>IF(S$1&gt;$AE$1,"-",IFERROR(IF(DATEDIF('Base de données'!$A309,S$1,"d")&lt;&gt;0,"",'Base de données'!$B309),""))</f>
        <v/>
      </c>
      <c r="T309" s="39" t="str">
        <f>IF(T$1&gt;$AE$1,"-",IFERROR(IF(DATEDIF('Base de données'!$A309,T$1,"d")&lt;&gt;0,"",'Base de données'!$B309),""))</f>
        <v/>
      </c>
      <c r="U309" s="39" t="str">
        <f>IF(U$1&gt;$AE$1,"-",IFERROR(IF(DATEDIF('Base de données'!$A309,U$1,"d")&lt;&gt;0,"",'Base de données'!$B309),""))</f>
        <v/>
      </c>
      <c r="V309" s="39" t="str">
        <f>IF(V$1&gt;$AE$1,"-",IFERROR(IF(DATEDIF('Base de données'!$A309,V$1,"d")&lt;&gt;0,"",'Base de données'!$B309),""))</f>
        <v/>
      </c>
      <c r="W309" s="34"/>
      <c r="X309" s="30" t="str">
        <f>'Base de données'!$C309&amp;" "&amp;'Base de données'!$D309</f>
        <v>Renard Olivier</v>
      </c>
      <c r="Y309" s="31">
        <f>COUNTIF('Base de données'!$B:$B,'Base de données'!$B309)</f>
        <v>12</v>
      </c>
      <c r="AA309" s="87" cm="1">
        <f t="array" aca="1" ref="AA309" ca="1">INDIRECT("'Base de données'!A" &amp; ROW(Y309))</f>
        <v>45689</v>
      </c>
      <c r="AB309" s="51" t="str" cm="1">
        <f t="array" aca="1" ref="AB309" ca="1">INDIRECT("'Base de données'!B" &amp; ROW(Z309))</f>
        <v>PRNMM</v>
      </c>
    </row>
    <row r="310" spans="1:28" x14ac:dyDescent="0.3">
      <c r="A310" s="41" t="str">
        <f ca="1">IF(IF(AND($B310&lt;&gt;"-",$B310=$E310),"Entrée et sortie","-")="Entrée et sortie",'Base de données'!$B310,"-")</f>
        <v>-</v>
      </c>
      <c r="B310" s="41" t="str">
        <f t="shared" ca="1" si="19"/>
        <v>NYNY1</v>
      </c>
      <c r="C310" s="41" t="str">
        <f t="shared" ca="1" si="20"/>
        <v>NYNY1</v>
      </c>
      <c r="D310" s="41" t="str">
        <f>IF($F310="sortie en cours d'année",'Base de données'!$B310,"-")</f>
        <v>NYNY1</v>
      </c>
      <c r="E310" s="41" t="str">
        <f>IF($H310="entrée en cours d'année",'Base de données'!$B310,"-")</f>
        <v>-</v>
      </c>
      <c r="F310" s="37" t="str">
        <f t="shared" si="17"/>
        <v>sortie en cours d'année</v>
      </c>
      <c r="G310" s="37">
        <f>IF($J310="mouvement",_xlfn.XLOOKUP('Base de données'!$B310,$V:$V,$V:$V,0),"")</f>
        <v>0</v>
      </c>
      <c r="H310" s="37" t="str">
        <f t="shared" si="18"/>
        <v/>
      </c>
      <c r="I310" s="37" t="str">
        <f>IF($J310="mouvement",_xlfn.XLOOKUP('Base de données'!$B310,$K:$K,$K:$K,0),"")</f>
        <v>NYNY1</v>
      </c>
      <c r="J310" s="38" t="str">
        <f>IF(AND(Y310&lt;&gt;MAX(Y:Y),COUNTIF(K310:V310,'Base de données'!$B310)&gt;0),"mouvement","")</f>
        <v>mouvement</v>
      </c>
      <c r="K310" s="39" t="str">
        <f>IF(K$1&gt;$AE$1,"-",IFERROR(IF(DATEDIF('Base de données'!$A310,K$1,"d")&lt;&gt;0,"",'Base de données'!$B310),""))</f>
        <v/>
      </c>
      <c r="L310" s="39" t="str">
        <f>IF(L$1&gt;$AE$1,"-",IFERROR(IF(DATEDIF('Base de données'!$A310,L$1,"d")&lt;&gt;0,"",'Base de données'!$B310),""))</f>
        <v>NYNY1</v>
      </c>
      <c r="M310" s="39" t="str">
        <f>IF(M$1&gt;$AE$1,"-",IFERROR(IF(DATEDIF('Base de données'!$A310,M$1,"d")&lt;&gt;0,"",'Base de données'!$B310),""))</f>
        <v/>
      </c>
      <c r="N310" s="39" t="str">
        <f>IF(N$1&gt;$AE$1,"-",IFERROR(IF(DATEDIF('Base de données'!$A310,N$1,"d")&lt;&gt;0,"",'Base de données'!$B310),""))</f>
        <v/>
      </c>
      <c r="O310" s="39" t="str">
        <f>IF(O$1&gt;$AE$1,"-",IFERROR(IF(DATEDIF('Base de données'!$A310,O$1,"d")&lt;&gt;0,"",'Base de données'!$B310),""))</f>
        <v/>
      </c>
      <c r="P310" s="39" t="str">
        <f>IF(P$1&gt;$AE$1,"-",IFERROR(IF(DATEDIF('Base de données'!$A310,P$1,"d")&lt;&gt;0,"",'Base de données'!$B310),""))</f>
        <v/>
      </c>
      <c r="Q310" s="39" t="str">
        <f>IF(Q$1&gt;$AE$1,"-",IFERROR(IF(DATEDIF('Base de données'!$A310,Q$1,"d")&lt;&gt;0,"",'Base de données'!$B310),""))</f>
        <v/>
      </c>
      <c r="R310" s="39" t="str">
        <f>IF(R$1&gt;$AE$1,"-",IFERROR(IF(DATEDIF('Base de données'!$A310,R$1,"d")&lt;&gt;0,"",'Base de données'!$B310),""))</f>
        <v/>
      </c>
      <c r="S310" s="39" t="str">
        <f>IF(S$1&gt;$AE$1,"-",IFERROR(IF(DATEDIF('Base de données'!$A310,S$1,"d")&lt;&gt;0,"",'Base de données'!$B310),""))</f>
        <v/>
      </c>
      <c r="T310" s="39" t="str">
        <f>IF(T$1&gt;$AE$1,"-",IFERROR(IF(DATEDIF('Base de données'!$A310,T$1,"d")&lt;&gt;0,"",'Base de données'!$B310),""))</f>
        <v/>
      </c>
      <c r="U310" s="39" t="str">
        <f>IF(U$1&gt;$AE$1,"-",IFERROR(IF(DATEDIF('Base de données'!$A310,U$1,"d")&lt;&gt;0,"",'Base de données'!$B310),""))</f>
        <v/>
      </c>
      <c r="V310" s="39" t="str">
        <f>IF(V$1&gt;$AE$1,"-",IFERROR(IF(DATEDIF('Base de données'!$A310,V$1,"d")&lt;&gt;0,"",'Base de données'!$B310),""))</f>
        <v/>
      </c>
      <c r="W310" s="34"/>
      <c r="X310" s="30" t="str">
        <f>'Base de données'!$C310&amp;" "&amp;'Base de données'!$D310</f>
        <v>Alexandre Hortense</v>
      </c>
      <c r="Y310" s="31">
        <f>COUNTIF('Base de données'!$B:$B,'Base de données'!$B310)</f>
        <v>10</v>
      </c>
      <c r="AA310" s="87" cm="1">
        <f t="array" aca="1" ref="AA310" ca="1">INDIRECT("'Base de données'!A" &amp; ROW(Y310))</f>
        <v>45689</v>
      </c>
      <c r="AB310" s="51" t="str" cm="1">
        <f t="array" aca="1" ref="AB310" ca="1">INDIRECT("'Base de données'!B" &amp; ROW(Z310))</f>
        <v>NYNY1</v>
      </c>
    </row>
    <row r="311" spans="1:28" x14ac:dyDescent="0.3">
      <c r="A311" s="41" t="str">
        <f ca="1">IF(IF(AND($B311&lt;&gt;"-",$B311=$E311),"Entrée et sortie","-")="Entrée et sortie",'Base de données'!$B311,"-")</f>
        <v>-</v>
      </c>
      <c r="B311" s="41" t="str">
        <f t="shared" ca="1" si="19"/>
        <v>2UDL1</v>
      </c>
      <c r="C311" s="41" t="str">
        <f t="shared" ca="1" si="20"/>
        <v>2UDL1</v>
      </c>
      <c r="D311" s="41" t="str">
        <f>IF($F311="sortie en cours d'année",'Base de données'!$B311,"-")</f>
        <v>2UDL1</v>
      </c>
      <c r="E311" s="41" t="str">
        <f>IF($H311="entrée en cours d'année",'Base de données'!$B311,"-")</f>
        <v>-</v>
      </c>
      <c r="F311" s="37" t="str">
        <f t="shared" si="17"/>
        <v>sortie en cours d'année</v>
      </c>
      <c r="G311" s="37">
        <f>IF($J311="mouvement",_xlfn.XLOOKUP('Base de données'!$B311,$V:$V,$V:$V,0),"")</f>
        <v>0</v>
      </c>
      <c r="H311" s="37" t="str">
        <f t="shared" si="18"/>
        <v/>
      </c>
      <c r="I311" s="37" t="str">
        <f>IF($J311="mouvement",_xlfn.XLOOKUP('Base de données'!$B311,$K:$K,$K:$K,0),"")</f>
        <v>2UDL1</v>
      </c>
      <c r="J311" s="38" t="str">
        <f>IF(AND(Y311&lt;&gt;MAX(Y:Y),COUNTIF(K311:V311,'Base de données'!$B311)&gt;0),"mouvement","")</f>
        <v>mouvement</v>
      </c>
      <c r="K311" s="39" t="str">
        <f>IF(K$1&gt;$AE$1,"-",IFERROR(IF(DATEDIF('Base de données'!$A311,K$1,"d")&lt;&gt;0,"",'Base de données'!$B311),""))</f>
        <v/>
      </c>
      <c r="L311" s="39" t="str">
        <f>IF(L$1&gt;$AE$1,"-",IFERROR(IF(DATEDIF('Base de données'!$A311,L$1,"d")&lt;&gt;0,"",'Base de données'!$B311),""))</f>
        <v>2UDL1</v>
      </c>
      <c r="M311" s="39" t="str">
        <f>IF(M$1&gt;$AE$1,"-",IFERROR(IF(DATEDIF('Base de données'!$A311,M$1,"d")&lt;&gt;0,"",'Base de données'!$B311),""))</f>
        <v/>
      </c>
      <c r="N311" s="39" t="str">
        <f>IF(N$1&gt;$AE$1,"-",IFERROR(IF(DATEDIF('Base de données'!$A311,N$1,"d")&lt;&gt;0,"",'Base de données'!$B311),""))</f>
        <v/>
      </c>
      <c r="O311" s="39" t="str">
        <f>IF(O$1&gt;$AE$1,"-",IFERROR(IF(DATEDIF('Base de données'!$A311,O$1,"d")&lt;&gt;0,"",'Base de données'!$B311),""))</f>
        <v/>
      </c>
      <c r="P311" s="39" t="str">
        <f>IF(P$1&gt;$AE$1,"-",IFERROR(IF(DATEDIF('Base de données'!$A311,P$1,"d")&lt;&gt;0,"",'Base de données'!$B311),""))</f>
        <v/>
      </c>
      <c r="Q311" s="39" t="str">
        <f>IF(Q$1&gt;$AE$1,"-",IFERROR(IF(DATEDIF('Base de données'!$A311,Q$1,"d")&lt;&gt;0,"",'Base de données'!$B311),""))</f>
        <v/>
      </c>
      <c r="R311" s="39" t="str">
        <f>IF(R$1&gt;$AE$1,"-",IFERROR(IF(DATEDIF('Base de données'!$A311,R$1,"d")&lt;&gt;0,"",'Base de données'!$B311),""))</f>
        <v/>
      </c>
      <c r="S311" s="39" t="str">
        <f>IF(S$1&gt;$AE$1,"-",IFERROR(IF(DATEDIF('Base de données'!$A311,S$1,"d")&lt;&gt;0,"",'Base de données'!$B311),""))</f>
        <v/>
      </c>
      <c r="T311" s="39" t="str">
        <f>IF(T$1&gt;$AE$1,"-",IFERROR(IF(DATEDIF('Base de données'!$A311,T$1,"d")&lt;&gt;0,"",'Base de données'!$B311),""))</f>
        <v/>
      </c>
      <c r="U311" s="39" t="str">
        <f>IF(U$1&gt;$AE$1,"-",IFERROR(IF(DATEDIF('Base de données'!$A311,U$1,"d")&lt;&gt;0,"",'Base de données'!$B311),""))</f>
        <v/>
      </c>
      <c r="V311" s="39" t="str">
        <f>IF(V$1&gt;$AE$1,"-",IFERROR(IF(DATEDIF('Base de données'!$A311,V$1,"d")&lt;&gt;0,"",'Base de données'!$B311),""))</f>
        <v/>
      </c>
      <c r="W311" s="34"/>
      <c r="X311" s="30" t="str">
        <f>'Base de données'!$C311&amp;" "&amp;'Base de données'!$D311</f>
        <v>Lebreton Zacharie</v>
      </c>
      <c r="Y311" s="31">
        <f>COUNTIF('Base de données'!$B:$B,'Base de données'!$B311)</f>
        <v>8</v>
      </c>
      <c r="AA311" s="87" cm="1">
        <f t="array" aca="1" ref="AA311" ca="1">INDIRECT("'Base de données'!A" &amp; ROW(Y311))</f>
        <v>45689</v>
      </c>
      <c r="AB311" s="51" t="str" cm="1">
        <f t="array" aca="1" ref="AB311" ca="1">INDIRECT("'Base de données'!B" &amp; ROW(Z311))</f>
        <v>2UDL1</v>
      </c>
    </row>
    <row r="312" spans="1:28" x14ac:dyDescent="0.3">
      <c r="A312" s="41" t="str">
        <f ca="1">IF(IF(AND($B312&lt;&gt;"-",$B312=$E312),"Entrée et sortie","-")="Entrée et sortie",'Base de données'!$B312,"-")</f>
        <v>-</v>
      </c>
      <c r="B312" s="41" t="str">
        <f t="shared" ca="1" si="19"/>
        <v>-</v>
      </c>
      <c r="C312" s="41" t="str">
        <f t="shared" ca="1" si="20"/>
        <v>-</v>
      </c>
      <c r="D312" s="41" t="str">
        <f>IF($F312="sortie en cours d'année",'Base de données'!$B312,"-")</f>
        <v>-</v>
      </c>
      <c r="E312" s="41" t="str">
        <f>IF($H312="entrée en cours d'année",'Base de données'!$B312,"-")</f>
        <v>-</v>
      </c>
      <c r="F312" s="37" t="str">
        <f t="shared" si="17"/>
        <v/>
      </c>
      <c r="G312" s="37" t="str">
        <f>IF($J312="mouvement",_xlfn.XLOOKUP('Base de données'!$B312,$V:$V,$V:$V,0),"")</f>
        <v/>
      </c>
      <c r="H312" s="37" t="str">
        <f t="shared" si="18"/>
        <v/>
      </c>
      <c r="I312" s="37" t="str">
        <f>IF($J312="mouvement",_xlfn.XLOOKUP('Base de données'!$B312,$K:$K,$K:$K,0),"")</f>
        <v/>
      </c>
      <c r="J312" s="38" t="str">
        <f>IF(AND(Y312&lt;&gt;MAX(Y:Y),COUNTIF(K312:V312,'Base de données'!$B312)&gt;0),"mouvement","")</f>
        <v/>
      </c>
      <c r="K312" s="39" t="str">
        <f>IF(K$1&gt;$AE$1,"-",IFERROR(IF(DATEDIF('Base de données'!$A312,K$1,"d")&lt;&gt;0,"",'Base de données'!$B312),""))</f>
        <v/>
      </c>
      <c r="L312" s="39" t="str">
        <f>IF(L$1&gt;$AE$1,"-",IFERROR(IF(DATEDIF('Base de données'!$A312,L$1,"d")&lt;&gt;0,"",'Base de données'!$B312),""))</f>
        <v>GLXU4</v>
      </c>
      <c r="M312" s="39" t="str">
        <f>IF(M$1&gt;$AE$1,"-",IFERROR(IF(DATEDIF('Base de données'!$A312,M$1,"d")&lt;&gt;0,"",'Base de données'!$B312),""))</f>
        <v/>
      </c>
      <c r="N312" s="39" t="str">
        <f>IF(N$1&gt;$AE$1,"-",IFERROR(IF(DATEDIF('Base de données'!$A312,N$1,"d")&lt;&gt;0,"",'Base de données'!$B312),""))</f>
        <v/>
      </c>
      <c r="O312" s="39" t="str">
        <f>IF(O$1&gt;$AE$1,"-",IFERROR(IF(DATEDIF('Base de données'!$A312,O$1,"d")&lt;&gt;0,"",'Base de données'!$B312),""))</f>
        <v/>
      </c>
      <c r="P312" s="39" t="str">
        <f>IF(P$1&gt;$AE$1,"-",IFERROR(IF(DATEDIF('Base de données'!$A312,P$1,"d")&lt;&gt;0,"",'Base de données'!$B312),""))</f>
        <v/>
      </c>
      <c r="Q312" s="39" t="str">
        <f>IF(Q$1&gt;$AE$1,"-",IFERROR(IF(DATEDIF('Base de données'!$A312,Q$1,"d")&lt;&gt;0,"",'Base de données'!$B312),""))</f>
        <v/>
      </c>
      <c r="R312" s="39" t="str">
        <f>IF(R$1&gt;$AE$1,"-",IFERROR(IF(DATEDIF('Base de données'!$A312,R$1,"d")&lt;&gt;0,"",'Base de données'!$B312),""))</f>
        <v/>
      </c>
      <c r="S312" s="39" t="str">
        <f>IF(S$1&gt;$AE$1,"-",IFERROR(IF(DATEDIF('Base de données'!$A312,S$1,"d")&lt;&gt;0,"",'Base de données'!$B312),""))</f>
        <v/>
      </c>
      <c r="T312" s="39" t="str">
        <f>IF(T$1&gt;$AE$1,"-",IFERROR(IF(DATEDIF('Base de données'!$A312,T$1,"d")&lt;&gt;0,"",'Base de données'!$B312),""))</f>
        <v/>
      </c>
      <c r="U312" s="39" t="str">
        <f>IF(U$1&gt;$AE$1,"-",IFERROR(IF(DATEDIF('Base de données'!$A312,U$1,"d")&lt;&gt;0,"",'Base de données'!$B312),""))</f>
        <v/>
      </c>
      <c r="V312" s="39" t="str">
        <f>IF(V$1&gt;$AE$1,"-",IFERROR(IF(DATEDIF('Base de données'!$A312,V$1,"d")&lt;&gt;0,"",'Base de données'!$B312),""))</f>
        <v/>
      </c>
      <c r="W312" s="34"/>
      <c r="X312" s="30" t="str">
        <f>'Base de données'!$C312&amp;" "&amp;'Base de données'!$D312</f>
        <v>Baron Camille</v>
      </c>
      <c r="Y312" s="31">
        <f>COUNTIF('Base de données'!$B:$B,'Base de données'!$B312)</f>
        <v>12</v>
      </c>
      <c r="AA312" s="87" cm="1">
        <f t="array" aca="1" ref="AA312" ca="1">INDIRECT("'Base de données'!A" &amp; ROW(Y312))</f>
        <v>45689</v>
      </c>
      <c r="AB312" s="51" t="str" cm="1">
        <f t="array" aca="1" ref="AB312" ca="1">INDIRECT("'Base de données'!B" &amp; ROW(Z312))</f>
        <v>GLXU4</v>
      </c>
    </row>
    <row r="313" spans="1:28" x14ac:dyDescent="0.3">
      <c r="A313" s="41" t="str">
        <f ca="1">IF(IF(AND($B313&lt;&gt;"-",$B313=$E313),"Entrée et sortie","-")="Entrée et sortie",'Base de données'!$B313,"-")</f>
        <v>-</v>
      </c>
      <c r="B313" s="41" t="str">
        <f t="shared" ca="1" si="19"/>
        <v>-</v>
      </c>
      <c r="C313" s="41" t="str">
        <f t="shared" ca="1" si="20"/>
        <v>-</v>
      </c>
      <c r="D313" s="41" t="str">
        <f>IF($F313="sortie en cours d'année",'Base de données'!$B313,"-")</f>
        <v>-</v>
      </c>
      <c r="E313" s="41" t="str">
        <f>IF($H313="entrée en cours d'année",'Base de données'!$B313,"-")</f>
        <v>-</v>
      </c>
      <c r="F313" s="37" t="str">
        <f t="shared" si="17"/>
        <v/>
      </c>
      <c r="G313" s="37" t="str">
        <f>IF($J313="mouvement",_xlfn.XLOOKUP('Base de données'!$B313,$V:$V,$V:$V,0),"")</f>
        <v/>
      </c>
      <c r="H313" s="37" t="str">
        <f t="shared" si="18"/>
        <v/>
      </c>
      <c r="I313" s="37" t="str">
        <f>IF($J313="mouvement",_xlfn.XLOOKUP('Base de données'!$B313,$K:$K,$K:$K,0),"")</f>
        <v/>
      </c>
      <c r="J313" s="38" t="str">
        <f>IF(AND(Y313&lt;&gt;MAX(Y:Y),COUNTIF(K313:V313,'Base de données'!$B313)&gt;0),"mouvement","")</f>
        <v/>
      </c>
      <c r="K313" s="39" t="str">
        <f>IF(K$1&gt;$AE$1,"-",IFERROR(IF(DATEDIF('Base de données'!$A313,K$1,"d")&lt;&gt;0,"",'Base de données'!$B313),""))</f>
        <v/>
      </c>
      <c r="L313" s="39" t="str">
        <f>IF(L$1&gt;$AE$1,"-",IFERROR(IF(DATEDIF('Base de données'!$A313,L$1,"d")&lt;&gt;0,"",'Base de données'!$B313),""))</f>
        <v>OUDA7</v>
      </c>
      <c r="M313" s="39" t="str">
        <f>IF(M$1&gt;$AE$1,"-",IFERROR(IF(DATEDIF('Base de données'!$A313,M$1,"d")&lt;&gt;0,"",'Base de données'!$B313),""))</f>
        <v/>
      </c>
      <c r="N313" s="39" t="str">
        <f>IF(N$1&gt;$AE$1,"-",IFERROR(IF(DATEDIF('Base de données'!$A313,N$1,"d")&lt;&gt;0,"",'Base de données'!$B313),""))</f>
        <v/>
      </c>
      <c r="O313" s="39" t="str">
        <f>IF(O$1&gt;$AE$1,"-",IFERROR(IF(DATEDIF('Base de données'!$A313,O$1,"d")&lt;&gt;0,"",'Base de données'!$B313),""))</f>
        <v/>
      </c>
      <c r="P313" s="39" t="str">
        <f>IF(P$1&gt;$AE$1,"-",IFERROR(IF(DATEDIF('Base de données'!$A313,P$1,"d")&lt;&gt;0,"",'Base de données'!$B313),""))</f>
        <v/>
      </c>
      <c r="Q313" s="39" t="str">
        <f>IF(Q$1&gt;$AE$1,"-",IFERROR(IF(DATEDIF('Base de données'!$A313,Q$1,"d")&lt;&gt;0,"",'Base de données'!$B313),""))</f>
        <v/>
      </c>
      <c r="R313" s="39" t="str">
        <f>IF(R$1&gt;$AE$1,"-",IFERROR(IF(DATEDIF('Base de données'!$A313,R$1,"d")&lt;&gt;0,"",'Base de données'!$B313),""))</f>
        <v/>
      </c>
      <c r="S313" s="39" t="str">
        <f>IF(S$1&gt;$AE$1,"-",IFERROR(IF(DATEDIF('Base de données'!$A313,S$1,"d")&lt;&gt;0,"",'Base de données'!$B313),""))</f>
        <v/>
      </c>
      <c r="T313" s="39" t="str">
        <f>IF(T$1&gt;$AE$1,"-",IFERROR(IF(DATEDIF('Base de données'!$A313,T$1,"d")&lt;&gt;0,"",'Base de données'!$B313),""))</f>
        <v/>
      </c>
      <c r="U313" s="39" t="str">
        <f>IF(U$1&gt;$AE$1,"-",IFERROR(IF(DATEDIF('Base de données'!$A313,U$1,"d")&lt;&gt;0,"",'Base de données'!$B313),""))</f>
        <v/>
      </c>
      <c r="V313" s="39" t="str">
        <f>IF(V$1&gt;$AE$1,"-",IFERROR(IF(DATEDIF('Base de données'!$A313,V$1,"d")&lt;&gt;0,"",'Base de données'!$B313),""))</f>
        <v/>
      </c>
      <c r="W313" s="34"/>
      <c r="X313" s="30" t="str">
        <f>'Base de données'!$C313&amp;" "&amp;'Base de données'!$D313</f>
        <v>Lagarde Michel</v>
      </c>
      <c r="Y313" s="31">
        <f>COUNTIF('Base de données'!$B:$B,'Base de données'!$B313)</f>
        <v>12</v>
      </c>
      <c r="AA313" s="87" cm="1">
        <f t="array" aca="1" ref="AA313" ca="1">INDIRECT("'Base de données'!A" &amp; ROW(Y313))</f>
        <v>45689</v>
      </c>
      <c r="AB313" s="51" t="str" cm="1">
        <f t="array" aca="1" ref="AB313" ca="1">INDIRECT("'Base de données'!B" &amp; ROW(Z313))</f>
        <v>OUDA7</v>
      </c>
    </row>
    <row r="314" spans="1:28" x14ac:dyDescent="0.3">
      <c r="A314" s="41" t="str">
        <f ca="1">IF(IF(AND($B314&lt;&gt;"-",$B314=$E314),"Entrée et sortie","-")="Entrée et sortie",'Base de données'!$B314,"-")</f>
        <v>-</v>
      </c>
      <c r="B314" s="41" t="str">
        <f t="shared" ca="1" si="19"/>
        <v>-</v>
      </c>
      <c r="C314" s="41" t="str">
        <f t="shared" ca="1" si="20"/>
        <v>-</v>
      </c>
      <c r="D314" s="41" t="str">
        <f>IF($F314="sortie en cours d'année",'Base de données'!$B314,"-")</f>
        <v>-</v>
      </c>
      <c r="E314" s="41" t="str">
        <f>IF($H314="entrée en cours d'année",'Base de données'!$B314,"-")</f>
        <v>-</v>
      </c>
      <c r="F314" s="37" t="str">
        <f t="shared" si="17"/>
        <v/>
      </c>
      <c r="G314" s="37" t="str">
        <f>IF($J314="mouvement",_xlfn.XLOOKUP('Base de données'!$B314,$V:$V,$V:$V,0),"")</f>
        <v/>
      </c>
      <c r="H314" s="37" t="str">
        <f t="shared" si="18"/>
        <v/>
      </c>
      <c r="I314" s="37" t="str">
        <f>IF($J314="mouvement",_xlfn.XLOOKUP('Base de données'!$B314,$K:$K,$K:$K,0),"")</f>
        <v/>
      </c>
      <c r="J314" s="38" t="str">
        <f>IF(AND(Y314&lt;&gt;MAX(Y:Y),COUNTIF(K314:V314,'Base de données'!$B314)&gt;0),"mouvement","")</f>
        <v/>
      </c>
      <c r="K314" s="39" t="str">
        <f>IF(K$1&gt;$AE$1,"-",IFERROR(IF(DATEDIF('Base de données'!$A314,K$1,"d")&lt;&gt;0,"",'Base de données'!$B314),""))</f>
        <v/>
      </c>
      <c r="L314" s="39" t="str">
        <f>IF(L$1&gt;$AE$1,"-",IFERROR(IF(DATEDIF('Base de données'!$A314,L$1,"d")&lt;&gt;0,"",'Base de données'!$B314),""))</f>
        <v>ACN0J</v>
      </c>
      <c r="M314" s="39" t="str">
        <f>IF(M$1&gt;$AE$1,"-",IFERROR(IF(DATEDIF('Base de données'!$A314,M$1,"d")&lt;&gt;0,"",'Base de données'!$B314),""))</f>
        <v/>
      </c>
      <c r="N314" s="39" t="str">
        <f>IF(N$1&gt;$AE$1,"-",IFERROR(IF(DATEDIF('Base de données'!$A314,N$1,"d")&lt;&gt;0,"",'Base de données'!$B314),""))</f>
        <v/>
      </c>
      <c r="O314" s="39" t="str">
        <f>IF(O$1&gt;$AE$1,"-",IFERROR(IF(DATEDIF('Base de données'!$A314,O$1,"d")&lt;&gt;0,"",'Base de données'!$B314),""))</f>
        <v/>
      </c>
      <c r="P314" s="39" t="str">
        <f>IF(P$1&gt;$AE$1,"-",IFERROR(IF(DATEDIF('Base de données'!$A314,P$1,"d")&lt;&gt;0,"",'Base de données'!$B314),""))</f>
        <v/>
      </c>
      <c r="Q314" s="39" t="str">
        <f>IF(Q$1&gt;$AE$1,"-",IFERROR(IF(DATEDIF('Base de données'!$A314,Q$1,"d")&lt;&gt;0,"",'Base de données'!$B314),""))</f>
        <v/>
      </c>
      <c r="R314" s="39" t="str">
        <f>IF(R$1&gt;$AE$1,"-",IFERROR(IF(DATEDIF('Base de données'!$A314,R$1,"d")&lt;&gt;0,"",'Base de données'!$B314),""))</f>
        <v/>
      </c>
      <c r="S314" s="39" t="str">
        <f>IF(S$1&gt;$AE$1,"-",IFERROR(IF(DATEDIF('Base de données'!$A314,S$1,"d")&lt;&gt;0,"",'Base de données'!$B314),""))</f>
        <v/>
      </c>
      <c r="T314" s="39" t="str">
        <f>IF(T$1&gt;$AE$1,"-",IFERROR(IF(DATEDIF('Base de données'!$A314,T$1,"d")&lt;&gt;0,"",'Base de données'!$B314),""))</f>
        <v/>
      </c>
      <c r="U314" s="39" t="str">
        <f>IF(U$1&gt;$AE$1,"-",IFERROR(IF(DATEDIF('Base de données'!$A314,U$1,"d")&lt;&gt;0,"",'Base de données'!$B314),""))</f>
        <v/>
      </c>
      <c r="V314" s="39" t="str">
        <f>IF(V$1&gt;$AE$1,"-",IFERROR(IF(DATEDIF('Base de données'!$A314,V$1,"d")&lt;&gt;0,"",'Base de données'!$B314),""))</f>
        <v/>
      </c>
      <c r="W314" s="34"/>
      <c r="X314" s="30" t="str">
        <f>'Base de données'!$C314&amp;" "&amp;'Base de données'!$D314</f>
        <v>Mathieu Élisabeth</v>
      </c>
      <c r="Y314" s="31">
        <f>COUNTIF('Base de données'!$B:$B,'Base de données'!$B314)</f>
        <v>12</v>
      </c>
      <c r="AA314" s="87" cm="1">
        <f t="array" aca="1" ref="AA314" ca="1">INDIRECT("'Base de données'!A" &amp; ROW(Y314))</f>
        <v>45689</v>
      </c>
      <c r="AB314" s="51" t="str" cm="1">
        <f t="array" aca="1" ref="AB314" ca="1">INDIRECT("'Base de données'!B" &amp; ROW(Z314))</f>
        <v>ACN0J</v>
      </c>
    </row>
    <row r="315" spans="1:28" x14ac:dyDescent="0.3">
      <c r="A315" s="41" t="str">
        <f ca="1">IF(IF(AND($B315&lt;&gt;"-",$B315=$E315),"Entrée et sortie","-")="Entrée et sortie",'Base de données'!$B315,"-")</f>
        <v>-</v>
      </c>
      <c r="B315" s="41" t="str">
        <f t="shared" ca="1" si="19"/>
        <v>-</v>
      </c>
      <c r="C315" s="41" t="str">
        <f t="shared" ca="1" si="20"/>
        <v>-</v>
      </c>
      <c r="D315" s="41" t="str">
        <f>IF($F315="sortie en cours d'année",'Base de données'!$B315,"-")</f>
        <v>-</v>
      </c>
      <c r="E315" s="41" t="str">
        <f>IF($H315="entrée en cours d'année",'Base de données'!$B315,"-")</f>
        <v>-</v>
      </c>
      <c r="F315" s="37" t="str">
        <f t="shared" si="17"/>
        <v/>
      </c>
      <c r="G315" s="37" t="str">
        <f>IF($J315="mouvement",_xlfn.XLOOKUP('Base de données'!$B315,$V:$V,$V:$V,0),"")</f>
        <v/>
      </c>
      <c r="H315" s="37" t="str">
        <f t="shared" si="18"/>
        <v/>
      </c>
      <c r="I315" s="37" t="str">
        <f>IF($J315="mouvement",_xlfn.XLOOKUP('Base de données'!$B315,$K:$K,$K:$K,0),"")</f>
        <v/>
      </c>
      <c r="J315" s="38" t="str">
        <f>IF(AND(Y315&lt;&gt;MAX(Y:Y),COUNTIF(K315:V315,'Base de données'!$B315)&gt;0),"mouvement","")</f>
        <v/>
      </c>
      <c r="K315" s="39" t="str">
        <f>IF(K$1&gt;$AE$1,"-",IFERROR(IF(DATEDIF('Base de données'!$A315,K$1,"d")&lt;&gt;0,"",'Base de données'!$B315),""))</f>
        <v/>
      </c>
      <c r="L315" s="39" t="str">
        <f>IF(L$1&gt;$AE$1,"-",IFERROR(IF(DATEDIF('Base de données'!$A315,L$1,"d")&lt;&gt;0,"",'Base de données'!$B315),""))</f>
        <v>JF4II</v>
      </c>
      <c r="M315" s="39" t="str">
        <f>IF(M$1&gt;$AE$1,"-",IFERROR(IF(DATEDIF('Base de données'!$A315,M$1,"d")&lt;&gt;0,"",'Base de données'!$B315),""))</f>
        <v/>
      </c>
      <c r="N315" s="39" t="str">
        <f>IF(N$1&gt;$AE$1,"-",IFERROR(IF(DATEDIF('Base de données'!$A315,N$1,"d")&lt;&gt;0,"",'Base de données'!$B315),""))</f>
        <v/>
      </c>
      <c r="O315" s="39" t="str">
        <f>IF(O$1&gt;$AE$1,"-",IFERROR(IF(DATEDIF('Base de données'!$A315,O$1,"d")&lt;&gt;0,"",'Base de données'!$B315),""))</f>
        <v/>
      </c>
      <c r="P315" s="39" t="str">
        <f>IF(P$1&gt;$AE$1,"-",IFERROR(IF(DATEDIF('Base de données'!$A315,P$1,"d")&lt;&gt;0,"",'Base de données'!$B315),""))</f>
        <v/>
      </c>
      <c r="Q315" s="39" t="str">
        <f>IF(Q$1&gt;$AE$1,"-",IFERROR(IF(DATEDIF('Base de données'!$A315,Q$1,"d")&lt;&gt;0,"",'Base de données'!$B315),""))</f>
        <v/>
      </c>
      <c r="R315" s="39" t="str">
        <f>IF(R$1&gt;$AE$1,"-",IFERROR(IF(DATEDIF('Base de données'!$A315,R$1,"d")&lt;&gt;0,"",'Base de données'!$B315),""))</f>
        <v/>
      </c>
      <c r="S315" s="39" t="str">
        <f>IF(S$1&gt;$AE$1,"-",IFERROR(IF(DATEDIF('Base de données'!$A315,S$1,"d")&lt;&gt;0,"",'Base de données'!$B315),""))</f>
        <v/>
      </c>
      <c r="T315" s="39" t="str">
        <f>IF(T$1&gt;$AE$1,"-",IFERROR(IF(DATEDIF('Base de données'!$A315,T$1,"d")&lt;&gt;0,"",'Base de données'!$B315),""))</f>
        <v/>
      </c>
      <c r="U315" s="39" t="str">
        <f>IF(U$1&gt;$AE$1,"-",IFERROR(IF(DATEDIF('Base de données'!$A315,U$1,"d")&lt;&gt;0,"",'Base de données'!$B315),""))</f>
        <v/>
      </c>
      <c r="V315" s="39" t="str">
        <f>IF(V$1&gt;$AE$1,"-",IFERROR(IF(DATEDIF('Base de données'!$A315,V$1,"d")&lt;&gt;0,"",'Base de données'!$B315),""))</f>
        <v/>
      </c>
      <c r="W315" s="34"/>
      <c r="X315" s="30" t="str">
        <f>'Base de données'!$C315&amp;" "&amp;'Base de données'!$D315</f>
        <v>Normand Éléonore</v>
      </c>
      <c r="Y315" s="31">
        <f>COUNTIF('Base de données'!$B:$B,'Base de données'!$B315)</f>
        <v>12</v>
      </c>
      <c r="AA315" s="87" cm="1">
        <f t="array" aca="1" ref="AA315" ca="1">INDIRECT("'Base de données'!A" &amp; ROW(Y315))</f>
        <v>45689</v>
      </c>
      <c r="AB315" s="51" t="str" cm="1">
        <f t="array" aca="1" ref="AB315" ca="1">INDIRECT("'Base de données'!B" &amp; ROW(Z315))</f>
        <v>JF4II</v>
      </c>
    </row>
    <row r="316" spans="1:28" x14ac:dyDescent="0.3">
      <c r="A316" s="41" t="str">
        <f ca="1">IF(IF(AND($B316&lt;&gt;"-",$B316=$E316),"Entrée et sortie","-")="Entrée et sortie",'Base de données'!$B316,"-")</f>
        <v>-</v>
      </c>
      <c r="B316" s="41" t="str">
        <f t="shared" ca="1" si="19"/>
        <v>-</v>
      </c>
      <c r="C316" s="41" t="str">
        <f t="shared" ca="1" si="20"/>
        <v>-</v>
      </c>
      <c r="D316" s="41" t="str">
        <f>IF($F316="sortie en cours d'année",'Base de données'!$B316,"-")</f>
        <v>-</v>
      </c>
      <c r="E316" s="41" t="str">
        <f>IF($H316="entrée en cours d'année",'Base de données'!$B316,"-")</f>
        <v>-</v>
      </c>
      <c r="F316" s="37" t="str">
        <f t="shared" si="17"/>
        <v/>
      </c>
      <c r="G316" s="37" t="str">
        <f>IF($J316="mouvement",_xlfn.XLOOKUP('Base de données'!$B316,$V:$V,$V:$V,0),"")</f>
        <v/>
      </c>
      <c r="H316" s="37" t="str">
        <f t="shared" si="18"/>
        <v/>
      </c>
      <c r="I316" s="37" t="str">
        <f>IF($J316="mouvement",_xlfn.XLOOKUP('Base de données'!$B316,$K:$K,$K:$K,0),"")</f>
        <v/>
      </c>
      <c r="J316" s="38" t="str">
        <f>IF(AND(Y316&lt;&gt;MAX(Y:Y),COUNTIF(K316:V316,'Base de données'!$B316)&gt;0),"mouvement","")</f>
        <v/>
      </c>
      <c r="K316" s="39" t="str">
        <f>IF(K$1&gt;$AE$1,"-",IFERROR(IF(DATEDIF('Base de données'!$A316,K$1,"d")&lt;&gt;0,"",'Base de données'!$B316),""))</f>
        <v/>
      </c>
      <c r="L316" s="39" t="str">
        <f>IF(L$1&gt;$AE$1,"-",IFERROR(IF(DATEDIF('Base de données'!$A316,L$1,"d")&lt;&gt;0,"",'Base de données'!$B316),""))</f>
        <v>O4PZL</v>
      </c>
      <c r="M316" s="39" t="str">
        <f>IF(M$1&gt;$AE$1,"-",IFERROR(IF(DATEDIF('Base de données'!$A316,M$1,"d")&lt;&gt;0,"",'Base de données'!$B316),""))</f>
        <v/>
      </c>
      <c r="N316" s="39" t="str">
        <f>IF(N$1&gt;$AE$1,"-",IFERROR(IF(DATEDIF('Base de données'!$A316,N$1,"d")&lt;&gt;0,"",'Base de données'!$B316),""))</f>
        <v/>
      </c>
      <c r="O316" s="39" t="str">
        <f>IF(O$1&gt;$AE$1,"-",IFERROR(IF(DATEDIF('Base de données'!$A316,O$1,"d")&lt;&gt;0,"",'Base de données'!$B316),""))</f>
        <v/>
      </c>
      <c r="P316" s="39" t="str">
        <f>IF(P$1&gt;$AE$1,"-",IFERROR(IF(DATEDIF('Base de données'!$A316,P$1,"d")&lt;&gt;0,"",'Base de données'!$B316),""))</f>
        <v/>
      </c>
      <c r="Q316" s="39" t="str">
        <f>IF(Q$1&gt;$AE$1,"-",IFERROR(IF(DATEDIF('Base de données'!$A316,Q$1,"d")&lt;&gt;0,"",'Base de données'!$B316),""))</f>
        <v/>
      </c>
      <c r="R316" s="39" t="str">
        <f>IF(R$1&gt;$AE$1,"-",IFERROR(IF(DATEDIF('Base de données'!$A316,R$1,"d")&lt;&gt;0,"",'Base de données'!$B316),""))</f>
        <v/>
      </c>
      <c r="S316" s="39" t="str">
        <f>IF(S$1&gt;$AE$1,"-",IFERROR(IF(DATEDIF('Base de données'!$A316,S$1,"d")&lt;&gt;0,"",'Base de données'!$B316),""))</f>
        <v/>
      </c>
      <c r="T316" s="39" t="str">
        <f>IF(T$1&gt;$AE$1,"-",IFERROR(IF(DATEDIF('Base de données'!$A316,T$1,"d")&lt;&gt;0,"",'Base de données'!$B316),""))</f>
        <v/>
      </c>
      <c r="U316" s="39" t="str">
        <f>IF(U$1&gt;$AE$1,"-",IFERROR(IF(DATEDIF('Base de données'!$A316,U$1,"d")&lt;&gt;0,"",'Base de données'!$B316),""))</f>
        <v/>
      </c>
      <c r="V316" s="39" t="str">
        <f>IF(V$1&gt;$AE$1,"-",IFERROR(IF(DATEDIF('Base de données'!$A316,V$1,"d")&lt;&gt;0,"",'Base de données'!$B316),""))</f>
        <v/>
      </c>
      <c r="W316" s="34"/>
      <c r="X316" s="30" t="str">
        <f>'Base de données'!$C316&amp;" "&amp;'Base de données'!$D316</f>
        <v>Hardy Noël</v>
      </c>
      <c r="Y316" s="31">
        <f>COUNTIF('Base de données'!$B:$B,'Base de données'!$B316)</f>
        <v>12</v>
      </c>
      <c r="AA316" s="87" cm="1">
        <f t="array" aca="1" ref="AA316" ca="1">INDIRECT("'Base de données'!A" &amp; ROW(Y316))</f>
        <v>45689</v>
      </c>
      <c r="AB316" s="51" t="str" cm="1">
        <f t="array" aca="1" ref="AB316" ca="1">INDIRECT("'Base de données'!B" &amp; ROW(Z316))</f>
        <v>O4PZL</v>
      </c>
    </row>
    <row r="317" spans="1:28" x14ac:dyDescent="0.3">
      <c r="A317" s="41" t="str">
        <f ca="1">IF(IF(AND($B317&lt;&gt;"-",$B317=$E317),"Entrée et sortie","-")="Entrée et sortie",'Base de données'!$B317,"-")</f>
        <v>-</v>
      </c>
      <c r="B317" s="41" t="str">
        <f t="shared" ca="1" si="19"/>
        <v>-</v>
      </c>
      <c r="C317" s="41" t="str">
        <f t="shared" ca="1" si="20"/>
        <v>-</v>
      </c>
      <c r="D317" s="41" t="str">
        <f>IF($F317="sortie en cours d'année",'Base de données'!$B317,"-")</f>
        <v>-</v>
      </c>
      <c r="E317" s="41" t="str">
        <f>IF($H317="entrée en cours d'année",'Base de données'!$B317,"-")</f>
        <v>-</v>
      </c>
      <c r="F317" s="37" t="str">
        <f t="shared" si="17"/>
        <v/>
      </c>
      <c r="G317" s="37" t="str">
        <f>IF($J317="mouvement",_xlfn.XLOOKUP('Base de données'!$B317,$V:$V,$V:$V,0),"")</f>
        <v/>
      </c>
      <c r="H317" s="37" t="str">
        <f t="shared" si="18"/>
        <v/>
      </c>
      <c r="I317" s="37" t="str">
        <f>IF($J317="mouvement",_xlfn.XLOOKUP('Base de données'!$B317,$K:$K,$K:$K,0),"")</f>
        <v/>
      </c>
      <c r="J317" s="38" t="str">
        <f>IF(AND(Y317&lt;&gt;MAX(Y:Y),COUNTIF(K317:V317,'Base de données'!$B317)&gt;0),"mouvement","")</f>
        <v/>
      </c>
      <c r="K317" s="39" t="str">
        <f>IF(K$1&gt;$AE$1,"-",IFERROR(IF(DATEDIF('Base de données'!$A317,K$1,"d")&lt;&gt;0,"",'Base de données'!$B317),""))</f>
        <v/>
      </c>
      <c r="L317" s="39" t="str">
        <f>IF(L$1&gt;$AE$1,"-",IFERROR(IF(DATEDIF('Base de données'!$A317,L$1,"d")&lt;&gt;0,"",'Base de données'!$B317),""))</f>
        <v>7UCEM</v>
      </c>
      <c r="M317" s="39" t="str">
        <f>IF(M$1&gt;$AE$1,"-",IFERROR(IF(DATEDIF('Base de données'!$A317,M$1,"d")&lt;&gt;0,"",'Base de données'!$B317),""))</f>
        <v/>
      </c>
      <c r="N317" s="39" t="str">
        <f>IF(N$1&gt;$AE$1,"-",IFERROR(IF(DATEDIF('Base de données'!$A317,N$1,"d")&lt;&gt;0,"",'Base de données'!$B317),""))</f>
        <v/>
      </c>
      <c r="O317" s="39" t="str">
        <f>IF(O$1&gt;$AE$1,"-",IFERROR(IF(DATEDIF('Base de données'!$A317,O$1,"d")&lt;&gt;0,"",'Base de données'!$B317),""))</f>
        <v/>
      </c>
      <c r="P317" s="39" t="str">
        <f>IF(P$1&gt;$AE$1,"-",IFERROR(IF(DATEDIF('Base de données'!$A317,P$1,"d")&lt;&gt;0,"",'Base de données'!$B317),""))</f>
        <v/>
      </c>
      <c r="Q317" s="39" t="str">
        <f>IF(Q$1&gt;$AE$1,"-",IFERROR(IF(DATEDIF('Base de données'!$A317,Q$1,"d")&lt;&gt;0,"",'Base de données'!$B317),""))</f>
        <v/>
      </c>
      <c r="R317" s="39" t="str">
        <f>IF(R$1&gt;$AE$1,"-",IFERROR(IF(DATEDIF('Base de données'!$A317,R$1,"d")&lt;&gt;0,"",'Base de données'!$B317),""))</f>
        <v/>
      </c>
      <c r="S317" s="39" t="str">
        <f>IF(S$1&gt;$AE$1,"-",IFERROR(IF(DATEDIF('Base de données'!$A317,S$1,"d")&lt;&gt;0,"",'Base de données'!$B317),""))</f>
        <v/>
      </c>
      <c r="T317" s="39" t="str">
        <f>IF(T$1&gt;$AE$1,"-",IFERROR(IF(DATEDIF('Base de données'!$A317,T$1,"d")&lt;&gt;0,"",'Base de données'!$B317),""))</f>
        <v/>
      </c>
      <c r="U317" s="39" t="str">
        <f>IF(U$1&gt;$AE$1,"-",IFERROR(IF(DATEDIF('Base de données'!$A317,U$1,"d")&lt;&gt;0,"",'Base de données'!$B317),""))</f>
        <v/>
      </c>
      <c r="V317" s="39" t="str">
        <f>IF(V$1&gt;$AE$1,"-",IFERROR(IF(DATEDIF('Base de données'!$A317,V$1,"d")&lt;&gt;0,"",'Base de données'!$B317),""))</f>
        <v/>
      </c>
      <c r="W317" s="34"/>
      <c r="X317" s="30" t="str">
        <f>'Base de données'!$C317&amp;" "&amp;'Base de données'!$D317</f>
        <v>Perret Henri</v>
      </c>
      <c r="Y317" s="31">
        <f>COUNTIF('Base de données'!$B:$B,'Base de données'!$B317)</f>
        <v>12</v>
      </c>
      <c r="AA317" s="87" cm="1">
        <f t="array" aca="1" ref="AA317" ca="1">INDIRECT("'Base de données'!A" &amp; ROW(Y317))</f>
        <v>45689</v>
      </c>
      <c r="AB317" s="51" t="str" cm="1">
        <f t="array" aca="1" ref="AB317" ca="1">INDIRECT("'Base de données'!B" &amp; ROW(Z317))</f>
        <v>7UCEM</v>
      </c>
    </row>
    <row r="318" spans="1:28" x14ac:dyDescent="0.3">
      <c r="A318" s="41" t="str">
        <f ca="1">IF(IF(AND($B318&lt;&gt;"-",$B318=$E318),"Entrée et sortie","-")="Entrée et sortie",'Base de données'!$B318,"-")</f>
        <v>-</v>
      </c>
      <c r="B318" s="41" t="str">
        <f t="shared" ca="1" si="19"/>
        <v>-</v>
      </c>
      <c r="C318" s="41" t="str">
        <f t="shared" ca="1" si="20"/>
        <v>-</v>
      </c>
      <c r="D318" s="41" t="str">
        <f>IF($F318="sortie en cours d'année",'Base de données'!$B318,"-")</f>
        <v>-</v>
      </c>
      <c r="E318" s="41" t="str">
        <f>IF($H318="entrée en cours d'année",'Base de données'!$B318,"-")</f>
        <v>-</v>
      </c>
      <c r="F318" s="37" t="str">
        <f t="shared" si="17"/>
        <v/>
      </c>
      <c r="G318" s="37" t="str">
        <f>IF($J318="mouvement",_xlfn.XLOOKUP('Base de données'!$B318,$V:$V,$V:$V,0),"")</f>
        <v/>
      </c>
      <c r="H318" s="37" t="str">
        <f t="shared" si="18"/>
        <v/>
      </c>
      <c r="I318" s="37" t="str">
        <f>IF($J318="mouvement",_xlfn.XLOOKUP('Base de données'!$B318,$K:$K,$K:$K,0),"")</f>
        <v/>
      </c>
      <c r="J318" s="38" t="str">
        <f>IF(AND(Y318&lt;&gt;MAX(Y:Y),COUNTIF(K318:V318,'Base de données'!$B318)&gt;0),"mouvement","")</f>
        <v/>
      </c>
      <c r="K318" s="39" t="str">
        <f>IF(K$1&gt;$AE$1,"-",IFERROR(IF(DATEDIF('Base de données'!$A318,K$1,"d")&lt;&gt;0,"",'Base de données'!$B318),""))</f>
        <v/>
      </c>
      <c r="L318" s="39" t="str">
        <f>IF(L$1&gt;$AE$1,"-",IFERROR(IF(DATEDIF('Base de données'!$A318,L$1,"d")&lt;&gt;0,"",'Base de données'!$B318),""))</f>
        <v>68AQ6</v>
      </c>
      <c r="M318" s="39" t="str">
        <f>IF(M$1&gt;$AE$1,"-",IFERROR(IF(DATEDIF('Base de données'!$A318,M$1,"d")&lt;&gt;0,"",'Base de données'!$B318),""))</f>
        <v/>
      </c>
      <c r="N318" s="39" t="str">
        <f>IF(N$1&gt;$AE$1,"-",IFERROR(IF(DATEDIF('Base de données'!$A318,N$1,"d")&lt;&gt;0,"",'Base de données'!$B318),""))</f>
        <v/>
      </c>
      <c r="O318" s="39" t="str">
        <f>IF(O$1&gt;$AE$1,"-",IFERROR(IF(DATEDIF('Base de données'!$A318,O$1,"d")&lt;&gt;0,"",'Base de données'!$B318),""))</f>
        <v/>
      </c>
      <c r="P318" s="39" t="str">
        <f>IF(P$1&gt;$AE$1,"-",IFERROR(IF(DATEDIF('Base de données'!$A318,P$1,"d")&lt;&gt;0,"",'Base de données'!$B318),""))</f>
        <v/>
      </c>
      <c r="Q318" s="39" t="str">
        <f>IF(Q$1&gt;$AE$1,"-",IFERROR(IF(DATEDIF('Base de données'!$A318,Q$1,"d")&lt;&gt;0,"",'Base de données'!$B318),""))</f>
        <v/>
      </c>
      <c r="R318" s="39" t="str">
        <f>IF(R$1&gt;$AE$1,"-",IFERROR(IF(DATEDIF('Base de données'!$A318,R$1,"d")&lt;&gt;0,"",'Base de données'!$B318),""))</f>
        <v/>
      </c>
      <c r="S318" s="39" t="str">
        <f>IF(S$1&gt;$AE$1,"-",IFERROR(IF(DATEDIF('Base de données'!$A318,S$1,"d")&lt;&gt;0,"",'Base de données'!$B318),""))</f>
        <v/>
      </c>
      <c r="T318" s="39" t="str">
        <f>IF(T$1&gt;$AE$1,"-",IFERROR(IF(DATEDIF('Base de données'!$A318,T$1,"d")&lt;&gt;0,"",'Base de données'!$B318),""))</f>
        <v/>
      </c>
      <c r="U318" s="39" t="str">
        <f>IF(U$1&gt;$AE$1,"-",IFERROR(IF(DATEDIF('Base de données'!$A318,U$1,"d")&lt;&gt;0,"",'Base de données'!$B318),""))</f>
        <v/>
      </c>
      <c r="V318" s="39" t="str">
        <f>IF(V$1&gt;$AE$1,"-",IFERROR(IF(DATEDIF('Base de données'!$A318,V$1,"d")&lt;&gt;0,"",'Base de données'!$B318),""))</f>
        <v/>
      </c>
      <c r="W318" s="34"/>
      <c r="X318" s="30" t="str">
        <f>'Base de données'!$C318&amp;" "&amp;'Base de données'!$D318</f>
        <v>Bertrand Charles</v>
      </c>
      <c r="Y318" s="31">
        <f>COUNTIF('Base de données'!$B:$B,'Base de données'!$B318)</f>
        <v>12</v>
      </c>
      <c r="AA318" s="87" cm="1">
        <f t="array" aca="1" ref="AA318" ca="1">INDIRECT("'Base de données'!A" &amp; ROW(Y318))</f>
        <v>45689</v>
      </c>
      <c r="AB318" s="51" t="str" cm="1">
        <f t="array" aca="1" ref="AB318" ca="1">INDIRECT("'Base de données'!B" &amp; ROW(Z318))</f>
        <v>68AQ6</v>
      </c>
    </row>
    <row r="319" spans="1:28" x14ac:dyDescent="0.3">
      <c r="A319" s="41" t="str">
        <f ca="1">IF(IF(AND($B319&lt;&gt;"-",$B319=$E319),"Entrée et sortie","-")="Entrée et sortie",'Base de données'!$B319,"-")</f>
        <v>-</v>
      </c>
      <c r="B319" s="41" t="str">
        <f t="shared" ca="1" si="19"/>
        <v>-</v>
      </c>
      <c r="C319" s="41" t="str">
        <f t="shared" ca="1" si="20"/>
        <v>-</v>
      </c>
      <c r="D319" s="41" t="str">
        <f>IF($F319="sortie en cours d'année",'Base de données'!$B319,"-")</f>
        <v>-</v>
      </c>
      <c r="E319" s="41" t="str">
        <f>IF($H319="entrée en cours d'année",'Base de données'!$B319,"-")</f>
        <v>-</v>
      </c>
      <c r="F319" s="37" t="str">
        <f t="shared" si="17"/>
        <v/>
      </c>
      <c r="G319" s="37" t="str">
        <f>IF($J319="mouvement",_xlfn.XLOOKUP('Base de données'!$B319,$V:$V,$V:$V,0),"")</f>
        <v/>
      </c>
      <c r="H319" s="37" t="str">
        <f t="shared" si="18"/>
        <v/>
      </c>
      <c r="I319" s="37" t="str">
        <f>IF($J319="mouvement",_xlfn.XLOOKUP('Base de données'!$B319,$K:$K,$K:$K,0),"")</f>
        <v/>
      </c>
      <c r="J319" s="38" t="str">
        <f>IF(AND(Y319&lt;&gt;MAX(Y:Y),COUNTIF(K319:V319,'Base de données'!$B319)&gt;0),"mouvement","")</f>
        <v/>
      </c>
      <c r="K319" s="39" t="str">
        <f>IF(K$1&gt;$AE$1,"-",IFERROR(IF(DATEDIF('Base de données'!$A319,K$1,"d")&lt;&gt;0,"",'Base de données'!$B319),""))</f>
        <v/>
      </c>
      <c r="L319" s="39" t="str">
        <f>IF(L$1&gt;$AE$1,"-",IFERROR(IF(DATEDIF('Base de données'!$A319,L$1,"d")&lt;&gt;0,"",'Base de données'!$B319),""))</f>
        <v>Y670G</v>
      </c>
      <c r="M319" s="39" t="str">
        <f>IF(M$1&gt;$AE$1,"-",IFERROR(IF(DATEDIF('Base de données'!$A319,M$1,"d")&lt;&gt;0,"",'Base de données'!$B319),""))</f>
        <v/>
      </c>
      <c r="N319" s="39" t="str">
        <f>IF(N$1&gt;$AE$1,"-",IFERROR(IF(DATEDIF('Base de données'!$A319,N$1,"d")&lt;&gt;0,"",'Base de données'!$B319),""))</f>
        <v/>
      </c>
      <c r="O319" s="39" t="str">
        <f>IF(O$1&gt;$AE$1,"-",IFERROR(IF(DATEDIF('Base de données'!$A319,O$1,"d")&lt;&gt;0,"",'Base de données'!$B319),""))</f>
        <v/>
      </c>
      <c r="P319" s="39" t="str">
        <f>IF(P$1&gt;$AE$1,"-",IFERROR(IF(DATEDIF('Base de données'!$A319,P$1,"d")&lt;&gt;0,"",'Base de données'!$B319),""))</f>
        <v/>
      </c>
      <c r="Q319" s="39" t="str">
        <f>IF(Q$1&gt;$AE$1,"-",IFERROR(IF(DATEDIF('Base de données'!$A319,Q$1,"d")&lt;&gt;0,"",'Base de données'!$B319),""))</f>
        <v/>
      </c>
      <c r="R319" s="39" t="str">
        <f>IF(R$1&gt;$AE$1,"-",IFERROR(IF(DATEDIF('Base de données'!$A319,R$1,"d")&lt;&gt;0,"",'Base de données'!$B319),""))</f>
        <v/>
      </c>
      <c r="S319" s="39" t="str">
        <f>IF(S$1&gt;$AE$1,"-",IFERROR(IF(DATEDIF('Base de données'!$A319,S$1,"d")&lt;&gt;0,"",'Base de données'!$B319),""))</f>
        <v/>
      </c>
      <c r="T319" s="39" t="str">
        <f>IF(T$1&gt;$AE$1,"-",IFERROR(IF(DATEDIF('Base de données'!$A319,T$1,"d")&lt;&gt;0,"",'Base de données'!$B319),""))</f>
        <v/>
      </c>
      <c r="U319" s="39" t="str">
        <f>IF(U$1&gt;$AE$1,"-",IFERROR(IF(DATEDIF('Base de données'!$A319,U$1,"d")&lt;&gt;0,"",'Base de données'!$B319),""))</f>
        <v/>
      </c>
      <c r="V319" s="39" t="str">
        <f>IF(V$1&gt;$AE$1,"-",IFERROR(IF(DATEDIF('Base de données'!$A319,V$1,"d")&lt;&gt;0,"",'Base de données'!$B319),""))</f>
        <v/>
      </c>
      <c r="W319" s="34"/>
      <c r="X319" s="30" t="str">
        <f>'Base de données'!$C319&amp;" "&amp;'Base de données'!$D319</f>
        <v>Fleury Bertrand</v>
      </c>
      <c r="Y319" s="31">
        <f>COUNTIF('Base de données'!$B:$B,'Base de données'!$B319)</f>
        <v>12</v>
      </c>
      <c r="AA319" s="87" cm="1">
        <f t="array" aca="1" ref="AA319" ca="1">INDIRECT("'Base de données'!A" &amp; ROW(Y319))</f>
        <v>45689</v>
      </c>
      <c r="AB319" s="51" t="str" cm="1">
        <f t="array" aca="1" ref="AB319" ca="1">INDIRECT("'Base de données'!B" &amp; ROW(Z319))</f>
        <v>Y670G</v>
      </c>
    </row>
    <row r="320" spans="1:28" x14ac:dyDescent="0.3">
      <c r="A320" s="41" t="str">
        <f ca="1">IF(IF(AND($B320&lt;&gt;"-",$B320=$E320),"Entrée et sortie","-")="Entrée et sortie",'Base de données'!$B320,"-")</f>
        <v>-</v>
      </c>
      <c r="B320" s="41" t="str">
        <f t="shared" ca="1" si="19"/>
        <v>-</v>
      </c>
      <c r="C320" s="41" t="str">
        <f t="shared" ca="1" si="20"/>
        <v>-</v>
      </c>
      <c r="D320" s="41" t="str">
        <f>IF($F320="sortie en cours d'année",'Base de données'!$B320,"-")</f>
        <v>-</v>
      </c>
      <c r="E320" s="41" t="str">
        <f>IF($H320="entrée en cours d'année",'Base de données'!$B320,"-")</f>
        <v>-</v>
      </c>
      <c r="F320" s="37" t="str">
        <f t="shared" si="17"/>
        <v/>
      </c>
      <c r="G320" s="37" t="str">
        <f>IF($J320="mouvement",_xlfn.XLOOKUP('Base de données'!$B320,$V:$V,$V:$V,0),"")</f>
        <v/>
      </c>
      <c r="H320" s="37" t="str">
        <f t="shared" si="18"/>
        <v/>
      </c>
      <c r="I320" s="37" t="str">
        <f>IF($J320="mouvement",_xlfn.XLOOKUP('Base de données'!$B320,$K:$K,$K:$K,0),"")</f>
        <v/>
      </c>
      <c r="J320" s="38" t="str">
        <f>IF(AND(Y320&lt;&gt;MAX(Y:Y),COUNTIF(K320:V320,'Base de données'!$B320)&gt;0),"mouvement","")</f>
        <v/>
      </c>
      <c r="K320" s="39" t="str">
        <f>IF(K$1&gt;$AE$1,"-",IFERROR(IF(DATEDIF('Base de données'!$A320,K$1,"d")&lt;&gt;0,"",'Base de données'!$B320),""))</f>
        <v/>
      </c>
      <c r="L320" s="39" t="str">
        <f>IF(L$1&gt;$AE$1,"-",IFERROR(IF(DATEDIF('Base de données'!$A320,L$1,"d")&lt;&gt;0,"",'Base de données'!$B320),""))</f>
        <v>YKW71</v>
      </c>
      <c r="M320" s="39" t="str">
        <f>IF(M$1&gt;$AE$1,"-",IFERROR(IF(DATEDIF('Base de données'!$A320,M$1,"d")&lt;&gt;0,"",'Base de données'!$B320),""))</f>
        <v/>
      </c>
      <c r="N320" s="39" t="str">
        <f>IF(N$1&gt;$AE$1,"-",IFERROR(IF(DATEDIF('Base de données'!$A320,N$1,"d")&lt;&gt;0,"",'Base de données'!$B320),""))</f>
        <v/>
      </c>
      <c r="O320" s="39" t="str">
        <f>IF(O$1&gt;$AE$1,"-",IFERROR(IF(DATEDIF('Base de données'!$A320,O$1,"d")&lt;&gt;0,"",'Base de données'!$B320),""))</f>
        <v/>
      </c>
      <c r="P320" s="39" t="str">
        <f>IF(P$1&gt;$AE$1,"-",IFERROR(IF(DATEDIF('Base de données'!$A320,P$1,"d")&lt;&gt;0,"",'Base de données'!$B320),""))</f>
        <v/>
      </c>
      <c r="Q320" s="39" t="str">
        <f>IF(Q$1&gt;$AE$1,"-",IFERROR(IF(DATEDIF('Base de données'!$A320,Q$1,"d")&lt;&gt;0,"",'Base de données'!$B320),""))</f>
        <v/>
      </c>
      <c r="R320" s="39" t="str">
        <f>IF(R$1&gt;$AE$1,"-",IFERROR(IF(DATEDIF('Base de données'!$A320,R$1,"d")&lt;&gt;0,"",'Base de données'!$B320),""))</f>
        <v/>
      </c>
      <c r="S320" s="39" t="str">
        <f>IF(S$1&gt;$AE$1,"-",IFERROR(IF(DATEDIF('Base de données'!$A320,S$1,"d")&lt;&gt;0,"",'Base de données'!$B320),""))</f>
        <v/>
      </c>
      <c r="T320" s="39" t="str">
        <f>IF(T$1&gt;$AE$1,"-",IFERROR(IF(DATEDIF('Base de données'!$A320,T$1,"d")&lt;&gt;0,"",'Base de données'!$B320),""))</f>
        <v/>
      </c>
      <c r="U320" s="39" t="str">
        <f>IF(U$1&gt;$AE$1,"-",IFERROR(IF(DATEDIF('Base de données'!$A320,U$1,"d")&lt;&gt;0,"",'Base de données'!$B320),""))</f>
        <v/>
      </c>
      <c r="V320" s="39" t="str">
        <f>IF(V$1&gt;$AE$1,"-",IFERROR(IF(DATEDIF('Base de données'!$A320,V$1,"d")&lt;&gt;0,"",'Base de données'!$B320),""))</f>
        <v/>
      </c>
      <c r="W320" s="34"/>
      <c r="X320" s="30" t="str">
        <f>'Base de données'!$C320&amp;" "&amp;'Base de données'!$D320</f>
        <v>David Thierry</v>
      </c>
      <c r="Y320" s="31">
        <f>COUNTIF('Base de données'!$B:$B,'Base de données'!$B320)</f>
        <v>12</v>
      </c>
      <c r="AA320" s="87" cm="1">
        <f t="array" aca="1" ref="AA320" ca="1">INDIRECT("'Base de données'!A" &amp; ROW(Y320))</f>
        <v>45689</v>
      </c>
      <c r="AB320" s="51" t="str" cm="1">
        <f t="array" aca="1" ref="AB320" ca="1">INDIRECT("'Base de données'!B" &amp; ROW(Z320))</f>
        <v>YKW71</v>
      </c>
    </row>
    <row r="321" spans="1:28" x14ac:dyDescent="0.3">
      <c r="A321" s="41" t="str">
        <f ca="1">IF(IF(AND($B321&lt;&gt;"-",$B321=$E321),"Entrée et sortie","-")="Entrée et sortie",'Base de données'!$B321,"-")</f>
        <v>-</v>
      </c>
      <c r="B321" s="41" t="str">
        <f t="shared" ca="1" si="19"/>
        <v>-</v>
      </c>
      <c r="C321" s="41" t="str">
        <f t="shared" ca="1" si="20"/>
        <v>-</v>
      </c>
      <c r="D321" s="41" t="str">
        <f>IF($F321="sortie en cours d'année",'Base de données'!$B321,"-")</f>
        <v>-</v>
      </c>
      <c r="E321" s="41" t="str">
        <f>IF($H321="entrée en cours d'année",'Base de données'!$B321,"-")</f>
        <v>-</v>
      </c>
      <c r="F321" s="37" t="str">
        <f t="shared" si="17"/>
        <v/>
      </c>
      <c r="G321" s="37" t="str">
        <f>IF($J321="mouvement",_xlfn.XLOOKUP('Base de données'!$B321,$V:$V,$V:$V,0),"")</f>
        <v/>
      </c>
      <c r="H321" s="37" t="str">
        <f t="shared" si="18"/>
        <v/>
      </c>
      <c r="I321" s="37" t="str">
        <f>IF($J321="mouvement",_xlfn.XLOOKUP('Base de données'!$B321,$K:$K,$K:$K,0),"")</f>
        <v/>
      </c>
      <c r="J321" s="38" t="str">
        <f>IF(AND(Y321&lt;&gt;MAX(Y:Y),COUNTIF(K321:V321,'Base de données'!$B321)&gt;0),"mouvement","")</f>
        <v/>
      </c>
      <c r="K321" s="39" t="str">
        <f>IF(K$1&gt;$AE$1,"-",IFERROR(IF(DATEDIF('Base de données'!$A321,K$1,"d")&lt;&gt;0,"",'Base de données'!$B321),""))</f>
        <v/>
      </c>
      <c r="L321" s="39" t="str">
        <f>IF(L$1&gt;$AE$1,"-",IFERROR(IF(DATEDIF('Base de données'!$A321,L$1,"d")&lt;&gt;0,"",'Base de données'!$B321),""))</f>
        <v>3WW5L</v>
      </c>
      <c r="M321" s="39" t="str">
        <f>IF(M$1&gt;$AE$1,"-",IFERROR(IF(DATEDIF('Base de données'!$A321,M$1,"d")&lt;&gt;0,"",'Base de données'!$B321),""))</f>
        <v/>
      </c>
      <c r="N321" s="39" t="str">
        <f>IF(N$1&gt;$AE$1,"-",IFERROR(IF(DATEDIF('Base de données'!$A321,N$1,"d")&lt;&gt;0,"",'Base de données'!$B321),""))</f>
        <v/>
      </c>
      <c r="O321" s="39" t="str">
        <f>IF(O$1&gt;$AE$1,"-",IFERROR(IF(DATEDIF('Base de données'!$A321,O$1,"d")&lt;&gt;0,"",'Base de données'!$B321),""))</f>
        <v/>
      </c>
      <c r="P321" s="39" t="str">
        <f>IF(P$1&gt;$AE$1,"-",IFERROR(IF(DATEDIF('Base de données'!$A321,P$1,"d")&lt;&gt;0,"",'Base de données'!$B321),""))</f>
        <v/>
      </c>
      <c r="Q321" s="39" t="str">
        <f>IF(Q$1&gt;$AE$1,"-",IFERROR(IF(DATEDIF('Base de données'!$A321,Q$1,"d")&lt;&gt;0,"",'Base de données'!$B321),""))</f>
        <v/>
      </c>
      <c r="R321" s="39" t="str">
        <f>IF(R$1&gt;$AE$1,"-",IFERROR(IF(DATEDIF('Base de données'!$A321,R$1,"d")&lt;&gt;0,"",'Base de données'!$B321),""))</f>
        <v/>
      </c>
      <c r="S321" s="39" t="str">
        <f>IF(S$1&gt;$AE$1,"-",IFERROR(IF(DATEDIF('Base de données'!$A321,S$1,"d")&lt;&gt;0,"",'Base de données'!$B321),""))</f>
        <v/>
      </c>
      <c r="T321" s="39" t="str">
        <f>IF(T$1&gt;$AE$1,"-",IFERROR(IF(DATEDIF('Base de données'!$A321,T$1,"d")&lt;&gt;0,"",'Base de données'!$B321),""))</f>
        <v/>
      </c>
      <c r="U321" s="39" t="str">
        <f>IF(U$1&gt;$AE$1,"-",IFERROR(IF(DATEDIF('Base de données'!$A321,U$1,"d")&lt;&gt;0,"",'Base de données'!$B321),""))</f>
        <v/>
      </c>
      <c r="V321" s="39" t="str">
        <f>IF(V$1&gt;$AE$1,"-",IFERROR(IF(DATEDIF('Base de données'!$A321,V$1,"d")&lt;&gt;0,"",'Base de données'!$B321),""))</f>
        <v/>
      </c>
      <c r="W321" s="34"/>
      <c r="X321" s="30" t="str">
        <f>'Base de données'!$C321&amp;" "&amp;'Base de données'!$D321</f>
        <v>Bigot Frédérique</v>
      </c>
      <c r="Y321" s="31">
        <f>COUNTIF('Base de données'!$B:$B,'Base de données'!$B321)</f>
        <v>12</v>
      </c>
      <c r="AA321" s="87" cm="1">
        <f t="array" aca="1" ref="AA321" ca="1">INDIRECT("'Base de données'!A" &amp; ROW(Y321))</f>
        <v>45689</v>
      </c>
      <c r="AB321" s="51" t="str" cm="1">
        <f t="array" aca="1" ref="AB321" ca="1">INDIRECT("'Base de données'!B" &amp; ROW(Z321))</f>
        <v>3WW5L</v>
      </c>
    </row>
    <row r="322" spans="1:28" x14ac:dyDescent="0.3">
      <c r="A322" s="41" t="str">
        <f ca="1">IF(IF(AND($B322&lt;&gt;"-",$B322=$E322),"Entrée et sortie","-")="Entrée et sortie",'Base de données'!$B322,"-")</f>
        <v>-</v>
      </c>
      <c r="B322" s="41" t="str">
        <f t="shared" ca="1" si="19"/>
        <v>-</v>
      </c>
      <c r="C322" s="41" t="str">
        <f t="shared" ca="1" si="20"/>
        <v>-</v>
      </c>
      <c r="D322" s="41" t="str">
        <f>IF($F322="sortie en cours d'année",'Base de données'!$B322,"-")</f>
        <v>-</v>
      </c>
      <c r="E322" s="41" t="str">
        <f>IF($H322="entrée en cours d'année",'Base de données'!$B322,"-")</f>
        <v>-</v>
      </c>
      <c r="F322" s="37" t="str">
        <f t="shared" ref="F322:F385" si="21">IF(AND(G322=0,J322="mouvement"),"sortie en cours d'année","")</f>
        <v/>
      </c>
      <c r="G322" s="37" t="str">
        <f>IF($J322="mouvement",_xlfn.XLOOKUP('Base de données'!$B322,$V:$V,$V:$V,0),"")</f>
        <v/>
      </c>
      <c r="H322" s="37" t="str">
        <f t="shared" ref="H322:H385" si="22">IF(AND(I322=0,J322="mouvement"),"entrée en cours d'année","")</f>
        <v/>
      </c>
      <c r="I322" s="37" t="str">
        <f>IF($J322="mouvement",_xlfn.XLOOKUP('Base de données'!$B322,$K:$K,$K:$K,0),"")</f>
        <v/>
      </c>
      <c r="J322" s="38" t="str">
        <f>IF(AND(Y322&lt;&gt;MAX(Y:Y),COUNTIF(K322:V322,'Base de données'!$B322)&gt;0),"mouvement","")</f>
        <v/>
      </c>
      <c r="K322" s="39" t="str">
        <f>IF(K$1&gt;$AE$1,"-",IFERROR(IF(DATEDIF('Base de données'!$A322,K$1,"d")&lt;&gt;0,"",'Base de données'!$B322),""))</f>
        <v/>
      </c>
      <c r="L322" s="39" t="str">
        <f>IF(L$1&gt;$AE$1,"-",IFERROR(IF(DATEDIF('Base de données'!$A322,L$1,"d")&lt;&gt;0,"",'Base de données'!$B322),""))</f>
        <v>F8G14</v>
      </c>
      <c r="M322" s="39" t="str">
        <f>IF(M$1&gt;$AE$1,"-",IFERROR(IF(DATEDIF('Base de données'!$A322,M$1,"d")&lt;&gt;0,"",'Base de données'!$B322),""))</f>
        <v/>
      </c>
      <c r="N322" s="39" t="str">
        <f>IF(N$1&gt;$AE$1,"-",IFERROR(IF(DATEDIF('Base de données'!$A322,N$1,"d")&lt;&gt;0,"",'Base de données'!$B322),""))</f>
        <v/>
      </c>
      <c r="O322" s="39" t="str">
        <f>IF(O$1&gt;$AE$1,"-",IFERROR(IF(DATEDIF('Base de données'!$A322,O$1,"d")&lt;&gt;0,"",'Base de données'!$B322),""))</f>
        <v/>
      </c>
      <c r="P322" s="39" t="str">
        <f>IF(P$1&gt;$AE$1,"-",IFERROR(IF(DATEDIF('Base de données'!$A322,P$1,"d")&lt;&gt;0,"",'Base de données'!$B322),""))</f>
        <v/>
      </c>
      <c r="Q322" s="39" t="str">
        <f>IF(Q$1&gt;$AE$1,"-",IFERROR(IF(DATEDIF('Base de données'!$A322,Q$1,"d")&lt;&gt;0,"",'Base de données'!$B322),""))</f>
        <v/>
      </c>
      <c r="R322" s="39" t="str">
        <f>IF(R$1&gt;$AE$1,"-",IFERROR(IF(DATEDIF('Base de données'!$A322,R$1,"d")&lt;&gt;0,"",'Base de données'!$B322),""))</f>
        <v/>
      </c>
      <c r="S322" s="39" t="str">
        <f>IF(S$1&gt;$AE$1,"-",IFERROR(IF(DATEDIF('Base de données'!$A322,S$1,"d")&lt;&gt;0,"",'Base de données'!$B322),""))</f>
        <v/>
      </c>
      <c r="T322" s="39" t="str">
        <f>IF(T$1&gt;$AE$1,"-",IFERROR(IF(DATEDIF('Base de données'!$A322,T$1,"d")&lt;&gt;0,"",'Base de données'!$B322),""))</f>
        <v/>
      </c>
      <c r="U322" s="39" t="str">
        <f>IF(U$1&gt;$AE$1,"-",IFERROR(IF(DATEDIF('Base de données'!$A322,U$1,"d")&lt;&gt;0,"",'Base de données'!$B322),""))</f>
        <v/>
      </c>
      <c r="V322" s="39" t="str">
        <f>IF(V$1&gt;$AE$1,"-",IFERROR(IF(DATEDIF('Base de données'!$A322,V$1,"d")&lt;&gt;0,"",'Base de données'!$B322),""))</f>
        <v/>
      </c>
      <c r="W322" s="34"/>
      <c r="X322" s="30" t="str">
        <f>'Base de données'!$C322&amp;" "&amp;'Base de données'!$D322</f>
        <v>Descamps Grégoire</v>
      </c>
      <c r="Y322" s="31">
        <f>COUNTIF('Base de données'!$B:$B,'Base de données'!$B322)</f>
        <v>12</v>
      </c>
      <c r="AA322" s="87" cm="1">
        <f t="array" aca="1" ref="AA322" ca="1">INDIRECT("'Base de données'!A" &amp; ROW(Y322))</f>
        <v>45689</v>
      </c>
      <c r="AB322" s="51" t="str" cm="1">
        <f t="array" aca="1" ref="AB322" ca="1">INDIRECT("'Base de données'!B" &amp; ROW(Z322))</f>
        <v>F8G14</v>
      </c>
    </row>
    <row r="323" spans="1:28" x14ac:dyDescent="0.3">
      <c r="A323" s="41" t="str">
        <f ca="1">IF(IF(AND($B323&lt;&gt;"-",$B323=$E323),"Entrée et sortie","-")="Entrée et sortie",'Base de données'!$B323,"-")</f>
        <v>-</v>
      </c>
      <c r="B323" s="41" t="str">
        <f t="shared" ref="B323:B386" ca="1" si="23">_xlfn.XLOOKUP($AB323,$D:$D,$C:$C,"-",0,-1)</f>
        <v>-</v>
      </c>
      <c r="C323" s="41" t="str">
        <f t="shared" ref="C323:C386" ca="1" si="24">IF($AA323&lt;&gt;$AE$1,$D323,"-")</f>
        <v>-</v>
      </c>
      <c r="D323" s="41" t="str">
        <f>IF($F323="sortie en cours d'année",'Base de données'!$B323,"-")</f>
        <v>-</v>
      </c>
      <c r="E323" s="41" t="str">
        <f>IF($H323="entrée en cours d'année",'Base de données'!$B323,"-")</f>
        <v>-</v>
      </c>
      <c r="F323" s="37" t="str">
        <f t="shared" si="21"/>
        <v/>
      </c>
      <c r="G323" s="37" t="str">
        <f>IF($J323="mouvement",_xlfn.XLOOKUP('Base de données'!$B323,$V:$V,$V:$V,0),"")</f>
        <v/>
      </c>
      <c r="H323" s="37" t="str">
        <f t="shared" si="22"/>
        <v/>
      </c>
      <c r="I323" s="37" t="str">
        <f>IF($J323="mouvement",_xlfn.XLOOKUP('Base de données'!$B323,$K:$K,$K:$K,0),"")</f>
        <v/>
      </c>
      <c r="J323" s="38" t="str">
        <f>IF(AND(Y323&lt;&gt;MAX(Y:Y),COUNTIF(K323:V323,'Base de données'!$B323)&gt;0),"mouvement","")</f>
        <v/>
      </c>
      <c r="K323" s="39" t="str">
        <f>IF(K$1&gt;$AE$1,"-",IFERROR(IF(DATEDIF('Base de données'!$A323,K$1,"d")&lt;&gt;0,"",'Base de données'!$B323),""))</f>
        <v/>
      </c>
      <c r="L323" s="39" t="str">
        <f>IF(L$1&gt;$AE$1,"-",IFERROR(IF(DATEDIF('Base de données'!$A323,L$1,"d")&lt;&gt;0,"",'Base de données'!$B323),""))</f>
        <v>3N0N9</v>
      </c>
      <c r="M323" s="39" t="str">
        <f>IF(M$1&gt;$AE$1,"-",IFERROR(IF(DATEDIF('Base de données'!$A323,M$1,"d")&lt;&gt;0,"",'Base de données'!$B323),""))</f>
        <v/>
      </c>
      <c r="N323" s="39" t="str">
        <f>IF(N$1&gt;$AE$1,"-",IFERROR(IF(DATEDIF('Base de données'!$A323,N$1,"d")&lt;&gt;0,"",'Base de données'!$B323),""))</f>
        <v/>
      </c>
      <c r="O323" s="39" t="str">
        <f>IF(O$1&gt;$AE$1,"-",IFERROR(IF(DATEDIF('Base de données'!$A323,O$1,"d")&lt;&gt;0,"",'Base de données'!$B323),""))</f>
        <v/>
      </c>
      <c r="P323" s="39" t="str">
        <f>IF(P$1&gt;$AE$1,"-",IFERROR(IF(DATEDIF('Base de données'!$A323,P$1,"d")&lt;&gt;0,"",'Base de données'!$B323),""))</f>
        <v/>
      </c>
      <c r="Q323" s="39" t="str">
        <f>IF(Q$1&gt;$AE$1,"-",IFERROR(IF(DATEDIF('Base de données'!$A323,Q$1,"d")&lt;&gt;0,"",'Base de données'!$B323),""))</f>
        <v/>
      </c>
      <c r="R323" s="39" t="str">
        <f>IF(R$1&gt;$AE$1,"-",IFERROR(IF(DATEDIF('Base de données'!$A323,R$1,"d")&lt;&gt;0,"",'Base de données'!$B323),""))</f>
        <v/>
      </c>
      <c r="S323" s="39" t="str">
        <f>IF(S$1&gt;$AE$1,"-",IFERROR(IF(DATEDIF('Base de données'!$A323,S$1,"d")&lt;&gt;0,"",'Base de données'!$B323),""))</f>
        <v/>
      </c>
      <c r="T323" s="39" t="str">
        <f>IF(T$1&gt;$AE$1,"-",IFERROR(IF(DATEDIF('Base de données'!$A323,T$1,"d")&lt;&gt;0,"",'Base de données'!$B323),""))</f>
        <v/>
      </c>
      <c r="U323" s="39" t="str">
        <f>IF(U$1&gt;$AE$1,"-",IFERROR(IF(DATEDIF('Base de données'!$A323,U$1,"d")&lt;&gt;0,"",'Base de données'!$B323),""))</f>
        <v/>
      </c>
      <c r="V323" s="39" t="str">
        <f>IF(V$1&gt;$AE$1,"-",IFERROR(IF(DATEDIF('Base de données'!$A323,V$1,"d")&lt;&gt;0,"",'Base de données'!$B323),""))</f>
        <v/>
      </c>
      <c r="W323" s="34"/>
      <c r="X323" s="30" t="str">
        <f>'Base de données'!$C323&amp;" "&amp;'Base de données'!$D323</f>
        <v>Masson Gérard</v>
      </c>
      <c r="Y323" s="31">
        <f>COUNTIF('Base de données'!$B:$B,'Base de données'!$B323)</f>
        <v>12</v>
      </c>
      <c r="AA323" s="87" cm="1">
        <f t="array" aca="1" ref="AA323" ca="1">INDIRECT("'Base de données'!A" &amp; ROW(Y323))</f>
        <v>45689</v>
      </c>
      <c r="AB323" s="51" t="str" cm="1">
        <f t="array" aca="1" ref="AB323" ca="1">INDIRECT("'Base de données'!B" &amp; ROW(Z323))</f>
        <v>3N0N9</v>
      </c>
    </row>
    <row r="324" spans="1:28" x14ac:dyDescent="0.3">
      <c r="A324" s="41" t="str">
        <f ca="1">IF(IF(AND($B324&lt;&gt;"-",$B324=$E324),"Entrée et sortie","-")="Entrée et sortie",'Base de données'!$B324,"-")</f>
        <v>-</v>
      </c>
      <c r="B324" s="41" t="str">
        <f t="shared" ca="1" si="23"/>
        <v>-</v>
      </c>
      <c r="C324" s="41" t="str">
        <f t="shared" ca="1" si="24"/>
        <v>-</v>
      </c>
      <c r="D324" s="41" t="str">
        <f>IF($F324="sortie en cours d'année",'Base de données'!$B324,"-")</f>
        <v>-</v>
      </c>
      <c r="E324" s="41" t="str">
        <f>IF($H324="entrée en cours d'année",'Base de données'!$B324,"-")</f>
        <v>-</v>
      </c>
      <c r="F324" s="37" t="str">
        <f t="shared" si="21"/>
        <v/>
      </c>
      <c r="G324" s="37" t="str">
        <f>IF($J324="mouvement",_xlfn.XLOOKUP('Base de données'!$B324,$V:$V,$V:$V,0),"")</f>
        <v/>
      </c>
      <c r="H324" s="37" t="str">
        <f t="shared" si="22"/>
        <v/>
      </c>
      <c r="I324" s="37" t="str">
        <f>IF($J324="mouvement",_xlfn.XLOOKUP('Base de données'!$B324,$K:$K,$K:$K,0),"")</f>
        <v/>
      </c>
      <c r="J324" s="38" t="str">
        <f>IF(AND(Y324&lt;&gt;MAX(Y:Y),COUNTIF(K324:V324,'Base de données'!$B324)&gt;0),"mouvement","")</f>
        <v/>
      </c>
      <c r="K324" s="39" t="str">
        <f>IF(K$1&gt;$AE$1,"-",IFERROR(IF(DATEDIF('Base de données'!$A324,K$1,"d")&lt;&gt;0,"",'Base de données'!$B324),""))</f>
        <v/>
      </c>
      <c r="L324" s="39" t="str">
        <f>IF(L$1&gt;$AE$1,"-",IFERROR(IF(DATEDIF('Base de données'!$A324,L$1,"d")&lt;&gt;0,"",'Base de données'!$B324),""))</f>
        <v>DH91K</v>
      </c>
      <c r="M324" s="39" t="str">
        <f>IF(M$1&gt;$AE$1,"-",IFERROR(IF(DATEDIF('Base de données'!$A324,M$1,"d")&lt;&gt;0,"",'Base de données'!$B324),""))</f>
        <v/>
      </c>
      <c r="N324" s="39" t="str">
        <f>IF(N$1&gt;$AE$1,"-",IFERROR(IF(DATEDIF('Base de données'!$A324,N$1,"d")&lt;&gt;0,"",'Base de données'!$B324),""))</f>
        <v/>
      </c>
      <c r="O324" s="39" t="str">
        <f>IF(O$1&gt;$AE$1,"-",IFERROR(IF(DATEDIF('Base de données'!$A324,O$1,"d")&lt;&gt;0,"",'Base de données'!$B324),""))</f>
        <v/>
      </c>
      <c r="P324" s="39" t="str">
        <f>IF(P$1&gt;$AE$1,"-",IFERROR(IF(DATEDIF('Base de données'!$A324,P$1,"d")&lt;&gt;0,"",'Base de données'!$B324),""))</f>
        <v/>
      </c>
      <c r="Q324" s="39" t="str">
        <f>IF(Q$1&gt;$AE$1,"-",IFERROR(IF(DATEDIF('Base de données'!$A324,Q$1,"d")&lt;&gt;0,"",'Base de données'!$B324),""))</f>
        <v/>
      </c>
      <c r="R324" s="39" t="str">
        <f>IF(R$1&gt;$AE$1,"-",IFERROR(IF(DATEDIF('Base de données'!$A324,R$1,"d")&lt;&gt;0,"",'Base de données'!$B324),""))</f>
        <v/>
      </c>
      <c r="S324" s="39" t="str">
        <f>IF(S$1&gt;$AE$1,"-",IFERROR(IF(DATEDIF('Base de données'!$A324,S$1,"d")&lt;&gt;0,"",'Base de données'!$B324),""))</f>
        <v/>
      </c>
      <c r="T324" s="39" t="str">
        <f>IF(T$1&gt;$AE$1,"-",IFERROR(IF(DATEDIF('Base de données'!$A324,T$1,"d")&lt;&gt;0,"",'Base de données'!$B324),""))</f>
        <v/>
      </c>
      <c r="U324" s="39" t="str">
        <f>IF(U$1&gt;$AE$1,"-",IFERROR(IF(DATEDIF('Base de données'!$A324,U$1,"d")&lt;&gt;0,"",'Base de données'!$B324),""))</f>
        <v/>
      </c>
      <c r="V324" s="39" t="str">
        <f>IF(V$1&gt;$AE$1,"-",IFERROR(IF(DATEDIF('Base de données'!$A324,V$1,"d")&lt;&gt;0,"",'Base de données'!$B324),""))</f>
        <v/>
      </c>
      <c r="W324" s="34"/>
      <c r="X324" s="30" t="str">
        <f>'Base de données'!$C324&amp;" "&amp;'Base de données'!$D324</f>
        <v>Gallet Victoire</v>
      </c>
      <c r="Y324" s="31">
        <f>COUNTIF('Base de données'!$B:$B,'Base de données'!$B324)</f>
        <v>12</v>
      </c>
      <c r="AA324" s="87" cm="1">
        <f t="array" aca="1" ref="AA324" ca="1">INDIRECT("'Base de données'!A" &amp; ROW(Y324))</f>
        <v>45689</v>
      </c>
      <c r="AB324" s="51" t="str" cm="1">
        <f t="array" aca="1" ref="AB324" ca="1">INDIRECT("'Base de données'!B" &amp; ROW(Z324))</f>
        <v>DH91K</v>
      </c>
    </row>
    <row r="325" spans="1:28" x14ac:dyDescent="0.3">
      <c r="A325" s="41" t="str">
        <f ca="1">IF(IF(AND($B325&lt;&gt;"-",$B325=$E325),"Entrée et sortie","-")="Entrée et sortie",'Base de données'!$B325,"-")</f>
        <v>-</v>
      </c>
      <c r="B325" s="41" t="str">
        <f t="shared" ca="1" si="23"/>
        <v>-</v>
      </c>
      <c r="C325" s="41" t="str">
        <f t="shared" ca="1" si="24"/>
        <v>-</v>
      </c>
      <c r="D325" s="41" t="str">
        <f>IF($F325="sortie en cours d'année",'Base de données'!$B325,"-")</f>
        <v>-</v>
      </c>
      <c r="E325" s="41" t="str">
        <f>IF($H325="entrée en cours d'année",'Base de données'!$B325,"-")</f>
        <v>-</v>
      </c>
      <c r="F325" s="37" t="str">
        <f t="shared" si="21"/>
        <v/>
      </c>
      <c r="G325" s="37" t="str">
        <f>IF($J325="mouvement",_xlfn.XLOOKUP('Base de données'!$B325,$V:$V,$V:$V,0),"")</f>
        <v/>
      </c>
      <c r="H325" s="37" t="str">
        <f t="shared" si="22"/>
        <v/>
      </c>
      <c r="I325" s="37" t="str">
        <f>IF($J325="mouvement",_xlfn.XLOOKUP('Base de données'!$B325,$K:$K,$K:$K,0),"")</f>
        <v/>
      </c>
      <c r="J325" s="38" t="str">
        <f>IF(AND(Y325&lt;&gt;MAX(Y:Y),COUNTIF(K325:V325,'Base de données'!$B325)&gt;0),"mouvement","")</f>
        <v/>
      </c>
      <c r="K325" s="39" t="str">
        <f>IF(K$1&gt;$AE$1,"-",IFERROR(IF(DATEDIF('Base de données'!$A325,K$1,"d")&lt;&gt;0,"",'Base de données'!$B325),""))</f>
        <v/>
      </c>
      <c r="L325" s="39" t="str">
        <f>IF(L$1&gt;$AE$1,"-",IFERROR(IF(DATEDIF('Base de données'!$A325,L$1,"d")&lt;&gt;0,"",'Base de données'!$B325),""))</f>
        <v>JH4VZ</v>
      </c>
      <c r="M325" s="39" t="str">
        <f>IF(M$1&gt;$AE$1,"-",IFERROR(IF(DATEDIF('Base de données'!$A325,M$1,"d")&lt;&gt;0,"",'Base de données'!$B325),""))</f>
        <v/>
      </c>
      <c r="N325" s="39" t="str">
        <f>IF(N$1&gt;$AE$1,"-",IFERROR(IF(DATEDIF('Base de données'!$A325,N$1,"d")&lt;&gt;0,"",'Base de données'!$B325),""))</f>
        <v/>
      </c>
      <c r="O325" s="39" t="str">
        <f>IF(O$1&gt;$AE$1,"-",IFERROR(IF(DATEDIF('Base de données'!$A325,O$1,"d")&lt;&gt;0,"",'Base de données'!$B325),""))</f>
        <v/>
      </c>
      <c r="P325" s="39" t="str">
        <f>IF(P$1&gt;$AE$1,"-",IFERROR(IF(DATEDIF('Base de données'!$A325,P$1,"d")&lt;&gt;0,"",'Base de données'!$B325),""))</f>
        <v/>
      </c>
      <c r="Q325" s="39" t="str">
        <f>IF(Q$1&gt;$AE$1,"-",IFERROR(IF(DATEDIF('Base de données'!$A325,Q$1,"d")&lt;&gt;0,"",'Base de données'!$B325),""))</f>
        <v/>
      </c>
      <c r="R325" s="39" t="str">
        <f>IF(R$1&gt;$AE$1,"-",IFERROR(IF(DATEDIF('Base de données'!$A325,R$1,"d")&lt;&gt;0,"",'Base de données'!$B325),""))</f>
        <v/>
      </c>
      <c r="S325" s="39" t="str">
        <f>IF(S$1&gt;$AE$1,"-",IFERROR(IF(DATEDIF('Base de données'!$A325,S$1,"d")&lt;&gt;0,"",'Base de données'!$B325),""))</f>
        <v/>
      </c>
      <c r="T325" s="39" t="str">
        <f>IF(T$1&gt;$AE$1,"-",IFERROR(IF(DATEDIF('Base de données'!$A325,T$1,"d")&lt;&gt;0,"",'Base de données'!$B325),""))</f>
        <v/>
      </c>
      <c r="U325" s="39" t="str">
        <f>IF(U$1&gt;$AE$1,"-",IFERROR(IF(DATEDIF('Base de données'!$A325,U$1,"d")&lt;&gt;0,"",'Base de données'!$B325),""))</f>
        <v/>
      </c>
      <c r="V325" s="39" t="str">
        <f>IF(V$1&gt;$AE$1,"-",IFERROR(IF(DATEDIF('Base de données'!$A325,V$1,"d")&lt;&gt;0,"",'Base de données'!$B325),""))</f>
        <v/>
      </c>
      <c r="W325" s="34"/>
      <c r="X325" s="30" t="str">
        <f>'Base de données'!$C325&amp;" "&amp;'Base de données'!$D325</f>
        <v>Lemonnier Juliette</v>
      </c>
      <c r="Y325" s="31">
        <f>COUNTIF('Base de données'!$B:$B,'Base de données'!$B325)</f>
        <v>12</v>
      </c>
      <c r="AA325" s="87" cm="1">
        <f t="array" aca="1" ref="AA325" ca="1">INDIRECT("'Base de données'!A" &amp; ROW(Y325))</f>
        <v>45689</v>
      </c>
      <c r="AB325" s="51" t="str" cm="1">
        <f t="array" aca="1" ref="AB325" ca="1">INDIRECT("'Base de données'!B" &amp; ROW(Z325))</f>
        <v>JH4VZ</v>
      </c>
    </row>
    <row r="326" spans="1:28" x14ac:dyDescent="0.3">
      <c r="A326" s="41" t="str">
        <f ca="1">IF(IF(AND($B326&lt;&gt;"-",$B326=$E326),"Entrée et sortie","-")="Entrée et sortie",'Base de données'!$B326,"-")</f>
        <v>-</v>
      </c>
      <c r="B326" s="41" t="str">
        <f t="shared" ca="1" si="23"/>
        <v>-</v>
      </c>
      <c r="C326" s="41" t="str">
        <f t="shared" ca="1" si="24"/>
        <v>-</v>
      </c>
      <c r="D326" s="41" t="str">
        <f>IF($F326="sortie en cours d'année",'Base de données'!$B326,"-")</f>
        <v>-</v>
      </c>
      <c r="E326" s="41" t="str">
        <f>IF($H326="entrée en cours d'année",'Base de données'!$B326,"-")</f>
        <v>-</v>
      </c>
      <c r="F326" s="37" t="str">
        <f t="shared" si="21"/>
        <v/>
      </c>
      <c r="G326" s="37" t="str">
        <f>IF($J326="mouvement",_xlfn.XLOOKUP('Base de données'!$B326,$V:$V,$V:$V,0),"")</f>
        <v/>
      </c>
      <c r="H326" s="37" t="str">
        <f t="shared" si="22"/>
        <v/>
      </c>
      <c r="I326" s="37" t="str">
        <f>IF($J326="mouvement",_xlfn.XLOOKUP('Base de données'!$B326,$K:$K,$K:$K,0),"")</f>
        <v/>
      </c>
      <c r="J326" s="38" t="str">
        <f>IF(AND(Y326&lt;&gt;MAX(Y:Y),COUNTIF(K326:V326,'Base de données'!$B326)&gt;0),"mouvement","")</f>
        <v/>
      </c>
      <c r="K326" s="39" t="str">
        <f>IF(K$1&gt;$AE$1,"-",IFERROR(IF(DATEDIF('Base de données'!$A326,K$1,"d")&lt;&gt;0,"",'Base de données'!$B326),""))</f>
        <v/>
      </c>
      <c r="L326" s="39" t="str">
        <f>IF(L$1&gt;$AE$1,"-",IFERROR(IF(DATEDIF('Base de données'!$A326,L$1,"d")&lt;&gt;0,"",'Base de données'!$B326),""))</f>
        <v>IC5XE</v>
      </c>
      <c r="M326" s="39" t="str">
        <f>IF(M$1&gt;$AE$1,"-",IFERROR(IF(DATEDIF('Base de données'!$A326,M$1,"d")&lt;&gt;0,"",'Base de données'!$B326),""))</f>
        <v/>
      </c>
      <c r="N326" s="39" t="str">
        <f>IF(N$1&gt;$AE$1,"-",IFERROR(IF(DATEDIF('Base de données'!$A326,N$1,"d")&lt;&gt;0,"",'Base de données'!$B326),""))</f>
        <v/>
      </c>
      <c r="O326" s="39" t="str">
        <f>IF(O$1&gt;$AE$1,"-",IFERROR(IF(DATEDIF('Base de données'!$A326,O$1,"d")&lt;&gt;0,"",'Base de données'!$B326),""))</f>
        <v/>
      </c>
      <c r="P326" s="39" t="str">
        <f>IF(P$1&gt;$AE$1,"-",IFERROR(IF(DATEDIF('Base de données'!$A326,P$1,"d")&lt;&gt;0,"",'Base de données'!$B326),""))</f>
        <v/>
      </c>
      <c r="Q326" s="39" t="str">
        <f>IF(Q$1&gt;$AE$1,"-",IFERROR(IF(DATEDIF('Base de données'!$A326,Q$1,"d")&lt;&gt;0,"",'Base de données'!$B326),""))</f>
        <v/>
      </c>
      <c r="R326" s="39" t="str">
        <f>IF(R$1&gt;$AE$1,"-",IFERROR(IF(DATEDIF('Base de données'!$A326,R$1,"d")&lt;&gt;0,"",'Base de données'!$B326),""))</f>
        <v/>
      </c>
      <c r="S326" s="39" t="str">
        <f>IF(S$1&gt;$AE$1,"-",IFERROR(IF(DATEDIF('Base de données'!$A326,S$1,"d")&lt;&gt;0,"",'Base de données'!$B326),""))</f>
        <v/>
      </c>
      <c r="T326" s="39" t="str">
        <f>IF(T$1&gt;$AE$1,"-",IFERROR(IF(DATEDIF('Base de données'!$A326,T$1,"d")&lt;&gt;0,"",'Base de données'!$B326),""))</f>
        <v/>
      </c>
      <c r="U326" s="39" t="str">
        <f>IF(U$1&gt;$AE$1,"-",IFERROR(IF(DATEDIF('Base de données'!$A326,U$1,"d")&lt;&gt;0,"",'Base de données'!$B326),""))</f>
        <v/>
      </c>
      <c r="V326" s="39" t="str">
        <f>IF(V$1&gt;$AE$1,"-",IFERROR(IF(DATEDIF('Base de données'!$A326,V$1,"d")&lt;&gt;0,"",'Base de données'!$B326),""))</f>
        <v/>
      </c>
      <c r="W326" s="34"/>
      <c r="X326" s="30" t="str">
        <f>'Base de données'!$C326&amp;" "&amp;'Base de données'!$D326</f>
        <v>Germain Margot</v>
      </c>
      <c r="Y326" s="31">
        <f>COUNTIF('Base de données'!$B:$B,'Base de données'!$B326)</f>
        <v>12</v>
      </c>
      <c r="AA326" s="87" cm="1">
        <f t="array" aca="1" ref="AA326" ca="1">INDIRECT("'Base de données'!A" &amp; ROW(Y326))</f>
        <v>45689</v>
      </c>
      <c r="AB326" s="51" t="str" cm="1">
        <f t="array" aca="1" ref="AB326" ca="1">INDIRECT("'Base de données'!B" &amp; ROW(Z326))</f>
        <v>IC5XE</v>
      </c>
    </row>
    <row r="327" spans="1:28" x14ac:dyDescent="0.3">
      <c r="A327" s="41" t="str">
        <f ca="1">IF(IF(AND($B327&lt;&gt;"-",$B327=$E327),"Entrée et sortie","-")="Entrée et sortie",'Base de données'!$B327,"-")</f>
        <v>-</v>
      </c>
      <c r="B327" s="41" t="str">
        <f t="shared" ca="1" si="23"/>
        <v>QBERT</v>
      </c>
      <c r="C327" s="41" t="str">
        <f t="shared" ca="1" si="24"/>
        <v>QBERT</v>
      </c>
      <c r="D327" s="41" t="str">
        <f>IF($F327="sortie en cours d'année",'Base de données'!$B327,"-")</f>
        <v>QBERT</v>
      </c>
      <c r="E327" s="41" t="str">
        <f>IF($H327="entrée en cours d'année",'Base de données'!$B327,"-")</f>
        <v>-</v>
      </c>
      <c r="F327" s="37" t="str">
        <f t="shared" si="21"/>
        <v>sortie en cours d'année</v>
      </c>
      <c r="G327" s="37">
        <f>IF($J327="mouvement",_xlfn.XLOOKUP('Base de données'!$B327,$V:$V,$V:$V,0),"")</f>
        <v>0</v>
      </c>
      <c r="H327" s="37" t="str">
        <f t="shared" si="22"/>
        <v/>
      </c>
      <c r="I327" s="37" t="str">
        <f>IF($J327="mouvement",_xlfn.XLOOKUP('Base de données'!$B327,$K:$K,$K:$K,0),"")</f>
        <v>QBERT</v>
      </c>
      <c r="J327" s="38" t="str">
        <f>IF(AND(Y327&lt;&gt;MAX(Y:Y),COUNTIF(K327:V327,'Base de données'!$B327)&gt;0),"mouvement","")</f>
        <v>mouvement</v>
      </c>
      <c r="K327" s="39" t="str">
        <f>IF(K$1&gt;$AE$1,"-",IFERROR(IF(DATEDIF('Base de données'!$A327,K$1,"d")&lt;&gt;0,"",'Base de données'!$B327),""))</f>
        <v/>
      </c>
      <c r="L327" s="39" t="str">
        <f>IF(L$1&gt;$AE$1,"-",IFERROR(IF(DATEDIF('Base de données'!$A327,L$1,"d")&lt;&gt;0,"",'Base de données'!$B327),""))</f>
        <v>QBERT</v>
      </c>
      <c r="M327" s="39" t="str">
        <f>IF(M$1&gt;$AE$1,"-",IFERROR(IF(DATEDIF('Base de données'!$A327,M$1,"d")&lt;&gt;0,"",'Base de données'!$B327),""))</f>
        <v/>
      </c>
      <c r="N327" s="39" t="str">
        <f>IF(N$1&gt;$AE$1,"-",IFERROR(IF(DATEDIF('Base de données'!$A327,N$1,"d")&lt;&gt;0,"",'Base de données'!$B327),""))</f>
        <v/>
      </c>
      <c r="O327" s="39" t="str">
        <f>IF(O$1&gt;$AE$1,"-",IFERROR(IF(DATEDIF('Base de données'!$A327,O$1,"d")&lt;&gt;0,"",'Base de données'!$B327),""))</f>
        <v/>
      </c>
      <c r="P327" s="39" t="str">
        <f>IF(P$1&gt;$AE$1,"-",IFERROR(IF(DATEDIF('Base de données'!$A327,P$1,"d")&lt;&gt;0,"",'Base de données'!$B327),""))</f>
        <v/>
      </c>
      <c r="Q327" s="39" t="str">
        <f>IF(Q$1&gt;$AE$1,"-",IFERROR(IF(DATEDIF('Base de données'!$A327,Q$1,"d")&lt;&gt;0,"",'Base de données'!$B327),""))</f>
        <v/>
      </c>
      <c r="R327" s="39" t="str">
        <f>IF(R$1&gt;$AE$1,"-",IFERROR(IF(DATEDIF('Base de données'!$A327,R$1,"d")&lt;&gt;0,"",'Base de données'!$B327),""))</f>
        <v/>
      </c>
      <c r="S327" s="39" t="str">
        <f>IF(S$1&gt;$AE$1,"-",IFERROR(IF(DATEDIF('Base de données'!$A327,S$1,"d")&lt;&gt;0,"",'Base de données'!$B327),""))</f>
        <v/>
      </c>
      <c r="T327" s="39" t="str">
        <f>IF(T$1&gt;$AE$1,"-",IFERROR(IF(DATEDIF('Base de données'!$A327,T$1,"d")&lt;&gt;0,"",'Base de données'!$B327),""))</f>
        <v/>
      </c>
      <c r="U327" s="39" t="str">
        <f>IF(U$1&gt;$AE$1,"-",IFERROR(IF(DATEDIF('Base de données'!$A327,U$1,"d")&lt;&gt;0,"",'Base de données'!$B327),""))</f>
        <v/>
      </c>
      <c r="V327" s="39" t="str">
        <f>IF(V$1&gt;$AE$1,"-",IFERROR(IF(DATEDIF('Base de données'!$A327,V$1,"d")&lt;&gt;0,"",'Base de données'!$B327),""))</f>
        <v/>
      </c>
      <c r="W327" s="34"/>
      <c r="X327" s="30" t="str">
        <f>'Base de données'!$C327&amp;" "&amp;'Base de données'!$D327</f>
        <v>Garnier Juliette</v>
      </c>
      <c r="Y327" s="31">
        <f>COUNTIF('Base de données'!$B:$B,'Base de données'!$B327)</f>
        <v>10</v>
      </c>
      <c r="AA327" s="87" cm="1">
        <f t="array" aca="1" ref="AA327" ca="1">INDIRECT("'Base de données'!A" &amp; ROW(Y327))</f>
        <v>45689</v>
      </c>
      <c r="AB327" s="51" t="str" cm="1">
        <f t="array" aca="1" ref="AB327" ca="1">INDIRECT("'Base de données'!B" &amp; ROW(Z327))</f>
        <v>QBERT</v>
      </c>
    </row>
    <row r="328" spans="1:28" x14ac:dyDescent="0.3">
      <c r="A328" s="41" t="str">
        <f ca="1">IF(IF(AND($B328&lt;&gt;"-",$B328=$E328),"Entrée et sortie","-")="Entrée et sortie",'Base de données'!$B328,"-")</f>
        <v>-</v>
      </c>
      <c r="B328" s="41" t="str">
        <f t="shared" ca="1" si="23"/>
        <v>-</v>
      </c>
      <c r="C328" s="41" t="str">
        <f t="shared" ca="1" si="24"/>
        <v>-</v>
      </c>
      <c r="D328" s="41" t="str">
        <f>IF($F328="sortie en cours d'année",'Base de données'!$B328,"-")</f>
        <v>-</v>
      </c>
      <c r="E328" s="41" t="str">
        <f>IF($H328="entrée en cours d'année",'Base de données'!$B328,"-")</f>
        <v>-</v>
      </c>
      <c r="F328" s="37" t="str">
        <f t="shared" si="21"/>
        <v/>
      </c>
      <c r="G328" s="37" t="str">
        <f>IF($J328="mouvement",_xlfn.XLOOKUP('Base de données'!$B328,$V:$V,$V:$V,0),"")</f>
        <v/>
      </c>
      <c r="H328" s="37" t="str">
        <f t="shared" si="22"/>
        <v/>
      </c>
      <c r="I328" s="37" t="str">
        <f>IF($J328="mouvement",_xlfn.XLOOKUP('Base de données'!$B328,$K:$K,$K:$K,0),"")</f>
        <v/>
      </c>
      <c r="J328" s="38" t="str">
        <f>IF(AND(Y328&lt;&gt;MAX(Y:Y),COUNTIF(K328:V328,'Base de données'!$B328)&gt;0),"mouvement","")</f>
        <v/>
      </c>
      <c r="K328" s="39" t="str">
        <f>IF(K$1&gt;$AE$1,"-",IFERROR(IF(DATEDIF('Base de données'!$A328,K$1,"d")&lt;&gt;0,"",'Base de données'!$B328),""))</f>
        <v/>
      </c>
      <c r="L328" s="39" t="str">
        <f>IF(L$1&gt;$AE$1,"-",IFERROR(IF(DATEDIF('Base de données'!$A328,L$1,"d")&lt;&gt;0,"",'Base de données'!$B328),""))</f>
        <v>C5LJK</v>
      </c>
      <c r="M328" s="39" t="str">
        <f>IF(M$1&gt;$AE$1,"-",IFERROR(IF(DATEDIF('Base de données'!$A328,M$1,"d")&lt;&gt;0,"",'Base de données'!$B328),""))</f>
        <v/>
      </c>
      <c r="N328" s="39" t="str">
        <f>IF(N$1&gt;$AE$1,"-",IFERROR(IF(DATEDIF('Base de données'!$A328,N$1,"d")&lt;&gt;0,"",'Base de données'!$B328),""))</f>
        <v/>
      </c>
      <c r="O328" s="39" t="str">
        <f>IF(O$1&gt;$AE$1,"-",IFERROR(IF(DATEDIF('Base de données'!$A328,O$1,"d")&lt;&gt;0,"",'Base de données'!$B328),""))</f>
        <v/>
      </c>
      <c r="P328" s="39" t="str">
        <f>IF(P$1&gt;$AE$1,"-",IFERROR(IF(DATEDIF('Base de données'!$A328,P$1,"d")&lt;&gt;0,"",'Base de données'!$B328),""))</f>
        <v/>
      </c>
      <c r="Q328" s="39" t="str">
        <f>IF(Q$1&gt;$AE$1,"-",IFERROR(IF(DATEDIF('Base de données'!$A328,Q$1,"d")&lt;&gt;0,"",'Base de données'!$B328),""))</f>
        <v/>
      </c>
      <c r="R328" s="39" t="str">
        <f>IF(R$1&gt;$AE$1,"-",IFERROR(IF(DATEDIF('Base de données'!$A328,R$1,"d")&lt;&gt;0,"",'Base de données'!$B328),""))</f>
        <v/>
      </c>
      <c r="S328" s="39" t="str">
        <f>IF(S$1&gt;$AE$1,"-",IFERROR(IF(DATEDIF('Base de données'!$A328,S$1,"d")&lt;&gt;0,"",'Base de données'!$B328),""))</f>
        <v/>
      </c>
      <c r="T328" s="39" t="str">
        <f>IF(T$1&gt;$AE$1,"-",IFERROR(IF(DATEDIF('Base de données'!$A328,T$1,"d")&lt;&gt;0,"",'Base de données'!$B328),""))</f>
        <v/>
      </c>
      <c r="U328" s="39" t="str">
        <f>IF(U$1&gt;$AE$1,"-",IFERROR(IF(DATEDIF('Base de données'!$A328,U$1,"d")&lt;&gt;0,"",'Base de données'!$B328),""))</f>
        <v/>
      </c>
      <c r="V328" s="39" t="str">
        <f>IF(V$1&gt;$AE$1,"-",IFERROR(IF(DATEDIF('Base de données'!$A328,V$1,"d")&lt;&gt;0,"",'Base de données'!$B328),""))</f>
        <v/>
      </c>
      <c r="W328" s="34"/>
      <c r="X328" s="30" t="str">
        <f>'Base de données'!$C328&amp;" "&amp;'Base de données'!$D328</f>
        <v>Barbe Lucas</v>
      </c>
      <c r="Y328" s="31">
        <f>COUNTIF('Base de données'!$B:$B,'Base de données'!$B328)</f>
        <v>12</v>
      </c>
      <c r="AA328" s="87" cm="1">
        <f t="array" aca="1" ref="AA328" ca="1">INDIRECT("'Base de données'!A" &amp; ROW(Y328))</f>
        <v>45689</v>
      </c>
      <c r="AB328" s="51" t="str" cm="1">
        <f t="array" aca="1" ref="AB328" ca="1">INDIRECT("'Base de données'!B" &amp; ROW(Z328))</f>
        <v>C5LJK</v>
      </c>
    </row>
    <row r="329" spans="1:28" x14ac:dyDescent="0.3">
      <c r="A329" s="41" t="str">
        <f ca="1">IF(IF(AND($B329&lt;&gt;"-",$B329=$E329),"Entrée et sortie","-")="Entrée et sortie",'Base de données'!$B329,"-")</f>
        <v>-</v>
      </c>
      <c r="B329" s="41" t="str">
        <f t="shared" ca="1" si="23"/>
        <v>-</v>
      </c>
      <c r="C329" s="41" t="str">
        <f t="shared" ca="1" si="24"/>
        <v>-</v>
      </c>
      <c r="D329" s="41" t="str">
        <f>IF($F329="sortie en cours d'année",'Base de données'!$B329,"-")</f>
        <v>-</v>
      </c>
      <c r="E329" s="41" t="str">
        <f>IF($H329="entrée en cours d'année",'Base de données'!$B329,"-")</f>
        <v>-</v>
      </c>
      <c r="F329" s="37" t="str">
        <f t="shared" si="21"/>
        <v/>
      </c>
      <c r="G329" s="37" t="str">
        <f>IF($J329="mouvement",_xlfn.XLOOKUP('Base de données'!$B329,$V:$V,$V:$V,0),"")</f>
        <v/>
      </c>
      <c r="H329" s="37" t="str">
        <f t="shared" si="22"/>
        <v/>
      </c>
      <c r="I329" s="37" t="str">
        <f>IF($J329="mouvement",_xlfn.XLOOKUP('Base de données'!$B329,$K:$K,$K:$K,0),"")</f>
        <v/>
      </c>
      <c r="J329" s="38" t="str">
        <f>IF(AND(Y329&lt;&gt;MAX(Y:Y),COUNTIF(K329:V329,'Base de données'!$B329)&gt;0),"mouvement","")</f>
        <v/>
      </c>
      <c r="K329" s="39" t="str">
        <f>IF(K$1&gt;$AE$1,"-",IFERROR(IF(DATEDIF('Base de données'!$A329,K$1,"d")&lt;&gt;0,"",'Base de données'!$B329),""))</f>
        <v/>
      </c>
      <c r="L329" s="39" t="str">
        <f>IF(L$1&gt;$AE$1,"-",IFERROR(IF(DATEDIF('Base de données'!$A329,L$1,"d")&lt;&gt;0,"",'Base de données'!$B329),""))</f>
        <v>0ZUM1</v>
      </c>
      <c r="M329" s="39" t="str">
        <f>IF(M$1&gt;$AE$1,"-",IFERROR(IF(DATEDIF('Base de données'!$A329,M$1,"d")&lt;&gt;0,"",'Base de données'!$B329),""))</f>
        <v/>
      </c>
      <c r="N329" s="39" t="str">
        <f>IF(N$1&gt;$AE$1,"-",IFERROR(IF(DATEDIF('Base de données'!$A329,N$1,"d")&lt;&gt;0,"",'Base de données'!$B329),""))</f>
        <v/>
      </c>
      <c r="O329" s="39" t="str">
        <f>IF(O$1&gt;$AE$1,"-",IFERROR(IF(DATEDIF('Base de données'!$A329,O$1,"d")&lt;&gt;0,"",'Base de données'!$B329),""))</f>
        <v/>
      </c>
      <c r="P329" s="39" t="str">
        <f>IF(P$1&gt;$AE$1,"-",IFERROR(IF(DATEDIF('Base de données'!$A329,P$1,"d")&lt;&gt;0,"",'Base de données'!$B329),""))</f>
        <v/>
      </c>
      <c r="Q329" s="39" t="str">
        <f>IF(Q$1&gt;$AE$1,"-",IFERROR(IF(DATEDIF('Base de données'!$A329,Q$1,"d")&lt;&gt;0,"",'Base de données'!$B329),""))</f>
        <v/>
      </c>
      <c r="R329" s="39" t="str">
        <f>IF(R$1&gt;$AE$1,"-",IFERROR(IF(DATEDIF('Base de données'!$A329,R$1,"d")&lt;&gt;0,"",'Base de données'!$B329),""))</f>
        <v/>
      </c>
      <c r="S329" s="39" t="str">
        <f>IF(S$1&gt;$AE$1,"-",IFERROR(IF(DATEDIF('Base de données'!$A329,S$1,"d")&lt;&gt;0,"",'Base de données'!$B329),""))</f>
        <v/>
      </c>
      <c r="T329" s="39" t="str">
        <f>IF(T$1&gt;$AE$1,"-",IFERROR(IF(DATEDIF('Base de données'!$A329,T$1,"d")&lt;&gt;0,"",'Base de données'!$B329),""))</f>
        <v/>
      </c>
      <c r="U329" s="39" t="str">
        <f>IF(U$1&gt;$AE$1,"-",IFERROR(IF(DATEDIF('Base de données'!$A329,U$1,"d")&lt;&gt;0,"",'Base de données'!$B329),""))</f>
        <v/>
      </c>
      <c r="V329" s="39" t="str">
        <f>IF(V$1&gt;$AE$1,"-",IFERROR(IF(DATEDIF('Base de données'!$A329,V$1,"d")&lt;&gt;0,"",'Base de données'!$B329),""))</f>
        <v/>
      </c>
      <c r="W329" s="34"/>
      <c r="X329" s="30" t="str">
        <f>'Base de données'!$C329&amp;" "&amp;'Base de données'!$D329</f>
        <v>Turpin Adèle</v>
      </c>
      <c r="Y329" s="31">
        <f>COUNTIF('Base de données'!$B:$B,'Base de données'!$B329)</f>
        <v>12</v>
      </c>
      <c r="AA329" s="87" cm="1">
        <f t="array" aca="1" ref="AA329" ca="1">INDIRECT("'Base de données'!A" &amp; ROW(Y329))</f>
        <v>45689</v>
      </c>
      <c r="AB329" s="51" t="str" cm="1">
        <f t="array" aca="1" ref="AB329" ca="1">INDIRECT("'Base de données'!B" &amp; ROW(Z329))</f>
        <v>0ZUM1</v>
      </c>
    </row>
    <row r="330" spans="1:28" x14ac:dyDescent="0.3">
      <c r="A330" s="41" t="str">
        <f ca="1">IF(IF(AND($B330&lt;&gt;"-",$B330=$E330),"Entrée et sortie","-")="Entrée et sortie",'Base de données'!$B330,"-")</f>
        <v>-</v>
      </c>
      <c r="B330" s="41" t="str">
        <f t="shared" ca="1" si="23"/>
        <v>-</v>
      </c>
      <c r="C330" s="41" t="str">
        <f t="shared" ca="1" si="24"/>
        <v>-</v>
      </c>
      <c r="D330" s="41" t="str">
        <f>IF($F330="sortie en cours d'année",'Base de données'!$B330,"-")</f>
        <v>-</v>
      </c>
      <c r="E330" s="41" t="str">
        <f>IF($H330="entrée en cours d'année",'Base de données'!$B330,"-")</f>
        <v>-</v>
      </c>
      <c r="F330" s="37" t="str">
        <f t="shared" si="21"/>
        <v/>
      </c>
      <c r="G330" s="37" t="str">
        <f>IF($J330="mouvement",_xlfn.XLOOKUP('Base de données'!$B330,$V:$V,$V:$V,0),"")</f>
        <v/>
      </c>
      <c r="H330" s="37" t="str">
        <f t="shared" si="22"/>
        <v/>
      </c>
      <c r="I330" s="37" t="str">
        <f>IF($J330="mouvement",_xlfn.XLOOKUP('Base de données'!$B330,$K:$K,$K:$K,0),"")</f>
        <v/>
      </c>
      <c r="J330" s="38" t="str">
        <f>IF(AND(Y330&lt;&gt;MAX(Y:Y),COUNTIF(K330:V330,'Base de données'!$B330)&gt;0),"mouvement","")</f>
        <v/>
      </c>
      <c r="K330" s="39" t="str">
        <f>IF(K$1&gt;$AE$1,"-",IFERROR(IF(DATEDIF('Base de données'!$A330,K$1,"d")&lt;&gt;0,"",'Base de données'!$B330),""))</f>
        <v/>
      </c>
      <c r="L330" s="39" t="str">
        <f>IF(L$1&gt;$AE$1,"-",IFERROR(IF(DATEDIF('Base de données'!$A330,L$1,"d")&lt;&gt;0,"",'Base de données'!$B330),""))</f>
        <v>A2E1O</v>
      </c>
      <c r="M330" s="39" t="str">
        <f>IF(M$1&gt;$AE$1,"-",IFERROR(IF(DATEDIF('Base de données'!$A330,M$1,"d")&lt;&gt;0,"",'Base de données'!$B330),""))</f>
        <v/>
      </c>
      <c r="N330" s="39" t="str">
        <f>IF(N$1&gt;$AE$1,"-",IFERROR(IF(DATEDIF('Base de données'!$A330,N$1,"d")&lt;&gt;0,"",'Base de données'!$B330),""))</f>
        <v/>
      </c>
      <c r="O330" s="39" t="str">
        <f>IF(O$1&gt;$AE$1,"-",IFERROR(IF(DATEDIF('Base de données'!$A330,O$1,"d")&lt;&gt;0,"",'Base de données'!$B330),""))</f>
        <v/>
      </c>
      <c r="P330" s="39" t="str">
        <f>IF(P$1&gt;$AE$1,"-",IFERROR(IF(DATEDIF('Base de données'!$A330,P$1,"d")&lt;&gt;0,"",'Base de données'!$B330),""))</f>
        <v/>
      </c>
      <c r="Q330" s="39" t="str">
        <f>IF(Q$1&gt;$AE$1,"-",IFERROR(IF(DATEDIF('Base de données'!$A330,Q$1,"d")&lt;&gt;0,"",'Base de données'!$B330),""))</f>
        <v/>
      </c>
      <c r="R330" s="39" t="str">
        <f>IF(R$1&gt;$AE$1,"-",IFERROR(IF(DATEDIF('Base de données'!$A330,R$1,"d")&lt;&gt;0,"",'Base de données'!$B330),""))</f>
        <v/>
      </c>
      <c r="S330" s="39" t="str">
        <f>IF(S$1&gt;$AE$1,"-",IFERROR(IF(DATEDIF('Base de données'!$A330,S$1,"d")&lt;&gt;0,"",'Base de données'!$B330),""))</f>
        <v/>
      </c>
      <c r="T330" s="39" t="str">
        <f>IF(T$1&gt;$AE$1,"-",IFERROR(IF(DATEDIF('Base de données'!$A330,T$1,"d")&lt;&gt;0,"",'Base de données'!$B330),""))</f>
        <v/>
      </c>
      <c r="U330" s="39" t="str">
        <f>IF(U$1&gt;$AE$1,"-",IFERROR(IF(DATEDIF('Base de données'!$A330,U$1,"d")&lt;&gt;0,"",'Base de données'!$B330),""))</f>
        <v/>
      </c>
      <c r="V330" s="39" t="str">
        <f>IF(V$1&gt;$AE$1,"-",IFERROR(IF(DATEDIF('Base de données'!$A330,V$1,"d")&lt;&gt;0,"",'Base de données'!$B330),""))</f>
        <v/>
      </c>
      <c r="W330" s="34"/>
      <c r="X330" s="30" t="str">
        <f>'Base de données'!$C330&amp;" "&amp;'Base de données'!$D330</f>
        <v>Pichon Emmanuel</v>
      </c>
      <c r="Y330" s="31">
        <f>COUNTIF('Base de données'!$B:$B,'Base de données'!$B330)</f>
        <v>12</v>
      </c>
      <c r="AA330" s="87" cm="1">
        <f t="array" aca="1" ref="AA330" ca="1">INDIRECT("'Base de données'!A" &amp; ROW(Y330))</f>
        <v>45689</v>
      </c>
      <c r="AB330" s="51" t="str" cm="1">
        <f t="array" aca="1" ref="AB330" ca="1">INDIRECT("'Base de données'!B" &amp; ROW(Z330))</f>
        <v>A2E1O</v>
      </c>
    </row>
    <row r="331" spans="1:28" x14ac:dyDescent="0.3">
      <c r="A331" s="41" t="str">
        <f ca="1">IF(IF(AND($B331&lt;&gt;"-",$B331=$E331),"Entrée et sortie","-")="Entrée et sortie",'Base de données'!$B331,"-")</f>
        <v>-</v>
      </c>
      <c r="B331" s="41" t="str">
        <f t="shared" ca="1" si="23"/>
        <v>-</v>
      </c>
      <c r="C331" s="41" t="str">
        <f t="shared" ca="1" si="24"/>
        <v>-</v>
      </c>
      <c r="D331" s="41" t="str">
        <f>IF($F331="sortie en cours d'année",'Base de données'!$B331,"-")</f>
        <v>-</v>
      </c>
      <c r="E331" s="41" t="str">
        <f>IF($H331="entrée en cours d'année",'Base de données'!$B331,"-")</f>
        <v>-</v>
      </c>
      <c r="F331" s="37" t="str">
        <f t="shared" si="21"/>
        <v/>
      </c>
      <c r="G331" s="37" t="str">
        <f>IF($J331="mouvement",_xlfn.XLOOKUP('Base de données'!$B331,$V:$V,$V:$V,0),"")</f>
        <v/>
      </c>
      <c r="H331" s="37" t="str">
        <f t="shared" si="22"/>
        <v/>
      </c>
      <c r="I331" s="37" t="str">
        <f>IF($J331="mouvement",_xlfn.XLOOKUP('Base de données'!$B331,$K:$K,$K:$K,0),"")</f>
        <v/>
      </c>
      <c r="J331" s="38" t="str">
        <f>IF(AND(Y331&lt;&gt;MAX(Y:Y),COUNTIF(K331:V331,'Base de données'!$B331)&gt;0),"mouvement","")</f>
        <v/>
      </c>
      <c r="K331" s="39" t="str">
        <f>IF(K$1&gt;$AE$1,"-",IFERROR(IF(DATEDIF('Base de données'!$A331,K$1,"d")&lt;&gt;0,"",'Base de données'!$B331),""))</f>
        <v/>
      </c>
      <c r="L331" s="39" t="str">
        <f>IF(L$1&gt;$AE$1,"-",IFERROR(IF(DATEDIF('Base de données'!$A331,L$1,"d")&lt;&gt;0,"",'Base de données'!$B331),""))</f>
        <v>EEW7P</v>
      </c>
      <c r="M331" s="39" t="str">
        <f>IF(M$1&gt;$AE$1,"-",IFERROR(IF(DATEDIF('Base de données'!$A331,M$1,"d")&lt;&gt;0,"",'Base de données'!$B331),""))</f>
        <v/>
      </c>
      <c r="N331" s="39" t="str">
        <f>IF(N$1&gt;$AE$1,"-",IFERROR(IF(DATEDIF('Base de données'!$A331,N$1,"d")&lt;&gt;0,"",'Base de données'!$B331),""))</f>
        <v/>
      </c>
      <c r="O331" s="39" t="str">
        <f>IF(O$1&gt;$AE$1,"-",IFERROR(IF(DATEDIF('Base de données'!$A331,O$1,"d")&lt;&gt;0,"",'Base de données'!$B331),""))</f>
        <v/>
      </c>
      <c r="P331" s="39" t="str">
        <f>IF(P$1&gt;$AE$1,"-",IFERROR(IF(DATEDIF('Base de données'!$A331,P$1,"d")&lt;&gt;0,"",'Base de données'!$B331),""))</f>
        <v/>
      </c>
      <c r="Q331" s="39" t="str">
        <f>IF(Q$1&gt;$AE$1,"-",IFERROR(IF(DATEDIF('Base de données'!$A331,Q$1,"d")&lt;&gt;0,"",'Base de données'!$B331),""))</f>
        <v/>
      </c>
      <c r="R331" s="39" t="str">
        <f>IF(R$1&gt;$AE$1,"-",IFERROR(IF(DATEDIF('Base de données'!$A331,R$1,"d")&lt;&gt;0,"",'Base de données'!$B331),""))</f>
        <v/>
      </c>
      <c r="S331" s="39" t="str">
        <f>IF(S$1&gt;$AE$1,"-",IFERROR(IF(DATEDIF('Base de données'!$A331,S$1,"d")&lt;&gt;0,"",'Base de données'!$B331),""))</f>
        <v/>
      </c>
      <c r="T331" s="39" t="str">
        <f>IF(T$1&gt;$AE$1,"-",IFERROR(IF(DATEDIF('Base de données'!$A331,T$1,"d")&lt;&gt;0,"",'Base de données'!$B331),""))</f>
        <v/>
      </c>
      <c r="U331" s="39" t="str">
        <f>IF(U$1&gt;$AE$1,"-",IFERROR(IF(DATEDIF('Base de données'!$A331,U$1,"d")&lt;&gt;0,"",'Base de données'!$B331),""))</f>
        <v/>
      </c>
      <c r="V331" s="39" t="str">
        <f>IF(V$1&gt;$AE$1,"-",IFERROR(IF(DATEDIF('Base de données'!$A331,V$1,"d")&lt;&gt;0,"",'Base de données'!$B331),""))</f>
        <v/>
      </c>
      <c r="W331" s="34"/>
      <c r="X331" s="30" t="str">
        <f>'Base de données'!$C331&amp;" "&amp;'Base de données'!$D331</f>
        <v>Gros Suzanne</v>
      </c>
      <c r="Y331" s="31">
        <f>COUNTIF('Base de données'!$B:$B,'Base de données'!$B331)</f>
        <v>12</v>
      </c>
      <c r="AA331" s="87" cm="1">
        <f t="array" aca="1" ref="AA331" ca="1">INDIRECT("'Base de données'!A" &amp; ROW(Y331))</f>
        <v>45689</v>
      </c>
      <c r="AB331" s="51" t="str" cm="1">
        <f t="array" aca="1" ref="AB331" ca="1">INDIRECT("'Base de données'!B" &amp; ROW(Z331))</f>
        <v>EEW7P</v>
      </c>
    </row>
    <row r="332" spans="1:28" x14ac:dyDescent="0.3">
      <c r="A332" s="41" t="str">
        <f ca="1">IF(IF(AND($B332&lt;&gt;"-",$B332=$E332),"Entrée et sortie","-")="Entrée et sortie",'Base de données'!$B332,"-")</f>
        <v>-</v>
      </c>
      <c r="B332" s="41" t="str">
        <f t="shared" ca="1" si="23"/>
        <v>DOGY4</v>
      </c>
      <c r="C332" s="41" t="str">
        <f t="shared" ca="1" si="24"/>
        <v>DOGY4</v>
      </c>
      <c r="D332" s="41" t="str">
        <f>IF($F332="sortie en cours d'année",'Base de données'!$B332,"-")</f>
        <v>DOGY4</v>
      </c>
      <c r="E332" s="41" t="str">
        <f>IF($H332="entrée en cours d'année",'Base de données'!$B332,"-")</f>
        <v>-</v>
      </c>
      <c r="F332" s="37" t="str">
        <f t="shared" si="21"/>
        <v>sortie en cours d'année</v>
      </c>
      <c r="G332" s="37">
        <f>IF($J332="mouvement",_xlfn.XLOOKUP('Base de données'!$B332,$V:$V,$V:$V,0),"")</f>
        <v>0</v>
      </c>
      <c r="H332" s="37" t="str">
        <f t="shared" si="22"/>
        <v/>
      </c>
      <c r="I332" s="37" t="str">
        <f>IF($J332="mouvement",_xlfn.XLOOKUP('Base de données'!$B332,$K:$K,$K:$K,0),"")</f>
        <v>DOGY4</v>
      </c>
      <c r="J332" s="38" t="str">
        <f>IF(AND(Y332&lt;&gt;MAX(Y:Y),COUNTIF(K332:V332,'Base de données'!$B332)&gt;0),"mouvement","")</f>
        <v>mouvement</v>
      </c>
      <c r="K332" s="39" t="str">
        <f>IF(K$1&gt;$AE$1,"-",IFERROR(IF(DATEDIF('Base de données'!$A332,K$1,"d")&lt;&gt;0,"",'Base de données'!$B332),""))</f>
        <v/>
      </c>
      <c r="L332" s="39" t="str">
        <f>IF(L$1&gt;$AE$1,"-",IFERROR(IF(DATEDIF('Base de données'!$A332,L$1,"d")&lt;&gt;0,"",'Base de données'!$B332),""))</f>
        <v>DOGY4</v>
      </c>
      <c r="M332" s="39" t="str">
        <f>IF(M$1&gt;$AE$1,"-",IFERROR(IF(DATEDIF('Base de données'!$A332,M$1,"d")&lt;&gt;0,"",'Base de données'!$B332),""))</f>
        <v/>
      </c>
      <c r="N332" s="39" t="str">
        <f>IF(N$1&gt;$AE$1,"-",IFERROR(IF(DATEDIF('Base de données'!$A332,N$1,"d")&lt;&gt;0,"",'Base de données'!$B332),""))</f>
        <v/>
      </c>
      <c r="O332" s="39" t="str">
        <f>IF(O$1&gt;$AE$1,"-",IFERROR(IF(DATEDIF('Base de données'!$A332,O$1,"d")&lt;&gt;0,"",'Base de données'!$B332),""))</f>
        <v/>
      </c>
      <c r="P332" s="39" t="str">
        <f>IF(P$1&gt;$AE$1,"-",IFERROR(IF(DATEDIF('Base de données'!$A332,P$1,"d")&lt;&gt;0,"",'Base de données'!$B332),""))</f>
        <v/>
      </c>
      <c r="Q332" s="39" t="str">
        <f>IF(Q$1&gt;$AE$1,"-",IFERROR(IF(DATEDIF('Base de données'!$A332,Q$1,"d")&lt;&gt;0,"",'Base de données'!$B332),""))</f>
        <v/>
      </c>
      <c r="R332" s="39" t="str">
        <f>IF(R$1&gt;$AE$1,"-",IFERROR(IF(DATEDIF('Base de données'!$A332,R$1,"d")&lt;&gt;0,"",'Base de données'!$B332),""))</f>
        <v/>
      </c>
      <c r="S332" s="39" t="str">
        <f>IF(S$1&gt;$AE$1,"-",IFERROR(IF(DATEDIF('Base de données'!$A332,S$1,"d")&lt;&gt;0,"",'Base de données'!$B332),""))</f>
        <v/>
      </c>
      <c r="T332" s="39" t="str">
        <f>IF(T$1&gt;$AE$1,"-",IFERROR(IF(DATEDIF('Base de données'!$A332,T$1,"d")&lt;&gt;0,"",'Base de données'!$B332),""))</f>
        <v/>
      </c>
      <c r="U332" s="39" t="str">
        <f>IF(U$1&gt;$AE$1,"-",IFERROR(IF(DATEDIF('Base de données'!$A332,U$1,"d")&lt;&gt;0,"",'Base de données'!$B332),""))</f>
        <v/>
      </c>
      <c r="V332" s="39" t="str">
        <f>IF(V$1&gt;$AE$1,"-",IFERROR(IF(DATEDIF('Base de données'!$A332,V$1,"d")&lt;&gt;0,"",'Base de données'!$B332),""))</f>
        <v/>
      </c>
      <c r="W332" s="34"/>
      <c r="X332" s="30" t="str">
        <f>'Base de données'!$C332&amp;" "&amp;'Base de données'!$D332</f>
        <v>Turpin Dorothée</v>
      </c>
      <c r="Y332" s="31">
        <f>COUNTIF('Base de données'!$B:$B,'Base de données'!$B332)</f>
        <v>4</v>
      </c>
      <c r="AA332" s="87" cm="1">
        <f t="array" aca="1" ref="AA332" ca="1">INDIRECT("'Base de données'!A" &amp; ROW(Y332))</f>
        <v>45689</v>
      </c>
      <c r="AB332" s="51" t="str" cm="1">
        <f t="array" aca="1" ref="AB332" ca="1">INDIRECT("'Base de données'!B" &amp; ROW(Z332))</f>
        <v>DOGY4</v>
      </c>
    </row>
    <row r="333" spans="1:28" x14ac:dyDescent="0.3">
      <c r="A333" s="41" t="str">
        <f ca="1">IF(IF(AND($B333&lt;&gt;"-",$B333=$E333),"Entrée et sortie","-")="Entrée et sortie",'Base de données'!$B333,"-")</f>
        <v>-</v>
      </c>
      <c r="B333" s="41" t="str">
        <f t="shared" ca="1" si="23"/>
        <v>WI12D</v>
      </c>
      <c r="C333" s="41" t="str">
        <f t="shared" ca="1" si="24"/>
        <v>WI12D</v>
      </c>
      <c r="D333" s="41" t="str">
        <f>IF($F333="sortie en cours d'année",'Base de données'!$B333,"-")</f>
        <v>WI12D</v>
      </c>
      <c r="E333" s="41" t="str">
        <f>IF($H333="entrée en cours d'année",'Base de données'!$B333,"-")</f>
        <v>-</v>
      </c>
      <c r="F333" s="37" t="str">
        <f t="shared" si="21"/>
        <v>sortie en cours d'année</v>
      </c>
      <c r="G333" s="37">
        <f>IF($J333="mouvement",_xlfn.XLOOKUP('Base de données'!$B333,$V:$V,$V:$V,0),"")</f>
        <v>0</v>
      </c>
      <c r="H333" s="37" t="str">
        <f t="shared" si="22"/>
        <v/>
      </c>
      <c r="I333" s="37" t="str">
        <f>IF($J333="mouvement",_xlfn.XLOOKUP('Base de données'!$B333,$K:$K,$K:$K,0),"")</f>
        <v>WI12D</v>
      </c>
      <c r="J333" s="38" t="str">
        <f>IF(AND(Y333&lt;&gt;MAX(Y:Y),COUNTIF(K333:V333,'Base de données'!$B333)&gt;0),"mouvement","")</f>
        <v>mouvement</v>
      </c>
      <c r="K333" s="39" t="str">
        <f>IF(K$1&gt;$AE$1,"-",IFERROR(IF(DATEDIF('Base de données'!$A333,K$1,"d")&lt;&gt;0,"",'Base de données'!$B333),""))</f>
        <v/>
      </c>
      <c r="L333" s="39" t="str">
        <f>IF(L$1&gt;$AE$1,"-",IFERROR(IF(DATEDIF('Base de données'!$A333,L$1,"d")&lt;&gt;0,"",'Base de données'!$B333),""))</f>
        <v>WI12D</v>
      </c>
      <c r="M333" s="39" t="str">
        <f>IF(M$1&gt;$AE$1,"-",IFERROR(IF(DATEDIF('Base de données'!$A333,M$1,"d")&lt;&gt;0,"",'Base de données'!$B333),""))</f>
        <v/>
      </c>
      <c r="N333" s="39" t="str">
        <f>IF(N$1&gt;$AE$1,"-",IFERROR(IF(DATEDIF('Base de données'!$A333,N$1,"d")&lt;&gt;0,"",'Base de données'!$B333),""))</f>
        <v/>
      </c>
      <c r="O333" s="39" t="str">
        <f>IF(O$1&gt;$AE$1,"-",IFERROR(IF(DATEDIF('Base de données'!$A333,O$1,"d")&lt;&gt;0,"",'Base de données'!$B333),""))</f>
        <v/>
      </c>
      <c r="P333" s="39" t="str">
        <f>IF(P$1&gt;$AE$1,"-",IFERROR(IF(DATEDIF('Base de données'!$A333,P$1,"d")&lt;&gt;0,"",'Base de données'!$B333),""))</f>
        <v/>
      </c>
      <c r="Q333" s="39" t="str">
        <f>IF(Q$1&gt;$AE$1,"-",IFERROR(IF(DATEDIF('Base de données'!$A333,Q$1,"d")&lt;&gt;0,"",'Base de données'!$B333),""))</f>
        <v/>
      </c>
      <c r="R333" s="39" t="str">
        <f>IF(R$1&gt;$AE$1,"-",IFERROR(IF(DATEDIF('Base de données'!$A333,R$1,"d")&lt;&gt;0,"",'Base de données'!$B333),""))</f>
        <v/>
      </c>
      <c r="S333" s="39" t="str">
        <f>IF(S$1&gt;$AE$1,"-",IFERROR(IF(DATEDIF('Base de données'!$A333,S$1,"d")&lt;&gt;0,"",'Base de données'!$B333),""))</f>
        <v/>
      </c>
      <c r="T333" s="39" t="str">
        <f>IF(T$1&gt;$AE$1,"-",IFERROR(IF(DATEDIF('Base de données'!$A333,T$1,"d")&lt;&gt;0,"",'Base de données'!$B333),""))</f>
        <v/>
      </c>
      <c r="U333" s="39" t="str">
        <f>IF(U$1&gt;$AE$1,"-",IFERROR(IF(DATEDIF('Base de données'!$A333,U$1,"d")&lt;&gt;0,"",'Base de données'!$B333),""))</f>
        <v/>
      </c>
      <c r="V333" s="39" t="str">
        <f>IF(V$1&gt;$AE$1,"-",IFERROR(IF(DATEDIF('Base de données'!$A333,V$1,"d")&lt;&gt;0,"",'Base de données'!$B333),""))</f>
        <v/>
      </c>
      <c r="W333" s="34"/>
      <c r="X333" s="30" t="str">
        <f>'Base de données'!$C333&amp;" "&amp;'Base de données'!$D333</f>
        <v>Peron Robert</v>
      </c>
      <c r="Y333" s="31">
        <f>COUNTIF('Base de données'!$B:$B,'Base de données'!$B333)</f>
        <v>7</v>
      </c>
      <c r="AA333" s="87" cm="1">
        <f t="array" aca="1" ref="AA333" ca="1">INDIRECT("'Base de données'!A" &amp; ROW(Y333))</f>
        <v>45689</v>
      </c>
      <c r="AB333" s="51" t="str" cm="1">
        <f t="array" aca="1" ref="AB333" ca="1">INDIRECT("'Base de données'!B" &amp; ROW(Z333))</f>
        <v>WI12D</v>
      </c>
    </row>
    <row r="334" spans="1:28" x14ac:dyDescent="0.3">
      <c r="A334" s="41" t="str">
        <f ca="1">IF(IF(AND($B334&lt;&gt;"-",$B334=$E334),"Entrée et sortie","-")="Entrée et sortie",'Base de données'!$B334,"-")</f>
        <v>-</v>
      </c>
      <c r="B334" s="41" t="str">
        <f t="shared" ca="1" si="23"/>
        <v>-</v>
      </c>
      <c r="C334" s="41" t="str">
        <f t="shared" ca="1" si="24"/>
        <v>-</v>
      </c>
      <c r="D334" s="41" t="str">
        <f>IF($F334="sortie en cours d'année",'Base de données'!$B334,"-")</f>
        <v>-</v>
      </c>
      <c r="E334" s="41" t="str">
        <f>IF($H334="entrée en cours d'année",'Base de données'!$B334,"-")</f>
        <v>-</v>
      </c>
      <c r="F334" s="37" t="str">
        <f t="shared" si="21"/>
        <v/>
      </c>
      <c r="G334" s="37" t="str">
        <f>IF($J334="mouvement",_xlfn.XLOOKUP('Base de données'!$B334,$V:$V,$V:$V,0),"")</f>
        <v/>
      </c>
      <c r="H334" s="37" t="str">
        <f t="shared" si="22"/>
        <v/>
      </c>
      <c r="I334" s="37" t="str">
        <f>IF($J334="mouvement",_xlfn.XLOOKUP('Base de données'!$B334,$K:$K,$K:$K,0),"")</f>
        <v/>
      </c>
      <c r="J334" s="38" t="str">
        <f>IF(AND(Y334&lt;&gt;MAX(Y:Y),COUNTIF(K334:V334,'Base de données'!$B334)&gt;0),"mouvement","")</f>
        <v/>
      </c>
      <c r="K334" s="39" t="str">
        <f>IF(K$1&gt;$AE$1,"-",IFERROR(IF(DATEDIF('Base de données'!$A334,K$1,"d")&lt;&gt;0,"",'Base de données'!$B334),""))</f>
        <v/>
      </c>
      <c r="L334" s="39" t="str">
        <f>IF(L$1&gt;$AE$1,"-",IFERROR(IF(DATEDIF('Base de données'!$A334,L$1,"d")&lt;&gt;0,"",'Base de données'!$B334),""))</f>
        <v>HG5H8</v>
      </c>
      <c r="M334" s="39" t="str">
        <f>IF(M$1&gt;$AE$1,"-",IFERROR(IF(DATEDIF('Base de données'!$A334,M$1,"d")&lt;&gt;0,"",'Base de données'!$B334),""))</f>
        <v/>
      </c>
      <c r="N334" s="39" t="str">
        <f>IF(N$1&gt;$AE$1,"-",IFERROR(IF(DATEDIF('Base de données'!$A334,N$1,"d")&lt;&gt;0,"",'Base de données'!$B334),""))</f>
        <v/>
      </c>
      <c r="O334" s="39" t="str">
        <f>IF(O$1&gt;$AE$1,"-",IFERROR(IF(DATEDIF('Base de données'!$A334,O$1,"d")&lt;&gt;0,"",'Base de données'!$B334),""))</f>
        <v/>
      </c>
      <c r="P334" s="39" t="str">
        <f>IF(P$1&gt;$AE$1,"-",IFERROR(IF(DATEDIF('Base de données'!$A334,P$1,"d")&lt;&gt;0,"",'Base de données'!$B334),""))</f>
        <v/>
      </c>
      <c r="Q334" s="39" t="str">
        <f>IF(Q$1&gt;$AE$1,"-",IFERROR(IF(DATEDIF('Base de données'!$A334,Q$1,"d")&lt;&gt;0,"",'Base de données'!$B334),""))</f>
        <v/>
      </c>
      <c r="R334" s="39" t="str">
        <f>IF(R$1&gt;$AE$1,"-",IFERROR(IF(DATEDIF('Base de données'!$A334,R$1,"d")&lt;&gt;0,"",'Base de données'!$B334),""))</f>
        <v/>
      </c>
      <c r="S334" s="39" t="str">
        <f>IF(S$1&gt;$AE$1,"-",IFERROR(IF(DATEDIF('Base de données'!$A334,S$1,"d")&lt;&gt;0,"",'Base de données'!$B334),""))</f>
        <v/>
      </c>
      <c r="T334" s="39" t="str">
        <f>IF(T$1&gt;$AE$1,"-",IFERROR(IF(DATEDIF('Base de données'!$A334,T$1,"d")&lt;&gt;0,"",'Base de données'!$B334),""))</f>
        <v/>
      </c>
      <c r="U334" s="39" t="str">
        <f>IF(U$1&gt;$AE$1,"-",IFERROR(IF(DATEDIF('Base de données'!$A334,U$1,"d")&lt;&gt;0,"",'Base de données'!$B334),""))</f>
        <v/>
      </c>
      <c r="V334" s="39" t="str">
        <f>IF(V$1&gt;$AE$1,"-",IFERROR(IF(DATEDIF('Base de données'!$A334,V$1,"d")&lt;&gt;0,"",'Base de données'!$B334),""))</f>
        <v/>
      </c>
      <c r="W334" s="34"/>
      <c r="X334" s="30" t="str">
        <f>'Base de données'!$C334&amp;" "&amp;'Base de données'!$D334</f>
        <v>Bègue Étienne</v>
      </c>
      <c r="Y334" s="31">
        <f>COUNTIF('Base de données'!$B:$B,'Base de données'!$B334)</f>
        <v>12</v>
      </c>
      <c r="AA334" s="87" cm="1">
        <f t="array" aca="1" ref="AA334" ca="1">INDIRECT("'Base de données'!A" &amp; ROW(Y334))</f>
        <v>45689</v>
      </c>
      <c r="AB334" s="51" t="str" cm="1">
        <f t="array" aca="1" ref="AB334" ca="1">INDIRECT("'Base de données'!B" &amp; ROW(Z334))</f>
        <v>HG5H8</v>
      </c>
    </row>
    <row r="335" spans="1:28" x14ac:dyDescent="0.3">
      <c r="A335" s="41" t="str">
        <f ca="1">IF(IF(AND($B335&lt;&gt;"-",$B335=$E335),"Entrée et sortie","-")="Entrée et sortie",'Base de données'!$B335,"-")</f>
        <v>-</v>
      </c>
      <c r="B335" s="41" t="str">
        <f t="shared" ca="1" si="23"/>
        <v>-</v>
      </c>
      <c r="C335" s="41" t="str">
        <f t="shared" ca="1" si="24"/>
        <v>-</v>
      </c>
      <c r="D335" s="41" t="str">
        <f>IF($F335="sortie en cours d'année",'Base de données'!$B335,"-")</f>
        <v>-</v>
      </c>
      <c r="E335" s="41" t="str">
        <f>IF($H335="entrée en cours d'année",'Base de données'!$B335,"-")</f>
        <v>-</v>
      </c>
      <c r="F335" s="37" t="str">
        <f t="shared" si="21"/>
        <v/>
      </c>
      <c r="G335" s="37" t="str">
        <f>IF($J335="mouvement",_xlfn.XLOOKUP('Base de données'!$B335,$V:$V,$V:$V,0),"")</f>
        <v/>
      </c>
      <c r="H335" s="37" t="str">
        <f t="shared" si="22"/>
        <v/>
      </c>
      <c r="I335" s="37" t="str">
        <f>IF($J335="mouvement",_xlfn.XLOOKUP('Base de données'!$B335,$K:$K,$K:$K,0),"")</f>
        <v/>
      </c>
      <c r="J335" s="38" t="str">
        <f>IF(AND(Y335&lt;&gt;MAX(Y:Y),COUNTIF(K335:V335,'Base de données'!$B335)&gt;0),"mouvement","")</f>
        <v/>
      </c>
      <c r="K335" s="39" t="str">
        <f>IF(K$1&gt;$AE$1,"-",IFERROR(IF(DATEDIF('Base de données'!$A335,K$1,"d")&lt;&gt;0,"",'Base de données'!$B335),""))</f>
        <v/>
      </c>
      <c r="L335" s="39" t="str">
        <f>IF(L$1&gt;$AE$1,"-",IFERROR(IF(DATEDIF('Base de données'!$A335,L$1,"d")&lt;&gt;0,"",'Base de données'!$B335),""))</f>
        <v>YID01</v>
      </c>
      <c r="M335" s="39" t="str">
        <f>IF(M$1&gt;$AE$1,"-",IFERROR(IF(DATEDIF('Base de données'!$A335,M$1,"d")&lt;&gt;0,"",'Base de données'!$B335),""))</f>
        <v/>
      </c>
      <c r="N335" s="39" t="str">
        <f>IF(N$1&gt;$AE$1,"-",IFERROR(IF(DATEDIF('Base de données'!$A335,N$1,"d")&lt;&gt;0,"",'Base de données'!$B335),""))</f>
        <v/>
      </c>
      <c r="O335" s="39" t="str">
        <f>IF(O$1&gt;$AE$1,"-",IFERROR(IF(DATEDIF('Base de données'!$A335,O$1,"d")&lt;&gt;0,"",'Base de données'!$B335),""))</f>
        <v/>
      </c>
      <c r="P335" s="39" t="str">
        <f>IF(P$1&gt;$AE$1,"-",IFERROR(IF(DATEDIF('Base de données'!$A335,P$1,"d")&lt;&gt;0,"",'Base de données'!$B335),""))</f>
        <v/>
      </c>
      <c r="Q335" s="39" t="str">
        <f>IF(Q$1&gt;$AE$1,"-",IFERROR(IF(DATEDIF('Base de données'!$A335,Q$1,"d")&lt;&gt;0,"",'Base de données'!$B335),""))</f>
        <v/>
      </c>
      <c r="R335" s="39" t="str">
        <f>IF(R$1&gt;$AE$1,"-",IFERROR(IF(DATEDIF('Base de données'!$A335,R$1,"d")&lt;&gt;0,"",'Base de données'!$B335),""))</f>
        <v/>
      </c>
      <c r="S335" s="39" t="str">
        <f>IF(S$1&gt;$AE$1,"-",IFERROR(IF(DATEDIF('Base de données'!$A335,S$1,"d")&lt;&gt;0,"",'Base de données'!$B335),""))</f>
        <v/>
      </c>
      <c r="T335" s="39" t="str">
        <f>IF(T$1&gt;$AE$1,"-",IFERROR(IF(DATEDIF('Base de données'!$A335,T$1,"d")&lt;&gt;0,"",'Base de données'!$B335),""))</f>
        <v/>
      </c>
      <c r="U335" s="39" t="str">
        <f>IF(U$1&gt;$AE$1,"-",IFERROR(IF(DATEDIF('Base de données'!$A335,U$1,"d")&lt;&gt;0,"",'Base de données'!$B335),""))</f>
        <v/>
      </c>
      <c r="V335" s="39" t="str">
        <f>IF(V$1&gt;$AE$1,"-",IFERROR(IF(DATEDIF('Base de données'!$A335,V$1,"d")&lt;&gt;0,"",'Base de données'!$B335),""))</f>
        <v/>
      </c>
      <c r="W335" s="34"/>
      <c r="X335" s="30" t="str">
        <f>'Base de données'!$C335&amp;" "&amp;'Base de données'!$D335</f>
        <v>Guilbert Élodie</v>
      </c>
      <c r="Y335" s="31">
        <f>COUNTIF('Base de données'!$B:$B,'Base de données'!$B335)</f>
        <v>12</v>
      </c>
      <c r="AA335" s="87" cm="1">
        <f t="array" aca="1" ref="AA335" ca="1">INDIRECT("'Base de données'!A" &amp; ROW(Y335))</f>
        <v>45689</v>
      </c>
      <c r="AB335" s="51" t="str" cm="1">
        <f t="array" aca="1" ref="AB335" ca="1">INDIRECT("'Base de données'!B" &amp; ROW(Z335))</f>
        <v>YID01</v>
      </c>
    </row>
    <row r="336" spans="1:28" x14ac:dyDescent="0.3">
      <c r="A336" s="41" t="str">
        <f ca="1">IF(IF(AND($B336&lt;&gt;"-",$B336=$E336),"Entrée et sortie","-")="Entrée et sortie",'Base de données'!$B336,"-")</f>
        <v>-</v>
      </c>
      <c r="B336" s="41" t="str">
        <f t="shared" ca="1" si="23"/>
        <v>-</v>
      </c>
      <c r="C336" s="41" t="str">
        <f t="shared" ca="1" si="24"/>
        <v>-</v>
      </c>
      <c r="D336" s="41" t="str">
        <f>IF($F336="sortie en cours d'année",'Base de données'!$B336,"-")</f>
        <v>-</v>
      </c>
      <c r="E336" s="41" t="str">
        <f>IF($H336="entrée en cours d'année",'Base de données'!$B336,"-")</f>
        <v>-</v>
      </c>
      <c r="F336" s="37" t="str">
        <f t="shared" si="21"/>
        <v/>
      </c>
      <c r="G336" s="37" t="str">
        <f>IF($J336="mouvement",_xlfn.XLOOKUP('Base de données'!$B336,$V:$V,$V:$V,0),"")</f>
        <v/>
      </c>
      <c r="H336" s="37" t="str">
        <f t="shared" si="22"/>
        <v/>
      </c>
      <c r="I336" s="37" t="str">
        <f>IF($J336="mouvement",_xlfn.XLOOKUP('Base de données'!$B336,$K:$K,$K:$K,0),"")</f>
        <v/>
      </c>
      <c r="J336" s="38" t="str">
        <f>IF(AND(Y336&lt;&gt;MAX(Y:Y),COUNTIF(K336:V336,'Base de données'!$B336)&gt;0),"mouvement","")</f>
        <v/>
      </c>
      <c r="K336" s="39" t="str">
        <f>IF(K$1&gt;$AE$1,"-",IFERROR(IF(DATEDIF('Base de données'!$A336,K$1,"d")&lt;&gt;0,"",'Base de données'!$B336),""))</f>
        <v/>
      </c>
      <c r="L336" s="39" t="str">
        <f>IF(L$1&gt;$AE$1,"-",IFERROR(IF(DATEDIF('Base de données'!$A336,L$1,"d")&lt;&gt;0,"",'Base de données'!$B336),""))</f>
        <v>5CII0</v>
      </c>
      <c r="M336" s="39" t="str">
        <f>IF(M$1&gt;$AE$1,"-",IFERROR(IF(DATEDIF('Base de données'!$A336,M$1,"d")&lt;&gt;0,"",'Base de données'!$B336),""))</f>
        <v/>
      </c>
      <c r="N336" s="39" t="str">
        <f>IF(N$1&gt;$AE$1,"-",IFERROR(IF(DATEDIF('Base de données'!$A336,N$1,"d")&lt;&gt;0,"",'Base de données'!$B336),""))</f>
        <v/>
      </c>
      <c r="O336" s="39" t="str">
        <f>IF(O$1&gt;$AE$1,"-",IFERROR(IF(DATEDIF('Base de données'!$A336,O$1,"d")&lt;&gt;0,"",'Base de données'!$B336),""))</f>
        <v/>
      </c>
      <c r="P336" s="39" t="str">
        <f>IF(P$1&gt;$AE$1,"-",IFERROR(IF(DATEDIF('Base de données'!$A336,P$1,"d")&lt;&gt;0,"",'Base de données'!$B336),""))</f>
        <v/>
      </c>
      <c r="Q336" s="39" t="str">
        <f>IF(Q$1&gt;$AE$1,"-",IFERROR(IF(DATEDIF('Base de données'!$A336,Q$1,"d")&lt;&gt;0,"",'Base de données'!$B336),""))</f>
        <v/>
      </c>
      <c r="R336" s="39" t="str">
        <f>IF(R$1&gt;$AE$1,"-",IFERROR(IF(DATEDIF('Base de données'!$A336,R$1,"d")&lt;&gt;0,"",'Base de données'!$B336),""))</f>
        <v/>
      </c>
      <c r="S336" s="39" t="str">
        <f>IF(S$1&gt;$AE$1,"-",IFERROR(IF(DATEDIF('Base de données'!$A336,S$1,"d")&lt;&gt;0,"",'Base de données'!$B336),""))</f>
        <v/>
      </c>
      <c r="T336" s="39" t="str">
        <f>IF(T$1&gt;$AE$1,"-",IFERROR(IF(DATEDIF('Base de données'!$A336,T$1,"d")&lt;&gt;0,"",'Base de données'!$B336),""))</f>
        <v/>
      </c>
      <c r="U336" s="39" t="str">
        <f>IF(U$1&gt;$AE$1,"-",IFERROR(IF(DATEDIF('Base de données'!$A336,U$1,"d")&lt;&gt;0,"",'Base de données'!$B336),""))</f>
        <v/>
      </c>
      <c r="V336" s="39" t="str">
        <f>IF(V$1&gt;$AE$1,"-",IFERROR(IF(DATEDIF('Base de données'!$A336,V$1,"d")&lt;&gt;0,"",'Base de données'!$B336),""))</f>
        <v/>
      </c>
      <c r="W336" s="34"/>
      <c r="X336" s="30" t="str">
        <f>'Base de données'!$C336&amp;" "&amp;'Base de données'!$D336</f>
        <v>Costa Céline</v>
      </c>
      <c r="Y336" s="31">
        <f>COUNTIF('Base de données'!$B:$B,'Base de données'!$B336)</f>
        <v>12</v>
      </c>
      <c r="AA336" s="87" cm="1">
        <f t="array" aca="1" ref="AA336" ca="1">INDIRECT("'Base de données'!A" &amp; ROW(Y336))</f>
        <v>45689</v>
      </c>
      <c r="AB336" s="51" t="str" cm="1">
        <f t="array" aca="1" ref="AB336" ca="1">INDIRECT("'Base de données'!B" &amp; ROW(Z336))</f>
        <v>5CII0</v>
      </c>
    </row>
    <row r="337" spans="1:28" x14ac:dyDescent="0.3">
      <c r="A337" s="41" t="str">
        <f ca="1">IF(IF(AND($B337&lt;&gt;"-",$B337=$E337),"Entrée et sortie","-")="Entrée et sortie",'Base de données'!$B337,"-")</f>
        <v>-</v>
      </c>
      <c r="B337" s="41" t="str">
        <f t="shared" ca="1" si="23"/>
        <v>-</v>
      </c>
      <c r="C337" s="41" t="str">
        <f t="shared" ca="1" si="24"/>
        <v>-</v>
      </c>
      <c r="D337" s="41" t="str">
        <f>IF($F337="sortie en cours d'année",'Base de données'!$B337,"-")</f>
        <v>-</v>
      </c>
      <c r="E337" s="41" t="str">
        <f>IF($H337="entrée en cours d'année",'Base de données'!$B337,"-")</f>
        <v>-</v>
      </c>
      <c r="F337" s="37" t="str">
        <f t="shared" si="21"/>
        <v/>
      </c>
      <c r="G337" s="37" t="str">
        <f>IF($J337="mouvement",_xlfn.XLOOKUP('Base de données'!$B337,$V:$V,$V:$V,0),"")</f>
        <v/>
      </c>
      <c r="H337" s="37" t="str">
        <f t="shared" si="22"/>
        <v/>
      </c>
      <c r="I337" s="37" t="str">
        <f>IF($J337="mouvement",_xlfn.XLOOKUP('Base de données'!$B337,$K:$K,$K:$K,0),"")</f>
        <v/>
      </c>
      <c r="J337" s="38" t="str">
        <f>IF(AND(Y337&lt;&gt;MAX(Y:Y),COUNTIF(K337:V337,'Base de données'!$B337)&gt;0),"mouvement","")</f>
        <v/>
      </c>
      <c r="K337" s="39" t="str">
        <f>IF(K$1&gt;$AE$1,"-",IFERROR(IF(DATEDIF('Base de données'!$A337,K$1,"d")&lt;&gt;0,"",'Base de données'!$B337),""))</f>
        <v/>
      </c>
      <c r="L337" s="39" t="str">
        <f>IF(L$1&gt;$AE$1,"-",IFERROR(IF(DATEDIF('Base de données'!$A337,L$1,"d")&lt;&gt;0,"",'Base de données'!$B337),""))</f>
        <v>8RHOT</v>
      </c>
      <c r="M337" s="39" t="str">
        <f>IF(M$1&gt;$AE$1,"-",IFERROR(IF(DATEDIF('Base de données'!$A337,M$1,"d")&lt;&gt;0,"",'Base de données'!$B337),""))</f>
        <v/>
      </c>
      <c r="N337" s="39" t="str">
        <f>IF(N$1&gt;$AE$1,"-",IFERROR(IF(DATEDIF('Base de données'!$A337,N$1,"d")&lt;&gt;0,"",'Base de données'!$B337),""))</f>
        <v/>
      </c>
      <c r="O337" s="39" t="str">
        <f>IF(O$1&gt;$AE$1,"-",IFERROR(IF(DATEDIF('Base de données'!$A337,O$1,"d")&lt;&gt;0,"",'Base de données'!$B337),""))</f>
        <v/>
      </c>
      <c r="P337" s="39" t="str">
        <f>IF(P$1&gt;$AE$1,"-",IFERROR(IF(DATEDIF('Base de données'!$A337,P$1,"d")&lt;&gt;0,"",'Base de données'!$B337),""))</f>
        <v/>
      </c>
      <c r="Q337" s="39" t="str">
        <f>IF(Q$1&gt;$AE$1,"-",IFERROR(IF(DATEDIF('Base de données'!$A337,Q$1,"d")&lt;&gt;0,"",'Base de données'!$B337),""))</f>
        <v/>
      </c>
      <c r="R337" s="39" t="str">
        <f>IF(R$1&gt;$AE$1,"-",IFERROR(IF(DATEDIF('Base de données'!$A337,R$1,"d")&lt;&gt;0,"",'Base de données'!$B337),""))</f>
        <v/>
      </c>
      <c r="S337" s="39" t="str">
        <f>IF(S$1&gt;$AE$1,"-",IFERROR(IF(DATEDIF('Base de données'!$A337,S$1,"d")&lt;&gt;0,"",'Base de données'!$B337),""))</f>
        <v/>
      </c>
      <c r="T337" s="39" t="str">
        <f>IF(T$1&gt;$AE$1,"-",IFERROR(IF(DATEDIF('Base de données'!$A337,T$1,"d")&lt;&gt;0,"",'Base de données'!$B337),""))</f>
        <v/>
      </c>
      <c r="U337" s="39" t="str">
        <f>IF(U$1&gt;$AE$1,"-",IFERROR(IF(DATEDIF('Base de données'!$A337,U$1,"d")&lt;&gt;0,"",'Base de données'!$B337),""))</f>
        <v/>
      </c>
      <c r="V337" s="39" t="str">
        <f>IF(V$1&gt;$AE$1,"-",IFERROR(IF(DATEDIF('Base de données'!$A337,V$1,"d")&lt;&gt;0,"",'Base de données'!$B337),""))</f>
        <v/>
      </c>
      <c r="W337" s="34"/>
      <c r="X337" s="30" t="str">
        <f>'Base de données'!$C337&amp;" "&amp;'Base de données'!$D337</f>
        <v>Lecoq Nathalie</v>
      </c>
      <c r="Y337" s="31">
        <f>COUNTIF('Base de données'!$B:$B,'Base de données'!$B337)</f>
        <v>12</v>
      </c>
      <c r="AA337" s="87" cm="1">
        <f t="array" aca="1" ref="AA337" ca="1">INDIRECT("'Base de données'!A" &amp; ROW(Y337))</f>
        <v>45689</v>
      </c>
      <c r="AB337" s="51" t="str" cm="1">
        <f t="array" aca="1" ref="AB337" ca="1">INDIRECT("'Base de données'!B" &amp; ROW(Z337))</f>
        <v>8RHOT</v>
      </c>
    </row>
    <row r="338" spans="1:28" x14ac:dyDescent="0.3">
      <c r="A338" s="41" t="str">
        <f ca="1">IF(IF(AND($B338&lt;&gt;"-",$B338=$E338),"Entrée et sortie","-")="Entrée et sortie",'Base de données'!$B338,"-")</f>
        <v>-</v>
      </c>
      <c r="B338" s="41" t="str">
        <f t="shared" ca="1" si="23"/>
        <v>-</v>
      </c>
      <c r="C338" s="41" t="str">
        <f t="shared" ca="1" si="24"/>
        <v>-</v>
      </c>
      <c r="D338" s="41" t="str">
        <f>IF($F338="sortie en cours d'année",'Base de données'!$B338,"-")</f>
        <v>-</v>
      </c>
      <c r="E338" s="41" t="str">
        <f>IF($H338="entrée en cours d'année",'Base de données'!$B338,"-")</f>
        <v>-</v>
      </c>
      <c r="F338" s="37" t="str">
        <f t="shared" si="21"/>
        <v/>
      </c>
      <c r="G338" s="37" t="str">
        <f>IF($J338="mouvement",_xlfn.XLOOKUP('Base de données'!$B338,$V:$V,$V:$V,0),"")</f>
        <v/>
      </c>
      <c r="H338" s="37" t="str">
        <f t="shared" si="22"/>
        <v/>
      </c>
      <c r="I338" s="37" t="str">
        <f>IF($J338="mouvement",_xlfn.XLOOKUP('Base de données'!$B338,$K:$K,$K:$K,0),"")</f>
        <v/>
      </c>
      <c r="J338" s="38" t="str">
        <f>IF(AND(Y338&lt;&gt;MAX(Y:Y),COUNTIF(K338:V338,'Base de données'!$B338)&gt;0),"mouvement","")</f>
        <v/>
      </c>
      <c r="K338" s="39" t="str">
        <f>IF(K$1&gt;$AE$1,"-",IFERROR(IF(DATEDIF('Base de données'!$A338,K$1,"d")&lt;&gt;0,"",'Base de données'!$B338),""))</f>
        <v/>
      </c>
      <c r="L338" s="39" t="str">
        <f>IF(L$1&gt;$AE$1,"-",IFERROR(IF(DATEDIF('Base de données'!$A338,L$1,"d")&lt;&gt;0,"",'Base de données'!$B338),""))</f>
        <v>9RSMG</v>
      </c>
      <c r="M338" s="39" t="str">
        <f>IF(M$1&gt;$AE$1,"-",IFERROR(IF(DATEDIF('Base de données'!$A338,M$1,"d")&lt;&gt;0,"",'Base de données'!$B338),""))</f>
        <v/>
      </c>
      <c r="N338" s="39" t="str">
        <f>IF(N$1&gt;$AE$1,"-",IFERROR(IF(DATEDIF('Base de données'!$A338,N$1,"d")&lt;&gt;0,"",'Base de données'!$B338),""))</f>
        <v/>
      </c>
      <c r="O338" s="39" t="str">
        <f>IF(O$1&gt;$AE$1,"-",IFERROR(IF(DATEDIF('Base de données'!$A338,O$1,"d")&lt;&gt;0,"",'Base de données'!$B338),""))</f>
        <v/>
      </c>
      <c r="P338" s="39" t="str">
        <f>IF(P$1&gt;$AE$1,"-",IFERROR(IF(DATEDIF('Base de données'!$A338,P$1,"d")&lt;&gt;0,"",'Base de données'!$B338),""))</f>
        <v/>
      </c>
      <c r="Q338" s="39" t="str">
        <f>IF(Q$1&gt;$AE$1,"-",IFERROR(IF(DATEDIF('Base de données'!$A338,Q$1,"d")&lt;&gt;0,"",'Base de données'!$B338),""))</f>
        <v/>
      </c>
      <c r="R338" s="39" t="str">
        <f>IF(R$1&gt;$AE$1,"-",IFERROR(IF(DATEDIF('Base de données'!$A338,R$1,"d")&lt;&gt;0,"",'Base de données'!$B338),""))</f>
        <v/>
      </c>
      <c r="S338" s="39" t="str">
        <f>IF(S$1&gt;$AE$1,"-",IFERROR(IF(DATEDIF('Base de données'!$A338,S$1,"d")&lt;&gt;0,"",'Base de données'!$B338),""))</f>
        <v/>
      </c>
      <c r="T338" s="39" t="str">
        <f>IF(T$1&gt;$AE$1,"-",IFERROR(IF(DATEDIF('Base de données'!$A338,T$1,"d")&lt;&gt;0,"",'Base de données'!$B338),""))</f>
        <v/>
      </c>
      <c r="U338" s="39" t="str">
        <f>IF(U$1&gt;$AE$1,"-",IFERROR(IF(DATEDIF('Base de données'!$A338,U$1,"d")&lt;&gt;0,"",'Base de données'!$B338),""))</f>
        <v/>
      </c>
      <c r="V338" s="39" t="str">
        <f>IF(V$1&gt;$AE$1,"-",IFERROR(IF(DATEDIF('Base de données'!$A338,V$1,"d")&lt;&gt;0,"",'Base de données'!$B338),""))</f>
        <v/>
      </c>
      <c r="W338" s="34"/>
      <c r="X338" s="30" t="str">
        <f>'Base de données'!$C338&amp;" "&amp;'Base de données'!$D338</f>
        <v>Roussel Colette</v>
      </c>
      <c r="Y338" s="31">
        <f>COUNTIF('Base de données'!$B:$B,'Base de données'!$B338)</f>
        <v>12</v>
      </c>
      <c r="AA338" s="87" cm="1">
        <f t="array" aca="1" ref="AA338" ca="1">INDIRECT("'Base de données'!A" &amp; ROW(Y338))</f>
        <v>45689</v>
      </c>
      <c r="AB338" s="51" t="str" cm="1">
        <f t="array" aca="1" ref="AB338" ca="1">INDIRECT("'Base de données'!B" &amp; ROW(Z338))</f>
        <v>9RSMG</v>
      </c>
    </row>
    <row r="339" spans="1:28" x14ac:dyDescent="0.3">
      <c r="A339" s="41" t="str">
        <f ca="1">IF(IF(AND($B339&lt;&gt;"-",$B339=$E339),"Entrée et sortie","-")="Entrée et sortie",'Base de données'!$B339,"-")</f>
        <v>-</v>
      </c>
      <c r="B339" s="41" t="str">
        <f t="shared" ca="1" si="23"/>
        <v>-</v>
      </c>
      <c r="C339" s="41" t="str">
        <f t="shared" ca="1" si="24"/>
        <v>-</v>
      </c>
      <c r="D339" s="41" t="str">
        <f>IF($F339="sortie en cours d'année",'Base de données'!$B339,"-")</f>
        <v>-</v>
      </c>
      <c r="E339" s="41" t="str">
        <f>IF($H339="entrée en cours d'année",'Base de données'!$B339,"-")</f>
        <v>-</v>
      </c>
      <c r="F339" s="37" t="str">
        <f t="shared" si="21"/>
        <v/>
      </c>
      <c r="G339" s="37" t="str">
        <f>IF($J339="mouvement",_xlfn.XLOOKUP('Base de données'!$B339,$V:$V,$V:$V,0),"")</f>
        <v/>
      </c>
      <c r="H339" s="37" t="str">
        <f t="shared" si="22"/>
        <v/>
      </c>
      <c r="I339" s="37" t="str">
        <f>IF($J339="mouvement",_xlfn.XLOOKUP('Base de données'!$B339,$K:$K,$K:$K,0),"")</f>
        <v/>
      </c>
      <c r="J339" s="38" t="str">
        <f>IF(AND(Y339&lt;&gt;MAX(Y:Y),COUNTIF(K339:V339,'Base de données'!$B339)&gt;0),"mouvement","")</f>
        <v/>
      </c>
      <c r="K339" s="39" t="str">
        <f>IF(K$1&gt;$AE$1,"-",IFERROR(IF(DATEDIF('Base de données'!$A339,K$1,"d")&lt;&gt;0,"",'Base de données'!$B339),""))</f>
        <v/>
      </c>
      <c r="L339" s="39" t="str">
        <f>IF(L$1&gt;$AE$1,"-",IFERROR(IF(DATEDIF('Base de données'!$A339,L$1,"d")&lt;&gt;0,"",'Base de données'!$B339),""))</f>
        <v>8HJTZ</v>
      </c>
      <c r="M339" s="39" t="str">
        <f>IF(M$1&gt;$AE$1,"-",IFERROR(IF(DATEDIF('Base de données'!$A339,M$1,"d")&lt;&gt;0,"",'Base de données'!$B339),""))</f>
        <v/>
      </c>
      <c r="N339" s="39" t="str">
        <f>IF(N$1&gt;$AE$1,"-",IFERROR(IF(DATEDIF('Base de données'!$A339,N$1,"d")&lt;&gt;0,"",'Base de données'!$B339),""))</f>
        <v/>
      </c>
      <c r="O339" s="39" t="str">
        <f>IF(O$1&gt;$AE$1,"-",IFERROR(IF(DATEDIF('Base de données'!$A339,O$1,"d")&lt;&gt;0,"",'Base de données'!$B339),""))</f>
        <v/>
      </c>
      <c r="P339" s="39" t="str">
        <f>IF(P$1&gt;$AE$1,"-",IFERROR(IF(DATEDIF('Base de données'!$A339,P$1,"d")&lt;&gt;0,"",'Base de données'!$B339),""))</f>
        <v/>
      </c>
      <c r="Q339" s="39" t="str">
        <f>IF(Q$1&gt;$AE$1,"-",IFERROR(IF(DATEDIF('Base de données'!$A339,Q$1,"d")&lt;&gt;0,"",'Base de données'!$B339),""))</f>
        <v/>
      </c>
      <c r="R339" s="39" t="str">
        <f>IF(R$1&gt;$AE$1,"-",IFERROR(IF(DATEDIF('Base de données'!$A339,R$1,"d")&lt;&gt;0,"",'Base de données'!$B339),""))</f>
        <v/>
      </c>
      <c r="S339" s="39" t="str">
        <f>IF(S$1&gt;$AE$1,"-",IFERROR(IF(DATEDIF('Base de données'!$A339,S$1,"d")&lt;&gt;0,"",'Base de données'!$B339),""))</f>
        <v/>
      </c>
      <c r="T339" s="39" t="str">
        <f>IF(T$1&gt;$AE$1,"-",IFERROR(IF(DATEDIF('Base de données'!$A339,T$1,"d")&lt;&gt;0,"",'Base de données'!$B339),""))</f>
        <v/>
      </c>
      <c r="U339" s="39" t="str">
        <f>IF(U$1&gt;$AE$1,"-",IFERROR(IF(DATEDIF('Base de données'!$A339,U$1,"d")&lt;&gt;0,"",'Base de données'!$B339),""))</f>
        <v/>
      </c>
      <c r="V339" s="39" t="str">
        <f>IF(V$1&gt;$AE$1,"-",IFERROR(IF(DATEDIF('Base de données'!$A339,V$1,"d")&lt;&gt;0,"",'Base de données'!$B339),""))</f>
        <v/>
      </c>
      <c r="W339" s="34"/>
      <c r="X339" s="30" t="str">
        <f>'Base de données'!$C339&amp;" "&amp;'Base de données'!$D339</f>
        <v>Guilbert Alix</v>
      </c>
      <c r="Y339" s="31">
        <f>COUNTIF('Base de données'!$B:$B,'Base de données'!$B339)</f>
        <v>12</v>
      </c>
      <c r="AA339" s="87" cm="1">
        <f t="array" aca="1" ref="AA339" ca="1">INDIRECT("'Base de données'!A" &amp; ROW(Y339))</f>
        <v>45689</v>
      </c>
      <c r="AB339" s="51" t="str" cm="1">
        <f t="array" aca="1" ref="AB339" ca="1">INDIRECT("'Base de données'!B" &amp; ROW(Z339))</f>
        <v>8HJTZ</v>
      </c>
    </row>
    <row r="340" spans="1:28" x14ac:dyDescent="0.3">
      <c r="A340" s="41" t="str">
        <f ca="1">IF(IF(AND($B340&lt;&gt;"-",$B340=$E340),"Entrée et sortie","-")="Entrée et sortie",'Base de données'!$B340,"-")</f>
        <v>-</v>
      </c>
      <c r="B340" s="41" t="str">
        <f t="shared" ca="1" si="23"/>
        <v>-</v>
      </c>
      <c r="C340" s="41" t="str">
        <f t="shared" ca="1" si="24"/>
        <v>-</v>
      </c>
      <c r="D340" s="41" t="str">
        <f>IF($F340="sortie en cours d'année",'Base de données'!$B340,"-")</f>
        <v>-</v>
      </c>
      <c r="E340" s="41" t="str">
        <f>IF($H340="entrée en cours d'année",'Base de données'!$B340,"-")</f>
        <v>-</v>
      </c>
      <c r="F340" s="37" t="str">
        <f t="shared" si="21"/>
        <v/>
      </c>
      <c r="G340" s="37" t="str">
        <f>IF($J340="mouvement",_xlfn.XLOOKUP('Base de données'!$B340,$V:$V,$V:$V,0),"")</f>
        <v/>
      </c>
      <c r="H340" s="37" t="str">
        <f t="shared" si="22"/>
        <v/>
      </c>
      <c r="I340" s="37" t="str">
        <f>IF($J340="mouvement",_xlfn.XLOOKUP('Base de données'!$B340,$K:$K,$K:$K,0),"")</f>
        <v/>
      </c>
      <c r="J340" s="38" t="str">
        <f>IF(AND(Y340&lt;&gt;MAX(Y:Y),COUNTIF(K340:V340,'Base de données'!$B340)&gt;0),"mouvement","")</f>
        <v/>
      </c>
      <c r="K340" s="39" t="str">
        <f>IF(K$1&gt;$AE$1,"-",IFERROR(IF(DATEDIF('Base de données'!$A340,K$1,"d")&lt;&gt;0,"",'Base de données'!$B340),""))</f>
        <v/>
      </c>
      <c r="L340" s="39" t="str">
        <f>IF(L$1&gt;$AE$1,"-",IFERROR(IF(DATEDIF('Base de données'!$A340,L$1,"d")&lt;&gt;0,"",'Base de données'!$B340),""))</f>
        <v>GEMIG</v>
      </c>
      <c r="M340" s="39" t="str">
        <f>IF(M$1&gt;$AE$1,"-",IFERROR(IF(DATEDIF('Base de données'!$A340,M$1,"d")&lt;&gt;0,"",'Base de données'!$B340),""))</f>
        <v/>
      </c>
      <c r="N340" s="39" t="str">
        <f>IF(N$1&gt;$AE$1,"-",IFERROR(IF(DATEDIF('Base de données'!$A340,N$1,"d")&lt;&gt;0,"",'Base de données'!$B340),""))</f>
        <v/>
      </c>
      <c r="O340" s="39" t="str">
        <f>IF(O$1&gt;$AE$1,"-",IFERROR(IF(DATEDIF('Base de données'!$A340,O$1,"d")&lt;&gt;0,"",'Base de données'!$B340),""))</f>
        <v/>
      </c>
      <c r="P340" s="39" t="str">
        <f>IF(P$1&gt;$AE$1,"-",IFERROR(IF(DATEDIF('Base de données'!$A340,P$1,"d")&lt;&gt;0,"",'Base de données'!$B340),""))</f>
        <v/>
      </c>
      <c r="Q340" s="39" t="str">
        <f>IF(Q$1&gt;$AE$1,"-",IFERROR(IF(DATEDIF('Base de données'!$A340,Q$1,"d")&lt;&gt;0,"",'Base de données'!$B340),""))</f>
        <v/>
      </c>
      <c r="R340" s="39" t="str">
        <f>IF(R$1&gt;$AE$1,"-",IFERROR(IF(DATEDIF('Base de données'!$A340,R$1,"d")&lt;&gt;0,"",'Base de données'!$B340),""))</f>
        <v/>
      </c>
      <c r="S340" s="39" t="str">
        <f>IF(S$1&gt;$AE$1,"-",IFERROR(IF(DATEDIF('Base de données'!$A340,S$1,"d")&lt;&gt;0,"",'Base de données'!$B340),""))</f>
        <v/>
      </c>
      <c r="T340" s="39" t="str">
        <f>IF(T$1&gt;$AE$1,"-",IFERROR(IF(DATEDIF('Base de données'!$A340,T$1,"d")&lt;&gt;0,"",'Base de données'!$B340),""))</f>
        <v/>
      </c>
      <c r="U340" s="39" t="str">
        <f>IF(U$1&gt;$AE$1,"-",IFERROR(IF(DATEDIF('Base de données'!$A340,U$1,"d")&lt;&gt;0,"",'Base de données'!$B340),""))</f>
        <v/>
      </c>
      <c r="V340" s="39" t="str">
        <f>IF(V$1&gt;$AE$1,"-",IFERROR(IF(DATEDIF('Base de données'!$A340,V$1,"d")&lt;&gt;0,"",'Base de données'!$B340),""))</f>
        <v/>
      </c>
      <c r="W340" s="34"/>
      <c r="X340" s="30" t="str">
        <f>'Base de données'!$C340&amp;" "&amp;'Base de données'!$D340</f>
        <v>Boucher Julie</v>
      </c>
      <c r="Y340" s="31">
        <f>COUNTIF('Base de données'!$B:$B,'Base de données'!$B340)</f>
        <v>12</v>
      </c>
      <c r="AA340" s="87" cm="1">
        <f t="array" aca="1" ref="AA340" ca="1">INDIRECT("'Base de données'!A" &amp; ROW(Y340))</f>
        <v>45689</v>
      </c>
      <c r="AB340" s="51" t="str" cm="1">
        <f t="array" aca="1" ref="AB340" ca="1">INDIRECT("'Base de données'!B" &amp; ROW(Z340))</f>
        <v>GEMIG</v>
      </c>
    </row>
    <row r="341" spans="1:28" x14ac:dyDescent="0.3">
      <c r="A341" s="41" t="str">
        <f ca="1">IF(IF(AND($B341&lt;&gt;"-",$B341=$E341),"Entrée et sortie","-")="Entrée et sortie",'Base de données'!$B341,"-")</f>
        <v>-</v>
      </c>
      <c r="B341" s="41" t="str">
        <f t="shared" ca="1" si="23"/>
        <v>-</v>
      </c>
      <c r="C341" s="41" t="str">
        <f t="shared" ca="1" si="24"/>
        <v>-</v>
      </c>
      <c r="D341" s="41" t="str">
        <f>IF($F341="sortie en cours d'année",'Base de données'!$B341,"-")</f>
        <v>-</v>
      </c>
      <c r="E341" s="41" t="str">
        <f>IF($H341="entrée en cours d'année",'Base de données'!$B341,"-")</f>
        <v>-</v>
      </c>
      <c r="F341" s="37" t="str">
        <f t="shared" si="21"/>
        <v/>
      </c>
      <c r="G341" s="37" t="str">
        <f>IF($J341="mouvement",_xlfn.XLOOKUP('Base de données'!$B341,$V:$V,$V:$V,0),"")</f>
        <v/>
      </c>
      <c r="H341" s="37" t="str">
        <f t="shared" si="22"/>
        <v/>
      </c>
      <c r="I341" s="37" t="str">
        <f>IF($J341="mouvement",_xlfn.XLOOKUP('Base de données'!$B341,$K:$K,$K:$K,0),"")</f>
        <v/>
      </c>
      <c r="J341" s="38" t="str">
        <f>IF(AND(Y341&lt;&gt;MAX(Y:Y),COUNTIF(K341:V341,'Base de données'!$B341)&gt;0),"mouvement","")</f>
        <v/>
      </c>
      <c r="K341" s="39" t="str">
        <f>IF(K$1&gt;$AE$1,"-",IFERROR(IF(DATEDIF('Base de données'!$A341,K$1,"d")&lt;&gt;0,"",'Base de données'!$B341),""))</f>
        <v/>
      </c>
      <c r="L341" s="39" t="str">
        <f>IF(L$1&gt;$AE$1,"-",IFERROR(IF(DATEDIF('Base de données'!$A341,L$1,"d")&lt;&gt;0,"",'Base de données'!$B341),""))</f>
        <v>A2GS8</v>
      </c>
      <c r="M341" s="39" t="str">
        <f>IF(M$1&gt;$AE$1,"-",IFERROR(IF(DATEDIF('Base de données'!$A341,M$1,"d")&lt;&gt;0,"",'Base de données'!$B341),""))</f>
        <v/>
      </c>
      <c r="N341" s="39" t="str">
        <f>IF(N$1&gt;$AE$1,"-",IFERROR(IF(DATEDIF('Base de données'!$A341,N$1,"d")&lt;&gt;0,"",'Base de données'!$B341),""))</f>
        <v/>
      </c>
      <c r="O341" s="39" t="str">
        <f>IF(O$1&gt;$AE$1,"-",IFERROR(IF(DATEDIF('Base de données'!$A341,O$1,"d")&lt;&gt;0,"",'Base de données'!$B341),""))</f>
        <v/>
      </c>
      <c r="P341" s="39" t="str">
        <f>IF(P$1&gt;$AE$1,"-",IFERROR(IF(DATEDIF('Base de données'!$A341,P$1,"d")&lt;&gt;0,"",'Base de données'!$B341),""))</f>
        <v/>
      </c>
      <c r="Q341" s="39" t="str">
        <f>IF(Q$1&gt;$AE$1,"-",IFERROR(IF(DATEDIF('Base de données'!$A341,Q$1,"d")&lt;&gt;0,"",'Base de données'!$B341),""))</f>
        <v/>
      </c>
      <c r="R341" s="39" t="str">
        <f>IF(R$1&gt;$AE$1,"-",IFERROR(IF(DATEDIF('Base de données'!$A341,R$1,"d")&lt;&gt;0,"",'Base de données'!$B341),""))</f>
        <v/>
      </c>
      <c r="S341" s="39" t="str">
        <f>IF(S$1&gt;$AE$1,"-",IFERROR(IF(DATEDIF('Base de données'!$A341,S$1,"d")&lt;&gt;0,"",'Base de données'!$B341),""))</f>
        <v/>
      </c>
      <c r="T341" s="39" t="str">
        <f>IF(T$1&gt;$AE$1,"-",IFERROR(IF(DATEDIF('Base de données'!$A341,T$1,"d")&lt;&gt;0,"",'Base de données'!$B341),""))</f>
        <v/>
      </c>
      <c r="U341" s="39" t="str">
        <f>IF(U$1&gt;$AE$1,"-",IFERROR(IF(DATEDIF('Base de données'!$A341,U$1,"d")&lt;&gt;0,"",'Base de données'!$B341),""))</f>
        <v/>
      </c>
      <c r="V341" s="39" t="str">
        <f>IF(V$1&gt;$AE$1,"-",IFERROR(IF(DATEDIF('Base de données'!$A341,V$1,"d")&lt;&gt;0,"",'Base de données'!$B341),""))</f>
        <v/>
      </c>
      <c r="W341" s="34"/>
      <c r="X341" s="30" t="str">
        <f>'Base de données'!$C341&amp;" "&amp;'Base de données'!$D341</f>
        <v>Gomes Anastasie</v>
      </c>
      <c r="Y341" s="31">
        <f>COUNTIF('Base de données'!$B:$B,'Base de données'!$B341)</f>
        <v>12</v>
      </c>
      <c r="AA341" s="87" cm="1">
        <f t="array" aca="1" ref="AA341" ca="1">INDIRECT("'Base de données'!A" &amp; ROW(Y341))</f>
        <v>45689</v>
      </c>
      <c r="AB341" s="51" t="str" cm="1">
        <f t="array" aca="1" ref="AB341" ca="1">INDIRECT("'Base de données'!B" &amp; ROW(Z341))</f>
        <v>A2GS8</v>
      </c>
    </row>
    <row r="342" spans="1:28" x14ac:dyDescent="0.3">
      <c r="A342" s="41" t="str">
        <f ca="1">IF(IF(AND($B342&lt;&gt;"-",$B342=$E342),"Entrée et sortie","-")="Entrée et sortie",'Base de données'!$B342,"-")</f>
        <v>-</v>
      </c>
      <c r="B342" s="41" t="str">
        <f t="shared" ca="1" si="23"/>
        <v>-</v>
      </c>
      <c r="C342" s="41" t="str">
        <f t="shared" ca="1" si="24"/>
        <v>-</v>
      </c>
      <c r="D342" s="41" t="str">
        <f>IF($F342="sortie en cours d'année",'Base de données'!$B342,"-")</f>
        <v>-</v>
      </c>
      <c r="E342" s="41" t="str">
        <f>IF($H342="entrée en cours d'année",'Base de données'!$B342,"-")</f>
        <v>-</v>
      </c>
      <c r="F342" s="37" t="str">
        <f t="shared" si="21"/>
        <v/>
      </c>
      <c r="G342" s="37" t="str">
        <f>IF($J342="mouvement",_xlfn.XLOOKUP('Base de données'!$B342,$V:$V,$V:$V,0),"")</f>
        <v/>
      </c>
      <c r="H342" s="37" t="str">
        <f t="shared" si="22"/>
        <v/>
      </c>
      <c r="I342" s="37" t="str">
        <f>IF($J342="mouvement",_xlfn.XLOOKUP('Base de données'!$B342,$K:$K,$K:$K,0),"")</f>
        <v/>
      </c>
      <c r="J342" s="38" t="str">
        <f>IF(AND(Y342&lt;&gt;MAX(Y:Y),COUNTIF(K342:V342,'Base de données'!$B342)&gt;0),"mouvement","")</f>
        <v/>
      </c>
      <c r="K342" s="39" t="str">
        <f>IF(K$1&gt;$AE$1,"-",IFERROR(IF(DATEDIF('Base de données'!$A342,K$1,"d")&lt;&gt;0,"",'Base de données'!$B342),""))</f>
        <v/>
      </c>
      <c r="L342" s="39" t="str">
        <f>IF(L$1&gt;$AE$1,"-",IFERROR(IF(DATEDIF('Base de données'!$A342,L$1,"d")&lt;&gt;0,"",'Base de données'!$B342),""))</f>
        <v>C52IR</v>
      </c>
      <c r="M342" s="39" t="str">
        <f>IF(M$1&gt;$AE$1,"-",IFERROR(IF(DATEDIF('Base de données'!$A342,M$1,"d")&lt;&gt;0,"",'Base de données'!$B342),""))</f>
        <v/>
      </c>
      <c r="N342" s="39" t="str">
        <f>IF(N$1&gt;$AE$1,"-",IFERROR(IF(DATEDIF('Base de données'!$A342,N$1,"d")&lt;&gt;0,"",'Base de données'!$B342),""))</f>
        <v/>
      </c>
      <c r="O342" s="39" t="str">
        <f>IF(O$1&gt;$AE$1,"-",IFERROR(IF(DATEDIF('Base de données'!$A342,O$1,"d")&lt;&gt;0,"",'Base de données'!$B342),""))</f>
        <v/>
      </c>
      <c r="P342" s="39" t="str">
        <f>IF(P$1&gt;$AE$1,"-",IFERROR(IF(DATEDIF('Base de données'!$A342,P$1,"d")&lt;&gt;0,"",'Base de données'!$B342),""))</f>
        <v/>
      </c>
      <c r="Q342" s="39" t="str">
        <f>IF(Q$1&gt;$AE$1,"-",IFERROR(IF(DATEDIF('Base de données'!$A342,Q$1,"d")&lt;&gt;0,"",'Base de données'!$B342),""))</f>
        <v/>
      </c>
      <c r="R342" s="39" t="str">
        <f>IF(R$1&gt;$AE$1,"-",IFERROR(IF(DATEDIF('Base de données'!$A342,R$1,"d")&lt;&gt;0,"",'Base de données'!$B342),""))</f>
        <v/>
      </c>
      <c r="S342" s="39" t="str">
        <f>IF(S$1&gt;$AE$1,"-",IFERROR(IF(DATEDIF('Base de données'!$A342,S$1,"d")&lt;&gt;0,"",'Base de données'!$B342),""))</f>
        <v/>
      </c>
      <c r="T342" s="39" t="str">
        <f>IF(T$1&gt;$AE$1,"-",IFERROR(IF(DATEDIF('Base de données'!$A342,T$1,"d")&lt;&gt;0,"",'Base de données'!$B342),""))</f>
        <v/>
      </c>
      <c r="U342" s="39" t="str">
        <f>IF(U$1&gt;$AE$1,"-",IFERROR(IF(DATEDIF('Base de données'!$A342,U$1,"d")&lt;&gt;0,"",'Base de données'!$B342),""))</f>
        <v/>
      </c>
      <c r="V342" s="39" t="str">
        <f>IF(V$1&gt;$AE$1,"-",IFERROR(IF(DATEDIF('Base de données'!$A342,V$1,"d")&lt;&gt;0,"",'Base de données'!$B342),""))</f>
        <v/>
      </c>
      <c r="W342" s="34"/>
      <c r="X342" s="30" t="str">
        <f>'Base de données'!$C342&amp;" "&amp;'Base de données'!$D342</f>
        <v>Durand Victor</v>
      </c>
      <c r="Y342" s="31">
        <f>COUNTIF('Base de données'!$B:$B,'Base de données'!$B342)</f>
        <v>12</v>
      </c>
      <c r="AA342" s="87" cm="1">
        <f t="array" aca="1" ref="AA342" ca="1">INDIRECT("'Base de données'!A" &amp; ROW(Y342))</f>
        <v>45689</v>
      </c>
      <c r="AB342" s="51" t="str" cm="1">
        <f t="array" aca="1" ref="AB342" ca="1">INDIRECT("'Base de données'!B" &amp; ROW(Z342))</f>
        <v>C52IR</v>
      </c>
    </row>
    <row r="343" spans="1:28" x14ac:dyDescent="0.3">
      <c r="A343" s="41" t="str">
        <f ca="1">IF(IF(AND($B343&lt;&gt;"-",$B343=$E343),"Entrée et sortie","-")="Entrée et sortie",'Base de données'!$B343,"-")</f>
        <v>-</v>
      </c>
      <c r="B343" s="41" t="str">
        <f t="shared" ca="1" si="23"/>
        <v>-</v>
      </c>
      <c r="C343" s="41" t="str">
        <f t="shared" ca="1" si="24"/>
        <v>-</v>
      </c>
      <c r="D343" s="41" t="str">
        <f>IF($F343="sortie en cours d'année",'Base de données'!$B343,"-")</f>
        <v>-</v>
      </c>
      <c r="E343" s="41" t="str">
        <f>IF($H343="entrée en cours d'année",'Base de données'!$B343,"-")</f>
        <v>-</v>
      </c>
      <c r="F343" s="37" t="str">
        <f t="shared" si="21"/>
        <v/>
      </c>
      <c r="G343" s="37" t="str">
        <f>IF($J343="mouvement",_xlfn.XLOOKUP('Base de données'!$B343,$V:$V,$V:$V,0),"")</f>
        <v/>
      </c>
      <c r="H343" s="37" t="str">
        <f t="shared" si="22"/>
        <v/>
      </c>
      <c r="I343" s="37" t="str">
        <f>IF($J343="mouvement",_xlfn.XLOOKUP('Base de données'!$B343,$K:$K,$K:$K,0),"")</f>
        <v/>
      </c>
      <c r="J343" s="38" t="str">
        <f>IF(AND(Y343&lt;&gt;MAX(Y:Y),COUNTIF(K343:V343,'Base de données'!$B343)&gt;0),"mouvement","")</f>
        <v/>
      </c>
      <c r="K343" s="39" t="str">
        <f>IF(K$1&gt;$AE$1,"-",IFERROR(IF(DATEDIF('Base de données'!$A343,K$1,"d")&lt;&gt;0,"",'Base de données'!$B343),""))</f>
        <v/>
      </c>
      <c r="L343" s="39" t="str">
        <f>IF(L$1&gt;$AE$1,"-",IFERROR(IF(DATEDIF('Base de données'!$A343,L$1,"d")&lt;&gt;0,"",'Base de données'!$B343),""))</f>
        <v>5014G</v>
      </c>
      <c r="M343" s="39" t="str">
        <f>IF(M$1&gt;$AE$1,"-",IFERROR(IF(DATEDIF('Base de données'!$A343,M$1,"d")&lt;&gt;0,"",'Base de données'!$B343),""))</f>
        <v/>
      </c>
      <c r="N343" s="39" t="str">
        <f>IF(N$1&gt;$AE$1,"-",IFERROR(IF(DATEDIF('Base de données'!$A343,N$1,"d")&lt;&gt;0,"",'Base de données'!$B343),""))</f>
        <v/>
      </c>
      <c r="O343" s="39" t="str">
        <f>IF(O$1&gt;$AE$1,"-",IFERROR(IF(DATEDIF('Base de données'!$A343,O$1,"d")&lt;&gt;0,"",'Base de données'!$B343),""))</f>
        <v/>
      </c>
      <c r="P343" s="39" t="str">
        <f>IF(P$1&gt;$AE$1,"-",IFERROR(IF(DATEDIF('Base de données'!$A343,P$1,"d")&lt;&gt;0,"",'Base de données'!$B343),""))</f>
        <v/>
      </c>
      <c r="Q343" s="39" t="str">
        <f>IF(Q$1&gt;$AE$1,"-",IFERROR(IF(DATEDIF('Base de données'!$A343,Q$1,"d")&lt;&gt;0,"",'Base de données'!$B343),""))</f>
        <v/>
      </c>
      <c r="R343" s="39" t="str">
        <f>IF(R$1&gt;$AE$1,"-",IFERROR(IF(DATEDIF('Base de données'!$A343,R$1,"d")&lt;&gt;0,"",'Base de données'!$B343),""))</f>
        <v/>
      </c>
      <c r="S343" s="39" t="str">
        <f>IF(S$1&gt;$AE$1,"-",IFERROR(IF(DATEDIF('Base de données'!$A343,S$1,"d")&lt;&gt;0,"",'Base de données'!$B343),""))</f>
        <v/>
      </c>
      <c r="T343" s="39" t="str">
        <f>IF(T$1&gt;$AE$1,"-",IFERROR(IF(DATEDIF('Base de données'!$A343,T$1,"d")&lt;&gt;0,"",'Base de données'!$B343),""))</f>
        <v/>
      </c>
      <c r="U343" s="39" t="str">
        <f>IF(U$1&gt;$AE$1,"-",IFERROR(IF(DATEDIF('Base de données'!$A343,U$1,"d")&lt;&gt;0,"",'Base de données'!$B343),""))</f>
        <v/>
      </c>
      <c r="V343" s="39" t="str">
        <f>IF(V$1&gt;$AE$1,"-",IFERROR(IF(DATEDIF('Base de données'!$A343,V$1,"d")&lt;&gt;0,"",'Base de données'!$B343),""))</f>
        <v/>
      </c>
      <c r="W343" s="34"/>
      <c r="X343" s="30" t="str">
        <f>'Base de données'!$C343&amp;" "&amp;'Base de données'!$D343</f>
        <v>Leroy Arnaude</v>
      </c>
      <c r="Y343" s="31">
        <f>COUNTIF('Base de données'!$B:$B,'Base de données'!$B343)</f>
        <v>12</v>
      </c>
      <c r="AA343" s="87" cm="1">
        <f t="array" aca="1" ref="AA343" ca="1">INDIRECT("'Base de données'!A" &amp; ROW(Y343))</f>
        <v>45689</v>
      </c>
      <c r="AB343" s="51" t="str" cm="1">
        <f t="array" aca="1" ref="AB343" ca="1">INDIRECT("'Base de données'!B" &amp; ROW(Z343))</f>
        <v>5014G</v>
      </c>
    </row>
    <row r="344" spans="1:28" x14ac:dyDescent="0.3">
      <c r="A344" s="41" t="str">
        <f ca="1">IF(IF(AND($B344&lt;&gt;"-",$B344=$E344),"Entrée et sortie","-")="Entrée et sortie",'Base de données'!$B344,"-")</f>
        <v>-</v>
      </c>
      <c r="B344" s="41" t="str">
        <f t="shared" ca="1" si="23"/>
        <v>IXQH2</v>
      </c>
      <c r="C344" s="41" t="str">
        <f t="shared" ca="1" si="24"/>
        <v>IXQH2</v>
      </c>
      <c r="D344" s="41" t="str">
        <f>IF($F344="sortie en cours d'année",'Base de données'!$B344,"-")</f>
        <v>IXQH2</v>
      </c>
      <c r="E344" s="41" t="str">
        <f>IF($H344="entrée en cours d'année",'Base de données'!$B344,"-")</f>
        <v>-</v>
      </c>
      <c r="F344" s="37" t="str">
        <f t="shared" si="21"/>
        <v>sortie en cours d'année</v>
      </c>
      <c r="G344" s="37">
        <f>IF($J344="mouvement",_xlfn.XLOOKUP('Base de données'!$B344,$V:$V,$V:$V,0),"")</f>
        <v>0</v>
      </c>
      <c r="H344" s="37" t="str">
        <f t="shared" si="22"/>
        <v/>
      </c>
      <c r="I344" s="37" t="str">
        <f>IF($J344="mouvement",_xlfn.XLOOKUP('Base de données'!$B344,$K:$K,$K:$K,0),"")</f>
        <v>IXQH2</v>
      </c>
      <c r="J344" s="38" t="str">
        <f>IF(AND(Y344&lt;&gt;MAX(Y:Y),COUNTIF(K344:V344,'Base de données'!$B344)&gt;0),"mouvement","")</f>
        <v>mouvement</v>
      </c>
      <c r="K344" s="39" t="str">
        <f>IF(K$1&gt;$AE$1,"-",IFERROR(IF(DATEDIF('Base de données'!$A344,K$1,"d")&lt;&gt;0,"",'Base de données'!$B344),""))</f>
        <v/>
      </c>
      <c r="L344" s="39" t="str">
        <f>IF(L$1&gt;$AE$1,"-",IFERROR(IF(DATEDIF('Base de données'!$A344,L$1,"d")&lt;&gt;0,"",'Base de données'!$B344),""))</f>
        <v>IXQH2</v>
      </c>
      <c r="M344" s="39" t="str">
        <f>IF(M$1&gt;$AE$1,"-",IFERROR(IF(DATEDIF('Base de données'!$A344,M$1,"d")&lt;&gt;0,"",'Base de données'!$B344),""))</f>
        <v/>
      </c>
      <c r="N344" s="39" t="str">
        <f>IF(N$1&gt;$AE$1,"-",IFERROR(IF(DATEDIF('Base de données'!$A344,N$1,"d")&lt;&gt;0,"",'Base de données'!$B344),""))</f>
        <v/>
      </c>
      <c r="O344" s="39" t="str">
        <f>IF(O$1&gt;$AE$1,"-",IFERROR(IF(DATEDIF('Base de données'!$A344,O$1,"d")&lt;&gt;0,"",'Base de données'!$B344),""))</f>
        <v/>
      </c>
      <c r="P344" s="39" t="str">
        <f>IF(P$1&gt;$AE$1,"-",IFERROR(IF(DATEDIF('Base de données'!$A344,P$1,"d")&lt;&gt;0,"",'Base de données'!$B344),""))</f>
        <v/>
      </c>
      <c r="Q344" s="39" t="str">
        <f>IF(Q$1&gt;$AE$1,"-",IFERROR(IF(DATEDIF('Base de données'!$A344,Q$1,"d")&lt;&gt;0,"",'Base de données'!$B344),""))</f>
        <v/>
      </c>
      <c r="R344" s="39" t="str">
        <f>IF(R$1&gt;$AE$1,"-",IFERROR(IF(DATEDIF('Base de données'!$A344,R$1,"d")&lt;&gt;0,"",'Base de données'!$B344),""))</f>
        <v/>
      </c>
      <c r="S344" s="39" t="str">
        <f>IF(S$1&gt;$AE$1,"-",IFERROR(IF(DATEDIF('Base de données'!$A344,S$1,"d")&lt;&gt;0,"",'Base de données'!$B344),""))</f>
        <v/>
      </c>
      <c r="T344" s="39" t="str">
        <f>IF(T$1&gt;$AE$1,"-",IFERROR(IF(DATEDIF('Base de données'!$A344,T$1,"d")&lt;&gt;0,"",'Base de données'!$B344),""))</f>
        <v/>
      </c>
      <c r="U344" s="39" t="str">
        <f>IF(U$1&gt;$AE$1,"-",IFERROR(IF(DATEDIF('Base de données'!$A344,U$1,"d")&lt;&gt;0,"",'Base de données'!$B344),""))</f>
        <v/>
      </c>
      <c r="V344" s="39" t="str">
        <f>IF(V$1&gt;$AE$1,"-",IFERROR(IF(DATEDIF('Base de données'!$A344,V$1,"d")&lt;&gt;0,"",'Base de données'!$B344),""))</f>
        <v/>
      </c>
      <c r="W344" s="34"/>
      <c r="X344" s="30" t="str">
        <f>'Base de données'!$C344&amp;" "&amp;'Base de données'!$D344</f>
        <v>Dias Xavier</v>
      </c>
      <c r="Y344" s="31">
        <f>COUNTIF('Base de données'!$B:$B,'Base de données'!$B344)</f>
        <v>6</v>
      </c>
      <c r="AA344" s="87" cm="1">
        <f t="array" aca="1" ref="AA344" ca="1">INDIRECT("'Base de données'!A" &amp; ROW(Y344))</f>
        <v>45689</v>
      </c>
      <c r="AB344" s="51" t="str" cm="1">
        <f t="array" aca="1" ref="AB344" ca="1">INDIRECT("'Base de données'!B" &amp; ROW(Z344))</f>
        <v>IXQH2</v>
      </c>
    </row>
    <row r="345" spans="1:28" x14ac:dyDescent="0.3">
      <c r="A345" s="41" t="str">
        <f ca="1">IF(IF(AND($B345&lt;&gt;"-",$B345=$E345),"Entrée et sortie","-")="Entrée et sortie",'Base de données'!$B345,"-")</f>
        <v>-</v>
      </c>
      <c r="B345" s="41" t="str">
        <f t="shared" ca="1" si="23"/>
        <v>-</v>
      </c>
      <c r="C345" s="41" t="str">
        <f t="shared" ca="1" si="24"/>
        <v>-</v>
      </c>
      <c r="D345" s="41" t="str">
        <f>IF($F345="sortie en cours d'année",'Base de données'!$B345,"-")</f>
        <v>-</v>
      </c>
      <c r="E345" s="41" t="str">
        <f>IF($H345="entrée en cours d'année",'Base de données'!$B345,"-")</f>
        <v>-</v>
      </c>
      <c r="F345" s="37" t="str">
        <f t="shared" si="21"/>
        <v/>
      </c>
      <c r="G345" s="37" t="str">
        <f>IF($J345="mouvement",_xlfn.XLOOKUP('Base de données'!$B345,$V:$V,$V:$V,0),"")</f>
        <v/>
      </c>
      <c r="H345" s="37" t="str">
        <f t="shared" si="22"/>
        <v/>
      </c>
      <c r="I345" s="37" t="str">
        <f>IF($J345="mouvement",_xlfn.XLOOKUP('Base de données'!$B345,$K:$K,$K:$K,0),"")</f>
        <v/>
      </c>
      <c r="J345" s="38" t="str">
        <f>IF(AND(Y345&lt;&gt;MAX(Y:Y),COUNTIF(K345:V345,'Base de données'!$B345)&gt;0),"mouvement","")</f>
        <v/>
      </c>
      <c r="K345" s="39" t="str">
        <f>IF(K$1&gt;$AE$1,"-",IFERROR(IF(DATEDIF('Base de données'!$A345,K$1,"d")&lt;&gt;0,"",'Base de données'!$B345),""))</f>
        <v/>
      </c>
      <c r="L345" s="39" t="str">
        <f>IF(L$1&gt;$AE$1,"-",IFERROR(IF(DATEDIF('Base de données'!$A345,L$1,"d")&lt;&gt;0,"",'Base de données'!$B345),""))</f>
        <v>4G8KE</v>
      </c>
      <c r="M345" s="39" t="str">
        <f>IF(M$1&gt;$AE$1,"-",IFERROR(IF(DATEDIF('Base de données'!$A345,M$1,"d")&lt;&gt;0,"",'Base de données'!$B345),""))</f>
        <v/>
      </c>
      <c r="N345" s="39" t="str">
        <f>IF(N$1&gt;$AE$1,"-",IFERROR(IF(DATEDIF('Base de données'!$A345,N$1,"d")&lt;&gt;0,"",'Base de données'!$B345),""))</f>
        <v/>
      </c>
      <c r="O345" s="39" t="str">
        <f>IF(O$1&gt;$AE$1,"-",IFERROR(IF(DATEDIF('Base de données'!$A345,O$1,"d")&lt;&gt;0,"",'Base de données'!$B345),""))</f>
        <v/>
      </c>
      <c r="P345" s="39" t="str">
        <f>IF(P$1&gt;$AE$1,"-",IFERROR(IF(DATEDIF('Base de données'!$A345,P$1,"d")&lt;&gt;0,"",'Base de données'!$B345),""))</f>
        <v/>
      </c>
      <c r="Q345" s="39" t="str">
        <f>IF(Q$1&gt;$AE$1,"-",IFERROR(IF(DATEDIF('Base de données'!$A345,Q$1,"d")&lt;&gt;0,"",'Base de données'!$B345),""))</f>
        <v/>
      </c>
      <c r="R345" s="39" t="str">
        <f>IF(R$1&gt;$AE$1,"-",IFERROR(IF(DATEDIF('Base de données'!$A345,R$1,"d")&lt;&gt;0,"",'Base de données'!$B345),""))</f>
        <v/>
      </c>
      <c r="S345" s="39" t="str">
        <f>IF(S$1&gt;$AE$1,"-",IFERROR(IF(DATEDIF('Base de données'!$A345,S$1,"d")&lt;&gt;0,"",'Base de données'!$B345),""))</f>
        <v/>
      </c>
      <c r="T345" s="39" t="str">
        <f>IF(T$1&gt;$AE$1,"-",IFERROR(IF(DATEDIF('Base de données'!$A345,T$1,"d")&lt;&gt;0,"",'Base de données'!$B345),""))</f>
        <v/>
      </c>
      <c r="U345" s="39" t="str">
        <f>IF(U$1&gt;$AE$1,"-",IFERROR(IF(DATEDIF('Base de données'!$A345,U$1,"d")&lt;&gt;0,"",'Base de données'!$B345),""))</f>
        <v/>
      </c>
      <c r="V345" s="39" t="str">
        <f>IF(V$1&gt;$AE$1,"-",IFERROR(IF(DATEDIF('Base de données'!$A345,V$1,"d")&lt;&gt;0,"",'Base de données'!$B345),""))</f>
        <v/>
      </c>
      <c r="W345" s="34"/>
      <c r="X345" s="30" t="str">
        <f>'Base de données'!$C345&amp;" "&amp;'Base de données'!$D345</f>
        <v>Blot Jeanne</v>
      </c>
      <c r="Y345" s="31">
        <f>COUNTIF('Base de données'!$B:$B,'Base de données'!$B345)</f>
        <v>12</v>
      </c>
      <c r="AA345" s="87" cm="1">
        <f t="array" aca="1" ref="AA345" ca="1">INDIRECT("'Base de données'!A" &amp; ROW(Y345))</f>
        <v>45689</v>
      </c>
      <c r="AB345" s="51" t="str" cm="1">
        <f t="array" aca="1" ref="AB345" ca="1">INDIRECT("'Base de données'!B" &amp; ROW(Z345))</f>
        <v>4G8KE</v>
      </c>
    </row>
    <row r="346" spans="1:28" x14ac:dyDescent="0.3">
      <c r="A346" s="41" t="str">
        <f ca="1">IF(IF(AND($B346&lt;&gt;"-",$B346=$E346),"Entrée et sortie","-")="Entrée et sortie",'Base de données'!$B346,"-")</f>
        <v>-</v>
      </c>
      <c r="B346" s="41" t="str">
        <f t="shared" ca="1" si="23"/>
        <v>E7COG</v>
      </c>
      <c r="C346" s="41" t="str">
        <f t="shared" ca="1" si="24"/>
        <v>E7COG</v>
      </c>
      <c r="D346" s="41" t="str">
        <f>IF($F346="sortie en cours d'année",'Base de données'!$B346,"-")</f>
        <v>E7COG</v>
      </c>
      <c r="E346" s="41" t="str">
        <f>IF($H346="entrée en cours d'année",'Base de données'!$B346,"-")</f>
        <v>-</v>
      </c>
      <c r="F346" s="37" t="str">
        <f t="shared" si="21"/>
        <v>sortie en cours d'année</v>
      </c>
      <c r="G346" s="37">
        <f>IF($J346="mouvement",_xlfn.XLOOKUP('Base de données'!$B346,$V:$V,$V:$V,0),"")</f>
        <v>0</v>
      </c>
      <c r="H346" s="37" t="str">
        <f t="shared" si="22"/>
        <v/>
      </c>
      <c r="I346" s="37" t="str">
        <f>IF($J346="mouvement",_xlfn.XLOOKUP('Base de données'!$B346,$K:$K,$K:$K,0),"")</f>
        <v>E7COG</v>
      </c>
      <c r="J346" s="38" t="str">
        <f>IF(AND(Y346&lt;&gt;MAX(Y:Y),COUNTIF(K346:V346,'Base de données'!$B346)&gt;0),"mouvement","")</f>
        <v>mouvement</v>
      </c>
      <c r="K346" s="39" t="str">
        <f>IF(K$1&gt;$AE$1,"-",IFERROR(IF(DATEDIF('Base de données'!$A346,K$1,"d")&lt;&gt;0,"",'Base de données'!$B346),""))</f>
        <v/>
      </c>
      <c r="L346" s="39" t="str">
        <f>IF(L$1&gt;$AE$1,"-",IFERROR(IF(DATEDIF('Base de données'!$A346,L$1,"d")&lt;&gt;0,"",'Base de données'!$B346),""))</f>
        <v>E7COG</v>
      </c>
      <c r="M346" s="39" t="str">
        <f>IF(M$1&gt;$AE$1,"-",IFERROR(IF(DATEDIF('Base de données'!$A346,M$1,"d")&lt;&gt;0,"",'Base de données'!$B346),""))</f>
        <v/>
      </c>
      <c r="N346" s="39" t="str">
        <f>IF(N$1&gt;$AE$1,"-",IFERROR(IF(DATEDIF('Base de données'!$A346,N$1,"d")&lt;&gt;0,"",'Base de données'!$B346),""))</f>
        <v/>
      </c>
      <c r="O346" s="39" t="str">
        <f>IF(O$1&gt;$AE$1,"-",IFERROR(IF(DATEDIF('Base de données'!$A346,O$1,"d")&lt;&gt;0,"",'Base de données'!$B346),""))</f>
        <v/>
      </c>
      <c r="P346" s="39" t="str">
        <f>IF(P$1&gt;$AE$1,"-",IFERROR(IF(DATEDIF('Base de données'!$A346,P$1,"d")&lt;&gt;0,"",'Base de données'!$B346),""))</f>
        <v/>
      </c>
      <c r="Q346" s="39" t="str">
        <f>IF(Q$1&gt;$AE$1,"-",IFERROR(IF(DATEDIF('Base de données'!$A346,Q$1,"d")&lt;&gt;0,"",'Base de données'!$B346),""))</f>
        <v/>
      </c>
      <c r="R346" s="39" t="str">
        <f>IF(R$1&gt;$AE$1,"-",IFERROR(IF(DATEDIF('Base de données'!$A346,R$1,"d")&lt;&gt;0,"",'Base de données'!$B346),""))</f>
        <v/>
      </c>
      <c r="S346" s="39" t="str">
        <f>IF(S$1&gt;$AE$1,"-",IFERROR(IF(DATEDIF('Base de données'!$A346,S$1,"d")&lt;&gt;0,"",'Base de données'!$B346),""))</f>
        <v/>
      </c>
      <c r="T346" s="39" t="str">
        <f>IF(T$1&gt;$AE$1,"-",IFERROR(IF(DATEDIF('Base de données'!$A346,T$1,"d")&lt;&gt;0,"",'Base de données'!$B346),""))</f>
        <v/>
      </c>
      <c r="U346" s="39" t="str">
        <f>IF(U$1&gt;$AE$1,"-",IFERROR(IF(DATEDIF('Base de données'!$A346,U$1,"d")&lt;&gt;0,"",'Base de données'!$B346),""))</f>
        <v/>
      </c>
      <c r="V346" s="39" t="str">
        <f>IF(V$1&gt;$AE$1,"-",IFERROR(IF(DATEDIF('Base de données'!$A346,V$1,"d")&lt;&gt;0,"",'Base de données'!$B346),""))</f>
        <v/>
      </c>
      <c r="W346" s="34"/>
      <c r="X346" s="30" t="str">
        <f>'Base de données'!$C346&amp;" "&amp;'Base de données'!$D346</f>
        <v>Albert Paul</v>
      </c>
      <c r="Y346" s="31">
        <f>COUNTIF('Base de données'!$B:$B,'Base de données'!$B346)</f>
        <v>4</v>
      </c>
      <c r="AA346" s="87" cm="1">
        <f t="array" aca="1" ref="AA346" ca="1">INDIRECT("'Base de données'!A" &amp; ROW(Y346))</f>
        <v>45689</v>
      </c>
      <c r="AB346" s="51" t="str" cm="1">
        <f t="array" aca="1" ref="AB346" ca="1">INDIRECT("'Base de données'!B" &amp; ROW(Z346))</f>
        <v>E7COG</v>
      </c>
    </row>
    <row r="347" spans="1:28" x14ac:dyDescent="0.3">
      <c r="A347" s="41" t="str">
        <f ca="1">IF(IF(AND($B347&lt;&gt;"-",$B347=$E347),"Entrée et sortie","-")="Entrée et sortie",'Base de données'!$B347,"-")</f>
        <v>-</v>
      </c>
      <c r="B347" s="41" t="str">
        <f t="shared" ca="1" si="23"/>
        <v>-</v>
      </c>
      <c r="C347" s="41" t="str">
        <f t="shared" ca="1" si="24"/>
        <v>-</v>
      </c>
      <c r="D347" s="41" t="str">
        <f>IF($F347="sortie en cours d'année",'Base de données'!$B347,"-")</f>
        <v>-</v>
      </c>
      <c r="E347" s="41" t="str">
        <f>IF($H347="entrée en cours d'année",'Base de données'!$B347,"-")</f>
        <v>-</v>
      </c>
      <c r="F347" s="37" t="str">
        <f t="shared" si="21"/>
        <v/>
      </c>
      <c r="G347" s="37" t="str">
        <f>IF($J347="mouvement",_xlfn.XLOOKUP('Base de données'!$B347,$V:$V,$V:$V,0),"")</f>
        <v/>
      </c>
      <c r="H347" s="37" t="str">
        <f t="shared" si="22"/>
        <v/>
      </c>
      <c r="I347" s="37" t="str">
        <f>IF($J347="mouvement",_xlfn.XLOOKUP('Base de données'!$B347,$K:$K,$K:$K,0),"")</f>
        <v/>
      </c>
      <c r="J347" s="38" t="str">
        <f>IF(AND(Y347&lt;&gt;MAX(Y:Y),COUNTIF(K347:V347,'Base de données'!$B347)&gt;0),"mouvement","")</f>
        <v/>
      </c>
      <c r="K347" s="39" t="str">
        <f>IF(K$1&gt;$AE$1,"-",IFERROR(IF(DATEDIF('Base de données'!$A347,K$1,"d")&lt;&gt;0,"",'Base de données'!$B347),""))</f>
        <v/>
      </c>
      <c r="L347" s="39" t="str">
        <f>IF(L$1&gt;$AE$1,"-",IFERROR(IF(DATEDIF('Base de données'!$A347,L$1,"d")&lt;&gt;0,"",'Base de données'!$B347),""))</f>
        <v>8MUUW</v>
      </c>
      <c r="M347" s="39" t="str">
        <f>IF(M$1&gt;$AE$1,"-",IFERROR(IF(DATEDIF('Base de données'!$A347,M$1,"d")&lt;&gt;0,"",'Base de données'!$B347),""))</f>
        <v/>
      </c>
      <c r="N347" s="39" t="str">
        <f>IF(N$1&gt;$AE$1,"-",IFERROR(IF(DATEDIF('Base de données'!$A347,N$1,"d")&lt;&gt;0,"",'Base de données'!$B347),""))</f>
        <v/>
      </c>
      <c r="O347" s="39" t="str">
        <f>IF(O$1&gt;$AE$1,"-",IFERROR(IF(DATEDIF('Base de données'!$A347,O$1,"d")&lt;&gt;0,"",'Base de données'!$B347),""))</f>
        <v/>
      </c>
      <c r="P347" s="39" t="str">
        <f>IF(P$1&gt;$AE$1,"-",IFERROR(IF(DATEDIF('Base de données'!$A347,P$1,"d")&lt;&gt;0,"",'Base de données'!$B347),""))</f>
        <v/>
      </c>
      <c r="Q347" s="39" t="str">
        <f>IF(Q$1&gt;$AE$1,"-",IFERROR(IF(DATEDIF('Base de données'!$A347,Q$1,"d")&lt;&gt;0,"",'Base de données'!$B347),""))</f>
        <v/>
      </c>
      <c r="R347" s="39" t="str">
        <f>IF(R$1&gt;$AE$1,"-",IFERROR(IF(DATEDIF('Base de données'!$A347,R$1,"d")&lt;&gt;0,"",'Base de données'!$B347),""))</f>
        <v/>
      </c>
      <c r="S347" s="39" t="str">
        <f>IF(S$1&gt;$AE$1,"-",IFERROR(IF(DATEDIF('Base de données'!$A347,S$1,"d")&lt;&gt;0,"",'Base de données'!$B347),""))</f>
        <v/>
      </c>
      <c r="T347" s="39" t="str">
        <f>IF(T$1&gt;$AE$1,"-",IFERROR(IF(DATEDIF('Base de données'!$A347,T$1,"d")&lt;&gt;0,"",'Base de données'!$B347),""))</f>
        <v/>
      </c>
      <c r="U347" s="39" t="str">
        <f>IF(U$1&gt;$AE$1,"-",IFERROR(IF(DATEDIF('Base de données'!$A347,U$1,"d")&lt;&gt;0,"",'Base de données'!$B347),""))</f>
        <v/>
      </c>
      <c r="V347" s="39" t="str">
        <f>IF(V$1&gt;$AE$1,"-",IFERROR(IF(DATEDIF('Base de données'!$A347,V$1,"d")&lt;&gt;0,"",'Base de données'!$B347),""))</f>
        <v/>
      </c>
      <c r="W347" s="34"/>
      <c r="X347" s="30" t="str">
        <f>'Base de données'!$C347&amp;" "&amp;'Base de données'!$D347</f>
        <v>Rossi Gilles</v>
      </c>
      <c r="Y347" s="31">
        <f>COUNTIF('Base de données'!$B:$B,'Base de données'!$B347)</f>
        <v>12</v>
      </c>
      <c r="AA347" s="87" cm="1">
        <f t="array" aca="1" ref="AA347" ca="1">INDIRECT("'Base de données'!A" &amp; ROW(Y347))</f>
        <v>45689</v>
      </c>
      <c r="AB347" s="51" t="str" cm="1">
        <f t="array" aca="1" ref="AB347" ca="1">INDIRECT("'Base de données'!B" &amp; ROW(Z347))</f>
        <v>8MUUW</v>
      </c>
    </row>
    <row r="348" spans="1:28" x14ac:dyDescent="0.3">
      <c r="A348" s="41" t="str">
        <f ca="1">IF(IF(AND($B348&lt;&gt;"-",$B348=$E348),"Entrée et sortie","-")="Entrée et sortie",'Base de données'!$B348,"-")</f>
        <v>-</v>
      </c>
      <c r="B348" s="41" t="str">
        <f t="shared" ca="1" si="23"/>
        <v>E904E</v>
      </c>
      <c r="C348" s="41" t="str">
        <f t="shared" ca="1" si="24"/>
        <v>E904E</v>
      </c>
      <c r="D348" s="41" t="str">
        <f>IF($F348="sortie en cours d'année",'Base de données'!$B348,"-")</f>
        <v>E904E</v>
      </c>
      <c r="E348" s="41" t="str">
        <f>IF($H348="entrée en cours d'année",'Base de données'!$B348,"-")</f>
        <v>-</v>
      </c>
      <c r="F348" s="37" t="str">
        <f t="shared" si="21"/>
        <v>sortie en cours d'année</v>
      </c>
      <c r="G348" s="37">
        <f>IF($J348="mouvement",_xlfn.XLOOKUP('Base de données'!$B348,$V:$V,$V:$V,0),"")</f>
        <v>0</v>
      </c>
      <c r="H348" s="37" t="str">
        <f t="shared" si="22"/>
        <v/>
      </c>
      <c r="I348" s="37" t="str">
        <f>IF($J348="mouvement",_xlfn.XLOOKUP('Base de données'!$B348,$K:$K,$K:$K,0),"")</f>
        <v>E904E</v>
      </c>
      <c r="J348" s="38" t="str">
        <f>IF(AND(Y348&lt;&gt;MAX(Y:Y),COUNTIF(K348:V348,'Base de données'!$B348)&gt;0),"mouvement","")</f>
        <v>mouvement</v>
      </c>
      <c r="K348" s="39" t="str">
        <f>IF(K$1&gt;$AE$1,"-",IFERROR(IF(DATEDIF('Base de données'!$A348,K$1,"d")&lt;&gt;0,"",'Base de données'!$B348),""))</f>
        <v/>
      </c>
      <c r="L348" s="39" t="str">
        <f>IF(L$1&gt;$AE$1,"-",IFERROR(IF(DATEDIF('Base de données'!$A348,L$1,"d")&lt;&gt;0,"",'Base de données'!$B348),""))</f>
        <v>E904E</v>
      </c>
      <c r="M348" s="39" t="str">
        <f>IF(M$1&gt;$AE$1,"-",IFERROR(IF(DATEDIF('Base de données'!$A348,M$1,"d")&lt;&gt;0,"",'Base de données'!$B348),""))</f>
        <v/>
      </c>
      <c r="N348" s="39" t="str">
        <f>IF(N$1&gt;$AE$1,"-",IFERROR(IF(DATEDIF('Base de données'!$A348,N$1,"d")&lt;&gt;0,"",'Base de données'!$B348),""))</f>
        <v/>
      </c>
      <c r="O348" s="39" t="str">
        <f>IF(O$1&gt;$AE$1,"-",IFERROR(IF(DATEDIF('Base de données'!$A348,O$1,"d")&lt;&gt;0,"",'Base de données'!$B348),""))</f>
        <v/>
      </c>
      <c r="P348" s="39" t="str">
        <f>IF(P$1&gt;$AE$1,"-",IFERROR(IF(DATEDIF('Base de données'!$A348,P$1,"d")&lt;&gt;0,"",'Base de données'!$B348),""))</f>
        <v/>
      </c>
      <c r="Q348" s="39" t="str">
        <f>IF(Q$1&gt;$AE$1,"-",IFERROR(IF(DATEDIF('Base de données'!$A348,Q$1,"d")&lt;&gt;0,"",'Base de données'!$B348),""))</f>
        <v/>
      </c>
      <c r="R348" s="39" t="str">
        <f>IF(R$1&gt;$AE$1,"-",IFERROR(IF(DATEDIF('Base de données'!$A348,R$1,"d")&lt;&gt;0,"",'Base de données'!$B348),""))</f>
        <v/>
      </c>
      <c r="S348" s="39" t="str">
        <f>IF(S$1&gt;$AE$1,"-",IFERROR(IF(DATEDIF('Base de données'!$A348,S$1,"d")&lt;&gt;0,"",'Base de données'!$B348),""))</f>
        <v/>
      </c>
      <c r="T348" s="39" t="str">
        <f>IF(T$1&gt;$AE$1,"-",IFERROR(IF(DATEDIF('Base de données'!$A348,T$1,"d")&lt;&gt;0,"",'Base de données'!$B348),""))</f>
        <v/>
      </c>
      <c r="U348" s="39" t="str">
        <f>IF(U$1&gt;$AE$1,"-",IFERROR(IF(DATEDIF('Base de données'!$A348,U$1,"d")&lt;&gt;0,"",'Base de données'!$B348),""))</f>
        <v/>
      </c>
      <c r="V348" s="39" t="str">
        <f>IF(V$1&gt;$AE$1,"-",IFERROR(IF(DATEDIF('Base de données'!$A348,V$1,"d")&lt;&gt;0,"",'Base de données'!$B348),""))</f>
        <v/>
      </c>
      <c r="W348" s="34"/>
      <c r="X348" s="30" t="str">
        <f>'Base de données'!$C348&amp;" "&amp;'Base de données'!$D348</f>
        <v>Rousset Grégoire</v>
      </c>
      <c r="Y348" s="31">
        <f>COUNTIF('Base de données'!$B:$B,'Base de données'!$B348)</f>
        <v>8</v>
      </c>
      <c r="AA348" s="87" cm="1">
        <f t="array" aca="1" ref="AA348" ca="1">INDIRECT("'Base de données'!A" &amp; ROW(Y348))</f>
        <v>45689</v>
      </c>
      <c r="AB348" s="51" t="str" cm="1">
        <f t="array" aca="1" ref="AB348" ca="1">INDIRECT("'Base de données'!B" &amp; ROW(Z348))</f>
        <v>E904E</v>
      </c>
    </row>
    <row r="349" spans="1:28" x14ac:dyDescent="0.3">
      <c r="A349" s="41" t="str">
        <f ca="1">IF(IF(AND($B349&lt;&gt;"-",$B349=$E349),"Entrée et sortie","-")="Entrée et sortie",'Base de données'!$B349,"-")</f>
        <v>-</v>
      </c>
      <c r="B349" s="41" t="str">
        <f t="shared" ca="1" si="23"/>
        <v>-</v>
      </c>
      <c r="C349" s="41" t="str">
        <f t="shared" ca="1" si="24"/>
        <v>-</v>
      </c>
      <c r="D349" s="41" t="str">
        <f>IF($F349="sortie en cours d'année",'Base de données'!$B349,"-")</f>
        <v>-</v>
      </c>
      <c r="E349" s="41" t="str">
        <f>IF($H349="entrée en cours d'année",'Base de données'!$B349,"-")</f>
        <v>-</v>
      </c>
      <c r="F349" s="37" t="str">
        <f t="shared" si="21"/>
        <v/>
      </c>
      <c r="G349" s="37" t="str">
        <f>IF($J349="mouvement",_xlfn.XLOOKUP('Base de données'!$B349,$V:$V,$V:$V,0),"")</f>
        <v/>
      </c>
      <c r="H349" s="37" t="str">
        <f t="shared" si="22"/>
        <v/>
      </c>
      <c r="I349" s="37" t="str">
        <f>IF($J349="mouvement",_xlfn.XLOOKUP('Base de données'!$B349,$K:$K,$K:$K,0),"")</f>
        <v/>
      </c>
      <c r="J349" s="38" t="str">
        <f>IF(AND(Y349&lt;&gt;MAX(Y:Y),COUNTIF(K349:V349,'Base de données'!$B349)&gt;0),"mouvement","")</f>
        <v/>
      </c>
      <c r="K349" s="39" t="str">
        <f>IF(K$1&gt;$AE$1,"-",IFERROR(IF(DATEDIF('Base de données'!$A349,K$1,"d")&lt;&gt;0,"",'Base de données'!$B349),""))</f>
        <v/>
      </c>
      <c r="L349" s="39" t="str">
        <f>IF(L$1&gt;$AE$1,"-",IFERROR(IF(DATEDIF('Base de données'!$A349,L$1,"d")&lt;&gt;0,"",'Base de données'!$B349),""))</f>
        <v>YIZT7</v>
      </c>
      <c r="M349" s="39" t="str">
        <f>IF(M$1&gt;$AE$1,"-",IFERROR(IF(DATEDIF('Base de données'!$A349,M$1,"d")&lt;&gt;0,"",'Base de données'!$B349),""))</f>
        <v/>
      </c>
      <c r="N349" s="39" t="str">
        <f>IF(N$1&gt;$AE$1,"-",IFERROR(IF(DATEDIF('Base de données'!$A349,N$1,"d")&lt;&gt;0,"",'Base de données'!$B349),""))</f>
        <v/>
      </c>
      <c r="O349" s="39" t="str">
        <f>IF(O$1&gt;$AE$1,"-",IFERROR(IF(DATEDIF('Base de données'!$A349,O$1,"d")&lt;&gt;0,"",'Base de données'!$B349),""))</f>
        <v/>
      </c>
      <c r="P349" s="39" t="str">
        <f>IF(P$1&gt;$AE$1,"-",IFERROR(IF(DATEDIF('Base de données'!$A349,P$1,"d")&lt;&gt;0,"",'Base de données'!$B349),""))</f>
        <v/>
      </c>
      <c r="Q349" s="39" t="str">
        <f>IF(Q$1&gt;$AE$1,"-",IFERROR(IF(DATEDIF('Base de données'!$A349,Q$1,"d")&lt;&gt;0,"",'Base de données'!$B349),""))</f>
        <v/>
      </c>
      <c r="R349" s="39" t="str">
        <f>IF(R$1&gt;$AE$1,"-",IFERROR(IF(DATEDIF('Base de données'!$A349,R$1,"d")&lt;&gt;0,"",'Base de données'!$B349),""))</f>
        <v/>
      </c>
      <c r="S349" s="39" t="str">
        <f>IF(S$1&gt;$AE$1,"-",IFERROR(IF(DATEDIF('Base de données'!$A349,S$1,"d")&lt;&gt;0,"",'Base de données'!$B349),""))</f>
        <v/>
      </c>
      <c r="T349" s="39" t="str">
        <f>IF(T$1&gt;$AE$1,"-",IFERROR(IF(DATEDIF('Base de données'!$A349,T$1,"d")&lt;&gt;0,"",'Base de données'!$B349),""))</f>
        <v/>
      </c>
      <c r="U349" s="39" t="str">
        <f>IF(U$1&gt;$AE$1,"-",IFERROR(IF(DATEDIF('Base de données'!$A349,U$1,"d")&lt;&gt;0,"",'Base de données'!$B349),""))</f>
        <v/>
      </c>
      <c r="V349" s="39" t="str">
        <f>IF(V$1&gt;$AE$1,"-",IFERROR(IF(DATEDIF('Base de données'!$A349,V$1,"d")&lt;&gt;0,"",'Base de données'!$B349),""))</f>
        <v/>
      </c>
      <c r="W349" s="34"/>
      <c r="X349" s="30" t="str">
        <f>'Base de données'!$C349&amp;" "&amp;'Base de données'!$D349</f>
        <v>Humbert Philippe</v>
      </c>
      <c r="Y349" s="31">
        <f>COUNTIF('Base de données'!$B:$B,'Base de données'!$B349)</f>
        <v>12</v>
      </c>
      <c r="AA349" s="87" cm="1">
        <f t="array" aca="1" ref="AA349" ca="1">INDIRECT("'Base de données'!A" &amp; ROW(Y349))</f>
        <v>45689</v>
      </c>
      <c r="AB349" s="51" t="str" cm="1">
        <f t="array" aca="1" ref="AB349" ca="1">INDIRECT("'Base de données'!B" &amp; ROW(Z349))</f>
        <v>YIZT7</v>
      </c>
    </row>
    <row r="350" spans="1:28" x14ac:dyDescent="0.3">
      <c r="A350" s="41" t="str">
        <f ca="1">IF(IF(AND($B350&lt;&gt;"-",$B350=$E350),"Entrée et sortie","-")="Entrée et sortie",'Base de données'!$B350,"-")</f>
        <v>-</v>
      </c>
      <c r="B350" s="41" t="str">
        <f t="shared" ca="1" si="23"/>
        <v>-</v>
      </c>
      <c r="C350" s="41" t="str">
        <f t="shared" ca="1" si="24"/>
        <v>-</v>
      </c>
      <c r="D350" s="41" t="str">
        <f>IF($F350="sortie en cours d'année",'Base de données'!$B350,"-")</f>
        <v>-</v>
      </c>
      <c r="E350" s="41" t="str">
        <f>IF($H350="entrée en cours d'année",'Base de données'!$B350,"-")</f>
        <v>-</v>
      </c>
      <c r="F350" s="37" t="str">
        <f t="shared" si="21"/>
        <v/>
      </c>
      <c r="G350" s="37" t="str">
        <f>IF($J350="mouvement",_xlfn.XLOOKUP('Base de données'!$B350,$V:$V,$V:$V,0),"")</f>
        <v/>
      </c>
      <c r="H350" s="37" t="str">
        <f t="shared" si="22"/>
        <v/>
      </c>
      <c r="I350" s="37" t="str">
        <f>IF($J350="mouvement",_xlfn.XLOOKUP('Base de données'!$B350,$K:$K,$K:$K,0),"")</f>
        <v/>
      </c>
      <c r="J350" s="38" t="str">
        <f>IF(AND(Y350&lt;&gt;MAX(Y:Y),COUNTIF(K350:V350,'Base de données'!$B350)&gt;0),"mouvement","")</f>
        <v/>
      </c>
      <c r="K350" s="39" t="str">
        <f>IF(K$1&gt;$AE$1,"-",IFERROR(IF(DATEDIF('Base de données'!$A350,K$1,"d")&lt;&gt;0,"",'Base de données'!$B350),""))</f>
        <v/>
      </c>
      <c r="L350" s="39" t="str">
        <f>IF(L$1&gt;$AE$1,"-",IFERROR(IF(DATEDIF('Base de données'!$A350,L$1,"d")&lt;&gt;0,"",'Base de données'!$B350),""))</f>
        <v>JIFXE</v>
      </c>
      <c r="M350" s="39" t="str">
        <f>IF(M$1&gt;$AE$1,"-",IFERROR(IF(DATEDIF('Base de données'!$A350,M$1,"d")&lt;&gt;0,"",'Base de données'!$B350),""))</f>
        <v/>
      </c>
      <c r="N350" s="39" t="str">
        <f>IF(N$1&gt;$AE$1,"-",IFERROR(IF(DATEDIF('Base de données'!$A350,N$1,"d")&lt;&gt;0,"",'Base de données'!$B350),""))</f>
        <v/>
      </c>
      <c r="O350" s="39" t="str">
        <f>IF(O$1&gt;$AE$1,"-",IFERROR(IF(DATEDIF('Base de données'!$A350,O$1,"d")&lt;&gt;0,"",'Base de données'!$B350),""))</f>
        <v/>
      </c>
      <c r="P350" s="39" t="str">
        <f>IF(P$1&gt;$AE$1,"-",IFERROR(IF(DATEDIF('Base de données'!$A350,P$1,"d")&lt;&gt;0,"",'Base de données'!$B350),""))</f>
        <v/>
      </c>
      <c r="Q350" s="39" t="str">
        <f>IF(Q$1&gt;$AE$1,"-",IFERROR(IF(DATEDIF('Base de données'!$A350,Q$1,"d")&lt;&gt;0,"",'Base de données'!$B350),""))</f>
        <v/>
      </c>
      <c r="R350" s="39" t="str">
        <f>IF(R$1&gt;$AE$1,"-",IFERROR(IF(DATEDIF('Base de données'!$A350,R$1,"d")&lt;&gt;0,"",'Base de données'!$B350),""))</f>
        <v/>
      </c>
      <c r="S350" s="39" t="str">
        <f>IF(S$1&gt;$AE$1,"-",IFERROR(IF(DATEDIF('Base de données'!$A350,S$1,"d")&lt;&gt;0,"",'Base de données'!$B350),""))</f>
        <v/>
      </c>
      <c r="T350" s="39" t="str">
        <f>IF(T$1&gt;$AE$1,"-",IFERROR(IF(DATEDIF('Base de données'!$A350,T$1,"d")&lt;&gt;0,"",'Base de données'!$B350),""))</f>
        <v/>
      </c>
      <c r="U350" s="39" t="str">
        <f>IF(U$1&gt;$AE$1,"-",IFERROR(IF(DATEDIF('Base de données'!$A350,U$1,"d")&lt;&gt;0,"",'Base de données'!$B350),""))</f>
        <v/>
      </c>
      <c r="V350" s="39" t="str">
        <f>IF(V$1&gt;$AE$1,"-",IFERROR(IF(DATEDIF('Base de données'!$A350,V$1,"d")&lt;&gt;0,"",'Base de données'!$B350),""))</f>
        <v/>
      </c>
      <c r="W350" s="34"/>
      <c r="X350" s="30" t="str">
        <f>'Base de données'!$C350&amp;" "&amp;'Base de données'!$D350</f>
        <v>Bigot Étienne</v>
      </c>
      <c r="Y350" s="31">
        <f>COUNTIF('Base de données'!$B:$B,'Base de données'!$B350)</f>
        <v>12</v>
      </c>
      <c r="AA350" s="87" cm="1">
        <f t="array" aca="1" ref="AA350" ca="1">INDIRECT("'Base de données'!A" &amp; ROW(Y350))</f>
        <v>45689</v>
      </c>
      <c r="AB350" s="51" t="str" cm="1">
        <f t="array" aca="1" ref="AB350" ca="1">INDIRECT("'Base de données'!B" &amp; ROW(Z350))</f>
        <v>JIFXE</v>
      </c>
    </row>
    <row r="351" spans="1:28" x14ac:dyDescent="0.3">
      <c r="A351" s="41" t="str">
        <f ca="1">IF(IF(AND($B351&lt;&gt;"-",$B351=$E351),"Entrée et sortie","-")="Entrée et sortie",'Base de données'!$B351,"-")</f>
        <v>-</v>
      </c>
      <c r="B351" s="41" t="str">
        <f t="shared" ca="1" si="23"/>
        <v>-</v>
      </c>
      <c r="C351" s="41" t="str">
        <f t="shared" ca="1" si="24"/>
        <v>-</v>
      </c>
      <c r="D351" s="41" t="str">
        <f>IF($F351="sortie en cours d'année",'Base de données'!$B351,"-")</f>
        <v>-</v>
      </c>
      <c r="E351" s="41" t="str">
        <f>IF($H351="entrée en cours d'année",'Base de données'!$B351,"-")</f>
        <v>-</v>
      </c>
      <c r="F351" s="37" t="str">
        <f t="shared" si="21"/>
        <v/>
      </c>
      <c r="G351" s="37" t="str">
        <f>IF($J351="mouvement",_xlfn.XLOOKUP('Base de données'!$B351,$V:$V,$V:$V,0),"")</f>
        <v/>
      </c>
      <c r="H351" s="37" t="str">
        <f t="shared" si="22"/>
        <v/>
      </c>
      <c r="I351" s="37" t="str">
        <f>IF($J351="mouvement",_xlfn.XLOOKUP('Base de données'!$B351,$K:$K,$K:$K,0),"")</f>
        <v/>
      </c>
      <c r="J351" s="38" t="str">
        <f>IF(AND(Y351&lt;&gt;MAX(Y:Y),COUNTIF(K351:V351,'Base de données'!$B351)&gt;0),"mouvement","")</f>
        <v/>
      </c>
      <c r="K351" s="39" t="str">
        <f>IF(K$1&gt;$AE$1,"-",IFERROR(IF(DATEDIF('Base de données'!$A351,K$1,"d")&lt;&gt;0,"",'Base de données'!$B351),""))</f>
        <v/>
      </c>
      <c r="L351" s="39" t="str">
        <f>IF(L$1&gt;$AE$1,"-",IFERROR(IF(DATEDIF('Base de données'!$A351,L$1,"d")&lt;&gt;0,"",'Base de données'!$B351),""))</f>
        <v>6BTQU</v>
      </c>
      <c r="M351" s="39" t="str">
        <f>IF(M$1&gt;$AE$1,"-",IFERROR(IF(DATEDIF('Base de données'!$A351,M$1,"d")&lt;&gt;0,"",'Base de données'!$B351),""))</f>
        <v/>
      </c>
      <c r="N351" s="39" t="str">
        <f>IF(N$1&gt;$AE$1,"-",IFERROR(IF(DATEDIF('Base de données'!$A351,N$1,"d")&lt;&gt;0,"",'Base de données'!$B351),""))</f>
        <v/>
      </c>
      <c r="O351" s="39" t="str">
        <f>IF(O$1&gt;$AE$1,"-",IFERROR(IF(DATEDIF('Base de données'!$A351,O$1,"d")&lt;&gt;0,"",'Base de données'!$B351),""))</f>
        <v/>
      </c>
      <c r="P351" s="39" t="str">
        <f>IF(P$1&gt;$AE$1,"-",IFERROR(IF(DATEDIF('Base de données'!$A351,P$1,"d")&lt;&gt;0,"",'Base de données'!$B351),""))</f>
        <v/>
      </c>
      <c r="Q351" s="39" t="str">
        <f>IF(Q$1&gt;$AE$1,"-",IFERROR(IF(DATEDIF('Base de données'!$A351,Q$1,"d")&lt;&gt;0,"",'Base de données'!$B351),""))</f>
        <v/>
      </c>
      <c r="R351" s="39" t="str">
        <f>IF(R$1&gt;$AE$1,"-",IFERROR(IF(DATEDIF('Base de données'!$A351,R$1,"d")&lt;&gt;0,"",'Base de données'!$B351),""))</f>
        <v/>
      </c>
      <c r="S351" s="39" t="str">
        <f>IF(S$1&gt;$AE$1,"-",IFERROR(IF(DATEDIF('Base de données'!$A351,S$1,"d")&lt;&gt;0,"",'Base de données'!$B351),""))</f>
        <v/>
      </c>
      <c r="T351" s="39" t="str">
        <f>IF(T$1&gt;$AE$1,"-",IFERROR(IF(DATEDIF('Base de données'!$A351,T$1,"d")&lt;&gt;0,"",'Base de données'!$B351),""))</f>
        <v/>
      </c>
      <c r="U351" s="39" t="str">
        <f>IF(U$1&gt;$AE$1,"-",IFERROR(IF(DATEDIF('Base de données'!$A351,U$1,"d")&lt;&gt;0,"",'Base de données'!$B351),""))</f>
        <v/>
      </c>
      <c r="V351" s="39" t="str">
        <f>IF(V$1&gt;$AE$1,"-",IFERROR(IF(DATEDIF('Base de données'!$A351,V$1,"d")&lt;&gt;0,"",'Base de données'!$B351),""))</f>
        <v/>
      </c>
      <c r="W351" s="34"/>
      <c r="X351" s="30" t="str">
        <f>'Base de données'!$C351&amp;" "&amp;'Base de données'!$D351</f>
        <v>Poulain Jeannine</v>
      </c>
      <c r="Y351" s="31">
        <f>COUNTIF('Base de données'!$B:$B,'Base de données'!$B351)</f>
        <v>12</v>
      </c>
      <c r="AA351" s="87" cm="1">
        <f t="array" aca="1" ref="AA351" ca="1">INDIRECT("'Base de données'!A" &amp; ROW(Y351))</f>
        <v>45689</v>
      </c>
      <c r="AB351" s="51" t="str" cm="1">
        <f t="array" aca="1" ref="AB351" ca="1">INDIRECT("'Base de données'!B" &amp; ROW(Z351))</f>
        <v>6BTQU</v>
      </c>
    </row>
    <row r="352" spans="1:28" x14ac:dyDescent="0.3">
      <c r="A352" s="41" t="str">
        <f ca="1">IF(IF(AND($B352&lt;&gt;"-",$B352=$E352),"Entrée et sortie","-")="Entrée et sortie",'Base de données'!$B352,"-")</f>
        <v>-</v>
      </c>
      <c r="B352" s="41" t="str">
        <f t="shared" ca="1" si="23"/>
        <v>-</v>
      </c>
      <c r="C352" s="41" t="str">
        <f t="shared" ca="1" si="24"/>
        <v>-</v>
      </c>
      <c r="D352" s="41" t="str">
        <f>IF($F352="sortie en cours d'année",'Base de données'!$B352,"-")</f>
        <v>-</v>
      </c>
      <c r="E352" s="41" t="str">
        <f>IF($H352="entrée en cours d'année",'Base de données'!$B352,"-")</f>
        <v>-</v>
      </c>
      <c r="F352" s="37" t="str">
        <f t="shared" si="21"/>
        <v/>
      </c>
      <c r="G352" s="37" t="str">
        <f>IF($J352="mouvement",_xlfn.XLOOKUP('Base de données'!$B352,$V:$V,$V:$V,0),"")</f>
        <v/>
      </c>
      <c r="H352" s="37" t="str">
        <f t="shared" si="22"/>
        <v/>
      </c>
      <c r="I352" s="37" t="str">
        <f>IF($J352="mouvement",_xlfn.XLOOKUP('Base de données'!$B352,$K:$K,$K:$K,0),"")</f>
        <v/>
      </c>
      <c r="J352" s="38" t="str">
        <f>IF(AND(Y352&lt;&gt;MAX(Y:Y),COUNTIF(K352:V352,'Base de données'!$B352)&gt;0),"mouvement","")</f>
        <v/>
      </c>
      <c r="K352" s="39" t="str">
        <f>IF(K$1&gt;$AE$1,"-",IFERROR(IF(DATEDIF('Base de données'!$A352,K$1,"d")&lt;&gt;0,"",'Base de données'!$B352),""))</f>
        <v/>
      </c>
      <c r="L352" s="39" t="str">
        <f>IF(L$1&gt;$AE$1,"-",IFERROR(IF(DATEDIF('Base de données'!$A352,L$1,"d")&lt;&gt;0,"",'Base de données'!$B352),""))</f>
        <v>C31YH</v>
      </c>
      <c r="M352" s="39" t="str">
        <f>IF(M$1&gt;$AE$1,"-",IFERROR(IF(DATEDIF('Base de données'!$A352,M$1,"d")&lt;&gt;0,"",'Base de données'!$B352),""))</f>
        <v/>
      </c>
      <c r="N352" s="39" t="str">
        <f>IF(N$1&gt;$AE$1,"-",IFERROR(IF(DATEDIF('Base de données'!$A352,N$1,"d")&lt;&gt;0,"",'Base de données'!$B352),""))</f>
        <v/>
      </c>
      <c r="O352" s="39" t="str">
        <f>IF(O$1&gt;$AE$1,"-",IFERROR(IF(DATEDIF('Base de données'!$A352,O$1,"d")&lt;&gt;0,"",'Base de données'!$B352),""))</f>
        <v/>
      </c>
      <c r="P352" s="39" t="str">
        <f>IF(P$1&gt;$AE$1,"-",IFERROR(IF(DATEDIF('Base de données'!$A352,P$1,"d")&lt;&gt;0,"",'Base de données'!$B352),""))</f>
        <v/>
      </c>
      <c r="Q352" s="39" t="str">
        <f>IF(Q$1&gt;$AE$1,"-",IFERROR(IF(DATEDIF('Base de données'!$A352,Q$1,"d")&lt;&gt;0,"",'Base de données'!$B352),""))</f>
        <v/>
      </c>
      <c r="R352" s="39" t="str">
        <f>IF(R$1&gt;$AE$1,"-",IFERROR(IF(DATEDIF('Base de données'!$A352,R$1,"d")&lt;&gt;0,"",'Base de données'!$B352),""))</f>
        <v/>
      </c>
      <c r="S352" s="39" t="str">
        <f>IF(S$1&gt;$AE$1,"-",IFERROR(IF(DATEDIF('Base de données'!$A352,S$1,"d")&lt;&gt;0,"",'Base de données'!$B352),""))</f>
        <v/>
      </c>
      <c r="T352" s="39" t="str">
        <f>IF(T$1&gt;$AE$1,"-",IFERROR(IF(DATEDIF('Base de données'!$A352,T$1,"d")&lt;&gt;0,"",'Base de données'!$B352),""))</f>
        <v/>
      </c>
      <c r="U352" s="39" t="str">
        <f>IF(U$1&gt;$AE$1,"-",IFERROR(IF(DATEDIF('Base de données'!$A352,U$1,"d")&lt;&gt;0,"",'Base de données'!$B352),""))</f>
        <v/>
      </c>
      <c r="V352" s="39" t="str">
        <f>IF(V$1&gt;$AE$1,"-",IFERROR(IF(DATEDIF('Base de données'!$A352,V$1,"d")&lt;&gt;0,"",'Base de données'!$B352),""))</f>
        <v/>
      </c>
      <c r="W352" s="34"/>
      <c r="X352" s="30" t="str">
        <f>'Base de données'!$C352&amp;" "&amp;'Base de données'!$D352</f>
        <v>Bourgeois Franck</v>
      </c>
      <c r="Y352" s="31">
        <f>COUNTIF('Base de données'!$B:$B,'Base de données'!$B352)</f>
        <v>12</v>
      </c>
      <c r="AA352" s="87" cm="1">
        <f t="array" aca="1" ref="AA352" ca="1">INDIRECT("'Base de données'!A" &amp; ROW(Y352))</f>
        <v>45689</v>
      </c>
      <c r="AB352" s="51" t="str" cm="1">
        <f t="array" aca="1" ref="AB352" ca="1">INDIRECT("'Base de données'!B" &amp; ROW(Z352))</f>
        <v>C31YH</v>
      </c>
    </row>
    <row r="353" spans="1:28" x14ac:dyDescent="0.3">
      <c r="A353" s="41" t="str">
        <f ca="1">IF(IF(AND($B353&lt;&gt;"-",$B353=$E353),"Entrée et sortie","-")="Entrée et sortie",'Base de données'!$B353,"-")</f>
        <v>-</v>
      </c>
      <c r="B353" s="41" t="str">
        <f t="shared" ca="1" si="23"/>
        <v>-</v>
      </c>
      <c r="C353" s="41" t="str">
        <f t="shared" ca="1" si="24"/>
        <v>-</v>
      </c>
      <c r="D353" s="41" t="str">
        <f>IF($F353="sortie en cours d'année",'Base de données'!$B353,"-")</f>
        <v>-</v>
      </c>
      <c r="E353" s="41" t="str">
        <f>IF($H353="entrée en cours d'année",'Base de données'!$B353,"-")</f>
        <v>-</v>
      </c>
      <c r="F353" s="37" t="str">
        <f t="shared" si="21"/>
        <v/>
      </c>
      <c r="G353" s="37" t="str">
        <f>IF($J353="mouvement",_xlfn.XLOOKUP('Base de données'!$B353,$V:$V,$V:$V,0),"")</f>
        <v/>
      </c>
      <c r="H353" s="37" t="str">
        <f t="shared" si="22"/>
        <v/>
      </c>
      <c r="I353" s="37" t="str">
        <f>IF($J353="mouvement",_xlfn.XLOOKUP('Base de données'!$B353,$K:$K,$K:$K,0),"")</f>
        <v/>
      </c>
      <c r="J353" s="38" t="str">
        <f>IF(AND(Y353&lt;&gt;MAX(Y:Y),COUNTIF(K353:V353,'Base de données'!$B353)&gt;0),"mouvement","")</f>
        <v/>
      </c>
      <c r="K353" s="39" t="str">
        <f>IF(K$1&gt;$AE$1,"-",IFERROR(IF(DATEDIF('Base de données'!$A353,K$1,"d")&lt;&gt;0,"",'Base de données'!$B353),""))</f>
        <v/>
      </c>
      <c r="L353" s="39" t="str">
        <f>IF(L$1&gt;$AE$1,"-",IFERROR(IF(DATEDIF('Base de données'!$A353,L$1,"d")&lt;&gt;0,"",'Base de données'!$B353),""))</f>
        <v>JAQGO</v>
      </c>
      <c r="M353" s="39" t="str">
        <f>IF(M$1&gt;$AE$1,"-",IFERROR(IF(DATEDIF('Base de données'!$A353,M$1,"d")&lt;&gt;0,"",'Base de données'!$B353),""))</f>
        <v/>
      </c>
      <c r="N353" s="39" t="str">
        <f>IF(N$1&gt;$AE$1,"-",IFERROR(IF(DATEDIF('Base de données'!$A353,N$1,"d")&lt;&gt;0,"",'Base de données'!$B353),""))</f>
        <v/>
      </c>
      <c r="O353" s="39" t="str">
        <f>IF(O$1&gt;$AE$1,"-",IFERROR(IF(DATEDIF('Base de données'!$A353,O$1,"d")&lt;&gt;0,"",'Base de données'!$B353),""))</f>
        <v/>
      </c>
      <c r="P353" s="39" t="str">
        <f>IF(P$1&gt;$AE$1,"-",IFERROR(IF(DATEDIF('Base de données'!$A353,P$1,"d")&lt;&gt;0,"",'Base de données'!$B353),""))</f>
        <v/>
      </c>
      <c r="Q353" s="39" t="str">
        <f>IF(Q$1&gt;$AE$1,"-",IFERROR(IF(DATEDIF('Base de données'!$A353,Q$1,"d")&lt;&gt;0,"",'Base de données'!$B353),""))</f>
        <v/>
      </c>
      <c r="R353" s="39" t="str">
        <f>IF(R$1&gt;$AE$1,"-",IFERROR(IF(DATEDIF('Base de données'!$A353,R$1,"d")&lt;&gt;0,"",'Base de données'!$B353),""))</f>
        <v/>
      </c>
      <c r="S353" s="39" t="str">
        <f>IF(S$1&gt;$AE$1,"-",IFERROR(IF(DATEDIF('Base de données'!$A353,S$1,"d")&lt;&gt;0,"",'Base de données'!$B353),""))</f>
        <v/>
      </c>
      <c r="T353" s="39" t="str">
        <f>IF(T$1&gt;$AE$1,"-",IFERROR(IF(DATEDIF('Base de données'!$A353,T$1,"d")&lt;&gt;0,"",'Base de données'!$B353),""))</f>
        <v/>
      </c>
      <c r="U353" s="39" t="str">
        <f>IF(U$1&gt;$AE$1,"-",IFERROR(IF(DATEDIF('Base de données'!$A353,U$1,"d")&lt;&gt;0,"",'Base de données'!$B353),""))</f>
        <v/>
      </c>
      <c r="V353" s="39" t="str">
        <f>IF(V$1&gt;$AE$1,"-",IFERROR(IF(DATEDIF('Base de données'!$A353,V$1,"d")&lt;&gt;0,"",'Base de données'!$B353),""))</f>
        <v/>
      </c>
      <c r="W353" s="34"/>
      <c r="X353" s="30" t="str">
        <f>'Base de données'!$C353&amp;" "&amp;'Base de données'!$D353</f>
        <v>Ferreira Thibaut</v>
      </c>
      <c r="Y353" s="31">
        <f>COUNTIF('Base de données'!$B:$B,'Base de données'!$B353)</f>
        <v>12</v>
      </c>
      <c r="AA353" s="87" cm="1">
        <f t="array" aca="1" ref="AA353" ca="1">INDIRECT("'Base de données'!A" &amp; ROW(Y353))</f>
        <v>45689</v>
      </c>
      <c r="AB353" s="51" t="str" cm="1">
        <f t="array" aca="1" ref="AB353" ca="1">INDIRECT("'Base de données'!B" &amp; ROW(Z353))</f>
        <v>JAQGO</v>
      </c>
    </row>
    <row r="354" spans="1:28" x14ac:dyDescent="0.3">
      <c r="A354" s="41" t="str">
        <f ca="1">IF(IF(AND($B354&lt;&gt;"-",$B354=$E354),"Entrée et sortie","-")="Entrée et sortie",'Base de données'!$B354,"-")</f>
        <v>-</v>
      </c>
      <c r="B354" s="41" t="str">
        <f t="shared" ca="1" si="23"/>
        <v>-</v>
      </c>
      <c r="C354" s="41" t="str">
        <f t="shared" ca="1" si="24"/>
        <v>-</v>
      </c>
      <c r="D354" s="41" t="str">
        <f>IF($F354="sortie en cours d'année",'Base de données'!$B354,"-")</f>
        <v>-</v>
      </c>
      <c r="E354" s="41" t="str">
        <f>IF($H354="entrée en cours d'année",'Base de données'!$B354,"-")</f>
        <v>-</v>
      </c>
      <c r="F354" s="37" t="str">
        <f t="shared" si="21"/>
        <v/>
      </c>
      <c r="G354" s="37" t="str">
        <f>IF($J354="mouvement",_xlfn.XLOOKUP('Base de données'!$B354,$V:$V,$V:$V,0),"")</f>
        <v/>
      </c>
      <c r="H354" s="37" t="str">
        <f t="shared" si="22"/>
        <v/>
      </c>
      <c r="I354" s="37" t="str">
        <f>IF($J354="mouvement",_xlfn.XLOOKUP('Base de données'!$B354,$K:$K,$K:$K,0),"")</f>
        <v/>
      </c>
      <c r="J354" s="38" t="str">
        <f>IF(AND(Y354&lt;&gt;MAX(Y:Y),COUNTIF(K354:V354,'Base de données'!$B354)&gt;0),"mouvement","")</f>
        <v/>
      </c>
      <c r="K354" s="39" t="str">
        <f>IF(K$1&gt;$AE$1,"-",IFERROR(IF(DATEDIF('Base de données'!$A354,K$1,"d")&lt;&gt;0,"",'Base de données'!$B354),""))</f>
        <v/>
      </c>
      <c r="L354" s="39" t="str">
        <f>IF(L$1&gt;$AE$1,"-",IFERROR(IF(DATEDIF('Base de données'!$A354,L$1,"d")&lt;&gt;0,"",'Base de données'!$B354),""))</f>
        <v>9C9K7</v>
      </c>
      <c r="M354" s="39" t="str">
        <f>IF(M$1&gt;$AE$1,"-",IFERROR(IF(DATEDIF('Base de données'!$A354,M$1,"d")&lt;&gt;0,"",'Base de données'!$B354),""))</f>
        <v/>
      </c>
      <c r="N354" s="39" t="str">
        <f>IF(N$1&gt;$AE$1,"-",IFERROR(IF(DATEDIF('Base de données'!$A354,N$1,"d")&lt;&gt;0,"",'Base de données'!$B354),""))</f>
        <v/>
      </c>
      <c r="O354" s="39" t="str">
        <f>IF(O$1&gt;$AE$1,"-",IFERROR(IF(DATEDIF('Base de données'!$A354,O$1,"d")&lt;&gt;0,"",'Base de données'!$B354),""))</f>
        <v/>
      </c>
      <c r="P354" s="39" t="str">
        <f>IF(P$1&gt;$AE$1,"-",IFERROR(IF(DATEDIF('Base de données'!$A354,P$1,"d")&lt;&gt;0,"",'Base de données'!$B354),""))</f>
        <v/>
      </c>
      <c r="Q354" s="39" t="str">
        <f>IF(Q$1&gt;$AE$1,"-",IFERROR(IF(DATEDIF('Base de données'!$A354,Q$1,"d")&lt;&gt;0,"",'Base de données'!$B354),""))</f>
        <v/>
      </c>
      <c r="R354" s="39" t="str">
        <f>IF(R$1&gt;$AE$1,"-",IFERROR(IF(DATEDIF('Base de données'!$A354,R$1,"d")&lt;&gt;0,"",'Base de données'!$B354),""))</f>
        <v/>
      </c>
      <c r="S354" s="39" t="str">
        <f>IF(S$1&gt;$AE$1,"-",IFERROR(IF(DATEDIF('Base de données'!$A354,S$1,"d")&lt;&gt;0,"",'Base de données'!$B354),""))</f>
        <v/>
      </c>
      <c r="T354" s="39" t="str">
        <f>IF(T$1&gt;$AE$1,"-",IFERROR(IF(DATEDIF('Base de données'!$A354,T$1,"d")&lt;&gt;0,"",'Base de données'!$B354),""))</f>
        <v/>
      </c>
      <c r="U354" s="39" t="str">
        <f>IF(U$1&gt;$AE$1,"-",IFERROR(IF(DATEDIF('Base de données'!$A354,U$1,"d")&lt;&gt;0,"",'Base de données'!$B354),""))</f>
        <v/>
      </c>
      <c r="V354" s="39" t="str">
        <f>IF(V$1&gt;$AE$1,"-",IFERROR(IF(DATEDIF('Base de données'!$A354,V$1,"d")&lt;&gt;0,"",'Base de données'!$B354),""))</f>
        <v/>
      </c>
      <c r="W354" s="34"/>
      <c r="X354" s="30" t="str">
        <f>'Base de données'!$C354&amp;" "&amp;'Base de données'!$D354</f>
        <v>Besson Rémy</v>
      </c>
      <c r="Y354" s="31">
        <f>COUNTIF('Base de données'!$B:$B,'Base de données'!$B354)</f>
        <v>12</v>
      </c>
      <c r="AA354" s="87" cm="1">
        <f t="array" aca="1" ref="AA354" ca="1">INDIRECT("'Base de données'!A" &amp; ROW(Y354))</f>
        <v>45689</v>
      </c>
      <c r="AB354" s="51" t="str" cm="1">
        <f t="array" aca="1" ref="AB354" ca="1">INDIRECT("'Base de données'!B" &amp; ROW(Z354))</f>
        <v>9C9K7</v>
      </c>
    </row>
    <row r="355" spans="1:28" x14ac:dyDescent="0.3">
      <c r="A355" s="41" t="str">
        <f ca="1">IF(IF(AND($B355&lt;&gt;"-",$B355=$E355),"Entrée et sortie","-")="Entrée et sortie",'Base de données'!$B355,"-")</f>
        <v>-</v>
      </c>
      <c r="B355" s="41" t="str">
        <f t="shared" ca="1" si="23"/>
        <v>ORG55</v>
      </c>
      <c r="C355" s="41" t="str">
        <f t="shared" ca="1" si="24"/>
        <v>ORG55</v>
      </c>
      <c r="D355" s="41" t="str">
        <f>IF($F355="sortie en cours d'année",'Base de données'!$B355,"-")</f>
        <v>ORG55</v>
      </c>
      <c r="E355" s="41" t="str">
        <f>IF($H355="entrée en cours d'année",'Base de données'!$B355,"-")</f>
        <v>-</v>
      </c>
      <c r="F355" s="37" t="str">
        <f t="shared" si="21"/>
        <v>sortie en cours d'année</v>
      </c>
      <c r="G355" s="37">
        <f>IF($J355="mouvement",_xlfn.XLOOKUP('Base de données'!$B355,$V:$V,$V:$V,0),"")</f>
        <v>0</v>
      </c>
      <c r="H355" s="37" t="str">
        <f t="shared" si="22"/>
        <v/>
      </c>
      <c r="I355" s="37" t="str">
        <f>IF($J355="mouvement",_xlfn.XLOOKUP('Base de données'!$B355,$K:$K,$K:$K,0),"")</f>
        <v>ORG55</v>
      </c>
      <c r="J355" s="38" t="str">
        <f>IF(AND(Y355&lt;&gt;MAX(Y:Y),COUNTIF(K355:V355,'Base de données'!$B355)&gt;0),"mouvement","")</f>
        <v>mouvement</v>
      </c>
      <c r="K355" s="39" t="str">
        <f>IF(K$1&gt;$AE$1,"-",IFERROR(IF(DATEDIF('Base de données'!$A355,K$1,"d")&lt;&gt;0,"",'Base de données'!$B355),""))</f>
        <v/>
      </c>
      <c r="L355" s="39" t="str">
        <f>IF(L$1&gt;$AE$1,"-",IFERROR(IF(DATEDIF('Base de données'!$A355,L$1,"d")&lt;&gt;0,"",'Base de données'!$B355),""))</f>
        <v>ORG55</v>
      </c>
      <c r="M355" s="39" t="str">
        <f>IF(M$1&gt;$AE$1,"-",IFERROR(IF(DATEDIF('Base de données'!$A355,M$1,"d")&lt;&gt;0,"",'Base de données'!$B355),""))</f>
        <v/>
      </c>
      <c r="N355" s="39" t="str">
        <f>IF(N$1&gt;$AE$1,"-",IFERROR(IF(DATEDIF('Base de données'!$A355,N$1,"d")&lt;&gt;0,"",'Base de données'!$B355),""))</f>
        <v/>
      </c>
      <c r="O355" s="39" t="str">
        <f>IF(O$1&gt;$AE$1,"-",IFERROR(IF(DATEDIF('Base de données'!$A355,O$1,"d")&lt;&gt;0,"",'Base de données'!$B355),""))</f>
        <v/>
      </c>
      <c r="P355" s="39" t="str">
        <f>IF(P$1&gt;$AE$1,"-",IFERROR(IF(DATEDIF('Base de données'!$A355,P$1,"d")&lt;&gt;0,"",'Base de données'!$B355),""))</f>
        <v/>
      </c>
      <c r="Q355" s="39" t="str">
        <f>IF(Q$1&gt;$AE$1,"-",IFERROR(IF(DATEDIF('Base de données'!$A355,Q$1,"d")&lt;&gt;0,"",'Base de données'!$B355),""))</f>
        <v/>
      </c>
      <c r="R355" s="39" t="str">
        <f>IF(R$1&gt;$AE$1,"-",IFERROR(IF(DATEDIF('Base de données'!$A355,R$1,"d")&lt;&gt;0,"",'Base de données'!$B355),""))</f>
        <v/>
      </c>
      <c r="S355" s="39" t="str">
        <f>IF(S$1&gt;$AE$1,"-",IFERROR(IF(DATEDIF('Base de données'!$A355,S$1,"d")&lt;&gt;0,"",'Base de données'!$B355),""))</f>
        <v/>
      </c>
      <c r="T355" s="39" t="str">
        <f>IF(T$1&gt;$AE$1,"-",IFERROR(IF(DATEDIF('Base de données'!$A355,T$1,"d")&lt;&gt;0,"",'Base de données'!$B355),""))</f>
        <v/>
      </c>
      <c r="U355" s="39" t="str">
        <f>IF(U$1&gt;$AE$1,"-",IFERROR(IF(DATEDIF('Base de données'!$A355,U$1,"d")&lt;&gt;0,"",'Base de données'!$B355),""))</f>
        <v/>
      </c>
      <c r="V355" s="39" t="str">
        <f>IF(V$1&gt;$AE$1,"-",IFERROR(IF(DATEDIF('Base de données'!$A355,V$1,"d")&lt;&gt;0,"",'Base de données'!$B355),""))</f>
        <v/>
      </c>
      <c r="W355" s="34"/>
      <c r="X355" s="30" t="str">
        <f>'Base de données'!$C355&amp;" "&amp;'Base de données'!$D355</f>
        <v>Adam Alfred</v>
      </c>
      <c r="Y355" s="31">
        <f>COUNTIF('Base de données'!$B:$B,'Base de données'!$B355)</f>
        <v>6</v>
      </c>
      <c r="AA355" s="87" cm="1">
        <f t="array" aca="1" ref="AA355" ca="1">INDIRECT("'Base de données'!A" &amp; ROW(Y355))</f>
        <v>45689</v>
      </c>
      <c r="AB355" s="51" t="str" cm="1">
        <f t="array" aca="1" ref="AB355" ca="1">INDIRECT("'Base de données'!B" &amp; ROW(Z355))</f>
        <v>ORG55</v>
      </c>
    </row>
    <row r="356" spans="1:28" x14ac:dyDescent="0.3">
      <c r="A356" s="41" t="str">
        <f ca="1">IF(IF(AND($B356&lt;&gt;"-",$B356=$E356),"Entrée et sortie","-")="Entrée et sortie",'Base de données'!$B356,"-")</f>
        <v>-</v>
      </c>
      <c r="B356" s="41" t="str">
        <f t="shared" ca="1" si="23"/>
        <v>-</v>
      </c>
      <c r="C356" s="41" t="str">
        <f t="shared" ca="1" si="24"/>
        <v>-</v>
      </c>
      <c r="D356" s="41" t="str">
        <f>IF($F356="sortie en cours d'année",'Base de données'!$B356,"-")</f>
        <v>-</v>
      </c>
      <c r="E356" s="41" t="str">
        <f>IF($H356="entrée en cours d'année",'Base de données'!$B356,"-")</f>
        <v>-</v>
      </c>
      <c r="F356" s="37" t="str">
        <f t="shared" si="21"/>
        <v/>
      </c>
      <c r="G356" s="37" t="str">
        <f>IF($J356="mouvement",_xlfn.XLOOKUP('Base de données'!$B356,$V:$V,$V:$V,0),"")</f>
        <v/>
      </c>
      <c r="H356" s="37" t="str">
        <f t="shared" si="22"/>
        <v/>
      </c>
      <c r="I356" s="37" t="str">
        <f>IF($J356="mouvement",_xlfn.XLOOKUP('Base de données'!$B356,$K:$K,$K:$K,0),"")</f>
        <v/>
      </c>
      <c r="J356" s="38" t="str">
        <f>IF(AND(Y356&lt;&gt;MAX(Y:Y),COUNTIF(K356:V356,'Base de données'!$B356)&gt;0),"mouvement","")</f>
        <v/>
      </c>
      <c r="K356" s="39" t="str">
        <f>IF(K$1&gt;$AE$1,"-",IFERROR(IF(DATEDIF('Base de données'!$A356,K$1,"d")&lt;&gt;0,"",'Base de données'!$B356),""))</f>
        <v/>
      </c>
      <c r="L356" s="39" t="str">
        <f>IF(L$1&gt;$AE$1,"-",IFERROR(IF(DATEDIF('Base de données'!$A356,L$1,"d")&lt;&gt;0,"",'Base de données'!$B356),""))</f>
        <v>SSZD6</v>
      </c>
      <c r="M356" s="39" t="str">
        <f>IF(M$1&gt;$AE$1,"-",IFERROR(IF(DATEDIF('Base de données'!$A356,M$1,"d")&lt;&gt;0,"",'Base de données'!$B356),""))</f>
        <v/>
      </c>
      <c r="N356" s="39" t="str">
        <f>IF(N$1&gt;$AE$1,"-",IFERROR(IF(DATEDIF('Base de données'!$A356,N$1,"d")&lt;&gt;0,"",'Base de données'!$B356),""))</f>
        <v/>
      </c>
      <c r="O356" s="39" t="str">
        <f>IF(O$1&gt;$AE$1,"-",IFERROR(IF(DATEDIF('Base de données'!$A356,O$1,"d")&lt;&gt;0,"",'Base de données'!$B356),""))</f>
        <v/>
      </c>
      <c r="P356" s="39" t="str">
        <f>IF(P$1&gt;$AE$1,"-",IFERROR(IF(DATEDIF('Base de données'!$A356,P$1,"d")&lt;&gt;0,"",'Base de données'!$B356),""))</f>
        <v/>
      </c>
      <c r="Q356" s="39" t="str">
        <f>IF(Q$1&gt;$AE$1,"-",IFERROR(IF(DATEDIF('Base de données'!$A356,Q$1,"d")&lt;&gt;0,"",'Base de données'!$B356),""))</f>
        <v/>
      </c>
      <c r="R356" s="39" t="str">
        <f>IF(R$1&gt;$AE$1,"-",IFERROR(IF(DATEDIF('Base de données'!$A356,R$1,"d")&lt;&gt;0,"",'Base de données'!$B356),""))</f>
        <v/>
      </c>
      <c r="S356" s="39" t="str">
        <f>IF(S$1&gt;$AE$1,"-",IFERROR(IF(DATEDIF('Base de données'!$A356,S$1,"d")&lt;&gt;0,"",'Base de données'!$B356),""))</f>
        <v/>
      </c>
      <c r="T356" s="39" t="str">
        <f>IF(T$1&gt;$AE$1,"-",IFERROR(IF(DATEDIF('Base de données'!$A356,T$1,"d")&lt;&gt;0,"",'Base de données'!$B356),""))</f>
        <v/>
      </c>
      <c r="U356" s="39" t="str">
        <f>IF(U$1&gt;$AE$1,"-",IFERROR(IF(DATEDIF('Base de données'!$A356,U$1,"d")&lt;&gt;0,"",'Base de données'!$B356),""))</f>
        <v/>
      </c>
      <c r="V356" s="39" t="str">
        <f>IF(V$1&gt;$AE$1,"-",IFERROR(IF(DATEDIF('Base de données'!$A356,V$1,"d")&lt;&gt;0,"",'Base de données'!$B356),""))</f>
        <v/>
      </c>
      <c r="W356" s="34"/>
      <c r="X356" s="30" t="str">
        <f>'Base de données'!$C356&amp;" "&amp;'Base de données'!$D356</f>
        <v>Goncalves Élisabeth</v>
      </c>
      <c r="Y356" s="31">
        <f>COUNTIF('Base de données'!$B:$B,'Base de données'!$B356)</f>
        <v>12</v>
      </c>
      <c r="AA356" s="87" cm="1">
        <f t="array" aca="1" ref="AA356" ca="1">INDIRECT("'Base de données'!A" &amp; ROW(Y356))</f>
        <v>45689</v>
      </c>
      <c r="AB356" s="51" t="str" cm="1">
        <f t="array" aca="1" ref="AB356" ca="1">INDIRECT("'Base de données'!B" &amp; ROW(Z356))</f>
        <v>SSZD6</v>
      </c>
    </row>
    <row r="357" spans="1:28" x14ac:dyDescent="0.3">
      <c r="A357" s="41" t="str">
        <f ca="1">IF(IF(AND($B357&lt;&gt;"-",$B357=$E357),"Entrée et sortie","-")="Entrée et sortie",'Base de données'!$B357,"-")</f>
        <v>-</v>
      </c>
      <c r="B357" s="41" t="str">
        <f t="shared" ca="1" si="23"/>
        <v>-</v>
      </c>
      <c r="C357" s="41" t="str">
        <f t="shared" ca="1" si="24"/>
        <v>-</v>
      </c>
      <c r="D357" s="41" t="str">
        <f>IF($F357="sortie en cours d'année",'Base de données'!$B357,"-")</f>
        <v>-</v>
      </c>
      <c r="E357" s="41" t="str">
        <f>IF($H357="entrée en cours d'année",'Base de données'!$B357,"-")</f>
        <v>-</v>
      </c>
      <c r="F357" s="37" t="str">
        <f t="shared" si="21"/>
        <v/>
      </c>
      <c r="G357" s="37" t="str">
        <f>IF($J357="mouvement",_xlfn.XLOOKUP('Base de données'!$B357,$V:$V,$V:$V,0),"")</f>
        <v/>
      </c>
      <c r="H357" s="37" t="str">
        <f t="shared" si="22"/>
        <v/>
      </c>
      <c r="I357" s="37" t="str">
        <f>IF($J357="mouvement",_xlfn.XLOOKUP('Base de données'!$B357,$K:$K,$K:$K,0),"")</f>
        <v/>
      </c>
      <c r="J357" s="38" t="str">
        <f>IF(AND(Y357&lt;&gt;MAX(Y:Y),COUNTIF(K357:V357,'Base de données'!$B357)&gt;0),"mouvement","")</f>
        <v/>
      </c>
      <c r="K357" s="39" t="str">
        <f>IF(K$1&gt;$AE$1,"-",IFERROR(IF(DATEDIF('Base de données'!$A357,K$1,"d")&lt;&gt;0,"",'Base de données'!$B357),""))</f>
        <v/>
      </c>
      <c r="L357" s="39" t="str">
        <f>IF(L$1&gt;$AE$1,"-",IFERROR(IF(DATEDIF('Base de données'!$A357,L$1,"d")&lt;&gt;0,"",'Base de données'!$B357),""))</f>
        <v>XDHGJ</v>
      </c>
      <c r="M357" s="39" t="str">
        <f>IF(M$1&gt;$AE$1,"-",IFERROR(IF(DATEDIF('Base de données'!$A357,M$1,"d")&lt;&gt;0,"",'Base de données'!$B357),""))</f>
        <v/>
      </c>
      <c r="N357" s="39" t="str">
        <f>IF(N$1&gt;$AE$1,"-",IFERROR(IF(DATEDIF('Base de données'!$A357,N$1,"d")&lt;&gt;0,"",'Base de données'!$B357),""))</f>
        <v/>
      </c>
      <c r="O357" s="39" t="str">
        <f>IF(O$1&gt;$AE$1,"-",IFERROR(IF(DATEDIF('Base de données'!$A357,O$1,"d")&lt;&gt;0,"",'Base de données'!$B357),""))</f>
        <v/>
      </c>
      <c r="P357" s="39" t="str">
        <f>IF(P$1&gt;$AE$1,"-",IFERROR(IF(DATEDIF('Base de données'!$A357,P$1,"d")&lt;&gt;0,"",'Base de données'!$B357),""))</f>
        <v/>
      </c>
      <c r="Q357" s="39" t="str">
        <f>IF(Q$1&gt;$AE$1,"-",IFERROR(IF(DATEDIF('Base de données'!$A357,Q$1,"d")&lt;&gt;0,"",'Base de données'!$B357),""))</f>
        <v/>
      </c>
      <c r="R357" s="39" t="str">
        <f>IF(R$1&gt;$AE$1,"-",IFERROR(IF(DATEDIF('Base de données'!$A357,R$1,"d")&lt;&gt;0,"",'Base de données'!$B357),""))</f>
        <v/>
      </c>
      <c r="S357" s="39" t="str">
        <f>IF(S$1&gt;$AE$1,"-",IFERROR(IF(DATEDIF('Base de données'!$A357,S$1,"d")&lt;&gt;0,"",'Base de données'!$B357),""))</f>
        <v/>
      </c>
      <c r="T357" s="39" t="str">
        <f>IF(T$1&gt;$AE$1,"-",IFERROR(IF(DATEDIF('Base de données'!$A357,T$1,"d")&lt;&gt;0,"",'Base de données'!$B357),""))</f>
        <v/>
      </c>
      <c r="U357" s="39" t="str">
        <f>IF(U$1&gt;$AE$1,"-",IFERROR(IF(DATEDIF('Base de données'!$A357,U$1,"d")&lt;&gt;0,"",'Base de données'!$B357),""))</f>
        <v/>
      </c>
      <c r="V357" s="39" t="str">
        <f>IF(V$1&gt;$AE$1,"-",IFERROR(IF(DATEDIF('Base de données'!$A357,V$1,"d")&lt;&gt;0,"",'Base de données'!$B357),""))</f>
        <v/>
      </c>
      <c r="W357" s="34"/>
      <c r="X357" s="30" t="str">
        <f>'Base de données'!$C357&amp;" "&amp;'Base de données'!$D357</f>
        <v>Guillet Éléonore</v>
      </c>
      <c r="Y357" s="31">
        <f>COUNTIF('Base de données'!$B:$B,'Base de données'!$B357)</f>
        <v>12</v>
      </c>
      <c r="AA357" s="87" cm="1">
        <f t="array" aca="1" ref="AA357" ca="1">INDIRECT("'Base de données'!A" &amp; ROW(Y357))</f>
        <v>45689</v>
      </c>
      <c r="AB357" s="51" t="str" cm="1">
        <f t="array" aca="1" ref="AB357" ca="1">INDIRECT("'Base de données'!B" &amp; ROW(Z357))</f>
        <v>XDHGJ</v>
      </c>
    </row>
    <row r="358" spans="1:28" x14ac:dyDescent="0.3">
      <c r="A358" s="41" t="str">
        <f ca="1">IF(IF(AND($B358&lt;&gt;"-",$B358=$E358),"Entrée et sortie","-")="Entrée et sortie",'Base de données'!$B358,"-")</f>
        <v>-</v>
      </c>
      <c r="B358" s="41" t="str">
        <f t="shared" ca="1" si="23"/>
        <v>-</v>
      </c>
      <c r="C358" s="41" t="str">
        <f t="shared" ca="1" si="24"/>
        <v>-</v>
      </c>
      <c r="D358" s="41" t="str">
        <f>IF($F358="sortie en cours d'année",'Base de données'!$B358,"-")</f>
        <v>-</v>
      </c>
      <c r="E358" s="41" t="str">
        <f>IF($H358="entrée en cours d'année",'Base de données'!$B358,"-")</f>
        <v>-</v>
      </c>
      <c r="F358" s="37" t="str">
        <f t="shared" si="21"/>
        <v/>
      </c>
      <c r="G358" s="37" t="str">
        <f>IF($J358="mouvement",_xlfn.XLOOKUP('Base de données'!$B358,$V:$V,$V:$V,0),"")</f>
        <v/>
      </c>
      <c r="H358" s="37" t="str">
        <f t="shared" si="22"/>
        <v/>
      </c>
      <c r="I358" s="37" t="str">
        <f>IF($J358="mouvement",_xlfn.XLOOKUP('Base de données'!$B358,$K:$K,$K:$K,0),"")</f>
        <v/>
      </c>
      <c r="J358" s="38" t="str">
        <f>IF(AND(Y358&lt;&gt;MAX(Y:Y),COUNTIF(K358:V358,'Base de données'!$B358)&gt;0),"mouvement","")</f>
        <v/>
      </c>
      <c r="K358" s="39" t="str">
        <f>IF(K$1&gt;$AE$1,"-",IFERROR(IF(DATEDIF('Base de données'!$A358,K$1,"d")&lt;&gt;0,"",'Base de données'!$B358),""))</f>
        <v/>
      </c>
      <c r="L358" s="39" t="str">
        <f>IF(L$1&gt;$AE$1,"-",IFERROR(IF(DATEDIF('Base de données'!$A358,L$1,"d")&lt;&gt;0,"",'Base de données'!$B358),""))</f>
        <v>SCOWD</v>
      </c>
      <c r="M358" s="39" t="str">
        <f>IF(M$1&gt;$AE$1,"-",IFERROR(IF(DATEDIF('Base de données'!$A358,M$1,"d")&lt;&gt;0,"",'Base de données'!$B358),""))</f>
        <v/>
      </c>
      <c r="N358" s="39" t="str">
        <f>IF(N$1&gt;$AE$1,"-",IFERROR(IF(DATEDIF('Base de données'!$A358,N$1,"d")&lt;&gt;0,"",'Base de données'!$B358),""))</f>
        <v/>
      </c>
      <c r="O358" s="39" t="str">
        <f>IF(O$1&gt;$AE$1,"-",IFERROR(IF(DATEDIF('Base de données'!$A358,O$1,"d")&lt;&gt;0,"",'Base de données'!$B358),""))</f>
        <v/>
      </c>
      <c r="P358" s="39" t="str">
        <f>IF(P$1&gt;$AE$1,"-",IFERROR(IF(DATEDIF('Base de données'!$A358,P$1,"d")&lt;&gt;0,"",'Base de données'!$B358),""))</f>
        <v/>
      </c>
      <c r="Q358" s="39" t="str">
        <f>IF(Q$1&gt;$AE$1,"-",IFERROR(IF(DATEDIF('Base de données'!$A358,Q$1,"d")&lt;&gt;0,"",'Base de données'!$B358),""))</f>
        <v/>
      </c>
      <c r="R358" s="39" t="str">
        <f>IF(R$1&gt;$AE$1,"-",IFERROR(IF(DATEDIF('Base de données'!$A358,R$1,"d")&lt;&gt;0,"",'Base de données'!$B358),""))</f>
        <v/>
      </c>
      <c r="S358" s="39" t="str">
        <f>IF(S$1&gt;$AE$1,"-",IFERROR(IF(DATEDIF('Base de données'!$A358,S$1,"d")&lt;&gt;0,"",'Base de données'!$B358),""))</f>
        <v/>
      </c>
      <c r="T358" s="39" t="str">
        <f>IF(T$1&gt;$AE$1,"-",IFERROR(IF(DATEDIF('Base de données'!$A358,T$1,"d")&lt;&gt;0,"",'Base de données'!$B358),""))</f>
        <v/>
      </c>
      <c r="U358" s="39" t="str">
        <f>IF(U$1&gt;$AE$1,"-",IFERROR(IF(DATEDIF('Base de données'!$A358,U$1,"d")&lt;&gt;0,"",'Base de données'!$B358),""))</f>
        <v/>
      </c>
      <c r="V358" s="39" t="str">
        <f>IF(V$1&gt;$AE$1,"-",IFERROR(IF(DATEDIF('Base de données'!$A358,V$1,"d")&lt;&gt;0,"",'Base de données'!$B358),""))</f>
        <v/>
      </c>
      <c r="W358" s="34"/>
      <c r="X358" s="30" t="str">
        <f>'Base de données'!$C358&amp;" "&amp;'Base de données'!$D358</f>
        <v>Salmon Patrick</v>
      </c>
      <c r="Y358" s="31">
        <f>COUNTIF('Base de données'!$B:$B,'Base de données'!$B358)</f>
        <v>12</v>
      </c>
      <c r="AA358" s="87" cm="1">
        <f t="array" aca="1" ref="AA358" ca="1">INDIRECT("'Base de données'!A" &amp; ROW(Y358))</f>
        <v>45689</v>
      </c>
      <c r="AB358" s="51" t="str" cm="1">
        <f t="array" aca="1" ref="AB358" ca="1">INDIRECT("'Base de données'!B" &amp; ROW(Z358))</f>
        <v>SCOWD</v>
      </c>
    </row>
    <row r="359" spans="1:28" x14ac:dyDescent="0.3">
      <c r="A359" s="41" t="str">
        <f ca="1">IF(IF(AND($B359&lt;&gt;"-",$B359=$E359),"Entrée et sortie","-")="Entrée et sortie",'Base de données'!$B359,"-")</f>
        <v>-</v>
      </c>
      <c r="B359" s="41" t="str">
        <f t="shared" ca="1" si="23"/>
        <v>729T1</v>
      </c>
      <c r="C359" s="41" t="str">
        <f t="shared" ca="1" si="24"/>
        <v>729T1</v>
      </c>
      <c r="D359" s="41" t="str">
        <f>IF($F359="sortie en cours d'année",'Base de données'!$B359,"-")</f>
        <v>729T1</v>
      </c>
      <c r="E359" s="41" t="str">
        <f>IF($H359="entrée en cours d'année",'Base de données'!$B359,"-")</f>
        <v>-</v>
      </c>
      <c r="F359" s="37" t="str">
        <f t="shared" si="21"/>
        <v>sortie en cours d'année</v>
      </c>
      <c r="G359" s="37">
        <f>IF($J359="mouvement",_xlfn.XLOOKUP('Base de données'!$B359,$V:$V,$V:$V,0),"")</f>
        <v>0</v>
      </c>
      <c r="H359" s="37" t="str">
        <f t="shared" si="22"/>
        <v/>
      </c>
      <c r="I359" s="37" t="str">
        <f>IF($J359="mouvement",_xlfn.XLOOKUP('Base de données'!$B359,$K:$K,$K:$K,0),"")</f>
        <v>729T1</v>
      </c>
      <c r="J359" s="38" t="str">
        <f>IF(AND(Y359&lt;&gt;MAX(Y:Y),COUNTIF(K359:V359,'Base de données'!$B359)&gt;0),"mouvement","")</f>
        <v>mouvement</v>
      </c>
      <c r="K359" s="39" t="str">
        <f>IF(K$1&gt;$AE$1,"-",IFERROR(IF(DATEDIF('Base de données'!$A359,K$1,"d")&lt;&gt;0,"",'Base de données'!$B359),""))</f>
        <v/>
      </c>
      <c r="L359" s="39" t="str">
        <f>IF(L$1&gt;$AE$1,"-",IFERROR(IF(DATEDIF('Base de données'!$A359,L$1,"d")&lt;&gt;0,"",'Base de données'!$B359),""))</f>
        <v>729T1</v>
      </c>
      <c r="M359" s="39" t="str">
        <f>IF(M$1&gt;$AE$1,"-",IFERROR(IF(DATEDIF('Base de données'!$A359,M$1,"d")&lt;&gt;0,"",'Base de données'!$B359),""))</f>
        <v/>
      </c>
      <c r="N359" s="39" t="str">
        <f>IF(N$1&gt;$AE$1,"-",IFERROR(IF(DATEDIF('Base de données'!$A359,N$1,"d")&lt;&gt;0,"",'Base de données'!$B359),""))</f>
        <v/>
      </c>
      <c r="O359" s="39" t="str">
        <f>IF(O$1&gt;$AE$1,"-",IFERROR(IF(DATEDIF('Base de données'!$A359,O$1,"d")&lt;&gt;0,"",'Base de données'!$B359),""))</f>
        <v/>
      </c>
      <c r="P359" s="39" t="str">
        <f>IF(P$1&gt;$AE$1,"-",IFERROR(IF(DATEDIF('Base de données'!$A359,P$1,"d")&lt;&gt;0,"",'Base de données'!$B359),""))</f>
        <v/>
      </c>
      <c r="Q359" s="39" t="str">
        <f>IF(Q$1&gt;$AE$1,"-",IFERROR(IF(DATEDIF('Base de données'!$A359,Q$1,"d")&lt;&gt;0,"",'Base de données'!$B359),""))</f>
        <v/>
      </c>
      <c r="R359" s="39" t="str">
        <f>IF(R$1&gt;$AE$1,"-",IFERROR(IF(DATEDIF('Base de données'!$A359,R$1,"d")&lt;&gt;0,"",'Base de données'!$B359),""))</f>
        <v/>
      </c>
      <c r="S359" s="39" t="str">
        <f>IF(S$1&gt;$AE$1,"-",IFERROR(IF(DATEDIF('Base de données'!$A359,S$1,"d")&lt;&gt;0,"",'Base de données'!$B359),""))</f>
        <v/>
      </c>
      <c r="T359" s="39" t="str">
        <f>IF(T$1&gt;$AE$1,"-",IFERROR(IF(DATEDIF('Base de données'!$A359,T$1,"d")&lt;&gt;0,"",'Base de données'!$B359),""))</f>
        <v/>
      </c>
      <c r="U359" s="39" t="str">
        <f>IF(U$1&gt;$AE$1,"-",IFERROR(IF(DATEDIF('Base de données'!$A359,U$1,"d")&lt;&gt;0,"",'Base de données'!$B359),""))</f>
        <v/>
      </c>
      <c r="V359" s="39" t="str">
        <f>IF(V$1&gt;$AE$1,"-",IFERROR(IF(DATEDIF('Base de données'!$A359,V$1,"d")&lt;&gt;0,"",'Base de données'!$B359),""))</f>
        <v/>
      </c>
      <c r="W359" s="34"/>
      <c r="X359" s="30" t="str">
        <f>'Base de données'!$C359&amp;" "&amp;'Base de données'!$D359</f>
        <v>Turpin Anastasie</v>
      </c>
      <c r="Y359" s="31">
        <f>COUNTIF('Base de données'!$B:$B,'Base de données'!$B359)</f>
        <v>8</v>
      </c>
      <c r="AA359" s="87" cm="1">
        <f t="array" aca="1" ref="AA359" ca="1">INDIRECT("'Base de données'!A" &amp; ROW(Y359))</f>
        <v>45689</v>
      </c>
      <c r="AB359" s="51" t="str" cm="1">
        <f t="array" aca="1" ref="AB359" ca="1">INDIRECT("'Base de données'!B" &amp; ROW(Z359))</f>
        <v>729T1</v>
      </c>
    </row>
    <row r="360" spans="1:28" x14ac:dyDescent="0.3">
      <c r="A360" s="41" t="str">
        <f ca="1">IF(IF(AND($B360&lt;&gt;"-",$B360=$E360),"Entrée et sortie","-")="Entrée et sortie",'Base de données'!$B360,"-")</f>
        <v>-</v>
      </c>
      <c r="B360" s="41" t="str">
        <f t="shared" ca="1" si="23"/>
        <v>-</v>
      </c>
      <c r="C360" s="41" t="str">
        <f t="shared" ca="1" si="24"/>
        <v>-</v>
      </c>
      <c r="D360" s="41" t="str">
        <f>IF($F360="sortie en cours d'année",'Base de données'!$B360,"-")</f>
        <v>-</v>
      </c>
      <c r="E360" s="41" t="str">
        <f>IF($H360="entrée en cours d'année",'Base de données'!$B360,"-")</f>
        <v>-</v>
      </c>
      <c r="F360" s="37" t="str">
        <f t="shared" si="21"/>
        <v/>
      </c>
      <c r="G360" s="37" t="str">
        <f>IF($J360="mouvement",_xlfn.XLOOKUP('Base de données'!$B360,$V:$V,$V:$V,0),"")</f>
        <v/>
      </c>
      <c r="H360" s="37" t="str">
        <f t="shared" si="22"/>
        <v/>
      </c>
      <c r="I360" s="37" t="str">
        <f>IF($J360="mouvement",_xlfn.XLOOKUP('Base de données'!$B360,$K:$K,$K:$K,0),"")</f>
        <v/>
      </c>
      <c r="J360" s="38" t="str">
        <f>IF(AND(Y360&lt;&gt;MAX(Y:Y),COUNTIF(K360:V360,'Base de données'!$B360)&gt;0),"mouvement","")</f>
        <v/>
      </c>
      <c r="K360" s="39" t="str">
        <f>IF(K$1&gt;$AE$1,"-",IFERROR(IF(DATEDIF('Base de données'!$A360,K$1,"d")&lt;&gt;0,"",'Base de données'!$B360),""))</f>
        <v/>
      </c>
      <c r="L360" s="39" t="str">
        <f>IF(L$1&gt;$AE$1,"-",IFERROR(IF(DATEDIF('Base de données'!$A360,L$1,"d")&lt;&gt;0,"",'Base de données'!$B360),""))</f>
        <v>5YF4O</v>
      </c>
      <c r="M360" s="39" t="str">
        <f>IF(M$1&gt;$AE$1,"-",IFERROR(IF(DATEDIF('Base de données'!$A360,M$1,"d")&lt;&gt;0,"",'Base de données'!$B360),""))</f>
        <v/>
      </c>
      <c r="N360" s="39" t="str">
        <f>IF(N$1&gt;$AE$1,"-",IFERROR(IF(DATEDIF('Base de données'!$A360,N$1,"d")&lt;&gt;0,"",'Base de données'!$B360),""))</f>
        <v/>
      </c>
      <c r="O360" s="39" t="str">
        <f>IF(O$1&gt;$AE$1,"-",IFERROR(IF(DATEDIF('Base de données'!$A360,O$1,"d")&lt;&gt;0,"",'Base de données'!$B360),""))</f>
        <v/>
      </c>
      <c r="P360" s="39" t="str">
        <f>IF(P$1&gt;$AE$1,"-",IFERROR(IF(DATEDIF('Base de données'!$A360,P$1,"d")&lt;&gt;0,"",'Base de données'!$B360),""))</f>
        <v/>
      </c>
      <c r="Q360" s="39" t="str">
        <f>IF(Q$1&gt;$AE$1,"-",IFERROR(IF(DATEDIF('Base de données'!$A360,Q$1,"d")&lt;&gt;0,"",'Base de données'!$B360),""))</f>
        <v/>
      </c>
      <c r="R360" s="39" t="str">
        <f>IF(R$1&gt;$AE$1,"-",IFERROR(IF(DATEDIF('Base de données'!$A360,R$1,"d")&lt;&gt;0,"",'Base de données'!$B360),""))</f>
        <v/>
      </c>
      <c r="S360" s="39" t="str">
        <f>IF(S$1&gt;$AE$1,"-",IFERROR(IF(DATEDIF('Base de données'!$A360,S$1,"d")&lt;&gt;0,"",'Base de données'!$B360),""))</f>
        <v/>
      </c>
      <c r="T360" s="39" t="str">
        <f>IF(T$1&gt;$AE$1,"-",IFERROR(IF(DATEDIF('Base de données'!$A360,T$1,"d")&lt;&gt;0,"",'Base de données'!$B360),""))</f>
        <v/>
      </c>
      <c r="U360" s="39" t="str">
        <f>IF(U$1&gt;$AE$1,"-",IFERROR(IF(DATEDIF('Base de données'!$A360,U$1,"d")&lt;&gt;0,"",'Base de données'!$B360),""))</f>
        <v/>
      </c>
      <c r="V360" s="39" t="str">
        <f>IF(V$1&gt;$AE$1,"-",IFERROR(IF(DATEDIF('Base de données'!$A360,V$1,"d")&lt;&gt;0,"",'Base de données'!$B360),""))</f>
        <v/>
      </c>
      <c r="W360" s="34"/>
      <c r="X360" s="30" t="str">
        <f>'Base de données'!$C360&amp;" "&amp;'Base de données'!$D360</f>
        <v>Vallée Bertrand</v>
      </c>
      <c r="Y360" s="31">
        <f>COUNTIF('Base de données'!$B:$B,'Base de données'!$B360)</f>
        <v>12</v>
      </c>
      <c r="AA360" s="87" cm="1">
        <f t="array" aca="1" ref="AA360" ca="1">INDIRECT("'Base de données'!A" &amp; ROW(Y360))</f>
        <v>45689</v>
      </c>
      <c r="AB360" s="51" t="str" cm="1">
        <f t="array" aca="1" ref="AB360" ca="1">INDIRECT("'Base de données'!B" &amp; ROW(Z360))</f>
        <v>5YF4O</v>
      </c>
    </row>
    <row r="361" spans="1:28" x14ac:dyDescent="0.3">
      <c r="A361" s="41" t="str">
        <f ca="1">IF(IF(AND($B361&lt;&gt;"-",$B361=$E361),"Entrée et sortie","-")="Entrée et sortie",'Base de données'!$B361,"-")</f>
        <v>-</v>
      </c>
      <c r="B361" s="41" t="str">
        <f t="shared" ca="1" si="23"/>
        <v>-</v>
      </c>
      <c r="C361" s="41" t="str">
        <f t="shared" ca="1" si="24"/>
        <v>-</v>
      </c>
      <c r="D361" s="41" t="str">
        <f>IF($F361="sortie en cours d'année",'Base de données'!$B361,"-")</f>
        <v>-</v>
      </c>
      <c r="E361" s="41" t="str">
        <f>IF($H361="entrée en cours d'année",'Base de données'!$B361,"-")</f>
        <v>-</v>
      </c>
      <c r="F361" s="37" t="str">
        <f t="shared" si="21"/>
        <v/>
      </c>
      <c r="G361" s="37" t="str">
        <f>IF($J361="mouvement",_xlfn.XLOOKUP('Base de données'!$B361,$V:$V,$V:$V,0),"")</f>
        <v/>
      </c>
      <c r="H361" s="37" t="str">
        <f t="shared" si="22"/>
        <v/>
      </c>
      <c r="I361" s="37" t="str">
        <f>IF($J361="mouvement",_xlfn.XLOOKUP('Base de données'!$B361,$K:$K,$K:$K,0),"")</f>
        <v/>
      </c>
      <c r="J361" s="38" t="str">
        <f>IF(AND(Y361&lt;&gt;MAX(Y:Y),COUNTIF(K361:V361,'Base de données'!$B361)&gt;0),"mouvement","")</f>
        <v/>
      </c>
      <c r="K361" s="39" t="str">
        <f>IF(K$1&gt;$AE$1,"-",IFERROR(IF(DATEDIF('Base de données'!$A361,K$1,"d")&lt;&gt;0,"",'Base de données'!$B361),""))</f>
        <v/>
      </c>
      <c r="L361" s="39" t="str">
        <f>IF(L$1&gt;$AE$1,"-",IFERROR(IF(DATEDIF('Base de données'!$A361,L$1,"d")&lt;&gt;0,"",'Base de données'!$B361),""))</f>
        <v>CDC8P</v>
      </c>
      <c r="M361" s="39" t="str">
        <f>IF(M$1&gt;$AE$1,"-",IFERROR(IF(DATEDIF('Base de données'!$A361,M$1,"d")&lt;&gt;0,"",'Base de données'!$B361),""))</f>
        <v/>
      </c>
      <c r="N361" s="39" t="str">
        <f>IF(N$1&gt;$AE$1,"-",IFERROR(IF(DATEDIF('Base de données'!$A361,N$1,"d")&lt;&gt;0,"",'Base de données'!$B361),""))</f>
        <v/>
      </c>
      <c r="O361" s="39" t="str">
        <f>IF(O$1&gt;$AE$1,"-",IFERROR(IF(DATEDIF('Base de données'!$A361,O$1,"d")&lt;&gt;0,"",'Base de données'!$B361),""))</f>
        <v/>
      </c>
      <c r="P361" s="39" t="str">
        <f>IF(P$1&gt;$AE$1,"-",IFERROR(IF(DATEDIF('Base de données'!$A361,P$1,"d")&lt;&gt;0,"",'Base de données'!$B361),""))</f>
        <v/>
      </c>
      <c r="Q361" s="39" t="str">
        <f>IF(Q$1&gt;$AE$1,"-",IFERROR(IF(DATEDIF('Base de données'!$A361,Q$1,"d")&lt;&gt;0,"",'Base de données'!$B361),""))</f>
        <v/>
      </c>
      <c r="R361" s="39" t="str">
        <f>IF(R$1&gt;$AE$1,"-",IFERROR(IF(DATEDIF('Base de données'!$A361,R$1,"d")&lt;&gt;0,"",'Base de données'!$B361),""))</f>
        <v/>
      </c>
      <c r="S361" s="39" t="str">
        <f>IF(S$1&gt;$AE$1,"-",IFERROR(IF(DATEDIF('Base de données'!$A361,S$1,"d")&lt;&gt;0,"",'Base de données'!$B361),""))</f>
        <v/>
      </c>
      <c r="T361" s="39" t="str">
        <f>IF(T$1&gt;$AE$1,"-",IFERROR(IF(DATEDIF('Base de données'!$A361,T$1,"d")&lt;&gt;0,"",'Base de données'!$B361),""))</f>
        <v/>
      </c>
      <c r="U361" s="39" t="str">
        <f>IF(U$1&gt;$AE$1,"-",IFERROR(IF(DATEDIF('Base de données'!$A361,U$1,"d")&lt;&gt;0,"",'Base de données'!$B361),""))</f>
        <v/>
      </c>
      <c r="V361" s="39" t="str">
        <f>IF(V$1&gt;$AE$1,"-",IFERROR(IF(DATEDIF('Base de données'!$A361,V$1,"d")&lt;&gt;0,"",'Base de données'!$B361),""))</f>
        <v/>
      </c>
      <c r="W361" s="34"/>
      <c r="X361" s="30" t="str">
        <f>'Base de données'!$C361&amp;" "&amp;'Base de données'!$D361</f>
        <v>Brunel Valentine</v>
      </c>
      <c r="Y361" s="31">
        <f>COUNTIF('Base de données'!$B:$B,'Base de données'!$B361)</f>
        <v>12</v>
      </c>
      <c r="AA361" s="87" cm="1">
        <f t="array" aca="1" ref="AA361" ca="1">INDIRECT("'Base de données'!A" &amp; ROW(Y361))</f>
        <v>45689</v>
      </c>
      <c r="AB361" s="51" t="str" cm="1">
        <f t="array" aca="1" ref="AB361" ca="1">INDIRECT("'Base de données'!B" &amp; ROW(Z361))</f>
        <v>CDC8P</v>
      </c>
    </row>
    <row r="362" spans="1:28" x14ac:dyDescent="0.3">
      <c r="A362" s="41" t="str">
        <f ca="1">IF(IF(AND($B362&lt;&gt;"-",$B362=$E362),"Entrée et sortie","-")="Entrée et sortie",'Base de données'!$B362,"-")</f>
        <v>-</v>
      </c>
      <c r="B362" s="41" t="str">
        <f t="shared" ca="1" si="23"/>
        <v>-</v>
      </c>
      <c r="C362" s="41" t="str">
        <f t="shared" ca="1" si="24"/>
        <v>-</v>
      </c>
      <c r="D362" s="41" t="str">
        <f>IF($F362="sortie en cours d'année",'Base de données'!$B362,"-")</f>
        <v>-</v>
      </c>
      <c r="E362" s="41" t="str">
        <f>IF($H362="entrée en cours d'année",'Base de données'!$B362,"-")</f>
        <v>-</v>
      </c>
      <c r="F362" s="37" t="str">
        <f t="shared" si="21"/>
        <v/>
      </c>
      <c r="G362" s="37" t="str">
        <f>IF($J362="mouvement",_xlfn.XLOOKUP('Base de données'!$B362,$V:$V,$V:$V,0),"")</f>
        <v/>
      </c>
      <c r="H362" s="37" t="str">
        <f t="shared" si="22"/>
        <v/>
      </c>
      <c r="I362" s="37" t="str">
        <f>IF($J362="mouvement",_xlfn.XLOOKUP('Base de données'!$B362,$K:$K,$K:$K,0),"")</f>
        <v/>
      </c>
      <c r="J362" s="38" t="str">
        <f>IF(AND(Y362&lt;&gt;MAX(Y:Y),COUNTIF(K362:V362,'Base de données'!$B362)&gt;0),"mouvement","")</f>
        <v/>
      </c>
      <c r="K362" s="39" t="str">
        <f>IF(K$1&gt;$AE$1,"-",IFERROR(IF(DATEDIF('Base de données'!$A362,K$1,"d")&lt;&gt;0,"",'Base de données'!$B362),""))</f>
        <v/>
      </c>
      <c r="L362" s="39" t="str">
        <f>IF(L$1&gt;$AE$1,"-",IFERROR(IF(DATEDIF('Base de données'!$A362,L$1,"d")&lt;&gt;0,"",'Base de données'!$B362),""))</f>
        <v>UY6WE</v>
      </c>
      <c r="M362" s="39" t="str">
        <f>IF(M$1&gt;$AE$1,"-",IFERROR(IF(DATEDIF('Base de données'!$A362,M$1,"d")&lt;&gt;0,"",'Base de données'!$B362),""))</f>
        <v/>
      </c>
      <c r="N362" s="39" t="str">
        <f>IF(N$1&gt;$AE$1,"-",IFERROR(IF(DATEDIF('Base de données'!$A362,N$1,"d")&lt;&gt;0,"",'Base de données'!$B362),""))</f>
        <v/>
      </c>
      <c r="O362" s="39" t="str">
        <f>IF(O$1&gt;$AE$1,"-",IFERROR(IF(DATEDIF('Base de données'!$A362,O$1,"d")&lt;&gt;0,"",'Base de données'!$B362),""))</f>
        <v/>
      </c>
      <c r="P362" s="39" t="str">
        <f>IF(P$1&gt;$AE$1,"-",IFERROR(IF(DATEDIF('Base de données'!$A362,P$1,"d")&lt;&gt;0,"",'Base de données'!$B362),""))</f>
        <v/>
      </c>
      <c r="Q362" s="39" t="str">
        <f>IF(Q$1&gt;$AE$1,"-",IFERROR(IF(DATEDIF('Base de données'!$A362,Q$1,"d")&lt;&gt;0,"",'Base de données'!$B362),""))</f>
        <v/>
      </c>
      <c r="R362" s="39" t="str">
        <f>IF(R$1&gt;$AE$1,"-",IFERROR(IF(DATEDIF('Base de données'!$A362,R$1,"d")&lt;&gt;0,"",'Base de données'!$B362),""))</f>
        <v/>
      </c>
      <c r="S362" s="39" t="str">
        <f>IF(S$1&gt;$AE$1,"-",IFERROR(IF(DATEDIF('Base de données'!$A362,S$1,"d")&lt;&gt;0,"",'Base de données'!$B362),""))</f>
        <v/>
      </c>
      <c r="T362" s="39" t="str">
        <f>IF(T$1&gt;$AE$1,"-",IFERROR(IF(DATEDIF('Base de données'!$A362,T$1,"d")&lt;&gt;0,"",'Base de données'!$B362),""))</f>
        <v/>
      </c>
      <c r="U362" s="39" t="str">
        <f>IF(U$1&gt;$AE$1,"-",IFERROR(IF(DATEDIF('Base de données'!$A362,U$1,"d")&lt;&gt;0,"",'Base de données'!$B362),""))</f>
        <v/>
      </c>
      <c r="V362" s="39" t="str">
        <f>IF(V$1&gt;$AE$1,"-",IFERROR(IF(DATEDIF('Base de données'!$A362,V$1,"d")&lt;&gt;0,"",'Base de données'!$B362),""))</f>
        <v/>
      </c>
      <c r="W362" s="34"/>
      <c r="X362" s="30" t="str">
        <f>'Base de données'!$C362&amp;" "&amp;'Base de données'!$D362</f>
        <v>Nguyen Margaret</v>
      </c>
      <c r="Y362" s="31">
        <f>COUNTIF('Base de données'!$B:$B,'Base de données'!$B362)</f>
        <v>12</v>
      </c>
      <c r="AA362" s="87" cm="1">
        <f t="array" aca="1" ref="AA362" ca="1">INDIRECT("'Base de données'!A" &amp; ROW(Y362))</f>
        <v>45689</v>
      </c>
      <c r="AB362" s="51" t="str" cm="1">
        <f t="array" aca="1" ref="AB362" ca="1">INDIRECT("'Base de données'!B" &amp; ROW(Z362))</f>
        <v>UY6WE</v>
      </c>
    </row>
    <row r="363" spans="1:28" x14ac:dyDescent="0.3">
      <c r="A363" s="41" t="str">
        <f ca="1">IF(IF(AND($B363&lt;&gt;"-",$B363=$E363),"Entrée et sortie","-")="Entrée et sortie",'Base de données'!$B363,"-")</f>
        <v>-</v>
      </c>
      <c r="B363" s="41" t="str">
        <f t="shared" ca="1" si="23"/>
        <v>-</v>
      </c>
      <c r="C363" s="41" t="str">
        <f t="shared" ca="1" si="24"/>
        <v>-</v>
      </c>
      <c r="D363" s="41" t="str">
        <f>IF($F363="sortie en cours d'année",'Base de données'!$B363,"-")</f>
        <v>-</v>
      </c>
      <c r="E363" s="41" t="str">
        <f>IF($H363="entrée en cours d'année",'Base de données'!$B363,"-")</f>
        <v>-</v>
      </c>
      <c r="F363" s="37" t="str">
        <f t="shared" si="21"/>
        <v/>
      </c>
      <c r="G363" s="37" t="str">
        <f>IF($J363="mouvement",_xlfn.XLOOKUP('Base de données'!$B363,$V:$V,$V:$V,0),"")</f>
        <v/>
      </c>
      <c r="H363" s="37" t="str">
        <f t="shared" si="22"/>
        <v/>
      </c>
      <c r="I363" s="37" t="str">
        <f>IF($J363="mouvement",_xlfn.XLOOKUP('Base de données'!$B363,$K:$K,$K:$K,0),"")</f>
        <v/>
      </c>
      <c r="J363" s="38" t="str">
        <f>IF(AND(Y363&lt;&gt;MAX(Y:Y),COUNTIF(K363:V363,'Base de données'!$B363)&gt;0),"mouvement","")</f>
        <v/>
      </c>
      <c r="K363" s="39" t="str">
        <f>IF(K$1&gt;$AE$1,"-",IFERROR(IF(DATEDIF('Base de données'!$A363,K$1,"d")&lt;&gt;0,"",'Base de données'!$B363),""))</f>
        <v/>
      </c>
      <c r="L363" s="39" t="str">
        <f>IF(L$1&gt;$AE$1,"-",IFERROR(IF(DATEDIF('Base de données'!$A363,L$1,"d")&lt;&gt;0,"",'Base de données'!$B363),""))</f>
        <v>OIXJA</v>
      </c>
      <c r="M363" s="39" t="str">
        <f>IF(M$1&gt;$AE$1,"-",IFERROR(IF(DATEDIF('Base de données'!$A363,M$1,"d")&lt;&gt;0,"",'Base de données'!$B363),""))</f>
        <v/>
      </c>
      <c r="N363" s="39" t="str">
        <f>IF(N$1&gt;$AE$1,"-",IFERROR(IF(DATEDIF('Base de données'!$A363,N$1,"d")&lt;&gt;0,"",'Base de données'!$B363),""))</f>
        <v/>
      </c>
      <c r="O363" s="39" t="str">
        <f>IF(O$1&gt;$AE$1,"-",IFERROR(IF(DATEDIF('Base de données'!$A363,O$1,"d")&lt;&gt;0,"",'Base de données'!$B363),""))</f>
        <v/>
      </c>
      <c r="P363" s="39" t="str">
        <f>IF(P$1&gt;$AE$1,"-",IFERROR(IF(DATEDIF('Base de données'!$A363,P$1,"d")&lt;&gt;0,"",'Base de données'!$B363),""))</f>
        <v/>
      </c>
      <c r="Q363" s="39" t="str">
        <f>IF(Q$1&gt;$AE$1,"-",IFERROR(IF(DATEDIF('Base de données'!$A363,Q$1,"d")&lt;&gt;0,"",'Base de données'!$B363),""))</f>
        <v/>
      </c>
      <c r="R363" s="39" t="str">
        <f>IF(R$1&gt;$AE$1,"-",IFERROR(IF(DATEDIF('Base de données'!$A363,R$1,"d")&lt;&gt;0,"",'Base de données'!$B363),""))</f>
        <v/>
      </c>
      <c r="S363" s="39" t="str">
        <f>IF(S$1&gt;$AE$1,"-",IFERROR(IF(DATEDIF('Base de données'!$A363,S$1,"d")&lt;&gt;0,"",'Base de données'!$B363),""))</f>
        <v/>
      </c>
      <c r="T363" s="39" t="str">
        <f>IF(T$1&gt;$AE$1,"-",IFERROR(IF(DATEDIF('Base de données'!$A363,T$1,"d")&lt;&gt;0,"",'Base de données'!$B363),""))</f>
        <v/>
      </c>
      <c r="U363" s="39" t="str">
        <f>IF(U$1&gt;$AE$1,"-",IFERROR(IF(DATEDIF('Base de données'!$A363,U$1,"d")&lt;&gt;0,"",'Base de données'!$B363),""))</f>
        <v/>
      </c>
      <c r="V363" s="39" t="str">
        <f>IF(V$1&gt;$AE$1,"-",IFERROR(IF(DATEDIF('Base de données'!$A363,V$1,"d")&lt;&gt;0,"",'Base de données'!$B363),""))</f>
        <v/>
      </c>
      <c r="W363" s="34"/>
      <c r="X363" s="30" t="str">
        <f>'Base de données'!$C363&amp;" "&amp;'Base de données'!$D363</f>
        <v>Pichon Bernard</v>
      </c>
      <c r="Y363" s="31">
        <f>COUNTIF('Base de données'!$B:$B,'Base de données'!$B363)</f>
        <v>12</v>
      </c>
      <c r="AA363" s="87" cm="1">
        <f t="array" aca="1" ref="AA363" ca="1">INDIRECT("'Base de données'!A" &amp; ROW(Y363))</f>
        <v>45689</v>
      </c>
      <c r="AB363" s="51" t="str" cm="1">
        <f t="array" aca="1" ref="AB363" ca="1">INDIRECT("'Base de données'!B" &amp; ROW(Z363))</f>
        <v>OIXJA</v>
      </c>
    </row>
    <row r="364" spans="1:28" x14ac:dyDescent="0.3">
      <c r="A364" s="41" t="str">
        <f ca="1">IF(IF(AND($B364&lt;&gt;"-",$B364=$E364),"Entrée et sortie","-")="Entrée et sortie",'Base de données'!$B364,"-")</f>
        <v>-</v>
      </c>
      <c r="B364" s="41" t="str">
        <f t="shared" ca="1" si="23"/>
        <v>-</v>
      </c>
      <c r="C364" s="41" t="str">
        <f t="shared" ca="1" si="24"/>
        <v>-</v>
      </c>
      <c r="D364" s="41" t="str">
        <f>IF($F364="sortie en cours d'année",'Base de données'!$B364,"-")</f>
        <v>-</v>
      </c>
      <c r="E364" s="41" t="str">
        <f>IF($H364="entrée en cours d'année",'Base de données'!$B364,"-")</f>
        <v>-</v>
      </c>
      <c r="F364" s="37" t="str">
        <f t="shared" si="21"/>
        <v/>
      </c>
      <c r="G364" s="37" t="str">
        <f>IF($J364="mouvement",_xlfn.XLOOKUP('Base de données'!$B364,$V:$V,$V:$V,0),"")</f>
        <v/>
      </c>
      <c r="H364" s="37" t="str">
        <f t="shared" si="22"/>
        <v/>
      </c>
      <c r="I364" s="37" t="str">
        <f>IF($J364="mouvement",_xlfn.XLOOKUP('Base de données'!$B364,$K:$K,$K:$K,0),"")</f>
        <v/>
      </c>
      <c r="J364" s="38" t="str">
        <f>IF(AND(Y364&lt;&gt;MAX(Y:Y),COUNTIF(K364:V364,'Base de données'!$B364)&gt;0),"mouvement","")</f>
        <v/>
      </c>
      <c r="K364" s="39" t="str">
        <f>IF(K$1&gt;$AE$1,"-",IFERROR(IF(DATEDIF('Base de données'!$A364,K$1,"d")&lt;&gt;0,"",'Base de données'!$B364),""))</f>
        <v/>
      </c>
      <c r="L364" s="39" t="str">
        <f>IF(L$1&gt;$AE$1,"-",IFERROR(IF(DATEDIF('Base de données'!$A364,L$1,"d")&lt;&gt;0,"",'Base de données'!$B364),""))</f>
        <v>4GZ42</v>
      </c>
      <c r="M364" s="39" t="str">
        <f>IF(M$1&gt;$AE$1,"-",IFERROR(IF(DATEDIF('Base de données'!$A364,M$1,"d")&lt;&gt;0,"",'Base de données'!$B364),""))</f>
        <v/>
      </c>
      <c r="N364" s="39" t="str">
        <f>IF(N$1&gt;$AE$1,"-",IFERROR(IF(DATEDIF('Base de données'!$A364,N$1,"d")&lt;&gt;0,"",'Base de données'!$B364),""))</f>
        <v/>
      </c>
      <c r="O364" s="39" t="str">
        <f>IF(O$1&gt;$AE$1,"-",IFERROR(IF(DATEDIF('Base de données'!$A364,O$1,"d")&lt;&gt;0,"",'Base de données'!$B364),""))</f>
        <v/>
      </c>
      <c r="P364" s="39" t="str">
        <f>IF(P$1&gt;$AE$1,"-",IFERROR(IF(DATEDIF('Base de données'!$A364,P$1,"d")&lt;&gt;0,"",'Base de données'!$B364),""))</f>
        <v/>
      </c>
      <c r="Q364" s="39" t="str">
        <f>IF(Q$1&gt;$AE$1,"-",IFERROR(IF(DATEDIF('Base de données'!$A364,Q$1,"d")&lt;&gt;0,"",'Base de données'!$B364),""))</f>
        <v/>
      </c>
      <c r="R364" s="39" t="str">
        <f>IF(R$1&gt;$AE$1,"-",IFERROR(IF(DATEDIF('Base de données'!$A364,R$1,"d")&lt;&gt;0,"",'Base de données'!$B364),""))</f>
        <v/>
      </c>
      <c r="S364" s="39" t="str">
        <f>IF(S$1&gt;$AE$1,"-",IFERROR(IF(DATEDIF('Base de données'!$A364,S$1,"d")&lt;&gt;0,"",'Base de données'!$B364),""))</f>
        <v/>
      </c>
      <c r="T364" s="39" t="str">
        <f>IF(T$1&gt;$AE$1,"-",IFERROR(IF(DATEDIF('Base de données'!$A364,T$1,"d")&lt;&gt;0,"",'Base de données'!$B364),""))</f>
        <v/>
      </c>
      <c r="U364" s="39" t="str">
        <f>IF(U$1&gt;$AE$1,"-",IFERROR(IF(DATEDIF('Base de données'!$A364,U$1,"d")&lt;&gt;0,"",'Base de données'!$B364),""))</f>
        <v/>
      </c>
      <c r="V364" s="39" t="str">
        <f>IF(V$1&gt;$AE$1,"-",IFERROR(IF(DATEDIF('Base de données'!$A364,V$1,"d")&lt;&gt;0,"",'Base de données'!$B364),""))</f>
        <v/>
      </c>
      <c r="W364" s="34"/>
      <c r="X364" s="30" t="str">
        <f>'Base de données'!$C364&amp;" "&amp;'Base de données'!$D364</f>
        <v>Ledoux Jules</v>
      </c>
      <c r="Y364" s="31">
        <f>COUNTIF('Base de données'!$B:$B,'Base de données'!$B364)</f>
        <v>12</v>
      </c>
      <c r="AA364" s="87" cm="1">
        <f t="array" aca="1" ref="AA364" ca="1">INDIRECT("'Base de données'!A" &amp; ROW(Y364))</f>
        <v>45689</v>
      </c>
      <c r="AB364" s="51" t="str" cm="1">
        <f t="array" aca="1" ref="AB364" ca="1">INDIRECT("'Base de données'!B" &amp; ROW(Z364))</f>
        <v>4GZ42</v>
      </c>
    </row>
    <row r="365" spans="1:28" x14ac:dyDescent="0.3">
      <c r="A365" s="41" t="str">
        <f ca="1">IF(IF(AND($B365&lt;&gt;"-",$B365=$E365),"Entrée et sortie","-")="Entrée et sortie",'Base de données'!$B365,"-")</f>
        <v>-</v>
      </c>
      <c r="B365" s="41" t="str">
        <f t="shared" ca="1" si="23"/>
        <v>YYFYK</v>
      </c>
      <c r="C365" s="41" t="str">
        <f t="shared" ca="1" si="24"/>
        <v>YYFYK</v>
      </c>
      <c r="D365" s="41" t="str">
        <f>IF($F365="sortie en cours d'année",'Base de données'!$B365,"-")</f>
        <v>YYFYK</v>
      </c>
      <c r="E365" s="41" t="str">
        <f>IF($H365="entrée en cours d'année",'Base de données'!$B365,"-")</f>
        <v>-</v>
      </c>
      <c r="F365" s="37" t="str">
        <f t="shared" si="21"/>
        <v>sortie en cours d'année</v>
      </c>
      <c r="G365" s="37">
        <f>IF($J365="mouvement",_xlfn.XLOOKUP('Base de données'!$B365,$V:$V,$V:$V,0),"")</f>
        <v>0</v>
      </c>
      <c r="H365" s="37" t="str">
        <f t="shared" si="22"/>
        <v/>
      </c>
      <c r="I365" s="37" t="str">
        <f>IF($J365="mouvement",_xlfn.XLOOKUP('Base de données'!$B365,$K:$K,$K:$K,0),"")</f>
        <v>YYFYK</v>
      </c>
      <c r="J365" s="38" t="str">
        <f>IF(AND(Y365&lt;&gt;MAX(Y:Y),COUNTIF(K365:V365,'Base de données'!$B365)&gt;0),"mouvement","")</f>
        <v>mouvement</v>
      </c>
      <c r="K365" s="39" t="str">
        <f>IF(K$1&gt;$AE$1,"-",IFERROR(IF(DATEDIF('Base de données'!$A365,K$1,"d")&lt;&gt;0,"",'Base de données'!$B365),""))</f>
        <v/>
      </c>
      <c r="L365" s="39" t="str">
        <f>IF(L$1&gt;$AE$1,"-",IFERROR(IF(DATEDIF('Base de données'!$A365,L$1,"d")&lt;&gt;0,"",'Base de données'!$B365),""))</f>
        <v>YYFYK</v>
      </c>
      <c r="M365" s="39" t="str">
        <f>IF(M$1&gt;$AE$1,"-",IFERROR(IF(DATEDIF('Base de données'!$A365,M$1,"d")&lt;&gt;0,"",'Base de données'!$B365),""))</f>
        <v/>
      </c>
      <c r="N365" s="39" t="str">
        <f>IF(N$1&gt;$AE$1,"-",IFERROR(IF(DATEDIF('Base de données'!$A365,N$1,"d")&lt;&gt;0,"",'Base de données'!$B365),""))</f>
        <v/>
      </c>
      <c r="O365" s="39" t="str">
        <f>IF(O$1&gt;$AE$1,"-",IFERROR(IF(DATEDIF('Base de données'!$A365,O$1,"d")&lt;&gt;0,"",'Base de données'!$B365),""))</f>
        <v/>
      </c>
      <c r="P365" s="39" t="str">
        <f>IF(P$1&gt;$AE$1,"-",IFERROR(IF(DATEDIF('Base de données'!$A365,P$1,"d")&lt;&gt;0,"",'Base de données'!$B365),""))</f>
        <v/>
      </c>
      <c r="Q365" s="39" t="str">
        <f>IF(Q$1&gt;$AE$1,"-",IFERROR(IF(DATEDIF('Base de données'!$A365,Q$1,"d")&lt;&gt;0,"",'Base de données'!$B365),""))</f>
        <v/>
      </c>
      <c r="R365" s="39" t="str">
        <f>IF(R$1&gt;$AE$1,"-",IFERROR(IF(DATEDIF('Base de données'!$A365,R$1,"d")&lt;&gt;0,"",'Base de données'!$B365),""))</f>
        <v/>
      </c>
      <c r="S365" s="39" t="str">
        <f>IF(S$1&gt;$AE$1,"-",IFERROR(IF(DATEDIF('Base de données'!$A365,S$1,"d")&lt;&gt;0,"",'Base de données'!$B365),""))</f>
        <v/>
      </c>
      <c r="T365" s="39" t="str">
        <f>IF(T$1&gt;$AE$1,"-",IFERROR(IF(DATEDIF('Base de données'!$A365,T$1,"d")&lt;&gt;0,"",'Base de données'!$B365),""))</f>
        <v/>
      </c>
      <c r="U365" s="39" t="str">
        <f>IF(U$1&gt;$AE$1,"-",IFERROR(IF(DATEDIF('Base de données'!$A365,U$1,"d")&lt;&gt;0,"",'Base de données'!$B365),""))</f>
        <v/>
      </c>
      <c r="V365" s="39" t="str">
        <f>IF(V$1&gt;$AE$1,"-",IFERROR(IF(DATEDIF('Base de données'!$A365,V$1,"d")&lt;&gt;0,"",'Base de données'!$B365),""))</f>
        <v/>
      </c>
      <c r="W365" s="34"/>
      <c r="X365" s="30" t="str">
        <f>'Base de données'!$C365&amp;" "&amp;'Base de données'!$D365</f>
        <v>Roux William</v>
      </c>
      <c r="Y365" s="31">
        <f>COUNTIF('Base de données'!$B:$B,'Base de données'!$B365)</f>
        <v>3</v>
      </c>
      <c r="AA365" s="87" cm="1">
        <f t="array" aca="1" ref="AA365" ca="1">INDIRECT("'Base de données'!A" &amp; ROW(Y365))</f>
        <v>45689</v>
      </c>
      <c r="AB365" s="51" t="str" cm="1">
        <f t="array" aca="1" ref="AB365" ca="1">INDIRECT("'Base de données'!B" &amp; ROW(Z365))</f>
        <v>YYFYK</v>
      </c>
    </row>
    <row r="366" spans="1:28" x14ac:dyDescent="0.3">
      <c r="A366" s="41" t="str">
        <f ca="1">IF(IF(AND($B366&lt;&gt;"-",$B366=$E366),"Entrée et sortie","-")="Entrée et sortie",'Base de données'!$B366,"-")</f>
        <v>-</v>
      </c>
      <c r="B366" s="41" t="str">
        <f t="shared" ca="1" si="23"/>
        <v>PHIWH</v>
      </c>
      <c r="C366" s="41" t="str">
        <f t="shared" ca="1" si="24"/>
        <v>PHIWH</v>
      </c>
      <c r="D366" s="41" t="str">
        <f>IF($F366="sortie en cours d'année",'Base de données'!$B366,"-")</f>
        <v>PHIWH</v>
      </c>
      <c r="E366" s="41" t="str">
        <f>IF($H366="entrée en cours d'année",'Base de données'!$B366,"-")</f>
        <v>-</v>
      </c>
      <c r="F366" s="37" t="str">
        <f t="shared" si="21"/>
        <v>sortie en cours d'année</v>
      </c>
      <c r="G366" s="37">
        <f>IF($J366="mouvement",_xlfn.XLOOKUP('Base de données'!$B366,$V:$V,$V:$V,0),"")</f>
        <v>0</v>
      </c>
      <c r="H366" s="37" t="str">
        <f t="shared" si="22"/>
        <v/>
      </c>
      <c r="I366" s="37" t="str">
        <f>IF($J366="mouvement",_xlfn.XLOOKUP('Base de données'!$B366,$K:$K,$K:$K,0),"")</f>
        <v>PHIWH</v>
      </c>
      <c r="J366" s="38" t="str">
        <f>IF(AND(Y366&lt;&gt;MAX(Y:Y),COUNTIF(K366:V366,'Base de données'!$B366)&gt;0),"mouvement","")</f>
        <v>mouvement</v>
      </c>
      <c r="K366" s="39" t="str">
        <f>IF(K$1&gt;$AE$1,"-",IFERROR(IF(DATEDIF('Base de données'!$A366,K$1,"d")&lt;&gt;0,"",'Base de données'!$B366),""))</f>
        <v/>
      </c>
      <c r="L366" s="39" t="str">
        <f>IF(L$1&gt;$AE$1,"-",IFERROR(IF(DATEDIF('Base de données'!$A366,L$1,"d")&lt;&gt;0,"",'Base de données'!$B366),""))</f>
        <v>PHIWH</v>
      </c>
      <c r="M366" s="39" t="str">
        <f>IF(M$1&gt;$AE$1,"-",IFERROR(IF(DATEDIF('Base de données'!$A366,M$1,"d")&lt;&gt;0,"",'Base de données'!$B366),""))</f>
        <v/>
      </c>
      <c r="N366" s="39" t="str">
        <f>IF(N$1&gt;$AE$1,"-",IFERROR(IF(DATEDIF('Base de données'!$A366,N$1,"d")&lt;&gt;0,"",'Base de données'!$B366),""))</f>
        <v/>
      </c>
      <c r="O366" s="39" t="str">
        <f>IF(O$1&gt;$AE$1,"-",IFERROR(IF(DATEDIF('Base de données'!$A366,O$1,"d")&lt;&gt;0,"",'Base de données'!$B366),""))</f>
        <v/>
      </c>
      <c r="P366" s="39" t="str">
        <f>IF(P$1&gt;$AE$1,"-",IFERROR(IF(DATEDIF('Base de données'!$A366,P$1,"d")&lt;&gt;0,"",'Base de données'!$B366),""))</f>
        <v/>
      </c>
      <c r="Q366" s="39" t="str">
        <f>IF(Q$1&gt;$AE$1,"-",IFERROR(IF(DATEDIF('Base de données'!$A366,Q$1,"d")&lt;&gt;0,"",'Base de données'!$B366),""))</f>
        <v/>
      </c>
      <c r="R366" s="39" t="str">
        <f>IF(R$1&gt;$AE$1,"-",IFERROR(IF(DATEDIF('Base de données'!$A366,R$1,"d")&lt;&gt;0,"",'Base de données'!$B366),""))</f>
        <v/>
      </c>
      <c r="S366" s="39" t="str">
        <f>IF(S$1&gt;$AE$1,"-",IFERROR(IF(DATEDIF('Base de données'!$A366,S$1,"d")&lt;&gt;0,"",'Base de données'!$B366),""))</f>
        <v/>
      </c>
      <c r="T366" s="39" t="str">
        <f>IF(T$1&gt;$AE$1,"-",IFERROR(IF(DATEDIF('Base de données'!$A366,T$1,"d")&lt;&gt;0,"",'Base de données'!$B366),""))</f>
        <v/>
      </c>
      <c r="U366" s="39" t="str">
        <f>IF(U$1&gt;$AE$1,"-",IFERROR(IF(DATEDIF('Base de données'!$A366,U$1,"d")&lt;&gt;0,"",'Base de données'!$B366),""))</f>
        <v/>
      </c>
      <c r="V366" s="39" t="str">
        <f>IF(V$1&gt;$AE$1,"-",IFERROR(IF(DATEDIF('Base de données'!$A366,V$1,"d")&lt;&gt;0,"",'Base de données'!$B366),""))</f>
        <v/>
      </c>
      <c r="W366" s="34"/>
      <c r="X366" s="30" t="str">
        <f>'Base de données'!$C366&amp;" "&amp;'Base de données'!$D366</f>
        <v>Lemonnier Maryse</v>
      </c>
      <c r="Y366" s="31">
        <f>COUNTIF('Base de données'!$B:$B,'Base de données'!$B366)</f>
        <v>3</v>
      </c>
      <c r="AA366" s="87" cm="1">
        <f t="array" aca="1" ref="AA366" ca="1">INDIRECT("'Base de données'!A" &amp; ROW(Y366))</f>
        <v>45689</v>
      </c>
      <c r="AB366" s="51" t="str" cm="1">
        <f t="array" aca="1" ref="AB366" ca="1">INDIRECT("'Base de données'!B" &amp; ROW(Z366))</f>
        <v>PHIWH</v>
      </c>
    </row>
    <row r="367" spans="1:28" x14ac:dyDescent="0.3">
      <c r="A367" s="41" t="str">
        <f ca="1">IF(IF(AND($B367&lt;&gt;"-",$B367=$E367),"Entrée et sortie","-")="Entrée et sortie",'Base de données'!$B367,"-")</f>
        <v>-</v>
      </c>
      <c r="B367" s="41" t="str">
        <f t="shared" ca="1" si="23"/>
        <v>-</v>
      </c>
      <c r="C367" s="41" t="str">
        <f t="shared" ca="1" si="24"/>
        <v>-</v>
      </c>
      <c r="D367" s="41" t="str">
        <f>IF($F367="sortie en cours d'année",'Base de données'!$B367,"-")</f>
        <v>-</v>
      </c>
      <c r="E367" s="41" t="str">
        <f>IF($H367="entrée en cours d'année",'Base de données'!$B367,"-")</f>
        <v>-</v>
      </c>
      <c r="F367" s="37" t="str">
        <f t="shared" si="21"/>
        <v/>
      </c>
      <c r="G367" s="37" t="str">
        <f>IF($J367="mouvement",_xlfn.XLOOKUP('Base de données'!$B367,$V:$V,$V:$V,0),"")</f>
        <v/>
      </c>
      <c r="H367" s="37" t="str">
        <f t="shared" si="22"/>
        <v/>
      </c>
      <c r="I367" s="37" t="str">
        <f>IF($J367="mouvement",_xlfn.XLOOKUP('Base de données'!$B367,$K:$K,$K:$K,0),"")</f>
        <v/>
      </c>
      <c r="J367" s="38" t="str">
        <f>IF(AND(Y367&lt;&gt;MAX(Y:Y),COUNTIF(K367:V367,'Base de données'!$B367)&gt;0),"mouvement","")</f>
        <v/>
      </c>
      <c r="K367" s="39" t="str">
        <f>IF(K$1&gt;$AE$1,"-",IFERROR(IF(DATEDIF('Base de données'!$A367,K$1,"d")&lt;&gt;0,"",'Base de données'!$B367),""))</f>
        <v/>
      </c>
      <c r="L367" s="39" t="str">
        <f>IF(L$1&gt;$AE$1,"-",IFERROR(IF(DATEDIF('Base de données'!$A367,L$1,"d")&lt;&gt;0,"",'Base de données'!$B367),""))</f>
        <v>53NY9</v>
      </c>
      <c r="M367" s="39" t="str">
        <f>IF(M$1&gt;$AE$1,"-",IFERROR(IF(DATEDIF('Base de données'!$A367,M$1,"d")&lt;&gt;0,"",'Base de données'!$B367),""))</f>
        <v/>
      </c>
      <c r="N367" s="39" t="str">
        <f>IF(N$1&gt;$AE$1,"-",IFERROR(IF(DATEDIF('Base de données'!$A367,N$1,"d")&lt;&gt;0,"",'Base de données'!$B367),""))</f>
        <v/>
      </c>
      <c r="O367" s="39" t="str">
        <f>IF(O$1&gt;$AE$1,"-",IFERROR(IF(DATEDIF('Base de données'!$A367,O$1,"d")&lt;&gt;0,"",'Base de données'!$B367),""))</f>
        <v/>
      </c>
      <c r="P367" s="39" t="str">
        <f>IF(P$1&gt;$AE$1,"-",IFERROR(IF(DATEDIF('Base de données'!$A367,P$1,"d")&lt;&gt;0,"",'Base de données'!$B367),""))</f>
        <v/>
      </c>
      <c r="Q367" s="39" t="str">
        <f>IF(Q$1&gt;$AE$1,"-",IFERROR(IF(DATEDIF('Base de données'!$A367,Q$1,"d")&lt;&gt;0,"",'Base de données'!$B367),""))</f>
        <v/>
      </c>
      <c r="R367" s="39" t="str">
        <f>IF(R$1&gt;$AE$1,"-",IFERROR(IF(DATEDIF('Base de données'!$A367,R$1,"d")&lt;&gt;0,"",'Base de données'!$B367),""))</f>
        <v/>
      </c>
      <c r="S367" s="39" t="str">
        <f>IF(S$1&gt;$AE$1,"-",IFERROR(IF(DATEDIF('Base de données'!$A367,S$1,"d")&lt;&gt;0,"",'Base de données'!$B367),""))</f>
        <v/>
      </c>
      <c r="T367" s="39" t="str">
        <f>IF(T$1&gt;$AE$1,"-",IFERROR(IF(DATEDIF('Base de données'!$A367,T$1,"d")&lt;&gt;0,"",'Base de données'!$B367),""))</f>
        <v/>
      </c>
      <c r="U367" s="39" t="str">
        <f>IF(U$1&gt;$AE$1,"-",IFERROR(IF(DATEDIF('Base de données'!$A367,U$1,"d")&lt;&gt;0,"",'Base de données'!$B367),""))</f>
        <v/>
      </c>
      <c r="V367" s="39" t="str">
        <f>IF(V$1&gt;$AE$1,"-",IFERROR(IF(DATEDIF('Base de données'!$A367,V$1,"d")&lt;&gt;0,"",'Base de données'!$B367),""))</f>
        <v/>
      </c>
      <c r="W367" s="34"/>
      <c r="X367" s="30" t="str">
        <f>'Base de données'!$C367&amp;" "&amp;'Base de données'!$D367</f>
        <v>Salmon Guillaume</v>
      </c>
      <c r="Y367" s="31">
        <f>COUNTIF('Base de données'!$B:$B,'Base de données'!$B367)</f>
        <v>12</v>
      </c>
      <c r="AA367" s="87" cm="1">
        <f t="array" aca="1" ref="AA367" ca="1">INDIRECT("'Base de données'!A" &amp; ROW(Y367))</f>
        <v>45689</v>
      </c>
      <c r="AB367" s="51" t="str" cm="1">
        <f t="array" aca="1" ref="AB367" ca="1">INDIRECT("'Base de données'!B" &amp; ROW(Z367))</f>
        <v>53NY9</v>
      </c>
    </row>
    <row r="368" spans="1:28" x14ac:dyDescent="0.3">
      <c r="A368" s="41" t="str">
        <f ca="1">IF(IF(AND($B368&lt;&gt;"-",$B368=$E368),"Entrée et sortie","-")="Entrée et sortie",'Base de données'!$B368,"-")</f>
        <v>-</v>
      </c>
      <c r="B368" s="41" t="str">
        <f t="shared" ca="1" si="23"/>
        <v>-</v>
      </c>
      <c r="C368" s="41" t="str">
        <f t="shared" ca="1" si="24"/>
        <v>-</v>
      </c>
      <c r="D368" s="41" t="str">
        <f>IF($F368="sortie en cours d'année",'Base de données'!$B368,"-")</f>
        <v>-</v>
      </c>
      <c r="E368" s="41" t="str">
        <f>IF($H368="entrée en cours d'année",'Base de données'!$B368,"-")</f>
        <v>-</v>
      </c>
      <c r="F368" s="37" t="str">
        <f t="shared" si="21"/>
        <v/>
      </c>
      <c r="G368" s="37" t="str">
        <f>IF($J368="mouvement",_xlfn.XLOOKUP('Base de données'!$B368,$V:$V,$V:$V,0),"")</f>
        <v/>
      </c>
      <c r="H368" s="37" t="str">
        <f t="shared" si="22"/>
        <v/>
      </c>
      <c r="I368" s="37" t="str">
        <f>IF($J368="mouvement",_xlfn.XLOOKUP('Base de données'!$B368,$K:$K,$K:$K,0),"")</f>
        <v/>
      </c>
      <c r="J368" s="38" t="str">
        <f>IF(AND(Y368&lt;&gt;MAX(Y:Y),COUNTIF(K368:V368,'Base de données'!$B368)&gt;0),"mouvement","")</f>
        <v/>
      </c>
      <c r="K368" s="39" t="str">
        <f>IF(K$1&gt;$AE$1,"-",IFERROR(IF(DATEDIF('Base de données'!$A368,K$1,"d")&lt;&gt;0,"",'Base de données'!$B368),""))</f>
        <v/>
      </c>
      <c r="L368" s="39" t="str">
        <f>IF(L$1&gt;$AE$1,"-",IFERROR(IF(DATEDIF('Base de données'!$A368,L$1,"d")&lt;&gt;0,"",'Base de données'!$B368),""))</f>
        <v>CHYQ5</v>
      </c>
      <c r="M368" s="39" t="str">
        <f>IF(M$1&gt;$AE$1,"-",IFERROR(IF(DATEDIF('Base de données'!$A368,M$1,"d")&lt;&gt;0,"",'Base de données'!$B368),""))</f>
        <v/>
      </c>
      <c r="N368" s="39" t="str">
        <f>IF(N$1&gt;$AE$1,"-",IFERROR(IF(DATEDIF('Base de données'!$A368,N$1,"d")&lt;&gt;0,"",'Base de données'!$B368),""))</f>
        <v/>
      </c>
      <c r="O368" s="39" t="str">
        <f>IF(O$1&gt;$AE$1,"-",IFERROR(IF(DATEDIF('Base de données'!$A368,O$1,"d")&lt;&gt;0,"",'Base de données'!$B368),""))</f>
        <v/>
      </c>
      <c r="P368" s="39" t="str">
        <f>IF(P$1&gt;$AE$1,"-",IFERROR(IF(DATEDIF('Base de données'!$A368,P$1,"d")&lt;&gt;0,"",'Base de données'!$B368),""))</f>
        <v/>
      </c>
      <c r="Q368" s="39" t="str">
        <f>IF(Q$1&gt;$AE$1,"-",IFERROR(IF(DATEDIF('Base de données'!$A368,Q$1,"d")&lt;&gt;0,"",'Base de données'!$B368),""))</f>
        <v/>
      </c>
      <c r="R368" s="39" t="str">
        <f>IF(R$1&gt;$AE$1,"-",IFERROR(IF(DATEDIF('Base de données'!$A368,R$1,"d")&lt;&gt;0,"",'Base de données'!$B368),""))</f>
        <v/>
      </c>
      <c r="S368" s="39" t="str">
        <f>IF(S$1&gt;$AE$1,"-",IFERROR(IF(DATEDIF('Base de données'!$A368,S$1,"d")&lt;&gt;0,"",'Base de données'!$B368),""))</f>
        <v/>
      </c>
      <c r="T368" s="39" t="str">
        <f>IF(T$1&gt;$AE$1,"-",IFERROR(IF(DATEDIF('Base de données'!$A368,T$1,"d")&lt;&gt;0,"",'Base de données'!$B368),""))</f>
        <v/>
      </c>
      <c r="U368" s="39" t="str">
        <f>IF(U$1&gt;$AE$1,"-",IFERROR(IF(DATEDIF('Base de données'!$A368,U$1,"d")&lt;&gt;0,"",'Base de données'!$B368),""))</f>
        <v/>
      </c>
      <c r="V368" s="39" t="str">
        <f>IF(V$1&gt;$AE$1,"-",IFERROR(IF(DATEDIF('Base de données'!$A368,V$1,"d")&lt;&gt;0,"",'Base de données'!$B368),""))</f>
        <v/>
      </c>
      <c r="W368" s="34"/>
      <c r="X368" s="30" t="str">
        <f>'Base de données'!$C368&amp;" "&amp;'Base de données'!$D368</f>
        <v>Camus Isaac</v>
      </c>
      <c r="Y368" s="31">
        <f>COUNTIF('Base de données'!$B:$B,'Base de données'!$B368)</f>
        <v>12</v>
      </c>
      <c r="AA368" s="87" cm="1">
        <f t="array" aca="1" ref="AA368" ca="1">INDIRECT("'Base de données'!A" &amp; ROW(Y368))</f>
        <v>45689</v>
      </c>
      <c r="AB368" s="51" t="str" cm="1">
        <f t="array" aca="1" ref="AB368" ca="1">INDIRECT("'Base de données'!B" &amp; ROW(Z368))</f>
        <v>CHYQ5</v>
      </c>
    </row>
    <row r="369" spans="1:28" x14ac:dyDescent="0.3">
      <c r="A369" s="41" t="str">
        <f ca="1">IF(IF(AND($B369&lt;&gt;"-",$B369=$E369),"Entrée et sortie","-")="Entrée et sortie",'Base de données'!$B369,"-")</f>
        <v>-</v>
      </c>
      <c r="B369" s="41" t="str">
        <f t="shared" ca="1" si="23"/>
        <v>-</v>
      </c>
      <c r="C369" s="41" t="str">
        <f t="shared" ca="1" si="24"/>
        <v>-</v>
      </c>
      <c r="D369" s="41" t="str">
        <f>IF($F369="sortie en cours d'année",'Base de données'!$B369,"-")</f>
        <v>-</v>
      </c>
      <c r="E369" s="41" t="str">
        <f>IF($H369="entrée en cours d'année",'Base de données'!$B369,"-")</f>
        <v>-</v>
      </c>
      <c r="F369" s="37" t="str">
        <f t="shared" si="21"/>
        <v/>
      </c>
      <c r="G369" s="37" t="str">
        <f>IF($J369="mouvement",_xlfn.XLOOKUP('Base de données'!$B369,$V:$V,$V:$V,0),"")</f>
        <v/>
      </c>
      <c r="H369" s="37" t="str">
        <f t="shared" si="22"/>
        <v/>
      </c>
      <c r="I369" s="37" t="str">
        <f>IF($J369="mouvement",_xlfn.XLOOKUP('Base de données'!$B369,$K:$K,$K:$K,0),"")</f>
        <v/>
      </c>
      <c r="J369" s="38" t="str">
        <f>IF(AND(Y369&lt;&gt;MAX(Y:Y),COUNTIF(K369:V369,'Base de données'!$B369)&gt;0),"mouvement","")</f>
        <v/>
      </c>
      <c r="K369" s="39" t="str">
        <f>IF(K$1&gt;$AE$1,"-",IFERROR(IF(DATEDIF('Base de données'!$A369,K$1,"d")&lt;&gt;0,"",'Base de données'!$B369),""))</f>
        <v/>
      </c>
      <c r="L369" s="39" t="str">
        <f>IF(L$1&gt;$AE$1,"-",IFERROR(IF(DATEDIF('Base de données'!$A369,L$1,"d")&lt;&gt;0,"",'Base de données'!$B369),""))</f>
        <v>8E9LF</v>
      </c>
      <c r="M369" s="39" t="str">
        <f>IF(M$1&gt;$AE$1,"-",IFERROR(IF(DATEDIF('Base de données'!$A369,M$1,"d")&lt;&gt;0,"",'Base de données'!$B369),""))</f>
        <v/>
      </c>
      <c r="N369" s="39" t="str">
        <f>IF(N$1&gt;$AE$1,"-",IFERROR(IF(DATEDIF('Base de données'!$A369,N$1,"d")&lt;&gt;0,"",'Base de données'!$B369),""))</f>
        <v/>
      </c>
      <c r="O369" s="39" t="str">
        <f>IF(O$1&gt;$AE$1,"-",IFERROR(IF(DATEDIF('Base de données'!$A369,O$1,"d")&lt;&gt;0,"",'Base de données'!$B369),""))</f>
        <v/>
      </c>
      <c r="P369" s="39" t="str">
        <f>IF(P$1&gt;$AE$1,"-",IFERROR(IF(DATEDIF('Base de données'!$A369,P$1,"d")&lt;&gt;0,"",'Base de données'!$B369),""))</f>
        <v/>
      </c>
      <c r="Q369" s="39" t="str">
        <f>IF(Q$1&gt;$AE$1,"-",IFERROR(IF(DATEDIF('Base de données'!$A369,Q$1,"d")&lt;&gt;0,"",'Base de données'!$B369),""))</f>
        <v/>
      </c>
      <c r="R369" s="39" t="str">
        <f>IF(R$1&gt;$AE$1,"-",IFERROR(IF(DATEDIF('Base de données'!$A369,R$1,"d")&lt;&gt;0,"",'Base de données'!$B369),""))</f>
        <v/>
      </c>
      <c r="S369" s="39" t="str">
        <f>IF(S$1&gt;$AE$1,"-",IFERROR(IF(DATEDIF('Base de données'!$A369,S$1,"d")&lt;&gt;0,"",'Base de données'!$B369),""))</f>
        <v/>
      </c>
      <c r="T369" s="39" t="str">
        <f>IF(T$1&gt;$AE$1,"-",IFERROR(IF(DATEDIF('Base de données'!$A369,T$1,"d")&lt;&gt;0,"",'Base de données'!$B369),""))</f>
        <v/>
      </c>
      <c r="U369" s="39" t="str">
        <f>IF(U$1&gt;$AE$1,"-",IFERROR(IF(DATEDIF('Base de données'!$A369,U$1,"d")&lt;&gt;0,"",'Base de données'!$B369),""))</f>
        <v/>
      </c>
      <c r="V369" s="39" t="str">
        <f>IF(V$1&gt;$AE$1,"-",IFERROR(IF(DATEDIF('Base de données'!$A369,V$1,"d")&lt;&gt;0,"",'Base de données'!$B369),""))</f>
        <v/>
      </c>
      <c r="W369" s="34"/>
      <c r="X369" s="30" t="str">
        <f>'Base de données'!$C369&amp;" "&amp;'Base de données'!$D369</f>
        <v>Baron Marcelle</v>
      </c>
      <c r="Y369" s="31">
        <f>COUNTIF('Base de données'!$B:$B,'Base de données'!$B369)</f>
        <v>12</v>
      </c>
      <c r="AA369" s="87" cm="1">
        <f t="array" aca="1" ref="AA369" ca="1">INDIRECT("'Base de données'!A" &amp; ROW(Y369))</f>
        <v>45689</v>
      </c>
      <c r="AB369" s="51" t="str" cm="1">
        <f t="array" aca="1" ref="AB369" ca="1">INDIRECT("'Base de données'!B" &amp; ROW(Z369))</f>
        <v>8E9LF</v>
      </c>
    </row>
    <row r="370" spans="1:28" x14ac:dyDescent="0.3">
      <c r="A370" s="41" t="str">
        <f ca="1">IF(IF(AND($B370&lt;&gt;"-",$B370=$E370),"Entrée et sortie","-")="Entrée et sortie",'Base de données'!$B370,"-")</f>
        <v>-</v>
      </c>
      <c r="B370" s="41" t="str">
        <f t="shared" ca="1" si="23"/>
        <v>-</v>
      </c>
      <c r="C370" s="41" t="str">
        <f t="shared" ca="1" si="24"/>
        <v>-</v>
      </c>
      <c r="D370" s="41" t="str">
        <f>IF($F370="sortie en cours d'année",'Base de données'!$B370,"-")</f>
        <v>-</v>
      </c>
      <c r="E370" s="41" t="str">
        <f>IF($H370="entrée en cours d'année",'Base de données'!$B370,"-")</f>
        <v>-</v>
      </c>
      <c r="F370" s="37" t="str">
        <f t="shared" si="21"/>
        <v/>
      </c>
      <c r="G370" s="37" t="str">
        <f>IF($J370="mouvement",_xlfn.XLOOKUP('Base de données'!$B370,$V:$V,$V:$V,0),"")</f>
        <v/>
      </c>
      <c r="H370" s="37" t="str">
        <f t="shared" si="22"/>
        <v/>
      </c>
      <c r="I370" s="37" t="str">
        <f>IF($J370="mouvement",_xlfn.XLOOKUP('Base de données'!$B370,$K:$K,$K:$K,0),"")</f>
        <v/>
      </c>
      <c r="J370" s="38" t="str">
        <f>IF(AND(Y370&lt;&gt;MAX(Y:Y),COUNTIF(K370:V370,'Base de données'!$B370)&gt;0),"mouvement","")</f>
        <v/>
      </c>
      <c r="K370" s="39" t="str">
        <f>IF(K$1&gt;$AE$1,"-",IFERROR(IF(DATEDIF('Base de données'!$A370,K$1,"d")&lt;&gt;0,"",'Base de données'!$B370),""))</f>
        <v/>
      </c>
      <c r="L370" s="39" t="str">
        <f>IF(L$1&gt;$AE$1,"-",IFERROR(IF(DATEDIF('Base de données'!$A370,L$1,"d")&lt;&gt;0,"",'Base de données'!$B370),""))</f>
        <v>M5OQN</v>
      </c>
      <c r="M370" s="39" t="str">
        <f>IF(M$1&gt;$AE$1,"-",IFERROR(IF(DATEDIF('Base de données'!$A370,M$1,"d")&lt;&gt;0,"",'Base de données'!$B370),""))</f>
        <v/>
      </c>
      <c r="N370" s="39" t="str">
        <f>IF(N$1&gt;$AE$1,"-",IFERROR(IF(DATEDIF('Base de données'!$A370,N$1,"d")&lt;&gt;0,"",'Base de données'!$B370),""))</f>
        <v/>
      </c>
      <c r="O370" s="39" t="str">
        <f>IF(O$1&gt;$AE$1,"-",IFERROR(IF(DATEDIF('Base de données'!$A370,O$1,"d")&lt;&gt;0,"",'Base de données'!$B370),""))</f>
        <v/>
      </c>
      <c r="P370" s="39" t="str">
        <f>IF(P$1&gt;$AE$1,"-",IFERROR(IF(DATEDIF('Base de données'!$A370,P$1,"d")&lt;&gt;0,"",'Base de données'!$B370),""))</f>
        <v/>
      </c>
      <c r="Q370" s="39" t="str">
        <f>IF(Q$1&gt;$AE$1,"-",IFERROR(IF(DATEDIF('Base de données'!$A370,Q$1,"d")&lt;&gt;0,"",'Base de données'!$B370),""))</f>
        <v/>
      </c>
      <c r="R370" s="39" t="str">
        <f>IF(R$1&gt;$AE$1,"-",IFERROR(IF(DATEDIF('Base de données'!$A370,R$1,"d")&lt;&gt;0,"",'Base de données'!$B370),""))</f>
        <v/>
      </c>
      <c r="S370" s="39" t="str">
        <f>IF(S$1&gt;$AE$1,"-",IFERROR(IF(DATEDIF('Base de données'!$A370,S$1,"d")&lt;&gt;0,"",'Base de données'!$B370),""))</f>
        <v/>
      </c>
      <c r="T370" s="39" t="str">
        <f>IF(T$1&gt;$AE$1,"-",IFERROR(IF(DATEDIF('Base de données'!$A370,T$1,"d")&lt;&gt;0,"",'Base de données'!$B370),""))</f>
        <v/>
      </c>
      <c r="U370" s="39" t="str">
        <f>IF(U$1&gt;$AE$1,"-",IFERROR(IF(DATEDIF('Base de données'!$A370,U$1,"d")&lt;&gt;0,"",'Base de données'!$B370),""))</f>
        <v/>
      </c>
      <c r="V370" s="39" t="str">
        <f>IF(V$1&gt;$AE$1,"-",IFERROR(IF(DATEDIF('Base de données'!$A370,V$1,"d")&lt;&gt;0,"",'Base de données'!$B370),""))</f>
        <v/>
      </c>
      <c r="W370" s="34"/>
      <c r="X370" s="30" t="str">
        <f>'Base de données'!$C370&amp;" "&amp;'Base de données'!$D370</f>
        <v>Courtois Marcel</v>
      </c>
      <c r="Y370" s="31">
        <f>COUNTIF('Base de données'!$B:$B,'Base de données'!$B370)</f>
        <v>12</v>
      </c>
      <c r="AA370" s="87" cm="1">
        <f t="array" aca="1" ref="AA370" ca="1">INDIRECT("'Base de données'!A" &amp; ROW(Y370))</f>
        <v>45689</v>
      </c>
      <c r="AB370" s="51" t="str" cm="1">
        <f t="array" aca="1" ref="AB370" ca="1">INDIRECT("'Base de données'!B" &amp; ROW(Z370))</f>
        <v>M5OQN</v>
      </c>
    </row>
    <row r="371" spans="1:28" x14ac:dyDescent="0.3">
      <c r="A371" s="41" t="str">
        <f ca="1">IF(IF(AND($B371&lt;&gt;"-",$B371=$E371),"Entrée et sortie","-")="Entrée et sortie",'Base de données'!$B371,"-")</f>
        <v>-</v>
      </c>
      <c r="B371" s="41" t="str">
        <f t="shared" ca="1" si="23"/>
        <v>-</v>
      </c>
      <c r="C371" s="41" t="str">
        <f t="shared" ca="1" si="24"/>
        <v>-</v>
      </c>
      <c r="D371" s="41" t="str">
        <f>IF($F371="sortie en cours d'année",'Base de données'!$B371,"-")</f>
        <v>-</v>
      </c>
      <c r="E371" s="41" t="str">
        <f>IF($H371="entrée en cours d'année",'Base de données'!$B371,"-")</f>
        <v>-</v>
      </c>
      <c r="F371" s="37" t="str">
        <f t="shared" si="21"/>
        <v/>
      </c>
      <c r="G371" s="37" t="str">
        <f>IF($J371="mouvement",_xlfn.XLOOKUP('Base de données'!$B371,$V:$V,$V:$V,0),"")</f>
        <v/>
      </c>
      <c r="H371" s="37" t="str">
        <f t="shared" si="22"/>
        <v/>
      </c>
      <c r="I371" s="37" t="str">
        <f>IF($J371="mouvement",_xlfn.XLOOKUP('Base de données'!$B371,$K:$K,$K:$K,0),"")</f>
        <v/>
      </c>
      <c r="J371" s="38" t="str">
        <f>IF(AND(Y371&lt;&gt;MAX(Y:Y),COUNTIF(K371:V371,'Base de données'!$B371)&gt;0),"mouvement","")</f>
        <v/>
      </c>
      <c r="K371" s="39" t="str">
        <f>IF(K$1&gt;$AE$1,"-",IFERROR(IF(DATEDIF('Base de données'!$A371,K$1,"d")&lt;&gt;0,"",'Base de données'!$B371),""))</f>
        <v/>
      </c>
      <c r="L371" s="39" t="str">
        <f>IF(L$1&gt;$AE$1,"-",IFERROR(IF(DATEDIF('Base de données'!$A371,L$1,"d")&lt;&gt;0,"",'Base de données'!$B371),""))</f>
        <v>FOPU8</v>
      </c>
      <c r="M371" s="39" t="str">
        <f>IF(M$1&gt;$AE$1,"-",IFERROR(IF(DATEDIF('Base de données'!$A371,M$1,"d")&lt;&gt;0,"",'Base de données'!$B371),""))</f>
        <v/>
      </c>
      <c r="N371" s="39" t="str">
        <f>IF(N$1&gt;$AE$1,"-",IFERROR(IF(DATEDIF('Base de données'!$A371,N$1,"d")&lt;&gt;0,"",'Base de données'!$B371),""))</f>
        <v/>
      </c>
      <c r="O371" s="39" t="str">
        <f>IF(O$1&gt;$AE$1,"-",IFERROR(IF(DATEDIF('Base de données'!$A371,O$1,"d")&lt;&gt;0,"",'Base de données'!$B371),""))</f>
        <v/>
      </c>
      <c r="P371" s="39" t="str">
        <f>IF(P$1&gt;$AE$1,"-",IFERROR(IF(DATEDIF('Base de données'!$A371,P$1,"d")&lt;&gt;0,"",'Base de données'!$B371),""))</f>
        <v/>
      </c>
      <c r="Q371" s="39" t="str">
        <f>IF(Q$1&gt;$AE$1,"-",IFERROR(IF(DATEDIF('Base de données'!$A371,Q$1,"d")&lt;&gt;0,"",'Base de données'!$B371),""))</f>
        <v/>
      </c>
      <c r="R371" s="39" t="str">
        <f>IF(R$1&gt;$AE$1,"-",IFERROR(IF(DATEDIF('Base de données'!$A371,R$1,"d")&lt;&gt;0,"",'Base de données'!$B371),""))</f>
        <v/>
      </c>
      <c r="S371" s="39" t="str">
        <f>IF(S$1&gt;$AE$1,"-",IFERROR(IF(DATEDIF('Base de données'!$A371,S$1,"d")&lt;&gt;0,"",'Base de données'!$B371),""))</f>
        <v/>
      </c>
      <c r="T371" s="39" t="str">
        <f>IF(T$1&gt;$AE$1,"-",IFERROR(IF(DATEDIF('Base de données'!$A371,T$1,"d")&lt;&gt;0,"",'Base de données'!$B371),""))</f>
        <v/>
      </c>
      <c r="U371" s="39" t="str">
        <f>IF(U$1&gt;$AE$1,"-",IFERROR(IF(DATEDIF('Base de données'!$A371,U$1,"d")&lt;&gt;0,"",'Base de données'!$B371),""))</f>
        <v/>
      </c>
      <c r="V371" s="39" t="str">
        <f>IF(V$1&gt;$AE$1,"-",IFERROR(IF(DATEDIF('Base de données'!$A371,V$1,"d")&lt;&gt;0,"",'Base de données'!$B371),""))</f>
        <v/>
      </c>
      <c r="W371" s="34"/>
      <c r="X371" s="30" t="str">
        <f>'Base de données'!$C371&amp;" "&amp;'Base de données'!$D371</f>
        <v>Boulay Pierre</v>
      </c>
      <c r="Y371" s="31">
        <f>COUNTIF('Base de données'!$B:$B,'Base de données'!$B371)</f>
        <v>12</v>
      </c>
      <c r="AA371" s="87" cm="1">
        <f t="array" aca="1" ref="AA371" ca="1">INDIRECT("'Base de données'!A" &amp; ROW(Y371))</f>
        <v>45689</v>
      </c>
      <c r="AB371" s="51" t="str" cm="1">
        <f t="array" aca="1" ref="AB371" ca="1">INDIRECT("'Base de données'!B" &amp; ROW(Z371))</f>
        <v>FOPU8</v>
      </c>
    </row>
    <row r="372" spans="1:28" x14ac:dyDescent="0.3">
      <c r="A372" s="41" t="str">
        <f ca="1">IF(IF(AND($B372&lt;&gt;"-",$B372=$E372),"Entrée et sortie","-")="Entrée et sortie",'Base de données'!$B372,"-")</f>
        <v>-</v>
      </c>
      <c r="B372" s="41" t="str">
        <f t="shared" ca="1" si="23"/>
        <v>-</v>
      </c>
      <c r="C372" s="41" t="str">
        <f t="shared" ca="1" si="24"/>
        <v>-</v>
      </c>
      <c r="D372" s="41" t="str">
        <f>IF($F372="sortie en cours d'année",'Base de données'!$B372,"-")</f>
        <v>-</v>
      </c>
      <c r="E372" s="41" t="str">
        <f>IF($H372="entrée en cours d'année",'Base de données'!$B372,"-")</f>
        <v>-</v>
      </c>
      <c r="F372" s="37" t="str">
        <f t="shared" si="21"/>
        <v/>
      </c>
      <c r="G372" s="37" t="str">
        <f>IF($J372="mouvement",_xlfn.XLOOKUP('Base de données'!$B372,$V:$V,$V:$V,0),"")</f>
        <v/>
      </c>
      <c r="H372" s="37" t="str">
        <f t="shared" si="22"/>
        <v/>
      </c>
      <c r="I372" s="37" t="str">
        <f>IF($J372="mouvement",_xlfn.XLOOKUP('Base de données'!$B372,$K:$K,$K:$K,0),"")</f>
        <v/>
      </c>
      <c r="J372" s="38" t="str">
        <f>IF(AND(Y372&lt;&gt;MAX(Y:Y),COUNTIF(K372:V372,'Base de données'!$B372)&gt;0),"mouvement","")</f>
        <v/>
      </c>
      <c r="K372" s="39" t="str">
        <f>IF(K$1&gt;$AE$1,"-",IFERROR(IF(DATEDIF('Base de données'!$A372,K$1,"d")&lt;&gt;0,"",'Base de données'!$B372),""))</f>
        <v/>
      </c>
      <c r="L372" s="39" t="str">
        <f>IF(L$1&gt;$AE$1,"-",IFERROR(IF(DATEDIF('Base de données'!$A372,L$1,"d")&lt;&gt;0,"",'Base de données'!$B372),""))</f>
        <v>7JO19</v>
      </c>
      <c r="M372" s="39" t="str">
        <f>IF(M$1&gt;$AE$1,"-",IFERROR(IF(DATEDIF('Base de données'!$A372,M$1,"d")&lt;&gt;0,"",'Base de données'!$B372),""))</f>
        <v/>
      </c>
      <c r="N372" s="39" t="str">
        <f>IF(N$1&gt;$AE$1,"-",IFERROR(IF(DATEDIF('Base de données'!$A372,N$1,"d")&lt;&gt;0,"",'Base de données'!$B372),""))</f>
        <v/>
      </c>
      <c r="O372" s="39" t="str">
        <f>IF(O$1&gt;$AE$1,"-",IFERROR(IF(DATEDIF('Base de données'!$A372,O$1,"d")&lt;&gt;0,"",'Base de données'!$B372),""))</f>
        <v/>
      </c>
      <c r="P372" s="39" t="str">
        <f>IF(P$1&gt;$AE$1,"-",IFERROR(IF(DATEDIF('Base de données'!$A372,P$1,"d")&lt;&gt;0,"",'Base de données'!$B372),""))</f>
        <v/>
      </c>
      <c r="Q372" s="39" t="str">
        <f>IF(Q$1&gt;$AE$1,"-",IFERROR(IF(DATEDIF('Base de données'!$A372,Q$1,"d")&lt;&gt;0,"",'Base de données'!$B372),""))</f>
        <v/>
      </c>
      <c r="R372" s="39" t="str">
        <f>IF(R$1&gt;$AE$1,"-",IFERROR(IF(DATEDIF('Base de données'!$A372,R$1,"d")&lt;&gt;0,"",'Base de données'!$B372),""))</f>
        <v/>
      </c>
      <c r="S372" s="39" t="str">
        <f>IF(S$1&gt;$AE$1,"-",IFERROR(IF(DATEDIF('Base de données'!$A372,S$1,"d")&lt;&gt;0,"",'Base de données'!$B372),""))</f>
        <v/>
      </c>
      <c r="T372" s="39" t="str">
        <f>IF(T$1&gt;$AE$1,"-",IFERROR(IF(DATEDIF('Base de données'!$A372,T$1,"d")&lt;&gt;0,"",'Base de données'!$B372),""))</f>
        <v/>
      </c>
      <c r="U372" s="39" t="str">
        <f>IF(U$1&gt;$AE$1,"-",IFERROR(IF(DATEDIF('Base de données'!$A372,U$1,"d")&lt;&gt;0,"",'Base de données'!$B372),""))</f>
        <v/>
      </c>
      <c r="V372" s="39" t="str">
        <f>IF(V$1&gt;$AE$1,"-",IFERROR(IF(DATEDIF('Base de données'!$A372,V$1,"d")&lt;&gt;0,"",'Base de données'!$B372),""))</f>
        <v/>
      </c>
      <c r="W372" s="34"/>
      <c r="X372" s="30" t="str">
        <f>'Base de données'!$C372&amp;" "&amp;'Base de données'!$D372</f>
        <v>Lefebvre Richard</v>
      </c>
      <c r="Y372" s="31">
        <f>COUNTIF('Base de données'!$B:$B,'Base de données'!$B372)</f>
        <v>12</v>
      </c>
      <c r="AA372" s="87" cm="1">
        <f t="array" aca="1" ref="AA372" ca="1">INDIRECT("'Base de données'!A" &amp; ROW(Y372))</f>
        <v>45689</v>
      </c>
      <c r="AB372" s="51" t="str" cm="1">
        <f t="array" aca="1" ref="AB372" ca="1">INDIRECT("'Base de données'!B" &amp; ROW(Z372))</f>
        <v>7JO19</v>
      </c>
    </row>
    <row r="373" spans="1:28" x14ac:dyDescent="0.3">
      <c r="A373" s="41" t="str">
        <f ca="1">IF(IF(AND($B373&lt;&gt;"-",$B373=$E373),"Entrée et sortie","-")="Entrée et sortie",'Base de données'!$B373,"-")</f>
        <v>-</v>
      </c>
      <c r="B373" s="41" t="str">
        <f t="shared" ca="1" si="23"/>
        <v>-</v>
      </c>
      <c r="C373" s="41" t="str">
        <f t="shared" ca="1" si="24"/>
        <v>-</v>
      </c>
      <c r="D373" s="41" t="str">
        <f>IF($F373="sortie en cours d'année",'Base de données'!$B373,"-")</f>
        <v>-</v>
      </c>
      <c r="E373" s="41" t="str">
        <f>IF($H373="entrée en cours d'année",'Base de données'!$B373,"-")</f>
        <v>-</v>
      </c>
      <c r="F373" s="37" t="str">
        <f t="shared" si="21"/>
        <v/>
      </c>
      <c r="G373" s="37" t="str">
        <f>IF($J373="mouvement",_xlfn.XLOOKUP('Base de données'!$B373,$V:$V,$V:$V,0),"")</f>
        <v/>
      </c>
      <c r="H373" s="37" t="str">
        <f t="shared" si="22"/>
        <v/>
      </c>
      <c r="I373" s="37" t="str">
        <f>IF($J373="mouvement",_xlfn.XLOOKUP('Base de données'!$B373,$K:$K,$K:$K,0),"")</f>
        <v/>
      </c>
      <c r="J373" s="38" t="str">
        <f>IF(AND(Y373&lt;&gt;MAX(Y:Y),COUNTIF(K373:V373,'Base de données'!$B373)&gt;0),"mouvement","")</f>
        <v/>
      </c>
      <c r="K373" s="39" t="str">
        <f>IF(K$1&gt;$AE$1,"-",IFERROR(IF(DATEDIF('Base de données'!$A373,K$1,"d")&lt;&gt;0,"",'Base de données'!$B373),""))</f>
        <v/>
      </c>
      <c r="L373" s="39" t="str">
        <f>IF(L$1&gt;$AE$1,"-",IFERROR(IF(DATEDIF('Base de données'!$A373,L$1,"d")&lt;&gt;0,"",'Base de données'!$B373),""))</f>
        <v>NNRI4</v>
      </c>
      <c r="M373" s="39" t="str">
        <f>IF(M$1&gt;$AE$1,"-",IFERROR(IF(DATEDIF('Base de données'!$A373,M$1,"d")&lt;&gt;0,"",'Base de données'!$B373),""))</f>
        <v/>
      </c>
      <c r="N373" s="39" t="str">
        <f>IF(N$1&gt;$AE$1,"-",IFERROR(IF(DATEDIF('Base de données'!$A373,N$1,"d")&lt;&gt;0,"",'Base de données'!$B373),""))</f>
        <v/>
      </c>
      <c r="O373" s="39" t="str">
        <f>IF(O$1&gt;$AE$1,"-",IFERROR(IF(DATEDIF('Base de données'!$A373,O$1,"d")&lt;&gt;0,"",'Base de données'!$B373),""))</f>
        <v/>
      </c>
      <c r="P373" s="39" t="str">
        <f>IF(P$1&gt;$AE$1,"-",IFERROR(IF(DATEDIF('Base de données'!$A373,P$1,"d")&lt;&gt;0,"",'Base de données'!$B373),""))</f>
        <v/>
      </c>
      <c r="Q373" s="39" t="str">
        <f>IF(Q$1&gt;$AE$1,"-",IFERROR(IF(DATEDIF('Base de données'!$A373,Q$1,"d")&lt;&gt;0,"",'Base de données'!$B373),""))</f>
        <v/>
      </c>
      <c r="R373" s="39" t="str">
        <f>IF(R$1&gt;$AE$1,"-",IFERROR(IF(DATEDIF('Base de données'!$A373,R$1,"d")&lt;&gt;0,"",'Base de données'!$B373),""))</f>
        <v/>
      </c>
      <c r="S373" s="39" t="str">
        <f>IF(S$1&gt;$AE$1,"-",IFERROR(IF(DATEDIF('Base de données'!$A373,S$1,"d")&lt;&gt;0,"",'Base de données'!$B373),""))</f>
        <v/>
      </c>
      <c r="T373" s="39" t="str">
        <f>IF(T$1&gt;$AE$1,"-",IFERROR(IF(DATEDIF('Base de données'!$A373,T$1,"d")&lt;&gt;0,"",'Base de données'!$B373),""))</f>
        <v/>
      </c>
      <c r="U373" s="39" t="str">
        <f>IF(U$1&gt;$AE$1,"-",IFERROR(IF(DATEDIF('Base de données'!$A373,U$1,"d")&lt;&gt;0,"",'Base de données'!$B373),""))</f>
        <v/>
      </c>
      <c r="V373" s="39" t="str">
        <f>IF(V$1&gt;$AE$1,"-",IFERROR(IF(DATEDIF('Base de données'!$A373,V$1,"d")&lt;&gt;0,"",'Base de données'!$B373),""))</f>
        <v/>
      </c>
      <c r="W373" s="34"/>
      <c r="X373" s="30" t="str">
        <f>'Base de données'!$C373&amp;" "&amp;'Base de données'!$D373</f>
        <v>Rousseau Odette</v>
      </c>
      <c r="Y373" s="31">
        <f>COUNTIF('Base de données'!$B:$B,'Base de données'!$B373)</f>
        <v>12</v>
      </c>
      <c r="AA373" s="87" cm="1">
        <f t="array" aca="1" ref="AA373" ca="1">INDIRECT("'Base de données'!A" &amp; ROW(Y373))</f>
        <v>45689</v>
      </c>
      <c r="AB373" s="51" t="str" cm="1">
        <f t="array" aca="1" ref="AB373" ca="1">INDIRECT("'Base de données'!B" &amp; ROW(Z373))</f>
        <v>NNRI4</v>
      </c>
    </row>
    <row r="374" spans="1:28" x14ac:dyDescent="0.3">
      <c r="A374" s="41" t="str">
        <f ca="1">IF(IF(AND($B374&lt;&gt;"-",$B374=$E374),"Entrée et sortie","-")="Entrée et sortie",'Base de données'!$B374,"-")</f>
        <v>-</v>
      </c>
      <c r="B374" s="41" t="str">
        <f t="shared" ca="1" si="23"/>
        <v>-</v>
      </c>
      <c r="C374" s="41" t="str">
        <f t="shared" ca="1" si="24"/>
        <v>-</v>
      </c>
      <c r="D374" s="41" t="str">
        <f>IF($F374="sortie en cours d'année",'Base de données'!$B374,"-")</f>
        <v>-</v>
      </c>
      <c r="E374" s="41" t="str">
        <f>IF($H374="entrée en cours d'année",'Base de données'!$B374,"-")</f>
        <v>-</v>
      </c>
      <c r="F374" s="37" t="str">
        <f t="shared" si="21"/>
        <v/>
      </c>
      <c r="G374" s="37" t="str">
        <f>IF($J374="mouvement",_xlfn.XLOOKUP('Base de données'!$B374,$V:$V,$V:$V,0),"")</f>
        <v/>
      </c>
      <c r="H374" s="37" t="str">
        <f t="shared" si="22"/>
        <v/>
      </c>
      <c r="I374" s="37" t="str">
        <f>IF($J374="mouvement",_xlfn.XLOOKUP('Base de données'!$B374,$K:$K,$K:$K,0),"")</f>
        <v/>
      </c>
      <c r="J374" s="38" t="str">
        <f>IF(AND(Y374&lt;&gt;MAX(Y:Y),COUNTIF(K374:V374,'Base de données'!$B374)&gt;0),"mouvement","")</f>
        <v/>
      </c>
      <c r="K374" s="39" t="str">
        <f>IF(K$1&gt;$AE$1,"-",IFERROR(IF(DATEDIF('Base de données'!$A374,K$1,"d")&lt;&gt;0,"",'Base de données'!$B374),""))</f>
        <v/>
      </c>
      <c r="L374" s="39" t="str">
        <f>IF(L$1&gt;$AE$1,"-",IFERROR(IF(DATEDIF('Base de données'!$A374,L$1,"d")&lt;&gt;0,"",'Base de données'!$B374),""))</f>
        <v>FAZGD</v>
      </c>
      <c r="M374" s="39" t="str">
        <f>IF(M$1&gt;$AE$1,"-",IFERROR(IF(DATEDIF('Base de données'!$A374,M$1,"d")&lt;&gt;0,"",'Base de données'!$B374),""))</f>
        <v/>
      </c>
      <c r="N374" s="39" t="str">
        <f>IF(N$1&gt;$AE$1,"-",IFERROR(IF(DATEDIF('Base de données'!$A374,N$1,"d")&lt;&gt;0,"",'Base de données'!$B374),""))</f>
        <v/>
      </c>
      <c r="O374" s="39" t="str">
        <f>IF(O$1&gt;$AE$1,"-",IFERROR(IF(DATEDIF('Base de données'!$A374,O$1,"d")&lt;&gt;0,"",'Base de données'!$B374),""))</f>
        <v/>
      </c>
      <c r="P374" s="39" t="str">
        <f>IF(P$1&gt;$AE$1,"-",IFERROR(IF(DATEDIF('Base de données'!$A374,P$1,"d")&lt;&gt;0,"",'Base de données'!$B374),""))</f>
        <v/>
      </c>
      <c r="Q374" s="39" t="str">
        <f>IF(Q$1&gt;$AE$1,"-",IFERROR(IF(DATEDIF('Base de données'!$A374,Q$1,"d")&lt;&gt;0,"",'Base de données'!$B374),""))</f>
        <v/>
      </c>
      <c r="R374" s="39" t="str">
        <f>IF(R$1&gt;$AE$1,"-",IFERROR(IF(DATEDIF('Base de données'!$A374,R$1,"d")&lt;&gt;0,"",'Base de données'!$B374),""))</f>
        <v/>
      </c>
      <c r="S374" s="39" t="str">
        <f>IF(S$1&gt;$AE$1,"-",IFERROR(IF(DATEDIF('Base de données'!$A374,S$1,"d")&lt;&gt;0,"",'Base de données'!$B374),""))</f>
        <v/>
      </c>
      <c r="T374" s="39" t="str">
        <f>IF(T$1&gt;$AE$1,"-",IFERROR(IF(DATEDIF('Base de données'!$A374,T$1,"d")&lt;&gt;0,"",'Base de données'!$B374),""))</f>
        <v/>
      </c>
      <c r="U374" s="39" t="str">
        <f>IF(U$1&gt;$AE$1,"-",IFERROR(IF(DATEDIF('Base de données'!$A374,U$1,"d")&lt;&gt;0,"",'Base de données'!$B374),""))</f>
        <v/>
      </c>
      <c r="V374" s="39" t="str">
        <f>IF(V$1&gt;$AE$1,"-",IFERROR(IF(DATEDIF('Base de données'!$A374,V$1,"d")&lt;&gt;0,"",'Base de données'!$B374),""))</f>
        <v/>
      </c>
      <c r="W374" s="34"/>
      <c r="X374" s="30" t="str">
        <f>'Base de données'!$C374&amp;" "&amp;'Base de données'!$D374</f>
        <v>Pinto Capucine</v>
      </c>
      <c r="Y374" s="31">
        <f>COUNTIF('Base de données'!$B:$B,'Base de données'!$B374)</f>
        <v>12</v>
      </c>
      <c r="AA374" s="87" cm="1">
        <f t="array" aca="1" ref="AA374" ca="1">INDIRECT("'Base de données'!A" &amp; ROW(Y374))</f>
        <v>45689</v>
      </c>
      <c r="AB374" s="51" t="str" cm="1">
        <f t="array" aca="1" ref="AB374" ca="1">INDIRECT("'Base de données'!B" &amp; ROW(Z374))</f>
        <v>FAZGD</v>
      </c>
    </row>
    <row r="375" spans="1:28" x14ac:dyDescent="0.3">
      <c r="A375" s="41" t="str">
        <f ca="1">IF(IF(AND($B375&lt;&gt;"-",$B375=$E375),"Entrée et sortie","-")="Entrée et sortie",'Base de données'!$B375,"-")</f>
        <v>-</v>
      </c>
      <c r="B375" s="41" t="str">
        <f t="shared" ca="1" si="23"/>
        <v>-</v>
      </c>
      <c r="C375" s="41" t="str">
        <f t="shared" ca="1" si="24"/>
        <v>-</v>
      </c>
      <c r="D375" s="41" t="str">
        <f>IF($F375="sortie en cours d'année",'Base de données'!$B375,"-")</f>
        <v>-</v>
      </c>
      <c r="E375" s="41" t="str">
        <f>IF($H375="entrée en cours d'année",'Base de données'!$B375,"-")</f>
        <v>-</v>
      </c>
      <c r="F375" s="37" t="str">
        <f t="shared" si="21"/>
        <v/>
      </c>
      <c r="G375" s="37" t="str">
        <f>IF($J375="mouvement",_xlfn.XLOOKUP('Base de données'!$B375,$V:$V,$V:$V,0),"")</f>
        <v/>
      </c>
      <c r="H375" s="37" t="str">
        <f t="shared" si="22"/>
        <v/>
      </c>
      <c r="I375" s="37" t="str">
        <f>IF($J375="mouvement",_xlfn.XLOOKUP('Base de données'!$B375,$K:$K,$K:$K,0),"")</f>
        <v/>
      </c>
      <c r="J375" s="38" t="str">
        <f>IF(AND(Y375&lt;&gt;MAX(Y:Y),COUNTIF(K375:V375,'Base de données'!$B375)&gt;0),"mouvement","")</f>
        <v/>
      </c>
      <c r="K375" s="39" t="str">
        <f>IF(K$1&gt;$AE$1,"-",IFERROR(IF(DATEDIF('Base de données'!$A375,K$1,"d")&lt;&gt;0,"",'Base de données'!$B375),""))</f>
        <v/>
      </c>
      <c r="L375" s="39" t="str">
        <f>IF(L$1&gt;$AE$1,"-",IFERROR(IF(DATEDIF('Base de données'!$A375,L$1,"d")&lt;&gt;0,"",'Base de données'!$B375),""))</f>
        <v>K17K2</v>
      </c>
      <c r="M375" s="39" t="str">
        <f>IF(M$1&gt;$AE$1,"-",IFERROR(IF(DATEDIF('Base de données'!$A375,M$1,"d")&lt;&gt;0,"",'Base de données'!$B375),""))</f>
        <v/>
      </c>
      <c r="N375" s="39" t="str">
        <f>IF(N$1&gt;$AE$1,"-",IFERROR(IF(DATEDIF('Base de données'!$A375,N$1,"d")&lt;&gt;0,"",'Base de données'!$B375),""))</f>
        <v/>
      </c>
      <c r="O375" s="39" t="str">
        <f>IF(O$1&gt;$AE$1,"-",IFERROR(IF(DATEDIF('Base de données'!$A375,O$1,"d")&lt;&gt;0,"",'Base de données'!$B375),""))</f>
        <v/>
      </c>
      <c r="P375" s="39" t="str">
        <f>IF(P$1&gt;$AE$1,"-",IFERROR(IF(DATEDIF('Base de données'!$A375,P$1,"d")&lt;&gt;0,"",'Base de données'!$B375),""))</f>
        <v/>
      </c>
      <c r="Q375" s="39" t="str">
        <f>IF(Q$1&gt;$AE$1,"-",IFERROR(IF(DATEDIF('Base de données'!$A375,Q$1,"d")&lt;&gt;0,"",'Base de données'!$B375),""))</f>
        <v/>
      </c>
      <c r="R375" s="39" t="str">
        <f>IF(R$1&gt;$AE$1,"-",IFERROR(IF(DATEDIF('Base de données'!$A375,R$1,"d")&lt;&gt;0,"",'Base de données'!$B375),""))</f>
        <v/>
      </c>
      <c r="S375" s="39" t="str">
        <f>IF(S$1&gt;$AE$1,"-",IFERROR(IF(DATEDIF('Base de données'!$A375,S$1,"d")&lt;&gt;0,"",'Base de données'!$B375),""))</f>
        <v/>
      </c>
      <c r="T375" s="39" t="str">
        <f>IF(T$1&gt;$AE$1,"-",IFERROR(IF(DATEDIF('Base de données'!$A375,T$1,"d")&lt;&gt;0,"",'Base de données'!$B375),""))</f>
        <v/>
      </c>
      <c r="U375" s="39" t="str">
        <f>IF(U$1&gt;$AE$1,"-",IFERROR(IF(DATEDIF('Base de données'!$A375,U$1,"d")&lt;&gt;0,"",'Base de données'!$B375),""))</f>
        <v/>
      </c>
      <c r="V375" s="39" t="str">
        <f>IF(V$1&gt;$AE$1,"-",IFERROR(IF(DATEDIF('Base de données'!$A375,V$1,"d")&lt;&gt;0,"",'Base de données'!$B375),""))</f>
        <v/>
      </c>
      <c r="W375" s="34"/>
      <c r="X375" s="30" t="str">
        <f>'Base de données'!$C375&amp;" "&amp;'Base de données'!$D375</f>
        <v>Arnaud Capucine</v>
      </c>
      <c r="Y375" s="31">
        <f>COUNTIF('Base de données'!$B:$B,'Base de données'!$B375)</f>
        <v>12</v>
      </c>
      <c r="AA375" s="87" cm="1">
        <f t="array" aca="1" ref="AA375" ca="1">INDIRECT("'Base de données'!A" &amp; ROW(Y375))</f>
        <v>45689</v>
      </c>
      <c r="AB375" s="51" t="str" cm="1">
        <f t="array" aca="1" ref="AB375" ca="1">INDIRECT("'Base de données'!B" &amp; ROW(Z375))</f>
        <v>K17K2</v>
      </c>
    </row>
    <row r="376" spans="1:28" x14ac:dyDescent="0.3">
      <c r="A376" s="41" t="str">
        <f ca="1">IF(IF(AND($B376&lt;&gt;"-",$B376=$E376),"Entrée et sortie","-")="Entrée et sortie",'Base de données'!$B376,"-")</f>
        <v>-</v>
      </c>
      <c r="B376" s="41" t="str">
        <f t="shared" ca="1" si="23"/>
        <v>-</v>
      </c>
      <c r="C376" s="41" t="str">
        <f t="shared" ca="1" si="24"/>
        <v>-</v>
      </c>
      <c r="D376" s="41" t="str">
        <f>IF($F376="sortie en cours d'année",'Base de données'!$B376,"-")</f>
        <v>-</v>
      </c>
      <c r="E376" s="41" t="str">
        <f>IF($H376="entrée en cours d'année",'Base de données'!$B376,"-")</f>
        <v>-</v>
      </c>
      <c r="F376" s="37" t="str">
        <f t="shared" si="21"/>
        <v/>
      </c>
      <c r="G376" s="37" t="str">
        <f>IF($J376="mouvement",_xlfn.XLOOKUP('Base de données'!$B376,$V:$V,$V:$V,0),"")</f>
        <v/>
      </c>
      <c r="H376" s="37" t="str">
        <f t="shared" si="22"/>
        <v/>
      </c>
      <c r="I376" s="37" t="str">
        <f>IF($J376="mouvement",_xlfn.XLOOKUP('Base de données'!$B376,$K:$K,$K:$K,0),"")</f>
        <v/>
      </c>
      <c r="J376" s="38" t="str">
        <f>IF(AND(Y376&lt;&gt;MAX(Y:Y),COUNTIF(K376:V376,'Base de données'!$B376)&gt;0),"mouvement","")</f>
        <v/>
      </c>
      <c r="K376" s="39" t="str">
        <f>IF(K$1&gt;$AE$1,"-",IFERROR(IF(DATEDIF('Base de données'!$A376,K$1,"d")&lt;&gt;0,"",'Base de données'!$B376),""))</f>
        <v/>
      </c>
      <c r="L376" s="39" t="str">
        <f>IF(L$1&gt;$AE$1,"-",IFERROR(IF(DATEDIF('Base de données'!$A376,L$1,"d")&lt;&gt;0,"",'Base de données'!$B376),""))</f>
        <v>SV587</v>
      </c>
      <c r="M376" s="39" t="str">
        <f>IF(M$1&gt;$AE$1,"-",IFERROR(IF(DATEDIF('Base de données'!$A376,M$1,"d")&lt;&gt;0,"",'Base de données'!$B376),""))</f>
        <v/>
      </c>
      <c r="N376" s="39" t="str">
        <f>IF(N$1&gt;$AE$1,"-",IFERROR(IF(DATEDIF('Base de données'!$A376,N$1,"d")&lt;&gt;0,"",'Base de données'!$B376),""))</f>
        <v/>
      </c>
      <c r="O376" s="39" t="str">
        <f>IF(O$1&gt;$AE$1,"-",IFERROR(IF(DATEDIF('Base de données'!$A376,O$1,"d")&lt;&gt;0,"",'Base de données'!$B376),""))</f>
        <v/>
      </c>
      <c r="P376" s="39" t="str">
        <f>IF(P$1&gt;$AE$1,"-",IFERROR(IF(DATEDIF('Base de données'!$A376,P$1,"d")&lt;&gt;0,"",'Base de données'!$B376),""))</f>
        <v/>
      </c>
      <c r="Q376" s="39" t="str">
        <f>IF(Q$1&gt;$AE$1,"-",IFERROR(IF(DATEDIF('Base de données'!$A376,Q$1,"d")&lt;&gt;0,"",'Base de données'!$B376),""))</f>
        <v/>
      </c>
      <c r="R376" s="39" t="str">
        <f>IF(R$1&gt;$AE$1,"-",IFERROR(IF(DATEDIF('Base de données'!$A376,R$1,"d")&lt;&gt;0,"",'Base de données'!$B376),""))</f>
        <v/>
      </c>
      <c r="S376" s="39" t="str">
        <f>IF(S$1&gt;$AE$1,"-",IFERROR(IF(DATEDIF('Base de données'!$A376,S$1,"d")&lt;&gt;0,"",'Base de données'!$B376),""))</f>
        <v/>
      </c>
      <c r="T376" s="39" t="str">
        <f>IF(T$1&gt;$AE$1,"-",IFERROR(IF(DATEDIF('Base de données'!$A376,T$1,"d")&lt;&gt;0,"",'Base de données'!$B376),""))</f>
        <v/>
      </c>
      <c r="U376" s="39" t="str">
        <f>IF(U$1&gt;$AE$1,"-",IFERROR(IF(DATEDIF('Base de données'!$A376,U$1,"d")&lt;&gt;0,"",'Base de données'!$B376),""))</f>
        <v/>
      </c>
      <c r="V376" s="39" t="str">
        <f>IF(V$1&gt;$AE$1,"-",IFERROR(IF(DATEDIF('Base de données'!$A376,V$1,"d")&lt;&gt;0,"",'Base de données'!$B376),""))</f>
        <v/>
      </c>
      <c r="W376" s="34"/>
      <c r="X376" s="30" t="str">
        <f>'Base de données'!$C376&amp;" "&amp;'Base de données'!$D376</f>
        <v>De Oliveira Geneviève</v>
      </c>
      <c r="Y376" s="31">
        <f>COUNTIF('Base de données'!$B:$B,'Base de données'!$B376)</f>
        <v>12</v>
      </c>
      <c r="AA376" s="87" cm="1">
        <f t="array" aca="1" ref="AA376" ca="1">INDIRECT("'Base de données'!A" &amp; ROW(Y376))</f>
        <v>45689</v>
      </c>
      <c r="AB376" s="51" t="str" cm="1">
        <f t="array" aca="1" ref="AB376" ca="1">INDIRECT("'Base de données'!B" &amp; ROW(Z376))</f>
        <v>SV587</v>
      </c>
    </row>
    <row r="377" spans="1:28" x14ac:dyDescent="0.3">
      <c r="A377" s="41" t="str">
        <f ca="1">IF(IF(AND($B377&lt;&gt;"-",$B377=$E377),"Entrée et sortie","-")="Entrée et sortie",'Base de données'!$B377,"-")</f>
        <v>-</v>
      </c>
      <c r="B377" s="41" t="str">
        <f t="shared" ca="1" si="23"/>
        <v>-</v>
      </c>
      <c r="C377" s="41" t="str">
        <f t="shared" ca="1" si="24"/>
        <v>-</v>
      </c>
      <c r="D377" s="41" t="str">
        <f>IF($F377="sortie en cours d'année",'Base de données'!$B377,"-")</f>
        <v>-</v>
      </c>
      <c r="E377" s="41" t="str">
        <f>IF($H377="entrée en cours d'année",'Base de données'!$B377,"-")</f>
        <v>-</v>
      </c>
      <c r="F377" s="37" t="str">
        <f t="shared" si="21"/>
        <v/>
      </c>
      <c r="G377" s="37" t="str">
        <f>IF($J377="mouvement",_xlfn.XLOOKUP('Base de données'!$B377,$V:$V,$V:$V,0),"")</f>
        <v/>
      </c>
      <c r="H377" s="37" t="str">
        <f t="shared" si="22"/>
        <v/>
      </c>
      <c r="I377" s="37" t="str">
        <f>IF($J377="mouvement",_xlfn.XLOOKUP('Base de données'!$B377,$K:$K,$K:$K,0),"")</f>
        <v/>
      </c>
      <c r="J377" s="38" t="str">
        <f>IF(AND(Y377&lt;&gt;MAX(Y:Y),COUNTIF(K377:V377,'Base de données'!$B377)&gt;0),"mouvement","")</f>
        <v/>
      </c>
      <c r="K377" s="39" t="str">
        <f>IF(K$1&gt;$AE$1,"-",IFERROR(IF(DATEDIF('Base de données'!$A377,K$1,"d")&lt;&gt;0,"",'Base de données'!$B377),""))</f>
        <v/>
      </c>
      <c r="L377" s="39" t="str">
        <f>IF(L$1&gt;$AE$1,"-",IFERROR(IF(DATEDIF('Base de données'!$A377,L$1,"d")&lt;&gt;0,"",'Base de données'!$B377),""))</f>
        <v>KGFAN</v>
      </c>
      <c r="M377" s="39" t="str">
        <f>IF(M$1&gt;$AE$1,"-",IFERROR(IF(DATEDIF('Base de données'!$A377,M$1,"d")&lt;&gt;0,"",'Base de données'!$B377),""))</f>
        <v/>
      </c>
      <c r="N377" s="39" t="str">
        <f>IF(N$1&gt;$AE$1,"-",IFERROR(IF(DATEDIF('Base de données'!$A377,N$1,"d")&lt;&gt;0,"",'Base de données'!$B377),""))</f>
        <v/>
      </c>
      <c r="O377" s="39" t="str">
        <f>IF(O$1&gt;$AE$1,"-",IFERROR(IF(DATEDIF('Base de données'!$A377,O$1,"d")&lt;&gt;0,"",'Base de données'!$B377),""))</f>
        <v/>
      </c>
      <c r="P377" s="39" t="str">
        <f>IF(P$1&gt;$AE$1,"-",IFERROR(IF(DATEDIF('Base de données'!$A377,P$1,"d")&lt;&gt;0,"",'Base de données'!$B377),""))</f>
        <v/>
      </c>
      <c r="Q377" s="39" t="str">
        <f>IF(Q$1&gt;$AE$1,"-",IFERROR(IF(DATEDIF('Base de données'!$A377,Q$1,"d")&lt;&gt;0,"",'Base de données'!$B377),""))</f>
        <v/>
      </c>
      <c r="R377" s="39" t="str">
        <f>IF(R$1&gt;$AE$1,"-",IFERROR(IF(DATEDIF('Base de données'!$A377,R$1,"d")&lt;&gt;0,"",'Base de données'!$B377),""))</f>
        <v/>
      </c>
      <c r="S377" s="39" t="str">
        <f>IF(S$1&gt;$AE$1,"-",IFERROR(IF(DATEDIF('Base de données'!$A377,S$1,"d")&lt;&gt;0,"",'Base de données'!$B377),""))</f>
        <v/>
      </c>
      <c r="T377" s="39" t="str">
        <f>IF(T$1&gt;$AE$1,"-",IFERROR(IF(DATEDIF('Base de données'!$A377,T$1,"d")&lt;&gt;0,"",'Base de données'!$B377),""))</f>
        <v/>
      </c>
      <c r="U377" s="39" t="str">
        <f>IF(U$1&gt;$AE$1,"-",IFERROR(IF(DATEDIF('Base de données'!$A377,U$1,"d")&lt;&gt;0,"",'Base de données'!$B377),""))</f>
        <v/>
      </c>
      <c r="V377" s="39" t="str">
        <f>IF(V$1&gt;$AE$1,"-",IFERROR(IF(DATEDIF('Base de données'!$A377,V$1,"d")&lt;&gt;0,"",'Base de données'!$B377),""))</f>
        <v/>
      </c>
      <c r="W377" s="34"/>
      <c r="X377" s="30" t="str">
        <f>'Base de données'!$C377&amp;" "&amp;'Base de données'!$D377</f>
        <v>Gilbert William</v>
      </c>
      <c r="Y377" s="31">
        <f>COUNTIF('Base de données'!$B:$B,'Base de données'!$B377)</f>
        <v>12</v>
      </c>
      <c r="AA377" s="87" cm="1">
        <f t="array" aca="1" ref="AA377" ca="1">INDIRECT("'Base de données'!A" &amp; ROW(Y377))</f>
        <v>45689</v>
      </c>
      <c r="AB377" s="51" t="str" cm="1">
        <f t="array" aca="1" ref="AB377" ca="1">INDIRECT("'Base de données'!B" &amp; ROW(Z377))</f>
        <v>KGFAN</v>
      </c>
    </row>
    <row r="378" spans="1:28" x14ac:dyDescent="0.3">
      <c r="A378" s="41" t="str">
        <f ca="1">IF(IF(AND($B378&lt;&gt;"-",$B378=$E378),"Entrée et sortie","-")="Entrée et sortie",'Base de données'!$B378,"-")</f>
        <v>-</v>
      </c>
      <c r="B378" s="41" t="str">
        <f t="shared" ca="1" si="23"/>
        <v>-</v>
      </c>
      <c r="C378" s="41" t="str">
        <f t="shared" ca="1" si="24"/>
        <v>-</v>
      </c>
      <c r="D378" s="41" t="str">
        <f>IF($F378="sortie en cours d'année",'Base de données'!$B378,"-")</f>
        <v>-</v>
      </c>
      <c r="E378" s="41" t="str">
        <f>IF($H378="entrée en cours d'année",'Base de données'!$B378,"-")</f>
        <v>-</v>
      </c>
      <c r="F378" s="37" t="str">
        <f t="shared" si="21"/>
        <v/>
      </c>
      <c r="G378" s="37" t="str">
        <f>IF($J378="mouvement",_xlfn.XLOOKUP('Base de données'!$B378,$V:$V,$V:$V,0),"")</f>
        <v/>
      </c>
      <c r="H378" s="37" t="str">
        <f t="shared" si="22"/>
        <v/>
      </c>
      <c r="I378" s="37" t="str">
        <f>IF($J378="mouvement",_xlfn.XLOOKUP('Base de données'!$B378,$K:$K,$K:$K,0),"")</f>
        <v/>
      </c>
      <c r="J378" s="38" t="str">
        <f>IF(AND(Y378&lt;&gt;MAX(Y:Y),COUNTIF(K378:V378,'Base de données'!$B378)&gt;0),"mouvement","")</f>
        <v/>
      </c>
      <c r="K378" s="39" t="str">
        <f>IF(K$1&gt;$AE$1,"-",IFERROR(IF(DATEDIF('Base de données'!$A378,K$1,"d")&lt;&gt;0,"",'Base de données'!$B378),""))</f>
        <v/>
      </c>
      <c r="L378" s="39" t="str">
        <f>IF(L$1&gt;$AE$1,"-",IFERROR(IF(DATEDIF('Base de données'!$A378,L$1,"d")&lt;&gt;0,"",'Base de données'!$B378),""))</f>
        <v>97B98</v>
      </c>
      <c r="M378" s="39" t="str">
        <f>IF(M$1&gt;$AE$1,"-",IFERROR(IF(DATEDIF('Base de données'!$A378,M$1,"d")&lt;&gt;0,"",'Base de données'!$B378),""))</f>
        <v/>
      </c>
      <c r="N378" s="39" t="str">
        <f>IF(N$1&gt;$AE$1,"-",IFERROR(IF(DATEDIF('Base de données'!$A378,N$1,"d")&lt;&gt;0,"",'Base de données'!$B378),""))</f>
        <v/>
      </c>
      <c r="O378" s="39" t="str">
        <f>IF(O$1&gt;$AE$1,"-",IFERROR(IF(DATEDIF('Base de données'!$A378,O$1,"d")&lt;&gt;0,"",'Base de données'!$B378),""))</f>
        <v/>
      </c>
      <c r="P378" s="39" t="str">
        <f>IF(P$1&gt;$AE$1,"-",IFERROR(IF(DATEDIF('Base de données'!$A378,P$1,"d")&lt;&gt;0,"",'Base de données'!$B378),""))</f>
        <v/>
      </c>
      <c r="Q378" s="39" t="str">
        <f>IF(Q$1&gt;$AE$1,"-",IFERROR(IF(DATEDIF('Base de données'!$A378,Q$1,"d")&lt;&gt;0,"",'Base de données'!$B378),""))</f>
        <v/>
      </c>
      <c r="R378" s="39" t="str">
        <f>IF(R$1&gt;$AE$1,"-",IFERROR(IF(DATEDIF('Base de données'!$A378,R$1,"d")&lt;&gt;0,"",'Base de données'!$B378),""))</f>
        <v/>
      </c>
      <c r="S378" s="39" t="str">
        <f>IF(S$1&gt;$AE$1,"-",IFERROR(IF(DATEDIF('Base de données'!$A378,S$1,"d")&lt;&gt;0,"",'Base de données'!$B378),""))</f>
        <v/>
      </c>
      <c r="T378" s="39" t="str">
        <f>IF(T$1&gt;$AE$1,"-",IFERROR(IF(DATEDIF('Base de données'!$A378,T$1,"d")&lt;&gt;0,"",'Base de données'!$B378),""))</f>
        <v/>
      </c>
      <c r="U378" s="39" t="str">
        <f>IF(U$1&gt;$AE$1,"-",IFERROR(IF(DATEDIF('Base de données'!$A378,U$1,"d")&lt;&gt;0,"",'Base de données'!$B378),""))</f>
        <v/>
      </c>
      <c r="V378" s="39" t="str">
        <f>IF(V$1&gt;$AE$1,"-",IFERROR(IF(DATEDIF('Base de données'!$A378,V$1,"d")&lt;&gt;0,"",'Base de données'!$B378),""))</f>
        <v/>
      </c>
      <c r="W378" s="34"/>
      <c r="X378" s="30" t="str">
        <f>'Base de données'!$C378&amp;" "&amp;'Base de données'!$D378</f>
        <v>Lemaître François</v>
      </c>
      <c r="Y378" s="31">
        <f>COUNTIF('Base de données'!$B:$B,'Base de données'!$B378)</f>
        <v>12</v>
      </c>
      <c r="AA378" s="87" cm="1">
        <f t="array" aca="1" ref="AA378" ca="1">INDIRECT("'Base de données'!A" &amp; ROW(Y378))</f>
        <v>45689</v>
      </c>
      <c r="AB378" s="51" t="str" cm="1">
        <f t="array" aca="1" ref="AB378" ca="1">INDIRECT("'Base de données'!B" &amp; ROW(Z378))</f>
        <v>97B98</v>
      </c>
    </row>
    <row r="379" spans="1:28" x14ac:dyDescent="0.3">
      <c r="A379" s="41" t="str">
        <f ca="1">IF(IF(AND($B379&lt;&gt;"-",$B379=$E379),"Entrée et sortie","-")="Entrée et sortie",'Base de données'!$B379,"-")</f>
        <v>-</v>
      </c>
      <c r="B379" s="41" t="str">
        <f t="shared" ca="1" si="23"/>
        <v>-</v>
      </c>
      <c r="C379" s="41" t="str">
        <f t="shared" ca="1" si="24"/>
        <v>-</v>
      </c>
      <c r="D379" s="41" t="str">
        <f>IF($F379="sortie en cours d'année",'Base de données'!$B379,"-")</f>
        <v>-</v>
      </c>
      <c r="E379" s="41" t="str">
        <f>IF($H379="entrée en cours d'année",'Base de données'!$B379,"-")</f>
        <v>-</v>
      </c>
      <c r="F379" s="37" t="str">
        <f t="shared" si="21"/>
        <v/>
      </c>
      <c r="G379" s="37" t="str">
        <f>IF($J379="mouvement",_xlfn.XLOOKUP('Base de données'!$B379,$V:$V,$V:$V,0),"")</f>
        <v/>
      </c>
      <c r="H379" s="37" t="str">
        <f t="shared" si="22"/>
        <v/>
      </c>
      <c r="I379" s="37" t="str">
        <f>IF($J379="mouvement",_xlfn.XLOOKUP('Base de données'!$B379,$K:$K,$K:$K,0),"")</f>
        <v/>
      </c>
      <c r="J379" s="38" t="str">
        <f>IF(AND(Y379&lt;&gt;MAX(Y:Y),COUNTIF(K379:V379,'Base de données'!$B379)&gt;0),"mouvement","")</f>
        <v/>
      </c>
      <c r="K379" s="39" t="str">
        <f>IF(K$1&gt;$AE$1,"-",IFERROR(IF(DATEDIF('Base de données'!$A379,K$1,"d")&lt;&gt;0,"",'Base de données'!$B379),""))</f>
        <v/>
      </c>
      <c r="L379" s="39" t="str">
        <f>IF(L$1&gt;$AE$1,"-",IFERROR(IF(DATEDIF('Base de données'!$A379,L$1,"d")&lt;&gt;0,"",'Base de données'!$B379),""))</f>
        <v>879JO</v>
      </c>
      <c r="M379" s="39" t="str">
        <f>IF(M$1&gt;$AE$1,"-",IFERROR(IF(DATEDIF('Base de données'!$A379,M$1,"d")&lt;&gt;0,"",'Base de données'!$B379),""))</f>
        <v/>
      </c>
      <c r="N379" s="39" t="str">
        <f>IF(N$1&gt;$AE$1,"-",IFERROR(IF(DATEDIF('Base de données'!$A379,N$1,"d")&lt;&gt;0,"",'Base de données'!$B379),""))</f>
        <v/>
      </c>
      <c r="O379" s="39" t="str">
        <f>IF(O$1&gt;$AE$1,"-",IFERROR(IF(DATEDIF('Base de données'!$A379,O$1,"d")&lt;&gt;0,"",'Base de données'!$B379),""))</f>
        <v/>
      </c>
      <c r="P379" s="39" t="str">
        <f>IF(P$1&gt;$AE$1,"-",IFERROR(IF(DATEDIF('Base de données'!$A379,P$1,"d")&lt;&gt;0,"",'Base de données'!$B379),""))</f>
        <v/>
      </c>
      <c r="Q379" s="39" t="str">
        <f>IF(Q$1&gt;$AE$1,"-",IFERROR(IF(DATEDIF('Base de données'!$A379,Q$1,"d")&lt;&gt;0,"",'Base de données'!$B379),""))</f>
        <v/>
      </c>
      <c r="R379" s="39" t="str">
        <f>IF(R$1&gt;$AE$1,"-",IFERROR(IF(DATEDIF('Base de données'!$A379,R$1,"d")&lt;&gt;0,"",'Base de données'!$B379),""))</f>
        <v/>
      </c>
      <c r="S379" s="39" t="str">
        <f>IF(S$1&gt;$AE$1,"-",IFERROR(IF(DATEDIF('Base de données'!$A379,S$1,"d")&lt;&gt;0,"",'Base de données'!$B379),""))</f>
        <v/>
      </c>
      <c r="T379" s="39" t="str">
        <f>IF(T$1&gt;$AE$1,"-",IFERROR(IF(DATEDIF('Base de données'!$A379,T$1,"d")&lt;&gt;0,"",'Base de données'!$B379),""))</f>
        <v/>
      </c>
      <c r="U379" s="39" t="str">
        <f>IF(U$1&gt;$AE$1,"-",IFERROR(IF(DATEDIF('Base de données'!$A379,U$1,"d")&lt;&gt;0,"",'Base de données'!$B379),""))</f>
        <v/>
      </c>
      <c r="V379" s="39" t="str">
        <f>IF(V$1&gt;$AE$1,"-",IFERROR(IF(DATEDIF('Base de données'!$A379,V$1,"d")&lt;&gt;0,"",'Base de données'!$B379),""))</f>
        <v/>
      </c>
      <c r="W379" s="34"/>
      <c r="X379" s="30" t="str">
        <f>'Base de données'!$C379&amp;" "&amp;'Base de données'!$D379</f>
        <v>Delahaye Pierre</v>
      </c>
      <c r="Y379" s="31">
        <f>COUNTIF('Base de données'!$B:$B,'Base de données'!$B379)</f>
        <v>12</v>
      </c>
      <c r="AA379" s="87" cm="1">
        <f t="array" aca="1" ref="AA379" ca="1">INDIRECT("'Base de données'!A" &amp; ROW(Y379))</f>
        <v>45689</v>
      </c>
      <c r="AB379" s="51" t="str" cm="1">
        <f t="array" aca="1" ref="AB379" ca="1">INDIRECT("'Base de données'!B" &amp; ROW(Z379))</f>
        <v>879JO</v>
      </c>
    </row>
    <row r="380" spans="1:28" x14ac:dyDescent="0.3">
      <c r="A380" s="41" t="str">
        <f ca="1">IF(IF(AND($B380&lt;&gt;"-",$B380=$E380),"Entrée et sortie","-")="Entrée et sortie",'Base de données'!$B380,"-")</f>
        <v>-</v>
      </c>
      <c r="B380" s="41" t="str">
        <f t="shared" ca="1" si="23"/>
        <v>-</v>
      </c>
      <c r="C380" s="41" t="str">
        <f t="shared" ca="1" si="24"/>
        <v>-</v>
      </c>
      <c r="D380" s="41" t="str">
        <f>IF($F380="sortie en cours d'année",'Base de données'!$B380,"-")</f>
        <v>-</v>
      </c>
      <c r="E380" s="41" t="str">
        <f>IF($H380="entrée en cours d'année",'Base de données'!$B380,"-")</f>
        <v>-</v>
      </c>
      <c r="F380" s="37" t="str">
        <f t="shared" si="21"/>
        <v/>
      </c>
      <c r="G380" s="37" t="str">
        <f>IF($J380="mouvement",_xlfn.XLOOKUP('Base de données'!$B380,$V:$V,$V:$V,0),"")</f>
        <v/>
      </c>
      <c r="H380" s="37" t="str">
        <f t="shared" si="22"/>
        <v/>
      </c>
      <c r="I380" s="37" t="str">
        <f>IF($J380="mouvement",_xlfn.XLOOKUP('Base de données'!$B380,$K:$K,$K:$K,0),"")</f>
        <v/>
      </c>
      <c r="J380" s="38" t="str">
        <f>IF(AND(Y380&lt;&gt;MAX(Y:Y),COUNTIF(K380:V380,'Base de données'!$B380)&gt;0),"mouvement","")</f>
        <v/>
      </c>
      <c r="K380" s="39" t="str">
        <f>IF(K$1&gt;$AE$1,"-",IFERROR(IF(DATEDIF('Base de données'!$A380,K$1,"d")&lt;&gt;0,"",'Base de données'!$B380),""))</f>
        <v/>
      </c>
      <c r="L380" s="39" t="str">
        <f>IF(L$1&gt;$AE$1,"-",IFERROR(IF(DATEDIF('Base de données'!$A380,L$1,"d")&lt;&gt;0,"",'Base de données'!$B380),""))</f>
        <v>GRXBX</v>
      </c>
      <c r="M380" s="39" t="str">
        <f>IF(M$1&gt;$AE$1,"-",IFERROR(IF(DATEDIF('Base de données'!$A380,M$1,"d")&lt;&gt;0,"",'Base de données'!$B380),""))</f>
        <v/>
      </c>
      <c r="N380" s="39" t="str">
        <f>IF(N$1&gt;$AE$1,"-",IFERROR(IF(DATEDIF('Base de données'!$A380,N$1,"d")&lt;&gt;0,"",'Base de données'!$B380),""))</f>
        <v/>
      </c>
      <c r="O380" s="39" t="str">
        <f>IF(O$1&gt;$AE$1,"-",IFERROR(IF(DATEDIF('Base de données'!$A380,O$1,"d")&lt;&gt;0,"",'Base de données'!$B380),""))</f>
        <v/>
      </c>
      <c r="P380" s="39" t="str">
        <f>IF(P$1&gt;$AE$1,"-",IFERROR(IF(DATEDIF('Base de données'!$A380,P$1,"d")&lt;&gt;0,"",'Base de données'!$B380),""))</f>
        <v/>
      </c>
      <c r="Q380" s="39" t="str">
        <f>IF(Q$1&gt;$AE$1,"-",IFERROR(IF(DATEDIF('Base de données'!$A380,Q$1,"d")&lt;&gt;0,"",'Base de données'!$B380),""))</f>
        <v/>
      </c>
      <c r="R380" s="39" t="str">
        <f>IF(R$1&gt;$AE$1,"-",IFERROR(IF(DATEDIF('Base de données'!$A380,R$1,"d")&lt;&gt;0,"",'Base de données'!$B380),""))</f>
        <v/>
      </c>
      <c r="S380" s="39" t="str">
        <f>IF(S$1&gt;$AE$1,"-",IFERROR(IF(DATEDIF('Base de données'!$A380,S$1,"d")&lt;&gt;0,"",'Base de données'!$B380),""))</f>
        <v/>
      </c>
      <c r="T380" s="39" t="str">
        <f>IF(T$1&gt;$AE$1,"-",IFERROR(IF(DATEDIF('Base de données'!$A380,T$1,"d")&lt;&gt;0,"",'Base de données'!$B380),""))</f>
        <v/>
      </c>
      <c r="U380" s="39" t="str">
        <f>IF(U$1&gt;$AE$1,"-",IFERROR(IF(DATEDIF('Base de données'!$A380,U$1,"d")&lt;&gt;0,"",'Base de données'!$B380),""))</f>
        <v/>
      </c>
      <c r="V380" s="39" t="str">
        <f>IF(V$1&gt;$AE$1,"-",IFERROR(IF(DATEDIF('Base de données'!$A380,V$1,"d")&lt;&gt;0,"",'Base de données'!$B380),""))</f>
        <v/>
      </c>
      <c r="W380" s="34"/>
      <c r="X380" s="30" t="str">
        <f>'Base de données'!$C380&amp;" "&amp;'Base de données'!$D380</f>
        <v>Deschamps Renée</v>
      </c>
      <c r="Y380" s="31">
        <f>COUNTIF('Base de données'!$B:$B,'Base de données'!$B380)</f>
        <v>12</v>
      </c>
      <c r="AA380" s="87" cm="1">
        <f t="array" aca="1" ref="AA380" ca="1">INDIRECT("'Base de données'!A" &amp; ROW(Y380))</f>
        <v>45689</v>
      </c>
      <c r="AB380" s="51" t="str" cm="1">
        <f t="array" aca="1" ref="AB380" ca="1">INDIRECT("'Base de données'!B" &amp; ROW(Z380))</f>
        <v>GRXBX</v>
      </c>
    </row>
    <row r="381" spans="1:28" x14ac:dyDescent="0.3">
      <c r="A381" s="41" t="str">
        <f ca="1">IF(IF(AND($B381&lt;&gt;"-",$B381=$E381),"Entrée et sortie","-")="Entrée et sortie",'Base de données'!$B381,"-")</f>
        <v>-</v>
      </c>
      <c r="B381" s="41" t="str">
        <f t="shared" ca="1" si="23"/>
        <v>-</v>
      </c>
      <c r="C381" s="41" t="str">
        <f t="shared" ca="1" si="24"/>
        <v>-</v>
      </c>
      <c r="D381" s="41" t="str">
        <f>IF($F381="sortie en cours d'année",'Base de données'!$B381,"-")</f>
        <v>-</v>
      </c>
      <c r="E381" s="41" t="str">
        <f>IF($H381="entrée en cours d'année",'Base de données'!$B381,"-")</f>
        <v>-</v>
      </c>
      <c r="F381" s="37" t="str">
        <f t="shared" si="21"/>
        <v/>
      </c>
      <c r="G381" s="37" t="str">
        <f>IF($J381="mouvement",_xlfn.XLOOKUP('Base de données'!$B381,$V:$V,$V:$V,0),"")</f>
        <v/>
      </c>
      <c r="H381" s="37" t="str">
        <f t="shared" si="22"/>
        <v/>
      </c>
      <c r="I381" s="37" t="str">
        <f>IF($J381="mouvement",_xlfn.XLOOKUP('Base de données'!$B381,$K:$K,$K:$K,0),"")</f>
        <v/>
      </c>
      <c r="J381" s="38" t="str">
        <f>IF(AND(Y381&lt;&gt;MAX(Y:Y),COUNTIF(K381:V381,'Base de données'!$B381)&gt;0),"mouvement","")</f>
        <v/>
      </c>
      <c r="K381" s="39" t="str">
        <f>IF(K$1&gt;$AE$1,"-",IFERROR(IF(DATEDIF('Base de données'!$A381,K$1,"d")&lt;&gt;0,"",'Base de données'!$B381),""))</f>
        <v/>
      </c>
      <c r="L381" s="39" t="str">
        <f>IF(L$1&gt;$AE$1,"-",IFERROR(IF(DATEDIF('Base de données'!$A381,L$1,"d")&lt;&gt;0,"",'Base de données'!$B381),""))</f>
        <v>PDNCT</v>
      </c>
      <c r="M381" s="39" t="str">
        <f>IF(M$1&gt;$AE$1,"-",IFERROR(IF(DATEDIF('Base de données'!$A381,M$1,"d")&lt;&gt;0,"",'Base de données'!$B381),""))</f>
        <v/>
      </c>
      <c r="N381" s="39" t="str">
        <f>IF(N$1&gt;$AE$1,"-",IFERROR(IF(DATEDIF('Base de données'!$A381,N$1,"d")&lt;&gt;0,"",'Base de données'!$B381),""))</f>
        <v/>
      </c>
      <c r="O381" s="39" t="str">
        <f>IF(O$1&gt;$AE$1,"-",IFERROR(IF(DATEDIF('Base de données'!$A381,O$1,"d")&lt;&gt;0,"",'Base de données'!$B381),""))</f>
        <v/>
      </c>
      <c r="P381" s="39" t="str">
        <f>IF(P$1&gt;$AE$1,"-",IFERROR(IF(DATEDIF('Base de données'!$A381,P$1,"d")&lt;&gt;0,"",'Base de données'!$B381),""))</f>
        <v/>
      </c>
      <c r="Q381" s="39" t="str">
        <f>IF(Q$1&gt;$AE$1,"-",IFERROR(IF(DATEDIF('Base de données'!$A381,Q$1,"d")&lt;&gt;0,"",'Base de données'!$B381),""))</f>
        <v/>
      </c>
      <c r="R381" s="39" t="str">
        <f>IF(R$1&gt;$AE$1,"-",IFERROR(IF(DATEDIF('Base de données'!$A381,R$1,"d")&lt;&gt;0,"",'Base de données'!$B381),""))</f>
        <v/>
      </c>
      <c r="S381" s="39" t="str">
        <f>IF(S$1&gt;$AE$1,"-",IFERROR(IF(DATEDIF('Base de données'!$A381,S$1,"d")&lt;&gt;0,"",'Base de données'!$B381),""))</f>
        <v/>
      </c>
      <c r="T381" s="39" t="str">
        <f>IF(T$1&gt;$AE$1,"-",IFERROR(IF(DATEDIF('Base de données'!$A381,T$1,"d")&lt;&gt;0,"",'Base de données'!$B381),""))</f>
        <v/>
      </c>
      <c r="U381" s="39" t="str">
        <f>IF(U$1&gt;$AE$1,"-",IFERROR(IF(DATEDIF('Base de données'!$A381,U$1,"d")&lt;&gt;0,"",'Base de données'!$B381),""))</f>
        <v/>
      </c>
      <c r="V381" s="39" t="str">
        <f>IF(V$1&gt;$AE$1,"-",IFERROR(IF(DATEDIF('Base de données'!$A381,V$1,"d")&lt;&gt;0,"",'Base de données'!$B381),""))</f>
        <v/>
      </c>
      <c r="W381" s="34"/>
      <c r="X381" s="30" t="str">
        <f>'Base de données'!$C381&amp;" "&amp;'Base de données'!$D381</f>
        <v>Guilbert Marcelle</v>
      </c>
      <c r="Y381" s="31">
        <f>COUNTIF('Base de données'!$B:$B,'Base de données'!$B381)</f>
        <v>12</v>
      </c>
      <c r="AA381" s="87" cm="1">
        <f t="array" aca="1" ref="AA381" ca="1">INDIRECT("'Base de données'!A" &amp; ROW(Y381))</f>
        <v>45689</v>
      </c>
      <c r="AB381" s="51" t="str" cm="1">
        <f t="array" aca="1" ref="AB381" ca="1">INDIRECT("'Base de données'!B" &amp; ROW(Z381))</f>
        <v>PDNCT</v>
      </c>
    </row>
    <row r="382" spans="1:28" x14ac:dyDescent="0.3">
      <c r="A382" s="41" t="str">
        <f ca="1">IF(IF(AND($B382&lt;&gt;"-",$B382=$E382),"Entrée et sortie","-")="Entrée et sortie",'Base de données'!$B382,"-")</f>
        <v>-</v>
      </c>
      <c r="B382" s="41" t="str">
        <f t="shared" ca="1" si="23"/>
        <v>-</v>
      </c>
      <c r="C382" s="41" t="str">
        <f t="shared" ca="1" si="24"/>
        <v>-</v>
      </c>
      <c r="D382" s="41" t="str">
        <f>IF($F382="sortie en cours d'année",'Base de données'!$B382,"-")</f>
        <v>-</v>
      </c>
      <c r="E382" s="41" t="str">
        <f>IF($H382="entrée en cours d'année",'Base de données'!$B382,"-")</f>
        <v>-</v>
      </c>
      <c r="F382" s="37" t="str">
        <f t="shared" si="21"/>
        <v/>
      </c>
      <c r="G382" s="37" t="str">
        <f>IF($J382="mouvement",_xlfn.XLOOKUP('Base de données'!$B382,$V:$V,$V:$V,0),"")</f>
        <v/>
      </c>
      <c r="H382" s="37" t="str">
        <f t="shared" si="22"/>
        <v/>
      </c>
      <c r="I382" s="37" t="str">
        <f>IF($J382="mouvement",_xlfn.XLOOKUP('Base de données'!$B382,$K:$K,$K:$K,0),"")</f>
        <v/>
      </c>
      <c r="J382" s="38" t="str">
        <f>IF(AND(Y382&lt;&gt;MAX(Y:Y),COUNTIF(K382:V382,'Base de données'!$B382)&gt;0),"mouvement","")</f>
        <v/>
      </c>
      <c r="K382" s="39" t="str">
        <f>IF(K$1&gt;$AE$1,"-",IFERROR(IF(DATEDIF('Base de données'!$A382,K$1,"d")&lt;&gt;0,"",'Base de données'!$B382),""))</f>
        <v/>
      </c>
      <c r="L382" s="39" t="str">
        <f>IF(L$1&gt;$AE$1,"-",IFERROR(IF(DATEDIF('Base de données'!$A382,L$1,"d")&lt;&gt;0,"",'Base de données'!$B382),""))</f>
        <v>TNB06</v>
      </c>
      <c r="M382" s="39" t="str">
        <f>IF(M$1&gt;$AE$1,"-",IFERROR(IF(DATEDIF('Base de données'!$A382,M$1,"d")&lt;&gt;0,"",'Base de données'!$B382),""))</f>
        <v/>
      </c>
      <c r="N382" s="39" t="str">
        <f>IF(N$1&gt;$AE$1,"-",IFERROR(IF(DATEDIF('Base de données'!$A382,N$1,"d")&lt;&gt;0,"",'Base de données'!$B382),""))</f>
        <v/>
      </c>
      <c r="O382" s="39" t="str">
        <f>IF(O$1&gt;$AE$1,"-",IFERROR(IF(DATEDIF('Base de données'!$A382,O$1,"d")&lt;&gt;0,"",'Base de données'!$B382),""))</f>
        <v/>
      </c>
      <c r="P382" s="39" t="str">
        <f>IF(P$1&gt;$AE$1,"-",IFERROR(IF(DATEDIF('Base de données'!$A382,P$1,"d")&lt;&gt;0,"",'Base de données'!$B382),""))</f>
        <v/>
      </c>
      <c r="Q382" s="39" t="str">
        <f>IF(Q$1&gt;$AE$1,"-",IFERROR(IF(DATEDIF('Base de données'!$A382,Q$1,"d")&lt;&gt;0,"",'Base de données'!$B382),""))</f>
        <v/>
      </c>
      <c r="R382" s="39" t="str">
        <f>IF(R$1&gt;$AE$1,"-",IFERROR(IF(DATEDIF('Base de données'!$A382,R$1,"d")&lt;&gt;0,"",'Base de données'!$B382),""))</f>
        <v/>
      </c>
      <c r="S382" s="39" t="str">
        <f>IF(S$1&gt;$AE$1,"-",IFERROR(IF(DATEDIF('Base de données'!$A382,S$1,"d")&lt;&gt;0,"",'Base de données'!$B382),""))</f>
        <v/>
      </c>
      <c r="T382" s="39" t="str">
        <f>IF(T$1&gt;$AE$1,"-",IFERROR(IF(DATEDIF('Base de données'!$A382,T$1,"d")&lt;&gt;0,"",'Base de données'!$B382),""))</f>
        <v/>
      </c>
      <c r="U382" s="39" t="str">
        <f>IF(U$1&gt;$AE$1,"-",IFERROR(IF(DATEDIF('Base de données'!$A382,U$1,"d")&lt;&gt;0,"",'Base de données'!$B382),""))</f>
        <v/>
      </c>
      <c r="V382" s="39" t="str">
        <f>IF(V$1&gt;$AE$1,"-",IFERROR(IF(DATEDIF('Base de données'!$A382,V$1,"d")&lt;&gt;0,"",'Base de données'!$B382),""))</f>
        <v/>
      </c>
      <c r="W382" s="34"/>
      <c r="X382" s="30" t="str">
        <f>'Base de données'!$C382&amp;" "&amp;'Base de données'!$D382</f>
        <v>Bègue Alfred</v>
      </c>
      <c r="Y382" s="31">
        <f>COUNTIF('Base de données'!$B:$B,'Base de données'!$B382)</f>
        <v>12</v>
      </c>
      <c r="AA382" s="87" cm="1">
        <f t="array" aca="1" ref="AA382" ca="1">INDIRECT("'Base de données'!A" &amp; ROW(Y382))</f>
        <v>45689</v>
      </c>
      <c r="AB382" s="51" t="str" cm="1">
        <f t="array" aca="1" ref="AB382" ca="1">INDIRECT("'Base de données'!B" &amp; ROW(Z382))</f>
        <v>TNB06</v>
      </c>
    </row>
    <row r="383" spans="1:28" x14ac:dyDescent="0.3">
      <c r="A383" s="41" t="str">
        <f ca="1">IF(IF(AND($B383&lt;&gt;"-",$B383=$E383),"Entrée et sortie","-")="Entrée et sortie",'Base de données'!$B383,"-")</f>
        <v>-</v>
      </c>
      <c r="B383" s="41" t="str">
        <f t="shared" ca="1" si="23"/>
        <v>-</v>
      </c>
      <c r="C383" s="41" t="str">
        <f t="shared" ca="1" si="24"/>
        <v>-</v>
      </c>
      <c r="D383" s="41" t="str">
        <f>IF($F383="sortie en cours d'année",'Base de données'!$B383,"-")</f>
        <v>-</v>
      </c>
      <c r="E383" s="41" t="str">
        <f>IF($H383="entrée en cours d'année",'Base de données'!$B383,"-")</f>
        <v>-</v>
      </c>
      <c r="F383" s="37" t="str">
        <f t="shared" si="21"/>
        <v/>
      </c>
      <c r="G383" s="37" t="str">
        <f>IF($J383="mouvement",_xlfn.XLOOKUP('Base de données'!$B383,$V:$V,$V:$V,0),"")</f>
        <v/>
      </c>
      <c r="H383" s="37" t="str">
        <f t="shared" si="22"/>
        <v/>
      </c>
      <c r="I383" s="37" t="str">
        <f>IF($J383="mouvement",_xlfn.XLOOKUP('Base de données'!$B383,$K:$K,$K:$K,0),"")</f>
        <v/>
      </c>
      <c r="J383" s="38" t="str">
        <f>IF(AND(Y383&lt;&gt;MAX(Y:Y),COUNTIF(K383:V383,'Base de données'!$B383)&gt;0),"mouvement","")</f>
        <v/>
      </c>
      <c r="K383" s="39" t="str">
        <f>IF(K$1&gt;$AE$1,"-",IFERROR(IF(DATEDIF('Base de données'!$A383,K$1,"d")&lt;&gt;0,"",'Base de données'!$B383),""))</f>
        <v/>
      </c>
      <c r="L383" s="39" t="str">
        <f>IF(L$1&gt;$AE$1,"-",IFERROR(IF(DATEDIF('Base de données'!$A383,L$1,"d")&lt;&gt;0,"",'Base de données'!$B383),""))</f>
        <v>5ATC0</v>
      </c>
      <c r="M383" s="39" t="str">
        <f>IF(M$1&gt;$AE$1,"-",IFERROR(IF(DATEDIF('Base de données'!$A383,M$1,"d")&lt;&gt;0,"",'Base de données'!$B383),""))</f>
        <v/>
      </c>
      <c r="N383" s="39" t="str">
        <f>IF(N$1&gt;$AE$1,"-",IFERROR(IF(DATEDIF('Base de données'!$A383,N$1,"d")&lt;&gt;0,"",'Base de données'!$B383),""))</f>
        <v/>
      </c>
      <c r="O383" s="39" t="str">
        <f>IF(O$1&gt;$AE$1,"-",IFERROR(IF(DATEDIF('Base de données'!$A383,O$1,"d")&lt;&gt;0,"",'Base de données'!$B383),""))</f>
        <v/>
      </c>
      <c r="P383" s="39" t="str">
        <f>IF(P$1&gt;$AE$1,"-",IFERROR(IF(DATEDIF('Base de données'!$A383,P$1,"d")&lt;&gt;0,"",'Base de données'!$B383),""))</f>
        <v/>
      </c>
      <c r="Q383" s="39" t="str">
        <f>IF(Q$1&gt;$AE$1,"-",IFERROR(IF(DATEDIF('Base de données'!$A383,Q$1,"d")&lt;&gt;0,"",'Base de données'!$B383),""))</f>
        <v/>
      </c>
      <c r="R383" s="39" t="str">
        <f>IF(R$1&gt;$AE$1,"-",IFERROR(IF(DATEDIF('Base de données'!$A383,R$1,"d")&lt;&gt;0,"",'Base de données'!$B383),""))</f>
        <v/>
      </c>
      <c r="S383" s="39" t="str">
        <f>IF(S$1&gt;$AE$1,"-",IFERROR(IF(DATEDIF('Base de données'!$A383,S$1,"d")&lt;&gt;0,"",'Base de données'!$B383),""))</f>
        <v/>
      </c>
      <c r="T383" s="39" t="str">
        <f>IF(T$1&gt;$AE$1,"-",IFERROR(IF(DATEDIF('Base de données'!$A383,T$1,"d")&lt;&gt;0,"",'Base de données'!$B383),""))</f>
        <v/>
      </c>
      <c r="U383" s="39" t="str">
        <f>IF(U$1&gt;$AE$1,"-",IFERROR(IF(DATEDIF('Base de données'!$A383,U$1,"d")&lt;&gt;0,"",'Base de données'!$B383),""))</f>
        <v/>
      </c>
      <c r="V383" s="39" t="str">
        <f>IF(V$1&gt;$AE$1,"-",IFERROR(IF(DATEDIF('Base de données'!$A383,V$1,"d")&lt;&gt;0,"",'Base de données'!$B383),""))</f>
        <v/>
      </c>
      <c r="W383" s="34"/>
      <c r="X383" s="30" t="str">
        <f>'Base de données'!$C383&amp;" "&amp;'Base de données'!$D383</f>
        <v>Marin Lucie</v>
      </c>
      <c r="Y383" s="31">
        <f>COUNTIF('Base de données'!$B:$B,'Base de données'!$B383)</f>
        <v>12</v>
      </c>
      <c r="AA383" s="87" cm="1">
        <f t="array" aca="1" ref="AA383" ca="1">INDIRECT("'Base de données'!A" &amp; ROW(Y383))</f>
        <v>45689</v>
      </c>
      <c r="AB383" s="51" t="str" cm="1">
        <f t="array" aca="1" ref="AB383" ca="1">INDIRECT("'Base de données'!B" &amp; ROW(Z383))</f>
        <v>5ATC0</v>
      </c>
    </row>
    <row r="384" spans="1:28" x14ac:dyDescent="0.3">
      <c r="A384" s="41" t="str">
        <f ca="1">IF(IF(AND($B384&lt;&gt;"-",$B384=$E384),"Entrée et sortie","-")="Entrée et sortie",'Base de données'!$B384,"-")</f>
        <v>-</v>
      </c>
      <c r="B384" s="41" t="str">
        <f t="shared" ca="1" si="23"/>
        <v>-</v>
      </c>
      <c r="C384" s="41" t="str">
        <f t="shared" ca="1" si="24"/>
        <v>-</v>
      </c>
      <c r="D384" s="41" t="str">
        <f>IF($F384="sortie en cours d'année",'Base de données'!$B384,"-")</f>
        <v>-</v>
      </c>
      <c r="E384" s="41" t="str">
        <f>IF($H384="entrée en cours d'année",'Base de données'!$B384,"-")</f>
        <v>-</v>
      </c>
      <c r="F384" s="37" t="str">
        <f t="shared" si="21"/>
        <v/>
      </c>
      <c r="G384" s="37" t="str">
        <f>IF($J384="mouvement",_xlfn.XLOOKUP('Base de données'!$B384,$V:$V,$V:$V,0),"")</f>
        <v/>
      </c>
      <c r="H384" s="37" t="str">
        <f t="shared" si="22"/>
        <v/>
      </c>
      <c r="I384" s="37" t="str">
        <f>IF($J384="mouvement",_xlfn.XLOOKUP('Base de données'!$B384,$K:$K,$K:$K,0),"")</f>
        <v/>
      </c>
      <c r="J384" s="38" t="str">
        <f>IF(AND(Y384&lt;&gt;MAX(Y:Y),COUNTIF(K384:V384,'Base de données'!$B384)&gt;0),"mouvement","")</f>
        <v/>
      </c>
      <c r="K384" s="39" t="str">
        <f>IF(K$1&gt;$AE$1,"-",IFERROR(IF(DATEDIF('Base de données'!$A384,K$1,"d")&lt;&gt;0,"",'Base de données'!$B384),""))</f>
        <v/>
      </c>
      <c r="L384" s="39" t="str">
        <f>IF(L$1&gt;$AE$1,"-",IFERROR(IF(DATEDIF('Base de données'!$A384,L$1,"d")&lt;&gt;0,"",'Base de données'!$B384),""))</f>
        <v>4XYGG</v>
      </c>
      <c r="M384" s="39" t="str">
        <f>IF(M$1&gt;$AE$1,"-",IFERROR(IF(DATEDIF('Base de données'!$A384,M$1,"d")&lt;&gt;0,"",'Base de données'!$B384),""))</f>
        <v/>
      </c>
      <c r="N384" s="39" t="str">
        <f>IF(N$1&gt;$AE$1,"-",IFERROR(IF(DATEDIF('Base de données'!$A384,N$1,"d")&lt;&gt;0,"",'Base de données'!$B384),""))</f>
        <v/>
      </c>
      <c r="O384" s="39" t="str">
        <f>IF(O$1&gt;$AE$1,"-",IFERROR(IF(DATEDIF('Base de données'!$A384,O$1,"d")&lt;&gt;0,"",'Base de données'!$B384),""))</f>
        <v/>
      </c>
      <c r="P384" s="39" t="str">
        <f>IF(P$1&gt;$AE$1,"-",IFERROR(IF(DATEDIF('Base de données'!$A384,P$1,"d")&lt;&gt;0,"",'Base de données'!$B384),""))</f>
        <v/>
      </c>
      <c r="Q384" s="39" t="str">
        <f>IF(Q$1&gt;$AE$1,"-",IFERROR(IF(DATEDIF('Base de données'!$A384,Q$1,"d")&lt;&gt;0,"",'Base de données'!$B384),""))</f>
        <v/>
      </c>
      <c r="R384" s="39" t="str">
        <f>IF(R$1&gt;$AE$1,"-",IFERROR(IF(DATEDIF('Base de données'!$A384,R$1,"d")&lt;&gt;0,"",'Base de données'!$B384),""))</f>
        <v/>
      </c>
      <c r="S384" s="39" t="str">
        <f>IF(S$1&gt;$AE$1,"-",IFERROR(IF(DATEDIF('Base de données'!$A384,S$1,"d")&lt;&gt;0,"",'Base de données'!$B384),""))</f>
        <v/>
      </c>
      <c r="T384" s="39" t="str">
        <f>IF(T$1&gt;$AE$1,"-",IFERROR(IF(DATEDIF('Base de données'!$A384,T$1,"d")&lt;&gt;0,"",'Base de données'!$B384),""))</f>
        <v/>
      </c>
      <c r="U384" s="39" t="str">
        <f>IF(U$1&gt;$AE$1,"-",IFERROR(IF(DATEDIF('Base de données'!$A384,U$1,"d")&lt;&gt;0,"",'Base de données'!$B384),""))</f>
        <v/>
      </c>
      <c r="V384" s="39" t="str">
        <f>IF(V$1&gt;$AE$1,"-",IFERROR(IF(DATEDIF('Base de données'!$A384,V$1,"d")&lt;&gt;0,"",'Base de données'!$B384),""))</f>
        <v/>
      </c>
      <c r="W384" s="34"/>
      <c r="X384" s="30" t="str">
        <f>'Base de données'!$C384&amp;" "&amp;'Base de données'!$D384</f>
        <v>Camus Isaac</v>
      </c>
      <c r="Y384" s="31">
        <f>COUNTIF('Base de données'!$B:$B,'Base de données'!$B384)</f>
        <v>12</v>
      </c>
      <c r="AA384" s="87" cm="1">
        <f t="array" aca="1" ref="AA384" ca="1">INDIRECT("'Base de données'!A" &amp; ROW(Y384))</f>
        <v>45689</v>
      </c>
      <c r="AB384" s="51" t="str" cm="1">
        <f t="array" aca="1" ref="AB384" ca="1">INDIRECT("'Base de données'!B" &amp; ROW(Z384))</f>
        <v>4XYGG</v>
      </c>
    </row>
    <row r="385" spans="1:28" x14ac:dyDescent="0.3">
      <c r="A385" s="41" t="str">
        <f ca="1">IF(IF(AND($B385&lt;&gt;"-",$B385=$E385),"Entrée et sortie","-")="Entrée et sortie",'Base de données'!$B385,"-")</f>
        <v>-</v>
      </c>
      <c r="B385" s="41" t="str">
        <f t="shared" ca="1" si="23"/>
        <v>-</v>
      </c>
      <c r="C385" s="41" t="str">
        <f t="shared" ca="1" si="24"/>
        <v>-</v>
      </c>
      <c r="D385" s="41" t="str">
        <f>IF($F385="sortie en cours d'année",'Base de données'!$B385,"-")</f>
        <v>-</v>
      </c>
      <c r="E385" s="41" t="str">
        <f>IF($H385="entrée en cours d'année",'Base de données'!$B385,"-")</f>
        <v>-</v>
      </c>
      <c r="F385" s="37" t="str">
        <f t="shared" si="21"/>
        <v/>
      </c>
      <c r="G385" s="37" t="str">
        <f>IF($J385="mouvement",_xlfn.XLOOKUP('Base de données'!$B385,$V:$V,$V:$V,0),"")</f>
        <v/>
      </c>
      <c r="H385" s="37" t="str">
        <f t="shared" si="22"/>
        <v/>
      </c>
      <c r="I385" s="37" t="str">
        <f>IF($J385="mouvement",_xlfn.XLOOKUP('Base de données'!$B385,$K:$K,$K:$K,0),"")</f>
        <v/>
      </c>
      <c r="J385" s="38" t="str">
        <f>IF(AND(Y385&lt;&gt;MAX(Y:Y),COUNTIF(K385:V385,'Base de données'!$B385)&gt;0),"mouvement","")</f>
        <v/>
      </c>
      <c r="K385" s="39" t="str">
        <f>IF(K$1&gt;$AE$1,"-",IFERROR(IF(DATEDIF('Base de données'!$A385,K$1,"d")&lt;&gt;0,"",'Base de données'!$B385),""))</f>
        <v/>
      </c>
      <c r="L385" s="39" t="str">
        <f>IF(L$1&gt;$AE$1,"-",IFERROR(IF(DATEDIF('Base de données'!$A385,L$1,"d")&lt;&gt;0,"",'Base de données'!$B385),""))</f>
        <v>399PQ</v>
      </c>
      <c r="M385" s="39" t="str">
        <f>IF(M$1&gt;$AE$1,"-",IFERROR(IF(DATEDIF('Base de données'!$A385,M$1,"d")&lt;&gt;0,"",'Base de données'!$B385),""))</f>
        <v/>
      </c>
      <c r="N385" s="39" t="str">
        <f>IF(N$1&gt;$AE$1,"-",IFERROR(IF(DATEDIF('Base de données'!$A385,N$1,"d")&lt;&gt;0,"",'Base de données'!$B385),""))</f>
        <v/>
      </c>
      <c r="O385" s="39" t="str">
        <f>IF(O$1&gt;$AE$1,"-",IFERROR(IF(DATEDIF('Base de données'!$A385,O$1,"d")&lt;&gt;0,"",'Base de données'!$B385),""))</f>
        <v/>
      </c>
      <c r="P385" s="39" t="str">
        <f>IF(P$1&gt;$AE$1,"-",IFERROR(IF(DATEDIF('Base de données'!$A385,P$1,"d")&lt;&gt;0,"",'Base de données'!$B385),""))</f>
        <v/>
      </c>
      <c r="Q385" s="39" t="str">
        <f>IF(Q$1&gt;$AE$1,"-",IFERROR(IF(DATEDIF('Base de données'!$A385,Q$1,"d")&lt;&gt;0,"",'Base de données'!$B385),""))</f>
        <v/>
      </c>
      <c r="R385" s="39" t="str">
        <f>IF(R$1&gt;$AE$1,"-",IFERROR(IF(DATEDIF('Base de données'!$A385,R$1,"d")&lt;&gt;0,"",'Base de données'!$B385),""))</f>
        <v/>
      </c>
      <c r="S385" s="39" t="str">
        <f>IF(S$1&gt;$AE$1,"-",IFERROR(IF(DATEDIF('Base de données'!$A385,S$1,"d")&lt;&gt;0,"",'Base de données'!$B385),""))</f>
        <v/>
      </c>
      <c r="T385" s="39" t="str">
        <f>IF(T$1&gt;$AE$1,"-",IFERROR(IF(DATEDIF('Base de données'!$A385,T$1,"d")&lt;&gt;0,"",'Base de données'!$B385),""))</f>
        <v/>
      </c>
      <c r="U385" s="39" t="str">
        <f>IF(U$1&gt;$AE$1,"-",IFERROR(IF(DATEDIF('Base de données'!$A385,U$1,"d")&lt;&gt;0,"",'Base de données'!$B385),""))</f>
        <v/>
      </c>
      <c r="V385" s="39" t="str">
        <f>IF(V$1&gt;$AE$1,"-",IFERROR(IF(DATEDIF('Base de données'!$A385,V$1,"d")&lt;&gt;0,"",'Base de données'!$B385),""))</f>
        <v/>
      </c>
      <c r="W385" s="34"/>
      <c r="X385" s="30" t="str">
        <f>'Base de données'!$C385&amp;" "&amp;'Base de données'!$D385</f>
        <v>Nicolas Alix</v>
      </c>
      <c r="Y385" s="31">
        <f>COUNTIF('Base de données'!$B:$B,'Base de données'!$B385)</f>
        <v>12</v>
      </c>
      <c r="AA385" s="87" cm="1">
        <f t="array" aca="1" ref="AA385" ca="1">INDIRECT("'Base de données'!A" &amp; ROW(Y385))</f>
        <v>45689</v>
      </c>
      <c r="AB385" s="51" t="str" cm="1">
        <f t="array" aca="1" ref="AB385" ca="1">INDIRECT("'Base de données'!B" &amp; ROW(Z385))</f>
        <v>399PQ</v>
      </c>
    </row>
    <row r="386" spans="1:28" x14ac:dyDescent="0.3">
      <c r="A386" s="41" t="str">
        <f ca="1">IF(IF(AND($B386&lt;&gt;"-",$B386=$E386),"Entrée et sortie","-")="Entrée et sortie",'Base de données'!$B386,"-")</f>
        <v>-</v>
      </c>
      <c r="B386" s="41" t="str">
        <f t="shared" ca="1" si="23"/>
        <v>-</v>
      </c>
      <c r="C386" s="41" t="str">
        <f t="shared" ca="1" si="24"/>
        <v>-</v>
      </c>
      <c r="D386" s="41" t="str">
        <f>IF($F386="sortie en cours d'année",'Base de données'!$B386,"-")</f>
        <v>-</v>
      </c>
      <c r="E386" s="41" t="str">
        <f>IF($H386="entrée en cours d'année",'Base de données'!$B386,"-")</f>
        <v>-</v>
      </c>
      <c r="F386" s="37" t="str">
        <f t="shared" ref="F386:F449" si="25">IF(AND(G386=0,J386="mouvement"),"sortie en cours d'année","")</f>
        <v/>
      </c>
      <c r="G386" s="37" t="str">
        <f>IF($J386="mouvement",_xlfn.XLOOKUP('Base de données'!$B386,$V:$V,$V:$V,0),"")</f>
        <v/>
      </c>
      <c r="H386" s="37" t="str">
        <f t="shared" ref="H386:H449" si="26">IF(AND(I386=0,J386="mouvement"),"entrée en cours d'année","")</f>
        <v/>
      </c>
      <c r="I386" s="37" t="str">
        <f>IF($J386="mouvement",_xlfn.XLOOKUP('Base de données'!$B386,$K:$K,$K:$K,0),"")</f>
        <v/>
      </c>
      <c r="J386" s="38" t="str">
        <f>IF(AND(Y386&lt;&gt;MAX(Y:Y),COUNTIF(K386:V386,'Base de données'!$B386)&gt;0),"mouvement","")</f>
        <v/>
      </c>
      <c r="K386" s="39" t="str">
        <f>IF(K$1&gt;$AE$1,"-",IFERROR(IF(DATEDIF('Base de données'!$A386,K$1,"d")&lt;&gt;0,"",'Base de données'!$B386),""))</f>
        <v/>
      </c>
      <c r="L386" s="39" t="str">
        <f>IF(L$1&gt;$AE$1,"-",IFERROR(IF(DATEDIF('Base de données'!$A386,L$1,"d")&lt;&gt;0,"",'Base de données'!$B386),""))</f>
        <v>VLI20</v>
      </c>
      <c r="M386" s="39" t="str">
        <f>IF(M$1&gt;$AE$1,"-",IFERROR(IF(DATEDIF('Base de données'!$A386,M$1,"d")&lt;&gt;0,"",'Base de données'!$B386),""))</f>
        <v/>
      </c>
      <c r="N386" s="39" t="str">
        <f>IF(N$1&gt;$AE$1,"-",IFERROR(IF(DATEDIF('Base de données'!$A386,N$1,"d")&lt;&gt;0,"",'Base de données'!$B386),""))</f>
        <v/>
      </c>
      <c r="O386" s="39" t="str">
        <f>IF(O$1&gt;$AE$1,"-",IFERROR(IF(DATEDIF('Base de données'!$A386,O$1,"d")&lt;&gt;0,"",'Base de données'!$B386),""))</f>
        <v/>
      </c>
      <c r="P386" s="39" t="str">
        <f>IF(P$1&gt;$AE$1,"-",IFERROR(IF(DATEDIF('Base de données'!$A386,P$1,"d")&lt;&gt;0,"",'Base de données'!$B386),""))</f>
        <v/>
      </c>
      <c r="Q386" s="39" t="str">
        <f>IF(Q$1&gt;$AE$1,"-",IFERROR(IF(DATEDIF('Base de données'!$A386,Q$1,"d")&lt;&gt;0,"",'Base de données'!$B386),""))</f>
        <v/>
      </c>
      <c r="R386" s="39" t="str">
        <f>IF(R$1&gt;$AE$1,"-",IFERROR(IF(DATEDIF('Base de données'!$A386,R$1,"d")&lt;&gt;0,"",'Base de données'!$B386),""))</f>
        <v/>
      </c>
      <c r="S386" s="39" t="str">
        <f>IF(S$1&gt;$AE$1,"-",IFERROR(IF(DATEDIF('Base de données'!$A386,S$1,"d")&lt;&gt;0,"",'Base de données'!$B386),""))</f>
        <v/>
      </c>
      <c r="T386" s="39" t="str">
        <f>IF(T$1&gt;$AE$1,"-",IFERROR(IF(DATEDIF('Base de données'!$A386,T$1,"d")&lt;&gt;0,"",'Base de données'!$B386),""))</f>
        <v/>
      </c>
      <c r="U386" s="39" t="str">
        <f>IF(U$1&gt;$AE$1,"-",IFERROR(IF(DATEDIF('Base de données'!$A386,U$1,"d")&lt;&gt;0,"",'Base de données'!$B386),""))</f>
        <v/>
      </c>
      <c r="V386" s="39" t="str">
        <f>IF(V$1&gt;$AE$1,"-",IFERROR(IF(DATEDIF('Base de données'!$A386,V$1,"d")&lt;&gt;0,"",'Base de données'!$B386),""))</f>
        <v/>
      </c>
      <c r="W386" s="34"/>
      <c r="X386" s="30" t="str">
        <f>'Base de données'!$C386&amp;" "&amp;'Base de données'!$D386</f>
        <v>Denis Laetitia</v>
      </c>
      <c r="Y386" s="31">
        <f>COUNTIF('Base de données'!$B:$B,'Base de données'!$B386)</f>
        <v>12</v>
      </c>
      <c r="AA386" s="87" cm="1">
        <f t="array" aca="1" ref="AA386" ca="1">INDIRECT("'Base de données'!A" &amp; ROW(Y386))</f>
        <v>45689</v>
      </c>
      <c r="AB386" s="51" t="str" cm="1">
        <f t="array" aca="1" ref="AB386" ca="1">INDIRECT("'Base de données'!B" &amp; ROW(Z386))</f>
        <v>VLI20</v>
      </c>
    </row>
    <row r="387" spans="1:28" x14ac:dyDescent="0.3">
      <c r="A387" s="41" t="str">
        <f ca="1">IF(IF(AND($B387&lt;&gt;"-",$B387=$E387),"Entrée et sortie","-")="Entrée et sortie",'Base de données'!$B387,"-")</f>
        <v>-</v>
      </c>
      <c r="B387" s="41" t="str">
        <f t="shared" ref="B387:B450" ca="1" si="27">_xlfn.XLOOKUP($AB387,$D:$D,$C:$C,"-",0,-1)</f>
        <v>GZV5S</v>
      </c>
      <c r="C387" s="41" t="str">
        <f t="shared" ref="C387:C450" ca="1" si="28">IF($AA387&lt;&gt;$AE$1,$D387,"-")</f>
        <v>GZV5S</v>
      </c>
      <c r="D387" s="41" t="str">
        <f>IF($F387="sortie en cours d'année",'Base de données'!$B387,"-")</f>
        <v>GZV5S</v>
      </c>
      <c r="E387" s="41" t="str">
        <f>IF($H387="entrée en cours d'année",'Base de données'!$B387,"-")</f>
        <v>-</v>
      </c>
      <c r="F387" s="37" t="str">
        <f t="shared" si="25"/>
        <v>sortie en cours d'année</v>
      </c>
      <c r="G387" s="37">
        <f>IF($J387="mouvement",_xlfn.XLOOKUP('Base de données'!$B387,$V:$V,$V:$V,0),"")</f>
        <v>0</v>
      </c>
      <c r="H387" s="37" t="str">
        <f t="shared" si="26"/>
        <v/>
      </c>
      <c r="I387" s="37" t="str">
        <f>IF($J387="mouvement",_xlfn.XLOOKUP('Base de données'!$B387,$K:$K,$K:$K,0),"")</f>
        <v>GZV5S</v>
      </c>
      <c r="J387" s="38" t="str">
        <f>IF(AND(Y387&lt;&gt;MAX(Y:Y),COUNTIF(K387:V387,'Base de données'!$B387)&gt;0),"mouvement","")</f>
        <v>mouvement</v>
      </c>
      <c r="K387" s="39" t="str">
        <f>IF(K$1&gt;$AE$1,"-",IFERROR(IF(DATEDIF('Base de données'!$A387,K$1,"d")&lt;&gt;0,"",'Base de données'!$B387),""))</f>
        <v/>
      </c>
      <c r="L387" s="39" t="str">
        <f>IF(L$1&gt;$AE$1,"-",IFERROR(IF(DATEDIF('Base de données'!$A387,L$1,"d")&lt;&gt;0,"",'Base de données'!$B387),""))</f>
        <v>GZV5S</v>
      </c>
      <c r="M387" s="39" t="str">
        <f>IF(M$1&gt;$AE$1,"-",IFERROR(IF(DATEDIF('Base de données'!$A387,M$1,"d")&lt;&gt;0,"",'Base de données'!$B387),""))</f>
        <v/>
      </c>
      <c r="N387" s="39" t="str">
        <f>IF(N$1&gt;$AE$1,"-",IFERROR(IF(DATEDIF('Base de données'!$A387,N$1,"d")&lt;&gt;0,"",'Base de données'!$B387),""))</f>
        <v/>
      </c>
      <c r="O387" s="39" t="str">
        <f>IF(O$1&gt;$AE$1,"-",IFERROR(IF(DATEDIF('Base de données'!$A387,O$1,"d")&lt;&gt;0,"",'Base de données'!$B387),""))</f>
        <v/>
      </c>
      <c r="P387" s="39" t="str">
        <f>IF(P$1&gt;$AE$1,"-",IFERROR(IF(DATEDIF('Base de données'!$A387,P$1,"d")&lt;&gt;0,"",'Base de données'!$B387),""))</f>
        <v/>
      </c>
      <c r="Q387" s="39" t="str">
        <f>IF(Q$1&gt;$AE$1,"-",IFERROR(IF(DATEDIF('Base de données'!$A387,Q$1,"d")&lt;&gt;0,"",'Base de données'!$B387),""))</f>
        <v/>
      </c>
      <c r="R387" s="39" t="str">
        <f>IF(R$1&gt;$AE$1,"-",IFERROR(IF(DATEDIF('Base de données'!$A387,R$1,"d")&lt;&gt;0,"",'Base de données'!$B387),""))</f>
        <v/>
      </c>
      <c r="S387" s="39" t="str">
        <f>IF(S$1&gt;$AE$1,"-",IFERROR(IF(DATEDIF('Base de données'!$A387,S$1,"d")&lt;&gt;0,"",'Base de données'!$B387),""))</f>
        <v/>
      </c>
      <c r="T387" s="39" t="str">
        <f>IF(T$1&gt;$AE$1,"-",IFERROR(IF(DATEDIF('Base de données'!$A387,T$1,"d")&lt;&gt;0,"",'Base de données'!$B387),""))</f>
        <v/>
      </c>
      <c r="U387" s="39" t="str">
        <f>IF(U$1&gt;$AE$1,"-",IFERROR(IF(DATEDIF('Base de données'!$A387,U$1,"d")&lt;&gt;0,"",'Base de données'!$B387),""))</f>
        <v/>
      </c>
      <c r="V387" s="39" t="str">
        <f>IF(V$1&gt;$AE$1,"-",IFERROR(IF(DATEDIF('Base de données'!$A387,V$1,"d")&lt;&gt;0,"",'Base de données'!$B387),""))</f>
        <v/>
      </c>
      <c r="W387" s="34"/>
      <c r="X387" s="30" t="str">
        <f>'Base de données'!$C387&amp;" "&amp;'Base de données'!$D387</f>
        <v>Chevallier Margaud</v>
      </c>
      <c r="Y387" s="31">
        <f>COUNTIF('Base de données'!$B:$B,'Base de données'!$B387)</f>
        <v>7</v>
      </c>
      <c r="AA387" s="87" cm="1">
        <f t="array" aca="1" ref="AA387" ca="1">INDIRECT("'Base de données'!A" &amp; ROW(Y387))</f>
        <v>45689</v>
      </c>
      <c r="AB387" s="51" t="str" cm="1">
        <f t="array" aca="1" ref="AB387" ca="1">INDIRECT("'Base de données'!B" &amp; ROW(Z387))</f>
        <v>GZV5S</v>
      </c>
    </row>
    <row r="388" spans="1:28" x14ac:dyDescent="0.3">
      <c r="A388" s="41" t="str">
        <f ca="1">IF(IF(AND($B388&lt;&gt;"-",$B388=$E388),"Entrée et sortie","-")="Entrée et sortie",'Base de données'!$B388,"-")</f>
        <v>-</v>
      </c>
      <c r="B388" s="41" t="str">
        <f t="shared" ca="1" si="27"/>
        <v>-</v>
      </c>
      <c r="C388" s="41" t="str">
        <f t="shared" ca="1" si="28"/>
        <v>-</v>
      </c>
      <c r="D388" s="41" t="str">
        <f>IF($F388="sortie en cours d'année",'Base de données'!$B388,"-")</f>
        <v>-</v>
      </c>
      <c r="E388" s="41" t="str">
        <f>IF($H388="entrée en cours d'année",'Base de données'!$B388,"-")</f>
        <v>-</v>
      </c>
      <c r="F388" s="37" t="str">
        <f t="shared" si="25"/>
        <v/>
      </c>
      <c r="G388" s="37" t="str">
        <f>IF($J388="mouvement",_xlfn.XLOOKUP('Base de données'!$B388,$V:$V,$V:$V,0),"")</f>
        <v/>
      </c>
      <c r="H388" s="37" t="str">
        <f t="shared" si="26"/>
        <v/>
      </c>
      <c r="I388" s="37" t="str">
        <f>IF($J388="mouvement",_xlfn.XLOOKUP('Base de données'!$B388,$K:$K,$K:$K,0),"")</f>
        <v/>
      </c>
      <c r="J388" s="38" t="str">
        <f>IF(AND(Y388&lt;&gt;MAX(Y:Y),COUNTIF(K388:V388,'Base de données'!$B388)&gt;0),"mouvement","")</f>
        <v/>
      </c>
      <c r="K388" s="39" t="str">
        <f>IF(K$1&gt;$AE$1,"-",IFERROR(IF(DATEDIF('Base de données'!$A388,K$1,"d")&lt;&gt;0,"",'Base de données'!$B388),""))</f>
        <v/>
      </c>
      <c r="L388" s="39" t="str">
        <f>IF(L$1&gt;$AE$1,"-",IFERROR(IF(DATEDIF('Base de données'!$A388,L$1,"d")&lt;&gt;0,"",'Base de données'!$B388),""))</f>
        <v>D6LA5</v>
      </c>
      <c r="M388" s="39" t="str">
        <f>IF(M$1&gt;$AE$1,"-",IFERROR(IF(DATEDIF('Base de données'!$A388,M$1,"d")&lt;&gt;0,"",'Base de données'!$B388),""))</f>
        <v/>
      </c>
      <c r="N388" s="39" t="str">
        <f>IF(N$1&gt;$AE$1,"-",IFERROR(IF(DATEDIF('Base de données'!$A388,N$1,"d")&lt;&gt;0,"",'Base de données'!$B388),""))</f>
        <v/>
      </c>
      <c r="O388" s="39" t="str">
        <f>IF(O$1&gt;$AE$1,"-",IFERROR(IF(DATEDIF('Base de données'!$A388,O$1,"d")&lt;&gt;0,"",'Base de données'!$B388),""))</f>
        <v/>
      </c>
      <c r="P388" s="39" t="str">
        <f>IF(P$1&gt;$AE$1,"-",IFERROR(IF(DATEDIF('Base de données'!$A388,P$1,"d")&lt;&gt;0,"",'Base de données'!$B388),""))</f>
        <v/>
      </c>
      <c r="Q388" s="39" t="str">
        <f>IF(Q$1&gt;$AE$1,"-",IFERROR(IF(DATEDIF('Base de données'!$A388,Q$1,"d")&lt;&gt;0,"",'Base de données'!$B388),""))</f>
        <v/>
      </c>
      <c r="R388" s="39" t="str">
        <f>IF(R$1&gt;$AE$1,"-",IFERROR(IF(DATEDIF('Base de données'!$A388,R$1,"d")&lt;&gt;0,"",'Base de données'!$B388),""))</f>
        <v/>
      </c>
      <c r="S388" s="39" t="str">
        <f>IF(S$1&gt;$AE$1,"-",IFERROR(IF(DATEDIF('Base de données'!$A388,S$1,"d")&lt;&gt;0,"",'Base de données'!$B388),""))</f>
        <v/>
      </c>
      <c r="T388" s="39" t="str">
        <f>IF(T$1&gt;$AE$1,"-",IFERROR(IF(DATEDIF('Base de données'!$A388,T$1,"d")&lt;&gt;0,"",'Base de données'!$B388),""))</f>
        <v/>
      </c>
      <c r="U388" s="39" t="str">
        <f>IF(U$1&gt;$AE$1,"-",IFERROR(IF(DATEDIF('Base de données'!$A388,U$1,"d")&lt;&gt;0,"",'Base de données'!$B388),""))</f>
        <v/>
      </c>
      <c r="V388" s="39" t="str">
        <f>IF(V$1&gt;$AE$1,"-",IFERROR(IF(DATEDIF('Base de données'!$A388,V$1,"d")&lt;&gt;0,"",'Base de données'!$B388),""))</f>
        <v/>
      </c>
      <c r="W388" s="34"/>
      <c r="X388" s="30" t="str">
        <f>'Base de données'!$C388&amp;" "&amp;'Base de données'!$D388</f>
        <v>Morin Joséphine</v>
      </c>
      <c r="Y388" s="31">
        <f>COUNTIF('Base de données'!$B:$B,'Base de données'!$B388)</f>
        <v>12</v>
      </c>
      <c r="AA388" s="87" cm="1">
        <f t="array" aca="1" ref="AA388" ca="1">INDIRECT("'Base de données'!A" &amp; ROW(Y388))</f>
        <v>45689</v>
      </c>
      <c r="AB388" s="51" t="str" cm="1">
        <f t="array" aca="1" ref="AB388" ca="1">INDIRECT("'Base de données'!B" &amp; ROW(Z388))</f>
        <v>D6LA5</v>
      </c>
    </row>
    <row r="389" spans="1:28" x14ac:dyDescent="0.3">
      <c r="A389" s="41" t="str">
        <f ca="1">IF(IF(AND($B389&lt;&gt;"-",$B389=$E389),"Entrée et sortie","-")="Entrée et sortie",'Base de données'!$B389,"-")</f>
        <v>-</v>
      </c>
      <c r="B389" s="41" t="str">
        <f t="shared" ca="1" si="27"/>
        <v>I7VPV</v>
      </c>
      <c r="C389" s="41" t="str">
        <f t="shared" ca="1" si="28"/>
        <v>I7VPV</v>
      </c>
      <c r="D389" s="41" t="str">
        <f>IF($F389="sortie en cours d'année",'Base de données'!$B389,"-")</f>
        <v>I7VPV</v>
      </c>
      <c r="E389" s="41" t="str">
        <f>IF($H389="entrée en cours d'année",'Base de données'!$B389,"-")</f>
        <v>-</v>
      </c>
      <c r="F389" s="37" t="str">
        <f t="shared" si="25"/>
        <v>sortie en cours d'année</v>
      </c>
      <c r="G389" s="37">
        <f>IF($J389="mouvement",_xlfn.XLOOKUP('Base de données'!$B389,$V:$V,$V:$V,0),"")</f>
        <v>0</v>
      </c>
      <c r="H389" s="37" t="str">
        <f t="shared" si="26"/>
        <v/>
      </c>
      <c r="I389" s="37" t="str">
        <f>IF($J389="mouvement",_xlfn.XLOOKUP('Base de données'!$B389,$K:$K,$K:$K,0),"")</f>
        <v>I7VPV</v>
      </c>
      <c r="J389" s="38" t="str">
        <f>IF(AND(Y389&lt;&gt;MAX(Y:Y),COUNTIF(K389:V389,'Base de données'!$B389)&gt;0),"mouvement","")</f>
        <v>mouvement</v>
      </c>
      <c r="K389" s="39" t="str">
        <f>IF(K$1&gt;$AE$1,"-",IFERROR(IF(DATEDIF('Base de données'!$A389,K$1,"d")&lt;&gt;0,"",'Base de données'!$B389),""))</f>
        <v/>
      </c>
      <c r="L389" s="39" t="str">
        <f>IF(L$1&gt;$AE$1,"-",IFERROR(IF(DATEDIF('Base de données'!$A389,L$1,"d")&lt;&gt;0,"",'Base de données'!$B389),""))</f>
        <v>I7VPV</v>
      </c>
      <c r="M389" s="39" t="str">
        <f>IF(M$1&gt;$AE$1,"-",IFERROR(IF(DATEDIF('Base de données'!$A389,M$1,"d")&lt;&gt;0,"",'Base de données'!$B389),""))</f>
        <v/>
      </c>
      <c r="N389" s="39" t="str">
        <f>IF(N$1&gt;$AE$1,"-",IFERROR(IF(DATEDIF('Base de données'!$A389,N$1,"d")&lt;&gt;0,"",'Base de données'!$B389),""))</f>
        <v/>
      </c>
      <c r="O389" s="39" t="str">
        <f>IF(O$1&gt;$AE$1,"-",IFERROR(IF(DATEDIF('Base de données'!$A389,O$1,"d")&lt;&gt;0,"",'Base de données'!$B389),""))</f>
        <v/>
      </c>
      <c r="P389" s="39" t="str">
        <f>IF(P$1&gt;$AE$1,"-",IFERROR(IF(DATEDIF('Base de données'!$A389,P$1,"d")&lt;&gt;0,"",'Base de données'!$B389),""))</f>
        <v/>
      </c>
      <c r="Q389" s="39" t="str">
        <f>IF(Q$1&gt;$AE$1,"-",IFERROR(IF(DATEDIF('Base de données'!$A389,Q$1,"d")&lt;&gt;0,"",'Base de données'!$B389),""))</f>
        <v/>
      </c>
      <c r="R389" s="39" t="str">
        <f>IF(R$1&gt;$AE$1,"-",IFERROR(IF(DATEDIF('Base de données'!$A389,R$1,"d")&lt;&gt;0,"",'Base de données'!$B389),""))</f>
        <v/>
      </c>
      <c r="S389" s="39" t="str">
        <f>IF(S$1&gt;$AE$1,"-",IFERROR(IF(DATEDIF('Base de données'!$A389,S$1,"d")&lt;&gt;0,"",'Base de données'!$B389),""))</f>
        <v/>
      </c>
      <c r="T389" s="39" t="str">
        <f>IF(T$1&gt;$AE$1,"-",IFERROR(IF(DATEDIF('Base de données'!$A389,T$1,"d")&lt;&gt;0,"",'Base de données'!$B389),""))</f>
        <v/>
      </c>
      <c r="U389" s="39" t="str">
        <f>IF(U$1&gt;$AE$1,"-",IFERROR(IF(DATEDIF('Base de données'!$A389,U$1,"d")&lt;&gt;0,"",'Base de données'!$B389),""))</f>
        <v/>
      </c>
      <c r="V389" s="39" t="str">
        <f>IF(V$1&gt;$AE$1,"-",IFERROR(IF(DATEDIF('Base de données'!$A389,V$1,"d")&lt;&gt;0,"",'Base de données'!$B389),""))</f>
        <v/>
      </c>
      <c r="W389" s="34"/>
      <c r="X389" s="30" t="str">
        <f>'Base de données'!$C389&amp;" "&amp;'Base de données'!$D389</f>
        <v>Bouvet Antoine</v>
      </c>
      <c r="Y389" s="31">
        <f>COUNTIF('Base de données'!$B:$B,'Base de données'!$B389)</f>
        <v>2</v>
      </c>
      <c r="AA389" s="87" cm="1">
        <f t="array" aca="1" ref="AA389" ca="1">INDIRECT("'Base de données'!A" &amp; ROW(Y389))</f>
        <v>45689</v>
      </c>
      <c r="AB389" s="51" t="str" cm="1">
        <f t="array" aca="1" ref="AB389" ca="1">INDIRECT("'Base de données'!B" &amp; ROW(Z389))</f>
        <v>I7VPV</v>
      </c>
    </row>
    <row r="390" spans="1:28" x14ac:dyDescent="0.3">
      <c r="A390" s="41" t="str">
        <f ca="1">IF(IF(AND($B390&lt;&gt;"-",$B390=$E390),"Entrée et sortie","-")="Entrée et sortie",'Base de données'!$B390,"-")</f>
        <v>-</v>
      </c>
      <c r="B390" s="41" t="str">
        <f t="shared" ca="1" si="27"/>
        <v>-</v>
      </c>
      <c r="C390" s="41" t="str">
        <f t="shared" ca="1" si="28"/>
        <v>-</v>
      </c>
      <c r="D390" s="41" t="str">
        <f>IF($F390="sortie en cours d'année",'Base de données'!$B390,"-")</f>
        <v>-</v>
      </c>
      <c r="E390" s="41" t="str">
        <f>IF($H390="entrée en cours d'année",'Base de données'!$B390,"-")</f>
        <v>-</v>
      </c>
      <c r="F390" s="37" t="str">
        <f t="shared" si="25"/>
        <v/>
      </c>
      <c r="G390" s="37" t="str">
        <f>IF($J390="mouvement",_xlfn.XLOOKUP('Base de données'!$B390,$V:$V,$V:$V,0),"")</f>
        <v/>
      </c>
      <c r="H390" s="37" t="str">
        <f t="shared" si="26"/>
        <v/>
      </c>
      <c r="I390" s="37" t="str">
        <f>IF($J390="mouvement",_xlfn.XLOOKUP('Base de données'!$B390,$K:$K,$K:$K,0),"")</f>
        <v/>
      </c>
      <c r="J390" s="38" t="str">
        <f>IF(AND(Y390&lt;&gt;MAX(Y:Y),COUNTIF(K390:V390,'Base de données'!$B390)&gt;0),"mouvement","")</f>
        <v/>
      </c>
      <c r="K390" s="39" t="str">
        <f>IF(K$1&gt;$AE$1,"-",IFERROR(IF(DATEDIF('Base de données'!$A390,K$1,"d")&lt;&gt;0,"",'Base de données'!$B390),""))</f>
        <v/>
      </c>
      <c r="L390" s="39" t="str">
        <f>IF(L$1&gt;$AE$1,"-",IFERROR(IF(DATEDIF('Base de données'!$A390,L$1,"d")&lt;&gt;0,"",'Base de données'!$B390),""))</f>
        <v>JS9XQ</v>
      </c>
      <c r="M390" s="39" t="str">
        <f>IF(M$1&gt;$AE$1,"-",IFERROR(IF(DATEDIF('Base de données'!$A390,M$1,"d")&lt;&gt;0,"",'Base de données'!$B390),""))</f>
        <v/>
      </c>
      <c r="N390" s="39" t="str">
        <f>IF(N$1&gt;$AE$1,"-",IFERROR(IF(DATEDIF('Base de données'!$A390,N$1,"d")&lt;&gt;0,"",'Base de données'!$B390),""))</f>
        <v/>
      </c>
      <c r="O390" s="39" t="str">
        <f>IF(O$1&gt;$AE$1,"-",IFERROR(IF(DATEDIF('Base de données'!$A390,O$1,"d")&lt;&gt;0,"",'Base de données'!$B390),""))</f>
        <v/>
      </c>
      <c r="P390" s="39" t="str">
        <f>IF(P$1&gt;$AE$1,"-",IFERROR(IF(DATEDIF('Base de données'!$A390,P$1,"d")&lt;&gt;0,"",'Base de données'!$B390),""))</f>
        <v/>
      </c>
      <c r="Q390" s="39" t="str">
        <f>IF(Q$1&gt;$AE$1,"-",IFERROR(IF(DATEDIF('Base de données'!$A390,Q$1,"d")&lt;&gt;0,"",'Base de données'!$B390),""))</f>
        <v/>
      </c>
      <c r="R390" s="39" t="str">
        <f>IF(R$1&gt;$AE$1,"-",IFERROR(IF(DATEDIF('Base de données'!$A390,R$1,"d")&lt;&gt;0,"",'Base de données'!$B390),""))</f>
        <v/>
      </c>
      <c r="S390" s="39" t="str">
        <f>IF(S$1&gt;$AE$1,"-",IFERROR(IF(DATEDIF('Base de données'!$A390,S$1,"d")&lt;&gt;0,"",'Base de données'!$B390),""))</f>
        <v/>
      </c>
      <c r="T390" s="39" t="str">
        <f>IF(T$1&gt;$AE$1,"-",IFERROR(IF(DATEDIF('Base de données'!$A390,T$1,"d")&lt;&gt;0,"",'Base de données'!$B390),""))</f>
        <v/>
      </c>
      <c r="U390" s="39" t="str">
        <f>IF(U$1&gt;$AE$1,"-",IFERROR(IF(DATEDIF('Base de données'!$A390,U$1,"d")&lt;&gt;0,"",'Base de données'!$B390),""))</f>
        <v/>
      </c>
      <c r="V390" s="39" t="str">
        <f>IF(V$1&gt;$AE$1,"-",IFERROR(IF(DATEDIF('Base de données'!$A390,V$1,"d")&lt;&gt;0,"",'Base de données'!$B390),""))</f>
        <v/>
      </c>
      <c r="W390" s="34"/>
      <c r="X390" s="30" t="str">
        <f>'Base de données'!$C390&amp;" "&amp;'Base de données'!$D390</f>
        <v>Becker Louise</v>
      </c>
      <c r="Y390" s="31">
        <f>COUNTIF('Base de données'!$B:$B,'Base de données'!$B390)</f>
        <v>12</v>
      </c>
      <c r="AA390" s="87" cm="1">
        <f t="array" aca="1" ref="AA390" ca="1">INDIRECT("'Base de données'!A" &amp; ROW(Y390))</f>
        <v>45689</v>
      </c>
      <c r="AB390" s="51" t="str" cm="1">
        <f t="array" aca="1" ref="AB390" ca="1">INDIRECT("'Base de données'!B" &amp; ROW(Z390))</f>
        <v>JS9XQ</v>
      </c>
    </row>
    <row r="391" spans="1:28" x14ac:dyDescent="0.3">
      <c r="A391" s="41" t="str">
        <f ca="1">IF(IF(AND($B391&lt;&gt;"-",$B391=$E391),"Entrée et sortie","-")="Entrée et sortie",'Base de données'!$B391,"-")</f>
        <v>-</v>
      </c>
      <c r="B391" s="41" t="str">
        <f t="shared" ca="1" si="27"/>
        <v>-</v>
      </c>
      <c r="C391" s="41" t="str">
        <f t="shared" ca="1" si="28"/>
        <v>-</v>
      </c>
      <c r="D391" s="41" t="str">
        <f>IF($F391="sortie en cours d'année",'Base de données'!$B391,"-")</f>
        <v>-</v>
      </c>
      <c r="E391" s="41" t="str">
        <f>IF($H391="entrée en cours d'année",'Base de données'!$B391,"-")</f>
        <v>-</v>
      </c>
      <c r="F391" s="37" t="str">
        <f t="shared" si="25"/>
        <v/>
      </c>
      <c r="G391" s="37" t="str">
        <f>IF($J391="mouvement",_xlfn.XLOOKUP('Base de données'!$B391,$V:$V,$V:$V,0),"")</f>
        <v/>
      </c>
      <c r="H391" s="37" t="str">
        <f t="shared" si="26"/>
        <v/>
      </c>
      <c r="I391" s="37" t="str">
        <f>IF($J391="mouvement",_xlfn.XLOOKUP('Base de données'!$B391,$K:$K,$K:$K,0),"")</f>
        <v/>
      </c>
      <c r="J391" s="38" t="str">
        <f>IF(AND(Y391&lt;&gt;MAX(Y:Y),COUNTIF(K391:V391,'Base de données'!$B391)&gt;0),"mouvement","")</f>
        <v/>
      </c>
      <c r="K391" s="39" t="str">
        <f>IF(K$1&gt;$AE$1,"-",IFERROR(IF(DATEDIF('Base de données'!$A391,K$1,"d")&lt;&gt;0,"",'Base de données'!$B391),""))</f>
        <v/>
      </c>
      <c r="L391" s="39" t="str">
        <f>IF(L$1&gt;$AE$1,"-",IFERROR(IF(DATEDIF('Base de données'!$A391,L$1,"d")&lt;&gt;0,"",'Base de données'!$B391),""))</f>
        <v>6A9JO</v>
      </c>
      <c r="M391" s="39" t="str">
        <f>IF(M$1&gt;$AE$1,"-",IFERROR(IF(DATEDIF('Base de données'!$A391,M$1,"d")&lt;&gt;0,"",'Base de données'!$B391),""))</f>
        <v/>
      </c>
      <c r="N391" s="39" t="str">
        <f>IF(N$1&gt;$AE$1,"-",IFERROR(IF(DATEDIF('Base de données'!$A391,N$1,"d")&lt;&gt;0,"",'Base de données'!$B391),""))</f>
        <v/>
      </c>
      <c r="O391" s="39" t="str">
        <f>IF(O$1&gt;$AE$1,"-",IFERROR(IF(DATEDIF('Base de données'!$A391,O$1,"d")&lt;&gt;0,"",'Base de données'!$B391),""))</f>
        <v/>
      </c>
      <c r="P391" s="39" t="str">
        <f>IF(P$1&gt;$AE$1,"-",IFERROR(IF(DATEDIF('Base de données'!$A391,P$1,"d")&lt;&gt;0,"",'Base de données'!$B391),""))</f>
        <v/>
      </c>
      <c r="Q391" s="39" t="str">
        <f>IF(Q$1&gt;$AE$1,"-",IFERROR(IF(DATEDIF('Base de données'!$A391,Q$1,"d")&lt;&gt;0,"",'Base de données'!$B391),""))</f>
        <v/>
      </c>
      <c r="R391" s="39" t="str">
        <f>IF(R$1&gt;$AE$1,"-",IFERROR(IF(DATEDIF('Base de données'!$A391,R$1,"d")&lt;&gt;0,"",'Base de données'!$B391),""))</f>
        <v/>
      </c>
      <c r="S391" s="39" t="str">
        <f>IF(S$1&gt;$AE$1,"-",IFERROR(IF(DATEDIF('Base de données'!$A391,S$1,"d")&lt;&gt;0,"",'Base de données'!$B391),""))</f>
        <v/>
      </c>
      <c r="T391" s="39" t="str">
        <f>IF(T$1&gt;$AE$1,"-",IFERROR(IF(DATEDIF('Base de données'!$A391,T$1,"d")&lt;&gt;0,"",'Base de données'!$B391),""))</f>
        <v/>
      </c>
      <c r="U391" s="39" t="str">
        <f>IF(U$1&gt;$AE$1,"-",IFERROR(IF(DATEDIF('Base de données'!$A391,U$1,"d")&lt;&gt;0,"",'Base de données'!$B391),""))</f>
        <v/>
      </c>
      <c r="V391" s="39" t="str">
        <f>IF(V$1&gt;$AE$1,"-",IFERROR(IF(DATEDIF('Base de données'!$A391,V$1,"d")&lt;&gt;0,"",'Base de données'!$B391),""))</f>
        <v/>
      </c>
      <c r="W391" s="34"/>
      <c r="X391" s="30" t="str">
        <f>'Base de données'!$C391&amp;" "&amp;'Base de données'!$D391</f>
        <v>Vasseur Constance</v>
      </c>
      <c r="Y391" s="31">
        <f>COUNTIF('Base de données'!$B:$B,'Base de données'!$B391)</f>
        <v>12</v>
      </c>
      <c r="AA391" s="87" cm="1">
        <f t="array" aca="1" ref="AA391" ca="1">INDIRECT("'Base de données'!A" &amp; ROW(Y391))</f>
        <v>45689</v>
      </c>
      <c r="AB391" s="51" t="str" cm="1">
        <f t="array" aca="1" ref="AB391" ca="1">INDIRECT("'Base de données'!B" &amp; ROW(Z391))</f>
        <v>6A9JO</v>
      </c>
    </row>
    <row r="392" spans="1:28" x14ac:dyDescent="0.3">
      <c r="A392" s="41" t="str">
        <f ca="1">IF(IF(AND($B392&lt;&gt;"-",$B392=$E392),"Entrée et sortie","-")="Entrée et sortie",'Base de données'!$B392,"-")</f>
        <v>-</v>
      </c>
      <c r="B392" s="41" t="str">
        <f t="shared" ca="1" si="27"/>
        <v>WPH5K</v>
      </c>
      <c r="C392" s="41" t="str">
        <f t="shared" ca="1" si="28"/>
        <v>WPH5K</v>
      </c>
      <c r="D392" s="41" t="str">
        <f>IF($F392="sortie en cours d'année",'Base de données'!$B392,"-")</f>
        <v>WPH5K</v>
      </c>
      <c r="E392" s="41" t="str">
        <f>IF($H392="entrée en cours d'année",'Base de données'!$B392,"-")</f>
        <v>-</v>
      </c>
      <c r="F392" s="37" t="str">
        <f t="shared" si="25"/>
        <v>sortie en cours d'année</v>
      </c>
      <c r="G392" s="37">
        <f>IF($J392="mouvement",_xlfn.XLOOKUP('Base de données'!$B392,$V:$V,$V:$V,0),"")</f>
        <v>0</v>
      </c>
      <c r="H392" s="37" t="str">
        <f t="shared" si="26"/>
        <v/>
      </c>
      <c r="I392" s="37" t="str">
        <f>IF($J392="mouvement",_xlfn.XLOOKUP('Base de données'!$B392,$K:$K,$K:$K,0),"")</f>
        <v>WPH5K</v>
      </c>
      <c r="J392" s="38" t="str">
        <f>IF(AND(Y392&lt;&gt;MAX(Y:Y),COUNTIF(K392:V392,'Base de données'!$B392)&gt;0),"mouvement","")</f>
        <v>mouvement</v>
      </c>
      <c r="K392" s="39" t="str">
        <f>IF(K$1&gt;$AE$1,"-",IFERROR(IF(DATEDIF('Base de données'!$A392,K$1,"d")&lt;&gt;0,"",'Base de données'!$B392),""))</f>
        <v/>
      </c>
      <c r="L392" s="39" t="str">
        <f>IF(L$1&gt;$AE$1,"-",IFERROR(IF(DATEDIF('Base de données'!$A392,L$1,"d")&lt;&gt;0,"",'Base de données'!$B392),""))</f>
        <v>WPH5K</v>
      </c>
      <c r="M392" s="39" t="str">
        <f>IF(M$1&gt;$AE$1,"-",IFERROR(IF(DATEDIF('Base de données'!$A392,M$1,"d")&lt;&gt;0,"",'Base de données'!$B392),""))</f>
        <v/>
      </c>
      <c r="N392" s="39" t="str">
        <f>IF(N$1&gt;$AE$1,"-",IFERROR(IF(DATEDIF('Base de données'!$A392,N$1,"d")&lt;&gt;0,"",'Base de données'!$B392),""))</f>
        <v/>
      </c>
      <c r="O392" s="39" t="str">
        <f>IF(O$1&gt;$AE$1,"-",IFERROR(IF(DATEDIF('Base de données'!$A392,O$1,"d")&lt;&gt;0,"",'Base de données'!$B392),""))</f>
        <v/>
      </c>
      <c r="P392" s="39" t="str">
        <f>IF(P$1&gt;$AE$1,"-",IFERROR(IF(DATEDIF('Base de données'!$A392,P$1,"d")&lt;&gt;0,"",'Base de données'!$B392),""))</f>
        <v/>
      </c>
      <c r="Q392" s="39" t="str">
        <f>IF(Q$1&gt;$AE$1,"-",IFERROR(IF(DATEDIF('Base de données'!$A392,Q$1,"d")&lt;&gt;0,"",'Base de données'!$B392),""))</f>
        <v/>
      </c>
      <c r="R392" s="39" t="str">
        <f>IF(R$1&gt;$AE$1,"-",IFERROR(IF(DATEDIF('Base de données'!$A392,R$1,"d")&lt;&gt;0,"",'Base de données'!$B392),""))</f>
        <v/>
      </c>
      <c r="S392" s="39" t="str">
        <f>IF(S$1&gt;$AE$1,"-",IFERROR(IF(DATEDIF('Base de données'!$A392,S$1,"d")&lt;&gt;0,"",'Base de données'!$B392),""))</f>
        <v/>
      </c>
      <c r="T392" s="39" t="str">
        <f>IF(T$1&gt;$AE$1,"-",IFERROR(IF(DATEDIF('Base de données'!$A392,T$1,"d")&lt;&gt;0,"",'Base de données'!$B392),""))</f>
        <v/>
      </c>
      <c r="U392" s="39" t="str">
        <f>IF(U$1&gt;$AE$1,"-",IFERROR(IF(DATEDIF('Base de données'!$A392,U$1,"d")&lt;&gt;0,"",'Base de données'!$B392),""))</f>
        <v/>
      </c>
      <c r="V392" s="39" t="str">
        <f>IF(V$1&gt;$AE$1,"-",IFERROR(IF(DATEDIF('Base de données'!$A392,V$1,"d")&lt;&gt;0,"",'Base de données'!$B392),""))</f>
        <v/>
      </c>
      <c r="W392" s="34"/>
      <c r="X392" s="30" t="str">
        <f>'Base de données'!$C392&amp;" "&amp;'Base de données'!$D392</f>
        <v>Delorme Philippe</v>
      </c>
      <c r="Y392" s="31">
        <f>COUNTIF('Base de données'!$B:$B,'Base de données'!$B392)</f>
        <v>4</v>
      </c>
      <c r="AA392" s="87" cm="1">
        <f t="array" aca="1" ref="AA392" ca="1">INDIRECT("'Base de données'!A" &amp; ROW(Y392))</f>
        <v>45689</v>
      </c>
      <c r="AB392" s="51" t="str" cm="1">
        <f t="array" aca="1" ref="AB392" ca="1">INDIRECT("'Base de données'!B" &amp; ROW(Z392))</f>
        <v>WPH5K</v>
      </c>
    </row>
    <row r="393" spans="1:28" x14ac:dyDescent="0.3">
      <c r="A393" s="41" t="str">
        <f ca="1">IF(IF(AND($B393&lt;&gt;"-",$B393=$E393),"Entrée et sortie","-")="Entrée et sortie",'Base de données'!$B393,"-")</f>
        <v>-</v>
      </c>
      <c r="B393" s="41" t="str">
        <f t="shared" ca="1" si="27"/>
        <v>-</v>
      </c>
      <c r="C393" s="41" t="str">
        <f t="shared" ca="1" si="28"/>
        <v>-</v>
      </c>
      <c r="D393" s="41" t="str">
        <f>IF($F393="sortie en cours d'année",'Base de données'!$B393,"-")</f>
        <v>-</v>
      </c>
      <c r="E393" s="41" t="str">
        <f>IF($H393="entrée en cours d'année",'Base de données'!$B393,"-")</f>
        <v>-</v>
      </c>
      <c r="F393" s="37" t="str">
        <f t="shared" si="25"/>
        <v/>
      </c>
      <c r="G393" s="37" t="str">
        <f>IF($J393="mouvement",_xlfn.XLOOKUP('Base de données'!$B393,$V:$V,$V:$V,0),"")</f>
        <v/>
      </c>
      <c r="H393" s="37" t="str">
        <f t="shared" si="26"/>
        <v/>
      </c>
      <c r="I393" s="37" t="str">
        <f>IF($J393="mouvement",_xlfn.XLOOKUP('Base de données'!$B393,$K:$K,$K:$K,0),"")</f>
        <v/>
      </c>
      <c r="J393" s="38" t="str">
        <f>IF(AND(Y393&lt;&gt;MAX(Y:Y),COUNTIF(K393:V393,'Base de données'!$B393)&gt;0),"mouvement","")</f>
        <v/>
      </c>
      <c r="K393" s="39" t="str">
        <f>IF(K$1&gt;$AE$1,"-",IFERROR(IF(DATEDIF('Base de données'!$A393,K$1,"d")&lt;&gt;0,"",'Base de données'!$B393),""))</f>
        <v/>
      </c>
      <c r="L393" s="39" t="str">
        <f>IF(L$1&gt;$AE$1,"-",IFERROR(IF(DATEDIF('Base de données'!$A393,L$1,"d")&lt;&gt;0,"",'Base de données'!$B393),""))</f>
        <v>EVEHA</v>
      </c>
      <c r="M393" s="39" t="str">
        <f>IF(M$1&gt;$AE$1,"-",IFERROR(IF(DATEDIF('Base de données'!$A393,M$1,"d")&lt;&gt;0,"",'Base de données'!$B393),""))</f>
        <v/>
      </c>
      <c r="N393" s="39" t="str">
        <f>IF(N$1&gt;$AE$1,"-",IFERROR(IF(DATEDIF('Base de données'!$A393,N$1,"d")&lt;&gt;0,"",'Base de données'!$B393),""))</f>
        <v/>
      </c>
      <c r="O393" s="39" t="str">
        <f>IF(O$1&gt;$AE$1,"-",IFERROR(IF(DATEDIF('Base de données'!$A393,O$1,"d")&lt;&gt;0,"",'Base de données'!$B393),""))</f>
        <v/>
      </c>
      <c r="P393" s="39" t="str">
        <f>IF(P$1&gt;$AE$1,"-",IFERROR(IF(DATEDIF('Base de données'!$A393,P$1,"d")&lt;&gt;0,"",'Base de données'!$B393),""))</f>
        <v/>
      </c>
      <c r="Q393" s="39" t="str">
        <f>IF(Q$1&gt;$AE$1,"-",IFERROR(IF(DATEDIF('Base de données'!$A393,Q$1,"d")&lt;&gt;0,"",'Base de données'!$B393),""))</f>
        <v/>
      </c>
      <c r="R393" s="39" t="str">
        <f>IF(R$1&gt;$AE$1,"-",IFERROR(IF(DATEDIF('Base de données'!$A393,R$1,"d")&lt;&gt;0,"",'Base de données'!$B393),""))</f>
        <v/>
      </c>
      <c r="S393" s="39" t="str">
        <f>IF(S$1&gt;$AE$1,"-",IFERROR(IF(DATEDIF('Base de données'!$A393,S$1,"d")&lt;&gt;0,"",'Base de données'!$B393),""))</f>
        <v/>
      </c>
      <c r="T393" s="39" t="str">
        <f>IF(T$1&gt;$AE$1,"-",IFERROR(IF(DATEDIF('Base de données'!$A393,T$1,"d")&lt;&gt;0,"",'Base de données'!$B393),""))</f>
        <v/>
      </c>
      <c r="U393" s="39" t="str">
        <f>IF(U$1&gt;$AE$1,"-",IFERROR(IF(DATEDIF('Base de données'!$A393,U$1,"d")&lt;&gt;0,"",'Base de données'!$B393),""))</f>
        <v/>
      </c>
      <c r="V393" s="39" t="str">
        <f>IF(V$1&gt;$AE$1,"-",IFERROR(IF(DATEDIF('Base de données'!$A393,V$1,"d")&lt;&gt;0,"",'Base de données'!$B393),""))</f>
        <v/>
      </c>
      <c r="W393" s="34"/>
      <c r="X393" s="30" t="str">
        <f>'Base de données'!$C393&amp;" "&amp;'Base de données'!$D393</f>
        <v>Texier Monique</v>
      </c>
      <c r="Y393" s="31">
        <f>COUNTIF('Base de données'!$B:$B,'Base de données'!$B393)</f>
        <v>12</v>
      </c>
      <c r="AA393" s="87" cm="1">
        <f t="array" aca="1" ref="AA393" ca="1">INDIRECT("'Base de données'!A" &amp; ROW(Y393))</f>
        <v>45689</v>
      </c>
      <c r="AB393" s="51" t="str" cm="1">
        <f t="array" aca="1" ref="AB393" ca="1">INDIRECT("'Base de données'!B" &amp; ROW(Z393))</f>
        <v>EVEHA</v>
      </c>
    </row>
    <row r="394" spans="1:28" x14ac:dyDescent="0.3">
      <c r="A394" s="41" t="str">
        <f ca="1">IF(IF(AND($B394&lt;&gt;"-",$B394=$E394),"Entrée et sortie","-")="Entrée et sortie",'Base de données'!$B394,"-")</f>
        <v>-</v>
      </c>
      <c r="B394" s="41" t="str">
        <f t="shared" ca="1" si="27"/>
        <v>-</v>
      </c>
      <c r="C394" s="41" t="str">
        <f t="shared" ca="1" si="28"/>
        <v>-</v>
      </c>
      <c r="D394" s="41" t="str">
        <f>IF($F394="sortie en cours d'année",'Base de données'!$B394,"-")</f>
        <v>-</v>
      </c>
      <c r="E394" s="41" t="str">
        <f>IF($H394="entrée en cours d'année",'Base de données'!$B394,"-")</f>
        <v>-</v>
      </c>
      <c r="F394" s="37" t="str">
        <f t="shared" si="25"/>
        <v/>
      </c>
      <c r="G394" s="37" t="str">
        <f>IF($J394="mouvement",_xlfn.XLOOKUP('Base de données'!$B394,$V:$V,$V:$V,0),"")</f>
        <v/>
      </c>
      <c r="H394" s="37" t="str">
        <f t="shared" si="26"/>
        <v/>
      </c>
      <c r="I394" s="37" t="str">
        <f>IF($J394="mouvement",_xlfn.XLOOKUP('Base de données'!$B394,$K:$K,$K:$K,0),"")</f>
        <v/>
      </c>
      <c r="J394" s="38" t="str">
        <f>IF(AND(Y394&lt;&gt;MAX(Y:Y),COUNTIF(K394:V394,'Base de données'!$B394)&gt;0),"mouvement","")</f>
        <v/>
      </c>
      <c r="K394" s="39" t="str">
        <f>IF(K$1&gt;$AE$1,"-",IFERROR(IF(DATEDIF('Base de données'!$A394,K$1,"d")&lt;&gt;0,"",'Base de données'!$B394),""))</f>
        <v/>
      </c>
      <c r="L394" s="39" t="str">
        <f>IF(L$1&gt;$AE$1,"-",IFERROR(IF(DATEDIF('Base de données'!$A394,L$1,"d")&lt;&gt;0,"",'Base de données'!$B394),""))</f>
        <v>GC0VK</v>
      </c>
      <c r="M394" s="39" t="str">
        <f>IF(M$1&gt;$AE$1,"-",IFERROR(IF(DATEDIF('Base de données'!$A394,M$1,"d")&lt;&gt;0,"",'Base de données'!$B394),""))</f>
        <v/>
      </c>
      <c r="N394" s="39" t="str">
        <f>IF(N$1&gt;$AE$1,"-",IFERROR(IF(DATEDIF('Base de données'!$A394,N$1,"d")&lt;&gt;0,"",'Base de données'!$B394),""))</f>
        <v/>
      </c>
      <c r="O394" s="39" t="str">
        <f>IF(O$1&gt;$AE$1,"-",IFERROR(IF(DATEDIF('Base de données'!$A394,O$1,"d")&lt;&gt;0,"",'Base de données'!$B394),""))</f>
        <v/>
      </c>
      <c r="P394" s="39" t="str">
        <f>IF(P$1&gt;$AE$1,"-",IFERROR(IF(DATEDIF('Base de données'!$A394,P$1,"d")&lt;&gt;0,"",'Base de données'!$B394),""))</f>
        <v/>
      </c>
      <c r="Q394" s="39" t="str">
        <f>IF(Q$1&gt;$AE$1,"-",IFERROR(IF(DATEDIF('Base de données'!$A394,Q$1,"d")&lt;&gt;0,"",'Base de données'!$B394),""))</f>
        <v/>
      </c>
      <c r="R394" s="39" t="str">
        <f>IF(R$1&gt;$AE$1,"-",IFERROR(IF(DATEDIF('Base de données'!$A394,R$1,"d")&lt;&gt;0,"",'Base de données'!$B394),""))</f>
        <v/>
      </c>
      <c r="S394" s="39" t="str">
        <f>IF(S$1&gt;$AE$1,"-",IFERROR(IF(DATEDIF('Base de données'!$A394,S$1,"d")&lt;&gt;0,"",'Base de données'!$B394),""))</f>
        <v/>
      </c>
      <c r="T394" s="39" t="str">
        <f>IF(T$1&gt;$AE$1,"-",IFERROR(IF(DATEDIF('Base de données'!$A394,T$1,"d")&lt;&gt;0,"",'Base de données'!$B394),""))</f>
        <v/>
      </c>
      <c r="U394" s="39" t="str">
        <f>IF(U$1&gt;$AE$1,"-",IFERROR(IF(DATEDIF('Base de données'!$A394,U$1,"d")&lt;&gt;0,"",'Base de données'!$B394),""))</f>
        <v/>
      </c>
      <c r="V394" s="39" t="str">
        <f>IF(V$1&gt;$AE$1,"-",IFERROR(IF(DATEDIF('Base de données'!$A394,V$1,"d")&lt;&gt;0,"",'Base de données'!$B394),""))</f>
        <v/>
      </c>
      <c r="W394" s="34"/>
      <c r="X394" s="30" t="str">
        <f>'Base de données'!$C394&amp;" "&amp;'Base de données'!$D394</f>
        <v>Maillet Lucas</v>
      </c>
      <c r="Y394" s="31">
        <f>COUNTIF('Base de données'!$B:$B,'Base de données'!$B394)</f>
        <v>12</v>
      </c>
      <c r="AA394" s="87" cm="1">
        <f t="array" aca="1" ref="AA394" ca="1">INDIRECT("'Base de données'!A" &amp; ROW(Y394))</f>
        <v>45689</v>
      </c>
      <c r="AB394" s="51" t="str" cm="1">
        <f t="array" aca="1" ref="AB394" ca="1">INDIRECT("'Base de données'!B" &amp; ROW(Z394))</f>
        <v>GC0VK</v>
      </c>
    </row>
    <row r="395" spans="1:28" x14ac:dyDescent="0.3">
      <c r="A395" s="41" t="str">
        <f ca="1">IF(IF(AND($B395&lt;&gt;"-",$B395=$E395),"Entrée et sortie","-")="Entrée et sortie",'Base de données'!$B395,"-")</f>
        <v>-</v>
      </c>
      <c r="B395" s="41" t="str">
        <f t="shared" ca="1" si="27"/>
        <v>-</v>
      </c>
      <c r="C395" s="41" t="str">
        <f t="shared" ca="1" si="28"/>
        <v>-</v>
      </c>
      <c r="D395" s="41" t="str">
        <f>IF($F395="sortie en cours d'année",'Base de données'!$B395,"-")</f>
        <v>-</v>
      </c>
      <c r="E395" s="41" t="str">
        <f>IF($H395="entrée en cours d'année",'Base de données'!$B395,"-")</f>
        <v>-</v>
      </c>
      <c r="F395" s="37" t="str">
        <f t="shared" si="25"/>
        <v/>
      </c>
      <c r="G395" s="37" t="str">
        <f>IF($J395="mouvement",_xlfn.XLOOKUP('Base de données'!$B395,$V:$V,$V:$V,0),"")</f>
        <v/>
      </c>
      <c r="H395" s="37" t="str">
        <f t="shared" si="26"/>
        <v/>
      </c>
      <c r="I395" s="37" t="str">
        <f>IF($J395="mouvement",_xlfn.XLOOKUP('Base de données'!$B395,$K:$K,$K:$K,0),"")</f>
        <v/>
      </c>
      <c r="J395" s="38" t="str">
        <f>IF(AND(Y395&lt;&gt;MAX(Y:Y),COUNTIF(K395:V395,'Base de données'!$B395)&gt;0),"mouvement","")</f>
        <v/>
      </c>
      <c r="K395" s="39" t="str">
        <f>IF(K$1&gt;$AE$1,"-",IFERROR(IF(DATEDIF('Base de données'!$A395,K$1,"d")&lt;&gt;0,"",'Base de données'!$B395),""))</f>
        <v/>
      </c>
      <c r="L395" s="39" t="str">
        <f>IF(L$1&gt;$AE$1,"-",IFERROR(IF(DATEDIF('Base de données'!$A395,L$1,"d")&lt;&gt;0,"",'Base de données'!$B395),""))</f>
        <v>DHEUO</v>
      </c>
      <c r="M395" s="39" t="str">
        <f>IF(M$1&gt;$AE$1,"-",IFERROR(IF(DATEDIF('Base de données'!$A395,M$1,"d")&lt;&gt;0,"",'Base de données'!$B395),""))</f>
        <v/>
      </c>
      <c r="N395" s="39" t="str">
        <f>IF(N$1&gt;$AE$1,"-",IFERROR(IF(DATEDIF('Base de données'!$A395,N$1,"d")&lt;&gt;0,"",'Base de données'!$B395),""))</f>
        <v/>
      </c>
      <c r="O395" s="39" t="str">
        <f>IF(O$1&gt;$AE$1,"-",IFERROR(IF(DATEDIF('Base de données'!$A395,O$1,"d")&lt;&gt;0,"",'Base de données'!$B395),""))</f>
        <v/>
      </c>
      <c r="P395" s="39" t="str">
        <f>IF(P$1&gt;$AE$1,"-",IFERROR(IF(DATEDIF('Base de données'!$A395,P$1,"d")&lt;&gt;0,"",'Base de données'!$B395),""))</f>
        <v/>
      </c>
      <c r="Q395" s="39" t="str">
        <f>IF(Q$1&gt;$AE$1,"-",IFERROR(IF(DATEDIF('Base de données'!$A395,Q$1,"d")&lt;&gt;0,"",'Base de données'!$B395),""))</f>
        <v/>
      </c>
      <c r="R395" s="39" t="str">
        <f>IF(R$1&gt;$AE$1,"-",IFERROR(IF(DATEDIF('Base de données'!$A395,R$1,"d")&lt;&gt;0,"",'Base de données'!$B395),""))</f>
        <v/>
      </c>
      <c r="S395" s="39" t="str">
        <f>IF(S$1&gt;$AE$1,"-",IFERROR(IF(DATEDIF('Base de données'!$A395,S$1,"d")&lt;&gt;0,"",'Base de données'!$B395),""))</f>
        <v/>
      </c>
      <c r="T395" s="39" t="str">
        <f>IF(T$1&gt;$AE$1,"-",IFERROR(IF(DATEDIF('Base de données'!$A395,T$1,"d")&lt;&gt;0,"",'Base de données'!$B395),""))</f>
        <v/>
      </c>
      <c r="U395" s="39" t="str">
        <f>IF(U$1&gt;$AE$1,"-",IFERROR(IF(DATEDIF('Base de données'!$A395,U$1,"d")&lt;&gt;0,"",'Base de données'!$B395),""))</f>
        <v/>
      </c>
      <c r="V395" s="39" t="str">
        <f>IF(V$1&gt;$AE$1,"-",IFERROR(IF(DATEDIF('Base de données'!$A395,V$1,"d")&lt;&gt;0,"",'Base de données'!$B395),""))</f>
        <v/>
      </c>
      <c r="W395" s="34"/>
      <c r="X395" s="30" t="str">
        <f>'Base de données'!$C395&amp;" "&amp;'Base de données'!$D395</f>
        <v>Couturier Sébastien</v>
      </c>
      <c r="Y395" s="31">
        <f>COUNTIF('Base de données'!$B:$B,'Base de données'!$B395)</f>
        <v>12</v>
      </c>
      <c r="AA395" s="87" cm="1">
        <f t="array" aca="1" ref="AA395" ca="1">INDIRECT("'Base de données'!A" &amp; ROW(Y395))</f>
        <v>45689</v>
      </c>
      <c r="AB395" s="51" t="str" cm="1">
        <f t="array" aca="1" ref="AB395" ca="1">INDIRECT("'Base de données'!B" &amp; ROW(Z395))</f>
        <v>DHEUO</v>
      </c>
    </row>
    <row r="396" spans="1:28" x14ac:dyDescent="0.3">
      <c r="A396" s="41" t="str">
        <f ca="1">IF(IF(AND($B396&lt;&gt;"-",$B396=$E396),"Entrée et sortie","-")="Entrée et sortie",'Base de données'!$B396,"-")</f>
        <v>-</v>
      </c>
      <c r="B396" s="41" t="str">
        <f t="shared" ca="1" si="27"/>
        <v>-</v>
      </c>
      <c r="C396" s="41" t="str">
        <f t="shared" ca="1" si="28"/>
        <v>-</v>
      </c>
      <c r="D396" s="41" t="str">
        <f>IF($F396="sortie en cours d'année",'Base de données'!$B396,"-")</f>
        <v>-</v>
      </c>
      <c r="E396" s="41" t="str">
        <f>IF($H396="entrée en cours d'année",'Base de données'!$B396,"-")</f>
        <v>-</v>
      </c>
      <c r="F396" s="37" t="str">
        <f t="shared" si="25"/>
        <v/>
      </c>
      <c r="G396" s="37" t="str">
        <f>IF($J396="mouvement",_xlfn.XLOOKUP('Base de données'!$B396,$V:$V,$V:$V,0),"")</f>
        <v/>
      </c>
      <c r="H396" s="37" t="str">
        <f t="shared" si="26"/>
        <v/>
      </c>
      <c r="I396" s="37" t="str">
        <f>IF($J396="mouvement",_xlfn.XLOOKUP('Base de données'!$B396,$K:$K,$K:$K,0),"")</f>
        <v/>
      </c>
      <c r="J396" s="38" t="str">
        <f>IF(AND(Y396&lt;&gt;MAX(Y:Y),COUNTIF(K396:V396,'Base de données'!$B396)&gt;0),"mouvement","")</f>
        <v/>
      </c>
      <c r="K396" s="39" t="str">
        <f>IF(K$1&gt;$AE$1,"-",IFERROR(IF(DATEDIF('Base de données'!$A396,K$1,"d")&lt;&gt;0,"",'Base de données'!$B396),""))</f>
        <v/>
      </c>
      <c r="L396" s="39" t="str">
        <f>IF(L$1&gt;$AE$1,"-",IFERROR(IF(DATEDIF('Base de données'!$A396,L$1,"d")&lt;&gt;0,"",'Base de données'!$B396),""))</f>
        <v>CD97O</v>
      </c>
      <c r="M396" s="39" t="str">
        <f>IF(M$1&gt;$AE$1,"-",IFERROR(IF(DATEDIF('Base de données'!$A396,M$1,"d")&lt;&gt;0,"",'Base de données'!$B396),""))</f>
        <v/>
      </c>
      <c r="N396" s="39" t="str">
        <f>IF(N$1&gt;$AE$1,"-",IFERROR(IF(DATEDIF('Base de données'!$A396,N$1,"d")&lt;&gt;0,"",'Base de données'!$B396),""))</f>
        <v/>
      </c>
      <c r="O396" s="39" t="str">
        <f>IF(O$1&gt;$AE$1,"-",IFERROR(IF(DATEDIF('Base de données'!$A396,O$1,"d")&lt;&gt;0,"",'Base de données'!$B396),""))</f>
        <v/>
      </c>
      <c r="P396" s="39" t="str">
        <f>IF(P$1&gt;$AE$1,"-",IFERROR(IF(DATEDIF('Base de données'!$A396,P$1,"d")&lt;&gt;0,"",'Base de données'!$B396),""))</f>
        <v/>
      </c>
      <c r="Q396" s="39" t="str">
        <f>IF(Q$1&gt;$AE$1,"-",IFERROR(IF(DATEDIF('Base de données'!$A396,Q$1,"d")&lt;&gt;0,"",'Base de données'!$B396),""))</f>
        <v/>
      </c>
      <c r="R396" s="39" t="str">
        <f>IF(R$1&gt;$AE$1,"-",IFERROR(IF(DATEDIF('Base de données'!$A396,R$1,"d")&lt;&gt;0,"",'Base de données'!$B396),""))</f>
        <v/>
      </c>
      <c r="S396" s="39" t="str">
        <f>IF(S$1&gt;$AE$1,"-",IFERROR(IF(DATEDIF('Base de données'!$A396,S$1,"d")&lt;&gt;0,"",'Base de données'!$B396),""))</f>
        <v/>
      </c>
      <c r="T396" s="39" t="str">
        <f>IF(T$1&gt;$AE$1,"-",IFERROR(IF(DATEDIF('Base de données'!$A396,T$1,"d")&lt;&gt;0,"",'Base de données'!$B396),""))</f>
        <v/>
      </c>
      <c r="U396" s="39" t="str">
        <f>IF(U$1&gt;$AE$1,"-",IFERROR(IF(DATEDIF('Base de données'!$A396,U$1,"d")&lt;&gt;0,"",'Base de données'!$B396),""))</f>
        <v/>
      </c>
      <c r="V396" s="39" t="str">
        <f>IF(V$1&gt;$AE$1,"-",IFERROR(IF(DATEDIF('Base de données'!$A396,V$1,"d")&lt;&gt;0,"",'Base de données'!$B396),""))</f>
        <v/>
      </c>
      <c r="W396" s="34"/>
      <c r="X396" s="30" t="str">
        <f>'Base de données'!$C396&amp;" "&amp;'Base de données'!$D396</f>
        <v>Texier Augustin</v>
      </c>
      <c r="Y396" s="31">
        <f>COUNTIF('Base de données'!$B:$B,'Base de données'!$B396)</f>
        <v>12</v>
      </c>
      <c r="AA396" s="87" cm="1">
        <f t="array" aca="1" ref="AA396" ca="1">INDIRECT("'Base de données'!A" &amp; ROW(Y396))</f>
        <v>45689</v>
      </c>
      <c r="AB396" s="51" t="str" cm="1">
        <f t="array" aca="1" ref="AB396" ca="1">INDIRECT("'Base de données'!B" &amp; ROW(Z396))</f>
        <v>CD97O</v>
      </c>
    </row>
    <row r="397" spans="1:28" x14ac:dyDescent="0.3">
      <c r="A397" s="41" t="str">
        <f ca="1">IF(IF(AND($B397&lt;&gt;"-",$B397=$E397),"Entrée et sortie","-")="Entrée et sortie",'Base de données'!$B397,"-")</f>
        <v>-</v>
      </c>
      <c r="B397" s="41" t="str">
        <f t="shared" ca="1" si="27"/>
        <v>-</v>
      </c>
      <c r="C397" s="41" t="str">
        <f t="shared" ca="1" si="28"/>
        <v>-</v>
      </c>
      <c r="D397" s="41" t="str">
        <f>IF($F397="sortie en cours d'année",'Base de données'!$B397,"-")</f>
        <v>-</v>
      </c>
      <c r="E397" s="41" t="str">
        <f>IF($H397="entrée en cours d'année",'Base de données'!$B397,"-")</f>
        <v>-</v>
      </c>
      <c r="F397" s="37" t="str">
        <f t="shared" si="25"/>
        <v/>
      </c>
      <c r="G397" s="37" t="str">
        <f>IF($J397="mouvement",_xlfn.XLOOKUP('Base de données'!$B397,$V:$V,$V:$V,0),"")</f>
        <v/>
      </c>
      <c r="H397" s="37" t="str">
        <f t="shared" si="26"/>
        <v/>
      </c>
      <c r="I397" s="37" t="str">
        <f>IF($J397="mouvement",_xlfn.XLOOKUP('Base de données'!$B397,$K:$K,$K:$K,0),"")</f>
        <v/>
      </c>
      <c r="J397" s="38" t="str">
        <f>IF(AND(Y397&lt;&gt;MAX(Y:Y),COUNTIF(K397:V397,'Base de données'!$B397)&gt;0),"mouvement","")</f>
        <v/>
      </c>
      <c r="K397" s="39" t="str">
        <f>IF(K$1&gt;$AE$1,"-",IFERROR(IF(DATEDIF('Base de données'!$A397,K$1,"d")&lt;&gt;0,"",'Base de données'!$B397),""))</f>
        <v/>
      </c>
      <c r="L397" s="39" t="str">
        <f>IF(L$1&gt;$AE$1,"-",IFERROR(IF(DATEDIF('Base de données'!$A397,L$1,"d")&lt;&gt;0,"",'Base de données'!$B397),""))</f>
        <v>SC7KQ</v>
      </c>
      <c r="M397" s="39" t="str">
        <f>IF(M$1&gt;$AE$1,"-",IFERROR(IF(DATEDIF('Base de données'!$A397,M$1,"d")&lt;&gt;0,"",'Base de données'!$B397),""))</f>
        <v/>
      </c>
      <c r="N397" s="39" t="str">
        <f>IF(N$1&gt;$AE$1,"-",IFERROR(IF(DATEDIF('Base de données'!$A397,N$1,"d")&lt;&gt;0,"",'Base de données'!$B397),""))</f>
        <v/>
      </c>
      <c r="O397" s="39" t="str">
        <f>IF(O$1&gt;$AE$1,"-",IFERROR(IF(DATEDIF('Base de données'!$A397,O$1,"d")&lt;&gt;0,"",'Base de données'!$B397),""))</f>
        <v/>
      </c>
      <c r="P397" s="39" t="str">
        <f>IF(P$1&gt;$AE$1,"-",IFERROR(IF(DATEDIF('Base de données'!$A397,P$1,"d")&lt;&gt;0,"",'Base de données'!$B397),""))</f>
        <v/>
      </c>
      <c r="Q397" s="39" t="str">
        <f>IF(Q$1&gt;$AE$1,"-",IFERROR(IF(DATEDIF('Base de données'!$A397,Q$1,"d")&lt;&gt;0,"",'Base de données'!$B397),""))</f>
        <v/>
      </c>
      <c r="R397" s="39" t="str">
        <f>IF(R$1&gt;$AE$1,"-",IFERROR(IF(DATEDIF('Base de données'!$A397,R$1,"d")&lt;&gt;0,"",'Base de données'!$B397),""))</f>
        <v/>
      </c>
      <c r="S397" s="39" t="str">
        <f>IF(S$1&gt;$AE$1,"-",IFERROR(IF(DATEDIF('Base de données'!$A397,S$1,"d")&lt;&gt;0,"",'Base de données'!$B397),""))</f>
        <v/>
      </c>
      <c r="T397" s="39" t="str">
        <f>IF(T$1&gt;$AE$1,"-",IFERROR(IF(DATEDIF('Base de données'!$A397,T$1,"d")&lt;&gt;0,"",'Base de données'!$B397),""))</f>
        <v/>
      </c>
      <c r="U397" s="39" t="str">
        <f>IF(U$1&gt;$AE$1,"-",IFERROR(IF(DATEDIF('Base de données'!$A397,U$1,"d")&lt;&gt;0,"",'Base de données'!$B397),""))</f>
        <v/>
      </c>
      <c r="V397" s="39" t="str">
        <f>IF(V$1&gt;$AE$1,"-",IFERROR(IF(DATEDIF('Base de données'!$A397,V$1,"d")&lt;&gt;0,"",'Base de données'!$B397),""))</f>
        <v/>
      </c>
      <c r="W397" s="34"/>
      <c r="X397" s="30" t="str">
        <f>'Base de données'!$C397&amp;" "&amp;'Base de données'!$D397</f>
        <v>Hebert Alice</v>
      </c>
      <c r="Y397" s="31">
        <f>COUNTIF('Base de données'!$B:$B,'Base de données'!$B397)</f>
        <v>12</v>
      </c>
      <c r="AA397" s="87" cm="1">
        <f t="array" aca="1" ref="AA397" ca="1">INDIRECT("'Base de données'!A" &amp; ROW(Y397))</f>
        <v>45689</v>
      </c>
      <c r="AB397" s="51" t="str" cm="1">
        <f t="array" aca="1" ref="AB397" ca="1">INDIRECT("'Base de données'!B" &amp; ROW(Z397))</f>
        <v>SC7KQ</v>
      </c>
    </row>
    <row r="398" spans="1:28" x14ac:dyDescent="0.3">
      <c r="A398" s="41" t="str">
        <f ca="1">IF(IF(AND($B398&lt;&gt;"-",$B398=$E398),"Entrée et sortie","-")="Entrée et sortie",'Base de données'!$B398,"-")</f>
        <v>-</v>
      </c>
      <c r="B398" s="41" t="str">
        <f t="shared" ca="1" si="27"/>
        <v>-</v>
      </c>
      <c r="C398" s="41" t="str">
        <f t="shared" ca="1" si="28"/>
        <v>-</v>
      </c>
      <c r="D398" s="41" t="str">
        <f>IF($F398="sortie en cours d'année",'Base de données'!$B398,"-")</f>
        <v>-</v>
      </c>
      <c r="E398" s="41" t="str">
        <f>IF($H398="entrée en cours d'année",'Base de données'!$B398,"-")</f>
        <v>-</v>
      </c>
      <c r="F398" s="37" t="str">
        <f t="shared" si="25"/>
        <v/>
      </c>
      <c r="G398" s="37" t="str">
        <f>IF($J398="mouvement",_xlfn.XLOOKUP('Base de données'!$B398,$V:$V,$V:$V,0),"")</f>
        <v/>
      </c>
      <c r="H398" s="37" t="str">
        <f t="shared" si="26"/>
        <v/>
      </c>
      <c r="I398" s="37" t="str">
        <f>IF($J398="mouvement",_xlfn.XLOOKUP('Base de données'!$B398,$K:$K,$K:$K,0),"")</f>
        <v/>
      </c>
      <c r="J398" s="38" t="str">
        <f>IF(AND(Y398&lt;&gt;MAX(Y:Y),COUNTIF(K398:V398,'Base de données'!$B398)&gt;0),"mouvement","")</f>
        <v/>
      </c>
      <c r="K398" s="39" t="str">
        <f>IF(K$1&gt;$AE$1,"-",IFERROR(IF(DATEDIF('Base de données'!$A398,K$1,"d")&lt;&gt;0,"",'Base de données'!$B398),""))</f>
        <v/>
      </c>
      <c r="L398" s="39" t="str">
        <f>IF(L$1&gt;$AE$1,"-",IFERROR(IF(DATEDIF('Base de données'!$A398,L$1,"d")&lt;&gt;0,"",'Base de données'!$B398),""))</f>
        <v>7XTUM</v>
      </c>
      <c r="M398" s="39" t="str">
        <f>IF(M$1&gt;$AE$1,"-",IFERROR(IF(DATEDIF('Base de données'!$A398,M$1,"d")&lt;&gt;0,"",'Base de données'!$B398),""))</f>
        <v/>
      </c>
      <c r="N398" s="39" t="str">
        <f>IF(N$1&gt;$AE$1,"-",IFERROR(IF(DATEDIF('Base de données'!$A398,N$1,"d")&lt;&gt;0,"",'Base de données'!$B398),""))</f>
        <v/>
      </c>
      <c r="O398" s="39" t="str">
        <f>IF(O$1&gt;$AE$1,"-",IFERROR(IF(DATEDIF('Base de données'!$A398,O$1,"d")&lt;&gt;0,"",'Base de données'!$B398),""))</f>
        <v/>
      </c>
      <c r="P398" s="39" t="str">
        <f>IF(P$1&gt;$AE$1,"-",IFERROR(IF(DATEDIF('Base de données'!$A398,P$1,"d")&lt;&gt;0,"",'Base de données'!$B398),""))</f>
        <v/>
      </c>
      <c r="Q398" s="39" t="str">
        <f>IF(Q$1&gt;$AE$1,"-",IFERROR(IF(DATEDIF('Base de données'!$A398,Q$1,"d")&lt;&gt;0,"",'Base de données'!$B398),""))</f>
        <v/>
      </c>
      <c r="R398" s="39" t="str">
        <f>IF(R$1&gt;$AE$1,"-",IFERROR(IF(DATEDIF('Base de données'!$A398,R$1,"d")&lt;&gt;0,"",'Base de données'!$B398),""))</f>
        <v/>
      </c>
      <c r="S398" s="39" t="str">
        <f>IF(S$1&gt;$AE$1,"-",IFERROR(IF(DATEDIF('Base de données'!$A398,S$1,"d")&lt;&gt;0,"",'Base de données'!$B398),""))</f>
        <v/>
      </c>
      <c r="T398" s="39" t="str">
        <f>IF(T$1&gt;$AE$1,"-",IFERROR(IF(DATEDIF('Base de données'!$A398,T$1,"d")&lt;&gt;0,"",'Base de données'!$B398),""))</f>
        <v/>
      </c>
      <c r="U398" s="39" t="str">
        <f>IF(U$1&gt;$AE$1,"-",IFERROR(IF(DATEDIF('Base de données'!$A398,U$1,"d")&lt;&gt;0,"",'Base de données'!$B398),""))</f>
        <v/>
      </c>
      <c r="V398" s="39" t="str">
        <f>IF(V$1&gt;$AE$1,"-",IFERROR(IF(DATEDIF('Base de données'!$A398,V$1,"d")&lt;&gt;0,"",'Base de données'!$B398),""))</f>
        <v/>
      </c>
      <c r="W398" s="34"/>
      <c r="X398" s="30" t="str">
        <f>'Base de données'!$C398&amp;" "&amp;'Base de données'!$D398</f>
        <v>Gaillard Gérard</v>
      </c>
      <c r="Y398" s="31">
        <f>COUNTIF('Base de données'!$B:$B,'Base de données'!$B398)</f>
        <v>12</v>
      </c>
      <c r="AA398" s="87" cm="1">
        <f t="array" aca="1" ref="AA398" ca="1">INDIRECT("'Base de données'!A" &amp; ROW(Y398))</f>
        <v>45689</v>
      </c>
      <c r="AB398" s="51" t="str" cm="1">
        <f t="array" aca="1" ref="AB398" ca="1">INDIRECT("'Base de données'!B" &amp; ROW(Z398))</f>
        <v>7XTUM</v>
      </c>
    </row>
    <row r="399" spans="1:28" x14ac:dyDescent="0.3">
      <c r="A399" s="41" t="str">
        <f ca="1">IF(IF(AND($B399&lt;&gt;"-",$B399=$E399),"Entrée et sortie","-")="Entrée et sortie",'Base de données'!$B399,"-")</f>
        <v>-</v>
      </c>
      <c r="B399" s="41" t="str">
        <f t="shared" ca="1" si="27"/>
        <v>6IR69</v>
      </c>
      <c r="C399" s="41" t="str">
        <f t="shared" ca="1" si="28"/>
        <v>6IR69</v>
      </c>
      <c r="D399" s="41" t="str">
        <f>IF($F399="sortie en cours d'année",'Base de données'!$B399,"-")</f>
        <v>6IR69</v>
      </c>
      <c r="E399" s="41" t="str">
        <f>IF($H399="entrée en cours d'année",'Base de données'!$B399,"-")</f>
        <v>-</v>
      </c>
      <c r="F399" s="37" t="str">
        <f t="shared" si="25"/>
        <v>sortie en cours d'année</v>
      </c>
      <c r="G399" s="37">
        <f>IF($J399="mouvement",_xlfn.XLOOKUP('Base de données'!$B399,$V:$V,$V:$V,0),"")</f>
        <v>0</v>
      </c>
      <c r="H399" s="37" t="str">
        <f t="shared" si="26"/>
        <v/>
      </c>
      <c r="I399" s="37" t="str">
        <f>IF($J399="mouvement",_xlfn.XLOOKUP('Base de données'!$B399,$K:$K,$K:$K,0),"")</f>
        <v>6IR69</v>
      </c>
      <c r="J399" s="38" t="str">
        <f>IF(AND(Y399&lt;&gt;MAX(Y:Y),COUNTIF(K399:V399,'Base de données'!$B399)&gt;0),"mouvement","")</f>
        <v>mouvement</v>
      </c>
      <c r="K399" s="39" t="str">
        <f>IF(K$1&gt;$AE$1,"-",IFERROR(IF(DATEDIF('Base de données'!$A399,K$1,"d")&lt;&gt;0,"",'Base de données'!$B399),""))</f>
        <v/>
      </c>
      <c r="L399" s="39" t="str">
        <f>IF(L$1&gt;$AE$1,"-",IFERROR(IF(DATEDIF('Base de données'!$A399,L$1,"d")&lt;&gt;0,"",'Base de données'!$B399),""))</f>
        <v>6IR69</v>
      </c>
      <c r="M399" s="39" t="str">
        <f>IF(M$1&gt;$AE$1,"-",IFERROR(IF(DATEDIF('Base de données'!$A399,M$1,"d")&lt;&gt;0,"",'Base de données'!$B399),""))</f>
        <v/>
      </c>
      <c r="N399" s="39" t="str">
        <f>IF(N$1&gt;$AE$1,"-",IFERROR(IF(DATEDIF('Base de données'!$A399,N$1,"d")&lt;&gt;0,"",'Base de données'!$B399),""))</f>
        <v/>
      </c>
      <c r="O399" s="39" t="str">
        <f>IF(O$1&gt;$AE$1,"-",IFERROR(IF(DATEDIF('Base de données'!$A399,O$1,"d")&lt;&gt;0,"",'Base de données'!$B399),""))</f>
        <v/>
      </c>
      <c r="P399" s="39" t="str">
        <f>IF(P$1&gt;$AE$1,"-",IFERROR(IF(DATEDIF('Base de données'!$A399,P$1,"d")&lt;&gt;0,"",'Base de données'!$B399),""))</f>
        <v/>
      </c>
      <c r="Q399" s="39" t="str">
        <f>IF(Q$1&gt;$AE$1,"-",IFERROR(IF(DATEDIF('Base de données'!$A399,Q$1,"d")&lt;&gt;0,"",'Base de données'!$B399),""))</f>
        <v/>
      </c>
      <c r="R399" s="39" t="str">
        <f>IF(R$1&gt;$AE$1,"-",IFERROR(IF(DATEDIF('Base de données'!$A399,R$1,"d")&lt;&gt;0,"",'Base de données'!$B399),""))</f>
        <v/>
      </c>
      <c r="S399" s="39" t="str">
        <f>IF(S$1&gt;$AE$1,"-",IFERROR(IF(DATEDIF('Base de données'!$A399,S$1,"d")&lt;&gt;0,"",'Base de données'!$B399),""))</f>
        <v/>
      </c>
      <c r="T399" s="39" t="str">
        <f>IF(T$1&gt;$AE$1,"-",IFERROR(IF(DATEDIF('Base de données'!$A399,T$1,"d")&lt;&gt;0,"",'Base de données'!$B399),""))</f>
        <v/>
      </c>
      <c r="U399" s="39" t="str">
        <f>IF(U$1&gt;$AE$1,"-",IFERROR(IF(DATEDIF('Base de données'!$A399,U$1,"d")&lt;&gt;0,"",'Base de données'!$B399),""))</f>
        <v/>
      </c>
      <c r="V399" s="39" t="str">
        <f>IF(V$1&gt;$AE$1,"-",IFERROR(IF(DATEDIF('Base de données'!$A399,V$1,"d")&lt;&gt;0,"",'Base de données'!$B399),""))</f>
        <v/>
      </c>
      <c r="W399" s="34"/>
      <c r="X399" s="30" t="str">
        <f>'Base de données'!$C399&amp;" "&amp;'Base de données'!$D399</f>
        <v>Thibault Thomas</v>
      </c>
      <c r="Y399" s="31">
        <f>COUNTIF('Base de données'!$B:$B,'Base de données'!$B399)</f>
        <v>9</v>
      </c>
      <c r="AA399" s="87" cm="1">
        <f t="array" aca="1" ref="AA399" ca="1">INDIRECT("'Base de données'!A" &amp; ROW(Y399))</f>
        <v>45689</v>
      </c>
      <c r="AB399" s="51" t="str" cm="1">
        <f t="array" aca="1" ref="AB399" ca="1">INDIRECT("'Base de données'!B" &amp; ROW(Z399))</f>
        <v>6IR69</v>
      </c>
    </row>
    <row r="400" spans="1:28" x14ac:dyDescent="0.3">
      <c r="A400" s="41" t="str">
        <f ca="1">IF(IF(AND($B400&lt;&gt;"-",$B400=$E400),"Entrée et sortie","-")="Entrée et sortie",'Base de données'!$B400,"-")</f>
        <v>-</v>
      </c>
      <c r="B400" s="41" t="str">
        <f t="shared" ca="1" si="27"/>
        <v>-</v>
      </c>
      <c r="C400" s="41" t="str">
        <f t="shared" ca="1" si="28"/>
        <v>-</v>
      </c>
      <c r="D400" s="41" t="str">
        <f>IF($F400="sortie en cours d'année",'Base de données'!$B400,"-")</f>
        <v>-</v>
      </c>
      <c r="E400" s="41" t="str">
        <f>IF($H400="entrée en cours d'année",'Base de données'!$B400,"-")</f>
        <v>-</v>
      </c>
      <c r="F400" s="37" t="str">
        <f t="shared" si="25"/>
        <v/>
      </c>
      <c r="G400" s="37" t="str">
        <f>IF($J400="mouvement",_xlfn.XLOOKUP('Base de données'!$B400,$V:$V,$V:$V,0),"")</f>
        <v/>
      </c>
      <c r="H400" s="37" t="str">
        <f t="shared" si="26"/>
        <v/>
      </c>
      <c r="I400" s="37" t="str">
        <f>IF($J400="mouvement",_xlfn.XLOOKUP('Base de données'!$B400,$K:$K,$K:$K,0),"")</f>
        <v/>
      </c>
      <c r="J400" s="38" t="str">
        <f>IF(AND(Y400&lt;&gt;MAX(Y:Y),COUNTIF(K400:V400,'Base de données'!$B400)&gt;0),"mouvement","")</f>
        <v/>
      </c>
      <c r="K400" s="39" t="str">
        <f>IF(K$1&gt;$AE$1,"-",IFERROR(IF(DATEDIF('Base de données'!$A400,K$1,"d")&lt;&gt;0,"",'Base de données'!$B400),""))</f>
        <v/>
      </c>
      <c r="L400" s="39" t="str">
        <f>IF(L$1&gt;$AE$1,"-",IFERROR(IF(DATEDIF('Base de données'!$A400,L$1,"d")&lt;&gt;0,"",'Base de données'!$B400),""))</f>
        <v>W01L7</v>
      </c>
      <c r="M400" s="39" t="str">
        <f>IF(M$1&gt;$AE$1,"-",IFERROR(IF(DATEDIF('Base de données'!$A400,M$1,"d")&lt;&gt;0,"",'Base de données'!$B400),""))</f>
        <v/>
      </c>
      <c r="N400" s="39" t="str">
        <f>IF(N$1&gt;$AE$1,"-",IFERROR(IF(DATEDIF('Base de données'!$A400,N$1,"d")&lt;&gt;0,"",'Base de données'!$B400),""))</f>
        <v/>
      </c>
      <c r="O400" s="39" t="str">
        <f>IF(O$1&gt;$AE$1,"-",IFERROR(IF(DATEDIF('Base de données'!$A400,O$1,"d")&lt;&gt;0,"",'Base de données'!$B400),""))</f>
        <v/>
      </c>
      <c r="P400" s="39" t="str">
        <f>IF(P$1&gt;$AE$1,"-",IFERROR(IF(DATEDIF('Base de données'!$A400,P$1,"d")&lt;&gt;0,"",'Base de données'!$B400),""))</f>
        <v/>
      </c>
      <c r="Q400" s="39" t="str">
        <f>IF(Q$1&gt;$AE$1,"-",IFERROR(IF(DATEDIF('Base de données'!$A400,Q$1,"d")&lt;&gt;0,"",'Base de données'!$B400),""))</f>
        <v/>
      </c>
      <c r="R400" s="39" t="str">
        <f>IF(R$1&gt;$AE$1,"-",IFERROR(IF(DATEDIF('Base de données'!$A400,R$1,"d")&lt;&gt;0,"",'Base de données'!$B400),""))</f>
        <v/>
      </c>
      <c r="S400" s="39" t="str">
        <f>IF(S$1&gt;$AE$1,"-",IFERROR(IF(DATEDIF('Base de données'!$A400,S$1,"d")&lt;&gt;0,"",'Base de données'!$B400),""))</f>
        <v/>
      </c>
      <c r="T400" s="39" t="str">
        <f>IF(T$1&gt;$AE$1,"-",IFERROR(IF(DATEDIF('Base de données'!$A400,T$1,"d")&lt;&gt;0,"",'Base de données'!$B400),""))</f>
        <v/>
      </c>
      <c r="U400" s="39" t="str">
        <f>IF(U$1&gt;$AE$1,"-",IFERROR(IF(DATEDIF('Base de données'!$A400,U$1,"d")&lt;&gt;0,"",'Base de données'!$B400),""))</f>
        <v/>
      </c>
      <c r="V400" s="39" t="str">
        <f>IF(V$1&gt;$AE$1,"-",IFERROR(IF(DATEDIF('Base de données'!$A400,V$1,"d")&lt;&gt;0,"",'Base de données'!$B400),""))</f>
        <v/>
      </c>
      <c r="W400" s="34"/>
      <c r="X400" s="30" t="str">
        <f>'Base de données'!$C400&amp;" "&amp;'Base de données'!$D400</f>
        <v>Gautier Louise</v>
      </c>
      <c r="Y400" s="31">
        <f>COUNTIF('Base de données'!$B:$B,'Base de données'!$B400)</f>
        <v>12</v>
      </c>
      <c r="AA400" s="87" cm="1">
        <f t="array" aca="1" ref="AA400" ca="1">INDIRECT("'Base de données'!A" &amp; ROW(Y400))</f>
        <v>45689</v>
      </c>
      <c r="AB400" s="51" t="str" cm="1">
        <f t="array" aca="1" ref="AB400" ca="1">INDIRECT("'Base de données'!B" &amp; ROW(Z400))</f>
        <v>W01L7</v>
      </c>
    </row>
    <row r="401" spans="1:28" x14ac:dyDescent="0.3">
      <c r="A401" s="41" t="str">
        <f ca="1">IF(IF(AND($B401&lt;&gt;"-",$B401=$E401),"Entrée et sortie","-")="Entrée et sortie",'Base de données'!$B401,"-")</f>
        <v>-</v>
      </c>
      <c r="B401" s="41" t="str">
        <f t="shared" ca="1" si="27"/>
        <v>UHGK8</v>
      </c>
      <c r="C401" s="41" t="str">
        <f t="shared" ca="1" si="28"/>
        <v>UHGK8</v>
      </c>
      <c r="D401" s="41" t="str">
        <f>IF($F401="sortie en cours d'année",'Base de données'!$B401,"-")</f>
        <v>UHGK8</v>
      </c>
      <c r="E401" s="41" t="str">
        <f>IF($H401="entrée en cours d'année",'Base de données'!$B401,"-")</f>
        <v>-</v>
      </c>
      <c r="F401" s="37" t="str">
        <f t="shared" si="25"/>
        <v>sortie en cours d'année</v>
      </c>
      <c r="G401" s="37">
        <f>IF($J401="mouvement",_xlfn.XLOOKUP('Base de données'!$B401,$V:$V,$V:$V,0),"")</f>
        <v>0</v>
      </c>
      <c r="H401" s="37" t="str">
        <f t="shared" si="26"/>
        <v/>
      </c>
      <c r="I401" s="37" t="str">
        <f>IF($J401="mouvement",_xlfn.XLOOKUP('Base de données'!$B401,$K:$K,$K:$K,0),"")</f>
        <v>UHGK8</v>
      </c>
      <c r="J401" s="38" t="str">
        <f>IF(AND(Y401&lt;&gt;MAX(Y:Y),COUNTIF(K401:V401,'Base de données'!$B401)&gt;0),"mouvement","")</f>
        <v>mouvement</v>
      </c>
      <c r="K401" s="39" t="str">
        <f>IF(K$1&gt;$AE$1,"-",IFERROR(IF(DATEDIF('Base de données'!$A401,K$1,"d")&lt;&gt;0,"",'Base de données'!$B401),""))</f>
        <v/>
      </c>
      <c r="L401" s="39" t="str">
        <f>IF(L$1&gt;$AE$1,"-",IFERROR(IF(DATEDIF('Base de données'!$A401,L$1,"d")&lt;&gt;0,"",'Base de données'!$B401),""))</f>
        <v>UHGK8</v>
      </c>
      <c r="M401" s="39" t="str">
        <f>IF(M$1&gt;$AE$1,"-",IFERROR(IF(DATEDIF('Base de données'!$A401,M$1,"d")&lt;&gt;0,"",'Base de données'!$B401),""))</f>
        <v/>
      </c>
      <c r="N401" s="39" t="str">
        <f>IF(N$1&gt;$AE$1,"-",IFERROR(IF(DATEDIF('Base de données'!$A401,N$1,"d")&lt;&gt;0,"",'Base de données'!$B401),""))</f>
        <v/>
      </c>
      <c r="O401" s="39" t="str">
        <f>IF(O$1&gt;$AE$1,"-",IFERROR(IF(DATEDIF('Base de données'!$A401,O$1,"d")&lt;&gt;0,"",'Base de données'!$B401),""))</f>
        <v/>
      </c>
      <c r="P401" s="39" t="str">
        <f>IF(P$1&gt;$AE$1,"-",IFERROR(IF(DATEDIF('Base de données'!$A401,P$1,"d")&lt;&gt;0,"",'Base de données'!$B401),""))</f>
        <v/>
      </c>
      <c r="Q401" s="39" t="str">
        <f>IF(Q$1&gt;$AE$1,"-",IFERROR(IF(DATEDIF('Base de données'!$A401,Q$1,"d")&lt;&gt;0,"",'Base de données'!$B401),""))</f>
        <v/>
      </c>
      <c r="R401" s="39" t="str">
        <f>IF(R$1&gt;$AE$1,"-",IFERROR(IF(DATEDIF('Base de données'!$A401,R$1,"d")&lt;&gt;0,"",'Base de données'!$B401),""))</f>
        <v/>
      </c>
      <c r="S401" s="39" t="str">
        <f>IF(S$1&gt;$AE$1,"-",IFERROR(IF(DATEDIF('Base de données'!$A401,S$1,"d")&lt;&gt;0,"",'Base de données'!$B401),""))</f>
        <v/>
      </c>
      <c r="T401" s="39" t="str">
        <f>IF(T$1&gt;$AE$1,"-",IFERROR(IF(DATEDIF('Base de données'!$A401,T$1,"d")&lt;&gt;0,"",'Base de données'!$B401),""))</f>
        <v/>
      </c>
      <c r="U401" s="39" t="str">
        <f>IF(U$1&gt;$AE$1,"-",IFERROR(IF(DATEDIF('Base de données'!$A401,U$1,"d")&lt;&gt;0,"",'Base de données'!$B401),""))</f>
        <v/>
      </c>
      <c r="V401" s="39" t="str">
        <f>IF(V$1&gt;$AE$1,"-",IFERROR(IF(DATEDIF('Base de données'!$A401,V$1,"d")&lt;&gt;0,"",'Base de données'!$B401),""))</f>
        <v/>
      </c>
      <c r="W401" s="34"/>
      <c r="X401" s="30" t="str">
        <f>'Base de données'!$C401&amp;" "&amp;'Base de données'!$D401</f>
        <v>Perret Émile</v>
      </c>
      <c r="Y401" s="31">
        <f>COUNTIF('Base de données'!$B:$B,'Base de données'!$B401)</f>
        <v>6</v>
      </c>
      <c r="AA401" s="87" cm="1">
        <f t="array" aca="1" ref="AA401" ca="1">INDIRECT("'Base de données'!A" &amp; ROW(Y401))</f>
        <v>45689</v>
      </c>
      <c r="AB401" s="51" t="str" cm="1">
        <f t="array" aca="1" ref="AB401" ca="1">INDIRECT("'Base de données'!B" &amp; ROW(Z401))</f>
        <v>UHGK8</v>
      </c>
    </row>
    <row r="402" spans="1:28" x14ac:dyDescent="0.3">
      <c r="A402" s="41" t="str">
        <f ca="1">IF(IF(AND($B402&lt;&gt;"-",$B402=$E402),"Entrée et sortie","-")="Entrée et sortie",'Base de données'!$B402,"-")</f>
        <v>-</v>
      </c>
      <c r="B402" s="41" t="str">
        <f t="shared" ca="1" si="27"/>
        <v>-</v>
      </c>
      <c r="C402" s="41" t="str">
        <f t="shared" ca="1" si="28"/>
        <v>-</v>
      </c>
      <c r="D402" s="41" t="str">
        <f>IF($F402="sortie en cours d'année",'Base de données'!$B402,"-")</f>
        <v>-</v>
      </c>
      <c r="E402" s="41" t="str">
        <f>IF($H402="entrée en cours d'année",'Base de données'!$B402,"-")</f>
        <v>-</v>
      </c>
      <c r="F402" s="37" t="str">
        <f t="shared" si="25"/>
        <v/>
      </c>
      <c r="G402" s="37" t="str">
        <f>IF($J402="mouvement",_xlfn.XLOOKUP('Base de données'!$B402,$V:$V,$V:$V,0),"")</f>
        <v/>
      </c>
      <c r="H402" s="37" t="str">
        <f t="shared" si="26"/>
        <v/>
      </c>
      <c r="I402" s="37" t="str">
        <f>IF($J402="mouvement",_xlfn.XLOOKUP('Base de données'!$B402,$K:$K,$K:$K,0),"")</f>
        <v/>
      </c>
      <c r="J402" s="38" t="str">
        <f>IF(AND(Y402&lt;&gt;MAX(Y:Y),COUNTIF(K402:V402,'Base de données'!$B402)&gt;0),"mouvement","")</f>
        <v/>
      </c>
      <c r="K402" s="39" t="str">
        <f>IF(K$1&gt;$AE$1,"-",IFERROR(IF(DATEDIF('Base de données'!$A402,K$1,"d")&lt;&gt;0,"",'Base de données'!$B402),""))</f>
        <v/>
      </c>
      <c r="L402" s="39" t="str">
        <f>IF(L$1&gt;$AE$1,"-",IFERROR(IF(DATEDIF('Base de données'!$A402,L$1,"d")&lt;&gt;0,"",'Base de données'!$B402),""))</f>
        <v>YG59M</v>
      </c>
      <c r="M402" s="39" t="str">
        <f>IF(M$1&gt;$AE$1,"-",IFERROR(IF(DATEDIF('Base de données'!$A402,M$1,"d")&lt;&gt;0,"",'Base de données'!$B402),""))</f>
        <v/>
      </c>
      <c r="N402" s="39" t="str">
        <f>IF(N$1&gt;$AE$1,"-",IFERROR(IF(DATEDIF('Base de données'!$A402,N$1,"d")&lt;&gt;0,"",'Base de données'!$B402),""))</f>
        <v/>
      </c>
      <c r="O402" s="39" t="str">
        <f>IF(O$1&gt;$AE$1,"-",IFERROR(IF(DATEDIF('Base de données'!$A402,O$1,"d")&lt;&gt;0,"",'Base de données'!$B402),""))</f>
        <v/>
      </c>
      <c r="P402" s="39" t="str">
        <f>IF(P$1&gt;$AE$1,"-",IFERROR(IF(DATEDIF('Base de données'!$A402,P$1,"d")&lt;&gt;0,"",'Base de données'!$B402),""))</f>
        <v/>
      </c>
      <c r="Q402" s="39" t="str">
        <f>IF(Q$1&gt;$AE$1,"-",IFERROR(IF(DATEDIF('Base de données'!$A402,Q$1,"d")&lt;&gt;0,"",'Base de données'!$B402),""))</f>
        <v/>
      </c>
      <c r="R402" s="39" t="str">
        <f>IF(R$1&gt;$AE$1,"-",IFERROR(IF(DATEDIF('Base de données'!$A402,R$1,"d")&lt;&gt;0,"",'Base de données'!$B402),""))</f>
        <v/>
      </c>
      <c r="S402" s="39" t="str">
        <f>IF(S$1&gt;$AE$1,"-",IFERROR(IF(DATEDIF('Base de données'!$A402,S$1,"d")&lt;&gt;0,"",'Base de données'!$B402),""))</f>
        <v/>
      </c>
      <c r="T402" s="39" t="str">
        <f>IF(T$1&gt;$AE$1,"-",IFERROR(IF(DATEDIF('Base de données'!$A402,T$1,"d")&lt;&gt;0,"",'Base de données'!$B402),""))</f>
        <v/>
      </c>
      <c r="U402" s="39" t="str">
        <f>IF(U$1&gt;$AE$1,"-",IFERROR(IF(DATEDIF('Base de données'!$A402,U$1,"d")&lt;&gt;0,"",'Base de données'!$B402),""))</f>
        <v/>
      </c>
      <c r="V402" s="39" t="str">
        <f>IF(V$1&gt;$AE$1,"-",IFERROR(IF(DATEDIF('Base de données'!$A402,V$1,"d")&lt;&gt;0,"",'Base de données'!$B402),""))</f>
        <v/>
      </c>
      <c r="W402" s="34"/>
      <c r="X402" s="30" t="str">
        <f>'Base de données'!$C402&amp;" "&amp;'Base de données'!$D402</f>
        <v>Maréchal Sabine</v>
      </c>
      <c r="Y402" s="31">
        <f>COUNTIF('Base de données'!$B:$B,'Base de données'!$B402)</f>
        <v>12</v>
      </c>
      <c r="AA402" s="87" cm="1">
        <f t="array" aca="1" ref="AA402" ca="1">INDIRECT("'Base de données'!A" &amp; ROW(Y402))</f>
        <v>45689</v>
      </c>
      <c r="AB402" s="51" t="str" cm="1">
        <f t="array" aca="1" ref="AB402" ca="1">INDIRECT("'Base de données'!B" &amp; ROW(Z402))</f>
        <v>YG59M</v>
      </c>
    </row>
    <row r="403" spans="1:28" x14ac:dyDescent="0.3">
      <c r="A403" s="41" t="str">
        <f ca="1">IF(IF(AND($B403&lt;&gt;"-",$B403=$E403),"Entrée et sortie","-")="Entrée et sortie",'Base de données'!$B403,"-")</f>
        <v>-</v>
      </c>
      <c r="B403" s="41" t="str">
        <f t="shared" ca="1" si="27"/>
        <v>-</v>
      </c>
      <c r="C403" s="41" t="str">
        <f t="shared" ca="1" si="28"/>
        <v>-</v>
      </c>
      <c r="D403" s="41" t="str">
        <f>IF($F403="sortie en cours d'année",'Base de données'!$B403,"-")</f>
        <v>-</v>
      </c>
      <c r="E403" s="41" t="str">
        <f>IF($H403="entrée en cours d'année",'Base de données'!$B403,"-")</f>
        <v>-</v>
      </c>
      <c r="F403" s="37" t="str">
        <f t="shared" si="25"/>
        <v/>
      </c>
      <c r="G403" s="37" t="str">
        <f>IF($J403="mouvement",_xlfn.XLOOKUP('Base de données'!$B403,$V:$V,$V:$V,0),"")</f>
        <v/>
      </c>
      <c r="H403" s="37" t="str">
        <f t="shared" si="26"/>
        <v/>
      </c>
      <c r="I403" s="37" t="str">
        <f>IF($J403="mouvement",_xlfn.XLOOKUP('Base de données'!$B403,$K:$K,$K:$K,0),"")</f>
        <v/>
      </c>
      <c r="J403" s="38" t="str">
        <f>IF(AND(Y403&lt;&gt;MAX(Y:Y),COUNTIF(K403:V403,'Base de données'!$B403)&gt;0),"mouvement","")</f>
        <v/>
      </c>
      <c r="K403" s="39" t="str">
        <f>IF(K$1&gt;$AE$1,"-",IFERROR(IF(DATEDIF('Base de données'!$A403,K$1,"d")&lt;&gt;0,"",'Base de données'!$B403),""))</f>
        <v/>
      </c>
      <c r="L403" s="39" t="str">
        <f>IF(L$1&gt;$AE$1,"-",IFERROR(IF(DATEDIF('Base de données'!$A403,L$1,"d")&lt;&gt;0,"",'Base de données'!$B403),""))</f>
        <v>7FZA4</v>
      </c>
      <c r="M403" s="39" t="str">
        <f>IF(M$1&gt;$AE$1,"-",IFERROR(IF(DATEDIF('Base de données'!$A403,M$1,"d")&lt;&gt;0,"",'Base de données'!$B403),""))</f>
        <v/>
      </c>
      <c r="N403" s="39" t="str">
        <f>IF(N$1&gt;$AE$1,"-",IFERROR(IF(DATEDIF('Base de données'!$A403,N$1,"d")&lt;&gt;0,"",'Base de données'!$B403),""))</f>
        <v/>
      </c>
      <c r="O403" s="39" t="str">
        <f>IF(O$1&gt;$AE$1,"-",IFERROR(IF(DATEDIF('Base de données'!$A403,O$1,"d")&lt;&gt;0,"",'Base de données'!$B403),""))</f>
        <v/>
      </c>
      <c r="P403" s="39" t="str">
        <f>IF(P$1&gt;$AE$1,"-",IFERROR(IF(DATEDIF('Base de données'!$A403,P$1,"d")&lt;&gt;0,"",'Base de données'!$B403),""))</f>
        <v/>
      </c>
      <c r="Q403" s="39" t="str">
        <f>IF(Q$1&gt;$AE$1,"-",IFERROR(IF(DATEDIF('Base de données'!$A403,Q$1,"d")&lt;&gt;0,"",'Base de données'!$B403),""))</f>
        <v/>
      </c>
      <c r="R403" s="39" t="str">
        <f>IF(R$1&gt;$AE$1,"-",IFERROR(IF(DATEDIF('Base de données'!$A403,R$1,"d")&lt;&gt;0,"",'Base de données'!$B403),""))</f>
        <v/>
      </c>
      <c r="S403" s="39" t="str">
        <f>IF(S$1&gt;$AE$1,"-",IFERROR(IF(DATEDIF('Base de données'!$A403,S$1,"d")&lt;&gt;0,"",'Base de données'!$B403),""))</f>
        <v/>
      </c>
      <c r="T403" s="39" t="str">
        <f>IF(T$1&gt;$AE$1,"-",IFERROR(IF(DATEDIF('Base de données'!$A403,T$1,"d")&lt;&gt;0,"",'Base de données'!$B403),""))</f>
        <v/>
      </c>
      <c r="U403" s="39" t="str">
        <f>IF(U$1&gt;$AE$1,"-",IFERROR(IF(DATEDIF('Base de données'!$A403,U$1,"d")&lt;&gt;0,"",'Base de données'!$B403),""))</f>
        <v/>
      </c>
      <c r="V403" s="39" t="str">
        <f>IF(V$1&gt;$AE$1,"-",IFERROR(IF(DATEDIF('Base de données'!$A403,V$1,"d")&lt;&gt;0,"",'Base de données'!$B403),""))</f>
        <v/>
      </c>
      <c r="W403" s="34"/>
      <c r="X403" s="30" t="str">
        <f>'Base de données'!$C403&amp;" "&amp;'Base de données'!$D403</f>
        <v>Guillou Arthur</v>
      </c>
      <c r="Y403" s="31">
        <f>COUNTIF('Base de données'!$B:$B,'Base de données'!$B403)</f>
        <v>12</v>
      </c>
      <c r="AA403" s="87" cm="1">
        <f t="array" aca="1" ref="AA403" ca="1">INDIRECT("'Base de données'!A" &amp; ROW(Y403))</f>
        <v>45689</v>
      </c>
      <c r="AB403" s="51" t="str" cm="1">
        <f t="array" aca="1" ref="AB403" ca="1">INDIRECT("'Base de données'!B" &amp; ROW(Z403))</f>
        <v>7FZA4</v>
      </c>
    </row>
    <row r="404" spans="1:28" x14ac:dyDescent="0.3">
      <c r="A404" s="41" t="str">
        <f ca="1">IF(IF(AND($B404&lt;&gt;"-",$B404=$E404),"Entrée et sortie","-")="Entrée et sortie",'Base de données'!$B404,"-")</f>
        <v>-</v>
      </c>
      <c r="B404" s="41" t="str">
        <f t="shared" ca="1" si="27"/>
        <v>-</v>
      </c>
      <c r="C404" s="41" t="str">
        <f t="shared" ca="1" si="28"/>
        <v>-</v>
      </c>
      <c r="D404" s="41" t="str">
        <f>IF($F404="sortie en cours d'année",'Base de données'!$B404,"-")</f>
        <v>-</v>
      </c>
      <c r="E404" s="41" t="str">
        <f>IF($H404="entrée en cours d'année",'Base de données'!$B404,"-")</f>
        <v>-</v>
      </c>
      <c r="F404" s="37" t="str">
        <f t="shared" si="25"/>
        <v/>
      </c>
      <c r="G404" s="37" t="str">
        <f>IF($J404="mouvement",_xlfn.XLOOKUP('Base de données'!$B404,$V:$V,$V:$V,0),"")</f>
        <v/>
      </c>
      <c r="H404" s="37" t="str">
        <f t="shared" si="26"/>
        <v/>
      </c>
      <c r="I404" s="37" t="str">
        <f>IF($J404="mouvement",_xlfn.XLOOKUP('Base de données'!$B404,$K:$K,$K:$K,0),"")</f>
        <v/>
      </c>
      <c r="J404" s="38" t="str">
        <f>IF(AND(Y404&lt;&gt;MAX(Y:Y),COUNTIF(K404:V404,'Base de données'!$B404)&gt;0),"mouvement","")</f>
        <v/>
      </c>
      <c r="K404" s="39" t="str">
        <f>IF(K$1&gt;$AE$1,"-",IFERROR(IF(DATEDIF('Base de données'!$A404,K$1,"d")&lt;&gt;0,"",'Base de données'!$B404),""))</f>
        <v/>
      </c>
      <c r="L404" s="39" t="str">
        <f>IF(L$1&gt;$AE$1,"-",IFERROR(IF(DATEDIF('Base de données'!$A404,L$1,"d")&lt;&gt;0,"",'Base de données'!$B404),""))</f>
        <v>9PUGX</v>
      </c>
      <c r="M404" s="39" t="str">
        <f>IF(M$1&gt;$AE$1,"-",IFERROR(IF(DATEDIF('Base de données'!$A404,M$1,"d")&lt;&gt;0,"",'Base de données'!$B404),""))</f>
        <v/>
      </c>
      <c r="N404" s="39" t="str">
        <f>IF(N$1&gt;$AE$1,"-",IFERROR(IF(DATEDIF('Base de données'!$A404,N$1,"d")&lt;&gt;0,"",'Base de données'!$B404),""))</f>
        <v/>
      </c>
      <c r="O404" s="39" t="str">
        <f>IF(O$1&gt;$AE$1,"-",IFERROR(IF(DATEDIF('Base de données'!$A404,O$1,"d")&lt;&gt;0,"",'Base de données'!$B404),""))</f>
        <v/>
      </c>
      <c r="P404" s="39" t="str">
        <f>IF(P$1&gt;$AE$1,"-",IFERROR(IF(DATEDIF('Base de données'!$A404,P$1,"d")&lt;&gt;0,"",'Base de données'!$B404),""))</f>
        <v/>
      </c>
      <c r="Q404" s="39" t="str">
        <f>IF(Q$1&gt;$AE$1,"-",IFERROR(IF(DATEDIF('Base de données'!$A404,Q$1,"d")&lt;&gt;0,"",'Base de données'!$B404),""))</f>
        <v/>
      </c>
      <c r="R404" s="39" t="str">
        <f>IF(R$1&gt;$AE$1,"-",IFERROR(IF(DATEDIF('Base de données'!$A404,R$1,"d")&lt;&gt;0,"",'Base de données'!$B404),""))</f>
        <v/>
      </c>
      <c r="S404" s="39" t="str">
        <f>IF(S$1&gt;$AE$1,"-",IFERROR(IF(DATEDIF('Base de données'!$A404,S$1,"d")&lt;&gt;0,"",'Base de données'!$B404),""))</f>
        <v/>
      </c>
      <c r="T404" s="39" t="str">
        <f>IF(T$1&gt;$AE$1,"-",IFERROR(IF(DATEDIF('Base de données'!$A404,T$1,"d")&lt;&gt;0,"",'Base de données'!$B404),""))</f>
        <v/>
      </c>
      <c r="U404" s="39" t="str">
        <f>IF(U$1&gt;$AE$1,"-",IFERROR(IF(DATEDIF('Base de données'!$A404,U$1,"d")&lt;&gt;0,"",'Base de données'!$B404),""))</f>
        <v/>
      </c>
      <c r="V404" s="39" t="str">
        <f>IF(V$1&gt;$AE$1,"-",IFERROR(IF(DATEDIF('Base de données'!$A404,V$1,"d")&lt;&gt;0,"",'Base de données'!$B404),""))</f>
        <v/>
      </c>
      <c r="W404" s="34"/>
      <c r="X404" s="30" t="str">
        <f>'Base de données'!$C404&amp;" "&amp;'Base de données'!$D404</f>
        <v>Bernard Constance</v>
      </c>
      <c r="Y404" s="31">
        <f>COUNTIF('Base de données'!$B:$B,'Base de données'!$B404)</f>
        <v>12</v>
      </c>
      <c r="AA404" s="87" cm="1">
        <f t="array" aca="1" ref="AA404" ca="1">INDIRECT("'Base de données'!A" &amp; ROW(Y404))</f>
        <v>45689</v>
      </c>
      <c r="AB404" s="51" t="str" cm="1">
        <f t="array" aca="1" ref="AB404" ca="1">INDIRECT("'Base de données'!B" &amp; ROW(Z404))</f>
        <v>9PUGX</v>
      </c>
    </row>
    <row r="405" spans="1:28" x14ac:dyDescent="0.3">
      <c r="A405" s="41" t="str">
        <f ca="1">IF(IF(AND($B405&lt;&gt;"-",$B405=$E405),"Entrée et sortie","-")="Entrée et sortie",'Base de données'!$B405,"-")</f>
        <v>-</v>
      </c>
      <c r="B405" s="41" t="str">
        <f t="shared" ca="1" si="27"/>
        <v>-</v>
      </c>
      <c r="C405" s="41" t="str">
        <f t="shared" ca="1" si="28"/>
        <v>-</v>
      </c>
      <c r="D405" s="41" t="str">
        <f>IF($F405="sortie en cours d'année",'Base de données'!$B405,"-")</f>
        <v>-</v>
      </c>
      <c r="E405" s="41" t="str">
        <f>IF($H405="entrée en cours d'année",'Base de données'!$B405,"-")</f>
        <v>-</v>
      </c>
      <c r="F405" s="37" t="str">
        <f t="shared" si="25"/>
        <v/>
      </c>
      <c r="G405" s="37" t="str">
        <f>IF($J405="mouvement",_xlfn.XLOOKUP('Base de données'!$B405,$V:$V,$V:$V,0),"")</f>
        <v/>
      </c>
      <c r="H405" s="37" t="str">
        <f t="shared" si="26"/>
        <v/>
      </c>
      <c r="I405" s="37" t="str">
        <f>IF($J405="mouvement",_xlfn.XLOOKUP('Base de données'!$B405,$K:$K,$K:$K,0),"")</f>
        <v/>
      </c>
      <c r="J405" s="38" t="str">
        <f>IF(AND(Y405&lt;&gt;MAX(Y:Y),COUNTIF(K405:V405,'Base de données'!$B405)&gt;0),"mouvement","")</f>
        <v/>
      </c>
      <c r="K405" s="39" t="str">
        <f>IF(K$1&gt;$AE$1,"-",IFERROR(IF(DATEDIF('Base de données'!$A405,K$1,"d")&lt;&gt;0,"",'Base de données'!$B405),""))</f>
        <v/>
      </c>
      <c r="L405" s="39" t="str">
        <f>IF(L$1&gt;$AE$1,"-",IFERROR(IF(DATEDIF('Base de données'!$A405,L$1,"d")&lt;&gt;0,"",'Base de données'!$B405),""))</f>
        <v>T5AAD</v>
      </c>
      <c r="M405" s="39" t="str">
        <f>IF(M$1&gt;$AE$1,"-",IFERROR(IF(DATEDIF('Base de données'!$A405,M$1,"d")&lt;&gt;0,"",'Base de données'!$B405),""))</f>
        <v/>
      </c>
      <c r="N405" s="39" t="str">
        <f>IF(N$1&gt;$AE$1,"-",IFERROR(IF(DATEDIF('Base de données'!$A405,N$1,"d")&lt;&gt;0,"",'Base de données'!$B405),""))</f>
        <v/>
      </c>
      <c r="O405" s="39" t="str">
        <f>IF(O$1&gt;$AE$1,"-",IFERROR(IF(DATEDIF('Base de données'!$A405,O$1,"d")&lt;&gt;0,"",'Base de données'!$B405),""))</f>
        <v/>
      </c>
      <c r="P405" s="39" t="str">
        <f>IF(P$1&gt;$AE$1,"-",IFERROR(IF(DATEDIF('Base de données'!$A405,P$1,"d")&lt;&gt;0,"",'Base de données'!$B405),""))</f>
        <v/>
      </c>
      <c r="Q405" s="39" t="str">
        <f>IF(Q$1&gt;$AE$1,"-",IFERROR(IF(DATEDIF('Base de données'!$A405,Q$1,"d")&lt;&gt;0,"",'Base de données'!$B405),""))</f>
        <v/>
      </c>
      <c r="R405" s="39" t="str">
        <f>IF(R$1&gt;$AE$1,"-",IFERROR(IF(DATEDIF('Base de données'!$A405,R$1,"d")&lt;&gt;0,"",'Base de données'!$B405),""))</f>
        <v/>
      </c>
      <c r="S405" s="39" t="str">
        <f>IF(S$1&gt;$AE$1,"-",IFERROR(IF(DATEDIF('Base de données'!$A405,S$1,"d")&lt;&gt;0,"",'Base de données'!$B405),""))</f>
        <v/>
      </c>
      <c r="T405" s="39" t="str">
        <f>IF(T$1&gt;$AE$1,"-",IFERROR(IF(DATEDIF('Base de données'!$A405,T$1,"d")&lt;&gt;0,"",'Base de données'!$B405),""))</f>
        <v/>
      </c>
      <c r="U405" s="39" t="str">
        <f>IF(U$1&gt;$AE$1,"-",IFERROR(IF(DATEDIF('Base de données'!$A405,U$1,"d")&lt;&gt;0,"",'Base de données'!$B405),""))</f>
        <v/>
      </c>
      <c r="V405" s="39" t="str">
        <f>IF(V$1&gt;$AE$1,"-",IFERROR(IF(DATEDIF('Base de données'!$A405,V$1,"d")&lt;&gt;0,"",'Base de données'!$B405),""))</f>
        <v/>
      </c>
      <c r="W405" s="34"/>
      <c r="X405" s="30" t="str">
        <f>'Base de données'!$C405&amp;" "&amp;'Base de données'!$D405</f>
        <v>Pelletier Olivier</v>
      </c>
      <c r="Y405" s="31">
        <f>COUNTIF('Base de données'!$B:$B,'Base de données'!$B405)</f>
        <v>12</v>
      </c>
      <c r="AA405" s="87" cm="1">
        <f t="array" aca="1" ref="AA405" ca="1">INDIRECT("'Base de données'!A" &amp; ROW(Y405))</f>
        <v>45689</v>
      </c>
      <c r="AB405" s="51" t="str" cm="1">
        <f t="array" aca="1" ref="AB405" ca="1">INDIRECT("'Base de données'!B" &amp; ROW(Z405))</f>
        <v>T5AAD</v>
      </c>
    </row>
    <row r="406" spans="1:28" x14ac:dyDescent="0.3">
      <c r="A406" s="41" t="str">
        <f ca="1">IF(IF(AND($B406&lt;&gt;"-",$B406=$E406),"Entrée et sortie","-")="Entrée et sortie",'Base de données'!$B406,"-")</f>
        <v>-</v>
      </c>
      <c r="B406" s="41" t="str">
        <f t="shared" ca="1" si="27"/>
        <v>-</v>
      </c>
      <c r="C406" s="41" t="str">
        <f t="shared" ca="1" si="28"/>
        <v>-</v>
      </c>
      <c r="D406" s="41" t="str">
        <f>IF($F406="sortie en cours d'année",'Base de données'!$B406,"-")</f>
        <v>-</v>
      </c>
      <c r="E406" s="41" t="str">
        <f>IF($H406="entrée en cours d'année",'Base de données'!$B406,"-")</f>
        <v>-</v>
      </c>
      <c r="F406" s="37" t="str">
        <f t="shared" si="25"/>
        <v/>
      </c>
      <c r="G406" s="37" t="str">
        <f>IF($J406="mouvement",_xlfn.XLOOKUP('Base de données'!$B406,$V:$V,$V:$V,0),"")</f>
        <v/>
      </c>
      <c r="H406" s="37" t="str">
        <f t="shared" si="26"/>
        <v/>
      </c>
      <c r="I406" s="37" t="str">
        <f>IF($J406="mouvement",_xlfn.XLOOKUP('Base de données'!$B406,$K:$K,$K:$K,0),"")</f>
        <v/>
      </c>
      <c r="J406" s="38" t="str">
        <f>IF(AND(Y406&lt;&gt;MAX(Y:Y),COUNTIF(K406:V406,'Base de données'!$B406)&gt;0),"mouvement","")</f>
        <v/>
      </c>
      <c r="K406" s="39" t="str">
        <f>IF(K$1&gt;$AE$1,"-",IFERROR(IF(DATEDIF('Base de données'!$A406,K$1,"d")&lt;&gt;0,"",'Base de données'!$B406),""))</f>
        <v/>
      </c>
      <c r="L406" s="39" t="str">
        <f>IF(L$1&gt;$AE$1,"-",IFERROR(IF(DATEDIF('Base de données'!$A406,L$1,"d")&lt;&gt;0,"",'Base de données'!$B406),""))</f>
        <v>ACSVV</v>
      </c>
      <c r="M406" s="39" t="str">
        <f>IF(M$1&gt;$AE$1,"-",IFERROR(IF(DATEDIF('Base de données'!$A406,M$1,"d")&lt;&gt;0,"",'Base de données'!$B406),""))</f>
        <v/>
      </c>
      <c r="N406" s="39" t="str">
        <f>IF(N$1&gt;$AE$1,"-",IFERROR(IF(DATEDIF('Base de données'!$A406,N$1,"d")&lt;&gt;0,"",'Base de données'!$B406),""))</f>
        <v/>
      </c>
      <c r="O406" s="39" t="str">
        <f>IF(O$1&gt;$AE$1,"-",IFERROR(IF(DATEDIF('Base de données'!$A406,O$1,"d")&lt;&gt;0,"",'Base de données'!$B406),""))</f>
        <v/>
      </c>
      <c r="P406" s="39" t="str">
        <f>IF(P$1&gt;$AE$1,"-",IFERROR(IF(DATEDIF('Base de données'!$A406,P$1,"d")&lt;&gt;0,"",'Base de données'!$B406),""))</f>
        <v/>
      </c>
      <c r="Q406" s="39" t="str">
        <f>IF(Q$1&gt;$AE$1,"-",IFERROR(IF(DATEDIF('Base de données'!$A406,Q$1,"d")&lt;&gt;0,"",'Base de données'!$B406),""))</f>
        <v/>
      </c>
      <c r="R406" s="39" t="str">
        <f>IF(R$1&gt;$AE$1,"-",IFERROR(IF(DATEDIF('Base de données'!$A406,R$1,"d")&lt;&gt;0,"",'Base de données'!$B406),""))</f>
        <v/>
      </c>
      <c r="S406" s="39" t="str">
        <f>IF(S$1&gt;$AE$1,"-",IFERROR(IF(DATEDIF('Base de données'!$A406,S$1,"d")&lt;&gt;0,"",'Base de données'!$B406),""))</f>
        <v/>
      </c>
      <c r="T406" s="39" t="str">
        <f>IF(T$1&gt;$AE$1,"-",IFERROR(IF(DATEDIF('Base de données'!$A406,T$1,"d")&lt;&gt;0,"",'Base de données'!$B406),""))</f>
        <v/>
      </c>
      <c r="U406" s="39" t="str">
        <f>IF(U$1&gt;$AE$1,"-",IFERROR(IF(DATEDIF('Base de données'!$A406,U$1,"d")&lt;&gt;0,"",'Base de données'!$B406),""))</f>
        <v/>
      </c>
      <c r="V406" s="39" t="str">
        <f>IF(V$1&gt;$AE$1,"-",IFERROR(IF(DATEDIF('Base de données'!$A406,V$1,"d")&lt;&gt;0,"",'Base de données'!$B406),""))</f>
        <v/>
      </c>
      <c r="W406" s="34"/>
      <c r="X406" s="30" t="str">
        <f>'Base de données'!$C406&amp;" "&amp;'Base de données'!$D406</f>
        <v>Legrand Martine</v>
      </c>
      <c r="Y406" s="31">
        <f>COUNTIF('Base de données'!$B:$B,'Base de données'!$B406)</f>
        <v>12</v>
      </c>
      <c r="AA406" s="87" cm="1">
        <f t="array" aca="1" ref="AA406" ca="1">INDIRECT("'Base de données'!A" &amp; ROW(Y406))</f>
        <v>45689</v>
      </c>
      <c r="AB406" s="51" t="str" cm="1">
        <f t="array" aca="1" ref="AB406" ca="1">INDIRECT("'Base de données'!B" &amp; ROW(Z406))</f>
        <v>ACSVV</v>
      </c>
    </row>
    <row r="407" spans="1:28" x14ac:dyDescent="0.3">
      <c r="A407" s="41" t="str">
        <f ca="1">IF(IF(AND($B407&lt;&gt;"-",$B407=$E407),"Entrée et sortie","-")="Entrée et sortie",'Base de données'!$B407,"-")</f>
        <v>-</v>
      </c>
      <c r="B407" s="41" t="str">
        <f t="shared" ca="1" si="27"/>
        <v>-</v>
      </c>
      <c r="C407" s="41" t="str">
        <f t="shared" ca="1" si="28"/>
        <v>-</v>
      </c>
      <c r="D407" s="41" t="str">
        <f>IF($F407="sortie en cours d'année",'Base de données'!$B407,"-")</f>
        <v>-</v>
      </c>
      <c r="E407" s="41" t="str">
        <f>IF($H407="entrée en cours d'année",'Base de données'!$B407,"-")</f>
        <v>-</v>
      </c>
      <c r="F407" s="37" t="str">
        <f t="shared" si="25"/>
        <v/>
      </c>
      <c r="G407" s="37" t="str">
        <f>IF($J407="mouvement",_xlfn.XLOOKUP('Base de données'!$B407,$V:$V,$V:$V,0),"")</f>
        <v/>
      </c>
      <c r="H407" s="37" t="str">
        <f t="shared" si="26"/>
        <v/>
      </c>
      <c r="I407" s="37" t="str">
        <f>IF($J407="mouvement",_xlfn.XLOOKUP('Base de données'!$B407,$K:$K,$K:$K,0),"")</f>
        <v/>
      </c>
      <c r="J407" s="38" t="str">
        <f>IF(AND(Y407&lt;&gt;MAX(Y:Y),COUNTIF(K407:V407,'Base de données'!$B407)&gt;0),"mouvement","")</f>
        <v/>
      </c>
      <c r="K407" s="39" t="str">
        <f>IF(K$1&gt;$AE$1,"-",IFERROR(IF(DATEDIF('Base de données'!$A407,K$1,"d")&lt;&gt;0,"",'Base de données'!$B407),""))</f>
        <v/>
      </c>
      <c r="L407" s="39" t="str">
        <f>IF(L$1&gt;$AE$1,"-",IFERROR(IF(DATEDIF('Base de données'!$A407,L$1,"d")&lt;&gt;0,"",'Base de données'!$B407),""))</f>
        <v>RC7QH</v>
      </c>
      <c r="M407" s="39" t="str">
        <f>IF(M$1&gt;$AE$1,"-",IFERROR(IF(DATEDIF('Base de données'!$A407,M$1,"d")&lt;&gt;0,"",'Base de données'!$B407),""))</f>
        <v/>
      </c>
      <c r="N407" s="39" t="str">
        <f>IF(N$1&gt;$AE$1,"-",IFERROR(IF(DATEDIF('Base de données'!$A407,N$1,"d")&lt;&gt;0,"",'Base de données'!$B407),""))</f>
        <v/>
      </c>
      <c r="O407" s="39" t="str">
        <f>IF(O$1&gt;$AE$1,"-",IFERROR(IF(DATEDIF('Base de données'!$A407,O$1,"d")&lt;&gt;0,"",'Base de données'!$B407),""))</f>
        <v/>
      </c>
      <c r="P407" s="39" t="str">
        <f>IF(P$1&gt;$AE$1,"-",IFERROR(IF(DATEDIF('Base de données'!$A407,P$1,"d")&lt;&gt;0,"",'Base de données'!$B407),""))</f>
        <v/>
      </c>
      <c r="Q407" s="39" t="str">
        <f>IF(Q$1&gt;$AE$1,"-",IFERROR(IF(DATEDIF('Base de données'!$A407,Q$1,"d")&lt;&gt;0,"",'Base de données'!$B407),""))</f>
        <v/>
      </c>
      <c r="R407" s="39" t="str">
        <f>IF(R$1&gt;$AE$1,"-",IFERROR(IF(DATEDIF('Base de données'!$A407,R$1,"d")&lt;&gt;0,"",'Base de données'!$B407),""))</f>
        <v/>
      </c>
      <c r="S407" s="39" t="str">
        <f>IF(S$1&gt;$AE$1,"-",IFERROR(IF(DATEDIF('Base de données'!$A407,S$1,"d")&lt;&gt;0,"",'Base de données'!$B407),""))</f>
        <v/>
      </c>
      <c r="T407" s="39" t="str">
        <f>IF(T$1&gt;$AE$1,"-",IFERROR(IF(DATEDIF('Base de données'!$A407,T$1,"d")&lt;&gt;0,"",'Base de données'!$B407),""))</f>
        <v/>
      </c>
      <c r="U407" s="39" t="str">
        <f>IF(U$1&gt;$AE$1,"-",IFERROR(IF(DATEDIF('Base de données'!$A407,U$1,"d")&lt;&gt;0,"",'Base de données'!$B407),""))</f>
        <v/>
      </c>
      <c r="V407" s="39" t="str">
        <f>IF(V$1&gt;$AE$1,"-",IFERROR(IF(DATEDIF('Base de données'!$A407,V$1,"d")&lt;&gt;0,"",'Base de données'!$B407),""))</f>
        <v/>
      </c>
      <c r="W407" s="34"/>
      <c r="X407" s="30" t="str">
        <f>'Base de données'!$C407&amp;" "&amp;'Base de données'!$D407</f>
        <v>Vidal Alphonse</v>
      </c>
      <c r="Y407" s="31">
        <f>COUNTIF('Base de données'!$B:$B,'Base de données'!$B407)</f>
        <v>12</v>
      </c>
      <c r="AA407" s="87" cm="1">
        <f t="array" aca="1" ref="AA407" ca="1">INDIRECT("'Base de données'!A" &amp; ROW(Y407))</f>
        <v>45689</v>
      </c>
      <c r="AB407" s="51" t="str" cm="1">
        <f t="array" aca="1" ref="AB407" ca="1">INDIRECT("'Base de données'!B" &amp; ROW(Z407))</f>
        <v>RC7QH</v>
      </c>
    </row>
    <row r="408" spans="1:28" x14ac:dyDescent="0.3">
      <c r="A408" s="41" t="str">
        <f ca="1">IF(IF(AND($B408&lt;&gt;"-",$B408=$E408),"Entrée et sortie","-")="Entrée et sortie",'Base de données'!$B408,"-")</f>
        <v>-</v>
      </c>
      <c r="B408" s="41" t="str">
        <f t="shared" ca="1" si="27"/>
        <v>-</v>
      </c>
      <c r="C408" s="41" t="str">
        <f t="shared" ca="1" si="28"/>
        <v>-</v>
      </c>
      <c r="D408" s="41" t="str">
        <f>IF($F408="sortie en cours d'année",'Base de données'!$B408,"-")</f>
        <v>-</v>
      </c>
      <c r="E408" s="41" t="str">
        <f>IF($H408="entrée en cours d'année",'Base de données'!$B408,"-")</f>
        <v>-</v>
      </c>
      <c r="F408" s="37" t="str">
        <f t="shared" si="25"/>
        <v/>
      </c>
      <c r="G408" s="37" t="str">
        <f>IF($J408="mouvement",_xlfn.XLOOKUP('Base de données'!$B408,$V:$V,$V:$V,0),"")</f>
        <v/>
      </c>
      <c r="H408" s="37" t="str">
        <f t="shared" si="26"/>
        <v/>
      </c>
      <c r="I408" s="37" t="str">
        <f>IF($J408="mouvement",_xlfn.XLOOKUP('Base de données'!$B408,$K:$K,$K:$K,0),"")</f>
        <v/>
      </c>
      <c r="J408" s="38" t="str">
        <f>IF(AND(Y408&lt;&gt;MAX(Y:Y),COUNTIF(K408:V408,'Base de données'!$B408)&gt;0),"mouvement","")</f>
        <v/>
      </c>
      <c r="K408" s="39" t="str">
        <f>IF(K$1&gt;$AE$1,"-",IFERROR(IF(DATEDIF('Base de données'!$A408,K$1,"d")&lt;&gt;0,"",'Base de données'!$B408),""))</f>
        <v/>
      </c>
      <c r="L408" s="39" t="str">
        <f>IF(L$1&gt;$AE$1,"-",IFERROR(IF(DATEDIF('Base de données'!$A408,L$1,"d")&lt;&gt;0,"",'Base de données'!$B408),""))</f>
        <v>5NBX1</v>
      </c>
      <c r="M408" s="39" t="str">
        <f>IF(M$1&gt;$AE$1,"-",IFERROR(IF(DATEDIF('Base de données'!$A408,M$1,"d")&lt;&gt;0,"",'Base de données'!$B408),""))</f>
        <v/>
      </c>
      <c r="N408" s="39" t="str">
        <f>IF(N$1&gt;$AE$1,"-",IFERROR(IF(DATEDIF('Base de données'!$A408,N$1,"d")&lt;&gt;0,"",'Base de données'!$B408),""))</f>
        <v/>
      </c>
      <c r="O408" s="39" t="str">
        <f>IF(O$1&gt;$AE$1,"-",IFERROR(IF(DATEDIF('Base de données'!$A408,O$1,"d")&lt;&gt;0,"",'Base de données'!$B408),""))</f>
        <v/>
      </c>
      <c r="P408" s="39" t="str">
        <f>IF(P$1&gt;$AE$1,"-",IFERROR(IF(DATEDIF('Base de données'!$A408,P$1,"d")&lt;&gt;0,"",'Base de données'!$B408),""))</f>
        <v/>
      </c>
      <c r="Q408" s="39" t="str">
        <f>IF(Q$1&gt;$AE$1,"-",IFERROR(IF(DATEDIF('Base de données'!$A408,Q$1,"d")&lt;&gt;0,"",'Base de données'!$B408),""))</f>
        <v/>
      </c>
      <c r="R408" s="39" t="str">
        <f>IF(R$1&gt;$AE$1,"-",IFERROR(IF(DATEDIF('Base de données'!$A408,R$1,"d")&lt;&gt;0,"",'Base de données'!$B408),""))</f>
        <v/>
      </c>
      <c r="S408" s="39" t="str">
        <f>IF(S$1&gt;$AE$1,"-",IFERROR(IF(DATEDIF('Base de données'!$A408,S$1,"d")&lt;&gt;0,"",'Base de données'!$B408),""))</f>
        <v/>
      </c>
      <c r="T408" s="39" t="str">
        <f>IF(T$1&gt;$AE$1,"-",IFERROR(IF(DATEDIF('Base de données'!$A408,T$1,"d")&lt;&gt;0,"",'Base de données'!$B408),""))</f>
        <v/>
      </c>
      <c r="U408" s="39" t="str">
        <f>IF(U$1&gt;$AE$1,"-",IFERROR(IF(DATEDIF('Base de données'!$A408,U$1,"d")&lt;&gt;0,"",'Base de données'!$B408),""))</f>
        <v/>
      </c>
      <c r="V408" s="39" t="str">
        <f>IF(V$1&gt;$AE$1,"-",IFERROR(IF(DATEDIF('Base de données'!$A408,V$1,"d")&lt;&gt;0,"",'Base de données'!$B408),""))</f>
        <v/>
      </c>
      <c r="W408" s="34"/>
      <c r="X408" s="30" t="str">
        <f>'Base de données'!$C408&amp;" "&amp;'Base de données'!$D408</f>
        <v>Morel Frédérique</v>
      </c>
      <c r="Y408" s="31">
        <f>COUNTIF('Base de données'!$B:$B,'Base de données'!$B408)</f>
        <v>12</v>
      </c>
      <c r="AA408" s="87" cm="1">
        <f t="array" aca="1" ref="AA408" ca="1">INDIRECT("'Base de données'!A" &amp; ROW(Y408))</f>
        <v>45689</v>
      </c>
      <c r="AB408" s="51" t="str" cm="1">
        <f t="array" aca="1" ref="AB408" ca="1">INDIRECT("'Base de données'!B" &amp; ROW(Z408))</f>
        <v>5NBX1</v>
      </c>
    </row>
    <row r="409" spans="1:28" x14ac:dyDescent="0.3">
      <c r="A409" s="41" t="str">
        <f ca="1">IF(IF(AND($B409&lt;&gt;"-",$B409=$E409),"Entrée et sortie","-")="Entrée et sortie",'Base de données'!$B409,"-")</f>
        <v>-</v>
      </c>
      <c r="B409" s="41" t="str">
        <f t="shared" ca="1" si="27"/>
        <v>-</v>
      </c>
      <c r="C409" s="41" t="str">
        <f t="shared" ca="1" si="28"/>
        <v>-</v>
      </c>
      <c r="D409" s="41" t="str">
        <f>IF($F409="sortie en cours d'année",'Base de données'!$B409,"-")</f>
        <v>-</v>
      </c>
      <c r="E409" s="41" t="str">
        <f>IF($H409="entrée en cours d'année",'Base de données'!$B409,"-")</f>
        <v>-</v>
      </c>
      <c r="F409" s="37" t="str">
        <f t="shared" si="25"/>
        <v/>
      </c>
      <c r="G409" s="37" t="str">
        <f>IF($J409="mouvement",_xlfn.XLOOKUP('Base de données'!$B409,$V:$V,$V:$V,0),"")</f>
        <v/>
      </c>
      <c r="H409" s="37" t="str">
        <f t="shared" si="26"/>
        <v/>
      </c>
      <c r="I409" s="37" t="str">
        <f>IF($J409="mouvement",_xlfn.XLOOKUP('Base de données'!$B409,$K:$K,$K:$K,0),"")</f>
        <v/>
      </c>
      <c r="J409" s="38" t="str">
        <f>IF(AND(Y409&lt;&gt;MAX(Y:Y),COUNTIF(K409:V409,'Base de données'!$B409)&gt;0),"mouvement","")</f>
        <v/>
      </c>
      <c r="K409" s="39" t="str">
        <f>IF(K$1&gt;$AE$1,"-",IFERROR(IF(DATEDIF('Base de données'!$A409,K$1,"d")&lt;&gt;0,"",'Base de données'!$B409),""))</f>
        <v/>
      </c>
      <c r="L409" s="39" t="str">
        <f>IF(L$1&gt;$AE$1,"-",IFERROR(IF(DATEDIF('Base de données'!$A409,L$1,"d")&lt;&gt;0,"",'Base de données'!$B409),""))</f>
        <v>Y5PG6</v>
      </c>
      <c r="M409" s="39" t="str">
        <f>IF(M$1&gt;$AE$1,"-",IFERROR(IF(DATEDIF('Base de données'!$A409,M$1,"d")&lt;&gt;0,"",'Base de données'!$B409),""))</f>
        <v/>
      </c>
      <c r="N409" s="39" t="str">
        <f>IF(N$1&gt;$AE$1,"-",IFERROR(IF(DATEDIF('Base de données'!$A409,N$1,"d")&lt;&gt;0,"",'Base de données'!$B409),""))</f>
        <v/>
      </c>
      <c r="O409" s="39" t="str">
        <f>IF(O$1&gt;$AE$1,"-",IFERROR(IF(DATEDIF('Base de données'!$A409,O$1,"d")&lt;&gt;0,"",'Base de données'!$B409),""))</f>
        <v/>
      </c>
      <c r="P409" s="39" t="str">
        <f>IF(P$1&gt;$AE$1,"-",IFERROR(IF(DATEDIF('Base de données'!$A409,P$1,"d")&lt;&gt;0,"",'Base de données'!$B409),""))</f>
        <v/>
      </c>
      <c r="Q409" s="39" t="str">
        <f>IF(Q$1&gt;$AE$1,"-",IFERROR(IF(DATEDIF('Base de données'!$A409,Q$1,"d")&lt;&gt;0,"",'Base de données'!$B409),""))</f>
        <v/>
      </c>
      <c r="R409" s="39" t="str">
        <f>IF(R$1&gt;$AE$1,"-",IFERROR(IF(DATEDIF('Base de données'!$A409,R$1,"d")&lt;&gt;0,"",'Base de données'!$B409),""))</f>
        <v/>
      </c>
      <c r="S409" s="39" t="str">
        <f>IF(S$1&gt;$AE$1,"-",IFERROR(IF(DATEDIF('Base de données'!$A409,S$1,"d")&lt;&gt;0,"",'Base de données'!$B409),""))</f>
        <v/>
      </c>
      <c r="T409" s="39" t="str">
        <f>IF(T$1&gt;$AE$1,"-",IFERROR(IF(DATEDIF('Base de données'!$A409,T$1,"d")&lt;&gt;0,"",'Base de données'!$B409),""))</f>
        <v/>
      </c>
      <c r="U409" s="39" t="str">
        <f>IF(U$1&gt;$AE$1,"-",IFERROR(IF(DATEDIF('Base de données'!$A409,U$1,"d")&lt;&gt;0,"",'Base de données'!$B409),""))</f>
        <v/>
      </c>
      <c r="V409" s="39" t="str">
        <f>IF(V$1&gt;$AE$1,"-",IFERROR(IF(DATEDIF('Base de données'!$A409,V$1,"d")&lt;&gt;0,"",'Base de données'!$B409),""))</f>
        <v/>
      </c>
      <c r="W409" s="34"/>
      <c r="X409" s="30" t="str">
        <f>'Base de données'!$C409&amp;" "&amp;'Base de données'!$D409</f>
        <v>Lombard Aimée</v>
      </c>
      <c r="Y409" s="31">
        <f>COUNTIF('Base de données'!$B:$B,'Base de données'!$B409)</f>
        <v>12</v>
      </c>
      <c r="AA409" s="87" cm="1">
        <f t="array" aca="1" ref="AA409" ca="1">INDIRECT("'Base de données'!A" &amp; ROW(Y409))</f>
        <v>45689</v>
      </c>
      <c r="AB409" s="51" t="str" cm="1">
        <f t="array" aca="1" ref="AB409" ca="1">INDIRECT("'Base de données'!B" &amp; ROW(Z409))</f>
        <v>Y5PG6</v>
      </c>
    </row>
    <row r="410" spans="1:28" x14ac:dyDescent="0.3">
      <c r="A410" s="41" t="str">
        <f ca="1">IF(IF(AND($B410&lt;&gt;"-",$B410=$E410),"Entrée et sortie","-")="Entrée et sortie",'Base de données'!$B410,"-")</f>
        <v>-</v>
      </c>
      <c r="B410" s="41" t="str">
        <f t="shared" ca="1" si="27"/>
        <v>-</v>
      </c>
      <c r="C410" s="41" t="str">
        <f t="shared" ca="1" si="28"/>
        <v>-</v>
      </c>
      <c r="D410" s="41" t="str">
        <f>IF($F410="sortie en cours d'année",'Base de données'!$B410,"-")</f>
        <v>-</v>
      </c>
      <c r="E410" s="41" t="str">
        <f>IF($H410="entrée en cours d'année",'Base de données'!$B410,"-")</f>
        <v>-</v>
      </c>
      <c r="F410" s="37" t="str">
        <f t="shared" si="25"/>
        <v/>
      </c>
      <c r="G410" s="37" t="str">
        <f>IF($J410="mouvement",_xlfn.XLOOKUP('Base de données'!$B410,$V:$V,$V:$V,0),"")</f>
        <v/>
      </c>
      <c r="H410" s="37" t="str">
        <f t="shared" si="26"/>
        <v/>
      </c>
      <c r="I410" s="37" t="str">
        <f>IF($J410="mouvement",_xlfn.XLOOKUP('Base de données'!$B410,$K:$K,$K:$K,0),"")</f>
        <v/>
      </c>
      <c r="J410" s="38" t="str">
        <f>IF(AND(Y410&lt;&gt;MAX(Y:Y),COUNTIF(K410:V410,'Base de données'!$B410)&gt;0),"mouvement","")</f>
        <v/>
      </c>
      <c r="K410" s="39" t="str">
        <f>IF(K$1&gt;$AE$1,"-",IFERROR(IF(DATEDIF('Base de données'!$A410,K$1,"d")&lt;&gt;0,"",'Base de données'!$B410),""))</f>
        <v/>
      </c>
      <c r="L410" s="39" t="str">
        <f>IF(L$1&gt;$AE$1,"-",IFERROR(IF(DATEDIF('Base de données'!$A410,L$1,"d")&lt;&gt;0,"",'Base de données'!$B410),""))</f>
        <v>4994C</v>
      </c>
      <c r="M410" s="39" t="str">
        <f>IF(M$1&gt;$AE$1,"-",IFERROR(IF(DATEDIF('Base de données'!$A410,M$1,"d")&lt;&gt;0,"",'Base de données'!$B410),""))</f>
        <v/>
      </c>
      <c r="N410" s="39" t="str">
        <f>IF(N$1&gt;$AE$1,"-",IFERROR(IF(DATEDIF('Base de données'!$A410,N$1,"d")&lt;&gt;0,"",'Base de données'!$B410),""))</f>
        <v/>
      </c>
      <c r="O410" s="39" t="str">
        <f>IF(O$1&gt;$AE$1,"-",IFERROR(IF(DATEDIF('Base de données'!$A410,O$1,"d")&lt;&gt;0,"",'Base de données'!$B410),""))</f>
        <v/>
      </c>
      <c r="P410" s="39" t="str">
        <f>IF(P$1&gt;$AE$1,"-",IFERROR(IF(DATEDIF('Base de données'!$A410,P$1,"d")&lt;&gt;0,"",'Base de données'!$B410),""))</f>
        <v/>
      </c>
      <c r="Q410" s="39" t="str">
        <f>IF(Q$1&gt;$AE$1,"-",IFERROR(IF(DATEDIF('Base de données'!$A410,Q$1,"d")&lt;&gt;0,"",'Base de données'!$B410),""))</f>
        <v/>
      </c>
      <c r="R410" s="39" t="str">
        <f>IF(R$1&gt;$AE$1,"-",IFERROR(IF(DATEDIF('Base de données'!$A410,R$1,"d")&lt;&gt;0,"",'Base de données'!$B410),""))</f>
        <v/>
      </c>
      <c r="S410" s="39" t="str">
        <f>IF(S$1&gt;$AE$1,"-",IFERROR(IF(DATEDIF('Base de données'!$A410,S$1,"d")&lt;&gt;0,"",'Base de données'!$B410),""))</f>
        <v/>
      </c>
      <c r="T410" s="39" t="str">
        <f>IF(T$1&gt;$AE$1,"-",IFERROR(IF(DATEDIF('Base de données'!$A410,T$1,"d")&lt;&gt;0,"",'Base de données'!$B410),""))</f>
        <v/>
      </c>
      <c r="U410" s="39" t="str">
        <f>IF(U$1&gt;$AE$1,"-",IFERROR(IF(DATEDIF('Base de données'!$A410,U$1,"d")&lt;&gt;0,"",'Base de données'!$B410),""))</f>
        <v/>
      </c>
      <c r="V410" s="39" t="str">
        <f>IF(V$1&gt;$AE$1,"-",IFERROR(IF(DATEDIF('Base de données'!$A410,V$1,"d")&lt;&gt;0,"",'Base de données'!$B410),""))</f>
        <v/>
      </c>
      <c r="W410" s="34"/>
      <c r="X410" s="30" t="str">
        <f>'Base de données'!$C410&amp;" "&amp;'Base de données'!$D410</f>
        <v>Roche Pierre</v>
      </c>
      <c r="Y410" s="31">
        <f>COUNTIF('Base de données'!$B:$B,'Base de données'!$B410)</f>
        <v>12</v>
      </c>
      <c r="AA410" s="87" cm="1">
        <f t="array" aca="1" ref="AA410" ca="1">INDIRECT("'Base de données'!A" &amp; ROW(Y410))</f>
        <v>45689</v>
      </c>
      <c r="AB410" s="51" t="str" cm="1">
        <f t="array" aca="1" ref="AB410" ca="1">INDIRECT("'Base de données'!B" &amp; ROW(Z410))</f>
        <v>4994C</v>
      </c>
    </row>
    <row r="411" spans="1:28" x14ac:dyDescent="0.3">
      <c r="A411" s="41" t="str">
        <f ca="1">IF(IF(AND($B411&lt;&gt;"-",$B411=$E411),"Entrée et sortie","-")="Entrée et sortie",'Base de données'!$B411,"-")</f>
        <v>-</v>
      </c>
      <c r="B411" s="41" t="str">
        <f t="shared" ca="1" si="27"/>
        <v>-</v>
      </c>
      <c r="C411" s="41" t="str">
        <f t="shared" ca="1" si="28"/>
        <v>-</v>
      </c>
      <c r="D411" s="41" t="str">
        <f>IF($F411="sortie en cours d'année",'Base de données'!$B411,"-")</f>
        <v>-</v>
      </c>
      <c r="E411" s="41" t="str">
        <f>IF($H411="entrée en cours d'année",'Base de données'!$B411,"-")</f>
        <v>-</v>
      </c>
      <c r="F411" s="37" t="str">
        <f t="shared" si="25"/>
        <v/>
      </c>
      <c r="G411" s="37" t="str">
        <f>IF($J411="mouvement",_xlfn.XLOOKUP('Base de données'!$B411,$V:$V,$V:$V,0),"")</f>
        <v/>
      </c>
      <c r="H411" s="37" t="str">
        <f t="shared" si="26"/>
        <v/>
      </c>
      <c r="I411" s="37" t="str">
        <f>IF($J411="mouvement",_xlfn.XLOOKUP('Base de données'!$B411,$K:$K,$K:$K,0),"")</f>
        <v/>
      </c>
      <c r="J411" s="38" t="str">
        <f>IF(AND(Y411&lt;&gt;MAX(Y:Y),COUNTIF(K411:V411,'Base de données'!$B411)&gt;0),"mouvement","")</f>
        <v/>
      </c>
      <c r="K411" s="39" t="str">
        <f>IF(K$1&gt;$AE$1,"-",IFERROR(IF(DATEDIF('Base de données'!$A411,K$1,"d")&lt;&gt;0,"",'Base de données'!$B411),""))</f>
        <v/>
      </c>
      <c r="L411" s="39" t="str">
        <f>IF(L$1&gt;$AE$1,"-",IFERROR(IF(DATEDIF('Base de données'!$A411,L$1,"d")&lt;&gt;0,"",'Base de données'!$B411),""))</f>
        <v>FWAGD</v>
      </c>
      <c r="M411" s="39" t="str">
        <f>IF(M$1&gt;$AE$1,"-",IFERROR(IF(DATEDIF('Base de données'!$A411,M$1,"d")&lt;&gt;0,"",'Base de données'!$B411),""))</f>
        <v/>
      </c>
      <c r="N411" s="39" t="str">
        <f>IF(N$1&gt;$AE$1,"-",IFERROR(IF(DATEDIF('Base de données'!$A411,N$1,"d")&lt;&gt;0,"",'Base de données'!$B411),""))</f>
        <v/>
      </c>
      <c r="O411" s="39" t="str">
        <f>IF(O$1&gt;$AE$1,"-",IFERROR(IF(DATEDIF('Base de données'!$A411,O$1,"d")&lt;&gt;0,"",'Base de données'!$B411),""))</f>
        <v/>
      </c>
      <c r="P411" s="39" t="str">
        <f>IF(P$1&gt;$AE$1,"-",IFERROR(IF(DATEDIF('Base de données'!$A411,P$1,"d")&lt;&gt;0,"",'Base de données'!$B411),""))</f>
        <v/>
      </c>
      <c r="Q411" s="39" t="str">
        <f>IF(Q$1&gt;$AE$1,"-",IFERROR(IF(DATEDIF('Base de données'!$A411,Q$1,"d")&lt;&gt;0,"",'Base de données'!$B411),""))</f>
        <v/>
      </c>
      <c r="R411" s="39" t="str">
        <f>IF(R$1&gt;$AE$1,"-",IFERROR(IF(DATEDIF('Base de données'!$A411,R$1,"d")&lt;&gt;0,"",'Base de données'!$B411),""))</f>
        <v/>
      </c>
      <c r="S411" s="39" t="str">
        <f>IF(S$1&gt;$AE$1,"-",IFERROR(IF(DATEDIF('Base de données'!$A411,S$1,"d")&lt;&gt;0,"",'Base de données'!$B411),""))</f>
        <v/>
      </c>
      <c r="T411" s="39" t="str">
        <f>IF(T$1&gt;$AE$1,"-",IFERROR(IF(DATEDIF('Base de données'!$A411,T$1,"d")&lt;&gt;0,"",'Base de données'!$B411),""))</f>
        <v/>
      </c>
      <c r="U411" s="39" t="str">
        <f>IF(U$1&gt;$AE$1,"-",IFERROR(IF(DATEDIF('Base de données'!$A411,U$1,"d")&lt;&gt;0,"",'Base de données'!$B411),""))</f>
        <v/>
      </c>
      <c r="V411" s="39" t="str">
        <f>IF(V$1&gt;$AE$1,"-",IFERROR(IF(DATEDIF('Base de données'!$A411,V$1,"d")&lt;&gt;0,"",'Base de données'!$B411),""))</f>
        <v/>
      </c>
      <c r="W411" s="34"/>
      <c r="X411" s="30" t="str">
        <f>'Base de données'!$C411&amp;" "&amp;'Base de données'!$D411</f>
        <v>Langlois Daniel</v>
      </c>
      <c r="Y411" s="31">
        <f>COUNTIF('Base de données'!$B:$B,'Base de données'!$B411)</f>
        <v>12</v>
      </c>
      <c r="AA411" s="87" cm="1">
        <f t="array" aca="1" ref="AA411" ca="1">INDIRECT("'Base de données'!A" &amp; ROW(Y411))</f>
        <v>45689</v>
      </c>
      <c r="AB411" s="51" t="str" cm="1">
        <f t="array" aca="1" ref="AB411" ca="1">INDIRECT("'Base de données'!B" &amp; ROW(Z411))</f>
        <v>FWAGD</v>
      </c>
    </row>
    <row r="412" spans="1:28" x14ac:dyDescent="0.3">
      <c r="A412" s="41" t="str">
        <f ca="1">IF(IF(AND($B412&lt;&gt;"-",$B412=$E412),"Entrée et sortie","-")="Entrée et sortie",'Base de données'!$B412,"-")</f>
        <v>-</v>
      </c>
      <c r="B412" s="41" t="str">
        <f t="shared" ca="1" si="27"/>
        <v>-</v>
      </c>
      <c r="C412" s="41" t="str">
        <f t="shared" ca="1" si="28"/>
        <v>-</v>
      </c>
      <c r="D412" s="41" t="str">
        <f>IF($F412="sortie en cours d'année",'Base de données'!$B412,"-")</f>
        <v>-</v>
      </c>
      <c r="E412" s="41" t="str">
        <f>IF($H412="entrée en cours d'année",'Base de données'!$B412,"-")</f>
        <v>-</v>
      </c>
      <c r="F412" s="37" t="str">
        <f t="shared" si="25"/>
        <v/>
      </c>
      <c r="G412" s="37" t="str">
        <f>IF($J412="mouvement",_xlfn.XLOOKUP('Base de données'!$B412,$V:$V,$V:$V,0),"")</f>
        <v/>
      </c>
      <c r="H412" s="37" t="str">
        <f t="shared" si="26"/>
        <v/>
      </c>
      <c r="I412" s="37" t="str">
        <f>IF($J412="mouvement",_xlfn.XLOOKUP('Base de données'!$B412,$K:$K,$K:$K,0),"")</f>
        <v/>
      </c>
      <c r="J412" s="38" t="str">
        <f>IF(AND(Y412&lt;&gt;MAX(Y:Y),COUNTIF(K412:V412,'Base de données'!$B412)&gt;0),"mouvement","")</f>
        <v/>
      </c>
      <c r="K412" s="39" t="str">
        <f>IF(K$1&gt;$AE$1,"-",IFERROR(IF(DATEDIF('Base de données'!$A412,K$1,"d")&lt;&gt;0,"",'Base de données'!$B412),""))</f>
        <v/>
      </c>
      <c r="L412" s="39" t="str">
        <f>IF(L$1&gt;$AE$1,"-",IFERROR(IF(DATEDIF('Base de données'!$A412,L$1,"d")&lt;&gt;0,"",'Base de données'!$B412),""))</f>
        <v>CZIFJ</v>
      </c>
      <c r="M412" s="39" t="str">
        <f>IF(M$1&gt;$AE$1,"-",IFERROR(IF(DATEDIF('Base de données'!$A412,M$1,"d")&lt;&gt;0,"",'Base de données'!$B412),""))</f>
        <v/>
      </c>
      <c r="N412" s="39" t="str">
        <f>IF(N$1&gt;$AE$1,"-",IFERROR(IF(DATEDIF('Base de données'!$A412,N$1,"d")&lt;&gt;0,"",'Base de données'!$B412),""))</f>
        <v/>
      </c>
      <c r="O412" s="39" t="str">
        <f>IF(O$1&gt;$AE$1,"-",IFERROR(IF(DATEDIF('Base de données'!$A412,O$1,"d")&lt;&gt;0,"",'Base de données'!$B412),""))</f>
        <v/>
      </c>
      <c r="P412" s="39" t="str">
        <f>IF(P$1&gt;$AE$1,"-",IFERROR(IF(DATEDIF('Base de données'!$A412,P$1,"d")&lt;&gt;0,"",'Base de données'!$B412),""))</f>
        <v/>
      </c>
      <c r="Q412" s="39" t="str">
        <f>IF(Q$1&gt;$AE$1,"-",IFERROR(IF(DATEDIF('Base de données'!$A412,Q$1,"d")&lt;&gt;0,"",'Base de données'!$B412),""))</f>
        <v/>
      </c>
      <c r="R412" s="39" t="str">
        <f>IF(R$1&gt;$AE$1,"-",IFERROR(IF(DATEDIF('Base de données'!$A412,R$1,"d")&lt;&gt;0,"",'Base de données'!$B412),""))</f>
        <v/>
      </c>
      <c r="S412" s="39" t="str">
        <f>IF(S$1&gt;$AE$1,"-",IFERROR(IF(DATEDIF('Base de données'!$A412,S$1,"d")&lt;&gt;0,"",'Base de données'!$B412),""))</f>
        <v/>
      </c>
      <c r="T412" s="39" t="str">
        <f>IF(T$1&gt;$AE$1,"-",IFERROR(IF(DATEDIF('Base de données'!$A412,T$1,"d")&lt;&gt;0,"",'Base de données'!$B412),""))</f>
        <v/>
      </c>
      <c r="U412" s="39" t="str">
        <f>IF(U$1&gt;$AE$1,"-",IFERROR(IF(DATEDIF('Base de données'!$A412,U$1,"d")&lt;&gt;0,"",'Base de données'!$B412),""))</f>
        <v/>
      </c>
      <c r="V412" s="39" t="str">
        <f>IF(V$1&gt;$AE$1,"-",IFERROR(IF(DATEDIF('Base de données'!$A412,V$1,"d")&lt;&gt;0,"",'Base de données'!$B412),""))</f>
        <v/>
      </c>
      <c r="W412" s="34"/>
      <c r="X412" s="30" t="str">
        <f>'Base de données'!$C412&amp;" "&amp;'Base de données'!$D412</f>
        <v>Thibault Thibault</v>
      </c>
      <c r="Y412" s="31">
        <f>COUNTIF('Base de données'!$B:$B,'Base de données'!$B412)</f>
        <v>12</v>
      </c>
      <c r="AA412" s="87" cm="1">
        <f t="array" aca="1" ref="AA412" ca="1">INDIRECT("'Base de données'!A" &amp; ROW(Y412))</f>
        <v>45689</v>
      </c>
      <c r="AB412" s="51" t="str" cm="1">
        <f t="array" aca="1" ref="AB412" ca="1">INDIRECT("'Base de données'!B" &amp; ROW(Z412))</f>
        <v>CZIFJ</v>
      </c>
    </row>
    <row r="413" spans="1:28" x14ac:dyDescent="0.3">
      <c r="A413" s="41" t="str">
        <f ca="1">IF(IF(AND($B413&lt;&gt;"-",$B413=$E413),"Entrée et sortie","-")="Entrée et sortie",'Base de données'!$B413,"-")</f>
        <v>-</v>
      </c>
      <c r="B413" s="41" t="str">
        <f t="shared" ca="1" si="27"/>
        <v>LP99Q</v>
      </c>
      <c r="C413" s="41" t="str">
        <f t="shared" ca="1" si="28"/>
        <v>LP99Q</v>
      </c>
      <c r="D413" s="41" t="str">
        <f>IF($F413="sortie en cours d'année",'Base de données'!$B413,"-")</f>
        <v>LP99Q</v>
      </c>
      <c r="E413" s="41" t="str">
        <f>IF($H413="entrée en cours d'année",'Base de données'!$B413,"-")</f>
        <v>-</v>
      </c>
      <c r="F413" s="37" t="str">
        <f t="shared" si="25"/>
        <v>sortie en cours d'année</v>
      </c>
      <c r="G413" s="37">
        <f>IF($J413="mouvement",_xlfn.XLOOKUP('Base de données'!$B413,$V:$V,$V:$V,0),"")</f>
        <v>0</v>
      </c>
      <c r="H413" s="37" t="str">
        <f t="shared" si="26"/>
        <v/>
      </c>
      <c r="I413" s="37" t="str">
        <f>IF($J413="mouvement",_xlfn.XLOOKUP('Base de données'!$B413,$K:$K,$K:$K,0),"")</f>
        <v>LP99Q</v>
      </c>
      <c r="J413" s="38" t="str">
        <f>IF(AND(Y413&lt;&gt;MAX(Y:Y),COUNTIF(K413:V413,'Base de données'!$B413)&gt;0),"mouvement","")</f>
        <v>mouvement</v>
      </c>
      <c r="K413" s="39" t="str">
        <f>IF(K$1&gt;$AE$1,"-",IFERROR(IF(DATEDIF('Base de données'!$A413,K$1,"d")&lt;&gt;0,"",'Base de données'!$B413),""))</f>
        <v/>
      </c>
      <c r="L413" s="39" t="str">
        <f>IF(L$1&gt;$AE$1,"-",IFERROR(IF(DATEDIF('Base de données'!$A413,L$1,"d")&lt;&gt;0,"",'Base de données'!$B413),""))</f>
        <v>LP99Q</v>
      </c>
      <c r="M413" s="39" t="str">
        <f>IF(M$1&gt;$AE$1,"-",IFERROR(IF(DATEDIF('Base de données'!$A413,M$1,"d")&lt;&gt;0,"",'Base de données'!$B413),""))</f>
        <v/>
      </c>
      <c r="N413" s="39" t="str">
        <f>IF(N$1&gt;$AE$1,"-",IFERROR(IF(DATEDIF('Base de données'!$A413,N$1,"d")&lt;&gt;0,"",'Base de données'!$B413),""))</f>
        <v/>
      </c>
      <c r="O413" s="39" t="str">
        <f>IF(O$1&gt;$AE$1,"-",IFERROR(IF(DATEDIF('Base de données'!$A413,O$1,"d")&lt;&gt;0,"",'Base de données'!$B413),""))</f>
        <v/>
      </c>
      <c r="P413" s="39" t="str">
        <f>IF(P$1&gt;$AE$1,"-",IFERROR(IF(DATEDIF('Base de données'!$A413,P$1,"d")&lt;&gt;0,"",'Base de données'!$B413),""))</f>
        <v/>
      </c>
      <c r="Q413" s="39" t="str">
        <f>IF(Q$1&gt;$AE$1,"-",IFERROR(IF(DATEDIF('Base de données'!$A413,Q$1,"d")&lt;&gt;0,"",'Base de données'!$B413),""))</f>
        <v/>
      </c>
      <c r="R413" s="39" t="str">
        <f>IF(R$1&gt;$AE$1,"-",IFERROR(IF(DATEDIF('Base de données'!$A413,R$1,"d")&lt;&gt;0,"",'Base de données'!$B413),""))</f>
        <v/>
      </c>
      <c r="S413" s="39" t="str">
        <f>IF(S$1&gt;$AE$1,"-",IFERROR(IF(DATEDIF('Base de données'!$A413,S$1,"d")&lt;&gt;0,"",'Base de données'!$B413),""))</f>
        <v/>
      </c>
      <c r="T413" s="39" t="str">
        <f>IF(T$1&gt;$AE$1,"-",IFERROR(IF(DATEDIF('Base de données'!$A413,T$1,"d")&lt;&gt;0,"",'Base de données'!$B413),""))</f>
        <v/>
      </c>
      <c r="U413" s="39" t="str">
        <f>IF(U$1&gt;$AE$1,"-",IFERROR(IF(DATEDIF('Base de données'!$A413,U$1,"d")&lt;&gt;0,"",'Base de données'!$B413),""))</f>
        <v/>
      </c>
      <c r="V413" s="39" t="str">
        <f>IF(V$1&gt;$AE$1,"-",IFERROR(IF(DATEDIF('Base de données'!$A413,V$1,"d")&lt;&gt;0,"",'Base de données'!$B413),""))</f>
        <v/>
      </c>
      <c r="W413" s="34"/>
      <c r="X413" s="30" t="str">
        <f>'Base de données'!$C413&amp;" "&amp;'Base de données'!$D413</f>
        <v>Aubert Maggie</v>
      </c>
      <c r="Y413" s="31">
        <f>COUNTIF('Base de données'!$B:$B,'Base de données'!$B413)</f>
        <v>6</v>
      </c>
      <c r="AA413" s="87" cm="1">
        <f t="array" aca="1" ref="AA413" ca="1">INDIRECT("'Base de données'!A" &amp; ROW(Y413))</f>
        <v>45689</v>
      </c>
      <c r="AB413" s="51" t="str" cm="1">
        <f t="array" aca="1" ref="AB413" ca="1">INDIRECT("'Base de données'!B" &amp; ROW(Z413))</f>
        <v>LP99Q</v>
      </c>
    </row>
    <row r="414" spans="1:28" x14ac:dyDescent="0.3">
      <c r="A414" s="41" t="str">
        <f ca="1">IF(IF(AND($B414&lt;&gt;"-",$B414=$E414),"Entrée et sortie","-")="Entrée et sortie",'Base de données'!$B414,"-")</f>
        <v>-</v>
      </c>
      <c r="B414" s="41" t="str">
        <f t="shared" ca="1" si="27"/>
        <v>-</v>
      </c>
      <c r="C414" s="41" t="str">
        <f t="shared" ca="1" si="28"/>
        <v>-</v>
      </c>
      <c r="D414" s="41" t="str">
        <f>IF($F414="sortie en cours d'année",'Base de données'!$B414,"-")</f>
        <v>-</v>
      </c>
      <c r="E414" s="41" t="str">
        <f>IF($H414="entrée en cours d'année",'Base de données'!$B414,"-")</f>
        <v>-</v>
      </c>
      <c r="F414" s="37" t="str">
        <f t="shared" si="25"/>
        <v/>
      </c>
      <c r="G414" s="37" t="str">
        <f>IF($J414="mouvement",_xlfn.XLOOKUP('Base de données'!$B414,$V:$V,$V:$V,0),"")</f>
        <v/>
      </c>
      <c r="H414" s="37" t="str">
        <f t="shared" si="26"/>
        <v/>
      </c>
      <c r="I414" s="37" t="str">
        <f>IF($J414="mouvement",_xlfn.XLOOKUP('Base de données'!$B414,$K:$K,$K:$K,0),"")</f>
        <v/>
      </c>
      <c r="J414" s="38" t="str">
        <f>IF(AND(Y414&lt;&gt;MAX(Y:Y),COUNTIF(K414:V414,'Base de données'!$B414)&gt;0),"mouvement","")</f>
        <v/>
      </c>
      <c r="K414" s="39" t="str">
        <f>IF(K$1&gt;$AE$1,"-",IFERROR(IF(DATEDIF('Base de données'!$A414,K$1,"d")&lt;&gt;0,"",'Base de données'!$B414),""))</f>
        <v/>
      </c>
      <c r="L414" s="39" t="str">
        <f>IF(L$1&gt;$AE$1,"-",IFERROR(IF(DATEDIF('Base de données'!$A414,L$1,"d")&lt;&gt;0,"",'Base de données'!$B414),""))</f>
        <v>0OW78</v>
      </c>
      <c r="M414" s="39" t="str">
        <f>IF(M$1&gt;$AE$1,"-",IFERROR(IF(DATEDIF('Base de données'!$A414,M$1,"d")&lt;&gt;0,"",'Base de données'!$B414),""))</f>
        <v/>
      </c>
      <c r="N414" s="39" t="str">
        <f>IF(N$1&gt;$AE$1,"-",IFERROR(IF(DATEDIF('Base de données'!$A414,N$1,"d")&lt;&gt;0,"",'Base de données'!$B414),""))</f>
        <v/>
      </c>
      <c r="O414" s="39" t="str">
        <f>IF(O$1&gt;$AE$1,"-",IFERROR(IF(DATEDIF('Base de données'!$A414,O$1,"d")&lt;&gt;0,"",'Base de données'!$B414),""))</f>
        <v/>
      </c>
      <c r="P414" s="39" t="str">
        <f>IF(P$1&gt;$AE$1,"-",IFERROR(IF(DATEDIF('Base de données'!$A414,P$1,"d")&lt;&gt;0,"",'Base de données'!$B414),""))</f>
        <v/>
      </c>
      <c r="Q414" s="39" t="str">
        <f>IF(Q$1&gt;$AE$1,"-",IFERROR(IF(DATEDIF('Base de données'!$A414,Q$1,"d")&lt;&gt;0,"",'Base de données'!$B414),""))</f>
        <v/>
      </c>
      <c r="R414" s="39" t="str">
        <f>IF(R$1&gt;$AE$1,"-",IFERROR(IF(DATEDIF('Base de données'!$A414,R$1,"d")&lt;&gt;0,"",'Base de données'!$B414),""))</f>
        <v/>
      </c>
      <c r="S414" s="39" t="str">
        <f>IF(S$1&gt;$AE$1,"-",IFERROR(IF(DATEDIF('Base de données'!$A414,S$1,"d")&lt;&gt;0,"",'Base de données'!$B414),""))</f>
        <v/>
      </c>
      <c r="T414" s="39" t="str">
        <f>IF(T$1&gt;$AE$1,"-",IFERROR(IF(DATEDIF('Base de données'!$A414,T$1,"d")&lt;&gt;0,"",'Base de données'!$B414),""))</f>
        <v/>
      </c>
      <c r="U414" s="39" t="str">
        <f>IF(U$1&gt;$AE$1,"-",IFERROR(IF(DATEDIF('Base de données'!$A414,U$1,"d")&lt;&gt;0,"",'Base de données'!$B414),""))</f>
        <v/>
      </c>
      <c r="V414" s="39" t="str">
        <f>IF(V$1&gt;$AE$1,"-",IFERROR(IF(DATEDIF('Base de données'!$A414,V$1,"d")&lt;&gt;0,"",'Base de données'!$B414),""))</f>
        <v/>
      </c>
      <c r="W414" s="34"/>
      <c r="X414" s="30" t="str">
        <f>'Base de données'!$C414&amp;" "&amp;'Base de données'!$D414</f>
        <v>Lebrun Roland</v>
      </c>
      <c r="Y414" s="31">
        <f>COUNTIF('Base de données'!$B:$B,'Base de données'!$B414)</f>
        <v>12</v>
      </c>
      <c r="AA414" s="87" cm="1">
        <f t="array" aca="1" ref="AA414" ca="1">INDIRECT("'Base de données'!A" &amp; ROW(Y414))</f>
        <v>45689</v>
      </c>
      <c r="AB414" s="51" t="str" cm="1">
        <f t="array" aca="1" ref="AB414" ca="1">INDIRECT("'Base de données'!B" &amp; ROW(Z414))</f>
        <v>0OW78</v>
      </c>
    </row>
    <row r="415" spans="1:28" x14ac:dyDescent="0.3">
      <c r="A415" s="41" t="str">
        <f ca="1">IF(IF(AND($B415&lt;&gt;"-",$B415=$E415),"Entrée et sortie","-")="Entrée et sortie",'Base de données'!$B415,"-")</f>
        <v>-</v>
      </c>
      <c r="B415" s="41" t="str">
        <f t="shared" ca="1" si="27"/>
        <v>-</v>
      </c>
      <c r="C415" s="41" t="str">
        <f t="shared" ca="1" si="28"/>
        <v>-</v>
      </c>
      <c r="D415" s="41" t="str">
        <f>IF($F415="sortie en cours d'année",'Base de données'!$B415,"-")</f>
        <v>-</v>
      </c>
      <c r="E415" s="41" t="str">
        <f>IF($H415="entrée en cours d'année",'Base de données'!$B415,"-")</f>
        <v>-</v>
      </c>
      <c r="F415" s="37" t="str">
        <f t="shared" si="25"/>
        <v/>
      </c>
      <c r="G415" s="37" t="str">
        <f>IF($J415="mouvement",_xlfn.XLOOKUP('Base de données'!$B415,$V:$V,$V:$V,0),"")</f>
        <v/>
      </c>
      <c r="H415" s="37" t="str">
        <f t="shared" si="26"/>
        <v/>
      </c>
      <c r="I415" s="37" t="str">
        <f>IF($J415="mouvement",_xlfn.XLOOKUP('Base de données'!$B415,$K:$K,$K:$K,0),"")</f>
        <v/>
      </c>
      <c r="J415" s="38" t="str">
        <f>IF(AND(Y415&lt;&gt;MAX(Y:Y),COUNTIF(K415:V415,'Base de données'!$B415)&gt;0),"mouvement","")</f>
        <v/>
      </c>
      <c r="K415" s="39" t="str">
        <f>IF(K$1&gt;$AE$1,"-",IFERROR(IF(DATEDIF('Base de données'!$A415,K$1,"d")&lt;&gt;0,"",'Base de données'!$B415),""))</f>
        <v/>
      </c>
      <c r="L415" s="39" t="str">
        <f>IF(L$1&gt;$AE$1,"-",IFERROR(IF(DATEDIF('Base de données'!$A415,L$1,"d")&lt;&gt;0,"",'Base de données'!$B415),""))</f>
        <v>C7CSB</v>
      </c>
      <c r="M415" s="39" t="str">
        <f>IF(M$1&gt;$AE$1,"-",IFERROR(IF(DATEDIF('Base de données'!$A415,M$1,"d")&lt;&gt;0,"",'Base de données'!$B415),""))</f>
        <v/>
      </c>
      <c r="N415" s="39" t="str">
        <f>IF(N$1&gt;$AE$1,"-",IFERROR(IF(DATEDIF('Base de données'!$A415,N$1,"d")&lt;&gt;0,"",'Base de données'!$B415),""))</f>
        <v/>
      </c>
      <c r="O415" s="39" t="str">
        <f>IF(O$1&gt;$AE$1,"-",IFERROR(IF(DATEDIF('Base de données'!$A415,O$1,"d")&lt;&gt;0,"",'Base de données'!$B415),""))</f>
        <v/>
      </c>
      <c r="P415" s="39" t="str">
        <f>IF(P$1&gt;$AE$1,"-",IFERROR(IF(DATEDIF('Base de données'!$A415,P$1,"d")&lt;&gt;0,"",'Base de données'!$B415),""))</f>
        <v/>
      </c>
      <c r="Q415" s="39" t="str">
        <f>IF(Q$1&gt;$AE$1,"-",IFERROR(IF(DATEDIF('Base de données'!$A415,Q$1,"d")&lt;&gt;0,"",'Base de données'!$B415),""))</f>
        <v/>
      </c>
      <c r="R415" s="39" t="str">
        <f>IF(R$1&gt;$AE$1,"-",IFERROR(IF(DATEDIF('Base de données'!$A415,R$1,"d")&lt;&gt;0,"",'Base de données'!$B415),""))</f>
        <v/>
      </c>
      <c r="S415" s="39" t="str">
        <f>IF(S$1&gt;$AE$1,"-",IFERROR(IF(DATEDIF('Base de données'!$A415,S$1,"d")&lt;&gt;0,"",'Base de données'!$B415),""))</f>
        <v/>
      </c>
      <c r="T415" s="39" t="str">
        <f>IF(T$1&gt;$AE$1,"-",IFERROR(IF(DATEDIF('Base de données'!$A415,T$1,"d")&lt;&gt;0,"",'Base de données'!$B415),""))</f>
        <v/>
      </c>
      <c r="U415" s="39" t="str">
        <f>IF(U$1&gt;$AE$1,"-",IFERROR(IF(DATEDIF('Base de données'!$A415,U$1,"d")&lt;&gt;0,"",'Base de données'!$B415),""))</f>
        <v/>
      </c>
      <c r="V415" s="39" t="str">
        <f>IF(V$1&gt;$AE$1,"-",IFERROR(IF(DATEDIF('Base de données'!$A415,V$1,"d")&lt;&gt;0,"",'Base de données'!$B415),""))</f>
        <v/>
      </c>
      <c r="W415" s="34"/>
      <c r="X415" s="30" t="str">
        <f>'Base de données'!$C415&amp;" "&amp;'Base de données'!$D415</f>
        <v>Germain Stéphane</v>
      </c>
      <c r="Y415" s="31">
        <f>COUNTIF('Base de données'!$B:$B,'Base de données'!$B415)</f>
        <v>12</v>
      </c>
      <c r="AA415" s="87" cm="1">
        <f t="array" aca="1" ref="AA415" ca="1">INDIRECT("'Base de données'!A" &amp; ROW(Y415))</f>
        <v>45689</v>
      </c>
      <c r="AB415" s="51" t="str" cm="1">
        <f t="array" aca="1" ref="AB415" ca="1">INDIRECT("'Base de données'!B" &amp; ROW(Z415))</f>
        <v>C7CSB</v>
      </c>
    </row>
    <row r="416" spans="1:28" x14ac:dyDescent="0.3">
      <c r="A416" s="41" t="str">
        <f ca="1">IF(IF(AND($B416&lt;&gt;"-",$B416=$E416),"Entrée et sortie","-")="Entrée et sortie",'Base de données'!$B416,"-")</f>
        <v>-</v>
      </c>
      <c r="B416" s="41" t="str">
        <f t="shared" ca="1" si="27"/>
        <v>-</v>
      </c>
      <c r="C416" s="41" t="str">
        <f t="shared" ca="1" si="28"/>
        <v>-</v>
      </c>
      <c r="D416" s="41" t="str">
        <f>IF($F416="sortie en cours d'année",'Base de données'!$B416,"-")</f>
        <v>-</v>
      </c>
      <c r="E416" s="41" t="str">
        <f>IF($H416="entrée en cours d'année",'Base de données'!$B416,"-")</f>
        <v>-</v>
      </c>
      <c r="F416" s="37" t="str">
        <f t="shared" si="25"/>
        <v/>
      </c>
      <c r="G416" s="37" t="str">
        <f>IF($J416="mouvement",_xlfn.XLOOKUP('Base de données'!$B416,$V:$V,$V:$V,0),"")</f>
        <v/>
      </c>
      <c r="H416" s="37" t="str">
        <f t="shared" si="26"/>
        <v/>
      </c>
      <c r="I416" s="37" t="str">
        <f>IF($J416="mouvement",_xlfn.XLOOKUP('Base de données'!$B416,$K:$K,$K:$K,0),"")</f>
        <v/>
      </c>
      <c r="J416" s="38" t="str">
        <f>IF(AND(Y416&lt;&gt;MAX(Y:Y),COUNTIF(K416:V416,'Base de données'!$B416)&gt;0),"mouvement","")</f>
        <v/>
      </c>
      <c r="K416" s="39" t="str">
        <f>IF(K$1&gt;$AE$1,"-",IFERROR(IF(DATEDIF('Base de données'!$A416,K$1,"d")&lt;&gt;0,"",'Base de données'!$B416),""))</f>
        <v/>
      </c>
      <c r="L416" s="39" t="str">
        <f>IF(L$1&gt;$AE$1,"-",IFERROR(IF(DATEDIF('Base de données'!$A416,L$1,"d")&lt;&gt;0,"",'Base de données'!$B416),""))</f>
        <v>4FZFQ</v>
      </c>
      <c r="M416" s="39" t="str">
        <f>IF(M$1&gt;$AE$1,"-",IFERROR(IF(DATEDIF('Base de données'!$A416,M$1,"d")&lt;&gt;0,"",'Base de données'!$B416),""))</f>
        <v/>
      </c>
      <c r="N416" s="39" t="str">
        <f>IF(N$1&gt;$AE$1,"-",IFERROR(IF(DATEDIF('Base de données'!$A416,N$1,"d")&lt;&gt;0,"",'Base de données'!$B416),""))</f>
        <v/>
      </c>
      <c r="O416" s="39" t="str">
        <f>IF(O$1&gt;$AE$1,"-",IFERROR(IF(DATEDIF('Base de données'!$A416,O$1,"d")&lt;&gt;0,"",'Base de données'!$B416),""))</f>
        <v/>
      </c>
      <c r="P416" s="39" t="str">
        <f>IF(P$1&gt;$AE$1,"-",IFERROR(IF(DATEDIF('Base de données'!$A416,P$1,"d")&lt;&gt;0,"",'Base de données'!$B416),""))</f>
        <v/>
      </c>
      <c r="Q416" s="39" t="str">
        <f>IF(Q$1&gt;$AE$1,"-",IFERROR(IF(DATEDIF('Base de données'!$A416,Q$1,"d")&lt;&gt;0,"",'Base de données'!$B416),""))</f>
        <v/>
      </c>
      <c r="R416" s="39" t="str">
        <f>IF(R$1&gt;$AE$1,"-",IFERROR(IF(DATEDIF('Base de données'!$A416,R$1,"d")&lt;&gt;0,"",'Base de données'!$B416),""))</f>
        <v/>
      </c>
      <c r="S416" s="39" t="str">
        <f>IF(S$1&gt;$AE$1,"-",IFERROR(IF(DATEDIF('Base de données'!$A416,S$1,"d")&lt;&gt;0,"",'Base de données'!$B416),""))</f>
        <v/>
      </c>
      <c r="T416" s="39" t="str">
        <f>IF(T$1&gt;$AE$1,"-",IFERROR(IF(DATEDIF('Base de données'!$A416,T$1,"d")&lt;&gt;0,"",'Base de données'!$B416),""))</f>
        <v/>
      </c>
      <c r="U416" s="39" t="str">
        <f>IF(U$1&gt;$AE$1,"-",IFERROR(IF(DATEDIF('Base de données'!$A416,U$1,"d")&lt;&gt;0,"",'Base de données'!$B416),""))</f>
        <v/>
      </c>
      <c r="V416" s="39" t="str">
        <f>IF(V$1&gt;$AE$1,"-",IFERROR(IF(DATEDIF('Base de données'!$A416,V$1,"d")&lt;&gt;0,"",'Base de données'!$B416),""))</f>
        <v/>
      </c>
      <c r="W416" s="34"/>
      <c r="X416" s="30" t="str">
        <f>'Base de données'!$C416&amp;" "&amp;'Base de données'!$D416</f>
        <v>Michel Éric</v>
      </c>
      <c r="Y416" s="31">
        <f>COUNTIF('Base de données'!$B:$B,'Base de données'!$B416)</f>
        <v>12</v>
      </c>
      <c r="AA416" s="87" cm="1">
        <f t="array" aca="1" ref="AA416" ca="1">INDIRECT("'Base de données'!A" &amp; ROW(Y416))</f>
        <v>45689</v>
      </c>
      <c r="AB416" s="51" t="str" cm="1">
        <f t="array" aca="1" ref="AB416" ca="1">INDIRECT("'Base de données'!B" &amp; ROW(Z416))</f>
        <v>4FZFQ</v>
      </c>
    </row>
    <row r="417" spans="1:28" x14ac:dyDescent="0.3">
      <c r="A417" s="41" t="str">
        <f ca="1">IF(IF(AND($B417&lt;&gt;"-",$B417=$E417),"Entrée et sortie","-")="Entrée et sortie",'Base de données'!$B417,"-")</f>
        <v>-</v>
      </c>
      <c r="B417" s="41" t="str">
        <f t="shared" ca="1" si="27"/>
        <v>WZOSW</v>
      </c>
      <c r="C417" s="41" t="str">
        <f t="shared" ca="1" si="28"/>
        <v>WZOSW</v>
      </c>
      <c r="D417" s="41" t="str">
        <f>IF($F417="sortie en cours d'année",'Base de données'!$B417,"-")</f>
        <v>WZOSW</v>
      </c>
      <c r="E417" s="41" t="str">
        <f>IF($H417="entrée en cours d'année",'Base de données'!$B417,"-")</f>
        <v>-</v>
      </c>
      <c r="F417" s="37" t="str">
        <f t="shared" si="25"/>
        <v>sortie en cours d'année</v>
      </c>
      <c r="G417" s="37">
        <f>IF($J417="mouvement",_xlfn.XLOOKUP('Base de données'!$B417,$V:$V,$V:$V,0),"")</f>
        <v>0</v>
      </c>
      <c r="H417" s="37" t="str">
        <f t="shared" si="26"/>
        <v/>
      </c>
      <c r="I417" s="37" t="str">
        <f>IF($J417="mouvement",_xlfn.XLOOKUP('Base de données'!$B417,$K:$K,$K:$K,0),"")</f>
        <v>WZOSW</v>
      </c>
      <c r="J417" s="38" t="str">
        <f>IF(AND(Y417&lt;&gt;MAX(Y:Y),COUNTIF(K417:V417,'Base de données'!$B417)&gt;0),"mouvement","")</f>
        <v>mouvement</v>
      </c>
      <c r="K417" s="39" t="str">
        <f>IF(K$1&gt;$AE$1,"-",IFERROR(IF(DATEDIF('Base de données'!$A417,K$1,"d")&lt;&gt;0,"",'Base de données'!$B417),""))</f>
        <v/>
      </c>
      <c r="L417" s="39" t="str">
        <f>IF(L$1&gt;$AE$1,"-",IFERROR(IF(DATEDIF('Base de données'!$A417,L$1,"d")&lt;&gt;0,"",'Base de données'!$B417),""))</f>
        <v>WZOSW</v>
      </c>
      <c r="M417" s="39" t="str">
        <f>IF(M$1&gt;$AE$1,"-",IFERROR(IF(DATEDIF('Base de données'!$A417,M$1,"d")&lt;&gt;0,"",'Base de données'!$B417),""))</f>
        <v/>
      </c>
      <c r="N417" s="39" t="str">
        <f>IF(N$1&gt;$AE$1,"-",IFERROR(IF(DATEDIF('Base de données'!$A417,N$1,"d")&lt;&gt;0,"",'Base de données'!$B417),""))</f>
        <v/>
      </c>
      <c r="O417" s="39" t="str">
        <f>IF(O$1&gt;$AE$1,"-",IFERROR(IF(DATEDIF('Base de données'!$A417,O$1,"d")&lt;&gt;0,"",'Base de données'!$B417),""))</f>
        <v/>
      </c>
      <c r="P417" s="39" t="str">
        <f>IF(P$1&gt;$AE$1,"-",IFERROR(IF(DATEDIF('Base de données'!$A417,P$1,"d")&lt;&gt;0,"",'Base de données'!$B417),""))</f>
        <v/>
      </c>
      <c r="Q417" s="39" t="str">
        <f>IF(Q$1&gt;$AE$1,"-",IFERROR(IF(DATEDIF('Base de données'!$A417,Q$1,"d")&lt;&gt;0,"",'Base de données'!$B417),""))</f>
        <v/>
      </c>
      <c r="R417" s="39" t="str">
        <f>IF(R$1&gt;$AE$1,"-",IFERROR(IF(DATEDIF('Base de données'!$A417,R$1,"d")&lt;&gt;0,"",'Base de données'!$B417),""))</f>
        <v/>
      </c>
      <c r="S417" s="39" t="str">
        <f>IF(S$1&gt;$AE$1,"-",IFERROR(IF(DATEDIF('Base de données'!$A417,S$1,"d")&lt;&gt;0,"",'Base de données'!$B417),""))</f>
        <v/>
      </c>
      <c r="T417" s="39" t="str">
        <f>IF(T$1&gt;$AE$1,"-",IFERROR(IF(DATEDIF('Base de données'!$A417,T$1,"d")&lt;&gt;0,"",'Base de données'!$B417),""))</f>
        <v/>
      </c>
      <c r="U417" s="39" t="str">
        <f>IF(U$1&gt;$AE$1,"-",IFERROR(IF(DATEDIF('Base de données'!$A417,U$1,"d")&lt;&gt;0,"",'Base de données'!$B417),""))</f>
        <v/>
      </c>
      <c r="V417" s="39" t="str">
        <f>IF(V$1&gt;$AE$1,"-",IFERROR(IF(DATEDIF('Base de données'!$A417,V$1,"d")&lt;&gt;0,"",'Base de données'!$B417),""))</f>
        <v/>
      </c>
      <c r="W417" s="34"/>
      <c r="X417" s="30" t="str">
        <f>'Base de données'!$C417&amp;" "&amp;'Base de données'!$D417</f>
        <v>Bernier Astrid</v>
      </c>
      <c r="Y417" s="31">
        <f>COUNTIF('Base de données'!$B:$B,'Base de données'!$B417)</f>
        <v>3</v>
      </c>
      <c r="AA417" s="87" cm="1">
        <f t="array" aca="1" ref="AA417" ca="1">INDIRECT("'Base de données'!A" &amp; ROW(Y417))</f>
        <v>45689</v>
      </c>
      <c r="AB417" s="51" t="str" cm="1">
        <f t="array" aca="1" ref="AB417" ca="1">INDIRECT("'Base de données'!B" &amp; ROW(Z417))</f>
        <v>WZOSW</v>
      </c>
    </row>
    <row r="418" spans="1:28" x14ac:dyDescent="0.3">
      <c r="A418" s="41" t="str">
        <f ca="1">IF(IF(AND($B418&lt;&gt;"-",$B418=$E418),"Entrée et sortie","-")="Entrée et sortie",'Base de données'!$B418,"-")</f>
        <v>-</v>
      </c>
      <c r="B418" s="41" t="str">
        <f t="shared" ca="1" si="27"/>
        <v>-</v>
      </c>
      <c r="C418" s="41" t="str">
        <f t="shared" ca="1" si="28"/>
        <v>-</v>
      </c>
      <c r="D418" s="41" t="str">
        <f>IF($F418="sortie en cours d'année",'Base de données'!$B418,"-")</f>
        <v>-</v>
      </c>
      <c r="E418" s="41" t="str">
        <f>IF($H418="entrée en cours d'année",'Base de données'!$B418,"-")</f>
        <v>-</v>
      </c>
      <c r="F418" s="37" t="str">
        <f t="shared" si="25"/>
        <v/>
      </c>
      <c r="G418" s="37" t="str">
        <f>IF($J418="mouvement",_xlfn.XLOOKUP('Base de données'!$B418,$V:$V,$V:$V,0),"")</f>
        <v/>
      </c>
      <c r="H418" s="37" t="str">
        <f t="shared" si="26"/>
        <v/>
      </c>
      <c r="I418" s="37" t="str">
        <f>IF($J418="mouvement",_xlfn.XLOOKUP('Base de données'!$B418,$K:$K,$K:$K,0),"")</f>
        <v/>
      </c>
      <c r="J418" s="38" t="str">
        <f>IF(AND(Y418&lt;&gt;MAX(Y:Y),COUNTIF(K418:V418,'Base de données'!$B418)&gt;0),"mouvement","")</f>
        <v/>
      </c>
      <c r="K418" s="39" t="str">
        <f>IF(K$1&gt;$AE$1,"-",IFERROR(IF(DATEDIF('Base de données'!$A418,K$1,"d")&lt;&gt;0,"",'Base de données'!$B418),""))</f>
        <v/>
      </c>
      <c r="L418" s="39" t="str">
        <f>IF(L$1&gt;$AE$1,"-",IFERROR(IF(DATEDIF('Base de données'!$A418,L$1,"d")&lt;&gt;0,"",'Base de données'!$B418),""))</f>
        <v>Y24HP</v>
      </c>
      <c r="M418" s="39" t="str">
        <f>IF(M$1&gt;$AE$1,"-",IFERROR(IF(DATEDIF('Base de données'!$A418,M$1,"d")&lt;&gt;0,"",'Base de données'!$B418),""))</f>
        <v/>
      </c>
      <c r="N418" s="39" t="str">
        <f>IF(N$1&gt;$AE$1,"-",IFERROR(IF(DATEDIF('Base de données'!$A418,N$1,"d")&lt;&gt;0,"",'Base de données'!$B418),""))</f>
        <v/>
      </c>
      <c r="O418" s="39" t="str">
        <f>IF(O$1&gt;$AE$1,"-",IFERROR(IF(DATEDIF('Base de données'!$A418,O$1,"d")&lt;&gt;0,"",'Base de données'!$B418),""))</f>
        <v/>
      </c>
      <c r="P418" s="39" t="str">
        <f>IF(P$1&gt;$AE$1,"-",IFERROR(IF(DATEDIF('Base de données'!$A418,P$1,"d")&lt;&gt;0,"",'Base de données'!$B418),""))</f>
        <v/>
      </c>
      <c r="Q418" s="39" t="str">
        <f>IF(Q$1&gt;$AE$1,"-",IFERROR(IF(DATEDIF('Base de données'!$A418,Q$1,"d")&lt;&gt;0,"",'Base de données'!$B418),""))</f>
        <v/>
      </c>
      <c r="R418" s="39" t="str">
        <f>IF(R$1&gt;$AE$1,"-",IFERROR(IF(DATEDIF('Base de données'!$A418,R$1,"d")&lt;&gt;0,"",'Base de données'!$B418),""))</f>
        <v/>
      </c>
      <c r="S418" s="39" t="str">
        <f>IF(S$1&gt;$AE$1,"-",IFERROR(IF(DATEDIF('Base de données'!$A418,S$1,"d")&lt;&gt;0,"",'Base de données'!$B418),""))</f>
        <v/>
      </c>
      <c r="T418" s="39" t="str">
        <f>IF(T$1&gt;$AE$1,"-",IFERROR(IF(DATEDIF('Base de données'!$A418,T$1,"d")&lt;&gt;0,"",'Base de données'!$B418),""))</f>
        <v/>
      </c>
      <c r="U418" s="39" t="str">
        <f>IF(U$1&gt;$AE$1,"-",IFERROR(IF(DATEDIF('Base de données'!$A418,U$1,"d")&lt;&gt;0,"",'Base de données'!$B418),""))</f>
        <v/>
      </c>
      <c r="V418" s="39" t="str">
        <f>IF(V$1&gt;$AE$1,"-",IFERROR(IF(DATEDIF('Base de données'!$A418,V$1,"d")&lt;&gt;0,"",'Base de données'!$B418),""))</f>
        <v/>
      </c>
      <c r="W418" s="34"/>
      <c r="X418" s="30" t="str">
        <f>'Base de données'!$C418&amp;" "&amp;'Base de données'!$D418</f>
        <v>Lesage Alphonse</v>
      </c>
      <c r="Y418" s="31">
        <f>COUNTIF('Base de données'!$B:$B,'Base de données'!$B418)</f>
        <v>12</v>
      </c>
      <c r="AA418" s="87" cm="1">
        <f t="array" aca="1" ref="AA418" ca="1">INDIRECT("'Base de données'!A" &amp; ROW(Y418))</f>
        <v>45689</v>
      </c>
      <c r="AB418" s="51" t="str" cm="1">
        <f t="array" aca="1" ref="AB418" ca="1">INDIRECT("'Base de données'!B" &amp; ROW(Z418))</f>
        <v>Y24HP</v>
      </c>
    </row>
    <row r="419" spans="1:28" x14ac:dyDescent="0.3">
      <c r="A419" s="41" t="str">
        <f ca="1">IF(IF(AND($B419&lt;&gt;"-",$B419=$E419),"Entrée et sortie","-")="Entrée et sortie",'Base de données'!$B419,"-")</f>
        <v>-</v>
      </c>
      <c r="B419" s="41" t="str">
        <f t="shared" ca="1" si="27"/>
        <v>-</v>
      </c>
      <c r="C419" s="41" t="str">
        <f t="shared" ca="1" si="28"/>
        <v>-</v>
      </c>
      <c r="D419" s="41" t="str">
        <f>IF($F419="sortie en cours d'année",'Base de données'!$B419,"-")</f>
        <v>-</v>
      </c>
      <c r="E419" s="41" t="str">
        <f>IF($H419="entrée en cours d'année",'Base de données'!$B419,"-")</f>
        <v>-</v>
      </c>
      <c r="F419" s="37" t="str">
        <f t="shared" si="25"/>
        <v/>
      </c>
      <c r="G419" s="37" t="str">
        <f>IF($J419="mouvement",_xlfn.XLOOKUP('Base de données'!$B419,$V:$V,$V:$V,0),"")</f>
        <v/>
      </c>
      <c r="H419" s="37" t="str">
        <f t="shared" si="26"/>
        <v/>
      </c>
      <c r="I419" s="37" t="str">
        <f>IF($J419="mouvement",_xlfn.XLOOKUP('Base de données'!$B419,$K:$K,$K:$K,0),"")</f>
        <v/>
      </c>
      <c r="J419" s="38" t="str">
        <f>IF(AND(Y419&lt;&gt;MAX(Y:Y),COUNTIF(K419:V419,'Base de données'!$B419)&gt;0),"mouvement","")</f>
        <v/>
      </c>
      <c r="K419" s="39" t="str">
        <f>IF(K$1&gt;$AE$1,"-",IFERROR(IF(DATEDIF('Base de données'!$A419,K$1,"d")&lt;&gt;0,"",'Base de données'!$B419),""))</f>
        <v/>
      </c>
      <c r="L419" s="39" t="str">
        <f>IF(L$1&gt;$AE$1,"-",IFERROR(IF(DATEDIF('Base de données'!$A419,L$1,"d")&lt;&gt;0,"",'Base de données'!$B419),""))</f>
        <v>9B31P</v>
      </c>
      <c r="M419" s="39" t="str">
        <f>IF(M$1&gt;$AE$1,"-",IFERROR(IF(DATEDIF('Base de données'!$A419,M$1,"d")&lt;&gt;0,"",'Base de données'!$B419),""))</f>
        <v/>
      </c>
      <c r="N419" s="39" t="str">
        <f>IF(N$1&gt;$AE$1,"-",IFERROR(IF(DATEDIF('Base de données'!$A419,N$1,"d")&lt;&gt;0,"",'Base de données'!$B419),""))</f>
        <v/>
      </c>
      <c r="O419" s="39" t="str">
        <f>IF(O$1&gt;$AE$1,"-",IFERROR(IF(DATEDIF('Base de données'!$A419,O$1,"d")&lt;&gt;0,"",'Base de données'!$B419),""))</f>
        <v/>
      </c>
      <c r="P419" s="39" t="str">
        <f>IF(P$1&gt;$AE$1,"-",IFERROR(IF(DATEDIF('Base de données'!$A419,P$1,"d")&lt;&gt;0,"",'Base de données'!$B419),""))</f>
        <v/>
      </c>
      <c r="Q419" s="39" t="str">
        <f>IF(Q$1&gt;$AE$1,"-",IFERROR(IF(DATEDIF('Base de données'!$A419,Q$1,"d")&lt;&gt;0,"",'Base de données'!$B419),""))</f>
        <v/>
      </c>
      <c r="R419" s="39" t="str">
        <f>IF(R$1&gt;$AE$1,"-",IFERROR(IF(DATEDIF('Base de données'!$A419,R$1,"d")&lt;&gt;0,"",'Base de données'!$B419),""))</f>
        <v/>
      </c>
      <c r="S419" s="39" t="str">
        <f>IF(S$1&gt;$AE$1,"-",IFERROR(IF(DATEDIF('Base de données'!$A419,S$1,"d")&lt;&gt;0,"",'Base de données'!$B419),""))</f>
        <v/>
      </c>
      <c r="T419" s="39" t="str">
        <f>IF(T$1&gt;$AE$1,"-",IFERROR(IF(DATEDIF('Base de données'!$A419,T$1,"d")&lt;&gt;0,"",'Base de données'!$B419),""))</f>
        <v/>
      </c>
      <c r="U419" s="39" t="str">
        <f>IF(U$1&gt;$AE$1,"-",IFERROR(IF(DATEDIF('Base de données'!$A419,U$1,"d")&lt;&gt;0,"",'Base de données'!$B419),""))</f>
        <v/>
      </c>
      <c r="V419" s="39" t="str">
        <f>IF(V$1&gt;$AE$1,"-",IFERROR(IF(DATEDIF('Base de données'!$A419,V$1,"d")&lt;&gt;0,"",'Base de données'!$B419),""))</f>
        <v/>
      </c>
      <c r="W419" s="34"/>
      <c r="X419" s="30" t="str">
        <f>'Base de données'!$C419&amp;" "&amp;'Base de données'!$D419</f>
        <v>Masse Célina</v>
      </c>
      <c r="Y419" s="31">
        <f>COUNTIF('Base de données'!$B:$B,'Base de données'!$B419)</f>
        <v>12</v>
      </c>
      <c r="AA419" s="87" cm="1">
        <f t="array" aca="1" ref="AA419" ca="1">INDIRECT("'Base de données'!A" &amp; ROW(Y419))</f>
        <v>45689</v>
      </c>
      <c r="AB419" s="51" t="str" cm="1">
        <f t="array" aca="1" ref="AB419" ca="1">INDIRECT("'Base de données'!B" &amp; ROW(Z419))</f>
        <v>9B31P</v>
      </c>
    </row>
    <row r="420" spans="1:28" x14ac:dyDescent="0.3">
      <c r="A420" s="41" t="str">
        <f ca="1">IF(IF(AND($B420&lt;&gt;"-",$B420=$E420),"Entrée et sortie","-")="Entrée et sortie",'Base de données'!$B420,"-")</f>
        <v>-</v>
      </c>
      <c r="B420" s="41" t="str">
        <f t="shared" ca="1" si="27"/>
        <v>-</v>
      </c>
      <c r="C420" s="41" t="str">
        <f t="shared" ca="1" si="28"/>
        <v>-</v>
      </c>
      <c r="D420" s="41" t="str">
        <f>IF($F420="sortie en cours d'année",'Base de données'!$B420,"-")</f>
        <v>-</v>
      </c>
      <c r="E420" s="41" t="str">
        <f>IF($H420="entrée en cours d'année",'Base de données'!$B420,"-")</f>
        <v>-</v>
      </c>
      <c r="F420" s="37" t="str">
        <f t="shared" si="25"/>
        <v/>
      </c>
      <c r="G420" s="37" t="str">
        <f>IF($J420="mouvement",_xlfn.XLOOKUP('Base de données'!$B420,$V:$V,$V:$V,0),"")</f>
        <v/>
      </c>
      <c r="H420" s="37" t="str">
        <f t="shared" si="26"/>
        <v/>
      </c>
      <c r="I420" s="37" t="str">
        <f>IF($J420="mouvement",_xlfn.XLOOKUP('Base de données'!$B420,$K:$K,$K:$K,0),"")</f>
        <v/>
      </c>
      <c r="J420" s="38" t="str">
        <f>IF(AND(Y420&lt;&gt;MAX(Y:Y),COUNTIF(K420:V420,'Base de données'!$B420)&gt;0),"mouvement","")</f>
        <v/>
      </c>
      <c r="K420" s="39" t="str">
        <f>IF(K$1&gt;$AE$1,"-",IFERROR(IF(DATEDIF('Base de données'!$A420,K$1,"d")&lt;&gt;0,"",'Base de données'!$B420),""))</f>
        <v/>
      </c>
      <c r="L420" s="39" t="str">
        <f>IF(L$1&gt;$AE$1,"-",IFERROR(IF(DATEDIF('Base de données'!$A420,L$1,"d")&lt;&gt;0,"",'Base de données'!$B420),""))</f>
        <v>PIJ3L</v>
      </c>
      <c r="M420" s="39" t="str">
        <f>IF(M$1&gt;$AE$1,"-",IFERROR(IF(DATEDIF('Base de données'!$A420,M$1,"d")&lt;&gt;0,"",'Base de données'!$B420),""))</f>
        <v/>
      </c>
      <c r="N420" s="39" t="str">
        <f>IF(N$1&gt;$AE$1,"-",IFERROR(IF(DATEDIF('Base de données'!$A420,N$1,"d")&lt;&gt;0,"",'Base de données'!$B420),""))</f>
        <v/>
      </c>
      <c r="O420" s="39" t="str">
        <f>IF(O$1&gt;$AE$1,"-",IFERROR(IF(DATEDIF('Base de données'!$A420,O$1,"d")&lt;&gt;0,"",'Base de données'!$B420),""))</f>
        <v/>
      </c>
      <c r="P420" s="39" t="str">
        <f>IF(P$1&gt;$AE$1,"-",IFERROR(IF(DATEDIF('Base de données'!$A420,P$1,"d")&lt;&gt;0,"",'Base de données'!$B420),""))</f>
        <v/>
      </c>
      <c r="Q420" s="39" t="str">
        <f>IF(Q$1&gt;$AE$1,"-",IFERROR(IF(DATEDIF('Base de données'!$A420,Q$1,"d")&lt;&gt;0,"",'Base de données'!$B420),""))</f>
        <v/>
      </c>
      <c r="R420" s="39" t="str">
        <f>IF(R$1&gt;$AE$1,"-",IFERROR(IF(DATEDIF('Base de données'!$A420,R$1,"d")&lt;&gt;0,"",'Base de données'!$B420),""))</f>
        <v/>
      </c>
      <c r="S420" s="39" t="str">
        <f>IF(S$1&gt;$AE$1,"-",IFERROR(IF(DATEDIF('Base de données'!$A420,S$1,"d")&lt;&gt;0,"",'Base de données'!$B420),""))</f>
        <v/>
      </c>
      <c r="T420" s="39" t="str">
        <f>IF(T$1&gt;$AE$1,"-",IFERROR(IF(DATEDIF('Base de données'!$A420,T$1,"d")&lt;&gt;0,"",'Base de données'!$B420),""))</f>
        <v/>
      </c>
      <c r="U420" s="39" t="str">
        <f>IF(U$1&gt;$AE$1,"-",IFERROR(IF(DATEDIF('Base de données'!$A420,U$1,"d")&lt;&gt;0,"",'Base de données'!$B420),""))</f>
        <v/>
      </c>
      <c r="V420" s="39" t="str">
        <f>IF(V$1&gt;$AE$1,"-",IFERROR(IF(DATEDIF('Base de données'!$A420,V$1,"d")&lt;&gt;0,"",'Base de données'!$B420),""))</f>
        <v/>
      </c>
      <c r="W420" s="34"/>
      <c r="X420" s="30" t="str">
        <f>'Base de données'!$C420&amp;" "&amp;'Base de données'!$D420</f>
        <v>Hubert Charlotte</v>
      </c>
      <c r="Y420" s="31">
        <f>COUNTIF('Base de données'!$B:$B,'Base de données'!$B420)</f>
        <v>12</v>
      </c>
      <c r="AA420" s="87" cm="1">
        <f t="array" aca="1" ref="AA420" ca="1">INDIRECT("'Base de données'!A" &amp; ROW(Y420))</f>
        <v>45689</v>
      </c>
      <c r="AB420" s="51" t="str" cm="1">
        <f t="array" aca="1" ref="AB420" ca="1">INDIRECT("'Base de données'!B" &amp; ROW(Z420))</f>
        <v>PIJ3L</v>
      </c>
    </row>
    <row r="421" spans="1:28" x14ac:dyDescent="0.3">
      <c r="A421" s="41" t="str">
        <f ca="1">IF(IF(AND($B421&lt;&gt;"-",$B421=$E421),"Entrée et sortie","-")="Entrée et sortie",'Base de données'!$B421,"-")</f>
        <v>-</v>
      </c>
      <c r="B421" s="41" t="str">
        <f t="shared" ca="1" si="27"/>
        <v>-</v>
      </c>
      <c r="C421" s="41" t="str">
        <f t="shared" ca="1" si="28"/>
        <v>-</v>
      </c>
      <c r="D421" s="41" t="str">
        <f>IF($F421="sortie en cours d'année",'Base de données'!$B421,"-")</f>
        <v>-</v>
      </c>
      <c r="E421" s="41" t="str">
        <f>IF($H421="entrée en cours d'année",'Base de données'!$B421,"-")</f>
        <v>-</v>
      </c>
      <c r="F421" s="37" t="str">
        <f t="shared" si="25"/>
        <v/>
      </c>
      <c r="G421" s="37" t="str">
        <f>IF($J421="mouvement",_xlfn.XLOOKUP('Base de données'!$B421,$V:$V,$V:$V,0),"")</f>
        <v/>
      </c>
      <c r="H421" s="37" t="str">
        <f t="shared" si="26"/>
        <v/>
      </c>
      <c r="I421" s="37" t="str">
        <f>IF($J421="mouvement",_xlfn.XLOOKUP('Base de données'!$B421,$K:$K,$K:$K,0),"")</f>
        <v/>
      </c>
      <c r="J421" s="38" t="str">
        <f>IF(AND(Y421&lt;&gt;MAX(Y:Y),COUNTIF(K421:V421,'Base de données'!$B421)&gt;0),"mouvement","")</f>
        <v/>
      </c>
      <c r="K421" s="39" t="str">
        <f>IF(K$1&gt;$AE$1,"-",IFERROR(IF(DATEDIF('Base de données'!$A421,K$1,"d")&lt;&gt;0,"",'Base de données'!$B421),""))</f>
        <v/>
      </c>
      <c r="L421" s="39" t="str">
        <f>IF(L$1&gt;$AE$1,"-",IFERROR(IF(DATEDIF('Base de données'!$A421,L$1,"d")&lt;&gt;0,"",'Base de données'!$B421),""))</f>
        <v>826C3</v>
      </c>
      <c r="M421" s="39" t="str">
        <f>IF(M$1&gt;$AE$1,"-",IFERROR(IF(DATEDIF('Base de données'!$A421,M$1,"d")&lt;&gt;0,"",'Base de données'!$B421),""))</f>
        <v/>
      </c>
      <c r="N421" s="39" t="str">
        <f>IF(N$1&gt;$AE$1,"-",IFERROR(IF(DATEDIF('Base de données'!$A421,N$1,"d")&lt;&gt;0,"",'Base de données'!$B421),""))</f>
        <v/>
      </c>
      <c r="O421" s="39" t="str">
        <f>IF(O$1&gt;$AE$1,"-",IFERROR(IF(DATEDIF('Base de données'!$A421,O$1,"d")&lt;&gt;0,"",'Base de données'!$B421),""))</f>
        <v/>
      </c>
      <c r="P421" s="39" t="str">
        <f>IF(P$1&gt;$AE$1,"-",IFERROR(IF(DATEDIF('Base de données'!$A421,P$1,"d")&lt;&gt;0,"",'Base de données'!$B421),""))</f>
        <v/>
      </c>
      <c r="Q421" s="39" t="str">
        <f>IF(Q$1&gt;$AE$1,"-",IFERROR(IF(DATEDIF('Base de données'!$A421,Q$1,"d")&lt;&gt;0,"",'Base de données'!$B421),""))</f>
        <v/>
      </c>
      <c r="R421" s="39" t="str">
        <f>IF(R$1&gt;$AE$1,"-",IFERROR(IF(DATEDIF('Base de données'!$A421,R$1,"d")&lt;&gt;0,"",'Base de données'!$B421),""))</f>
        <v/>
      </c>
      <c r="S421" s="39" t="str">
        <f>IF(S$1&gt;$AE$1,"-",IFERROR(IF(DATEDIF('Base de données'!$A421,S$1,"d")&lt;&gt;0,"",'Base de données'!$B421),""))</f>
        <v/>
      </c>
      <c r="T421" s="39" t="str">
        <f>IF(T$1&gt;$AE$1,"-",IFERROR(IF(DATEDIF('Base de données'!$A421,T$1,"d")&lt;&gt;0,"",'Base de données'!$B421),""))</f>
        <v/>
      </c>
      <c r="U421" s="39" t="str">
        <f>IF(U$1&gt;$AE$1,"-",IFERROR(IF(DATEDIF('Base de données'!$A421,U$1,"d")&lt;&gt;0,"",'Base de données'!$B421),""))</f>
        <v/>
      </c>
      <c r="V421" s="39" t="str">
        <f>IF(V$1&gt;$AE$1,"-",IFERROR(IF(DATEDIF('Base de données'!$A421,V$1,"d")&lt;&gt;0,"",'Base de données'!$B421),""))</f>
        <v/>
      </c>
      <c r="W421" s="34"/>
      <c r="X421" s="30" t="str">
        <f>'Base de données'!$C421&amp;" "&amp;'Base de données'!$D421</f>
        <v>Briand Gérard</v>
      </c>
      <c r="Y421" s="31">
        <f>COUNTIF('Base de données'!$B:$B,'Base de données'!$B421)</f>
        <v>12</v>
      </c>
      <c r="AA421" s="87" cm="1">
        <f t="array" aca="1" ref="AA421" ca="1">INDIRECT("'Base de données'!A" &amp; ROW(Y421))</f>
        <v>45689</v>
      </c>
      <c r="AB421" s="51" t="str" cm="1">
        <f t="array" aca="1" ref="AB421" ca="1">INDIRECT("'Base de données'!B" &amp; ROW(Z421))</f>
        <v>826C3</v>
      </c>
    </row>
    <row r="422" spans="1:28" x14ac:dyDescent="0.3">
      <c r="A422" s="41" t="str">
        <f ca="1">IF(IF(AND($B422&lt;&gt;"-",$B422=$E422),"Entrée et sortie","-")="Entrée et sortie",'Base de données'!$B422,"-")</f>
        <v>-</v>
      </c>
      <c r="B422" s="41" t="str">
        <f t="shared" ca="1" si="27"/>
        <v>-</v>
      </c>
      <c r="C422" s="41" t="str">
        <f t="shared" ca="1" si="28"/>
        <v>-</v>
      </c>
      <c r="D422" s="41" t="str">
        <f>IF($F422="sortie en cours d'année",'Base de données'!$B422,"-")</f>
        <v>-</v>
      </c>
      <c r="E422" s="41" t="str">
        <f>IF($H422="entrée en cours d'année",'Base de données'!$B422,"-")</f>
        <v>-</v>
      </c>
      <c r="F422" s="37" t="str">
        <f t="shared" si="25"/>
        <v/>
      </c>
      <c r="G422" s="37" t="str">
        <f>IF($J422="mouvement",_xlfn.XLOOKUP('Base de données'!$B422,$V:$V,$V:$V,0),"")</f>
        <v/>
      </c>
      <c r="H422" s="37" t="str">
        <f t="shared" si="26"/>
        <v/>
      </c>
      <c r="I422" s="37" t="str">
        <f>IF($J422="mouvement",_xlfn.XLOOKUP('Base de données'!$B422,$K:$K,$K:$K,0),"")</f>
        <v/>
      </c>
      <c r="J422" s="38" t="str">
        <f>IF(AND(Y422&lt;&gt;MAX(Y:Y),COUNTIF(K422:V422,'Base de données'!$B422)&gt;0),"mouvement","")</f>
        <v/>
      </c>
      <c r="K422" s="39" t="str">
        <f>IF(K$1&gt;$AE$1,"-",IFERROR(IF(DATEDIF('Base de données'!$A422,K$1,"d")&lt;&gt;0,"",'Base de données'!$B422),""))</f>
        <v/>
      </c>
      <c r="L422" s="39" t="str">
        <f>IF(L$1&gt;$AE$1,"-",IFERROR(IF(DATEDIF('Base de données'!$A422,L$1,"d")&lt;&gt;0,"",'Base de données'!$B422),""))</f>
        <v>EQARW</v>
      </c>
      <c r="M422" s="39" t="str">
        <f>IF(M$1&gt;$AE$1,"-",IFERROR(IF(DATEDIF('Base de données'!$A422,M$1,"d")&lt;&gt;0,"",'Base de données'!$B422),""))</f>
        <v/>
      </c>
      <c r="N422" s="39" t="str">
        <f>IF(N$1&gt;$AE$1,"-",IFERROR(IF(DATEDIF('Base de données'!$A422,N$1,"d")&lt;&gt;0,"",'Base de données'!$B422),""))</f>
        <v/>
      </c>
      <c r="O422" s="39" t="str">
        <f>IF(O$1&gt;$AE$1,"-",IFERROR(IF(DATEDIF('Base de données'!$A422,O$1,"d")&lt;&gt;0,"",'Base de données'!$B422),""))</f>
        <v/>
      </c>
      <c r="P422" s="39" t="str">
        <f>IF(P$1&gt;$AE$1,"-",IFERROR(IF(DATEDIF('Base de données'!$A422,P$1,"d")&lt;&gt;0,"",'Base de données'!$B422),""))</f>
        <v/>
      </c>
      <c r="Q422" s="39" t="str">
        <f>IF(Q$1&gt;$AE$1,"-",IFERROR(IF(DATEDIF('Base de données'!$A422,Q$1,"d")&lt;&gt;0,"",'Base de données'!$B422),""))</f>
        <v/>
      </c>
      <c r="R422" s="39" t="str">
        <f>IF(R$1&gt;$AE$1,"-",IFERROR(IF(DATEDIF('Base de données'!$A422,R$1,"d")&lt;&gt;0,"",'Base de données'!$B422),""))</f>
        <v/>
      </c>
      <c r="S422" s="39" t="str">
        <f>IF(S$1&gt;$AE$1,"-",IFERROR(IF(DATEDIF('Base de données'!$A422,S$1,"d")&lt;&gt;0,"",'Base de données'!$B422),""))</f>
        <v/>
      </c>
      <c r="T422" s="39" t="str">
        <f>IF(T$1&gt;$AE$1,"-",IFERROR(IF(DATEDIF('Base de données'!$A422,T$1,"d")&lt;&gt;0,"",'Base de données'!$B422),""))</f>
        <v/>
      </c>
      <c r="U422" s="39" t="str">
        <f>IF(U$1&gt;$AE$1,"-",IFERROR(IF(DATEDIF('Base de données'!$A422,U$1,"d")&lt;&gt;0,"",'Base de données'!$B422),""))</f>
        <v/>
      </c>
      <c r="V422" s="39" t="str">
        <f>IF(V$1&gt;$AE$1,"-",IFERROR(IF(DATEDIF('Base de données'!$A422,V$1,"d")&lt;&gt;0,"",'Base de données'!$B422),""))</f>
        <v/>
      </c>
      <c r="W422" s="34"/>
      <c r="X422" s="30" t="str">
        <f>'Base de données'!$C422&amp;" "&amp;'Base de données'!$D422</f>
        <v>Michel Jules</v>
      </c>
      <c r="Y422" s="31">
        <f>COUNTIF('Base de données'!$B:$B,'Base de données'!$B422)</f>
        <v>12</v>
      </c>
      <c r="AA422" s="87" cm="1">
        <f t="array" aca="1" ref="AA422" ca="1">INDIRECT("'Base de données'!A" &amp; ROW(Y422))</f>
        <v>45689</v>
      </c>
      <c r="AB422" s="51" t="str" cm="1">
        <f t="array" aca="1" ref="AB422" ca="1">INDIRECT("'Base de données'!B" &amp; ROW(Z422))</f>
        <v>EQARW</v>
      </c>
    </row>
    <row r="423" spans="1:28" x14ac:dyDescent="0.3">
      <c r="A423" s="41" t="str">
        <f ca="1">IF(IF(AND($B423&lt;&gt;"-",$B423=$E423),"Entrée et sortie","-")="Entrée et sortie",'Base de données'!$B423,"-")</f>
        <v>-</v>
      </c>
      <c r="B423" s="41" t="str">
        <f t="shared" ca="1" si="27"/>
        <v>-</v>
      </c>
      <c r="C423" s="41" t="str">
        <f t="shared" ca="1" si="28"/>
        <v>-</v>
      </c>
      <c r="D423" s="41" t="str">
        <f>IF($F423="sortie en cours d'année",'Base de données'!$B423,"-")</f>
        <v>-</v>
      </c>
      <c r="E423" s="41" t="str">
        <f>IF($H423="entrée en cours d'année",'Base de données'!$B423,"-")</f>
        <v>-</v>
      </c>
      <c r="F423" s="37" t="str">
        <f t="shared" si="25"/>
        <v/>
      </c>
      <c r="G423" s="37" t="str">
        <f>IF($J423="mouvement",_xlfn.XLOOKUP('Base de données'!$B423,$V:$V,$V:$V,0),"")</f>
        <v/>
      </c>
      <c r="H423" s="37" t="str">
        <f t="shared" si="26"/>
        <v/>
      </c>
      <c r="I423" s="37" t="str">
        <f>IF($J423="mouvement",_xlfn.XLOOKUP('Base de données'!$B423,$K:$K,$K:$K,0),"")</f>
        <v/>
      </c>
      <c r="J423" s="38" t="str">
        <f>IF(AND(Y423&lt;&gt;MAX(Y:Y),COUNTIF(K423:V423,'Base de données'!$B423)&gt;0),"mouvement","")</f>
        <v/>
      </c>
      <c r="K423" s="39" t="str">
        <f>IF(K$1&gt;$AE$1,"-",IFERROR(IF(DATEDIF('Base de données'!$A423,K$1,"d")&lt;&gt;0,"",'Base de données'!$B423),""))</f>
        <v/>
      </c>
      <c r="L423" s="39" t="str">
        <f>IF(L$1&gt;$AE$1,"-",IFERROR(IF(DATEDIF('Base de données'!$A423,L$1,"d")&lt;&gt;0,"",'Base de données'!$B423),""))</f>
        <v>H4OZ9</v>
      </c>
      <c r="M423" s="39" t="str">
        <f>IF(M$1&gt;$AE$1,"-",IFERROR(IF(DATEDIF('Base de données'!$A423,M$1,"d")&lt;&gt;0,"",'Base de données'!$B423),""))</f>
        <v/>
      </c>
      <c r="N423" s="39" t="str">
        <f>IF(N$1&gt;$AE$1,"-",IFERROR(IF(DATEDIF('Base de données'!$A423,N$1,"d")&lt;&gt;0,"",'Base de données'!$B423),""))</f>
        <v/>
      </c>
      <c r="O423" s="39" t="str">
        <f>IF(O$1&gt;$AE$1,"-",IFERROR(IF(DATEDIF('Base de données'!$A423,O$1,"d")&lt;&gt;0,"",'Base de données'!$B423),""))</f>
        <v/>
      </c>
      <c r="P423" s="39" t="str">
        <f>IF(P$1&gt;$AE$1,"-",IFERROR(IF(DATEDIF('Base de données'!$A423,P$1,"d")&lt;&gt;0,"",'Base de données'!$B423),""))</f>
        <v/>
      </c>
      <c r="Q423" s="39" t="str">
        <f>IF(Q$1&gt;$AE$1,"-",IFERROR(IF(DATEDIF('Base de données'!$A423,Q$1,"d")&lt;&gt;0,"",'Base de données'!$B423),""))</f>
        <v/>
      </c>
      <c r="R423" s="39" t="str">
        <f>IF(R$1&gt;$AE$1,"-",IFERROR(IF(DATEDIF('Base de données'!$A423,R$1,"d")&lt;&gt;0,"",'Base de données'!$B423),""))</f>
        <v/>
      </c>
      <c r="S423" s="39" t="str">
        <f>IF(S$1&gt;$AE$1,"-",IFERROR(IF(DATEDIF('Base de données'!$A423,S$1,"d")&lt;&gt;0,"",'Base de données'!$B423),""))</f>
        <v/>
      </c>
      <c r="T423" s="39" t="str">
        <f>IF(T$1&gt;$AE$1,"-",IFERROR(IF(DATEDIF('Base de données'!$A423,T$1,"d")&lt;&gt;0,"",'Base de données'!$B423),""))</f>
        <v/>
      </c>
      <c r="U423" s="39" t="str">
        <f>IF(U$1&gt;$AE$1,"-",IFERROR(IF(DATEDIF('Base de données'!$A423,U$1,"d")&lt;&gt;0,"",'Base de données'!$B423),""))</f>
        <v/>
      </c>
      <c r="V423" s="39" t="str">
        <f>IF(V$1&gt;$AE$1,"-",IFERROR(IF(DATEDIF('Base de données'!$A423,V$1,"d")&lt;&gt;0,"",'Base de données'!$B423),""))</f>
        <v/>
      </c>
      <c r="W423" s="34"/>
      <c r="X423" s="30" t="str">
        <f>'Base de données'!$C423&amp;" "&amp;'Base de données'!$D423</f>
        <v>Deschamps Gilbert</v>
      </c>
      <c r="Y423" s="31">
        <f>COUNTIF('Base de données'!$B:$B,'Base de données'!$B423)</f>
        <v>12</v>
      </c>
      <c r="AA423" s="87" cm="1">
        <f t="array" aca="1" ref="AA423" ca="1">INDIRECT("'Base de données'!A" &amp; ROW(Y423))</f>
        <v>45689</v>
      </c>
      <c r="AB423" s="51" t="str" cm="1">
        <f t="array" aca="1" ref="AB423" ca="1">INDIRECT("'Base de données'!B" &amp; ROW(Z423))</f>
        <v>H4OZ9</v>
      </c>
    </row>
    <row r="424" spans="1:28" x14ac:dyDescent="0.3">
      <c r="A424" s="41" t="str">
        <f ca="1">IF(IF(AND($B424&lt;&gt;"-",$B424=$E424),"Entrée et sortie","-")="Entrée et sortie",'Base de données'!$B424,"-")</f>
        <v>-</v>
      </c>
      <c r="B424" s="41" t="str">
        <f t="shared" ca="1" si="27"/>
        <v>-</v>
      </c>
      <c r="C424" s="41" t="str">
        <f t="shared" ca="1" si="28"/>
        <v>-</v>
      </c>
      <c r="D424" s="41" t="str">
        <f>IF($F424="sortie en cours d'année",'Base de données'!$B424,"-")</f>
        <v>-</v>
      </c>
      <c r="E424" s="41" t="str">
        <f>IF($H424="entrée en cours d'année",'Base de données'!$B424,"-")</f>
        <v>-</v>
      </c>
      <c r="F424" s="37" t="str">
        <f t="shared" si="25"/>
        <v/>
      </c>
      <c r="G424" s="37" t="str">
        <f>IF($J424="mouvement",_xlfn.XLOOKUP('Base de données'!$B424,$V:$V,$V:$V,0),"")</f>
        <v/>
      </c>
      <c r="H424" s="37" t="str">
        <f t="shared" si="26"/>
        <v/>
      </c>
      <c r="I424" s="37" t="str">
        <f>IF($J424="mouvement",_xlfn.XLOOKUP('Base de données'!$B424,$K:$K,$K:$K,0),"")</f>
        <v/>
      </c>
      <c r="J424" s="38" t="str">
        <f>IF(AND(Y424&lt;&gt;MAX(Y:Y),COUNTIF(K424:V424,'Base de données'!$B424)&gt;0),"mouvement","")</f>
        <v/>
      </c>
      <c r="K424" s="39" t="str">
        <f>IF(K$1&gt;$AE$1,"-",IFERROR(IF(DATEDIF('Base de données'!$A424,K$1,"d")&lt;&gt;0,"",'Base de données'!$B424),""))</f>
        <v/>
      </c>
      <c r="L424" s="39" t="str">
        <f>IF(L$1&gt;$AE$1,"-",IFERROR(IF(DATEDIF('Base de données'!$A424,L$1,"d")&lt;&gt;0,"",'Base de données'!$B424),""))</f>
        <v>GDD91</v>
      </c>
      <c r="M424" s="39" t="str">
        <f>IF(M$1&gt;$AE$1,"-",IFERROR(IF(DATEDIF('Base de données'!$A424,M$1,"d")&lt;&gt;0,"",'Base de données'!$B424),""))</f>
        <v/>
      </c>
      <c r="N424" s="39" t="str">
        <f>IF(N$1&gt;$AE$1,"-",IFERROR(IF(DATEDIF('Base de données'!$A424,N$1,"d")&lt;&gt;0,"",'Base de données'!$B424),""))</f>
        <v/>
      </c>
      <c r="O424" s="39" t="str">
        <f>IF(O$1&gt;$AE$1,"-",IFERROR(IF(DATEDIF('Base de données'!$A424,O$1,"d")&lt;&gt;0,"",'Base de données'!$B424),""))</f>
        <v/>
      </c>
      <c r="P424" s="39" t="str">
        <f>IF(P$1&gt;$AE$1,"-",IFERROR(IF(DATEDIF('Base de données'!$A424,P$1,"d")&lt;&gt;0,"",'Base de données'!$B424),""))</f>
        <v/>
      </c>
      <c r="Q424" s="39" t="str">
        <f>IF(Q$1&gt;$AE$1,"-",IFERROR(IF(DATEDIF('Base de données'!$A424,Q$1,"d")&lt;&gt;0,"",'Base de données'!$B424),""))</f>
        <v/>
      </c>
      <c r="R424" s="39" t="str">
        <f>IF(R$1&gt;$AE$1,"-",IFERROR(IF(DATEDIF('Base de données'!$A424,R$1,"d")&lt;&gt;0,"",'Base de données'!$B424),""))</f>
        <v/>
      </c>
      <c r="S424" s="39" t="str">
        <f>IF(S$1&gt;$AE$1,"-",IFERROR(IF(DATEDIF('Base de données'!$A424,S$1,"d")&lt;&gt;0,"",'Base de données'!$B424),""))</f>
        <v/>
      </c>
      <c r="T424" s="39" t="str">
        <f>IF(T$1&gt;$AE$1,"-",IFERROR(IF(DATEDIF('Base de données'!$A424,T$1,"d")&lt;&gt;0,"",'Base de données'!$B424),""))</f>
        <v/>
      </c>
      <c r="U424" s="39" t="str">
        <f>IF(U$1&gt;$AE$1,"-",IFERROR(IF(DATEDIF('Base de données'!$A424,U$1,"d")&lt;&gt;0,"",'Base de données'!$B424),""))</f>
        <v/>
      </c>
      <c r="V424" s="39" t="str">
        <f>IF(V$1&gt;$AE$1,"-",IFERROR(IF(DATEDIF('Base de données'!$A424,V$1,"d")&lt;&gt;0,"",'Base de données'!$B424),""))</f>
        <v/>
      </c>
      <c r="W424" s="34"/>
      <c r="X424" s="30" t="str">
        <f>'Base de données'!$C424&amp;" "&amp;'Base de données'!$D424</f>
        <v>Collin Thierry</v>
      </c>
      <c r="Y424" s="31">
        <f>COUNTIF('Base de données'!$B:$B,'Base de données'!$B424)</f>
        <v>12</v>
      </c>
      <c r="AA424" s="87" cm="1">
        <f t="array" aca="1" ref="AA424" ca="1">INDIRECT("'Base de données'!A" &amp; ROW(Y424))</f>
        <v>45689</v>
      </c>
      <c r="AB424" s="51" t="str" cm="1">
        <f t="array" aca="1" ref="AB424" ca="1">INDIRECT("'Base de données'!B" &amp; ROW(Z424))</f>
        <v>GDD91</v>
      </c>
    </row>
    <row r="425" spans="1:28" x14ac:dyDescent="0.3">
      <c r="A425" s="41" t="str">
        <f ca="1">IF(IF(AND($B425&lt;&gt;"-",$B425=$E425),"Entrée et sortie","-")="Entrée et sortie",'Base de données'!$B425,"-")</f>
        <v>-</v>
      </c>
      <c r="B425" s="41" t="str">
        <f t="shared" ca="1" si="27"/>
        <v>-</v>
      </c>
      <c r="C425" s="41" t="str">
        <f t="shared" ca="1" si="28"/>
        <v>-</v>
      </c>
      <c r="D425" s="41" t="str">
        <f>IF($F425="sortie en cours d'année",'Base de données'!$B425,"-")</f>
        <v>-</v>
      </c>
      <c r="E425" s="41" t="str">
        <f>IF($H425="entrée en cours d'année",'Base de données'!$B425,"-")</f>
        <v>-</v>
      </c>
      <c r="F425" s="37" t="str">
        <f t="shared" si="25"/>
        <v/>
      </c>
      <c r="G425" s="37" t="str">
        <f>IF($J425="mouvement",_xlfn.XLOOKUP('Base de données'!$B425,$V:$V,$V:$V,0),"")</f>
        <v/>
      </c>
      <c r="H425" s="37" t="str">
        <f t="shared" si="26"/>
        <v/>
      </c>
      <c r="I425" s="37" t="str">
        <f>IF($J425="mouvement",_xlfn.XLOOKUP('Base de données'!$B425,$K:$K,$K:$K,0),"")</f>
        <v/>
      </c>
      <c r="J425" s="38" t="str">
        <f>IF(AND(Y425&lt;&gt;MAX(Y:Y),COUNTIF(K425:V425,'Base de données'!$B425)&gt;0),"mouvement","")</f>
        <v/>
      </c>
      <c r="K425" s="39" t="str">
        <f>IF(K$1&gt;$AE$1,"-",IFERROR(IF(DATEDIF('Base de données'!$A425,K$1,"d")&lt;&gt;0,"",'Base de données'!$B425),""))</f>
        <v/>
      </c>
      <c r="L425" s="39" t="str">
        <f>IF(L$1&gt;$AE$1,"-",IFERROR(IF(DATEDIF('Base de données'!$A425,L$1,"d")&lt;&gt;0,"",'Base de données'!$B425),""))</f>
        <v>DJGZW</v>
      </c>
      <c r="M425" s="39" t="str">
        <f>IF(M$1&gt;$AE$1,"-",IFERROR(IF(DATEDIF('Base de données'!$A425,M$1,"d")&lt;&gt;0,"",'Base de données'!$B425),""))</f>
        <v/>
      </c>
      <c r="N425" s="39" t="str">
        <f>IF(N$1&gt;$AE$1,"-",IFERROR(IF(DATEDIF('Base de données'!$A425,N$1,"d")&lt;&gt;0,"",'Base de données'!$B425),""))</f>
        <v/>
      </c>
      <c r="O425" s="39" t="str">
        <f>IF(O$1&gt;$AE$1,"-",IFERROR(IF(DATEDIF('Base de données'!$A425,O$1,"d")&lt;&gt;0,"",'Base de données'!$B425),""))</f>
        <v/>
      </c>
      <c r="P425" s="39" t="str">
        <f>IF(P$1&gt;$AE$1,"-",IFERROR(IF(DATEDIF('Base de données'!$A425,P$1,"d")&lt;&gt;0,"",'Base de données'!$B425),""))</f>
        <v/>
      </c>
      <c r="Q425" s="39" t="str">
        <f>IF(Q$1&gt;$AE$1,"-",IFERROR(IF(DATEDIF('Base de données'!$A425,Q$1,"d")&lt;&gt;0,"",'Base de données'!$B425),""))</f>
        <v/>
      </c>
      <c r="R425" s="39" t="str">
        <f>IF(R$1&gt;$AE$1,"-",IFERROR(IF(DATEDIF('Base de données'!$A425,R$1,"d")&lt;&gt;0,"",'Base de données'!$B425),""))</f>
        <v/>
      </c>
      <c r="S425" s="39" t="str">
        <f>IF(S$1&gt;$AE$1,"-",IFERROR(IF(DATEDIF('Base de données'!$A425,S$1,"d")&lt;&gt;0,"",'Base de données'!$B425),""))</f>
        <v/>
      </c>
      <c r="T425" s="39" t="str">
        <f>IF(T$1&gt;$AE$1,"-",IFERROR(IF(DATEDIF('Base de données'!$A425,T$1,"d")&lt;&gt;0,"",'Base de données'!$B425),""))</f>
        <v/>
      </c>
      <c r="U425" s="39" t="str">
        <f>IF(U$1&gt;$AE$1,"-",IFERROR(IF(DATEDIF('Base de données'!$A425,U$1,"d")&lt;&gt;0,"",'Base de données'!$B425),""))</f>
        <v/>
      </c>
      <c r="V425" s="39" t="str">
        <f>IF(V$1&gt;$AE$1,"-",IFERROR(IF(DATEDIF('Base de données'!$A425,V$1,"d")&lt;&gt;0,"",'Base de données'!$B425),""))</f>
        <v/>
      </c>
      <c r="W425" s="34"/>
      <c r="X425" s="30" t="str">
        <f>'Base de données'!$C425&amp;" "&amp;'Base de données'!$D425</f>
        <v>Godard Adrien</v>
      </c>
      <c r="Y425" s="31">
        <f>COUNTIF('Base de données'!$B:$B,'Base de données'!$B425)</f>
        <v>12</v>
      </c>
      <c r="AA425" s="87" cm="1">
        <f t="array" aca="1" ref="AA425" ca="1">INDIRECT("'Base de données'!A" &amp; ROW(Y425))</f>
        <v>45689</v>
      </c>
      <c r="AB425" s="51" t="str" cm="1">
        <f t="array" aca="1" ref="AB425" ca="1">INDIRECT("'Base de données'!B" &amp; ROW(Z425))</f>
        <v>DJGZW</v>
      </c>
    </row>
    <row r="426" spans="1:28" x14ac:dyDescent="0.3">
      <c r="A426" s="41" t="str">
        <f ca="1">IF(IF(AND($B426&lt;&gt;"-",$B426=$E426),"Entrée et sortie","-")="Entrée et sortie",'Base de données'!$B426,"-")</f>
        <v>-</v>
      </c>
      <c r="B426" s="41" t="str">
        <f t="shared" ca="1" si="27"/>
        <v>-</v>
      </c>
      <c r="C426" s="41" t="str">
        <f t="shared" ca="1" si="28"/>
        <v>-</v>
      </c>
      <c r="D426" s="41" t="str">
        <f>IF($F426="sortie en cours d'année",'Base de données'!$B426,"-")</f>
        <v>-</v>
      </c>
      <c r="E426" s="41" t="str">
        <f>IF($H426="entrée en cours d'année",'Base de données'!$B426,"-")</f>
        <v>-</v>
      </c>
      <c r="F426" s="37" t="str">
        <f t="shared" si="25"/>
        <v/>
      </c>
      <c r="G426" s="37" t="str">
        <f>IF($J426="mouvement",_xlfn.XLOOKUP('Base de données'!$B426,$V:$V,$V:$V,0),"")</f>
        <v/>
      </c>
      <c r="H426" s="37" t="str">
        <f t="shared" si="26"/>
        <v/>
      </c>
      <c r="I426" s="37" t="str">
        <f>IF($J426="mouvement",_xlfn.XLOOKUP('Base de données'!$B426,$K:$K,$K:$K,0),"")</f>
        <v/>
      </c>
      <c r="J426" s="38" t="str">
        <f>IF(AND(Y426&lt;&gt;MAX(Y:Y),COUNTIF(K426:V426,'Base de données'!$B426)&gt;0),"mouvement","")</f>
        <v/>
      </c>
      <c r="K426" s="39" t="str">
        <f>IF(K$1&gt;$AE$1,"-",IFERROR(IF(DATEDIF('Base de données'!$A426,K$1,"d")&lt;&gt;0,"",'Base de données'!$B426),""))</f>
        <v/>
      </c>
      <c r="L426" s="39" t="str">
        <f>IF(L$1&gt;$AE$1,"-",IFERROR(IF(DATEDIF('Base de données'!$A426,L$1,"d")&lt;&gt;0,"",'Base de données'!$B426),""))</f>
        <v>T4LOT</v>
      </c>
      <c r="M426" s="39" t="str">
        <f>IF(M$1&gt;$AE$1,"-",IFERROR(IF(DATEDIF('Base de données'!$A426,M$1,"d")&lt;&gt;0,"",'Base de données'!$B426),""))</f>
        <v/>
      </c>
      <c r="N426" s="39" t="str">
        <f>IF(N$1&gt;$AE$1,"-",IFERROR(IF(DATEDIF('Base de données'!$A426,N$1,"d")&lt;&gt;0,"",'Base de données'!$B426),""))</f>
        <v/>
      </c>
      <c r="O426" s="39" t="str">
        <f>IF(O$1&gt;$AE$1,"-",IFERROR(IF(DATEDIF('Base de données'!$A426,O$1,"d")&lt;&gt;0,"",'Base de données'!$B426),""))</f>
        <v/>
      </c>
      <c r="P426" s="39" t="str">
        <f>IF(P$1&gt;$AE$1,"-",IFERROR(IF(DATEDIF('Base de données'!$A426,P$1,"d")&lt;&gt;0,"",'Base de données'!$B426),""))</f>
        <v/>
      </c>
      <c r="Q426" s="39" t="str">
        <f>IF(Q$1&gt;$AE$1,"-",IFERROR(IF(DATEDIF('Base de données'!$A426,Q$1,"d")&lt;&gt;0,"",'Base de données'!$B426),""))</f>
        <v/>
      </c>
      <c r="R426" s="39" t="str">
        <f>IF(R$1&gt;$AE$1,"-",IFERROR(IF(DATEDIF('Base de données'!$A426,R$1,"d")&lt;&gt;0,"",'Base de données'!$B426),""))</f>
        <v/>
      </c>
      <c r="S426" s="39" t="str">
        <f>IF(S$1&gt;$AE$1,"-",IFERROR(IF(DATEDIF('Base de données'!$A426,S$1,"d")&lt;&gt;0,"",'Base de données'!$B426),""))</f>
        <v/>
      </c>
      <c r="T426" s="39" t="str">
        <f>IF(T$1&gt;$AE$1,"-",IFERROR(IF(DATEDIF('Base de données'!$A426,T$1,"d")&lt;&gt;0,"",'Base de données'!$B426),""))</f>
        <v/>
      </c>
      <c r="U426" s="39" t="str">
        <f>IF(U$1&gt;$AE$1,"-",IFERROR(IF(DATEDIF('Base de données'!$A426,U$1,"d")&lt;&gt;0,"",'Base de données'!$B426),""))</f>
        <v/>
      </c>
      <c r="V426" s="39" t="str">
        <f>IF(V$1&gt;$AE$1,"-",IFERROR(IF(DATEDIF('Base de données'!$A426,V$1,"d")&lt;&gt;0,"",'Base de données'!$B426),""))</f>
        <v/>
      </c>
      <c r="W426" s="34"/>
      <c r="X426" s="30" t="str">
        <f>'Base de données'!$C426&amp;" "&amp;'Base de données'!$D426</f>
        <v>Maurice Théodore</v>
      </c>
      <c r="Y426" s="31">
        <f>COUNTIF('Base de données'!$B:$B,'Base de données'!$B426)</f>
        <v>12</v>
      </c>
      <c r="AA426" s="87" cm="1">
        <f t="array" aca="1" ref="AA426" ca="1">INDIRECT("'Base de données'!A" &amp; ROW(Y426))</f>
        <v>45689</v>
      </c>
      <c r="AB426" s="51" t="str" cm="1">
        <f t="array" aca="1" ref="AB426" ca="1">INDIRECT("'Base de données'!B" &amp; ROW(Z426))</f>
        <v>T4LOT</v>
      </c>
    </row>
    <row r="427" spans="1:28" x14ac:dyDescent="0.3">
      <c r="A427" s="41" t="str">
        <f ca="1">IF(IF(AND($B427&lt;&gt;"-",$B427=$E427),"Entrée et sortie","-")="Entrée et sortie",'Base de données'!$B427,"-")</f>
        <v>-</v>
      </c>
      <c r="B427" s="41" t="str">
        <f t="shared" ca="1" si="27"/>
        <v>-</v>
      </c>
      <c r="C427" s="41" t="str">
        <f t="shared" ca="1" si="28"/>
        <v>-</v>
      </c>
      <c r="D427" s="41" t="str">
        <f>IF($F427="sortie en cours d'année",'Base de données'!$B427,"-")</f>
        <v>-</v>
      </c>
      <c r="E427" s="41" t="str">
        <f>IF($H427="entrée en cours d'année",'Base de données'!$B427,"-")</f>
        <v>-</v>
      </c>
      <c r="F427" s="37" t="str">
        <f t="shared" si="25"/>
        <v/>
      </c>
      <c r="G427" s="37" t="str">
        <f>IF($J427="mouvement",_xlfn.XLOOKUP('Base de données'!$B427,$V:$V,$V:$V,0),"")</f>
        <v/>
      </c>
      <c r="H427" s="37" t="str">
        <f t="shared" si="26"/>
        <v/>
      </c>
      <c r="I427" s="37" t="str">
        <f>IF($J427="mouvement",_xlfn.XLOOKUP('Base de données'!$B427,$K:$K,$K:$K,0),"")</f>
        <v/>
      </c>
      <c r="J427" s="38" t="str">
        <f>IF(AND(Y427&lt;&gt;MAX(Y:Y),COUNTIF(K427:V427,'Base de données'!$B427)&gt;0),"mouvement","")</f>
        <v/>
      </c>
      <c r="K427" s="39" t="str">
        <f>IF(K$1&gt;$AE$1,"-",IFERROR(IF(DATEDIF('Base de données'!$A427,K$1,"d")&lt;&gt;0,"",'Base de données'!$B427),""))</f>
        <v/>
      </c>
      <c r="L427" s="39" t="str">
        <f>IF(L$1&gt;$AE$1,"-",IFERROR(IF(DATEDIF('Base de données'!$A427,L$1,"d")&lt;&gt;0,"",'Base de données'!$B427),""))</f>
        <v>5NC4K</v>
      </c>
      <c r="M427" s="39" t="str">
        <f>IF(M$1&gt;$AE$1,"-",IFERROR(IF(DATEDIF('Base de données'!$A427,M$1,"d")&lt;&gt;0,"",'Base de données'!$B427),""))</f>
        <v/>
      </c>
      <c r="N427" s="39" t="str">
        <f>IF(N$1&gt;$AE$1,"-",IFERROR(IF(DATEDIF('Base de données'!$A427,N$1,"d")&lt;&gt;0,"",'Base de données'!$B427),""))</f>
        <v/>
      </c>
      <c r="O427" s="39" t="str">
        <f>IF(O$1&gt;$AE$1,"-",IFERROR(IF(DATEDIF('Base de données'!$A427,O$1,"d")&lt;&gt;0,"",'Base de données'!$B427),""))</f>
        <v/>
      </c>
      <c r="P427" s="39" t="str">
        <f>IF(P$1&gt;$AE$1,"-",IFERROR(IF(DATEDIF('Base de données'!$A427,P$1,"d")&lt;&gt;0,"",'Base de données'!$B427),""))</f>
        <v/>
      </c>
      <c r="Q427" s="39" t="str">
        <f>IF(Q$1&gt;$AE$1,"-",IFERROR(IF(DATEDIF('Base de données'!$A427,Q$1,"d")&lt;&gt;0,"",'Base de données'!$B427),""))</f>
        <v/>
      </c>
      <c r="R427" s="39" t="str">
        <f>IF(R$1&gt;$AE$1,"-",IFERROR(IF(DATEDIF('Base de données'!$A427,R$1,"d")&lt;&gt;0,"",'Base de données'!$B427),""))</f>
        <v/>
      </c>
      <c r="S427" s="39" t="str">
        <f>IF(S$1&gt;$AE$1,"-",IFERROR(IF(DATEDIF('Base de données'!$A427,S$1,"d")&lt;&gt;0,"",'Base de données'!$B427),""))</f>
        <v/>
      </c>
      <c r="T427" s="39" t="str">
        <f>IF(T$1&gt;$AE$1,"-",IFERROR(IF(DATEDIF('Base de données'!$A427,T$1,"d")&lt;&gt;0,"",'Base de données'!$B427),""))</f>
        <v/>
      </c>
      <c r="U427" s="39" t="str">
        <f>IF(U$1&gt;$AE$1,"-",IFERROR(IF(DATEDIF('Base de données'!$A427,U$1,"d")&lt;&gt;0,"",'Base de données'!$B427),""))</f>
        <v/>
      </c>
      <c r="V427" s="39" t="str">
        <f>IF(V$1&gt;$AE$1,"-",IFERROR(IF(DATEDIF('Base de données'!$A427,V$1,"d")&lt;&gt;0,"",'Base de données'!$B427),""))</f>
        <v/>
      </c>
      <c r="W427" s="34"/>
      <c r="X427" s="30" t="str">
        <f>'Base de données'!$C427&amp;" "&amp;'Base de données'!$D427</f>
        <v>Guillot Christine</v>
      </c>
      <c r="Y427" s="31">
        <f>COUNTIF('Base de données'!$B:$B,'Base de données'!$B427)</f>
        <v>12</v>
      </c>
      <c r="AA427" s="87" cm="1">
        <f t="array" aca="1" ref="AA427" ca="1">INDIRECT("'Base de données'!A" &amp; ROW(Y427))</f>
        <v>45689</v>
      </c>
      <c r="AB427" s="51" t="str" cm="1">
        <f t="array" aca="1" ref="AB427" ca="1">INDIRECT("'Base de données'!B" &amp; ROW(Z427))</f>
        <v>5NC4K</v>
      </c>
    </row>
    <row r="428" spans="1:28" x14ac:dyDescent="0.3">
      <c r="A428" s="41" t="str">
        <f ca="1">IF(IF(AND($B428&lt;&gt;"-",$B428=$E428),"Entrée et sortie","-")="Entrée et sortie",'Base de données'!$B428,"-")</f>
        <v>-</v>
      </c>
      <c r="B428" s="41" t="str">
        <f t="shared" ca="1" si="27"/>
        <v>-</v>
      </c>
      <c r="C428" s="41" t="str">
        <f t="shared" ca="1" si="28"/>
        <v>-</v>
      </c>
      <c r="D428" s="41" t="str">
        <f>IF($F428="sortie en cours d'année",'Base de données'!$B428,"-")</f>
        <v>-</v>
      </c>
      <c r="E428" s="41" t="str">
        <f>IF($H428="entrée en cours d'année",'Base de données'!$B428,"-")</f>
        <v>-</v>
      </c>
      <c r="F428" s="37" t="str">
        <f t="shared" si="25"/>
        <v/>
      </c>
      <c r="G428" s="37" t="str">
        <f>IF($J428="mouvement",_xlfn.XLOOKUP('Base de données'!$B428,$V:$V,$V:$V,0),"")</f>
        <v/>
      </c>
      <c r="H428" s="37" t="str">
        <f t="shared" si="26"/>
        <v/>
      </c>
      <c r="I428" s="37" t="str">
        <f>IF($J428="mouvement",_xlfn.XLOOKUP('Base de données'!$B428,$K:$K,$K:$K,0),"")</f>
        <v/>
      </c>
      <c r="J428" s="38" t="str">
        <f>IF(AND(Y428&lt;&gt;MAX(Y:Y),COUNTIF(K428:V428,'Base de données'!$B428)&gt;0),"mouvement","")</f>
        <v/>
      </c>
      <c r="K428" s="39" t="str">
        <f>IF(K$1&gt;$AE$1,"-",IFERROR(IF(DATEDIF('Base de données'!$A428,K$1,"d")&lt;&gt;0,"",'Base de données'!$B428),""))</f>
        <v/>
      </c>
      <c r="L428" s="39" t="str">
        <f>IF(L$1&gt;$AE$1,"-",IFERROR(IF(DATEDIF('Base de données'!$A428,L$1,"d")&lt;&gt;0,"",'Base de données'!$B428),""))</f>
        <v>BN77K</v>
      </c>
      <c r="M428" s="39" t="str">
        <f>IF(M$1&gt;$AE$1,"-",IFERROR(IF(DATEDIF('Base de données'!$A428,M$1,"d")&lt;&gt;0,"",'Base de données'!$B428),""))</f>
        <v/>
      </c>
      <c r="N428" s="39" t="str">
        <f>IF(N$1&gt;$AE$1,"-",IFERROR(IF(DATEDIF('Base de données'!$A428,N$1,"d")&lt;&gt;0,"",'Base de données'!$B428),""))</f>
        <v/>
      </c>
      <c r="O428" s="39" t="str">
        <f>IF(O$1&gt;$AE$1,"-",IFERROR(IF(DATEDIF('Base de données'!$A428,O$1,"d")&lt;&gt;0,"",'Base de données'!$B428),""))</f>
        <v/>
      </c>
      <c r="P428" s="39" t="str">
        <f>IF(P$1&gt;$AE$1,"-",IFERROR(IF(DATEDIF('Base de données'!$A428,P$1,"d")&lt;&gt;0,"",'Base de données'!$B428),""))</f>
        <v/>
      </c>
      <c r="Q428" s="39" t="str">
        <f>IF(Q$1&gt;$AE$1,"-",IFERROR(IF(DATEDIF('Base de données'!$A428,Q$1,"d")&lt;&gt;0,"",'Base de données'!$B428),""))</f>
        <v/>
      </c>
      <c r="R428" s="39" t="str">
        <f>IF(R$1&gt;$AE$1,"-",IFERROR(IF(DATEDIF('Base de données'!$A428,R$1,"d")&lt;&gt;0,"",'Base de données'!$B428),""))</f>
        <v/>
      </c>
      <c r="S428" s="39" t="str">
        <f>IF(S$1&gt;$AE$1,"-",IFERROR(IF(DATEDIF('Base de données'!$A428,S$1,"d")&lt;&gt;0,"",'Base de données'!$B428),""))</f>
        <v/>
      </c>
      <c r="T428" s="39" t="str">
        <f>IF(T$1&gt;$AE$1,"-",IFERROR(IF(DATEDIF('Base de données'!$A428,T$1,"d")&lt;&gt;0,"",'Base de données'!$B428),""))</f>
        <v/>
      </c>
      <c r="U428" s="39" t="str">
        <f>IF(U$1&gt;$AE$1,"-",IFERROR(IF(DATEDIF('Base de données'!$A428,U$1,"d")&lt;&gt;0,"",'Base de données'!$B428),""))</f>
        <v/>
      </c>
      <c r="V428" s="39" t="str">
        <f>IF(V$1&gt;$AE$1,"-",IFERROR(IF(DATEDIF('Base de données'!$A428,V$1,"d")&lt;&gt;0,"",'Base de données'!$B428),""))</f>
        <v/>
      </c>
      <c r="W428" s="34"/>
      <c r="X428" s="30" t="str">
        <f>'Base de données'!$C428&amp;" "&amp;'Base de données'!$D428</f>
        <v>Berger Alexandre</v>
      </c>
      <c r="Y428" s="31">
        <f>COUNTIF('Base de données'!$B:$B,'Base de données'!$B428)</f>
        <v>12</v>
      </c>
      <c r="AA428" s="87" cm="1">
        <f t="array" aca="1" ref="AA428" ca="1">INDIRECT("'Base de données'!A" &amp; ROW(Y428))</f>
        <v>45689</v>
      </c>
      <c r="AB428" s="51" t="str" cm="1">
        <f t="array" aca="1" ref="AB428" ca="1">INDIRECT("'Base de données'!B" &amp; ROW(Z428))</f>
        <v>BN77K</v>
      </c>
    </row>
    <row r="429" spans="1:28" x14ac:dyDescent="0.3">
      <c r="A429" s="41" t="str">
        <f ca="1">IF(IF(AND($B429&lt;&gt;"-",$B429=$E429),"Entrée et sortie","-")="Entrée et sortie",'Base de données'!$B429,"-")</f>
        <v>-</v>
      </c>
      <c r="B429" s="41" t="str">
        <f t="shared" ca="1" si="27"/>
        <v>-</v>
      </c>
      <c r="C429" s="41" t="str">
        <f t="shared" ca="1" si="28"/>
        <v>-</v>
      </c>
      <c r="D429" s="41" t="str">
        <f>IF($F429="sortie en cours d'année",'Base de données'!$B429,"-")</f>
        <v>-</v>
      </c>
      <c r="E429" s="41" t="str">
        <f>IF($H429="entrée en cours d'année",'Base de données'!$B429,"-")</f>
        <v>-</v>
      </c>
      <c r="F429" s="37" t="str">
        <f t="shared" si="25"/>
        <v/>
      </c>
      <c r="G429" s="37" t="str">
        <f>IF($J429="mouvement",_xlfn.XLOOKUP('Base de données'!$B429,$V:$V,$V:$V,0),"")</f>
        <v/>
      </c>
      <c r="H429" s="37" t="str">
        <f t="shared" si="26"/>
        <v/>
      </c>
      <c r="I429" s="37" t="str">
        <f>IF($J429="mouvement",_xlfn.XLOOKUP('Base de données'!$B429,$K:$K,$K:$K,0),"")</f>
        <v/>
      </c>
      <c r="J429" s="38" t="str">
        <f>IF(AND(Y429&lt;&gt;MAX(Y:Y),COUNTIF(K429:V429,'Base de données'!$B429)&gt;0),"mouvement","")</f>
        <v/>
      </c>
      <c r="K429" s="39" t="str">
        <f>IF(K$1&gt;$AE$1,"-",IFERROR(IF(DATEDIF('Base de données'!$A429,K$1,"d")&lt;&gt;0,"",'Base de données'!$B429),""))</f>
        <v/>
      </c>
      <c r="L429" s="39" t="str">
        <f>IF(L$1&gt;$AE$1,"-",IFERROR(IF(DATEDIF('Base de données'!$A429,L$1,"d")&lt;&gt;0,"",'Base de données'!$B429),""))</f>
        <v>KZ6XU</v>
      </c>
      <c r="M429" s="39" t="str">
        <f>IF(M$1&gt;$AE$1,"-",IFERROR(IF(DATEDIF('Base de données'!$A429,M$1,"d")&lt;&gt;0,"",'Base de données'!$B429),""))</f>
        <v/>
      </c>
      <c r="N429" s="39" t="str">
        <f>IF(N$1&gt;$AE$1,"-",IFERROR(IF(DATEDIF('Base de données'!$A429,N$1,"d")&lt;&gt;0,"",'Base de données'!$B429),""))</f>
        <v/>
      </c>
      <c r="O429" s="39" t="str">
        <f>IF(O$1&gt;$AE$1,"-",IFERROR(IF(DATEDIF('Base de données'!$A429,O$1,"d")&lt;&gt;0,"",'Base de données'!$B429),""))</f>
        <v/>
      </c>
      <c r="P429" s="39" t="str">
        <f>IF(P$1&gt;$AE$1,"-",IFERROR(IF(DATEDIF('Base de données'!$A429,P$1,"d")&lt;&gt;0,"",'Base de données'!$B429),""))</f>
        <v/>
      </c>
      <c r="Q429" s="39" t="str">
        <f>IF(Q$1&gt;$AE$1,"-",IFERROR(IF(DATEDIF('Base de données'!$A429,Q$1,"d")&lt;&gt;0,"",'Base de données'!$B429),""))</f>
        <v/>
      </c>
      <c r="R429" s="39" t="str">
        <f>IF(R$1&gt;$AE$1,"-",IFERROR(IF(DATEDIF('Base de données'!$A429,R$1,"d")&lt;&gt;0,"",'Base de données'!$B429),""))</f>
        <v/>
      </c>
      <c r="S429" s="39" t="str">
        <f>IF(S$1&gt;$AE$1,"-",IFERROR(IF(DATEDIF('Base de données'!$A429,S$1,"d")&lt;&gt;0,"",'Base de données'!$B429),""))</f>
        <v/>
      </c>
      <c r="T429" s="39" t="str">
        <f>IF(T$1&gt;$AE$1,"-",IFERROR(IF(DATEDIF('Base de données'!$A429,T$1,"d")&lt;&gt;0,"",'Base de données'!$B429),""))</f>
        <v/>
      </c>
      <c r="U429" s="39" t="str">
        <f>IF(U$1&gt;$AE$1,"-",IFERROR(IF(DATEDIF('Base de données'!$A429,U$1,"d")&lt;&gt;0,"",'Base de données'!$B429),""))</f>
        <v/>
      </c>
      <c r="V429" s="39" t="str">
        <f>IF(V$1&gt;$AE$1,"-",IFERROR(IF(DATEDIF('Base de données'!$A429,V$1,"d")&lt;&gt;0,"",'Base de données'!$B429),""))</f>
        <v/>
      </c>
      <c r="W429" s="34"/>
      <c r="X429" s="30" t="str">
        <f>'Base de données'!$C429&amp;" "&amp;'Base de données'!$D429</f>
        <v>Pinto Alex</v>
      </c>
      <c r="Y429" s="31">
        <f>COUNTIF('Base de données'!$B:$B,'Base de données'!$B429)</f>
        <v>12</v>
      </c>
      <c r="AA429" s="87" cm="1">
        <f t="array" aca="1" ref="AA429" ca="1">INDIRECT("'Base de données'!A" &amp; ROW(Y429))</f>
        <v>45689</v>
      </c>
      <c r="AB429" s="51" t="str" cm="1">
        <f t="array" aca="1" ref="AB429" ca="1">INDIRECT("'Base de données'!B" &amp; ROW(Z429))</f>
        <v>KZ6XU</v>
      </c>
    </row>
    <row r="430" spans="1:28" x14ac:dyDescent="0.3">
      <c r="A430" s="41" t="str">
        <f ca="1">IF(IF(AND($B430&lt;&gt;"-",$B430=$E430),"Entrée et sortie","-")="Entrée et sortie",'Base de données'!$B430,"-")</f>
        <v>-</v>
      </c>
      <c r="B430" s="41" t="str">
        <f t="shared" ca="1" si="27"/>
        <v>-</v>
      </c>
      <c r="C430" s="41" t="str">
        <f t="shared" ca="1" si="28"/>
        <v>-</v>
      </c>
      <c r="D430" s="41" t="str">
        <f>IF($F430="sortie en cours d'année",'Base de données'!$B430,"-")</f>
        <v>-</v>
      </c>
      <c r="E430" s="41" t="str">
        <f>IF($H430="entrée en cours d'année",'Base de données'!$B430,"-")</f>
        <v>-</v>
      </c>
      <c r="F430" s="37" t="str">
        <f t="shared" si="25"/>
        <v/>
      </c>
      <c r="G430" s="37" t="str">
        <f>IF($J430="mouvement",_xlfn.XLOOKUP('Base de données'!$B430,$V:$V,$V:$V,0),"")</f>
        <v/>
      </c>
      <c r="H430" s="37" t="str">
        <f t="shared" si="26"/>
        <v/>
      </c>
      <c r="I430" s="37" t="str">
        <f>IF($J430="mouvement",_xlfn.XLOOKUP('Base de données'!$B430,$K:$K,$K:$K,0),"")</f>
        <v/>
      </c>
      <c r="J430" s="38" t="str">
        <f>IF(AND(Y430&lt;&gt;MAX(Y:Y),COUNTIF(K430:V430,'Base de données'!$B430)&gt;0),"mouvement","")</f>
        <v/>
      </c>
      <c r="K430" s="39" t="str">
        <f>IF(K$1&gt;$AE$1,"-",IFERROR(IF(DATEDIF('Base de données'!$A430,K$1,"d")&lt;&gt;0,"",'Base de données'!$B430),""))</f>
        <v/>
      </c>
      <c r="L430" s="39" t="str">
        <f>IF(L$1&gt;$AE$1,"-",IFERROR(IF(DATEDIF('Base de données'!$A430,L$1,"d")&lt;&gt;0,"",'Base de données'!$B430),""))</f>
        <v>6CRF7</v>
      </c>
      <c r="M430" s="39" t="str">
        <f>IF(M$1&gt;$AE$1,"-",IFERROR(IF(DATEDIF('Base de données'!$A430,M$1,"d")&lt;&gt;0,"",'Base de données'!$B430),""))</f>
        <v/>
      </c>
      <c r="N430" s="39" t="str">
        <f>IF(N$1&gt;$AE$1,"-",IFERROR(IF(DATEDIF('Base de données'!$A430,N$1,"d")&lt;&gt;0,"",'Base de données'!$B430),""))</f>
        <v/>
      </c>
      <c r="O430" s="39" t="str">
        <f>IF(O$1&gt;$AE$1,"-",IFERROR(IF(DATEDIF('Base de données'!$A430,O$1,"d")&lt;&gt;0,"",'Base de données'!$B430),""))</f>
        <v/>
      </c>
      <c r="P430" s="39" t="str">
        <f>IF(P$1&gt;$AE$1,"-",IFERROR(IF(DATEDIF('Base de données'!$A430,P$1,"d")&lt;&gt;0,"",'Base de données'!$B430),""))</f>
        <v/>
      </c>
      <c r="Q430" s="39" t="str">
        <f>IF(Q$1&gt;$AE$1,"-",IFERROR(IF(DATEDIF('Base de données'!$A430,Q$1,"d")&lt;&gt;0,"",'Base de données'!$B430),""))</f>
        <v/>
      </c>
      <c r="R430" s="39" t="str">
        <f>IF(R$1&gt;$AE$1,"-",IFERROR(IF(DATEDIF('Base de données'!$A430,R$1,"d")&lt;&gt;0,"",'Base de données'!$B430),""))</f>
        <v/>
      </c>
      <c r="S430" s="39" t="str">
        <f>IF(S$1&gt;$AE$1,"-",IFERROR(IF(DATEDIF('Base de données'!$A430,S$1,"d")&lt;&gt;0,"",'Base de données'!$B430),""))</f>
        <v/>
      </c>
      <c r="T430" s="39" t="str">
        <f>IF(T$1&gt;$AE$1,"-",IFERROR(IF(DATEDIF('Base de données'!$A430,T$1,"d")&lt;&gt;0,"",'Base de données'!$B430),""))</f>
        <v/>
      </c>
      <c r="U430" s="39" t="str">
        <f>IF(U$1&gt;$AE$1,"-",IFERROR(IF(DATEDIF('Base de données'!$A430,U$1,"d")&lt;&gt;0,"",'Base de données'!$B430),""))</f>
        <v/>
      </c>
      <c r="V430" s="39" t="str">
        <f>IF(V$1&gt;$AE$1,"-",IFERROR(IF(DATEDIF('Base de données'!$A430,V$1,"d")&lt;&gt;0,"",'Base de données'!$B430),""))</f>
        <v/>
      </c>
      <c r="W430" s="34"/>
      <c r="X430" s="30" t="str">
        <f>'Base de données'!$C430&amp;" "&amp;'Base de données'!$D430</f>
        <v>Thibault Roland</v>
      </c>
      <c r="Y430" s="31">
        <f>COUNTIF('Base de données'!$B:$B,'Base de données'!$B430)</f>
        <v>12</v>
      </c>
      <c r="AA430" s="87" cm="1">
        <f t="array" aca="1" ref="AA430" ca="1">INDIRECT("'Base de données'!A" &amp; ROW(Y430))</f>
        <v>45689</v>
      </c>
      <c r="AB430" s="51" t="str" cm="1">
        <f t="array" aca="1" ref="AB430" ca="1">INDIRECT("'Base de données'!B" &amp; ROW(Z430))</f>
        <v>6CRF7</v>
      </c>
    </row>
    <row r="431" spans="1:28" x14ac:dyDescent="0.3">
      <c r="A431" s="41" t="str">
        <f ca="1">IF(IF(AND($B431&lt;&gt;"-",$B431=$E431),"Entrée et sortie","-")="Entrée et sortie",'Base de données'!$B431,"-")</f>
        <v>-</v>
      </c>
      <c r="B431" s="41" t="str">
        <f t="shared" ca="1" si="27"/>
        <v>-</v>
      </c>
      <c r="C431" s="41" t="str">
        <f t="shared" ca="1" si="28"/>
        <v>-</v>
      </c>
      <c r="D431" s="41" t="str">
        <f>IF($F431="sortie en cours d'année",'Base de données'!$B431,"-")</f>
        <v>-</v>
      </c>
      <c r="E431" s="41" t="str">
        <f>IF($H431="entrée en cours d'année",'Base de données'!$B431,"-")</f>
        <v>-</v>
      </c>
      <c r="F431" s="37" t="str">
        <f t="shared" si="25"/>
        <v/>
      </c>
      <c r="G431" s="37" t="str">
        <f>IF($J431="mouvement",_xlfn.XLOOKUP('Base de données'!$B431,$V:$V,$V:$V,0),"")</f>
        <v/>
      </c>
      <c r="H431" s="37" t="str">
        <f t="shared" si="26"/>
        <v/>
      </c>
      <c r="I431" s="37" t="str">
        <f>IF($J431="mouvement",_xlfn.XLOOKUP('Base de données'!$B431,$K:$K,$K:$K,0),"")</f>
        <v/>
      </c>
      <c r="J431" s="38" t="str">
        <f>IF(AND(Y431&lt;&gt;MAX(Y:Y),COUNTIF(K431:V431,'Base de données'!$B431)&gt;0),"mouvement","")</f>
        <v/>
      </c>
      <c r="K431" s="39" t="str">
        <f>IF(K$1&gt;$AE$1,"-",IFERROR(IF(DATEDIF('Base de données'!$A431,K$1,"d")&lt;&gt;0,"",'Base de données'!$B431),""))</f>
        <v/>
      </c>
      <c r="L431" s="39" t="str">
        <f>IF(L$1&gt;$AE$1,"-",IFERROR(IF(DATEDIF('Base de données'!$A431,L$1,"d")&lt;&gt;0,"",'Base de données'!$B431),""))</f>
        <v>NS0BV</v>
      </c>
      <c r="M431" s="39" t="str">
        <f>IF(M$1&gt;$AE$1,"-",IFERROR(IF(DATEDIF('Base de données'!$A431,M$1,"d")&lt;&gt;0,"",'Base de données'!$B431),""))</f>
        <v/>
      </c>
      <c r="N431" s="39" t="str">
        <f>IF(N$1&gt;$AE$1,"-",IFERROR(IF(DATEDIF('Base de données'!$A431,N$1,"d")&lt;&gt;0,"",'Base de données'!$B431),""))</f>
        <v/>
      </c>
      <c r="O431" s="39" t="str">
        <f>IF(O$1&gt;$AE$1,"-",IFERROR(IF(DATEDIF('Base de données'!$A431,O$1,"d")&lt;&gt;0,"",'Base de données'!$B431),""))</f>
        <v/>
      </c>
      <c r="P431" s="39" t="str">
        <f>IF(P$1&gt;$AE$1,"-",IFERROR(IF(DATEDIF('Base de données'!$A431,P$1,"d")&lt;&gt;0,"",'Base de données'!$B431),""))</f>
        <v/>
      </c>
      <c r="Q431" s="39" t="str">
        <f>IF(Q$1&gt;$AE$1,"-",IFERROR(IF(DATEDIF('Base de données'!$A431,Q$1,"d")&lt;&gt;0,"",'Base de données'!$B431),""))</f>
        <v/>
      </c>
      <c r="R431" s="39" t="str">
        <f>IF(R$1&gt;$AE$1,"-",IFERROR(IF(DATEDIF('Base de données'!$A431,R$1,"d")&lt;&gt;0,"",'Base de données'!$B431),""))</f>
        <v/>
      </c>
      <c r="S431" s="39" t="str">
        <f>IF(S$1&gt;$AE$1,"-",IFERROR(IF(DATEDIF('Base de données'!$A431,S$1,"d")&lt;&gt;0,"",'Base de données'!$B431),""))</f>
        <v/>
      </c>
      <c r="T431" s="39" t="str">
        <f>IF(T$1&gt;$AE$1,"-",IFERROR(IF(DATEDIF('Base de données'!$A431,T$1,"d")&lt;&gt;0,"",'Base de données'!$B431),""))</f>
        <v/>
      </c>
      <c r="U431" s="39" t="str">
        <f>IF(U$1&gt;$AE$1,"-",IFERROR(IF(DATEDIF('Base de données'!$A431,U$1,"d")&lt;&gt;0,"",'Base de données'!$B431),""))</f>
        <v/>
      </c>
      <c r="V431" s="39" t="str">
        <f>IF(V$1&gt;$AE$1,"-",IFERROR(IF(DATEDIF('Base de données'!$A431,V$1,"d")&lt;&gt;0,"",'Base de données'!$B431),""))</f>
        <v/>
      </c>
      <c r="W431" s="34"/>
      <c r="X431" s="30" t="str">
        <f>'Base de données'!$C431&amp;" "&amp;'Base de données'!$D431</f>
        <v>Lemonnier Laetitia</v>
      </c>
      <c r="Y431" s="31">
        <f>COUNTIF('Base de données'!$B:$B,'Base de données'!$B431)</f>
        <v>12</v>
      </c>
      <c r="AA431" s="87" cm="1">
        <f t="array" aca="1" ref="AA431" ca="1">INDIRECT("'Base de données'!A" &amp; ROW(Y431))</f>
        <v>45689</v>
      </c>
      <c r="AB431" s="51" t="str" cm="1">
        <f t="array" aca="1" ref="AB431" ca="1">INDIRECT("'Base de données'!B" &amp; ROW(Z431))</f>
        <v>NS0BV</v>
      </c>
    </row>
    <row r="432" spans="1:28" x14ac:dyDescent="0.3">
      <c r="A432" s="41" t="str">
        <f ca="1">IF(IF(AND($B432&lt;&gt;"-",$B432=$E432),"Entrée et sortie","-")="Entrée et sortie",'Base de données'!$B432,"-")</f>
        <v>-</v>
      </c>
      <c r="B432" s="41" t="str">
        <f t="shared" ca="1" si="27"/>
        <v>-</v>
      </c>
      <c r="C432" s="41" t="str">
        <f t="shared" ca="1" si="28"/>
        <v>-</v>
      </c>
      <c r="D432" s="41" t="str">
        <f>IF($F432="sortie en cours d'année",'Base de données'!$B432,"-")</f>
        <v>-</v>
      </c>
      <c r="E432" s="41" t="str">
        <f>IF($H432="entrée en cours d'année",'Base de données'!$B432,"-")</f>
        <v>-</v>
      </c>
      <c r="F432" s="37" t="str">
        <f t="shared" si="25"/>
        <v/>
      </c>
      <c r="G432" s="37" t="str">
        <f>IF($J432="mouvement",_xlfn.XLOOKUP('Base de données'!$B432,$V:$V,$V:$V,0),"")</f>
        <v/>
      </c>
      <c r="H432" s="37" t="str">
        <f t="shared" si="26"/>
        <v/>
      </c>
      <c r="I432" s="37" t="str">
        <f>IF($J432="mouvement",_xlfn.XLOOKUP('Base de données'!$B432,$K:$K,$K:$K,0),"")</f>
        <v/>
      </c>
      <c r="J432" s="38" t="str">
        <f>IF(AND(Y432&lt;&gt;MAX(Y:Y),COUNTIF(K432:V432,'Base de données'!$B432)&gt;0),"mouvement","")</f>
        <v/>
      </c>
      <c r="K432" s="39" t="str">
        <f>IF(K$1&gt;$AE$1,"-",IFERROR(IF(DATEDIF('Base de données'!$A432,K$1,"d")&lt;&gt;0,"",'Base de données'!$B432),""))</f>
        <v/>
      </c>
      <c r="L432" s="39" t="str">
        <f>IF(L$1&gt;$AE$1,"-",IFERROR(IF(DATEDIF('Base de données'!$A432,L$1,"d")&lt;&gt;0,"",'Base de données'!$B432),""))</f>
        <v>TIEOC</v>
      </c>
      <c r="M432" s="39" t="str">
        <f>IF(M$1&gt;$AE$1,"-",IFERROR(IF(DATEDIF('Base de données'!$A432,M$1,"d")&lt;&gt;0,"",'Base de données'!$B432),""))</f>
        <v/>
      </c>
      <c r="N432" s="39" t="str">
        <f>IF(N$1&gt;$AE$1,"-",IFERROR(IF(DATEDIF('Base de données'!$A432,N$1,"d")&lt;&gt;0,"",'Base de données'!$B432),""))</f>
        <v/>
      </c>
      <c r="O432" s="39" t="str">
        <f>IF(O$1&gt;$AE$1,"-",IFERROR(IF(DATEDIF('Base de données'!$A432,O$1,"d")&lt;&gt;0,"",'Base de données'!$B432),""))</f>
        <v/>
      </c>
      <c r="P432" s="39" t="str">
        <f>IF(P$1&gt;$AE$1,"-",IFERROR(IF(DATEDIF('Base de données'!$A432,P$1,"d")&lt;&gt;0,"",'Base de données'!$B432),""))</f>
        <v/>
      </c>
      <c r="Q432" s="39" t="str">
        <f>IF(Q$1&gt;$AE$1,"-",IFERROR(IF(DATEDIF('Base de données'!$A432,Q$1,"d")&lt;&gt;0,"",'Base de données'!$B432),""))</f>
        <v/>
      </c>
      <c r="R432" s="39" t="str">
        <f>IF(R$1&gt;$AE$1,"-",IFERROR(IF(DATEDIF('Base de données'!$A432,R$1,"d")&lt;&gt;0,"",'Base de données'!$B432),""))</f>
        <v/>
      </c>
      <c r="S432" s="39" t="str">
        <f>IF(S$1&gt;$AE$1,"-",IFERROR(IF(DATEDIF('Base de données'!$A432,S$1,"d")&lt;&gt;0,"",'Base de données'!$B432),""))</f>
        <v/>
      </c>
      <c r="T432" s="39" t="str">
        <f>IF(T$1&gt;$AE$1,"-",IFERROR(IF(DATEDIF('Base de données'!$A432,T$1,"d")&lt;&gt;0,"",'Base de données'!$B432),""))</f>
        <v/>
      </c>
      <c r="U432" s="39" t="str">
        <f>IF(U$1&gt;$AE$1,"-",IFERROR(IF(DATEDIF('Base de données'!$A432,U$1,"d")&lt;&gt;0,"",'Base de données'!$B432),""))</f>
        <v/>
      </c>
      <c r="V432" s="39" t="str">
        <f>IF(V$1&gt;$AE$1,"-",IFERROR(IF(DATEDIF('Base de données'!$A432,V$1,"d")&lt;&gt;0,"",'Base de données'!$B432),""))</f>
        <v/>
      </c>
      <c r="W432" s="34"/>
      <c r="X432" s="30" t="str">
        <f>'Base de données'!$C432&amp;" "&amp;'Base de données'!$D432</f>
        <v>Bouvet Maggie</v>
      </c>
      <c r="Y432" s="31">
        <f>COUNTIF('Base de données'!$B:$B,'Base de données'!$B432)</f>
        <v>12</v>
      </c>
      <c r="AA432" s="87" cm="1">
        <f t="array" aca="1" ref="AA432" ca="1">INDIRECT("'Base de données'!A" &amp; ROW(Y432))</f>
        <v>45689</v>
      </c>
      <c r="AB432" s="51" t="str" cm="1">
        <f t="array" aca="1" ref="AB432" ca="1">INDIRECT("'Base de données'!B" &amp; ROW(Z432))</f>
        <v>TIEOC</v>
      </c>
    </row>
    <row r="433" spans="1:28" x14ac:dyDescent="0.3">
      <c r="A433" s="41" t="str">
        <f ca="1">IF(IF(AND($B433&lt;&gt;"-",$B433=$E433),"Entrée et sortie","-")="Entrée et sortie",'Base de données'!$B433,"-")</f>
        <v>-</v>
      </c>
      <c r="B433" s="41" t="str">
        <f t="shared" ca="1" si="27"/>
        <v>-</v>
      </c>
      <c r="C433" s="41" t="str">
        <f t="shared" ca="1" si="28"/>
        <v>-</v>
      </c>
      <c r="D433" s="41" t="str">
        <f>IF($F433="sortie en cours d'année",'Base de données'!$B433,"-")</f>
        <v>-</v>
      </c>
      <c r="E433" s="41" t="str">
        <f>IF($H433="entrée en cours d'année",'Base de données'!$B433,"-")</f>
        <v>-</v>
      </c>
      <c r="F433" s="37" t="str">
        <f t="shared" si="25"/>
        <v/>
      </c>
      <c r="G433" s="37" t="str">
        <f>IF($J433="mouvement",_xlfn.XLOOKUP('Base de données'!$B433,$V:$V,$V:$V,0),"")</f>
        <v/>
      </c>
      <c r="H433" s="37" t="str">
        <f t="shared" si="26"/>
        <v/>
      </c>
      <c r="I433" s="37" t="str">
        <f>IF($J433="mouvement",_xlfn.XLOOKUP('Base de données'!$B433,$K:$K,$K:$K,0),"")</f>
        <v/>
      </c>
      <c r="J433" s="38" t="str">
        <f>IF(AND(Y433&lt;&gt;MAX(Y:Y),COUNTIF(K433:V433,'Base de données'!$B433)&gt;0),"mouvement","")</f>
        <v/>
      </c>
      <c r="K433" s="39" t="str">
        <f>IF(K$1&gt;$AE$1,"-",IFERROR(IF(DATEDIF('Base de données'!$A433,K$1,"d")&lt;&gt;0,"",'Base de données'!$B433),""))</f>
        <v/>
      </c>
      <c r="L433" s="39" t="str">
        <f>IF(L$1&gt;$AE$1,"-",IFERROR(IF(DATEDIF('Base de données'!$A433,L$1,"d")&lt;&gt;0,"",'Base de données'!$B433),""))</f>
        <v>Z9ALA</v>
      </c>
      <c r="M433" s="39" t="str">
        <f>IF(M$1&gt;$AE$1,"-",IFERROR(IF(DATEDIF('Base de données'!$A433,M$1,"d")&lt;&gt;0,"",'Base de données'!$B433),""))</f>
        <v/>
      </c>
      <c r="N433" s="39" t="str">
        <f>IF(N$1&gt;$AE$1,"-",IFERROR(IF(DATEDIF('Base de données'!$A433,N$1,"d")&lt;&gt;0,"",'Base de données'!$B433),""))</f>
        <v/>
      </c>
      <c r="O433" s="39" t="str">
        <f>IF(O$1&gt;$AE$1,"-",IFERROR(IF(DATEDIF('Base de données'!$A433,O$1,"d")&lt;&gt;0,"",'Base de données'!$B433),""))</f>
        <v/>
      </c>
      <c r="P433" s="39" t="str">
        <f>IF(P$1&gt;$AE$1,"-",IFERROR(IF(DATEDIF('Base de données'!$A433,P$1,"d")&lt;&gt;0,"",'Base de données'!$B433),""))</f>
        <v/>
      </c>
      <c r="Q433" s="39" t="str">
        <f>IF(Q$1&gt;$AE$1,"-",IFERROR(IF(DATEDIF('Base de données'!$A433,Q$1,"d")&lt;&gt;0,"",'Base de données'!$B433),""))</f>
        <v/>
      </c>
      <c r="R433" s="39" t="str">
        <f>IF(R$1&gt;$AE$1,"-",IFERROR(IF(DATEDIF('Base de données'!$A433,R$1,"d")&lt;&gt;0,"",'Base de données'!$B433),""))</f>
        <v/>
      </c>
      <c r="S433" s="39" t="str">
        <f>IF(S$1&gt;$AE$1,"-",IFERROR(IF(DATEDIF('Base de données'!$A433,S$1,"d")&lt;&gt;0,"",'Base de données'!$B433),""))</f>
        <v/>
      </c>
      <c r="T433" s="39" t="str">
        <f>IF(T$1&gt;$AE$1,"-",IFERROR(IF(DATEDIF('Base de données'!$A433,T$1,"d")&lt;&gt;0,"",'Base de données'!$B433),""))</f>
        <v/>
      </c>
      <c r="U433" s="39" t="str">
        <f>IF(U$1&gt;$AE$1,"-",IFERROR(IF(DATEDIF('Base de données'!$A433,U$1,"d")&lt;&gt;0,"",'Base de données'!$B433),""))</f>
        <v/>
      </c>
      <c r="V433" s="39" t="str">
        <f>IF(V$1&gt;$AE$1,"-",IFERROR(IF(DATEDIF('Base de données'!$A433,V$1,"d")&lt;&gt;0,"",'Base de données'!$B433),""))</f>
        <v/>
      </c>
      <c r="W433" s="34"/>
      <c r="X433" s="30" t="str">
        <f>'Base de données'!$C433&amp;" "&amp;'Base de données'!$D433</f>
        <v>Verdier Margaud</v>
      </c>
      <c r="Y433" s="31">
        <f>COUNTIF('Base de données'!$B:$B,'Base de données'!$B433)</f>
        <v>12</v>
      </c>
      <c r="AA433" s="87" cm="1">
        <f t="array" aca="1" ref="AA433" ca="1">INDIRECT("'Base de données'!A" &amp; ROW(Y433))</f>
        <v>45689</v>
      </c>
      <c r="AB433" s="51" t="str" cm="1">
        <f t="array" aca="1" ref="AB433" ca="1">INDIRECT("'Base de données'!B" &amp; ROW(Z433))</f>
        <v>Z9ALA</v>
      </c>
    </row>
    <row r="434" spans="1:28" x14ac:dyDescent="0.3">
      <c r="A434" s="41" t="str">
        <f ca="1">IF(IF(AND($B434&lt;&gt;"-",$B434=$E434),"Entrée et sortie","-")="Entrée et sortie",'Base de données'!$B434,"-")</f>
        <v>-</v>
      </c>
      <c r="B434" s="41" t="str">
        <f t="shared" ca="1" si="27"/>
        <v>VQWYB</v>
      </c>
      <c r="C434" s="41" t="str">
        <f t="shared" ca="1" si="28"/>
        <v>VQWYB</v>
      </c>
      <c r="D434" s="41" t="str">
        <f>IF($F434="sortie en cours d'année",'Base de données'!$B434,"-")</f>
        <v>VQWYB</v>
      </c>
      <c r="E434" s="41" t="str">
        <f>IF($H434="entrée en cours d'année",'Base de données'!$B434,"-")</f>
        <v>-</v>
      </c>
      <c r="F434" s="37" t="str">
        <f t="shared" si="25"/>
        <v>sortie en cours d'année</v>
      </c>
      <c r="G434" s="37">
        <f>IF($J434="mouvement",_xlfn.XLOOKUP('Base de données'!$B434,$V:$V,$V:$V,0),"")</f>
        <v>0</v>
      </c>
      <c r="H434" s="37" t="str">
        <f t="shared" si="26"/>
        <v/>
      </c>
      <c r="I434" s="37" t="str">
        <f>IF($J434="mouvement",_xlfn.XLOOKUP('Base de données'!$B434,$K:$K,$K:$K,0),"")</f>
        <v>VQWYB</v>
      </c>
      <c r="J434" s="38" t="str">
        <f>IF(AND(Y434&lt;&gt;MAX(Y:Y),COUNTIF(K434:V434,'Base de données'!$B434)&gt;0),"mouvement","")</f>
        <v>mouvement</v>
      </c>
      <c r="K434" s="39" t="str">
        <f>IF(K$1&gt;$AE$1,"-",IFERROR(IF(DATEDIF('Base de données'!$A434,K$1,"d")&lt;&gt;0,"",'Base de données'!$B434),""))</f>
        <v/>
      </c>
      <c r="L434" s="39" t="str">
        <f>IF(L$1&gt;$AE$1,"-",IFERROR(IF(DATEDIF('Base de données'!$A434,L$1,"d")&lt;&gt;0,"",'Base de données'!$B434),""))</f>
        <v>VQWYB</v>
      </c>
      <c r="M434" s="39" t="str">
        <f>IF(M$1&gt;$AE$1,"-",IFERROR(IF(DATEDIF('Base de données'!$A434,M$1,"d")&lt;&gt;0,"",'Base de données'!$B434),""))</f>
        <v/>
      </c>
      <c r="N434" s="39" t="str">
        <f>IF(N$1&gt;$AE$1,"-",IFERROR(IF(DATEDIF('Base de données'!$A434,N$1,"d")&lt;&gt;0,"",'Base de données'!$B434),""))</f>
        <v/>
      </c>
      <c r="O434" s="39" t="str">
        <f>IF(O$1&gt;$AE$1,"-",IFERROR(IF(DATEDIF('Base de données'!$A434,O$1,"d")&lt;&gt;0,"",'Base de données'!$B434),""))</f>
        <v/>
      </c>
      <c r="P434" s="39" t="str">
        <f>IF(P$1&gt;$AE$1,"-",IFERROR(IF(DATEDIF('Base de données'!$A434,P$1,"d")&lt;&gt;0,"",'Base de données'!$B434),""))</f>
        <v/>
      </c>
      <c r="Q434" s="39" t="str">
        <f>IF(Q$1&gt;$AE$1,"-",IFERROR(IF(DATEDIF('Base de données'!$A434,Q$1,"d")&lt;&gt;0,"",'Base de données'!$B434),""))</f>
        <v/>
      </c>
      <c r="R434" s="39" t="str">
        <f>IF(R$1&gt;$AE$1,"-",IFERROR(IF(DATEDIF('Base de données'!$A434,R$1,"d")&lt;&gt;0,"",'Base de données'!$B434),""))</f>
        <v/>
      </c>
      <c r="S434" s="39" t="str">
        <f>IF(S$1&gt;$AE$1,"-",IFERROR(IF(DATEDIF('Base de données'!$A434,S$1,"d")&lt;&gt;0,"",'Base de données'!$B434),""))</f>
        <v/>
      </c>
      <c r="T434" s="39" t="str">
        <f>IF(T$1&gt;$AE$1,"-",IFERROR(IF(DATEDIF('Base de données'!$A434,T$1,"d")&lt;&gt;0,"",'Base de données'!$B434),""))</f>
        <v/>
      </c>
      <c r="U434" s="39" t="str">
        <f>IF(U$1&gt;$AE$1,"-",IFERROR(IF(DATEDIF('Base de données'!$A434,U$1,"d")&lt;&gt;0,"",'Base de données'!$B434),""))</f>
        <v/>
      </c>
      <c r="V434" s="39" t="str">
        <f>IF(V$1&gt;$AE$1,"-",IFERROR(IF(DATEDIF('Base de données'!$A434,V$1,"d")&lt;&gt;0,"",'Base de données'!$B434),""))</f>
        <v/>
      </c>
      <c r="W434" s="34"/>
      <c r="X434" s="30" t="str">
        <f>'Base de données'!$C434&amp;" "&amp;'Base de données'!$D434</f>
        <v>Mercier Noémi</v>
      </c>
      <c r="Y434" s="31">
        <f>COUNTIF('Base de données'!$B:$B,'Base de données'!$B434)</f>
        <v>9</v>
      </c>
      <c r="AA434" s="87" cm="1">
        <f t="array" aca="1" ref="AA434" ca="1">INDIRECT("'Base de données'!A" &amp; ROW(Y434))</f>
        <v>45689</v>
      </c>
      <c r="AB434" s="51" t="str" cm="1">
        <f t="array" aca="1" ref="AB434" ca="1">INDIRECT("'Base de données'!B" &amp; ROW(Z434))</f>
        <v>VQWYB</v>
      </c>
    </row>
    <row r="435" spans="1:28" x14ac:dyDescent="0.3">
      <c r="A435" s="41" t="str">
        <f ca="1">IF(IF(AND($B435&lt;&gt;"-",$B435=$E435),"Entrée et sortie","-")="Entrée et sortie",'Base de données'!$B435,"-")</f>
        <v>-</v>
      </c>
      <c r="B435" s="41" t="str">
        <f t="shared" ca="1" si="27"/>
        <v>-</v>
      </c>
      <c r="C435" s="41" t="str">
        <f t="shared" ca="1" si="28"/>
        <v>-</v>
      </c>
      <c r="D435" s="41" t="str">
        <f>IF($F435="sortie en cours d'année",'Base de données'!$B435,"-")</f>
        <v>-</v>
      </c>
      <c r="E435" s="41" t="str">
        <f>IF($H435="entrée en cours d'année",'Base de données'!$B435,"-")</f>
        <v>-</v>
      </c>
      <c r="F435" s="37" t="str">
        <f t="shared" si="25"/>
        <v/>
      </c>
      <c r="G435" s="37" t="str">
        <f>IF($J435="mouvement",_xlfn.XLOOKUP('Base de données'!$B435,$V:$V,$V:$V,0),"")</f>
        <v/>
      </c>
      <c r="H435" s="37" t="str">
        <f t="shared" si="26"/>
        <v/>
      </c>
      <c r="I435" s="37" t="str">
        <f>IF($J435="mouvement",_xlfn.XLOOKUP('Base de données'!$B435,$K:$K,$K:$K,0),"")</f>
        <v/>
      </c>
      <c r="J435" s="38" t="str">
        <f>IF(AND(Y435&lt;&gt;MAX(Y:Y),COUNTIF(K435:V435,'Base de données'!$B435)&gt;0),"mouvement","")</f>
        <v/>
      </c>
      <c r="K435" s="39" t="str">
        <f>IF(K$1&gt;$AE$1,"-",IFERROR(IF(DATEDIF('Base de données'!$A435,K$1,"d")&lt;&gt;0,"",'Base de données'!$B435),""))</f>
        <v/>
      </c>
      <c r="L435" s="39" t="str">
        <f>IF(L$1&gt;$AE$1,"-",IFERROR(IF(DATEDIF('Base de données'!$A435,L$1,"d")&lt;&gt;0,"",'Base de données'!$B435),""))</f>
        <v>662GQ</v>
      </c>
      <c r="M435" s="39" t="str">
        <f>IF(M$1&gt;$AE$1,"-",IFERROR(IF(DATEDIF('Base de données'!$A435,M$1,"d")&lt;&gt;0,"",'Base de données'!$B435),""))</f>
        <v/>
      </c>
      <c r="N435" s="39" t="str">
        <f>IF(N$1&gt;$AE$1,"-",IFERROR(IF(DATEDIF('Base de données'!$A435,N$1,"d")&lt;&gt;0,"",'Base de données'!$B435),""))</f>
        <v/>
      </c>
      <c r="O435" s="39" t="str">
        <f>IF(O$1&gt;$AE$1,"-",IFERROR(IF(DATEDIF('Base de données'!$A435,O$1,"d")&lt;&gt;0,"",'Base de données'!$B435),""))</f>
        <v/>
      </c>
      <c r="P435" s="39" t="str">
        <f>IF(P$1&gt;$AE$1,"-",IFERROR(IF(DATEDIF('Base de données'!$A435,P$1,"d")&lt;&gt;0,"",'Base de données'!$B435),""))</f>
        <v/>
      </c>
      <c r="Q435" s="39" t="str">
        <f>IF(Q$1&gt;$AE$1,"-",IFERROR(IF(DATEDIF('Base de données'!$A435,Q$1,"d")&lt;&gt;0,"",'Base de données'!$B435),""))</f>
        <v/>
      </c>
      <c r="R435" s="39" t="str">
        <f>IF(R$1&gt;$AE$1,"-",IFERROR(IF(DATEDIF('Base de données'!$A435,R$1,"d")&lt;&gt;0,"",'Base de données'!$B435),""))</f>
        <v/>
      </c>
      <c r="S435" s="39" t="str">
        <f>IF(S$1&gt;$AE$1,"-",IFERROR(IF(DATEDIF('Base de données'!$A435,S$1,"d")&lt;&gt;0,"",'Base de données'!$B435),""))</f>
        <v/>
      </c>
      <c r="T435" s="39" t="str">
        <f>IF(T$1&gt;$AE$1,"-",IFERROR(IF(DATEDIF('Base de données'!$A435,T$1,"d")&lt;&gt;0,"",'Base de données'!$B435),""))</f>
        <v/>
      </c>
      <c r="U435" s="39" t="str">
        <f>IF(U$1&gt;$AE$1,"-",IFERROR(IF(DATEDIF('Base de données'!$A435,U$1,"d")&lt;&gt;0,"",'Base de données'!$B435),""))</f>
        <v/>
      </c>
      <c r="V435" s="39" t="str">
        <f>IF(V$1&gt;$AE$1,"-",IFERROR(IF(DATEDIF('Base de données'!$A435,V$1,"d")&lt;&gt;0,"",'Base de données'!$B435),""))</f>
        <v/>
      </c>
      <c r="W435" s="34"/>
      <c r="X435" s="30" t="str">
        <f>'Base de données'!$C435&amp;" "&amp;'Base de données'!$D435</f>
        <v>Louis Charles</v>
      </c>
      <c r="Y435" s="31">
        <f>COUNTIF('Base de données'!$B:$B,'Base de données'!$B435)</f>
        <v>12</v>
      </c>
      <c r="AA435" s="87" cm="1">
        <f t="array" aca="1" ref="AA435" ca="1">INDIRECT("'Base de données'!A" &amp; ROW(Y435))</f>
        <v>45689</v>
      </c>
      <c r="AB435" s="51" t="str" cm="1">
        <f t="array" aca="1" ref="AB435" ca="1">INDIRECT("'Base de données'!B" &amp; ROW(Z435))</f>
        <v>662GQ</v>
      </c>
    </row>
    <row r="436" spans="1:28" x14ac:dyDescent="0.3">
      <c r="A436" s="41" t="str">
        <f ca="1">IF(IF(AND($B436&lt;&gt;"-",$B436=$E436),"Entrée et sortie","-")="Entrée et sortie",'Base de données'!$B436,"-")</f>
        <v>-</v>
      </c>
      <c r="B436" s="41" t="str">
        <f t="shared" ca="1" si="27"/>
        <v>-</v>
      </c>
      <c r="C436" s="41" t="str">
        <f t="shared" ca="1" si="28"/>
        <v>-</v>
      </c>
      <c r="D436" s="41" t="str">
        <f>IF($F436="sortie en cours d'année",'Base de données'!$B436,"-")</f>
        <v>-</v>
      </c>
      <c r="E436" s="41" t="str">
        <f>IF($H436="entrée en cours d'année",'Base de données'!$B436,"-")</f>
        <v>-</v>
      </c>
      <c r="F436" s="37" t="str">
        <f t="shared" si="25"/>
        <v/>
      </c>
      <c r="G436" s="37" t="str">
        <f>IF($J436="mouvement",_xlfn.XLOOKUP('Base de données'!$B436,$V:$V,$V:$V,0),"")</f>
        <v/>
      </c>
      <c r="H436" s="37" t="str">
        <f t="shared" si="26"/>
        <v/>
      </c>
      <c r="I436" s="37" t="str">
        <f>IF($J436="mouvement",_xlfn.XLOOKUP('Base de données'!$B436,$K:$K,$K:$K,0),"")</f>
        <v/>
      </c>
      <c r="J436" s="38" t="str">
        <f>IF(AND(Y436&lt;&gt;MAX(Y:Y),COUNTIF(K436:V436,'Base de données'!$B436)&gt;0),"mouvement","")</f>
        <v/>
      </c>
      <c r="K436" s="39" t="str">
        <f>IF(K$1&gt;$AE$1,"-",IFERROR(IF(DATEDIF('Base de données'!$A436,K$1,"d")&lt;&gt;0,"",'Base de données'!$B436),""))</f>
        <v/>
      </c>
      <c r="L436" s="39" t="str">
        <f>IF(L$1&gt;$AE$1,"-",IFERROR(IF(DATEDIF('Base de données'!$A436,L$1,"d")&lt;&gt;0,"",'Base de données'!$B436),""))</f>
        <v>M8KX1</v>
      </c>
      <c r="M436" s="39" t="str">
        <f>IF(M$1&gt;$AE$1,"-",IFERROR(IF(DATEDIF('Base de données'!$A436,M$1,"d")&lt;&gt;0,"",'Base de données'!$B436),""))</f>
        <v/>
      </c>
      <c r="N436" s="39" t="str">
        <f>IF(N$1&gt;$AE$1,"-",IFERROR(IF(DATEDIF('Base de données'!$A436,N$1,"d")&lt;&gt;0,"",'Base de données'!$B436),""))</f>
        <v/>
      </c>
      <c r="O436" s="39" t="str">
        <f>IF(O$1&gt;$AE$1,"-",IFERROR(IF(DATEDIF('Base de données'!$A436,O$1,"d")&lt;&gt;0,"",'Base de données'!$B436),""))</f>
        <v/>
      </c>
      <c r="P436" s="39" t="str">
        <f>IF(P$1&gt;$AE$1,"-",IFERROR(IF(DATEDIF('Base de données'!$A436,P$1,"d")&lt;&gt;0,"",'Base de données'!$B436),""))</f>
        <v/>
      </c>
      <c r="Q436" s="39" t="str">
        <f>IF(Q$1&gt;$AE$1,"-",IFERROR(IF(DATEDIF('Base de données'!$A436,Q$1,"d")&lt;&gt;0,"",'Base de données'!$B436),""))</f>
        <v/>
      </c>
      <c r="R436" s="39" t="str">
        <f>IF(R$1&gt;$AE$1,"-",IFERROR(IF(DATEDIF('Base de données'!$A436,R$1,"d")&lt;&gt;0,"",'Base de données'!$B436),""))</f>
        <v/>
      </c>
      <c r="S436" s="39" t="str">
        <f>IF(S$1&gt;$AE$1,"-",IFERROR(IF(DATEDIF('Base de données'!$A436,S$1,"d")&lt;&gt;0,"",'Base de données'!$B436),""))</f>
        <v/>
      </c>
      <c r="T436" s="39" t="str">
        <f>IF(T$1&gt;$AE$1,"-",IFERROR(IF(DATEDIF('Base de données'!$A436,T$1,"d")&lt;&gt;0,"",'Base de données'!$B436),""))</f>
        <v/>
      </c>
      <c r="U436" s="39" t="str">
        <f>IF(U$1&gt;$AE$1,"-",IFERROR(IF(DATEDIF('Base de données'!$A436,U$1,"d")&lt;&gt;0,"",'Base de données'!$B436),""))</f>
        <v/>
      </c>
      <c r="V436" s="39" t="str">
        <f>IF(V$1&gt;$AE$1,"-",IFERROR(IF(DATEDIF('Base de données'!$A436,V$1,"d")&lt;&gt;0,"",'Base de données'!$B436),""))</f>
        <v/>
      </c>
      <c r="W436" s="34"/>
      <c r="X436" s="30" t="str">
        <f>'Base de données'!$C436&amp;" "&amp;'Base de données'!$D436</f>
        <v>Bailly Caroline</v>
      </c>
      <c r="Y436" s="31">
        <f>COUNTIF('Base de données'!$B:$B,'Base de données'!$B436)</f>
        <v>12</v>
      </c>
      <c r="AA436" s="87" cm="1">
        <f t="array" aca="1" ref="AA436" ca="1">INDIRECT("'Base de données'!A" &amp; ROW(Y436))</f>
        <v>45689</v>
      </c>
      <c r="AB436" s="51" t="str" cm="1">
        <f t="array" aca="1" ref="AB436" ca="1">INDIRECT("'Base de données'!B" &amp; ROW(Z436))</f>
        <v>M8KX1</v>
      </c>
    </row>
    <row r="437" spans="1:28" x14ac:dyDescent="0.3">
      <c r="A437" s="41" t="str">
        <f ca="1">IF(IF(AND($B437&lt;&gt;"-",$B437=$E437),"Entrée et sortie","-")="Entrée et sortie",'Base de données'!$B437,"-")</f>
        <v>-</v>
      </c>
      <c r="B437" s="41" t="str">
        <f t="shared" ca="1" si="27"/>
        <v>-</v>
      </c>
      <c r="C437" s="41" t="str">
        <f t="shared" ca="1" si="28"/>
        <v>-</v>
      </c>
      <c r="D437" s="41" t="str">
        <f>IF($F437="sortie en cours d'année",'Base de données'!$B437,"-")</f>
        <v>-</v>
      </c>
      <c r="E437" s="41" t="str">
        <f>IF($H437="entrée en cours d'année",'Base de données'!$B437,"-")</f>
        <v>-</v>
      </c>
      <c r="F437" s="37" t="str">
        <f t="shared" si="25"/>
        <v/>
      </c>
      <c r="G437" s="37" t="str">
        <f>IF($J437="mouvement",_xlfn.XLOOKUP('Base de données'!$B437,$V:$V,$V:$V,0),"")</f>
        <v/>
      </c>
      <c r="H437" s="37" t="str">
        <f t="shared" si="26"/>
        <v/>
      </c>
      <c r="I437" s="37" t="str">
        <f>IF($J437="mouvement",_xlfn.XLOOKUP('Base de données'!$B437,$K:$K,$K:$K,0),"")</f>
        <v/>
      </c>
      <c r="J437" s="38" t="str">
        <f>IF(AND(Y437&lt;&gt;MAX(Y:Y),COUNTIF(K437:V437,'Base de données'!$B437)&gt;0),"mouvement","")</f>
        <v/>
      </c>
      <c r="K437" s="39" t="str">
        <f>IF(K$1&gt;$AE$1,"-",IFERROR(IF(DATEDIF('Base de données'!$A437,K$1,"d")&lt;&gt;0,"",'Base de données'!$B437),""))</f>
        <v/>
      </c>
      <c r="L437" s="39" t="str">
        <f>IF(L$1&gt;$AE$1,"-",IFERROR(IF(DATEDIF('Base de données'!$A437,L$1,"d")&lt;&gt;0,"",'Base de données'!$B437),""))</f>
        <v>CJQ0F</v>
      </c>
      <c r="M437" s="39" t="str">
        <f>IF(M$1&gt;$AE$1,"-",IFERROR(IF(DATEDIF('Base de données'!$A437,M$1,"d")&lt;&gt;0,"",'Base de données'!$B437),""))</f>
        <v/>
      </c>
      <c r="N437" s="39" t="str">
        <f>IF(N$1&gt;$AE$1,"-",IFERROR(IF(DATEDIF('Base de données'!$A437,N$1,"d")&lt;&gt;0,"",'Base de données'!$B437),""))</f>
        <v/>
      </c>
      <c r="O437" s="39" t="str">
        <f>IF(O$1&gt;$AE$1,"-",IFERROR(IF(DATEDIF('Base de données'!$A437,O$1,"d")&lt;&gt;0,"",'Base de données'!$B437),""))</f>
        <v/>
      </c>
      <c r="P437" s="39" t="str">
        <f>IF(P$1&gt;$AE$1,"-",IFERROR(IF(DATEDIF('Base de données'!$A437,P$1,"d")&lt;&gt;0,"",'Base de données'!$B437),""))</f>
        <v/>
      </c>
      <c r="Q437" s="39" t="str">
        <f>IF(Q$1&gt;$AE$1,"-",IFERROR(IF(DATEDIF('Base de données'!$A437,Q$1,"d")&lt;&gt;0,"",'Base de données'!$B437),""))</f>
        <v/>
      </c>
      <c r="R437" s="39" t="str">
        <f>IF(R$1&gt;$AE$1,"-",IFERROR(IF(DATEDIF('Base de données'!$A437,R$1,"d")&lt;&gt;0,"",'Base de données'!$B437),""))</f>
        <v/>
      </c>
      <c r="S437" s="39" t="str">
        <f>IF(S$1&gt;$AE$1,"-",IFERROR(IF(DATEDIF('Base de données'!$A437,S$1,"d")&lt;&gt;0,"",'Base de données'!$B437),""))</f>
        <v/>
      </c>
      <c r="T437" s="39" t="str">
        <f>IF(T$1&gt;$AE$1,"-",IFERROR(IF(DATEDIF('Base de données'!$A437,T$1,"d")&lt;&gt;0,"",'Base de données'!$B437),""))</f>
        <v/>
      </c>
      <c r="U437" s="39" t="str">
        <f>IF(U$1&gt;$AE$1,"-",IFERROR(IF(DATEDIF('Base de données'!$A437,U$1,"d")&lt;&gt;0,"",'Base de données'!$B437),""))</f>
        <v/>
      </c>
      <c r="V437" s="39" t="str">
        <f>IF(V$1&gt;$AE$1,"-",IFERROR(IF(DATEDIF('Base de données'!$A437,V$1,"d")&lt;&gt;0,"",'Base de données'!$B437),""))</f>
        <v/>
      </c>
      <c r="W437" s="34"/>
      <c r="X437" s="30" t="str">
        <f>'Base de données'!$C437&amp;" "&amp;'Base de données'!$D437</f>
        <v>Joly Brigitte</v>
      </c>
      <c r="Y437" s="31">
        <f>COUNTIF('Base de données'!$B:$B,'Base de données'!$B437)</f>
        <v>12</v>
      </c>
      <c r="AA437" s="87" cm="1">
        <f t="array" aca="1" ref="AA437" ca="1">INDIRECT("'Base de données'!A" &amp; ROW(Y437))</f>
        <v>45689</v>
      </c>
      <c r="AB437" s="51" t="str" cm="1">
        <f t="array" aca="1" ref="AB437" ca="1">INDIRECT("'Base de données'!B" &amp; ROW(Z437))</f>
        <v>CJQ0F</v>
      </c>
    </row>
    <row r="438" spans="1:28" x14ac:dyDescent="0.3">
      <c r="A438" s="41" t="str">
        <f ca="1">IF(IF(AND($B438&lt;&gt;"-",$B438=$E438),"Entrée et sortie","-")="Entrée et sortie",'Base de données'!$B438,"-")</f>
        <v>-</v>
      </c>
      <c r="B438" s="41" t="str">
        <f t="shared" ca="1" si="27"/>
        <v>-</v>
      </c>
      <c r="C438" s="41" t="str">
        <f t="shared" ca="1" si="28"/>
        <v>-</v>
      </c>
      <c r="D438" s="41" t="str">
        <f>IF($F438="sortie en cours d'année",'Base de données'!$B438,"-")</f>
        <v>-</v>
      </c>
      <c r="E438" s="41" t="str">
        <f>IF($H438="entrée en cours d'année",'Base de données'!$B438,"-")</f>
        <v>-</v>
      </c>
      <c r="F438" s="37" t="str">
        <f t="shared" si="25"/>
        <v/>
      </c>
      <c r="G438" s="37" t="str">
        <f>IF($J438="mouvement",_xlfn.XLOOKUP('Base de données'!$B438,$V:$V,$V:$V,0),"")</f>
        <v/>
      </c>
      <c r="H438" s="37" t="str">
        <f t="shared" si="26"/>
        <v/>
      </c>
      <c r="I438" s="37" t="str">
        <f>IF($J438="mouvement",_xlfn.XLOOKUP('Base de données'!$B438,$K:$K,$K:$K,0),"")</f>
        <v/>
      </c>
      <c r="J438" s="38" t="str">
        <f>IF(AND(Y438&lt;&gt;MAX(Y:Y),COUNTIF(K438:V438,'Base de données'!$B438)&gt;0),"mouvement","")</f>
        <v/>
      </c>
      <c r="K438" s="39" t="str">
        <f>IF(K$1&gt;$AE$1,"-",IFERROR(IF(DATEDIF('Base de données'!$A438,K$1,"d")&lt;&gt;0,"",'Base de données'!$B438),""))</f>
        <v/>
      </c>
      <c r="L438" s="39" t="str">
        <f>IF(L$1&gt;$AE$1,"-",IFERROR(IF(DATEDIF('Base de données'!$A438,L$1,"d")&lt;&gt;0,"",'Base de données'!$B438),""))</f>
        <v>TL8LX</v>
      </c>
      <c r="M438" s="39" t="str">
        <f>IF(M$1&gt;$AE$1,"-",IFERROR(IF(DATEDIF('Base de données'!$A438,M$1,"d")&lt;&gt;0,"",'Base de données'!$B438),""))</f>
        <v/>
      </c>
      <c r="N438" s="39" t="str">
        <f>IF(N$1&gt;$AE$1,"-",IFERROR(IF(DATEDIF('Base de données'!$A438,N$1,"d")&lt;&gt;0,"",'Base de données'!$B438),""))</f>
        <v/>
      </c>
      <c r="O438" s="39" t="str">
        <f>IF(O$1&gt;$AE$1,"-",IFERROR(IF(DATEDIF('Base de données'!$A438,O$1,"d")&lt;&gt;0,"",'Base de données'!$B438),""))</f>
        <v/>
      </c>
      <c r="P438" s="39" t="str">
        <f>IF(P$1&gt;$AE$1,"-",IFERROR(IF(DATEDIF('Base de données'!$A438,P$1,"d")&lt;&gt;0,"",'Base de données'!$B438),""))</f>
        <v/>
      </c>
      <c r="Q438" s="39" t="str">
        <f>IF(Q$1&gt;$AE$1,"-",IFERROR(IF(DATEDIF('Base de données'!$A438,Q$1,"d")&lt;&gt;0,"",'Base de données'!$B438),""))</f>
        <v/>
      </c>
      <c r="R438" s="39" t="str">
        <f>IF(R$1&gt;$AE$1,"-",IFERROR(IF(DATEDIF('Base de données'!$A438,R$1,"d")&lt;&gt;0,"",'Base de données'!$B438),""))</f>
        <v/>
      </c>
      <c r="S438" s="39" t="str">
        <f>IF(S$1&gt;$AE$1,"-",IFERROR(IF(DATEDIF('Base de données'!$A438,S$1,"d")&lt;&gt;0,"",'Base de données'!$B438),""))</f>
        <v/>
      </c>
      <c r="T438" s="39" t="str">
        <f>IF(T$1&gt;$AE$1,"-",IFERROR(IF(DATEDIF('Base de données'!$A438,T$1,"d")&lt;&gt;0,"",'Base de données'!$B438),""))</f>
        <v/>
      </c>
      <c r="U438" s="39" t="str">
        <f>IF(U$1&gt;$AE$1,"-",IFERROR(IF(DATEDIF('Base de données'!$A438,U$1,"d")&lt;&gt;0,"",'Base de données'!$B438),""))</f>
        <v/>
      </c>
      <c r="V438" s="39" t="str">
        <f>IF(V$1&gt;$AE$1,"-",IFERROR(IF(DATEDIF('Base de données'!$A438,V$1,"d")&lt;&gt;0,"",'Base de données'!$B438),""))</f>
        <v/>
      </c>
      <c r="W438" s="34"/>
      <c r="X438" s="30" t="str">
        <f>'Base de données'!$C438&amp;" "&amp;'Base de données'!$D438</f>
        <v>Jacques Michel</v>
      </c>
      <c r="Y438" s="31">
        <f>COUNTIF('Base de données'!$B:$B,'Base de données'!$B438)</f>
        <v>12</v>
      </c>
      <c r="AA438" s="87" cm="1">
        <f t="array" aca="1" ref="AA438" ca="1">INDIRECT("'Base de données'!A" &amp; ROW(Y438))</f>
        <v>45689</v>
      </c>
      <c r="AB438" s="51" t="str" cm="1">
        <f t="array" aca="1" ref="AB438" ca="1">INDIRECT("'Base de données'!B" &amp; ROW(Z438))</f>
        <v>TL8LX</v>
      </c>
    </row>
    <row r="439" spans="1:28" x14ac:dyDescent="0.3">
      <c r="A439" s="41" t="str">
        <f ca="1">IF(IF(AND($B439&lt;&gt;"-",$B439=$E439),"Entrée et sortie","-")="Entrée et sortie",'Base de données'!$B439,"-")</f>
        <v>-</v>
      </c>
      <c r="B439" s="41" t="str">
        <f t="shared" ca="1" si="27"/>
        <v>-</v>
      </c>
      <c r="C439" s="41" t="str">
        <f t="shared" ca="1" si="28"/>
        <v>-</v>
      </c>
      <c r="D439" s="41" t="str">
        <f>IF($F439="sortie en cours d'année",'Base de données'!$B439,"-")</f>
        <v>-</v>
      </c>
      <c r="E439" s="41" t="str">
        <f>IF($H439="entrée en cours d'année",'Base de données'!$B439,"-")</f>
        <v>-</v>
      </c>
      <c r="F439" s="37" t="str">
        <f t="shared" si="25"/>
        <v/>
      </c>
      <c r="G439" s="37" t="str">
        <f>IF($J439="mouvement",_xlfn.XLOOKUP('Base de données'!$B439,$V:$V,$V:$V,0),"")</f>
        <v/>
      </c>
      <c r="H439" s="37" t="str">
        <f t="shared" si="26"/>
        <v/>
      </c>
      <c r="I439" s="37" t="str">
        <f>IF($J439="mouvement",_xlfn.XLOOKUP('Base de données'!$B439,$K:$K,$K:$K,0),"")</f>
        <v/>
      </c>
      <c r="J439" s="38" t="str">
        <f>IF(AND(Y439&lt;&gt;MAX(Y:Y),COUNTIF(K439:V439,'Base de données'!$B439)&gt;0),"mouvement","")</f>
        <v/>
      </c>
      <c r="K439" s="39" t="str">
        <f>IF(K$1&gt;$AE$1,"-",IFERROR(IF(DATEDIF('Base de données'!$A439,K$1,"d")&lt;&gt;0,"",'Base de données'!$B439),""))</f>
        <v/>
      </c>
      <c r="L439" s="39" t="str">
        <f>IF(L$1&gt;$AE$1,"-",IFERROR(IF(DATEDIF('Base de données'!$A439,L$1,"d")&lt;&gt;0,"",'Base de données'!$B439),""))</f>
        <v>EZDDO</v>
      </c>
      <c r="M439" s="39" t="str">
        <f>IF(M$1&gt;$AE$1,"-",IFERROR(IF(DATEDIF('Base de données'!$A439,M$1,"d")&lt;&gt;0,"",'Base de données'!$B439),""))</f>
        <v/>
      </c>
      <c r="N439" s="39" t="str">
        <f>IF(N$1&gt;$AE$1,"-",IFERROR(IF(DATEDIF('Base de données'!$A439,N$1,"d")&lt;&gt;0,"",'Base de données'!$B439),""))</f>
        <v/>
      </c>
      <c r="O439" s="39" t="str">
        <f>IF(O$1&gt;$AE$1,"-",IFERROR(IF(DATEDIF('Base de données'!$A439,O$1,"d")&lt;&gt;0,"",'Base de données'!$B439),""))</f>
        <v/>
      </c>
      <c r="P439" s="39" t="str">
        <f>IF(P$1&gt;$AE$1,"-",IFERROR(IF(DATEDIF('Base de données'!$A439,P$1,"d")&lt;&gt;0,"",'Base de données'!$B439),""))</f>
        <v/>
      </c>
      <c r="Q439" s="39" t="str">
        <f>IF(Q$1&gt;$AE$1,"-",IFERROR(IF(DATEDIF('Base de données'!$A439,Q$1,"d")&lt;&gt;0,"",'Base de données'!$B439),""))</f>
        <v/>
      </c>
      <c r="R439" s="39" t="str">
        <f>IF(R$1&gt;$AE$1,"-",IFERROR(IF(DATEDIF('Base de données'!$A439,R$1,"d")&lt;&gt;0,"",'Base de données'!$B439),""))</f>
        <v/>
      </c>
      <c r="S439" s="39" t="str">
        <f>IF(S$1&gt;$AE$1,"-",IFERROR(IF(DATEDIF('Base de données'!$A439,S$1,"d")&lt;&gt;0,"",'Base de données'!$B439),""))</f>
        <v/>
      </c>
      <c r="T439" s="39" t="str">
        <f>IF(T$1&gt;$AE$1,"-",IFERROR(IF(DATEDIF('Base de données'!$A439,T$1,"d")&lt;&gt;0,"",'Base de données'!$B439),""))</f>
        <v/>
      </c>
      <c r="U439" s="39" t="str">
        <f>IF(U$1&gt;$AE$1,"-",IFERROR(IF(DATEDIF('Base de données'!$A439,U$1,"d")&lt;&gt;0,"",'Base de données'!$B439),""))</f>
        <v/>
      </c>
      <c r="V439" s="39" t="str">
        <f>IF(V$1&gt;$AE$1,"-",IFERROR(IF(DATEDIF('Base de données'!$A439,V$1,"d")&lt;&gt;0,"",'Base de données'!$B439),""))</f>
        <v/>
      </c>
      <c r="W439" s="34"/>
      <c r="X439" s="30" t="str">
        <f>'Base de données'!$C439&amp;" "&amp;'Base de données'!$D439</f>
        <v>Breton Suzanne</v>
      </c>
      <c r="Y439" s="31">
        <f>COUNTIF('Base de données'!$B:$B,'Base de données'!$B439)</f>
        <v>12</v>
      </c>
      <c r="AA439" s="87" cm="1">
        <f t="array" aca="1" ref="AA439" ca="1">INDIRECT("'Base de données'!A" &amp; ROW(Y439))</f>
        <v>45689</v>
      </c>
      <c r="AB439" s="51" t="str" cm="1">
        <f t="array" aca="1" ref="AB439" ca="1">INDIRECT("'Base de données'!B" &amp; ROW(Z439))</f>
        <v>EZDDO</v>
      </c>
    </row>
    <row r="440" spans="1:28" x14ac:dyDescent="0.3">
      <c r="A440" s="41" t="str">
        <f ca="1">IF(IF(AND($B440&lt;&gt;"-",$B440=$E440),"Entrée et sortie","-")="Entrée et sortie",'Base de données'!$B440,"-")</f>
        <v>-</v>
      </c>
      <c r="B440" s="41" t="str">
        <f t="shared" ca="1" si="27"/>
        <v>-</v>
      </c>
      <c r="C440" s="41" t="str">
        <f t="shared" ca="1" si="28"/>
        <v>-</v>
      </c>
      <c r="D440" s="41" t="str">
        <f>IF($F440="sortie en cours d'année",'Base de données'!$B440,"-")</f>
        <v>-</v>
      </c>
      <c r="E440" s="41" t="str">
        <f>IF($H440="entrée en cours d'année",'Base de données'!$B440,"-")</f>
        <v>-</v>
      </c>
      <c r="F440" s="37" t="str">
        <f t="shared" si="25"/>
        <v/>
      </c>
      <c r="G440" s="37" t="str">
        <f>IF($J440="mouvement",_xlfn.XLOOKUP('Base de données'!$B440,$V:$V,$V:$V,0),"")</f>
        <v/>
      </c>
      <c r="H440" s="37" t="str">
        <f t="shared" si="26"/>
        <v/>
      </c>
      <c r="I440" s="37" t="str">
        <f>IF($J440="mouvement",_xlfn.XLOOKUP('Base de données'!$B440,$K:$K,$K:$K,0),"")</f>
        <v/>
      </c>
      <c r="J440" s="38" t="str">
        <f>IF(AND(Y440&lt;&gt;MAX(Y:Y),COUNTIF(K440:V440,'Base de données'!$B440)&gt;0),"mouvement","")</f>
        <v/>
      </c>
      <c r="K440" s="39" t="str">
        <f>IF(K$1&gt;$AE$1,"-",IFERROR(IF(DATEDIF('Base de données'!$A440,K$1,"d")&lt;&gt;0,"",'Base de données'!$B440),""))</f>
        <v/>
      </c>
      <c r="L440" s="39" t="str">
        <f>IF(L$1&gt;$AE$1,"-",IFERROR(IF(DATEDIF('Base de données'!$A440,L$1,"d")&lt;&gt;0,"",'Base de données'!$B440),""))</f>
        <v>MODSU</v>
      </c>
      <c r="M440" s="39" t="str">
        <f>IF(M$1&gt;$AE$1,"-",IFERROR(IF(DATEDIF('Base de données'!$A440,M$1,"d")&lt;&gt;0,"",'Base de données'!$B440),""))</f>
        <v/>
      </c>
      <c r="N440" s="39" t="str">
        <f>IF(N$1&gt;$AE$1,"-",IFERROR(IF(DATEDIF('Base de données'!$A440,N$1,"d")&lt;&gt;0,"",'Base de données'!$B440),""))</f>
        <v/>
      </c>
      <c r="O440" s="39" t="str">
        <f>IF(O$1&gt;$AE$1,"-",IFERROR(IF(DATEDIF('Base de données'!$A440,O$1,"d")&lt;&gt;0,"",'Base de données'!$B440),""))</f>
        <v/>
      </c>
      <c r="P440" s="39" t="str">
        <f>IF(P$1&gt;$AE$1,"-",IFERROR(IF(DATEDIF('Base de données'!$A440,P$1,"d")&lt;&gt;0,"",'Base de données'!$B440),""))</f>
        <v/>
      </c>
      <c r="Q440" s="39" t="str">
        <f>IF(Q$1&gt;$AE$1,"-",IFERROR(IF(DATEDIF('Base de données'!$A440,Q$1,"d")&lt;&gt;0,"",'Base de données'!$B440),""))</f>
        <v/>
      </c>
      <c r="R440" s="39" t="str">
        <f>IF(R$1&gt;$AE$1,"-",IFERROR(IF(DATEDIF('Base de données'!$A440,R$1,"d")&lt;&gt;0,"",'Base de données'!$B440),""))</f>
        <v/>
      </c>
      <c r="S440" s="39" t="str">
        <f>IF(S$1&gt;$AE$1,"-",IFERROR(IF(DATEDIF('Base de données'!$A440,S$1,"d")&lt;&gt;0,"",'Base de données'!$B440),""))</f>
        <v/>
      </c>
      <c r="T440" s="39" t="str">
        <f>IF(T$1&gt;$AE$1,"-",IFERROR(IF(DATEDIF('Base de données'!$A440,T$1,"d")&lt;&gt;0,"",'Base de données'!$B440),""))</f>
        <v/>
      </c>
      <c r="U440" s="39" t="str">
        <f>IF(U$1&gt;$AE$1,"-",IFERROR(IF(DATEDIF('Base de données'!$A440,U$1,"d")&lt;&gt;0,"",'Base de données'!$B440),""))</f>
        <v/>
      </c>
      <c r="V440" s="39" t="str">
        <f>IF(V$1&gt;$AE$1,"-",IFERROR(IF(DATEDIF('Base de données'!$A440,V$1,"d")&lt;&gt;0,"",'Base de données'!$B440),""))</f>
        <v/>
      </c>
      <c r="W440" s="34"/>
      <c r="X440" s="30" t="str">
        <f>'Base de données'!$C440&amp;" "&amp;'Base de données'!$D440</f>
        <v>Vallet François</v>
      </c>
      <c r="Y440" s="31">
        <f>COUNTIF('Base de données'!$B:$B,'Base de données'!$B440)</f>
        <v>12</v>
      </c>
      <c r="AA440" s="87" cm="1">
        <f t="array" aca="1" ref="AA440" ca="1">INDIRECT("'Base de données'!A" &amp; ROW(Y440))</f>
        <v>45689</v>
      </c>
      <c r="AB440" s="51" t="str" cm="1">
        <f t="array" aca="1" ref="AB440" ca="1">INDIRECT("'Base de données'!B" &amp; ROW(Z440))</f>
        <v>MODSU</v>
      </c>
    </row>
    <row r="441" spans="1:28" x14ac:dyDescent="0.3">
      <c r="A441" s="41" t="str">
        <f ca="1">IF(IF(AND($B441&lt;&gt;"-",$B441=$E441),"Entrée et sortie","-")="Entrée et sortie",'Base de données'!$B441,"-")</f>
        <v>-</v>
      </c>
      <c r="B441" s="41" t="str">
        <f t="shared" ca="1" si="27"/>
        <v>-</v>
      </c>
      <c r="C441" s="41" t="str">
        <f t="shared" ca="1" si="28"/>
        <v>-</v>
      </c>
      <c r="D441" s="41" t="str">
        <f>IF($F441="sortie en cours d'année",'Base de données'!$B441,"-")</f>
        <v>-</v>
      </c>
      <c r="E441" s="41" t="str">
        <f>IF($H441="entrée en cours d'année",'Base de données'!$B441,"-")</f>
        <v>-</v>
      </c>
      <c r="F441" s="37" t="str">
        <f t="shared" si="25"/>
        <v/>
      </c>
      <c r="G441" s="37" t="str">
        <f>IF($J441="mouvement",_xlfn.XLOOKUP('Base de données'!$B441,$V:$V,$V:$V,0),"")</f>
        <v/>
      </c>
      <c r="H441" s="37" t="str">
        <f t="shared" si="26"/>
        <v/>
      </c>
      <c r="I441" s="37" t="str">
        <f>IF($J441="mouvement",_xlfn.XLOOKUP('Base de données'!$B441,$K:$K,$K:$K,0),"")</f>
        <v/>
      </c>
      <c r="J441" s="38" t="str">
        <f>IF(AND(Y441&lt;&gt;MAX(Y:Y),COUNTIF(K441:V441,'Base de données'!$B441)&gt;0),"mouvement","")</f>
        <v/>
      </c>
      <c r="K441" s="39" t="str">
        <f>IF(K$1&gt;$AE$1,"-",IFERROR(IF(DATEDIF('Base de données'!$A441,K$1,"d")&lt;&gt;0,"",'Base de données'!$B441),""))</f>
        <v/>
      </c>
      <c r="L441" s="39" t="str">
        <f>IF(L$1&gt;$AE$1,"-",IFERROR(IF(DATEDIF('Base de données'!$A441,L$1,"d")&lt;&gt;0,"",'Base de données'!$B441),""))</f>
        <v>C6KLK</v>
      </c>
      <c r="M441" s="39" t="str">
        <f>IF(M$1&gt;$AE$1,"-",IFERROR(IF(DATEDIF('Base de données'!$A441,M$1,"d")&lt;&gt;0,"",'Base de données'!$B441),""))</f>
        <v/>
      </c>
      <c r="N441" s="39" t="str">
        <f>IF(N$1&gt;$AE$1,"-",IFERROR(IF(DATEDIF('Base de données'!$A441,N$1,"d")&lt;&gt;0,"",'Base de données'!$B441),""))</f>
        <v/>
      </c>
      <c r="O441" s="39" t="str">
        <f>IF(O$1&gt;$AE$1,"-",IFERROR(IF(DATEDIF('Base de données'!$A441,O$1,"d")&lt;&gt;0,"",'Base de données'!$B441),""))</f>
        <v/>
      </c>
      <c r="P441" s="39" t="str">
        <f>IF(P$1&gt;$AE$1,"-",IFERROR(IF(DATEDIF('Base de données'!$A441,P$1,"d")&lt;&gt;0,"",'Base de données'!$B441),""))</f>
        <v/>
      </c>
      <c r="Q441" s="39" t="str">
        <f>IF(Q$1&gt;$AE$1,"-",IFERROR(IF(DATEDIF('Base de données'!$A441,Q$1,"d")&lt;&gt;0,"",'Base de données'!$B441),""))</f>
        <v/>
      </c>
      <c r="R441" s="39" t="str">
        <f>IF(R$1&gt;$AE$1,"-",IFERROR(IF(DATEDIF('Base de données'!$A441,R$1,"d")&lt;&gt;0,"",'Base de données'!$B441),""))</f>
        <v/>
      </c>
      <c r="S441" s="39" t="str">
        <f>IF(S$1&gt;$AE$1,"-",IFERROR(IF(DATEDIF('Base de données'!$A441,S$1,"d")&lt;&gt;0,"",'Base de données'!$B441),""))</f>
        <v/>
      </c>
      <c r="T441" s="39" t="str">
        <f>IF(T$1&gt;$AE$1,"-",IFERROR(IF(DATEDIF('Base de données'!$A441,T$1,"d")&lt;&gt;0,"",'Base de données'!$B441),""))</f>
        <v/>
      </c>
      <c r="U441" s="39" t="str">
        <f>IF(U$1&gt;$AE$1,"-",IFERROR(IF(DATEDIF('Base de données'!$A441,U$1,"d")&lt;&gt;0,"",'Base de données'!$B441),""))</f>
        <v/>
      </c>
      <c r="V441" s="39" t="str">
        <f>IF(V$1&gt;$AE$1,"-",IFERROR(IF(DATEDIF('Base de données'!$A441,V$1,"d")&lt;&gt;0,"",'Base de données'!$B441),""))</f>
        <v/>
      </c>
      <c r="W441" s="34"/>
      <c r="X441" s="30" t="str">
        <f>'Base de données'!$C441&amp;" "&amp;'Base de données'!$D441</f>
        <v>Godard Agathe</v>
      </c>
      <c r="Y441" s="31">
        <f>COUNTIF('Base de données'!$B:$B,'Base de données'!$B441)</f>
        <v>12</v>
      </c>
      <c r="AA441" s="87" cm="1">
        <f t="array" aca="1" ref="AA441" ca="1">INDIRECT("'Base de données'!A" &amp; ROW(Y441))</f>
        <v>45689</v>
      </c>
      <c r="AB441" s="51" t="str" cm="1">
        <f t="array" aca="1" ref="AB441" ca="1">INDIRECT("'Base de données'!B" &amp; ROW(Z441))</f>
        <v>C6KLK</v>
      </c>
    </row>
    <row r="442" spans="1:28" x14ac:dyDescent="0.3">
      <c r="A442" s="41" t="str">
        <f ca="1">IF(IF(AND($B442&lt;&gt;"-",$B442=$E442),"Entrée et sortie","-")="Entrée et sortie",'Base de données'!$B442,"-")</f>
        <v>-</v>
      </c>
      <c r="B442" s="41" t="str">
        <f t="shared" ca="1" si="27"/>
        <v>-</v>
      </c>
      <c r="C442" s="41" t="str">
        <f t="shared" ca="1" si="28"/>
        <v>-</v>
      </c>
      <c r="D442" s="41" t="str">
        <f>IF($F442="sortie en cours d'année",'Base de données'!$B442,"-")</f>
        <v>-</v>
      </c>
      <c r="E442" s="41" t="str">
        <f>IF($H442="entrée en cours d'année",'Base de données'!$B442,"-")</f>
        <v>-</v>
      </c>
      <c r="F442" s="37" t="str">
        <f t="shared" si="25"/>
        <v/>
      </c>
      <c r="G442" s="37" t="str">
        <f>IF($J442="mouvement",_xlfn.XLOOKUP('Base de données'!$B442,$V:$V,$V:$V,0),"")</f>
        <v/>
      </c>
      <c r="H442" s="37" t="str">
        <f t="shared" si="26"/>
        <v/>
      </c>
      <c r="I442" s="37" t="str">
        <f>IF($J442="mouvement",_xlfn.XLOOKUP('Base de données'!$B442,$K:$K,$K:$K,0),"")</f>
        <v/>
      </c>
      <c r="J442" s="38" t="str">
        <f>IF(AND(Y442&lt;&gt;MAX(Y:Y),COUNTIF(K442:V442,'Base de données'!$B442)&gt;0),"mouvement","")</f>
        <v/>
      </c>
      <c r="K442" s="39" t="str">
        <f>IF(K$1&gt;$AE$1,"-",IFERROR(IF(DATEDIF('Base de données'!$A442,K$1,"d")&lt;&gt;0,"",'Base de données'!$B442),""))</f>
        <v/>
      </c>
      <c r="L442" s="39" t="str">
        <f>IF(L$1&gt;$AE$1,"-",IFERROR(IF(DATEDIF('Base de données'!$A442,L$1,"d")&lt;&gt;0,"",'Base de données'!$B442),""))</f>
        <v>AASTU</v>
      </c>
      <c r="M442" s="39" t="str">
        <f>IF(M$1&gt;$AE$1,"-",IFERROR(IF(DATEDIF('Base de données'!$A442,M$1,"d")&lt;&gt;0,"",'Base de données'!$B442),""))</f>
        <v/>
      </c>
      <c r="N442" s="39" t="str">
        <f>IF(N$1&gt;$AE$1,"-",IFERROR(IF(DATEDIF('Base de données'!$A442,N$1,"d")&lt;&gt;0,"",'Base de données'!$B442),""))</f>
        <v/>
      </c>
      <c r="O442" s="39" t="str">
        <f>IF(O$1&gt;$AE$1,"-",IFERROR(IF(DATEDIF('Base de données'!$A442,O$1,"d")&lt;&gt;0,"",'Base de données'!$B442),""))</f>
        <v/>
      </c>
      <c r="P442" s="39" t="str">
        <f>IF(P$1&gt;$AE$1,"-",IFERROR(IF(DATEDIF('Base de données'!$A442,P$1,"d")&lt;&gt;0,"",'Base de données'!$B442),""))</f>
        <v/>
      </c>
      <c r="Q442" s="39" t="str">
        <f>IF(Q$1&gt;$AE$1,"-",IFERROR(IF(DATEDIF('Base de données'!$A442,Q$1,"d")&lt;&gt;0,"",'Base de données'!$B442),""))</f>
        <v/>
      </c>
      <c r="R442" s="39" t="str">
        <f>IF(R$1&gt;$AE$1,"-",IFERROR(IF(DATEDIF('Base de données'!$A442,R$1,"d")&lt;&gt;0,"",'Base de données'!$B442),""))</f>
        <v/>
      </c>
      <c r="S442" s="39" t="str">
        <f>IF(S$1&gt;$AE$1,"-",IFERROR(IF(DATEDIF('Base de données'!$A442,S$1,"d")&lt;&gt;0,"",'Base de données'!$B442),""))</f>
        <v/>
      </c>
      <c r="T442" s="39" t="str">
        <f>IF(T$1&gt;$AE$1,"-",IFERROR(IF(DATEDIF('Base de données'!$A442,T$1,"d")&lt;&gt;0,"",'Base de données'!$B442),""))</f>
        <v/>
      </c>
      <c r="U442" s="39" t="str">
        <f>IF(U$1&gt;$AE$1,"-",IFERROR(IF(DATEDIF('Base de données'!$A442,U$1,"d")&lt;&gt;0,"",'Base de données'!$B442),""))</f>
        <v/>
      </c>
      <c r="V442" s="39" t="str">
        <f>IF(V$1&gt;$AE$1,"-",IFERROR(IF(DATEDIF('Base de données'!$A442,V$1,"d")&lt;&gt;0,"",'Base de données'!$B442),""))</f>
        <v/>
      </c>
      <c r="W442" s="34"/>
      <c r="X442" s="30" t="str">
        <f>'Base de données'!$C442&amp;" "&amp;'Base de données'!$D442</f>
        <v>Wagner Gabrielle</v>
      </c>
      <c r="Y442" s="31">
        <f>COUNTIF('Base de données'!$B:$B,'Base de données'!$B442)</f>
        <v>12</v>
      </c>
      <c r="AA442" s="87" cm="1">
        <f t="array" aca="1" ref="AA442" ca="1">INDIRECT("'Base de données'!A" &amp; ROW(Y442))</f>
        <v>45689</v>
      </c>
      <c r="AB442" s="51" t="str" cm="1">
        <f t="array" aca="1" ref="AB442" ca="1">INDIRECT("'Base de données'!B" &amp; ROW(Z442))</f>
        <v>AASTU</v>
      </c>
    </row>
    <row r="443" spans="1:28" x14ac:dyDescent="0.3">
      <c r="A443" s="41" t="str">
        <f ca="1">IF(IF(AND($B443&lt;&gt;"-",$B443=$E443),"Entrée et sortie","-")="Entrée et sortie",'Base de données'!$B443,"-")</f>
        <v>-</v>
      </c>
      <c r="B443" s="41" t="str">
        <f t="shared" ca="1" si="27"/>
        <v>-</v>
      </c>
      <c r="C443" s="41" t="str">
        <f t="shared" ca="1" si="28"/>
        <v>-</v>
      </c>
      <c r="D443" s="41" t="str">
        <f>IF($F443="sortie en cours d'année",'Base de données'!$B443,"-")</f>
        <v>-</v>
      </c>
      <c r="E443" s="41" t="str">
        <f>IF($H443="entrée en cours d'année",'Base de données'!$B443,"-")</f>
        <v>-</v>
      </c>
      <c r="F443" s="37" t="str">
        <f t="shared" si="25"/>
        <v/>
      </c>
      <c r="G443" s="37" t="str">
        <f>IF($J443="mouvement",_xlfn.XLOOKUP('Base de données'!$B443,$V:$V,$V:$V,0),"")</f>
        <v/>
      </c>
      <c r="H443" s="37" t="str">
        <f t="shared" si="26"/>
        <v/>
      </c>
      <c r="I443" s="37" t="str">
        <f>IF($J443="mouvement",_xlfn.XLOOKUP('Base de données'!$B443,$K:$K,$K:$K,0),"")</f>
        <v/>
      </c>
      <c r="J443" s="38" t="str">
        <f>IF(AND(Y443&lt;&gt;MAX(Y:Y),COUNTIF(K443:V443,'Base de données'!$B443)&gt;0),"mouvement","")</f>
        <v/>
      </c>
      <c r="K443" s="39" t="str">
        <f>IF(K$1&gt;$AE$1,"-",IFERROR(IF(DATEDIF('Base de données'!$A443,K$1,"d")&lt;&gt;0,"",'Base de données'!$B443),""))</f>
        <v/>
      </c>
      <c r="L443" s="39" t="str">
        <f>IF(L$1&gt;$AE$1,"-",IFERROR(IF(DATEDIF('Base de données'!$A443,L$1,"d")&lt;&gt;0,"",'Base de données'!$B443),""))</f>
        <v>6RYDI</v>
      </c>
      <c r="M443" s="39" t="str">
        <f>IF(M$1&gt;$AE$1,"-",IFERROR(IF(DATEDIF('Base de données'!$A443,M$1,"d")&lt;&gt;0,"",'Base de données'!$B443),""))</f>
        <v/>
      </c>
      <c r="N443" s="39" t="str">
        <f>IF(N$1&gt;$AE$1,"-",IFERROR(IF(DATEDIF('Base de données'!$A443,N$1,"d")&lt;&gt;0,"",'Base de données'!$B443),""))</f>
        <v/>
      </c>
      <c r="O443" s="39" t="str">
        <f>IF(O$1&gt;$AE$1,"-",IFERROR(IF(DATEDIF('Base de données'!$A443,O$1,"d")&lt;&gt;0,"",'Base de données'!$B443),""))</f>
        <v/>
      </c>
      <c r="P443" s="39" t="str">
        <f>IF(P$1&gt;$AE$1,"-",IFERROR(IF(DATEDIF('Base de données'!$A443,P$1,"d")&lt;&gt;0,"",'Base de données'!$B443),""))</f>
        <v/>
      </c>
      <c r="Q443" s="39" t="str">
        <f>IF(Q$1&gt;$AE$1,"-",IFERROR(IF(DATEDIF('Base de données'!$A443,Q$1,"d")&lt;&gt;0,"",'Base de données'!$B443),""))</f>
        <v/>
      </c>
      <c r="R443" s="39" t="str">
        <f>IF(R$1&gt;$AE$1,"-",IFERROR(IF(DATEDIF('Base de données'!$A443,R$1,"d")&lt;&gt;0,"",'Base de données'!$B443),""))</f>
        <v/>
      </c>
      <c r="S443" s="39" t="str">
        <f>IF(S$1&gt;$AE$1,"-",IFERROR(IF(DATEDIF('Base de données'!$A443,S$1,"d")&lt;&gt;0,"",'Base de données'!$B443),""))</f>
        <v/>
      </c>
      <c r="T443" s="39" t="str">
        <f>IF(T$1&gt;$AE$1,"-",IFERROR(IF(DATEDIF('Base de données'!$A443,T$1,"d")&lt;&gt;0,"",'Base de données'!$B443),""))</f>
        <v/>
      </c>
      <c r="U443" s="39" t="str">
        <f>IF(U$1&gt;$AE$1,"-",IFERROR(IF(DATEDIF('Base de données'!$A443,U$1,"d")&lt;&gt;0,"",'Base de données'!$B443),""))</f>
        <v/>
      </c>
      <c r="V443" s="39" t="str">
        <f>IF(V$1&gt;$AE$1,"-",IFERROR(IF(DATEDIF('Base de données'!$A443,V$1,"d")&lt;&gt;0,"",'Base de données'!$B443),""))</f>
        <v/>
      </c>
      <c r="W443" s="34"/>
      <c r="X443" s="30" t="str">
        <f>'Base de données'!$C443&amp;" "&amp;'Base de données'!$D443</f>
        <v>Bouchet Hélène</v>
      </c>
      <c r="Y443" s="31">
        <f>COUNTIF('Base de données'!$B:$B,'Base de données'!$B443)</f>
        <v>12</v>
      </c>
      <c r="AA443" s="87" cm="1">
        <f t="array" aca="1" ref="AA443" ca="1">INDIRECT("'Base de données'!A" &amp; ROW(Y443))</f>
        <v>45689</v>
      </c>
      <c r="AB443" s="51" t="str" cm="1">
        <f t="array" aca="1" ref="AB443" ca="1">INDIRECT("'Base de données'!B" &amp; ROW(Z443))</f>
        <v>6RYDI</v>
      </c>
    </row>
    <row r="444" spans="1:28" x14ac:dyDescent="0.3">
      <c r="A444" s="41" t="str">
        <f ca="1">IF(IF(AND($B444&lt;&gt;"-",$B444=$E444),"Entrée et sortie","-")="Entrée et sortie",'Base de données'!$B444,"-")</f>
        <v>-</v>
      </c>
      <c r="B444" s="41" t="str">
        <f t="shared" ca="1" si="27"/>
        <v>-</v>
      </c>
      <c r="C444" s="41" t="str">
        <f t="shared" ca="1" si="28"/>
        <v>-</v>
      </c>
      <c r="D444" s="41" t="str">
        <f>IF($F444="sortie en cours d'année",'Base de données'!$B444,"-")</f>
        <v>-</v>
      </c>
      <c r="E444" s="41" t="str">
        <f>IF($H444="entrée en cours d'année",'Base de données'!$B444,"-")</f>
        <v>-</v>
      </c>
      <c r="F444" s="37" t="str">
        <f t="shared" si="25"/>
        <v/>
      </c>
      <c r="G444" s="37" t="str">
        <f>IF($J444="mouvement",_xlfn.XLOOKUP('Base de données'!$B444,$V:$V,$V:$V,0),"")</f>
        <v/>
      </c>
      <c r="H444" s="37" t="str">
        <f t="shared" si="26"/>
        <v/>
      </c>
      <c r="I444" s="37" t="str">
        <f>IF($J444="mouvement",_xlfn.XLOOKUP('Base de données'!$B444,$K:$K,$K:$K,0),"")</f>
        <v/>
      </c>
      <c r="J444" s="38" t="str">
        <f>IF(AND(Y444&lt;&gt;MAX(Y:Y),COUNTIF(K444:V444,'Base de données'!$B444)&gt;0),"mouvement","")</f>
        <v/>
      </c>
      <c r="K444" s="39" t="str">
        <f>IF(K$1&gt;$AE$1,"-",IFERROR(IF(DATEDIF('Base de données'!$A444,K$1,"d")&lt;&gt;0,"",'Base de données'!$B444),""))</f>
        <v/>
      </c>
      <c r="L444" s="39" t="str">
        <f>IF(L$1&gt;$AE$1,"-",IFERROR(IF(DATEDIF('Base de données'!$A444,L$1,"d")&lt;&gt;0,"",'Base de données'!$B444),""))</f>
        <v>V9JRR</v>
      </c>
      <c r="M444" s="39" t="str">
        <f>IF(M$1&gt;$AE$1,"-",IFERROR(IF(DATEDIF('Base de données'!$A444,M$1,"d")&lt;&gt;0,"",'Base de données'!$B444),""))</f>
        <v/>
      </c>
      <c r="N444" s="39" t="str">
        <f>IF(N$1&gt;$AE$1,"-",IFERROR(IF(DATEDIF('Base de données'!$A444,N$1,"d")&lt;&gt;0,"",'Base de données'!$B444),""))</f>
        <v/>
      </c>
      <c r="O444" s="39" t="str">
        <f>IF(O$1&gt;$AE$1,"-",IFERROR(IF(DATEDIF('Base de données'!$A444,O$1,"d")&lt;&gt;0,"",'Base de données'!$B444),""))</f>
        <v/>
      </c>
      <c r="P444" s="39" t="str">
        <f>IF(P$1&gt;$AE$1,"-",IFERROR(IF(DATEDIF('Base de données'!$A444,P$1,"d")&lt;&gt;0,"",'Base de données'!$B444),""))</f>
        <v/>
      </c>
      <c r="Q444" s="39" t="str">
        <f>IF(Q$1&gt;$AE$1,"-",IFERROR(IF(DATEDIF('Base de données'!$A444,Q$1,"d")&lt;&gt;0,"",'Base de données'!$B444),""))</f>
        <v/>
      </c>
      <c r="R444" s="39" t="str">
        <f>IF(R$1&gt;$AE$1,"-",IFERROR(IF(DATEDIF('Base de données'!$A444,R$1,"d")&lt;&gt;0,"",'Base de données'!$B444),""))</f>
        <v/>
      </c>
      <c r="S444" s="39" t="str">
        <f>IF(S$1&gt;$AE$1,"-",IFERROR(IF(DATEDIF('Base de données'!$A444,S$1,"d")&lt;&gt;0,"",'Base de données'!$B444),""))</f>
        <v/>
      </c>
      <c r="T444" s="39" t="str">
        <f>IF(T$1&gt;$AE$1,"-",IFERROR(IF(DATEDIF('Base de données'!$A444,T$1,"d")&lt;&gt;0,"",'Base de données'!$B444),""))</f>
        <v/>
      </c>
      <c r="U444" s="39" t="str">
        <f>IF(U$1&gt;$AE$1,"-",IFERROR(IF(DATEDIF('Base de données'!$A444,U$1,"d")&lt;&gt;0,"",'Base de données'!$B444),""))</f>
        <v/>
      </c>
      <c r="V444" s="39" t="str">
        <f>IF(V$1&gt;$AE$1,"-",IFERROR(IF(DATEDIF('Base de données'!$A444,V$1,"d")&lt;&gt;0,"",'Base de données'!$B444),""))</f>
        <v/>
      </c>
      <c r="W444" s="34"/>
      <c r="X444" s="30" t="str">
        <f>'Base de données'!$C444&amp;" "&amp;'Base de données'!$D444</f>
        <v>Godard Alphonse</v>
      </c>
      <c r="Y444" s="31">
        <f>COUNTIF('Base de données'!$B:$B,'Base de données'!$B444)</f>
        <v>12</v>
      </c>
      <c r="AA444" s="87" cm="1">
        <f t="array" aca="1" ref="AA444" ca="1">INDIRECT("'Base de données'!A" &amp; ROW(Y444))</f>
        <v>45689</v>
      </c>
      <c r="AB444" s="51" t="str" cm="1">
        <f t="array" aca="1" ref="AB444" ca="1">INDIRECT("'Base de données'!B" &amp; ROW(Z444))</f>
        <v>V9JRR</v>
      </c>
    </row>
    <row r="445" spans="1:28" x14ac:dyDescent="0.3">
      <c r="A445" s="41" t="str">
        <f ca="1">IF(IF(AND($B445&lt;&gt;"-",$B445=$E445),"Entrée et sortie","-")="Entrée et sortie",'Base de données'!$B445,"-")</f>
        <v>-</v>
      </c>
      <c r="B445" s="41" t="str">
        <f t="shared" ca="1" si="27"/>
        <v>1DR5Q</v>
      </c>
      <c r="C445" s="41" t="str">
        <f t="shared" ca="1" si="28"/>
        <v>1DR5Q</v>
      </c>
      <c r="D445" s="41" t="str">
        <f>IF($F445="sortie en cours d'année",'Base de données'!$B445,"-")</f>
        <v>1DR5Q</v>
      </c>
      <c r="E445" s="41" t="str">
        <f>IF($H445="entrée en cours d'année",'Base de données'!$B445,"-")</f>
        <v>-</v>
      </c>
      <c r="F445" s="37" t="str">
        <f t="shared" si="25"/>
        <v>sortie en cours d'année</v>
      </c>
      <c r="G445" s="37">
        <f>IF($J445="mouvement",_xlfn.XLOOKUP('Base de données'!$B445,$V:$V,$V:$V,0),"")</f>
        <v>0</v>
      </c>
      <c r="H445" s="37" t="str">
        <f t="shared" si="26"/>
        <v/>
      </c>
      <c r="I445" s="37" t="str">
        <f>IF($J445="mouvement",_xlfn.XLOOKUP('Base de données'!$B445,$K:$K,$K:$K,0),"")</f>
        <v>1DR5Q</v>
      </c>
      <c r="J445" s="38" t="str">
        <f>IF(AND(Y445&lt;&gt;MAX(Y:Y),COUNTIF(K445:V445,'Base de données'!$B445)&gt;0),"mouvement","")</f>
        <v>mouvement</v>
      </c>
      <c r="K445" s="39" t="str">
        <f>IF(K$1&gt;$AE$1,"-",IFERROR(IF(DATEDIF('Base de données'!$A445,K$1,"d")&lt;&gt;0,"",'Base de données'!$B445),""))</f>
        <v/>
      </c>
      <c r="L445" s="39" t="str">
        <f>IF(L$1&gt;$AE$1,"-",IFERROR(IF(DATEDIF('Base de données'!$A445,L$1,"d")&lt;&gt;0,"",'Base de données'!$B445),""))</f>
        <v>1DR5Q</v>
      </c>
      <c r="M445" s="39" t="str">
        <f>IF(M$1&gt;$AE$1,"-",IFERROR(IF(DATEDIF('Base de données'!$A445,M$1,"d")&lt;&gt;0,"",'Base de données'!$B445),""))</f>
        <v/>
      </c>
      <c r="N445" s="39" t="str">
        <f>IF(N$1&gt;$AE$1,"-",IFERROR(IF(DATEDIF('Base de données'!$A445,N$1,"d")&lt;&gt;0,"",'Base de données'!$B445),""))</f>
        <v/>
      </c>
      <c r="O445" s="39" t="str">
        <f>IF(O$1&gt;$AE$1,"-",IFERROR(IF(DATEDIF('Base de données'!$A445,O$1,"d")&lt;&gt;0,"",'Base de données'!$B445),""))</f>
        <v/>
      </c>
      <c r="P445" s="39" t="str">
        <f>IF(P$1&gt;$AE$1,"-",IFERROR(IF(DATEDIF('Base de données'!$A445,P$1,"d")&lt;&gt;0,"",'Base de données'!$B445),""))</f>
        <v/>
      </c>
      <c r="Q445" s="39" t="str">
        <f>IF(Q$1&gt;$AE$1,"-",IFERROR(IF(DATEDIF('Base de données'!$A445,Q$1,"d")&lt;&gt;0,"",'Base de données'!$B445),""))</f>
        <v/>
      </c>
      <c r="R445" s="39" t="str">
        <f>IF(R$1&gt;$AE$1,"-",IFERROR(IF(DATEDIF('Base de données'!$A445,R$1,"d")&lt;&gt;0,"",'Base de données'!$B445),""))</f>
        <v/>
      </c>
      <c r="S445" s="39" t="str">
        <f>IF(S$1&gt;$AE$1,"-",IFERROR(IF(DATEDIF('Base de données'!$A445,S$1,"d")&lt;&gt;0,"",'Base de données'!$B445),""))</f>
        <v/>
      </c>
      <c r="T445" s="39" t="str">
        <f>IF(T$1&gt;$AE$1,"-",IFERROR(IF(DATEDIF('Base de données'!$A445,T$1,"d")&lt;&gt;0,"",'Base de données'!$B445),""))</f>
        <v/>
      </c>
      <c r="U445" s="39" t="str">
        <f>IF(U$1&gt;$AE$1,"-",IFERROR(IF(DATEDIF('Base de données'!$A445,U$1,"d")&lt;&gt;0,"",'Base de données'!$B445),""))</f>
        <v/>
      </c>
      <c r="V445" s="39" t="str">
        <f>IF(V$1&gt;$AE$1,"-",IFERROR(IF(DATEDIF('Base de données'!$A445,V$1,"d")&lt;&gt;0,"",'Base de données'!$B445),""))</f>
        <v/>
      </c>
      <c r="W445" s="34"/>
      <c r="X445" s="30" t="str">
        <f>'Base de données'!$C445&amp;" "&amp;'Base de données'!$D445</f>
        <v>Vasseur Matthieu</v>
      </c>
      <c r="Y445" s="31">
        <f>COUNTIF('Base de données'!$B:$B,'Base de données'!$B445)</f>
        <v>8</v>
      </c>
      <c r="AA445" s="87" cm="1">
        <f t="array" aca="1" ref="AA445" ca="1">INDIRECT("'Base de données'!A" &amp; ROW(Y445))</f>
        <v>45689</v>
      </c>
      <c r="AB445" s="51" t="str" cm="1">
        <f t="array" aca="1" ref="AB445" ca="1">INDIRECT("'Base de données'!B" &amp; ROW(Z445))</f>
        <v>1DR5Q</v>
      </c>
    </row>
    <row r="446" spans="1:28" x14ac:dyDescent="0.3">
      <c r="A446" s="41" t="str">
        <f ca="1">IF(IF(AND($B446&lt;&gt;"-",$B446=$E446),"Entrée et sortie","-")="Entrée et sortie",'Base de données'!$B446,"-")</f>
        <v>-</v>
      </c>
      <c r="B446" s="41" t="str">
        <f t="shared" ca="1" si="27"/>
        <v>-</v>
      </c>
      <c r="C446" s="41" t="str">
        <f t="shared" ca="1" si="28"/>
        <v>-</v>
      </c>
      <c r="D446" s="41" t="str">
        <f>IF($F446="sortie en cours d'année",'Base de données'!$B446,"-")</f>
        <v>-</v>
      </c>
      <c r="E446" s="41" t="str">
        <f>IF($H446="entrée en cours d'année",'Base de données'!$B446,"-")</f>
        <v>-</v>
      </c>
      <c r="F446" s="37" t="str">
        <f t="shared" si="25"/>
        <v/>
      </c>
      <c r="G446" s="37" t="str">
        <f>IF($J446="mouvement",_xlfn.XLOOKUP('Base de données'!$B446,$V:$V,$V:$V,0),"")</f>
        <v/>
      </c>
      <c r="H446" s="37" t="str">
        <f t="shared" si="26"/>
        <v/>
      </c>
      <c r="I446" s="37" t="str">
        <f>IF($J446="mouvement",_xlfn.XLOOKUP('Base de données'!$B446,$K:$K,$K:$K,0),"")</f>
        <v/>
      </c>
      <c r="J446" s="38" t="str">
        <f>IF(AND(Y446&lt;&gt;MAX(Y:Y),COUNTIF(K446:V446,'Base de données'!$B446)&gt;0),"mouvement","")</f>
        <v/>
      </c>
      <c r="K446" s="39" t="str">
        <f>IF(K$1&gt;$AE$1,"-",IFERROR(IF(DATEDIF('Base de données'!$A446,K$1,"d")&lt;&gt;0,"",'Base de données'!$B446),""))</f>
        <v/>
      </c>
      <c r="L446" s="39" t="str">
        <f>IF(L$1&gt;$AE$1,"-",IFERROR(IF(DATEDIF('Base de données'!$A446,L$1,"d")&lt;&gt;0,"",'Base de données'!$B446),""))</f>
        <v>53CT8</v>
      </c>
      <c r="M446" s="39" t="str">
        <f>IF(M$1&gt;$AE$1,"-",IFERROR(IF(DATEDIF('Base de données'!$A446,M$1,"d")&lt;&gt;0,"",'Base de données'!$B446),""))</f>
        <v/>
      </c>
      <c r="N446" s="39" t="str">
        <f>IF(N$1&gt;$AE$1,"-",IFERROR(IF(DATEDIF('Base de données'!$A446,N$1,"d")&lt;&gt;0,"",'Base de données'!$B446),""))</f>
        <v/>
      </c>
      <c r="O446" s="39" t="str">
        <f>IF(O$1&gt;$AE$1,"-",IFERROR(IF(DATEDIF('Base de données'!$A446,O$1,"d")&lt;&gt;0,"",'Base de données'!$B446),""))</f>
        <v/>
      </c>
      <c r="P446" s="39" t="str">
        <f>IF(P$1&gt;$AE$1,"-",IFERROR(IF(DATEDIF('Base de données'!$A446,P$1,"d")&lt;&gt;0,"",'Base de données'!$B446),""))</f>
        <v/>
      </c>
      <c r="Q446" s="39" t="str">
        <f>IF(Q$1&gt;$AE$1,"-",IFERROR(IF(DATEDIF('Base de données'!$A446,Q$1,"d")&lt;&gt;0,"",'Base de données'!$B446),""))</f>
        <v/>
      </c>
      <c r="R446" s="39" t="str">
        <f>IF(R$1&gt;$AE$1,"-",IFERROR(IF(DATEDIF('Base de données'!$A446,R$1,"d")&lt;&gt;0,"",'Base de données'!$B446),""))</f>
        <v/>
      </c>
      <c r="S446" s="39" t="str">
        <f>IF(S$1&gt;$AE$1,"-",IFERROR(IF(DATEDIF('Base de données'!$A446,S$1,"d")&lt;&gt;0,"",'Base de données'!$B446),""))</f>
        <v/>
      </c>
      <c r="T446" s="39" t="str">
        <f>IF(T$1&gt;$AE$1,"-",IFERROR(IF(DATEDIF('Base de données'!$A446,T$1,"d")&lt;&gt;0,"",'Base de données'!$B446),""))</f>
        <v/>
      </c>
      <c r="U446" s="39" t="str">
        <f>IF(U$1&gt;$AE$1,"-",IFERROR(IF(DATEDIF('Base de données'!$A446,U$1,"d")&lt;&gt;0,"",'Base de données'!$B446),""))</f>
        <v/>
      </c>
      <c r="V446" s="39" t="str">
        <f>IF(V$1&gt;$AE$1,"-",IFERROR(IF(DATEDIF('Base de données'!$A446,V$1,"d")&lt;&gt;0,"",'Base de données'!$B446),""))</f>
        <v/>
      </c>
      <c r="W446" s="34"/>
      <c r="X446" s="30" t="str">
        <f>'Base de données'!$C446&amp;" "&amp;'Base de données'!$D446</f>
        <v>Pires Tristan</v>
      </c>
      <c r="Y446" s="31">
        <f>COUNTIF('Base de données'!$B:$B,'Base de données'!$B446)</f>
        <v>12</v>
      </c>
      <c r="AA446" s="87" cm="1">
        <f t="array" aca="1" ref="AA446" ca="1">INDIRECT("'Base de données'!A" &amp; ROW(Y446))</f>
        <v>45689</v>
      </c>
      <c r="AB446" s="51" t="str" cm="1">
        <f t="array" aca="1" ref="AB446" ca="1">INDIRECT("'Base de données'!B" &amp; ROW(Z446))</f>
        <v>53CT8</v>
      </c>
    </row>
    <row r="447" spans="1:28" x14ac:dyDescent="0.3">
      <c r="A447" s="41" t="str">
        <f ca="1">IF(IF(AND($B447&lt;&gt;"-",$B447=$E447),"Entrée et sortie","-")="Entrée et sortie",'Base de données'!$B447,"-")</f>
        <v>-</v>
      </c>
      <c r="B447" s="41" t="str">
        <f t="shared" ca="1" si="27"/>
        <v>-</v>
      </c>
      <c r="C447" s="41" t="str">
        <f t="shared" ca="1" si="28"/>
        <v>-</v>
      </c>
      <c r="D447" s="41" t="str">
        <f>IF($F447="sortie en cours d'année",'Base de données'!$B447,"-")</f>
        <v>-</v>
      </c>
      <c r="E447" s="41" t="str">
        <f>IF($H447="entrée en cours d'année",'Base de données'!$B447,"-")</f>
        <v>-</v>
      </c>
      <c r="F447" s="37" t="str">
        <f t="shared" si="25"/>
        <v/>
      </c>
      <c r="G447" s="37" t="str">
        <f>IF($J447="mouvement",_xlfn.XLOOKUP('Base de données'!$B447,$V:$V,$V:$V,0),"")</f>
        <v/>
      </c>
      <c r="H447" s="37" t="str">
        <f t="shared" si="26"/>
        <v/>
      </c>
      <c r="I447" s="37" t="str">
        <f>IF($J447="mouvement",_xlfn.XLOOKUP('Base de données'!$B447,$K:$K,$K:$K,0),"")</f>
        <v/>
      </c>
      <c r="J447" s="38" t="str">
        <f>IF(AND(Y447&lt;&gt;MAX(Y:Y),COUNTIF(K447:V447,'Base de données'!$B447)&gt;0),"mouvement","")</f>
        <v/>
      </c>
      <c r="K447" s="39" t="str">
        <f>IF(K$1&gt;$AE$1,"-",IFERROR(IF(DATEDIF('Base de données'!$A447,K$1,"d")&lt;&gt;0,"",'Base de données'!$B447),""))</f>
        <v/>
      </c>
      <c r="L447" s="39" t="str">
        <f>IF(L$1&gt;$AE$1,"-",IFERROR(IF(DATEDIF('Base de données'!$A447,L$1,"d")&lt;&gt;0,"",'Base de données'!$B447),""))</f>
        <v>8FZXK</v>
      </c>
      <c r="M447" s="39" t="str">
        <f>IF(M$1&gt;$AE$1,"-",IFERROR(IF(DATEDIF('Base de données'!$A447,M$1,"d")&lt;&gt;0,"",'Base de données'!$B447),""))</f>
        <v/>
      </c>
      <c r="N447" s="39" t="str">
        <f>IF(N$1&gt;$AE$1,"-",IFERROR(IF(DATEDIF('Base de données'!$A447,N$1,"d")&lt;&gt;0,"",'Base de données'!$B447),""))</f>
        <v/>
      </c>
      <c r="O447" s="39" t="str">
        <f>IF(O$1&gt;$AE$1,"-",IFERROR(IF(DATEDIF('Base de données'!$A447,O$1,"d")&lt;&gt;0,"",'Base de données'!$B447),""))</f>
        <v/>
      </c>
      <c r="P447" s="39" t="str">
        <f>IF(P$1&gt;$AE$1,"-",IFERROR(IF(DATEDIF('Base de données'!$A447,P$1,"d")&lt;&gt;0,"",'Base de données'!$B447),""))</f>
        <v/>
      </c>
      <c r="Q447" s="39" t="str">
        <f>IF(Q$1&gt;$AE$1,"-",IFERROR(IF(DATEDIF('Base de données'!$A447,Q$1,"d")&lt;&gt;0,"",'Base de données'!$B447),""))</f>
        <v/>
      </c>
      <c r="R447" s="39" t="str">
        <f>IF(R$1&gt;$AE$1,"-",IFERROR(IF(DATEDIF('Base de données'!$A447,R$1,"d")&lt;&gt;0,"",'Base de données'!$B447),""))</f>
        <v/>
      </c>
      <c r="S447" s="39" t="str">
        <f>IF(S$1&gt;$AE$1,"-",IFERROR(IF(DATEDIF('Base de données'!$A447,S$1,"d")&lt;&gt;0,"",'Base de données'!$B447),""))</f>
        <v/>
      </c>
      <c r="T447" s="39" t="str">
        <f>IF(T$1&gt;$AE$1,"-",IFERROR(IF(DATEDIF('Base de données'!$A447,T$1,"d")&lt;&gt;0,"",'Base de données'!$B447),""))</f>
        <v/>
      </c>
      <c r="U447" s="39" t="str">
        <f>IF(U$1&gt;$AE$1,"-",IFERROR(IF(DATEDIF('Base de données'!$A447,U$1,"d")&lt;&gt;0,"",'Base de données'!$B447),""))</f>
        <v/>
      </c>
      <c r="V447" s="39" t="str">
        <f>IF(V$1&gt;$AE$1,"-",IFERROR(IF(DATEDIF('Base de données'!$A447,V$1,"d")&lt;&gt;0,"",'Base de données'!$B447),""))</f>
        <v/>
      </c>
      <c r="W447" s="34"/>
      <c r="X447" s="30" t="str">
        <f>'Base de données'!$C447&amp;" "&amp;'Base de données'!$D447</f>
        <v>Roche Éléonore</v>
      </c>
      <c r="Y447" s="31">
        <f>COUNTIF('Base de données'!$B:$B,'Base de données'!$B447)</f>
        <v>12</v>
      </c>
      <c r="AA447" s="87" cm="1">
        <f t="array" aca="1" ref="AA447" ca="1">INDIRECT("'Base de données'!A" &amp; ROW(Y447))</f>
        <v>45689</v>
      </c>
      <c r="AB447" s="51" t="str" cm="1">
        <f t="array" aca="1" ref="AB447" ca="1">INDIRECT("'Base de données'!B" &amp; ROW(Z447))</f>
        <v>8FZXK</v>
      </c>
    </row>
    <row r="448" spans="1:28" x14ac:dyDescent="0.3">
      <c r="A448" s="41" t="str">
        <f ca="1">IF(IF(AND($B448&lt;&gt;"-",$B448=$E448),"Entrée et sortie","-")="Entrée et sortie",'Base de données'!$B448,"-")</f>
        <v>-</v>
      </c>
      <c r="B448" s="41" t="str">
        <f t="shared" ca="1" si="27"/>
        <v>-</v>
      </c>
      <c r="C448" s="41" t="str">
        <f t="shared" ca="1" si="28"/>
        <v>-</v>
      </c>
      <c r="D448" s="41" t="str">
        <f>IF($F448="sortie en cours d'année",'Base de données'!$B448,"-")</f>
        <v>-</v>
      </c>
      <c r="E448" s="41" t="str">
        <f>IF($H448="entrée en cours d'année",'Base de données'!$B448,"-")</f>
        <v>-</v>
      </c>
      <c r="F448" s="37" t="str">
        <f t="shared" si="25"/>
        <v/>
      </c>
      <c r="G448" s="37" t="str">
        <f>IF($J448="mouvement",_xlfn.XLOOKUP('Base de données'!$B448,$V:$V,$V:$V,0),"")</f>
        <v/>
      </c>
      <c r="H448" s="37" t="str">
        <f t="shared" si="26"/>
        <v/>
      </c>
      <c r="I448" s="37" t="str">
        <f>IF($J448="mouvement",_xlfn.XLOOKUP('Base de données'!$B448,$K:$K,$K:$K,0),"")</f>
        <v/>
      </c>
      <c r="J448" s="38" t="str">
        <f>IF(AND(Y448&lt;&gt;MAX(Y:Y),COUNTIF(K448:V448,'Base de données'!$B448)&gt;0),"mouvement","")</f>
        <v/>
      </c>
      <c r="K448" s="39" t="str">
        <f>IF(K$1&gt;$AE$1,"-",IFERROR(IF(DATEDIF('Base de données'!$A448,K$1,"d")&lt;&gt;0,"",'Base de données'!$B448),""))</f>
        <v/>
      </c>
      <c r="L448" s="39" t="str">
        <f>IF(L$1&gt;$AE$1,"-",IFERROR(IF(DATEDIF('Base de données'!$A448,L$1,"d")&lt;&gt;0,"",'Base de données'!$B448),""))</f>
        <v>CBT1T</v>
      </c>
      <c r="M448" s="39" t="str">
        <f>IF(M$1&gt;$AE$1,"-",IFERROR(IF(DATEDIF('Base de données'!$A448,M$1,"d")&lt;&gt;0,"",'Base de données'!$B448),""))</f>
        <v/>
      </c>
      <c r="N448" s="39" t="str">
        <f>IF(N$1&gt;$AE$1,"-",IFERROR(IF(DATEDIF('Base de données'!$A448,N$1,"d")&lt;&gt;0,"",'Base de données'!$B448),""))</f>
        <v/>
      </c>
      <c r="O448" s="39" t="str">
        <f>IF(O$1&gt;$AE$1,"-",IFERROR(IF(DATEDIF('Base de données'!$A448,O$1,"d")&lt;&gt;0,"",'Base de données'!$B448),""))</f>
        <v/>
      </c>
      <c r="P448" s="39" t="str">
        <f>IF(P$1&gt;$AE$1,"-",IFERROR(IF(DATEDIF('Base de données'!$A448,P$1,"d")&lt;&gt;0,"",'Base de données'!$B448),""))</f>
        <v/>
      </c>
      <c r="Q448" s="39" t="str">
        <f>IF(Q$1&gt;$AE$1,"-",IFERROR(IF(DATEDIF('Base de données'!$A448,Q$1,"d")&lt;&gt;0,"",'Base de données'!$B448),""))</f>
        <v/>
      </c>
      <c r="R448" s="39" t="str">
        <f>IF(R$1&gt;$AE$1,"-",IFERROR(IF(DATEDIF('Base de données'!$A448,R$1,"d")&lt;&gt;0,"",'Base de données'!$B448),""))</f>
        <v/>
      </c>
      <c r="S448" s="39" t="str">
        <f>IF(S$1&gt;$AE$1,"-",IFERROR(IF(DATEDIF('Base de données'!$A448,S$1,"d")&lt;&gt;0,"",'Base de données'!$B448),""))</f>
        <v/>
      </c>
      <c r="T448" s="39" t="str">
        <f>IF(T$1&gt;$AE$1,"-",IFERROR(IF(DATEDIF('Base de données'!$A448,T$1,"d")&lt;&gt;0,"",'Base de données'!$B448),""))</f>
        <v/>
      </c>
      <c r="U448" s="39" t="str">
        <f>IF(U$1&gt;$AE$1,"-",IFERROR(IF(DATEDIF('Base de données'!$A448,U$1,"d")&lt;&gt;0,"",'Base de données'!$B448),""))</f>
        <v/>
      </c>
      <c r="V448" s="39" t="str">
        <f>IF(V$1&gt;$AE$1,"-",IFERROR(IF(DATEDIF('Base de données'!$A448,V$1,"d")&lt;&gt;0,"",'Base de données'!$B448),""))</f>
        <v/>
      </c>
      <c r="W448" s="34"/>
      <c r="X448" s="30" t="str">
        <f>'Base de données'!$C448&amp;" "&amp;'Base de données'!$D448</f>
        <v>Hardy Timothée</v>
      </c>
      <c r="Y448" s="31">
        <f>COUNTIF('Base de données'!$B:$B,'Base de données'!$B448)</f>
        <v>12</v>
      </c>
      <c r="AA448" s="87" cm="1">
        <f t="array" aca="1" ref="AA448" ca="1">INDIRECT("'Base de données'!A" &amp; ROW(Y448))</f>
        <v>45689</v>
      </c>
      <c r="AB448" s="51" t="str" cm="1">
        <f t="array" aca="1" ref="AB448" ca="1">INDIRECT("'Base de données'!B" &amp; ROW(Z448))</f>
        <v>CBT1T</v>
      </c>
    </row>
    <row r="449" spans="1:28" x14ac:dyDescent="0.3">
      <c r="A449" s="41" t="str">
        <f ca="1">IF(IF(AND($B449&lt;&gt;"-",$B449=$E449),"Entrée et sortie","-")="Entrée et sortie",'Base de données'!$B449,"-")</f>
        <v>-</v>
      </c>
      <c r="B449" s="41" t="str">
        <f t="shared" ca="1" si="27"/>
        <v>-</v>
      </c>
      <c r="C449" s="41" t="str">
        <f t="shared" ca="1" si="28"/>
        <v>-</v>
      </c>
      <c r="D449" s="41" t="str">
        <f>IF($F449="sortie en cours d'année",'Base de données'!$B449,"-")</f>
        <v>-</v>
      </c>
      <c r="E449" s="41" t="str">
        <f>IF($H449="entrée en cours d'année",'Base de données'!$B449,"-")</f>
        <v>-</v>
      </c>
      <c r="F449" s="37" t="str">
        <f t="shared" si="25"/>
        <v/>
      </c>
      <c r="G449" s="37" t="str">
        <f>IF($J449="mouvement",_xlfn.XLOOKUP('Base de données'!$B449,$V:$V,$V:$V,0),"")</f>
        <v/>
      </c>
      <c r="H449" s="37" t="str">
        <f t="shared" si="26"/>
        <v/>
      </c>
      <c r="I449" s="37" t="str">
        <f>IF($J449="mouvement",_xlfn.XLOOKUP('Base de données'!$B449,$K:$K,$K:$K,0),"")</f>
        <v/>
      </c>
      <c r="J449" s="38" t="str">
        <f>IF(AND(Y449&lt;&gt;MAX(Y:Y),COUNTIF(K449:V449,'Base de données'!$B449)&gt;0),"mouvement","")</f>
        <v/>
      </c>
      <c r="K449" s="39" t="str">
        <f>IF(K$1&gt;$AE$1,"-",IFERROR(IF(DATEDIF('Base de données'!$A449,K$1,"d")&lt;&gt;0,"",'Base de données'!$B449),""))</f>
        <v/>
      </c>
      <c r="L449" s="39" t="str">
        <f>IF(L$1&gt;$AE$1,"-",IFERROR(IF(DATEDIF('Base de données'!$A449,L$1,"d")&lt;&gt;0,"",'Base de données'!$B449),""))</f>
        <v>K015U</v>
      </c>
      <c r="M449" s="39" t="str">
        <f>IF(M$1&gt;$AE$1,"-",IFERROR(IF(DATEDIF('Base de données'!$A449,M$1,"d")&lt;&gt;0,"",'Base de données'!$B449),""))</f>
        <v/>
      </c>
      <c r="N449" s="39" t="str">
        <f>IF(N$1&gt;$AE$1,"-",IFERROR(IF(DATEDIF('Base de données'!$A449,N$1,"d")&lt;&gt;0,"",'Base de données'!$B449),""))</f>
        <v/>
      </c>
      <c r="O449" s="39" t="str">
        <f>IF(O$1&gt;$AE$1,"-",IFERROR(IF(DATEDIF('Base de données'!$A449,O$1,"d")&lt;&gt;0,"",'Base de données'!$B449),""))</f>
        <v/>
      </c>
      <c r="P449" s="39" t="str">
        <f>IF(P$1&gt;$AE$1,"-",IFERROR(IF(DATEDIF('Base de données'!$A449,P$1,"d")&lt;&gt;0,"",'Base de données'!$B449),""))</f>
        <v/>
      </c>
      <c r="Q449" s="39" t="str">
        <f>IF(Q$1&gt;$AE$1,"-",IFERROR(IF(DATEDIF('Base de données'!$A449,Q$1,"d")&lt;&gt;0,"",'Base de données'!$B449),""))</f>
        <v/>
      </c>
      <c r="R449" s="39" t="str">
        <f>IF(R$1&gt;$AE$1,"-",IFERROR(IF(DATEDIF('Base de données'!$A449,R$1,"d")&lt;&gt;0,"",'Base de données'!$B449),""))</f>
        <v/>
      </c>
      <c r="S449" s="39" t="str">
        <f>IF(S$1&gt;$AE$1,"-",IFERROR(IF(DATEDIF('Base de données'!$A449,S$1,"d")&lt;&gt;0,"",'Base de données'!$B449),""))</f>
        <v/>
      </c>
      <c r="T449" s="39" t="str">
        <f>IF(T$1&gt;$AE$1,"-",IFERROR(IF(DATEDIF('Base de données'!$A449,T$1,"d")&lt;&gt;0,"",'Base de données'!$B449),""))</f>
        <v/>
      </c>
      <c r="U449" s="39" t="str">
        <f>IF(U$1&gt;$AE$1,"-",IFERROR(IF(DATEDIF('Base de données'!$A449,U$1,"d")&lt;&gt;0,"",'Base de données'!$B449),""))</f>
        <v/>
      </c>
      <c r="V449" s="39" t="str">
        <f>IF(V$1&gt;$AE$1,"-",IFERROR(IF(DATEDIF('Base de données'!$A449,V$1,"d")&lt;&gt;0,"",'Base de données'!$B449),""))</f>
        <v/>
      </c>
      <c r="W449" s="34"/>
      <c r="X449" s="30" t="str">
        <f>'Base de données'!$C449&amp;" "&amp;'Base de données'!$D449</f>
        <v>Couturier Nath</v>
      </c>
      <c r="Y449" s="31">
        <f>COUNTIF('Base de données'!$B:$B,'Base de données'!$B449)</f>
        <v>12</v>
      </c>
      <c r="AA449" s="87" cm="1">
        <f t="array" aca="1" ref="AA449" ca="1">INDIRECT("'Base de données'!A" &amp; ROW(Y449))</f>
        <v>45689</v>
      </c>
      <c r="AB449" s="51" t="str" cm="1">
        <f t="array" aca="1" ref="AB449" ca="1">INDIRECT("'Base de données'!B" &amp; ROW(Z449))</f>
        <v>K015U</v>
      </c>
    </row>
    <row r="450" spans="1:28" x14ac:dyDescent="0.3">
      <c r="A450" s="41" t="str">
        <f ca="1">IF(IF(AND($B450&lt;&gt;"-",$B450=$E450),"Entrée et sortie","-")="Entrée et sortie",'Base de données'!$B450,"-")</f>
        <v>-</v>
      </c>
      <c r="B450" s="41" t="str">
        <f t="shared" ca="1" si="27"/>
        <v>-</v>
      </c>
      <c r="C450" s="41" t="str">
        <f t="shared" ca="1" si="28"/>
        <v>-</v>
      </c>
      <c r="D450" s="41" t="str">
        <f>IF($F450="sortie en cours d'année",'Base de données'!$B450,"-")</f>
        <v>-</v>
      </c>
      <c r="E450" s="41" t="str">
        <f>IF($H450="entrée en cours d'année",'Base de données'!$B450,"-")</f>
        <v>-</v>
      </c>
      <c r="F450" s="37" t="str">
        <f t="shared" ref="F450:F513" si="29">IF(AND(G450=0,J450="mouvement"),"sortie en cours d'année","")</f>
        <v/>
      </c>
      <c r="G450" s="37" t="str">
        <f>IF($J450="mouvement",_xlfn.XLOOKUP('Base de données'!$B450,$V:$V,$V:$V,0),"")</f>
        <v/>
      </c>
      <c r="H450" s="37" t="str">
        <f t="shared" ref="H450:H513" si="30">IF(AND(I450=0,J450="mouvement"),"entrée en cours d'année","")</f>
        <v/>
      </c>
      <c r="I450" s="37" t="str">
        <f>IF($J450="mouvement",_xlfn.XLOOKUP('Base de données'!$B450,$K:$K,$K:$K,0),"")</f>
        <v/>
      </c>
      <c r="J450" s="38" t="str">
        <f>IF(AND(Y450&lt;&gt;MAX(Y:Y),COUNTIF(K450:V450,'Base de données'!$B450)&gt;0),"mouvement","")</f>
        <v/>
      </c>
      <c r="K450" s="39" t="str">
        <f>IF(K$1&gt;$AE$1,"-",IFERROR(IF(DATEDIF('Base de données'!$A450,K$1,"d")&lt;&gt;0,"",'Base de données'!$B450),""))</f>
        <v/>
      </c>
      <c r="L450" s="39" t="str">
        <f>IF(L$1&gt;$AE$1,"-",IFERROR(IF(DATEDIF('Base de données'!$A450,L$1,"d")&lt;&gt;0,"",'Base de données'!$B450),""))</f>
        <v>R0EWQ</v>
      </c>
      <c r="M450" s="39" t="str">
        <f>IF(M$1&gt;$AE$1,"-",IFERROR(IF(DATEDIF('Base de données'!$A450,M$1,"d")&lt;&gt;0,"",'Base de données'!$B450),""))</f>
        <v/>
      </c>
      <c r="N450" s="39" t="str">
        <f>IF(N$1&gt;$AE$1,"-",IFERROR(IF(DATEDIF('Base de données'!$A450,N$1,"d")&lt;&gt;0,"",'Base de données'!$B450),""))</f>
        <v/>
      </c>
      <c r="O450" s="39" t="str">
        <f>IF(O$1&gt;$AE$1,"-",IFERROR(IF(DATEDIF('Base de données'!$A450,O$1,"d")&lt;&gt;0,"",'Base de données'!$B450),""))</f>
        <v/>
      </c>
      <c r="P450" s="39" t="str">
        <f>IF(P$1&gt;$AE$1,"-",IFERROR(IF(DATEDIF('Base de données'!$A450,P$1,"d")&lt;&gt;0,"",'Base de données'!$B450),""))</f>
        <v/>
      </c>
      <c r="Q450" s="39" t="str">
        <f>IF(Q$1&gt;$AE$1,"-",IFERROR(IF(DATEDIF('Base de données'!$A450,Q$1,"d")&lt;&gt;0,"",'Base de données'!$B450),""))</f>
        <v/>
      </c>
      <c r="R450" s="39" t="str">
        <f>IF(R$1&gt;$AE$1,"-",IFERROR(IF(DATEDIF('Base de données'!$A450,R$1,"d")&lt;&gt;0,"",'Base de données'!$B450),""))</f>
        <v/>
      </c>
      <c r="S450" s="39" t="str">
        <f>IF(S$1&gt;$AE$1,"-",IFERROR(IF(DATEDIF('Base de données'!$A450,S$1,"d")&lt;&gt;0,"",'Base de données'!$B450),""))</f>
        <v/>
      </c>
      <c r="T450" s="39" t="str">
        <f>IF(T$1&gt;$AE$1,"-",IFERROR(IF(DATEDIF('Base de données'!$A450,T$1,"d")&lt;&gt;0,"",'Base de données'!$B450),""))</f>
        <v/>
      </c>
      <c r="U450" s="39" t="str">
        <f>IF(U$1&gt;$AE$1,"-",IFERROR(IF(DATEDIF('Base de données'!$A450,U$1,"d")&lt;&gt;0,"",'Base de données'!$B450),""))</f>
        <v/>
      </c>
      <c r="V450" s="39" t="str">
        <f>IF(V$1&gt;$AE$1,"-",IFERROR(IF(DATEDIF('Base de données'!$A450,V$1,"d")&lt;&gt;0,"",'Base de données'!$B450),""))</f>
        <v/>
      </c>
      <c r="W450" s="34"/>
      <c r="X450" s="30" t="str">
        <f>'Base de données'!$C450&amp;" "&amp;'Base de données'!$D450</f>
        <v>Leroux Maggie</v>
      </c>
      <c r="Y450" s="31">
        <f>COUNTIF('Base de données'!$B:$B,'Base de données'!$B450)</f>
        <v>12</v>
      </c>
      <c r="AA450" s="87" cm="1">
        <f t="array" aca="1" ref="AA450" ca="1">INDIRECT("'Base de données'!A" &amp; ROW(Y450))</f>
        <v>45689</v>
      </c>
      <c r="AB450" s="51" t="str" cm="1">
        <f t="array" aca="1" ref="AB450" ca="1">INDIRECT("'Base de données'!B" &amp; ROW(Z450))</f>
        <v>R0EWQ</v>
      </c>
    </row>
    <row r="451" spans="1:28" x14ac:dyDescent="0.3">
      <c r="A451" s="41" t="str">
        <f ca="1">IF(IF(AND($B451&lt;&gt;"-",$B451=$E451),"Entrée et sortie","-")="Entrée et sortie",'Base de données'!$B451,"-")</f>
        <v>-</v>
      </c>
      <c r="B451" s="41" t="str">
        <f t="shared" ref="B451:B514" ca="1" si="31">_xlfn.XLOOKUP($AB451,$D:$D,$C:$C,"-",0,-1)</f>
        <v>-</v>
      </c>
      <c r="C451" s="41" t="str">
        <f t="shared" ref="C451:C514" ca="1" si="32">IF($AA451&lt;&gt;$AE$1,$D451,"-")</f>
        <v>-</v>
      </c>
      <c r="D451" s="41" t="str">
        <f>IF($F451="sortie en cours d'année",'Base de données'!$B451,"-")</f>
        <v>-</v>
      </c>
      <c r="E451" s="41" t="str">
        <f>IF($H451="entrée en cours d'année",'Base de données'!$B451,"-")</f>
        <v>-</v>
      </c>
      <c r="F451" s="37" t="str">
        <f t="shared" si="29"/>
        <v/>
      </c>
      <c r="G451" s="37" t="str">
        <f>IF($J451="mouvement",_xlfn.XLOOKUP('Base de données'!$B451,$V:$V,$V:$V,0),"")</f>
        <v/>
      </c>
      <c r="H451" s="37" t="str">
        <f t="shared" si="30"/>
        <v/>
      </c>
      <c r="I451" s="37" t="str">
        <f>IF($J451="mouvement",_xlfn.XLOOKUP('Base de données'!$B451,$K:$K,$K:$K,0),"")</f>
        <v/>
      </c>
      <c r="J451" s="38" t="str">
        <f>IF(AND(Y451&lt;&gt;MAX(Y:Y),COUNTIF(K451:V451,'Base de données'!$B451)&gt;0),"mouvement","")</f>
        <v/>
      </c>
      <c r="K451" s="39" t="str">
        <f>IF(K$1&gt;$AE$1,"-",IFERROR(IF(DATEDIF('Base de données'!$A451,K$1,"d")&lt;&gt;0,"",'Base de données'!$B451),""))</f>
        <v/>
      </c>
      <c r="L451" s="39" t="str">
        <f>IF(L$1&gt;$AE$1,"-",IFERROR(IF(DATEDIF('Base de données'!$A451,L$1,"d")&lt;&gt;0,"",'Base de données'!$B451),""))</f>
        <v>EIWAR</v>
      </c>
      <c r="M451" s="39" t="str">
        <f>IF(M$1&gt;$AE$1,"-",IFERROR(IF(DATEDIF('Base de données'!$A451,M$1,"d")&lt;&gt;0,"",'Base de données'!$B451),""))</f>
        <v/>
      </c>
      <c r="N451" s="39" t="str">
        <f>IF(N$1&gt;$AE$1,"-",IFERROR(IF(DATEDIF('Base de données'!$A451,N$1,"d")&lt;&gt;0,"",'Base de données'!$B451),""))</f>
        <v/>
      </c>
      <c r="O451" s="39" t="str">
        <f>IF(O$1&gt;$AE$1,"-",IFERROR(IF(DATEDIF('Base de données'!$A451,O$1,"d")&lt;&gt;0,"",'Base de données'!$B451),""))</f>
        <v/>
      </c>
      <c r="P451" s="39" t="str">
        <f>IF(P$1&gt;$AE$1,"-",IFERROR(IF(DATEDIF('Base de données'!$A451,P$1,"d")&lt;&gt;0,"",'Base de données'!$B451),""))</f>
        <v/>
      </c>
      <c r="Q451" s="39" t="str">
        <f>IF(Q$1&gt;$AE$1,"-",IFERROR(IF(DATEDIF('Base de données'!$A451,Q$1,"d")&lt;&gt;0,"",'Base de données'!$B451),""))</f>
        <v/>
      </c>
      <c r="R451" s="39" t="str">
        <f>IF(R$1&gt;$AE$1,"-",IFERROR(IF(DATEDIF('Base de données'!$A451,R$1,"d")&lt;&gt;0,"",'Base de données'!$B451),""))</f>
        <v/>
      </c>
      <c r="S451" s="39" t="str">
        <f>IF(S$1&gt;$AE$1,"-",IFERROR(IF(DATEDIF('Base de données'!$A451,S$1,"d")&lt;&gt;0,"",'Base de données'!$B451),""))</f>
        <v/>
      </c>
      <c r="T451" s="39" t="str">
        <f>IF(T$1&gt;$AE$1,"-",IFERROR(IF(DATEDIF('Base de données'!$A451,T$1,"d")&lt;&gt;0,"",'Base de données'!$B451),""))</f>
        <v/>
      </c>
      <c r="U451" s="39" t="str">
        <f>IF(U$1&gt;$AE$1,"-",IFERROR(IF(DATEDIF('Base de données'!$A451,U$1,"d")&lt;&gt;0,"",'Base de données'!$B451),""))</f>
        <v/>
      </c>
      <c r="V451" s="39" t="str">
        <f>IF(V$1&gt;$AE$1,"-",IFERROR(IF(DATEDIF('Base de données'!$A451,V$1,"d")&lt;&gt;0,"",'Base de données'!$B451),""))</f>
        <v/>
      </c>
      <c r="W451" s="34"/>
      <c r="X451" s="30" t="str">
        <f>'Base de données'!$C451&amp;" "&amp;'Base de données'!$D451</f>
        <v>Paul Lucas</v>
      </c>
      <c r="Y451" s="31">
        <f>COUNTIF('Base de données'!$B:$B,'Base de données'!$B451)</f>
        <v>12</v>
      </c>
      <c r="AA451" s="87" cm="1">
        <f t="array" aca="1" ref="AA451" ca="1">INDIRECT("'Base de données'!A" &amp; ROW(Y451))</f>
        <v>45689</v>
      </c>
      <c r="AB451" s="51" t="str" cm="1">
        <f t="array" aca="1" ref="AB451" ca="1">INDIRECT("'Base de données'!B" &amp; ROW(Z451))</f>
        <v>EIWAR</v>
      </c>
    </row>
    <row r="452" spans="1:28" x14ac:dyDescent="0.3">
      <c r="A452" s="41" t="str">
        <f ca="1">IF(IF(AND($B452&lt;&gt;"-",$B452=$E452),"Entrée et sortie","-")="Entrée et sortie",'Base de données'!$B452,"-")</f>
        <v>-</v>
      </c>
      <c r="B452" s="41" t="str">
        <f t="shared" ca="1" si="31"/>
        <v>-</v>
      </c>
      <c r="C452" s="41" t="str">
        <f t="shared" ca="1" si="32"/>
        <v>-</v>
      </c>
      <c r="D452" s="41" t="str">
        <f>IF($F452="sortie en cours d'année",'Base de données'!$B452,"-")</f>
        <v>-</v>
      </c>
      <c r="E452" s="41" t="str">
        <f>IF($H452="entrée en cours d'année",'Base de données'!$B452,"-")</f>
        <v>-</v>
      </c>
      <c r="F452" s="37" t="str">
        <f t="shared" si="29"/>
        <v/>
      </c>
      <c r="G452" s="37" t="str">
        <f>IF($J452="mouvement",_xlfn.XLOOKUP('Base de données'!$B452,$V:$V,$V:$V,0),"")</f>
        <v/>
      </c>
      <c r="H452" s="37" t="str">
        <f t="shared" si="30"/>
        <v/>
      </c>
      <c r="I452" s="37" t="str">
        <f>IF($J452="mouvement",_xlfn.XLOOKUP('Base de données'!$B452,$K:$K,$K:$K,0),"")</f>
        <v/>
      </c>
      <c r="J452" s="38" t="str">
        <f>IF(AND(Y452&lt;&gt;MAX(Y:Y),COUNTIF(K452:V452,'Base de données'!$B452)&gt;0),"mouvement","")</f>
        <v/>
      </c>
      <c r="K452" s="39" t="str">
        <f>IF(K$1&gt;$AE$1,"-",IFERROR(IF(DATEDIF('Base de données'!$A452,K$1,"d")&lt;&gt;0,"",'Base de données'!$B452),""))</f>
        <v/>
      </c>
      <c r="L452" s="39" t="str">
        <f>IF(L$1&gt;$AE$1,"-",IFERROR(IF(DATEDIF('Base de données'!$A452,L$1,"d")&lt;&gt;0,"",'Base de données'!$B452),""))</f>
        <v>DBD40</v>
      </c>
      <c r="M452" s="39" t="str">
        <f>IF(M$1&gt;$AE$1,"-",IFERROR(IF(DATEDIF('Base de données'!$A452,M$1,"d")&lt;&gt;0,"",'Base de données'!$B452),""))</f>
        <v/>
      </c>
      <c r="N452" s="39" t="str">
        <f>IF(N$1&gt;$AE$1,"-",IFERROR(IF(DATEDIF('Base de données'!$A452,N$1,"d")&lt;&gt;0,"",'Base de données'!$B452),""))</f>
        <v/>
      </c>
      <c r="O452" s="39" t="str">
        <f>IF(O$1&gt;$AE$1,"-",IFERROR(IF(DATEDIF('Base de données'!$A452,O$1,"d")&lt;&gt;0,"",'Base de données'!$B452),""))</f>
        <v/>
      </c>
      <c r="P452" s="39" t="str">
        <f>IF(P$1&gt;$AE$1,"-",IFERROR(IF(DATEDIF('Base de données'!$A452,P$1,"d")&lt;&gt;0,"",'Base de données'!$B452),""))</f>
        <v/>
      </c>
      <c r="Q452" s="39" t="str">
        <f>IF(Q$1&gt;$AE$1,"-",IFERROR(IF(DATEDIF('Base de données'!$A452,Q$1,"d")&lt;&gt;0,"",'Base de données'!$B452),""))</f>
        <v/>
      </c>
      <c r="R452" s="39" t="str">
        <f>IF(R$1&gt;$AE$1,"-",IFERROR(IF(DATEDIF('Base de données'!$A452,R$1,"d")&lt;&gt;0,"",'Base de données'!$B452),""))</f>
        <v/>
      </c>
      <c r="S452" s="39" t="str">
        <f>IF(S$1&gt;$AE$1,"-",IFERROR(IF(DATEDIF('Base de données'!$A452,S$1,"d")&lt;&gt;0,"",'Base de données'!$B452),""))</f>
        <v/>
      </c>
      <c r="T452" s="39" t="str">
        <f>IF(T$1&gt;$AE$1,"-",IFERROR(IF(DATEDIF('Base de données'!$A452,T$1,"d")&lt;&gt;0,"",'Base de données'!$B452),""))</f>
        <v/>
      </c>
      <c r="U452" s="39" t="str">
        <f>IF(U$1&gt;$AE$1,"-",IFERROR(IF(DATEDIF('Base de données'!$A452,U$1,"d")&lt;&gt;0,"",'Base de données'!$B452),""))</f>
        <v/>
      </c>
      <c r="V452" s="39" t="str">
        <f>IF(V$1&gt;$AE$1,"-",IFERROR(IF(DATEDIF('Base de données'!$A452,V$1,"d")&lt;&gt;0,"",'Base de données'!$B452),""))</f>
        <v/>
      </c>
      <c r="W452" s="34"/>
      <c r="X452" s="30" t="str">
        <f>'Base de données'!$C452&amp;" "&amp;'Base de données'!$D452</f>
        <v>Maillet Adèle</v>
      </c>
      <c r="Y452" s="31">
        <f>COUNTIF('Base de données'!$B:$B,'Base de données'!$B452)</f>
        <v>12</v>
      </c>
      <c r="AA452" s="87" cm="1">
        <f t="array" aca="1" ref="AA452" ca="1">INDIRECT("'Base de données'!A" &amp; ROW(Y452))</f>
        <v>45689</v>
      </c>
      <c r="AB452" s="51" t="str" cm="1">
        <f t="array" aca="1" ref="AB452" ca="1">INDIRECT("'Base de données'!B" &amp; ROW(Z452))</f>
        <v>DBD40</v>
      </c>
    </row>
    <row r="453" spans="1:28" x14ac:dyDescent="0.3">
      <c r="A453" s="41" t="str">
        <f ca="1">IF(IF(AND($B453&lt;&gt;"-",$B453=$E453),"Entrée et sortie","-")="Entrée et sortie",'Base de données'!$B453,"-")</f>
        <v>-</v>
      </c>
      <c r="B453" s="41" t="str">
        <f t="shared" ca="1" si="31"/>
        <v>-</v>
      </c>
      <c r="C453" s="41" t="str">
        <f t="shared" ca="1" si="32"/>
        <v>-</v>
      </c>
      <c r="D453" s="41" t="str">
        <f>IF($F453="sortie en cours d'année",'Base de données'!$B453,"-")</f>
        <v>-</v>
      </c>
      <c r="E453" s="41" t="str">
        <f>IF($H453="entrée en cours d'année",'Base de données'!$B453,"-")</f>
        <v>-</v>
      </c>
      <c r="F453" s="37" t="str">
        <f t="shared" si="29"/>
        <v/>
      </c>
      <c r="G453" s="37" t="str">
        <f>IF($J453="mouvement",_xlfn.XLOOKUP('Base de données'!$B453,$V:$V,$V:$V,0),"")</f>
        <v/>
      </c>
      <c r="H453" s="37" t="str">
        <f t="shared" si="30"/>
        <v/>
      </c>
      <c r="I453" s="37" t="str">
        <f>IF($J453="mouvement",_xlfn.XLOOKUP('Base de données'!$B453,$K:$K,$K:$K,0),"")</f>
        <v/>
      </c>
      <c r="J453" s="38" t="str">
        <f>IF(AND(Y453&lt;&gt;MAX(Y:Y),COUNTIF(K453:V453,'Base de données'!$B453)&gt;0),"mouvement","")</f>
        <v/>
      </c>
      <c r="K453" s="39" t="str">
        <f>IF(K$1&gt;$AE$1,"-",IFERROR(IF(DATEDIF('Base de données'!$A453,K$1,"d")&lt;&gt;0,"",'Base de données'!$B453),""))</f>
        <v/>
      </c>
      <c r="L453" s="39" t="str">
        <f>IF(L$1&gt;$AE$1,"-",IFERROR(IF(DATEDIF('Base de données'!$A453,L$1,"d")&lt;&gt;0,"",'Base de données'!$B453),""))</f>
        <v>0M06O</v>
      </c>
      <c r="M453" s="39" t="str">
        <f>IF(M$1&gt;$AE$1,"-",IFERROR(IF(DATEDIF('Base de données'!$A453,M$1,"d")&lt;&gt;0,"",'Base de données'!$B453),""))</f>
        <v/>
      </c>
      <c r="N453" s="39" t="str">
        <f>IF(N$1&gt;$AE$1,"-",IFERROR(IF(DATEDIF('Base de données'!$A453,N$1,"d")&lt;&gt;0,"",'Base de données'!$B453),""))</f>
        <v/>
      </c>
      <c r="O453" s="39" t="str">
        <f>IF(O$1&gt;$AE$1,"-",IFERROR(IF(DATEDIF('Base de données'!$A453,O$1,"d")&lt;&gt;0,"",'Base de données'!$B453),""))</f>
        <v/>
      </c>
      <c r="P453" s="39" t="str">
        <f>IF(P$1&gt;$AE$1,"-",IFERROR(IF(DATEDIF('Base de données'!$A453,P$1,"d")&lt;&gt;0,"",'Base de données'!$B453),""))</f>
        <v/>
      </c>
      <c r="Q453" s="39" t="str">
        <f>IF(Q$1&gt;$AE$1,"-",IFERROR(IF(DATEDIF('Base de données'!$A453,Q$1,"d")&lt;&gt;0,"",'Base de données'!$B453),""))</f>
        <v/>
      </c>
      <c r="R453" s="39" t="str">
        <f>IF(R$1&gt;$AE$1,"-",IFERROR(IF(DATEDIF('Base de données'!$A453,R$1,"d")&lt;&gt;0,"",'Base de données'!$B453),""))</f>
        <v/>
      </c>
      <c r="S453" s="39" t="str">
        <f>IF(S$1&gt;$AE$1,"-",IFERROR(IF(DATEDIF('Base de données'!$A453,S$1,"d")&lt;&gt;0,"",'Base de données'!$B453),""))</f>
        <v/>
      </c>
      <c r="T453" s="39" t="str">
        <f>IF(T$1&gt;$AE$1,"-",IFERROR(IF(DATEDIF('Base de données'!$A453,T$1,"d")&lt;&gt;0,"",'Base de données'!$B453),""))</f>
        <v/>
      </c>
      <c r="U453" s="39" t="str">
        <f>IF(U$1&gt;$AE$1,"-",IFERROR(IF(DATEDIF('Base de données'!$A453,U$1,"d")&lt;&gt;0,"",'Base de données'!$B453),""))</f>
        <v/>
      </c>
      <c r="V453" s="39" t="str">
        <f>IF(V$1&gt;$AE$1,"-",IFERROR(IF(DATEDIF('Base de données'!$A453,V$1,"d")&lt;&gt;0,"",'Base de données'!$B453),""))</f>
        <v/>
      </c>
      <c r="W453" s="34"/>
      <c r="X453" s="30" t="str">
        <f>'Base de données'!$C453&amp;" "&amp;'Base de données'!$D453</f>
        <v>Daniel Lorraine</v>
      </c>
      <c r="Y453" s="31">
        <f>COUNTIF('Base de données'!$B:$B,'Base de données'!$B453)</f>
        <v>12</v>
      </c>
      <c r="AA453" s="87" cm="1">
        <f t="array" aca="1" ref="AA453" ca="1">INDIRECT("'Base de données'!A" &amp; ROW(Y453))</f>
        <v>45689</v>
      </c>
      <c r="AB453" s="51" t="str" cm="1">
        <f t="array" aca="1" ref="AB453" ca="1">INDIRECT("'Base de données'!B" &amp; ROW(Z453))</f>
        <v>0M06O</v>
      </c>
    </row>
    <row r="454" spans="1:28" x14ac:dyDescent="0.3">
      <c r="A454" s="41" t="str">
        <f ca="1">IF(IF(AND($B454&lt;&gt;"-",$B454=$E454),"Entrée et sortie","-")="Entrée et sortie",'Base de données'!$B454,"-")</f>
        <v>-</v>
      </c>
      <c r="B454" s="41" t="str">
        <f t="shared" ca="1" si="31"/>
        <v>IGIZ6</v>
      </c>
      <c r="C454" s="41" t="str">
        <f t="shared" ca="1" si="32"/>
        <v>IGIZ6</v>
      </c>
      <c r="D454" s="41" t="str">
        <f>IF($F454="sortie en cours d'année",'Base de données'!$B454,"-")</f>
        <v>IGIZ6</v>
      </c>
      <c r="E454" s="41" t="str">
        <f>IF($H454="entrée en cours d'année",'Base de données'!$B454,"-")</f>
        <v>-</v>
      </c>
      <c r="F454" s="37" t="str">
        <f t="shared" si="29"/>
        <v>sortie en cours d'année</v>
      </c>
      <c r="G454" s="37">
        <f>IF($J454="mouvement",_xlfn.XLOOKUP('Base de données'!$B454,$V:$V,$V:$V,0),"")</f>
        <v>0</v>
      </c>
      <c r="H454" s="37" t="str">
        <f t="shared" si="30"/>
        <v/>
      </c>
      <c r="I454" s="37" t="str">
        <f>IF($J454="mouvement",_xlfn.XLOOKUP('Base de données'!$B454,$K:$K,$K:$K,0),"")</f>
        <v>IGIZ6</v>
      </c>
      <c r="J454" s="38" t="str">
        <f>IF(AND(Y454&lt;&gt;MAX(Y:Y),COUNTIF(K454:V454,'Base de données'!$B454)&gt;0),"mouvement","")</f>
        <v>mouvement</v>
      </c>
      <c r="K454" s="39" t="str">
        <f>IF(K$1&gt;$AE$1,"-",IFERROR(IF(DATEDIF('Base de données'!$A454,K$1,"d")&lt;&gt;0,"",'Base de données'!$B454),""))</f>
        <v/>
      </c>
      <c r="L454" s="39" t="str">
        <f>IF(L$1&gt;$AE$1,"-",IFERROR(IF(DATEDIF('Base de données'!$A454,L$1,"d")&lt;&gt;0,"",'Base de données'!$B454),""))</f>
        <v>IGIZ6</v>
      </c>
      <c r="M454" s="39" t="str">
        <f>IF(M$1&gt;$AE$1,"-",IFERROR(IF(DATEDIF('Base de données'!$A454,M$1,"d")&lt;&gt;0,"",'Base de données'!$B454),""))</f>
        <v/>
      </c>
      <c r="N454" s="39" t="str">
        <f>IF(N$1&gt;$AE$1,"-",IFERROR(IF(DATEDIF('Base de données'!$A454,N$1,"d")&lt;&gt;0,"",'Base de données'!$B454),""))</f>
        <v/>
      </c>
      <c r="O454" s="39" t="str">
        <f>IF(O$1&gt;$AE$1,"-",IFERROR(IF(DATEDIF('Base de données'!$A454,O$1,"d")&lt;&gt;0,"",'Base de données'!$B454),""))</f>
        <v/>
      </c>
      <c r="P454" s="39" t="str">
        <f>IF(P$1&gt;$AE$1,"-",IFERROR(IF(DATEDIF('Base de données'!$A454,P$1,"d")&lt;&gt;0,"",'Base de données'!$B454),""))</f>
        <v/>
      </c>
      <c r="Q454" s="39" t="str">
        <f>IF(Q$1&gt;$AE$1,"-",IFERROR(IF(DATEDIF('Base de données'!$A454,Q$1,"d")&lt;&gt;0,"",'Base de données'!$B454),""))</f>
        <v/>
      </c>
      <c r="R454" s="39" t="str">
        <f>IF(R$1&gt;$AE$1,"-",IFERROR(IF(DATEDIF('Base de données'!$A454,R$1,"d")&lt;&gt;0,"",'Base de données'!$B454),""))</f>
        <v/>
      </c>
      <c r="S454" s="39" t="str">
        <f>IF(S$1&gt;$AE$1,"-",IFERROR(IF(DATEDIF('Base de données'!$A454,S$1,"d")&lt;&gt;0,"",'Base de données'!$B454),""))</f>
        <v/>
      </c>
      <c r="T454" s="39" t="str">
        <f>IF(T$1&gt;$AE$1,"-",IFERROR(IF(DATEDIF('Base de données'!$A454,T$1,"d")&lt;&gt;0,"",'Base de données'!$B454),""))</f>
        <v/>
      </c>
      <c r="U454" s="39" t="str">
        <f>IF(U$1&gt;$AE$1,"-",IFERROR(IF(DATEDIF('Base de données'!$A454,U$1,"d")&lt;&gt;0,"",'Base de données'!$B454),""))</f>
        <v/>
      </c>
      <c r="V454" s="39" t="str">
        <f>IF(V$1&gt;$AE$1,"-",IFERROR(IF(DATEDIF('Base de données'!$A454,V$1,"d")&lt;&gt;0,"",'Base de données'!$B454),""))</f>
        <v/>
      </c>
      <c r="W454" s="34"/>
      <c r="X454" s="30" t="str">
        <f>'Base de données'!$C454&amp;" "&amp;'Base de données'!$D454</f>
        <v>Delaunay Denis</v>
      </c>
      <c r="Y454" s="31">
        <f>COUNTIF('Base de données'!$B:$B,'Base de données'!$B454)</f>
        <v>2</v>
      </c>
      <c r="AA454" s="87" cm="1">
        <f t="array" aca="1" ref="AA454" ca="1">INDIRECT("'Base de données'!A" &amp; ROW(Y454))</f>
        <v>45689</v>
      </c>
      <c r="AB454" s="51" t="str" cm="1">
        <f t="array" aca="1" ref="AB454" ca="1">INDIRECT("'Base de données'!B" &amp; ROW(Z454))</f>
        <v>IGIZ6</v>
      </c>
    </row>
    <row r="455" spans="1:28" x14ac:dyDescent="0.3">
      <c r="A455" s="41" t="str">
        <f ca="1">IF(IF(AND($B455&lt;&gt;"-",$B455=$E455),"Entrée et sortie","-")="Entrée et sortie",'Base de données'!$B455,"-")</f>
        <v>-</v>
      </c>
      <c r="B455" s="41" t="str">
        <f t="shared" ca="1" si="31"/>
        <v>B7BI1</v>
      </c>
      <c r="C455" s="41" t="str">
        <f t="shared" ca="1" si="32"/>
        <v>B7BI1</v>
      </c>
      <c r="D455" s="41" t="str">
        <f>IF($F455="sortie en cours d'année",'Base de données'!$B455,"-")</f>
        <v>B7BI1</v>
      </c>
      <c r="E455" s="41" t="str">
        <f>IF($H455="entrée en cours d'année",'Base de données'!$B455,"-")</f>
        <v>-</v>
      </c>
      <c r="F455" s="37" t="str">
        <f t="shared" si="29"/>
        <v>sortie en cours d'année</v>
      </c>
      <c r="G455" s="37">
        <f>IF($J455="mouvement",_xlfn.XLOOKUP('Base de données'!$B455,$V:$V,$V:$V,0),"")</f>
        <v>0</v>
      </c>
      <c r="H455" s="37" t="str">
        <f t="shared" si="30"/>
        <v/>
      </c>
      <c r="I455" s="37" t="str">
        <f>IF($J455="mouvement",_xlfn.XLOOKUP('Base de données'!$B455,$K:$K,$K:$K,0),"")</f>
        <v>B7BI1</v>
      </c>
      <c r="J455" s="38" t="str">
        <f>IF(AND(Y455&lt;&gt;MAX(Y:Y),COUNTIF(K455:V455,'Base de données'!$B455)&gt;0),"mouvement","")</f>
        <v>mouvement</v>
      </c>
      <c r="K455" s="39" t="str">
        <f>IF(K$1&gt;$AE$1,"-",IFERROR(IF(DATEDIF('Base de données'!$A455,K$1,"d")&lt;&gt;0,"",'Base de données'!$B455),""))</f>
        <v/>
      </c>
      <c r="L455" s="39" t="str">
        <f>IF(L$1&gt;$AE$1,"-",IFERROR(IF(DATEDIF('Base de données'!$A455,L$1,"d")&lt;&gt;0,"",'Base de données'!$B455),""))</f>
        <v>B7BI1</v>
      </c>
      <c r="M455" s="39" t="str">
        <f>IF(M$1&gt;$AE$1,"-",IFERROR(IF(DATEDIF('Base de données'!$A455,M$1,"d")&lt;&gt;0,"",'Base de données'!$B455),""))</f>
        <v/>
      </c>
      <c r="N455" s="39" t="str">
        <f>IF(N$1&gt;$AE$1,"-",IFERROR(IF(DATEDIF('Base de données'!$A455,N$1,"d")&lt;&gt;0,"",'Base de données'!$B455),""))</f>
        <v/>
      </c>
      <c r="O455" s="39" t="str">
        <f>IF(O$1&gt;$AE$1,"-",IFERROR(IF(DATEDIF('Base de données'!$A455,O$1,"d")&lt;&gt;0,"",'Base de données'!$B455),""))</f>
        <v/>
      </c>
      <c r="P455" s="39" t="str">
        <f>IF(P$1&gt;$AE$1,"-",IFERROR(IF(DATEDIF('Base de données'!$A455,P$1,"d")&lt;&gt;0,"",'Base de données'!$B455),""))</f>
        <v/>
      </c>
      <c r="Q455" s="39" t="str">
        <f>IF(Q$1&gt;$AE$1,"-",IFERROR(IF(DATEDIF('Base de données'!$A455,Q$1,"d")&lt;&gt;0,"",'Base de données'!$B455),""))</f>
        <v/>
      </c>
      <c r="R455" s="39" t="str">
        <f>IF(R$1&gt;$AE$1,"-",IFERROR(IF(DATEDIF('Base de données'!$A455,R$1,"d")&lt;&gt;0,"",'Base de données'!$B455),""))</f>
        <v/>
      </c>
      <c r="S455" s="39" t="str">
        <f>IF(S$1&gt;$AE$1,"-",IFERROR(IF(DATEDIF('Base de données'!$A455,S$1,"d")&lt;&gt;0,"",'Base de données'!$B455),""))</f>
        <v/>
      </c>
      <c r="T455" s="39" t="str">
        <f>IF(T$1&gt;$AE$1,"-",IFERROR(IF(DATEDIF('Base de données'!$A455,T$1,"d")&lt;&gt;0,"",'Base de données'!$B455),""))</f>
        <v/>
      </c>
      <c r="U455" s="39" t="str">
        <f>IF(U$1&gt;$AE$1,"-",IFERROR(IF(DATEDIF('Base de données'!$A455,U$1,"d")&lt;&gt;0,"",'Base de données'!$B455),""))</f>
        <v/>
      </c>
      <c r="V455" s="39" t="str">
        <f>IF(V$1&gt;$AE$1,"-",IFERROR(IF(DATEDIF('Base de données'!$A455,V$1,"d")&lt;&gt;0,"",'Base de données'!$B455),""))</f>
        <v/>
      </c>
      <c r="W455" s="34"/>
      <c r="X455" s="30" t="str">
        <f>'Base de données'!$C455&amp;" "&amp;'Base de données'!$D455</f>
        <v>Petitjean Jacqueline</v>
      </c>
      <c r="Y455" s="31">
        <f>COUNTIF('Base de données'!$B:$B,'Base de données'!$B455)</f>
        <v>10</v>
      </c>
      <c r="AA455" s="87" cm="1">
        <f t="array" aca="1" ref="AA455" ca="1">INDIRECT("'Base de données'!A" &amp; ROW(Y455))</f>
        <v>45689</v>
      </c>
      <c r="AB455" s="51" t="str" cm="1">
        <f t="array" aca="1" ref="AB455" ca="1">INDIRECT("'Base de données'!B" &amp; ROW(Z455))</f>
        <v>B7BI1</v>
      </c>
    </row>
    <row r="456" spans="1:28" x14ac:dyDescent="0.3">
      <c r="A456" s="41" t="str">
        <f ca="1">IF(IF(AND($B456&lt;&gt;"-",$B456=$E456),"Entrée et sortie","-")="Entrée et sortie",'Base de données'!$B456,"-")</f>
        <v>-</v>
      </c>
      <c r="B456" s="41" t="str">
        <f t="shared" ca="1" si="31"/>
        <v>-</v>
      </c>
      <c r="C456" s="41" t="str">
        <f t="shared" ca="1" si="32"/>
        <v>-</v>
      </c>
      <c r="D456" s="41" t="str">
        <f>IF($F456="sortie en cours d'année",'Base de données'!$B456,"-")</f>
        <v>-</v>
      </c>
      <c r="E456" s="41" t="str">
        <f>IF($H456="entrée en cours d'année",'Base de données'!$B456,"-")</f>
        <v>-</v>
      </c>
      <c r="F456" s="37" t="str">
        <f t="shared" si="29"/>
        <v/>
      </c>
      <c r="G456" s="37" t="str">
        <f>IF($J456="mouvement",_xlfn.XLOOKUP('Base de données'!$B456,$V:$V,$V:$V,0),"")</f>
        <v/>
      </c>
      <c r="H456" s="37" t="str">
        <f t="shared" si="30"/>
        <v/>
      </c>
      <c r="I456" s="37" t="str">
        <f>IF($J456="mouvement",_xlfn.XLOOKUP('Base de données'!$B456,$K:$K,$K:$K,0),"")</f>
        <v/>
      </c>
      <c r="J456" s="38" t="str">
        <f>IF(AND(Y456&lt;&gt;MAX(Y:Y),COUNTIF(K456:V456,'Base de données'!$B456)&gt;0),"mouvement","")</f>
        <v/>
      </c>
      <c r="K456" s="39" t="str">
        <f>IF(K$1&gt;$AE$1,"-",IFERROR(IF(DATEDIF('Base de données'!$A456,K$1,"d")&lt;&gt;0,"",'Base de données'!$B456),""))</f>
        <v/>
      </c>
      <c r="L456" s="39" t="str">
        <f>IF(L$1&gt;$AE$1,"-",IFERROR(IF(DATEDIF('Base de données'!$A456,L$1,"d")&lt;&gt;0,"",'Base de données'!$B456),""))</f>
        <v>YKKN2</v>
      </c>
      <c r="M456" s="39" t="str">
        <f>IF(M$1&gt;$AE$1,"-",IFERROR(IF(DATEDIF('Base de données'!$A456,M$1,"d")&lt;&gt;0,"",'Base de données'!$B456),""))</f>
        <v/>
      </c>
      <c r="N456" s="39" t="str">
        <f>IF(N$1&gt;$AE$1,"-",IFERROR(IF(DATEDIF('Base de données'!$A456,N$1,"d")&lt;&gt;0,"",'Base de données'!$B456),""))</f>
        <v/>
      </c>
      <c r="O456" s="39" t="str">
        <f>IF(O$1&gt;$AE$1,"-",IFERROR(IF(DATEDIF('Base de données'!$A456,O$1,"d")&lt;&gt;0,"",'Base de données'!$B456),""))</f>
        <v/>
      </c>
      <c r="P456" s="39" t="str">
        <f>IF(P$1&gt;$AE$1,"-",IFERROR(IF(DATEDIF('Base de données'!$A456,P$1,"d")&lt;&gt;0,"",'Base de données'!$B456),""))</f>
        <v/>
      </c>
      <c r="Q456" s="39" t="str">
        <f>IF(Q$1&gt;$AE$1,"-",IFERROR(IF(DATEDIF('Base de données'!$A456,Q$1,"d")&lt;&gt;0,"",'Base de données'!$B456),""))</f>
        <v/>
      </c>
      <c r="R456" s="39" t="str">
        <f>IF(R$1&gt;$AE$1,"-",IFERROR(IF(DATEDIF('Base de données'!$A456,R$1,"d")&lt;&gt;0,"",'Base de données'!$B456),""))</f>
        <v/>
      </c>
      <c r="S456" s="39" t="str">
        <f>IF(S$1&gt;$AE$1,"-",IFERROR(IF(DATEDIF('Base de données'!$A456,S$1,"d")&lt;&gt;0,"",'Base de données'!$B456),""))</f>
        <v/>
      </c>
      <c r="T456" s="39" t="str">
        <f>IF(T$1&gt;$AE$1,"-",IFERROR(IF(DATEDIF('Base de données'!$A456,T$1,"d")&lt;&gt;0,"",'Base de données'!$B456),""))</f>
        <v/>
      </c>
      <c r="U456" s="39" t="str">
        <f>IF(U$1&gt;$AE$1,"-",IFERROR(IF(DATEDIF('Base de données'!$A456,U$1,"d")&lt;&gt;0,"",'Base de données'!$B456),""))</f>
        <v/>
      </c>
      <c r="V456" s="39" t="str">
        <f>IF(V$1&gt;$AE$1,"-",IFERROR(IF(DATEDIF('Base de données'!$A456,V$1,"d")&lt;&gt;0,"",'Base de données'!$B456),""))</f>
        <v/>
      </c>
      <c r="W456" s="34"/>
      <c r="X456" s="30" t="str">
        <f>'Base de données'!$C456&amp;" "&amp;'Base de données'!$D456</f>
        <v>Grondin Mathilde</v>
      </c>
      <c r="Y456" s="31">
        <f>COUNTIF('Base de données'!$B:$B,'Base de données'!$B456)</f>
        <v>12</v>
      </c>
      <c r="AA456" s="87" cm="1">
        <f t="array" aca="1" ref="AA456" ca="1">INDIRECT("'Base de données'!A" &amp; ROW(Y456))</f>
        <v>45689</v>
      </c>
      <c r="AB456" s="51" t="str" cm="1">
        <f t="array" aca="1" ref="AB456" ca="1">INDIRECT("'Base de données'!B" &amp; ROW(Z456))</f>
        <v>YKKN2</v>
      </c>
    </row>
    <row r="457" spans="1:28" x14ac:dyDescent="0.3">
      <c r="A457" s="41" t="str">
        <f ca="1">IF(IF(AND($B457&lt;&gt;"-",$B457=$E457),"Entrée et sortie","-")="Entrée et sortie",'Base de données'!$B457,"-")</f>
        <v>-</v>
      </c>
      <c r="B457" s="41" t="str">
        <f t="shared" ca="1" si="31"/>
        <v>-</v>
      </c>
      <c r="C457" s="41" t="str">
        <f t="shared" ca="1" si="32"/>
        <v>-</v>
      </c>
      <c r="D457" s="41" t="str">
        <f>IF($F457="sortie en cours d'année",'Base de données'!$B457,"-")</f>
        <v>-</v>
      </c>
      <c r="E457" s="41" t="str">
        <f>IF($H457="entrée en cours d'année",'Base de données'!$B457,"-")</f>
        <v>-</v>
      </c>
      <c r="F457" s="37" t="str">
        <f t="shared" si="29"/>
        <v/>
      </c>
      <c r="G457" s="37" t="str">
        <f>IF($J457="mouvement",_xlfn.XLOOKUP('Base de données'!$B457,$V:$V,$V:$V,0),"")</f>
        <v/>
      </c>
      <c r="H457" s="37" t="str">
        <f t="shared" si="30"/>
        <v/>
      </c>
      <c r="I457" s="37" t="str">
        <f>IF($J457="mouvement",_xlfn.XLOOKUP('Base de données'!$B457,$K:$K,$K:$K,0),"")</f>
        <v/>
      </c>
      <c r="J457" s="38" t="str">
        <f>IF(AND(Y457&lt;&gt;MAX(Y:Y),COUNTIF(K457:V457,'Base de données'!$B457)&gt;0),"mouvement","")</f>
        <v/>
      </c>
      <c r="K457" s="39" t="str">
        <f>IF(K$1&gt;$AE$1,"-",IFERROR(IF(DATEDIF('Base de données'!$A457,K$1,"d")&lt;&gt;0,"",'Base de données'!$B457),""))</f>
        <v/>
      </c>
      <c r="L457" s="39" t="str">
        <f>IF(L$1&gt;$AE$1,"-",IFERROR(IF(DATEDIF('Base de données'!$A457,L$1,"d")&lt;&gt;0,"",'Base de données'!$B457),""))</f>
        <v>HZUGL</v>
      </c>
      <c r="M457" s="39" t="str">
        <f>IF(M$1&gt;$AE$1,"-",IFERROR(IF(DATEDIF('Base de données'!$A457,M$1,"d")&lt;&gt;0,"",'Base de données'!$B457),""))</f>
        <v/>
      </c>
      <c r="N457" s="39" t="str">
        <f>IF(N$1&gt;$AE$1,"-",IFERROR(IF(DATEDIF('Base de données'!$A457,N$1,"d")&lt;&gt;0,"",'Base de données'!$B457),""))</f>
        <v/>
      </c>
      <c r="O457" s="39" t="str">
        <f>IF(O$1&gt;$AE$1,"-",IFERROR(IF(DATEDIF('Base de données'!$A457,O$1,"d")&lt;&gt;0,"",'Base de données'!$B457),""))</f>
        <v/>
      </c>
      <c r="P457" s="39" t="str">
        <f>IF(P$1&gt;$AE$1,"-",IFERROR(IF(DATEDIF('Base de données'!$A457,P$1,"d")&lt;&gt;0,"",'Base de données'!$B457),""))</f>
        <v/>
      </c>
      <c r="Q457" s="39" t="str">
        <f>IF(Q$1&gt;$AE$1,"-",IFERROR(IF(DATEDIF('Base de données'!$A457,Q$1,"d")&lt;&gt;0,"",'Base de données'!$B457),""))</f>
        <v/>
      </c>
      <c r="R457" s="39" t="str">
        <f>IF(R$1&gt;$AE$1,"-",IFERROR(IF(DATEDIF('Base de données'!$A457,R$1,"d")&lt;&gt;0,"",'Base de données'!$B457),""))</f>
        <v/>
      </c>
      <c r="S457" s="39" t="str">
        <f>IF(S$1&gt;$AE$1,"-",IFERROR(IF(DATEDIF('Base de données'!$A457,S$1,"d")&lt;&gt;0,"",'Base de données'!$B457),""))</f>
        <v/>
      </c>
      <c r="T457" s="39" t="str">
        <f>IF(T$1&gt;$AE$1,"-",IFERROR(IF(DATEDIF('Base de données'!$A457,T$1,"d")&lt;&gt;0,"",'Base de données'!$B457),""))</f>
        <v/>
      </c>
      <c r="U457" s="39" t="str">
        <f>IF(U$1&gt;$AE$1,"-",IFERROR(IF(DATEDIF('Base de données'!$A457,U$1,"d")&lt;&gt;0,"",'Base de données'!$B457),""))</f>
        <v/>
      </c>
      <c r="V457" s="39" t="str">
        <f>IF(V$1&gt;$AE$1,"-",IFERROR(IF(DATEDIF('Base de données'!$A457,V$1,"d")&lt;&gt;0,"",'Base de données'!$B457),""))</f>
        <v/>
      </c>
      <c r="W457" s="34"/>
      <c r="X457" s="30" t="str">
        <f>'Base de données'!$C457&amp;" "&amp;'Base de données'!$D457</f>
        <v>Guillou William</v>
      </c>
      <c r="Y457" s="31">
        <f>COUNTIF('Base de données'!$B:$B,'Base de données'!$B457)</f>
        <v>12</v>
      </c>
      <c r="AA457" s="87" cm="1">
        <f t="array" aca="1" ref="AA457" ca="1">INDIRECT("'Base de données'!A" &amp; ROW(Y457))</f>
        <v>45689</v>
      </c>
      <c r="AB457" s="51" t="str" cm="1">
        <f t="array" aca="1" ref="AB457" ca="1">INDIRECT("'Base de données'!B" &amp; ROW(Z457))</f>
        <v>HZUGL</v>
      </c>
    </row>
    <row r="458" spans="1:28" x14ac:dyDescent="0.3">
      <c r="A458" s="41" t="str">
        <f ca="1">IF(IF(AND($B458&lt;&gt;"-",$B458=$E458),"Entrée et sortie","-")="Entrée et sortie",'Base de données'!$B458,"-")</f>
        <v>-</v>
      </c>
      <c r="B458" s="41" t="str">
        <f t="shared" ca="1" si="31"/>
        <v>-</v>
      </c>
      <c r="C458" s="41" t="str">
        <f t="shared" ca="1" si="32"/>
        <v>-</v>
      </c>
      <c r="D458" s="41" t="str">
        <f>IF($F458="sortie en cours d'année",'Base de données'!$B458,"-")</f>
        <v>-</v>
      </c>
      <c r="E458" s="41" t="str">
        <f>IF($H458="entrée en cours d'année",'Base de données'!$B458,"-")</f>
        <v>-</v>
      </c>
      <c r="F458" s="37" t="str">
        <f t="shared" si="29"/>
        <v/>
      </c>
      <c r="G458" s="37" t="str">
        <f>IF($J458="mouvement",_xlfn.XLOOKUP('Base de données'!$B458,$V:$V,$V:$V,0),"")</f>
        <v/>
      </c>
      <c r="H458" s="37" t="str">
        <f t="shared" si="30"/>
        <v/>
      </c>
      <c r="I458" s="37" t="str">
        <f>IF($J458="mouvement",_xlfn.XLOOKUP('Base de données'!$B458,$K:$K,$K:$K,0),"")</f>
        <v/>
      </c>
      <c r="J458" s="38" t="str">
        <f>IF(AND(Y458&lt;&gt;MAX(Y:Y),COUNTIF(K458:V458,'Base de données'!$B458)&gt;0),"mouvement","")</f>
        <v/>
      </c>
      <c r="K458" s="39" t="str">
        <f>IF(K$1&gt;$AE$1,"-",IFERROR(IF(DATEDIF('Base de données'!$A458,K$1,"d")&lt;&gt;0,"",'Base de données'!$B458),""))</f>
        <v/>
      </c>
      <c r="L458" s="39" t="str">
        <f>IF(L$1&gt;$AE$1,"-",IFERROR(IF(DATEDIF('Base de données'!$A458,L$1,"d")&lt;&gt;0,"",'Base de données'!$B458),""))</f>
        <v>O8ZE4</v>
      </c>
      <c r="M458" s="39" t="str">
        <f>IF(M$1&gt;$AE$1,"-",IFERROR(IF(DATEDIF('Base de données'!$A458,M$1,"d")&lt;&gt;0,"",'Base de données'!$B458),""))</f>
        <v/>
      </c>
      <c r="N458" s="39" t="str">
        <f>IF(N$1&gt;$AE$1,"-",IFERROR(IF(DATEDIF('Base de données'!$A458,N$1,"d")&lt;&gt;0,"",'Base de données'!$B458),""))</f>
        <v/>
      </c>
      <c r="O458" s="39" t="str">
        <f>IF(O$1&gt;$AE$1,"-",IFERROR(IF(DATEDIF('Base de données'!$A458,O$1,"d")&lt;&gt;0,"",'Base de données'!$B458),""))</f>
        <v/>
      </c>
      <c r="P458" s="39" t="str">
        <f>IF(P$1&gt;$AE$1,"-",IFERROR(IF(DATEDIF('Base de données'!$A458,P$1,"d")&lt;&gt;0,"",'Base de données'!$B458),""))</f>
        <v/>
      </c>
      <c r="Q458" s="39" t="str">
        <f>IF(Q$1&gt;$AE$1,"-",IFERROR(IF(DATEDIF('Base de données'!$A458,Q$1,"d")&lt;&gt;0,"",'Base de données'!$B458),""))</f>
        <v/>
      </c>
      <c r="R458" s="39" t="str">
        <f>IF(R$1&gt;$AE$1,"-",IFERROR(IF(DATEDIF('Base de données'!$A458,R$1,"d")&lt;&gt;0,"",'Base de données'!$B458),""))</f>
        <v/>
      </c>
      <c r="S458" s="39" t="str">
        <f>IF(S$1&gt;$AE$1,"-",IFERROR(IF(DATEDIF('Base de données'!$A458,S$1,"d")&lt;&gt;0,"",'Base de données'!$B458),""))</f>
        <v/>
      </c>
      <c r="T458" s="39" t="str">
        <f>IF(T$1&gt;$AE$1,"-",IFERROR(IF(DATEDIF('Base de données'!$A458,T$1,"d")&lt;&gt;0,"",'Base de données'!$B458),""))</f>
        <v/>
      </c>
      <c r="U458" s="39" t="str">
        <f>IF(U$1&gt;$AE$1,"-",IFERROR(IF(DATEDIF('Base de données'!$A458,U$1,"d")&lt;&gt;0,"",'Base de données'!$B458),""))</f>
        <v/>
      </c>
      <c r="V458" s="39" t="str">
        <f>IF(V$1&gt;$AE$1,"-",IFERROR(IF(DATEDIF('Base de données'!$A458,V$1,"d")&lt;&gt;0,"",'Base de données'!$B458),""))</f>
        <v/>
      </c>
      <c r="W458" s="34"/>
      <c r="X458" s="30" t="str">
        <f>'Base de données'!$C458&amp;" "&amp;'Base de données'!$D458</f>
        <v>Olivier Stéphanie</v>
      </c>
      <c r="Y458" s="31">
        <f>COUNTIF('Base de données'!$B:$B,'Base de données'!$B458)</f>
        <v>12</v>
      </c>
      <c r="AA458" s="87" cm="1">
        <f t="array" aca="1" ref="AA458" ca="1">INDIRECT("'Base de données'!A" &amp; ROW(Y458))</f>
        <v>45689</v>
      </c>
      <c r="AB458" s="51" t="str" cm="1">
        <f t="array" aca="1" ref="AB458" ca="1">INDIRECT("'Base de données'!B" &amp; ROW(Z458))</f>
        <v>O8ZE4</v>
      </c>
    </row>
    <row r="459" spans="1:28" x14ac:dyDescent="0.3">
      <c r="A459" s="41" t="str">
        <f ca="1">IF(IF(AND($B459&lt;&gt;"-",$B459=$E459),"Entrée et sortie","-")="Entrée et sortie",'Base de données'!$B459,"-")</f>
        <v>-</v>
      </c>
      <c r="B459" s="41" t="str">
        <f t="shared" ca="1" si="31"/>
        <v>-</v>
      </c>
      <c r="C459" s="41" t="str">
        <f t="shared" ca="1" si="32"/>
        <v>-</v>
      </c>
      <c r="D459" s="41" t="str">
        <f>IF($F459="sortie en cours d'année",'Base de données'!$B459,"-")</f>
        <v>-</v>
      </c>
      <c r="E459" s="41" t="str">
        <f>IF($H459="entrée en cours d'année",'Base de données'!$B459,"-")</f>
        <v>-</v>
      </c>
      <c r="F459" s="37" t="str">
        <f t="shared" si="29"/>
        <v/>
      </c>
      <c r="G459" s="37" t="str">
        <f>IF($J459="mouvement",_xlfn.XLOOKUP('Base de données'!$B459,$V:$V,$V:$V,0),"")</f>
        <v/>
      </c>
      <c r="H459" s="37" t="str">
        <f t="shared" si="30"/>
        <v/>
      </c>
      <c r="I459" s="37" t="str">
        <f>IF($J459="mouvement",_xlfn.XLOOKUP('Base de données'!$B459,$K:$K,$K:$K,0),"")</f>
        <v/>
      </c>
      <c r="J459" s="38" t="str">
        <f>IF(AND(Y459&lt;&gt;MAX(Y:Y),COUNTIF(K459:V459,'Base de données'!$B459)&gt;0),"mouvement","")</f>
        <v/>
      </c>
      <c r="K459" s="39" t="str">
        <f>IF(K$1&gt;$AE$1,"-",IFERROR(IF(DATEDIF('Base de données'!$A459,K$1,"d")&lt;&gt;0,"",'Base de données'!$B459),""))</f>
        <v/>
      </c>
      <c r="L459" s="39" t="str">
        <f>IF(L$1&gt;$AE$1,"-",IFERROR(IF(DATEDIF('Base de données'!$A459,L$1,"d")&lt;&gt;0,"",'Base de données'!$B459),""))</f>
        <v>5RTGL</v>
      </c>
      <c r="M459" s="39" t="str">
        <f>IF(M$1&gt;$AE$1,"-",IFERROR(IF(DATEDIF('Base de données'!$A459,M$1,"d")&lt;&gt;0,"",'Base de données'!$B459),""))</f>
        <v/>
      </c>
      <c r="N459" s="39" t="str">
        <f>IF(N$1&gt;$AE$1,"-",IFERROR(IF(DATEDIF('Base de données'!$A459,N$1,"d")&lt;&gt;0,"",'Base de données'!$B459),""))</f>
        <v/>
      </c>
      <c r="O459" s="39" t="str">
        <f>IF(O$1&gt;$AE$1,"-",IFERROR(IF(DATEDIF('Base de données'!$A459,O$1,"d")&lt;&gt;0,"",'Base de données'!$B459),""))</f>
        <v/>
      </c>
      <c r="P459" s="39" t="str">
        <f>IF(P$1&gt;$AE$1,"-",IFERROR(IF(DATEDIF('Base de données'!$A459,P$1,"d")&lt;&gt;0,"",'Base de données'!$B459),""))</f>
        <v/>
      </c>
      <c r="Q459" s="39" t="str">
        <f>IF(Q$1&gt;$AE$1,"-",IFERROR(IF(DATEDIF('Base de données'!$A459,Q$1,"d")&lt;&gt;0,"",'Base de données'!$B459),""))</f>
        <v/>
      </c>
      <c r="R459" s="39" t="str">
        <f>IF(R$1&gt;$AE$1,"-",IFERROR(IF(DATEDIF('Base de données'!$A459,R$1,"d")&lt;&gt;0,"",'Base de données'!$B459),""))</f>
        <v/>
      </c>
      <c r="S459" s="39" t="str">
        <f>IF(S$1&gt;$AE$1,"-",IFERROR(IF(DATEDIF('Base de données'!$A459,S$1,"d")&lt;&gt;0,"",'Base de données'!$B459),""))</f>
        <v/>
      </c>
      <c r="T459" s="39" t="str">
        <f>IF(T$1&gt;$AE$1,"-",IFERROR(IF(DATEDIF('Base de données'!$A459,T$1,"d")&lt;&gt;0,"",'Base de données'!$B459),""))</f>
        <v/>
      </c>
      <c r="U459" s="39" t="str">
        <f>IF(U$1&gt;$AE$1,"-",IFERROR(IF(DATEDIF('Base de données'!$A459,U$1,"d")&lt;&gt;0,"",'Base de données'!$B459),""))</f>
        <v/>
      </c>
      <c r="V459" s="39" t="str">
        <f>IF(V$1&gt;$AE$1,"-",IFERROR(IF(DATEDIF('Base de données'!$A459,V$1,"d")&lt;&gt;0,"",'Base de données'!$B459),""))</f>
        <v/>
      </c>
      <c r="W459" s="34"/>
      <c r="X459" s="30" t="str">
        <f>'Base de données'!$C459&amp;" "&amp;'Base de données'!$D459</f>
        <v>Joubert Étienne</v>
      </c>
      <c r="Y459" s="31">
        <f>COUNTIF('Base de données'!$B:$B,'Base de données'!$B459)</f>
        <v>12</v>
      </c>
      <c r="AA459" s="87" cm="1">
        <f t="array" aca="1" ref="AA459" ca="1">INDIRECT("'Base de données'!A" &amp; ROW(Y459))</f>
        <v>45689</v>
      </c>
      <c r="AB459" s="51" t="str" cm="1">
        <f t="array" aca="1" ref="AB459" ca="1">INDIRECT("'Base de données'!B" &amp; ROW(Z459))</f>
        <v>5RTGL</v>
      </c>
    </row>
    <row r="460" spans="1:28" x14ac:dyDescent="0.3">
      <c r="A460" s="41" t="str">
        <f ca="1">IF(IF(AND($B460&lt;&gt;"-",$B460=$E460),"Entrée et sortie","-")="Entrée et sortie",'Base de données'!$B460,"-")</f>
        <v>-</v>
      </c>
      <c r="B460" s="41" t="str">
        <f t="shared" ca="1" si="31"/>
        <v>-</v>
      </c>
      <c r="C460" s="41" t="str">
        <f t="shared" ca="1" si="32"/>
        <v>-</v>
      </c>
      <c r="D460" s="41" t="str">
        <f>IF($F460="sortie en cours d'année",'Base de données'!$B460,"-")</f>
        <v>-</v>
      </c>
      <c r="E460" s="41" t="str">
        <f>IF($H460="entrée en cours d'année",'Base de données'!$B460,"-")</f>
        <v>-</v>
      </c>
      <c r="F460" s="37" t="str">
        <f t="shared" si="29"/>
        <v/>
      </c>
      <c r="G460" s="37" t="str">
        <f>IF($J460="mouvement",_xlfn.XLOOKUP('Base de données'!$B460,$V:$V,$V:$V,0),"")</f>
        <v/>
      </c>
      <c r="H460" s="37" t="str">
        <f t="shared" si="30"/>
        <v/>
      </c>
      <c r="I460" s="37" t="str">
        <f>IF($J460="mouvement",_xlfn.XLOOKUP('Base de données'!$B460,$K:$K,$K:$K,0),"")</f>
        <v/>
      </c>
      <c r="J460" s="38" t="str">
        <f>IF(AND(Y460&lt;&gt;MAX(Y:Y),COUNTIF(K460:V460,'Base de données'!$B460)&gt;0),"mouvement","")</f>
        <v/>
      </c>
      <c r="K460" s="39" t="str">
        <f>IF(K$1&gt;$AE$1,"-",IFERROR(IF(DATEDIF('Base de données'!$A460,K$1,"d")&lt;&gt;0,"",'Base de données'!$B460),""))</f>
        <v/>
      </c>
      <c r="L460" s="39" t="str">
        <f>IF(L$1&gt;$AE$1,"-",IFERROR(IF(DATEDIF('Base de données'!$A460,L$1,"d")&lt;&gt;0,"",'Base de données'!$B460),""))</f>
        <v>SKG2X</v>
      </c>
      <c r="M460" s="39" t="str">
        <f>IF(M$1&gt;$AE$1,"-",IFERROR(IF(DATEDIF('Base de données'!$A460,M$1,"d")&lt;&gt;0,"",'Base de données'!$B460),""))</f>
        <v/>
      </c>
      <c r="N460" s="39" t="str">
        <f>IF(N$1&gt;$AE$1,"-",IFERROR(IF(DATEDIF('Base de données'!$A460,N$1,"d")&lt;&gt;0,"",'Base de données'!$B460),""))</f>
        <v/>
      </c>
      <c r="O460" s="39" t="str">
        <f>IF(O$1&gt;$AE$1,"-",IFERROR(IF(DATEDIF('Base de données'!$A460,O$1,"d")&lt;&gt;0,"",'Base de données'!$B460),""))</f>
        <v/>
      </c>
      <c r="P460" s="39" t="str">
        <f>IF(P$1&gt;$AE$1,"-",IFERROR(IF(DATEDIF('Base de données'!$A460,P$1,"d")&lt;&gt;0,"",'Base de données'!$B460),""))</f>
        <v/>
      </c>
      <c r="Q460" s="39" t="str">
        <f>IF(Q$1&gt;$AE$1,"-",IFERROR(IF(DATEDIF('Base de données'!$A460,Q$1,"d")&lt;&gt;0,"",'Base de données'!$B460),""))</f>
        <v/>
      </c>
      <c r="R460" s="39" t="str">
        <f>IF(R$1&gt;$AE$1,"-",IFERROR(IF(DATEDIF('Base de données'!$A460,R$1,"d")&lt;&gt;0,"",'Base de données'!$B460),""))</f>
        <v/>
      </c>
      <c r="S460" s="39" t="str">
        <f>IF(S$1&gt;$AE$1,"-",IFERROR(IF(DATEDIF('Base de données'!$A460,S$1,"d")&lt;&gt;0,"",'Base de données'!$B460),""))</f>
        <v/>
      </c>
      <c r="T460" s="39" t="str">
        <f>IF(T$1&gt;$AE$1,"-",IFERROR(IF(DATEDIF('Base de données'!$A460,T$1,"d")&lt;&gt;0,"",'Base de données'!$B460),""))</f>
        <v/>
      </c>
      <c r="U460" s="39" t="str">
        <f>IF(U$1&gt;$AE$1,"-",IFERROR(IF(DATEDIF('Base de données'!$A460,U$1,"d")&lt;&gt;0,"",'Base de données'!$B460),""))</f>
        <v/>
      </c>
      <c r="V460" s="39" t="str">
        <f>IF(V$1&gt;$AE$1,"-",IFERROR(IF(DATEDIF('Base de données'!$A460,V$1,"d")&lt;&gt;0,"",'Base de données'!$B460),""))</f>
        <v/>
      </c>
      <c r="W460" s="34"/>
      <c r="X460" s="30" t="str">
        <f>'Base de données'!$C460&amp;" "&amp;'Base de données'!$D460</f>
        <v>Lebon David</v>
      </c>
      <c r="Y460" s="31">
        <f>COUNTIF('Base de données'!$B:$B,'Base de données'!$B460)</f>
        <v>12</v>
      </c>
      <c r="AA460" s="87" cm="1">
        <f t="array" aca="1" ref="AA460" ca="1">INDIRECT("'Base de données'!A" &amp; ROW(Y460))</f>
        <v>45689</v>
      </c>
      <c r="AB460" s="51" t="str" cm="1">
        <f t="array" aca="1" ref="AB460" ca="1">INDIRECT("'Base de données'!B" &amp; ROW(Z460))</f>
        <v>SKG2X</v>
      </c>
    </row>
    <row r="461" spans="1:28" x14ac:dyDescent="0.3">
      <c r="A461" s="41" t="str">
        <f ca="1">IF(IF(AND($B461&lt;&gt;"-",$B461=$E461),"Entrée et sortie","-")="Entrée et sortie",'Base de données'!$B461,"-")</f>
        <v>-</v>
      </c>
      <c r="B461" s="41" t="str">
        <f t="shared" ca="1" si="31"/>
        <v>-</v>
      </c>
      <c r="C461" s="41" t="str">
        <f t="shared" ca="1" si="32"/>
        <v>-</v>
      </c>
      <c r="D461" s="41" t="str">
        <f>IF($F461="sortie en cours d'année",'Base de données'!$B461,"-")</f>
        <v>-</v>
      </c>
      <c r="E461" s="41" t="str">
        <f>IF($H461="entrée en cours d'année",'Base de données'!$B461,"-")</f>
        <v>-</v>
      </c>
      <c r="F461" s="37" t="str">
        <f t="shared" si="29"/>
        <v/>
      </c>
      <c r="G461" s="37" t="str">
        <f>IF($J461="mouvement",_xlfn.XLOOKUP('Base de données'!$B461,$V:$V,$V:$V,0),"")</f>
        <v/>
      </c>
      <c r="H461" s="37" t="str">
        <f t="shared" si="30"/>
        <v/>
      </c>
      <c r="I461" s="37" t="str">
        <f>IF($J461="mouvement",_xlfn.XLOOKUP('Base de données'!$B461,$K:$K,$K:$K,0),"")</f>
        <v/>
      </c>
      <c r="J461" s="38" t="str">
        <f>IF(AND(Y461&lt;&gt;MAX(Y:Y),COUNTIF(K461:V461,'Base de données'!$B461)&gt;0),"mouvement","")</f>
        <v/>
      </c>
      <c r="K461" s="39" t="str">
        <f>IF(K$1&gt;$AE$1,"-",IFERROR(IF(DATEDIF('Base de données'!$A461,K$1,"d")&lt;&gt;0,"",'Base de données'!$B461),""))</f>
        <v/>
      </c>
      <c r="L461" s="39" t="str">
        <f>IF(L$1&gt;$AE$1,"-",IFERROR(IF(DATEDIF('Base de données'!$A461,L$1,"d")&lt;&gt;0,"",'Base de données'!$B461),""))</f>
        <v>RYDJX</v>
      </c>
      <c r="M461" s="39" t="str">
        <f>IF(M$1&gt;$AE$1,"-",IFERROR(IF(DATEDIF('Base de données'!$A461,M$1,"d")&lt;&gt;0,"",'Base de données'!$B461),""))</f>
        <v/>
      </c>
      <c r="N461" s="39" t="str">
        <f>IF(N$1&gt;$AE$1,"-",IFERROR(IF(DATEDIF('Base de données'!$A461,N$1,"d")&lt;&gt;0,"",'Base de données'!$B461),""))</f>
        <v/>
      </c>
      <c r="O461" s="39" t="str">
        <f>IF(O$1&gt;$AE$1,"-",IFERROR(IF(DATEDIF('Base de données'!$A461,O$1,"d")&lt;&gt;0,"",'Base de données'!$B461),""))</f>
        <v/>
      </c>
      <c r="P461" s="39" t="str">
        <f>IF(P$1&gt;$AE$1,"-",IFERROR(IF(DATEDIF('Base de données'!$A461,P$1,"d")&lt;&gt;0,"",'Base de données'!$B461),""))</f>
        <v/>
      </c>
      <c r="Q461" s="39" t="str">
        <f>IF(Q$1&gt;$AE$1,"-",IFERROR(IF(DATEDIF('Base de données'!$A461,Q$1,"d")&lt;&gt;0,"",'Base de données'!$B461),""))</f>
        <v/>
      </c>
      <c r="R461" s="39" t="str">
        <f>IF(R$1&gt;$AE$1,"-",IFERROR(IF(DATEDIF('Base de données'!$A461,R$1,"d")&lt;&gt;0,"",'Base de données'!$B461),""))</f>
        <v/>
      </c>
      <c r="S461" s="39" t="str">
        <f>IF(S$1&gt;$AE$1,"-",IFERROR(IF(DATEDIF('Base de données'!$A461,S$1,"d")&lt;&gt;0,"",'Base de données'!$B461),""))</f>
        <v/>
      </c>
      <c r="T461" s="39" t="str">
        <f>IF(T$1&gt;$AE$1,"-",IFERROR(IF(DATEDIF('Base de données'!$A461,T$1,"d")&lt;&gt;0,"",'Base de données'!$B461),""))</f>
        <v/>
      </c>
      <c r="U461" s="39" t="str">
        <f>IF(U$1&gt;$AE$1,"-",IFERROR(IF(DATEDIF('Base de données'!$A461,U$1,"d")&lt;&gt;0,"",'Base de données'!$B461),""))</f>
        <v/>
      </c>
      <c r="V461" s="39" t="str">
        <f>IF(V$1&gt;$AE$1,"-",IFERROR(IF(DATEDIF('Base de données'!$A461,V$1,"d")&lt;&gt;0,"",'Base de données'!$B461),""))</f>
        <v/>
      </c>
      <c r="W461" s="34"/>
      <c r="X461" s="30" t="str">
        <f>'Base de données'!$C461&amp;" "&amp;'Base de données'!$D461</f>
        <v>Marie Denis</v>
      </c>
      <c r="Y461" s="31">
        <f>COUNTIF('Base de données'!$B:$B,'Base de données'!$B461)</f>
        <v>12</v>
      </c>
      <c r="AA461" s="87" cm="1">
        <f t="array" aca="1" ref="AA461" ca="1">INDIRECT("'Base de données'!A" &amp; ROW(Y461))</f>
        <v>45689</v>
      </c>
      <c r="AB461" s="51" t="str" cm="1">
        <f t="array" aca="1" ref="AB461" ca="1">INDIRECT("'Base de données'!B" &amp; ROW(Z461))</f>
        <v>RYDJX</v>
      </c>
    </row>
    <row r="462" spans="1:28" x14ac:dyDescent="0.3">
      <c r="A462" s="41" t="str">
        <f ca="1">IF(IF(AND($B462&lt;&gt;"-",$B462=$E462),"Entrée et sortie","-")="Entrée et sortie",'Base de données'!$B462,"-")</f>
        <v>-</v>
      </c>
      <c r="B462" s="41" t="str">
        <f t="shared" ca="1" si="31"/>
        <v>-</v>
      </c>
      <c r="C462" s="41" t="str">
        <f t="shared" ca="1" si="32"/>
        <v>-</v>
      </c>
      <c r="D462" s="41" t="str">
        <f>IF($F462="sortie en cours d'année",'Base de données'!$B462,"-")</f>
        <v>-</v>
      </c>
      <c r="E462" s="41" t="str">
        <f>IF($H462="entrée en cours d'année",'Base de données'!$B462,"-")</f>
        <v>-</v>
      </c>
      <c r="F462" s="37" t="str">
        <f t="shared" si="29"/>
        <v/>
      </c>
      <c r="G462" s="37" t="str">
        <f>IF($J462="mouvement",_xlfn.XLOOKUP('Base de données'!$B462,$V:$V,$V:$V,0),"")</f>
        <v/>
      </c>
      <c r="H462" s="37" t="str">
        <f t="shared" si="30"/>
        <v/>
      </c>
      <c r="I462" s="37" t="str">
        <f>IF($J462="mouvement",_xlfn.XLOOKUP('Base de données'!$B462,$K:$K,$K:$K,0),"")</f>
        <v/>
      </c>
      <c r="J462" s="38" t="str">
        <f>IF(AND(Y462&lt;&gt;MAX(Y:Y),COUNTIF(K462:V462,'Base de données'!$B462)&gt;0),"mouvement","")</f>
        <v/>
      </c>
      <c r="K462" s="39" t="str">
        <f>IF(K$1&gt;$AE$1,"-",IFERROR(IF(DATEDIF('Base de données'!$A462,K$1,"d")&lt;&gt;0,"",'Base de données'!$B462),""))</f>
        <v/>
      </c>
      <c r="L462" s="39" t="str">
        <f>IF(L$1&gt;$AE$1,"-",IFERROR(IF(DATEDIF('Base de données'!$A462,L$1,"d")&lt;&gt;0,"",'Base de données'!$B462),""))</f>
        <v>KJ5NJ</v>
      </c>
      <c r="M462" s="39" t="str">
        <f>IF(M$1&gt;$AE$1,"-",IFERROR(IF(DATEDIF('Base de données'!$A462,M$1,"d")&lt;&gt;0,"",'Base de données'!$B462),""))</f>
        <v/>
      </c>
      <c r="N462" s="39" t="str">
        <f>IF(N$1&gt;$AE$1,"-",IFERROR(IF(DATEDIF('Base de données'!$A462,N$1,"d")&lt;&gt;0,"",'Base de données'!$B462),""))</f>
        <v/>
      </c>
      <c r="O462" s="39" t="str">
        <f>IF(O$1&gt;$AE$1,"-",IFERROR(IF(DATEDIF('Base de données'!$A462,O$1,"d")&lt;&gt;0,"",'Base de données'!$B462),""))</f>
        <v/>
      </c>
      <c r="P462" s="39" t="str">
        <f>IF(P$1&gt;$AE$1,"-",IFERROR(IF(DATEDIF('Base de données'!$A462,P$1,"d")&lt;&gt;0,"",'Base de données'!$B462),""))</f>
        <v/>
      </c>
      <c r="Q462" s="39" t="str">
        <f>IF(Q$1&gt;$AE$1,"-",IFERROR(IF(DATEDIF('Base de données'!$A462,Q$1,"d")&lt;&gt;0,"",'Base de données'!$B462),""))</f>
        <v/>
      </c>
      <c r="R462" s="39" t="str">
        <f>IF(R$1&gt;$AE$1,"-",IFERROR(IF(DATEDIF('Base de données'!$A462,R$1,"d")&lt;&gt;0,"",'Base de données'!$B462),""))</f>
        <v/>
      </c>
      <c r="S462" s="39" t="str">
        <f>IF(S$1&gt;$AE$1,"-",IFERROR(IF(DATEDIF('Base de données'!$A462,S$1,"d")&lt;&gt;0,"",'Base de données'!$B462),""))</f>
        <v/>
      </c>
      <c r="T462" s="39" t="str">
        <f>IF(T$1&gt;$AE$1,"-",IFERROR(IF(DATEDIF('Base de données'!$A462,T$1,"d")&lt;&gt;0,"",'Base de données'!$B462),""))</f>
        <v/>
      </c>
      <c r="U462" s="39" t="str">
        <f>IF(U$1&gt;$AE$1,"-",IFERROR(IF(DATEDIF('Base de données'!$A462,U$1,"d")&lt;&gt;0,"",'Base de données'!$B462),""))</f>
        <v/>
      </c>
      <c r="V462" s="39" t="str">
        <f>IF(V$1&gt;$AE$1,"-",IFERROR(IF(DATEDIF('Base de données'!$A462,V$1,"d")&lt;&gt;0,"",'Base de données'!$B462),""))</f>
        <v/>
      </c>
      <c r="W462" s="34"/>
      <c r="X462" s="30" t="str">
        <f>'Base de données'!$C462&amp;" "&amp;'Base de données'!$D462</f>
        <v>Mathieu François</v>
      </c>
      <c r="Y462" s="31">
        <f>COUNTIF('Base de données'!$B:$B,'Base de données'!$B462)</f>
        <v>12</v>
      </c>
      <c r="AA462" s="87" cm="1">
        <f t="array" aca="1" ref="AA462" ca="1">INDIRECT("'Base de données'!A" &amp; ROW(Y462))</f>
        <v>45689</v>
      </c>
      <c r="AB462" s="51" t="str" cm="1">
        <f t="array" aca="1" ref="AB462" ca="1">INDIRECT("'Base de données'!B" &amp; ROW(Z462))</f>
        <v>KJ5NJ</v>
      </c>
    </row>
    <row r="463" spans="1:28" x14ac:dyDescent="0.3">
      <c r="A463" s="41" t="str">
        <f ca="1">IF(IF(AND($B463&lt;&gt;"-",$B463=$E463),"Entrée et sortie","-")="Entrée et sortie",'Base de données'!$B463,"-")</f>
        <v>-</v>
      </c>
      <c r="B463" s="41" t="str">
        <f t="shared" ca="1" si="31"/>
        <v>J8HTM</v>
      </c>
      <c r="C463" s="41" t="str">
        <f t="shared" ca="1" si="32"/>
        <v>J8HTM</v>
      </c>
      <c r="D463" s="41" t="str">
        <f>IF($F463="sortie en cours d'année",'Base de données'!$B463,"-")</f>
        <v>J8HTM</v>
      </c>
      <c r="E463" s="41" t="str">
        <f>IF($H463="entrée en cours d'année",'Base de données'!$B463,"-")</f>
        <v>-</v>
      </c>
      <c r="F463" s="37" t="str">
        <f t="shared" si="29"/>
        <v>sortie en cours d'année</v>
      </c>
      <c r="G463" s="37">
        <f>IF($J463="mouvement",_xlfn.XLOOKUP('Base de données'!$B463,$V:$V,$V:$V,0),"")</f>
        <v>0</v>
      </c>
      <c r="H463" s="37" t="str">
        <f t="shared" si="30"/>
        <v/>
      </c>
      <c r="I463" s="37" t="str">
        <f>IF($J463="mouvement",_xlfn.XLOOKUP('Base de données'!$B463,$K:$K,$K:$K,0),"")</f>
        <v>J8HTM</v>
      </c>
      <c r="J463" s="38" t="str">
        <f>IF(AND(Y463&lt;&gt;MAX(Y:Y),COUNTIF(K463:V463,'Base de données'!$B463)&gt;0),"mouvement","")</f>
        <v>mouvement</v>
      </c>
      <c r="K463" s="39" t="str">
        <f>IF(K$1&gt;$AE$1,"-",IFERROR(IF(DATEDIF('Base de données'!$A463,K$1,"d")&lt;&gt;0,"",'Base de données'!$B463),""))</f>
        <v/>
      </c>
      <c r="L463" s="39" t="str">
        <f>IF(L$1&gt;$AE$1,"-",IFERROR(IF(DATEDIF('Base de données'!$A463,L$1,"d")&lt;&gt;0,"",'Base de données'!$B463),""))</f>
        <v>J8HTM</v>
      </c>
      <c r="M463" s="39" t="str">
        <f>IF(M$1&gt;$AE$1,"-",IFERROR(IF(DATEDIF('Base de données'!$A463,M$1,"d")&lt;&gt;0,"",'Base de données'!$B463),""))</f>
        <v/>
      </c>
      <c r="N463" s="39" t="str">
        <f>IF(N$1&gt;$AE$1,"-",IFERROR(IF(DATEDIF('Base de données'!$A463,N$1,"d")&lt;&gt;0,"",'Base de données'!$B463),""))</f>
        <v/>
      </c>
      <c r="O463" s="39" t="str">
        <f>IF(O$1&gt;$AE$1,"-",IFERROR(IF(DATEDIF('Base de données'!$A463,O$1,"d")&lt;&gt;0,"",'Base de données'!$B463),""))</f>
        <v/>
      </c>
      <c r="P463" s="39" t="str">
        <f>IF(P$1&gt;$AE$1,"-",IFERROR(IF(DATEDIF('Base de données'!$A463,P$1,"d")&lt;&gt;0,"",'Base de données'!$B463),""))</f>
        <v/>
      </c>
      <c r="Q463" s="39" t="str">
        <f>IF(Q$1&gt;$AE$1,"-",IFERROR(IF(DATEDIF('Base de données'!$A463,Q$1,"d")&lt;&gt;0,"",'Base de données'!$B463),""))</f>
        <v/>
      </c>
      <c r="R463" s="39" t="str">
        <f>IF(R$1&gt;$AE$1,"-",IFERROR(IF(DATEDIF('Base de données'!$A463,R$1,"d")&lt;&gt;0,"",'Base de données'!$B463),""))</f>
        <v/>
      </c>
      <c r="S463" s="39" t="str">
        <f>IF(S$1&gt;$AE$1,"-",IFERROR(IF(DATEDIF('Base de données'!$A463,S$1,"d")&lt;&gt;0,"",'Base de données'!$B463),""))</f>
        <v/>
      </c>
      <c r="T463" s="39" t="str">
        <f>IF(T$1&gt;$AE$1,"-",IFERROR(IF(DATEDIF('Base de données'!$A463,T$1,"d")&lt;&gt;0,"",'Base de données'!$B463),""))</f>
        <v/>
      </c>
      <c r="U463" s="39" t="str">
        <f>IF(U$1&gt;$AE$1,"-",IFERROR(IF(DATEDIF('Base de données'!$A463,U$1,"d")&lt;&gt;0,"",'Base de données'!$B463),""))</f>
        <v/>
      </c>
      <c r="V463" s="39" t="str">
        <f>IF(V$1&gt;$AE$1,"-",IFERROR(IF(DATEDIF('Base de données'!$A463,V$1,"d")&lt;&gt;0,"",'Base de données'!$B463),""))</f>
        <v/>
      </c>
      <c r="W463" s="34"/>
      <c r="X463" s="30" t="str">
        <f>'Base de données'!$C463&amp;" "&amp;'Base de données'!$D463</f>
        <v>Pires Alphonse</v>
      </c>
      <c r="Y463" s="31">
        <f>COUNTIF('Base de données'!$B:$B,'Base de données'!$B463)</f>
        <v>3</v>
      </c>
      <c r="AA463" s="87" cm="1">
        <f t="array" aca="1" ref="AA463" ca="1">INDIRECT("'Base de données'!A" &amp; ROW(Y463))</f>
        <v>45689</v>
      </c>
      <c r="AB463" s="51" t="str" cm="1">
        <f t="array" aca="1" ref="AB463" ca="1">INDIRECT("'Base de données'!B" &amp; ROW(Z463))</f>
        <v>J8HTM</v>
      </c>
    </row>
    <row r="464" spans="1:28" x14ac:dyDescent="0.3">
      <c r="A464" s="41" t="str">
        <f ca="1">IF(IF(AND($B464&lt;&gt;"-",$B464=$E464),"Entrée et sortie","-")="Entrée et sortie",'Base de données'!$B464,"-")</f>
        <v>-</v>
      </c>
      <c r="B464" s="41" t="str">
        <f t="shared" ca="1" si="31"/>
        <v>DJA7N</v>
      </c>
      <c r="C464" s="41" t="str">
        <f t="shared" ca="1" si="32"/>
        <v>DJA7N</v>
      </c>
      <c r="D464" s="41" t="str">
        <f>IF($F464="sortie en cours d'année",'Base de données'!$B464,"-")</f>
        <v>DJA7N</v>
      </c>
      <c r="E464" s="41" t="str">
        <f>IF($H464="entrée en cours d'année",'Base de données'!$B464,"-")</f>
        <v>-</v>
      </c>
      <c r="F464" s="37" t="str">
        <f t="shared" si="29"/>
        <v>sortie en cours d'année</v>
      </c>
      <c r="G464" s="37">
        <f>IF($J464="mouvement",_xlfn.XLOOKUP('Base de données'!$B464,$V:$V,$V:$V,0),"")</f>
        <v>0</v>
      </c>
      <c r="H464" s="37" t="str">
        <f t="shared" si="30"/>
        <v/>
      </c>
      <c r="I464" s="37" t="str">
        <f>IF($J464="mouvement",_xlfn.XLOOKUP('Base de données'!$B464,$K:$K,$K:$K,0),"")</f>
        <v>DJA7N</v>
      </c>
      <c r="J464" s="38" t="str">
        <f>IF(AND(Y464&lt;&gt;MAX(Y:Y),COUNTIF(K464:V464,'Base de données'!$B464)&gt;0),"mouvement","")</f>
        <v>mouvement</v>
      </c>
      <c r="K464" s="39" t="str">
        <f>IF(K$1&gt;$AE$1,"-",IFERROR(IF(DATEDIF('Base de données'!$A464,K$1,"d")&lt;&gt;0,"",'Base de données'!$B464),""))</f>
        <v/>
      </c>
      <c r="L464" s="39" t="str">
        <f>IF(L$1&gt;$AE$1,"-",IFERROR(IF(DATEDIF('Base de données'!$A464,L$1,"d")&lt;&gt;0,"",'Base de données'!$B464),""))</f>
        <v>DJA7N</v>
      </c>
      <c r="M464" s="39" t="str">
        <f>IF(M$1&gt;$AE$1,"-",IFERROR(IF(DATEDIF('Base de données'!$A464,M$1,"d")&lt;&gt;0,"",'Base de données'!$B464),""))</f>
        <v/>
      </c>
      <c r="N464" s="39" t="str">
        <f>IF(N$1&gt;$AE$1,"-",IFERROR(IF(DATEDIF('Base de données'!$A464,N$1,"d")&lt;&gt;0,"",'Base de données'!$B464),""))</f>
        <v/>
      </c>
      <c r="O464" s="39" t="str">
        <f>IF(O$1&gt;$AE$1,"-",IFERROR(IF(DATEDIF('Base de données'!$A464,O$1,"d")&lt;&gt;0,"",'Base de données'!$B464),""))</f>
        <v/>
      </c>
      <c r="P464" s="39" t="str">
        <f>IF(P$1&gt;$AE$1,"-",IFERROR(IF(DATEDIF('Base de données'!$A464,P$1,"d")&lt;&gt;0,"",'Base de données'!$B464),""))</f>
        <v/>
      </c>
      <c r="Q464" s="39" t="str">
        <f>IF(Q$1&gt;$AE$1,"-",IFERROR(IF(DATEDIF('Base de données'!$A464,Q$1,"d")&lt;&gt;0,"",'Base de données'!$B464),""))</f>
        <v/>
      </c>
      <c r="R464" s="39" t="str">
        <f>IF(R$1&gt;$AE$1,"-",IFERROR(IF(DATEDIF('Base de données'!$A464,R$1,"d")&lt;&gt;0,"",'Base de données'!$B464),""))</f>
        <v/>
      </c>
      <c r="S464" s="39" t="str">
        <f>IF(S$1&gt;$AE$1,"-",IFERROR(IF(DATEDIF('Base de données'!$A464,S$1,"d")&lt;&gt;0,"",'Base de données'!$B464),""))</f>
        <v/>
      </c>
      <c r="T464" s="39" t="str">
        <f>IF(T$1&gt;$AE$1,"-",IFERROR(IF(DATEDIF('Base de données'!$A464,T$1,"d")&lt;&gt;0,"",'Base de données'!$B464),""))</f>
        <v/>
      </c>
      <c r="U464" s="39" t="str">
        <f>IF(U$1&gt;$AE$1,"-",IFERROR(IF(DATEDIF('Base de données'!$A464,U$1,"d")&lt;&gt;0,"",'Base de données'!$B464),""))</f>
        <v/>
      </c>
      <c r="V464" s="39" t="str">
        <f>IF(V$1&gt;$AE$1,"-",IFERROR(IF(DATEDIF('Base de données'!$A464,V$1,"d")&lt;&gt;0,"",'Base de données'!$B464),""))</f>
        <v/>
      </c>
      <c r="W464" s="34"/>
      <c r="X464" s="30" t="str">
        <f>'Base de données'!$C464&amp;" "&amp;'Base de données'!$D464</f>
        <v>Pelletier Benjamin</v>
      </c>
      <c r="Y464" s="31">
        <f>COUNTIF('Base de données'!$B:$B,'Base de données'!$B464)</f>
        <v>5</v>
      </c>
      <c r="AA464" s="87" cm="1">
        <f t="array" aca="1" ref="AA464" ca="1">INDIRECT("'Base de données'!A" &amp; ROW(Y464))</f>
        <v>45689</v>
      </c>
      <c r="AB464" s="51" t="str" cm="1">
        <f t="array" aca="1" ref="AB464" ca="1">INDIRECT("'Base de données'!B" &amp; ROW(Z464))</f>
        <v>DJA7N</v>
      </c>
    </row>
    <row r="465" spans="1:28" x14ac:dyDescent="0.3">
      <c r="A465" s="41" t="str">
        <f ca="1">IF(IF(AND($B465&lt;&gt;"-",$B465=$E465),"Entrée et sortie","-")="Entrée et sortie",'Base de données'!$B465,"-")</f>
        <v>-</v>
      </c>
      <c r="B465" s="41" t="str">
        <f t="shared" ca="1" si="31"/>
        <v>-</v>
      </c>
      <c r="C465" s="41" t="str">
        <f t="shared" ca="1" si="32"/>
        <v>-</v>
      </c>
      <c r="D465" s="41" t="str">
        <f>IF($F465="sortie en cours d'année",'Base de données'!$B465,"-")</f>
        <v>-</v>
      </c>
      <c r="E465" s="41" t="str">
        <f>IF($H465="entrée en cours d'année",'Base de données'!$B465,"-")</f>
        <v>-</v>
      </c>
      <c r="F465" s="37" t="str">
        <f t="shared" si="29"/>
        <v/>
      </c>
      <c r="G465" s="37" t="str">
        <f>IF($J465="mouvement",_xlfn.XLOOKUP('Base de données'!$B465,$V:$V,$V:$V,0),"")</f>
        <v/>
      </c>
      <c r="H465" s="37" t="str">
        <f t="shared" si="30"/>
        <v/>
      </c>
      <c r="I465" s="37" t="str">
        <f>IF($J465="mouvement",_xlfn.XLOOKUP('Base de données'!$B465,$K:$K,$K:$K,0),"")</f>
        <v/>
      </c>
      <c r="J465" s="38" t="str">
        <f>IF(AND(Y465&lt;&gt;MAX(Y:Y),COUNTIF(K465:V465,'Base de données'!$B465)&gt;0),"mouvement","")</f>
        <v/>
      </c>
      <c r="K465" s="39" t="str">
        <f>IF(K$1&gt;$AE$1,"-",IFERROR(IF(DATEDIF('Base de données'!$A465,K$1,"d")&lt;&gt;0,"",'Base de données'!$B465),""))</f>
        <v/>
      </c>
      <c r="L465" s="39" t="str">
        <f>IF(L$1&gt;$AE$1,"-",IFERROR(IF(DATEDIF('Base de données'!$A465,L$1,"d")&lt;&gt;0,"",'Base de données'!$B465),""))</f>
        <v>ZUFW1</v>
      </c>
      <c r="M465" s="39" t="str">
        <f>IF(M$1&gt;$AE$1,"-",IFERROR(IF(DATEDIF('Base de données'!$A465,M$1,"d")&lt;&gt;0,"",'Base de données'!$B465),""))</f>
        <v/>
      </c>
      <c r="N465" s="39" t="str">
        <f>IF(N$1&gt;$AE$1,"-",IFERROR(IF(DATEDIF('Base de données'!$A465,N$1,"d")&lt;&gt;0,"",'Base de données'!$B465),""))</f>
        <v/>
      </c>
      <c r="O465" s="39" t="str">
        <f>IF(O$1&gt;$AE$1,"-",IFERROR(IF(DATEDIF('Base de données'!$A465,O$1,"d")&lt;&gt;0,"",'Base de données'!$B465),""))</f>
        <v/>
      </c>
      <c r="P465" s="39" t="str">
        <f>IF(P$1&gt;$AE$1,"-",IFERROR(IF(DATEDIF('Base de données'!$A465,P$1,"d")&lt;&gt;0,"",'Base de données'!$B465),""))</f>
        <v/>
      </c>
      <c r="Q465" s="39" t="str">
        <f>IF(Q$1&gt;$AE$1,"-",IFERROR(IF(DATEDIF('Base de données'!$A465,Q$1,"d")&lt;&gt;0,"",'Base de données'!$B465),""))</f>
        <v/>
      </c>
      <c r="R465" s="39" t="str">
        <f>IF(R$1&gt;$AE$1,"-",IFERROR(IF(DATEDIF('Base de données'!$A465,R$1,"d")&lt;&gt;0,"",'Base de données'!$B465),""))</f>
        <v/>
      </c>
      <c r="S465" s="39" t="str">
        <f>IF(S$1&gt;$AE$1,"-",IFERROR(IF(DATEDIF('Base de données'!$A465,S$1,"d")&lt;&gt;0,"",'Base de données'!$B465),""))</f>
        <v/>
      </c>
      <c r="T465" s="39" t="str">
        <f>IF(T$1&gt;$AE$1,"-",IFERROR(IF(DATEDIF('Base de données'!$A465,T$1,"d")&lt;&gt;0,"",'Base de données'!$B465),""))</f>
        <v/>
      </c>
      <c r="U465" s="39" t="str">
        <f>IF(U$1&gt;$AE$1,"-",IFERROR(IF(DATEDIF('Base de données'!$A465,U$1,"d")&lt;&gt;0,"",'Base de données'!$B465),""))</f>
        <v/>
      </c>
      <c r="V465" s="39" t="str">
        <f>IF(V$1&gt;$AE$1,"-",IFERROR(IF(DATEDIF('Base de données'!$A465,V$1,"d")&lt;&gt;0,"",'Base de données'!$B465),""))</f>
        <v/>
      </c>
      <c r="W465" s="34"/>
      <c r="X465" s="30" t="str">
        <f>'Base de données'!$C465&amp;" "&amp;'Base de données'!$D465</f>
        <v>De Sousa Eugène</v>
      </c>
      <c r="Y465" s="31">
        <f>COUNTIF('Base de données'!$B:$B,'Base de données'!$B465)</f>
        <v>12</v>
      </c>
      <c r="AA465" s="87" cm="1">
        <f t="array" aca="1" ref="AA465" ca="1">INDIRECT("'Base de données'!A" &amp; ROW(Y465))</f>
        <v>45689</v>
      </c>
      <c r="AB465" s="51" t="str" cm="1">
        <f t="array" aca="1" ref="AB465" ca="1">INDIRECT("'Base de données'!B" &amp; ROW(Z465))</f>
        <v>ZUFW1</v>
      </c>
    </row>
    <row r="466" spans="1:28" x14ac:dyDescent="0.3">
      <c r="A466" s="41" t="str">
        <f ca="1">IF(IF(AND($B466&lt;&gt;"-",$B466=$E466),"Entrée et sortie","-")="Entrée et sortie",'Base de données'!$B466,"-")</f>
        <v>-</v>
      </c>
      <c r="B466" s="41" t="str">
        <f t="shared" ca="1" si="31"/>
        <v>-</v>
      </c>
      <c r="C466" s="41" t="str">
        <f t="shared" ca="1" si="32"/>
        <v>-</v>
      </c>
      <c r="D466" s="41" t="str">
        <f>IF($F466="sortie en cours d'année",'Base de données'!$B466,"-")</f>
        <v>-</v>
      </c>
      <c r="E466" s="41" t="str">
        <f>IF($H466="entrée en cours d'année",'Base de données'!$B466,"-")</f>
        <v>-</v>
      </c>
      <c r="F466" s="37" t="str">
        <f t="shared" si="29"/>
        <v/>
      </c>
      <c r="G466" s="37" t="str">
        <f>IF($J466="mouvement",_xlfn.XLOOKUP('Base de données'!$B466,$V:$V,$V:$V,0),"")</f>
        <v/>
      </c>
      <c r="H466" s="37" t="str">
        <f t="shared" si="30"/>
        <v/>
      </c>
      <c r="I466" s="37" t="str">
        <f>IF($J466="mouvement",_xlfn.XLOOKUP('Base de données'!$B466,$K:$K,$K:$K,0),"")</f>
        <v/>
      </c>
      <c r="J466" s="38" t="str">
        <f>IF(AND(Y466&lt;&gt;MAX(Y:Y),COUNTIF(K466:V466,'Base de données'!$B466)&gt;0),"mouvement","")</f>
        <v/>
      </c>
      <c r="K466" s="39" t="str">
        <f>IF(K$1&gt;$AE$1,"-",IFERROR(IF(DATEDIF('Base de données'!$A466,K$1,"d")&lt;&gt;0,"",'Base de données'!$B466),""))</f>
        <v/>
      </c>
      <c r="L466" s="39" t="str">
        <f>IF(L$1&gt;$AE$1,"-",IFERROR(IF(DATEDIF('Base de données'!$A466,L$1,"d")&lt;&gt;0,"",'Base de données'!$B466),""))</f>
        <v>ARBLU</v>
      </c>
      <c r="M466" s="39" t="str">
        <f>IF(M$1&gt;$AE$1,"-",IFERROR(IF(DATEDIF('Base de données'!$A466,M$1,"d")&lt;&gt;0,"",'Base de données'!$B466),""))</f>
        <v/>
      </c>
      <c r="N466" s="39" t="str">
        <f>IF(N$1&gt;$AE$1,"-",IFERROR(IF(DATEDIF('Base de données'!$A466,N$1,"d")&lt;&gt;0,"",'Base de données'!$B466),""))</f>
        <v/>
      </c>
      <c r="O466" s="39" t="str">
        <f>IF(O$1&gt;$AE$1,"-",IFERROR(IF(DATEDIF('Base de données'!$A466,O$1,"d")&lt;&gt;0,"",'Base de données'!$B466),""))</f>
        <v/>
      </c>
      <c r="P466" s="39" t="str">
        <f>IF(P$1&gt;$AE$1,"-",IFERROR(IF(DATEDIF('Base de données'!$A466,P$1,"d")&lt;&gt;0,"",'Base de données'!$B466),""))</f>
        <v/>
      </c>
      <c r="Q466" s="39" t="str">
        <f>IF(Q$1&gt;$AE$1,"-",IFERROR(IF(DATEDIF('Base de données'!$A466,Q$1,"d")&lt;&gt;0,"",'Base de données'!$B466),""))</f>
        <v/>
      </c>
      <c r="R466" s="39" t="str">
        <f>IF(R$1&gt;$AE$1,"-",IFERROR(IF(DATEDIF('Base de données'!$A466,R$1,"d")&lt;&gt;0,"",'Base de données'!$B466),""))</f>
        <v/>
      </c>
      <c r="S466" s="39" t="str">
        <f>IF(S$1&gt;$AE$1,"-",IFERROR(IF(DATEDIF('Base de données'!$A466,S$1,"d")&lt;&gt;0,"",'Base de données'!$B466),""))</f>
        <v/>
      </c>
      <c r="T466" s="39" t="str">
        <f>IF(T$1&gt;$AE$1,"-",IFERROR(IF(DATEDIF('Base de données'!$A466,T$1,"d")&lt;&gt;0,"",'Base de données'!$B466),""))</f>
        <v/>
      </c>
      <c r="U466" s="39" t="str">
        <f>IF(U$1&gt;$AE$1,"-",IFERROR(IF(DATEDIF('Base de données'!$A466,U$1,"d")&lt;&gt;0,"",'Base de données'!$B466),""))</f>
        <v/>
      </c>
      <c r="V466" s="39" t="str">
        <f>IF(V$1&gt;$AE$1,"-",IFERROR(IF(DATEDIF('Base de données'!$A466,V$1,"d")&lt;&gt;0,"",'Base de données'!$B466),""))</f>
        <v/>
      </c>
      <c r="W466" s="34"/>
      <c r="X466" s="30" t="str">
        <f>'Base de données'!$C466&amp;" "&amp;'Base de données'!$D466</f>
        <v>Lacroix Thibault</v>
      </c>
      <c r="Y466" s="31">
        <f>COUNTIF('Base de données'!$B:$B,'Base de données'!$B466)</f>
        <v>12</v>
      </c>
      <c r="AA466" s="87" cm="1">
        <f t="array" aca="1" ref="AA466" ca="1">INDIRECT("'Base de données'!A" &amp; ROW(Y466))</f>
        <v>45689</v>
      </c>
      <c r="AB466" s="51" t="str" cm="1">
        <f t="array" aca="1" ref="AB466" ca="1">INDIRECT("'Base de données'!B" &amp; ROW(Z466))</f>
        <v>ARBLU</v>
      </c>
    </row>
    <row r="467" spans="1:28" x14ac:dyDescent="0.3">
      <c r="A467" s="41" t="str">
        <f ca="1">IF(IF(AND($B467&lt;&gt;"-",$B467=$E467),"Entrée et sortie","-")="Entrée et sortie",'Base de données'!$B467,"-")</f>
        <v>-</v>
      </c>
      <c r="B467" s="41" t="str">
        <f t="shared" ca="1" si="31"/>
        <v>-</v>
      </c>
      <c r="C467" s="41" t="str">
        <f t="shared" ca="1" si="32"/>
        <v>-</v>
      </c>
      <c r="D467" s="41" t="str">
        <f>IF($F467="sortie en cours d'année",'Base de données'!$B467,"-")</f>
        <v>-</v>
      </c>
      <c r="E467" s="41" t="str">
        <f>IF($H467="entrée en cours d'année",'Base de données'!$B467,"-")</f>
        <v>-</v>
      </c>
      <c r="F467" s="37" t="str">
        <f t="shared" si="29"/>
        <v/>
      </c>
      <c r="G467" s="37" t="str">
        <f>IF($J467="mouvement",_xlfn.XLOOKUP('Base de données'!$B467,$V:$V,$V:$V,0),"")</f>
        <v/>
      </c>
      <c r="H467" s="37" t="str">
        <f t="shared" si="30"/>
        <v/>
      </c>
      <c r="I467" s="37" t="str">
        <f>IF($J467="mouvement",_xlfn.XLOOKUP('Base de données'!$B467,$K:$K,$K:$K,0),"")</f>
        <v/>
      </c>
      <c r="J467" s="38" t="str">
        <f>IF(AND(Y467&lt;&gt;MAX(Y:Y),COUNTIF(K467:V467,'Base de données'!$B467)&gt;0),"mouvement","")</f>
        <v/>
      </c>
      <c r="K467" s="39" t="str">
        <f>IF(K$1&gt;$AE$1,"-",IFERROR(IF(DATEDIF('Base de données'!$A467,K$1,"d")&lt;&gt;0,"",'Base de données'!$B467),""))</f>
        <v/>
      </c>
      <c r="L467" s="39" t="str">
        <f>IF(L$1&gt;$AE$1,"-",IFERROR(IF(DATEDIF('Base de données'!$A467,L$1,"d")&lt;&gt;0,"",'Base de données'!$B467),""))</f>
        <v>2T2W1</v>
      </c>
      <c r="M467" s="39" t="str">
        <f>IF(M$1&gt;$AE$1,"-",IFERROR(IF(DATEDIF('Base de données'!$A467,M$1,"d")&lt;&gt;0,"",'Base de données'!$B467),""))</f>
        <v/>
      </c>
      <c r="N467" s="39" t="str">
        <f>IF(N$1&gt;$AE$1,"-",IFERROR(IF(DATEDIF('Base de données'!$A467,N$1,"d")&lt;&gt;0,"",'Base de données'!$B467),""))</f>
        <v/>
      </c>
      <c r="O467" s="39" t="str">
        <f>IF(O$1&gt;$AE$1,"-",IFERROR(IF(DATEDIF('Base de données'!$A467,O$1,"d")&lt;&gt;0,"",'Base de données'!$B467),""))</f>
        <v/>
      </c>
      <c r="P467" s="39" t="str">
        <f>IF(P$1&gt;$AE$1,"-",IFERROR(IF(DATEDIF('Base de données'!$A467,P$1,"d")&lt;&gt;0,"",'Base de données'!$B467),""))</f>
        <v/>
      </c>
      <c r="Q467" s="39" t="str">
        <f>IF(Q$1&gt;$AE$1,"-",IFERROR(IF(DATEDIF('Base de données'!$A467,Q$1,"d")&lt;&gt;0,"",'Base de données'!$B467),""))</f>
        <v/>
      </c>
      <c r="R467" s="39" t="str">
        <f>IF(R$1&gt;$AE$1,"-",IFERROR(IF(DATEDIF('Base de données'!$A467,R$1,"d")&lt;&gt;0,"",'Base de données'!$B467),""))</f>
        <v/>
      </c>
      <c r="S467" s="39" t="str">
        <f>IF(S$1&gt;$AE$1,"-",IFERROR(IF(DATEDIF('Base de données'!$A467,S$1,"d")&lt;&gt;0,"",'Base de données'!$B467),""))</f>
        <v/>
      </c>
      <c r="T467" s="39" t="str">
        <f>IF(T$1&gt;$AE$1,"-",IFERROR(IF(DATEDIF('Base de données'!$A467,T$1,"d")&lt;&gt;0,"",'Base de données'!$B467),""))</f>
        <v/>
      </c>
      <c r="U467" s="39" t="str">
        <f>IF(U$1&gt;$AE$1,"-",IFERROR(IF(DATEDIF('Base de données'!$A467,U$1,"d")&lt;&gt;0,"",'Base de données'!$B467),""))</f>
        <v/>
      </c>
      <c r="V467" s="39" t="str">
        <f>IF(V$1&gt;$AE$1,"-",IFERROR(IF(DATEDIF('Base de données'!$A467,V$1,"d")&lt;&gt;0,"",'Base de données'!$B467),""))</f>
        <v/>
      </c>
      <c r="W467" s="34"/>
      <c r="X467" s="30" t="str">
        <f>'Base de données'!$C467&amp;" "&amp;'Base de données'!$D467</f>
        <v>Maillard Laurent</v>
      </c>
      <c r="Y467" s="31">
        <f>COUNTIF('Base de données'!$B:$B,'Base de données'!$B467)</f>
        <v>12</v>
      </c>
      <c r="AA467" s="87" cm="1">
        <f t="array" aca="1" ref="AA467" ca="1">INDIRECT("'Base de données'!A" &amp; ROW(Y467))</f>
        <v>45689</v>
      </c>
      <c r="AB467" s="51" t="str" cm="1">
        <f t="array" aca="1" ref="AB467" ca="1">INDIRECT("'Base de données'!B" &amp; ROW(Z467))</f>
        <v>2T2W1</v>
      </c>
    </row>
    <row r="468" spans="1:28" x14ac:dyDescent="0.3">
      <c r="A468" s="41" t="str">
        <f ca="1">IF(IF(AND($B468&lt;&gt;"-",$B468=$E468),"Entrée et sortie","-")="Entrée et sortie",'Base de données'!$B468,"-")</f>
        <v>-</v>
      </c>
      <c r="B468" s="41" t="str">
        <f t="shared" ca="1" si="31"/>
        <v>-</v>
      </c>
      <c r="C468" s="41" t="str">
        <f t="shared" ca="1" si="32"/>
        <v>-</v>
      </c>
      <c r="D468" s="41" t="str">
        <f>IF($F468="sortie en cours d'année",'Base de données'!$B468,"-")</f>
        <v>-</v>
      </c>
      <c r="E468" s="41" t="str">
        <f>IF($H468="entrée en cours d'année",'Base de données'!$B468,"-")</f>
        <v>-</v>
      </c>
      <c r="F468" s="37" t="str">
        <f t="shared" si="29"/>
        <v/>
      </c>
      <c r="G468" s="37" t="str">
        <f>IF($J468="mouvement",_xlfn.XLOOKUP('Base de données'!$B468,$V:$V,$V:$V,0),"")</f>
        <v/>
      </c>
      <c r="H468" s="37" t="str">
        <f t="shared" si="30"/>
        <v/>
      </c>
      <c r="I468" s="37" t="str">
        <f>IF($J468="mouvement",_xlfn.XLOOKUP('Base de données'!$B468,$K:$K,$K:$K,0),"")</f>
        <v/>
      </c>
      <c r="J468" s="38" t="str">
        <f>IF(AND(Y468&lt;&gt;MAX(Y:Y),COUNTIF(K468:V468,'Base de données'!$B468)&gt;0),"mouvement","")</f>
        <v/>
      </c>
      <c r="K468" s="39" t="str">
        <f>IF(K$1&gt;$AE$1,"-",IFERROR(IF(DATEDIF('Base de données'!$A468,K$1,"d")&lt;&gt;0,"",'Base de données'!$B468),""))</f>
        <v/>
      </c>
      <c r="L468" s="39" t="str">
        <f>IF(L$1&gt;$AE$1,"-",IFERROR(IF(DATEDIF('Base de données'!$A468,L$1,"d")&lt;&gt;0,"",'Base de données'!$B468),""))</f>
        <v>DOY58</v>
      </c>
      <c r="M468" s="39" t="str">
        <f>IF(M$1&gt;$AE$1,"-",IFERROR(IF(DATEDIF('Base de données'!$A468,M$1,"d")&lt;&gt;0,"",'Base de données'!$B468),""))</f>
        <v/>
      </c>
      <c r="N468" s="39" t="str">
        <f>IF(N$1&gt;$AE$1,"-",IFERROR(IF(DATEDIF('Base de données'!$A468,N$1,"d")&lt;&gt;0,"",'Base de données'!$B468),""))</f>
        <v/>
      </c>
      <c r="O468" s="39" t="str">
        <f>IF(O$1&gt;$AE$1,"-",IFERROR(IF(DATEDIF('Base de données'!$A468,O$1,"d")&lt;&gt;0,"",'Base de données'!$B468),""))</f>
        <v/>
      </c>
      <c r="P468" s="39" t="str">
        <f>IF(P$1&gt;$AE$1,"-",IFERROR(IF(DATEDIF('Base de données'!$A468,P$1,"d")&lt;&gt;0,"",'Base de données'!$B468),""))</f>
        <v/>
      </c>
      <c r="Q468" s="39" t="str">
        <f>IF(Q$1&gt;$AE$1,"-",IFERROR(IF(DATEDIF('Base de données'!$A468,Q$1,"d")&lt;&gt;0,"",'Base de données'!$B468),""))</f>
        <v/>
      </c>
      <c r="R468" s="39" t="str">
        <f>IF(R$1&gt;$AE$1,"-",IFERROR(IF(DATEDIF('Base de données'!$A468,R$1,"d")&lt;&gt;0,"",'Base de données'!$B468),""))</f>
        <v/>
      </c>
      <c r="S468" s="39" t="str">
        <f>IF(S$1&gt;$AE$1,"-",IFERROR(IF(DATEDIF('Base de données'!$A468,S$1,"d")&lt;&gt;0,"",'Base de données'!$B468),""))</f>
        <v/>
      </c>
      <c r="T468" s="39" t="str">
        <f>IF(T$1&gt;$AE$1,"-",IFERROR(IF(DATEDIF('Base de données'!$A468,T$1,"d")&lt;&gt;0,"",'Base de données'!$B468),""))</f>
        <v/>
      </c>
      <c r="U468" s="39" t="str">
        <f>IF(U$1&gt;$AE$1,"-",IFERROR(IF(DATEDIF('Base de données'!$A468,U$1,"d")&lt;&gt;0,"",'Base de données'!$B468),""))</f>
        <v/>
      </c>
      <c r="V468" s="39" t="str">
        <f>IF(V$1&gt;$AE$1,"-",IFERROR(IF(DATEDIF('Base de données'!$A468,V$1,"d")&lt;&gt;0,"",'Base de données'!$B468),""))</f>
        <v/>
      </c>
      <c r="W468" s="34"/>
      <c r="X468" s="30" t="str">
        <f>'Base de données'!$C468&amp;" "&amp;'Base de données'!$D468</f>
        <v>Munoz Joseph</v>
      </c>
      <c r="Y468" s="31">
        <f>COUNTIF('Base de données'!$B:$B,'Base de données'!$B468)</f>
        <v>12</v>
      </c>
      <c r="AA468" s="87" cm="1">
        <f t="array" aca="1" ref="AA468" ca="1">INDIRECT("'Base de données'!A" &amp; ROW(Y468))</f>
        <v>45689</v>
      </c>
      <c r="AB468" s="51" t="str" cm="1">
        <f t="array" aca="1" ref="AB468" ca="1">INDIRECT("'Base de données'!B" &amp; ROW(Z468))</f>
        <v>DOY58</v>
      </c>
    </row>
    <row r="469" spans="1:28" x14ac:dyDescent="0.3">
      <c r="A469" s="41" t="str">
        <f ca="1">IF(IF(AND($B469&lt;&gt;"-",$B469=$E469),"Entrée et sortie","-")="Entrée et sortie",'Base de données'!$B469,"-")</f>
        <v>-</v>
      </c>
      <c r="B469" s="41" t="str">
        <f t="shared" ca="1" si="31"/>
        <v>-</v>
      </c>
      <c r="C469" s="41" t="str">
        <f t="shared" ca="1" si="32"/>
        <v>-</v>
      </c>
      <c r="D469" s="41" t="str">
        <f>IF($F469="sortie en cours d'année",'Base de données'!$B469,"-")</f>
        <v>-</v>
      </c>
      <c r="E469" s="41" t="str">
        <f>IF($H469="entrée en cours d'année",'Base de données'!$B469,"-")</f>
        <v>-</v>
      </c>
      <c r="F469" s="37" t="str">
        <f t="shared" si="29"/>
        <v/>
      </c>
      <c r="G469" s="37" t="str">
        <f>IF($J469="mouvement",_xlfn.XLOOKUP('Base de données'!$B469,$V:$V,$V:$V,0),"")</f>
        <v/>
      </c>
      <c r="H469" s="37" t="str">
        <f t="shared" si="30"/>
        <v/>
      </c>
      <c r="I469" s="37" t="str">
        <f>IF($J469="mouvement",_xlfn.XLOOKUP('Base de données'!$B469,$K:$K,$K:$K,0),"")</f>
        <v/>
      </c>
      <c r="J469" s="38" t="str">
        <f>IF(AND(Y469&lt;&gt;MAX(Y:Y),COUNTIF(K469:V469,'Base de données'!$B469)&gt;0),"mouvement","")</f>
        <v/>
      </c>
      <c r="K469" s="39" t="str">
        <f>IF(K$1&gt;$AE$1,"-",IFERROR(IF(DATEDIF('Base de données'!$A469,K$1,"d")&lt;&gt;0,"",'Base de données'!$B469),""))</f>
        <v/>
      </c>
      <c r="L469" s="39" t="str">
        <f>IF(L$1&gt;$AE$1,"-",IFERROR(IF(DATEDIF('Base de données'!$A469,L$1,"d")&lt;&gt;0,"",'Base de données'!$B469),""))</f>
        <v>TAAFZ</v>
      </c>
      <c r="M469" s="39" t="str">
        <f>IF(M$1&gt;$AE$1,"-",IFERROR(IF(DATEDIF('Base de données'!$A469,M$1,"d")&lt;&gt;0,"",'Base de données'!$B469),""))</f>
        <v/>
      </c>
      <c r="N469" s="39" t="str">
        <f>IF(N$1&gt;$AE$1,"-",IFERROR(IF(DATEDIF('Base de données'!$A469,N$1,"d")&lt;&gt;0,"",'Base de données'!$B469),""))</f>
        <v/>
      </c>
      <c r="O469" s="39" t="str">
        <f>IF(O$1&gt;$AE$1,"-",IFERROR(IF(DATEDIF('Base de données'!$A469,O$1,"d")&lt;&gt;0,"",'Base de données'!$B469),""))</f>
        <v/>
      </c>
      <c r="P469" s="39" t="str">
        <f>IF(P$1&gt;$AE$1,"-",IFERROR(IF(DATEDIF('Base de données'!$A469,P$1,"d")&lt;&gt;0,"",'Base de données'!$B469),""))</f>
        <v/>
      </c>
      <c r="Q469" s="39" t="str">
        <f>IF(Q$1&gt;$AE$1,"-",IFERROR(IF(DATEDIF('Base de données'!$A469,Q$1,"d")&lt;&gt;0,"",'Base de données'!$B469),""))</f>
        <v/>
      </c>
      <c r="R469" s="39" t="str">
        <f>IF(R$1&gt;$AE$1,"-",IFERROR(IF(DATEDIF('Base de données'!$A469,R$1,"d")&lt;&gt;0,"",'Base de données'!$B469),""))</f>
        <v/>
      </c>
      <c r="S469" s="39" t="str">
        <f>IF(S$1&gt;$AE$1,"-",IFERROR(IF(DATEDIF('Base de données'!$A469,S$1,"d")&lt;&gt;0,"",'Base de données'!$B469),""))</f>
        <v/>
      </c>
      <c r="T469" s="39" t="str">
        <f>IF(T$1&gt;$AE$1,"-",IFERROR(IF(DATEDIF('Base de données'!$A469,T$1,"d")&lt;&gt;0,"",'Base de données'!$B469),""))</f>
        <v/>
      </c>
      <c r="U469" s="39" t="str">
        <f>IF(U$1&gt;$AE$1,"-",IFERROR(IF(DATEDIF('Base de données'!$A469,U$1,"d")&lt;&gt;0,"",'Base de données'!$B469),""))</f>
        <v/>
      </c>
      <c r="V469" s="39" t="str">
        <f>IF(V$1&gt;$AE$1,"-",IFERROR(IF(DATEDIF('Base de données'!$A469,V$1,"d")&lt;&gt;0,"",'Base de données'!$B469),""))</f>
        <v/>
      </c>
      <c r="W469" s="34"/>
      <c r="X469" s="30" t="str">
        <f>'Base de données'!$C469&amp;" "&amp;'Base de données'!$D469</f>
        <v>Lévêque Victor</v>
      </c>
      <c r="Y469" s="31">
        <f>COUNTIF('Base de données'!$B:$B,'Base de données'!$B469)</f>
        <v>12</v>
      </c>
      <c r="AA469" s="87" cm="1">
        <f t="array" aca="1" ref="AA469" ca="1">INDIRECT("'Base de données'!A" &amp; ROW(Y469))</f>
        <v>45689</v>
      </c>
      <c r="AB469" s="51" t="str" cm="1">
        <f t="array" aca="1" ref="AB469" ca="1">INDIRECT("'Base de données'!B" &amp; ROW(Z469))</f>
        <v>TAAFZ</v>
      </c>
    </row>
    <row r="470" spans="1:28" x14ac:dyDescent="0.3">
      <c r="A470" s="41" t="str">
        <f ca="1">IF(IF(AND($B470&lt;&gt;"-",$B470=$E470),"Entrée et sortie","-")="Entrée et sortie",'Base de données'!$B470,"-")</f>
        <v>-</v>
      </c>
      <c r="B470" s="41" t="str">
        <f t="shared" ca="1" si="31"/>
        <v>-</v>
      </c>
      <c r="C470" s="41" t="str">
        <f t="shared" ca="1" si="32"/>
        <v>-</v>
      </c>
      <c r="D470" s="41" t="str">
        <f>IF($F470="sortie en cours d'année",'Base de données'!$B470,"-")</f>
        <v>-</v>
      </c>
      <c r="E470" s="41" t="str">
        <f>IF($H470="entrée en cours d'année",'Base de données'!$B470,"-")</f>
        <v>-</v>
      </c>
      <c r="F470" s="37" t="str">
        <f t="shared" si="29"/>
        <v/>
      </c>
      <c r="G470" s="37" t="str">
        <f>IF($J470="mouvement",_xlfn.XLOOKUP('Base de données'!$B470,$V:$V,$V:$V,0),"")</f>
        <v/>
      </c>
      <c r="H470" s="37" t="str">
        <f t="shared" si="30"/>
        <v/>
      </c>
      <c r="I470" s="37" t="str">
        <f>IF($J470="mouvement",_xlfn.XLOOKUP('Base de données'!$B470,$K:$K,$K:$K,0),"")</f>
        <v/>
      </c>
      <c r="J470" s="38" t="str">
        <f>IF(AND(Y470&lt;&gt;MAX(Y:Y),COUNTIF(K470:V470,'Base de données'!$B470)&gt;0),"mouvement","")</f>
        <v/>
      </c>
      <c r="K470" s="39" t="str">
        <f>IF(K$1&gt;$AE$1,"-",IFERROR(IF(DATEDIF('Base de données'!$A470,K$1,"d")&lt;&gt;0,"",'Base de données'!$B470),""))</f>
        <v/>
      </c>
      <c r="L470" s="39" t="str">
        <f>IF(L$1&gt;$AE$1,"-",IFERROR(IF(DATEDIF('Base de données'!$A470,L$1,"d")&lt;&gt;0,"",'Base de données'!$B470),""))</f>
        <v>CJEWL</v>
      </c>
      <c r="M470" s="39" t="str">
        <f>IF(M$1&gt;$AE$1,"-",IFERROR(IF(DATEDIF('Base de données'!$A470,M$1,"d")&lt;&gt;0,"",'Base de données'!$B470),""))</f>
        <v/>
      </c>
      <c r="N470" s="39" t="str">
        <f>IF(N$1&gt;$AE$1,"-",IFERROR(IF(DATEDIF('Base de données'!$A470,N$1,"d")&lt;&gt;0,"",'Base de données'!$B470),""))</f>
        <v/>
      </c>
      <c r="O470" s="39" t="str">
        <f>IF(O$1&gt;$AE$1,"-",IFERROR(IF(DATEDIF('Base de données'!$A470,O$1,"d")&lt;&gt;0,"",'Base de données'!$B470),""))</f>
        <v/>
      </c>
      <c r="P470" s="39" t="str">
        <f>IF(P$1&gt;$AE$1,"-",IFERROR(IF(DATEDIF('Base de données'!$A470,P$1,"d")&lt;&gt;0,"",'Base de données'!$B470),""))</f>
        <v/>
      </c>
      <c r="Q470" s="39" t="str">
        <f>IF(Q$1&gt;$AE$1,"-",IFERROR(IF(DATEDIF('Base de données'!$A470,Q$1,"d")&lt;&gt;0,"",'Base de données'!$B470),""))</f>
        <v/>
      </c>
      <c r="R470" s="39" t="str">
        <f>IF(R$1&gt;$AE$1,"-",IFERROR(IF(DATEDIF('Base de données'!$A470,R$1,"d")&lt;&gt;0,"",'Base de données'!$B470),""))</f>
        <v/>
      </c>
      <c r="S470" s="39" t="str">
        <f>IF(S$1&gt;$AE$1,"-",IFERROR(IF(DATEDIF('Base de données'!$A470,S$1,"d")&lt;&gt;0,"",'Base de données'!$B470),""))</f>
        <v/>
      </c>
      <c r="T470" s="39" t="str">
        <f>IF(T$1&gt;$AE$1,"-",IFERROR(IF(DATEDIF('Base de données'!$A470,T$1,"d")&lt;&gt;0,"",'Base de données'!$B470),""))</f>
        <v/>
      </c>
      <c r="U470" s="39" t="str">
        <f>IF(U$1&gt;$AE$1,"-",IFERROR(IF(DATEDIF('Base de données'!$A470,U$1,"d")&lt;&gt;0,"",'Base de données'!$B470),""))</f>
        <v/>
      </c>
      <c r="V470" s="39" t="str">
        <f>IF(V$1&gt;$AE$1,"-",IFERROR(IF(DATEDIF('Base de données'!$A470,V$1,"d")&lt;&gt;0,"",'Base de données'!$B470),""))</f>
        <v/>
      </c>
      <c r="W470" s="34"/>
      <c r="X470" s="30" t="str">
        <f>'Base de données'!$C470&amp;" "&amp;'Base de données'!$D470</f>
        <v>Grenier Aimé</v>
      </c>
      <c r="Y470" s="31">
        <f>COUNTIF('Base de données'!$B:$B,'Base de données'!$B470)</f>
        <v>12</v>
      </c>
      <c r="AA470" s="87" cm="1">
        <f t="array" aca="1" ref="AA470" ca="1">INDIRECT("'Base de données'!A" &amp; ROW(Y470))</f>
        <v>45689</v>
      </c>
      <c r="AB470" s="51" t="str" cm="1">
        <f t="array" aca="1" ref="AB470" ca="1">INDIRECT("'Base de données'!B" &amp; ROW(Z470))</f>
        <v>CJEWL</v>
      </c>
    </row>
    <row r="471" spans="1:28" x14ac:dyDescent="0.3">
      <c r="A471" s="41" t="str">
        <f ca="1">IF(IF(AND($B471&lt;&gt;"-",$B471=$E471),"Entrée et sortie","-")="Entrée et sortie",'Base de données'!$B471,"-")</f>
        <v>-</v>
      </c>
      <c r="B471" s="41" t="str">
        <f t="shared" ca="1" si="31"/>
        <v>-</v>
      </c>
      <c r="C471" s="41" t="str">
        <f t="shared" ca="1" si="32"/>
        <v>-</v>
      </c>
      <c r="D471" s="41" t="str">
        <f>IF($F471="sortie en cours d'année",'Base de données'!$B471,"-")</f>
        <v>-</v>
      </c>
      <c r="E471" s="41" t="str">
        <f>IF($H471="entrée en cours d'année",'Base de données'!$B471,"-")</f>
        <v>-</v>
      </c>
      <c r="F471" s="37" t="str">
        <f t="shared" si="29"/>
        <v/>
      </c>
      <c r="G471" s="37" t="str">
        <f>IF($J471="mouvement",_xlfn.XLOOKUP('Base de données'!$B471,$V:$V,$V:$V,0),"")</f>
        <v/>
      </c>
      <c r="H471" s="37" t="str">
        <f t="shared" si="30"/>
        <v/>
      </c>
      <c r="I471" s="37" t="str">
        <f>IF($J471="mouvement",_xlfn.XLOOKUP('Base de données'!$B471,$K:$K,$K:$K,0),"")</f>
        <v/>
      </c>
      <c r="J471" s="38" t="str">
        <f>IF(AND(Y471&lt;&gt;MAX(Y:Y),COUNTIF(K471:V471,'Base de données'!$B471)&gt;0),"mouvement","")</f>
        <v/>
      </c>
      <c r="K471" s="39" t="str">
        <f>IF(K$1&gt;$AE$1,"-",IFERROR(IF(DATEDIF('Base de données'!$A471,K$1,"d")&lt;&gt;0,"",'Base de données'!$B471),""))</f>
        <v/>
      </c>
      <c r="L471" s="39" t="str">
        <f>IF(L$1&gt;$AE$1,"-",IFERROR(IF(DATEDIF('Base de données'!$A471,L$1,"d")&lt;&gt;0,"",'Base de données'!$B471),""))</f>
        <v>GN35T</v>
      </c>
      <c r="M471" s="39" t="str">
        <f>IF(M$1&gt;$AE$1,"-",IFERROR(IF(DATEDIF('Base de données'!$A471,M$1,"d")&lt;&gt;0,"",'Base de données'!$B471),""))</f>
        <v/>
      </c>
      <c r="N471" s="39" t="str">
        <f>IF(N$1&gt;$AE$1,"-",IFERROR(IF(DATEDIF('Base de données'!$A471,N$1,"d")&lt;&gt;0,"",'Base de données'!$B471),""))</f>
        <v/>
      </c>
      <c r="O471" s="39" t="str">
        <f>IF(O$1&gt;$AE$1,"-",IFERROR(IF(DATEDIF('Base de données'!$A471,O$1,"d")&lt;&gt;0,"",'Base de données'!$B471),""))</f>
        <v/>
      </c>
      <c r="P471" s="39" t="str">
        <f>IF(P$1&gt;$AE$1,"-",IFERROR(IF(DATEDIF('Base de données'!$A471,P$1,"d")&lt;&gt;0,"",'Base de données'!$B471),""))</f>
        <v/>
      </c>
      <c r="Q471" s="39" t="str">
        <f>IF(Q$1&gt;$AE$1,"-",IFERROR(IF(DATEDIF('Base de données'!$A471,Q$1,"d")&lt;&gt;0,"",'Base de données'!$B471),""))</f>
        <v/>
      </c>
      <c r="R471" s="39" t="str">
        <f>IF(R$1&gt;$AE$1,"-",IFERROR(IF(DATEDIF('Base de données'!$A471,R$1,"d")&lt;&gt;0,"",'Base de données'!$B471),""))</f>
        <v/>
      </c>
      <c r="S471" s="39" t="str">
        <f>IF(S$1&gt;$AE$1,"-",IFERROR(IF(DATEDIF('Base de données'!$A471,S$1,"d")&lt;&gt;0,"",'Base de données'!$B471),""))</f>
        <v/>
      </c>
      <c r="T471" s="39" t="str">
        <f>IF(T$1&gt;$AE$1,"-",IFERROR(IF(DATEDIF('Base de données'!$A471,T$1,"d")&lt;&gt;0,"",'Base de données'!$B471),""))</f>
        <v/>
      </c>
      <c r="U471" s="39" t="str">
        <f>IF(U$1&gt;$AE$1,"-",IFERROR(IF(DATEDIF('Base de données'!$A471,U$1,"d")&lt;&gt;0,"",'Base de données'!$B471),""))</f>
        <v/>
      </c>
      <c r="V471" s="39" t="str">
        <f>IF(V$1&gt;$AE$1,"-",IFERROR(IF(DATEDIF('Base de données'!$A471,V$1,"d")&lt;&gt;0,"",'Base de données'!$B471),""))</f>
        <v/>
      </c>
      <c r="W471" s="34"/>
      <c r="X471" s="30" t="str">
        <f>'Base de données'!$C471&amp;" "&amp;'Base de données'!$D471</f>
        <v>Valette Timothée</v>
      </c>
      <c r="Y471" s="31">
        <f>COUNTIF('Base de données'!$B:$B,'Base de données'!$B471)</f>
        <v>12</v>
      </c>
      <c r="AA471" s="87" cm="1">
        <f t="array" aca="1" ref="AA471" ca="1">INDIRECT("'Base de données'!A" &amp; ROW(Y471))</f>
        <v>45689</v>
      </c>
      <c r="AB471" s="51" t="str" cm="1">
        <f t="array" aca="1" ref="AB471" ca="1">INDIRECT("'Base de données'!B" &amp; ROW(Z471))</f>
        <v>GN35T</v>
      </c>
    </row>
    <row r="472" spans="1:28" x14ac:dyDescent="0.3">
      <c r="A472" s="41" t="str">
        <f ca="1">IF(IF(AND($B472&lt;&gt;"-",$B472=$E472),"Entrée et sortie","-")="Entrée et sortie",'Base de données'!$B472,"-")</f>
        <v>-</v>
      </c>
      <c r="B472" s="41" t="str">
        <f t="shared" ca="1" si="31"/>
        <v>-</v>
      </c>
      <c r="C472" s="41" t="str">
        <f t="shared" ca="1" si="32"/>
        <v>-</v>
      </c>
      <c r="D472" s="41" t="str">
        <f>IF($F472="sortie en cours d'année",'Base de données'!$B472,"-")</f>
        <v>-</v>
      </c>
      <c r="E472" s="41" t="str">
        <f>IF($H472="entrée en cours d'année",'Base de données'!$B472,"-")</f>
        <v>-</v>
      </c>
      <c r="F472" s="37" t="str">
        <f t="shared" si="29"/>
        <v/>
      </c>
      <c r="G472" s="37" t="str">
        <f>IF($J472="mouvement",_xlfn.XLOOKUP('Base de données'!$B472,$V:$V,$V:$V,0),"")</f>
        <v/>
      </c>
      <c r="H472" s="37" t="str">
        <f t="shared" si="30"/>
        <v/>
      </c>
      <c r="I472" s="37" t="str">
        <f>IF($J472="mouvement",_xlfn.XLOOKUP('Base de données'!$B472,$K:$K,$K:$K,0),"")</f>
        <v/>
      </c>
      <c r="J472" s="38" t="str">
        <f>IF(AND(Y472&lt;&gt;MAX(Y:Y),COUNTIF(K472:V472,'Base de données'!$B472)&gt;0),"mouvement","")</f>
        <v/>
      </c>
      <c r="K472" s="39" t="str">
        <f>IF(K$1&gt;$AE$1,"-",IFERROR(IF(DATEDIF('Base de données'!$A472,K$1,"d")&lt;&gt;0,"",'Base de données'!$B472),""))</f>
        <v/>
      </c>
      <c r="L472" s="39" t="str">
        <f>IF(L$1&gt;$AE$1,"-",IFERROR(IF(DATEDIF('Base de données'!$A472,L$1,"d")&lt;&gt;0,"",'Base de données'!$B472),""))</f>
        <v>8XT8G</v>
      </c>
      <c r="M472" s="39" t="str">
        <f>IF(M$1&gt;$AE$1,"-",IFERROR(IF(DATEDIF('Base de données'!$A472,M$1,"d")&lt;&gt;0,"",'Base de données'!$B472),""))</f>
        <v/>
      </c>
      <c r="N472" s="39" t="str">
        <f>IF(N$1&gt;$AE$1,"-",IFERROR(IF(DATEDIF('Base de données'!$A472,N$1,"d")&lt;&gt;0,"",'Base de données'!$B472),""))</f>
        <v/>
      </c>
      <c r="O472" s="39" t="str">
        <f>IF(O$1&gt;$AE$1,"-",IFERROR(IF(DATEDIF('Base de données'!$A472,O$1,"d")&lt;&gt;0,"",'Base de données'!$B472),""))</f>
        <v/>
      </c>
      <c r="P472" s="39" t="str">
        <f>IF(P$1&gt;$AE$1,"-",IFERROR(IF(DATEDIF('Base de données'!$A472,P$1,"d")&lt;&gt;0,"",'Base de données'!$B472),""))</f>
        <v/>
      </c>
      <c r="Q472" s="39" t="str">
        <f>IF(Q$1&gt;$AE$1,"-",IFERROR(IF(DATEDIF('Base de données'!$A472,Q$1,"d")&lt;&gt;0,"",'Base de données'!$B472),""))</f>
        <v/>
      </c>
      <c r="R472" s="39" t="str">
        <f>IF(R$1&gt;$AE$1,"-",IFERROR(IF(DATEDIF('Base de données'!$A472,R$1,"d")&lt;&gt;0,"",'Base de données'!$B472),""))</f>
        <v/>
      </c>
      <c r="S472" s="39" t="str">
        <f>IF(S$1&gt;$AE$1,"-",IFERROR(IF(DATEDIF('Base de données'!$A472,S$1,"d")&lt;&gt;0,"",'Base de données'!$B472),""))</f>
        <v/>
      </c>
      <c r="T472" s="39" t="str">
        <f>IF(T$1&gt;$AE$1,"-",IFERROR(IF(DATEDIF('Base de données'!$A472,T$1,"d")&lt;&gt;0,"",'Base de données'!$B472),""))</f>
        <v/>
      </c>
      <c r="U472" s="39" t="str">
        <f>IF(U$1&gt;$AE$1,"-",IFERROR(IF(DATEDIF('Base de données'!$A472,U$1,"d")&lt;&gt;0,"",'Base de données'!$B472),""))</f>
        <v/>
      </c>
      <c r="V472" s="39" t="str">
        <f>IF(V$1&gt;$AE$1,"-",IFERROR(IF(DATEDIF('Base de données'!$A472,V$1,"d")&lt;&gt;0,"",'Base de données'!$B472),""))</f>
        <v/>
      </c>
      <c r="W472" s="34"/>
      <c r="X472" s="30" t="str">
        <f>'Base de données'!$C472&amp;" "&amp;'Base de données'!$D472</f>
        <v>Fontaine Denise</v>
      </c>
      <c r="Y472" s="31">
        <f>COUNTIF('Base de données'!$B:$B,'Base de données'!$B472)</f>
        <v>12</v>
      </c>
      <c r="AA472" s="87" cm="1">
        <f t="array" aca="1" ref="AA472" ca="1">INDIRECT("'Base de données'!A" &amp; ROW(Y472))</f>
        <v>45689</v>
      </c>
      <c r="AB472" s="51" t="str" cm="1">
        <f t="array" aca="1" ref="AB472" ca="1">INDIRECT("'Base de données'!B" &amp; ROW(Z472))</f>
        <v>8XT8G</v>
      </c>
    </row>
    <row r="473" spans="1:28" x14ac:dyDescent="0.3">
      <c r="A473" s="41" t="str">
        <f ca="1">IF(IF(AND($B473&lt;&gt;"-",$B473=$E473),"Entrée et sortie","-")="Entrée et sortie",'Base de données'!$B473,"-")</f>
        <v>-</v>
      </c>
      <c r="B473" s="41" t="str">
        <f t="shared" ca="1" si="31"/>
        <v>-</v>
      </c>
      <c r="C473" s="41" t="str">
        <f t="shared" ca="1" si="32"/>
        <v>-</v>
      </c>
      <c r="D473" s="41" t="str">
        <f>IF($F473="sortie en cours d'année",'Base de données'!$B473,"-")</f>
        <v>-</v>
      </c>
      <c r="E473" s="41" t="str">
        <f>IF($H473="entrée en cours d'année",'Base de données'!$B473,"-")</f>
        <v>-</v>
      </c>
      <c r="F473" s="37" t="str">
        <f t="shared" si="29"/>
        <v/>
      </c>
      <c r="G473" s="37" t="str">
        <f>IF($J473="mouvement",_xlfn.XLOOKUP('Base de données'!$B473,$V:$V,$V:$V,0),"")</f>
        <v/>
      </c>
      <c r="H473" s="37" t="str">
        <f t="shared" si="30"/>
        <v/>
      </c>
      <c r="I473" s="37" t="str">
        <f>IF($J473="mouvement",_xlfn.XLOOKUP('Base de données'!$B473,$K:$K,$K:$K,0),"")</f>
        <v/>
      </c>
      <c r="J473" s="38" t="str">
        <f>IF(AND(Y473&lt;&gt;MAX(Y:Y),COUNTIF(K473:V473,'Base de données'!$B473)&gt;0),"mouvement","")</f>
        <v/>
      </c>
      <c r="K473" s="39" t="str">
        <f>IF(K$1&gt;$AE$1,"-",IFERROR(IF(DATEDIF('Base de données'!$A473,K$1,"d")&lt;&gt;0,"",'Base de données'!$B473),""))</f>
        <v/>
      </c>
      <c r="L473" s="39" t="str">
        <f>IF(L$1&gt;$AE$1,"-",IFERROR(IF(DATEDIF('Base de données'!$A473,L$1,"d")&lt;&gt;0,"",'Base de données'!$B473),""))</f>
        <v>OPEPZ</v>
      </c>
      <c r="M473" s="39" t="str">
        <f>IF(M$1&gt;$AE$1,"-",IFERROR(IF(DATEDIF('Base de données'!$A473,M$1,"d")&lt;&gt;0,"",'Base de données'!$B473),""))</f>
        <v/>
      </c>
      <c r="N473" s="39" t="str">
        <f>IF(N$1&gt;$AE$1,"-",IFERROR(IF(DATEDIF('Base de données'!$A473,N$1,"d")&lt;&gt;0,"",'Base de données'!$B473),""))</f>
        <v/>
      </c>
      <c r="O473" s="39" t="str">
        <f>IF(O$1&gt;$AE$1,"-",IFERROR(IF(DATEDIF('Base de données'!$A473,O$1,"d")&lt;&gt;0,"",'Base de données'!$B473),""))</f>
        <v/>
      </c>
      <c r="P473" s="39" t="str">
        <f>IF(P$1&gt;$AE$1,"-",IFERROR(IF(DATEDIF('Base de données'!$A473,P$1,"d")&lt;&gt;0,"",'Base de données'!$B473),""))</f>
        <v/>
      </c>
      <c r="Q473" s="39" t="str">
        <f>IF(Q$1&gt;$AE$1,"-",IFERROR(IF(DATEDIF('Base de données'!$A473,Q$1,"d")&lt;&gt;0,"",'Base de données'!$B473),""))</f>
        <v/>
      </c>
      <c r="R473" s="39" t="str">
        <f>IF(R$1&gt;$AE$1,"-",IFERROR(IF(DATEDIF('Base de données'!$A473,R$1,"d")&lt;&gt;0,"",'Base de données'!$B473),""))</f>
        <v/>
      </c>
      <c r="S473" s="39" t="str">
        <f>IF(S$1&gt;$AE$1,"-",IFERROR(IF(DATEDIF('Base de données'!$A473,S$1,"d")&lt;&gt;0,"",'Base de données'!$B473),""))</f>
        <v/>
      </c>
      <c r="T473" s="39" t="str">
        <f>IF(T$1&gt;$AE$1,"-",IFERROR(IF(DATEDIF('Base de données'!$A473,T$1,"d")&lt;&gt;0,"",'Base de données'!$B473),""))</f>
        <v/>
      </c>
      <c r="U473" s="39" t="str">
        <f>IF(U$1&gt;$AE$1,"-",IFERROR(IF(DATEDIF('Base de données'!$A473,U$1,"d")&lt;&gt;0,"",'Base de données'!$B473),""))</f>
        <v/>
      </c>
      <c r="V473" s="39" t="str">
        <f>IF(V$1&gt;$AE$1,"-",IFERROR(IF(DATEDIF('Base de données'!$A473,V$1,"d")&lt;&gt;0,"",'Base de données'!$B473),""))</f>
        <v/>
      </c>
      <c r="W473" s="34"/>
      <c r="X473" s="30" t="str">
        <f>'Base de données'!$C473&amp;" "&amp;'Base de données'!$D473</f>
        <v>Salmon Jacques</v>
      </c>
      <c r="Y473" s="31">
        <f>COUNTIF('Base de données'!$B:$B,'Base de données'!$B473)</f>
        <v>12</v>
      </c>
      <c r="AA473" s="87" cm="1">
        <f t="array" aca="1" ref="AA473" ca="1">INDIRECT("'Base de données'!A" &amp; ROW(Y473))</f>
        <v>45689</v>
      </c>
      <c r="AB473" s="51" t="str" cm="1">
        <f t="array" aca="1" ref="AB473" ca="1">INDIRECT("'Base de données'!B" &amp; ROW(Z473))</f>
        <v>OPEPZ</v>
      </c>
    </row>
    <row r="474" spans="1:28" x14ac:dyDescent="0.3">
      <c r="A474" s="41" t="str">
        <f ca="1">IF(IF(AND($B474&lt;&gt;"-",$B474=$E474),"Entrée et sortie","-")="Entrée et sortie",'Base de données'!$B474,"-")</f>
        <v>-</v>
      </c>
      <c r="B474" s="41" t="str">
        <f t="shared" ca="1" si="31"/>
        <v>-</v>
      </c>
      <c r="C474" s="41" t="str">
        <f t="shared" ca="1" si="32"/>
        <v>-</v>
      </c>
      <c r="D474" s="41" t="str">
        <f>IF($F474="sortie en cours d'année",'Base de données'!$B474,"-")</f>
        <v>-</v>
      </c>
      <c r="E474" s="41" t="str">
        <f>IF($H474="entrée en cours d'année",'Base de données'!$B474,"-")</f>
        <v>-</v>
      </c>
      <c r="F474" s="37" t="str">
        <f t="shared" si="29"/>
        <v/>
      </c>
      <c r="G474" s="37" t="str">
        <f>IF($J474="mouvement",_xlfn.XLOOKUP('Base de données'!$B474,$V:$V,$V:$V,0),"")</f>
        <v/>
      </c>
      <c r="H474" s="37" t="str">
        <f t="shared" si="30"/>
        <v/>
      </c>
      <c r="I474" s="37" t="str">
        <f>IF($J474="mouvement",_xlfn.XLOOKUP('Base de données'!$B474,$K:$K,$K:$K,0),"")</f>
        <v/>
      </c>
      <c r="J474" s="38" t="str">
        <f>IF(AND(Y474&lt;&gt;MAX(Y:Y),COUNTIF(K474:V474,'Base de données'!$B474)&gt;0),"mouvement","")</f>
        <v/>
      </c>
      <c r="K474" s="39" t="str">
        <f>IF(K$1&gt;$AE$1,"-",IFERROR(IF(DATEDIF('Base de données'!$A474,K$1,"d")&lt;&gt;0,"",'Base de données'!$B474),""))</f>
        <v/>
      </c>
      <c r="L474" s="39" t="str">
        <f>IF(L$1&gt;$AE$1,"-",IFERROR(IF(DATEDIF('Base de données'!$A474,L$1,"d")&lt;&gt;0,"",'Base de données'!$B474),""))</f>
        <v>5W5SI</v>
      </c>
      <c r="M474" s="39" t="str">
        <f>IF(M$1&gt;$AE$1,"-",IFERROR(IF(DATEDIF('Base de données'!$A474,M$1,"d")&lt;&gt;0,"",'Base de données'!$B474),""))</f>
        <v/>
      </c>
      <c r="N474" s="39" t="str">
        <f>IF(N$1&gt;$AE$1,"-",IFERROR(IF(DATEDIF('Base de données'!$A474,N$1,"d")&lt;&gt;0,"",'Base de données'!$B474),""))</f>
        <v/>
      </c>
      <c r="O474" s="39" t="str">
        <f>IF(O$1&gt;$AE$1,"-",IFERROR(IF(DATEDIF('Base de données'!$A474,O$1,"d")&lt;&gt;0,"",'Base de données'!$B474),""))</f>
        <v/>
      </c>
      <c r="P474" s="39" t="str">
        <f>IF(P$1&gt;$AE$1,"-",IFERROR(IF(DATEDIF('Base de données'!$A474,P$1,"d")&lt;&gt;0,"",'Base de données'!$B474),""))</f>
        <v/>
      </c>
      <c r="Q474" s="39" t="str">
        <f>IF(Q$1&gt;$AE$1,"-",IFERROR(IF(DATEDIF('Base de données'!$A474,Q$1,"d")&lt;&gt;0,"",'Base de données'!$B474),""))</f>
        <v/>
      </c>
      <c r="R474" s="39" t="str">
        <f>IF(R$1&gt;$AE$1,"-",IFERROR(IF(DATEDIF('Base de données'!$A474,R$1,"d")&lt;&gt;0,"",'Base de données'!$B474),""))</f>
        <v/>
      </c>
      <c r="S474" s="39" t="str">
        <f>IF(S$1&gt;$AE$1,"-",IFERROR(IF(DATEDIF('Base de données'!$A474,S$1,"d")&lt;&gt;0,"",'Base de données'!$B474),""))</f>
        <v/>
      </c>
      <c r="T474" s="39" t="str">
        <f>IF(T$1&gt;$AE$1,"-",IFERROR(IF(DATEDIF('Base de données'!$A474,T$1,"d")&lt;&gt;0,"",'Base de données'!$B474),""))</f>
        <v/>
      </c>
      <c r="U474" s="39" t="str">
        <f>IF(U$1&gt;$AE$1,"-",IFERROR(IF(DATEDIF('Base de données'!$A474,U$1,"d")&lt;&gt;0,"",'Base de données'!$B474),""))</f>
        <v/>
      </c>
      <c r="V474" s="39" t="str">
        <f>IF(V$1&gt;$AE$1,"-",IFERROR(IF(DATEDIF('Base de données'!$A474,V$1,"d")&lt;&gt;0,"",'Base de données'!$B474),""))</f>
        <v/>
      </c>
      <c r="W474" s="34"/>
      <c r="X474" s="30" t="str">
        <f>'Base de données'!$C474&amp;" "&amp;'Base de données'!$D474</f>
        <v>Olivier Gérard</v>
      </c>
      <c r="Y474" s="31">
        <f>COUNTIF('Base de données'!$B:$B,'Base de données'!$B474)</f>
        <v>12</v>
      </c>
      <c r="AA474" s="87" cm="1">
        <f t="array" aca="1" ref="AA474" ca="1">INDIRECT("'Base de données'!A" &amp; ROW(Y474))</f>
        <v>45689</v>
      </c>
      <c r="AB474" s="51" t="str" cm="1">
        <f t="array" aca="1" ref="AB474" ca="1">INDIRECT("'Base de données'!B" &amp; ROW(Z474))</f>
        <v>5W5SI</v>
      </c>
    </row>
    <row r="475" spans="1:28" x14ac:dyDescent="0.3">
      <c r="A475" s="41" t="str">
        <f ca="1">IF(IF(AND($B475&lt;&gt;"-",$B475=$E475),"Entrée et sortie","-")="Entrée et sortie",'Base de données'!$B475,"-")</f>
        <v>-</v>
      </c>
      <c r="B475" s="41" t="str">
        <f t="shared" ca="1" si="31"/>
        <v>OOB0W</v>
      </c>
      <c r="C475" s="41" t="str">
        <f t="shared" ca="1" si="32"/>
        <v>OOB0W</v>
      </c>
      <c r="D475" s="41" t="str">
        <f>IF($F475="sortie en cours d'année",'Base de données'!$B475,"-")</f>
        <v>OOB0W</v>
      </c>
      <c r="E475" s="41" t="str">
        <f>IF($H475="entrée en cours d'année",'Base de données'!$B475,"-")</f>
        <v>-</v>
      </c>
      <c r="F475" s="37" t="str">
        <f t="shared" si="29"/>
        <v>sortie en cours d'année</v>
      </c>
      <c r="G475" s="37">
        <f>IF($J475="mouvement",_xlfn.XLOOKUP('Base de données'!$B475,$V:$V,$V:$V,0),"")</f>
        <v>0</v>
      </c>
      <c r="H475" s="37" t="str">
        <f t="shared" si="30"/>
        <v/>
      </c>
      <c r="I475" s="37" t="str">
        <f>IF($J475="mouvement",_xlfn.XLOOKUP('Base de données'!$B475,$K:$K,$K:$K,0),"")</f>
        <v>OOB0W</v>
      </c>
      <c r="J475" s="38" t="str">
        <f>IF(AND(Y475&lt;&gt;MAX(Y:Y),COUNTIF(K475:V475,'Base de données'!$B475)&gt;0),"mouvement","")</f>
        <v>mouvement</v>
      </c>
      <c r="K475" s="39" t="str">
        <f>IF(K$1&gt;$AE$1,"-",IFERROR(IF(DATEDIF('Base de données'!$A475,K$1,"d")&lt;&gt;0,"",'Base de données'!$B475),""))</f>
        <v/>
      </c>
      <c r="L475" s="39" t="str">
        <f>IF(L$1&gt;$AE$1,"-",IFERROR(IF(DATEDIF('Base de données'!$A475,L$1,"d")&lt;&gt;0,"",'Base de données'!$B475),""))</f>
        <v>OOB0W</v>
      </c>
      <c r="M475" s="39" t="str">
        <f>IF(M$1&gt;$AE$1,"-",IFERROR(IF(DATEDIF('Base de données'!$A475,M$1,"d")&lt;&gt;0,"",'Base de données'!$B475),""))</f>
        <v/>
      </c>
      <c r="N475" s="39" t="str">
        <f>IF(N$1&gt;$AE$1,"-",IFERROR(IF(DATEDIF('Base de données'!$A475,N$1,"d")&lt;&gt;0,"",'Base de données'!$B475),""))</f>
        <v/>
      </c>
      <c r="O475" s="39" t="str">
        <f>IF(O$1&gt;$AE$1,"-",IFERROR(IF(DATEDIF('Base de données'!$A475,O$1,"d")&lt;&gt;0,"",'Base de données'!$B475),""))</f>
        <v/>
      </c>
      <c r="P475" s="39" t="str">
        <f>IF(P$1&gt;$AE$1,"-",IFERROR(IF(DATEDIF('Base de données'!$A475,P$1,"d")&lt;&gt;0,"",'Base de données'!$B475),""))</f>
        <v/>
      </c>
      <c r="Q475" s="39" t="str">
        <f>IF(Q$1&gt;$AE$1,"-",IFERROR(IF(DATEDIF('Base de données'!$A475,Q$1,"d")&lt;&gt;0,"",'Base de données'!$B475),""))</f>
        <v/>
      </c>
      <c r="R475" s="39" t="str">
        <f>IF(R$1&gt;$AE$1,"-",IFERROR(IF(DATEDIF('Base de données'!$A475,R$1,"d")&lt;&gt;0,"",'Base de données'!$B475),""))</f>
        <v/>
      </c>
      <c r="S475" s="39" t="str">
        <f>IF(S$1&gt;$AE$1,"-",IFERROR(IF(DATEDIF('Base de données'!$A475,S$1,"d")&lt;&gt;0,"",'Base de données'!$B475),""))</f>
        <v/>
      </c>
      <c r="T475" s="39" t="str">
        <f>IF(T$1&gt;$AE$1,"-",IFERROR(IF(DATEDIF('Base de données'!$A475,T$1,"d")&lt;&gt;0,"",'Base de données'!$B475),""))</f>
        <v/>
      </c>
      <c r="U475" s="39" t="str">
        <f>IF(U$1&gt;$AE$1,"-",IFERROR(IF(DATEDIF('Base de données'!$A475,U$1,"d")&lt;&gt;0,"",'Base de données'!$B475),""))</f>
        <v/>
      </c>
      <c r="V475" s="39" t="str">
        <f>IF(V$1&gt;$AE$1,"-",IFERROR(IF(DATEDIF('Base de données'!$A475,V$1,"d")&lt;&gt;0,"",'Base de données'!$B475),""))</f>
        <v/>
      </c>
      <c r="W475" s="34"/>
      <c r="X475" s="30" t="str">
        <f>'Base de données'!$C475&amp;" "&amp;'Base de données'!$D475</f>
        <v>Guillot Chantal</v>
      </c>
      <c r="Y475" s="31">
        <f>COUNTIF('Base de données'!$B:$B,'Base de données'!$B475)</f>
        <v>2</v>
      </c>
      <c r="AA475" s="87" cm="1">
        <f t="array" aca="1" ref="AA475" ca="1">INDIRECT("'Base de données'!A" &amp; ROW(Y475))</f>
        <v>45689</v>
      </c>
      <c r="AB475" s="51" t="str" cm="1">
        <f t="array" aca="1" ref="AB475" ca="1">INDIRECT("'Base de données'!B" &amp; ROW(Z475))</f>
        <v>OOB0W</v>
      </c>
    </row>
    <row r="476" spans="1:28" x14ac:dyDescent="0.3">
      <c r="A476" s="41" t="str">
        <f ca="1">IF(IF(AND($B476&lt;&gt;"-",$B476=$E476),"Entrée et sortie","-")="Entrée et sortie",'Base de données'!$B476,"-")</f>
        <v>-</v>
      </c>
      <c r="B476" s="41" t="str">
        <f t="shared" ca="1" si="31"/>
        <v>-</v>
      </c>
      <c r="C476" s="41" t="str">
        <f t="shared" ca="1" si="32"/>
        <v>-</v>
      </c>
      <c r="D476" s="41" t="str">
        <f>IF($F476="sortie en cours d'année",'Base de données'!$B476,"-")</f>
        <v>-</v>
      </c>
      <c r="E476" s="41" t="str">
        <f>IF($H476="entrée en cours d'année",'Base de données'!$B476,"-")</f>
        <v>-</v>
      </c>
      <c r="F476" s="37" t="str">
        <f t="shared" si="29"/>
        <v/>
      </c>
      <c r="G476" s="37" t="str">
        <f>IF($J476="mouvement",_xlfn.XLOOKUP('Base de données'!$B476,$V:$V,$V:$V,0),"")</f>
        <v/>
      </c>
      <c r="H476" s="37" t="str">
        <f t="shared" si="30"/>
        <v/>
      </c>
      <c r="I476" s="37" t="str">
        <f>IF($J476="mouvement",_xlfn.XLOOKUP('Base de données'!$B476,$K:$K,$K:$K,0),"")</f>
        <v/>
      </c>
      <c r="J476" s="38" t="str">
        <f>IF(AND(Y476&lt;&gt;MAX(Y:Y),COUNTIF(K476:V476,'Base de données'!$B476)&gt;0),"mouvement","")</f>
        <v/>
      </c>
      <c r="K476" s="39" t="str">
        <f>IF(K$1&gt;$AE$1,"-",IFERROR(IF(DATEDIF('Base de données'!$A476,K$1,"d")&lt;&gt;0,"",'Base de données'!$B476),""))</f>
        <v/>
      </c>
      <c r="L476" s="39" t="str">
        <f>IF(L$1&gt;$AE$1,"-",IFERROR(IF(DATEDIF('Base de données'!$A476,L$1,"d")&lt;&gt;0,"",'Base de données'!$B476),""))</f>
        <v>2W3RH</v>
      </c>
      <c r="M476" s="39" t="str">
        <f>IF(M$1&gt;$AE$1,"-",IFERROR(IF(DATEDIF('Base de données'!$A476,M$1,"d")&lt;&gt;0,"",'Base de données'!$B476),""))</f>
        <v/>
      </c>
      <c r="N476" s="39" t="str">
        <f>IF(N$1&gt;$AE$1,"-",IFERROR(IF(DATEDIF('Base de données'!$A476,N$1,"d")&lt;&gt;0,"",'Base de données'!$B476),""))</f>
        <v/>
      </c>
      <c r="O476" s="39" t="str">
        <f>IF(O$1&gt;$AE$1,"-",IFERROR(IF(DATEDIF('Base de données'!$A476,O$1,"d")&lt;&gt;0,"",'Base de données'!$B476),""))</f>
        <v/>
      </c>
      <c r="P476" s="39" t="str">
        <f>IF(P$1&gt;$AE$1,"-",IFERROR(IF(DATEDIF('Base de données'!$A476,P$1,"d")&lt;&gt;0,"",'Base de données'!$B476),""))</f>
        <v/>
      </c>
      <c r="Q476" s="39" t="str">
        <f>IF(Q$1&gt;$AE$1,"-",IFERROR(IF(DATEDIF('Base de données'!$A476,Q$1,"d")&lt;&gt;0,"",'Base de données'!$B476),""))</f>
        <v/>
      </c>
      <c r="R476" s="39" t="str">
        <f>IF(R$1&gt;$AE$1,"-",IFERROR(IF(DATEDIF('Base de données'!$A476,R$1,"d")&lt;&gt;0,"",'Base de données'!$B476),""))</f>
        <v/>
      </c>
      <c r="S476" s="39" t="str">
        <f>IF(S$1&gt;$AE$1,"-",IFERROR(IF(DATEDIF('Base de données'!$A476,S$1,"d")&lt;&gt;0,"",'Base de données'!$B476),""))</f>
        <v/>
      </c>
      <c r="T476" s="39" t="str">
        <f>IF(T$1&gt;$AE$1,"-",IFERROR(IF(DATEDIF('Base de données'!$A476,T$1,"d")&lt;&gt;0,"",'Base de données'!$B476),""))</f>
        <v/>
      </c>
      <c r="U476" s="39" t="str">
        <f>IF(U$1&gt;$AE$1,"-",IFERROR(IF(DATEDIF('Base de données'!$A476,U$1,"d")&lt;&gt;0,"",'Base de données'!$B476),""))</f>
        <v/>
      </c>
      <c r="V476" s="39" t="str">
        <f>IF(V$1&gt;$AE$1,"-",IFERROR(IF(DATEDIF('Base de données'!$A476,V$1,"d")&lt;&gt;0,"",'Base de données'!$B476),""))</f>
        <v/>
      </c>
      <c r="W476" s="34"/>
      <c r="X476" s="30" t="str">
        <f>'Base de données'!$C476&amp;" "&amp;'Base de données'!$D476</f>
        <v>Pichon Bernard</v>
      </c>
      <c r="Y476" s="31">
        <f>COUNTIF('Base de données'!$B:$B,'Base de données'!$B476)</f>
        <v>12</v>
      </c>
      <c r="AA476" s="87" cm="1">
        <f t="array" aca="1" ref="AA476" ca="1">INDIRECT("'Base de données'!A" &amp; ROW(Y476))</f>
        <v>45689</v>
      </c>
      <c r="AB476" s="51" t="str" cm="1">
        <f t="array" aca="1" ref="AB476" ca="1">INDIRECT("'Base de données'!B" &amp; ROW(Z476))</f>
        <v>2W3RH</v>
      </c>
    </row>
    <row r="477" spans="1:28" x14ac:dyDescent="0.3">
      <c r="A477" s="41" t="str">
        <f ca="1">IF(IF(AND($B477&lt;&gt;"-",$B477=$E477),"Entrée et sortie","-")="Entrée et sortie",'Base de données'!$B477,"-")</f>
        <v>-</v>
      </c>
      <c r="B477" s="41" t="str">
        <f t="shared" ca="1" si="31"/>
        <v>-</v>
      </c>
      <c r="C477" s="41" t="str">
        <f t="shared" ca="1" si="32"/>
        <v>-</v>
      </c>
      <c r="D477" s="41" t="str">
        <f>IF($F477="sortie en cours d'année",'Base de données'!$B477,"-")</f>
        <v>-</v>
      </c>
      <c r="E477" s="41" t="str">
        <f>IF($H477="entrée en cours d'année",'Base de données'!$B477,"-")</f>
        <v>-</v>
      </c>
      <c r="F477" s="37" t="str">
        <f t="shared" si="29"/>
        <v/>
      </c>
      <c r="G477" s="37" t="str">
        <f>IF($J477="mouvement",_xlfn.XLOOKUP('Base de données'!$B477,$V:$V,$V:$V,0),"")</f>
        <v/>
      </c>
      <c r="H477" s="37" t="str">
        <f t="shared" si="30"/>
        <v/>
      </c>
      <c r="I477" s="37" t="str">
        <f>IF($J477="mouvement",_xlfn.XLOOKUP('Base de données'!$B477,$K:$K,$K:$K,0),"")</f>
        <v/>
      </c>
      <c r="J477" s="38" t="str">
        <f>IF(AND(Y477&lt;&gt;MAX(Y:Y),COUNTIF(K477:V477,'Base de données'!$B477)&gt;0),"mouvement","")</f>
        <v/>
      </c>
      <c r="K477" s="39" t="str">
        <f>IF(K$1&gt;$AE$1,"-",IFERROR(IF(DATEDIF('Base de données'!$A477,K$1,"d")&lt;&gt;0,"",'Base de données'!$B477),""))</f>
        <v/>
      </c>
      <c r="L477" s="39" t="str">
        <f>IF(L$1&gt;$AE$1,"-",IFERROR(IF(DATEDIF('Base de données'!$A477,L$1,"d")&lt;&gt;0,"",'Base de données'!$B477),""))</f>
        <v>AOI98</v>
      </c>
      <c r="M477" s="39" t="str">
        <f>IF(M$1&gt;$AE$1,"-",IFERROR(IF(DATEDIF('Base de données'!$A477,M$1,"d")&lt;&gt;0,"",'Base de données'!$B477),""))</f>
        <v/>
      </c>
      <c r="N477" s="39" t="str">
        <f>IF(N$1&gt;$AE$1,"-",IFERROR(IF(DATEDIF('Base de données'!$A477,N$1,"d")&lt;&gt;0,"",'Base de données'!$B477),""))</f>
        <v/>
      </c>
      <c r="O477" s="39" t="str">
        <f>IF(O$1&gt;$AE$1,"-",IFERROR(IF(DATEDIF('Base de données'!$A477,O$1,"d")&lt;&gt;0,"",'Base de données'!$B477),""))</f>
        <v/>
      </c>
      <c r="P477" s="39" t="str">
        <f>IF(P$1&gt;$AE$1,"-",IFERROR(IF(DATEDIF('Base de données'!$A477,P$1,"d")&lt;&gt;0,"",'Base de données'!$B477),""))</f>
        <v/>
      </c>
      <c r="Q477" s="39" t="str">
        <f>IF(Q$1&gt;$AE$1,"-",IFERROR(IF(DATEDIF('Base de données'!$A477,Q$1,"d")&lt;&gt;0,"",'Base de données'!$B477),""))</f>
        <v/>
      </c>
      <c r="R477" s="39" t="str">
        <f>IF(R$1&gt;$AE$1,"-",IFERROR(IF(DATEDIF('Base de données'!$A477,R$1,"d")&lt;&gt;0,"",'Base de données'!$B477),""))</f>
        <v/>
      </c>
      <c r="S477" s="39" t="str">
        <f>IF(S$1&gt;$AE$1,"-",IFERROR(IF(DATEDIF('Base de données'!$A477,S$1,"d")&lt;&gt;0,"",'Base de données'!$B477),""))</f>
        <v/>
      </c>
      <c r="T477" s="39" t="str">
        <f>IF(T$1&gt;$AE$1,"-",IFERROR(IF(DATEDIF('Base de données'!$A477,T$1,"d")&lt;&gt;0,"",'Base de données'!$B477),""))</f>
        <v/>
      </c>
      <c r="U477" s="39" t="str">
        <f>IF(U$1&gt;$AE$1,"-",IFERROR(IF(DATEDIF('Base de données'!$A477,U$1,"d")&lt;&gt;0,"",'Base de données'!$B477),""))</f>
        <v/>
      </c>
      <c r="V477" s="39" t="str">
        <f>IF(V$1&gt;$AE$1,"-",IFERROR(IF(DATEDIF('Base de données'!$A477,V$1,"d")&lt;&gt;0,"",'Base de données'!$B477),""))</f>
        <v/>
      </c>
      <c r="W477" s="34"/>
      <c r="X477" s="30" t="str">
        <f>'Base de données'!$C477&amp;" "&amp;'Base de données'!$D477</f>
        <v>Loiseau Bertrand</v>
      </c>
      <c r="Y477" s="31">
        <f>COUNTIF('Base de données'!$B:$B,'Base de données'!$B477)</f>
        <v>12</v>
      </c>
      <c r="AA477" s="87" cm="1">
        <f t="array" aca="1" ref="AA477" ca="1">INDIRECT("'Base de données'!A" &amp; ROW(Y477))</f>
        <v>45689</v>
      </c>
      <c r="AB477" s="51" t="str" cm="1">
        <f t="array" aca="1" ref="AB477" ca="1">INDIRECT("'Base de données'!B" &amp; ROW(Z477))</f>
        <v>AOI98</v>
      </c>
    </row>
    <row r="478" spans="1:28" x14ac:dyDescent="0.3">
      <c r="A478" s="41" t="str">
        <f ca="1">IF(IF(AND($B478&lt;&gt;"-",$B478=$E478),"Entrée et sortie","-")="Entrée et sortie",'Base de données'!$B478,"-")</f>
        <v>-</v>
      </c>
      <c r="B478" s="41" t="str">
        <f t="shared" ca="1" si="31"/>
        <v>-</v>
      </c>
      <c r="C478" s="41" t="str">
        <f t="shared" ca="1" si="32"/>
        <v>-</v>
      </c>
      <c r="D478" s="41" t="str">
        <f>IF($F478="sortie en cours d'année",'Base de données'!$B478,"-")</f>
        <v>-</v>
      </c>
      <c r="E478" s="41" t="str">
        <f>IF($H478="entrée en cours d'année",'Base de données'!$B478,"-")</f>
        <v>-</v>
      </c>
      <c r="F478" s="37" t="str">
        <f t="shared" si="29"/>
        <v/>
      </c>
      <c r="G478" s="37" t="str">
        <f>IF($J478="mouvement",_xlfn.XLOOKUP('Base de données'!$B478,$V:$V,$V:$V,0),"")</f>
        <v/>
      </c>
      <c r="H478" s="37" t="str">
        <f t="shared" si="30"/>
        <v/>
      </c>
      <c r="I478" s="37" t="str">
        <f>IF($J478="mouvement",_xlfn.XLOOKUP('Base de données'!$B478,$K:$K,$K:$K,0),"")</f>
        <v/>
      </c>
      <c r="J478" s="38" t="str">
        <f>IF(AND(Y478&lt;&gt;MAX(Y:Y),COUNTIF(K478:V478,'Base de données'!$B478)&gt;0),"mouvement","")</f>
        <v/>
      </c>
      <c r="K478" s="39" t="str">
        <f>IF(K$1&gt;$AE$1,"-",IFERROR(IF(DATEDIF('Base de données'!$A478,K$1,"d")&lt;&gt;0,"",'Base de données'!$B478),""))</f>
        <v/>
      </c>
      <c r="L478" s="39" t="str">
        <f>IF(L$1&gt;$AE$1,"-",IFERROR(IF(DATEDIF('Base de données'!$A478,L$1,"d")&lt;&gt;0,"",'Base de données'!$B478),""))</f>
        <v>G2WR6</v>
      </c>
      <c r="M478" s="39" t="str">
        <f>IF(M$1&gt;$AE$1,"-",IFERROR(IF(DATEDIF('Base de données'!$A478,M$1,"d")&lt;&gt;0,"",'Base de données'!$B478),""))</f>
        <v/>
      </c>
      <c r="N478" s="39" t="str">
        <f>IF(N$1&gt;$AE$1,"-",IFERROR(IF(DATEDIF('Base de données'!$A478,N$1,"d")&lt;&gt;0,"",'Base de données'!$B478),""))</f>
        <v/>
      </c>
      <c r="O478" s="39" t="str">
        <f>IF(O$1&gt;$AE$1,"-",IFERROR(IF(DATEDIF('Base de données'!$A478,O$1,"d")&lt;&gt;0,"",'Base de données'!$B478),""))</f>
        <v/>
      </c>
      <c r="P478" s="39" t="str">
        <f>IF(P$1&gt;$AE$1,"-",IFERROR(IF(DATEDIF('Base de données'!$A478,P$1,"d")&lt;&gt;0,"",'Base de données'!$B478),""))</f>
        <v/>
      </c>
      <c r="Q478" s="39" t="str">
        <f>IF(Q$1&gt;$AE$1,"-",IFERROR(IF(DATEDIF('Base de données'!$A478,Q$1,"d")&lt;&gt;0,"",'Base de données'!$B478),""))</f>
        <v/>
      </c>
      <c r="R478" s="39" t="str">
        <f>IF(R$1&gt;$AE$1,"-",IFERROR(IF(DATEDIF('Base de données'!$A478,R$1,"d")&lt;&gt;0,"",'Base de données'!$B478),""))</f>
        <v/>
      </c>
      <c r="S478" s="39" t="str">
        <f>IF(S$1&gt;$AE$1,"-",IFERROR(IF(DATEDIF('Base de données'!$A478,S$1,"d")&lt;&gt;0,"",'Base de données'!$B478),""))</f>
        <v/>
      </c>
      <c r="T478" s="39" t="str">
        <f>IF(T$1&gt;$AE$1,"-",IFERROR(IF(DATEDIF('Base de données'!$A478,T$1,"d")&lt;&gt;0,"",'Base de données'!$B478),""))</f>
        <v/>
      </c>
      <c r="U478" s="39" t="str">
        <f>IF(U$1&gt;$AE$1,"-",IFERROR(IF(DATEDIF('Base de données'!$A478,U$1,"d")&lt;&gt;0,"",'Base de données'!$B478),""))</f>
        <v/>
      </c>
      <c r="V478" s="39" t="str">
        <f>IF(V$1&gt;$AE$1,"-",IFERROR(IF(DATEDIF('Base de données'!$A478,V$1,"d")&lt;&gt;0,"",'Base de données'!$B478),""))</f>
        <v/>
      </c>
      <c r="W478" s="34"/>
      <c r="X478" s="30" t="str">
        <f>'Base de données'!$C478&amp;" "&amp;'Base de données'!$D478</f>
        <v>Michel Aurélie</v>
      </c>
      <c r="Y478" s="31">
        <f>COUNTIF('Base de données'!$B:$B,'Base de données'!$B478)</f>
        <v>12</v>
      </c>
      <c r="AA478" s="87" cm="1">
        <f t="array" aca="1" ref="AA478" ca="1">INDIRECT("'Base de données'!A" &amp; ROW(Y478))</f>
        <v>45689</v>
      </c>
      <c r="AB478" s="51" t="str" cm="1">
        <f t="array" aca="1" ref="AB478" ca="1">INDIRECT("'Base de données'!B" &amp; ROW(Z478))</f>
        <v>G2WR6</v>
      </c>
    </row>
    <row r="479" spans="1:28" x14ac:dyDescent="0.3">
      <c r="A479" s="41" t="str">
        <f ca="1">IF(IF(AND($B479&lt;&gt;"-",$B479=$E479),"Entrée et sortie","-")="Entrée et sortie",'Base de données'!$B479,"-")</f>
        <v>-</v>
      </c>
      <c r="B479" s="41" t="str">
        <f t="shared" ca="1" si="31"/>
        <v>-</v>
      </c>
      <c r="C479" s="41" t="str">
        <f t="shared" ca="1" si="32"/>
        <v>-</v>
      </c>
      <c r="D479" s="41" t="str">
        <f>IF($F479="sortie en cours d'année",'Base de données'!$B479,"-")</f>
        <v>-</v>
      </c>
      <c r="E479" s="41" t="str">
        <f>IF($H479="entrée en cours d'année",'Base de données'!$B479,"-")</f>
        <v>-</v>
      </c>
      <c r="F479" s="37" t="str">
        <f t="shared" si="29"/>
        <v/>
      </c>
      <c r="G479" s="37" t="str">
        <f>IF($J479="mouvement",_xlfn.XLOOKUP('Base de données'!$B479,$V:$V,$V:$V,0),"")</f>
        <v/>
      </c>
      <c r="H479" s="37" t="str">
        <f t="shared" si="30"/>
        <v/>
      </c>
      <c r="I479" s="37" t="str">
        <f>IF($J479="mouvement",_xlfn.XLOOKUP('Base de données'!$B479,$K:$K,$K:$K,0),"")</f>
        <v/>
      </c>
      <c r="J479" s="38" t="str">
        <f>IF(AND(Y479&lt;&gt;MAX(Y:Y),COUNTIF(K479:V479,'Base de données'!$B479)&gt;0),"mouvement","")</f>
        <v/>
      </c>
      <c r="K479" s="39" t="str">
        <f>IF(K$1&gt;$AE$1,"-",IFERROR(IF(DATEDIF('Base de données'!$A479,K$1,"d")&lt;&gt;0,"",'Base de données'!$B479),""))</f>
        <v/>
      </c>
      <c r="L479" s="39" t="str">
        <f>IF(L$1&gt;$AE$1,"-",IFERROR(IF(DATEDIF('Base de données'!$A479,L$1,"d")&lt;&gt;0,"",'Base de données'!$B479),""))</f>
        <v>50506</v>
      </c>
      <c r="M479" s="39" t="str">
        <f>IF(M$1&gt;$AE$1,"-",IFERROR(IF(DATEDIF('Base de données'!$A479,M$1,"d")&lt;&gt;0,"",'Base de données'!$B479),""))</f>
        <v/>
      </c>
      <c r="N479" s="39" t="str">
        <f>IF(N$1&gt;$AE$1,"-",IFERROR(IF(DATEDIF('Base de données'!$A479,N$1,"d")&lt;&gt;0,"",'Base de données'!$B479),""))</f>
        <v/>
      </c>
      <c r="O479" s="39" t="str">
        <f>IF(O$1&gt;$AE$1,"-",IFERROR(IF(DATEDIF('Base de données'!$A479,O$1,"d")&lt;&gt;0,"",'Base de données'!$B479),""))</f>
        <v/>
      </c>
      <c r="P479" s="39" t="str">
        <f>IF(P$1&gt;$AE$1,"-",IFERROR(IF(DATEDIF('Base de données'!$A479,P$1,"d")&lt;&gt;0,"",'Base de données'!$B479),""))</f>
        <v/>
      </c>
      <c r="Q479" s="39" t="str">
        <f>IF(Q$1&gt;$AE$1,"-",IFERROR(IF(DATEDIF('Base de données'!$A479,Q$1,"d")&lt;&gt;0,"",'Base de données'!$B479),""))</f>
        <v/>
      </c>
      <c r="R479" s="39" t="str">
        <f>IF(R$1&gt;$AE$1,"-",IFERROR(IF(DATEDIF('Base de données'!$A479,R$1,"d")&lt;&gt;0,"",'Base de données'!$B479),""))</f>
        <v/>
      </c>
      <c r="S479" s="39" t="str">
        <f>IF(S$1&gt;$AE$1,"-",IFERROR(IF(DATEDIF('Base de données'!$A479,S$1,"d")&lt;&gt;0,"",'Base de données'!$B479),""))</f>
        <v/>
      </c>
      <c r="T479" s="39" t="str">
        <f>IF(T$1&gt;$AE$1,"-",IFERROR(IF(DATEDIF('Base de données'!$A479,T$1,"d")&lt;&gt;0,"",'Base de données'!$B479),""))</f>
        <v/>
      </c>
      <c r="U479" s="39" t="str">
        <f>IF(U$1&gt;$AE$1,"-",IFERROR(IF(DATEDIF('Base de données'!$A479,U$1,"d")&lt;&gt;0,"",'Base de données'!$B479),""))</f>
        <v/>
      </c>
      <c r="V479" s="39" t="str">
        <f>IF(V$1&gt;$AE$1,"-",IFERROR(IF(DATEDIF('Base de données'!$A479,V$1,"d")&lt;&gt;0,"",'Base de données'!$B479),""))</f>
        <v/>
      </c>
      <c r="W479" s="34"/>
      <c r="X479" s="30" t="str">
        <f>'Base de données'!$C479&amp;" "&amp;'Base de données'!$D479</f>
        <v>Michel Pauline</v>
      </c>
      <c r="Y479" s="31">
        <f>COUNTIF('Base de données'!$B:$B,'Base de données'!$B479)</f>
        <v>12</v>
      </c>
      <c r="AA479" s="87" cm="1">
        <f t="array" aca="1" ref="AA479" ca="1">INDIRECT("'Base de données'!A" &amp; ROW(Y479))</f>
        <v>45689</v>
      </c>
      <c r="AB479" s="51" t="str" cm="1">
        <f t="array" aca="1" ref="AB479" ca="1">INDIRECT("'Base de données'!B" &amp; ROW(Z479))</f>
        <v>50506</v>
      </c>
    </row>
    <row r="480" spans="1:28" x14ac:dyDescent="0.3">
      <c r="A480" s="41" t="str">
        <f ca="1">IF(IF(AND($B480&lt;&gt;"-",$B480=$E480),"Entrée et sortie","-")="Entrée et sortie",'Base de données'!$B480,"-")</f>
        <v>-</v>
      </c>
      <c r="B480" s="41" t="str">
        <f t="shared" ca="1" si="31"/>
        <v>G5QWQ</v>
      </c>
      <c r="C480" s="41" t="str">
        <f t="shared" ca="1" si="32"/>
        <v>G5QWQ</v>
      </c>
      <c r="D480" s="41" t="str">
        <f>IF($F480="sortie en cours d'année",'Base de données'!$B480,"-")</f>
        <v>G5QWQ</v>
      </c>
      <c r="E480" s="41" t="str">
        <f>IF($H480="entrée en cours d'année",'Base de données'!$B480,"-")</f>
        <v>-</v>
      </c>
      <c r="F480" s="37" t="str">
        <f t="shared" si="29"/>
        <v>sortie en cours d'année</v>
      </c>
      <c r="G480" s="37">
        <f>IF($J480="mouvement",_xlfn.XLOOKUP('Base de données'!$B480,$V:$V,$V:$V,0),"")</f>
        <v>0</v>
      </c>
      <c r="H480" s="37" t="str">
        <f t="shared" si="30"/>
        <v/>
      </c>
      <c r="I480" s="37" t="str">
        <f>IF($J480="mouvement",_xlfn.XLOOKUP('Base de données'!$B480,$K:$K,$K:$K,0),"")</f>
        <v>G5QWQ</v>
      </c>
      <c r="J480" s="38" t="str">
        <f>IF(AND(Y480&lt;&gt;MAX(Y:Y),COUNTIF(K480:V480,'Base de données'!$B480)&gt;0),"mouvement","")</f>
        <v>mouvement</v>
      </c>
      <c r="K480" s="39" t="str">
        <f>IF(K$1&gt;$AE$1,"-",IFERROR(IF(DATEDIF('Base de données'!$A480,K$1,"d")&lt;&gt;0,"",'Base de données'!$B480),""))</f>
        <v/>
      </c>
      <c r="L480" s="39" t="str">
        <f>IF(L$1&gt;$AE$1,"-",IFERROR(IF(DATEDIF('Base de données'!$A480,L$1,"d")&lt;&gt;0,"",'Base de données'!$B480),""))</f>
        <v>G5QWQ</v>
      </c>
      <c r="M480" s="39" t="str">
        <f>IF(M$1&gt;$AE$1,"-",IFERROR(IF(DATEDIF('Base de données'!$A480,M$1,"d")&lt;&gt;0,"",'Base de données'!$B480),""))</f>
        <v/>
      </c>
      <c r="N480" s="39" t="str">
        <f>IF(N$1&gt;$AE$1,"-",IFERROR(IF(DATEDIF('Base de données'!$A480,N$1,"d")&lt;&gt;0,"",'Base de données'!$B480),""))</f>
        <v/>
      </c>
      <c r="O480" s="39" t="str">
        <f>IF(O$1&gt;$AE$1,"-",IFERROR(IF(DATEDIF('Base de données'!$A480,O$1,"d")&lt;&gt;0,"",'Base de données'!$B480),""))</f>
        <v/>
      </c>
      <c r="P480" s="39" t="str">
        <f>IF(P$1&gt;$AE$1,"-",IFERROR(IF(DATEDIF('Base de données'!$A480,P$1,"d")&lt;&gt;0,"",'Base de données'!$B480),""))</f>
        <v/>
      </c>
      <c r="Q480" s="39" t="str">
        <f>IF(Q$1&gt;$AE$1,"-",IFERROR(IF(DATEDIF('Base de données'!$A480,Q$1,"d")&lt;&gt;0,"",'Base de données'!$B480),""))</f>
        <v/>
      </c>
      <c r="R480" s="39" t="str">
        <f>IF(R$1&gt;$AE$1,"-",IFERROR(IF(DATEDIF('Base de données'!$A480,R$1,"d")&lt;&gt;0,"",'Base de données'!$B480),""))</f>
        <v/>
      </c>
      <c r="S480" s="39" t="str">
        <f>IF(S$1&gt;$AE$1,"-",IFERROR(IF(DATEDIF('Base de données'!$A480,S$1,"d")&lt;&gt;0,"",'Base de données'!$B480),""))</f>
        <v/>
      </c>
      <c r="T480" s="39" t="str">
        <f>IF(T$1&gt;$AE$1,"-",IFERROR(IF(DATEDIF('Base de données'!$A480,T$1,"d")&lt;&gt;0,"",'Base de données'!$B480),""))</f>
        <v/>
      </c>
      <c r="U480" s="39" t="str">
        <f>IF(U$1&gt;$AE$1,"-",IFERROR(IF(DATEDIF('Base de données'!$A480,U$1,"d")&lt;&gt;0,"",'Base de données'!$B480),""))</f>
        <v/>
      </c>
      <c r="V480" s="39" t="str">
        <f>IF(V$1&gt;$AE$1,"-",IFERROR(IF(DATEDIF('Base de données'!$A480,V$1,"d")&lt;&gt;0,"",'Base de données'!$B480),""))</f>
        <v/>
      </c>
      <c r="W480" s="34"/>
      <c r="X480" s="30" t="str">
        <f>'Base de données'!$C480&amp;" "&amp;'Base de données'!$D480</f>
        <v>Thibault Alfred</v>
      </c>
      <c r="Y480" s="31">
        <f>COUNTIF('Base de données'!$B:$B,'Base de données'!$B480)</f>
        <v>10</v>
      </c>
      <c r="AA480" s="87" cm="1">
        <f t="array" aca="1" ref="AA480" ca="1">INDIRECT("'Base de données'!A" &amp; ROW(Y480))</f>
        <v>45689</v>
      </c>
      <c r="AB480" s="51" t="str" cm="1">
        <f t="array" aca="1" ref="AB480" ca="1">INDIRECT("'Base de données'!B" &amp; ROW(Z480))</f>
        <v>G5QWQ</v>
      </c>
    </row>
    <row r="481" spans="1:28" x14ac:dyDescent="0.3">
      <c r="A481" s="41" t="str">
        <f ca="1">IF(IF(AND($B481&lt;&gt;"-",$B481=$E481),"Entrée et sortie","-")="Entrée et sortie",'Base de données'!$B481,"-")</f>
        <v>-</v>
      </c>
      <c r="B481" s="41" t="str">
        <f t="shared" ca="1" si="31"/>
        <v>-</v>
      </c>
      <c r="C481" s="41" t="str">
        <f t="shared" ca="1" si="32"/>
        <v>-</v>
      </c>
      <c r="D481" s="41" t="str">
        <f>IF($F481="sortie en cours d'année",'Base de données'!$B481,"-")</f>
        <v>-</v>
      </c>
      <c r="E481" s="41" t="str">
        <f>IF($H481="entrée en cours d'année",'Base de données'!$B481,"-")</f>
        <v>-</v>
      </c>
      <c r="F481" s="37" t="str">
        <f t="shared" si="29"/>
        <v/>
      </c>
      <c r="G481" s="37" t="str">
        <f>IF($J481="mouvement",_xlfn.XLOOKUP('Base de données'!$B481,$V:$V,$V:$V,0),"")</f>
        <v/>
      </c>
      <c r="H481" s="37" t="str">
        <f t="shared" si="30"/>
        <v/>
      </c>
      <c r="I481" s="37" t="str">
        <f>IF($J481="mouvement",_xlfn.XLOOKUP('Base de données'!$B481,$K:$K,$K:$K,0),"")</f>
        <v/>
      </c>
      <c r="J481" s="38" t="str">
        <f>IF(AND(Y481&lt;&gt;MAX(Y:Y),COUNTIF(K481:V481,'Base de données'!$B481)&gt;0),"mouvement","")</f>
        <v/>
      </c>
      <c r="K481" s="39" t="str">
        <f>IF(K$1&gt;$AE$1,"-",IFERROR(IF(DATEDIF('Base de données'!$A481,K$1,"d")&lt;&gt;0,"",'Base de données'!$B481),""))</f>
        <v/>
      </c>
      <c r="L481" s="39" t="str">
        <f>IF(L$1&gt;$AE$1,"-",IFERROR(IF(DATEDIF('Base de données'!$A481,L$1,"d")&lt;&gt;0,"",'Base de données'!$B481),""))</f>
        <v>G1Y48</v>
      </c>
      <c r="M481" s="39" t="str">
        <f>IF(M$1&gt;$AE$1,"-",IFERROR(IF(DATEDIF('Base de données'!$A481,M$1,"d")&lt;&gt;0,"",'Base de données'!$B481),""))</f>
        <v/>
      </c>
      <c r="N481" s="39" t="str">
        <f>IF(N$1&gt;$AE$1,"-",IFERROR(IF(DATEDIF('Base de données'!$A481,N$1,"d")&lt;&gt;0,"",'Base de données'!$B481),""))</f>
        <v/>
      </c>
      <c r="O481" s="39" t="str">
        <f>IF(O$1&gt;$AE$1,"-",IFERROR(IF(DATEDIF('Base de données'!$A481,O$1,"d")&lt;&gt;0,"",'Base de données'!$B481),""))</f>
        <v/>
      </c>
      <c r="P481" s="39" t="str">
        <f>IF(P$1&gt;$AE$1,"-",IFERROR(IF(DATEDIF('Base de données'!$A481,P$1,"d")&lt;&gt;0,"",'Base de données'!$B481),""))</f>
        <v/>
      </c>
      <c r="Q481" s="39" t="str">
        <f>IF(Q$1&gt;$AE$1,"-",IFERROR(IF(DATEDIF('Base de données'!$A481,Q$1,"d")&lt;&gt;0,"",'Base de données'!$B481),""))</f>
        <v/>
      </c>
      <c r="R481" s="39" t="str">
        <f>IF(R$1&gt;$AE$1,"-",IFERROR(IF(DATEDIF('Base de données'!$A481,R$1,"d")&lt;&gt;0,"",'Base de données'!$B481),""))</f>
        <v/>
      </c>
      <c r="S481" s="39" t="str">
        <f>IF(S$1&gt;$AE$1,"-",IFERROR(IF(DATEDIF('Base de données'!$A481,S$1,"d")&lt;&gt;0,"",'Base de données'!$B481),""))</f>
        <v/>
      </c>
      <c r="T481" s="39" t="str">
        <f>IF(T$1&gt;$AE$1,"-",IFERROR(IF(DATEDIF('Base de données'!$A481,T$1,"d")&lt;&gt;0,"",'Base de données'!$B481),""))</f>
        <v/>
      </c>
      <c r="U481" s="39" t="str">
        <f>IF(U$1&gt;$AE$1,"-",IFERROR(IF(DATEDIF('Base de données'!$A481,U$1,"d")&lt;&gt;0,"",'Base de données'!$B481),""))</f>
        <v/>
      </c>
      <c r="V481" s="39" t="str">
        <f>IF(V$1&gt;$AE$1,"-",IFERROR(IF(DATEDIF('Base de données'!$A481,V$1,"d")&lt;&gt;0,"",'Base de données'!$B481),""))</f>
        <v/>
      </c>
      <c r="W481" s="34"/>
      <c r="X481" s="30" t="str">
        <f>'Base de données'!$C481&amp;" "&amp;'Base de données'!$D481</f>
        <v>Roussel Aimé</v>
      </c>
      <c r="Y481" s="31">
        <f>COUNTIF('Base de données'!$B:$B,'Base de données'!$B481)</f>
        <v>12</v>
      </c>
      <c r="AA481" s="87" cm="1">
        <f t="array" aca="1" ref="AA481" ca="1">INDIRECT("'Base de données'!A" &amp; ROW(Y481))</f>
        <v>45689</v>
      </c>
      <c r="AB481" s="51" t="str" cm="1">
        <f t="array" aca="1" ref="AB481" ca="1">INDIRECT("'Base de données'!B" &amp; ROW(Z481))</f>
        <v>G1Y48</v>
      </c>
    </row>
    <row r="482" spans="1:28" x14ac:dyDescent="0.3">
      <c r="A482" s="41" t="str">
        <f ca="1">IF(IF(AND($B482&lt;&gt;"-",$B482=$E482),"Entrée et sortie","-")="Entrée et sortie",'Base de données'!$B482,"-")</f>
        <v>-</v>
      </c>
      <c r="B482" s="41" t="str">
        <f t="shared" ca="1" si="31"/>
        <v>-</v>
      </c>
      <c r="C482" s="41" t="str">
        <f t="shared" ca="1" si="32"/>
        <v>-</v>
      </c>
      <c r="D482" s="41" t="str">
        <f>IF($F482="sortie en cours d'année",'Base de données'!$B482,"-")</f>
        <v>-</v>
      </c>
      <c r="E482" s="41" t="str">
        <f>IF($H482="entrée en cours d'année",'Base de données'!$B482,"-")</f>
        <v>-</v>
      </c>
      <c r="F482" s="37" t="str">
        <f t="shared" si="29"/>
        <v/>
      </c>
      <c r="G482" s="37" t="str">
        <f>IF($J482="mouvement",_xlfn.XLOOKUP('Base de données'!$B482,$V:$V,$V:$V,0),"")</f>
        <v/>
      </c>
      <c r="H482" s="37" t="str">
        <f t="shared" si="30"/>
        <v/>
      </c>
      <c r="I482" s="37" t="str">
        <f>IF($J482="mouvement",_xlfn.XLOOKUP('Base de données'!$B482,$K:$K,$K:$K,0),"")</f>
        <v/>
      </c>
      <c r="J482" s="38" t="str">
        <f>IF(AND(Y482&lt;&gt;MAX(Y:Y),COUNTIF(K482:V482,'Base de données'!$B482)&gt;0),"mouvement","")</f>
        <v/>
      </c>
      <c r="K482" s="39" t="str">
        <f>IF(K$1&gt;$AE$1,"-",IFERROR(IF(DATEDIF('Base de données'!$A482,K$1,"d")&lt;&gt;0,"",'Base de données'!$B482),""))</f>
        <v/>
      </c>
      <c r="L482" s="39" t="str">
        <f>IF(L$1&gt;$AE$1,"-",IFERROR(IF(DATEDIF('Base de données'!$A482,L$1,"d")&lt;&gt;0,"",'Base de données'!$B482),""))</f>
        <v>D44HR</v>
      </c>
      <c r="M482" s="39" t="str">
        <f>IF(M$1&gt;$AE$1,"-",IFERROR(IF(DATEDIF('Base de données'!$A482,M$1,"d")&lt;&gt;0,"",'Base de données'!$B482),""))</f>
        <v/>
      </c>
      <c r="N482" s="39" t="str">
        <f>IF(N$1&gt;$AE$1,"-",IFERROR(IF(DATEDIF('Base de données'!$A482,N$1,"d")&lt;&gt;0,"",'Base de données'!$B482),""))</f>
        <v/>
      </c>
      <c r="O482" s="39" t="str">
        <f>IF(O$1&gt;$AE$1,"-",IFERROR(IF(DATEDIF('Base de données'!$A482,O$1,"d")&lt;&gt;0,"",'Base de données'!$B482),""))</f>
        <v/>
      </c>
      <c r="P482" s="39" t="str">
        <f>IF(P$1&gt;$AE$1,"-",IFERROR(IF(DATEDIF('Base de données'!$A482,P$1,"d")&lt;&gt;0,"",'Base de données'!$B482),""))</f>
        <v/>
      </c>
      <c r="Q482" s="39" t="str">
        <f>IF(Q$1&gt;$AE$1,"-",IFERROR(IF(DATEDIF('Base de données'!$A482,Q$1,"d")&lt;&gt;0,"",'Base de données'!$B482),""))</f>
        <v/>
      </c>
      <c r="R482" s="39" t="str">
        <f>IF(R$1&gt;$AE$1,"-",IFERROR(IF(DATEDIF('Base de données'!$A482,R$1,"d")&lt;&gt;0,"",'Base de données'!$B482),""))</f>
        <v/>
      </c>
      <c r="S482" s="39" t="str">
        <f>IF(S$1&gt;$AE$1,"-",IFERROR(IF(DATEDIF('Base de données'!$A482,S$1,"d")&lt;&gt;0,"",'Base de données'!$B482),""))</f>
        <v/>
      </c>
      <c r="T482" s="39" t="str">
        <f>IF(T$1&gt;$AE$1,"-",IFERROR(IF(DATEDIF('Base de données'!$A482,T$1,"d")&lt;&gt;0,"",'Base de données'!$B482),""))</f>
        <v/>
      </c>
      <c r="U482" s="39" t="str">
        <f>IF(U$1&gt;$AE$1,"-",IFERROR(IF(DATEDIF('Base de données'!$A482,U$1,"d")&lt;&gt;0,"",'Base de données'!$B482),""))</f>
        <v/>
      </c>
      <c r="V482" s="39" t="str">
        <f>IF(V$1&gt;$AE$1,"-",IFERROR(IF(DATEDIF('Base de données'!$A482,V$1,"d")&lt;&gt;0,"",'Base de données'!$B482),""))</f>
        <v/>
      </c>
      <c r="W482" s="34"/>
      <c r="X482" s="30" t="str">
        <f>'Base de données'!$C482&amp;" "&amp;'Base de données'!$D482</f>
        <v>Denis Brigitte</v>
      </c>
      <c r="Y482" s="31">
        <f>COUNTIF('Base de données'!$B:$B,'Base de données'!$B482)</f>
        <v>12</v>
      </c>
      <c r="AA482" s="87" cm="1">
        <f t="array" aca="1" ref="AA482" ca="1">INDIRECT("'Base de données'!A" &amp; ROW(Y482))</f>
        <v>45689</v>
      </c>
      <c r="AB482" s="51" t="str" cm="1">
        <f t="array" aca="1" ref="AB482" ca="1">INDIRECT("'Base de données'!B" &amp; ROW(Z482))</f>
        <v>D44HR</v>
      </c>
    </row>
    <row r="483" spans="1:28" x14ac:dyDescent="0.3">
      <c r="A483" s="41" t="str">
        <f ca="1">IF(IF(AND($B483&lt;&gt;"-",$B483=$E483),"Entrée et sortie","-")="Entrée et sortie",'Base de données'!$B483,"-")</f>
        <v>-</v>
      </c>
      <c r="B483" s="41" t="str">
        <f t="shared" ca="1" si="31"/>
        <v>-</v>
      </c>
      <c r="C483" s="41" t="str">
        <f t="shared" ca="1" si="32"/>
        <v>-</v>
      </c>
      <c r="D483" s="41" t="str">
        <f>IF($F483="sortie en cours d'année",'Base de données'!$B483,"-")</f>
        <v>-</v>
      </c>
      <c r="E483" s="41" t="str">
        <f>IF($H483="entrée en cours d'année",'Base de données'!$B483,"-")</f>
        <v>-</v>
      </c>
      <c r="F483" s="37" t="str">
        <f t="shared" si="29"/>
        <v/>
      </c>
      <c r="G483" s="37" t="str">
        <f>IF($J483="mouvement",_xlfn.XLOOKUP('Base de données'!$B483,$V:$V,$V:$V,0),"")</f>
        <v/>
      </c>
      <c r="H483" s="37" t="str">
        <f t="shared" si="30"/>
        <v/>
      </c>
      <c r="I483" s="37" t="str">
        <f>IF($J483="mouvement",_xlfn.XLOOKUP('Base de données'!$B483,$K:$K,$K:$K,0),"")</f>
        <v/>
      </c>
      <c r="J483" s="38" t="str">
        <f>IF(AND(Y483&lt;&gt;MAX(Y:Y),COUNTIF(K483:V483,'Base de données'!$B483)&gt;0),"mouvement","")</f>
        <v/>
      </c>
      <c r="K483" s="39" t="str">
        <f>IF(K$1&gt;$AE$1,"-",IFERROR(IF(DATEDIF('Base de données'!$A483,K$1,"d")&lt;&gt;0,"",'Base de données'!$B483),""))</f>
        <v/>
      </c>
      <c r="L483" s="39" t="str">
        <f>IF(L$1&gt;$AE$1,"-",IFERROR(IF(DATEDIF('Base de données'!$A483,L$1,"d")&lt;&gt;0,"",'Base de données'!$B483),""))</f>
        <v>TM02V</v>
      </c>
      <c r="M483" s="39" t="str">
        <f>IF(M$1&gt;$AE$1,"-",IFERROR(IF(DATEDIF('Base de données'!$A483,M$1,"d")&lt;&gt;0,"",'Base de données'!$B483),""))</f>
        <v/>
      </c>
      <c r="N483" s="39" t="str">
        <f>IF(N$1&gt;$AE$1,"-",IFERROR(IF(DATEDIF('Base de données'!$A483,N$1,"d")&lt;&gt;0,"",'Base de données'!$B483),""))</f>
        <v/>
      </c>
      <c r="O483" s="39" t="str">
        <f>IF(O$1&gt;$AE$1,"-",IFERROR(IF(DATEDIF('Base de données'!$A483,O$1,"d")&lt;&gt;0,"",'Base de données'!$B483),""))</f>
        <v/>
      </c>
      <c r="P483" s="39" t="str">
        <f>IF(P$1&gt;$AE$1,"-",IFERROR(IF(DATEDIF('Base de données'!$A483,P$1,"d")&lt;&gt;0,"",'Base de données'!$B483),""))</f>
        <v/>
      </c>
      <c r="Q483" s="39" t="str">
        <f>IF(Q$1&gt;$AE$1,"-",IFERROR(IF(DATEDIF('Base de données'!$A483,Q$1,"d")&lt;&gt;0,"",'Base de données'!$B483),""))</f>
        <v/>
      </c>
      <c r="R483" s="39" t="str">
        <f>IF(R$1&gt;$AE$1,"-",IFERROR(IF(DATEDIF('Base de données'!$A483,R$1,"d")&lt;&gt;0,"",'Base de données'!$B483),""))</f>
        <v/>
      </c>
      <c r="S483" s="39" t="str">
        <f>IF(S$1&gt;$AE$1,"-",IFERROR(IF(DATEDIF('Base de données'!$A483,S$1,"d")&lt;&gt;0,"",'Base de données'!$B483),""))</f>
        <v/>
      </c>
      <c r="T483" s="39" t="str">
        <f>IF(T$1&gt;$AE$1,"-",IFERROR(IF(DATEDIF('Base de données'!$A483,T$1,"d")&lt;&gt;0,"",'Base de données'!$B483),""))</f>
        <v/>
      </c>
      <c r="U483" s="39" t="str">
        <f>IF(U$1&gt;$AE$1,"-",IFERROR(IF(DATEDIF('Base de données'!$A483,U$1,"d")&lt;&gt;0,"",'Base de données'!$B483),""))</f>
        <v/>
      </c>
      <c r="V483" s="39" t="str">
        <f>IF(V$1&gt;$AE$1,"-",IFERROR(IF(DATEDIF('Base de données'!$A483,V$1,"d")&lt;&gt;0,"",'Base de données'!$B483),""))</f>
        <v/>
      </c>
      <c r="W483" s="34"/>
      <c r="X483" s="30" t="str">
        <f>'Base de données'!$C483&amp;" "&amp;'Base de données'!$D483</f>
        <v>Dupuis Laetitia</v>
      </c>
      <c r="Y483" s="31">
        <f>COUNTIF('Base de données'!$B:$B,'Base de données'!$B483)</f>
        <v>12</v>
      </c>
      <c r="AA483" s="87" cm="1">
        <f t="array" aca="1" ref="AA483" ca="1">INDIRECT("'Base de données'!A" &amp; ROW(Y483))</f>
        <v>45689</v>
      </c>
      <c r="AB483" s="51" t="str" cm="1">
        <f t="array" aca="1" ref="AB483" ca="1">INDIRECT("'Base de données'!B" &amp; ROW(Z483))</f>
        <v>TM02V</v>
      </c>
    </row>
    <row r="484" spans="1:28" x14ac:dyDescent="0.3">
      <c r="A484" s="41" t="str">
        <f ca="1">IF(IF(AND($B484&lt;&gt;"-",$B484=$E484),"Entrée et sortie","-")="Entrée et sortie",'Base de données'!$B484,"-")</f>
        <v>-</v>
      </c>
      <c r="B484" s="41" t="str">
        <f t="shared" ca="1" si="31"/>
        <v>-</v>
      </c>
      <c r="C484" s="41" t="str">
        <f t="shared" ca="1" si="32"/>
        <v>-</v>
      </c>
      <c r="D484" s="41" t="str">
        <f>IF($F484="sortie en cours d'année",'Base de données'!$B484,"-")</f>
        <v>-</v>
      </c>
      <c r="E484" s="41" t="str">
        <f>IF($H484="entrée en cours d'année",'Base de données'!$B484,"-")</f>
        <v>-</v>
      </c>
      <c r="F484" s="37" t="str">
        <f t="shared" si="29"/>
        <v/>
      </c>
      <c r="G484" s="37" t="str">
        <f>IF($J484="mouvement",_xlfn.XLOOKUP('Base de données'!$B484,$V:$V,$V:$V,0),"")</f>
        <v/>
      </c>
      <c r="H484" s="37" t="str">
        <f t="shared" si="30"/>
        <v/>
      </c>
      <c r="I484" s="37" t="str">
        <f>IF($J484="mouvement",_xlfn.XLOOKUP('Base de données'!$B484,$K:$K,$K:$K,0),"")</f>
        <v/>
      </c>
      <c r="J484" s="38" t="str">
        <f>IF(AND(Y484&lt;&gt;MAX(Y:Y),COUNTIF(K484:V484,'Base de données'!$B484)&gt;0),"mouvement","")</f>
        <v/>
      </c>
      <c r="K484" s="39" t="str">
        <f>IF(K$1&gt;$AE$1,"-",IFERROR(IF(DATEDIF('Base de données'!$A484,K$1,"d")&lt;&gt;0,"",'Base de données'!$B484),""))</f>
        <v/>
      </c>
      <c r="L484" s="39" t="str">
        <f>IF(L$1&gt;$AE$1,"-",IFERROR(IF(DATEDIF('Base de données'!$A484,L$1,"d")&lt;&gt;0,"",'Base de données'!$B484),""))</f>
        <v>XTZ1R</v>
      </c>
      <c r="M484" s="39" t="str">
        <f>IF(M$1&gt;$AE$1,"-",IFERROR(IF(DATEDIF('Base de données'!$A484,M$1,"d")&lt;&gt;0,"",'Base de données'!$B484),""))</f>
        <v/>
      </c>
      <c r="N484" s="39" t="str">
        <f>IF(N$1&gt;$AE$1,"-",IFERROR(IF(DATEDIF('Base de données'!$A484,N$1,"d")&lt;&gt;0,"",'Base de données'!$B484),""))</f>
        <v/>
      </c>
      <c r="O484" s="39" t="str">
        <f>IF(O$1&gt;$AE$1,"-",IFERROR(IF(DATEDIF('Base de données'!$A484,O$1,"d")&lt;&gt;0,"",'Base de données'!$B484),""))</f>
        <v/>
      </c>
      <c r="P484" s="39" t="str">
        <f>IF(P$1&gt;$AE$1,"-",IFERROR(IF(DATEDIF('Base de données'!$A484,P$1,"d")&lt;&gt;0,"",'Base de données'!$B484),""))</f>
        <v/>
      </c>
      <c r="Q484" s="39" t="str">
        <f>IF(Q$1&gt;$AE$1,"-",IFERROR(IF(DATEDIF('Base de données'!$A484,Q$1,"d")&lt;&gt;0,"",'Base de données'!$B484),""))</f>
        <v/>
      </c>
      <c r="R484" s="39" t="str">
        <f>IF(R$1&gt;$AE$1,"-",IFERROR(IF(DATEDIF('Base de données'!$A484,R$1,"d")&lt;&gt;0,"",'Base de données'!$B484),""))</f>
        <v/>
      </c>
      <c r="S484" s="39" t="str">
        <f>IF(S$1&gt;$AE$1,"-",IFERROR(IF(DATEDIF('Base de données'!$A484,S$1,"d")&lt;&gt;0,"",'Base de données'!$B484),""))</f>
        <v/>
      </c>
      <c r="T484" s="39" t="str">
        <f>IF(T$1&gt;$AE$1,"-",IFERROR(IF(DATEDIF('Base de données'!$A484,T$1,"d")&lt;&gt;0,"",'Base de données'!$B484),""))</f>
        <v/>
      </c>
      <c r="U484" s="39" t="str">
        <f>IF(U$1&gt;$AE$1,"-",IFERROR(IF(DATEDIF('Base de données'!$A484,U$1,"d")&lt;&gt;0,"",'Base de données'!$B484),""))</f>
        <v/>
      </c>
      <c r="V484" s="39" t="str">
        <f>IF(V$1&gt;$AE$1,"-",IFERROR(IF(DATEDIF('Base de données'!$A484,V$1,"d")&lt;&gt;0,"",'Base de données'!$B484),""))</f>
        <v/>
      </c>
      <c r="W484" s="34"/>
      <c r="X484" s="30" t="str">
        <f>'Base de données'!$C484&amp;" "&amp;'Base de données'!$D484</f>
        <v>Bernard Christine</v>
      </c>
      <c r="Y484" s="31">
        <f>COUNTIF('Base de données'!$B:$B,'Base de données'!$B484)</f>
        <v>12</v>
      </c>
      <c r="AA484" s="87" cm="1">
        <f t="array" aca="1" ref="AA484" ca="1">INDIRECT("'Base de données'!A" &amp; ROW(Y484))</f>
        <v>45689</v>
      </c>
      <c r="AB484" s="51" t="str" cm="1">
        <f t="array" aca="1" ref="AB484" ca="1">INDIRECT("'Base de données'!B" &amp; ROW(Z484))</f>
        <v>XTZ1R</v>
      </c>
    </row>
    <row r="485" spans="1:28" x14ac:dyDescent="0.3">
      <c r="A485" s="41" t="str">
        <f ca="1">IF(IF(AND($B485&lt;&gt;"-",$B485=$E485),"Entrée et sortie","-")="Entrée et sortie",'Base de données'!$B485,"-")</f>
        <v>-</v>
      </c>
      <c r="B485" s="41" t="str">
        <f t="shared" ca="1" si="31"/>
        <v>-</v>
      </c>
      <c r="C485" s="41" t="str">
        <f t="shared" ca="1" si="32"/>
        <v>-</v>
      </c>
      <c r="D485" s="41" t="str">
        <f>IF($F485="sortie en cours d'année",'Base de données'!$B485,"-")</f>
        <v>-</v>
      </c>
      <c r="E485" s="41" t="str">
        <f>IF($H485="entrée en cours d'année",'Base de données'!$B485,"-")</f>
        <v>-</v>
      </c>
      <c r="F485" s="37" t="str">
        <f t="shared" si="29"/>
        <v/>
      </c>
      <c r="G485" s="37" t="str">
        <f>IF($J485="mouvement",_xlfn.XLOOKUP('Base de données'!$B485,$V:$V,$V:$V,0),"")</f>
        <v/>
      </c>
      <c r="H485" s="37" t="str">
        <f t="shared" si="30"/>
        <v/>
      </c>
      <c r="I485" s="37" t="str">
        <f>IF($J485="mouvement",_xlfn.XLOOKUP('Base de données'!$B485,$K:$K,$K:$K,0),"")</f>
        <v/>
      </c>
      <c r="J485" s="38" t="str">
        <f>IF(AND(Y485&lt;&gt;MAX(Y:Y),COUNTIF(K485:V485,'Base de données'!$B485)&gt;0),"mouvement","")</f>
        <v/>
      </c>
      <c r="K485" s="39" t="str">
        <f>IF(K$1&gt;$AE$1,"-",IFERROR(IF(DATEDIF('Base de données'!$A485,K$1,"d")&lt;&gt;0,"",'Base de données'!$B485),""))</f>
        <v/>
      </c>
      <c r="L485" s="39" t="str">
        <f>IF(L$1&gt;$AE$1,"-",IFERROR(IF(DATEDIF('Base de données'!$A485,L$1,"d")&lt;&gt;0,"",'Base de données'!$B485),""))</f>
        <v>06FWZ</v>
      </c>
      <c r="M485" s="39" t="str">
        <f>IF(M$1&gt;$AE$1,"-",IFERROR(IF(DATEDIF('Base de données'!$A485,M$1,"d")&lt;&gt;0,"",'Base de données'!$B485),""))</f>
        <v/>
      </c>
      <c r="N485" s="39" t="str">
        <f>IF(N$1&gt;$AE$1,"-",IFERROR(IF(DATEDIF('Base de données'!$A485,N$1,"d")&lt;&gt;0,"",'Base de données'!$B485),""))</f>
        <v/>
      </c>
      <c r="O485" s="39" t="str">
        <f>IF(O$1&gt;$AE$1,"-",IFERROR(IF(DATEDIF('Base de données'!$A485,O$1,"d")&lt;&gt;0,"",'Base de données'!$B485),""))</f>
        <v/>
      </c>
      <c r="P485" s="39" t="str">
        <f>IF(P$1&gt;$AE$1,"-",IFERROR(IF(DATEDIF('Base de données'!$A485,P$1,"d")&lt;&gt;0,"",'Base de données'!$B485),""))</f>
        <v/>
      </c>
      <c r="Q485" s="39" t="str">
        <f>IF(Q$1&gt;$AE$1,"-",IFERROR(IF(DATEDIF('Base de données'!$A485,Q$1,"d")&lt;&gt;0,"",'Base de données'!$B485),""))</f>
        <v/>
      </c>
      <c r="R485" s="39" t="str">
        <f>IF(R$1&gt;$AE$1,"-",IFERROR(IF(DATEDIF('Base de données'!$A485,R$1,"d")&lt;&gt;0,"",'Base de données'!$B485),""))</f>
        <v/>
      </c>
      <c r="S485" s="39" t="str">
        <f>IF(S$1&gt;$AE$1,"-",IFERROR(IF(DATEDIF('Base de données'!$A485,S$1,"d")&lt;&gt;0,"",'Base de données'!$B485),""))</f>
        <v/>
      </c>
      <c r="T485" s="39" t="str">
        <f>IF(T$1&gt;$AE$1,"-",IFERROR(IF(DATEDIF('Base de données'!$A485,T$1,"d")&lt;&gt;0,"",'Base de données'!$B485),""))</f>
        <v/>
      </c>
      <c r="U485" s="39" t="str">
        <f>IF(U$1&gt;$AE$1,"-",IFERROR(IF(DATEDIF('Base de données'!$A485,U$1,"d")&lt;&gt;0,"",'Base de données'!$B485),""))</f>
        <v/>
      </c>
      <c r="V485" s="39" t="str">
        <f>IF(V$1&gt;$AE$1,"-",IFERROR(IF(DATEDIF('Base de données'!$A485,V$1,"d")&lt;&gt;0,"",'Base de données'!$B485),""))</f>
        <v/>
      </c>
      <c r="W485" s="34"/>
      <c r="X485" s="30" t="str">
        <f>'Base de données'!$C485&amp;" "&amp;'Base de données'!$D485</f>
        <v>Leclercq Agnès</v>
      </c>
      <c r="Y485" s="31">
        <f>COUNTIF('Base de données'!$B:$B,'Base de données'!$B485)</f>
        <v>12</v>
      </c>
      <c r="AA485" s="87" cm="1">
        <f t="array" aca="1" ref="AA485" ca="1">INDIRECT("'Base de données'!A" &amp; ROW(Y485))</f>
        <v>45689</v>
      </c>
      <c r="AB485" s="51" t="str" cm="1">
        <f t="array" aca="1" ref="AB485" ca="1">INDIRECT("'Base de données'!B" &amp; ROW(Z485))</f>
        <v>06FWZ</v>
      </c>
    </row>
    <row r="486" spans="1:28" x14ac:dyDescent="0.3">
      <c r="A486" s="41" t="str">
        <f ca="1">IF(IF(AND($B486&lt;&gt;"-",$B486=$E486),"Entrée et sortie","-")="Entrée et sortie",'Base de données'!$B486,"-")</f>
        <v>-</v>
      </c>
      <c r="B486" s="41" t="str">
        <f t="shared" ca="1" si="31"/>
        <v>-</v>
      </c>
      <c r="C486" s="41" t="str">
        <f t="shared" ca="1" si="32"/>
        <v>-</v>
      </c>
      <c r="D486" s="41" t="str">
        <f>IF($F486="sortie en cours d'année",'Base de données'!$B486,"-")</f>
        <v>-</v>
      </c>
      <c r="E486" s="41" t="str">
        <f>IF($H486="entrée en cours d'année",'Base de données'!$B486,"-")</f>
        <v>-</v>
      </c>
      <c r="F486" s="37" t="str">
        <f t="shared" si="29"/>
        <v/>
      </c>
      <c r="G486" s="37" t="str">
        <f>IF($J486="mouvement",_xlfn.XLOOKUP('Base de données'!$B486,$V:$V,$V:$V,0),"")</f>
        <v/>
      </c>
      <c r="H486" s="37" t="str">
        <f t="shared" si="30"/>
        <v/>
      </c>
      <c r="I486" s="37" t="str">
        <f>IF($J486="mouvement",_xlfn.XLOOKUP('Base de données'!$B486,$K:$K,$K:$K,0),"")</f>
        <v/>
      </c>
      <c r="J486" s="38" t="str">
        <f>IF(AND(Y486&lt;&gt;MAX(Y:Y),COUNTIF(K486:V486,'Base de données'!$B486)&gt;0),"mouvement","")</f>
        <v/>
      </c>
      <c r="K486" s="39" t="str">
        <f>IF(K$1&gt;$AE$1,"-",IFERROR(IF(DATEDIF('Base de données'!$A486,K$1,"d")&lt;&gt;0,"",'Base de données'!$B486),""))</f>
        <v/>
      </c>
      <c r="L486" s="39" t="str">
        <f>IF(L$1&gt;$AE$1,"-",IFERROR(IF(DATEDIF('Base de données'!$A486,L$1,"d")&lt;&gt;0,"",'Base de données'!$B486),""))</f>
        <v>UHQC8</v>
      </c>
      <c r="M486" s="39" t="str">
        <f>IF(M$1&gt;$AE$1,"-",IFERROR(IF(DATEDIF('Base de données'!$A486,M$1,"d")&lt;&gt;0,"",'Base de données'!$B486),""))</f>
        <v/>
      </c>
      <c r="N486" s="39" t="str">
        <f>IF(N$1&gt;$AE$1,"-",IFERROR(IF(DATEDIF('Base de données'!$A486,N$1,"d")&lt;&gt;0,"",'Base de données'!$B486),""))</f>
        <v/>
      </c>
      <c r="O486" s="39" t="str">
        <f>IF(O$1&gt;$AE$1,"-",IFERROR(IF(DATEDIF('Base de données'!$A486,O$1,"d")&lt;&gt;0,"",'Base de données'!$B486),""))</f>
        <v/>
      </c>
      <c r="P486" s="39" t="str">
        <f>IF(P$1&gt;$AE$1,"-",IFERROR(IF(DATEDIF('Base de données'!$A486,P$1,"d")&lt;&gt;0,"",'Base de données'!$B486),""))</f>
        <v/>
      </c>
      <c r="Q486" s="39" t="str">
        <f>IF(Q$1&gt;$AE$1,"-",IFERROR(IF(DATEDIF('Base de données'!$A486,Q$1,"d")&lt;&gt;0,"",'Base de données'!$B486),""))</f>
        <v/>
      </c>
      <c r="R486" s="39" t="str">
        <f>IF(R$1&gt;$AE$1,"-",IFERROR(IF(DATEDIF('Base de données'!$A486,R$1,"d")&lt;&gt;0,"",'Base de données'!$B486),""))</f>
        <v/>
      </c>
      <c r="S486" s="39" t="str">
        <f>IF(S$1&gt;$AE$1,"-",IFERROR(IF(DATEDIF('Base de données'!$A486,S$1,"d")&lt;&gt;0,"",'Base de données'!$B486),""))</f>
        <v/>
      </c>
      <c r="T486" s="39" t="str">
        <f>IF(T$1&gt;$AE$1,"-",IFERROR(IF(DATEDIF('Base de données'!$A486,T$1,"d")&lt;&gt;0,"",'Base de données'!$B486),""))</f>
        <v/>
      </c>
      <c r="U486" s="39" t="str">
        <f>IF(U$1&gt;$AE$1,"-",IFERROR(IF(DATEDIF('Base de données'!$A486,U$1,"d")&lt;&gt;0,"",'Base de données'!$B486),""))</f>
        <v/>
      </c>
      <c r="V486" s="39" t="str">
        <f>IF(V$1&gt;$AE$1,"-",IFERROR(IF(DATEDIF('Base de données'!$A486,V$1,"d")&lt;&gt;0,"",'Base de données'!$B486),""))</f>
        <v/>
      </c>
      <c r="W486" s="34"/>
      <c r="X486" s="30" t="str">
        <f>'Base de données'!$C486&amp;" "&amp;'Base de données'!$D486</f>
        <v>Joubert Gilbert</v>
      </c>
      <c r="Y486" s="31">
        <f>COUNTIF('Base de données'!$B:$B,'Base de données'!$B486)</f>
        <v>12</v>
      </c>
      <c r="AA486" s="87" cm="1">
        <f t="array" aca="1" ref="AA486" ca="1">INDIRECT("'Base de données'!A" &amp; ROW(Y486))</f>
        <v>45689</v>
      </c>
      <c r="AB486" s="51" t="str" cm="1">
        <f t="array" aca="1" ref="AB486" ca="1">INDIRECT("'Base de données'!B" &amp; ROW(Z486))</f>
        <v>UHQC8</v>
      </c>
    </row>
    <row r="487" spans="1:28" x14ac:dyDescent="0.3">
      <c r="A487" s="41" t="str">
        <f ca="1">IF(IF(AND($B487&lt;&gt;"-",$B487=$E487),"Entrée et sortie","-")="Entrée et sortie",'Base de données'!$B487,"-")</f>
        <v>-</v>
      </c>
      <c r="B487" s="41" t="str">
        <f t="shared" ca="1" si="31"/>
        <v>-</v>
      </c>
      <c r="C487" s="41" t="str">
        <f t="shared" ca="1" si="32"/>
        <v>-</v>
      </c>
      <c r="D487" s="41" t="str">
        <f>IF($F487="sortie en cours d'année",'Base de données'!$B487,"-")</f>
        <v>-</v>
      </c>
      <c r="E487" s="41" t="str">
        <f>IF($H487="entrée en cours d'année",'Base de données'!$B487,"-")</f>
        <v>-</v>
      </c>
      <c r="F487" s="37" t="str">
        <f t="shared" si="29"/>
        <v/>
      </c>
      <c r="G487" s="37" t="str">
        <f>IF($J487="mouvement",_xlfn.XLOOKUP('Base de données'!$B487,$V:$V,$V:$V,0),"")</f>
        <v/>
      </c>
      <c r="H487" s="37" t="str">
        <f t="shared" si="30"/>
        <v/>
      </c>
      <c r="I487" s="37" t="str">
        <f>IF($J487="mouvement",_xlfn.XLOOKUP('Base de données'!$B487,$K:$K,$K:$K,0),"")</f>
        <v/>
      </c>
      <c r="J487" s="38" t="str">
        <f>IF(AND(Y487&lt;&gt;MAX(Y:Y),COUNTIF(K487:V487,'Base de données'!$B487)&gt;0),"mouvement","")</f>
        <v/>
      </c>
      <c r="K487" s="39" t="str">
        <f>IF(K$1&gt;$AE$1,"-",IFERROR(IF(DATEDIF('Base de données'!$A487,K$1,"d")&lt;&gt;0,"",'Base de données'!$B487),""))</f>
        <v/>
      </c>
      <c r="L487" s="39" t="str">
        <f>IF(L$1&gt;$AE$1,"-",IFERROR(IF(DATEDIF('Base de données'!$A487,L$1,"d")&lt;&gt;0,"",'Base de données'!$B487),""))</f>
        <v>T0RQR</v>
      </c>
      <c r="M487" s="39" t="str">
        <f>IF(M$1&gt;$AE$1,"-",IFERROR(IF(DATEDIF('Base de données'!$A487,M$1,"d")&lt;&gt;0,"",'Base de données'!$B487),""))</f>
        <v/>
      </c>
      <c r="N487" s="39" t="str">
        <f>IF(N$1&gt;$AE$1,"-",IFERROR(IF(DATEDIF('Base de données'!$A487,N$1,"d")&lt;&gt;0,"",'Base de données'!$B487),""))</f>
        <v/>
      </c>
      <c r="O487" s="39" t="str">
        <f>IF(O$1&gt;$AE$1,"-",IFERROR(IF(DATEDIF('Base de données'!$A487,O$1,"d")&lt;&gt;0,"",'Base de données'!$B487),""))</f>
        <v/>
      </c>
      <c r="P487" s="39" t="str">
        <f>IF(P$1&gt;$AE$1,"-",IFERROR(IF(DATEDIF('Base de données'!$A487,P$1,"d")&lt;&gt;0,"",'Base de données'!$B487),""))</f>
        <v/>
      </c>
      <c r="Q487" s="39" t="str">
        <f>IF(Q$1&gt;$AE$1,"-",IFERROR(IF(DATEDIF('Base de données'!$A487,Q$1,"d")&lt;&gt;0,"",'Base de données'!$B487),""))</f>
        <v/>
      </c>
      <c r="R487" s="39" t="str">
        <f>IF(R$1&gt;$AE$1,"-",IFERROR(IF(DATEDIF('Base de données'!$A487,R$1,"d")&lt;&gt;0,"",'Base de données'!$B487),""))</f>
        <v/>
      </c>
      <c r="S487" s="39" t="str">
        <f>IF(S$1&gt;$AE$1,"-",IFERROR(IF(DATEDIF('Base de données'!$A487,S$1,"d")&lt;&gt;0,"",'Base de données'!$B487),""))</f>
        <v/>
      </c>
      <c r="T487" s="39" t="str">
        <f>IF(T$1&gt;$AE$1,"-",IFERROR(IF(DATEDIF('Base de données'!$A487,T$1,"d")&lt;&gt;0,"",'Base de données'!$B487),""))</f>
        <v/>
      </c>
      <c r="U487" s="39" t="str">
        <f>IF(U$1&gt;$AE$1,"-",IFERROR(IF(DATEDIF('Base de données'!$A487,U$1,"d")&lt;&gt;0,"",'Base de données'!$B487),""))</f>
        <v/>
      </c>
      <c r="V487" s="39" t="str">
        <f>IF(V$1&gt;$AE$1,"-",IFERROR(IF(DATEDIF('Base de données'!$A487,V$1,"d")&lt;&gt;0,"",'Base de données'!$B487),""))</f>
        <v/>
      </c>
      <c r="W487" s="34"/>
      <c r="X487" s="30" t="str">
        <f>'Base de données'!$C487&amp;" "&amp;'Base de données'!$D487</f>
        <v>Gallet Philippine</v>
      </c>
      <c r="Y487" s="31">
        <f>COUNTIF('Base de données'!$B:$B,'Base de données'!$B487)</f>
        <v>12</v>
      </c>
      <c r="AA487" s="87" cm="1">
        <f t="array" aca="1" ref="AA487" ca="1">INDIRECT("'Base de données'!A" &amp; ROW(Y487))</f>
        <v>45689</v>
      </c>
      <c r="AB487" s="51" t="str" cm="1">
        <f t="array" aca="1" ref="AB487" ca="1">INDIRECT("'Base de données'!B" &amp; ROW(Z487))</f>
        <v>T0RQR</v>
      </c>
    </row>
    <row r="488" spans="1:28" x14ac:dyDescent="0.3">
      <c r="A488" s="41" t="str">
        <f ca="1">IF(IF(AND($B488&lt;&gt;"-",$B488=$E488),"Entrée et sortie","-")="Entrée et sortie",'Base de données'!$B488,"-")</f>
        <v>-</v>
      </c>
      <c r="B488" s="41" t="str">
        <f t="shared" ca="1" si="31"/>
        <v>-</v>
      </c>
      <c r="C488" s="41" t="str">
        <f t="shared" ca="1" si="32"/>
        <v>-</v>
      </c>
      <c r="D488" s="41" t="str">
        <f>IF($F488="sortie en cours d'année",'Base de données'!$B488,"-")</f>
        <v>-</v>
      </c>
      <c r="E488" s="41" t="str">
        <f>IF($H488="entrée en cours d'année",'Base de données'!$B488,"-")</f>
        <v>-</v>
      </c>
      <c r="F488" s="37" t="str">
        <f t="shared" si="29"/>
        <v/>
      </c>
      <c r="G488" s="37" t="str">
        <f>IF($J488="mouvement",_xlfn.XLOOKUP('Base de données'!$B488,$V:$V,$V:$V,0),"")</f>
        <v/>
      </c>
      <c r="H488" s="37" t="str">
        <f t="shared" si="30"/>
        <v/>
      </c>
      <c r="I488" s="37" t="str">
        <f>IF($J488="mouvement",_xlfn.XLOOKUP('Base de données'!$B488,$K:$K,$K:$K,0),"")</f>
        <v/>
      </c>
      <c r="J488" s="38" t="str">
        <f>IF(AND(Y488&lt;&gt;MAX(Y:Y),COUNTIF(K488:V488,'Base de données'!$B488)&gt;0),"mouvement","")</f>
        <v/>
      </c>
      <c r="K488" s="39" t="str">
        <f>IF(K$1&gt;$AE$1,"-",IFERROR(IF(DATEDIF('Base de données'!$A488,K$1,"d")&lt;&gt;0,"",'Base de données'!$B488),""))</f>
        <v/>
      </c>
      <c r="L488" s="39" t="str">
        <f>IF(L$1&gt;$AE$1,"-",IFERROR(IF(DATEDIF('Base de données'!$A488,L$1,"d")&lt;&gt;0,"",'Base de données'!$B488),""))</f>
        <v>OTZ97</v>
      </c>
      <c r="M488" s="39" t="str">
        <f>IF(M$1&gt;$AE$1,"-",IFERROR(IF(DATEDIF('Base de données'!$A488,M$1,"d")&lt;&gt;0,"",'Base de données'!$B488),""))</f>
        <v/>
      </c>
      <c r="N488" s="39" t="str">
        <f>IF(N$1&gt;$AE$1,"-",IFERROR(IF(DATEDIF('Base de données'!$A488,N$1,"d")&lt;&gt;0,"",'Base de données'!$B488),""))</f>
        <v/>
      </c>
      <c r="O488" s="39" t="str">
        <f>IF(O$1&gt;$AE$1,"-",IFERROR(IF(DATEDIF('Base de données'!$A488,O$1,"d")&lt;&gt;0,"",'Base de données'!$B488),""))</f>
        <v/>
      </c>
      <c r="P488" s="39" t="str">
        <f>IF(P$1&gt;$AE$1,"-",IFERROR(IF(DATEDIF('Base de données'!$A488,P$1,"d")&lt;&gt;0,"",'Base de données'!$B488),""))</f>
        <v/>
      </c>
      <c r="Q488" s="39" t="str">
        <f>IF(Q$1&gt;$AE$1,"-",IFERROR(IF(DATEDIF('Base de données'!$A488,Q$1,"d")&lt;&gt;0,"",'Base de données'!$B488),""))</f>
        <v/>
      </c>
      <c r="R488" s="39" t="str">
        <f>IF(R$1&gt;$AE$1,"-",IFERROR(IF(DATEDIF('Base de données'!$A488,R$1,"d")&lt;&gt;0,"",'Base de données'!$B488),""))</f>
        <v/>
      </c>
      <c r="S488" s="39" t="str">
        <f>IF(S$1&gt;$AE$1,"-",IFERROR(IF(DATEDIF('Base de données'!$A488,S$1,"d")&lt;&gt;0,"",'Base de données'!$B488),""))</f>
        <v/>
      </c>
      <c r="T488" s="39" t="str">
        <f>IF(T$1&gt;$AE$1,"-",IFERROR(IF(DATEDIF('Base de données'!$A488,T$1,"d")&lt;&gt;0,"",'Base de données'!$B488),""))</f>
        <v/>
      </c>
      <c r="U488" s="39" t="str">
        <f>IF(U$1&gt;$AE$1,"-",IFERROR(IF(DATEDIF('Base de données'!$A488,U$1,"d")&lt;&gt;0,"",'Base de données'!$B488),""))</f>
        <v/>
      </c>
      <c r="V488" s="39" t="str">
        <f>IF(V$1&gt;$AE$1,"-",IFERROR(IF(DATEDIF('Base de données'!$A488,V$1,"d")&lt;&gt;0,"",'Base de données'!$B488),""))</f>
        <v/>
      </c>
      <c r="W488" s="34"/>
      <c r="X488" s="30" t="str">
        <f>'Base de données'!$C488&amp;" "&amp;'Base de données'!$D488</f>
        <v>Costa Manon</v>
      </c>
      <c r="Y488" s="31">
        <f>COUNTIF('Base de données'!$B:$B,'Base de données'!$B488)</f>
        <v>12</v>
      </c>
      <c r="AA488" s="87" cm="1">
        <f t="array" aca="1" ref="AA488" ca="1">INDIRECT("'Base de données'!A" &amp; ROW(Y488))</f>
        <v>45689</v>
      </c>
      <c r="AB488" s="51" t="str" cm="1">
        <f t="array" aca="1" ref="AB488" ca="1">INDIRECT("'Base de données'!B" &amp; ROW(Z488))</f>
        <v>OTZ97</v>
      </c>
    </row>
    <row r="489" spans="1:28" x14ac:dyDescent="0.3">
      <c r="A489" s="41" t="str">
        <f ca="1">IF(IF(AND($B489&lt;&gt;"-",$B489=$E489),"Entrée et sortie","-")="Entrée et sortie",'Base de données'!$B489,"-")</f>
        <v>-</v>
      </c>
      <c r="B489" s="41" t="str">
        <f t="shared" ca="1" si="31"/>
        <v>-</v>
      </c>
      <c r="C489" s="41" t="str">
        <f t="shared" ca="1" si="32"/>
        <v>-</v>
      </c>
      <c r="D489" s="41" t="str">
        <f>IF($F489="sortie en cours d'année",'Base de données'!$B489,"-")</f>
        <v>-</v>
      </c>
      <c r="E489" s="41" t="str">
        <f>IF($H489="entrée en cours d'année",'Base de données'!$B489,"-")</f>
        <v>-</v>
      </c>
      <c r="F489" s="37" t="str">
        <f t="shared" si="29"/>
        <v/>
      </c>
      <c r="G489" s="37" t="str">
        <f>IF($J489="mouvement",_xlfn.XLOOKUP('Base de données'!$B489,$V:$V,$V:$V,0),"")</f>
        <v/>
      </c>
      <c r="H489" s="37" t="str">
        <f t="shared" si="30"/>
        <v/>
      </c>
      <c r="I489" s="37" t="str">
        <f>IF($J489="mouvement",_xlfn.XLOOKUP('Base de données'!$B489,$K:$K,$K:$K,0),"")</f>
        <v/>
      </c>
      <c r="J489" s="38" t="str">
        <f>IF(AND(Y489&lt;&gt;MAX(Y:Y),COUNTIF(K489:V489,'Base de données'!$B489)&gt;0),"mouvement","")</f>
        <v/>
      </c>
      <c r="K489" s="39" t="str">
        <f>IF(K$1&gt;$AE$1,"-",IFERROR(IF(DATEDIF('Base de données'!$A489,K$1,"d")&lt;&gt;0,"",'Base de données'!$B489),""))</f>
        <v/>
      </c>
      <c r="L489" s="39" t="str">
        <f>IF(L$1&gt;$AE$1,"-",IFERROR(IF(DATEDIF('Base de données'!$A489,L$1,"d")&lt;&gt;0,"",'Base de données'!$B489),""))</f>
        <v>57BOR</v>
      </c>
      <c r="M489" s="39" t="str">
        <f>IF(M$1&gt;$AE$1,"-",IFERROR(IF(DATEDIF('Base de données'!$A489,M$1,"d")&lt;&gt;0,"",'Base de données'!$B489),""))</f>
        <v/>
      </c>
      <c r="N489" s="39" t="str">
        <f>IF(N$1&gt;$AE$1,"-",IFERROR(IF(DATEDIF('Base de données'!$A489,N$1,"d")&lt;&gt;0,"",'Base de données'!$B489),""))</f>
        <v/>
      </c>
      <c r="O489" s="39" t="str">
        <f>IF(O$1&gt;$AE$1,"-",IFERROR(IF(DATEDIF('Base de données'!$A489,O$1,"d")&lt;&gt;0,"",'Base de données'!$B489),""))</f>
        <v/>
      </c>
      <c r="P489" s="39" t="str">
        <f>IF(P$1&gt;$AE$1,"-",IFERROR(IF(DATEDIF('Base de données'!$A489,P$1,"d")&lt;&gt;0,"",'Base de données'!$B489),""))</f>
        <v/>
      </c>
      <c r="Q489" s="39" t="str">
        <f>IF(Q$1&gt;$AE$1,"-",IFERROR(IF(DATEDIF('Base de données'!$A489,Q$1,"d")&lt;&gt;0,"",'Base de données'!$B489),""))</f>
        <v/>
      </c>
      <c r="R489" s="39" t="str">
        <f>IF(R$1&gt;$AE$1,"-",IFERROR(IF(DATEDIF('Base de données'!$A489,R$1,"d")&lt;&gt;0,"",'Base de données'!$B489),""))</f>
        <v/>
      </c>
      <c r="S489" s="39" t="str">
        <f>IF(S$1&gt;$AE$1,"-",IFERROR(IF(DATEDIF('Base de données'!$A489,S$1,"d")&lt;&gt;0,"",'Base de données'!$B489),""))</f>
        <v/>
      </c>
      <c r="T489" s="39" t="str">
        <f>IF(T$1&gt;$AE$1,"-",IFERROR(IF(DATEDIF('Base de données'!$A489,T$1,"d")&lt;&gt;0,"",'Base de données'!$B489),""))</f>
        <v/>
      </c>
      <c r="U489" s="39" t="str">
        <f>IF(U$1&gt;$AE$1,"-",IFERROR(IF(DATEDIF('Base de données'!$A489,U$1,"d")&lt;&gt;0,"",'Base de données'!$B489),""))</f>
        <v/>
      </c>
      <c r="V489" s="39" t="str">
        <f>IF(V$1&gt;$AE$1,"-",IFERROR(IF(DATEDIF('Base de données'!$A489,V$1,"d")&lt;&gt;0,"",'Base de données'!$B489),""))</f>
        <v/>
      </c>
      <c r="W489" s="34"/>
      <c r="X489" s="30" t="str">
        <f>'Base de données'!$C489&amp;" "&amp;'Base de données'!$D489</f>
        <v>Pruvost Margaret</v>
      </c>
      <c r="Y489" s="31">
        <f>COUNTIF('Base de données'!$B:$B,'Base de données'!$B489)</f>
        <v>12</v>
      </c>
      <c r="AA489" s="87" cm="1">
        <f t="array" aca="1" ref="AA489" ca="1">INDIRECT("'Base de données'!A" &amp; ROW(Y489))</f>
        <v>45689</v>
      </c>
      <c r="AB489" s="51" t="str" cm="1">
        <f t="array" aca="1" ref="AB489" ca="1">INDIRECT("'Base de données'!B" &amp; ROW(Z489))</f>
        <v>57BOR</v>
      </c>
    </row>
    <row r="490" spans="1:28" x14ac:dyDescent="0.3">
      <c r="A490" s="41" t="str">
        <f ca="1">IF(IF(AND($B490&lt;&gt;"-",$B490=$E490),"Entrée et sortie","-")="Entrée et sortie",'Base de données'!$B490,"-")</f>
        <v>-</v>
      </c>
      <c r="B490" s="41" t="str">
        <f t="shared" ca="1" si="31"/>
        <v>-</v>
      </c>
      <c r="C490" s="41" t="str">
        <f t="shared" ca="1" si="32"/>
        <v>-</v>
      </c>
      <c r="D490" s="41" t="str">
        <f>IF($F490="sortie en cours d'année",'Base de données'!$B490,"-")</f>
        <v>-</v>
      </c>
      <c r="E490" s="41" t="str">
        <f>IF($H490="entrée en cours d'année",'Base de données'!$B490,"-")</f>
        <v>-</v>
      </c>
      <c r="F490" s="37" t="str">
        <f t="shared" si="29"/>
        <v/>
      </c>
      <c r="G490" s="37" t="str">
        <f>IF($J490="mouvement",_xlfn.XLOOKUP('Base de données'!$B490,$V:$V,$V:$V,0),"")</f>
        <v/>
      </c>
      <c r="H490" s="37" t="str">
        <f t="shared" si="30"/>
        <v/>
      </c>
      <c r="I490" s="37" t="str">
        <f>IF($J490="mouvement",_xlfn.XLOOKUP('Base de données'!$B490,$K:$K,$K:$K,0),"")</f>
        <v/>
      </c>
      <c r="J490" s="38" t="str">
        <f>IF(AND(Y490&lt;&gt;MAX(Y:Y),COUNTIF(K490:V490,'Base de données'!$B490)&gt;0),"mouvement","")</f>
        <v/>
      </c>
      <c r="K490" s="39" t="str">
        <f>IF(K$1&gt;$AE$1,"-",IFERROR(IF(DATEDIF('Base de données'!$A490,K$1,"d")&lt;&gt;0,"",'Base de données'!$B490),""))</f>
        <v/>
      </c>
      <c r="L490" s="39" t="str">
        <f>IF(L$1&gt;$AE$1,"-",IFERROR(IF(DATEDIF('Base de données'!$A490,L$1,"d")&lt;&gt;0,"",'Base de données'!$B490),""))</f>
        <v>9MO35</v>
      </c>
      <c r="M490" s="39" t="str">
        <f>IF(M$1&gt;$AE$1,"-",IFERROR(IF(DATEDIF('Base de données'!$A490,M$1,"d")&lt;&gt;0,"",'Base de données'!$B490),""))</f>
        <v/>
      </c>
      <c r="N490" s="39" t="str">
        <f>IF(N$1&gt;$AE$1,"-",IFERROR(IF(DATEDIF('Base de données'!$A490,N$1,"d")&lt;&gt;0,"",'Base de données'!$B490),""))</f>
        <v/>
      </c>
      <c r="O490" s="39" t="str">
        <f>IF(O$1&gt;$AE$1,"-",IFERROR(IF(DATEDIF('Base de données'!$A490,O$1,"d")&lt;&gt;0,"",'Base de données'!$B490),""))</f>
        <v/>
      </c>
      <c r="P490" s="39" t="str">
        <f>IF(P$1&gt;$AE$1,"-",IFERROR(IF(DATEDIF('Base de données'!$A490,P$1,"d")&lt;&gt;0,"",'Base de données'!$B490),""))</f>
        <v/>
      </c>
      <c r="Q490" s="39" t="str">
        <f>IF(Q$1&gt;$AE$1,"-",IFERROR(IF(DATEDIF('Base de données'!$A490,Q$1,"d")&lt;&gt;0,"",'Base de données'!$B490),""))</f>
        <v/>
      </c>
      <c r="R490" s="39" t="str">
        <f>IF(R$1&gt;$AE$1,"-",IFERROR(IF(DATEDIF('Base de données'!$A490,R$1,"d")&lt;&gt;0,"",'Base de données'!$B490),""))</f>
        <v/>
      </c>
      <c r="S490" s="39" t="str">
        <f>IF(S$1&gt;$AE$1,"-",IFERROR(IF(DATEDIF('Base de données'!$A490,S$1,"d")&lt;&gt;0,"",'Base de données'!$B490),""))</f>
        <v/>
      </c>
      <c r="T490" s="39" t="str">
        <f>IF(T$1&gt;$AE$1,"-",IFERROR(IF(DATEDIF('Base de données'!$A490,T$1,"d")&lt;&gt;0,"",'Base de données'!$B490),""))</f>
        <v/>
      </c>
      <c r="U490" s="39" t="str">
        <f>IF(U$1&gt;$AE$1,"-",IFERROR(IF(DATEDIF('Base de données'!$A490,U$1,"d")&lt;&gt;0,"",'Base de données'!$B490),""))</f>
        <v/>
      </c>
      <c r="V490" s="39" t="str">
        <f>IF(V$1&gt;$AE$1,"-",IFERROR(IF(DATEDIF('Base de données'!$A490,V$1,"d")&lt;&gt;0,"",'Base de données'!$B490),""))</f>
        <v/>
      </c>
      <c r="W490" s="34"/>
      <c r="X490" s="30" t="str">
        <f>'Base de données'!$C490&amp;" "&amp;'Base de données'!$D490</f>
        <v>Marie Louis</v>
      </c>
      <c r="Y490" s="31">
        <f>COUNTIF('Base de données'!$B:$B,'Base de données'!$B490)</f>
        <v>12</v>
      </c>
      <c r="AA490" s="87" cm="1">
        <f t="array" aca="1" ref="AA490" ca="1">INDIRECT("'Base de données'!A" &amp; ROW(Y490))</f>
        <v>45689</v>
      </c>
      <c r="AB490" s="51" t="str" cm="1">
        <f t="array" aca="1" ref="AB490" ca="1">INDIRECT("'Base de données'!B" &amp; ROW(Z490))</f>
        <v>9MO35</v>
      </c>
    </row>
    <row r="491" spans="1:28" x14ac:dyDescent="0.3">
      <c r="A491" s="41" t="str">
        <f ca="1">IF(IF(AND($B491&lt;&gt;"-",$B491=$E491),"Entrée et sortie","-")="Entrée et sortie",'Base de données'!$B491,"-")</f>
        <v>-</v>
      </c>
      <c r="B491" s="41" t="str">
        <f t="shared" ca="1" si="31"/>
        <v>26NYS</v>
      </c>
      <c r="C491" s="41" t="str">
        <f t="shared" ca="1" si="32"/>
        <v>26NYS</v>
      </c>
      <c r="D491" s="41" t="str">
        <f>IF($F491="sortie en cours d'année",'Base de données'!$B491,"-")</f>
        <v>26NYS</v>
      </c>
      <c r="E491" s="41" t="str">
        <f>IF($H491="entrée en cours d'année",'Base de données'!$B491,"-")</f>
        <v>-</v>
      </c>
      <c r="F491" s="37" t="str">
        <f t="shared" si="29"/>
        <v>sortie en cours d'année</v>
      </c>
      <c r="G491" s="37">
        <f>IF($J491="mouvement",_xlfn.XLOOKUP('Base de données'!$B491,$V:$V,$V:$V,0),"")</f>
        <v>0</v>
      </c>
      <c r="H491" s="37" t="str">
        <f t="shared" si="30"/>
        <v/>
      </c>
      <c r="I491" s="37" t="str">
        <f>IF($J491="mouvement",_xlfn.XLOOKUP('Base de données'!$B491,$K:$K,$K:$K,0),"")</f>
        <v>26NYS</v>
      </c>
      <c r="J491" s="38" t="str">
        <f>IF(AND(Y491&lt;&gt;MAX(Y:Y),COUNTIF(K491:V491,'Base de données'!$B491)&gt;0),"mouvement","")</f>
        <v>mouvement</v>
      </c>
      <c r="K491" s="39" t="str">
        <f>IF(K$1&gt;$AE$1,"-",IFERROR(IF(DATEDIF('Base de données'!$A491,K$1,"d")&lt;&gt;0,"",'Base de données'!$B491),""))</f>
        <v/>
      </c>
      <c r="L491" s="39" t="str">
        <f>IF(L$1&gt;$AE$1,"-",IFERROR(IF(DATEDIF('Base de données'!$A491,L$1,"d")&lt;&gt;0,"",'Base de données'!$B491),""))</f>
        <v>26NYS</v>
      </c>
      <c r="M491" s="39" t="str">
        <f>IF(M$1&gt;$AE$1,"-",IFERROR(IF(DATEDIF('Base de données'!$A491,M$1,"d")&lt;&gt;0,"",'Base de données'!$B491),""))</f>
        <v/>
      </c>
      <c r="N491" s="39" t="str">
        <f>IF(N$1&gt;$AE$1,"-",IFERROR(IF(DATEDIF('Base de données'!$A491,N$1,"d")&lt;&gt;0,"",'Base de données'!$B491),""))</f>
        <v/>
      </c>
      <c r="O491" s="39" t="str">
        <f>IF(O$1&gt;$AE$1,"-",IFERROR(IF(DATEDIF('Base de données'!$A491,O$1,"d")&lt;&gt;0,"",'Base de données'!$B491),""))</f>
        <v/>
      </c>
      <c r="P491" s="39" t="str">
        <f>IF(P$1&gt;$AE$1,"-",IFERROR(IF(DATEDIF('Base de données'!$A491,P$1,"d")&lt;&gt;0,"",'Base de données'!$B491),""))</f>
        <v/>
      </c>
      <c r="Q491" s="39" t="str">
        <f>IF(Q$1&gt;$AE$1,"-",IFERROR(IF(DATEDIF('Base de données'!$A491,Q$1,"d")&lt;&gt;0,"",'Base de données'!$B491),""))</f>
        <v/>
      </c>
      <c r="R491" s="39" t="str">
        <f>IF(R$1&gt;$AE$1,"-",IFERROR(IF(DATEDIF('Base de données'!$A491,R$1,"d")&lt;&gt;0,"",'Base de données'!$B491),""))</f>
        <v/>
      </c>
      <c r="S491" s="39" t="str">
        <f>IF(S$1&gt;$AE$1,"-",IFERROR(IF(DATEDIF('Base de données'!$A491,S$1,"d")&lt;&gt;0,"",'Base de données'!$B491),""))</f>
        <v/>
      </c>
      <c r="T491" s="39" t="str">
        <f>IF(T$1&gt;$AE$1,"-",IFERROR(IF(DATEDIF('Base de données'!$A491,T$1,"d")&lt;&gt;0,"",'Base de données'!$B491),""))</f>
        <v/>
      </c>
      <c r="U491" s="39" t="str">
        <f>IF(U$1&gt;$AE$1,"-",IFERROR(IF(DATEDIF('Base de données'!$A491,U$1,"d")&lt;&gt;0,"",'Base de données'!$B491),""))</f>
        <v/>
      </c>
      <c r="V491" s="39" t="str">
        <f>IF(V$1&gt;$AE$1,"-",IFERROR(IF(DATEDIF('Base de données'!$A491,V$1,"d")&lt;&gt;0,"",'Base de données'!$B491),""))</f>
        <v/>
      </c>
      <c r="W491" s="34"/>
      <c r="X491" s="30" t="str">
        <f>'Base de données'!$C491&amp;" "&amp;'Base de données'!$D491</f>
        <v>Noël Sophie</v>
      </c>
      <c r="Y491" s="31">
        <f>COUNTIF('Base de données'!$B:$B,'Base de données'!$B491)</f>
        <v>5</v>
      </c>
      <c r="AA491" s="87" cm="1">
        <f t="array" aca="1" ref="AA491" ca="1">INDIRECT("'Base de données'!A" &amp; ROW(Y491))</f>
        <v>45689</v>
      </c>
      <c r="AB491" s="51" t="str" cm="1">
        <f t="array" aca="1" ref="AB491" ca="1">INDIRECT("'Base de données'!B" &amp; ROW(Z491))</f>
        <v>26NYS</v>
      </c>
    </row>
    <row r="492" spans="1:28" x14ac:dyDescent="0.3">
      <c r="A492" s="41" t="str">
        <f ca="1">IF(IF(AND($B492&lt;&gt;"-",$B492=$E492),"Entrée et sortie","-")="Entrée et sortie",'Base de données'!$B492,"-")</f>
        <v>-</v>
      </c>
      <c r="B492" s="41" t="str">
        <f t="shared" ca="1" si="31"/>
        <v>-</v>
      </c>
      <c r="C492" s="41" t="str">
        <f t="shared" ca="1" si="32"/>
        <v>-</v>
      </c>
      <c r="D492" s="41" t="str">
        <f>IF($F492="sortie en cours d'année",'Base de données'!$B492,"-")</f>
        <v>-</v>
      </c>
      <c r="E492" s="41" t="str">
        <f>IF($H492="entrée en cours d'année",'Base de données'!$B492,"-")</f>
        <v>-</v>
      </c>
      <c r="F492" s="37" t="str">
        <f t="shared" si="29"/>
        <v/>
      </c>
      <c r="G492" s="37" t="str">
        <f>IF($J492="mouvement",_xlfn.XLOOKUP('Base de données'!$B492,$V:$V,$V:$V,0),"")</f>
        <v/>
      </c>
      <c r="H492" s="37" t="str">
        <f t="shared" si="30"/>
        <v/>
      </c>
      <c r="I492" s="37" t="str">
        <f>IF($J492="mouvement",_xlfn.XLOOKUP('Base de données'!$B492,$K:$K,$K:$K,0),"")</f>
        <v/>
      </c>
      <c r="J492" s="38" t="str">
        <f>IF(AND(Y492&lt;&gt;MAX(Y:Y),COUNTIF(K492:V492,'Base de données'!$B492)&gt;0),"mouvement","")</f>
        <v/>
      </c>
      <c r="K492" s="39" t="str">
        <f>IF(K$1&gt;$AE$1,"-",IFERROR(IF(DATEDIF('Base de données'!$A492,K$1,"d")&lt;&gt;0,"",'Base de données'!$B492),""))</f>
        <v/>
      </c>
      <c r="L492" s="39" t="str">
        <f>IF(L$1&gt;$AE$1,"-",IFERROR(IF(DATEDIF('Base de données'!$A492,L$1,"d")&lt;&gt;0,"",'Base de données'!$B492),""))</f>
        <v>PBG0U</v>
      </c>
      <c r="M492" s="39" t="str">
        <f>IF(M$1&gt;$AE$1,"-",IFERROR(IF(DATEDIF('Base de données'!$A492,M$1,"d")&lt;&gt;0,"",'Base de données'!$B492),""))</f>
        <v/>
      </c>
      <c r="N492" s="39" t="str">
        <f>IF(N$1&gt;$AE$1,"-",IFERROR(IF(DATEDIF('Base de données'!$A492,N$1,"d")&lt;&gt;0,"",'Base de données'!$B492),""))</f>
        <v/>
      </c>
      <c r="O492" s="39" t="str">
        <f>IF(O$1&gt;$AE$1,"-",IFERROR(IF(DATEDIF('Base de données'!$A492,O$1,"d")&lt;&gt;0,"",'Base de données'!$B492),""))</f>
        <v/>
      </c>
      <c r="P492" s="39" t="str">
        <f>IF(P$1&gt;$AE$1,"-",IFERROR(IF(DATEDIF('Base de données'!$A492,P$1,"d")&lt;&gt;0,"",'Base de données'!$B492),""))</f>
        <v/>
      </c>
      <c r="Q492" s="39" t="str">
        <f>IF(Q$1&gt;$AE$1,"-",IFERROR(IF(DATEDIF('Base de données'!$A492,Q$1,"d")&lt;&gt;0,"",'Base de données'!$B492),""))</f>
        <v/>
      </c>
      <c r="R492" s="39" t="str">
        <f>IF(R$1&gt;$AE$1,"-",IFERROR(IF(DATEDIF('Base de données'!$A492,R$1,"d")&lt;&gt;0,"",'Base de données'!$B492),""))</f>
        <v/>
      </c>
      <c r="S492" s="39" t="str">
        <f>IF(S$1&gt;$AE$1,"-",IFERROR(IF(DATEDIF('Base de données'!$A492,S$1,"d")&lt;&gt;0,"",'Base de données'!$B492),""))</f>
        <v/>
      </c>
      <c r="T492" s="39" t="str">
        <f>IF(T$1&gt;$AE$1,"-",IFERROR(IF(DATEDIF('Base de données'!$A492,T$1,"d")&lt;&gt;0,"",'Base de données'!$B492),""))</f>
        <v/>
      </c>
      <c r="U492" s="39" t="str">
        <f>IF(U$1&gt;$AE$1,"-",IFERROR(IF(DATEDIF('Base de données'!$A492,U$1,"d")&lt;&gt;0,"",'Base de données'!$B492),""))</f>
        <v/>
      </c>
      <c r="V492" s="39" t="str">
        <f>IF(V$1&gt;$AE$1,"-",IFERROR(IF(DATEDIF('Base de données'!$A492,V$1,"d")&lt;&gt;0,"",'Base de données'!$B492),""))</f>
        <v/>
      </c>
      <c r="W492" s="34"/>
      <c r="X492" s="30" t="str">
        <f>'Base de données'!$C492&amp;" "&amp;'Base de données'!$D492</f>
        <v>Chauveau Gérard</v>
      </c>
      <c r="Y492" s="31">
        <f>COUNTIF('Base de données'!$B:$B,'Base de données'!$B492)</f>
        <v>12</v>
      </c>
      <c r="AA492" s="87" cm="1">
        <f t="array" aca="1" ref="AA492" ca="1">INDIRECT("'Base de données'!A" &amp; ROW(Y492))</f>
        <v>45689</v>
      </c>
      <c r="AB492" s="51" t="str" cm="1">
        <f t="array" aca="1" ref="AB492" ca="1">INDIRECT("'Base de données'!B" &amp; ROW(Z492))</f>
        <v>PBG0U</v>
      </c>
    </row>
    <row r="493" spans="1:28" x14ac:dyDescent="0.3">
      <c r="A493" s="41" t="str">
        <f ca="1">IF(IF(AND($B493&lt;&gt;"-",$B493=$E493),"Entrée et sortie","-")="Entrée et sortie",'Base de données'!$B493,"-")</f>
        <v>-</v>
      </c>
      <c r="B493" s="41" t="str">
        <f t="shared" ca="1" si="31"/>
        <v>-</v>
      </c>
      <c r="C493" s="41" t="str">
        <f t="shared" ca="1" si="32"/>
        <v>-</v>
      </c>
      <c r="D493" s="41" t="str">
        <f>IF($F493="sortie en cours d'année",'Base de données'!$B493,"-")</f>
        <v>-</v>
      </c>
      <c r="E493" s="41" t="str">
        <f>IF($H493="entrée en cours d'année",'Base de données'!$B493,"-")</f>
        <v>-</v>
      </c>
      <c r="F493" s="37" t="str">
        <f t="shared" si="29"/>
        <v/>
      </c>
      <c r="G493" s="37" t="str">
        <f>IF($J493="mouvement",_xlfn.XLOOKUP('Base de données'!$B493,$V:$V,$V:$V,0),"")</f>
        <v/>
      </c>
      <c r="H493" s="37" t="str">
        <f t="shared" si="30"/>
        <v/>
      </c>
      <c r="I493" s="37" t="str">
        <f>IF($J493="mouvement",_xlfn.XLOOKUP('Base de données'!$B493,$K:$K,$K:$K,0),"")</f>
        <v/>
      </c>
      <c r="J493" s="38" t="str">
        <f>IF(AND(Y493&lt;&gt;MAX(Y:Y),COUNTIF(K493:V493,'Base de données'!$B493)&gt;0),"mouvement","")</f>
        <v/>
      </c>
      <c r="K493" s="39" t="str">
        <f>IF(K$1&gt;$AE$1,"-",IFERROR(IF(DATEDIF('Base de données'!$A493,K$1,"d")&lt;&gt;0,"",'Base de données'!$B493),""))</f>
        <v/>
      </c>
      <c r="L493" s="39" t="str">
        <f>IF(L$1&gt;$AE$1,"-",IFERROR(IF(DATEDIF('Base de données'!$A493,L$1,"d")&lt;&gt;0,"",'Base de données'!$B493),""))</f>
        <v>5KKJS</v>
      </c>
      <c r="M493" s="39" t="str">
        <f>IF(M$1&gt;$AE$1,"-",IFERROR(IF(DATEDIF('Base de données'!$A493,M$1,"d")&lt;&gt;0,"",'Base de données'!$B493),""))</f>
        <v/>
      </c>
      <c r="N493" s="39" t="str">
        <f>IF(N$1&gt;$AE$1,"-",IFERROR(IF(DATEDIF('Base de données'!$A493,N$1,"d")&lt;&gt;0,"",'Base de données'!$B493),""))</f>
        <v/>
      </c>
      <c r="O493" s="39" t="str">
        <f>IF(O$1&gt;$AE$1,"-",IFERROR(IF(DATEDIF('Base de données'!$A493,O$1,"d")&lt;&gt;0,"",'Base de données'!$B493),""))</f>
        <v/>
      </c>
      <c r="P493" s="39" t="str">
        <f>IF(P$1&gt;$AE$1,"-",IFERROR(IF(DATEDIF('Base de données'!$A493,P$1,"d")&lt;&gt;0,"",'Base de données'!$B493),""))</f>
        <v/>
      </c>
      <c r="Q493" s="39" t="str">
        <f>IF(Q$1&gt;$AE$1,"-",IFERROR(IF(DATEDIF('Base de données'!$A493,Q$1,"d")&lt;&gt;0,"",'Base de données'!$B493),""))</f>
        <v/>
      </c>
      <c r="R493" s="39" t="str">
        <f>IF(R$1&gt;$AE$1,"-",IFERROR(IF(DATEDIF('Base de données'!$A493,R$1,"d")&lt;&gt;0,"",'Base de données'!$B493),""))</f>
        <v/>
      </c>
      <c r="S493" s="39" t="str">
        <f>IF(S$1&gt;$AE$1,"-",IFERROR(IF(DATEDIF('Base de données'!$A493,S$1,"d")&lt;&gt;0,"",'Base de données'!$B493),""))</f>
        <v/>
      </c>
      <c r="T493" s="39" t="str">
        <f>IF(T$1&gt;$AE$1,"-",IFERROR(IF(DATEDIF('Base de données'!$A493,T$1,"d")&lt;&gt;0,"",'Base de données'!$B493),""))</f>
        <v/>
      </c>
      <c r="U493" s="39" t="str">
        <f>IF(U$1&gt;$AE$1,"-",IFERROR(IF(DATEDIF('Base de données'!$A493,U$1,"d")&lt;&gt;0,"",'Base de données'!$B493),""))</f>
        <v/>
      </c>
      <c r="V493" s="39" t="str">
        <f>IF(V$1&gt;$AE$1,"-",IFERROR(IF(DATEDIF('Base de données'!$A493,V$1,"d")&lt;&gt;0,"",'Base de données'!$B493),""))</f>
        <v/>
      </c>
      <c r="W493" s="34"/>
      <c r="X493" s="30" t="str">
        <f>'Base de données'!$C493&amp;" "&amp;'Base de données'!$D493</f>
        <v>Vaillant Raymond</v>
      </c>
      <c r="Y493" s="31">
        <f>COUNTIF('Base de données'!$B:$B,'Base de données'!$B493)</f>
        <v>12</v>
      </c>
      <c r="AA493" s="87" cm="1">
        <f t="array" aca="1" ref="AA493" ca="1">INDIRECT("'Base de données'!A" &amp; ROW(Y493))</f>
        <v>45689</v>
      </c>
      <c r="AB493" s="51" t="str" cm="1">
        <f t="array" aca="1" ref="AB493" ca="1">INDIRECT("'Base de données'!B" &amp; ROW(Z493))</f>
        <v>5KKJS</v>
      </c>
    </row>
    <row r="494" spans="1:28" x14ac:dyDescent="0.3">
      <c r="A494" s="41" t="str">
        <f ca="1">IF(IF(AND($B494&lt;&gt;"-",$B494=$E494),"Entrée et sortie","-")="Entrée et sortie",'Base de données'!$B494,"-")</f>
        <v>-</v>
      </c>
      <c r="B494" s="41" t="str">
        <f t="shared" ca="1" si="31"/>
        <v>-</v>
      </c>
      <c r="C494" s="41" t="str">
        <f t="shared" ca="1" si="32"/>
        <v>-</v>
      </c>
      <c r="D494" s="41" t="str">
        <f>IF($F494="sortie en cours d'année",'Base de données'!$B494,"-")</f>
        <v>-</v>
      </c>
      <c r="E494" s="41" t="str">
        <f>IF($H494="entrée en cours d'année",'Base de données'!$B494,"-")</f>
        <v>-</v>
      </c>
      <c r="F494" s="37" t="str">
        <f t="shared" si="29"/>
        <v/>
      </c>
      <c r="G494" s="37" t="str">
        <f>IF($J494="mouvement",_xlfn.XLOOKUP('Base de données'!$B494,$V:$V,$V:$V,0),"")</f>
        <v/>
      </c>
      <c r="H494" s="37" t="str">
        <f t="shared" si="30"/>
        <v/>
      </c>
      <c r="I494" s="37" t="str">
        <f>IF($J494="mouvement",_xlfn.XLOOKUP('Base de données'!$B494,$K:$K,$K:$K,0),"")</f>
        <v/>
      </c>
      <c r="J494" s="38" t="str">
        <f>IF(AND(Y494&lt;&gt;MAX(Y:Y),COUNTIF(K494:V494,'Base de données'!$B494)&gt;0),"mouvement","")</f>
        <v/>
      </c>
      <c r="K494" s="39" t="str">
        <f>IF(K$1&gt;$AE$1,"-",IFERROR(IF(DATEDIF('Base de données'!$A494,K$1,"d")&lt;&gt;0,"",'Base de données'!$B494),""))</f>
        <v/>
      </c>
      <c r="L494" s="39" t="str">
        <f>IF(L$1&gt;$AE$1,"-",IFERROR(IF(DATEDIF('Base de données'!$A494,L$1,"d")&lt;&gt;0,"",'Base de données'!$B494),""))</f>
        <v>V5RYW</v>
      </c>
      <c r="M494" s="39" t="str">
        <f>IF(M$1&gt;$AE$1,"-",IFERROR(IF(DATEDIF('Base de données'!$A494,M$1,"d")&lt;&gt;0,"",'Base de données'!$B494),""))</f>
        <v/>
      </c>
      <c r="N494" s="39" t="str">
        <f>IF(N$1&gt;$AE$1,"-",IFERROR(IF(DATEDIF('Base de données'!$A494,N$1,"d")&lt;&gt;0,"",'Base de données'!$B494),""))</f>
        <v/>
      </c>
      <c r="O494" s="39" t="str">
        <f>IF(O$1&gt;$AE$1,"-",IFERROR(IF(DATEDIF('Base de données'!$A494,O$1,"d")&lt;&gt;0,"",'Base de données'!$B494),""))</f>
        <v/>
      </c>
      <c r="P494" s="39" t="str">
        <f>IF(P$1&gt;$AE$1,"-",IFERROR(IF(DATEDIF('Base de données'!$A494,P$1,"d")&lt;&gt;0,"",'Base de données'!$B494),""))</f>
        <v/>
      </c>
      <c r="Q494" s="39" t="str">
        <f>IF(Q$1&gt;$AE$1,"-",IFERROR(IF(DATEDIF('Base de données'!$A494,Q$1,"d")&lt;&gt;0,"",'Base de données'!$B494),""))</f>
        <v/>
      </c>
      <c r="R494" s="39" t="str">
        <f>IF(R$1&gt;$AE$1,"-",IFERROR(IF(DATEDIF('Base de données'!$A494,R$1,"d")&lt;&gt;0,"",'Base de données'!$B494),""))</f>
        <v/>
      </c>
      <c r="S494" s="39" t="str">
        <f>IF(S$1&gt;$AE$1,"-",IFERROR(IF(DATEDIF('Base de données'!$A494,S$1,"d")&lt;&gt;0,"",'Base de données'!$B494),""))</f>
        <v/>
      </c>
      <c r="T494" s="39" t="str">
        <f>IF(T$1&gt;$AE$1,"-",IFERROR(IF(DATEDIF('Base de données'!$A494,T$1,"d")&lt;&gt;0,"",'Base de données'!$B494),""))</f>
        <v/>
      </c>
      <c r="U494" s="39" t="str">
        <f>IF(U$1&gt;$AE$1,"-",IFERROR(IF(DATEDIF('Base de données'!$A494,U$1,"d")&lt;&gt;0,"",'Base de données'!$B494),""))</f>
        <v/>
      </c>
      <c r="V494" s="39" t="str">
        <f>IF(V$1&gt;$AE$1,"-",IFERROR(IF(DATEDIF('Base de données'!$A494,V$1,"d")&lt;&gt;0,"",'Base de données'!$B494),""))</f>
        <v/>
      </c>
      <c r="W494" s="34"/>
      <c r="X494" s="30" t="str">
        <f>'Base de données'!$C494&amp;" "&amp;'Base de données'!$D494</f>
        <v>Leconte Suzanne</v>
      </c>
      <c r="Y494" s="31">
        <f>COUNTIF('Base de données'!$B:$B,'Base de données'!$B494)</f>
        <v>12</v>
      </c>
      <c r="AA494" s="87" cm="1">
        <f t="array" aca="1" ref="AA494" ca="1">INDIRECT("'Base de données'!A" &amp; ROW(Y494))</f>
        <v>45689</v>
      </c>
      <c r="AB494" s="51" t="str" cm="1">
        <f t="array" aca="1" ref="AB494" ca="1">INDIRECT("'Base de données'!B" &amp; ROW(Z494))</f>
        <v>V5RYW</v>
      </c>
    </row>
    <row r="495" spans="1:28" x14ac:dyDescent="0.3">
      <c r="A495" s="41" t="str">
        <f ca="1">IF(IF(AND($B495&lt;&gt;"-",$B495=$E495),"Entrée et sortie","-")="Entrée et sortie",'Base de données'!$B495,"-")</f>
        <v>-</v>
      </c>
      <c r="B495" s="41" t="str">
        <f t="shared" ca="1" si="31"/>
        <v>-</v>
      </c>
      <c r="C495" s="41" t="str">
        <f t="shared" ca="1" si="32"/>
        <v>-</v>
      </c>
      <c r="D495" s="41" t="str">
        <f>IF($F495="sortie en cours d'année",'Base de données'!$B495,"-")</f>
        <v>-</v>
      </c>
      <c r="E495" s="41" t="str">
        <f>IF($H495="entrée en cours d'année",'Base de données'!$B495,"-")</f>
        <v>-</v>
      </c>
      <c r="F495" s="37" t="str">
        <f t="shared" si="29"/>
        <v/>
      </c>
      <c r="G495" s="37" t="str">
        <f>IF($J495="mouvement",_xlfn.XLOOKUP('Base de données'!$B495,$V:$V,$V:$V,0),"")</f>
        <v/>
      </c>
      <c r="H495" s="37" t="str">
        <f t="shared" si="30"/>
        <v/>
      </c>
      <c r="I495" s="37" t="str">
        <f>IF($J495="mouvement",_xlfn.XLOOKUP('Base de données'!$B495,$K:$K,$K:$K,0),"")</f>
        <v/>
      </c>
      <c r="J495" s="38" t="str">
        <f>IF(AND(Y495&lt;&gt;MAX(Y:Y),COUNTIF(K495:V495,'Base de données'!$B495)&gt;0),"mouvement","")</f>
        <v/>
      </c>
      <c r="K495" s="39" t="str">
        <f>IF(K$1&gt;$AE$1,"-",IFERROR(IF(DATEDIF('Base de données'!$A495,K$1,"d")&lt;&gt;0,"",'Base de données'!$B495),""))</f>
        <v/>
      </c>
      <c r="L495" s="39" t="str">
        <f>IF(L$1&gt;$AE$1,"-",IFERROR(IF(DATEDIF('Base de données'!$A495,L$1,"d")&lt;&gt;0,"",'Base de données'!$B495),""))</f>
        <v>2B93K</v>
      </c>
      <c r="M495" s="39" t="str">
        <f>IF(M$1&gt;$AE$1,"-",IFERROR(IF(DATEDIF('Base de données'!$A495,M$1,"d")&lt;&gt;0,"",'Base de données'!$B495),""))</f>
        <v/>
      </c>
      <c r="N495" s="39" t="str">
        <f>IF(N$1&gt;$AE$1,"-",IFERROR(IF(DATEDIF('Base de données'!$A495,N$1,"d")&lt;&gt;0,"",'Base de données'!$B495),""))</f>
        <v/>
      </c>
      <c r="O495" s="39" t="str">
        <f>IF(O$1&gt;$AE$1,"-",IFERROR(IF(DATEDIF('Base de données'!$A495,O$1,"d")&lt;&gt;0,"",'Base de données'!$B495),""))</f>
        <v/>
      </c>
      <c r="P495" s="39" t="str">
        <f>IF(P$1&gt;$AE$1,"-",IFERROR(IF(DATEDIF('Base de données'!$A495,P$1,"d")&lt;&gt;0,"",'Base de données'!$B495),""))</f>
        <v/>
      </c>
      <c r="Q495" s="39" t="str">
        <f>IF(Q$1&gt;$AE$1,"-",IFERROR(IF(DATEDIF('Base de données'!$A495,Q$1,"d")&lt;&gt;0,"",'Base de données'!$B495),""))</f>
        <v/>
      </c>
      <c r="R495" s="39" t="str">
        <f>IF(R$1&gt;$AE$1,"-",IFERROR(IF(DATEDIF('Base de données'!$A495,R$1,"d")&lt;&gt;0,"",'Base de données'!$B495),""))</f>
        <v/>
      </c>
      <c r="S495" s="39" t="str">
        <f>IF(S$1&gt;$AE$1,"-",IFERROR(IF(DATEDIF('Base de données'!$A495,S$1,"d")&lt;&gt;0,"",'Base de données'!$B495),""))</f>
        <v/>
      </c>
      <c r="T495" s="39" t="str">
        <f>IF(T$1&gt;$AE$1,"-",IFERROR(IF(DATEDIF('Base de données'!$A495,T$1,"d")&lt;&gt;0,"",'Base de données'!$B495),""))</f>
        <v/>
      </c>
      <c r="U495" s="39" t="str">
        <f>IF(U$1&gt;$AE$1,"-",IFERROR(IF(DATEDIF('Base de données'!$A495,U$1,"d")&lt;&gt;0,"",'Base de données'!$B495),""))</f>
        <v/>
      </c>
      <c r="V495" s="39" t="str">
        <f>IF(V$1&gt;$AE$1,"-",IFERROR(IF(DATEDIF('Base de données'!$A495,V$1,"d")&lt;&gt;0,"",'Base de données'!$B495),""))</f>
        <v/>
      </c>
      <c r="W495" s="34"/>
      <c r="X495" s="30" t="str">
        <f>'Base de données'!$C495&amp;" "&amp;'Base de données'!$D495</f>
        <v>Julien Dorothée</v>
      </c>
      <c r="Y495" s="31">
        <f>COUNTIF('Base de données'!$B:$B,'Base de données'!$B495)</f>
        <v>12</v>
      </c>
      <c r="AA495" s="87" cm="1">
        <f t="array" aca="1" ref="AA495" ca="1">INDIRECT("'Base de données'!A" &amp; ROW(Y495))</f>
        <v>45689</v>
      </c>
      <c r="AB495" s="51" t="str" cm="1">
        <f t="array" aca="1" ref="AB495" ca="1">INDIRECT("'Base de données'!B" &amp; ROW(Z495))</f>
        <v>2B93K</v>
      </c>
    </row>
    <row r="496" spans="1:28" x14ac:dyDescent="0.3">
      <c r="A496" s="41" t="str">
        <f ca="1">IF(IF(AND($B496&lt;&gt;"-",$B496=$E496),"Entrée et sortie","-")="Entrée et sortie",'Base de données'!$B496,"-")</f>
        <v>-</v>
      </c>
      <c r="B496" s="41" t="str">
        <f t="shared" ca="1" si="31"/>
        <v>-</v>
      </c>
      <c r="C496" s="41" t="str">
        <f t="shared" ca="1" si="32"/>
        <v>-</v>
      </c>
      <c r="D496" s="41" t="str">
        <f>IF($F496="sortie en cours d'année",'Base de données'!$B496,"-")</f>
        <v>-</v>
      </c>
      <c r="E496" s="41" t="str">
        <f>IF($H496="entrée en cours d'année",'Base de données'!$B496,"-")</f>
        <v>-</v>
      </c>
      <c r="F496" s="37" t="str">
        <f t="shared" si="29"/>
        <v/>
      </c>
      <c r="G496" s="37" t="str">
        <f>IF($J496="mouvement",_xlfn.XLOOKUP('Base de données'!$B496,$V:$V,$V:$V,0),"")</f>
        <v/>
      </c>
      <c r="H496" s="37" t="str">
        <f t="shared" si="30"/>
        <v/>
      </c>
      <c r="I496" s="37" t="str">
        <f>IF($J496="mouvement",_xlfn.XLOOKUP('Base de données'!$B496,$K:$K,$K:$K,0),"")</f>
        <v/>
      </c>
      <c r="J496" s="38" t="str">
        <f>IF(AND(Y496&lt;&gt;MAX(Y:Y),COUNTIF(K496:V496,'Base de données'!$B496)&gt;0),"mouvement","")</f>
        <v/>
      </c>
      <c r="K496" s="39" t="str">
        <f>IF(K$1&gt;$AE$1,"-",IFERROR(IF(DATEDIF('Base de données'!$A496,K$1,"d")&lt;&gt;0,"",'Base de données'!$B496),""))</f>
        <v/>
      </c>
      <c r="L496" s="39" t="str">
        <f>IF(L$1&gt;$AE$1,"-",IFERROR(IF(DATEDIF('Base de données'!$A496,L$1,"d")&lt;&gt;0,"",'Base de données'!$B496),""))</f>
        <v>TDOXF</v>
      </c>
      <c r="M496" s="39" t="str">
        <f>IF(M$1&gt;$AE$1,"-",IFERROR(IF(DATEDIF('Base de données'!$A496,M$1,"d")&lt;&gt;0,"",'Base de données'!$B496),""))</f>
        <v/>
      </c>
      <c r="N496" s="39" t="str">
        <f>IF(N$1&gt;$AE$1,"-",IFERROR(IF(DATEDIF('Base de données'!$A496,N$1,"d")&lt;&gt;0,"",'Base de données'!$B496),""))</f>
        <v/>
      </c>
      <c r="O496" s="39" t="str">
        <f>IF(O$1&gt;$AE$1,"-",IFERROR(IF(DATEDIF('Base de données'!$A496,O$1,"d")&lt;&gt;0,"",'Base de données'!$B496),""))</f>
        <v/>
      </c>
      <c r="P496" s="39" t="str">
        <f>IF(P$1&gt;$AE$1,"-",IFERROR(IF(DATEDIF('Base de données'!$A496,P$1,"d")&lt;&gt;0,"",'Base de données'!$B496),""))</f>
        <v/>
      </c>
      <c r="Q496" s="39" t="str">
        <f>IF(Q$1&gt;$AE$1,"-",IFERROR(IF(DATEDIF('Base de données'!$A496,Q$1,"d")&lt;&gt;0,"",'Base de données'!$B496),""))</f>
        <v/>
      </c>
      <c r="R496" s="39" t="str">
        <f>IF(R$1&gt;$AE$1,"-",IFERROR(IF(DATEDIF('Base de données'!$A496,R$1,"d")&lt;&gt;0,"",'Base de données'!$B496),""))</f>
        <v/>
      </c>
      <c r="S496" s="39" t="str">
        <f>IF(S$1&gt;$AE$1,"-",IFERROR(IF(DATEDIF('Base de données'!$A496,S$1,"d")&lt;&gt;0,"",'Base de données'!$B496),""))</f>
        <v/>
      </c>
      <c r="T496" s="39" t="str">
        <f>IF(T$1&gt;$AE$1,"-",IFERROR(IF(DATEDIF('Base de données'!$A496,T$1,"d")&lt;&gt;0,"",'Base de données'!$B496),""))</f>
        <v/>
      </c>
      <c r="U496" s="39" t="str">
        <f>IF(U$1&gt;$AE$1,"-",IFERROR(IF(DATEDIF('Base de données'!$A496,U$1,"d")&lt;&gt;0,"",'Base de données'!$B496),""))</f>
        <v/>
      </c>
      <c r="V496" s="39" t="str">
        <f>IF(V$1&gt;$AE$1,"-",IFERROR(IF(DATEDIF('Base de données'!$A496,V$1,"d")&lt;&gt;0,"",'Base de données'!$B496),""))</f>
        <v/>
      </c>
      <c r="W496" s="34"/>
      <c r="X496" s="30" t="str">
        <f>'Base de données'!$C496&amp;" "&amp;'Base de données'!$D496</f>
        <v>Gosselin Rémy</v>
      </c>
      <c r="Y496" s="31">
        <f>COUNTIF('Base de données'!$B:$B,'Base de données'!$B496)</f>
        <v>12</v>
      </c>
      <c r="AA496" s="87" cm="1">
        <f t="array" aca="1" ref="AA496" ca="1">INDIRECT("'Base de données'!A" &amp; ROW(Y496))</f>
        <v>45689</v>
      </c>
      <c r="AB496" s="51" t="str" cm="1">
        <f t="array" aca="1" ref="AB496" ca="1">INDIRECT("'Base de données'!B" &amp; ROW(Z496))</f>
        <v>TDOXF</v>
      </c>
    </row>
    <row r="497" spans="1:28" x14ac:dyDescent="0.3">
      <c r="A497" s="41" t="str">
        <f ca="1">IF(IF(AND($B497&lt;&gt;"-",$B497=$E497),"Entrée et sortie","-")="Entrée et sortie",'Base de données'!$B497,"-")</f>
        <v>-</v>
      </c>
      <c r="B497" s="41" t="str">
        <f t="shared" ca="1" si="31"/>
        <v>-</v>
      </c>
      <c r="C497" s="41" t="str">
        <f t="shared" ca="1" si="32"/>
        <v>-</v>
      </c>
      <c r="D497" s="41" t="str">
        <f>IF($F497="sortie en cours d'année",'Base de données'!$B497,"-")</f>
        <v>-</v>
      </c>
      <c r="E497" s="41" t="str">
        <f>IF($H497="entrée en cours d'année",'Base de données'!$B497,"-")</f>
        <v>-</v>
      </c>
      <c r="F497" s="37" t="str">
        <f t="shared" si="29"/>
        <v/>
      </c>
      <c r="G497" s="37" t="str">
        <f>IF($J497="mouvement",_xlfn.XLOOKUP('Base de données'!$B497,$V:$V,$V:$V,0),"")</f>
        <v/>
      </c>
      <c r="H497" s="37" t="str">
        <f t="shared" si="30"/>
        <v/>
      </c>
      <c r="I497" s="37" t="str">
        <f>IF($J497="mouvement",_xlfn.XLOOKUP('Base de données'!$B497,$K:$K,$K:$K,0),"")</f>
        <v/>
      </c>
      <c r="J497" s="38" t="str">
        <f>IF(AND(Y497&lt;&gt;MAX(Y:Y),COUNTIF(K497:V497,'Base de données'!$B497)&gt;0),"mouvement","")</f>
        <v/>
      </c>
      <c r="K497" s="39" t="str">
        <f>IF(K$1&gt;$AE$1,"-",IFERROR(IF(DATEDIF('Base de données'!$A497,K$1,"d")&lt;&gt;0,"",'Base de données'!$B497),""))</f>
        <v/>
      </c>
      <c r="L497" s="39" t="str">
        <f>IF(L$1&gt;$AE$1,"-",IFERROR(IF(DATEDIF('Base de données'!$A497,L$1,"d")&lt;&gt;0,"",'Base de données'!$B497),""))</f>
        <v>I8XNM</v>
      </c>
      <c r="M497" s="39" t="str">
        <f>IF(M$1&gt;$AE$1,"-",IFERROR(IF(DATEDIF('Base de données'!$A497,M$1,"d")&lt;&gt;0,"",'Base de données'!$B497),""))</f>
        <v/>
      </c>
      <c r="N497" s="39" t="str">
        <f>IF(N$1&gt;$AE$1,"-",IFERROR(IF(DATEDIF('Base de données'!$A497,N$1,"d")&lt;&gt;0,"",'Base de données'!$B497),""))</f>
        <v/>
      </c>
      <c r="O497" s="39" t="str">
        <f>IF(O$1&gt;$AE$1,"-",IFERROR(IF(DATEDIF('Base de données'!$A497,O$1,"d")&lt;&gt;0,"",'Base de données'!$B497),""))</f>
        <v/>
      </c>
      <c r="P497" s="39" t="str">
        <f>IF(P$1&gt;$AE$1,"-",IFERROR(IF(DATEDIF('Base de données'!$A497,P$1,"d")&lt;&gt;0,"",'Base de données'!$B497),""))</f>
        <v/>
      </c>
      <c r="Q497" s="39" t="str">
        <f>IF(Q$1&gt;$AE$1,"-",IFERROR(IF(DATEDIF('Base de données'!$A497,Q$1,"d")&lt;&gt;0,"",'Base de données'!$B497),""))</f>
        <v/>
      </c>
      <c r="R497" s="39" t="str">
        <f>IF(R$1&gt;$AE$1,"-",IFERROR(IF(DATEDIF('Base de données'!$A497,R$1,"d")&lt;&gt;0,"",'Base de données'!$B497),""))</f>
        <v/>
      </c>
      <c r="S497" s="39" t="str">
        <f>IF(S$1&gt;$AE$1,"-",IFERROR(IF(DATEDIF('Base de données'!$A497,S$1,"d")&lt;&gt;0,"",'Base de données'!$B497),""))</f>
        <v/>
      </c>
      <c r="T497" s="39" t="str">
        <f>IF(T$1&gt;$AE$1,"-",IFERROR(IF(DATEDIF('Base de données'!$A497,T$1,"d")&lt;&gt;0,"",'Base de données'!$B497),""))</f>
        <v/>
      </c>
      <c r="U497" s="39" t="str">
        <f>IF(U$1&gt;$AE$1,"-",IFERROR(IF(DATEDIF('Base de données'!$A497,U$1,"d")&lt;&gt;0,"",'Base de données'!$B497),""))</f>
        <v/>
      </c>
      <c r="V497" s="39" t="str">
        <f>IF(V$1&gt;$AE$1,"-",IFERROR(IF(DATEDIF('Base de données'!$A497,V$1,"d")&lt;&gt;0,"",'Base de données'!$B497),""))</f>
        <v/>
      </c>
      <c r="W497" s="34"/>
      <c r="X497" s="30" t="str">
        <f>'Base de données'!$C497&amp;" "&amp;'Base de données'!$D497</f>
        <v>Dupont Frédéric</v>
      </c>
      <c r="Y497" s="31">
        <f>COUNTIF('Base de données'!$B:$B,'Base de données'!$B497)</f>
        <v>12</v>
      </c>
      <c r="AA497" s="87" cm="1">
        <f t="array" aca="1" ref="AA497" ca="1">INDIRECT("'Base de données'!A" &amp; ROW(Y497))</f>
        <v>45689</v>
      </c>
      <c r="AB497" s="51" t="str" cm="1">
        <f t="array" aca="1" ref="AB497" ca="1">INDIRECT("'Base de données'!B" &amp; ROW(Z497))</f>
        <v>I8XNM</v>
      </c>
    </row>
    <row r="498" spans="1:28" x14ac:dyDescent="0.3">
      <c r="A498" s="41" t="str">
        <f ca="1">IF(IF(AND($B498&lt;&gt;"-",$B498=$E498),"Entrée et sortie","-")="Entrée et sortie",'Base de données'!$B498,"-")</f>
        <v>-</v>
      </c>
      <c r="B498" s="41" t="str">
        <f t="shared" ca="1" si="31"/>
        <v>8GBTA</v>
      </c>
      <c r="C498" s="41" t="str">
        <f t="shared" ca="1" si="32"/>
        <v>8GBTA</v>
      </c>
      <c r="D498" s="41" t="str">
        <f>IF($F498="sortie en cours d'année",'Base de données'!$B498,"-")</f>
        <v>8GBTA</v>
      </c>
      <c r="E498" s="41" t="str">
        <f>IF($H498="entrée en cours d'année",'Base de données'!$B498,"-")</f>
        <v>-</v>
      </c>
      <c r="F498" s="37" t="str">
        <f t="shared" si="29"/>
        <v>sortie en cours d'année</v>
      </c>
      <c r="G498" s="37">
        <f>IF($J498="mouvement",_xlfn.XLOOKUP('Base de données'!$B498,$V:$V,$V:$V,0),"")</f>
        <v>0</v>
      </c>
      <c r="H498" s="37" t="str">
        <f t="shared" si="30"/>
        <v/>
      </c>
      <c r="I498" s="37" t="str">
        <f>IF($J498="mouvement",_xlfn.XLOOKUP('Base de données'!$B498,$K:$K,$K:$K,0),"")</f>
        <v>8GBTA</v>
      </c>
      <c r="J498" s="38" t="str">
        <f>IF(AND(Y498&lt;&gt;MAX(Y:Y),COUNTIF(K498:V498,'Base de données'!$B498)&gt;0),"mouvement","")</f>
        <v>mouvement</v>
      </c>
      <c r="K498" s="39" t="str">
        <f>IF(K$1&gt;$AE$1,"-",IFERROR(IF(DATEDIF('Base de données'!$A498,K$1,"d")&lt;&gt;0,"",'Base de données'!$B498),""))</f>
        <v/>
      </c>
      <c r="L498" s="39" t="str">
        <f>IF(L$1&gt;$AE$1,"-",IFERROR(IF(DATEDIF('Base de données'!$A498,L$1,"d")&lt;&gt;0,"",'Base de données'!$B498),""))</f>
        <v>8GBTA</v>
      </c>
      <c r="M498" s="39" t="str">
        <f>IF(M$1&gt;$AE$1,"-",IFERROR(IF(DATEDIF('Base de données'!$A498,M$1,"d")&lt;&gt;0,"",'Base de données'!$B498),""))</f>
        <v/>
      </c>
      <c r="N498" s="39" t="str">
        <f>IF(N$1&gt;$AE$1,"-",IFERROR(IF(DATEDIF('Base de données'!$A498,N$1,"d")&lt;&gt;0,"",'Base de données'!$B498),""))</f>
        <v/>
      </c>
      <c r="O498" s="39" t="str">
        <f>IF(O$1&gt;$AE$1,"-",IFERROR(IF(DATEDIF('Base de données'!$A498,O$1,"d")&lt;&gt;0,"",'Base de données'!$B498),""))</f>
        <v/>
      </c>
      <c r="P498" s="39" t="str">
        <f>IF(P$1&gt;$AE$1,"-",IFERROR(IF(DATEDIF('Base de données'!$A498,P$1,"d")&lt;&gt;0,"",'Base de données'!$B498),""))</f>
        <v/>
      </c>
      <c r="Q498" s="39" t="str">
        <f>IF(Q$1&gt;$AE$1,"-",IFERROR(IF(DATEDIF('Base de données'!$A498,Q$1,"d")&lt;&gt;0,"",'Base de données'!$B498),""))</f>
        <v/>
      </c>
      <c r="R498" s="39" t="str">
        <f>IF(R$1&gt;$AE$1,"-",IFERROR(IF(DATEDIF('Base de données'!$A498,R$1,"d")&lt;&gt;0,"",'Base de données'!$B498),""))</f>
        <v/>
      </c>
      <c r="S498" s="39" t="str">
        <f>IF(S$1&gt;$AE$1,"-",IFERROR(IF(DATEDIF('Base de données'!$A498,S$1,"d")&lt;&gt;0,"",'Base de données'!$B498),""))</f>
        <v/>
      </c>
      <c r="T498" s="39" t="str">
        <f>IF(T$1&gt;$AE$1,"-",IFERROR(IF(DATEDIF('Base de données'!$A498,T$1,"d")&lt;&gt;0,"",'Base de données'!$B498),""))</f>
        <v/>
      </c>
      <c r="U498" s="39" t="str">
        <f>IF(U$1&gt;$AE$1,"-",IFERROR(IF(DATEDIF('Base de données'!$A498,U$1,"d")&lt;&gt;0,"",'Base de données'!$B498),""))</f>
        <v/>
      </c>
      <c r="V498" s="39" t="str">
        <f>IF(V$1&gt;$AE$1,"-",IFERROR(IF(DATEDIF('Base de données'!$A498,V$1,"d")&lt;&gt;0,"",'Base de données'!$B498),""))</f>
        <v/>
      </c>
      <c r="W498" s="34"/>
      <c r="X498" s="30" t="str">
        <f>'Base de données'!$C498&amp;" "&amp;'Base de données'!$D498</f>
        <v>Julien Claude</v>
      </c>
      <c r="Y498" s="31">
        <f>COUNTIF('Base de données'!$B:$B,'Base de données'!$B498)</f>
        <v>7</v>
      </c>
      <c r="AA498" s="87" cm="1">
        <f t="array" aca="1" ref="AA498" ca="1">INDIRECT("'Base de données'!A" &amp; ROW(Y498))</f>
        <v>45689</v>
      </c>
      <c r="AB498" s="51" t="str" cm="1">
        <f t="array" aca="1" ref="AB498" ca="1">INDIRECT("'Base de données'!B" &amp; ROW(Z498))</f>
        <v>8GBTA</v>
      </c>
    </row>
    <row r="499" spans="1:28" x14ac:dyDescent="0.3">
      <c r="A499" s="41" t="str">
        <f ca="1">IF(IF(AND($B499&lt;&gt;"-",$B499=$E499),"Entrée et sortie","-")="Entrée et sortie",'Base de données'!$B499,"-")</f>
        <v>-</v>
      </c>
      <c r="B499" s="41" t="str">
        <f t="shared" ca="1" si="31"/>
        <v>-</v>
      </c>
      <c r="C499" s="41" t="str">
        <f t="shared" ca="1" si="32"/>
        <v>-</v>
      </c>
      <c r="D499" s="41" t="str">
        <f>IF($F499="sortie en cours d'année",'Base de données'!$B499,"-")</f>
        <v>-</v>
      </c>
      <c r="E499" s="41" t="str">
        <f>IF($H499="entrée en cours d'année",'Base de données'!$B499,"-")</f>
        <v>-</v>
      </c>
      <c r="F499" s="37" t="str">
        <f t="shared" si="29"/>
        <v/>
      </c>
      <c r="G499" s="37" t="str">
        <f>IF($J499="mouvement",_xlfn.XLOOKUP('Base de données'!$B499,$V:$V,$V:$V,0),"")</f>
        <v/>
      </c>
      <c r="H499" s="37" t="str">
        <f t="shared" si="30"/>
        <v/>
      </c>
      <c r="I499" s="37" t="str">
        <f>IF($J499="mouvement",_xlfn.XLOOKUP('Base de données'!$B499,$K:$K,$K:$K,0),"")</f>
        <v/>
      </c>
      <c r="J499" s="38" t="str">
        <f>IF(AND(Y499&lt;&gt;MAX(Y:Y),COUNTIF(K499:V499,'Base de données'!$B499)&gt;0),"mouvement","")</f>
        <v/>
      </c>
      <c r="K499" s="39" t="str">
        <f>IF(K$1&gt;$AE$1,"-",IFERROR(IF(DATEDIF('Base de données'!$A499,K$1,"d")&lt;&gt;0,"",'Base de données'!$B499),""))</f>
        <v/>
      </c>
      <c r="L499" s="39" t="str">
        <f>IF(L$1&gt;$AE$1,"-",IFERROR(IF(DATEDIF('Base de données'!$A499,L$1,"d")&lt;&gt;0,"",'Base de données'!$B499),""))</f>
        <v>P610F</v>
      </c>
      <c r="M499" s="39" t="str">
        <f>IF(M$1&gt;$AE$1,"-",IFERROR(IF(DATEDIF('Base de données'!$A499,M$1,"d")&lt;&gt;0,"",'Base de données'!$B499),""))</f>
        <v/>
      </c>
      <c r="N499" s="39" t="str">
        <f>IF(N$1&gt;$AE$1,"-",IFERROR(IF(DATEDIF('Base de données'!$A499,N$1,"d")&lt;&gt;0,"",'Base de données'!$B499),""))</f>
        <v/>
      </c>
      <c r="O499" s="39" t="str">
        <f>IF(O$1&gt;$AE$1,"-",IFERROR(IF(DATEDIF('Base de données'!$A499,O$1,"d")&lt;&gt;0,"",'Base de données'!$B499),""))</f>
        <v/>
      </c>
      <c r="P499" s="39" t="str">
        <f>IF(P$1&gt;$AE$1,"-",IFERROR(IF(DATEDIF('Base de données'!$A499,P$1,"d")&lt;&gt;0,"",'Base de données'!$B499),""))</f>
        <v/>
      </c>
      <c r="Q499" s="39" t="str">
        <f>IF(Q$1&gt;$AE$1,"-",IFERROR(IF(DATEDIF('Base de données'!$A499,Q$1,"d")&lt;&gt;0,"",'Base de données'!$B499),""))</f>
        <v/>
      </c>
      <c r="R499" s="39" t="str">
        <f>IF(R$1&gt;$AE$1,"-",IFERROR(IF(DATEDIF('Base de données'!$A499,R$1,"d")&lt;&gt;0,"",'Base de données'!$B499),""))</f>
        <v/>
      </c>
      <c r="S499" s="39" t="str">
        <f>IF(S$1&gt;$AE$1,"-",IFERROR(IF(DATEDIF('Base de données'!$A499,S$1,"d")&lt;&gt;0,"",'Base de données'!$B499),""))</f>
        <v/>
      </c>
      <c r="T499" s="39" t="str">
        <f>IF(T$1&gt;$AE$1,"-",IFERROR(IF(DATEDIF('Base de données'!$A499,T$1,"d")&lt;&gt;0,"",'Base de données'!$B499),""))</f>
        <v/>
      </c>
      <c r="U499" s="39" t="str">
        <f>IF(U$1&gt;$AE$1,"-",IFERROR(IF(DATEDIF('Base de données'!$A499,U$1,"d")&lt;&gt;0,"",'Base de données'!$B499),""))</f>
        <v/>
      </c>
      <c r="V499" s="39" t="str">
        <f>IF(V$1&gt;$AE$1,"-",IFERROR(IF(DATEDIF('Base de données'!$A499,V$1,"d")&lt;&gt;0,"",'Base de données'!$B499),""))</f>
        <v/>
      </c>
      <c r="W499" s="34"/>
      <c r="X499" s="30" t="str">
        <f>'Base de données'!$C499&amp;" "&amp;'Base de données'!$D499</f>
        <v>Carlier Bertrand</v>
      </c>
      <c r="Y499" s="31">
        <f>COUNTIF('Base de données'!$B:$B,'Base de données'!$B499)</f>
        <v>12</v>
      </c>
      <c r="AA499" s="87" cm="1">
        <f t="array" aca="1" ref="AA499" ca="1">INDIRECT("'Base de données'!A" &amp; ROW(Y499))</f>
        <v>45689</v>
      </c>
      <c r="AB499" s="51" t="str" cm="1">
        <f t="array" aca="1" ref="AB499" ca="1">INDIRECT("'Base de données'!B" &amp; ROW(Z499))</f>
        <v>P610F</v>
      </c>
    </row>
    <row r="500" spans="1:28" x14ac:dyDescent="0.3">
      <c r="A500" s="41" t="str">
        <f ca="1">IF(IF(AND($B500&lt;&gt;"-",$B500=$E500),"Entrée et sortie","-")="Entrée et sortie",'Base de données'!$B500,"-")</f>
        <v>-</v>
      </c>
      <c r="B500" s="41" t="str">
        <f t="shared" ca="1" si="31"/>
        <v>-</v>
      </c>
      <c r="C500" s="41" t="str">
        <f t="shared" ca="1" si="32"/>
        <v>-</v>
      </c>
      <c r="D500" s="41" t="str">
        <f>IF($F500="sortie en cours d'année",'Base de données'!$B500,"-")</f>
        <v>-</v>
      </c>
      <c r="E500" s="41" t="str">
        <f>IF($H500="entrée en cours d'année",'Base de données'!$B500,"-")</f>
        <v>-</v>
      </c>
      <c r="F500" s="37" t="str">
        <f t="shared" si="29"/>
        <v/>
      </c>
      <c r="G500" s="37" t="str">
        <f>IF($J500="mouvement",_xlfn.XLOOKUP('Base de données'!$B500,$V:$V,$V:$V,0),"")</f>
        <v/>
      </c>
      <c r="H500" s="37" t="str">
        <f t="shared" si="30"/>
        <v/>
      </c>
      <c r="I500" s="37" t="str">
        <f>IF($J500="mouvement",_xlfn.XLOOKUP('Base de données'!$B500,$K:$K,$K:$K,0),"")</f>
        <v/>
      </c>
      <c r="J500" s="38" t="str">
        <f>IF(AND(Y500&lt;&gt;MAX(Y:Y),COUNTIF(K500:V500,'Base de données'!$B500)&gt;0),"mouvement","")</f>
        <v/>
      </c>
      <c r="K500" s="39" t="str">
        <f>IF(K$1&gt;$AE$1,"-",IFERROR(IF(DATEDIF('Base de données'!$A500,K$1,"d")&lt;&gt;0,"",'Base de données'!$B500),""))</f>
        <v/>
      </c>
      <c r="L500" s="39" t="str">
        <f>IF(L$1&gt;$AE$1,"-",IFERROR(IF(DATEDIF('Base de données'!$A500,L$1,"d")&lt;&gt;0,"",'Base de données'!$B500),""))</f>
        <v>ZCARB</v>
      </c>
      <c r="M500" s="39" t="str">
        <f>IF(M$1&gt;$AE$1,"-",IFERROR(IF(DATEDIF('Base de données'!$A500,M$1,"d")&lt;&gt;0,"",'Base de données'!$B500),""))</f>
        <v/>
      </c>
      <c r="N500" s="39" t="str">
        <f>IF(N$1&gt;$AE$1,"-",IFERROR(IF(DATEDIF('Base de données'!$A500,N$1,"d")&lt;&gt;0,"",'Base de données'!$B500),""))</f>
        <v/>
      </c>
      <c r="O500" s="39" t="str">
        <f>IF(O$1&gt;$AE$1,"-",IFERROR(IF(DATEDIF('Base de données'!$A500,O$1,"d")&lt;&gt;0,"",'Base de données'!$B500),""))</f>
        <v/>
      </c>
      <c r="P500" s="39" t="str">
        <f>IF(P$1&gt;$AE$1,"-",IFERROR(IF(DATEDIF('Base de données'!$A500,P$1,"d")&lt;&gt;0,"",'Base de données'!$B500),""))</f>
        <v/>
      </c>
      <c r="Q500" s="39" t="str">
        <f>IF(Q$1&gt;$AE$1,"-",IFERROR(IF(DATEDIF('Base de données'!$A500,Q$1,"d")&lt;&gt;0,"",'Base de données'!$B500),""))</f>
        <v/>
      </c>
      <c r="R500" s="39" t="str">
        <f>IF(R$1&gt;$AE$1,"-",IFERROR(IF(DATEDIF('Base de données'!$A500,R$1,"d")&lt;&gt;0,"",'Base de données'!$B500),""))</f>
        <v/>
      </c>
      <c r="S500" s="39" t="str">
        <f>IF(S$1&gt;$AE$1,"-",IFERROR(IF(DATEDIF('Base de données'!$A500,S$1,"d")&lt;&gt;0,"",'Base de données'!$B500),""))</f>
        <v/>
      </c>
      <c r="T500" s="39" t="str">
        <f>IF(T$1&gt;$AE$1,"-",IFERROR(IF(DATEDIF('Base de données'!$A500,T$1,"d")&lt;&gt;0,"",'Base de données'!$B500),""))</f>
        <v/>
      </c>
      <c r="U500" s="39" t="str">
        <f>IF(U$1&gt;$AE$1,"-",IFERROR(IF(DATEDIF('Base de données'!$A500,U$1,"d")&lt;&gt;0,"",'Base de données'!$B500),""))</f>
        <v/>
      </c>
      <c r="V500" s="39" t="str">
        <f>IF(V$1&gt;$AE$1,"-",IFERROR(IF(DATEDIF('Base de données'!$A500,V$1,"d")&lt;&gt;0,"",'Base de données'!$B500),""))</f>
        <v/>
      </c>
      <c r="W500" s="34"/>
      <c r="X500" s="30" t="str">
        <f>'Base de données'!$C500&amp;" "&amp;'Base de données'!$D500</f>
        <v>Blanchard Julien</v>
      </c>
      <c r="Y500" s="31">
        <f>COUNTIF('Base de données'!$B:$B,'Base de données'!$B500)</f>
        <v>12</v>
      </c>
      <c r="AA500" s="87" cm="1">
        <f t="array" aca="1" ref="AA500" ca="1">INDIRECT("'Base de données'!A" &amp; ROW(Y500))</f>
        <v>45689</v>
      </c>
      <c r="AB500" s="51" t="str" cm="1">
        <f t="array" aca="1" ref="AB500" ca="1">INDIRECT("'Base de données'!B" &amp; ROW(Z500))</f>
        <v>ZCARB</v>
      </c>
    </row>
    <row r="501" spans="1:28" x14ac:dyDescent="0.3">
      <c r="A501" s="41" t="str">
        <f ca="1">IF(IF(AND($B501&lt;&gt;"-",$B501=$E501),"Entrée et sortie","-")="Entrée et sortie",'Base de données'!$B501,"-")</f>
        <v>-</v>
      </c>
      <c r="B501" s="41" t="str">
        <f t="shared" ca="1" si="31"/>
        <v>-</v>
      </c>
      <c r="C501" s="41" t="str">
        <f t="shared" ca="1" si="32"/>
        <v>-</v>
      </c>
      <c r="D501" s="41" t="str">
        <f>IF($F501="sortie en cours d'année",'Base de données'!$B501,"-")</f>
        <v>-</v>
      </c>
      <c r="E501" s="41" t="str">
        <f>IF($H501="entrée en cours d'année",'Base de données'!$B501,"-")</f>
        <v>-</v>
      </c>
      <c r="F501" s="37" t="str">
        <f t="shared" si="29"/>
        <v/>
      </c>
      <c r="G501" s="37" t="str">
        <f>IF($J501="mouvement",_xlfn.XLOOKUP('Base de données'!$B501,$V:$V,$V:$V,0),"")</f>
        <v/>
      </c>
      <c r="H501" s="37" t="str">
        <f t="shared" si="30"/>
        <v/>
      </c>
      <c r="I501" s="37" t="str">
        <f>IF($J501="mouvement",_xlfn.XLOOKUP('Base de données'!$B501,$K:$K,$K:$K,0),"")</f>
        <v/>
      </c>
      <c r="J501" s="38" t="str">
        <f>IF(AND(Y501&lt;&gt;MAX(Y:Y),COUNTIF(K501:V501,'Base de données'!$B501)&gt;0),"mouvement","")</f>
        <v/>
      </c>
      <c r="K501" s="39" t="str">
        <f>IF(K$1&gt;$AE$1,"-",IFERROR(IF(DATEDIF('Base de données'!$A501,K$1,"d")&lt;&gt;0,"",'Base de données'!$B501),""))</f>
        <v/>
      </c>
      <c r="L501" s="39" t="str">
        <f>IF(L$1&gt;$AE$1,"-",IFERROR(IF(DATEDIF('Base de données'!$A501,L$1,"d")&lt;&gt;0,"",'Base de données'!$B501),""))</f>
        <v>9TUUK</v>
      </c>
      <c r="M501" s="39" t="str">
        <f>IF(M$1&gt;$AE$1,"-",IFERROR(IF(DATEDIF('Base de données'!$A501,M$1,"d")&lt;&gt;0,"",'Base de données'!$B501),""))</f>
        <v/>
      </c>
      <c r="N501" s="39" t="str">
        <f>IF(N$1&gt;$AE$1,"-",IFERROR(IF(DATEDIF('Base de données'!$A501,N$1,"d")&lt;&gt;0,"",'Base de données'!$B501),""))</f>
        <v/>
      </c>
      <c r="O501" s="39" t="str">
        <f>IF(O$1&gt;$AE$1,"-",IFERROR(IF(DATEDIF('Base de données'!$A501,O$1,"d")&lt;&gt;0,"",'Base de données'!$B501),""))</f>
        <v/>
      </c>
      <c r="P501" s="39" t="str">
        <f>IF(P$1&gt;$AE$1,"-",IFERROR(IF(DATEDIF('Base de données'!$A501,P$1,"d")&lt;&gt;0,"",'Base de données'!$B501),""))</f>
        <v/>
      </c>
      <c r="Q501" s="39" t="str">
        <f>IF(Q$1&gt;$AE$1,"-",IFERROR(IF(DATEDIF('Base de données'!$A501,Q$1,"d")&lt;&gt;0,"",'Base de données'!$B501),""))</f>
        <v/>
      </c>
      <c r="R501" s="39" t="str">
        <f>IF(R$1&gt;$AE$1,"-",IFERROR(IF(DATEDIF('Base de données'!$A501,R$1,"d")&lt;&gt;0,"",'Base de données'!$B501),""))</f>
        <v/>
      </c>
      <c r="S501" s="39" t="str">
        <f>IF(S$1&gt;$AE$1,"-",IFERROR(IF(DATEDIF('Base de données'!$A501,S$1,"d")&lt;&gt;0,"",'Base de données'!$B501),""))</f>
        <v/>
      </c>
      <c r="T501" s="39" t="str">
        <f>IF(T$1&gt;$AE$1,"-",IFERROR(IF(DATEDIF('Base de données'!$A501,T$1,"d")&lt;&gt;0,"",'Base de données'!$B501),""))</f>
        <v/>
      </c>
      <c r="U501" s="39" t="str">
        <f>IF(U$1&gt;$AE$1,"-",IFERROR(IF(DATEDIF('Base de données'!$A501,U$1,"d")&lt;&gt;0,"",'Base de données'!$B501),""))</f>
        <v/>
      </c>
      <c r="V501" s="39" t="str">
        <f>IF(V$1&gt;$AE$1,"-",IFERROR(IF(DATEDIF('Base de données'!$A501,V$1,"d")&lt;&gt;0,"",'Base de données'!$B501),""))</f>
        <v/>
      </c>
      <c r="W501" s="34"/>
      <c r="X501" s="30" t="str">
        <f>'Base de données'!$C501&amp;" "&amp;'Base de données'!$D501</f>
        <v>Paul Nicolas</v>
      </c>
      <c r="Y501" s="31">
        <f>COUNTIF('Base de données'!$B:$B,'Base de données'!$B501)</f>
        <v>12</v>
      </c>
      <c r="AA501" s="87" cm="1">
        <f t="array" aca="1" ref="AA501" ca="1">INDIRECT("'Base de données'!A" &amp; ROW(Y501))</f>
        <v>45689</v>
      </c>
      <c r="AB501" s="51" t="str" cm="1">
        <f t="array" aca="1" ref="AB501" ca="1">INDIRECT("'Base de données'!B" &amp; ROW(Z501))</f>
        <v>9TUUK</v>
      </c>
    </row>
    <row r="502" spans="1:28" x14ac:dyDescent="0.3">
      <c r="A502" s="41" t="str">
        <f ca="1">IF(IF(AND($B502&lt;&gt;"-",$B502=$E502),"Entrée et sortie","-")="Entrée et sortie",'Base de données'!$B502,"-")</f>
        <v>-</v>
      </c>
      <c r="B502" s="41" t="str">
        <f t="shared" ca="1" si="31"/>
        <v>-</v>
      </c>
      <c r="C502" s="41" t="str">
        <f t="shared" ca="1" si="32"/>
        <v>-</v>
      </c>
      <c r="D502" s="41" t="str">
        <f>IF($F502="sortie en cours d'année",'Base de données'!$B502,"-")</f>
        <v>-</v>
      </c>
      <c r="E502" s="41" t="str">
        <f>IF($H502="entrée en cours d'année",'Base de données'!$B502,"-")</f>
        <v>-</v>
      </c>
      <c r="F502" s="37" t="str">
        <f t="shared" si="29"/>
        <v/>
      </c>
      <c r="G502" s="37" t="str">
        <f>IF($J502="mouvement",_xlfn.XLOOKUP('Base de données'!$B502,$V:$V,$V:$V,0),"")</f>
        <v/>
      </c>
      <c r="H502" s="37" t="str">
        <f t="shared" si="30"/>
        <v/>
      </c>
      <c r="I502" s="37" t="str">
        <f>IF($J502="mouvement",_xlfn.XLOOKUP('Base de données'!$B502,$K:$K,$K:$K,0),"")</f>
        <v/>
      </c>
      <c r="J502" s="38" t="str">
        <f>IF(AND(Y502&lt;&gt;MAX(Y:Y),COUNTIF(K502:V502,'Base de données'!$B502)&gt;0),"mouvement","")</f>
        <v/>
      </c>
      <c r="K502" s="39" t="str">
        <f>IF(K$1&gt;$AE$1,"-",IFERROR(IF(DATEDIF('Base de données'!$A502,K$1,"d")&lt;&gt;0,"",'Base de données'!$B502),""))</f>
        <v/>
      </c>
      <c r="L502" s="39" t="str">
        <f>IF(L$1&gt;$AE$1,"-",IFERROR(IF(DATEDIF('Base de données'!$A502,L$1,"d")&lt;&gt;0,"",'Base de données'!$B502),""))</f>
        <v>IETO7</v>
      </c>
      <c r="M502" s="39" t="str">
        <f>IF(M$1&gt;$AE$1,"-",IFERROR(IF(DATEDIF('Base de données'!$A502,M$1,"d")&lt;&gt;0,"",'Base de données'!$B502),""))</f>
        <v/>
      </c>
      <c r="N502" s="39" t="str">
        <f>IF(N$1&gt;$AE$1,"-",IFERROR(IF(DATEDIF('Base de données'!$A502,N$1,"d")&lt;&gt;0,"",'Base de données'!$B502),""))</f>
        <v/>
      </c>
      <c r="O502" s="39" t="str">
        <f>IF(O$1&gt;$AE$1,"-",IFERROR(IF(DATEDIF('Base de données'!$A502,O$1,"d")&lt;&gt;0,"",'Base de données'!$B502),""))</f>
        <v/>
      </c>
      <c r="P502" s="39" t="str">
        <f>IF(P$1&gt;$AE$1,"-",IFERROR(IF(DATEDIF('Base de données'!$A502,P$1,"d")&lt;&gt;0,"",'Base de données'!$B502),""))</f>
        <v/>
      </c>
      <c r="Q502" s="39" t="str">
        <f>IF(Q$1&gt;$AE$1,"-",IFERROR(IF(DATEDIF('Base de données'!$A502,Q$1,"d")&lt;&gt;0,"",'Base de données'!$B502),""))</f>
        <v/>
      </c>
      <c r="R502" s="39" t="str">
        <f>IF(R$1&gt;$AE$1,"-",IFERROR(IF(DATEDIF('Base de données'!$A502,R$1,"d")&lt;&gt;0,"",'Base de données'!$B502),""))</f>
        <v/>
      </c>
      <c r="S502" s="39" t="str">
        <f>IF(S$1&gt;$AE$1,"-",IFERROR(IF(DATEDIF('Base de données'!$A502,S$1,"d")&lt;&gt;0,"",'Base de données'!$B502),""))</f>
        <v/>
      </c>
      <c r="T502" s="39" t="str">
        <f>IF(T$1&gt;$AE$1,"-",IFERROR(IF(DATEDIF('Base de données'!$A502,T$1,"d")&lt;&gt;0,"",'Base de données'!$B502),""))</f>
        <v/>
      </c>
      <c r="U502" s="39" t="str">
        <f>IF(U$1&gt;$AE$1,"-",IFERROR(IF(DATEDIF('Base de données'!$A502,U$1,"d")&lt;&gt;0,"",'Base de données'!$B502),""))</f>
        <v/>
      </c>
      <c r="V502" s="39" t="str">
        <f>IF(V$1&gt;$AE$1,"-",IFERROR(IF(DATEDIF('Base de données'!$A502,V$1,"d")&lt;&gt;0,"",'Base de données'!$B502),""))</f>
        <v/>
      </c>
      <c r="W502" s="34"/>
      <c r="X502" s="30" t="str">
        <f>'Base de données'!$C502&amp;" "&amp;'Base de données'!$D502</f>
        <v>Chevalier Étienne</v>
      </c>
      <c r="Y502" s="31">
        <f>COUNTIF('Base de données'!$B:$B,'Base de données'!$B502)</f>
        <v>12</v>
      </c>
      <c r="AA502" s="87" cm="1">
        <f t="array" aca="1" ref="AA502" ca="1">INDIRECT("'Base de données'!A" &amp; ROW(Y502))</f>
        <v>45689</v>
      </c>
      <c r="AB502" s="51" t="str" cm="1">
        <f t="array" aca="1" ref="AB502" ca="1">INDIRECT("'Base de données'!B" &amp; ROW(Z502))</f>
        <v>IETO7</v>
      </c>
    </row>
    <row r="503" spans="1:28" x14ac:dyDescent="0.3">
      <c r="A503" s="41" t="str">
        <f ca="1">IF(IF(AND($B503&lt;&gt;"-",$B503=$E503),"Entrée et sortie","-")="Entrée et sortie",'Base de données'!$B503,"-")</f>
        <v>-</v>
      </c>
      <c r="B503" s="41" t="str">
        <f t="shared" ca="1" si="31"/>
        <v>-</v>
      </c>
      <c r="C503" s="41" t="str">
        <f t="shared" ca="1" si="32"/>
        <v>-</v>
      </c>
      <c r="D503" s="41" t="str">
        <f>IF($F503="sortie en cours d'année",'Base de données'!$B503,"-")</f>
        <v>-</v>
      </c>
      <c r="E503" s="41" t="str">
        <f>IF($H503="entrée en cours d'année",'Base de données'!$B503,"-")</f>
        <v>-</v>
      </c>
      <c r="F503" s="37" t="str">
        <f t="shared" si="29"/>
        <v/>
      </c>
      <c r="G503" s="37" t="str">
        <f>IF($J503="mouvement",_xlfn.XLOOKUP('Base de données'!$B503,$V:$V,$V:$V,0),"")</f>
        <v/>
      </c>
      <c r="H503" s="37" t="str">
        <f t="shared" si="30"/>
        <v/>
      </c>
      <c r="I503" s="37" t="str">
        <f>IF($J503="mouvement",_xlfn.XLOOKUP('Base de données'!$B503,$K:$K,$K:$K,0),"")</f>
        <v/>
      </c>
      <c r="J503" s="38" t="str">
        <f>IF(AND(Y503&lt;&gt;MAX(Y:Y),COUNTIF(K503:V503,'Base de données'!$B503)&gt;0),"mouvement","")</f>
        <v/>
      </c>
      <c r="K503" s="39" t="str">
        <f>IF(K$1&gt;$AE$1,"-",IFERROR(IF(DATEDIF('Base de données'!$A503,K$1,"d")&lt;&gt;0,"",'Base de données'!$B503),""))</f>
        <v/>
      </c>
      <c r="L503" s="39" t="str">
        <f>IF(L$1&gt;$AE$1,"-",IFERROR(IF(DATEDIF('Base de données'!$A503,L$1,"d")&lt;&gt;0,"",'Base de données'!$B503),""))</f>
        <v>ZRYVY</v>
      </c>
      <c r="M503" s="39" t="str">
        <f>IF(M$1&gt;$AE$1,"-",IFERROR(IF(DATEDIF('Base de données'!$A503,M$1,"d")&lt;&gt;0,"",'Base de données'!$B503),""))</f>
        <v/>
      </c>
      <c r="N503" s="39" t="str">
        <f>IF(N$1&gt;$AE$1,"-",IFERROR(IF(DATEDIF('Base de données'!$A503,N$1,"d")&lt;&gt;0,"",'Base de données'!$B503),""))</f>
        <v/>
      </c>
      <c r="O503" s="39" t="str">
        <f>IF(O$1&gt;$AE$1,"-",IFERROR(IF(DATEDIF('Base de données'!$A503,O$1,"d")&lt;&gt;0,"",'Base de données'!$B503),""))</f>
        <v/>
      </c>
      <c r="P503" s="39" t="str">
        <f>IF(P$1&gt;$AE$1,"-",IFERROR(IF(DATEDIF('Base de données'!$A503,P$1,"d")&lt;&gt;0,"",'Base de données'!$B503),""))</f>
        <v/>
      </c>
      <c r="Q503" s="39" t="str">
        <f>IF(Q$1&gt;$AE$1,"-",IFERROR(IF(DATEDIF('Base de données'!$A503,Q$1,"d")&lt;&gt;0,"",'Base de données'!$B503),""))</f>
        <v/>
      </c>
      <c r="R503" s="39" t="str">
        <f>IF(R$1&gt;$AE$1,"-",IFERROR(IF(DATEDIF('Base de données'!$A503,R$1,"d")&lt;&gt;0,"",'Base de données'!$B503),""))</f>
        <v/>
      </c>
      <c r="S503" s="39" t="str">
        <f>IF(S$1&gt;$AE$1,"-",IFERROR(IF(DATEDIF('Base de données'!$A503,S$1,"d")&lt;&gt;0,"",'Base de données'!$B503),""))</f>
        <v/>
      </c>
      <c r="T503" s="39" t="str">
        <f>IF(T$1&gt;$AE$1,"-",IFERROR(IF(DATEDIF('Base de données'!$A503,T$1,"d")&lt;&gt;0,"",'Base de données'!$B503),""))</f>
        <v/>
      </c>
      <c r="U503" s="39" t="str">
        <f>IF(U$1&gt;$AE$1,"-",IFERROR(IF(DATEDIF('Base de données'!$A503,U$1,"d")&lt;&gt;0,"",'Base de données'!$B503),""))</f>
        <v/>
      </c>
      <c r="V503" s="39" t="str">
        <f>IF(V$1&gt;$AE$1,"-",IFERROR(IF(DATEDIF('Base de données'!$A503,V$1,"d")&lt;&gt;0,"",'Base de données'!$B503),""))</f>
        <v/>
      </c>
      <c r="W503" s="34"/>
      <c r="X503" s="30" t="str">
        <f>'Base de données'!$C503&amp;" "&amp;'Base de données'!$D503</f>
        <v>Chauvin Adrienne</v>
      </c>
      <c r="Y503" s="31">
        <f>COUNTIF('Base de données'!$B:$B,'Base de données'!$B503)</f>
        <v>12</v>
      </c>
      <c r="AA503" s="87" cm="1">
        <f t="array" aca="1" ref="AA503" ca="1">INDIRECT("'Base de données'!A" &amp; ROW(Y503))</f>
        <v>45689</v>
      </c>
      <c r="AB503" s="51" t="str" cm="1">
        <f t="array" aca="1" ref="AB503" ca="1">INDIRECT("'Base de données'!B" &amp; ROW(Z503))</f>
        <v>ZRYVY</v>
      </c>
    </row>
    <row r="504" spans="1:28" x14ac:dyDescent="0.3">
      <c r="A504" s="41" t="str">
        <f ca="1">IF(IF(AND($B504&lt;&gt;"-",$B504=$E504),"Entrée et sortie","-")="Entrée et sortie",'Base de données'!$B504,"-")</f>
        <v>-</v>
      </c>
      <c r="B504" s="41" t="str">
        <f t="shared" ca="1" si="31"/>
        <v>6EZS4</v>
      </c>
      <c r="C504" s="41" t="str">
        <f t="shared" ca="1" si="32"/>
        <v>6EZS4</v>
      </c>
      <c r="D504" s="41" t="str">
        <f>IF($F504="sortie en cours d'année",'Base de données'!$B504,"-")</f>
        <v>6EZS4</v>
      </c>
      <c r="E504" s="41" t="str">
        <f>IF($H504="entrée en cours d'année",'Base de données'!$B504,"-")</f>
        <v>-</v>
      </c>
      <c r="F504" s="37" t="str">
        <f t="shared" si="29"/>
        <v>sortie en cours d'année</v>
      </c>
      <c r="G504" s="37">
        <f>IF($J504="mouvement",_xlfn.XLOOKUP('Base de données'!$B504,$V:$V,$V:$V,0),"")</f>
        <v>0</v>
      </c>
      <c r="H504" s="37" t="str">
        <f t="shared" si="30"/>
        <v/>
      </c>
      <c r="I504" s="37" t="str">
        <f>IF($J504="mouvement",_xlfn.XLOOKUP('Base de données'!$B504,$K:$K,$K:$K,0),"")</f>
        <v>6EZS4</v>
      </c>
      <c r="J504" s="38" t="str">
        <f>IF(AND(Y504&lt;&gt;MAX(Y:Y),COUNTIF(K504:V504,'Base de données'!$B504)&gt;0),"mouvement","")</f>
        <v>mouvement</v>
      </c>
      <c r="K504" s="39" t="str">
        <f>IF(K$1&gt;$AE$1,"-",IFERROR(IF(DATEDIF('Base de données'!$A504,K$1,"d")&lt;&gt;0,"",'Base de données'!$B504),""))</f>
        <v/>
      </c>
      <c r="L504" s="39" t="str">
        <f>IF(L$1&gt;$AE$1,"-",IFERROR(IF(DATEDIF('Base de données'!$A504,L$1,"d")&lt;&gt;0,"",'Base de données'!$B504),""))</f>
        <v>6EZS4</v>
      </c>
      <c r="M504" s="39" t="str">
        <f>IF(M$1&gt;$AE$1,"-",IFERROR(IF(DATEDIF('Base de données'!$A504,M$1,"d")&lt;&gt;0,"",'Base de données'!$B504),""))</f>
        <v/>
      </c>
      <c r="N504" s="39" t="str">
        <f>IF(N$1&gt;$AE$1,"-",IFERROR(IF(DATEDIF('Base de données'!$A504,N$1,"d")&lt;&gt;0,"",'Base de données'!$B504),""))</f>
        <v/>
      </c>
      <c r="O504" s="39" t="str">
        <f>IF(O$1&gt;$AE$1,"-",IFERROR(IF(DATEDIF('Base de données'!$A504,O$1,"d")&lt;&gt;0,"",'Base de données'!$B504),""))</f>
        <v/>
      </c>
      <c r="P504" s="39" t="str">
        <f>IF(P$1&gt;$AE$1,"-",IFERROR(IF(DATEDIF('Base de données'!$A504,P$1,"d")&lt;&gt;0,"",'Base de données'!$B504),""))</f>
        <v/>
      </c>
      <c r="Q504" s="39" t="str">
        <f>IF(Q$1&gt;$AE$1,"-",IFERROR(IF(DATEDIF('Base de données'!$A504,Q$1,"d")&lt;&gt;0,"",'Base de données'!$B504),""))</f>
        <v/>
      </c>
      <c r="R504" s="39" t="str">
        <f>IF(R$1&gt;$AE$1,"-",IFERROR(IF(DATEDIF('Base de données'!$A504,R$1,"d")&lt;&gt;0,"",'Base de données'!$B504),""))</f>
        <v/>
      </c>
      <c r="S504" s="39" t="str">
        <f>IF(S$1&gt;$AE$1,"-",IFERROR(IF(DATEDIF('Base de données'!$A504,S$1,"d")&lt;&gt;0,"",'Base de données'!$B504),""))</f>
        <v/>
      </c>
      <c r="T504" s="39" t="str">
        <f>IF(T$1&gt;$AE$1,"-",IFERROR(IF(DATEDIF('Base de données'!$A504,T$1,"d")&lt;&gt;0,"",'Base de données'!$B504),""))</f>
        <v/>
      </c>
      <c r="U504" s="39" t="str">
        <f>IF(U$1&gt;$AE$1,"-",IFERROR(IF(DATEDIF('Base de données'!$A504,U$1,"d")&lt;&gt;0,"",'Base de données'!$B504),""))</f>
        <v/>
      </c>
      <c r="V504" s="39" t="str">
        <f>IF(V$1&gt;$AE$1,"-",IFERROR(IF(DATEDIF('Base de données'!$A504,V$1,"d")&lt;&gt;0,"",'Base de données'!$B504),""))</f>
        <v/>
      </c>
      <c r="W504" s="34"/>
      <c r="X504" s="30" t="str">
        <f>'Base de données'!$C504&amp;" "&amp;'Base de données'!$D504</f>
        <v>Vasseur Aurélie</v>
      </c>
      <c r="Y504" s="31">
        <f>COUNTIF('Base de données'!$B:$B,'Base de données'!$B504)</f>
        <v>2</v>
      </c>
      <c r="AA504" s="87" cm="1">
        <f t="array" aca="1" ref="AA504" ca="1">INDIRECT("'Base de données'!A" &amp; ROW(Y504))</f>
        <v>45689</v>
      </c>
      <c r="AB504" s="51" t="str" cm="1">
        <f t="array" aca="1" ref="AB504" ca="1">INDIRECT("'Base de données'!B" &amp; ROW(Z504))</f>
        <v>6EZS4</v>
      </c>
    </row>
    <row r="505" spans="1:28" x14ac:dyDescent="0.3">
      <c r="A505" s="41" t="str">
        <f ca="1">IF(IF(AND($B505&lt;&gt;"-",$B505=$E505),"Entrée et sortie","-")="Entrée et sortie",'Base de données'!$B505,"-")</f>
        <v>-</v>
      </c>
      <c r="B505" s="41" t="str">
        <f t="shared" ca="1" si="31"/>
        <v>6OHRU</v>
      </c>
      <c r="C505" s="41" t="str">
        <f t="shared" ca="1" si="32"/>
        <v>6OHRU</v>
      </c>
      <c r="D505" s="41" t="str">
        <f>IF($F505="sortie en cours d'année",'Base de données'!$B505,"-")</f>
        <v>6OHRU</v>
      </c>
      <c r="E505" s="41" t="str">
        <f>IF($H505="entrée en cours d'année",'Base de données'!$B505,"-")</f>
        <v>-</v>
      </c>
      <c r="F505" s="37" t="str">
        <f t="shared" si="29"/>
        <v>sortie en cours d'année</v>
      </c>
      <c r="G505" s="37">
        <f>IF($J505="mouvement",_xlfn.XLOOKUP('Base de données'!$B505,$V:$V,$V:$V,0),"")</f>
        <v>0</v>
      </c>
      <c r="H505" s="37" t="str">
        <f t="shared" si="30"/>
        <v/>
      </c>
      <c r="I505" s="37" t="str">
        <f>IF($J505="mouvement",_xlfn.XLOOKUP('Base de données'!$B505,$K:$K,$K:$K,0),"")</f>
        <v>6OHRU</v>
      </c>
      <c r="J505" s="38" t="str">
        <f>IF(AND(Y505&lt;&gt;MAX(Y:Y),COUNTIF(K505:V505,'Base de données'!$B505)&gt;0),"mouvement","")</f>
        <v>mouvement</v>
      </c>
      <c r="K505" s="39" t="str">
        <f>IF(K$1&gt;$AE$1,"-",IFERROR(IF(DATEDIF('Base de données'!$A505,K$1,"d")&lt;&gt;0,"",'Base de données'!$B505),""))</f>
        <v/>
      </c>
      <c r="L505" s="39" t="str">
        <f>IF(L$1&gt;$AE$1,"-",IFERROR(IF(DATEDIF('Base de données'!$A505,L$1,"d")&lt;&gt;0,"",'Base de données'!$B505),""))</f>
        <v>6OHRU</v>
      </c>
      <c r="M505" s="39" t="str">
        <f>IF(M$1&gt;$AE$1,"-",IFERROR(IF(DATEDIF('Base de données'!$A505,M$1,"d")&lt;&gt;0,"",'Base de données'!$B505),""))</f>
        <v/>
      </c>
      <c r="N505" s="39" t="str">
        <f>IF(N$1&gt;$AE$1,"-",IFERROR(IF(DATEDIF('Base de données'!$A505,N$1,"d")&lt;&gt;0,"",'Base de données'!$B505),""))</f>
        <v/>
      </c>
      <c r="O505" s="39" t="str">
        <f>IF(O$1&gt;$AE$1,"-",IFERROR(IF(DATEDIF('Base de données'!$A505,O$1,"d")&lt;&gt;0,"",'Base de données'!$B505),""))</f>
        <v/>
      </c>
      <c r="P505" s="39" t="str">
        <f>IF(P$1&gt;$AE$1,"-",IFERROR(IF(DATEDIF('Base de données'!$A505,P$1,"d")&lt;&gt;0,"",'Base de données'!$B505),""))</f>
        <v/>
      </c>
      <c r="Q505" s="39" t="str">
        <f>IF(Q$1&gt;$AE$1,"-",IFERROR(IF(DATEDIF('Base de données'!$A505,Q$1,"d")&lt;&gt;0,"",'Base de données'!$B505),""))</f>
        <v/>
      </c>
      <c r="R505" s="39" t="str">
        <f>IF(R$1&gt;$AE$1,"-",IFERROR(IF(DATEDIF('Base de données'!$A505,R$1,"d")&lt;&gt;0,"",'Base de données'!$B505),""))</f>
        <v/>
      </c>
      <c r="S505" s="39" t="str">
        <f>IF(S$1&gt;$AE$1,"-",IFERROR(IF(DATEDIF('Base de données'!$A505,S$1,"d")&lt;&gt;0,"",'Base de données'!$B505),""))</f>
        <v/>
      </c>
      <c r="T505" s="39" t="str">
        <f>IF(T$1&gt;$AE$1,"-",IFERROR(IF(DATEDIF('Base de données'!$A505,T$1,"d")&lt;&gt;0,"",'Base de données'!$B505),""))</f>
        <v/>
      </c>
      <c r="U505" s="39" t="str">
        <f>IF(U$1&gt;$AE$1,"-",IFERROR(IF(DATEDIF('Base de données'!$A505,U$1,"d")&lt;&gt;0,"",'Base de données'!$B505),""))</f>
        <v/>
      </c>
      <c r="V505" s="39" t="str">
        <f>IF(V$1&gt;$AE$1,"-",IFERROR(IF(DATEDIF('Base de données'!$A505,V$1,"d")&lt;&gt;0,"",'Base de données'!$B505),""))</f>
        <v/>
      </c>
      <c r="W505" s="34"/>
      <c r="X505" s="30" t="str">
        <f>'Base de données'!$C505&amp;" "&amp;'Base de données'!$D505</f>
        <v>Valette Victor</v>
      </c>
      <c r="Y505" s="31">
        <f>COUNTIF('Base de données'!$B:$B,'Base de données'!$B505)</f>
        <v>4</v>
      </c>
      <c r="AA505" s="87" cm="1">
        <f t="array" aca="1" ref="AA505" ca="1">INDIRECT("'Base de données'!A" &amp; ROW(Y505))</f>
        <v>45689</v>
      </c>
      <c r="AB505" s="51" t="str" cm="1">
        <f t="array" aca="1" ref="AB505" ca="1">INDIRECT("'Base de données'!B" &amp; ROW(Z505))</f>
        <v>6OHRU</v>
      </c>
    </row>
    <row r="506" spans="1:28" x14ac:dyDescent="0.3">
      <c r="A506" s="41" t="str">
        <f ca="1">IF(IF(AND($B506&lt;&gt;"-",$B506=$E506),"Entrée et sortie","-")="Entrée et sortie",'Base de données'!$B506,"-")</f>
        <v>-</v>
      </c>
      <c r="B506" s="41" t="str">
        <f t="shared" ca="1" si="31"/>
        <v>6FW9W</v>
      </c>
      <c r="C506" s="41" t="str">
        <f t="shared" ca="1" si="32"/>
        <v>6FW9W</v>
      </c>
      <c r="D506" s="41" t="str">
        <f>IF($F506="sortie en cours d'année",'Base de données'!$B506,"-")</f>
        <v>6FW9W</v>
      </c>
      <c r="E506" s="41" t="str">
        <f>IF($H506="entrée en cours d'année",'Base de données'!$B506,"-")</f>
        <v>-</v>
      </c>
      <c r="F506" s="37" t="str">
        <f t="shared" si="29"/>
        <v>sortie en cours d'année</v>
      </c>
      <c r="G506" s="37">
        <f>IF($J506="mouvement",_xlfn.XLOOKUP('Base de données'!$B506,$V:$V,$V:$V,0),"")</f>
        <v>0</v>
      </c>
      <c r="H506" s="37" t="str">
        <f t="shared" si="30"/>
        <v/>
      </c>
      <c r="I506" s="37" t="str">
        <f>IF($J506="mouvement",_xlfn.XLOOKUP('Base de données'!$B506,$K:$K,$K:$K,0),"")</f>
        <v>6FW9W</v>
      </c>
      <c r="J506" s="38" t="str">
        <f>IF(AND(Y506&lt;&gt;MAX(Y:Y),COUNTIF(K506:V506,'Base de données'!$B506)&gt;0),"mouvement","")</f>
        <v>mouvement</v>
      </c>
      <c r="K506" s="39" t="str">
        <f>IF(K$1&gt;$AE$1,"-",IFERROR(IF(DATEDIF('Base de données'!$A506,K$1,"d")&lt;&gt;0,"",'Base de données'!$B506),""))</f>
        <v/>
      </c>
      <c r="L506" s="39" t="str">
        <f>IF(L$1&gt;$AE$1,"-",IFERROR(IF(DATEDIF('Base de données'!$A506,L$1,"d")&lt;&gt;0,"",'Base de données'!$B506),""))</f>
        <v>6FW9W</v>
      </c>
      <c r="M506" s="39" t="str">
        <f>IF(M$1&gt;$AE$1,"-",IFERROR(IF(DATEDIF('Base de données'!$A506,M$1,"d")&lt;&gt;0,"",'Base de données'!$B506),""))</f>
        <v/>
      </c>
      <c r="N506" s="39" t="str">
        <f>IF(N$1&gt;$AE$1,"-",IFERROR(IF(DATEDIF('Base de données'!$A506,N$1,"d")&lt;&gt;0,"",'Base de données'!$B506),""))</f>
        <v/>
      </c>
      <c r="O506" s="39" t="str">
        <f>IF(O$1&gt;$AE$1,"-",IFERROR(IF(DATEDIF('Base de données'!$A506,O$1,"d")&lt;&gt;0,"",'Base de données'!$B506),""))</f>
        <v/>
      </c>
      <c r="P506" s="39" t="str">
        <f>IF(P$1&gt;$AE$1,"-",IFERROR(IF(DATEDIF('Base de données'!$A506,P$1,"d")&lt;&gt;0,"",'Base de données'!$B506),""))</f>
        <v/>
      </c>
      <c r="Q506" s="39" t="str">
        <f>IF(Q$1&gt;$AE$1,"-",IFERROR(IF(DATEDIF('Base de données'!$A506,Q$1,"d")&lt;&gt;0,"",'Base de données'!$B506),""))</f>
        <v/>
      </c>
      <c r="R506" s="39" t="str">
        <f>IF(R$1&gt;$AE$1,"-",IFERROR(IF(DATEDIF('Base de données'!$A506,R$1,"d")&lt;&gt;0,"",'Base de données'!$B506),""))</f>
        <v/>
      </c>
      <c r="S506" s="39" t="str">
        <f>IF(S$1&gt;$AE$1,"-",IFERROR(IF(DATEDIF('Base de données'!$A506,S$1,"d")&lt;&gt;0,"",'Base de données'!$B506),""))</f>
        <v/>
      </c>
      <c r="T506" s="39" t="str">
        <f>IF(T$1&gt;$AE$1,"-",IFERROR(IF(DATEDIF('Base de données'!$A506,T$1,"d")&lt;&gt;0,"",'Base de données'!$B506),""))</f>
        <v/>
      </c>
      <c r="U506" s="39" t="str">
        <f>IF(U$1&gt;$AE$1,"-",IFERROR(IF(DATEDIF('Base de données'!$A506,U$1,"d")&lt;&gt;0,"",'Base de données'!$B506),""))</f>
        <v/>
      </c>
      <c r="V506" s="39" t="str">
        <f>IF(V$1&gt;$AE$1,"-",IFERROR(IF(DATEDIF('Base de données'!$A506,V$1,"d")&lt;&gt;0,"",'Base de données'!$B506),""))</f>
        <v/>
      </c>
      <c r="W506" s="34"/>
      <c r="X506" s="30" t="str">
        <f>'Base de données'!$C506&amp;" "&amp;'Base de données'!$D506</f>
        <v>Marchand Christiane</v>
      </c>
      <c r="Y506" s="31">
        <f>COUNTIF('Base de données'!$B:$B,'Base de données'!$B506)</f>
        <v>3</v>
      </c>
      <c r="AA506" s="87" cm="1">
        <f t="array" aca="1" ref="AA506" ca="1">INDIRECT("'Base de données'!A" &amp; ROW(Y506))</f>
        <v>45689</v>
      </c>
      <c r="AB506" s="51" t="str" cm="1">
        <f t="array" aca="1" ref="AB506" ca="1">INDIRECT("'Base de données'!B" &amp; ROW(Z506))</f>
        <v>6FW9W</v>
      </c>
    </row>
    <row r="507" spans="1:28" x14ac:dyDescent="0.3">
      <c r="A507" s="41" t="str">
        <f ca="1">IF(IF(AND($B507&lt;&gt;"-",$B507=$E507),"Entrée et sortie","-")="Entrée et sortie",'Base de données'!$B507,"-")</f>
        <v>-</v>
      </c>
      <c r="B507" s="41" t="str">
        <f t="shared" ca="1" si="31"/>
        <v>-</v>
      </c>
      <c r="C507" s="41" t="str">
        <f t="shared" ca="1" si="32"/>
        <v>-</v>
      </c>
      <c r="D507" s="41" t="str">
        <f>IF($F507="sortie en cours d'année",'Base de données'!$B507,"-")</f>
        <v>-</v>
      </c>
      <c r="E507" s="41" t="str">
        <f>IF($H507="entrée en cours d'année",'Base de données'!$B507,"-")</f>
        <v>-</v>
      </c>
      <c r="F507" s="37" t="str">
        <f t="shared" si="29"/>
        <v/>
      </c>
      <c r="G507" s="37" t="str">
        <f>IF($J507="mouvement",_xlfn.XLOOKUP('Base de données'!$B507,$V:$V,$V:$V,0),"")</f>
        <v/>
      </c>
      <c r="H507" s="37" t="str">
        <f t="shared" si="30"/>
        <v/>
      </c>
      <c r="I507" s="37" t="str">
        <f>IF($J507="mouvement",_xlfn.XLOOKUP('Base de données'!$B507,$K:$K,$K:$K,0),"")</f>
        <v/>
      </c>
      <c r="J507" s="38" t="str">
        <f>IF(AND(Y507&lt;&gt;MAX(Y:Y),COUNTIF(K507:V507,'Base de données'!$B507)&gt;0),"mouvement","")</f>
        <v/>
      </c>
      <c r="K507" s="39" t="str">
        <f>IF(K$1&gt;$AE$1,"-",IFERROR(IF(DATEDIF('Base de données'!$A507,K$1,"d")&lt;&gt;0,"",'Base de données'!$B507),""))</f>
        <v/>
      </c>
      <c r="L507" s="39" t="str">
        <f>IF(L$1&gt;$AE$1,"-",IFERROR(IF(DATEDIF('Base de données'!$A507,L$1,"d")&lt;&gt;0,"",'Base de données'!$B507),""))</f>
        <v>URFCR</v>
      </c>
      <c r="M507" s="39" t="str">
        <f>IF(M$1&gt;$AE$1,"-",IFERROR(IF(DATEDIF('Base de données'!$A507,M$1,"d")&lt;&gt;0,"",'Base de données'!$B507),""))</f>
        <v/>
      </c>
      <c r="N507" s="39" t="str">
        <f>IF(N$1&gt;$AE$1,"-",IFERROR(IF(DATEDIF('Base de données'!$A507,N$1,"d")&lt;&gt;0,"",'Base de données'!$B507),""))</f>
        <v/>
      </c>
      <c r="O507" s="39" t="str">
        <f>IF(O$1&gt;$AE$1,"-",IFERROR(IF(DATEDIF('Base de données'!$A507,O$1,"d")&lt;&gt;0,"",'Base de données'!$B507),""))</f>
        <v/>
      </c>
      <c r="P507" s="39" t="str">
        <f>IF(P$1&gt;$AE$1,"-",IFERROR(IF(DATEDIF('Base de données'!$A507,P$1,"d")&lt;&gt;0,"",'Base de données'!$B507),""))</f>
        <v/>
      </c>
      <c r="Q507" s="39" t="str">
        <f>IF(Q$1&gt;$AE$1,"-",IFERROR(IF(DATEDIF('Base de données'!$A507,Q$1,"d")&lt;&gt;0,"",'Base de données'!$B507),""))</f>
        <v/>
      </c>
      <c r="R507" s="39" t="str">
        <f>IF(R$1&gt;$AE$1,"-",IFERROR(IF(DATEDIF('Base de données'!$A507,R$1,"d")&lt;&gt;0,"",'Base de données'!$B507),""))</f>
        <v/>
      </c>
      <c r="S507" s="39" t="str">
        <f>IF(S$1&gt;$AE$1,"-",IFERROR(IF(DATEDIF('Base de données'!$A507,S$1,"d")&lt;&gt;0,"",'Base de données'!$B507),""))</f>
        <v/>
      </c>
      <c r="T507" s="39" t="str">
        <f>IF(T$1&gt;$AE$1,"-",IFERROR(IF(DATEDIF('Base de données'!$A507,T$1,"d")&lt;&gt;0,"",'Base de données'!$B507),""))</f>
        <v/>
      </c>
      <c r="U507" s="39" t="str">
        <f>IF(U$1&gt;$AE$1,"-",IFERROR(IF(DATEDIF('Base de données'!$A507,U$1,"d")&lt;&gt;0,"",'Base de données'!$B507),""))</f>
        <v/>
      </c>
      <c r="V507" s="39" t="str">
        <f>IF(V$1&gt;$AE$1,"-",IFERROR(IF(DATEDIF('Base de données'!$A507,V$1,"d")&lt;&gt;0,"",'Base de données'!$B507),""))</f>
        <v/>
      </c>
      <c r="W507" s="34"/>
      <c r="X507" s="30" t="str">
        <f>'Base de données'!$C507&amp;" "&amp;'Base de données'!$D507</f>
        <v>Foucher Aimé</v>
      </c>
      <c r="Y507" s="31">
        <f>COUNTIF('Base de données'!$B:$B,'Base de données'!$B507)</f>
        <v>12</v>
      </c>
      <c r="AA507" s="87" cm="1">
        <f t="array" aca="1" ref="AA507" ca="1">INDIRECT("'Base de données'!A" &amp; ROW(Y507))</f>
        <v>45689</v>
      </c>
      <c r="AB507" s="51" t="str" cm="1">
        <f t="array" aca="1" ref="AB507" ca="1">INDIRECT("'Base de données'!B" &amp; ROW(Z507))</f>
        <v>URFCR</v>
      </c>
    </row>
    <row r="508" spans="1:28" x14ac:dyDescent="0.3">
      <c r="A508" s="41" t="str">
        <f ca="1">IF(IF(AND($B508&lt;&gt;"-",$B508=$E508),"Entrée et sortie","-")="Entrée et sortie",'Base de données'!$B508,"-")</f>
        <v>-</v>
      </c>
      <c r="B508" s="41" t="str">
        <f t="shared" ca="1" si="31"/>
        <v>-</v>
      </c>
      <c r="C508" s="41" t="str">
        <f t="shared" ca="1" si="32"/>
        <v>-</v>
      </c>
      <c r="D508" s="41" t="str">
        <f>IF($F508="sortie en cours d'année",'Base de données'!$B508,"-")</f>
        <v>-</v>
      </c>
      <c r="E508" s="41" t="str">
        <f>IF($H508="entrée en cours d'année",'Base de données'!$B508,"-")</f>
        <v>-</v>
      </c>
      <c r="F508" s="37" t="str">
        <f t="shared" si="29"/>
        <v/>
      </c>
      <c r="G508" s="37" t="str">
        <f>IF($J508="mouvement",_xlfn.XLOOKUP('Base de données'!$B508,$V:$V,$V:$V,0),"")</f>
        <v/>
      </c>
      <c r="H508" s="37" t="str">
        <f t="shared" si="30"/>
        <v/>
      </c>
      <c r="I508" s="37" t="str">
        <f>IF($J508="mouvement",_xlfn.XLOOKUP('Base de données'!$B508,$K:$K,$K:$K,0),"")</f>
        <v/>
      </c>
      <c r="J508" s="38" t="str">
        <f>IF(AND(Y508&lt;&gt;MAX(Y:Y),COUNTIF(K508:V508,'Base de données'!$B508)&gt;0),"mouvement","")</f>
        <v/>
      </c>
      <c r="K508" s="39" t="str">
        <f>IF(K$1&gt;$AE$1,"-",IFERROR(IF(DATEDIF('Base de données'!$A508,K$1,"d")&lt;&gt;0,"",'Base de données'!$B508),""))</f>
        <v/>
      </c>
      <c r="L508" s="39" t="str">
        <f>IF(L$1&gt;$AE$1,"-",IFERROR(IF(DATEDIF('Base de données'!$A508,L$1,"d")&lt;&gt;0,"",'Base de données'!$B508),""))</f>
        <v>NI2P8</v>
      </c>
      <c r="M508" s="39" t="str">
        <f>IF(M$1&gt;$AE$1,"-",IFERROR(IF(DATEDIF('Base de données'!$A508,M$1,"d")&lt;&gt;0,"",'Base de données'!$B508),""))</f>
        <v/>
      </c>
      <c r="N508" s="39" t="str">
        <f>IF(N$1&gt;$AE$1,"-",IFERROR(IF(DATEDIF('Base de données'!$A508,N$1,"d")&lt;&gt;0,"",'Base de données'!$B508),""))</f>
        <v/>
      </c>
      <c r="O508" s="39" t="str">
        <f>IF(O$1&gt;$AE$1,"-",IFERROR(IF(DATEDIF('Base de données'!$A508,O$1,"d")&lt;&gt;0,"",'Base de données'!$B508),""))</f>
        <v/>
      </c>
      <c r="P508" s="39" t="str">
        <f>IF(P$1&gt;$AE$1,"-",IFERROR(IF(DATEDIF('Base de données'!$A508,P$1,"d")&lt;&gt;0,"",'Base de données'!$B508),""))</f>
        <v/>
      </c>
      <c r="Q508" s="39" t="str">
        <f>IF(Q$1&gt;$AE$1,"-",IFERROR(IF(DATEDIF('Base de données'!$A508,Q$1,"d")&lt;&gt;0,"",'Base de données'!$B508),""))</f>
        <v/>
      </c>
      <c r="R508" s="39" t="str">
        <f>IF(R$1&gt;$AE$1,"-",IFERROR(IF(DATEDIF('Base de données'!$A508,R$1,"d")&lt;&gt;0,"",'Base de données'!$B508),""))</f>
        <v/>
      </c>
      <c r="S508" s="39" t="str">
        <f>IF(S$1&gt;$AE$1,"-",IFERROR(IF(DATEDIF('Base de données'!$A508,S$1,"d")&lt;&gt;0,"",'Base de données'!$B508),""))</f>
        <v/>
      </c>
      <c r="T508" s="39" t="str">
        <f>IF(T$1&gt;$AE$1,"-",IFERROR(IF(DATEDIF('Base de données'!$A508,T$1,"d")&lt;&gt;0,"",'Base de données'!$B508),""))</f>
        <v/>
      </c>
      <c r="U508" s="39" t="str">
        <f>IF(U$1&gt;$AE$1,"-",IFERROR(IF(DATEDIF('Base de données'!$A508,U$1,"d")&lt;&gt;0,"",'Base de données'!$B508),""))</f>
        <v/>
      </c>
      <c r="V508" s="39" t="str">
        <f>IF(V$1&gt;$AE$1,"-",IFERROR(IF(DATEDIF('Base de données'!$A508,V$1,"d")&lt;&gt;0,"",'Base de données'!$B508),""))</f>
        <v/>
      </c>
      <c r="W508" s="34"/>
      <c r="X508" s="30" t="str">
        <f>'Base de données'!$C508&amp;" "&amp;'Base de données'!$D508</f>
        <v>Gautier Anaïs</v>
      </c>
      <c r="Y508" s="31">
        <f>COUNTIF('Base de données'!$B:$B,'Base de données'!$B508)</f>
        <v>12</v>
      </c>
      <c r="AA508" s="87" cm="1">
        <f t="array" aca="1" ref="AA508" ca="1">INDIRECT("'Base de données'!A" &amp; ROW(Y508))</f>
        <v>45689</v>
      </c>
      <c r="AB508" s="51" t="str" cm="1">
        <f t="array" aca="1" ref="AB508" ca="1">INDIRECT("'Base de données'!B" &amp; ROW(Z508))</f>
        <v>NI2P8</v>
      </c>
    </row>
    <row r="509" spans="1:28" x14ac:dyDescent="0.3">
      <c r="A509" s="41" t="str">
        <f ca="1">IF(IF(AND($B509&lt;&gt;"-",$B509=$E509),"Entrée et sortie","-")="Entrée et sortie",'Base de données'!$B509,"-")</f>
        <v>-</v>
      </c>
      <c r="B509" s="41" t="str">
        <f t="shared" ca="1" si="31"/>
        <v>-</v>
      </c>
      <c r="C509" s="41" t="str">
        <f t="shared" ca="1" si="32"/>
        <v>-</v>
      </c>
      <c r="D509" s="41" t="str">
        <f>IF($F509="sortie en cours d'année",'Base de données'!$B509,"-")</f>
        <v>-</v>
      </c>
      <c r="E509" s="41" t="str">
        <f>IF($H509="entrée en cours d'année",'Base de données'!$B509,"-")</f>
        <v>-</v>
      </c>
      <c r="F509" s="37" t="str">
        <f t="shared" si="29"/>
        <v/>
      </c>
      <c r="G509" s="37" t="str">
        <f>IF($J509="mouvement",_xlfn.XLOOKUP('Base de données'!$B509,$V:$V,$V:$V,0),"")</f>
        <v/>
      </c>
      <c r="H509" s="37" t="str">
        <f t="shared" si="30"/>
        <v/>
      </c>
      <c r="I509" s="37" t="str">
        <f>IF($J509="mouvement",_xlfn.XLOOKUP('Base de données'!$B509,$K:$K,$K:$K,0),"")</f>
        <v/>
      </c>
      <c r="J509" s="38" t="str">
        <f>IF(AND(Y509&lt;&gt;MAX(Y:Y),COUNTIF(K509:V509,'Base de données'!$B509)&gt;0),"mouvement","")</f>
        <v/>
      </c>
      <c r="K509" s="39" t="str">
        <f>IF(K$1&gt;$AE$1,"-",IFERROR(IF(DATEDIF('Base de données'!$A509,K$1,"d")&lt;&gt;0,"",'Base de données'!$B509),""))</f>
        <v/>
      </c>
      <c r="L509" s="39" t="str">
        <f>IF(L$1&gt;$AE$1,"-",IFERROR(IF(DATEDIF('Base de données'!$A509,L$1,"d")&lt;&gt;0,"",'Base de données'!$B509),""))</f>
        <v>1HV7K</v>
      </c>
      <c r="M509" s="39" t="str">
        <f>IF(M$1&gt;$AE$1,"-",IFERROR(IF(DATEDIF('Base de données'!$A509,M$1,"d")&lt;&gt;0,"",'Base de données'!$B509),""))</f>
        <v/>
      </c>
      <c r="N509" s="39" t="str">
        <f>IF(N$1&gt;$AE$1,"-",IFERROR(IF(DATEDIF('Base de données'!$A509,N$1,"d")&lt;&gt;0,"",'Base de données'!$B509),""))</f>
        <v/>
      </c>
      <c r="O509" s="39" t="str">
        <f>IF(O$1&gt;$AE$1,"-",IFERROR(IF(DATEDIF('Base de données'!$A509,O$1,"d")&lt;&gt;0,"",'Base de données'!$B509),""))</f>
        <v/>
      </c>
      <c r="P509" s="39" t="str">
        <f>IF(P$1&gt;$AE$1,"-",IFERROR(IF(DATEDIF('Base de données'!$A509,P$1,"d")&lt;&gt;0,"",'Base de données'!$B509),""))</f>
        <v/>
      </c>
      <c r="Q509" s="39" t="str">
        <f>IF(Q$1&gt;$AE$1,"-",IFERROR(IF(DATEDIF('Base de données'!$A509,Q$1,"d")&lt;&gt;0,"",'Base de données'!$B509),""))</f>
        <v/>
      </c>
      <c r="R509" s="39" t="str">
        <f>IF(R$1&gt;$AE$1,"-",IFERROR(IF(DATEDIF('Base de données'!$A509,R$1,"d")&lt;&gt;0,"",'Base de données'!$B509),""))</f>
        <v/>
      </c>
      <c r="S509" s="39" t="str">
        <f>IF(S$1&gt;$AE$1,"-",IFERROR(IF(DATEDIF('Base de données'!$A509,S$1,"d")&lt;&gt;0,"",'Base de données'!$B509),""))</f>
        <v/>
      </c>
      <c r="T509" s="39" t="str">
        <f>IF(T$1&gt;$AE$1,"-",IFERROR(IF(DATEDIF('Base de données'!$A509,T$1,"d")&lt;&gt;0,"",'Base de données'!$B509),""))</f>
        <v/>
      </c>
      <c r="U509" s="39" t="str">
        <f>IF(U$1&gt;$AE$1,"-",IFERROR(IF(DATEDIF('Base de données'!$A509,U$1,"d")&lt;&gt;0,"",'Base de données'!$B509),""))</f>
        <v/>
      </c>
      <c r="V509" s="39" t="str">
        <f>IF(V$1&gt;$AE$1,"-",IFERROR(IF(DATEDIF('Base de données'!$A509,V$1,"d")&lt;&gt;0,"",'Base de données'!$B509),""))</f>
        <v/>
      </c>
      <c r="W509" s="34"/>
      <c r="X509" s="30" t="str">
        <f>'Base de données'!$C509&amp;" "&amp;'Base de données'!$D509</f>
        <v>Michel Eugène</v>
      </c>
      <c r="Y509" s="31">
        <f>COUNTIF('Base de données'!$B:$B,'Base de données'!$B509)</f>
        <v>12</v>
      </c>
      <c r="AA509" s="87" cm="1">
        <f t="array" aca="1" ref="AA509" ca="1">INDIRECT("'Base de données'!A" &amp; ROW(Y509))</f>
        <v>45689</v>
      </c>
      <c r="AB509" s="51" t="str" cm="1">
        <f t="array" aca="1" ref="AB509" ca="1">INDIRECT("'Base de données'!B" &amp; ROW(Z509))</f>
        <v>1HV7K</v>
      </c>
    </row>
    <row r="510" spans="1:28" x14ac:dyDescent="0.3">
      <c r="A510" s="41" t="str">
        <f ca="1">IF(IF(AND($B510&lt;&gt;"-",$B510=$E510),"Entrée et sortie","-")="Entrée et sortie",'Base de données'!$B510,"-")</f>
        <v>-</v>
      </c>
      <c r="B510" s="41" t="str">
        <f t="shared" ca="1" si="31"/>
        <v>B4AHL</v>
      </c>
      <c r="C510" s="41" t="str">
        <f t="shared" ca="1" si="32"/>
        <v>B4AHL</v>
      </c>
      <c r="D510" s="41" t="str">
        <f>IF($F510="sortie en cours d'année",'Base de données'!$B510,"-")</f>
        <v>B4AHL</v>
      </c>
      <c r="E510" s="41" t="str">
        <f>IF($H510="entrée en cours d'année",'Base de données'!$B510,"-")</f>
        <v>-</v>
      </c>
      <c r="F510" s="37" t="str">
        <f t="shared" si="29"/>
        <v>sortie en cours d'année</v>
      </c>
      <c r="G510" s="37">
        <f>IF($J510="mouvement",_xlfn.XLOOKUP('Base de données'!$B510,$V:$V,$V:$V,0),"")</f>
        <v>0</v>
      </c>
      <c r="H510" s="37" t="str">
        <f t="shared" si="30"/>
        <v/>
      </c>
      <c r="I510" s="37" t="str">
        <f>IF($J510="mouvement",_xlfn.XLOOKUP('Base de données'!$B510,$K:$K,$K:$K,0),"")</f>
        <v>B4AHL</v>
      </c>
      <c r="J510" s="38" t="str">
        <f>IF(AND(Y510&lt;&gt;MAX(Y:Y),COUNTIF(K510:V510,'Base de données'!$B510)&gt;0),"mouvement","")</f>
        <v>mouvement</v>
      </c>
      <c r="K510" s="39" t="str">
        <f>IF(K$1&gt;$AE$1,"-",IFERROR(IF(DATEDIF('Base de données'!$A510,K$1,"d")&lt;&gt;0,"",'Base de données'!$B510),""))</f>
        <v/>
      </c>
      <c r="L510" s="39" t="str">
        <f>IF(L$1&gt;$AE$1,"-",IFERROR(IF(DATEDIF('Base de données'!$A510,L$1,"d")&lt;&gt;0,"",'Base de données'!$B510),""))</f>
        <v>B4AHL</v>
      </c>
      <c r="M510" s="39" t="str">
        <f>IF(M$1&gt;$AE$1,"-",IFERROR(IF(DATEDIF('Base de données'!$A510,M$1,"d")&lt;&gt;0,"",'Base de données'!$B510),""))</f>
        <v/>
      </c>
      <c r="N510" s="39" t="str">
        <f>IF(N$1&gt;$AE$1,"-",IFERROR(IF(DATEDIF('Base de données'!$A510,N$1,"d")&lt;&gt;0,"",'Base de données'!$B510),""))</f>
        <v/>
      </c>
      <c r="O510" s="39" t="str">
        <f>IF(O$1&gt;$AE$1,"-",IFERROR(IF(DATEDIF('Base de données'!$A510,O$1,"d")&lt;&gt;0,"",'Base de données'!$B510),""))</f>
        <v/>
      </c>
      <c r="P510" s="39" t="str">
        <f>IF(P$1&gt;$AE$1,"-",IFERROR(IF(DATEDIF('Base de données'!$A510,P$1,"d")&lt;&gt;0,"",'Base de données'!$B510),""))</f>
        <v/>
      </c>
      <c r="Q510" s="39" t="str">
        <f>IF(Q$1&gt;$AE$1,"-",IFERROR(IF(DATEDIF('Base de données'!$A510,Q$1,"d")&lt;&gt;0,"",'Base de données'!$B510),""))</f>
        <v/>
      </c>
      <c r="R510" s="39" t="str">
        <f>IF(R$1&gt;$AE$1,"-",IFERROR(IF(DATEDIF('Base de données'!$A510,R$1,"d")&lt;&gt;0,"",'Base de données'!$B510),""))</f>
        <v/>
      </c>
      <c r="S510" s="39" t="str">
        <f>IF(S$1&gt;$AE$1,"-",IFERROR(IF(DATEDIF('Base de données'!$A510,S$1,"d")&lt;&gt;0,"",'Base de données'!$B510),""))</f>
        <v/>
      </c>
      <c r="T510" s="39" t="str">
        <f>IF(T$1&gt;$AE$1,"-",IFERROR(IF(DATEDIF('Base de données'!$A510,T$1,"d")&lt;&gt;0,"",'Base de données'!$B510),""))</f>
        <v/>
      </c>
      <c r="U510" s="39" t="str">
        <f>IF(U$1&gt;$AE$1,"-",IFERROR(IF(DATEDIF('Base de données'!$A510,U$1,"d")&lt;&gt;0,"",'Base de données'!$B510),""))</f>
        <v/>
      </c>
      <c r="V510" s="39" t="str">
        <f>IF(V$1&gt;$AE$1,"-",IFERROR(IF(DATEDIF('Base de données'!$A510,V$1,"d")&lt;&gt;0,"",'Base de données'!$B510),""))</f>
        <v/>
      </c>
      <c r="W510" s="34"/>
      <c r="X510" s="30" t="str">
        <f>'Base de données'!$C510&amp;" "&amp;'Base de données'!$D510</f>
        <v>Bourgeois Emmanuel</v>
      </c>
      <c r="Y510" s="31">
        <f>COUNTIF('Base de données'!$B:$B,'Base de données'!$B510)</f>
        <v>6</v>
      </c>
      <c r="AA510" s="87" cm="1">
        <f t="array" aca="1" ref="AA510" ca="1">INDIRECT("'Base de données'!A" &amp; ROW(Y510))</f>
        <v>45689</v>
      </c>
      <c r="AB510" s="51" t="str" cm="1">
        <f t="array" aca="1" ref="AB510" ca="1">INDIRECT("'Base de données'!B" &amp; ROW(Z510))</f>
        <v>B4AHL</v>
      </c>
    </row>
    <row r="511" spans="1:28" x14ac:dyDescent="0.3">
      <c r="A511" s="41" t="str">
        <f ca="1">IF(IF(AND($B511&lt;&gt;"-",$B511=$E511),"Entrée et sortie","-")="Entrée et sortie",'Base de données'!$B511,"-")</f>
        <v>-</v>
      </c>
      <c r="B511" s="41" t="str">
        <f t="shared" ca="1" si="31"/>
        <v>-</v>
      </c>
      <c r="C511" s="41" t="str">
        <f t="shared" ca="1" si="32"/>
        <v>-</v>
      </c>
      <c r="D511" s="41" t="str">
        <f>IF($F511="sortie en cours d'année",'Base de données'!$B511,"-")</f>
        <v>-</v>
      </c>
      <c r="E511" s="41" t="str">
        <f>IF($H511="entrée en cours d'année",'Base de données'!$B511,"-")</f>
        <v>-</v>
      </c>
      <c r="F511" s="37" t="str">
        <f t="shared" si="29"/>
        <v/>
      </c>
      <c r="G511" s="37" t="str">
        <f>IF($J511="mouvement",_xlfn.XLOOKUP('Base de données'!$B511,$V:$V,$V:$V,0),"")</f>
        <v/>
      </c>
      <c r="H511" s="37" t="str">
        <f t="shared" si="30"/>
        <v/>
      </c>
      <c r="I511" s="37" t="str">
        <f>IF($J511="mouvement",_xlfn.XLOOKUP('Base de données'!$B511,$K:$K,$K:$K,0),"")</f>
        <v/>
      </c>
      <c r="J511" s="38" t="str">
        <f>IF(AND(Y511&lt;&gt;MAX(Y:Y),COUNTIF(K511:V511,'Base de données'!$B511)&gt;0),"mouvement","")</f>
        <v/>
      </c>
      <c r="K511" s="39" t="str">
        <f>IF(K$1&gt;$AE$1,"-",IFERROR(IF(DATEDIF('Base de données'!$A511,K$1,"d")&lt;&gt;0,"",'Base de données'!$B511),""))</f>
        <v/>
      </c>
      <c r="L511" s="39" t="str">
        <f>IF(L$1&gt;$AE$1,"-",IFERROR(IF(DATEDIF('Base de données'!$A511,L$1,"d")&lt;&gt;0,"",'Base de données'!$B511),""))</f>
        <v>NILC6</v>
      </c>
      <c r="M511" s="39" t="str">
        <f>IF(M$1&gt;$AE$1,"-",IFERROR(IF(DATEDIF('Base de données'!$A511,M$1,"d")&lt;&gt;0,"",'Base de données'!$B511),""))</f>
        <v/>
      </c>
      <c r="N511" s="39" t="str">
        <f>IF(N$1&gt;$AE$1,"-",IFERROR(IF(DATEDIF('Base de données'!$A511,N$1,"d")&lt;&gt;0,"",'Base de données'!$B511),""))</f>
        <v/>
      </c>
      <c r="O511" s="39" t="str">
        <f>IF(O$1&gt;$AE$1,"-",IFERROR(IF(DATEDIF('Base de données'!$A511,O$1,"d")&lt;&gt;0,"",'Base de données'!$B511),""))</f>
        <v/>
      </c>
      <c r="P511" s="39" t="str">
        <f>IF(P$1&gt;$AE$1,"-",IFERROR(IF(DATEDIF('Base de données'!$A511,P$1,"d")&lt;&gt;0,"",'Base de données'!$B511),""))</f>
        <v/>
      </c>
      <c r="Q511" s="39" t="str">
        <f>IF(Q$1&gt;$AE$1,"-",IFERROR(IF(DATEDIF('Base de données'!$A511,Q$1,"d")&lt;&gt;0,"",'Base de données'!$B511),""))</f>
        <v/>
      </c>
      <c r="R511" s="39" t="str">
        <f>IF(R$1&gt;$AE$1,"-",IFERROR(IF(DATEDIF('Base de données'!$A511,R$1,"d")&lt;&gt;0,"",'Base de données'!$B511),""))</f>
        <v/>
      </c>
      <c r="S511" s="39" t="str">
        <f>IF(S$1&gt;$AE$1,"-",IFERROR(IF(DATEDIF('Base de données'!$A511,S$1,"d")&lt;&gt;0,"",'Base de données'!$B511),""))</f>
        <v/>
      </c>
      <c r="T511" s="39" t="str">
        <f>IF(T$1&gt;$AE$1,"-",IFERROR(IF(DATEDIF('Base de données'!$A511,T$1,"d")&lt;&gt;0,"",'Base de données'!$B511),""))</f>
        <v/>
      </c>
      <c r="U511" s="39" t="str">
        <f>IF(U$1&gt;$AE$1,"-",IFERROR(IF(DATEDIF('Base de données'!$A511,U$1,"d")&lt;&gt;0,"",'Base de données'!$B511),""))</f>
        <v/>
      </c>
      <c r="V511" s="39" t="str">
        <f>IF(V$1&gt;$AE$1,"-",IFERROR(IF(DATEDIF('Base de données'!$A511,V$1,"d")&lt;&gt;0,"",'Base de données'!$B511),""))</f>
        <v/>
      </c>
      <c r="W511" s="34"/>
      <c r="X511" s="30" t="str">
        <f>'Base de données'!$C511&amp;" "&amp;'Base de données'!$D511</f>
        <v>Rousset Thierry</v>
      </c>
      <c r="Y511" s="31">
        <f>COUNTIF('Base de données'!$B:$B,'Base de données'!$B511)</f>
        <v>12</v>
      </c>
      <c r="AA511" s="87" cm="1">
        <f t="array" aca="1" ref="AA511" ca="1">INDIRECT("'Base de données'!A" &amp; ROW(Y511))</f>
        <v>45689</v>
      </c>
      <c r="AB511" s="51" t="str" cm="1">
        <f t="array" aca="1" ref="AB511" ca="1">INDIRECT("'Base de données'!B" &amp; ROW(Z511))</f>
        <v>NILC6</v>
      </c>
    </row>
    <row r="512" spans="1:28" x14ac:dyDescent="0.3">
      <c r="A512" s="41" t="str">
        <f ca="1">IF(IF(AND($B512&lt;&gt;"-",$B512=$E512),"Entrée et sortie","-")="Entrée et sortie",'Base de données'!$B512,"-")</f>
        <v>-</v>
      </c>
      <c r="B512" s="41" t="str">
        <f t="shared" ca="1" si="31"/>
        <v>-</v>
      </c>
      <c r="C512" s="41" t="str">
        <f t="shared" ca="1" si="32"/>
        <v>-</v>
      </c>
      <c r="D512" s="41" t="str">
        <f>IF($F512="sortie en cours d'année",'Base de données'!$B512,"-")</f>
        <v>-</v>
      </c>
      <c r="E512" s="41" t="str">
        <f>IF($H512="entrée en cours d'année",'Base de données'!$B512,"-")</f>
        <v>-</v>
      </c>
      <c r="F512" s="37" t="str">
        <f t="shared" si="29"/>
        <v/>
      </c>
      <c r="G512" s="37" t="str">
        <f>IF($J512="mouvement",_xlfn.XLOOKUP('Base de données'!$B512,$V:$V,$V:$V,0),"")</f>
        <v/>
      </c>
      <c r="H512" s="37" t="str">
        <f t="shared" si="30"/>
        <v/>
      </c>
      <c r="I512" s="37" t="str">
        <f>IF($J512="mouvement",_xlfn.XLOOKUP('Base de données'!$B512,$K:$K,$K:$K,0),"")</f>
        <v/>
      </c>
      <c r="J512" s="38" t="str">
        <f>IF(AND(Y512&lt;&gt;MAX(Y:Y),COUNTIF(K512:V512,'Base de données'!$B512)&gt;0),"mouvement","")</f>
        <v/>
      </c>
      <c r="K512" s="39" t="str">
        <f>IF(K$1&gt;$AE$1,"-",IFERROR(IF(DATEDIF('Base de données'!$A512,K$1,"d")&lt;&gt;0,"",'Base de données'!$B512),""))</f>
        <v/>
      </c>
      <c r="L512" s="39" t="str">
        <f>IF(L$1&gt;$AE$1,"-",IFERROR(IF(DATEDIF('Base de données'!$A512,L$1,"d")&lt;&gt;0,"",'Base de données'!$B512),""))</f>
        <v>D3QV2</v>
      </c>
      <c r="M512" s="39" t="str">
        <f>IF(M$1&gt;$AE$1,"-",IFERROR(IF(DATEDIF('Base de données'!$A512,M$1,"d")&lt;&gt;0,"",'Base de données'!$B512),""))</f>
        <v/>
      </c>
      <c r="N512" s="39" t="str">
        <f>IF(N$1&gt;$AE$1,"-",IFERROR(IF(DATEDIF('Base de données'!$A512,N$1,"d")&lt;&gt;0,"",'Base de données'!$B512),""))</f>
        <v/>
      </c>
      <c r="O512" s="39" t="str">
        <f>IF(O$1&gt;$AE$1,"-",IFERROR(IF(DATEDIF('Base de données'!$A512,O$1,"d")&lt;&gt;0,"",'Base de données'!$B512),""))</f>
        <v/>
      </c>
      <c r="P512" s="39" t="str">
        <f>IF(P$1&gt;$AE$1,"-",IFERROR(IF(DATEDIF('Base de données'!$A512,P$1,"d")&lt;&gt;0,"",'Base de données'!$B512),""))</f>
        <v/>
      </c>
      <c r="Q512" s="39" t="str">
        <f>IF(Q$1&gt;$AE$1,"-",IFERROR(IF(DATEDIF('Base de données'!$A512,Q$1,"d")&lt;&gt;0,"",'Base de données'!$B512),""))</f>
        <v/>
      </c>
      <c r="R512" s="39" t="str">
        <f>IF(R$1&gt;$AE$1,"-",IFERROR(IF(DATEDIF('Base de données'!$A512,R$1,"d")&lt;&gt;0,"",'Base de données'!$B512),""))</f>
        <v/>
      </c>
      <c r="S512" s="39" t="str">
        <f>IF(S$1&gt;$AE$1,"-",IFERROR(IF(DATEDIF('Base de données'!$A512,S$1,"d")&lt;&gt;0,"",'Base de données'!$B512),""))</f>
        <v/>
      </c>
      <c r="T512" s="39" t="str">
        <f>IF(T$1&gt;$AE$1,"-",IFERROR(IF(DATEDIF('Base de données'!$A512,T$1,"d")&lt;&gt;0,"",'Base de données'!$B512),""))</f>
        <v/>
      </c>
      <c r="U512" s="39" t="str">
        <f>IF(U$1&gt;$AE$1,"-",IFERROR(IF(DATEDIF('Base de données'!$A512,U$1,"d")&lt;&gt;0,"",'Base de données'!$B512),""))</f>
        <v/>
      </c>
      <c r="V512" s="39" t="str">
        <f>IF(V$1&gt;$AE$1,"-",IFERROR(IF(DATEDIF('Base de données'!$A512,V$1,"d")&lt;&gt;0,"",'Base de données'!$B512),""))</f>
        <v/>
      </c>
      <c r="W512" s="34"/>
      <c r="X512" s="30" t="str">
        <f>'Base de données'!$C512&amp;" "&amp;'Base de données'!$D512</f>
        <v>Torres Marguerite</v>
      </c>
      <c r="Y512" s="31">
        <f>COUNTIF('Base de données'!$B:$B,'Base de données'!$B512)</f>
        <v>12</v>
      </c>
      <c r="AA512" s="87" cm="1">
        <f t="array" aca="1" ref="AA512" ca="1">INDIRECT("'Base de données'!A" &amp; ROW(Y512))</f>
        <v>45689</v>
      </c>
      <c r="AB512" s="51" t="str" cm="1">
        <f t="array" aca="1" ref="AB512" ca="1">INDIRECT("'Base de données'!B" &amp; ROW(Z512))</f>
        <v>D3QV2</v>
      </c>
    </row>
    <row r="513" spans="1:28" x14ac:dyDescent="0.3">
      <c r="A513" s="41" t="str">
        <f ca="1">IF(IF(AND($B513&lt;&gt;"-",$B513=$E513),"Entrée et sortie","-")="Entrée et sortie",'Base de données'!$B513,"-")</f>
        <v>-</v>
      </c>
      <c r="B513" s="41" t="str">
        <f t="shared" ca="1" si="31"/>
        <v>-</v>
      </c>
      <c r="C513" s="41" t="str">
        <f t="shared" ca="1" si="32"/>
        <v>-</v>
      </c>
      <c r="D513" s="41" t="str">
        <f>IF($F513="sortie en cours d'année",'Base de données'!$B513,"-")</f>
        <v>-</v>
      </c>
      <c r="E513" s="41" t="str">
        <f>IF($H513="entrée en cours d'année",'Base de données'!$B513,"-")</f>
        <v>-</v>
      </c>
      <c r="F513" s="37" t="str">
        <f t="shared" si="29"/>
        <v/>
      </c>
      <c r="G513" s="37" t="str">
        <f>IF($J513="mouvement",_xlfn.XLOOKUP('Base de données'!$B513,$V:$V,$V:$V,0),"")</f>
        <v/>
      </c>
      <c r="H513" s="37" t="str">
        <f t="shared" si="30"/>
        <v/>
      </c>
      <c r="I513" s="37" t="str">
        <f>IF($J513="mouvement",_xlfn.XLOOKUP('Base de données'!$B513,$K:$K,$K:$K,0),"")</f>
        <v/>
      </c>
      <c r="J513" s="38" t="str">
        <f>IF(AND(Y513&lt;&gt;MAX(Y:Y),COUNTIF(K513:V513,'Base de données'!$B513)&gt;0),"mouvement","")</f>
        <v/>
      </c>
      <c r="K513" s="39" t="str">
        <f>IF(K$1&gt;$AE$1,"-",IFERROR(IF(DATEDIF('Base de données'!$A513,K$1,"d")&lt;&gt;0,"",'Base de données'!$B513),""))</f>
        <v/>
      </c>
      <c r="L513" s="39" t="str">
        <f>IF(L$1&gt;$AE$1,"-",IFERROR(IF(DATEDIF('Base de données'!$A513,L$1,"d")&lt;&gt;0,"",'Base de données'!$B513),""))</f>
        <v>OL6O2</v>
      </c>
      <c r="M513" s="39" t="str">
        <f>IF(M$1&gt;$AE$1,"-",IFERROR(IF(DATEDIF('Base de données'!$A513,M$1,"d")&lt;&gt;0,"",'Base de données'!$B513),""))</f>
        <v/>
      </c>
      <c r="N513" s="39" t="str">
        <f>IF(N$1&gt;$AE$1,"-",IFERROR(IF(DATEDIF('Base de données'!$A513,N$1,"d")&lt;&gt;0,"",'Base de données'!$B513),""))</f>
        <v/>
      </c>
      <c r="O513" s="39" t="str">
        <f>IF(O$1&gt;$AE$1,"-",IFERROR(IF(DATEDIF('Base de données'!$A513,O$1,"d")&lt;&gt;0,"",'Base de données'!$B513),""))</f>
        <v/>
      </c>
      <c r="P513" s="39" t="str">
        <f>IF(P$1&gt;$AE$1,"-",IFERROR(IF(DATEDIF('Base de données'!$A513,P$1,"d")&lt;&gt;0,"",'Base de données'!$B513),""))</f>
        <v/>
      </c>
      <c r="Q513" s="39" t="str">
        <f>IF(Q$1&gt;$AE$1,"-",IFERROR(IF(DATEDIF('Base de données'!$A513,Q$1,"d")&lt;&gt;0,"",'Base de données'!$B513),""))</f>
        <v/>
      </c>
      <c r="R513" s="39" t="str">
        <f>IF(R$1&gt;$AE$1,"-",IFERROR(IF(DATEDIF('Base de données'!$A513,R$1,"d")&lt;&gt;0,"",'Base de données'!$B513),""))</f>
        <v/>
      </c>
      <c r="S513" s="39" t="str">
        <f>IF(S$1&gt;$AE$1,"-",IFERROR(IF(DATEDIF('Base de données'!$A513,S$1,"d")&lt;&gt;0,"",'Base de données'!$B513),""))</f>
        <v/>
      </c>
      <c r="T513" s="39" t="str">
        <f>IF(T$1&gt;$AE$1,"-",IFERROR(IF(DATEDIF('Base de données'!$A513,T$1,"d")&lt;&gt;0,"",'Base de données'!$B513),""))</f>
        <v/>
      </c>
      <c r="U513" s="39" t="str">
        <f>IF(U$1&gt;$AE$1,"-",IFERROR(IF(DATEDIF('Base de données'!$A513,U$1,"d")&lt;&gt;0,"",'Base de données'!$B513),""))</f>
        <v/>
      </c>
      <c r="V513" s="39" t="str">
        <f>IF(V$1&gt;$AE$1,"-",IFERROR(IF(DATEDIF('Base de données'!$A513,V$1,"d")&lt;&gt;0,"",'Base de données'!$B513),""))</f>
        <v/>
      </c>
      <c r="W513" s="34"/>
      <c r="X513" s="30" t="str">
        <f>'Base de données'!$C513&amp;" "&amp;'Base de données'!$D513</f>
        <v>Traore Élise</v>
      </c>
      <c r="Y513" s="31">
        <f>COUNTIF('Base de données'!$B:$B,'Base de données'!$B513)</f>
        <v>12</v>
      </c>
      <c r="AA513" s="87" cm="1">
        <f t="array" aca="1" ref="AA513" ca="1">INDIRECT("'Base de données'!A" &amp; ROW(Y513))</f>
        <v>45689</v>
      </c>
      <c r="AB513" s="51" t="str" cm="1">
        <f t="array" aca="1" ref="AB513" ca="1">INDIRECT("'Base de données'!B" &amp; ROW(Z513))</f>
        <v>OL6O2</v>
      </c>
    </row>
    <row r="514" spans="1:28" x14ac:dyDescent="0.3">
      <c r="A514" s="41" t="str">
        <f ca="1">IF(IF(AND($B514&lt;&gt;"-",$B514=$E514),"Entrée et sortie","-")="Entrée et sortie",'Base de données'!$B514,"-")</f>
        <v>-</v>
      </c>
      <c r="B514" s="41" t="str">
        <f t="shared" ca="1" si="31"/>
        <v>-</v>
      </c>
      <c r="C514" s="41" t="str">
        <f t="shared" ca="1" si="32"/>
        <v>-</v>
      </c>
      <c r="D514" s="41" t="str">
        <f>IF($F514="sortie en cours d'année",'Base de données'!$B514,"-")</f>
        <v>-</v>
      </c>
      <c r="E514" s="41" t="str">
        <f>IF($H514="entrée en cours d'année",'Base de données'!$B514,"-")</f>
        <v>-</v>
      </c>
      <c r="F514" s="37" t="str">
        <f t="shared" ref="F514:F577" si="33">IF(AND(G514=0,J514="mouvement"),"sortie en cours d'année","")</f>
        <v/>
      </c>
      <c r="G514" s="37" t="str">
        <f>IF($J514="mouvement",_xlfn.XLOOKUP('Base de données'!$B514,$V:$V,$V:$V,0),"")</f>
        <v/>
      </c>
      <c r="H514" s="37" t="str">
        <f t="shared" ref="H514:H577" si="34">IF(AND(I514=0,J514="mouvement"),"entrée en cours d'année","")</f>
        <v/>
      </c>
      <c r="I514" s="37" t="str">
        <f>IF($J514="mouvement",_xlfn.XLOOKUP('Base de données'!$B514,$K:$K,$K:$K,0),"")</f>
        <v/>
      </c>
      <c r="J514" s="38" t="str">
        <f>IF(AND(Y514&lt;&gt;MAX(Y:Y),COUNTIF(K514:V514,'Base de données'!$B514)&gt;0),"mouvement","")</f>
        <v/>
      </c>
      <c r="K514" s="39" t="str">
        <f>IF(K$1&gt;$AE$1,"-",IFERROR(IF(DATEDIF('Base de données'!$A514,K$1,"d")&lt;&gt;0,"",'Base de données'!$B514),""))</f>
        <v/>
      </c>
      <c r="L514" s="39" t="str">
        <f>IF(L$1&gt;$AE$1,"-",IFERROR(IF(DATEDIF('Base de données'!$A514,L$1,"d")&lt;&gt;0,"",'Base de données'!$B514),""))</f>
        <v>GERYB</v>
      </c>
      <c r="M514" s="39" t="str">
        <f>IF(M$1&gt;$AE$1,"-",IFERROR(IF(DATEDIF('Base de données'!$A514,M$1,"d")&lt;&gt;0,"",'Base de données'!$B514),""))</f>
        <v/>
      </c>
      <c r="N514" s="39" t="str">
        <f>IF(N$1&gt;$AE$1,"-",IFERROR(IF(DATEDIF('Base de données'!$A514,N$1,"d")&lt;&gt;0,"",'Base de données'!$B514),""))</f>
        <v/>
      </c>
      <c r="O514" s="39" t="str">
        <f>IF(O$1&gt;$AE$1,"-",IFERROR(IF(DATEDIF('Base de données'!$A514,O$1,"d")&lt;&gt;0,"",'Base de données'!$B514),""))</f>
        <v/>
      </c>
      <c r="P514" s="39" t="str">
        <f>IF(P$1&gt;$AE$1,"-",IFERROR(IF(DATEDIF('Base de données'!$A514,P$1,"d")&lt;&gt;0,"",'Base de données'!$B514),""))</f>
        <v/>
      </c>
      <c r="Q514" s="39" t="str">
        <f>IF(Q$1&gt;$AE$1,"-",IFERROR(IF(DATEDIF('Base de données'!$A514,Q$1,"d")&lt;&gt;0,"",'Base de données'!$B514),""))</f>
        <v/>
      </c>
      <c r="R514" s="39" t="str">
        <f>IF(R$1&gt;$AE$1,"-",IFERROR(IF(DATEDIF('Base de données'!$A514,R$1,"d")&lt;&gt;0,"",'Base de données'!$B514),""))</f>
        <v/>
      </c>
      <c r="S514" s="39" t="str">
        <f>IF(S$1&gt;$AE$1,"-",IFERROR(IF(DATEDIF('Base de données'!$A514,S$1,"d")&lt;&gt;0,"",'Base de données'!$B514),""))</f>
        <v/>
      </c>
      <c r="T514" s="39" t="str">
        <f>IF(T$1&gt;$AE$1,"-",IFERROR(IF(DATEDIF('Base de données'!$A514,T$1,"d")&lt;&gt;0,"",'Base de données'!$B514),""))</f>
        <v/>
      </c>
      <c r="U514" s="39" t="str">
        <f>IF(U$1&gt;$AE$1,"-",IFERROR(IF(DATEDIF('Base de données'!$A514,U$1,"d")&lt;&gt;0,"",'Base de données'!$B514),""))</f>
        <v/>
      </c>
      <c r="V514" s="39" t="str">
        <f>IF(V$1&gt;$AE$1,"-",IFERROR(IF(DATEDIF('Base de données'!$A514,V$1,"d")&lt;&gt;0,"",'Base de données'!$B514),""))</f>
        <v/>
      </c>
      <c r="W514" s="34"/>
      <c r="X514" s="30" t="str">
        <f>'Base de données'!$C514&amp;" "&amp;'Base de données'!$D514</f>
        <v>Marie Édouard</v>
      </c>
      <c r="Y514" s="31">
        <f>COUNTIF('Base de données'!$B:$B,'Base de données'!$B514)</f>
        <v>12</v>
      </c>
      <c r="AA514" s="87" cm="1">
        <f t="array" aca="1" ref="AA514" ca="1">INDIRECT("'Base de données'!A" &amp; ROW(Y514))</f>
        <v>45689</v>
      </c>
      <c r="AB514" s="51" t="str" cm="1">
        <f t="array" aca="1" ref="AB514" ca="1">INDIRECT("'Base de données'!B" &amp; ROW(Z514))</f>
        <v>GERYB</v>
      </c>
    </row>
    <row r="515" spans="1:28" x14ac:dyDescent="0.3">
      <c r="A515" s="41" t="str">
        <f ca="1">IF(IF(AND($B515&lt;&gt;"-",$B515=$E515),"Entrée et sortie","-")="Entrée et sortie",'Base de données'!$B515,"-")</f>
        <v>-</v>
      </c>
      <c r="B515" s="41" t="str">
        <f t="shared" ref="B515:B578" ca="1" si="35">_xlfn.XLOOKUP($AB515,$D:$D,$C:$C,"-",0,-1)</f>
        <v>-</v>
      </c>
      <c r="C515" s="41" t="str">
        <f t="shared" ref="C515:C578" ca="1" si="36">IF($AA515&lt;&gt;$AE$1,$D515,"-")</f>
        <v>-</v>
      </c>
      <c r="D515" s="41" t="str">
        <f>IF($F515="sortie en cours d'année",'Base de données'!$B515,"-")</f>
        <v>-</v>
      </c>
      <c r="E515" s="41" t="str">
        <f>IF($H515="entrée en cours d'année",'Base de données'!$B515,"-")</f>
        <v>-</v>
      </c>
      <c r="F515" s="37" t="str">
        <f t="shared" si="33"/>
        <v/>
      </c>
      <c r="G515" s="37" t="str">
        <f>IF($J515="mouvement",_xlfn.XLOOKUP('Base de données'!$B515,$V:$V,$V:$V,0),"")</f>
        <v/>
      </c>
      <c r="H515" s="37" t="str">
        <f t="shared" si="34"/>
        <v/>
      </c>
      <c r="I515" s="37" t="str">
        <f>IF($J515="mouvement",_xlfn.XLOOKUP('Base de données'!$B515,$K:$K,$K:$K,0),"")</f>
        <v/>
      </c>
      <c r="J515" s="38" t="str">
        <f>IF(AND(Y515&lt;&gt;MAX(Y:Y),COUNTIF(K515:V515,'Base de données'!$B515)&gt;0),"mouvement","")</f>
        <v/>
      </c>
      <c r="K515" s="39" t="str">
        <f>IF(K$1&gt;$AE$1,"-",IFERROR(IF(DATEDIF('Base de données'!$A515,K$1,"d")&lt;&gt;0,"",'Base de données'!$B515),""))</f>
        <v/>
      </c>
      <c r="L515" s="39" t="str">
        <f>IF(L$1&gt;$AE$1,"-",IFERROR(IF(DATEDIF('Base de données'!$A515,L$1,"d")&lt;&gt;0,"",'Base de données'!$B515),""))</f>
        <v>PL2KE</v>
      </c>
      <c r="M515" s="39" t="str">
        <f>IF(M$1&gt;$AE$1,"-",IFERROR(IF(DATEDIF('Base de données'!$A515,M$1,"d")&lt;&gt;0,"",'Base de données'!$B515),""))</f>
        <v/>
      </c>
      <c r="N515" s="39" t="str">
        <f>IF(N$1&gt;$AE$1,"-",IFERROR(IF(DATEDIF('Base de données'!$A515,N$1,"d")&lt;&gt;0,"",'Base de données'!$B515),""))</f>
        <v/>
      </c>
      <c r="O515" s="39" t="str">
        <f>IF(O$1&gt;$AE$1,"-",IFERROR(IF(DATEDIF('Base de données'!$A515,O$1,"d")&lt;&gt;0,"",'Base de données'!$B515),""))</f>
        <v/>
      </c>
      <c r="P515" s="39" t="str">
        <f>IF(P$1&gt;$AE$1,"-",IFERROR(IF(DATEDIF('Base de données'!$A515,P$1,"d")&lt;&gt;0,"",'Base de données'!$B515),""))</f>
        <v/>
      </c>
      <c r="Q515" s="39" t="str">
        <f>IF(Q$1&gt;$AE$1,"-",IFERROR(IF(DATEDIF('Base de données'!$A515,Q$1,"d")&lt;&gt;0,"",'Base de données'!$B515),""))</f>
        <v/>
      </c>
      <c r="R515" s="39" t="str">
        <f>IF(R$1&gt;$AE$1,"-",IFERROR(IF(DATEDIF('Base de données'!$A515,R$1,"d")&lt;&gt;0,"",'Base de données'!$B515),""))</f>
        <v/>
      </c>
      <c r="S515" s="39" t="str">
        <f>IF(S$1&gt;$AE$1,"-",IFERROR(IF(DATEDIF('Base de données'!$A515,S$1,"d")&lt;&gt;0,"",'Base de données'!$B515),""))</f>
        <v/>
      </c>
      <c r="T515" s="39" t="str">
        <f>IF(T$1&gt;$AE$1,"-",IFERROR(IF(DATEDIF('Base de données'!$A515,T$1,"d")&lt;&gt;0,"",'Base de données'!$B515),""))</f>
        <v/>
      </c>
      <c r="U515" s="39" t="str">
        <f>IF(U$1&gt;$AE$1,"-",IFERROR(IF(DATEDIF('Base de données'!$A515,U$1,"d")&lt;&gt;0,"",'Base de données'!$B515),""))</f>
        <v/>
      </c>
      <c r="V515" s="39" t="str">
        <f>IF(V$1&gt;$AE$1,"-",IFERROR(IF(DATEDIF('Base de données'!$A515,V$1,"d")&lt;&gt;0,"",'Base de données'!$B515),""))</f>
        <v/>
      </c>
      <c r="W515" s="34"/>
      <c r="X515" s="30" t="str">
        <f>'Base de données'!$C515&amp;" "&amp;'Base de données'!$D515</f>
        <v>Duval Alain</v>
      </c>
      <c r="Y515" s="31">
        <f>COUNTIF('Base de données'!$B:$B,'Base de données'!$B515)</f>
        <v>12</v>
      </c>
      <c r="AA515" s="87" cm="1">
        <f t="array" aca="1" ref="AA515" ca="1">INDIRECT("'Base de données'!A" &amp; ROW(Y515))</f>
        <v>45689</v>
      </c>
      <c r="AB515" s="51" t="str" cm="1">
        <f t="array" aca="1" ref="AB515" ca="1">INDIRECT("'Base de données'!B" &amp; ROW(Z515))</f>
        <v>PL2KE</v>
      </c>
    </row>
    <row r="516" spans="1:28" x14ac:dyDescent="0.3">
      <c r="A516" s="41" t="str">
        <f ca="1">IF(IF(AND($B516&lt;&gt;"-",$B516=$E516),"Entrée et sortie","-")="Entrée et sortie",'Base de données'!$B516,"-")</f>
        <v>-</v>
      </c>
      <c r="B516" s="41" t="str">
        <f t="shared" ca="1" si="35"/>
        <v>P6EK9</v>
      </c>
      <c r="C516" s="41" t="str">
        <f t="shared" ca="1" si="36"/>
        <v>P6EK9</v>
      </c>
      <c r="D516" s="41" t="str">
        <f>IF($F516="sortie en cours d'année",'Base de données'!$B516,"-")</f>
        <v>P6EK9</v>
      </c>
      <c r="E516" s="41" t="str">
        <f>IF($H516="entrée en cours d'année",'Base de données'!$B516,"-")</f>
        <v>-</v>
      </c>
      <c r="F516" s="37" t="str">
        <f t="shared" si="33"/>
        <v>sortie en cours d'année</v>
      </c>
      <c r="G516" s="37">
        <f>IF($J516="mouvement",_xlfn.XLOOKUP('Base de données'!$B516,$V:$V,$V:$V,0),"")</f>
        <v>0</v>
      </c>
      <c r="H516" s="37" t="str">
        <f t="shared" si="34"/>
        <v/>
      </c>
      <c r="I516" s="37" t="str">
        <f>IF($J516="mouvement",_xlfn.XLOOKUP('Base de données'!$B516,$K:$K,$K:$K,0),"")</f>
        <v>P6EK9</v>
      </c>
      <c r="J516" s="38" t="str">
        <f>IF(AND(Y516&lt;&gt;MAX(Y:Y),COUNTIF(K516:V516,'Base de données'!$B516)&gt;0),"mouvement","")</f>
        <v>mouvement</v>
      </c>
      <c r="K516" s="39" t="str">
        <f>IF(K$1&gt;$AE$1,"-",IFERROR(IF(DATEDIF('Base de données'!$A516,K$1,"d")&lt;&gt;0,"",'Base de données'!$B516),""))</f>
        <v/>
      </c>
      <c r="L516" s="39" t="str">
        <f>IF(L$1&gt;$AE$1,"-",IFERROR(IF(DATEDIF('Base de données'!$A516,L$1,"d")&lt;&gt;0,"",'Base de données'!$B516),""))</f>
        <v>P6EK9</v>
      </c>
      <c r="M516" s="39" t="str">
        <f>IF(M$1&gt;$AE$1,"-",IFERROR(IF(DATEDIF('Base de données'!$A516,M$1,"d")&lt;&gt;0,"",'Base de données'!$B516),""))</f>
        <v/>
      </c>
      <c r="N516" s="39" t="str">
        <f>IF(N$1&gt;$AE$1,"-",IFERROR(IF(DATEDIF('Base de données'!$A516,N$1,"d")&lt;&gt;0,"",'Base de données'!$B516),""))</f>
        <v/>
      </c>
      <c r="O516" s="39" t="str">
        <f>IF(O$1&gt;$AE$1,"-",IFERROR(IF(DATEDIF('Base de données'!$A516,O$1,"d")&lt;&gt;0,"",'Base de données'!$B516),""))</f>
        <v/>
      </c>
      <c r="P516" s="39" t="str">
        <f>IF(P$1&gt;$AE$1,"-",IFERROR(IF(DATEDIF('Base de données'!$A516,P$1,"d")&lt;&gt;0,"",'Base de données'!$B516),""))</f>
        <v/>
      </c>
      <c r="Q516" s="39" t="str">
        <f>IF(Q$1&gt;$AE$1,"-",IFERROR(IF(DATEDIF('Base de données'!$A516,Q$1,"d")&lt;&gt;0,"",'Base de données'!$B516),""))</f>
        <v/>
      </c>
      <c r="R516" s="39" t="str">
        <f>IF(R$1&gt;$AE$1,"-",IFERROR(IF(DATEDIF('Base de données'!$A516,R$1,"d")&lt;&gt;0,"",'Base de données'!$B516),""))</f>
        <v/>
      </c>
      <c r="S516" s="39" t="str">
        <f>IF(S$1&gt;$AE$1,"-",IFERROR(IF(DATEDIF('Base de données'!$A516,S$1,"d")&lt;&gt;0,"",'Base de données'!$B516),""))</f>
        <v/>
      </c>
      <c r="T516" s="39" t="str">
        <f>IF(T$1&gt;$AE$1,"-",IFERROR(IF(DATEDIF('Base de données'!$A516,T$1,"d")&lt;&gt;0,"",'Base de données'!$B516),""))</f>
        <v/>
      </c>
      <c r="U516" s="39" t="str">
        <f>IF(U$1&gt;$AE$1,"-",IFERROR(IF(DATEDIF('Base de données'!$A516,U$1,"d")&lt;&gt;0,"",'Base de données'!$B516),""))</f>
        <v/>
      </c>
      <c r="V516" s="39" t="str">
        <f>IF(V$1&gt;$AE$1,"-",IFERROR(IF(DATEDIF('Base de données'!$A516,V$1,"d")&lt;&gt;0,"",'Base de données'!$B516),""))</f>
        <v/>
      </c>
      <c r="W516" s="34"/>
      <c r="X516" s="30" t="str">
        <f>'Base de données'!$C516&amp;" "&amp;'Base de données'!$D516</f>
        <v>Bazin Mathilde</v>
      </c>
      <c r="Y516" s="31">
        <f>COUNTIF('Base de données'!$B:$B,'Base de données'!$B516)</f>
        <v>7</v>
      </c>
      <c r="AA516" s="87" cm="1">
        <f t="array" aca="1" ref="AA516" ca="1">INDIRECT("'Base de données'!A" &amp; ROW(Y516))</f>
        <v>45689</v>
      </c>
      <c r="AB516" s="51" t="str" cm="1">
        <f t="array" aca="1" ref="AB516" ca="1">INDIRECT("'Base de données'!B" &amp; ROW(Z516))</f>
        <v>P6EK9</v>
      </c>
    </row>
    <row r="517" spans="1:28" x14ac:dyDescent="0.3">
      <c r="A517" s="41" t="str">
        <f ca="1">IF(IF(AND($B517&lt;&gt;"-",$B517=$E517),"Entrée et sortie","-")="Entrée et sortie",'Base de données'!$B517,"-")</f>
        <v>-</v>
      </c>
      <c r="B517" s="41" t="str">
        <f t="shared" ca="1" si="35"/>
        <v>-</v>
      </c>
      <c r="C517" s="41" t="str">
        <f t="shared" ca="1" si="36"/>
        <v>-</v>
      </c>
      <c r="D517" s="41" t="str">
        <f>IF($F517="sortie en cours d'année",'Base de données'!$B517,"-")</f>
        <v>-</v>
      </c>
      <c r="E517" s="41" t="str">
        <f>IF($H517="entrée en cours d'année",'Base de données'!$B517,"-")</f>
        <v>-</v>
      </c>
      <c r="F517" s="37" t="str">
        <f t="shared" si="33"/>
        <v/>
      </c>
      <c r="G517" s="37" t="str">
        <f>IF($J517="mouvement",_xlfn.XLOOKUP('Base de données'!$B517,$V:$V,$V:$V,0),"")</f>
        <v/>
      </c>
      <c r="H517" s="37" t="str">
        <f t="shared" si="34"/>
        <v/>
      </c>
      <c r="I517" s="37" t="str">
        <f>IF($J517="mouvement",_xlfn.XLOOKUP('Base de données'!$B517,$K:$K,$K:$K,0),"")</f>
        <v/>
      </c>
      <c r="J517" s="38" t="str">
        <f>IF(AND(Y517&lt;&gt;MAX(Y:Y),COUNTIF(K517:V517,'Base de données'!$B517)&gt;0),"mouvement","")</f>
        <v/>
      </c>
      <c r="K517" s="39" t="str">
        <f>IF(K$1&gt;$AE$1,"-",IFERROR(IF(DATEDIF('Base de données'!$A517,K$1,"d")&lt;&gt;0,"",'Base de données'!$B517),""))</f>
        <v/>
      </c>
      <c r="L517" s="39" t="str">
        <f>IF(L$1&gt;$AE$1,"-",IFERROR(IF(DATEDIF('Base de données'!$A517,L$1,"d")&lt;&gt;0,"",'Base de données'!$B517),""))</f>
        <v>TQ7A6</v>
      </c>
      <c r="M517" s="39" t="str">
        <f>IF(M$1&gt;$AE$1,"-",IFERROR(IF(DATEDIF('Base de données'!$A517,M$1,"d")&lt;&gt;0,"",'Base de données'!$B517),""))</f>
        <v/>
      </c>
      <c r="N517" s="39" t="str">
        <f>IF(N$1&gt;$AE$1,"-",IFERROR(IF(DATEDIF('Base de données'!$A517,N$1,"d")&lt;&gt;0,"",'Base de données'!$B517),""))</f>
        <v/>
      </c>
      <c r="O517" s="39" t="str">
        <f>IF(O$1&gt;$AE$1,"-",IFERROR(IF(DATEDIF('Base de données'!$A517,O$1,"d")&lt;&gt;0,"",'Base de données'!$B517),""))</f>
        <v/>
      </c>
      <c r="P517" s="39" t="str">
        <f>IF(P$1&gt;$AE$1,"-",IFERROR(IF(DATEDIF('Base de données'!$A517,P$1,"d")&lt;&gt;0,"",'Base de données'!$B517),""))</f>
        <v/>
      </c>
      <c r="Q517" s="39" t="str">
        <f>IF(Q$1&gt;$AE$1,"-",IFERROR(IF(DATEDIF('Base de données'!$A517,Q$1,"d")&lt;&gt;0,"",'Base de données'!$B517),""))</f>
        <v/>
      </c>
      <c r="R517" s="39" t="str">
        <f>IF(R$1&gt;$AE$1,"-",IFERROR(IF(DATEDIF('Base de données'!$A517,R$1,"d")&lt;&gt;0,"",'Base de données'!$B517),""))</f>
        <v/>
      </c>
      <c r="S517" s="39" t="str">
        <f>IF(S$1&gt;$AE$1,"-",IFERROR(IF(DATEDIF('Base de données'!$A517,S$1,"d")&lt;&gt;0,"",'Base de données'!$B517),""))</f>
        <v/>
      </c>
      <c r="T517" s="39" t="str">
        <f>IF(T$1&gt;$AE$1,"-",IFERROR(IF(DATEDIF('Base de données'!$A517,T$1,"d")&lt;&gt;0,"",'Base de données'!$B517),""))</f>
        <v/>
      </c>
      <c r="U517" s="39" t="str">
        <f>IF(U$1&gt;$AE$1,"-",IFERROR(IF(DATEDIF('Base de données'!$A517,U$1,"d")&lt;&gt;0,"",'Base de données'!$B517),""))</f>
        <v/>
      </c>
      <c r="V517" s="39" t="str">
        <f>IF(V$1&gt;$AE$1,"-",IFERROR(IF(DATEDIF('Base de données'!$A517,V$1,"d")&lt;&gt;0,"",'Base de données'!$B517),""))</f>
        <v/>
      </c>
      <c r="W517" s="34"/>
      <c r="X517" s="30" t="str">
        <f>'Base de données'!$C517&amp;" "&amp;'Base de données'!$D517</f>
        <v>Vincent Marcelle</v>
      </c>
      <c r="Y517" s="31">
        <f>COUNTIF('Base de données'!$B:$B,'Base de données'!$B517)</f>
        <v>12</v>
      </c>
      <c r="AA517" s="87" cm="1">
        <f t="array" aca="1" ref="AA517" ca="1">INDIRECT("'Base de données'!A" &amp; ROW(Y517))</f>
        <v>45689</v>
      </c>
      <c r="AB517" s="51" t="str" cm="1">
        <f t="array" aca="1" ref="AB517" ca="1">INDIRECT("'Base de données'!B" &amp; ROW(Z517))</f>
        <v>TQ7A6</v>
      </c>
    </row>
    <row r="518" spans="1:28" x14ac:dyDescent="0.3">
      <c r="A518" s="41" t="str">
        <f ca="1">IF(IF(AND($B518&lt;&gt;"-",$B518=$E518),"Entrée et sortie","-")="Entrée et sortie",'Base de données'!$B518,"-")</f>
        <v>-</v>
      </c>
      <c r="B518" s="41" t="str">
        <f t="shared" ca="1" si="35"/>
        <v>-</v>
      </c>
      <c r="C518" s="41" t="str">
        <f t="shared" ca="1" si="36"/>
        <v>-</v>
      </c>
      <c r="D518" s="41" t="str">
        <f>IF($F518="sortie en cours d'année",'Base de données'!$B518,"-")</f>
        <v>-</v>
      </c>
      <c r="E518" s="41" t="str">
        <f>IF($H518="entrée en cours d'année",'Base de données'!$B518,"-")</f>
        <v>-</v>
      </c>
      <c r="F518" s="37" t="str">
        <f t="shared" si="33"/>
        <v/>
      </c>
      <c r="G518" s="37" t="str">
        <f>IF($J518="mouvement",_xlfn.XLOOKUP('Base de données'!$B518,$V:$V,$V:$V,0),"")</f>
        <v/>
      </c>
      <c r="H518" s="37" t="str">
        <f t="shared" si="34"/>
        <v/>
      </c>
      <c r="I518" s="37" t="str">
        <f>IF($J518="mouvement",_xlfn.XLOOKUP('Base de données'!$B518,$K:$K,$K:$K,0),"")</f>
        <v/>
      </c>
      <c r="J518" s="38" t="str">
        <f>IF(AND(Y518&lt;&gt;MAX(Y:Y),COUNTIF(K518:V518,'Base de données'!$B518)&gt;0),"mouvement","")</f>
        <v/>
      </c>
      <c r="K518" s="39" t="str">
        <f>IF(K$1&gt;$AE$1,"-",IFERROR(IF(DATEDIF('Base de données'!$A518,K$1,"d")&lt;&gt;0,"",'Base de données'!$B518),""))</f>
        <v/>
      </c>
      <c r="L518" s="39" t="str">
        <f>IF(L$1&gt;$AE$1,"-",IFERROR(IF(DATEDIF('Base de données'!$A518,L$1,"d")&lt;&gt;0,"",'Base de données'!$B518),""))</f>
        <v>X23GT</v>
      </c>
      <c r="M518" s="39" t="str">
        <f>IF(M$1&gt;$AE$1,"-",IFERROR(IF(DATEDIF('Base de données'!$A518,M$1,"d")&lt;&gt;0,"",'Base de données'!$B518),""))</f>
        <v/>
      </c>
      <c r="N518" s="39" t="str">
        <f>IF(N$1&gt;$AE$1,"-",IFERROR(IF(DATEDIF('Base de données'!$A518,N$1,"d")&lt;&gt;0,"",'Base de données'!$B518),""))</f>
        <v/>
      </c>
      <c r="O518" s="39" t="str">
        <f>IF(O$1&gt;$AE$1,"-",IFERROR(IF(DATEDIF('Base de données'!$A518,O$1,"d")&lt;&gt;0,"",'Base de données'!$B518),""))</f>
        <v/>
      </c>
      <c r="P518" s="39" t="str">
        <f>IF(P$1&gt;$AE$1,"-",IFERROR(IF(DATEDIF('Base de données'!$A518,P$1,"d")&lt;&gt;0,"",'Base de données'!$B518),""))</f>
        <v/>
      </c>
      <c r="Q518" s="39" t="str">
        <f>IF(Q$1&gt;$AE$1,"-",IFERROR(IF(DATEDIF('Base de données'!$A518,Q$1,"d")&lt;&gt;0,"",'Base de données'!$B518),""))</f>
        <v/>
      </c>
      <c r="R518" s="39" t="str">
        <f>IF(R$1&gt;$AE$1,"-",IFERROR(IF(DATEDIF('Base de données'!$A518,R$1,"d")&lt;&gt;0,"",'Base de données'!$B518),""))</f>
        <v/>
      </c>
      <c r="S518" s="39" t="str">
        <f>IF(S$1&gt;$AE$1,"-",IFERROR(IF(DATEDIF('Base de données'!$A518,S$1,"d")&lt;&gt;0,"",'Base de données'!$B518),""))</f>
        <v/>
      </c>
      <c r="T518" s="39" t="str">
        <f>IF(T$1&gt;$AE$1,"-",IFERROR(IF(DATEDIF('Base de données'!$A518,T$1,"d")&lt;&gt;0,"",'Base de données'!$B518),""))</f>
        <v/>
      </c>
      <c r="U518" s="39" t="str">
        <f>IF(U$1&gt;$AE$1,"-",IFERROR(IF(DATEDIF('Base de données'!$A518,U$1,"d")&lt;&gt;0,"",'Base de données'!$B518),""))</f>
        <v/>
      </c>
      <c r="V518" s="39" t="str">
        <f>IF(V$1&gt;$AE$1,"-",IFERROR(IF(DATEDIF('Base de données'!$A518,V$1,"d")&lt;&gt;0,"",'Base de données'!$B518),""))</f>
        <v/>
      </c>
      <c r="W518" s="34"/>
      <c r="X518" s="30" t="str">
        <f>'Base de données'!$C518&amp;" "&amp;'Base de données'!$D518</f>
        <v>Lacroix Clémence</v>
      </c>
      <c r="Y518" s="31">
        <f>COUNTIF('Base de données'!$B:$B,'Base de données'!$B518)</f>
        <v>12</v>
      </c>
      <c r="AA518" s="87" cm="1">
        <f t="array" aca="1" ref="AA518" ca="1">INDIRECT("'Base de données'!A" &amp; ROW(Y518))</f>
        <v>45689</v>
      </c>
      <c r="AB518" s="51" t="str" cm="1">
        <f t="array" aca="1" ref="AB518" ca="1">INDIRECT("'Base de données'!B" &amp; ROW(Z518))</f>
        <v>X23GT</v>
      </c>
    </row>
    <row r="519" spans="1:28" x14ac:dyDescent="0.3">
      <c r="A519" s="41" t="str">
        <f ca="1">IF(IF(AND($B519&lt;&gt;"-",$B519=$E519),"Entrée et sortie","-")="Entrée et sortie",'Base de données'!$B519,"-")</f>
        <v>-</v>
      </c>
      <c r="B519" s="41" t="str">
        <f t="shared" ca="1" si="35"/>
        <v>-</v>
      </c>
      <c r="C519" s="41" t="str">
        <f t="shared" ca="1" si="36"/>
        <v>-</v>
      </c>
      <c r="D519" s="41" t="str">
        <f>IF($F519="sortie en cours d'année",'Base de données'!$B519,"-")</f>
        <v>-</v>
      </c>
      <c r="E519" s="41" t="str">
        <f>IF($H519="entrée en cours d'année",'Base de données'!$B519,"-")</f>
        <v>-</v>
      </c>
      <c r="F519" s="37" t="str">
        <f t="shared" si="33"/>
        <v/>
      </c>
      <c r="G519" s="37" t="str">
        <f>IF($J519="mouvement",_xlfn.XLOOKUP('Base de données'!$B519,$V:$V,$V:$V,0),"")</f>
        <v/>
      </c>
      <c r="H519" s="37" t="str">
        <f t="shared" si="34"/>
        <v/>
      </c>
      <c r="I519" s="37" t="str">
        <f>IF($J519="mouvement",_xlfn.XLOOKUP('Base de données'!$B519,$K:$K,$K:$K,0),"")</f>
        <v/>
      </c>
      <c r="J519" s="38" t="str">
        <f>IF(AND(Y519&lt;&gt;MAX(Y:Y),COUNTIF(K519:V519,'Base de données'!$B519)&gt;0),"mouvement","")</f>
        <v/>
      </c>
      <c r="K519" s="39" t="str">
        <f>IF(K$1&gt;$AE$1,"-",IFERROR(IF(DATEDIF('Base de données'!$A519,K$1,"d")&lt;&gt;0,"",'Base de données'!$B519),""))</f>
        <v/>
      </c>
      <c r="L519" s="39" t="str">
        <f>IF(L$1&gt;$AE$1,"-",IFERROR(IF(DATEDIF('Base de données'!$A519,L$1,"d")&lt;&gt;0,"",'Base de données'!$B519),""))</f>
        <v>WQ3DT</v>
      </c>
      <c r="M519" s="39" t="str">
        <f>IF(M$1&gt;$AE$1,"-",IFERROR(IF(DATEDIF('Base de données'!$A519,M$1,"d")&lt;&gt;0,"",'Base de données'!$B519),""))</f>
        <v/>
      </c>
      <c r="N519" s="39" t="str">
        <f>IF(N$1&gt;$AE$1,"-",IFERROR(IF(DATEDIF('Base de données'!$A519,N$1,"d")&lt;&gt;0,"",'Base de données'!$B519),""))</f>
        <v/>
      </c>
      <c r="O519" s="39" t="str">
        <f>IF(O$1&gt;$AE$1,"-",IFERROR(IF(DATEDIF('Base de données'!$A519,O$1,"d")&lt;&gt;0,"",'Base de données'!$B519),""))</f>
        <v/>
      </c>
      <c r="P519" s="39" t="str">
        <f>IF(P$1&gt;$AE$1,"-",IFERROR(IF(DATEDIF('Base de données'!$A519,P$1,"d")&lt;&gt;0,"",'Base de données'!$B519),""))</f>
        <v/>
      </c>
      <c r="Q519" s="39" t="str">
        <f>IF(Q$1&gt;$AE$1,"-",IFERROR(IF(DATEDIF('Base de données'!$A519,Q$1,"d")&lt;&gt;0,"",'Base de données'!$B519),""))</f>
        <v/>
      </c>
      <c r="R519" s="39" t="str">
        <f>IF(R$1&gt;$AE$1,"-",IFERROR(IF(DATEDIF('Base de données'!$A519,R$1,"d")&lt;&gt;0,"",'Base de données'!$B519),""))</f>
        <v/>
      </c>
      <c r="S519" s="39" t="str">
        <f>IF(S$1&gt;$AE$1,"-",IFERROR(IF(DATEDIF('Base de données'!$A519,S$1,"d")&lt;&gt;0,"",'Base de données'!$B519),""))</f>
        <v/>
      </c>
      <c r="T519" s="39" t="str">
        <f>IF(T$1&gt;$AE$1,"-",IFERROR(IF(DATEDIF('Base de données'!$A519,T$1,"d")&lt;&gt;0,"",'Base de données'!$B519),""))</f>
        <v/>
      </c>
      <c r="U519" s="39" t="str">
        <f>IF(U$1&gt;$AE$1,"-",IFERROR(IF(DATEDIF('Base de données'!$A519,U$1,"d")&lt;&gt;0,"",'Base de données'!$B519),""))</f>
        <v/>
      </c>
      <c r="V519" s="39" t="str">
        <f>IF(V$1&gt;$AE$1,"-",IFERROR(IF(DATEDIF('Base de données'!$A519,V$1,"d")&lt;&gt;0,"",'Base de données'!$B519),""))</f>
        <v/>
      </c>
      <c r="W519" s="34"/>
      <c r="X519" s="30" t="str">
        <f>'Base de données'!$C519&amp;" "&amp;'Base de données'!$D519</f>
        <v>Bertrand Océane</v>
      </c>
      <c r="Y519" s="31">
        <f>COUNTIF('Base de données'!$B:$B,'Base de données'!$B519)</f>
        <v>12</v>
      </c>
      <c r="AA519" s="87" cm="1">
        <f t="array" aca="1" ref="AA519" ca="1">INDIRECT("'Base de données'!A" &amp; ROW(Y519))</f>
        <v>45689</v>
      </c>
      <c r="AB519" s="51" t="str" cm="1">
        <f t="array" aca="1" ref="AB519" ca="1">INDIRECT("'Base de données'!B" &amp; ROW(Z519))</f>
        <v>WQ3DT</v>
      </c>
    </row>
    <row r="520" spans="1:28" x14ac:dyDescent="0.3">
      <c r="A520" s="41" t="str">
        <f ca="1">IF(IF(AND($B520&lt;&gt;"-",$B520=$E520),"Entrée et sortie","-")="Entrée et sortie",'Base de données'!$B520,"-")</f>
        <v>-</v>
      </c>
      <c r="B520" s="41" t="str">
        <f t="shared" ca="1" si="35"/>
        <v>-</v>
      </c>
      <c r="C520" s="41" t="str">
        <f t="shared" ca="1" si="36"/>
        <v>-</v>
      </c>
      <c r="D520" s="41" t="str">
        <f>IF($F520="sortie en cours d'année",'Base de données'!$B520,"-")</f>
        <v>-</v>
      </c>
      <c r="E520" s="41" t="str">
        <f>IF($H520="entrée en cours d'année",'Base de données'!$B520,"-")</f>
        <v>-</v>
      </c>
      <c r="F520" s="37" t="str">
        <f t="shared" si="33"/>
        <v/>
      </c>
      <c r="G520" s="37" t="str">
        <f>IF($J520="mouvement",_xlfn.XLOOKUP('Base de données'!$B520,$V:$V,$V:$V,0),"")</f>
        <v/>
      </c>
      <c r="H520" s="37" t="str">
        <f t="shared" si="34"/>
        <v/>
      </c>
      <c r="I520" s="37" t="str">
        <f>IF($J520="mouvement",_xlfn.XLOOKUP('Base de données'!$B520,$K:$K,$K:$K,0),"")</f>
        <v/>
      </c>
      <c r="J520" s="38" t="str">
        <f>IF(AND(Y520&lt;&gt;MAX(Y:Y),COUNTIF(K520:V520,'Base de données'!$B520)&gt;0),"mouvement","")</f>
        <v/>
      </c>
      <c r="K520" s="39" t="str">
        <f>IF(K$1&gt;$AE$1,"-",IFERROR(IF(DATEDIF('Base de données'!$A520,K$1,"d")&lt;&gt;0,"",'Base de données'!$B520),""))</f>
        <v/>
      </c>
      <c r="L520" s="39" t="str">
        <f>IF(L$1&gt;$AE$1,"-",IFERROR(IF(DATEDIF('Base de données'!$A520,L$1,"d")&lt;&gt;0,"",'Base de données'!$B520),""))</f>
        <v>1MMH5</v>
      </c>
      <c r="M520" s="39" t="str">
        <f>IF(M$1&gt;$AE$1,"-",IFERROR(IF(DATEDIF('Base de données'!$A520,M$1,"d")&lt;&gt;0,"",'Base de données'!$B520),""))</f>
        <v/>
      </c>
      <c r="N520" s="39" t="str">
        <f>IF(N$1&gt;$AE$1,"-",IFERROR(IF(DATEDIF('Base de données'!$A520,N$1,"d")&lt;&gt;0,"",'Base de données'!$B520),""))</f>
        <v/>
      </c>
      <c r="O520" s="39" t="str">
        <f>IF(O$1&gt;$AE$1,"-",IFERROR(IF(DATEDIF('Base de données'!$A520,O$1,"d")&lt;&gt;0,"",'Base de données'!$B520),""))</f>
        <v/>
      </c>
      <c r="P520" s="39" t="str">
        <f>IF(P$1&gt;$AE$1,"-",IFERROR(IF(DATEDIF('Base de données'!$A520,P$1,"d")&lt;&gt;0,"",'Base de données'!$B520),""))</f>
        <v/>
      </c>
      <c r="Q520" s="39" t="str">
        <f>IF(Q$1&gt;$AE$1,"-",IFERROR(IF(DATEDIF('Base de données'!$A520,Q$1,"d")&lt;&gt;0,"",'Base de données'!$B520),""))</f>
        <v/>
      </c>
      <c r="R520" s="39" t="str">
        <f>IF(R$1&gt;$AE$1,"-",IFERROR(IF(DATEDIF('Base de données'!$A520,R$1,"d")&lt;&gt;0,"",'Base de données'!$B520),""))</f>
        <v/>
      </c>
      <c r="S520" s="39" t="str">
        <f>IF(S$1&gt;$AE$1,"-",IFERROR(IF(DATEDIF('Base de données'!$A520,S$1,"d")&lt;&gt;0,"",'Base de données'!$B520),""))</f>
        <v/>
      </c>
      <c r="T520" s="39" t="str">
        <f>IF(T$1&gt;$AE$1,"-",IFERROR(IF(DATEDIF('Base de données'!$A520,T$1,"d")&lt;&gt;0,"",'Base de données'!$B520),""))</f>
        <v/>
      </c>
      <c r="U520" s="39" t="str">
        <f>IF(U$1&gt;$AE$1,"-",IFERROR(IF(DATEDIF('Base de données'!$A520,U$1,"d")&lt;&gt;0,"",'Base de données'!$B520),""))</f>
        <v/>
      </c>
      <c r="V520" s="39" t="str">
        <f>IF(V$1&gt;$AE$1,"-",IFERROR(IF(DATEDIF('Base de données'!$A520,V$1,"d")&lt;&gt;0,"",'Base de données'!$B520),""))</f>
        <v/>
      </c>
      <c r="W520" s="34"/>
      <c r="X520" s="30" t="str">
        <f>'Base de données'!$C520&amp;" "&amp;'Base de données'!$D520</f>
        <v>Weber Dominique</v>
      </c>
      <c r="Y520" s="31">
        <f>COUNTIF('Base de données'!$B:$B,'Base de données'!$B520)</f>
        <v>12</v>
      </c>
      <c r="AA520" s="87" cm="1">
        <f t="array" aca="1" ref="AA520" ca="1">INDIRECT("'Base de données'!A" &amp; ROW(Y520))</f>
        <v>45689</v>
      </c>
      <c r="AB520" s="51" t="str" cm="1">
        <f t="array" aca="1" ref="AB520" ca="1">INDIRECT("'Base de données'!B" &amp; ROW(Z520))</f>
        <v>1MMH5</v>
      </c>
    </row>
    <row r="521" spans="1:28" x14ac:dyDescent="0.3">
      <c r="A521" s="41" t="str">
        <f ca="1">IF(IF(AND($B521&lt;&gt;"-",$B521=$E521),"Entrée et sortie","-")="Entrée et sortie",'Base de données'!$B521,"-")</f>
        <v>-</v>
      </c>
      <c r="B521" s="41" t="str">
        <f t="shared" ca="1" si="35"/>
        <v>-</v>
      </c>
      <c r="C521" s="41" t="str">
        <f t="shared" ca="1" si="36"/>
        <v>-</v>
      </c>
      <c r="D521" s="41" t="str">
        <f>IF($F521="sortie en cours d'année",'Base de données'!$B521,"-")</f>
        <v>-</v>
      </c>
      <c r="E521" s="41" t="str">
        <f>IF($H521="entrée en cours d'année",'Base de données'!$B521,"-")</f>
        <v>-</v>
      </c>
      <c r="F521" s="37" t="str">
        <f t="shared" si="33"/>
        <v/>
      </c>
      <c r="G521" s="37" t="str">
        <f>IF($J521="mouvement",_xlfn.XLOOKUP('Base de données'!$B521,$V:$V,$V:$V,0),"")</f>
        <v/>
      </c>
      <c r="H521" s="37" t="str">
        <f t="shared" si="34"/>
        <v/>
      </c>
      <c r="I521" s="37" t="str">
        <f>IF($J521="mouvement",_xlfn.XLOOKUP('Base de données'!$B521,$K:$K,$K:$K,0),"")</f>
        <v/>
      </c>
      <c r="J521" s="38" t="str">
        <f>IF(AND(Y521&lt;&gt;MAX(Y:Y),COUNTIF(K521:V521,'Base de données'!$B521)&gt;0),"mouvement","")</f>
        <v/>
      </c>
      <c r="K521" s="39" t="str">
        <f>IF(K$1&gt;$AE$1,"-",IFERROR(IF(DATEDIF('Base de données'!$A521,K$1,"d")&lt;&gt;0,"",'Base de données'!$B521),""))</f>
        <v/>
      </c>
      <c r="L521" s="39" t="str">
        <f>IF(L$1&gt;$AE$1,"-",IFERROR(IF(DATEDIF('Base de données'!$A521,L$1,"d")&lt;&gt;0,"",'Base de données'!$B521),""))</f>
        <v>RJR3K</v>
      </c>
      <c r="M521" s="39" t="str">
        <f>IF(M$1&gt;$AE$1,"-",IFERROR(IF(DATEDIF('Base de données'!$A521,M$1,"d")&lt;&gt;0,"",'Base de données'!$B521),""))</f>
        <v/>
      </c>
      <c r="N521" s="39" t="str">
        <f>IF(N$1&gt;$AE$1,"-",IFERROR(IF(DATEDIF('Base de données'!$A521,N$1,"d")&lt;&gt;0,"",'Base de données'!$B521),""))</f>
        <v/>
      </c>
      <c r="O521" s="39" t="str">
        <f>IF(O$1&gt;$AE$1,"-",IFERROR(IF(DATEDIF('Base de données'!$A521,O$1,"d")&lt;&gt;0,"",'Base de données'!$B521),""))</f>
        <v/>
      </c>
      <c r="P521" s="39" t="str">
        <f>IF(P$1&gt;$AE$1,"-",IFERROR(IF(DATEDIF('Base de données'!$A521,P$1,"d")&lt;&gt;0,"",'Base de données'!$B521),""))</f>
        <v/>
      </c>
      <c r="Q521" s="39" t="str">
        <f>IF(Q$1&gt;$AE$1,"-",IFERROR(IF(DATEDIF('Base de données'!$A521,Q$1,"d")&lt;&gt;0,"",'Base de données'!$B521),""))</f>
        <v/>
      </c>
      <c r="R521" s="39" t="str">
        <f>IF(R$1&gt;$AE$1,"-",IFERROR(IF(DATEDIF('Base de données'!$A521,R$1,"d")&lt;&gt;0,"",'Base de données'!$B521),""))</f>
        <v/>
      </c>
      <c r="S521" s="39" t="str">
        <f>IF(S$1&gt;$AE$1,"-",IFERROR(IF(DATEDIF('Base de données'!$A521,S$1,"d")&lt;&gt;0,"",'Base de données'!$B521),""))</f>
        <v/>
      </c>
      <c r="T521" s="39" t="str">
        <f>IF(T$1&gt;$AE$1,"-",IFERROR(IF(DATEDIF('Base de données'!$A521,T$1,"d")&lt;&gt;0,"",'Base de données'!$B521),""))</f>
        <v/>
      </c>
      <c r="U521" s="39" t="str">
        <f>IF(U$1&gt;$AE$1,"-",IFERROR(IF(DATEDIF('Base de données'!$A521,U$1,"d")&lt;&gt;0,"",'Base de données'!$B521),""))</f>
        <v/>
      </c>
      <c r="V521" s="39" t="str">
        <f>IF(V$1&gt;$AE$1,"-",IFERROR(IF(DATEDIF('Base de données'!$A521,V$1,"d")&lt;&gt;0,"",'Base de données'!$B521),""))</f>
        <v/>
      </c>
      <c r="W521" s="34"/>
      <c r="X521" s="30" t="str">
        <f>'Base de données'!$C521&amp;" "&amp;'Base de données'!$D521</f>
        <v>Ledoux Étienne</v>
      </c>
      <c r="Y521" s="31">
        <f>COUNTIF('Base de données'!$B:$B,'Base de données'!$B521)</f>
        <v>12</v>
      </c>
      <c r="AA521" s="87" cm="1">
        <f t="array" aca="1" ref="AA521" ca="1">INDIRECT("'Base de données'!A" &amp; ROW(Y521))</f>
        <v>45689</v>
      </c>
      <c r="AB521" s="51" t="str" cm="1">
        <f t="array" aca="1" ref="AB521" ca="1">INDIRECT("'Base de données'!B" &amp; ROW(Z521))</f>
        <v>RJR3K</v>
      </c>
    </row>
    <row r="522" spans="1:28" x14ac:dyDescent="0.3">
      <c r="A522" s="41" t="str">
        <f ca="1">IF(IF(AND($B522&lt;&gt;"-",$B522=$E522),"Entrée et sortie","-")="Entrée et sortie",'Base de données'!$B522,"-")</f>
        <v>-</v>
      </c>
      <c r="B522" s="41" t="str">
        <f t="shared" ca="1" si="35"/>
        <v>-</v>
      </c>
      <c r="C522" s="41" t="str">
        <f t="shared" ca="1" si="36"/>
        <v>-</v>
      </c>
      <c r="D522" s="41" t="str">
        <f>IF($F522="sortie en cours d'année",'Base de données'!$B522,"-")</f>
        <v>-</v>
      </c>
      <c r="E522" s="41" t="str">
        <f>IF($H522="entrée en cours d'année",'Base de données'!$B522,"-")</f>
        <v>-</v>
      </c>
      <c r="F522" s="37" t="str">
        <f t="shared" si="33"/>
        <v/>
      </c>
      <c r="G522" s="37" t="str">
        <f>IF($J522="mouvement",_xlfn.XLOOKUP('Base de données'!$B522,$V:$V,$V:$V,0),"")</f>
        <v/>
      </c>
      <c r="H522" s="37" t="str">
        <f t="shared" si="34"/>
        <v/>
      </c>
      <c r="I522" s="37" t="str">
        <f>IF($J522="mouvement",_xlfn.XLOOKUP('Base de données'!$B522,$K:$K,$K:$K,0),"")</f>
        <v/>
      </c>
      <c r="J522" s="38" t="str">
        <f>IF(AND(Y522&lt;&gt;MAX(Y:Y),COUNTIF(K522:V522,'Base de données'!$B522)&gt;0),"mouvement","")</f>
        <v/>
      </c>
      <c r="K522" s="39" t="str">
        <f>IF(K$1&gt;$AE$1,"-",IFERROR(IF(DATEDIF('Base de données'!$A522,K$1,"d")&lt;&gt;0,"",'Base de données'!$B522),""))</f>
        <v/>
      </c>
      <c r="L522" s="39" t="str">
        <f>IF(L$1&gt;$AE$1,"-",IFERROR(IF(DATEDIF('Base de données'!$A522,L$1,"d")&lt;&gt;0,"",'Base de données'!$B522),""))</f>
        <v>STIBE</v>
      </c>
      <c r="M522" s="39" t="str">
        <f>IF(M$1&gt;$AE$1,"-",IFERROR(IF(DATEDIF('Base de données'!$A522,M$1,"d")&lt;&gt;0,"",'Base de données'!$B522),""))</f>
        <v/>
      </c>
      <c r="N522" s="39" t="str">
        <f>IF(N$1&gt;$AE$1,"-",IFERROR(IF(DATEDIF('Base de données'!$A522,N$1,"d")&lt;&gt;0,"",'Base de données'!$B522),""))</f>
        <v/>
      </c>
      <c r="O522" s="39" t="str">
        <f>IF(O$1&gt;$AE$1,"-",IFERROR(IF(DATEDIF('Base de données'!$A522,O$1,"d")&lt;&gt;0,"",'Base de données'!$B522),""))</f>
        <v/>
      </c>
      <c r="P522" s="39" t="str">
        <f>IF(P$1&gt;$AE$1,"-",IFERROR(IF(DATEDIF('Base de données'!$A522,P$1,"d")&lt;&gt;0,"",'Base de données'!$B522),""))</f>
        <v/>
      </c>
      <c r="Q522" s="39" t="str">
        <f>IF(Q$1&gt;$AE$1,"-",IFERROR(IF(DATEDIF('Base de données'!$A522,Q$1,"d")&lt;&gt;0,"",'Base de données'!$B522),""))</f>
        <v/>
      </c>
      <c r="R522" s="39" t="str">
        <f>IF(R$1&gt;$AE$1,"-",IFERROR(IF(DATEDIF('Base de données'!$A522,R$1,"d")&lt;&gt;0,"",'Base de données'!$B522),""))</f>
        <v/>
      </c>
      <c r="S522" s="39" t="str">
        <f>IF(S$1&gt;$AE$1,"-",IFERROR(IF(DATEDIF('Base de données'!$A522,S$1,"d")&lt;&gt;0,"",'Base de données'!$B522),""))</f>
        <v/>
      </c>
      <c r="T522" s="39" t="str">
        <f>IF(T$1&gt;$AE$1,"-",IFERROR(IF(DATEDIF('Base de données'!$A522,T$1,"d")&lt;&gt;0,"",'Base de données'!$B522),""))</f>
        <v/>
      </c>
      <c r="U522" s="39" t="str">
        <f>IF(U$1&gt;$AE$1,"-",IFERROR(IF(DATEDIF('Base de données'!$A522,U$1,"d")&lt;&gt;0,"",'Base de données'!$B522),""))</f>
        <v/>
      </c>
      <c r="V522" s="39" t="str">
        <f>IF(V$1&gt;$AE$1,"-",IFERROR(IF(DATEDIF('Base de données'!$A522,V$1,"d")&lt;&gt;0,"",'Base de données'!$B522),""))</f>
        <v/>
      </c>
      <c r="W522" s="34"/>
      <c r="X522" s="30" t="str">
        <f>'Base de données'!$C522&amp;" "&amp;'Base de données'!$D522</f>
        <v>Huet Jacques</v>
      </c>
      <c r="Y522" s="31">
        <f>COUNTIF('Base de données'!$B:$B,'Base de données'!$B522)</f>
        <v>12</v>
      </c>
      <c r="AA522" s="87" cm="1">
        <f t="array" aca="1" ref="AA522" ca="1">INDIRECT("'Base de données'!A" &amp; ROW(Y522))</f>
        <v>45689</v>
      </c>
      <c r="AB522" s="51" t="str" cm="1">
        <f t="array" aca="1" ref="AB522" ca="1">INDIRECT("'Base de données'!B" &amp; ROW(Z522))</f>
        <v>STIBE</v>
      </c>
    </row>
    <row r="523" spans="1:28" x14ac:dyDescent="0.3">
      <c r="A523" s="41" t="str">
        <f ca="1">IF(IF(AND($B523&lt;&gt;"-",$B523=$E523),"Entrée et sortie","-")="Entrée et sortie",'Base de données'!$B523,"-")</f>
        <v>-</v>
      </c>
      <c r="B523" s="41" t="str">
        <f t="shared" ca="1" si="35"/>
        <v>-</v>
      </c>
      <c r="C523" s="41" t="str">
        <f t="shared" ca="1" si="36"/>
        <v>-</v>
      </c>
      <c r="D523" s="41" t="str">
        <f>IF($F523="sortie en cours d'année",'Base de données'!$B523,"-")</f>
        <v>-</v>
      </c>
      <c r="E523" s="41" t="str">
        <f>IF($H523="entrée en cours d'année",'Base de données'!$B523,"-")</f>
        <v>-</v>
      </c>
      <c r="F523" s="37" t="str">
        <f t="shared" si="33"/>
        <v/>
      </c>
      <c r="G523" s="37" t="str">
        <f>IF($J523="mouvement",_xlfn.XLOOKUP('Base de données'!$B523,$V:$V,$V:$V,0),"")</f>
        <v/>
      </c>
      <c r="H523" s="37" t="str">
        <f t="shared" si="34"/>
        <v/>
      </c>
      <c r="I523" s="37" t="str">
        <f>IF($J523="mouvement",_xlfn.XLOOKUP('Base de données'!$B523,$K:$K,$K:$K,0),"")</f>
        <v/>
      </c>
      <c r="J523" s="38" t="str">
        <f>IF(AND(Y523&lt;&gt;MAX(Y:Y),COUNTIF(K523:V523,'Base de données'!$B523)&gt;0),"mouvement","")</f>
        <v/>
      </c>
      <c r="K523" s="39" t="str">
        <f>IF(K$1&gt;$AE$1,"-",IFERROR(IF(DATEDIF('Base de données'!$A523,K$1,"d")&lt;&gt;0,"",'Base de données'!$B523),""))</f>
        <v/>
      </c>
      <c r="L523" s="39" t="str">
        <f>IF(L$1&gt;$AE$1,"-",IFERROR(IF(DATEDIF('Base de données'!$A523,L$1,"d")&lt;&gt;0,"",'Base de données'!$B523),""))</f>
        <v>711RD</v>
      </c>
      <c r="M523" s="39" t="str">
        <f>IF(M$1&gt;$AE$1,"-",IFERROR(IF(DATEDIF('Base de données'!$A523,M$1,"d")&lt;&gt;0,"",'Base de données'!$B523),""))</f>
        <v/>
      </c>
      <c r="N523" s="39" t="str">
        <f>IF(N$1&gt;$AE$1,"-",IFERROR(IF(DATEDIF('Base de données'!$A523,N$1,"d")&lt;&gt;0,"",'Base de données'!$B523),""))</f>
        <v/>
      </c>
      <c r="O523" s="39" t="str">
        <f>IF(O$1&gt;$AE$1,"-",IFERROR(IF(DATEDIF('Base de données'!$A523,O$1,"d")&lt;&gt;0,"",'Base de données'!$B523),""))</f>
        <v/>
      </c>
      <c r="P523" s="39" t="str">
        <f>IF(P$1&gt;$AE$1,"-",IFERROR(IF(DATEDIF('Base de données'!$A523,P$1,"d")&lt;&gt;0,"",'Base de données'!$B523),""))</f>
        <v/>
      </c>
      <c r="Q523" s="39" t="str">
        <f>IF(Q$1&gt;$AE$1,"-",IFERROR(IF(DATEDIF('Base de données'!$A523,Q$1,"d")&lt;&gt;0,"",'Base de données'!$B523),""))</f>
        <v/>
      </c>
      <c r="R523" s="39" t="str">
        <f>IF(R$1&gt;$AE$1,"-",IFERROR(IF(DATEDIF('Base de données'!$A523,R$1,"d")&lt;&gt;0,"",'Base de données'!$B523),""))</f>
        <v/>
      </c>
      <c r="S523" s="39" t="str">
        <f>IF(S$1&gt;$AE$1,"-",IFERROR(IF(DATEDIF('Base de données'!$A523,S$1,"d")&lt;&gt;0,"",'Base de données'!$B523),""))</f>
        <v/>
      </c>
      <c r="T523" s="39" t="str">
        <f>IF(T$1&gt;$AE$1,"-",IFERROR(IF(DATEDIF('Base de données'!$A523,T$1,"d")&lt;&gt;0,"",'Base de données'!$B523),""))</f>
        <v/>
      </c>
      <c r="U523" s="39" t="str">
        <f>IF(U$1&gt;$AE$1,"-",IFERROR(IF(DATEDIF('Base de données'!$A523,U$1,"d")&lt;&gt;0,"",'Base de données'!$B523),""))</f>
        <v/>
      </c>
      <c r="V523" s="39" t="str">
        <f>IF(V$1&gt;$AE$1,"-",IFERROR(IF(DATEDIF('Base de données'!$A523,V$1,"d")&lt;&gt;0,"",'Base de données'!$B523),""))</f>
        <v/>
      </c>
      <c r="W523" s="34"/>
      <c r="X523" s="30" t="str">
        <f>'Base de données'!$C523&amp;" "&amp;'Base de données'!$D523</f>
        <v>Chevallier Lucas</v>
      </c>
      <c r="Y523" s="31">
        <f>COUNTIF('Base de données'!$B:$B,'Base de données'!$B523)</f>
        <v>12</v>
      </c>
      <c r="AA523" s="87" cm="1">
        <f t="array" aca="1" ref="AA523" ca="1">INDIRECT("'Base de données'!A" &amp; ROW(Y523))</f>
        <v>45689</v>
      </c>
      <c r="AB523" s="51" t="str" cm="1">
        <f t="array" aca="1" ref="AB523" ca="1">INDIRECT("'Base de données'!B" &amp; ROW(Z523))</f>
        <v>711RD</v>
      </c>
    </row>
    <row r="524" spans="1:28" x14ac:dyDescent="0.3">
      <c r="A524" s="41" t="str">
        <f ca="1">IF(IF(AND($B524&lt;&gt;"-",$B524=$E524),"Entrée et sortie","-")="Entrée et sortie",'Base de données'!$B524,"-")</f>
        <v>-</v>
      </c>
      <c r="B524" s="41" t="str">
        <f t="shared" ca="1" si="35"/>
        <v>-</v>
      </c>
      <c r="C524" s="41" t="str">
        <f t="shared" ca="1" si="36"/>
        <v>-</v>
      </c>
      <c r="D524" s="41" t="str">
        <f>IF($F524="sortie en cours d'année",'Base de données'!$B524,"-")</f>
        <v>-</v>
      </c>
      <c r="E524" s="41" t="str">
        <f>IF($H524="entrée en cours d'année",'Base de données'!$B524,"-")</f>
        <v>-</v>
      </c>
      <c r="F524" s="37" t="str">
        <f t="shared" si="33"/>
        <v/>
      </c>
      <c r="G524" s="37" t="str">
        <f>IF($J524="mouvement",_xlfn.XLOOKUP('Base de données'!$B524,$V:$V,$V:$V,0),"")</f>
        <v/>
      </c>
      <c r="H524" s="37" t="str">
        <f t="shared" si="34"/>
        <v/>
      </c>
      <c r="I524" s="37" t="str">
        <f>IF($J524="mouvement",_xlfn.XLOOKUP('Base de données'!$B524,$K:$K,$K:$K,0),"")</f>
        <v/>
      </c>
      <c r="J524" s="38" t="str">
        <f>IF(AND(Y524&lt;&gt;MAX(Y:Y),COUNTIF(K524:V524,'Base de données'!$B524)&gt;0),"mouvement","")</f>
        <v/>
      </c>
      <c r="K524" s="39" t="str">
        <f>IF(K$1&gt;$AE$1,"-",IFERROR(IF(DATEDIF('Base de données'!$A524,K$1,"d")&lt;&gt;0,"",'Base de données'!$B524),""))</f>
        <v/>
      </c>
      <c r="L524" s="39" t="str">
        <f>IF(L$1&gt;$AE$1,"-",IFERROR(IF(DATEDIF('Base de données'!$A524,L$1,"d")&lt;&gt;0,"",'Base de données'!$B524),""))</f>
        <v>U29UM</v>
      </c>
      <c r="M524" s="39" t="str">
        <f>IF(M$1&gt;$AE$1,"-",IFERROR(IF(DATEDIF('Base de données'!$A524,M$1,"d")&lt;&gt;0,"",'Base de données'!$B524),""))</f>
        <v/>
      </c>
      <c r="N524" s="39" t="str">
        <f>IF(N$1&gt;$AE$1,"-",IFERROR(IF(DATEDIF('Base de données'!$A524,N$1,"d")&lt;&gt;0,"",'Base de données'!$B524),""))</f>
        <v/>
      </c>
      <c r="O524" s="39" t="str">
        <f>IF(O$1&gt;$AE$1,"-",IFERROR(IF(DATEDIF('Base de données'!$A524,O$1,"d")&lt;&gt;0,"",'Base de données'!$B524),""))</f>
        <v/>
      </c>
      <c r="P524" s="39" t="str">
        <f>IF(P$1&gt;$AE$1,"-",IFERROR(IF(DATEDIF('Base de données'!$A524,P$1,"d")&lt;&gt;0,"",'Base de données'!$B524),""))</f>
        <v/>
      </c>
      <c r="Q524" s="39" t="str">
        <f>IF(Q$1&gt;$AE$1,"-",IFERROR(IF(DATEDIF('Base de données'!$A524,Q$1,"d")&lt;&gt;0,"",'Base de données'!$B524),""))</f>
        <v/>
      </c>
      <c r="R524" s="39" t="str">
        <f>IF(R$1&gt;$AE$1,"-",IFERROR(IF(DATEDIF('Base de données'!$A524,R$1,"d")&lt;&gt;0,"",'Base de données'!$B524),""))</f>
        <v/>
      </c>
      <c r="S524" s="39" t="str">
        <f>IF(S$1&gt;$AE$1,"-",IFERROR(IF(DATEDIF('Base de données'!$A524,S$1,"d")&lt;&gt;0,"",'Base de données'!$B524),""))</f>
        <v/>
      </c>
      <c r="T524" s="39" t="str">
        <f>IF(T$1&gt;$AE$1,"-",IFERROR(IF(DATEDIF('Base de données'!$A524,T$1,"d")&lt;&gt;0,"",'Base de données'!$B524),""))</f>
        <v/>
      </c>
      <c r="U524" s="39" t="str">
        <f>IF(U$1&gt;$AE$1,"-",IFERROR(IF(DATEDIF('Base de données'!$A524,U$1,"d")&lt;&gt;0,"",'Base de données'!$B524),""))</f>
        <v/>
      </c>
      <c r="V524" s="39" t="str">
        <f>IF(V$1&gt;$AE$1,"-",IFERROR(IF(DATEDIF('Base de données'!$A524,V$1,"d")&lt;&gt;0,"",'Base de données'!$B524),""))</f>
        <v/>
      </c>
      <c r="W524" s="34"/>
      <c r="X524" s="30" t="str">
        <f>'Base de données'!$C524&amp;" "&amp;'Base de données'!$D524</f>
        <v>Schmitt Alix</v>
      </c>
      <c r="Y524" s="31">
        <f>COUNTIF('Base de données'!$B:$B,'Base de données'!$B524)</f>
        <v>12</v>
      </c>
      <c r="AA524" s="87" cm="1">
        <f t="array" aca="1" ref="AA524" ca="1">INDIRECT("'Base de données'!A" &amp; ROW(Y524))</f>
        <v>45689</v>
      </c>
      <c r="AB524" s="51" t="str" cm="1">
        <f t="array" aca="1" ref="AB524" ca="1">INDIRECT("'Base de données'!B" &amp; ROW(Z524))</f>
        <v>U29UM</v>
      </c>
    </row>
    <row r="525" spans="1:28" x14ac:dyDescent="0.3">
      <c r="A525" s="41" t="str">
        <f ca="1">IF(IF(AND($B525&lt;&gt;"-",$B525=$E525),"Entrée et sortie","-")="Entrée et sortie",'Base de données'!$B525,"-")</f>
        <v>-</v>
      </c>
      <c r="B525" s="41" t="str">
        <f t="shared" ca="1" si="35"/>
        <v>-</v>
      </c>
      <c r="C525" s="41" t="str">
        <f t="shared" ca="1" si="36"/>
        <v>-</v>
      </c>
      <c r="D525" s="41" t="str">
        <f>IF($F525="sortie en cours d'année",'Base de données'!$B525,"-")</f>
        <v>-</v>
      </c>
      <c r="E525" s="41" t="str">
        <f>IF($H525="entrée en cours d'année",'Base de données'!$B525,"-")</f>
        <v>-</v>
      </c>
      <c r="F525" s="37" t="str">
        <f t="shared" si="33"/>
        <v/>
      </c>
      <c r="G525" s="37" t="str">
        <f>IF($J525="mouvement",_xlfn.XLOOKUP('Base de données'!$B525,$V:$V,$V:$V,0),"")</f>
        <v/>
      </c>
      <c r="H525" s="37" t="str">
        <f t="shared" si="34"/>
        <v/>
      </c>
      <c r="I525" s="37" t="str">
        <f>IF($J525="mouvement",_xlfn.XLOOKUP('Base de données'!$B525,$K:$K,$K:$K,0),"")</f>
        <v/>
      </c>
      <c r="J525" s="38" t="str">
        <f>IF(AND(Y525&lt;&gt;MAX(Y:Y),COUNTIF(K525:V525,'Base de données'!$B525)&gt;0),"mouvement","")</f>
        <v/>
      </c>
      <c r="K525" s="39" t="str">
        <f>IF(K$1&gt;$AE$1,"-",IFERROR(IF(DATEDIF('Base de données'!$A525,K$1,"d")&lt;&gt;0,"",'Base de données'!$B525),""))</f>
        <v/>
      </c>
      <c r="L525" s="39" t="str">
        <f>IF(L$1&gt;$AE$1,"-",IFERROR(IF(DATEDIF('Base de données'!$A525,L$1,"d")&lt;&gt;0,"",'Base de données'!$B525),""))</f>
        <v>QL1M5</v>
      </c>
      <c r="M525" s="39" t="str">
        <f>IF(M$1&gt;$AE$1,"-",IFERROR(IF(DATEDIF('Base de données'!$A525,M$1,"d")&lt;&gt;0,"",'Base de données'!$B525),""))</f>
        <v/>
      </c>
      <c r="N525" s="39" t="str">
        <f>IF(N$1&gt;$AE$1,"-",IFERROR(IF(DATEDIF('Base de données'!$A525,N$1,"d")&lt;&gt;0,"",'Base de données'!$B525),""))</f>
        <v/>
      </c>
      <c r="O525" s="39" t="str">
        <f>IF(O$1&gt;$AE$1,"-",IFERROR(IF(DATEDIF('Base de données'!$A525,O$1,"d")&lt;&gt;0,"",'Base de données'!$B525),""))</f>
        <v/>
      </c>
      <c r="P525" s="39" t="str">
        <f>IF(P$1&gt;$AE$1,"-",IFERROR(IF(DATEDIF('Base de données'!$A525,P$1,"d")&lt;&gt;0,"",'Base de données'!$B525),""))</f>
        <v/>
      </c>
      <c r="Q525" s="39" t="str">
        <f>IF(Q$1&gt;$AE$1,"-",IFERROR(IF(DATEDIF('Base de données'!$A525,Q$1,"d")&lt;&gt;0,"",'Base de données'!$B525),""))</f>
        <v/>
      </c>
      <c r="R525" s="39" t="str">
        <f>IF(R$1&gt;$AE$1,"-",IFERROR(IF(DATEDIF('Base de données'!$A525,R$1,"d")&lt;&gt;0,"",'Base de données'!$B525),""))</f>
        <v/>
      </c>
      <c r="S525" s="39" t="str">
        <f>IF(S$1&gt;$AE$1,"-",IFERROR(IF(DATEDIF('Base de données'!$A525,S$1,"d")&lt;&gt;0,"",'Base de données'!$B525),""))</f>
        <v/>
      </c>
      <c r="T525" s="39" t="str">
        <f>IF(T$1&gt;$AE$1,"-",IFERROR(IF(DATEDIF('Base de données'!$A525,T$1,"d")&lt;&gt;0,"",'Base de données'!$B525),""))</f>
        <v/>
      </c>
      <c r="U525" s="39" t="str">
        <f>IF(U$1&gt;$AE$1,"-",IFERROR(IF(DATEDIF('Base de données'!$A525,U$1,"d")&lt;&gt;0,"",'Base de données'!$B525),""))</f>
        <v/>
      </c>
      <c r="V525" s="39" t="str">
        <f>IF(V$1&gt;$AE$1,"-",IFERROR(IF(DATEDIF('Base de données'!$A525,V$1,"d")&lt;&gt;0,"",'Base de données'!$B525),""))</f>
        <v/>
      </c>
      <c r="W525" s="34"/>
      <c r="X525" s="30" t="str">
        <f>'Base de données'!$C525&amp;" "&amp;'Base de données'!$D525</f>
        <v>Leconte Stéphanie</v>
      </c>
      <c r="Y525" s="31">
        <f>COUNTIF('Base de données'!$B:$B,'Base de données'!$B525)</f>
        <v>12</v>
      </c>
      <c r="AA525" s="87" cm="1">
        <f t="array" aca="1" ref="AA525" ca="1">INDIRECT("'Base de données'!A" &amp; ROW(Y525))</f>
        <v>45689</v>
      </c>
      <c r="AB525" s="51" t="str" cm="1">
        <f t="array" aca="1" ref="AB525" ca="1">INDIRECT("'Base de données'!B" &amp; ROW(Z525))</f>
        <v>QL1M5</v>
      </c>
    </row>
    <row r="526" spans="1:28" x14ac:dyDescent="0.3">
      <c r="A526" s="41" t="str">
        <f ca="1">IF(IF(AND($B526&lt;&gt;"-",$B526=$E526),"Entrée et sortie","-")="Entrée et sortie",'Base de données'!$B526,"-")</f>
        <v>-</v>
      </c>
      <c r="B526" s="41" t="str">
        <f t="shared" ca="1" si="35"/>
        <v>-</v>
      </c>
      <c r="C526" s="41" t="str">
        <f t="shared" ca="1" si="36"/>
        <v>-</v>
      </c>
      <c r="D526" s="41" t="str">
        <f>IF($F526="sortie en cours d'année",'Base de données'!$B526,"-")</f>
        <v>-</v>
      </c>
      <c r="E526" s="41" t="str">
        <f>IF($H526="entrée en cours d'année",'Base de données'!$B526,"-")</f>
        <v>-</v>
      </c>
      <c r="F526" s="37" t="str">
        <f t="shared" si="33"/>
        <v/>
      </c>
      <c r="G526" s="37" t="str">
        <f>IF($J526="mouvement",_xlfn.XLOOKUP('Base de données'!$B526,$V:$V,$V:$V,0),"")</f>
        <v/>
      </c>
      <c r="H526" s="37" t="str">
        <f t="shared" si="34"/>
        <v/>
      </c>
      <c r="I526" s="37" t="str">
        <f>IF($J526="mouvement",_xlfn.XLOOKUP('Base de données'!$B526,$K:$K,$K:$K,0),"")</f>
        <v/>
      </c>
      <c r="J526" s="38" t="str">
        <f>IF(AND(Y526&lt;&gt;MAX(Y:Y),COUNTIF(K526:V526,'Base de données'!$B526)&gt;0),"mouvement","")</f>
        <v/>
      </c>
      <c r="K526" s="39" t="str">
        <f>IF(K$1&gt;$AE$1,"-",IFERROR(IF(DATEDIF('Base de données'!$A526,K$1,"d")&lt;&gt;0,"",'Base de données'!$B526),""))</f>
        <v/>
      </c>
      <c r="L526" s="39" t="str">
        <f>IF(L$1&gt;$AE$1,"-",IFERROR(IF(DATEDIF('Base de données'!$A526,L$1,"d")&lt;&gt;0,"",'Base de données'!$B526),""))</f>
        <v>SDNJA</v>
      </c>
      <c r="M526" s="39" t="str">
        <f>IF(M$1&gt;$AE$1,"-",IFERROR(IF(DATEDIF('Base de données'!$A526,M$1,"d")&lt;&gt;0,"",'Base de données'!$B526),""))</f>
        <v/>
      </c>
      <c r="N526" s="39" t="str">
        <f>IF(N$1&gt;$AE$1,"-",IFERROR(IF(DATEDIF('Base de données'!$A526,N$1,"d")&lt;&gt;0,"",'Base de données'!$B526),""))</f>
        <v/>
      </c>
      <c r="O526" s="39" t="str">
        <f>IF(O$1&gt;$AE$1,"-",IFERROR(IF(DATEDIF('Base de données'!$A526,O$1,"d")&lt;&gt;0,"",'Base de données'!$B526),""))</f>
        <v/>
      </c>
      <c r="P526" s="39" t="str">
        <f>IF(P$1&gt;$AE$1,"-",IFERROR(IF(DATEDIF('Base de données'!$A526,P$1,"d")&lt;&gt;0,"",'Base de données'!$B526),""))</f>
        <v/>
      </c>
      <c r="Q526" s="39" t="str">
        <f>IF(Q$1&gt;$AE$1,"-",IFERROR(IF(DATEDIF('Base de données'!$A526,Q$1,"d")&lt;&gt;0,"",'Base de données'!$B526),""))</f>
        <v/>
      </c>
      <c r="R526" s="39" t="str">
        <f>IF(R$1&gt;$AE$1,"-",IFERROR(IF(DATEDIF('Base de données'!$A526,R$1,"d")&lt;&gt;0,"",'Base de données'!$B526),""))</f>
        <v/>
      </c>
      <c r="S526" s="39" t="str">
        <f>IF(S$1&gt;$AE$1,"-",IFERROR(IF(DATEDIF('Base de données'!$A526,S$1,"d")&lt;&gt;0,"",'Base de données'!$B526),""))</f>
        <v/>
      </c>
      <c r="T526" s="39" t="str">
        <f>IF(T$1&gt;$AE$1,"-",IFERROR(IF(DATEDIF('Base de données'!$A526,T$1,"d")&lt;&gt;0,"",'Base de données'!$B526),""))</f>
        <v/>
      </c>
      <c r="U526" s="39" t="str">
        <f>IF(U$1&gt;$AE$1,"-",IFERROR(IF(DATEDIF('Base de données'!$A526,U$1,"d")&lt;&gt;0,"",'Base de données'!$B526),""))</f>
        <v/>
      </c>
      <c r="V526" s="39" t="str">
        <f>IF(V$1&gt;$AE$1,"-",IFERROR(IF(DATEDIF('Base de données'!$A526,V$1,"d")&lt;&gt;0,"",'Base de données'!$B526),""))</f>
        <v/>
      </c>
      <c r="W526" s="34"/>
      <c r="X526" s="30" t="str">
        <f>'Base de données'!$C526&amp;" "&amp;'Base de données'!$D526</f>
        <v>Thierry Marianne</v>
      </c>
      <c r="Y526" s="31">
        <f>COUNTIF('Base de données'!$B:$B,'Base de données'!$B526)</f>
        <v>12</v>
      </c>
      <c r="AA526" s="87" cm="1">
        <f t="array" aca="1" ref="AA526" ca="1">INDIRECT("'Base de données'!A" &amp; ROW(Y526))</f>
        <v>45689</v>
      </c>
      <c r="AB526" s="51" t="str" cm="1">
        <f t="array" aca="1" ref="AB526" ca="1">INDIRECT("'Base de données'!B" &amp; ROW(Z526))</f>
        <v>SDNJA</v>
      </c>
    </row>
    <row r="527" spans="1:28" x14ac:dyDescent="0.3">
      <c r="A527" s="41" t="str">
        <f ca="1">IF(IF(AND($B527&lt;&gt;"-",$B527=$E527),"Entrée et sortie","-")="Entrée et sortie",'Base de données'!$B527,"-")</f>
        <v>-</v>
      </c>
      <c r="B527" s="41" t="str">
        <f t="shared" ca="1" si="35"/>
        <v>-</v>
      </c>
      <c r="C527" s="41" t="str">
        <f t="shared" ca="1" si="36"/>
        <v>-</v>
      </c>
      <c r="D527" s="41" t="str">
        <f>IF($F527="sortie en cours d'année",'Base de données'!$B527,"-")</f>
        <v>-</v>
      </c>
      <c r="E527" s="41" t="str">
        <f>IF($H527="entrée en cours d'année",'Base de données'!$B527,"-")</f>
        <v>-</v>
      </c>
      <c r="F527" s="37" t="str">
        <f t="shared" si="33"/>
        <v/>
      </c>
      <c r="G527" s="37" t="str">
        <f>IF($J527="mouvement",_xlfn.XLOOKUP('Base de données'!$B527,$V:$V,$V:$V,0),"")</f>
        <v/>
      </c>
      <c r="H527" s="37" t="str">
        <f t="shared" si="34"/>
        <v/>
      </c>
      <c r="I527" s="37" t="str">
        <f>IF($J527="mouvement",_xlfn.XLOOKUP('Base de données'!$B527,$K:$K,$K:$K,0),"")</f>
        <v/>
      </c>
      <c r="J527" s="38" t="str">
        <f>IF(AND(Y527&lt;&gt;MAX(Y:Y),COUNTIF(K527:V527,'Base de données'!$B527)&gt;0),"mouvement","")</f>
        <v/>
      </c>
      <c r="K527" s="39" t="str">
        <f>IF(K$1&gt;$AE$1,"-",IFERROR(IF(DATEDIF('Base de données'!$A527,K$1,"d")&lt;&gt;0,"",'Base de données'!$B527),""))</f>
        <v/>
      </c>
      <c r="L527" s="39" t="str">
        <f>IF(L$1&gt;$AE$1,"-",IFERROR(IF(DATEDIF('Base de données'!$A527,L$1,"d")&lt;&gt;0,"",'Base de données'!$B527),""))</f>
        <v>HJK4E</v>
      </c>
      <c r="M527" s="39" t="str">
        <f>IF(M$1&gt;$AE$1,"-",IFERROR(IF(DATEDIF('Base de données'!$A527,M$1,"d")&lt;&gt;0,"",'Base de données'!$B527),""))</f>
        <v/>
      </c>
      <c r="N527" s="39" t="str">
        <f>IF(N$1&gt;$AE$1,"-",IFERROR(IF(DATEDIF('Base de données'!$A527,N$1,"d")&lt;&gt;0,"",'Base de données'!$B527),""))</f>
        <v/>
      </c>
      <c r="O527" s="39" t="str">
        <f>IF(O$1&gt;$AE$1,"-",IFERROR(IF(DATEDIF('Base de données'!$A527,O$1,"d")&lt;&gt;0,"",'Base de données'!$B527),""))</f>
        <v/>
      </c>
      <c r="P527" s="39" t="str">
        <f>IF(P$1&gt;$AE$1,"-",IFERROR(IF(DATEDIF('Base de données'!$A527,P$1,"d")&lt;&gt;0,"",'Base de données'!$B527),""))</f>
        <v/>
      </c>
      <c r="Q527" s="39" t="str">
        <f>IF(Q$1&gt;$AE$1,"-",IFERROR(IF(DATEDIF('Base de données'!$A527,Q$1,"d")&lt;&gt;0,"",'Base de données'!$B527),""))</f>
        <v/>
      </c>
      <c r="R527" s="39" t="str">
        <f>IF(R$1&gt;$AE$1,"-",IFERROR(IF(DATEDIF('Base de données'!$A527,R$1,"d")&lt;&gt;0,"",'Base de données'!$B527),""))</f>
        <v/>
      </c>
      <c r="S527" s="39" t="str">
        <f>IF(S$1&gt;$AE$1,"-",IFERROR(IF(DATEDIF('Base de données'!$A527,S$1,"d")&lt;&gt;0,"",'Base de données'!$B527),""))</f>
        <v/>
      </c>
      <c r="T527" s="39" t="str">
        <f>IF(T$1&gt;$AE$1,"-",IFERROR(IF(DATEDIF('Base de données'!$A527,T$1,"d")&lt;&gt;0,"",'Base de données'!$B527),""))</f>
        <v/>
      </c>
      <c r="U527" s="39" t="str">
        <f>IF(U$1&gt;$AE$1,"-",IFERROR(IF(DATEDIF('Base de données'!$A527,U$1,"d")&lt;&gt;0,"",'Base de données'!$B527),""))</f>
        <v/>
      </c>
      <c r="V527" s="39" t="str">
        <f>IF(V$1&gt;$AE$1,"-",IFERROR(IF(DATEDIF('Base de données'!$A527,V$1,"d")&lt;&gt;0,"",'Base de données'!$B527),""))</f>
        <v/>
      </c>
      <c r="W527" s="34"/>
      <c r="X527" s="30" t="str">
        <f>'Base de données'!$C527&amp;" "&amp;'Base de données'!$D527</f>
        <v>Thierry Jean</v>
      </c>
      <c r="Y527" s="31">
        <f>COUNTIF('Base de données'!$B:$B,'Base de données'!$B527)</f>
        <v>12</v>
      </c>
      <c r="AA527" s="87" cm="1">
        <f t="array" aca="1" ref="AA527" ca="1">INDIRECT("'Base de données'!A" &amp; ROW(Y527))</f>
        <v>45689</v>
      </c>
      <c r="AB527" s="51" t="str" cm="1">
        <f t="array" aca="1" ref="AB527" ca="1">INDIRECT("'Base de données'!B" &amp; ROW(Z527))</f>
        <v>HJK4E</v>
      </c>
    </row>
    <row r="528" spans="1:28" x14ac:dyDescent="0.3">
      <c r="A528" s="41" t="str">
        <f ca="1">IF(IF(AND($B528&lt;&gt;"-",$B528=$E528),"Entrée et sortie","-")="Entrée et sortie",'Base de données'!$B528,"-")</f>
        <v>-</v>
      </c>
      <c r="B528" s="41" t="str">
        <f t="shared" ca="1" si="35"/>
        <v>-</v>
      </c>
      <c r="C528" s="41" t="str">
        <f t="shared" ca="1" si="36"/>
        <v>-</v>
      </c>
      <c r="D528" s="41" t="str">
        <f>IF($F528="sortie en cours d'année",'Base de données'!$B528,"-")</f>
        <v>-</v>
      </c>
      <c r="E528" s="41" t="str">
        <f>IF($H528="entrée en cours d'année",'Base de données'!$B528,"-")</f>
        <v>-</v>
      </c>
      <c r="F528" s="37" t="str">
        <f t="shared" si="33"/>
        <v/>
      </c>
      <c r="G528" s="37" t="str">
        <f>IF($J528="mouvement",_xlfn.XLOOKUP('Base de données'!$B528,$V:$V,$V:$V,0),"")</f>
        <v/>
      </c>
      <c r="H528" s="37" t="str">
        <f t="shared" si="34"/>
        <v/>
      </c>
      <c r="I528" s="37" t="str">
        <f>IF($J528="mouvement",_xlfn.XLOOKUP('Base de données'!$B528,$K:$K,$K:$K,0),"")</f>
        <v/>
      </c>
      <c r="J528" s="38" t="str">
        <f>IF(AND(Y528&lt;&gt;MAX(Y:Y),COUNTIF(K528:V528,'Base de données'!$B528)&gt;0),"mouvement","")</f>
        <v/>
      </c>
      <c r="K528" s="39" t="str">
        <f>IF(K$1&gt;$AE$1,"-",IFERROR(IF(DATEDIF('Base de données'!$A528,K$1,"d")&lt;&gt;0,"",'Base de données'!$B528),""))</f>
        <v/>
      </c>
      <c r="L528" s="39" t="str">
        <f>IF(L$1&gt;$AE$1,"-",IFERROR(IF(DATEDIF('Base de données'!$A528,L$1,"d")&lt;&gt;0,"",'Base de données'!$B528),""))</f>
        <v>FZTZM</v>
      </c>
      <c r="M528" s="39" t="str">
        <f>IF(M$1&gt;$AE$1,"-",IFERROR(IF(DATEDIF('Base de données'!$A528,M$1,"d")&lt;&gt;0,"",'Base de données'!$B528),""))</f>
        <v/>
      </c>
      <c r="N528" s="39" t="str">
        <f>IF(N$1&gt;$AE$1,"-",IFERROR(IF(DATEDIF('Base de données'!$A528,N$1,"d")&lt;&gt;0,"",'Base de données'!$B528),""))</f>
        <v/>
      </c>
      <c r="O528" s="39" t="str">
        <f>IF(O$1&gt;$AE$1,"-",IFERROR(IF(DATEDIF('Base de données'!$A528,O$1,"d")&lt;&gt;0,"",'Base de données'!$B528),""))</f>
        <v/>
      </c>
      <c r="P528" s="39" t="str">
        <f>IF(P$1&gt;$AE$1,"-",IFERROR(IF(DATEDIF('Base de données'!$A528,P$1,"d")&lt;&gt;0,"",'Base de données'!$B528),""))</f>
        <v/>
      </c>
      <c r="Q528" s="39" t="str">
        <f>IF(Q$1&gt;$AE$1,"-",IFERROR(IF(DATEDIF('Base de données'!$A528,Q$1,"d")&lt;&gt;0,"",'Base de données'!$B528),""))</f>
        <v/>
      </c>
      <c r="R528" s="39" t="str">
        <f>IF(R$1&gt;$AE$1,"-",IFERROR(IF(DATEDIF('Base de données'!$A528,R$1,"d")&lt;&gt;0,"",'Base de données'!$B528),""))</f>
        <v/>
      </c>
      <c r="S528" s="39" t="str">
        <f>IF(S$1&gt;$AE$1,"-",IFERROR(IF(DATEDIF('Base de données'!$A528,S$1,"d")&lt;&gt;0,"",'Base de données'!$B528),""))</f>
        <v/>
      </c>
      <c r="T528" s="39" t="str">
        <f>IF(T$1&gt;$AE$1,"-",IFERROR(IF(DATEDIF('Base de données'!$A528,T$1,"d")&lt;&gt;0,"",'Base de données'!$B528),""))</f>
        <v/>
      </c>
      <c r="U528" s="39" t="str">
        <f>IF(U$1&gt;$AE$1,"-",IFERROR(IF(DATEDIF('Base de données'!$A528,U$1,"d")&lt;&gt;0,"",'Base de données'!$B528),""))</f>
        <v/>
      </c>
      <c r="V528" s="39" t="str">
        <f>IF(V$1&gt;$AE$1,"-",IFERROR(IF(DATEDIF('Base de données'!$A528,V$1,"d")&lt;&gt;0,"",'Base de données'!$B528),""))</f>
        <v/>
      </c>
      <c r="W528" s="34"/>
      <c r="X528" s="30" t="str">
        <f>'Base de données'!$C528&amp;" "&amp;'Base de données'!$D528</f>
        <v>Le Goff Sébastien</v>
      </c>
      <c r="Y528" s="31">
        <f>COUNTIF('Base de données'!$B:$B,'Base de données'!$B528)</f>
        <v>12</v>
      </c>
      <c r="AA528" s="87" cm="1">
        <f t="array" aca="1" ref="AA528" ca="1">INDIRECT("'Base de données'!A" &amp; ROW(Y528))</f>
        <v>45689</v>
      </c>
      <c r="AB528" s="51" t="str" cm="1">
        <f t="array" aca="1" ref="AB528" ca="1">INDIRECT("'Base de données'!B" &amp; ROW(Z528))</f>
        <v>FZTZM</v>
      </c>
    </row>
    <row r="529" spans="1:28" x14ac:dyDescent="0.3">
      <c r="A529" s="41" t="str">
        <f ca="1">IF(IF(AND($B529&lt;&gt;"-",$B529=$E529),"Entrée et sortie","-")="Entrée et sortie",'Base de données'!$B529,"-")</f>
        <v>-</v>
      </c>
      <c r="B529" s="41" t="str">
        <f t="shared" ca="1" si="35"/>
        <v>WXLIG</v>
      </c>
      <c r="C529" s="41" t="str">
        <f t="shared" ca="1" si="36"/>
        <v>WXLIG</v>
      </c>
      <c r="D529" s="41" t="str">
        <f>IF($F529="sortie en cours d'année",'Base de données'!$B529,"-")</f>
        <v>WXLIG</v>
      </c>
      <c r="E529" s="41" t="str">
        <f>IF($H529="entrée en cours d'année",'Base de données'!$B529,"-")</f>
        <v>-</v>
      </c>
      <c r="F529" s="37" t="str">
        <f t="shared" si="33"/>
        <v>sortie en cours d'année</v>
      </c>
      <c r="G529" s="37">
        <f>IF($J529="mouvement",_xlfn.XLOOKUP('Base de données'!$B529,$V:$V,$V:$V,0),"")</f>
        <v>0</v>
      </c>
      <c r="H529" s="37" t="str">
        <f t="shared" si="34"/>
        <v/>
      </c>
      <c r="I529" s="37" t="str">
        <f>IF($J529="mouvement",_xlfn.XLOOKUP('Base de données'!$B529,$K:$K,$K:$K,0),"")</f>
        <v>WXLIG</v>
      </c>
      <c r="J529" s="38" t="str">
        <f>IF(AND(Y529&lt;&gt;MAX(Y:Y),COUNTIF(K529:V529,'Base de données'!$B529)&gt;0),"mouvement","")</f>
        <v>mouvement</v>
      </c>
      <c r="K529" s="39" t="str">
        <f>IF(K$1&gt;$AE$1,"-",IFERROR(IF(DATEDIF('Base de données'!$A529,K$1,"d")&lt;&gt;0,"",'Base de données'!$B529),""))</f>
        <v/>
      </c>
      <c r="L529" s="39" t="str">
        <f>IF(L$1&gt;$AE$1,"-",IFERROR(IF(DATEDIF('Base de données'!$A529,L$1,"d")&lt;&gt;0,"",'Base de données'!$B529),""))</f>
        <v>WXLIG</v>
      </c>
      <c r="M529" s="39" t="str">
        <f>IF(M$1&gt;$AE$1,"-",IFERROR(IF(DATEDIF('Base de données'!$A529,M$1,"d")&lt;&gt;0,"",'Base de données'!$B529),""))</f>
        <v/>
      </c>
      <c r="N529" s="39" t="str">
        <f>IF(N$1&gt;$AE$1,"-",IFERROR(IF(DATEDIF('Base de données'!$A529,N$1,"d")&lt;&gt;0,"",'Base de données'!$B529),""))</f>
        <v/>
      </c>
      <c r="O529" s="39" t="str">
        <f>IF(O$1&gt;$AE$1,"-",IFERROR(IF(DATEDIF('Base de données'!$A529,O$1,"d")&lt;&gt;0,"",'Base de données'!$B529),""))</f>
        <v/>
      </c>
      <c r="P529" s="39" t="str">
        <f>IF(P$1&gt;$AE$1,"-",IFERROR(IF(DATEDIF('Base de données'!$A529,P$1,"d")&lt;&gt;0,"",'Base de données'!$B529),""))</f>
        <v/>
      </c>
      <c r="Q529" s="39" t="str">
        <f>IF(Q$1&gt;$AE$1,"-",IFERROR(IF(DATEDIF('Base de données'!$A529,Q$1,"d")&lt;&gt;0,"",'Base de données'!$B529),""))</f>
        <v/>
      </c>
      <c r="R529" s="39" t="str">
        <f>IF(R$1&gt;$AE$1,"-",IFERROR(IF(DATEDIF('Base de données'!$A529,R$1,"d")&lt;&gt;0,"",'Base de données'!$B529),""))</f>
        <v/>
      </c>
      <c r="S529" s="39" t="str">
        <f>IF(S$1&gt;$AE$1,"-",IFERROR(IF(DATEDIF('Base de données'!$A529,S$1,"d")&lt;&gt;0,"",'Base de données'!$B529),""))</f>
        <v/>
      </c>
      <c r="T529" s="39" t="str">
        <f>IF(T$1&gt;$AE$1,"-",IFERROR(IF(DATEDIF('Base de données'!$A529,T$1,"d")&lt;&gt;0,"",'Base de données'!$B529),""))</f>
        <v/>
      </c>
      <c r="U529" s="39" t="str">
        <f>IF(U$1&gt;$AE$1,"-",IFERROR(IF(DATEDIF('Base de données'!$A529,U$1,"d")&lt;&gt;0,"",'Base de données'!$B529),""))</f>
        <v/>
      </c>
      <c r="V529" s="39" t="str">
        <f>IF(V$1&gt;$AE$1,"-",IFERROR(IF(DATEDIF('Base de données'!$A529,V$1,"d")&lt;&gt;0,"",'Base de données'!$B529),""))</f>
        <v/>
      </c>
      <c r="W529" s="34"/>
      <c r="X529" s="30" t="str">
        <f>'Base de données'!$C529&amp;" "&amp;'Base de données'!$D529</f>
        <v>Pichon Étienne</v>
      </c>
      <c r="Y529" s="31">
        <f>COUNTIF('Base de données'!$B:$B,'Base de données'!$B529)</f>
        <v>10</v>
      </c>
      <c r="AA529" s="87" cm="1">
        <f t="array" aca="1" ref="AA529" ca="1">INDIRECT("'Base de données'!A" &amp; ROW(Y529))</f>
        <v>45689</v>
      </c>
      <c r="AB529" s="51" t="str" cm="1">
        <f t="array" aca="1" ref="AB529" ca="1">INDIRECT("'Base de données'!B" &amp; ROW(Z529))</f>
        <v>WXLIG</v>
      </c>
    </row>
    <row r="530" spans="1:28" x14ac:dyDescent="0.3">
      <c r="A530" s="41" t="str">
        <f ca="1">IF(IF(AND($B530&lt;&gt;"-",$B530=$E530),"Entrée et sortie","-")="Entrée et sortie",'Base de données'!$B530,"-")</f>
        <v>-</v>
      </c>
      <c r="B530" s="41" t="str">
        <f t="shared" ca="1" si="35"/>
        <v>-</v>
      </c>
      <c r="C530" s="41" t="str">
        <f t="shared" ca="1" si="36"/>
        <v>-</v>
      </c>
      <c r="D530" s="41" t="str">
        <f>IF($F530="sortie en cours d'année",'Base de données'!$B530,"-")</f>
        <v>-</v>
      </c>
      <c r="E530" s="41" t="str">
        <f>IF($H530="entrée en cours d'année",'Base de données'!$B530,"-")</f>
        <v>-</v>
      </c>
      <c r="F530" s="37" t="str">
        <f t="shared" si="33"/>
        <v/>
      </c>
      <c r="G530" s="37" t="str">
        <f>IF($J530="mouvement",_xlfn.XLOOKUP('Base de données'!$B530,$V:$V,$V:$V,0),"")</f>
        <v/>
      </c>
      <c r="H530" s="37" t="str">
        <f t="shared" si="34"/>
        <v/>
      </c>
      <c r="I530" s="37" t="str">
        <f>IF($J530="mouvement",_xlfn.XLOOKUP('Base de données'!$B530,$K:$K,$K:$K,0),"")</f>
        <v/>
      </c>
      <c r="J530" s="38" t="str">
        <f>IF(AND(Y530&lt;&gt;MAX(Y:Y),COUNTIF(K530:V530,'Base de données'!$B530)&gt;0),"mouvement","")</f>
        <v/>
      </c>
      <c r="K530" s="39" t="str">
        <f>IF(K$1&gt;$AE$1,"-",IFERROR(IF(DATEDIF('Base de données'!$A530,K$1,"d")&lt;&gt;0,"",'Base de données'!$B530),""))</f>
        <v/>
      </c>
      <c r="L530" s="39" t="str">
        <f>IF(L$1&gt;$AE$1,"-",IFERROR(IF(DATEDIF('Base de données'!$A530,L$1,"d")&lt;&gt;0,"",'Base de données'!$B530),""))</f>
        <v>DQ4RC</v>
      </c>
      <c r="M530" s="39" t="str">
        <f>IF(M$1&gt;$AE$1,"-",IFERROR(IF(DATEDIF('Base de données'!$A530,M$1,"d")&lt;&gt;0,"",'Base de données'!$B530),""))</f>
        <v/>
      </c>
      <c r="N530" s="39" t="str">
        <f>IF(N$1&gt;$AE$1,"-",IFERROR(IF(DATEDIF('Base de données'!$A530,N$1,"d")&lt;&gt;0,"",'Base de données'!$B530),""))</f>
        <v/>
      </c>
      <c r="O530" s="39" t="str">
        <f>IF(O$1&gt;$AE$1,"-",IFERROR(IF(DATEDIF('Base de données'!$A530,O$1,"d")&lt;&gt;0,"",'Base de données'!$B530),""))</f>
        <v/>
      </c>
      <c r="P530" s="39" t="str">
        <f>IF(P$1&gt;$AE$1,"-",IFERROR(IF(DATEDIF('Base de données'!$A530,P$1,"d")&lt;&gt;0,"",'Base de données'!$B530),""))</f>
        <v/>
      </c>
      <c r="Q530" s="39" t="str">
        <f>IF(Q$1&gt;$AE$1,"-",IFERROR(IF(DATEDIF('Base de données'!$A530,Q$1,"d")&lt;&gt;0,"",'Base de données'!$B530),""))</f>
        <v/>
      </c>
      <c r="R530" s="39" t="str">
        <f>IF(R$1&gt;$AE$1,"-",IFERROR(IF(DATEDIF('Base de données'!$A530,R$1,"d")&lt;&gt;0,"",'Base de données'!$B530),""))</f>
        <v/>
      </c>
      <c r="S530" s="39" t="str">
        <f>IF(S$1&gt;$AE$1,"-",IFERROR(IF(DATEDIF('Base de données'!$A530,S$1,"d")&lt;&gt;0,"",'Base de données'!$B530),""))</f>
        <v/>
      </c>
      <c r="T530" s="39" t="str">
        <f>IF(T$1&gt;$AE$1,"-",IFERROR(IF(DATEDIF('Base de données'!$A530,T$1,"d")&lt;&gt;0,"",'Base de données'!$B530),""))</f>
        <v/>
      </c>
      <c r="U530" s="39" t="str">
        <f>IF(U$1&gt;$AE$1,"-",IFERROR(IF(DATEDIF('Base de données'!$A530,U$1,"d")&lt;&gt;0,"",'Base de données'!$B530),""))</f>
        <v/>
      </c>
      <c r="V530" s="39" t="str">
        <f>IF(V$1&gt;$AE$1,"-",IFERROR(IF(DATEDIF('Base de données'!$A530,V$1,"d")&lt;&gt;0,"",'Base de données'!$B530),""))</f>
        <v/>
      </c>
      <c r="W530" s="34"/>
      <c r="X530" s="30" t="str">
        <f>'Base de données'!$C530&amp;" "&amp;'Base de données'!$D530</f>
        <v>Paris Adrien</v>
      </c>
      <c r="Y530" s="31">
        <f>COUNTIF('Base de données'!$B:$B,'Base de données'!$B530)</f>
        <v>12</v>
      </c>
      <c r="AA530" s="87" cm="1">
        <f t="array" aca="1" ref="AA530" ca="1">INDIRECT("'Base de données'!A" &amp; ROW(Y530))</f>
        <v>45689</v>
      </c>
      <c r="AB530" s="51" t="str" cm="1">
        <f t="array" aca="1" ref="AB530" ca="1">INDIRECT("'Base de données'!B" &amp; ROW(Z530))</f>
        <v>DQ4RC</v>
      </c>
    </row>
    <row r="531" spans="1:28" x14ac:dyDescent="0.3">
      <c r="A531" s="41" t="str">
        <f ca="1">IF(IF(AND($B531&lt;&gt;"-",$B531=$E531),"Entrée et sortie","-")="Entrée et sortie",'Base de données'!$B531,"-")</f>
        <v>-</v>
      </c>
      <c r="B531" s="41" t="str">
        <f t="shared" ca="1" si="35"/>
        <v>-</v>
      </c>
      <c r="C531" s="41" t="str">
        <f t="shared" ca="1" si="36"/>
        <v>-</v>
      </c>
      <c r="D531" s="41" t="str">
        <f>IF($F531="sortie en cours d'année",'Base de données'!$B531,"-")</f>
        <v>-</v>
      </c>
      <c r="E531" s="41" t="str">
        <f>IF($H531="entrée en cours d'année",'Base de données'!$B531,"-")</f>
        <v>-</v>
      </c>
      <c r="F531" s="37" t="str">
        <f t="shared" si="33"/>
        <v/>
      </c>
      <c r="G531" s="37" t="str">
        <f>IF($J531="mouvement",_xlfn.XLOOKUP('Base de données'!$B531,$V:$V,$V:$V,0),"")</f>
        <v/>
      </c>
      <c r="H531" s="37" t="str">
        <f t="shared" si="34"/>
        <v/>
      </c>
      <c r="I531" s="37" t="str">
        <f>IF($J531="mouvement",_xlfn.XLOOKUP('Base de données'!$B531,$K:$K,$K:$K,0),"")</f>
        <v/>
      </c>
      <c r="J531" s="38" t="str">
        <f>IF(AND(Y531&lt;&gt;MAX(Y:Y),COUNTIF(K531:V531,'Base de données'!$B531)&gt;0),"mouvement","")</f>
        <v/>
      </c>
      <c r="K531" s="39" t="str">
        <f>IF(K$1&gt;$AE$1,"-",IFERROR(IF(DATEDIF('Base de données'!$A531,K$1,"d")&lt;&gt;0,"",'Base de données'!$B531),""))</f>
        <v/>
      </c>
      <c r="L531" s="39" t="str">
        <f>IF(L$1&gt;$AE$1,"-",IFERROR(IF(DATEDIF('Base de données'!$A531,L$1,"d")&lt;&gt;0,"",'Base de données'!$B531),""))</f>
        <v>1XIA0</v>
      </c>
      <c r="M531" s="39" t="str">
        <f>IF(M$1&gt;$AE$1,"-",IFERROR(IF(DATEDIF('Base de données'!$A531,M$1,"d")&lt;&gt;0,"",'Base de données'!$B531),""))</f>
        <v/>
      </c>
      <c r="N531" s="39" t="str">
        <f>IF(N$1&gt;$AE$1,"-",IFERROR(IF(DATEDIF('Base de données'!$A531,N$1,"d")&lt;&gt;0,"",'Base de données'!$B531),""))</f>
        <v/>
      </c>
      <c r="O531" s="39" t="str">
        <f>IF(O$1&gt;$AE$1,"-",IFERROR(IF(DATEDIF('Base de données'!$A531,O$1,"d")&lt;&gt;0,"",'Base de données'!$B531),""))</f>
        <v/>
      </c>
      <c r="P531" s="39" t="str">
        <f>IF(P$1&gt;$AE$1,"-",IFERROR(IF(DATEDIF('Base de données'!$A531,P$1,"d")&lt;&gt;0,"",'Base de données'!$B531),""))</f>
        <v/>
      </c>
      <c r="Q531" s="39" t="str">
        <f>IF(Q$1&gt;$AE$1,"-",IFERROR(IF(DATEDIF('Base de données'!$A531,Q$1,"d")&lt;&gt;0,"",'Base de données'!$B531),""))</f>
        <v/>
      </c>
      <c r="R531" s="39" t="str">
        <f>IF(R$1&gt;$AE$1,"-",IFERROR(IF(DATEDIF('Base de données'!$A531,R$1,"d")&lt;&gt;0,"",'Base de données'!$B531),""))</f>
        <v/>
      </c>
      <c r="S531" s="39" t="str">
        <f>IF(S$1&gt;$AE$1,"-",IFERROR(IF(DATEDIF('Base de données'!$A531,S$1,"d")&lt;&gt;0,"",'Base de données'!$B531),""))</f>
        <v/>
      </c>
      <c r="T531" s="39" t="str">
        <f>IF(T$1&gt;$AE$1,"-",IFERROR(IF(DATEDIF('Base de données'!$A531,T$1,"d")&lt;&gt;0,"",'Base de données'!$B531),""))</f>
        <v/>
      </c>
      <c r="U531" s="39" t="str">
        <f>IF(U$1&gt;$AE$1,"-",IFERROR(IF(DATEDIF('Base de données'!$A531,U$1,"d")&lt;&gt;0,"",'Base de données'!$B531),""))</f>
        <v/>
      </c>
      <c r="V531" s="39" t="str">
        <f>IF(V$1&gt;$AE$1,"-",IFERROR(IF(DATEDIF('Base de données'!$A531,V$1,"d")&lt;&gt;0,"",'Base de données'!$B531),""))</f>
        <v/>
      </c>
      <c r="W531" s="34"/>
      <c r="X531" s="30" t="str">
        <f>'Base de données'!$C531&amp;" "&amp;'Base de données'!$D531</f>
        <v>Pons Georges</v>
      </c>
      <c r="Y531" s="31">
        <f>COUNTIF('Base de données'!$B:$B,'Base de données'!$B531)</f>
        <v>12</v>
      </c>
      <c r="AA531" s="87" cm="1">
        <f t="array" aca="1" ref="AA531" ca="1">INDIRECT("'Base de données'!A" &amp; ROW(Y531))</f>
        <v>45689</v>
      </c>
      <c r="AB531" s="51" t="str" cm="1">
        <f t="array" aca="1" ref="AB531" ca="1">INDIRECT("'Base de données'!B" &amp; ROW(Z531))</f>
        <v>1XIA0</v>
      </c>
    </row>
    <row r="532" spans="1:28" x14ac:dyDescent="0.3">
      <c r="A532" s="41" t="str">
        <f ca="1">IF(IF(AND($B532&lt;&gt;"-",$B532=$E532),"Entrée et sortie","-")="Entrée et sortie",'Base de données'!$B532,"-")</f>
        <v>-</v>
      </c>
      <c r="B532" s="41" t="str">
        <f t="shared" ca="1" si="35"/>
        <v>-</v>
      </c>
      <c r="C532" s="41" t="str">
        <f t="shared" ca="1" si="36"/>
        <v>-</v>
      </c>
      <c r="D532" s="41" t="str">
        <f>IF($F532="sortie en cours d'année",'Base de données'!$B532,"-")</f>
        <v>-</v>
      </c>
      <c r="E532" s="41" t="str">
        <f>IF($H532="entrée en cours d'année",'Base de données'!$B532,"-")</f>
        <v>-</v>
      </c>
      <c r="F532" s="37" t="str">
        <f t="shared" si="33"/>
        <v/>
      </c>
      <c r="G532" s="37" t="str">
        <f>IF($J532="mouvement",_xlfn.XLOOKUP('Base de données'!$B532,$V:$V,$V:$V,0),"")</f>
        <v/>
      </c>
      <c r="H532" s="37" t="str">
        <f t="shared" si="34"/>
        <v/>
      </c>
      <c r="I532" s="37" t="str">
        <f>IF($J532="mouvement",_xlfn.XLOOKUP('Base de données'!$B532,$K:$K,$K:$K,0),"")</f>
        <v/>
      </c>
      <c r="J532" s="38" t="str">
        <f>IF(AND(Y532&lt;&gt;MAX(Y:Y),COUNTIF(K532:V532,'Base de données'!$B532)&gt;0),"mouvement","")</f>
        <v/>
      </c>
      <c r="K532" s="39" t="str">
        <f>IF(K$1&gt;$AE$1,"-",IFERROR(IF(DATEDIF('Base de données'!$A532,K$1,"d")&lt;&gt;0,"",'Base de données'!$B532),""))</f>
        <v/>
      </c>
      <c r="L532" s="39" t="str">
        <f>IF(L$1&gt;$AE$1,"-",IFERROR(IF(DATEDIF('Base de données'!$A532,L$1,"d")&lt;&gt;0,"",'Base de données'!$B532),""))</f>
        <v>PO5EN</v>
      </c>
      <c r="M532" s="39" t="str">
        <f>IF(M$1&gt;$AE$1,"-",IFERROR(IF(DATEDIF('Base de données'!$A532,M$1,"d")&lt;&gt;0,"",'Base de données'!$B532),""))</f>
        <v/>
      </c>
      <c r="N532" s="39" t="str">
        <f>IF(N$1&gt;$AE$1,"-",IFERROR(IF(DATEDIF('Base de données'!$A532,N$1,"d")&lt;&gt;0,"",'Base de données'!$B532),""))</f>
        <v/>
      </c>
      <c r="O532" s="39" t="str">
        <f>IF(O$1&gt;$AE$1,"-",IFERROR(IF(DATEDIF('Base de données'!$A532,O$1,"d")&lt;&gt;0,"",'Base de données'!$B532),""))</f>
        <v/>
      </c>
      <c r="P532" s="39" t="str">
        <f>IF(P$1&gt;$AE$1,"-",IFERROR(IF(DATEDIF('Base de données'!$A532,P$1,"d")&lt;&gt;0,"",'Base de données'!$B532),""))</f>
        <v/>
      </c>
      <c r="Q532" s="39" t="str">
        <f>IF(Q$1&gt;$AE$1,"-",IFERROR(IF(DATEDIF('Base de données'!$A532,Q$1,"d")&lt;&gt;0,"",'Base de données'!$B532),""))</f>
        <v/>
      </c>
      <c r="R532" s="39" t="str">
        <f>IF(R$1&gt;$AE$1,"-",IFERROR(IF(DATEDIF('Base de données'!$A532,R$1,"d")&lt;&gt;0,"",'Base de données'!$B532),""))</f>
        <v/>
      </c>
      <c r="S532" s="39" t="str">
        <f>IF(S$1&gt;$AE$1,"-",IFERROR(IF(DATEDIF('Base de données'!$A532,S$1,"d")&lt;&gt;0,"",'Base de données'!$B532),""))</f>
        <v/>
      </c>
      <c r="T532" s="39" t="str">
        <f>IF(T$1&gt;$AE$1,"-",IFERROR(IF(DATEDIF('Base de données'!$A532,T$1,"d")&lt;&gt;0,"",'Base de données'!$B532),""))</f>
        <v/>
      </c>
      <c r="U532" s="39" t="str">
        <f>IF(U$1&gt;$AE$1,"-",IFERROR(IF(DATEDIF('Base de données'!$A532,U$1,"d")&lt;&gt;0,"",'Base de données'!$B532),""))</f>
        <v/>
      </c>
      <c r="V532" s="39" t="str">
        <f>IF(V$1&gt;$AE$1,"-",IFERROR(IF(DATEDIF('Base de données'!$A532,V$1,"d")&lt;&gt;0,"",'Base de données'!$B532),""))</f>
        <v/>
      </c>
      <c r="W532" s="34"/>
      <c r="X532" s="30" t="str">
        <f>'Base de données'!$C532&amp;" "&amp;'Base de données'!$D532</f>
        <v>Moreau Adèle</v>
      </c>
      <c r="Y532" s="31">
        <f>COUNTIF('Base de données'!$B:$B,'Base de données'!$B532)</f>
        <v>12</v>
      </c>
      <c r="AA532" s="87" cm="1">
        <f t="array" aca="1" ref="AA532" ca="1">INDIRECT("'Base de données'!A" &amp; ROW(Y532))</f>
        <v>45689</v>
      </c>
      <c r="AB532" s="51" t="str" cm="1">
        <f t="array" aca="1" ref="AB532" ca="1">INDIRECT("'Base de données'!B" &amp; ROW(Z532))</f>
        <v>PO5EN</v>
      </c>
    </row>
    <row r="533" spans="1:28" x14ac:dyDescent="0.3">
      <c r="A533" s="41" t="str">
        <f ca="1">IF(IF(AND($B533&lt;&gt;"-",$B533=$E533),"Entrée et sortie","-")="Entrée et sortie",'Base de données'!$B533,"-")</f>
        <v>-</v>
      </c>
      <c r="B533" s="41" t="str">
        <f t="shared" ca="1" si="35"/>
        <v>-</v>
      </c>
      <c r="C533" s="41" t="str">
        <f t="shared" ca="1" si="36"/>
        <v>-</v>
      </c>
      <c r="D533" s="41" t="str">
        <f>IF($F533="sortie en cours d'année",'Base de données'!$B533,"-")</f>
        <v>-</v>
      </c>
      <c r="E533" s="41" t="str">
        <f>IF($H533="entrée en cours d'année",'Base de données'!$B533,"-")</f>
        <v>-</v>
      </c>
      <c r="F533" s="37" t="str">
        <f t="shared" si="33"/>
        <v/>
      </c>
      <c r="G533" s="37" t="str">
        <f>IF($J533="mouvement",_xlfn.XLOOKUP('Base de données'!$B533,$V:$V,$V:$V,0),"")</f>
        <v/>
      </c>
      <c r="H533" s="37" t="str">
        <f t="shared" si="34"/>
        <v/>
      </c>
      <c r="I533" s="37" t="str">
        <f>IF($J533="mouvement",_xlfn.XLOOKUP('Base de données'!$B533,$K:$K,$K:$K,0),"")</f>
        <v/>
      </c>
      <c r="J533" s="38" t="str">
        <f>IF(AND(Y533&lt;&gt;MAX(Y:Y),COUNTIF(K533:V533,'Base de données'!$B533)&gt;0),"mouvement","")</f>
        <v/>
      </c>
      <c r="K533" s="39" t="str">
        <f>IF(K$1&gt;$AE$1,"-",IFERROR(IF(DATEDIF('Base de données'!$A533,K$1,"d")&lt;&gt;0,"",'Base de données'!$B533),""))</f>
        <v/>
      </c>
      <c r="L533" s="39" t="str">
        <f>IF(L$1&gt;$AE$1,"-",IFERROR(IF(DATEDIF('Base de données'!$A533,L$1,"d")&lt;&gt;0,"",'Base de données'!$B533),""))</f>
        <v>Q84S6</v>
      </c>
      <c r="M533" s="39" t="str">
        <f>IF(M$1&gt;$AE$1,"-",IFERROR(IF(DATEDIF('Base de données'!$A533,M$1,"d")&lt;&gt;0,"",'Base de données'!$B533),""))</f>
        <v/>
      </c>
      <c r="N533" s="39" t="str">
        <f>IF(N$1&gt;$AE$1,"-",IFERROR(IF(DATEDIF('Base de données'!$A533,N$1,"d")&lt;&gt;0,"",'Base de données'!$B533),""))</f>
        <v/>
      </c>
      <c r="O533" s="39" t="str">
        <f>IF(O$1&gt;$AE$1,"-",IFERROR(IF(DATEDIF('Base de données'!$A533,O$1,"d")&lt;&gt;0,"",'Base de données'!$B533),""))</f>
        <v/>
      </c>
      <c r="P533" s="39" t="str">
        <f>IF(P$1&gt;$AE$1,"-",IFERROR(IF(DATEDIF('Base de données'!$A533,P$1,"d")&lt;&gt;0,"",'Base de données'!$B533),""))</f>
        <v/>
      </c>
      <c r="Q533" s="39" t="str">
        <f>IF(Q$1&gt;$AE$1,"-",IFERROR(IF(DATEDIF('Base de données'!$A533,Q$1,"d")&lt;&gt;0,"",'Base de données'!$B533),""))</f>
        <v/>
      </c>
      <c r="R533" s="39" t="str">
        <f>IF(R$1&gt;$AE$1,"-",IFERROR(IF(DATEDIF('Base de données'!$A533,R$1,"d")&lt;&gt;0,"",'Base de données'!$B533),""))</f>
        <v/>
      </c>
      <c r="S533" s="39" t="str">
        <f>IF(S$1&gt;$AE$1,"-",IFERROR(IF(DATEDIF('Base de données'!$A533,S$1,"d")&lt;&gt;0,"",'Base de données'!$B533),""))</f>
        <v/>
      </c>
      <c r="T533" s="39" t="str">
        <f>IF(T$1&gt;$AE$1,"-",IFERROR(IF(DATEDIF('Base de données'!$A533,T$1,"d")&lt;&gt;0,"",'Base de données'!$B533),""))</f>
        <v/>
      </c>
      <c r="U533" s="39" t="str">
        <f>IF(U$1&gt;$AE$1,"-",IFERROR(IF(DATEDIF('Base de données'!$A533,U$1,"d")&lt;&gt;0,"",'Base de données'!$B533),""))</f>
        <v/>
      </c>
      <c r="V533" s="39" t="str">
        <f>IF(V$1&gt;$AE$1,"-",IFERROR(IF(DATEDIF('Base de données'!$A533,V$1,"d")&lt;&gt;0,"",'Base de données'!$B533),""))</f>
        <v/>
      </c>
      <c r="W533" s="34"/>
      <c r="X533" s="30" t="str">
        <f>'Base de données'!$C533&amp;" "&amp;'Base de données'!$D533</f>
        <v>Grenier Frédérique</v>
      </c>
      <c r="Y533" s="31">
        <f>COUNTIF('Base de données'!$B:$B,'Base de données'!$B533)</f>
        <v>12</v>
      </c>
      <c r="AA533" s="87" cm="1">
        <f t="array" aca="1" ref="AA533" ca="1">INDIRECT("'Base de données'!A" &amp; ROW(Y533))</f>
        <v>45689</v>
      </c>
      <c r="AB533" s="51" t="str" cm="1">
        <f t="array" aca="1" ref="AB533" ca="1">INDIRECT("'Base de données'!B" &amp; ROW(Z533))</f>
        <v>Q84S6</v>
      </c>
    </row>
    <row r="534" spans="1:28" x14ac:dyDescent="0.3">
      <c r="A534" s="41" t="str">
        <f ca="1">IF(IF(AND($B534&lt;&gt;"-",$B534=$E534),"Entrée et sortie","-")="Entrée et sortie",'Base de données'!$B534,"-")</f>
        <v>-</v>
      </c>
      <c r="B534" s="41" t="str">
        <f t="shared" ca="1" si="35"/>
        <v>1TM93</v>
      </c>
      <c r="C534" s="41" t="str">
        <f t="shared" ca="1" si="36"/>
        <v>1TM93</v>
      </c>
      <c r="D534" s="41" t="str">
        <f>IF($F534="sortie en cours d'année",'Base de données'!$B534,"-")</f>
        <v>1TM93</v>
      </c>
      <c r="E534" s="41" t="str">
        <f>IF($H534="entrée en cours d'année",'Base de données'!$B534,"-")</f>
        <v>-</v>
      </c>
      <c r="F534" s="37" t="str">
        <f t="shared" si="33"/>
        <v>sortie en cours d'année</v>
      </c>
      <c r="G534" s="37">
        <f>IF($J534="mouvement",_xlfn.XLOOKUP('Base de données'!$B534,$V:$V,$V:$V,0),"")</f>
        <v>0</v>
      </c>
      <c r="H534" s="37" t="str">
        <f t="shared" si="34"/>
        <v/>
      </c>
      <c r="I534" s="37" t="str">
        <f>IF($J534="mouvement",_xlfn.XLOOKUP('Base de données'!$B534,$K:$K,$K:$K,0),"")</f>
        <v>1TM93</v>
      </c>
      <c r="J534" s="38" t="str">
        <f>IF(AND(Y534&lt;&gt;MAX(Y:Y),COUNTIF(K534:V534,'Base de données'!$B534)&gt;0),"mouvement","")</f>
        <v>mouvement</v>
      </c>
      <c r="K534" s="39" t="str">
        <f>IF(K$1&gt;$AE$1,"-",IFERROR(IF(DATEDIF('Base de données'!$A534,K$1,"d")&lt;&gt;0,"",'Base de données'!$B534),""))</f>
        <v/>
      </c>
      <c r="L534" s="39" t="str">
        <f>IF(L$1&gt;$AE$1,"-",IFERROR(IF(DATEDIF('Base de données'!$A534,L$1,"d")&lt;&gt;0,"",'Base de données'!$B534),""))</f>
        <v>1TM93</v>
      </c>
      <c r="M534" s="39" t="str">
        <f>IF(M$1&gt;$AE$1,"-",IFERROR(IF(DATEDIF('Base de données'!$A534,M$1,"d")&lt;&gt;0,"",'Base de données'!$B534),""))</f>
        <v/>
      </c>
      <c r="N534" s="39" t="str">
        <f>IF(N$1&gt;$AE$1,"-",IFERROR(IF(DATEDIF('Base de données'!$A534,N$1,"d")&lt;&gt;0,"",'Base de données'!$B534),""))</f>
        <v/>
      </c>
      <c r="O534" s="39" t="str">
        <f>IF(O$1&gt;$AE$1,"-",IFERROR(IF(DATEDIF('Base de données'!$A534,O$1,"d")&lt;&gt;0,"",'Base de données'!$B534),""))</f>
        <v/>
      </c>
      <c r="P534" s="39" t="str">
        <f>IF(P$1&gt;$AE$1,"-",IFERROR(IF(DATEDIF('Base de données'!$A534,P$1,"d")&lt;&gt;0,"",'Base de données'!$B534),""))</f>
        <v/>
      </c>
      <c r="Q534" s="39" t="str">
        <f>IF(Q$1&gt;$AE$1,"-",IFERROR(IF(DATEDIF('Base de données'!$A534,Q$1,"d")&lt;&gt;0,"",'Base de données'!$B534),""))</f>
        <v/>
      </c>
      <c r="R534" s="39" t="str">
        <f>IF(R$1&gt;$AE$1,"-",IFERROR(IF(DATEDIF('Base de données'!$A534,R$1,"d")&lt;&gt;0,"",'Base de données'!$B534),""))</f>
        <v/>
      </c>
      <c r="S534" s="39" t="str">
        <f>IF(S$1&gt;$AE$1,"-",IFERROR(IF(DATEDIF('Base de données'!$A534,S$1,"d")&lt;&gt;0,"",'Base de données'!$B534),""))</f>
        <v/>
      </c>
      <c r="T534" s="39" t="str">
        <f>IF(T$1&gt;$AE$1,"-",IFERROR(IF(DATEDIF('Base de données'!$A534,T$1,"d")&lt;&gt;0,"",'Base de données'!$B534),""))</f>
        <v/>
      </c>
      <c r="U534" s="39" t="str">
        <f>IF(U$1&gt;$AE$1,"-",IFERROR(IF(DATEDIF('Base de données'!$A534,U$1,"d")&lt;&gt;0,"",'Base de données'!$B534),""))</f>
        <v/>
      </c>
      <c r="V534" s="39" t="str">
        <f>IF(V$1&gt;$AE$1,"-",IFERROR(IF(DATEDIF('Base de données'!$A534,V$1,"d")&lt;&gt;0,"",'Base de données'!$B534),""))</f>
        <v/>
      </c>
      <c r="W534" s="34"/>
      <c r="X534" s="30" t="str">
        <f>'Base de données'!$C534&amp;" "&amp;'Base de données'!$D534</f>
        <v>Deschamps Marthe</v>
      </c>
      <c r="Y534" s="31">
        <f>COUNTIF('Base de données'!$B:$B,'Base de données'!$B534)</f>
        <v>4</v>
      </c>
      <c r="AA534" s="87" cm="1">
        <f t="array" aca="1" ref="AA534" ca="1">INDIRECT("'Base de données'!A" &amp; ROW(Y534))</f>
        <v>45689</v>
      </c>
      <c r="AB534" s="51" t="str" cm="1">
        <f t="array" aca="1" ref="AB534" ca="1">INDIRECT("'Base de données'!B" &amp; ROW(Z534))</f>
        <v>1TM93</v>
      </c>
    </row>
    <row r="535" spans="1:28" x14ac:dyDescent="0.3">
      <c r="A535" s="41" t="str">
        <f ca="1">IF(IF(AND($B535&lt;&gt;"-",$B535=$E535),"Entrée et sortie","-")="Entrée et sortie",'Base de données'!$B535,"-")</f>
        <v>-</v>
      </c>
      <c r="B535" s="41" t="str">
        <f t="shared" ca="1" si="35"/>
        <v>-</v>
      </c>
      <c r="C535" s="41" t="str">
        <f t="shared" ca="1" si="36"/>
        <v>-</v>
      </c>
      <c r="D535" s="41" t="str">
        <f>IF($F535="sortie en cours d'année",'Base de données'!$B535,"-")</f>
        <v>-</v>
      </c>
      <c r="E535" s="41" t="str">
        <f>IF($H535="entrée en cours d'année",'Base de données'!$B535,"-")</f>
        <v>-</v>
      </c>
      <c r="F535" s="37" t="str">
        <f t="shared" si="33"/>
        <v/>
      </c>
      <c r="G535" s="37" t="str">
        <f>IF($J535="mouvement",_xlfn.XLOOKUP('Base de données'!$B535,$V:$V,$V:$V,0),"")</f>
        <v/>
      </c>
      <c r="H535" s="37" t="str">
        <f t="shared" si="34"/>
        <v/>
      </c>
      <c r="I535" s="37" t="str">
        <f>IF($J535="mouvement",_xlfn.XLOOKUP('Base de données'!$B535,$K:$K,$K:$K,0),"")</f>
        <v/>
      </c>
      <c r="J535" s="38" t="str">
        <f>IF(AND(Y535&lt;&gt;MAX(Y:Y),COUNTIF(K535:V535,'Base de données'!$B535)&gt;0),"mouvement","")</f>
        <v/>
      </c>
      <c r="K535" s="39" t="str">
        <f>IF(K$1&gt;$AE$1,"-",IFERROR(IF(DATEDIF('Base de données'!$A535,K$1,"d")&lt;&gt;0,"",'Base de données'!$B535),""))</f>
        <v/>
      </c>
      <c r="L535" s="39" t="str">
        <f>IF(L$1&gt;$AE$1,"-",IFERROR(IF(DATEDIF('Base de données'!$A535,L$1,"d")&lt;&gt;0,"",'Base de données'!$B535),""))</f>
        <v>NGSRO</v>
      </c>
      <c r="M535" s="39" t="str">
        <f>IF(M$1&gt;$AE$1,"-",IFERROR(IF(DATEDIF('Base de données'!$A535,M$1,"d")&lt;&gt;0,"",'Base de données'!$B535),""))</f>
        <v/>
      </c>
      <c r="N535" s="39" t="str">
        <f>IF(N$1&gt;$AE$1,"-",IFERROR(IF(DATEDIF('Base de données'!$A535,N$1,"d")&lt;&gt;0,"",'Base de données'!$B535),""))</f>
        <v/>
      </c>
      <c r="O535" s="39" t="str">
        <f>IF(O$1&gt;$AE$1,"-",IFERROR(IF(DATEDIF('Base de données'!$A535,O$1,"d")&lt;&gt;0,"",'Base de données'!$B535),""))</f>
        <v/>
      </c>
      <c r="P535" s="39" t="str">
        <f>IF(P$1&gt;$AE$1,"-",IFERROR(IF(DATEDIF('Base de données'!$A535,P$1,"d")&lt;&gt;0,"",'Base de données'!$B535),""))</f>
        <v/>
      </c>
      <c r="Q535" s="39" t="str">
        <f>IF(Q$1&gt;$AE$1,"-",IFERROR(IF(DATEDIF('Base de données'!$A535,Q$1,"d")&lt;&gt;0,"",'Base de données'!$B535),""))</f>
        <v/>
      </c>
      <c r="R535" s="39" t="str">
        <f>IF(R$1&gt;$AE$1,"-",IFERROR(IF(DATEDIF('Base de données'!$A535,R$1,"d")&lt;&gt;0,"",'Base de données'!$B535),""))</f>
        <v/>
      </c>
      <c r="S535" s="39" t="str">
        <f>IF(S$1&gt;$AE$1,"-",IFERROR(IF(DATEDIF('Base de données'!$A535,S$1,"d")&lt;&gt;0,"",'Base de données'!$B535),""))</f>
        <v/>
      </c>
      <c r="T535" s="39" t="str">
        <f>IF(T$1&gt;$AE$1,"-",IFERROR(IF(DATEDIF('Base de données'!$A535,T$1,"d")&lt;&gt;0,"",'Base de données'!$B535),""))</f>
        <v/>
      </c>
      <c r="U535" s="39" t="str">
        <f>IF(U$1&gt;$AE$1,"-",IFERROR(IF(DATEDIF('Base de données'!$A535,U$1,"d")&lt;&gt;0,"",'Base de données'!$B535),""))</f>
        <v/>
      </c>
      <c r="V535" s="39" t="str">
        <f>IF(V$1&gt;$AE$1,"-",IFERROR(IF(DATEDIF('Base de données'!$A535,V$1,"d")&lt;&gt;0,"",'Base de données'!$B535),""))</f>
        <v/>
      </c>
      <c r="W535" s="34"/>
      <c r="X535" s="30" t="str">
        <f>'Base de données'!$C535&amp;" "&amp;'Base de données'!$D535</f>
        <v>Vasseur Hugues</v>
      </c>
      <c r="Y535" s="31">
        <f>COUNTIF('Base de données'!$B:$B,'Base de données'!$B535)</f>
        <v>12</v>
      </c>
      <c r="AA535" s="87" cm="1">
        <f t="array" aca="1" ref="AA535" ca="1">INDIRECT("'Base de données'!A" &amp; ROW(Y535))</f>
        <v>45689</v>
      </c>
      <c r="AB535" s="51" t="str" cm="1">
        <f t="array" aca="1" ref="AB535" ca="1">INDIRECT("'Base de données'!B" &amp; ROW(Z535))</f>
        <v>NGSRO</v>
      </c>
    </row>
    <row r="536" spans="1:28" x14ac:dyDescent="0.3">
      <c r="A536" s="41" t="str">
        <f ca="1">IF(IF(AND($B536&lt;&gt;"-",$B536=$E536),"Entrée et sortie","-")="Entrée et sortie",'Base de données'!$B536,"-")</f>
        <v>-</v>
      </c>
      <c r="B536" s="41" t="str">
        <f t="shared" ca="1" si="35"/>
        <v>-</v>
      </c>
      <c r="C536" s="41" t="str">
        <f t="shared" ca="1" si="36"/>
        <v>-</v>
      </c>
      <c r="D536" s="41" t="str">
        <f>IF($F536="sortie en cours d'année",'Base de données'!$B536,"-")</f>
        <v>-</v>
      </c>
      <c r="E536" s="41" t="str">
        <f>IF($H536="entrée en cours d'année",'Base de données'!$B536,"-")</f>
        <v>-</v>
      </c>
      <c r="F536" s="37" t="str">
        <f t="shared" si="33"/>
        <v/>
      </c>
      <c r="G536" s="37" t="str">
        <f>IF($J536="mouvement",_xlfn.XLOOKUP('Base de données'!$B536,$V:$V,$V:$V,0),"")</f>
        <v/>
      </c>
      <c r="H536" s="37" t="str">
        <f t="shared" si="34"/>
        <v/>
      </c>
      <c r="I536" s="37" t="str">
        <f>IF($J536="mouvement",_xlfn.XLOOKUP('Base de données'!$B536,$K:$K,$K:$K,0),"")</f>
        <v/>
      </c>
      <c r="J536" s="38" t="str">
        <f>IF(AND(Y536&lt;&gt;MAX(Y:Y),COUNTIF(K536:V536,'Base de données'!$B536)&gt;0),"mouvement","")</f>
        <v/>
      </c>
      <c r="K536" s="39" t="str">
        <f>IF(K$1&gt;$AE$1,"-",IFERROR(IF(DATEDIF('Base de données'!$A536,K$1,"d")&lt;&gt;0,"",'Base de données'!$B536),""))</f>
        <v/>
      </c>
      <c r="L536" s="39" t="str">
        <f>IF(L$1&gt;$AE$1,"-",IFERROR(IF(DATEDIF('Base de données'!$A536,L$1,"d")&lt;&gt;0,"",'Base de données'!$B536),""))</f>
        <v>QO391</v>
      </c>
      <c r="M536" s="39" t="str">
        <f>IF(M$1&gt;$AE$1,"-",IFERROR(IF(DATEDIF('Base de données'!$A536,M$1,"d")&lt;&gt;0,"",'Base de données'!$B536),""))</f>
        <v/>
      </c>
      <c r="N536" s="39" t="str">
        <f>IF(N$1&gt;$AE$1,"-",IFERROR(IF(DATEDIF('Base de données'!$A536,N$1,"d")&lt;&gt;0,"",'Base de données'!$B536),""))</f>
        <v/>
      </c>
      <c r="O536" s="39" t="str">
        <f>IF(O$1&gt;$AE$1,"-",IFERROR(IF(DATEDIF('Base de données'!$A536,O$1,"d")&lt;&gt;0,"",'Base de données'!$B536),""))</f>
        <v/>
      </c>
      <c r="P536" s="39" t="str">
        <f>IF(P$1&gt;$AE$1,"-",IFERROR(IF(DATEDIF('Base de données'!$A536,P$1,"d")&lt;&gt;0,"",'Base de données'!$B536),""))</f>
        <v/>
      </c>
      <c r="Q536" s="39" t="str">
        <f>IF(Q$1&gt;$AE$1,"-",IFERROR(IF(DATEDIF('Base de données'!$A536,Q$1,"d")&lt;&gt;0,"",'Base de données'!$B536),""))</f>
        <v/>
      </c>
      <c r="R536" s="39" t="str">
        <f>IF(R$1&gt;$AE$1,"-",IFERROR(IF(DATEDIF('Base de données'!$A536,R$1,"d")&lt;&gt;0,"",'Base de données'!$B536),""))</f>
        <v/>
      </c>
      <c r="S536" s="39" t="str">
        <f>IF(S$1&gt;$AE$1,"-",IFERROR(IF(DATEDIF('Base de données'!$A536,S$1,"d")&lt;&gt;0,"",'Base de données'!$B536),""))</f>
        <v/>
      </c>
      <c r="T536" s="39" t="str">
        <f>IF(T$1&gt;$AE$1,"-",IFERROR(IF(DATEDIF('Base de données'!$A536,T$1,"d")&lt;&gt;0,"",'Base de données'!$B536),""))</f>
        <v/>
      </c>
      <c r="U536" s="39" t="str">
        <f>IF(U$1&gt;$AE$1,"-",IFERROR(IF(DATEDIF('Base de données'!$A536,U$1,"d")&lt;&gt;0,"",'Base de données'!$B536),""))</f>
        <v/>
      </c>
      <c r="V536" s="39" t="str">
        <f>IF(V$1&gt;$AE$1,"-",IFERROR(IF(DATEDIF('Base de données'!$A536,V$1,"d")&lt;&gt;0,"",'Base de données'!$B536),""))</f>
        <v/>
      </c>
      <c r="W536" s="34"/>
      <c r="X536" s="30" t="str">
        <f>'Base de données'!$C536&amp;" "&amp;'Base de données'!$D536</f>
        <v>Dupuis Benjamin</v>
      </c>
      <c r="Y536" s="31">
        <f>COUNTIF('Base de données'!$B:$B,'Base de données'!$B536)</f>
        <v>12</v>
      </c>
      <c r="AA536" s="87" cm="1">
        <f t="array" aca="1" ref="AA536" ca="1">INDIRECT("'Base de données'!A" &amp; ROW(Y536))</f>
        <v>45689</v>
      </c>
      <c r="AB536" s="51" t="str" cm="1">
        <f t="array" aca="1" ref="AB536" ca="1">INDIRECT("'Base de données'!B" &amp; ROW(Z536))</f>
        <v>QO391</v>
      </c>
    </row>
    <row r="537" spans="1:28" x14ac:dyDescent="0.3">
      <c r="A537" s="41" t="str">
        <f ca="1">IF(IF(AND($B537&lt;&gt;"-",$B537=$E537),"Entrée et sortie","-")="Entrée et sortie",'Base de données'!$B537,"-")</f>
        <v>-</v>
      </c>
      <c r="B537" s="41" t="str">
        <f t="shared" ca="1" si="35"/>
        <v>IG2WC</v>
      </c>
      <c r="C537" s="41" t="str">
        <f t="shared" ca="1" si="36"/>
        <v>IG2WC</v>
      </c>
      <c r="D537" s="41" t="str">
        <f>IF($F537="sortie en cours d'année",'Base de données'!$B537,"-")</f>
        <v>IG2WC</v>
      </c>
      <c r="E537" s="41" t="str">
        <f>IF($H537="entrée en cours d'année",'Base de données'!$B537,"-")</f>
        <v>-</v>
      </c>
      <c r="F537" s="37" t="str">
        <f t="shared" si="33"/>
        <v>sortie en cours d'année</v>
      </c>
      <c r="G537" s="37">
        <f>IF($J537="mouvement",_xlfn.XLOOKUP('Base de données'!$B537,$V:$V,$V:$V,0),"")</f>
        <v>0</v>
      </c>
      <c r="H537" s="37" t="str">
        <f t="shared" si="34"/>
        <v/>
      </c>
      <c r="I537" s="37" t="str">
        <f>IF($J537="mouvement",_xlfn.XLOOKUP('Base de données'!$B537,$K:$K,$K:$K,0),"")</f>
        <v>IG2WC</v>
      </c>
      <c r="J537" s="38" t="str">
        <f>IF(AND(Y537&lt;&gt;MAX(Y:Y),COUNTIF(K537:V537,'Base de données'!$B537)&gt;0),"mouvement","")</f>
        <v>mouvement</v>
      </c>
      <c r="K537" s="39" t="str">
        <f>IF(K$1&gt;$AE$1,"-",IFERROR(IF(DATEDIF('Base de données'!$A537,K$1,"d")&lt;&gt;0,"",'Base de données'!$B537),""))</f>
        <v/>
      </c>
      <c r="L537" s="39" t="str">
        <f>IF(L$1&gt;$AE$1,"-",IFERROR(IF(DATEDIF('Base de données'!$A537,L$1,"d")&lt;&gt;0,"",'Base de données'!$B537),""))</f>
        <v>IG2WC</v>
      </c>
      <c r="M537" s="39" t="str">
        <f>IF(M$1&gt;$AE$1,"-",IFERROR(IF(DATEDIF('Base de données'!$A537,M$1,"d")&lt;&gt;0,"",'Base de données'!$B537),""))</f>
        <v/>
      </c>
      <c r="N537" s="39" t="str">
        <f>IF(N$1&gt;$AE$1,"-",IFERROR(IF(DATEDIF('Base de données'!$A537,N$1,"d")&lt;&gt;0,"",'Base de données'!$B537),""))</f>
        <v/>
      </c>
      <c r="O537" s="39" t="str">
        <f>IF(O$1&gt;$AE$1,"-",IFERROR(IF(DATEDIF('Base de données'!$A537,O$1,"d")&lt;&gt;0,"",'Base de données'!$B537),""))</f>
        <v/>
      </c>
      <c r="P537" s="39" t="str">
        <f>IF(P$1&gt;$AE$1,"-",IFERROR(IF(DATEDIF('Base de données'!$A537,P$1,"d")&lt;&gt;0,"",'Base de données'!$B537),""))</f>
        <v/>
      </c>
      <c r="Q537" s="39" t="str">
        <f>IF(Q$1&gt;$AE$1,"-",IFERROR(IF(DATEDIF('Base de données'!$A537,Q$1,"d")&lt;&gt;0,"",'Base de données'!$B537),""))</f>
        <v/>
      </c>
      <c r="R537" s="39" t="str">
        <f>IF(R$1&gt;$AE$1,"-",IFERROR(IF(DATEDIF('Base de données'!$A537,R$1,"d")&lt;&gt;0,"",'Base de données'!$B537),""))</f>
        <v/>
      </c>
      <c r="S537" s="39" t="str">
        <f>IF(S$1&gt;$AE$1,"-",IFERROR(IF(DATEDIF('Base de données'!$A537,S$1,"d")&lt;&gt;0,"",'Base de données'!$B537),""))</f>
        <v/>
      </c>
      <c r="T537" s="39" t="str">
        <f>IF(T$1&gt;$AE$1,"-",IFERROR(IF(DATEDIF('Base de données'!$A537,T$1,"d")&lt;&gt;0,"",'Base de données'!$B537),""))</f>
        <v/>
      </c>
      <c r="U537" s="39" t="str">
        <f>IF(U$1&gt;$AE$1,"-",IFERROR(IF(DATEDIF('Base de données'!$A537,U$1,"d")&lt;&gt;0,"",'Base de données'!$B537),""))</f>
        <v/>
      </c>
      <c r="V537" s="39" t="str">
        <f>IF(V$1&gt;$AE$1,"-",IFERROR(IF(DATEDIF('Base de données'!$A537,V$1,"d")&lt;&gt;0,"",'Base de données'!$B537),""))</f>
        <v/>
      </c>
      <c r="W537" s="34"/>
      <c r="X537" s="30" t="str">
        <f>'Base de données'!$C537&amp;" "&amp;'Base de données'!$D537</f>
        <v>Benoit Benjamin</v>
      </c>
      <c r="Y537" s="31">
        <f>COUNTIF('Base de données'!$B:$B,'Base de données'!$B537)</f>
        <v>7</v>
      </c>
      <c r="AA537" s="87" cm="1">
        <f t="array" aca="1" ref="AA537" ca="1">INDIRECT("'Base de données'!A" &amp; ROW(Y537))</f>
        <v>45689</v>
      </c>
      <c r="AB537" s="51" t="str" cm="1">
        <f t="array" aca="1" ref="AB537" ca="1">INDIRECT("'Base de données'!B" &amp; ROW(Z537))</f>
        <v>IG2WC</v>
      </c>
    </row>
    <row r="538" spans="1:28" x14ac:dyDescent="0.3">
      <c r="A538" s="41" t="str">
        <f ca="1">IF(IF(AND($B538&lt;&gt;"-",$B538=$E538),"Entrée et sortie","-")="Entrée et sortie",'Base de données'!$B538,"-")</f>
        <v>-</v>
      </c>
      <c r="B538" s="41" t="str">
        <f t="shared" ca="1" si="35"/>
        <v>-</v>
      </c>
      <c r="C538" s="41" t="str">
        <f t="shared" ca="1" si="36"/>
        <v>-</v>
      </c>
      <c r="D538" s="41" t="str">
        <f>IF($F538="sortie en cours d'année",'Base de données'!$B538,"-")</f>
        <v>-</v>
      </c>
      <c r="E538" s="41" t="str">
        <f>IF($H538="entrée en cours d'année",'Base de données'!$B538,"-")</f>
        <v>-</v>
      </c>
      <c r="F538" s="37" t="str">
        <f t="shared" si="33"/>
        <v/>
      </c>
      <c r="G538" s="37" t="str">
        <f>IF($J538="mouvement",_xlfn.XLOOKUP('Base de données'!$B538,$V:$V,$V:$V,0),"")</f>
        <v/>
      </c>
      <c r="H538" s="37" t="str">
        <f t="shared" si="34"/>
        <v/>
      </c>
      <c r="I538" s="37" t="str">
        <f>IF($J538="mouvement",_xlfn.XLOOKUP('Base de données'!$B538,$K:$K,$K:$K,0),"")</f>
        <v/>
      </c>
      <c r="J538" s="38" t="str">
        <f>IF(AND(Y538&lt;&gt;MAX(Y:Y),COUNTIF(K538:V538,'Base de données'!$B538)&gt;0),"mouvement","")</f>
        <v/>
      </c>
      <c r="K538" s="39" t="str">
        <f>IF(K$1&gt;$AE$1,"-",IFERROR(IF(DATEDIF('Base de données'!$A538,K$1,"d")&lt;&gt;0,"",'Base de données'!$B538),""))</f>
        <v/>
      </c>
      <c r="L538" s="39" t="str">
        <f>IF(L$1&gt;$AE$1,"-",IFERROR(IF(DATEDIF('Base de données'!$A538,L$1,"d")&lt;&gt;0,"",'Base de données'!$B538),""))</f>
        <v>NPS0U</v>
      </c>
      <c r="M538" s="39" t="str">
        <f>IF(M$1&gt;$AE$1,"-",IFERROR(IF(DATEDIF('Base de données'!$A538,M$1,"d")&lt;&gt;0,"",'Base de données'!$B538),""))</f>
        <v/>
      </c>
      <c r="N538" s="39" t="str">
        <f>IF(N$1&gt;$AE$1,"-",IFERROR(IF(DATEDIF('Base de données'!$A538,N$1,"d")&lt;&gt;0,"",'Base de données'!$B538),""))</f>
        <v/>
      </c>
      <c r="O538" s="39" t="str">
        <f>IF(O$1&gt;$AE$1,"-",IFERROR(IF(DATEDIF('Base de données'!$A538,O$1,"d")&lt;&gt;0,"",'Base de données'!$B538),""))</f>
        <v/>
      </c>
      <c r="P538" s="39" t="str">
        <f>IF(P$1&gt;$AE$1,"-",IFERROR(IF(DATEDIF('Base de données'!$A538,P$1,"d")&lt;&gt;0,"",'Base de données'!$B538),""))</f>
        <v/>
      </c>
      <c r="Q538" s="39" t="str">
        <f>IF(Q$1&gt;$AE$1,"-",IFERROR(IF(DATEDIF('Base de données'!$A538,Q$1,"d")&lt;&gt;0,"",'Base de données'!$B538),""))</f>
        <v/>
      </c>
      <c r="R538" s="39" t="str">
        <f>IF(R$1&gt;$AE$1,"-",IFERROR(IF(DATEDIF('Base de données'!$A538,R$1,"d")&lt;&gt;0,"",'Base de données'!$B538),""))</f>
        <v/>
      </c>
      <c r="S538" s="39" t="str">
        <f>IF(S$1&gt;$AE$1,"-",IFERROR(IF(DATEDIF('Base de données'!$A538,S$1,"d")&lt;&gt;0,"",'Base de données'!$B538),""))</f>
        <v/>
      </c>
      <c r="T538" s="39" t="str">
        <f>IF(T$1&gt;$AE$1,"-",IFERROR(IF(DATEDIF('Base de données'!$A538,T$1,"d")&lt;&gt;0,"",'Base de données'!$B538),""))</f>
        <v/>
      </c>
      <c r="U538" s="39" t="str">
        <f>IF(U$1&gt;$AE$1,"-",IFERROR(IF(DATEDIF('Base de données'!$A538,U$1,"d")&lt;&gt;0,"",'Base de données'!$B538),""))</f>
        <v/>
      </c>
      <c r="V538" s="39" t="str">
        <f>IF(V$1&gt;$AE$1,"-",IFERROR(IF(DATEDIF('Base de données'!$A538,V$1,"d")&lt;&gt;0,"",'Base de données'!$B538),""))</f>
        <v/>
      </c>
      <c r="W538" s="34"/>
      <c r="X538" s="30" t="str">
        <f>'Base de données'!$C538&amp;" "&amp;'Base de données'!$D538</f>
        <v>Perrot Lucy</v>
      </c>
      <c r="Y538" s="31">
        <f>COUNTIF('Base de données'!$B:$B,'Base de données'!$B538)</f>
        <v>12</v>
      </c>
      <c r="AA538" s="87" cm="1">
        <f t="array" aca="1" ref="AA538" ca="1">INDIRECT("'Base de données'!A" &amp; ROW(Y538))</f>
        <v>45689</v>
      </c>
      <c r="AB538" s="51" t="str" cm="1">
        <f t="array" aca="1" ref="AB538" ca="1">INDIRECT("'Base de données'!B" &amp; ROW(Z538))</f>
        <v>NPS0U</v>
      </c>
    </row>
    <row r="539" spans="1:28" x14ac:dyDescent="0.3">
      <c r="A539" s="41" t="str">
        <f ca="1">IF(IF(AND($B539&lt;&gt;"-",$B539=$E539),"Entrée et sortie","-")="Entrée et sortie",'Base de données'!$B539,"-")</f>
        <v>-</v>
      </c>
      <c r="B539" s="41" t="str">
        <f t="shared" ca="1" si="35"/>
        <v>-</v>
      </c>
      <c r="C539" s="41" t="str">
        <f t="shared" ca="1" si="36"/>
        <v>-</v>
      </c>
      <c r="D539" s="41" t="str">
        <f>IF($F539="sortie en cours d'année",'Base de données'!$B539,"-")</f>
        <v>-</v>
      </c>
      <c r="E539" s="41" t="str">
        <f>IF($H539="entrée en cours d'année",'Base de données'!$B539,"-")</f>
        <v>-</v>
      </c>
      <c r="F539" s="37" t="str">
        <f t="shared" si="33"/>
        <v/>
      </c>
      <c r="G539" s="37" t="str">
        <f>IF($J539="mouvement",_xlfn.XLOOKUP('Base de données'!$B539,$V:$V,$V:$V,0),"")</f>
        <v/>
      </c>
      <c r="H539" s="37" t="str">
        <f t="shared" si="34"/>
        <v/>
      </c>
      <c r="I539" s="37" t="str">
        <f>IF($J539="mouvement",_xlfn.XLOOKUP('Base de données'!$B539,$K:$K,$K:$K,0),"")</f>
        <v/>
      </c>
      <c r="J539" s="38" t="str">
        <f>IF(AND(Y539&lt;&gt;MAX(Y:Y),COUNTIF(K539:V539,'Base de données'!$B539)&gt;0),"mouvement","")</f>
        <v/>
      </c>
      <c r="K539" s="39" t="str">
        <f>IF(K$1&gt;$AE$1,"-",IFERROR(IF(DATEDIF('Base de données'!$A539,K$1,"d")&lt;&gt;0,"",'Base de données'!$B539),""))</f>
        <v/>
      </c>
      <c r="L539" s="39" t="str">
        <f>IF(L$1&gt;$AE$1,"-",IFERROR(IF(DATEDIF('Base de données'!$A539,L$1,"d")&lt;&gt;0,"",'Base de données'!$B539),""))</f>
        <v>2M3V3</v>
      </c>
      <c r="M539" s="39" t="str">
        <f>IF(M$1&gt;$AE$1,"-",IFERROR(IF(DATEDIF('Base de données'!$A539,M$1,"d")&lt;&gt;0,"",'Base de données'!$B539),""))</f>
        <v/>
      </c>
      <c r="N539" s="39" t="str">
        <f>IF(N$1&gt;$AE$1,"-",IFERROR(IF(DATEDIF('Base de données'!$A539,N$1,"d")&lt;&gt;0,"",'Base de données'!$B539),""))</f>
        <v/>
      </c>
      <c r="O539" s="39" t="str">
        <f>IF(O$1&gt;$AE$1,"-",IFERROR(IF(DATEDIF('Base de données'!$A539,O$1,"d")&lt;&gt;0,"",'Base de données'!$B539),""))</f>
        <v/>
      </c>
      <c r="P539" s="39" t="str">
        <f>IF(P$1&gt;$AE$1,"-",IFERROR(IF(DATEDIF('Base de données'!$A539,P$1,"d")&lt;&gt;0,"",'Base de données'!$B539),""))</f>
        <v/>
      </c>
      <c r="Q539" s="39" t="str">
        <f>IF(Q$1&gt;$AE$1,"-",IFERROR(IF(DATEDIF('Base de données'!$A539,Q$1,"d")&lt;&gt;0,"",'Base de données'!$B539),""))</f>
        <v/>
      </c>
      <c r="R539" s="39" t="str">
        <f>IF(R$1&gt;$AE$1,"-",IFERROR(IF(DATEDIF('Base de données'!$A539,R$1,"d")&lt;&gt;0,"",'Base de données'!$B539),""))</f>
        <v/>
      </c>
      <c r="S539" s="39" t="str">
        <f>IF(S$1&gt;$AE$1,"-",IFERROR(IF(DATEDIF('Base de données'!$A539,S$1,"d")&lt;&gt;0,"",'Base de données'!$B539),""))</f>
        <v/>
      </c>
      <c r="T539" s="39" t="str">
        <f>IF(T$1&gt;$AE$1,"-",IFERROR(IF(DATEDIF('Base de données'!$A539,T$1,"d")&lt;&gt;0,"",'Base de données'!$B539),""))</f>
        <v/>
      </c>
      <c r="U539" s="39" t="str">
        <f>IF(U$1&gt;$AE$1,"-",IFERROR(IF(DATEDIF('Base de données'!$A539,U$1,"d")&lt;&gt;0,"",'Base de données'!$B539),""))</f>
        <v/>
      </c>
      <c r="V539" s="39" t="str">
        <f>IF(V$1&gt;$AE$1,"-",IFERROR(IF(DATEDIF('Base de données'!$A539,V$1,"d")&lt;&gt;0,"",'Base de données'!$B539),""))</f>
        <v/>
      </c>
      <c r="W539" s="34"/>
      <c r="X539" s="30" t="str">
        <f>'Base de données'!$C539&amp;" "&amp;'Base de données'!$D539</f>
        <v>Bonneau Laetitia</v>
      </c>
      <c r="Y539" s="31">
        <f>COUNTIF('Base de données'!$B:$B,'Base de données'!$B539)</f>
        <v>12</v>
      </c>
      <c r="AA539" s="87" cm="1">
        <f t="array" aca="1" ref="AA539" ca="1">INDIRECT("'Base de données'!A" &amp; ROW(Y539))</f>
        <v>45689</v>
      </c>
      <c r="AB539" s="51" t="str" cm="1">
        <f t="array" aca="1" ref="AB539" ca="1">INDIRECT("'Base de données'!B" &amp; ROW(Z539))</f>
        <v>2M3V3</v>
      </c>
    </row>
    <row r="540" spans="1:28" x14ac:dyDescent="0.3">
      <c r="A540" s="41" t="str">
        <f ca="1">IF(IF(AND($B540&lt;&gt;"-",$B540=$E540),"Entrée et sortie","-")="Entrée et sortie",'Base de données'!$B540,"-")</f>
        <v>-</v>
      </c>
      <c r="B540" s="41" t="str">
        <f t="shared" ca="1" si="35"/>
        <v>-</v>
      </c>
      <c r="C540" s="41" t="str">
        <f t="shared" ca="1" si="36"/>
        <v>-</v>
      </c>
      <c r="D540" s="41" t="str">
        <f>IF($F540="sortie en cours d'année",'Base de données'!$B540,"-")</f>
        <v>-</v>
      </c>
      <c r="E540" s="41" t="str">
        <f>IF($H540="entrée en cours d'année",'Base de données'!$B540,"-")</f>
        <v>-</v>
      </c>
      <c r="F540" s="37" t="str">
        <f t="shared" si="33"/>
        <v/>
      </c>
      <c r="G540" s="37" t="str">
        <f>IF($J540="mouvement",_xlfn.XLOOKUP('Base de données'!$B540,$V:$V,$V:$V,0),"")</f>
        <v/>
      </c>
      <c r="H540" s="37" t="str">
        <f t="shared" si="34"/>
        <v/>
      </c>
      <c r="I540" s="37" t="str">
        <f>IF($J540="mouvement",_xlfn.XLOOKUP('Base de données'!$B540,$K:$K,$K:$K,0),"")</f>
        <v/>
      </c>
      <c r="J540" s="38" t="str">
        <f>IF(AND(Y540&lt;&gt;MAX(Y:Y),COUNTIF(K540:V540,'Base de données'!$B540)&gt;0),"mouvement","")</f>
        <v/>
      </c>
      <c r="K540" s="39" t="str">
        <f>IF(K$1&gt;$AE$1,"-",IFERROR(IF(DATEDIF('Base de données'!$A540,K$1,"d")&lt;&gt;0,"",'Base de données'!$B540),""))</f>
        <v/>
      </c>
      <c r="L540" s="39" t="str">
        <f>IF(L$1&gt;$AE$1,"-",IFERROR(IF(DATEDIF('Base de données'!$A540,L$1,"d")&lt;&gt;0,"",'Base de données'!$B540),""))</f>
        <v>O47TK</v>
      </c>
      <c r="M540" s="39" t="str">
        <f>IF(M$1&gt;$AE$1,"-",IFERROR(IF(DATEDIF('Base de données'!$A540,M$1,"d")&lt;&gt;0,"",'Base de données'!$B540),""))</f>
        <v/>
      </c>
      <c r="N540" s="39" t="str">
        <f>IF(N$1&gt;$AE$1,"-",IFERROR(IF(DATEDIF('Base de données'!$A540,N$1,"d")&lt;&gt;0,"",'Base de données'!$B540),""))</f>
        <v/>
      </c>
      <c r="O540" s="39" t="str">
        <f>IF(O$1&gt;$AE$1,"-",IFERROR(IF(DATEDIF('Base de données'!$A540,O$1,"d")&lt;&gt;0,"",'Base de données'!$B540),""))</f>
        <v/>
      </c>
      <c r="P540" s="39" t="str">
        <f>IF(P$1&gt;$AE$1,"-",IFERROR(IF(DATEDIF('Base de données'!$A540,P$1,"d")&lt;&gt;0,"",'Base de données'!$B540),""))</f>
        <v/>
      </c>
      <c r="Q540" s="39" t="str">
        <f>IF(Q$1&gt;$AE$1,"-",IFERROR(IF(DATEDIF('Base de données'!$A540,Q$1,"d")&lt;&gt;0,"",'Base de données'!$B540),""))</f>
        <v/>
      </c>
      <c r="R540" s="39" t="str">
        <f>IF(R$1&gt;$AE$1,"-",IFERROR(IF(DATEDIF('Base de données'!$A540,R$1,"d")&lt;&gt;0,"",'Base de données'!$B540),""))</f>
        <v/>
      </c>
      <c r="S540" s="39" t="str">
        <f>IF(S$1&gt;$AE$1,"-",IFERROR(IF(DATEDIF('Base de données'!$A540,S$1,"d")&lt;&gt;0,"",'Base de données'!$B540),""))</f>
        <v/>
      </c>
      <c r="T540" s="39" t="str">
        <f>IF(T$1&gt;$AE$1,"-",IFERROR(IF(DATEDIF('Base de données'!$A540,T$1,"d")&lt;&gt;0,"",'Base de données'!$B540),""))</f>
        <v/>
      </c>
      <c r="U540" s="39" t="str">
        <f>IF(U$1&gt;$AE$1,"-",IFERROR(IF(DATEDIF('Base de données'!$A540,U$1,"d")&lt;&gt;0,"",'Base de données'!$B540),""))</f>
        <v/>
      </c>
      <c r="V540" s="39" t="str">
        <f>IF(V$1&gt;$AE$1,"-",IFERROR(IF(DATEDIF('Base de données'!$A540,V$1,"d")&lt;&gt;0,"",'Base de données'!$B540),""))</f>
        <v/>
      </c>
      <c r="W540" s="34"/>
      <c r="X540" s="30" t="str">
        <f>'Base de données'!$C540&amp;" "&amp;'Base de données'!$D540</f>
        <v>Humbert Théodore</v>
      </c>
      <c r="Y540" s="31">
        <f>COUNTIF('Base de données'!$B:$B,'Base de données'!$B540)</f>
        <v>12</v>
      </c>
      <c r="AA540" s="87" cm="1">
        <f t="array" aca="1" ref="AA540" ca="1">INDIRECT("'Base de données'!A" &amp; ROW(Y540))</f>
        <v>45689</v>
      </c>
      <c r="AB540" s="51" t="str" cm="1">
        <f t="array" aca="1" ref="AB540" ca="1">INDIRECT("'Base de données'!B" &amp; ROW(Z540))</f>
        <v>O47TK</v>
      </c>
    </row>
    <row r="541" spans="1:28" x14ac:dyDescent="0.3">
      <c r="A541" s="41" t="str">
        <f ca="1">IF(IF(AND($B541&lt;&gt;"-",$B541=$E541),"Entrée et sortie","-")="Entrée et sortie",'Base de données'!$B541,"-")</f>
        <v>-</v>
      </c>
      <c r="B541" s="41" t="str">
        <f t="shared" ca="1" si="35"/>
        <v>-</v>
      </c>
      <c r="C541" s="41" t="str">
        <f t="shared" ca="1" si="36"/>
        <v>-</v>
      </c>
      <c r="D541" s="41" t="str">
        <f>IF($F541="sortie en cours d'année",'Base de données'!$B541,"-")</f>
        <v>-</v>
      </c>
      <c r="E541" s="41" t="str">
        <f>IF($H541="entrée en cours d'année",'Base de données'!$B541,"-")</f>
        <v>-</v>
      </c>
      <c r="F541" s="37" t="str">
        <f t="shared" si="33"/>
        <v/>
      </c>
      <c r="G541" s="37" t="str">
        <f>IF($J541="mouvement",_xlfn.XLOOKUP('Base de données'!$B541,$V:$V,$V:$V,0),"")</f>
        <v/>
      </c>
      <c r="H541" s="37" t="str">
        <f t="shared" si="34"/>
        <v/>
      </c>
      <c r="I541" s="37" t="str">
        <f>IF($J541="mouvement",_xlfn.XLOOKUP('Base de données'!$B541,$K:$K,$K:$K,0),"")</f>
        <v/>
      </c>
      <c r="J541" s="38" t="str">
        <f>IF(AND(Y541&lt;&gt;MAX(Y:Y),COUNTIF(K541:V541,'Base de données'!$B541)&gt;0),"mouvement","")</f>
        <v/>
      </c>
      <c r="K541" s="39" t="str">
        <f>IF(K$1&gt;$AE$1,"-",IFERROR(IF(DATEDIF('Base de données'!$A541,K$1,"d")&lt;&gt;0,"",'Base de données'!$B541),""))</f>
        <v/>
      </c>
      <c r="L541" s="39" t="str">
        <f>IF(L$1&gt;$AE$1,"-",IFERROR(IF(DATEDIF('Base de données'!$A541,L$1,"d")&lt;&gt;0,"",'Base de données'!$B541),""))</f>
        <v>55NEX</v>
      </c>
      <c r="M541" s="39" t="str">
        <f>IF(M$1&gt;$AE$1,"-",IFERROR(IF(DATEDIF('Base de données'!$A541,M$1,"d")&lt;&gt;0,"",'Base de données'!$B541),""))</f>
        <v/>
      </c>
      <c r="N541" s="39" t="str">
        <f>IF(N$1&gt;$AE$1,"-",IFERROR(IF(DATEDIF('Base de données'!$A541,N$1,"d")&lt;&gt;0,"",'Base de données'!$B541),""))</f>
        <v/>
      </c>
      <c r="O541" s="39" t="str">
        <f>IF(O$1&gt;$AE$1,"-",IFERROR(IF(DATEDIF('Base de données'!$A541,O$1,"d")&lt;&gt;0,"",'Base de données'!$B541),""))</f>
        <v/>
      </c>
      <c r="P541" s="39" t="str">
        <f>IF(P$1&gt;$AE$1,"-",IFERROR(IF(DATEDIF('Base de données'!$A541,P$1,"d")&lt;&gt;0,"",'Base de données'!$B541),""))</f>
        <v/>
      </c>
      <c r="Q541" s="39" t="str">
        <f>IF(Q$1&gt;$AE$1,"-",IFERROR(IF(DATEDIF('Base de données'!$A541,Q$1,"d")&lt;&gt;0,"",'Base de données'!$B541),""))</f>
        <v/>
      </c>
      <c r="R541" s="39" t="str">
        <f>IF(R$1&gt;$AE$1,"-",IFERROR(IF(DATEDIF('Base de données'!$A541,R$1,"d")&lt;&gt;0,"",'Base de données'!$B541),""))</f>
        <v/>
      </c>
      <c r="S541" s="39" t="str">
        <f>IF(S$1&gt;$AE$1,"-",IFERROR(IF(DATEDIF('Base de données'!$A541,S$1,"d")&lt;&gt;0,"",'Base de données'!$B541),""))</f>
        <v/>
      </c>
      <c r="T541" s="39" t="str">
        <f>IF(T$1&gt;$AE$1,"-",IFERROR(IF(DATEDIF('Base de données'!$A541,T$1,"d")&lt;&gt;0,"",'Base de données'!$B541),""))</f>
        <v/>
      </c>
      <c r="U541" s="39" t="str">
        <f>IF(U$1&gt;$AE$1,"-",IFERROR(IF(DATEDIF('Base de données'!$A541,U$1,"d")&lt;&gt;0,"",'Base de données'!$B541),""))</f>
        <v/>
      </c>
      <c r="V541" s="39" t="str">
        <f>IF(V$1&gt;$AE$1,"-",IFERROR(IF(DATEDIF('Base de données'!$A541,V$1,"d")&lt;&gt;0,"",'Base de données'!$B541),""))</f>
        <v/>
      </c>
      <c r="W541" s="34"/>
      <c r="X541" s="30" t="str">
        <f>'Base de données'!$C541&amp;" "&amp;'Base de données'!$D541</f>
        <v>Lebon Jérôme</v>
      </c>
      <c r="Y541" s="31">
        <f>COUNTIF('Base de données'!$B:$B,'Base de données'!$B541)</f>
        <v>12</v>
      </c>
      <c r="AA541" s="87" cm="1">
        <f t="array" aca="1" ref="AA541" ca="1">INDIRECT("'Base de données'!A" &amp; ROW(Y541))</f>
        <v>45689</v>
      </c>
      <c r="AB541" s="51" t="str" cm="1">
        <f t="array" aca="1" ref="AB541" ca="1">INDIRECT("'Base de données'!B" &amp; ROW(Z541))</f>
        <v>55NEX</v>
      </c>
    </row>
    <row r="542" spans="1:28" x14ac:dyDescent="0.3">
      <c r="A542" s="41" t="str">
        <f ca="1">IF(IF(AND($B542&lt;&gt;"-",$B542=$E542),"Entrée et sortie","-")="Entrée et sortie",'Base de données'!$B542,"-")</f>
        <v>-</v>
      </c>
      <c r="B542" s="41" t="str">
        <f t="shared" ca="1" si="35"/>
        <v>-</v>
      </c>
      <c r="C542" s="41" t="str">
        <f t="shared" ca="1" si="36"/>
        <v>-</v>
      </c>
      <c r="D542" s="41" t="str">
        <f>IF($F542="sortie en cours d'année",'Base de données'!$B542,"-")</f>
        <v>-</v>
      </c>
      <c r="E542" s="41" t="str">
        <f>IF($H542="entrée en cours d'année",'Base de données'!$B542,"-")</f>
        <v>-</v>
      </c>
      <c r="F542" s="37" t="str">
        <f t="shared" si="33"/>
        <v/>
      </c>
      <c r="G542" s="37" t="str">
        <f>IF($J542="mouvement",_xlfn.XLOOKUP('Base de données'!$B542,$V:$V,$V:$V,0),"")</f>
        <v/>
      </c>
      <c r="H542" s="37" t="str">
        <f t="shared" si="34"/>
        <v/>
      </c>
      <c r="I542" s="37" t="str">
        <f>IF($J542="mouvement",_xlfn.XLOOKUP('Base de données'!$B542,$K:$K,$K:$K,0),"")</f>
        <v/>
      </c>
      <c r="J542" s="38" t="str">
        <f>IF(AND(Y542&lt;&gt;MAX(Y:Y),COUNTIF(K542:V542,'Base de données'!$B542)&gt;0),"mouvement","")</f>
        <v/>
      </c>
      <c r="K542" s="39" t="str">
        <f>IF(K$1&gt;$AE$1,"-",IFERROR(IF(DATEDIF('Base de données'!$A542,K$1,"d")&lt;&gt;0,"",'Base de données'!$B542),""))</f>
        <v/>
      </c>
      <c r="L542" s="39" t="str">
        <f>IF(L$1&gt;$AE$1,"-",IFERROR(IF(DATEDIF('Base de données'!$A542,L$1,"d")&lt;&gt;0,"",'Base de données'!$B542),""))</f>
        <v>4VFH6</v>
      </c>
      <c r="M542" s="39" t="str">
        <f>IF(M$1&gt;$AE$1,"-",IFERROR(IF(DATEDIF('Base de données'!$A542,M$1,"d")&lt;&gt;0,"",'Base de données'!$B542),""))</f>
        <v/>
      </c>
      <c r="N542" s="39" t="str">
        <f>IF(N$1&gt;$AE$1,"-",IFERROR(IF(DATEDIF('Base de données'!$A542,N$1,"d")&lt;&gt;0,"",'Base de données'!$B542),""))</f>
        <v/>
      </c>
      <c r="O542" s="39" t="str">
        <f>IF(O$1&gt;$AE$1,"-",IFERROR(IF(DATEDIF('Base de données'!$A542,O$1,"d")&lt;&gt;0,"",'Base de données'!$B542),""))</f>
        <v/>
      </c>
      <c r="P542" s="39" t="str">
        <f>IF(P$1&gt;$AE$1,"-",IFERROR(IF(DATEDIF('Base de données'!$A542,P$1,"d")&lt;&gt;0,"",'Base de données'!$B542),""))</f>
        <v/>
      </c>
      <c r="Q542" s="39" t="str">
        <f>IF(Q$1&gt;$AE$1,"-",IFERROR(IF(DATEDIF('Base de données'!$A542,Q$1,"d")&lt;&gt;0,"",'Base de données'!$B542),""))</f>
        <v/>
      </c>
      <c r="R542" s="39" t="str">
        <f>IF(R$1&gt;$AE$1,"-",IFERROR(IF(DATEDIF('Base de données'!$A542,R$1,"d")&lt;&gt;0,"",'Base de données'!$B542),""))</f>
        <v/>
      </c>
      <c r="S542" s="39" t="str">
        <f>IF(S$1&gt;$AE$1,"-",IFERROR(IF(DATEDIF('Base de données'!$A542,S$1,"d")&lt;&gt;0,"",'Base de données'!$B542),""))</f>
        <v/>
      </c>
      <c r="T542" s="39" t="str">
        <f>IF(T$1&gt;$AE$1,"-",IFERROR(IF(DATEDIF('Base de données'!$A542,T$1,"d")&lt;&gt;0,"",'Base de données'!$B542),""))</f>
        <v/>
      </c>
      <c r="U542" s="39" t="str">
        <f>IF(U$1&gt;$AE$1,"-",IFERROR(IF(DATEDIF('Base de données'!$A542,U$1,"d")&lt;&gt;0,"",'Base de données'!$B542),""))</f>
        <v/>
      </c>
      <c r="V542" s="39" t="str">
        <f>IF(V$1&gt;$AE$1,"-",IFERROR(IF(DATEDIF('Base de données'!$A542,V$1,"d")&lt;&gt;0,"",'Base de données'!$B542),""))</f>
        <v/>
      </c>
      <c r="W542" s="34"/>
      <c r="X542" s="30" t="str">
        <f>'Base de données'!$C542&amp;" "&amp;'Base de données'!$D542</f>
        <v>Moreno Thérèse</v>
      </c>
      <c r="Y542" s="31">
        <f>COUNTIF('Base de données'!$B:$B,'Base de données'!$B542)</f>
        <v>12</v>
      </c>
      <c r="AA542" s="87" cm="1">
        <f t="array" aca="1" ref="AA542" ca="1">INDIRECT("'Base de données'!A" &amp; ROW(Y542))</f>
        <v>45689</v>
      </c>
      <c r="AB542" s="51" t="str" cm="1">
        <f t="array" aca="1" ref="AB542" ca="1">INDIRECT("'Base de données'!B" &amp; ROW(Z542))</f>
        <v>4VFH6</v>
      </c>
    </row>
    <row r="543" spans="1:28" x14ac:dyDescent="0.3">
      <c r="A543" s="41" t="str">
        <f ca="1">IF(IF(AND($B543&lt;&gt;"-",$B543=$E543),"Entrée et sortie","-")="Entrée et sortie",'Base de données'!$B543,"-")</f>
        <v>-</v>
      </c>
      <c r="B543" s="41" t="str">
        <f t="shared" ca="1" si="35"/>
        <v>-</v>
      </c>
      <c r="C543" s="41" t="str">
        <f t="shared" ca="1" si="36"/>
        <v>-</v>
      </c>
      <c r="D543" s="41" t="str">
        <f>IF($F543="sortie en cours d'année",'Base de données'!$B543,"-")</f>
        <v>-</v>
      </c>
      <c r="E543" s="41" t="str">
        <f>IF($H543="entrée en cours d'année",'Base de données'!$B543,"-")</f>
        <v>-</v>
      </c>
      <c r="F543" s="37" t="str">
        <f t="shared" si="33"/>
        <v/>
      </c>
      <c r="G543" s="37" t="str">
        <f>IF($J543="mouvement",_xlfn.XLOOKUP('Base de données'!$B543,$V:$V,$V:$V,0),"")</f>
        <v/>
      </c>
      <c r="H543" s="37" t="str">
        <f t="shared" si="34"/>
        <v/>
      </c>
      <c r="I543" s="37" t="str">
        <f>IF($J543="mouvement",_xlfn.XLOOKUP('Base de données'!$B543,$K:$K,$K:$K,0),"")</f>
        <v/>
      </c>
      <c r="J543" s="38" t="str">
        <f>IF(AND(Y543&lt;&gt;MAX(Y:Y),COUNTIF(K543:V543,'Base de données'!$B543)&gt;0),"mouvement","")</f>
        <v/>
      </c>
      <c r="K543" s="39" t="str">
        <f>IF(K$1&gt;$AE$1,"-",IFERROR(IF(DATEDIF('Base de données'!$A543,K$1,"d")&lt;&gt;0,"",'Base de données'!$B543),""))</f>
        <v/>
      </c>
      <c r="L543" s="39" t="str">
        <f>IF(L$1&gt;$AE$1,"-",IFERROR(IF(DATEDIF('Base de données'!$A543,L$1,"d")&lt;&gt;0,"",'Base de données'!$B543),""))</f>
        <v>BHHGU</v>
      </c>
      <c r="M543" s="39" t="str">
        <f>IF(M$1&gt;$AE$1,"-",IFERROR(IF(DATEDIF('Base de données'!$A543,M$1,"d")&lt;&gt;0,"",'Base de données'!$B543),""))</f>
        <v/>
      </c>
      <c r="N543" s="39" t="str">
        <f>IF(N$1&gt;$AE$1,"-",IFERROR(IF(DATEDIF('Base de données'!$A543,N$1,"d")&lt;&gt;0,"",'Base de données'!$B543),""))</f>
        <v/>
      </c>
      <c r="O543" s="39" t="str">
        <f>IF(O$1&gt;$AE$1,"-",IFERROR(IF(DATEDIF('Base de données'!$A543,O$1,"d")&lt;&gt;0,"",'Base de données'!$B543),""))</f>
        <v/>
      </c>
      <c r="P543" s="39" t="str">
        <f>IF(P$1&gt;$AE$1,"-",IFERROR(IF(DATEDIF('Base de données'!$A543,P$1,"d")&lt;&gt;0,"",'Base de données'!$B543),""))</f>
        <v/>
      </c>
      <c r="Q543" s="39" t="str">
        <f>IF(Q$1&gt;$AE$1,"-",IFERROR(IF(DATEDIF('Base de données'!$A543,Q$1,"d")&lt;&gt;0,"",'Base de données'!$B543),""))</f>
        <v/>
      </c>
      <c r="R543" s="39" t="str">
        <f>IF(R$1&gt;$AE$1,"-",IFERROR(IF(DATEDIF('Base de données'!$A543,R$1,"d")&lt;&gt;0,"",'Base de données'!$B543),""))</f>
        <v/>
      </c>
      <c r="S543" s="39" t="str">
        <f>IF(S$1&gt;$AE$1,"-",IFERROR(IF(DATEDIF('Base de données'!$A543,S$1,"d")&lt;&gt;0,"",'Base de données'!$B543),""))</f>
        <v/>
      </c>
      <c r="T543" s="39" t="str">
        <f>IF(T$1&gt;$AE$1,"-",IFERROR(IF(DATEDIF('Base de données'!$A543,T$1,"d")&lt;&gt;0,"",'Base de données'!$B543),""))</f>
        <v/>
      </c>
      <c r="U543" s="39" t="str">
        <f>IF(U$1&gt;$AE$1,"-",IFERROR(IF(DATEDIF('Base de données'!$A543,U$1,"d")&lt;&gt;0,"",'Base de données'!$B543),""))</f>
        <v/>
      </c>
      <c r="V543" s="39" t="str">
        <f>IF(V$1&gt;$AE$1,"-",IFERROR(IF(DATEDIF('Base de données'!$A543,V$1,"d")&lt;&gt;0,"",'Base de données'!$B543),""))</f>
        <v/>
      </c>
      <c r="W543" s="34"/>
      <c r="X543" s="30" t="str">
        <f>'Base de données'!$C543&amp;" "&amp;'Base de données'!$D543</f>
        <v>Royer Honoré</v>
      </c>
      <c r="Y543" s="31">
        <f>COUNTIF('Base de données'!$B:$B,'Base de données'!$B543)</f>
        <v>12</v>
      </c>
      <c r="AA543" s="87" cm="1">
        <f t="array" aca="1" ref="AA543" ca="1">INDIRECT("'Base de données'!A" &amp; ROW(Y543))</f>
        <v>45689</v>
      </c>
      <c r="AB543" s="51" t="str" cm="1">
        <f t="array" aca="1" ref="AB543" ca="1">INDIRECT("'Base de données'!B" &amp; ROW(Z543))</f>
        <v>BHHGU</v>
      </c>
    </row>
    <row r="544" spans="1:28" x14ac:dyDescent="0.3">
      <c r="A544" s="41" t="str">
        <f ca="1">IF(IF(AND($B544&lt;&gt;"-",$B544=$E544),"Entrée et sortie","-")="Entrée et sortie",'Base de données'!$B544,"-")</f>
        <v>-</v>
      </c>
      <c r="B544" s="41" t="str">
        <f t="shared" ca="1" si="35"/>
        <v>PULI0</v>
      </c>
      <c r="C544" s="41" t="str">
        <f t="shared" ca="1" si="36"/>
        <v>PULI0</v>
      </c>
      <c r="D544" s="41" t="str">
        <f>IF($F544="sortie en cours d'année",'Base de données'!$B544,"-")</f>
        <v>PULI0</v>
      </c>
      <c r="E544" s="41" t="str">
        <f>IF($H544="entrée en cours d'année",'Base de données'!$B544,"-")</f>
        <v>-</v>
      </c>
      <c r="F544" s="37" t="str">
        <f t="shared" si="33"/>
        <v>sortie en cours d'année</v>
      </c>
      <c r="G544" s="37">
        <f>IF($J544="mouvement",_xlfn.XLOOKUP('Base de données'!$B544,$V:$V,$V:$V,0),"")</f>
        <v>0</v>
      </c>
      <c r="H544" s="37" t="str">
        <f t="shared" si="34"/>
        <v/>
      </c>
      <c r="I544" s="37" t="str">
        <f>IF($J544="mouvement",_xlfn.XLOOKUP('Base de données'!$B544,$K:$K,$K:$K,0),"")</f>
        <v>PULI0</v>
      </c>
      <c r="J544" s="38" t="str">
        <f>IF(AND(Y544&lt;&gt;MAX(Y:Y),COUNTIF(K544:V544,'Base de données'!$B544)&gt;0),"mouvement","")</f>
        <v>mouvement</v>
      </c>
      <c r="K544" s="39" t="str">
        <f>IF(K$1&gt;$AE$1,"-",IFERROR(IF(DATEDIF('Base de données'!$A544,K$1,"d")&lt;&gt;0,"",'Base de données'!$B544),""))</f>
        <v/>
      </c>
      <c r="L544" s="39" t="str">
        <f>IF(L$1&gt;$AE$1,"-",IFERROR(IF(DATEDIF('Base de données'!$A544,L$1,"d")&lt;&gt;0,"",'Base de données'!$B544),""))</f>
        <v>PULI0</v>
      </c>
      <c r="M544" s="39" t="str">
        <f>IF(M$1&gt;$AE$1,"-",IFERROR(IF(DATEDIF('Base de données'!$A544,M$1,"d")&lt;&gt;0,"",'Base de données'!$B544),""))</f>
        <v/>
      </c>
      <c r="N544" s="39" t="str">
        <f>IF(N$1&gt;$AE$1,"-",IFERROR(IF(DATEDIF('Base de données'!$A544,N$1,"d")&lt;&gt;0,"",'Base de données'!$B544),""))</f>
        <v/>
      </c>
      <c r="O544" s="39" t="str">
        <f>IF(O$1&gt;$AE$1,"-",IFERROR(IF(DATEDIF('Base de données'!$A544,O$1,"d")&lt;&gt;0,"",'Base de données'!$B544),""))</f>
        <v/>
      </c>
      <c r="P544" s="39" t="str">
        <f>IF(P$1&gt;$AE$1,"-",IFERROR(IF(DATEDIF('Base de données'!$A544,P$1,"d")&lt;&gt;0,"",'Base de données'!$B544),""))</f>
        <v/>
      </c>
      <c r="Q544" s="39" t="str">
        <f>IF(Q$1&gt;$AE$1,"-",IFERROR(IF(DATEDIF('Base de données'!$A544,Q$1,"d")&lt;&gt;0,"",'Base de données'!$B544),""))</f>
        <v/>
      </c>
      <c r="R544" s="39" t="str">
        <f>IF(R$1&gt;$AE$1,"-",IFERROR(IF(DATEDIF('Base de données'!$A544,R$1,"d")&lt;&gt;0,"",'Base de données'!$B544),""))</f>
        <v/>
      </c>
      <c r="S544" s="39" t="str">
        <f>IF(S$1&gt;$AE$1,"-",IFERROR(IF(DATEDIF('Base de données'!$A544,S$1,"d")&lt;&gt;0,"",'Base de données'!$B544),""))</f>
        <v/>
      </c>
      <c r="T544" s="39" t="str">
        <f>IF(T$1&gt;$AE$1,"-",IFERROR(IF(DATEDIF('Base de données'!$A544,T$1,"d")&lt;&gt;0,"",'Base de données'!$B544),""))</f>
        <v/>
      </c>
      <c r="U544" s="39" t="str">
        <f>IF(U$1&gt;$AE$1,"-",IFERROR(IF(DATEDIF('Base de données'!$A544,U$1,"d")&lt;&gt;0,"",'Base de données'!$B544),""))</f>
        <v/>
      </c>
      <c r="V544" s="39" t="str">
        <f>IF(V$1&gt;$AE$1,"-",IFERROR(IF(DATEDIF('Base de données'!$A544,V$1,"d")&lt;&gt;0,"",'Base de données'!$B544),""))</f>
        <v/>
      </c>
      <c r="W544" s="34"/>
      <c r="X544" s="30" t="str">
        <f>'Base de données'!$C544&amp;" "&amp;'Base de données'!$D544</f>
        <v>Moulin Lucas</v>
      </c>
      <c r="Y544" s="31">
        <f>COUNTIF('Base de données'!$B:$B,'Base de données'!$B544)</f>
        <v>2</v>
      </c>
      <c r="AA544" s="87" cm="1">
        <f t="array" aca="1" ref="AA544" ca="1">INDIRECT("'Base de données'!A" &amp; ROW(Y544))</f>
        <v>45689</v>
      </c>
      <c r="AB544" s="51" t="str" cm="1">
        <f t="array" aca="1" ref="AB544" ca="1">INDIRECT("'Base de données'!B" &amp; ROW(Z544))</f>
        <v>PULI0</v>
      </c>
    </row>
    <row r="545" spans="1:28" x14ac:dyDescent="0.3">
      <c r="A545" s="41" t="str">
        <f ca="1">IF(IF(AND($B545&lt;&gt;"-",$B545=$E545),"Entrée et sortie","-")="Entrée et sortie",'Base de données'!$B545,"-")</f>
        <v>-</v>
      </c>
      <c r="B545" s="41" t="str">
        <f t="shared" ca="1" si="35"/>
        <v>MA154</v>
      </c>
      <c r="C545" s="41" t="str">
        <f t="shared" ca="1" si="36"/>
        <v>MA154</v>
      </c>
      <c r="D545" s="41" t="str">
        <f>IF($F545="sortie en cours d'année",'Base de données'!$B545,"-")</f>
        <v>MA154</v>
      </c>
      <c r="E545" s="41" t="str">
        <f>IF($H545="entrée en cours d'année",'Base de données'!$B545,"-")</f>
        <v>-</v>
      </c>
      <c r="F545" s="37" t="str">
        <f t="shared" si="33"/>
        <v>sortie en cours d'année</v>
      </c>
      <c r="G545" s="37">
        <f>IF($J545="mouvement",_xlfn.XLOOKUP('Base de données'!$B545,$V:$V,$V:$V,0),"")</f>
        <v>0</v>
      </c>
      <c r="H545" s="37" t="str">
        <f t="shared" si="34"/>
        <v/>
      </c>
      <c r="I545" s="37" t="str">
        <f>IF($J545="mouvement",_xlfn.XLOOKUP('Base de données'!$B545,$K:$K,$K:$K,0),"")</f>
        <v>MA154</v>
      </c>
      <c r="J545" s="38" t="str">
        <f>IF(AND(Y545&lt;&gt;MAX(Y:Y),COUNTIF(K545:V545,'Base de données'!$B545)&gt;0),"mouvement","")</f>
        <v>mouvement</v>
      </c>
      <c r="K545" s="39" t="str">
        <f>IF(K$1&gt;$AE$1,"-",IFERROR(IF(DATEDIF('Base de données'!$A545,K$1,"d")&lt;&gt;0,"",'Base de données'!$B545),""))</f>
        <v/>
      </c>
      <c r="L545" s="39" t="str">
        <f>IF(L$1&gt;$AE$1,"-",IFERROR(IF(DATEDIF('Base de données'!$A545,L$1,"d")&lt;&gt;0,"",'Base de données'!$B545),""))</f>
        <v>MA154</v>
      </c>
      <c r="M545" s="39" t="str">
        <f>IF(M$1&gt;$AE$1,"-",IFERROR(IF(DATEDIF('Base de données'!$A545,M$1,"d")&lt;&gt;0,"",'Base de données'!$B545),""))</f>
        <v/>
      </c>
      <c r="N545" s="39" t="str">
        <f>IF(N$1&gt;$AE$1,"-",IFERROR(IF(DATEDIF('Base de données'!$A545,N$1,"d")&lt;&gt;0,"",'Base de données'!$B545),""))</f>
        <v/>
      </c>
      <c r="O545" s="39" t="str">
        <f>IF(O$1&gt;$AE$1,"-",IFERROR(IF(DATEDIF('Base de données'!$A545,O$1,"d")&lt;&gt;0,"",'Base de données'!$B545),""))</f>
        <v/>
      </c>
      <c r="P545" s="39" t="str">
        <f>IF(P$1&gt;$AE$1,"-",IFERROR(IF(DATEDIF('Base de données'!$A545,P$1,"d")&lt;&gt;0,"",'Base de données'!$B545),""))</f>
        <v/>
      </c>
      <c r="Q545" s="39" t="str">
        <f>IF(Q$1&gt;$AE$1,"-",IFERROR(IF(DATEDIF('Base de données'!$A545,Q$1,"d")&lt;&gt;0,"",'Base de données'!$B545),""))</f>
        <v/>
      </c>
      <c r="R545" s="39" t="str">
        <f>IF(R$1&gt;$AE$1,"-",IFERROR(IF(DATEDIF('Base de données'!$A545,R$1,"d")&lt;&gt;0,"",'Base de données'!$B545),""))</f>
        <v/>
      </c>
      <c r="S545" s="39" t="str">
        <f>IF(S$1&gt;$AE$1,"-",IFERROR(IF(DATEDIF('Base de données'!$A545,S$1,"d")&lt;&gt;0,"",'Base de données'!$B545),""))</f>
        <v/>
      </c>
      <c r="T545" s="39" t="str">
        <f>IF(T$1&gt;$AE$1,"-",IFERROR(IF(DATEDIF('Base de données'!$A545,T$1,"d")&lt;&gt;0,"",'Base de données'!$B545),""))</f>
        <v/>
      </c>
      <c r="U545" s="39" t="str">
        <f>IF(U$1&gt;$AE$1,"-",IFERROR(IF(DATEDIF('Base de données'!$A545,U$1,"d")&lt;&gt;0,"",'Base de données'!$B545),""))</f>
        <v/>
      </c>
      <c r="V545" s="39" t="str">
        <f>IF(V$1&gt;$AE$1,"-",IFERROR(IF(DATEDIF('Base de données'!$A545,V$1,"d")&lt;&gt;0,"",'Base de données'!$B545),""))</f>
        <v/>
      </c>
      <c r="W545" s="34"/>
      <c r="X545" s="30" t="str">
        <f>'Base de données'!$C545&amp;" "&amp;'Base de données'!$D545</f>
        <v>François Alix</v>
      </c>
      <c r="Y545" s="31">
        <f>COUNTIF('Base de données'!$B:$B,'Base de données'!$B545)</f>
        <v>2</v>
      </c>
      <c r="AA545" s="87" cm="1">
        <f t="array" aca="1" ref="AA545" ca="1">INDIRECT("'Base de données'!A" &amp; ROW(Y545))</f>
        <v>45689</v>
      </c>
      <c r="AB545" s="51" t="str" cm="1">
        <f t="array" aca="1" ref="AB545" ca="1">INDIRECT("'Base de données'!B" &amp; ROW(Z545))</f>
        <v>MA154</v>
      </c>
    </row>
    <row r="546" spans="1:28" x14ac:dyDescent="0.3">
      <c r="A546" s="41" t="str">
        <f ca="1">IF(IF(AND($B546&lt;&gt;"-",$B546=$E546),"Entrée et sortie","-")="Entrée et sortie",'Base de données'!$B546,"-")</f>
        <v>-</v>
      </c>
      <c r="B546" s="41" t="str">
        <f t="shared" ca="1" si="35"/>
        <v>-</v>
      </c>
      <c r="C546" s="41" t="str">
        <f t="shared" ca="1" si="36"/>
        <v>-</v>
      </c>
      <c r="D546" s="41" t="str">
        <f>IF($F546="sortie en cours d'année",'Base de données'!$B546,"-")</f>
        <v>-</v>
      </c>
      <c r="E546" s="41" t="str">
        <f>IF($H546="entrée en cours d'année",'Base de données'!$B546,"-")</f>
        <v>-</v>
      </c>
      <c r="F546" s="37" t="str">
        <f t="shared" si="33"/>
        <v/>
      </c>
      <c r="G546" s="37" t="str">
        <f>IF($J546="mouvement",_xlfn.XLOOKUP('Base de données'!$B546,$V:$V,$V:$V,0),"")</f>
        <v/>
      </c>
      <c r="H546" s="37" t="str">
        <f t="shared" si="34"/>
        <v/>
      </c>
      <c r="I546" s="37" t="str">
        <f>IF($J546="mouvement",_xlfn.XLOOKUP('Base de données'!$B546,$K:$K,$K:$K,0),"")</f>
        <v/>
      </c>
      <c r="J546" s="38" t="str">
        <f>IF(AND(Y546&lt;&gt;MAX(Y:Y),COUNTIF(K546:V546,'Base de données'!$B546)&gt;0),"mouvement","")</f>
        <v/>
      </c>
      <c r="K546" s="39" t="str">
        <f>IF(K$1&gt;$AE$1,"-",IFERROR(IF(DATEDIF('Base de données'!$A546,K$1,"d")&lt;&gt;0,"",'Base de données'!$B546),""))</f>
        <v/>
      </c>
      <c r="L546" s="39" t="str">
        <f>IF(L$1&gt;$AE$1,"-",IFERROR(IF(DATEDIF('Base de données'!$A546,L$1,"d")&lt;&gt;0,"",'Base de données'!$B546),""))</f>
        <v>SWK1T</v>
      </c>
      <c r="M546" s="39" t="str">
        <f>IF(M$1&gt;$AE$1,"-",IFERROR(IF(DATEDIF('Base de données'!$A546,M$1,"d")&lt;&gt;0,"",'Base de données'!$B546),""))</f>
        <v/>
      </c>
      <c r="N546" s="39" t="str">
        <f>IF(N$1&gt;$AE$1,"-",IFERROR(IF(DATEDIF('Base de données'!$A546,N$1,"d")&lt;&gt;0,"",'Base de données'!$B546),""))</f>
        <v/>
      </c>
      <c r="O546" s="39" t="str">
        <f>IF(O$1&gt;$AE$1,"-",IFERROR(IF(DATEDIF('Base de données'!$A546,O$1,"d")&lt;&gt;0,"",'Base de données'!$B546),""))</f>
        <v/>
      </c>
      <c r="P546" s="39" t="str">
        <f>IF(P$1&gt;$AE$1,"-",IFERROR(IF(DATEDIF('Base de données'!$A546,P$1,"d")&lt;&gt;0,"",'Base de données'!$B546),""))</f>
        <v/>
      </c>
      <c r="Q546" s="39" t="str">
        <f>IF(Q$1&gt;$AE$1,"-",IFERROR(IF(DATEDIF('Base de données'!$A546,Q$1,"d")&lt;&gt;0,"",'Base de données'!$B546),""))</f>
        <v/>
      </c>
      <c r="R546" s="39" t="str">
        <f>IF(R$1&gt;$AE$1,"-",IFERROR(IF(DATEDIF('Base de données'!$A546,R$1,"d")&lt;&gt;0,"",'Base de données'!$B546),""))</f>
        <v/>
      </c>
      <c r="S546" s="39" t="str">
        <f>IF(S$1&gt;$AE$1,"-",IFERROR(IF(DATEDIF('Base de données'!$A546,S$1,"d")&lt;&gt;0,"",'Base de données'!$B546),""))</f>
        <v/>
      </c>
      <c r="T546" s="39" t="str">
        <f>IF(T$1&gt;$AE$1,"-",IFERROR(IF(DATEDIF('Base de données'!$A546,T$1,"d")&lt;&gt;0,"",'Base de données'!$B546),""))</f>
        <v/>
      </c>
      <c r="U546" s="39" t="str">
        <f>IF(U$1&gt;$AE$1,"-",IFERROR(IF(DATEDIF('Base de données'!$A546,U$1,"d")&lt;&gt;0,"",'Base de données'!$B546),""))</f>
        <v/>
      </c>
      <c r="V546" s="39" t="str">
        <f>IF(V$1&gt;$AE$1,"-",IFERROR(IF(DATEDIF('Base de données'!$A546,V$1,"d")&lt;&gt;0,"",'Base de données'!$B546),""))</f>
        <v/>
      </c>
      <c r="W546" s="34"/>
      <c r="X546" s="30" t="str">
        <f>'Base de données'!$C546&amp;" "&amp;'Base de données'!$D546</f>
        <v>Chevallier Jules</v>
      </c>
      <c r="Y546" s="31">
        <f>COUNTIF('Base de données'!$B:$B,'Base de données'!$B546)</f>
        <v>12</v>
      </c>
      <c r="AA546" s="87" cm="1">
        <f t="array" aca="1" ref="AA546" ca="1">INDIRECT("'Base de données'!A" &amp; ROW(Y546))</f>
        <v>45689</v>
      </c>
      <c r="AB546" s="51" t="str" cm="1">
        <f t="array" aca="1" ref="AB546" ca="1">INDIRECT("'Base de données'!B" &amp; ROW(Z546))</f>
        <v>SWK1T</v>
      </c>
    </row>
    <row r="547" spans="1:28" x14ac:dyDescent="0.3">
      <c r="A547" s="41" t="str">
        <f ca="1">IF(IF(AND($B547&lt;&gt;"-",$B547=$E547),"Entrée et sortie","-")="Entrée et sortie",'Base de données'!$B547,"-")</f>
        <v>-</v>
      </c>
      <c r="B547" s="41" t="str">
        <f t="shared" ca="1" si="35"/>
        <v>-</v>
      </c>
      <c r="C547" s="41" t="str">
        <f t="shared" ca="1" si="36"/>
        <v>-</v>
      </c>
      <c r="D547" s="41" t="str">
        <f>IF($F547="sortie en cours d'année",'Base de données'!$B547,"-")</f>
        <v>-</v>
      </c>
      <c r="E547" s="41" t="str">
        <f>IF($H547="entrée en cours d'année",'Base de données'!$B547,"-")</f>
        <v>-</v>
      </c>
      <c r="F547" s="37" t="str">
        <f t="shared" si="33"/>
        <v/>
      </c>
      <c r="G547" s="37" t="str">
        <f>IF($J547="mouvement",_xlfn.XLOOKUP('Base de données'!$B547,$V:$V,$V:$V,0),"")</f>
        <v/>
      </c>
      <c r="H547" s="37" t="str">
        <f t="shared" si="34"/>
        <v/>
      </c>
      <c r="I547" s="37" t="str">
        <f>IF($J547="mouvement",_xlfn.XLOOKUP('Base de données'!$B547,$K:$K,$K:$K,0),"")</f>
        <v/>
      </c>
      <c r="J547" s="38" t="str">
        <f>IF(AND(Y547&lt;&gt;MAX(Y:Y),COUNTIF(K547:V547,'Base de données'!$B547)&gt;0),"mouvement","")</f>
        <v/>
      </c>
      <c r="K547" s="39" t="str">
        <f>IF(K$1&gt;$AE$1,"-",IFERROR(IF(DATEDIF('Base de données'!$A547,K$1,"d")&lt;&gt;0,"",'Base de données'!$B547),""))</f>
        <v/>
      </c>
      <c r="L547" s="39" t="str">
        <f>IF(L$1&gt;$AE$1,"-",IFERROR(IF(DATEDIF('Base de données'!$A547,L$1,"d")&lt;&gt;0,"",'Base de données'!$B547),""))</f>
        <v>8IYTJ</v>
      </c>
      <c r="M547" s="39" t="str">
        <f>IF(M$1&gt;$AE$1,"-",IFERROR(IF(DATEDIF('Base de données'!$A547,M$1,"d")&lt;&gt;0,"",'Base de données'!$B547),""))</f>
        <v/>
      </c>
      <c r="N547" s="39" t="str">
        <f>IF(N$1&gt;$AE$1,"-",IFERROR(IF(DATEDIF('Base de données'!$A547,N$1,"d")&lt;&gt;0,"",'Base de données'!$B547),""))</f>
        <v/>
      </c>
      <c r="O547" s="39" t="str">
        <f>IF(O$1&gt;$AE$1,"-",IFERROR(IF(DATEDIF('Base de données'!$A547,O$1,"d")&lt;&gt;0,"",'Base de données'!$B547),""))</f>
        <v/>
      </c>
      <c r="P547" s="39" t="str">
        <f>IF(P$1&gt;$AE$1,"-",IFERROR(IF(DATEDIF('Base de données'!$A547,P$1,"d")&lt;&gt;0,"",'Base de données'!$B547),""))</f>
        <v/>
      </c>
      <c r="Q547" s="39" t="str">
        <f>IF(Q$1&gt;$AE$1,"-",IFERROR(IF(DATEDIF('Base de données'!$A547,Q$1,"d")&lt;&gt;0,"",'Base de données'!$B547),""))</f>
        <v/>
      </c>
      <c r="R547" s="39" t="str">
        <f>IF(R$1&gt;$AE$1,"-",IFERROR(IF(DATEDIF('Base de données'!$A547,R$1,"d")&lt;&gt;0,"",'Base de données'!$B547),""))</f>
        <v/>
      </c>
      <c r="S547" s="39" t="str">
        <f>IF(S$1&gt;$AE$1,"-",IFERROR(IF(DATEDIF('Base de données'!$A547,S$1,"d")&lt;&gt;0,"",'Base de données'!$B547),""))</f>
        <v/>
      </c>
      <c r="T547" s="39" t="str">
        <f>IF(T$1&gt;$AE$1,"-",IFERROR(IF(DATEDIF('Base de données'!$A547,T$1,"d")&lt;&gt;0,"",'Base de données'!$B547),""))</f>
        <v/>
      </c>
      <c r="U547" s="39" t="str">
        <f>IF(U$1&gt;$AE$1,"-",IFERROR(IF(DATEDIF('Base de données'!$A547,U$1,"d")&lt;&gt;0,"",'Base de données'!$B547),""))</f>
        <v/>
      </c>
      <c r="V547" s="39" t="str">
        <f>IF(V$1&gt;$AE$1,"-",IFERROR(IF(DATEDIF('Base de données'!$A547,V$1,"d")&lt;&gt;0,"",'Base de données'!$B547),""))</f>
        <v/>
      </c>
      <c r="W547" s="34"/>
      <c r="X547" s="30" t="str">
        <f>'Base de données'!$C547&amp;" "&amp;'Base de données'!$D547</f>
        <v>Ribeiro Aimé</v>
      </c>
      <c r="Y547" s="31">
        <f>COUNTIF('Base de données'!$B:$B,'Base de données'!$B547)</f>
        <v>12</v>
      </c>
      <c r="AA547" s="87" cm="1">
        <f t="array" aca="1" ref="AA547" ca="1">INDIRECT("'Base de données'!A" &amp; ROW(Y547))</f>
        <v>45689</v>
      </c>
      <c r="AB547" s="51" t="str" cm="1">
        <f t="array" aca="1" ref="AB547" ca="1">INDIRECT("'Base de données'!B" &amp; ROW(Z547))</f>
        <v>8IYTJ</v>
      </c>
    </row>
    <row r="548" spans="1:28" x14ac:dyDescent="0.3">
      <c r="A548" s="41" t="str">
        <f ca="1">IF(IF(AND($B548&lt;&gt;"-",$B548=$E548),"Entrée et sortie","-")="Entrée et sortie",'Base de données'!$B548,"-")</f>
        <v>-</v>
      </c>
      <c r="B548" s="41" t="str">
        <f t="shared" ca="1" si="35"/>
        <v>-</v>
      </c>
      <c r="C548" s="41" t="str">
        <f t="shared" ca="1" si="36"/>
        <v>-</v>
      </c>
      <c r="D548" s="41" t="str">
        <f>IF($F548="sortie en cours d'année",'Base de données'!$B548,"-")</f>
        <v>-</v>
      </c>
      <c r="E548" s="41" t="str">
        <f>IF($H548="entrée en cours d'année",'Base de données'!$B548,"-")</f>
        <v>-</v>
      </c>
      <c r="F548" s="37" t="str">
        <f t="shared" si="33"/>
        <v/>
      </c>
      <c r="G548" s="37" t="str">
        <f>IF($J548="mouvement",_xlfn.XLOOKUP('Base de données'!$B548,$V:$V,$V:$V,0),"")</f>
        <v/>
      </c>
      <c r="H548" s="37" t="str">
        <f t="shared" si="34"/>
        <v/>
      </c>
      <c r="I548" s="37" t="str">
        <f>IF($J548="mouvement",_xlfn.XLOOKUP('Base de données'!$B548,$K:$K,$K:$K,0),"")</f>
        <v/>
      </c>
      <c r="J548" s="38" t="str">
        <f>IF(AND(Y548&lt;&gt;MAX(Y:Y),COUNTIF(K548:V548,'Base de données'!$B548)&gt;0),"mouvement","")</f>
        <v/>
      </c>
      <c r="K548" s="39" t="str">
        <f>IF(K$1&gt;$AE$1,"-",IFERROR(IF(DATEDIF('Base de données'!$A548,K$1,"d")&lt;&gt;0,"",'Base de données'!$B548),""))</f>
        <v/>
      </c>
      <c r="L548" s="39" t="str">
        <f>IF(L$1&gt;$AE$1,"-",IFERROR(IF(DATEDIF('Base de données'!$A548,L$1,"d")&lt;&gt;0,"",'Base de données'!$B548),""))</f>
        <v>UX84B</v>
      </c>
      <c r="M548" s="39" t="str">
        <f>IF(M$1&gt;$AE$1,"-",IFERROR(IF(DATEDIF('Base de données'!$A548,M$1,"d")&lt;&gt;0,"",'Base de données'!$B548),""))</f>
        <v/>
      </c>
      <c r="N548" s="39" t="str">
        <f>IF(N$1&gt;$AE$1,"-",IFERROR(IF(DATEDIF('Base de données'!$A548,N$1,"d")&lt;&gt;0,"",'Base de données'!$B548),""))</f>
        <v/>
      </c>
      <c r="O548" s="39" t="str">
        <f>IF(O$1&gt;$AE$1,"-",IFERROR(IF(DATEDIF('Base de données'!$A548,O$1,"d")&lt;&gt;0,"",'Base de données'!$B548),""))</f>
        <v/>
      </c>
      <c r="P548" s="39" t="str">
        <f>IF(P$1&gt;$AE$1,"-",IFERROR(IF(DATEDIF('Base de données'!$A548,P$1,"d")&lt;&gt;0,"",'Base de données'!$B548),""))</f>
        <v/>
      </c>
      <c r="Q548" s="39" t="str">
        <f>IF(Q$1&gt;$AE$1,"-",IFERROR(IF(DATEDIF('Base de données'!$A548,Q$1,"d")&lt;&gt;0,"",'Base de données'!$B548),""))</f>
        <v/>
      </c>
      <c r="R548" s="39" t="str">
        <f>IF(R$1&gt;$AE$1,"-",IFERROR(IF(DATEDIF('Base de données'!$A548,R$1,"d")&lt;&gt;0,"",'Base de données'!$B548),""))</f>
        <v/>
      </c>
      <c r="S548" s="39" t="str">
        <f>IF(S$1&gt;$AE$1,"-",IFERROR(IF(DATEDIF('Base de données'!$A548,S$1,"d")&lt;&gt;0,"",'Base de données'!$B548),""))</f>
        <v/>
      </c>
      <c r="T548" s="39" t="str">
        <f>IF(T$1&gt;$AE$1,"-",IFERROR(IF(DATEDIF('Base de données'!$A548,T$1,"d")&lt;&gt;0,"",'Base de données'!$B548),""))</f>
        <v/>
      </c>
      <c r="U548" s="39" t="str">
        <f>IF(U$1&gt;$AE$1,"-",IFERROR(IF(DATEDIF('Base de données'!$A548,U$1,"d")&lt;&gt;0,"",'Base de données'!$B548),""))</f>
        <v/>
      </c>
      <c r="V548" s="39" t="str">
        <f>IF(V$1&gt;$AE$1,"-",IFERROR(IF(DATEDIF('Base de données'!$A548,V$1,"d")&lt;&gt;0,"",'Base de données'!$B548),""))</f>
        <v/>
      </c>
      <c r="W548" s="34"/>
      <c r="X548" s="30" t="str">
        <f>'Base de données'!$C548&amp;" "&amp;'Base de données'!$D548</f>
        <v>Le Gall Monique</v>
      </c>
      <c r="Y548" s="31">
        <f>COUNTIF('Base de données'!$B:$B,'Base de données'!$B548)</f>
        <v>12</v>
      </c>
      <c r="AA548" s="87" cm="1">
        <f t="array" aca="1" ref="AA548" ca="1">INDIRECT("'Base de données'!A" &amp; ROW(Y548))</f>
        <v>45689</v>
      </c>
      <c r="AB548" s="51" t="str" cm="1">
        <f t="array" aca="1" ref="AB548" ca="1">INDIRECT("'Base de données'!B" &amp; ROW(Z548))</f>
        <v>UX84B</v>
      </c>
    </row>
    <row r="549" spans="1:28" x14ac:dyDescent="0.3">
      <c r="A549" s="41" t="str">
        <f ca="1">IF(IF(AND($B549&lt;&gt;"-",$B549=$E549),"Entrée et sortie","-")="Entrée et sortie",'Base de données'!$B549,"-")</f>
        <v>-</v>
      </c>
      <c r="B549" s="41" t="str">
        <f t="shared" ca="1" si="35"/>
        <v>GTDH4</v>
      </c>
      <c r="C549" s="41" t="str">
        <f t="shared" ca="1" si="36"/>
        <v>GTDH4</v>
      </c>
      <c r="D549" s="41" t="str">
        <f>IF($F549="sortie en cours d'année",'Base de données'!$B549,"-")</f>
        <v>GTDH4</v>
      </c>
      <c r="E549" s="41" t="str">
        <f>IF($H549="entrée en cours d'année",'Base de données'!$B549,"-")</f>
        <v>-</v>
      </c>
      <c r="F549" s="37" t="str">
        <f t="shared" si="33"/>
        <v>sortie en cours d'année</v>
      </c>
      <c r="G549" s="37">
        <f>IF($J549="mouvement",_xlfn.XLOOKUP('Base de données'!$B549,$V:$V,$V:$V,0),"")</f>
        <v>0</v>
      </c>
      <c r="H549" s="37" t="str">
        <f t="shared" si="34"/>
        <v/>
      </c>
      <c r="I549" s="37" t="str">
        <f>IF($J549="mouvement",_xlfn.XLOOKUP('Base de données'!$B549,$K:$K,$K:$K,0),"")</f>
        <v>GTDH4</v>
      </c>
      <c r="J549" s="38" t="str">
        <f>IF(AND(Y549&lt;&gt;MAX(Y:Y),COUNTIF(K549:V549,'Base de données'!$B549)&gt;0),"mouvement","")</f>
        <v>mouvement</v>
      </c>
      <c r="K549" s="39" t="str">
        <f>IF(K$1&gt;$AE$1,"-",IFERROR(IF(DATEDIF('Base de données'!$A549,K$1,"d")&lt;&gt;0,"",'Base de données'!$B549),""))</f>
        <v/>
      </c>
      <c r="L549" s="39" t="str">
        <f>IF(L$1&gt;$AE$1,"-",IFERROR(IF(DATEDIF('Base de données'!$A549,L$1,"d")&lt;&gt;0,"",'Base de données'!$B549),""))</f>
        <v>GTDH4</v>
      </c>
      <c r="M549" s="39" t="str">
        <f>IF(M$1&gt;$AE$1,"-",IFERROR(IF(DATEDIF('Base de données'!$A549,M$1,"d")&lt;&gt;0,"",'Base de données'!$B549),""))</f>
        <v/>
      </c>
      <c r="N549" s="39" t="str">
        <f>IF(N$1&gt;$AE$1,"-",IFERROR(IF(DATEDIF('Base de données'!$A549,N$1,"d")&lt;&gt;0,"",'Base de données'!$B549),""))</f>
        <v/>
      </c>
      <c r="O549" s="39" t="str">
        <f>IF(O$1&gt;$AE$1,"-",IFERROR(IF(DATEDIF('Base de données'!$A549,O$1,"d")&lt;&gt;0,"",'Base de données'!$B549),""))</f>
        <v/>
      </c>
      <c r="P549" s="39" t="str">
        <f>IF(P$1&gt;$AE$1,"-",IFERROR(IF(DATEDIF('Base de données'!$A549,P$1,"d")&lt;&gt;0,"",'Base de données'!$B549),""))</f>
        <v/>
      </c>
      <c r="Q549" s="39" t="str">
        <f>IF(Q$1&gt;$AE$1,"-",IFERROR(IF(DATEDIF('Base de données'!$A549,Q$1,"d")&lt;&gt;0,"",'Base de données'!$B549),""))</f>
        <v/>
      </c>
      <c r="R549" s="39" t="str">
        <f>IF(R$1&gt;$AE$1,"-",IFERROR(IF(DATEDIF('Base de données'!$A549,R$1,"d")&lt;&gt;0,"",'Base de données'!$B549),""))</f>
        <v/>
      </c>
      <c r="S549" s="39" t="str">
        <f>IF(S$1&gt;$AE$1,"-",IFERROR(IF(DATEDIF('Base de données'!$A549,S$1,"d")&lt;&gt;0,"",'Base de données'!$B549),""))</f>
        <v/>
      </c>
      <c r="T549" s="39" t="str">
        <f>IF(T$1&gt;$AE$1,"-",IFERROR(IF(DATEDIF('Base de données'!$A549,T$1,"d")&lt;&gt;0,"",'Base de données'!$B549),""))</f>
        <v/>
      </c>
      <c r="U549" s="39" t="str">
        <f>IF(U$1&gt;$AE$1,"-",IFERROR(IF(DATEDIF('Base de données'!$A549,U$1,"d")&lt;&gt;0,"",'Base de données'!$B549),""))</f>
        <v/>
      </c>
      <c r="V549" s="39" t="str">
        <f>IF(V$1&gt;$AE$1,"-",IFERROR(IF(DATEDIF('Base de données'!$A549,V$1,"d")&lt;&gt;0,"",'Base de données'!$B549),""))</f>
        <v/>
      </c>
      <c r="W549" s="34"/>
      <c r="X549" s="30" t="str">
        <f>'Base de données'!$C549&amp;" "&amp;'Base de données'!$D549</f>
        <v>Marques Camille</v>
      </c>
      <c r="Y549" s="31">
        <f>COUNTIF('Base de données'!$B:$B,'Base de données'!$B549)</f>
        <v>2</v>
      </c>
      <c r="AA549" s="87" cm="1">
        <f t="array" aca="1" ref="AA549" ca="1">INDIRECT("'Base de données'!A" &amp; ROW(Y549))</f>
        <v>45689</v>
      </c>
      <c r="AB549" s="51" t="str" cm="1">
        <f t="array" aca="1" ref="AB549" ca="1">INDIRECT("'Base de données'!B" &amp; ROW(Z549))</f>
        <v>GTDH4</v>
      </c>
    </row>
    <row r="550" spans="1:28" x14ac:dyDescent="0.3">
      <c r="A550" s="41" t="str">
        <f ca="1">IF(IF(AND($B550&lt;&gt;"-",$B550=$E550),"Entrée et sortie","-")="Entrée et sortie",'Base de données'!$B550,"-")</f>
        <v>-</v>
      </c>
      <c r="B550" s="41" t="str">
        <f t="shared" ca="1" si="35"/>
        <v>T0HSF</v>
      </c>
      <c r="C550" s="41" t="str">
        <f t="shared" ca="1" si="36"/>
        <v>T0HSF</v>
      </c>
      <c r="D550" s="41" t="str">
        <f>IF($F550="sortie en cours d'année",'Base de données'!$B550,"-")</f>
        <v>T0HSF</v>
      </c>
      <c r="E550" s="41" t="str">
        <f>IF($H550="entrée en cours d'année",'Base de données'!$B550,"-")</f>
        <v>-</v>
      </c>
      <c r="F550" s="37" t="str">
        <f t="shared" si="33"/>
        <v>sortie en cours d'année</v>
      </c>
      <c r="G550" s="37">
        <f>IF($J550="mouvement",_xlfn.XLOOKUP('Base de données'!$B550,$V:$V,$V:$V,0),"")</f>
        <v>0</v>
      </c>
      <c r="H550" s="37" t="str">
        <f t="shared" si="34"/>
        <v/>
      </c>
      <c r="I550" s="37" t="str">
        <f>IF($J550="mouvement",_xlfn.XLOOKUP('Base de données'!$B550,$K:$K,$K:$K,0),"")</f>
        <v>T0HSF</v>
      </c>
      <c r="J550" s="38" t="str">
        <f>IF(AND(Y550&lt;&gt;MAX(Y:Y),COUNTIF(K550:V550,'Base de données'!$B550)&gt;0),"mouvement","")</f>
        <v>mouvement</v>
      </c>
      <c r="K550" s="39" t="str">
        <f>IF(K$1&gt;$AE$1,"-",IFERROR(IF(DATEDIF('Base de données'!$A550,K$1,"d")&lt;&gt;0,"",'Base de données'!$B550),""))</f>
        <v/>
      </c>
      <c r="L550" s="39" t="str">
        <f>IF(L$1&gt;$AE$1,"-",IFERROR(IF(DATEDIF('Base de données'!$A550,L$1,"d")&lt;&gt;0,"",'Base de données'!$B550),""))</f>
        <v>T0HSF</v>
      </c>
      <c r="M550" s="39" t="str">
        <f>IF(M$1&gt;$AE$1,"-",IFERROR(IF(DATEDIF('Base de données'!$A550,M$1,"d")&lt;&gt;0,"",'Base de données'!$B550),""))</f>
        <v/>
      </c>
      <c r="N550" s="39" t="str">
        <f>IF(N$1&gt;$AE$1,"-",IFERROR(IF(DATEDIF('Base de données'!$A550,N$1,"d")&lt;&gt;0,"",'Base de données'!$B550),""))</f>
        <v/>
      </c>
      <c r="O550" s="39" t="str">
        <f>IF(O$1&gt;$AE$1,"-",IFERROR(IF(DATEDIF('Base de données'!$A550,O$1,"d")&lt;&gt;0,"",'Base de données'!$B550),""))</f>
        <v/>
      </c>
      <c r="P550" s="39" t="str">
        <f>IF(P$1&gt;$AE$1,"-",IFERROR(IF(DATEDIF('Base de données'!$A550,P$1,"d")&lt;&gt;0,"",'Base de données'!$B550),""))</f>
        <v/>
      </c>
      <c r="Q550" s="39" t="str">
        <f>IF(Q$1&gt;$AE$1,"-",IFERROR(IF(DATEDIF('Base de données'!$A550,Q$1,"d")&lt;&gt;0,"",'Base de données'!$B550),""))</f>
        <v/>
      </c>
      <c r="R550" s="39" t="str">
        <f>IF(R$1&gt;$AE$1,"-",IFERROR(IF(DATEDIF('Base de données'!$A550,R$1,"d")&lt;&gt;0,"",'Base de données'!$B550),""))</f>
        <v/>
      </c>
      <c r="S550" s="39" t="str">
        <f>IF(S$1&gt;$AE$1,"-",IFERROR(IF(DATEDIF('Base de données'!$A550,S$1,"d")&lt;&gt;0,"",'Base de données'!$B550),""))</f>
        <v/>
      </c>
      <c r="T550" s="39" t="str">
        <f>IF(T$1&gt;$AE$1,"-",IFERROR(IF(DATEDIF('Base de données'!$A550,T$1,"d")&lt;&gt;0,"",'Base de données'!$B550),""))</f>
        <v/>
      </c>
      <c r="U550" s="39" t="str">
        <f>IF(U$1&gt;$AE$1,"-",IFERROR(IF(DATEDIF('Base de données'!$A550,U$1,"d")&lt;&gt;0,"",'Base de données'!$B550),""))</f>
        <v/>
      </c>
      <c r="V550" s="39" t="str">
        <f>IF(V$1&gt;$AE$1,"-",IFERROR(IF(DATEDIF('Base de données'!$A550,V$1,"d")&lt;&gt;0,"",'Base de données'!$B550),""))</f>
        <v/>
      </c>
      <c r="W550" s="34"/>
      <c r="X550" s="30" t="str">
        <f>'Base de données'!$C550&amp;" "&amp;'Base de données'!$D550</f>
        <v>Legendre Laure</v>
      </c>
      <c r="Y550" s="31">
        <f>COUNTIF('Base de données'!$B:$B,'Base de données'!$B550)</f>
        <v>11</v>
      </c>
      <c r="AA550" s="87" cm="1">
        <f t="array" aca="1" ref="AA550" ca="1">INDIRECT("'Base de données'!A" &amp; ROW(Y550))</f>
        <v>45689</v>
      </c>
      <c r="AB550" s="51" t="str" cm="1">
        <f t="array" aca="1" ref="AB550" ca="1">INDIRECT("'Base de données'!B" &amp; ROW(Z550))</f>
        <v>T0HSF</v>
      </c>
    </row>
    <row r="551" spans="1:28" x14ac:dyDescent="0.3">
      <c r="A551" s="41" t="str">
        <f ca="1">IF(IF(AND($B551&lt;&gt;"-",$B551=$E551),"Entrée et sortie","-")="Entrée et sortie",'Base de données'!$B551,"-")</f>
        <v>-</v>
      </c>
      <c r="B551" s="41" t="str">
        <f t="shared" ca="1" si="35"/>
        <v>-</v>
      </c>
      <c r="C551" s="41" t="str">
        <f t="shared" ca="1" si="36"/>
        <v>-</v>
      </c>
      <c r="D551" s="41" t="str">
        <f>IF($F551="sortie en cours d'année",'Base de données'!$B551,"-")</f>
        <v>-</v>
      </c>
      <c r="E551" s="41" t="str">
        <f>IF($H551="entrée en cours d'année",'Base de données'!$B551,"-")</f>
        <v>-</v>
      </c>
      <c r="F551" s="37" t="str">
        <f t="shared" si="33"/>
        <v/>
      </c>
      <c r="G551" s="37" t="str">
        <f>IF($J551="mouvement",_xlfn.XLOOKUP('Base de données'!$B551,$V:$V,$V:$V,0),"")</f>
        <v/>
      </c>
      <c r="H551" s="37" t="str">
        <f t="shared" si="34"/>
        <v/>
      </c>
      <c r="I551" s="37" t="str">
        <f>IF($J551="mouvement",_xlfn.XLOOKUP('Base de données'!$B551,$K:$K,$K:$K,0),"")</f>
        <v/>
      </c>
      <c r="J551" s="38" t="str">
        <f>IF(AND(Y551&lt;&gt;MAX(Y:Y),COUNTIF(K551:V551,'Base de données'!$B551)&gt;0),"mouvement","")</f>
        <v/>
      </c>
      <c r="K551" s="39" t="str">
        <f>IF(K$1&gt;$AE$1,"-",IFERROR(IF(DATEDIF('Base de données'!$A551,K$1,"d")&lt;&gt;0,"",'Base de données'!$B551),""))</f>
        <v/>
      </c>
      <c r="L551" s="39" t="str">
        <f>IF(L$1&gt;$AE$1,"-",IFERROR(IF(DATEDIF('Base de données'!$A551,L$1,"d")&lt;&gt;0,"",'Base de données'!$B551),""))</f>
        <v>IFJYC</v>
      </c>
      <c r="M551" s="39" t="str">
        <f>IF(M$1&gt;$AE$1,"-",IFERROR(IF(DATEDIF('Base de données'!$A551,M$1,"d")&lt;&gt;0,"",'Base de données'!$B551),""))</f>
        <v/>
      </c>
      <c r="N551" s="39" t="str">
        <f>IF(N$1&gt;$AE$1,"-",IFERROR(IF(DATEDIF('Base de données'!$A551,N$1,"d")&lt;&gt;0,"",'Base de données'!$B551),""))</f>
        <v/>
      </c>
      <c r="O551" s="39" t="str">
        <f>IF(O$1&gt;$AE$1,"-",IFERROR(IF(DATEDIF('Base de données'!$A551,O$1,"d")&lt;&gt;0,"",'Base de données'!$B551),""))</f>
        <v/>
      </c>
      <c r="P551" s="39" t="str">
        <f>IF(P$1&gt;$AE$1,"-",IFERROR(IF(DATEDIF('Base de données'!$A551,P$1,"d")&lt;&gt;0,"",'Base de données'!$B551),""))</f>
        <v/>
      </c>
      <c r="Q551" s="39" t="str">
        <f>IF(Q$1&gt;$AE$1,"-",IFERROR(IF(DATEDIF('Base de données'!$A551,Q$1,"d")&lt;&gt;0,"",'Base de données'!$B551),""))</f>
        <v/>
      </c>
      <c r="R551" s="39" t="str">
        <f>IF(R$1&gt;$AE$1,"-",IFERROR(IF(DATEDIF('Base de données'!$A551,R$1,"d")&lt;&gt;0,"",'Base de données'!$B551),""))</f>
        <v/>
      </c>
      <c r="S551" s="39" t="str">
        <f>IF(S$1&gt;$AE$1,"-",IFERROR(IF(DATEDIF('Base de données'!$A551,S$1,"d")&lt;&gt;0,"",'Base de données'!$B551),""))</f>
        <v/>
      </c>
      <c r="T551" s="39" t="str">
        <f>IF(T$1&gt;$AE$1,"-",IFERROR(IF(DATEDIF('Base de données'!$A551,T$1,"d")&lt;&gt;0,"",'Base de données'!$B551),""))</f>
        <v/>
      </c>
      <c r="U551" s="39" t="str">
        <f>IF(U$1&gt;$AE$1,"-",IFERROR(IF(DATEDIF('Base de données'!$A551,U$1,"d")&lt;&gt;0,"",'Base de données'!$B551),""))</f>
        <v/>
      </c>
      <c r="V551" s="39" t="str">
        <f>IF(V$1&gt;$AE$1,"-",IFERROR(IF(DATEDIF('Base de données'!$A551,V$1,"d")&lt;&gt;0,"",'Base de données'!$B551),""))</f>
        <v/>
      </c>
      <c r="W551" s="34"/>
      <c r="X551" s="30" t="str">
        <f>'Base de données'!$C551&amp;" "&amp;'Base de données'!$D551</f>
        <v>Lévy Denise</v>
      </c>
      <c r="Y551" s="31">
        <f>COUNTIF('Base de données'!$B:$B,'Base de données'!$B551)</f>
        <v>12</v>
      </c>
      <c r="AA551" s="87" cm="1">
        <f t="array" aca="1" ref="AA551" ca="1">INDIRECT("'Base de données'!A" &amp; ROW(Y551))</f>
        <v>45689</v>
      </c>
      <c r="AB551" s="51" t="str" cm="1">
        <f t="array" aca="1" ref="AB551" ca="1">INDIRECT("'Base de données'!B" &amp; ROW(Z551))</f>
        <v>IFJYC</v>
      </c>
    </row>
    <row r="552" spans="1:28" x14ac:dyDescent="0.3">
      <c r="A552" s="41" t="str">
        <f ca="1">IF(IF(AND($B552&lt;&gt;"-",$B552=$E552),"Entrée et sortie","-")="Entrée et sortie",'Base de données'!$B552,"-")</f>
        <v>-</v>
      </c>
      <c r="B552" s="41" t="str">
        <f t="shared" ca="1" si="35"/>
        <v>CN75F</v>
      </c>
      <c r="C552" s="41" t="str">
        <f t="shared" ca="1" si="36"/>
        <v>CN75F</v>
      </c>
      <c r="D552" s="41" t="str">
        <f>IF($F552="sortie en cours d'année",'Base de données'!$B552,"-")</f>
        <v>CN75F</v>
      </c>
      <c r="E552" s="41" t="str">
        <f>IF($H552="entrée en cours d'année",'Base de données'!$B552,"-")</f>
        <v>-</v>
      </c>
      <c r="F552" s="37" t="str">
        <f t="shared" si="33"/>
        <v>sortie en cours d'année</v>
      </c>
      <c r="G552" s="37">
        <f>IF($J552="mouvement",_xlfn.XLOOKUP('Base de données'!$B552,$V:$V,$V:$V,0),"")</f>
        <v>0</v>
      </c>
      <c r="H552" s="37" t="str">
        <f t="shared" si="34"/>
        <v/>
      </c>
      <c r="I552" s="37" t="str">
        <f>IF($J552="mouvement",_xlfn.XLOOKUP('Base de données'!$B552,$K:$K,$K:$K,0),"")</f>
        <v>CN75F</v>
      </c>
      <c r="J552" s="38" t="str">
        <f>IF(AND(Y552&lt;&gt;MAX(Y:Y),COUNTIF(K552:V552,'Base de données'!$B552)&gt;0),"mouvement","")</f>
        <v>mouvement</v>
      </c>
      <c r="K552" s="39" t="str">
        <f>IF(K$1&gt;$AE$1,"-",IFERROR(IF(DATEDIF('Base de données'!$A552,K$1,"d")&lt;&gt;0,"",'Base de données'!$B552),""))</f>
        <v/>
      </c>
      <c r="L552" s="39" t="str">
        <f>IF(L$1&gt;$AE$1,"-",IFERROR(IF(DATEDIF('Base de données'!$A552,L$1,"d")&lt;&gt;0,"",'Base de données'!$B552),""))</f>
        <v>CN75F</v>
      </c>
      <c r="M552" s="39" t="str">
        <f>IF(M$1&gt;$AE$1,"-",IFERROR(IF(DATEDIF('Base de données'!$A552,M$1,"d")&lt;&gt;0,"",'Base de données'!$B552),""))</f>
        <v/>
      </c>
      <c r="N552" s="39" t="str">
        <f>IF(N$1&gt;$AE$1,"-",IFERROR(IF(DATEDIF('Base de données'!$A552,N$1,"d")&lt;&gt;0,"",'Base de données'!$B552),""))</f>
        <v/>
      </c>
      <c r="O552" s="39" t="str">
        <f>IF(O$1&gt;$AE$1,"-",IFERROR(IF(DATEDIF('Base de données'!$A552,O$1,"d")&lt;&gt;0,"",'Base de données'!$B552),""))</f>
        <v/>
      </c>
      <c r="P552" s="39" t="str">
        <f>IF(P$1&gt;$AE$1,"-",IFERROR(IF(DATEDIF('Base de données'!$A552,P$1,"d")&lt;&gt;0,"",'Base de données'!$B552),""))</f>
        <v/>
      </c>
      <c r="Q552" s="39" t="str">
        <f>IF(Q$1&gt;$AE$1,"-",IFERROR(IF(DATEDIF('Base de données'!$A552,Q$1,"d")&lt;&gt;0,"",'Base de données'!$B552),""))</f>
        <v/>
      </c>
      <c r="R552" s="39" t="str">
        <f>IF(R$1&gt;$AE$1,"-",IFERROR(IF(DATEDIF('Base de données'!$A552,R$1,"d")&lt;&gt;0,"",'Base de données'!$B552),""))</f>
        <v/>
      </c>
      <c r="S552" s="39" t="str">
        <f>IF(S$1&gt;$AE$1,"-",IFERROR(IF(DATEDIF('Base de données'!$A552,S$1,"d")&lt;&gt;0,"",'Base de données'!$B552),""))</f>
        <v/>
      </c>
      <c r="T552" s="39" t="str">
        <f>IF(T$1&gt;$AE$1,"-",IFERROR(IF(DATEDIF('Base de données'!$A552,T$1,"d")&lt;&gt;0,"",'Base de données'!$B552),""))</f>
        <v/>
      </c>
      <c r="U552" s="39" t="str">
        <f>IF(U$1&gt;$AE$1,"-",IFERROR(IF(DATEDIF('Base de données'!$A552,U$1,"d")&lt;&gt;0,"",'Base de données'!$B552),""))</f>
        <v/>
      </c>
      <c r="V552" s="39" t="str">
        <f>IF(V$1&gt;$AE$1,"-",IFERROR(IF(DATEDIF('Base de données'!$A552,V$1,"d")&lt;&gt;0,"",'Base de données'!$B552),""))</f>
        <v/>
      </c>
      <c r="W552" s="34"/>
      <c r="X552" s="30" t="str">
        <f>'Base de données'!$C552&amp;" "&amp;'Base de données'!$D552</f>
        <v>Camus Emmanuel</v>
      </c>
      <c r="Y552" s="31">
        <f>COUNTIF('Base de données'!$B:$B,'Base de données'!$B552)</f>
        <v>11</v>
      </c>
      <c r="AA552" s="87" cm="1">
        <f t="array" aca="1" ref="AA552" ca="1">INDIRECT("'Base de données'!A" &amp; ROW(Y552))</f>
        <v>45689</v>
      </c>
      <c r="AB552" s="51" t="str" cm="1">
        <f t="array" aca="1" ref="AB552" ca="1">INDIRECT("'Base de données'!B" &amp; ROW(Z552))</f>
        <v>CN75F</v>
      </c>
    </row>
    <row r="553" spans="1:28" x14ac:dyDescent="0.3">
      <c r="A553" s="41" t="str">
        <f ca="1">IF(IF(AND($B553&lt;&gt;"-",$B553=$E553),"Entrée et sortie","-")="Entrée et sortie",'Base de données'!$B553,"-")</f>
        <v>-</v>
      </c>
      <c r="B553" s="41" t="str">
        <f t="shared" ca="1" si="35"/>
        <v>-</v>
      </c>
      <c r="C553" s="41" t="str">
        <f t="shared" ca="1" si="36"/>
        <v>-</v>
      </c>
      <c r="D553" s="41" t="str">
        <f>IF($F553="sortie en cours d'année",'Base de données'!$B553,"-")</f>
        <v>-</v>
      </c>
      <c r="E553" s="41" t="str">
        <f>IF($H553="entrée en cours d'année",'Base de données'!$B553,"-")</f>
        <v>-</v>
      </c>
      <c r="F553" s="37" t="str">
        <f t="shared" si="33"/>
        <v/>
      </c>
      <c r="G553" s="37" t="str">
        <f>IF($J553="mouvement",_xlfn.XLOOKUP('Base de données'!$B553,$V:$V,$V:$V,0),"")</f>
        <v/>
      </c>
      <c r="H553" s="37" t="str">
        <f t="shared" si="34"/>
        <v/>
      </c>
      <c r="I553" s="37" t="str">
        <f>IF($J553="mouvement",_xlfn.XLOOKUP('Base de données'!$B553,$K:$K,$K:$K,0),"")</f>
        <v/>
      </c>
      <c r="J553" s="38" t="str">
        <f>IF(AND(Y553&lt;&gt;MAX(Y:Y),COUNTIF(K553:V553,'Base de données'!$B553)&gt;0),"mouvement","")</f>
        <v/>
      </c>
      <c r="K553" s="39" t="str">
        <f>IF(K$1&gt;$AE$1,"-",IFERROR(IF(DATEDIF('Base de données'!$A553,K$1,"d")&lt;&gt;0,"",'Base de données'!$B553),""))</f>
        <v/>
      </c>
      <c r="L553" s="39" t="str">
        <f>IF(L$1&gt;$AE$1,"-",IFERROR(IF(DATEDIF('Base de données'!$A553,L$1,"d")&lt;&gt;0,"",'Base de données'!$B553),""))</f>
        <v>3E96F</v>
      </c>
      <c r="M553" s="39" t="str">
        <f>IF(M$1&gt;$AE$1,"-",IFERROR(IF(DATEDIF('Base de données'!$A553,M$1,"d")&lt;&gt;0,"",'Base de données'!$B553),""))</f>
        <v/>
      </c>
      <c r="N553" s="39" t="str">
        <f>IF(N$1&gt;$AE$1,"-",IFERROR(IF(DATEDIF('Base de données'!$A553,N$1,"d")&lt;&gt;0,"",'Base de données'!$B553),""))</f>
        <v/>
      </c>
      <c r="O553" s="39" t="str">
        <f>IF(O$1&gt;$AE$1,"-",IFERROR(IF(DATEDIF('Base de données'!$A553,O$1,"d")&lt;&gt;0,"",'Base de données'!$B553),""))</f>
        <v/>
      </c>
      <c r="P553" s="39" t="str">
        <f>IF(P$1&gt;$AE$1,"-",IFERROR(IF(DATEDIF('Base de données'!$A553,P$1,"d")&lt;&gt;0,"",'Base de données'!$B553),""))</f>
        <v/>
      </c>
      <c r="Q553" s="39" t="str">
        <f>IF(Q$1&gt;$AE$1,"-",IFERROR(IF(DATEDIF('Base de données'!$A553,Q$1,"d")&lt;&gt;0,"",'Base de données'!$B553),""))</f>
        <v/>
      </c>
      <c r="R553" s="39" t="str">
        <f>IF(R$1&gt;$AE$1,"-",IFERROR(IF(DATEDIF('Base de données'!$A553,R$1,"d")&lt;&gt;0,"",'Base de données'!$B553),""))</f>
        <v/>
      </c>
      <c r="S553" s="39" t="str">
        <f>IF(S$1&gt;$AE$1,"-",IFERROR(IF(DATEDIF('Base de données'!$A553,S$1,"d")&lt;&gt;0,"",'Base de données'!$B553),""))</f>
        <v/>
      </c>
      <c r="T553" s="39" t="str">
        <f>IF(T$1&gt;$AE$1,"-",IFERROR(IF(DATEDIF('Base de données'!$A553,T$1,"d")&lt;&gt;0,"",'Base de données'!$B553),""))</f>
        <v/>
      </c>
      <c r="U553" s="39" t="str">
        <f>IF(U$1&gt;$AE$1,"-",IFERROR(IF(DATEDIF('Base de données'!$A553,U$1,"d")&lt;&gt;0,"",'Base de données'!$B553),""))</f>
        <v/>
      </c>
      <c r="V553" s="39" t="str">
        <f>IF(V$1&gt;$AE$1,"-",IFERROR(IF(DATEDIF('Base de données'!$A553,V$1,"d")&lt;&gt;0,"",'Base de données'!$B553),""))</f>
        <v/>
      </c>
      <c r="W553" s="34"/>
      <c r="X553" s="30" t="str">
        <f>'Base de données'!$C553&amp;" "&amp;'Base de données'!$D553</f>
        <v>Becker Michèle</v>
      </c>
      <c r="Y553" s="31">
        <f>COUNTIF('Base de données'!$B:$B,'Base de données'!$B553)</f>
        <v>12</v>
      </c>
      <c r="AA553" s="87" cm="1">
        <f t="array" aca="1" ref="AA553" ca="1">INDIRECT("'Base de données'!A" &amp; ROW(Y553))</f>
        <v>45689</v>
      </c>
      <c r="AB553" s="51" t="str" cm="1">
        <f t="array" aca="1" ref="AB553" ca="1">INDIRECT("'Base de données'!B" &amp; ROW(Z553))</f>
        <v>3E96F</v>
      </c>
    </row>
    <row r="554" spans="1:28" x14ac:dyDescent="0.3">
      <c r="A554" s="41" t="str">
        <f ca="1">IF(IF(AND($B554&lt;&gt;"-",$B554=$E554),"Entrée et sortie","-")="Entrée et sortie",'Base de données'!$B554,"-")</f>
        <v>G45AC</v>
      </c>
      <c r="B554" s="41" t="str">
        <f t="shared" ca="1" si="35"/>
        <v>G45AC</v>
      </c>
      <c r="C554" s="41" t="str">
        <f t="shared" ca="1" si="36"/>
        <v>G45AC</v>
      </c>
      <c r="D554" s="41" t="str">
        <f>IF($F554="sortie en cours d'année",'Base de données'!$B554,"-")</f>
        <v>G45AC</v>
      </c>
      <c r="E554" s="41" t="str">
        <f>IF($H554="entrée en cours d'année",'Base de données'!$B554,"-")</f>
        <v>G45AC</v>
      </c>
      <c r="F554" s="37" t="str">
        <f t="shared" si="33"/>
        <v>sortie en cours d'année</v>
      </c>
      <c r="G554" s="37">
        <f>IF($J554="mouvement",_xlfn.XLOOKUP('Base de données'!$B554,$V:$V,$V:$V,0),"")</f>
        <v>0</v>
      </c>
      <c r="H554" s="37" t="str">
        <f t="shared" si="34"/>
        <v>entrée en cours d'année</v>
      </c>
      <c r="I554" s="37">
        <f>IF($J554="mouvement",_xlfn.XLOOKUP('Base de données'!$B554,$K:$K,$K:$K,0),"")</f>
        <v>0</v>
      </c>
      <c r="J554" s="38" t="str">
        <f>IF(AND(Y554&lt;&gt;MAX(Y:Y),COUNTIF(K554:V554,'Base de données'!$B554)&gt;0),"mouvement","")</f>
        <v>mouvement</v>
      </c>
      <c r="K554" s="39" t="str">
        <f>IF(K$1&gt;$AE$1,"-",IFERROR(IF(DATEDIF('Base de données'!$A554,K$1,"d")&lt;&gt;0,"",'Base de données'!$B554),""))</f>
        <v/>
      </c>
      <c r="L554" s="39" t="str">
        <f>IF(L$1&gt;$AE$1,"-",IFERROR(IF(DATEDIF('Base de données'!$A554,L$1,"d")&lt;&gt;0,"",'Base de données'!$B554),""))</f>
        <v>G45AC</v>
      </c>
      <c r="M554" s="39" t="str">
        <f>IF(M$1&gt;$AE$1,"-",IFERROR(IF(DATEDIF('Base de données'!$A554,M$1,"d")&lt;&gt;0,"",'Base de données'!$B554),""))</f>
        <v/>
      </c>
      <c r="N554" s="39" t="str">
        <f>IF(N$1&gt;$AE$1,"-",IFERROR(IF(DATEDIF('Base de données'!$A554,N$1,"d")&lt;&gt;0,"",'Base de données'!$B554),""))</f>
        <v/>
      </c>
      <c r="O554" s="39" t="str">
        <f>IF(O$1&gt;$AE$1,"-",IFERROR(IF(DATEDIF('Base de données'!$A554,O$1,"d")&lt;&gt;0,"",'Base de données'!$B554),""))</f>
        <v/>
      </c>
      <c r="P554" s="39" t="str">
        <f>IF(P$1&gt;$AE$1,"-",IFERROR(IF(DATEDIF('Base de données'!$A554,P$1,"d")&lt;&gt;0,"",'Base de données'!$B554),""))</f>
        <v/>
      </c>
      <c r="Q554" s="39" t="str">
        <f>IF(Q$1&gt;$AE$1,"-",IFERROR(IF(DATEDIF('Base de données'!$A554,Q$1,"d")&lt;&gt;0,"",'Base de données'!$B554),""))</f>
        <v/>
      </c>
      <c r="R554" s="39" t="str">
        <f>IF(R$1&gt;$AE$1,"-",IFERROR(IF(DATEDIF('Base de données'!$A554,R$1,"d")&lt;&gt;0,"",'Base de données'!$B554),""))</f>
        <v/>
      </c>
      <c r="S554" s="39" t="str">
        <f>IF(S$1&gt;$AE$1,"-",IFERROR(IF(DATEDIF('Base de données'!$A554,S$1,"d")&lt;&gt;0,"",'Base de données'!$B554),""))</f>
        <v/>
      </c>
      <c r="T554" s="39" t="str">
        <f>IF(T$1&gt;$AE$1,"-",IFERROR(IF(DATEDIF('Base de données'!$A554,T$1,"d")&lt;&gt;0,"",'Base de données'!$B554),""))</f>
        <v/>
      </c>
      <c r="U554" s="39" t="str">
        <f>IF(U$1&gt;$AE$1,"-",IFERROR(IF(DATEDIF('Base de données'!$A554,U$1,"d")&lt;&gt;0,"",'Base de données'!$B554),""))</f>
        <v/>
      </c>
      <c r="V554" s="39" t="str">
        <f>IF(V$1&gt;$AE$1,"-",IFERROR(IF(DATEDIF('Base de données'!$A554,V$1,"d")&lt;&gt;0,"",'Base de données'!$B554),""))</f>
        <v/>
      </c>
      <c r="W554" s="34"/>
      <c r="X554" s="30" t="str">
        <f>'Base de données'!$C554&amp;" "&amp;'Base de données'!$D554</f>
        <v>Breton Gabrielle</v>
      </c>
      <c r="Y554" s="31">
        <f>COUNTIF('Base de données'!$B:$B,'Base de données'!$B554)</f>
        <v>3</v>
      </c>
      <c r="AA554" s="87" cm="1">
        <f t="array" aca="1" ref="AA554" ca="1">INDIRECT("'Base de données'!A" &amp; ROW(Y554))</f>
        <v>45689</v>
      </c>
      <c r="AB554" s="51" t="str" cm="1">
        <f t="array" aca="1" ref="AB554" ca="1">INDIRECT("'Base de données'!B" &amp; ROW(Z554))</f>
        <v>G45AC</v>
      </c>
    </row>
    <row r="555" spans="1:28" x14ac:dyDescent="0.3">
      <c r="A555" s="41" t="str">
        <f ca="1">IF(IF(AND($B555&lt;&gt;"-",$B555=$E555),"Entrée et sortie","-")="Entrée et sortie",'Base de données'!$B555,"-")</f>
        <v>-</v>
      </c>
      <c r="B555" s="41" t="str">
        <f t="shared" ca="1" si="35"/>
        <v>-</v>
      </c>
      <c r="C555" s="41" t="str">
        <f t="shared" ca="1" si="36"/>
        <v>-</v>
      </c>
      <c r="D555" s="41" t="str">
        <f>IF($F555="sortie en cours d'année",'Base de données'!$B555,"-")</f>
        <v>-</v>
      </c>
      <c r="E555" s="41" t="str">
        <f>IF($H555="entrée en cours d'année",'Base de données'!$B555,"-")</f>
        <v>QJKEN</v>
      </c>
      <c r="F555" s="37" t="str">
        <f t="shared" si="33"/>
        <v/>
      </c>
      <c r="G555" s="37" t="str">
        <f>IF($J555="mouvement",_xlfn.XLOOKUP('Base de données'!$B555,$V:$V,$V:$V,0),"")</f>
        <v>QJKEN</v>
      </c>
      <c r="H555" s="37" t="str">
        <f t="shared" si="34"/>
        <v>entrée en cours d'année</v>
      </c>
      <c r="I555" s="37">
        <f>IF($J555="mouvement",_xlfn.XLOOKUP('Base de données'!$B555,$K:$K,$K:$K,0),"")</f>
        <v>0</v>
      </c>
      <c r="J555" s="38" t="str">
        <f>IF(AND(Y555&lt;&gt;MAX(Y:Y),COUNTIF(K555:V555,'Base de données'!$B555)&gt;0),"mouvement","")</f>
        <v>mouvement</v>
      </c>
      <c r="K555" s="39" t="str">
        <f>IF(K$1&gt;$AE$1,"-",IFERROR(IF(DATEDIF('Base de données'!$A555,K$1,"d")&lt;&gt;0,"",'Base de données'!$B555),""))</f>
        <v/>
      </c>
      <c r="L555" s="39" t="str">
        <f>IF(L$1&gt;$AE$1,"-",IFERROR(IF(DATEDIF('Base de données'!$A555,L$1,"d")&lt;&gt;0,"",'Base de données'!$B555),""))</f>
        <v>QJKEN</v>
      </c>
      <c r="M555" s="39" t="str">
        <f>IF(M$1&gt;$AE$1,"-",IFERROR(IF(DATEDIF('Base de données'!$A555,M$1,"d")&lt;&gt;0,"",'Base de données'!$B555),""))</f>
        <v/>
      </c>
      <c r="N555" s="39" t="str">
        <f>IF(N$1&gt;$AE$1,"-",IFERROR(IF(DATEDIF('Base de données'!$A555,N$1,"d")&lt;&gt;0,"",'Base de données'!$B555),""))</f>
        <v/>
      </c>
      <c r="O555" s="39" t="str">
        <f>IF(O$1&gt;$AE$1,"-",IFERROR(IF(DATEDIF('Base de données'!$A555,O$1,"d")&lt;&gt;0,"",'Base de données'!$B555),""))</f>
        <v/>
      </c>
      <c r="P555" s="39" t="str">
        <f>IF(P$1&gt;$AE$1,"-",IFERROR(IF(DATEDIF('Base de données'!$A555,P$1,"d")&lt;&gt;0,"",'Base de données'!$B555),""))</f>
        <v/>
      </c>
      <c r="Q555" s="39" t="str">
        <f>IF(Q$1&gt;$AE$1,"-",IFERROR(IF(DATEDIF('Base de données'!$A555,Q$1,"d")&lt;&gt;0,"",'Base de données'!$B555),""))</f>
        <v/>
      </c>
      <c r="R555" s="39" t="str">
        <f>IF(R$1&gt;$AE$1,"-",IFERROR(IF(DATEDIF('Base de données'!$A555,R$1,"d")&lt;&gt;0,"",'Base de données'!$B555),""))</f>
        <v/>
      </c>
      <c r="S555" s="39" t="str">
        <f>IF(S$1&gt;$AE$1,"-",IFERROR(IF(DATEDIF('Base de données'!$A555,S$1,"d")&lt;&gt;0,"",'Base de données'!$B555),""))</f>
        <v/>
      </c>
      <c r="T555" s="39" t="str">
        <f>IF(T$1&gt;$AE$1,"-",IFERROR(IF(DATEDIF('Base de données'!$A555,T$1,"d")&lt;&gt;0,"",'Base de données'!$B555),""))</f>
        <v/>
      </c>
      <c r="U555" s="39" t="str">
        <f>IF(U$1&gt;$AE$1,"-",IFERROR(IF(DATEDIF('Base de données'!$A555,U$1,"d")&lt;&gt;0,"",'Base de données'!$B555),""))</f>
        <v/>
      </c>
      <c r="V555" s="39" t="str">
        <f>IF(V$1&gt;$AE$1,"-",IFERROR(IF(DATEDIF('Base de données'!$A555,V$1,"d")&lt;&gt;0,"",'Base de données'!$B555),""))</f>
        <v/>
      </c>
      <c r="W555" s="34"/>
      <c r="X555" s="30" t="str">
        <f>'Base de données'!$C555&amp;" "&amp;'Base de données'!$D555</f>
        <v>Salmon Thibaut</v>
      </c>
      <c r="Y555" s="31">
        <f>COUNTIF('Base de données'!$B:$B,'Base de données'!$B555)</f>
        <v>11</v>
      </c>
      <c r="AA555" s="87" cm="1">
        <f t="array" aca="1" ref="AA555" ca="1">INDIRECT("'Base de données'!A" &amp; ROW(Y555))</f>
        <v>45689</v>
      </c>
      <c r="AB555" s="51" t="str" cm="1">
        <f t="array" aca="1" ref="AB555" ca="1">INDIRECT("'Base de données'!B" &amp; ROW(Z555))</f>
        <v>QJKEN</v>
      </c>
    </row>
    <row r="556" spans="1:28" x14ac:dyDescent="0.3">
      <c r="A556" s="41" t="str">
        <f ca="1">IF(IF(AND($B556&lt;&gt;"-",$B556=$E556),"Entrée et sortie","-")="Entrée et sortie",'Base de données'!$B556,"-")</f>
        <v>-</v>
      </c>
      <c r="B556" s="41" t="str">
        <f t="shared" ca="1" si="35"/>
        <v>-</v>
      </c>
      <c r="C556" s="41" t="str">
        <f t="shared" ca="1" si="36"/>
        <v>-</v>
      </c>
      <c r="D556" s="41" t="str">
        <f>IF($F556="sortie en cours d'année",'Base de données'!$B556,"-")</f>
        <v>-</v>
      </c>
      <c r="E556" s="41" t="str">
        <f>IF($H556="entrée en cours d'année",'Base de données'!$B556,"-")</f>
        <v>FUMYO</v>
      </c>
      <c r="F556" s="37" t="str">
        <f t="shared" si="33"/>
        <v/>
      </c>
      <c r="G556" s="37" t="str">
        <f>IF($J556="mouvement",_xlfn.XLOOKUP('Base de données'!$B556,$V:$V,$V:$V,0),"")</f>
        <v>FUMYO</v>
      </c>
      <c r="H556" s="37" t="str">
        <f t="shared" si="34"/>
        <v>entrée en cours d'année</v>
      </c>
      <c r="I556" s="37">
        <f>IF($J556="mouvement",_xlfn.XLOOKUP('Base de données'!$B556,$K:$K,$K:$K,0),"")</f>
        <v>0</v>
      </c>
      <c r="J556" s="38" t="str">
        <f>IF(AND(Y556&lt;&gt;MAX(Y:Y),COUNTIF(K556:V556,'Base de données'!$B556)&gt;0),"mouvement","")</f>
        <v>mouvement</v>
      </c>
      <c r="K556" s="39" t="str">
        <f>IF(K$1&gt;$AE$1,"-",IFERROR(IF(DATEDIF('Base de données'!$A556,K$1,"d")&lt;&gt;0,"",'Base de données'!$B556),""))</f>
        <v/>
      </c>
      <c r="L556" s="39" t="str">
        <f>IF(L$1&gt;$AE$1,"-",IFERROR(IF(DATEDIF('Base de données'!$A556,L$1,"d")&lt;&gt;0,"",'Base de données'!$B556),""))</f>
        <v>FUMYO</v>
      </c>
      <c r="M556" s="39" t="str">
        <f>IF(M$1&gt;$AE$1,"-",IFERROR(IF(DATEDIF('Base de données'!$A556,M$1,"d")&lt;&gt;0,"",'Base de données'!$B556),""))</f>
        <v/>
      </c>
      <c r="N556" s="39" t="str">
        <f>IF(N$1&gt;$AE$1,"-",IFERROR(IF(DATEDIF('Base de données'!$A556,N$1,"d")&lt;&gt;0,"",'Base de données'!$B556),""))</f>
        <v/>
      </c>
      <c r="O556" s="39" t="str">
        <f>IF(O$1&gt;$AE$1,"-",IFERROR(IF(DATEDIF('Base de données'!$A556,O$1,"d")&lt;&gt;0,"",'Base de données'!$B556),""))</f>
        <v/>
      </c>
      <c r="P556" s="39" t="str">
        <f>IF(P$1&gt;$AE$1,"-",IFERROR(IF(DATEDIF('Base de données'!$A556,P$1,"d")&lt;&gt;0,"",'Base de données'!$B556),""))</f>
        <v/>
      </c>
      <c r="Q556" s="39" t="str">
        <f>IF(Q$1&gt;$AE$1,"-",IFERROR(IF(DATEDIF('Base de données'!$A556,Q$1,"d")&lt;&gt;0,"",'Base de données'!$B556),""))</f>
        <v/>
      </c>
      <c r="R556" s="39" t="str">
        <f>IF(R$1&gt;$AE$1,"-",IFERROR(IF(DATEDIF('Base de données'!$A556,R$1,"d")&lt;&gt;0,"",'Base de données'!$B556),""))</f>
        <v/>
      </c>
      <c r="S556" s="39" t="str">
        <f>IF(S$1&gt;$AE$1,"-",IFERROR(IF(DATEDIF('Base de données'!$A556,S$1,"d")&lt;&gt;0,"",'Base de données'!$B556),""))</f>
        <v/>
      </c>
      <c r="T556" s="39" t="str">
        <f>IF(T$1&gt;$AE$1,"-",IFERROR(IF(DATEDIF('Base de données'!$A556,T$1,"d")&lt;&gt;0,"",'Base de données'!$B556),""))</f>
        <v/>
      </c>
      <c r="U556" s="39" t="str">
        <f>IF(U$1&gt;$AE$1,"-",IFERROR(IF(DATEDIF('Base de données'!$A556,U$1,"d")&lt;&gt;0,"",'Base de données'!$B556),""))</f>
        <v/>
      </c>
      <c r="V556" s="39" t="str">
        <f>IF(V$1&gt;$AE$1,"-",IFERROR(IF(DATEDIF('Base de données'!$A556,V$1,"d")&lt;&gt;0,"",'Base de données'!$B556),""))</f>
        <v/>
      </c>
      <c r="W556" s="34"/>
      <c r="X556" s="30" t="str">
        <f>'Base de données'!$C556&amp;" "&amp;'Base de données'!$D556</f>
        <v>Marchal Robert</v>
      </c>
      <c r="Y556" s="31">
        <f>COUNTIF('Base de données'!$B:$B,'Base de données'!$B556)</f>
        <v>11</v>
      </c>
      <c r="AA556" s="87" cm="1">
        <f t="array" aca="1" ref="AA556" ca="1">INDIRECT("'Base de données'!A" &amp; ROW(Y556))</f>
        <v>45689</v>
      </c>
      <c r="AB556" s="51" t="str" cm="1">
        <f t="array" aca="1" ref="AB556" ca="1">INDIRECT("'Base de données'!B" &amp; ROW(Z556))</f>
        <v>FUMYO</v>
      </c>
    </row>
    <row r="557" spans="1:28" x14ac:dyDescent="0.3">
      <c r="A557" s="41" t="str">
        <f ca="1">IF(IF(AND($B557&lt;&gt;"-",$B557=$E557),"Entrée et sortie","-")="Entrée et sortie",'Base de données'!$B557,"-")</f>
        <v>-</v>
      </c>
      <c r="B557" s="41" t="str">
        <f t="shared" ca="1" si="35"/>
        <v>-</v>
      </c>
      <c r="C557" s="41" t="str">
        <f t="shared" ca="1" si="36"/>
        <v>-</v>
      </c>
      <c r="D557" s="41" t="str">
        <f>IF($F557="sortie en cours d'année",'Base de données'!$B557,"-")</f>
        <v>-</v>
      </c>
      <c r="E557" s="41" t="str">
        <f>IF($H557="entrée en cours d'année",'Base de données'!$B557,"-")</f>
        <v>0D66F</v>
      </c>
      <c r="F557" s="37" t="str">
        <f t="shared" si="33"/>
        <v/>
      </c>
      <c r="G557" s="37" t="str">
        <f>IF($J557="mouvement",_xlfn.XLOOKUP('Base de données'!$B557,$V:$V,$V:$V,0),"")</f>
        <v>0D66F</v>
      </c>
      <c r="H557" s="37" t="str">
        <f t="shared" si="34"/>
        <v>entrée en cours d'année</v>
      </c>
      <c r="I557" s="37">
        <f>IF($J557="mouvement",_xlfn.XLOOKUP('Base de données'!$B557,$K:$K,$K:$K,0),"")</f>
        <v>0</v>
      </c>
      <c r="J557" s="38" t="str">
        <f>IF(AND(Y557&lt;&gt;MAX(Y:Y),COUNTIF(K557:V557,'Base de données'!$B557)&gt;0),"mouvement","")</f>
        <v>mouvement</v>
      </c>
      <c r="K557" s="39" t="str">
        <f>IF(K$1&gt;$AE$1,"-",IFERROR(IF(DATEDIF('Base de données'!$A557,K$1,"d")&lt;&gt;0,"",'Base de données'!$B557),""))</f>
        <v/>
      </c>
      <c r="L557" s="39" t="str">
        <f>IF(L$1&gt;$AE$1,"-",IFERROR(IF(DATEDIF('Base de données'!$A557,L$1,"d")&lt;&gt;0,"",'Base de données'!$B557),""))</f>
        <v>0D66F</v>
      </c>
      <c r="M557" s="39" t="str">
        <f>IF(M$1&gt;$AE$1,"-",IFERROR(IF(DATEDIF('Base de données'!$A557,M$1,"d")&lt;&gt;0,"",'Base de données'!$B557),""))</f>
        <v/>
      </c>
      <c r="N557" s="39" t="str">
        <f>IF(N$1&gt;$AE$1,"-",IFERROR(IF(DATEDIF('Base de données'!$A557,N$1,"d")&lt;&gt;0,"",'Base de données'!$B557),""))</f>
        <v/>
      </c>
      <c r="O557" s="39" t="str">
        <f>IF(O$1&gt;$AE$1,"-",IFERROR(IF(DATEDIF('Base de données'!$A557,O$1,"d")&lt;&gt;0,"",'Base de données'!$B557),""))</f>
        <v/>
      </c>
      <c r="P557" s="39" t="str">
        <f>IF(P$1&gt;$AE$1,"-",IFERROR(IF(DATEDIF('Base de données'!$A557,P$1,"d")&lt;&gt;0,"",'Base de données'!$B557),""))</f>
        <v/>
      </c>
      <c r="Q557" s="39" t="str">
        <f>IF(Q$1&gt;$AE$1,"-",IFERROR(IF(DATEDIF('Base de données'!$A557,Q$1,"d")&lt;&gt;0,"",'Base de données'!$B557),""))</f>
        <v/>
      </c>
      <c r="R557" s="39" t="str">
        <f>IF(R$1&gt;$AE$1,"-",IFERROR(IF(DATEDIF('Base de données'!$A557,R$1,"d")&lt;&gt;0,"",'Base de données'!$B557),""))</f>
        <v/>
      </c>
      <c r="S557" s="39" t="str">
        <f>IF(S$1&gt;$AE$1,"-",IFERROR(IF(DATEDIF('Base de données'!$A557,S$1,"d")&lt;&gt;0,"",'Base de données'!$B557),""))</f>
        <v/>
      </c>
      <c r="T557" s="39" t="str">
        <f>IF(T$1&gt;$AE$1,"-",IFERROR(IF(DATEDIF('Base de données'!$A557,T$1,"d")&lt;&gt;0,"",'Base de données'!$B557),""))</f>
        <v/>
      </c>
      <c r="U557" s="39" t="str">
        <f>IF(U$1&gt;$AE$1,"-",IFERROR(IF(DATEDIF('Base de données'!$A557,U$1,"d")&lt;&gt;0,"",'Base de données'!$B557),""))</f>
        <v/>
      </c>
      <c r="V557" s="39" t="str">
        <f>IF(V$1&gt;$AE$1,"-",IFERROR(IF(DATEDIF('Base de données'!$A557,V$1,"d")&lt;&gt;0,"",'Base de données'!$B557),""))</f>
        <v/>
      </c>
      <c r="W557" s="34"/>
      <c r="X557" s="30" t="str">
        <f>'Base de données'!$C557&amp;" "&amp;'Base de données'!$D557</f>
        <v>Maréchal Paulette</v>
      </c>
      <c r="Y557" s="31">
        <f>COUNTIF('Base de données'!$B:$B,'Base de données'!$B557)</f>
        <v>11</v>
      </c>
      <c r="AA557" s="87" cm="1">
        <f t="array" aca="1" ref="AA557" ca="1">INDIRECT("'Base de données'!A" &amp; ROW(Y557))</f>
        <v>45689</v>
      </c>
      <c r="AB557" s="51" t="str" cm="1">
        <f t="array" aca="1" ref="AB557" ca="1">INDIRECT("'Base de données'!B" &amp; ROW(Z557))</f>
        <v>0D66F</v>
      </c>
    </row>
    <row r="558" spans="1:28" x14ac:dyDescent="0.3">
      <c r="A558" s="41" t="str">
        <f ca="1">IF(IF(AND($B558&lt;&gt;"-",$B558=$E558),"Entrée et sortie","-")="Entrée et sortie",'Base de données'!$B558,"-")</f>
        <v>-</v>
      </c>
      <c r="B558" s="41" t="str">
        <f t="shared" ca="1" si="35"/>
        <v>-</v>
      </c>
      <c r="C558" s="41" t="str">
        <f t="shared" ca="1" si="36"/>
        <v>-</v>
      </c>
      <c r="D558" s="41" t="str">
        <f>IF($F558="sortie en cours d'année",'Base de données'!$B558,"-")</f>
        <v>-</v>
      </c>
      <c r="E558" s="41" t="str">
        <f>IF($H558="entrée en cours d'année",'Base de données'!$B558,"-")</f>
        <v>00EBC</v>
      </c>
      <c r="F558" s="37" t="str">
        <f t="shared" si="33"/>
        <v/>
      </c>
      <c r="G558" s="37" t="str">
        <f>IF($J558="mouvement",_xlfn.XLOOKUP('Base de données'!$B558,$V:$V,$V:$V,0),"")</f>
        <v>00EBC</v>
      </c>
      <c r="H558" s="37" t="str">
        <f t="shared" si="34"/>
        <v>entrée en cours d'année</v>
      </c>
      <c r="I558" s="37">
        <f>IF($J558="mouvement",_xlfn.XLOOKUP('Base de données'!$B558,$K:$K,$K:$K,0),"")</f>
        <v>0</v>
      </c>
      <c r="J558" s="38" t="str">
        <f>IF(AND(Y558&lt;&gt;MAX(Y:Y),COUNTIF(K558:V558,'Base de données'!$B558)&gt;0),"mouvement","")</f>
        <v>mouvement</v>
      </c>
      <c r="K558" s="39" t="str">
        <f>IF(K$1&gt;$AE$1,"-",IFERROR(IF(DATEDIF('Base de données'!$A558,K$1,"d")&lt;&gt;0,"",'Base de données'!$B558),""))</f>
        <v/>
      </c>
      <c r="L558" s="39" t="str">
        <f>IF(L$1&gt;$AE$1,"-",IFERROR(IF(DATEDIF('Base de données'!$A558,L$1,"d")&lt;&gt;0,"",'Base de données'!$B558),""))</f>
        <v>00EBC</v>
      </c>
      <c r="M558" s="39" t="str">
        <f>IF(M$1&gt;$AE$1,"-",IFERROR(IF(DATEDIF('Base de données'!$A558,M$1,"d")&lt;&gt;0,"",'Base de données'!$B558),""))</f>
        <v/>
      </c>
      <c r="N558" s="39" t="str">
        <f>IF(N$1&gt;$AE$1,"-",IFERROR(IF(DATEDIF('Base de données'!$A558,N$1,"d")&lt;&gt;0,"",'Base de données'!$B558),""))</f>
        <v/>
      </c>
      <c r="O558" s="39" t="str">
        <f>IF(O$1&gt;$AE$1,"-",IFERROR(IF(DATEDIF('Base de données'!$A558,O$1,"d")&lt;&gt;0,"",'Base de données'!$B558),""))</f>
        <v/>
      </c>
      <c r="P558" s="39" t="str">
        <f>IF(P$1&gt;$AE$1,"-",IFERROR(IF(DATEDIF('Base de données'!$A558,P$1,"d")&lt;&gt;0,"",'Base de données'!$B558),""))</f>
        <v/>
      </c>
      <c r="Q558" s="39" t="str">
        <f>IF(Q$1&gt;$AE$1,"-",IFERROR(IF(DATEDIF('Base de données'!$A558,Q$1,"d")&lt;&gt;0,"",'Base de données'!$B558),""))</f>
        <v/>
      </c>
      <c r="R558" s="39" t="str">
        <f>IF(R$1&gt;$AE$1,"-",IFERROR(IF(DATEDIF('Base de données'!$A558,R$1,"d")&lt;&gt;0,"",'Base de données'!$B558),""))</f>
        <v/>
      </c>
      <c r="S558" s="39" t="str">
        <f>IF(S$1&gt;$AE$1,"-",IFERROR(IF(DATEDIF('Base de données'!$A558,S$1,"d")&lt;&gt;0,"",'Base de données'!$B558),""))</f>
        <v/>
      </c>
      <c r="T558" s="39" t="str">
        <f>IF(T$1&gt;$AE$1,"-",IFERROR(IF(DATEDIF('Base de données'!$A558,T$1,"d")&lt;&gt;0,"",'Base de données'!$B558),""))</f>
        <v/>
      </c>
      <c r="U558" s="39" t="str">
        <f>IF(U$1&gt;$AE$1,"-",IFERROR(IF(DATEDIF('Base de données'!$A558,U$1,"d")&lt;&gt;0,"",'Base de données'!$B558),""))</f>
        <v/>
      </c>
      <c r="V558" s="39" t="str">
        <f>IF(V$1&gt;$AE$1,"-",IFERROR(IF(DATEDIF('Base de données'!$A558,V$1,"d")&lt;&gt;0,"",'Base de données'!$B558),""))</f>
        <v/>
      </c>
      <c r="W558" s="34"/>
      <c r="X558" s="30" t="str">
        <f>'Base de données'!$C558&amp;" "&amp;'Base de données'!$D558</f>
        <v>Leconte Vincent</v>
      </c>
      <c r="Y558" s="31">
        <f>COUNTIF('Base de données'!$B:$B,'Base de données'!$B558)</f>
        <v>11</v>
      </c>
      <c r="AA558" s="87" cm="1">
        <f t="array" aca="1" ref="AA558" ca="1">INDIRECT("'Base de données'!A" &amp; ROW(Y558))</f>
        <v>45689</v>
      </c>
      <c r="AB558" s="51" t="str" cm="1">
        <f t="array" aca="1" ref="AB558" ca="1">INDIRECT("'Base de données'!B" &amp; ROW(Z558))</f>
        <v>00EBC</v>
      </c>
    </row>
    <row r="559" spans="1:28" x14ac:dyDescent="0.3">
      <c r="A559" s="41" t="str">
        <f ca="1">IF(IF(AND($B559&lt;&gt;"-",$B559=$E559),"Entrée et sortie","-")="Entrée et sortie",'Base de données'!$B559,"-")</f>
        <v>DZOIT</v>
      </c>
      <c r="B559" s="41" t="str">
        <f t="shared" ca="1" si="35"/>
        <v>DZOIT</v>
      </c>
      <c r="C559" s="41" t="str">
        <f t="shared" ca="1" si="36"/>
        <v>DZOIT</v>
      </c>
      <c r="D559" s="41" t="str">
        <f>IF($F559="sortie en cours d'année",'Base de données'!$B559,"-")</f>
        <v>DZOIT</v>
      </c>
      <c r="E559" s="41" t="str">
        <f>IF($H559="entrée en cours d'année",'Base de données'!$B559,"-")</f>
        <v>DZOIT</v>
      </c>
      <c r="F559" s="37" t="str">
        <f t="shared" si="33"/>
        <v>sortie en cours d'année</v>
      </c>
      <c r="G559" s="37">
        <f>IF($J559="mouvement",_xlfn.XLOOKUP('Base de données'!$B559,$V:$V,$V:$V,0),"")</f>
        <v>0</v>
      </c>
      <c r="H559" s="37" t="str">
        <f t="shared" si="34"/>
        <v>entrée en cours d'année</v>
      </c>
      <c r="I559" s="37">
        <f>IF($J559="mouvement",_xlfn.XLOOKUP('Base de données'!$B559,$K:$K,$K:$K,0),"")</f>
        <v>0</v>
      </c>
      <c r="J559" s="38" t="str">
        <f>IF(AND(Y559&lt;&gt;MAX(Y:Y),COUNTIF(K559:V559,'Base de données'!$B559)&gt;0),"mouvement","")</f>
        <v>mouvement</v>
      </c>
      <c r="K559" s="39" t="str">
        <f>IF(K$1&gt;$AE$1,"-",IFERROR(IF(DATEDIF('Base de données'!$A559,K$1,"d")&lt;&gt;0,"",'Base de données'!$B559),""))</f>
        <v/>
      </c>
      <c r="L559" s="39" t="str">
        <f>IF(L$1&gt;$AE$1,"-",IFERROR(IF(DATEDIF('Base de données'!$A559,L$1,"d")&lt;&gt;0,"",'Base de données'!$B559),""))</f>
        <v>DZOIT</v>
      </c>
      <c r="M559" s="39" t="str">
        <f>IF(M$1&gt;$AE$1,"-",IFERROR(IF(DATEDIF('Base de données'!$A559,M$1,"d")&lt;&gt;0,"",'Base de données'!$B559),""))</f>
        <v/>
      </c>
      <c r="N559" s="39" t="str">
        <f>IF(N$1&gt;$AE$1,"-",IFERROR(IF(DATEDIF('Base de données'!$A559,N$1,"d")&lt;&gt;0,"",'Base de données'!$B559),""))</f>
        <v/>
      </c>
      <c r="O559" s="39" t="str">
        <f>IF(O$1&gt;$AE$1,"-",IFERROR(IF(DATEDIF('Base de données'!$A559,O$1,"d")&lt;&gt;0,"",'Base de données'!$B559),""))</f>
        <v/>
      </c>
      <c r="P559" s="39" t="str">
        <f>IF(P$1&gt;$AE$1,"-",IFERROR(IF(DATEDIF('Base de données'!$A559,P$1,"d")&lt;&gt;0,"",'Base de données'!$B559),""))</f>
        <v/>
      </c>
      <c r="Q559" s="39" t="str">
        <f>IF(Q$1&gt;$AE$1,"-",IFERROR(IF(DATEDIF('Base de données'!$A559,Q$1,"d")&lt;&gt;0,"",'Base de données'!$B559),""))</f>
        <v/>
      </c>
      <c r="R559" s="39" t="str">
        <f>IF(R$1&gt;$AE$1,"-",IFERROR(IF(DATEDIF('Base de données'!$A559,R$1,"d")&lt;&gt;0,"",'Base de données'!$B559),""))</f>
        <v/>
      </c>
      <c r="S559" s="39" t="str">
        <f>IF(S$1&gt;$AE$1,"-",IFERROR(IF(DATEDIF('Base de données'!$A559,S$1,"d")&lt;&gt;0,"",'Base de données'!$B559),""))</f>
        <v/>
      </c>
      <c r="T559" s="39" t="str">
        <f>IF(T$1&gt;$AE$1,"-",IFERROR(IF(DATEDIF('Base de données'!$A559,T$1,"d")&lt;&gt;0,"",'Base de données'!$B559),""))</f>
        <v/>
      </c>
      <c r="U559" s="39" t="str">
        <f>IF(U$1&gt;$AE$1,"-",IFERROR(IF(DATEDIF('Base de données'!$A559,U$1,"d")&lt;&gt;0,"",'Base de données'!$B559),""))</f>
        <v/>
      </c>
      <c r="V559" s="39" t="str">
        <f>IF(V$1&gt;$AE$1,"-",IFERROR(IF(DATEDIF('Base de données'!$A559,V$1,"d")&lt;&gt;0,"",'Base de données'!$B559),""))</f>
        <v/>
      </c>
      <c r="W559" s="34"/>
      <c r="X559" s="30" t="str">
        <f>'Base de données'!$C559&amp;" "&amp;'Base de données'!$D559</f>
        <v>Meunier Marcel</v>
      </c>
      <c r="Y559" s="31">
        <f>COUNTIF('Base de données'!$B:$B,'Base de données'!$B559)</f>
        <v>6</v>
      </c>
      <c r="AA559" s="87" cm="1">
        <f t="array" aca="1" ref="AA559" ca="1">INDIRECT("'Base de données'!A" &amp; ROW(Y559))</f>
        <v>45689</v>
      </c>
      <c r="AB559" s="51" t="str" cm="1">
        <f t="array" aca="1" ref="AB559" ca="1">INDIRECT("'Base de données'!B" &amp; ROW(Z559))</f>
        <v>DZOIT</v>
      </c>
    </row>
    <row r="560" spans="1:28" x14ac:dyDescent="0.3">
      <c r="A560" s="41" t="str">
        <f ca="1">IF(IF(AND($B560&lt;&gt;"-",$B560=$E560),"Entrée et sortie","-")="Entrée et sortie",'Base de données'!$B560,"-")</f>
        <v>QOX3I</v>
      </c>
      <c r="B560" s="41" t="str">
        <f t="shared" ca="1" si="35"/>
        <v>QOX3I</v>
      </c>
      <c r="C560" s="41" t="str">
        <f t="shared" ca="1" si="36"/>
        <v>QOX3I</v>
      </c>
      <c r="D560" s="41" t="str">
        <f>IF($F560="sortie en cours d'année",'Base de données'!$B560,"-")</f>
        <v>QOX3I</v>
      </c>
      <c r="E560" s="41" t="str">
        <f>IF($H560="entrée en cours d'année",'Base de données'!$B560,"-")</f>
        <v>QOX3I</v>
      </c>
      <c r="F560" s="37" t="str">
        <f t="shared" si="33"/>
        <v>sortie en cours d'année</v>
      </c>
      <c r="G560" s="37">
        <f>IF($J560="mouvement",_xlfn.XLOOKUP('Base de données'!$B560,$V:$V,$V:$V,0),"")</f>
        <v>0</v>
      </c>
      <c r="H560" s="37" t="str">
        <f t="shared" si="34"/>
        <v>entrée en cours d'année</v>
      </c>
      <c r="I560" s="37">
        <f>IF($J560="mouvement",_xlfn.XLOOKUP('Base de données'!$B560,$K:$K,$K:$K,0),"")</f>
        <v>0</v>
      </c>
      <c r="J560" s="38" t="str">
        <f>IF(AND(Y560&lt;&gt;MAX(Y:Y),COUNTIF(K560:V560,'Base de données'!$B560)&gt;0),"mouvement","")</f>
        <v>mouvement</v>
      </c>
      <c r="K560" s="39" t="str">
        <f>IF(K$1&gt;$AE$1,"-",IFERROR(IF(DATEDIF('Base de données'!$A560,K$1,"d")&lt;&gt;0,"",'Base de données'!$B560),""))</f>
        <v/>
      </c>
      <c r="L560" s="39" t="str">
        <f>IF(L$1&gt;$AE$1,"-",IFERROR(IF(DATEDIF('Base de données'!$A560,L$1,"d")&lt;&gt;0,"",'Base de données'!$B560),""))</f>
        <v>QOX3I</v>
      </c>
      <c r="M560" s="39" t="str">
        <f>IF(M$1&gt;$AE$1,"-",IFERROR(IF(DATEDIF('Base de données'!$A560,M$1,"d")&lt;&gt;0,"",'Base de données'!$B560),""))</f>
        <v/>
      </c>
      <c r="N560" s="39" t="str">
        <f>IF(N$1&gt;$AE$1,"-",IFERROR(IF(DATEDIF('Base de données'!$A560,N$1,"d")&lt;&gt;0,"",'Base de données'!$B560),""))</f>
        <v/>
      </c>
      <c r="O560" s="39" t="str">
        <f>IF(O$1&gt;$AE$1,"-",IFERROR(IF(DATEDIF('Base de données'!$A560,O$1,"d")&lt;&gt;0,"",'Base de données'!$B560),""))</f>
        <v/>
      </c>
      <c r="P560" s="39" t="str">
        <f>IF(P$1&gt;$AE$1,"-",IFERROR(IF(DATEDIF('Base de données'!$A560,P$1,"d")&lt;&gt;0,"",'Base de données'!$B560),""))</f>
        <v/>
      </c>
      <c r="Q560" s="39" t="str">
        <f>IF(Q$1&gt;$AE$1,"-",IFERROR(IF(DATEDIF('Base de données'!$A560,Q$1,"d")&lt;&gt;0,"",'Base de données'!$B560),""))</f>
        <v/>
      </c>
      <c r="R560" s="39" t="str">
        <f>IF(R$1&gt;$AE$1,"-",IFERROR(IF(DATEDIF('Base de données'!$A560,R$1,"d")&lt;&gt;0,"",'Base de données'!$B560),""))</f>
        <v/>
      </c>
      <c r="S560" s="39" t="str">
        <f>IF(S$1&gt;$AE$1,"-",IFERROR(IF(DATEDIF('Base de données'!$A560,S$1,"d")&lt;&gt;0,"",'Base de données'!$B560),""))</f>
        <v/>
      </c>
      <c r="T560" s="39" t="str">
        <f>IF(T$1&gt;$AE$1,"-",IFERROR(IF(DATEDIF('Base de données'!$A560,T$1,"d")&lt;&gt;0,"",'Base de données'!$B560),""))</f>
        <v/>
      </c>
      <c r="U560" s="39" t="str">
        <f>IF(U$1&gt;$AE$1,"-",IFERROR(IF(DATEDIF('Base de données'!$A560,U$1,"d")&lt;&gt;0,"",'Base de données'!$B560),""))</f>
        <v/>
      </c>
      <c r="V560" s="39" t="str">
        <f>IF(V$1&gt;$AE$1,"-",IFERROR(IF(DATEDIF('Base de données'!$A560,V$1,"d")&lt;&gt;0,"",'Base de données'!$B560),""))</f>
        <v/>
      </c>
      <c r="W560" s="34"/>
      <c r="X560" s="30" t="str">
        <f>'Base de données'!$C560&amp;" "&amp;'Base de données'!$D560</f>
        <v>Delmas Marianne</v>
      </c>
      <c r="Y560" s="31">
        <f>COUNTIF('Base de données'!$B:$B,'Base de données'!$B560)</f>
        <v>3</v>
      </c>
      <c r="AA560" s="87" cm="1">
        <f t="array" aca="1" ref="AA560" ca="1">INDIRECT("'Base de données'!A" &amp; ROW(Y560))</f>
        <v>45689</v>
      </c>
      <c r="AB560" s="51" t="str" cm="1">
        <f t="array" aca="1" ref="AB560" ca="1">INDIRECT("'Base de données'!B" &amp; ROW(Z560))</f>
        <v>QOX3I</v>
      </c>
    </row>
    <row r="561" spans="1:28" x14ac:dyDescent="0.3">
      <c r="A561" s="41" t="str">
        <f ca="1">IF(IF(AND($B561&lt;&gt;"-",$B561=$E561),"Entrée et sortie","-")="Entrée et sortie",'Base de données'!$B561,"-")</f>
        <v>Y221M</v>
      </c>
      <c r="B561" s="41" t="str">
        <f t="shared" ca="1" si="35"/>
        <v>Y221M</v>
      </c>
      <c r="C561" s="41" t="str">
        <f t="shared" ca="1" si="36"/>
        <v>Y221M</v>
      </c>
      <c r="D561" s="41" t="str">
        <f>IF($F561="sortie en cours d'année",'Base de données'!$B561,"-")</f>
        <v>Y221M</v>
      </c>
      <c r="E561" s="41" t="str">
        <f>IF($H561="entrée en cours d'année",'Base de données'!$B561,"-")</f>
        <v>Y221M</v>
      </c>
      <c r="F561" s="37" t="str">
        <f t="shared" si="33"/>
        <v>sortie en cours d'année</v>
      </c>
      <c r="G561" s="37">
        <f>IF($J561="mouvement",_xlfn.XLOOKUP('Base de données'!$B561,$V:$V,$V:$V,0),"")</f>
        <v>0</v>
      </c>
      <c r="H561" s="37" t="str">
        <f t="shared" si="34"/>
        <v>entrée en cours d'année</v>
      </c>
      <c r="I561" s="37">
        <f>IF($J561="mouvement",_xlfn.XLOOKUP('Base de données'!$B561,$K:$K,$K:$K,0),"")</f>
        <v>0</v>
      </c>
      <c r="J561" s="38" t="str">
        <f>IF(AND(Y561&lt;&gt;MAX(Y:Y),COUNTIF(K561:V561,'Base de données'!$B561)&gt;0),"mouvement","")</f>
        <v>mouvement</v>
      </c>
      <c r="K561" s="39" t="str">
        <f>IF(K$1&gt;$AE$1,"-",IFERROR(IF(DATEDIF('Base de données'!$A561,K$1,"d")&lt;&gt;0,"",'Base de données'!$B561),""))</f>
        <v/>
      </c>
      <c r="L561" s="39" t="str">
        <f>IF(L$1&gt;$AE$1,"-",IFERROR(IF(DATEDIF('Base de données'!$A561,L$1,"d")&lt;&gt;0,"",'Base de données'!$B561),""))</f>
        <v>Y221M</v>
      </c>
      <c r="M561" s="39" t="str">
        <f>IF(M$1&gt;$AE$1,"-",IFERROR(IF(DATEDIF('Base de données'!$A561,M$1,"d")&lt;&gt;0,"",'Base de données'!$B561),""))</f>
        <v/>
      </c>
      <c r="N561" s="39" t="str">
        <f>IF(N$1&gt;$AE$1,"-",IFERROR(IF(DATEDIF('Base de données'!$A561,N$1,"d")&lt;&gt;0,"",'Base de données'!$B561),""))</f>
        <v/>
      </c>
      <c r="O561" s="39" t="str">
        <f>IF(O$1&gt;$AE$1,"-",IFERROR(IF(DATEDIF('Base de données'!$A561,O$1,"d")&lt;&gt;0,"",'Base de données'!$B561),""))</f>
        <v/>
      </c>
      <c r="P561" s="39" t="str">
        <f>IF(P$1&gt;$AE$1,"-",IFERROR(IF(DATEDIF('Base de données'!$A561,P$1,"d")&lt;&gt;0,"",'Base de données'!$B561),""))</f>
        <v/>
      </c>
      <c r="Q561" s="39" t="str">
        <f>IF(Q$1&gt;$AE$1,"-",IFERROR(IF(DATEDIF('Base de données'!$A561,Q$1,"d")&lt;&gt;0,"",'Base de données'!$B561),""))</f>
        <v/>
      </c>
      <c r="R561" s="39" t="str">
        <f>IF(R$1&gt;$AE$1,"-",IFERROR(IF(DATEDIF('Base de données'!$A561,R$1,"d")&lt;&gt;0,"",'Base de données'!$B561),""))</f>
        <v/>
      </c>
      <c r="S561" s="39" t="str">
        <f>IF(S$1&gt;$AE$1,"-",IFERROR(IF(DATEDIF('Base de données'!$A561,S$1,"d")&lt;&gt;0,"",'Base de données'!$B561),""))</f>
        <v/>
      </c>
      <c r="T561" s="39" t="str">
        <f>IF(T$1&gt;$AE$1,"-",IFERROR(IF(DATEDIF('Base de données'!$A561,T$1,"d")&lt;&gt;0,"",'Base de données'!$B561),""))</f>
        <v/>
      </c>
      <c r="U561" s="39" t="str">
        <f>IF(U$1&gt;$AE$1,"-",IFERROR(IF(DATEDIF('Base de données'!$A561,U$1,"d")&lt;&gt;0,"",'Base de données'!$B561),""))</f>
        <v/>
      </c>
      <c r="V561" s="39" t="str">
        <f>IF(V$1&gt;$AE$1,"-",IFERROR(IF(DATEDIF('Base de données'!$A561,V$1,"d")&lt;&gt;0,"",'Base de données'!$B561),""))</f>
        <v/>
      </c>
      <c r="W561" s="34"/>
      <c r="X561" s="30" t="str">
        <f>'Base de données'!$C561&amp;" "&amp;'Base de données'!$D561</f>
        <v>Camus Antoinette</v>
      </c>
      <c r="Y561" s="31">
        <f>COUNTIF('Base de données'!$B:$B,'Base de données'!$B561)</f>
        <v>5</v>
      </c>
      <c r="AA561" s="87" cm="1">
        <f t="array" aca="1" ref="AA561" ca="1">INDIRECT("'Base de données'!A" &amp; ROW(Y561))</f>
        <v>45689</v>
      </c>
      <c r="AB561" s="51" t="str" cm="1">
        <f t="array" aca="1" ref="AB561" ca="1">INDIRECT("'Base de données'!B" &amp; ROW(Z561))</f>
        <v>Y221M</v>
      </c>
    </row>
    <row r="562" spans="1:28" x14ac:dyDescent="0.3">
      <c r="A562" s="41" t="str">
        <f ca="1">IF(IF(AND($B562&lt;&gt;"-",$B562=$E562),"Entrée et sortie","-")="Entrée et sortie",'Base de données'!$B562,"-")</f>
        <v>8ZRIS</v>
      </c>
      <c r="B562" s="41" t="str">
        <f t="shared" ca="1" si="35"/>
        <v>8ZRIS</v>
      </c>
      <c r="C562" s="41" t="str">
        <f t="shared" ca="1" si="36"/>
        <v>8ZRIS</v>
      </c>
      <c r="D562" s="41" t="str">
        <f>IF($F562="sortie en cours d'année",'Base de données'!$B562,"-")</f>
        <v>8ZRIS</v>
      </c>
      <c r="E562" s="41" t="str">
        <f>IF($H562="entrée en cours d'année",'Base de données'!$B562,"-")</f>
        <v>8ZRIS</v>
      </c>
      <c r="F562" s="37" t="str">
        <f t="shared" si="33"/>
        <v>sortie en cours d'année</v>
      </c>
      <c r="G562" s="37">
        <f>IF($J562="mouvement",_xlfn.XLOOKUP('Base de données'!$B562,$V:$V,$V:$V,0),"")</f>
        <v>0</v>
      </c>
      <c r="H562" s="37" t="str">
        <f t="shared" si="34"/>
        <v>entrée en cours d'année</v>
      </c>
      <c r="I562" s="37">
        <f>IF($J562="mouvement",_xlfn.XLOOKUP('Base de données'!$B562,$K:$K,$K:$K,0),"")</f>
        <v>0</v>
      </c>
      <c r="J562" s="38" t="str">
        <f>IF(AND(Y562&lt;&gt;MAX(Y:Y),COUNTIF(K562:V562,'Base de données'!$B562)&gt;0),"mouvement","")</f>
        <v>mouvement</v>
      </c>
      <c r="K562" s="39" t="str">
        <f>IF(K$1&gt;$AE$1,"-",IFERROR(IF(DATEDIF('Base de données'!$A562,K$1,"d")&lt;&gt;0,"",'Base de données'!$B562),""))</f>
        <v/>
      </c>
      <c r="L562" s="39" t="str">
        <f>IF(L$1&gt;$AE$1,"-",IFERROR(IF(DATEDIF('Base de données'!$A562,L$1,"d")&lt;&gt;0,"",'Base de données'!$B562),""))</f>
        <v>8ZRIS</v>
      </c>
      <c r="M562" s="39" t="str">
        <f>IF(M$1&gt;$AE$1,"-",IFERROR(IF(DATEDIF('Base de données'!$A562,M$1,"d")&lt;&gt;0,"",'Base de données'!$B562),""))</f>
        <v/>
      </c>
      <c r="N562" s="39" t="str">
        <f>IF(N$1&gt;$AE$1,"-",IFERROR(IF(DATEDIF('Base de données'!$A562,N$1,"d")&lt;&gt;0,"",'Base de données'!$B562),""))</f>
        <v/>
      </c>
      <c r="O562" s="39" t="str">
        <f>IF(O$1&gt;$AE$1,"-",IFERROR(IF(DATEDIF('Base de données'!$A562,O$1,"d")&lt;&gt;0,"",'Base de données'!$B562),""))</f>
        <v/>
      </c>
      <c r="P562" s="39" t="str">
        <f>IF(P$1&gt;$AE$1,"-",IFERROR(IF(DATEDIF('Base de données'!$A562,P$1,"d")&lt;&gt;0,"",'Base de données'!$B562),""))</f>
        <v/>
      </c>
      <c r="Q562" s="39" t="str">
        <f>IF(Q$1&gt;$AE$1,"-",IFERROR(IF(DATEDIF('Base de données'!$A562,Q$1,"d")&lt;&gt;0,"",'Base de données'!$B562),""))</f>
        <v/>
      </c>
      <c r="R562" s="39" t="str">
        <f>IF(R$1&gt;$AE$1,"-",IFERROR(IF(DATEDIF('Base de données'!$A562,R$1,"d")&lt;&gt;0,"",'Base de données'!$B562),""))</f>
        <v/>
      </c>
      <c r="S562" s="39" t="str">
        <f>IF(S$1&gt;$AE$1,"-",IFERROR(IF(DATEDIF('Base de données'!$A562,S$1,"d")&lt;&gt;0,"",'Base de données'!$B562),""))</f>
        <v/>
      </c>
      <c r="T562" s="39" t="str">
        <f>IF(T$1&gt;$AE$1,"-",IFERROR(IF(DATEDIF('Base de données'!$A562,T$1,"d")&lt;&gt;0,"",'Base de données'!$B562),""))</f>
        <v/>
      </c>
      <c r="U562" s="39" t="str">
        <f>IF(U$1&gt;$AE$1,"-",IFERROR(IF(DATEDIF('Base de données'!$A562,U$1,"d")&lt;&gt;0,"",'Base de données'!$B562),""))</f>
        <v/>
      </c>
      <c r="V562" s="39" t="str">
        <f>IF(V$1&gt;$AE$1,"-",IFERROR(IF(DATEDIF('Base de données'!$A562,V$1,"d")&lt;&gt;0,"",'Base de données'!$B562),""))</f>
        <v/>
      </c>
      <c r="W562" s="34"/>
      <c r="X562" s="30" t="str">
        <f>'Base de données'!$C562&amp;" "&amp;'Base de données'!$D562</f>
        <v>Perez Michel</v>
      </c>
      <c r="Y562" s="31">
        <f>COUNTIF('Base de données'!$B:$B,'Base de données'!$B562)</f>
        <v>2</v>
      </c>
      <c r="AA562" s="87" cm="1">
        <f t="array" aca="1" ref="AA562" ca="1">INDIRECT("'Base de données'!A" &amp; ROW(Y562))</f>
        <v>45689</v>
      </c>
      <c r="AB562" s="51" t="str" cm="1">
        <f t="array" aca="1" ref="AB562" ca="1">INDIRECT("'Base de données'!B" &amp; ROW(Z562))</f>
        <v>8ZRIS</v>
      </c>
    </row>
    <row r="563" spans="1:28" x14ac:dyDescent="0.3">
      <c r="A563" s="41" t="str">
        <f ca="1">IF(IF(AND($B563&lt;&gt;"-",$B563=$E563),"Entrée et sortie","-")="Entrée et sortie",'Base de données'!$B563,"-")</f>
        <v>-</v>
      </c>
      <c r="B563" s="41" t="str">
        <f t="shared" ca="1" si="35"/>
        <v>-</v>
      </c>
      <c r="C563" s="41" t="str">
        <f t="shared" ca="1" si="36"/>
        <v>-</v>
      </c>
      <c r="D563" s="41" t="str">
        <f>IF($F563="sortie en cours d'année",'Base de données'!$B563,"-")</f>
        <v>-</v>
      </c>
      <c r="E563" s="41" t="str">
        <f>IF($H563="entrée en cours d'année",'Base de données'!$B563,"-")</f>
        <v>-</v>
      </c>
      <c r="F563" s="37" t="str">
        <f t="shared" si="33"/>
        <v/>
      </c>
      <c r="G563" s="37" t="str">
        <f>IF($J563="mouvement",_xlfn.XLOOKUP('Base de données'!$B563,$V:$V,$V:$V,0),"")</f>
        <v/>
      </c>
      <c r="H563" s="37" t="str">
        <f t="shared" si="34"/>
        <v/>
      </c>
      <c r="I563" s="37" t="str">
        <f>IF($J563="mouvement",_xlfn.XLOOKUP('Base de données'!$B563,$K:$K,$K:$K,0),"")</f>
        <v/>
      </c>
      <c r="J563" s="38" t="str">
        <f>IF(AND(Y563&lt;&gt;MAX(Y:Y),COUNTIF(K563:V563,'Base de données'!$B563)&gt;0),"mouvement","")</f>
        <v/>
      </c>
      <c r="K563" s="39" t="str">
        <f>IF(K$1&gt;$AE$1,"-",IFERROR(IF(DATEDIF('Base de données'!$A563,K$1,"d")&lt;&gt;0,"",'Base de données'!$B563),""))</f>
        <v/>
      </c>
      <c r="L563" s="39" t="str">
        <f>IF(L$1&gt;$AE$1,"-",IFERROR(IF(DATEDIF('Base de données'!$A563,L$1,"d")&lt;&gt;0,"",'Base de données'!$B563),""))</f>
        <v/>
      </c>
      <c r="M563" s="39" t="str">
        <f>IF(M$1&gt;$AE$1,"-",IFERROR(IF(DATEDIF('Base de données'!$A563,M$1,"d")&lt;&gt;0,"",'Base de données'!$B563),""))</f>
        <v>GPNP7</v>
      </c>
      <c r="N563" s="39" t="str">
        <f>IF(N$1&gt;$AE$1,"-",IFERROR(IF(DATEDIF('Base de données'!$A563,N$1,"d")&lt;&gt;0,"",'Base de données'!$B563),""))</f>
        <v/>
      </c>
      <c r="O563" s="39" t="str">
        <f>IF(O$1&gt;$AE$1,"-",IFERROR(IF(DATEDIF('Base de données'!$A563,O$1,"d")&lt;&gt;0,"",'Base de données'!$B563),""))</f>
        <v/>
      </c>
      <c r="P563" s="39" t="str">
        <f>IF(P$1&gt;$AE$1,"-",IFERROR(IF(DATEDIF('Base de données'!$A563,P$1,"d")&lt;&gt;0,"",'Base de données'!$B563),""))</f>
        <v/>
      </c>
      <c r="Q563" s="39" t="str">
        <f>IF(Q$1&gt;$AE$1,"-",IFERROR(IF(DATEDIF('Base de données'!$A563,Q$1,"d")&lt;&gt;0,"",'Base de données'!$B563),""))</f>
        <v/>
      </c>
      <c r="R563" s="39" t="str">
        <f>IF(R$1&gt;$AE$1,"-",IFERROR(IF(DATEDIF('Base de données'!$A563,R$1,"d")&lt;&gt;0,"",'Base de données'!$B563),""))</f>
        <v/>
      </c>
      <c r="S563" s="39" t="str">
        <f>IF(S$1&gt;$AE$1,"-",IFERROR(IF(DATEDIF('Base de données'!$A563,S$1,"d")&lt;&gt;0,"",'Base de données'!$B563),""))</f>
        <v/>
      </c>
      <c r="T563" s="39" t="str">
        <f>IF(T$1&gt;$AE$1,"-",IFERROR(IF(DATEDIF('Base de données'!$A563,T$1,"d")&lt;&gt;0,"",'Base de données'!$B563),""))</f>
        <v/>
      </c>
      <c r="U563" s="39" t="str">
        <f>IF(U$1&gt;$AE$1,"-",IFERROR(IF(DATEDIF('Base de données'!$A563,U$1,"d")&lt;&gt;0,"",'Base de données'!$B563),""))</f>
        <v/>
      </c>
      <c r="V563" s="39" t="str">
        <f>IF(V$1&gt;$AE$1,"-",IFERROR(IF(DATEDIF('Base de données'!$A563,V$1,"d")&lt;&gt;0,"",'Base de données'!$B563),""))</f>
        <v/>
      </c>
      <c r="W563" s="34"/>
      <c r="X563" s="30" t="str">
        <f>'Base de données'!$C563&amp;" "&amp;'Base de données'!$D563</f>
        <v>Perret Agnès</v>
      </c>
      <c r="Y563" s="31">
        <f>COUNTIF('Base de données'!$B:$B,'Base de données'!$B563)</f>
        <v>12</v>
      </c>
      <c r="AA563" s="87" cm="1">
        <f t="array" aca="1" ref="AA563" ca="1">INDIRECT("'Base de données'!A" &amp; ROW(Y563))</f>
        <v>45717</v>
      </c>
      <c r="AB563" s="51" t="str" cm="1">
        <f t="array" aca="1" ref="AB563" ca="1">INDIRECT("'Base de données'!B" &amp; ROW(Z563))</f>
        <v>GPNP7</v>
      </c>
    </row>
    <row r="564" spans="1:28" x14ac:dyDescent="0.3">
      <c r="A564" s="41" t="str">
        <f ca="1">IF(IF(AND($B564&lt;&gt;"-",$B564=$E564),"Entrée et sortie","-")="Entrée et sortie",'Base de données'!$B564,"-")</f>
        <v>-</v>
      </c>
      <c r="B564" s="41" t="str">
        <f t="shared" ca="1" si="35"/>
        <v>-</v>
      </c>
      <c r="C564" s="41" t="str">
        <f t="shared" ca="1" si="36"/>
        <v>-</v>
      </c>
      <c r="D564" s="41" t="str">
        <f>IF($F564="sortie en cours d'année",'Base de données'!$B564,"-")</f>
        <v>-</v>
      </c>
      <c r="E564" s="41" t="str">
        <f>IF($H564="entrée en cours d'année",'Base de données'!$B564,"-")</f>
        <v>-</v>
      </c>
      <c r="F564" s="37" t="str">
        <f t="shared" si="33"/>
        <v/>
      </c>
      <c r="G564" s="37" t="str">
        <f>IF($J564="mouvement",_xlfn.XLOOKUP('Base de données'!$B564,$V:$V,$V:$V,0),"")</f>
        <v/>
      </c>
      <c r="H564" s="37" t="str">
        <f t="shared" si="34"/>
        <v/>
      </c>
      <c r="I564" s="37" t="str">
        <f>IF($J564="mouvement",_xlfn.XLOOKUP('Base de données'!$B564,$K:$K,$K:$K,0),"")</f>
        <v/>
      </c>
      <c r="J564" s="38" t="str">
        <f>IF(AND(Y564&lt;&gt;MAX(Y:Y),COUNTIF(K564:V564,'Base de données'!$B564)&gt;0),"mouvement","")</f>
        <v/>
      </c>
      <c r="K564" s="39" t="str">
        <f>IF(K$1&gt;$AE$1,"-",IFERROR(IF(DATEDIF('Base de données'!$A564,K$1,"d")&lt;&gt;0,"",'Base de données'!$B564),""))</f>
        <v/>
      </c>
      <c r="L564" s="39" t="str">
        <f>IF(L$1&gt;$AE$1,"-",IFERROR(IF(DATEDIF('Base de données'!$A564,L$1,"d")&lt;&gt;0,"",'Base de données'!$B564),""))</f>
        <v/>
      </c>
      <c r="M564" s="39" t="str">
        <f>IF(M$1&gt;$AE$1,"-",IFERROR(IF(DATEDIF('Base de données'!$A564,M$1,"d")&lt;&gt;0,"",'Base de données'!$B564),""))</f>
        <v>DKKLE</v>
      </c>
      <c r="N564" s="39" t="str">
        <f>IF(N$1&gt;$AE$1,"-",IFERROR(IF(DATEDIF('Base de données'!$A564,N$1,"d")&lt;&gt;0,"",'Base de données'!$B564),""))</f>
        <v/>
      </c>
      <c r="O564" s="39" t="str">
        <f>IF(O$1&gt;$AE$1,"-",IFERROR(IF(DATEDIF('Base de données'!$A564,O$1,"d")&lt;&gt;0,"",'Base de données'!$B564),""))</f>
        <v/>
      </c>
      <c r="P564" s="39" t="str">
        <f>IF(P$1&gt;$AE$1,"-",IFERROR(IF(DATEDIF('Base de données'!$A564,P$1,"d")&lt;&gt;0,"",'Base de données'!$B564),""))</f>
        <v/>
      </c>
      <c r="Q564" s="39" t="str">
        <f>IF(Q$1&gt;$AE$1,"-",IFERROR(IF(DATEDIF('Base de données'!$A564,Q$1,"d")&lt;&gt;0,"",'Base de données'!$B564),""))</f>
        <v/>
      </c>
      <c r="R564" s="39" t="str">
        <f>IF(R$1&gt;$AE$1,"-",IFERROR(IF(DATEDIF('Base de données'!$A564,R$1,"d")&lt;&gt;0,"",'Base de données'!$B564),""))</f>
        <v/>
      </c>
      <c r="S564" s="39" t="str">
        <f>IF(S$1&gt;$AE$1,"-",IFERROR(IF(DATEDIF('Base de données'!$A564,S$1,"d")&lt;&gt;0,"",'Base de données'!$B564),""))</f>
        <v/>
      </c>
      <c r="T564" s="39" t="str">
        <f>IF(T$1&gt;$AE$1,"-",IFERROR(IF(DATEDIF('Base de données'!$A564,T$1,"d")&lt;&gt;0,"",'Base de données'!$B564),""))</f>
        <v/>
      </c>
      <c r="U564" s="39" t="str">
        <f>IF(U$1&gt;$AE$1,"-",IFERROR(IF(DATEDIF('Base de données'!$A564,U$1,"d")&lt;&gt;0,"",'Base de données'!$B564),""))</f>
        <v/>
      </c>
      <c r="V564" s="39" t="str">
        <f>IF(V$1&gt;$AE$1,"-",IFERROR(IF(DATEDIF('Base de données'!$A564,V$1,"d")&lt;&gt;0,"",'Base de données'!$B564),""))</f>
        <v/>
      </c>
      <c r="W564" s="34"/>
      <c r="X564" s="30" t="str">
        <f>'Base de données'!$C564&amp;" "&amp;'Base de données'!$D564</f>
        <v>Baron Danielle</v>
      </c>
      <c r="Y564" s="31">
        <f>COUNTIF('Base de données'!$B:$B,'Base de données'!$B564)</f>
        <v>12</v>
      </c>
      <c r="AA564" s="87" cm="1">
        <f t="array" aca="1" ref="AA564" ca="1">INDIRECT("'Base de données'!A" &amp; ROW(Y564))</f>
        <v>45717</v>
      </c>
      <c r="AB564" s="51" t="str" cm="1">
        <f t="array" aca="1" ref="AB564" ca="1">INDIRECT("'Base de données'!B" &amp; ROW(Z564))</f>
        <v>DKKLE</v>
      </c>
    </row>
    <row r="565" spans="1:28" x14ac:dyDescent="0.3">
      <c r="A565" s="41" t="str">
        <f ca="1">IF(IF(AND($B565&lt;&gt;"-",$B565=$E565),"Entrée et sortie","-")="Entrée et sortie",'Base de données'!$B565,"-")</f>
        <v>-</v>
      </c>
      <c r="B565" s="41" t="str">
        <f t="shared" ca="1" si="35"/>
        <v>-</v>
      </c>
      <c r="C565" s="41" t="str">
        <f t="shared" ca="1" si="36"/>
        <v>-</v>
      </c>
      <c r="D565" s="41" t="str">
        <f>IF($F565="sortie en cours d'année",'Base de données'!$B565,"-")</f>
        <v>-</v>
      </c>
      <c r="E565" s="41" t="str">
        <f>IF($H565="entrée en cours d'année",'Base de données'!$B565,"-")</f>
        <v>-</v>
      </c>
      <c r="F565" s="37" t="str">
        <f t="shared" si="33"/>
        <v/>
      </c>
      <c r="G565" s="37" t="str">
        <f>IF($J565="mouvement",_xlfn.XLOOKUP('Base de données'!$B565,$V:$V,$V:$V,0),"")</f>
        <v/>
      </c>
      <c r="H565" s="37" t="str">
        <f t="shared" si="34"/>
        <v/>
      </c>
      <c r="I565" s="37" t="str">
        <f>IF($J565="mouvement",_xlfn.XLOOKUP('Base de données'!$B565,$K:$K,$K:$K,0),"")</f>
        <v/>
      </c>
      <c r="J565" s="38" t="str">
        <f>IF(AND(Y565&lt;&gt;MAX(Y:Y),COUNTIF(K565:V565,'Base de données'!$B565)&gt;0),"mouvement","")</f>
        <v/>
      </c>
      <c r="K565" s="39" t="str">
        <f>IF(K$1&gt;$AE$1,"-",IFERROR(IF(DATEDIF('Base de données'!$A565,K$1,"d")&lt;&gt;0,"",'Base de données'!$B565),""))</f>
        <v/>
      </c>
      <c r="L565" s="39" t="str">
        <f>IF(L$1&gt;$AE$1,"-",IFERROR(IF(DATEDIF('Base de données'!$A565,L$1,"d")&lt;&gt;0,"",'Base de données'!$B565),""))</f>
        <v/>
      </c>
      <c r="M565" s="39" t="str">
        <f>IF(M$1&gt;$AE$1,"-",IFERROR(IF(DATEDIF('Base de données'!$A565,M$1,"d")&lt;&gt;0,"",'Base de données'!$B565),""))</f>
        <v>X43EK</v>
      </c>
      <c r="N565" s="39" t="str">
        <f>IF(N$1&gt;$AE$1,"-",IFERROR(IF(DATEDIF('Base de données'!$A565,N$1,"d")&lt;&gt;0,"",'Base de données'!$B565),""))</f>
        <v/>
      </c>
      <c r="O565" s="39" t="str">
        <f>IF(O$1&gt;$AE$1,"-",IFERROR(IF(DATEDIF('Base de données'!$A565,O$1,"d")&lt;&gt;0,"",'Base de données'!$B565),""))</f>
        <v/>
      </c>
      <c r="P565" s="39" t="str">
        <f>IF(P$1&gt;$AE$1,"-",IFERROR(IF(DATEDIF('Base de données'!$A565,P$1,"d")&lt;&gt;0,"",'Base de données'!$B565),""))</f>
        <v/>
      </c>
      <c r="Q565" s="39" t="str">
        <f>IF(Q$1&gt;$AE$1,"-",IFERROR(IF(DATEDIF('Base de données'!$A565,Q$1,"d")&lt;&gt;0,"",'Base de données'!$B565),""))</f>
        <v/>
      </c>
      <c r="R565" s="39" t="str">
        <f>IF(R$1&gt;$AE$1,"-",IFERROR(IF(DATEDIF('Base de données'!$A565,R$1,"d")&lt;&gt;0,"",'Base de données'!$B565),""))</f>
        <v/>
      </c>
      <c r="S565" s="39" t="str">
        <f>IF(S$1&gt;$AE$1,"-",IFERROR(IF(DATEDIF('Base de données'!$A565,S$1,"d")&lt;&gt;0,"",'Base de données'!$B565),""))</f>
        <v/>
      </c>
      <c r="T565" s="39" t="str">
        <f>IF(T$1&gt;$AE$1,"-",IFERROR(IF(DATEDIF('Base de données'!$A565,T$1,"d")&lt;&gt;0,"",'Base de données'!$B565),""))</f>
        <v/>
      </c>
      <c r="U565" s="39" t="str">
        <f>IF(U$1&gt;$AE$1,"-",IFERROR(IF(DATEDIF('Base de données'!$A565,U$1,"d")&lt;&gt;0,"",'Base de données'!$B565),""))</f>
        <v/>
      </c>
      <c r="V565" s="39" t="str">
        <f>IF(V$1&gt;$AE$1,"-",IFERROR(IF(DATEDIF('Base de données'!$A565,V$1,"d")&lt;&gt;0,"",'Base de données'!$B565),""))</f>
        <v/>
      </c>
      <c r="W565" s="34"/>
      <c r="X565" s="30" t="str">
        <f>'Base de données'!$C565&amp;" "&amp;'Base de données'!$D565</f>
        <v>Aubry Georges</v>
      </c>
      <c r="Y565" s="31">
        <f>COUNTIF('Base de données'!$B:$B,'Base de données'!$B565)</f>
        <v>12</v>
      </c>
      <c r="AA565" s="87" cm="1">
        <f t="array" aca="1" ref="AA565" ca="1">INDIRECT("'Base de données'!A" &amp; ROW(Y565))</f>
        <v>45717</v>
      </c>
      <c r="AB565" s="51" t="str" cm="1">
        <f t="array" aca="1" ref="AB565" ca="1">INDIRECT("'Base de données'!B" &amp; ROW(Z565))</f>
        <v>X43EK</v>
      </c>
    </row>
    <row r="566" spans="1:28" x14ac:dyDescent="0.3">
      <c r="A566" s="41" t="str">
        <f ca="1">IF(IF(AND($B566&lt;&gt;"-",$B566=$E566),"Entrée et sortie","-")="Entrée et sortie",'Base de données'!$B566,"-")</f>
        <v>-</v>
      </c>
      <c r="B566" s="41" t="str">
        <f t="shared" ca="1" si="35"/>
        <v>-</v>
      </c>
      <c r="C566" s="41" t="str">
        <f t="shared" ca="1" si="36"/>
        <v>-</v>
      </c>
      <c r="D566" s="41" t="str">
        <f>IF($F566="sortie en cours d'année",'Base de données'!$B566,"-")</f>
        <v>-</v>
      </c>
      <c r="E566" s="41" t="str">
        <f>IF($H566="entrée en cours d'année",'Base de données'!$B566,"-")</f>
        <v>-</v>
      </c>
      <c r="F566" s="37" t="str">
        <f t="shared" si="33"/>
        <v/>
      </c>
      <c r="G566" s="37" t="str">
        <f>IF($J566="mouvement",_xlfn.XLOOKUP('Base de données'!$B566,$V:$V,$V:$V,0),"")</f>
        <v/>
      </c>
      <c r="H566" s="37" t="str">
        <f t="shared" si="34"/>
        <v/>
      </c>
      <c r="I566" s="37" t="str">
        <f>IF($J566="mouvement",_xlfn.XLOOKUP('Base de données'!$B566,$K:$K,$K:$K,0),"")</f>
        <v/>
      </c>
      <c r="J566" s="38" t="str">
        <f>IF(AND(Y566&lt;&gt;MAX(Y:Y),COUNTIF(K566:V566,'Base de données'!$B566)&gt;0),"mouvement","")</f>
        <v/>
      </c>
      <c r="K566" s="39" t="str">
        <f>IF(K$1&gt;$AE$1,"-",IFERROR(IF(DATEDIF('Base de données'!$A566,K$1,"d")&lt;&gt;0,"",'Base de données'!$B566),""))</f>
        <v/>
      </c>
      <c r="L566" s="39" t="str">
        <f>IF(L$1&gt;$AE$1,"-",IFERROR(IF(DATEDIF('Base de données'!$A566,L$1,"d")&lt;&gt;0,"",'Base de données'!$B566),""))</f>
        <v/>
      </c>
      <c r="M566" s="39" t="str">
        <f>IF(M$1&gt;$AE$1,"-",IFERROR(IF(DATEDIF('Base de données'!$A566,M$1,"d")&lt;&gt;0,"",'Base de données'!$B566),""))</f>
        <v>IDCZB</v>
      </c>
      <c r="N566" s="39" t="str">
        <f>IF(N$1&gt;$AE$1,"-",IFERROR(IF(DATEDIF('Base de données'!$A566,N$1,"d")&lt;&gt;0,"",'Base de données'!$B566),""))</f>
        <v/>
      </c>
      <c r="O566" s="39" t="str">
        <f>IF(O$1&gt;$AE$1,"-",IFERROR(IF(DATEDIF('Base de données'!$A566,O$1,"d")&lt;&gt;0,"",'Base de données'!$B566),""))</f>
        <v/>
      </c>
      <c r="P566" s="39" t="str">
        <f>IF(P$1&gt;$AE$1,"-",IFERROR(IF(DATEDIF('Base de données'!$A566,P$1,"d")&lt;&gt;0,"",'Base de données'!$B566),""))</f>
        <v/>
      </c>
      <c r="Q566" s="39" t="str">
        <f>IF(Q$1&gt;$AE$1,"-",IFERROR(IF(DATEDIF('Base de données'!$A566,Q$1,"d")&lt;&gt;0,"",'Base de données'!$B566),""))</f>
        <v/>
      </c>
      <c r="R566" s="39" t="str">
        <f>IF(R$1&gt;$AE$1,"-",IFERROR(IF(DATEDIF('Base de données'!$A566,R$1,"d")&lt;&gt;0,"",'Base de données'!$B566),""))</f>
        <v/>
      </c>
      <c r="S566" s="39" t="str">
        <f>IF(S$1&gt;$AE$1,"-",IFERROR(IF(DATEDIF('Base de données'!$A566,S$1,"d")&lt;&gt;0,"",'Base de données'!$B566),""))</f>
        <v/>
      </c>
      <c r="T566" s="39" t="str">
        <f>IF(T$1&gt;$AE$1,"-",IFERROR(IF(DATEDIF('Base de données'!$A566,T$1,"d")&lt;&gt;0,"",'Base de données'!$B566),""))</f>
        <v/>
      </c>
      <c r="U566" s="39" t="str">
        <f>IF(U$1&gt;$AE$1,"-",IFERROR(IF(DATEDIF('Base de données'!$A566,U$1,"d")&lt;&gt;0,"",'Base de données'!$B566),""))</f>
        <v/>
      </c>
      <c r="V566" s="39" t="str">
        <f>IF(V$1&gt;$AE$1,"-",IFERROR(IF(DATEDIF('Base de données'!$A566,V$1,"d")&lt;&gt;0,"",'Base de données'!$B566),""))</f>
        <v/>
      </c>
      <c r="W566" s="34"/>
      <c r="X566" s="30" t="str">
        <f>'Base de données'!$C566&amp;" "&amp;'Base de données'!$D566</f>
        <v>Pages Emmanuel</v>
      </c>
      <c r="Y566" s="31">
        <f>COUNTIF('Base de données'!$B:$B,'Base de données'!$B566)</f>
        <v>12</v>
      </c>
      <c r="AA566" s="87" cm="1">
        <f t="array" aca="1" ref="AA566" ca="1">INDIRECT("'Base de données'!A" &amp; ROW(Y566))</f>
        <v>45717</v>
      </c>
      <c r="AB566" s="51" t="str" cm="1">
        <f t="array" aca="1" ref="AB566" ca="1">INDIRECT("'Base de données'!B" &amp; ROW(Z566))</f>
        <v>IDCZB</v>
      </c>
    </row>
    <row r="567" spans="1:28" x14ac:dyDescent="0.3">
      <c r="A567" s="41" t="str">
        <f ca="1">IF(IF(AND($B567&lt;&gt;"-",$B567=$E567),"Entrée et sortie","-")="Entrée et sortie",'Base de données'!$B567,"-")</f>
        <v>-</v>
      </c>
      <c r="B567" s="41" t="str">
        <f t="shared" ca="1" si="35"/>
        <v>-</v>
      </c>
      <c r="C567" s="41" t="str">
        <f t="shared" ca="1" si="36"/>
        <v>-</v>
      </c>
      <c r="D567" s="41" t="str">
        <f>IF($F567="sortie en cours d'année",'Base de données'!$B567,"-")</f>
        <v>-</v>
      </c>
      <c r="E567" s="41" t="str">
        <f>IF($H567="entrée en cours d'année",'Base de données'!$B567,"-")</f>
        <v>-</v>
      </c>
      <c r="F567" s="37" t="str">
        <f t="shared" si="33"/>
        <v/>
      </c>
      <c r="G567" s="37" t="str">
        <f>IF($J567="mouvement",_xlfn.XLOOKUP('Base de données'!$B567,$V:$V,$V:$V,0),"")</f>
        <v/>
      </c>
      <c r="H567" s="37" t="str">
        <f t="shared" si="34"/>
        <v/>
      </c>
      <c r="I567" s="37" t="str">
        <f>IF($J567="mouvement",_xlfn.XLOOKUP('Base de données'!$B567,$K:$K,$K:$K,0),"")</f>
        <v/>
      </c>
      <c r="J567" s="38" t="str">
        <f>IF(AND(Y567&lt;&gt;MAX(Y:Y),COUNTIF(K567:V567,'Base de données'!$B567)&gt;0),"mouvement","")</f>
        <v/>
      </c>
      <c r="K567" s="39" t="str">
        <f>IF(K$1&gt;$AE$1,"-",IFERROR(IF(DATEDIF('Base de données'!$A567,K$1,"d")&lt;&gt;0,"",'Base de données'!$B567),""))</f>
        <v/>
      </c>
      <c r="L567" s="39" t="str">
        <f>IF(L$1&gt;$AE$1,"-",IFERROR(IF(DATEDIF('Base de données'!$A567,L$1,"d")&lt;&gt;0,"",'Base de données'!$B567),""))</f>
        <v/>
      </c>
      <c r="M567" s="39" t="str">
        <f>IF(M$1&gt;$AE$1,"-",IFERROR(IF(DATEDIF('Base de données'!$A567,M$1,"d")&lt;&gt;0,"",'Base de données'!$B567),""))</f>
        <v>WVLRU</v>
      </c>
      <c r="N567" s="39" t="str">
        <f>IF(N$1&gt;$AE$1,"-",IFERROR(IF(DATEDIF('Base de données'!$A567,N$1,"d")&lt;&gt;0,"",'Base de données'!$B567),""))</f>
        <v/>
      </c>
      <c r="O567" s="39" t="str">
        <f>IF(O$1&gt;$AE$1,"-",IFERROR(IF(DATEDIF('Base de données'!$A567,O$1,"d")&lt;&gt;0,"",'Base de données'!$B567),""))</f>
        <v/>
      </c>
      <c r="P567" s="39" t="str">
        <f>IF(P$1&gt;$AE$1,"-",IFERROR(IF(DATEDIF('Base de données'!$A567,P$1,"d")&lt;&gt;0,"",'Base de données'!$B567),""))</f>
        <v/>
      </c>
      <c r="Q567" s="39" t="str">
        <f>IF(Q$1&gt;$AE$1,"-",IFERROR(IF(DATEDIF('Base de données'!$A567,Q$1,"d")&lt;&gt;0,"",'Base de données'!$B567),""))</f>
        <v/>
      </c>
      <c r="R567" s="39" t="str">
        <f>IF(R$1&gt;$AE$1,"-",IFERROR(IF(DATEDIF('Base de données'!$A567,R$1,"d")&lt;&gt;0,"",'Base de données'!$B567),""))</f>
        <v/>
      </c>
      <c r="S567" s="39" t="str">
        <f>IF(S$1&gt;$AE$1,"-",IFERROR(IF(DATEDIF('Base de données'!$A567,S$1,"d")&lt;&gt;0,"",'Base de données'!$B567),""))</f>
        <v/>
      </c>
      <c r="T567" s="39" t="str">
        <f>IF(T$1&gt;$AE$1,"-",IFERROR(IF(DATEDIF('Base de données'!$A567,T$1,"d")&lt;&gt;0,"",'Base de données'!$B567),""))</f>
        <v/>
      </c>
      <c r="U567" s="39" t="str">
        <f>IF(U$1&gt;$AE$1,"-",IFERROR(IF(DATEDIF('Base de données'!$A567,U$1,"d")&lt;&gt;0,"",'Base de données'!$B567),""))</f>
        <v/>
      </c>
      <c r="V567" s="39" t="str">
        <f>IF(V$1&gt;$AE$1,"-",IFERROR(IF(DATEDIF('Base de données'!$A567,V$1,"d")&lt;&gt;0,"",'Base de données'!$B567),""))</f>
        <v/>
      </c>
      <c r="W567" s="34"/>
      <c r="X567" s="30" t="str">
        <f>'Base de données'!$C567&amp;" "&amp;'Base de données'!$D567</f>
        <v>Brunet Charles</v>
      </c>
      <c r="Y567" s="31">
        <f>COUNTIF('Base de données'!$B:$B,'Base de données'!$B567)</f>
        <v>12</v>
      </c>
      <c r="AA567" s="87" cm="1">
        <f t="array" aca="1" ref="AA567" ca="1">INDIRECT("'Base de données'!A" &amp; ROW(Y567))</f>
        <v>45717</v>
      </c>
      <c r="AB567" s="51" t="str" cm="1">
        <f t="array" aca="1" ref="AB567" ca="1">INDIRECT("'Base de données'!B" &amp; ROW(Z567))</f>
        <v>WVLRU</v>
      </c>
    </row>
    <row r="568" spans="1:28" x14ac:dyDescent="0.3">
      <c r="A568" s="41" t="str">
        <f ca="1">IF(IF(AND($B568&lt;&gt;"-",$B568=$E568),"Entrée et sortie","-")="Entrée et sortie",'Base de données'!$B568,"-")</f>
        <v>-</v>
      </c>
      <c r="B568" s="41" t="str">
        <f t="shared" ca="1" si="35"/>
        <v>I3SPC</v>
      </c>
      <c r="C568" s="41" t="str">
        <f t="shared" ca="1" si="36"/>
        <v>I3SPC</v>
      </c>
      <c r="D568" s="41" t="str">
        <f>IF($F568="sortie en cours d'année",'Base de données'!$B568,"-")</f>
        <v>I3SPC</v>
      </c>
      <c r="E568" s="41" t="str">
        <f>IF($H568="entrée en cours d'année",'Base de données'!$B568,"-")</f>
        <v>-</v>
      </c>
      <c r="F568" s="37" t="str">
        <f t="shared" si="33"/>
        <v>sortie en cours d'année</v>
      </c>
      <c r="G568" s="37">
        <f>IF($J568="mouvement",_xlfn.XLOOKUP('Base de données'!$B568,$V:$V,$V:$V,0),"")</f>
        <v>0</v>
      </c>
      <c r="H568" s="37" t="str">
        <f t="shared" si="34"/>
        <v/>
      </c>
      <c r="I568" s="37" t="str">
        <f>IF($J568="mouvement",_xlfn.XLOOKUP('Base de données'!$B568,$K:$K,$K:$K,0),"")</f>
        <v>I3SPC</v>
      </c>
      <c r="J568" s="38" t="str">
        <f>IF(AND(Y568&lt;&gt;MAX(Y:Y),COUNTIF(K568:V568,'Base de données'!$B568)&gt;0),"mouvement","")</f>
        <v>mouvement</v>
      </c>
      <c r="K568" s="39" t="str">
        <f>IF(K$1&gt;$AE$1,"-",IFERROR(IF(DATEDIF('Base de données'!$A568,K$1,"d")&lt;&gt;0,"",'Base de données'!$B568),""))</f>
        <v/>
      </c>
      <c r="L568" s="39" t="str">
        <f>IF(L$1&gt;$AE$1,"-",IFERROR(IF(DATEDIF('Base de données'!$A568,L$1,"d")&lt;&gt;0,"",'Base de données'!$B568),""))</f>
        <v/>
      </c>
      <c r="M568" s="39" t="str">
        <f>IF(M$1&gt;$AE$1,"-",IFERROR(IF(DATEDIF('Base de données'!$A568,M$1,"d")&lt;&gt;0,"",'Base de données'!$B568),""))</f>
        <v>I3SPC</v>
      </c>
      <c r="N568" s="39" t="str">
        <f>IF(N$1&gt;$AE$1,"-",IFERROR(IF(DATEDIF('Base de données'!$A568,N$1,"d")&lt;&gt;0,"",'Base de données'!$B568),""))</f>
        <v/>
      </c>
      <c r="O568" s="39" t="str">
        <f>IF(O$1&gt;$AE$1,"-",IFERROR(IF(DATEDIF('Base de données'!$A568,O$1,"d")&lt;&gt;0,"",'Base de données'!$B568),""))</f>
        <v/>
      </c>
      <c r="P568" s="39" t="str">
        <f>IF(P$1&gt;$AE$1,"-",IFERROR(IF(DATEDIF('Base de données'!$A568,P$1,"d")&lt;&gt;0,"",'Base de données'!$B568),""))</f>
        <v/>
      </c>
      <c r="Q568" s="39" t="str">
        <f>IF(Q$1&gt;$AE$1,"-",IFERROR(IF(DATEDIF('Base de données'!$A568,Q$1,"d")&lt;&gt;0,"",'Base de données'!$B568),""))</f>
        <v/>
      </c>
      <c r="R568" s="39" t="str">
        <f>IF(R$1&gt;$AE$1,"-",IFERROR(IF(DATEDIF('Base de données'!$A568,R$1,"d")&lt;&gt;0,"",'Base de données'!$B568),""))</f>
        <v/>
      </c>
      <c r="S568" s="39" t="str">
        <f>IF(S$1&gt;$AE$1,"-",IFERROR(IF(DATEDIF('Base de données'!$A568,S$1,"d")&lt;&gt;0,"",'Base de données'!$B568),""))</f>
        <v/>
      </c>
      <c r="T568" s="39" t="str">
        <f>IF(T$1&gt;$AE$1,"-",IFERROR(IF(DATEDIF('Base de données'!$A568,T$1,"d")&lt;&gt;0,"",'Base de données'!$B568),""))</f>
        <v/>
      </c>
      <c r="U568" s="39" t="str">
        <f>IF(U$1&gt;$AE$1,"-",IFERROR(IF(DATEDIF('Base de données'!$A568,U$1,"d")&lt;&gt;0,"",'Base de données'!$B568),""))</f>
        <v/>
      </c>
      <c r="V568" s="39" t="str">
        <f>IF(V$1&gt;$AE$1,"-",IFERROR(IF(DATEDIF('Base de données'!$A568,V$1,"d")&lt;&gt;0,"",'Base de données'!$B568),""))</f>
        <v/>
      </c>
      <c r="W568" s="34"/>
      <c r="X568" s="30" t="str">
        <f>'Base de données'!$C568&amp;" "&amp;'Base de données'!$D568</f>
        <v>Boulanger Martine</v>
      </c>
      <c r="Y568" s="31">
        <f>COUNTIF('Base de données'!$B:$B,'Base de données'!$B568)</f>
        <v>5</v>
      </c>
      <c r="AA568" s="87" cm="1">
        <f t="array" aca="1" ref="AA568" ca="1">INDIRECT("'Base de données'!A" &amp; ROW(Y568))</f>
        <v>45717</v>
      </c>
      <c r="AB568" s="51" t="str" cm="1">
        <f t="array" aca="1" ref="AB568" ca="1">INDIRECT("'Base de données'!B" &amp; ROW(Z568))</f>
        <v>I3SPC</v>
      </c>
    </row>
    <row r="569" spans="1:28" x14ac:dyDescent="0.3">
      <c r="A569" s="41" t="str">
        <f ca="1">IF(IF(AND($B569&lt;&gt;"-",$B569=$E569),"Entrée et sortie","-")="Entrée et sortie",'Base de données'!$B569,"-")</f>
        <v>-</v>
      </c>
      <c r="B569" s="41" t="str">
        <f t="shared" ca="1" si="35"/>
        <v>-</v>
      </c>
      <c r="C569" s="41" t="str">
        <f t="shared" ca="1" si="36"/>
        <v>-</v>
      </c>
      <c r="D569" s="41" t="str">
        <f>IF($F569="sortie en cours d'année",'Base de données'!$B569,"-")</f>
        <v>-</v>
      </c>
      <c r="E569" s="41" t="str">
        <f>IF($H569="entrée en cours d'année",'Base de données'!$B569,"-")</f>
        <v>-</v>
      </c>
      <c r="F569" s="37" t="str">
        <f t="shared" si="33"/>
        <v/>
      </c>
      <c r="G569" s="37" t="str">
        <f>IF($J569="mouvement",_xlfn.XLOOKUP('Base de données'!$B569,$V:$V,$V:$V,0),"")</f>
        <v/>
      </c>
      <c r="H569" s="37" t="str">
        <f t="shared" si="34"/>
        <v/>
      </c>
      <c r="I569" s="37" t="str">
        <f>IF($J569="mouvement",_xlfn.XLOOKUP('Base de données'!$B569,$K:$K,$K:$K,0),"")</f>
        <v/>
      </c>
      <c r="J569" s="38" t="str">
        <f>IF(AND(Y569&lt;&gt;MAX(Y:Y),COUNTIF(K569:V569,'Base de données'!$B569)&gt;0),"mouvement","")</f>
        <v/>
      </c>
      <c r="K569" s="39" t="str">
        <f>IF(K$1&gt;$AE$1,"-",IFERROR(IF(DATEDIF('Base de données'!$A569,K$1,"d")&lt;&gt;0,"",'Base de données'!$B569),""))</f>
        <v/>
      </c>
      <c r="L569" s="39" t="str">
        <f>IF(L$1&gt;$AE$1,"-",IFERROR(IF(DATEDIF('Base de données'!$A569,L$1,"d")&lt;&gt;0,"",'Base de données'!$B569),""))</f>
        <v/>
      </c>
      <c r="M569" s="39" t="str">
        <f>IF(M$1&gt;$AE$1,"-",IFERROR(IF(DATEDIF('Base de données'!$A569,M$1,"d")&lt;&gt;0,"",'Base de données'!$B569),""))</f>
        <v>H1WN8</v>
      </c>
      <c r="N569" s="39" t="str">
        <f>IF(N$1&gt;$AE$1,"-",IFERROR(IF(DATEDIF('Base de données'!$A569,N$1,"d")&lt;&gt;0,"",'Base de données'!$B569),""))</f>
        <v/>
      </c>
      <c r="O569" s="39" t="str">
        <f>IF(O$1&gt;$AE$1,"-",IFERROR(IF(DATEDIF('Base de données'!$A569,O$1,"d")&lt;&gt;0,"",'Base de données'!$B569),""))</f>
        <v/>
      </c>
      <c r="P569" s="39" t="str">
        <f>IF(P$1&gt;$AE$1,"-",IFERROR(IF(DATEDIF('Base de données'!$A569,P$1,"d")&lt;&gt;0,"",'Base de données'!$B569),""))</f>
        <v/>
      </c>
      <c r="Q569" s="39" t="str">
        <f>IF(Q$1&gt;$AE$1,"-",IFERROR(IF(DATEDIF('Base de données'!$A569,Q$1,"d")&lt;&gt;0,"",'Base de données'!$B569),""))</f>
        <v/>
      </c>
      <c r="R569" s="39" t="str">
        <f>IF(R$1&gt;$AE$1,"-",IFERROR(IF(DATEDIF('Base de données'!$A569,R$1,"d")&lt;&gt;0,"",'Base de données'!$B569),""))</f>
        <v/>
      </c>
      <c r="S569" s="39" t="str">
        <f>IF(S$1&gt;$AE$1,"-",IFERROR(IF(DATEDIF('Base de données'!$A569,S$1,"d")&lt;&gt;0,"",'Base de données'!$B569),""))</f>
        <v/>
      </c>
      <c r="T569" s="39" t="str">
        <f>IF(T$1&gt;$AE$1,"-",IFERROR(IF(DATEDIF('Base de données'!$A569,T$1,"d")&lt;&gt;0,"",'Base de données'!$B569),""))</f>
        <v/>
      </c>
      <c r="U569" s="39" t="str">
        <f>IF(U$1&gt;$AE$1,"-",IFERROR(IF(DATEDIF('Base de données'!$A569,U$1,"d")&lt;&gt;0,"",'Base de données'!$B569),""))</f>
        <v/>
      </c>
      <c r="V569" s="39" t="str">
        <f>IF(V$1&gt;$AE$1,"-",IFERROR(IF(DATEDIF('Base de données'!$A569,V$1,"d")&lt;&gt;0,"",'Base de données'!$B569),""))</f>
        <v/>
      </c>
      <c r="W569" s="34"/>
      <c r="X569" s="30" t="str">
        <f>'Base de données'!$C569&amp;" "&amp;'Base de données'!$D569</f>
        <v>Colas Claudine</v>
      </c>
      <c r="Y569" s="31">
        <f>COUNTIF('Base de données'!$B:$B,'Base de données'!$B569)</f>
        <v>12</v>
      </c>
      <c r="AA569" s="87" cm="1">
        <f t="array" aca="1" ref="AA569" ca="1">INDIRECT("'Base de données'!A" &amp; ROW(Y569))</f>
        <v>45717</v>
      </c>
      <c r="AB569" s="51" t="str" cm="1">
        <f t="array" aca="1" ref="AB569" ca="1">INDIRECT("'Base de données'!B" &amp; ROW(Z569))</f>
        <v>H1WN8</v>
      </c>
    </row>
    <row r="570" spans="1:28" x14ac:dyDescent="0.3">
      <c r="A570" s="41" t="str">
        <f ca="1">IF(IF(AND($B570&lt;&gt;"-",$B570=$E570),"Entrée et sortie","-")="Entrée et sortie",'Base de données'!$B570,"-")</f>
        <v>-</v>
      </c>
      <c r="B570" s="41" t="str">
        <f t="shared" ca="1" si="35"/>
        <v>-</v>
      </c>
      <c r="C570" s="41" t="str">
        <f t="shared" ca="1" si="36"/>
        <v>-</v>
      </c>
      <c r="D570" s="41" t="str">
        <f>IF($F570="sortie en cours d'année",'Base de données'!$B570,"-")</f>
        <v>-</v>
      </c>
      <c r="E570" s="41" t="str">
        <f>IF($H570="entrée en cours d'année",'Base de données'!$B570,"-")</f>
        <v>-</v>
      </c>
      <c r="F570" s="37" t="str">
        <f t="shared" si="33"/>
        <v/>
      </c>
      <c r="G570" s="37" t="str">
        <f>IF($J570="mouvement",_xlfn.XLOOKUP('Base de données'!$B570,$V:$V,$V:$V,0),"")</f>
        <v/>
      </c>
      <c r="H570" s="37" t="str">
        <f t="shared" si="34"/>
        <v/>
      </c>
      <c r="I570" s="37" t="str">
        <f>IF($J570="mouvement",_xlfn.XLOOKUP('Base de données'!$B570,$K:$K,$K:$K,0),"")</f>
        <v/>
      </c>
      <c r="J570" s="38" t="str">
        <f>IF(AND(Y570&lt;&gt;MAX(Y:Y),COUNTIF(K570:V570,'Base de données'!$B570)&gt;0),"mouvement","")</f>
        <v/>
      </c>
      <c r="K570" s="39" t="str">
        <f>IF(K$1&gt;$AE$1,"-",IFERROR(IF(DATEDIF('Base de données'!$A570,K$1,"d")&lt;&gt;0,"",'Base de données'!$B570),""))</f>
        <v/>
      </c>
      <c r="L570" s="39" t="str">
        <f>IF(L$1&gt;$AE$1,"-",IFERROR(IF(DATEDIF('Base de données'!$A570,L$1,"d")&lt;&gt;0,"",'Base de données'!$B570),""))</f>
        <v/>
      </c>
      <c r="M570" s="39" t="str">
        <f>IF(M$1&gt;$AE$1,"-",IFERROR(IF(DATEDIF('Base de données'!$A570,M$1,"d")&lt;&gt;0,"",'Base de données'!$B570),""))</f>
        <v>61344</v>
      </c>
      <c r="N570" s="39" t="str">
        <f>IF(N$1&gt;$AE$1,"-",IFERROR(IF(DATEDIF('Base de données'!$A570,N$1,"d")&lt;&gt;0,"",'Base de données'!$B570),""))</f>
        <v/>
      </c>
      <c r="O570" s="39" t="str">
        <f>IF(O$1&gt;$AE$1,"-",IFERROR(IF(DATEDIF('Base de données'!$A570,O$1,"d")&lt;&gt;0,"",'Base de données'!$B570),""))</f>
        <v/>
      </c>
      <c r="P570" s="39" t="str">
        <f>IF(P$1&gt;$AE$1,"-",IFERROR(IF(DATEDIF('Base de données'!$A570,P$1,"d")&lt;&gt;0,"",'Base de données'!$B570),""))</f>
        <v/>
      </c>
      <c r="Q570" s="39" t="str">
        <f>IF(Q$1&gt;$AE$1,"-",IFERROR(IF(DATEDIF('Base de données'!$A570,Q$1,"d")&lt;&gt;0,"",'Base de données'!$B570),""))</f>
        <v/>
      </c>
      <c r="R570" s="39" t="str">
        <f>IF(R$1&gt;$AE$1,"-",IFERROR(IF(DATEDIF('Base de données'!$A570,R$1,"d")&lt;&gt;0,"",'Base de données'!$B570),""))</f>
        <v/>
      </c>
      <c r="S570" s="39" t="str">
        <f>IF(S$1&gt;$AE$1,"-",IFERROR(IF(DATEDIF('Base de données'!$A570,S$1,"d")&lt;&gt;0,"",'Base de données'!$B570),""))</f>
        <v/>
      </c>
      <c r="T570" s="39" t="str">
        <f>IF(T$1&gt;$AE$1,"-",IFERROR(IF(DATEDIF('Base de données'!$A570,T$1,"d")&lt;&gt;0,"",'Base de données'!$B570),""))</f>
        <v/>
      </c>
      <c r="U570" s="39" t="str">
        <f>IF(U$1&gt;$AE$1,"-",IFERROR(IF(DATEDIF('Base de données'!$A570,U$1,"d")&lt;&gt;0,"",'Base de données'!$B570),""))</f>
        <v/>
      </c>
      <c r="V570" s="39" t="str">
        <f>IF(V$1&gt;$AE$1,"-",IFERROR(IF(DATEDIF('Base de données'!$A570,V$1,"d")&lt;&gt;0,"",'Base de données'!$B570),""))</f>
        <v/>
      </c>
      <c r="W570" s="34"/>
      <c r="X570" s="30" t="str">
        <f>'Base de données'!$C570&amp;" "&amp;'Base de données'!$D570</f>
        <v>De Oliveira Benoît</v>
      </c>
      <c r="Y570" s="31">
        <f>COUNTIF('Base de données'!$B:$B,'Base de données'!$B570)</f>
        <v>12</v>
      </c>
      <c r="AA570" s="87" cm="1">
        <f t="array" aca="1" ref="AA570" ca="1">INDIRECT("'Base de données'!A" &amp; ROW(Y570))</f>
        <v>45717</v>
      </c>
      <c r="AB570" s="51" t="str" cm="1">
        <f t="array" aca="1" ref="AB570" ca="1">INDIRECT("'Base de données'!B" &amp; ROW(Z570))</f>
        <v>61344</v>
      </c>
    </row>
    <row r="571" spans="1:28" x14ac:dyDescent="0.3">
      <c r="A571" s="41" t="str">
        <f ca="1">IF(IF(AND($B571&lt;&gt;"-",$B571=$E571),"Entrée et sortie","-")="Entrée et sortie",'Base de données'!$B571,"-")</f>
        <v>-</v>
      </c>
      <c r="B571" s="41" t="str">
        <f t="shared" ca="1" si="35"/>
        <v>-</v>
      </c>
      <c r="C571" s="41" t="str">
        <f t="shared" ca="1" si="36"/>
        <v>-</v>
      </c>
      <c r="D571" s="41" t="str">
        <f>IF($F571="sortie en cours d'année",'Base de données'!$B571,"-")</f>
        <v>-</v>
      </c>
      <c r="E571" s="41" t="str">
        <f>IF($H571="entrée en cours d'année",'Base de données'!$B571,"-")</f>
        <v>-</v>
      </c>
      <c r="F571" s="37" t="str">
        <f t="shared" si="33"/>
        <v/>
      </c>
      <c r="G571" s="37" t="str">
        <f>IF($J571="mouvement",_xlfn.XLOOKUP('Base de données'!$B571,$V:$V,$V:$V,0),"")</f>
        <v/>
      </c>
      <c r="H571" s="37" t="str">
        <f t="shared" si="34"/>
        <v/>
      </c>
      <c r="I571" s="37" t="str">
        <f>IF($J571="mouvement",_xlfn.XLOOKUP('Base de données'!$B571,$K:$K,$K:$K,0),"")</f>
        <v/>
      </c>
      <c r="J571" s="38" t="str">
        <f>IF(AND(Y571&lt;&gt;MAX(Y:Y),COUNTIF(K571:V571,'Base de données'!$B571)&gt;0),"mouvement","")</f>
        <v/>
      </c>
      <c r="K571" s="39" t="str">
        <f>IF(K$1&gt;$AE$1,"-",IFERROR(IF(DATEDIF('Base de données'!$A571,K$1,"d")&lt;&gt;0,"",'Base de données'!$B571),""))</f>
        <v/>
      </c>
      <c r="L571" s="39" t="str">
        <f>IF(L$1&gt;$AE$1,"-",IFERROR(IF(DATEDIF('Base de données'!$A571,L$1,"d")&lt;&gt;0,"",'Base de données'!$B571),""))</f>
        <v/>
      </c>
      <c r="M571" s="39" t="str">
        <f>IF(M$1&gt;$AE$1,"-",IFERROR(IF(DATEDIF('Base de données'!$A571,M$1,"d")&lt;&gt;0,"",'Base de données'!$B571),""))</f>
        <v>7SPGI</v>
      </c>
      <c r="N571" s="39" t="str">
        <f>IF(N$1&gt;$AE$1,"-",IFERROR(IF(DATEDIF('Base de données'!$A571,N$1,"d")&lt;&gt;0,"",'Base de données'!$B571),""))</f>
        <v/>
      </c>
      <c r="O571" s="39" t="str">
        <f>IF(O$1&gt;$AE$1,"-",IFERROR(IF(DATEDIF('Base de données'!$A571,O$1,"d")&lt;&gt;0,"",'Base de données'!$B571),""))</f>
        <v/>
      </c>
      <c r="P571" s="39" t="str">
        <f>IF(P$1&gt;$AE$1,"-",IFERROR(IF(DATEDIF('Base de données'!$A571,P$1,"d")&lt;&gt;0,"",'Base de données'!$B571),""))</f>
        <v/>
      </c>
      <c r="Q571" s="39" t="str">
        <f>IF(Q$1&gt;$AE$1,"-",IFERROR(IF(DATEDIF('Base de données'!$A571,Q$1,"d")&lt;&gt;0,"",'Base de données'!$B571),""))</f>
        <v/>
      </c>
      <c r="R571" s="39" t="str">
        <f>IF(R$1&gt;$AE$1,"-",IFERROR(IF(DATEDIF('Base de données'!$A571,R$1,"d")&lt;&gt;0,"",'Base de données'!$B571),""))</f>
        <v/>
      </c>
      <c r="S571" s="39" t="str">
        <f>IF(S$1&gt;$AE$1,"-",IFERROR(IF(DATEDIF('Base de données'!$A571,S$1,"d")&lt;&gt;0,"",'Base de données'!$B571),""))</f>
        <v/>
      </c>
      <c r="T571" s="39" t="str">
        <f>IF(T$1&gt;$AE$1,"-",IFERROR(IF(DATEDIF('Base de données'!$A571,T$1,"d")&lt;&gt;0,"",'Base de données'!$B571),""))</f>
        <v/>
      </c>
      <c r="U571" s="39" t="str">
        <f>IF(U$1&gt;$AE$1,"-",IFERROR(IF(DATEDIF('Base de données'!$A571,U$1,"d")&lt;&gt;0,"",'Base de données'!$B571),""))</f>
        <v/>
      </c>
      <c r="V571" s="39" t="str">
        <f>IF(V$1&gt;$AE$1,"-",IFERROR(IF(DATEDIF('Base de données'!$A571,V$1,"d")&lt;&gt;0,"",'Base de données'!$B571),""))</f>
        <v/>
      </c>
      <c r="W571" s="34"/>
      <c r="X571" s="30" t="str">
        <f>'Base de données'!$C571&amp;" "&amp;'Base de données'!$D571</f>
        <v>Rossi René</v>
      </c>
      <c r="Y571" s="31">
        <f>COUNTIF('Base de données'!$B:$B,'Base de données'!$B571)</f>
        <v>12</v>
      </c>
      <c r="AA571" s="87" cm="1">
        <f t="array" aca="1" ref="AA571" ca="1">INDIRECT("'Base de données'!A" &amp; ROW(Y571))</f>
        <v>45717</v>
      </c>
      <c r="AB571" s="51" t="str" cm="1">
        <f t="array" aca="1" ref="AB571" ca="1">INDIRECT("'Base de données'!B" &amp; ROW(Z571))</f>
        <v>7SPGI</v>
      </c>
    </row>
    <row r="572" spans="1:28" x14ac:dyDescent="0.3">
      <c r="A572" s="41" t="str">
        <f ca="1">IF(IF(AND($B572&lt;&gt;"-",$B572=$E572),"Entrée et sortie","-")="Entrée et sortie",'Base de données'!$B572,"-")</f>
        <v>-</v>
      </c>
      <c r="B572" s="41" t="str">
        <f t="shared" ca="1" si="35"/>
        <v>-</v>
      </c>
      <c r="C572" s="41" t="str">
        <f t="shared" ca="1" si="36"/>
        <v>-</v>
      </c>
      <c r="D572" s="41" t="str">
        <f>IF($F572="sortie en cours d'année",'Base de données'!$B572,"-")</f>
        <v>-</v>
      </c>
      <c r="E572" s="41" t="str">
        <f>IF($H572="entrée en cours d'année",'Base de données'!$B572,"-")</f>
        <v>-</v>
      </c>
      <c r="F572" s="37" t="str">
        <f t="shared" si="33"/>
        <v/>
      </c>
      <c r="G572" s="37" t="str">
        <f>IF($J572="mouvement",_xlfn.XLOOKUP('Base de données'!$B572,$V:$V,$V:$V,0),"")</f>
        <v/>
      </c>
      <c r="H572" s="37" t="str">
        <f t="shared" si="34"/>
        <v/>
      </c>
      <c r="I572" s="37" t="str">
        <f>IF($J572="mouvement",_xlfn.XLOOKUP('Base de données'!$B572,$K:$K,$K:$K,0),"")</f>
        <v/>
      </c>
      <c r="J572" s="38" t="str">
        <f>IF(AND(Y572&lt;&gt;MAX(Y:Y),COUNTIF(K572:V572,'Base de données'!$B572)&gt;0),"mouvement","")</f>
        <v/>
      </c>
      <c r="K572" s="39" t="str">
        <f>IF(K$1&gt;$AE$1,"-",IFERROR(IF(DATEDIF('Base de données'!$A572,K$1,"d")&lt;&gt;0,"",'Base de données'!$B572),""))</f>
        <v/>
      </c>
      <c r="L572" s="39" t="str">
        <f>IF(L$1&gt;$AE$1,"-",IFERROR(IF(DATEDIF('Base de données'!$A572,L$1,"d")&lt;&gt;0,"",'Base de données'!$B572),""))</f>
        <v/>
      </c>
      <c r="M572" s="39" t="str">
        <f>IF(M$1&gt;$AE$1,"-",IFERROR(IF(DATEDIF('Base de données'!$A572,M$1,"d")&lt;&gt;0,"",'Base de données'!$B572),""))</f>
        <v>E3HIK</v>
      </c>
      <c r="N572" s="39" t="str">
        <f>IF(N$1&gt;$AE$1,"-",IFERROR(IF(DATEDIF('Base de données'!$A572,N$1,"d")&lt;&gt;0,"",'Base de données'!$B572),""))</f>
        <v/>
      </c>
      <c r="O572" s="39" t="str">
        <f>IF(O$1&gt;$AE$1,"-",IFERROR(IF(DATEDIF('Base de données'!$A572,O$1,"d")&lt;&gt;0,"",'Base de données'!$B572),""))</f>
        <v/>
      </c>
      <c r="P572" s="39" t="str">
        <f>IF(P$1&gt;$AE$1,"-",IFERROR(IF(DATEDIF('Base de données'!$A572,P$1,"d")&lt;&gt;0,"",'Base de données'!$B572),""))</f>
        <v/>
      </c>
      <c r="Q572" s="39" t="str">
        <f>IF(Q$1&gt;$AE$1,"-",IFERROR(IF(DATEDIF('Base de données'!$A572,Q$1,"d")&lt;&gt;0,"",'Base de données'!$B572),""))</f>
        <v/>
      </c>
      <c r="R572" s="39" t="str">
        <f>IF(R$1&gt;$AE$1,"-",IFERROR(IF(DATEDIF('Base de données'!$A572,R$1,"d")&lt;&gt;0,"",'Base de données'!$B572),""))</f>
        <v/>
      </c>
      <c r="S572" s="39" t="str">
        <f>IF(S$1&gt;$AE$1,"-",IFERROR(IF(DATEDIF('Base de données'!$A572,S$1,"d")&lt;&gt;0,"",'Base de données'!$B572),""))</f>
        <v/>
      </c>
      <c r="T572" s="39" t="str">
        <f>IF(T$1&gt;$AE$1,"-",IFERROR(IF(DATEDIF('Base de données'!$A572,T$1,"d")&lt;&gt;0,"",'Base de données'!$B572),""))</f>
        <v/>
      </c>
      <c r="U572" s="39" t="str">
        <f>IF(U$1&gt;$AE$1,"-",IFERROR(IF(DATEDIF('Base de données'!$A572,U$1,"d")&lt;&gt;0,"",'Base de données'!$B572),""))</f>
        <v/>
      </c>
      <c r="V572" s="39" t="str">
        <f>IF(V$1&gt;$AE$1,"-",IFERROR(IF(DATEDIF('Base de données'!$A572,V$1,"d")&lt;&gt;0,"",'Base de données'!$B572),""))</f>
        <v/>
      </c>
      <c r="W572" s="34"/>
      <c r="X572" s="30" t="str">
        <f>'Base de données'!$C572&amp;" "&amp;'Base de données'!$D572</f>
        <v>Marin Éric</v>
      </c>
      <c r="Y572" s="31">
        <f>COUNTIF('Base de données'!$B:$B,'Base de données'!$B572)</f>
        <v>12</v>
      </c>
      <c r="AA572" s="87" cm="1">
        <f t="array" aca="1" ref="AA572" ca="1">INDIRECT("'Base de données'!A" &amp; ROW(Y572))</f>
        <v>45717</v>
      </c>
      <c r="AB572" s="51" t="str" cm="1">
        <f t="array" aca="1" ref="AB572" ca="1">INDIRECT("'Base de données'!B" &amp; ROW(Z572))</f>
        <v>E3HIK</v>
      </c>
    </row>
    <row r="573" spans="1:28" x14ac:dyDescent="0.3">
      <c r="A573" s="41" t="str">
        <f ca="1">IF(IF(AND($B573&lt;&gt;"-",$B573=$E573),"Entrée et sortie","-")="Entrée et sortie",'Base de données'!$B573,"-")</f>
        <v>-</v>
      </c>
      <c r="B573" s="41" t="str">
        <f t="shared" ca="1" si="35"/>
        <v>-</v>
      </c>
      <c r="C573" s="41" t="str">
        <f t="shared" ca="1" si="36"/>
        <v>-</v>
      </c>
      <c r="D573" s="41" t="str">
        <f>IF($F573="sortie en cours d'année",'Base de données'!$B573,"-")</f>
        <v>-</v>
      </c>
      <c r="E573" s="41" t="str">
        <f>IF($H573="entrée en cours d'année",'Base de données'!$B573,"-")</f>
        <v>-</v>
      </c>
      <c r="F573" s="37" t="str">
        <f t="shared" si="33"/>
        <v/>
      </c>
      <c r="G573" s="37" t="str">
        <f>IF($J573="mouvement",_xlfn.XLOOKUP('Base de données'!$B573,$V:$V,$V:$V,0),"")</f>
        <v/>
      </c>
      <c r="H573" s="37" t="str">
        <f t="shared" si="34"/>
        <v/>
      </c>
      <c r="I573" s="37" t="str">
        <f>IF($J573="mouvement",_xlfn.XLOOKUP('Base de données'!$B573,$K:$K,$K:$K,0),"")</f>
        <v/>
      </c>
      <c r="J573" s="38" t="str">
        <f>IF(AND(Y573&lt;&gt;MAX(Y:Y),COUNTIF(K573:V573,'Base de données'!$B573)&gt;0),"mouvement","")</f>
        <v/>
      </c>
      <c r="K573" s="39" t="str">
        <f>IF(K$1&gt;$AE$1,"-",IFERROR(IF(DATEDIF('Base de données'!$A573,K$1,"d")&lt;&gt;0,"",'Base de données'!$B573),""))</f>
        <v/>
      </c>
      <c r="L573" s="39" t="str">
        <f>IF(L$1&gt;$AE$1,"-",IFERROR(IF(DATEDIF('Base de données'!$A573,L$1,"d")&lt;&gt;0,"",'Base de données'!$B573),""))</f>
        <v/>
      </c>
      <c r="M573" s="39" t="str">
        <f>IF(M$1&gt;$AE$1,"-",IFERROR(IF(DATEDIF('Base de données'!$A573,M$1,"d")&lt;&gt;0,"",'Base de données'!$B573),""))</f>
        <v>LPLFA</v>
      </c>
      <c r="N573" s="39" t="str">
        <f>IF(N$1&gt;$AE$1,"-",IFERROR(IF(DATEDIF('Base de données'!$A573,N$1,"d")&lt;&gt;0,"",'Base de données'!$B573),""))</f>
        <v/>
      </c>
      <c r="O573" s="39" t="str">
        <f>IF(O$1&gt;$AE$1,"-",IFERROR(IF(DATEDIF('Base de données'!$A573,O$1,"d")&lt;&gt;0,"",'Base de données'!$B573),""))</f>
        <v/>
      </c>
      <c r="P573" s="39" t="str">
        <f>IF(P$1&gt;$AE$1,"-",IFERROR(IF(DATEDIF('Base de données'!$A573,P$1,"d")&lt;&gt;0,"",'Base de données'!$B573),""))</f>
        <v/>
      </c>
      <c r="Q573" s="39" t="str">
        <f>IF(Q$1&gt;$AE$1,"-",IFERROR(IF(DATEDIF('Base de données'!$A573,Q$1,"d")&lt;&gt;0,"",'Base de données'!$B573),""))</f>
        <v/>
      </c>
      <c r="R573" s="39" t="str">
        <f>IF(R$1&gt;$AE$1,"-",IFERROR(IF(DATEDIF('Base de données'!$A573,R$1,"d")&lt;&gt;0,"",'Base de données'!$B573),""))</f>
        <v/>
      </c>
      <c r="S573" s="39" t="str">
        <f>IF(S$1&gt;$AE$1,"-",IFERROR(IF(DATEDIF('Base de données'!$A573,S$1,"d")&lt;&gt;0,"",'Base de données'!$B573),""))</f>
        <v/>
      </c>
      <c r="T573" s="39" t="str">
        <f>IF(T$1&gt;$AE$1,"-",IFERROR(IF(DATEDIF('Base de données'!$A573,T$1,"d")&lt;&gt;0,"",'Base de données'!$B573),""))</f>
        <v/>
      </c>
      <c r="U573" s="39" t="str">
        <f>IF(U$1&gt;$AE$1,"-",IFERROR(IF(DATEDIF('Base de données'!$A573,U$1,"d")&lt;&gt;0,"",'Base de données'!$B573),""))</f>
        <v/>
      </c>
      <c r="V573" s="39" t="str">
        <f>IF(V$1&gt;$AE$1,"-",IFERROR(IF(DATEDIF('Base de données'!$A573,V$1,"d")&lt;&gt;0,"",'Base de données'!$B573),""))</f>
        <v/>
      </c>
      <c r="W573" s="34"/>
      <c r="X573" s="30" t="str">
        <f>'Base de données'!$C573&amp;" "&amp;'Base de données'!$D573</f>
        <v>Étienne René</v>
      </c>
      <c r="Y573" s="31">
        <f>COUNTIF('Base de données'!$B:$B,'Base de données'!$B573)</f>
        <v>12</v>
      </c>
      <c r="AA573" s="87" cm="1">
        <f t="array" aca="1" ref="AA573" ca="1">INDIRECT("'Base de données'!A" &amp; ROW(Y573))</f>
        <v>45717</v>
      </c>
      <c r="AB573" s="51" t="str" cm="1">
        <f t="array" aca="1" ref="AB573" ca="1">INDIRECT("'Base de données'!B" &amp; ROW(Z573))</f>
        <v>LPLFA</v>
      </c>
    </row>
    <row r="574" spans="1:28" x14ac:dyDescent="0.3">
      <c r="A574" s="41" t="str">
        <f ca="1">IF(IF(AND($B574&lt;&gt;"-",$B574=$E574),"Entrée et sortie","-")="Entrée et sortie",'Base de données'!$B574,"-")</f>
        <v>-</v>
      </c>
      <c r="B574" s="41" t="str">
        <f t="shared" ca="1" si="35"/>
        <v>-</v>
      </c>
      <c r="C574" s="41" t="str">
        <f t="shared" ca="1" si="36"/>
        <v>-</v>
      </c>
      <c r="D574" s="41" t="str">
        <f>IF($F574="sortie en cours d'année",'Base de données'!$B574,"-")</f>
        <v>-</v>
      </c>
      <c r="E574" s="41" t="str">
        <f>IF($H574="entrée en cours d'année",'Base de données'!$B574,"-")</f>
        <v>-</v>
      </c>
      <c r="F574" s="37" t="str">
        <f t="shared" si="33"/>
        <v/>
      </c>
      <c r="G574" s="37" t="str">
        <f>IF($J574="mouvement",_xlfn.XLOOKUP('Base de données'!$B574,$V:$V,$V:$V,0),"")</f>
        <v/>
      </c>
      <c r="H574" s="37" t="str">
        <f t="shared" si="34"/>
        <v/>
      </c>
      <c r="I574" s="37" t="str">
        <f>IF($J574="mouvement",_xlfn.XLOOKUP('Base de données'!$B574,$K:$K,$K:$K,0),"")</f>
        <v/>
      </c>
      <c r="J574" s="38" t="str">
        <f>IF(AND(Y574&lt;&gt;MAX(Y:Y),COUNTIF(K574:V574,'Base de données'!$B574)&gt;0),"mouvement","")</f>
        <v/>
      </c>
      <c r="K574" s="39" t="str">
        <f>IF(K$1&gt;$AE$1,"-",IFERROR(IF(DATEDIF('Base de données'!$A574,K$1,"d")&lt;&gt;0,"",'Base de données'!$B574),""))</f>
        <v/>
      </c>
      <c r="L574" s="39" t="str">
        <f>IF(L$1&gt;$AE$1,"-",IFERROR(IF(DATEDIF('Base de données'!$A574,L$1,"d")&lt;&gt;0,"",'Base de données'!$B574),""))</f>
        <v/>
      </c>
      <c r="M574" s="39" t="str">
        <f>IF(M$1&gt;$AE$1,"-",IFERROR(IF(DATEDIF('Base de données'!$A574,M$1,"d")&lt;&gt;0,"",'Base de données'!$B574),""))</f>
        <v>ZDPI3</v>
      </c>
      <c r="N574" s="39" t="str">
        <f>IF(N$1&gt;$AE$1,"-",IFERROR(IF(DATEDIF('Base de données'!$A574,N$1,"d")&lt;&gt;0,"",'Base de données'!$B574),""))</f>
        <v/>
      </c>
      <c r="O574" s="39" t="str">
        <f>IF(O$1&gt;$AE$1,"-",IFERROR(IF(DATEDIF('Base de données'!$A574,O$1,"d")&lt;&gt;0,"",'Base de données'!$B574),""))</f>
        <v/>
      </c>
      <c r="P574" s="39" t="str">
        <f>IF(P$1&gt;$AE$1,"-",IFERROR(IF(DATEDIF('Base de données'!$A574,P$1,"d")&lt;&gt;0,"",'Base de données'!$B574),""))</f>
        <v/>
      </c>
      <c r="Q574" s="39" t="str">
        <f>IF(Q$1&gt;$AE$1,"-",IFERROR(IF(DATEDIF('Base de données'!$A574,Q$1,"d")&lt;&gt;0,"",'Base de données'!$B574),""))</f>
        <v/>
      </c>
      <c r="R574" s="39" t="str">
        <f>IF(R$1&gt;$AE$1,"-",IFERROR(IF(DATEDIF('Base de données'!$A574,R$1,"d")&lt;&gt;0,"",'Base de données'!$B574),""))</f>
        <v/>
      </c>
      <c r="S574" s="39" t="str">
        <f>IF(S$1&gt;$AE$1,"-",IFERROR(IF(DATEDIF('Base de données'!$A574,S$1,"d")&lt;&gt;0,"",'Base de données'!$B574),""))</f>
        <v/>
      </c>
      <c r="T574" s="39" t="str">
        <f>IF(T$1&gt;$AE$1,"-",IFERROR(IF(DATEDIF('Base de données'!$A574,T$1,"d")&lt;&gt;0,"",'Base de données'!$B574),""))</f>
        <v/>
      </c>
      <c r="U574" s="39" t="str">
        <f>IF(U$1&gt;$AE$1,"-",IFERROR(IF(DATEDIF('Base de données'!$A574,U$1,"d")&lt;&gt;0,"",'Base de données'!$B574),""))</f>
        <v/>
      </c>
      <c r="V574" s="39" t="str">
        <f>IF(V$1&gt;$AE$1,"-",IFERROR(IF(DATEDIF('Base de données'!$A574,V$1,"d")&lt;&gt;0,"",'Base de données'!$B574),""))</f>
        <v/>
      </c>
      <c r="W574" s="34"/>
      <c r="X574" s="30" t="str">
        <f>'Base de données'!$C574&amp;" "&amp;'Base de données'!$D574</f>
        <v>Martin Jeannine</v>
      </c>
      <c r="Y574" s="31">
        <f>COUNTIF('Base de données'!$B:$B,'Base de données'!$B574)</f>
        <v>12</v>
      </c>
      <c r="AA574" s="87" cm="1">
        <f t="array" aca="1" ref="AA574" ca="1">INDIRECT("'Base de données'!A" &amp; ROW(Y574))</f>
        <v>45717</v>
      </c>
      <c r="AB574" s="51" t="str" cm="1">
        <f t="array" aca="1" ref="AB574" ca="1">INDIRECT("'Base de données'!B" &amp; ROW(Z574))</f>
        <v>ZDPI3</v>
      </c>
    </row>
    <row r="575" spans="1:28" x14ac:dyDescent="0.3">
      <c r="A575" s="41" t="str">
        <f ca="1">IF(IF(AND($B575&lt;&gt;"-",$B575=$E575),"Entrée et sortie","-")="Entrée et sortie",'Base de données'!$B575,"-")</f>
        <v>-</v>
      </c>
      <c r="B575" s="41" t="str">
        <f t="shared" ca="1" si="35"/>
        <v>-</v>
      </c>
      <c r="C575" s="41" t="str">
        <f t="shared" ca="1" si="36"/>
        <v>-</v>
      </c>
      <c r="D575" s="41" t="str">
        <f>IF($F575="sortie en cours d'année",'Base de données'!$B575,"-")</f>
        <v>-</v>
      </c>
      <c r="E575" s="41" t="str">
        <f>IF($H575="entrée en cours d'année",'Base de données'!$B575,"-")</f>
        <v>-</v>
      </c>
      <c r="F575" s="37" t="str">
        <f t="shared" si="33"/>
        <v/>
      </c>
      <c r="G575" s="37" t="str">
        <f>IF($J575="mouvement",_xlfn.XLOOKUP('Base de données'!$B575,$V:$V,$V:$V,0),"")</f>
        <v/>
      </c>
      <c r="H575" s="37" t="str">
        <f t="shared" si="34"/>
        <v/>
      </c>
      <c r="I575" s="37" t="str">
        <f>IF($J575="mouvement",_xlfn.XLOOKUP('Base de données'!$B575,$K:$K,$K:$K,0),"")</f>
        <v/>
      </c>
      <c r="J575" s="38" t="str">
        <f>IF(AND(Y575&lt;&gt;MAX(Y:Y),COUNTIF(K575:V575,'Base de données'!$B575)&gt;0),"mouvement","")</f>
        <v/>
      </c>
      <c r="K575" s="39" t="str">
        <f>IF(K$1&gt;$AE$1,"-",IFERROR(IF(DATEDIF('Base de données'!$A575,K$1,"d")&lt;&gt;0,"",'Base de données'!$B575),""))</f>
        <v/>
      </c>
      <c r="L575" s="39" t="str">
        <f>IF(L$1&gt;$AE$1,"-",IFERROR(IF(DATEDIF('Base de données'!$A575,L$1,"d")&lt;&gt;0,"",'Base de données'!$B575),""))</f>
        <v/>
      </c>
      <c r="M575" s="39" t="str">
        <f>IF(M$1&gt;$AE$1,"-",IFERROR(IF(DATEDIF('Base de données'!$A575,M$1,"d")&lt;&gt;0,"",'Base de données'!$B575),""))</f>
        <v>1N0T3</v>
      </c>
      <c r="N575" s="39" t="str">
        <f>IF(N$1&gt;$AE$1,"-",IFERROR(IF(DATEDIF('Base de données'!$A575,N$1,"d")&lt;&gt;0,"",'Base de données'!$B575),""))</f>
        <v/>
      </c>
      <c r="O575" s="39" t="str">
        <f>IF(O$1&gt;$AE$1,"-",IFERROR(IF(DATEDIF('Base de données'!$A575,O$1,"d")&lt;&gt;0,"",'Base de données'!$B575),""))</f>
        <v/>
      </c>
      <c r="P575" s="39" t="str">
        <f>IF(P$1&gt;$AE$1,"-",IFERROR(IF(DATEDIF('Base de données'!$A575,P$1,"d")&lt;&gt;0,"",'Base de données'!$B575),""))</f>
        <v/>
      </c>
      <c r="Q575" s="39" t="str">
        <f>IF(Q$1&gt;$AE$1,"-",IFERROR(IF(DATEDIF('Base de données'!$A575,Q$1,"d")&lt;&gt;0,"",'Base de données'!$B575),""))</f>
        <v/>
      </c>
      <c r="R575" s="39" t="str">
        <f>IF(R$1&gt;$AE$1,"-",IFERROR(IF(DATEDIF('Base de données'!$A575,R$1,"d")&lt;&gt;0,"",'Base de données'!$B575),""))</f>
        <v/>
      </c>
      <c r="S575" s="39" t="str">
        <f>IF(S$1&gt;$AE$1,"-",IFERROR(IF(DATEDIF('Base de données'!$A575,S$1,"d")&lt;&gt;0,"",'Base de données'!$B575),""))</f>
        <v/>
      </c>
      <c r="T575" s="39" t="str">
        <f>IF(T$1&gt;$AE$1,"-",IFERROR(IF(DATEDIF('Base de données'!$A575,T$1,"d")&lt;&gt;0,"",'Base de données'!$B575),""))</f>
        <v/>
      </c>
      <c r="U575" s="39" t="str">
        <f>IF(U$1&gt;$AE$1,"-",IFERROR(IF(DATEDIF('Base de données'!$A575,U$1,"d")&lt;&gt;0,"",'Base de données'!$B575),""))</f>
        <v/>
      </c>
      <c r="V575" s="39" t="str">
        <f>IF(V$1&gt;$AE$1,"-",IFERROR(IF(DATEDIF('Base de données'!$A575,V$1,"d")&lt;&gt;0,"",'Base de données'!$B575),""))</f>
        <v/>
      </c>
      <c r="W575" s="34"/>
      <c r="X575" s="30" t="str">
        <f>'Base de données'!$C575&amp;" "&amp;'Base de données'!$D575</f>
        <v>Lenoir Benjamin</v>
      </c>
      <c r="Y575" s="31">
        <f>COUNTIF('Base de données'!$B:$B,'Base de données'!$B575)</f>
        <v>12</v>
      </c>
      <c r="AA575" s="87" cm="1">
        <f t="array" aca="1" ref="AA575" ca="1">INDIRECT("'Base de données'!A" &amp; ROW(Y575))</f>
        <v>45717</v>
      </c>
      <c r="AB575" s="51" t="str" cm="1">
        <f t="array" aca="1" ref="AB575" ca="1">INDIRECT("'Base de données'!B" &amp; ROW(Z575))</f>
        <v>1N0T3</v>
      </c>
    </row>
    <row r="576" spans="1:28" x14ac:dyDescent="0.3">
      <c r="A576" s="41" t="str">
        <f ca="1">IF(IF(AND($B576&lt;&gt;"-",$B576=$E576),"Entrée et sortie","-")="Entrée et sortie",'Base de données'!$B576,"-")</f>
        <v>-</v>
      </c>
      <c r="B576" s="41" t="str">
        <f t="shared" ca="1" si="35"/>
        <v>-</v>
      </c>
      <c r="C576" s="41" t="str">
        <f t="shared" ca="1" si="36"/>
        <v>-</v>
      </c>
      <c r="D576" s="41" t="str">
        <f>IF($F576="sortie en cours d'année",'Base de données'!$B576,"-")</f>
        <v>-</v>
      </c>
      <c r="E576" s="41" t="str">
        <f>IF($H576="entrée en cours d'année",'Base de données'!$B576,"-")</f>
        <v>-</v>
      </c>
      <c r="F576" s="37" t="str">
        <f t="shared" si="33"/>
        <v/>
      </c>
      <c r="G576" s="37" t="str">
        <f>IF($J576="mouvement",_xlfn.XLOOKUP('Base de données'!$B576,$V:$V,$V:$V,0),"")</f>
        <v/>
      </c>
      <c r="H576" s="37" t="str">
        <f t="shared" si="34"/>
        <v/>
      </c>
      <c r="I576" s="37" t="str">
        <f>IF($J576="mouvement",_xlfn.XLOOKUP('Base de données'!$B576,$K:$K,$K:$K,0),"")</f>
        <v/>
      </c>
      <c r="J576" s="38" t="str">
        <f>IF(AND(Y576&lt;&gt;MAX(Y:Y),COUNTIF(K576:V576,'Base de données'!$B576)&gt;0),"mouvement","")</f>
        <v/>
      </c>
      <c r="K576" s="39" t="str">
        <f>IF(K$1&gt;$AE$1,"-",IFERROR(IF(DATEDIF('Base de données'!$A576,K$1,"d")&lt;&gt;0,"",'Base de données'!$B576),""))</f>
        <v/>
      </c>
      <c r="L576" s="39" t="str">
        <f>IF(L$1&gt;$AE$1,"-",IFERROR(IF(DATEDIF('Base de données'!$A576,L$1,"d")&lt;&gt;0,"",'Base de données'!$B576),""))</f>
        <v/>
      </c>
      <c r="M576" s="39" t="str">
        <f>IF(M$1&gt;$AE$1,"-",IFERROR(IF(DATEDIF('Base de données'!$A576,M$1,"d")&lt;&gt;0,"",'Base de données'!$B576),""))</f>
        <v>Y1YI7</v>
      </c>
      <c r="N576" s="39" t="str">
        <f>IF(N$1&gt;$AE$1,"-",IFERROR(IF(DATEDIF('Base de données'!$A576,N$1,"d")&lt;&gt;0,"",'Base de données'!$B576),""))</f>
        <v/>
      </c>
      <c r="O576" s="39" t="str">
        <f>IF(O$1&gt;$AE$1,"-",IFERROR(IF(DATEDIF('Base de données'!$A576,O$1,"d")&lt;&gt;0,"",'Base de données'!$B576),""))</f>
        <v/>
      </c>
      <c r="P576" s="39" t="str">
        <f>IF(P$1&gt;$AE$1,"-",IFERROR(IF(DATEDIF('Base de données'!$A576,P$1,"d")&lt;&gt;0,"",'Base de données'!$B576),""))</f>
        <v/>
      </c>
      <c r="Q576" s="39" t="str">
        <f>IF(Q$1&gt;$AE$1,"-",IFERROR(IF(DATEDIF('Base de données'!$A576,Q$1,"d")&lt;&gt;0,"",'Base de données'!$B576),""))</f>
        <v/>
      </c>
      <c r="R576" s="39" t="str">
        <f>IF(R$1&gt;$AE$1,"-",IFERROR(IF(DATEDIF('Base de données'!$A576,R$1,"d")&lt;&gt;0,"",'Base de données'!$B576),""))</f>
        <v/>
      </c>
      <c r="S576" s="39" t="str">
        <f>IF(S$1&gt;$AE$1,"-",IFERROR(IF(DATEDIF('Base de données'!$A576,S$1,"d")&lt;&gt;0,"",'Base de données'!$B576),""))</f>
        <v/>
      </c>
      <c r="T576" s="39" t="str">
        <f>IF(T$1&gt;$AE$1,"-",IFERROR(IF(DATEDIF('Base de données'!$A576,T$1,"d")&lt;&gt;0,"",'Base de données'!$B576),""))</f>
        <v/>
      </c>
      <c r="U576" s="39" t="str">
        <f>IF(U$1&gt;$AE$1,"-",IFERROR(IF(DATEDIF('Base de données'!$A576,U$1,"d")&lt;&gt;0,"",'Base de données'!$B576),""))</f>
        <v/>
      </c>
      <c r="V576" s="39" t="str">
        <f>IF(V$1&gt;$AE$1,"-",IFERROR(IF(DATEDIF('Base de données'!$A576,V$1,"d")&lt;&gt;0,"",'Base de données'!$B576),""))</f>
        <v/>
      </c>
      <c r="W576" s="34"/>
      <c r="X576" s="30" t="str">
        <f>'Base de données'!$C576&amp;" "&amp;'Base de données'!$D576</f>
        <v>Roussel Monique</v>
      </c>
      <c r="Y576" s="31">
        <f>COUNTIF('Base de données'!$B:$B,'Base de données'!$B576)</f>
        <v>12</v>
      </c>
      <c r="AA576" s="87" cm="1">
        <f t="array" aca="1" ref="AA576" ca="1">INDIRECT("'Base de données'!A" &amp; ROW(Y576))</f>
        <v>45717</v>
      </c>
      <c r="AB576" s="51" t="str" cm="1">
        <f t="array" aca="1" ref="AB576" ca="1">INDIRECT("'Base de données'!B" &amp; ROW(Z576))</f>
        <v>Y1YI7</v>
      </c>
    </row>
    <row r="577" spans="1:28" x14ac:dyDescent="0.3">
      <c r="A577" s="41" t="str">
        <f ca="1">IF(IF(AND($B577&lt;&gt;"-",$B577=$E577),"Entrée et sortie","-")="Entrée et sortie",'Base de données'!$B577,"-")</f>
        <v>-</v>
      </c>
      <c r="B577" s="41" t="str">
        <f t="shared" ca="1" si="35"/>
        <v>AQ2RR</v>
      </c>
      <c r="C577" s="41" t="str">
        <f t="shared" ca="1" si="36"/>
        <v>AQ2RR</v>
      </c>
      <c r="D577" s="41" t="str">
        <f>IF($F577="sortie en cours d'année",'Base de données'!$B577,"-")</f>
        <v>AQ2RR</v>
      </c>
      <c r="E577" s="41" t="str">
        <f>IF($H577="entrée en cours d'année",'Base de données'!$B577,"-")</f>
        <v>-</v>
      </c>
      <c r="F577" s="37" t="str">
        <f t="shared" si="33"/>
        <v>sortie en cours d'année</v>
      </c>
      <c r="G577" s="37">
        <f>IF($J577="mouvement",_xlfn.XLOOKUP('Base de données'!$B577,$V:$V,$V:$V,0),"")</f>
        <v>0</v>
      </c>
      <c r="H577" s="37" t="str">
        <f t="shared" si="34"/>
        <v/>
      </c>
      <c r="I577" s="37" t="str">
        <f>IF($J577="mouvement",_xlfn.XLOOKUP('Base de données'!$B577,$K:$K,$K:$K,0),"")</f>
        <v>AQ2RR</v>
      </c>
      <c r="J577" s="38" t="str">
        <f>IF(AND(Y577&lt;&gt;MAX(Y:Y),COUNTIF(K577:V577,'Base de données'!$B577)&gt;0),"mouvement","")</f>
        <v>mouvement</v>
      </c>
      <c r="K577" s="39" t="str">
        <f>IF(K$1&gt;$AE$1,"-",IFERROR(IF(DATEDIF('Base de données'!$A577,K$1,"d")&lt;&gt;0,"",'Base de données'!$B577),""))</f>
        <v/>
      </c>
      <c r="L577" s="39" t="str">
        <f>IF(L$1&gt;$AE$1,"-",IFERROR(IF(DATEDIF('Base de données'!$A577,L$1,"d")&lt;&gt;0,"",'Base de données'!$B577),""))</f>
        <v/>
      </c>
      <c r="M577" s="39" t="str">
        <f>IF(M$1&gt;$AE$1,"-",IFERROR(IF(DATEDIF('Base de données'!$A577,M$1,"d")&lt;&gt;0,"",'Base de données'!$B577),""))</f>
        <v>AQ2RR</v>
      </c>
      <c r="N577" s="39" t="str">
        <f>IF(N$1&gt;$AE$1,"-",IFERROR(IF(DATEDIF('Base de données'!$A577,N$1,"d")&lt;&gt;0,"",'Base de données'!$B577),""))</f>
        <v/>
      </c>
      <c r="O577" s="39" t="str">
        <f>IF(O$1&gt;$AE$1,"-",IFERROR(IF(DATEDIF('Base de données'!$A577,O$1,"d")&lt;&gt;0,"",'Base de données'!$B577),""))</f>
        <v/>
      </c>
      <c r="P577" s="39" t="str">
        <f>IF(P$1&gt;$AE$1,"-",IFERROR(IF(DATEDIF('Base de données'!$A577,P$1,"d")&lt;&gt;0,"",'Base de données'!$B577),""))</f>
        <v/>
      </c>
      <c r="Q577" s="39" t="str">
        <f>IF(Q$1&gt;$AE$1,"-",IFERROR(IF(DATEDIF('Base de données'!$A577,Q$1,"d")&lt;&gt;0,"",'Base de données'!$B577),""))</f>
        <v/>
      </c>
      <c r="R577" s="39" t="str">
        <f>IF(R$1&gt;$AE$1,"-",IFERROR(IF(DATEDIF('Base de données'!$A577,R$1,"d")&lt;&gt;0,"",'Base de données'!$B577),""))</f>
        <v/>
      </c>
      <c r="S577" s="39" t="str">
        <f>IF(S$1&gt;$AE$1,"-",IFERROR(IF(DATEDIF('Base de données'!$A577,S$1,"d")&lt;&gt;0,"",'Base de données'!$B577),""))</f>
        <v/>
      </c>
      <c r="T577" s="39" t="str">
        <f>IF(T$1&gt;$AE$1,"-",IFERROR(IF(DATEDIF('Base de données'!$A577,T$1,"d")&lt;&gt;0,"",'Base de données'!$B577),""))</f>
        <v/>
      </c>
      <c r="U577" s="39" t="str">
        <f>IF(U$1&gt;$AE$1,"-",IFERROR(IF(DATEDIF('Base de données'!$A577,U$1,"d")&lt;&gt;0,"",'Base de données'!$B577),""))</f>
        <v/>
      </c>
      <c r="V577" s="39" t="str">
        <f>IF(V$1&gt;$AE$1,"-",IFERROR(IF(DATEDIF('Base de données'!$A577,V$1,"d")&lt;&gt;0,"",'Base de données'!$B577),""))</f>
        <v/>
      </c>
      <c r="W577" s="34"/>
      <c r="X577" s="30" t="str">
        <f>'Base de données'!$C577&amp;" "&amp;'Base de données'!$D577</f>
        <v>Antoine Noémi</v>
      </c>
      <c r="Y577" s="31">
        <f>COUNTIF('Base de données'!$B:$B,'Base de données'!$B577)</f>
        <v>10</v>
      </c>
      <c r="AA577" s="87" cm="1">
        <f t="array" aca="1" ref="AA577" ca="1">INDIRECT("'Base de données'!A" &amp; ROW(Y577))</f>
        <v>45717</v>
      </c>
      <c r="AB577" s="51" t="str" cm="1">
        <f t="array" aca="1" ref="AB577" ca="1">INDIRECT("'Base de données'!B" &amp; ROW(Z577))</f>
        <v>AQ2RR</v>
      </c>
    </row>
    <row r="578" spans="1:28" x14ac:dyDescent="0.3">
      <c r="A578" s="41" t="str">
        <f ca="1">IF(IF(AND($B578&lt;&gt;"-",$B578=$E578),"Entrée et sortie","-")="Entrée et sortie",'Base de données'!$B578,"-")</f>
        <v>-</v>
      </c>
      <c r="B578" s="41" t="str">
        <f t="shared" ca="1" si="35"/>
        <v>-</v>
      </c>
      <c r="C578" s="41" t="str">
        <f t="shared" ca="1" si="36"/>
        <v>-</v>
      </c>
      <c r="D578" s="41" t="str">
        <f>IF($F578="sortie en cours d'année",'Base de données'!$B578,"-")</f>
        <v>-</v>
      </c>
      <c r="E578" s="41" t="str">
        <f>IF($H578="entrée en cours d'année",'Base de données'!$B578,"-")</f>
        <v>-</v>
      </c>
      <c r="F578" s="37" t="str">
        <f t="shared" ref="F578:F641" si="37">IF(AND(G578=0,J578="mouvement"),"sortie en cours d'année","")</f>
        <v/>
      </c>
      <c r="G578" s="37" t="str">
        <f>IF($J578="mouvement",_xlfn.XLOOKUP('Base de données'!$B578,$V:$V,$V:$V,0),"")</f>
        <v/>
      </c>
      <c r="H578" s="37" t="str">
        <f t="shared" ref="H578:H641" si="38">IF(AND(I578=0,J578="mouvement"),"entrée en cours d'année","")</f>
        <v/>
      </c>
      <c r="I578" s="37" t="str">
        <f>IF($J578="mouvement",_xlfn.XLOOKUP('Base de données'!$B578,$K:$K,$K:$K,0),"")</f>
        <v/>
      </c>
      <c r="J578" s="38" t="str">
        <f>IF(AND(Y578&lt;&gt;MAX(Y:Y),COUNTIF(K578:V578,'Base de données'!$B578)&gt;0),"mouvement","")</f>
        <v/>
      </c>
      <c r="K578" s="39" t="str">
        <f>IF(K$1&gt;$AE$1,"-",IFERROR(IF(DATEDIF('Base de données'!$A578,K$1,"d")&lt;&gt;0,"",'Base de données'!$B578),""))</f>
        <v/>
      </c>
      <c r="L578" s="39" t="str">
        <f>IF(L$1&gt;$AE$1,"-",IFERROR(IF(DATEDIF('Base de données'!$A578,L$1,"d")&lt;&gt;0,"",'Base de données'!$B578),""))</f>
        <v/>
      </c>
      <c r="M578" s="39" t="str">
        <f>IF(M$1&gt;$AE$1,"-",IFERROR(IF(DATEDIF('Base de données'!$A578,M$1,"d")&lt;&gt;0,"",'Base de données'!$B578),""))</f>
        <v>U3BKH</v>
      </c>
      <c r="N578" s="39" t="str">
        <f>IF(N$1&gt;$AE$1,"-",IFERROR(IF(DATEDIF('Base de données'!$A578,N$1,"d")&lt;&gt;0,"",'Base de données'!$B578),""))</f>
        <v/>
      </c>
      <c r="O578" s="39" t="str">
        <f>IF(O$1&gt;$AE$1,"-",IFERROR(IF(DATEDIF('Base de données'!$A578,O$1,"d")&lt;&gt;0,"",'Base de données'!$B578),""))</f>
        <v/>
      </c>
      <c r="P578" s="39" t="str">
        <f>IF(P$1&gt;$AE$1,"-",IFERROR(IF(DATEDIF('Base de données'!$A578,P$1,"d")&lt;&gt;0,"",'Base de données'!$B578),""))</f>
        <v/>
      </c>
      <c r="Q578" s="39" t="str">
        <f>IF(Q$1&gt;$AE$1,"-",IFERROR(IF(DATEDIF('Base de données'!$A578,Q$1,"d")&lt;&gt;0,"",'Base de données'!$B578),""))</f>
        <v/>
      </c>
      <c r="R578" s="39" t="str">
        <f>IF(R$1&gt;$AE$1,"-",IFERROR(IF(DATEDIF('Base de données'!$A578,R$1,"d")&lt;&gt;0,"",'Base de données'!$B578),""))</f>
        <v/>
      </c>
      <c r="S578" s="39" t="str">
        <f>IF(S$1&gt;$AE$1,"-",IFERROR(IF(DATEDIF('Base de données'!$A578,S$1,"d")&lt;&gt;0,"",'Base de données'!$B578),""))</f>
        <v/>
      </c>
      <c r="T578" s="39" t="str">
        <f>IF(T$1&gt;$AE$1,"-",IFERROR(IF(DATEDIF('Base de données'!$A578,T$1,"d")&lt;&gt;0,"",'Base de données'!$B578),""))</f>
        <v/>
      </c>
      <c r="U578" s="39" t="str">
        <f>IF(U$1&gt;$AE$1,"-",IFERROR(IF(DATEDIF('Base de données'!$A578,U$1,"d")&lt;&gt;0,"",'Base de données'!$B578),""))</f>
        <v/>
      </c>
      <c r="V578" s="39" t="str">
        <f>IF(V$1&gt;$AE$1,"-",IFERROR(IF(DATEDIF('Base de données'!$A578,V$1,"d")&lt;&gt;0,"",'Base de données'!$B578),""))</f>
        <v/>
      </c>
      <c r="W578" s="34"/>
      <c r="X578" s="30" t="str">
        <f>'Base de données'!$C578&amp;" "&amp;'Base de données'!$D578</f>
        <v>Chevalier Roland</v>
      </c>
      <c r="Y578" s="31">
        <f>COUNTIF('Base de données'!$B:$B,'Base de données'!$B578)</f>
        <v>12</v>
      </c>
      <c r="AA578" s="87" cm="1">
        <f t="array" aca="1" ref="AA578" ca="1">INDIRECT("'Base de données'!A" &amp; ROW(Y578))</f>
        <v>45717</v>
      </c>
      <c r="AB578" s="51" t="str" cm="1">
        <f t="array" aca="1" ref="AB578" ca="1">INDIRECT("'Base de données'!B" &amp; ROW(Z578))</f>
        <v>U3BKH</v>
      </c>
    </row>
    <row r="579" spans="1:28" x14ac:dyDescent="0.3">
      <c r="A579" s="41" t="str">
        <f ca="1">IF(IF(AND($B579&lt;&gt;"-",$B579=$E579),"Entrée et sortie","-")="Entrée et sortie",'Base de données'!$B579,"-")</f>
        <v>-</v>
      </c>
      <c r="B579" s="41" t="str">
        <f t="shared" ref="B579:B642" ca="1" si="39">_xlfn.XLOOKUP($AB579,$D:$D,$C:$C,"-",0,-1)</f>
        <v>-</v>
      </c>
      <c r="C579" s="41" t="str">
        <f t="shared" ref="C579:C642" ca="1" si="40">IF($AA579&lt;&gt;$AE$1,$D579,"-")</f>
        <v>-</v>
      </c>
      <c r="D579" s="41" t="str">
        <f>IF($F579="sortie en cours d'année",'Base de données'!$B579,"-")</f>
        <v>-</v>
      </c>
      <c r="E579" s="41" t="str">
        <f>IF($H579="entrée en cours d'année",'Base de données'!$B579,"-")</f>
        <v>-</v>
      </c>
      <c r="F579" s="37" t="str">
        <f t="shared" si="37"/>
        <v/>
      </c>
      <c r="G579" s="37" t="str">
        <f>IF($J579="mouvement",_xlfn.XLOOKUP('Base de données'!$B579,$V:$V,$V:$V,0),"")</f>
        <v/>
      </c>
      <c r="H579" s="37" t="str">
        <f t="shared" si="38"/>
        <v/>
      </c>
      <c r="I579" s="37" t="str">
        <f>IF($J579="mouvement",_xlfn.XLOOKUP('Base de données'!$B579,$K:$K,$K:$K,0),"")</f>
        <v/>
      </c>
      <c r="J579" s="38" t="str">
        <f>IF(AND(Y579&lt;&gt;MAX(Y:Y),COUNTIF(K579:V579,'Base de données'!$B579)&gt;0),"mouvement","")</f>
        <v/>
      </c>
      <c r="K579" s="39" t="str">
        <f>IF(K$1&gt;$AE$1,"-",IFERROR(IF(DATEDIF('Base de données'!$A579,K$1,"d")&lt;&gt;0,"",'Base de données'!$B579),""))</f>
        <v/>
      </c>
      <c r="L579" s="39" t="str">
        <f>IF(L$1&gt;$AE$1,"-",IFERROR(IF(DATEDIF('Base de données'!$A579,L$1,"d")&lt;&gt;0,"",'Base de données'!$B579),""))</f>
        <v/>
      </c>
      <c r="M579" s="39" t="str">
        <f>IF(M$1&gt;$AE$1,"-",IFERROR(IF(DATEDIF('Base de données'!$A579,M$1,"d")&lt;&gt;0,"",'Base de données'!$B579),""))</f>
        <v>HLXBT</v>
      </c>
      <c r="N579" s="39" t="str">
        <f>IF(N$1&gt;$AE$1,"-",IFERROR(IF(DATEDIF('Base de données'!$A579,N$1,"d")&lt;&gt;0,"",'Base de données'!$B579),""))</f>
        <v/>
      </c>
      <c r="O579" s="39" t="str">
        <f>IF(O$1&gt;$AE$1,"-",IFERROR(IF(DATEDIF('Base de données'!$A579,O$1,"d")&lt;&gt;0,"",'Base de données'!$B579),""))</f>
        <v/>
      </c>
      <c r="P579" s="39" t="str">
        <f>IF(P$1&gt;$AE$1,"-",IFERROR(IF(DATEDIF('Base de données'!$A579,P$1,"d")&lt;&gt;0,"",'Base de données'!$B579),""))</f>
        <v/>
      </c>
      <c r="Q579" s="39" t="str">
        <f>IF(Q$1&gt;$AE$1,"-",IFERROR(IF(DATEDIF('Base de données'!$A579,Q$1,"d")&lt;&gt;0,"",'Base de données'!$B579),""))</f>
        <v/>
      </c>
      <c r="R579" s="39" t="str">
        <f>IF(R$1&gt;$AE$1,"-",IFERROR(IF(DATEDIF('Base de données'!$A579,R$1,"d")&lt;&gt;0,"",'Base de données'!$B579),""))</f>
        <v/>
      </c>
      <c r="S579" s="39" t="str">
        <f>IF(S$1&gt;$AE$1,"-",IFERROR(IF(DATEDIF('Base de données'!$A579,S$1,"d")&lt;&gt;0,"",'Base de données'!$B579),""))</f>
        <v/>
      </c>
      <c r="T579" s="39" t="str">
        <f>IF(T$1&gt;$AE$1,"-",IFERROR(IF(DATEDIF('Base de données'!$A579,T$1,"d")&lt;&gt;0,"",'Base de données'!$B579),""))</f>
        <v/>
      </c>
      <c r="U579" s="39" t="str">
        <f>IF(U$1&gt;$AE$1,"-",IFERROR(IF(DATEDIF('Base de données'!$A579,U$1,"d")&lt;&gt;0,"",'Base de données'!$B579),""))</f>
        <v/>
      </c>
      <c r="V579" s="39" t="str">
        <f>IF(V$1&gt;$AE$1,"-",IFERROR(IF(DATEDIF('Base de données'!$A579,V$1,"d")&lt;&gt;0,"",'Base de données'!$B579),""))</f>
        <v/>
      </c>
      <c r="W579" s="34"/>
      <c r="X579" s="30" t="str">
        <f>'Base de données'!$C579&amp;" "&amp;'Base de données'!$D579</f>
        <v>Gautier Noémi</v>
      </c>
      <c r="Y579" s="31">
        <f>COUNTIF('Base de données'!$B:$B,'Base de données'!$B579)</f>
        <v>12</v>
      </c>
      <c r="AA579" s="87" cm="1">
        <f t="array" aca="1" ref="AA579" ca="1">INDIRECT("'Base de données'!A" &amp; ROW(Y579))</f>
        <v>45717</v>
      </c>
      <c r="AB579" s="51" t="str" cm="1">
        <f t="array" aca="1" ref="AB579" ca="1">INDIRECT("'Base de données'!B" &amp; ROW(Z579))</f>
        <v>HLXBT</v>
      </c>
    </row>
    <row r="580" spans="1:28" x14ac:dyDescent="0.3">
      <c r="A580" s="41" t="str">
        <f ca="1">IF(IF(AND($B580&lt;&gt;"-",$B580=$E580),"Entrée et sortie","-")="Entrée et sortie",'Base de données'!$B580,"-")</f>
        <v>-</v>
      </c>
      <c r="B580" s="41" t="str">
        <f t="shared" ca="1" si="39"/>
        <v>-</v>
      </c>
      <c r="C580" s="41" t="str">
        <f t="shared" ca="1" si="40"/>
        <v>-</v>
      </c>
      <c r="D580" s="41" t="str">
        <f>IF($F580="sortie en cours d'année",'Base de données'!$B580,"-")</f>
        <v>-</v>
      </c>
      <c r="E580" s="41" t="str">
        <f>IF($H580="entrée en cours d'année",'Base de données'!$B580,"-")</f>
        <v>-</v>
      </c>
      <c r="F580" s="37" t="str">
        <f t="shared" si="37"/>
        <v/>
      </c>
      <c r="G580" s="37" t="str">
        <f>IF($J580="mouvement",_xlfn.XLOOKUP('Base de données'!$B580,$V:$V,$V:$V,0),"")</f>
        <v/>
      </c>
      <c r="H580" s="37" t="str">
        <f t="shared" si="38"/>
        <v/>
      </c>
      <c r="I580" s="37" t="str">
        <f>IF($J580="mouvement",_xlfn.XLOOKUP('Base de données'!$B580,$K:$K,$K:$K,0),"")</f>
        <v/>
      </c>
      <c r="J580" s="38" t="str">
        <f>IF(AND(Y580&lt;&gt;MAX(Y:Y),COUNTIF(K580:V580,'Base de données'!$B580)&gt;0),"mouvement","")</f>
        <v/>
      </c>
      <c r="K580" s="39" t="str">
        <f>IF(K$1&gt;$AE$1,"-",IFERROR(IF(DATEDIF('Base de données'!$A580,K$1,"d")&lt;&gt;0,"",'Base de données'!$B580),""))</f>
        <v/>
      </c>
      <c r="L580" s="39" t="str">
        <f>IF(L$1&gt;$AE$1,"-",IFERROR(IF(DATEDIF('Base de données'!$A580,L$1,"d")&lt;&gt;0,"",'Base de données'!$B580),""))</f>
        <v/>
      </c>
      <c r="M580" s="39" t="str">
        <f>IF(M$1&gt;$AE$1,"-",IFERROR(IF(DATEDIF('Base de données'!$A580,M$1,"d")&lt;&gt;0,"",'Base de données'!$B580),""))</f>
        <v>XLFAU</v>
      </c>
      <c r="N580" s="39" t="str">
        <f>IF(N$1&gt;$AE$1,"-",IFERROR(IF(DATEDIF('Base de données'!$A580,N$1,"d")&lt;&gt;0,"",'Base de données'!$B580),""))</f>
        <v/>
      </c>
      <c r="O580" s="39" t="str">
        <f>IF(O$1&gt;$AE$1,"-",IFERROR(IF(DATEDIF('Base de données'!$A580,O$1,"d")&lt;&gt;0,"",'Base de données'!$B580),""))</f>
        <v/>
      </c>
      <c r="P580" s="39" t="str">
        <f>IF(P$1&gt;$AE$1,"-",IFERROR(IF(DATEDIF('Base de données'!$A580,P$1,"d")&lt;&gt;0,"",'Base de données'!$B580),""))</f>
        <v/>
      </c>
      <c r="Q580" s="39" t="str">
        <f>IF(Q$1&gt;$AE$1,"-",IFERROR(IF(DATEDIF('Base de données'!$A580,Q$1,"d")&lt;&gt;0,"",'Base de données'!$B580),""))</f>
        <v/>
      </c>
      <c r="R580" s="39" t="str">
        <f>IF(R$1&gt;$AE$1,"-",IFERROR(IF(DATEDIF('Base de données'!$A580,R$1,"d")&lt;&gt;0,"",'Base de données'!$B580),""))</f>
        <v/>
      </c>
      <c r="S580" s="39" t="str">
        <f>IF(S$1&gt;$AE$1,"-",IFERROR(IF(DATEDIF('Base de données'!$A580,S$1,"d")&lt;&gt;0,"",'Base de données'!$B580),""))</f>
        <v/>
      </c>
      <c r="T580" s="39" t="str">
        <f>IF(T$1&gt;$AE$1,"-",IFERROR(IF(DATEDIF('Base de données'!$A580,T$1,"d")&lt;&gt;0,"",'Base de données'!$B580),""))</f>
        <v/>
      </c>
      <c r="U580" s="39" t="str">
        <f>IF(U$1&gt;$AE$1,"-",IFERROR(IF(DATEDIF('Base de données'!$A580,U$1,"d")&lt;&gt;0,"",'Base de données'!$B580),""))</f>
        <v/>
      </c>
      <c r="V580" s="39" t="str">
        <f>IF(V$1&gt;$AE$1,"-",IFERROR(IF(DATEDIF('Base de données'!$A580,V$1,"d")&lt;&gt;0,"",'Base de données'!$B580),""))</f>
        <v/>
      </c>
      <c r="W580" s="34"/>
      <c r="X580" s="30" t="str">
        <f>'Base de données'!$C580&amp;" "&amp;'Base de données'!$D580</f>
        <v>Laine Marine</v>
      </c>
      <c r="Y580" s="31">
        <f>COUNTIF('Base de données'!$B:$B,'Base de données'!$B580)</f>
        <v>12</v>
      </c>
      <c r="AA580" s="87" cm="1">
        <f t="array" aca="1" ref="AA580" ca="1">INDIRECT("'Base de données'!A" &amp; ROW(Y580))</f>
        <v>45717</v>
      </c>
      <c r="AB580" s="51" t="str" cm="1">
        <f t="array" aca="1" ref="AB580" ca="1">INDIRECT("'Base de données'!B" &amp; ROW(Z580))</f>
        <v>XLFAU</v>
      </c>
    </row>
    <row r="581" spans="1:28" x14ac:dyDescent="0.3">
      <c r="A581" s="41" t="str">
        <f ca="1">IF(IF(AND($B581&lt;&gt;"-",$B581=$E581),"Entrée et sortie","-")="Entrée et sortie",'Base de données'!$B581,"-")</f>
        <v>-</v>
      </c>
      <c r="B581" s="41" t="str">
        <f t="shared" ca="1" si="39"/>
        <v>-</v>
      </c>
      <c r="C581" s="41" t="str">
        <f t="shared" ca="1" si="40"/>
        <v>-</v>
      </c>
      <c r="D581" s="41" t="str">
        <f>IF($F581="sortie en cours d'année",'Base de données'!$B581,"-")</f>
        <v>-</v>
      </c>
      <c r="E581" s="41" t="str">
        <f>IF($H581="entrée en cours d'année",'Base de données'!$B581,"-")</f>
        <v>-</v>
      </c>
      <c r="F581" s="37" t="str">
        <f t="shared" si="37"/>
        <v/>
      </c>
      <c r="G581" s="37" t="str">
        <f>IF($J581="mouvement",_xlfn.XLOOKUP('Base de données'!$B581,$V:$V,$V:$V,0),"")</f>
        <v/>
      </c>
      <c r="H581" s="37" t="str">
        <f t="shared" si="38"/>
        <v/>
      </c>
      <c r="I581" s="37" t="str">
        <f>IF($J581="mouvement",_xlfn.XLOOKUP('Base de données'!$B581,$K:$K,$K:$K,0),"")</f>
        <v/>
      </c>
      <c r="J581" s="38" t="str">
        <f>IF(AND(Y581&lt;&gt;MAX(Y:Y),COUNTIF(K581:V581,'Base de données'!$B581)&gt;0),"mouvement","")</f>
        <v/>
      </c>
      <c r="K581" s="39" t="str">
        <f>IF(K$1&gt;$AE$1,"-",IFERROR(IF(DATEDIF('Base de données'!$A581,K$1,"d")&lt;&gt;0,"",'Base de données'!$B581),""))</f>
        <v/>
      </c>
      <c r="L581" s="39" t="str">
        <f>IF(L$1&gt;$AE$1,"-",IFERROR(IF(DATEDIF('Base de données'!$A581,L$1,"d")&lt;&gt;0,"",'Base de données'!$B581),""))</f>
        <v/>
      </c>
      <c r="M581" s="39" t="str">
        <f>IF(M$1&gt;$AE$1,"-",IFERROR(IF(DATEDIF('Base de données'!$A581,M$1,"d")&lt;&gt;0,"",'Base de données'!$B581),""))</f>
        <v>NAMYB</v>
      </c>
      <c r="N581" s="39" t="str">
        <f>IF(N$1&gt;$AE$1,"-",IFERROR(IF(DATEDIF('Base de données'!$A581,N$1,"d")&lt;&gt;0,"",'Base de données'!$B581),""))</f>
        <v/>
      </c>
      <c r="O581" s="39" t="str">
        <f>IF(O$1&gt;$AE$1,"-",IFERROR(IF(DATEDIF('Base de données'!$A581,O$1,"d")&lt;&gt;0,"",'Base de données'!$B581),""))</f>
        <v/>
      </c>
      <c r="P581" s="39" t="str">
        <f>IF(P$1&gt;$AE$1,"-",IFERROR(IF(DATEDIF('Base de données'!$A581,P$1,"d")&lt;&gt;0,"",'Base de données'!$B581),""))</f>
        <v/>
      </c>
      <c r="Q581" s="39" t="str">
        <f>IF(Q$1&gt;$AE$1,"-",IFERROR(IF(DATEDIF('Base de données'!$A581,Q$1,"d")&lt;&gt;0,"",'Base de données'!$B581),""))</f>
        <v/>
      </c>
      <c r="R581" s="39" t="str">
        <f>IF(R$1&gt;$AE$1,"-",IFERROR(IF(DATEDIF('Base de données'!$A581,R$1,"d")&lt;&gt;0,"",'Base de données'!$B581),""))</f>
        <v/>
      </c>
      <c r="S581" s="39" t="str">
        <f>IF(S$1&gt;$AE$1,"-",IFERROR(IF(DATEDIF('Base de données'!$A581,S$1,"d")&lt;&gt;0,"",'Base de données'!$B581),""))</f>
        <v/>
      </c>
      <c r="T581" s="39" t="str">
        <f>IF(T$1&gt;$AE$1,"-",IFERROR(IF(DATEDIF('Base de données'!$A581,T$1,"d")&lt;&gt;0,"",'Base de données'!$B581),""))</f>
        <v/>
      </c>
      <c r="U581" s="39" t="str">
        <f>IF(U$1&gt;$AE$1,"-",IFERROR(IF(DATEDIF('Base de données'!$A581,U$1,"d")&lt;&gt;0,"",'Base de données'!$B581),""))</f>
        <v/>
      </c>
      <c r="V581" s="39" t="str">
        <f>IF(V$1&gt;$AE$1,"-",IFERROR(IF(DATEDIF('Base de données'!$A581,V$1,"d")&lt;&gt;0,"",'Base de données'!$B581),""))</f>
        <v/>
      </c>
      <c r="W581" s="34"/>
      <c r="X581" s="30" t="str">
        <f>'Base de données'!$C581&amp;" "&amp;'Base de données'!$D581</f>
        <v>Da Costa Maggie</v>
      </c>
      <c r="Y581" s="31">
        <f>COUNTIF('Base de données'!$B:$B,'Base de données'!$B581)</f>
        <v>12</v>
      </c>
      <c r="AA581" s="87" cm="1">
        <f t="array" aca="1" ref="AA581" ca="1">INDIRECT("'Base de données'!A" &amp; ROW(Y581))</f>
        <v>45717</v>
      </c>
      <c r="AB581" s="51" t="str" cm="1">
        <f t="array" aca="1" ref="AB581" ca="1">INDIRECT("'Base de données'!B" &amp; ROW(Z581))</f>
        <v>NAMYB</v>
      </c>
    </row>
    <row r="582" spans="1:28" x14ac:dyDescent="0.3">
      <c r="A582" s="41" t="str">
        <f ca="1">IF(IF(AND($B582&lt;&gt;"-",$B582=$E582),"Entrée et sortie","-")="Entrée et sortie",'Base de données'!$B582,"-")</f>
        <v>-</v>
      </c>
      <c r="B582" s="41" t="str">
        <f t="shared" ca="1" si="39"/>
        <v>-</v>
      </c>
      <c r="C582" s="41" t="str">
        <f t="shared" ca="1" si="40"/>
        <v>-</v>
      </c>
      <c r="D582" s="41" t="str">
        <f>IF($F582="sortie en cours d'année",'Base de données'!$B582,"-")</f>
        <v>-</v>
      </c>
      <c r="E582" s="41" t="str">
        <f>IF($H582="entrée en cours d'année",'Base de données'!$B582,"-")</f>
        <v>-</v>
      </c>
      <c r="F582" s="37" t="str">
        <f t="shared" si="37"/>
        <v/>
      </c>
      <c r="G582" s="37" t="str">
        <f>IF($J582="mouvement",_xlfn.XLOOKUP('Base de données'!$B582,$V:$V,$V:$V,0),"")</f>
        <v/>
      </c>
      <c r="H582" s="37" t="str">
        <f t="shared" si="38"/>
        <v/>
      </c>
      <c r="I582" s="37" t="str">
        <f>IF($J582="mouvement",_xlfn.XLOOKUP('Base de données'!$B582,$K:$K,$K:$K,0),"")</f>
        <v/>
      </c>
      <c r="J582" s="38" t="str">
        <f>IF(AND(Y582&lt;&gt;MAX(Y:Y),COUNTIF(K582:V582,'Base de données'!$B582)&gt;0),"mouvement","")</f>
        <v/>
      </c>
      <c r="K582" s="39" t="str">
        <f>IF(K$1&gt;$AE$1,"-",IFERROR(IF(DATEDIF('Base de données'!$A582,K$1,"d")&lt;&gt;0,"",'Base de données'!$B582),""))</f>
        <v/>
      </c>
      <c r="L582" s="39" t="str">
        <f>IF(L$1&gt;$AE$1,"-",IFERROR(IF(DATEDIF('Base de données'!$A582,L$1,"d")&lt;&gt;0,"",'Base de données'!$B582),""))</f>
        <v/>
      </c>
      <c r="M582" s="39" t="str">
        <f>IF(M$1&gt;$AE$1,"-",IFERROR(IF(DATEDIF('Base de données'!$A582,M$1,"d")&lt;&gt;0,"",'Base de données'!$B582),""))</f>
        <v>K1I44</v>
      </c>
      <c r="N582" s="39" t="str">
        <f>IF(N$1&gt;$AE$1,"-",IFERROR(IF(DATEDIF('Base de données'!$A582,N$1,"d")&lt;&gt;0,"",'Base de données'!$B582),""))</f>
        <v/>
      </c>
      <c r="O582" s="39" t="str">
        <f>IF(O$1&gt;$AE$1,"-",IFERROR(IF(DATEDIF('Base de données'!$A582,O$1,"d")&lt;&gt;0,"",'Base de données'!$B582),""))</f>
        <v/>
      </c>
      <c r="P582" s="39" t="str">
        <f>IF(P$1&gt;$AE$1,"-",IFERROR(IF(DATEDIF('Base de données'!$A582,P$1,"d")&lt;&gt;0,"",'Base de données'!$B582),""))</f>
        <v/>
      </c>
      <c r="Q582" s="39" t="str">
        <f>IF(Q$1&gt;$AE$1,"-",IFERROR(IF(DATEDIF('Base de données'!$A582,Q$1,"d")&lt;&gt;0,"",'Base de données'!$B582),""))</f>
        <v/>
      </c>
      <c r="R582" s="39" t="str">
        <f>IF(R$1&gt;$AE$1,"-",IFERROR(IF(DATEDIF('Base de données'!$A582,R$1,"d")&lt;&gt;0,"",'Base de données'!$B582),""))</f>
        <v/>
      </c>
      <c r="S582" s="39" t="str">
        <f>IF(S$1&gt;$AE$1,"-",IFERROR(IF(DATEDIF('Base de données'!$A582,S$1,"d")&lt;&gt;0,"",'Base de données'!$B582),""))</f>
        <v/>
      </c>
      <c r="T582" s="39" t="str">
        <f>IF(T$1&gt;$AE$1,"-",IFERROR(IF(DATEDIF('Base de données'!$A582,T$1,"d")&lt;&gt;0,"",'Base de données'!$B582),""))</f>
        <v/>
      </c>
      <c r="U582" s="39" t="str">
        <f>IF(U$1&gt;$AE$1,"-",IFERROR(IF(DATEDIF('Base de données'!$A582,U$1,"d")&lt;&gt;0,"",'Base de données'!$B582),""))</f>
        <v/>
      </c>
      <c r="V582" s="39" t="str">
        <f>IF(V$1&gt;$AE$1,"-",IFERROR(IF(DATEDIF('Base de données'!$A582,V$1,"d")&lt;&gt;0,"",'Base de données'!$B582),""))</f>
        <v/>
      </c>
      <c r="W582" s="34"/>
      <c r="X582" s="30" t="str">
        <f>'Base de données'!$C582&amp;" "&amp;'Base de données'!$D582</f>
        <v>Neveu Geneviève</v>
      </c>
      <c r="Y582" s="31">
        <f>COUNTIF('Base de données'!$B:$B,'Base de données'!$B582)</f>
        <v>12</v>
      </c>
      <c r="AA582" s="87" cm="1">
        <f t="array" aca="1" ref="AA582" ca="1">INDIRECT("'Base de données'!A" &amp; ROW(Y582))</f>
        <v>45717</v>
      </c>
      <c r="AB582" s="51" t="str" cm="1">
        <f t="array" aca="1" ref="AB582" ca="1">INDIRECT("'Base de données'!B" &amp; ROW(Z582))</f>
        <v>K1I44</v>
      </c>
    </row>
    <row r="583" spans="1:28" x14ac:dyDescent="0.3">
      <c r="A583" s="41" t="str">
        <f ca="1">IF(IF(AND($B583&lt;&gt;"-",$B583=$E583),"Entrée et sortie","-")="Entrée et sortie",'Base de données'!$B583,"-")</f>
        <v>-</v>
      </c>
      <c r="B583" s="41" t="str">
        <f t="shared" ca="1" si="39"/>
        <v>-</v>
      </c>
      <c r="C583" s="41" t="str">
        <f t="shared" ca="1" si="40"/>
        <v>-</v>
      </c>
      <c r="D583" s="41" t="str">
        <f>IF($F583="sortie en cours d'année",'Base de données'!$B583,"-")</f>
        <v>-</v>
      </c>
      <c r="E583" s="41" t="str">
        <f>IF($H583="entrée en cours d'année",'Base de données'!$B583,"-")</f>
        <v>-</v>
      </c>
      <c r="F583" s="37" t="str">
        <f t="shared" si="37"/>
        <v/>
      </c>
      <c r="G583" s="37" t="str">
        <f>IF($J583="mouvement",_xlfn.XLOOKUP('Base de données'!$B583,$V:$V,$V:$V,0),"")</f>
        <v/>
      </c>
      <c r="H583" s="37" t="str">
        <f t="shared" si="38"/>
        <v/>
      </c>
      <c r="I583" s="37" t="str">
        <f>IF($J583="mouvement",_xlfn.XLOOKUP('Base de données'!$B583,$K:$K,$K:$K,0),"")</f>
        <v/>
      </c>
      <c r="J583" s="38" t="str">
        <f>IF(AND(Y583&lt;&gt;MAX(Y:Y),COUNTIF(K583:V583,'Base de données'!$B583)&gt;0),"mouvement","")</f>
        <v/>
      </c>
      <c r="K583" s="39" t="str">
        <f>IF(K$1&gt;$AE$1,"-",IFERROR(IF(DATEDIF('Base de données'!$A583,K$1,"d")&lt;&gt;0,"",'Base de données'!$B583),""))</f>
        <v/>
      </c>
      <c r="L583" s="39" t="str">
        <f>IF(L$1&gt;$AE$1,"-",IFERROR(IF(DATEDIF('Base de données'!$A583,L$1,"d")&lt;&gt;0,"",'Base de données'!$B583),""))</f>
        <v/>
      </c>
      <c r="M583" s="39" t="str">
        <f>IF(M$1&gt;$AE$1,"-",IFERROR(IF(DATEDIF('Base de données'!$A583,M$1,"d")&lt;&gt;0,"",'Base de données'!$B583),""))</f>
        <v>GERRB</v>
      </c>
      <c r="N583" s="39" t="str">
        <f>IF(N$1&gt;$AE$1,"-",IFERROR(IF(DATEDIF('Base de données'!$A583,N$1,"d")&lt;&gt;0,"",'Base de données'!$B583),""))</f>
        <v/>
      </c>
      <c r="O583" s="39" t="str">
        <f>IF(O$1&gt;$AE$1,"-",IFERROR(IF(DATEDIF('Base de données'!$A583,O$1,"d")&lt;&gt;0,"",'Base de données'!$B583),""))</f>
        <v/>
      </c>
      <c r="P583" s="39" t="str">
        <f>IF(P$1&gt;$AE$1,"-",IFERROR(IF(DATEDIF('Base de données'!$A583,P$1,"d")&lt;&gt;0,"",'Base de données'!$B583),""))</f>
        <v/>
      </c>
      <c r="Q583" s="39" t="str">
        <f>IF(Q$1&gt;$AE$1,"-",IFERROR(IF(DATEDIF('Base de données'!$A583,Q$1,"d")&lt;&gt;0,"",'Base de données'!$B583),""))</f>
        <v/>
      </c>
      <c r="R583" s="39" t="str">
        <f>IF(R$1&gt;$AE$1,"-",IFERROR(IF(DATEDIF('Base de données'!$A583,R$1,"d")&lt;&gt;0,"",'Base de données'!$B583),""))</f>
        <v/>
      </c>
      <c r="S583" s="39" t="str">
        <f>IF(S$1&gt;$AE$1,"-",IFERROR(IF(DATEDIF('Base de données'!$A583,S$1,"d")&lt;&gt;0,"",'Base de données'!$B583),""))</f>
        <v/>
      </c>
      <c r="T583" s="39" t="str">
        <f>IF(T$1&gt;$AE$1,"-",IFERROR(IF(DATEDIF('Base de données'!$A583,T$1,"d")&lt;&gt;0,"",'Base de données'!$B583),""))</f>
        <v/>
      </c>
      <c r="U583" s="39" t="str">
        <f>IF(U$1&gt;$AE$1,"-",IFERROR(IF(DATEDIF('Base de données'!$A583,U$1,"d")&lt;&gt;0,"",'Base de données'!$B583),""))</f>
        <v/>
      </c>
      <c r="V583" s="39" t="str">
        <f>IF(V$1&gt;$AE$1,"-",IFERROR(IF(DATEDIF('Base de données'!$A583,V$1,"d")&lt;&gt;0,"",'Base de données'!$B583),""))</f>
        <v/>
      </c>
      <c r="W583" s="34"/>
      <c r="X583" s="30" t="str">
        <f>'Base de données'!$C583&amp;" "&amp;'Base de données'!$D583</f>
        <v>Fontaine Arthur</v>
      </c>
      <c r="Y583" s="31">
        <f>COUNTIF('Base de données'!$B:$B,'Base de données'!$B583)</f>
        <v>12</v>
      </c>
      <c r="AA583" s="87" cm="1">
        <f t="array" aca="1" ref="AA583" ca="1">INDIRECT("'Base de données'!A" &amp; ROW(Y583))</f>
        <v>45717</v>
      </c>
      <c r="AB583" s="51" t="str" cm="1">
        <f t="array" aca="1" ref="AB583" ca="1">INDIRECT("'Base de données'!B" &amp; ROW(Z583))</f>
        <v>GERRB</v>
      </c>
    </row>
    <row r="584" spans="1:28" x14ac:dyDescent="0.3">
      <c r="A584" s="41" t="str">
        <f ca="1">IF(IF(AND($B584&lt;&gt;"-",$B584=$E584),"Entrée et sortie","-")="Entrée et sortie",'Base de données'!$B584,"-")</f>
        <v>-</v>
      </c>
      <c r="B584" s="41" t="str">
        <f t="shared" ca="1" si="39"/>
        <v>-</v>
      </c>
      <c r="C584" s="41" t="str">
        <f t="shared" ca="1" si="40"/>
        <v>-</v>
      </c>
      <c r="D584" s="41" t="str">
        <f>IF($F584="sortie en cours d'année",'Base de données'!$B584,"-")</f>
        <v>-</v>
      </c>
      <c r="E584" s="41" t="str">
        <f>IF($H584="entrée en cours d'année",'Base de données'!$B584,"-")</f>
        <v>-</v>
      </c>
      <c r="F584" s="37" t="str">
        <f t="shared" si="37"/>
        <v/>
      </c>
      <c r="G584" s="37" t="str">
        <f>IF($J584="mouvement",_xlfn.XLOOKUP('Base de données'!$B584,$V:$V,$V:$V,0),"")</f>
        <v/>
      </c>
      <c r="H584" s="37" t="str">
        <f t="shared" si="38"/>
        <v/>
      </c>
      <c r="I584" s="37" t="str">
        <f>IF($J584="mouvement",_xlfn.XLOOKUP('Base de données'!$B584,$K:$K,$K:$K,0),"")</f>
        <v/>
      </c>
      <c r="J584" s="38" t="str">
        <f>IF(AND(Y584&lt;&gt;MAX(Y:Y),COUNTIF(K584:V584,'Base de données'!$B584)&gt;0),"mouvement","")</f>
        <v/>
      </c>
      <c r="K584" s="39" t="str">
        <f>IF(K$1&gt;$AE$1,"-",IFERROR(IF(DATEDIF('Base de données'!$A584,K$1,"d")&lt;&gt;0,"",'Base de données'!$B584),""))</f>
        <v/>
      </c>
      <c r="L584" s="39" t="str">
        <f>IF(L$1&gt;$AE$1,"-",IFERROR(IF(DATEDIF('Base de données'!$A584,L$1,"d")&lt;&gt;0,"",'Base de données'!$B584),""))</f>
        <v/>
      </c>
      <c r="M584" s="39" t="str">
        <f>IF(M$1&gt;$AE$1,"-",IFERROR(IF(DATEDIF('Base de données'!$A584,M$1,"d")&lt;&gt;0,"",'Base de données'!$B584),""))</f>
        <v>6ZPJJ</v>
      </c>
      <c r="N584" s="39" t="str">
        <f>IF(N$1&gt;$AE$1,"-",IFERROR(IF(DATEDIF('Base de données'!$A584,N$1,"d")&lt;&gt;0,"",'Base de données'!$B584),""))</f>
        <v/>
      </c>
      <c r="O584" s="39" t="str">
        <f>IF(O$1&gt;$AE$1,"-",IFERROR(IF(DATEDIF('Base de données'!$A584,O$1,"d")&lt;&gt;0,"",'Base de données'!$B584),""))</f>
        <v/>
      </c>
      <c r="P584" s="39" t="str">
        <f>IF(P$1&gt;$AE$1,"-",IFERROR(IF(DATEDIF('Base de données'!$A584,P$1,"d")&lt;&gt;0,"",'Base de données'!$B584),""))</f>
        <v/>
      </c>
      <c r="Q584" s="39" t="str">
        <f>IF(Q$1&gt;$AE$1,"-",IFERROR(IF(DATEDIF('Base de données'!$A584,Q$1,"d")&lt;&gt;0,"",'Base de données'!$B584),""))</f>
        <v/>
      </c>
      <c r="R584" s="39" t="str">
        <f>IF(R$1&gt;$AE$1,"-",IFERROR(IF(DATEDIF('Base de données'!$A584,R$1,"d")&lt;&gt;0,"",'Base de données'!$B584),""))</f>
        <v/>
      </c>
      <c r="S584" s="39" t="str">
        <f>IF(S$1&gt;$AE$1,"-",IFERROR(IF(DATEDIF('Base de données'!$A584,S$1,"d")&lt;&gt;0,"",'Base de données'!$B584),""))</f>
        <v/>
      </c>
      <c r="T584" s="39" t="str">
        <f>IF(T$1&gt;$AE$1,"-",IFERROR(IF(DATEDIF('Base de données'!$A584,T$1,"d")&lt;&gt;0,"",'Base de données'!$B584),""))</f>
        <v/>
      </c>
      <c r="U584" s="39" t="str">
        <f>IF(U$1&gt;$AE$1,"-",IFERROR(IF(DATEDIF('Base de données'!$A584,U$1,"d")&lt;&gt;0,"",'Base de données'!$B584),""))</f>
        <v/>
      </c>
      <c r="V584" s="39" t="str">
        <f>IF(V$1&gt;$AE$1,"-",IFERROR(IF(DATEDIF('Base de données'!$A584,V$1,"d")&lt;&gt;0,"",'Base de données'!$B584),""))</f>
        <v/>
      </c>
      <c r="W584" s="34"/>
      <c r="X584" s="30" t="str">
        <f>'Base de données'!$C584&amp;" "&amp;'Base de données'!$D584</f>
        <v>Laurent Adrienne</v>
      </c>
      <c r="Y584" s="31">
        <f>COUNTIF('Base de données'!$B:$B,'Base de données'!$B584)</f>
        <v>12</v>
      </c>
      <c r="AA584" s="87" cm="1">
        <f t="array" aca="1" ref="AA584" ca="1">INDIRECT("'Base de données'!A" &amp; ROW(Y584))</f>
        <v>45717</v>
      </c>
      <c r="AB584" s="51" t="str" cm="1">
        <f t="array" aca="1" ref="AB584" ca="1">INDIRECT("'Base de données'!B" &amp; ROW(Z584))</f>
        <v>6ZPJJ</v>
      </c>
    </row>
    <row r="585" spans="1:28" x14ac:dyDescent="0.3">
      <c r="A585" s="41" t="str">
        <f ca="1">IF(IF(AND($B585&lt;&gt;"-",$B585=$E585),"Entrée et sortie","-")="Entrée et sortie",'Base de données'!$B585,"-")</f>
        <v>-</v>
      </c>
      <c r="B585" s="41" t="str">
        <f t="shared" ca="1" si="39"/>
        <v>-</v>
      </c>
      <c r="C585" s="41" t="str">
        <f t="shared" ca="1" si="40"/>
        <v>-</v>
      </c>
      <c r="D585" s="41" t="str">
        <f>IF($F585="sortie en cours d'année",'Base de données'!$B585,"-")</f>
        <v>-</v>
      </c>
      <c r="E585" s="41" t="str">
        <f>IF($H585="entrée en cours d'année",'Base de données'!$B585,"-")</f>
        <v>-</v>
      </c>
      <c r="F585" s="37" t="str">
        <f t="shared" si="37"/>
        <v/>
      </c>
      <c r="G585" s="37" t="str">
        <f>IF($J585="mouvement",_xlfn.XLOOKUP('Base de données'!$B585,$V:$V,$V:$V,0),"")</f>
        <v/>
      </c>
      <c r="H585" s="37" t="str">
        <f t="shared" si="38"/>
        <v/>
      </c>
      <c r="I585" s="37" t="str">
        <f>IF($J585="mouvement",_xlfn.XLOOKUP('Base de données'!$B585,$K:$K,$K:$K,0),"")</f>
        <v/>
      </c>
      <c r="J585" s="38" t="str">
        <f>IF(AND(Y585&lt;&gt;MAX(Y:Y),COUNTIF(K585:V585,'Base de données'!$B585)&gt;0),"mouvement","")</f>
        <v/>
      </c>
      <c r="K585" s="39" t="str">
        <f>IF(K$1&gt;$AE$1,"-",IFERROR(IF(DATEDIF('Base de données'!$A585,K$1,"d")&lt;&gt;0,"",'Base de données'!$B585),""))</f>
        <v/>
      </c>
      <c r="L585" s="39" t="str">
        <f>IF(L$1&gt;$AE$1,"-",IFERROR(IF(DATEDIF('Base de données'!$A585,L$1,"d")&lt;&gt;0,"",'Base de données'!$B585),""))</f>
        <v/>
      </c>
      <c r="M585" s="39" t="str">
        <f>IF(M$1&gt;$AE$1,"-",IFERROR(IF(DATEDIF('Base de données'!$A585,M$1,"d")&lt;&gt;0,"",'Base de données'!$B585),""))</f>
        <v>QXZRZ</v>
      </c>
      <c r="N585" s="39" t="str">
        <f>IF(N$1&gt;$AE$1,"-",IFERROR(IF(DATEDIF('Base de données'!$A585,N$1,"d")&lt;&gt;0,"",'Base de données'!$B585),""))</f>
        <v/>
      </c>
      <c r="O585" s="39" t="str">
        <f>IF(O$1&gt;$AE$1,"-",IFERROR(IF(DATEDIF('Base de données'!$A585,O$1,"d")&lt;&gt;0,"",'Base de données'!$B585),""))</f>
        <v/>
      </c>
      <c r="P585" s="39" t="str">
        <f>IF(P$1&gt;$AE$1,"-",IFERROR(IF(DATEDIF('Base de données'!$A585,P$1,"d")&lt;&gt;0,"",'Base de données'!$B585),""))</f>
        <v/>
      </c>
      <c r="Q585" s="39" t="str">
        <f>IF(Q$1&gt;$AE$1,"-",IFERROR(IF(DATEDIF('Base de données'!$A585,Q$1,"d")&lt;&gt;0,"",'Base de données'!$B585),""))</f>
        <v/>
      </c>
      <c r="R585" s="39" t="str">
        <f>IF(R$1&gt;$AE$1,"-",IFERROR(IF(DATEDIF('Base de données'!$A585,R$1,"d")&lt;&gt;0,"",'Base de données'!$B585),""))</f>
        <v/>
      </c>
      <c r="S585" s="39" t="str">
        <f>IF(S$1&gt;$AE$1,"-",IFERROR(IF(DATEDIF('Base de données'!$A585,S$1,"d")&lt;&gt;0,"",'Base de données'!$B585),""))</f>
        <v/>
      </c>
      <c r="T585" s="39" t="str">
        <f>IF(T$1&gt;$AE$1,"-",IFERROR(IF(DATEDIF('Base de données'!$A585,T$1,"d")&lt;&gt;0,"",'Base de données'!$B585),""))</f>
        <v/>
      </c>
      <c r="U585" s="39" t="str">
        <f>IF(U$1&gt;$AE$1,"-",IFERROR(IF(DATEDIF('Base de données'!$A585,U$1,"d")&lt;&gt;0,"",'Base de données'!$B585),""))</f>
        <v/>
      </c>
      <c r="V585" s="39" t="str">
        <f>IF(V$1&gt;$AE$1,"-",IFERROR(IF(DATEDIF('Base de données'!$A585,V$1,"d")&lt;&gt;0,"",'Base de données'!$B585),""))</f>
        <v/>
      </c>
      <c r="W585" s="34"/>
      <c r="X585" s="30" t="str">
        <f>'Base de données'!$C585&amp;" "&amp;'Base de données'!$D585</f>
        <v>Mallet William</v>
      </c>
      <c r="Y585" s="31">
        <f>COUNTIF('Base de données'!$B:$B,'Base de données'!$B585)</f>
        <v>12</v>
      </c>
      <c r="AA585" s="87" cm="1">
        <f t="array" aca="1" ref="AA585" ca="1">INDIRECT("'Base de données'!A" &amp; ROW(Y585))</f>
        <v>45717</v>
      </c>
      <c r="AB585" s="51" t="str" cm="1">
        <f t="array" aca="1" ref="AB585" ca="1">INDIRECT("'Base de données'!B" &amp; ROW(Z585))</f>
        <v>QXZRZ</v>
      </c>
    </row>
    <row r="586" spans="1:28" x14ac:dyDescent="0.3">
      <c r="A586" s="41" t="str">
        <f ca="1">IF(IF(AND($B586&lt;&gt;"-",$B586=$E586),"Entrée et sortie","-")="Entrée et sortie",'Base de données'!$B586,"-")</f>
        <v>-</v>
      </c>
      <c r="B586" s="41" t="str">
        <f t="shared" ca="1" si="39"/>
        <v>1RDZB</v>
      </c>
      <c r="C586" s="41" t="str">
        <f t="shared" ca="1" si="40"/>
        <v>1RDZB</v>
      </c>
      <c r="D586" s="41" t="str">
        <f>IF($F586="sortie en cours d'année",'Base de données'!$B586,"-")</f>
        <v>1RDZB</v>
      </c>
      <c r="E586" s="41" t="str">
        <f>IF($H586="entrée en cours d'année",'Base de données'!$B586,"-")</f>
        <v>-</v>
      </c>
      <c r="F586" s="37" t="str">
        <f t="shared" si="37"/>
        <v>sortie en cours d'année</v>
      </c>
      <c r="G586" s="37">
        <f>IF($J586="mouvement",_xlfn.XLOOKUP('Base de données'!$B586,$V:$V,$V:$V,0),"")</f>
        <v>0</v>
      </c>
      <c r="H586" s="37" t="str">
        <f t="shared" si="38"/>
        <v/>
      </c>
      <c r="I586" s="37" t="str">
        <f>IF($J586="mouvement",_xlfn.XLOOKUP('Base de données'!$B586,$K:$K,$K:$K,0),"")</f>
        <v>1RDZB</v>
      </c>
      <c r="J586" s="38" t="str">
        <f>IF(AND(Y586&lt;&gt;MAX(Y:Y),COUNTIF(K586:V586,'Base de données'!$B586)&gt;0),"mouvement","")</f>
        <v>mouvement</v>
      </c>
      <c r="K586" s="39" t="str">
        <f>IF(K$1&gt;$AE$1,"-",IFERROR(IF(DATEDIF('Base de données'!$A586,K$1,"d")&lt;&gt;0,"",'Base de données'!$B586),""))</f>
        <v/>
      </c>
      <c r="L586" s="39" t="str">
        <f>IF(L$1&gt;$AE$1,"-",IFERROR(IF(DATEDIF('Base de données'!$A586,L$1,"d")&lt;&gt;0,"",'Base de données'!$B586),""))</f>
        <v/>
      </c>
      <c r="M586" s="39" t="str">
        <f>IF(M$1&gt;$AE$1,"-",IFERROR(IF(DATEDIF('Base de données'!$A586,M$1,"d")&lt;&gt;0,"",'Base de données'!$B586),""))</f>
        <v>1RDZB</v>
      </c>
      <c r="N586" s="39" t="str">
        <f>IF(N$1&gt;$AE$1,"-",IFERROR(IF(DATEDIF('Base de données'!$A586,N$1,"d")&lt;&gt;0,"",'Base de données'!$B586),""))</f>
        <v/>
      </c>
      <c r="O586" s="39" t="str">
        <f>IF(O$1&gt;$AE$1,"-",IFERROR(IF(DATEDIF('Base de données'!$A586,O$1,"d")&lt;&gt;0,"",'Base de données'!$B586),""))</f>
        <v/>
      </c>
      <c r="P586" s="39" t="str">
        <f>IF(P$1&gt;$AE$1,"-",IFERROR(IF(DATEDIF('Base de données'!$A586,P$1,"d")&lt;&gt;0,"",'Base de données'!$B586),""))</f>
        <v/>
      </c>
      <c r="Q586" s="39" t="str">
        <f>IF(Q$1&gt;$AE$1,"-",IFERROR(IF(DATEDIF('Base de données'!$A586,Q$1,"d")&lt;&gt;0,"",'Base de données'!$B586),""))</f>
        <v/>
      </c>
      <c r="R586" s="39" t="str">
        <f>IF(R$1&gt;$AE$1,"-",IFERROR(IF(DATEDIF('Base de données'!$A586,R$1,"d")&lt;&gt;0,"",'Base de données'!$B586),""))</f>
        <v/>
      </c>
      <c r="S586" s="39" t="str">
        <f>IF(S$1&gt;$AE$1,"-",IFERROR(IF(DATEDIF('Base de données'!$A586,S$1,"d")&lt;&gt;0,"",'Base de données'!$B586),""))</f>
        <v/>
      </c>
      <c r="T586" s="39" t="str">
        <f>IF(T$1&gt;$AE$1,"-",IFERROR(IF(DATEDIF('Base de données'!$A586,T$1,"d")&lt;&gt;0,"",'Base de données'!$B586),""))</f>
        <v/>
      </c>
      <c r="U586" s="39" t="str">
        <f>IF(U$1&gt;$AE$1,"-",IFERROR(IF(DATEDIF('Base de données'!$A586,U$1,"d")&lt;&gt;0,"",'Base de données'!$B586),""))</f>
        <v/>
      </c>
      <c r="V586" s="39" t="str">
        <f>IF(V$1&gt;$AE$1,"-",IFERROR(IF(DATEDIF('Base de données'!$A586,V$1,"d")&lt;&gt;0,"",'Base de données'!$B586),""))</f>
        <v/>
      </c>
      <c r="W586" s="34"/>
      <c r="X586" s="30" t="str">
        <f>'Base de données'!$C586&amp;" "&amp;'Base de données'!$D586</f>
        <v>Camus Thierry</v>
      </c>
      <c r="Y586" s="31">
        <f>COUNTIF('Base de données'!$B:$B,'Base de données'!$B586)</f>
        <v>5</v>
      </c>
      <c r="AA586" s="87" cm="1">
        <f t="array" aca="1" ref="AA586" ca="1">INDIRECT("'Base de données'!A" &amp; ROW(Y586))</f>
        <v>45717</v>
      </c>
      <c r="AB586" s="51" t="str" cm="1">
        <f t="array" aca="1" ref="AB586" ca="1">INDIRECT("'Base de données'!B" &amp; ROW(Z586))</f>
        <v>1RDZB</v>
      </c>
    </row>
    <row r="587" spans="1:28" x14ac:dyDescent="0.3">
      <c r="A587" s="41" t="str">
        <f ca="1">IF(IF(AND($B587&lt;&gt;"-",$B587=$E587),"Entrée et sortie","-")="Entrée et sortie",'Base de données'!$B587,"-")</f>
        <v>-</v>
      </c>
      <c r="B587" s="41" t="str">
        <f t="shared" ca="1" si="39"/>
        <v>CUQ5O</v>
      </c>
      <c r="C587" s="41" t="str">
        <f t="shared" ca="1" si="40"/>
        <v>CUQ5O</v>
      </c>
      <c r="D587" s="41" t="str">
        <f>IF($F587="sortie en cours d'année",'Base de données'!$B587,"-")</f>
        <v>CUQ5O</v>
      </c>
      <c r="E587" s="41" t="str">
        <f>IF($H587="entrée en cours d'année",'Base de données'!$B587,"-")</f>
        <v>-</v>
      </c>
      <c r="F587" s="37" t="str">
        <f t="shared" si="37"/>
        <v>sortie en cours d'année</v>
      </c>
      <c r="G587" s="37">
        <f>IF($J587="mouvement",_xlfn.XLOOKUP('Base de données'!$B587,$V:$V,$V:$V,0),"")</f>
        <v>0</v>
      </c>
      <c r="H587" s="37" t="str">
        <f t="shared" si="38"/>
        <v/>
      </c>
      <c r="I587" s="37" t="str">
        <f>IF($J587="mouvement",_xlfn.XLOOKUP('Base de données'!$B587,$K:$K,$K:$K,0),"")</f>
        <v>CUQ5O</v>
      </c>
      <c r="J587" s="38" t="str">
        <f>IF(AND(Y587&lt;&gt;MAX(Y:Y),COUNTIF(K587:V587,'Base de données'!$B587)&gt;0),"mouvement","")</f>
        <v>mouvement</v>
      </c>
      <c r="K587" s="39" t="str">
        <f>IF(K$1&gt;$AE$1,"-",IFERROR(IF(DATEDIF('Base de données'!$A587,K$1,"d")&lt;&gt;0,"",'Base de données'!$B587),""))</f>
        <v/>
      </c>
      <c r="L587" s="39" t="str">
        <f>IF(L$1&gt;$AE$1,"-",IFERROR(IF(DATEDIF('Base de données'!$A587,L$1,"d")&lt;&gt;0,"",'Base de données'!$B587),""))</f>
        <v/>
      </c>
      <c r="M587" s="39" t="str">
        <f>IF(M$1&gt;$AE$1,"-",IFERROR(IF(DATEDIF('Base de données'!$A587,M$1,"d")&lt;&gt;0,"",'Base de données'!$B587),""))</f>
        <v>CUQ5O</v>
      </c>
      <c r="N587" s="39" t="str">
        <f>IF(N$1&gt;$AE$1,"-",IFERROR(IF(DATEDIF('Base de données'!$A587,N$1,"d")&lt;&gt;0,"",'Base de données'!$B587),""))</f>
        <v/>
      </c>
      <c r="O587" s="39" t="str">
        <f>IF(O$1&gt;$AE$1,"-",IFERROR(IF(DATEDIF('Base de données'!$A587,O$1,"d")&lt;&gt;0,"",'Base de données'!$B587),""))</f>
        <v/>
      </c>
      <c r="P587" s="39" t="str">
        <f>IF(P$1&gt;$AE$1,"-",IFERROR(IF(DATEDIF('Base de données'!$A587,P$1,"d")&lt;&gt;0,"",'Base de données'!$B587),""))</f>
        <v/>
      </c>
      <c r="Q587" s="39" t="str">
        <f>IF(Q$1&gt;$AE$1,"-",IFERROR(IF(DATEDIF('Base de données'!$A587,Q$1,"d")&lt;&gt;0,"",'Base de données'!$B587),""))</f>
        <v/>
      </c>
      <c r="R587" s="39" t="str">
        <f>IF(R$1&gt;$AE$1,"-",IFERROR(IF(DATEDIF('Base de données'!$A587,R$1,"d")&lt;&gt;0,"",'Base de données'!$B587),""))</f>
        <v/>
      </c>
      <c r="S587" s="39" t="str">
        <f>IF(S$1&gt;$AE$1,"-",IFERROR(IF(DATEDIF('Base de données'!$A587,S$1,"d")&lt;&gt;0,"",'Base de données'!$B587),""))</f>
        <v/>
      </c>
      <c r="T587" s="39" t="str">
        <f>IF(T$1&gt;$AE$1,"-",IFERROR(IF(DATEDIF('Base de données'!$A587,T$1,"d")&lt;&gt;0,"",'Base de données'!$B587),""))</f>
        <v/>
      </c>
      <c r="U587" s="39" t="str">
        <f>IF(U$1&gt;$AE$1,"-",IFERROR(IF(DATEDIF('Base de données'!$A587,U$1,"d")&lt;&gt;0,"",'Base de données'!$B587),""))</f>
        <v/>
      </c>
      <c r="V587" s="39" t="str">
        <f>IF(V$1&gt;$AE$1,"-",IFERROR(IF(DATEDIF('Base de données'!$A587,V$1,"d")&lt;&gt;0,"",'Base de données'!$B587),""))</f>
        <v/>
      </c>
      <c r="W587" s="34"/>
      <c r="X587" s="30" t="str">
        <f>'Base de données'!$C587&amp;" "&amp;'Base de données'!$D587</f>
        <v>Camus Christiane</v>
      </c>
      <c r="Y587" s="31">
        <f>COUNTIF('Base de données'!$B:$B,'Base de données'!$B587)</f>
        <v>8</v>
      </c>
      <c r="AA587" s="87" cm="1">
        <f t="array" aca="1" ref="AA587" ca="1">INDIRECT("'Base de données'!A" &amp; ROW(Y587))</f>
        <v>45717</v>
      </c>
      <c r="AB587" s="51" t="str" cm="1">
        <f t="array" aca="1" ref="AB587" ca="1">INDIRECT("'Base de données'!B" &amp; ROW(Z587))</f>
        <v>CUQ5O</v>
      </c>
    </row>
    <row r="588" spans="1:28" x14ac:dyDescent="0.3">
      <c r="A588" s="41" t="str">
        <f ca="1">IF(IF(AND($B588&lt;&gt;"-",$B588=$E588),"Entrée et sortie","-")="Entrée et sortie",'Base de données'!$B588,"-")</f>
        <v>-</v>
      </c>
      <c r="B588" s="41" t="str">
        <f t="shared" ca="1" si="39"/>
        <v>-</v>
      </c>
      <c r="C588" s="41" t="str">
        <f t="shared" ca="1" si="40"/>
        <v>-</v>
      </c>
      <c r="D588" s="41" t="str">
        <f>IF($F588="sortie en cours d'année",'Base de données'!$B588,"-")</f>
        <v>-</v>
      </c>
      <c r="E588" s="41" t="str">
        <f>IF($H588="entrée en cours d'année",'Base de données'!$B588,"-")</f>
        <v>-</v>
      </c>
      <c r="F588" s="37" t="str">
        <f t="shared" si="37"/>
        <v/>
      </c>
      <c r="G588" s="37" t="str">
        <f>IF($J588="mouvement",_xlfn.XLOOKUP('Base de données'!$B588,$V:$V,$V:$V,0),"")</f>
        <v/>
      </c>
      <c r="H588" s="37" t="str">
        <f t="shared" si="38"/>
        <v/>
      </c>
      <c r="I588" s="37" t="str">
        <f>IF($J588="mouvement",_xlfn.XLOOKUP('Base de données'!$B588,$K:$K,$K:$K,0),"")</f>
        <v/>
      </c>
      <c r="J588" s="38" t="str">
        <f>IF(AND(Y588&lt;&gt;MAX(Y:Y),COUNTIF(K588:V588,'Base de données'!$B588)&gt;0),"mouvement","")</f>
        <v/>
      </c>
      <c r="K588" s="39" t="str">
        <f>IF(K$1&gt;$AE$1,"-",IFERROR(IF(DATEDIF('Base de données'!$A588,K$1,"d")&lt;&gt;0,"",'Base de données'!$B588),""))</f>
        <v/>
      </c>
      <c r="L588" s="39" t="str">
        <f>IF(L$1&gt;$AE$1,"-",IFERROR(IF(DATEDIF('Base de données'!$A588,L$1,"d")&lt;&gt;0,"",'Base de données'!$B588),""))</f>
        <v/>
      </c>
      <c r="M588" s="39" t="str">
        <f>IF(M$1&gt;$AE$1,"-",IFERROR(IF(DATEDIF('Base de données'!$A588,M$1,"d")&lt;&gt;0,"",'Base de données'!$B588),""))</f>
        <v>2TAA0</v>
      </c>
      <c r="N588" s="39" t="str">
        <f>IF(N$1&gt;$AE$1,"-",IFERROR(IF(DATEDIF('Base de données'!$A588,N$1,"d")&lt;&gt;0,"",'Base de données'!$B588),""))</f>
        <v/>
      </c>
      <c r="O588" s="39" t="str">
        <f>IF(O$1&gt;$AE$1,"-",IFERROR(IF(DATEDIF('Base de données'!$A588,O$1,"d")&lt;&gt;0,"",'Base de données'!$B588),""))</f>
        <v/>
      </c>
      <c r="P588" s="39" t="str">
        <f>IF(P$1&gt;$AE$1,"-",IFERROR(IF(DATEDIF('Base de données'!$A588,P$1,"d")&lt;&gt;0,"",'Base de données'!$B588),""))</f>
        <v/>
      </c>
      <c r="Q588" s="39" t="str">
        <f>IF(Q$1&gt;$AE$1,"-",IFERROR(IF(DATEDIF('Base de données'!$A588,Q$1,"d")&lt;&gt;0,"",'Base de données'!$B588),""))</f>
        <v/>
      </c>
      <c r="R588" s="39" t="str">
        <f>IF(R$1&gt;$AE$1,"-",IFERROR(IF(DATEDIF('Base de données'!$A588,R$1,"d")&lt;&gt;0,"",'Base de données'!$B588),""))</f>
        <v/>
      </c>
      <c r="S588" s="39" t="str">
        <f>IF(S$1&gt;$AE$1,"-",IFERROR(IF(DATEDIF('Base de données'!$A588,S$1,"d")&lt;&gt;0,"",'Base de données'!$B588),""))</f>
        <v/>
      </c>
      <c r="T588" s="39" t="str">
        <f>IF(T$1&gt;$AE$1,"-",IFERROR(IF(DATEDIF('Base de données'!$A588,T$1,"d")&lt;&gt;0,"",'Base de données'!$B588),""))</f>
        <v/>
      </c>
      <c r="U588" s="39" t="str">
        <f>IF(U$1&gt;$AE$1,"-",IFERROR(IF(DATEDIF('Base de données'!$A588,U$1,"d")&lt;&gt;0,"",'Base de données'!$B588),""))</f>
        <v/>
      </c>
      <c r="V588" s="39" t="str">
        <f>IF(V$1&gt;$AE$1,"-",IFERROR(IF(DATEDIF('Base de données'!$A588,V$1,"d")&lt;&gt;0,"",'Base de données'!$B588),""))</f>
        <v/>
      </c>
      <c r="W588" s="34"/>
      <c r="X588" s="30" t="str">
        <f>'Base de données'!$C588&amp;" "&amp;'Base de données'!$D588</f>
        <v>Turpin Luc</v>
      </c>
      <c r="Y588" s="31">
        <f>COUNTIF('Base de données'!$B:$B,'Base de données'!$B588)</f>
        <v>12</v>
      </c>
      <c r="AA588" s="87" cm="1">
        <f t="array" aca="1" ref="AA588" ca="1">INDIRECT("'Base de données'!A" &amp; ROW(Y588))</f>
        <v>45717</v>
      </c>
      <c r="AB588" s="51" t="str" cm="1">
        <f t="array" aca="1" ref="AB588" ca="1">INDIRECT("'Base de données'!B" &amp; ROW(Z588))</f>
        <v>2TAA0</v>
      </c>
    </row>
    <row r="589" spans="1:28" x14ac:dyDescent="0.3">
      <c r="A589" s="41" t="str">
        <f ca="1">IF(IF(AND($B589&lt;&gt;"-",$B589=$E589),"Entrée et sortie","-")="Entrée et sortie",'Base de données'!$B589,"-")</f>
        <v>-</v>
      </c>
      <c r="B589" s="41" t="str">
        <f t="shared" ca="1" si="39"/>
        <v>-</v>
      </c>
      <c r="C589" s="41" t="str">
        <f t="shared" ca="1" si="40"/>
        <v>-</v>
      </c>
      <c r="D589" s="41" t="str">
        <f>IF($F589="sortie en cours d'année",'Base de données'!$B589,"-")</f>
        <v>-</v>
      </c>
      <c r="E589" s="41" t="str">
        <f>IF($H589="entrée en cours d'année",'Base de données'!$B589,"-")</f>
        <v>-</v>
      </c>
      <c r="F589" s="37" t="str">
        <f t="shared" si="37"/>
        <v/>
      </c>
      <c r="G589" s="37" t="str">
        <f>IF($J589="mouvement",_xlfn.XLOOKUP('Base de données'!$B589,$V:$V,$V:$V,0),"")</f>
        <v/>
      </c>
      <c r="H589" s="37" t="str">
        <f t="shared" si="38"/>
        <v/>
      </c>
      <c r="I589" s="37" t="str">
        <f>IF($J589="mouvement",_xlfn.XLOOKUP('Base de données'!$B589,$K:$K,$K:$K,0),"")</f>
        <v/>
      </c>
      <c r="J589" s="38" t="str">
        <f>IF(AND(Y589&lt;&gt;MAX(Y:Y),COUNTIF(K589:V589,'Base de données'!$B589)&gt;0),"mouvement","")</f>
        <v/>
      </c>
      <c r="K589" s="39" t="str">
        <f>IF(K$1&gt;$AE$1,"-",IFERROR(IF(DATEDIF('Base de données'!$A589,K$1,"d")&lt;&gt;0,"",'Base de données'!$B589),""))</f>
        <v/>
      </c>
      <c r="L589" s="39" t="str">
        <f>IF(L$1&gt;$AE$1,"-",IFERROR(IF(DATEDIF('Base de données'!$A589,L$1,"d")&lt;&gt;0,"",'Base de données'!$B589),""))</f>
        <v/>
      </c>
      <c r="M589" s="39" t="str">
        <f>IF(M$1&gt;$AE$1,"-",IFERROR(IF(DATEDIF('Base de données'!$A589,M$1,"d")&lt;&gt;0,"",'Base de données'!$B589),""))</f>
        <v>827HN</v>
      </c>
      <c r="N589" s="39" t="str">
        <f>IF(N$1&gt;$AE$1,"-",IFERROR(IF(DATEDIF('Base de données'!$A589,N$1,"d")&lt;&gt;0,"",'Base de données'!$B589),""))</f>
        <v/>
      </c>
      <c r="O589" s="39" t="str">
        <f>IF(O$1&gt;$AE$1,"-",IFERROR(IF(DATEDIF('Base de données'!$A589,O$1,"d")&lt;&gt;0,"",'Base de données'!$B589),""))</f>
        <v/>
      </c>
      <c r="P589" s="39" t="str">
        <f>IF(P$1&gt;$AE$1,"-",IFERROR(IF(DATEDIF('Base de données'!$A589,P$1,"d")&lt;&gt;0,"",'Base de données'!$B589),""))</f>
        <v/>
      </c>
      <c r="Q589" s="39" t="str">
        <f>IF(Q$1&gt;$AE$1,"-",IFERROR(IF(DATEDIF('Base de données'!$A589,Q$1,"d")&lt;&gt;0,"",'Base de données'!$B589),""))</f>
        <v/>
      </c>
      <c r="R589" s="39" t="str">
        <f>IF(R$1&gt;$AE$1,"-",IFERROR(IF(DATEDIF('Base de données'!$A589,R$1,"d")&lt;&gt;0,"",'Base de données'!$B589),""))</f>
        <v/>
      </c>
      <c r="S589" s="39" t="str">
        <f>IF(S$1&gt;$AE$1,"-",IFERROR(IF(DATEDIF('Base de données'!$A589,S$1,"d")&lt;&gt;0,"",'Base de données'!$B589),""))</f>
        <v/>
      </c>
      <c r="T589" s="39" t="str">
        <f>IF(T$1&gt;$AE$1,"-",IFERROR(IF(DATEDIF('Base de données'!$A589,T$1,"d")&lt;&gt;0,"",'Base de données'!$B589),""))</f>
        <v/>
      </c>
      <c r="U589" s="39" t="str">
        <f>IF(U$1&gt;$AE$1,"-",IFERROR(IF(DATEDIF('Base de données'!$A589,U$1,"d")&lt;&gt;0,"",'Base de données'!$B589),""))</f>
        <v/>
      </c>
      <c r="V589" s="39" t="str">
        <f>IF(V$1&gt;$AE$1,"-",IFERROR(IF(DATEDIF('Base de données'!$A589,V$1,"d")&lt;&gt;0,"",'Base de données'!$B589),""))</f>
        <v/>
      </c>
      <c r="W589" s="34"/>
      <c r="X589" s="30" t="str">
        <f>'Base de données'!$C589&amp;" "&amp;'Base de données'!$D589</f>
        <v>Gilbert Georges</v>
      </c>
      <c r="Y589" s="31">
        <f>COUNTIF('Base de données'!$B:$B,'Base de données'!$B589)</f>
        <v>12</v>
      </c>
      <c r="AA589" s="87" cm="1">
        <f t="array" aca="1" ref="AA589" ca="1">INDIRECT("'Base de données'!A" &amp; ROW(Y589))</f>
        <v>45717</v>
      </c>
      <c r="AB589" s="51" t="str" cm="1">
        <f t="array" aca="1" ref="AB589" ca="1">INDIRECT("'Base de données'!B" &amp; ROW(Z589))</f>
        <v>827HN</v>
      </c>
    </row>
    <row r="590" spans="1:28" x14ac:dyDescent="0.3">
      <c r="A590" s="41" t="str">
        <f ca="1">IF(IF(AND($B590&lt;&gt;"-",$B590=$E590),"Entrée et sortie","-")="Entrée et sortie",'Base de données'!$B590,"-")</f>
        <v>-</v>
      </c>
      <c r="B590" s="41" t="str">
        <f t="shared" ca="1" si="39"/>
        <v>-</v>
      </c>
      <c r="C590" s="41" t="str">
        <f t="shared" ca="1" si="40"/>
        <v>-</v>
      </c>
      <c r="D590" s="41" t="str">
        <f>IF($F590="sortie en cours d'année",'Base de données'!$B590,"-")</f>
        <v>-</v>
      </c>
      <c r="E590" s="41" t="str">
        <f>IF($H590="entrée en cours d'année",'Base de données'!$B590,"-")</f>
        <v>-</v>
      </c>
      <c r="F590" s="37" t="str">
        <f t="shared" si="37"/>
        <v/>
      </c>
      <c r="G590" s="37" t="str">
        <f>IF($J590="mouvement",_xlfn.XLOOKUP('Base de données'!$B590,$V:$V,$V:$V,0),"")</f>
        <v/>
      </c>
      <c r="H590" s="37" t="str">
        <f t="shared" si="38"/>
        <v/>
      </c>
      <c r="I590" s="37" t="str">
        <f>IF($J590="mouvement",_xlfn.XLOOKUP('Base de données'!$B590,$K:$K,$K:$K,0),"")</f>
        <v/>
      </c>
      <c r="J590" s="38" t="str">
        <f>IF(AND(Y590&lt;&gt;MAX(Y:Y),COUNTIF(K590:V590,'Base de données'!$B590)&gt;0),"mouvement","")</f>
        <v/>
      </c>
      <c r="K590" s="39" t="str">
        <f>IF(K$1&gt;$AE$1,"-",IFERROR(IF(DATEDIF('Base de données'!$A590,K$1,"d")&lt;&gt;0,"",'Base de données'!$B590),""))</f>
        <v/>
      </c>
      <c r="L590" s="39" t="str">
        <f>IF(L$1&gt;$AE$1,"-",IFERROR(IF(DATEDIF('Base de données'!$A590,L$1,"d")&lt;&gt;0,"",'Base de données'!$B590),""))</f>
        <v/>
      </c>
      <c r="M590" s="39" t="str">
        <f>IF(M$1&gt;$AE$1,"-",IFERROR(IF(DATEDIF('Base de données'!$A590,M$1,"d")&lt;&gt;0,"",'Base de données'!$B590),""))</f>
        <v>H0PF6</v>
      </c>
      <c r="N590" s="39" t="str">
        <f>IF(N$1&gt;$AE$1,"-",IFERROR(IF(DATEDIF('Base de données'!$A590,N$1,"d")&lt;&gt;0,"",'Base de données'!$B590),""))</f>
        <v/>
      </c>
      <c r="O590" s="39" t="str">
        <f>IF(O$1&gt;$AE$1,"-",IFERROR(IF(DATEDIF('Base de données'!$A590,O$1,"d")&lt;&gt;0,"",'Base de données'!$B590),""))</f>
        <v/>
      </c>
      <c r="P590" s="39" t="str">
        <f>IF(P$1&gt;$AE$1,"-",IFERROR(IF(DATEDIF('Base de données'!$A590,P$1,"d")&lt;&gt;0,"",'Base de données'!$B590),""))</f>
        <v/>
      </c>
      <c r="Q590" s="39" t="str">
        <f>IF(Q$1&gt;$AE$1,"-",IFERROR(IF(DATEDIF('Base de données'!$A590,Q$1,"d")&lt;&gt;0,"",'Base de données'!$B590),""))</f>
        <v/>
      </c>
      <c r="R590" s="39" t="str">
        <f>IF(R$1&gt;$AE$1,"-",IFERROR(IF(DATEDIF('Base de données'!$A590,R$1,"d")&lt;&gt;0,"",'Base de données'!$B590),""))</f>
        <v/>
      </c>
      <c r="S590" s="39" t="str">
        <f>IF(S$1&gt;$AE$1,"-",IFERROR(IF(DATEDIF('Base de données'!$A590,S$1,"d")&lt;&gt;0,"",'Base de données'!$B590),""))</f>
        <v/>
      </c>
      <c r="T590" s="39" t="str">
        <f>IF(T$1&gt;$AE$1,"-",IFERROR(IF(DATEDIF('Base de données'!$A590,T$1,"d")&lt;&gt;0,"",'Base de données'!$B590),""))</f>
        <v/>
      </c>
      <c r="U590" s="39" t="str">
        <f>IF(U$1&gt;$AE$1,"-",IFERROR(IF(DATEDIF('Base de données'!$A590,U$1,"d")&lt;&gt;0,"",'Base de données'!$B590),""))</f>
        <v/>
      </c>
      <c r="V590" s="39" t="str">
        <f>IF(V$1&gt;$AE$1,"-",IFERROR(IF(DATEDIF('Base de données'!$A590,V$1,"d")&lt;&gt;0,"",'Base de données'!$B590),""))</f>
        <v/>
      </c>
      <c r="W590" s="34"/>
      <c r="X590" s="30" t="str">
        <f>'Base de données'!$C590&amp;" "&amp;'Base de données'!$D590</f>
        <v>Allain Émilie</v>
      </c>
      <c r="Y590" s="31">
        <f>COUNTIF('Base de données'!$B:$B,'Base de données'!$B590)</f>
        <v>12</v>
      </c>
      <c r="AA590" s="87" cm="1">
        <f t="array" aca="1" ref="AA590" ca="1">INDIRECT("'Base de données'!A" &amp; ROW(Y590))</f>
        <v>45717</v>
      </c>
      <c r="AB590" s="51" t="str" cm="1">
        <f t="array" aca="1" ref="AB590" ca="1">INDIRECT("'Base de données'!B" &amp; ROW(Z590))</f>
        <v>H0PF6</v>
      </c>
    </row>
    <row r="591" spans="1:28" x14ac:dyDescent="0.3">
      <c r="A591" s="41" t="str">
        <f ca="1">IF(IF(AND($B591&lt;&gt;"-",$B591=$E591),"Entrée et sortie","-")="Entrée et sortie",'Base de données'!$B591,"-")</f>
        <v>-</v>
      </c>
      <c r="B591" s="41" t="str">
        <f t="shared" ca="1" si="39"/>
        <v>-</v>
      </c>
      <c r="C591" s="41" t="str">
        <f t="shared" ca="1" si="40"/>
        <v>-</v>
      </c>
      <c r="D591" s="41" t="str">
        <f>IF($F591="sortie en cours d'année",'Base de données'!$B591,"-")</f>
        <v>-</v>
      </c>
      <c r="E591" s="41" t="str">
        <f>IF($H591="entrée en cours d'année",'Base de données'!$B591,"-")</f>
        <v>-</v>
      </c>
      <c r="F591" s="37" t="str">
        <f t="shared" si="37"/>
        <v/>
      </c>
      <c r="G591" s="37" t="str">
        <f>IF($J591="mouvement",_xlfn.XLOOKUP('Base de données'!$B591,$V:$V,$V:$V,0),"")</f>
        <v/>
      </c>
      <c r="H591" s="37" t="str">
        <f t="shared" si="38"/>
        <v/>
      </c>
      <c r="I591" s="37" t="str">
        <f>IF($J591="mouvement",_xlfn.XLOOKUP('Base de données'!$B591,$K:$K,$K:$K,0),"")</f>
        <v/>
      </c>
      <c r="J591" s="38" t="str">
        <f>IF(AND(Y591&lt;&gt;MAX(Y:Y),COUNTIF(K591:V591,'Base de données'!$B591)&gt;0),"mouvement","")</f>
        <v/>
      </c>
      <c r="K591" s="39" t="str">
        <f>IF(K$1&gt;$AE$1,"-",IFERROR(IF(DATEDIF('Base de données'!$A591,K$1,"d")&lt;&gt;0,"",'Base de données'!$B591),""))</f>
        <v/>
      </c>
      <c r="L591" s="39" t="str">
        <f>IF(L$1&gt;$AE$1,"-",IFERROR(IF(DATEDIF('Base de données'!$A591,L$1,"d")&lt;&gt;0,"",'Base de données'!$B591),""))</f>
        <v/>
      </c>
      <c r="M591" s="39" t="str">
        <f>IF(M$1&gt;$AE$1,"-",IFERROR(IF(DATEDIF('Base de données'!$A591,M$1,"d")&lt;&gt;0,"",'Base de données'!$B591),""))</f>
        <v>PRNMM</v>
      </c>
      <c r="N591" s="39" t="str">
        <f>IF(N$1&gt;$AE$1,"-",IFERROR(IF(DATEDIF('Base de données'!$A591,N$1,"d")&lt;&gt;0,"",'Base de données'!$B591),""))</f>
        <v/>
      </c>
      <c r="O591" s="39" t="str">
        <f>IF(O$1&gt;$AE$1,"-",IFERROR(IF(DATEDIF('Base de données'!$A591,O$1,"d")&lt;&gt;0,"",'Base de données'!$B591),""))</f>
        <v/>
      </c>
      <c r="P591" s="39" t="str">
        <f>IF(P$1&gt;$AE$1,"-",IFERROR(IF(DATEDIF('Base de données'!$A591,P$1,"d")&lt;&gt;0,"",'Base de données'!$B591),""))</f>
        <v/>
      </c>
      <c r="Q591" s="39" t="str">
        <f>IF(Q$1&gt;$AE$1,"-",IFERROR(IF(DATEDIF('Base de données'!$A591,Q$1,"d")&lt;&gt;0,"",'Base de données'!$B591),""))</f>
        <v/>
      </c>
      <c r="R591" s="39" t="str">
        <f>IF(R$1&gt;$AE$1,"-",IFERROR(IF(DATEDIF('Base de données'!$A591,R$1,"d")&lt;&gt;0,"",'Base de données'!$B591),""))</f>
        <v/>
      </c>
      <c r="S591" s="39" t="str">
        <f>IF(S$1&gt;$AE$1,"-",IFERROR(IF(DATEDIF('Base de données'!$A591,S$1,"d")&lt;&gt;0,"",'Base de données'!$B591),""))</f>
        <v/>
      </c>
      <c r="T591" s="39" t="str">
        <f>IF(T$1&gt;$AE$1,"-",IFERROR(IF(DATEDIF('Base de données'!$A591,T$1,"d")&lt;&gt;0,"",'Base de données'!$B591),""))</f>
        <v/>
      </c>
      <c r="U591" s="39" t="str">
        <f>IF(U$1&gt;$AE$1,"-",IFERROR(IF(DATEDIF('Base de données'!$A591,U$1,"d")&lt;&gt;0,"",'Base de données'!$B591),""))</f>
        <v/>
      </c>
      <c r="V591" s="39" t="str">
        <f>IF(V$1&gt;$AE$1,"-",IFERROR(IF(DATEDIF('Base de données'!$A591,V$1,"d")&lt;&gt;0,"",'Base de données'!$B591),""))</f>
        <v/>
      </c>
      <c r="W591" s="34"/>
      <c r="X591" s="30" t="str">
        <f>'Base de données'!$C591&amp;" "&amp;'Base de données'!$D591</f>
        <v>Renard Olivier</v>
      </c>
      <c r="Y591" s="31">
        <f>COUNTIF('Base de données'!$B:$B,'Base de données'!$B591)</f>
        <v>12</v>
      </c>
      <c r="AA591" s="87" cm="1">
        <f t="array" aca="1" ref="AA591" ca="1">INDIRECT("'Base de données'!A" &amp; ROW(Y591))</f>
        <v>45717</v>
      </c>
      <c r="AB591" s="51" t="str" cm="1">
        <f t="array" aca="1" ref="AB591" ca="1">INDIRECT("'Base de données'!B" &amp; ROW(Z591))</f>
        <v>PRNMM</v>
      </c>
    </row>
    <row r="592" spans="1:28" x14ac:dyDescent="0.3">
      <c r="A592" s="41" t="str">
        <f ca="1">IF(IF(AND($B592&lt;&gt;"-",$B592=$E592),"Entrée et sortie","-")="Entrée et sortie",'Base de données'!$B592,"-")</f>
        <v>-</v>
      </c>
      <c r="B592" s="41" t="str">
        <f t="shared" ca="1" si="39"/>
        <v>NYNY1</v>
      </c>
      <c r="C592" s="41" t="str">
        <f t="shared" ca="1" si="40"/>
        <v>NYNY1</v>
      </c>
      <c r="D592" s="41" t="str">
        <f>IF($F592="sortie en cours d'année",'Base de données'!$B592,"-")</f>
        <v>NYNY1</v>
      </c>
      <c r="E592" s="41" t="str">
        <f>IF($H592="entrée en cours d'année",'Base de données'!$B592,"-")</f>
        <v>-</v>
      </c>
      <c r="F592" s="37" t="str">
        <f t="shared" si="37"/>
        <v>sortie en cours d'année</v>
      </c>
      <c r="G592" s="37">
        <f>IF($J592="mouvement",_xlfn.XLOOKUP('Base de données'!$B592,$V:$V,$V:$V,0),"")</f>
        <v>0</v>
      </c>
      <c r="H592" s="37" t="str">
        <f t="shared" si="38"/>
        <v/>
      </c>
      <c r="I592" s="37" t="str">
        <f>IF($J592="mouvement",_xlfn.XLOOKUP('Base de données'!$B592,$K:$K,$K:$K,0),"")</f>
        <v>NYNY1</v>
      </c>
      <c r="J592" s="38" t="str">
        <f>IF(AND(Y592&lt;&gt;MAX(Y:Y),COUNTIF(K592:V592,'Base de données'!$B592)&gt;0),"mouvement","")</f>
        <v>mouvement</v>
      </c>
      <c r="K592" s="39" t="str">
        <f>IF(K$1&gt;$AE$1,"-",IFERROR(IF(DATEDIF('Base de données'!$A592,K$1,"d")&lt;&gt;0,"",'Base de données'!$B592),""))</f>
        <v/>
      </c>
      <c r="L592" s="39" t="str">
        <f>IF(L$1&gt;$AE$1,"-",IFERROR(IF(DATEDIF('Base de données'!$A592,L$1,"d")&lt;&gt;0,"",'Base de données'!$B592),""))</f>
        <v/>
      </c>
      <c r="M592" s="39" t="str">
        <f>IF(M$1&gt;$AE$1,"-",IFERROR(IF(DATEDIF('Base de données'!$A592,M$1,"d")&lt;&gt;0,"",'Base de données'!$B592),""))</f>
        <v>NYNY1</v>
      </c>
      <c r="N592" s="39" t="str">
        <f>IF(N$1&gt;$AE$1,"-",IFERROR(IF(DATEDIF('Base de données'!$A592,N$1,"d")&lt;&gt;0,"",'Base de données'!$B592),""))</f>
        <v/>
      </c>
      <c r="O592" s="39" t="str">
        <f>IF(O$1&gt;$AE$1,"-",IFERROR(IF(DATEDIF('Base de données'!$A592,O$1,"d")&lt;&gt;0,"",'Base de données'!$B592),""))</f>
        <v/>
      </c>
      <c r="P592" s="39" t="str">
        <f>IF(P$1&gt;$AE$1,"-",IFERROR(IF(DATEDIF('Base de données'!$A592,P$1,"d")&lt;&gt;0,"",'Base de données'!$B592),""))</f>
        <v/>
      </c>
      <c r="Q592" s="39" t="str">
        <f>IF(Q$1&gt;$AE$1,"-",IFERROR(IF(DATEDIF('Base de données'!$A592,Q$1,"d")&lt;&gt;0,"",'Base de données'!$B592),""))</f>
        <v/>
      </c>
      <c r="R592" s="39" t="str">
        <f>IF(R$1&gt;$AE$1,"-",IFERROR(IF(DATEDIF('Base de données'!$A592,R$1,"d")&lt;&gt;0,"",'Base de données'!$B592),""))</f>
        <v/>
      </c>
      <c r="S592" s="39" t="str">
        <f>IF(S$1&gt;$AE$1,"-",IFERROR(IF(DATEDIF('Base de données'!$A592,S$1,"d")&lt;&gt;0,"",'Base de données'!$B592),""))</f>
        <v/>
      </c>
      <c r="T592" s="39" t="str">
        <f>IF(T$1&gt;$AE$1,"-",IFERROR(IF(DATEDIF('Base de données'!$A592,T$1,"d")&lt;&gt;0,"",'Base de données'!$B592),""))</f>
        <v/>
      </c>
      <c r="U592" s="39" t="str">
        <f>IF(U$1&gt;$AE$1,"-",IFERROR(IF(DATEDIF('Base de données'!$A592,U$1,"d")&lt;&gt;0,"",'Base de données'!$B592),""))</f>
        <v/>
      </c>
      <c r="V592" s="39" t="str">
        <f>IF(V$1&gt;$AE$1,"-",IFERROR(IF(DATEDIF('Base de données'!$A592,V$1,"d")&lt;&gt;0,"",'Base de données'!$B592),""))</f>
        <v/>
      </c>
      <c r="W592" s="34"/>
      <c r="X592" s="30" t="str">
        <f>'Base de données'!$C592&amp;" "&amp;'Base de données'!$D592</f>
        <v>Alexandre Hortense</v>
      </c>
      <c r="Y592" s="31">
        <f>COUNTIF('Base de données'!$B:$B,'Base de données'!$B592)</f>
        <v>10</v>
      </c>
      <c r="AA592" s="87" cm="1">
        <f t="array" aca="1" ref="AA592" ca="1">INDIRECT("'Base de données'!A" &amp; ROW(Y592))</f>
        <v>45717</v>
      </c>
      <c r="AB592" s="51" t="str" cm="1">
        <f t="array" aca="1" ref="AB592" ca="1">INDIRECT("'Base de données'!B" &amp; ROW(Z592))</f>
        <v>NYNY1</v>
      </c>
    </row>
    <row r="593" spans="1:28" x14ac:dyDescent="0.3">
      <c r="A593" s="41" t="str">
        <f ca="1">IF(IF(AND($B593&lt;&gt;"-",$B593=$E593),"Entrée et sortie","-")="Entrée et sortie",'Base de données'!$B593,"-")</f>
        <v>-</v>
      </c>
      <c r="B593" s="41" t="str">
        <f t="shared" ca="1" si="39"/>
        <v>2UDL1</v>
      </c>
      <c r="C593" s="41" t="str">
        <f t="shared" ca="1" si="40"/>
        <v>2UDL1</v>
      </c>
      <c r="D593" s="41" t="str">
        <f>IF($F593="sortie en cours d'année",'Base de données'!$B593,"-")</f>
        <v>2UDL1</v>
      </c>
      <c r="E593" s="41" t="str">
        <f>IF($H593="entrée en cours d'année",'Base de données'!$B593,"-")</f>
        <v>-</v>
      </c>
      <c r="F593" s="37" t="str">
        <f t="shared" si="37"/>
        <v>sortie en cours d'année</v>
      </c>
      <c r="G593" s="37">
        <f>IF($J593="mouvement",_xlfn.XLOOKUP('Base de données'!$B593,$V:$V,$V:$V,0),"")</f>
        <v>0</v>
      </c>
      <c r="H593" s="37" t="str">
        <f t="shared" si="38"/>
        <v/>
      </c>
      <c r="I593" s="37" t="str">
        <f>IF($J593="mouvement",_xlfn.XLOOKUP('Base de données'!$B593,$K:$K,$K:$K,0),"")</f>
        <v>2UDL1</v>
      </c>
      <c r="J593" s="38" t="str">
        <f>IF(AND(Y593&lt;&gt;MAX(Y:Y),COUNTIF(K593:V593,'Base de données'!$B593)&gt;0),"mouvement","")</f>
        <v>mouvement</v>
      </c>
      <c r="K593" s="39" t="str">
        <f>IF(K$1&gt;$AE$1,"-",IFERROR(IF(DATEDIF('Base de données'!$A593,K$1,"d")&lt;&gt;0,"",'Base de données'!$B593),""))</f>
        <v/>
      </c>
      <c r="L593" s="39" t="str">
        <f>IF(L$1&gt;$AE$1,"-",IFERROR(IF(DATEDIF('Base de données'!$A593,L$1,"d")&lt;&gt;0,"",'Base de données'!$B593),""))</f>
        <v/>
      </c>
      <c r="M593" s="39" t="str">
        <f>IF(M$1&gt;$AE$1,"-",IFERROR(IF(DATEDIF('Base de données'!$A593,M$1,"d")&lt;&gt;0,"",'Base de données'!$B593),""))</f>
        <v>2UDL1</v>
      </c>
      <c r="N593" s="39" t="str">
        <f>IF(N$1&gt;$AE$1,"-",IFERROR(IF(DATEDIF('Base de données'!$A593,N$1,"d")&lt;&gt;0,"",'Base de données'!$B593),""))</f>
        <v/>
      </c>
      <c r="O593" s="39" t="str">
        <f>IF(O$1&gt;$AE$1,"-",IFERROR(IF(DATEDIF('Base de données'!$A593,O$1,"d")&lt;&gt;0,"",'Base de données'!$B593),""))</f>
        <v/>
      </c>
      <c r="P593" s="39" t="str">
        <f>IF(P$1&gt;$AE$1,"-",IFERROR(IF(DATEDIF('Base de données'!$A593,P$1,"d")&lt;&gt;0,"",'Base de données'!$B593),""))</f>
        <v/>
      </c>
      <c r="Q593" s="39" t="str">
        <f>IF(Q$1&gt;$AE$1,"-",IFERROR(IF(DATEDIF('Base de données'!$A593,Q$1,"d")&lt;&gt;0,"",'Base de données'!$B593),""))</f>
        <v/>
      </c>
      <c r="R593" s="39" t="str">
        <f>IF(R$1&gt;$AE$1,"-",IFERROR(IF(DATEDIF('Base de données'!$A593,R$1,"d")&lt;&gt;0,"",'Base de données'!$B593),""))</f>
        <v/>
      </c>
      <c r="S593" s="39" t="str">
        <f>IF(S$1&gt;$AE$1,"-",IFERROR(IF(DATEDIF('Base de données'!$A593,S$1,"d")&lt;&gt;0,"",'Base de données'!$B593),""))</f>
        <v/>
      </c>
      <c r="T593" s="39" t="str">
        <f>IF(T$1&gt;$AE$1,"-",IFERROR(IF(DATEDIF('Base de données'!$A593,T$1,"d")&lt;&gt;0,"",'Base de données'!$B593),""))</f>
        <v/>
      </c>
      <c r="U593" s="39" t="str">
        <f>IF(U$1&gt;$AE$1,"-",IFERROR(IF(DATEDIF('Base de données'!$A593,U$1,"d")&lt;&gt;0,"",'Base de données'!$B593),""))</f>
        <v/>
      </c>
      <c r="V593" s="39" t="str">
        <f>IF(V$1&gt;$AE$1,"-",IFERROR(IF(DATEDIF('Base de données'!$A593,V$1,"d")&lt;&gt;0,"",'Base de données'!$B593),""))</f>
        <v/>
      </c>
      <c r="W593" s="34"/>
      <c r="X593" s="30" t="str">
        <f>'Base de données'!$C593&amp;" "&amp;'Base de données'!$D593</f>
        <v>Lebreton Zacharie</v>
      </c>
      <c r="Y593" s="31">
        <f>COUNTIF('Base de données'!$B:$B,'Base de données'!$B593)</f>
        <v>8</v>
      </c>
      <c r="AA593" s="87" cm="1">
        <f t="array" aca="1" ref="AA593" ca="1">INDIRECT("'Base de données'!A" &amp; ROW(Y593))</f>
        <v>45717</v>
      </c>
      <c r="AB593" s="51" t="str" cm="1">
        <f t="array" aca="1" ref="AB593" ca="1">INDIRECT("'Base de données'!B" &amp; ROW(Z593))</f>
        <v>2UDL1</v>
      </c>
    </row>
    <row r="594" spans="1:28" x14ac:dyDescent="0.3">
      <c r="A594" s="41" t="str">
        <f ca="1">IF(IF(AND($B594&lt;&gt;"-",$B594=$E594),"Entrée et sortie","-")="Entrée et sortie",'Base de données'!$B594,"-")</f>
        <v>-</v>
      </c>
      <c r="B594" s="41" t="str">
        <f t="shared" ca="1" si="39"/>
        <v>-</v>
      </c>
      <c r="C594" s="41" t="str">
        <f t="shared" ca="1" si="40"/>
        <v>-</v>
      </c>
      <c r="D594" s="41" t="str">
        <f>IF($F594="sortie en cours d'année",'Base de données'!$B594,"-")</f>
        <v>-</v>
      </c>
      <c r="E594" s="41" t="str">
        <f>IF($H594="entrée en cours d'année",'Base de données'!$B594,"-")</f>
        <v>-</v>
      </c>
      <c r="F594" s="37" t="str">
        <f t="shared" si="37"/>
        <v/>
      </c>
      <c r="G594" s="37" t="str">
        <f>IF($J594="mouvement",_xlfn.XLOOKUP('Base de données'!$B594,$V:$V,$V:$V,0),"")</f>
        <v/>
      </c>
      <c r="H594" s="37" t="str">
        <f t="shared" si="38"/>
        <v/>
      </c>
      <c r="I594" s="37" t="str">
        <f>IF($J594="mouvement",_xlfn.XLOOKUP('Base de données'!$B594,$K:$K,$K:$K,0),"")</f>
        <v/>
      </c>
      <c r="J594" s="38" t="str">
        <f>IF(AND(Y594&lt;&gt;MAX(Y:Y),COUNTIF(K594:V594,'Base de données'!$B594)&gt;0),"mouvement","")</f>
        <v/>
      </c>
      <c r="K594" s="39" t="str">
        <f>IF(K$1&gt;$AE$1,"-",IFERROR(IF(DATEDIF('Base de données'!$A594,K$1,"d")&lt;&gt;0,"",'Base de données'!$B594),""))</f>
        <v/>
      </c>
      <c r="L594" s="39" t="str">
        <f>IF(L$1&gt;$AE$1,"-",IFERROR(IF(DATEDIF('Base de données'!$A594,L$1,"d")&lt;&gt;0,"",'Base de données'!$B594),""))</f>
        <v/>
      </c>
      <c r="M594" s="39" t="str">
        <f>IF(M$1&gt;$AE$1,"-",IFERROR(IF(DATEDIF('Base de données'!$A594,M$1,"d")&lt;&gt;0,"",'Base de données'!$B594),""))</f>
        <v>GLXU4</v>
      </c>
      <c r="N594" s="39" t="str">
        <f>IF(N$1&gt;$AE$1,"-",IFERROR(IF(DATEDIF('Base de données'!$A594,N$1,"d")&lt;&gt;0,"",'Base de données'!$B594),""))</f>
        <v/>
      </c>
      <c r="O594" s="39" t="str">
        <f>IF(O$1&gt;$AE$1,"-",IFERROR(IF(DATEDIF('Base de données'!$A594,O$1,"d")&lt;&gt;0,"",'Base de données'!$B594),""))</f>
        <v/>
      </c>
      <c r="P594" s="39" t="str">
        <f>IF(P$1&gt;$AE$1,"-",IFERROR(IF(DATEDIF('Base de données'!$A594,P$1,"d")&lt;&gt;0,"",'Base de données'!$B594),""))</f>
        <v/>
      </c>
      <c r="Q594" s="39" t="str">
        <f>IF(Q$1&gt;$AE$1,"-",IFERROR(IF(DATEDIF('Base de données'!$A594,Q$1,"d")&lt;&gt;0,"",'Base de données'!$B594),""))</f>
        <v/>
      </c>
      <c r="R594" s="39" t="str">
        <f>IF(R$1&gt;$AE$1,"-",IFERROR(IF(DATEDIF('Base de données'!$A594,R$1,"d")&lt;&gt;0,"",'Base de données'!$B594),""))</f>
        <v/>
      </c>
      <c r="S594" s="39" t="str">
        <f>IF(S$1&gt;$AE$1,"-",IFERROR(IF(DATEDIF('Base de données'!$A594,S$1,"d")&lt;&gt;0,"",'Base de données'!$B594),""))</f>
        <v/>
      </c>
      <c r="T594" s="39" t="str">
        <f>IF(T$1&gt;$AE$1,"-",IFERROR(IF(DATEDIF('Base de données'!$A594,T$1,"d")&lt;&gt;0,"",'Base de données'!$B594),""))</f>
        <v/>
      </c>
      <c r="U594" s="39" t="str">
        <f>IF(U$1&gt;$AE$1,"-",IFERROR(IF(DATEDIF('Base de données'!$A594,U$1,"d")&lt;&gt;0,"",'Base de données'!$B594),""))</f>
        <v/>
      </c>
      <c r="V594" s="39" t="str">
        <f>IF(V$1&gt;$AE$1,"-",IFERROR(IF(DATEDIF('Base de données'!$A594,V$1,"d")&lt;&gt;0,"",'Base de données'!$B594),""))</f>
        <v/>
      </c>
      <c r="W594" s="34"/>
      <c r="X594" s="30" t="str">
        <f>'Base de données'!$C594&amp;" "&amp;'Base de données'!$D594</f>
        <v>Baron Camille</v>
      </c>
      <c r="Y594" s="31">
        <f>COUNTIF('Base de données'!$B:$B,'Base de données'!$B594)</f>
        <v>12</v>
      </c>
      <c r="AA594" s="87" cm="1">
        <f t="array" aca="1" ref="AA594" ca="1">INDIRECT("'Base de données'!A" &amp; ROW(Y594))</f>
        <v>45717</v>
      </c>
      <c r="AB594" s="51" t="str" cm="1">
        <f t="array" aca="1" ref="AB594" ca="1">INDIRECT("'Base de données'!B" &amp; ROW(Z594))</f>
        <v>GLXU4</v>
      </c>
    </row>
    <row r="595" spans="1:28" x14ac:dyDescent="0.3">
      <c r="A595" s="41" t="str">
        <f ca="1">IF(IF(AND($B595&lt;&gt;"-",$B595=$E595),"Entrée et sortie","-")="Entrée et sortie",'Base de données'!$B595,"-")</f>
        <v>-</v>
      </c>
      <c r="B595" s="41" t="str">
        <f t="shared" ca="1" si="39"/>
        <v>-</v>
      </c>
      <c r="C595" s="41" t="str">
        <f t="shared" ca="1" si="40"/>
        <v>-</v>
      </c>
      <c r="D595" s="41" t="str">
        <f>IF($F595="sortie en cours d'année",'Base de données'!$B595,"-")</f>
        <v>-</v>
      </c>
      <c r="E595" s="41" t="str">
        <f>IF($H595="entrée en cours d'année",'Base de données'!$B595,"-")</f>
        <v>-</v>
      </c>
      <c r="F595" s="37" t="str">
        <f t="shared" si="37"/>
        <v/>
      </c>
      <c r="G595" s="37" t="str">
        <f>IF($J595="mouvement",_xlfn.XLOOKUP('Base de données'!$B595,$V:$V,$V:$V,0),"")</f>
        <v/>
      </c>
      <c r="H595" s="37" t="str">
        <f t="shared" si="38"/>
        <v/>
      </c>
      <c r="I595" s="37" t="str">
        <f>IF($J595="mouvement",_xlfn.XLOOKUP('Base de données'!$B595,$K:$K,$K:$K,0),"")</f>
        <v/>
      </c>
      <c r="J595" s="38" t="str">
        <f>IF(AND(Y595&lt;&gt;MAX(Y:Y),COUNTIF(K595:V595,'Base de données'!$B595)&gt;0),"mouvement","")</f>
        <v/>
      </c>
      <c r="K595" s="39" t="str">
        <f>IF(K$1&gt;$AE$1,"-",IFERROR(IF(DATEDIF('Base de données'!$A595,K$1,"d")&lt;&gt;0,"",'Base de données'!$B595),""))</f>
        <v/>
      </c>
      <c r="L595" s="39" t="str">
        <f>IF(L$1&gt;$AE$1,"-",IFERROR(IF(DATEDIF('Base de données'!$A595,L$1,"d")&lt;&gt;0,"",'Base de données'!$B595),""))</f>
        <v/>
      </c>
      <c r="M595" s="39" t="str">
        <f>IF(M$1&gt;$AE$1,"-",IFERROR(IF(DATEDIF('Base de données'!$A595,M$1,"d")&lt;&gt;0,"",'Base de données'!$B595),""))</f>
        <v>OUDA7</v>
      </c>
      <c r="N595" s="39" t="str">
        <f>IF(N$1&gt;$AE$1,"-",IFERROR(IF(DATEDIF('Base de données'!$A595,N$1,"d")&lt;&gt;0,"",'Base de données'!$B595),""))</f>
        <v/>
      </c>
      <c r="O595" s="39" t="str">
        <f>IF(O$1&gt;$AE$1,"-",IFERROR(IF(DATEDIF('Base de données'!$A595,O$1,"d")&lt;&gt;0,"",'Base de données'!$B595),""))</f>
        <v/>
      </c>
      <c r="P595" s="39" t="str">
        <f>IF(P$1&gt;$AE$1,"-",IFERROR(IF(DATEDIF('Base de données'!$A595,P$1,"d")&lt;&gt;0,"",'Base de données'!$B595),""))</f>
        <v/>
      </c>
      <c r="Q595" s="39" t="str">
        <f>IF(Q$1&gt;$AE$1,"-",IFERROR(IF(DATEDIF('Base de données'!$A595,Q$1,"d")&lt;&gt;0,"",'Base de données'!$B595),""))</f>
        <v/>
      </c>
      <c r="R595" s="39" t="str">
        <f>IF(R$1&gt;$AE$1,"-",IFERROR(IF(DATEDIF('Base de données'!$A595,R$1,"d")&lt;&gt;0,"",'Base de données'!$B595),""))</f>
        <v/>
      </c>
      <c r="S595" s="39" t="str">
        <f>IF(S$1&gt;$AE$1,"-",IFERROR(IF(DATEDIF('Base de données'!$A595,S$1,"d")&lt;&gt;0,"",'Base de données'!$B595),""))</f>
        <v/>
      </c>
      <c r="T595" s="39" t="str">
        <f>IF(T$1&gt;$AE$1,"-",IFERROR(IF(DATEDIF('Base de données'!$A595,T$1,"d")&lt;&gt;0,"",'Base de données'!$B595),""))</f>
        <v/>
      </c>
      <c r="U595" s="39" t="str">
        <f>IF(U$1&gt;$AE$1,"-",IFERROR(IF(DATEDIF('Base de données'!$A595,U$1,"d")&lt;&gt;0,"",'Base de données'!$B595),""))</f>
        <v/>
      </c>
      <c r="V595" s="39" t="str">
        <f>IF(V$1&gt;$AE$1,"-",IFERROR(IF(DATEDIF('Base de données'!$A595,V$1,"d")&lt;&gt;0,"",'Base de données'!$B595),""))</f>
        <v/>
      </c>
      <c r="W595" s="34"/>
      <c r="X595" s="30" t="str">
        <f>'Base de données'!$C595&amp;" "&amp;'Base de données'!$D595</f>
        <v>Lagarde Michel</v>
      </c>
      <c r="Y595" s="31">
        <f>COUNTIF('Base de données'!$B:$B,'Base de données'!$B595)</f>
        <v>12</v>
      </c>
      <c r="AA595" s="87" cm="1">
        <f t="array" aca="1" ref="AA595" ca="1">INDIRECT("'Base de données'!A" &amp; ROW(Y595))</f>
        <v>45717</v>
      </c>
      <c r="AB595" s="51" t="str" cm="1">
        <f t="array" aca="1" ref="AB595" ca="1">INDIRECT("'Base de données'!B" &amp; ROW(Z595))</f>
        <v>OUDA7</v>
      </c>
    </row>
    <row r="596" spans="1:28" x14ac:dyDescent="0.3">
      <c r="A596" s="41" t="str">
        <f ca="1">IF(IF(AND($B596&lt;&gt;"-",$B596=$E596),"Entrée et sortie","-")="Entrée et sortie",'Base de données'!$B596,"-")</f>
        <v>-</v>
      </c>
      <c r="B596" s="41" t="str">
        <f t="shared" ca="1" si="39"/>
        <v>-</v>
      </c>
      <c r="C596" s="41" t="str">
        <f t="shared" ca="1" si="40"/>
        <v>-</v>
      </c>
      <c r="D596" s="41" t="str">
        <f>IF($F596="sortie en cours d'année",'Base de données'!$B596,"-")</f>
        <v>-</v>
      </c>
      <c r="E596" s="41" t="str">
        <f>IF($H596="entrée en cours d'année",'Base de données'!$B596,"-")</f>
        <v>-</v>
      </c>
      <c r="F596" s="37" t="str">
        <f t="shared" si="37"/>
        <v/>
      </c>
      <c r="G596" s="37" t="str">
        <f>IF($J596="mouvement",_xlfn.XLOOKUP('Base de données'!$B596,$V:$V,$V:$V,0),"")</f>
        <v/>
      </c>
      <c r="H596" s="37" t="str">
        <f t="shared" si="38"/>
        <v/>
      </c>
      <c r="I596" s="37" t="str">
        <f>IF($J596="mouvement",_xlfn.XLOOKUP('Base de données'!$B596,$K:$K,$K:$K,0),"")</f>
        <v/>
      </c>
      <c r="J596" s="38" t="str">
        <f>IF(AND(Y596&lt;&gt;MAX(Y:Y),COUNTIF(K596:V596,'Base de données'!$B596)&gt;0),"mouvement","")</f>
        <v/>
      </c>
      <c r="K596" s="39" t="str">
        <f>IF(K$1&gt;$AE$1,"-",IFERROR(IF(DATEDIF('Base de données'!$A596,K$1,"d")&lt;&gt;0,"",'Base de données'!$B596),""))</f>
        <v/>
      </c>
      <c r="L596" s="39" t="str">
        <f>IF(L$1&gt;$AE$1,"-",IFERROR(IF(DATEDIF('Base de données'!$A596,L$1,"d")&lt;&gt;0,"",'Base de données'!$B596),""))</f>
        <v/>
      </c>
      <c r="M596" s="39" t="str">
        <f>IF(M$1&gt;$AE$1,"-",IFERROR(IF(DATEDIF('Base de données'!$A596,M$1,"d")&lt;&gt;0,"",'Base de données'!$B596),""))</f>
        <v>ACN0J</v>
      </c>
      <c r="N596" s="39" t="str">
        <f>IF(N$1&gt;$AE$1,"-",IFERROR(IF(DATEDIF('Base de données'!$A596,N$1,"d")&lt;&gt;0,"",'Base de données'!$B596),""))</f>
        <v/>
      </c>
      <c r="O596" s="39" t="str">
        <f>IF(O$1&gt;$AE$1,"-",IFERROR(IF(DATEDIF('Base de données'!$A596,O$1,"d")&lt;&gt;0,"",'Base de données'!$B596),""))</f>
        <v/>
      </c>
      <c r="P596" s="39" t="str">
        <f>IF(P$1&gt;$AE$1,"-",IFERROR(IF(DATEDIF('Base de données'!$A596,P$1,"d")&lt;&gt;0,"",'Base de données'!$B596),""))</f>
        <v/>
      </c>
      <c r="Q596" s="39" t="str">
        <f>IF(Q$1&gt;$AE$1,"-",IFERROR(IF(DATEDIF('Base de données'!$A596,Q$1,"d")&lt;&gt;0,"",'Base de données'!$B596),""))</f>
        <v/>
      </c>
      <c r="R596" s="39" t="str">
        <f>IF(R$1&gt;$AE$1,"-",IFERROR(IF(DATEDIF('Base de données'!$A596,R$1,"d")&lt;&gt;0,"",'Base de données'!$B596),""))</f>
        <v/>
      </c>
      <c r="S596" s="39" t="str">
        <f>IF(S$1&gt;$AE$1,"-",IFERROR(IF(DATEDIF('Base de données'!$A596,S$1,"d")&lt;&gt;0,"",'Base de données'!$B596),""))</f>
        <v/>
      </c>
      <c r="T596" s="39" t="str">
        <f>IF(T$1&gt;$AE$1,"-",IFERROR(IF(DATEDIF('Base de données'!$A596,T$1,"d")&lt;&gt;0,"",'Base de données'!$B596),""))</f>
        <v/>
      </c>
      <c r="U596" s="39" t="str">
        <f>IF(U$1&gt;$AE$1,"-",IFERROR(IF(DATEDIF('Base de données'!$A596,U$1,"d")&lt;&gt;0,"",'Base de données'!$B596),""))</f>
        <v/>
      </c>
      <c r="V596" s="39" t="str">
        <f>IF(V$1&gt;$AE$1,"-",IFERROR(IF(DATEDIF('Base de données'!$A596,V$1,"d")&lt;&gt;0,"",'Base de données'!$B596),""))</f>
        <v/>
      </c>
      <c r="W596" s="34"/>
      <c r="X596" s="30" t="str">
        <f>'Base de données'!$C596&amp;" "&amp;'Base de données'!$D596</f>
        <v>Mathieu Élisabeth</v>
      </c>
      <c r="Y596" s="31">
        <f>COUNTIF('Base de données'!$B:$B,'Base de données'!$B596)</f>
        <v>12</v>
      </c>
      <c r="AA596" s="87" cm="1">
        <f t="array" aca="1" ref="AA596" ca="1">INDIRECT("'Base de données'!A" &amp; ROW(Y596))</f>
        <v>45717</v>
      </c>
      <c r="AB596" s="51" t="str" cm="1">
        <f t="array" aca="1" ref="AB596" ca="1">INDIRECT("'Base de données'!B" &amp; ROW(Z596))</f>
        <v>ACN0J</v>
      </c>
    </row>
    <row r="597" spans="1:28" x14ac:dyDescent="0.3">
      <c r="A597" s="41" t="str">
        <f ca="1">IF(IF(AND($B597&lt;&gt;"-",$B597=$E597),"Entrée et sortie","-")="Entrée et sortie",'Base de données'!$B597,"-")</f>
        <v>-</v>
      </c>
      <c r="B597" s="41" t="str">
        <f t="shared" ca="1" si="39"/>
        <v>-</v>
      </c>
      <c r="C597" s="41" t="str">
        <f t="shared" ca="1" si="40"/>
        <v>-</v>
      </c>
      <c r="D597" s="41" t="str">
        <f>IF($F597="sortie en cours d'année",'Base de données'!$B597,"-")</f>
        <v>-</v>
      </c>
      <c r="E597" s="41" t="str">
        <f>IF($H597="entrée en cours d'année",'Base de données'!$B597,"-")</f>
        <v>-</v>
      </c>
      <c r="F597" s="37" t="str">
        <f t="shared" si="37"/>
        <v/>
      </c>
      <c r="G597" s="37" t="str">
        <f>IF($J597="mouvement",_xlfn.XLOOKUP('Base de données'!$B597,$V:$V,$V:$V,0),"")</f>
        <v/>
      </c>
      <c r="H597" s="37" t="str">
        <f t="shared" si="38"/>
        <v/>
      </c>
      <c r="I597" s="37" t="str">
        <f>IF($J597="mouvement",_xlfn.XLOOKUP('Base de données'!$B597,$K:$K,$K:$K,0),"")</f>
        <v/>
      </c>
      <c r="J597" s="38" t="str">
        <f>IF(AND(Y597&lt;&gt;MAX(Y:Y),COUNTIF(K597:V597,'Base de données'!$B597)&gt;0),"mouvement","")</f>
        <v/>
      </c>
      <c r="K597" s="39" t="str">
        <f>IF(K$1&gt;$AE$1,"-",IFERROR(IF(DATEDIF('Base de données'!$A597,K$1,"d")&lt;&gt;0,"",'Base de données'!$B597),""))</f>
        <v/>
      </c>
      <c r="L597" s="39" t="str">
        <f>IF(L$1&gt;$AE$1,"-",IFERROR(IF(DATEDIF('Base de données'!$A597,L$1,"d")&lt;&gt;0,"",'Base de données'!$B597),""))</f>
        <v/>
      </c>
      <c r="M597" s="39" t="str">
        <f>IF(M$1&gt;$AE$1,"-",IFERROR(IF(DATEDIF('Base de données'!$A597,M$1,"d")&lt;&gt;0,"",'Base de données'!$B597),""))</f>
        <v>JF4II</v>
      </c>
      <c r="N597" s="39" t="str">
        <f>IF(N$1&gt;$AE$1,"-",IFERROR(IF(DATEDIF('Base de données'!$A597,N$1,"d")&lt;&gt;0,"",'Base de données'!$B597),""))</f>
        <v/>
      </c>
      <c r="O597" s="39" t="str">
        <f>IF(O$1&gt;$AE$1,"-",IFERROR(IF(DATEDIF('Base de données'!$A597,O$1,"d")&lt;&gt;0,"",'Base de données'!$B597),""))</f>
        <v/>
      </c>
      <c r="P597" s="39" t="str">
        <f>IF(P$1&gt;$AE$1,"-",IFERROR(IF(DATEDIF('Base de données'!$A597,P$1,"d")&lt;&gt;0,"",'Base de données'!$B597),""))</f>
        <v/>
      </c>
      <c r="Q597" s="39" t="str">
        <f>IF(Q$1&gt;$AE$1,"-",IFERROR(IF(DATEDIF('Base de données'!$A597,Q$1,"d")&lt;&gt;0,"",'Base de données'!$B597),""))</f>
        <v/>
      </c>
      <c r="R597" s="39" t="str">
        <f>IF(R$1&gt;$AE$1,"-",IFERROR(IF(DATEDIF('Base de données'!$A597,R$1,"d")&lt;&gt;0,"",'Base de données'!$B597),""))</f>
        <v/>
      </c>
      <c r="S597" s="39" t="str">
        <f>IF(S$1&gt;$AE$1,"-",IFERROR(IF(DATEDIF('Base de données'!$A597,S$1,"d")&lt;&gt;0,"",'Base de données'!$B597),""))</f>
        <v/>
      </c>
      <c r="T597" s="39" t="str">
        <f>IF(T$1&gt;$AE$1,"-",IFERROR(IF(DATEDIF('Base de données'!$A597,T$1,"d")&lt;&gt;0,"",'Base de données'!$B597),""))</f>
        <v/>
      </c>
      <c r="U597" s="39" t="str">
        <f>IF(U$1&gt;$AE$1,"-",IFERROR(IF(DATEDIF('Base de données'!$A597,U$1,"d")&lt;&gt;0,"",'Base de données'!$B597),""))</f>
        <v/>
      </c>
      <c r="V597" s="39" t="str">
        <f>IF(V$1&gt;$AE$1,"-",IFERROR(IF(DATEDIF('Base de données'!$A597,V$1,"d")&lt;&gt;0,"",'Base de données'!$B597),""))</f>
        <v/>
      </c>
      <c r="W597" s="34"/>
      <c r="X597" s="30" t="str">
        <f>'Base de données'!$C597&amp;" "&amp;'Base de données'!$D597</f>
        <v>Normand Éléonore</v>
      </c>
      <c r="Y597" s="31">
        <f>COUNTIF('Base de données'!$B:$B,'Base de données'!$B597)</f>
        <v>12</v>
      </c>
      <c r="AA597" s="87" cm="1">
        <f t="array" aca="1" ref="AA597" ca="1">INDIRECT("'Base de données'!A" &amp; ROW(Y597))</f>
        <v>45717</v>
      </c>
      <c r="AB597" s="51" t="str" cm="1">
        <f t="array" aca="1" ref="AB597" ca="1">INDIRECT("'Base de données'!B" &amp; ROW(Z597))</f>
        <v>JF4II</v>
      </c>
    </row>
    <row r="598" spans="1:28" x14ac:dyDescent="0.3">
      <c r="A598" s="41" t="str">
        <f ca="1">IF(IF(AND($B598&lt;&gt;"-",$B598=$E598),"Entrée et sortie","-")="Entrée et sortie",'Base de données'!$B598,"-")</f>
        <v>-</v>
      </c>
      <c r="B598" s="41" t="str">
        <f t="shared" ca="1" si="39"/>
        <v>-</v>
      </c>
      <c r="C598" s="41" t="str">
        <f t="shared" ca="1" si="40"/>
        <v>-</v>
      </c>
      <c r="D598" s="41" t="str">
        <f>IF($F598="sortie en cours d'année",'Base de données'!$B598,"-")</f>
        <v>-</v>
      </c>
      <c r="E598" s="41" t="str">
        <f>IF($H598="entrée en cours d'année",'Base de données'!$B598,"-")</f>
        <v>-</v>
      </c>
      <c r="F598" s="37" t="str">
        <f t="shared" si="37"/>
        <v/>
      </c>
      <c r="G598" s="37" t="str">
        <f>IF($J598="mouvement",_xlfn.XLOOKUP('Base de données'!$B598,$V:$V,$V:$V,0),"")</f>
        <v/>
      </c>
      <c r="H598" s="37" t="str">
        <f t="shared" si="38"/>
        <v/>
      </c>
      <c r="I598" s="37" t="str">
        <f>IF($J598="mouvement",_xlfn.XLOOKUP('Base de données'!$B598,$K:$K,$K:$K,0),"")</f>
        <v/>
      </c>
      <c r="J598" s="38" t="str">
        <f>IF(AND(Y598&lt;&gt;MAX(Y:Y),COUNTIF(K598:V598,'Base de données'!$B598)&gt;0),"mouvement","")</f>
        <v/>
      </c>
      <c r="K598" s="39" t="str">
        <f>IF(K$1&gt;$AE$1,"-",IFERROR(IF(DATEDIF('Base de données'!$A598,K$1,"d")&lt;&gt;0,"",'Base de données'!$B598),""))</f>
        <v/>
      </c>
      <c r="L598" s="39" t="str">
        <f>IF(L$1&gt;$AE$1,"-",IFERROR(IF(DATEDIF('Base de données'!$A598,L$1,"d")&lt;&gt;0,"",'Base de données'!$B598),""))</f>
        <v/>
      </c>
      <c r="M598" s="39" t="str">
        <f>IF(M$1&gt;$AE$1,"-",IFERROR(IF(DATEDIF('Base de données'!$A598,M$1,"d")&lt;&gt;0,"",'Base de données'!$B598),""))</f>
        <v>O4PZL</v>
      </c>
      <c r="N598" s="39" t="str">
        <f>IF(N$1&gt;$AE$1,"-",IFERROR(IF(DATEDIF('Base de données'!$A598,N$1,"d")&lt;&gt;0,"",'Base de données'!$B598),""))</f>
        <v/>
      </c>
      <c r="O598" s="39" t="str">
        <f>IF(O$1&gt;$AE$1,"-",IFERROR(IF(DATEDIF('Base de données'!$A598,O$1,"d")&lt;&gt;0,"",'Base de données'!$B598),""))</f>
        <v/>
      </c>
      <c r="P598" s="39" t="str">
        <f>IF(P$1&gt;$AE$1,"-",IFERROR(IF(DATEDIF('Base de données'!$A598,P$1,"d")&lt;&gt;0,"",'Base de données'!$B598),""))</f>
        <v/>
      </c>
      <c r="Q598" s="39" t="str">
        <f>IF(Q$1&gt;$AE$1,"-",IFERROR(IF(DATEDIF('Base de données'!$A598,Q$1,"d")&lt;&gt;0,"",'Base de données'!$B598),""))</f>
        <v/>
      </c>
      <c r="R598" s="39" t="str">
        <f>IF(R$1&gt;$AE$1,"-",IFERROR(IF(DATEDIF('Base de données'!$A598,R$1,"d")&lt;&gt;0,"",'Base de données'!$B598),""))</f>
        <v/>
      </c>
      <c r="S598" s="39" t="str">
        <f>IF(S$1&gt;$AE$1,"-",IFERROR(IF(DATEDIF('Base de données'!$A598,S$1,"d")&lt;&gt;0,"",'Base de données'!$B598),""))</f>
        <v/>
      </c>
      <c r="T598" s="39" t="str">
        <f>IF(T$1&gt;$AE$1,"-",IFERROR(IF(DATEDIF('Base de données'!$A598,T$1,"d")&lt;&gt;0,"",'Base de données'!$B598),""))</f>
        <v/>
      </c>
      <c r="U598" s="39" t="str">
        <f>IF(U$1&gt;$AE$1,"-",IFERROR(IF(DATEDIF('Base de données'!$A598,U$1,"d")&lt;&gt;0,"",'Base de données'!$B598),""))</f>
        <v/>
      </c>
      <c r="V598" s="39" t="str">
        <f>IF(V$1&gt;$AE$1,"-",IFERROR(IF(DATEDIF('Base de données'!$A598,V$1,"d")&lt;&gt;0,"",'Base de données'!$B598),""))</f>
        <v/>
      </c>
      <c r="W598" s="34"/>
      <c r="X598" s="30" t="str">
        <f>'Base de données'!$C598&amp;" "&amp;'Base de données'!$D598</f>
        <v>Hardy Noël</v>
      </c>
      <c r="Y598" s="31">
        <f>COUNTIF('Base de données'!$B:$B,'Base de données'!$B598)</f>
        <v>12</v>
      </c>
      <c r="AA598" s="87" cm="1">
        <f t="array" aca="1" ref="AA598" ca="1">INDIRECT("'Base de données'!A" &amp; ROW(Y598))</f>
        <v>45717</v>
      </c>
      <c r="AB598" s="51" t="str" cm="1">
        <f t="array" aca="1" ref="AB598" ca="1">INDIRECT("'Base de données'!B" &amp; ROW(Z598))</f>
        <v>O4PZL</v>
      </c>
    </row>
    <row r="599" spans="1:28" x14ac:dyDescent="0.3">
      <c r="A599" s="41" t="str">
        <f ca="1">IF(IF(AND($B599&lt;&gt;"-",$B599=$E599),"Entrée et sortie","-")="Entrée et sortie",'Base de données'!$B599,"-")</f>
        <v>-</v>
      </c>
      <c r="B599" s="41" t="str">
        <f t="shared" ca="1" si="39"/>
        <v>-</v>
      </c>
      <c r="C599" s="41" t="str">
        <f t="shared" ca="1" si="40"/>
        <v>-</v>
      </c>
      <c r="D599" s="41" t="str">
        <f>IF($F599="sortie en cours d'année",'Base de données'!$B599,"-")</f>
        <v>-</v>
      </c>
      <c r="E599" s="41" t="str">
        <f>IF($H599="entrée en cours d'année",'Base de données'!$B599,"-")</f>
        <v>-</v>
      </c>
      <c r="F599" s="37" t="str">
        <f t="shared" si="37"/>
        <v/>
      </c>
      <c r="G599" s="37" t="str">
        <f>IF($J599="mouvement",_xlfn.XLOOKUP('Base de données'!$B599,$V:$V,$V:$V,0),"")</f>
        <v/>
      </c>
      <c r="H599" s="37" t="str">
        <f t="shared" si="38"/>
        <v/>
      </c>
      <c r="I599" s="37" t="str">
        <f>IF($J599="mouvement",_xlfn.XLOOKUP('Base de données'!$B599,$K:$K,$K:$K,0),"")</f>
        <v/>
      </c>
      <c r="J599" s="38" t="str">
        <f>IF(AND(Y599&lt;&gt;MAX(Y:Y),COUNTIF(K599:V599,'Base de données'!$B599)&gt;0),"mouvement","")</f>
        <v/>
      </c>
      <c r="K599" s="39" t="str">
        <f>IF(K$1&gt;$AE$1,"-",IFERROR(IF(DATEDIF('Base de données'!$A599,K$1,"d")&lt;&gt;0,"",'Base de données'!$B599),""))</f>
        <v/>
      </c>
      <c r="L599" s="39" t="str">
        <f>IF(L$1&gt;$AE$1,"-",IFERROR(IF(DATEDIF('Base de données'!$A599,L$1,"d")&lt;&gt;0,"",'Base de données'!$B599),""))</f>
        <v/>
      </c>
      <c r="M599" s="39" t="str">
        <f>IF(M$1&gt;$AE$1,"-",IFERROR(IF(DATEDIF('Base de données'!$A599,M$1,"d")&lt;&gt;0,"",'Base de données'!$B599),""))</f>
        <v>7UCEM</v>
      </c>
      <c r="N599" s="39" t="str">
        <f>IF(N$1&gt;$AE$1,"-",IFERROR(IF(DATEDIF('Base de données'!$A599,N$1,"d")&lt;&gt;0,"",'Base de données'!$B599),""))</f>
        <v/>
      </c>
      <c r="O599" s="39" t="str">
        <f>IF(O$1&gt;$AE$1,"-",IFERROR(IF(DATEDIF('Base de données'!$A599,O$1,"d")&lt;&gt;0,"",'Base de données'!$B599),""))</f>
        <v/>
      </c>
      <c r="P599" s="39" t="str">
        <f>IF(P$1&gt;$AE$1,"-",IFERROR(IF(DATEDIF('Base de données'!$A599,P$1,"d")&lt;&gt;0,"",'Base de données'!$B599),""))</f>
        <v/>
      </c>
      <c r="Q599" s="39" t="str">
        <f>IF(Q$1&gt;$AE$1,"-",IFERROR(IF(DATEDIF('Base de données'!$A599,Q$1,"d")&lt;&gt;0,"",'Base de données'!$B599),""))</f>
        <v/>
      </c>
      <c r="R599" s="39" t="str">
        <f>IF(R$1&gt;$AE$1,"-",IFERROR(IF(DATEDIF('Base de données'!$A599,R$1,"d")&lt;&gt;0,"",'Base de données'!$B599),""))</f>
        <v/>
      </c>
      <c r="S599" s="39" t="str">
        <f>IF(S$1&gt;$AE$1,"-",IFERROR(IF(DATEDIF('Base de données'!$A599,S$1,"d")&lt;&gt;0,"",'Base de données'!$B599),""))</f>
        <v/>
      </c>
      <c r="T599" s="39" t="str">
        <f>IF(T$1&gt;$AE$1,"-",IFERROR(IF(DATEDIF('Base de données'!$A599,T$1,"d")&lt;&gt;0,"",'Base de données'!$B599),""))</f>
        <v/>
      </c>
      <c r="U599" s="39" t="str">
        <f>IF(U$1&gt;$AE$1,"-",IFERROR(IF(DATEDIF('Base de données'!$A599,U$1,"d")&lt;&gt;0,"",'Base de données'!$B599),""))</f>
        <v/>
      </c>
      <c r="V599" s="39" t="str">
        <f>IF(V$1&gt;$AE$1,"-",IFERROR(IF(DATEDIF('Base de données'!$A599,V$1,"d")&lt;&gt;0,"",'Base de données'!$B599),""))</f>
        <v/>
      </c>
      <c r="W599" s="34"/>
      <c r="X599" s="30" t="str">
        <f>'Base de données'!$C599&amp;" "&amp;'Base de données'!$D599</f>
        <v>Perret Henri</v>
      </c>
      <c r="Y599" s="31">
        <f>COUNTIF('Base de données'!$B:$B,'Base de données'!$B599)</f>
        <v>12</v>
      </c>
      <c r="AA599" s="87" cm="1">
        <f t="array" aca="1" ref="AA599" ca="1">INDIRECT("'Base de données'!A" &amp; ROW(Y599))</f>
        <v>45717</v>
      </c>
      <c r="AB599" s="51" t="str" cm="1">
        <f t="array" aca="1" ref="AB599" ca="1">INDIRECT("'Base de données'!B" &amp; ROW(Z599))</f>
        <v>7UCEM</v>
      </c>
    </row>
    <row r="600" spans="1:28" x14ac:dyDescent="0.3">
      <c r="A600" s="41" t="str">
        <f ca="1">IF(IF(AND($B600&lt;&gt;"-",$B600=$E600),"Entrée et sortie","-")="Entrée et sortie",'Base de données'!$B600,"-")</f>
        <v>-</v>
      </c>
      <c r="B600" s="41" t="str">
        <f t="shared" ca="1" si="39"/>
        <v>-</v>
      </c>
      <c r="C600" s="41" t="str">
        <f t="shared" ca="1" si="40"/>
        <v>-</v>
      </c>
      <c r="D600" s="41" t="str">
        <f>IF($F600="sortie en cours d'année",'Base de données'!$B600,"-")</f>
        <v>-</v>
      </c>
      <c r="E600" s="41" t="str">
        <f>IF($H600="entrée en cours d'année",'Base de données'!$B600,"-")</f>
        <v>-</v>
      </c>
      <c r="F600" s="37" t="str">
        <f t="shared" si="37"/>
        <v/>
      </c>
      <c r="G600" s="37" t="str">
        <f>IF($J600="mouvement",_xlfn.XLOOKUP('Base de données'!$B600,$V:$V,$V:$V,0),"")</f>
        <v/>
      </c>
      <c r="H600" s="37" t="str">
        <f t="shared" si="38"/>
        <v/>
      </c>
      <c r="I600" s="37" t="str">
        <f>IF($J600="mouvement",_xlfn.XLOOKUP('Base de données'!$B600,$K:$K,$K:$K,0),"")</f>
        <v/>
      </c>
      <c r="J600" s="38" t="str">
        <f>IF(AND(Y600&lt;&gt;MAX(Y:Y),COUNTIF(K600:V600,'Base de données'!$B600)&gt;0),"mouvement","")</f>
        <v/>
      </c>
      <c r="K600" s="39" t="str">
        <f>IF(K$1&gt;$AE$1,"-",IFERROR(IF(DATEDIF('Base de données'!$A600,K$1,"d")&lt;&gt;0,"",'Base de données'!$B600),""))</f>
        <v/>
      </c>
      <c r="L600" s="39" t="str">
        <f>IF(L$1&gt;$AE$1,"-",IFERROR(IF(DATEDIF('Base de données'!$A600,L$1,"d")&lt;&gt;0,"",'Base de données'!$B600),""))</f>
        <v/>
      </c>
      <c r="M600" s="39" t="str">
        <f>IF(M$1&gt;$AE$1,"-",IFERROR(IF(DATEDIF('Base de données'!$A600,M$1,"d")&lt;&gt;0,"",'Base de données'!$B600),""))</f>
        <v>68AQ6</v>
      </c>
      <c r="N600" s="39" t="str">
        <f>IF(N$1&gt;$AE$1,"-",IFERROR(IF(DATEDIF('Base de données'!$A600,N$1,"d")&lt;&gt;0,"",'Base de données'!$B600),""))</f>
        <v/>
      </c>
      <c r="O600" s="39" t="str">
        <f>IF(O$1&gt;$AE$1,"-",IFERROR(IF(DATEDIF('Base de données'!$A600,O$1,"d")&lt;&gt;0,"",'Base de données'!$B600),""))</f>
        <v/>
      </c>
      <c r="P600" s="39" t="str">
        <f>IF(P$1&gt;$AE$1,"-",IFERROR(IF(DATEDIF('Base de données'!$A600,P$1,"d")&lt;&gt;0,"",'Base de données'!$B600),""))</f>
        <v/>
      </c>
      <c r="Q600" s="39" t="str">
        <f>IF(Q$1&gt;$AE$1,"-",IFERROR(IF(DATEDIF('Base de données'!$A600,Q$1,"d")&lt;&gt;0,"",'Base de données'!$B600),""))</f>
        <v/>
      </c>
      <c r="R600" s="39" t="str">
        <f>IF(R$1&gt;$AE$1,"-",IFERROR(IF(DATEDIF('Base de données'!$A600,R$1,"d")&lt;&gt;0,"",'Base de données'!$B600),""))</f>
        <v/>
      </c>
      <c r="S600" s="39" t="str">
        <f>IF(S$1&gt;$AE$1,"-",IFERROR(IF(DATEDIF('Base de données'!$A600,S$1,"d")&lt;&gt;0,"",'Base de données'!$B600),""))</f>
        <v/>
      </c>
      <c r="T600" s="39" t="str">
        <f>IF(T$1&gt;$AE$1,"-",IFERROR(IF(DATEDIF('Base de données'!$A600,T$1,"d")&lt;&gt;0,"",'Base de données'!$B600),""))</f>
        <v/>
      </c>
      <c r="U600" s="39" t="str">
        <f>IF(U$1&gt;$AE$1,"-",IFERROR(IF(DATEDIF('Base de données'!$A600,U$1,"d")&lt;&gt;0,"",'Base de données'!$B600),""))</f>
        <v/>
      </c>
      <c r="V600" s="39" t="str">
        <f>IF(V$1&gt;$AE$1,"-",IFERROR(IF(DATEDIF('Base de données'!$A600,V$1,"d")&lt;&gt;0,"",'Base de données'!$B600),""))</f>
        <v/>
      </c>
      <c r="W600" s="34"/>
      <c r="X600" s="30" t="str">
        <f>'Base de données'!$C600&amp;" "&amp;'Base de données'!$D600</f>
        <v>Bertrand Charles</v>
      </c>
      <c r="Y600" s="31">
        <f>COUNTIF('Base de données'!$B:$B,'Base de données'!$B600)</f>
        <v>12</v>
      </c>
      <c r="AA600" s="87" cm="1">
        <f t="array" aca="1" ref="AA600" ca="1">INDIRECT("'Base de données'!A" &amp; ROW(Y600))</f>
        <v>45717</v>
      </c>
      <c r="AB600" s="51" t="str" cm="1">
        <f t="array" aca="1" ref="AB600" ca="1">INDIRECT("'Base de données'!B" &amp; ROW(Z600))</f>
        <v>68AQ6</v>
      </c>
    </row>
    <row r="601" spans="1:28" x14ac:dyDescent="0.3">
      <c r="A601" s="41" t="str">
        <f ca="1">IF(IF(AND($B601&lt;&gt;"-",$B601=$E601),"Entrée et sortie","-")="Entrée et sortie",'Base de données'!$B601,"-")</f>
        <v>-</v>
      </c>
      <c r="B601" s="41" t="str">
        <f t="shared" ca="1" si="39"/>
        <v>-</v>
      </c>
      <c r="C601" s="41" t="str">
        <f t="shared" ca="1" si="40"/>
        <v>-</v>
      </c>
      <c r="D601" s="41" t="str">
        <f>IF($F601="sortie en cours d'année",'Base de données'!$B601,"-")</f>
        <v>-</v>
      </c>
      <c r="E601" s="41" t="str">
        <f>IF($H601="entrée en cours d'année",'Base de données'!$B601,"-")</f>
        <v>-</v>
      </c>
      <c r="F601" s="37" t="str">
        <f t="shared" si="37"/>
        <v/>
      </c>
      <c r="G601" s="37" t="str">
        <f>IF($J601="mouvement",_xlfn.XLOOKUP('Base de données'!$B601,$V:$V,$V:$V,0),"")</f>
        <v/>
      </c>
      <c r="H601" s="37" t="str">
        <f t="shared" si="38"/>
        <v/>
      </c>
      <c r="I601" s="37" t="str">
        <f>IF($J601="mouvement",_xlfn.XLOOKUP('Base de données'!$B601,$K:$K,$K:$K,0),"")</f>
        <v/>
      </c>
      <c r="J601" s="38" t="str">
        <f>IF(AND(Y601&lt;&gt;MAX(Y:Y),COUNTIF(K601:V601,'Base de données'!$B601)&gt;0),"mouvement","")</f>
        <v/>
      </c>
      <c r="K601" s="39" t="str">
        <f>IF(K$1&gt;$AE$1,"-",IFERROR(IF(DATEDIF('Base de données'!$A601,K$1,"d")&lt;&gt;0,"",'Base de données'!$B601),""))</f>
        <v/>
      </c>
      <c r="L601" s="39" t="str">
        <f>IF(L$1&gt;$AE$1,"-",IFERROR(IF(DATEDIF('Base de données'!$A601,L$1,"d")&lt;&gt;0,"",'Base de données'!$B601),""))</f>
        <v/>
      </c>
      <c r="M601" s="39" t="str">
        <f>IF(M$1&gt;$AE$1,"-",IFERROR(IF(DATEDIF('Base de données'!$A601,M$1,"d")&lt;&gt;0,"",'Base de données'!$B601),""))</f>
        <v>Y670G</v>
      </c>
      <c r="N601" s="39" t="str">
        <f>IF(N$1&gt;$AE$1,"-",IFERROR(IF(DATEDIF('Base de données'!$A601,N$1,"d")&lt;&gt;0,"",'Base de données'!$B601),""))</f>
        <v/>
      </c>
      <c r="O601" s="39" t="str">
        <f>IF(O$1&gt;$AE$1,"-",IFERROR(IF(DATEDIF('Base de données'!$A601,O$1,"d")&lt;&gt;0,"",'Base de données'!$B601),""))</f>
        <v/>
      </c>
      <c r="P601" s="39" t="str">
        <f>IF(P$1&gt;$AE$1,"-",IFERROR(IF(DATEDIF('Base de données'!$A601,P$1,"d")&lt;&gt;0,"",'Base de données'!$B601),""))</f>
        <v/>
      </c>
      <c r="Q601" s="39" t="str">
        <f>IF(Q$1&gt;$AE$1,"-",IFERROR(IF(DATEDIF('Base de données'!$A601,Q$1,"d")&lt;&gt;0,"",'Base de données'!$B601),""))</f>
        <v/>
      </c>
      <c r="R601" s="39" t="str">
        <f>IF(R$1&gt;$AE$1,"-",IFERROR(IF(DATEDIF('Base de données'!$A601,R$1,"d")&lt;&gt;0,"",'Base de données'!$B601),""))</f>
        <v/>
      </c>
      <c r="S601" s="39" t="str">
        <f>IF(S$1&gt;$AE$1,"-",IFERROR(IF(DATEDIF('Base de données'!$A601,S$1,"d")&lt;&gt;0,"",'Base de données'!$B601),""))</f>
        <v/>
      </c>
      <c r="T601" s="39" t="str">
        <f>IF(T$1&gt;$AE$1,"-",IFERROR(IF(DATEDIF('Base de données'!$A601,T$1,"d")&lt;&gt;0,"",'Base de données'!$B601),""))</f>
        <v/>
      </c>
      <c r="U601" s="39" t="str">
        <f>IF(U$1&gt;$AE$1,"-",IFERROR(IF(DATEDIF('Base de données'!$A601,U$1,"d")&lt;&gt;0,"",'Base de données'!$B601),""))</f>
        <v/>
      </c>
      <c r="V601" s="39" t="str">
        <f>IF(V$1&gt;$AE$1,"-",IFERROR(IF(DATEDIF('Base de données'!$A601,V$1,"d")&lt;&gt;0,"",'Base de données'!$B601),""))</f>
        <v/>
      </c>
      <c r="W601" s="34"/>
      <c r="X601" s="30" t="str">
        <f>'Base de données'!$C601&amp;" "&amp;'Base de données'!$D601</f>
        <v>Fleury Bertrand</v>
      </c>
      <c r="Y601" s="31">
        <f>COUNTIF('Base de données'!$B:$B,'Base de données'!$B601)</f>
        <v>12</v>
      </c>
      <c r="AA601" s="87" cm="1">
        <f t="array" aca="1" ref="AA601" ca="1">INDIRECT("'Base de données'!A" &amp; ROW(Y601))</f>
        <v>45717</v>
      </c>
      <c r="AB601" s="51" t="str" cm="1">
        <f t="array" aca="1" ref="AB601" ca="1">INDIRECT("'Base de données'!B" &amp; ROW(Z601))</f>
        <v>Y670G</v>
      </c>
    </row>
    <row r="602" spans="1:28" x14ac:dyDescent="0.3">
      <c r="A602" s="41" t="str">
        <f ca="1">IF(IF(AND($B602&lt;&gt;"-",$B602=$E602),"Entrée et sortie","-")="Entrée et sortie",'Base de données'!$B602,"-")</f>
        <v>-</v>
      </c>
      <c r="B602" s="41" t="str">
        <f t="shared" ca="1" si="39"/>
        <v>-</v>
      </c>
      <c r="C602" s="41" t="str">
        <f t="shared" ca="1" si="40"/>
        <v>-</v>
      </c>
      <c r="D602" s="41" t="str">
        <f>IF($F602="sortie en cours d'année",'Base de données'!$B602,"-")</f>
        <v>-</v>
      </c>
      <c r="E602" s="41" t="str">
        <f>IF($H602="entrée en cours d'année",'Base de données'!$B602,"-")</f>
        <v>-</v>
      </c>
      <c r="F602" s="37" t="str">
        <f t="shared" si="37"/>
        <v/>
      </c>
      <c r="G602" s="37" t="str">
        <f>IF($J602="mouvement",_xlfn.XLOOKUP('Base de données'!$B602,$V:$V,$V:$V,0),"")</f>
        <v/>
      </c>
      <c r="H602" s="37" t="str">
        <f t="shared" si="38"/>
        <v/>
      </c>
      <c r="I602" s="37" t="str">
        <f>IF($J602="mouvement",_xlfn.XLOOKUP('Base de données'!$B602,$K:$K,$K:$K,0),"")</f>
        <v/>
      </c>
      <c r="J602" s="38" t="str">
        <f>IF(AND(Y602&lt;&gt;MAX(Y:Y),COUNTIF(K602:V602,'Base de données'!$B602)&gt;0),"mouvement","")</f>
        <v/>
      </c>
      <c r="K602" s="39" t="str">
        <f>IF(K$1&gt;$AE$1,"-",IFERROR(IF(DATEDIF('Base de données'!$A602,K$1,"d")&lt;&gt;0,"",'Base de données'!$B602),""))</f>
        <v/>
      </c>
      <c r="L602" s="39" t="str">
        <f>IF(L$1&gt;$AE$1,"-",IFERROR(IF(DATEDIF('Base de données'!$A602,L$1,"d")&lt;&gt;0,"",'Base de données'!$B602),""))</f>
        <v/>
      </c>
      <c r="M602" s="39" t="str">
        <f>IF(M$1&gt;$AE$1,"-",IFERROR(IF(DATEDIF('Base de données'!$A602,M$1,"d")&lt;&gt;0,"",'Base de données'!$B602),""))</f>
        <v>YKW71</v>
      </c>
      <c r="N602" s="39" t="str">
        <f>IF(N$1&gt;$AE$1,"-",IFERROR(IF(DATEDIF('Base de données'!$A602,N$1,"d")&lt;&gt;0,"",'Base de données'!$B602),""))</f>
        <v/>
      </c>
      <c r="O602" s="39" t="str">
        <f>IF(O$1&gt;$AE$1,"-",IFERROR(IF(DATEDIF('Base de données'!$A602,O$1,"d")&lt;&gt;0,"",'Base de données'!$B602),""))</f>
        <v/>
      </c>
      <c r="P602" s="39" t="str">
        <f>IF(P$1&gt;$AE$1,"-",IFERROR(IF(DATEDIF('Base de données'!$A602,P$1,"d")&lt;&gt;0,"",'Base de données'!$B602),""))</f>
        <v/>
      </c>
      <c r="Q602" s="39" t="str">
        <f>IF(Q$1&gt;$AE$1,"-",IFERROR(IF(DATEDIF('Base de données'!$A602,Q$1,"d")&lt;&gt;0,"",'Base de données'!$B602),""))</f>
        <v/>
      </c>
      <c r="R602" s="39" t="str">
        <f>IF(R$1&gt;$AE$1,"-",IFERROR(IF(DATEDIF('Base de données'!$A602,R$1,"d")&lt;&gt;0,"",'Base de données'!$B602),""))</f>
        <v/>
      </c>
      <c r="S602" s="39" t="str">
        <f>IF(S$1&gt;$AE$1,"-",IFERROR(IF(DATEDIF('Base de données'!$A602,S$1,"d")&lt;&gt;0,"",'Base de données'!$B602),""))</f>
        <v/>
      </c>
      <c r="T602" s="39" t="str">
        <f>IF(T$1&gt;$AE$1,"-",IFERROR(IF(DATEDIF('Base de données'!$A602,T$1,"d")&lt;&gt;0,"",'Base de données'!$B602),""))</f>
        <v/>
      </c>
      <c r="U602" s="39" t="str">
        <f>IF(U$1&gt;$AE$1,"-",IFERROR(IF(DATEDIF('Base de données'!$A602,U$1,"d")&lt;&gt;0,"",'Base de données'!$B602),""))</f>
        <v/>
      </c>
      <c r="V602" s="39" t="str">
        <f>IF(V$1&gt;$AE$1,"-",IFERROR(IF(DATEDIF('Base de données'!$A602,V$1,"d")&lt;&gt;0,"",'Base de données'!$B602),""))</f>
        <v/>
      </c>
      <c r="W602" s="34"/>
      <c r="X602" s="30" t="str">
        <f>'Base de données'!$C602&amp;" "&amp;'Base de données'!$D602</f>
        <v>David Thierry</v>
      </c>
      <c r="Y602" s="31">
        <f>COUNTIF('Base de données'!$B:$B,'Base de données'!$B602)</f>
        <v>12</v>
      </c>
      <c r="AA602" s="87" cm="1">
        <f t="array" aca="1" ref="AA602" ca="1">INDIRECT("'Base de données'!A" &amp; ROW(Y602))</f>
        <v>45717</v>
      </c>
      <c r="AB602" s="51" t="str" cm="1">
        <f t="array" aca="1" ref="AB602" ca="1">INDIRECT("'Base de données'!B" &amp; ROW(Z602))</f>
        <v>YKW71</v>
      </c>
    </row>
    <row r="603" spans="1:28" x14ac:dyDescent="0.3">
      <c r="A603" s="41" t="str">
        <f ca="1">IF(IF(AND($B603&lt;&gt;"-",$B603=$E603),"Entrée et sortie","-")="Entrée et sortie",'Base de données'!$B603,"-")</f>
        <v>-</v>
      </c>
      <c r="B603" s="41" t="str">
        <f t="shared" ca="1" si="39"/>
        <v>-</v>
      </c>
      <c r="C603" s="41" t="str">
        <f t="shared" ca="1" si="40"/>
        <v>-</v>
      </c>
      <c r="D603" s="41" t="str">
        <f>IF($F603="sortie en cours d'année",'Base de données'!$B603,"-")</f>
        <v>-</v>
      </c>
      <c r="E603" s="41" t="str">
        <f>IF($H603="entrée en cours d'année",'Base de données'!$B603,"-")</f>
        <v>-</v>
      </c>
      <c r="F603" s="37" t="str">
        <f t="shared" si="37"/>
        <v/>
      </c>
      <c r="G603" s="37" t="str">
        <f>IF($J603="mouvement",_xlfn.XLOOKUP('Base de données'!$B603,$V:$V,$V:$V,0),"")</f>
        <v/>
      </c>
      <c r="H603" s="37" t="str">
        <f t="shared" si="38"/>
        <v/>
      </c>
      <c r="I603" s="37" t="str">
        <f>IF($J603="mouvement",_xlfn.XLOOKUP('Base de données'!$B603,$K:$K,$K:$K,0),"")</f>
        <v/>
      </c>
      <c r="J603" s="38" t="str">
        <f>IF(AND(Y603&lt;&gt;MAX(Y:Y),COUNTIF(K603:V603,'Base de données'!$B603)&gt;0),"mouvement","")</f>
        <v/>
      </c>
      <c r="K603" s="39" t="str">
        <f>IF(K$1&gt;$AE$1,"-",IFERROR(IF(DATEDIF('Base de données'!$A603,K$1,"d")&lt;&gt;0,"",'Base de données'!$B603),""))</f>
        <v/>
      </c>
      <c r="L603" s="39" t="str">
        <f>IF(L$1&gt;$AE$1,"-",IFERROR(IF(DATEDIF('Base de données'!$A603,L$1,"d")&lt;&gt;0,"",'Base de données'!$B603),""))</f>
        <v/>
      </c>
      <c r="M603" s="39" t="str">
        <f>IF(M$1&gt;$AE$1,"-",IFERROR(IF(DATEDIF('Base de données'!$A603,M$1,"d")&lt;&gt;0,"",'Base de données'!$B603),""))</f>
        <v>3WW5L</v>
      </c>
      <c r="N603" s="39" t="str">
        <f>IF(N$1&gt;$AE$1,"-",IFERROR(IF(DATEDIF('Base de données'!$A603,N$1,"d")&lt;&gt;0,"",'Base de données'!$B603),""))</f>
        <v/>
      </c>
      <c r="O603" s="39" t="str">
        <f>IF(O$1&gt;$AE$1,"-",IFERROR(IF(DATEDIF('Base de données'!$A603,O$1,"d")&lt;&gt;0,"",'Base de données'!$B603),""))</f>
        <v/>
      </c>
      <c r="P603" s="39" t="str">
        <f>IF(P$1&gt;$AE$1,"-",IFERROR(IF(DATEDIF('Base de données'!$A603,P$1,"d")&lt;&gt;0,"",'Base de données'!$B603),""))</f>
        <v/>
      </c>
      <c r="Q603" s="39" t="str">
        <f>IF(Q$1&gt;$AE$1,"-",IFERROR(IF(DATEDIF('Base de données'!$A603,Q$1,"d")&lt;&gt;0,"",'Base de données'!$B603),""))</f>
        <v/>
      </c>
      <c r="R603" s="39" t="str">
        <f>IF(R$1&gt;$AE$1,"-",IFERROR(IF(DATEDIF('Base de données'!$A603,R$1,"d")&lt;&gt;0,"",'Base de données'!$B603),""))</f>
        <v/>
      </c>
      <c r="S603" s="39" t="str">
        <f>IF(S$1&gt;$AE$1,"-",IFERROR(IF(DATEDIF('Base de données'!$A603,S$1,"d")&lt;&gt;0,"",'Base de données'!$B603),""))</f>
        <v/>
      </c>
      <c r="T603" s="39" t="str">
        <f>IF(T$1&gt;$AE$1,"-",IFERROR(IF(DATEDIF('Base de données'!$A603,T$1,"d")&lt;&gt;0,"",'Base de données'!$B603),""))</f>
        <v/>
      </c>
      <c r="U603" s="39" t="str">
        <f>IF(U$1&gt;$AE$1,"-",IFERROR(IF(DATEDIF('Base de données'!$A603,U$1,"d")&lt;&gt;0,"",'Base de données'!$B603),""))</f>
        <v/>
      </c>
      <c r="V603" s="39" t="str">
        <f>IF(V$1&gt;$AE$1,"-",IFERROR(IF(DATEDIF('Base de données'!$A603,V$1,"d")&lt;&gt;0,"",'Base de données'!$B603),""))</f>
        <v/>
      </c>
      <c r="W603" s="34"/>
      <c r="X603" s="30" t="str">
        <f>'Base de données'!$C603&amp;" "&amp;'Base de données'!$D603</f>
        <v>Bigot Frédérique</v>
      </c>
      <c r="Y603" s="31">
        <f>COUNTIF('Base de données'!$B:$B,'Base de données'!$B603)</f>
        <v>12</v>
      </c>
      <c r="AA603" s="87" cm="1">
        <f t="array" aca="1" ref="AA603" ca="1">INDIRECT("'Base de données'!A" &amp; ROW(Y603))</f>
        <v>45717</v>
      </c>
      <c r="AB603" s="51" t="str" cm="1">
        <f t="array" aca="1" ref="AB603" ca="1">INDIRECT("'Base de données'!B" &amp; ROW(Z603))</f>
        <v>3WW5L</v>
      </c>
    </row>
    <row r="604" spans="1:28" x14ac:dyDescent="0.3">
      <c r="A604" s="41" t="str">
        <f ca="1">IF(IF(AND($B604&lt;&gt;"-",$B604=$E604),"Entrée et sortie","-")="Entrée et sortie",'Base de données'!$B604,"-")</f>
        <v>-</v>
      </c>
      <c r="B604" s="41" t="str">
        <f t="shared" ca="1" si="39"/>
        <v>-</v>
      </c>
      <c r="C604" s="41" t="str">
        <f t="shared" ca="1" si="40"/>
        <v>-</v>
      </c>
      <c r="D604" s="41" t="str">
        <f>IF($F604="sortie en cours d'année",'Base de données'!$B604,"-")</f>
        <v>-</v>
      </c>
      <c r="E604" s="41" t="str">
        <f>IF($H604="entrée en cours d'année",'Base de données'!$B604,"-")</f>
        <v>-</v>
      </c>
      <c r="F604" s="37" t="str">
        <f t="shared" si="37"/>
        <v/>
      </c>
      <c r="G604" s="37" t="str">
        <f>IF($J604="mouvement",_xlfn.XLOOKUP('Base de données'!$B604,$V:$V,$V:$V,0),"")</f>
        <v/>
      </c>
      <c r="H604" s="37" t="str">
        <f t="shared" si="38"/>
        <v/>
      </c>
      <c r="I604" s="37" t="str">
        <f>IF($J604="mouvement",_xlfn.XLOOKUP('Base de données'!$B604,$K:$K,$K:$K,0),"")</f>
        <v/>
      </c>
      <c r="J604" s="38" t="str">
        <f>IF(AND(Y604&lt;&gt;MAX(Y:Y),COUNTIF(K604:V604,'Base de données'!$B604)&gt;0),"mouvement","")</f>
        <v/>
      </c>
      <c r="K604" s="39" t="str">
        <f>IF(K$1&gt;$AE$1,"-",IFERROR(IF(DATEDIF('Base de données'!$A604,K$1,"d")&lt;&gt;0,"",'Base de données'!$B604),""))</f>
        <v/>
      </c>
      <c r="L604" s="39" t="str">
        <f>IF(L$1&gt;$AE$1,"-",IFERROR(IF(DATEDIF('Base de données'!$A604,L$1,"d")&lt;&gt;0,"",'Base de données'!$B604),""))</f>
        <v/>
      </c>
      <c r="M604" s="39" t="str">
        <f>IF(M$1&gt;$AE$1,"-",IFERROR(IF(DATEDIF('Base de données'!$A604,M$1,"d")&lt;&gt;0,"",'Base de données'!$B604),""))</f>
        <v>F8G14</v>
      </c>
      <c r="N604" s="39" t="str">
        <f>IF(N$1&gt;$AE$1,"-",IFERROR(IF(DATEDIF('Base de données'!$A604,N$1,"d")&lt;&gt;0,"",'Base de données'!$B604),""))</f>
        <v/>
      </c>
      <c r="O604" s="39" t="str">
        <f>IF(O$1&gt;$AE$1,"-",IFERROR(IF(DATEDIF('Base de données'!$A604,O$1,"d")&lt;&gt;0,"",'Base de données'!$B604),""))</f>
        <v/>
      </c>
      <c r="P604" s="39" t="str">
        <f>IF(P$1&gt;$AE$1,"-",IFERROR(IF(DATEDIF('Base de données'!$A604,P$1,"d")&lt;&gt;0,"",'Base de données'!$B604),""))</f>
        <v/>
      </c>
      <c r="Q604" s="39" t="str">
        <f>IF(Q$1&gt;$AE$1,"-",IFERROR(IF(DATEDIF('Base de données'!$A604,Q$1,"d")&lt;&gt;0,"",'Base de données'!$B604),""))</f>
        <v/>
      </c>
      <c r="R604" s="39" t="str">
        <f>IF(R$1&gt;$AE$1,"-",IFERROR(IF(DATEDIF('Base de données'!$A604,R$1,"d")&lt;&gt;0,"",'Base de données'!$B604),""))</f>
        <v/>
      </c>
      <c r="S604" s="39" t="str">
        <f>IF(S$1&gt;$AE$1,"-",IFERROR(IF(DATEDIF('Base de données'!$A604,S$1,"d")&lt;&gt;0,"",'Base de données'!$B604),""))</f>
        <v/>
      </c>
      <c r="T604" s="39" t="str">
        <f>IF(T$1&gt;$AE$1,"-",IFERROR(IF(DATEDIF('Base de données'!$A604,T$1,"d")&lt;&gt;0,"",'Base de données'!$B604),""))</f>
        <v/>
      </c>
      <c r="U604" s="39" t="str">
        <f>IF(U$1&gt;$AE$1,"-",IFERROR(IF(DATEDIF('Base de données'!$A604,U$1,"d")&lt;&gt;0,"",'Base de données'!$B604),""))</f>
        <v/>
      </c>
      <c r="V604" s="39" t="str">
        <f>IF(V$1&gt;$AE$1,"-",IFERROR(IF(DATEDIF('Base de données'!$A604,V$1,"d")&lt;&gt;0,"",'Base de données'!$B604),""))</f>
        <v/>
      </c>
      <c r="W604" s="34"/>
      <c r="X604" s="30" t="str">
        <f>'Base de données'!$C604&amp;" "&amp;'Base de données'!$D604</f>
        <v>Descamps Grégoire</v>
      </c>
      <c r="Y604" s="31">
        <f>COUNTIF('Base de données'!$B:$B,'Base de données'!$B604)</f>
        <v>12</v>
      </c>
      <c r="AA604" s="87" cm="1">
        <f t="array" aca="1" ref="AA604" ca="1">INDIRECT("'Base de données'!A" &amp; ROW(Y604))</f>
        <v>45717</v>
      </c>
      <c r="AB604" s="51" t="str" cm="1">
        <f t="array" aca="1" ref="AB604" ca="1">INDIRECT("'Base de données'!B" &amp; ROW(Z604))</f>
        <v>F8G14</v>
      </c>
    </row>
    <row r="605" spans="1:28" x14ac:dyDescent="0.3">
      <c r="A605" s="41" t="str">
        <f ca="1">IF(IF(AND($B605&lt;&gt;"-",$B605=$E605),"Entrée et sortie","-")="Entrée et sortie",'Base de données'!$B605,"-")</f>
        <v>-</v>
      </c>
      <c r="B605" s="41" t="str">
        <f t="shared" ca="1" si="39"/>
        <v>-</v>
      </c>
      <c r="C605" s="41" t="str">
        <f t="shared" ca="1" si="40"/>
        <v>-</v>
      </c>
      <c r="D605" s="41" t="str">
        <f>IF($F605="sortie en cours d'année",'Base de données'!$B605,"-")</f>
        <v>-</v>
      </c>
      <c r="E605" s="41" t="str">
        <f>IF($H605="entrée en cours d'année",'Base de données'!$B605,"-")</f>
        <v>-</v>
      </c>
      <c r="F605" s="37" t="str">
        <f t="shared" si="37"/>
        <v/>
      </c>
      <c r="G605" s="37" t="str">
        <f>IF($J605="mouvement",_xlfn.XLOOKUP('Base de données'!$B605,$V:$V,$V:$V,0),"")</f>
        <v/>
      </c>
      <c r="H605" s="37" t="str">
        <f t="shared" si="38"/>
        <v/>
      </c>
      <c r="I605" s="37" t="str">
        <f>IF($J605="mouvement",_xlfn.XLOOKUP('Base de données'!$B605,$K:$K,$K:$K,0),"")</f>
        <v/>
      </c>
      <c r="J605" s="38" t="str">
        <f>IF(AND(Y605&lt;&gt;MAX(Y:Y),COUNTIF(K605:V605,'Base de données'!$B605)&gt;0),"mouvement","")</f>
        <v/>
      </c>
      <c r="K605" s="39" t="str">
        <f>IF(K$1&gt;$AE$1,"-",IFERROR(IF(DATEDIF('Base de données'!$A605,K$1,"d")&lt;&gt;0,"",'Base de données'!$B605),""))</f>
        <v/>
      </c>
      <c r="L605" s="39" t="str">
        <f>IF(L$1&gt;$AE$1,"-",IFERROR(IF(DATEDIF('Base de données'!$A605,L$1,"d")&lt;&gt;0,"",'Base de données'!$B605),""))</f>
        <v/>
      </c>
      <c r="M605" s="39" t="str">
        <f>IF(M$1&gt;$AE$1,"-",IFERROR(IF(DATEDIF('Base de données'!$A605,M$1,"d")&lt;&gt;0,"",'Base de données'!$B605),""))</f>
        <v>3N0N9</v>
      </c>
      <c r="N605" s="39" t="str">
        <f>IF(N$1&gt;$AE$1,"-",IFERROR(IF(DATEDIF('Base de données'!$A605,N$1,"d")&lt;&gt;0,"",'Base de données'!$B605),""))</f>
        <v/>
      </c>
      <c r="O605" s="39" t="str">
        <f>IF(O$1&gt;$AE$1,"-",IFERROR(IF(DATEDIF('Base de données'!$A605,O$1,"d")&lt;&gt;0,"",'Base de données'!$B605),""))</f>
        <v/>
      </c>
      <c r="P605" s="39" t="str">
        <f>IF(P$1&gt;$AE$1,"-",IFERROR(IF(DATEDIF('Base de données'!$A605,P$1,"d")&lt;&gt;0,"",'Base de données'!$B605),""))</f>
        <v/>
      </c>
      <c r="Q605" s="39" t="str">
        <f>IF(Q$1&gt;$AE$1,"-",IFERROR(IF(DATEDIF('Base de données'!$A605,Q$1,"d")&lt;&gt;0,"",'Base de données'!$B605),""))</f>
        <v/>
      </c>
      <c r="R605" s="39" t="str">
        <f>IF(R$1&gt;$AE$1,"-",IFERROR(IF(DATEDIF('Base de données'!$A605,R$1,"d")&lt;&gt;0,"",'Base de données'!$B605),""))</f>
        <v/>
      </c>
      <c r="S605" s="39" t="str">
        <f>IF(S$1&gt;$AE$1,"-",IFERROR(IF(DATEDIF('Base de données'!$A605,S$1,"d")&lt;&gt;0,"",'Base de données'!$B605),""))</f>
        <v/>
      </c>
      <c r="T605" s="39" t="str">
        <f>IF(T$1&gt;$AE$1,"-",IFERROR(IF(DATEDIF('Base de données'!$A605,T$1,"d")&lt;&gt;0,"",'Base de données'!$B605),""))</f>
        <v/>
      </c>
      <c r="U605" s="39" t="str">
        <f>IF(U$1&gt;$AE$1,"-",IFERROR(IF(DATEDIF('Base de données'!$A605,U$1,"d")&lt;&gt;0,"",'Base de données'!$B605),""))</f>
        <v/>
      </c>
      <c r="V605" s="39" t="str">
        <f>IF(V$1&gt;$AE$1,"-",IFERROR(IF(DATEDIF('Base de données'!$A605,V$1,"d")&lt;&gt;0,"",'Base de données'!$B605),""))</f>
        <v/>
      </c>
      <c r="W605" s="34"/>
      <c r="X605" s="30" t="str">
        <f>'Base de données'!$C605&amp;" "&amp;'Base de données'!$D605</f>
        <v>Masson Gérard</v>
      </c>
      <c r="Y605" s="31">
        <f>COUNTIF('Base de données'!$B:$B,'Base de données'!$B605)</f>
        <v>12</v>
      </c>
      <c r="AA605" s="87" cm="1">
        <f t="array" aca="1" ref="AA605" ca="1">INDIRECT("'Base de données'!A" &amp; ROW(Y605))</f>
        <v>45717</v>
      </c>
      <c r="AB605" s="51" t="str" cm="1">
        <f t="array" aca="1" ref="AB605" ca="1">INDIRECT("'Base de données'!B" &amp; ROW(Z605))</f>
        <v>3N0N9</v>
      </c>
    </row>
    <row r="606" spans="1:28" x14ac:dyDescent="0.3">
      <c r="A606" s="41" t="str">
        <f ca="1">IF(IF(AND($B606&lt;&gt;"-",$B606=$E606),"Entrée et sortie","-")="Entrée et sortie",'Base de données'!$B606,"-")</f>
        <v>-</v>
      </c>
      <c r="B606" s="41" t="str">
        <f t="shared" ca="1" si="39"/>
        <v>-</v>
      </c>
      <c r="C606" s="41" t="str">
        <f t="shared" ca="1" si="40"/>
        <v>-</v>
      </c>
      <c r="D606" s="41" t="str">
        <f>IF($F606="sortie en cours d'année",'Base de données'!$B606,"-")</f>
        <v>-</v>
      </c>
      <c r="E606" s="41" t="str">
        <f>IF($H606="entrée en cours d'année",'Base de données'!$B606,"-")</f>
        <v>-</v>
      </c>
      <c r="F606" s="37" t="str">
        <f t="shared" si="37"/>
        <v/>
      </c>
      <c r="G606" s="37" t="str">
        <f>IF($J606="mouvement",_xlfn.XLOOKUP('Base de données'!$B606,$V:$V,$V:$V,0),"")</f>
        <v/>
      </c>
      <c r="H606" s="37" t="str">
        <f t="shared" si="38"/>
        <v/>
      </c>
      <c r="I606" s="37" t="str">
        <f>IF($J606="mouvement",_xlfn.XLOOKUP('Base de données'!$B606,$K:$K,$K:$K,0),"")</f>
        <v/>
      </c>
      <c r="J606" s="38" t="str">
        <f>IF(AND(Y606&lt;&gt;MAX(Y:Y),COUNTIF(K606:V606,'Base de données'!$B606)&gt;0),"mouvement","")</f>
        <v/>
      </c>
      <c r="K606" s="39" t="str">
        <f>IF(K$1&gt;$AE$1,"-",IFERROR(IF(DATEDIF('Base de données'!$A606,K$1,"d")&lt;&gt;0,"",'Base de données'!$B606),""))</f>
        <v/>
      </c>
      <c r="L606" s="39" t="str">
        <f>IF(L$1&gt;$AE$1,"-",IFERROR(IF(DATEDIF('Base de données'!$A606,L$1,"d")&lt;&gt;0,"",'Base de données'!$B606),""))</f>
        <v/>
      </c>
      <c r="M606" s="39" t="str">
        <f>IF(M$1&gt;$AE$1,"-",IFERROR(IF(DATEDIF('Base de données'!$A606,M$1,"d")&lt;&gt;0,"",'Base de données'!$B606),""))</f>
        <v>DH91K</v>
      </c>
      <c r="N606" s="39" t="str">
        <f>IF(N$1&gt;$AE$1,"-",IFERROR(IF(DATEDIF('Base de données'!$A606,N$1,"d")&lt;&gt;0,"",'Base de données'!$B606),""))</f>
        <v/>
      </c>
      <c r="O606" s="39" t="str">
        <f>IF(O$1&gt;$AE$1,"-",IFERROR(IF(DATEDIF('Base de données'!$A606,O$1,"d")&lt;&gt;0,"",'Base de données'!$B606),""))</f>
        <v/>
      </c>
      <c r="P606" s="39" t="str">
        <f>IF(P$1&gt;$AE$1,"-",IFERROR(IF(DATEDIF('Base de données'!$A606,P$1,"d")&lt;&gt;0,"",'Base de données'!$B606),""))</f>
        <v/>
      </c>
      <c r="Q606" s="39" t="str">
        <f>IF(Q$1&gt;$AE$1,"-",IFERROR(IF(DATEDIF('Base de données'!$A606,Q$1,"d")&lt;&gt;0,"",'Base de données'!$B606),""))</f>
        <v/>
      </c>
      <c r="R606" s="39" t="str">
        <f>IF(R$1&gt;$AE$1,"-",IFERROR(IF(DATEDIF('Base de données'!$A606,R$1,"d")&lt;&gt;0,"",'Base de données'!$B606),""))</f>
        <v/>
      </c>
      <c r="S606" s="39" t="str">
        <f>IF(S$1&gt;$AE$1,"-",IFERROR(IF(DATEDIF('Base de données'!$A606,S$1,"d")&lt;&gt;0,"",'Base de données'!$B606),""))</f>
        <v/>
      </c>
      <c r="T606" s="39" t="str">
        <f>IF(T$1&gt;$AE$1,"-",IFERROR(IF(DATEDIF('Base de données'!$A606,T$1,"d")&lt;&gt;0,"",'Base de données'!$B606),""))</f>
        <v/>
      </c>
      <c r="U606" s="39" t="str">
        <f>IF(U$1&gt;$AE$1,"-",IFERROR(IF(DATEDIF('Base de données'!$A606,U$1,"d")&lt;&gt;0,"",'Base de données'!$B606),""))</f>
        <v/>
      </c>
      <c r="V606" s="39" t="str">
        <f>IF(V$1&gt;$AE$1,"-",IFERROR(IF(DATEDIF('Base de données'!$A606,V$1,"d")&lt;&gt;0,"",'Base de données'!$B606),""))</f>
        <v/>
      </c>
      <c r="W606" s="34"/>
      <c r="X606" s="30" t="str">
        <f>'Base de données'!$C606&amp;" "&amp;'Base de données'!$D606</f>
        <v>Gallet Victoire</v>
      </c>
      <c r="Y606" s="31">
        <f>COUNTIF('Base de données'!$B:$B,'Base de données'!$B606)</f>
        <v>12</v>
      </c>
      <c r="AA606" s="87" cm="1">
        <f t="array" aca="1" ref="AA606" ca="1">INDIRECT("'Base de données'!A" &amp; ROW(Y606))</f>
        <v>45717</v>
      </c>
      <c r="AB606" s="51" t="str" cm="1">
        <f t="array" aca="1" ref="AB606" ca="1">INDIRECT("'Base de données'!B" &amp; ROW(Z606))</f>
        <v>DH91K</v>
      </c>
    </row>
    <row r="607" spans="1:28" x14ac:dyDescent="0.3">
      <c r="A607" s="41" t="str">
        <f ca="1">IF(IF(AND($B607&lt;&gt;"-",$B607=$E607),"Entrée et sortie","-")="Entrée et sortie",'Base de données'!$B607,"-")</f>
        <v>-</v>
      </c>
      <c r="B607" s="41" t="str">
        <f t="shared" ca="1" si="39"/>
        <v>-</v>
      </c>
      <c r="C607" s="41" t="str">
        <f t="shared" ca="1" si="40"/>
        <v>-</v>
      </c>
      <c r="D607" s="41" t="str">
        <f>IF($F607="sortie en cours d'année",'Base de données'!$B607,"-")</f>
        <v>-</v>
      </c>
      <c r="E607" s="41" t="str">
        <f>IF($H607="entrée en cours d'année",'Base de données'!$B607,"-")</f>
        <v>-</v>
      </c>
      <c r="F607" s="37" t="str">
        <f t="shared" si="37"/>
        <v/>
      </c>
      <c r="G607" s="37" t="str">
        <f>IF($J607="mouvement",_xlfn.XLOOKUP('Base de données'!$B607,$V:$V,$V:$V,0),"")</f>
        <v/>
      </c>
      <c r="H607" s="37" t="str">
        <f t="shared" si="38"/>
        <v/>
      </c>
      <c r="I607" s="37" t="str">
        <f>IF($J607="mouvement",_xlfn.XLOOKUP('Base de données'!$B607,$K:$K,$K:$K,0),"")</f>
        <v/>
      </c>
      <c r="J607" s="38" t="str">
        <f>IF(AND(Y607&lt;&gt;MAX(Y:Y),COUNTIF(K607:V607,'Base de données'!$B607)&gt;0),"mouvement","")</f>
        <v/>
      </c>
      <c r="K607" s="39" t="str">
        <f>IF(K$1&gt;$AE$1,"-",IFERROR(IF(DATEDIF('Base de données'!$A607,K$1,"d")&lt;&gt;0,"",'Base de données'!$B607),""))</f>
        <v/>
      </c>
      <c r="L607" s="39" t="str">
        <f>IF(L$1&gt;$AE$1,"-",IFERROR(IF(DATEDIF('Base de données'!$A607,L$1,"d")&lt;&gt;0,"",'Base de données'!$B607),""))</f>
        <v/>
      </c>
      <c r="M607" s="39" t="str">
        <f>IF(M$1&gt;$AE$1,"-",IFERROR(IF(DATEDIF('Base de données'!$A607,M$1,"d")&lt;&gt;0,"",'Base de données'!$B607),""))</f>
        <v>JH4VZ</v>
      </c>
      <c r="N607" s="39" t="str">
        <f>IF(N$1&gt;$AE$1,"-",IFERROR(IF(DATEDIF('Base de données'!$A607,N$1,"d")&lt;&gt;0,"",'Base de données'!$B607),""))</f>
        <v/>
      </c>
      <c r="O607" s="39" t="str">
        <f>IF(O$1&gt;$AE$1,"-",IFERROR(IF(DATEDIF('Base de données'!$A607,O$1,"d")&lt;&gt;0,"",'Base de données'!$B607),""))</f>
        <v/>
      </c>
      <c r="P607" s="39" t="str">
        <f>IF(P$1&gt;$AE$1,"-",IFERROR(IF(DATEDIF('Base de données'!$A607,P$1,"d")&lt;&gt;0,"",'Base de données'!$B607),""))</f>
        <v/>
      </c>
      <c r="Q607" s="39" t="str">
        <f>IF(Q$1&gt;$AE$1,"-",IFERROR(IF(DATEDIF('Base de données'!$A607,Q$1,"d")&lt;&gt;0,"",'Base de données'!$B607),""))</f>
        <v/>
      </c>
      <c r="R607" s="39" t="str">
        <f>IF(R$1&gt;$AE$1,"-",IFERROR(IF(DATEDIF('Base de données'!$A607,R$1,"d")&lt;&gt;0,"",'Base de données'!$B607),""))</f>
        <v/>
      </c>
      <c r="S607" s="39" t="str">
        <f>IF(S$1&gt;$AE$1,"-",IFERROR(IF(DATEDIF('Base de données'!$A607,S$1,"d")&lt;&gt;0,"",'Base de données'!$B607),""))</f>
        <v/>
      </c>
      <c r="T607" s="39" t="str">
        <f>IF(T$1&gt;$AE$1,"-",IFERROR(IF(DATEDIF('Base de données'!$A607,T$1,"d")&lt;&gt;0,"",'Base de données'!$B607),""))</f>
        <v/>
      </c>
      <c r="U607" s="39" t="str">
        <f>IF(U$1&gt;$AE$1,"-",IFERROR(IF(DATEDIF('Base de données'!$A607,U$1,"d")&lt;&gt;0,"",'Base de données'!$B607),""))</f>
        <v/>
      </c>
      <c r="V607" s="39" t="str">
        <f>IF(V$1&gt;$AE$1,"-",IFERROR(IF(DATEDIF('Base de données'!$A607,V$1,"d")&lt;&gt;0,"",'Base de données'!$B607),""))</f>
        <v/>
      </c>
      <c r="W607" s="34"/>
      <c r="X607" s="30" t="str">
        <f>'Base de données'!$C607&amp;" "&amp;'Base de données'!$D607</f>
        <v>Lemonnier Juliette</v>
      </c>
      <c r="Y607" s="31">
        <f>COUNTIF('Base de données'!$B:$B,'Base de données'!$B607)</f>
        <v>12</v>
      </c>
      <c r="AA607" s="87" cm="1">
        <f t="array" aca="1" ref="AA607" ca="1">INDIRECT("'Base de données'!A" &amp; ROW(Y607))</f>
        <v>45717</v>
      </c>
      <c r="AB607" s="51" t="str" cm="1">
        <f t="array" aca="1" ref="AB607" ca="1">INDIRECT("'Base de données'!B" &amp; ROW(Z607))</f>
        <v>JH4VZ</v>
      </c>
    </row>
    <row r="608" spans="1:28" x14ac:dyDescent="0.3">
      <c r="A608" s="41" t="str">
        <f ca="1">IF(IF(AND($B608&lt;&gt;"-",$B608=$E608),"Entrée et sortie","-")="Entrée et sortie",'Base de données'!$B608,"-")</f>
        <v>-</v>
      </c>
      <c r="B608" s="41" t="str">
        <f t="shared" ca="1" si="39"/>
        <v>-</v>
      </c>
      <c r="C608" s="41" t="str">
        <f t="shared" ca="1" si="40"/>
        <v>-</v>
      </c>
      <c r="D608" s="41" t="str">
        <f>IF($F608="sortie en cours d'année",'Base de données'!$B608,"-")</f>
        <v>-</v>
      </c>
      <c r="E608" s="41" t="str">
        <f>IF($H608="entrée en cours d'année",'Base de données'!$B608,"-")</f>
        <v>-</v>
      </c>
      <c r="F608" s="37" t="str">
        <f t="shared" si="37"/>
        <v/>
      </c>
      <c r="G608" s="37" t="str">
        <f>IF($J608="mouvement",_xlfn.XLOOKUP('Base de données'!$B608,$V:$V,$V:$V,0),"")</f>
        <v/>
      </c>
      <c r="H608" s="37" t="str">
        <f t="shared" si="38"/>
        <v/>
      </c>
      <c r="I608" s="37" t="str">
        <f>IF($J608="mouvement",_xlfn.XLOOKUP('Base de données'!$B608,$K:$K,$K:$K,0),"")</f>
        <v/>
      </c>
      <c r="J608" s="38" t="str">
        <f>IF(AND(Y608&lt;&gt;MAX(Y:Y),COUNTIF(K608:V608,'Base de données'!$B608)&gt;0),"mouvement","")</f>
        <v/>
      </c>
      <c r="K608" s="39" t="str">
        <f>IF(K$1&gt;$AE$1,"-",IFERROR(IF(DATEDIF('Base de données'!$A608,K$1,"d")&lt;&gt;0,"",'Base de données'!$B608),""))</f>
        <v/>
      </c>
      <c r="L608" s="39" t="str">
        <f>IF(L$1&gt;$AE$1,"-",IFERROR(IF(DATEDIF('Base de données'!$A608,L$1,"d")&lt;&gt;0,"",'Base de données'!$B608),""))</f>
        <v/>
      </c>
      <c r="M608" s="39" t="str">
        <f>IF(M$1&gt;$AE$1,"-",IFERROR(IF(DATEDIF('Base de données'!$A608,M$1,"d")&lt;&gt;0,"",'Base de données'!$B608),""))</f>
        <v>IC5XE</v>
      </c>
      <c r="N608" s="39" t="str">
        <f>IF(N$1&gt;$AE$1,"-",IFERROR(IF(DATEDIF('Base de données'!$A608,N$1,"d")&lt;&gt;0,"",'Base de données'!$B608),""))</f>
        <v/>
      </c>
      <c r="O608" s="39" t="str">
        <f>IF(O$1&gt;$AE$1,"-",IFERROR(IF(DATEDIF('Base de données'!$A608,O$1,"d")&lt;&gt;0,"",'Base de données'!$B608),""))</f>
        <v/>
      </c>
      <c r="P608" s="39" t="str">
        <f>IF(P$1&gt;$AE$1,"-",IFERROR(IF(DATEDIF('Base de données'!$A608,P$1,"d")&lt;&gt;0,"",'Base de données'!$B608),""))</f>
        <v/>
      </c>
      <c r="Q608" s="39" t="str">
        <f>IF(Q$1&gt;$AE$1,"-",IFERROR(IF(DATEDIF('Base de données'!$A608,Q$1,"d")&lt;&gt;0,"",'Base de données'!$B608),""))</f>
        <v/>
      </c>
      <c r="R608" s="39" t="str">
        <f>IF(R$1&gt;$AE$1,"-",IFERROR(IF(DATEDIF('Base de données'!$A608,R$1,"d")&lt;&gt;0,"",'Base de données'!$B608),""))</f>
        <v/>
      </c>
      <c r="S608" s="39" t="str">
        <f>IF(S$1&gt;$AE$1,"-",IFERROR(IF(DATEDIF('Base de données'!$A608,S$1,"d")&lt;&gt;0,"",'Base de données'!$B608),""))</f>
        <v/>
      </c>
      <c r="T608" s="39" t="str">
        <f>IF(T$1&gt;$AE$1,"-",IFERROR(IF(DATEDIF('Base de données'!$A608,T$1,"d")&lt;&gt;0,"",'Base de données'!$B608),""))</f>
        <v/>
      </c>
      <c r="U608" s="39" t="str">
        <f>IF(U$1&gt;$AE$1,"-",IFERROR(IF(DATEDIF('Base de données'!$A608,U$1,"d")&lt;&gt;0,"",'Base de données'!$B608),""))</f>
        <v/>
      </c>
      <c r="V608" s="39" t="str">
        <f>IF(V$1&gt;$AE$1,"-",IFERROR(IF(DATEDIF('Base de données'!$A608,V$1,"d")&lt;&gt;0,"",'Base de données'!$B608),""))</f>
        <v/>
      </c>
      <c r="W608" s="34"/>
      <c r="X608" s="30" t="str">
        <f>'Base de données'!$C608&amp;" "&amp;'Base de données'!$D608</f>
        <v>Germain Margot</v>
      </c>
      <c r="Y608" s="31">
        <f>COUNTIF('Base de données'!$B:$B,'Base de données'!$B608)</f>
        <v>12</v>
      </c>
      <c r="AA608" s="87" cm="1">
        <f t="array" aca="1" ref="AA608" ca="1">INDIRECT("'Base de données'!A" &amp; ROW(Y608))</f>
        <v>45717</v>
      </c>
      <c r="AB608" s="51" t="str" cm="1">
        <f t="array" aca="1" ref="AB608" ca="1">INDIRECT("'Base de données'!B" &amp; ROW(Z608))</f>
        <v>IC5XE</v>
      </c>
    </row>
    <row r="609" spans="1:28" x14ac:dyDescent="0.3">
      <c r="A609" s="41" t="str">
        <f ca="1">IF(IF(AND($B609&lt;&gt;"-",$B609=$E609),"Entrée et sortie","-")="Entrée et sortie",'Base de données'!$B609,"-")</f>
        <v>-</v>
      </c>
      <c r="B609" s="41" t="str">
        <f t="shared" ca="1" si="39"/>
        <v>QBERT</v>
      </c>
      <c r="C609" s="41" t="str">
        <f t="shared" ca="1" si="40"/>
        <v>QBERT</v>
      </c>
      <c r="D609" s="41" t="str">
        <f>IF($F609="sortie en cours d'année",'Base de données'!$B609,"-")</f>
        <v>QBERT</v>
      </c>
      <c r="E609" s="41" t="str">
        <f>IF($H609="entrée en cours d'année",'Base de données'!$B609,"-")</f>
        <v>-</v>
      </c>
      <c r="F609" s="37" t="str">
        <f t="shared" si="37"/>
        <v>sortie en cours d'année</v>
      </c>
      <c r="G609" s="37">
        <f>IF($J609="mouvement",_xlfn.XLOOKUP('Base de données'!$B609,$V:$V,$V:$V,0),"")</f>
        <v>0</v>
      </c>
      <c r="H609" s="37" t="str">
        <f t="shared" si="38"/>
        <v/>
      </c>
      <c r="I609" s="37" t="str">
        <f>IF($J609="mouvement",_xlfn.XLOOKUP('Base de données'!$B609,$K:$K,$K:$K,0),"")</f>
        <v>QBERT</v>
      </c>
      <c r="J609" s="38" t="str">
        <f>IF(AND(Y609&lt;&gt;MAX(Y:Y),COUNTIF(K609:V609,'Base de données'!$B609)&gt;0),"mouvement","")</f>
        <v>mouvement</v>
      </c>
      <c r="K609" s="39" t="str">
        <f>IF(K$1&gt;$AE$1,"-",IFERROR(IF(DATEDIF('Base de données'!$A609,K$1,"d")&lt;&gt;0,"",'Base de données'!$B609),""))</f>
        <v/>
      </c>
      <c r="L609" s="39" t="str">
        <f>IF(L$1&gt;$AE$1,"-",IFERROR(IF(DATEDIF('Base de données'!$A609,L$1,"d")&lt;&gt;0,"",'Base de données'!$B609),""))</f>
        <v/>
      </c>
      <c r="M609" s="39" t="str">
        <f>IF(M$1&gt;$AE$1,"-",IFERROR(IF(DATEDIF('Base de données'!$A609,M$1,"d")&lt;&gt;0,"",'Base de données'!$B609),""))</f>
        <v>QBERT</v>
      </c>
      <c r="N609" s="39" t="str">
        <f>IF(N$1&gt;$AE$1,"-",IFERROR(IF(DATEDIF('Base de données'!$A609,N$1,"d")&lt;&gt;0,"",'Base de données'!$B609),""))</f>
        <v/>
      </c>
      <c r="O609" s="39" t="str">
        <f>IF(O$1&gt;$AE$1,"-",IFERROR(IF(DATEDIF('Base de données'!$A609,O$1,"d")&lt;&gt;0,"",'Base de données'!$B609),""))</f>
        <v/>
      </c>
      <c r="P609" s="39" t="str">
        <f>IF(P$1&gt;$AE$1,"-",IFERROR(IF(DATEDIF('Base de données'!$A609,P$1,"d")&lt;&gt;0,"",'Base de données'!$B609),""))</f>
        <v/>
      </c>
      <c r="Q609" s="39" t="str">
        <f>IF(Q$1&gt;$AE$1,"-",IFERROR(IF(DATEDIF('Base de données'!$A609,Q$1,"d")&lt;&gt;0,"",'Base de données'!$B609),""))</f>
        <v/>
      </c>
      <c r="R609" s="39" t="str">
        <f>IF(R$1&gt;$AE$1,"-",IFERROR(IF(DATEDIF('Base de données'!$A609,R$1,"d")&lt;&gt;0,"",'Base de données'!$B609),""))</f>
        <v/>
      </c>
      <c r="S609" s="39" t="str">
        <f>IF(S$1&gt;$AE$1,"-",IFERROR(IF(DATEDIF('Base de données'!$A609,S$1,"d")&lt;&gt;0,"",'Base de données'!$B609),""))</f>
        <v/>
      </c>
      <c r="T609" s="39" t="str">
        <f>IF(T$1&gt;$AE$1,"-",IFERROR(IF(DATEDIF('Base de données'!$A609,T$1,"d")&lt;&gt;0,"",'Base de données'!$B609),""))</f>
        <v/>
      </c>
      <c r="U609" s="39" t="str">
        <f>IF(U$1&gt;$AE$1,"-",IFERROR(IF(DATEDIF('Base de données'!$A609,U$1,"d")&lt;&gt;0,"",'Base de données'!$B609),""))</f>
        <v/>
      </c>
      <c r="V609" s="39" t="str">
        <f>IF(V$1&gt;$AE$1,"-",IFERROR(IF(DATEDIF('Base de données'!$A609,V$1,"d")&lt;&gt;0,"",'Base de données'!$B609),""))</f>
        <v/>
      </c>
      <c r="W609" s="34"/>
      <c r="X609" s="30" t="str">
        <f>'Base de données'!$C609&amp;" "&amp;'Base de données'!$D609</f>
        <v>Garnier Juliette</v>
      </c>
      <c r="Y609" s="31">
        <f>COUNTIF('Base de données'!$B:$B,'Base de données'!$B609)</f>
        <v>10</v>
      </c>
      <c r="AA609" s="87" cm="1">
        <f t="array" aca="1" ref="AA609" ca="1">INDIRECT("'Base de données'!A" &amp; ROW(Y609))</f>
        <v>45717</v>
      </c>
      <c r="AB609" s="51" t="str" cm="1">
        <f t="array" aca="1" ref="AB609" ca="1">INDIRECT("'Base de données'!B" &amp; ROW(Z609))</f>
        <v>QBERT</v>
      </c>
    </row>
    <row r="610" spans="1:28" x14ac:dyDescent="0.3">
      <c r="A610" s="41" t="str">
        <f ca="1">IF(IF(AND($B610&lt;&gt;"-",$B610=$E610),"Entrée et sortie","-")="Entrée et sortie",'Base de données'!$B610,"-")</f>
        <v>-</v>
      </c>
      <c r="B610" s="41" t="str">
        <f t="shared" ca="1" si="39"/>
        <v>-</v>
      </c>
      <c r="C610" s="41" t="str">
        <f t="shared" ca="1" si="40"/>
        <v>-</v>
      </c>
      <c r="D610" s="41" t="str">
        <f>IF($F610="sortie en cours d'année",'Base de données'!$B610,"-")</f>
        <v>-</v>
      </c>
      <c r="E610" s="41" t="str">
        <f>IF($H610="entrée en cours d'année",'Base de données'!$B610,"-")</f>
        <v>-</v>
      </c>
      <c r="F610" s="37" t="str">
        <f t="shared" si="37"/>
        <v/>
      </c>
      <c r="G610" s="37" t="str">
        <f>IF($J610="mouvement",_xlfn.XLOOKUP('Base de données'!$B610,$V:$V,$V:$V,0),"")</f>
        <v/>
      </c>
      <c r="H610" s="37" t="str">
        <f t="shared" si="38"/>
        <v/>
      </c>
      <c r="I610" s="37" t="str">
        <f>IF($J610="mouvement",_xlfn.XLOOKUP('Base de données'!$B610,$K:$K,$K:$K,0),"")</f>
        <v/>
      </c>
      <c r="J610" s="38" t="str">
        <f>IF(AND(Y610&lt;&gt;MAX(Y:Y),COUNTIF(K610:V610,'Base de données'!$B610)&gt;0),"mouvement","")</f>
        <v/>
      </c>
      <c r="K610" s="39" t="str">
        <f>IF(K$1&gt;$AE$1,"-",IFERROR(IF(DATEDIF('Base de données'!$A610,K$1,"d")&lt;&gt;0,"",'Base de données'!$B610),""))</f>
        <v/>
      </c>
      <c r="L610" s="39" t="str">
        <f>IF(L$1&gt;$AE$1,"-",IFERROR(IF(DATEDIF('Base de données'!$A610,L$1,"d")&lt;&gt;0,"",'Base de données'!$B610),""))</f>
        <v/>
      </c>
      <c r="M610" s="39" t="str">
        <f>IF(M$1&gt;$AE$1,"-",IFERROR(IF(DATEDIF('Base de données'!$A610,M$1,"d")&lt;&gt;0,"",'Base de données'!$B610),""))</f>
        <v>C5LJK</v>
      </c>
      <c r="N610" s="39" t="str">
        <f>IF(N$1&gt;$AE$1,"-",IFERROR(IF(DATEDIF('Base de données'!$A610,N$1,"d")&lt;&gt;0,"",'Base de données'!$B610),""))</f>
        <v/>
      </c>
      <c r="O610" s="39" t="str">
        <f>IF(O$1&gt;$AE$1,"-",IFERROR(IF(DATEDIF('Base de données'!$A610,O$1,"d")&lt;&gt;0,"",'Base de données'!$B610),""))</f>
        <v/>
      </c>
      <c r="P610" s="39" t="str">
        <f>IF(P$1&gt;$AE$1,"-",IFERROR(IF(DATEDIF('Base de données'!$A610,P$1,"d")&lt;&gt;0,"",'Base de données'!$B610),""))</f>
        <v/>
      </c>
      <c r="Q610" s="39" t="str">
        <f>IF(Q$1&gt;$AE$1,"-",IFERROR(IF(DATEDIF('Base de données'!$A610,Q$1,"d")&lt;&gt;0,"",'Base de données'!$B610),""))</f>
        <v/>
      </c>
      <c r="R610" s="39" t="str">
        <f>IF(R$1&gt;$AE$1,"-",IFERROR(IF(DATEDIF('Base de données'!$A610,R$1,"d")&lt;&gt;0,"",'Base de données'!$B610),""))</f>
        <v/>
      </c>
      <c r="S610" s="39" t="str">
        <f>IF(S$1&gt;$AE$1,"-",IFERROR(IF(DATEDIF('Base de données'!$A610,S$1,"d")&lt;&gt;0,"",'Base de données'!$B610),""))</f>
        <v/>
      </c>
      <c r="T610" s="39" t="str">
        <f>IF(T$1&gt;$AE$1,"-",IFERROR(IF(DATEDIF('Base de données'!$A610,T$1,"d")&lt;&gt;0,"",'Base de données'!$B610),""))</f>
        <v/>
      </c>
      <c r="U610" s="39" t="str">
        <f>IF(U$1&gt;$AE$1,"-",IFERROR(IF(DATEDIF('Base de données'!$A610,U$1,"d")&lt;&gt;0,"",'Base de données'!$B610),""))</f>
        <v/>
      </c>
      <c r="V610" s="39" t="str">
        <f>IF(V$1&gt;$AE$1,"-",IFERROR(IF(DATEDIF('Base de données'!$A610,V$1,"d")&lt;&gt;0,"",'Base de données'!$B610),""))</f>
        <v/>
      </c>
      <c r="W610" s="34"/>
      <c r="X610" s="30" t="str">
        <f>'Base de données'!$C610&amp;" "&amp;'Base de données'!$D610</f>
        <v>Barbe Lucas</v>
      </c>
      <c r="Y610" s="31">
        <f>COUNTIF('Base de données'!$B:$B,'Base de données'!$B610)</f>
        <v>12</v>
      </c>
      <c r="AA610" s="87" cm="1">
        <f t="array" aca="1" ref="AA610" ca="1">INDIRECT("'Base de données'!A" &amp; ROW(Y610))</f>
        <v>45717</v>
      </c>
      <c r="AB610" s="51" t="str" cm="1">
        <f t="array" aca="1" ref="AB610" ca="1">INDIRECT("'Base de données'!B" &amp; ROW(Z610))</f>
        <v>C5LJK</v>
      </c>
    </row>
    <row r="611" spans="1:28" x14ac:dyDescent="0.3">
      <c r="A611" s="41" t="str">
        <f ca="1">IF(IF(AND($B611&lt;&gt;"-",$B611=$E611),"Entrée et sortie","-")="Entrée et sortie",'Base de données'!$B611,"-")</f>
        <v>-</v>
      </c>
      <c r="B611" s="41" t="str">
        <f t="shared" ca="1" si="39"/>
        <v>-</v>
      </c>
      <c r="C611" s="41" t="str">
        <f t="shared" ca="1" si="40"/>
        <v>-</v>
      </c>
      <c r="D611" s="41" t="str">
        <f>IF($F611="sortie en cours d'année",'Base de données'!$B611,"-")</f>
        <v>-</v>
      </c>
      <c r="E611" s="41" t="str">
        <f>IF($H611="entrée en cours d'année",'Base de données'!$B611,"-")</f>
        <v>-</v>
      </c>
      <c r="F611" s="37" t="str">
        <f t="shared" si="37"/>
        <v/>
      </c>
      <c r="G611" s="37" t="str">
        <f>IF($J611="mouvement",_xlfn.XLOOKUP('Base de données'!$B611,$V:$V,$V:$V,0),"")</f>
        <v/>
      </c>
      <c r="H611" s="37" t="str">
        <f t="shared" si="38"/>
        <v/>
      </c>
      <c r="I611" s="37" t="str">
        <f>IF($J611="mouvement",_xlfn.XLOOKUP('Base de données'!$B611,$K:$K,$K:$K,0),"")</f>
        <v/>
      </c>
      <c r="J611" s="38" t="str">
        <f>IF(AND(Y611&lt;&gt;MAX(Y:Y),COUNTIF(K611:V611,'Base de données'!$B611)&gt;0),"mouvement","")</f>
        <v/>
      </c>
      <c r="K611" s="39" t="str">
        <f>IF(K$1&gt;$AE$1,"-",IFERROR(IF(DATEDIF('Base de données'!$A611,K$1,"d")&lt;&gt;0,"",'Base de données'!$B611),""))</f>
        <v/>
      </c>
      <c r="L611" s="39" t="str">
        <f>IF(L$1&gt;$AE$1,"-",IFERROR(IF(DATEDIF('Base de données'!$A611,L$1,"d")&lt;&gt;0,"",'Base de données'!$B611),""))</f>
        <v/>
      </c>
      <c r="M611" s="39" t="str">
        <f>IF(M$1&gt;$AE$1,"-",IFERROR(IF(DATEDIF('Base de données'!$A611,M$1,"d")&lt;&gt;0,"",'Base de données'!$B611),""))</f>
        <v>0ZUM1</v>
      </c>
      <c r="N611" s="39" t="str">
        <f>IF(N$1&gt;$AE$1,"-",IFERROR(IF(DATEDIF('Base de données'!$A611,N$1,"d")&lt;&gt;0,"",'Base de données'!$B611),""))</f>
        <v/>
      </c>
      <c r="O611" s="39" t="str">
        <f>IF(O$1&gt;$AE$1,"-",IFERROR(IF(DATEDIF('Base de données'!$A611,O$1,"d")&lt;&gt;0,"",'Base de données'!$B611),""))</f>
        <v/>
      </c>
      <c r="P611" s="39" t="str">
        <f>IF(P$1&gt;$AE$1,"-",IFERROR(IF(DATEDIF('Base de données'!$A611,P$1,"d")&lt;&gt;0,"",'Base de données'!$B611),""))</f>
        <v/>
      </c>
      <c r="Q611" s="39" t="str">
        <f>IF(Q$1&gt;$AE$1,"-",IFERROR(IF(DATEDIF('Base de données'!$A611,Q$1,"d")&lt;&gt;0,"",'Base de données'!$B611),""))</f>
        <v/>
      </c>
      <c r="R611" s="39" t="str">
        <f>IF(R$1&gt;$AE$1,"-",IFERROR(IF(DATEDIF('Base de données'!$A611,R$1,"d")&lt;&gt;0,"",'Base de données'!$B611),""))</f>
        <v/>
      </c>
      <c r="S611" s="39" t="str">
        <f>IF(S$1&gt;$AE$1,"-",IFERROR(IF(DATEDIF('Base de données'!$A611,S$1,"d")&lt;&gt;0,"",'Base de données'!$B611),""))</f>
        <v/>
      </c>
      <c r="T611" s="39" t="str">
        <f>IF(T$1&gt;$AE$1,"-",IFERROR(IF(DATEDIF('Base de données'!$A611,T$1,"d")&lt;&gt;0,"",'Base de données'!$B611),""))</f>
        <v/>
      </c>
      <c r="U611" s="39" t="str">
        <f>IF(U$1&gt;$AE$1,"-",IFERROR(IF(DATEDIF('Base de données'!$A611,U$1,"d")&lt;&gt;0,"",'Base de données'!$B611),""))</f>
        <v/>
      </c>
      <c r="V611" s="39" t="str">
        <f>IF(V$1&gt;$AE$1,"-",IFERROR(IF(DATEDIF('Base de données'!$A611,V$1,"d")&lt;&gt;0,"",'Base de données'!$B611),""))</f>
        <v/>
      </c>
      <c r="W611" s="34"/>
      <c r="X611" s="30" t="str">
        <f>'Base de données'!$C611&amp;" "&amp;'Base de données'!$D611</f>
        <v>Turpin Adèle</v>
      </c>
      <c r="Y611" s="31">
        <f>COUNTIF('Base de données'!$B:$B,'Base de données'!$B611)</f>
        <v>12</v>
      </c>
      <c r="AA611" s="87" cm="1">
        <f t="array" aca="1" ref="AA611" ca="1">INDIRECT("'Base de données'!A" &amp; ROW(Y611))</f>
        <v>45717</v>
      </c>
      <c r="AB611" s="51" t="str" cm="1">
        <f t="array" aca="1" ref="AB611" ca="1">INDIRECT("'Base de données'!B" &amp; ROW(Z611))</f>
        <v>0ZUM1</v>
      </c>
    </row>
    <row r="612" spans="1:28" x14ac:dyDescent="0.3">
      <c r="A612" s="41" t="str">
        <f ca="1">IF(IF(AND($B612&lt;&gt;"-",$B612=$E612),"Entrée et sortie","-")="Entrée et sortie",'Base de données'!$B612,"-")</f>
        <v>-</v>
      </c>
      <c r="B612" s="41" t="str">
        <f t="shared" ca="1" si="39"/>
        <v>-</v>
      </c>
      <c r="C612" s="41" t="str">
        <f t="shared" ca="1" si="40"/>
        <v>-</v>
      </c>
      <c r="D612" s="41" t="str">
        <f>IF($F612="sortie en cours d'année",'Base de données'!$B612,"-")</f>
        <v>-</v>
      </c>
      <c r="E612" s="41" t="str">
        <f>IF($H612="entrée en cours d'année",'Base de données'!$B612,"-")</f>
        <v>-</v>
      </c>
      <c r="F612" s="37" t="str">
        <f t="shared" si="37"/>
        <v/>
      </c>
      <c r="G612" s="37" t="str">
        <f>IF($J612="mouvement",_xlfn.XLOOKUP('Base de données'!$B612,$V:$V,$V:$V,0),"")</f>
        <v/>
      </c>
      <c r="H612" s="37" t="str">
        <f t="shared" si="38"/>
        <v/>
      </c>
      <c r="I612" s="37" t="str">
        <f>IF($J612="mouvement",_xlfn.XLOOKUP('Base de données'!$B612,$K:$K,$K:$K,0),"")</f>
        <v/>
      </c>
      <c r="J612" s="38" t="str">
        <f>IF(AND(Y612&lt;&gt;MAX(Y:Y),COUNTIF(K612:V612,'Base de données'!$B612)&gt;0),"mouvement","")</f>
        <v/>
      </c>
      <c r="K612" s="39" t="str">
        <f>IF(K$1&gt;$AE$1,"-",IFERROR(IF(DATEDIF('Base de données'!$A612,K$1,"d")&lt;&gt;0,"",'Base de données'!$B612),""))</f>
        <v/>
      </c>
      <c r="L612" s="39" t="str">
        <f>IF(L$1&gt;$AE$1,"-",IFERROR(IF(DATEDIF('Base de données'!$A612,L$1,"d")&lt;&gt;0,"",'Base de données'!$B612),""))</f>
        <v/>
      </c>
      <c r="M612" s="39" t="str">
        <f>IF(M$1&gt;$AE$1,"-",IFERROR(IF(DATEDIF('Base de données'!$A612,M$1,"d")&lt;&gt;0,"",'Base de données'!$B612),""))</f>
        <v>A2E1O</v>
      </c>
      <c r="N612" s="39" t="str">
        <f>IF(N$1&gt;$AE$1,"-",IFERROR(IF(DATEDIF('Base de données'!$A612,N$1,"d")&lt;&gt;0,"",'Base de données'!$B612),""))</f>
        <v/>
      </c>
      <c r="O612" s="39" t="str">
        <f>IF(O$1&gt;$AE$1,"-",IFERROR(IF(DATEDIF('Base de données'!$A612,O$1,"d")&lt;&gt;0,"",'Base de données'!$B612),""))</f>
        <v/>
      </c>
      <c r="P612" s="39" t="str">
        <f>IF(P$1&gt;$AE$1,"-",IFERROR(IF(DATEDIF('Base de données'!$A612,P$1,"d")&lt;&gt;0,"",'Base de données'!$B612),""))</f>
        <v/>
      </c>
      <c r="Q612" s="39" t="str">
        <f>IF(Q$1&gt;$AE$1,"-",IFERROR(IF(DATEDIF('Base de données'!$A612,Q$1,"d")&lt;&gt;0,"",'Base de données'!$B612),""))</f>
        <v/>
      </c>
      <c r="R612" s="39" t="str">
        <f>IF(R$1&gt;$AE$1,"-",IFERROR(IF(DATEDIF('Base de données'!$A612,R$1,"d")&lt;&gt;0,"",'Base de données'!$B612),""))</f>
        <v/>
      </c>
      <c r="S612" s="39" t="str">
        <f>IF(S$1&gt;$AE$1,"-",IFERROR(IF(DATEDIF('Base de données'!$A612,S$1,"d")&lt;&gt;0,"",'Base de données'!$B612),""))</f>
        <v/>
      </c>
      <c r="T612" s="39" t="str">
        <f>IF(T$1&gt;$AE$1,"-",IFERROR(IF(DATEDIF('Base de données'!$A612,T$1,"d")&lt;&gt;0,"",'Base de données'!$B612),""))</f>
        <v/>
      </c>
      <c r="U612" s="39" t="str">
        <f>IF(U$1&gt;$AE$1,"-",IFERROR(IF(DATEDIF('Base de données'!$A612,U$1,"d")&lt;&gt;0,"",'Base de données'!$B612),""))</f>
        <v/>
      </c>
      <c r="V612" s="39" t="str">
        <f>IF(V$1&gt;$AE$1,"-",IFERROR(IF(DATEDIF('Base de données'!$A612,V$1,"d")&lt;&gt;0,"",'Base de données'!$B612),""))</f>
        <v/>
      </c>
      <c r="W612" s="34"/>
      <c r="X612" s="30" t="str">
        <f>'Base de données'!$C612&amp;" "&amp;'Base de données'!$D612</f>
        <v>Pichon Emmanuel</v>
      </c>
      <c r="Y612" s="31">
        <f>COUNTIF('Base de données'!$B:$B,'Base de données'!$B612)</f>
        <v>12</v>
      </c>
      <c r="AA612" s="87" cm="1">
        <f t="array" aca="1" ref="AA612" ca="1">INDIRECT("'Base de données'!A" &amp; ROW(Y612))</f>
        <v>45717</v>
      </c>
      <c r="AB612" s="51" t="str" cm="1">
        <f t="array" aca="1" ref="AB612" ca="1">INDIRECT("'Base de données'!B" &amp; ROW(Z612))</f>
        <v>A2E1O</v>
      </c>
    </row>
    <row r="613" spans="1:28" x14ac:dyDescent="0.3">
      <c r="A613" s="41" t="str">
        <f ca="1">IF(IF(AND($B613&lt;&gt;"-",$B613=$E613),"Entrée et sortie","-")="Entrée et sortie",'Base de données'!$B613,"-")</f>
        <v>-</v>
      </c>
      <c r="B613" s="41" t="str">
        <f t="shared" ca="1" si="39"/>
        <v>-</v>
      </c>
      <c r="C613" s="41" t="str">
        <f t="shared" ca="1" si="40"/>
        <v>-</v>
      </c>
      <c r="D613" s="41" t="str">
        <f>IF($F613="sortie en cours d'année",'Base de données'!$B613,"-")</f>
        <v>-</v>
      </c>
      <c r="E613" s="41" t="str">
        <f>IF($H613="entrée en cours d'année",'Base de données'!$B613,"-")</f>
        <v>-</v>
      </c>
      <c r="F613" s="37" t="str">
        <f t="shared" si="37"/>
        <v/>
      </c>
      <c r="G613" s="37" t="str">
        <f>IF($J613="mouvement",_xlfn.XLOOKUP('Base de données'!$B613,$V:$V,$V:$V,0),"")</f>
        <v/>
      </c>
      <c r="H613" s="37" t="str">
        <f t="shared" si="38"/>
        <v/>
      </c>
      <c r="I613" s="37" t="str">
        <f>IF($J613="mouvement",_xlfn.XLOOKUP('Base de données'!$B613,$K:$K,$K:$K,0),"")</f>
        <v/>
      </c>
      <c r="J613" s="38" t="str">
        <f>IF(AND(Y613&lt;&gt;MAX(Y:Y),COUNTIF(K613:V613,'Base de données'!$B613)&gt;0),"mouvement","")</f>
        <v/>
      </c>
      <c r="K613" s="39" t="str">
        <f>IF(K$1&gt;$AE$1,"-",IFERROR(IF(DATEDIF('Base de données'!$A613,K$1,"d")&lt;&gt;0,"",'Base de données'!$B613),""))</f>
        <v/>
      </c>
      <c r="L613" s="39" t="str">
        <f>IF(L$1&gt;$AE$1,"-",IFERROR(IF(DATEDIF('Base de données'!$A613,L$1,"d")&lt;&gt;0,"",'Base de données'!$B613),""))</f>
        <v/>
      </c>
      <c r="M613" s="39" t="str">
        <f>IF(M$1&gt;$AE$1,"-",IFERROR(IF(DATEDIF('Base de données'!$A613,M$1,"d")&lt;&gt;0,"",'Base de données'!$B613),""))</f>
        <v>EEW7P</v>
      </c>
      <c r="N613" s="39" t="str">
        <f>IF(N$1&gt;$AE$1,"-",IFERROR(IF(DATEDIF('Base de données'!$A613,N$1,"d")&lt;&gt;0,"",'Base de données'!$B613),""))</f>
        <v/>
      </c>
      <c r="O613" s="39" t="str">
        <f>IF(O$1&gt;$AE$1,"-",IFERROR(IF(DATEDIF('Base de données'!$A613,O$1,"d")&lt;&gt;0,"",'Base de données'!$B613),""))</f>
        <v/>
      </c>
      <c r="P613" s="39" t="str">
        <f>IF(P$1&gt;$AE$1,"-",IFERROR(IF(DATEDIF('Base de données'!$A613,P$1,"d")&lt;&gt;0,"",'Base de données'!$B613),""))</f>
        <v/>
      </c>
      <c r="Q613" s="39" t="str">
        <f>IF(Q$1&gt;$AE$1,"-",IFERROR(IF(DATEDIF('Base de données'!$A613,Q$1,"d")&lt;&gt;0,"",'Base de données'!$B613),""))</f>
        <v/>
      </c>
      <c r="R613" s="39" t="str">
        <f>IF(R$1&gt;$AE$1,"-",IFERROR(IF(DATEDIF('Base de données'!$A613,R$1,"d")&lt;&gt;0,"",'Base de données'!$B613),""))</f>
        <v/>
      </c>
      <c r="S613" s="39" t="str">
        <f>IF(S$1&gt;$AE$1,"-",IFERROR(IF(DATEDIF('Base de données'!$A613,S$1,"d")&lt;&gt;0,"",'Base de données'!$B613),""))</f>
        <v/>
      </c>
      <c r="T613" s="39" t="str">
        <f>IF(T$1&gt;$AE$1,"-",IFERROR(IF(DATEDIF('Base de données'!$A613,T$1,"d")&lt;&gt;0,"",'Base de données'!$B613),""))</f>
        <v/>
      </c>
      <c r="U613" s="39" t="str">
        <f>IF(U$1&gt;$AE$1,"-",IFERROR(IF(DATEDIF('Base de données'!$A613,U$1,"d")&lt;&gt;0,"",'Base de données'!$B613),""))</f>
        <v/>
      </c>
      <c r="V613" s="39" t="str">
        <f>IF(V$1&gt;$AE$1,"-",IFERROR(IF(DATEDIF('Base de données'!$A613,V$1,"d")&lt;&gt;0,"",'Base de données'!$B613),""))</f>
        <v/>
      </c>
      <c r="W613" s="34"/>
      <c r="X613" s="30" t="str">
        <f>'Base de données'!$C613&amp;" "&amp;'Base de données'!$D613</f>
        <v>Gros Suzanne</v>
      </c>
      <c r="Y613" s="31">
        <f>COUNTIF('Base de données'!$B:$B,'Base de données'!$B613)</f>
        <v>12</v>
      </c>
      <c r="AA613" s="87" cm="1">
        <f t="array" aca="1" ref="AA613" ca="1">INDIRECT("'Base de données'!A" &amp; ROW(Y613))</f>
        <v>45717</v>
      </c>
      <c r="AB613" s="51" t="str" cm="1">
        <f t="array" aca="1" ref="AB613" ca="1">INDIRECT("'Base de données'!B" &amp; ROW(Z613))</f>
        <v>EEW7P</v>
      </c>
    </row>
    <row r="614" spans="1:28" x14ac:dyDescent="0.3">
      <c r="A614" s="41" t="str">
        <f ca="1">IF(IF(AND($B614&lt;&gt;"-",$B614=$E614),"Entrée et sortie","-")="Entrée et sortie",'Base de données'!$B614,"-")</f>
        <v>-</v>
      </c>
      <c r="B614" s="41" t="str">
        <f t="shared" ca="1" si="39"/>
        <v>DOGY4</v>
      </c>
      <c r="C614" s="41" t="str">
        <f t="shared" ca="1" si="40"/>
        <v>DOGY4</v>
      </c>
      <c r="D614" s="41" t="str">
        <f>IF($F614="sortie en cours d'année",'Base de données'!$B614,"-")</f>
        <v>DOGY4</v>
      </c>
      <c r="E614" s="41" t="str">
        <f>IF($H614="entrée en cours d'année",'Base de données'!$B614,"-")</f>
        <v>-</v>
      </c>
      <c r="F614" s="37" t="str">
        <f t="shared" si="37"/>
        <v>sortie en cours d'année</v>
      </c>
      <c r="G614" s="37">
        <f>IF($J614="mouvement",_xlfn.XLOOKUP('Base de données'!$B614,$V:$V,$V:$V,0),"")</f>
        <v>0</v>
      </c>
      <c r="H614" s="37" t="str">
        <f t="shared" si="38"/>
        <v/>
      </c>
      <c r="I614" s="37" t="str">
        <f>IF($J614="mouvement",_xlfn.XLOOKUP('Base de données'!$B614,$K:$K,$K:$K,0),"")</f>
        <v>DOGY4</v>
      </c>
      <c r="J614" s="38" t="str">
        <f>IF(AND(Y614&lt;&gt;MAX(Y:Y),COUNTIF(K614:V614,'Base de données'!$B614)&gt;0),"mouvement","")</f>
        <v>mouvement</v>
      </c>
      <c r="K614" s="39" t="str">
        <f>IF(K$1&gt;$AE$1,"-",IFERROR(IF(DATEDIF('Base de données'!$A614,K$1,"d")&lt;&gt;0,"",'Base de données'!$B614),""))</f>
        <v/>
      </c>
      <c r="L614" s="39" t="str">
        <f>IF(L$1&gt;$AE$1,"-",IFERROR(IF(DATEDIF('Base de données'!$A614,L$1,"d")&lt;&gt;0,"",'Base de données'!$B614),""))</f>
        <v/>
      </c>
      <c r="M614" s="39" t="str">
        <f>IF(M$1&gt;$AE$1,"-",IFERROR(IF(DATEDIF('Base de données'!$A614,M$1,"d")&lt;&gt;0,"",'Base de données'!$B614),""))</f>
        <v>DOGY4</v>
      </c>
      <c r="N614" s="39" t="str">
        <f>IF(N$1&gt;$AE$1,"-",IFERROR(IF(DATEDIF('Base de données'!$A614,N$1,"d")&lt;&gt;0,"",'Base de données'!$B614),""))</f>
        <v/>
      </c>
      <c r="O614" s="39" t="str">
        <f>IF(O$1&gt;$AE$1,"-",IFERROR(IF(DATEDIF('Base de données'!$A614,O$1,"d")&lt;&gt;0,"",'Base de données'!$B614),""))</f>
        <v/>
      </c>
      <c r="P614" s="39" t="str">
        <f>IF(P$1&gt;$AE$1,"-",IFERROR(IF(DATEDIF('Base de données'!$A614,P$1,"d")&lt;&gt;0,"",'Base de données'!$B614),""))</f>
        <v/>
      </c>
      <c r="Q614" s="39" t="str">
        <f>IF(Q$1&gt;$AE$1,"-",IFERROR(IF(DATEDIF('Base de données'!$A614,Q$1,"d")&lt;&gt;0,"",'Base de données'!$B614),""))</f>
        <v/>
      </c>
      <c r="R614" s="39" t="str">
        <f>IF(R$1&gt;$AE$1,"-",IFERROR(IF(DATEDIF('Base de données'!$A614,R$1,"d")&lt;&gt;0,"",'Base de données'!$B614),""))</f>
        <v/>
      </c>
      <c r="S614" s="39" t="str">
        <f>IF(S$1&gt;$AE$1,"-",IFERROR(IF(DATEDIF('Base de données'!$A614,S$1,"d")&lt;&gt;0,"",'Base de données'!$B614),""))</f>
        <v/>
      </c>
      <c r="T614" s="39" t="str">
        <f>IF(T$1&gt;$AE$1,"-",IFERROR(IF(DATEDIF('Base de données'!$A614,T$1,"d")&lt;&gt;0,"",'Base de données'!$B614),""))</f>
        <v/>
      </c>
      <c r="U614" s="39" t="str">
        <f>IF(U$1&gt;$AE$1,"-",IFERROR(IF(DATEDIF('Base de données'!$A614,U$1,"d")&lt;&gt;0,"",'Base de données'!$B614),""))</f>
        <v/>
      </c>
      <c r="V614" s="39" t="str">
        <f>IF(V$1&gt;$AE$1,"-",IFERROR(IF(DATEDIF('Base de données'!$A614,V$1,"d")&lt;&gt;0,"",'Base de données'!$B614),""))</f>
        <v/>
      </c>
      <c r="W614" s="34"/>
      <c r="X614" s="30" t="str">
        <f>'Base de données'!$C614&amp;" "&amp;'Base de données'!$D614</f>
        <v>Turpin Dorothée</v>
      </c>
      <c r="Y614" s="31">
        <f>COUNTIF('Base de données'!$B:$B,'Base de données'!$B614)</f>
        <v>4</v>
      </c>
      <c r="AA614" s="87" cm="1">
        <f t="array" aca="1" ref="AA614" ca="1">INDIRECT("'Base de données'!A" &amp; ROW(Y614))</f>
        <v>45717</v>
      </c>
      <c r="AB614" s="51" t="str" cm="1">
        <f t="array" aca="1" ref="AB614" ca="1">INDIRECT("'Base de données'!B" &amp; ROW(Z614))</f>
        <v>DOGY4</v>
      </c>
    </row>
    <row r="615" spans="1:28" x14ac:dyDescent="0.3">
      <c r="A615" s="41" t="str">
        <f ca="1">IF(IF(AND($B615&lt;&gt;"-",$B615=$E615),"Entrée et sortie","-")="Entrée et sortie",'Base de données'!$B615,"-")</f>
        <v>-</v>
      </c>
      <c r="B615" s="41" t="str">
        <f t="shared" ca="1" si="39"/>
        <v>WI12D</v>
      </c>
      <c r="C615" s="41" t="str">
        <f t="shared" ca="1" si="40"/>
        <v>WI12D</v>
      </c>
      <c r="D615" s="41" t="str">
        <f>IF($F615="sortie en cours d'année",'Base de données'!$B615,"-")</f>
        <v>WI12D</v>
      </c>
      <c r="E615" s="41" t="str">
        <f>IF($H615="entrée en cours d'année",'Base de données'!$B615,"-")</f>
        <v>-</v>
      </c>
      <c r="F615" s="37" t="str">
        <f t="shared" si="37"/>
        <v>sortie en cours d'année</v>
      </c>
      <c r="G615" s="37">
        <f>IF($J615="mouvement",_xlfn.XLOOKUP('Base de données'!$B615,$V:$V,$V:$V,0),"")</f>
        <v>0</v>
      </c>
      <c r="H615" s="37" t="str">
        <f t="shared" si="38"/>
        <v/>
      </c>
      <c r="I615" s="37" t="str">
        <f>IF($J615="mouvement",_xlfn.XLOOKUP('Base de données'!$B615,$K:$K,$K:$K,0),"")</f>
        <v>WI12D</v>
      </c>
      <c r="J615" s="38" t="str">
        <f>IF(AND(Y615&lt;&gt;MAX(Y:Y),COUNTIF(K615:V615,'Base de données'!$B615)&gt;0),"mouvement","")</f>
        <v>mouvement</v>
      </c>
      <c r="K615" s="39" t="str">
        <f>IF(K$1&gt;$AE$1,"-",IFERROR(IF(DATEDIF('Base de données'!$A615,K$1,"d")&lt;&gt;0,"",'Base de données'!$B615),""))</f>
        <v/>
      </c>
      <c r="L615" s="39" t="str">
        <f>IF(L$1&gt;$AE$1,"-",IFERROR(IF(DATEDIF('Base de données'!$A615,L$1,"d")&lt;&gt;0,"",'Base de données'!$B615),""))</f>
        <v/>
      </c>
      <c r="M615" s="39" t="str">
        <f>IF(M$1&gt;$AE$1,"-",IFERROR(IF(DATEDIF('Base de données'!$A615,M$1,"d")&lt;&gt;0,"",'Base de données'!$B615),""))</f>
        <v>WI12D</v>
      </c>
      <c r="N615" s="39" t="str">
        <f>IF(N$1&gt;$AE$1,"-",IFERROR(IF(DATEDIF('Base de données'!$A615,N$1,"d")&lt;&gt;0,"",'Base de données'!$B615),""))</f>
        <v/>
      </c>
      <c r="O615" s="39" t="str">
        <f>IF(O$1&gt;$AE$1,"-",IFERROR(IF(DATEDIF('Base de données'!$A615,O$1,"d")&lt;&gt;0,"",'Base de données'!$B615),""))</f>
        <v/>
      </c>
      <c r="P615" s="39" t="str">
        <f>IF(P$1&gt;$AE$1,"-",IFERROR(IF(DATEDIF('Base de données'!$A615,P$1,"d")&lt;&gt;0,"",'Base de données'!$B615),""))</f>
        <v/>
      </c>
      <c r="Q615" s="39" t="str">
        <f>IF(Q$1&gt;$AE$1,"-",IFERROR(IF(DATEDIF('Base de données'!$A615,Q$1,"d")&lt;&gt;0,"",'Base de données'!$B615),""))</f>
        <v/>
      </c>
      <c r="R615" s="39" t="str">
        <f>IF(R$1&gt;$AE$1,"-",IFERROR(IF(DATEDIF('Base de données'!$A615,R$1,"d")&lt;&gt;0,"",'Base de données'!$B615),""))</f>
        <v/>
      </c>
      <c r="S615" s="39" t="str">
        <f>IF(S$1&gt;$AE$1,"-",IFERROR(IF(DATEDIF('Base de données'!$A615,S$1,"d")&lt;&gt;0,"",'Base de données'!$B615),""))</f>
        <v/>
      </c>
      <c r="T615" s="39" t="str">
        <f>IF(T$1&gt;$AE$1,"-",IFERROR(IF(DATEDIF('Base de données'!$A615,T$1,"d")&lt;&gt;0,"",'Base de données'!$B615),""))</f>
        <v/>
      </c>
      <c r="U615" s="39" t="str">
        <f>IF(U$1&gt;$AE$1,"-",IFERROR(IF(DATEDIF('Base de données'!$A615,U$1,"d")&lt;&gt;0,"",'Base de données'!$B615),""))</f>
        <v/>
      </c>
      <c r="V615" s="39" t="str">
        <f>IF(V$1&gt;$AE$1,"-",IFERROR(IF(DATEDIF('Base de données'!$A615,V$1,"d")&lt;&gt;0,"",'Base de données'!$B615),""))</f>
        <v/>
      </c>
      <c r="W615" s="34"/>
      <c r="X615" s="30" t="str">
        <f>'Base de données'!$C615&amp;" "&amp;'Base de données'!$D615</f>
        <v>Peron Robert</v>
      </c>
      <c r="Y615" s="31">
        <f>COUNTIF('Base de données'!$B:$B,'Base de données'!$B615)</f>
        <v>7</v>
      </c>
      <c r="AA615" s="87" cm="1">
        <f t="array" aca="1" ref="AA615" ca="1">INDIRECT("'Base de données'!A" &amp; ROW(Y615))</f>
        <v>45717</v>
      </c>
      <c r="AB615" s="51" t="str" cm="1">
        <f t="array" aca="1" ref="AB615" ca="1">INDIRECT("'Base de données'!B" &amp; ROW(Z615))</f>
        <v>WI12D</v>
      </c>
    </row>
    <row r="616" spans="1:28" x14ac:dyDescent="0.3">
      <c r="A616" s="41" t="str">
        <f ca="1">IF(IF(AND($B616&lt;&gt;"-",$B616=$E616),"Entrée et sortie","-")="Entrée et sortie",'Base de données'!$B616,"-")</f>
        <v>-</v>
      </c>
      <c r="B616" s="41" t="str">
        <f t="shared" ca="1" si="39"/>
        <v>-</v>
      </c>
      <c r="C616" s="41" t="str">
        <f t="shared" ca="1" si="40"/>
        <v>-</v>
      </c>
      <c r="D616" s="41" t="str">
        <f>IF($F616="sortie en cours d'année",'Base de données'!$B616,"-")</f>
        <v>-</v>
      </c>
      <c r="E616" s="41" t="str">
        <f>IF($H616="entrée en cours d'année",'Base de données'!$B616,"-")</f>
        <v>-</v>
      </c>
      <c r="F616" s="37" t="str">
        <f t="shared" si="37"/>
        <v/>
      </c>
      <c r="G616" s="37" t="str">
        <f>IF($J616="mouvement",_xlfn.XLOOKUP('Base de données'!$B616,$V:$V,$V:$V,0),"")</f>
        <v/>
      </c>
      <c r="H616" s="37" t="str">
        <f t="shared" si="38"/>
        <v/>
      </c>
      <c r="I616" s="37" t="str">
        <f>IF($J616="mouvement",_xlfn.XLOOKUP('Base de données'!$B616,$K:$K,$K:$K,0),"")</f>
        <v/>
      </c>
      <c r="J616" s="38" t="str">
        <f>IF(AND(Y616&lt;&gt;MAX(Y:Y),COUNTIF(K616:V616,'Base de données'!$B616)&gt;0),"mouvement","")</f>
        <v/>
      </c>
      <c r="K616" s="39" t="str">
        <f>IF(K$1&gt;$AE$1,"-",IFERROR(IF(DATEDIF('Base de données'!$A616,K$1,"d")&lt;&gt;0,"",'Base de données'!$B616),""))</f>
        <v/>
      </c>
      <c r="L616" s="39" t="str">
        <f>IF(L$1&gt;$AE$1,"-",IFERROR(IF(DATEDIF('Base de données'!$A616,L$1,"d")&lt;&gt;0,"",'Base de données'!$B616),""))</f>
        <v/>
      </c>
      <c r="M616" s="39" t="str">
        <f>IF(M$1&gt;$AE$1,"-",IFERROR(IF(DATEDIF('Base de données'!$A616,M$1,"d")&lt;&gt;0,"",'Base de données'!$B616),""))</f>
        <v>HG5H8</v>
      </c>
      <c r="N616" s="39" t="str">
        <f>IF(N$1&gt;$AE$1,"-",IFERROR(IF(DATEDIF('Base de données'!$A616,N$1,"d")&lt;&gt;0,"",'Base de données'!$B616),""))</f>
        <v/>
      </c>
      <c r="O616" s="39" t="str">
        <f>IF(O$1&gt;$AE$1,"-",IFERROR(IF(DATEDIF('Base de données'!$A616,O$1,"d")&lt;&gt;0,"",'Base de données'!$B616),""))</f>
        <v/>
      </c>
      <c r="P616" s="39" t="str">
        <f>IF(P$1&gt;$AE$1,"-",IFERROR(IF(DATEDIF('Base de données'!$A616,P$1,"d")&lt;&gt;0,"",'Base de données'!$B616),""))</f>
        <v/>
      </c>
      <c r="Q616" s="39" t="str">
        <f>IF(Q$1&gt;$AE$1,"-",IFERROR(IF(DATEDIF('Base de données'!$A616,Q$1,"d")&lt;&gt;0,"",'Base de données'!$B616),""))</f>
        <v/>
      </c>
      <c r="R616" s="39" t="str">
        <f>IF(R$1&gt;$AE$1,"-",IFERROR(IF(DATEDIF('Base de données'!$A616,R$1,"d")&lt;&gt;0,"",'Base de données'!$B616),""))</f>
        <v/>
      </c>
      <c r="S616" s="39" t="str">
        <f>IF(S$1&gt;$AE$1,"-",IFERROR(IF(DATEDIF('Base de données'!$A616,S$1,"d")&lt;&gt;0,"",'Base de données'!$B616),""))</f>
        <v/>
      </c>
      <c r="T616" s="39" t="str">
        <f>IF(T$1&gt;$AE$1,"-",IFERROR(IF(DATEDIF('Base de données'!$A616,T$1,"d")&lt;&gt;0,"",'Base de données'!$B616),""))</f>
        <v/>
      </c>
      <c r="U616" s="39" t="str">
        <f>IF(U$1&gt;$AE$1,"-",IFERROR(IF(DATEDIF('Base de données'!$A616,U$1,"d")&lt;&gt;0,"",'Base de données'!$B616),""))</f>
        <v/>
      </c>
      <c r="V616" s="39" t="str">
        <f>IF(V$1&gt;$AE$1,"-",IFERROR(IF(DATEDIF('Base de données'!$A616,V$1,"d")&lt;&gt;0,"",'Base de données'!$B616),""))</f>
        <v/>
      </c>
      <c r="W616" s="34"/>
      <c r="X616" s="30" t="str">
        <f>'Base de données'!$C616&amp;" "&amp;'Base de données'!$D616</f>
        <v>Bègue Étienne</v>
      </c>
      <c r="Y616" s="31">
        <f>COUNTIF('Base de données'!$B:$B,'Base de données'!$B616)</f>
        <v>12</v>
      </c>
      <c r="AA616" s="87" cm="1">
        <f t="array" aca="1" ref="AA616" ca="1">INDIRECT("'Base de données'!A" &amp; ROW(Y616))</f>
        <v>45717</v>
      </c>
      <c r="AB616" s="51" t="str" cm="1">
        <f t="array" aca="1" ref="AB616" ca="1">INDIRECT("'Base de données'!B" &amp; ROW(Z616))</f>
        <v>HG5H8</v>
      </c>
    </row>
    <row r="617" spans="1:28" x14ac:dyDescent="0.3">
      <c r="A617" s="41" t="str">
        <f ca="1">IF(IF(AND($B617&lt;&gt;"-",$B617=$E617),"Entrée et sortie","-")="Entrée et sortie",'Base de données'!$B617,"-")</f>
        <v>-</v>
      </c>
      <c r="B617" s="41" t="str">
        <f t="shared" ca="1" si="39"/>
        <v>-</v>
      </c>
      <c r="C617" s="41" t="str">
        <f t="shared" ca="1" si="40"/>
        <v>-</v>
      </c>
      <c r="D617" s="41" t="str">
        <f>IF($F617="sortie en cours d'année",'Base de données'!$B617,"-")</f>
        <v>-</v>
      </c>
      <c r="E617" s="41" t="str">
        <f>IF($H617="entrée en cours d'année",'Base de données'!$B617,"-")</f>
        <v>-</v>
      </c>
      <c r="F617" s="37" t="str">
        <f t="shared" si="37"/>
        <v/>
      </c>
      <c r="G617" s="37" t="str">
        <f>IF($J617="mouvement",_xlfn.XLOOKUP('Base de données'!$B617,$V:$V,$V:$V,0),"")</f>
        <v/>
      </c>
      <c r="H617" s="37" t="str">
        <f t="shared" si="38"/>
        <v/>
      </c>
      <c r="I617" s="37" t="str">
        <f>IF($J617="mouvement",_xlfn.XLOOKUP('Base de données'!$B617,$K:$K,$K:$K,0),"")</f>
        <v/>
      </c>
      <c r="J617" s="38" t="str">
        <f>IF(AND(Y617&lt;&gt;MAX(Y:Y),COUNTIF(K617:V617,'Base de données'!$B617)&gt;0),"mouvement","")</f>
        <v/>
      </c>
      <c r="K617" s="39" t="str">
        <f>IF(K$1&gt;$AE$1,"-",IFERROR(IF(DATEDIF('Base de données'!$A617,K$1,"d")&lt;&gt;0,"",'Base de données'!$B617),""))</f>
        <v/>
      </c>
      <c r="L617" s="39" t="str">
        <f>IF(L$1&gt;$AE$1,"-",IFERROR(IF(DATEDIF('Base de données'!$A617,L$1,"d")&lt;&gt;0,"",'Base de données'!$B617),""))</f>
        <v/>
      </c>
      <c r="M617" s="39" t="str">
        <f>IF(M$1&gt;$AE$1,"-",IFERROR(IF(DATEDIF('Base de données'!$A617,M$1,"d")&lt;&gt;0,"",'Base de données'!$B617),""))</f>
        <v>YID01</v>
      </c>
      <c r="N617" s="39" t="str">
        <f>IF(N$1&gt;$AE$1,"-",IFERROR(IF(DATEDIF('Base de données'!$A617,N$1,"d")&lt;&gt;0,"",'Base de données'!$B617),""))</f>
        <v/>
      </c>
      <c r="O617" s="39" t="str">
        <f>IF(O$1&gt;$AE$1,"-",IFERROR(IF(DATEDIF('Base de données'!$A617,O$1,"d")&lt;&gt;0,"",'Base de données'!$B617),""))</f>
        <v/>
      </c>
      <c r="P617" s="39" t="str">
        <f>IF(P$1&gt;$AE$1,"-",IFERROR(IF(DATEDIF('Base de données'!$A617,P$1,"d")&lt;&gt;0,"",'Base de données'!$B617),""))</f>
        <v/>
      </c>
      <c r="Q617" s="39" t="str">
        <f>IF(Q$1&gt;$AE$1,"-",IFERROR(IF(DATEDIF('Base de données'!$A617,Q$1,"d")&lt;&gt;0,"",'Base de données'!$B617),""))</f>
        <v/>
      </c>
      <c r="R617" s="39" t="str">
        <f>IF(R$1&gt;$AE$1,"-",IFERROR(IF(DATEDIF('Base de données'!$A617,R$1,"d")&lt;&gt;0,"",'Base de données'!$B617),""))</f>
        <v/>
      </c>
      <c r="S617" s="39" t="str">
        <f>IF(S$1&gt;$AE$1,"-",IFERROR(IF(DATEDIF('Base de données'!$A617,S$1,"d")&lt;&gt;0,"",'Base de données'!$B617),""))</f>
        <v/>
      </c>
      <c r="T617" s="39" t="str">
        <f>IF(T$1&gt;$AE$1,"-",IFERROR(IF(DATEDIF('Base de données'!$A617,T$1,"d")&lt;&gt;0,"",'Base de données'!$B617),""))</f>
        <v/>
      </c>
      <c r="U617" s="39" t="str">
        <f>IF(U$1&gt;$AE$1,"-",IFERROR(IF(DATEDIF('Base de données'!$A617,U$1,"d")&lt;&gt;0,"",'Base de données'!$B617),""))</f>
        <v/>
      </c>
      <c r="V617" s="39" t="str">
        <f>IF(V$1&gt;$AE$1,"-",IFERROR(IF(DATEDIF('Base de données'!$A617,V$1,"d")&lt;&gt;0,"",'Base de données'!$B617),""))</f>
        <v/>
      </c>
      <c r="W617" s="34"/>
      <c r="X617" s="30" t="str">
        <f>'Base de données'!$C617&amp;" "&amp;'Base de données'!$D617</f>
        <v>Guilbert Élodie</v>
      </c>
      <c r="Y617" s="31">
        <f>COUNTIF('Base de données'!$B:$B,'Base de données'!$B617)</f>
        <v>12</v>
      </c>
      <c r="AA617" s="87" cm="1">
        <f t="array" aca="1" ref="AA617" ca="1">INDIRECT("'Base de données'!A" &amp; ROW(Y617))</f>
        <v>45717</v>
      </c>
      <c r="AB617" s="51" t="str" cm="1">
        <f t="array" aca="1" ref="AB617" ca="1">INDIRECT("'Base de données'!B" &amp; ROW(Z617))</f>
        <v>YID01</v>
      </c>
    </row>
    <row r="618" spans="1:28" x14ac:dyDescent="0.3">
      <c r="A618" s="41" t="str">
        <f ca="1">IF(IF(AND($B618&lt;&gt;"-",$B618=$E618),"Entrée et sortie","-")="Entrée et sortie",'Base de données'!$B618,"-")</f>
        <v>-</v>
      </c>
      <c r="B618" s="41" t="str">
        <f t="shared" ca="1" si="39"/>
        <v>-</v>
      </c>
      <c r="C618" s="41" t="str">
        <f t="shared" ca="1" si="40"/>
        <v>-</v>
      </c>
      <c r="D618" s="41" t="str">
        <f>IF($F618="sortie en cours d'année",'Base de données'!$B618,"-")</f>
        <v>-</v>
      </c>
      <c r="E618" s="41" t="str">
        <f>IF($H618="entrée en cours d'année",'Base de données'!$B618,"-")</f>
        <v>-</v>
      </c>
      <c r="F618" s="37" t="str">
        <f t="shared" si="37"/>
        <v/>
      </c>
      <c r="G618" s="37" t="str">
        <f>IF($J618="mouvement",_xlfn.XLOOKUP('Base de données'!$B618,$V:$V,$V:$V,0),"")</f>
        <v/>
      </c>
      <c r="H618" s="37" t="str">
        <f t="shared" si="38"/>
        <v/>
      </c>
      <c r="I618" s="37" t="str">
        <f>IF($J618="mouvement",_xlfn.XLOOKUP('Base de données'!$B618,$K:$K,$K:$K,0),"")</f>
        <v/>
      </c>
      <c r="J618" s="38" t="str">
        <f>IF(AND(Y618&lt;&gt;MAX(Y:Y),COUNTIF(K618:V618,'Base de données'!$B618)&gt;0),"mouvement","")</f>
        <v/>
      </c>
      <c r="K618" s="39" t="str">
        <f>IF(K$1&gt;$AE$1,"-",IFERROR(IF(DATEDIF('Base de données'!$A618,K$1,"d")&lt;&gt;0,"",'Base de données'!$B618),""))</f>
        <v/>
      </c>
      <c r="L618" s="39" t="str">
        <f>IF(L$1&gt;$AE$1,"-",IFERROR(IF(DATEDIF('Base de données'!$A618,L$1,"d")&lt;&gt;0,"",'Base de données'!$B618),""))</f>
        <v/>
      </c>
      <c r="M618" s="39" t="str">
        <f>IF(M$1&gt;$AE$1,"-",IFERROR(IF(DATEDIF('Base de données'!$A618,M$1,"d")&lt;&gt;0,"",'Base de données'!$B618),""))</f>
        <v>5CII0</v>
      </c>
      <c r="N618" s="39" t="str">
        <f>IF(N$1&gt;$AE$1,"-",IFERROR(IF(DATEDIF('Base de données'!$A618,N$1,"d")&lt;&gt;0,"",'Base de données'!$B618),""))</f>
        <v/>
      </c>
      <c r="O618" s="39" t="str">
        <f>IF(O$1&gt;$AE$1,"-",IFERROR(IF(DATEDIF('Base de données'!$A618,O$1,"d")&lt;&gt;0,"",'Base de données'!$B618),""))</f>
        <v/>
      </c>
      <c r="P618" s="39" t="str">
        <f>IF(P$1&gt;$AE$1,"-",IFERROR(IF(DATEDIF('Base de données'!$A618,P$1,"d")&lt;&gt;0,"",'Base de données'!$B618),""))</f>
        <v/>
      </c>
      <c r="Q618" s="39" t="str">
        <f>IF(Q$1&gt;$AE$1,"-",IFERROR(IF(DATEDIF('Base de données'!$A618,Q$1,"d")&lt;&gt;0,"",'Base de données'!$B618),""))</f>
        <v/>
      </c>
      <c r="R618" s="39" t="str">
        <f>IF(R$1&gt;$AE$1,"-",IFERROR(IF(DATEDIF('Base de données'!$A618,R$1,"d")&lt;&gt;0,"",'Base de données'!$B618),""))</f>
        <v/>
      </c>
      <c r="S618" s="39" t="str">
        <f>IF(S$1&gt;$AE$1,"-",IFERROR(IF(DATEDIF('Base de données'!$A618,S$1,"d")&lt;&gt;0,"",'Base de données'!$B618),""))</f>
        <v/>
      </c>
      <c r="T618" s="39" t="str">
        <f>IF(T$1&gt;$AE$1,"-",IFERROR(IF(DATEDIF('Base de données'!$A618,T$1,"d")&lt;&gt;0,"",'Base de données'!$B618),""))</f>
        <v/>
      </c>
      <c r="U618" s="39" t="str">
        <f>IF(U$1&gt;$AE$1,"-",IFERROR(IF(DATEDIF('Base de données'!$A618,U$1,"d")&lt;&gt;0,"",'Base de données'!$B618),""))</f>
        <v/>
      </c>
      <c r="V618" s="39" t="str">
        <f>IF(V$1&gt;$AE$1,"-",IFERROR(IF(DATEDIF('Base de données'!$A618,V$1,"d")&lt;&gt;0,"",'Base de données'!$B618),""))</f>
        <v/>
      </c>
      <c r="W618" s="34"/>
      <c r="X618" s="30" t="str">
        <f>'Base de données'!$C618&amp;" "&amp;'Base de données'!$D618</f>
        <v>Costa Céline</v>
      </c>
      <c r="Y618" s="31">
        <f>COUNTIF('Base de données'!$B:$B,'Base de données'!$B618)</f>
        <v>12</v>
      </c>
      <c r="AA618" s="87" cm="1">
        <f t="array" aca="1" ref="AA618" ca="1">INDIRECT("'Base de données'!A" &amp; ROW(Y618))</f>
        <v>45717</v>
      </c>
      <c r="AB618" s="51" t="str" cm="1">
        <f t="array" aca="1" ref="AB618" ca="1">INDIRECT("'Base de données'!B" &amp; ROW(Z618))</f>
        <v>5CII0</v>
      </c>
    </row>
    <row r="619" spans="1:28" x14ac:dyDescent="0.3">
      <c r="A619" s="41" t="str">
        <f ca="1">IF(IF(AND($B619&lt;&gt;"-",$B619=$E619),"Entrée et sortie","-")="Entrée et sortie",'Base de données'!$B619,"-")</f>
        <v>-</v>
      </c>
      <c r="B619" s="41" t="str">
        <f t="shared" ca="1" si="39"/>
        <v>-</v>
      </c>
      <c r="C619" s="41" t="str">
        <f t="shared" ca="1" si="40"/>
        <v>-</v>
      </c>
      <c r="D619" s="41" t="str">
        <f>IF($F619="sortie en cours d'année",'Base de données'!$B619,"-")</f>
        <v>-</v>
      </c>
      <c r="E619" s="41" t="str">
        <f>IF($H619="entrée en cours d'année",'Base de données'!$B619,"-")</f>
        <v>-</v>
      </c>
      <c r="F619" s="37" t="str">
        <f t="shared" si="37"/>
        <v/>
      </c>
      <c r="G619" s="37" t="str">
        <f>IF($J619="mouvement",_xlfn.XLOOKUP('Base de données'!$B619,$V:$V,$V:$V,0),"")</f>
        <v/>
      </c>
      <c r="H619" s="37" t="str">
        <f t="shared" si="38"/>
        <v/>
      </c>
      <c r="I619" s="37" t="str">
        <f>IF($J619="mouvement",_xlfn.XLOOKUP('Base de données'!$B619,$K:$K,$K:$K,0),"")</f>
        <v/>
      </c>
      <c r="J619" s="38" t="str">
        <f>IF(AND(Y619&lt;&gt;MAX(Y:Y),COUNTIF(K619:V619,'Base de données'!$B619)&gt;0),"mouvement","")</f>
        <v/>
      </c>
      <c r="K619" s="39" t="str">
        <f>IF(K$1&gt;$AE$1,"-",IFERROR(IF(DATEDIF('Base de données'!$A619,K$1,"d")&lt;&gt;0,"",'Base de données'!$B619),""))</f>
        <v/>
      </c>
      <c r="L619" s="39" t="str">
        <f>IF(L$1&gt;$AE$1,"-",IFERROR(IF(DATEDIF('Base de données'!$A619,L$1,"d")&lt;&gt;0,"",'Base de données'!$B619),""))</f>
        <v/>
      </c>
      <c r="M619" s="39" t="str">
        <f>IF(M$1&gt;$AE$1,"-",IFERROR(IF(DATEDIF('Base de données'!$A619,M$1,"d")&lt;&gt;0,"",'Base de données'!$B619),""))</f>
        <v>8RHOT</v>
      </c>
      <c r="N619" s="39" t="str">
        <f>IF(N$1&gt;$AE$1,"-",IFERROR(IF(DATEDIF('Base de données'!$A619,N$1,"d")&lt;&gt;0,"",'Base de données'!$B619),""))</f>
        <v/>
      </c>
      <c r="O619" s="39" t="str">
        <f>IF(O$1&gt;$AE$1,"-",IFERROR(IF(DATEDIF('Base de données'!$A619,O$1,"d")&lt;&gt;0,"",'Base de données'!$B619),""))</f>
        <v/>
      </c>
      <c r="P619" s="39" t="str">
        <f>IF(P$1&gt;$AE$1,"-",IFERROR(IF(DATEDIF('Base de données'!$A619,P$1,"d")&lt;&gt;0,"",'Base de données'!$B619),""))</f>
        <v/>
      </c>
      <c r="Q619" s="39" t="str">
        <f>IF(Q$1&gt;$AE$1,"-",IFERROR(IF(DATEDIF('Base de données'!$A619,Q$1,"d")&lt;&gt;0,"",'Base de données'!$B619),""))</f>
        <v/>
      </c>
      <c r="R619" s="39" t="str">
        <f>IF(R$1&gt;$AE$1,"-",IFERROR(IF(DATEDIF('Base de données'!$A619,R$1,"d")&lt;&gt;0,"",'Base de données'!$B619),""))</f>
        <v/>
      </c>
      <c r="S619" s="39" t="str">
        <f>IF(S$1&gt;$AE$1,"-",IFERROR(IF(DATEDIF('Base de données'!$A619,S$1,"d")&lt;&gt;0,"",'Base de données'!$B619),""))</f>
        <v/>
      </c>
      <c r="T619" s="39" t="str">
        <f>IF(T$1&gt;$AE$1,"-",IFERROR(IF(DATEDIF('Base de données'!$A619,T$1,"d")&lt;&gt;0,"",'Base de données'!$B619),""))</f>
        <v/>
      </c>
      <c r="U619" s="39" t="str">
        <f>IF(U$1&gt;$AE$1,"-",IFERROR(IF(DATEDIF('Base de données'!$A619,U$1,"d")&lt;&gt;0,"",'Base de données'!$B619),""))</f>
        <v/>
      </c>
      <c r="V619" s="39" t="str">
        <f>IF(V$1&gt;$AE$1,"-",IFERROR(IF(DATEDIF('Base de données'!$A619,V$1,"d")&lt;&gt;0,"",'Base de données'!$B619),""))</f>
        <v/>
      </c>
      <c r="W619" s="34"/>
      <c r="X619" s="30" t="str">
        <f>'Base de données'!$C619&amp;" "&amp;'Base de données'!$D619</f>
        <v>Lecoq Nathalie</v>
      </c>
      <c r="Y619" s="31">
        <f>COUNTIF('Base de données'!$B:$B,'Base de données'!$B619)</f>
        <v>12</v>
      </c>
      <c r="AA619" s="87" cm="1">
        <f t="array" aca="1" ref="AA619" ca="1">INDIRECT("'Base de données'!A" &amp; ROW(Y619))</f>
        <v>45717</v>
      </c>
      <c r="AB619" s="51" t="str" cm="1">
        <f t="array" aca="1" ref="AB619" ca="1">INDIRECT("'Base de données'!B" &amp; ROW(Z619))</f>
        <v>8RHOT</v>
      </c>
    </row>
    <row r="620" spans="1:28" x14ac:dyDescent="0.3">
      <c r="A620" s="41" t="str">
        <f ca="1">IF(IF(AND($B620&lt;&gt;"-",$B620=$E620),"Entrée et sortie","-")="Entrée et sortie",'Base de données'!$B620,"-")</f>
        <v>-</v>
      </c>
      <c r="B620" s="41" t="str">
        <f t="shared" ca="1" si="39"/>
        <v>-</v>
      </c>
      <c r="C620" s="41" t="str">
        <f t="shared" ca="1" si="40"/>
        <v>-</v>
      </c>
      <c r="D620" s="41" t="str">
        <f>IF($F620="sortie en cours d'année",'Base de données'!$B620,"-")</f>
        <v>-</v>
      </c>
      <c r="E620" s="41" t="str">
        <f>IF($H620="entrée en cours d'année",'Base de données'!$B620,"-")</f>
        <v>-</v>
      </c>
      <c r="F620" s="37" t="str">
        <f t="shared" si="37"/>
        <v/>
      </c>
      <c r="G620" s="37" t="str">
        <f>IF($J620="mouvement",_xlfn.XLOOKUP('Base de données'!$B620,$V:$V,$V:$V,0),"")</f>
        <v/>
      </c>
      <c r="H620" s="37" t="str">
        <f t="shared" si="38"/>
        <v/>
      </c>
      <c r="I620" s="37" t="str">
        <f>IF($J620="mouvement",_xlfn.XLOOKUP('Base de données'!$B620,$K:$K,$K:$K,0),"")</f>
        <v/>
      </c>
      <c r="J620" s="38" t="str">
        <f>IF(AND(Y620&lt;&gt;MAX(Y:Y),COUNTIF(K620:V620,'Base de données'!$B620)&gt;0),"mouvement","")</f>
        <v/>
      </c>
      <c r="K620" s="39" t="str">
        <f>IF(K$1&gt;$AE$1,"-",IFERROR(IF(DATEDIF('Base de données'!$A620,K$1,"d")&lt;&gt;0,"",'Base de données'!$B620),""))</f>
        <v/>
      </c>
      <c r="L620" s="39" t="str">
        <f>IF(L$1&gt;$AE$1,"-",IFERROR(IF(DATEDIF('Base de données'!$A620,L$1,"d")&lt;&gt;0,"",'Base de données'!$B620),""))</f>
        <v/>
      </c>
      <c r="M620" s="39" t="str">
        <f>IF(M$1&gt;$AE$1,"-",IFERROR(IF(DATEDIF('Base de données'!$A620,M$1,"d")&lt;&gt;0,"",'Base de données'!$B620),""))</f>
        <v>9RSMG</v>
      </c>
      <c r="N620" s="39" t="str">
        <f>IF(N$1&gt;$AE$1,"-",IFERROR(IF(DATEDIF('Base de données'!$A620,N$1,"d")&lt;&gt;0,"",'Base de données'!$B620),""))</f>
        <v/>
      </c>
      <c r="O620" s="39" t="str">
        <f>IF(O$1&gt;$AE$1,"-",IFERROR(IF(DATEDIF('Base de données'!$A620,O$1,"d")&lt;&gt;0,"",'Base de données'!$B620),""))</f>
        <v/>
      </c>
      <c r="P620" s="39" t="str">
        <f>IF(P$1&gt;$AE$1,"-",IFERROR(IF(DATEDIF('Base de données'!$A620,P$1,"d")&lt;&gt;0,"",'Base de données'!$B620),""))</f>
        <v/>
      </c>
      <c r="Q620" s="39" t="str">
        <f>IF(Q$1&gt;$AE$1,"-",IFERROR(IF(DATEDIF('Base de données'!$A620,Q$1,"d")&lt;&gt;0,"",'Base de données'!$B620),""))</f>
        <v/>
      </c>
      <c r="R620" s="39" t="str">
        <f>IF(R$1&gt;$AE$1,"-",IFERROR(IF(DATEDIF('Base de données'!$A620,R$1,"d")&lt;&gt;0,"",'Base de données'!$B620),""))</f>
        <v/>
      </c>
      <c r="S620" s="39" t="str">
        <f>IF(S$1&gt;$AE$1,"-",IFERROR(IF(DATEDIF('Base de données'!$A620,S$1,"d")&lt;&gt;0,"",'Base de données'!$B620),""))</f>
        <v/>
      </c>
      <c r="T620" s="39" t="str">
        <f>IF(T$1&gt;$AE$1,"-",IFERROR(IF(DATEDIF('Base de données'!$A620,T$1,"d")&lt;&gt;0,"",'Base de données'!$B620),""))</f>
        <v/>
      </c>
      <c r="U620" s="39" t="str">
        <f>IF(U$1&gt;$AE$1,"-",IFERROR(IF(DATEDIF('Base de données'!$A620,U$1,"d")&lt;&gt;0,"",'Base de données'!$B620),""))</f>
        <v/>
      </c>
      <c r="V620" s="39" t="str">
        <f>IF(V$1&gt;$AE$1,"-",IFERROR(IF(DATEDIF('Base de données'!$A620,V$1,"d")&lt;&gt;0,"",'Base de données'!$B620),""))</f>
        <v/>
      </c>
      <c r="W620" s="34"/>
      <c r="X620" s="30" t="str">
        <f>'Base de données'!$C620&amp;" "&amp;'Base de données'!$D620</f>
        <v>Roussel Colette</v>
      </c>
      <c r="Y620" s="31">
        <f>COUNTIF('Base de données'!$B:$B,'Base de données'!$B620)</f>
        <v>12</v>
      </c>
      <c r="AA620" s="87" cm="1">
        <f t="array" aca="1" ref="AA620" ca="1">INDIRECT("'Base de données'!A" &amp; ROW(Y620))</f>
        <v>45717</v>
      </c>
      <c r="AB620" s="51" t="str" cm="1">
        <f t="array" aca="1" ref="AB620" ca="1">INDIRECT("'Base de données'!B" &amp; ROW(Z620))</f>
        <v>9RSMG</v>
      </c>
    </row>
    <row r="621" spans="1:28" x14ac:dyDescent="0.3">
      <c r="A621" s="41" t="str">
        <f ca="1">IF(IF(AND($B621&lt;&gt;"-",$B621=$E621),"Entrée et sortie","-")="Entrée et sortie",'Base de données'!$B621,"-")</f>
        <v>-</v>
      </c>
      <c r="B621" s="41" t="str">
        <f t="shared" ca="1" si="39"/>
        <v>-</v>
      </c>
      <c r="C621" s="41" t="str">
        <f t="shared" ca="1" si="40"/>
        <v>-</v>
      </c>
      <c r="D621" s="41" t="str">
        <f>IF($F621="sortie en cours d'année",'Base de données'!$B621,"-")</f>
        <v>-</v>
      </c>
      <c r="E621" s="41" t="str">
        <f>IF($H621="entrée en cours d'année",'Base de données'!$B621,"-")</f>
        <v>-</v>
      </c>
      <c r="F621" s="37" t="str">
        <f t="shared" si="37"/>
        <v/>
      </c>
      <c r="G621" s="37" t="str">
        <f>IF($J621="mouvement",_xlfn.XLOOKUP('Base de données'!$B621,$V:$V,$V:$V,0),"")</f>
        <v/>
      </c>
      <c r="H621" s="37" t="str">
        <f t="shared" si="38"/>
        <v/>
      </c>
      <c r="I621" s="37" t="str">
        <f>IF($J621="mouvement",_xlfn.XLOOKUP('Base de données'!$B621,$K:$K,$K:$K,0),"")</f>
        <v/>
      </c>
      <c r="J621" s="38" t="str">
        <f>IF(AND(Y621&lt;&gt;MAX(Y:Y),COUNTIF(K621:V621,'Base de données'!$B621)&gt;0),"mouvement","")</f>
        <v/>
      </c>
      <c r="K621" s="39" t="str">
        <f>IF(K$1&gt;$AE$1,"-",IFERROR(IF(DATEDIF('Base de données'!$A621,K$1,"d")&lt;&gt;0,"",'Base de données'!$B621),""))</f>
        <v/>
      </c>
      <c r="L621" s="39" t="str">
        <f>IF(L$1&gt;$AE$1,"-",IFERROR(IF(DATEDIF('Base de données'!$A621,L$1,"d")&lt;&gt;0,"",'Base de données'!$B621),""))</f>
        <v/>
      </c>
      <c r="M621" s="39" t="str">
        <f>IF(M$1&gt;$AE$1,"-",IFERROR(IF(DATEDIF('Base de données'!$A621,M$1,"d")&lt;&gt;0,"",'Base de données'!$B621),""))</f>
        <v>8HJTZ</v>
      </c>
      <c r="N621" s="39" t="str">
        <f>IF(N$1&gt;$AE$1,"-",IFERROR(IF(DATEDIF('Base de données'!$A621,N$1,"d")&lt;&gt;0,"",'Base de données'!$B621),""))</f>
        <v/>
      </c>
      <c r="O621" s="39" t="str">
        <f>IF(O$1&gt;$AE$1,"-",IFERROR(IF(DATEDIF('Base de données'!$A621,O$1,"d")&lt;&gt;0,"",'Base de données'!$B621),""))</f>
        <v/>
      </c>
      <c r="P621" s="39" t="str">
        <f>IF(P$1&gt;$AE$1,"-",IFERROR(IF(DATEDIF('Base de données'!$A621,P$1,"d")&lt;&gt;0,"",'Base de données'!$B621),""))</f>
        <v/>
      </c>
      <c r="Q621" s="39" t="str">
        <f>IF(Q$1&gt;$AE$1,"-",IFERROR(IF(DATEDIF('Base de données'!$A621,Q$1,"d")&lt;&gt;0,"",'Base de données'!$B621),""))</f>
        <v/>
      </c>
      <c r="R621" s="39" t="str">
        <f>IF(R$1&gt;$AE$1,"-",IFERROR(IF(DATEDIF('Base de données'!$A621,R$1,"d")&lt;&gt;0,"",'Base de données'!$B621),""))</f>
        <v/>
      </c>
      <c r="S621" s="39" t="str">
        <f>IF(S$1&gt;$AE$1,"-",IFERROR(IF(DATEDIF('Base de données'!$A621,S$1,"d")&lt;&gt;0,"",'Base de données'!$B621),""))</f>
        <v/>
      </c>
      <c r="T621" s="39" t="str">
        <f>IF(T$1&gt;$AE$1,"-",IFERROR(IF(DATEDIF('Base de données'!$A621,T$1,"d")&lt;&gt;0,"",'Base de données'!$B621),""))</f>
        <v/>
      </c>
      <c r="U621" s="39" t="str">
        <f>IF(U$1&gt;$AE$1,"-",IFERROR(IF(DATEDIF('Base de données'!$A621,U$1,"d")&lt;&gt;0,"",'Base de données'!$B621),""))</f>
        <v/>
      </c>
      <c r="V621" s="39" t="str">
        <f>IF(V$1&gt;$AE$1,"-",IFERROR(IF(DATEDIF('Base de données'!$A621,V$1,"d")&lt;&gt;0,"",'Base de données'!$B621),""))</f>
        <v/>
      </c>
      <c r="W621" s="34"/>
      <c r="X621" s="30" t="str">
        <f>'Base de données'!$C621&amp;" "&amp;'Base de données'!$D621</f>
        <v>Guilbert Alix</v>
      </c>
      <c r="Y621" s="31">
        <f>COUNTIF('Base de données'!$B:$B,'Base de données'!$B621)</f>
        <v>12</v>
      </c>
      <c r="AA621" s="87" cm="1">
        <f t="array" aca="1" ref="AA621" ca="1">INDIRECT("'Base de données'!A" &amp; ROW(Y621))</f>
        <v>45717</v>
      </c>
      <c r="AB621" s="51" t="str" cm="1">
        <f t="array" aca="1" ref="AB621" ca="1">INDIRECT("'Base de données'!B" &amp; ROW(Z621))</f>
        <v>8HJTZ</v>
      </c>
    </row>
    <row r="622" spans="1:28" x14ac:dyDescent="0.3">
      <c r="A622" s="41" t="str">
        <f ca="1">IF(IF(AND($B622&lt;&gt;"-",$B622=$E622),"Entrée et sortie","-")="Entrée et sortie",'Base de données'!$B622,"-")</f>
        <v>-</v>
      </c>
      <c r="B622" s="41" t="str">
        <f t="shared" ca="1" si="39"/>
        <v>-</v>
      </c>
      <c r="C622" s="41" t="str">
        <f t="shared" ca="1" si="40"/>
        <v>-</v>
      </c>
      <c r="D622" s="41" t="str">
        <f>IF($F622="sortie en cours d'année",'Base de données'!$B622,"-")</f>
        <v>-</v>
      </c>
      <c r="E622" s="41" t="str">
        <f>IF($H622="entrée en cours d'année",'Base de données'!$B622,"-")</f>
        <v>-</v>
      </c>
      <c r="F622" s="37" t="str">
        <f t="shared" si="37"/>
        <v/>
      </c>
      <c r="G622" s="37" t="str">
        <f>IF($J622="mouvement",_xlfn.XLOOKUP('Base de données'!$B622,$V:$V,$V:$V,0),"")</f>
        <v/>
      </c>
      <c r="H622" s="37" t="str">
        <f t="shared" si="38"/>
        <v/>
      </c>
      <c r="I622" s="37" t="str">
        <f>IF($J622="mouvement",_xlfn.XLOOKUP('Base de données'!$B622,$K:$K,$K:$K,0),"")</f>
        <v/>
      </c>
      <c r="J622" s="38" t="str">
        <f>IF(AND(Y622&lt;&gt;MAX(Y:Y),COUNTIF(K622:V622,'Base de données'!$B622)&gt;0),"mouvement","")</f>
        <v/>
      </c>
      <c r="K622" s="39" t="str">
        <f>IF(K$1&gt;$AE$1,"-",IFERROR(IF(DATEDIF('Base de données'!$A622,K$1,"d")&lt;&gt;0,"",'Base de données'!$B622),""))</f>
        <v/>
      </c>
      <c r="L622" s="39" t="str">
        <f>IF(L$1&gt;$AE$1,"-",IFERROR(IF(DATEDIF('Base de données'!$A622,L$1,"d")&lt;&gt;0,"",'Base de données'!$B622),""))</f>
        <v/>
      </c>
      <c r="M622" s="39" t="str">
        <f>IF(M$1&gt;$AE$1,"-",IFERROR(IF(DATEDIF('Base de données'!$A622,M$1,"d")&lt;&gt;0,"",'Base de données'!$B622),""))</f>
        <v>GEMIG</v>
      </c>
      <c r="N622" s="39" t="str">
        <f>IF(N$1&gt;$AE$1,"-",IFERROR(IF(DATEDIF('Base de données'!$A622,N$1,"d")&lt;&gt;0,"",'Base de données'!$B622),""))</f>
        <v/>
      </c>
      <c r="O622" s="39" t="str">
        <f>IF(O$1&gt;$AE$1,"-",IFERROR(IF(DATEDIF('Base de données'!$A622,O$1,"d")&lt;&gt;0,"",'Base de données'!$B622),""))</f>
        <v/>
      </c>
      <c r="P622" s="39" t="str">
        <f>IF(P$1&gt;$AE$1,"-",IFERROR(IF(DATEDIF('Base de données'!$A622,P$1,"d")&lt;&gt;0,"",'Base de données'!$B622),""))</f>
        <v/>
      </c>
      <c r="Q622" s="39" t="str">
        <f>IF(Q$1&gt;$AE$1,"-",IFERROR(IF(DATEDIF('Base de données'!$A622,Q$1,"d")&lt;&gt;0,"",'Base de données'!$B622),""))</f>
        <v/>
      </c>
      <c r="R622" s="39" t="str">
        <f>IF(R$1&gt;$AE$1,"-",IFERROR(IF(DATEDIF('Base de données'!$A622,R$1,"d")&lt;&gt;0,"",'Base de données'!$B622),""))</f>
        <v/>
      </c>
      <c r="S622" s="39" t="str">
        <f>IF(S$1&gt;$AE$1,"-",IFERROR(IF(DATEDIF('Base de données'!$A622,S$1,"d")&lt;&gt;0,"",'Base de données'!$B622),""))</f>
        <v/>
      </c>
      <c r="T622" s="39" t="str">
        <f>IF(T$1&gt;$AE$1,"-",IFERROR(IF(DATEDIF('Base de données'!$A622,T$1,"d")&lt;&gt;0,"",'Base de données'!$B622),""))</f>
        <v/>
      </c>
      <c r="U622" s="39" t="str">
        <f>IF(U$1&gt;$AE$1,"-",IFERROR(IF(DATEDIF('Base de données'!$A622,U$1,"d")&lt;&gt;0,"",'Base de données'!$B622),""))</f>
        <v/>
      </c>
      <c r="V622" s="39" t="str">
        <f>IF(V$1&gt;$AE$1,"-",IFERROR(IF(DATEDIF('Base de données'!$A622,V$1,"d")&lt;&gt;0,"",'Base de données'!$B622),""))</f>
        <v/>
      </c>
      <c r="W622" s="34"/>
      <c r="X622" s="30" t="str">
        <f>'Base de données'!$C622&amp;" "&amp;'Base de données'!$D622</f>
        <v>Boucher Julie</v>
      </c>
      <c r="Y622" s="31">
        <f>COUNTIF('Base de données'!$B:$B,'Base de données'!$B622)</f>
        <v>12</v>
      </c>
      <c r="AA622" s="87" cm="1">
        <f t="array" aca="1" ref="AA622" ca="1">INDIRECT("'Base de données'!A" &amp; ROW(Y622))</f>
        <v>45717</v>
      </c>
      <c r="AB622" s="51" t="str" cm="1">
        <f t="array" aca="1" ref="AB622" ca="1">INDIRECT("'Base de données'!B" &amp; ROW(Z622))</f>
        <v>GEMIG</v>
      </c>
    </row>
    <row r="623" spans="1:28" x14ac:dyDescent="0.3">
      <c r="A623" s="41" t="str">
        <f ca="1">IF(IF(AND($B623&lt;&gt;"-",$B623=$E623),"Entrée et sortie","-")="Entrée et sortie",'Base de données'!$B623,"-")</f>
        <v>-</v>
      </c>
      <c r="B623" s="41" t="str">
        <f t="shared" ca="1" si="39"/>
        <v>-</v>
      </c>
      <c r="C623" s="41" t="str">
        <f t="shared" ca="1" si="40"/>
        <v>-</v>
      </c>
      <c r="D623" s="41" t="str">
        <f>IF($F623="sortie en cours d'année",'Base de données'!$B623,"-")</f>
        <v>-</v>
      </c>
      <c r="E623" s="41" t="str">
        <f>IF($H623="entrée en cours d'année",'Base de données'!$B623,"-")</f>
        <v>-</v>
      </c>
      <c r="F623" s="37" t="str">
        <f t="shared" si="37"/>
        <v/>
      </c>
      <c r="G623" s="37" t="str">
        <f>IF($J623="mouvement",_xlfn.XLOOKUP('Base de données'!$B623,$V:$V,$V:$V,0),"")</f>
        <v/>
      </c>
      <c r="H623" s="37" t="str">
        <f t="shared" si="38"/>
        <v/>
      </c>
      <c r="I623" s="37" t="str">
        <f>IF($J623="mouvement",_xlfn.XLOOKUP('Base de données'!$B623,$K:$K,$K:$K,0),"")</f>
        <v/>
      </c>
      <c r="J623" s="38" t="str">
        <f>IF(AND(Y623&lt;&gt;MAX(Y:Y),COUNTIF(K623:V623,'Base de données'!$B623)&gt;0),"mouvement","")</f>
        <v/>
      </c>
      <c r="K623" s="39" t="str">
        <f>IF(K$1&gt;$AE$1,"-",IFERROR(IF(DATEDIF('Base de données'!$A623,K$1,"d")&lt;&gt;0,"",'Base de données'!$B623),""))</f>
        <v/>
      </c>
      <c r="L623" s="39" t="str">
        <f>IF(L$1&gt;$AE$1,"-",IFERROR(IF(DATEDIF('Base de données'!$A623,L$1,"d")&lt;&gt;0,"",'Base de données'!$B623),""))</f>
        <v/>
      </c>
      <c r="M623" s="39" t="str">
        <f>IF(M$1&gt;$AE$1,"-",IFERROR(IF(DATEDIF('Base de données'!$A623,M$1,"d")&lt;&gt;0,"",'Base de données'!$B623),""))</f>
        <v>A2GS8</v>
      </c>
      <c r="N623" s="39" t="str">
        <f>IF(N$1&gt;$AE$1,"-",IFERROR(IF(DATEDIF('Base de données'!$A623,N$1,"d")&lt;&gt;0,"",'Base de données'!$B623),""))</f>
        <v/>
      </c>
      <c r="O623" s="39" t="str">
        <f>IF(O$1&gt;$AE$1,"-",IFERROR(IF(DATEDIF('Base de données'!$A623,O$1,"d")&lt;&gt;0,"",'Base de données'!$B623),""))</f>
        <v/>
      </c>
      <c r="P623" s="39" t="str">
        <f>IF(P$1&gt;$AE$1,"-",IFERROR(IF(DATEDIF('Base de données'!$A623,P$1,"d")&lt;&gt;0,"",'Base de données'!$B623),""))</f>
        <v/>
      </c>
      <c r="Q623" s="39" t="str">
        <f>IF(Q$1&gt;$AE$1,"-",IFERROR(IF(DATEDIF('Base de données'!$A623,Q$1,"d")&lt;&gt;0,"",'Base de données'!$B623),""))</f>
        <v/>
      </c>
      <c r="R623" s="39" t="str">
        <f>IF(R$1&gt;$AE$1,"-",IFERROR(IF(DATEDIF('Base de données'!$A623,R$1,"d")&lt;&gt;0,"",'Base de données'!$B623),""))</f>
        <v/>
      </c>
      <c r="S623" s="39" t="str">
        <f>IF(S$1&gt;$AE$1,"-",IFERROR(IF(DATEDIF('Base de données'!$A623,S$1,"d")&lt;&gt;0,"",'Base de données'!$B623),""))</f>
        <v/>
      </c>
      <c r="T623" s="39" t="str">
        <f>IF(T$1&gt;$AE$1,"-",IFERROR(IF(DATEDIF('Base de données'!$A623,T$1,"d")&lt;&gt;0,"",'Base de données'!$B623),""))</f>
        <v/>
      </c>
      <c r="U623" s="39" t="str">
        <f>IF(U$1&gt;$AE$1,"-",IFERROR(IF(DATEDIF('Base de données'!$A623,U$1,"d")&lt;&gt;0,"",'Base de données'!$B623),""))</f>
        <v/>
      </c>
      <c r="V623" s="39" t="str">
        <f>IF(V$1&gt;$AE$1,"-",IFERROR(IF(DATEDIF('Base de données'!$A623,V$1,"d")&lt;&gt;0,"",'Base de données'!$B623),""))</f>
        <v/>
      </c>
      <c r="W623" s="34"/>
      <c r="X623" s="30" t="str">
        <f>'Base de données'!$C623&amp;" "&amp;'Base de données'!$D623</f>
        <v>Gomes Anastasie</v>
      </c>
      <c r="Y623" s="31">
        <f>COUNTIF('Base de données'!$B:$B,'Base de données'!$B623)</f>
        <v>12</v>
      </c>
      <c r="AA623" s="87" cm="1">
        <f t="array" aca="1" ref="AA623" ca="1">INDIRECT("'Base de données'!A" &amp; ROW(Y623))</f>
        <v>45717</v>
      </c>
      <c r="AB623" s="51" t="str" cm="1">
        <f t="array" aca="1" ref="AB623" ca="1">INDIRECT("'Base de données'!B" &amp; ROW(Z623))</f>
        <v>A2GS8</v>
      </c>
    </row>
    <row r="624" spans="1:28" x14ac:dyDescent="0.3">
      <c r="A624" s="41" t="str">
        <f ca="1">IF(IF(AND($B624&lt;&gt;"-",$B624=$E624),"Entrée et sortie","-")="Entrée et sortie",'Base de données'!$B624,"-")</f>
        <v>-</v>
      </c>
      <c r="B624" s="41" t="str">
        <f t="shared" ca="1" si="39"/>
        <v>-</v>
      </c>
      <c r="C624" s="41" t="str">
        <f t="shared" ca="1" si="40"/>
        <v>-</v>
      </c>
      <c r="D624" s="41" t="str">
        <f>IF($F624="sortie en cours d'année",'Base de données'!$B624,"-")</f>
        <v>-</v>
      </c>
      <c r="E624" s="41" t="str">
        <f>IF($H624="entrée en cours d'année",'Base de données'!$B624,"-")</f>
        <v>-</v>
      </c>
      <c r="F624" s="37" t="str">
        <f t="shared" si="37"/>
        <v/>
      </c>
      <c r="G624" s="37" t="str">
        <f>IF($J624="mouvement",_xlfn.XLOOKUP('Base de données'!$B624,$V:$V,$V:$V,0),"")</f>
        <v/>
      </c>
      <c r="H624" s="37" t="str">
        <f t="shared" si="38"/>
        <v/>
      </c>
      <c r="I624" s="37" t="str">
        <f>IF($J624="mouvement",_xlfn.XLOOKUP('Base de données'!$B624,$K:$K,$K:$K,0),"")</f>
        <v/>
      </c>
      <c r="J624" s="38" t="str">
        <f>IF(AND(Y624&lt;&gt;MAX(Y:Y),COUNTIF(K624:V624,'Base de données'!$B624)&gt;0),"mouvement","")</f>
        <v/>
      </c>
      <c r="K624" s="39" t="str">
        <f>IF(K$1&gt;$AE$1,"-",IFERROR(IF(DATEDIF('Base de données'!$A624,K$1,"d")&lt;&gt;0,"",'Base de données'!$B624),""))</f>
        <v/>
      </c>
      <c r="L624" s="39" t="str">
        <f>IF(L$1&gt;$AE$1,"-",IFERROR(IF(DATEDIF('Base de données'!$A624,L$1,"d")&lt;&gt;0,"",'Base de données'!$B624),""))</f>
        <v/>
      </c>
      <c r="M624" s="39" t="str">
        <f>IF(M$1&gt;$AE$1,"-",IFERROR(IF(DATEDIF('Base de données'!$A624,M$1,"d")&lt;&gt;0,"",'Base de données'!$B624),""))</f>
        <v>C52IR</v>
      </c>
      <c r="N624" s="39" t="str">
        <f>IF(N$1&gt;$AE$1,"-",IFERROR(IF(DATEDIF('Base de données'!$A624,N$1,"d")&lt;&gt;0,"",'Base de données'!$B624),""))</f>
        <v/>
      </c>
      <c r="O624" s="39" t="str">
        <f>IF(O$1&gt;$AE$1,"-",IFERROR(IF(DATEDIF('Base de données'!$A624,O$1,"d")&lt;&gt;0,"",'Base de données'!$B624),""))</f>
        <v/>
      </c>
      <c r="P624" s="39" t="str">
        <f>IF(P$1&gt;$AE$1,"-",IFERROR(IF(DATEDIF('Base de données'!$A624,P$1,"d")&lt;&gt;0,"",'Base de données'!$B624),""))</f>
        <v/>
      </c>
      <c r="Q624" s="39" t="str">
        <f>IF(Q$1&gt;$AE$1,"-",IFERROR(IF(DATEDIF('Base de données'!$A624,Q$1,"d")&lt;&gt;0,"",'Base de données'!$B624),""))</f>
        <v/>
      </c>
      <c r="R624" s="39" t="str">
        <f>IF(R$1&gt;$AE$1,"-",IFERROR(IF(DATEDIF('Base de données'!$A624,R$1,"d")&lt;&gt;0,"",'Base de données'!$B624),""))</f>
        <v/>
      </c>
      <c r="S624" s="39" t="str">
        <f>IF(S$1&gt;$AE$1,"-",IFERROR(IF(DATEDIF('Base de données'!$A624,S$1,"d")&lt;&gt;0,"",'Base de données'!$B624),""))</f>
        <v/>
      </c>
      <c r="T624" s="39" t="str">
        <f>IF(T$1&gt;$AE$1,"-",IFERROR(IF(DATEDIF('Base de données'!$A624,T$1,"d")&lt;&gt;0,"",'Base de données'!$B624),""))</f>
        <v/>
      </c>
      <c r="U624" s="39" t="str">
        <f>IF(U$1&gt;$AE$1,"-",IFERROR(IF(DATEDIF('Base de données'!$A624,U$1,"d")&lt;&gt;0,"",'Base de données'!$B624),""))</f>
        <v/>
      </c>
      <c r="V624" s="39" t="str">
        <f>IF(V$1&gt;$AE$1,"-",IFERROR(IF(DATEDIF('Base de données'!$A624,V$1,"d")&lt;&gt;0,"",'Base de données'!$B624),""))</f>
        <v/>
      </c>
      <c r="W624" s="34"/>
      <c r="X624" s="30" t="str">
        <f>'Base de données'!$C624&amp;" "&amp;'Base de données'!$D624</f>
        <v>Durand Victor</v>
      </c>
      <c r="Y624" s="31">
        <f>COUNTIF('Base de données'!$B:$B,'Base de données'!$B624)</f>
        <v>12</v>
      </c>
      <c r="AA624" s="87" cm="1">
        <f t="array" aca="1" ref="AA624" ca="1">INDIRECT("'Base de données'!A" &amp; ROW(Y624))</f>
        <v>45717</v>
      </c>
      <c r="AB624" s="51" t="str" cm="1">
        <f t="array" aca="1" ref="AB624" ca="1">INDIRECT("'Base de données'!B" &amp; ROW(Z624))</f>
        <v>C52IR</v>
      </c>
    </row>
    <row r="625" spans="1:28" x14ac:dyDescent="0.3">
      <c r="A625" s="41" t="str">
        <f ca="1">IF(IF(AND($B625&lt;&gt;"-",$B625=$E625),"Entrée et sortie","-")="Entrée et sortie",'Base de données'!$B625,"-")</f>
        <v>-</v>
      </c>
      <c r="B625" s="41" t="str">
        <f t="shared" ca="1" si="39"/>
        <v>-</v>
      </c>
      <c r="C625" s="41" t="str">
        <f t="shared" ca="1" si="40"/>
        <v>-</v>
      </c>
      <c r="D625" s="41" t="str">
        <f>IF($F625="sortie en cours d'année",'Base de données'!$B625,"-")</f>
        <v>-</v>
      </c>
      <c r="E625" s="41" t="str">
        <f>IF($H625="entrée en cours d'année",'Base de données'!$B625,"-")</f>
        <v>-</v>
      </c>
      <c r="F625" s="37" t="str">
        <f t="shared" si="37"/>
        <v/>
      </c>
      <c r="G625" s="37" t="str">
        <f>IF($J625="mouvement",_xlfn.XLOOKUP('Base de données'!$B625,$V:$V,$V:$V,0),"")</f>
        <v/>
      </c>
      <c r="H625" s="37" t="str">
        <f t="shared" si="38"/>
        <v/>
      </c>
      <c r="I625" s="37" t="str">
        <f>IF($J625="mouvement",_xlfn.XLOOKUP('Base de données'!$B625,$K:$K,$K:$K,0),"")</f>
        <v/>
      </c>
      <c r="J625" s="38" t="str">
        <f>IF(AND(Y625&lt;&gt;MAX(Y:Y),COUNTIF(K625:V625,'Base de données'!$B625)&gt;0),"mouvement","")</f>
        <v/>
      </c>
      <c r="K625" s="39" t="str">
        <f>IF(K$1&gt;$AE$1,"-",IFERROR(IF(DATEDIF('Base de données'!$A625,K$1,"d")&lt;&gt;0,"",'Base de données'!$B625),""))</f>
        <v/>
      </c>
      <c r="L625" s="39" t="str">
        <f>IF(L$1&gt;$AE$1,"-",IFERROR(IF(DATEDIF('Base de données'!$A625,L$1,"d")&lt;&gt;0,"",'Base de données'!$B625),""))</f>
        <v/>
      </c>
      <c r="M625" s="39" t="str">
        <f>IF(M$1&gt;$AE$1,"-",IFERROR(IF(DATEDIF('Base de données'!$A625,M$1,"d")&lt;&gt;0,"",'Base de données'!$B625),""))</f>
        <v>5014G</v>
      </c>
      <c r="N625" s="39" t="str">
        <f>IF(N$1&gt;$AE$1,"-",IFERROR(IF(DATEDIF('Base de données'!$A625,N$1,"d")&lt;&gt;0,"",'Base de données'!$B625),""))</f>
        <v/>
      </c>
      <c r="O625" s="39" t="str">
        <f>IF(O$1&gt;$AE$1,"-",IFERROR(IF(DATEDIF('Base de données'!$A625,O$1,"d")&lt;&gt;0,"",'Base de données'!$B625),""))</f>
        <v/>
      </c>
      <c r="P625" s="39" t="str">
        <f>IF(P$1&gt;$AE$1,"-",IFERROR(IF(DATEDIF('Base de données'!$A625,P$1,"d")&lt;&gt;0,"",'Base de données'!$B625),""))</f>
        <v/>
      </c>
      <c r="Q625" s="39" t="str">
        <f>IF(Q$1&gt;$AE$1,"-",IFERROR(IF(DATEDIF('Base de données'!$A625,Q$1,"d")&lt;&gt;0,"",'Base de données'!$B625),""))</f>
        <v/>
      </c>
      <c r="R625" s="39" t="str">
        <f>IF(R$1&gt;$AE$1,"-",IFERROR(IF(DATEDIF('Base de données'!$A625,R$1,"d")&lt;&gt;0,"",'Base de données'!$B625),""))</f>
        <v/>
      </c>
      <c r="S625" s="39" t="str">
        <f>IF(S$1&gt;$AE$1,"-",IFERROR(IF(DATEDIF('Base de données'!$A625,S$1,"d")&lt;&gt;0,"",'Base de données'!$B625),""))</f>
        <v/>
      </c>
      <c r="T625" s="39" t="str">
        <f>IF(T$1&gt;$AE$1,"-",IFERROR(IF(DATEDIF('Base de données'!$A625,T$1,"d")&lt;&gt;0,"",'Base de données'!$B625),""))</f>
        <v/>
      </c>
      <c r="U625" s="39" t="str">
        <f>IF(U$1&gt;$AE$1,"-",IFERROR(IF(DATEDIF('Base de données'!$A625,U$1,"d")&lt;&gt;0,"",'Base de données'!$B625),""))</f>
        <v/>
      </c>
      <c r="V625" s="39" t="str">
        <f>IF(V$1&gt;$AE$1,"-",IFERROR(IF(DATEDIF('Base de données'!$A625,V$1,"d")&lt;&gt;0,"",'Base de données'!$B625),""))</f>
        <v/>
      </c>
      <c r="W625" s="34"/>
      <c r="X625" s="30" t="str">
        <f>'Base de données'!$C625&amp;" "&amp;'Base de données'!$D625</f>
        <v>Leroy Arnaude</v>
      </c>
      <c r="Y625" s="31">
        <f>COUNTIF('Base de données'!$B:$B,'Base de données'!$B625)</f>
        <v>12</v>
      </c>
      <c r="AA625" s="87" cm="1">
        <f t="array" aca="1" ref="AA625" ca="1">INDIRECT("'Base de données'!A" &amp; ROW(Y625))</f>
        <v>45717</v>
      </c>
      <c r="AB625" s="51" t="str" cm="1">
        <f t="array" aca="1" ref="AB625" ca="1">INDIRECT("'Base de données'!B" &amp; ROW(Z625))</f>
        <v>5014G</v>
      </c>
    </row>
    <row r="626" spans="1:28" x14ac:dyDescent="0.3">
      <c r="A626" s="41" t="str">
        <f ca="1">IF(IF(AND($B626&lt;&gt;"-",$B626=$E626),"Entrée et sortie","-")="Entrée et sortie",'Base de données'!$B626,"-")</f>
        <v>-</v>
      </c>
      <c r="B626" s="41" t="str">
        <f t="shared" ca="1" si="39"/>
        <v>IXQH2</v>
      </c>
      <c r="C626" s="41" t="str">
        <f t="shared" ca="1" si="40"/>
        <v>IXQH2</v>
      </c>
      <c r="D626" s="41" t="str">
        <f>IF($F626="sortie en cours d'année",'Base de données'!$B626,"-")</f>
        <v>IXQH2</v>
      </c>
      <c r="E626" s="41" t="str">
        <f>IF($H626="entrée en cours d'année",'Base de données'!$B626,"-")</f>
        <v>-</v>
      </c>
      <c r="F626" s="37" t="str">
        <f t="shared" si="37"/>
        <v>sortie en cours d'année</v>
      </c>
      <c r="G626" s="37">
        <f>IF($J626="mouvement",_xlfn.XLOOKUP('Base de données'!$B626,$V:$V,$V:$V,0),"")</f>
        <v>0</v>
      </c>
      <c r="H626" s="37" t="str">
        <f t="shared" si="38"/>
        <v/>
      </c>
      <c r="I626" s="37" t="str">
        <f>IF($J626="mouvement",_xlfn.XLOOKUP('Base de données'!$B626,$K:$K,$K:$K,0),"")</f>
        <v>IXQH2</v>
      </c>
      <c r="J626" s="38" t="str">
        <f>IF(AND(Y626&lt;&gt;MAX(Y:Y),COUNTIF(K626:V626,'Base de données'!$B626)&gt;0),"mouvement","")</f>
        <v>mouvement</v>
      </c>
      <c r="K626" s="39" t="str">
        <f>IF(K$1&gt;$AE$1,"-",IFERROR(IF(DATEDIF('Base de données'!$A626,K$1,"d")&lt;&gt;0,"",'Base de données'!$B626),""))</f>
        <v/>
      </c>
      <c r="L626" s="39" t="str">
        <f>IF(L$1&gt;$AE$1,"-",IFERROR(IF(DATEDIF('Base de données'!$A626,L$1,"d")&lt;&gt;0,"",'Base de données'!$B626),""))</f>
        <v/>
      </c>
      <c r="M626" s="39" t="str">
        <f>IF(M$1&gt;$AE$1,"-",IFERROR(IF(DATEDIF('Base de données'!$A626,M$1,"d")&lt;&gt;0,"",'Base de données'!$B626),""))</f>
        <v>IXQH2</v>
      </c>
      <c r="N626" s="39" t="str">
        <f>IF(N$1&gt;$AE$1,"-",IFERROR(IF(DATEDIF('Base de données'!$A626,N$1,"d")&lt;&gt;0,"",'Base de données'!$B626),""))</f>
        <v/>
      </c>
      <c r="O626" s="39" t="str">
        <f>IF(O$1&gt;$AE$1,"-",IFERROR(IF(DATEDIF('Base de données'!$A626,O$1,"d")&lt;&gt;0,"",'Base de données'!$B626),""))</f>
        <v/>
      </c>
      <c r="P626" s="39" t="str">
        <f>IF(P$1&gt;$AE$1,"-",IFERROR(IF(DATEDIF('Base de données'!$A626,P$1,"d")&lt;&gt;0,"",'Base de données'!$B626),""))</f>
        <v/>
      </c>
      <c r="Q626" s="39" t="str">
        <f>IF(Q$1&gt;$AE$1,"-",IFERROR(IF(DATEDIF('Base de données'!$A626,Q$1,"d")&lt;&gt;0,"",'Base de données'!$B626),""))</f>
        <v/>
      </c>
      <c r="R626" s="39" t="str">
        <f>IF(R$1&gt;$AE$1,"-",IFERROR(IF(DATEDIF('Base de données'!$A626,R$1,"d")&lt;&gt;0,"",'Base de données'!$B626),""))</f>
        <v/>
      </c>
      <c r="S626" s="39" t="str">
        <f>IF(S$1&gt;$AE$1,"-",IFERROR(IF(DATEDIF('Base de données'!$A626,S$1,"d")&lt;&gt;0,"",'Base de données'!$B626),""))</f>
        <v/>
      </c>
      <c r="T626" s="39" t="str">
        <f>IF(T$1&gt;$AE$1,"-",IFERROR(IF(DATEDIF('Base de données'!$A626,T$1,"d")&lt;&gt;0,"",'Base de données'!$B626),""))</f>
        <v/>
      </c>
      <c r="U626" s="39" t="str">
        <f>IF(U$1&gt;$AE$1,"-",IFERROR(IF(DATEDIF('Base de données'!$A626,U$1,"d")&lt;&gt;0,"",'Base de données'!$B626),""))</f>
        <v/>
      </c>
      <c r="V626" s="39" t="str">
        <f>IF(V$1&gt;$AE$1,"-",IFERROR(IF(DATEDIF('Base de données'!$A626,V$1,"d")&lt;&gt;0,"",'Base de données'!$B626),""))</f>
        <v/>
      </c>
      <c r="W626" s="34"/>
      <c r="X626" s="30" t="str">
        <f>'Base de données'!$C626&amp;" "&amp;'Base de données'!$D626</f>
        <v>Dias Xavier</v>
      </c>
      <c r="Y626" s="31">
        <f>COUNTIF('Base de données'!$B:$B,'Base de données'!$B626)</f>
        <v>6</v>
      </c>
      <c r="AA626" s="87" cm="1">
        <f t="array" aca="1" ref="AA626" ca="1">INDIRECT("'Base de données'!A" &amp; ROW(Y626))</f>
        <v>45717</v>
      </c>
      <c r="AB626" s="51" t="str" cm="1">
        <f t="array" aca="1" ref="AB626" ca="1">INDIRECT("'Base de données'!B" &amp; ROW(Z626))</f>
        <v>IXQH2</v>
      </c>
    </row>
    <row r="627" spans="1:28" x14ac:dyDescent="0.3">
      <c r="A627" s="41" t="str">
        <f ca="1">IF(IF(AND($B627&lt;&gt;"-",$B627=$E627),"Entrée et sortie","-")="Entrée et sortie",'Base de données'!$B627,"-")</f>
        <v>-</v>
      </c>
      <c r="B627" s="41" t="str">
        <f t="shared" ca="1" si="39"/>
        <v>-</v>
      </c>
      <c r="C627" s="41" t="str">
        <f t="shared" ca="1" si="40"/>
        <v>-</v>
      </c>
      <c r="D627" s="41" t="str">
        <f>IF($F627="sortie en cours d'année",'Base de données'!$B627,"-")</f>
        <v>-</v>
      </c>
      <c r="E627" s="41" t="str">
        <f>IF($H627="entrée en cours d'année",'Base de données'!$B627,"-")</f>
        <v>-</v>
      </c>
      <c r="F627" s="37" t="str">
        <f t="shared" si="37"/>
        <v/>
      </c>
      <c r="G627" s="37" t="str">
        <f>IF($J627="mouvement",_xlfn.XLOOKUP('Base de données'!$B627,$V:$V,$V:$V,0),"")</f>
        <v/>
      </c>
      <c r="H627" s="37" t="str">
        <f t="shared" si="38"/>
        <v/>
      </c>
      <c r="I627" s="37" t="str">
        <f>IF($J627="mouvement",_xlfn.XLOOKUP('Base de données'!$B627,$K:$K,$K:$K,0),"")</f>
        <v/>
      </c>
      <c r="J627" s="38" t="str">
        <f>IF(AND(Y627&lt;&gt;MAX(Y:Y),COUNTIF(K627:V627,'Base de données'!$B627)&gt;0),"mouvement","")</f>
        <v/>
      </c>
      <c r="K627" s="39" t="str">
        <f>IF(K$1&gt;$AE$1,"-",IFERROR(IF(DATEDIF('Base de données'!$A627,K$1,"d")&lt;&gt;0,"",'Base de données'!$B627),""))</f>
        <v/>
      </c>
      <c r="L627" s="39" t="str">
        <f>IF(L$1&gt;$AE$1,"-",IFERROR(IF(DATEDIF('Base de données'!$A627,L$1,"d")&lt;&gt;0,"",'Base de données'!$B627),""))</f>
        <v/>
      </c>
      <c r="M627" s="39" t="str">
        <f>IF(M$1&gt;$AE$1,"-",IFERROR(IF(DATEDIF('Base de données'!$A627,M$1,"d")&lt;&gt;0,"",'Base de données'!$B627),""))</f>
        <v>4G8KE</v>
      </c>
      <c r="N627" s="39" t="str">
        <f>IF(N$1&gt;$AE$1,"-",IFERROR(IF(DATEDIF('Base de données'!$A627,N$1,"d")&lt;&gt;0,"",'Base de données'!$B627),""))</f>
        <v/>
      </c>
      <c r="O627" s="39" t="str">
        <f>IF(O$1&gt;$AE$1,"-",IFERROR(IF(DATEDIF('Base de données'!$A627,O$1,"d")&lt;&gt;0,"",'Base de données'!$B627),""))</f>
        <v/>
      </c>
      <c r="P627" s="39" t="str">
        <f>IF(P$1&gt;$AE$1,"-",IFERROR(IF(DATEDIF('Base de données'!$A627,P$1,"d")&lt;&gt;0,"",'Base de données'!$B627),""))</f>
        <v/>
      </c>
      <c r="Q627" s="39" t="str">
        <f>IF(Q$1&gt;$AE$1,"-",IFERROR(IF(DATEDIF('Base de données'!$A627,Q$1,"d")&lt;&gt;0,"",'Base de données'!$B627),""))</f>
        <v/>
      </c>
      <c r="R627" s="39" t="str">
        <f>IF(R$1&gt;$AE$1,"-",IFERROR(IF(DATEDIF('Base de données'!$A627,R$1,"d")&lt;&gt;0,"",'Base de données'!$B627),""))</f>
        <v/>
      </c>
      <c r="S627" s="39" t="str">
        <f>IF(S$1&gt;$AE$1,"-",IFERROR(IF(DATEDIF('Base de données'!$A627,S$1,"d")&lt;&gt;0,"",'Base de données'!$B627),""))</f>
        <v/>
      </c>
      <c r="T627" s="39" t="str">
        <f>IF(T$1&gt;$AE$1,"-",IFERROR(IF(DATEDIF('Base de données'!$A627,T$1,"d")&lt;&gt;0,"",'Base de données'!$B627),""))</f>
        <v/>
      </c>
      <c r="U627" s="39" t="str">
        <f>IF(U$1&gt;$AE$1,"-",IFERROR(IF(DATEDIF('Base de données'!$A627,U$1,"d")&lt;&gt;0,"",'Base de données'!$B627),""))</f>
        <v/>
      </c>
      <c r="V627" s="39" t="str">
        <f>IF(V$1&gt;$AE$1,"-",IFERROR(IF(DATEDIF('Base de données'!$A627,V$1,"d")&lt;&gt;0,"",'Base de données'!$B627),""))</f>
        <v/>
      </c>
      <c r="W627" s="34"/>
      <c r="X627" s="30" t="str">
        <f>'Base de données'!$C627&amp;" "&amp;'Base de données'!$D627</f>
        <v>Blot Jeanne</v>
      </c>
      <c r="Y627" s="31">
        <f>COUNTIF('Base de données'!$B:$B,'Base de données'!$B627)</f>
        <v>12</v>
      </c>
      <c r="AA627" s="87" cm="1">
        <f t="array" aca="1" ref="AA627" ca="1">INDIRECT("'Base de données'!A" &amp; ROW(Y627))</f>
        <v>45717</v>
      </c>
      <c r="AB627" s="51" t="str" cm="1">
        <f t="array" aca="1" ref="AB627" ca="1">INDIRECT("'Base de données'!B" &amp; ROW(Z627))</f>
        <v>4G8KE</v>
      </c>
    </row>
    <row r="628" spans="1:28" x14ac:dyDescent="0.3">
      <c r="A628" s="41" t="str">
        <f ca="1">IF(IF(AND($B628&lt;&gt;"-",$B628=$E628),"Entrée et sortie","-")="Entrée et sortie",'Base de données'!$B628,"-")</f>
        <v>-</v>
      </c>
      <c r="B628" s="41" t="str">
        <f t="shared" ca="1" si="39"/>
        <v>E7COG</v>
      </c>
      <c r="C628" s="41" t="str">
        <f t="shared" ca="1" si="40"/>
        <v>E7COG</v>
      </c>
      <c r="D628" s="41" t="str">
        <f>IF($F628="sortie en cours d'année",'Base de données'!$B628,"-")</f>
        <v>E7COG</v>
      </c>
      <c r="E628" s="41" t="str">
        <f>IF($H628="entrée en cours d'année",'Base de données'!$B628,"-")</f>
        <v>-</v>
      </c>
      <c r="F628" s="37" t="str">
        <f t="shared" si="37"/>
        <v>sortie en cours d'année</v>
      </c>
      <c r="G628" s="37">
        <f>IF($J628="mouvement",_xlfn.XLOOKUP('Base de données'!$B628,$V:$V,$V:$V,0),"")</f>
        <v>0</v>
      </c>
      <c r="H628" s="37" t="str">
        <f t="shared" si="38"/>
        <v/>
      </c>
      <c r="I628" s="37" t="str">
        <f>IF($J628="mouvement",_xlfn.XLOOKUP('Base de données'!$B628,$K:$K,$K:$K,0),"")</f>
        <v>E7COG</v>
      </c>
      <c r="J628" s="38" t="str">
        <f>IF(AND(Y628&lt;&gt;MAX(Y:Y),COUNTIF(K628:V628,'Base de données'!$B628)&gt;0),"mouvement","")</f>
        <v>mouvement</v>
      </c>
      <c r="K628" s="39" t="str">
        <f>IF(K$1&gt;$AE$1,"-",IFERROR(IF(DATEDIF('Base de données'!$A628,K$1,"d")&lt;&gt;0,"",'Base de données'!$B628),""))</f>
        <v/>
      </c>
      <c r="L628" s="39" t="str">
        <f>IF(L$1&gt;$AE$1,"-",IFERROR(IF(DATEDIF('Base de données'!$A628,L$1,"d")&lt;&gt;0,"",'Base de données'!$B628),""))</f>
        <v/>
      </c>
      <c r="M628" s="39" t="str">
        <f>IF(M$1&gt;$AE$1,"-",IFERROR(IF(DATEDIF('Base de données'!$A628,M$1,"d")&lt;&gt;0,"",'Base de données'!$B628),""))</f>
        <v>E7COG</v>
      </c>
      <c r="N628" s="39" t="str">
        <f>IF(N$1&gt;$AE$1,"-",IFERROR(IF(DATEDIF('Base de données'!$A628,N$1,"d")&lt;&gt;0,"",'Base de données'!$B628),""))</f>
        <v/>
      </c>
      <c r="O628" s="39" t="str">
        <f>IF(O$1&gt;$AE$1,"-",IFERROR(IF(DATEDIF('Base de données'!$A628,O$1,"d")&lt;&gt;0,"",'Base de données'!$B628),""))</f>
        <v/>
      </c>
      <c r="P628" s="39" t="str">
        <f>IF(P$1&gt;$AE$1,"-",IFERROR(IF(DATEDIF('Base de données'!$A628,P$1,"d")&lt;&gt;0,"",'Base de données'!$B628),""))</f>
        <v/>
      </c>
      <c r="Q628" s="39" t="str">
        <f>IF(Q$1&gt;$AE$1,"-",IFERROR(IF(DATEDIF('Base de données'!$A628,Q$1,"d")&lt;&gt;0,"",'Base de données'!$B628),""))</f>
        <v/>
      </c>
      <c r="R628" s="39" t="str">
        <f>IF(R$1&gt;$AE$1,"-",IFERROR(IF(DATEDIF('Base de données'!$A628,R$1,"d")&lt;&gt;0,"",'Base de données'!$B628),""))</f>
        <v/>
      </c>
      <c r="S628" s="39" t="str">
        <f>IF(S$1&gt;$AE$1,"-",IFERROR(IF(DATEDIF('Base de données'!$A628,S$1,"d")&lt;&gt;0,"",'Base de données'!$B628),""))</f>
        <v/>
      </c>
      <c r="T628" s="39" t="str">
        <f>IF(T$1&gt;$AE$1,"-",IFERROR(IF(DATEDIF('Base de données'!$A628,T$1,"d")&lt;&gt;0,"",'Base de données'!$B628),""))</f>
        <v/>
      </c>
      <c r="U628" s="39" t="str">
        <f>IF(U$1&gt;$AE$1,"-",IFERROR(IF(DATEDIF('Base de données'!$A628,U$1,"d")&lt;&gt;0,"",'Base de données'!$B628),""))</f>
        <v/>
      </c>
      <c r="V628" s="39" t="str">
        <f>IF(V$1&gt;$AE$1,"-",IFERROR(IF(DATEDIF('Base de données'!$A628,V$1,"d")&lt;&gt;0,"",'Base de données'!$B628),""))</f>
        <v/>
      </c>
      <c r="W628" s="34"/>
      <c r="X628" s="30" t="str">
        <f>'Base de données'!$C628&amp;" "&amp;'Base de données'!$D628</f>
        <v>Albert Paul</v>
      </c>
      <c r="Y628" s="31">
        <f>COUNTIF('Base de données'!$B:$B,'Base de données'!$B628)</f>
        <v>4</v>
      </c>
      <c r="AA628" s="87" cm="1">
        <f t="array" aca="1" ref="AA628" ca="1">INDIRECT("'Base de données'!A" &amp; ROW(Y628))</f>
        <v>45717</v>
      </c>
      <c r="AB628" s="51" t="str" cm="1">
        <f t="array" aca="1" ref="AB628" ca="1">INDIRECT("'Base de données'!B" &amp; ROW(Z628))</f>
        <v>E7COG</v>
      </c>
    </row>
    <row r="629" spans="1:28" x14ac:dyDescent="0.3">
      <c r="A629" s="41" t="str">
        <f ca="1">IF(IF(AND($B629&lt;&gt;"-",$B629=$E629),"Entrée et sortie","-")="Entrée et sortie",'Base de données'!$B629,"-")</f>
        <v>-</v>
      </c>
      <c r="B629" s="41" t="str">
        <f t="shared" ca="1" si="39"/>
        <v>-</v>
      </c>
      <c r="C629" s="41" t="str">
        <f t="shared" ca="1" si="40"/>
        <v>-</v>
      </c>
      <c r="D629" s="41" t="str">
        <f>IF($F629="sortie en cours d'année",'Base de données'!$B629,"-")</f>
        <v>-</v>
      </c>
      <c r="E629" s="41" t="str">
        <f>IF($H629="entrée en cours d'année",'Base de données'!$B629,"-")</f>
        <v>-</v>
      </c>
      <c r="F629" s="37" t="str">
        <f t="shared" si="37"/>
        <v/>
      </c>
      <c r="G629" s="37" t="str">
        <f>IF($J629="mouvement",_xlfn.XLOOKUP('Base de données'!$B629,$V:$V,$V:$V,0),"")</f>
        <v/>
      </c>
      <c r="H629" s="37" t="str">
        <f t="shared" si="38"/>
        <v/>
      </c>
      <c r="I629" s="37" t="str">
        <f>IF($J629="mouvement",_xlfn.XLOOKUP('Base de données'!$B629,$K:$K,$K:$K,0),"")</f>
        <v/>
      </c>
      <c r="J629" s="38" t="str">
        <f>IF(AND(Y629&lt;&gt;MAX(Y:Y),COUNTIF(K629:V629,'Base de données'!$B629)&gt;0),"mouvement","")</f>
        <v/>
      </c>
      <c r="K629" s="39" t="str">
        <f>IF(K$1&gt;$AE$1,"-",IFERROR(IF(DATEDIF('Base de données'!$A629,K$1,"d")&lt;&gt;0,"",'Base de données'!$B629),""))</f>
        <v/>
      </c>
      <c r="L629" s="39" t="str">
        <f>IF(L$1&gt;$AE$1,"-",IFERROR(IF(DATEDIF('Base de données'!$A629,L$1,"d")&lt;&gt;0,"",'Base de données'!$B629),""))</f>
        <v/>
      </c>
      <c r="M629" s="39" t="str">
        <f>IF(M$1&gt;$AE$1,"-",IFERROR(IF(DATEDIF('Base de données'!$A629,M$1,"d")&lt;&gt;0,"",'Base de données'!$B629),""))</f>
        <v>8MUUW</v>
      </c>
      <c r="N629" s="39" t="str">
        <f>IF(N$1&gt;$AE$1,"-",IFERROR(IF(DATEDIF('Base de données'!$A629,N$1,"d")&lt;&gt;0,"",'Base de données'!$B629),""))</f>
        <v/>
      </c>
      <c r="O629" s="39" t="str">
        <f>IF(O$1&gt;$AE$1,"-",IFERROR(IF(DATEDIF('Base de données'!$A629,O$1,"d")&lt;&gt;0,"",'Base de données'!$B629),""))</f>
        <v/>
      </c>
      <c r="P629" s="39" t="str">
        <f>IF(P$1&gt;$AE$1,"-",IFERROR(IF(DATEDIF('Base de données'!$A629,P$1,"d")&lt;&gt;0,"",'Base de données'!$B629),""))</f>
        <v/>
      </c>
      <c r="Q629" s="39" t="str">
        <f>IF(Q$1&gt;$AE$1,"-",IFERROR(IF(DATEDIF('Base de données'!$A629,Q$1,"d")&lt;&gt;0,"",'Base de données'!$B629),""))</f>
        <v/>
      </c>
      <c r="R629" s="39" t="str">
        <f>IF(R$1&gt;$AE$1,"-",IFERROR(IF(DATEDIF('Base de données'!$A629,R$1,"d")&lt;&gt;0,"",'Base de données'!$B629),""))</f>
        <v/>
      </c>
      <c r="S629" s="39" t="str">
        <f>IF(S$1&gt;$AE$1,"-",IFERROR(IF(DATEDIF('Base de données'!$A629,S$1,"d")&lt;&gt;0,"",'Base de données'!$B629),""))</f>
        <v/>
      </c>
      <c r="T629" s="39" t="str">
        <f>IF(T$1&gt;$AE$1,"-",IFERROR(IF(DATEDIF('Base de données'!$A629,T$1,"d")&lt;&gt;0,"",'Base de données'!$B629),""))</f>
        <v/>
      </c>
      <c r="U629" s="39" t="str">
        <f>IF(U$1&gt;$AE$1,"-",IFERROR(IF(DATEDIF('Base de données'!$A629,U$1,"d")&lt;&gt;0,"",'Base de données'!$B629),""))</f>
        <v/>
      </c>
      <c r="V629" s="39" t="str">
        <f>IF(V$1&gt;$AE$1,"-",IFERROR(IF(DATEDIF('Base de données'!$A629,V$1,"d")&lt;&gt;0,"",'Base de données'!$B629),""))</f>
        <v/>
      </c>
      <c r="W629" s="34"/>
      <c r="X629" s="30" t="str">
        <f>'Base de données'!$C629&amp;" "&amp;'Base de données'!$D629</f>
        <v>Rossi Gilles</v>
      </c>
      <c r="Y629" s="31">
        <f>COUNTIF('Base de données'!$B:$B,'Base de données'!$B629)</f>
        <v>12</v>
      </c>
      <c r="AA629" s="87" cm="1">
        <f t="array" aca="1" ref="AA629" ca="1">INDIRECT("'Base de données'!A" &amp; ROW(Y629))</f>
        <v>45717</v>
      </c>
      <c r="AB629" s="51" t="str" cm="1">
        <f t="array" aca="1" ref="AB629" ca="1">INDIRECT("'Base de données'!B" &amp; ROW(Z629))</f>
        <v>8MUUW</v>
      </c>
    </row>
    <row r="630" spans="1:28" x14ac:dyDescent="0.3">
      <c r="A630" s="41" t="str">
        <f ca="1">IF(IF(AND($B630&lt;&gt;"-",$B630=$E630),"Entrée et sortie","-")="Entrée et sortie",'Base de données'!$B630,"-")</f>
        <v>-</v>
      </c>
      <c r="B630" s="41" t="str">
        <f t="shared" ca="1" si="39"/>
        <v>E904E</v>
      </c>
      <c r="C630" s="41" t="str">
        <f t="shared" ca="1" si="40"/>
        <v>E904E</v>
      </c>
      <c r="D630" s="41" t="str">
        <f>IF($F630="sortie en cours d'année",'Base de données'!$B630,"-")</f>
        <v>E904E</v>
      </c>
      <c r="E630" s="41" t="str">
        <f>IF($H630="entrée en cours d'année",'Base de données'!$B630,"-")</f>
        <v>-</v>
      </c>
      <c r="F630" s="37" t="str">
        <f t="shared" si="37"/>
        <v>sortie en cours d'année</v>
      </c>
      <c r="G630" s="37">
        <f>IF($J630="mouvement",_xlfn.XLOOKUP('Base de données'!$B630,$V:$V,$V:$V,0),"")</f>
        <v>0</v>
      </c>
      <c r="H630" s="37" t="str">
        <f t="shared" si="38"/>
        <v/>
      </c>
      <c r="I630" s="37" t="str">
        <f>IF($J630="mouvement",_xlfn.XLOOKUP('Base de données'!$B630,$K:$K,$K:$K,0),"")</f>
        <v>E904E</v>
      </c>
      <c r="J630" s="38" t="str">
        <f>IF(AND(Y630&lt;&gt;MAX(Y:Y),COUNTIF(K630:V630,'Base de données'!$B630)&gt;0),"mouvement","")</f>
        <v>mouvement</v>
      </c>
      <c r="K630" s="39" t="str">
        <f>IF(K$1&gt;$AE$1,"-",IFERROR(IF(DATEDIF('Base de données'!$A630,K$1,"d")&lt;&gt;0,"",'Base de données'!$B630),""))</f>
        <v/>
      </c>
      <c r="L630" s="39" t="str">
        <f>IF(L$1&gt;$AE$1,"-",IFERROR(IF(DATEDIF('Base de données'!$A630,L$1,"d")&lt;&gt;0,"",'Base de données'!$B630),""))</f>
        <v/>
      </c>
      <c r="M630" s="39" t="str">
        <f>IF(M$1&gt;$AE$1,"-",IFERROR(IF(DATEDIF('Base de données'!$A630,M$1,"d")&lt;&gt;0,"",'Base de données'!$B630),""))</f>
        <v>E904E</v>
      </c>
      <c r="N630" s="39" t="str">
        <f>IF(N$1&gt;$AE$1,"-",IFERROR(IF(DATEDIF('Base de données'!$A630,N$1,"d")&lt;&gt;0,"",'Base de données'!$B630),""))</f>
        <v/>
      </c>
      <c r="O630" s="39" t="str">
        <f>IF(O$1&gt;$AE$1,"-",IFERROR(IF(DATEDIF('Base de données'!$A630,O$1,"d")&lt;&gt;0,"",'Base de données'!$B630),""))</f>
        <v/>
      </c>
      <c r="P630" s="39" t="str">
        <f>IF(P$1&gt;$AE$1,"-",IFERROR(IF(DATEDIF('Base de données'!$A630,P$1,"d")&lt;&gt;0,"",'Base de données'!$B630),""))</f>
        <v/>
      </c>
      <c r="Q630" s="39" t="str">
        <f>IF(Q$1&gt;$AE$1,"-",IFERROR(IF(DATEDIF('Base de données'!$A630,Q$1,"d")&lt;&gt;0,"",'Base de données'!$B630),""))</f>
        <v/>
      </c>
      <c r="R630" s="39" t="str">
        <f>IF(R$1&gt;$AE$1,"-",IFERROR(IF(DATEDIF('Base de données'!$A630,R$1,"d")&lt;&gt;0,"",'Base de données'!$B630),""))</f>
        <v/>
      </c>
      <c r="S630" s="39" t="str">
        <f>IF(S$1&gt;$AE$1,"-",IFERROR(IF(DATEDIF('Base de données'!$A630,S$1,"d")&lt;&gt;0,"",'Base de données'!$B630),""))</f>
        <v/>
      </c>
      <c r="T630" s="39" t="str">
        <f>IF(T$1&gt;$AE$1,"-",IFERROR(IF(DATEDIF('Base de données'!$A630,T$1,"d")&lt;&gt;0,"",'Base de données'!$B630),""))</f>
        <v/>
      </c>
      <c r="U630" s="39" t="str">
        <f>IF(U$1&gt;$AE$1,"-",IFERROR(IF(DATEDIF('Base de données'!$A630,U$1,"d")&lt;&gt;0,"",'Base de données'!$B630),""))</f>
        <v/>
      </c>
      <c r="V630" s="39" t="str">
        <f>IF(V$1&gt;$AE$1,"-",IFERROR(IF(DATEDIF('Base de données'!$A630,V$1,"d")&lt;&gt;0,"",'Base de données'!$B630),""))</f>
        <v/>
      </c>
      <c r="W630" s="34"/>
      <c r="X630" s="30" t="str">
        <f>'Base de données'!$C630&amp;" "&amp;'Base de données'!$D630</f>
        <v>Rousset Grégoire</v>
      </c>
      <c r="Y630" s="31">
        <f>COUNTIF('Base de données'!$B:$B,'Base de données'!$B630)</f>
        <v>8</v>
      </c>
      <c r="AA630" s="87" cm="1">
        <f t="array" aca="1" ref="AA630" ca="1">INDIRECT("'Base de données'!A" &amp; ROW(Y630))</f>
        <v>45717</v>
      </c>
      <c r="AB630" s="51" t="str" cm="1">
        <f t="array" aca="1" ref="AB630" ca="1">INDIRECT("'Base de données'!B" &amp; ROW(Z630))</f>
        <v>E904E</v>
      </c>
    </row>
    <row r="631" spans="1:28" x14ac:dyDescent="0.3">
      <c r="A631" s="41" t="str">
        <f ca="1">IF(IF(AND($B631&lt;&gt;"-",$B631=$E631),"Entrée et sortie","-")="Entrée et sortie",'Base de données'!$B631,"-")</f>
        <v>-</v>
      </c>
      <c r="B631" s="41" t="str">
        <f t="shared" ca="1" si="39"/>
        <v>-</v>
      </c>
      <c r="C631" s="41" t="str">
        <f t="shared" ca="1" si="40"/>
        <v>-</v>
      </c>
      <c r="D631" s="41" t="str">
        <f>IF($F631="sortie en cours d'année",'Base de données'!$B631,"-")</f>
        <v>-</v>
      </c>
      <c r="E631" s="41" t="str">
        <f>IF($H631="entrée en cours d'année",'Base de données'!$B631,"-")</f>
        <v>-</v>
      </c>
      <c r="F631" s="37" t="str">
        <f t="shared" si="37"/>
        <v/>
      </c>
      <c r="G631" s="37" t="str">
        <f>IF($J631="mouvement",_xlfn.XLOOKUP('Base de données'!$B631,$V:$V,$V:$V,0),"")</f>
        <v/>
      </c>
      <c r="H631" s="37" t="str">
        <f t="shared" si="38"/>
        <v/>
      </c>
      <c r="I631" s="37" t="str">
        <f>IF($J631="mouvement",_xlfn.XLOOKUP('Base de données'!$B631,$K:$K,$K:$K,0),"")</f>
        <v/>
      </c>
      <c r="J631" s="38" t="str">
        <f>IF(AND(Y631&lt;&gt;MAX(Y:Y),COUNTIF(K631:V631,'Base de données'!$B631)&gt;0),"mouvement","")</f>
        <v/>
      </c>
      <c r="K631" s="39" t="str">
        <f>IF(K$1&gt;$AE$1,"-",IFERROR(IF(DATEDIF('Base de données'!$A631,K$1,"d")&lt;&gt;0,"",'Base de données'!$B631),""))</f>
        <v/>
      </c>
      <c r="L631" s="39" t="str">
        <f>IF(L$1&gt;$AE$1,"-",IFERROR(IF(DATEDIF('Base de données'!$A631,L$1,"d")&lt;&gt;0,"",'Base de données'!$B631),""))</f>
        <v/>
      </c>
      <c r="M631" s="39" t="str">
        <f>IF(M$1&gt;$AE$1,"-",IFERROR(IF(DATEDIF('Base de données'!$A631,M$1,"d")&lt;&gt;0,"",'Base de données'!$B631),""))</f>
        <v>YIZT7</v>
      </c>
      <c r="N631" s="39" t="str">
        <f>IF(N$1&gt;$AE$1,"-",IFERROR(IF(DATEDIF('Base de données'!$A631,N$1,"d")&lt;&gt;0,"",'Base de données'!$B631),""))</f>
        <v/>
      </c>
      <c r="O631" s="39" t="str">
        <f>IF(O$1&gt;$AE$1,"-",IFERROR(IF(DATEDIF('Base de données'!$A631,O$1,"d")&lt;&gt;0,"",'Base de données'!$B631),""))</f>
        <v/>
      </c>
      <c r="P631" s="39" t="str">
        <f>IF(P$1&gt;$AE$1,"-",IFERROR(IF(DATEDIF('Base de données'!$A631,P$1,"d")&lt;&gt;0,"",'Base de données'!$B631),""))</f>
        <v/>
      </c>
      <c r="Q631" s="39" t="str">
        <f>IF(Q$1&gt;$AE$1,"-",IFERROR(IF(DATEDIF('Base de données'!$A631,Q$1,"d")&lt;&gt;0,"",'Base de données'!$B631),""))</f>
        <v/>
      </c>
      <c r="R631" s="39" t="str">
        <f>IF(R$1&gt;$AE$1,"-",IFERROR(IF(DATEDIF('Base de données'!$A631,R$1,"d")&lt;&gt;0,"",'Base de données'!$B631),""))</f>
        <v/>
      </c>
      <c r="S631" s="39" t="str">
        <f>IF(S$1&gt;$AE$1,"-",IFERROR(IF(DATEDIF('Base de données'!$A631,S$1,"d")&lt;&gt;0,"",'Base de données'!$B631),""))</f>
        <v/>
      </c>
      <c r="T631" s="39" t="str">
        <f>IF(T$1&gt;$AE$1,"-",IFERROR(IF(DATEDIF('Base de données'!$A631,T$1,"d")&lt;&gt;0,"",'Base de données'!$B631),""))</f>
        <v/>
      </c>
      <c r="U631" s="39" t="str">
        <f>IF(U$1&gt;$AE$1,"-",IFERROR(IF(DATEDIF('Base de données'!$A631,U$1,"d")&lt;&gt;0,"",'Base de données'!$B631),""))</f>
        <v/>
      </c>
      <c r="V631" s="39" t="str">
        <f>IF(V$1&gt;$AE$1,"-",IFERROR(IF(DATEDIF('Base de données'!$A631,V$1,"d")&lt;&gt;0,"",'Base de données'!$B631),""))</f>
        <v/>
      </c>
      <c r="W631" s="34"/>
      <c r="X631" s="30" t="str">
        <f>'Base de données'!$C631&amp;" "&amp;'Base de données'!$D631</f>
        <v>Humbert Philippe</v>
      </c>
      <c r="Y631" s="31">
        <f>COUNTIF('Base de données'!$B:$B,'Base de données'!$B631)</f>
        <v>12</v>
      </c>
      <c r="AA631" s="87" cm="1">
        <f t="array" aca="1" ref="AA631" ca="1">INDIRECT("'Base de données'!A" &amp; ROW(Y631))</f>
        <v>45717</v>
      </c>
      <c r="AB631" s="51" t="str" cm="1">
        <f t="array" aca="1" ref="AB631" ca="1">INDIRECT("'Base de données'!B" &amp; ROW(Z631))</f>
        <v>YIZT7</v>
      </c>
    </row>
    <row r="632" spans="1:28" x14ac:dyDescent="0.3">
      <c r="A632" s="41" t="str">
        <f ca="1">IF(IF(AND($B632&lt;&gt;"-",$B632=$E632),"Entrée et sortie","-")="Entrée et sortie",'Base de données'!$B632,"-")</f>
        <v>-</v>
      </c>
      <c r="B632" s="41" t="str">
        <f t="shared" ca="1" si="39"/>
        <v>-</v>
      </c>
      <c r="C632" s="41" t="str">
        <f t="shared" ca="1" si="40"/>
        <v>-</v>
      </c>
      <c r="D632" s="41" t="str">
        <f>IF($F632="sortie en cours d'année",'Base de données'!$B632,"-")</f>
        <v>-</v>
      </c>
      <c r="E632" s="41" t="str">
        <f>IF($H632="entrée en cours d'année",'Base de données'!$B632,"-")</f>
        <v>-</v>
      </c>
      <c r="F632" s="37" t="str">
        <f t="shared" si="37"/>
        <v/>
      </c>
      <c r="G632" s="37" t="str">
        <f>IF($J632="mouvement",_xlfn.XLOOKUP('Base de données'!$B632,$V:$V,$V:$V,0),"")</f>
        <v/>
      </c>
      <c r="H632" s="37" t="str">
        <f t="shared" si="38"/>
        <v/>
      </c>
      <c r="I632" s="37" t="str">
        <f>IF($J632="mouvement",_xlfn.XLOOKUP('Base de données'!$B632,$K:$K,$K:$K,0),"")</f>
        <v/>
      </c>
      <c r="J632" s="38" t="str">
        <f>IF(AND(Y632&lt;&gt;MAX(Y:Y),COUNTIF(K632:V632,'Base de données'!$B632)&gt;0),"mouvement","")</f>
        <v/>
      </c>
      <c r="K632" s="39" t="str">
        <f>IF(K$1&gt;$AE$1,"-",IFERROR(IF(DATEDIF('Base de données'!$A632,K$1,"d")&lt;&gt;0,"",'Base de données'!$B632),""))</f>
        <v/>
      </c>
      <c r="L632" s="39" t="str">
        <f>IF(L$1&gt;$AE$1,"-",IFERROR(IF(DATEDIF('Base de données'!$A632,L$1,"d")&lt;&gt;0,"",'Base de données'!$B632),""))</f>
        <v/>
      </c>
      <c r="M632" s="39" t="str">
        <f>IF(M$1&gt;$AE$1,"-",IFERROR(IF(DATEDIF('Base de données'!$A632,M$1,"d")&lt;&gt;0,"",'Base de données'!$B632),""))</f>
        <v>JIFXE</v>
      </c>
      <c r="N632" s="39" t="str">
        <f>IF(N$1&gt;$AE$1,"-",IFERROR(IF(DATEDIF('Base de données'!$A632,N$1,"d")&lt;&gt;0,"",'Base de données'!$B632),""))</f>
        <v/>
      </c>
      <c r="O632" s="39" t="str">
        <f>IF(O$1&gt;$AE$1,"-",IFERROR(IF(DATEDIF('Base de données'!$A632,O$1,"d")&lt;&gt;0,"",'Base de données'!$B632),""))</f>
        <v/>
      </c>
      <c r="P632" s="39" t="str">
        <f>IF(P$1&gt;$AE$1,"-",IFERROR(IF(DATEDIF('Base de données'!$A632,P$1,"d")&lt;&gt;0,"",'Base de données'!$B632),""))</f>
        <v/>
      </c>
      <c r="Q632" s="39" t="str">
        <f>IF(Q$1&gt;$AE$1,"-",IFERROR(IF(DATEDIF('Base de données'!$A632,Q$1,"d")&lt;&gt;0,"",'Base de données'!$B632),""))</f>
        <v/>
      </c>
      <c r="R632" s="39" t="str">
        <f>IF(R$1&gt;$AE$1,"-",IFERROR(IF(DATEDIF('Base de données'!$A632,R$1,"d")&lt;&gt;0,"",'Base de données'!$B632),""))</f>
        <v/>
      </c>
      <c r="S632" s="39" t="str">
        <f>IF(S$1&gt;$AE$1,"-",IFERROR(IF(DATEDIF('Base de données'!$A632,S$1,"d")&lt;&gt;0,"",'Base de données'!$B632),""))</f>
        <v/>
      </c>
      <c r="T632" s="39" t="str">
        <f>IF(T$1&gt;$AE$1,"-",IFERROR(IF(DATEDIF('Base de données'!$A632,T$1,"d")&lt;&gt;0,"",'Base de données'!$B632),""))</f>
        <v/>
      </c>
      <c r="U632" s="39" t="str">
        <f>IF(U$1&gt;$AE$1,"-",IFERROR(IF(DATEDIF('Base de données'!$A632,U$1,"d")&lt;&gt;0,"",'Base de données'!$B632),""))</f>
        <v/>
      </c>
      <c r="V632" s="39" t="str">
        <f>IF(V$1&gt;$AE$1,"-",IFERROR(IF(DATEDIF('Base de données'!$A632,V$1,"d")&lt;&gt;0,"",'Base de données'!$B632),""))</f>
        <v/>
      </c>
      <c r="W632" s="34"/>
      <c r="X632" s="30" t="str">
        <f>'Base de données'!$C632&amp;" "&amp;'Base de données'!$D632</f>
        <v>Bigot Étienne</v>
      </c>
      <c r="Y632" s="31">
        <f>COUNTIF('Base de données'!$B:$B,'Base de données'!$B632)</f>
        <v>12</v>
      </c>
      <c r="AA632" s="87" cm="1">
        <f t="array" aca="1" ref="AA632" ca="1">INDIRECT("'Base de données'!A" &amp; ROW(Y632))</f>
        <v>45717</v>
      </c>
      <c r="AB632" s="51" t="str" cm="1">
        <f t="array" aca="1" ref="AB632" ca="1">INDIRECT("'Base de données'!B" &amp; ROW(Z632))</f>
        <v>JIFXE</v>
      </c>
    </row>
    <row r="633" spans="1:28" x14ac:dyDescent="0.3">
      <c r="A633" s="41" t="str">
        <f ca="1">IF(IF(AND($B633&lt;&gt;"-",$B633=$E633),"Entrée et sortie","-")="Entrée et sortie",'Base de données'!$B633,"-")</f>
        <v>-</v>
      </c>
      <c r="B633" s="41" t="str">
        <f t="shared" ca="1" si="39"/>
        <v>-</v>
      </c>
      <c r="C633" s="41" t="str">
        <f t="shared" ca="1" si="40"/>
        <v>-</v>
      </c>
      <c r="D633" s="41" t="str">
        <f>IF($F633="sortie en cours d'année",'Base de données'!$B633,"-")</f>
        <v>-</v>
      </c>
      <c r="E633" s="41" t="str">
        <f>IF($H633="entrée en cours d'année",'Base de données'!$B633,"-")</f>
        <v>-</v>
      </c>
      <c r="F633" s="37" t="str">
        <f t="shared" si="37"/>
        <v/>
      </c>
      <c r="G633" s="37" t="str">
        <f>IF($J633="mouvement",_xlfn.XLOOKUP('Base de données'!$B633,$V:$V,$V:$V,0),"")</f>
        <v/>
      </c>
      <c r="H633" s="37" t="str">
        <f t="shared" si="38"/>
        <v/>
      </c>
      <c r="I633" s="37" t="str">
        <f>IF($J633="mouvement",_xlfn.XLOOKUP('Base de données'!$B633,$K:$K,$K:$K,0),"")</f>
        <v/>
      </c>
      <c r="J633" s="38" t="str">
        <f>IF(AND(Y633&lt;&gt;MAX(Y:Y),COUNTIF(K633:V633,'Base de données'!$B633)&gt;0),"mouvement","")</f>
        <v/>
      </c>
      <c r="K633" s="39" t="str">
        <f>IF(K$1&gt;$AE$1,"-",IFERROR(IF(DATEDIF('Base de données'!$A633,K$1,"d")&lt;&gt;0,"",'Base de données'!$B633),""))</f>
        <v/>
      </c>
      <c r="L633" s="39" t="str">
        <f>IF(L$1&gt;$AE$1,"-",IFERROR(IF(DATEDIF('Base de données'!$A633,L$1,"d")&lt;&gt;0,"",'Base de données'!$B633),""))</f>
        <v/>
      </c>
      <c r="M633" s="39" t="str">
        <f>IF(M$1&gt;$AE$1,"-",IFERROR(IF(DATEDIF('Base de données'!$A633,M$1,"d")&lt;&gt;0,"",'Base de données'!$B633),""))</f>
        <v>6BTQU</v>
      </c>
      <c r="N633" s="39" t="str">
        <f>IF(N$1&gt;$AE$1,"-",IFERROR(IF(DATEDIF('Base de données'!$A633,N$1,"d")&lt;&gt;0,"",'Base de données'!$B633),""))</f>
        <v/>
      </c>
      <c r="O633" s="39" t="str">
        <f>IF(O$1&gt;$AE$1,"-",IFERROR(IF(DATEDIF('Base de données'!$A633,O$1,"d")&lt;&gt;0,"",'Base de données'!$B633),""))</f>
        <v/>
      </c>
      <c r="P633" s="39" t="str">
        <f>IF(P$1&gt;$AE$1,"-",IFERROR(IF(DATEDIF('Base de données'!$A633,P$1,"d")&lt;&gt;0,"",'Base de données'!$B633),""))</f>
        <v/>
      </c>
      <c r="Q633" s="39" t="str">
        <f>IF(Q$1&gt;$AE$1,"-",IFERROR(IF(DATEDIF('Base de données'!$A633,Q$1,"d")&lt;&gt;0,"",'Base de données'!$B633),""))</f>
        <v/>
      </c>
      <c r="R633" s="39" t="str">
        <f>IF(R$1&gt;$AE$1,"-",IFERROR(IF(DATEDIF('Base de données'!$A633,R$1,"d")&lt;&gt;0,"",'Base de données'!$B633),""))</f>
        <v/>
      </c>
      <c r="S633" s="39" t="str">
        <f>IF(S$1&gt;$AE$1,"-",IFERROR(IF(DATEDIF('Base de données'!$A633,S$1,"d")&lt;&gt;0,"",'Base de données'!$B633),""))</f>
        <v/>
      </c>
      <c r="T633" s="39" t="str">
        <f>IF(T$1&gt;$AE$1,"-",IFERROR(IF(DATEDIF('Base de données'!$A633,T$1,"d")&lt;&gt;0,"",'Base de données'!$B633),""))</f>
        <v/>
      </c>
      <c r="U633" s="39" t="str">
        <f>IF(U$1&gt;$AE$1,"-",IFERROR(IF(DATEDIF('Base de données'!$A633,U$1,"d")&lt;&gt;0,"",'Base de données'!$B633),""))</f>
        <v/>
      </c>
      <c r="V633" s="39" t="str">
        <f>IF(V$1&gt;$AE$1,"-",IFERROR(IF(DATEDIF('Base de données'!$A633,V$1,"d")&lt;&gt;0,"",'Base de données'!$B633),""))</f>
        <v/>
      </c>
      <c r="W633" s="34"/>
      <c r="X633" s="30" t="str">
        <f>'Base de données'!$C633&amp;" "&amp;'Base de données'!$D633</f>
        <v>Poulain Jeannine</v>
      </c>
      <c r="Y633" s="31">
        <f>COUNTIF('Base de données'!$B:$B,'Base de données'!$B633)</f>
        <v>12</v>
      </c>
      <c r="AA633" s="87" cm="1">
        <f t="array" aca="1" ref="AA633" ca="1">INDIRECT("'Base de données'!A" &amp; ROW(Y633))</f>
        <v>45717</v>
      </c>
      <c r="AB633" s="51" t="str" cm="1">
        <f t="array" aca="1" ref="AB633" ca="1">INDIRECT("'Base de données'!B" &amp; ROW(Z633))</f>
        <v>6BTQU</v>
      </c>
    </row>
    <row r="634" spans="1:28" x14ac:dyDescent="0.3">
      <c r="A634" s="41" t="str">
        <f ca="1">IF(IF(AND($B634&lt;&gt;"-",$B634=$E634),"Entrée et sortie","-")="Entrée et sortie",'Base de données'!$B634,"-")</f>
        <v>-</v>
      </c>
      <c r="B634" s="41" t="str">
        <f t="shared" ca="1" si="39"/>
        <v>-</v>
      </c>
      <c r="C634" s="41" t="str">
        <f t="shared" ca="1" si="40"/>
        <v>-</v>
      </c>
      <c r="D634" s="41" t="str">
        <f>IF($F634="sortie en cours d'année",'Base de données'!$B634,"-")</f>
        <v>-</v>
      </c>
      <c r="E634" s="41" t="str">
        <f>IF($H634="entrée en cours d'année",'Base de données'!$B634,"-")</f>
        <v>-</v>
      </c>
      <c r="F634" s="37" t="str">
        <f t="shared" si="37"/>
        <v/>
      </c>
      <c r="G634" s="37" t="str">
        <f>IF($J634="mouvement",_xlfn.XLOOKUP('Base de données'!$B634,$V:$V,$V:$V,0),"")</f>
        <v/>
      </c>
      <c r="H634" s="37" t="str">
        <f t="shared" si="38"/>
        <v/>
      </c>
      <c r="I634" s="37" t="str">
        <f>IF($J634="mouvement",_xlfn.XLOOKUP('Base de données'!$B634,$K:$K,$K:$K,0),"")</f>
        <v/>
      </c>
      <c r="J634" s="38" t="str">
        <f>IF(AND(Y634&lt;&gt;MAX(Y:Y),COUNTIF(K634:V634,'Base de données'!$B634)&gt;0),"mouvement","")</f>
        <v/>
      </c>
      <c r="K634" s="39" t="str">
        <f>IF(K$1&gt;$AE$1,"-",IFERROR(IF(DATEDIF('Base de données'!$A634,K$1,"d")&lt;&gt;0,"",'Base de données'!$B634),""))</f>
        <v/>
      </c>
      <c r="L634" s="39" t="str">
        <f>IF(L$1&gt;$AE$1,"-",IFERROR(IF(DATEDIF('Base de données'!$A634,L$1,"d")&lt;&gt;0,"",'Base de données'!$B634),""))</f>
        <v/>
      </c>
      <c r="M634" s="39" t="str">
        <f>IF(M$1&gt;$AE$1,"-",IFERROR(IF(DATEDIF('Base de données'!$A634,M$1,"d")&lt;&gt;0,"",'Base de données'!$B634),""))</f>
        <v>C31YH</v>
      </c>
      <c r="N634" s="39" t="str">
        <f>IF(N$1&gt;$AE$1,"-",IFERROR(IF(DATEDIF('Base de données'!$A634,N$1,"d")&lt;&gt;0,"",'Base de données'!$B634),""))</f>
        <v/>
      </c>
      <c r="O634" s="39" t="str">
        <f>IF(O$1&gt;$AE$1,"-",IFERROR(IF(DATEDIF('Base de données'!$A634,O$1,"d")&lt;&gt;0,"",'Base de données'!$B634),""))</f>
        <v/>
      </c>
      <c r="P634" s="39" t="str">
        <f>IF(P$1&gt;$AE$1,"-",IFERROR(IF(DATEDIF('Base de données'!$A634,P$1,"d")&lt;&gt;0,"",'Base de données'!$B634),""))</f>
        <v/>
      </c>
      <c r="Q634" s="39" t="str">
        <f>IF(Q$1&gt;$AE$1,"-",IFERROR(IF(DATEDIF('Base de données'!$A634,Q$1,"d")&lt;&gt;0,"",'Base de données'!$B634),""))</f>
        <v/>
      </c>
      <c r="R634" s="39" t="str">
        <f>IF(R$1&gt;$AE$1,"-",IFERROR(IF(DATEDIF('Base de données'!$A634,R$1,"d")&lt;&gt;0,"",'Base de données'!$B634),""))</f>
        <v/>
      </c>
      <c r="S634" s="39" t="str">
        <f>IF(S$1&gt;$AE$1,"-",IFERROR(IF(DATEDIF('Base de données'!$A634,S$1,"d")&lt;&gt;0,"",'Base de données'!$B634),""))</f>
        <v/>
      </c>
      <c r="T634" s="39" t="str">
        <f>IF(T$1&gt;$AE$1,"-",IFERROR(IF(DATEDIF('Base de données'!$A634,T$1,"d")&lt;&gt;0,"",'Base de données'!$B634),""))</f>
        <v/>
      </c>
      <c r="U634" s="39" t="str">
        <f>IF(U$1&gt;$AE$1,"-",IFERROR(IF(DATEDIF('Base de données'!$A634,U$1,"d")&lt;&gt;0,"",'Base de données'!$B634),""))</f>
        <v/>
      </c>
      <c r="V634" s="39" t="str">
        <f>IF(V$1&gt;$AE$1,"-",IFERROR(IF(DATEDIF('Base de données'!$A634,V$1,"d")&lt;&gt;0,"",'Base de données'!$B634),""))</f>
        <v/>
      </c>
      <c r="W634" s="34"/>
      <c r="X634" s="30" t="str">
        <f>'Base de données'!$C634&amp;" "&amp;'Base de données'!$D634</f>
        <v>Bourgeois Franck</v>
      </c>
      <c r="Y634" s="31">
        <f>COUNTIF('Base de données'!$B:$B,'Base de données'!$B634)</f>
        <v>12</v>
      </c>
      <c r="AA634" s="87" cm="1">
        <f t="array" aca="1" ref="AA634" ca="1">INDIRECT("'Base de données'!A" &amp; ROW(Y634))</f>
        <v>45717</v>
      </c>
      <c r="AB634" s="51" t="str" cm="1">
        <f t="array" aca="1" ref="AB634" ca="1">INDIRECT("'Base de données'!B" &amp; ROW(Z634))</f>
        <v>C31YH</v>
      </c>
    </row>
    <row r="635" spans="1:28" x14ac:dyDescent="0.3">
      <c r="A635" s="41" t="str">
        <f ca="1">IF(IF(AND($B635&lt;&gt;"-",$B635=$E635),"Entrée et sortie","-")="Entrée et sortie",'Base de données'!$B635,"-")</f>
        <v>-</v>
      </c>
      <c r="B635" s="41" t="str">
        <f t="shared" ca="1" si="39"/>
        <v>-</v>
      </c>
      <c r="C635" s="41" t="str">
        <f t="shared" ca="1" si="40"/>
        <v>-</v>
      </c>
      <c r="D635" s="41" t="str">
        <f>IF($F635="sortie en cours d'année",'Base de données'!$B635,"-")</f>
        <v>-</v>
      </c>
      <c r="E635" s="41" t="str">
        <f>IF($H635="entrée en cours d'année",'Base de données'!$B635,"-")</f>
        <v>-</v>
      </c>
      <c r="F635" s="37" t="str">
        <f t="shared" si="37"/>
        <v/>
      </c>
      <c r="G635" s="37" t="str">
        <f>IF($J635="mouvement",_xlfn.XLOOKUP('Base de données'!$B635,$V:$V,$V:$V,0),"")</f>
        <v/>
      </c>
      <c r="H635" s="37" t="str">
        <f t="shared" si="38"/>
        <v/>
      </c>
      <c r="I635" s="37" t="str">
        <f>IF($J635="mouvement",_xlfn.XLOOKUP('Base de données'!$B635,$K:$K,$K:$K,0),"")</f>
        <v/>
      </c>
      <c r="J635" s="38" t="str">
        <f>IF(AND(Y635&lt;&gt;MAX(Y:Y),COUNTIF(K635:V635,'Base de données'!$B635)&gt;0),"mouvement","")</f>
        <v/>
      </c>
      <c r="K635" s="39" t="str">
        <f>IF(K$1&gt;$AE$1,"-",IFERROR(IF(DATEDIF('Base de données'!$A635,K$1,"d")&lt;&gt;0,"",'Base de données'!$B635),""))</f>
        <v/>
      </c>
      <c r="L635" s="39" t="str">
        <f>IF(L$1&gt;$AE$1,"-",IFERROR(IF(DATEDIF('Base de données'!$A635,L$1,"d")&lt;&gt;0,"",'Base de données'!$B635),""))</f>
        <v/>
      </c>
      <c r="M635" s="39" t="str">
        <f>IF(M$1&gt;$AE$1,"-",IFERROR(IF(DATEDIF('Base de données'!$A635,M$1,"d")&lt;&gt;0,"",'Base de données'!$B635),""))</f>
        <v>JAQGO</v>
      </c>
      <c r="N635" s="39" t="str">
        <f>IF(N$1&gt;$AE$1,"-",IFERROR(IF(DATEDIF('Base de données'!$A635,N$1,"d")&lt;&gt;0,"",'Base de données'!$B635),""))</f>
        <v/>
      </c>
      <c r="O635" s="39" t="str">
        <f>IF(O$1&gt;$AE$1,"-",IFERROR(IF(DATEDIF('Base de données'!$A635,O$1,"d")&lt;&gt;0,"",'Base de données'!$B635),""))</f>
        <v/>
      </c>
      <c r="P635" s="39" t="str">
        <f>IF(P$1&gt;$AE$1,"-",IFERROR(IF(DATEDIF('Base de données'!$A635,P$1,"d")&lt;&gt;0,"",'Base de données'!$B635),""))</f>
        <v/>
      </c>
      <c r="Q635" s="39" t="str">
        <f>IF(Q$1&gt;$AE$1,"-",IFERROR(IF(DATEDIF('Base de données'!$A635,Q$1,"d")&lt;&gt;0,"",'Base de données'!$B635),""))</f>
        <v/>
      </c>
      <c r="R635" s="39" t="str">
        <f>IF(R$1&gt;$AE$1,"-",IFERROR(IF(DATEDIF('Base de données'!$A635,R$1,"d")&lt;&gt;0,"",'Base de données'!$B635),""))</f>
        <v/>
      </c>
      <c r="S635" s="39" t="str">
        <f>IF(S$1&gt;$AE$1,"-",IFERROR(IF(DATEDIF('Base de données'!$A635,S$1,"d")&lt;&gt;0,"",'Base de données'!$B635),""))</f>
        <v/>
      </c>
      <c r="T635" s="39" t="str">
        <f>IF(T$1&gt;$AE$1,"-",IFERROR(IF(DATEDIF('Base de données'!$A635,T$1,"d")&lt;&gt;0,"",'Base de données'!$B635),""))</f>
        <v/>
      </c>
      <c r="U635" s="39" t="str">
        <f>IF(U$1&gt;$AE$1,"-",IFERROR(IF(DATEDIF('Base de données'!$A635,U$1,"d")&lt;&gt;0,"",'Base de données'!$B635),""))</f>
        <v/>
      </c>
      <c r="V635" s="39" t="str">
        <f>IF(V$1&gt;$AE$1,"-",IFERROR(IF(DATEDIF('Base de données'!$A635,V$1,"d")&lt;&gt;0,"",'Base de données'!$B635),""))</f>
        <v/>
      </c>
      <c r="W635" s="34"/>
      <c r="X635" s="30" t="str">
        <f>'Base de données'!$C635&amp;" "&amp;'Base de données'!$D635</f>
        <v>Ferreira Thibaut</v>
      </c>
      <c r="Y635" s="31">
        <f>COUNTIF('Base de données'!$B:$B,'Base de données'!$B635)</f>
        <v>12</v>
      </c>
      <c r="AA635" s="87" cm="1">
        <f t="array" aca="1" ref="AA635" ca="1">INDIRECT("'Base de données'!A" &amp; ROW(Y635))</f>
        <v>45717</v>
      </c>
      <c r="AB635" s="51" t="str" cm="1">
        <f t="array" aca="1" ref="AB635" ca="1">INDIRECT("'Base de données'!B" &amp; ROW(Z635))</f>
        <v>JAQGO</v>
      </c>
    </row>
    <row r="636" spans="1:28" x14ac:dyDescent="0.3">
      <c r="A636" s="41" t="str">
        <f ca="1">IF(IF(AND($B636&lt;&gt;"-",$B636=$E636),"Entrée et sortie","-")="Entrée et sortie",'Base de données'!$B636,"-")</f>
        <v>-</v>
      </c>
      <c r="B636" s="41" t="str">
        <f t="shared" ca="1" si="39"/>
        <v>-</v>
      </c>
      <c r="C636" s="41" t="str">
        <f t="shared" ca="1" si="40"/>
        <v>-</v>
      </c>
      <c r="D636" s="41" t="str">
        <f>IF($F636="sortie en cours d'année",'Base de données'!$B636,"-")</f>
        <v>-</v>
      </c>
      <c r="E636" s="41" t="str">
        <f>IF($H636="entrée en cours d'année",'Base de données'!$B636,"-")</f>
        <v>-</v>
      </c>
      <c r="F636" s="37" t="str">
        <f t="shared" si="37"/>
        <v/>
      </c>
      <c r="G636" s="37" t="str">
        <f>IF($J636="mouvement",_xlfn.XLOOKUP('Base de données'!$B636,$V:$V,$V:$V,0),"")</f>
        <v/>
      </c>
      <c r="H636" s="37" t="str">
        <f t="shared" si="38"/>
        <v/>
      </c>
      <c r="I636" s="37" t="str">
        <f>IF($J636="mouvement",_xlfn.XLOOKUP('Base de données'!$B636,$K:$K,$K:$K,0),"")</f>
        <v/>
      </c>
      <c r="J636" s="38" t="str">
        <f>IF(AND(Y636&lt;&gt;MAX(Y:Y),COUNTIF(K636:V636,'Base de données'!$B636)&gt;0),"mouvement","")</f>
        <v/>
      </c>
      <c r="K636" s="39" t="str">
        <f>IF(K$1&gt;$AE$1,"-",IFERROR(IF(DATEDIF('Base de données'!$A636,K$1,"d")&lt;&gt;0,"",'Base de données'!$B636),""))</f>
        <v/>
      </c>
      <c r="L636" s="39" t="str">
        <f>IF(L$1&gt;$AE$1,"-",IFERROR(IF(DATEDIF('Base de données'!$A636,L$1,"d")&lt;&gt;0,"",'Base de données'!$B636),""))</f>
        <v/>
      </c>
      <c r="M636" s="39" t="str">
        <f>IF(M$1&gt;$AE$1,"-",IFERROR(IF(DATEDIF('Base de données'!$A636,M$1,"d")&lt;&gt;0,"",'Base de données'!$B636),""))</f>
        <v>9C9K7</v>
      </c>
      <c r="N636" s="39" t="str">
        <f>IF(N$1&gt;$AE$1,"-",IFERROR(IF(DATEDIF('Base de données'!$A636,N$1,"d")&lt;&gt;0,"",'Base de données'!$B636),""))</f>
        <v/>
      </c>
      <c r="O636" s="39" t="str">
        <f>IF(O$1&gt;$AE$1,"-",IFERROR(IF(DATEDIF('Base de données'!$A636,O$1,"d")&lt;&gt;0,"",'Base de données'!$B636),""))</f>
        <v/>
      </c>
      <c r="P636" s="39" t="str">
        <f>IF(P$1&gt;$AE$1,"-",IFERROR(IF(DATEDIF('Base de données'!$A636,P$1,"d")&lt;&gt;0,"",'Base de données'!$B636),""))</f>
        <v/>
      </c>
      <c r="Q636" s="39" t="str">
        <f>IF(Q$1&gt;$AE$1,"-",IFERROR(IF(DATEDIF('Base de données'!$A636,Q$1,"d")&lt;&gt;0,"",'Base de données'!$B636),""))</f>
        <v/>
      </c>
      <c r="R636" s="39" t="str">
        <f>IF(R$1&gt;$AE$1,"-",IFERROR(IF(DATEDIF('Base de données'!$A636,R$1,"d")&lt;&gt;0,"",'Base de données'!$B636),""))</f>
        <v/>
      </c>
      <c r="S636" s="39" t="str">
        <f>IF(S$1&gt;$AE$1,"-",IFERROR(IF(DATEDIF('Base de données'!$A636,S$1,"d")&lt;&gt;0,"",'Base de données'!$B636),""))</f>
        <v/>
      </c>
      <c r="T636" s="39" t="str">
        <f>IF(T$1&gt;$AE$1,"-",IFERROR(IF(DATEDIF('Base de données'!$A636,T$1,"d")&lt;&gt;0,"",'Base de données'!$B636),""))</f>
        <v/>
      </c>
      <c r="U636" s="39" t="str">
        <f>IF(U$1&gt;$AE$1,"-",IFERROR(IF(DATEDIF('Base de données'!$A636,U$1,"d")&lt;&gt;0,"",'Base de données'!$B636),""))</f>
        <v/>
      </c>
      <c r="V636" s="39" t="str">
        <f>IF(V$1&gt;$AE$1,"-",IFERROR(IF(DATEDIF('Base de données'!$A636,V$1,"d")&lt;&gt;0,"",'Base de données'!$B636),""))</f>
        <v/>
      </c>
      <c r="W636" s="34"/>
      <c r="X636" s="30" t="str">
        <f>'Base de données'!$C636&amp;" "&amp;'Base de données'!$D636</f>
        <v>Besson Rémy</v>
      </c>
      <c r="Y636" s="31">
        <f>COUNTIF('Base de données'!$B:$B,'Base de données'!$B636)</f>
        <v>12</v>
      </c>
      <c r="AA636" s="87" cm="1">
        <f t="array" aca="1" ref="AA636" ca="1">INDIRECT("'Base de données'!A" &amp; ROW(Y636))</f>
        <v>45717</v>
      </c>
      <c r="AB636" s="51" t="str" cm="1">
        <f t="array" aca="1" ref="AB636" ca="1">INDIRECT("'Base de données'!B" &amp; ROW(Z636))</f>
        <v>9C9K7</v>
      </c>
    </row>
    <row r="637" spans="1:28" x14ac:dyDescent="0.3">
      <c r="A637" s="41" t="str">
        <f ca="1">IF(IF(AND($B637&lt;&gt;"-",$B637=$E637),"Entrée et sortie","-")="Entrée et sortie",'Base de données'!$B637,"-")</f>
        <v>-</v>
      </c>
      <c r="B637" s="41" t="str">
        <f t="shared" ca="1" si="39"/>
        <v>ORG55</v>
      </c>
      <c r="C637" s="41" t="str">
        <f t="shared" ca="1" si="40"/>
        <v>ORG55</v>
      </c>
      <c r="D637" s="41" t="str">
        <f>IF($F637="sortie en cours d'année",'Base de données'!$B637,"-")</f>
        <v>ORG55</v>
      </c>
      <c r="E637" s="41" t="str">
        <f>IF($H637="entrée en cours d'année",'Base de données'!$B637,"-")</f>
        <v>-</v>
      </c>
      <c r="F637" s="37" t="str">
        <f t="shared" si="37"/>
        <v>sortie en cours d'année</v>
      </c>
      <c r="G637" s="37">
        <f>IF($J637="mouvement",_xlfn.XLOOKUP('Base de données'!$B637,$V:$V,$V:$V,0),"")</f>
        <v>0</v>
      </c>
      <c r="H637" s="37" t="str">
        <f t="shared" si="38"/>
        <v/>
      </c>
      <c r="I637" s="37" t="str">
        <f>IF($J637="mouvement",_xlfn.XLOOKUP('Base de données'!$B637,$K:$K,$K:$K,0),"")</f>
        <v>ORG55</v>
      </c>
      <c r="J637" s="38" t="str">
        <f>IF(AND(Y637&lt;&gt;MAX(Y:Y),COUNTIF(K637:V637,'Base de données'!$B637)&gt;0),"mouvement","")</f>
        <v>mouvement</v>
      </c>
      <c r="K637" s="39" t="str">
        <f>IF(K$1&gt;$AE$1,"-",IFERROR(IF(DATEDIF('Base de données'!$A637,K$1,"d")&lt;&gt;0,"",'Base de données'!$B637),""))</f>
        <v/>
      </c>
      <c r="L637" s="39" t="str">
        <f>IF(L$1&gt;$AE$1,"-",IFERROR(IF(DATEDIF('Base de données'!$A637,L$1,"d")&lt;&gt;0,"",'Base de données'!$B637),""))</f>
        <v/>
      </c>
      <c r="M637" s="39" t="str">
        <f>IF(M$1&gt;$AE$1,"-",IFERROR(IF(DATEDIF('Base de données'!$A637,M$1,"d")&lt;&gt;0,"",'Base de données'!$B637),""))</f>
        <v>ORG55</v>
      </c>
      <c r="N637" s="39" t="str">
        <f>IF(N$1&gt;$AE$1,"-",IFERROR(IF(DATEDIF('Base de données'!$A637,N$1,"d")&lt;&gt;0,"",'Base de données'!$B637),""))</f>
        <v/>
      </c>
      <c r="O637" s="39" t="str">
        <f>IF(O$1&gt;$AE$1,"-",IFERROR(IF(DATEDIF('Base de données'!$A637,O$1,"d")&lt;&gt;0,"",'Base de données'!$B637),""))</f>
        <v/>
      </c>
      <c r="P637" s="39" t="str">
        <f>IF(P$1&gt;$AE$1,"-",IFERROR(IF(DATEDIF('Base de données'!$A637,P$1,"d")&lt;&gt;0,"",'Base de données'!$B637),""))</f>
        <v/>
      </c>
      <c r="Q637" s="39" t="str">
        <f>IF(Q$1&gt;$AE$1,"-",IFERROR(IF(DATEDIF('Base de données'!$A637,Q$1,"d")&lt;&gt;0,"",'Base de données'!$B637),""))</f>
        <v/>
      </c>
      <c r="R637" s="39" t="str">
        <f>IF(R$1&gt;$AE$1,"-",IFERROR(IF(DATEDIF('Base de données'!$A637,R$1,"d")&lt;&gt;0,"",'Base de données'!$B637),""))</f>
        <v/>
      </c>
      <c r="S637" s="39" t="str">
        <f>IF(S$1&gt;$AE$1,"-",IFERROR(IF(DATEDIF('Base de données'!$A637,S$1,"d")&lt;&gt;0,"",'Base de données'!$B637),""))</f>
        <v/>
      </c>
      <c r="T637" s="39" t="str">
        <f>IF(T$1&gt;$AE$1,"-",IFERROR(IF(DATEDIF('Base de données'!$A637,T$1,"d")&lt;&gt;0,"",'Base de données'!$B637),""))</f>
        <v/>
      </c>
      <c r="U637" s="39" t="str">
        <f>IF(U$1&gt;$AE$1,"-",IFERROR(IF(DATEDIF('Base de données'!$A637,U$1,"d")&lt;&gt;0,"",'Base de données'!$B637),""))</f>
        <v/>
      </c>
      <c r="V637" s="39" t="str">
        <f>IF(V$1&gt;$AE$1,"-",IFERROR(IF(DATEDIF('Base de données'!$A637,V$1,"d")&lt;&gt;0,"",'Base de données'!$B637),""))</f>
        <v/>
      </c>
      <c r="W637" s="34"/>
      <c r="X637" s="30" t="str">
        <f>'Base de données'!$C637&amp;" "&amp;'Base de données'!$D637</f>
        <v>Adam Alfred</v>
      </c>
      <c r="Y637" s="31">
        <f>COUNTIF('Base de données'!$B:$B,'Base de données'!$B637)</f>
        <v>6</v>
      </c>
      <c r="AA637" s="87" cm="1">
        <f t="array" aca="1" ref="AA637" ca="1">INDIRECT("'Base de données'!A" &amp; ROW(Y637))</f>
        <v>45717</v>
      </c>
      <c r="AB637" s="51" t="str" cm="1">
        <f t="array" aca="1" ref="AB637" ca="1">INDIRECT("'Base de données'!B" &amp; ROW(Z637))</f>
        <v>ORG55</v>
      </c>
    </row>
    <row r="638" spans="1:28" x14ac:dyDescent="0.3">
      <c r="A638" s="41" t="str">
        <f ca="1">IF(IF(AND($B638&lt;&gt;"-",$B638=$E638),"Entrée et sortie","-")="Entrée et sortie",'Base de données'!$B638,"-")</f>
        <v>-</v>
      </c>
      <c r="B638" s="41" t="str">
        <f t="shared" ca="1" si="39"/>
        <v>-</v>
      </c>
      <c r="C638" s="41" t="str">
        <f t="shared" ca="1" si="40"/>
        <v>-</v>
      </c>
      <c r="D638" s="41" t="str">
        <f>IF($F638="sortie en cours d'année",'Base de données'!$B638,"-")</f>
        <v>-</v>
      </c>
      <c r="E638" s="41" t="str">
        <f>IF($H638="entrée en cours d'année",'Base de données'!$B638,"-")</f>
        <v>-</v>
      </c>
      <c r="F638" s="37" t="str">
        <f t="shared" si="37"/>
        <v/>
      </c>
      <c r="G638" s="37" t="str">
        <f>IF($J638="mouvement",_xlfn.XLOOKUP('Base de données'!$B638,$V:$V,$V:$V,0),"")</f>
        <v/>
      </c>
      <c r="H638" s="37" t="str">
        <f t="shared" si="38"/>
        <v/>
      </c>
      <c r="I638" s="37" t="str">
        <f>IF($J638="mouvement",_xlfn.XLOOKUP('Base de données'!$B638,$K:$K,$K:$K,0),"")</f>
        <v/>
      </c>
      <c r="J638" s="38" t="str">
        <f>IF(AND(Y638&lt;&gt;MAX(Y:Y),COUNTIF(K638:V638,'Base de données'!$B638)&gt;0),"mouvement","")</f>
        <v/>
      </c>
      <c r="K638" s="39" t="str">
        <f>IF(K$1&gt;$AE$1,"-",IFERROR(IF(DATEDIF('Base de données'!$A638,K$1,"d")&lt;&gt;0,"",'Base de données'!$B638),""))</f>
        <v/>
      </c>
      <c r="L638" s="39" t="str">
        <f>IF(L$1&gt;$AE$1,"-",IFERROR(IF(DATEDIF('Base de données'!$A638,L$1,"d")&lt;&gt;0,"",'Base de données'!$B638),""))</f>
        <v/>
      </c>
      <c r="M638" s="39" t="str">
        <f>IF(M$1&gt;$AE$1,"-",IFERROR(IF(DATEDIF('Base de données'!$A638,M$1,"d")&lt;&gt;0,"",'Base de données'!$B638),""))</f>
        <v>SSZD6</v>
      </c>
      <c r="N638" s="39" t="str">
        <f>IF(N$1&gt;$AE$1,"-",IFERROR(IF(DATEDIF('Base de données'!$A638,N$1,"d")&lt;&gt;0,"",'Base de données'!$B638),""))</f>
        <v/>
      </c>
      <c r="O638" s="39" t="str">
        <f>IF(O$1&gt;$AE$1,"-",IFERROR(IF(DATEDIF('Base de données'!$A638,O$1,"d")&lt;&gt;0,"",'Base de données'!$B638),""))</f>
        <v/>
      </c>
      <c r="P638" s="39" t="str">
        <f>IF(P$1&gt;$AE$1,"-",IFERROR(IF(DATEDIF('Base de données'!$A638,P$1,"d")&lt;&gt;0,"",'Base de données'!$B638),""))</f>
        <v/>
      </c>
      <c r="Q638" s="39" t="str">
        <f>IF(Q$1&gt;$AE$1,"-",IFERROR(IF(DATEDIF('Base de données'!$A638,Q$1,"d")&lt;&gt;0,"",'Base de données'!$B638),""))</f>
        <v/>
      </c>
      <c r="R638" s="39" t="str">
        <f>IF(R$1&gt;$AE$1,"-",IFERROR(IF(DATEDIF('Base de données'!$A638,R$1,"d")&lt;&gt;0,"",'Base de données'!$B638),""))</f>
        <v/>
      </c>
      <c r="S638" s="39" t="str">
        <f>IF(S$1&gt;$AE$1,"-",IFERROR(IF(DATEDIF('Base de données'!$A638,S$1,"d")&lt;&gt;0,"",'Base de données'!$B638),""))</f>
        <v/>
      </c>
      <c r="T638" s="39" t="str">
        <f>IF(T$1&gt;$AE$1,"-",IFERROR(IF(DATEDIF('Base de données'!$A638,T$1,"d")&lt;&gt;0,"",'Base de données'!$B638),""))</f>
        <v/>
      </c>
      <c r="U638" s="39" t="str">
        <f>IF(U$1&gt;$AE$1,"-",IFERROR(IF(DATEDIF('Base de données'!$A638,U$1,"d")&lt;&gt;0,"",'Base de données'!$B638),""))</f>
        <v/>
      </c>
      <c r="V638" s="39" t="str">
        <f>IF(V$1&gt;$AE$1,"-",IFERROR(IF(DATEDIF('Base de données'!$A638,V$1,"d")&lt;&gt;0,"",'Base de données'!$B638),""))</f>
        <v/>
      </c>
      <c r="W638" s="34"/>
      <c r="X638" s="30" t="str">
        <f>'Base de données'!$C638&amp;" "&amp;'Base de données'!$D638</f>
        <v>Goncalves Élisabeth</v>
      </c>
      <c r="Y638" s="31">
        <f>COUNTIF('Base de données'!$B:$B,'Base de données'!$B638)</f>
        <v>12</v>
      </c>
      <c r="AA638" s="87" cm="1">
        <f t="array" aca="1" ref="AA638" ca="1">INDIRECT("'Base de données'!A" &amp; ROW(Y638))</f>
        <v>45717</v>
      </c>
      <c r="AB638" s="51" t="str" cm="1">
        <f t="array" aca="1" ref="AB638" ca="1">INDIRECT("'Base de données'!B" &amp; ROW(Z638))</f>
        <v>SSZD6</v>
      </c>
    </row>
    <row r="639" spans="1:28" x14ac:dyDescent="0.3">
      <c r="A639" s="41" t="str">
        <f ca="1">IF(IF(AND($B639&lt;&gt;"-",$B639=$E639),"Entrée et sortie","-")="Entrée et sortie",'Base de données'!$B639,"-")</f>
        <v>-</v>
      </c>
      <c r="B639" s="41" t="str">
        <f t="shared" ca="1" si="39"/>
        <v>-</v>
      </c>
      <c r="C639" s="41" t="str">
        <f t="shared" ca="1" si="40"/>
        <v>-</v>
      </c>
      <c r="D639" s="41" t="str">
        <f>IF($F639="sortie en cours d'année",'Base de données'!$B639,"-")</f>
        <v>-</v>
      </c>
      <c r="E639" s="41" t="str">
        <f>IF($H639="entrée en cours d'année",'Base de données'!$B639,"-")</f>
        <v>-</v>
      </c>
      <c r="F639" s="37" t="str">
        <f t="shared" si="37"/>
        <v/>
      </c>
      <c r="G639" s="37" t="str">
        <f>IF($J639="mouvement",_xlfn.XLOOKUP('Base de données'!$B639,$V:$V,$V:$V,0),"")</f>
        <v/>
      </c>
      <c r="H639" s="37" t="str">
        <f t="shared" si="38"/>
        <v/>
      </c>
      <c r="I639" s="37" t="str">
        <f>IF($J639="mouvement",_xlfn.XLOOKUP('Base de données'!$B639,$K:$K,$K:$K,0),"")</f>
        <v/>
      </c>
      <c r="J639" s="38" t="str">
        <f>IF(AND(Y639&lt;&gt;MAX(Y:Y),COUNTIF(K639:V639,'Base de données'!$B639)&gt;0),"mouvement","")</f>
        <v/>
      </c>
      <c r="K639" s="39" t="str">
        <f>IF(K$1&gt;$AE$1,"-",IFERROR(IF(DATEDIF('Base de données'!$A639,K$1,"d")&lt;&gt;0,"",'Base de données'!$B639),""))</f>
        <v/>
      </c>
      <c r="L639" s="39" t="str">
        <f>IF(L$1&gt;$AE$1,"-",IFERROR(IF(DATEDIF('Base de données'!$A639,L$1,"d")&lt;&gt;0,"",'Base de données'!$B639),""))</f>
        <v/>
      </c>
      <c r="M639" s="39" t="str">
        <f>IF(M$1&gt;$AE$1,"-",IFERROR(IF(DATEDIF('Base de données'!$A639,M$1,"d")&lt;&gt;0,"",'Base de données'!$B639),""))</f>
        <v>XDHGJ</v>
      </c>
      <c r="N639" s="39" t="str">
        <f>IF(N$1&gt;$AE$1,"-",IFERROR(IF(DATEDIF('Base de données'!$A639,N$1,"d")&lt;&gt;0,"",'Base de données'!$B639),""))</f>
        <v/>
      </c>
      <c r="O639" s="39" t="str">
        <f>IF(O$1&gt;$AE$1,"-",IFERROR(IF(DATEDIF('Base de données'!$A639,O$1,"d")&lt;&gt;0,"",'Base de données'!$B639),""))</f>
        <v/>
      </c>
      <c r="P639" s="39" t="str">
        <f>IF(P$1&gt;$AE$1,"-",IFERROR(IF(DATEDIF('Base de données'!$A639,P$1,"d")&lt;&gt;0,"",'Base de données'!$B639),""))</f>
        <v/>
      </c>
      <c r="Q639" s="39" t="str">
        <f>IF(Q$1&gt;$AE$1,"-",IFERROR(IF(DATEDIF('Base de données'!$A639,Q$1,"d")&lt;&gt;0,"",'Base de données'!$B639),""))</f>
        <v/>
      </c>
      <c r="R639" s="39" t="str">
        <f>IF(R$1&gt;$AE$1,"-",IFERROR(IF(DATEDIF('Base de données'!$A639,R$1,"d")&lt;&gt;0,"",'Base de données'!$B639),""))</f>
        <v/>
      </c>
      <c r="S639" s="39" t="str">
        <f>IF(S$1&gt;$AE$1,"-",IFERROR(IF(DATEDIF('Base de données'!$A639,S$1,"d")&lt;&gt;0,"",'Base de données'!$B639),""))</f>
        <v/>
      </c>
      <c r="T639" s="39" t="str">
        <f>IF(T$1&gt;$AE$1,"-",IFERROR(IF(DATEDIF('Base de données'!$A639,T$1,"d")&lt;&gt;0,"",'Base de données'!$B639),""))</f>
        <v/>
      </c>
      <c r="U639" s="39" t="str">
        <f>IF(U$1&gt;$AE$1,"-",IFERROR(IF(DATEDIF('Base de données'!$A639,U$1,"d")&lt;&gt;0,"",'Base de données'!$B639),""))</f>
        <v/>
      </c>
      <c r="V639" s="39" t="str">
        <f>IF(V$1&gt;$AE$1,"-",IFERROR(IF(DATEDIF('Base de données'!$A639,V$1,"d")&lt;&gt;0,"",'Base de données'!$B639),""))</f>
        <v/>
      </c>
      <c r="W639" s="34"/>
      <c r="X639" s="30" t="str">
        <f>'Base de données'!$C639&amp;" "&amp;'Base de données'!$D639</f>
        <v>Guillet Éléonore</v>
      </c>
      <c r="Y639" s="31">
        <f>COUNTIF('Base de données'!$B:$B,'Base de données'!$B639)</f>
        <v>12</v>
      </c>
      <c r="AA639" s="87" cm="1">
        <f t="array" aca="1" ref="AA639" ca="1">INDIRECT("'Base de données'!A" &amp; ROW(Y639))</f>
        <v>45717</v>
      </c>
      <c r="AB639" s="51" t="str" cm="1">
        <f t="array" aca="1" ref="AB639" ca="1">INDIRECT("'Base de données'!B" &amp; ROW(Z639))</f>
        <v>XDHGJ</v>
      </c>
    </row>
    <row r="640" spans="1:28" x14ac:dyDescent="0.3">
      <c r="A640" s="41" t="str">
        <f ca="1">IF(IF(AND($B640&lt;&gt;"-",$B640=$E640),"Entrée et sortie","-")="Entrée et sortie",'Base de données'!$B640,"-")</f>
        <v>-</v>
      </c>
      <c r="B640" s="41" t="str">
        <f t="shared" ca="1" si="39"/>
        <v>-</v>
      </c>
      <c r="C640" s="41" t="str">
        <f t="shared" ca="1" si="40"/>
        <v>-</v>
      </c>
      <c r="D640" s="41" t="str">
        <f>IF($F640="sortie en cours d'année",'Base de données'!$B640,"-")</f>
        <v>-</v>
      </c>
      <c r="E640" s="41" t="str">
        <f>IF($H640="entrée en cours d'année",'Base de données'!$B640,"-")</f>
        <v>-</v>
      </c>
      <c r="F640" s="37" t="str">
        <f t="shared" si="37"/>
        <v/>
      </c>
      <c r="G640" s="37" t="str">
        <f>IF($J640="mouvement",_xlfn.XLOOKUP('Base de données'!$B640,$V:$V,$V:$V,0),"")</f>
        <v/>
      </c>
      <c r="H640" s="37" t="str">
        <f t="shared" si="38"/>
        <v/>
      </c>
      <c r="I640" s="37" t="str">
        <f>IF($J640="mouvement",_xlfn.XLOOKUP('Base de données'!$B640,$K:$K,$K:$K,0),"")</f>
        <v/>
      </c>
      <c r="J640" s="38" t="str">
        <f>IF(AND(Y640&lt;&gt;MAX(Y:Y),COUNTIF(K640:V640,'Base de données'!$B640)&gt;0),"mouvement","")</f>
        <v/>
      </c>
      <c r="K640" s="39" t="str">
        <f>IF(K$1&gt;$AE$1,"-",IFERROR(IF(DATEDIF('Base de données'!$A640,K$1,"d")&lt;&gt;0,"",'Base de données'!$B640),""))</f>
        <v/>
      </c>
      <c r="L640" s="39" t="str">
        <f>IF(L$1&gt;$AE$1,"-",IFERROR(IF(DATEDIF('Base de données'!$A640,L$1,"d")&lt;&gt;0,"",'Base de données'!$B640),""))</f>
        <v/>
      </c>
      <c r="M640" s="39" t="str">
        <f>IF(M$1&gt;$AE$1,"-",IFERROR(IF(DATEDIF('Base de données'!$A640,M$1,"d")&lt;&gt;0,"",'Base de données'!$B640),""))</f>
        <v>SCOWD</v>
      </c>
      <c r="N640" s="39" t="str">
        <f>IF(N$1&gt;$AE$1,"-",IFERROR(IF(DATEDIF('Base de données'!$A640,N$1,"d")&lt;&gt;0,"",'Base de données'!$B640),""))</f>
        <v/>
      </c>
      <c r="O640" s="39" t="str">
        <f>IF(O$1&gt;$AE$1,"-",IFERROR(IF(DATEDIF('Base de données'!$A640,O$1,"d")&lt;&gt;0,"",'Base de données'!$B640),""))</f>
        <v/>
      </c>
      <c r="P640" s="39" t="str">
        <f>IF(P$1&gt;$AE$1,"-",IFERROR(IF(DATEDIF('Base de données'!$A640,P$1,"d")&lt;&gt;0,"",'Base de données'!$B640),""))</f>
        <v/>
      </c>
      <c r="Q640" s="39" t="str">
        <f>IF(Q$1&gt;$AE$1,"-",IFERROR(IF(DATEDIF('Base de données'!$A640,Q$1,"d")&lt;&gt;0,"",'Base de données'!$B640),""))</f>
        <v/>
      </c>
      <c r="R640" s="39" t="str">
        <f>IF(R$1&gt;$AE$1,"-",IFERROR(IF(DATEDIF('Base de données'!$A640,R$1,"d")&lt;&gt;0,"",'Base de données'!$B640),""))</f>
        <v/>
      </c>
      <c r="S640" s="39" t="str">
        <f>IF(S$1&gt;$AE$1,"-",IFERROR(IF(DATEDIF('Base de données'!$A640,S$1,"d")&lt;&gt;0,"",'Base de données'!$B640),""))</f>
        <v/>
      </c>
      <c r="T640" s="39" t="str">
        <f>IF(T$1&gt;$AE$1,"-",IFERROR(IF(DATEDIF('Base de données'!$A640,T$1,"d")&lt;&gt;0,"",'Base de données'!$B640),""))</f>
        <v/>
      </c>
      <c r="U640" s="39" t="str">
        <f>IF(U$1&gt;$AE$1,"-",IFERROR(IF(DATEDIF('Base de données'!$A640,U$1,"d")&lt;&gt;0,"",'Base de données'!$B640),""))</f>
        <v/>
      </c>
      <c r="V640" s="39" t="str">
        <f>IF(V$1&gt;$AE$1,"-",IFERROR(IF(DATEDIF('Base de données'!$A640,V$1,"d")&lt;&gt;0,"",'Base de données'!$B640),""))</f>
        <v/>
      </c>
      <c r="W640" s="34"/>
      <c r="X640" s="30" t="str">
        <f>'Base de données'!$C640&amp;" "&amp;'Base de données'!$D640</f>
        <v>Salmon Patrick</v>
      </c>
      <c r="Y640" s="31">
        <f>COUNTIF('Base de données'!$B:$B,'Base de données'!$B640)</f>
        <v>12</v>
      </c>
      <c r="AA640" s="87" cm="1">
        <f t="array" aca="1" ref="AA640" ca="1">INDIRECT("'Base de données'!A" &amp; ROW(Y640))</f>
        <v>45717</v>
      </c>
      <c r="AB640" s="51" t="str" cm="1">
        <f t="array" aca="1" ref="AB640" ca="1">INDIRECT("'Base de données'!B" &amp; ROW(Z640))</f>
        <v>SCOWD</v>
      </c>
    </row>
    <row r="641" spans="1:28" x14ac:dyDescent="0.3">
      <c r="A641" s="41" t="str">
        <f ca="1">IF(IF(AND($B641&lt;&gt;"-",$B641=$E641),"Entrée et sortie","-")="Entrée et sortie",'Base de données'!$B641,"-")</f>
        <v>-</v>
      </c>
      <c r="B641" s="41" t="str">
        <f t="shared" ca="1" si="39"/>
        <v>729T1</v>
      </c>
      <c r="C641" s="41" t="str">
        <f t="shared" ca="1" si="40"/>
        <v>729T1</v>
      </c>
      <c r="D641" s="41" t="str">
        <f>IF($F641="sortie en cours d'année",'Base de données'!$B641,"-")</f>
        <v>729T1</v>
      </c>
      <c r="E641" s="41" t="str">
        <f>IF($H641="entrée en cours d'année",'Base de données'!$B641,"-")</f>
        <v>-</v>
      </c>
      <c r="F641" s="37" t="str">
        <f t="shared" si="37"/>
        <v>sortie en cours d'année</v>
      </c>
      <c r="G641" s="37">
        <f>IF($J641="mouvement",_xlfn.XLOOKUP('Base de données'!$B641,$V:$V,$V:$V,0),"")</f>
        <v>0</v>
      </c>
      <c r="H641" s="37" t="str">
        <f t="shared" si="38"/>
        <v/>
      </c>
      <c r="I641" s="37" t="str">
        <f>IF($J641="mouvement",_xlfn.XLOOKUP('Base de données'!$B641,$K:$K,$K:$K,0),"")</f>
        <v>729T1</v>
      </c>
      <c r="J641" s="38" t="str">
        <f>IF(AND(Y641&lt;&gt;MAX(Y:Y),COUNTIF(K641:V641,'Base de données'!$B641)&gt;0),"mouvement","")</f>
        <v>mouvement</v>
      </c>
      <c r="K641" s="39" t="str">
        <f>IF(K$1&gt;$AE$1,"-",IFERROR(IF(DATEDIF('Base de données'!$A641,K$1,"d")&lt;&gt;0,"",'Base de données'!$B641),""))</f>
        <v/>
      </c>
      <c r="L641" s="39" t="str">
        <f>IF(L$1&gt;$AE$1,"-",IFERROR(IF(DATEDIF('Base de données'!$A641,L$1,"d")&lt;&gt;0,"",'Base de données'!$B641),""))</f>
        <v/>
      </c>
      <c r="M641" s="39" t="str">
        <f>IF(M$1&gt;$AE$1,"-",IFERROR(IF(DATEDIF('Base de données'!$A641,M$1,"d")&lt;&gt;0,"",'Base de données'!$B641),""))</f>
        <v>729T1</v>
      </c>
      <c r="N641" s="39" t="str">
        <f>IF(N$1&gt;$AE$1,"-",IFERROR(IF(DATEDIF('Base de données'!$A641,N$1,"d")&lt;&gt;0,"",'Base de données'!$B641),""))</f>
        <v/>
      </c>
      <c r="O641" s="39" t="str">
        <f>IF(O$1&gt;$AE$1,"-",IFERROR(IF(DATEDIF('Base de données'!$A641,O$1,"d")&lt;&gt;0,"",'Base de données'!$B641),""))</f>
        <v/>
      </c>
      <c r="P641" s="39" t="str">
        <f>IF(P$1&gt;$AE$1,"-",IFERROR(IF(DATEDIF('Base de données'!$A641,P$1,"d")&lt;&gt;0,"",'Base de données'!$B641),""))</f>
        <v/>
      </c>
      <c r="Q641" s="39" t="str">
        <f>IF(Q$1&gt;$AE$1,"-",IFERROR(IF(DATEDIF('Base de données'!$A641,Q$1,"d")&lt;&gt;0,"",'Base de données'!$B641),""))</f>
        <v/>
      </c>
      <c r="R641" s="39" t="str">
        <f>IF(R$1&gt;$AE$1,"-",IFERROR(IF(DATEDIF('Base de données'!$A641,R$1,"d")&lt;&gt;0,"",'Base de données'!$B641),""))</f>
        <v/>
      </c>
      <c r="S641" s="39" t="str">
        <f>IF(S$1&gt;$AE$1,"-",IFERROR(IF(DATEDIF('Base de données'!$A641,S$1,"d")&lt;&gt;0,"",'Base de données'!$B641),""))</f>
        <v/>
      </c>
      <c r="T641" s="39" t="str">
        <f>IF(T$1&gt;$AE$1,"-",IFERROR(IF(DATEDIF('Base de données'!$A641,T$1,"d")&lt;&gt;0,"",'Base de données'!$B641),""))</f>
        <v/>
      </c>
      <c r="U641" s="39" t="str">
        <f>IF(U$1&gt;$AE$1,"-",IFERROR(IF(DATEDIF('Base de données'!$A641,U$1,"d")&lt;&gt;0,"",'Base de données'!$B641),""))</f>
        <v/>
      </c>
      <c r="V641" s="39" t="str">
        <f>IF(V$1&gt;$AE$1,"-",IFERROR(IF(DATEDIF('Base de données'!$A641,V$1,"d")&lt;&gt;0,"",'Base de données'!$B641),""))</f>
        <v/>
      </c>
      <c r="W641" s="34"/>
      <c r="X641" s="30" t="str">
        <f>'Base de données'!$C641&amp;" "&amp;'Base de données'!$D641</f>
        <v>Turpin Anastasie</v>
      </c>
      <c r="Y641" s="31">
        <f>COUNTIF('Base de données'!$B:$B,'Base de données'!$B641)</f>
        <v>8</v>
      </c>
      <c r="AA641" s="87" cm="1">
        <f t="array" aca="1" ref="AA641" ca="1">INDIRECT("'Base de données'!A" &amp; ROW(Y641))</f>
        <v>45717</v>
      </c>
      <c r="AB641" s="51" t="str" cm="1">
        <f t="array" aca="1" ref="AB641" ca="1">INDIRECT("'Base de données'!B" &amp; ROW(Z641))</f>
        <v>729T1</v>
      </c>
    </row>
    <row r="642" spans="1:28" x14ac:dyDescent="0.3">
      <c r="A642" s="41" t="str">
        <f ca="1">IF(IF(AND($B642&lt;&gt;"-",$B642=$E642),"Entrée et sortie","-")="Entrée et sortie",'Base de données'!$B642,"-")</f>
        <v>-</v>
      </c>
      <c r="B642" s="41" t="str">
        <f t="shared" ca="1" si="39"/>
        <v>-</v>
      </c>
      <c r="C642" s="41" t="str">
        <f t="shared" ca="1" si="40"/>
        <v>-</v>
      </c>
      <c r="D642" s="41" t="str">
        <f>IF($F642="sortie en cours d'année",'Base de données'!$B642,"-")</f>
        <v>-</v>
      </c>
      <c r="E642" s="41" t="str">
        <f>IF($H642="entrée en cours d'année",'Base de données'!$B642,"-")</f>
        <v>-</v>
      </c>
      <c r="F642" s="37" t="str">
        <f t="shared" ref="F642:F705" si="41">IF(AND(G642=0,J642="mouvement"),"sortie en cours d'année","")</f>
        <v/>
      </c>
      <c r="G642" s="37" t="str">
        <f>IF($J642="mouvement",_xlfn.XLOOKUP('Base de données'!$B642,$V:$V,$V:$V,0),"")</f>
        <v/>
      </c>
      <c r="H642" s="37" t="str">
        <f t="shared" ref="H642:H705" si="42">IF(AND(I642=0,J642="mouvement"),"entrée en cours d'année","")</f>
        <v/>
      </c>
      <c r="I642" s="37" t="str">
        <f>IF($J642="mouvement",_xlfn.XLOOKUP('Base de données'!$B642,$K:$K,$K:$K,0),"")</f>
        <v/>
      </c>
      <c r="J642" s="38" t="str">
        <f>IF(AND(Y642&lt;&gt;MAX(Y:Y),COUNTIF(K642:V642,'Base de données'!$B642)&gt;0),"mouvement","")</f>
        <v/>
      </c>
      <c r="K642" s="39" t="str">
        <f>IF(K$1&gt;$AE$1,"-",IFERROR(IF(DATEDIF('Base de données'!$A642,K$1,"d")&lt;&gt;0,"",'Base de données'!$B642),""))</f>
        <v/>
      </c>
      <c r="L642" s="39" t="str">
        <f>IF(L$1&gt;$AE$1,"-",IFERROR(IF(DATEDIF('Base de données'!$A642,L$1,"d")&lt;&gt;0,"",'Base de données'!$B642),""))</f>
        <v/>
      </c>
      <c r="M642" s="39" t="str">
        <f>IF(M$1&gt;$AE$1,"-",IFERROR(IF(DATEDIF('Base de données'!$A642,M$1,"d")&lt;&gt;0,"",'Base de données'!$B642),""))</f>
        <v>5YF4O</v>
      </c>
      <c r="N642" s="39" t="str">
        <f>IF(N$1&gt;$AE$1,"-",IFERROR(IF(DATEDIF('Base de données'!$A642,N$1,"d")&lt;&gt;0,"",'Base de données'!$B642),""))</f>
        <v/>
      </c>
      <c r="O642" s="39" t="str">
        <f>IF(O$1&gt;$AE$1,"-",IFERROR(IF(DATEDIF('Base de données'!$A642,O$1,"d")&lt;&gt;0,"",'Base de données'!$B642),""))</f>
        <v/>
      </c>
      <c r="P642" s="39" t="str">
        <f>IF(P$1&gt;$AE$1,"-",IFERROR(IF(DATEDIF('Base de données'!$A642,P$1,"d")&lt;&gt;0,"",'Base de données'!$B642),""))</f>
        <v/>
      </c>
      <c r="Q642" s="39" t="str">
        <f>IF(Q$1&gt;$AE$1,"-",IFERROR(IF(DATEDIF('Base de données'!$A642,Q$1,"d")&lt;&gt;0,"",'Base de données'!$B642),""))</f>
        <v/>
      </c>
      <c r="R642" s="39" t="str">
        <f>IF(R$1&gt;$AE$1,"-",IFERROR(IF(DATEDIF('Base de données'!$A642,R$1,"d")&lt;&gt;0,"",'Base de données'!$B642),""))</f>
        <v/>
      </c>
      <c r="S642" s="39" t="str">
        <f>IF(S$1&gt;$AE$1,"-",IFERROR(IF(DATEDIF('Base de données'!$A642,S$1,"d")&lt;&gt;0,"",'Base de données'!$B642),""))</f>
        <v/>
      </c>
      <c r="T642" s="39" t="str">
        <f>IF(T$1&gt;$AE$1,"-",IFERROR(IF(DATEDIF('Base de données'!$A642,T$1,"d")&lt;&gt;0,"",'Base de données'!$B642),""))</f>
        <v/>
      </c>
      <c r="U642" s="39" t="str">
        <f>IF(U$1&gt;$AE$1,"-",IFERROR(IF(DATEDIF('Base de données'!$A642,U$1,"d")&lt;&gt;0,"",'Base de données'!$B642),""))</f>
        <v/>
      </c>
      <c r="V642" s="39" t="str">
        <f>IF(V$1&gt;$AE$1,"-",IFERROR(IF(DATEDIF('Base de données'!$A642,V$1,"d")&lt;&gt;0,"",'Base de données'!$B642),""))</f>
        <v/>
      </c>
      <c r="W642" s="34"/>
      <c r="X642" s="30" t="str">
        <f>'Base de données'!$C642&amp;" "&amp;'Base de données'!$D642</f>
        <v>Vallée Bertrand</v>
      </c>
      <c r="Y642" s="31">
        <f>COUNTIF('Base de données'!$B:$B,'Base de données'!$B642)</f>
        <v>12</v>
      </c>
      <c r="AA642" s="87" cm="1">
        <f t="array" aca="1" ref="AA642" ca="1">INDIRECT("'Base de données'!A" &amp; ROW(Y642))</f>
        <v>45717</v>
      </c>
      <c r="AB642" s="51" t="str" cm="1">
        <f t="array" aca="1" ref="AB642" ca="1">INDIRECT("'Base de données'!B" &amp; ROW(Z642))</f>
        <v>5YF4O</v>
      </c>
    </row>
    <row r="643" spans="1:28" x14ac:dyDescent="0.3">
      <c r="A643" s="41" t="str">
        <f ca="1">IF(IF(AND($B643&lt;&gt;"-",$B643=$E643),"Entrée et sortie","-")="Entrée et sortie",'Base de données'!$B643,"-")</f>
        <v>-</v>
      </c>
      <c r="B643" s="41" t="str">
        <f t="shared" ref="B643:B706" ca="1" si="43">_xlfn.XLOOKUP($AB643,$D:$D,$C:$C,"-",0,-1)</f>
        <v>-</v>
      </c>
      <c r="C643" s="41" t="str">
        <f t="shared" ref="C643:C706" ca="1" si="44">IF($AA643&lt;&gt;$AE$1,$D643,"-")</f>
        <v>-</v>
      </c>
      <c r="D643" s="41" t="str">
        <f>IF($F643="sortie en cours d'année",'Base de données'!$B643,"-")</f>
        <v>-</v>
      </c>
      <c r="E643" s="41" t="str">
        <f>IF($H643="entrée en cours d'année",'Base de données'!$B643,"-")</f>
        <v>-</v>
      </c>
      <c r="F643" s="37" t="str">
        <f t="shared" si="41"/>
        <v/>
      </c>
      <c r="G643" s="37" t="str">
        <f>IF($J643="mouvement",_xlfn.XLOOKUP('Base de données'!$B643,$V:$V,$V:$V,0),"")</f>
        <v/>
      </c>
      <c r="H643" s="37" t="str">
        <f t="shared" si="42"/>
        <v/>
      </c>
      <c r="I643" s="37" t="str">
        <f>IF($J643="mouvement",_xlfn.XLOOKUP('Base de données'!$B643,$K:$K,$K:$K,0),"")</f>
        <v/>
      </c>
      <c r="J643" s="38" t="str">
        <f>IF(AND(Y643&lt;&gt;MAX(Y:Y),COUNTIF(K643:V643,'Base de données'!$B643)&gt;0),"mouvement","")</f>
        <v/>
      </c>
      <c r="K643" s="39" t="str">
        <f>IF(K$1&gt;$AE$1,"-",IFERROR(IF(DATEDIF('Base de données'!$A643,K$1,"d")&lt;&gt;0,"",'Base de données'!$B643),""))</f>
        <v/>
      </c>
      <c r="L643" s="39" t="str">
        <f>IF(L$1&gt;$AE$1,"-",IFERROR(IF(DATEDIF('Base de données'!$A643,L$1,"d")&lt;&gt;0,"",'Base de données'!$B643),""))</f>
        <v/>
      </c>
      <c r="M643" s="39" t="str">
        <f>IF(M$1&gt;$AE$1,"-",IFERROR(IF(DATEDIF('Base de données'!$A643,M$1,"d")&lt;&gt;0,"",'Base de données'!$B643),""))</f>
        <v>CDC8P</v>
      </c>
      <c r="N643" s="39" t="str">
        <f>IF(N$1&gt;$AE$1,"-",IFERROR(IF(DATEDIF('Base de données'!$A643,N$1,"d")&lt;&gt;0,"",'Base de données'!$B643),""))</f>
        <v/>
      </c>
      <c r="O643" s="39" t="str">
        <f>IF(O$1&gt;$AE$1,"-",IFERROR(IF(DATEDIF('Base de données'!$A643,O$1,"d")&lt;&gt;0,"",'Base de données'!$B643),""))</f>
        <v/>
      </c>
      <c r="P643" s="39" t="str">
        <f>IF(P$1&gt;$AE$1,"-",IFERROR(IF(DATEDIF('Base de données'!$A643,P$1,"d")&lt;&gt;0,"",'Base de données'!$B643),""))</f>
        <v/>
      </c>
      <c r="Q643" s="39" t="str">
        <f>IF(Q$1&gt;$AE$1,"-",IFERROR(IF(DATEDIF('Base de données'!$A643,Q$1,"d")&lt;&gt;0,"",'Base de données'!$B643),""))</f>
        <v/>
      </c>
      <c r="R643" s="39" t="str">
        <f>IF(R$1&gt;$AE$1,"-",IFERROR(IF(DATEDIF('Base de données'!$A643,R$1,"d")&lt;&gt;0,"",'Base de données'!$B643),""))</f>
        <v/>
      </c>
      <c r="S643" s="39" t="str">
        <f>IF(S$1&gt;$AE$1,"-",IFERROR(IF(DATEDIF('Base de données'!$A643,S$1,"d")&lt;&gt;0,"",'Base de données'!$B643),""))</f>
        <v/>
      </c>
      <c r="T643" s="39" t="str">
        <f>IF(T$1&gt;$AE$1,"-",IFERROR(IF(DATEDIF('Base de données'!$A643,T$1,"d")&lt;&gt;0,"",'Base de données'!$B643),""))</f>
        <v/>
      </c>
      <c r="U643" s="39" t="str">
        <f>IF(U$1&gt;$AE$1,"-",IFERROR(IF(DATEDIF('Base de données'!$A643,U$1,"d")&lt;&gt;0,"",'Base de données'!$B643),""))</f>
        <v/>
      </c>
      <c r="V643" s="39" t="str">
        <f>IF(V$1&gt;$AE$1,"-",IFERROR(IF(DATEDIF('Base de données'!$A643,V$1,"d")&lt;&gt;0,"",'Base de données'!$B643),""))</f>
        <v/>
      </c>
      <c r="W643" s="34"/>
      <c r="X643" s="30" t="str">
        <f>'Base de données'!$C643&amp;" "&amp;'Base de données'!$D643</f>
        <v>Brunel Valentine</v>
      </c>
      <c r="Y643" s="31">
        <f>COUNTIF('Base de données'!$B:$B,'Base de données'!$B643)</f>
        <v>12</v>
      </c>
      <c r="AA643" s="87" cm="1">
        <f t="array" aca="1" ref="AA643" ca="1">INDIRECT("'Base de données'!A" &amp; ROW(Y643))</f>
        <v>45717</v>
      </c>
      <c r="AB643" s="51" t="str" cm="1">
        <f t="array" aca="1" ref="AB643" ca="1">INDIRECT("'Base de données'!B" &amp; ROW(Z643))</f>
        <v>CDC8P</v>
      </c>
    </row>
    <row r="644" spans="1:28" x14ac:dyDescent="0.3">
      <c r="A644" s="41" t="str">
        <f ca="1">IF(IF(AND($B644&lt;&gt;"-",$B644=$E644),"Entrée et sortie","-")="Entrée et sortie",'Base de données'!$B644,"-")</f>
        <v>-</v>
      </c>
      <c r="B644" s="41" t="str">
        <f t="shared" ca="1" si="43"/>
        <v>-</v>
      </c>
      <c r="C644" s="41" t="str">
        <f t="shared" ca="1" si="44"/>
        <v>-</v>
      </c>
      <c r="D644" s="41" t="str">
        <f>IF($F644="sortie en cours d'année",'Base de données'!$B644,"-")</f>
        <v>-</v>
      </c>
      <c r="E644" s="41" t="str">
        <f>IF($H644="entrée en cours d'année",'Base de données'!$B644,"-")</f>
        <v>-</v>
      </c>
      <c r="F644" s="37" t="str">
        <f t="shared" si="41"/>
        <v/>
      </c>
      <c r="G644" s="37" t="str">
        <f>IF($J644="mouvement",_xlfn.XLOOKUP('Base de données'!$B644,$V:$V,$V:$V,0),"")</f>
        <v/>
      </c>
      <c r="H644" s="37" t="str">
        <f t="shared" si="42"/>
        <v/>
      </c>
      <c r="I644" s="37" t="str">
        <f>IF($J644="mouvement",_xlfn.XLOOKUP('Base de données'!$B644,$K:$K,$K:$K,0),"")</f>
        <v/>
      </c>
      <c r="J644" s="38" t="str">
        <f>IF(AND(Y644&lt;&gt;MAX(Y:Y),COUNTIF(K644:V644,'Base de données'!$B644)&gt;0),"mouvement","")</f>
        <v/>
      </c>
      <c r="K644" s="39" t="str">
        <f>IF(K$1&gt;$AE$1,"-",IFERROR(IF(DATEDIF('Base de données'!$A644,K$1,"d")&lt;&gt;0,"",'Base de données'!$B644),""))</f>
        <v/>
      </c>
      <c r="L644" s="39" t="str">
        <f>IF(L$1&gt;$AE$1,"-",IFERROR(IF(DATEDIF('Base de données'!$A644,L$1,"d")&lt;&gt;0,"",'Base de données'!$B644),""))</f>
        <v/>
      </c>
      <c r="M644" s="39" t="str">
        <f>IF(M$1&gt;$AE$1,"-",IFERROR(IF(DATEDIF('Base de données'!$A644,M$1,"d")&lt;&gt;0,"",'Base de données'!$B644),""))</f>
        <v>UY6WE</v>
      </c>
      <c r="N644" s="39" t="str">
        <f>IF(N$1&gt;$AE$1,"-",IFERROR(IF(DATEDIF('Base de données'!$A644,N$1,"d")&lt;&gt;0,"",'Base de données'!$B644),""))</f>
        <v/>
      </c>
      <c r="O644" s="39" t="str">
        <f>IF(O$1&gt;$AE$1,"-",IFERROR(IF(DATEDIF('Base de données'!$A644,O$1,"d")&lt;&gt;0,"",'Base de données'!$B644),""))</f>
        <v/>
      </c>
      <c r="P644" s="39" t="str">
        <f>IF(P$1&gt;$AE$1,"-",IFERROR(IF(DATEDIF('Base de données'!$A644,P$1,"d")&lt;&gt;0,"",'Base de données'!$B644),""))</f>
        <v/>
      </c>
      <c r="Q644" s="39" t="str">
        <f>IF(Q$1&gt;$AE$1,"-",IFERROR(IF(DATEDIF('Base de données'!$A644,Q$1,"d")&lt;&gt;0,"",'Base de données'!$B644),""))</f>
        <v/>
      </c>
      <c r="R644" s="39" t="str">
        <f>IF(R$1&gt;$AE$1,"-",IFERROR(IF(DATEDIF('Base de données'!$A644,R$1,"d")&lt;&gt;0,"",'Base de données'!$B644),""))</f>
        <v/>
      </c>
      <c r="S644" s="39" t="str">
        <f>IF(S$1&gt;$AE$1,"-",IFERROR(IF(DATEDIF('Base de données'!$A644,S$1,"d")&lt;&gt;0,"",'Base de données'!$B644),""))</f>
        <v/>
      </c>
      <c r="T644" s="39" t="str">
        <f>IF(T$1&gt;$AE$1,"-",IFERROR(IF(DATEDIF('Base de données'!$A644,T$1,"d")&lt;&gt;0,"",'Base de données'!$B644),""))</f>
        <v/>
      </c>
      <c r="U644" s="39" t="str">
        <f>IF(U$1&gt;$AE$1,"-",IFERROR(IF(DATEDIF('Base de données'!$A644,U$1,"d")&lt;&gt;0,"",'Base de données'!$B644),""))</f>
        <v/>
      </c>
      <c r="V644" s="39" t="str">
        <f>IF(V$1&gt;$AE$1,"-",IFERROR(IF(DATEDIF('Base de données'!$A644,V$1,"d")&lt;&gt;0,"",'Base de données'!$B644),""))</f>
        <v/>
      </c>
      <c r="W644" s="34"/>
      <c r="X644" s="30" t="str">
        <f>'Base de données'!$C644&amp;" "&amp;'Base de données'!$D644</f>
        <v>Nguyen Margaret</v>
      </c>
      <c r="Y644" s="31">
        <f>COUNTIF('Base de données'!$B:$B,'Base de données'!$B644)</f>
        <v>12</v>
      </c>
      <c r="AA644" s="87" cm="1">
        <f t="array" aca="1" ref="AA644" ca="1">INDIRECT("'Base de données'!A" &amp; ROW(Y644))</f>
        <v>45717</v>
      </c>
      <c r="AB644" s="51" t="str" cm="1">
        <f t="array" aca="1" ref="AB644" ca="1">INDIRECT("'Base de données'!B" &amp; ROW(Z644))</f>
        <v>UY6WE</v>
      </c>
    </row>
    <row r="645" spans="1:28" x14ac:dyDescent="0.3">
      <c r="A645" s="41" t="str">
        <f ca="1">IF(IF(AND($B645&lt;&gt;"-",$B645=$E645),"Entrée et sortie","-")="Entrée et sortie",'Base de données'!$B645,"-")</f>
        <v>-</v>
      </c>
      <c r="B645" s="41" t="str">
        <f t="shared" ca="1" si="43"/>
        <v>-</v>
      </c>
      <c r="C645" s="41" t="str">
        <f t="shared" ca="1" si="44"/>
        <v>-</v>
      </c>
      <c r="D645" s="41" t="str">
        <f>IF($F645="sortie en cours d'année",'Base de données'!$B645,"-")</f>
        <v>-</v>
      </c>
      <c r="E645" s="41" t="str">
        <f>IF($H645="entrée en cours d'année",'Base de données'!$B645,"-")</f>
        <v>-</v>
      </c>
      <c r="F645" s="37" t="str">
        <f t="shared" si="41"/>
        <v/>
      </c>
      <c r="G645" s="37" t="str">
        <f>IF($J645="mouvement",_xlfn.XLOOKUP('Base de données'!$B645,$V:$V,$V:$V,0),"")</f>
        <v/>
      </c>
      <c r="H645" s="37" t="str">
        <f t="shared" si="42"/>
        <v/>
      </c>
      <c r="I645" s="37" t="str">
        <f>IF($J645="mouvement",_xlfn.XLOOKUP('Base de données'!$B645,$K:$K,$K:$K,0),"")</f>
        <v/>
      </c>
      <c r="J645" s="38" t="str">
        <f>IF(AND(Y645&lt;&gt;MAX(Y:Y),COUNTIF(K645:V645,'Base de données'!$B645)&gt;0),"mouvement","")</f>
        <v/>
      </c>
      <c r="K645" s="39" t="str">
        <f>IF(K$1&gt;$AE$1,"-",IFERROR(IF(DATEDIF('Base de données'!$A645,K$1,"d")&lt;&gt;0,"",'Base de données'!$B645),""))</f>
        <v/>
      </c>
      <c r="L645" s="39" t="str">
        <f>IF(L$1&gt;$AE$1,"-",IFERROR(IF(DATEDIF('Base de données'!$A645,L$1,"d")&lt;&gt;0,"",'Base de données'!$B645),""))</f>
        <v/>
      </c>
      <c r="M645" s="39" t="str">
        <f>IF(M$1&gt;$AE$1,"-",IFERROR(IF(DATEDIF('Base de données'!$A645,M$1,"d")&lt;&gt;0,"",'Base de données'!$B645),""))</f>
        <v>OIXJA</v>
      </c>
      <c r="N645" s="39" t="str">
        <f>IF(N$1&gt;$AE$1,"-",IFERROR(IF(DATEDIF('Base de données'!$A645,N$1,"d")&lt;&gt;0,"",'Base de données'!$B645),""))</f>
        <v/>
      </c>
      <c r="O645" s="39" t="str">
        <f>IF(O$1&gt;$AE$1,"-",IFERROR(IF(DATEDIF('Base de données'!$A645,O$1,"d")&lt;&gt;0,"",'Base de données'!$B645),""))</f>
        <v/>
      </c>
      <c r="P645" s="39" t="str">
        <f>IF(P$1&gt;$AE$1,"-",IFERROR(IF(DATEDIF('Base de données'!$A645,P$1,"d")&lt;&gt;0,"",'Base de données'!$B645),""))</f>
        <v/>
      </c>
      <c r="Q645" s="39" t="str">
        <f>IF(Q$1&gt;$AE$1,"-",IFERROR(IF(DATEDIF('Base de données'!$A645,Q$1,"d")&lt;&gt;0,"",'Base de données'!$B645),""))</f>
        <v/>
      </c>
      <c r="R645" s="39" t="str">
        <f>IF(R$1&gt;$AE$1,"-",IFERROR(IF(DATEDIF('Base de données'!$A645,R$1,"d")&lt;&gt;0,"",'Base de données'!$B645),""))</f>
        <v/>
      </c>
      <c r="S645" s="39" t="str">
        <f>IF(S$1&gt;$AE$1,"-",IFERROR(IF(DATEDIF('Base de données'!$A645,S$1,"d")&lt;&gt;0,"",'Base de données'!$B645),""))</f>
        <v/>
      </c>
      <c r="T645" s="39" t="str">
        <f>IF(T$1&gt;$AE$1,"-",IFERROR(IF(DATEDIF('Base de données'!$A645,T$1,"d")&lt;&gt;0,"",'Base de données'!$B645),""))</f>
        <v/>
      </c>
      <c r="U645" s="39" t="str">
        <f>IF(U$1&gt;$AE$1,"-",IFERROR(IF(DATEDIF('Base de données'!$A645,U$1,"d")&lt;&gt;0,"",'Base de données'!$B645),""))</f>
        <v/>
      </c>
      <c r="V645" s="39" t="str">
        <f>IF(V$1&gt;$AE$1,"-",IFERROR(IF(DATEDIF('Base de données'!$A645,V$1,"d")&lt;&gt;0,"",'Base de données'!$B645),""))</f>
        <v/>
      </c>
      <c r="W645" s="34"/>
      <c r="X645" s="30" t="str">
        <f>'Base de données'!$C645&amp;" "&amp;'Base de données'!$D645</f>
        <v>Pichon Bernard</v>
      </c>
      <c r="Y645" s="31">
        <f>COUNTIF('Base de données'!$B:$B,'Base de données'!$B645)</f>
        <v>12</v>
      </c>
      <c r="AA645" s="87" cm="1">
        <f t="array" aca="1" ref="AA645" ca="1">INDIRECT("'Base de données'!A" &amp; ROW(Y645))</f>
        <v>45717</v>
      </c>
      <c r="AB645" s="51" t="str" cm="1">
        <f t="array" aca="1" ref="AB645" ca="1">INDIRECT("'Base de données'!B" &amp; ROW(Z645))</f>
        <v>OIXJA</v>
      </c>
    </row>
    <row r="646" spans="1:28" x14ac:dyDescent="0.3">
      <c r="A646" s="41" t="str">
        <f ca="1">IF(IF(AND($B646&lt;&gt;"-",$B646=$E646),"Entrée et sortie","-")="Entrée et sortie",'Base de données'!$B646,"-")</f>
        <v>-</v>
      </c>
      <c r="B646" s="41" t="str">
        <f t="shared" ca="1" si="43"/>
        <v>-</v>
      </c>
      <c r="C646" s="41" t="str">
        <f t="shared" ca="1" si="44"/>
        <v>-</v>
      </c>
      <c r="D646" s="41" t="str">
        <f>IF($F646="sortie en cours d'année",'Base de données'!$B646,"-")</f>
        <v>-</v>
      </c>
      <c r="E646" s="41" t="str">
        <f>IF($H646="entrée en cours d'année",'Base de données'!$B646,"-")</f>
        <v>-</v>
      </c>
      <c r="F646" s="37" t="str">
        <f t="shared" si="41"/>
        <v/>
      </c>
      <c r="G646" s="37" t="str">
        <f>IF($J646="mouvement",_xlfn.XLOOKUP('Base de données'!$B646,$V:$V,$V:$V,0),"")</f>
        <v/>
      </c>
      <c r="H646" s="37" t="str">
        <f t="shared" si="42"/>
        <v/>
      </c>
      <c r="I646" s="37" t="str">
        <f>IF($J646="mouvement",_xlfn.XLOOKUP('Base de données'!$B646,$K:$K,$K:$K,0),"")</f>
        <v/>
      </c>
      <c r="J646" s="38" t="str">
        <f>IF(AND(Y646&lt;&gt;MAX(Y:Y),COUNTIF(K646:V646,'Base de données'!$B646)&gt;0),"mouvement","")</f>
        <v/>
      </c>
      <c r="K646" s="39" t="str">
        <f>IF(K$1&gt;$AE$1,"-",IFERROR(IF(DATEDIF('Base de données'!$A646,K$1,"d")&lt;&gt;0,"",'Base de données'!$B646),""))</f>
        <v/>
      </c>
      <c r="L646" s="39" t="str">
        <f>IF(L$1&gt;$AE$1,"-",IFERROR(IF(DATEDIF('Base de données'!$A646,L$1,"d")&lt;&gt;0,"",'Base de données'!$B646),""))</f>
        <v/>
      </c>
      <c r="M646" s="39" t="str">
        <f>IF(M$1&gt;$AE$1,"-",IFERROR(IF(DATEDIF('Base de données'!$A646,M$1,"d")&lt;&gt;0,"",'Base de données'!$B646),""))</f>
        <v>4GZ42</v>
      </c>
      <c r="N646" s="39" t="str">
        <f>IF(N$1&gt;$AE$1,"-",IFERROR(IF(DATEDIF('Base de données'!$A646,N$1,"d")&lt;&gt;0,"",'Base de données'!$B646),""))</f>
        <v/>
      </c>
      <c r="O646" s="39" t="str">
        <f>IF(O$1&gt;$AE$1,"-",IFERROR(IF(DATEDIF('Base de données'!$A646,O$1,"d")&lt;&gt;0,"",'Base de données'!$B646),""))</f>
        <v/>
      </c>
      <c r="P646" s="39" t="str">
        <f>IF(P$1&gt;$AE$1,"-",IFERROR(IF(DATEDIF('Base de données'!$A646,P$1,"d")&lt;&gt;0,"",'Base de données'!$B646),""))</f>
        <v/>
      </c>
      <c r="Q646" s="39" t="str">
        <f>IF(Q$1&gt;$AE$1,"-",IFERROR(IF(DATEDIF('Base de données'!$A646,Q$1,"d")&lt;&gt;0,"",'Base de données'!$B646),""))</f>
        <v/>
      </c>
      <c r="R646" s="39" t="str">
        <f>IF(R$1&gt;$AE$1,"-",IFERROR(IF(DATEDIF('Base de données'!$A646,R$1,"d")&lt;&gt;0,"",'Base de données'!$B646),""))</f>
        <v/>
      </c>
      <c r="S646" s="39" t="str">
        <f>IF(S$1&gt;$AE$1,"-",IFERROR(IF(DATEDIF('Base de données'!$A646,S$1,"d")&lt;&gt;0,"",'Base de données'!$B646),""))</f>
        <v/>
      </c>
      <c r="T646" s="39" t="str">
        <f>IF(T$1&gt;$AE$1,"-",IFERROR(IF(DATEDIF('Base de données'!$A646,T$1,"d")&lt;&gt;0,"",'Base de données'!$B646),""))</f>
        <v/>
      </c>
      <c r="U646" s="39" t="str">
        <f>IF(U$1&gt;$AE$1,"-",IFERROR(IF(DATEDIF('Base de données'!$A646,U$1,"d")&lt;&gt;0,"",'Base de données'!$B646),""))</f>
        <v/>
      </c>
      <c r="V646" s="39" t="str">
        <f>IF(V$1&gt;$AE$1,"-",IFERROR(IF(DATEDIF('Base de données'!$A646,V$1,"d")&lt;&gt;0,"",'Base de données'!$B646),""))</f>
        <v/>
      </c>
      <c r="W646" s="34"/>
      <c r="X646" s="30" t="str">
        <f>'Base de données'!$C646&amp;" "&amp;'Base de données'!$D646</f>
        <v>Ledoux Jules</v>
      </c>
      <c r="Y646" s="31">
        <f>COUNTIF('Base de données'!$B:$B,'Base de données'!$B646)</f>
        <v>12</v>
      </c>
      <c r="AA646" s="87" cm="1">
        <f t="array" aca="1" ref="AA646" ca="1">INDIRECT("'Base de données'!A" &amp; ROW(Y646))</f>
        <v>45717</v>
      </c>
      <c r="AB646" s="51" t="str" cm="1">
        <f t="array" aca="1" ref="AB646" ca="1">INDIRECT("'Base de données'!B" &amp; ROW(Z646))</f>
        <v>4GZ42</v>
      </c>
    </row>
    <row r="647" spans="1:28" x14ac:dyDescent="0.3">
      <c r="A647" s="41" t="str">
        <f ca="1">IF(IF(AND($B647&lt;&gt;"-",$B647=$E647),"Entrée et sortie","-")="Entrée et sortie",'Base de données'!$B647,"-")</f>
        <v>-</v>
      </c>
      <c r="B647" s="41" t="str">
        <f t="shared" ca="1" si="43"/>
        <v>YYFYK</v>
      </c>
      <c r="C647" s="41" t="str">
        <f t="shared" ca="1" si="44"/>
        <v>YYFYK</v>
      </c>
      <c r="D647" s="41" t="str">
        <f>IF($F647="sortie en cours d'année",'Base de données'!$B647,"-")</f>
        <v>YYFYK</v>
      </c>
      <c r="E647" s="41" t="str">
        <f>IF($H647="entrée en cours d'année",'Base de données'!$B647,"-")</f>
        <v>-</v>
      </c>
      <c r="F647" s="37" t="str">
        <f t="shared" si="41"/>
        <v>sortie en cours d'année</v>
      </c>
      <c r="G647" s="37">
        <f>IF($J647="mouvement",_xlfn.XLOOKUP('Base de données'!$B647,$V:$V,$V:$V,0),"")</f>
        <v>0</v>
      </c>
      <c r="H647" s="37" t="str">
        <f t="shared" si="42"/>
        <v/>
      </c>
      <c r="I647" s="37" t="str">
        <f>IF($J647="mouvement",_xlfn.XLOOKUP('Base de données'!$B647,$K:$K,$K:$K,0),"")</f>
        <v>YYFYK</v>
      </c>
      <c r="J647" s="38" t="str">
        <f>IF(AND(Y647&lt;&gt;MAX(Y:Y),COUNTIF(K647:V647,'Base de données'!$B647)&gt;0),"mouvement","")</f>
        <v>mouvement</v>
      </c>
      <c r="K647" s="39" t="str">
        <f>IF(K$1&gt;$AE$1,"-",IFERROR(IF(DATEDIF('Base de données'!$A647,K$1,"d")&lt;&gt;0,"",'Base de données'!$B647),""))</f>
        <v/>
      </c>
      <c r="L647" s="39" t="str">
        <f>IF(L$1&gt;$AE$1,"-",IFERROR(IF(DATEDIF('Base de données'!$A647,L$1,"d")&lt;&gt;0,"",'Base de données'!$B647),""))</f>
        <v/>
      </c>
      <c r="M647" s="39" t="str">
        <f>IF(M$1&gt;$AE$1,"-",IFERROR(IF(DATEDIF('Base de données'!$A647,M$1,"d")&lt;&gt;0,"",'Base de données'!$B647),""))</f>
        <v>YYFYK</v>
      </c>
      <c r="N647" s="39" t="str">
        <f>IF(N$1&gt;$AE$1,"-",IFERROR(IF(DATEDIF('Base de données'!$A647,N$1,"d")&lt;&gt;0,"",'Base de données'!$B647),""))</f>
        <v/>
      </c>
      <c r="O647" s="39" t="str">
        <f>IF(O$1&gt;$AE$1,"-",IFERROR(IF(DATEDIF('Base de données'!$A647,O$1,"d")&lt;&gt;0,"",'Base de données'!$B647),""))</f>
        <v/>
      </c>
      <c r="P647" s="39" t="str">
        <f>IF(P$1&gt;$AE$1,"-",IFERROR(IF(DATEDIF('Base de données'!$A647,P$1,"d")&lt;&gt;0,"",'Base de données'!$B647),""))</f>
        <v/>
      </c>
      <c r="Q647" s="39" t="str">
        <f>IF(Q$1&gt;$AE$1,"-",IFERROR(IF(DATEDIF('Base de données'!$A647,Q$1,"d")&lt;&gt;0,"",'Base de données'!$B647),""))</f>
        <v/>
      </c>
      <c r="R647" s="39" t="str">
        <f>IF(R$1&gt;$AE$1,"-",IFERROR(IF(DATEDIF('Base de données'!$A647,R$1,"d")&lt;&gt;0,"",'Base de données'!$B647),""))</f>
        <v/>
      </c>
      <c r="S647" s="39" t="str">
        <f>IF(S$1&gt;$AE$1,"-",IFERROR(IF(DATEDIF('Base de données'!$A647,S$1,"d")&lt;&gt;0,"",'Base de données'!$B647),""))</f>
        <v/>
      </c>
      <c r="T647" s="39" t="str">
        <f>IF(T$1&gt;$AE$1,"-",IFERROR(IF(DATEDIF('Base de données'!$A647,T$1,"d")&lt;&gt;0,"",'Base de données'!$B647),""))</f>
        <v/>
      </c>
      <c r="U647" s="39" t="str">
        <f>IF(U$1&gt;$AE$1,"-",IFERROR(IF(DATEDIF('Base de données'!$A647,U$1,"d")&lt;&gt;0,"",'Base de données'!$B647),""))</f>
        <v/>
      </c>
      <c r="V647" s="39" t="str">
        <f>IF(V$1&gt;$AE$1,"-",IFERROR(IF(DATEDIF('Base de données'!$A647,V$1,"d")&lt;&gt;0,"",'Base de données'!$B647),""))</f>
        <v/>
      </c>
      <c r="W647" s="34"/>
      <c r="X647" s="30" t="str">
        <f>'Base de données'!$C647&amp;" "&amp;'Base de données'!$D647</f>
        <v>Roux William</v>
      </c>
      <c r="Y647" s="31">
        <f>COUNTIF('Base de données'!$B:$B,'Base de données'!$B647)</f>
        <v>3</v>
      </c>
      <c r="AA647" s="87" cm="1">
        <f t="array" aca="1" ref="AA647" ca="1">INDIRECT("'Base de données'!A" &amp; ROW(Y647))</f>
        <v>45717</v>
      </c>
      <c r="AB647" s="51" t="str" cm="1">
        <f t="array" aca="1" ref="AB647" ca="1">INDIRECT("'Base de données'!B" &amp; ROW(Z647))</f>
        <v>YYFYK</v>
      </c>
    </row>
    <row r="648" spans="1:28" x14ac:dyDescent="0.3">
      <c r="A648" s="41" t="str">
        <f ca="1">IF(IF(AND($B648&lt;&gt;"-",$B648=$E648),"Entrée et sortie","-")="Entrée et sortie",'Base de données'!$B648,"-")</f>
        <v>-</v>
      </c>
      <c r="B648" s="41" t="str">
        <f t="shared" ca="1" si="43"/>
        <v>PHIWH</v>
      </c>
      <c r="C648" s="41" t="str">
        <f t="shared" ca="1" si="44"/>
        <v>PHIWH</v>
      </c>
      <c r="D648" s="41" t="str">
        <f>IF($F648="sortie en cours d'année",'Base de données'!$B648,"-")</f>
        <v>PHIWH</v>
      </c>
      <c r="E648" s="41" t="str">
        <f>IF($H648="entrée en cours d'année",'Base de données'!$B648,"-")</f>
        <v>-</v>
      </c>
      <c r="F648" s="37" t="str">
        <f t="shared" si="41"/>
        <v>sortie en cours d'année</v>
      </c>
      <c r="G648" s="37">
        <f>IF($J648="mouvement",_xlfn.XLOOKUP('Base de données'!$B648,$V:$V,$V:$V,0),"")</f>
        <v>0</v>
      </c>
      <c r="H648" s="37" t="str">
        <f t="shared" si="42"/>
        <v/>
      </c>
      <c r="I648" s="37" t="str">
        <f>IF($J648="mouvement",_xlfn.XLOOKUP('Base de données'!$B648,$K:$K,$K:$K,0),"")</f>
        <v>PHIWH</v>
      </c>
      <c r="J648" s="38" t="str">
        <f>IF(AND(Y648&lt;&gt;MAX(Y:Y),COUNTIF(K648:V648,'Base de données'!$B648)&gt;0),"mouvement","")</f>
        <v>mouvement</v>
      </c>
      <c r="K648" s="39" t="str">
        <f>IF(K$1&gt;$AE$1,"-",IFERROR(IF(DATEDIF('Base de données'!$A648,K$1,"d")&lt;&gt;0,"",'Base de données'!$B648),""))</f>
        <v/>
      </c>
      <c r="L648" s="39" t="str">
        <f>IF(L$1&gt;$AE$1,"-",IFERROR(IF(DATEDIF('Base de données'!$A648,L$1,"d")&lt;&gt;0,"",'Base de données'!$B648),""))</f>
        <v/>
      </c>
      <c r="M648" s="39" t="str">
        <f>IF(M$1&gt;$AE$1,"-",IFERROR(IF(DATEDIF('Base de données'!$A648,M$1,"d")&lt;&gt;0,"",'Base de données'!$B648),""))</f>
        <v>PHIWH</v>
      </c>
      <c r="N648" s="39" t="str">
        <f>IF(N$1&gt;$AE$1,"-",IFERROR(IF(DATEDIF('Base de données'!$A648,N$1,"d")&lt;&gt;0,"",'Base de données'!$B648),""))</f>
        <v/>
      </c>
      <c r="O648" s="39" t="str">
        <f>IF(O$1&gt;$AE$1,"-",IFERROR(IF(DATEDIF('Base de données'!$A648,O$1,"d")&lt;&gt;0,"",'Base de données'!$B648),""))</f>
        <v/>
      </c>
      <c r="P648" s="39" t="str">
        <f>IF(P$1&gt;$AE$1,"-",IFERROR(IF(DATEDIF('Base de données'!$A648,P$1,"d")&lt;&gt;0,"",'Base de données'!$B648),""))</f>
        <v/>
      </c>
      <c r="Q648" s="39" t="str">
        <f>IF(Q$1&gt;$AE$1,"-",IFERROR(IF(DATEDIF('Base de données'!$A648,Q$1,"d")&lt;&gt;0,"",'Base de données'!$B648),""))</f>
        <v/>
      </c>
      <c r="R648" s="39" t="str">
        <f>IF(R$1&gt;$AE$1,"-",IFERROR(IF(DATEDIF('Base de données'!$A648,R$1,"d")&lt;&gt;0,"",'Base de données'!$B648),""))</f>
        <v/>
      </c>
      <c r="S648" s="39" t="str">
        <f>IF(S$1&gt;$AE$1,"-",IFERROR(IF(DATEDIF('Base de données'!$A648,S$1,"d")&lt;&gt;0,"",'Base de données'!$B648),""))</f>
        <v/>
      </c>
      <c r="T648" s="39" t="str">
        <f>IF(T$1&gt;$AE$1,"-",IFERROR(IF(DATEDIF('Base de données'!$A648,T$1,"d")&lt;&gt;0,"",'Base de données'!$B648),""))</f>
        <v/>
      </c>
      <c r="U648" s="39" t="str">
        <f>IF(U$1&gt;$AE$1,"-",IFERROR(IF(DATEDIF('Base de données'!$A648,U$1,"d")&lt;&gt;0,"",'Base de données'!$B648),""))</f>
        <v/>
      </c>
      <c r="V648" s="39" t="str">
        <f>IF(V$1&gt;$AE$1,"-",IFERROR(IF(DATEDIF('Base de données'!$A648,V$1,"d")&lt;&gt;0,"",'Base de données'!$B648),""))</f>
        <v/>
      </c>
      <c r="W648" s="34"/>
      <c r="X648" s="30" t="str">
        <f>'Base de données'!$C648&amp;" "&amp;'Base de données'!$D648</f>
        <v>Lemonnier Maryse</v>
      </c>
      <c r="Y648" s="31">
        <f>COUNTIF('Base de données'!$B:$B,'Base de données'!$B648)</f>
        <v>3</v>
      </c>
      <c r="AA648" s="87" cm="1">
        <f t="array" aca="1" ref="AA648" ca="1">INDIRECT("'Base de données'!A" &amp; ROW(Y648))</f>
        <v>45717</v>
      </c>
      <c r="AB648" s="51" t="str" cm="1">
        <f t="array" aca="1" ref="AB648" ca="1">INDIRECT("'Base de données'!B" &amp; ROW(Z648))</f>
        <v>PHIWH</v>
      </c>
    </row>
    <row r="649" spans="1:28" x14ac:dyDescent="0.3">
      <c r="A649" s="41" t="str">
        <f ca="1">IF(IF(AND($B649&lt;&gt;"-",$B649=$E649),"Entrée et sortie","-")="Entrée et sortie",'Base de données'!$B649,"-")</f>
        <v>-</v>
      </c>
      <c r="B649" s="41" t="str">
        <f t="shared" ca="1" si="43"/>
        <v>-</v>
      </c>
      <c r="C649" s="41" t="str">
        <f t="shared" ca="1" si="44"/>
        <v>-</v>
      </c>
      <c r="D649" s="41" t="str">
        <f>IF($F649="sortie en cours d'année",'Base de données'!$B649,"-")</f>
        <v>-</v>
      </c>
      <c r="E649" s="41" t="str">
        <f>IF($H649="entrée en cours d'année",'Base de données'!$B649,"-")</f>
        <v>-</v>
      </c>
      <c r="F649" s="37" t="str">
        <f t="shared" si="41"/>
        <v/>
      </c>
      <c r="G649" s="37" t="str">
        <f>IF($J649="mouvement",_xlfn.XLOOKUP('Base de données'!$B649,$V:$V,$V:$V,0),"")</f>
        <v/>
      </c>
      <c r="H649" s="37" t="str">
        <f t="shared" si="42"/>
        <v/>
      </c>
      <c r="I649" s="37" t="str">
        <f>IF($J649="mouvement",_xlfn.XLOOKUP('Base de données'!$B649,$K:$K,$K:$K,0),"")</f>
        <v/>
      </c>
      <c r="J649" s="38" t="str">
        <f>IF(AND(Y649&lt;&gt;MAX(Y:Y),COUNTIF(K649:V649,'Base de données'!$B649)&gt;0),"mouvement","")</f>
        <v/>
      </c>
      <c r="K649" s="39" t="str">
        <f>IF(K$1&gt;$AE$1,"-",IFERROR(IF(DATEDIF('Base de données'!$A649,K$1,"d")&lt;&gt;0,"",'Base de données'!$B649),""))</f>
        <v/>
      </c>
      <c r="L649" s="39" t="str">
        <f>IF(L$1&gt;$AE$1,"-",IFERROR(IF(DATEDIF('Base de données'!$A649,L$1,"d")&lt;&gt;0,"",'Base de données'!$B649),""))</f>
        <v/>
      </c>
      <c r="M649" s="39" t="str">
        <f>IF(M$1&gt;$AE$1,"-",IFERROR(IF(DATEDIF('Base de données'!$A649,M$1,"d")&lt;&gt;0,"",'Base de données'!$B649),""))</f>
        <v>53NY9</v>
      </c>
      <c r="N649" s="39" t="str">
        <f>IF(N$1&gt;$AE$1,"-",IFERROR(IF(DATEDIF('Base de données'!$A649,N$1,"d")&lt;&gt;0,"",'Base de données'!$B649),""))</f>
        <v/>
      </c>
      <c r="O649" s="39" t="str">
        <f>IF(O$1&gt;$AE$1,"-",IFERROR(IF(DATEDIF('Base de données'!$A649,O$1,"d")&lt;&gt;0,"",'Base de données'!$B649),""))</f>
        <v/>
      </c>
      <c r="P649" s="39" t="str">
        <f>IF(P$1&gt;$AE$1,"-",IFERROR(IF(DATEDIF('Base de données'!$A649,P$1,"d")&lt;&gt;0,"",'Base de données'!$B649),""))</f>
        <v/>
      </c>
      <c r="Q649" s="39" t="str">
        <f>IF(Q$1&gt;$AE$1,"-",IFERROR(IF(DATEDIF('Base de données'!$A649,Q$1,"d")&lt;&gt;0,"",'Base de données'!$B649),""))</f>
        <v/>
      </c>
      <c r="R649" s="39" t="str">
        <f>IF(R$1&gt;$AE$1,"-",IFERROR(IF(DATEDIF('Base de données'!$A649,R$1,"d")&lt;&gt;0,"",'Base de données'!$B649),""))</f>
        <v/>
      </c>
      <c r="S649" s="39" t="str">
        <f>IF(S$1&gt;$AE$1,"-",IFERROR(IF(DATEDIF('Base de données'!$A649,S$1,"d")&lt;&gt;0,"",'Base de données'!$B649),""))</f>
        <v/>
      </c>
      <c r="T649" s="39" t="str">
        <f>IF(T$1&gt;$AE$1,"-",IFERROR(IF(DATEDIF('Base de données'!$A649,T$1,"d")&lt;&gt;0,"",'Base de données'!$B649),""))</f>
        <v/>
      </c>
      <c r="U649" s="39" t="str">
        <f>IF(U$1&gt;$AE$1,"-",IFERROR(IF(DATEDIF('Base de données'!$A649,U$1,"d")&lt;&gt;0,"",'Base de données'!$B649),""))</f>
        <v/>
      </c>
      <c r="V649" s="39" t="str">
        <f>IF(V$1&gt;$AE$1,"-",IFERROR(IF(DATEDIF('Base de données'!$A649,V$1,"d")&lt;&gt;0,"",'Base de données'!$B649),""))</f>
        <v/>
      </c>
      <c r="W649" s="34"/>
      <c r="X649" s="30" t="str">
        <f>'Base de données'!$C649&amp;" "&amp;'Base de données'!$D649</f>
        <v>Salmon Guillaume</v>
      </c>
      <c r="Y649" s="31">
        <f>COUNTIF('Base de données'!$B:$B,'Base de données'!$B649)</f>
        <v>12</v>
      </c>
      <c r="AA649" s="87" cm="1">
        <f t="array" aca="1" ref="AA649" ca="1">INDIRECT("'Base de données'!A" &amp; ROW(Y649))</f>
        <v>45717</v>
      </c>
      <c r="AB649" s="51" t="str" cm="1">
        <f t="array" aca="1" ref="AB649" ca="1">INDIRECT("'Base de données'!B" &amp; ROW(Z649))</f>
        <v>53NY9</v>
      </c>
    </row>
    <row r="650" spans="1:28" x14ac:dyDescent="0.3">
      <c r="A650" s="41" t="str">
        <f ca="1">IF(IF(AND($B650&lt;&gt;"-",$B650=$E650),"Entrée et sortie","-")="Entrée et sortie",'Base de données'!$B650,"-")</f>
        <v>-</v>
      </c>
      <c r="B650" s="41" t="str">
        <f t="shared" ca="1" si="43"/>
        <v>-</v>
      </c>
      <c r="C650" s="41" t="str">
        <f t="shared" ca="1" si="44"/>
        <v>-</v>
      </c>
      <c r="D650" s="41" t="str">
        <f>IF($F650="sortie en cours d'année",'Base de données'!$B650,"-")</f>
        <v>-</v>
      </c>
      <c r="E650" s="41" t="str">
        <f>IF($H650="entrée en cours d'année",'Base de données'!$B650,"-")</f>
        <v>-</v>
      </c>
      <c r="F650" s="37" t="str">
        <f t="shared" si="41"/>
        <v/>
      </c>
      <c r="G650" s="37" t="str">
        <f>IF($J650="mouvement",_xlfn.XLOOKUP('Base de données'!$B650,$V:$V,$V:$V,0),"")</f>
        <v/>
      </c>
      <c r="H650" s="37" t="str">
        <f t="shared" si="42"/>
        <v/>
      </c>
      <c r="I650" s="37" t="str">
        <f>IF($J650="mouvement",_xlfn.XLOOKUP('Base de données'!$B650,$K:$K,$K:$K,0),"")</f>
        <v/>
      </c>
      <c r="J650" s="38" t="str">
        <f>IF(AND(Y650&lt;&gt;MAX(Y:Y),COUNTIF(K650:V650,'Base de données'!$B650)&gt;0),"mouvement","")</f>
        <v/>
      </c>
      <c r="K650" s="39" t="str">
        <f>IF(K$1&gt;$AE$1,"-",IFERROR(IF(DATEDIF('Base de données'!$A650,K$1,"d")&lt;&gt;0,"",'Base de données'!$B650),""))</f>
        <v/>
      </c>
      <c r="L650" s="39" t="str">
        <f>IF(L$1&gt;$AE$1,"-",IFERROR(IF(DATEDIF('Base de données'!$A650,L$1,"d")&lt;&gt;0,"",'Base de données'!$B650),""))</f>
        <v/>
      </c>
      <c r="M650" s="39" t="str">
        <f>IF(M$1&gt;$AE$1,"-",IFERROR(IF(DATEDIF('Base de données'!$A650,M$1,"d")&lt;&gt;0,"",'Base de données'!$B650),""))</f>
        <v>CHYQ5</v>
      </c>
      <c r="N650" s="39" t="str">
        <f>IF(N$1&gt;$AE$1,"-",IFERROR(IF(DATEDIF('Base de données'!$A650,N$1,"d")&lt;&gt;0,"",'Base de données'!$B650),""))</f>
        <v/>
      </c>
      <c r="O650" s="39" t="str">
        <f>IF(O$1&gt;$AE$1,"-",IFERROR(IF(DATEDIF('Base de données'!$A650,O$1,"d")&lt;&gt;0,"",'Base de données'!$B650),""))</f>
        <v/>
      </c>
      <c r="P650" s="39" t="str">
        <f>IF(P$1&gt;$AE$1,"-",IFERROR(IF(DATEDIF('Base de données'!$A650,P$1,"d")&lt;&gt;0,"",'Base de données'!$B650),""))</f>
        <v/>
      </c>
      <c r="Q650" s="39" t="str">
        <f>IF(Q$1&gt;$AE$1,"-",IFERROR(IF(DATEDIF('Base de données'!$A650,Q$1,"d")&lt;&gt;0,"",'Base de données'!$B650),""))</f>
        <v/>
      </c>
      <c r="R650" s="39" t="str">
        <f>IF(R$1&gt;$AE$1,"-",IFERROR(IF(DATEDIF('Base de données'!$A650,R$1,"d")&lt;&gt;0,"",'Base de données'!$B650),""))</f>
        <v/>
      </c>
      <c r="S650" s="39" t="str">
        <f>IF(S$1&gt;$AE$1,"-",IFERROR(IF(DATEDIF('Base de données'!$A650,S$1,"d")&lt;&gt;0,"",'Base de données'!$B650),""))</f>
        <v/>
      </c>
      <c r="T650" s="39" t="str">
        <f>IF(T$1&gt;$AE$1,"-",IFERROR(IF(DATEDIF('Base de données'!$A650,T$1,"d")&lt;&gt;0,"",'Base de données'!$B650),""))</f>
        <v/>
      </c>
      <c r="U650" s="39" t="str">
        <f>IF(U$1&gt;$AE$1,"-",IFERROR(IF(DATEDIF('Base de données'!$A650,U$1,"d")&lt;&gt;0,"",'Base de données'!$B650),""))</f>
        <v/>
      </c>
      <c r="V650" s="39" t="str">
        <f>IF(V$1&gt;$AE$1,"-",IFERROR(IF(DATEDIF('Base de données'!$A650,V$1,"d")&lt;&gt;0,"",'Base de données'!$B650),""))</f>
        <v/>
      </c>
      <c r="W650" s="34"/>
      <c r="X650" s="30" t="str">
        <f>'Base de données'!$C650&amp;" "&amp;'Base de données'!$D650</f>
        <v>Camus Isaac</v>
      </c>
      <c r="Y650" s="31">
        <f>COUNTIF('Base de données'!$B:$B,'Base de données'!$B650)</f>
        <v>12</v>
      </c>
      <c r="AA650" s="87" cm="1">
        <f t="array" aca="1" ref="AA650" ca="1">INDIRECT("'Base de données'!A" &amp; ROW(Y650))</f>
        <v>45717</v>
      </c>
      <c r="AB650" s="51" t="str" cm="1">
        <f t="array" aca="1" ref="AB650" ca="1">INDIRECT("'Base de données'!B" &amp; ROW(Z650))</f>
        <v>CHYQ5</v>
      </c>
    </row>
    <row r="651" spans="1:28" x14ac:dyDescent="0.3">
      <c r="A651" s="41" t="str">
        <f ca="1">IF(IF(AND($B651&lt;&gt;"-",$B651=$E651),"Entrée et sortie","-")="Entrée et sortie",'Base de données'!$B651,"-")</f>
        <v>-</v>
      </c>
      <c r="B651" s="41" t="str">
        <f t="shared" ca="1" si="43"/>
        <v>-</v>
      </c>
      <c r="C651" s="41" t="str">
        <f t="shared" ca="1" si="44"/>
        <v>-</v>
      </c>
      <c r="D651" s="41" t="str">
        <f>IF($F651="sortie en cours d'année",'Base de données'!$B651,"-")</f>
        <v>-</v>
      </c>
      <c r="E651" s="41" t="str">
        <f>IF($H651="entrée en cours d'année",'Base de données'!$B651,"-")</f>
        <v>-</v>
      </c>
      <c r="F651" s="37" t="str">
        <f t="shared" si="41"/>
        <v/>
      </c>
      <c r="G651" s="37" t="str">
        <f>IF($J651="mouvement",_xlfn.XLOOKUP('Base de données'!$B651,$V:$V,$V:$V,0),"")</f>
        <v/>
      </c>
      <c r="H651" s="37" t="str">
        <f t="shared" si="42"/>
        <v/>
      </c>
      <c r="I651" s="37" t="str">
        <f>IF($J651="mouvement",_xlfn.XLOOKUP('Base de données'!$B651,$K:$K,$K:$K,0),"")</f>
        <v/>
      </c>
      <c r="J651" s="38" t="str">
        <f>IF(AND(Y651&lt;&gt;MAX(Y:Y),COUNTIF(K651:V651,'Base de données'!$B651)&gt;0),"mouvement","")</f>
        <v/>
      </c>
      <c r="K651" s="39" t="str">
        <f>IF(K$1&gt;$AE$1,"-",IFERROR(IF(DATEDIF('Base de données'!$A651,K$1,"d")&lt;&gt;0,"",'Base de données'!$B651),""))</f>
        <v/>
      </c>
      <c r="L651" s="39" t="str">
        <f>IF(L$1&gt;$AE$1,"-",IFERROR(IF(DATEDIF('Base de données'!$A651,L$1,"d")&lt;&gt;0,"",'Base de données'!$B651),""))</f>
        <v/>
      </c>
      <c r="M651" s="39" t="str">
        <f>IF(M$1&gt;$AE$1,"-",IFERROR(IF(DATEDIF('Base de données'!$A651,M$1,"d")&lt;&gt;0,"",'Base de données'!$B651),""))</f>
        <v>8E9LF</v>
      </c>
      <c r="N651" s="39" t="str">
        <f>IF(N$1&gt;$AE$1,"-",IFERROR(IF(DATEDIF('Base de données'!$A651,N$1,"d")&lt;&gt;0,"",'Base de données'!$B651),""))</f>
        <v/>
      </c>
      <c r="O651" s="39" t="str">
        <f>IF(O$1&gt;$AE$1,"-",IFERROR(IF(DATEDIF('Base de données'!$A651,O$1,"d")&lt;&gt;0,"",'Base de données'!$B651),""))</f>
        <v/>
      </c>
      <c r="P651" s="39" t="str">
        <f>IF(P$1&gt;$AE$1,"-",IFERROR(IF(DATEDIF('Base de données'!$A651,P$1,"d")&lt;&gt;0,"",'Base de données'!$B651),""))</f>
        <v/>
      </c>
      <c r="Q651" s="39" t="str">
        <f>IF(Q$1&gt;$AE$1,"-",IFERROR(IF(DATEDIF('Base de données'!$A651,Q$1,"d")&lt;&gt;0,"",'Base de données'!$B651),""))</f>
        <v/>
      </c>
      <c r="R651" s="39" t="str">
        <f>IF(R$1&gt;$AE$1,"-",IFERROR(IF(DATEDIF('Base de données'!$A651,R$1,"d")&lt;&gt;0,"",'Base de données'!$B651),""))</f>
        <v/>
      </c>
      <c r="S651" s="39" t="str">
        <f>IF(S$1&gt;$AE$1,"-",IFERROR(IF(DATEDIF('Base de données'!$A651,S$1,"d")&lt;&gt;0,"",'Base de données'!$B651),""))</f>
        <v/>
      </c>
      <c r="T651" s="39" t="str">
        <f>IF(T$1&gt;$AE$1,"-",IFERROR(IF(DATEDIF('Base de données'!$A651,T$1,"d")&lt;&gt;0,"",'Base de données'!$B651),""))</f>
        <v/>
      </c>
      <c r="U651" s="39" t="str">
        <f>IF(U$1&gt;$AE$1,"-",IFERROR(IF(DATEDIF('Base de données'!$A651,U$1,"d")&lt;&gt;0,"",'Base de données'!$B651),""))</f>
        <v/>
      </c>
      <c r="V651" s="39" t="str">
        <f>IF(V$1&gt;$AE$1,"-",IFERROR(IF(DATEDIF('Base de données'!$A651,V$1,"d")&lt;&gt;0,"",'Base de données'!$B651),""))</f>
        <v/>
      </c>
      <c r="W651" s="34"/>
      <c r="X651" s="30" t="str">
        <f>'Base de données'!$C651&amp;" "&amp;'Base de données'!$D651</f>
        <v>Baron Marcelle</v>
      </c>
      <c r="Y651" s="31">
        <f>COUNTIF('Base de données'!$B:$B,'Base de données'!$B651)</f>
        <v>12</v>
      </c>
      <c r="AA651" s="87" cm="1">
        <f t="array" aca="1" ref="AA651" ca="1">INDIRECT("'Base de données'!A" &amp; ROW(Y651))</f>
        <v>45717</v>
      </c>
      <c r="AB651" s="51" t="str" cm="1">
        <f t="array" aca="1" ref="AB651" ca="1">INDIRECT("'Base de données'!B" &amp; ROW(Z651))</f>
        <v>8E9LF</v>
      </c>
    </row>
    <row r="652" spans="1:28" x14ac:dyDescent="0.3">
      <c r="A652" s="41" t="str">
        <f ca="1">IF(IF(AND($B652&lt;&gt;"-",$B652=$E652),"Entrée et sortie","-")="Entrée et sortie",'Base de données'!$B652,"-")</f>
        <v>-</v>
      </c>
      <c r="B652" s="41" t="str">
        <f t="shared" ca="1" si="43"/>
        <v>-</v>
      </c>
      <c r="C652" s="41" t="str">
        <f t="shared" ca="1" si="44"/>
        <v>-</v>
      </c>
      <c r="D652" s="41" t="str">
        <f>IF($F652="sortie en cours d'année",'Base de données'!$B652,"-")</f>
        <v>-</v>
      </c>
      <c r="E652" s="41" t="str">
        <f>IF($H652="entrée en cours d'année",'Base de données'!$B652,"-")</f>
        <v>-</v>
      </c>
      <c r="F652" s="37" t="str">
        <f t="shared" si="41"/>
        <v/>
      </c>
      <c r="G652" s="37" t="str">
        <f>IF($J652="mouvement",_xlfn.XLOOKUP('Base de données'!$B652,$V:$V,$V:$V,0),"")</f>
        <v/>
      </c>
      <c r="H652" s="37" t="str">
        <f t="shared" si="42"/>
        <v/>
      </c>
      <c r="I652" s="37" t="str">
        <f>IF($J652="mouvement",_xlfn.XLOOKUP('Base de données'!$B652,$K:$K,$K:$K,0),"")</f>
        <v/>
      </c>
      <c r="J652" s="38" t="str">
        <f>IF(AND(Y652&lt;&gt;MAX(Y:Y),COUNTIF(K652:V652,'Base de données'!$B652)&gt;0),"mouvement","")</f>
        <v/>
      </c>
      <c r="K652" s="39" t="str">
        <f>IF(K$1&gt;$AE$1,"-",IFERROR(IF(DATEDIF('Base de données'!$A652,K$1,"d")&lt;&gt;0,"",'Base de données'!$B652),""))</f>
        <v/>
      </c>
      <c r="L652" s="39" t="str">
        <f>IF(L$1&gt;$AE$1,"-",IFERROR(IF(DATEDIF('Base de données'!$A652,L$1,"d")&lt;&gt;0,"",'Base de données'!$B652),""))</f>
        <v/>
      </c>
      <c r="M652" s="39" t="str">
        <f>IF(M$1&gt;$AE$1,"-",IFERROR(IF(DATEDIF('Base de données'!$A652,M$1,"d")&lt;&gt;0,"",'Base de données'!$B652),""))</f>
        <v>M5OQN</v>
      </c>
      <c r="N652" s="39" t="str">
        <f>IF(N$1&gt;$AE$1,"-",IFERROR(IF(DATEDIF('Base de données'!$A652,N$1,"d")&lt;&gt;0,"",'Base de données'!$B652),""))</f>
        <v/>
      </c>
      <c r="O652" s="39" t="str">
        <f>IF(O$1&gt;$AE$1,"-",IFERROR(IF(DATEDIF('Base de données'!$A652,O$1,"d")&lt;&gt;0,"",'Base de données'!$B652),""))</f>
        <v/>
      </c>
      <c r="P652" s="39" t="str">
        <f>IF(P$1&gt;$AE$1,"-",IFERROR(IF(DATEDIF('Base de données'!$A652,P$1,"d")&lt;&gt;0,"",'Base de données'!$B652),""))</f>
        <v/>
      </c>
      <c r="Q652" s="39" t="str">
        <f>IF(Q$1&gt;$AE$1,"-",IFERROR(IF(DATEDIF('Base de données'!$A652,Q$1,"d")&lt;&gt;0,"",'Base de données'!$B652),""))</f>
        <v/>
      </c>
      <c r="R652" s="39" t="str">
        <f>IF(R$1&gt;$AE$1,"-",IFERROR(IF(DATEDIF('Base de données'!$A652,R$1,"d")&lt;&gt;0,"",'Base de données'!$B652),""))</f>
        <v/>
      </c>
      <c r="S652" s="39" t="str">
        <f>IF(S$1&gt;$AE$1,"-",IFERROR(IF(DATEDIF('Base de données'!$A652,S$1,"d")&lt;&gt;0,"",'Base de données'!$B652),""))</f>
        <v/>
      </c>
      <c r="T652" s="39" t="str">
        <f>IF(T$1&gt;$AE$1,"-",IFERROR(IF(DATEDIF('Base de données'!$A652,T$1,"d")&lt;&gt;0,"",'Base de données'!$B652),""))</f>
        <v/>
      </c>
      <c r="U652" s="39" t="str">
        <f>IF(U$1&gt;$AE$1,"-",IFERROR(IF(DATEDIF('Base de données'!$A652,U$1,"d")&lt;&gt;0,"",'Base de données'!$B652),""))</f>
        <v/>
      </c>
      <c r="V652" s="39" t="str">
        <f>IF(V$1&gt;$AE$1,"-",IFERROR(IF(DATEDIF('Base de données'!$A652,V$1,"d")&lt;&gt;0,"",'Base de données'!$B652),""))</f>
        <v/>
      </c>
      <c r="W652" s="34"/>
      <c r="X652" s="30" t="str">
        <f>'Base de données'!$C652&amp;" "&amp;'Base de données'!$D652</f>
        <v>Courtois Marcel</v>
      </c>
      <c r="Y652" s="31">
        <f>COUNTIF('Base de données'!$B:$B,'Base de données'!$B652)</f>
        <v>12</v>
      </c>
      <c r="AA652" s="87" cm="1">
        <f t="array" aca="1" ref="AA652" ca="1">INDIRECT("'Base de données'!A" &amp; ROW(Y652))</f>
        <v>45717</v>
      </c>
      <c r="AB652" s="51" t="str" cm="1">
        <f t="array" aca="1" ref="AB652" ca="1">INDIRECT("'Base de données'!B" &amp; ROW(Z652))</f>
        <v>M5OQN</v>
      </c>
    </row>
    <row r="653" spans="1:28" x14ac:dyDescent="0.3">
      <c r="A653" s="41" t="str">
        <f ca="1">IF(IF(AND($B653&lt;&gt;"-",$B653=$E653),"Entrée et sortie","-")="Entrée et sortie",'Base de données'!$B653,"-")</f>
        <v>-</v>
      </c>
      <c r="B653" s="41" t="str">
        <f t="shared" ca="1" si="43"/>
        <v>-</v>
      </c>
      <c r="C653" s="41" t="str">
        <f t="shared" ca="1" si="44"/>
        <v>-</v>
      </c>
      <c r="D653" s="41" t="str">
        <f>IF($F653="sortie en cours d'année",'Base de données'!$B653,"-")</f>
        <v>-</v>
      </c>
      <c r="E653" s="41" t="str">
        <f>IF($H653="entrée en cours d'année",'Base de données'!$B653,"-")</f>
        <v>-</v>
      </c>
      <c r="F653" s="37" t="str">
        <f t="shared" si="41"/>
        <v/>
      </c>
      <c r="G653" s="37" t="str">
        <f>IF($J653="mouvement",_xlfn.XLOOKUP('Base de données'!$B653,$V:$V,$V:$V,0),"")</f>
        <v/>
      </c>
      <c r="H653" s="37" t="str">
        <f t="shared" si="42"/>
        <v/>
      </c>
      <c r="I653" s="37" t="str">
        <f>IF($J653="mouvement",_xlfn.XLOOKUP('Base de données'!$B653,$K:$K,$K:$K,0),"")</f>
        <v/>
      </c>
      <c r="J653" s="38" t="str">
        <f>IF(AND(Y653&lt;&gt;MAX(Y:Y),COUNTIF(K653:V653,'Base de données'!$B653)&gt;0),"mouvement","")</f>
        <v/>
      </c>
      <c r="K653" s="39" t="str">
        <f>IF(K$1&gt;$AE$1,"-",IFERROR(IF(DATEDIF('Base de données'!$A653,K$1,"d")&lt;&gt;0,"",'Base de données'!$B653),""))</f>
        <v/>
      </c>
      <c r="L653" s="39" t="str">
        <f>IF(L$1&gt;$AE$1,"-",IFERROR(IF(DATEDIF('Base de données'!$A653,L$1,"d")&lt;&gt;0,"",'Base de données'!$B653),""))</f>
        <v/>
      </c>
      <c r="M653" s="39" t="str">
        <f>IF(M$1&gt;$AE$1,"-",IFERROR(IF(DATEDIF('Base de données'!$A653,M$1,"d")&lt;&gt;0,"",'Base de données'!$B653),""))</f>
        <v>FOPU8</v>
      </c>
      <c r="N653" s="39" t="str">
        <f>IF(N$1&gt;$AE$1,"-",IFERROR(IF(DATEDIF('Base de données'!$A653,N$1,"d")&lt;&gt;0,"",'Base de données'!$B653),""))</f>
        <v/>
      </c>
      <c r="O653" s="39" t="str">
        <f>IF(O$1&gt;$AE$1,"-",IFERROR(IF(DATEDIF('Base de données'!$A653,O$1,"d")&lt;&gt;0,"",'Base de données'!$B653),""))</f>
        <v/>
      </c>
      <c r="P653" s="39" t="str">
        <f>IF(P$1&gt;$AE$1,"-",IFERROR(IF(DATEDIF('Base de données'!$A653,P$1,"d")&lt;&gt;0,"",'Base de données'!$B653),""))</f>
        <v/>
      </c>
      <c r="Q653" s="39" t="str">
        <f>IF(Q$1&gt;$AE$1,"-",IFERROR(IF(DATEDIF('Base de données'!$A653,Q$1,"d")&lt;&gt;0,"",'Base de données'!$B653),""))</f>
        <v/>
      </c>
      <c r="R653" s="39" t="str">
        <f>IF(R$1&gt;$AE$1,"-",IFERROR(IF(DATEDIF('Base de données'!$A653,R$1,"d")&lt;&gt;0,"",'Base de données'!$B653),""))</f>
        <v/>
      </c>
      <c r="S653" s="39" t="str">
        <f>IF(S$1&gt;$AE$1,"-",IFERROR(IF(DATEDIF('Base de données'!$A653,S$1,"d")&lt;&gt;0,"",'Base de données'!$B653),""))</f>
        <v/>
      </c>
      <c r="T653" s="39" t="str">
        <f>IF(T$1&gt;$AE$1,"-",IFERROR(IF(DATEDIF('Base de données'!$A653,T$1,"d")&lt;&gt;0,"",'Base de données'!$B653),""))</f>
        <v/>
      </c>
      <c r="U653" s="39" t="str">
        <f>IF(U$1&gt;$AE$1,"-",IFERROR(IF(DATEDIF('Base de données'!$A653,U$1,"d")&lt;&gt;0,"",'Base de données'!$B653),""))</f>
        <v/>
      </c>
      <c r="V653" s="39" t="str">
        <f>IF(V$1&gt;$AE$1,"-",IFERROR(IF(DATEDIF('Base de données'!$A653,V$1,"d")&lt;&gt;0,"",'Base de données'!$B653),""))</f>
        <v/>
      </c>
      <c r="W653" s="34"/>
      <c r="X653" s="30" t="str">
        <f>'Base de données'!$C653&amp;" "&amp;'Base de données'!$D653</f>
        <v>Boulay Pierre</v>
      </c>
      <c r="Y653" s="31">
        <f>COUNTIF('Base de données'!$B:$B,'Base de données'!$B653)</f>
        <v>12</v>
      </c>
      <c r="AA653" s="87" cm="1">
        <f t="array" aca="1" ref="AA653" ca="1">INDIRECT("'Base de données'!A" &amp; ROW(Y653))</f>
        <v>45717</v>
      </c>
      <c r="AB653" s="51" t="str" cm="1">
        <f t="array" aca="1" ref="AB653" ca="1">INDIRECT("'Base de données'!B" &amp; ROW(Z653))</f>
        <v>FOPU8</v>
      </c>
    </row>
    <row r="654" spans="1:28" x14ac:dyDescent="0.3">
      <c r="A654" s="41" t="str">
        <f ca="1">IF(IF(AND($B654&lt;&gt;"-",$B654=$E654),"Entrée et sortie","-")="Entrée et sortie",'Base de données'!$B654,"-")</f>
        <v>-</v>
      </c>
      <c r="B654" s="41" t="str">
        <f t="shared" ca="1" si="43"/>
        <v>-</v>
      </c>
      <c r="C654" s="41" t="str">
        <f t="shared" ca="1" si="44"/>
        <v>-</v>
      </c>
      <c r="D654" s="41" t="str">
        <f>IF($F654="sortie en cours d'année",'Base de données'!$B654,"-")</f>
        <v>-</v>
      </c>
      <c r="E654" s="41" t="str">
        <f>IF($H654="entrée en cours d'année",'Base de données'!$B654,"-")</f>
        <v>-</v>
      </c>
      <c r="F654" s="37" t="str">
        <f t="shared" si="41"/>
        <v/>
      </c>
      <c r="G654" s="37" t="str">
        <f>IF($J654="mouvement",_xlfn.XLOOKUP('Base de données'!$B654,$V:$V,$V:$V,0),"")</f>
        <v/>
      </c>
      <c r="H654" s="37" t="str">
        <f t="shared" si="42"/>
        <v/>
      </c>
      <c r="I654" s="37" t="str">
        <f>IF($J654="mouvement",_xlfn.XLOOKUP('Base de données'!$B654,$K:$K,$K:$K,0),"")</f>
        <v/>
      </c>
      <c r="J654" s="38" t="str">
        <f>IF(AND(Y654&lt;&gt;MAX(Y:Y),COUNTIF(K654:V654,'Base de données'!$B654)&gt;0),"mouvement","")</f>
        <v/>
      </c>
      <c r="K654" s="39" t="str">
        <f>IF(K$1&gt;$AE$1,"-",IFERROR(IF(DATEDIF('Base de données'!$A654,K$1,"d")&lt;&gt;0,"",'Base de données'!$B654),""))</f>
        <v/>
      </c>
      <c r="L654" s="39" t="str">
        <f>IF(L$1&gt;$AE$1,"-",IFERROR(IF(DATEDIF('Base de données'!$A654,L$1,"d")&lt;&gt;0,"",'Base de données'!$B654),""))</f>
        <v/>
      </c>
      <c r="M654" s="39" t="str">
        <f>IF(M$1&gt;$AE$1,"-",IFERROR(IF(DATEDIF('Base de données'!$A654,M$1,"d")&lt;&gt;0,"",'Base de données'!$B654),""))</f>
        <v>7JO19</v>
      </c>
      <c r="N654" s="39" t="str">
        <f>IF(N$1&gt;$AE$1,"-",IFERROR(IF(DATEDIF('Base de données'!$A654,N$1,"d")&lt;&gt;0,"",'Base de données'!$B654),""))</f>
        <v/>
      </c>
      <c r="O654" s="39" t="str">
        <f>IF(O$1&gt;$AE$1,"-",IFERROR(IF(DATEDIF('Base de données'!$A654,O$1,"d")&lt;&gt;0,"",'Base de données'!$B654),""))</f>
        <v/>
      </c>
      <c r="P654" s="39" t="str">
        <f>IF(P$1&gt;$AE$1,"-",IFERROR(IF(DATEDIF('Base de données'!$A654,P$1,"d")&lt;&gt;0,"",'Base de données'!$B654),""))</f>
        <v/>
      </c>
      <c r="Q654" s="39" t="str">
        <f>IF(Q$1&gt;$AE$1,"-",IFERROR(IF(DATEDIF('Base de données'!$A654,Q$1,"d")&lt;&gt;0,"",'Base de données'!$B654),""))</f>
        <v/>
      </c>
      <c r="R654" s="39" t="str">
        <f>IF(R$1&gt;$AE$1,"-",IFERROR(IF(DATEDIF('Base de données'!$A654,R$1,"d")&lt;&gt;0,"",'Base de données'!$B654),""))</f>
        <v/>
      </c>
      <c r="S654" s="39" t="str">
        <f>IF(S$1&gt;$AE$1,"-",IFERROR(IF(DATEDIF('Base de données'!$A654,S$1,"d")&lt;&gt;0,"",'Base de données'!$B654),""))</f>
        <v/>
      </c>
      <c r="T654" s="39" t="str">
        <f>IF(T$1&gt;$AE$1,"-",IFERROR(IF(DATEDIF('Base de données'!$A654,T$1,"d")&lt;&gt;0,"",'Base de données'!$B654),""))</f>
        <v/>
      </c>
      <c r="U654" s="39" t="str">
        <f>IF(U$1&gt;$AE$1,"-",IFERROR(IF(DATEDIF('Base de données'!$A654,U$1,"d")&lt;&gt;0,"",'Base de données'!$B654),""))</f>
        <v/>
      </c>
      <c r="V654" s="39" t="str">
        <f>IF(V$1&gt;$AE$1,"-",IFERROR(IF(DATEDIF('Base de données'!$A654,V$1,"d")&lt;&gt;0,"",'Base de données'!$B654),""))</f>
        <v/>
      </c>
      <c r="W654" s="34"/>
      <c r="X654" s="30" t="str">
        <f>'Base de données'!$C654&amp;" "&amp;'Base de données'!$D654</f>
        <v>Lefebvre Richard</v>
      </c>
      <c r="Y654" s="31">
        <f>COUNTIF('Base de données'!$B:$B,'Base de données'!$B654)</f>
        <v>12</v>
      </c>
      <c r="AA654" s="87" cm="1">
        <f t="array" aca="1" ref="AA654" ca="1">INDIRECT("'Base de données'!A" &amp; ROW(Y654))</f>
        <v>45717</v>
      </c>
      <c r="AB654" s="51" t="str" cm="1">
        <f t="array" aca="1" ref="AB654" ca="1">INDIRECT("'Base de données'!B" &amp; ROW(Z654))</f>
        <v>7JO19</v>
      </c>
    </row>
    <row r="655" spans="1:28" x14ac:dyDescent="0.3">
      <c r="A655" s="41" t="str">
        <f ca="1">IF(IF(AND($B655&lt;&gt;"-",$B655=$E655),"Entrée et sortie","-")="Entrée et sortie",'Base de données'!$B655,"-")</f>
        <v>-</v>
      </c>
      <c r="B655" s="41" t="str">
        <f t="shared" ca="1" si="43"/>
        <v>-</v>
      </c>
      <c r="C655" s="41" t="str">
        <f t="shared" ca="1" si="44"/>
        <v>-</v>
      </c>
      <c r="D655" s="41" t="str">
        <f>IF($F655="sortie en cours d'année",'Base de données'!$B655,"-")</f>
        <v>-</v>
      </c>
      <c r="E655" s="41" t="str">
        <f>IF($H655="entrée en cours d'année",'Base de données'!$B655,"-")</f>
        <v>-</v>
      </c>
      <c r="F655" s="37" t="str">
        <f t="shared" si="41"/>
        <v/>
      </c>
      <c r="G655" s="37" t="str">
        <f>IF($J655="mouvement",_xlfn.XLOOKUP('Base de données'!$B655,$V:$V,$V:$V,0),"")</f>
        <v/>
      </c>
      <c r="H655" s="37" t="str">
        <f t="shared" si="42"/>
        <v/>
      </c>
      <c r="I655" s="37" t="str">
        <f>IF($J655="mouvement",_xlfn.XLOOKUP('Base de données'!$B655,$K:$K,$K:$K,0),"")</f>
        <v/>
      </c>
      <c r="J655" s="38" t="str">
        <f>IF(AND(Y655&lt;&gt;MAX(Y:Y),COUNTIF(K655:V655,'Base de données'!$B655)&gt;0),"mouvement","")</f>
        <v/>
      </c>
      <c r="K655" s="39" t="str">
        <f>IF(K$1&gt;$AE$1,"-",IFERROR(IF(DATEDIF('Base de données'!$A655,K$1,"d")&lt;&gt;0,"",'Base de données'!$B655),""))</f>
        <v/>
      </c>
      <c r="L655" s="39" t="str">
        <f>IF(L$1&gt;$AE$1,"-",IFERROR(IF(DATEDIF('Base de données'!$A655,L$1,"d")&lt;&gt;0,"",'Base de données'!$B655),""))</f>
        <v/>
      </c>
      <c r="M655" s="39" t="str">
        <f>IF(M$1&gt;$AE$1,"-",IFERROR(IF(DATEDIF('Base de données'!$A655,M$1,"d")&lt;&gt;0,"",'Base de données'!$B655),""))</f>
        <v>NNRI4</v>
      </c>
      <c r="N655" s="39" t="str">
        <f>IF(N$1&gt;$AE$1,"-",IFERROR(IF(DATEDIF('Base de données'!$A655,N$1,"d")&lt;&gt;0,"",'Base de données'!$B655),""))</f>
        <v/>
      </c>
      <c r="O655" s="39" t="str">
        <f>IF(O$1&gt;$AE$1,"-",IFERROR(IF(DATEDIF('Base de données'!$A655,O$1,"d")&lt;&gt;0,"",'Base de données'!$B655),""))</f>
        <v/>
      </c>
      <c r="P655" s="39" t="str">
        <f>IF(P$1&gt;$AE$1,"-",IFERROR(IF(DATEDIF('Base de données'!$A655,P$1,"d")&lt;&gt;0,"",'Base de données'!$B655),""))</f>
        <v/>
      </c>
      <c r="Q655" s="39" t="str">
        <f>IF(Q$1&gt;$AE$1,"-",IFERROR(IF(DATEDIF('Base de données'!$A655,Q$1,"d")&lt;&gt;0,"",'Base de données'!$B655),""))</f>
        <v/>
      </c>
      <c r="R655" s="39" t="str">
        <f>IF(R$1&gt;$AE$1,"-",IFERROR(IF(DATEDIF('Base de données'!$A655,R$1,"d")&lt;&gt;0,"",'Base de données'!$B655),""))</f>
        <v/>
      </c>
      <c r="S655" s="39" t="str">
        <f>IF(S$1&gt;$AE$1,"-",IFERROR(IF(DATEDIF('Base de données'!$A655,S$1,"d")&lt;&gt;0,"",'Base de données'!$B655),""))</f>
        <v/>
      </c>
      <c r="T655" s="39" t="str">
        <f>IF(T$1&gt;$AE$1,"-",IFERROR(IF(DATEDIF('Base de données'!$A655,T$1,"d")&lt;&gt;0,"",'Base de données'!$B655),""))</f>
        <v/>
      </c>
      <c r="U655" s="39" t="str">
        <f>IF(U$1&gt;$AE$1,"-",IFERROR(IF(DATEDIF('Base de données'!$A655,U$1,"d")&lt;&gt;0,"",'Base de données'!$B655),""))</f>
        <v/>
      </c>
      <c r="V655" s="39" t="str">
        <f>IF(V$1&gt;$AE$1,"-",IFERROR(IF(DATEDIF('Base de données'!$A655,V$1,"d")&lt;&gt;0,"",'Base de données'!$B655),""))</f>
        <v/>
      </c>
      <c r="W655" s="34"/>
      <c r="X655" s="30" t="str">
        <f>'Base de données'!$C655&amp;" "&amp;'Base de données'!$D655</f>
        <v>Rousseau Odette</v>
      </c>
      <c r="Y655" s="31">
        <f>COUNTIF('Base de données'!$B:$B,'Base de données'!$B655)</f>
        <v>12</v>
      </c>
      <c r="AA655" s="87" cm="1">
        <f t="array" aca="1" ref="AA655" ca="1">INDIRECT("'Base de données'!A" &amp; ROW(Y655))</f>
        <v>45717</v>
      </c>
      <c r="AB655" s="51" t="str" cm="1">
        <f t="array" aca="1" ref="AB655" ca="1">INDIRECT("'Base de données'!B" &amp; ROW(Z655))</f>
        <v>NNRI4</v>
      </c>
    </row>
    <row r="656" spans="1:28" x14ac:dyDescent="0.3">
      <c r="A656" s="41" t="str">
        <f ca="1">IF(IF(AND($B656&lt;&gt;"-",$B656=$E656),"Entrée et sortie","-")="Entrée et sortie",'Base de données'!$B656,"-")</f>
        <v>-</v>
      </c>
      <c r="B656" s="41" t="str">
        <f t="shared" ca="1" si="43"/>
        <v>-</v>
      </c>
      <c r="C656" s="41" t="str">
        <f t="shared" ca="1" si="44"/>
        <v>-</v>
      </c>
      <c r="D656" s="41" t="str">
        <f>IF($F656="sortie en cours d'année",'Base de données'!$B656,"-")</f>
        <v>-</v>
      </c>
      <c r="E656" s="41" t="str">
        <f>IF($H656="entrée en cours d'année",'Base de données'!$B656,"-")</f>
        <v>-</v>
      </c>
      <c r="F656" s="37" t="str">
        <f t="shared" si="41"/>
        <v/>
      </c>
      <c r="G656" s="37" t="str">
        <f>IF($J656="mouvement",_xlfn.XLOOKUP('Base de données'!$B656,$V:$V,$V:$V,0),"")</f>
        <v/>
      </c>
      <c r="H656" s="37" t="str">
        <f t="shared" si="42"/>
        <v/>
      </c>
      <c r="I656" s="37" t="str">
        <f>IF($J656="mouvement",_xlfn.XLOOKUP('Base de données'!$B656,$K:$K,$K:$K,0),"")</f>
        <v/>
      </c>
      <c r="J656" s="38" t="str">
        <f>IF(AND(Y656&lt;&gt;MAX(Y:Y),COUNTIF(K656:V656,'Base de données'!$B656)&gt;0),"mouvement","")</f>
        <v/>
      </c>
      <c r="K656" s="39" t="str">
        <f>IF(K$1&gt;$AE$1,"-",IFERROR(IF(DATEDIF('Base de données'!$A656,K$1,"d")&lt;&gt;0,"",'Base de données'!$B656),""))</f>
        <v/>
      </c>
      <c r="L656" s="39" t="str">
        <f>IF(L$1&gt;$AE$1,"-",IFERROR(IF(DATEDIF('Base de données'!$A656,L$1,"d")&lt;&gt;0,"",'Base de données'!$B656),""))</f>
        <v/>
      </c>
      <c r="M656" s="39" t="str">
        <f>IF(M$1&gt;$AE$1,"-",IFERROR(IF(DATEDIF('Base de données'!$A656,M$1,"d")&lt;&gt;0,"",'Base de données'!$B656),""))</f>
        <v>FAZGD</v>
      </c>
      <c r="N656" s="39" t="str">
        <f>IF(N$1&gt;$AE$1,"-",IFERROR(IF(DATEDIF('Base de données'!$A656,N$1,"d")&lt;&gt;0,"",'Base de données'!$B656),""))</f>
        <v/>
      </c>
      <c r="O656" s="39" t="str">
        <f>IF(O$1&gt;$AE$1,"-",IFERROR(IF(DATEDIF('Base de données'!$A656,O$1,"d")&lt;&gt;0,"",'Base de données'!$B656),""))</f>
        <v/>
      </c>
      <c r="P656" s="39" t="str">
        <f>IF(P$1&gt;$AE$1,"-",IFERROR(IF(DATEDIF('Base de données'!$A656,P$1,"d")&lt;&gt;0,"",'Base de données'!$B656),""))</f>
        <v/>
      </c>
      <c r="Q656" s="39" t="str">
        <f>IF(Q$1&gt;$AE$1,"-",IFERROR(IF(DATEDIF('Base de données'!$A656,Q$1,"d")&lt;&gt;0,"",'Base de données'!$B656),""))</f>
        <v/>
      </c>
      <c r="R656" s="39" t="str">
        <f>IF(R$1&gt;$AE$1,"-",IFERROR(IF(DATEDIF('Base de données'!$A656,R$1,"d")&lt;&gt;0,"",'Base de données'!$B656),""))</f>
        <v/>
      </c>
      <c r="S656" s="39" t="str">
        <f>IF(S$1&gt;$AE$1,"-",IFERROR(IF(DATEDIF('Base de données'!$A656,S$1,"d")&lt;&gt;0,"",'Base de données'!$B656),""))</f>
        <v/>
      </c>
      <c r="T656" s="39" t="str">
        <f>IF(T$1&gt;$AE$1,"-",IFERROR(IF(DATEDIF('Base de données'!$A656,T$1,"d")&lt;&gt;0,"",'Base de données'!$B656),""))</f>
        <v/>
      </c>
      <c r="U656" s="39" t="str">
        <f>IF(U$1&gt;$AE$1,"-",IFERROR(IF(DATEDIF('Base de données'!$A656,U$1,"d")&lt;&gt;0,"",'Base de données'!$B656),""))</f>
        <v/>
      </c>
      <c r="V656" s="39" t="str">
        <f>IF(V$1&gt;$AE$1,"-",IFERROR(IF(DATEDIF('Base de données'!$A656,V$1,"d")&lt;&gt;0,"",'Base de données'!$B656),""))</f>
        <v/>
      </c>
      <c r="W656" s="34"/>
      <c r="X656" s="30" t="str">
        <f>'Base de données'!$C656&amp;" "&amp;'Base de données'!$D656</f>
        <v>Pinto Capucine</v>
      </c>
      <c r="Y656" s="31">
        <f>COUNTIF('Base de données'!$B:$B,'Base de données'!$B656)</f>
        <v>12</v>
      </c>
      <c r="AA656" s="87" cm="1">
        <f t="array" aca="1" ref="AA656" ca="1">INDIRECT("'Base de données'!A" &amp; ROW(Y656))</f>
        <v>45717</v>
      </c>
      <c r="AB656" s="51" t="str" cm="1">
        <f t="array" aca="1" ref="AB656" ca="1">INDIRECT("'Base de données'!B" &amp; ROW(Z656))</f>
        <v>FAZGD</v>
      </c>
    </row>
    <row r="657" spans="1:28" x14ac:dyDescent="0.3">
      <c r="A657" s="41" t="str">
        <f ca="1">IF(IF(AND($B657&lt;&gt;"-",$B657=$E657),"Entrée et sortie","-")="Entrée et sortie",'Base de données'!$B657,"-")</f>
        <v>-</v>
      </c>
      <c r="B657" s="41" t="str">
        <f t="shared" ca="1" si="43"/>
        <v>-</v>
      </c>
      <c r="C657" s="41" t="str">
        <f t="shared" ca="1" si="44"/>
        <v>-</v>
      </c>
      <c r="D657" s="41" t="str">
        <f>IF($F657="sortie en cours d'année",'Base de données'!$B657,"-")</f>
        <v>-</v>
      </c>
      <c r="E657" s="41" t="str">
        <f>IF($H657="entrée en cours d'année",'Base de données'!$B657,"-")</f>
        <v>-</v>
      </c>
      <c r="F657" s="37" t="str">
        <f t="shared" si="41"/>
        <v/>
      </c>
      <c r="G657" s="37" t="str">
        <f>IF($J657="mouvement",_xlfn.XLOOKUP('Base de données'!$B657,$V:$V,$V:$V,0),"")</f>
        <v/>
      </c>
      <c r="H657" s="37" t="str">
        <f t="shared" si="42"/>
        <v/>
      </c>
      <c r="I657" s="37" t="str">
        <f>IF($J657="mouvement",_xlfn.XLOOKUP('Base de données'!$B657,$K:$K,$K:$K,0),"")</f>
        <v/>
      </c>
      <c r="J657" s="38" t="str">
        <f>IF(AND(Y657&lt;&gt;MAX(Y:Y),COUNTIF(K657:V657,'Base de données'!$B657)&gt;0),"mouvement","")</f>
        <v/>
      </c>
      <c r="K657" s="39" t="str">
        <f>IF(K$1&gt;$AE$1,"-",IFERROR(IF(DATEDIF('Base de données'!$A657,K$1,"d")&lt;&gt;0,"",'Base de données'!$B657),""))</f>
        <v/>
      </c>
      <c r="L657" s="39" t="str">
        <f>IF(L$1&gt;$AE$1,"-",IFERROR(IF(DATEDIF('Base de données'!$A657,L$1,"d")&lt;&gt;0,"",'Base de données'!$B657),""))</f>
        <v/>
      </c>
      <c r="M657" s="39" t="str">
        <f>IF(M$1&gt;$AE$1,"-",IFERROR(IF(DATEDIF('Base de données'!$A657,M$1,"d")&lt;&gt;0,"",'Base de données'!$B657),""))</f>
        <v>K17K2</v>
      </c>
      <c r="N657" s="39" t="str">
        <f>IF(N$1&gt;$AE$1,"-",IFERROR(IF(DATEDIF('Base de données'!$A657,N$1,"d")&lt;&gt;0,"",'Base de données'!$B657),""))</f>
        <v/>
      </c>
      <c r="O657" s="39" t="str">
        <f>IF(O$1&gt;$AE$1,"-",IFERROR(IF(DATEDIF('Base de données'!$A657,O$1,"d")&lt;&gt;0,"",'Base de données'!$B657),""))</f>
        <v/>
      </c>
      <c r="P657" s="39" t="str">
        <f>IF(P$1&gt;$AE$1,"-",IFERROR(IF(DATEDIF('Base de données'!$A657,P$1,"d")&lt;&gt;0,"",'Base de données'!$B657),""))</f>
        <v/>
      </c>
      <c r="Q657" s="39" t="str">
        <f>IF(Q$1&gt;$AE$1,"-",IFERROR(IF(DATEDIF('Base de données'!$A657,Q$1,"d")&lt;&gt;0,"",'Base de données'!$B657),""))</f>
        <v/>
      </c>
      <c r="R657" s="39" t="str">
        <f>IF(R$1&gt;$AE$1,"-",IFERROR(IF(DATEDIF('Base de données'!$A657,R$1,"d")&lt;&gt;0,"",'Base de données'!$B657),""))</f>
        <v/>
      </c>
      <c r="S657" s="39" t="str">
        <f>IF(S$1&gt;$AE$1,"-",IFERROR(IF(DATEDIF('Base de données'!$A657,S$1,"d")&lt;&gt;0,"",'Base de données'!$B657),""))</f>
        <v/>
      </c>
      <c r="T657" s="39" t="str">
        <f>IF(T$1&gt;$AE$1,"-",IFERROR(IF(DATEDIF('Base de données'!$A657,T$1,"d")&lt;&gt;0,"",'Base de données'!$B657),""))</f>
        <v/>
      </c>
      <c r="U657" s="39" t="str">
        <f>IF(U$1&gt;$AE$1,"-",IFERROR(IF(DATEDIF('Base de données'!$A657,U$1,"d")&lt;&gt;0,"",'Base de données'!$B657),""))</f>
        <v/>
      </c>
      <c r="V657" s="39" t="str">
        <f>IF(V$1&gt;$AE$1,"-",IFERROR(IF(DATEDIF('Base de données'!$A657,V$1,"d")&lt;&gt;0,"",'Base de données'!$B657),""))</f>
        <v/>
      </c>
      <c r="W657" s="34"/>
      <c r="X657" s="30" t="str">
        <f>'Base de données'!$C657&amp;" "&amp;'Base de données'!$D657</f>
        <v>Arnaud Capucine</v>
      </c>
      <c r="Y657" s="31">
        <f>COUNTIF('Base de données'!$B:$B,'Base de données'!$B657)</f>
        <v>12</v>
      </c>
      <c r="AA657" s="87" cm="1">
        <f t="array" aca="1" ref="AA657" ca="1">INDIRECT("'Base de données'!A" &amp; ROW(Y657))</f>
        <v>45717</v>
      </c>
      <c r="AB657" s="51" t="str" cm="1">
        <f t="array" aca="1" ref="AB657" ca="1">INDIRECT("'Base de données'!B" &amp; ROW(Z657))</f>
        <v>K17K2</v>
      </c>
    </row>
    <row r="658" spans="1:28" x14ac:dyDescent="0.3">
      <c r="A658" s="41" t="str">
        <f ca="1">IF(IF(AND($B658&lt;&gt;"-",$B658=$E658),"Entrée et sortie","-")="Entrée et sortie",'Base de données'!$B658,"-")</f>
        <v>-</v>
      </c>
      <c r="B658" s="41" t="str">
        <f t="shared" ca="1" si="43"/>
        <v>-</v>
      </c>
      <c r="C658" s="41" t="str">
        <f t="shared" ca="1" si="44"/>
        <v>-</v>
      </c>
      <c r="D658" s="41" t="str">
        <f>IF($F658="sortie en cours d'année",'Base de données'!$B658,"-")</f>
        <v>-</v>
      </c>
      <c r="E658" s="41" t="str">
        <f>IF($H658="entrée en cours d'année",'Base de données'!$B658,"-")</f>
        <v>-</v>
      </c>
      <c r="F658" s="37" t="str">
        <f t="shared" si="41"/>
        <v/>
      </c>
      <c r="G658" s="37" t="str">
        <f>IF($J658="mouvement",_xlfn.XLOOKUP('Base de données'!$B658,$V:$V,$V:$V,0),"")</f>
        <v/>
      </c>
      <c r="H658" s="37" t="str">
        <f t="shared" si="42"/>
        <v/>
      </c>
      <c r="I658" s="37" t="str">
        <f>IF($J658="mouvement",_xlfn.XLOOKUP('Base de données'!$B658,$K:$K,$K:$K,0),"")</f>
        <v/>
      </c>
      <c r="J658" s="38" t="str">
        <f>IF(AND(Y658&lt;&gt;MAX(Y:Y),COUNTIF(K658:V658,'Base de données'!$B658)&gt;0),"mouvement","")</f>
        <v/>
      </c>
      <c r="K658" s="39" t="str">
        <f>IF(K$1&gt;$AE$1,"-",IFERROR(IF(DATEDIF('Base de données'!$A658,K$1,"d")&lt;&gt;0,"",'Base de données'!$B658),""))</f>
        <v/>
      </c>
      <c r="L658" s="39" t="str">
        <f>IF(L$1&gt;$AE$1,"-",IFERROR(IF(DATEDIF('Base de données'!$A658,L$1,"d")&lt;&gt;0,"",'Base de données'!$B658),""))</f>
        <v/>
      </c>
      <c r="M658" s="39" t="str">
        <f>IF(M$1&gt;$AE$1,"-",IFERROR(IF(DATEDIF('Base de données'!$A658,M$1,"d")&lt;&gt;0,"",'Base de données'!$B658),""))</f>
        <v>SV587</v>
      </c>
      <c r="N658" s="39" t="str">
        <f>IF(N$1&gt;$AE$1,"-",IFERROR(IF(DATEDIF('Base de données'!$A658,N$1,"d")&lt;&gt;0,"",'Base de données'!$B658),""))</f>
        <v/>
      </c>
      <c r="O658" s="39" t="str">
        <f>IF(O$1&gt;$AE$1,"-",IFERROR(IF(DATEDIF('Base de données'!$A658,O$1,"d")&lt;&gt;0,"",'Base de données'!$B658),""))</f>
        <v/>
      </c>
      <c r="P658" s="39" t="str">
        <f>IF(P$1&gt;$AE$1,"-",IFERROR(IF(DATEDIF('Base de données'!$A658,P$1,"d")&lt;&gt;0,"",'Base de données'!$B658),""))</f>
        <v/>
      </c>
      <c r="Q658" s="39" t="str">
        <f>IF(Q$1&gt;$AE$1,"-",IFERROR(IF(DATEDIF('Base de données'!$A658,Q$1,"d")&lt;&gt;0,"",'Base de données'!$B658),""))</f>
        <v/>
      </c>
      <c r="R658" s="39" t="str">
        <f>IF(R$1&gt;$AE$1,"-",IFERROR(IF(DATEDIF('Base de données'!$A658,R$1,"d")&lt;&gt;0,"",'Base de données'!$B658),""))</f>
        <v/>
      </c>
      <c r="S658" s="39" t="str">
        <f>IF(S$1&gt;$AE$1,"-",IFERROR(IF(DATEDIF('Base de données'!$A658,S$1,"d")&lt;&gt;0,"",'Base de données'!$B658),""))</f>
        <v/>
      </c>
      <c r="T658" s="39" t="str">
        <f>IF(T$1&gt;$AE$1,"-",IFERROR(IF(DATEDIF('Base de données'!$A658,T$1,"d")&lt;&gt;0,"",'Base de données'!$B658),""))</f>
        <v/>
      </c>
      <c r="U658" s="39" t="str">
        <f>IF(U$1&gt;$AE$1,"-",IFERROR(IF(DATEDIF('Base de données'!$A658,U$1,"d")&lt;&gt;0,"",'Base de données'!$B658),""))</f>
        <v/>
      </c>
      <c r="V658" s="39" t="str">
        <f>IF(V$1&gt;$AE$1,"-",IFERROR(IF(DATEDIF('Base de données'!$A658,V$1,"d")&lt;&gt;0,"",'Base de données'!$B658),""))</f>
        <v/>
      </c>
      <c r="W658" s="34"/>
      <c r="X658" s="30" t="str">
        <f>'Base de données'!$C658&amp;" "&amp;'Base de données'!$D658</f>
        <v>De Oliveira Geneviève</v>
      </c>
      <c r="Y658" s="31">
        <f>COUNTIF('Base de données'!$B:$B,'Base de données'!$B658)</f>
        <v>12</v>
      </c>
      <c r="AA658" s="87" cm="1">
        <f t="array" aca="1" ref="AA658" ca="1">INDIRECT("'Base de données'!A" &amp; ROW(Y658))</f>
        <v>45717</v>
      </c>
      <c r="AB658" s="51" t="str" cm="1">
        <f t="array" aca="1" ref="AB658" ca="1">INDIRECT("'Base de données'!B" &amp; ROW(Z658))</f>
        <v>SV587</v>
      </c>
    </row>
    <row r="659" spans="1:28" x14ac:dyDescent="0.3">
      <c r="A659" s="41" t="str">
        <f ca="1">IF(IF(AND($B659&lt;&gt;"-",$B659=$E659),"Entrée et sortie","-")="Entrée et sortie",'Base de données'!$B659,"-")</f>
        <v>-</v>
      </c>
      <c r="B659" s="41" t="str">
        <f t="shared" ca="1" si="43"/>
        <v>-</v>
      </c>
      <c r="C659" s="41" t="str">
        <f t="shared" ca="1" si="44"/>
        <v>-</v>
      </c>
      <c r="D659" s="41" t="str">
        <f>IF($F659="sortie en cours d'année",'Base de données'!$B659,"-")</f>
        <v>-</v>
      </c>
      <c r="E659" s="41" t="str">
        <f>IF($H659="entrée en cours d'année",'Base de données'!$B659,"-")</f>
        <v>-</v>
      </c>
      <c r="F659" s="37" t="str">
        <f t="shared" si="41"/>
        <v/>
      </c>
      <c r="G659" s="37" t="str">
        <f>IF($J659="mouvement",_xlfn.XLOOKUP('Base de données'!$B659,$V:$V,$V:$V,0),"")</f>
        <v/>
      </c>
      <c r="H659" s="37" t="str">
        <f t="shared" si="42"/>
        <v/>
      </c>
      <c r="I659" s="37" t="str">
        <f>IF($J659="mouvement",_xlfn.XLOOKUP('Base de données'!$B659,$K:$K,$K:$K,0),"")</f>
        <v/>
      </c>
      <c r="J659" s="38" t="str">
        <f>IF(AND(Y659&lt;&gt;MAX(Y:Y),COUNTIF(K659:V659,'Base de données'!$B659)&gt;0),"mouvement","")</f>
        <v/>
      </c>
      <c r="K659" s="39" t="str">
        <f>IF(K$1&gt;$AE$1,"-",IFERROR(IF(DATEDIF('Base de données'!$A659,K$1,"d")&lt;&gt;0,"",'Base de données'!$B659),""))</f>
        <v/>
      </c>
      <c r="L659" s="39" t="str">
        <f>IF(L$1&gt;$AE$1,"-",IFERROR(IF(DATEDIF('Base de données'!$A659,L$1,"d")&lt;&gt;0,"",'Base de données'!$B659),""))</f>
        <v/>
      </c>
      <c r="M659" s="39" t="str">
        <f>IF(M$1&gt;$AE$1,"-",IFERROR(IF(DATEDIF('Base de données'!$A659,M$1,"d")&lt;&gt;0,"",'Base de données'!$B659),""))</f>
        <v>KGFAN</v>
      </c>
      <c r="N659" s="39" t="str">
        <f>IF(N$1&gt;$AE$1,"-",IFERROR(IF(DATEDIF('Base de données'!$A659,N$1,"d")&lt;&gt;0,"",'Base de données'!$B659),""))</f>
        <v/>
      </c>
      <c r="O659" s="39" t="str">
        <f>IF(O$1&gt;$AE$1,"-",IFERROR(IF(DATEDIF('Base de données'!$A659,O$1,"d")&lt;&gt;0,"",'Base de données'!$B659),""))</f>
        <v/>
      </c>
      <c r="P659" s="39" t="str">
        <f>IF(P$1&gt;$AE$1,"-",IFERROR(IF(DATEDIF('Base de données'!$A659,P$1,"d")&lt;&gt;0,"",'Base de données'!$B659),""))</f>
        <v/>
      </c>
      <c r="Q659" s="39" t="str">
        <f>IF(Q$1&gt;$AE$1,"-",IFERROR(IF(DATEDIF('Base de données'!$A659,Q$1,"d")&lt;&gt;0,"",'Base de données'!$B659),""))</f>
        <v/>
      </c>
      <c r="R659" s="39" t="str">
        <f>IF(R$1&gt;$AE$1,"-",IFERROR(IF(DATEDIF('Base de données'!$A659,R$1,"d")&lt;&gt;0,"",'Base de données'!$B659),""))</f>
        <v/>
      </c>
      <c r="S659" s="39" t="str">
        <f>IF(S$1&gt;$AE$1,"-",IFERROR(IF(DATEDIF('Base de données'!$A659,S$1,"d")&lt;&gt;0,"",'Base de données'!$B659),""))</f>
        <v/>
      </c>
      <c r="T659" s="39" t="str">
        <f>IF(T$1&gt;$AE$1,"-",IFERROR(IF(DATEDIF('Base de données'!$A659,T$1,"d")&lt;&gt;0,"",'Base de données'!$B659),""))</f>
        <v/>
      </c>
      <c r="U659" s="39" t="str">
        <f>IF(U$1&gt;$AE$1,"-",IFERROR(IF(DATEDIF('Base de données'!$A659,U$1,"d")&lt;&gt;0,"",'Base de données'!$B659),""))</f>
        <v/>
      </c>
      <c r="V659" s="39" t="str">
        <f>IF(V$1&gt;$AE$1,"-",IFERROR(IF(DATEDIF('Base de données'!$A659,V$1,"d")&lt;&gt;0,"",'Base de données'!$B659),""))</f>
        <v/>
      </c>
      <c r="W659" s="34"/>
      <c r="X659" s="30" t="str">
        <f>'Base de données'!$C659&amp;" "&amp;'Base de données'!$D659</f>
        <v>Gilbert William</v>
      </c>
      <c r="Y659" s="31">
        <f>COUNTIF('Base de données'!$B:$B,'Base de données'!$B659)</f>
        <v>12</v>
      </c>
      <c r="AA659" s="87" cm="1">
        <f t="array" aca="1" ref="AA659" ca="1">INDIRECT("'Base de données'!A" &amp; ROW(Y659))</f>
        <v>45717</v>
      </c>
      <c r="AB659" s="51" t="str" cm="1">
        <f t="array" aca="1" ref="AB659" ca="1">INDIRECT("'Base de données'!B" &amp; ROW(Z659))</f>
        <v>KGFAN</v>
      </c>
    </row>
    <row r="660" spans="1:28" x14ac:dyDescent="0.3">
      <c r="A660" s="41" t="str">
        <f ca="1">IF(IF(AND($B660&lt;&gt;"-",$B660=$E660),"Entrée et sortie","-")="Entrée et sortie",'Base de données'!$B660,"-")</f>
        <v>-</v>
      </c>
      <c r="B660" s="41" t="str">
        <f t="shared" ca="1" si="43"/>
        <v>-</v>
      </c>
      <c r="C660" s="41" t="str">
        <f t="shared" ca="1" si="44"/>
        <v>-</v>
      </c>
      <c r="D660" s="41" t="str">
        <f>IF($F660="sortie en cours d'année",'Base de données'!$B660,"-")</f>
        <v>-</v>
      </c>
      <c r="E660" s="41" t="str">
        <f>IF($H660="entrée en cours d'année",'Base de données'!$B660,"-")</f>
        <v>-</v>
      </c>
      <c r="F660" s="37" t="str">
        <f t="shared" si="41"/>
        <v/>
      </c>
      <c r="G660" s="37" t="str">
        <f>IF($J660="mouvement",_xlfn.XLOOKUP('Base de données'!$B660,$V:$V,$V:$V,0),"")</f>
        <v/>
      </c>
      <c r="H660" s="37" t="str">
        <f t="shared" si="42"/>
        <v/>
      </c>
      <c r="I660" s="37" t="str">
        <f>IF($J660="mouvement",_xlfn.XLOOKUP('Base de données'!$B660,$K:$K,$K:$K,0),"")</f>
        <v/>
      </c>
      <c r="J660" s="38" t="str">
        <f>IF(AND(Y660&lt;&gt;MAX(Y:Y),COUNTIF(K660:V660,'Base de données'!$B660)&gt;0),"mouvement","")</f>
        <v/>
      </c>
      <c r="K660" s="39" t="str">
        <f>IF(K$1&gt;$AE$1,"-",IFERROR(IF(DATEDIF('Base de données'!$A660,K$1,"d")&lt;&gt;0,"",'Base de données'!$B660),""))</f>
        <v/>
      </c>
      <c r="L660" s="39" t="str">
        <f>IF(L$1&gt;$AE$1,"-",IFERROR(IF(DATEDIF('Base de données'!$A660,L$1,"d")&lt;&gt;0,"",'Base de données'!$B660),""))</f>
        <v/>
      </c>
      <c r="M660" s="39" t="str">
        <f>IF(M$1&gt;$AE$1,"-",IFERROR(IF(DATEDIF('Base de données'!$A660,M$1,"d")&lt;&gt;0,"",'Base de données'!$B660),""))</f>
        <v>97B98</v>
      </c>
      <c r="N660" s="39" t="str">
        <f>IF(N$1&gt;$AE$1,"-",IFERROR(IF(DATEDIF('Base de données'!$A660,N$1,"d")&lt;&gt;0,"",'Base de données'!$B660),""))</f>
        <v/>
      </c>
      <c r="O660" s="39" t="str">
        <f>IF(O$1&gt;$AE$1,"-",IFERROR(IF(DATEDIF('Base de données'!$A660,O$1,"d")&lt;&gt;0,"",'Base de données'!$B660),""))</f>
        <v/>
      </c>
      <c r="P660" s="39" t="str">
        <f>IF(P$1&gt;$AE$1,"-",IFERROR(IF(DATEDIF('Base de données'!$A660,P$1,"d")&lt;&gt;0,"",'Base de données'!$B660),""))</f>
        <v/>
      </c>
      <c r="Q660" s="39" t="str">
        <f>IF(Q$1&gt;$AE$1,"-",IFERROR(IF(DATEDIF('Base de données'!$A660,Q$1,"d")&lt;&gt;0,"",'Base de données'!$B660),""))</f>
        <v/>
      </c>
      <c r="R660" s="39" t="str">
        <f>IF(R$1&gt;$AE$1,"-",IFERROR(IF(DATEDIF('Base de données'!$A660,R$1,"d")&lt;&gt;0,"",'Base de données'!$B660),""))</f>
        <v/>
      </c>
      <c r="S660" s="39" t="str">
        <f>IF(S$1&gt;$AE$1,"-",IFERROR(IF(DATEDIF('Base de données'!$A660,S$1,"d")&lt;&gt;0,"",'Base de données'!$B660),""))</f>
        <v/>
      </c>
      <c r="T660" s="39" t="str">
        <f>IF(T$1&gt;$AE$1,"-",IFERROR(IF(DATEDIF('Base de données'!$A660,T$1,"d")&lt;&gt;0,"",'Base de données'!$B660),""))</f>
        <v/>
      </c>
      <c r="U660" s="39" t="str">
        <f>IF(U$1&gt;$AE$1,"-",IFERROR(IF(DATEDIF('Base de données'!$A660,U$1,"d")&lt;&gt;0,"",'Base de données'!$B660),""))</f>
        <v/>
      </c>
      <c r="V660" s="39" t="str">
        <f>IF(V$1&gt;$AE$1,"-",IFERROR(IF(DATEDIF('Base de données'!$A660,V$1,"d")&lt;&gt;0,"",'Base de données'!$B660),""))</f>
        <v/>
      </c>
      <c r="W660" s="34"/>
      <c r="X660" s="30" t="str">
        <f>'Base de données'!$C660&amp;" "&amp;'Base de données'!$D660</f>
        <v>Lemaître François</v>
      </c>
      <c r="Y660" s="31">
        <f>COUNTIF('Base de données'!$B:$B,'Base de données'!$B660)</f>
        <v>12</v>
      </c>
      <c r="AA660" s="87" cm="1">
        <f t="array" aca="1" ref="AA660" ca="1">INDIRECT("'Base de données'!A" &amp; ROW(Y660))</f>
        <v>45717</v>
      </c>
      <c r="AB660" s="51" t="str" cm="1">
        <f t="array" aca="1" ref="AB660" ca="1">INDIRECT("'Base de données'!B" &amp; ROW(Z660))</f>
        <v>97B98</v>
      </c>
    </row>
    <row r="661" spans="1:28" x14ac:dyDescent="0.3">
      <c r="A661" s="41" t="str">
        <f ca="1">IF(IF(AND($B661&lt;&gt;"-",$B661=$E661),"Entrée et sortie","-")="Entrée et sortie",'Base de données'!$B661,"-")</f>
        <v>-</v>
      </c>
      <c r="B661" s="41" t="str">
        <f t="shared" ca="1" si="43"/>
        <v>-</v>
      </c>
      <c r="C661" s="41" t="str">
        <f t="shared" ca="1" si="44"/>
        <v>-</v>
      </c>
      <c r="D661" s="41" t="str">
        <f>IF($F661="sortie en cours d'année",'Base de données'!$B661,"-")</f>
        <v>-</v>
      </c>
      <c r="E661" s="41" t="str">
        <f>IF($H661="entrée en cours d'année",'Base de données'!$B661,"-")</f>
        <v>-</v>
      </c>
      <c r="F661" s="37" t="str">
        <f t="shared" si="41"/>
        <v/>
      </c>
      <c r="G661" s="37" t="str">
        <f>IF($J661="mouvement",_xlfn.XLOOKUP('Base de données'!$B661,$V:$V,$V:$V,0),"")</f>
        <v/>
      </c>
      <c r="H661" s="37" t="str">
        <f t="shared" si="42"/>
        <v/>
      </c>
      <c r="I661" s="37" t="str">
        <f>IF($J661="mouvement",_xlfn.XLOOKUP('Base de données'!$B661,$K:$K,$K:$K,0),"")</f>
        <v/>
      </c>
      <c r="J661" s="38" t="str">
        <f>IF(AND(Y661&lt;&gt;MAX(Y:Y),COUNTIF(K661:V661,'Base de données'!$B661)&gt;0),"mouvement","")</f>
        <v/>
      </c>
      <c r="K661" s="39" t="str">
        <f>IF(K$1&gt;$AE$1,"-",IFERROR(IF(DATEDIF('Base de données'!$A661,K$1,"d")&lt;&gt;0,"",'Base de données'!$B661),""))</f>
        <v/>
      </c>
      <c r="L661" s="39" t="str">
        <f>IF(L$1&gt;$AE$1,"-",IFERROR(IF(DATEDIF('Base de données'!$A661,L$1,"d")&lt;&gt;0,"",'Base de données'!$B661),""))</f>
        <v/>
      </c>
      <c r="M661" s="39" t="str">
        <f>IF(M$1&gt;$AE$1,"-",IFERROR(IF(DATEDIF('Base de données'!$A661,M$1,"d")&lt;&gt;0,"",'Base de données'!$B661),""))</f>
        <v>879JO</v>
      </c>
      <c r="N661" s="39" t="str">
        <f>IF(N$1&gt;$AE$1,"-",IFERROR(IF(DATEDIF('Base de données'!$A661,N$1,"d")&lt;&gt;0,"",'Base de données'!$B661),""))</f>
        <v/>
      </c>
      <c r="O661" s="39" t="str">
        <f>IF(O$1&gt;$AE$1,"-",IFERROR(IF(DATEDIF('Base de données'!$A661,O$1,"d")&lt;&gt;0,"",'Base de données'!$B661),""))</f>
        <v/>
      </c>
      <c r="P661" s="39" t="str">
        <f>IF(P$1&gt;$AE$1,"-",IFERROR(IF(DATEDIF('Base de données'!$A661,P$1,"d")&lt;&gt;0,"",'Base de données'!$B661),""))</f>
        <v/>
      </c>
      <c r="Q661" s="39" t="str">
        <f>IF(Q$1&gt;$AE$1,"-",IFERROR(IF(DATEDIF('Base de données'!$A661,Q$1,"d")&lt;&gt;0,"",'Base de données'!$B661),""))</f>
        <v/>
      </c>
      <c r="R661" s="39" t="str">
        <f>IF(R$1&gt;$AE$1,"-",IFERROR(IF(DATEDIF('Base de données'!$A661,R$1,"d")&lt;&gt;0,"",'Base de données'!$B661),""))</f>
        <v/>
      </c>
      <c r="S661" s="39" t="str">
        <f>IF(S$1&gt;$AE$1,"-",IFERROR(IF(DATEDIF('Base de données'!$A661,S$1,"d")&lt;&gt;0,"",'Base de données'!$B661),""))</f>
        <v/>
      </c>
      <c r="T661" s="39" t="str">
        <f>IF(T$1&gt;$AE$1,"-",IFERROR(IF(DATEDIF('Base de données'!$A661,T$1,"d")&lt;&gt;0,"",'Base de données'!$B661),""))</f>
        <v/>
      </c>
      <c r="U661" s="39" t="str">
        <f>IF(U$1&gt;$AE$1,"-",IFERROR(IF(DATEDIF('Base de données'!$A661,U$1,"d")&lt;&gt;0,"",'Base de données'!$B661),""))</f>
        <v/>
      </c>
      <c r="V661" s="39" t="str">
        <f>IF(V$1&gt;$AE$1,"-",IFERROR(IF(DATEDIF('Base de données'!$A661,V$1,"d")&lt;&gt;0,"",'Base de données'!$B661),""))</f>
        <v/>
      </c>
      <c r="W661" s="34"/>
      <c r="X661" s="30" t="str">
        <f>'Base de données'!$C661&amp;" "&amp;'Base de données'!$D661</f>
        <v>Delahaye Pierre</v>
      </c>
      <c r="Y661" s="31">
        <f>COUNTIF('Base de données'!$B:$B,'Base de données'!$B661)</f>
        <v>12</v>
      </c>
      <c r="AA661" s="87" cm="1">
        <f t="array" aca="1" ref="AA661" ca="1">INDIRECT("'Base de données'!A" &amp; ROW(Y661))</f>
        <v>45717</v>
      </c>
      <c r="AB661" s="51" t="str" cm="1">
        <f t="array" aca="1" ref="AB661" ca="1">INDIRECT("'Base de données'!B" &amp; ROW(Z661))</f>
        <v>879JO</v>
      </c>
    </row>
    <row r="662" spans="1:28" x14ac:dyDescent="0.3">
      <c r="A662" s="41" t="str">
        <f ca="1">IF(IF(AND($B662&lt;&gt;"-",$B662=$E662),"Entrée et sortie","-")="Entrée et sortie",'Base de données'!$B662,"-")</f>
        <v>-</v>
      </c>
      <c r="B662" s="41" t="str">
        <f t="shared" ca="1" si="43"/>
        <v>-</v>
      </c>
      <c r="C662" s="41" t="str">
        <f t="shared" ca="1" si="44"/>
        <v>-</v>
      </c>
      <c r="D662" s="41" t="str">
        <f>IF($F662="sortie en cours d'année",'Base de données'!$B662,"-")</f>
        <v>-</v>
      </c>
      <c r="E662" s="41" t="str">
        <f>IF($H662="entrée en cours d'année",'Base de données'!$B662,"-")</f>
        <v>-</v>
      </c>
      <c r="F662" s="37" t="str">
        <f t="shared" si="41"/>
        <v/>
      </c>
      <c r="G662" s="37" t="str">
        <f>IF($J662="mouvement",_xlfn.XLOOKUP('Base de données'!$B662,$V:$V,$V:$V,0),"")</f>
        <v/>
      </c>
      <c r="H662" s="37" t="str">
        <f t="shared" si="42"/>
        <v/>
      </c>
      <c r="I662" s="37" t="str">
        <f>IF($J662="mouvement",_xlfn.XLOOKUP('Base de données'!$B662,$K:$K,$K:$K,0),"")</f>
        <v/>
      </c>
      <c r="J662" s="38" t="str">
        <f>IF(AND(Y662&lt;&gt;MAX(Y:Y),COUNTIF(K662:V662,'Base de données'!$B662)&gt;0),"mouvement","")</f>
        <v/>
      </c>
      <c r="K662" s="39" t="str">
        <f>IF(K$1&gt;$AE$1,"-",IFERROR(IF(DATEDIF('Base de données'!$A662,K$1,"d")&lt;&gt;0,"",'Base de données'!$B662),""))</f>
        <v/>
      </c>
      <c r="L662" s="39" t="str">
        <f>IF(L$1&gt;$AE$1,"-",IFERROR(IF(DATEDIF('Base de données'!$A662,L$1,"d")&lt;&gt;0,"",'Base de données'!$B662),""))</f>
        <v/>
      </c>
      <c r="M662" s="39" t="str">
        <f>IF(M$1&gt;$AE$1,"-",IFERROR(IF(DATEDIF('Base de données'!$A662,M$1,"d")&lt;&gt;0,"",'Base de données'!$B662),""))</f>
        <v>GRXBX</v>
      </c>
      <c r="N662" s="39" t="str">
        <f>IF(N$1&gt;$AE$1,"-",IFERROR(IF(DATEDIF('Base de données'!$A662,N$1,"d")&lt;&gt;0,"",'Base de données'!$B662),""))</f>
        <v/>
      </c>
      <c r="O662" s="39" t="str">
        <f>IF(O$1&gt;$AE$1,"-",IFERROR(IF(DATEDIF('Base de données'!$A662,O$1,"d")&lt;&gt;0,"",'Base de données'!$B662),""))</f>
        <v/>
      </c>
      <c r="P662" s="39" t="str">
        <f>IF(P$1&gt;$AE$1,"-",IFERROR(IF(DATEDIF('Base de données'!$A662,P$1,"d")&lt;&gt;0,"",'Base de données'!$B662),""))</f>
        <v/>
      </c>
      <c r="Q662" s="39" t="str">
        <f>IF(Q$1&gt;$AE$1,"-",IFERROR(IF(DATEDIF('Base de données'!$A662,Q$1,"d")&lt;&gt;0,"",'Base de données'!$B662),""))</f>
        <v/>
      </c>
      <c r="R662" s="39" t="str">
        <f>IF(R$1&gt;$AE$1,"-",IFERROR(IF(DATEDIF('Base de données'!$A662,R$1,"d")&lt;&gt;0,"",'Base de données'!$B662),""))</f>
        <v/>
      </c>
      <c r="S662" s="39" t="str">
        <f>IF(S$1&gt;$AE$1,"-",IFERROR(IF(DATEDIF('Base de données'!$A662,S$1,"d")&lt;&gt;0,"",'Base de données'!$B662),""))</f>
        <v/>
      </c>
      <c r="T662" s="39" t="str">
        <f>IF(T$1&gt;$AE$1,"-",IFERROR(IF(DATEDIF('Base de données'!$A662,T$1,"d")&lt;&gt;0,"",'Base de données'!$B662),""))</f>
        <v/>
      </c>
      <c r="U662" s="39" t="str">
        <f>IF(U$1&gt;$AE$1,"-",IFERROR(IF(DATEDIF('Base de données'!$A662,U$1,"d")&lt;&gt;0,"",'Base de données'!$B662),""))</f>
        <v/>
      </c>
      <c r="V662" s="39" t="str">
        <f>IF(V$1&gt;$AE$1,"-",IFERROR(IF(DATEDIF('Base de données'!$A662,V$1,"d")&lt;&gt;0,"",'Base de données'!$B662),""))</f>
        <v/>
      </c>
      <c r="W662" s="34"/>
      <c r="X662" s="30" t="str">
        <f>'Base de données'!$C662&amp;" "&amp;'Base de données'!$D662</f>
        <v>Deschamps Renée</v>
      </c>
      <c r="Y662" s="31">
        <f>COUNTIF('Base de données'!$B:$B,'Base de données'!$B662)</f>
        <v>12</v>
      </c>
      <c r="AA662" s="87" cm="1">
        <f t="array" aca="1" ref="AA662" ca="1">INDIRECT("'Base de données'!A" &amp; ROW(Y662))</f>
        <v>45717</v>
      </c>
      <c r="AB662" s="51" t="str" cm="1">
        <f t="array" aca="1" ref="AB662" ca="1">INDIRECT("'Base de données'!B" &amp; ROW(Z662))</f>
        <v>GRXBX</v>
      </c>
    </row>
    <row r="663" spans="1:28" x14ac:dyDescent="0.3">
      <c r="A663" s="41" t="str">
        <f ca="1">IF(IF(AND($B663&lt;&gt;"-",$B663=$E663),"Entrée et sortie","-")="Entrée et sortie",'Base de données'!$B663,"-")</f>
        <v>-</v>
      </c>
      <c r="B663" s="41" t="str">
        <f t="shared" ca="1" si="43"/>
        <v>-</v>
      </c>
      <c r="C663" s="41" t="str">
        <f t="shared" ca="1" si="44"/>
        <v>-</v>
      </c>
      <c r="D663" s="41" t="str">
        <f>IF($F663="sortie en cours d'année",'Base de données'!$B663,"-")</f>
        <v>-</v>
      </c>
      <c r="E663" s="41" t="str">
        <f>IF($H663="entrée en cours d'année",'Base de données'!$B663,"-")</f>
        <v>-</v>
      </c>
      <c r="F663" s="37" t="str">
        <f t="shared" si="41"/>
        <v/>
      </c>
      <c r="G663" s="37" t="str">
        <f>IF($J663="mouvement",_xlfn.XLOOKUP('Base de données'!$B663,$V:$V,$V:$V,0),"")</f>
        <v/>
      </c>
      <c r="H663" s="37" t="str">
        <f t="shared" si="42"/>
        <v/>
      </c>
      <c r="I663" s="37" t="str">
        <f>IF($J663="mouvement",_xlfn.XLOOKUP('Base de données'!$B663,$K:$K,$K:$K,0),"")</f>
        <v/>
      </c>
      <c r="J663" s="38" t="str">
        <f>IF(AND(Y663&lt;&gt;MAX(Y:Y),COUNTIF(K663:V663,'Base de données'!$B663)&gt;0),"mouvement","")</f>
        <v/>
      </c>
      <c r="K663" s="39" t="str">
        <f>IF(K$1&gt;$AE$1,"-",IFERROR(IF(DATEDIF('Base de données'!$A663,K$1,"d")&lt;&gt;0,"",'Base de données'!$B663),""))</f>
        <v/>
      </c>
      <c r="L663" s="39" t="str">
        <f>IF(L$1&gt;$AE$1,"-",IFERROR(IF(DATEDIF('Base de données'!$A663,L$1,"d")&lt;&gt;0,"",'Base de données'!$B663),""))</f>
        <v/>
      </c>
      <c r="M663" s="39" t="str">
        <f>IF(M$1&gt;$AE$1,"-",IFERROR(IF(DATEDIF('Base de données'!$A663,M$1,"d")&lt;&gt;0,"",'Base de données'!$B663),""))</f>
        <v>PDNCT</v>
      </c>
      <c r="N663" s="39" t="str">
        <f>IF(N$1&gt;$AE$1,"-",IFERROR(IF(DATEDIF('Base de données'!$A663,N$1,"d")&lt;&gt;0,"",'Base de données'!$B663),""))</f>
        <v/>
      </c>
      <c r="O663" s="39" t="str">
        <f>IF(O$1&gt;$AE$1,"-",IFERROR(IF(DATEDIF('Base de données'!$A663,O$1,"d")&lt;&gt;0,"",'Base de données'!$B663),""))</f>
        <v/>
      </c>
      <c r="P663" s="39" t="str">
        <f>IF(P$1&gt;$AE$1,"-",IFERROR(IF(DATEDIF('Base de données'!$A663,P$1,"d")&lt;&gt;0,"",'Base de données'!$B663),""))</f>
        <v/>
      </c>
      <c r="Q663" s="39" t="str">
        <f>IF(Q$1&gt;$AE$1,"-",IFERROR(IF(DATEDIF('Base de données'!$A663,Q$1,"d")&lt;&gt;0,"",'Base de données'!$B663),""))</f>
        <v/>
      </c>
      <c r="R663" s="39" t="str">
        <f>IF(R$1&gt;$AE$1,"-",IFERROR(IF(DATEDIF('Base de données'!$A663,R$1,"d")&lt;&gt;0,"",'Base de données'!$B663),""))</f>
        <v/>
      </c>
      <c r="S663" s="39" t="str">
        <f>IF(S$1&gt;$AE$1,"-",IFERROR(IF(DATEDIF('Base de données'!$A663,S$1,"d")&lt;&gt;0,"",'Base de données'!$B663),""))</f>
        <v/>
      </c>
      <c r="T663" s="39" t="str">
        <f>IF(T$1&gt;$AE$1,"-",IFERROR(IF(DATEDIF('Base de données'!$A663,T$1,"d")&lt;&gt;0,"",'Base de données'!$B663),""))</f>
        <v/>
      </c>
      <c r="U663" s="39" t="str">
        <f>IF(U$1&gt;$AE$1,"-",IFERROR(IF(DATEDIF('Base de données'!$A663,U$1,"d")&lt;&gt;0,"",'Base de données'!$B663),""))</f>
        <v/>
      </c>
      <c r="V663" s="39" t="str">
        <f>IF(V$1&gt;$AE$1,"-",IFERROR(IF(DATEDIF('Base de données'!$A663,V$1,"d")&lt;&gt;0,"",'Base de données'!$B663),""))</f>
        <v/>
      </c>
      <c r="W663" s="34"/>
      <c r="X663" s="30" t="str">
        <f>'Base de données'!$C663&amp;" "&amp;'Base de données'!$D663</f>
        <v>Guilbert Marcelle</v>
      </c>
      <c r="Y663" s="31">
        <f>COUNTIF('Base de données'!$B:$B,'Base de données'!$B663)</f>
        <v>12</v>
      </c>
      <c r="AA663" s="87" cm="1">
        <f t="array" aca="1" ref="AA663" ca="1">INDIRECT("'Base de données'!A" &amp; ROW(Y663))</f>
        <v>45717</v>
      </c>
      <c r="AB663" s="51" t="str" cm="1">
        <f t="array" aca="1" ref="AB663" ca="1">INDIRECT("'Base de données'!B" &amp; ROW(Z663))</f>
        <v>PDNCT</v>
      </c>
    </row>
    <row r="664" spans="1:28" x14ac:dyDescent="0.3">
      <c r="A664" s="41" t="str">
        <f ca="1">IF(IF(AND($B664&lt;&gt;"-",$B664=$E664),"Entrée et sortie","-")="Entrée et sortie",'Base de données'!$B664,"-")</f>
        <v>-</v>
      </c>
      <c r="B664" s="41" t="str">
        <f t="shared" ca="1" si="43"/>
        <v>-</v>
      </c>
      <c r="C664" s="41" t="str">
        <f t="shared" ca="1" si="44"/>
        <v>-</v>
      </c>
      <c r="D664" s="41" t="str">
        <f>IF($F664="sortie en cours d'année",'Base de données'!$B664,"-")</f>
        <v>-</v>
      </c>
      <c r="E664" s="41" t="str">
        <f>IF($H664="entrée en cours d'année",'Base de données'!$B664,"-")</f>
        <v>-</v>
      </c>
      <c r="F664" s="37" t="str">
        <f t="shared" si="41"/>
        <v/>
      </c>
      <c r="G664" s="37" t="str">
        <f>IF($J664="mouvement",_xlfn.XLOOKUP('Base de données'!$B664,$V:$V,$V:$V,0),"")</f>
        <v/>
      </c>
      <c r="H664" s="37" t="str">
        <f t="shared" si="42"/>
        <v/>
      </c>
      <c r="I664" s="37" t="str">
        <f>IF($J664="mouvement",_xlfn.XLOOKUP('Base de données'!$B664,$K:$K,$K:$K,0),"")</f>
        <v/>
      </c>
      <c r="J664" s="38" t="str">
        <f>IF(AND(Y664&lt;&gt;MAX(Y:Y),COUNTIF(K664:V664,'Base de données'!$B664)&gt;0),"mouvement","")</f>
        <v/>
      </c>
      <c r="K664" s="39" t="str">
        <f>IF(K$1&gt;$AE$1,"-",IFERROR(IF(DATEDIF('Base de données'!$A664,K$1,"d")&lt;&gt;0,"",'Base de données'!$B664),""))</f>
        <v/>
      </c>
      <c r="L664" s="39" t="str">
        <f>IF(L$1&gt;$AE$1,"-",IFERROR(IF(DATEDIF('Base de données'!$A664,L$1,"d")&lt;&gt;0,"",'Base de données'!$B664),""))</f>
        <v/>
      </c>
      <c r="M664" s="39" t="str">
        <f>IF(M$1&gt;$AE$1,"-",IFERROR(IF(DATEDIF('Base de données'!$A664,M$1,"d")&lt;&gt;0,"",'Base de données'!$B664),""))</f>
        <v>TNB06</v>
      </c>
      <c r="N664" s="39" t="str">
        <f>IF(N$1&gt;$AE$1,"-",IFERROR(IF(DATEDIF('Base de données'!$A664,N$1,"d")&lt;&gt;0,"",'Base de données'!$B664),""))</f>
        <v/>
      </c>
      <c r="O664" s="39" t="str">
        <f>IF(O$1&gt;$AE$1,"-",IFERROR(IF(DATEDIF('Base de données'!$A664,O$1,"d")&lt;&gt;0,"",'Base de données'!$B664),""))</f>
        <v/>
      </c>
      <c r="P664" s="39" t="str">
        <f>IF(P$1&gt;$AE$1,"-",IFERROR(IF(DATEDIF('Base de données'!$A664,P$1,"d")&lt;&gt;0,"",'Base de données'!$B664),""))</f>
        <v/>
      </c>
      <c r="Q664" s="39" t="str">
        <f>IF(Q$1&gt;$AE$1,"-",IFERROR(IF(DATEDIF('Base de données'!$A664,Q$1,"d")&lt;&gt;0,"",'Base de données'!$B664),""))</f>
        <v/>
      </c>
      <c r="R664" s="39" t="str">
        <f>IF(R$1&gt;$AE$1,"-",IFERROR(IF(DATEDIF('Base de données'!$A664,R$1,"d")&lt;&gt;0,"",'Base de données'!$B664),""))</f>
        <v/>
      </c>
      <c r="S664" s="39" t="str">
        <f>IF(S$1&gt;$AE$1,"-",IFERROR(IF(DATEDIF('Base de données'!$A664,S$1,"d")&lt;&gt;0,"",'Base de données'!$B664),""))</f>
        <v/>
      </c>
      <c r="T664" s="39" t="str">
        <f>IF(T$1&gt;$AE$1,"-",IFERROR(IF(DATEDIF('Base de données'!$A664,T$1,"d")&lt;&gt;0,"",'Base de données'!$B664),""))</f>
        <v/>
      </c>
      <c r="U664" s="39" t="str">
        <f>IF(U$1&gt;$AE$1,"-",IFERROR(IF(DATEDIF('Base de données'!$A664,U$1,"d")&lt;&gt;0,"",'Base de données'!$B664),""))</f>
        <v/>
      </c>
      <c r="V664" s="39" t="str">
        <f>IF(V$1&gt;$AE$1,"-",IFERROR(IF(DATEDIF('Base de données'!$A664,V$1,"d")&lt;&gt;0,"",'Base de données'!$B664),""))</f>
        <v/>
      </c>
      <c r="W664" s="34"/>
      <c r="X664" s="30" t="str">
        <f>'Base de données'!$C664&amp;" "&amp;'Base de données'!$D664</f>
        <v>Bègue Alfred</v>
      </c>
      <c r="Y664" s="31">
        <f>COUNTIF('Base de données'!$B:$B,'Base de données'!$B664)</f>
        <v>12</v>
      </c>
      <c r="AA664" s="87" cm="1">
        <f t="array" aca="1" ref="AA664" ca="1">INDIRECT("'Base de données'!A" &amp; ROW(Y664))</f>
        <v>45717</v>
      </c>
      <c r="AB664" s="51" t="str" cm="1">
        <f t="array" aca="1" ref="AB664" ca="1">INDIRECT("'Base de données'!B" &amp; ROW(Z664))</f>
        <v>TNB06</v>
      </c>
    </row>
    <row r="665" spans="1:28" x14ac:dyDescent="0.3">
      <c r="A665" s="41" t="str">
        <f ca="1">IF(IF(AND($B665&lt;&gt;"-",$B665=$E665),"Entrée et sortie","-")="Entrée et sortie",'Base de données'!$B665,"-")</f>
        <v>-</v>
      </c>
      <c r="B665" s="41" t="str">
        <f t="shared" ca="1" si="43"/>
        <v>-</v>
      </c>
      <c r="C665" s="41" t="str">
        <f t="shared" ca="1" si="44"/>
        <v>-</v>
      </c>
      <c r="D665" s="41" t="str">
        <f>IF($F665="sortie en cours d'année",'Base de données'!$B665,"-")</f>
        <v>-</v>
      </c>
      <c r="E665" s="41" t="str">
        <f>IF($H665="entrée en cours d'année",'Base de données'!$B665,"-")</f>
        <v>-</v>
      </c>
      <c r="F665" s="37" t="str">
        <f t="shared" si="41"/>
        <v/>
      </c>
      <c r="G665" s="37" t="str">
        <f>IF($J665="mouvement",_xlfn.XLOOKUP('Base de données'!$B665,$V:$V,$V:$V,0),"")</f>
        <v/>
      </c>
      <c r="H665" s="37" t="str">
        <f t="shared" si="42"/>
        <v/>
      </c>
      <c r="I665" s="37" t="str">
        <f>IF($J665="mouvement",_xlfn.XLOOKUP('Base de données'!$B665,$K:$K,$K:$K,0),"")</f>
        <v/>
      </c>
      <c r="J665" s="38" t="str">
        <f>IF(AND(Y665&lt;&gt;MAX(Y:Y),COUNTIF(K665:V665,'Base de données'!$B665)&gt;0),"mouvement","")</f>
        <v/>
      </c>
      <c r="K665" s="39" t="str">
        <f>IF(K$1&gt;$AE$1,"-",IFERROR(IF(DATEDIF('Base de données'!$A665,K$1,"d")&lt;&gt;0,"",'Base de données'!$B665),""))</f>
        <v/>
      </c>
      <c r="L665" s="39" t="str">
        <f>IF(L$1&gt;$AE$1,"-",IFERROR(IF(DATEDIF('Base de données'!$A665,L$1,"d")&lt;&gt;0,"",'Base de données'!$B665),""))</f>
        <v/>
      </c>
      <c r="M665" s="39" t="str">
        <f>IF(M$1&gt;$AE$1,"-",IFERROR(IF(DATEDIF('Base de données'!$A665,M$1,"d")&lt;&gt;0,"",'Base de données'!$B665),""))</f>
        <v>5ATC0</v>
      </c>
      <c r="N665" s="39" t="str">
        <f>IF(N$1&gt;$AE$1,"-",IFERROR(IF(DATEDIF('Base de données'!$A665,N$1,"d")&lt;&gt;0,"",'Base de données'!$B665),""))</f>
        <v/>
      </c>
      <c r="O665" s="39" t="str">
        <f>IF(O$1&gt;$AE$1,"-",IFERROR(IF(DATEDIF('Base de données'!$A665,O$1,"d")&lt;&gt;0,"",'Base de données'!$B665),""))</f>
        <v/>
      </c>
      <c r="P665" s="39" t="str">
        <f>IF(P$1&gt;$AE$1,"-",IFERROR(IF(DATEDIF('Base de données'!$A665,P$1,"d")&lt;&gt;0,"",'Base de données'!$B665),""))</f>
        <v/>
      </c>
      <c r="Q665" s="39" t="str">
        <f>IF(Q$1&gt;$AE$1,"-",IFERROR(IF(DATEDIF('Base de données'!$A665,Q$1,"d")&lt;&gt;0,"",'Base de données'!$B665),""))</f>
        <v/>
      </c>
      <c r="R665" s="39" t="str">
        <f>IF(R$1&gt;$AE$1,"-",IFERROR(IF(DATEDIF('Base de données'!$A665,R$1,"d")&lt;&gt;0,"",'Base de données'!$B665),""))</f>
        <v/>
      </c>
      <c r="S665" s="39" t="str">
        <f>IF(S$1&gt;$AE$1,"-",IFERROR(IF(DATEDIF('Base de données'!$A665,S$1,"d")&lt;&gt;0,"",'Base de données'!$B665),""))</f>
        <v/>
      </c>
      <c r="T665" s="39" t="str">
        <f>IF(T$1&gt;$AE$1,"-",IFERROR(IF(DATEDIF('Base de données'!$A665,T$1,"d")&lt;&gt;0,"",'Base de données'!$B665),""))</f>
        <v/>
      </c>
      <c r="U665" s="39" t="str">
        <f>IF(U$1&gt;$AE$1,"-",IFERROR(IF(DATEDIF('Base de données'!$A665,U$1,"d")&lt;&gt;0,"",'Base de données'!$B665),""))</f>
        <v/>
      </c>
      <c r="V665" s="39" t="str">
        <f>IF(V$1&gt;$AE$1,"-",IFERROR(IF(DATEDIF('Base de données'!$A665,V$1,"d")&lt;&gt;0,"",'Base de données'!$B665),""))</f>
        <v/>
      </c>
      <c r="W665" s="34"/>
      <c r="X665" s="30" t="str">
        <f>'Base de données'!$C665&amp;" "&amp;'Base de données'!$D665</f>
        <v>Marin Lucie</v>
      </c>
      <c r="Y665" s="31">
        <f>COUNTIF('Base de données'!$B:$B,'Base de données'!$B665)</f>
        <v>12</v>
      </c>
      <c r="AA665" s="87" cm="1">
        <f t="array" aca="1" ref="AA665" ca="1">INDIRECT("'Base de données'!A" &amp; ROW(Y665))</f>
        <v>45717</v>
      </c>
      <c r="AB665" s="51" t="str" cm="1">
        <f t="array" aca="1" ref="AB665" ca="1">INDIRECT("'Base de données'!B" &amp; ROW(Z665))</f>
        <v>5ATC0</v>
      </c>
    </row>
    <row r="666" spans="1:28" x14ac:dyDescent="0.3">
      <c r="A666" s="41" t="str">
        <f ca="1">IF(IF(AND($B666&lt;&gt;"-",$B666=$E666),"Entrée et sortie","-")="Entrée et sortie",'Base de données'!$B666,"-")</f>
        <v>-</v>
      </c>
      <c r="B666" s="41" t="str">
        <f t="shared" ca="1" si="43"/>
        <v>-</v>
      </c>
      <c r="C666" s="41" t="str">
        <f t="shared" ca="1" si="44"/>
        <v>-</v>
      </c>
      <c r="D666" s="41" t="str">
        <f>IF($F666="sortie en cours d'année",'Base de données'!$B666,"-")</f>
        <v>-</v>
      </c>
      <c r="E666" s="41" t="str">
        <f>IF($H666="entrée en cours d'année",'Base de données'!$B666,"-")</f>
        <v>-</v>
      </c>
      <c r="F666" s="37" t="str">
        <f t="shared" si="41"/>
        <v/>
      </c>
      <c r="G666" s="37" t="str">
        <f>IF($J666="mouvement",_xlfn.XLOOKUP('Base de données'!$B666,$V:$V,$V:$V,0),"")</f>
        <v/>
      </c>
      <c r="H666" s="37" t="str">
        <f t="shared" si="42"/>
        <v/>
      </c>
      <c r="I666" s="37" t="str">
        <f>IF($J666="mouvement",_xlfn.XLOOKUP('Base de données'!$B666,$K:$K,$K:$K,0),"")</f>
        <v/>
      </c>
      <c r="J666" s="38" t="str">
        <f>IF(AND(Y666&lt;&gt;MAX(Y:Y),COUNTIF(K666:V666,'Base de données'!$B666)&gt;0),"mouvement","")</f>
        <v/>
      </c>
      <c r="K666" s="39" t="str">
        <f>IF(K$1&gt;$AE$1,"-",IFERROR(IF(DATEDIF('Base de données'!$A666,K$1,"d")&lt;&gt;0,"",'Base de données'!$B666),""))</f>
        <v/>
      </c>
      <c r="L666" s="39" t="str">
        <f>IF(L$1&gt;$AE$1,"-",IFERROR(IF(DATEDIF('Base de données'!$A666,L$1,"d")&lt;&gt;0,"",'Base de données'!$B666),""))</f>
        <v/>
      </c>
      <c r="M666" s="39" t="str">
        <f>IF(M$1&gt;$AE$1,"-",IFERROR(IF(DATEDIF('Base de données'!$A666,M$1,"d")&lt;&gt;0,"",'Base de données'!$B666),""))</f>
        <v>4XYGG</v>
      </c>
      <c r="N666" s="39" t="str">
        <f>IF(N$1&gt;$AE$1,"-",IFERROR(IF(DATEDIF('Base de données'!$A666,N$1,"d")&lt;&gt;0,"",'Base de données'!$B666),""))</f>
        <v/>
      </c>
      <c r="O666" s="39" t="str">
        <f>IF(O$1&gt;$AE$1,"-",IFERROR(IF(DATEDIF('Base de données'!$A666,O$1,"d")&lt;&gt;0,"",'Base de données'!$B666),""))</f>
        <v/>
      </c>
      <c r="P666" s="39" t="str">
        <f>IF(P$1&gt;$AE$1,"-",IFERROR(IF(DATEDIF('Base de données'!$A666,P$1,"d")&lt;&gt;0,"",'Base de données'!$B666),""))</f>
        <v/>
      </c>
      <c r="Q666" s="39" t="str">
        <f>IF(Q$1&gt;$AE$1,"-",IFERROR(IF(DATEDIF('Base de données'!$A666,Q$1,"d")&lt;&gt;0,"",'Base de données'!$B666),""))</f>
        <v/>
      </c>
      <c r="R666" s="39" t="str">
        <f>IF(R$1&gt;$AE$1,"-",IFERROR(IF(DATEDIF('Base de données'!$A666,R$1,"d")&lt;&gt;0,"",'Base de données'!$B666),""))</f>
        <v/>
      </c>
      <c r="S666" s="39" t="str">
        <f>IF(S$1&gt;$AE$1,"-",IFERROR(IF(DATEDIF('Base de données'!$A666,S$1,"d")&lt;&gt;0,"",'Base de données'!$B666),""))</f>
        <v/>
      </c>
      <c r="T666" s="39" t="str">
        <f>IF(T$1&gt;$AE$1,"-",IFERROR(IF(DATEDIF('Base de données'!$A666,T$1,"d")&lt;&gt;0,"",'Base de données'!$B666),""))</f>
        <v/>
      </c>
      <c r="U666" s="39" t="str">
        <f>IF(U$1&gt;$AE$1,"-",IFERROR(IF(DATEDIF('Base de données'!$A666,U$1,"d")&lt;&gt;0,"",'Base de données'!$B666),""))</f>
        <v/>
      </c>
      <c r="V666" s="39" t="str">
        <f>IF(V$1&gt;$AE$1,"-",IFERROR(IF(DATEDIF('Base de données'!$A666,V$1,"d")&lt;&gt;0,"",'Base de données'!$B666),""))</f>
        <v/>
      </c>
      <c r="W666" s="34"/>
      <c r="X666" s="30" t="str">
        <f>'Base de données'!$C666&amp;" "&amp;'Base de données'!$D666</f>
        <v>Camus Isaac</v>
      </c>
      <c r="Y666" s="31">
        <f>COUNTIF('Base de données'!$B:$B,'Base de données'!$B666)</f>
        <v>12</v>
      </c>
      <c r="AA666" s="87" cm="1">
        <f t="array" aca="1" ref="AA666" ca="1">INDIRECT("'Base de données'!A" &amp; ROW(Y666))</f>
        <v>45717</v>
      </c>
      <c r="AB666" s="51" t="str" cm="1">
        <f t="array" aca="1" ref="AB666" ca="1">INDIRECT("'Base de données'!B" &amp; ROW(Z666))</f>
        <v>4XYGG</v>
      </c>
    </row>
    <row r="667" spans="1:28" x14ac:dyDescent="0.3">
      <c r="A667" s="41" t="str">
        <f ca="1">IF(IF(AND($B667&lt;&gt;"-",$B667=$E667),"Entrée et sortie","-")="Entrée et sortie",'Base de données'!$B667,"-")</f>
        <v>-</v>
      </c>
      <c r="B667" s="41" t="str">
        <f t="shared" ca="1" si="43"/>
        <v>-</v>
      </c>
      <c r="C667" s="41" t="str">
        <f t="shared" ca="1" si="44"/>
        <v>-</v>
      </c>
      <c r="D667" s="41" t="str">
        <f>IF($F667="sortie en cours d'année",'Base de données'!$B667,"-")</f>
        <v>-</v>
      </c>
      <c r="E667" s="41" t="str">
        <f>IF($H667="entrée en cours d'année",'Base de données'!$B667,"-")</f>
        <v>-</v>
      </c>
      <c r="F667" s="37" t="str">
        <f t="shared" si="41"/>
        <v/>
      </c>
      <c r="G667" s="37" t="str">
        <f>IF($J667="mouvement",_xlfn.XLOOKUP('Base de données'!$B667,$V:$V,$V:$V,0),"")</f>
        <v/>
      </c>
      <c r="H667" s="37" t="str">
        <f t="shared" si="42"/>
        <v/>
      </c>
      <c r="I667" s="37" t="str">
        <f>IF($J667="mouvement",_xlfn.XLOOKUP('Base de données'!$B667,$K:$K,$K:$K,0),"")</f>
        <v/>
      </c>
      <c r="J667" s="38" t="str">
        <f>IF(AND(Y667&lt;&gt;MAX(Y:Y),COUNTIF(K667:V667,'Base de données'!$B667)&gt;0),"mouvement","")</f>
        <v/>
      </c>
      <c r="K667" s="39" t="str">
        <f>IF(K$1&gt;$AE$1,"-",IFERROR(IF(DATEDIF('Base de données'!$A667,K$1,"d")&lt;&gt;0,"",'Base de données'!$B667),""))</f>
        <v/>
      </c>
      <c r="L667" s="39" t="str">
        <f>IF(L$1&gt;$AE$1,"-",IFERROR(IF(DATEDIF('Base de données'!$A667,L$1,"d")&lt;&gt;0,"",'Base de données'!$B667),""))</f>
        <v/>
      </c>
      <c r="M667" s="39" t="str">
        <f>IF(M$1&gt;$AE$1,"-",IFERROR(IF(DATEDIF('Base de données'!$A667,M$1,"d")&lt;&gt;0,"",'Base de données'!$B667),""))</f>
        <v>399PQ</v>
      </c>
      <c r="N667" s="39" t="str">
        <f>IF(N$1&gt;$AE$1,"-",IFERROR(IF(DATEDIF('Base de données'!$A667,N$1,"d")&lt;&gt;0,"",'Base de données'!$B667),""))</f>
        <v/>
      </c>
      <c r="O667" s="39" t="str">
        <f>IF(O$1&gt;$AE$1,"-",IFERROR(IF(DATEDIF('Base de données'!$A667,O$1,"d")&lt;&gt;0,"",'Base de données'!$B667),""))</f>
        <v/>
      </c>
      <c r="P667" s="39" t="str">
        <f>IF(P$1&gt;$AE$1,"-",IFERROR(IF(DATEDIF('Base de données'!$A667,P$1,"d")&lt;&gt;0,"",'Base de données'!$B667),""))</f>
        <v/>
      </c>
      <c r="Q667" s="39" t="str">
        <f>IF(Q$1&gt;$AE$1,"-",IFERROR(IF(DATEDIF('Base de données'!$A667,Q$1,"d")&lt;&gt;0,"",'Base de données'!$B667),""))</f>
        <v/>
      </c>
      <c r="R667" s="39" t="str">
        <f>IF(R$1&gt;$AE$1,"-",IFERROR(IF(DATEDIF('Base de données'!$A667,R$1,"d")&lt;&gt;0,"",'Base de données'!$B667),""))</f>
        <v/>
      </c>
      <c r="S667" s="39" t="str">
        <f>IF(S$1&gt;$AE$1,"-",IFERROR(IF(DATEDIF('Base de données'!$A667,S$1,"d")&lt;&gt;0,"",'Base de données'!$B667),""))</f>
        <v/>
      </c>
      <c r="T667" s="39" t="str">
        <f>IF(T$1&gt;$AE$1,"-",IFERROR(IF(DATEDIF('Base de données'!$A667,T$1,"d")&lt;&gt;0,"",'Base de données'!$B667),""))</f>
        <v/>
      </c>
      <c r="U667" s="39" t="str">
        <f>IF(U$1&gt;$AE$1,"-",IFERROR(IF(DATEDIF('Base de données'!$A667,U$1,"d")&lt;&gt;0,"",'Base de données'!$B667),""))</f>
        <v/>
      </c>
      <c r="V667" s="39" t="str">
        <f>IF(V$1&gt;$AE$1,"-",IFERROR(IF(DATEDIF('Base de données'!$A667,V$1,"d")&lt;&gt;0,"",'Base de données'!$B667),""))</f>
        <v/>
      </c>
      <c r="W667" s="34"/>
      <c r="X667" s="30" t="str">
        <f>'Base de données'!$C667&amp;" "&amp;'Base de données'!$D667</f>
        <v>Nicolas Alix</v>
      </c>
      <c r="Y667" s="31">
        <f>COUNTIF('Base de données'!$B:$B,'Base de données'!$B667)</f>
        <v>12</v>
      </c>
      <c r="AA667" s="87" cm="1">
        <f t="array" aca="1" ref="AA667" ca="1">INDIRECT("'Base de données'!A" &amp; ROW(Y667))</f>
        <v>45717</v>
      </c>
      <c r="AB667" s="51" t="str" cm="1">
        <f t="array" aca="1" ref="AB667" ca="1">INDIRECT("'Base de données'!B" &amp; ROW(Z667))</f>
        <v>399PQ</v>
      </c>
    </row>
    <row r="668" spans="1:28" x14ac:dyDescent="0.3">
      <c r="A668" s="41" t="str">
        <f ca="1">IF(IF(AND($B668&lt;&gt;"-",$B668=$E668),"Entrée et sortie","-")="Entrée et sortie",'Base de données'!$B668,"-")</f>
        <v>-</v>
      </c>
      <c r="B668" s="41" t="str">
        <f t="shared" ca="1" si="43"/>
        <v>-</v>
      </c>
      <c r="C668" s="41" t="str">
        <f t="shared" ca="1" si="44"/>
        <v>-</v>
      </c>
      <c r="D668" s="41" t="str">
        <f>IF($F668="sortie en cours d'année",'Base de données'!$B668,"-")</f>
        <v>-</v>
      </c>
      <c r="E668" s="41" t="str">
        <f>IF($H668="entrée en cours d'année",'Base de données'!$B668,"-")</f>
        <v>-</v>
      </c>
      <c r="F668" s="37" t="str">
        <f t="shared" si="41"/>
        <v/>
      </c>
      <c r="G668" s="37" t="str">
        <f>IF($J668="mouvement",_xlfn.XLOOKUP('Base de données'!$B668,$V:$V,$V:$V,0),"")</f>
        <v/>
      </c>
      <c r="H668" s="37" t="str">
        <f t="shared" si="42"/>
        <v/>
      </c>
      <c r="I668" s="37" t="str">
        <f>IF($J668="mouvement",_xlfn.XLOOKUP('Base de données'!$B668,$K:$K,$K:$K,0),"")</f>
        <v/>
      </c>
      <c r="J668" s="38" t="str">
        <f>IF(AND(Y668&lt;&gt;MAX(Y:Y),COUNTIF(K668:V668,'Base de données'!$B668)&gt;0),"mouvement","")</f>
        <v/>
      </c>
      <c r="K668" s="39" t="str">
        <f>IF(K$1&gt;$AE$1,"-",IFERROR(IF(DATEDIF('Base de données'!$A668,K$1,"d")&lt;&gt;0,"",'Base de données'!$B668),""))</f>
        <v/>
      </c>
      <c r="L668" s="39" t="str">
        <f>IF(L$1&gt;$AE$1,"-",IFERROR(IF(DATEDIF('Base de données'!$A668,L$1,"d")&lt;&gt;0,"",'Base de données'!$B668),""))</f>
        <v/>
      </c>
      <c r="M668" s="39" t="str">
        <f>IF(M$1&gt;$AE$1,"-",IFERROR(IF(DATEDIF('Base de données'!$A668,M$1,"d")&lt;&gt;0,"",'Base de données'!$B668),""))</f>
        <v>VLI20</v>
      </c>
      <c r="N668" s="39" t="str">
        <f>IF(N$1&gt;$AE$1,"-",IFERROR(IF(DATEDIF('Base de données'!$A668,N$1,"d")&lt;&gt;0,"",'Base de données'!$B668),""))</f>
        <v/>
      </c>
      <c r="O668" s="39" t="str">
        <f>IF(O$1&gt;$AE$1,"-",IFERROR(IF(DATEDIF('Base de données'!$A668,O$1,"d")&lt;&gt;0,"",'Base de données'!$B668),""))</f>
        <v/>
      </c>
      <c r="P668" s="39" t="str">
        <f>IF(P$1&gt;$AE$1,"-",IFERROR(IF(DATEDIF('Base de données'!$A668,P$1,"d")&lt;&gt;0,"",'Base de données'!$B668),""))</f>
        <v/>
      </c>
      <c r="Q668" s="39" t="str">
        <f>IF(Q$1&gt;$AE$1,"-",IFERROR(IF(DATEDIF('Base de données'!$A668,Q$1,"d")&lt;&gt;0,"",'Base de données'!$B668),""))</f>
        <v/>
      </c>
      <c r="R668" s="39" t="str">
        <f>IF(R$1&gt;$AE$1,"-",IFERROR(IF(DATEDIF('Base de données'!$A668,R$1,"d")&lt;&gt;0,"",'Base de données'!$B668),""))</f>
        <v/>
      </c>
      <c r="S668" s="39" t="str">
        <f>IF(S$1&gt;$AE$1,"-",IFERROR(IF(DATEDIF('Base de données'!$A668,S$1,"d")&lt;&gt;0,"",'Base de données'!$B668),""))</f>
        <v/>
      </c>
      <c r="T668" s="39" t="str">
        <f>IF(T$1&gt;$AE$1,"-",IFERROR(IF(DATEDIF('Base de données'!$A668,T$1,"d")&lt;&gt;0,"",'Base de données'!$B668),""))</f>
        <v/>
      </c>
      <c r="U668" s="39" t="str">
        <f>IF(U$1&gt;$AE$1,"-",IFERROR(IF(DATEDIF('Base de données'!$A668,U$1,"d")&lt;&gt;0,"",'Base de données'!$B668),""))</f>
        <v/>
      </c>
      <c r="V668" s="39" t="str">
        <f>IF(V$1&gt;$AE$1,"-",IFERROR(IF(DATEDIF('Base de données'!$A668,V$1,"d")&lt;&gt;0,"",'Base de données'!$B668),""))</f>
        <v/>
      </c>
      <c r="W668" s="34"/>
      <c r="X668" s="30" t="str">
        <f>'Base de données'!$C668&amp;" "&amp;'Base de données'!$D668</f>
        <v>Denis Laetitia</v>
      </c>
      <c r="Y668" s="31">
        <f>COUNTIF('Base de données'!$B:$B,'Base de données'!$B668)</f>
        <v>12</v>
      </c>
      <c r="AA668" s="87" cm="1">
        <f t="array" aca="1" ref="AA668" ca="1">INDIRECT("'Base de données'!A" &amp; ROW(Y668))</f>
        <v>45717</v>
      </c>
      <c r="AB668" s="51" t="str" cm="1">
        <f t="array" aca="1" ref="AB668" ca="1">INDIRECT("'Base de données'!B" &amp; ROW(Z668))</f>
        <v>VLI20</v>
      </c>
    </row>
    <row r="669" spans="1:28" x14ac:dyDescent="0.3">
      <c r="A669" s="41" t="str">
        <f ca="1">IF(IF(AND($B669&lt;&gt;"-",$B669=$E669),"Entrée et sortie","-")="Entrée et sortie",'Base de données'!$B669,"-")</f>
        <v>-</v>
      </c>
      <c r="B669" s="41" t="str">
        <f t="shared" ca="1" si="43"/>
        <v>GZV5S</v>
      </c>
      <c r="C669" s="41" t="str">
        <f t="shared" ca="1" si="44"/>
        <v>GZV5S</v>
      </c>
      <c r="D669" s="41" t="str">
        <f>IF($F669="sortie en cours d'année",'Base de données'!$B669,"-")</f>
        <v>GZV5S</v>
      </c>
      <c r="E669" s="41" t="str">
        <f>IF($H669="entrée en cours d'année",'Base de données'!$B669,"-")</f>
        <v>-</v>
      </c>
      <c r="F669" s="37" t="str">
        <f t="shared" si="41"/>
        <v>sortie en cours d'année</v>
      </c>
      <c r="G669" s="37">
        <f>IF($J669="mouvement",_xlfn.XLOOKUP('Base de données'!$B669,$V:$V,$V:$V,0),"")</f>
        <v>0</v>
      </c>
      <c r="H669" s="37" t="str">
        <f t="shared" si="42"/>
        <v/>
      </c>
      <c r="I669" s="37" t="str">
        <f>IF($J669="mouvement",_xlfn.XLOOKUP('Base de données'!$B669,$K:$K,$K:$K,0),"")</f>
        <v>GZV5S</v>
      </c>
      <c r="J669" s="38" t="str">
        <f>IF(AND(Y669&lt;&gt;MAX(Y:Y),COUNTIF(K669:V669,'Base de données'!$B669)&gt;0),"mouvement","")</f>
        <v>mouvement</v>
      </c>
      <c r="K669" s="39" t="str">
        <f>IF(K$1&gt;$AE$1,"-",IFERROR(IF(DATEDIF('Base de données'!$A669,K$1,"d")&lt;&gt;0,"",'Base de données'!$B669),""))</f>
        <v/>
      </c>
      <c r="L669" s="39" t="str">
        <f>IF(L$1&gt;$AE$1,"-",IFERROR(IF(DATEDIF('Base de données'!$A669,L$1,"d")&lt;&gt;0,"",'Base de données'!$B669),""))</f>
        <v/>
      </c>
      <c r="M669" s="39" t="str">
        <f>IF(M$1&gt;$AE$1,"-",IFERROR(IF(DATEDIF('Base de données'!$A669,M$1,"d")&lt;&gt;0,"",'Base de données'!$B669),""))</f>
        <v>GZV5S</v>
      </c>
      <c r="N669" s="39" t="str">
        <f>IF(N$1&gt;$AE$1,"-",IFERROR(IF(DATEDIF('Base de données'!$A669,N$1,"d")&lt;&gt;0,"",'Base de données'!$B669),""))</f>
        <v/>
      </c>
      <c r="O669" s="39" t="str">
        <f>IF(O$1&gt;$AE$1,"-",IFERROR(IF(DATEDIF('Base de données'!$A669,O$1,"d")&lt;&gt;0,"",'Base de données'!$B669),""))</f>
        <v/>
      </c>
      <c r="P669" s="39" t="str">
        <f>IF(P$1&gt;$AE$1,"-",IFERROR(IF(DATEDIF('Base de données'!$A669,P$1,"d")&lt;&gt;0,"",'Base de données'!$B669),""))</f>
        <v/>
      </c>
      <c r="Q669" s="39" t="str">
        <f>IF(Q$1&gt;$AE$1,"-",IFERROR(IF(DATEDIF('Base de données'!$A669,Q$1,"d")&lt;&gt;0,"",'Base de données'!$B669),""))</f>
        <v/>
      </c>
      <c r="R669" s="39" t="str">
        <f>IF(R$1&gt;$AE$1,"-",IFERROR(IF(DATEDIF('Base de données'!$A669,R$1,"d")&lt;&gt;0,"",'Base de données'!$B669),""))</f>
        <v/>
      </c>
      <c r="S669" s="39" t="str">
        <f>IF(S$1&gt;$AE$1,"-",IFERROR(IF(DATEDIF('Base de données'!$A669,S$1,"d")&lt;&gt;0,"",'Base de données'!$B669),""))</f>
        <v/>
      </c>
      <c r="T669" s="39" t="str">
        <f>IF(T$1&gt;$AE$1,"-",IFERROR(IF(DATEDIF('Base de données'!$A669,T$1,"d")&lt;&gt;0,"",'Base de données'!$B669),""))</f>
        <v/>
      </c>
      <c r="U669" s="39" t="str">
        <f>IF(U$1&gt;$AE$1,"-",IFERROR(IF(DATEDIF('Base de données'!$A669,U$1,"d")&lt;&gt;0,"",'Base de données'!$B669),""))</f>
        <v/>
      </c>
      <c r="V669" s="39" t="str">
        <f>IF(V$1&gt;$AE$1,"-",IFERROR(IF(DATEDIF('Base de données'!$A669,V$1,"d")&lt;&gt;0,"",'Base de données'!$B669),""))</f>
        <v/>
      </c>
      <c r="W669" s="34"/>
      <c r="X669" s="30" t="str">
        <f>'Base de données'!$C669&amp;" "&amp;'Base de données'!$D669</f>
        <v>Chevallier Margaud</v>
      </c>
      <c r="Y669" s="31">
        <f>COUNTIF('Base de données'!$B:$B,'Base de données'!$B669)</f>
        <v>7</v>
      </c>
      <c r="AA669" s="87" cm="1">
        <f t="array" aca="1" ref="AA669" ca="1">INDIRECT("'Base de données'!A" &amp; ROW(Y669))</f>
        <v>45717</v>
      </c>
      <c r="AB669" s="51" t="str" cm="1">
        <f t="array" aca="1" ref="AB669" ca="1">INDIRECT("'Base de données'!B" &amp; ROW(Z669))</f>
        <v>GZV5S</v>
      </c>
    </row>
    <row r="670" spans="1:28" x14ac:dyDescent="0.3">
      <c r="A670" s="41" t="str">
        <f ca="1">IF(IF(AND($B670&lt;&gt;"-",$B670=$E670),"Entrée et sortie","-")="Entrée et sortie",'Base de données'!$B670,"-")</f>
        <v>-</v>
      </c>
      <c r="B670" s="41" t="str">
        <f t="shared" ca="1" si="43"/>
        <v>-</v>
      </c>
      <c r="C670" s="41" t="str">
        <f t="shared" ca="1" si="44"/>
        <v>-</v>
      </c>
      <c r="D670" s="41" t="str">
        <f>IF($F670="sortie en cours d'année",'Base de données'!$B670,"-")</f>
        <v>-</v>
      </c>
      <c r="E670" s="41" t="str">
        <f>IF($H670="entrée en cours d'année",'Base de données'!$B670,"-")</f>
        <v>-</v>
      </c>
      <c r="F670" s="37" t="str">
        <f t="shared" si="41"/>
        <v/>
      </c>
      <c r="G670" s="37" t="str">
        <f>IF($J670="mouvement",_xlfn.XLOOKUP('Base de données'!$B670,$V:$V,$V:$V,0),"")</f>
        <v/>
      </c>
      <c r="H670" s="37" t="str">
        <f t="shared" si="42"/>
        <v/>
      </c>
      <c r="I670" s="37" t="str">
        <f>IF($J670="mouvement",_xlfn.XLOOKUP('Base de données'!$B670,$K:$K,$K:$K,0),"")</f>
        <v/>
      </c>
      <c r="J670" s="38" t="str">
        <f>IF(AND(Y670&lt;&gt;MAX(Y:Y),COUNTIF(K670:V670,'Base de données'!$B670)&gt;0),"mouvement","")</f>
        <v/>
      </c>
      <c r="K670" s="39" t="str">
        <f>IF(K$1&gt;$AE$1,"-",IFERROR(IF(DATEDIF('Base de données'!$A670,K$1,"d")&lt;&gt;0,"",'Base de données'!$B670),""))</f>
        <v/>
      </c>
      <c r="L670" s="39" t="str">
        <f>IF(L$1&gt;$AE$1,"-",IFERROR(IF(DATEDIF('Base de données'!$A670,L$1,"d")&lt;&gt;0,"",'Base de données'!$B670),""))</f>
        <v/>
      </c>
      <c r="M670" s="39" t="str">
        <f>IF(M$1&gt;$AE$1,"-",IFERROR(IF(DATEDIF('Base de données'!$A670,M$1,"d")&lt;&gt;0,"",'Base de données'!$B670),""))</f>
        <v>D6LA5</v>
      </c>
      <c r="N670" s="39" t="str">
        <f>IF(N$1&gt;$AE$1,"-",IFERROR(IF(DATEDIF('Base de données'!$A670,N$1,"d")&lt;&gt;0,"",'Base de données'!$B670),""))</f>
        <v/>
      </c>
      <c r="O670" s="39" t="str">
        <f>IF(O$1&gt;$AE$1,"-",IFERROR(IF(DATEDIF('Base de données'!$A670,O$1,"d")&lt;&gt;0,"",'Base de données'!$B670),""))</f>
        <v/>
      </c>
      <c r="P670" s="39" t="str">
        <f>IF(P$1&gt;$AE$1,"-",IFERROR(IF(DATEDIF('Base de données'!$A670,P$1,"d")&lt;&gt;0,"",'Base de données'!$B670),""))</f>
        <v/>
      </c>
      <c r="Q670" s="39" t="str">
        <f>IF(Q$1&gt;$AE$1,"-",IFERROR(IF(DATEDIF('Base de données'!$A670,Q$1,"d")&lt;&gt;0,"",'Base de données'!$B670),""))</f>
        <v/>
      </c>
      <c r="R670" s="39" t="str">
        <f>IF(R$1&gt;$AE$1,"-",IFERROR(IF(DATEDIF('Base de données'!$A670,R$1,"d")&lt;&gt;0,"",'Base de données'!$B670),""))</f>
        <v/>
      </c>
      <c r="S670" s="39" t="str">
        <f>IF(S$1&gt;$AE$1,"-",IFERROR(IF(DATEDIF('Base de données'!$A670,S$1,"d")&lt;&gt;0,"",'Base de données'!$B670),""))</f>
        <v/>
      </c>
      <c r="T670" s="39" t="str">
        <f>IF(T$1&gt;$AE$1,"-",IFERROR(IF(DATEDIF('Base de données'!$A670,T$1,"d")&lt;&gt;0,"",'Base de données'!$B670),""))</f>
        <v/>
      </c>
      <c r="U670" s="39" t="str">
        <f>IF(U$1&gt;$AE$1,"-",IFERROR(IF(DATEDIF('Base de données'!$A670,U$1,"d")&lt;&gt;0,"",'Base de données'!$B670),""))</f>
        <v/>
      </c>
      <c r="V670" s="39" t="str">
        <f>IF(V$1&gt;$AE$1,"-",IFERROR(IF(DATEDIF('Base de données'!$A670,V$1,"d")&lt;&gt;0,"",'Base de données'!$B670),""))</f>
        <v/>
      </c>
      <c r="W670" s="34"/>
      <c r="X670" s="30" t="str">
        <f>'Base de données'!$C670&amp;" "&amp;'Base de données'!$D670</f>
        <v>Morin Joséphine</v>
      </c>
      <c r="Y670" s="31">
        <f>COUNTIF('Base de données'!$B:$B,'Base de données'!$B670)</f>
        <v>12</v>
      </c>
      <c r="AA670" s="87" cm="1">
        <f t="array" aca="1" ref="AA670" ca="1">INDIRECT("'Base de données'!A" &amp; ROW(Y670))</f>
        <v>45717</v>
      </c>
      <c r="AB670" s="51" t="str" cm="1">
        <f t="array" aca="1" ref="AB670" ca="1">INDIRECT("'Base de données'!B" &amp; ROW(Z670))</f>
        <v>D6LA5</v>
      </c>
    </row>
    <row r="671" spans="1:28" x14ac:dyDescent="0.3">
      <c r="A671" s="41" t="str">
        <f ca="1">IF(IF(AND($B671&lt;&gt;"-",$B671=$E671),"Entrée et sortie","-")="Entrée et sortie",'Base de données'!$B671,"-")</f>
        <v>-</v>
      </c>
      <c r="B671" s="41" t="str">
        <f t="shared" ca="1" si="43"/>
        <v>-</v>
      </c>
      <c r="C671" s="41" t="str">
        <f t="shared" ca="1" si="44"/>
        <v>-</v>
      </c>
      <c r="D671" s="41" t="str">
        <f>IF($F671="sortie en cours d'année",'Base de données'!$B671,"-")</f>
        <v>-</v>
      </c>
      <c r="E671" s="41" t="str">
        <f>IF($H671="entrée en cours d'année",'Base de données'!$B671,"-")</f>
        <v>-</v>
      </c>
      <c r="F671" s="37" t="str">
        <f t="shared" si="41"/>
        <v/>
      </c>
      <c r="G671" s="37" t="str">
        <f>IF($J671="mouvement",_xlfn.XLOOKUP('Base de données'!$B671,$V:$V,$V:$V,0),"")</f>
        <v/>
      </c>
      <c r="H671" s="37" t="str">
        <f t="shared" si="42"/>
        <v/>
      </c>
      <c r="I671" s="37" t="str">
        <f>IF($J671="mouvement",_xlfn.XLOOKUP('Base de données'!$B671,$K:$K,$K:$K,0),"")</f>
        <v/>
      </c>
      <c r="J671" s="38" t="str">
        <f>IF(AND(Y671&lt;&gt;MAX(Y:Y),COUNTIF(K671:V671,'Base de données'!$B671)&gt;0),"mouvement","")</f>
        <v/>
      </c>
      <c r="K671" s="39" t="str">
        <f>IF(K$1&gt;$AE$1,"-",IFERROR(IF(DATEDIF('Base de données'!$A671,K$1,"d")&lt;&gt;0,"",'Base de données'!$B671),""))</f>
        <v/>
      </c>
      <c r="L671" s="39" t="str">
        <f>IF(L$1&gt;$AE$1,"-",IFERROR(IF(DATEDIF('Base de données'!$A671,L$1,"d")&lt;&gt;0,"",'Base de données'!$B671),""))</f>
        <v/>
      </c>
      <c r="M671" s="39" t="str">
        <f>IF(M$1&gt;$AE$1,"-",IFERROR(IF(DATEDIF('Base de données'!$A671,M$1,"d")&lt;&gt;0,"",'Base de données'!$B671),""))</f>
        <v>JS9XQ</v>
      </c>
      <c r="N671" s="39" t="str">
        <f>IF(N$1&gt;$AE$1,"-",IFERROR(IF(DATEDIF('Base de données'!$A671,N$1,"d")&lt;&gt;0,"",'Base de données'!$B671),""))</f>
        <v/>
      </c>
      <c r="O671" s="39" t="str">
        <f>IF(O$1&gt;$AE$1,"-",IFERROR(IF(DATEDIF('Base de données'!$A671,O$1,"d")&lt;&gt;0,"",'Base de données'!$B671),""))</f>
        <v/>
      </c>
      <c r="P671" s="39" t="str">
        <f>IF(P$1&gt;$AE$1,"-",IFERROR(IF(DATEDIF('Base de données'!$A671,P$1,"d")&lt;&gt;0,"",'Base de données'!$B671),""))</f>
        <v/>
      </c>
      <c r="Q671" s="39" t="str">
        <f>IF(Q$1&gt;$AE$1,"-",IFERROR(IF(DATEDIF('Base de données'!$A671,Q$1,"d")&lt;&gt;0,"",'Base de données'!$B671),""))</f>
        <v/>
      </c>
      <c r="R671" s="39" t="str">
        <f>IF(R$1&gt;$AE$1,"-",IFERROR(IF(DATEDIF('Base de données'!$A671,R$1,"d")&lt;&gt;0,"",'Base de données'!$B671),""))</f>
        <v/>
      </c>
      <c r="S671" s="39" t="str">
        <f>IF(S$1&gt;$AE$1,"-",IFERROR(IF(DATEDIF('Base de données'!$A671,S$1,"d")&lt;&gt;0,"",'Base de données'!$B671),""))</f>
        <v/>
      </c>
      <c r="T671" s="39" t="str">
        <f>IF(T$1&gt;$AE$1,"-",IFERROR(IF(DATEDIF('Base de données'!$A671,T$1,"d")&lt;&gt;0,"",'Base de données'!$B671),""))</f>
        <v/>
      </c>
      <c r="U671" s="39" t="str">
        <f>IF(U$1&gt;$AE$1,"-",IFERROR(IF(DATEDIF('Base de données'!$A671,U$1,"d")&lt;&gt;0,"",'Base de données'!$B671),""))</f>
        <v/>
      </c>
      <c r="V671" s="39" t="str">
        <f>IF(V$1&gt;$AE$1,"-",IFERROR(IF(DATEDIF('Base de données'!$A671,V$1,"d")&lt;&gt;0,"",'Base de données'!$B671),""))</f>
        <v/>
      </c>
      <c r="W671" s="34"/>
      <c r="X671" s="30" t="str">
        <f>'Base de données'!$C671&amp;" "&amp;'Base de données'!$D671</f>
        <v>Becker Louise</v>
      </c>
      <c r="Y671" s="31">
        <f>COUNTIF('Base de données'!$B:$B,'Base de données'!$B671)</f>
        <v>12</v>
      </c>
      <c r="AA671" s="87" cm="1">
        <f t="array" aca="1" ref="AA671" ca="1">INDIRECT("'Base de données'!A" &amp; ROW(Y671))</f>
        <v>45717</v>
      </c>
      <c r="AB671" s="51" t="str" cm="1">
        <f t="array" aca="1" ref="AB671" ca="1">INDIRECT("'Base de données'!B" &amp; ROW(Z671))</f>
        <v>JS9XQ</v>
      </c>
    </row>
    <row r="672" spans="1:28" x14ac:dyDescent="0.3">
      <c r="A672" s="41" t="str">
        <f ca="1">IF(IF(AND($B672&lt;&gt;"-",$B672=$E672),"Entrée et sortie","-")="Entrée et sortie",'Base de données'!$B672,"-")</f>
        <v>-</v>
      </c>
      <c r="B672" s="41" t="str">
        <f t="shared" ca="1" si="43"/>
        <v>-</v>
      </c>
      <c r="C672" s="41" t="str">
        <f t="shared" ca="1" si="44"/>
        <v>-</v>
      </c>
      <c r="D672" s="41" t="str">
        <f>IF($F672="sortie en cours d'année",'Base de données'!$B672,"-")</f>
        <v>-</v>
      </c>
      <c r="E672" s="41" t="str">
        <f>IF($H672="entrée en cours d'année",'Base de données'!$B672,"-")</f>
        <v>-</v>
      </c>
      <c r="F672" s="37" t="str">
        <f t="shared" si="41"/>
        <v/>
      </c>
      <c r="G672" s="37" t="str">
        <f>IF($J672="mouvement",_xlfn.XLOOKUP('Base de données'!$B672,$V:$V,$V:$V,0),"")</f>
        <v/>
      </c>
      <c r="H672" s="37" t="str">
        <f t="shared" si="42"/>
        <v/>
      </c>
      <c r="I672" s="37" t="str">
        <f>IF($J672="mouvement",_xlfn.XLOOKUP('Base de données'!$B672,$K:$K,$K:$K,0),"")</f>
        <v/>
      </c>
      <c r="J672" s="38" t="str">
        <f>IF(AND(Y672&lt;&gt;MAX(Y:Y),COUNTIF(K672:V672,'Base de données'!$B672)&gt;0),"mouvement","")</f>
        <v/>
      </c>
      <c r="K672" s="39" t="str">
        <f>IF(K$1&gt;$AE$1,"-",IFERROR(IF(DATEDIF('Base de données'!$A672,K$1,"d")&lt;&gt;0,"",'Base de données'!$B672),""))</f>
        <v/>
      </c>
      <c r="L672" s="39" t="str">
        <f>IF(L$1&gt;$AE$1,"-",IFERROR(IF(DATEDIF('Base de données'!$A672,L$1,"d")&lt;&gt;0,"",'Base de données'!$B672),""))</f>
        <v/>
      </c>
      <c r="M672" s="39" t="str">
        <f>IF(M$1&gt;$AE$1,"-",IFERROR(IF(DATEDIF('Base de données'!$A672,M$1,"d")&lt;&gt;0,"",'Base de données'!$B672),""))</f>
        <v>6A9JO</v>
      </c>
      <c r="N672" s="39" t="str">
        <f>IF(N$1&gt;$AE$1,"-",IFERROR(IF(DATEDIF('Base de données'!$A672,N$1,"d")&lt;&gt;0,"",'Base de données'!$B672),""))</f>
        <v/>
      </c>
      <c r="O672" s="39" t="str">
        <f>IF(O$1&gt;$AE$1,"-",IFERROR(IF(DATEDIF('Base de données'!$A672,O$1,"d")&lt;&gt;0,"",'Base de données'!$B672),""))</f>
        <v/>
      </c>
      <c r="P672" s="39" t="str">
        <f>IF(P$1&gt;$AE$1,"-",IFERROR(IF(DATEDIF('Base de données'!$A672,P$1,"d")&lt;&gt;0,"",'Base de données'!$B672),""))</f>
        <v/>
      </c>
      <c r="Q672" s="39" t="str">
        <f>IF(Q$1&gt;$AE$1,"-",IFERROR(IF(DATEDIF('Base de données'!$A672,Q$1,"d")&lt;&gt;0,"",'Base de données'!$B672),""))</f>
        <v/>
      </c>
      <c r="R672" s="39" t="str">
        <f>IF(R$1&gt;$AE$1,"-",IFERROR(IF(DATEDIF('Base de données'!$A672,R$1,"d")&lt;&gt;0,"",'Base de données'!$B672),""))</f>
        <v/>
      </c>
      <c r="S672" s="39" t="str">
        <f>IF(S$1&gt;$AE$1,"-",IFERROR(IF(DATEDIF('Base de données'!$A672,S$1,"d")&lt;&gt;0,"",'Base de données'!$B672),""))</f>
        <v/>
      </c>
      <c r="T672" s="39" t="str">
        <f>IF(T$1&gt;$AE$1,"-",IFERROR(IF(DATEDIF('Base de données'!$A672,T$1,"d")&lt;&gt;0,"",'Base de données'!$B672),""))</f>
        <v/>
      </c>
      <c r="U672" s="39" t="str">
        <f>IF(U$1&gt;$AE$1,"-",IFERROR(IF(DATEDIF('Base de données'!$A672,U$1,"d")&lt;&gt;0,"",'Base de données'!$B672),""))</f>
        <v/>
      </c>
      <c r="V672" s="39" t="str">
        <f>IF(V$1&gt;$AE$1,"-",IFERROR(IF(DATEDIF('Base de données'!$A672,V$1,"d")&lt;&gt;0,"",'Base de données'!$B672),""))</f>
        <v/>
      </c>
      <c r="W672" s="34"/>
      <c r="X672" s="30" t="str">
        <f>'Base de données'!$C672&amp;" "&amp;'Base de données'!$D672</f>
        <v>Vasseur Constance</v>
      </c>
      <c r="Y672" s="31">
        <f>COUNTIF('Base de données'!$B:$B,'Base de données'!$B672)</f>
        <v>12</v>
      </c>
      <c r="AA672" s="87" cm="1">
        <f t="array" aca="1" ref="AA672" ca="1">INDIRECT("'Base de données'!A" &amp; ROW(Y672))</f>
        <v>45717</v>
      </c>
      <c r="AB672" s="51" t="str" cm="1">
        <f t="array" aca="1" ref="AB672" ca="1">INDIRECT("'Base de données'!B" &amp; ROW(Z672))</f>
        <v>6A9JO</v>
      </c>
    </row>
    <row r="673" spans="1:28" x14ac:dyDescent="0.3">
      <c r="A673" s="41" t="str">
        <f ca="1">IF(IF(AND($B673&lt;&gt;"-",$B673=$E673),"Entrée et sortie","-")="Entrée et sortie",'Base de données'!$B673,"-")</f>
        <v>-</v>
      </c>
      <c r="B673" s="41" t="str">
        <f t="shared" ca="1" si="43"/>
        <v>WPH5K</v>
      </c>
      <c r="C673" s="41" t="str">
        <f t="shared" ca="1" si="44"/>
        <v>WPH5K</v>
      </c>
      <c r="D673" s="41" t="str">
        <f>IF($F673="sortie en cours d'année",'Base de données'!$B673,"-")</f>
        <v>WPH5K</v>
      </c>
      <c r="E673" s="41" t="str">
        <f>IF($H673="entrée en cours d'année",'Base de données'!$B673,"-")</f>
        <v>-</v>
      </c>
      <c r="F673" s="37" t="str">
        <f t="shared" si="41"/>
        <v>sortie en cours d'année</v>
      </c>
      <c r="G673" s="37">
        <f>IF($J673="mouvement",_xlfn.XLOOKUP('Base de données'!$B673,$V:$V,$V:$V,0),"")</f>
        <v>0</v>
      </c>
      <c r="H673" s="37" t="str">
        <f t="shared" si="42"/>
        <v/>
      </c>
      <c r="I673" s="37" t="str">
        <f>IF($J673="mouvement",_xlfn.XLOOKUP('Base de données'!$B673,$K:$K,$K:$K,0),"")</f>
        <v>WPH5K</v>
      </c>
      <c r="J673" s="38" t="str">
        <f>IF(AND(Y673&lt;&gt;MAX(Y:Y),COUNTIF(K673:V673,'Base de données'!$B673)&gt;0),"mouvement","")</f>
        <v>mouvement</v>
      </c>
      <c r="K673" s="39" t="str">
        <f>IF(K$1&gt;$AE$1,"-",IFERROR(IF(DATEDIF('Base de données'!$A673,K$1,"d")&lt;&gt;0,"",'Base de données'!$B673),""))</f>
        <v/>
      </c>
      <c r="L673" s="39" t="str">
        <f>IF(L$1&gt;$AE$1,"-",IFERROR(IF(DATEDIF('Base de données'!$A673,L$1,"d")&lt;&gt;0,"",'Base de données'!$B673),""))</f>
        <v/>
      </c>
      <c r="M673" s="39" t="str">
        <f>IF(M$1&gt;$AE$1,"-",IFERROR(IF(DATEDIF('Base de données'!$A673,M$1,"d")&lt;&gt;0,"",'Base de données'!$B673),""))</f>
        <v>WPH5K</v>
      </c>
      <c r="N673" s="39" t="str">
        <f>IF(N$1&gt;$AE$1,"-",IFERROR(IF(DATEDIF('Base de données'!$A673,N$1,"d")&lt;&gt;0,"",'Base de données'!$B673),""))</f>
        <v/>
      </c>
      <c r="O673" s="39" t="str">
        <f>IF(O$1&gt;$AE$1,"-",IFERROR(IF(DATEDIF('Base de données'!$A673,O$1,"d")&lt;&gt;0,"",'Base de données'!$B673),""))</f>
        <v/>
      </c>
      <c r="P673" s="39" t="str">
        <f>IF(P$1&gt;$AE$1,"-",IFERROR(IF(DATEDIF('Base de données'!$A673,P$1,"d")&lt;&gt;0,"",'Base de données'!$B673),""))</f>
        <v/>
      </c>
      <c r="Q673" s="39" t="str">
        <f>IF(Q$1&gt;$AE$1,"-",IFERROR(IF(DATEDIF('Base de données'!$A673,Q$1,"d")&lt;&gt;0,"",'Base de données'!$B673),""))</f>
        <v/>
      </c>
      <c r="R673" s="39" t="str">
        <f>IF(R$1&gt;$AE$1,"-",IFERROR(IF(DATEDIF('Base de données'!$A673,R$1,"d")&lt;&gt;0,"",'Base de données'!$B673),""))</f>
        <v/>
      </c>
      <c r="S673" s="39" t="str">
        <f>IF(S$1&gt;$AE$1,"-",IFERROR(IF(DATEDIF('Base de données'!$A673,S$1,"d")&lt;&gt;0,"",'Base de données'!$B673),""))</f>
        <v/>
      </c>
      <c r="T673" s="39" t="str">
        <f>IF(T$1&gt;$AE$1,"-",IFERROR(IF(DATEDIF('Base de données'!$A673,T$1,"d")&lt;&gt;0,"",'Base de données'!$B673),""))</f>
        <v/>
      </c>
      <c r="U673" s="39" t="str">
        <f>IF(U$1&gt;$AE$1,"-",IFERROR(IF(DATEDIF('Base de données'!$A673,U$1,"d")&lt;&gt;0,"",'Base de données'!$B673),""))</f>
        <v/>
      </c>
      <c r="V673" s="39" t="str">
        <f>IF(V$1&gt;$AE$1,"-",IFERROR(IF(DATEDIF('Base de données'!$A673,V$1,"d")&lt;&gt;0,"",'Base de données'!$B673),""))</f>
        <v/>
      </c>
      <c r="W673" s="34"/>
      <c r="X673" s="30" t="str">
        <f>'Base de données'!$C673&amp;" "&amp;'Base de données'!$D673</f>
        <v>Delorme Philippe</v>
      </c>
      <c r="Y673" s="31">
        <f>COUNTIF('Base de données'!$B:$B,'Base de données'!$B673)</f>
        <v>4</v>
      </c>
      <c r="AA673" s="87" cm="1">
        <f t="array" aca="1" ref="AA673" ca="1">INDIRECT("'Base de données'!A" &amp; ROW(Y673))</f>
        <v>45717</v>
      </c>
      <c r="AB673" s="51" t="str" cm="1">
        <f t="array" aca="1" ref="AB673" ca="1">INDIRECT("'Base de données'!B" &amp; ROW(Z673))</f>
        <v>WPH5K</v>
      </c>
    </row>
    <row r="674" spans="1:28" x14ac:dyDescent="0.3">
      <c r="A674" s="41" t="str">
        <f ca="1">IF(IF(AND($B674&lt;&gt;"-",$B674=$E674),"Entrée et sortie","-")="Entrée et sortie",'Base de données'!$B674,"-")</f>
        <v>-</v>
      </c>
      <c r="B674" s="41" t="str">
        <f t="shared" ca="1" si="43"/>
        <v>-</v>
      </c>
      <c r="C674" s="41" t="str">
        <f t="shared" ca="1" si="44"/>
        <v>-</v>
      </c>
      <c r="D674" s="41" t="str">
        <f>IF($F674="sortie en cours d'année",'Base de données'!$B674,"-")</f>
        <v>-</v>
      </c>
      <c r="E674" s="41" t="str">
        <f>IF($H674="entrée en cours d'année",'Base de données'!$B674,"-")</f>
        <v>-</v>
      </c>
      <c r="F674" s="37" t="str">
        <f t="shared" si="41"/>
        <v/>
      </c>
      <c r="G674" s="37" t="str">
        <f>IF($J674="mouvement",_xlfn.XLOOKUP('Base de données'!$B674,$V:$V,$V:$V,0),"")</f>
        <v/>
      </c>
      <c r="H674" s="37" t="str">
        <f t="shared" si="42"/>
        <v/>
      </c>
      <c r="I674" s="37" t="str">
        <f>IF($J674="mouvement",_xlfn.XLOOKUP('Base de données'!$B674,$K:$K,$K:$K,0),"")</f>
        <v/>
      </c>
      <c r="J674" s="38" t="str">
        <f>IF(AND(Y674&lt;&gt;MAX(Y:Y),COUNTIF(K674:V674,'Base de données'!$B674)&gt;0),"mouvement","")</f>
        <v/>
      </c>
      <c r="K674" s="39" t="str">
        <f>IF(K$1&gt;$AE$1,"-",IFERROR(IF(DATEDIF('Base de données'!$A674,K$1,"d")&lt;&gt;0,"",'Base de données'!$B674),""))</f>
        <v/>
      </c>
      <c r="L674" s="39" t="str">
        <f>IF(L$1&gt;$AE$1,"-",IFERROR(IF(DATEDIF('Base de données'!$A674,L$1,"d")&lt;&gt;0,"",'Base de données'!$B674),""))</f>
        <v/>
      </c>
      <c r="M674" s="39" t="str">
        <f>IF(M$1&gt;$AE$1,"-",IFERROR(IF(DATEDIF('Base de données'!$A674,M$1,"d")&lt;&gt;0,"",'Base de données'!$B674),""))</f>
        <v>EVEHA</v>
      </c>
      <c r="N674" s="39" t="str">
        <f>IF(N$1&gt;$AE$1,"-",IFERROR(IF(DATEDIF('Base de données'!$A674,N$1,"d")&lt;&gt;0,"",'Base de données'!$B674),""))</f>
        <v/>
      </c>
      <c r="O674" s="39" t="str">
        <f>IF(O$1&gt;$AE$1,"-",IFERROR(IF(DATEDIF('Base de données'!$A674,O$1,"d")&lt;&gt;0,"",'Base de données'!$B674),""))</f>
        <v/>
      </c>
      <c r="P674" s="39" t="str">
        <f>IF(P$1&gt;$AE$1,"-",IFERROR(IF(DATEDIF('Base de données'!$A674,P$1,"d")&lt;&gt;0,"",'Base de données'!$B674),""))</f>
        <v/>
      </c>
      <c r="Q674" s="39" t="str">
        <f>IF(Q$1&gt;$AE$1,"-",IFERROR(IF(DATEDIF('Base de données'!$A674,Q$1,"d")&lt;&gt;0,"",'Base de données'!$B674),""))</f>
        <v/>
      </c>
      <c r="R674" s="39" t="str">
        <f>IF(R$1&gt;$AE$1,"-",IFERROR(IF(DATEDIF('Base de données'!$A674,R$1,"d")&lt;&gt;0,"",'Base de données'!$B674),""))</f>
        <v/>
      </c>
      <c r="S674" s="39" t="str">
        <f>IF(S$1&gt;$AE$1,"-",IFERROR(IF(DATEDIF('Base de données'!$A674,S$1,"d")&lt;&gt;0,"",'Base de données'!$B674),""))</f>
        <v/>
      </c>
      <c r="T674" s="39" t="str">
        <f>IF(T$1&gt;$AE$1,"-",IFERROR(IF(DATEDIF('Base de données'!$A674,T$1,"d")&lt;&gt;0,"",'Base de données'!$B674),""))</f>
        <v/>
      </c>
      <c r="U674" s="39" t="str">
        <f>IF(U$1&gt;$AE$1,"-",IFERROR(IF(DATEDIF('Base de données'!$A674,U$1,"d")&lt;&gt;0,"",'Base de données'!$B674),""))</f>
        <v/>
      </c>
      <c r="V674" s="39" t="str">
        <f>IF(V$1&gt;$AE$1,"-",IFERROR(IF(DATEDIF('Base de données'!$A674,V$1,"d")&lt;&gt;0,"",'Base de données'!$B674),""))</f>
        <v/>
      </c>
      <c r="W674" s="34"/>
      <c r="X674" s="30" t="str">
        <f>'Base de données'!$C674&amp;" "&amp;'Base de données'!$D674</f>
        <v>Texier Monique</v>
      </c>
      <c r="Y674" s="31">
        <f>COUNTIF('Base de données'!$B:$B,'Base de données'!$B674)</f>
        <v>12</v>
      </c>
      <c r="AA674" s="87" cm="1">
        <f t="array" aca="1" ref="AA674" ca="1">INDIRECT("'Base de données'!A" &amp; ROW(Y674))</f>
        <v>45717</v>
      </c>
      <c r="AB674" s="51" t="str" cm="1">
        <f t="array" aca="1" ref="AB674" ca="1">INDIRECT("'Base de données'!B" &amp; ROW(Z674))</f>
        <v>EVEHA</v>
      </c>
    </row>
    <row r="675" spans="1:28" x14ac:dyDescent="0.3">
      <c r="A675" s="41" t="str">
        <f ca="1">IF(IF(AND($B675&lt;&gt;"-",$B675=$E675),"Entrée et sortie","-")="Entrée et sortie",'Base de données'!$B675,"-")</f>
        <v>-</v>
      </c>
      <c r="B675" s="41" t="str">
        <f t="shared" ca="1" si="43"/>
        <v>-</v>
      </c>
      <c r="C675" s="41" t="str">
        <f t="shared" ca="1" si="44"/>
        <v>-</v>
      </c>
      <c r="D675" s="41" t="str">
        <f>IF($F675="sortie en cours d'année",'Base de données'!$B675,"-")</f>
        <v>-</v>
      </c>
      <c r="E675" s="41" t="str">
        <f>IF($H675="entrée en cours d'année",'Base de données'!$B675,"-")</f>
        <v>-</v>
      </c>
      <c r="F675" s="37" t="str">
        <f t="shared" si="41"/>
        <v/>
      </c>
      <c r="G675" s="37" t="str">
        <f>IF($J675="mouvement",_xlfn.XLOOKUP('Base de données'!$B675,$V:$V,$V:$V,0),"")</f>
        <v/>
      </c>
      <c r="H675" s="37" t="str">
        <f t="shared" si="42"/>
        <v/>
      </c>
      <c r="I675" s="37" t="str">
        <f>IF($J675="mouvement",_xlfn.XLOOKUP('Base de données'!$B675,$K:$K,$K:$K,0),"")</f>
        <v/>
      </c>
      <c r="J675" s="38" t="str">
        <f>IF(AND(Y675&lt;&gt;MAX(Y:Y),COUNTIF(K675:V675,'Base de données'!$B675)&gt;0),"mouvement","")</f>
        <v/>
      </c>
      <c r="K675" s="39" t="str">
        <f>IF(K$1&gt;$AE$1,"-",IFERROR(IF(DATEDIF('Base de données'!$A675,K$1,"d")&lt;&gt;0,"",'Base de données'!$B675),""))</f>
        <v/>
      </c>
      <c r="L675" s="39" t="str">
        <f>IF(L$1&gt;$AE$1,"-",IFERROR(IF(DATEDIF('Base de données'!$A675,L$1,"d")&lt;&gt;0,"",'Base de données'!$B675),""))</f>
        <v/>
      </c>
      <c r="M675" s="39" t="str">
        <f>IF(M$1&gt;$AE$1,"-",IFERROR(IF(DATEDIF('Base de données'!$A675,M$1,"d")&lt;&gt;0,"",'Base de données'!$B675),""))</f>
        <v>GC0VK</v>
      </c>
      <c r="N675" s="39" t="str">
        <f>IF(N$1&gt;$AE$1,"-",IFERROR(IF(DATEDIF('Base de données'!$A675,N$1,"d")&lt;&gt;0,"",'Base de données'!$B675),""))</f>
        <v/>
      </c>
      <c r="O675" s="39" t="str">
        <f>IF(O$1&gt;$AE$1,"-",IFERROR(IF(DATEDIF('Base de données'!$A675,O$1,"d")&lt;&gt;0,"",'Base de données'!$B675),""))</f>
        <v/>
      </c>
      <c r="P675" s="39" t="str">
        <f>IF(P$1&gt;$AE$1,"-",IFERROR(IF(DATEDIF('Base de données'!$A675,P$1,"d")&lt;&gt;0,"",'Base de données'!$B675),""))</f>
        <v/>
      </c>
      <c r="Q675" s="39" t="str">
        <f>IF(Q$1&gt;$AE$1,"-",IFERROR(IF(DATEDIF('Base de données'!$A675,Q$1,"d")&lt;&gt;0,"",'Base de données'!$B675),""))</f>
        <v/>
      </c>
      <c r="R675" s="39" t="str">
        <f>IF(R$1&gt;$AE$1,"-",IFERROR(IF(DATEDIF('Base de données'!$A675,R$1,"d")&lt;&gt;0,"",'Base de données'!$B675),""))</f>
        <v/>
      </c>
      <c r="S675" s="39" t="str">
        <f>IF(S$1&gt;$AE$1,"-",IFERROR(IF(DATEDIF('Base de données'!$A675,S$1,"d")&lt;&gt;0,"",'Base de données'!$B675),""))</f>
        <v/>
      </c>
      <c r="T675" s="39" t="str">
        <f>IF(T$1&gt;$AE$1,"-",IFERROR(IF(DATEDIF('Base de données'!$A675,T$1,"d")&lt;&gt;0,"",'Base de données'!$B675),""))</f>
        <v/>
      </c>
      <c r="U675" s="39" t="str">
        <f>IF(U$1&gt;$AE$1,"-",IFERROR(IF(DATEDIF('Base de données'!$A675,U$1,"d")&lt;&gt;0,"",'Base de données'!$B675),""))</f>
        <v/>
      </c>
      <c r="V675" s="39" t="str">
        <f>IF(V$1&gt;$AE$1,"-",IFERROR(IF(DATEDIF('Base de données'!$A675,V$1,"d")&lt;&gt;0,"",'Base de données'!$B675),""))</f>
        <v/>
      </c>
      <c r="W675" s="34"/>
      <c r="X675" s="30" t="str">
        <f>'Base de données'!$C675&amp;" "&amp;'Base de données'!$D675</f>
        <v>Maillet Lucas</v>
      </c>
      <c r="Y675" s="31">
        <f>COUNTIF('Base de données'!$B:$B,'Base de données'!$B675)</f>
        <v>12</v>
      </c>
      <c r="AA675" s="87" cm="1">
        <f t="array" aca="1" ref="AA675" ca="1">INDIRECT("'Base de données'!A" &amp; ROW(Y675))</f>
        <v>45717</v>
      </c>
      <c r="AB675" s="51" t="str" cm="1">
        <f t="array" aca="1" ref="AB675" ca="1">INDIRECT("'Base de données'!B" &amp; ROW(Z675))</f>
        <v>GC0VK</v>
      </c>
    </row>
    <row r="676" spans="1:28" x14ac:dyDescent="0.3">
      <c r="A676" s="41" t="str">
        <f ca="1">IF(IF(AND($B676&lt;&gt;"-",$B676=$E676),"Entrée et sortie","-")="Entrée et sortie",'Base de données'!$B676,"-")</f>
        <v>-</v>
      </c>
      <c r="B676" s="41" t="str">
        <f t="shared" ca="1" si="43"/>
        <v>-</v>
      </c>
      <c r="C676" s="41" t="str">
        <f t="shared" ca="1" si="44"/>
        <v>-</v>
      </c>
      <c r="D676" s="41" t="str">
        <f>IF($F676="sortie en cours d'année",'Base de données'!$B676,"-")</f>
        <v>-</v>
      </c>
      <c r="E676" s="41" t="str">
        <f>IF($H676="entrée en cours d'année",'Base de données'!$B676,"-")</f>
        <v>-</v>
      </c>
      <c r="F676" s="37" t="str">
        <f t="shared" si="41"/>
        <v/>
      </c>
      <c r="G676" s="37" t="str">
        <f>IF($J676="mouvement",_xlfn.XLOOKUP('Base de données'!$B676,$V:$V,$V:$V,0),"")</f>
        <v/>
      </c>
      <c r="H676" s="37" t="str">
        <f t="shared" si="42"/>
        <v/>
      </c>
      <c r="I676" s="37" t="str">
        <f>IF($J676="mouvement",_xlfn.XLOOKUP('Base de données'!$B676,$K:$K,$K:$K,0),"")</f>
        <v/>
      </c>
      <c r="J676" s="38" t="str">
        <f>IF(AND(Y676&lt;&gt;MAX(Y:Y),COUNTIF(K676:V676,'Base de données'!$B676)&gt;0),"mouvement","")</f>
        <v/>
      </c>
      <c r="K676" s="39" t="str">
        <f>IF(K$1&gt;$AE$1,"-",IFERROR(IF(DATEDIF('Base de données'!$A676,K$1,"d")&lt;&gt;0,"",'Base de données'!$B676),""))</f>
        <v/>
      </c>
      <c r="L676" s="39" t="str">
        <f>IF(L$1&gt;$AE$1,"-",IFERROR(IF(DATEDIF('Base de données'!$A676,L$1,"d")&lt;&gt;0,"",'Base de données'!$B676),""))</f>
        <v/>
      </c>
      <c r="M676" s="39" t="str">
        <f>IF(M$1&gt;$AE$1,"-",IFERROR(IF(DATEDIF('Base de données'!$A676,M$1,"d")&lt;&gt;0,"",'Base de données'!$B676),""))</f>
        <v>DHEUO</v>
      </c>
      <c r="N676" s="39" t="str">
        <f>IF(N$1&gt;$AE$1,"-",IFERROR(IF(DATEDIF('Base de données'!$A676,N$1,"d")&lt;&gt;0,"",'Base de données'!$B676),""))</f>
        <v/>
      </c>
      <c r="O676" s="39" t="str">
        <f>IF(O$1&gt;$AE$1,"-",IFERROR(IF(DATEDIF('Base de données'!$A676,O$1,"d")&lt;&gt;0,"",'Base de données'!$B676),""))</f>
        <v/>
      </c>
      <c r="P676" s="39" t="str">
        <f>IF(P$1&gt;$AE$1,"-",IFERROR(IF(DATEDIF('Base de données'!$A676,P$1,"d")&lt;&gt;0,"",'Base de données'!$B676),""))</f>
        <v/>
      </c>
      <c r="Q676" s="39" t="str">
        <f>IF(Q$1&gt;$AE$1,"-",IFERROR(IF(DATEDIF('Base de données'!$A676,Q$1,"d")&lt;&gt;0,"",'Base de données'!$B676),""))</f>
        <v/>
      </c>
      <c r="R676" s="39" t="str">
        <f>IF(R$1&gt;$AE$1,"-",IFERROR(IF(DATEDIF('Base de données'!$A676,R$1,"d")&lt;&gt;0,"",'Base de données'!$B676),""))</f>
        <v/>
      </c>
      <c r="S676" s="39" t="str">
        <f>IF(S$1&gt;$AE$1,"-",IFERROR(IF(DATEDIF('Base de données'!$A676,S$1,"d")&lt;&gt;0,"",'Base de données'!$B676),""))</f>
        <v/>
      </c>
      <c r="T676" s="39" t="str">
        <f>IF(T$1&gt;$AE$1,"-",IFERROR(IF(DATEDIF('Base de données'!$A676,T$1,"d")&lt;&gt;0,"",'Base de données'!$B676),""))</f>
        <v/>
      </c>
      <c r="U676" s="39" t="str">
        <f>IF(U$1&gt;$AE$1,"-",IFERROR(IF(DATEDIF('Base de données'!$A676,U$1,"d")&lt;&gt;0,"",'Base de données'!$B676),""))</f>
        <v/>
      </c>
      <c r="V676" s="39" t="str">
        <f>IF(V$1&gt;$AE$1,"-",IFERROR(IF(DATEDIF('Base de données'!$A676,V$1,"d")&lt;&gt;0,"",'Base de données'!$B676),""))</f>
        <v/>
      </c>
      <c r="W676" s="34"/>
      <c r="X676" s="30" t="str">
        <f>'Base de données'!$C676&amp;" "&amp;'Base de données'!$D676</f>
        <v>Couturier Sébastien</v>
      </c>
      <c r="Y676" s="31">
        <f>COUNTIF('Base de données'!$B:$B,'Base de données'!$B676)</f>
        <v>12</v>
      </c>
      <c r="AA676" s="87" cm="1">
        <f t="array" aca="1" ref="AA676" ca="1">INDIRECT("'Base de données'!A" &amp; ROW(Y676))</f>
        <v>45717</v>
      </c>
      <c r="AB676" s="51" t="str" cm="1">
        <f t="array" aca="1" ref="AB676" ca="1">INDIRECT("'Base de données'!B" &amp; ROW(Z676))</f>
        <v>DHEUO</v>
      </c>
    </row>
    <row r="677" spans="1:28" x14ac:dyDescent="0.3">
      <c r="A677" s="41" t="str">
        <f ca="1">IF(IF(AND($B677&lt;&gt;"-",$B677=$E677),"Entrée et sortie","-")="Entrée et sortie",'Base de données'!$B677,"-")</f>
        <v>-</v>
      </c>
      <c r="B677" s="41" t="str">
        <f t="shared" ca="1" si="43"/>
        <v>-</v>
      </c>
      <c r="C677" s="41" t="str">
        <f t="shared" ca="1" si="44"/>
        <v>-</v>
      </c>
      <c r="D677" s="41" t="str">
        <f>IF($F677="sortie en cours d'année",'Base de données'!$B677,"-")</f>
        <v>-</v>
      </c>
      <c r="E677" s="41" t="str">
        <f>IF($H677="entrée en cours d'année",'Base de données'!$B677,"-")</f>
        <v>-</v>
      </c>
      <c r="F677" s="37" t="str">
        <f t="shared" si="41"/>
        <v/>
      </c>
      <c r="G677" s="37" t="str">
        <f>IF($J677="mouvement",_xlfn.XLOOKUP('Base de données'!$B677,$V:$V,$V:$V,0),"")</f>
        <v/>
      </c>
      <c r="H677" s="37" t="str">
        <f t="shared" si="42"/>
        <v/>
      </c>
      <c r="I677" s="37" t="str">
        <f>IF($J677="mouvement",_xlfn.XLOOKUP('Base de données'!$B677,$K:$K,$K:$K,0),"")</f>
        <v/>
      </c>
      <c r="J677" s="38" t="str">
        <f>IF(AND(Y677&lt;&gt;MAX(Y:Y),COUNTIF(K677:V677,'Base de données'!$B677)&gt;0),"mouvement","")</f>
        <v/>
      </c>
      <c r="K677" s="39" t="str">
        <f>IF(K$1&gt;$AE$1,"-",IFERROR(IF(DATEDIF('Base de données'!$A677,K$1,"d")&lt;&gt;0,"",'Base de données'!$B677),""))</f>
        <v/>
      </c>
      <c r="L677" s="39" t="str">
        <f>IF(L$1&gt;$AE$1,"-",IFERROR(IF(DATEDIF('Base de données'!$A677,L$1,"d")&lt;&gt;0,"",'Base de données'!$B677),""))</f>
        <v/>
      </c>
      <c r="M677" s="39" t="str">
        <f>IF(M$1&gt;$AE$1,"-",IFERROR(IF(DATEDIF('Base de données'!$A677,M$1,"d")&lt;&gt;0,"",'Base de données'!$B677),""))</f>
        <v>CD97O</v>
      </c>
      <c r="N677" s="39" t="str">
        <f>IF(N$1&gt;$AE$1,"-",IFERROR(IF(DATEDIF('Base de données'!$A677,N$1,"d")&lt;&gt;0,"",'Base de données'!$B677),""))</f>
        <v/>
      </c>
      <c r="O677" s="39" t="str">
        <f>IF(O$1&gt;$AE$1,"-",IFERROR(IF(DATEDIF('Base de données'!$A677,O$1,"d")&lt;&gt;0,"",'Base de données'!$B677),""))</f>
        <v/>
      </c>
      <c r="P677" s="39" t="str">
        <f>IF(P$1&gt;$AE$1,"-",IFERROR(IF(DATEDIF('Base de données'!$A677,P$1,"d")&lt;&gt;0,"",'Base de données'!$B677),""))</f>
        <v/>
      </c>
      <c r="Q677" s="39" t="str">
        <f>IF(Q$1&gt;$AE$1,"-",IFERROR(IF(DATEDIF('Base de données'!$A677,Q$1,"d")&lt;&gt;0,"",'Base de données'!$B677),""))</f>
        <v/>
      </c>
      <c r="R677" s="39" t="str">
        <f>IF(R$1&gt;$AE$1,"-",IFERROR(IF(DATEDIF('Base de données'!$A677,R$1,"d")&lt;&gt;0,"",'Base de données'!$B677),""))</f>
        <v/>
      </c>
      <c r="S677" s="39" t="str">
        <f>IF(S$1&gt;$AE$1,"-",IFERROR(IF(DATEDIF('Base de données'!$A677,S$1,"d")&lt;&gt;0,"",'Base de données'!$B677),""))</f>
        <v/>
      </c>
      <c r="T677" s="39" t="str">
        <f>IF(T$1&gt;$AE$1,"-",IFERROR(IF(DATEDIF('Base de données'!$A677,T$1,"d")&lt;&gt;0,"",'Base de données'!$B677),""))</f>
        <v/>
      </c>
      <c r="U677" s="39" t="str">
        <f>IF(U$1&gt;$AE$1,"-",IFERROR(IF(DATEDIF('Base de données'!$A677,U$1,"d")&lt;&gt;0,"",'Base de données'!$B677),""))</f>
        <v/>
      </c>
      <c r="V677" s="39" t="str">
        <f>IF(V$1&gt;$AE$1,"-",IFERROR(IF(DATEDIF('Base de données'!$A677,V$1,"d")&lt;&gt;0,"",'Base de données'!$B677),""))</f>
        <v/>
      </c>
      <c r="W677" s="34"/>
      <c r="X677" s="30" t="str">
        <f>'Base de données'!$C677&amp;" "&amp;'Base de données'!$D677</f>
        <v>Texier Augustin</v>
      </c>
      <c r="Y677" s="31">
        <f>COUNTIF('Base de données'!$B:$B,'Base de données'!$B677)</f>
        <v>12</v>
      </c>
      <c r="AA677" s="87" cm="1">
        <f t="array" aca="1" ref="AA677" ca="1">INDIRECT("'Base de données'!A" &amp; ROW(Y677))</f>
        <v>45717</v>
      </c>
      <c r="AB677" s="51" t="str" cm="1">
        <f t="array" aca="1" ref="AB677" ca="1">INDIRECT("'Base de données'!B" &amp; ROW(Z677))</f>
        <v>CD97O</v>
      </c>
    </row>
    <row r="678" spans="1:28" x14ac:dyDescent="0.3">
      <c r="A678" s="41" t="str">
        <f ca="1">IF(IF(AND($B678&lt;&gt;"-",$B678=$E678),"Entrée et sortie","-")="Entrée et sortie",'Base de données'!$B678,"-")</f>
        <v>-</v>
      </c>
      <c r="B678" s="41" t="str">
        <f t="shared" ca="1" si="43"/>
        <v>-</v>
      </c>
      <c r="C678" s="41" t="str">
        <f t="shared" ca="1" si="44"/>
        <v>-</v>
      </c>
      <c r="D678" s="41" t="str">
        <f>IF($F678="sortie en cours d'année",'Base de données'!$B678,"-")</f>
        <v>-</v>
      </c>
      <c r="E678" s="41" t="str">
        <f>IF($H678="entrée en cours d'année",'Base de données'!$B678,"-")</f>
        <v>-</v>
      </c>
      <c r="F678" s="37" t="str">
        <f t="shared" si="41"/>
        <v/>
      </c>
      <c r="G678" s="37" t="str">
        <f>IF($J678="mouvement",_xlfn.XLOOKUP('Base de données'!$B678,$V:$V,$V:$V,0),"")</f>
        <v/>
      </c>
      <c r="H678" s="37" t="str">
        <f t="shared" si="42"/>
        <v/>
      </c>
      <c r="I678" s="37" t="str">
        <f>IF($J678="mouvement",_xlfn.XLOOKUP('Base de données'!$B678,$K:$K,$K:$K,0),"")</f>
        <v/>
      </c>
      <c r="J678" s="38" t="str">
        <f>IF(AND(Y678&lt;&gt;MAX(Y:Y),COUNTIF(K678:V678,'Base de données'!$B678)&gt;0),"mouvement","")</f>
        <v/>
      </c>
      <c r="K678" s="39" t="str">
        <f>IF(K$1&gt;$AE$1,"-",IFERROR(IF(DATEDIF('Base de données'!$A678,K$1,"d")&lt;&gt;0,"",'Base de données'!$B678),""))</f>
        <v/>
      </c>
      <c r="L678" s="39" t="str">
        <f>IF(L$1&gt;$AE$1,"-",IFERROR(IF(DATEDIF('Base de données'!$A678,L$1,"d")&lt;&gt;0,"",'Base de données'!$B678),""))</f>
        <v/>
      </c>
      <c r="M678" s="39" t="str">
        <f>IF(M$1&gt;$AE$1,"-",IFERROR(IF(DATEDIF('Base de données'!$A678,M$1,"d")&lt;&gt;0,"",'Base de données'!$B678),""))</f>
        <v>SC7KQ</v>
      </c>
      <c r="N678" s="39" t="str">
        <f>IF(N$1&gt;$AE$1,"-",IFERROR(IF(DATEDIF('Base de données'!$A678,N$1,"d")&lt;&gt;0,"",'Base de données'!$B678),""))</f>
        <v/>
      </c>
      <c r="O678" s="39" t="str">
        <f>IF(O$1&gt;$AE$1,"-",IFERROR(IF(DATEDIF('Base de données'!$A678,O$1,"d")&lt;&gt;0,"",'Base de données'!$B678),""))</f>
        <v/>
      </c>
      <c r="P678" s="39" t="str">
        <f>IF(P$1&gt;$AE$1,"-",IFERROR(IF(DATEDIF('Base de données'!$A678,P$1,"d")&lt;&gt;0,"",'Base de données'!$B678),""))</f>
        <v/>
      </c>
      <c r="Q678" s="39" t="str">
        <f>IF(Q$1&gt;$AE$1,"-",IFERROR(IF(DATEDIF('Base de données'!$A678,Q$1,"d")&lt;&gt;0,"",'Base de données'!$B678),""))</f>
        <v/>
      </c>
      <c r="R678" s="39" t="str">
        <f>IF(R$1&gt;$AE$1,"-",IFERROR(IF(DATEDIF('Base de données'!$A678,R$1,"d")&lt;&gt;0,"",'Base de données'!$B678),""))</f>
        <v/>
      </c>
      <c r="S678" s="39" t="str">
        <f>IF(S$1&gt;$AE$1,"-",IFERROR(IF(DATEDIF('Base de données'!$A678,S$1,"d")&lt;&gt;0,"",'Base de données'!$B678),""))</f>
        <v/>
      </c>
      <c r="T678" s="39" t="str">
        <f>IF(T$1&gt;$AE$1,"-",IFERROR(IF(DATEDIF('Base de données'!$A678,T$1,"d")&lt;&gt;0,"",'Base de données'!$B678),""))</f>
        <v/>
      </c>
      <c r="U678" s="39" t="str">
        <f>IF(U$1&gt;$AE$1,"-",IFERROR(IF(DATEDIF('Base de données'!$A678,U$1,"d")&lt;&gt;0,"",'Base de données'!$B678),""))</f>
        <v/>
      </c>
      <c r="V678" s="39" t="str">
        <f>IF(V$1&gt;$AE$1,"-",IFERROR(IF(DATEDIF('Base de données'!$A678,V$1,"d")&lt;&gt;0,"",'Base de données'!$B678),""))</f>
        <v/>
      </c>
      <c r="W678" s="34"/>
      <c r="X678" s="30" t="str">
        <f>'Base de données'!$C678&amp;" "&amp;'Base de données'!$D678</f>
        <v>Hebert Alice</v>
      </c>
      <c r="Y678" s="31">
        <f>COUNTIF('Base de données'!$B:$B,'Base de données'!$B678)</f>
        <v>12</v>
      </c>
      <c r="AA678" s="87" cm="1">
        <f t="array" aca="1" ref="AA678" ca="1">INDIRECT("'Base de données'!A" &amp; ROW(Y678))</f>
        <v>45717</v>
      </c>
      <c r="AB678" s="51" t="str" cm="1">
        <f t="array" aca="1" ref="AB678" ca="1">INDIRECT("'Base de données'!B" &amp; ROW(Z678))</f>
        <v>SC7KQ</v>
      </c>
    </row>
    <row r="679" spans="1:28" x14ac:dyDescent="0.3">
      <c r="A679" s="41" t="str">
        <f ca="1">IF(IF(AND($B679&lt;&gt;"-",$B679=$E679),"Entrée et sortie","-")="Entrée et sortie",'Base de données'!$B679,"-")</f>
        <v>-</v>
      </c>
      <c r="B679" s="41" t="str">
        <f t="shared" ca="1" si="43"/>
        <v>-</v>
      </c>
      <c r="C679" s="41" t="str">
        <f t="shared" ca="1" si="44"/>
        <v>-</v>
      </c>
      <c r="D679" s="41" t="str">
        <f>IF($F679="sortie en cours d'année",'Base de données'!$B679,"-")</f>
        <v>-</v>
      </c>
      <c r="E679" s="41" t="str">
        <f>IF($H679="entrée en cours d'année",'Base de données'!$B679,"-")</f>
        <v>-</v>
      </c>
      <c r="F679" s="37" t="str">
        <f t="shared" si="41"/>
        <v/>
      </c>
      <c r="G679" s="37" t="str">
        <f>IF($J679="mouvement",_xlfn.XLOOKUP('Base de données'!$B679,$V:$V,$V:$V,0),"")</f>
        <v/>
      </c>
      <c r="H679" s="37" t="str">
        <f t="shared" si="42"/>
        <v/>
      </c>
      <c r="I679" s="37" t="str">
        <f>IF($J679="mouvement",_xlfn.XLOOKUP('Base de données'!$B679,$K:$K,$K:$K,0),"")</f>
        <v/>
      </c>
      <c r="J679" s="38" t="str">
        <f>IF(AND(Y679&lt;&gt;MAX(Y:Y),COUNTIF(K679:V679,'Base de données'!$B679)&gt;0),"mouvement","")</f>
        <v/>
      </c>
      <c r="K679" s="39" t="str">
        <f>IF(K$1&gt;$AE$1,"-",IFERROR(IF(DATEDIF('Base de données'!$A679,K$1,"d")&lt;&gt;0,"",'Base de données'!$B679),""))</f>
        <v/>
      </c>
      <c r="L679" s="39" t="str">
        <f>IF(L$1&gt;$AE$1,"-",IFERROR(IF(DATEDIF('Base de données'!$A679,L$1,"d")&lt;&gt;0,"",'Base de données'!$B679),""))</f>
        <v/>
      </c>
      <c r="M679" s="39" t="str">
        <f>IF(M$1&gt;$AE$1,"-",IFERROR(IF(DATEDIF('Base de données'!$A679,M$1,"d")&lt;&gt;0,"",'Base de données'!$B679),""))</f>
        <v>7XTUM</v>
      </c>
      <c r="N679" s="39" t="str">
        <f>IF(N$1&gt;$AE$1,"-",IFERROR(IF(DATEDIF('Base de données'!$A679,N$1,"d")&lt;&gt;0,"",'Base de données'!$B679),""))</f>
        <v/>
      </c>
      <c r="O679" s="39" t="str">
        <f>IF(O$1&gt;$AE$1,"-",IFERROR(IF(DATEDIF('Base de données'!$A679,O$1,"d")&lt;&gt;0,"",'Base de données'!$B679),""))</f>
        <v/>
      </c>
      <c r="P679" s="39" t="str">
        <f>IF(P$1&gt;$AE$1,"-",IFERROR(IF(DATEDIF('Base de données'!$A679,P$1,"d")&lt;&gt;0,"",'Base de données'!$B679),""))</f>
        <v/>
      </c>
      <c r="Q679" s="39" t="str">
        <f>IF(Q$1&gt;$AE$1,"-",IFERROR(IF(DATEDIF('Base de données'!$A679,Q$1,"d")&lt;&gt;0,"",'Base de données'!$B679),""))</f>
        <v/>
      </c>
      <c r="R679" s="39" t="str">
        <f>IF(R$1&gt;$AE$1,"-",IFERROR(IF(DATEDIF('Base de données'!$A679,R$1,"d")&lt;&gt;0,"",'Base de données'!$B679),""))</f>
        <v/>
      </c>
      <c r="S679" s="39" t="str">
        <f>IF(S$1&gt;$AE$1,"-",IFERROR(IF(DATEDIF('Base de données'!$A679,S$1,"d")&lt;&gt;0,"",'Base de données'!$B679),""))</f>
        <v/>
      </c>
      <c r="T679" s="39" t="str">
        <f>IF(T$1&gt;$AE$1,"-",IFERROR(IF(DATEDIF('Base de données'!$A679,T$1,"d")&lt;&gt;0,"",'Base de données'!$B679),""))</f>
        <v/>
      </c>
      <c r="U679" s="39" t="str">
        <f>IF(U$1&gt;$AE$1,"-",IFERROR(IF(DATEDIF('Base de données'!$A679,U$1,"d")&lt;&gt;0,"",'Base de données'!$B679),""))</f>
        <v/>
      </c>
      <c r="V679" s="39" t="str">
        <f>IF(V$1&gt;$AE$1,"-",IFERROR(IF(DATEDIF('Base de données'!$A679,V$1,"d")&lt;&gt;0,"",'Base de données'!$B679),""))</f>
        <v/>
      </c>
      <c r="W679" s="34"/>
      <c r="X679" s="30" t="str">
        <f>'Base de données'!$C679&amp;" "&amp;'Base de données'!$D679</f>
        <v>Gaillard Gérard</v>
      </c>
      <c r="Y679" s="31">
        <f>COUNTIF('Base de données'!$B:$B,'Base de données'!$B679)</f>
        <v>12</v>
      </c>
      <c r="AA679" s="87" cm="1">
        <f t="array" aca="1" ref="AA679" ca="1">INDIRECT("'Base de données'!A" &amp; ROW(Y679))</f>
        <v>45717</v>
      </c>
      <c r="AB679" s="51" t="str" cm="1">
        <f t="array" aca="1" ref="AB679" ca="1">INDIRECT("'Base de données'!B" &amp; ROW(Z679))</f>
        <v>7XTUM</v>
      </c>
    </row>
    <row r="680" spans="1:28" x14ac:dyDescent="0.3">
      <c r="A680" s="41" t="str">
        <f ca="1">IF(IF(AND($B680&lt;&gt;"-",$B680=$E680),"Entrée et sortie","-")="Entrée et sortie",'Base de données'!$B680,"-")</f>
        <v>-</v>
      </c>
      <c r="B680" s="41" t="str">
        <f t="shared" ca="1" si="43"/>
        <v>6IR69</v>
      </c>
      <c r="C680" s="41" t="str">
        <f t="shared" ca="1" si="44"/>
        <v>6IR69</v>
      </c>
      <c r="D680" s="41" t="str">
        <f>IF($F680="sortie en cours d'année",'Base de données'!$B680,"-")</f>
        <v>6IR69</v>
      </c>
      <c r="E680" s="41" t="str">
        <f>IF($H680="entrée en cours d'année",'Base de données'!$B680,"-")</f>
        <v>-</v>
      </c>
      <c r="F680" s="37" t="str">
        <f t="shared" si="41"/>
        <v>sortie en cours d'année</v>
      </c>
      <c r="G680" s="37">
        <f>IF($J680="mouvement",_xlfn.XLOOKUP('Base de données'!$B680,$V:$V,$V:$V,0),"")</f>
        <v>0</v>
      </c>
      <c r="H680" s="37" t="str">
        <f t="shared" si="42"/>
        <v/>
      </c>
      <c r="I680" s="37" t="str">
        <f>IF($J680="mouvement",_xlfn.XLOOKUP('Base de données'!$B680,$K:$K,$K:$K,0),"")</f>
        <v>6IR69</v>
      </c>
      <c r="J680" s="38" t="str">
        <f>IF(AND(Y680&lt;&gt;MAX(Y:Y),COUNTIF(K680:V680,'Base de données'!$B680)&gt;0),"mouvement","")</f>
        <v>mouvement</v>
      </c>
      <c r="K680" s="39" t="str">
        <f>IF(K$1&gt;$AE$1,"-",IFERROR(IF(DATEDIF('Base de données'!$A680,K$1,"d")&lt;&gt;0,"",'Base de données'!$B680),""))</f>
        <v/>
      </c>
      <c r="L680" s="39" t="str">
        <f>IF(L$1&gt;$AE$1,"-",IFERROR(IF(DATEDIF('Base de données'!$A680,L$1,"d")&lt;&gt;0,"",'Base de données'!$B680),""))</f>
        <v/>
      </c>
      <c r="M680" s="39" t="str">
        <f>IF(M$1&gt;$AE$1,"-",IFERROR(IF(DATEDIF('Base de données'!$A680,M$1,"d")&lt;&gt;0,"",'Base de données'!$B680),""))</f>
        <v>6IR69</v>
      </c>
      <c r="N680" s="39" t="str">
        <f>IF(N$1&gt;$AE$1,"-",IFERROR(IF(DATEDIF('Base de données'!$A680,N$1,"d")&lt;&gt;0,"",'Base de données'!$B680),""))</f>
        <v/>
      </c>
      <c r="O680" s="39" t="str">
        <f>IF(O$1&gt;$AE$1,"-",IFERROR(IF(DATEDIF('Base de données'!$A680,O$1,"d")&lt;&gt;0,"",'Base de données'!$B680),""))</f>
        <v/>
      </c>
      <c r="P680" s="39" t="str">
        <f>IF(P$1&gt;$AE$1,"-",IFERROR(IF(DATEDIF('Base de données'!$A680,P$1,"d")&lt;&gt;0,"",'Base de données'!$B680),""))</f>
        <v/>
      </c>
      <c r="Q680" s="39" t="str">
        <f>IF(Q$1&gt;$AE$1,"-",IFERROR(IF(DATEDIF('Base de données'!$A680,Q$1,"d")&lt;&gt;0,"",'Base de données'!$B680),""))</f>
        <v/>
      </c>
      <c r="R680" s="39" t="str">
        <f>IF(R$1&gt;$AE$1,"-",IFERROR(IF(DATEDIF('Base de données'!$A680,R$1,"d")&lt;&gt;0,"",'Base de données'!$B680),""))</f>
        <v/>
      </c>
      <c r="S680" s="39" t="str">
        <f>IF(S$1&gt;$AE$1,"-",IFERROR(IF(DATEDIF('Base de données'!$A680,S$1,"d")&lt;&gt;0,"",'Base de données'!$B680),""))</f>
        <v/>
      </c>
      <c r="T680" s="39" t="str">
        <f>IF(T$1&gt;$AE$1,"-",IFERROR(IF(DATEDIF('Base de données'!$A680,T$1,"d")&lt;&gt;0,"",'Base de données'!$B680),""))</f>
        <v/>
      </c>
      <c r="U680" s="39" t="str">
        <f>IF(U$1&gt;$AE$1,"-",IFERROR(IF(DATEDIF('Base de données'!$A680,U$1,"d")&lt;&gt;0,"",'Base de données'!$B680),""))</f>
        <v/>
      </c>
      <c r="V680" s="39" t="str">
        <f>IF(V$1&gt;$AE$1,"-",IFERROR(IF(DATEDIF('Base de données'!$A680,V$1,"d")&lt;&gt;0,"",'Base de données'!$B680),""))</f>
        <v/>
      </c>
      <c r="W680" s="34"/>
      <c r="X680" s="30" t="str">
        <f>'Base de données'!$C680&amp;" "&amp;'Base de données'!$D680</f>
        <v>Thibault Thomas</v>
      </c>
      <c r="Y680" s="31">
        <f>COUNTIF('Base de données'!$B:$B,'Base de données'!$B680)</f>
        <v>9</v>
      </c>
      <c r="AA680" s="87" cm="1">
        <f t="array" aca="1" ref="AA680" ca="1">INDIRECT("'Base de données'!A" &amp; ROW(Y680))</f>
        <v>45717</v>
      </c>
      <c r="AB680" s="51" t="str" cm="1">
        <f t="array" aca="1" ref="AB680" ca="1">INDIRECT("'Base de données'!B" &amp; ROW(Z680))</f>
        <v>6IR69</v>
      </c>
    </row>
    <row r="681" spans="1:28" x14ac:dyDescent="0.3">
      <c r="A681" s="41" t="str">
        <f ca="1">IF(IF(AND($B681&lt;&gt;"-",$B681=$E681),"Entrée et sortie","-")="Entrée et sortie",'Base de données'!$B681,"-")</f>
        <v>-</v>
      </c>
      <c r="B681" s="41" t="str">
        <f t="shared" ca="1" si="43"/>
        <v>-</v>
      </c>
      <c r="C681" s="41" t="str">
        <f t="shared" ca="1" si="44"/>
        <v>-</v>
      </c>
      <c r="D681" s="41" t="str">
        <f>IF($F681="sortie en cours d'année",'Base de données'!$B681,"-")</f>
        <v>-</v>
      </c>
      <c r="E681" s="41" t="str">
        <f>IF($H681="entrée en cours d'année",'Base de données'!$B681,"-")</f>
        <v>-</v>
      </c>
      <c r="F681" s="37" t="str">
        <f t="shared" si="41"/>
        <v/>
      </c>
      <c r="G681" s="37" t="str">
        <f>IF($J681="mouvement",_xlfn.XLOOKUP('Base de données'!$B681,$V:$V,$V:$V,0),"")</f>
        <v/>
      </c>
      <c r="H681" s="37" t="str">
        <f t="shared" si="42"/>
        <v/>
      </c>
      <c r="I681" s="37" t="str">
        <f>IF($J681="mouvement",_xlfn.XLOOKUP('Base de données'!$B681,$K:$K,$K:$K,0),"")</f>
        <v/>
      </c>
      <c r="J681" s="38" t="str">
        <f>IF(AND(Y681&lt;&gt;MAX(Y:Y),COUNTIF(K681:V681,'Base de données'!$B681)&gt;0),"mouvement","")</f>
        <v/>
      </c>
      <c r="K681" s="39" t="str">
        <f>IF(K$1&gt;$AE$1,"-",IFERROR(IF(DATEDIF('Base de données'!$A681,K$1,"d")&lt;&gt;0,"",'Base de données'!$B681),""))</f>
        <v/>
      </c>
      <c r="L681" s="39" t="str">
        <f>IF(L$1&gt;$AE$1,"-",IFERROR(IF(DATEDIF('Base de données'!$A681,L$1,"d")&lt;&gt;0,"",'Base de données'!$B681),""))</f>
        <v/>
      </c>
      <c r="M681" s="39" t="str">
        <f>IF(M$1&gt;$AE$1,"-",IFERROR(IF(DATEDIF('Base de données'!$A681,M$1,"d")&lt;&gt;0,"",'Base de données'!$B681),""))</f>
        <v>W01L7</v>
      </c>
      <c r="N681" s="39" t="str">
        <f>IF(N$1&gt;$AE$1,"-",IFERROR(IF(DATEDIF('Base de données'!$A681,N$1,"d")&lt;&gt;0,"",'Base de données'!$B681),""))</f>
        <v/>
      </c>
      <c r="O681" s="39" t="str">
        <f>IF(O$1&gt;$AE$1,"-",IFERROR(IF(DATEDIF('Base de données'!$A681,O$1,"d")&lt;&gt;0,"",'Base de données'!$B681),""))</f>
        <v/>
      </c>
      <c r="P681" s="39" t="str">
        <f>IF(P$1&gt;$AE$1,"-",IFERROR(IF(DATEDIF('Base de données'!$A681,P$1,"d")&lt;&gt;0,"",'Base de données'!$B681),""))</f>
        <v/>
      </c>
      <c r="Q681" s="39" t="str">
        <f>IF(Q$1&gt;$AE$1,"-",IFERROR(IF(DATEDIF('Base de données'!$A681,Q$1,"d")&lt;&gt;0,"",'Base de données'!$B681),""))</f>
        <v/>
      </c>
      <c r="R681" s="39" t="str">
        <f>IF(R$1&gt;$AE$1,"-",IFERROR(IF(DATEDIF('Base de données'!$A681,R$1,"d")&lt;&gt;0,"",'Base de données'!$B681),""))</f>
        <v/>
      </c>
      <c r="S681" s="39" t="str">
        <f>IF(S$1&gt;$AE$1,"-",IFERROR(IF(DATEDIF('Base de données'!$A681,S$1,"d")&lt;&gt;0,"",'Base de données'!$B681),""))</f>
        <v/>
      </c>
      <c r="T681" s="39" t="str">
        <f>IF(T$1&gt;$AE$1,"-",IFERROR(IF(DATEDIF('Base de données'!$A681,T$1,"d")&lt;&gt;0,"",'Base de données'!$B681),""))</f>
        <v/>
      </c>
      <c r="U681" s="39" t="str">
        <f>IF(U$1&gt;$AE$1,"-",IFERROR(IF(DATEDIF('Base de données'!$A681,U$1,"d")&lt;&gt;0,"",'Base de données'!$B681),""))</f>
        <v/>
      </c>
      <c r="V681" s="39" t="str">
        <f>IF(V$1&gt;$AE$1,"-",IFERROR(IF(DATEDIF('Base de données'!$A681,V$1,"d")&lt;&gt;0,"",'Base de données'!$B681),""))</f>
        <v/>
      </c>
      <c r="W681" s="34"/>
      <c r="X681" s="30" t="str">
        <f>'Base de données'!$C681&amp;" "&amp;'Base de données'!$D681</f>
        <v>Gautier Louise</v>
      </c>
      <c r="Y681" s="31">
        <f>COUNTIF('Base de données'!$B:$B,'Base de données'!$B681)</f>
        <v>12</v>
      </c>
      <c r="AA681" s="87" cm="1">
        <f t="array" aca="1" ref="AA681" ca="1">INDIRECT("'Base de données'!A" &amp; ROW(Y681))</f>
        <v>45717</v>
      </c>
      <c r="AB681" s="51" t="str" cm="1">
        <f t="array" aca="1" ref="AB681" ca="1">INDIRECT("'Base de données'!B" &amp; ROW(Z681))</f>
        <v>W01L7</v>
      </c>
    </row>
    <row r="682" spans="1:28" x14ac:dyDescent="0.3">
      <c r="A682" s="41" t="str">
        <f ca="1">IF(IF(AND($B682&lt;&gt;"-",$B682=$E682),"Entrée et sortie","-")="Entrée et sortie",'Base de données'!$B682,"-")</f>
        <v>-</v>
      </c>
      <c r="B682" s="41" t="str">
        <f t="shared" ca="1" si="43"/>
        <v>UHGK8</v>
      </c>
      <c r="C682" s="41" t="str">
        <f t="shared" ca="1" si="44"/>
        <v>UHGK8</v>
      </c>
      <c r="D682" s="41" t="str">
        <f>IF($F682="sortie en cours d'année",'Base de données'!$B682,"-")</f>
        <v>UHGK8</v>
      </c>
      <c r="E682" s="41" t="str">
        <f>IF($H682="entrée en cours d'année",'Base de données'!$B682,"-")</f>
        <v>-</v>
      </c>
      <c r="F682" s="37" t="str">
        <f t="shared" si="41"/>
        <v>sortie en cours d'année</v>
      </c>
      <c r="G682" s="37">
        <f>IF($J682="mouvement",_xlfn.XLOOKUP('Base de données'!$B682,$V:$V,$V:$V,0),"")</f>
        <v>0</v>
      </c>
      <c r="H682" s="37" t="str">
        <f t="shared" si="42"/>
        <v/>
      </c>
      <c r="I682" s="37" t="str">
        <f>IF($J682="mouvement",_xlfn.XLOOKUP('Base de données'!$B682,$K:$K,$K:$K,0),"")</f>
        <v>UHGK8</v>
      </c>
      <c r="J682" s="38" t="str">
        <f>IF(AND(Y682&lt;&gt;MAX(Y:Y),COUNTIF(K682:V682,'Base de données'!$B682)&gt;0),"mouvement","")</f>
        <v>mouvement</v>
      </c>
      <c r="K682" s="39" t="str">
        <f>IF(K$1&gt;$AE$1,"-",IFERROR(IF(DATEDIF('Base de données'!$A682,K$1,"d")&lt;&gt;0,"",'Base de données'!$B682),""))</f>
        <v/>
      </c>
      <c r="L682" s="39" t="str">
        <f>IF(L$1&gt;$AE$1,"-",IFERROR(IF(DATEDIF('Base de données'!$A682,L$1,"d")&lt;&gt;0,"",'Base de données'!$B682),""))</f>
        <v/>
      </c>
      <c r="M682" s="39" t="str">
        <f>IF(M$1&gt;$AE$1,"-",IFERROR(IF(DATEDIF('Base de données'!$A682,M$1,"d")&lt;&gt;0,"",'Base de données'!$B682),""))</f>
        <v>UHGK8</v>
      </c>
      <c r="N682" s="39" t="str">
        <f>IF(N$1&gt;$AE$1,"-",IFERROR(IF(DATEDIF('Base de données'!$A682,N$1,"d")&lt;&gt;0,"",'Base de données'!$B682),""))</f>
        <v/>
      </c>
      <c r="O682" s="39" t="str">
        <f>IF(O$1&gt;$AE$1,"-",IFERROR(IF(DATEDIF('Base de données'!$A682,O$1,"d")&lt;&gt;0,"",'Base de données'!$B682),""))</f>
        <v/>
      </c>
      <c r="P682" s="39" t="str">
        <f>IF(P$1&gt;$AE$1,"-",IFERROR(IF(DATEDIF('Base de données'!$A682,P$1,"d")&lt;&gt;0,"",'Base de données'!$B682),""))</f>
        <v/>
      </c>
      <c r="Q682" s="39" t="str">
        <f>IF(Q$1&gt;$AE$1,"-",IFERROR(IF(DATEDIF('Base de données'!$A682,Q$1,"d")&lt;&gt;0,"",'Base de données'!$B682),""))</f>
        <v/>
      </c>
      <c r="R682" s="39" t="str">
        <f>IF(R$1&gt;$AE$1,"-",IFERROR(IF(DATEDIF('Base de données'!$A682,R$1,"d")&lt;&gt;0,"",'Base de données'!$B682),""))</f>
        <v/>
      </c>
      <c r="S682" s="39" t="str">
        <f>IF(S$1&gt;$AE$1,"-",IFERROR(IF(DATEDIF('Base de données'!$A682,S$1,"d")&lt;&gt;0,"",'Base de données'!$B682),""))</f>
        <v/>
      </c>
      <c r="T682" s="39" t="str">
        <f>IF(T$1&gt;$AE$1,"-",IFERROR(IF(DATEDIF('Base de données'!$A682,T$1,"d")&lt;&gt;0,"",'Base de données'!$B682),""))</f>
        <v/>
      </c>
      <c r="U682" s="39" t="str">
        <f>IF(U$1&gt;$AE$1,"-",IFERROR(IF(DATEDIF('Base de données'!$A682,U$1,"d")&lt;&gt;0,"",'Base de données'!$B682),""))</f>
        <v/>
      </c>
      <c r="V682" s="39" t="str">
        <f>IF(V$1&gt;$AE$1,"-",IFERROR(IF(DATEDIF('Base de données'!$A682,V$1,"d")&lt;&gt;0,"",'Base de données'!$B682),""))</f>
        <v/>
      </c>
      <c r="W682" s="34"/>
      <c r="X682" s="30" t="str">
        <f>'Base de données'!$C682&amp;" "&amp;'Base de données'!$D682</f>
        <v>Perret Émile</v>
      </c>
      <c r="Y682" s="31">
        <f>COUNTIF('Base de données'!$B:$B,'Base de données'!$B682)</f>
        <v>6</v>
      </c>
      <c r="AA682" s="87" cm="1">
        <f t="array" aca="1" ref="AA682" ca="1">INDIRECT("'Base de données'!A" &amp; ROW(Y682))</f>
        <v>45717</v>
      </c>
      <c r="AB682" s="51" t="str" cm="1">
        <f t="array" aca="1" ref="AB682" ca="1">INDIRECT("'Base de données'!B" &amp; ROW(Z682))</f>
        <v>UHGK8</v>
      </c>
    </row>
    <row r="683" spans="1:28" x14ac:dyDescent="0.3">
      <c r="A683" s="41" t="str">
        <f ca="1">IF(IF(AND($B683&lt;&gt;"-",$B683=$E683),"Entrée et sortie","-")="Entrée et sortie",'Base de données'!$B683,"-")</f>
        <v>-</v>
      </c>
      <c r="B683" s="41" t="str">
        <f t="shared" ca="1" si="43"/>
        <v>-</v>
      </c>
      <c r="C683" s="41" t="str">
        <f t="shared" ca="1" si="44"/>
        <v>-</v>
      </c>
      <c r="D683" s="41" t="str">
        <f>IF($F683="sortie en cours d'année",'Base de données'!$B683,"-")</f>
        <v>-</v>
      </c>
      <c r="E683" s="41" t="str">
        <f>IF($H683="entrée en cours d'année",'Base de données'!$B683,"-")</f>
        <v>-</v>
      </c>
      <c r="F683" s="37" t="str">
        <f t="shared" si="41"/>
        <v/>
      </c>
      <c r="G683" s="37" t="str">
        <f>IF($J683="mouvement",_xlfn.XLOOKUP('Base de données'!$B683,$V:$V,$V:$V,0),"")</f>
        <v/>
      </c>
      <c r="H683" s="37" t="str">
        <f t="shared" si="42"/>
        <v/>
      </c>
      <c r="I683" s="37" t="str">
        <f>IF($J683="mouvement",_xlfn.XLOOKUP('Base de données'!$B683,$K:$K,$K:$K,0),"")</f>
        <v/>
      </c>
      <c r="J683" s="38" t="str">
        <f>IF(AND(Y683&lt;&gt;MAX(Y:Y),COUNTIF(K683:V683,'Base de données'!$B683)&gt;0),"mouvement","")</f>
        <v/>
      </c>
      <c r="K683" s="39" t="str">
        <f>IF(K$1&gt;$AE$1,"-",IFERROR(IF(DATEDIF('Base de données'!$A683,K$1,"d")&lt;&gt;0,"",'Base de données'!$B683),""))</f>
        <v/>
      </c>
      <c r="L683" s="39" t="str">
        <f>IF(L$1&gt;$AE$1,"-",IFERROR(IF(DATEDIF('Base de données'!$A683,L$1,"d")&lt;&gt;0,"",'Base de données'!$B683),""))</f>
        <v/>
      </c>
      <c r="M683" s="39" t="str">
        <f>IF(M$1&gt;$AE$1,"-",IFERROR(IF(DATEDIF('Base de données'!$A683,M$1,"d")&lt;&gt;0,"",'Base de données'!$B683),""))</f>
        <v>YG59M</v>
      </c>
      <c r="N683" s="39" t="str">
        <f>IF(N$1&gt;$AE$1,"-",IFERROR(IF(DATEDIF('Base de données'!$A683,N$1,"d")&lt;&gt;0,"",'Base de données'!$B683),""))</f>
        <v/>
      </c>
      <c r="O683" s="39" t="str">
        <f>IF(O$1&gt;$AE$1,"-",IFERROR(IF(DATEDIF('Base de données'!$A683,O$1,"d")&lt;&gt;0,"",'Base de données'!$B683),""))</f>
        <v/>
      </c>
      <c r="P683" s="39" t="str">
        <f>IF(P$1&gt;$AE$1,"-",IFERROR(IF(DATEDIF('Base de données'!$A683,P$1,"d")&lt;&gt;0,"",'Base de données'!$B683),""))</f>
        <v/>
      </c>
      <c r="Q683" s="39" t="str">
        <f>IF(Q$1&gt;$AE$1,"-",IFERROR(IF(DATEDIF('Base de données'!$A683,Q$1,"d")&lt;&gt;0,"",'Base de données'!$B683),""))</f>
        <v/>
      </c>
      <c r="R683" s="39" t="str">
        <f>IF(R$1&gt;$AE$1,"-",IFERROR(IF(DATEDIF('Base de données'!$A683,R$1,"d")&lt;&gt;0,"",'Base de données'!$B683),""))</f>
        <v/>
      </c>
      <c r="S683" s="39" t="str">
        <f>IF(S$1&gt;$AE$1,"-",IFERROR(IF(DATEDIF('Base de données'!$A683,S$1,"d")&lt;&gt;0,"",'Base de données'!$B683),""))</f>
        <v/>
      </c>
      <c r="T683" s="39" t="str">
        <f>IF(T$1&gt;$AE$1,"-",IFERROR(IF(DATEDIF('Base de données'!$A683,T$1,"d")&lt;&gt;0,"",'Base de données'!$B683),""))</f>
        <v/>
      </c>
      <c r="U683" s="39" t="str">
        <f>IF(U$1&gt;$AE$1,"-",IFERROR(IF(DATEDIF('Base de données'!$A683,U$1,"d")&lt;&gt;0,"",'Base de données'!$B683),""))</f>
        <v/>
      </c>
      <c r="V683" s="39" t="str">
        <f>IF(V$1&gt;$AE$1,"-",IFERROR(IF(DATEDIF('Base de données'!$A683,V$1,"d")&lt;&gt;0,"",'Base de données'!$B683),""))</f>
        <v/>
      </c>
      <c r="W683" s="34"/>
      <c r="X683" s="30" t="str">
        <f>'Base de données'!$C683&amp;" "&amp;'Base de données'!$D683</f>
        <v>Maréchal Sabine</v>
      </c>
      <c r="Y683" s="31">
        <f>COUNTIF('Base de données'!$B:$B,'Base de données'!$B683)</f>
        <v>12</v>
      </c>
      <c r="AA683" s="87" cm="1">
        <f t="array" aca="1" ref="AA683" ca="1">INDIRECT("'Base de données'!A" &amp; ROW(Y683))</f>
        <v>45717</v>
      </c>
      <c r="AB683" s="51" t="str" cm="1">
        <f t="array" aca="1" ref="AB683" ca="1">INDIRECT("'Base de données'!B" &amp; ROW(Z683))</f>
        <v>YG59M</v>
      </c>
    </row>
    <row r="684" spans="1:28" x14ac:dyDescent="0.3">
      <c r="A684" s="41" t="str">
        <f ca="1">IF(IF(AND($B684&lt;&gt;"-",$B684=$E684),"Entrée et sortie","-")="Entrée et sortie",'Base de données'!$B684,"-")</f>
        <v>-</v>
      </c>
      <c r="B684" s="41" t="str">
        <f t="shared" ca="1" si="43"/>
        <v>-</v>
      </c>
      <c r="C684" s="41" t="str">
        <f t="shared" ca="1" si="44"/>
        <v>-</v>
      </c>
      <c r="D684" s="41" t="str">
        <f>IF($F684="sortie en cours d'année",'Base de données'!$B684,"-")</f>
        <v>-</v>
      </c>
      <c r="E684" s="41" t="str">
        <f>IF($H684="entrée en cours d'année",'Base de données'!$B684,"-")</f>
        <v>-</v>
      </c>
      <c r="F684" s="37" t="str">
        <f t="shared" si="41"/>
        <v/>
      </c>
      <c r="G684" s="37" t="str">
        <f>IF($J684="mouvement",_xlfn.XLOOKUP('Base de données'!$B684,$V:$V,$V:$V,0),"")</f>
        <v/>
      </c>
      <c r="H684" s="37" t="str">
        <f t="shared" si="42"/>
        <v/>
      </c>
      <c r="I684" s="37" t="str">
        <f>IF($J684="mouvement",_xlfn.XLOOKUP('Base de données'!$B684,$K:$K,$K:$K,0),"")</f>
        <v/>
      </c>
      <c r="J684" s="38" t="str">
        <f>IF(AND(Y684&lt;&gt;MAX(Y:Y),COUNTIF(K684:V684,'Base de données'!$B684)&gt;0),"mouvement","")</f>
        <v/>
      </c>
      <c r="K684" s="39" t="str">
        <f>IF(K$1&gt;$AE$1,"-",IFERROR(IF(DATEDIF('Base de données'!$A684,K$1,"d")&lt;&gt;0,"",'Base de données'!$B684),""))</f>
        <v/>
      </c>
      <c r="L684" s="39" t="str">
        <f>IF(L$1&gt;$AE$1,"-",IFERROR(IF(DATEDIF('Base de données'!$A684,L$1,"d")&lt;&gt;0,"",'Base de données'!$B684),""))</f>
        <v/>
      </c>
      <c r="M684" s="39" t="str">
        <f>IF(M$1&gt;$AE$1,"-",IFERROR(IF(DATEDIF('Base de données'!$A684,M$1,"d")&lt;&gt;0,"",'Base de données'!$B684),""))</f>
        <v>7FZA4</v>
      </c>
      <c r="N684" s="39" t="str">
        <f>IF(N$1&gt;$AE$1,"-",IFERROR(IF(DATEDIF('Base de données'!$A684,N$1,"d")&lt;&gt;0,"",'Base de données'!$B684),""))</f>
        <v/>
      </c>
      <c r="O684" s="39" t="str">
        <f>IF(O$1&gt;$AE$1,"-",IFERROR(IF(DATEDIF('Base de données'!$A684,O$1,"d")&lt;&gt;0,"",'Base de données'!$B684),""))</f>
        <v/>
      </c>
      <c r="P684" s="39" t="str">
        <f>IF(P$1&gt;$AE$1,"-",IFERROR(IF(DATEDIF('Base de données'!$A684,P$1,"d")&lt;&gt;0,"",'Base de données'!$B684),""))</f>
        <v/>
      </c>
      <c r="Q684" s="39" t="str">
        <f>IF(Q$1&gt;$AE$1,"-",IFERROR(IF(DATEDIF('Base de données'!$A684,Q$1,"d")&lt;&gt;0,"",'Base de données'!$B684),""))</f>
        <v/>
      </c>
      <c r="R684" s="39" t="str">
        <f>IF(R$1&gt;$AE$1,"-",IFERROR(IF(DATEDIF('Base de données'!$A684,R$1,"d")&lt;&gt;0,"",'Base de données'!$B684),""))</f>
        <v/>
      </c>
      <c r="S684" s="39" t="str">
        <f>IF(S$1&gt;$AE$1,"-",IFERROR(IF(DATEDIF('Base de données'!$A684,S$1,"d")&lt;&gt;0,"",'Base de données'!$B684),""))</f>
        <v/>
      </c>
      <c r="T684" s="39" t="str">
        <f>IF(T$1&gt;$AE$1,"-",IFERROR(IF(DATEDIF('Base de données'!$A684,T$1,"d")&lt;&gt;0,"",'Base de données'!$B684),""))</f>
        <v/>
      </c>
      <c r="U684" s="39" t="str">
        <f>IF(U$1&gt;$AE$1,"-",IFERROR(IF(DATEDIF('Base de données'!$A684,U$1,"d")&lt;&gt;0,"",'Base de données'!$B684),""))</f>
        <v/>
      </c>
      <c r="V684" s="39" t="str">
        <f>IF(V$1&gt;$AE$1,"-",IFERROR(IF(DATEDIF('Base de données'!$A684,V$1,"d")&lt;&gt;0,"",'Base de données'!$B684),""))</f>
        <v/>
      </c>
      <c r="W684" s="34"/>
      <c r="X684" s="30" t="str">
        <f>'Base de données'!$C684&amp;" "&amp;'Base de données'!$D684</f>
        <v>Guillou Arthur</v>
      </c>
      <c r="Y684" s="31">
        <f>COUNTIF('Base de données'!$B:$B,'Base de données'!$B684)</f>
        <v>12</v>
      </c>
      <c r="AA684" s="87" cm="1">
        <f t="array" aca="1" ref="AA684" ca="1">INDIRECT("'Base de données'!A" &amp; ROW(Y684))</f>
        <v>45717</v>
      </c>
      <c r="AB684" s="51" t="str" cm="1">
        <f t="array" aca="1" ref="AB684" ca="1">INDIRECT("'Base de données'!B" &amp; ROW(Z684))</f>
        <v>7FZA4</v>
      </c>
    </row>
    <row r="685" spans="1:28" x14ac:dyDescent="0.3">
      <c r="A685" s="41" t="str">
        <f ca="1">IF(IF(AND($B685&lt;&gt;"-",$B685=$E685),"Entrée et sortie","-")="Entrée et sortie",'Base de données'!$B685,"-")</f>
        <v>-</v>
      </c>
      <c r="B685" s="41" t="str">
        <f t="shared" ca="1" si="43"/>
        <v>-</v>
      </c>
      <c r="C685" s="41" t="str">
        <f t="shared" ca="1" si="44"/>
        <v>-</v>
      </c>
      <c r="D685" s="41" t="str">
        <f>IF($F685="sortie en cours d'année",'Base de données'!$B685,"-")</f>
        <v>-</v>
      </c>
      <c r="E685" s="41" t="str">
        <f>IF($H685="entrée en cours d'année",'Base de données'!$B685,"-")</f>
        <v>-</v>
      </c>
      <c r="F685" s="37" t="str">
        <f t="shared" si="41"/>
        <v/>
      </c>
      <c r="G685" s="37" t="str">
        <f>IF($J685="mouvement",_xlfn.XLOOKUP('Base de données'!$B685,$V:$V,$V:$V,0),"")</f>
        <v/>
      </c>
      <c r="H685" s="37" t="str">
        <f t="shared" si="42"/>
        <v/>
      </c>
      <c r="I685" s="37" t="str">
        <f>IF($J685="mouvement",_xlfn.XLOOKUP('Base de données'!$B685,$K:$K,$K:$K,0),"")</f>
        <v/>
      </c>
      <c r="J685" s="38" t="str">
        <f>IF(AND(Y685&lt;&gt;MAX(Y:Y),COUNTIF(K685:V685,'Base de données'!$B685)&gt;0),"mouvement","")</f>
        <v/>
      </c>
      <c r="K685" s="39" t="str">
        <f>IF(K$1&gt;$AE$1,"-",IFERROR(IF(DATEDIF('Base de données'!$A685,K$1,"d")&lt;&gt;0,"",'Base de données'!$B685),""))</f>
        <v/>
      </c>
      <c r="L685" s="39" t="str">
        <f>IF(L$1&gt;$AE$1,"-",IFERROR(IF(DATEDIF('Base de données'!$A685,L$1,"d")&lt;&gt;0,"",'Base de données'!$B685),""))</f>
        <v/>
      </c>
      <c r="M685" s="39" t="str">
        <f>IF(M$1&gt;$AE$1,"-",IFERROR(IF(DATEDIF('Base de données'!$A685,M$1,"d")&lt;&gt;0,"",'Base de données'!$B685),""))</f>
        <v>9PUGX</v>
      </c>
      <c r="N685" s="39" t="str">
        <f>IF(N$1&gt;$AE$1,"-",IFERROR(IF(DATEDIF('Base de données'!$A685,N$1,"d")&lt;&gt;0,"",'Base de données'!$B685),""))</f>
        <v/>
      </c>
      <c r="O685" s="39" t="str">
        <f>IF(O$1&gt;$AE$1,"-",IFERROR(IF(DATEDIF('Base de données'!$A685,O$1,"d")&lt;&gt;0,"",'Base de données'!$B685),""))</f>
        <v/>
      </c>
      <c r="P685" s="39" t="str">
        <f>IF(P$1&gt;$AE$1,"-",IFERROR(IF(DATEDIF('Base de données'!$A685,P$1,"d")&lt;&gt;0,"",'Base de données'!$B685),""))</f>
        <v/>
      </c>
      <c r="Q685" s="39" t="str">
        <f>IF(Q$1&gt;$AE$1,"-",IFERROR(IF(DATEDIF('Base de données'!$A685,Q$1,"d")&lt;&gt;0,"",'Base de données'!$B685),""))</f>
        <v/>
      </c>
      <c r="R685" s="39" t="str">
        <f>IF(R$1&gt;$AE$1,"-",IFERROR(IF(DATEDIF('Base de données'!$A685,R$1,"d")&lt;&gt;0,"",'Base de données'!$B685),""))</f>
        <v/>
      </c>
      <c r="S685" s="39" t="str">
        <f>IF(S$1&gt;$AE$1,"-",IFERROR(IF(DATEDIF('Base de données'!$A685,S$1,"d")&lt;&gt;0,"",'Base de données'!$B685),""))</f>
        <v/>
      </c>
      <c r="T685" s="39" t="str">
        <f>IF(T$1&gt;$AE$1,"-",IFERROR(IF(DATEDIF('Base de données'!$A685,T$1,"d")&lt;&gt;0,"",'Base de données'!$B685),""))</f>
        <v/>
      </c>
      <c r="U685" s="39" t="str">
        <f>IF(U$1&gt;$AE$1,"-",IFERROR(IF(DATEDIF('Base de données'!$A685,U$1,"d")&lt;&gt;0,"",'Base de données'!$B685),""))</f>
        <v/>
      </c>
      <c r="V685" s="39" t="str">
        <f>IF(V$1&gt;$AE$1,"-",IFERROR(IF(DATEDIF('Base de données'!$A685,V$1,"d")&lt;&gt;0,"",'Base de données'!$B685),""))</f>
        <v/>
      </c>
      <c r="W685" s="34"/>
      <c r="X685" s="30" t="str">
        <f>'Base de données'!$C685&amp;" "&amp;'Base de données'!$D685</f>
        <v>Bernard Constance</v>
      </c>
      <c r="Y685" s="31">
        <f>COUNTIF('Base de données'!$B:$B,'Base de données'!$B685)</f>
        <v>12</v>
      </c>
      <c r="AA685" s="87" cm="1">
        <f t="array" aca="1" ref="AA685" ca="1">INDIRECT("'Base de données'!A" &amp; ROW(Y685))</f>
        <v>45717</v>
      </c>
      <c r="AB685" s="51" t="str" cm="1">
        <f t="array" aca="1" ref="AB685" ca="1">INDIRECT("'Base de données'!B" &amp; ROW(Z685))</f>
        <v>9PUGX</v>
      </c>
    </row>
    <row r="686" spans="1:28" x14ac:dyDescent="0.3">
      <c r="A686" s="41" t="str">
        <f ca="1">IF(IF(AND($B686&lt;&gt;"-",$B686=$E686),"Entrée et sortie","-")="Entrée et sortie",'Base de données'!$B686,"-")</f>
        <v>-</v>
      </c>
      <c r="B686" s="41" t="str">
        <f t="shared" ca="1" si="43"/>
        <v>-</v>
      </c>
      <c r="C686" s="41" t="str">
        <f t="shared" ca="1" si="44"/>
        <v>-</v>
      </c>
      <c r="D686" s="41" t="str">
        <f>IF($F686="sortie en cours d'année",'Base de données'!$B686,"-")</f>
        <v>-</v>
      </c>
      <c r="E686" s="41" t="str">
        <f>IF($H686="entrée en cours d'année",'Base de données'!$B686,"-")</f>
        <v>-</v>
      </c>
      <c r="F686" s="37" t="str">
        <f t="shared" si="41"/>
        <v/>
      </c>
      <c r="G686" s="37" t="str">
        <f>IF($J686="mouvement",_xlfn.XLOOKUP('Base de données'!$B686,$V:$V,$V:$V,0),"")</f>
        <v/>
      </c>
      <c r="H686" s="37" t="str">
        <f t="shared" si="42"/>
        <v/>
      </c>
      <c r="I686" s="37" t="str">
        <f>IF($J686="mouvement",_xlfn.XLOOKUP('Base de données'!$B686,$K:$K,$K:$K,0),"")</f>
        <v/>
      </c>
      <c r="J686" s="38" t="str">
        <f>IF(AND(Y686&lt;&gt;MAX(Y:Y),COUNTIF(K686:V686,'Base de données'!$B686)&gt;0),"mouvement","")</f>
        <v/>
      </c>
      <c r="K686" s="39" t="str">
        <f>IF(K$1&gt;$AE$1,"-",IFERROR(IF(DATEDIF('Base de données'!$A686,K$1,"d")&lt;&gt;0,"",'Base de données'!$B686),""))</f>
        <v/>
      </c>
      <c r="L686" s="39" t="str">
        <f>IF(L$1&gt;$AE$1,"-",IFERROR(IF(DATEDIF('Base de données'!$A686,L$1,"d")&lt;&gt;0,"",'Base de données'!$B686),""))</f>
        <v/>
      </c>
      <c r="M686" s="39" t="str">
        <f>IF(M$1&gt;$AE$1,"-",IFERROR(IF(DATEDIF('Base de données'!$A686,M$1,"d")&lt;&gt;0,"",'Base de données'!$B686),""))</f>
        <v>T5AAD</v>
      </c>
      <c r="N686" s="39" t="str">
        <f>IF(N$1&gt;$AE$1,"-",IFERROR(IF(DATEDIF('Base de données'!$A686,N$1,"d")&lt;&gt;0,"",'Base de données'!$B686),""))</f>
        <v/>
      </c>
      <c r="O686" s="39" t="str">
        <f>IF(O$1&gt;$AE$1,"-",IFERROR(IF(DATEDIF('Base de données'!$A686,O$1,"d")&lt;&gt;0,"",'Base de données'!$B686),""))</f>
        <v/>
      </c>
      <c r="P686" s="39" t="str">
        <f>IF(P$1&gt;$AE$1,"-",IFERROR(IF(DATEDIF('Base de données'!$A686,P$1,"d")&lt;&gt;0,"",'Base de données'!$B686),""))</f>
        <v/>
      </c>
      <c r="Q686" s="39" t="str">
        <f>IF(Q$1&gt;$AE$1,"-",IFERROR(IF(DATEDIF('Base de données'!$A686,Q$1,"d")&lt;&gt;0,"",'Base de données'!$B686),""))</f>
        <v/>
      </c>
      <c r="R686" s="39" t="str">
        <f>IF(R$1&gt;$AE$1,"-",IFERROR(IF(DATEDIF('Base de données'!$A686,R$1,"d")&lt;&gt;0,"",'Base de données'!$B686),""))</f>
        <v/>
      </c>
      <c r="S686" s="39" t="str">
        <f>IF(S$1&gt;$AE$1,"-",IFERROR(IF(DATEDIF('Base de données'!$A686,S$1,"d")&lt;&gt;0,"",'Base de données'!$B686),""))</f>
        <v/>
      </c>
      <c r="T686" s="39" t="str">
        <f>IF(T$1&gt;$AE$1,"-",IFERROR(IF(DATEDIF('Base de données'!$A686,T$1,"d")&lt;&gt;0,"",'Base de données'!$B686),""))</f>
        <v/>
      </c>
      <c r="U686" s="39" t="str">
        <f>IF(U$1&gt;$AE$1,"-",IFERROR(IF(DATEDIF('Base de données'!$A686,U$1,"d")&lt;&gt;0,"",'Base de données'!$B686),""))</f>
        <v/>
      </c>
      <c r="V686" s="39" t="str">
        <f>IF(V$1&gt;$AE$1,"-",IFERROR(IF(DATEDIF('Base de données'!$A686,V$1,"d")&lt;&gt;0,"",'Base de données'!$B686),""))</f>
        <v/>
      </c>
      <c r="W686" s="34"/>
      <c r="X686" s="30" t="str">
        <f>'Base de données'!$C686&amp;" "&amp;'Base de données'!$D686</f>
        <v>Pelletier Olivier</v>
      </c>
      <c r="Y686" s="31">
        <f>COUNTIF('Base de données'!$B:$B,'Base de données'!$B686)</f>
        <v>12</v>
      </c>
      <c r="AA686" s="87" cm="1">
        <f t="array" aca="1" ref="AA686" ca="1">INDIRECT("'Base de données'!A" &amp; ROW(Y686))</f>
        <v>45717</v>
      </c>
      <c r="AB686" s="51" t="str" cm="1">
        <f t="array" aca="1" ref="AB686" ca="1">INDIRECT("'Base de données'!B" &amp; ROW(Z686))</f>
        <v>T5AAD</v>
      </c>
    </row>
    <row r="687" spans="1:28" x14ac:dyDescent="0.3">
      <c r="A687" s="41" t="str">
        <f ca="1">IF(IF(AND($B687&lt;&gt;"-",$B687=$E687),"Entrée et sortie","-")="Entrée et sortie",'Base de données'!$B687,"-")</f>
        <v>-</v>
      </c>
      <c r="B687" s="41" t="str">
        <f t="shared" ca="1" si="43"/>
        <v>-</v>
      </c>
      <c r="C687" s="41" t="str">
        <f t="shared" ca="1" si="44"/>
        <v>-</v>
      </c>
      <c r="D687" s="41" t="str">
        <f>IF($F687="sortie en cours d'année",'Base de données'!$B687,"-")</f>
        <v>-</v>
      </c>
      <c r="E687" s="41" t="str">
        <f>IF($H687="entrée en cours d'année",'Base de données'!$B687,"-")</f>
        <v>-</v>
      </c>
      <c r="F687" s="37" t="str">
        <f t="shared" si="41"/>
        <v/>
      </c>
      <c r="G687" s="37" t="str">
        <f>IF($J687="mouvement",_xlfn.XLOOKUP('Base de données'!$B687,$V:$V,$V:$V,0),"")</f>
        <v/>
      </c>
      <c r="H687" s="37" t="str">
        <f t="shared" si="42"/>
        <v/>
      </c>
      <c r="I687" s="37" t="str">
        <f>IF($J687="mouvement",_xlfn.XLOOKUP('Base de données'!$B687,$K:$K,$K:$K,0),"")</f>
        <v/>
      </c>
      <c r="J687" s="38" t="str">
        <f>IF(AND(Y687&lt;&gt;MAX(Y:Y),COUNTIF(K687:V687,'Base de données'!$B687)&gt;0),"mouvement","")</f>
        <v/>
      </c>
      <c r="K687" s="39" t="str">
        <f>IF(K$1&gt;$AE$1,"-",IFERROR(IF(DATEDIF('Base de données'!$A687,K$1,"d")&lt;&gt;0,"",'Base de données'!$B687),""))</f>
        <v/>
      </c>
      <c r="L687" s="39" t="str">
        <f>IF(L$1&gt;$AE$1,"-",IFERROR(IF(DATEDIF('Base de données'!$A687,L$1,"d")&lt;&gt;0,"",'Base de données'!$B687),""))</f>
        <v/>
      </c>
      <c r="M687" s="39" t="str">
        <f>IF(M$1&gt;$AE$1,"-",IFERROR(IF(DATEDIF('Base de données'!$A687,M$1,"d")&lt;&gt;0,"",'Base de données'!$B687),""))</f>
        <v>ACSVV</v>
      </c>
      <c r="N687" s="39" t="str">
        <f>IF(N$1&gt;$AE$1,"-",IFERROR(IF(DATEDIF('Base de données'!$A687,N$1,"d")&lt;&gt;0,"",'Base de données'!$B687),""))</f>
        <v/>
      </c>
      <c r="O687" s="39" t="str">
        <f>IF(O$1&gt;$AE$1,"-",IFERROR(IF(DATEDIF('Base de données'!$A687,O$1,"d")&lt;&gt;0,"",'Base de données'!$B687),""))</f>
        <v/>
      </c>
      <c r="P687" s="39" t="str">
        <f>IF(P$1&gt;$AE$1,"-",IFERROR(IF(DATEDIF('Base de données'!$A687,P$1,"d")&lt;&gt;0,"",'Base de données'!$B687),""))</f>
        <v/>
      </c>
      <c r="Q687" s="39" t="str">
        <f>IF(Q$1&gt;$AE$1,"-",IFERROR(IF(DATEDIF('Base de données'!$A687,Q$1,"d")&lt;&gt;0,"",'Base de données'!$B687),""))</f>
        <v/>
      </c>
      <c r="R687" s="39" t="str">
        <f>IF(R$1&gt;$AE$1,"-",IFERROR(IF(DATEDIF('Base de données'!$A687,R$1,"d")&lt;&gt;0,"",'Base de données'!$B687),""))</f>
        <v/>
      </c>
      <c r="S687" s="39" t="str">
        <f>IF(S$1&gt;$AE$1,"-",IFERROR(IF(DATEDIF('Base de données'!$A687,S$1,"d")&lt;&gt;0,"",'Base de données'!$B687),""))</f>
        <v/>
      </c>
      <c r="T687" s="39" t="str">
        <f>IF(T$1&gt;$AE$1,"-",IFERROR(IF(DATEDIF('Base de données'!$A687,T$1,"d")&lt;&gt;0,"",'Base de données'!$B687),""))</f>
        <v/>
      </c>
      <c r="U687" s="39" t="str">
        <f>IF(U$1&gt;$AE$1,"-",IFERROR(IF(DATEDIF('Base de données'!$A687,U$1,"d")&lt;&gt;0,"",'Base de données'!$B687),""))</f>
        <v/>
      </c>
      <c r="V687" s="39" t="str">
        <f>IF(V$1&gt;$AE$1,"-",IFERROR(IF(DATEDIF('Base de données'!$A687,V$1,"d")&lt;&gt;0,"",'Base de données'!$B687),""))</f>
        <v/>
      </c>
      <c r="W687" s="34"/>
      <c r="X687" s="30" t="str">
        <f>'Base de données'!$C687&amp;" "&amp;'Base de données'!$D687</f>
        <v>Legrand Martine</v>
      </c>
      <c r="Y687" s="31">
        <f>COUNTIF('Base de données'!$B:$B,'Base de données'!$B687)</f>
        <v>12</v>
      </c>
      <c r="AA687" s="87" cm="1">
        <f t="array" aca="1" ref="AA687" ca="1">INDIRECT("'Base de données'!A" &amp; ROW(Y687))</f>
        <v>45717</v>
      </c>
      <c r="AB687" s="51" t="str" cm="1">
        <f t="array" aca="1" ref="AB687" ca="1">INDIRECT("'Base de données'!B" &amp; ROW(Z687))</f>
        <v>ACSVV</v>
      </c>
    </row>
    <row r="688" spans="1:28" x14ac:dyDescent="0.3">
      <c r="A688" s="41" t="str">
        <f ca="1">IF(IF(AND($B688&lt;&gt;"-",$B688=$E688),"Entrée et sortie","-")="Entrée et sortie",'Base de données'!$B688,"-")</f>
        <v>-</v>
      </c>
      <c r="B688" s="41" t="str">
        <f t="shared" ca="1" si="43"/>
        <v>-</v>
      </c>
      <c r="C688" s="41" t="str">
        <f t="shared" ca="1" si="44"/>
        <v>-</v>
      </c>
      <c r="D688" s="41" t="str">
        <f>IF($F688="sortie en cours d'année",'Base de données'!$B688,"-")</f>
        <v>-</v>
      </c>
      <c r="E688" s="41" t="str">
        <f>IF($H688="entrée en cours d'année",'Base de données'!$B688,"-")</f>
        <v>-</v>
      </c>
      <c r="F688" s="37" t="str">
        <f t="shared" si="41"/>
        <v/>
      </c>
      <c r="G688" s="37" t="str">
        <f>IF($J688="mouvement",_xlfn.XLOOKUP('Base de données'!$B688,$V:$V,$V:$V,0),"")</f>
        <v/>
      </c>
      <c r="H688" s="37" t="str">
        <f t="shared" si="42"/>
        <v/>
      </c>
      <c r="I688" s="37" t="str">
        <f>IF($J688="mouvement",_xlfn.XLOOKUP('Base de données'!$B688,$K:$K,$K:$K,0),"")</f>
        <v/>
      </c>
      <c r="J688" s="38" t="str">
        <f>IF(AND(Y688&lt;&gt;MAX(Y:Y),COUNTIF(K688:V688,'Base de données'!$B688)&gt;0),"mouvement","")</f>
        <v/>
      </c>
      <c r="K688" s="39" t="str">
        <f>IF(K$1&gt;$AE$1,"-",IFERROR(IF(DATEDIF('Base de données'!$A688,K$1,"d")&lt;&gt;0,"",'Base de données'!$B688),""))</f>
        <v/>
      </c>
      <c r="L688" s="39" t="str">
        <f>IF(L$1&gt;$AE$1,"-",IFERROR(IF(DATEDIF('Base de données'!$A688,L$1,"d")&lt;&gt;0,"",'Base de données'!$B688),""))</f>
        <v/>
      </c>
      <c r="M688" s="39" t="str">
        <f>IF(M$1&gt;$AE$1,"-",IFERROR(IF(DATEDIF('Base de données'!$A688,M$1,"d")&lt;&gt;0,"",'Base de données'!$B688),""))</f>
        <v>RC7QH</v>
      </c>
      <c r="N688" s="39" t="str">
        <f>IF(N$1&gt;$AE$1,"-",IFERROR(IF(DATEDIF('Base de données'!$A688,N$1,"d")&lt;&gt;0,"",'Base de données'!$B688),""))</f>
        <v/>
      </c>
      <c r="O688" s="39" t="str">
        <f>IF(O$1&gt;$AE$1,"-",IFERROR(IF(DATEDIF('Base de données'!$A688,O$1,"d")&lt;&gt;0,"",'Base de données'!$B688),""))</f>
        <v/>
      </c>
      <c r="P688" s="39" t="str">
        <f>IF(P$1&gt;$AE$1,"-",IFERROR(IF(DATEDIF('Base de données'!$A688,P$1,"d")&lt;&gt;0,"",'Base de données'!$B688),""))</f>
        <v/>
      </c>
      <c r="Q688" s="39" t="str">
        <f>IF(Q$1&gt;$AE$1,"-",IFERROR(IF(DATEDIF('Base de données'!$A688,Q$1,"d")&lt;&gt;0,"",'Base de données'!$B688),""))</f>
        <v/>
      </c>
      <c r="R688" s="39" t="str">
        <f>IF(R$1&gt;$AE$1,"-",IFERROR(IF(DATEDIF('Base de données'!$A688,R$1,"d")&lt;&gt;0,"",'Base de données'!$B688),""))</f>
        <v/>
      </c>
      <c r="S688" s="39" t="str">
        <f>IF(S$1&gt;$AE$1,"-",IFERROR(IF(DATEDIF('Base de données'!$A688,S$1,"d")&lt;&gt;0,"",'Base de données'!$B688),""))</f>
        <v/>
      </c>
      <c r="T688" s="39" t="str">
        <f>IF(T$1&gt;$AE$1,"-",IFERROR(IF(DATEDIF('Base de données'!$A688,T$1,"d")&lt;&gt;0,"",'Base de données'!$B688),""))</f>
        <v/>
      </c>
      <c r="U688" s="39" t="str">
        <f>IF(U$1&gt;$AE$1,"-",IFERROR(IF(DATEDIF('Base de données'!$A688,U$1,"d")&lt;&gt;0,"",'Base de données'!$B688),""))</f>
        <v/>
      </c>
      <c r="V688" s="39" t="str">
        <f>IF(V$1&gt;$AE$1,"-",IFERROR(IF(DATEDIF('Base de données'!$A688,V$1,"d")&lt;&gt;0,"",'Base de données'!$B688),""))</f>
        <v/>
      </c>
      <c r="W688" s="34"/>
      <c r="X688" s="30" t="str">
        <f>'Base de données'!$C688&amp;" "&amp;'Base de données'!$D688</f>
        <v>Vidal Alphonse</v>
      </c>
      <c r="Y688" s="31">
        <f>COUNTIF('Base de données'!$B:$B,'Base de données'!$B688)</f>
        <v>12</v>
      </c>
      <c r="AA688" s="87" cm="1">
        <f t="array" aca="1" ref="AA688" ca="1">INDIRECT("'Base de données'!A" &amp; ROW(Y688))</f>
        <v>45717</v>
      </c>
      <c r="AB688" s="51" t="str" cm="1">
        <f t="array" aca="1" ref="AB688" ca="1">INDIRECT("'Base de données'!B" &amp; ROW(Z688))</f>
        <v>RC7QH</v>
      </c>
    </row>
    <row r="689" spans="1:28" x14ac:dyDescent="0.3">
      <c r="A689" s="41" t="str">
        <f ca="1">IF(IF(AND($B689&lt;&gt;"-",$B689=$E689),"Entrée et sortie","-")="Entrée et sortie",'Base de données'!$B689,"-")</f>
        <v>-</v>
      </c>
      <c r="B689" s="41" t="str">
        <f t="shared" ca="1" si="43"/>
        <v>-</v>
      </c>
      <c r="C689" s="41" t="str">
        <f t="shared" ca="1" si="44"/>
        <v>-</v>
      </c>
      <c r="D689" s="41" t="str">
        <f>IF($F689="sortie en cours d'année",'Base de données'!$B689,"-")</f>
        <v>-</v>
      </c>
      <c r="E689" s="41" t="str">
        <f>IF($H689="entrée en cours d'année",'Base de données'!$B689,"-")</f>
        <v>-</v>
      </c>
      <c r="F689" s="37" t="str">
        <f t="shared" si="41"/>
        <v/>
      </c>
      <c r="G689" s="37" t="str">
        <f>IF($J689="mouvement",_xlfn.XLOOKUP('Base de données'!$B689,$V:$V,$V:$V,0),"")</f>
        <v/>
      </c>
      <c r="H689" s="37" t="str">
        <f t="shared" si="42"/>
        <v/>
      </c>
      <c r="I689" s="37" t="str">
        <f>IF($J689="mouvement",_xlfn.XLOOKUP('Base de données'!$B689,$K:$K,$K:$K,0),"")</f>
        <v/>
      </c>
      <c r="J689" s="38" t="str">
        <f>IF(AND(Y689&lt;&gt;MAX(Y:Y),COUNTIF(K689:V689,'Base de données'!$B689)&gt;0),"mouvement","")</f>
        <v/>
      </c>
      <c r="K689" s="39" t="str">
        <f>IF(K$1&gt;$AE$1,"-",IFERROR(IF(DATEDIF('Base de données'!$A689,K$1,"d")&lt;&gt;0,"",'Base de données'!$B689),""))</f>
        <v/>
      </c>
      <c r="L689" s="39" t="str">
        <f>IF(L$1&gt;$AE$1,"-",IFERROR(IF(DATEDIF('Base de données'!$A689,L$1,"d")&lt;&gt;0,"",'Base de données'!$B689),""))</f>
        <v/>
      </c>
      <c r="M689" s="39" t="str">
        <f>IF(M$1&gt;$AE$1,"-",IFERROR(IF(DATEDIF('Base de données'!$A689,M$1,"d")&lt;&gt;0,"",'Base de données'!$B689),""))</f>
        <v>5NBX1</v>
      </c>
      <c r="N689" s="39" t="str">
        <f>IF(N$1&gt;$AE$1,"-",IFERROR(IF(DATEDIF('Base de données'!$A689,N$1,"d")&lt;&gt;0,"",'Base de données'!$B689),""))</f>
        <v/>
      </c>
      <c r="O689" s="39" t="str">
        <f>IF(O$1&gt;$AE$1,"-",IFERROR(IF(DATEDIF('Base de données'!$A689,O$1,"d")&lt;&gt;0,"",'Base de données'!$B689),""))</f>
        <v/>
      </c>
      <c r="P689" s="39" t="str">
        <f>IF(P$1&gt;$AE$1,"-",IFERROR(IF(DATEDIF('Base de données'!$A689,P$1,"d")&lt;&gt;0,"",'Base de données'!$B689),""))</f>
        <v/>
      </c>
      <c r="Q689" s="39" t="str">
        <f>IF(Q$1&gt;$AE$1,"-",IFERROR(IF(DATEDIF('Base de données'!$A689,Q$1,"d")&lt;&gt;0,"",'Base de données'!$B689),""))</f>
        <v/>
      </c>
      <c r="R689" s="39" t="str">
        <f>IF(R$1&gt;$AE$1,"-",IFERROR(IF(DATEDIF('Base de données'!$A689,R$1,"d")&lt;&gt;0,"",'Base de données'!$B689),""))</f>
        <v/>
      </c>
      <c r="S689" s="39" t="str">
        <f>IF(S$1&gt;$AE$1,"-",IFERROR(IF(DATEDIF('Base de données'!$A689,S$1,"d")&lt;&gt;0,"",'Base de données'!$B689),""))</f>
        <v/>
      </c>
      <c r="T689" s="39" t="str">
        <f>IF(T$1&gt;$AE$1,"-",IFERROR(IF(DATEDIF('Base de données'!$A689,T$1,"d")&lt;&gt;0,"",'Base de données'!$B689),""))</f>
        <v/>
      </c>
      <c r="U689" s="39" t="str">
        <f>IF(U$1&gt;$AE$1,"-",IFERROR(IF(DATEDIF('Base de données'!$A689,U$1,"d")&lt;&gt;0,"",'Base de données'!$B689),""))</f>
        <v/>
      </c>
      <c r="V689" s="39" t="str">
        <f>IF(V$1&gt;$AE$1,"-",IFERROR(IF(DATEDIF('Base de données'!$A689,V$1,"d")&lt;&gt;0,"",'Base de données'!$B689),""))</f>
        <v/>
      </c>
      <c r="W689" s="34"/>
      <c r="X689" s="30" t="str">
        <f>'Base de données'!$C689&amp;" "&amp;'Base de données'!$D689</f>
        <v>Morel Frédérique</v>
      </c>
      <c r="Y689" s="31">
        <f>COUNTIF('Base de données'!$B:$B,'Base de données'!$B689)</f>
        <v>12</v>
      </c>
      <c r="AA689" s="87" cm="1">
        <f t="array" aca="1" ref="AA689" ca="1">INDIRECT("'Base de données'!A" &amp; ROW(Y689))</f>
        <v>45717</v>
      </c>
      <c r="AB689" s="51" t="str" cm="1">
        <f t="array" aca="1" ref="AB689" ca="1">INDIRECT("'Base de données'!B" &amp; ROW(Z689))</f>
        <v>5NBX1</v>
      </c>
    </row>
    <row r="690" spans="1:28" x14ac:dyDescent="0.3">
      <c r="A690" s="41" t="str">
        <f ca="1">IF(IF(AND($B690&lt;&gt;"-",$B690=$E690),"Entrée et sortie","-")="Entrée et sortie",'Base de données'!$B690,"-")</f>
        <v>-</v>
      </c>
      <c r="B690" s="41" t="str">
        <f t="shared" ca="1" si="43"/>
        <v>-</v>
      </c>
      <c r="C690" s="41" t="str">
        <f t="shared" ca="1" si="44"/>
        <v>-</v>
      </c>
      <c r="D690" s="41" t="str">
        <f>IF($F690="sortie en cours d'année",'Base de données'!$B690,"-")</f>
        <v>-</v>
      </c>
      <c r="E690" s="41" t="str">
        <f>IF($H690="entrée en cours d'année",'Base de données'!$B690,"-")</f>
        <v>-</v>
      </c>
      <c r="F690" s="37" t="str">
        <f t="shared" si="41"/>
        <v/>
      </c>
      <c r="G690" s="37" t="str">
        <f>IF($J690="mouvement",_xlfn.XLOOKUP('Base de données'!$B690,$V:$V,$V:$V,0),"")</f>
        <v/>
      </c>
      <c r="H690" s="37" t="str">
        <f t="shared" si="42"/>
        <v/>
      </c>
      <c r="I690" s="37" t="str">
        <f>IF($J690="mouvement",_xlfn.XLOOKUP('Base de données'!$B690,$K:$K,$K:$K,0),"")</f>
        <v/>
      </c>
      <c r="J690" s="38" t="str">
        <f>IF(AND(Y690&lt;&gt;MAX(Y:Y),COUNTIF(K690:V690,'Base de données'!$B690)&gt;0),"mouvement","")</f>
        <v/>
      </c>
      <c r="K690" s="39" t="str">
        <f>IF(K$1&gt;$AE$1,"-",IFERROR(IF(DATEDIF('Base de données'!$A690,K$1,"d")&lt;&gt;0,"",'Base de données'!$B690),""))</f>
        <v/>
      </c>
      <c r="L690" s="39" t="str">
        <f>IF(L$1&gt;$AE$1,"-",IFERROR(IF(DATEDIF('Base de données'!$A690,L$1,"d")&lt;&gt;0,"",'Base de données'!$B690),""))</f>
        <v/>
      </c>
      <c r="M690" s="39" t="str">
        <f>IF(M$1&gt;$AE$1,"-",IFERROR(IF(DATEDIF('Base de données'!$A690,M$1,"d")&lt;&gt;0,"",'Base de données'!$B690),""))</f>
        <v>Y5PG6</v>
      </c>
      <c r="N690" s="39" t="str">
        <f>IF(N$1&gt;$AE$1,"-",IFERROR(IF(DATEDIF('Base de données'!$A690,N$1,"d")&lt;&gt;0,"",'Base de données'!$B690),""))</f>
        <v/>
      </c>
      <c r="O690" s="39" t="str">
        <f>IF(O$1&gt;$AE$1,"-",IFERROR(IF(DATEDIF('Base de données'!$A690,O$1,"d")&lt;&gt;0,"",'Base de données'!$B690),""))</f>
        <v/>
      </c>
      <c r="P690" s="39" t="str">
        <f>IF(P$1&gt;$AE$1,"-",IFERROR(IF(DATEDIF('Base de données'!$A690,P$1,"d")&lt;&gt;0,"",'Base de données'!$B690),""))</f>
        <v/>
      </c>
      <c r="Q690" s="39" t="str">
        <f>IF(Q$1&gt;$AE$1,"-",IFERROR(IF(DATEDIF('Base de données'!$A690,Q$1,"d")&lt;&gt;0,"",'Base de données'!$B690),""))</f>
        <v/>
      </c>
      <c r="R690" s="39" t="str">
        <f>IF(R$1&gt;$AE$1,"-",IFERROR(IF(DATEDIF('Base de données'!$A690,R$1,"d")&lt;&gt;0,"",'Base de données'!$B690),""))</f>
        <v/>
      </c>
      <c r="S690" s="39" t="str">
        <f>IF(S$1&gt;$AE$1,"-",IFERROR(IF(DATEDIF('Base de données'!$A690,S$1,"d")&lt;&gt;0,"",'Base de données'!$B690),""))</f>
        <v/>
      </c>
      <c r="T690" s="39" t="str">
        <f>IF(T$1&gt;$AE$1,"-",IFERROR(IF(DATEDIF('Base de données'!$A690,T$1,"d")&lt;&gt;0,"",'Base de données'!$B690),""))</f>
        <v/>
      </c>
      <c r="U690" s="39" t="str">
        <f>IF(U$1&gt;$AE$1,"-",IFERROR(IF(DATEDIF('Base de données'!$A690,U$1,"d")&lt;&gt;0,"",'Base de données'!$B690),""))</f>
        <v/>
      </c>
      <c r="V690" s="39" t="str">
        <f>IF(V$1&gt;$AE$1,"-",IFERROR(IF(DATEDIF('Base de données'!$A690,V$1,"d")&lt;&gt;0,"",'Base de données'!$B690),""))</f>
        <v/>
      </c>
      <c r="W690" s="34"/>
      <c r="X690" s="30" t="str">
        <f>'Base de données'!$C690&amp;" "&amp;'Base de données'!$D690</f>
        <v>Lombard Aimée</v>
      </c>
      <c r="Y690" s="31">
        <f>COUNTIF('Base de données'!$B:$B,'Base de données'!$B690)</f>
        <v>12</v>
      </c>
      <c r="AA690" s="87" cm="1">
        <f t="array" aca="1" ref="AA690" ca="1">INDIRECT("'Base de données'!A" &amp; ROW(Y690))</f>
        <v>45717</v>
      </c>
      <c r="AB690" s="51" t="str" cm="1">
        <f t="array" aca="1" ref="AB690" ca="1">INDIRECT("'Base de données'!B" &amp; ROW(Z690))</f>
        <v>Y5PG6</v>
      </c>
    </row>
    <row r="691" spans="1:28" x14ac:dyDescent="0.3">
      <c r="A691" s="41" t="str">
        <f ca="1">IF(IF(AND($B691&lt;&gt;"-",$B691=$E691),"Entrée et sortie","-")="Entrée et sortie",'Base de données'!$B691,"-")</f>
        <v>-</v>
      </c>
      <c r="B691" s="41" t="str">
        <f t="shared" ca="1" si="43"/>
        <v>-</v>
      </c>
      <c r="C691" s="41" t="str">
        <f t="shared" ca="1" si="44"/>
        <v>-</v>
      </c>
      <c r="D691" s="41" t="str">
        <f>IF($F691="sortie en cours d'année",'Base de données'!$B691,"-")</f>
        <v>-</v>
      </c>
      <c r="E691" s="41" t="str">
        <f>IF($H691="entrée en cours d'année",'Base de données'!$B691,"-")</f>
        <v>-</v>
      </c>
      <c r="F691" s="37" t="str">
        <f t="shared" si="41"/>
        <v/>
      </c>
      <c r="G691" s="37" t="str">
        <f>IF($J691="mouvement",_xlfn.XLOOKUP('Base de données'!$B691,$V:$V,$V:$V,0),"")</f>
        <v/>
      </c>
      <c r="H691" s="37" t="str">
        <f t="shared" si="42"/>
        <v/>
      </c>
      <c r="I691" s="37" t="str">
        <f>IF($J691="mouvement",_xlfn.XLOOKUP('Base de données'!$B691,$K:$K,$K:$K,0),"")</f>
        <v/>
      </c>
      <c r="J691" s="38" t="str">
        <f>IF(AND(Y691&lt;&gt;MAX(Y:Y),COUNTIF(K691:V691,'Base de données'!$B691)&gt;0),"mouvement","")</f>
        <v/>
      </c>
      <c r="K691" s="39" t="str">
        <f>IF(K$1&gt;$AE$1,"-",IFERROR(IF(DATEDIF('Base de données'!$A691,K$1,"d")&lt;&gt;0,"",'Base de données'!$B691),""))</f>
        <v/>
      </c>
      <c r="L691" s="39" t="str">
        <f>IF(L$1&gt;$AE$1,"-",IFERROR(IF(DATEDIF('Base de données'!$A691,L$1,"d")&lt;&gt;0,"",'Base de données'!$B691),""))</f>
        <v/>
      </c>
      <c r="M691" s="39" t="str">
        <f>IF(M$1&gt;$AE$1,"-",IFERROR(IF(DATEDIF('Base de données'!$A691,M$1,"d")&lt;&gt;0,"",'Base de données'!$B691),""))</f>
        <v>4994C</v>
      </c>
      <c r="N691" s="39" t="str">
        <f>IF(N$1&gt;$AE$1,"-",IFERROR(IF(DATEDIF('Base de données'!$A691,N$1,"d")&lt;&gt;0,"",'Base de données'!$B691),""))</f>
        <v/>
      </c>
      <c r="O691" s="39" t="str">
        <f>IF(O$1&gt;$AE$1,"-",IFERROR(IF(DATEDIF('Base de données'!$A691,O$1,"d")&lt;&gt;0,"",'Base de données'!$B691),""))</f>
        <v/>
      </c>
      <c r="P691" s="39" t="str">
        <f>IF(P$1&gt;$AE$1,"-",IFERROR(IF(DATEDIF('Base de données'!$A691,P$1,"d")&lt;&gt;0,"",'Base de données'!$B691),""))</f>
        <v/>
      </c>
      <c r="Q691" s="39" t="str">
        <f>IF(Q$1&gt;$AE$1,"-",IFERROR(IF(DATEDIF('Base de données'!$A691,Q$1,"d")&lt;&gt;0,"",'Base de données'!$B691),""))</f>
        <v/>
      </c>
      <c r="R691" s="39" t="str">
        <f>IF(R$1&gt;$AE$1,"-",IFERROR(IF(DATEDIF('Base de données'!$A691,R$1,"d")&lt;&gt;0,"",'Base de données'!$B691),""))</f>
        <v/>
      </c>
      <c r="S691" s="39" t="str">
        <f>IF(S$1&gt;$AE$1,"-",IFERROR(IF(DATEDIF('Base de données'!$A691,S$1,"d")&lt;&gt;0,"",'Base de données'!$B691),""))</f>
        <v/>
      </c>
      <c r="T691" s="39" t="str">
        <f>IF(T$1&gt;$AE$1,"-",IFERROR(IF(DATEDIF('Base de données'!$A691,T$1,"d")&lt;&gt;0,"",'Base de données'!$B691),""))</f>
        <v/>
      </c>
      <c r="U691" s="39" t="str">
        <f>IF(U$1&gt;$AE$1,"-",IFERROR(IF(DATEDIF('Base de données'!$A691,U$1,"d")&lt;&gt;0,"",'Base de données'!$B691),""))</f>
        <v/>
      </c>
      <c r="V691" s="39" t="str">
        <f>IF(V$1&gt;$AE$1,"-",IFERROR(IF(DATEDIF('Base de données'!$A691,V$1,"d")&lt;&gt;0,"",'Base de données'!$B691),""))</f>
        <v/>
      </c>
      <c r="W691" s="34"/>
      <c r="X691" s="30" t="str">
        <f>'Base de données'!$C691&amp;" "&amp;'Base de données'!$D691</f>
        <v>Roche Pierre</v>
      </c>
      <c r="Y691" s="31">
        <f>COUNTIF('Base de données'!$B:$B,'Base de données'!$B691)</f>
        <v>12</v>
      </c>
      <c r="AA691" s="87" cm="1">
        <f t="array" aca="1" ref="AA691" ca="1">INDIRECT("'Base de données'!A" &amp; ROW(Y691))</f>
        <v>45717</v>
      </c>
      <c r="AB691" s="51" t="str" cm="1">
        <f t="array" aca="1" ref="AB691" ca="1">INDIRECT("'Base de données'!B" &amp; ROW(Z691))</f>
        <v>4994C</v>
      </c>
    </row>
    <row r="692" spans="1:28" x14ac:dyDescent="0.3">
      <c r="A692" s="41" t="str">
        <f ca="1">IF(IF(AND($B692&lt;&gt;"-",$B692=$E692),"Entrée et sortie","-")="Entrée et sortie",'Base de données'!$B692,"-")</f>
        <v>-</v>
      </c>
      <c r="B692" s="41" t="str">
        <f t="shared" ca="1" si="43"/>
        <v>-</v>
      </c>
      <c r="C692" s="41" t="str">
        <f t="shared" ca="1" si="44"/>
        <v>-</v>
      </c>
      <c r="D692" s="41" t="str">
        <f>IF($F692="sortie en cours d'année",'Base de données'!$B692,"-")</f>
        <v>-</v>
      </c>
      <c r="E692" s="41" t="str">
        <f>IF($H692="entrée en cours d'année",'Base de données'!$B692,"-")</f>
        <v>-</v>
      </c>
      <c r="F692" s="37" t="str">
        <f t="shared" si="41"/>
        <v/>
      </c>
      <c r="G692" s="37" t="str">
        <f>IF($J692="mouvement",_xlfn.XLOOKUP('Base de données'!$B692,$V:$V,$V:$V,0),"")</f>
        <v/>
      </c>
      <c r="H692" s="37" t="str">
        <f t="shared" si="42"/>
        <v/>
      </c>
      <c r="I692" s="37" t="str">
        <f>IF($J692="mouvement",_xlfn.XLOOKUP('Base de données'!$B692,$K:$K,$K:$K,0),"")</f>
        <v/>
      </c>
      <c r="J692" s="38" t="str">
        <f>IF(AND(Y692&lt;&gt;MAX(Y:Y),COUNTIF(K692:V692,'Base de données'!$B692)&gt;0),"mouvement","")</f>
        <v/>
      </c>
      <c r="K692" s="39" t="str">
        <f>IF(K$1&gt;$AE$1,"-",IFERROR(IF(DATEDIF('Base de données'!$A692,K$1,"d")&lt;&gt;0,"",'Base de données'!$B692),""))</f>
        <v/>
      </c>
      <c r="L692" s="39" t="str">
        <f>IF(L$1&gt;$AE$1,"-",IFERROR(IF(DATEDIF('Base de données'!$A692,L$1,"d")&lt;&gt;0,"",'Base de données'!$B692),""))</f>
        <v/>
      </c>
      <c r="M692" s="39" t="str">
        <f>IF(M$1&gt;$AE$1,"-",IFERROR(IF(DATEDIF('Base de données'!$A692,M$1,"d")&lt;&gt;0,"",'Base de données'!$B692),""))</f>
        <v>FWAGD</v>
      </c>
      <c r="N692" s="39" t="str">
        <f>IF(N$1&gt;$AE$1,"-",IFERROR(IF(DATEDIF('Base de données'!$A692,N$1,"d")&lt;&gt;0,"",'Base de données'!$B692),""))</f>
        <v/>
      </c>
      <c r="O692" s="39" t="str">
        <f>IF(O$1&gt;$AE$1,"-",IFERROR(IF(DATEDIF('Base de données'!$A692,O$1,"d")&lt;&gt;0,"",'Base de données'!$B692),""))</f>
        <v/>
      </c>
      <c r="P692" s="39" t="str">
        <f>IF(P$1&gt;$AE$1,"-",IFERROR(IF(DATEDIF('Base de données'!$A692,P$1,"d")&lt;&gt;0,"",'Base de données'!$B692),""))</f>
        <v/>
      </c>
      <c r="Q692" s="39" t="str">
        <f>IF(Q$1&gt;$AE$1,"-",IFERROR(IF(DATEDIF('Base de données'!$A692,Q$1,"d")&lt;&gt;0,"",'Base de données'!$B692),""))</f>
        <v/>
      </c>
      <c r="R692" s="39" t="str">
        <f>IF(R$1&gt;$AE$1,"-",IFERROR(IF(DATEDIF('Base de données'!$A692,R$1,"d")&lt;&gt;0,"",'Base de données'!$B692),""))</f>
        <v/>
      </c>
      <c r="S692" s="39" t="str">
        <f>IF(S$1&gt;$AE$1,"-",IFERROR(IF(DATEDIF('Base de données'!$A692,S$1,"d")&lt;&gt;0,"",'Base de données'!$B692),""))</f>
        <v/>
      </c>
      <c r="T692" s="39" t="str">
        <f>IF(T$1&gt;$AE$1,"-",IFERROR(IF(DATEDIF('Base de données'!$A692,T$1,"d")&lt;&gt;0,"",'Base de données'!$B692),""))</f>
        <v/>
      </c>
      <c r="U692" s="39" t="str">
        <f>IF(U$1&gt;$AE$1,"-",IFERROR(IF(DATEDIF('Base de données'!$A692,U$1,"d")&lt;&gt;0,"",'Base de données'!$B692),""))</f>
        <v/>
      </c>
      <c r="V692" s="39" t="str">
        <f>IF(V$1&gt;$AE$1,"-",IFERROR(IF(DATEDIF('Base de données'!$A692,V$1,"d")&lt;&gt;0,"",'Base de données'!$B692),""))</f>
        <v/>
      </c>
      <c r="W692" s="34"/>
      <c r="X692" s="30" t="str">
        <f>'Base de données'!$C692&amp;" "&amp;'Base de données'!$D692</f>
        <v>Langlois Daniel</v>
      </c>
      <c r="Y692" s="31">
        <f>COUNTIF('Base de données'!$B:$B,'Base de données'!$B692)</f>
        <v>12</v>
      </c>
      <c r="AA692" s="87" cm="1">
        <f t="array" aca="1" ref="AA692" ca="1">INDIRECT("'Base de données'!A" &amp; ROW(Y692))</f>
        <v>45717</v>
      </c>
      <c r="AB692" s="51" t="str" cm="1">
        <f t="array" aca="1" ref="AB692" ca="1">INDIRECT("'Base de données'!B" &amp; ROW(Z692))</f>
        <v>FWAGD</v>
      </c>
    </row>
    <row r="693" spans="1:28" x14ac:dyDescent="0.3">
      <c r="A693" s="41" t="str">
        <f ca="1">IF(IF(AND($B693&lt;&gt;"-",$B693=$E693),"Entrée et sortie","-")="Entrée et sortie",'Base de données'!$B693,"-")</f>
        <v>-</v>
      </c>
      <c r="B693" s="41" t="str">
        <f t="shared" ca="1" si="43"/>
        <v>-</v>
      </c>
      <c r="C693" s="41" t="str">
        <f t="shared" ca="1" si="44"/>
        <v>-</v>
      </c>
      <c r="D693" s="41" t="str">
        <f>IF($F693="sortie en cours d'année",'Base de données'!$B693,"-")</f>
        <v>-</v>
      </c>
      <c r="E693" s="41" t="str">
        <f>IF($H693="entrée en cours d'année",'Base de données'!$B693,"-")</f>
        <v>-</v>
      </c>
      <c r="F693" s="37" t="str">
        <f t="shared" si="41"/>
        <v/>
      </c>
      <c r="G693" s="37" t="str">
        <f>IF($J693="mouvement",_xlfn.XLOOKUP('Base de données'!$B693,$V:$V,$V:$V,0),"")</f>
        <v/>
      </c>
      <c r="H693" s="37" t="str">
        <f t="shared" si="42"/>
        <v/>
      </c>
      <c r="I693" s="37" t="str">
        <f>IF($J693="mouvement",_xlfn.XLOOKUP('Base de données'!$B693,$K:$K,$K:$K,0),"")</f>
        <v/>
      </c>
      <c r="J693" s="38" t="str">
        <f>IF(AND(Y693&lt;&gt;MAX(Y:Y),COUNTIF(K693:V693,'Base de données'!$B693)&gt;0),"mouvement","")</f>
        <v/>
      </c>
      <c r="K693" s="39" t="str">
        <f>IF(K$1&gt;$AE$1,"-",IFERROR(IF(DATEDIF('Base de données'!$A693,K$1,"d")&lt;&gt;0,"",'Base de données'!$B693),""))</f>
        <v/>
      </c>
      <c r="L693" s="39" t="str">
        <f>IF(L$1&gt;$AE$1,"-",IFERROR(IF(DATEDIF('Base de données'!$A693,L$1,"d")&lt;&gt;0,"",'Base de données'!$B693),""))</f>
        <v/>
      </c>
      <c r="M693" s="39" t="str">
        <f>IF(M$1&gt;$AE$1,"-",IFERROR(IF(DATEDIF('Base de données'!$A693,M$1,"d")&lt;&gt;0,"",'Base de données'!$B693),""))</f>
        <v>CZIFJ</v>
      </c>
      <c r="N693" s="39" t="str">
        <f>IF(N$1&gt;$AE$1,"-",IFERROR(IF(DATEDIF('Base de données'!$A693,N$1,"d")&lt;&gt;0,"",'Base de données'!$B693),""))</f>
        <v/>
      </c>
      <c r="O693" s="39" t="str">
        <f>IF(O$1&gt;$AE$1,"-",IFERROR(IF(DATEDIF('Base de données'!$A693,O$1,"d")&lt;&gt;0,"",'Base de données'!$B693),""))</f>
        <v/>
      </c>
      <c r="P693" s="39" t="str">
        <f>IF(P$1&gt;$AE$1,"-",IFERROR(IF(DATEDIF('Base de données'!$A693,P$1,"d")&lt;&gt;0,"",'Base de données'!$B693),""))</f>
        <v/>
      </c>
      <c r="Q693" s="39" t="str">
        <f>IF(Q$1&gt;$AE$1,"-",IFERROR(IF(DATEDIF('Base de données'!$A693,Q$1,"d")&lt;&gt;0,"",'Base de données'!$B693),""))</f>
        <v/>
      </c>
      <c r="R693" s="39" t="str">
        <f>IF(R$1&gt;$AE$1,"-",IFERROR(IF(DATEDIF('Base de données'!$A693,R$1,"d")&lt;&gt;0,"",'Base de données'!$B693),""))</f>
        <v/>
      </c>
      <c r="S693" s="39" t="str">
        <f>IF(S$1&gt;$AE$1,"-",IFERROR(IF(DATEDIF('Base de données'!$A693,S$1,"d")&lt;&gt;0,"",'Base de données'!$B693),""))</f>
        <v/>
      </c>
      <c r="T693" s="39" t="str">
        <f>IF(T$1&gt;$AE$1,"-",IFERROR(IF(DATEDIF('Base de données'!$A693,T$1,"d")&lt;&gt;0,"",'Base de données'!$B693),""))</f>
        <v/>
      </c>
      <c r="U693" s="39" t="str">
        <f>IF(U$1&gt;$AE$1,"-",IFERROR(IF(DATEDIF('Base de données'!$A693,U$1,"d")&lt;&gt;0,"",'Base de données'!$B693),""))</f>
        <v/>
      </c>
      <c r="V693" s="39" t="str">
        <f>IF(V$1&gt;$AE$1,"-",IFERROR(IF(DATEDIF('Base de données'!$A693,V$1,"d")&lt;&gt;0,"",'Base de données'!$B693),""))</f>
        <v/>
      </c>
      <c r="W693" s="34"/>
      <c r="X693" s="30" t="str">
        <f>'Base de données'!$C693&amp;" "&amp;'Base de données'!$D693</f>
        <v>Thibault Thibault</v>
      </c>
      <c r="Y693" s="31">
        <f>COUNTIF('Base de données'!$B:$B,'Base de données'!$B693)</f>
        <v>12</v>
      </c>
      <c r="AA693" s="87" cm="1">
        <f t="array" aca="1" ref="AA693" ca="1">INDIRECT("'Base de données'!A" &amp; ROW(Y693))</f>
        <v>45717</v>
      </c>
      <c r="AB693" s="51" t="str" cm="1">
        <f t="array" aca="1" ref="AB693" ca="1">INDIRECT("'Base de données'!B" &amp; ROW(Z693))</f>
        <v>CZIFJ</v>
      </c>
    </row>
    <row r="694" spans="1:28" x14ac:dyDescent="0.3">
      <c r="A694" s="41" t="str">
        <f ca="1">IF(IF(AND($B694&lt;&gt;"-",$B694=$E694),"Entrée et sortie","-")="Entrée et sortie",'Base de données'!$B694,"-")</f>
        <v>-</v>
      </c>
      <c r="B694" s="41" t="str">
        <f t="shared" ca="1" si="43"/>
        <v>LP99Q</v>
      </c>
      <c r="C694" s="41" t="str">
        <f t="shared" ca="1" si="44"/>
        <v>LP99Q</v>
      </c>
      <c r="D694" s="41" t="str">
        <f>IF($F694="sortie en cours d'année",'Base de données'!$B694,"-")</f>
        <v>LP99Q</v>
      </c>
      <c r="E694" s="41" t="str">
        <f>IF($H694="entrée en cours d'année",'Base de données'!$B694,"-")</f>
        <v>-</v>
      </c>
      <c r="F694" s="37" t="str">
        <f t="shared" si="41"/>
        <v>sortie en cours d'année</v>
      </c>
      <c r="G694" s="37">
        <f>IF($J694="mouvement",_xlfn.XLOOKUP('Base de données'!$B694,$V:$V,$V:$V,0),"")</f>
        <v>0</v>
      </c>
      <c r="H694" s="37" t="str">
        <f t="shared" si="42"/>
        <v/>
      </c>
      <c r="I694" s="37" t="str">
        <f>IF($J694="mouvement",_xlfn.XLOOKUP('Base de données'!$B694,$K:$K,$K:$K,0),"")</f>
        <v>LP99Q</v>
      </c>
      <c r="J694" s="38" t="str">
        <f>IF(AND(Y694&lt;&gt;MAX(Y:Y),COUNTIF(K694:V694,'Base de données'!$B694)&gt;0),"mouvement","")</f>
        <v>mouvement</v>
      </c>
      <c r="K694" s="39" t="str">
        <f>IF(K$1&gt;$AE$1,"-",IFERROR(IF(DATEDIF('Base de données'!$A694,K$1,"d")&lt;&gt;0,"",'Base de données'!$B694),""))</f>
        <v/>
      </c>
      <c r="L694" s="39" t="str">
        <f>IF(L$1&gt;$AE$1,"-",IFERROR(IF(DATEDIF('Base de données'!$A694,L$1,"d")&lt;&gt;0,"",'Base de données'!$B694),""))</f>
        <v/>
      </c>
      <c r="M694" s="39" t="str">
        <f>IF(M$1&gt;$AE$1,"-",IFERROR(IF(DATEDIF('Base de données'!$A694,M$1,"d")&lt;&gt;0,"",'Base de données'!$B694),""))</f>
        <v>LP99Q</v>
      </c>
      <c r="N694" s="39" t="str">
        <f>IF(N$1&gt;$AE$1,"-",IFERROR(IF(DATEDIF('Base de données'!$A694,N$1,"d")&lt;&gt;0,"",'Base de données'!$B694),""))</f>
        <v/>
      </c>
      <c r="O694" s="39" t="str">
        <f>IF(O$1&gt;$AE$1,"-",IFERROR(IF(DATEDIF('Base de données'!$A694,O$1,"d")&lt;&gt;0,"",'Base de données'!$B694),""))</f>
        <v/>
      </c>
      <c r="P694" s="39" t="str">
        <f>IF(P$1&gt;$AE$1,"-",IFERROR(IF(DATEDIF('Base de données'!$A694,P$1,"d")&lt;&gt;0,"",'Base de données'!$B694),""))</f>
        <v/>
      </c>
      <c r="Q694" s="39" t="str">
        <f>IF(Q$1&gt;$AE$1,"-",IFERROR(IF(DATEDIF('Base de données'!$A694,Q$1,"d")&lt;&gt;0,"",'Base de données'!$B694),""))</f>
        <v/>
      </c>
      <c r="R694" s="39" t="str">
        <f>IF(R$1&gt;$AE$1,"-",IFERROR(IF(DATEDIF('Base de données'!$A694,R$1,"d")&lt;&gt;0,"",'Base de données'!$B694),""))</f>
        <v/>
      </c>
      <c r="S694" s="39" t="str">
        <f>IF(S$1&gt;$AE$1,"-",IFERROR(IF(DATEDIF('Base de données'!$A694,S$1,"d")&lt;&gt;0,"",'Base de données'!$B694),""))</f>
        <v/>
      </c>
      <c r="T694" s="39" t="str">
        <f>IF(T$1&gt;$AE$1,"-",IFERROR(IF(DATEDIF('Base de données'!$A694,T$1,"d")&lt;&gt;0,"",'Base de données'!$B694),""))</f>
        <v/>
      </c>
      <c r="U694" s="39" t="str">
        <f>IF(U$1&gt;$AE$1,"-",IFERROR(IF(DATEDIF('Base de données'!$A694,U$1,"d")&lt;&gt;0,"",'Base de données'!$B694),""))</f>
        <v/>
      </c>
      <c r="V694" s="39" t="str">
        <f>IF(V$1&gt;$AE$1,"-",IFERROR(IF(DATEDIF('Base de données'!$A694,V$1,"d")&lt;&gt;0,"",'Base de données'!$B694),""))</f>
        <v/>
      </c>
      <c r="W694" s="34"/>
      <c r="X694" s="30" t="str">
        <f>'Base de données'!$C694&amp;" "&amp;'Base de données'!$D694</f>
        <v>Aubert Maggie</v>
      </c>
      <c r="Y694" s="31">
        <f>COUNTIF('Base de données'!$B:$B,'Base de données'!$B694)</f>
        <v>6</v>
      </c>
      <c r="AA694" s="87" cm="1">
        <f t="array" aca="1" ref="AA694" ca="1">INDIRECT("'Base de données'!A" &amp; ROW(Y694))</f>
        <v>45717</v>
      </c>
      <c r="AB694" s="51" t="str" cm="1">
        <f t="array" aca="1" ref="AB694" ca="1">INDIRECT("'Base de données'!B" &amp; ROW(Z694))</f>
        <v>LP99Q</v>
      </c>
    </row>
    <row r="695" spans="1:28" x14ac:dyDescent="0.3">
      <c r="A695" s="41" t="str">
        <f ca="1">IF(IF(AND($B695&lt;&gt;"-",$B695=$E695),"Entrée et sortie","-")="Entrée et sortie",'Base de données'!$B695,"-")</f>
        <v>-</v>
      </c>
      <c r="B695" s="41" t="str">
        <f t="shared" ca="1" si="43"/>
        <v>-</v>
      </c>
      <c r="C695" s="41" t="str">
        <f t="shared" ca="1" si="44"/>
        <v>-</v>
      </c>
      <c r="D695" s="41" t="str">
        <f>IF($F695="sortie en cours d'année",'Base de données'!$B695,"-")</f>
        <v>-</v>
      </c>
      <c r="E695" s="41" t="str">
        <f>IF($H695="entrée en cours d'année",'Base de données'!$B695,"-")</f>
        <v>-</v>
      </c>
      <c r="F695" s="37" t="str">
        <f t="shared" si="41"/>
        <v/>
      </c>
      <c r="G695" s="37" t="str">
        <f>IF($J695="mouvement",_xlfn.XLOOKUP('Base de données'!$B695,$V:$V,$V:$V,0),"")</f>
        <v/>
      </c>
      <c r="H695" s="37" t="str">
        <f t="shared" si="42"/>
        <v/>
      </c>
      <c r="I695" s="37" t="str">
        <f>IF($J695="mouvement",_xlfn.XLOOKUP('Base de données'!$B695,$K:$K,$K:$K,0),"")</f>
        <v/>
      </c>
      <c r="J695" s="38" t="str">
        <f>IF(AND(Y695&lt;&gt;MAX(Y:Y),COUNTIF(K695:V695,'Base de données'!$B695)&gt;0),"mouvement","")</f>
        <v/>
      </c>
      <c r="K695" s="39" t="str">
        <f>IF(K$1&gt;$AE$1,"-",IFERROR(IF(DATEDIF('Base de données'!$A695,K$1,"d")&lt;&gt;0,"",'Base de données'!$B695),""))</f>
        <v/>
      </c>
      <c r="L695" s="39" t="str">
        <f>IF(L$1&gt;$AE$1,"-",IFERROR(IF(DATEDIF('Base de données'!$A695,L$1,"d")&lt;&gt;0,"",'Base de données'!$B695),""))</f>
        <v/>
      </c>
      <c r="M695" s="39" t="str">
        <f>IF(M$1&gt;$AE$1,"-",IFERROR(IF(DATEDIF('Base de données'!$A695,M$1,"d")&lt;&gt;0,"",'Base de données'!$B695),""))</f>
        <v>0OW78</v>
      </c>
      <c r="N695" s="39" t="str">
        <f>IF(N$1&gt;$AE$1,"-",IFERROR(IF(DATEDIF('Base de données'!$A695,N$1,"d")&lt;&gt;0,"",'Base de données'!$B695),""))</f>
        <v/>
      </c>
      <c r="O695" s="39" t="str">
        <f>IF(O$1&gt;$AE$1,"-",IFERROR(IF(DATEDIF('Base de données'!$A695,O$1,"d")&lt;&gt;0,"",'Base de données'!$B695),""))</f>
        <v/>
      </c>
      <c r="P695" s="39" t="str">
        <f>IF(P$1&gt;$AE$1,"-",IFERROR(IF(DATEDIF('Base de données'!$A695,P$1,"d")&lt;&gt;0,"",'Base de données'!$B695),""))</f>
        <v/>
      </c>
      <c r="Q695" s="39" t="str">
        <f>IF(Q$1&gt;$AE$1,"-",IFERROR(IF(DATEDIF('Base de données'!$A695,Q$1,"d")&lt;&gt;0,"",'Base de données'!$B695),""))</f>
        <v/>
      </c>
      <c r="R695" s="39" t="str">
        <f>IF(R$1&gt;$AE$1,"-",IFERROR(IF(DATEDIF('Base de données'!$A695,R$1,"d")&lt;&gt;0,"",'Base de données'!$B695),""))</f>
        <v/>
      </c>
      <c r="S695" s="39" t="str">
        <f>IF(S$1&gt;$AE$1,"-",IFERROR(IF(DATEDIF('Base de données'!$A695,S$1,"d")&lt;&gt;0,"",'Base de données'!$B695),""))</f>
        <v/>
      </c>
      <c r="T695" s="39" t="str">
        <f>IF(T$1&gt;$AE$1,"-",IFERROR(IF(DATEDIF('Base de données'!$A695,T$1,"d")&lt;&gt;0,"",'Base de données'!$B695),""))</f>
        <v/>
      </c>
      <c r="U695" s="39" t="str">
        <f>IF(U$1&gt;$AE$1,"-",IFERROR(IF(DATEDIF('Base de données'!$A695,U$1,"d")&lt;&gt;0,"",'Base de données'!$B695),""))</f>
        <v/>
      </c>
      <c r="V695" s="39" t="str">
        <f>IF(V$1&gt;$AE$1,"-",IFERROR(IF(DATEDIF('Base de données'!$A695,V$1,"d")&lt;&gt;0,"",'Base de données'!$B695),""))</f>
        <v/>
      </c>
      <c r="W695" s="34"/>
      <c r="X695" s="30" t="str">
        <f>'Base de données'!$C695&amp;" "&amp;'Base de données'!$D695</f>
        <v>Lebrun Roland</v>
      </c>
      <c r="Y695" s="31">
        <f>COUNTIF('Base de données'!$B:$B,'Base de données'!$B695)</f>
        <v>12</v>
      </c>
      <c r="AA695" s="87" cm="1">
        <f t="array" aca="1" ref="AA695" ca="1">INDIRECT("'Base de données'!A" &amp; ROW(Y695))</f>
        <v>45717</v>
      </c>
      <c r="AB695" s="51" t="str" cm="1">
        <f t="array" aca="1" ref="AB695" ca="1">INDIRECT("'Base de données'!B" &amp; ROW(Z695))</f>
        <v>0OW78</v>
      </c>
    </row>
    <row r="696" spans="1:28" x14ac:dyDescent="0.3">
      <c r="A696" s="41" t="str">
        <f ca="1">IF(IF(AND($B696&lt;&gt;"-",$B696=$E696),"Entrée et sortie","-")="Entrée et sortie",'Base de données'!$B696,"-")</f>
        <v>-</v>
      </c>
      <c r="B696" s="41" t="str">
        <f t="shared" ca="1" si="43"/>
        <v>-</v>
      </c>
      <c r="C696" s="41" t="str">
        <f t="shared" ca="1" si="44"/>
        <v>-</v>
      </c>
      <c r="D696" s="41" t="str">
        <f>IF($F696="sortie en cours d'année",'Base de données'!$B696,"-")</f>
        <v>-</v>
      </c>
      <c r="E696" s="41" t="str">
        <f>IF($H696="entrée en cours d'année",'Base de données'!$B696,"-")</f>
        <v>-</v>
      </c>
      <c r="F696" s="37" t="str">
        <f t="shared" si="41"/>
        <v/>
      </c>
      <c r="G696" s="37" t="str">
        <f>IF($J696="mouvement",_xlfn.XLOOKUP('Base de données'!$B696,$V:$V,$V:$V,0),"")</f>
        <v/>
      </c>
      <c r="H696" s="37" t="str">
        <f t="shared" si="42"/>
        <v/>
      </c>
      <c r="I696" s="37" t="str">
        <f>IF($J696="mouvement",_xlfn.XLOOKUP('Base de données'!$B696,$K:$K,$K:$K,0),"")</f>
        <v/>
      </c>
      <c r="J696" s="38" t="str">
        <f>IF(AND(Y696&lt;&gt;MAX(Y:Y),COUNTIF(K696:V696,'Base de données'!$B696)&gt;0),"mouvement","")</f>
        <v/>
      </c>
      <c r="K696" s="39" t="str">
        <f>IF(K$1&gt;$AE$1,"-",IFERROR(IF(DATEDIF('Base de données'!$A696,K$1,"d")&lt;&gt;0,"",'Base de données'!$B696),""))</f>
        <v/>
      </c>
      <c r="L696" s="39" t="str">
        <f>IF(L$1&gt;$AE$1,"-",IFERROR(IF(DATEDIF('Base de données'!$A696,L$1,"d")&lt;&gt;0,"",'Base de données'!$B696),""))</f>
        <v/>
      </c>
      <c r="M696" s="39" t="str">
        <f>IF(M$1&gt;$AE$1,"-",IFERROR(IF(DATEDIF('Base de données'!$A696,M$1,"d")&lt;&gt;0,"",'Base de données'!$B696),""))</f>
        <v>C7CSB</v>
      </c>
      <c r="N696" s="39" t="str">
        <f>IF(N$1&gt;$AE$1,"-",IFERROR(IF(DATEDIF('Base de données'!$A696,N$1,"d")&lt;&gt;0,"",'Base de données'!$B696),""))</f>
        <v/>
      </c>
      <c r="O696" s="39" t="str">
        <f>IF(O$1&gt;$AE$1,"-",IFERROR(IF(DATEDIF('Base de données'!$A696,O$1,"d")&lt;&gt;0,"",'Base de données'!$B696),""))</f>
        <v/>
      </c>
      <c r="P696" s="39" t="str">
        <f>IF(P$1&gt;$AE$1,"-",IFERROR(IF(DATEDIF('Base de données'!$A696,P$1,"d")&lt;&gt;0,"",'Base de données'!$B696),""))</f>
        <v/>
      </c>
      <c r="Q696" s="39" t="str">
        <f>IF(Q$1&gt;$AE$1,"-",IFERROR(IF(DATEDIF('Base de données'!$A696,Q$1,"d")&lt;&gt;0,"",'Base de données'!$B696),""))</f>
        <v/>
      </c>
      <c r="R696" s="39" t="str">
        <f>IF(R$1&gt;$AE$1,"-",IFERROR(IF(DATEDIF('Base de données'!$A696,R$1,"d")&lt;&gt;0,"",'Base de données'!$B696),""))</f>
        <v/>
      </c>
      <c r="S696" s="39" t="str">
        <f>IF(S$1&gt;$AE$1,"-",IFERROR(IF(DATEDIF('Base de données'!$A696,S$1,"d")&lt;&gt;0,"",'Base de données'!$B696),""))</f>
        <v/>
      </c>
      <c r="T696" s="39" t="str">
        <f>IF(T$1&gt;$AE$1,"-",IFERROR(IF(DATEDIF('Base de données'!$A696,T$1,"d")&lt;&gt;0,"",'Base de données'!$B696),""))</f>
        <v/>
      </c>
      <c r="U696" s="39" t="str">
        <f>IF(U$1&gt;$AE$1,"-",IFERROR(IF(DATEDIF('Base de données'!$A696,U$1,"d")&lt;&gt;0,"",'Base de données'!$B696),""))</f>
        <v/>
      </c>
      <c r="V696" s="39" t="str">
        <f>IF(V$1&gt;$AE$1,"-",IFERROR(IF(DATEDIF('Base de données'!$A696,V$1,"d")&lt;&gt;0,"",'Base de données'!$B696),""))</f>
        <v/>
      </c>
      <c r="W696" s="34"/>
      <c r="X696" s="30" t="str">
        <f>'Base de données'!$C696&amp;" "&amp;'Base de données'!$D696</f>
        <v>Germain Stéphane</v>
      </c>
      <c r="Y696" s="31">
        <f>COUNTIF('Base de données'!$B:$B,'Base de données'!$B696)</f>
        <v>12</v>
      </c>
      <c r="AA696" s="87" cm="1">
        <f t="array" aca="1" ref="AA696" ca="1">INDIRECT("'Base de données'!A" &amp; ROW(Y696))</f>
        <v>45717</v>
      </c>
      <c r="AB696" s="51" t="str" cm="1">
        <f t="array" aca="1" ref="AB696" ca="1">INDIRECT("'Base de données'!B" &amp; ROW(Z696))</f>
        <v>C7CSB</v>
      </c>
    </row>
    <row r="697" spans="1:28" x14ac:dyDescent="0.3">
      <c r="A697" s="41" t="str">
        <f ca="1">IF(IF(AND($B697&lt;&gt;"-",$B697=$E697),"Entrée et sortie","-")="Entrée et sortie",'Base de données'!$B697,"-")</f>
        <v>-</v>
      </c>
      <c r="B697" s="41" t="str">
        <f t="shared" ca="1" si="43"/>
        <v>-</v>
      </c>
      <c r="C697" s="41" t="str">
        <f t="shared" ca="1" si="44"/>
        <v>-</v>
      </c>
      <c r="D697" s="41" t="str">
        <f>IF($F697="sortie en cours d'année",'Base de données'!$B697,"-")</f>
        <v>-</v>
      </c>
      <c r="E697" s="41" t="str">
        <f>IF($H697="entrée en cours d'année",'Base de données'!$B697,"-")</f>
        <v>-</v>
      </c>
      <c r="F697" s="37" t="str">
        <f t="shared" si="41"/>
        <v/>
      </c>
      <c r="G697" s="37" t="str">
        <f>IF($J697="mouvement",_xlfn.XLOOKUP('Base de données'!$B697,$V:$V,$V:$V,0),"")</f>
        <v/>
      </c>
      <c r="H697" s="37" t="str">
        <f t="shared" si="42"/>
        <v/>
      </c>
      <c r="I697" s="37" t="str">
        <f>IF($J697="mouvement",_xlfn.XLOOKUP('Base de données'!$B697,$K:$K,$K:$K,0),"")</f>
        <v/>
      </c>
      <c r="J697" s="38" t="str">
        <f>IF(AND(Y697&lt;&gt;MAX(Y:Y),COUNTIF(K697:V697,'Base de données'!$B697)&gt;0),"mouvement","")</f>
        <v/>
      </c>
      <c r="K697" s="39" t="str">
        <f>IF(K$1&gt;$AE$1,"-",IFERROR(IF(DATEDIF('Base de données'!$A697,K$1,"d")&lt;&gt;0,"",'Base de données'!$B697),""))</f>
        <v/>
      </c>
      <c r="L697" s="39" t="str">
        <f>IF(L$1&gt;$AE$1,"-",IFERROR(IF(DATEDIF('Base de données'!$A697,L$1,"d")&lt;&gt;0,"",'Base de données'!$B697),""))</f>
        <v/>
      </c>
      <c r="M697" s="39" t="str">
        <f>IF(M$1&gt;$AE$1,"-",IFERROR(IF(DATEDIF('Base de données'!$A697,M$1,"d")&lt;&gt;0,"",'Base de données'!$B697),""))</f>
        <v>4FZFQ</v>
      </c>
      <c r="N697" s="39" t="str">
        <f>IF(N$1&gt;$AE$1,"-",IFERROR(IF(DATEDIF('Base de données'!$A697,N$1,"d")&lt;&gt;0,"",'Base de données'!$B697),""))</f>
        <v/>
      </c>
      <c r="O697" s="39" t="str">
        <f>IF(O$1&gt;$AE$1,"-",IFERROR(IF(DATEDIF('Base de données'!$A697,O$1,"d")&lt;&gt;0,"",'Base de données'!$B697),""))</f>
        <v/>
      </c>
      <c r="P697" s="39" t="str">
        <f>IF(P$1&gt;$AE$1,"-",IFERROR(IF(DATEDIF('Base de données'!$A697,P$1,"d")&lt;&gt;0,"",'Base de données'!$B697),""))</f>
        <v/>
      </c>
      <c r="Q697" s="39" t="str">
        <f>IF(Q$1&gt;$AE$1,"-",IFERROR(IF(DATEDIF('Base de données'!$A697,Q$1,"d")&lt;&gt;0,"",'Base de données'!$B697),""))</f>
        <v/>
      </c>
      <c r="R697" s="39" t="str">
        <f>IF(R$1&gt;$AE$1,"-",IFERROR(IF(DATEDIF('Base de données'!$A697,R$1,"d")&lt;&gt;0,"",'Base de données'!$B697),""))</f>
        <v/>
      </c>
      <c r="S697" s="39" t="str">
        <f>IF(S$1&gt;$AE$1,"-",IFERROR(IF(DATEDIF('Base de données'!$A697,S$1,"d")&lt;&gt;0,"",'Base de données'!$B697),""))</f>
        <v/>
      </c>
      <c r="T697" s="39" t="str">
        <f>IF(T$1&gt;$AE$1,"-",IFERROR(IF(DATEDIF('Base de données'!$A697,T$1,"d")&lt;&gt;0,"",'Base de données'!$B697),""))</f>
        <v/>
      </c>
      <c r="U697" s="39" t="str">
        <f>IF(U$1&gt;$AE$1,"-",IFERROR(IF(DATEDIF('Base de données'!$A697,U$1,"d")&lt;&gt;0,"",'Base de données'!$B697),""))</f>
        <v/>
      </c>
      <c r="V697" s="39" t="str">
        <f>IF(V$1&gt;$AE$1,"-",IFERROR(IF(DATEDIF('Base de données'!$A697,V$1,"d")&lt;&gt;0,"",'Base de données'!$B697),""))</f>
        <v/>
      </c>
      <c r="W697" s="34"/>
      <c r="X697" s="30" t="str">
        <f>'Base de données'!$C697&amp;" "&amp;'Base de données'!$D697</f>
        <v>Michel Éric</v>
      </c>
      <c r="Y697" s="31">
        <f>COUNTIF('Base de données'!$B:$B,'Base de données'!$B697)</f>
        <v>12</v>
      </c>
      <c r="AA697" s="87" cm="1">
        <f t="array" aca="1" ref="AA697" ca="1">INDIRECT("'Base de données'!A" &amp; ROW(Y697))</f>
        <v>45717</v>
      </c>
      <c r="AB697" s="51" t="str" cm="1">
        <f t="array" aca="1" ref="AB697" ca="1">INDIRECT("'Base de données'!B" &amp; ROW(Z697))</f>
        <v>4FZFQ</v>
      </c>
    </row>
    <row r="698" spans="1:28" x14ac:dyDescent="0.3">
      <c r="A698" s="41" t="str">
        <f ca="1">IF(IF(AND($B698&lt;&gt;"-",$B698=$E698),"Entrée et sortie","-")="Entrée et sortie",'Base de données'!$B698,"-")</f>
        <v>-</v>
      </c>
      <c r="B698" s="41" t="str">
        <f t="shared" ca="1" si="43"/>
        <v>WZOSW</v>
      </c>
      <c r="C698" s="41" t="str">
        <f t="shared" ca="1" si="44"/>
        <v>WZOSW</v>
      </c>
      <c r="D698" s="41" t="str">
        <f>IF($F698="sortie en cours d'année",'Base de données'!$B698,"-")</f>
        <v>WZOSW</v>
      </c>
      <c r="E698" s="41" t="str">
        <f>IF($H698="entrée en cours d'année",'Base de données'!$B698,"-")</f>
        <v>-</v>
      </c>
      <c r="F698" s="37" t="str">
        <f t="shared" si="41"/>
        <v>sortie en cours d'année</v>
      </c>
      <c r="G698" s="37">
        <f>IF($J698="mouvement",_xlfn.XLOOKUP('Base de données'!$B698,$V:$V,$V:$V,0),"")</f>
        <v>0</v>
      </c>
      <c r="H698" s="37" t="str">
        <f t="shared" si="42"/>
        <v/>
      </c>
      <c r="I698" s="37" t="str">
        <f>IF($J698="mouvement",_xlfn.XLOOKUP('Base de données'!$B698,$K:$K,$K:$K,0),"")</f>
        <v>WZOSW</v>
      </c>
      <c r="J698" s="38" t="str">
        <f>IF(AND(Y698&lt;&gt;MAX(Y:Y),COUNTIF(K698:V698,'Base de données'!$B698)&gt;0),"mouvement","")</f>
        <v>mouvement</v>
      </c>
      <c r="K698" s="39" t="str">
        <f>IF(K$1&gt;$AE$1,"-",IFERROR(IF(DATEDIF('Base de données'!$A698,K$1,"d")&lt;&gt;0,"",'Base de données'!$B698),""))</f>
        <v/>
      </c>
      <c r="L698" s="39" t="str">
        <f>IF(L$1&gt;$AE$1,"-",IFERROR(IF(DATEDIF('Base de données'!$A698,L$1,"d")&lt;&gt;0,"",'Base de données'!$B698),""))</f>
        <v/>
      </c>
      <c r="M698" s="39" t="str">
        <f>IF(M$1&gt;$AE$1,"-",IFERROR(IF(DATEDIF('Base de données'!$A698,M$1,"d")&lt;&gt;0,"",'Base de données'!$B698),""))</f>
        <v>WZOSW</v>
      </c>
      <c r="N698" s="39" t="str">
        <f>IF(N$1&gt;$AE$1,"-",IFERROR(IF(DATEDIF('Base de données'!$A698,N$1,"d")&lt;&gt;0,"",'Base de données'!$B698),""))</f>
        <v/>
      </c>
      <c r="O698" s="39" t="str">
        <f>IF(O$1&gt;$AE$1,"-",IFERROR(IF(DATEDIF('Base de données'!$A698,O$1,"d")&lt;&gt;0,"",'Base de données'!$B698),""))</f>
        <v/>
      </c>
      <c r="P698" s="39" t="str">
        <f>IF(P$1&gt;$AE$1,"-",IFERROR(IF(DATEDIF('Base de données'!$A698,P$1,"d")&lt;&gt;0,"",'Base de données'!$B698),""))</f>
        <v/>
      </c>
      <c r="Q698" s="39" t="str">
        <f>IF(Q$1&gt;$AE$1,"-",IFERROR(IF(DATEDIF('Base de données'!$A698,Q$1,"d")&lt;&gt;0,"",'Base de données'!$B698),""))</f>
        <v/>
      </c>
      <c r="R698" s="39" t="str">
        <f>IF(R$1&gt;$AE$1,"-",IFERROR(IF(DATEDIF('Base de données'!$A698,R$1,"d")&lt;&gt;0,"",'Base de données'!$B698),""))</f>
        <v/>
      </c>
      <c r="S698" s="39" t="str">
        <f>IF(S$1&gt;$AE$1,"-",IFERROR(IF(DATEDIF('Base de données'!$A698,S$1,"d")&lt;&gt;0,"",'Base de données'!$B698),""))</f>
        <v/>
      </c>
      <c r="T698" s="39" t="str">
        <f>IF(T$1&gt;$AE$1,"-",IFERROR(IF(DATEDIF('Base de données'!$A698,T$1,"d")&lt;&gt;0,"",'Base de données'!$B698),""))</f>
        <v/>
      </c>
      <c r="U698" s="39" t="str">
        <f>IF(U$1&gt;$AE$1,"-",IFERROR(IF(DATEDIF('Base de données'!$A698,U$1,"d")&lt;&gt;0,"",'Base de données'!$B698),""))</f>
        <v/>
      </c>
      <c r="V698" s="39" t="str">
        <f>IF(V$1&gt;$AE$1,"-",IFERROR(IF(DATEDIF('Base de données'!$A698,V$1,"d")&lt;&gt;0,"",'Base de données'!$B698),""))</f>
        <v/>
      </c>
      <c r="W698" s="34"/>
      <c r="X698" s="30" t="str">
        <f>'Base de données'!$C698&amp;" "&amp;'Base de données'!$D698</f>
        <v>Bernier Astrid</v>
      </c>
      <c r="Y698" s="31">
        <f>COUNTIF('Base de données'!$B:$B,'Base de données'!$B698)</f>
        <v>3</v>
      </c>
      <c r="AA698" s="87" cm="1">
        <f t="array" aca="1" ref="AA698" ca="1">INDIRECT("'Base de données'!A" &amp; ROW(Y698))</f>
        <v>45717</v>
      </c>
      <c r="AB698" s="51" t="str" cm="1">
        <f t="array" aca="1" ref="AB698" ca="1">INDIRECT("'Base de données'!B" &amp; ROW(Z698))</f>
        <v>WZOSW</v>
      </c>
    </row>
    <row r="699" spans="1:28" x14ac:dyDescent="0.3">
      <c r="A699" s="41" t="str">
        <f ca="1">IF(IF(AND($B699&lt;&gt;"-",$B699=$E699),"Entrée et sortie","-")="Entrée et sortie",'Base de données'!$B699,"-")</f>
        <v>-</v>
      </c>
      <c r="B699" s="41" t="str">
        <f t="shared" ca="1" si="43"/>
        <v>-</v>
      </c>
      <c r="C699" s="41" t="str">
        <f t="shared" ca="1" si="44"/>
        <v>-</v>
      </c>
      <c r="D699" s="41" t="str">
        <f>IF($F699="sortie en cours d'année",'Base de données'!$B699,"-")</f>
        <v>-</v>
      </c>
      <c r="E699" s="41" t="str">
        <f>IF($H699="entrée en cours d'année",'Base de données'!$B699,"-")</f>
        <v>-</v>
      </c>
      <c r="F699" s="37" t="str">
        <f t="shared" si="41"/>
        <v/>
      </c>
      <c r="G699" s="37" t="str">
        <f>IF($J699="mouvement",_xlfn.XLOOKUP('Base de données'!$B699,$V:$V,$V:$V,0),"")</f>
        <v/>
      </c>
      <c r="H699" s="37" t="str">
        <f t="shared" si="42"/>
        <v/>
      </c>
      <c r="I699" s="37" t="str">
        <f>IF($J699="mouvement",_xlfn.XLOOKUP('Base de données'!$B699,$K:$K,$K:$K,0),"")</f>
        <v/>
      </c>
      <c r="J699" s="38" t="str">
        <f>IF(AND(Y699&lt;&gt;MAX(Y:Y),COUNTIF(K699:V699,'Base de données'!$B699)&gt;0),"mouvement","")</f>
        <v/>
      </c>
      <c r="K699" s="39" t="str">
        <f>IF(K$1&gt;$AE$1,"-",IFERROR(IF(DATEDIF('Base de données'!$A699,K$1,"d")&lt;&gt;0,"",'Base de données'!$B699),""))</f>
        <v/>
      </c>
      <c r="L699" s="39" t="str">
        <f>IF(L$1&gt;$AE$1,"-",IFERROR(IF(DATEDIF('Base de données'!$A699,L$1,"d")&lt;&gt;0,"",'Base de données'!$B699),""))</f>
        <v/>
      </c>
      <c r="M699" s="39" t="str">
        <f>IF(M$1&gt;$AE$1,"-",IFERROR(IF(DATEDIF('Base de données'!$A699,M$1,"d")&lt;&gt;0,"",'Base de données'!$B699),""))</f>
        <v>Y24HP</v>
      </c>
      <c r="N699" s="39" t="str">
        <f>IF(N$1&gt;$AE$1,"-",IFERROR(IF(DATEDIF('Base de données'!$A699,N$1,"d")&lt;&gt;0,"",'Base de données'!$B699),""))</f>
        <v/>
      </c>
      <c r="O699" s="39" t="str">
        <f>IF(O$1&gt;$AE$1,"-",IFERROR(IF(DATEDIF('Base de données'!$A699,O$1,"d")&lt;&gt;0,"",'Base de données'!$B699),""))</f>
        <v/>
      </c>
      <c r="P699" s="39" t="str">
        <f>IF(P$1&gt;$AE$1,"-",IFERROR(IF(DATEDIF('Base de données'!$A699,P$1,"d")&lt;&gt;0,"",'Base de données'!$B699),""))</f>
        <v/>
      </c>
      <c r="Q699" s="39" t="str">
        <f>IF(Q$1&gt;$AE$1,"-",IFERROR(IF(DATEDIF('Base de données'!$A699,Q$1,"d")&lt;&gt;0,"",'Base de données'!$B699),""))</f>
        <v/>
      </c>
      <c r="R699" s="39" t="str">
        <f>IF(R$1&gt;$AE$1,"-",IFERROR(IF(DATEDIF('Base de données'!$A699,R$1,"d")&lt;&gt;0,"",'Base de données'!$B699),""))</f>
        <v/>
      </c>
      <c r="S699" s="39" t="str">
        <f>IF(S$1&gt;$AE$1,"-",IFERROR(IF(DATEDIF('Base de données'!$A699,S$1,"d")&lt;&gt;0,"",'Base de données'!$B699),""))</f>
        <v/>
      </c>
      <c r="T699" s="39" t="str">
        <f>IF(T$1&gt;$AE$1,"-",IFERROR(IF(DATEDIF('Base de données'!$A699,T$1,"d")&lt;&gt;0,"",'Base de données'!$B699),""))</f>
        <v/>
      </c>
      <c r="U699" s="39" t="str">
        <f>IF(U$1&gt;$AE$1,"-",IFERROR(IF(DATEDIF('Base de données'!$A699,U$1,"d")&lt;&gt;0,"",'Base de données'!$B699),""))</f>
        <v/>
      </c>
      <c r="V699" s="39" t="str">
        <f>IF(V$1&gt;$AE$1,"-",IFERROR(IF(DATEDIF('Base de données'!$A699,V$1,"d")&lt;&gt;0,"",'Base de données'!$B699),""))</f>
        <v/>
      </c>
      <c r="W699" s="34"/>
      <c r="X699" s="30" t="str">
        <f>'Base de données'!$C699&amp;" "&amp;'Base de données'!$D699</f>
        <v>Lesage Alphonse</v>
      </c>
      <c r="Y699" s="31">
        <f>COUNTIF('Base de données'!$B:$B,'Base de données'!$B699)</f>
        <v>12</v>
      </c>
      <c r="AA699" s="87" cm="1">
        <f t="array" aca="1" ref="AA699" ca="1">INDIRECT("'Base de données'!A" &amp; ROW(Y699))</f>
        <v>45717</v>
      </c>
      <c r="AB699" s="51" t="str" cm="1">
        <f t="array" aca="1" ref="AB699" ca="1">INDIRECT("'Base de données'!B" &amp; ROW(Z699))</f>
        <v>Y24HP</v>
      </c>
    </row>
    <row r="700" spans="1:28" x14ac:dyDescent="0.3">
      <c r="A700" s="41" t="str">
        <f ca="1">IF(IF(AND($B700&lt;&gt;"-",$B700=$E700),"Entrée et sortie","-")="Entrée et sortie",'Base de données'!$B700,"-")</f>
        <v>-</v>
      </c>
      <c r="B700" s="41" t="str">
        <f t="shared" ca="1" si="43"/>
        <v>-</v>
      </c>
      <c r="C700" s="41" t="str">
        <f t="shared" ca="1" si="44"/>
        <v>-</v>
      </c>
      <c r="D700" s="41" t="str">
        <f>IF($F700="sortie en cours d'année",'Base de données'!$B700,"-")</f>
        <v>-</v>
      </c>
      <c r="E700" s="41" t="str">
        <f>IF($H700="entrée en cours d'année",'Base de données'!$B700,"-")</f>
        <v>-</v>
      </c>
      <c r="F700" s="37" t="str">
        <f t="shared" si="41"/>
        <v/>
      </c>
      <c r="G700" s="37" t="str">
        <f>IF($J700="mouvement",_xlfn.XLOOKUP('Base de données'!$B700,$V:$V,$V:$V,0),"")</f>
        <v/>
      </c>
      <c r="H700" s="37" t="str">
        <f t="shared" si="42"/>
        <v/>
      </c>
      <c r="I700" s="37" t="str">
        <f>IF($J700="mouvement",_xlfn.XLOOKUP('Base de données'!$B700,$K:$K,$K:$K,0),"")</f>
        <v/>
      </c>
      <c r="J700" s="38" t="str">
        <f>IF(AND(Y700&lt;&gt;MAX(Y:Y),COUNTIF(K700:V700,'Base de données'!$B700)&gt;0),"mouvement","")</f>
        <v/>
      </c>
      <c r="K700" s="39" t="str">
        <f>IF(K$1&gt;$AE$1,"-",IFERROR(IF(DATEDIF('Base de données'!$A700,K$1,"d")&lt;&gt;0,"",'Base de données'!$B700),""))</f>
        <v/>
      </c>
      <c r="L700" s="39" t="str">
        <f>IF(L$1&gt;$AE$1,"-",IFERROR(IF(DATEDIF('Base de données'!$A700,L$1,"d")&lt;&gt;0,"",'Base de données'!$B700),""))</f>
        <v/>
      </c>
      <c r="M700" s="39" t="str">
        <f>IF(M$1&gt;$AE$1,"-",IFERROR(IF(DATEDIF('Base de données'!$A700,M$1,"d")&lt;&gt;0,"",'Base de données'!$B700),""))</f>
        <v>9B31P</v>
      </c>
      <c r="N700" s="39" t="str">
        <f>IF(N$1&gt;$AE$1,"-",IFERROR(IF(DATEDIF('Base de données'!$A700,N$1,"d")&lt;&gt;0,"",'Base de données'!$B700),""))</f>
        <v/>
      </c>
      <c r="O700" s="39" t="str">
        <f>IF(O$1&gt;$AE$1,"-",IFERROR(IF(DATEDIF('Base de données'!$A700,O$1,"d")&lt;&gt;0,"",'Base de données'!$B700),""))</f>
        <v/>
      </c>
      <c r="P700" s="39" t="str">
        <f>IF(P$1&gt;$AE$1,"-",IFERROR(IF(DATEDIF('Base de données'!$A700,P$1,"d")&lt;&gt;0,"",'Base de données'!$B700),""))</f>
        <v/>
      </c>
      <c r="Q700" s="39" t="str">
        <f>IF(Q$1&gt;$AE$1,"-",IFERROR(IF(DATEDIF('Base de données'!$A700,Q$1,"d")&lt;&gt;0,"",'Base de données'!$B700),""))</f>
        <v/>
      </c>
      <c r="R700" s="39" t="str">
        <f>IF(R$1&gt;$AE$1,"-",IFERROR(IF(DATEDIF('Base de données'!$A700,R$1,"d")&lt;&gt;0,"",'Base de données'!$B700),""))</f>
        <v/>
      </c>
      <c r="S700" s="39" t="str">
        <f>IF(S$1&gt;$AE$1,"-",IFERROR(IF(DATEDIF('Base de données'!$A700,S$1,"d")&lt;&gt;0,"",'Base de données'!$B700),""))</f>
        <v/>
      </c>
      <c r="T700" s="39" t="str">
        <f>IF(T$1&gt;$AE$1,"-",IFERROR(IF(DATEDIF('Base de données'!$A700,T$1,"d")&lt;&gt;0,"",'Base de données'!$B700),""))</f>
        <v/>
      </c>
      <c r="U700" s="39" t="str">
        <f>IF(U$1&gt;$AE$1,"-",IFERROR(IF(DATEDIF('Base de données'!$A700,U$1,"d")&lt;&gt;0,"",'Base de données'!$B700),""))</f>
        <v/>
      </c>
      <c r="V700" s="39" t="str">
        <f>IF(V$1&gt;$AE$1,"-",IFERROR(IF(DATEDIF('Base de données'!$A700,V$1,"d")&lt;&gt;0,"",'Base de données'!$B700),""))</f>
        <v/>
      </c>
      <c r="W700" s="34"/>
      <c r="X700" s="30" t="str">
        <f>'Base de données'!$C700&amp;" "&amp;'Base de données'!$D700</f>
        <v>Masse Célina</v>
      </c>
      <c r="Y700" s="31">
        <f>COUNTIF('Base de données'!$B:$B,'Base de données'!$B700)</f>
        <v>12</v>
      </c>
      <c r="AA700" s="87" cm="1">
        <f t="array" aca="1" ref="AA700" ca="1">INDIRECT("'Base de données'!A" &amp; ROW(Y700))</f>
        <v>45717</v>
      </c>
      <c r="AB700" s="51" t="str" cm="1">
        <f t="array" aca="1" ref="AB700" ca="1">INDIRECT("'Base de données'!B" &amp; ROW(Z700))</f>
        <v>9B31P</v>
      </c>
    </row>
    <row r="701" spans="1:28" x14ac:dyDescent="0.3">
      <c r="A701" s="41" t="str">
        <f ca="1">IF(IF(AND($B701&lt;&gt;"-",$B701=$E701),"Entrée et sortie","-")="Entrée et sortie",'Base de données'!$B701,"-")</f>
        <v>-</v>
      </c>
      <c r="B701" s="41" t="str">
        <f t="shared" ca="1" si="43"/>
        <v>-</v>
      </c>
      <c r="C701" s="41" t="str">
        <f t="shared" ca="1" si="44"/>
        <v>-</v>
      </c>
      <c r="D701" s="41" t="str">
        <f>IF($F701="sortie en cours d'année",'Base de données'!$B701,"-")</f>
        <v>-</v>
      </c>
      <c r="E701" s="41" t="str">
        <f>IF($H701="entrée en cours d'année",'Base de données'!$B701,"-")</f>
        <v>-</v>
      </c>
      <c r="F701" s="37" t="str">
        <f t="shared" si="41"/>
        <v/>
      </c>
      <c r="G701" s="37" t="str">
        <f>IF($J701="mouvement",_xlfn.XLOOKUP('Base de données'!$B701,$V:$V,$V:$V,0),"")</f>
        <v/>
      </c>
      <c r="H701" s="37" t="str">
        <f t="shared" si="42"/>
        <v/>
      </c>
      <c r="I701" s="37" t="str">
        <f>IF($J701="mouvement",_xlfn.XLOOKUP('Base de données'!$B701,$K:$K,$K:$K,0),"")</f>
        <v/>
      </c>
      <c r="J701" s="38" t="str">
        <f>IF(AND(Y701&lt;&gt;MAX(Y:Y),COUNTIF(K701:V701,'Base de données'!$B701)&gt;0),"mouvement","")</f>
        <v/>
      </c>
      <c r="K701" s="39" t="str">
        <f>IF(K$1&gt;$AE$1,"-",IFERROR(IF(DATEDIF('Base de données'!$A701,K$1,"d")&lt;&gt;0,"",'Base de données'!$B701),""))</f>
        <v/>
      </c>
      <c r="L701" s="39" t="str">
        <f>IF(L$1&gt;$AE$1,"-",IFERROR(IF(DATEDIF('Base de données'!$A701,L$1,"d")&lt;&gt;0,"",'Base de données'!$B701),""))</f>
        <v/>
      </c>
      <c r="M701" s="39" t="str">
        <f>IF(M$1&gt;$AE$1,"-",IFERROR(IF(DATEDIF('Base de données'!$A701,M$1,"d")&lt;&gt;0,"",'Base de données'!$B701),""))</f>
        <v>PIJ3L</v>
      </c>
      <c r="N701" s="39" t="str">
        <f>IF(N$1&gt;$AE$1,"-",IFERROR(IF(DATEDIF('Base de données'!$A701,N$1,"d")&lt;&gt;0,"",'Base de données'!$B701),""))</f>
        <v/>
      </c>
      <c r="O701" s="39" t="str">
        <f>IF(O$1&gt;$AE$1,"-",IFERROR(IF(DATEDIF('Base de données'!$A701,O$1,"d")&lt;&gt;0,"",'Base de données'!$B701),""))</f>
        <v/>
      </c>
      <c r="P701" s="39" t="str">
        <f>IF(P$1&gt;$AE$1,"-",IFERROR(IF(DATEDIF('Base de données'!$A701,P$1,"d")&lt;&gt;0,"",'Base de données'!$B701),""))</f>
        <v/>
      </c>
      <c r="Q701" s="39" t="str">
        <f>IF(Q$1&gt;$AE$1,"-",IFERROR(IF(DATEDIF('Base de données'!$A701,Q$1,"d")&lt;&gt;0,"",'Base de données'!$B701),""))</f>
        <v/>
      </c>
      <c r="R701" s="39" t="str">
        <f>IF(R$1&gt;$AE$1,"-",IFERROR(IF(DATEDIF('Base de données'!$A701,R$1,"d")&lt;&gt;0,"",'Base de données'!$B701),""))</f>
        <v/>
      </c>
      <c r="S701" s="39" t="str">
        <f>IF(S$1&gt;$AE$1,"-",IFERROR(IF(DATEDIF('Base de données'!$A701,S$1,"d")&lt;&gt;0,"",'Base de données'!$B701),""))</f>
        <v/>
      </c>
      <c r="T701" s="39" t="str">
        <f>IF(T$1&gt;$AE$1,"-",IFERROR(IF(DATEDIF('Base de données'!$A701,T$1,"d")&lt;&gt;0,"",'Base de données'!$B701),""))</f>
        <v/>
      </c>
      <c r="U701" s="39" t="str">
        <f>IF(U$1&gt;$AE$1,"-",IFERROR(IF(DATEDIF('Base de données'!$A701,U$1,"d")&lt;&gt;0,"",'Base de données'!$B701),""))</f>
        <v/>
      </c>
      <c r="V701" s="39" t="str">
        <f>IF(V$1&gt;$AE$1,"-",IFERROR(IF(DATEDIF('Base de données'!$A701,V$1,"d")&lt;&gt;0,"",'Base de données'!$B701),""))</f>
        <v/>
      </c>
      <c r="W701" s="34"/>
      <c r="X701" s="30" t="str">
        <f>'Base de données'!$C701&amp;" "&amp;'Base de données'!$D701</f>
        <v>Hubert Charlotte</v>
      </c>
      <c r="Y701" s="31">
        <f>COUNTIF('Base de données'!$B:$B,'Base de données'!$B701)</f>
        <v>12</v>
      </c>
      <c r="AA701" s="87" cm="1">
        <f t="array" aca="1" ref="AA701" ca="1">INDIRECT("'Base de données'!A" &amp; ROW(Y701))</f>
        <v>45717</v>
      </c>
      <c r="AB701" s="51" t="str" cm="1">
        <f t="array" aca="1" ref="AB701" ca="1">INDIRECT("'Base de données'!B" &amp; ROW(Z701))</f>
        <v>PIJ3L</v>
      </c>
    </row>
    <row r="702" spans="1:28" x14ac:dyDescent="0.3">
      <c r="A702" s="41" t="str">
        <f ca="1">IF(IF(AND($B702&lt;&gt;"-",$B702=$E702),"Entrée et sortie","-")="Entrée et sortie",'Base de données'!$B702,"-")</f>
        <v>-</v>
      </c>
      <c r="B702" s="41" t="str">
        <f t="shared" ca="1" si="43"/>
        <v>-</v>
      </c>
      <c r="C702" s="41" t="str">
        <f t="shared" ca="1" si="44"/>
        <v>-</v>
      </c>
      <c r="D702" s="41" t="str">
        <f>IF($F702="sortie en cours d'année",'Base de données'!$B702,"-")</f>
        <v>-</v>
      </c>
      <c r="E702" s="41" t="str">
        <f>IF($H702="entrée en cours d'année",'Base de données'!$B702,"-")</f>
        <v>-</v>
      </c>
      <c r="F702" s="37" t="str">
        <f t="shared" si="41"/>
        <v/>
      </c>
      <c r="G702" s="37" t="str">
        <f>IF($J702="mouvement",_xlfn.XLOOKUP('Base de données'!$B702,$V:$V,$V:$V,0),"")</f>
        <v/>
      </c>
      <c r="H702" s="37" t="str">
        <f t="shared" si="42"/>
        <v/>
      </c>
      <c r="I702" s="37" t="str">
        <f>IF($J702="mouvement",_xlfn.XLOOKUP('Base de données'!$B702,$K:$K,$K:$K,0),"")</f>
        <v/>
      </c>
      <c r="J702" s="38" t="str">
        <f>IF(AND(Y702&lt;&gt;MAX(Y:Y),COUNTIF(K702:V702,'Base de données'!$B702)&gt;0),"mouvement","")</f>
        <v/>
      </c>
      <c r="K702" s="39" t="str">
        <f>IF(K$1&gt;$AE$1,"-",IFERROR(IF(DATEDIF('Base de données'!$A702,K$1,"d")&lt;&gt;0,"",'Base de données'!$B702),""))</f>
        <v/>
      </c>
      <c r="L702" s="39" t="str">
        <f>IF(L$1&gt;$AE$1,"-",IFERROR(IF(DATEDIF('Base de données'!$A702,L$1,"d")&lt;&gt;0,"",'Base de données'!$B702),""))</f>
        <v/>
      </c>
      <c r="M702" s="39" t="str">
        <f>IF(M$1&gt;$AE$1,"-",IFERROR(IF(DATEDIF('Base de données'!$A702,M$1,"d")&lt;&gt;0,"",'Base de données'!$B702),""))</f>
        <v>826C3</v>
      </c>
      <c r="N702" s="39" t="str">
        <f>IF(N$1&gt;$AE$1,"-",IFERROR(IF(DATEDIF('Base de données'!$A702,N$1,"d")&lt;&gt;0,"",'Base de données'!$B702),""))</f>
        <v/>
      </c>
      <c r="O702" s="39" t="str">
        <f>IF(O$1&gt;$AE$1,"-",IFERROR(IF(DATEDIF('Base de données'!$A702,O$1,"d")&lt;&gt;0,"",'Base de données'!$B702),""))</f>
        <v/>
      </c>
      <c r="P702" s="39" t="str">
        <f>IF(P$1&gt;$AE$1,"-",IFERROR(IF(DATEDIF('Base de données'!$A702,P$1,"d")&lt;&gt;0,"",'Base de données'!$B702),""))</f>
        <v/>
      </c>
      <c r="Q702" s="39" t="str">
        <f>IF(Q$1&gt;$AE$1,"-",IFERROR(IF(DATEDIF('Base de données'!$A702,Q$1,"d")&lt;&gt;0,"",'Base de données'!$B702),""))</f>
        <v/>
      </c>
      <c r="R702" s="39" t="str">
        <f>IF(R$1&gt;$AE$1,"-",IFERROR(IF(DATEDIF('Base de données'!$A702,R$1,"d")&lt;&gt;0,"",'Base de données'!$B702),""))</f>
        <v/>
      </c>
      <c r="S702" s="39" t="str">
        <f>IF(S$1&gt;$AE$1,"-",IFERROR(IF(DATEDIF('Base de données'!$A702,S$1,"d")&lt;&gt;0,"",'Base de données'!$B702),""))</f>
        <v/>
      </c>
      <c r="T702" s="39" t="str">
        <f>IF(T$1&gt;$AE$1,"-",IFERROR(IF(DATEDIF('Base de données'!$A702,T$1,"d")&lt;&gt;0,"",'Base de données'!$B702),""))</f>
        <v/>
      </c>
      <c r="U702" s="39" t="str">
        <f>IF(U$1&gt;$AE$1,"-",IFERROR(IF(DATEDIF('Base de données'!$A702,U$1,"d")&lt;&gt;0,"",'Base de données'!$B702),""))</f>
        <v/>
      </c>
      <c r="V702" s="39" t="str">
        <f>IF(V$1&gt;$AE$1,"-",IFERROR(IF(DATEDIF('Base de données'!$A702,V$1,"d")&lt;&gt;0,"",'Base de données'!$B702),""))</f>
        <v/>
      </c>
      <c r="W702" s="34"/>
      <c r="X702" s="30" t="str">
        <f>'Base de données'!$C702&amp;" "&amp;'Base de données'!$D702</f>
        <v>Briand Gérard</v>
      </c>
      <c r="Y702" s="31">
        <f>COUNTIF('Base de données'!$B:$B,'Base de données'!$B702)</f>
        <v>12</v>
      </c>
      <c r="AA702" s="87" cm="1">
        <f t="array" aca="1" ref="AA702" ca="1">INDIRECT("'Base de données'!A" &amp; ROW(Y702))</f>
        <v>45717</v>
      </c>
      <c r="AB702" s="51" t="str" cm="1">
        <f t="array" aca="1" ref="AB702" ca="1">INDIRECT("'Base de données'!B" &amp; ROW(Z702))</f>
        <v>826C3</v>
      </c>
    </row>
    <row r="703" spans="1:28" x14ac:dyDescent="0.3">
      <c r="A703" s="41" t="str">
        <f ca="1">IF(IF(AND($B703&lt;&gt;"-",$B703=$E703),"Entrée et sortie","-")="Entrée et sortie",'Base de données'!$B703,"-")</f>
        <v>-</v>
      </c>
      <c r="B703" s="41" t="str">
        <f t="shared" ca="1" si="43"/>
        <v>-</v>
      </c>
      <c r="C703" s="41" t="str">
        <f t="shared" ca="1" si="44"/>
        <v>-</v>
      </c>
      <c r="D703" s="41" t="str">
        <f>IF($F703="sortie en cours d'année",'Base de données'!$B703,"-")</f>
        <v>-</v>
      </c>
      <c r="E703" s="41" t="str">
        <f>IF($H703="entrée en cours d'année",'Base de données'!$B703,"-")</f>
        <v>-</v>
      </c>
      <c r="F703" s="37" t="str">
        <f t="shared" si="41"/>
        <v/>
      </c>
      <c r="G703" s="37" t="str">
        <f>IF($J703="mouvement",_xlfn.XLOOKUP('Base de données'!$B703,$V:$V,$V:$V,0),"")</f>
        <v/>
      </c>
      <c r="H703" s="37" t="str">
        <f t="shared" si="42"/>
        <v/>
      </c>
      <c r="I703" s="37" t="str">
        <f>IF($J703="mouvement",_xlfn.XLOOKUP('Base de données'!$B703,$K:$K,$K:$K,0),"")</f>
        <v/>
      </c>
      <c r="J703" s="38" t="str">
        <f>IF(AND(Y703&lt;&gt;MAX(Y:Y),COUNTIF(K703:V703,'Base de données'!$B703)&gt;0),"mouvement","")</f>
        <v/>
      </c>
      <c r="K703" s="39" t="str">
        <f>IF(K$1&gt;$AE$1,"-",IFERROR(IF(DATEDIF('Base de données'!$A703,K$1,"d")&lt;&gt;0,"",'Base de données'!$B703),""))</f>
        <v/>
      </c>
      <c r="L703" s="39" t="str">
        <f>IF(L$1&gt;$AE$1,"-",IFERROR(IF(DATEDIF('Base de données'!$A703,L$1,"d")&lt;&gt;0,"",'Base de données'!$B703),""))</f>
        <v/>
      </c>
      <c r="M703" s="39" t="str">
        <f>IF(M$1&gt;$AE$1,"-",IFERROR(IF(DATEDIF('Base de données'!$A703,M$1,"d")&lt;&gt;0,"",'Base de données'!$B703),""))</f>
        <v>EQARW</v>
      </c>
      <c r="N703" s="39" t="str">
        <f>IF(N$1&gt;$AE$1,"-",IFERROR(IF(DATEDIF('Base de données'!$A703,N$1,"d")&lt;&gt;0,"",'Base de données'!$B703),""))</f>
        <v/>
      </c>
      <c r="O703" s="39" t="str">
        <f>IF(O$1&gt;$AE$1,"-",IFERROR(IF(DATEDIF('Base de données'!$A703,O$1,"d")&lt;&gt;0,"",'Base de données'!$B703),""))</f>
        <v/>
      </c>
      <c r="P703" s="39" t="str">
        <f>IF(P$1&gt;$AE$1,"-",IFERROR(IF(DATEDIF('Base de données'!$A703,P$1,"d")&lt;&gt;0,"",'Base de données'!$B703),""))</f>
        <v/>
      </c>
      <c r="Q703" s="39" t="str">
        <f>IF(Q$1&gt;$AE$1,"-",IFERROR(IF(DATEDIF('Base de données'!$A703,Q$1,"d")&lt;&gt;0,"",'Base de données'!$B703),""))</f>
        <v/>
      </c>
      <c r="R703" s="39" t="str">
        <f>IF(R$1&gt;$AE$1,"-",IFERROR(IF(DATEDIF('Base de données'!$A703,R$1,"d")&lt;&gt;0,"",'Base de données'!$B703),""))</f>
        <v/>
      </c>
      <c r="S703" s="39" t="str">
        <f>IF(S$1&gt;$AE$1,"-",IFERROR(IF(DATEDIF('Base de données'!$A703,S$1,"d")&lt;&gt;0,"",'Base de données'!$B703),""))</f>
        <v/>
      </c>
      <c r="T703" s="39" t="str">
        <f>IF(T$1&gt;$AE$1,"-",IFERROR(IF(DATEDIF('Base de données'!$A703,T$1,"d")&lt;&gt;0,"",'Base de données'!$B703),""))</f>
        <v/>
      </c>
      <c r="U703" s="39" t="str">
        <f>IF(U$1&gt;$AE$1,"-",IFERROR(IF(DATEDIF('Base de données'!$A703,U$1,"d")&lt;&gt;0,"",'Base de données'!$B703),""))</f>
        <v/>
      </c>
      <c r="V703" s="39" t="str">
        <f>IF(V$1&gt;$AE$1,"-",IFERROR(IF(DATEDIF('Base de données'!$A703,V$1,"d")&lt;&gt;0,"",'Base de données'!$B703),""))</f>
        <v/>
      </c>
      <c r="W703" s="34"/>
      <c r="X703" s="30" t="str">
        <f>'Base de données'!$C703&amp;" "&amp;'Base de données'!$D703</f>
        <v>Michel Jules</v>
      </c>
      <c r="Y703" s="31">
        <f>COUNTIF('Base de données'!$B:$B,'Base de données'!$B703)</f>
        <v>12</v>
      </c>
      <c r="AA703" s="87" cm="1">
        <f t="array" aca="1" ref="AA703" ca="1">INDIRECT("'Base de données'!A" &amp; ROW(Y703))</f>
        <v>45717</v>
      </c>
      <c r="AB703" s="51" t="str" cm="1">
        <f t="array" aca="1" ref="AB703" ca="1">INDIRECT("'Base de données'!B" &amp; ROW(Z703))</f>
        <v>EQARW</v>
      </c>
    </row>
    <row r="704" spans="1:28" x14ac:dyDescent="0.3">
      <c r="A704" s="41" t="str">
        <f ca="1">IF(IF(AND($B704&lt;&gt;"-",$B704=$E704),"Entrée et sortie","-")="Entrée et sortie",'Base de données'!$B704,"-")</f>
        <v>-</v>
      </c>
      <c r="B704" s="41" t="str">
        <f t="shared" ca="1" si="43"/>
        <v>-</v>
      </c>
      <c r="C704" s="41" t="str">
        <f t="shared" ca="1" si="44"/>
        <v>-</v>
      </c>
      <c r="D704" s="41" t="str">
        <f>IF($F704="sortie en cours d'année",'Base de données'!$B704,"-")</f>
        <v>-</v>
      </c>
      <c r="E704" s="41" t="str">
        <f>IF($H704="entrée en cours d'année",'Base de données'!$B704,"-")</f>
        <v>-</v>
      </c>
      <c r="F704" s="37" t="str">
        <f t="shared" si="41"/>
        <v/>
      </c>
      <c r="G704" s="37" t="str">
        <f>IF($J704="mouvement",_xlfn.XLOOKUP('Base de données'!$B704,$V:$V,$V:$V,0),"")</f>
        <v/>
      </c>
      <c r="H704" s="37" t="str">
        <f t="shared" si="42"/>
        <v/>
      </c>
      <c r="I704" s="37" t="str">
        <f>IF($J704="mouvement",_xlfn.XLOOKUP('Base de données'!$B704,$K:$K,$K:$K,0),"")</f>
        <v/>
      </c>
      <c r="J704" s="38" t="str">
        <f>IF(AND(Y704&lt;&gt;MAX(Y:Y),COUNTIF(K704:V704,'Base de données'!$B704)&gt;0),"mouvement","")</f>
        <v/>
      </c>
      <c r="K704" s="39" t="str">
        <f>IF(K$1&gt;$AE$1,"-",IFERROR(IF(DATEDIF('Base de données'!$A704,K$1,"d")&lt;&gt;0,"",'Base de données'!$B704),""))</f>
        <v/>
      </c>
      <c r="L704" s="39" t="str">
        <f>IF(L$1&gt;$AE$1,"-",IFERROR(IF(DATEDIF('Base de données'!$A704,L$1,"d")&lt;&gt;0,"",'Base de données'!$B704),""))</f>
        <v/>
      </c>
      <c r="M704" s="39" t="str">
        <f>IF(M$1&gt;$AE$1,"-",IFERROR(IF(DATEDIF('Base de données'!$A704,M$1,"d")&lt;&gt;0,"",'Base de données'!$B704),""))</f>
        <v>H4OZ9</v>
      </c>
      <c r="N704" s="39" t="str">
        <f>IF(N$1&gt;$AE$1,"-",IFERROR(IF(DATEDIF('Base de données'!$A704,N$1,"d")&lt;&gt;0,"",'Base de données'!$B704),""))</f>
        <v/>
      </c>
      <c r="O704" s="39" t="str">
        <f>IF(O$1&gt;$AE$1,"-",IFERROR(IF(DATEDIF('Base de données'!$A704,O$1,"d")&lt;&gt;0,"",'Base de données'!$B704),""))</f>
        <v/>
      </c>
      <c r="P704" s="39" t="str">
        <f>IF(P$1&gt;$AE$1,"-",IFERROR(IF(DATEDIF('Base de données'!$A704,P$1,"d")&lt;&gt;0,"",'Base de données'!$B704),""))</f>
        <v/>
      </c>
      <c r="Q704" s="39" t="str">
        <f>IF(Q$1&gt;$AE$1,"-",IFERROR(IF(DATEDIF('Base de données'!$A704,Q$1,"d")&lt;&gt;0,"",'Base de données'!$B704),""))</f>
        <v/>
      </c>
      <c r="R704" s="39" t="str">
        <f>IF(R$1&gt;$AE$1,"-",IFERROR(IF(DATEDIF('Base de données'!$A704,R$1,"d")&lt;&gt;0,"",'Base de données'!$B704),""))</f>
        <v/>
      </c>
      <c r="S704" s="39" t="str">
        <f>IF(S$1&gt;$AE$1,"-",IFERROR(IF(DATEDIF('Base de données'!$A704,S$1,"d")&lt;&gt;0,"",'Base de données'!$B704),""))</f>
        <v/>
      </c>
      <c r="T704" s="39" t="str">
        <f>IF(T$1&gt;$AE$1,"-",IFERROR(IF(DATEDIF('Base de données'!$A704,T$1,"d")&lt;&gt;0,"",'Base de données'!$B704),""))</f>
        <v/>
      </c>
      <c r="U704" s="39" t="str">
        <f>IF(U$1&gt;$AE$1,"-",IFERROR(IF(DATEDIF('Base de données'!$A704,U$1,"d")&lt;&gt;0,"",'Base de données'!$B704),""))</f>
        <v/>
      </c>
      <c r="V704" s="39" t="str">
        <f>IF(V$1&gt;$AE$1,"-",IFERROR(IF(DATEDIF('Base de données'!$A704,V$1,"d")&lt;&gt;0,"",'Base de données'!$B704),""))</f>
        <v/>
      </c>
      <c r="W704" s="34"/>
      <c r="X704" s="30" t="str">
        <f>'Base de données'!$C704&amp;" "&amp;'Base de données'!$D704</f>
        <v>Deschamps Gilbert</v>
      </c>
      <c r="Y704" s="31">
        <f>COUNTIF('Base de données'!$B:$B,'Base de données'!$B704)</f>
        <v>12</v>
      </c>
      <c r="AA704" s="87" cm="1">
        <f t="array" aca="1" ref="AA704" ca="1">INDIRECT("'Base de données'!A" &amp; ROW(Y704))</f>
        <v>45717</v>
      </c>
      <c r="AB704" s="51" t="str" cm="1">
        <f t="array" aca="1" ref="AB704" ca="1">INDIRECT("'Base de données'!B" &amp; ROW(Z704))</f>
        <v>H4OZ9</v>
      </c>
    </row>
    <row r="705" spans="1:28" x14ac:dyDescent="0.3">
      <c r="A705" s="41" t="str">
        <f ca="1">IF(IF(AND($B705&lt;&gt;"-",$B705=$E705),"Entrée et sortie","-")="Entrée et sortie",'Base de données'!$B705,"-")</f>
        <v>-</v>
      </c>
      <c r="B705" s="41" t="str">
        <f t="shared" ca="1" si="43"/>
        <v>-</v>
      </c>
      <c r="C705" s="41" t="str">
        <f t="shared" ca="1" si="44"/>
        <v>-</v>
      </c>
      <c r="D705" s="41" t="str">
        <f>IF($F705="sortie en cours d'année",'Base de données'!$B705,"-")</f>
        <v>-</v>
      </c>
      <c r="E705" s="41" t="str">
        <f>IF($H705="entrée en cours d'année",'Base de données'!$B705,"-")</f>
        <v>-</v>
      </c>
      <c r="F705" s="37" t="str">
        <f t="shared" si="41"/>
        <v/>
      </c>
      <c r="G705" s="37" t="str">
        <f>IF($J705="mouvement",_xlfn.XLOOKUP('Base de données'!$B705,$V:$V,$V:$V,0),"")</f>
        <v/>
      </c>
      <c r="H705" s="37" t="str">
        <f t="shared" si="42"/>
        <v/>
      </c>
      <c r="I705" s="37" t="str">
        <f>IF($J705="mouvement",_xlfn.XLOOKUP('Base de données'!$B705,$K:$K,$K:$K,0),"")</f>
        <v/>
      </c>
      <c r="J705" s="38" t="str">
        <f>IF(AND(Y705&lt;&gt;MAX(Y:Y),COUNTIF(K705:V705,'Base de données'!$B705)&gt;0),"mouvement","")</f>
        <v/>
      </c>
      <c r="K705" s="39" t="str">
        <f>IF(K$1&gt;$AE$1,"-",IFERROR(IF(DATEDIF('Base de données'!$A705,K$1,"d")&lt;&gt;0,"",'Base de données'!$B705),""))</f>
        <v/>
      </c>
      <c r="L705" s="39" t="str">
        <f>IF(L$1&gt;$AE$1,"-",IFERROR(IF(DATEDIF('Base de données'!$A705,L$1,"d")&lt;&gt;0,"",'Base de données'!$B705),""))</f>
        <v/>
      </c>
      <c r="M705" s="39" t="str">
        <f>IF(M$1&gt;$AE$1,"-",IFERROR(IF(DATEDIF('Base de données'!$A705,M$1,"d")&lt;&gt;0,"",'Base de données'!$B705),""))</f>
        <v>GDD91</v>
      </c>
      <c r="N705" s="39" t="str">
        <f>IF(N$1&gt;$AE$1,"-",IFERROR(IF(DATEDIF('Base de données'!$A705,N$1,"d")&lt;&gt;0,"",'Base de données'!$B705),""))</f>
        <v/>
      </c>
      <c r="O705" s="39" t="str">
        <f>IF(O$1&gt;$AE$1,"-",IFERROR(IF(DATEDIF('Base de données'!$A705,O$1,"d")&lt;&gt;0,"",'Base de données'!$B705),""))</f>
        <v/>
      </c>
      <c r="P705" s="39" t="str">
        <f>IF(P$1&gt;$AE$1,"-",IFERROR(IF(DATEDIF('Base de données'!$A705,P$1,"d")&lt;&gt;0,"",'Base de données'!$B705),""))</f>
        <v/>
      </c>
      <c r="Q705" s="39" t="str">
        <f>IF(Q$1&gt;$AE$1,"-",IFERROR(IF(DATEDIF('Base de données'!$A705,Q$1,"d")&lt;&gt;0,"",'Base de données'!$B705),""))</f>
        <v/>
      </c>
      <c r="R705" s="39" t="str">
        <f>IF(R$1&gt;$AE$1,"-",IFERROR(IF(DATEDIF('Base de données'!$A705,R$1,"d")&lt;&gt;0,"",'Base de données'!$B705),""))</f>
        <v/>
      </c>
      <c r="S705" s="39" t="str">
        <f>IF(S$1&gt;$AE$1,"-",IFERROR(IF(DATEDIF('Base de données'!$A705,S$1,"d")&lt;&gt;0,"",'Base de données'!$B705),""))</f>
        <v/>
      </c>
      <c r="T705" s="39" t="str">
        <f>IF(T$1&gt;$AE$1,"-",IFERROR(IF(DATEDIF('Base de données'!$A705,T$1,"d")&lt;&gt;0,"",'Base de données'!$B705),""))</f>
        <v/>
      </c>
      <c r="U705" s="39" t="str">
        <f>IF(U$1&gt;$AE$1,"-",IFERROR(IF(DATEDIF('Base de données'!$A705,U$1,"d")&lt;&gt;0,"",'Base de données'!$B705),""))</f>
        <v/>
      </c>
      <c r="V705" s="39" t="str">
        <f>IF(V$1&gt;$AE$1,"-",IFERROR(IF(DATEDIF('Base de données'!$A705,V$1,"d")&lt;&gt;0,"",'Base de données'!$B705),""))</f>
        <v/>
      </c>
      <c r="W705" s="34"/>
      <c r="X705" s="30" t="str">
        <f>'Base de données'!$C705&amp;" "&amp;'Base de données'!$D705</f>
        <v>Collin Thierry</v>
      </c>
      <c r="Y705" s="31">
        <f>COUNTIF('Base de données'!$B:$B,'Base de données'!$B705)</f>
        <v>12</v>
      </c>
      <c r="AA705" s="87" cm="1">
        <f t="array" aca="1" ref="AA705" ca="1">INDIRECT("'Base de données'!A" &amp; ROW(Y705))</f>
        <v>45717</v>
      </c>
      <c r="AB705" s="51" t="str" cm="1">
        <f t="array" aca="1" ref="AB705" ca="1">INDIRECT("'Base de données'!B" &amp; ROW(Z705))</f>
        <v>GDD91</v>
      </c>
    </row>
    <row r="706" spans="1:28" x14ac:dyDescent="0.3">
      <c r="A706" s="41" t="str">
        <f ca="1">IF(IF(AND($B706&lt;&gt;"-",$B706=$E706),"Entrée et sortie","-")="Entrée et sortie",'Base de données'!$B706,"-")</f>
        <v>-</v>
      </c>
      <c r="B706" s="41" t="str">
        <f t="shared" ca="1" si="43"/>
        <v>-</v>
      </c>
      <c r="C706" s="41" t="str">
        <f t="shared" ca="1" si="44"/>
        <v>-</v>
      </c>
      <c r="D706" s="41" t="str">
        <f>IF($F706="sortie en cours d'année",'Base de données'!$B706,"-")</f>
        <v>-</v>
      </c>
      <c r="E706" s="41" t="str">
        <f>IF($H706="entrée en cours d'année",'Base de données'!$B706,"-")</f>
        <v>-</v>
      </c>
      <c r="F706" s="37" t="str">
        <f t="shared" ref="F706:F769" si="45">IF(AND(G706=0,J706="mouvement"),"sortie en cours d'année","")</f>
        <v/>
      </c>
      <c r="G706" s="37" t="str">
        <f>IF($J706="mouvement",_xlfn.XLOOKUP('Base de données'!$B706,$V:$V,$V:$V,0),"")</f>
        <v/>
      </c>
      <c r="H706" s="37" t="str">
        <f t="shared" ref="H706:H769" si="46">IF(AND(I706=0,J706="mouvement"),"entrée en cours d'année","")</f>
        <v/>
      </c>
      <c r="I706" s="37" t="str">
        <f>IF($J706="mouvement",_xlfn.XLOOKUP('Base de données'!$B706,$K:$K,$K:$K,0),"")</f>
        <v/>
      </c>
      <c r="J706" s="38" t="str">
        <f>IF(AND(Y706&lt;&gt;MAX(Y:Y),COUNTIF(K706:V706,'Base de données'!$B706)&gt;0),"mouvement","")</f>
        <v/>
      </c>
      <c r="K706" s="39" t="str">
        <f>IF(K$1&gt;$AE$1,"-",IFERROR(IF(DATEDIF('Base de données'!$A706,K$1,"d")&lt;&gt;0,"",'Base de données'!$B706),""))</f>
        <v/>
      </c>
      <c r="L706" s="39" t="str">
        <f>IF(L$1&gt;$AE$1,"-",IFERROR(IF(DATEDIF('Base de données'!$A706,L$1,"d")&lt;&gt;0,"",'Base de données'!$B706),""))</f>
        <v/>
      </c>
      <c r="M706" s="39" t="str">
        <f>IF(M$1&gt;$AE$1,"-",IFERROR(IF(DATEDIF('Base de données'!$A706,M$1,"d")&lt;&gt;0,"",'Base de données'!$B706),""))</f>
        <v>DJGZW</v>
      </c>
      <c r="N706" s="39" t="str">
        <f>IF(N$1&gt;$AE$1,"-",IFERROR(IF(DATEDIF('Base de données'!$A706,N$1,"d")&lt;&gt;0,"",'Base de données'!$B706),""))</f>
        <v/>
      </c>
      <c r="O706" s="39" t="str">
        <f>IF(O$1&gt;$AE$1,"-",IFERROR(IF(DATEDIF('Base de données'!$A706,O$1,"d")&lt;&gt;0,"",'Base de données'!$B706),""))</f>
        <v/>
      </c>
      <c r="P706" s="39" t="str">
        <f>IF(P$1&gt;$AE$1,"-",IFERROR(IF(DATEDIF('Base de données'!$A706,P$1,"d")&lt;&gt;0,"",'Base de données'!$B706),""))</f>
        <v/>
      </c>
      <c r="Q706" s="39" t="str">
        <f>IF(Q$1&gt;$AE$1,"-",IFERROR(IF(DATEDIF('Base de données'!$A706,Q$1,"d")&lt;&gt;0,"",'Base de données'!$B706),""))</f>
        <v/>
      </c>
      <c r="R706" s="39" t="str">
        <f>IF(R$1&gt;$AE$1,"-",IFERROR(IF(DATEDIF('Base de données'!$A706,R$1,"d")&lt;&gt;0,"",'Base de données'!$B706),""))</f>
        <v/>
      </c>
      <c r="S706" s="39" t="str">
        <f>IF(S$1&gt;$AE$1,"-",IFERROR(IF(DATEDIF('Base de données'!$A706,S$1,"d")&lt;&gt;0,"",'Base de données'!$B706),""))</f>
        <v/>
      </c>
      <c r="T706" s="39" t="str">
        <f>IF(T$1&gt;$AE$1,"-",IFERROR(IF(DATEDIF('Base de données'!$A706,T$1,"d")&lt;&gt;0,"",'Base de données'!$B706),""))</f>
        <v/>
      </c>
      <c r="U706" s="39" t="str">
        <f>IF(U$1&gt;$AE$1,"-",IFERROR(IF(DATEDIF('Base de données'!$A706,U$1,"d")&lt;&gt;0,"",'Base de données'!$B706),""))</f>
        <v/>
      </c>
      <c r="V706" s="39" t="str">
        <f>IF(V$1&gt;$AE$1,"-",IFERROR(IF(DATEDIF('Base de données'!$A706,V$1,"d")&lt;&gt;0,"",'Base de données'!$B706),""))</f>
        <v/>
      </c>
      <c r="W706" s="34"/>
      <c r="X706" s="30" t="str">
        <f>'Base de données'!$C706&amp;" "&amp;'Base de données'!$D706</f>
        <v>Godard Adrien</v>
      </c>
      <c r="Y706" s="31">
        <f>COUNTIF('Base de données'!$B:$B,'Base de données'!$B706)</f>
        <v>12</v>
      </c>
      <c r="AA706" s="87" cm="1">
        <f t="array" aca="1" ref="AA706" ca="1">INDIRECT("'Base de données'!A" &amp; ROW(Y706))</f>
        <v>45717</v>
      </c>
      <c r="AB706" s="51" t="str" cm="1">
        <f t="array" aca="1" ref="AB706" ca="1">INDIRECT("'Base de données'!B" &amp; ROW(Z706))</f>
        <v>DJGZW</v>
      </c>
    </row>
    <row r="707" spans="1:28" x14ac:dyDescent="0.3">
      <c r="A707" s="41" t="str">
        <f ca="1">IF(IF(AND($B707&lt;&gt;"-",$B707=$E707),"Entrée et sortie","-")="Entrée et sortie",'Base de données'!$B707,"-")</f>
        <v>-</v>
      </c>
      <c r="B707" s="41" t="str">
        <f t="shared" ref="B707:B770" ca="1" si="47">_xlfn.XLOOKUP($AB707,$D:$D,$C:$C,"-",0,-1)</f>
        <v>-</v>
      </c>
      <c r="C707" s="41" t="str">
        <f t="shared" ref="C707:C770" ca="1" si="48">IF($AA707&lt;&gt;$AE$1,$D707,"-")</f>
        <v>-</v>
      </c>
      <c r="D707" s="41" t="str">
        <f>IF($F707="sortie en cours d'année",'Base de données'!$B707,"-")</f>
        <v>-</v>
      </c>
      <c r="E707" s="41" t="str">
        <f>IF($H707="entrée en cours d'année",'Base de données'!$B707,"-")</f>
        <v>-</v>
      </c>
      <c r="F707" s="37" t="str">
        <f t="shared" si="45"/>
        <v/>
      </c>
      <c r="G707" s="37" t="str">
        <f>IF($J707="mouvement",_xlfn.XLOOKUP('Base de données'!$B707,$V:$V,$V:$V,0),"")</f>
        <v/>
      </c>
      <c r="H707" s="37" t="str">
        <f t="shared" si="46"/>
        <v/>
      </c>
      <c r="I707" s="37" t="str">
        <f>IF($J707="mouvement",_xlfn.XLOOKUP('Base de données'!$B707,$K:$K,$K:$K,0),"")</f>
        <v/>
      </c>
      <c r="J707" s="38" t="str">
        <f>IF(AND(Y707&lt;&gt;MAX(Y:Y),COUNTIF(K707:V707,'Base de données'!$B707)&gt;0),"mouvement","")</f>
        <v/>
      </c>
      <c r="K707" s="39" t="str">
        <f>IF(K$1&gt;$AE$1,"-",IFERROR(IF(DATEDIF('Base de données'!$A707,K$1,"d")&lt;&gt;0,"",'Base de données'!$B707),""))</f>
        <v/>
      </c>
      <c r="L707" s="39" t="str">
        <f>IF(L$1&gt;$AE$1,"-",IFERROR(IF(DATEDIF('Base de données'!$A707,L$1,"d")&lt;&gt;0,"",'Base de données'!$B707),""))</f>
        <v/>
      </c>
      <c r="M707" s="39" t="str">
        <f>IF(M$1&gt;$AE$1,"-",IFERROR(IF(DATEDIF('Base de données'!$A707,M$1,"d")&lt;&gt;0,"",'Base de données'!$B707),""))</f>
        <v>T4LOT</v>
      </c>
      <c r="N707" s="39" t="str">
        <f>IF(N$1&gt;$AE$1,"-",IFERROR(IF(DATEDIF('Base de données'!$A707,N$1,"d")&lt;&gt;0,"",'Base de données'!$B707),""))</f>
        <v/>
      </c>
      <c r="O707" s="39" t="str">
        <f>IF(O$1&gt;$AE$1,"-",IFERROR(IF(DATEDIF('Base de données'!$A707,O$1,"d")&lt;&gt;0,"",'Base de données'!$B707),""))</f>
        <v/>
      </c>
      <c r="P707" s="39" t="str">
        <f>IF(P$1&gt;$AE$1,"-",IFERROR(IF(DATEDIF('Base de données'!$A707,P$1,"d")&lt;&gt;0,"",'Base de données'!$B707),""))</f>
        <v/>
      </c>
      <c r="Q707" s="39" t="str">
        <f>IF(Q$1&gt;$AE$1,"-",IFERROR(IF(DATEDIF('Base de données'!$A707,Q$1,"d")&lt;&gt;0,"",'Base de données'!$B707),""))</f>
        <v/>
      </c>
      <c r="R707" s="39" t="str">
        <f>IF(R$1&gt;$AE$1,"-",IFERROR(IF(DATEDIF('Base de données'!$A707,R$1,"d")&lt;&gt;0,"",'Base de données'!$B707),""))</f>
        <v/>
      </c>
      <c r="S707" s="39" t="str">
        <f>IF(S$1&gt;$AE$1,"-",IFERROR(IF(DATEDIF('Base de données'!$A707,S$1,"d")&lt;&gt;0,"",'Base de données'!$B707),""))</f>
        <v/>
      </c>
      <c r="T707" s="39" t="str">
        <f>IF(T$1&gt;$AE$1,"-",IFERROR(IF(DATEDIF('Base de données'!$A707,T$1,"d")&lt;&gt;0,"",'Base de données'!$B707),""))</f>
        <v/>
      </c>
      <c r="U707" s="39" t="str">
        <f>IF(U$1&gt;$AE$1,"-",IFERROR(IF(DATEDIF('Base de données'!$A707,U$1,"d")&lt;&gt;0,"",'Base de données'!$B707),""))</f>
        <v/>
      </c>
      <c r="V707" s="39" t="str">
        <f>IF(V$1&gt;$AE$1,"-",IFERROR(IF(DATEDIF('Base de données'!$A707,V$1,"d")&lt;&gt;0,"",'Base de données'!$B707),""))</f>
        <v/>
      </c>
      <c r="W707" s="34"/>
      <c r="X707" s="30" t="str">
        <f>'Base de données'!$C707&amp;" "&amp;'Base de données'!$D707</f>
        <v>Maurice Théodore</v>
      </c>
      <c r="Y707" s="31">
        <f>COUNTIF('Base de données'!$B:$B,'Base de données'!$B707)</f>
        <v>12</v>
      </c>
      <c r="AA707" s="87" cm="1">
        <f t="array" aca="1" ref="AA707" ca="1">INDIRECT("'Base de données'!A" &amp; ROW(Y707))</f>
        <v>45717</v>
      </c>
      <c r="AB707" s="51" t="str" cm="1">
        <f t="array" aca="1" ref="AB707" ca="1">INDIRECT("'Base de données'!B" &amp; ROW(Z707))</f>
        <v>T4LOT</v>
      </c>
    </row>
    <row r="708" spans="1:28" x14ac:dyDescent="0.3">
      <c r="A708" s="41" t="str">
        <f ca="1">IF(IF(AND($B708&lt;&gt;"-",$B708=$E708),"Entrée et sortie","-")="Entrée et sortie",'Base de données'!$B708,"-")</f>
        <v>-</v>
      </c>
      <c r="B708" s="41" t="str">
        <f t="shared" ca="1" si="47"/>
        <v>-</v>
      </c>
      <c r="C708" s="41" t="str">
        <f t="shared" ca="1" si="48"/>
        <v>-</v>
      </c>
      <c r="D708" s="41" t="str">
        <f>IF($F708="sortie en cours d'année",'Base de données'!$B708,"-")</f>
        <v>-</v>
      </c>
      <c r="E708" s="41" t="str">
        <f>IF($H708="entrée en cours d'année",'Base de données'!$B708,"-")</f>
        <v>-</v>
      </c>
      <c r="F708" s="37" t="str">
        <f t="shared" si="45"/>
        <v/>
      </c>
      <c r="G708" s="37" t="str">
        <f>IF($J708="mouvement",_xlfn.XLOOKUP('Base de données'!$B708,$V:$V,$V:$V,0),"")</f>
        <v/>
      </c>
      <c r="H708" s="37" t="str">
        <f t="shared" si="46"/>
        <v/>
      </c>
      <c r="I708" s="37" t="str">
        <f>IF($J708="mouvement",_xlfn.XLOOKUP('Base de données'!$B708,$K:$K,$K:$K,0),"")</f>
        <v/>
      </c>
      <c r="J708" s="38" t="str">
        <f>IF(AND(Y708&lt;&gt;MAX(Y:Y),COUNTIF(K708:V708,'Base de données'!$B708)&gt;0),"mouvement","")</f>
        <v/>
      </c>
      <c r="K708" s="39" t="str">
        <f>IF(K$1&gt;$AE$1,"-",IFERROR(IF(DATEDIF('Base de données'!$A708,K$1,"d")&lt;&gt;0,"",'Base de données'!$B708),""))</f>
        <v/>
      </c>
      <c r="L708" s="39" t="str">
        <f>IF(L$1&gt;$AE$1,"-",IFERROR(IF(DATEDIF('Base de données'!$A708,L$1,"d")&lt;&gt;0,"",'Base de données'!$B708),""))</f>
        <v/>
      </c>
      <c r="M708" s="39" t="str">
        <f>IF(M$1&gt;$AE$1,"-",IFERROR(IF(DATEDIF('Base de données'!$A708,M$1,"d")&lt;&gt;0,"",'Base de données'!$B708),""))</f>
        <v>5NC4K</v>
      </c>
      <c r="N708" s="39" t="str">
        <f>IF(N$1&gt;$AE$1,"-",IFERROR(IF(DATEDIF('Base de données'!$A708,N$1,"d")&lt;&gt;0,"",'Base de données'!$B708),""))</f>
        <v/>
      </c>
      <c r="O708" s="39" t="str">
        <f>IF(O$1&gt;$AE$1,"-",IFERROR(IF(DATEDIF('Base de données'!$A708,O$1,"d")&lt;&gt;0,"",'Base de données'!$B708),""))</f>
        <v/>
      </c>
      <c r="P708" s="39" t="str">
        <f>IF(P$1&gt;$AE$1,"-",IFERROR(IF(DATEDIF('Base de données'!$A708,P$1,"d")&lt;&gt;0,"",'Base de données'!$B708),""))</f>
        <v/>
      </c>
      <c r="Q708" s="39" t="str">
        <f>IF(Q$1&gt;$AE$1,"-",IFERROR(IF(DATEDIF('Base de données'!$A708,Q$1,"d")&lt;&gt;0,"",'Base de données'!$B708),""))</f>
        <v/>
      </c>
      <c r="R708" s="39" t="str">
        <f>IF(R$1&gt;$AE$1,"-",IFERROR(IF(DATEDIF('Base de données'!$A708,R$1,"d")&lt;&gt;0,"",'Base de données'!$B708),""))</f>
        <v/>
      </c>
      <c r="S708" s="39" t="str">
        <f>IF(S$1&gt;$AE$1,"-",IFERROR(IF(DATEDIF('Base de données'!$A708,S$1,"d")&lt;&gt;0,"",'Base de données'!$B708),""))</f>
        <v/>
      </c>
      <c r="T708" s="39" t="str">
        <f>IF(T$1&gt;$AE$1,"-",IFERROR(IF(DATEDIF('Base de données'!$A708,T$1,"d")&lt;&gt;0,"",'Base de données'!$B708),""))</f>
        <v/>
      </c>
      <c r="U708" s="39" t="str">
        <f>IF(U$1&gt;$AE$1,"-",IFERROR(IF(DATEDIF('Base de données'!$A708,U$1,"d")&lt;&gt;0,"",'Base de données'!$B708),""))</f>
        <v/>
      </c>
      <c r="V708" s="39" t="str">
        <f>IF(V$1&gt;$AE$1,"-",IFERROR(IF(DATEDIF('Base de données'!$A708,V$1,"d")&lt;&gt;0,"",'Base de données'!$B708),""))</f>
        <v/>
      </c>
      <c r="W708" s="34"/>
      <c r="X708" s="30" t="str">
        <f>'Base de données'!$C708&amp;" "&amp;'Base de données'!$D708</f>
        <v>Guillot Christine</v>
      </c>
      <c r="Y708" s="31">
        <f>COUNTIF('Base de données'!$B:$B,'Base de données'!$B708)</f>
        <v>12</v>
      </c>
      <c r="AA708" s="87" cm="1">
        <f t="array" aca="1" ref="AA708" ca="1">INDIRECT("'Base de données'!A" &amp; ROW(Y708))</f>
        <v>45717</v>
      </c>
      <c r="AB708" s="51" t="str" cm="1">
        <f t="array" aca="1" ref="AB708" ca="1">INDIRECT("'Base de données'!B" &amp; ROW(Z708))</f>
        <v>5NC4K</v>
      </c>
    </row>
    <row r="709" spans="1:28" x14ac:dyDescent="0.3">
      <c r="A709" s="41" t="str">
        <f ca="1">IF(IF(AND($B709&lt;&gt;"-",$B709=$E709),"Entrée et sortie","-")="Entrée et sortie",'Base de données'!$B709,"-")</f>
        <v>-</v>
      </c>
      <c r="B709" s="41" t="str">
        <f t="shared" ca="1" si="47"/>
        <v>-</v>
      </c>
      <c r="C709" s="41" t="str">
        <f t="shared" ca="1" si="48"/>
        <v>-</v>
      </c>
      <c r="D709" s="41" t="str">
        <f>IF($F709="sortie en cours d'année",'Base de données'!$B709,"-")</f>
        <v>-</v>
      </c>
      <c r="E709" s="41" t="str">
        <f>IF($H709="entrée en cours d'année",'Base de données'!$B709,"-")</f>
        <v>-</v>
      </c>
      <c r="F709" s="37" t="str">
        <f t="shared" si="45"/>
        <v/>
      </c>
      <c r="G709" s="37" t="str">
        <f>IF($J709="mouvement",_xlfn.XLOOKUP('Base de données'!$B709,$V:$V,$V:$V,0),"")</f>
        <v/>
      </c>
      <c r="H709" s="37" t="str">
        <f t="shared" si="46"/>
        <v/>
      </c>
      <c r="I709" s="37" t="str">
        <f>IF($J709="mouvement",_xlfn.XLOOKUP('Base de données'!$B709,$K:$K,$K:$K,0),"")</f>
        <v/>
      </c>
      <c r="J709" s="38" t="str">
        <f>IF(AND(Y709&lt;&gt;MAX(Y:Y),COUNTIF(K709:V709,'Base de données'!$B709)&gt;0),"mouvement","")</f>
        <v/>
      </c>
      <c r="K709" s="39" t="str">
        <f>IF(K$1&gt;$AE$1,"-",IFERROR(IF(DATEDIF('Base de données'!$A709,K$1,"d")&lt;&gt;0,"",'Base de données'!$B709),""))</f>
        <v/>
      </c>
      <c r="L709" s="39" t="str">
        <f>IF(L$1&gt;$AE$1,"-",IFERROR(IF(DATEDIF('Base de données'!$A709,L$1,"d")&lt;&gt;0,"",'Base de données'!$B709),""))</f>
        <v/>
      </c>
      <c r="M709" s="39" t="str">
        <f>IF(M$1&gt;$AE$1,"-",IFERROR(IF(DATEDIF('Base de données'!$A709,M$1,"d")&lt;&gt;0,"",'Base de données'!$B709),""))</f>
        <v>BN77K</v>
      </c>
      <c r="N709" s="39" t="str">
        <f>IF(N$1&gt;$AE$1,"-",IFERROR(IF(DATEDIF('Base de données'!$A709,N$1,"d")&lt;&gt;0,"",'Base de données'!$B709),""))</f>
        <v/>
      </c>
      <c r="O709" s="39" t="str">
        <f>IF(O$1&gt;$AE$1,"-",IFERROR(IF(DATEDIF('Base de données'!$A709,O$1,"d")&lt;&gt;0,"",'Base de données'!$B709),""))</f>
        <v/>
      </c>
      <c r="P709" s="39" t="str">
        <f>IF(P$1&gt;$AE$1,"-",IFERROR(IF(DATEDIF('Base de données'!$A709,P$1,"d")&lt;&gt;0,"",'Base de données'!$B709),""))</f>
        <v/>
      </c>
      <c r="Q709" s="39" t="str">
        <f>IF(Q$1&gt;$AE$1,"-",IFERROR(IF(DATEDIF('Base de données'!$A709,Q$1,"d")&lt;&gt;0,"",'Base de données'!$B709),""))</f>
        <v/>
      </c>
      <c r="R709" s="39" t="str">
        <f>IF(R$1&gt;$AE$1,"-",IFERROR(IF(DATEDIF('Base de données'!$A709,R$1,"d")&lt;&gt;0,"",'Base de données'!$B709),""))</f>
        <v/>
      </c>
      <c r="S709" s="39" t="str">
        <f>IF(S$1&gt;$AE$1,"-",IFERROR(IF(DATEDIF('Base de données'!$A709,S$1,"d")&lt;&gt;0,"",'Base de données'!$B709),""))</f>
        <v/>
      </c>
      <c r="T709" s="39" t="str">
        <f>IF(T$1&gt;$AE$1,"-",IFERROR(IF(DATEDIF('Base de données'!$A709,T$1,"d")&lt;&gt;0,"",'Base de données'!$B709),""))</f>
        <v/>
      </c>
      <c r="U709" s="39" t="str">
        <f>IF(U$1&gt;$AE$1,"-",IFERROR(IF(DATEDIF('Base de données'!$A709,U$1,"d")&lt;&gt;0,"",'Base de données'!$B709),""))</f>
        <v/>
      </c>
      <c r="V709" s="39" t="str">
        <f>IF(V$1&gt;$AE$1,"-",IFERROR(IF(DATEDIF('Base de données'!$A709,V$1,"d")&lt;&gt;0,"",'Base de données'!$B709),""))</f>
        <v/>
      </c>
      <c r="W709" s="34"/>
      <c r="X709" s="30" t="str">
        <f>'Base de données'!$C709&amp;" "&amp;'Base de données'!$D709</f>
        <v>Berger Alexandre</v>
      </c>
      <c r="Y709" s="31">
        <f>COUNTIF('Base de données'!$B:$B,'Base de données'!$B709)</f>
        <v>12</v>
      </c>
      <c r="AA709" s="87" cm="1">
        <f t="array" aca="1" ref="AA709" ca="1">INDIRECT("'Base de données'!A" &amp; ROW(Y709))</f>
        <v>45717</v>
      </c>
      <c r="AB709" s="51" t="str" cm="1">
        <f t="array" aca="1" ref="AB709" ca="1">INDIRECT("'Base de données'!B" &amp; ROW(Z709))</f>
        <v>BN77K</v>
      </c>
    </row>
    <row r="710" spans="1:28" x14ac:dyDescent="0.3">
      <c r="A710" s="41" t="str">
        <f ca="1">IF(IF(AND($B710&lt;&gt;"-",$B710=$E710),"Entrée et sortie","-")="Entrée et sortie",'Base de données'!$B710,"-")</f>
        <v>-</v>
      </c>
      <c r="B710" s="41" t="str">
        <f t="shared" ca="1" si="47"/>
        <v>-</v>
      </c>
      <c r="C710" s="41" t="str">
        <f t="shared" ca="1" si="48"/>
        <v>-</v>
      </c>
      <c r="D710" s="41" t="str">
        <f>IF($F710="sortie en cours d'année",'Base de données'!$B710,"-")</f>
        <v>-</v>
      </c>
      <c r="E710" s="41" t="str">
        <f>IF($H710="entrée en cours d'année",'Base de données'!$B710,"-")</f>
        <v>-</v>
      </c>
      <c r="F710" s="37" t="str">
        <f t="shared" si="45"/>
        <v/>
      </c>
      <c r="G710" s="37" t="str">
        <f>IF($J710="mouvement",_xlfn.XLOOKUP('Base de données'!$B710,$V:$V,$V:$V,0),"")</f>
        <v/>
      </c>
      <c r="H710" s="37" t="str">
        <f t="shared" si="46"/>
        <v/>
      </c>
      <c r="I710" s="37" t="str">
        <f>IF($J710="mouvement",_xlfn.XLOOKUP('Base de données'!$B710,$K:$K,$K:$K,0),"")</f>
        <v/>
      </c>
      <c r="J710" s="38" t="str">
        <f>IF(AND(Y710&lt;&gt;MAX(Y:Y),COUNTIF(K710:V710,'Base de données'!$B710)&gt;0),"mouvement","")</f>
        <v/>
      </c>
      <c r="K710" s="39" t="str">
        <f>IF(K$1&gt;$AE$1,"-",IFERROR(IF(DATEDIF('Base de données'!$A710,K$1,"d")&lt;&gt;0,"",'Base de données'!$B710),""))</f>
        <v/>
      </c>
      <c r="L710" s="39" t="str">
        <f>IF(L$1&gt;$AE$1,"-",IFERROR(IF(DATEDIF('Base de données'!$A710,L$1,"d")&lt;&gt;0,"",'Base de données'!$B710),""))</f>
        <v/>
      </c>
      <c r="M710" s="39" t="str">
        <f>IF(M$1&gt;$AE$1,"-",IFERROR(IF(DATEDIF('Base de données'!$A710,M$1,"d")&lt;&gt;0,"",'Base de données'!$B710),""))</f>
        <v>KZ6XU</v>
      </c>
      <c r="N710" s="39" t="str">
        <f>IF(N$1&gt;$AE$1,"-",IFERROR(IF(DATEDIF('Base de données'!$A710,N$1,"d")&lt;&gt;0,"",'Base de données'!$B710),""))</f>
        <v/>
      </c>
      <c r="O710" s="39" t="str">
        <f>IF(O$1&gt;$AE$1,"-",IFERROR(IF(DATEDIF('Base de données'!$A710,O$1,"d")&lt;&gt;0,"",'Base de données'!$B710),""))</f>
        <v/>
      </c>
      <c r="P710" s="39" t="str">
        <f>IF(P$1&gt;$AE$1,"-",IFERROR(IF(DATEDIF('Base de données'!$A710,P$1,"d")&lt;&gt;0,"",'Base de données'!$B710),""))</f>
        <v/>
      </c>
      <c r="Q710" s="39" t="str">
        <f>IF(Q$1&gt;$AE$1,"-",IFERROR(IF(DATEDIF('Base de données'!$A710,Q$1,"d")&lt;&gt;0,"",'Base de données'!$B710),""))</f>
        <v/>
      </c>
      <c r="R710" s="39" t="str">
        <f>IF(R$1&gt;$AE$1,"-",IFERROR(IF(DATEDIF('Base de données'!$A710,R$1,"d")&lt;&gt;0,"",'Base de données'!$B710),""))</f>
        <v/>
      </c>
      <c r="S710" s="39" t="str">
        <f>IF(S$1&gt;$AE$1,"-",IFERROR(IF(DATEDIF('Base de données'!$A710,S$1,"d")&lt;&gt;0,"",'Base de données'!$B710),""))</f>
        <v/>
      </c>
      <c r="T710" s="39" t="str">
        <f>IF(T$1&gt;$AE$1,"-",IFERROR(IF(DATEDIF('Base de données'!$A710,T$1,"d")&lt;&gt;0,"",'Base de données'!$B710),""))</f>
        <v/>
      </c>
      <c r="U710" s="39" t="str">
        <f>IF(U$1&gt;$AE$1,"-",IFERROR(IF(DATEDIF('Base de données'!$A710,U$1,"d")&lt;&gt;0,"",'Base de données'!$B710),""))</f>
        <v/>
      </c>
      <c r="V710" s="39" t="str">
        <f>IF(V$1&gt;$AE$1,"-",IFERROR(IF(DATEDIF('Base de données'!$A710,V$1,"d")&lt;&gt;0,"",'Base de données'!$B710),""))</f>
        <v/>
      </c>
      <c r="W710" s="34"/>
      <c r="X710" s="30" t="str">
        <f>'Base de données'!$C710&amp;" "&amp;'Base de données'!$D710</f>
        <v>Pinto Alex</v>
      </c>
      <c r="Y710" s="31">
        <f>COUNTIF('Base de données'!$B:$B,'Base de données'!$B710)</f>
        <v>12</v>
      </c>
      <c r="AA710" s="87" cm="1">
        <f t="array" aca="1" ref="AA710" ca="1">INDIRECT("'Base de données'!A" &amp; ROW(Y710))</f>
        <v>45717</v>
      </c>
      <c r="AB710" s="51" t="str" cm="1">
        <f t="array" aca="1" ref="AB710" ca="1">INDIRECT("'Base de données'!B" &amp; ROW(Z710))</f>
        <v>KZ6XU</v>
      </c>
    </row>
    <row r="711" spans="1:28" x14ac:dyDescent="0.3">
      <c r="A711" s="41" t="str">
        <f ca="1">IF(IF(AND($B711&lt;&gt;"-",$B711=$E711),"Entrée et sortie","-")="Entrée et sortie",'Base de données'!$B711,"-")</f>
        <v>-</v>
      </c>
      <c r="B711" s="41" t="str">
        <f t="shared" ca="1" si="47"/>
        <v>-</v>
      </c>
      <c r="C711" s="41" t="str">
        <f t="shared" ca="1" si="48"/>
        <v>-</v>
      </c>
      <c r="D711" s="41" t="str">
        <f>IF($F711="sortie en cours d'année",'Base de données'!$B711,"-")</f>
        <v>-</v>
      </c>
      <c r="E711" s="41" t="str">
        <f>IF($H711="entrée en cours d'année",'Base de données'!$B711,"-")</f>
        <v>-</v>
      </c>
      <c r="F711" s="37" t="str">
        <f t="shared" si="45"/>
        <v/>
      </c>
      <c r="G711" s="37" t="str">
        <f>IF($J711="mouvement",_xlfn.XLOOKUP('Base de données'!$B711,$V:$V,$V:$V,0),"")</f>
        <v/>
      </c>
      <c r="H711" s="37" t="str">
        <f t="shared" si="46"/>
        <v/>
      </c>
      <c r="I711" s="37" t="str">
        <f>IF($J711="mouvement",_xlfn.XLOOKUP('Base de données'!$B711,$K:$K,$K:$K,0),"")</f>
        <v/>
      </c>
      <c r="J711" s="38" t="str">
        <f>IF(AND(Y711&lt;&gt;MAX(Y:Y),COUNTIF(K711:V711,'Base de données'!$B711)&gt;0),"mouvement","")</f>
        <v/>
      </c>
      <c r="K711" s="39" t="str">
        <f>IF(K$1&gt;$AE$1,"-",IFERROR(IF(DATEDIF('Base de données'!$A711,K$1,"d")&lt;&gt;0,"",'Base de données'!$B711),""))</f>
        <v/>
      </c>
      <c r="L711" s="39" t="str">
        <f>IF(L$1&gt;$AE$1,"-",IFERROR(IF(DATEDIF('Base de données'!$A711,L$1,"d")&lt;&gt;0,"",'Base de données'!$B711),""))</f>
        <v/>
      </c>
      <c r="M711" s="39" t="str">
        <f>IF(M$1&gt;$AE$1,"-",IFERROR(IF(DATEDIF('Base de données'!$A711,M$1,"d")&lt;&gt;0,"",'Base de données'!$B711),""))</f>
        <v>6CRF7</v>
      </c>
      <c r="N711" s="39" t="str">
        <f>IF(N$1&gt;$AE$1,"-",IFERROR(IF(DATEDIF('Base de données'!$A711,N$1,"d")&lt;&gt;0,"",'Base de données'!$B711),""))</f>
        <v/>
      </c>
      <c r="O711" s="39" t="str">
        <f>IF(O$1&gt;$AE$1,"-",IFERROR(IF(DATEDIF('Base de données'!$A711,O$1,"d")&lt;&gt;0,"",'Base de données'!$B711),""))</f>
        <v/>
      </c>
      <c r="P711" s="39" t="str">
        <f>IF(P$1&gt;$AE$1,"-",IFERROR(IF(DATEDIF('Base de données'!$A711,P$1,"d")&lt;&gt;0,"",'Base de données'!$B711),""))</f>
        <v/>
      </c>
      <c r="Q711" s="39" t="str">
        <f>IF(Q$1&gt;$AE$1,"-",IFERROR(IF(DATEDIF('Base de données'!$A711,Q$1,"d")&lt;&gt;0,"",'Base de données'!$B711),""))</f>
        <v/>
      </c>
      <c r="R711" s="39" t="str">
        <f>IF(R$1&gt;$AE$1,"-",IFERROR(IF(DATEDIF('Base de données'!$A711,R$1,"d")&lt;&gt;0,"",'Base de données'!$B711),""))</f>
        <v/>
      </c>
      <c r="S711" s="39" t="str">
        <f>IF(S$1&gt;$AE$1,"-",IFERROR(IF(DATEDIF('Base de données'!$A711,S$1,"d")&lt;&gt;0,"",'Base de données'!$B711),""))</f>
        <v/>
      </c>
      <c r="T711" s="39" t="str">
        <f>IF(T$1&gt;$AE$1,"-",IFERROR(IF(DATEDIF('Base de données'!$A711,T$1,"d")&lt;&gt;0,"",'Base de données'!$B711),""))</f>
        <v/>
      </c>
      <c r="U711" s="39" t="str">
        <f>IF(U$1&gt;$AE$1,"-",IFERROR(IF(DATEDIF('Base de données'!$A711,U$1,"d")&lt;&gt;0,"",'Base de données'!$B711),""))</f>
        <v/>
      </c>
      <c r="V711" s="39" t="str">
        <f>IF(V$1&gt;$AE$1,"-",IFERROR(IF(DATEDIF('Base de données'!$A711,V$1,"d")&lt;&gt;0,"",'Base de données'!$B711),""))</f>
        <v/>
      </c>
      <c r="W711" s="34"/>
      <c r="X711" s="30" t="str">
        <f>'Base de données'!$C711&amp;" "&amp;'Base de données'!$D711</f>
        <v>Thibault Roland</v>
      </c>
      <c r="Y711" s="31">
        <f>COUNTIF('Base de données'!$B:$B,'Base de données'!$B711)</f>
        <v>12</v>
      </c>
      <c r="AA711" s="87" cm="1">
        <f t="array" aca="1" ref="AA711" ca="1">INDIRECT("'Base de données'!A" &amp; ROW(Y711))</f>
        <v>45717</v>
      </c>
      <c r="AB711" s="51" t="str" cm="1">
        <f t="array" aca="1" ref="AB711" ca="1">INDIRECT("'Base de données'!B" &amp; ROW(Z711))</f>
        <v>6CRF7</v>
      </c>
    </row>
    <row r="712" spans="1:28" x14ac:dyDescent="0.3">
      <c r="A712" s="41" t="str">
        <f ca="1">IF(IF(AND($B712&lt;&gt;"-",$B712=$E712),"Entrée et sortie","-")="Entrée et sortie",'Base de données'!$B712,"-")</f>
        <v>-</v>
      </c>
      <c r="B712" s="41" t="str">
        <f t="shared" ca="1" si="47"/>
        <v>-</v>
      </c>
      <c r="C712" s="41" t="str">
        <f t="shared" ca="1" si="48"/>
        <v>-</v>
      </c>
      <c r="D712" s="41" t="str">
        <f>IF($F712="sortie en cours d'année",'Base de données'!$B712,"-")</f>
        <v>-</v>
      </c>
      <c r="E712" s="41" t="str">
        <f>IF($H712="entrée en cours d'année",'Base de données'!$B712,"-")</f>
        <v>-</v>
      </c>
      <c r="F712" s="37" t="str">
        <f t="shared" si="45"/>
        <v/>
      </c>
      <c r="G712" s="37" t="str">
        <f>IF($J712="mouvement",_xlfn.XLOOKUP('Base de données'!$B712,$V:$V,$V:$V,0),"")</f>
        <v/>
      </c>
      <c r="H712" s="37" t="str">
        <f t="shared" si="46"/>
        <v/>
      </c>
      <c r="I712" s="37" t="str">
        <f>IF($J712="mouvement",_xlfn.XLOOKUP('Base de données'!$B712,$K:$K,$K:$K,0),"")</f>
        <v/>
      </c>
      <c r="J712" s="38" t="str">
        <f>IF(AND(Y712&lt;&gt;MAX(Y:Y),COUNTIF(K712:V712,'Base de données'!$B712)&gt;0),"mouvement","")</f>
        <v/>
      </c>
      <c r="K712" s="39" t="str">
        <f>IF(K$1&gt;$AE$1,"-",IFERROR(IF(DATEDIF('Base de données'!$A712,K$1,"d")&lt;&gt;0,"",'Base de données'!$B712),""))</f>
        <v/>
      </c>
      <c r="L712" s="39" t="str">
        <f>IF(L$1&gt;$AE$1,"-",IFERROR(IF(DATEDIF('Base de données'!$A712,L$1,"d")&lt;&gt;0,"",'Base de données'!$B712),""))</f>
        <v/>
      </c>
      <c r="M712" s="39" t="str">
        <f>IF(M$1&gt;$AE$1,"-",IFERROR(IF(DATEDIF('Base de données'!$A712,M$1,"d")&lt;&gt;0,"",'Base de données'!$B712),""))</f>
        <v>NS0BV</v>
      </c>
      <c r="N712" s="39" t="str">
        <f>IF(N$1&gt;$AE$1,"-",IFERROR(IF(DATEDIF('Base de données'!$A712,N$1,"d")&lt;&gt;0,"",'Base de données'!$B712),""))</f>
        <v/>
      </c>
      <c r="O712" s="39" t="str">
        <f>IF(O$1&gt;$AE$1,"-",IFERROR(IF(DATEDIF('Base de données'!$A712,O$1,"d")&lt;&gt;0,"",'Base de données'!$B712),""))</f>
        <v/>
      </c>
      <c r="P712" s="39" t="str">
        <f>IF(P$1&gt;$AE$1,"-",IFERROR(IF(DATEDIF('Base de données'!$A712,P$1,"d")&lt;&gt;0,"",'Base de données'!$B712),""))</f>
        <v/>
      </c>
      <c r="Q712" s="39" t="str">
        <f>IF(Q$1&gt;$AE$1,"-",IFERROR(IF(DATEDIF('Base de données'!$A712,Q$1,"d")&lt;&gt;0,"",'Base de données'!$B712),""))</f>
        <v/>
      </c>
      <c r="R712" s="39" t="str">
        <f>IF(R$1&gt;$AE$1,"-",IFERROR(IF(DATEDIF('Base de données'!$A712,R$1,"d")&lt;&gt;0,"",'Base de données'!$B712),""))</f>
        <v/>
      </c>
      <c r="S712" s="39" t="str">
        <f>IF(S$1&gt;$AE$1,"-",IFERROR(IF(DATEDIF('Base de données'!$A712,S$1,"d")&lt;&gt;0,"",'Base de données'!$B712),""))</f>
        <v/>
      </c>
      <c r="T712" s="39" t="str">
        <f>IF(T$1&gt;$AE$1,"-",IFERROR(IF(DATEDIF('Base de données'!$A712,T$1,"d")&lt;&gt;0,"",'Base de données'!$B712),""))</f>
        <v/>
      </c>
      <c r="U712" s="39" t="str">
        <f>IF(U$1&gt;$AE$1,"-",IFERROR(IF(DATEDIF('Base de données'!$A712,U$1,"d")&lt;&gt;0,"",'Base de données'!$B712),""))</f>
        <v/>
      </c>
      <c r="V712" s="39" t="str">
        <f>IF(V$1&gt;$AE$1,"-",IFERROR(IF(DATEDIF('Base de données'!$A712,V$1,"d")&lt;&gt;0,"",'Base de données'!$B712),""))</f>
        <v/>
      </c>
      <c r="W712" s="34"/>
      <c r="X712" s="30" t="str">
        <f>'Base de données'!$C712&amp;" "&amp;'Base de données'!$D712</f>
        <v>Lemonnier Laetitia</v>
      </c>
      <c r="Y712" s="31">
        <f>COUNTIF('Base de données'!$B:$B,'Base de données'!$B712)</f>
        <v>12</v>
      </c>
      <c r="AA712" s="87" cm="1">
        <f t="array" aca="1" ref="AA712" ca="1">INDIRECT("'Base de données'!A" &amp; ROW(Y712))</f>
        <v>45717</v>
      </c>
      <c r="AB712" s="51" t="str" cm="1">
        <f t="array" aca="1" ref="AB712" ca="1">INDIRECT("'Base de données'!B" &amp; ROW(Z712))</f>
        <v>NS0BV</v>
      </c>
    </row>
    <row r="713" spans="1:28" x14ac:dyDescent="0.3">
      <c r="A713" s="41" t="str">
        <f ca="1">IF(IF(AND($B713&lt;&gt;"-",$B713=$E713),"Entrée et sortie","-")="Entrée et sortie",'Base de données'!$B713,"-")</f>
        <v>-</v>
      </c>
      <c r="B713" s="41" t="str">
        <f t="shared" ca="1" si="47"/>
        <v>-</v>
      </c>
      <c r="C713" s="41" t="str">
        <f t="shared" ca="1" si="48"/>
        <v>-</v>
      </c>
      <c r="D713" s="41" t="str">
        <f>IF($F713="sortie en cours d'année",'Base de données'!$B713,"-")</f>
        <v>-</v>
      </c>
      <c r="E713" s="41" t="str">
        <f>IF($H713="entrée en cours d'année",'Base de données'!$B713,"-")</f>
        <v>-</v>
      </c>
      <c r="F713" s="37" t="str">
        <f t="shared" si="45"/>
        <v/>
      </c>
      <c r="G713" s="37" t="str">
        <f>IF($J713="mouvement",_xlfn.XLOOKUP('Base de données'!$B713,$V:$V,$V:$V,0),"")</f>
        <v/>
      </c>
      <c r="H713" s="37" t="str">
        <f t="shared" si="46"/>
        <v/>
      </c>
      <c r="I713" s="37" t="str">
        <f>IF($J713="mouvement",_xlfn.XLOOKUP('Base de données'!$B713,$K:$K,$K:$K,0),"")</f>
        <v/>
      </c>
      <c r="J713" s="38" t="str">
        <f>IF(AND(Y713&lt;&gt;MAX(Y:Y),COUNTIF(K713:V713,'Base de données'!$B713)&gt;0),"mouvement","")</f>
        <v/>
      </c>
      <c r="K713" s="39" t="str">
        <f>IF(K$1&gt;$AE$1,"-",IFERROR(IF(DATEDIF('Base de données'!$A713,K$1,"d")&lt;&gt;0,"",'Base de données'!$B713),""))</f>
        <v/>
      </c>
      <c r="L713" s="39" t="str">
        <f>IF(L$1&gt;$AE$1,"-",IFERROR(IF(DATEDIF('Base de données'!$A713,L$1,"d")&lt;&gt;0,"",'Base de données'!$B713),""))</f>
        <v/>
      </c>
      <c r="M713" s="39" t="str">
        <f>IF(M$1&gt;$AE$1,"-",IFERROR(IF(DATEDIF('Base de données'!$A713,M$1,"d")&lt;&gt;0,"",'Base de données'!$B713),""))</f>
        <v>TIEOC</v>
      </c>
      <c r="N713" s="39" t="str">
        <f>IF(N$1&gt;$AE$1,"-",IFERROR(IF(DATEDIF('Base de données'!$A713,N$1,"d")&lt;&gt;0,"",'Base de données'!$B713),""))</f>
        <v/>
      </c>
      <c r="O713" s="39" t="str">
        <f>IF(O$1&gt;$AE$1,"-",IFERROR(IF(DATEDIF('Base de données'!$A713,O$1,"d")&lt;&gt;0,"",'Base de données'!$B713),""))</f>
        <v/>
      </c>
      <c r="P713" s="39" t="str">
        <f>IF(P$1&gt;$AE$1,"-",IFERROR(IF(DATEDIF('Base de données'!$A713,P$1,"d")&lt;&gt;0,"",'Base de données'!$B713),""))</f>
        <v/>
      </c>
      <c r="Q713" s="39" t="str">
        <f>IF(Q$1&gt;$AE$1,"-",IFERROR(IF(DATEDIF('Base de données'!$A713,Q$1,"d")&lt;&gt;0,"",'Base de données'!$B713),""))</f>
        <v/>
      </c>
      <c r="R713" s="39" t="str">
        <f>IF(R$1&gt;$AE$1,"-",IFERROR(IF(DATEDIF('Base de données'!$A713,R$1,"d")&lt;&gt;0,"",'Base de données'!$B713),""))</f>
        <v/>
      </c>
      <c r="S713" s="39" t="str">
        <f>IF(S$1&gt;$AE$1,"-",IFERROR(IF(DATEDIF('Base de données'!$A713,S$1,"d")&lt;&gt;0,"",'Base de données'!$B713),""))</f>
        <v/>
      </c>
      <c r="T713" s="39" t="str">
        <f>IF(T$1&gt;$AE$1,"-",IFERROR(IF(DATEDIF('Base de données'!$A713,T$1,"d")&lt;&gt;0,"",'Base de données'!$B713),""))</f>
        <v/>
      </c>
      <c r="U713" s="39" t="str">
        <f>IF(U$1&gt;$AE$1,"-",IFERROR(IF(DATEDIF('Base de données'!$A713,U$1,"d")&lt;&gt;0,"",'Base de données'!$B713),""))</f>
        <v/>
      </c>
      <c r="V713" s="39" t="str">
        <f>IF(V$1&gt;$AE$1,"-",IFERROR(IF(DATEDIF('Base de données'!$A713,V$1,"d")&lt;&gt;0,"",'Base de données'!$B713),""))</f>
        <v/>
      </c>
      <c r="W713" s="34"/>
      <c r="X713" s="30" t="str">
        <f>'Base de données'!$C713&amp;" "&amp;'Base de données'!$D713</f>
        <v>Bouvet Maggie</v>
      </c>
      <c r="Y713" s="31">
        <f>COUNTIF('Base de données'!$B:$B,'Base de données'!$B713)</f>
        <v>12</v>
      </c>
      <c r="AA713" s="87" cm="1">
        <f t="array" aca="1" ref="AA713" ca="1">INDIRECT("'Base de données'!A" &amp; ROW(Y713))</f>
        <v>45717</v>
      </c>
      <c r="AB713" s="51" t="str" cm="1">
        <f t="array" aca="1" ref="AB713" ca="1">INDIRECT("'Base de données'!B" &amp; ROW(Z713))</f>
        <v>TIEOC</v>
      </c>
    </row>
    <row r="714" spans="1:28" x14ac:dyDescent="0.3">
      <c r="A714" s="41" t="str">
        <f ca="1">IF(IF(AND($B714&lt;&gt;"-",$B714=$E714),"Entrée et sortie","-")="Entrée et sortie",'Base de données'!$B714,"-")</f>
        <v>-</v>
      </c>
      <c r="B714" s="41" t="str">
        <f t="shared" ca="1" si="47"/>
        <v>-</v>
      </c>
      <c r="C714" s="41" t="str">
        <f t="shared" ca="1" si="48"/>
        <v>-</v>
      </c>
      <c r="D714" s="41" t="str">
        <f>IF($F714="sortie en cours d'année",'Base de données'!$B714,"-")</f>
        <v>-</v>
      </c>
      <c r="E714" s="41" t="str">
        <f>IF($H714="entrée en cours d'année",'Base de données'!$B714,"-")</f>
        <v>-</v>
      </c>
      <c r="F714" s="37" t="str">
        <f t="shared" si="45"/>
        <v/>
      </c>
      <c r="G714" s="37" t="str">
        <f>IF($J714="mouvement",_xlfn.XLOOKUP('Base de données'!$B714,$V:$V,$V:$V,0),"")</f>
        <v/>
      </c>
      <c r="H714" s="37" t="str">
        <f t="shared" si="46"/>
        <v/>
      </c>
      <c r="I714" s="37" t="str">
        <f>IF($J714="mouvement",_xlfn.XLOOKUP('Base de données'!$B714,$K:$K,$K:$K,0),"")</f>
        <v/>
      </c>
      <c r="J714" s="38" t="str">
        <f>IF(AND(Y714&lt;&gt;MAX(Y:Y),COUNTIF(K714:V714,'Base de données'!$B714)&gt;0),"mouvement","")</f>
        <v/>
      </c>
      <c r="K714" s="39" t="str">
        <f>IF(K$1&gt;$AE$1,"-",IFERROR(IF(DATEDIF('Base de données'!$A714,K$1,"d")&lt;&gt;0,"",'Base de données'!$B714),""))</f>
        <v/>
      </c>
      <c r="L714" s="39" t="str">
        <f>IF(L$1&gt;$AE$1,"-",IFERROR(IF(DATEDIF('Base de données'!$A714,L$1,"d")&lt;&gt;0,"",'Base de données'!$B714),""))</f>
        <v/>
      </c>
      <c r="M714" s="39" t="str">
        <f>IF(M$1&gt;$AE$1,"-",IFERROR(IF(DATEDIF('Base de données'!$A714,M$1,"d")&lt;&gt;0,"",'Base de données'!$B714),""))</f>
        <v>Z9ALA</v>
      </c>
      <c r="N714" s="39" t="str">
        <f>IF(N$1&gt;$AE$1,"-",IFERROR(IF(DATEDIF('Base de données'!$A714,N$1,"d")&lt;&gt;0,"",'Base de données'!$B714),""))</f>
        <v/>
      </c>
      <c r="O714" s="39" t="str">
        <f>IF(O$1&gt;$AE$1,"-",IFERROR(IF(DATEDIF('Base de données'!$A714,O$1,"d")&lt;&gt;0,"",'Base de données'!$B714),""))</f>
        <v/>
      </c>
      <c r="P714" s="39" t="str">
        <f>IF(P$1&gt;$AE$1,"-",IFERROR(IF(DATEDIF('Base de données'!$A714,P$1,"d")&lt;&gt;0,"",'Base de données'!$B714),""))</f>
        <v/>
      </c>
      <c r="Q714" s="39" t="str">
        <f>IF(Q$1&gt;$AE$1,"-",IFERROR(IF(DATEDIF('Base de données'!$A714,Q$1,"d")&lt;&gt;0,"",'Base de données'!$B714),""))</f>
        <v/>
      </c>
      <c r="R714" s="39" t="str">
        <f>IF(R$1&gt;$AE$1,"-",IFERROR(IF(DATEDIF('Base de données'!$A714,R$1,"d")&lt;&gt;0,"",'Base de données'!$B714),""))</f>
        <v/>
      </c>
      <c r="S714" s="39" t="str">
        <f>IF(S$1&gt;$AE$1,"-",IFERROR(IF(DATEDIF('Base de données'!$A714,S$1,"d")&lt;&gt;0,"",'Base de données'!$B714),""))</f>
        <v/>
      </c>
      <c r="T714" s="39" t="str">
        <f>IF(T$1&gt;$AE$1,"-",IFERROR(IF(DATEDIF('Base de données'!$A714,T$1,"d")&lt;&gt;0,"",'Base de données'!$B714),""))</f>
        <v/>
      </c>
      <c r="U714" s="39" t="str">
        <f>IF(U$1&gt;$AE$1,"-",IFERROR(IF(DATEDIF('Base de données'!$A714,U$1,"d")&lt;&gt;0,"",'Base de données'!$B714),""))</f>
        <v/>
      </c>
      <c r="V714" s="39" t="str">
        <f>IF(V$1&gt;$AE$1,"-",IFERROR(IF(DATEDIF('Base de données'!$A714,V$1,"d")&lt;&gt;0,"",'Base de données'!$B714),""))</f>
        <v/>
      </c>
      <c r="W714" s="34"/>
      <c r="X714" s="30" t="str">
        <f>'Base de données'!$C714&amp;" "&amp;'Base de données'!$D714</f>
        <v>Verdier Margaud</v>
      </c>
      <c r="Y714" s="31">
        <f>COUNTIF('Base de données'!$B:$B,'Base de données'!$B714)</f>
        <v>12</v>
      </c>
      <c r="AA714" s="87" cm="1">
        <f t="array" aca="1" ref="AA714" ca="1">INDIRECT("'Base de données'!A" &amp; ROW(Y714))</f>
        <v>45717</v>
      </c>
      <c r="AB714" s="51" t="str" cm="1">
        <f t="array" aca="1" ref="AB714" ca="1">INDIRECT("'Base de données'!B" &amp; ROW(Z714))</f>
        <v>Z9ALA</v>
      </c>
    </row>
    <row r="715" spans="1:28" x14ac:dyDescent="0.3">
      <c r="A715" s="41" t="str">
        <f ca="1">IF(IF(AND($B715&lt;&gt;"-",$B715=$E715),"Entrée et sortie","-")="Entrée et sortie",'Base de données'!$B715,"-")</f>
        <v>-</v>
      </c>
      <c r="B715" s="41" t="str">
        <f t="shared" ca="1" si="47"/>
        <v>VQWYB</v>
      </c>
      <c r="C715" s="41" t="str">
        <f t="shared" ca="1" si="48"/>
        <v>VQWYB</v>
      </c>
      <c r="D715" s="41" t="str">
        <f>IF($F715="sortie en cours d'année",'Base de données'!$B715,"-")</f>
        <v>VQWYB</v>
      </c>
      <c r="E715" s="41" t="str">
        <f>IF($H715="entrée en cours d'année",'Base de données'!$B715,"-")</f>
        <v>-</v>
      </c>
      <c r="F715" s="37" t="str">
        <f t="shared" si="45"/>
        <v>sortie en cours d'année</v>
      </c>
      <c r="G715" s="37">
        <f>IF($J715="mouvement",_xlfn.XLOOKUP('Base de données'!$B715,$V:$V,$V:$V,0),"")</f>
        <v>0</v>
      </c>
      <c r="H715" s="37" t="str">
        <f t="shared" si="46"/>
        <v/>
      </c>
      <c r="I715" s="37" t="str">
        <f>IF($J715="mouvement",_xlfn.XLOOKUP('Base de données'!$B715,$K:$K,$K:$K,0),"")</f>
        <v>VQWYB</v>
      </c>
      <c r="J715" s="38" t="str">
        <f>IF(AND(Y715&lt;&gt;MAX(Y:Y),COUNTIF(K715:V715,'Base de données'!$B715)&gt;0),"mouvement","")</f>
        <v>mouvement</v>
      </c>
      <c r="K715" s="39" t="str">
        <f>IF(K$1&gt;$AE$1,"-",IFERROR(IF(DATEDIF('Base de données'!$A715,K$1,"d")&lt;&gt;0,"",'Base de données'!$B715),""))</f>
        <v/>
      </c>
      <c r="L715" s="39" t="str">
        <f>IF(L$1&gt;$AE$1,"-",IFERROR(IF(DATEDIF('Base de données'!$A715,L$1,"d")&lt;&gt;0,"",'Base de données'!$B715),""))</f>
        <v/>
      </c>
      <c r="M715" s="39" t="str">
        <f>IF(M$1&gt;$AE$1,"-",IFERROR(IF(DATEDIF('Base de données'!$A715,M$1,"d")&lt;&gt;0,"",'Base de données'!$B715),""))</f>
        <v>VQWYB</v>
      </c>
      <c r="N715" s="39" t="str">
        <f>IF(N$1&gt;$AE$1,"-",IFERROR(IF(DATEDIF('Base de données'!$A715,N$1,"d")&lt;&gt;0,"",'Base de données'!$B715),""))</f>
        <v/>
      </c>
      <c r="O715" s="39" t="str">
        <f>IF(O$1&gt;$AE$1,"-",IFERROR(IF(DATEDIF('Base de données'!$A715,O$1,"d")&lt;&gt;0,"",'Base de données'!$B715),""))</f>
        <v/>
      </c>
      <c r="P715" s="39" t="str">
        <f>IF(P$1&gt;$AE$1,"-",IFERROR(IF(DATEDIF('Base de données'!$A715,P$1,"d")&lt;&gt;0,"",'Base de données'!$B715),""))</f>
        <v/>
      </c>
      <c r="Q715" s="39" t="str">
        <f>IF(Q$1&gt;$AE$1,"-",IFERROR(IF(DATEDIF('Base de données'!$A715,Q$1,"d")&lt;&gt;0,"",'Base de données'!$B715),""))</f>
        <v/>
      </c>
      <c r="R715" s="39" t="str">
        <f>IF(R$1&gt;$AE$1,"-",IFERROR(IF(DATEDIF('Base de données'!$A715,R$1,"d")&lt;&gt;0,"",'Base de données'!$B715),""))</f>
        <v/>
      </c>
      <c r="S715" s="39" t="str">
        <f>IF(S$1&gt;$AE$1,"-",IFERROR(IF(DATEDIF('Base de données'!$A715,S$1,"d")&lt;&gt;0,"",'Base de données'!$B715),""))</f>
        <v/>
      </c>
      <c r="T715" s="39" t="str">
        <f>IF(T$1&gt;$AE$1,"-",IFERROR(IF(DATEDIF('Base de données'!$A715,T$1,"d")&lt;&gt;0,"",'Base de données'!$B715),""))</f>
        <v/>
      </c>
      <c r="U715" s="39" t="str">
        <f>IF(U$1&gt;$AE$1,"-",IFERROR(IF(DATEDIF('Base de données'!$A715,U$1,"d")&lt;&gt;0,"",'Base de données'!$B715),""))</f>
        <v/>
      </c>
      <c r="V715" s="39" t="str">
        <f>IF(V$1&gt;$AE$1,"-",IFERROR(IF(DATEDIF('Base de données'!$A715,V$1,"d")&lt;&gt;0,"",'Base de données'!$B715),""))</f>
        <v/>
      </c>
      <c r="W715" s="34"/>
      <c r="X715" s="30" t="str">
        <f>'Base de données'!$C715&amp;" "&amp;'Base de données'!$D715</f>
        <v>Mercier Noémi</v>
      </c>
      <c r="Y715" s="31">
        <f>COUNTIF('Base de données'!$B:$B,'Base de données'!$B715)</f>
        <v>9</v>
      </c>
      <c r="AA715" s="87" cm="1">
        <f t="array" aca="1" ref="AA715" ca="1">INDIRECT("'Base de données'!A" &amp; ROW(Y715))</f>
        <v>45717</v>
      </c>
      <c r="AB715" s="51" t="str" cm="1">
        <f t="array" aca="1" ref="AB715" ca="1">INDIRECT("'Base de données'!B" &amp; ROW(Z715))</f>
        <v>VQWYB</v>
      </c>
    </row>
    <row r="716" spans="1:28" x14ac:dyDescent="0.3">
      <c r="A716" s="41" t="str">
        <f ca="1">IF(IF(AND($B716&lt;&gt;"-",$B716=$E716),"Entrée et sortie","-")="Entrée et sortie",'Base de données'!$B716,"-")</f>
        <v>-</v>
      </c>
      <c r="B716" s="41" t="str">
        <f t="shared" ca="1" si="47"/>
        <v>-</v>
      </c>
      <c r="C716" s="41" t="str">
        <f t="shared" ca="1" si="48"/>
        <v>-</v>
      </c>
      <c r="D716" s="41" t="str">
        <f>IF($F716="sortie en cours d'année",'Base de données'!$B716,"-")</f>
        <v>-</v>
      </c>
      <c r="E716" s="41" t="str">
        <f>IF($H716="entrée en cours d'année",'Base de données'!$B716,"-")</f>
        <v>-</v>
      </c>
      <c r="F716" s="37" t="str">
        <f t="shared" si="45"/>
        <v/>
      </c>
      <c r="G716" s="37" t="str">
        <f>IF($J716="mouvement",_xlfn.XLOOKUP('Base de données'!$B716,$V:$V,$V:$V,0),"")</f>
        <v/>
      </c>
      <c r="H716" s="37" t="str">
        <f t="shared" si="46"/>
        <v/>
      </c>
      <c r="I716" s="37" t="str">
        <f>IF($J716="mouvement",_xlfn.XLOOKUP('Base de données'!$B716,$K:$K,$K:$K,0),"")</f>
        <v/>
      </c>
      <c r="J716" s="38" t="str">
        <f>IF(AND(Y716&lt;&gt;MAX(Y:Y),COUNTIF(K716:V716,'Base de données'!$B716)&gt;0),"mouvement","")</f>
        <v/>
      </c>
      <c r="K716" s="39" t="str">
        <f>IF(K$1&gt;$AE$1,"-",IFERROR(IF(DATEDIF('Base de données'!$A716,K$1,"d")&lt;&gt;0,"",'Base de données'!$B716),""))</f>
        <v/>
      </c>
      <c r="L716" s="39" t="str">
        <f>IF(L$1&gt;$AE$1,"-",IFERROR(IF(DATEDIF('Base de données'!$A716,L$1,"d")&lt;&gt;0,"",'Base de données'!$B716),""))</f>
        <v/>
      </c>
      <c r="M716" s="39" t="str">
        <f>IF(M$1&gt;$AE$1,"-",IFERROR(IF(DATEDIF('Base de données'!$A716,M$1,"d")&lt;&gt;0,"",'Base de données'!$B716),""))</f>
        <v>662GQ</v>
      </c>
      <c r="N716" s="39" t="str">
        <f>IF(N$1&gt;$AE$1,"-",IFERROR(IF(DATEDIF('Base de données'!$A716,N$1,"d")&lt;&gt;0,"",'Base de données'!$B716),""))</f>
        <v/>
      </c>
      <c r="O716" s="39" t="str">
        <f>IF(O$1&gt;$AE$1,"-",IFERROR(IF(DATEDIF('Base de données'!$A716,O$1,"d")&lt;&gt;0,"",'Base de données'!$B716),""))</f>
        <v/>
      </c>
      <c r="P716" s="39" t="str">
        <f>IF(P$1&gt;$AE$1,"-",IFERROR(IF(DATEDIF('Base de données'!$A716,P$1,"d")&lt;&gt;0,"",'Base de données'!$B716),""))</f>
        <v/>
      </c>
      <c r="Q716" s="39" t="str">
        <f>IF(Q$1&gt;$AE$1,"-",IFERROR(IF(DATEDIF('Base de données'!$A716,Q$1,"d")&lt;&gt;0,"",'Base de données'!$B716),""))</f>
        <v/>
      </c>
      <c r="R716" s="39" t="str">
        <f>IF(R$1&gt;$AE$1,"-",IFERROR(IF(DATEDIF('Base de données'!$A716,R$1,"d")&lt;&gt;0,"",'Base de données'!$B716),""))</f>
        <v/>
      </c>
      <c r="S716" s="39" t="str">
        <f>IF(S$1&gt;$AE$1,"-",IFERROR(IF(DATEDIF('Base de données'!$A716,S$1,"d")&lt;&gt;0,"",'Base de données'!$B716),""))</f>
        <v/>
      </c>
      <c r="T716" s="39" t="str">
        <f>IF(T$1&gt;$AE$1,"-",IFERROR(IF(DATEDIF('Base de données'!$A716,T$1,"d")&lt;&gt;0,"",'Base de données'!$B716),""))</f>
        <v/>
      </c>
      <c r="U716" s="39" t="str">
        <f>IF(U$1&gt;$AE$1,"-",IFERROR(IF(DATEDIF('Base de données'!$A716,U$1,"d")&lt;&gt;0,"",'Base de données'!$B716),""))</f>
        <v/>
      </c>
      <c r="V716" s="39" t="str">
        <f>IF(V$1&gt;$AE$1,"-",IFERROR(IF(DATEDIF('Base de données'!$A716,V$1,"d")&lt;&gt;0,"",'Base de données'!$B716),""))</f>
        <v/>
      </c>
      <c r="W716" s="34"/>
      <c r="X716" s="30" t="str">
        <f>'Base de données'!$C716&amp;" "&amp;'Base de données'!$D716</f>
        <v>Louis Charles</v>
      </c>
      <c r="Y716" s="31">
        <f>COUNTIF('Base de données'!$B:$B,'Base de données'!$B716)</f>
        <v>12</v>
      </c>
      <c r="AA716" s="87" cm="1">
        <f t="array" aca="1" ref="AA716" ca="1">INDIRECT("'Base de données'!A" &amp; ROW(Y716))</f>
        <v>45717</v>
      </c>
      <c r="AB716" s="51" t="str" cm="1">
        <f t="array" aca="1" ref="AB716" ca="1">INDIRECT("'Base de données'!B" &amp; ROW(Z716))</f>
        <v>662GQ</v>
      </c>
    </row>
    <row r="717" spans="1:28" x14ac:dyDescent="0.3">
      <c r="A717" s="41" t="str">
        <f ca="1">IF(IF(AND($B717&lt;&gt;"-",$B717=$E717),"Entrée et sortie","-")="Entrée et sortie",'Base de données'!$B717,"-")</f>
        <v>-</v>
      </c>
      <c r="B717" s="41" t="str">
        <f t="shared" ca="1" si="47"/>
        <v>-</v>
      </c>
      <c r="C717" s="41" t="str">
        <f t="shared" ca="1" si="48"/>
        <v>-</v>
      </c>
      <c r="D717" s="41" t="str">
        <f>IF($F717="sortie en cours d'année",'Base de données'!$B717,"-")</f>
        <v>-</v>
      </c>
      <c r="E717" s="41" t="str">
        <f>IF($H717="entrée en cours d'année",'Base de données'!$B717,"-")</f>
        <v>-</v>
      </c>
      <c r="F717" s="37" t="str">
        <f t="shared" si="45"/>
        <v/>
      </c>
      <c r="G717" s="37" t="str">
        <f>IF($J717="mouvement",_xlfn.XLOOKUP('Base de données'!$B717,$V:$V,$V:$V,0),"")</f>
        <v/>
      </c>
      <c r="H717" s="37" t="str">
        <f t="shared" si="46"/>
        <v/>
      </c>
      <c r="I717" s="37" t="str">
        <f>IF($J717="mouvement",_xlfn.XLOOKUP('Base de données'!$B717,$K:$K,$K:$K,0),"")</f>
        <v/>
      </c>
      <c r="J717" s="38" t="str">
        <f>IF(AND(Y717&lt;&gt;MAX(Y:Y),COUNTIF(K717:V717,'Base de données'!$B717)&gt;0),"mouvement","")</f>
        <v/>
      </c>
      <c r="K717" s="39" t="str">
        <f>IF(K$1&gt;$AE$1,"-",IFERROR(IF(DATEDIF('Base de données'!$A717,K$1,"d")&lt;&gt;0,"",'Base de données'!$B717),""))</f>
        <v/>
      </c>
      <c r="L717" s="39" t="str">
        <f>IF(L$1&gt;$AE$1,"-",IFERROR(IF(DATEDIF('Base de données'!$A717,L$1,"d")&lt;&gt;0,"",'Base de données'!$B717),""))</f>
        <v/>
      </c>
      <c r="M717" s="39" t="str">
        <f>IF(M$1&gt;$AE$1,"-",IFERROR(IF(DATEDIF('Base de données'!$A717,M$1,"d")&lt;&gt;0,"",'Base de données'!$B717),""))</f>
        <v>M8KX1</v>
      </c>
      <c r="N717" s="39" t="str">
        <f>IF(N$1&gt;$AE$1,"-",IFERROR(IF(DATEDIF('Base de données'!$A717,N$1,"d")&lt;&gt;0,"",'Base de données'!$B717),""))</f>
        <v/>
      </c>
      <c r="O717" s="39" t="str">
        <f>IF(O$1&gt;$AE$1,"-",IFERROR(IF(DATEDIF('Base de données'!$A717,O$1,"d")&lt;&gt;0,"",'Base de données'!$B717),""))</f>
        <v/>
      </c>
      <c r="P717" s="39" t="str">
        <f>IF(P$1&gt;$AE$1,"-",IFERROR(IF(DATEDIF('Base de données'!$A717,P$1,"d")&lt;&gt;0,"",'Base de données'!$B717),""))</f>
        <v/>
      </c>
      <c r="Q717" s="39" t="str">
        <f>IF(Q$1&gt;$AE$1,"-",IFERROR(IF(DATEDIF('Base de données'!$A717,Q$1,"d")&lt;&gt;0,"",'Base de données'!$B717),""))</f>
        <v/>
      </c>
      <c r="R717" s="39" t="str">
        <f>IF(R$1&gt;$AE$1,"-",IFERROR(IF(DATEDIF('Base de données'!$A717,R$1,"d")&lt;&gt;0,"",'Base de données'!$B717),""))</f>
        <v/>
      </c>
      <c r="S717" s="39" t="str">
        <f>IF(S$1&gt;$AE$1,"-",IFERROR(IF(DATEDIF('Base de données'!$A717,S$1,"d")&lt;&gt;0,"",'Base de données'!$B717),""))</f>
        <v/>
      </c>
      <c r="T717" s="39" t="str">
        <f>IF(T$1&gt;$AE$1,"-",IFERROR(IF(DATEDIF('Base de données'!$A717,T$1,"d")&lt;&gt;0,"",'Base de données'!$B717),""))</f>
        <v/>
      </c>
      <c r="U717" s="39" t="str">
        <f>IF(U$1&gt;$AE$1,"-",IFERROR(IF(DATEDIF('Base de données'!$A717,U$1,"d")&lt;&gt;0,"",'Base de données'!$B717),""))</f>
        <v/>
      </c>
      <c r="V717" s="39" t="str">
        <f>IF(V$1&gt;$AE$1,"-",IFERROR(IF(DATEDIF('Base de données'!$A717,V$1,"d")&lt;&gt;0,"",'Base de données'!$B717),""))</f>
        <v/>
      </c>
      <c r="W717" s="34"/>
      <c r="X717" s="30" t="str">
        <f>'Base de données'!$C717&amp;" "&amp;'Base de données'!$D717</f>
        <v>Bailly Caroline</v>
      </c>
      <c r="Y717" s="31">
        <f>COUNTIF('Base de données'!$B:$B,'Base de données'!$B717)</f>
        <v>12</v>
      </c>
      <c r="AA717" s="87" cm="1">
        <f t="array" aca="1" ref="AA717" ca="1">INDIRECT("'Base de données'!A" &amp; ROW(Y717))</f>
        <v>45717</v>
      </c>
      <c r="AB717" s="51" t="str" cm="1">
        <f t="array" aca="1" ref="AB717" ca="1">INDIRECT("'Base de données'!B" &amp; ROW(Z717))</f>
        <v>M8KX1</v>
      </c>
    </row>
    <row r="718" spans="1:28" x14ac:dyDescent="0.3">
      <c r="A718" s="41" t="str">
        <f ca="1">IF(IF(AND($B718&lt;&gt;"-",$B718=$E718),"Entrée et sortie","-")="Entrée et sortie",'Base de données'!$B718,"-")</f>
        <v>-</v>
      </c>
      <c r="B718" s="41" t="str">
        <f t="shared" ca="1" si="47"/>
        <v>-</v>
      </c>
      <c r="C718" s="41" t="str">
        <f t="shared" ca="1" si="48"/>
        <v>-</v>
      </c>
      <c r="D718" s="41" t="str">
        <f>IF($F718="sortie en cours d'année",'Base de données'!$B718,"-")</f>
        <v>-</v>
      </c>
      <c r="E718" s="41" t="str">
        <f>IF($H718="entrée en cours d'année",'Base de données'!$B718,"-")</f>
        <v>-</v>
      </c>
      <c r="F718" s="37" t="str">
        <f t="shared" si="45"/>
        <v/>
      </c>
      <c r="G718" s="37" t="str">
        <f>IF($J718="mouvement",_xlfn.XLOOKUP('Base de données'!$B718,$V:$V,$V:$V,0),"")</f>
        <v/>
      </c>
      <c r="H718" s="37" t="str">
        <f t="shared" si="46"/>
        <v/>
      </c>
      <c r="I718" s="37" t="str">
        <f>IF($J718="mouvement",_xlfn.XLOOKUP('Base de données'!$B718,$K:$K,$K:$K,0),"")</f>
        <v/>
      </c>
      <c r="J718" s="38" t="str">
        <f>IF(AND(Y718&lt;&gt;MAX(Y:Y),COUNTIF(K718:V718,'Base de données'!$B718)&gt;0),"mouvement","")</f>
        <v/>
      </c>
      <c r="K718" s="39" t="str">
        <f>IF(K$1&gt;$AE$1,"-",IFERROR(IF(DATEDIF('Base de données'!$A718,K$1,"d")&lt;&gt;0,"",'Base de données'!$B718),""))</f>
        <v/>
      </c>
      <c r="L718" s="39" t="str">
        <f>IF(L$1&gt;$AE$1,"-",IFERROR(IF(DATEDIF('Base de données'!$A718,L$1,"d")&lt;&gt;0,"",'Base de données'!$B718),""))</f>
        <v/>
      </c>
      <c r="M718" s="39" t="str">
        <f>IF(M$1&gt;$AE$1,"-",IFERROR(IF(DATEDIF('Base de données'!$A718,M$1,"d")&lt;&gt;0,"",'Base de données'!$B718),""))</f>
        <v>CJQ0F</v>
      </c>
      <c r="N718" s="39" t="str">
        <f>IF(N$1&gt;$AE$1,"-",IFERROR(IF(DATEDIF('Base de données'!$A718,N$1,"d")&lt;&gt;0,"",'Base de données'!$B718),""))</f>
        <v/>
      </c>
      <c r="O718" s="39" t="str">
        <f>IF(O$1&gt;$AE$1,"-",IFERROR(IF(DATEDIF('Base de données'!$A718,O$1,"d")&lt;&gt;0,"",'Base de données'!$B718),""))</f>
        <v/>
      </c>
      <c r="P718" s="39" t="str">
        <f>IF(P$1&gt;$AE$1,"-",IFERROR(IF(DATEDIF('Base de données'!$A718,P$1,"d")&lt;&gt;0,"",'Base de données'!$B718),""))</f>
        <v/>
      </c>
      <c r="Q718" s="39" t="str">
        <f>IF(Q$1&gt;$AE$1,"-",IFERROR(IF(DATEDIF('Base de données'!$A718,Q$1,"d")&lt;&gt;0,"",'Base de données'!$B718),""))</f>
        <v/>
      </c>
      <c r="R718" s="39" t="str">
        <f>IF(R$1&gt;$AE$1,"-",IFERROR(IF(DATEDIF('Base de données'!$A718,R$1,"d")&lt;&gt;0,"",'Base de données'!$B718),""))</f>
        <v/>
      </c>
      <c r="S718" s="39" t="str">
        <f>IF(S$1&gt;$AE$1,"-",IFERROR(IF(DATEDIF('Base de données'!$A718,S$1,"d")&lt;&gt;0,"",'Base de données'!$B718),""))</f>
        <v/>
      </c>
      <c r="T718" s="39" t="str">
        <f>IF(T$1&gt;$AE$1,"-",IFERROR(IF(DATEDIF('Base de données'!$A718,T$1,"d")&lt;&gt;0,"",'Base de données'!$B718),""))</f>
        <v/>
      </c>
      <c r="U718" s="39" t="str">
        <f>IF(U$1&gt;$AE$1,"-",IFERROR(IF(DATEDIF('Base de données'!$A718,U$1,"d")&lt;&gt;0,"",'Base de données'!$B718),""))</f>
        <v/>
      </c>
      <c r="V718" s="39" t="str">
        <f>IF(V$1&gt;$AE$1,"-",IFERROR(IF(DATEDIF('Base de données'!$A718,V$1,"d")&lt;&gt;0,"",'Base de données'!$B718),""))</f>
        <v/>
      </c>
      <c r="W718" s="34"/>
      <c r="X718" s="30" t="str">
        <f>'Base de données'!$C718&amp;" "&amp;'Base de données'!$D718</f>
        <v>Joly Brigitte</v>
      </c>
      <c r="Y718" s="31">
        <f>COUNTIF('Base de données'!$B:$B,'Base de données'!$B718)</f>
        <v>12</v>
      </c>
      <c r="AA718" s="87" cm="1">
        <f t="array" aca="1" ref="AA718" ca="1">INDIRECT("'Base de données'!A" &amp; ROW(Y718))</f>
        <v>45717</v>
      </c>
      <c r="AB718" s="51" t="str" cm="1">
        <f t="array" aca="1" ref="AB718" ca="1">INDIRECT("'Base de données'!B" &amp; ROW(Z718))</f>
        <v>CJQ0F</v>
      </c>
    </row>
    <row r="719" spans="1:28" x14ac:dyDescent="0.3">
      <c r="A719" s="41" t="str">
        <f ca="1">IF(IF(AND($B719&lt;&gt;"-",$B719=$E719),"Entrée et sortie","-")="Entrée et sortie",'Base de données'!$B719,"-")</f>
        <v>-</v>
      </c>
      <c r="B719" s="41" t="str">
        <f t="shared" ca="1" si="47"/>
        <v>-</v>
      </c>
      <c r="C719" s="41" t="str">
        <f t="shared" ca="1" si="48"/>
        <v>-</v>
      </c>
      <c r="D719" s="41" t="str">
        <f>IF($F719="sortie en cours d'année",'Base de données'!$B719,"-")</f>
        <v>-</v>
      </c>
      <c r="E719" s="41" t="str">
        <f>IF($H719="entrée en cours d'année",'Base de données'!$B719,"-")</f>
        <v>-</v>
      </c>
      <c r="F719" s="37" t="str">
        <f t="shared" si="45"/>
        <v/>
      </c>
      <c r="G719" s="37" t="str">
        <f>IF($J719="mouvement",_xlfn.XLOOKUP('Base de données'!$B719,$V:$V,$V:$V,0),"")</f>
        <v/>
      </c>
      <c r="H719" s="37" t="str">
        <f t="shared" si="46"/>
        <v/>
      </c>
      <c r="I719" s="37" t="str">
        <f>IF($J719="mouvement",_xlfn.XLOOKUP('Base de données'!$B719,$K:$K,$K:$K,0),"")</f>
        <v/>
      </c>
      <c r="J719" s="38" t="str">
        <f>IF(AND(Y719&lt;&gt;MAX(Y:Y),COUNTIF(K719:V719,'Base de données'!$B719)&gt;0),"mouvement","")</f>
        <v/>
      </c>
      <c r="K719" s="39" t="str">
        <f>IF(K$1&gt;$AE$1,"-",IFERROR(IF(DATEDIF('Base de données'!$A719,K$1,"d")&lt;&gt;0,"",'Base de données'!$B719),""))</f>
        <v/>
      </c>
      <c r="L719" s="39" t="str">
        <f>IF(L$1&gt;$AE$1,"-",IFERROR(IF(DATEDIF('Base de données'!$A719,L$1,"d")&lt;&gt;0,"",'Base de données'!$B719),""))</f>
        <v/>
      </c>
      <c r="M719" s="39" t="str">
        <f>IF(M$1&gt;$AE$1,"-",IFERROR(IF(DATEDIF('Base de données'!$A719,M$1,"d")&lt;&gt;0,"",'Base de données'!$B719),""))</f>
        <v>TL8LX</v>
      </c>
      <c r="N719" s="39" t="str">
        <f>IF(N$1&gt;$AE$1,"-",IFERROR(IF(DATEDIF('Base de données'!$A719,N$1,"d")&lt;&gt;0,"",'Base de données'!$B719),""))</f>
        <v/>
      </c>
      <c r="O719" s="39" t="str">
        <f>IF(O$1&gt;$AE$1,"-",IFERROR(IF(DATEDIF('Base de données'!$A719,O$1,"d")&lt;&gt;0,"",'Base de données'!$B719),""))</f>
        <v/>
      </c>
      <c r="P719" s="39" t="str">
        <f>IF(P$1&gt;$AE$1,"-",IFERROR(IF(DATEDIF('Base de données'!$A719,P$1,"d")&lt;&gt;0,"",'Base de données'!$B719),""))</f>
        <v/>
      </c>
      <c r="Q719" s="39" t="str">
        <f>IF(Q$1&gt;$AE$1,"-",IFERROR(IF(DATEDIF('Base de données'!$A719,Q$1,"d")&lt;&gt;0,"",'Base de données'!$B719),""))</f>
        <v/>
      </c>
      <c r="R719" s="39" t="str">
        <f>IF(R$1&gt;$AE$1,"-",IFERROR(IF(DATEDIF('Base de données'!$A719,R$1,"d")&lt;&gt;0,"",'Base de données'!$B719),""))</f>
        <v/>
      </c>
      <c r="S719" s="39" t="str">
        <f>IF(S$1&gt;$AE$1,"-",IFERROR(IF(DATEDIF('Base de données'!$A719,S$1,"d")&lt;&gt;0,"",'Base de données'!$B719),""))</f>
        <v/>
      </c>
      <c r="T719" s="39" t="str">
        <f>IF(T$1&gt;$AE$1,"-",IFERROR(IF(DATEDIF('Base de données'!$A719,T$1,"d")&lt;&gt;0,"",'Base de données'!$B719),""))</f>
        <v/>
      </c>
      <c r="U719" s="39" t="str">
        <f>IF(U$1&gt;$AE$1,"-",IFERROR(IF(DATEDIF('Base de données'!$A719,U$1,"d")&lt;&gt;0,"",'Base de données'!$B719),""))</f>
        <v/>
      </c>
      <c r="V719" s="39" t="str">
        <f>IF(V$1&gt;$AE$1,"-",IFERROR(IF(DATEDIF('Base de données'!$A719,V$1,"d")&lt;&gt;0,"",'Base de données'!$B719),""))</f>
        <v/>
      </c>
      <c r="W719" s="34"/>
      <c r="X719" s="30" t="str">
        <f>'Base de données'!$C719&amp;" "&amp;'Base de données'!$D719</f>
        <v>Jacques Michel</v>
      </c>
      <c r="Y719" s="31">
        <f>COUNTIF('Base de données'!$B:$B,'Base de données'!$B719)</f>
        <v>12</v>
      </c>
      <c r="AA719" s="87" cm="1">
        <f t="array" aca="1" ref="AA719" ca="1">INDIRECT("'Base de données'!A" &amp; ROW(Y719))</f>
        <v>45717</v>
      </c>
      <c r="AB719" s="51" t="str" cm="1">
        <f t="array" aca="1" ref="AB719" ca="1">INDIRECT("'Base de données'!B" &amp; ROW(Z719))</f>
        <v>TL8LX</v>
      </c>
    </row>
    <row r="720" spans="1:28" x14ac:dyDescent="0.3">
      <c r="A720" s="41" t="str">
        <f ca="1">IF(IF(AND($B720&lt;&gt;"-",$B720=$E720),"Entrée et sortie","-")="Entrée et sortie",'Base de données'!$B720,"-")</f>
        <v>-</v>
      </c>
      <c r="B720" s="41" t="str">
        <f t="shared" ca="1" si="47"/>
        <v>-</v>
      </c>
      <c r="C720" s="41" t="str">
        <f t="shared" ca="1" si="48"/>
        <v>-</v>
      </c>
      <c r="D720" s="41" t="str">
        <f>IF($F720="sortie en cours d'année",'Base de données'!$B720,"-")</f>
        <v>-</v>
      </c>
      <c r="E720" s="41" t="str">
        <f>IF($H720="entrée en cours d'année",'Base de données'!$B720,"-")</f>
        <v>-</v>
      </c>
      <c r="F720" s="37" t="str">
        <f t="shared" si="45"/>
        <v/>
      </c>
      <c r="G720" s="37" t="str">
        <f>IF($J720="mouvement",_xlfn.XLOOKUP('Base de données'!$B720,$V:$V,$V:$V,0),"")</f>
        <v/>
      </c>
      <c r="H720" s="37" t="str">
        <f t="shared" si="46"/>
        <v/>
      </c>
      <c r="I720" s="37" t="str">
        <f>IF($J720="mouvement",_xlfn.XLOOKUP('Base de données'!$B720,$K:$K,$K:$K,0),"")</f>
        <v/>
      </c>
      <c r="J720" s="38" t="str">
        <f>IF(AND(Y720&lt;&gt;MAX(Y:Y),COUNTIF(K720:V720,'Base de données'!$B720)&gt;0),"mouvement","")</f>
        <v/>
      </c>
      <c r="K720" s="39" t="str">
        <f>IF(K$1&gt;$AE$1,"-",IFERROR(IF(DATEDIF('Base de données'!$A720,K$1,"d")&lt;&gt;0,"",'Base de données'!$B720),""))</f>
        <v/>
      </c>
      <c r="L720" s="39" t="str">
        <f>IF(L$1&gt;$AE$1,"-",IFERROR(IF(DATEDIF('Base de données'!$A720,L$1,"d")&lt;&gt;0,"",'Base de données'!$B720),""))</f>
        <v/>
      </c>
      <c r="M720" s="39" t="str">
        <f>IF(M$1&gt;$AE$1,"-",IFERROR(IF(DATEDIF('Base de données'!$A720,M$1,"d")&lt;&gt;0,"",'Base de données'!$B720),""))</f>
        <v>EZDDO</v>
      </c>
      <c r="N720" s="39" t="str">
        <f>IF(N$1&gt;$AE$1,"-",IFERROR(IF(DATEDIF('Base de données'!$A720,N$1,"d")&lt;&gt;0,"",'Base de données'!$B720),""))</f>
        <v/>
      </c>
      <c r="O720" s="39" t="str">
        <f>IF(O$1&gt;$AE$1,"-",IFERROR(IF(DATEDIF('Base de données'!$A720,O$1,"d")&lt;&gt;0,"",'Base de données'!$B720),""))</f>
        <v/>
      </c>
      <c r="P720" s="39" t="str">
        <f>IF(P$1&gt;$AE$1,"-",IFERROR(IF(DATEDIF('Base de données'!$A720,P$1,"d")&lt;&gt;0,"",'Base de données'!$B720),""))</f>
        <v/>
      </c>
      <c r="Q720" s="39" t="str">
        <f>IF(Q$1&gt;$AE$1,"-",IFERROR(IF(DATEDIF('Base de données'!$A720,Q$1,"d")&lt;&gt;0,"",'Base de données'!$B720),""))</f>
        <v/>
      </c>
      <c r="R720" s="39" t="str">
        <f>IF(R$1&gt;$AE$1,"-",IFERROR(IF(DATEDIF('Base de données'!$A720,R$1,"d")&lt;&gt;0,"",'Base de données'!$B720),""))</f>
        <v/>
      </c>
      <c r="S720" s="39" t="str">
        <f>IF(S$1&gt;$AE$1,"-",IFERROR(IF(DATEDIF('Base de données'!$A720,S$1,"d")&lt;&gt;0,"",'Base de données'!$B720),""))</f>
        <v/>
      </c>
      <c r="T720" s="39" t="str">
        <f>IF(T$1&gt;$AE$1,"-",IFERROR(IF(DATEDIF('Base de données'!$A720,T$1,"d")&lt;&gt;0,"",'Base de données'!$B720),""))</f>
        <v/>
      </c>
      <c r="U720" s="39" t="str">
        <f>IF(U$1&gt;$AE$1,"-",IFERROR(IF(DATEDIF('Base de données'!$A720,U$1,"d")&lt;&gt;0,"",'Base de données'!$B720),""))</f>
        <v/>
      </c>
      <c r="V720" s="39" t="str">
        <f>IF(V$1&gt;$AE$1,"-",IFERROR(IF(DATEDIF('Base de données'!$A720,V$1,"d")&lt;&gt;0,"",'Base de données'!$B720),""))</f>
        <v/>
      </c>
      <c r="W720" s="34"/>
      <c r="X720" s="30" t="str">
        <f>'Base de données'!$C720&amp;" "&amp;'Base de données'!$D720</f>
        <v>Breton Suzanne</v>
      </c>
      <c r="Y720" s="31">
        <f>COUNTIF('Base de données'!$B:$B,'Base de données'!$B720)</f>
        <v>12</v>
      </c>
      <c r="AA720" s="87" cm="1">
        <f t="array" aca="1" ref="AA720" ca="1">INDIRECT("'Base de données'!A" &amp; ROW(Y720))</f>
        <v>45717</v>
      </c>
      <c r="AB720" s="51" t="str" cm="1">
        <f t="array" aca="1" ref="AB720" ca="1">INDIRECT("'Base de données'!B" &amp; ROW(Z720))</f>
        <v>EZDDO</v>
      </c>
    </row>
    <row r="721" spans="1:28" x14ac:dyDescent="0.3">
      <c r="A721" s="41" t="str">
        <f ca="1">IF(IF(AND($B721&lt;&gt;"-",$B721=$E721),"Entrée et sortie","-")="Entrée et sortie",'Base de données'!$B721,"-")</f>
        <v>-</v>
      </c>
      <c r="B721" s="41" t="str">
        <f t="shared" ca="1" si="47"/>
        <v>-</v>
      </c>
      <c r="C721" s="41" t="str">
        <f t="shared" ca="1" si="48"/>
        <v>-</v>
      </c>
      <c r="D721" s="41" t="str">
        <f>IF($F721="sortie en cours d'année",'Base de données'!$B721,"-")</f>
        <v>-</v>
      </c>
      <c r="E721" s="41" t="str">
        <f>IF($H721="entrée en cours d'année",'Base de données'!$B721,"-")</f>
        <v>-</v>
      </c>
      <c r="F721" s="37" t="str">
        <f t="shared" si="45"/>
        <v/>
      </c>
      <c r="G721" s="37" t="str">
        <f>IF($J721="mouvement",_xlfn.XLOOKUP('Base de données'!$B721,$V:$V,$V:$V,0),"")</f>
        <v/>
      </c>
      <c r="H721" s="37" t="str">
        <f t="shared" si="46"/>
        <v/>
      </c>
      <c r="I721" s="37" t="str">
        <f>IF($J721="mouvement",_xlfn.XLOOKUP('Base de données'!$B721,$K:$K,$K:$K,0),"")</f>
        <v/>
      </c>
      <c r="J721" s="38" t="str">
        <f>IF(AND(Y721&lt;&gt;MAX(Y:Y),COUNTIF(K721:V721,'Base de données'!$B721)&gt;0),"mouvement","")</f>
        <v/>
      </c>
      <c r="K721" s="39" t="str">
        <f>IF(K$1&gt;$AE$1,"-",IFERROR(IF(DATEDIF('Base de données'!$A721,K$1,"d")&lt;&gt;0,"",'Base de données'!$B721),""))</f>
        <v/>
      </c>
      <c r="L721" s="39" t="str">
        <f>IF(L$1&gt;$AE$1,"-",IFERROR(IF(DATEDIF('Base de données'!$A721,L$1,"d")&lt;&gt;0,"",'Base de données'!$B721),""))</f>
        <v/>
      </c>
      <c r="M721" s="39" t="str">
        <f>IF(M$1&gt;$AE$1,"-",IFERROR(IF(DATEDIF('Base de données'!$A721,M$1,"d")&lt;&gt;0,"",'Base de données'!$B721),""))</f>
        <v>MODSU</v>
      </c>
      <c r="N721" s="39" t="str">
        <f>IF(N$1&gt;$AE$1,"-",IFERROR(IF(DATEDIF('Base de données'!$A721,N$1,"d")&lt;&gt;0,"",'Base de données'!$B721),""))</f>
        <v/>
      </c>
      <c r="O721" s="39" t="str">
        <f>IF(O$1&gt;$AE$1,"-",IFERROR(IF(DATEDIF('Base de données'!$A721,O$1,"d")&lt;&gt;0,"",'Base de données'!$B721),""))</f>
        <v/>
      </c>
      <c r="P721" s="39" t="str">
        <f>IF(P$1&gt;$AE$1,"-",IFERROR(IF(DATEDIF('Base de données'!$A721,P$1,"d")&lt;&gt;0,"",'Base de données'!$B721),""))</f>
        <v/>
      </c>
      <c r="Q721" s="39" t="str">
        <f>IF(Q$1&gt;$AE$1,"-",IFERROR(IF(DATEDIF('Base de données'!$A721,Q$1,"d")&lt;&gt;0,"",'Base de données'!$B721),""))</f>
        <v/>
      </c>
      <c r="R721" s="39" t="str">
        <f>IF(R$1&gt;$AE$1,"-",IFERROR(IF(DATEDIF('Base de données'!$A721,R$1,"d")&lt;&gt;0,"",'Base de données'!$B721),""))</f>
        <v/>
      </c>
      <c r="S721" s="39" t="str">
        <f>IF(S$1&gt;$AE$1,"-",IFERROR(IF(DATEDIF('Base de données'!$A721,S$1,"d")&lt;&gt;0,"",'Base de données'!$B721),""))</f>
        <v/>
      </c>
      <c r="T721" s="39" t="str">
        <f>IF(T$1&gt;$AE$1,"-",IFERROR(IF(DATEDIF('Base de données'!$A721,T$1,"d")&lt;&gt;0,"",'Base de données'!$B721),""))</f>
        <v/>
      </c>
      <c r="U721" s="39" t="str">
        <f>IF(U$1&gt;$AE$1,"-",IFERROR(IF(DATEDIF('Base de données'!$A721,U$1,"d")&lt;&gt;0,"",'Base de données'!$B721),""))</f>
        <v/>
      </c>
      <c r="V721" s="39" t="str">
        <f>IF(V$1&gt;$AE$1,"-",IFERROR(IF(DATEDIF('Base de données'!$A721,V$1,"d")&lt;&gt;0,"",'Base de données'!$B721),""))</f>
        <v/>
      </c>
      <c r="W721" s="34"/>
      <c r="X721" s="30" t="str">
        <f>'Base de données'!$C721&amp;" "&amp;'Base de données'!$D721</f>
        <v>Vallet François</v>
      </c>
      <c r="Y721" s="31">
        <f>COUNTIF('Base de données'!$B:$B,'Base de données'!$B721)</f>
        <v>12</v>
      </c>
      <c r="AA721" s="87" cm="1">
        <f t="array" aca="1" ref="AA721" ca="1">INDIRECT("'Base de données'!A" &amp; ROW(Y721))</f>
        <v>45717</v>
      </c>
      <c r="AB721" s="51" t="str" cm="1">
        <f t="array" aca="1" ref="AB721" ca="1">INDIRECT("'Base de données'!B" &amp; ROW(Z721))</f>
        <v>MODSU</v>
      </c>
    </row>
    <row r="722" spans="1:28" x14ac:dyDescent="0.3">
      <c r="A722" s="41" t="str">
        <f ca="1">IF(IF(AND($B722&lt;&gt;"-",$B722=$E722),"Entrée et sortie","-")="Entrée et sortie",'Base de données'!$B722,"-")</f>
        <v>-</v>
      </c>
      <c r="B722" s="41" t="str">
        <f t="shared" ca="1" si="47"/>
        <v>-</v>
      </c>
      <c r="C722" s="41" t="str">
        <f t="shared" ca="1" si="48"/>
        <v>-</v>
      </c>
      <c r="D722" s="41" t="str">
        <f>IF($F722="sortie en cours d'année",'Base de données'!$B722,"-")</f>
        <v>-</v>
      </c>
      <c r="E722" s="41" t="str">
        <f>IF($H722="entrée en cours d'année",'Base de données'!$B722,"-")</f>
        <v>-</v>
      </c>
      <c r="F722" s="37" t="str">
        <f t="shared" si="45"/>
        <v/>
      </c>
      <c r="G722" s="37" t="str">
        <f>IF($J722="mouvement",_xlfn.XLOOKUP('Base de données'!$B722,$V:$V,$V:$V,0),"")</f>
        <v/>
      </c>
      <c r="H722" s="37" t="str">
        <f t="shared" si="46"/>
        <v/>
      </c>
      <c r="I722" s="37" t="str">
        <f>IF($J722="mouvement",_xlfn.XLOOKUP('Base de données'!$B722,$K:$K,$K:$K,0),"")</f>
        <v/>
      </c>
      <c r="J722" s="38" t="str">
        <f>IF(AND(Y722&lt;&gt;MAX(Y:Y),COUNTIF(K722:V722,'Base de données'!$B722)&gt;0),"mouvement","")</f>
        <v/>
      </c>
      <c r="K722" s="39" t="str">
        <f>IF(K$1&gt;$AE$1,"-",IFERROR(IF(DATEDIF('Base de données'!$A722,K$1,"d")&lt;&gt;0,"",'Base de données'!$B722),""))</f>
        <v/>
      </c>
      <c r="L722" s="39" t="str">
        <f>IF(L$1&gt;$AE$1,"-",IFERROR(IF(DATEDIF('Base de données'!$A722,L$1,"d")&lt;&gt;0,"",'Base de données'!$B722),""))</f>
        <v/>
      </c>
      <c r="M722" s="39" t="str">
        <f>IF(M$1&gt;$AE$1,"-",IFERROR(IF(DATEDIF('Base de données'!$A722,M$1,"d")&lt;&gt;0,"",'Base de données'!$B722),""))</f>
        <v>C6KLK</v>
      </c>
      <c r="N722" s="39" t="str">
        <f>IF(N$1&gt;$AE$1,"-",IFERROR(IF(DATEDIF('Base de données'!$A722,N$1,"d")&lt;&gt;0,"",'Base de données'!$B722),""))</f>
        <v/>
      </c>
      <c r="O722" s="39" t="str">
        <f>IF(O$1&gt;$AE$1,"-",IFERROR(IF(DATEDIF('Base de données'!$A722,O$1,"d")&lt;&gt;0,"",'Base de données'!$B722),""))</f>
        <v/>
      </c>
      <c r="P722" s="39" t="str">
        <f>IF(P$1&gt;$AE$1,"-",IFERROR(IF(DATEDIF('Base de données'!$A722,P$1,"d")&lt;&gt;0,"",'Base de données'!$B722),""))</f>
        <v/>
      </c>
      <c r="Q722" s="39" t="str">
        <f>IF(Q$1&gt;$AE$1,"-",IFERROR(IF(DATEDIF('Base de données'!$A722,Q$1,"d")&lt;&gt;0,"",'Base de données'!$B722),""))</f>
        <v/>
      </c>
      <c r="R722" s="39" t="str">
        <f>IF(R$1&gt;$AE$1,"-",IFERROR(IF(DATEDIF('Base de données'!$A722,R$1,"d")&lt;&gt;0,"",'Base de données'!$B722),""))</f>
        <v/>
      </c>
      <c r="S722" s="39" t="str">
        <f>IF(S$1&gt;$AE$1,"-",IFERROR(IF(DATEDIF('Base de données'!$A722,S$1,"d")&lt;&gt;0,"",'Base de données'!$B722),""))</f>
        <v/>
      </c>
      <c r="T722" s="39" t="str">
        <f>IF(T$1&gt;$AE$1,"-",IFERROR(IF(DATEDIF('Base de données'!$A722,T$1,"d")&lt;&gt;0,"",'Base de données'!$B722),""))</f>
        <v/>
      </c>
      <c r="U722" s="39" t="str">
        <f>IF(U$1&gt;$AE$1,"-",IFERROR(IF(DATEDIF('Base de données'!$A722,U$1,"d")&lt;&gt;0,"",'Base de données'!$B722),""))</f>
        <v/>
      </c>
      <c r="V722" s="39" t="str">
        <f>IF(V$1&gt;$AE$1,"-",IFERROR(IF(DATEDIF('Base de données'!$A722,V$1,"d")&lt;&gt;0,"",'Base de données'!$B722),""))</f>
        <v/>
      </c>
      <c r="W722" s="34"/>
      <c r="X722" s="30" t="str">
        <f>'Base de données'!$C722&amp;" "&amp;'Base de données'!$D722</f>
        <v>Godard Agathe</v>
      </c>
      <c r="Y722" s="31">
        <f>COUNTIF('Base de données'!$B:$B,'Base de données'!$B722)</f>
        <v>12</v>
      </c>
      <c r="AA722" s="87" cm="1">
        <f t="array" aca="1" ref="AA722" ca="1">INDIRECT("'Base de données'!A" &amp; ROW(Y722))</f>
        <v>45717</v>
      </c>
      <c r="AB722" s="51" t="str" cm="1">
        <f t="array" aca="1" ref="AB722" ca="1">INDIRECT("'Base de données'!B" &amp; ROW(Z722))</f>
        <v>C6KLK</v>
      </c>
    </row>
    <row r="723" spans="1:28" x14ac:dyDescent="0.3">
      <c r="A723" s="41" t="str">
        <f ca="1">IF(IF(AND($B723&lt;&gt;"-",$B723=$E723),"Entrée et sortie","-")="Entrée et sortie",'Base de données'!$B723,"-")</f>
        <v>-</v>
      </c>
      <c r="B723" s="41" t="str">
        <f t="shared" ca="1" si="47"/>
        <v>-</v>
      </c>
      <c r="C723" s="41" t="str">
        <f t="shared" ca="1" si="48"/>
        <v>-</v>
      </c>
      <c r="D723" s="41" t="str">
        <f>IF($F723="sortie en cours d'année",'Base de données'!$B723,"-")</f>
        <v>-</v>
      </c>
      <c r="E723" s="41" t="str">
        <f>IF($H723="entrée en cours d'année",'Base de données'!$B723,"-")</f>
        <v>-</v>
      </c>
      <c r="F723" s="37" t="str">
        <f t="shared" si="45"/>
        <v/>
      </c>
      <c r="G723" s="37" t="str">
        <f>IF($J723="mouvement",_xlfn.XLOOKUP('Base de données'!$B723,$V:$V,$V:$V,0),"")</f>
        <v/>
      </c>
      <c r="H723" s="37" t="str">
        <f t="shared" si="46"/>
        <v/>
      </c>
      <c r="I723" s="37" t="str">
        <f>IF($J723="mouvement",_xlfn.XLOOKUP('Base de données'!$B723,$K:$K,$K:$K,0),"")</f>
        <v/>
      </c>
      <c r="J723" s="38" t="str">
        <f>IF(AND(Y723&lt;&gt;MAX(Y:Y),COUNTIF(K723:V723,'Base de données'!$B723)&gt;0),"mouvement","")</f>
        <v/>
      </c>
      <c r="K723" s="39" t="str">
        <f>IF(K$1&gt;$AE$1,"-",IFERROR(IF(DATEDIF('Base de données'!$A723,K$1,"d")&lt;&gt;0,"",'Base de données'!$B723),""))</f>
        <v/>
      </c>
      <c r="L723" s="39" t="str">
        <f>IF(L$1&gt;$AE$1,"-",IFERROR(IF(DATEDIF('Base de données'!$A723,L$1,"d")&lt;&gt;0,"",'Base de données'!$B723),""))</f>
        <v/>
      </c>
      <c r="M723" s="39" t="str">
        <f>IF(M$1&gt;$AE$1,"-",IFERROR(IF(DATEDIF('Base de données'!$A723,M$1,"d")&lt;&gt;0,"",'Base de données'!$B723),""))</f>
        <v>AASTU</v>
      </c>
      <c r="N723" s="39" t="str">
        <f>IF(N$1&gt;$AE$1,"-",IFERROR(IF(DATEDIF('Base de données'!$A723,N$1,"d")&lt;&gt;0,"",'Base de données'!$B723),""))</f>
        <v/>
      </c>
      <c r="O723" s="39" t="str">
        <f>IF(O$1&gt;$AE$1,"-",IFERROR(IF(DATEDIF('Base de données'!$A723,O$1,"d")&lt;&gt;0,"",'Base de données'!$B723),""))</f>
        <v/>
      </c>
      <c r="P723" s="39" t="str">
        <f>IF(P$1&gt;$AE$1,"-",IFERROR(IF(DATEDIF('Base de données'!$A723,P$1,"d")&lt;&gt;0,"",'Base de données'!$B723),""))</f>
        <v/>
      </c>
      <c r="Q723" s="39" t="str">
        <f>IF(Q$1&gt;$AE$1,"-",IFERROR(IF(DATEDIF('Base de données'!$A723,Q$1,"d")&lt;&gt;0,"",'Base de données'!$B723),""))</f>
        <v/>
      </c>
      <c r="R723" s="39" t="str">
        <f>IF(R$1&gt;$AE$1,"-",IFERROR(IF(DATEDIF('Base de données'!$A723,R$1,"d")&lt;&gt;0,"",'Base de données'!$B723),""))</f>
        <v/>
      </c>
      <c r="S723" s="39" t="str">
        <f>IF(S$1&gt;$AE$1,"-",IFERROR(IF(DATEDIF('Base de données'!$A723,S$1,"d")&lt;&gt;0,"",'Base de données'!$B723),""))</f>
        <v/>
      </c>
      <c r="T723" s="39" t="str">
        <f>IF(T$1&gt;$AE$1,"-",IFERROR(IF(DATEDIF('Base de données'!$A723,T$1,"d")&lt;&gt;0,"",'Base de données'!$B723),""))</f>
        <v/>
      </c>
      <c r="U723" s="39" t="str">
        <f>IF(U$1&gt;$AE$1,"-",IFERROR(IF(DATEDIF('Base de données'!$A723,U$1,"d")&lt;&gt;0,"",'Base de données'!$B723),""))</f>
        <v/>
      </c>
      <c r="V723" s="39" t="str">
        <f>IF(V$1&gt;$AE$1,"-",IFERROR(IF(DATEDIF('Base de données'!$A723,V$1,"d")&lt;&gt;0,"",'Base de données'!$B723),""))</f>
        <v/>
      </c>
      <c r="W723" s="34"/>
      <c r="X723" s="30" t="str">
        <f>'Base de données'!$C723&amp;" "&amp;'Base de données'!$D723</f>
        <v>Wagner Gabrielle</v>
      </c>
      <c r="Y723" s="31">
        <f>COUNTIF('Base de données'!$B:$B,'Base de données'!$B723)</f>
        <v>12</v>
      </c>
      <c r="AA723" s="87" cm="1">
        <f t="array" aca="1" ref="AA723" ca="1">INDIRECT("'Base de données'!A" &amp; ROW(Y723))</f>
        <v>45717</v>
      </c>
      <c r="AB723" s="51" t="str" cm="1">
        <f t="array" aca="1" ref="AB723" ca="1">INDIRECT("'Base de données'!B" &amp; ROW(Z723))</f>
        <v>AASTU</v>
      </c>
    </row>
    <row r="724" spans="1:28" x14ac:dyDescent="0.3">
      <c r="A724" s="41" t="str">
        <f ca="1">IF(IF(AND($B724&lt;&gt;"-",$B724=$E724),"Entrée et sortie","-")="Entrée et sortie",'Base de données'!$B724,"-")</f>
        <v>-</v>
      </c>
      <c r="B724" s="41" t="str">
        <f t="shared" ca="1" si="47"/>
        <v>-</v>
      </c>
      <c r="C724" s="41" t="str">
        <f t="shared" ca="1" si="48"/>
        <v>-</v>
      </c>
      <c r="D724" s="41" t="str">
        <f>IF($F724="sortie en cours d'année",'Base de données'!$B724,"-")</f>
        <v>-</v>
      </c>
      <c r="E724" s="41" t="str">
        <f>IF($H724="entrée en cours d'année",'Base de données'!$B724,"-")</f>
        <v>-</v>
      </c>
      <c r="F724" s="37" t="str">
        <f t="shared" si="45"/>
        <v/>
      </c>
      <c r="G724" s="37" t="str">
        <f>IF($J724="mouvement",_xlfn.XLOOKUP('Base de données'!$B724,$V:$V,$V:$V,0),"")</f>
        <v/>
      </c>
      <c r="H724" s="37" t="str">
        <f t="shared" si="46"/>
        <v/>
      </c>
      <c r="I724" s="37" t="str">
        <f>IF($J724="mouvement",_xlfn.XLOOKUP('Base de données'!$B724,$K:$K,$K:$K,0),"")</f>
        <v/>
      </c>
      <c r="J724" s="38" t="str">
        <f>IF(AND(Y724&lt;&gt;MAX(Y:Y),COUNTIF(K724:V724,'Base de données'!$B724)&gt;0),"mouvement","")</f>
        <v/>
      </c>
      <c r="K724" s="39" t="str">
        <f>IF(K$1&gt;$AE$1,"-",IFERROR(IF(DATEDIF('Base de données'!$A724,K$1,"d")&lt;&gt;0,"",'Base de données'!$B724),""))</f>
        <v/>
      </c>
      <c r="L724" s="39" t="str">
        <f>IF(L$1&gt;$AE$1,"-",IFERROR(IF(DATEDIF('Base de données'!$A724,L$1,"d")&lt;&gt;0,"",'Base de données'!$B724),""))</f>
        <v/>
      </c>
      <c r="M724" s="39" t="str">
        <f>IF(M$1&gt;$AE$1,"-",IFERROR(IF(DATEDIF('Base de données'!$A724,M$1,"d")&lt;&gt;0,"",'Base de données'!$B724),""))</f>
        <v>6RYDI</v>
      </c>
      <c r="N724" s="39" t="str">
        <f>IF(N$1&gt;$AE$1,"-",IFERROR(IF(DATEDIF('Base de données'!$A724,N$1,"d")&lt;&gt;0,"",'Base de données'!$B724),""))</f>
        <v/>
      </c>
      <c r="O724" s="39" t="str">
        <f>IF(O$1&gt;$AE$1,"-",IFERROR(IF(DATEDIF('Base de données'!$A724,O$1,"d")&lt;&gt;0,"",'Base de données'!$B724),""))</f>
        <v/>
      </c>
      <c r="P724" s="39" t="str">
        <f>IF(P$1&gt;$AE$1,"-",IFERROR(IF(DATEDIF('Base de données'!$A724,P$1,"d")&lt;&gt;0,"",'Base de données'!$B724),""))</f>
        <v/>
      </c>
      <c r="Q724" s="39" t="str">
        <f>IF(Q$1&gt;$AE$1,"-",IFERROR(IF(DATEDIF('Base de données'!$A724,Q$1,"d")&lt;&gt;0,"",'Base de données'!$B724),""))</f>
        <v/>
      </c>
      <c r="R724" s="39" t="str">
        <f>IF(R$1&gt;$AE$1,"-",IFERROR(IF(DATEDIF('Base de données'!$A724,R$1,"d")&lt;&gt;0,"",'Base de données'!$B724),""))</f>
        <v/>
      </c>
      <c r="S724" s="39" t="str">
        <f>IF(S$1&gt;$AE$1,"-",IFERROR(IF(DATEDIF('Base de données'!$A724,S$1,"d")&lt;&gt;0,"",'Base de données'!$B724),""))</f>
        <v/>
      </c>
      <c r="T724" s="39" t="str">
        <f>IF(T$1&gt;$AE$1,"-",IFERROR(IF(DATEDIF('Base de données'!$A724,T$1,"d")&lt;&gt;0,"",'Base de données'!$B724),""))</f>
        <v/>
      </c>
      <c r="U724" s="39" t="str">
        <f>IF(U$1&gt;$AE$1,"-",IFERROR(IF(DATEDIF('Base de données'!$A724,U$1,"d")&lt;&gt;0,"",'Base de données'!$B724),""))</f>
        <v/>
      </c>
      <c r="V724" s="39" t="str">
        <f>IF(V$1&gt;$AE$1,"-",IFERROR(IF(DATEDIF('Base de données'!$A724,V$1,"d")&lt;&gt;0,"",'Base de données'!$B724),""))</f>
        <v/>
      </c>
      <c r="W724" s="34"/>
      <c r="X724" s="30" t="str">
        <f>'Base de données'!$C724&amp;" "&amp;'Base de données'!$D724</f>
        <v>Bouchet Hélène</v>
      </c>
      <c r="Y724" s="31">
        <f>COUNTIF('Base de données'!$B:$B,'Base de données'!$B724)</f>
        <v>12</v>
      </c>
      <c r="AA724" s="87" cm="1">
        <f t="array" aca="1" ref="AA724" ca="1">INDIRECT("'Base de données'!A" &amp; ROW(Y724))</f>
        <v>45717</v>
      </c>
      <c r="AB724" s="51" t="str" cm="1">
        <f t="array" aca="1" ref="AB724" ca="1">INDIRECT("'Base de données'!B" &amp; ROW(Z724))</f>
        <v>6RYDI</v>
      </c>
    </row>
    <row r="725" spans="1:28" x14ac:dyDescent="0.3">
      <c r="A725" s="41" t="str">
        <f ca="1">IF(IF(AND($B725&lt;&gt;"-",$B725=$E725),"Entrée et sortie","-")="Entrée et sortie",'Base de données'!$B725,"-")</f>
        <v>-</v>
      </c>
      <c r="B725" s="41" t="str">
        <f t="shared" ca="1" si="47"/>
        <v>-</v>
      </c>
      <c r="C725" s="41" t="str">
        <f t="shared" ca="1" si="48"/>
        <v>-</v>
      </c>
      <c r="D725" s="41" t="str">
        <f>IF($F725="sortie en cours d'année",'Base de données'!$B725,"-")</f>
        <v>-</v>
      </c>
      <c r="E725" s="41" t="str">
        <f>IF($H725="entrée en cours d'année",'Base de données'!$B725,"-")</f>
        <v>-</v>
      </c>
      <c r="F725" s="37" t="str">
        <f t="shared" si="45"/>
        <v/>
      </c>
      <c r="G725" s="37" t="str">
        <f>IF($J725="mouvement",_xlfn.XLOOKUP('Base de données'!$B725,$V:$V,$V:$V,0),"")</f>
        <v/>
      </c>
      <c r="H725" s="37" t="str">
        <f t="shared" si="46"/>
        <v/>
      </c>
      <c r="I725" s="37" t="str">
        <f>IF($J725="mouvement",_xlfn.XLOOKUP('Base de données'!$B725,$K:$K,$K:$K,0),"")</f>
        <v/>
      </c>
      <c r="J725" s="38" t="str">
        <f>IF(AND(Y725&lt;&gt;MAX(Y:Y),COUNTIF(K725:V725,'Base de données'!$B725)&gt;0),"mouvement","")</f>
        <v/>
      </c>
      <c r="K725" s="39" t="str">
        <f>IF(K$1&gt;$AE$1,"-",IFERROR(IF(DATEDIF('Base de données'!$A725,K$1,"d")&lt;&gt;0,"",'Base de données'!$B725),""))</f>
        <v/>
      </c>
      <c r="L725" s="39" t="str">
        <f>IF(L$1&gt;$AE$1,"-",IFERROR(IF(DATEDIF('Base de données'!$A725,L$1,"d")&lt;&gt;0,"",'Base de données'!$B725),""))</f>
        <v/>
      </c>
      <c r="M725" s="39" t="str">
        <f>IF(M$1&gt;$AE$1,"-",IFERROR(IF(DATEDIF('Base de données'!$A725,M$1,"d")&lt;&gt;0,"",'Base de données'!$B725),""))</f>
        <v>V9JRR</v>
      </c>
      <c r="N725" s="39" t="str">
        <f>IF(N$1&gt;$AE$1,"-",IFERROR(IF(DATEDIF('Base de données'!$A725,N$1,"d")&lt;&gt;0,"",'Base de données'!$B725),""))</f>
        <v/>
      </c>
      <c r="O725" s="39" t="str">
        <f>IF(O$1&gt;$AE$1,"-",IFERROR(IF(DATEDIF('Base de données'!$A725,O$1,"d")&lt;&gt;0,"",'Base de données'!$B725),""))</f>
        <v/>
      </c>
      <c r="P725" s="39" t="str">
        <f>IF(P$1&gt;$AE$1,"-",IFERROR(IF(DATEDIF('Base de données'!$A725,P$1,"d")&lt;&gt;0,"",'Base de données'!$B725),""))</f>
        <v/>
      </c>
      <c r="Q725" s="39" t="str">
        <f>IF(Q$1&gt;$AE$1,"-",IFERROR(IF(DATEDIF('Base de données'!$A725,Q$1,"d")&lt;&gt;0,"",'Base de données'!$B725),""))</f>
        <v/>
      </c>
      <c r="R725" s="39" t="str">
        <f>IF(R$1&gt;$AE$1,"-",IFERROR(IF(DATEDIF('Base de données'!$A725,R$1,"d")&lt;&gt;0,"",'Base de données'!$B725),""))</f>
        <v/>
      </c>
      <c r="S725" s="39" t="str">
        <f>IF(S$1&gt;$AE$1,"-",IFERROR(IF(DATEDIF('Base de données'!$A725,S$1,"d")&lt;&gt;0,"",'Base de données'!$B725),""))</f>
        <v/>
      </c>
      <c r="T725" s="39" t="str">
        <f>IF(T$1&gt;$AE$1,"-",IFERROR(IF(DATEDIF('Base de données'!$A725,T$1,"d")&lt;&gt;0,"",'Base de données'!$B725),""))</f>
        <v/>
      </c>
      <c r="U725" s="39" t="str">
        <f>IF(U$1&gt;$AE$1,"-",IFERROR(IF(DATEDIF('Base de données'!$A725,U$1,"d")&lt;&gt;0,"",'Base de données'!$B725),""))</f>
        <v/>
      </c>
      <c r="V725" s="39" t="str">
        <f>IF(V$1&gt;$AE$1,"-",IFERROR(IF(DATEDIF('Base de données'!$A725,V$1,"d")&lt;&gt;0,"",'Base de données'!$B725),""))</f>
        <v/>
      </c>
      <c r="W725" s="34"/>
      <c r="X725" s="30" t="str">
        <f>'Base de données'!$C725&amp;" "&amp;'Base de données'!$D725</f>
        <v>Godard Alphonse</v>
      </c>
      <c r="Y725" s="31">
        <f>COUNTIF('Base de données'!$B:$B,'Base de données'!$B725)</f>
        <v>12</v>
      </c>
      <c r="AA725" s="87" cm="1">
        <f t="array" aca="1" ref="AA725" ca="1">INDIRECT("'Base de données'!A" &amp; ROW(Y725))</f>
        <v>45717</v>
      </c>
      <c r="AB725" s="51" t="str" cm="1">
        <f t="array" aca="1" ref="AB725" ca="1">INDIRECT("'Base de données'!B" &amp; ROW(Z725))</f>
        <v>V9JRR</v>
      </c>
    </row>
    <row r="726" spans="1:28" x14ac:dyDescent="0.3">
      <c r="A726" s="41" t="str">
        <f ca="1">IF(IF(AND($B726&lt;&gt;"-",$B726=$E726),"Entrée et sortie","-")="Entrée et sortie",'Base de données'!$B726,"-")</f>
        <v>-</v>
      </c>
      <c r="B726" s="41" t="str">
        <f t="shared" ca="1" si="47"/>
        <v>1DR5Q</v>
      </c>
      <c r="C726" s="41" t="str">
        <f t="shared" ca="1" si="48"/>
        <v>1DR5Q</v>
      </c>
      <c r="D726" s="41" t="str">
        <f>IF($F726="sortie en cours d'année",'Base de données'!$B726,"-")</f>
        <v>1DR5Q</v>
      </c>
      <c r="E726" s="41" t="str">
        <f>IF($H726="entrée en cours d'année",'Base de données'!$B726,"-")</f>
        <v>-</v>
      </c>
      <c r="F726" s="37" t="str">
        <f t="shared" si="45"/>
        <v>sortie en cours d'année</v>
      </c>
      <c r="G726" s="37">
        <f>IF($J726="mouvement",_xlfn.XLOOKUP('Base de données'!$B726,$V:$V,$V:$V,0),"")</f>
        <v>0</v>
      </c>
      <c r="H726" s="37" t="str">
        <f t="shared" si="46"/>
        <v/>
      </c>
      <c r="I726" s="37" t="str">
        <f>IF($J726="mouvement",_xlfn.XLOOKUP('Base de données'!$B726,$K:$K,$K:$K,0),"")</f>
        <v>1DR5Q</v>
      </c>
      <c r="J726" s="38" t="str">
        <f>IF(AND(Y726&lt;&gt;MAX(Y:Y),COUNTIF(K726:V726,'Base de données'!$B726)&gt;0),"mouvement","")</f>
        <v>mouvement</v>
      </c>
      <c r="K726" s="39" t="str">
        <f>IF(K$1&gt;$AE$1,"-",IFERROR(IF(DATEDIF('Base de données'!$A726,K$1,"d")&lt;&gt;0,"",'Base de données'!$B726),""))</f>
        <v/>
      </c>
      <c r="L726" s="39" t="str">
        <f>IF(L$1&gt;$AE$1,"-",IFERROR(IF(DATEDIF('Base de données'!$A726,L$1,"d")&lt;&gt;0,"",'Base de données'!$B726),""))</f>
        <v/>
      </c>
      <c r="M726" s="39" t="str">
        <f>IF(M$1&gt;$AE$1,"-",IFERROR(IF(DATEDIF('Base de données'!$A726,M$1,"d")&lt;&gt;0,"",'Base de données'!$B726),""))</f>
        <v>1DR5Q</v>
      </c>
      <c r="N726" s="39" t="str">
        <f>IF(N$1&gt;$AE$1,"-",IFERROR(IF(DATEDIF('Base de données'!$A726,N$1,"d")&lt;&gt;0,"",'Base de données'!$B726),""))</f>
        <v/>
      </c>
      <c r="O726" s="39" t="str">
        <f>IF(O$1&gt;$AE$1,"-",IFERROR(IF(DATEDIF('Base de données'!$A726,O$1,"d")&lt;&gt;0,"",'Base de données'!$B726),""))</f>
        <v/>
      </c>
      <c r="P726" s="39" t="str">
        <f>IF(P$1&gt;$AE$1,"-",IFERROR(IF(DATEDIF('Base de données'!$A726,P$1,"d")&lt;&gt;0,"",'Base de données'!$B726),""))</f>
        <v/>
      </c>
      <c r="Q726" s="39" t="str">
        <f>IF(Q$1&gt;$AE$1,"-",IFERROR(IF(DATEDIF('Base de données'!$A726,Q$1,"d")&lt;&gt;0,"",'Base de données'!$B726),""))</f>
        <v/>
      </c>
      <c r="R726" s="39" t="str">
        <f>IF(R$1&gt;$AE$1,"-",IFERROR(IF(DATEDIF('Base de données'!$A726,R$1,"d")&lt;&gt;0,"",'Base de données'!$B726),""))</f>
        <v/>
      </c>
      <c r="S726" s="39" t="str">
        <f>IF(S$1&gt;$AE$1,"-",IFERROR(IF(DATEDIF('Base de données'!$A726,S$1,"d")&lt;&gt;0,"",'Base de données'!$B726),""))</f>
        <v/>
      </c>
      <c r="T726" s="39" t="str">
        <f>IF(T$1&gt;$AE$1,"-",IFERROR(IF(DATEDIF('Base de données'!$A726,T$1,"d")&lt;&gt;0,"",'Base de données'!$B726),""))</f>
        <v/>
      </c>
      <c r="U726" s="39" t="str">
        <f>IF(U$1&gt;$AE$1,"-",IFERROR(IF(DATEDIF('Base de données'!$A726,U$1,"d")&lt;&gt;0,"",'Base de données'!$B726),""))</f>
        <v/>
      </c>
      <c r="V726" s="39" t="str">
        <f>IF(V$1&gt;$AE$1,"-",IFERROR(IF(DATEDIF('Base de données'!$A726,V$1,"d")&lt;&gt;0,"",'Base de données'!$B726),""))</f>
        <v/>
      </c>
      <c r="W726" s="34"/>
      <c r="X726" s="30" t="str">
        <f>'Base de données'!$C726&amp;" "&amp;'Base de données'!$D726</f>
        <v>Vasseur Matthieu</v>
      </c>
      <c r="Y726" s="31">
        <f>COUNTIF('Base de données'!$B:$B,'Base de données'!$B726)</f>
        <v>8</v>
      </c>
      <c r="AA726" s="87" cm="1">
        <f t="array" aca="1" ref="AA726" ca="1">INDIRECT("'Base de données'!A" &amp; ROW(Y726))</f>
        <v>45717</v>
      </c>
      <c r="AB726" s="51" t="str" cm="1">
        <f t="array" aca="1" ref="AB726" ca="1">INDIRECT("'Base de données'!B" &amp; ROW(Z726))</f>
        <v>1DR5Q</v>
      </c>
    </row>
    <row r="727" spans="1:28" x14ac:dyDescent="0.3">
      <c r="A727" s="41" t="str">
        <f ca="1">IF(IF(AND($B727&lt;&gt;"-",$B727=$E727),"Entrée et sortie","-")="Entrée et sortie",'Base de données'!$B727,"-")</f>
        <v>-</v>
      </c>
      <c r="B727" s="41" t="str">
        <f t="shared" ca="1" si="47"/>
        <v>-</v>
      </c>
      <c r="C727" s="41" t="str">
        <f t="shared" ca="1" si="48"/>
        <v>-</v>
      </c>
      <c r="D727" s="41" t="str">
        <f>IF($F727="sortie en cours d'année",'Base de données'!$B727,"-")</f>
        <v>-</v>
      </c>
      <c r="E727" s="41" t="str">
        <f>IF($H727="entrée en cours d'année",'Base de données'!$B727,"-")</f>
        <v>-</v>
      </c>
      <c r="F727" s="37" t="str">
        <f t="shared" si="45"/>
        <v/>
      </c>
      <c r="G727" s="37" t="str">
        <f>IF($J727="mouvement",_xlfn.XLOOKUP('Base de données'!$B727,$V:$V,$V:$V,0),"")</f>
        <v/>
      </c>
      <c r="H727" s="37" t="str">
        <f t="shared" si="46"/>
        <v/>
      </c>
      <c r="I727" s="37" t="str">
        <f>IF($J727="mouvement",_xlfn.XLOOKUP('Base de données'!$B727,$K:$K,$K:$K,0),"")</f>
        <v/>
      </c>
      <c r="J727" s="38" t="str">
        <f>IF(AND(Y727&lt;&gt;MAX(Y:Y),COUNTIF(K727:V727,'Base de données'!$B727)&gt;0),"mouvement","")</f>
        <v/>
      </c>
      <c r="K727" s="39" t="str">
        <f>IF(K$1&gt;$AE$1,"-",IFERROR(IF(DATEDIF('Base de données'!$A727,K$1,"d")&lt;&gt;0,"",'Base de données'!$B727),""))</f>
        <v/>
      </c>
      <c r="L727" s="39" t="str">
        <f>IF(L$1&gt;$AE$1,"-",IFERROR(IF(DATEDIF('Base de données'!$A727,L$1,"d")&lt;&gt;0,"",'Base de données'!$B727),""))</f>
        <v/>
      </c>
      <c r="M727" s="39" t="str">
        <f>IF(M$1&gt;$AE$1,"-",IFERROR(IF(DATEDIF('Base de données'!$A727,M$1,"d")&lt;&gt;0,"",'Base de données'!$B727),""))</f>
        <v>53CT8</v>
      </c>
      <c r="N727" s="39" t="str">
        <f>IF(N$1&gt;$AE$1,"-",IFERROR(IF(DATEDIF('Base de données'!$A727,N$1,"d")&lt;&gt;0,"",'Base de données'!$B727),""))</f>
        <v/>
      </c>
      <c r="O727" s="39" t="str">
        <f>IF(O$1&gt;$AE$1,"-",IFERROR(IF(DATEDIF('Base de données'!$A727,O$1,"d")&lt;&gt;0,"",'Base de données'!$B727),""))</f>
        <v/>
      </c>
      <c r="P727" s="39" t="str">
        <f>IF(P$1&gt;$AE$1,"-",IFERROR(IF(DATEDIF('Base de données'!$A727,P$1,"d")&lt;&gt;0,"",'Base de données'!$B727),""))</f>
        <v/>
      </c>
      <c r="Q727" s="39" t="str">
        <f>IF(Q$1&gt;$AE$1,"-",IFERROR(IF(DATEDIF('Base de données'!$A727,Q$1,"d")&lt;&gt;0,"",'Base de données'!$B727),""))</f>
        <v/>
      </c>
      <c r="R727" s="39" t="str">
        <f>IF(R$1&gt;$AE$1,"-",IFERROR(IF(DATEDIF('Base de données'!$A727,R$1,"d")&lt;&gt;0,"",'Base de données'!$B727),""))</f>
        <v/>
      </c>
      <c r="S727" s="39" t="str">
        <f>IF(S$1&gt;$AE$1,"-",IFERROR(IF(DATEDIF('Base de données'!$A727,S$1,"d")&lt;&gt;0,"",'Base de données'!$B727),""))</f>
        <v/>
      </c>
      <c r="T727" s="39" t="str">
        <f>IF(T$1&gt;$AE$1,"-",IFERROR(IF(DATEDIF('Base de données'!$A727,T$1,"d")&lt;&gt;0,"",'Base de données'!$B727),""))</f>
        <v/>
      </c>
      <c r="U727" s="39" t="str">
        <f>IF(U$1&gt;$AE$1,"-",IFERROR(IF(DATEDIF('Base de données'!$A727,U$1,"d")&lt;&gt;0,"",'Base de données'!$B727),""))</f>
        <v/>
      </c>
      <c r="V727" s="39" t="str">
        <f>IF(V$1&gt;$AE$1,"-",IFERROR(IF(DATEDIF('Base de données'!$A727,V$1,"d")&lt;&gt;0,"",'Base de données'!$B727),""))</f>
        <v/>
      </c>
      <c r="W727" s="34"/>
      <c r="X727" s="30" t="str">
        <f>'Base de données'!$C727&amp;" "&amp;'Base de données'!$D727</f>
        <v>Pires Tristan</v>
      </c>
      <c r="Y727" s="31">
        <f>COUNTIF('Base de données'!$B:$B,'Base de données'!$B727)</f>
        <v>12</v>
      </c>
      <c r="AA727" s="87" cm="1">
        <f t="array" aca="1" ref="AA727" ca="1">INDIRECT("'Base de données'!A" &amp; ROW(Y727))</f>
        <v>45717</v>
      </c>
      <c r="AB727" s="51" t="str" cm="1">
        <f t="array" aca="1" ref="AB727" ca="1">INDIRECT("'Base de données'!B" &amp; ROW(Z727))</f>
        <v>53CT8</v>
      </c>
    </row>
    <row r="728" spans="1:28" x14ac:dyDescent="0.3">
      <c r="A728" s="41" t="str">
        <f ca="1">IF(IF(AND($B728&lt;&gt;"-",$B728=$E728),"Entrée et sortie","-")="Entrée et sortie",'Base de données'!$B728,"-")</f>
        <v>-</v>
      </c>
      <c r="B728" s="41" t="str">
        <f t="shared" ca="1" si="47"/>
        <v>-</v>
      </c>
      <c r="C728" s="41" t="str">
        <f t="shared" ca="1" si="48"/>
        <v>-</v>
      </c>
      <c r="D728" s="41" t="str">
        <f>IF($F728="sortie en cours d'année",'Base de données'!$B728,"-")</f>
        <v>-</v>
      </c>
      <c r="E728" s="41" t="str">
        <f>IF($H728="entrée en cours d'année",'Base de données'!$B728,"-")</f>
        <v>-</v>
      </c>
      <c r="F728" s="37" t="str">
        <f t="shared" si="45"/>
        <v/>
      </c>
      <c r="G728" s="37" t="str">
        <f>IF($J728="mouvement",_xlfn.XLOOKUP('Base de données'!$B728,$V:$V,$V:$V,0),"")</f>
        <v/>
      </c>
      <c r="H728" s="37" t="str">
        <f t="shared" si="46"/>
        <v/>
      </c>
      <c r="I728" s="37" t="str">
        <f>IF($J728="mouvement",_xlfn.XLOOKUP('Base de données'!$B728,$K:$K,$K:$K,0),"")</f>
        <v/>
      </c>
      <c r="J728" s="38" t="str">
        <f>IF(AND(Y728&lt;&gt;MAX(Y:Y),COUNTIF(K728:V728,'Base de données'!$B728)&gt;0),"mouvement","")</f>
        <v/>
      </c>
      <c r="K728" s="39" t="str">
        <f>IF(K$1&gt;$AE$1,"-",IFERROR(IF(DATEDIF('Base de données'!$A728,K$1,"d")&lt;&gt;0,"",'Base de données'!$B728),""))</f>
        <v/>
      </c>
      <c r="L728" s="39" t="str">
        <f>IF(L$1&gt;$AE$1,"-",IFERROR(IF(DATEDIF('Base de données'!$A728,L$1,"d")&lt;&gt;0,"",'Base de données'!$B728),""))</f>
        <v/>
      </c>
      <c r="M728" s="39" t="str">
        <f>IF(M$1&gt;$AE$1,"-",IFERROR(IF(DATEDIF('Base de données'!$A728,M$1,"d")&lt;&gt;0,"",'Base de données'!$B728),""))</f>
        <v>8FZXK</v>
      </c>
      <c r="N728" s="39" t="str">
        <f>IF(N$1&gt;$AE$1,"-",IFERROR(IF(DATEDIF('Base de données'!$A728,N$1,"d")&lt;&gt;0,"",'Base de données'!$B728),""))</f>
        <v/>
      </c>
      <c r="O728" s="39" t="str">
        <f>IF(O$1&gt;$AE$1,"-",IFERROR(IF(DATEDIF('Base de données'!$A728,O$1,"d")&lt;&gt;0,"",'Base de données'!$B728),""))</f>
        <v/>
      </c>
      <c r="P728" s="39" t="str">
        <f>IF(P$1&gt;$AE$1,"-",IFERROR(IF(DATEDIF('Base de données'!$A728,P$1,"d")&lt;&gt;0,"",'Base de données'!$B728),""))</f>
        <v/>
      </c>
      <c r="Q728" s="39" t="str">
        <f>IF(Q$1&gt;$AE$1,"-",IFERROR(IF(DATEDIF('Base de données'!$A728,Q$1,"d")&lt;&gt;0,"",'Base de données'!$B728),""))</f>
        <v/>
      </c>
      <c r="R728" s="39" t="str">
        <f>IF(R$1&gt;$AE$1,"-",IFERROR(IF(DATEDIF('Base de données'!$A728,R$1,"d")&lt;&gt;0,"",'Base de données'!$B728),""))</f>
        <v/>
      </c>
      <c r="S728" s="39" t="str">
        <f>IF(S$1&gt;$AE$1,"-",IFERROR(IF(DATEDIF('Base de données'!$A728,S$1,"d")&lt;&gt;0,"",'Base de données'!$B728),""))</f>
        <v/>
      </c>
      <c r="T728" s="39" t="str">
        <f>IF(T$1&gt;$AE$1,"-",IFERROR(IF(DATEDIF('Base de données'!$A728,T$1,"d")&lt;&gt;0,"",'Base de données'!$B728),""))</f>
        <v/>
      </c>
      <c r="U728" s="39" t="str">
        <f>IF(U$1&gt;$AE$1,"-",IFERROR(IF(DATEDIF('Base de données'!$A728,U$1,"d")&lt;&gt;0,"",'Base de données'!$B728),""))</f>
        <v/>
      </c>
      <c r="V728" s="39" t="str">
        <f>IF(V$1&gt;$AE$1,"-",IFERROR(IF(DATEDIF('Base de données'!$A728,V$1,"d")&lt;&gt;0,"",'Base de données'!$B728),""))</f>
        <v/>
      </c>
      <c r="W728" s="34"/>
      <c r="X728" s="30" t="str">
        <f>'Base de données'!$C728&amp;" "&amp;'Base de données'!$D728</f>
        <v>Roche Éléonore</v>
      </c>
      <c r="Y728" s="31">
        <f>COUNTIF('Base de données'!$B:$B,'Base de données'!$B728)</f>
        <v>12</v>
      </c>
      <c r="AA728" s="87" cm="1">
        <f t="array" aca="1" ref="AA728" ca="1">INDIRECT("'Base de données'!A" &amp; ROW(Y728))</f>
        <v>45717</v>
      </c>
      <c r="AB728" s="51" t="str" cm="1">
        <f t="array" aca="1" ref="AB728" ca="1">INDIRECT("'Base de données'!B" &amp; ROW(Z728))</f>
        <v>8FZXK</v>
      </c>
    </row>
    <row r="729" spans="1:28" x14ac:dyDescent="0.3">
      <c r="A729" s="41" t="str">
        <f ca="1">IF(IF(AND($B729&lt;&gt;"-",$B729=$E729),"Entrée et sortie","-")="Entrée et sortie",'Base de données'!$B729,"-")</f>
        <v>-</v>
      </c>
      <c r="B729" s="41" t="str">
        <f t="shared" ca="1" si="47"/>
        <v>-</v>
      </c>
      <c r="C729" s="41" t="str">
        <f t="shared" ca="1" si="48"/>
        <v>-</v>
      </c>
      <c r="D729" s="41" t="str">
        <f>IF($F729="sortie en cours d'année",'Base de données'!$B729,"-")</f>
        <v>-</v>
      </c>
      <c r="E729" s="41" t="str">
        <f>IF($H729="entrée en cours d'année",'Base de données'!$B729,"-")</f>
        <v>-</v>
      </c>
      <c r="F729" s="37" t="str">
        <f t="shared" si="45"/>
        <v/>
      </c>
      <c r="G729" s="37" t="str">
        <f>IF($J729="mouvement",_xlfn.XLOOKUP('Base de données'!$B729,$V:$V,$V:$V,0),"")</f>
        <v/>
      </c>
      <c r="H729" s="37" t="str">
        <f t="shared" si="46"/>
        <v/>
      </c>
      <c r="I729" s="37" t="str">
        <f>IF($J729="mouvement",_xlfn.XLOOKUP('Base de données'!$B729,$K:$K,$K:$K,0),"")</f>
        <v/>
      </c>
      <c r="J729" s="38" t="str">
        <f>IF(AND(Y729&lt;&gt;MAX(Y:Y),COUNTIF(K729:V729,'Base de données'!$B729)&gt;0),"mouvement","")</f>
        <v/>
      </c>
      <c r="K729" s="39" t="str">
        <f>IF(K$1&gt;$AE$1,"-",IFERROR(IF(DATEDIF('Base de données'!$A729,K$1,"d")&lt;&gt;0,"",'Base de données'!$B729),""))</f>
        <v/>
      </c>
      <c r="L729" s="39" t="str">
        <f>IF(L$1&gt;$AE$1,"-",IFERROR(IF(DATEDIF('Base de données'!$A729,L$1,"d")&lt;&gt;0,"",'Base de données'!$B729),""))</f>
        <v/>
      </c>
      <c r="M729" s="39" t="str">
        <f>IF(M$1&gt;$AE$1,"-",IFERROR(IF(DATEDIF('Base de données'!$A729,M$1,"d")&lt;&gt;0,"",'Base de données'!$B729),""))</f>
        <v>CBT1T</v>
      </c>
      <c r="N729" s="39" t="str">
        <f>IF(N$1&gt;$AE$1,"-",IFERROR(IF(DATEDIF('Base de données'!$A729,N$1,"d")&lt;&gt;0,"",'Base de données'!$B729),""))</f>
        <v/>
      </c>
      <c r="O729" s="39" t="str">
        <f>IF(O$1&gt;$AE$1,"-",IFERROR(IF(DATEDIF('Base de données'!$A729,O$1,"d")&lt;&gt;0,"",'Base de données'!$B729),""))</f>
        <v/>
      </c>
      <c r="P729" s="39" t="str">
        <f>IF(P$1&gt;$AE$1,"-",IFERROR(IF(DATEDIF('Base de données'!$A729,P$1,"d")&lt;&gt;0,"",'Base de données'!$B729),""))</f>
        <v/>
      </c>
      <c r="Q729" s="39" t="str">
        <f>IF(Q$1&gt;$AE$1,"-",IFERROR(IF(DATEDIF('Base de données'!$A729,Q$1,"d")&lt;&gt;0,"",'Base de données'!$B729),""))</f>
        <v/>
      </c>
      <c r="R729" s="39" t="str">
        <f>IF(R$1&gt;$AE$1,"-",IFERROR(IF(DATEDIF('Base de données'!$A729,R$1,"d")&lt;&gt;0,"",'Base de données'!$B729),""))</f>
        <v/>
      </c>
      <c r="S729" s="39" t="str">
        <f>IF(S$1&gt;$AE$1,"-",IFERROR(IF(DATEDIF('Base de données'!$A729,S$1,"d")&lt;&gt;0,"",'Base de données'!$B729),""))</f>
        <v/>
      </c>
      <c r="T729" s="39" t="str">
        <f>IF(T$1&gt;$AE$1,"-",IFERROR(IF(DATEDIF('Base de données'!$A729,T$1,"d")&lt;&gt;0,"",'Base de données'!$B729),""))</f>
        <v/>
      </c>
      <c r="U729" s="39" t="str">
        <f>IF(U$1&gt;$AE$1,"-",IFERROR(IF(DATEDIF('Base de données'!$A729,U$1,"d")&lt;&gt;0,"",'Base de données'!$B729),""))</f>
        <v/>
      </c>
      <c r="V729" s="39" t="str">
        <f>IF(V$1&gt;$AE$1,"-",IFERROR(IF(DATEDIF('Base de données'!$A729,V$1,"d")&lt;&gt;0,"",'Base de données'!$B729),""))</f>
        <v/>
      </c>
      <c r="W729" s="34"/>
      <c r="X729" s="30" t="str">
        <f>'Base de données'!$C729&amp;" "&amp;'Base de données'!$D729</f>
        <v>Hardy Timothée</v>
      </c>
      <c r="Y729" s="31">
        <f>COUNTIF('Base de données'!$B:$B,'Base de données'!$B729)</f>
        <v>12</v>
      </c>
      <c r="AA729" s="87" cm="1">
        <f t="array" aca="1" ref="AA729" ca="1">INDIRECT("'Base de données'!A" &amp; ROW(Y729))</f>
        <v>45717</v>
      </c>
      <c r="AB729" s="51" t="str" cm="1">
        <f t="array" aca="1" ref="AB729" ca="1">INDIRECT("'Base de données'!B" &amp; ROW(Z729))</f>
        <v>CBT1T</v>
      </c>
    </row>
    <row r="730" spans="1:28" x14ac:dyDescent="0.3">
      <c r="A730" s="41" t="str">
        <f ca="1">IF(IF(AND($B730&lt;&gt;"-",$B730=$E730),"Entrée et sortie","-")="Entrée et sortie",'Base de données'!$B730,"-")</f>
        <v>-</v>
      </c>
      <c r="B730" s="41" t="str">
        <f t="shared" ca="1" si="47"/>
        <v>-</v>
      </c>
      <c r="C730" s="41" t="str">
        <f t="shared" ca="1" si="48"/>
        <v>-</v>
      </c>
      <c r="D730" s="41" t="str">
        <f>IF($F730="sortie en cours d'année",'Base de données'!$B730,"-")</f>
        <v>-</v>
      </c>
      <c r="E730" s="41" t="str">
        <f>IF($H730="entrée en cours d'année",'Base de données'!$B730,"-")</f>
        <v>-</v>
      </c>
      <c r="F730" s="37" t="str">
        <f t="shared" si="45"/>
        <v/>
      </c>
      <c r="G730" s="37" t="str">
        <f>IF($J730="mouvement",_xlfn.XLOOKUP('Base de données'!$B730,$V:$V,$V:$V,0),"")</f>
        <v/>
      </c>
      <c r="H730" s="37" t="str">
        <f t="shared" si="46"/>
        <v/>
      </c>
      <c r="I730" s="37" t="str">
        <f>IF($J730="mouvement",_xlfn.XLOOKUP('Base de données'!$B730,$K:$K,$K:$K,0),"")</f>
        <v/>
      </c>
      <c r="J730" s="38" t="str">
        <f>IF(AND(Y730&lt;&gt;MAX(Y:Y),COUNTIF(K730:V730,'Base de données'!$B730)&gt;0),"mouvement","")</f>
        <v/>
      </c>
      <c r="K730" s="39" t="str">
        <f>IF(K$1&gt;$AE$1,"-",IFERROR(IF(DATEDIF('Base de données'!$A730,K$1,"d")&lt;&gt;0,"",'Base de données'!$B730),""))</f>
        <v/>
      </c>
      <c r="L730" s="39" t="str">
        <f>IF(L$1&gt;$AE$1,"-",IFERROR(IF(DATEDIF('Base de données'!$A730,L$1,"d")&lt;&gt;0,"",'Base de données'!$B730),""))</f>
        <v/>
      </c>
      <c r="M730" s="39" t="str">
        <f>IF(M$1&gt;$AE$1,"-",IFERROR(IF(DATEDIF('Base de données'!$A730,M$1,"d")&lt;&gt;0,"",'Base de données'!$B730),""))</f>
        <v>K015U</v>
      </c>
      <c r="N730" s="39" t="str">
        <f>IF(N$1&gt;$AE$1,"-",IFERROR(IF(DATEDIF('Base de données'!$A730,N$1,"d")&lt;&gt;0,"",'Base de données'!$B730),""))</f>
        <v/>
      </c>
      <c r="O730" s="39" t="str">
        <f>IF(O$1&gt;$AE$1,"-",IFERROR(IF(DATEDIF('Base de données'!$A730,O$1,"d")&lt;&gt;0,"",'Base de données'!$B730),""))</f>
        <v/>
      </c>
      <c r="P730" s="39" t="str">
        <f>IF(P$1&gt;$AE$1,"-",IFERROR(IF(DATEDIF('Base de données'!$A730,P$1,"d")&lt;&gt;0,"",'Base de données'!$B730),""))</f>
        <v/>
      </c>
      <c r="Q730" s="39" t="str">
        <f>IF(Q$1&gt;$AE$1,"-",IFERROR(IF(DATEDIF('Base de données'!$A730,Q$1,"d")&lt;&gt;0,"",'Base de données'!$B730),""))</f>
        <v/>
      </c>
      <c r="R730" s="39" t="str">
        <f>IF(R$1&gt;$AE$1,"-",IFERROR(IF(DATEDIF('Base de données'!$A730,R$1,"d")&lt;&gt;0,"",'Base de données'!$B730),""))</f>
        <v/>
      </c>
      <c r="S730" s="39" t="str">
        <f>IF(S$1&gt;$AE$1,"-",IFERROR(IF(DATEDIF('Base de données'!$A730,S$1,"d")&lt;&gt;0,"",'Base de données'!$B730),""))</f>
        <v/>
      </c>
      <c r="T730" s="39" t="str">
        <f>IF(T$1&gt;$AE$1,"-",IFERROR(IF(DATEDIF('Base de données'!$A730,T$1,"d")&lt;&gt;0,"",'Base de données'!$B730),""))</f>
        <v/>
      </c>
      <c r="U730" s="39" t="str">
        <f>IF(U$1&gt;$AE$1,"-",IFERROR(IF(DATEDIF('Base de données'!$A730,U$1,"d")&lt;&gt;0,"",'Base de données'!$B730),""))</f>
        <v/>
      </c>
      <c r="V730" s="39" t="str">
        <f>IF(V$1&gt;$AE$1,"-",IFERROR(IF(DATEDIF('Base de données'!$A730,V$1,"d")&lt;&gt;0,"",'Base de données'!$B730),""))</f>
        <v/>
      </c>
      <c r="W730" s="34"/>
      <c r="X730" s="30" t="str">
        <f>'Base de données'!$C730&amp;" "&amp;'Base de données'!$D730</f>
        <v>Couturier Nath</v>
      </c>
      <c r="Y730" s="31">
        <f>COUNTIF('Base de données'!$B:$B,'Base de données'!$B730)</f>
        <v>12</v>
      </c>
      <c r="AA730" s="87" cm="1">
        <f t="array" aca="1" ref="AA730" ca="1">INDIRECT("'Base de données'!A" &amp; ROW(Y730))</f>
        <v>45717</v>
      </c>
      <c r="AB730" s="51" t="str" cm="1">
        <f t="array" aca="1" ref="AB730" ca="1">INDIRECT("'Base de données'!B" &amp; ROW(Z730))</f>
        <v>K015U</v>
      </c>
    </row>
    <row r="731" spans="1:28" x14ac:dyDescent="0.3">
      <c r="A731" s="41" t="str">
        <f ca="1">IF(IF(AND($B731&lt;&gt;"-",$B731=$E731),"Entrée et sortie","-")="Entrée et sortie",'Base de données'!$B731,"-")</f>
        <v>-</v>
      </c>
      <c r="B731" s="41" t="str">
        <f t="shared" ca="1" si="47"/>
        <v>-</v>
      </c>
      <c r="C731" s="41" t="str">
        <f t="shared" ca="1" si="48"/>
        <v>-</v>
      </c>
      <c r="D731" s="41" t="str">
        <f>IF($F731="sortie en cours d'année",'Base de données'!$B731,"-")</f>
        <v>-</v>
      </c>
      <c r="E731" s="41" t="str">
        <f>IF($H731="entrée en cours d'année",'Base de données'!$B731,"-")</f>
        <v>-</v>
      </c>
      <c r="F731" s="37" t="str">
        <f t="shared" si="45"/>
        <v/>
      </c>
      <c r="G731" s="37" t="str">
        <f>IF($J731="mouvement",_xlfn.XLOOKUP('Base de données'!$B731,$V:$V,$V:$V,0),"")</f>
        <v/>
      </c>
      <c r="H731" s="37" t="str">
        <f t="shared" si="46"/>
        <v/>
      </c>
      <c r="I731" s="37" t="str">
        <f>IF($J731="mouvement",_xlfn.XLOOKUP('Base de données'!$B731,$K:$K,$K:$K,0),"")</f>
        <v/>
      </c>
      <c r="J731" s="38" t="str">
        <f>IF(AND(Y731&lt;&gt;MAX(Y:Y),COUNTIF(K731:V731,'Base de données'!$B731)&gt;0),"mouvement","")</f>
        <v/>
      </c>
      <c r="K731" s="39" t="str">
        <f>IF(K$1&gt;$AE$1,"-",IFERROR(IF(DATEDIF('Base de données'!$A731,K$1,"d")&lt;&gt;0,"",'Base de données'!$B731),""))</f>
        <v/>
      </c>
      <c r="L731" s="39" t="str">
        <f>IF(L$1&gt;$AE$1,"-",IFERROR(IF(DATEDIF('Base de données'!$A731,L$1,"d")&lt;&gt;0,"",'Base de données'!$B731),""))</f>
        <v/>
      </c>
      <c r="M731" s="39" t="str">
        <f>IF(M$1&gt;$AE$1,"-",IFERROR(IF(DATEDIF('Base de données'!$A731,M$1,"d")&lt;&gt;0,"",'Base de données'!$B731),""))</f>
        <v>R0EWQ</v>
      </c>
      <c r="N731" s="39" t="str">
        <f>IF(N$1&gt;$AE$1,"-",IFERROR(IF(DATEDIF('Base de données'!$A731,N$1,"d")&lt;&gt;0,"",'Base de données'!$B731),""))</f>
        <v/>
      </c>
      <c r="O731" s="39" t="str">
        <f>IF(O$1&gt;$AE$1,"-",IFERROR(IF(DATEDIF('Base de données'!$A731,O$1,"d")&lt;&gt;0,"",'Base de données'!$B731),""))</f>
        <v/>
      </c>
      <c r="P731" s="39" t="str">
        <f>IF(P$1&gt;$AE$1,"-",IFERROR(IF(DATEDIF('Base de données'!$A731,P$1,"d")&lt;&gt;0,"",'Base de données'!$B731),""))</f>
        <v/>
      </c>
      <c r="Q731" s="39" t="str">
        <f>IF(Q$1&gt;$AE$1,"-",IFERROR(IF(DATEDIF('Base de données'!$A731,Q$1,"d")&lt;&gt;0,"",'Base de données'!$B731),""))</f>
        <v/>
      </c>
      <c r="R731" s="39" t="str">
        <f>IF(R$1&gt;$AE$1,"-",IFERROR(IF(DATEDIF('Base de données'!$A731,R$1,"d")&lt;&gt;0,"",'Base de données'!$B731),""))</f>
        <v/>
      </c>
      <c r="S731" s="39" t="str">
        <f>IF(S$1&gt;$AE$1,"-",IFERROR(IF(DATEDIF('Base de données'!$A731,S$1,"d")&lt;&gt;0,"",'Base de données'!$B731),""))</f>
        <v/>
      </c>
      <c r="T731" s="39" t="str">
        <f>IF(T$1&gt;$AE$1,"-",IFERROR(IF(DATEDIF('Base de données'!$A731,T$1,"d")&lt;&gt;0,"",'Base de données'!$B731),""))</f>
        <v/>
      </c>
      <c r="U731" s="39" t="str">
        <f>IF(U$1&gt;$AE$1,"-",IFERROR(IF(DATEDIF('Base de données'!$A731,U$1,"d")&lt;&gt;0,"",'Base de données'!$B731),""))</f>
        <v/>
      </c>
      <c r="V731" s="39" t="str">
        <f>IF(V$1&gt;$AE$1,"-",IFERROR(IF(DATEDIF('Base de données'!$A731,V$1,"d")&lt;&gt;0,"",'Base de données'!$B731),""))</f>
        <v/>
      </c>
      <c r="W731" s="34"/>
      <c r="X731" s="30" t="str">
        <f>'Base de données'!$C731&amp;" "&amp;'Base de données'!$D731</f>
        <v>Leroux Maggie</v>
      </c>
      <c r="Y731" s="31">
        <f>COUNTIF('Base de données'!$B:$B,'Base de données'!$B731)</f>
        <v>12</v>
      </c>
      <c r="AA731" s="87" cm="1">
        <f t="array" aca="1" ref="AA731" ca="1">INDIRECT("'Base de données'!A" &amp; ROW(Y731))</f>
        <v>45717</v>
      </c>
      <c r="AB731" s="51" t="str" cm="1">
        <f t="array" aca="1" ref="AB731" ca="1">INDIRECT("'Base de données'!B" &amp; ROW(Z731))</f>
        <v>R0EWQ</v>
      </c>
    </row>
    <row r="732" spans="1:28" x14ac:dyDescent="0.3">
      <c r="A732" s="41" t="str">
        <f ca="1">IF(IF(AND($B732&lt;&gt;"-",$B732=$E732),"Entrée et sortie","-")="Entrée et sortie",'Base de données'!$B732,"-")</f>
        <v>-</v>
      </c>
      <c r="B732" s="41" t="str">
        <f t="shared" ca="1" si="47"/>
        <v>-</v>
      </c>
      <c r="C732" s="41" t="str">
        <f t="shared" ca="1" si="48"/>
        <v>-</v>
      </c>
      <c r="D732" s="41" t="str">
        <f>IF($F732="sortie en cours d'année",'Base de données'!$B732,"-")</f>
        <v>-</v>
      </c>
      <c r="E732" s="41" t="str">
        <f>IF($H732="entrée en cours d'année",'Base de données'!$B732,"-")</f>
        <v>-</v>
      </c>
      <c r="F732" s="37" t="str">
        <f t="shared" si="45"/>
        <v/>
      </c>
      <c r="G732" s="37" t="str">
        <f>IF($J732="mouvement",_xlfn.XLOOKUP('Base de données'!$B732,$V:$V,$V:$V,0),"")</f>
        <v/>
      </c>
      <c r="H732" s="37" t="str">
        <f t="shared" si="46"/>
        <v/>
      </c>
      <c r="I732" s="37" t="str">
        <f>IF($J732="mouvement",_xlfn.XLOOKUP('Base de données'!$B732,$K:$K,$K:$K,0),"")</f>
        <v/>
      </c>
      <c r="J732" s="38" t="str">
        <f>IF(AND(Y732&lt;&gt;MAX(Y:Y),COUNTIF(K732:V732,'Base de données'!$B732)&gt;0),"mouvement","")</f>
        <v/>
      </c>
      <c r="K732" s="39" t="str">
        <f>IF(K$1&gt;$AE$1,"-",IFERROR(IF(DATEDIF('Base de données'!$A732,K$1,"d")&lt;&gt;0,"",'Base de données'!$B732),""))</f>
        <v/>
      </c>
      <c r="L732" s="39" t="str">
        <f>IF(L$1&gt;$AE$1,"-",IFERROR(IF(DATEDIF('Base de données'!$A732,L$1,"d")&lt;&gt;0,"",'Base de données'!$B732),""))</f>
        <v/>
      </c>
      <c r="M732" s="39" t="str">
        <f>IF(M$1&gt;$AE$1,"-",IFERROR(IF(DATEDIF('Base de données'!$A732,M$1,"d")&lt;&gt;0,"",'Base de données'!$B732),""))</f>
        <v>EIWAR</v>
      </c>
      <c r="N732" s="39" t="str">
        <f>IF(N$1&gt;$AE$1,"-",IFERROR(IF(DATEDIF('Base de données'!$A732,N$1,"d")&lt;&gt;0,"",'Base de données'!$B732),""))</f>
        <v/>
      </c>
      <c r="O732" s="39" t="str">
        <f>IF(O$1&gt;$AE$1,"-",IFERROR(IF(DATEDIF('Base de données'!$A732,O$1,"d")&lt;&gt;0,"",'Base de données'!$B732),""))</f>
        <v/>
      </c>
      <c r="P732" s="39" t="str">
        <f>IF(P$1&gt;$AE$1,"-",IFERROR(IF(DATEDIF('Base de données'!$A732,P$1,"d")&lt;&gt;0,"",'Base de données'!$B732),""))</f>
        <v/>
      </c>
      <c r="Q732" s="39" t="str">
        <f>IF(Q$1&gt;$AE$1,"-",IFERROR(IF(DATEDIF('Base de données'!$A732,Q$1,"d")&lt;&gt;0,"",'Base de données'!$B732),""))</f>
        <v/>
      </c>
      <c r="R732" s="39" t="str">
        <f>IF(R$1&gt;$AE$1,"-",IFERROR(IF(DATEDIF('Base de données'!$A732,R$1,"d")&lt;&gt;0,"",'Base de données'!$B732),""))</f>
        <v/>
      </c>
      <c r="S732" s="39" t="str">
        <f>IF(S$1&gt;$AE$1,"-",IFERROR(IF(DATEDIF('Base de données'!$A732,S$1,"d")&lt;&gt;0,"",'Base de données'!$B732),""))</f>
        <v/>
      </c>
      <c r="T732" s="39" t="str">
        <f>IF(T$1&gt;$AE$1,"-",IFERROR(IF(DATEDIF('Base de données'!$A732,T$1,"d")&lt;&gt;0,"",'Base de données'!$B732),""))</f>
        <v/>
      </c>
      <c r="U732" s="39" t="str">
        <f>IF(U$1&gt;$AE$1,"-",IFERROR(IF(DATEDIF('Base de données'!$A732,U$1,"d")&lt;&gt;0,"",'Base de données'!$B732),""))</f>
        <v/>
      </c>
      <c r="V732" s="39" t="str">
        <f>IF(V$1&gt;$AE$1,"-",IFERROR(IF(DATEDIF('Base de données'!$A732,V$1,"d")&lt;&gt;0,"",'Base de données'!$B732),""))</f>
        <v/>
      </c>
      <c r="W732" s="34"/>
      <c r="X732" s="30" t="str">
        <f>'Base de données'!$C732&amp;" "&amp;'Base de données'!$D732</f>
        <v>Paul Lucas</v>
      </c>
      <c r="Y732" s="31">
        <f>COUNTIF('Base de données'!$B:$B,'Base de données'!$B732)</f>
        <v>12</v>
      </c>
      <c r="AA732" s="87" cm="1">
        <f t="array" aca="1" ref="AA732" ca="1">INDIRECT("'Base de données'!A" &amp; ROW(Y732))</f>
        <v>45717</v>
      </c>
      <c r="AB732" s="51" t="str" cm="1">
        <f t="array" aca="1" ref="AB732" ca="1">INDIRECT("'Base de données'!B" &amp; ROW(Z732))</f>
        <v>EIWAR</v>
      </c>
    </row>
    <row r="733" spans="1:28" x14ac:dyDescent="0.3">
      <c r="A733" s="41" t="str">
        <f ca="1">IF(IF(AND($B733&lt;&gt;"-",$B733=$E733),"Entrée et sortie","-")="Entrée et sortie",'Base de données'!$B733,"-")</f>
        <v>-</v>
      </c>
      <c r="B733" s="41" t="str">
        <f t="shared" ca="1" si="47"/>
        <v>-</v>
      </c>
      <c r="C733" s="41" t="str">
        <f t="shared" ca="1" si="48"/>
        <v>-</v>
      </c>
      <c r="D733" s="41" t="str">
        <f>IF($F733="sortie en cours d'année",'Base de données'!$B733,"-")</f>
        <v>-</v>
      </c>
      <c r="E733" s="41" t="str">
        <f>IF($H733="entrée en cours d'année",'Base de données'!$B733,"-")</f>
        <v>-</v>
      </c>
      <c r="F733" s="37" t="str">
        <f t="shared" si="45"/>
        <v/>
      </c>
      <c r="G733" s="37" t="str">
        <f>IF($J733="mouvement",_xlfn.XLOOKUP('Base de données'!$B733,$V:$V,$V:$V,0),"")</f>
        <v/>
      </c>
      <c r="H733" s="37" t="str">
        <f t="shared" si="46"/>
        <v/>
      </c>
      <c r="I733" s="37" t="str">
        <f>IF($J733="mouvement",_xlfn.XLOOKUP('Base de données'!$B733,$K:$K,$K:$K,0),"")</f>
        <v/>
      </c>
      <c r="J733" s="38" t="str">
        <f>IF(AND(Y733&lt;&gt;MAX(Y:Y),COUNTIF(K733:V733,'Base de données'!$B733)&gt;0),"mouvement","")</f>
        <v/>
      </c>
      <c r="K733" s="39" t="str">
        <f>IF(K$1&gt;$AE$1,"-",IFERROR(IF(DATEDIF('Base de données'!$A733,K$1,"d")&lt;&gt;0,"",'Base de données'!$B733),""))</f>
        <v/>
      </c>
      <c r="L733" s="39" t="str">
        <f>IF(L$1&gt;$AE$1,"-",IFERROR(IF(DATEDIF('Base de données'!$A733,L$1,"d")&lt;&gt;0,"",'Base de données'!$B733),""))</f>
        <v/>
      </c>
      <c r="M733" s="39" t="str">
        <f>IF(M$1&gt;$AE$1,"-",IFERROR(IF(DATEDIF('Base de données'!$A733,M$1,"d")&lt;&gt;0,"",'Base de données'!$B733),""))</f>
        <v>DBD40</v>
      </c>
      <c r="N733" s="39" t="str">
        <f>IF(N$1&gt;$AE$1,"-",IFERROR(IF(DATEDIF('Base de données'!$A733,N$1,"d")&lt;&gt;0,"",'Base de données'!$B733),""))</f>
        <v/>
      </c>
      <c r="O733" s="39" t="str">
        <f>IF(O$1&gt;$AE$1,"-",IFERROR(IF(DATEDIF('Base de données'!$A733,O$1,"d")&lt;&gt;0,"",'Base de données'!$B733),""))</f>
        <v/>
      </c>
      <c r="P733" s="39" t="str">
        <f>IF(P$1&gt;$AE$1,"-",IFERROR(IF(DATEDIF('Base de données'!$A733,P$1,"d")&lt;&gt;0,"",'Base de données'!$B733),""))</f>
        <v/>
      </c>
      <c r="Q733" s="39" t="str">
        <f>IF(Q$1&gt;$AE$1,"-",IFERROR(IF(DATEDIF('Base de données'!$A733,Q$1,"d")&lt;&gt;0,"",'Base de données'!$B733),""))</f>
        <v/>
      </c>
      <c r="R733" s="39" t="str">
        <f>IF(R$1&gt;$AE$1,"-",IFERROR(IF(DATEDIF('Base de données'!$A733,R$1,"d")&lt;&gt;0,"",'Base de données'!$B733),""))</f>
        <v/>
      </c>
      <c r="S733" s="39" t="str">
        <f>IF(S$1&gt;$AE$1,"-",IFERROR(IF(DATEDIF('Base de données'!$A733,S$1,"d")&lt;&gt;0,"",'Base de données'!$B733),""))</f>
        <v/>
      </c>
      <c r="T733" s="39" t="str">
        <f>IF(T$1&gt;$AE$1,"-",IFERROR(IF(DATEDIF('Base de données'!$A733,T$1,"d")&lt;&gt;0,"",'Base de données'!$B733),""))</f>
        <v/>
      </c>
      <c r="U733" s="39" t="str">
        <f>IF(U$1&gt;$AE$1,"-",IFERROR(IF(DATEDIF('Base de données'!$A733,U$1,"d")&lt;&gt;0,"",'Base de données'!$B733),""))</f>
        <v/>
      </c>
      <c r="V733" s="39" t="str">
        <f>IF(V$1&gt;$AE$1,"-",IFERROR(IF(DATEDIF('Base de données'!$A733,V$1,"d")&lt;&gt;0,"",'Base de données'!$B733),""))</f>
        <v/>
      </c>
      <c r="W733" s="34"/>
      <c r="X733" s="30" t="str">
        <f>'Base de données'!$C733&amp;" "&amp;'Base de données'!$D733</f>
        <v>Maillet Adèle</v>
      </c>
      <c r="Y733" s="31">
        <f>COUNTIF('Base de données'!$B:$B,'Base de données'!$B733)</f>
        <v>12</v>
      </c>
      <c r="AA733" s="87" cm="1">
        <f t="array" aca="1" ref="AA733" ca="1">INDIRECT("'Base de données'!A" &amp; ROW(Y733))</f>
        <v>45717</v>
      </c>
      <c r="AB733" s="51" t="str" cm="1">
        <f t="array" aca="1" ref="AB733" ca="1">INDIRECT("'Base de données'!B" &amp; ROW(Z733))</f>
        <v>DBD40</v>
      </c>
    </row>
    <row r="734" spans="1:28" x14ac:dyDescent="0.3">
      <c r="A734" s="41" t="str">
        <f ca="1">IF(IF(AND($B734&lt;&gt;"-",$B734=$E734),"Entrée et sortie","-")="Entrée et sortie",'Base de données'!$B734,"-")</f>
        <v>-</v>
      </c>
      <c r="B734" s="41" t="str">
        <f t="shared" ca="1" si="47"/>
        <v>-</v>
      </c>
      <c r="C734" s="41" t="str">
        <f t="shared" ca="1" si="48"/>
        <v>-</v>
      </c>
      <c r="D734" s="41" t="str">
        <f>IF($F734="sortie en cours d'année",'Base de données'!$B734,"-")</f>
        <v>-</v>
      </c>
      <c r="E734" s="41" t="str">
        <f>IF($H734="entrée en cours d'année",'Base de données'!$B734,"-")</f>
        <v>-</v>
      </c>
      <c r="F734" s="37" t="str">
        <f t="shared" si="45"/>
        <v/>
      </c>
      <c r="G734" s="37" t="str">
        <f>IF($J734="mouvement",_xlfn.XLOOKUP('Base de données'!$B734,$V:$V,$V:$V,0),"")</f>
        <v/>
      </c>
      <c r="H734" s="37" t="str">
        <f t="shared" si="46"/>
        <v/>
      </c>
      <c r="I734" s="37" t="str">
        <f>IF($J734="mouvement",_xlfn.XLOOKUP('Base de données'!$B734,$K:$K,$K:$K,0),"")</f>
        <v/>
      </c>
      <c r="J734" s="38" t="str">
        <f>IF(AND(Y734&lt;&gt;MAX(Y:Y),COUNTIF(K734:V734,'Base de données'!$B734)&gt;0),"mouvement","")</f>
        <v/>
      </c>
      <c r="K734" s="39" t="str">
        <f>IF(K$1&gt;$AE$1,"-",IFERROR(IF(DATEDIF('Base de données'!$A734,K$1,"d")&lt;&gt;0,"",'Base de données'!$B734),""))</f>
        <v/>
      </c>
      <c r="L734" s="39" t="str">
        <f>IF(L$1&gt;$AE$1,"-",IFERROR(IF(DATEDIF('Base de données'!$A734,L$1,"d")&lt;&gt;0,"",'Base de données'!$B734),""))</f>
        <v/>
      </c>
      <c r="M734" s="39" t="str">
        <f>IF(M$1&gt;$AE$1,"-",IFERROR(IF(DATEDIF('Base de données'!$A734,M$1,"d")&lt;&gt;0,"",'Base de données'!$B734),""))</f>
        <v>0M06O</v>
      </c>
      <c r="N734" s="39" t="str">
        <f>IF(N$1&gt;$AE$1,"-",IFERROR(IF(DATEDIF('Base de données'!$A734,N$1,"d")&lt;&gt;0,"",'Base de données'!$B734),""))</f>
        <v/>
      </c>
      <c r="O734" s="39" t="str">
        <f>IF(O$1&gt;$AE$1,"-",IFERROR(IF(DATEDIF('Base de données'!$A734,O$1,"d")&lt;&gt;0,"",'Base de données'!$B734),""))</f>
        <v/>
      </c>
      <c r="P734" s="39" t="str">
        <f>IF(P$1&gt;$AE$1,"-",IFERROR(IF(DATEDIF('Base de données'!$A734,P$1,"d")&lt;&gt;0,"",'Base de données'!$B734),""))</f>
        <v/>
      </c>
      <c r="Q734" s="39" t="str">
        <f>IF(Q$1&gt;$AE$1,"-",IFERROR(IF(DATEDIF('Base de données'!$A734,Q$1,"d")&lt;&gt;0,"",'Base de données'!$B734),""))</f>
        <v/>
      </c>
      <c r="R734" s="39" t="str">
        <f>IF(R$1&gt;$AE$1,"-",IFERROR(IF(DATEDIF('Base de données'!$A734,R$1,"d")&lt;&gt;0,"",'Base de données'!$B734),""))</f>
        <v/>
      </c>
      <c r="S734" s="39" t="str">
        <f>IF(S$1&gt;$AE$1,"-",IFERROR(IF(DATEDIF('Base de données'!$A734,S$1,"d")&lt;&gt;0,"",'Base de données'!$B734),""))</f>
        <v/>
      </c>
      <c r="T734" s="39" t="str">
        <f>IF(T$1&gt;$AE$1,"-",IFERROR(IF(DATEDIF('Base de données'!$A734,T$1,"d")&lt;&gt;0,"",'Base de données'!$B734),""))</f>
        <v/>
      </c>
      <c r="U734" s="39" t="str">
        <f>IF(U$1&gt;$AE$1,"-",IFERROR(IF(DATEDIF('Base de données'!$A734,U$1,"d")&lt;&gt;0,"",'Base de données'!$B734),""))</f>
        <v/>
      </c>
      <c r="V734" s="39" t="str">
        <f>IF(V$1&gt;$AE$1,"-",IFERROR(IF(DATEDIF('Base de données'!$A734,V$1,"d")&lt;&gt;0,"",'Base de données'!$B734),""))</f>
        <v/>
      </c>
      <c r="W734" s="34"/>
      <c r="X734" s="30" t="str">
        <f>'Base de données'!$C734&amp;" "&amp;'Base de données'!$D734</f>
        <v>Daniel Lorraine</v>
      </c>
      <c r="Y734" s="31">
        <f>COUNTIF('Base de données'!$B:$B,'Base de données'!$B734)</f>
        <v>12</v>
      </c>
      <c r="AA734" s="87" cm="1">
        <f t="array" aca="1" ref="AA734" ca="1">INDIRECT("'Base de données'!A" &amp; ROW(Y734))</f>
        <v>45717</v>
      </c>
      <c r="AB734" s="51" t="str" cm="1">
        <f t="array" aca="1" ref="AB734" ca="1">INDIRECT("'Base de données'!B" &amp; ROW(Z734))</f>
        <v>0M06O</v>
      </c>
    </row>
    <row r="735" spans="1:28" x14ac:dyDescent="0.3">
      <c r="A735" s="41" t="str">
        <f ca="1">IF(IF(AND($B735&lt;&gt;"-",$B735=$E735),"Entrée et sortie","-")="Entrée et sortie",'Base de données'!$B735,"-")</f>
        <v>-</v>
      </c>
      <c r="B735" s="41" t="str">
        <f t="shared" ca="1" si="47"/>
        <v>B7BI1</v>
      </c>
      <c r="C735" s="41" t="str">
        <f t="shared" ca="1" si="48"/>
        <v>B7BI1</v>
      </c>
      <c r="D735" s="41" t="str">
        <f>IF($F735="sortie en cours d'année",'Base de données'!$B735,"-")</f>
        <v>B7BI1</v>
      </c>
      <c r="E735" s="41" t="str">
        <f>IF($H735="entrée en cours d'année",'Base de données'!$B735,"-")</f>
        <v>-</v>
      </c>
      <c r="F735" s="37" t="str">
        <f t="shared" si="45"/>
        <v>sortie en cours d'année</v>
      </c>
      <c r="G735" s="37">
        <f>IF($J735="mouvement",_xlfn.XLOOKUP('Base de données'!$B735,$V:$V,$V:$V,0),"")</f>
        <v>0</v>
      </c>
      <c r="H735" s="37" t="str">
        <f t="shared" si="46"/>
        <v/>
      </c>
      <c r="I735" s="37" t="str">
        <f>IF($J735="mouvement",_xlfn.XLOOKUP('Base de données'!$B735,$K:$K,$K:$K,0),"")</f>
        <v>B7BI1</v>
      </c>
      <c r="J735" s="38" t="str">
        <f>IF(AND(Y735&lt;&gt;MAX(Y:Y),COUNTIF(K735:V735,'Base de données'!$B735)&gt;0),"mouvement","")</f>
        <v>mouvement</v>
      </c>
      <c r="K735" s="39" t="str">
        <f>IF(K$1&gt;$AE$1,"-",IFERROR(IF(DATEDIF('Base de données'!$A735,K$1,"d")&lt;&gt;0,"",'Base de données'!$B735),""))</f>
        <v/>
      </c>
      <c r="L735" s="39" t="str">
        <f>IF(L$1&gt;$AE$1,"-",IFERROR(IF(DATEDIF('Base de données'!$A735,L$1,"d")&lt;&gt;0,"",'Base de données'!$B735),""))</f>
        <v/>
      </c>
      <c r="M735" s="39" t="str">
        <f>IF(M$1&gt;$AE$1,"-",IFERROR(IF(DATEDIF('Base de données'!$A735,M$1,"d")&lt;&gt;0,"",'Base de données'!$B735),""))</f>
        <v>B7BI1</v>
      </c>
      <c r="N735" s="39" t="str">
        <f>IF(N$1&gt;$AE$1,"-",IFERROR(IF(DATEDIF('Base de données'!$A735,N$1,"d")&lt;&gt;0,"",'Base de données'!$B735),""))</f>
        <v/>
      </c>
      <c r="O735" s="39" t="str">
        <f>IF(O$1&gt;$AE$1,"-",IFERROR(IF(DATEDIF('Base de données'!$A735,O$1,"d")&lt;&gt;0,"",'Base de données'!$B735),""))</f>
        <v/>
      </c>
      <c r="P735" s="39" t="str">
        <f>IF(P$1&gt;$AE$1,"-",IFERROR(IF(DATEDIF('Base de données'!$A735,P$1,"d")&lt;&gt;0,"",'Base de données'!$B735),""))</f>
        <v/>
      </c>
      <c r="Q735" s="39" t="str">
        <f>IF(Q$1&gt;$AE$1,"-",IFERROR(IF(DATEDIF('Base de données'!$A735,Q$1,"d")&lt;&gt;0,"",'Base de données'!$B735),""))</f>
        <v/>
      </c>
      <c r="R735" s="39" t="str">
        <f>IF(R$1&gt;$AE$1,"-",IFERROR(IF(DATEDIF('Base de données'!$A735,R$1,"d")&lt;&gt;0,"",'Base de données'!$B735),""))</f>
        <v/>
      </c>
      <c r="S735" s="39" t="str">
        <f>IF(S$1&gt;$AE$1,"-",IFERROR(IF(DATEDIF('Base de données'!$A735,S$1,"d")&lt;&gt;0,"",'Base de données'!$B735),""))</f>
        <v/>
      </c>
      <c r="T735" s="39" t="str">
        <f>IF(T$1&gt;$AE$1,"-",IFERROR(IF(DATEDIF('Base de données'!$A735,T$1,"d")&lt;&gt;0,"",'Base de données'!$B735),""))</f>
        <v/>
      </c>
      <c r="U735" s="39" t="str">
        <f>IF(U$1&gt;$AE$1,"-",IFERROR(IF(DATEDIF('Base de données'!$A735,U$1,"d")&lt;&gt;0,"",'Base de données'!$B735),""))</f>
        <v/>
      </c>
      <c r="V735" s="39" t="str">
        <f>IF(V$1&gt;$AE$1,"-",IFERROR(IF(DATEDIF('Base de données'!$A735,V$1,"d")&lt;&gt;0,"",'Base de données'!$B735),""))</f>
        <v/>
      </c>
      <c r="W735" s="34"/>
      <c r="X735" s="30" t="str">
        <f>'Base de données'!$C735&amp;" "&amp;'Base de données'!$D735</f>
        <v>Petitjean Jacqueline</v>
      </c>
      <c r="Y735" s="31">
        <f>COUNTIF('Base de données'!$B:$B,'Base de données'!$B735)</f>
        <v>10</v>
      </c>
      <c r="AA735" s="87" cm="1">
        <f t="array" aca="1" ref="AA735" ca="1">INDIRECT("'Base de données'!A" &amp; ROW(Y735))</f>
        <v>45717</v>
      </c>
      <c r="AB735" s="51" t="str" cm="1">
        <f t="array" aca="1" ref="AB735" ca="1">INDIRECT("'Base de données'!B" &amp; ROW(Z735))</f>
        <v>B7BI1</v>
      </c>
    </row>
    <row r="736" spans="1:28" x14ac:dyDescent="0.3">
      <c r="A736" s="41" t="str">
        <f ca="1">IF(IF(AND($B736&lt;&gt;"-",$B736=$E736),"Entrée et sortie","-")="Entrée et sortie",'Base de données'!$B736,"-")</f>
        <v>-</v>
      </c>
      <c r="B736" s="41" t="str">
        <f t="shared" ca="1" si="47"/>
        <v>-</v>
      </c>
      <c r="C736" s="41" t="str">
        <f t="shared" ca="1" si="48"/>
        <v>-</v>
      </c>
      <c r="D736" s="41" t="str">
        <f>IF($F736="sortie en cours d'année",'Base de données'!$B736,"-")</f>
        <v>-</v>
      </c>
      <c r="E736" s="41" t="str">
        <f>IF($H736="entrée en cours d'année",'Base de données'!$B736,"-")</f>
        <v>-</v>
      </c>
      <c r="F736" s="37" t="str">
        <f t="shared" si="45"/>
        <v/>
      </c>
      <c r="G736" s="37" t="str">
        <f>IF($J736="mouvement",_xlfn.XLOOKUP('Base de données'!$B736,$V:$V,$V:$V,0),"")</f>
        <v/>
      </c>
      <c r="H736" s="37" t="str">
        <f t="shared" si="46"/>
        <v/>
      </c>
      <c r="I736" s="37" t="str">
        <f>IF($J736="mouvement",_xlfn.XLOOKUP('Base de données'!$B736,$K:$K,$K:$K,0),"")</f>
        <v/>
      </c>
      <c r="J736" s="38" t="str">
        <f>IF(AND(Y736&lt;&gt;MAX(Y:Y),COUNTIF(K736:V736,'Base de données'!$B736)&gt;0),"mouvement","")</f>
        <v/>
      </c>
      <c r="K736" s="39" t="str">
        <f>IF(K$1&gt;$AE$1,"-",IFERROR(IF(DATEDIF('Base de données'!$A736,K$1,"d")&lt;&gt;0,"",'Base de données'!$B736),""))</f>
        <v/>
      </c>
      <c r="L736" s="39" t="str">
        <f>IF(L$1&gt;$AE$1,"-",IFERROR(IF(DATEDIF('Base de données'!$A736,L$1,"d")&lt;&gt;0,"",'Base de données'!$B736),""))</f>
        <v/>
      </c>
      <c r="M736" s="39" t="str">
        <f>IF(M$1&gt;$AE$1,"-",IFERROR(IF(DATEDIF('Base de données'!$A736,M$1,"d")&lt;&gt;0,"",'Base de données'!$B736),""))</f>
        <v>YKKN2</v>
      </c>
      <c r="N736" s="39" t="str">
        <f>IF(N$1&gt;$AE$1,"-",IFERROR(IF(DATEDIF('Base de données'!$A736,N$1,"d")&lt;&gt;0,"",'Base de données'!$B736),""))</f>
        <v/>
      </c>
      <c r="O736" s="39" t="str">
        <f>IF(O$1&gt;$AE$1,"-",IFERROR(IF(DATEDIF('Base de données'!$A736,O$1,"d")&lt;&gt;0,"",'Base de données'!$B736),""))</f>
        <v/>
      </c>
      <c r="P736" s="39" t="str">
        <f>IF(P$1&gt;$AE$1,"-",IFERROR(IF(DATEDIF('Base de données'!$A736,P$1,"d")&lt;&gt;0,"",'Base de données'!$B736),""))</f>
        <v/>
      </c>
      <c r="Q736" s="39" t="str">
        <f>IF(Q$1&gt;$AE$1,"-",IFERROR(IF(DATEDIF('Base de données'!$A736,Q$1,"d")&lt;&gt;0,"",'Base de données'!$B736),""))</f>
        <v/>
      </c>
      <c r="R736" s="39" t="str">
        <f>IF(R$1&gt;$AE$1,"-",IFERROR(IF(DATEDIF('Base de données'!$A736,R$1,"d")&lt;&gt;0,"",'Base de données'!$B736),""))</f>
        <v/>
      </c>
      <c r="S736" s="39" t="str">
        <f>IF(S$1&gt;$AE$1,"-",IFERROR(IF(DATEDIF('Base de données'!$A736,S$1,"d")&lt;&gt;0,"",'Base de données'!$B736),""))</f>
        <v/>
      </c>
      <c r="T736" s="39" t="str">
        <f>IF(T$1&gt;$AE$1,"-",IFERROR(IF(DATEDIF('Base de données'!$A736,T$1,"d")&lt;&gt;0,"",'Base de données'!$B736),""))</f>
        <v/>
      </c>
      <c r="U736" s="39" t="str">
        <f>IF(U$1&gt;$AE$1,"-",IFERROR(IF(DATEDIF('Base de données'!$A736,U$1,"d")&lt;&gt;0,"",'Base de données'!$B736),""))</f>
        <v/>
      </c>
      <c r="V736" s="39" t="str">
        <f>IF(V$1&gt;$AE$1,"-",IFERROR(IF(DATEDIF('Base de données'!$A736,V$1,"d")&lt;&gt;0,"",'Base de données'!$B736),""))</f>
        <v/>
      </c>
      <c r="W736" s="34"/>
      <c r="X736" s="30" t="str">
        <f>'Base de données'!$C736&amp;" "&amp;'Base de données'!$D736</f>
        <v>Grondin Mathilde</v>
      </c>
      <c r="Y736" s="31">
        <f>COUNTIF('Base de données'!$B:$B,'Base de données'!$B736)</f>
        <v>12</v>
      </c>
      <c r="AA736" s="87" cm="1">
        <f t="array" aca="1" ref="AA736" ca="1">INDIRECT("'Base de données'!A" &amp; ROW(Y736))</f>
        <v>45717</v>
      </c>
      <c r="AB736" s="51" t="str" cm="1">
        <f t="array" aca="1" ref="AB736" ca="1">INDIRECT("'Base de données'!B" &amp; ROW(Z736))</f>
        <v>YKKN2</v>
      </c>
    </row>
    <row r="737" spans="1:28" x14ac:dyDescent="0.3">
      <c r="A737" s="41" t="str">
        <f ca="1">IF(IF(AND($B737&lt;&gt;"-",$B737=$E737),"Entrée et sortie","-")="Entrée et sortie",'Base de données'!$B737,"-")</f>
        <v>-</v>
      </c>
      <c r="B737" s="41" t="str">
        <f t="shared" ca="1" si="47"/>
        <v>-</v>
      </c>
      <c r="C737" s="41" t="str">
        <f t="shared" ca="1" si="48"/>
        <v>-</v>
      </c>
      <c r="D737" s="41" t="str">
        <f>IF($F737="sortie en cours d'année",'Base de données'!$B737,"-")</f>
        <v>-</v>
      </c>
      <c r="E737" s="41" t="str">
        <f>IF($H737="entrée en cours d'année",'Base de données'!$B737,"-")</f>
        <v>-</v>
      </c>
      <c r="F737" s="37" t="str">
        <f t="shared" si="45"/>
        <v/>
      </c>
      <c r="G737" s="37" t="str">
        <f>IF($J737="mouvement",_xlfn.XLOOKUP('Base de données'!$B737,$V:$V,$V:$V,0),"")</f>
        <v/>
      </c>
      <c r="H737" s="37" t="str">
        <f t="shared" si="46"/>
        <v/>
      </c>
      <c r="I737" s="37" t="str">
        <f>IF($J737="mouvement",_xlfn.XLOOKUP('Base de données'!$B737,$K:$K,$K:$K,0),"")</f>
        <v/>
      </c>
      <c r="J737" s="38" t="str">
        <f>IF(AND(Y737&lt;&gt;MAX(Y:Y),COUNTIF(K737:V737,'Base de données'!$B737)&gt;0),"mouvement","")</f>
        <v/>
      </c>
      <c r="K737" s="39" t="str">
        <f>IF(K$1&gt;$AE$1,"-",IFERROR(IF(DATEDIF('Base de données'!$A737,K$1,"d")&lt;&gt;0,"",'Base de données'!$B737),""))</f>
        <v/>
      </c>
      <c r="L737" s="39" t="str">
        <f>IF(L$1&gt;$AE$1,"-",IFERROR(IF(DATEDIF('Base de données'!$A737,L$1,"d")&lt;&gt;0,"",'Base de données'!$B737),""))</f>
        <v/>
      </c>
      <c r="M737" s="39" t="str">
        <f>IF(M$1&gt;$AE$1,"-",IFERROR(IF(DATEDIF('Base de données'!$A737,M$1,"d")&lt;&gt;0,"",'Base de données'!$B737),""))</f>
        <v>HZUGL</v>
      </c>
      <c r="N737" s="39" t="str">
        <f>IF(N$1&gt;$AE$1,"-",IFERROR(IF(DATEDIF('Base de données'!$A737,N$1,"d")&lt;&gt;0,"",'Base de données'!$B737),""))</f>
        <v/>
      </c>
      <c r="O737" s="39" t="str">
        <f>IF(O$1&gt;$AE$1,"-",IFERROR(IF(DATEDIF('Base de données'!$A737,O$1,"d")&lt;&gt;0,"",'Base de données'!$B737),""))</f>
        <v/>
      </c>
      <c r="P737" s="39" t="str">
        <f>IF(P$1&gt;$AE$1,"-",IFERROR(IF(DATEDIF('Base de données'!$A737,P$1,"d")&lt;&gt;0,"",'Base de données'!$B737),""))</f>
        <v/>
      </c>
      <c r="Q737" s="39" t="str">
        <f>IF(Q$1&gt;$AE$1,"-",IFERROR(IF(DATEDIF('Base de données'!$A737,Q$1,"d")&lt;&gt;0,"",'Base de données'!$B737),""))</f>
        <v/>
      </c>
      <c r="R737" s="39" t="str">
        <f>IF(R$1&gt;$AE$1,"-",IFERROR(IF(DATEDIF('Base de données'!$A737,R$1,"d")&lt;&gt;0,"",'Base de données'!$B737),""))</f>
        <v/>
      </c>
      <c r="S737" s="39" t="str">
        <f>IF(S$1&gt;$AE$1,"-",IFERROR(IF(DATEDIF('Base de données'!$A737,S$1,"d")&lt;&gt;0,"",'Base de données'!$B737),""))</f>
        <v/>
      </c>
      <c r="T737" s="39" t="str">
        <f>IF(T$1&gt;$AE$1,"-",IFERROR(IF(DATEDIF('Base de données'!$A737,T$1,"d")&lt;&gt;0,"",'Base de données'!$B737),""))</f>
        <v/>
      </c>
      <c r="U737" s="39" t="str">
        <f>IF(U$1&gt;$AE$1,"-",IFERROR(IF(DATEDIF('Base de données'!$A737,U$1,"d")&lt;&gt;0,"",'Base de données'!$B737),""))</f>
        <v/>
      </c>
      <c r="V737" s="39" t="str">
        <f>IF(V$1&gt;$AE$1,"-",IFERROR(IF(DATEDIF('Base de données'!$A737,V$1,"d")&lt;&gt;0,"",'Base de données'!$B737),""))</f>
        <v/>
      </c>
      <c r="W737" s="34"/>
      <c r="X737" s="30" t="str">
        <f>'Base de données'!$C737&amp;" "&amp;'Base de données'!$D737</f>
        <v>Guillou William</v>
      </c>
      <c r="Y737" s="31">
        <f>COUNTIF('Base de données'!$B:$B,'Base de données'!$B737)</f>
        <v>12</v>
      </c>
      <c r="AA737" s="87" cm="1">
        <f t="array" aca="1" ref="AA737" ca="1">INDIRECT("'Base de données'!A" &amp; ROW(Y737))</f>
        <v>45717</v>
      </c>
      <c r="AB737" s="51" t="str" cm="1">
        <f t="array" aca="1" ref="AB737" ca="1">INDIRECT("'Base de données'!B" &amp; ROW(Z737))</f>
        <v>HZUGL</v>
      </c>
    </row>
    <row r="738" spans="1:28" x14ac:dyDescent="0.3">
      <c r="A738" s="41" t="str">
        <f ca="1">IF(IF(AND($B738&lt;&gt;"-",$B738=$E738),"Entrée et sortie","-")="Entrée et sortie",'Base de données'!$B738,"-")</f>
        <v>-</v>
      </c>
      <c r="B738" s="41" t="str">
        <f t="shared" ca="1" si="47"/>
        <v>-</v>
      </c>
      <c r="C738" s="41" t="str">
        <f t="shared" ca="1" si="48"/>
        <v>-</v>
      </c>
      <c r="D738" s="41" t="str">
        <f>IF($F738="sortie en cours d'année",'Base de données'!$B738,"-")</f>
        <v>-</v>
      </c>
      <c r="E738" s="41" t="str">
        <f>IF($H738="entrée en cours d'année",'Base de données'!$B738,"-")</f>
        <v>-</v>
      </c>
      <c r="F738" s="37" t="str">
        <f t="shared" si="45"/>
        <v/>
      </c>
      <c r="G738" s="37" t="str">
        <f>IF($J738="mouvement",_xlfn.XLOOKUP('Base de données'!$B738,$V:$V,$V:$V,0),"")</f>
        <v/>
      </c>
      <c r="H738" s="37" t="str">
        <f t="shared" si="46"/>
        <v/>
      </c>
      <c r="I738" s="37" t="str">
        <f>IF($J738="mouvement",_xlfn.XLOOKUP('Base de données'!$B738,$K:$K,$K:$K,0),"")</f>
        <v/>
      </c>
      <c r="J738" s="38" t="str">
        <f>IF(AND(Y738&lt;&gt;MAX(Y:Y),COUNTIF(K738:V738,'Base de données'!$B738)&gt;0),"mouvement","")</f>
        <v/>
      </c>
      <c r="K738" s="39" t="str">
        <f>IF(K$1&gt;$AE$1,"-",IFERROR(IF(DATEDIF('Base de données'!$A738,K$1,"d")&lt;&gt;0,"",'Base de données'!$B738),""))</f>
        <v/>
      </c>
      <c r="L738" s="39" t="str">
        <f>IF(L$1&gt;$AE$1,"-",IFERROR(IF(DATEDIF('Base de données'!$A738,L$1,"d")&lt;&gt;0,"",'Base de données'!$B738),""))</f>
        <v/>
      </c>
      <c r="M738" s="39" t="str">
        <f>IF(M$1&gt;$AE$1,"-",IFERROR(IF(DATEDIF('Base de données'!$A738,M$1,"d")&lt;&gt;0,"",'Base de données'!$B738),""))</f>
        <v>O8ZE4</v>
      </c>
      <c r="N738" s="39" t="str">
        <f>IF(N$1&gt;$AE$1,"-",IFERROR(IF(DATEDIF('Base de données'!$A738,N$1,"d")&lt;&gt;0,"",'Base de données'!$B738),""))</f>
        <v/>
      </c>
      <c r="O738" s="39" t="str">
        <f>IF(O$1&gt;$AE$1,"-",IFERROR(IF(DATEDIF('Base de données'!$A738,O$1,"d")&lt;&gt;0,"",'Base de données'!$B738),""))</f>
        <v/>
      </c>
      <c r="P738" s="39" t="str">
        <f>IF(P$1&gt;$AE$1,"-",IFERROR(IF(DATEDIF('Base de données'!$A738,P$1,"d")&lt;&gt;0,"",'Base de données'!$B738),""))</f>
        <v/>
      </c>
      <c r="Q738" s="39" t="str">
        <f>IF(Q$1&gt;$AE$1,"-",IFERROR(IF(DATEDIF('Base de données'!$A738,Q$1,"d")&lt;&gt;0,"",'Base de données'!$B738),""))</f>
        <v/>
      </c>
      <c r="R738" s="39" t="str">
        <f>IF(R$1&gt;$AE$1,"-",IFERROR(IF(DATEDIF('Base de données'!$A738,R$1,"d")&lt;&gt;0,"",'Base de données'!$B738),""))</f>
        <v/>
      </c>
      <c r="S738" s="39" t="str">
        <f>IF(S$1&gt;$AE$1,"-",IFERROR(IF(DATEDIF('Base de données'!$A738,S$1,"d")&lt;&gt;0,"",'Base de données'!$B738),""))</f>
        <v/>
      </c>
      <c r="T738" s="39" t="str">
        <f>IF(T$1&gt;$AE$1,"-",IFERROR(IF(DATEDIF('Base de données'!$A738,T$1,"d")&lt;&gt;0,"",'Base de données'!$B738),""))</f>
        <v/>
      </c>
      <c r="U738" s="39" t="str">
        <f>IF(U$1&gt;$AE$1,"-",IFERROR(IF(DATEDIF('Base de données'!$A738,U$1,"d")&lt;&gt;0,"",'Base de données'!$B738),""))</f>
        <v/>
      </c>
      <c r="V738" s="39" t="str">
        <f>IF(V$1&gt;$AE$1,"-",IFERROR(IF(DATEDIF('Base de données'!$A738,V$1,"d")&lt;&gt;0,"",'Base de données'!$B738),""))</f>
        <v/>
      </c>
      <c r="W738" s="34"/>
      <c r="X738" s="30" t="str">
        <f>'Base de données'!$C738&amp;" "&amp;'Base de données'!$D738</f>
        <v>Olivier Stéphanie</v>
      </c>
      <c r="Y738" s="31">
        <f>COUNTIF('Base de données'!$B:$B,'Base de données'!$B738)</f>
        <v>12</v>
      </c>
      <c r="AA738" s="87" cm="1">
        <f t="array" aca="1" ref="AA738" ca="1">INDIRECT("'Base de données'!A" &amp; ROW(Y738))</f>
        <v>45717</v>
      </c>
      <c r="AB738" s="51" t="str" cm="1">
        <f t="array" aca="1" ref="AB738" ca="1">INDIRECT("'Base de données'!B" &amp; ROW(Z738))</f>
        <v>O8ZE4</v>
      </c>
    </row>
    <row r="739" spans="1:28" x14ac:dyDescent="0.3">
      <c r="A739" s="41" t="str">
        <f ca="1">IF(IF(AND($B739&lt;&gt;"-",$B739=$E739),"Entrée et sortie","-")="Entrée et sortie",'Base de données'!$B739,"-")</f>
        <v>-</v>
      </c>
      <c r="B739" s="41" t="str">
        <f t="shared" ca="1" si="47"/>
        <v>-</v>
      </c>
      <c r="C739" s="41" t="str">
        <f t="shared" ca="1" si="48"/>
        <v>-</v>
      </c>
      <c r="D739" s="41" t="str">
        <f>IF($F739="sortie en cours d'année",'Base de données'!$B739,"-")</f>
        <v>-</v>
      </c>
      <c r="E739" s="41" t="str">
        <f>IF($H739="entrée en cours d'année",'Base de données'!$B739,"-")</f>
        <v>-</v>
      </c>
      <c r="F739" s="37" t="str">
        <f t="shared" si="45"/>
        <v/>
      </c>
      <c r="G739" s="37" t="str">
        <f>IF($J739="mouvement",_xlfn.XLOOKUP('Base de données'!$B739,$V:$V,$V:$V,0),"")</f>
        <v/>
      </c>
      <c r="H739" s="37" t="str">
        <f t="shared" si="46"/>
        <v/>
      </c>
      <c r="I739" s="37" t="str">
        <f>IF($J739="mouvement",_xlfn.XLOOKUP('Base de données'!$B739,$K:$K,$K:$K,0),"")</f>
        <v/>
      </c>
      <c r="J739" s="38" t="str">
        <f>IF(AND(Y739&lt;&gt;MAX(Y:Y),COUNTIF(K739:V739,'Base de données'!$B739)&gt;0),"mouvement","")</f>
        <v/>
      </c>
      <c r="K739" s="39" t="str">
        <f>IF(K$1&gt;$AE$1,"-",IFERROR(IF(DATEDIF('Base de données'!$A739,K$1,"d")&lt;&gt;0,"",'Base de données'!$B739),""))</f>
        <v/>
      </c>
      <c r="L739" s="39" t="str">
        <f>IF(L$1&gt;$AE$1,"-",IFERROR(IF(DATEDIF('Base de données'!$A739,L$1,"d")&lt;&gt;0,"",'Base de données'!$B739),""))</f>
        <v/>
      </c>
      <c r="M739" s="39" t="str">
        <f>IF(M$1&gt;$AE$1,"-",IFERROR(IF(DATEDIF('Base de données'!$A739,M$1,"d")&lt;&gt;0,"",'Base de données'!$B739),""))</f>
        <v>5RTGL</v>
      </c>
      <c r="N739" s="39" t="str">
        <f>IF(N$1&gt;$AE$1,"-",IFERROR(IF(DATEDIF('Base de données'!$A739,N$1,"d")&lt;&gt;0,"",'Base de données'!$B739),""))</f>
        <v/>
      </c>
      <c r="O739" s="39" t="str">
        <f>IF(O$1&gt;$AE$1,"-",IFERROR(IF(DATEDIF('Base de données'!$A739,O$1,"d")&lt;&gt;0,"",'Base de données'!$B739),""))</f>
        <v/>
      </c>
      <c r="P739" s="39" t="str">
        <f>IF(P$1&gt;$AE$1,"-",IFERROR(IF(DATEDIF('Base de données'!$A739,P$1,"d")&lt;&gt;0,"",'Base de données'!$B739),""))</f>
        <v/>
      </c>
      <c r="Q739" s="39" t="str">
        <f>IF(Q$1&gt;$AE$1,"-",IFERROR(IF(DATEDIF('Base de données'!$A739,Q$1,"d")&lt;&gt;0,"",'Base de données'!$B739),""))</f>
        <v/>
      </c>
      <c r="R739" s="39" t="str">
        <f>IF(R$1&gt;$AE$1,"-",IFERROR(IF(DATEDIF('Base de données'!$A739,R$1,"d")&lt;&gt;0,"",'Base de données'!$B739),""))</f>
        <v/>
      </c>
      <c r="S739" s="39" t="str">
        <f>IF(S$1&gt;$AE$1,"-",IFERROR(IF(DATEDIF('Base de données'!$A739,S$1,"d")&lt;&gt;0,"",'Base de données'!$B739),""))</f>
        <v/>
      </c>
      <c r="T739" s="39" t="str">
        <f>IF(T$1&gt;$AE$1,"-",IFERROR(IF(DATEDIF('Base de données'!$A739,T$1,"d")&lt;&gt;0,"",'Base de données'!$B739),""))</f>
        <v/>
      </c>
      <c r="U739" s="39" t="str">
        <f>IF(U$1&gt;$AE$1,"-",IFERROR(IF(DATEDIF('Base de données'!$A739,U$1,"d")&lt;&gt;0,"",'Base de données'!$B739),""))</f>
        <v/>
      </c>
      <c r="V739" s="39" t="str">
        <f>IF(V$1&gt;$AE$1,"-",IFERROR(IF(DATEDIF('Base de données'!$A739,V$1,"d")&lt;&gt;0,"",'Base de données'!$B739),""))</f>
        <v/>
      </c>
      <c r="W739" s="34"/>
      <c r="X739" s="30" t="str">
        <f>'Base de données'!$C739&amp;" "&amp;'Base de données'!$D739</f>
        <v>Joubert Étienne</v>
      </c>
      <c r="Y739" s="31">
        <f>COUNTIF('Base de données'!$B:$B,'Base de données'!$B739)</f>
        <v>12</v>
      </c>
      <c r="AA739" s="87" cm="1">
        <f t="array" aca="1" ref="AA739" ca="1">INDIRECT("'Base de données'!A" &amp; ROW(Y739))</f>
        <v>45717</v>
      </c>
      <c r="AB739" s="51" t="str" cm="1">
        <f t="array" aca="1" ref="AB739" ca="1">INDIRECT("'Base de données'!B" &amp; ROW(Z739))</f>
        <v>5RTGL</v>
      </c>
    </row>
    <row r="740" spans="1:28" x14ac:dyDescent="0.3">
      <c r="A740" s="41" t="str">
        <f ca="1">IF(IF(AND($B740&lt;&gt;"-",$B740=$E740),"Entrée et sortie","-")="Entrée et sortie",'Base de données'!$B740,"-")</f>
        <v>-</v>
      </c>
      <c r="B740" s="41" t="str">
        <f t="shared" ca="1" si="47"/>
        <v>-</v>
      </c>
      <c r="C740" s="41" t="str">
        <f t="shared" ca="1" si="48"/>
        <v>-</v>
      </c>
      <c r="D740" s="41" t="str">
        <f>IF($F740="sortie en cours d'année",'Base de données'!$B740,"-")</f>
        <v>-</v>
      </c>
      <c r="E740" s="41" t="str">
        <f>IF($H740="entrée en cours d'année",'Base de données'!$B740,"-")</f>
        <v>-</v>
      </c>
      <c r="F740" s="37" t="str">
        <f t="shared" si="45"/>
        <v/>
      </c>
      <c r="G740" s="37" t="str">
        <f>IF($J740="mouvement",_xlfn.XLOOKUP('Base de données'!$B740,$V:$V,$V:$V,0),"")</f>
        <v/>
      </c>
      <c r="H740" s="37" t="str">
        <f t="shared" si="46"/>
        <v/>
      </c>
      <c r="I740" s="37" t="str">
        <f>IF($J740="mouvement",_xlfn.XLOOKUP('Base de données'!$B740,$K:$K,$K:$K,0),"")</f>
        <v/>
      </c>
      <c r="J740" s="38" t="str">
        <f>IF(AND(Y740&lt;&gt;MAX(Y:Y),COUNTIF(K740:V740,'Base de données'!$B740)&gt;0),"mouvement","")</f>
        <v/>
      </c>
      <c r="K740" s="39" t="str">
        <f>IF(K$1&gt;$AE$1,"-",IFERROR(IF(DATEDIF('Base de données'!$A740,K$1,"d")&lt;&gt;0,"",'Base de données'!$B740),""))</f>
        <v/>
      </c>
      <c r="L740" s="39" t="str">
        <f>IF(L$1&gt;$AE$1,"-",IFERROR(IF(DATEDIF('Base de données'!$A740,L$1,"d")&lt;&gt;0,"",'Base de données'!$B740),""))</f>
        <v/>
      </c>
      <c r="M740" s="39" t="str">
        <f>IF(M$1&gt;$AE$1,"-",IFERROR(IF(DATEDIF('Base de données'!$A740,M$1,"d")&lt;&gt;0,"",'Base de données'!$B740),""))</f>
        <v>SKG2X</v>
      </c>
      <c r="N740" s="39" t="str">
        <f>IF(N$1&gt;$AE$1,"-",IFERROR(IF(DATEDIF('Base de données'!$A740,N$1,"d")&lt;&gt;0,"",'Base de données'!$B740),""))</f>
        <v/>
      </c>
      <c r="O740" s="39" t="str">
        <f>IF(O$1&gt;$AE$1,"-",IFERROR(IF(DATEDIF('Base de données'!$A740,O$1,"d")&lt;&gt;0,"",'Base de données'!$B740),""))</f>
        <v/>
      </c>
      <c r="P740" s="39" t="str">
        <f>IF(P$1&gt;$AE$1,"-",IFERROR(IF(DATEDIF('Base de données'!$A740,P$1,"d")&lt;&gt;0,"",'Base de données'!$B740),""))</f>
        <v/>
      </c>
      <c r="Q740" s="39" t="str">
        <f>IF(Q$1&gt;$AE$1,"-",IFERROR(IF(DATEDIF('Base de données'!$A740,Q$1,"d")&lt;&gt;0,"",'Base de données'!$B740),""))</f>
        <v/>
      </c>
      <c r="R740" s="39" t="str">
        <f>IF(R$1&gt;$AE$1,"-",IFERROR(IF(DATEDIF('Base de données'!$A740,R$1,"d")&lt;&gt;0,"",'Base de données'!$B740),""))</f>
        <v/>
      </c>
      <c r="S740" s="39" t="str">
        <f>IF(S$1&gt;$AE$1,"-",IFERROR(IF(DATEDIF('Base de données'!$A740,S$1,"d")&lt;&gt;0,"",'Base de données'!$B740),""))</f>
        <v/>
      </c>
      <c r="T740" s="39" t="str">
        <f>IF(T$1&gt;$AE$1,"-",IFERROR(IF(DATEDIF('Base de données'!$A740,T$1,"d")&lt;&gt;0,"",'Base de données'!$B740),""))</f>
        <v/>
      </c>
      <c r="U740" s="39" t="str">
        <f>IF(U$1&gt;$AE$1,"-",IFERROR(IF(DATEDIF('Base de données'!$A740,U$1,"d")&lt;&gt;0,"",'Base de données'!$B740),""))</f>
        <v/>
      </c>
      <c r="V740" s="39" t="str">
        <f>IF(V$1&gt;$AE$1,"-",IFERROR(IF(DATEDIF('Base de données'!$A740,V$1,"d")&lt;&gt;0,"",'Base de données'!$B740),""))</f>
        <v/>
      </c>
      <c r="W740" s="34"/>
      <c r="X740" s="30" t="str">
        <f>'Base de données'!$C740&amp;" "&amp;'Base de données'!$D740</f>
        <v>Lebon David</v>
      </c>
      <c r="Y740" s="31">
        <f>COUNTIF('Base de données'!$B:$B,'Base de données'!$B740)</f>
        <v>12</v>
      </c>
      <c r="AA740" s="87" cm="1">
        <f t="array" aca="1" ref="AA740" ca="1">INDIRECT("'Base de données'!A" &amp; ROW(Y740))</f>
        <v>45717</v>
      </c>
      <c r="AB740" s="51" t="str" cm="1">
        <f t="array" aca="1" ref="AB740" ca="1">INDIRECT("'Base de données'!B" &amp; ROW(Z740))</f>
        <v>SKG2X</v>
      </c>
    </row>
    <row r="741" spans="1:28" x14ac:dyDescent="0.3">
      <c r="A741" s="41" t="str">
        <f ca="1">IF(IF(AND($B741&lt;&gt;"-",$B741=$E741),"Entrée et sortie","-")="Entrée et sortie",'Base de données'!$B741,"-")</f>
        <v>-</v>
      </c>
      <c r="B741" s="41" t="str">
        <f t="shared" ca="1" si="47"/>
        <v>-</v>
      </c>
      <c r="C741" s="41" t="str">
        <f t="shared" ca="1" si="48"/>
        <v>-</v>
      </c>
      <c r="D741" s="41" t="str">
        <f>IF($F741="sortie en cours d'année",'Base de données'!$B741,"-")</f>
        <v>-</v>
      </c>
      <c r="E741" s="41" t="str">
        <f>IF($H741="entrée en cours d'année",'Base de données'!$B741,"-")</f>
        <v>-</v>
      </c>
      <c r="F741" s="37" t="str">
        <f t="shared" si="45"/>
        <v/>
      </c>
      <c r="G741" s="37" t="str">
        <f>IF($J741="mouvement",_xlfn.XLOOKUP('Base de données'!$B741,$V:$V,$V:$V,0),"")</f>
        <v/>
      </c>
      <c r="H741" s="37" t="str">
        <f t="shared" si="46"/>
        <v/>
      </c>
      <c r="I741" s="37" t="str">
        <f>IF($J741="mouvement",_xlfn.XLOOKUP('Base de données'!$B741,$K:$K,$K:$K,0),"")</f>
        <v/>
      </c>
      <c r="J741" s="38" t="str">
        <f>IF(AND(Y741&lt;&gt;MAX(Y:Y),COUNTIF(K741:V741,'Base de données'!$B741)&gt;0),"mouvement","")</f>
        <v/>
      </c>
      <c r="K741" s="39" t="str">
        <f>IF(K$1&gt;$AE$1,"-",IFERROR(IF(DATEDIF('Base de données'!$A741,K$1,"d")&lt;&gt;0,"",'Base de données'!$B741),""))</f>
        <v/>
      </c>
      <c r="L741" s="39" t="str">
        <f>IF(L$1&gt;$AE$1,"-",IFERROR(IF(DATEDIF('Base de données'!$A741,L$1,"d")&lt;&gt;0,"",'Base de données'!$B741),""))</f>
        <v/>
      </c>
      <c r="M741" s="39" t="str">
        <f>IF(M$1&gt;$AE$1,"-",IFERROR(IF(DATEDIF('Base de données'!$A741,M$1,"d")&lt;&gt;0,"",'Base de données'!$B741),""))</f>
        <v>RYDJX</v>
      </c>
      <c r="N741" s="39" t="str">
        <f>IF(N$1&gt;$AE$1,"-",IFERROR(IF(DATEDIF('Base de données'!$A741,N$1,"d")&lt;&gt;0,"",'Base de données'!$B741),""))</f>
        <v/>
      </c>
      <c r="O741" s="39" t="str">
        <f>IF(O$1&gt;$AE$1,"-",IFERROR(IF(DATEDIF('Base de données'!$A741,O$1,"d")&lt;&gt;0,"",'Base de données'!$B741),""))</f>
        <v/>
      </c>
      <c r="P741" s="39" t="str">
        <f>IF(P$1&gt;$AE$1,"-",IFERROR(IF(DATEDIF('Base de données'!$A741,P$1,"d")&lt;&gt;0,"",'Base de données'!$B741),""))</f>
        <v/>
      </c>
      <c r="Q741" s="39" t="str">
        <f>IF(Q$1&gt;$AE$1,"-",IFERROR(IF(DATEDIF('Base de données'!$A741,Q$1,"d")&lt;&gt;0,"",'Base de données'!$B741),""))</f>
        <v/>
      </c>
      <c r="R741" s="39" t="str">
        <f>IF(R$1&gt;$AE$1,"-",IFERROR(IF(DATEDIF('Base de données'!$A741,R$1,"d")&lt;&gt;0,"",'Base de données'!$B741),""))</f>
        <v/>
      </c>
      <c r="S741" s="39" t="str">
        <f>IF(S$1&gt;$AE$1,"-",IFERROR(IF(DATEDIF('Base de données'!$A741,S$1,"d")&lt;&gt;0,"",'Base de données'!$B741),""))</f>
        <v/>
      </c>
      <c r="T741" s="39" t="str">
        <f>IF(T$1&gt;$AE$1,"-",IFERROR(IF(DATEDIF('Base de données'!$A741,T$1,"d")&lt;&gt;0,"",'Base de données'!$B741),""))</f>
        <v/>
      </c>
      <c r="U741" s="39" t="str">
        <f>IF(U$1&gt;$AE$1,"-",IFERROR(IF(DATEDIF('Base de données'!$A741,U$1,"d")&lt;&gt;0,"",'Base de données'!$B741),""))</f>
        <v/>
      </c>
      <c r="V741" s="39" t="str">
        <f>IF(V$1&gt;$AE$1,"-",IFERROR(IF(DATEDIF('Base de données'!$A741,V$1,"d")&lt;&gt;0,"",'Base de données'!$B741),""))</f>
        <v/>
      </c>
      <c r="W741" s="34"/>
      <c r="X741" s="30" t="str">
        <f>'Base de données'!$C741&amp;" "&amp;'Base de données'!$D741</f>
        <v>Marie Denis</v>
      </c>
      <c r="Y741" s="31">
        <f>COUNTIF('Base de données'!$B:$B,'Base de données'!$B741)</f>
        <v>12</v>
      </c>
      <c r="AA741" s="87" cm="1">
        <f t="array" aca="1" ref="AA741" ca="1">INDIRECT("'Base de données'!A" &amp; ROW(Y741))</f>
        <v>45717</v>
      </c>
      <c r="AB741" s="51" t="str" cm="1">
        <f t="array" aca="1" ref="AB741" ca="1">INDIRECT("'Base de données'!B" &amp; ROW(Z741))</f>
        <v>RYDJX</v>
      </c>
    </row>
    <row r="742" spans="1:28" x14ac:dyDescent="0.3">
      <c r="A742" s="41" t="str">
        <f ca="1">IF(IF(AND($B742&lt;&gt;"-",$B742=$E742),"Entrée et sortie","-")="Entrée et sortie",'Base de données'!$B742,"-")</f>
        <v>-</v>
      </c>
      <c r="B742" s="41" t="str">
        <f t="shared" ca="1" si="47"/>
        <v>-</v>
      </c>
      <c r="C742" s="41" t="str">
        <f t="shared" ca="1" si="48"/>
        <v>-</v>
      </c>
      <c r="D742" s="41" t="str">
        <f>IF($F742="sortie en cours d'année",'Base de données'!$B742,"-")</f>
        <v>-</v>
      </c>
      <c r="E742" s="41" t="str">
        <f>IF($H742="entrée en cours d'année",'Base de données'!$B742,"-")</f>
        <v>-</v>
      </c>
      <c r="F742" s="37" t="str">
        <f t="shared" si="45"/>
        <v/>
      </c>
      <c r="G742" s="37" t="str">
        <f>IF($J742="mouvement",_xlfn.XLOOKUP('Base de données'!$B742,$V:$V,$V:$V,0),"")</f>
        <v/>
      </c>
      <c r="H742" s="37" t="str">
        <f t="shared" si="46"/>
        <v/>
      </c>
      <c r="I742" s="37" t="str">
        <f>IF($J742="mouvement",_xlfn.XLOOKUP('Base de données'!$B742,$K:$K,$K:$K,0),"")</f>
        <v/>
      </c>
      <c r="J742" s="38" t="str">
        <f>IF(AND(Y742&lt;&gt;MAX(Y:Y),COUNTIF(K742:V742,'Base de données'!$B742)&gt;0),"mouvement","")</f>
        <v/>
      </c>
      <c r="K742" s="39" t="str">
        <f>IF(K$1&gt;$AE$1,"-",IFERROR(IF(DATEDIF('Base de données'!$A742,K$1,"d")&lt;&gt;0,"",'Base de données'!$B742),""))</f>
        <v/>
      </c>
      <c r="L742" s="39" t="str">
        <f>IF(L$1&gt;$AE$1,"-",IFERROR(IF(DATEDIF('Base de données'!$A742,L$1,"d")&lt;&gt;0,"",'Base de données'!$B742),""))</f>
        <v/>
      </c>
      <c r="M742" s="39" t="str">
        <f>IF(M$1&gt;$AE$1,"-",IFERROR(IF(DATEDIF('Base de données'!$A742,M$1,"d")&lt;&gt;0,"",'Base de données'!$B742),""))</f>
        <v>KJ5NJ</v>
      </c>
      <c r="N742" s="39" t="str">
        <f>IF(N$1&gt;$AE$1,"-",IFERROR(IF(DATEDIF('Base de données'!$A742,N$1,"d")&lt;&gt;0,"",'Base de données'!$B742),""))</f>
        <v/>
      </c>
      <c r="O742" s="39" t="str">
        <f>IF(O$1&gt;$AE$1,"-",IFERROR(IF(DATEDIF('Base de données'!$A742,O$1,"d")&lt;&gt;0,"",'Base de données'!$B742),""))</f>
        <v/>
      </c>
      <c r="P742" s="39" t="str">
        <f>IF(P$1&gt;$AE$1,"-",IFERROR(IF(DATEDIF('Base de données'!$A742,P$1,"d")&lt;&gt;0,"",'Base de données'!$B742),""))</f>
        <v/>
      </c>
      <c r="Q742" s="39" t="str">
        <f>IF(Q$1&gt;$AE$1,"-",IFERROR(IF(DATEDIF('Base de données'!$A742,Q$1,"d")&lt;&gt;0,"",'Base de données'!$B742),""))</f>
        <v/>
      </c>
      <c r="R742" s="39" t="str">
        <f>IF(R$1&gt;$AE$1,"-",IFERROR(IF(DATEDIF('Base de données'!$A742,R$1,"d")&lt;&gt;0,"",'Base de données'!$B742),""))</f>
        <v/>
      </c>
      <c r="S742" s="39" t="str">
        <f>IF(S$1&gt;$AE$1,"-",IFERROR(IF(DATEDIF('Base de données'!$A742,S$1,"d")&lt;&gt;0,"",'Base de données'!$B742),""))</f>
        <v/>
      </c>
      <c r="T742" s="39" t="str">
        <f>IF(T$1&gt;$AE$1,"-",IFERROR(IF(DATEDIF('Base de données'!$A742,T$1,"d")&lt;&gt;0,"",'Base de données'!$B742),""))</f>
        <v/>
      </c>
      <c r="U742" s="39" t="str">
        <f>IF(U$1&gt;$AE$1,"-",IFERROR(IF(DATEDIF('Base de données'!$A742,U$1,"d")&lt;&gt;0,"",'Base de données'!$B742),""))</f>
        <v/>
      </c>
      <c r="V742" s="39" t="str">
        <f>IF(V$1&gt;$AE$1,"-",IFERROR(IF(DATEDIF('Base de données'!$A742,V$1,"d")&lt;&gt;0,"",'Base de données'!$B742),""))</f>
        <v/>
      </c>
      <c r="W742" s="34"/>
      <c r="X742" s="30" t="str">
        <f>'Base de données'!$C742&amp;" "&amp;'Base de données'!$D742</f>
        <v>Mathieu François</v>
      </c>
      <c r="Y742" s="31">
        <f>COUNTIF('Base de données'!$B:$B,'Base de données'!$B742)</f>
        <v>12</v>
      </c>
      <c r="AA742" s="87" cm="1">
        <f t="array" aca="1" ref="AA742" ca="1">INDIRECT("'Base de données'!A" &amp; ROW(Y742))</f>
        <v>45717</v>
      </c>
      <c r="AB742" s="51" t="str" cm="1">
        <f t="array" aca="1" ref="AB742" ca="1">INDIRECT("'Base de données'!B" &amp; ROW(Z742))</f>
        <v>KJ5NJ</v>
      </c>
    </row>
    <row r="743" spans="1:28" x14ac:dyDescent="0.3">
      <c r="A743" s="41" t="str">
        <f ca="1">IF(IF(AND($B743&lt;&gt;"-",$B743=$E743),"Entrée et sortie","-")="Entrée et sortie",'Base de données'!$B743,"-")</f>
        <v>-</v>
      </c>
      <c r="B743" s="41" t="str">
        <f t="shared" ca="1" si="47"/>
        <v>J8HTM</v>
      </c>
      <c r="C743" s="41" t="str">
        <f t="shared" ca="1" si="48"/>
        <v>J8HTM</v>
      </c>
      <c r="D743" s="41" t="str">
        <f>IF($F743="sortie en cours d'année",'Base de données'!$B743,"-")</f>
        <v>J8HTM</v>
      </c>
      <c r="E743" s="41" t="str">
        <f>IF($H743="entrée en cours d'année",'Base de données'!$B743,"-")</f>
        <v>-</v>
      </c>
      <c r="F743" s="37" t="str">
        <f t="shared" si="45"/>
        <v>sortie en cours d'année</v>
      </c>
      <c r="G743" s="37">
        <f>IF($J743="mouvement",_xlfn.XLOOKUP('Base de données'!$B743,$V:$V,$V:$V,0),"")</f>
        <v>0</v>
      </c>
      <c r="H743" s="37" t="str">
        <f t="shared" si="46"/>
        <v/>
      </c>
      <c r="I743" s="37" t="str">
        <f>IF($J743="mouvement",_xlfn.XLOOKUP('Base de données'!$B743,$K:$K,$K:$K,0),"")</f>
        <v>J8HTM</v>
      </c>
      <c r="J743" s="38" t="str">
        <f>IF(AND(Y743&lt;&gt;MAX(Y:Y),COUNTIF(K743:V743,'Base de données'!$B743)&gt;0),"mouvement","")</f>
        <v>mouvement</v>
      </c>
      <c r="K743" s="39" t="str">
        <f>IF(K$1&gt;$AE$1,"-",IFERROR(IF(DATEDIF('Base de données'!$A743,K$1,"d")&lt;&gt;0,"",'Base de données'!$B743),""))</f>
        <v/>
      </c>
      <c r="L743" s="39" t="str">
        <f>IF(L$1&gt;$AE$1,"-",IFERROR(IF(DATEDIF('Base de données'!$A743,L$1,"d")&lt;&gt;0,"",'Base de données'!$B743),""))</f>
        <v/>
      </c>
      <c r="M743" s="39" t="str">
        <f>IF(M$1&gt;$AE$1,"-",IFERROR(IF(DATEDIF('Base de données'!$A743,M$1,"d")&lt;&gt;0,"",'Base de données'!$B743),""))</f>
        <v>J8HTM</v>
      </c>
      <c r="N743" s="39" t="str">
        <f>IF(N$1&gt;$AE$1,"-",IFERROR(IF(DATEDIF('Base de données'!$A743,N$1,"d")&lt;&gt;0,"",'Base de données'!$B743),""))</f>
        <v/>
      </c>
      <c r="O743" s="39" t="str">
        <f>IF(O$1&gt;$AE$1,"-",IFERROR(IF(DATEDIF('Base de données'!$A743,O$1,"d")&lt;&gt;0,"",'Base de données'!$B743),""))</f>
        <v/>
      </c>
      <c r="P743" s="39" t="str">
        <f>IF(P$1&gt;$AE$1,"-",IFERROR(IF(DATEDIF('Base de données'!$A743,P$1,"d")&lt;&gt;0,"",'Base de données'!$B743),""))</f>
        <v/>
      </c>
      <c r="Q743" s="39" t="str">
        <f>IF(Q$1&gt;$AE$1,"-",IFERROR(IF(DATEDIF('Base de données'!$A743,Q$1,"d")&lt;&gt;0,"",'Base de données'!$B743),""))</f>
        <v/>
      </c>
      <c r="R743" s="39" t="str">
        <f>IF(R$1&gt;$AE$1,"-",IFERROR(IF(DATEDIF('Base de données'!$A743,R$1,"d")&lt;&gt;0,"",'Base de données'!$B743),""))</f>
        <v/>
      </c>
      <c r="S743" s="39" t="str">
        <f>IF(S$1&gt;$AE$1,"-",IFERROR(IF(DATEDIF('Base de données'!$A743,S$1,"d")&lt;&gt;0,"",'Base de données'!$B743),""))</f>
        <v/>
      </c>
      <c r="T743" s="39" t="str">
        <f>IF(T$1&gt;$AE$1,"-",IFERROR(IF(DATEDIF('Base de données'!$A743,T$1,"d")&lt;&gt;0,"",'Base de données'!$B743),""))</f>
        <v/>
      </c>
      <c r="U743" s="39" t="str">
        <f>IF(U$1&gt;$AE$1,"-",IFERROR(IF(DATEDIF('Base de données'!$A743,U$1,"d")&lt;&gt;0,"",'Base de données'!$B743),""))</f>
        <v/>
      </c>
      <c r="V743" s="39" t="str">
        <f>IF(V$1&gt;$AE$1,"-",IFERROR(IF(DATEDIF('Base de données'!$A743,V$1,"d")&lt;&gt;0,"",'Base de données'!$B743),""))</f>
        <v/>
      </c>
      <c r="W743" s="34"/>
      <c r="X743" s="30" t="str">
        <f>'Base de données'!$C743&amp;" "&amp;'Base de données'!$D743</f>
        <v>Pires Alphonse</v>
      </c>
      <c r="Y743" s="31">
        <f>COUNTIF('Base de données'!$B:$B,'Base de données'!$B743)</f>
        <v>3</v>
      </c>
      <c r="AA743" s="87" cm="1">
        <f t="array" aca="1" ref="AA743" ca="1">INDIRECT("'Base de données'!A" &amp; ROW(Y743))</f>
        <v>45717</v>
      </c>
      <c r="AB743" s="51" t="str" cm="1">
        <f t="array" aca="1" ref="AB743" ca="1">INDIRECT("'Base de données'!B" &amp; ROW(Z743))</f>
        <v>J8HTM</v>
      </c>
    </row>
    <row r="744" spans="1:28" x14ac:dyDescent="0.3">
      <c r="A744" s="41" t="str">
        <f ca="1">IF(IF(AND($B744&lt;&gt;"-",$B744=$E744),"Entrée et sortie","-")="Entrée et sortie",'Base de données'!$B744,"-")</f>
        <v>-</v>
      </c>
      <c r="B744" s="41" t="str">
        <f t="shared" ca="1" si="47"/>
        <v>DJA7N</v>
      </c>
      <c r="C744" s="41" t="str">
        <f t="shared" ca="1" si="48"/>
        <v>DJA7N</v>
      </c>
      <c r="D744" s="41" t="str">
        <f>IF($F744="sortie en cours d'année",'Base de données'!$B744,"-")</f>
        <v>DJA7N</v>
      </c>
      <c r="E744" s="41" t="str">
        <f>IF($H744="entrée en cours d'année",'Base de données'!$B744,"-")</f>
        <v>-</v>
      </c>
      <c r="F744" s="37" t="str">
        <f t="shared" si="45"/>
        <v>sortie en cours d'année</v>
      </c>
      <c r="G744" s="37">
        <f>IF($J744="mouvement",_xlfn.XLOOKUP('Base de données'!$B744,$V:$V,$V:$V,0),"")</f>
        <v>0</v>
      </c>
      <c r="H744" s="37" t="str">
        <f t="shared" si="46"/>
        <v/>
      </c>
      <c r="I744" s="37" t="str">
        <f>IF($J744="mouvement",_xlfn.XLOOKUP('Base de données'!$B744,$K:$K,$K:$K,0),"")</f>
        <v>DJA7N</v>
      </c>
      <c r="J744" s="38" t="str">
        <f>IF(AND(Y744&lt;&gt;MAX(Y:Y),COUNTIF(K744:V744,'Base de données'!$B744)&gt;0),"mouvement","")</f>
        <v>mouvement</v>
      </c>
      <c r="K744" s="39" t="str">
        <f>IF(K$1&gt;$AE$1,"-",IFERROR(IF(DATEDIF('Base de données'!$A744,K$1,"d")&lt;&gt;0,"",'Base de données'!$B744),""))</f>
        <v/>
      </c>
      <c r="L744" s="39" t="str">
        <f>IF(L$1&gt;$AE$1,"-",IFERROR(IF(DATEDIF('Base de données'!$A744,L$1,"d")&lt;&gt;0,"",'Base de données'!$B744),""))</f>
        <v/>
      </c>
      <c r="M744" s="39" t="str">
        <f>IF(M$1&gt;$AE$1,"-",IFERROR(IF(DATEDIF('Base de données'!$A744,M$1,"d")&lt;&gt;0,"",'Base de données'!$B744),""))</f>
        <v>DJA7N</v>
      </c>
      <c r="N744" s="39" t="str">
        <f>IF(N$1&gt;$AE$1,"-",IFERROR(IF(DATEDIF('Base de données'!$A744,N$1,"d")&lt;&gt;0,"",'Base de données'!$B744),""))</f>
        <v/>
      </c>
      <c r="O744" s="39" t="str">
        <f>IF(O$1&gt;$AE$1,"-",IFERROR(IF(DATEDIF('Base de données'!$A744,O$1,"d")&lt;&gt;0,"",'Base de données'!$B744),""))</f>
        <v/>
      </c>
      <c r="P744" s="39" t="str">
        <f>IF(P$1&gt;$AE$1,"-",IFERROR(IF(DATEDIF('Base de données'!$A744,P$1,"d")&lt;&gt;0,"",'Base de données'!$B744),""))</f>
        <v/>
      </c>
      <c r="Q744" s="39" t="str">
        <f>IF(Q$1&gt;$AE$1,"-",IFERROR(IF(DATEDIF('Base de données'!$A744,Q$1,"d")&lt;&gt;0,"",'Base de données'!$B744),""))</f>
        <v/>
      </c>
      <c r="R744" s="39" t="str">
        <f>IF(R$1&gt;$AE$1,"-",IFERROR(IF(DATEDIF('Base de données'!$A744,R$1,"d")&lt;&gt;0,"",'Base de données'!$B744),""))</f>
        <v/>
      </c>
      <c r="S744" s="39" t="str">
        <f>IF(S$1&gt;$AE$1,"-",IFERROR(IF(DATEDIF('Base de données'!$A744,S$1,"d")&lt;&gt;0,"",'Base de données'!$B744),""))</f>
        <v/>
      </c>
      <c r="T744" s="39" t="str">
        <f>IF(T$1&gt;$AE$1,"-",IFERROR(IF(DATEDIF('Base de données'!$A744,T$1,"d")&lt;&gt;0,"",'Base de données'!$B744),""))</f>
        <v/>
      </c>
      <c r="U744" s="39" t="str">
        <f>IF(U$1&gt;$AE$1,"-",IFERROR(IF(DATEDIF('Base de données'!$A744,U$1,"d")&lt;&gt;0,"",'Base de données'!$B744),""))</f>
        <v/>
      </c>
      <c r="V744" s="39" t="str">
        <f>IF(V$1&gt;$AE$1,"-",IFERROR(IF(DATEDIF('Base de données'!$A744,V$1,"d")&lt;&gt;0,"",'Base de données'!$B744),""))</f>
        <v/>
      </c>
      <c r="W744" s="34"/>
      <c r="X744" s="30" t="str">
        <f>'Base de données'!$C744&amp;" "&amp;'Base de données'!$D744</f>
        <v>Pelletier Benjamin</v>
      </c>
      <c r="Y744" s="31">
        <f>COUNTIF('Base de données'!$B:$B,'Base de données'!$B744)</f>
        <v>5</v>
      </c>
      <c r="AA744" s="87" cm="1">
        <f t="array" aca="1" ref="AA744" ca="1">INDIRECT("'Base de données'!A" &amp; ROW(Y744))</f>
        <v>45717</v>
      </c>
      <c r="AB744" s="51" t="str" cm="1">
        <f t="array" aca="1" ref="AB744" ca="1">INDIRECT("'Base de données'!B" &amp; ROW(Z744))</f>
        <v>DJA7N</v>
      </c>
    </row>
    <row r="745" spans="1:28" x14ac:dyDescent="0.3">
      <c r="A745" s="41" t="str">
        <f ca="1">IF(IF(AND($B745&lt;&gt;"-",$B745=$E745),"Entrée et sortie","-")="Entrée et sortie",'Base de données'!$B745,"-")</f>
        <v>-</v>
      </c>
      <c r="B745" s="41" t="str">
        <f t="shared" ca="1" si="47"/>
        <v>-</v>
      </c>
      <c r="C745" s="41" t="str">
        <f t="shared" ca="1" si="48"/>
        <v>-</v>
      </c>
      <c r="D745" s="41" t="str">
        <f>IF($F745="sortie en cours d'année",'Base de données'!$B745,"-")</f>
        <v>-</v>
      </c>
      <c r="E745" s="41" t="str">
        <f>IF($H745="entrée en cours d'année",'Base de données'!$B745,"-")</f>
        <v>-</v>
      </c>
      <c r="F745" s="37" t="str">
        <f t="shared" si="45"/>
        <v/>
      </c>
      <c r="G745" s="37" t="str">
        <f>IF($J745="mouvement",_xlfn.XLOOKUP('Base de données'!$B745,$V:$V,$V:$V,0),"")</f>
        <v/>
      </c>
      <c r="H745" s="37" t="str">
        <f t="shared" si="46"/>
        <v/>
      </c>
      <c r="I745" s="37" t="str">
        <f>IF($J745="mouvement",_xlfn.XLOOKUP('Base de données'!$B745,$K:$K,$K:$K,0),"")</f>
        <v/>
      </c>
      <c r="J745" s="38" t="str">
        <f>IF(AND(Y745&lt;&gt;MAX(Y:Y),COUNTIF(K745:V745,'Base de données'!$B745)&gt;0),"mouvement","")</f>
        <v/>
      </c>
      <c r="K745" s="39" t="str">
        <f>IF(K$1&gt;$AE$1,"-",IFERROR(IF(DATEDIF('Base de données'!$A745,K$1,"d")&lt;&gt;0,"",'Base de données'!$B745),""))</f>
        <v/>
      </c>
      <c r="L745" s="39" t="str">
        <f>IF(L$1&gt;$AE$1,"-",IFERROR(IF(DATEDIF('Base de données'!$A745,L$1,"d")&lt;&gt;0,"",'Base de données'!$B745),""))</f>
        <v/>
      </c>
      <c r="M745" s="39" t="str">
        <f>IF(M$1&gt;$AE$1,"-",IFERROR(IF(DATEDIF('Base de données'!$A745,M$1,"d")&lt;&gt;0,"",'Base de données'!$B745),""))</f>
        <v>ZUFW1</v>
      </c>
      <c r="N745" s="39" t="str">
        <f>IF(N$1&gt;$AE$1,"-",IFERROR(IF(DATEDIF('Base de données'!$A745,N$1,"d")&lt;&gt;0,"",'Base de données'!$B745),""))</f>
        <v/>
      </c>
      <c r="O745" s="39" t="str">
        <f>IF(O$1&gt;$AE$1,"-",IFERROR(IF(DATEDIF('Base de données'!$A745,O$1,"d")&lt;&gt;0,"",'Base de données'!$B745),""))</f>
        <v/>
      </c>
      <c r="P745" s="39" t="str">
        <f>IF(P$1&gt;$AE$1,"-",IFERROR(IF(DATEDIF('Base de données'!$A745,P$1,"d")&lt;&gt;0,"",'Base de données'!$B745),""))</f>
        <v/>
      </c>
      <c r="Q745" s="39" t="str">
        <f>IF(Q$1&gt;$AE$1,"-",IFERROR(IF(DATEDIF('Base de données'!$A745,Q$1,"d")&lt;&gt;0,"",'Base de données'!$B745),""))</f>
        <v/>
      </c>
      <c r="R745" s="39" t="str">
        <f>IF(R$1&gt;$AE$1,"-",IFERROR(IF(DATEDIF('Base de données'!$A745,R$1,"d")&lt;&gt;0,"",'Base de données'!$B745),""))</f>
        <v/>
      </c>
      <c r="S745" s="39" t="str">
        <f>IF(S$1&gt;$AE$1,"-",IFERROR(IF(DATEDIF('Base de données'!$A745,S$1,"d")&lt;&gt;0,"",'Base de données'!$B745),""))</f>
        <v/>
      </c>
      <c r="T745" s="39" t="str">
        <f>IF(T$1&gt;$AE$1,"-",IFERROR(IF(DATEDIF('Base de données'!$A745,T$1,"d")&lt;&gt;0,"",'Base de données'!$B745),""))</f>
        <v/>
      </c>
      <c r="U745" s="39" t="str">
        <f>IF(U$1&gt;$AE$1,"-",IFERROR(IF(DATEDIF('Base de données'!$A745,U$1,"d")&lt;&gt;0,"",'Base de données'!$B745),""))</f>
        <v/>
      </c>
      <c r="V745" s="39" t="str">
        <f>IF(V$1&gt;$AE$1,"-",IFERROR(IF(DATEDIF('Base de données'!$A745,V$1,"d")&lt;&gt;0,"",'Base de données'!$B745),""))</f>
        <v/>
      </c>
      <c r="W745" s="34"/>
      <c r="X745" s="30" t="str">
        <f>'Base de données'!$C745&amp;" "&amp;'Base de données'!$D745</f>
        <v>De Sousa Eugène</v>
      </c>
      <c r="Y745" s="31">
        <f>COUNTIF('Base de données'!$B:$B,'Base de données'!$B745)</f>
        <v>12</v>
      </c>
      <c r="AA745" s="87" cm="1">
        <f t="array" aca="1" ref="AA745" ca="1">INDIRECT("'Base de données'!A" &amp; ROW(Y745))</f>
        <v>45717</v>
      </c>
      <c r="AB745" s="51" t="str" cm="1">
        <f t="array" aca="1" ref="AB745" ca="1">INDIRECT("'Base de données'!B" &amp; ROW(Z745))</f>
        <v>ZUFW1</v>
      </c>
    </row>
    <row r="746" spans="1:28" x14ac:dyDescent="0.3">
      <c r="A746" s="41" t="str">
        <f ca="1">IF(IF(AND($B746&lt;&gt;"-",$B746=$E746),"Entrée et sortie","-")="Entrée et sortie",'Base de données'!$B746,"-")</f>
        <v>-</v>
      </c>
      <c r="B746" s="41" t="str">
        <f t="shared" ca="1" si="47"/>
        <v>-</v>
      </c>
      <c r="C746" s="41" t="str">
        <f t="shared" ca="1" si="48"/>
        <v>-</v>
      </c>
      <c r="D746" s="41" t="str">
        <f>IF($F746="sortie en cours d'année",'Base de données'!$B746,"-")</f>
        <v>-</v>
      </c>
      <c r="E746" s="41" t="str">
        <f>IF($H746="entrée en cours d'année",'Base de données'!$B746,"-")</f>
        <v>-</v>
      </c>
      <c r="F746" s="37" t="str">
        <f t="shared" si="45"/>
        <v/>
      </c>
      <c r="G746" s="37" t="str">
        <f>IF($J746="mouvement",_xlfn.XLOOKUP('Base de données'!$B746,$V:$V,$V:$V,0),"")</f>
        <v/>
      </c>
      <c r="H746" s="37" t="str">
        <f t="shared" si="46"/>
        <v/>
      </c>
      <c r="I746" s="37" t="str">
        <f>IF($J746="mouvement",_xlfn.XLOOKUP('Base de données'!$B746,$K:$K,$K:$K,0),"")</f>
        <v/>
      </c>
      <c r="J746" s="38" t="str">
        <f>IF(AND(Y746&lt;&gt;MAX(Y:Y),COUNTIF(K746:V746,'Base de données'!$B746)&gt;0),"mouvement","")</f>
        <v/>
      </c>
      <c r="K746" s="39" t="str">
        <f>IF(K$1&gt;$AE$1,"-",IFERROR(IF(DATEDIF('Base de données'!$A746,K$1,"d")&lt;&gt;0,"",'Base de données'!$B746),""))</f>
        <v/>
      </c>
      <c r="L746" s="39" t="str">
        <f>IF(L$1&gt;$AE$1,"-",IFERROR(IF(DATEDIF('Base de données'!$A746,L$1,"d")&lt;&gt;0,"",'Base de données'!$B746),""))</f>
        <v/>
      </c>
      <c r="M746" s="39" t="str">
        <f>IF(M$1&gt;$AE$1,"-",IFERROR(IF(DATEDIF('Base de données'!$A746,M$1,"d")&lt;&gt;0,"",'Base de données'!$B746),""))</f>
        <v>ARBLU</v>
      </c>
      <c r="N746" s="39" t="str">
        <f>IF(N$1&gt;$AE$1,"-",IFERROR(IF(DATEDIF('Base de données'!$A746,N$1,"d")&lt;&gt;0,"",'Base de données'!$B746),""))</f>
        <v/>
      </c>
      <c r="O746" s="39" t="str">
        <f>IF(O$1&gt;$AE$1,"-",IFERROR(IF(DATEDIF('Base de données'!$A746,O$1,"d")&lt;&gt;0,"",'Base de données'!$B746),""))</f>
        <v/>
      </c>
      <c r="P746" s="39" t="str">
        <f>IF(P$1&gt;$AE$1,"-",IFERROR(IF(DATEDIF('Base de données'!$A746,P$1,"d")&lt;&gt;0,"",'Base de données'!$B746),""))</f>
        <v/>
      </c>
      <c r="Q746" s="39" t="str">
        <f>IF(Q$1&gt;$AE$1,"-",IFERROR(IF(DATEDIF('Base de données'!$A746,Q$1,"d")&lt;&gt;0,"",'Base de données'!$B746),""))</f>
        <v/>
      </c>
      <c r="R746" s="39" t="str">
        <f>IF(R$1&gt;$AE$1,"-",IFERROR(IF(DATEDIF('Base de données'!$A746,R$1,"d")&lt;&gt;0,"",'Base de données'!$B746),""))</f>
        <v/>
      </c>
      <c r="S746" s="39" t="str">
        <f>IF(S$1&gt;$AE$1,"-",IFERROR(IF(DATEDIF('Base de données'!$A746,S$1,"d")&lt;&gt;0,"",'Base de données'!$B746),""))</f>
        <v/>
      </c>
      <c r="T746" s="39" t="str">
        <f>IF(T$1&gt;$AE$1,"-",IFERROR(IF(DATEDIF('Base de données'!$A746,T$1,"d")&lt;&gt;0,"",'Base de données'!$B746),""))</f>
        <v/>
      </c>
      <c r="U746" s="39" t="str">
        <f>IF(U$1&gt;$AE$1,"-",IFERROR(IF(DATEDIF('Base de données'!$A746,U$1,"d")&lt;&gt;0,"",'Base de données'!$B746),""))</f>
        <v/>
      </c>
      <c r="V746" s="39" t="str">
        <f>IF(V$1&gt;$AE$1,"-",IFERROR(IF(DATEDIF('Base de données'!$A746,V$1,"d")&lt;&gt;0,"",'Base de données'!$B746),""))</f>
        <v/>
      </c>
      <c r="W746" s="34"/>
      <c r="X746" s="30" t="str">
        <f>'Base de données'!$C746&amp;" "&amp;'Base de données'!$D746</f>
        <v>Lacroix Thibault</v>
      </c>
      <c r="Y746" s="31">
        <f>COUNTIF('Base de données'!$B:$B,'Base de données'!$B746)</f>
        <v>12</v>
      </c>
      <c r="AA746" s="87" cm="1">
        <f t="array" aca="1" ref="AA746" ca="1">INDIRECT("'Base de données'!A" &amp; ROW(Y746))</f>
        <v>45717</v>
      </c>
      <c r="AB746" s="51" t="str" cm="1">
        <f t="array" aca="1" ref="AB746" ca="1">INDIRECT("'Base de données'!B" &amp; ROW(Z746))</f>
        <v>ARBLU</v>
      </c>
    </row>
    <row r="747" spans="1:28" x14ac:dyDescent="0.3">
      <c r="A747" s="41" t="str">
        <f ca="1">IF(IF(AND($B747&lt;&gt;"-",$B747=$E747),"Entrée et sortie","-")="Entrée et sortie",'Base de données'!$B747,"-")</f>
        <v>-</v>
      </c>
      <c r="B747" s="41" t="str">
        <f t="shared" ca="1" si="47"/>
        <v>-</v>
      </c>
      <c r="C747" s="41" t="str">
        <f t="shared" ca="1" si="48"/>
        <v>-</v>
      </c>
      <c r="D747" s="41" t="str">
        <f>IF($F747="sortie en cours d'année",'Base de données'!$B747,"-")</f>
        <v>-</v>
      </c>
      <c r="E747" s="41" t="str">
        <f>IF($H747="entrée en cours d'année",'Base de données'!$B747,"-")</f>
        <v>-</v>
      </c>
      <c r="F747" s="37" t="str">
        <f t="shared" si="45"/>
        <v/>
      </c>
      <c r="G747" s="37" t="str">
        <f>IF($J747="mouvement",_xlfn.XLOOKUP('Base de données'!$B747,$V:$V,$V:$V,0),"")</f>
        <v/>
      </c>
      <c r="H747" s="37" t="str">
        <f t="shared" si="46"/>
        <v/>
      </c>
      <c r="I747" s="37" t="str">
        <f>IF($J747="mouvement",_xlfn.XLOOKUP('Base de données'!$B747,$K:$K,$K:$K,0),"")</f>
        <v/>
      </c>
      <c r="J747" s="38" t="str">
        <f>IF(AND(Y747&lt;&gt;MAX(Y:Y),COUNTIF(K747:V747,'Base de données'!$B747)&gt;0),"mouvement","")</f>
        <v/>
      </c>
      <c r="K747" s="39" t="str">
        <f>IF(K$1&gt;$AE$1,"-",IFERROR(IF(DATEDIF('Base de données'!$A747,K$1,"d")&lt;&gt;0,"",'Base de données'!$B747),""))</f>
        <v/>
      </c>
      <c r="L747" s="39" t="str">
        <f>IF(L$1&gt;$AE$1,"-",IFERROR(IF(DATEDIF('Base de données'!$A747,L$1,"d")&lt;&gt;0,"",'Base de données'!$B747),""))</f>
        <v/>
      </c>
      <c r="M747" s="39" t="str">
        <f>IF(M$1&gt;$AE$1,"-",IFERROR(IF(DATEDIF('Base de données'!$A747,M$1,"d")&lt;&gt;0,"",'Base de données'!$B747),""))</f>
        <v>2T2W1</v>
      </c>
      <c r="N747" s="39" t="str">
        <f>IF(N$1&gt;$AE$1,"-",IFERROR(IF(DATEDIF('Base de données'!$A747,N$1,"d")&lt;&gt;0,"",'Base de données'!$B747),""))</f>
        <v/>
      </c>
      <c r="O747" s="39" t="str">
        <f>IF(O$1&gt;$AE$1,"-",IFERROR(IF(DATEDIF('Base de données'!$A747,O$1,"d")&lt;&gt;0,"",'Base de données'!$B747),""))</f>
        <v/>
      </c>
      <c r="P747" s="39" t="str">
        <f>IF(P$1&gt;$AE$1,"-",IFERROR(IF(DATEDIF('Base de données'!$A747,P$1,"d")&lt;&gt;0,"",'Base de données'!$B747),""))</f>
        <v/>
      </c>
      <c r="Q747" s="39" t="str">
        <f>IF(Q$1&gt;$AE$1,"-",IFERROR(IF(DATEDIF('Base de données'!$A747,Q$1,"d")&lt;&gt;0,"",'Base de données'!$B747),""))</f>
        <v/>
      </c>
      <c r="R747" s="39" t="str">
        <f>IF(R$1&gt;$AE$1,"-",IFERROR(IF(DATEDIF('Base de données'!$A747,R$1,"d")&lt;&gt;0,"",'Base de données'!$B747),""))</f>
        <v/>
      </c>
      <c r="S747" s="39" t="str">
        <f>IF(S$1&gt;$AE$1,"-",IFERROR(IF(DATEDIF('Base de données'!$A747,S$1,"d")&lt;&gt;0,"",'Base de données'!$B747),""))</f>
        <v/>
      </c>
      <c r="T747" s="39" t="str">
        <f>IF(T$1&gt;$AE$1,"-",IFERROR(IF(DATEDIF('Base de données'!$A747,T$1,"d")&lt;&gt;0,"",'Base de données'!$B747),""))</f>
        <v/>
      </c>
      <c r="U747" s="39" t="str">
        <f>IF(U$1&gt;$AE$1,"-",IFERROR(IF(DATEDIF('Base de données'!$A747,U$1,"d")&lt;&gt;0,"",'Base de données'!$B747),""))</f>
        <v/>
      </c>
      <c r="V747" s="39" t="str">
        <f>IF(V$1&gt;$AE$1,"-",IFERROR(IF(DATEDIF('Base de données'!$A747,V$1,"d")&lt;&gt;0,"",'Base de données'!$B747),""))</f>
        <v/>
      </c>
      <c r="W747" s="34"/>
      <c r="X747" s="30" t="str">
        <f>'Base de données'!$C747&amp;" "&amp;'Base de données'!$D747</f>
        <v>Maillard Laurent</v>
      </c>
      <c r="Y747" s="31">
        <f>COUNTIF('Base de données'!$B:$B,'Base de données'!$B747)</f>
        <v>12</v>
      </c>
      <c r="AA747" s="87" cm="1">
        <f t="array" aca="1" ref="AA747" ca="1">INDIRECT("'Base de données'!A" &amp; ROW(Y747))</f>
        <v>45717</v>
      </c>
      <c r="AB747" s="51" t="str" cm="1">
        <f t="array" aca="1" ref="AB747" ca="1">INDIRECT("'Base de données'!B" &amp; ROW(Z747))</f>
        <v>2T2W1</v>
      </c>
    </row>
    <row r="748" spans="1:28" x14ac:dyDescent="0.3">
      <c r="A748" s="41" t="str">
        <f ca="1">IF(IF(AND($B748&lt;&gt;"-",$B748=$E748),"Entrée et sortie","-")="Entrée et sortie",'Base de données'!$B748,"-")</f>
        <v>-</v>
      </c>
      <c r="B748" s="41" t="str">
        <f t="shared" ca="1" si="47"/>
        <v>-</v>
      </c>
      <c r="C748" s="41" t="str">
        <f t="shared" ca="1" si="48"/>
        <v>-</v>
      </c>
      <c r="D748" s="41" t="str">
        <f>IF($F748="sortie en cours d'année",'Base de données'!$B748,"-")</f>
        <v>-</v>
      </c>
      <c r="E748" s="41" t="str">
        <f>IF($H748="entrée en cours d'année",'Base de données'!$B748,"-")</f>
        <v>-</v>
      </c>
      <c r="F748" s="37" t="str">
        <f t="shared" si="45"/>
        <v/>
      </c>
      <c r="G748" s="37" t="str">
        <f>IF($J748="mouvement",_xlfn.XLOOKUP('Base de données'!$B748,$V:$V,$V:$V,0),"")</f>
        <v/>
      </c>
      <c r="H748" s="37" t="str">
        <f t="shared" si="46"/>
        <v/>
      </c>
      <c r="I748" s="37" t="str">
        <f>IF($J748="mouvement",_xlfn.XLOOKUP('Base de données'!$B748,$K:$K,$K:$K,0),"")</f>
        <v/>
      </c>
      <c r="J748" s="38" t="str">
        <f>IF(AND(Y748&lt;&gt;MAX(Y:Y),COUNTIF(K748:V748,'Base de données'!$B748)&gt;0),"mouvement","")</f>
        <v/>
      </c>
      <c r="K748" s="39" t="str">
        <f>IF(K$1&gt;$AE$1,"-",IFERROR(IF(DATEDIF('Base de données'!$A748,K$1,"d")&lt;&gt;0,"",'Base de données'!$B748),""))</f>
        <v/>
      </c>
      <c r="L748" s="39" t="str">
        <f>IF(L$1&gt;$AE$1,"-",IFERROR(IF(DATEDIF('Base de données'!$A748,L$1,"d")&lt;&gt;0,"",'Base de données'!$B748),""))</f>
        <v/>
      </c>
      <c r="M748" s="39" t="str">
        <f>IF(M$1&gt;$AE$1,"-",IFERROR(IF(DATEDIF('Base de données'!$A748,M$1,"d")&lt;&gt;0,"",'Base de données'!$B748),""))</f>
        <v>DOY58</v>
      </c>
      <c r="N748" s="39" t="str">
        <f>IF(N$1&gt;$AE$1,"-",IFERROR(IF(DATEDIF('Base de données'!$A748,N$1,"d")&lt;&gt;0,"",'Base de données'!$B748),""))</f>
        <v/>
      </c>
      <c r="O748" s="39" t="str">
        <f>IF(O$1&gt;$AE$1,"-",IFERROR(IF(DATEDIF('Base de données'!$A748,O$1,"d")&lt;&gt;0,"",'Base de données'!$B748),""))</f>
        <v/>
      </c>
      <c r="P748" s="39" t="str">
        <f>IF(P$1&gt;$AE$1,"-",IFERROR(IF(DATEDIF('Base de données'!$A748,P$1,"d")&lt;&gt;0,"",'Base de données'!$B748),""))</f>
        <v/>
      </c>
      <c r="Q748" s="39" t="str">
        <f>IF(Q$1&gt;$AE$1,"-",IFERROR(IF(DATEDIF('Base de données'!$A748,Q$1,"d")&lt;&gt;0,"",'Base de données'!$B748),""))</f>
        <v/>
      </c>
      <c r="R748" s="39" t="str">
        <f>IF(R$1&gt;$AE$1,"-",IFERROR(IF(DATEDIF('Base de données'!$A748,R$1,"d")&lt;&gt;0,"",'Base de données'!$B748),""))</f>
        <v/>
      </c>
      <c r="S748" s="39" t="str">
        <f>IF(S$1&gt;$AE$1,"-",IFERROR(IF(DATEDIF('Base de données'!$A748,S$1,"d")&lt;&gt;0,"",'Base de données'!$B748),""))</f>
        <v/>
      </c>
      <c r="T748" s="39" t="str">
        <f>IF(T$1&gt;$AE$1,"-",IFERROR(IF(DATEDIF('Base de données'!$A748,T$1,"d")&lt;&gt;0,"",'Base de données'!$B748),""))</f>
        <v/>
      </c>
      <c r="U748" s="39" t="str">
        <f>IF(U$1&gt;$AE$1,"-",IFERROR(IF(DATEDIF('Base de données'!$A748,U$1,"d")&lt;&gt;0,"",'Base de données'!$B748),""))</f>
        <v/>
      </c>
      <c r="V748" s="39" t="str">
        <f>IF(V$1&gt;$AE$1,"-",IFERROR(IF(DATEDIF('Base de données'!$A748,V$1,"d")&lt;&gt;0,"",'Base de données'!$B748),""))</f>
        <v/>
      </c>
      <c r="W748" s="34"/>
      <c r="X748" s="30" t="str">
        <f>'Base de données'!$C748&amp;" "&amp;'Base de données'!$D748</f>
        <v>Munoz Joseph</v>
      </c>
      <c r="Y748" s="31">
        <f>COUNTIF('Base de données'!$B:$B,'Base de données'!$B748)</f>
        <v>12</v>
      </c>
      <c r="AA748" s="87" cm="1">
        <f t="array" aca="1" ref="AA748" ca="1">INDIRECT("'Base de données'!A" &amp; ROW(Y748))</f>
        <v>45717</v>
      </c>
      <c r="AB748" s="51" t="str" cm="1">
        <f t="array" aca="1" ref="AB748" ca="1">INDIRECT("'Base de données'!B" &amp; ROW(Z748))</f>
        <v>DOY58</v>
      </c>
    </row>
    <row r="749" spans="1:28" x14ac:dyDescent="0.3">
      <c r="A749" s="41" t="str">
        <f ca="1">IF(IF(AND($B749&lt;&gt;"-",$B749=$E749),"Entrée et sortie","-")="Entrée et sortie",'Base de données'!$B749,"-")</f>
        <v>-</v>
      </c>
      <c r="B749" s="41" t="str">
        <f t="shared" ca="1" si="47"/>
        <v>-</v>
      </c>
      <c r="C749" s="41" t="str">
        <f t="shared" ca="1" si="48"/>
        <v>-</v>
      </c>
      <c r="D749" s="41" t="str">
        <f>IF($F749="sortie en cours d'année",'Base de données'!$B749,"-")</f>
        <v>-</v>
      </c>
      <c r="E749" s="41" t="str">
        <f>IF($H749="entrée en cours d'année",'Base de données'!$B749,"-")</f>
        <v>-</v>
      </c>
      <c r="F749" s="37" t="str">
        <f t="shared" si="45"/>
        <v/>
      </c>
      <c r="G749" s="37" t="str">
        <f>IF($J749="mouvement",_xlfn.XLOOKUP('Base de données'!$B749,$V:$V,$V:$V,0),"")</f>
        <v/>
      </c>
      <c r="H749" s="37" t="str">
        <f t="shared" si="46"/>
        <v/>
      </c>
      <c r="I749" s="37" t="str">
        <f>IF($J749="mouvement",_xlfn.XLOOKUP('Base de données'!$B749,$K:$K,$K:$K,0),"")</f>
        <v/>
      </c>
      <c r="J749" s="38" t="str">
        <f>IF(AND(Y749&lt;&gt;MAX(Y:Y),COUNTIF(K749:V749,'Base de données'!$B749)&gt;0),"mouvement","")</f>
        <v/>
      </c>
      <c r="K749" s="39" t="str">
        <f>IF(K$1&gt;$AE$1,"-",IFERROR(IF(DATEDIF('Base de données'!$A749,K$1,"d")&lt;&gt;0,"",'Base de données'!$B749),""))</f>
        <v/>
      </c>
      <c r="L749" s="39" t="str">
        <f>IF(L$1&gt;$AE$1,"-",IFERROR(IF(DATEDIF('Base de données'!$A749,L$1,"d")&lt;&gt;0,"",'Base de données'!$B749),""))</f>
        <v/>
      </c>
      <c r="M749" s="39" t="str">
        <f>IF(M$1&gt;$AE$1,"-",IFERROR(IF(DATEDIF('Base de données'!$A749,M$1,"d")&lt;&gt;0,"",'Base de données'!$B749),""))</f>
        <v>TAAFZ</v>
      </c>
      <c r="N749" s="39" t="str">
        <f>IF(N$1&gt;$AE$1,"-",IFERROR(IF(DATEDIF('Base de données'!$A749,N$1,"d")&lt;&gt;0,"",'Base de données'!$B749),""))</f>
        <v/>
      </c>
      <c r="O749" s="39" t="str">
        <f>IF(O$1&gt;$AE$1,"-",IFERROR(IF(DATEDIF('Base de données'!$A749,O$1,"d")&lt;&gt;0,"",'Base de données'!$B749),""))</f>
        <v/>
      </c>
      <c r="P749" s="39" t="str">
        <f>IF(P$1&gt;$AE$1,"-",IFERROR(IF(DATEDIF('Base de données'!$A749,P$1,"d")&lt;&gt;0,"",'Base de données'!$B749),""))</f>
        <v/>
      </c>
      <c r="Q749" s="39" t="str">
        <f>IF(Q$1&gt;$AE$1,"-",IFERROR(IF(DATEDIF('Base de données'!$A749,Q$1,"d")&lt;&gt;0,"",'Base de données'!$B749),""))</f>
        <v/>
      </c>
      <c r="R749" s="39" t="str">
        <f>IF(R$1&gt;$AE$1,"-",IFERROR(IF(DATEDIF('Base de données'!$A749,R$1,"d")&lt;&gt;0,"",'Base de données'!$B749),""))</f>
        <v/>
      </c>
      <c r="S749" s="39" t="str">
        <f>IF(S$1&gt;$AE$1,"-",IFERROR(IF(DATEDIF('Base de données'!$A749,S$1,"d")&lt;&gt;0,"",'Base de données'!$B749),""))</f>
        <v/>
      </c>
      <c r="T749" s="39" t="str">
        <f>IF(T$1&gt;$AE$1,"-",IFERROR(IF(DATEDIF('Base de données'!$A749,T$1,"d")&lt;&gt;0,"",'Base de données'!$B749),""))</f>
        <v/>
      </c>
      <c r="U749" s="39" t="str">
        <f>IF(U$1&gt;$AE$1,"-",IFERROR(IF(DATEDIF('Base de données'!$A749,U$1,"d")&lt;&gt;0,"",'Base de données'!$B749),""))</f>
        <v/>
      </c>
      <c r="V749" s="39" t="str">
        <f>IF(V$1&gt;$AE$1,"-",IFERROR(IF(DATEDIF('Base de données'!$A749,V$1,"d")&lt;&gt;0,"",'Base de données'!$B749),""))</f>
        <v/>
      </c>
      <c r="W749" s="34"/>
      <c r="X749" s="30" t="str">
        <f>'Base de données'!$C749&amp;" "&amp;'Base de données'!$D749</f>
        <v>Lévêque Victor</v>
      </c>
      <c r="Y749" s="31">
        <f>COUNTIF('Base de données'!$B:$B,'Base de données'!$B749)</f>
        <v>12</v>
      </c>
      <c r="AA749" s="87" cm="1">
        <f t="array" aca="1" ref="AA749" ca="1">INDIRECT("'Base de données'!A" &amp; ROW(Y749))</f>
        <v>45717</v>
      </c>
      <c r="AB749" s="51" t="str" cm="1">
        <f t="array" aca="1" ref="AB749" ca="1">INDIRECT("'Base de données'!B" &amp; ROW(Z749))</f>
        <v>TAAFZ</v>
      </c>
    </row>
    <row r="750" spans="1:28" x14ac:dyDescent="0.3">
      <c r="A750" s="41" t="str">
        <f ca="1">IF(IF(AND($B750&lt;&gt;"-",$B750=$E750),"Entrée et sortie","-")="Entrée et sortie",'Base de données'!$B750,"-")</f>
        <v>-</v>
      </c>
      <c r="B750" s="41" t="str">
        <f t="shared" ca="1" si="47"/>
        <v>-</v>
      </c>
      <c r="C750" s="41" t="str">
        <f t="shared" ca="1" si="48"/>
        <v>-</v>
      </c>
      <c r="D750" s="41" t="str">
        <f>IF($F750="sortie en cours d'année",'Base de données'!$B750,"-")</f>
        <v>-</v>
      </c>
      <c r="E750" s="41" t="str">
        <f>IF($H750="entrée en cours d'année",'Base de données'!$B750,"-")</f>
        <v>-</v>
      </c>
      <c r="F750" s="37" t="str">
        <f t="shared" si="45"/>
        <v/>
      </c>
      <c r="G750" s="37" t="str">
        <f>IF($J750="mouvement",_xlfn.XLOOKUP('Base de données'!$B750,$V:$V,$V:$V,0),"")</f>
        <v/>
      </c>
      <c r="H750" s="37" t="str">
        <f t="shared" si="46"/>
        <v/>
      </c>
      <c r="I750" s="37" t="str">
        <f>IF($J750="mouvement",_xlfn.XLOOKUP('Base de données'!$B750,$K:$K,$K:$K,0),"")</f>
        <v/>
      </c>
      <c r="J750" s="38" t="str">
        <f>IF(AND(Y750&lt;&gt;MAX(Y:Y),COUNTIF(K750:V750,'Base de données'!$B750)&gt;0),"mouvement","")</f>
        <v/>
      </c>
      <c r="K750" s="39" t="str">
        <f>IF(K$1&gt;$AE$1,"-",IFERROR(IF(DATEDIF('Base de données'!$A750,K$1,"d")&lt;&gt;0,"",'Base de données'!$B750),""))</f>
        <v/>
      </c>
      <c r="L750" s="39" t="str">
        <f>IF(L$1&gt;$AE$1,"-",IFERROR(IF(DATEDIF('Base de données'!$A750,L$1,"d")&lt;&gt;0,"",'Base de données'!$B750),""))</f>
        <v/>
      </c>
      <c r="M750" s="39" t="str">
        <f>IF(M$1&gt;$AE$1,"-",IFERROR(IF(DATEDIF('Base de données'!$A750,M$1,"d")&lt;&gt;0,"",'Base de données'!$B750),""))</f>
        <v>CJEWL</v>
      </c>
      <c r="N750" s="39" t="str">
        <f>IF(N$1&gt;$AE$1,"-",IFERROR(IF(DATEDIF('Base de données'!$A750,N$1,"d")&lt;&gt;0,"",'Base de données'!$B750),""))</f>
        <v/>
      </c>
      <c r="O750" s="39" t="str">
        <f>IF(O$1&gt;$AE$1,"-",IFERROR(IF(DATEDIF('Base de données'!$A750,O$1,"d")&lt;&gt;0,"",'Base de données'!$B750),""))</f>
        <v/>
      </c>
      <c r="P750" s="39" t="str">
        <f>IF(P$1&gt;$AE$1,"-",IFERROR(IF(DATEDIF('Base de données'!$A750,P$1,"d")&lt;&gt;0,"",'Base de données'!$B750),""))</f>
        <v/>
      </c>
      <c r="Q750" s="39" t="str">
        <f>IF(Q$1&gt;$AE$1,"-",IFERROR(IF(DATEDIF('Base de données'!$A750,Q$1,"d")&lt;&gt;0,"",'Base de données'!$B750),""))</f>
        <v/>
      </c>
      <c r="R750" s="39" t="str">
        <f>IF(R$1&gt;$AE$1,"-",IFERROR(IF(DATEDIF('Base de données'!$A750,R$1,"d")&lt;&gt;0,"",'Base de données'!$B750),""))</f>
        <v/>
      </c>
      <c r="S750" s="39" t="str">
        <f>IF(S$1&gt;$AE$1,"-",IFERROR(IF(DATEDIF('Base de données'!$A750,S$1,"d")&lt;&gt;0,"",'Base de données'!$B750),""))</f>
        <v/>
      </c>
      <c r="T750" s="39" t="str">
        <f>IF(T$1&gt;$AE$1,"-",IFERROR(IF(DATEDIF('Base de données'!$A750,T$1,"d")&lt;&gt;0,"",'Base de données'!$B750),""))</f>
        <v/>
      </c>
      <c r="U750" s="39" t="str">
        <f>IF(U$1&gt;$AE$1,"-",IFERROR(IF(DATEDIF('Base de données'!$A750,U$1,"d")&lt;&gt;0,"",'Base de données'!$B750),""))</f>
        <v/>
      </c>
      <c r="V750" s="39" t="str">
        <f>IF(V$1&gt;$AE$1,"-",IFERROR(IF(DATEDIF('Base de données'!$A750,V$1,"d")&lt;&gt;0,"",'Base de données'!$B750),""))</f>
        <v/>
      </c>
      <c r="W750" s="34"/>
      <c r="X750" s="30" t="str">
        <f>'Base de données'!$C750&amp;" "&amp;'Base de données'!$D750</f>
        <v>Grenier Aimé</v>
      </c>
      <c r="Y750" s="31">
        <f>COUNTIF('Base de données'!$B:$B,'Base de données'!$B750)</f>
        <v>12</v>
      </c>
      <c r="AA750" s="87" cm="1">
        <f t="array" aca="1" ref="AA750" ca="1">INDIRECT("'Base de données'!A" &amp; ROW(Y750))</f>
        <v>45717</v>
      </c>
      <c r="AB750" s="51" t="str" cm="1">
        <f t="array" aca="1" ref="AB750" ca="1">INDIRECT("'Base de données'!B" &amp; ROW(Z750))</f>
        <v>CJEWL</v>
      </c>
    </row>
    <row r="751" spans="1:28" x14ac:dyDescent="0.3">
      <c r="A751" s="41" t="str">
        <f ca="1">IF(IF(AND($B751&lt;&gt;"-",$B751=$E751),"Entrée et sortie","-")="Entrée et sortie",'Base de données'!$B751,"-")</f>
        <v>-</v>
      </c>
      <c r="B751" s="41" t="str">
        <f t="shared" ca="1" si="47"/>
        <v>-</v>
      </c>
      <c r="C751" s="41" t="str">
        <f t="shared" ca="1" si="48"/>
        <v>-</v>
      </c>
      <c r="D751" s="41" t="str">
        <f>IF($F751="sortie en cours d'année",'Base de données'!$B751,"-")</f>
        <v>-</v>
      </c>
      <c r="E751" s="41" t="str">
        <f>IF($H751="entrée en cours d'année",'Base de données'!$B751,"-")</f>
        <v>-</v>
      </c>
      <c r="F751" s="37" t="str">
        <f t="shared" si="45"/>
        <v/>
      </c>
      <c r="G751" s="37" t="str">
        <f>IF($J751="mouvement",_xlfn.XLOOKUP('Base de données'!$B751,$V:$V,$V:$V,0),"")</f>
        <v/>
      </c>
      <c r="H751" s="37" t="str">
        <f t="shared" si="46"/>
        <v/>
      </c>
      <c r="I751" s="37" t="str">
        <f>IF($J751="mouvement",_xlfn.XLOOKUP('Base de données'!$B751,$K:$K,$K:$K,0),"")</f>
        <v/>
      </c>
      <c r="J751" s="38" t="str">
        <f>IF(AND(Y751&lt;&gt;MAX(Y:Y),COUNTIF(K751:V751,'Base de données'!$B751)&gt;0),"mouvement","")</f>
        <v/>
      </c>
      <c r="K751" s="39" t="str">
        <f>IF(K$1&gt;$AE$1,"-",IFERROR(IF(DATEDIF('Base de données'!$A751,K$1,"d")&lt;&gt;0,"",'Base de données'!$B751),""))</f>
        <v/>
      </c>
      <c r="L751" s="39" t="str">
        <f>IF(L$1&gt;$AE$1,"-",IFERROR(IF(DATEDIF('Base de données'!$A751,L$1,"d")&lt;&gt;0,"",'Base de données'!$B751),""))</f>
        <v/>
      </c>
      <c r="M751" s="39" t="str">
        <f>IF(M$1&gt;$AE$1,"-",IFERROR(IF(DATEDIF('Base de données'!$A751,M$1,"d")&lt;&gt;0,"",'Base de données'!$B751),""))</f>
        <v>GN35T</v>
      </c>
      <c r="N751" s="39" t="str">
        <f>IF(N$1&gt;$AE$1,"-",IFERROR(IF(DATEDIF('Base de données'!$A751,N$1,"d")&lt;&gt;0,"",'Base de données'!$B751),""))</f>
        <v/>
      </c>
      <c r="O751" s="39" t="str">
        <f>IF(O$1&gt;$AE$1,"-",IFERROR(IF(DATEDIF('Base de données'!$A751,O$1,"d")&lt;&gt;0,"",'Base de données'!$B751),""))</f>
        <v/>
      </c>
      <c r="P751" s="39" t="str">
        <f>IF(P$1&gt;$AE$1,"-",IFERROR(IF(DATEDIF('Base de données'!$A751,P$1,"d")&lt;&gt;0,"",'Base de données'!$B751),""))</f>
        <v/>
      </c>
      <c r="Q751" s="39" t="str">
        <f>IF(Q$1&gt;$AE$1,"-",IFERROR(IF(DATEDIF('Base de données'!$A751,Q$1,"d")&lt;&gt;0,"",'Base de données'!$B751),""))</f>
        <v/>
      </c>
      <c r="R751" s="39" t="str">
        <f>IF(R$1&gt;$AE$1,"-",IFERROR(IF(DATEDIF('Base de données'!$A751,R$1,"d")&lt;&gt;0,"",'Base de données'!$B751),""))</f>
        <v/>
      </c>
      <c r="S751" s="39" t="str">
        <f>IF(S$1&gt;$AE$1,"-",IFERROR(IF(DATEDIF('Base de données'!$A751,S$1,"d")&lt;&gt;0,"",'Base de données'!$B751),""))</f>
        <v/>
      </c>
      <c r="T751" s="39" t="str">
        <f>IF(T$1&gt;$AE$1,"-",IFERROR(IF(DATEDIF('Base de données'!$A751,T$1,"d")&lt;&gt;0,"",'Base de données'!$B751),""))</f>
        <v/>
      </c>
      <c r="U751" s="39" t="str">
        <f>IF(U$1&gt;$AE$1,"-",IFERROR(IF(DATEDIF('Base de données'!$A751,U$1,"d")&lt;&gt;0,"",'Base de données'!$B751),""))</f>
        <v/>
      </c>
      <c r="V751" s="39" t="str">
        <f>IF(V$1&gt;$AE$1,"-",IFERROR(IF(DATEDIF('Base de données'!$A751,V$1,"d")&lt;&gt;0,"",'Base de données'!$B751),""))</f>
        <v/>
      </c>
      <c r="W751" s="34"/>
      <c r="X751" s="30" t="str">
        <f>'Base de données'!$C751&amp;" "&amp;'Base de données'!$D751</f>
        <v>Valette Timothée</v>
      </c>
      <c r="Y751" s="31">
        <f>COUNTIF('Base de données'!$B:$B,'Base de données'!$B751)</f>
        <v>12</v>
      </c>
      <c r="AA751" s="87" cm="1">
        <f t="array" aca="1" ref="AA751" ca="1">INDIRECT("'Base de données'!A" &amp; ROW(Y751))</f>
        <v>45717</v>
      </c>
      <c r="AB751" s="51" t="str" cm="1">
        <f t="array" aca="1" ref="AB751" ca="1">INDIRECT("'Base de données'!B" &amp; ROW(Z751))</f>
        <v>GN35T</v>
      </c>
    </row>
    <row r="752" spans="1:28" x14ac:dyDescent="0.3">
      <c r="A752" s="41" t="str">
        <f ca="1">IF(IF(AND($B752&lt;&gt;"-",$B752=$E752),"Entrée et sortie","-")="Entrée et sortie",'Base de données'!$B752,"-")</f>
        <v>-</v>
      </c>
      <c r="B752" s="41" t="str">
        <f t="shared" ca="1" si="47"/>
        <v>-</v>
      </c>
      <c r="C752" s="41" t="str">
        <f t="shared" ca="1" si="48"/>
        <v>-</v>
      </c>
      <c r="D752" s="41" t="str">
        <f>IF($F752="sortie en cours d'année",'Base de données'!$B752,"-")</f>
        <v>-</v>
      </c>
      <c r="E752" s="41" t="str">
        <f>IF($H752="entrée en cours d'année",'Base de données'!$B752,"-")</f>
        <v>-</v>
      </c>
      <c r="F752" s="37" t="str">
        <f t="shared" si="45"/>
        <v/>
      </c>
      <c r="G752" s="37" t="str">
        <f>IF($J752="mouvement",_xlfn.XLOOKUP('Base de données'!$B752,$V:$V,$V:$V,0),"")</f>
        <v/>
      </c>
      <c r="H752" s="37" t="str">
        <f t="shared" si="46"/>
        <v/>
      </c>
      <c r="I752" s="37" t="str">
        <f>IF($J752="mouvement",_xlfn.XLOOKUP('Base de données'!$B752,$K:$K,$K:$K,0),"")</f>
        <v/>
      </c>
      <c r="J752" s="38" t="str">
        <f>IF(AND(Y752&lt;&gt;MAX(Y:Y),COUNTIF(K752:V752,'Base de données'!$B752)&gt;0),"mouvement","")</f>
        <v/>
      </c>
      <c r="K752" s="39" t="str">
        <f>IF(K$1&gt;$AE$1,"-",IFERROR(IF(DATEDIF('Base de données'!$A752,K$1,"d")&lt;&gt;0,"",'Base de données'!$B752),""))</f>
        <v/>
      </c>
      <c r="L752" s="39" t="str">
        <f>IF(L$1&gt;$AE$1,"-",IFERROR(IF(DATEDIF('Base de données'!$A752,L$1,"d")&lt;&gt;0,"",'Base de données'!$B752),""))</f>
        <v/>
      </c>
      <c r="M752" s="39" t="str">
        <f>IF(M$1&gt;$AE$1,"-",IFERROR(IF(DATEDIF('Base de données'!$A752,M$1,"d")&lt;&gt;0,"",'Base de données'!$B752),""))</f>
        <v>8XT8G</v>
      </c>
      <c r="N752" s="39" t="str">
        <f>IF(N$1&gt;$AE$1,"-",IFERROR(IF(DATEDIF('Base de données'!$A752,N$1,"d")&lt;&gt;0,"",'Base de données'!$B752),""))</f>
        <v/>
      </c>
      <c r="O752" s="39" t="str">
        <f>IF(O$1&gt;$AE$1,"-",IFERROR(IF(DATEDIF('Base de données'!$A752,O$1,"d")&lt;&gt;0,"",'Base de données'!$B752),""))</f>
        <v/>
      </c>
      <c r="P752" s="39" t="str">
        <f>IF(P$1&gt;$AE$1,"-",IFERROR(IF(DATEDIF('Base de données'!$A752,P$1,"d")&lt;&gt;0,"",'Base de données'!$B752),""))</f>
        <v/>
      </c>
      <c r="Q752" s="39" t="str">
        <f>IF(Q$1&gt;$AE$1,"-",IFERROR(IF(DATEDIF('Base de données'!$A752,Q$1,"d")&lt;&gt;0,"",'Base de données'!$B752),""))</f>
        <v/>
      </c>
      <c r="R752" s="39" t="str">
        <f>IF(R$1&gt;$AE$1,"-",IFERROR(IF(DATEDIF('Base de données'!$A752,R$1,"d")&lt;&gt;0,"",'Base de données'!$B752),""))</f>
        <v/>
      </c>
      <c r="S752" s="39" t="str">
        <f>IF(S$1&gt;$AE$1,"-",IFERROR(IF(DATEDIF('Base de données'!$A752,S$1,"d")&lt;&gt;0,"",'Base de données'!$B752),""))</f>
        <v/>
      </c>
      <c r="T752" s="39" t="str">
        <f>IF(T$1&gt;$AE$1,"-",IFERROR(IF(DATEDIF('Base de données'!$A752,T$1,"d")&lt;&gt;0,"",'Base de données'!$B752),""))</f>
        <v/>
      </c>
      <c r="U752" s="39" t="str">
        <f>IF(U$1&gt;$AE$1,"-",IFERROR(IF(DATEDIF('Base de données'!$A752,U$1,"d")&lt;&gt;0,"",'Base de données'!$B752),""))</f>
        <v/>
      </c>
      <c r="V752" s="39" t="str">
        <f>IF(V$1&gt;$AE$1,"-",IFERROR(IF(DATEDIF('Base de données'!$A752,V$1,"d")&lt;&gt;0,"",'Base de données'!$B752),""))</f>
        <v/>
      </c>
      <c r="W752" s="34"/>
      <c r="X752" s="30" t="str">
        <f>'Base de données'!$C752&amp;" "&amp;'Base de données'!$D752</f>
        <v>Fontaine Denise</v>
      </c>
      <c r="Y752" s="31">
        <f>COUNTIF('Base de données'!$B:$B,'Base de données'!$B752)</f>
        <v>12</v>
      </c>
      <c r="AA752" s="87" cm="1">
        <f t="array" aca="1" ref="AA752" ca="1">INDIRECT("'Base de données'!A" &amp; ROW(Y752))</f>
        <v>45717</v>
      </c>
      <c r="AB752" s="51" t="str" cm="1">
        <f t="array" aca="1" ref="AB752" ca="1">INDIRECT("'Base de données'!B" &amp; ROW(Z752))</f>
        <v>8XT8G</v>
      </c>
    </row>
    <row r="753" spans="1:28" x14ac:dyDescent="0.3">
      <c r="A753" s="41" t="str">
        <f ca="1">IF(IF(AND($B753&lt;&gt;"-",$B753=$E753),"Entrée et sortie","-")="Entrée et sortie",'Base de données'!$B753,"-")</f>
        <v>-</v>
      </c>
      <c r="B753" s="41" t="str">
        <f t="shared" ca="1" si="47"/>
        <v>-</v>
      </c>
      <c r="C753" s="41" t="str">
        <f t="shared" ca="1" si="48"/>
        <v>-</v>
      </c>
      <c r="D753" s="41" t="str">
        <f>IF($F753="sortie en cours d'année",'Base de données'!$B753,"-")</f>
        <v>-</v>
      </c>
      <c r="E753" s="41" t="str">
        <f>IF($H753="entrée en cours d'année",'Base de données'!$B753,"-")</f>
        <v>-</v>
      </c>
      <c r="F753" s="37" t="str">
        <f t="shared" si="45"/>
        <v/>
      </c>
      <c r="G753" s="37" t="str">
        <f>IF($J753="mouvement",_xlfn.XLOOKUP('Base de données'!$B753,$V:$V,$V:$V,0),"")</f>
        <v/>
      </c>
      <c r="H753" s="37" t="str">
        <f t="shared" si="46"/>
        <v/>
      </c>
      <c r="I753" s="37" t="str">
        <f>IF($J753="mouvement",_xlfn.XLOOKUP('Base de données'!$B753,$K:$K,$K:$K,0),"")</f>
        <v/>
      </c>
      <c r="J753" s="38" t="str">
        <f>IF(AND(Y753&lt;&gt;MAX(Y:Y),COUNTIF(K753:V753,'Base de données'!$B753)&gt;0),"mouvement","")</f>
        <v/>
      </c>
      <c r="K753" s="39" t="str">
        <f>IF(K$1&gt;$AE$1,"-",IFERROR(IF(DATEDIF('Base de données'!$A753,K$1,"d")&lt;&gt;0,"",'Base de données'!$B753),""))</f>
        <v/>
      </c>
      <c r="L753" s="39" t="str">
        <f>IF(L$1&gt;$AE$1,"-",IFERROR(IF(DATEDIF('Base de données'!$A753,L$1,"d")&lt;&gt;0,"",'Base de données'!$B753),""))</f>
        <v/>
      </c>
      <c r="M753" s="39" t="str">
        <f>IF(M$1&gt;$AE$1,"-",IFERROR(IF(DATEDIF('Base de données'!$A753,M$1,"d")&lt;&gt;0,"",'Base de données'!$B753),""))</f>
        <v>OPEPZ</v>
      </c>
      <c r="N753" s="39" t="str">
        <f>IF(N$1&gt;$AE$1,"-",IFERROR(IF(DATEDIF('Base de données'!$A753,N$1,"d")&lt;&gt;0,"",'Base de données'!$B753),""))</f>
        <v/>
      </c>
      <c r="O753" s="39" t="str">
        <f>IF(O$1&gt;$AE$1,"-",IFERROR(IF(DATEDIF('Base de données'!$A753,O$1,"d")&lt;&gt;0,"",'Base de données'!$B753),""))</f>
        <v/>
      </c>
      <c r="P753" s="39" t="str">
        <f>IF(P$1&gt;$AE$1,"-",IFERROR(IF(DATEDIF('Base de données'!$A753,P$1,"d")&lt;&gt;0,"",'Base de données'!$B753),""))</f>
        <v/>
      </c>
      <c r="Q753" s="39" t="str">
        <f>IF(Q$1&gt;$AE$1,"-",IFERROR(IF(DATEDIF('Base de données'!$A753,Q$1,"d")&lt;&gt;0,"",'Base de données'!$B753),""))</f>
        <v/>
      </c>
      <c r="R753" s="39" t="str">
        <f>IF(R$1&gt;$AE$1,"-",IFERROR(IF(DATEDIF('Base de données'!$A753,R$1,"d")&lt;&gt;0,"",'Base de données'!$B753),""))</f>
        <v/>
      </c>
      <c r="S753" s="39" t="str">
        <f>IF(S$1&gt;$AE$1,"-",IFERROR(IF(DATEDIF('Base de données'!$A753,S$1,"d")&lt;&gt;0,"",'Base de données'!$B753),""))</f>
        <v/>
      </c>
      <c r="T753" s="39" t="str">
        <f>IF(T$1&gt;$AE$1,"-",IFERROR(IF(DATEDIF('Base de données'!$A753,T$1,"d")&lt;&gt;0,"",'Base de données'!$B753),""))</f>
        <v/>
      </c>
      <c r="U753" s="39" t="str">
        <f>IF(U$1&gt;$AE$1,"-",IFERROR(IF(DATEDIF('Base de données'!$A753,U$1,"d")&lt;&gt;0,"",'Base de données'!$B753),""))</f>
        <v/>
      </c>
      <c r="V753" s="39" t="str">
        <f>IF(V$1&gt;$AE$1,"-",IFERROR(IF(DATEDIF('Base de données'!$A753,V$1,"d")&lt;&gt;0,"",'Base de données'!$B753),""))</f>
        <v/>
      </c>
      <c r="W753" s="34"/>
      <c r="X753" s="30" t="str">
        <f>'Base de données'!$C753&amp;" "&amp;'Base de données'!$D753</f>
        <v>Salmon Jacques</v>
      </c>
      <c r="Y753" s="31">
        <f>COUNTIF('Base de données'!$B:$B,'Base de données'!$B753)</f>
        <v>12</v>
      </c>
      <c r="AA753" s="87" cm="1">
        <f t="array" aca="1" ref="AA753" ca="1">INDIRECT("'Base de données'!A" &amp; ROW(Y753))</f>
        <v>45717</v>
      </c>
      <c r="AB753" s="51" t="str" cm="1">
        <f t="array" aca="1" ref="AB753" ca="1">INDIRECT("'Base de données'!B" &amp; ROW(Z753))</f>
        <v>OPEPZ</v>
      </c>
    </row>
    <row r="754" spans="1:28" x14ac:dyDescent="0.3">
      <c r="A754" s="41" t="str">
        <f ca="1">IF(IF(AND($B754&lt;&gt;"-",$B754=$E754),"Entrée et sortie","-")="Entrée et sortie",'Base de données'!$B754,"-")</f>
        <v>-</v>
      </c>
      <c r="B754" s="41" t="str">
        <f t="shared" ca="1" si="47"/>
        <v>-</v>
      </c>
      <c r="C754" s="41" t="str">
        <f t="shared" ca="1" si="48"/>
        <v>-</v>
      </c>
      <c r="D754" s="41" t="str">
        <f>IF($F754="sortie en cours d'année",'Base de données'!$B754,"-")</f>
        <v>-</v>
      </c>
      <c r="E754" s="41" t="str">
        <f>IF($H754="entrée en cours d'année",'Base de données'!$B754,"-")</f>
        <v>-</v>
      </c>
      <c r="F754" s="37" t="str">
        <f t="shared" si="45"/>
        <v/>
      </c>
      <c r="G754" s="37" t="str">
        <f>IF($J754="mouvement",_xlfn.XLOOKUP('Base de données'!$B754,$V:$V,$V:$V,0),"")</f>
        <v/>
      </c>
      <c r="H754" s="37" t="str">
        <f t="shared" si="46"/>
        <v/>
      </c>
      <c r="I754" s="37" t="str">
        <f>IF($J754="mouvement",_xlfn.XLOOKUP('Base de données'!$B754,$K:$K,$K:$K,0),"")</f>
        <v/>
      </c>
      <c r="J754" s="38" t="str">
        <f>IF(AND(Y754&lt;&gt;MAX(Y:Y),COUNTIF(K754:V754,'Base de données'!$B754)&gt;0),"mouvement","")</f>
        <v/>
      </c>
      <c r="K754" s="39" t="str">
        <f>IF(K$1&gt;$AE$1,"-",IFERROR(IF(DATEDIF('Base de données'!$A754,K$1,"d")&lt;&gt;0,"",'Base de données'!$B754),""))</f>
        <v/>
      </c>
      <c r="L754" s="39" t="str">
        <f>IF(L$1&gt;$AE$1,"-",IFERROR(IF(DATEDIF('Base de données'!$A754,L$1,"d")&lt;&gt;0,"",'Base de données'!$B754),""))</f>
        <v/>
      </c>
      <c r="M754" s="39" t="str">
        <f>IF(M$1&gt;$AE$1,"-",IFERROR(IF(DATEDIF('Base de données'!$A754,M$1,"d")&lt;&gt;0,"",'Base de données'!$B754),""))</f>
        <v>5W5SI</v>
      </c>
      <c r="N754" s="39" t="str">
        <f>IF(N$1&gt;$AE$1,"-",IFERROR(IF(DATEDIF('Base de données'!$A754,N$1,"d")&lt;&gt;0,"",'Base de données'!$B754),""))</f>
        <v/>
      </c>
      <c r="O754" s="39" t="str">
        <f>IF(O$1&gt;$AE$1,"-",IFERROR(IF(DATEDIF('Base de données'!$A754,O$1,"d")&lt;&gt;0,"",'Base de données'!$B754),""))</f>
        <v/>
      </c>
      <c r="P754" s="39" t="str">
        <f>IF(P$1&gt;$AE$1,"-",IFERROR(IF(DATEDIF('Base de données'!$A754,P$1,"d")&lt;&gt;0,"",'Base de données'!$B754),""))</f>
        <v/>
      </c>
      <c r="Q754" s="39" t="str">
        <f>IF(Q$1&gt;$AE$1,"-",IFERROR(IF(DATEDIF('Base de données'!$A754,Q$1,"d")&lt;&gt;0,"",'Base de données'!$B754),""))</f>
        <v/>
      </c>
      <c r="R754" s="39" t="str">
        <f>IF(R$1&gt;$AE$1,"-",IFERROR(IF(DATEDIF('Base de données'!$A754,R$1,"d")&lt;&gt;0,"",'Base de données'!$B754),""))</f>
        <v/>
      </c>
      <c r="S754" s="39" t="str">
        <f>IF(S$1&gt;$AE$1,"-",IFERROR(IF(DATEDIF('Base de données'!$A754,S$1,"d")&lt;&gt;0,"",'Base de données'!$B754),""))</f>
        <v/>
      </c>
      <c r="T754" s="39" t="str">
        <f>IF(T$1&gt;$AE$1,"-",IFERROR(IF(DATEDIF('Base de données'!$A754,T$1,"d")&lt;&gt;0,"",'Base de données'!$B754),""))</f>
        <v/>
      </c>
      <c r="U754" s="39" t="str">
        <f>IF(U$1&gt;$AE$1,"-",IFERROR(IF(DATEDIF('Base de données'!$A754,U$1,"d")&lt;&gt;0,"",'Base de données'!$B754),""))</f>
        <v/>
      </c>
      <c r="V754" s="39" t="str">
        <f>IF(V$1&gt;$AE$1,"-",IFERROR(IF(DATEDIF('Base de données'!$A754,V$1,"d")&lt;&gt;0,"",'Base de données'!$B754),""))</f>
        <v/>
      </c>
      <c r="W754" s="34"/>
      <c r="X754" s="30" t="str">
        <f>'Base de données'!$C754&amp;" "&amp;'Base de données'!$D754</f>
        <v>Olivier Gérard</v>
      </c>
      <c r="Y754" s="31">
        <f>COUNTIF('Base de données'!$B:$B,'Base de données'!$B754)</f>
        <v>12</v>
      </c>
      <c r="AA754" s="87" cm="1">
        <f t="array" aca="1" ref="AA754" ca="1">INDIRECT("'Base de données'!A" &amp; ROW(Y754))</f>
        <v>45717</v>
      </c>
      <c r="AB754" s="51" t="str" cm="1">
        <f t="array" aca="1" ref="AB754" ca="1">INDIRECT("'Base de données'!B" &amp; ROW(Z754))</f>
        <v>5W5SI</v>
      </c>
    </row>
    <row r="755" spans="1:28" x14ac:dyDescent="0.3">
      <c r="A755" s="41" t="str">
        <f ca="1">IF(IF(AND($B755&lt;&gt;"-",$B755=$E755),"Entrée et sortie","-")="Entrée et sortie",'Base de données'!$B755,"-")</f>
        <v>-</v>
      </c>
      <c r="B755" s="41" t="str">
        <f t="shared" ca="1" si="47"/>
        <v>-</v>
      </c>
      <c r="C755" s="41" t="str">
        <f t="shared" ca="1" si="48"/>
        <v>-</v>
      </c>
      <c r="D755" s="41" t="str">
        <f>IF($F755="sortie en cours d'année",'Base de données'!$B755,"-")</f>
        <v>-</v>
      </c>
      <c r="E755" s="41" t="str">
        <f>IF($H755="entrée en cours d'année",'Base de données'!$B755,"-")</f>
        <v>-</v>
      </c>
      <c r="F755" s="37" t="str">
        <f t="shared" si="45"/>
        <v/>
      </c>
      <c r="G755" s="37" t="str">
        <f>IF($J755="mouvement",_xlfn.XLOOKUP('Base de données'!$B755,$V:$V,$V:$V,0),"")</f>
        <v/>
      </c>
      <c r="H755" s="37" t="str">
        <f t="shared" si="46"/>
        <v/>
      </c>
      <c r="I755" s="37" t="str">
        <f>IF($J755="mouvement",_xlfn.XLOOKUP('Base de données'!$B755,$K:$K,$K:$K,0),"")</f>
        <v/>
      </c>
      <c r="J755" s="38" t="str">
        <f>IF(AND(Y755&lt;&gt;MAX(Y:Y),COUNTIF(K755:V755,'Base de données'!$B755)&gt;0),"mouvement","")</f>
        <v/>
      </c>
      <c r="K755" s="39" t="str">
        <f>IF(K$1&gt;$AE$1,"-",IFERROR(IF(DATEDIF('Base de données'!$A755,K$1,"d")&lt;&gt;0,"",'Base de données'!$B755),""))</f>
        <v/>
      </c>
      <c r="L755" s="39" t="str">
        <f>IF(L$1&gt;$AE$1,"-",IFERROR(IF(DATEDIF('Base de données'!$A755,L$1,"d")&lt;&gt;0,"",'Base de données'!$B755),""))</f>
        <v/>
      </c>
      <c r="M755" s="39" t="str">
        <f>IF(M$1&gt;$AE$1,"-",IFERROR(IF(DATEDIF('Base de données'!$A755,M$1,"d")&lt;&gt;0,"",'Base de données'!$B755),""))</f>
        <v>2W3RH</v>
      </c>
      <c r="N755" s="39" t="str">
        <f>IF(N$1&gt;$AE$1,"-",IFERROR(IF(DATEDIF('Base de données'!$A755,N$1,"d")&lt;&gt;0,"",'Base de données'!$B755),""))</f>
        <v/>
      </c>
      <c r="O755" s="39" t="str">
        <f>IF(O$1&gt;$AE$1,"-",IFERROR(IF(DATEDIF('Base de données'!$A755,O$1,"d")&lt;&gt;0,"",'Base de données'!$B755),""))</f>
        <v/>
      </c>
      <c r="P755" s="39" t="str">
        <f>IF(P$1&gt;$AE$1,"-",IFERROR(IF(DATEDIF('Base de données'!$A755,P$1,"d")&lt;&gt;0,"",'Base de données'!$B755),""))</f>
        <v/>
      </c>
      <c r="Q755" s="39" t="str">
        <f>IF(Q$1&gt;$AE$1,"-",IFERROR(IF(DATEDIF('Base de données'!$A755,Q$1,"d")&lt;&gt;0,"",'Base de données'!$B755),""))</f>
        <v/>
      </c>
      <c r="R755" s="39" t="str">
        <f>IF(R$1&gt;$AE$1,"-",IFERROR(IF(DATEDIF('Base de données'!$A755,R$1,"d")&lt;&gt;0,"",'Base de données'!$B755),""))</f>
        <v/>
      </c>
      <c r="S755" s="39" t="str">
        <f>IF(S$1&gt;$AE$1,"-",IFERROR(IF(DATEDIF('Base de données'!$A755,S$1,"d")&lt;&gt;0,"",'Base de données'!$B755),""))</f>
        <v/>
      </c>
      <c r="T755" s="39" t="str">
        <f>IF(T$1&gt;$AE$1,"-",IFERROR(IF(DATEDIF('Base de données'!$A755,T$1,"d")&lt;&gt;0,"",'Base de données'!$B755),""))</f>
        <v/>
      </c>
      <c r="U755" s="39" t="str">
        <f>IF(U$1&gt;$AE$1,"-",IFERROR(IF(DATEDIF('Base de données'!$A755,U$1,"d")&lt;&gt;0,"",'Base de données'!$B755),""))</f>
        <v/>
      </c>
      <c r="V755" s="39" t="str">
        <f>IF(V$1&gt;$AE$1,"-",IFERROR(IF(DATEDIF('Base de données'!$A755,V$1,"d")&lt;&gt;0,"",'Base de données'!$B755),""))</f>
        <v/>
      </c>
      <c r="W755" s="34"/>
      <c r="X755" s="30" t="str">
        <f>'Base de données'!$C755&amp;" "&amp;'Base de données'!$D755</f>
        <v>Pichon Bernard</v>
      </c>
      <c r="Y755" s="31">
        <f>COUNTIF('Base de données'!$B:$B,'Base de données'!$B755)</f>
        <v>12</v>
      </c>
      <c r="AA755" s="87" cm="1">
        <f t="array" aca="1" ref="AA755" ca="1">INDIRECT("'Base de données'!A" &amp; ROW(Y755))</f>
        <v>45717</v>
      </c>
      <c r="AB755" s="51" t="str" cm="1">
        <f t="array" aca="1" ref="AB755" ca="1">INDIRECT("'Base de données'!B" &amp; ROW(Z755))</f>
        <v>2W3RH</v>
      </c>
    </row>
    <row r="756" spans="1:28" x14ac:dyDescent="0.3">
      <c r="A756" s="41" t="str">
        <f ca="1">IF(IF(AND($B756&lt;&gt;"-",$B756=$E756),"Entrée et sortie","-")="Entrée et sortie",'Base de données'!$B756,"-")</f>
        <v>-</v>
      </c>
      <c r="B756" s="41" t="str">
        <f t="shared" ca="1" si="47"/>
        <v>-</v>
      </c>
      <c r="C756" s="41" t="str">
        <f t="shared" ca="1" si="48"/>
        <v>-</v>
      </c>
      <c r="D756" s="41" t="str">
        <f>IF($F756="sortie en cours d'année",'Base de données'!$B756,"-")</f>
        <v>-</v>
      </c>
      <c r="E756" s="41" t="str">
        <f>IF($H756="entrée en cours d'année",'Base de données'!$B756,"-")</f>
        <v>-</v>
      </c>
      <c r="F756" s="37" t="str">
        <f t="shared" si="45"/>
        <v/>
      </c>
      <c r="G756" s="37" t="str">
        <f>IF($J756="mouvement",_xlfn.XLOOKUP('Base de données'!$B756,$V:$V,$V:$V,0),"")</f>
        <v/>
      </c>
      <c r="H756" s="37" t="str">
        <f t="shared" si="46"/>
        <v/>
      </c>
      <c r="I756" s="37" t="str">
        <f>IF($J756="mouvement",_xlfn.XLOOKUP('Base de données'!$B756,$K:$K,$K:$K,0),"")</f>
        <v/>
      </c>
      <c r="J756" s="38" t="str">
        <f>IF(AND(Y756&lt;&gt;MAX(Y:Y),COUNTIF(K756:V756,'Base de données'!$B756)&gt;0),"mouvement","")</f>
        <v/>
      </c>
      <c r="K756" s="39" t="str">
        <f>IF(K$1&gt;$AE$1,"-",IFERROR(IF(DATEDIF('Base de données'!$A756,K$1,"d")&lt;&gt;0,"",'Base de données'!$B756),""))</f>
        <v/>
      </c>
      <c r="L756" s="39" t="str">
        <f>IF(L$1&gt;$AE$1,"-",IFERROR(IF(DATEDIF('Base de données'!$A756,L$1,"d")&lt;&gt;0,"",'Base de données'!$B756),""))</f>
        <v/>
      </c>
      <c r="M756" s="39" t="str">
        <f>IF(M$1&gt;$AE$1,"-",IFERROR(IF(DATEDIF('Base de données'!$A756,M$1,"d")&lt;&gt;0,"",'Base de données'!$B756),""))</f>
        <v>AOI98</v>
      </c>
      <c r="N756" s="39" t="str">
        <f>IF(N$1&gt;$AE$1,"-",IFERROR(IF(DATEDIF('Base de données'!$A756,N$1,"d")&lt;&gt;0,"",'Base de données'!$B756),""))</f>
        <v/>
      </c>
      <c r="O756" s="39" t="str">
        <f>IF(O$1&gt;$AE$1,"-",IFERROR(IF(DATEDIF('Base de données'!$A756,O$1,"d")&lt;&gt;0,"",'Base de données'!$B756),""))</f>
        <v/>
      </c>
      <c r="P756" s="39" t="str">
        <f>IF(P$1&gt;$AE$1,"-",IFERROR(IF(DATEDIF('Base de données'!$A756,P$1,"d")&lt;&gt;0,"",'Base de données'!$B756),""))</f>
        <v/>
      </c>
      <c r="Q756" s="39" t="str">
        <f>IF(Q$1&gt;$AE$1,"-",IFERROR(IF(DATEDIF('Base de données'!$A756,Q$1,"d")&lt;&gt;0,"",'Base de données'!$B756),""))</f>
        <v/>
      </c>
      <c r="R756" s="39" t="str">
        <f>IF(R$1&gt;$AE$1,"-",IFERROR(IF(DATEDIF('Base de données'!$A756,R$1,"d")&lt;&gt;0,"",'Base de données'!$B756),""))</f>
        <v/>
      </c>
      <c r="S756" s="39" t="str">
        <f>IF(S$1&gt;$AE$1,"-",IFERROR(IF(DATEDIF('Base de données'!$A756,S$1,"d")&lt;&gt;0,"",'Base de données'!$B756),""))</f>
        <v/>
      </c>
      <c r="T756" s="39" t="str">
        <f>IF(T$1&gt;$AE$1,"-",IFERROR(IF(DATEDIF('Base de données'!$A756,T$1,"d")&lt;&gt;0,"",'Base de données'!$B756),""))</f>
        <v/>
      </c>
      <c r="U756" s="39" t="str">
        <f>IF(U$1&gt;$AE$1,"-",IFERROR(IF(DATEDIF('Base de données'!$A756,U$1,"d")&lt;&gt;0,"",'Base de données'!$B756),""))</f>
        <v/>
      </c>
      <c r="V756" s="39" t="str">
        <f>IF(V$1&gt;$AE$1,"-",IFERROR(IF(DATEDIF('Base de données'!$A756,V$1,"d")&lt;&gt;0,"",'Base de données'!$B756),""))</f>
        <v/>
      </c>
      <c r="W756" s="34"/>
      <c r="X756" s="30" t="str">
        <f>'Base de données'!$C756&amp;" "&amp;'Base de données'!$D756</f>
        <v>Loiseau Bertrand</v>
      </c>
      <c r="Y756" s="31">
        <f>COUNTIF('Base de données'!$B:$B,'Base de données'!$B756)</f>
        <v>12</v>
      </c>
      <c r="AA756" s="87" cm="1">
        <f t="array" aca="1" ref="AA756" ca="1">INDIRECT("'Base de données'!A" &amp; ROW(Y756))</f>
        <v>45717</v>
      </c>
      <c r="AB756" s="51" t="str" cm="1">
        <f t="array" aca="1" ref="AB756" ca="1">INDIRECT("'Base de données'!B" &amp; ROW(Z756))</f>
        <v>AOI98</v>
      </c>
    </row>
    <row r="757" spans="1:28" x14ac:dyDescent="0.3">
      <c r="A757" s="41" t="str">
        <f ca="1">IF(IF(AND($B757&lt;&gt;"-",$B757=$E757),"Entrée et sortie","-")="Entrée et sortie",'Base de données'!$B757,"-")</f>
        <v>-</v>
      </c>
      <c r="B757" s="41" t="str">
        <f t="shared" ca="1" si="47"/>
        <v>-</v>
      </c>
      <c r="C757" s="41" t="str">
        <f t="shared" ca="1" si="48"/>
        <v>-</v>
      </c>
      <c r="D757" s="41" t="str">
        <f>IF($F757="sortie en cours d'année",'Base de données'!$B757,"-")</f>
        <v>-</v>
      </c>
      <c r="E757" s="41" t="str">
        <f>IF($H757="entrée en cours d'année",'Base de données'!$B757,"-")</f>
        <v>-</v>
      </c>
      <c r="F757" s="37" t="str">
        <f t="shared" si="45"/>
        <v/>
      </c>
      <c r="G757" s="37" t="str">
        <f>IF($J757="mouvement",_xlfn.XLOOKUP('Base de données'!$B757,$V:$V,$V:$V,0),"")</f>
        <v/>
      </c>
      <c r="H757" s="37" t="str">
        <f t="shared" si="46"/>
        <v/>
      </c>
      <c r="I757" s="37" t="str">
        <f>IF($J757="mouvement",_xlfn.XLOOKUP('Base de données'!$B757,$K:$K,$K:$K,0),"")</f>
        <v/>
      </c>
      <c r="J757" s="38" t="str">
        <f>IF(AND(Y757&lt;&gt;MAX(Y:Y),COUNTIF(K757:V757,'Base de données'!$B757)&gt;0),"mouvement","")</f>
        <v/>
      </c>
      <c r="K757" s="39" t="str">
        <f>IF(K$1&gt;$AE$1,"-",IFERROR(IF(DATEDIF('Base de données'!$A757,K$1,"d")&lt;&gt;0,"",'Base de données'!$B757),""))</f>
        <v/>
      </c>
      <c r="L757" s="39" t="str">
        <f>IF(L$1&gt;$AE$1,"-",IFERROR(IF(DATEDIF('Base de données'!$A757,L$1,"d")&lt;&gt;0,"",'Base de données'!$B757),""))</f>
        <v/>
      </c>
      <c r="M757" s="39" t="str">
        <f>IF(M$1&gt;$AE$1,"-",IFERROR(IF(DATEDIF('Base de données'!$A757,M$1,"d")&lt;&gt;0,"",'Base de données'!$B757),""))</f>
        <v>G2WR6</v>
      </c>
      <c r="N757" s="39" t="str">
        <f>IF(N$1&gt;$AE$1,"-",IFERROR(IF(DATEDIF('Base de données'!$A757,N$1,"d")&lt;&gt;0,"",'Base de données'!$B757),""))</f>
        <v/>
      </c>
      <c r="O757" s="39" t="str">
        <f>IF(O$1&gt;$AE$1,"-",IFERROR(IF(DATEDIF('Base de données'!$A757,O$1,"d")&lt;&gt;0,"",'Base de données'!$B757),""))</f>
        <v/>
      </c>
      <c r="P757" s="39" t="str">
        <f>IF(P$1&gt;$AE$1,"-",IFERROR(IF(DATEDIF('Base de données'!$A757,P$1,"d")&lt;&gt;0,"",'Base de données'!$B757),""))</f>
        <v/>
      </c>
      <c r="Q757" s="39" t="str">
        <f>IF(Q$1&gt;$AE$1,"-",IFERROR(IF(DATEDIF('Base de données'!$A757,Q$1,"d")&lt;&gt;0,"",'Base de données'!$B757),""))</f>
        <v/>
      </c>
      <c r="R757" s="39" t="str">
        <f>IF(R$1&gt;$AE$1,"-",IFERROR(IF(DATEDIF('Base de données'!$A757,R$1,"d")&lt;&gt;0,"",'Base de données'!$B757),""))</f>
        <v/>
      </c>
      <c r="S757" s="39" t="str">
        <f>IF(S$1&gt;$AE$1,"-",IFERROR(IF(DATEDIF('Base de données'!$A757,S$1,"d")&lt;&gt;0,"",'Base de données'!$B757),""))</f>
        <v/>
      </c>
      <c r="T757" s="39" t="str">
        <f>IF(T$1&gt;$AE$1,"-",IFERROR(IF(DATEDIF('Base de données'!$A757,T$1,"d")&lt;&gt;0,"",'Base de données'!$B757),""))</f>
        <v/>
      </c>
      <c r="U757" s="39" t="str">
        <f>IF(U$1&gt;$AE$1,"-",IFERROR(IF(DATEDIF('Base de données'!$A757,U$1,"d")&lt;&gt;0,"",'Base de données'!$B757),""))</f>
        <v/>
      </c>
      <c r="V757" s="39" t="str">
        <f>IF(V$1&gt;$AE$1,"-",IFERROR(IF(DATEDIF('Base de données'!$A757,V$1,"d")&lt;&gt;0,"",'Base de données'!$B757),""))</f>
        <v/>
      </c>
      <c r="W757" s="34"/>
      <c r="X757" s="30" t="str">
        <f>'Base de données'!$C757&amp;" "&amp;'Base de données'!$D757</f>
        <v>Michel Aurélie</v>
      </c>
      <c r="Y757" s="31">
        <f>COUNTIF('Base de données'!$B:$B,'Base de données'!$B757)</f>
        <v>12</v>
      </c>
      <c r="AA757" s="87" cm="1">
        <f t="array" aca="1" ref="AA757" ca="1">INDIRECT("'Base de données'!A" &amp; ROW(Y757))</f>
        <v>45717</v>
      </c>
      <c r="AB757" s="51" t="str" cm="1">
        <f t="array" aca="1" ref="AB757" ca="1">INDIRECT("'Base de données'!B" &amp; ROW(Z757))</f>
        <v>G2WR6</v>
      </c>
    </row>
    <row r="758" spans="1:28" x14ac:dyDescent="0.3">
      <c r="A758" s="41" t="str">
        <f ca="1">IF(IF(AND($B758&lt;&gt;"-",$B758=$E758),"Entrée et sortie","-")="Entrée et sortie",'Base de données'!$B758,"-")</f>
        <v>-</v>
      </c>
      <c r="B758" s="41" t="str">
        <f t="shared" ca="1" si="47"/>
        <v>-</v>
      </c>
      <c r="C758" s="41" t="str">
        <f t="shared" ca="1" si="48"/>
        <v>-</v>
      </c>
      <c r="D758" s="41" t="str">
        <f>IF($F758="sortie en cours d'année",'Base de données'!$B758,"-")</f>
        <v>-</v>
      </c>
      <c r="E758" s="41" t="str">
        <f>IF($H758="entrée en cours d'année",'Base de données'!$B758,"-")</f>
        <v>-</v>
      </c>
      <c r="F758" s="37" t="str">
        <f t="shared" si="45"/>
        <v/>
      </c>
      <c r="G758" s="37" t="str">
        <f>IF($J758="mouvement",_xlfn.XLOOKUP('Base de données'!$B758,$V:$V,$V:$V,0),"")</f>
        <v/>
      </c>
      <c r="H758" s="37" t="str">
        <f t="shared" si="46"/>
        <v/>
      </c>
      <c r="I758" s="37" t="str">
        <f>IF($J758="mouvement",_xlfn.XLOOKUP('Base de données'!$B758,$K:$K,$K:$K,0),"")</f>
        <v/>
      </c>
      <c r="J758" s="38" t="str">
        <f>IF(AND(Y758&lt;&gt;MAX(Y:Y),COUNTIF(K758:V758,'Base de données'!$B758)&gt;0),"mouvement","")</f>
        <v/>
      </c>
      <c r="K758" s="39" t="str">
        <f>IF(K$1&gt;$AE$1,"-",IFERROR(IF(DATEDIF('Base de données'!$A758,K$1,"d")&lt;&gt;0,"",'Base de données'!$B758),""))</f>
        <v/>
      </c>
      <c r="L758" s="39" t="str">
        <f>IF(L$1&gt;$AE$1,"-",IFERROR(IF(DATEDIF('Base de données'!$A758,L$1,"d")&lt;&gt;0,"",'Base de données'!$B758),""))</f>
        <v/>
      </c>
      <c r="M758" s="39" t="str">
        <f>IF(M$1&gt;$AE$1,"-",IFERROR(IF(DATEDIF('Base de données'!$A758,M$1,"d")&lt;&gt;0,"",'Base de données'!$B758),""))</f>
        <v>50506</v>
      </c>
      <c r="N758" s="39" t="str">
        <f>IF(N$1&gt;$AE$1,"-",IFERROR(IF(DATEDIF('Base de données'!$A758,N$1,"d")&lt;&gt;0,"",'Base de données'!$B758),""))</f>
        <v/>
      </c>
      <c r="O758" s="39" t="str">
        <f>IF(O$1&gt;$AE$1,"-",IFERROR(IF(DATEDIF('Base de données'!$A758,O$1,"d")&lt;&gt;0,"",'Base de données'!$B758),""))</f>
        <v/>
      </c>
      <c r="P758" s="39" t="str">
        <f>IF(P$1&gt;$AE$1,"-",IFERROR(IF(DATEDIF('Base de données'!$A758,P$1,"d")&lt;&gt;0,"",'Base de données'!$B758),""))</f>
        <v/>
      </c>
      <c r="Q758" s="39" t="str">
        <f>IF(Q$1&gt;$AE$1,"-",IFERROR(IF(DATEDIF('Base de données'!$A758,Q$1,"d")&lt;&gt;0,"",'Base de données'!$B758),""))</f>
        <v/>
      </c>
      <c r="R758" s="39" t="str">
        <f>IF(R$1&gt;$AE$1,"-",IFERROR(IF(DATEDIF('Base de données'!$A758,R$1,"d")&lt;&gt;0,"",'Base de données'!$B758),""))</f>
        <v/>
      </c>
      <c r="S758" s="39" t="str">
        <f>IF(S$1&gt;$AE$1,"-",IFERROR(IF(DATEDIF('Base de données'!$A758,S$1,"d")&lt;&gt;0,"",'Base de données'!$B758),""))</f>
        <v/>
      </c>
      <c r="T758" s="39" t="str">
        <f>IF(T$1&gt;$AE$1,"-",IFERROR(IF(DATEDIF('Base de données'!$A758,T$1,"d")&lt;&gt;0,"",'Base de données'!$B758),""))</f>
        <v/>
      </c>
      <c r="U758" s="39" t="str">
        <f>IF(U$1&gt;$AE$1,"-",IFERROR(IF(DATEDIF('Base de données'!$A758,U$1,"d")&lt;&gt;0,"",'Base de données'!$B758),""))</f>
        <v/>
      </c>
      <c r="V758" s="39" t="str">
        <f>IF(V$1&gt;$AE$1,"-",IFERROR(IF(DATEDIF('Base de données'!$A758,V$1,"d")&lt;&gt;0,"",'Base de données'!$B758),""))</f>
        <v/>
      </c>
      <c r="W758" s="34"/>
      <c r="X758" s="30" t="str">
        <f>'Base de données'!$C758&amp;" "&amp;'Base de données'!$D758</f>
        <v>Michel Pauline</v>
      </c>
      <c r="Y758" s="31">
        <f>COUNTIF('Base de données'!$B:$B,'Base de données'!$B758)</f>
        <v>12</v>
      </c>
      <c r="AA758" s="87" cm="1">
        <f t="array" aca="1" ref="AA758" ca="1">INDIRECT("'Base de données'!A" &amp; ROW(Y758))</f>
        <v>45717</v>
      </c>
      <c r="AB758" s="51" t="str" cm="1">
        <f t="array" aca="1" ref="AB758" ca="1">INDIRECT("'Base de données'!B" &amp; ROW(Z758))</f>
        <v>50506</v>
      </c>
    </row>
    <row r="759" spans="1:28" x14ac:dyDescent="0.3">
      <c r="A759" s="41" t="str">
        <f ca="1">IF(IF(AND($B759&lt;&gt;"-",$B759=$E759),"Entrée et sortie","-")="Entrée et sortie",'Base de données'!$B759,"-")</f>
        <v>-</v>
      </c>
      <c r="B759" s="41" t="str">
        <f t="shared" ca="1" si="47"/>
        <v>G5QWQ</v>
      </c>
      <c r="C759" s="41" t="str">
        <f t="shared" ca="1" si="48"/>
        <v>G5QWQ</v>
      </c>
      <c r="D759" s="41" t="str">
        <f>IF($F759="sortie en cours d'année",'Base de données'!$B759,"-")</f>
        <v>G5QWQ</v>
      </c>
      <c r="E759" s="41" t="str">
        <f>IF($H759="entrée en cours d'année",'Base de données'!$B759,"-")</f>
        <v>-</v>
      </c>
      <c r="F759" s="37" t="str">
        <f t="shared" si="45"/>
        <v>sortie en cours d'année</v>
      </c>
      <c r="G759" s="37">
        <f>IF($J759="mouvement",_xlfn.XLOOKUP('Base de données'!$B759,$V:$V,$V:$V,0),"")</f>
        <v>0</v>
      </c>
      <c r="H759" s="37" t="str">
        <f t="shared" si="46"/>
        <v/>
      </c>
      <c r="I759" s="37" t="str">
        <f>IF($J759="mouvement",_xlfn.XLOOKUP('Base de données'!$B759,$K:$K,$K:$K,0),"")</f>
        <v>G5QWQ</v>
      </c>
      <c r="J759" s="38" t="str">
        <f>IF(AND(Y759&lt;&gt;MAX(Y:Y),COUNTIF(K759:V759,'Base de données'!$B759)&gt;0),"mouvement","")</f>
        <v>mouvement</v>
      </c>
      <c r="K759" s="39" t="str">
        <f>IF(K$1&gt;$AE$1,"-",IFERROR(IF(DATEDIF('Base de données'!$A759,K$1,"d")&lt;&gt;0,"",'Base de données'!$B759),""))</f>
        <v/>
      </c>
      <c r="L759" s="39" t="str">
        <f>IF(L$1&gt;$AE$1,"-",IFERROR(IF(DATEDIF('Base de données'!$A759,L$1,"d")&lt;&gt;0,"",'Base de données'!$B759),""))</f>
        <v/>
      </c>
      <c r="M759" s="39" t="str">
        <f>IF(M$1&gt;$AE$1,"-",IFERROR(IF(DATEDIF('Base de données'!$A759,M$1,"d")&lt;&gt;0,"",'Base de données'!$B759),""))</f>
        <v>G5QWQ</v>
      </c>
      <c r="N759" s="39" t="str">
        <f>IF(N$1&gt;$AE$1,"-",IFERROR(IF(DATEDIF('Base de données'!$A759,N$1,"d")&lt;&gt;0,"",'Base de données'!$B759),""))</f>
        <v/>
      </c>
      <c r="O759" s="39" t="str">
        <f>IF(O$1&gt;$AE$1,"-",IFERROR(IF(DATEDIF('Base de données'!$A759,O$1,"d")&lt;&gt;0,"",'Base de données'!$B759),""))</f>
        <v/>
      </c>
      <c r="P759" s="39" t="str">
        <f>IF(P$1&gt;$AE$1,"-",IFERROR(IF(DATEDIF('Base de données'!$A759,P$1,"d")&lt;&gt;0,"",'Base de données'!$B759),""))</f>
        <v/>
      </c>
      <c r="Q759" s="39" t="str">
        <f>IF(Q$1&gt;$AE$1,"-",IFERROR(IF(DATEDIF('Base de données'!$A759,Q$1,"d")&lt;&gt;0,"",'Base de données'!$B759),""))</f>
        <v/>
      </c>
      <c r="R759" s="39" t="str">
        <f>IF(R$1&gt;$AE$1,"-",IFERROR(IF(DATEDIF('Base de données'!$A759,R$1,"d")&lt;&gt;0,"",'Base de données'!$B759),""))</f>
        <v/>
      </c>
      <c r="S759" s="39" t="str">
        <f>IF(S$1&gt;$AE$1,"-",IFERROR(IF(DATEDIF('Base de données'!$A759,S$1,"d")&lt;&gt;0,"",'Base de données'!$B759),""))</f>
        <v/>
      </c>
      <c r="T759" s="39" t="str">
        <f>IF(T$1&gt;$AE$1,"-",IFERROR(IF(DATEDIF('Base de données'!$A759,T$1,"d")&lt;&gt;0,"",'Base de données'!$B759),""))</f>
        <v/>
      </c>
      <c r="U759" s="39" t="str">
        <f>IF(U$1&gt;$AE$1,"-",IFERROR(IF(DATEDIF('Base de données'!$A759,U$1,"d")&lt;&gt;0,"",'Base de données'!$B759),""))</f>
        <v/>
      </c>
      <c r="V759" s="39" t="str">
        <f>IF(V$1&gt;$AE$1,"-",IFERROR(IF(DATEDIF('Base de données'!$A759,V$1,"d")&lt;&gt;0,"",'Base de données'!$B759),""))</f>
        <v/>
      </c>
      <c r="W759" s="34"/>
      <c r="X759" s="30" t="str">
        <f>'Base de données'!$C759&amp;" "&amp;'Base de données'!$D759</f>
        <v>Thibault Alfred</v>
      </c>
      <c r="Y759" s="31">
        <f>COUNTIF('Base de données'!$B:$B,'Base de données'!$B759)</f>
        <v>10</v>
      </c>
      <c r="AA759" s="87" cm="1">
        <f t="array" aca="1" ref="AA759" ca="1">INDIRECT("'Base de données'!A" &amp; ROW(Y759))</f>
        <v>45717</v>
      </c>
      <c r="AB759" s="51" t="str" cm="1">
        <f t="array" aca="1" ref="AB759" ca="1">INDIRECT("'Base de données'!B" &amp; ROW(Z759))</f>
        <v>G5QWQ</v>
      </c>
    </row>
    <row r="760" spans="1:28" x14ac:dyDescent="0.3">
      <c r="A760" s="41" t="str">
        <f ca="1">IF(IF(AND($B760&lt;&gt;"-",$B760=$E760),"Entrée et sortie","-")="Entrée et sortie",'Base de données'!$B760,"-")</f>
        <v>-</v>
      </c>
      <c r="B760" s="41" t="str">
        <f t="shared" ca="1" si="47"/>
        <v>-</v>
      </c>
      <c r="C760" s="41" t="str">
        <f t="shared" ca="1" si="48"/>
        <v>-</v>
      </c>
      <c r="D760" s="41" t="str">
        <f>IF($F760="sortie en cours d'année",'Base de données'!$B760,"-")</f>
        <v>-</v>
      </c>
      <c r="E760" s="41" t="str">
        <f>IF($H760="entrée en cours d'année",'Base de données'!$B760,"-")</f>
        <v>-</v>
      </c>
      <c r="F760" s="37" t="str">
        <f t="shared" si="45"/>
        <v/>
      </c>
      <c r="G760" s="37" t="str">
        <f>IF($J760="mouvement",_xlfn.XLOOKUP('Base de données'!$B760,$V:$V,$V:$V,0),"")</f>
        <v/>
      </c>
      <c r="H760" s="37" t="str">
        <f t="shared" si="46"/>
        <v/>
      </c>
      <c r="I760" s="37" t="str">
        <f>IF($J760="mouvement",_xlfn.XLOOKUP('Base de données'!$B760,$K:$K,$K:$K,0),"")</f>
        <v/>
      </c>
      <c r="J760" s="38" t="str">
        <f>IF(AND(Y760&lt;&gt;MAX(Y:Y),COUNTIF(K760:V760,'Base de données'!$B760)&gt;0),"mouvement","")</f>
        <v/>
      </c>
      <c r="K760" s="39" t="str">
        <f>IF(K$1&gt;$AE$1,"-",IFERROR(IF(DATEDIF('Base de données'!$A760,K$1,"d")&lt;&gt;0,"",'Base de données'!$B760),""))</f>
        <v/>
      </c>
      <c r="L760" s="39" t="str">
        <f>IF(L$1&gt;$AE$1,"-",IFERROR(IF(DATEDIF('Base de données'!$A760,L$1,"d")&lt;&gt;0,"",'Base de données'!$B760),""))</f>
        <v/>
      </c>
      <c r="M760" s="39" t="str">
        <f>IF(M$1&gt;$AE$1,"-",IFERROR(IF(DATEDIF('Base de données'!$A760,M$1,"d")&lt;&gt;0,"",'Base de données'!$B760),""))</f>
        <v>G1Y48</v>
      </c>
      <c r="N760" s="39" t="str">
        <f>IF(N$1&gt;$AE$1,"-",IFERROR(IF(DATEDIF('Base de données'!$A760,N$1,"d")&lt;&gt;0,"",'Base de données'!$B760),""))</f>
        <v/>
      </c>
      <c r="O760" s="39" t="str">
        <f>IF(O$1&gt;$AE$1,"-",IFERROR(IF(DATEDIF('Base de données'!$A760,O$1,"d")&lt;&gt;0,"",'Base de données'!$B760),""))</f>
        <v/>
      </c>
      <c r="P760" s="39" t="str">
        <f>IF(P$1&gt;$AE$1,"-",IFERROR(IF(DATEDIF('Base de données'!$A760,P$1,"d")&lt;&gt;0,"",'Base de données'!$B760),""))</f>
        <v/>
      </c>
      <c r="Q760" s="39" t="str">
        <f>IF(Q$1&gt;$AE$1,"-",IFERROR(IF(DATEDIF('Base de données'!$A760,Q$1,"d")&lt;&gt;0,"",'Base de données'!$B760),""))</f>
        <v/>
      </c>
      <c r="R760" s="39" t="str">
        <f>IF(R$1&gt;$AE$1,"-",IFERROR(IF(DATEDIF('Base de données'!$A760,R$1,"d")&lt;&gt;0,"",'Base de données'!$B760),""))</f>
        <v/>
      </c>
      <c r="S760" s="39" t="str">
        <f>IF(S$1&gt;$AE$1,"-",IFERROR(IF(DATEDIF('Base de données'!$A760,S$1,"d")&lt;&gt;0,"",'Base de données'!$B760),""))</f>
        <v/>
      </c>
      <c r="T760" s="39" t="str">
        <f>IF(T$1&gt;$AE$1,"-",IFERROR(IF(DATEDIF('Base de données'!$A760,T$1,"d")&lt;&gt;0,"",'Base de données'!$B760),""))</f>
        <v/>
      </c>
      <c r="U760" s="39" t="str">
        <f>IF(U$1&gt;$AE$1,"-",IFERROR(IF(DATEDIF('Base de données'!$A760,U$1,"d")&lt;&gt;0,"",'Base de données'!$B760),""))</f>
        <v/>
      </c>
      <c r="V760" s="39" t="str">
        <f>IF(V$1&gt;$AE$1,"-",IFERROR(IF(DATEDIF('Base de données'!$A760,V$1,"d")&lt;&gt;0,"",'Base de données'!$B760),""))</f>
        <v/>
      </c>
      <c r="W760" s="34"/>
      <c r="X760" s="30" t="str">
        <f>'Base de données'!$C760&amp;" "&amp;'Base de données'!$D760</f>
        <v>Roussel Aimé</v>
      </c>
      <c r="Y760" s="31">
        <f>COUNTIF('Base de données'!$B:$B,'Base de données'!$B760)</f>
        <v>12</v>
      </c>
      <c r="AA760" s="87" cm="1">
        <f t="array" aca="1" ref="AA760" ca="1">INDIRECT("'Base de données'!A" &amp; ROW(Y760))</f>
        <v>45717</v>
      </c>
      <c r="AB760" s="51" t="str" cm="1">
        <f t="array" aca="1" ref="AB760" ca="1">INDIRECT("'Base de données'!B" &amp; ROW(Z760))</f>
        <v>G1Y48</v>
      </c>
    </row>
    <row r="761" spans="1:28" x14ac:dyDescent="0.3">
      <c r="A761" s="41" t="str">
        <f ca="1">IF(IF(AND($B761&lt;&gt;"-",$B761=$E761),"Entrée et sortie","-")="Entrée et sortie",'Base de données'!$B761,"-")</f>
        <v>-</v>
      </c>
      <c r="B761" s="41" t="str">
        <f t="shared" ca="1" si="47"/>
        <v>-</v>
      </c>
      <c r="C761" s="41" t="str">
        <f t="shared" ca="1" si="48"/>
        <v>-</v>
      </c>
      <c r="D761" s="41" t="str">
        <f>IF($F761="sortie en cours d'année",'Base de données'!$B761,"-")</f>
        <v>-</v>
      </c>
      <c r="E761" s="41" t="str">
        <f>IF($H761="entrée en cours d'année",'Base de données'!$B761,"-")</f>
        <v>-</v>
      </c>
      <c r="F761" s="37" t="str">
        <f t="shared" si="45"/>
        <v/>
      </c>
      <c r="G761" s="37" t="str">
        <f>IF($J761="mouvement",_xlfn.XLOOKUP('Base de données'!$B761,$V:$V,$V:$V,0),"")</f>
        <v/>
      </c>
      <c r="H761" s="37" t="str">
        <f t="shared" si="46"/>
        <v/>
      </c>
      <c r="I761" s="37" t="str">
        <f>IF($J761="mouvement",_xlfn.XLOOKUP('Base de données'!$B761,$K:$K,$K:$K,0),"")</f>
        <v/>
      </c>
      <c r="J761" s="38" t="str">
        <f>IF(AND(Y761&lt;&gt;MAX(Y:Y),COUNTIF(K761:V761,'Base de données'!$B761)&gt;0),"mouvement","")</f>
        <v/>
      </c>
      <c r="K761" s="39" t="str">
        <f>IF(K$1&gt;$AE$1,"-",IFERROR(IF(DATEDIF('Base de données'!$A761,K$1,"d")&lt;&gt;0,"",'Base de données'!$B761),""))</f>
        <v/>
      </c>
      <c r="L761" s="39" t="str">
        <f>IF(L$1&gt;$AE$1,"-",IFERROR(IF(DATEDIF('Base de données'!$A761,L$1,"d")&lt;&gt;0,"",'Base de données'!$B761),""))</f>
        <v/>
      </c>
      <c r="M761" s="39" t="str">
        <f>IF(M$1&gt;$AE$1,"-",IFERROR(IF(DATEDIF('Base de données'!$A761,M$1,"d")&lt;&gt;0,"",'Base de données'!$B761),""))</f>
        <v>D44HR</v>
      </c>
      <c r="N761" s="39" t="str">
        <f>IF(N$1&gt;$AE$1,"-",IFERROR(IF(DATEDIF('Base de données'!$A761,N$1,"d")&lt;&gt;0,"",'Base de données'!$B761),""))</f>
        <v/>
      </c>
      <c r="O761" s="39" t="str">
        <f>IF(O$1&gt;$AE$1,"-",IFERROR(IF(DATEDIF('Base de données'!$A761,O$1,"d")&lt;&gt;0,"",'Base de données'!$B761),""))</f>
        <v/>
      </c>
      <c r="P761" s="39" t="str">
        <f>IF(P$1&gt;$AE$1,"-",IFERROR(IF(DATEDIF('Base de données'!$A761,P$1,"d")&lt;&gt;0,"",'Base de données'!$B761),""))</f>
        <v/>
      </c>
      <c r="Q761" s="39" t="str">
        <f>IF(Q$1&gt;$AE$1,"-",IFERROR(IF(DATEDIF('Base de données'!$A761,Q$1,"d")&lt;&gt;0,"",'Base de données'!$B761),""))</f>
        <v/>
      </c>
      <c r="R761" s="39" t="str">
        <f>IF(R$1&gt;$AE$1,"-",IFERROR(IF(DATEDIF('Base de données'!$A761,R$1,"d")&lt;&gt;0,"",'Base de données'!$B761),""))</f>
        <v/>
      </c>
      <c r="S761" s="39" t="str">
        <f>IF(S$1&gt;$AE$1,"-",IFERROR(IF(DATEDIF('Base de données'!$A761,S$1,"d")&lt;&gt;0,"",'Base de données'!$B761),""))</f>
        <v/>
      </c>
      <c r="T761" s="39" t="str">
        <f>IF(T$1&gt;$AE$1,"-",IFERROR(IF(DATEDIF('Base de données'!$A761,T$1,"d")&lt;&gt;0,"",'Base de données'!$B761),""))</f>
        <v/>
      </c>
      <c r="U761" s="39" t="str">
        <f>IF(U$1&gt;$AE$1,"-",IFERROR(IF(DATEDIF('Base de données'!$A761,U$1,"d")&lt;&gt;0,"",'Base de données'!$B761),""))</f>
        <v/>
      </c>
      <c r="V761" s="39" t="str">
        <f>IF(V$1&gt;$AE$1,"-",IFERROR(IF(DATEDIF('Base de données'!$A761,V$1,"d")&lt;&gt;0,"",'Base de données'!$B761),""))</f>
        <v/>
      </c>
      <c r="W761" s="34"/>
      <c r="X761" s="30" t="str">
        <f>'Base de données'!$C761&amp;" "&amp;'Base de données'!$D761</f>
        <v>Denis Brigitte</v>
      </c>
      <c r="Y761" s="31">
        <f>COUNTIF('Base de données'!$B:$B,'Base de données'!$B761)</f>
        <v>12</v>
      </c>
      <c r="AA761" s="87" cm="1">
        <f t="array" aca="1" ref="AA761" ca="1">INDIRECT("'Base de données'!A" &amp; ROW(Y761))</f>
        <v>45717</v>
      </c>
      <c r="AB761" s="51" t="str" cm="1">
        <f t="array" aca="1" ref="AB761" ca="1">INDIRECT("'Base de données'!B" &amp; ROW(Z761))</f>
        <v>D44HR</v>
      </c>
    </row>
    <row r="762" spans="1:28" x14ac:dyDescent="0.3">
      <c r="A762" s="41" t="str">
        <f ca="1">IF(IF(AND($B762&lt;&gt;"-",$B762=$E762),"Entrée et sortie","-")="Entrée et sortie",'Base de données'!$B762,"-")</f>
        <v>-</v>
      </c>
      <c r="B762" s="41" t="str">
        <f t="shared" ca="1" si="47"/>
        <v>-</v>
      </c>
      <c r="C762" s="41" t="str">
        <f t="shared" ca="1" si="48"/>
        <v>-</v>
      </c>
      <c r="D762" s="41" t="str">
        <f>IF($F762="sortie en cours d'année",'Base de données'!$B762,"-")</f>
        <v>-</v>
      </c>
      <c r="E762" s="41" t="str">
        <f>IF($H762="entrée en cours d'année",'Base de données'!$B762,"-")</f>
        <v>-</v>
      </c>
      <c r="F762" s="37" t="str">
        <f t="shared" si="45"/>
        <v/>
      </c>
      <c r="G762" s="37" t="str">
        <f>IF($J762="mouvement",_xlfn.XLOOKUP('Base de données'!$B762,$V:$V,$V:$V,0),"")</f>
        <v/>
      </c>
      <c r="H762" s="37" t="str">
        <f t="shared" si="46"/>
        <v/>
      </c>
      <c r="I762" s="37" t="str">
        <f>IF($J762="mouvement",_xlfn.XLOOKUP('Base de données'!$B762,$K:$K,$K:$K,0),"")</f>
        <v/>
      </c>
      <c r="J762" s="38" t="str">
        <f>IF(AND(Y762&lt;&gt;MAX(Y:Y),COUNTIF(K762:V762,'Base de données'!$B762)&gt;0),"mouvement","")</f>
        <v/>
      </c>
      <c r="K762" s="39" t="str">
        <f>IF(K$1&gt;$AE$1,"-",IFERROR(IF(DATEDIF('Base de données'!$A762,K$1,"d")&lt;&gt;0,"",'Base de données'!$B762),""))</f>
        <v/>
      </c>
      <c r="L762" s="39" t="str">
        <f>IF(L$1&gt;$AE$1,"-",IFERROR(IF(DATEDIF('Base de données'!$A762,L$1,"d")&lt;&gt;0,"",'Base de données'!$B762),""))</f>
        <v/>
      </c>
      <c r="M762" s="39" t="str">
        <f>IF(M$1&gt;$AE$1,"-",IFERROR(IF(DATEDIF('Base de données'!$A762,M$1,"d")&lt;&gt;0,"",'Base de données'!$B762),""))</f>
        <v>TM02V</v>
      </c>
      <c r="N762" s="39" t="str">
        <f>IF(N$1&gt;$AE$1,"-",IFERROR(IF(DATEDIF('Base de données'!$A762,N$1,"d")&lt;&gt;0,"",'Base de données'!$B762),""))</f>
        <v/>
      </c>
      <c r="O762" s="39" t="str">
        <f>IF(O$1&gt;$AE$1,"-",IFERROR(IF(DATEDIF('Base de données'!$A762,O$1,"d")&lt;&gt;0,"",'Base de données'!$B762),""))</f>
        <v/>
      </c>
      <c r="P762" s="39" t="str">
        <f>IF(P$1&gt;$AE$1,"-",IFERROR(IF(DATEDIF('Base de données'!$A762,P$1,"d")&lt;&gt;0,"",'Base de données'!$B762),""))</f>
        <v/>
      </c>
      <c r="Q762" s="39" t="str">
        <f>IF(Q$1&gt;$AE$1,"-",IFERROR(IF(DATEDIF('Base de données'!$A762,Q$1,"d")&lt;&gt;0,"",'Base de données'!$B762),""))</f>
        <v/>
      </c>
      <c r="R762" s="39" t="str">
        <f>IF(R$1&gt;$AE$1,"-",IFERROR(IF(DATEDIF('Base de données'!$A762,R$1,"d")&lt;&gt;0,"",'Base de données'!$B762),""))</f>
        <v/>
      </c>
      <c r="S762" s="39" t="str">
        <f>IF(S$1&gt;$AE$1,"-",IFERROR(IF(DATEDIF('Base de données'!$A762,S$1,"d")&lt;&gt;0,"",'Base de données'!$B762),""))</f>
        <v/>
      </c>
      <c r="T762" s="39" t="str">
        <f>IF(T$1&gt;$AE$1,"-",IFERROR(IF(DATEDIF('Base de données'!$A762,T$1,"d")&lt;&gt;0,"",'Base de données'!$B762),""))</f>
        <v/>
      </c>
      <c r="U762" s="39" t="str">
        <f>IF(U$1&gt;$AE$1,"-",IFERROR(IF(DATEDIF('Base de données'!$A762,U$1,"d")&lt;&gt;0,"",'Base de données'!$B762),""))</f>
        <v/>
      </c>
      <c r="V762" s="39" t="str">
        <f>IF(V$1&gt;$AE$1,"-",IFERROR(IF(DATEDIF('Base de données'!$A762,V$1,"d")&lt;&gt;0,"",'Base de données'!$B762),""))</f>
        <v/>
      </c>
      <c r="W762" s="34"/>
      <c r="X762" s="30" t="str">
        <f>'Base de données'!$C762&amp;" "&amp;'Base de données'!$D762</f>
        <v>Dupuis Laetitia</v>
      </c>
      <c r="Y762" s="31">
        <f>COUNTIF('Base de données'!$B:$B,'Base de données'!$B762)</f>
        <v>12</v>
      </c>
      <c r="AA762" s="87" cm="1">
        <f t="array" aca="1" ref="AA762" ca="1">INDIRECT("'Base de données'!A" &amp; ROW(Y762))</f>
        <v>45717</v>
      </c>
      <c r="AB762" s="51" t="str" cm="1">
        <f t="array" aca="1" ref="AB762" ca="1">INDIRECT("'Base de données'!B" &amp; ROW(Z762))</f>
        <v>TM02V</v>
      </c>
    </row>
    <row r="763" spans="1:28" x14ac:dyDescent="0.3">
      <c r="A763" s="41" t="str">
        <f ca="1">IF(IF(AND($B763&lt;&gt;"-",$B763=$E763),"Entrée et sortie","-")="Entrée et sortie",'Base de données'!$B763,"-")</f>
        <v>-</v>
      </c>
      <c r="B763" s="41" t="str">
        <f t="shared" ca="1" si="47"/>
        <v>-</v>
      </c>
      <c r="C763" s="41" t="str">
        <f t="shared" ca="1" si="48"/>
        <v>-</v>
      </c>
      <c r="D763" s="41" t="str">
        <f>IF($F763="sortie en cours d'année",'Base de données'!$B763,"-")</f>
        <v>-</v>
      </c>
      <c r="E763" s="41" t="str">
        <f>IF($H763="entrée en cours d'année",'Base de données'!$B763,"-")</f>
        <v>-</v>
      </c>
      <c r="F763" s="37" t="str">
        <f t="shared" si="45"/>
        <v/>
      </c>
      <c r="G763" s="37" t="str">
        <f>IF($J763="mouvement",_xlfn.XLOOKUP('Base de données'!$B763,$V:$V,$V:$V,0),"")</f>
        <v/>
      </c>
      <c r="H763" s="37" t="str">
        <f t="shared" si="46"/>
        <v/>
      </c>
      <c r="I763" s="37" t="str">
        <f>IF($J763="mouvement",_xlfn.XLOOKUP('Base de données'!$B763,$K:$K,$K:$K,0),"")</f>
        <v/>
      </c>
      <c r="J763" s="38" t="str">
        <f>IF(AND(Y763&lt;&gt;MAX(Y:Y),COUNTIF(K763:V763,'Base de données'!$B763)&gt;0),"mouvement","")</f>
        <v/>
      </c>
      <c r="K763" s="39" t="str">
        <f>IF(K$1&gt;$AE$1,"-",IFERROR(IF(DATEDIF('Base de données'!$A763,K$1,"d")&lt;&gt;0,"",'Base de données'!$B763),""))</f>
        <v/>
      </c>
      <c r="L763" s="39" t="str">
        <f>IF(L$1&gt;$AE$1,"-",IFERROR(IF(DATEDIF('Base de données'!$A763,L$1,"d")&lt;&gt;0,"",'Base de données'!$B763),""))</f>
        <v/>
      </c>
      <c r="M763" s="39" t="str">
        <f>IF(M$1&gt;$AE$1,"-",IFERROR(IF(DATEDIF('Base de données'!$A763,M$1,"d")&lt;&gt;0,"",'Base de données'!$B763),""))</f>
        <v>XTZ1R</v>
      </c>
      <c r="N763" s="39" t="str">
        <f>IF(N$1&gt;$AE$1,"-",IFERROR(IF(DATEDIF('Base de données'!$A763,N$1,"d")&lt;&gt;0,"",'Base de données'!$B763),""))</f>
        <v/>
      </c>
      <c r="O763" s="39" t="str">
        <f>IF(O$1&gt;$AE$1,"-",IFERROR(IF(DATEDIF('Base de données'!$A763,O$1,"d")&lt;&gt;0,"",'Base de données'!$B763),""))</f>
        <v/>
      </c>
      <c r="P763" s="39" t="str">
        <f>IF(P$1&gt;$AE$1,"-",IFERROR(IF(DATEDIF('Base de données'!$A763,P$1,"d")&lt;&gt;0,"",'Base de données'!$B763),""))</f>
        <v/>
      </c>
      <c r="Q763" s="39" t="str">
        <f>IF(Q$1&gt;$AE$1,"-",IFERROR(IF(DATEDIF('Base de données'!$A763,Q$1,"d")&lt;&gt;0,"",'Base de données'!$B763),""))</f>
        <v/>
      </c>
      <c r="R763" s="39" t="str">
        <f>IF(R$1&gt;$AE$1,"-",IFERROR(IF(DATEDIF('Base de données'!$A763,R$1,"d")&lt;&gt;0,"",'Base de données'!$B763),""))</f>
        <v/>
      </c>
      <c r="S763" s="39" t="str">
        <f>IF(S$1&gt;$AE$1,"-",IFERROR(IF(DATEDIF('Base de données'!$A763,S$1,"d")&lt;&gt;0,"",'Base de données'!$B763),""))</f>
        <v/>
      </c>
      <c r="T763" s="39" t="str">
        <f>IF(T$1&gt;$AE$1,"-",IFERROR(IF(DATEDIF('Base de données'!$A763,T$1,"d")&lt;&gt;0,"",'Base de données'!$B763),""))</f>
        <v/>
      </c>
      <c r="U763" s="39" t="str">
        <f>IF(U$1&gt;$AE$1,"-",IFERROR(IF(DATEDIF('Base de données'!$A763,U$1,"d")&lt;&gt;0,"",'Base de données'!$B763),""))</f>
        <v/>
      </c>
      <c r="V763" s="39" t="str">
        <f>IF(V$1&gt;$AE$1,"-",IFERROR(IF(DATEDIF('Base de données'!$A763,V$1,"d")&lt;&gt;0,"",'Base de données'!$B763),""))</f>
        <v/>
      </c>
      <c r="W763" s="34"/>
      <c r="X763" s="30" t="str">
        <f>'Base de données'!$C763&amp;" "&amp;'Base de données'!$D763</f>
        <v>Bernard Christine</v>
      </c>
      <c r="Y763" s="31">
        <f>COUNTIF('Base de données'!$B:$B,'Base de données'!$B763)</f>
        <v>12</v>
      </c>
      <c r="AA763" s="87" cm="1">
        <f t="array" aca="1" ref="AA763" ca="1">INDIRECT("'Base de données'!A" &amp; ROW(Y763))</f>
        <v>45717</v>
      </c>
      <c r="AB763" s="51" t="str" cm="1">
        <f t="array" aca="1" ref="AB763" ca="1">INDIRECT("'Base de données'!B" &amp; ROW(Z763))</f>
        <v>XTZ1R</v>
      </c>
    </row>
    <row r="764" spans="1:28" x14ac:dyDescent="0.3">
      <c r="A764" s="41" t="str">
        <f ca="1">IF(IF(AND($B764&lt;&gt;"-",$B764=$E764),"Entrée et sortie","-")="Entrée et sortie",'Base de données'!$B764,"-")</f>
        <v>-</v>
      </c>
      <c r="B764" s="41" t="str">
        <f t="shared" ca="1" si="47"/>
        <v>-</v>
      </c>
      <c r="C764" s="41" t="str">
        <f t="shared" ca="1" si="48"/>
        <v>-</v>
      </c>
      <c r="D764" s="41" t="str">
        <f>IF($F764="sortie en cours d'année",'Base de données'!$B764,"-")</f>
        <v>-</v>
      </c>
      <c r="E764" s="41" t="str">
        <f>IF($H764="entrée en cours d'année",'Base de données'!$B764,"-")</f>
        <v>-</v>
      </c>
      <c r="F764" s="37" t="str">
        <f t="shared" si="45"/>
        <v/>
      </c>
      <c r="G764" s="37" t="str">
        <f>IF($J764="mouvement",_xlfn.XLOOKUP('Base de données'!$B764,$V:$V,$V:$V,0),"")</f>
        <v/>
      </c>
      <c r="H764" s="37" t="str">
        <f t="shared" si="46"/>
        <v/>
      </c>
      <c r="I764" s="37" t="str">
        <f>IF($J764="mouvement",_xlfn.XLOOKUP('Base de données'!$B764,$K:$K,$K:$K,0),"")</f>
        <v/>
      </c>
      <c r="J764" s="38" t="str">
        <f>IF(AND(Y764&lt;&gt;MAX(Y:Y),COUNTIF(K764:V764,'Base de données'!$B764)&gt;0),"mouvement","")</f>
        <v/>
      </c>
      <c r="K764" s="39" t="str">
        <f>IF(K$1&gt;$AE$1,"-",IFERROR(IF(DATEDIF('Base de données'!$A764,K$1,"d")&lt;&gt;0,"",'Base de données'!$B764),""))</f>
        <v/>
      </c>
      <c r="L764" s="39" t="str">
        <f>IF(L$1&gt;$AE$1,"-",IFERROR(IF(DATEDIF('Base de données'!$A764,L$1,"d")&lt;&gt;0,"",'Base de données'!$B764),""))</f>
        <v/>
      </c>
      <c r="M764" s="39" t="str">
        <f>IF(M$1&gt;$AE$1,"-",IFERROR(IF(DATEDIF('Base de données'!$A764,M$1,"d")&lt;&gt;0,"",'Base de données'!$B764),""))</f>
        <v>06FWZ</v>
      </c>
      <c r="N764" s="39" t="str">
        <f>IF(N$1&gt;$AE$1,"-",IFERROR(IF(DATEDIF('Base de données'!$A764,N$1,"d")&lt;&gt;0,"",'Base de données'!$B764),""))</f>
        <v/>
      </c>
      <c r="O764" s="39" t="str">
        <f>IF(O$1&gt;$AE$1,"-",IFERROR(IF(DATEDIF('Base de données'!$A764,O$1,"d")&lt;&gt;0,"",'Base de données'!$B764),""))</f>
        <v/>
      </c>
      <c r="P764" s="39" t="str">
        <f>IF(P$1&gt;$AE$1,"-",IFERROR(IF(DATEDIF('Base de données'!$A764,P$1,"d")&lt;&gt;0,"",'Base de données'!$B764),""))</f>
        <v/>
      </c>
      <c r="Q764" s="39" t="str">
        <f>IF(Q$1&gt;$AE$1,"-",IFERROR(IF(DATEDIF('Base de données'!$A764,Q$1,"d")&lt;&gt;0,"",'Base de données'!$B764),""))</f>
        <v/>
      </c>
      <c r="R764" s="39" t="str">
        <f>IF(R$1&gt;$AE$1,"-",IFERROR(IF(DATEDIF('Base de données'!$A764,R$1,"d")&lt;&gt;0,"",'Base de données'!$B764),""))</f>
        <v/>
      </c>
      <c r="S764" s="39" t="str">
        <f>IF(S$1&gt;$AE$1,"-",IFERROR(IF(DATEDIF('Base de données'!$A764,S$1,"d")&lt;&gt;0,"",'Base de données'!$B764),""))</f>
        <v/>
      </c>
      <c r="T764" s="39" t="str">
        <f>IF(T$1&gt;$AE$1,"-",IFERROR(IF(DATEDIF('Base de données'!$A764,T$1,"d")&lt;&gt;0,"",'Base de données'!$B764),""))</f>
        <v/>
      </c>
      <c r="U764" s="39" t="str">
        <f>IF(U$1&gt;$AE$1,"-",IFERROR(IF(DATEDIF('Base de données'!$A764,U$1,"d")&lt;&gt;0,"",'Base de données'!$B764),""))</f>
        <v/>
      </c>
      <c r="V764" s="39" t="str">
        <f>IF(V$1&gt;$AE$1,"-",IFERROR(IF(DATEDIF('Base de données'!$A764,V$1,"d")&lt;&gt;0,"",'Base de données'!$B764),""))</f>
        <v/>
      </c>
      <c r="W764" s="34"/>
      <c r="X764" s="30" t="str">
        <f>'Base de données'!$C764&amp;" "&amp;'Base de données'!$D764</f>
        <v>Leclercq Agnès</v>
      </c>
      <c r="Y764" s="31">
        <f>COUNTIF('Base de données'!$B:$B,'Base de données'!$B764)</f>
        <v>12</v>
      </c>
      <c r="AA764" s="87" cm="1">
        <f t="array" aca="1" ref="AA764" ca="1">INDIRECT("'Base de données'!A" &amp; ROW(Y764))</f>
        <v>45717</v>
      </c>
      <c r="AB764" s="51" t="str" cm="1">
        <f t="array" aca="1" ref="AB764" ca="1">INDIRECT("'Base de données'!B" &amp; ROW(Z764))</f>
        <v>06FWZ</v>
      </c>
    </row>
    <row r="765" spans="1:28" x14ac:dyDescent="0.3">
      <c r="A765" s="41" t="str">
        <f ca="1">IF(IF(AND($B765&lt;&gt;"-",$B765=$E765),"Entrée et sortie","-")="Entrée et sortie",'Base de données'!$B765,"-")</f>
        <v>-</v>
      </c>
      <c r="B765" s="41" t="str">
        <f t="shared" ca="1" si="47"/>
        <v>-</v>
      </c>
      <c r="C765" s="41" t="str">
        <f t="shared" ca="1" si="48"/>
        <v>-</v>
      </c>
      <c r="D765" s="41" t="str">
        <f>IF($F765="sortie en cours d'année",'Base de données'!$B765,"-")</f>
        <v>-</v>
      </c>
      <c r="E765" s="41" t="str">
        <f>IF($H765="entrée en cours d'année",'Base de données'!$B765,"-")</f>
        <v>-</v>
      </c>
      <c r="F765" s="37" t="str">
        <f t="shared" si="45"/>
        <v/>
      </c>
      <c r="G765" s="37" t="str">
        <f>IF($J765="mouvement",_xlfn.XLOOKUP('Base de données'!$B765,$V:$V,$V:$V,0),"")</f>
        <v/>
      </c>
      <c r="H765" s="37" t="str">
        <f t="shared" si="46"/>
        <v/>
      </c>
      <c r="I765" s="37" t="str">
        <f>IF($J765="mouvement",_xlfn.XLOOKUP('Base de données'!$B765,$K:$K,$K:$K,0),"")</f>
        <v/>
      </c>
      <c r="J765" s="38" t="str">
        <f>IF(AND(Y765&lt;&gt;MAX(Y:Y),COUNTIF(K765:V765,'Base de données'!$B765)&gt;0),"mouvement","")</f>
        <v/>
      </c>
      <c r="K765" s="39" t="str">
        <f>IF(K$1&gt;$AE$1,"-",IFERROR(IF(DATEDIF('Base de données'!$A765,K$1,"d")&lt;&gt;0,"",'Base de données'!$B765),""))</f>
        <v/>
      </c>
      <c r="L765" s="39" t="str">
        <f>IF(L$1&gt;$AE$1,"-",IFERROR(IF(DATEDIF('Base de données'!$A765,L$1,"d")&lt;&gt;0,"",'Base de données'!$B765),""))</f>
        <v/>
      </c>
      <c r="M765" s="39" t="str">
        <f>IF(M$1&gt;$AE$1,"-",IFERROR(IF(DATEDIF('Base de données'!$A765,M$1,"d")&lt;&gt;0,"",'Base de données'!$B765),""))</f>
        <v>UHQC8</v>
      </c>
      <c r="N765" s="39" t="str">
        <f>IF(N$1&gt;$AE$1,"-",IFERROR(IF(DATEDIF('Base de données'!$A765,N$1,"d")&lt;&gt;0,"",'Base de données'!$B765),""))</f>
        <v/>
      </c>
      <c r="O765" s="39" t="str">
        <f>IF(O$1&gt;$AE$1,"-",IFERROR(IF(DATEDIF('Base de données'!$A765,O$1,"d")&lt;&gt;0,"",'Base de données'!$B765),""))</f>
        <v/>
      </c>
      <c r="P765" s="39" t="str">
        <f>IF(P$1&gt;$AE$1,"-",IFERROR(IF(DATEDIF('Base de données'!$A765,P$1,"d")&lt;&gt;0,"",'Base de données'!$B765),""))</f>
        <v/>
      </c>
      <c r="Q765" s="39" t="str">
        <f>IF(Q$1&gt;$AE$1,"-",IFERROR(IF(DATEDIF('Base de données'!$A765,Q$1,"d")&lt;&gt;0,"",'Base de données'!$B765),""))</f>
        <v/>
      </c>
      <c r="R765" s="39" t="str">
        <f>IF(R$1&gt;$AE$1,"-",IFERROR(IF(DATEDIF('Base de données'!$A765,R$1,"d")&lt;&gt;0,"",'Base de données'!$B765),""))</f>
        <v/>
      </c>
      <c r="S765" s="39" t="str">
        <f>IF(S$1&gt;$AE$1,"-",IFERROR(IF(DATEDIF('Base de données'!$A765,S$1,"d")&lt;&gt;0,"",'Base de données'!$B765),""))</f>
        <v/>
      </c>
      <c r="T765" s="39" t="str">
        <f>IF(T$1&gt;$AE$1,"-",IFERROR(IF(DATEDIF('Base de données'!$A765,T$1,"d")&lt;&gt;0,"",'Base de données'!$B765),""))</f>
        <v/>
      </c>
      <c r="U765" s="39" t="str">
        <f>IF(U$1&gt;$AE$1,"-",IFERROR(IF(DATEDIF('Base de données'!$A765,U$1,"d")&lt;&gt;0,"",'Base de données'!$B765),""))</f>
        <v/>
      </c>
      <c r="V765" s="39" t="str">
        <f>IF(V$1&gt;$AE$1,"-",IFERROR(IF(DATEDIF('Base de données'!$A765,V$1,"d")&lt;&gt;0,"",'Base de données'!$B765),""))</f>
        <v/>
      </c>
      <c r="W765" s="34"/>
      <c r="X765" s="30" t="str">
        <f>'Base de données'!$C765&amp;" "&amp;'Base de données'!$D765</f>
        <v>Joubert Gilbert</v>
      </c>
      <c r="Y765" s="31">
        <f>COUNTIF('Base de données'!$B:$B,'Base de données'!$B765)</f>
        <v>12</v>
      </c>
      <c r="AA765" s="87" cm="1">
        <f t="array" aca="1" ref="AA765" ca="1">INDIRECT("'Base de données'!A" &amp; ROW(Y765))</f>
        <v>45717</v>
      </c>
      <c r="AB765" s="51" t="str" cm="1">
        <f t="array" aca="1" ref="AB765" ca="1">INDIRECT("'Base de données'!B" &amp; ROW(Z765))</f>
        <v>UHQC8</v>
      </c>
    </row>
    <row r="766" spans="1:28" x14ac:dyDescent="0.3">
      <c r="A766" s="41" t="str">
        <f ca="1">IF(IF(AND($B766&lt;&gt;"-",$B766=$E766),"Entrée et sortie","-")="Entrée et sortie",'Base de données'!$B766,"-")</f>
        <v>-</v>
      </c>
      <c r="B766" s="41" t="str">
        <f t="shared" ca="1" si="47"/>
        <v>-</v>
      </c>
      <c r="C766" s="41" t="str">
        <f t="shared" ca="1" si="48"/>
        <v>-</v>
      </c>
      <c r="D766" s="41" t="str">
        <f>IF($F766="sortie en cours d'année",'Base de données'!$B766,"-")</f>
        <v>-</v>
      </c>
      <c r="E766" s="41" t="str">
        <f>IF($H766="entrée en cours d'année",'Base de données'!$B766,"-")</f>
        <v>-</v>
      </c>
      <c r="F766" s="37" t="str">
        <f t="shared" si="45"/>
        <v/>
      </c>
      <c r="G766" s="37" t="str">
        <f>IF($J766="mouvement",_xlfn.XLOOKUP('Base de données'!$B766,$V:$V,$V:$V,0),"")</f>
        <v/>
      </c>
      <c r="H766" s="37" t="str">
        <f t="shared" si="46"/>
        <v/>
      </c>
      <c r="I766" s="37" t="str">
        <f>IF($J766="mouvement",_xlfn.XLOOKUP('Base de données'!$B766,$K:$K,$K:$K,0),"")</f>
        <v/>
      </c>
      <c r="J766" s="38" t="str">
        <f>IF(AND(Y766&lt;&gt;MAX(Y:Y),COUNTIF(K766:V766,'Base de données'!$B766)&gt;0),"mouvement","")</f>
        <v/>
      </c>
      <c r="K766" s="39" t="str">
        <f>IF(K$1&gt;$AE$1,"-",IFERROR(IF(DATEDIF('Base de données'!$A766,K$1,"d")&lt;&gt;0,"",'Base de données'!$B766),""))</f>
        <v/>
      </c>
      <c r="L766" s="39" t="str">
        <f>IF(L$1&gt;$AE$1,"-",IFERROR(IF(DATEDIF('Base de données'!$A766,L$1,"d")&lt;&gt;0,"",'Base de données'!$B766),""))</f>
        <v/>
      </c>
      <c r="M766" s="39" t="str">
        <f>IF(M$1&gt;$AE$1,"-",IFERROR(IF(DATEDIF('Base de données'!$A766,M$1,"d")&lt;&gt;0,"",'Base de données'!$B766),""))</f>
        <v>T0RQR</v>
      </c>
      <c r="N766" s="39" t="str">
        <f>IF(N$1&gt;$AE$1,"-",IFERROR(IF(DATEDIF('Base de données'!$A766,N$1,"d")&lt;&gt;0,"",'Base de données'!$B766),""))</f>
        <v/>
      </c>
      <c r="O766" s="39" t="str">
        <f>IF(O$1&gt;$AE$1,"-",IFERROR(IF(DATEDIF('Base de données'!$A766,O$1,"d")&lt;&gt;0,"",'Base de données'!$B766),""))</f>
        <v/>
      </c>
      <c r="P766" s="39" t="str">
        <f>IF(P$1&gt;$AE$1,"-",IFERROR(IF(DATEDIF('Base de données'!$A766,P$1,"d")&lt;&gt;0,"",'Base de données'!$B766),""))</f>
        <v/>
      </c>
      <c r="Q766" s="39" t="str">
        <f>IF(Q$1&gt;$AE$1,"-",IFERROR(IF(DATEDIF('Base de données'!$A766,Q$1,"d")&lt;&gt;0,"",'Base de données'!$B766),""))</f>
        <v/>
      </c>
      <c r="R766" s="39" t="str">
        <f>IF(R$1&gt;$AE$1,"-",IFERROR(IF(DATEDIF('Base de données'!$A766,R$1,"d")&lt;&gt;0,"",'Base de données'!$B766),""))</f>
        <v/>
      </c>
      <c r="S766" s="39" t="str">
        <f>IF(S$1&gt;$AE$1,"-",IFERROR(IF(DATEDIF('Base de données'!$A766,S$1,"d")&lt;&gt;0,"",'Base de données'!$B766),""))</f>
        <v/>
      </c>
      <c r="T766" s="39" t="str">
        <f>IF(T$1&gt;$AE$1,"-",IFERROR(IF(DATEDIF('Base de données'!$A766,T$1,"d")&lt;&gt;0,"",'Base de données'!$B766),""))</f>
        <v/>
      </c>
      <c r="U766" s="39" t="str">
        <f>IF(U$1&gt;$AE$1,"-",IFERROR(IF(DATEDIF('Base de données'!$A766,U$1,"d")&lt;&gt;0,"",'Base de données'!$B766),""))</f>
        <v/>
      </c>
      <c r="V766" s="39" t="str">
        <f>IF(V$1&gt;$AE$1,"-",IFERROR(IF(DATEDIF('Base de données'!$A766,V$1,"d")&lt;&gt;0,"",'Base de données'!$B766),""))</f>
        <v/>
      </c>
      <c r="W766" s="34"/>
      <c r="X766" s="30" t="str">
        <f>'Base de données'!$C766&amp;" "&amp;'Base de données'!$D766</f>
        <v>Gallet Philippine</v>
      </c>
      <c r="Y766" s="31">
        <f>COUNTIF('Base de données'!$B:$B,'Base de données'!$B766)</f>
        <v>12</v>
      </c>
      <c r="AA766" s="87" cm="1">
        <f t="array" aca="1" ref="AA766" ca="1">INDIRECT("'Base de données'!A" &amp; ROW(Y766))</f>
        <v>45717</v>
      </c>
      <c r="AB766" s="51" t="str" cm="1">
        <f t="array" aca="1" ref="AB766" ca="1">INDIRECT("'Base de données'!B" &amp; ROW(Z766))</f>
        <v>T0RQR</v>
      </c>
    </row>
    <row r="767" spans="1:28" x14ac:dyDescent="0.3">
      <c r="A767" s="41" t="str">
        <f ca="1">IF(IF(AND($B767&lt;&gt;"-",$B767=$E767),"Entrée et sortie","-")="Entrée et sortie",'Base de données'!$B767,"-")</f>
        <v>-</v>
      </c>
      <c r="B767" s="41" t="str">
        <f t="shared" ca="1" si="47"/>
        <v>-</v>
      </c>
      <c r="C767" s="41" t="str">
        <f t="shared" ca="1" si="48"/>
        <v>-</v>
      </c>
      <c r="D767" s="41" t="str">
        <f>IF($F767="sortie en cours d'année",'Base de données'!$B767,"-")</f>
        <v>-</v>
      </c>
      <c r="E767" s="41" t="str">
        <f>IF($H767="entrée en cours d'année",'Base de données'!$B767,"-")</f>
        <v>-</v>
      </c>
      <c r="F767" s="37" t="str">
        <f t="shared" si="45"/>
        <v/>
      </c>
      <c r="G767" s="37" t="str">
        <f>IF($J767="mouvement",_xlfn.XLOOKUP('Base de données'!$B767,$V:$V,$V:$V,0),"")</f>
        <v/>
      </c>
      <c r="H767" s="37" t="str">
        <f t="shared" si="46"/>
        <v/>
      </c>
      <c r="I767" s="37" t="str">
        <f>IF($J767="mouvement",_xlfn.XLOOKUP('Base de données'!$B767,$K:$K,$K:$K,0),"")</f>
        <v/>
      </c>
      <c r="J767" s="38" t="str">
        <f>IF(AND(Y767&lt;&gt;MAX(Y:Y),COUNTIF(K767:V767,'Base de données'!$B767)&gt;0),"mouvement","")</f>
        <v/>
      </c>
      <c r="K767" s="39" t="str">
        <f>IF(K$1&gt;$AE$1,"-",IFERROR(IF(DATEDIF('Base de données'!$A767,K$1,"d")&lt;&gt;0,"",'Base de données'!$B767),""))</f>
        <v/>
      </c>
      <c r="L767" s="39" t="str">
        <f>IF(L$1&gt;$AE$1,"-",IFERROR(IF(DATEDIF('Base de données'!$A767,L$1,"d")&lt;&gt;0,"",'Base de données'!$B767),""))</f>
        <v/>
      </c>
      <c r="M767" s="39" t="str">
        <f>IF(M$1&gt;$AE$1,"-",IFERROR(IF(DATEDIF('Base de données'!$A767,M$1,"d")&lt;&gt;0,"",'Base de données'!$B767),""))</f>
        <v>OTZ97</v>
      </c>
      <c r="N767" s="39" t="str">
        <f>IF(N$1&gt;$AE$1,"-",IFERROR(IF(DATEDIF('Base de données'!$A767,N$1,"d")&lt;&gt;0,"",'Base de données'!$B767),""))</f>
        <v/>
      </c>
      <c r="O767" s="39" t="str">
        <f>IF(O$1&gt;$AE$1,"-",IFERROR(IF(DATEDIF('Base de données'!$A767,O$1,"d")&lt;&gt;0,"",'Base de données'!$B767),""))</f>
        <v/>
      </c>
      <c r="P767" s="39" t="str">
        <f>IF(P$1&gt;$AE$1,"-",IFERROR(IF(DATEDIF('Base de données'!$A767,P$1,"d")&lt;&gt;0,"",'Base de données'!$B767),""))</f>
        <v/>
      </c>
      <c r="Q767" s="39" t="str">
        <f>IF(Q$1&gt;$AE$1,"-",IFERROR(IF(DATEDIF('Base de données'!$A767,Q$1,"d")&lt;&gt;0,"",'Base de données'!$B767),""))</f>
        <v/>
      </c>
      <c r="R767" s="39" t="str">
        <f>IF(R$1&gt;$AE$1,"-",IFERROR(IF(DATEDIF('Base de données'!$A767,R$1,"d")&lt;&gt;0,"",'Base de données'!$B767),""))</f>
        <v/>
      </c>
      <c r="S767" s="39" t="str">
        <f>IF(S$1&gt;$AE$1,"-",IFERROR(IF(DATEDIF('Base de données'!$A767,S$1,"d")&lt;&gt;0,"",'Base de données'!$B767),""))</f>
        <v/>
      </c>
      <c r="T767" s="39" t="str">
        <f>IF(T$1&gt;$AE$1,"-",IFERROR(IF(DATEDIF('Base de données'!$A767,T$1,"d")&lt;&gt;0,"",'Base de données'!$B767),""))</f>
        <v/>
      </c>
      <c r="U767" s="39" t="str">
        <f>IF(U$1&gt;$AE$1,"-",IFERROR(IF(DATEDIF('Base de données'!$A767,U$1,"d")&lt;&gt;0,"",'Base de données'!$B767),""))</f>
        <v/>
      </c>
      <c r="V767" s="39" t="str">
        <f>IF(V$1&gt;$AE$1,"-",IFERROR(IF(DATEDIF('Base de données'!$A767,V$1,"d")&lt;&gt;0,"",'Base de données'!$B767),""))</f>
        <v/>
      </c>
      <c r="W767" s="34"/>
      <c r="X767" s="30" t="str">
        <f>'Base de données'!$C767&amp;" "&amp;'Base de données'!$D767</f>
        <v>Costa Manon</v>
      </c>
      <c r="Y767" s="31">
        <f>COUNTIF('Base de données'!$B:$B,'Base de données'!$B767)</f>
        <v>12</v>
      </c>
      <c r="AA767" s="87" cm="1">
        <f t="array" aca="1" ref="AA767" ca="1">INDIRECT("'Base de données'!A" &amp; ROW(Y767))</f>
        <v>45717</v>
      </c>
      <c r="AB767" s="51" t="str" cm="1">
        <f t="array" aca="1" ref="AB767" ca="1">INDIRECT("'Base de données'!B" &amp; ROW(Z767))</f>
        <v>OTZ97</v>
      </c>
    </row>
    <row r="768" spans="1:28" x14ac:dyDescent="0.3">
      <c r="A768" s="41" t="str">
        <f ca="1">IF(IF(AND($B768&lt;&gt;"-",$B768=$E768),"Entrée et sortie","-")="Entrée et sortie",'Base de données'!$B768,"-")</f>
        <v>-</v>
      </c>
      <c r="B768" s="41" t="str">
        <f t="shared" ca="1" si="47"/>
        <v>-</v>
      </c>
      <c r="C768" s="41" t="str">
        <f t="shared" ca="1" si="48"/>
        <v>-</v>
      </c>
      <c r="D768" s="41" t="str">
        <f>IF($F768="sortie en cours d'année",'Base de données'!$B768,"-")</f>
        <v>-</v>
      </c>
      <c r="E768" s="41" t="str">
        <f>IF($H768="entrée en cours d'année",'Base de données'!$B768,"-")</f>
        <v>-</v>
      </c>
      <c r="F768" s="37" t="str">
        <f t="shared" si="45"/>
        <v/>
      </c>
      <c r="G768" s="37" t="str">
        <f>IF($J768="mouvement",_xlfn.XLOOKUP('Base de données'!$B768,$V:$V,$V:$V,0),"")</f>
        <v/>
      </c>
      <c r="H768" s="37" t="str">
        <f t="shared" si="46"/>
        <v/>
      </c>
      <c r="I768" s="37" t="str">
        <f>IF($J768="mouvement",_xlfn.XLOOKUP('Base de données'!$B768,$K:$K,$K:$K,0),"")</f>
        <v/>
      </c>
      <c r="J768" s="38" t="str">
        <f>IF(AND(Y768&lt;&gt;MAX(Y:Y),COUNTIF(K768:V768,'Base de données'!$B768)&gt;0),"mouvement","")</f>
        <v/>
      </c>
      <c r="K768" s="39" t="str">
        <f>IF(K$1&gt;$AE$1,"-",IFERROR(IF(DATEDIF('Base de données'!$A768,K$1,"d")&lt;&gt;0,"",'Base de données'!$B768),""))</f>
        <v/>
      </c>
      <c r="L768" s="39" t="str">
        <f>IF(L$1&gt;$AE$1,"-",IFERROR(IF(DATEDIF('Base de données'!$A768,L$1,"d")&lt;&gt;0,"",'Base de données'!$B768),""))</f>
        <v/>
      </c>
      <c r="M768" s="39" t="str">
        <f>IF(M$1&gt;$AE$1,"-",IFERROR(IF(DATEDIF('Base de données'!$A768,M$1,"d")&lt;&gt;0,"",'Base de données'!$B768),""))</f>
        <v>57BOR</v>
      </c>
      <c r="N768" s="39" t="str">
        <f>IF(N$1&gt;$AE$1,"-",IFERROR(IF(DATEDIF('Base de données'!$A768,N$1,"d")&lt;&gt;0,"",'Base de données'!$B768),""))</f>
        <v/>
      </c>
      <c r="O768" s="39" t="str">
        <f>IF(O$1&gt;$AE$1,"-",IFERROR(IF(DATEDIF('Base de données'!$A768,O$1,"d")&lt;&gt;0,"",'Base de données'!$B768),""))</f>
        <v/>
      </c>
      <c r="P768" s="39" t="str">
        <f>IF(P$1&gt;$AE$1,"-",IFERROR(IF(DATEDIF('Base de données'!$A768,P$1,"d")&lt;&gt;0,"",'Base de données'!$B768),""))</f>
        <v/>
      </c>
      <c r="Q768" s="39" t="str">
        <f>IF(Q$1&gt;$AE$1,"-",IFERROR(IF(DATEDIF('Base de données'!$A768,Q$1,"d")&lt;&gt;0,"",'Base de données'!$B768),""))</f>
        <v/>
      </c>
      <c r="R768" s="39" t="str">
        <f>IF(R$1&gt;$AE$1,"-",IFERROR(IF(DATEDIF('Base de données'!$A768,R$1,"d")&lt;&gt;0,"",'Base de données'!$B768),""))</f>
        <v/>
      </c>
      <c r="S768" s="39" t="str">
        <f>IF(S$1&gt;$AE$1,"-",IFERROR(IF(DATEDIF('Base de données'!$A768,S$1,"d")&lt;&gt;0,"",'Base de données'!$B768),""))</f>
        <v/>
      </c>
      <c r="T768" s="39" t="str">
        <f>IF(T$1&gt;$AE$1,"-",IFERROR(IF(DATEDIF('Base de données'!$A768,T$1,"d")&lt;&gt;0,"",'Base de données'!$B768),""))</f>
        <v/>
      </c>
      <c r="U768" s="39" t="str">
        <f>IF(U$1&gt;$AE$1,"-",IFERROR(IF(DATEDIF('Base de données'!$A768,U$1,"d")&lt;&gt;0,"",'Base de données'!$B768),""))</f>
        <v/>
      </c>
      <c r="V768" s="39" t="str">
        <f>IF(V$1&gt;$AE$1,"-",IFERROR(IF(DATEDIF('Base de données'!$A768,V$1,"d")&lt;&gt;0,"",'Base de données'!$B768),""))</f>
        <v/>
      </c>
      <c r="W768" s="34"/>
      <c r="X768" s="30" t="str">
        <f>'Base de données'!$C768&amp;" "&amp;'Base de données'!$D768</f>
        <v>Pruvost Margaret</v>
      </c>
      <c r="Y768" s="31">
        <f>COUNTIF('Base de données'!$B:$B,'Base de données'!$B768)</f>
        <v>12</v>
      </c>
      <c r="AA768" s="87" cm="1">
        <f t="array" aca="1" ref="AA768" ca="1">INDIRECT("'Base de données'!A" &amp; ROW(Y768))</f>
        <v>45717</v>
      </c>
      <c r="AB768" s="51" t="str" cm="1">
        <f t="array" aca="1" ref="AB768" ca="1">INDIRECT("'Base de données'!B" &amp; ROW(Z768))</f>
        <v>57BOR</v>
      </c>
    </row>
    <row r="769" spans="1:28" x14ac:dyDescent="0.3">
      <c r="A769" s="41" t="str">
        <f ca="1">IF(IF(AND($B769&lt;&gt;"-",$B769=$E769),"Entrée et sortie","-")="Entrée et sortie",'Base de données'!$B769,"-")</f>
        <v>-</v>
      </c>
      <c r="B769" s="41" t="str">
        <f t="shared" ca="1" si="47"/>
        <v>-</v>
      </c>
      <c r="C769" s="41" t="str">
        <f t="shared" ca="1" si="48"/>
        <v>-</v>
      </c>
      <c r="D769" s="41" t="str">
        <f>IF($F769="sortie en cours d'année",'Base de données'!$B769,"-")</f>
        <v>-</v>
      </c>
      <c r="E769" s="41" t="str">
        <f>IF($H769="entrée en cours d'année",'Base de données'!$B769,"-")</f>
        <v>-</v>
      </c>
      <c r="F769" s="37" t="str">
        <f t="shared" si="45"/>
        <v/>
      </c>
      <c r="G769" s="37" t="str">
        <f>IF($J769="mouvement",_xlfn.XLOOKUP('Base de données'!$B769,$V:$V,$V:$V,0),"")</f>
        <v/>
      </c>
      <c r="H769" s="37" t="str">
        <f t="shared" si="46"/>
        <v/>
      </c>
      <c r="I769" s="37" t="str">
        <f>IF($J769="mouvement",_xlfn.XLOOKUP('Base de données'!$B769,$K:$K,$K:$K,0),"")</f>
        <v/>
      </c>
      <c r="J769" s="38" t="str">
        <f>IF(AND(Y769&lt;&gt;MAX(Y:Y),COUNTIF(K769:V769,'Base de données'!$B769)&gt;0),"mouvement","")</f>
        <v/>
      </c>
      <c r="K769" s="39" t="str">
        <f>IF(K$1&gt;$AE$1,"-",IFERROR(IF(DATEDIF('Base de données'!$A769,K$1,"d")&lt;&gt;0,"",'Base de données'!$B769),""))</f>
        <v/>
      </c>
      <c r="L769" s="39" t="str">
        <f>IF(L$1&gt;$AE$1,"-",IFERROR(IF(DATEDIF('Base de données'!$A769,L$1,"d")&lt;&gt;0,"",'Base de données'!$B769),""))</f>
        <v/>
      </c>
      <c r="M769" s="39" t="str">
        <f>IF(M$1&gt;$AE$1,"-",IFERROR(IF(DATEDIF('Base de données'!$A769,M$1,"d")&lt;&gt;0,"",'Base de données'!$B769),""))</f>
        <v>9MO35</v>
      </c>
      <c r="N769" s="39" t="str">
        <f>IF(N$1&gt;$AE$1,"-",IFERROR(IF(DATEDIF('Base de données'!$A769,N$1,"d")&lt;&gt;0,"",'Base de données'!$B769),""))</f>
        <v/>
      </c>
      <c r="O769" s="39" t="str">
        <f>IF(O$1&gt;$AE$1,"-",IFERROR(IF(DATEDIF('Base de données'!$A769,O$1,"d")&lt;&gt;0,"",'Base de données'!$B769),""))</f>
        <v/>
      </c>
      <c r="P769" s="39" t="str">
        <f>IF(P$1&gt;$AE$1,"-",IFERROR(IF(DATEDIF('Base de données'!$A769,P$1,"d")&lt;&gt;0,"",'Base de données'!$B769),""))</f>
        <v/>
      </c>
      <c r="Q769" s="39" t="str">
        <f>IF(Q$1&gt;$AE$1,"-",IFERROR(IF(DATEDIF('Base de données'!$A769,Q$1,"d")&lt;&gt;0,"",'Base de données'!$B769),""))</f>
        <v/>
      </c>
      <c r="R769" s="39" t="str">
        <f>IF(R$1&gt;$AE$1,"-",IFERROR(IF(DATEDIF('Base de données'!$A769,R$1,"d")&lt;&gt;0,"",'Base de données'!$B769),""))</f>
        <v/>
      </c>
      <c r="S769" s="39" t="str">
        <f>IF(S$1&gt;$AE$1,"-",IFERROR(IF(DATEDIF('Base de données'!$A769,S$1,"d")&lt;&gt;0,"",'Base de données'!$B769),""))</f>
        <v/>
      </c>
      <c r="T769" s="39" t="str">
        <f>IF(T$1&gt;$AE$1,"-",IFERROR(IF(DATEDIF('Base de données'!$A769,T$1,"d")&lt;&gt;0,"",'Base de données'!$B769),""))</f>
        <v/>
      </c>
      <c r="U769" s="39" t="str">
        <f>IF(U$1&gt;$AE$1,"-",IFERROR(IF(DATEDIF('Base de données'!$A769,U$1,"d")&lt;&gt;0,"",'Base de données'!$B769),""))</f>
        <v/>
      </c>
      <c r="V769" s="39" t="str">
        <f>IF(V$1&gt;$AE$1,"-",IFERROR(IF(DATEDIF('Base de données'!$A769,V$1,"d")&lt;&gt;0,"",'Base de données'!$B769),""))</f>
        <v/>
      </c>
      <c r="W769" s="34"/>
      <c r="X769" s="30" t="str">
        <f>'Base de données'!$C769&amp;" "&amp;'Base de données'!$D769</f>
        <v>Marie Louis</v>
      </c>
      <c r="Y769" s="31">
        <f>COUNTIF('Base de données'!$B:$B,'Base de données'!$B769)</f>
        <v>12</v>
      </c>
      <c r="AA769" s="87" cm="1">
        <f t="array" aca="1" ref="AA769" ca="1">INDIRECT("'Base de données'!A" &amp; ROW(Y769))</f>
        <v>45717</v>
      </c>
      <c r="AB769" s="51" t="str" cm="1">
        <f t="array" aca="1" ref="AB769" ca="1">INDIRECT("'Base de données'!B" &amp; ROW(Z769))</f>
        <v>9MO35</v>
      </c>
    </row>
    <row r="770" spans="1:28" x14ac:dyDescent="0.3">
      <c r="A770" s="41" t="str">
        <f ca="1">IF(IF(AND($B770&lt;&gt;"-",$B770=$E770),"Entrée et sortie","-")="Entrée et sortie",'Base de données'!$B770,"-")</f>
        <v>-</v>
      </c>
      <c r="B770" s="41" t="str">
        <f t="shared" ca="1" si="47"/>
        <v>26NYS</v>
      </c>
      <c r="C770" s="41" t="str">
        <f t="shared" ca="1" si="48"/>
        <v>26NYS</v>
      </c>
      <c r="D770" s="41" t="str">
        <f>IF($F770="sortie en cours d'année",'Base de données'!$B770,"-")</f>
        <v>26NYS</v>
      </c>
      <c r="E770" s="41" t="str">
        <f>IF($H770="entrée en cours d'année",'Base de données'!$B770,"-")</f>
        <v>-</v>
      </c>
      <c r="F770" s="37" t="str">
        <f t="shared" ref="F770:F833" si="49">IF(AND(G770=0,J770="mouvement"),"sortie en cours d'année","")</f>
        <v>sortie en cours d'année</v>
      </c>
      <c r="G770" s="37">
        <f>IF($J770="mouvement",_xlfn.XLOOKUP('Base de données'!$B770,$V:$V,$V:$V,0),"")</f>
        <v>0</v>
      </c>
      <c r="H770" s="37" t="str">
        <f t="shared" ref="H770:H833" si="50">IF(AND(I770=0,J770="mouvement"),"entrée en cours d'année","")</f>
        <v/>
      </c>
      <c r="I770" s="37" t="str">
        <f>IF($J770="mouvement",_xlfn.XLOOKUP('Base de données'!$B770,$K:$K,$K:$K,0),"")</f>
        <v>26NYS</v>
      </c>
      <c r="J770" s="38" t="str">
        <f>IF(AND(Y770&lt;&gt;MAX(Y:Y),COUNTIF(K770:V770,'Base de données'!$B770)&gt;0),"mouvement","")</f>
        <v>mouvement</v>
      </c>
      <c r="K770" s="39" t="str">
        <f>IF(K$1&gt;$AE$1,"-",IFERROR(IF(DATEDIF('Base de données'!$A770,K$1,"d")&lt;&gt;0,"",'Base de données'!$B770),""))</f>
        <v/>
      </c>
      <c r="L770" s="39" t="str">
        <f>IF(L$1&gt;$AE$1,"-",IFERROR(IF(DATEDIF('Base de données'!$A770,L$1,"d")&lt;&gt;0,"",'Base de données'!$B770),""))</f>
        <v/>
      </c>
      <c r="M770" s="39" t="str">
        <f>IF(M$1&gt;$AE$1,"-",IFERROR(IF(DATEDIF('Base de données'!$A770,M$1,"d")&lt;&gt;0,"",'Base de données'!$B770),""))</f>
        <v>26NYS</v>
      </c>
      <c r="N770" s="39" t="str">
        <f>IF(N$1&gt;$AE$1,"-",IFERROR(IF(DATEDIF('Base de données'!$A770,N$1,"d")&lt;&gt;0,"",'Base de données'!$B770),""))</f>
        <v/>
      </c>
      <c r="O770" s="39" t="str">
        <f>IF(O$1&gt;$AE$1,"-",IFERROR(IF(DATEDIF('Base de données'!$A770,O$1,"d")&lt;&gt;0,"",'Base de données'!$B770),""))</f>
        <v/>
      </c>
      <c r="P770" s="39" t="str">
        <f>IF(P$1&gt;$AE$1,"-",IFERROR(IF(DATEDIF('Base de données'!$A770,P$1,"d")&lt;&gt;0,"",'Base de données'!$B770),""))</f>
        <v/>
      </c>
      <c r="Q770" s="39" t="str">
        <f>IF(Q$1&gt;$AE$1,"-",IFERROR(IF(DATEDIF('Base de données'!$A770,Q$1,"d")&lt;&gt;0,"",'Base de données'!$B770),""))</f>
        <v/>
      </c>
      <c r="R770" s="39" t="str">
        <f>IF(R$1&gt;$AE$1,"-",IFERROR(IF(DATEDIF('Base de données'!$A770,R$1,"d")&lt;&gt;0,"",'Base de données'!$B770),""))</f>
        <v/>
      </c>
      <c r="S770" s="39" t="str">
        <f>IF(S$1&gt;$AE$1,"-",IFERROR(IF(DATEDIF('Base de données'!$A770,S$1,"d")&lt;&gt;0,"",'Base de données'!$B770),""))</f>
        <v/>
      </c>
      <c r="T770" s="39" t="str">
        <f>IF(T$1&gt;$AE$1,"-",IFERROR(IF(DATEDIF('Base de données'!$A770,T$1,"d")&lt;&gt;0,"",'Base de données'!$B770),""))</f>
        <v/>
      </c>
      <c r="U770" s="39" t="str">
        <f>IF(U$1&gt;$AE$1,"-",IFERROR(IF(DATEDIF('Base de données'!$A770,U$1,"d")&lt;&gt;0,"",'Base de données'!$B770),""))</f>
        <v/>
      </c>
      <c r="V770" s="39" t="str">
        <f>IF(V$1&gt;$AE$1,"-",IFERROR(IF(DATEDIF('Base de données'!$A770,V$1,"d")&lt;&gt;0,"",'Base de données'!$B770),""))</f>
        <v/>
      </c>
      <c r="W770" s="34"/>
      <c r="X770" s="30" t="str">
        <f>'Base de données'!$C770&amp;" "&amp;'Base de données'!$D770</f>
        <v>Noël Sophie</v>
      </c>
      <c r="Y770" s="31">
        <f>COUNTIF('Base de données'!$B:$B,'Base de données'!$B770)</f>
        <v>5</v>
      </c>
      <c r="AA770" s="87" cm="1">
        <f t="array" aca="1" ref="AA770" ca="1">INDIRECT("'Base de données'!A" &amp; ROW(Y770))</f>
        <v>45717</v>
      </c>
      <c r="AB770" s="51" t="str" cm="1">
        <f t="array" aca="1" ref="AB770" ca="1">INDIRECT("'Base de données'!B" &amp; ROW(Z770))</f>
        <v>26NYS</v>
      </c>
    </row>
    <row r="771" spans="1:28" x14ac:dyDescent="0.3">
      <c r="A771" s="41" t="str">
        <f ca="1">IF(IF(AND($B771&lt;&gt;"-",$B771=$E771),"Entrée et sortie","-")="Entrée et sortie",'Base de données'!$B771,"-")</f>
        <v>-</v>
      </c>
      <c r="B771" s="41" t="str">
        <f t="shared" ref="B771:B834" ca="1" si="51">_xlfn.XLOOKUP($AB771,$D:$D,$C:$C,"-",0,-1)</f>
        <v>-</v>
      </c>
      <c r="C771" s="41" t="str">
        <f t="shared" ref="C771:C834" ca="1" si="52">IF($AA771&lt;&gt;$AE$1,$D771,"-")</f>
        <v>-</v>
      </c>
      <c r="D771" s="41" t="str">
        <f>IF($F771="sortie en cours d'année",'Base de données'!$B771,"-")</f>
        <v>-</v>
      </c>
      <c r="E771" s="41" t="str">
        <f>IF($H771="entrée en cours d'année",'Base de données'!$B771,"-")</f>
        <v>-</v>
      </c>
      <c r="F771" s="37" t="str">
        <f t="shared" si="49"/>
        <v/>
      </c>
      <c r="G771" s="37" t="str">
        <f>IF($J771="mouvement",_xlfn.XLOOKUP('Base de données'!$B771,$V:$V,$V:$V,0),"")</f>
        <v/>
      </c>
      <c r="H771" s="37" t="str">
        <f t="shared" si="50"/>
        <v/>
      </c>
      <c r="I771" s="37" t="str">
        <f>IF($J771="mouvement",_xlfn.XLOOKUP('Base de données'!$B771,$K:$K,$K:$K,0),"")</f>
        <v/>
      </c>
      <c r="J771" s="38" t="str">
        <f>IF(AND(Y771&lt;&gt;MAX(Y:Y),COUNTIF(K771:V771,'Base de données'!$B771)&gt;0),"mouvement","")</f>
        <v/>
      </c>
      <c r="K771" s="39" t="str">
        <f>IF(K$1&gt;$AE$1,"-",IFERROR(IF(DATEDIF('Base de données'!$A771,K$1,"d")&lt;&gt;0,"",'Base de données'!$B771),""))</f>
        <v/>
      </c>
      <c r="L771" s="39" t="str">
        <f>IF(L$1&gt;$AE$1,"-",IFERROR(IF(DATEDIF('Base de données'!$A771,L$1,"d")&lt;&gt;0,"",'Base de données'!$B771),""))</f>
        <v/>
      </c>
      <c r="M771" s="39" t="str">
        <f>IF(M$1&gt;$AE$1,"-",IFERROR(IF(DATEDIF('Base de données'!$A771,M$1,"d")&lt;&gt;0,"",'Base de données'!$B771),""))</f>
        <v>PBG0U</v>
      </c>
      <c r="N771" s="39" t="str">
        <f>IF(N$1&gt;$AE$1,"-",IFERROR(IF(DATEDIF('Base de données'!$A771,N$1,"d")&lt;&gt;0,"",'Base de données'!$B771),""))</f>
        <v/>
      </c>
      <c r="O771" s="39" t="str">
        <f>IF(O$1&gt;$AE$1,"-",IFERROR(IF(DATEDIF('Base de données'!$A771,O$1,"d")&lt;&gt;0,"",'Base de données'!$B771),""))</f>
        <v/>
      </c>
      <c r="P771" s="39" t="str">
        <f>IF(P$1&gt;$AE$1,"-",IFERROR(IF(DATEDIF('Base de données'!$A771,P$1,"d")&lt;&gt;0,"",'Base de données'!$B771),""))</f>
        <v/>
      </c>
      <c r="Q771" s="39" t="str">
        <f>IF(Q$1&gt;$AE$1,"-",IFERROR(IF(DATEDIF('Base de données'!$A771,Q$1,"d")&lt;&gt;0,"",'Base de données'!$B771),""))</f>
        <v/>
      </c>
      <c r="R771" s="39" t="str">
        <f>IF(R$1&gt;$AE$1,"-",IFERROR(IF(DATEDIF('Base de données'!$A771,R$1,"d")&lt;&gt;0,"",'Base de données'!$B771),""))</f>
        <v/>
      </c>
      <c r="S771" s="39" t="str">
        <f>IF(S$1&gt;$AE$1,"-",IFERROR(IF(DATEDIF('Base de données'!$A771,S$1,"d")&lt;&gt;0,"",'Base de données'!$B771),""))</f>
        <v/>
      </c>
      <c r="T771" s="39" t="str">
        <f>IF(T$1&gt;$AE$1,"-",IFERROR(IF(DATEDIF('Base de données'!$A771,T$1,"d")&lt;&gt;0,"",'Base de données'!$B771),""))</f>
        <v/>
      </c>
      <c r="U771" s="39" t="str">
        <f>IF(U$1&gt;$AE$1,"-",IFERROR(IF(DATEDIF('Base de données'!$A771,U$1,"d")&lt;&gt;0,"",'Base de données'!$B771),""))</f>
        <v/>
      </c>
      <c r="V771" s="39" t="str">
        <f>IF(V$1&gt;$AE$1,"-",IFERROR(IF(DATEDIF('Base de données'!$A771,V$1,"d")&lt;&gt;0,"",'Base de données'!$B771),""))</f>
        <v/>
      </c>
      <c r="W771" s="34"/>
      <c r="X771" s="30" t="str">
        <f>'Base de données'!$C771&amp;" "&amp;'Base de données'!$D771</f>
        <v>Chauveau Gérard</v>
      </c>
      <c r="Y771" s="31">
        <f>COUNTIF('Base de données'!$B:$B,'Base de données'!$B771)</f>
        <v>12</v>
      </c>
      <c r="AA771" s="87" cm="1">
        <f t="array" aca="1" ref="AA771" ca="1">INDIRECT("'Base de données'!A" &amp; ROW(Y771))</f>
        <v>45717</v>
      </c>
      <c r="AB771" s="51" t="str" cm="1">
        <f t="array" aca="1" ref="AB771" ca="1">INDIRECT("'Base de données'!B" &amp; ROW(Z771))</f>
        <v>PBG0U</v>
      </c>
    </row>
    <row r="772" spans="1:28" x14ac:dyDescent="0.3">
      <c r="A772" s="41" t="str">
        <f ca="1">IF(IF(AND($B772&lt;&gt;"-",$B772=$E772),"Entrée et sortie","-")="Entrée et sortie",'Base de données'!$B772,"-")</f>
        <v>-</v>
      </c>
      <c r="B772" s="41" t="str">
        <f t="shared" ca="1" si="51"/>
        <v>-</v>
      </c>
      <c r="C772" s="41" t="str">
        <f t="shared" ca="1" si="52"/>
        <v>-</v>
      </c>
      <c r="D772" s="41" t="str">
        <f>IF($F772="sortie en cours d'année",'Base de données'!$B772,"-")</f>
        <v>-</v>
      </c>
      <c r="E772" s="41" t="str">
        <f>IF($H772="entrée en cours d'année",'Base de données'!$B772,"-")</f>
        <v>-</v>
      </c>
      <c r="F772" s="37" t="str">
        <f t="shared" si="49"/>
        <v/>
      </c>
      <c r="G772" s="37" t="str">
        <f>IF($J772="mouvement",_xlfn.XLOOKUP('Base de données'!$B772,$V:$V,$V:$V,0),"")</f>
        <v/>
      </c>
      <c r="H772" s="37" t="str">
        <f t="shared" si="50"/>
        <v/>
      </c>
      <c r="I772" s="37" t="str">
        <f>IF($J772="mouvement",_xlfn.XLOOKUP('Base de données'!$B772,$K:$K,$K:$K,0),"")</f>
        <v/>
      </c>
      <c r="J772" s="38" t="str">
        <f>IF(AND(Y772&lt;&gt;MAX(Y:Y),COUNTIF(K772:V772,'Base de données'!$B772)&gt;0),"mouvement","")</f>
        <v/>
      </c>
      <c r="K772" s="39" t="str">
        <f>IF(K$1&gt;$AE$1,"-",IFERROR(IF(DATEDIF('Base de données'!$A772,K$1,"d")&lt;&gt;0,"",'Base de données'!$B772),""))</f>
        <v/>
      </c>
      <c r="L772" s="39" t="str">
        <f>IF(L$1&gt;$AE$1,"-",IFERROR(IF(DATEDIF('Base de données'!$A772,L$1,"d")&lt;&gt;0,"",'Base de données'!$B772),""))</f>
        <v/>
      </c>
      <c r="M772" s="39" t="str">
        <f>IF(M$1&gt;$AE$1,"-",IFERROR(IF(DATEDIF('Base de données'!$A772,M$1,"d")&lt;&gt;0,"",'Base de données'!$B772),""))</f>
        <v>5KKJS</v>
      </c>
      <c r="N772" s="39" t="str">
        <f>IF(N$1&gt;$AE$1,"-",IFERROR(IF(DATEDIF('Base de données'!$A772,N$1,"d")&lt;&gt;0,"",'Base de données'!$B772),""))</f>
        <v/>
      </c>
      <c r="O772" s="39" t="str">
        <f>IF(O$1&gt;$AE$1,"-",IFERROR(IF(DATEDIF('Base de données'!$A772,O$1,"d")&lt;&gt;0,"",'Base de données'!$B772),""))</f>
        <v/>
      </c>
      <c r="P772" s="39" t="str">
        <f>IF(P$1&gt;$AE$1,"-",IFERROR(IF(DATEDIF('Base de données'!$A772,P$1,"d")&lt;&gt;0,"",'Base de données'!$B772),""))</f>
        <v/>
      </c>
      <c r="Q772" s="39" t="str">
        <f>IF(Q$1&gt;$AE$1,"-",IFERROR(IF(DATEDIF('Base de données'!$A772,Q$1,"d")&lt;&gt;0,"",'Base de données'!$B772),""))</f>
        <v/>
      </c>
      <c r="R772" s="39" t="str">
        <f>IF(R$1&gt;$AE$1,"-",IFERROR(IF(DATEDIF('Base de données'!$A772,R$1,"d")&lt;&gt;0,"",'Base de données'!$B772),""))</f>
        <v/>
      </c>
      <c r="S772" s="39" t="str">
        <f>IF(S$1&gt;$AE$1,"-",IFERROR(IF(DATEDIF('Base de données'!$A772,S$1,"d")&lt;&gt;0,"",'Base de données'!$B772),""))</f>
        <v/>
      </c>
      <c r="T772" s="39" t="str">
        <f>IF(T$1&gt;$AE$1,"-",IFERROR(IF(DATEDIF('Base de données'!$A772,T$1,"d")&lt;&gt;0,"",'Base de données'!$B772),""))</f>
        <v/>
      </c>
      <c r="U772" s="39" t="str">
        <f>IF(U$1&gt;$AE$1,"-",IFERROR(IF(DATEDIF('Base de données'!$A772,U$1,"d")&lt;&gt;0,"",'Base de données'!$B772),""))</f>
        <v/>
      </c>
      <c r="V772" s="39" t="str">
        <f>IF(V$1&gt;$AE$1,"-",IFERROR(IF(DATEDIF('Base de données'!$A772,V$1,"d")&lt;&gt;0,"",'Base de données'!$B772),""))</f>
        <v/>
      </c>
      <c r="W772" s="34"/>
      <c r="X772" s="30" t="str">
        <f>'Base de données'!$C772&amp;" "&amp;'Base de données'!$D772</f>
        <v>Vaillant Raymond</v>
      </c>
      <c r="Y772" s="31">
        <f>COUNTIF('Base de données'!$B:$B,'Base de données'!$B772)</f>
        <v>12</v>
      </c>
      <c r="AA772" s="87" cm="1">
        <f t="array" aca="1" ref="AA772" ca="1">INDIRECT("'Base de données'!A" &amp; ROW(Y772))</f>
        <v>45717</v>
      </c>
      <c r="AB772" s="51" t="str" cm="1">
        <f t="array" aca="1" ref="AB772" ca="1">INDIRECT("'Base de données'!B" &amp; ROW(Z772))</f>
        <v>5KKJS</v>
      </c>
    </row>
    <row r="773" spans="1:28" x14ac:dyDescent="0.3">
      <c r="A773" s="41" t="str">
        <f ca="1">IF(IF(AND($B773&lt;&gt;"-",$B773=$E773),"Entrée et sortie","-")="Entrée et sortie",'Base de données'!$B773,"-")</f>
        <v>-</v>
      </c>
      <c r="B773" s="41" t="str">
        <f t="shared" ca="1" si="51"/>
        <v>-</v>
      </c>
      <c r="C773" s="41" t="str">
        <f t="shared" ca="1" si="52"/>
        <v>-</v>
      </c>
      <c r="D773" s="41" t="str">
        <f>IF($F773="sortie en cours d'année",'Base de données'!$B773,"-")</f>
        <v>-</v>
      </c>
      <c r="E773" s="41" t="str">
        <f>IF($H773="entrée en cours d'année",'Base de données'!$B773,"-")</f>
        <v>-</v>
      </c>
      <c r="F773" s="37" t="str">
        <f t="shared" si="49"/>
        <v/>
      </c>
      <c r="G773" s="37" t="str">
        <f>IF($J773="mouvement",_xlfn.XLOOKUP('Base de données'!$B773,$V:$V,$V:$V,0),"")</f>
        <v/>
      </c>
      <c r="H773" s="37" t="str">
        <f t="shared" si="50"/>
        <v/>
      </c>
      <c r="I773" s="37" t="str">
        <f>IF($J773="mouvement",_xlfn.XLOOKUP('Base de données'!$B773,$K:$K,$K:$K,0),"")</f>
        <v/>
      </c>
      <c r="J773" s="38" t="str">
        <f>IF(AND(Y773&lt;&gt;MAX(Y:Y),COUNTIF(K773:V773,'Base de données'!$B773)&gt;0),"mouvement","")</f>
        <v/>
      </c>
      <c r="K773" s="39" t="str">
        <f>IF(K$1&gt;$AE$1,"-",IFERROR(IF(DATEDIF('Base de données'!$A773,K$1,"d")&lt;&gt;0,"",'Base de données'!$B773),""))</f>
        <v/>
      </c>
      <c r="L773" s="39" t="str">
        <f>IF(L$1&gt;$AE$1,"-",IFERROR(IF(DATEDIF('Base de données'!$A773,L$1,"d")&lt;&gt;0,"",'Base de données'!$B773),""))</f>
        <v/>
      </c>
      <c r="M773" s="39" t="str">
        <f>IF(M$1&gt;$AE$1,"-",IFERROR(IF(DATEDIF('Base de données'!$A773,M$1,"d")&lt;&gt;0,"",'Base de données'!$B773),""))</f>
        <v>V5RYW</v>
      </c>
      <c r="N773" s="39" t="str">
        <f>IF(N$1&gt;$AE$1,"-",IFERROR(IF(DATEDIF('Base de données'!$A773,N$1,"d")&lt;&gt;0,"",'Base de données'!$B773),""))</f>
        <v/>
      </c>
      <c r="O773" s="39" t="str">
        <f>IF(O$1&gt;$AE$1,"-",IFERROR(IF(DATEDIF('Base de données'!$A773,O$1,"d")&lt;&gt;0,"",'Base de données'!$B773),""))</f>
        <v/>
      </c>
      <c r="P773" s="39" t="str">
        <f>IF(P$1&gt;$AE$1,"-",IFERROR(IF(DATEDIF('Base de données'!$A773,P$1,"d")&lt;&gt;0,"",'Base de données'!$B773),""))</f>
        <v/>
      </c>
      <c r="Q773" s="39" t="str">
        <f>IF(Q$1&gt;$AE$1,"-",IFERROR(IF(DATEDIF('Base de données'!$A773,Q$1,"d")&lt;&gt;0,"",'Base de données'!$B773),""))</f>
        <v/>
      </c>
      <c r="R773" s="39" t="str">
        <f>IF(R$1&gt;$AE$1,"-",IFERROR(IF(DATEDIF('Base de données'!$A773,R$1,"d")&lt;&gt;0,"",'Base de données'!$B773),""))</f>
        <v/>
      </c>
      <c r="S773" s="39" t="str">
        <f>IF(S$1&gt;$AE$1,"-",IFERROR(IF(DATEDIF('Base de données'!$A773,S$1,"d")&lt;&gt;0,"",'Base de données'!$B773),""))</f>
        <v/>
      </c>
      <c r="T773" s="39" t="str">
        <f>IF(T$1&gt;$AE$1,"-",IFERROR(IF(DATEDIF('Base de données'!$A773,T$1,"d")&lt;&gt;0,"",'Base de données'!$B773),""))</f>
        <v/>
      </c>
      <c r="U773" s="39" t="str">
        <f>IF(U$1&gt;$AE$1,"-",IFERROR(IF(DATEDIF('Base de données'!$A773,U$1,"d")&lt;&gt;0,"",'Base de données'!$B773),""))</f>
        <v/>
      </c>
      <c r="V773" s="39" t="str">
        <f>IF(V$1&gt;$AE$1,"-",IFERROR(IF(DATEDIF('Base de données'!$A773,V$1,"d")&lt;&gt;0,"",'Base de données'!$B773),""))</f>
        <v/>
      </c>
      <c r="W773" s="34"/>
      <c r="X773" s="30" t="str">
        <f>'Base de données'!$C773&amp;" "&amp;'Base de données'!$D773</f>
        <v>Leconte Suzanne</v>
      </c>
      <c r="Y773" s="31">
        <f>COUNTIF('Base de données'!$B:$B,'Base de données'!$B773)</f>
        <v>12</v>
      </c>
      <c r="AA773" s="87" cm="1">
        <f t="array" aca="1" ref="AA773" ca="1">INDIRECT("'Base de données'!A" &amp; ROW(Y773))</f>
        <v>45717</v>
      </c>
      <c r="AB773" s="51" t="str" cm="1">
        <f t="array" aca="1" ref="AB773" ca="1">INDIRECT("'Base de données'!B" &amp; ROW(Z773))</f>
        <v>V5RYW</v>
      </c>
    </row>
    <row r="774" spans="1:28" x14ac:dyDescent="0.3">
      <c r="A774" s="41" t="str">
        <f ca="1">IF(IF(AND($B774&lt;&gt;"-",$B774=$E774),"Entrée et sortie","-")="Entrée et sortie",'Base de données'!$B774,"-")</f>
        <v>-</v>
      </c>
      <c r="B774" s="41" t="str">
        <f t="shared" ca="1" si="51"/>
        <v>-</v>
      </c>
      <c r="C774" s="41" t="str">
        <f t="shared" ca="1" si="52"/>
        <v>-</v>
      </c>
      <c r="D774" s="41" t="str">
        <f>IF($F774="sortie en cours d'année",'Base de données'!$B774,"-")</f>
        <v>-</v>
      </c>
      <c r="E774" s="41" t="str">
        <f>IF($H774="entrée en cours d'année",'Base de données'!$B774,"-")</f>
        <v>-</v>
      </c>
      <c r="F774" s="37" t="str">
        <f t="shared" si="49"/>
        <v/>
      </c>
      <c r="G774" s="37" t="str">
        <f>IF($J774="mouvement",_xlfn.XLOOKUP('Base de données'!$B774,$V:$V,$V:$V,0),"")</f>
        <v/>
      </c>
      <c r="H774" s="37" t="str">
        <f t="shared" si="50"/>
        <v/>
      </c>
      <c r="I774" s="37" t="str">
        <f>IF($J774="mouvement",_xlfn.XLOOKUP('Base de données'!$B774,$K:$K,$K:$K,0),"")</f>
        <v/>
      </c>
      <c r="J774" s="38" t="str">
        <f>IF(AND(Y774&lt;&gt;MAX(Y:Y),COUNTIF(K774:V774,'Base de données'!$B774)&gt;0),"mouvement","")</f>
        <v/>
      </c>
      <c r="K774" s="39" t="str">
        <f>IF(K$1&gt;$AE$1,"-",IFERROR(IF(DATEDIF('Base de données'!$A774,K$1,"d")&lt;&gt;0,"",'Base de données'!$B774),""))</f>
        <v/>
      </c>
      <c r="L774" s="39" t="str">
        <f>IF(L$1&gt;$AE$1,"-",IFERROR(IF(DATEDIF('Base de données'!$A774,L$1,"d")&lt;&gt;0,"",'Base de données'!$B774),""))</f>
        <v/>
      </c>
      <c r="M774" s="39" t="str">
        <f>IF(M$1&gt;$AE$1,"-",IFERROR(IF(DATEDIF('Base de données'!$A774,M$1,"d")&lt;&gt;0,"",'Base de données'!$B774),""))</f>
        <v>2B93K</v>
      </c>
      <c r="N774" s="39" t="str">
        <f>IF(N$1&gt;$AE$1,"-",IFERROR(IF(DATEDIF('Base de données'!$A774,N$1,"d")&lt;&gt;0,"",'Base de données'!$B774),""))</f>
        <v/>
      </c>
      <c r="O774" s="39" t="str">
        <f>IF(O$1&gt;$AE$1,"-",IFERROR(IF(DATEDIF('Base de données'!$A774,O$1,"d")&lt;&gt;0,"",'Base de données'!$B774),""))</f>
        <v/>
      </c>
      <c r="P774" s="39" t="str">
        <f>IF(P$1&gt;$AE$1,"-",IFERROR(IF(DATEDIF('Base de données'!$A774,P$1,"d")&lt;&gt;0,"",'Base de données'!$B774),""))</f>
        <v/>
      </c>
      <c r="Q774" s="39" t="str">
        <f>IF(Q$1&gt;$AE$1,"-",IFERROR(IF(DATEDIF('Base de données'!$A774,Q$1,"d")&lt;&gt;0,"",'Base de données'!$B774),""))</f>
        <v/>
      </c>
      <c r="R774" s="39" t="str">
        <f>IF(R$1&gt;$AE$1,"-",IFERROR(IF(DATEDIF('Base de données'!$A774,R$1,"d")&lt;&gt;0,"",'Base de données'!$B774),""))</f>
        <v/>
      </c>
      <c r="S774" s="39" t="str">
        <f>IF(S$1&gt;$AE$1,"-",IFERROR(IF(DATEDIF('Base de données'!$A774,S$1,"d")&lt;&gt;0,"",'Base de données'!$B774),""))</f>
        <v/>
      </c>
      <c r="T774" s="39" t="str">
        <f>IF(T$1&gt;$AE$1,"-",IFERROR(IF(DATEDIF('Base de données'!$A774,T$1,"d")&lt;&gt;0,"",'Base de données'!$B774),""))</f>
        <v/>
      </c>
      <c r="U774" s="39" t="str">
        <f>IF(U$1&gt;$AE$1,"-",IFERROR(IF(DATEDIF('Base de données'!$A774,U$1,"d")&lt;&gt;0,"",'Base de données'!$B774),""))</f>
        <v/>
      </c>
      <c r="V774" s="39" t="str">
        <f>IF(V$1&gt;$AE$1,"-",IFERROR(IF(DATEDIF('Base de données'!$A774,V$1,"d")&lt;&gt;0,"",'Base de données'!$B774),""))</f>
        <v/>
      </c>
      <c r="W774" s="34"/>
      <c r="X774" s="30" t="str">
        <f>'Base de données'!$C774&amp;" "&amp;'Base de données'!$D774</f>
        <v>Julien Dorothée</v>
      </c>
      <c r="Y774" s="31">
        <f>COUNTIF('Base de données'!$B:$B,'Base de données'!$B774)</f>
        <v>12</v>
      </c>
      <c r="AA774" s="87" cm="1">
        <f t="array" aca="1" ref="AA774" ca="1">INDIRECT("'Base de données'!A" &amp; ROW(Y774))</f>
        <v>45717</v>
      </c>
      <c r="AB774" s="51" t="str" cm="1">
        <f t="array" aca="1" ref="AB774" ca="1">INDIRECT("'Base de données'!B" &amp; ROW(Z774))</f>
        <v>2B93K</v>
      </c>
    </row>
    <row r="775" spans="1:28" x14ac:dyDescent="0.3">
      <c r="A775" s="41" t="str">
        <f ca="1">IF(IF(AND($B775&lt;&gt;"-",$B775=$E775),"Entrée et sortie","-")="Entrée et sortie",'Base de données'!$B775,"-")</f>
        <v>-</v>
      </c>
      <c r="B775" s="41" t="str">
        <f t="shared" ca="1" si="51"/>
        <v>-</v>
      </c>
      <c r="C775" s="41" t="str">
        <f t="shared" ca="1" si="52"/>
        <v>-</v>
      </c>
      <c r="D775" s="41" t="str">
        <f>IF($F775="sortie en cours d'année",'Base de données'!$B775,"-")</f>
        <v>-</v>
      </c>
      <c r="E775" s="41" t="str">
        <f>IF($H775="entrée en cours d'année",'Base de données'!$B775,"-")</f>
        <v>-</v>
      </c>
      <c r="F775" s="37" t="str">
        <f t="shared" si="49"/>
        <v/>
      </c>
      <c r="G775" s="37" t="str">
        <f>IF($J775="mouvement",_xlfn.XLOOKUP('Base de données'!$B775,$V:$V,$V:$V,0),"")</f>
        <v/>
      </c>
      <c r="H775" s="37" t="str">
        <f t="shared" si="50"/>
        <v/>
      </c>
      <c r="I775" s="37" t="str">
        <f>IF($J775="mouvement",_xlfn.XLOOKUP('Base de données'!$B775,$K:$K,$K:$K,0),"")</f>
        <v/>
      </c>
      <c r="J775" s="38" t="str">
        <f>IF(AND(Y775&lt;&gt;MAX(Y:Y),COUNTIF(K775:V775,'Base de données'!$B775)&gt;0),"mouvement","")</f>
        <v/>
      </c>
      <c r="K775" s="39" t="str">
        <f>IF(K$1&gt;$AE$1,"-",IFERROR(IF(DATEDIF('Base de données'!$A775,K$1,"d")&lt;&gt;0,"",'Base de données'!$B775),""))</f>
        <v/>
      </c>
      <c r="L775" s="39" t="str">
        <f>IF(L$1&gt;$AE$1,"-",IFERROR(IF(DATEDIF('Base de données'!$A775,L$1,"d")&lt;&gt;0,"",'Base de données'!$B775),""))</f>
        <v/>
      </c>
      <c r="M775" s="39" t="str">
        <f>IF(M$1&gt;$AE$1,"-",IFERROR(IF(DATEDIF('Base de données'!$A775,M$1,"d")&lt;&gt;0,"",'Base de données'!$B775),""))</f>
        <v>TDOXF</v>
      </c>
      <c r="N775" s="39" t="str">
        <f>IF(N$1&gt;$AE$1,"-",IFERROR(IF(DATEDIF('Base de données'!$A775,N$1,"d")&lt;&gt;0,"",'Base de données'!$B775),""))</f>
        <v/>
      </c>
      <c r="O775" s="39" t="str">
        <f>IF(O$1&gt;$AE$1,"-",IFERROR(IF(DATEDIF('Base de données'!$A775,O$1,"d")&lt;&gt;0,"",'Base de données'!$B775),""))</f>
        <v/>
      </c>
      <c r="P775" s="39" t="str">
        <f>IF(P$1&gt;$AE$1,"-",IFERROR(IF(DATEDIF('Base de données'!$A775,P$1,"d")&lt;&gt;0,"",'Base de données'!$B775),""))</f>
        <v/>
      </c>
      <c r="Q775" s="39" t="str">
        <f>IF(Q$1&gt;$AE$1,"-",IFERROR(IF(DATEDIF('Base de données'!$A775,Q$1,"d")&lt;&gt;0,"",'Base de données'!$B775),""))</f>
        <v/>
      </c>
      <c r="R775" s="39" t="str">
        <f>IF(R$1&gt;$AE$1,"-",IFERROR(IF(DATEDIF('Base de données'!$A775,R$1,"d")&lt;&gt;0,"",'Base de données'!$B775),""))</f>
        <v/>
      </c>
      <c r="S775" s="39" t="str">
        <f>IF(S$1&gt;$AE$1,"-",IFERROR(IF(DATEDIF('Base de données'!$A775,S$1,"d")&lt;&gt;0,"",'Base de données'!$B775),""))</f>
        <v/>
      </c>
      <c r="T775" s="39" t="str">
        <f>IF(T$1&gt;$AE$1,"-",IFERROR(IF(DATEDIF('Base de données'!$A775,T$1,"d")&lt;&gt;0,"",'Base de données'!$B775),""))</f>
        <v/>
      </c>
      <c r="U775" s="39" t="str">
        <f>IF(U$1&gt;$AE$1,"-",IFERROR(IF(DATEDIF('Base de données'!$A775,U$1,"d")&lt;&gt;0,"",'Base de données'!$B775),""))</f>
        <v/>
      </c>
      <c r="V775" s="39" t="str">
        <f>IF(V$1&gt;$AE$1,"-",IFERROR(IF(DATEDIF('Base de données'!$A775,V$1,"d")&lt;&gt;0,"",'Base de données'!$B775),""))</f>
        <v/>
      </c>
      <c r="W775" s="34"/>
      <c r="X775" s="30" t="str">
        <f>'Base de données'!$C775&amp;" "&amp;'Base de données'!$D775</f>
        <v>Gosselin Rémy</v>
      </c>
      <c r="Y775" s="31">
        <f>COUNTIF('Base de données'!$B:$B,'Base de données'!$B775)</f>
        <v>12</v>
      </c>
      <c r="AA775" s="87" cm="1">
        <f t="array" aca="1" ref="AA775" ca="1">INDIRECT("'Base de données'!A" &amp; ROW(Y775))</f>
        <v>45717</v>
      </c>
      <c r="AB775" s="51" t="str" cm="1">
        <f t="array" aca="1" ref="AB775" ca="1">INDIRECT("'Base de données'!B" &amp; ROW(Z775))</f>
        <v>TDOXF</v>
      </c>
    </row>
    <row r="776" spans="1:28" x14ac:dyDescent="0.3">
      <c r="A776" s="41" t="str">
        <f ca="1">IF(IF(AND($B776&lt;&gt;"-",$B776=$E776),"Entrée et sortie","-")="Entrée et sortie",'Base de données'!$B776,"-")</f>
        <v>-</v>
      </c>
      <c r="B776" s="41" t="str">
        <f t="shared" ca="1" si="51"/>
        <v>-</v>
      </c>
      <c r="C776" s="41" t="str">
        <f t="shared" ca="1" si="52"/>
        <v>-</v>
      </c>
      <c r="D776" s="41" t="str">
        <f>IF($F776="sortie en cours d'année",'Base de données'!$B776,"-")</f>
        <v>-</v>
      </c>
      <c r="E776" s="41" t="str">
        <f>IF($H776="entrée en cours d'année",'Base de données'!$B776,"-")</f>
        <v>-</v>
      </c>
      <c r="F776" s="37" t="str">
        <f t="shared" si="49"/>
        <v/>
      </c>
      <c r="G776" s="37" t="str">
        <f>IF($J776="mouvement",_xlfn.XLOOKUP('Base de données'!$B776,$V:$V,$V:$V,0),"")</f>
        <v/>
      </c>
      <c r="H776" s="37" t="str">
        <f t="shared" si="50"/>
        <v/>
      </c>
      <c r="I776" s="37" t="str">
        <f>IF($J776="mouvement",_xlfn.XLOOKUP('Base de données'!$B776,$K:$K,$K:$K,0),"")</f>
        <v/>
      </c>
      <c r="J776" s="38" t="str">
        <f>IF(AND(Y776&lt;&gt;MAX(Y:Y),COUNTIF(K776:V776,'Base de données'!$B776)&gt;0),"mouvement","")</f>
        <v/>
      </c>
      <c r="K776" s="39" t="str">
        <f>IF(K$1&gt;$AE$1,"-",IFERROR(IF(DATEDIF('Base de données'!$A776,K$1,"d")&lt;&gt;0,"",'Base de données'!$B776),""))</f>
        <v/>
      </c>
      <c r="L776" s="39" t="str">
        <f>IF(L$1&gt;$AE$1,"-",IFERROR(IF(DATEDIF('Base de données'!$A776,L$1,"d")&lt;&gt;0,"",'Base de données'!$B776),""))</f>
        <v/>
      </c>
      <c r="M776" s="39" t="str">
        <f>IF(M$1&gt;$AE$1,"-",IFERROR(IF(DATEDIF('Base de données'!$A776,M$1,"d")&lt;&gt;0,"",'Base de données'!$B776),""))</f>
        <v>I8XNM</v>
      </c>
      <c r="N776" s="39" t="str">
        <f>IF(N$1&gt;$AE$1,"-",IFERROR(IF(DATEDIF('Base de données'!$A776,N$1,"d")&lt;&gt;0,"",'Base de données'!$B776),""))</f>
        <v/>
      </c>
      <c r="O776" s="39" t="str">
        <f>IF(O$1&gt;$AE$1,"-",IFERROR(IF(DATEDIF('Base de données'!$A776,O$1,"d")&lt;&gt;0,"",'Base de données'!$B776),""))</f>
        <v/>
      </c>
      <c r="P776" s="39" t="str">
        <f>IF(P$1&gt;$AE$1,"-",IFERROR(IF(DATEDIF('Base de données'!$A776,P$1,"d")&lt;&gt;0,"",'Base de données'!$B776),""))</f>
        <v/>
      </c>
      <c r="Q776" s="39" t="str">
        <f>IF(Q$1&gt;$AE$1,"-",IFERROR(IF(DATEDIF('Base de données'!$A776,Q$1,"d")&lt;&gt;0,"",'Base de données'!$B776),""))</f>
        <v/>
      </c>
      <c r="R776" s="39" t="str">
        <f>IF(R$1&gt;$AE$1,"-",IFERROR(IF(DATEDIF('Base de données'!$A776,R$1,"d")&lt;&gt;0,"",'Base de données'!$B776),""))</f>
        <v/>
      </c>
      <c r="S776" s="39" t="str">
        <f>IF(S$1&gt;$AE$1,"-",IFERROR(IF(DATEDIF('Base de données'!$A776,S$1,"d")&lt;&gt;0,"",'Base de données'!$B776),""))</f>
        <v/>
      </c>
      <c r="T776" s="39" t="str">
        <f>IF(T$1&gt;$AE$1,"-",IFERROR(IF(DATEDIF('Base de données'!$A776,T$1,"d")&lt;&gt;0,"",'Base de données'!$B776),""))</f>
        <v/>
      </c>
      <c r="U776" s="39" t="str">
        <f>IF(U$1&gt;$AE$1,"-",IFERROR(IF(DATEDIF('Base de données'!$A776,U$1,"d")&lt;&gt;0,"",'Base de données'!$B776),""))</f>
        <v/>
      </c>
      <c r="V776" s="39" t="str">
        <f>IF(V$1&gt;$AE$1,"-",IFERROR(IF(DATEDIF('Base de données'!$A776,V$1,"d")&lt;&gt;0,"",'Base de données'!$B776),""))</f>
        <v/>
      </c>
      <c r="W776" s="34"/>
      <c r="X776" s="30" t="str">
        <f>'Base de données'!$C776&amp;" "&amp;'Base de données'!$D776</f>
        <v>Dupont Frédéric</v>
      </c>
      <c r="Y776" s="31">
        <f>COUNTIF('Base de données'!$B:$B,'Base de données'!$B776)</f>
        <v>12</v>
      </c>
      <c r="AA776" s="87" cm="1">
        <f t="array" aca="1" ref="AA776" ca="1">INDIRECT("'Base de données'!A" &amp; ROW(Y776))</f>
        <v>45717</v>
      </c>
      <c r="AB776" s="51" t="str" cm="1">
        <f t="array" aca="1" ref="AB776" ca="1">INDIRECT("'Base de données'!B" &amp; ROW(Z776))</f>
        <v>I8XNM</v>
      </c>
    </row>
    <row r="777" spans="1:28" x14ac:dyDescent="0.3">
      <c r="A777" s="41" t="str">
        <f ca="1">IF(IF(AND($B777&lt;&gt;"-",$B777=$E777),"Entrée et sortie","-")="Entrée et sortie",'Base de données'!$B777,"-")</f>
        <v>-</v>
      </c>
      <c r="B777" s="41" t="str">
        <f t="shared" ca="1" si="51"/>
        <v>8GBTA</v>
      </c>
      <c r="C777" s="41" t="str">
        <f t="shared" ca="1" si="52"/>
        <v>8GBTA</v>
      </c>
      <c r="D777" s="41" t="str">
        <f>IF($F777="sortie en cours d'année",'Base de données'!$B777,"-")</f>
        <v>8GBTA</v>
      </c>
      <c r="E777" s="41" t="str">
        <f>IF($H777="entrée en cours d'année",'Base de données'!$B777,"-")</f>
        <v>-</v>
      </c>
      <c r="F777" s="37" t="str">
        <f t="shared" si="49"/>
        <v>sortie en cours d'année</v>
      </c>
      <c r="G777" s="37">
        <f>IF($J777="mouvement",_xlfn.XLOOKUP('Base de données'!$B777,$V:$V,$V:$V,0),"")</f>
        <v>0</v>
      </c>
      <c r="H777" s="37" t="str">
        <f t="shared" si="50"/>
        <v/>
      </c>
      <c r="I777" s="37" t="str">
        <f>IF($J777="mouvement",_xlfn.XLOOKUP('Base de données'!$B777,$K:$K,$K:$K,0),"")</f>
        <v>8GBTA</v>
      </c>
      <c r="J777" s="38" t="str">
        <f>IF(AND(Y777&lt;&gt;MAX(Y:Y),COUNTIF(K777:V777,'Base de données'!$B777)&gt;0),"mouvement","")</f>
        <v>mouvement</v>
      </c>
      <c r="K777" s="39" t="str">
        <f>IF(K$1&gt;$AE$1,"-",IFERROR(IF(DATEDIF('Base de données'!$A777,K$1,"d")&lt;&gt;0,"",'Base de données'!$B777),""))</f>
        <v/>
      </c>
      <c r="L777" s="39" t="str">
        <f>IF(L$1&gt;$AE$1,"-",IFERROR(IF(DATEDIF('Base de données'!$A777,L$1,"d")&lt;&gt;0,"",'Base de données'!$B777),""))</f>
        <v/>
      </c>
      <c r="M777" s="39" t="str">
        <f>IF(M$1&gt;$AE$1,"-",IFERROR(IF(DATEDIF('Base de données'!$A777,M$1,"d")&lt;&gt;0,"",'Base de données'!$B777),""))</f>
        <v>8GBTA</v>
      </c>
      <c r="N777" s="39" t="str">
        <f>IF(N$1&gt;$AE$1,"-",IFERROR(IF(DATEDIF('Base de données'!$A777,N$1,"d")&lt;&gt;0,"",'Base de données'!$B777),""))</f>
        <v/>
      </c>
      <c r="O777" s="39" t="str">
        <f>IF(O$1&gt;$AE$1,"-",IFERROR(IF(DATEDIF('Base de données'!$A777,O$1,"d")&lt;&gt;0,"",'Base de données'!$B777),""))</f>
        <v/>
      </c>
      <c r="P777" s="39" t="str">
        <f>IF(P$1&gt;$AE$1,"-",IFERROR(IF(DATEDIF('Base de données'!$A777,P$1,"d")&lt;&gt;0,"",'Base de données'!$B777),""))</f>
        <v/>
      </c>
      <c r="Q777" s="39" t="str">
        <f>IF(Q$1&gt;$AE$1,"-",IFERROR(IF(DATEDIF('Base de données'!$A777,Q$1,"d")&lt;&gt;0,"",'Base de données'!$B777),""))</f>
        <v/>
      </c>
      <c r="R777" s="39" t="str">
        <f>IF(R$1&gt;$AE$1,"-",IFERROR(IF(DATEDIF('Base de données'!$A777,R$1,"d")&lt;&gt;0,"",'Base de données'!$B777),""))</f>
        <v/>
      </c>
      <c r="S777" s="39" t="str">
        <f>IF(S$1&gt;$AE$1,"-",IFERROR(IF(DATEDIF('Base de données'!$A777,S$1,"d")&lt;&gt;0,"",'Base de données'!$B777),""))</f>
        <v/>
      </c>
      <c r="T777" s="39" t="str">
        <f>IF(T$1&gt;$AE$1,"-",IFERROR(IF(DATEDIF('Base de données'!$A777,T$1,"d")&lt;&gt;0,"",'Base de données'!$B777),""))</f>
        <v/>
      </c>
      <c r="U777" s="39" t="str">
        <f>IF(U$1&gt;$AE$1,"-",IFERROR(IF(DATEDIF('Base de données'!$A777,U$1,"d")&lt;&gt;0,"",'Base de données'!$B777),""))</f>
        <v/>
      </c>
      <c r="V777" s="39" t="str">
        <f>IF(V$1&gt;$AE$1,"-",IFERROR(IF(DATEDIF('Base de données'!$A777,V$1,"d")&lt;&gt;0,"",'Base de données'!$B777),""))</f>
        <v/>
      </c>
      <c r="W777" s="34"/>
      <c r="X777" s="30" t="str">
        <f>'Base de données'!$C777&amp;" "&amp;'Base de données'!$D777</f>
        <v>Julien Claude</v>
      </c>
      <c r="Y777" s="31">
        <f>COUNTIF('Base de données'!$B:$B,'Base de données'!$B777)</f>
        <v>7</v>
      </c>
      <c r="AA777" s="87" cm="1">
        <f t="array" aca="1" ref="AA777" ca="1">INDIRECT("'Base de données'!A" &amp; ROW(Y777))</f>
        <v>45717</v>
      </c>
      <c r="AB777" s="51" t="str" cm="1">
        <f t="array" aca="1" ref="AB777" ca="1">INDIRECT("'Base de données'!B" &amp; ROW(Z777))</f>
        <v>8GBTA</v>
      </c>
    </row>
    <row r="778" spans="1:28" x14ac:dyDescent="0.3">
      <c r="A778" s="41" t="str">
        <f ca="1">IF(IF(AND($B778&lt;&gt;"-",$B778=$E778),"Entrée et sortie","-")="Entrée et sortie",'Base de données'!$B778,"-")</f>
        <v>-</v>
      </c>
      <c r="B778" s="41" t="str">
        <f t="shared" ca="1" si="51"/>
        <v>-</v>
      </c>
      <c r="C778" s="41" t="str">
        <f t="shared" ca="1" si="52"/>
        <v>-</v>
      </c>
      <c r="D778" s="41" t="str">
        <f>IF($F778="sortie en cours d'année",'Base de données'!$B778,"-")</f>
        <v>-</v>
      </c>
      <c r="E778" s="41" t="str">
        <f>IF($H778="entrée en cours d'année",'Base de données'!$B778,"-")</f>
        <v>-</v>
      </c>
      <c r="F778" s="37" t="str">
        <f t="shared" si="49"/>
        <v/>
      </c>
      <c r="G778" s="37" t="str">
        <f>IF($J778="mouvement",_xlfn.XLOOKUP('Base de données'!$B778,$V:$V,$V:$V,0),"")</f>
        <v/>
      </c>
      <c r="H778" s="37" t="str">
        <f t="shared" si="50"/>
        <v/>
      </c>
      <c r="I778" s="37" t="str">
        <f>IF($J778="mouvement",_xlfn.XLOOKUP('Base de données'!$B778,$K:$K,$K:$K,0),"")</f>
        <v/>
      </c>
      <c r="J778" s="38" t="str">
        <f>IF(AND(Y778&lt;&gt;MAX(Y:Y),COUNTIF(K778:V778,'Base de données'!$B778)&gt;0),"mouvement","")</f>
        <v/>
      </c>
      <c r="K778" s="39" t="str">
        <f>IF(K$1&gt;$AE$1,"-",IFERROR(IF(DATEDIF('Base de données'!$A778,K$1,"d")&lt;&gt;0,"",'Base de données'!$B778),""))</f>
        <v/>
      </c>
      <c r="L778" s="39" t="str">
        <f>IF(L$1&gt;$AE$1,"-",IFERROR(IF(DATEDIF('Base de données'!$A778,L$1,"d")&lt;&gt;0,"",'Base de données'!$B778),""))</f>
        <v/>
      </c>
      <c r="M778" s="39" t="str">
        <f>IF(M$1&gt;$AE$1,"-",IFERROR(IF(DATEDIF('Base de données'!$A778,M$1,"d")&lt;&gt;0,"",'Base de données'!$B778),""))</f>
        <v>P610F</v>
      </c>
      <c r="N778" s="39" t="str">
        <f>IF(N$1&gt;$AE$1,"-",IFERROR(IF(DATEDIF('Base de données'!$A778,N$1,"d")&lt;&gt;0,"",'Base de données'!$B778),""))</f>
        <v/>
      </c>
      <c r="O778" s="39" t="str">
        <f>IF(O$1&gt;$AE$1,"-",IFERROR(IF(DATEDIF('Base de données'!$A778,O$1,"d")&lt;&gt;0,"",'Base de données'!$B778),""))</f>
        <v/>
      </c>
      <c r="P778" s="39" t="str">
        <f>IF(P$1&gt;$AE$1,"-",IFERROR(IF(DATEDIF('Base de données'!$A778,P$1,"d")&lt;&gt;0,"",'Base de données'!$B778),""))</f>
        <v/>
      </c>
      <c r="Q778" s="39" t="str">
        <f>IF(Q$1&gt;$AE$1,"-",IFERROR(IF(DATEDIF('Base de données'!$A778,Q$1,"d")&lt;&gt;0,"",'Base de données'!$B778),""))</f>
        <v/>
      </c>
      <c r="R778" s="39" t="str">
        <f>IF(R$1&gt;$AE$1,"-",IFERROR(IF(DATEDIF('Base de données'!$A778,R$1,"d")&lt;&gt;0,"",'Base de données'!$B778),""))</f>
        <v/>
      </c>
      <c r="S778" s="39" t="str">
        <f>IF(S$1&gt;$AE$1,"-",IFERROR(IF(DATEDIF('Base de données'!$A778,S$1,"d")&lt;&gt;0,"",'Base de données'!$B778),""))</f>
        <v/>
      </c>
      <c r="T778" s="39" t="str">
        <f>IF(T$1&gt;$AE$1,"-",IFERROR(IF(DATEDIF('Base de données'!$A778,T$1,"d")&lt;&gt;0,"",'Base de données'!$B778),""))</f>
        <v/>
      </c>
      <c r="U778" s="39" t="str">
        <f>IF(U$1&gt;$AE$1,"-",IFERROR(IF(DATEDIF('Base de données'!$A778,U$1,"d")&lt;&gt;0,"",'Base de données'!$B778),""))</f>
        <v/>
      </c>
      <c r="V778" s="39" t="str">
        <f>IF(V$1&gt;$AE$1,"-",IFERROR(IF(DATEDIF('Base de données'!$A778,V$1,"d")&lt;&gt;0,"",'Base de données'!$B778),""))</f>
        <v/>
      </c>
      <c r="W778" s="34"/>
      <c r="X778" s="30" t="str">
        <f>'Base de données'!$C778&amp;" "&amp;'Base de données'!$D778</f>
        <v>Carlier Bertrand</v>
      </c>
      <c r="Y778" s="31">
        <f>COUNTIF('Base de données'!$B:$B,'Base de données'!$B778)</f>
        <v>12</v>
      </c>
      <c r="AA778" s="87" cm="1">
        <f t="array" aca="1" ref="AA778" ca="1">INDIRECT("'Base de données'!A" &amp; ROW(Y778))</f>
        <v>45717</v>
      </c>
      <c r="AB778" s="51" t="str" cm="1">
        <f t="array" aca="1" ref="AB778" ca="1">INDIRECT("'Base de données'!B" &amp; ROW(Z778))</f>
        <v>P610F</v>
      </c>
    </row>
    <row r="779" spans="1:28" x14ac:dyDescent="0.3">
      <c r="A779" s="41" t="str">
        <f ca="1">IF(IF(AND($B779&lt;&gt;"-",$B779=$E779),"Entrée et sortie","-")="Entrée et sortie",'Base de données'!$B779,"-")</f>
        <v>-</v>
      </c>
      <c r="B779" s="41" t="str">
        <f t="shared" ca="1" si="51"/>
        <v>-</v>
      </c>
      <c r="C779" s="41" t="str">
        <f t="shared" ca="1" si="52"/>
        <v>-</v>
      </c>
      <c r="D779" s="41" t="str">
        <f>IF($F779="sortie en cours d'année",'Base de données'!$B779,"-")</f>
        <v>-</v>
      </c>
      <c r="E779" s="41" t="str">
        <f>IF($H779="entrée en cours d'année",'Base de données'!$B779,"-")</f>
        <v>-</v>
      </c>
      <c r="F779" s="37" t="str">
        <f t="shared" si="49"/>
        <v/>
      </c>
      <c r="G779" s="37" t="str">
        <f>IF($J779="mouvement",_xlfn.XLOOKUP('Base de données'!$B779,$V:$V,$V:$V,0),"")</f>
        <v/>
      </c>
      <c r="H779" s="37" t="str">
        <f t="shared" si="50"/>
        <v/>
      </c>
      <c r="I779" s="37" t="str">
        <f>IF($J779="mouvement",_xlfn.XLOOKUP('Base de données'!$B779,$K:$K,$K:$K,0),"")</f>
        <v/>
      </c>
      <c r="J779" s="38" t="str">
        <f>IF(AND(Y779&lt;&gt;MAX(Y:Y),COUNTIF(K779:V779,'Base de données'!$B779)&gt;0),"mouvement","")</f>
        <v/>
      </c>
      <c r="K779" s="39" t="str">
        <f>IF(K$1&gt;$AE$1,"-",IFERROR(IF(DATEDIF('Base de données'!$A779,K$1,"d")&lt;&gt;0,"",'Base de données'!$B779),""))</f>
        <v/>
      </c>
      <c r="L779" s="39" t="str">
        <f>IF(L$1&gt;$AE$1,"-",IFERROR(IF(DATEDIF('Base de données'!$A779,L$1,"d")&lt;&gt;0,"",'Base de données'!$B779),""))</f>
        <v/>
      </c>
      <c r="M779" s="39" t="str">
        <f>IF(M$1&gt;$AE$1,"-",IFERROR(IF(DATEDIF('Base de données'!$A779,M$1,"d")&lt;&gt;0,"",'Base de données'!$B779),""))</f>
        <v>ZCARB</v>
      </c>
      <c r="N779" s="39" t="str">
        <f>IF(N$1&gt;$AE$1,"-",IFERROR(IF(DATEDIF('Base de données'!$A779,N$1,"d")&lt;&gt;0,"",'Base de données'!$B779),""))</f>
        <v/>
      </c>
      <c r="O779" s="39" t="str">
        <f>IF(O$1&gt;$AE$1,"-",IFERROR(IF(DATEDIF('Base de données'!$A779,O$1,"d")&lt;&gt;0,"",'Base de données'!$B779),""))</f>
        <v/>
      </c>
      <c r="P779" s="39" t="str">
        <f>IF(P$1&gt;$AE$1,"-",IFERROR(IF(DATEDIF('Base de données'!$A779,P$1,"d")&lt;&gt;0,"",'Base de données'!$B779),""))</f>
        <v/>
      </c>
      <c r="Q779" s="39" t="str">
        <f>IF(Q$1&gt;$AE$1,"-",IFERROR(IF(DATEDIF('Base de données'!$A779,Q$1,"d")&lt;&gt;0,"",'Base de données'!$B779),""))</f>
        <v/>
      </c>
      <c r="R779" s="39" t="str">
        <f>IF(R$1&gt;$AE$1,"-",IFERROR(IF(DATEDIF('Base de données'!$A779,R$1,"d")&lt;&gt;0,"",'Base de données'!$B779),""))</f>
        <v/>
      </c>
      <c r="S779" s="39" t="str">
        <f>IF(S$1&gt;$AE$1,"-",IFERROR(IF(DATEDIF('Base de données'!$A779,S$1,"d")&lt;&gt;0,"",'Base de données'!$B779),""))</f>
        <v/>
      </c>
      <c r="T779" s="39" t="str">
        <f>IF(T$1&gt;$AE$1,"-",IFERROR(IF(DATEDIF('Base de données'!$A779,T$1,"d")&lt;&gt;0,"",'Base de données'!$B779),""))</f>
        <v/>
      </c>
      <c r="U779" s="39" t="str">
        <f>IF(U$1&gt;$AE$1,"-",IFERROR(IF(DATEDIF('Base de données'!$A779,U$1,"d")&lt;&gt;0,"",'Base de données'!$B779),""))</f>
        <v/>
      </c>
      <c r="V779" s="39" t="str">
        <f>IF(V$1&gt;$AE$1,"-",IFERROR(IF(DATEDIF('Base de données'!$A779,V$1,"d")&lt;&gt;0,"",'Base de données'!$B779),""))</f>
        <v/>
      </c>
      <c r="W779" s="34"/>
      <c r="X779" s="30" t="str">
        <f>'Base de données'!$C779&amp;" "&amp;'Base de données'!$D779</f>
        <v>Blanchard Julien</v>
      </c>
      <c r="Y779" s="31">
        <f>COUNTIF('Base de données'!$B:$B,'Base de données'!$B779)</f>
        <v>12</v>
      </c>
      <c r="AA779" s="87" cm="1">
        <f t="array" aca="1" ref="AA779" ca="1">INDIRECT("'Base de données'!A" &amp; ROW(Y779))</f>
        <v>45717</v>
      </c>
      <c r="AB779" s="51" t="str" cm="1">
        <f t="array" aca="1" ref="AB779" ca="1">INDIRECT("'Base de données'!B" &amp; ROW(Z779))</f>
        <v>ZCARB</v>
      </c>
    </row>
    <row r="780" spans="1:28" x14ac:dyDescent="0.3">
      <c r="A780" s="41" t="str">
        <f ca="1">IF(IF(AND($B780&lt;&gt;"-",$B780=$E780),"Entrée et sortie","-")="Entrée et sortie",'Base de données'!$B780,"-")</f>
        <v>-</v>
      </c>
      <c r="B780" s="41" t="str">
        <f t="shared" ca="1" si="51"/>
        <v>-</v>
      </c>
      <c r="C780" s="41" t="str">
        <f t="shared" ca="1" si="52"/>
        <v>-</v>
      </c>
      <c r="D780" s="41" t="str">
        <f>IF($F780="sortie en cours d'année",'Base de données'!$B780,"-")</f>
        <v>-</v>
      </c>
      <c r="E780" s="41" t="str">
        <f>IF($H780="entrée en cours d'année",'Base de données'!$B780,"-")</f>
        <v>-</v>
      </c>
      <c r="F780" s="37" t="str">
        <f t="shared" si="49"/>
        <v/>
      </c>
      <c r="G780" s="37" t="str">
        <f>IF($J780="mouvement",_xlfn.XLOOKUP('Base de données'!$B780,$V:$V,$V:$V,0),"")</f>
        <v/>
      </c>
      <c r="H780" s="37" t="str">
        <f t="shared" si="50"/>
        <v/>
      </c>
      <c r="I780" s="37" t="str">
        <f>IF($J780="mouvement",_xlfn.XLOOKUP('Base de données'!$B780,$K:$K,$K:$K,0),"")</f>
        <v/>
      </c>
      <c r="J780" s="38" t="str">
        <f>IF(AND(Y780&lt;&gt;MAX(Y:Y),COUNTIF(K780:V780,'Base de données'!$B780)&gt;0),"mouvement","")</f>
        <v/>
      </c>
      <c r="K780" s="39" t="str">
        <f>IF(K$1&gt;$AE$1,"-",IFERROR(IF(DATEDIF('Base de données'!$A780,K$1,"d")&lt;&gt;0,"",'Base de données'!$B780),""))</f>
        <v/>
      </c>
      <c r="L780" s="39" t="str">
        <f>IF(L$1&gt;$AE$1,"-",IFERROR(IF(DATEDIF('Base de données'!$A780,L$1,"d")&lt;&gt;0,"",'Base de données'!$B780),""))</f>
        <v/>
      </c>
      <c r="M780" s="39" t="str">
        <f>IF(M$1&gt;$AE$1,"-",IFERROR(IF(DATEDIF('Base de données'!$A780,M$1,"d")&lt;&gt;0,"",'Base de données'!$B780),""))</f>
        <v>9TUUK</v>
      </c>
      <c r="N780" s="39" t="str">
        <f>IF(N$1&gt;$AE$1,"-",IFERROR(IF(DATEDIF('Base de données'!$A780,N$1,"d")&lt;&gt;0,"",'Base de données'!$B780),""))</f>
        <v/>
      </c>
      <c r="O780" s="39" t="str">
        <f>IF(O$1&gt;$AE$1,"-",IFERROR(IF(DATEDIF('Base de données'!$A780,O$1,"d")&lt;&gt;0,"",'Base de données'!$B780),""))</f>
        <v/>
      </c>
      <c r="P780" s="39" t="str">
        <f>IF(P$1&gt;$AE$1,"-",IFERROR(IF(DATEDIF('Base de données'!$A780,P$1,"d")&lt;&gt;0,"",'Base de données'!$B780),""))</f>
        <v/>
      </c>
      <c r="Q780" s="39" t="str">
        <f>IF(Q$1&gt;$AE$1,"-",IFERROR(IF(DATEDIF('Base de données'!$A780,Q$1,"d")&lt;&gt;0,"",'Base de données'!$B780),""))</f>
        <v/>
      </c>
      <c r="R780" s="39" t="str">
        <f>IF(R$1&gt;$AE$1,"-",IFERROR(IF(DATEDIF('Base de données'!$A780,R$1,"d")&lt;&gt;0,"",'Base de données'!$B780),""))</f>
        <v/>
      </c>
      <c r="S780" s="39" t="str">
        <f>IF(S$1&gt;$AE$1,"-",IFERROR(IF(DATEDIF('Base de données'!$A780,S$1,"d")&lt;&gt;0,"",'Base de données'!$B780),""))</f>
        <v/>
      </c>
      <c r="T780" s="39" t="str">
        <f>IF(T$1&gt;$AE$1,"-",IFERROR(IF(DATEDIF('Base de données'!$A780,T$1,"d")&lt;&gt;0,"",'Base de données'!$B780),""))</f>
        <v/>
      </c>
      <c r="U780" s="39" t="str">
        <f>IF(U$1&gt;$AE$1,"-",IFERROR(IF(DATEDIF('Base de données'!$A780,U$1,"d")&lt;&gt;0,"",'Base de données'!$B780),""))</f>
        <v/>
      </c>
      <c r="V780" s="39" t="str">
        <f>IF(V$1&gt;$AE$1,"-",IFERROR(IF(DATEDIF('Base de données'!$A780,V$1,"d")&lt;&gt;0,"",'Base de données'!$B780),""))</f>
        <v/>
      </c>
      <c r="W780" s="34"/>
      <c r="X780" s="30" t="str">
        <f>'Base de données'!$C780&amp;" "&amp;'Base de données'!$D780</f>
        <v>Paul Nicolas</v>
      </c>
      <c r="Y780" s="31">
        <f>COUNTIF('Base de données'!$B:$B,'Base de données'!$B780)</f>
        <v>12</v>
      </c>
      <c r="AA780" s="87" cm="1">
        <f t="array" aca="1" ref="AA780" ca="1">INDIRECT("'Base de données'!A" &amp; ROW(Y780))</f>
        <v>45717</v>
      </c>
      <c r="AB780" s="51" t="str" cm="1">
        <f t="array" aca="1" ref="AB780" ca="1">INDIRECT("'Base de données'!B" &amp; ROW(Z780))</f>
        <v>9TUUK</v>
      </c>
    </row>
    <row r="781" spans="1:28" x14ac:dyDescent="0.3">
      <c r="A781" s="41" t="str">
        <f ca="1">IF(IF(AND($B781&lt;&gt;"-",$B781=$E781),"Entrée et sortie","-")="Entrée et sortie",'Base de données'!$B781,"-")</f>
        <v>-</v>
      </c>
      <c r="B781" s="41" t="str">
        <f t="shared" ca="1" si="51"/>
        <v>-</v>
      </c>
      <c r="C781" s="41" t="str">
        <f t="shared" ca="1" si="52"/>
        <v>-</v>
      </c>
      <c r="D781" s="41" t="str">
        <f>IF($F781="sortie en cours d'année",'Base de données'!$B781,"-")</f>
        <v>-</v>
      </c>
      <c r="E781" s="41" t="str">
        <f>IF($H781="entrée en cours d'année",'Base de données'!$B781,"-")</f>
        <v>-</v>
      </c>
      <c r="F781" s="37" t="str">
        <f t="shared" si="49"/>
        <v/>
      </c>
      <c r="G781" s="37" t="str">
        <f>IF($J781="mouvement",_xlfn.XLOOKUP('Base de données'!$B781,$V:$V,$V:$V,0),"")</f>
        <v/>
      </c>
      <c r="H781" s="37" t="str">
        <f t="shared" si="50"/>
        <v/>
      </c>
      <c r="I781" s="37" t="str">
        <f>IF($J781="mouvement",_xlfn.XLOOKUP('Base de données'!$B781,$K:$K,$K:$K,0),"")</f>
        <v/>
      </c>
      <c r="J781" s="38" t="str">
        <f>IF(AND(Y781&lt;&gt;MAX(Y:Y),COUNTIF(K781:V781,'Base de données'!$B781)&gt;0),"mouvement","")</f>
        <v/>
      </c>
      <c r="K781" s="39" t="str">
        <f>IF(K$1&gt;$AE$1,"-",IFERROR(IF(DATEDIF('Base de données'!$A781,K$1,"d")&lt;&gt;0,"",'Base de données'!$B781),""))</f>
        <v/>
      </c>
      <c r="L781" s="39" t="str">
        <f>IF(L$1&gt;$AE$1,"-",IFERROR(IF(DATEDIF('Base de données'!$A781,L$1,"d")&lt;&gt;0,"",'Base de données'!$B781),""))</f>
        <v/>
      </c>
      <c r="M781" s="39" t="str">
        <f>IF(M$1&gt;$AE$1,"-",IFERROR(IF(DATEDIF('Base de données'!$A781,M$1,"d")&lt;&gt;0,"",'Base de données'!$B781),""))</f>
        <v>IETO7</v>
      </c>
      <c r="N781" s="39" t="str">
        <f>IF(N$1&gt;$AE$1,"-",IFERROR(IF(DATEDIF('Base de données'!$A781,N$1,"d")&lt;&gt;0,"",'Base de données'!$B781),""))</f>
        <v/>
      </c>
      <c r="O781" s="39" t="str">
        <f>IF(O$1&gt;$AE$1,"-",IFERROR(IF(DATEDIF('Base de données'!$A781,O$1,"d")&lt;&gt;0,"",'Base de données'!$B781),""))</f>
        <v/>
      </c>
      <c r="P781" s="39" t="str">
        <f>IF(P$1&gt;$AE$1,"-",IFERROR(IF(DATEDIF('Base de données'!$A781,P$1,"d")&lt;&gt;0,"",'Base de données'!$B781),""))</f>
        <v/>
      </c>
      <c r="Q781" s="39" t="str">
        <f>IF(Q$1&gt;$AE$1,"-",IFERROR(IF(DATEDIF('Base de données'!$A781,Q$1,"d")&lt;&gt;0,"",'Base de données'!$B781),""))</f>
        <v/>
      </c>
      <c r="R781" s="39" t="str">
        <f>IF(R$1&gt;$AE$1,"-",IFERROR(IF(DATEDIF('Base de données'!$A781,R$1,"d")&lt;&gt;0,"",'Base de données'!$B781),""))</f>
        <v/>
      </c>
      <c r="S781" s="39" t="str">
        <f>IF(S$1&gt;$AE$1,"-",IFERROR(IF(DATEDIF('Base de données'!$A781,S$1,"d")&lt;&gt;0,"",'Base de données'!$B781),""))</f>
        <v/>
      </c>
      <c r="T781" s="39" t="str">
        <f>IF(T$1&gt;$AE$1,"-",IFERROR(IF(DATEDIF('Base de données'!$A781,T$1,"d")&lt;&gt;0,"",'Base de données'!$B781),""))</f>
        <v/>
      </c>
      <c r="U781" s="39" t="str">
        <f>IF(U$1&gt;$AE$1,"-",IFERROR(IF(DATEDIF('Base de données'!$A781,U$1,"d")&lt;&gt;0,"",'Base de données'!$B781),""))</f>
        <v/>
      </c>
      <c r="V781" s="39" t="str">
        <f>IF(V$1&gt;$AE$1,"-",IFERROR(IF(DATEDIF('Base de données'!$A781,V$1,"d")&lt;&gt;0,"",'Base de données'!$B781),""))</f>
        <v/>
      </c>
      <c r="W781" s="34"/>
      <c r="X781" s="30" t="str">
        <f>'Base de données'!$C781&amp;" "&amp;'Base de données'!$D781</f>
        <v>Chevalier Étienne</v>
      </c>
      <c r="Y781" s="31">
        <f>COUNTIF('Base de données'!$B:$B,'Base de données'!$B781)</f>
        <v>12</v>
      </c>
      <c r="AA781" s="87" cm="1">
        <f t="array" aca="1" ref="AA781" ca="1">INDIRECT("'Base de données'!A" &amp; ROW(Y781))</f>
        <v>45717</v>
      </c>
      <c r="AB781" s="51" t="str" cm="1">
        <f t="array" aca="1" ref="AB781" ca="1">INDIRECT("'Base de données'!B" &amp; ROW(Z781))</f>
        <v>IETO7</v>
      </c>
    </row>
    <row r="782" spans="1:28" x14ac:dyDescent="0.3">
      <c r="A782" s="41" t="str">
        <f ca="1">IF(IF(AND($B782&lt;&gt;"-",$B782=$E782),"Entrée et sortie","-")="Entrée et sortie",'Base de données'!$B782,"-")</f>
        <v>-</v>
      </c>
      <c r="B782" s="41" t="str">
        <f t="shared" ca="1" si="51"/>
        <v>-</v>
      </c>
      <c r="C782" s="41" t="str">
        <f t="shared" ca="1" si="52"/>
        <v>-</v>
      </c>
      <c r="D782" s="41" t="str">
        <f>IF($F782="sortie en cours d'année",'Base de données'!$B782,"-")</f>
        <v>-</v>
      </c>
      <c r="E782" s="41" t="str">
        <f>IF($H782="entrée en cours d'année",'Base de données'!$B782,"-")</f>
        <v>-</v>
      </c>
      <c r="F782" s="37" t="str">
        <f t="shared" si="49"/>
        <v/>
      </c>
      <c r="G782" s="37" t="str">
        <f>IF($J782="mouvement",_xlfn.XLOOKUP('Base de données'!$B782,$V:$V,$V:$V,0),"")</f>
        <v/>
      </c>
      <c r="H782" s="37" t="str">
        <f t="shared" si="50"/>
        <v/>
      </c>
      <c r="I782" s="37" t="str">
        <f>IF($J782="mouvement",_xlfn.XLOOKUP('Base de données'!$B782,$K:$K,$K:$K,0),"")</f>
        <v/>
      </c>
      <c r="J782" s="38" t="str">
        <f>IF(AND(Y782&lt;&gt;MAX(Y:Y),COUNTIF(K782:V782,'Base de données'!$B782)&gt;0),"mouvement","")</f>
        <v/>
      </c>
      <c r="K782" s="39" t="str">
        <f>IF(K$1&gt;$AE$1,"-",IFERROR(IF(DATEDIF('Base de données'!$A782,K$1,"d")&lt;&gt;0,"",'Base de données'!$B782),""))</f>
        <v/>
      </c>
      <c r="L782" s="39" t="str">
        <f>IF(L$1&gt;$AE$1,"-",IFERROR(IF(DATEDIF('Base de données'!$A782,L$1,"d")&lt;&gt;0,"",'Base de données'!$B782),""))</f>
        <v/>
      </c>
      <c r="M782" s="39" t="str">
        <f>IF(M$1&gt;$AE$1,"-",IFERROR(IF(DATEDIF('Base de données'!$A782,M$1,"d")&lt;&gt;0,"",'Base de données'!$B782),""))</f>
        <v>ZRYVY</v>
      </c>
      <c r="N782" s="39" t="str">
        <f>IF(N$1&gt;$AE$1,"-",IFERROR(IF(DATEDIF('Base de données'!$A782,N$1,"d")&lt;&gt;0,"",'Base de données'!$B782),""))</f>
        <v/>
      </c>
      <c r="O782" s="39" t="str">
        <f>IF(O$1&gt;$AE$1,"-",IFERROR(IF(DATEDIF('Base de données'!$A782,O$1,"d")&lt;&gt;0,"",'Base de données'!$B782),""))</f>
        <v/>
      </c>
      <c r="P782" s="39" t="str">
        <f>IF(P$1&gt;$AE$1,"-",IFERROR(IF(DATEDIF('Base de données'!$A782,P$1,"d")&lt;&gt;0,"",'Base de données'!$B782),""))</f>
        <v/>
      </c>
      <c r="Q782" s="39" t="str">
        <f>IF(Q$1&gt;$AE$1,"-",IFERROR(IF(DATEDIF('Base de données'!$A782,Q$1,"d")&lt;&gt;0,"",'Base de données'!$B782),""))</f>
        <v/>
      </c>
      <c r="R782" s="39" t="str">
        <f>IF(R$1&gt;$AE$1,"-",IFERROR(IF(DATEDIF('Base de données'!$A782,R$1,"d")&lt;&gt;0,"",'Base de données'!$B782),""))</f>
        <v/>
      </c>
      <c r="S782" s="39" t="str">
        <f>IF(S$1&gt;$AE$1,"-",IFERROR(IF(DATEDIF('Base de données'!$A782,S$1,"d")&lt;&gt;0,"",'Base de données'!$B782),""))</f>
        <v/>
      </c>
      <c r="T782" s="39" t="str">
        <f>IF(T$1&gt;$AE$1,"-",IFERROR(IF(DATEDIF('Base de données'!$A782,T$1,"d")&lt;&gt;0,"",'Base de données'!$B782),""))</f>
        <v/>
      </c>
      <c r="U782" s="39" t="str">
        <f>IF(U$1&gt;$AE$1,"-",IFERROR(IF(DATEDIF('Base de données'!$A782,U$1,"d")&lt;&gt;0,"",'Base de données'!$B782),""))</f>
        <v/>
      </c>
      <c r="V782" s="39" t="str">
        <f>IF(V$1&gt;$AE$1,"-",IFERROR(IF(DATEDIF('Base de données'!$A782,V$1,"d")&lt;&gt;0,"",'Base de données'!$B782),""))</f>
        <v/>
      </c>
      <c r="W782" s="34"/>
      <c r="X782" s="30" t="str">
        <f>'Base de données'!$C782&amp;" "&amp;'Base de données'!$D782</f>
        <v>Chauvin Adrienne</v>
      </c>
      <c r="Y782" s="31">
        <f>COUNTIF('Base de données'!$B:$B,'Base de données'!$B782)</f>
        <v>12</v>
      </c>
      <c r="AA782" s="87" cm="1">
        <f t="array" aca="1" ref="AA782" ca="1">INDIRECT("'Base de données'!A" &amp; ROW(Y782))</f>
        <v>45717</v>
      </c>
      <c r="AB782" s="51" t="str" cm="1">
        <f t="array" aca="1" ref="AB782" ca="1">INDIRECT("'Base de données'!B" &amp; ROW(Z782))</f>
        <v>ZRYVY</v>
      </c>
    </row>
    <row r="783" spans="1:28" x14ac:dyDescent="0.3">
      <c r="A783" s="41" t="str">
        <f ca="1">IF(IF(AND($B783&lt;&gt;"-",$B783=$E783),"Entrée et sortie","-")="Entrée et sortie",'Base de données'!$B783,"-")</f>
        <v>-</v>
      </c>
      <c r="B783" s="41" t="str">
        <f t="shared" ca="1" si="51"/>
        <v>6OHRU</v>
      </c>
      <c r="C783" s="41" t="str">
        <f t="shared" ca="1" si="52"/>
        <v>6OHRU</v>
      </c>
      <c r="D783" s="41" t="str">
        <f>IF($F783="sortie en cours d'année",'Base de données'!$B783,"-")</f>
        <v>6OHRU</v>
      </c>
      <c r="E783" s="41" t="str">
        <f>IF($H783="entrée en cours d'année",'Base de données'!$B783,"-")</f>
        <v>-</v>
      </c>
      <c r="F783" s="37" t="str">
        <f t="shared" si="49"/>
        <v>sortie en cours d'année</v>
      </c>
      <c r="G783" s="37">
        <f>IF($J783="mouvement",_xlfn.XLOOKUP('Base de données'!$B783,$V:$V,$V:$V,0),"")</f>
        <v>0</v>
      </c>
      <c r="H783" s="37" t="str">
        <f t="shared" si="50"/>
        <v/>
      </c>
      <c r="I783" s="37" t="str">
        <f>IF($J783="mouvement",_xlfn.XLOOKUP('Base de données'!$B783,$K:$K,$K:$K,0),"")</f>
        <v>6OHRU</v>
      </c>
      <c r="J783" s="38" t="str">
        <f>IF(AND(Y783&lt;&gt;MAX(Y:Y),COUNTIF(K783:V783,'Base de données'!$B783)&gt;0),"mouvement","")</f>
        <v>mouvement</v>
      </c>
      <c r="K783" s="39" t="str">
        <f>IF(K$1&gt;$AE$1,"-",IFERROR(IF(DATEDIF('Base de données'!$A783,K$1,"d")&lt;&gt;0,"",'Base de données'!$B783),""))</f>
        <v/>
      </c>
      <c r="L783" s="39" t="str">
        <f>IF(L$1&gt;$AE$1,"-",IFERROR(IF(DATEDIF('Base de données'!$A783,L$1,"d")&lt;&gt;0,"",'Base de données'!$B783),""))</f>
        <v/>
      </c>
      <c r="M783" s="39" t="str">
        <f>IF(M$1&gt;$AE$1,"-",IFERROR(IF(DATEDIF('Base de données'!$A783,M$1,"d")&lt;&gt;0,"",'Base de données'!$B783),""))</f>
        <v>6OHRU</v>
      </c>
      <c r="N783" s="39" t="str">
        <f>IF(N$1&gt;$AE$1,"-",IFERROR(IF(DATEDIF('Base de données'!$A783,N$1,"d")&lt;&gt;0,"",'Base de données'!$B783),""))</f>
        <v/>
      </c>
      <c r="O783" s="39" t="str">
        <f>IF(O$1&gt;$AE$1,"-",IFERROR(IF(DATEDIF('Base de données'!$A783,O$1,"d")&lt;&gt;0,"",'Base de données'!$B783),""))</f>
        <v/>
      </c>
      <c r="P783" s="39" t="str">
        <f>IF(P$1&gt;$AE$1,"-",IFERROR(IF(DATEDIF('Base de données'!$A783,P$1,"d")&lt;&gt;0,"",'Base de données'!$B783),""))</f>
        <v/>
      </c>
      <c r="Q783" s="39" t="str">
        <f>IF(Q$1&gt;$AE$1,"-",IFERROR(IF(DATEDIF('Base de données'!$A783,Q$1,"d")&lt;&gt;0,"",'Base de données'!$B783),""))</f>
        <v/>
      </c>
      <c r="R783" s="39" t="str">
        <f>IF(R$1&gt;$AE$1,"-",IFERROR(IF(DATEDIF('Base de données'!$A783,R$1,"d")&lt;&gt;0,"",'Base de données'!$B783),""))</f>
        <v/>
      </c>
      <c r="S783" s="39" t="str">
        <f>IF(S$1&gt;$AE$1,"-",IFERROR(IF(DATEDIF('Base de données'!$A783,S$1,"d")&lt;&gt;0,"",'Base de données'!$B783),""))</f>
        <v/>
      </c>
      <c r="T783" s="39" t="str">
        <f>IF(T$1&gt;$AE$1,"-",IFERROR(IF(DATEDIF('Base de données'!$A783,T$1,"d")&lt;&gt;0,"",'Base de données'!$B783),""))</f>
        <v/>
      </c>
      <c r="U783" s="39" t="str">
        <f>IF(U$1&gt;$AE$1,"-",IFERROR(IF(DATEDIF('Base de données'!$A783,U$1,"d")&lt;&gt;0,"",'Base de données'!$B783),""))</f>
        <v/>
      </c>
      <c r="V783" s="39" t="str">
        <f>IF(V$1&gt;$AE$1,"-",IFERROR(IF(DATEDIF('Base de données'!$A783,V$1,"d")&lt;&gt;0,"",'Base de données'!$B783),""))</f>
        <v/>
      </c>
      <c r="W783" s="34"/>
      <c r="X783" s="30" t="str">
        <f>'Base de données'!$C783&amp;" "&amp;'Base de données'!$D783</f>
        <v>Valette Victor</v>
      </c>
      <c r="Y783" s="31">
        <f>COUNTIF('Base de données'!$B:$B,'Base de données'!$B783)</f>
        <v>4</v>
      </c>
      <c r="AA783" s="87" cm="1">
        <f t="array" aca="1" ref="AA783" ca="1">INDIRECT("'Base de données'!A" &amp; ROW(Y783))</f>
        <v>45717</v>
      </c>
      <c r="AB783" s="51" t="str" cm="1">
        <f t="array" aca="1" ref="AB783" ca="1">INDIRECT("'Base de données'!B" &amp; ROW(Z783))</f>
        <v>6OHRU</v>
      </c>
    </row>
    <row r="784" spans="1:28" x14ac:dyDescent="0.3">
      <c r="A784" s="41" t="str">
        <f ca="1">IF(IF(AND($B784&lt;&gt;"-",$B784=$E784),"Entrée et sortie","-")="Entrée et sortie",'Base de données'!$B784,"-")</f>
        <v>-</v>
      </c>
      <c r="B784" s="41" t="str">
        <f t="shared" ca="1" si="51"/>
        <v>6FW9W</v>
      </c>
      <c r="C784" s="41" t="str">
        <f t="shared" ca="1" si="52"/>
        <v>6FW9W</v>
      </c>
      <c r="D784" s="41" t="str">
        <f>IF($F784="sortie en cours d'année",'Base de données'!$B784,"-")</f>
        <v>6FW9W</v>
      </c>
      <c r="E784" s="41" t="str">
        <f>IF($H784="entrée en cours d'année",'Base de données'!$B784,"-")</f>
        <v>-</v>
      </c>
      <c r="F784" s="37" t="str">
        <f t="shared" si="49"/>
        <v>sortie en cours d'année</v>
      </c>
      <c r="G784" s="37">
        <f>IF($J784="mouvement",_xlfn.XLOOKUP('Base de données'!$B784,$V:$V,$V:$V,0),"")</f>
        <v>0</v>
      </c>
      <c r="H784" s="37" t="str">
        <f t="shared" si="50"/>
        <v/>
      </c>
      <c r="I784" s="37" t="str">
        <f>IF($J784="mouvement",_xlfn.XLOOKUP('Base de données'!$B784,$K:$K,$K:$K,0),"")</f>
        <v>6FW9W</v>
      </c>
      <c r="J784" s="38" t="str">
        <f>IF(AND(Y784&lt;&gt;MAX(Y:Y),COUNTIF(K784:V784,'Base de données'!$B784)&gt;0),"mouvement","")</f>
        <v>mouvement</v>
      </c>
      <c r="K784" s="39" t="str">
        <f>IF(K$1&gt;$AE$1,"-",IFERROR(IF(DATEDIF('Base de données'!$A784,K$1,"d")&lt;&gt;0,"",'Base de données'!$B784),""))</f>
        <v/>
      </c>
      <c r="L784" s="39" t="str">
        <f>IF(L$1&gt;$AE$1,"-",IFERROR(IF(DATEDIF('Base de données'!$A784,L$1,"d")&lt;&gt;0,"",'Base de données'!$B784),""))</f>
        <v/>
      </c>
      <c r="M784" s="39" t="str">
        <f>IF(M$1&gt;$AE$1,"-",IFERROR(IF(DATEDIF('Base de données'!$A784,M$1,"d")&lt;&gt;0,"",'Base de données'!$B784),""))</f>
        <v>6FW9W</v>
      </c>
      <c r="N784" s="39" t="str">
        <f>IF(N$1&gt;$AE$1,"-",IFERROR(IF(DATEDIF('Base de données'!$A784,N$1,"d")&lt;&gt;0,"",'Base de données'!$B784),""))</f>
        <v/>
      </c>
      <c r="O784" s="39" t="str">
        <f>IF(O$1&gt;$AE$1,"-",IFERROR(IF(DATEDIF('Base de données'!$A784,O$1,"d")&lt;&gt;0,"",'Base de données'!$B784),""))</f>
        <v/>
      </c>
      <c r="P784" s="39" t="str">
        <f>IF(P$1&gt;$AE$1,"-",IFERROR(IF(DATEDIF('Base de données'!$A784,P$1,"d")&lt;&gt;0,"",'Base de données'!$B784),""))</f>
        <v/>
      </c>
      <c r="Q784" s="39" t="str">
        <f>IF(Q$1&gt;$AE$1,"-",IFERROR(IF(DATEDIF('Base de données'!$A784,Q$1,"d")&lt;&gt;0,"",'Base de données'!$B784),""))</f>
        <v/>
      </c>
      <c r="R784" s="39" t="str">
        <f>IF(R$1&gt;$AE$1,"-",IFERROR(IF(DATEDIF('Base de données'!$A784,R$1,"d")&lt;&gt;0,"",'Base de données'!$B784),""))</f>
        <v/>
      </c>
      <c r="S784" s="39" t="str">
        <f>IF(S$1&gt;$AE$1,"-",IFERROR(IF(DATEDIF('Base de données'!$A784,S$1,"d")&lt;&gt;0,"",'Base de données'!$B784),""))</f>
        <v/>
      </c>
      <c r="T784" s="39" t="str">
        <f>IF(T$1&gt;$AE$1,"-",IFERROR(IF(DATEDIF('Base de données'!$A784,T$1,"d")&lt;&gt;0,"",'Base de données'!$B784),""))</f>
        <v/>
      </c>
      <c r="U784" s="39" t="str">
        <f>IF(U$1&gt;$AE$1,"-",IFERROR(IF(DATEDIF('Base de données'!$A784,U$1,"d")&lt;&gt;0,"",'Base de données'!$B784),""))</f>
        <v/>
      </c>
      <c r="V784" s="39" t="str">
        <f>IF(V$1&gt;$AE$1,"-",IFERROR(IF(DATEDIF('Base de données'!$A784,V$1,"d")&lt;&gt;0,"",'Base de données'!$B784),""))</f>
        <v/>
      </c>
      <c r="W784" s="34"/>
      <c r="X784" s="30" t="str">
        <f>'Base de données'!$C784&amp;" "&amp;'Base de données'!$D784</f>
        <v>Marchand Christiane</v>
      </c>
      <c r="Y784" s="31">
        <f>COUNTIF('Base de données'!$B:$B,'Base de données'!$B784)</f>
        <v>3</v>
      </c>
      <c r="AA784" s="87" cm="1">
        <f t="array" aca="1" ref="AA784" ca="1">INDIRECT("'Base de données'!A" &amp; ROW(Y784))</f>
        <v>45717</v>
      </c>
      <c r="AB784" s="51" t="str" cm="1">
        <f t="array" aca="1" ref="AB784" ca="1">INDIRECT("'Base de données'!B" &amp; ROW(Z784))</f>
        <v>6FW9W</v>
      </c>
    </row>
    <row r="785" spans="1:28" x14ac:dyDescent="0.3">
      <c r="A785" s="41" t="str">
        <f ca="1">IF(IF(AND($B785&lt;&gt;"-",$B785=$E785),"Entrée et sortie","-")="Entrée et sortie",'Base de données'!$B785,"-")</f>
        <v>-</v>
      </c>
      <c r="B785" s="41" t="str">
        <f t="shared" ca="1" si="51"/>
        <v>-</v>
      </c>
      <c r="C785" s="41" t="str">
        <f t="shared" ca="1" si="52"/>
        <v>-</v>
      </c>
      <c r="D785" s="41" t="str">
        <f>IF($F785="sortie en cours d'année",'Base de données'!$B785,"-")</f>
        <v>-</v>
      </c>
      <c r="E785" s="41" t="str">
        <f>IF($H785="entrée en cours d'année",'Base de données'!$B785,"-")</f>
        <v>-</v>
      </c>
      <c r="F785" s="37" t="str">
        <f t="shared" si="49"/>
        <v/>
      </c>
      <c r="G785" s="37" t="str">
        <f>IF($J785="mouvement",_xlfn.XLOOKUP('Base de données'!$B785,$V:$V,$V:$V,0),"")</f>
        <v/>
      </c>
      <c r="H785" s="37" t="str">
        <f t="shared" si="50"/>
        <v/>
      </c>
      <c r="I785" s="37" t="str">
        <f>IF($J785="mouvement",_xlfn.XLOOKUP('Base de données'!$B785,$K:$K,$K:$K,0),"")</f>
        <v/>
      </c>
      <c r="J785" s="38" t="str">
        <f>IF(AND(Y785&lt;&gt;MAX(Y:Y),COUNTIF(K785:V785,'Base de données'!$B785)&gt;0),"mouvement","")</f>
        <v/>
      </c>
      <c r="K785" s="39" t="str">
        <f>IF(K$1&gt;$AE$1,"-",IFERROR(IF(DATEDIF('Base de données'!$A785,K$1,"d")&lt;&gt;0,"",'Base de données'!$B785),""))</f>
        <v/>
      </c>
      <c r="L785" s="39" t="str">
        <f>IF(L$1&gt;$AE$1,"-",IFERROR(IF(DATEDIF('Base de données'!$A785,L$1,"d")&lt;&gt;0,"",'Base de données'!$B785),""))</f>
        <v/>
      </c>
      <c r="M785" s="39" t="str">
        <f>IF(M$1&gt;$AE$1,"-",IFERROR(IF(DATEDIF('Base de données'!$A785,M$1,"d")&lt;&gt;0,"",'Base de données'!$B785),""))</f>
        <v>URFCR</v>
      </c>
      <c r="N785" s="39" t="str">
        <f>IF(N$1&gt;$AE$1,"-",IFERROR(IF(DATEDIF('Base de données'!$A785,N$1,"d")&lt;&gt;0,"",'Base de données'!$B785),""))</f>
        <v/>
      </c>
      <c r="O785" s="39" t="str">
        <f>IF(O$1&gt;$AE$1,"-",IFERROR(IF(DATEDIF('Base de données'!$A785,O$1,"d")&lt;&gt;0,"",'Base de données'!$B785),""))</f>
        <v/>
      </c>
      <c r="P785" s="39" t="str">
        <f>IF(P$1&gt;$AE$1,"-",IFERROR(IF(DATEDIF('Base de données'!$A785,P$1,"d")&lt;&gt;0,"",'Base de données'!$B785),""))</f>
        <v/>
      </c>
      <c r="Q785" s="39" t="str">
        <f>IF(Q$1&gt;$AE$1,"-",IFERROR(IF(DATEDIF('Base de données'!$A785,Q$1,"d")&lt;&gt;0,"",'Base de données'!$B785),""))</f>
        <v/>
      </c>
      <c r="R785" s="39" t="str">
        <f>IF(R$1&gt;$AE$1,"-",IFERROR(IF(DATEDIF('Base de données'!$A785,R$1,"d")&lt;&gt;0,"",'Base de données'!$B785),""))</f>
        <v/>
      </c>
      <c r="S785" s="39" t="str">
        <f>IF(S$1&gt;$AE$1,"-",IFERROR(IF(DATEDIF('Base de données'!$A785,S$1,"d")&lt;&gt;0,"",'Base de données'!$B785),""))</f>
        <v/>
      </c>
      <c r="T785" s="39" t="str">
        <f>IF(T$1&gt;$AE$1,"-",IFERROR(IF(DATEDIF('Base de données'!$A785,T$1,"d")&lt;&gt;0,"",'Base de données'!$B785),""))</f>
        <v/>
      </c>
      <c r="U785" s="39" t="str">
        <f>IF(U$1&gt;$AE$1,"-",IFERROR(IF(DATEDIF('Base de données'!$A785,U$1,"d")&lt;&gt;0,"",'Base de données'!$B785),""))</f>
        <v/>
      </c>
      <c r="V785" s="39" t="str">
        <f>IF(V$1&gt;$AE$1,"-",IFERROR(IF(DATEDIF('Base de données'!$A785,V$1,"d")&lt;&gt;0,"",'Base de données'!$B785),""))</f>
        <v/>
      </c>
      <c r="W785" s="34"/>
      <c r="X785" s="30" t="str">
        <f>'Base de données'!$C785&amp;" "&amp;'Base de données'!$D785</f>
        <v>Foucher Aimé</v>
      </c>
      <c r="Y785" s="31">
        <f>COUNTIF('Base de données'!$B:$B,'Base de données'!$B785)</f>
        <v>12</v>
      </c>
      <c r="AA785" s="87" cm="1">
        <f t="array" aca="1" ref="AA785" ca="1">INDIRECT("'Base de données'!A" &amp; ROW(Y785))</f>
        <v>45717</v>
      </c>
      <c r="AB785" s="51" t="str" cm="1">
        <f t="array" aca="1" ref="AB785" ca="1">INDIRECT("'Base de données'!B" &amp; ROW(Z785))</f>
        <v>URFCR</v>
      </c>
    </row>
    <row r="786" spans="1:28" x14ac:dyDescent="0.3">
      <c r="A786" s="41" t="str">
        <f ca="1">IF(IF(AND($B786&lt;&gt;"-",$B786=$E786),"Entrée et sortie","-")="Entrée et sortie",'Base de données'!$B786,"-")</f>
        <v>-</v>
      </c>
      <c r="B786" s="41" t="str">
        <f t="shared" ca="1" si="51"/>
        <v>-</v>
      </c>
      <c r="C786" s="41" t="str">
        <f t="shared" ca="1" si="52"/>
        <v>-</v>
      </c>
      <c r="D786" s="41" t="str">
        <f>IF($F786="sortie en cours d'année",'Base de données'!$B786,"-")</f>
        <v>-</v>
      </c>
      <c r="E786" s="41" t="str">
        <f>IF($H786="entrée en cours d'année",'Base de données'!$B786,"-")</f>
        <v>-</v>
      </c>
      <c r="F786" s="37" t="str">
        <f t="shared" si="49"/>
        <v/>
      </c>
      <c r="G786" s="37" t="str">
        <f>IF($J786="mouvement",_xlfn.XLOOKUP('Base de données'!$B786,$V:$V,$V:$V,0),"")</f>
        <v/>
      </c>
      <c r="H786" s="37" t="str">
        <f t="shared" si="50"/>
        <v/>
      </c>
      <c r="I786" s="37" t="str">
        <f>IF($J786="mouvement",_xlfn.XLOOKUP('Base de données'!$B786,$K:$K,$K:$K,0),"")</f>
        <v/>
      </c>
      <c r="J786" s="38" t="str">
        <f>IF(AND(Y786&lt;&gt;MAX(Y:Y),COUNTIF(K786:V786,'Base de données'!$B786)&gt;0),"mouvement","")</f>
        <v/>
      </c>
      <c r="K786" s="39" t="str">
        <f>IF(K$1&gt;$AE$1,"-",IFERROR(IF(DATEDIF('Base de données'!$A786,K$1,"d")&lt;&gt;0,"",'Base de données'!$B786),""))</f>
        <v/>
      </c>
      <c r="L786" s="39" t="str">
        <f>IF(L$1&gt;$AE$1,"-",IFERROR(IF(DATEDIF('Base de données'!$A786,L$1,"d")&lt;&gt;0,"",'Base de données'!$B786),""))</f>
        <v/>
      </c>
      <c r="M786" s="39" t="str">
        <f>IF(M$1&gt;$AE$1,"-",IFERROR(IF(DATEDIF('Base de données'!$A786,M$1,"d")&lt;&gt;0,"",'Base de données'!$B786),""))</f>
        <v>NI2P8</v>
      </c>
      <c r="N786" s="39" t="str">
        <f>IF(N$1&gt;$AE$1,"-",IFERROR(IF(DATEDIF('Base de données'!$A786,N$1,"d")&lt;&gt;0,"",'Base de données'!$B786),""))</f>
        <v/>
      </c>
      <c r="O786" s="39" t="str">
        <f>IF(O$1&gt;$AE$1,"-",IFERROR(IF(DATEDIF('Base de données'!$A786,O$1,"d")&lt;&gt;0,"",'Base de données'!$B786),""))</f>
        <v/>
      </c>
      <c r="P786" s="39" t="str">
        <f>IF(P$1&gt;$AE$1,"-",IFERROR(IF(DATEDIF('Base de données'!$A786,P$1,"d")&lt;&gt;0,"",'Base de données'!$B786),""))</f>
        <v/>
      </c>
      <c r="Q786" s="39" t="str">
        <f>IF(Q$1&gt;$AE$1,"-",IFERROR(IF(DATEDIF('Base de données'!$A786,Q$1,"d")&lt;&gt;0,"",'Base de données'!$B786),""))</f>
        <v/>
      </c>
      <c r="R786" s="39" t="str">
        <f>IF(R$1&gt;$AE$1,"-",IFERROR(IF(DATEDIF('Base de données'!$A786,R$1,"d")&lt;&gt;0,"",'Base de données'!$B786),""))</f>
        <v/>
      </c>
      <c r="S786" s="39" t="str">
        <f>IF(S$1&gt;$AE$1,"-",IFERROR(IF(DATEDIF('Base de données'!$A786,S$1,"d")&lt;&gt;0,"",'Base de données'!$B786),""))</f>
        <v/>
      </c>
      <c r="T786" s="39" t="str">
        <f>IF(T$1&gt;$AE$1,"-",IFERROR(IF(DATEDIF('Base de données'!$A786,T$1,"d")&lt;&gt;0,"",'Base de données'!$B786),""))</f>
        <v/>
      </c>
      <c r="U786" s="39" t="str">
        <f>IF(U$1&gt;$AE$1,"-",IFERROR(IF(DATEDIF('Base de données'!$A786,U$1,"d")&lt;&gt;0,"",'Base de données'!$B786),""))</f>
        <v/>
      </c>
      <c r="V786" s="39" t="str">
        <f>IF(V$1&gt;$AE$1,"-",IFERROR(IF(DATEDIF('Base de données'!$A786,V$1,"d")&lt;&gt;0,"",'Base de données'!$B786),""))</f>
        <v/>
      </c>
      <c r="W786" s="34"/>
      <c r="X786" s="30" t="str">
        <f>'Base de données'!$C786&amp;" "&amp;'Base de données'!$D786</f>
        <v>Gautier Anaïs</v>
      </c>
      <c r="Y786" s="31">
        <f>COUNTIF('Base de données'!$B:$B,'Base de données'!$B786)</f>
        <v>12</v>
      </c>
      <c r="AA786" s="87" cm="1">
        <f t="array" aca="1" ref="AA786" ca="1">INDIRECT("'Base de données'!A" &amp; ROW(Y786))</f>
        <v>45717</v>
      </c>
      <c r="AB786" s="51" t="str" cm="1">
        <f t="array" aca="1" ref="AB786" ca="1">INDIRECT("'Base de données'!B" &amp; ROW(Z786))</f>
        <v>NI2P8</v>
      </c>
    </row>
    <row r="787" spans="1:28" x14ac:dyDescent="0.3">
      <c r="A787" s="41" t="str">
        <f ca="1">IF(IF(AND($B787&lt;&gt;"-",$B787=$E787),"Entrée et sortie","-")="Entrée et sortie",'Base de données'!$B787,"-")</f>
        <v>-</v>
      </c>
      <c r="B787" s="41" t="str">
        <f t="shared" ca="1" si="51"/>
        <v>-</v>
      </c>
      <c r="C787" s="41" t="str">
        <f t="shared" ca="1" si="52"/>
        <v>-</v>
      </c>
      <c r="D787" s="41" t="str">
        <f>IF($F787="sortie en cours d'année",'Base de données'!$B787,"-")</f>
        <v>-</v>
      </c>
      <c r="E787" s="41" t="str">
        <f>IF($H787="entrée en cours d'année",'Base de données'!$B787,"-")</f>
        <v>-</v>
      </c>
      <c r="F787" s="37" t="str">
        <f t="shared" si="49"/>
        <v/>
      </c>
      <c r="G787" s="37" t="str">
        <f>IF($J787="mouvement",_xlfn.XLOOKUP('Base de données'!$B787,$V:$V,$V:$V,0),"")</f>
        <v/>
      </c>
      <c r="H787" s="37" t="str">
        <f t="shared" si="50"/>
        <v/>
      </c>
      <c r="I787" s="37" t="str">
        <f>IF($J787="mouvement",_xlfn.XLOOKUP('Base de données'!$B787,$K:$K,$K:$K,0),"")</f>
        <v/>
      </c>
      <c r="J787" s="38" t="str">
        <f>IF(AND(Y787&lt;&gt;MAX(Y:Y),COUNTIF(K787:V787,'Base de données'!$B787)&gt;0),"mouvement","")</f>
        <v/>
      </c>
      <c r="K787" s="39" t="str">
        <f>IF(K$1&gt;$AE$1,"-",IFERROR(IF(DATEDIF('Base de données'!$A787,K$1,"d")&lt;&gt;0,"",'Base de données'!$B787),""))</f>
        <v/>
      </c>
      <c r="L787" s="39" t="str">
        <f>IF(L$1&gt;$AE$1,"-",IFERROR(IF(DATEDIF('Base de données'!$A787,L$1,"d")&lt;&gt;0,"",'Base de données'!$B787),""))</f>
        <v/>
      </c>
      <c r="M787" s="39" t="str">
        <f>IF(M$1&gt;$AE$1,"-",IFERROR(IF(DATEDIF('Base de données'!$A787,M$1,"d")&lt;&gt;0,"",'Base de données'!$B787),""))</f>
        <v>1HV7K</v>
      </c>
      <c r="N787" s="39" t="str">
        <f>IF(N$1&gt;$AE$1,"-",IFERROR(IF(DATEDIF('Base de données'!$A787,N$1,"d")&lt;&gt;0,"",'Base de données'!$B787),""))</f>
        <v/>
      </c>
      <c r="O787" s="39" t="str">
        <f>IF(O$1&gt;$AE$1,"-",IFERROR(IF(DATEDIF('Base de données'!$A787,O$1,"d")&lt;&gt;0,"",'Base de données'!$B787),""))</f>
        <v/>
      </c>
      <c r="P787" s="39" t="str">
        <f>IF(P$1&gt;$AE$1,"-",IFERROR(IF(DATEDIF('Base de données'!$A787,P$1,"d")&lt;&gt;0,"",'Base de données'!$B787),""))</f>
        <v/>
      </c>
      <c r="Q787" s="39" t="str">
        <f>IF(Q$1&gt;$AE$1,"-",IFERROR(IF(DATEDIF('Base de données'!$A787,Q$1,"d")&lt;&gt;0,"",'Base de données'!$B787),""))</f>
        <v/>
      </c>
      <c r="R787" s="39" t="str">
        <f>IF(R$1&gt;$AE$1,"-",IFERROR(IF(DATEDIF('Base de données'!$A787,R$1,"d")&lt;&gt;0,"",'Base de données'!$B787),""))</f>
        <v/>
      </c>
      <c r="S787" s="39" t="str">
        <f>IF(S$1&gt;$AE$1,"-",IFERROR(IF(DATEDIF('Base de données'!$A787,S$1,"d")&lt;&gt;0,"",'Base de données'!$B787),""))</f>
        <v/>
      </c>
      <c r="T787" s="39" t="str">
        <f>IF(T$1&gt;$AE$1,"-",IFERROR(IF(DATEDIF('Base de données'!$A787,T$1,"d")&lt;&gt;0,"",'Base de données'!$B787),""))</f>
        <v/>
      </c>
      <c r="U787" s="39" t="str">
        <f>IF(U$1&gt;$AE$1,"-",IFERROR(IF(DATEDIF('Base de données'!$A787,U$1,"d")&lt;&gt;0,"",'Base de données'!$B787),""))</f>
        <v/>
      </c>
      <c r="V787" s="39" t="str">
        <f>IF(V$1&gt;$AE$1,"-",IFERROR(IF(DATEDIF('Base de données'!$A787,V$1,"d")&lt;&gt;0,"",'Base de données'!$B787),""))</f>
        <v/>
      </c>
      <c r="W787" s="34"/>
      <c r="X787" s="30" t="str">
        <f>'Base de données'!$C787&amp;" "&amp;'Base de données'!$D787</f>
        <v>Michel Eugène</v>
      </c>
      <c r="Y787" s="31">
        <f>COUNTIF('Base de données'!$B:$B,'Base de données'!$B787)</f>
        <v>12</v>
      </c>
      <c r="AA787" s="87" cm="1">
        <f t="array" aca="1" ref="AA787" ca="1">INDIRECT("'Base de données'!A" &amp; ROW(Y787))</f>
        <v>45717</v>
      </c>
      <c r="AB787" s="51" t="str" cm="1">
        <f t="array" aca="1" ref="AB787" ca="1">INDIRECT("'Base de données'!B" &amp; ROW(Z787))</f>
        <v>1HV7K</v>
      </c>
    </row>
    <row r="788" spans="1:28" x14ac:dyDescent="0.3">
      <c r="A788" s="41" t="str">
        <f ca="1">IF(IF(AND($B788&lt;&gt;"-",$B788=$E788),"Entrée et sortie","-")="Entrée et sortie",'Base de données'!$B788,"-")</f>
        <v>-</v>
      </c>
      <c r="B788" s="41" t="str">
        <f t="shared" ca="1" si="51"/>
        <v>B4AHL</v>
      </c>
      <c r="C788" s="41" t="str">
        <f t="shared" ca="1" si="52"/>
        <v>B4AHL</v>
      </c>
      <c r="D788" s="41" t="str">
        <f>IF($F788="sortie en cours d'année",'Base de données'!$B788,"-")</f>
        <v>B4AHL</v>
      </c>
      <c r="E788" s="41" t="str">
        <f>IF($H788="entrée en cours d'année",'Base de données'!$B788,"-")</f>
        <v>-</v>
      </c>
      <c r="F788" s="37" t="str">
        <f t="shared" si="49"/>
        <v>sortie en cours d'année</v>
      </c>
      <c r="G788" s="37">
        <f>IF($J788="mouvement",_xlfn.XLOOKUP('Base de données'!$B788,$V:$V,$V:$V,0),"")</f>
        <v>0</v>
      </c>
      <c r="H788" s="37" t="str">
        <f t="shared" si="50"/>
        <v/>
      </c>
      <c r="I788" s="37" t="str">
        <f>IF($J788="mouvement",_xlfn.XLOOKUP('Base de données'!$B788,$K:$K,$K:$K,0),"")</f>
        <v>B4AHL</v>
      </c>
      <c r="J788" s="38" t="str">
        <f>IF(AND(Y788&lt;&gt;MAX(Y:Y),COUNTIF(K788:V788,'Base de données'!$B788)&gt;0),"mouvement","")</f>
        <v>mouvement</v>
      </c>
      <c r="K788" s="39" t="str">
        <f>IF(K$1&gt;$AE$1,"-",IFERROR(IF(DATEDIF('Base de données'!$A788,K$1,"d")&lt;&gt;0,"",'Base de données'!$B788),""))</f>
        <v/>
      </c>
      <c r="L788" s="39" t="str">
        <f>IF(L$1&gt;$AE$1,"-",IFERROR(IF(DATEDIF('Base de données'!$A788,L$1,"d")&lt;&gt;0,"",'Base de données'!$B788),""))</f>
        <v/>
      </c>
      <c r="M788" s="39" t="str">
        <f>IF(M$1&gt;$AE$1,"-",IFERROR(IF(DATEDIF('Base de données'!$A788,M$1,"d")&lt;&gt;0,"",'Base de données'!$B788),""))</f>
        <v>B4AHL</v>
      </c>
      <c r="N788" s="39" t="str">
        <f>IF(N$1&gt;$AE$1,"-",IFERROR(IF(DATEDIF('Base de données'!$A788,N$1,"d")&lt;&gt;0,"",'Base de données'!$B788),""))</f>
        <v/>
      </c>
      <c r="O788" s="39" t="str">
        <f>IF(O$1&gt;$AE$1,"-",IFERROR(IF(DATEDIF('Base de données'!$A788,O$1,"d")&lt;&gt;0,"",'Base de données'!$B788),""))</f>
        <v/>
      </c>
      <c r="P788" s="39" t="str">
        <f>IF(P$1&gt;$AE$1,"-",IFERROR(IF(DATEDIF('Base de données'!$A788,P$1,"d")&lt;&gt;0,"",'Base de données'!$B788),""))</f>
        <v/>
      </c>
      <c r="Q788" s="39" t="str">
        <f>IF(Q$1&gt;$AE$1,"-",IFERROR(IF(DATEDIF('Base de données'!$A788,Q$1,"d")&lt;&gt;0,"",'Base de données'!$B788),""))</f>
        <v/>
      </c>
      <c r="R788" s="39" t="str">
        <f>IF(R$1&gt;$AE$1,"-",IFERROR(IF(DATEDIF('Base de données'!$A788,R$1,"d")&lt;&gt;0,"",'Base de données'!$B788),""))</f>
        <v/>
      </c>
      <c r="S788" s="39" t="str">
        <f>IF(S$1&gt;$AE$1,"-",IFERROR(IF(DATEDIF('Base de données'!$A788,S$1,"d")&lt;&gt;0,"",'Base de données'!$B788),""))</f>
        <v/>
      </c>
      <c r="T788" s="39" t="str">
        <f>IF(T$1&gt;$AE$1,"-",IFERROR(IF(DATEDIF('Base de données'!$A788,T$1,"d")&lt;&gt;0,"",'Base de données'!$B788),""))</f>
        <v/>
      </c>
      <c r="U788" s="39" t="str">
        <f>IF(U$1&gt;$AE$1,"-",IFERROR(IF(DATEDIF('Base de données'!$A788,U$1,"d")&lt;&gt;0,"",'Base de données'!$B788),""))</f>
        <v/>
      </c>
      <c r="V788" s="39" t="str">
        <f>IF(V$1&gt;$AE$1,"-",IFERROR(IF(DATEDIF('Base de données'!$A788,V$1,"d")&lt;&gt;0,"",'Base de données'!$B788),""))</f>
        <v/>
      </c>
      <c r="W788" s="34"/>
      <c r="X788" s="30" t="str">
        <f>'Base de données'!$C788&amp;" "&amp;'Base de données'!$D788</f>
        <v>Bourgeois Emmanuel</v>
      </c>
      <c r="Y788" s="31">
        <f>COUNTIF('Base de données'!$B:$B,'Base de données'!$B788)</f>
        <v>6</v>
      </c>
      <c r="AA788" s="87" cm="1">
        <f t="array" aca="1" ref="AA788" ca="1">INDIRECT("'Base de données'!A" &amp; ROW(Y788))</f>
        <v>45717</v>
      </c>
      <c r="AB788" s="51" t="str" cm="1">
        <f t="array" aca="1" ref="AB788" ca="1">INDIRECT("'Base de données'!B" &amp; ROW(Z788))</f>
        <v>B4AHL</v>
      </c>
    </row>
    <row r="789" spans="1:28" x14ac:dyDescent="0.3">
      <c r="A789" s="41" t="str">
        <f ca="1">IF(IF(AND($B789&lt;&gt;"-",$B789=$E789),"Entrée et sortie","-")="Entrée et sortie",'Base de données'!$B789,"-")</f>
        <v>-</v>
      </c>
      <c r="B789" s="41" t="str">
        <f t="shared" ca="1" si="51"/>
        <v>-</v>
      </c>
      <c r="C789" s="41" t="str">
        <f t="shared" ca="1" si="52"/>
        <v>-</v>
      </c>
      <c r="D789" s="41" t="str">
        <f>IF($F789="sortie en cours d'année",'Base de données'!$B789,"-")</f>
        <v>-</v>
      </c>
      <c r="E789" s="41" t="str">
        <f>IF($H789="entrée en cours d'année",'Base de données'!$B789,"-")</f>
        <v>-</v>
      </c>
      <c r="F789" s="37" t="str">
        <f t="shared" si="49"/>
        <v/>
      </c>
      <c r="G789" s="37" t="str">
        <f>IF($J789="mouvement",_xlfn.XLOOKUP('Base de données'!$B789,$V:$V,$V:$V,0),"")</f>
        <v/>
      </c>
      <c r="H789" s="37" t="str">
        <f t="shared" si="50"/>
        <v/>
      </c>
      <c r="I789" s="37" t="str">
        <f>IF($J789="mouvement",_xlfn.XLOOKUP('Base de données'!$B789,$K:$K,$K:$K,0),"")</f>
        <v/>
      </c>
      <c r="J789" s="38" t="str">
        <f>IF(AND(Y789&lt;&gt;MAX(Y:Y),COUNTIF(K789:V789,'Base de données'!$B789)&gt;0),"mouvement","")</f>
        <v/>
      </c>
      <c r="K789" s="39" t="str">
        <f>IF(K$1&gt;$AE$1,"-",IFERROR(IF(DATEDIF('Base de données'!$A789,K$1,"d")&lt;&gt;0,"",'Base de données'!$B789),""))</f>
        <v/>
      </c>
      <c r="L789" s="39" t="str">
        <f>IF(L$1&gt;$AE$1,"-",IFERROR(IF(DATEDIF('Base de données'!$A789,L$1,"d")&lt;&gt;0,"",'Base de données'!$B789),""))</f>
        <v/>
      </c>
      <c r="M789" s="39" t="str">
        <f>IF(M$1&gt;$AE$1,"-",IFERROR(IF(DATEDIF('Base de données'!$A789,M$1,"d")&lt;&gt;0,"",'Base de données'!$B789),""))</f>
        <v>NILC6</v>
      </c>
      <c r="N789" s="39" t="str">
        <f>IF(N$1&gt;$AE$1,"-",IFERROR(IF(DATEDIF('Base de données'!$A789,N$1,"d")&lt;&gt;0,"",'Base de données'!$B789),""))</f>
        <v/>
      </c>
      <c r="O789" s="39" t="str">
        <f>IF(O$1&gt;$AE$1,"-",IFERROR(IF(DATEDIF('Base de données'!$A789,O$1,"d")&lt;&gt;0,"",'Base de données'!$B789),""))</f>
        <v/>
      </c>
      <c r="P789" s="39" t="str">
        <f>IF(P$1&gt;$AE$1,"-",IFERROR(IF(DATEDIF('Base de données'!$A789,P$1,"d")&lt;&gt;0,"",'Base de données'!$B789),""))</f>
        <v/>
      </c>
      <c r="Q789" s="39" t="str">
        <f>IF(Q$1&gt;$AE$1,"-",IFERROR(IF(DATEDIF('Base de données'!$A789,Q$1,"d")&lt;&gt;0,"",'Base de données'!$B789),""))</f>
        <v/>
      </c>
      <c r="R789" s="39" t="str">
        <f>IF(R$1&gt;$AE$1,"-",IFERROR(IF(DATEDIF('Base de données'!$A789,R$1,"d")&lt;&gt;0,"",'Base de données'!$B789),""))</f>
        <v/>
      </c>
      <c r="S789" s="39" t="str">
        <f>IF(S$1&gt;$AE$1,"-",IFERROR(IF(DATEDIF('Base de données'!$A789,S$1,"d")&lt;&gt;0,"",'Base de données'!$B789),""))</f>
        <v/>
      </c>
      <c r="T789" s="39" t="str">
        <f>IF(T$1&gt;$AE$1,"-",IFERROR(IF(DATEDIF('Base de données'!$A789,T$1,"d")&lt;&gt;0,"",'Base de données'!$B789),""))</f>
        <v/>
      </c>
      <c r="U789" s="39" t="str">
        <f>IF(U$1&gt;$AE$1,"-",IFERROR(IF(DATEDIF('Base de données'!$A789,U$1,"d")&lt;&gt;0,"",'Base de données'!$B789),""))</f>
        <v/>
      </c>
      <c r="V789" s="39" t="str">
        <f>IF(V$1&gt;$AE$1,"-",IFERROR(IF(DATEDIF('Base de données'!$A789,V$1,"d")&lt;&gt;0,"",'Base de données'!$B789),""))</f>
        <v/>
      </c>
      <c r="W789" s="34"/>
      <c r="X789" s="30" t="str">
        <f>'Base de données'!$C789&amp;" "&amp;'Base de données'!$D789</f>
        <v>Rousset Thierry</v>
      </c>
      <c r="Y789" s="31">
        <f>COUNTIF('Base de données'!$B:$B,'Base de données'!$B789)</f>
        <v>12</v>
      </c>
      <c r="AA789" s="87" cm="1">
        <f t="array" aca="1" ref="AA789" ca="1">INDIRECT("'Base de données'!A" &amp; ROW(Y789))</f>
        <v>45717</v>
      </c>
      <c r="AB789" s="51" t="str" cm="1">
        <f t="array" aca="1" ref="AB789" ca="1">INDIRECT("'Base de données'!B" &amp; ROW(Z789))</f>
        <v>NILC6</v>
      </c>
    </row>
    <row r="790" spans="1:28" x14ac:dyDescent="0.3">
      <c r="A790" s="41" t="str">
        <f ca="1">IF(IF(AND($B790&lt;&gt;"-",$B790=$E790),"Entrée et sortie","-")="Entrée et sortie",'Base de données'!$B790,"-")</f>
        <v>-</v>
      </c>
      <c r="B790" s="41" t="str">
        <f t="shared" ca="1" si="51"/>
        <v>-</v>
      </c>
      <c r="C790" s="41" t="str">
        <f t="shared" ca="1" si="52"/>
        <v>-</v>
      </c>
      <c r="D790" s="41" t="str">
        <f>IF($F790="sortie en cours d'année",'Base de données'!$B790,"-")</f>
        <v>-</v>
      </c>
      <c r="E790" s="41" t="str">
        <f>IF($H790="entrée en cours d'année",'Base de données'!$B790,"-")</f>
        <v>-</v>
      </c>
      <c r="F790" s="37" t="str">
        <f t="shared" si="49"/>
        <v/>
      </c>
      <c r="G790" s="37" t="str">
        <f>IF($J790="mouvement",_xlfn.XLOOKUP('Base de données'!$B790,$V:$V,$V:$V,0),"")</f>
        <v/>
      </c>
      <c r="H790" s="37" t="str">
        <f t="shared" si="50"/>
        <v/>
      </c>
      <c r="I790" s="37" t="str">
        <f>IF($J790="mouvement",_xlfn.XLOOKUP('Base de données'!$B790,$K:$K,$K:$K,0),"")</f>
        <v/>
      </c>
      <c r="J790" s="38" t="str">
        <f>IF(AND(Y790&lt;&gt;MAX(Y:Y),COUNTIF(K790:V790,'Base de données'!$B790)&gt;0),"mouvement","")</f>
        <v/>
      </c>
      <c r="K790" s="39" t="str">
        <f>IF(K$1&gt;$AE$1,"-",IFERROR(IF(DATEDIF('Base de données'!$A790,K$1,"d")&lt;&gt;0,"",'Base de données'!$B790),""))</f>
        <v/>
      </c>
      <c r="L790" s="39" t="str">
        <f>IF(L$1&gt;$AE$1,"-",IFERROR(IF(DATEDIF('Base de données'!$A790,L$1,"d")&lt;&gt;0,"",'Base de données'!$B790),""))</f>
        <v/>
      </c>
      <c r="M790" s="39" t="str">
        <f>IF(M$1&gt;$AE$1,"-",IFERROR(IF(DATEDIF('Base de données'!$A790,M$1,"d")&lt;&gt;0,"",'Base de données'!$B790),""))</f>
        <v>D3QV2</v>
      </c>
      <c r="N790" s="39" t="str">
        <f>IF(N$1&gt;$AE$1,"-",IFERROR(IF(DATEDIF('Base de données'!$A790,N$1,"d")&lt;&gt;0,"",'Base de données'!$B790),""))</f>
        <v/>
      </c>
      <c r="O790" s="39" t="str">
        <f>IF(O$1&gt;$AE$1,"-",IFERROR(IF(DATEDIF('Base de données'!$A790,O$1,"d")&lt;&gt;0,"",'Base de données'!$B790),""))</f>
        <v/>
      </c>
      <c r="P790" s="39" t="str">
        <f>IF(P$1&gt;$AE$1,"-",IFERROR(IF(DATEDIF('Base de données'!$A790,P$1,"d")&lt;&gt;0,"",'Base de données'!$B790),""))</f>
        <v/>
      </c>
      <c r="Q790" s="39" t="str">
        <f>IF(Q$1&gt;$AE$1,"-",IFERROR(IF(DATEDIF('Base de données'!$A790,Q$1,"d")&lt;&gt;0,"",'Base de données'!$B790),""))</f>
        <v/>
      </c>
      <c r="R790" s="39" t="str">
        <f>IF(R$1&gt;$AE$1,"-",IFERROR(IF(DATEDIF('Base de données'!$A790,R$1,"d")&lt;&gt;0,"",'Base de données'!$B790),""))</f>
        <v/>
      </c>
      <c r="S790" s="39" t="str">
        <f>IF(S$1&gt;$AE$1,"-",IFERROR(IF(DATEDIF('Base de données'!$A790,S$1,"d")&lt;&gt;0,"",'Base de données'!$B790),""))</f>
        <v/>
      </c>
      <c r="T790" s="39" t="str">
        <f>IF(T$1&gt;$AE$1,"-",IFERROR(IF(DATEDIF('Base de données'!$A790,T$1,"d")&lt;&gt;0,"",'Base de données'!$B790),""))</f>
        <v/>
      </c>
      <c r="U790" s="39" t="str">
        <f>IF(U$1&gt;$AE$1,"-",IFERROR(IF(DATEDIF('Base de données'!$A790,U$1,"d")&lt;&gt;0,"",'Base de données'!$B790),""))</f>
        <v/>
      </c>
      <c r="V790" s="39" t="str">
        <f>IF(V$1&gt;$AE$1,"-",IFERROR(IF(DATEDIF('Base de données'!$A790,V$1,"d")&lt;&gt;0,"",'Base de données'!$B790),""))</f>
        <v/>
      </c>
      <c r="W790" s="34"/>
      <c r="X790" s="30" t="str">
        <f>'Base de données'!$C790&amp;" "&amp;'Base de données'!$D790</f>
        <v>Torres Marguerite</v>
      </c>
      <c r="Y790" s="31">
        <f>COUNTIF('Base de données'!$B:$B,'Base de données'!$B790)</f>
        <v>12</v>
      </c>
      <c r="AA790" s="87" cm="1">
        <f t="array" aca="1" ref="AA790" ca="1">INDIRECT("'Base de données'!A" &amp; ROW(Y790))</f>
        <v>45717</v>
      </c>
      <c r="AB790" s="51" t="str" cm="1">
        <f t="array" aca="1" ref="AB790" ca="1">INDIRECT("'Base de données'!B" &amp; ROW(Z790))</f>
        <v>D3QV2</v>
      </c>
    </row>
    <row r="791" spans="1:28" x14ac:dyDescent="0.3">
      <c r="A791" s="41" t="str">
        <f ca="1">IF(IF(AND($B791&lt;&gt;"-",$B791=$E791),"Entrée et sortie","-")="Entrée et sortie",'Base de données'!$B791,"-")</f>
        <v>-</v>
      </c>
      <c r="B791" s="41" t="str">
        <f t="shared" ca="1" si="51"/>
        <v>-</v>
      </c>
      <c r="C791" s="41" t="str">
        <f t="shared" ca="1" si="52"/>
        <v>-</v>
      </c>
      <c r="D791" s="41" t="str">
        <f>IF($F791="sortie en cours d'année",'Base de données'!$B791,"-")</f>
        <v>-</v>
      </c>
      <c r="E791" s="41" t="str">
        <f>IF($H791="entrée en cours d'année",'Base de données'!$B791,"-")</f>
        <v>-</v>
      </c>
      <c r="F791" s="37" t="str">
        <f t="shared" si="49"/>
        <v/>
      </c>
      <c r="G791" s="37" t="str">
        <f>IF($J791="mouvement",_xlfn.XLOOKUP('Base de données'!$B791,$V:$V,$V:$V,0),"")</f>
        <v/>
      </c>
      <c r="H791" s="37" t="str">
        <f t="shared" si="50"/>
        <v/>
      </c>
      <c r="I791" s="37" t="str">
        <f>IF($J791="mouvement",_xlfn.XLOOKUP('Base de données'!$B791,$K:$K,$K:$K,0),"")</f>
        <v/>
      </c>
      <c r="J791" s="38" t="str">
        <f>IF(AND(Y791&lt;&gt;MAX(Y:Y),COUNTIF(K791:V791,'Base de données'!$B791)&gt;0),"mouvement","")</f>
        <v/>
      </c>
      <c r="K791" s="39" t="str">
        <f>IF(K$1&gt;$AE$1,"-",IFERROR(IF(DATEDIF('Base de données'!$A791,K$1,"d")&lt;&gt;0,"",'Base de données'!$B791),""))</f>
        <v/>
      </c>
      <c r="L791" s="39" t="str">
        <f>IF(L$1&gt;$AE$1,"-",IFERROR(IF(DATEDIF('Base de données'!$A791,L$1,"d")&lt;&gt;0,"",'Base de données'!$B791),""))</f>
        <v/>
      </c>
      <c r="M791" s="39" t="str">
        <f>IF(M$1&gt;$AE$1,"-",IFERROR(IF(DATEDIF('Base de données'!$A791,M$1,"d")&lt;&gt;0,"",'Base de données'!$B791),""))</f>
        <v>OL6O2</v>
      </c>
      <c r="N791" s="39" t="str">
        <f>IF(N$1&gt;$AE$1,"-",IFERROR(IF(DATEDIF('Base de données'!$A791,N$1,"d")&lt;&gt;0,"",'Base de données'!$B791),""))</f>
        <v/>
      </c>
      <c r="O791" s="39" t="str">
        <f>IF(O$1&gt;$AE$1,"-",IFERROR(IF(DATEDIF('Base de données'!$A791,O$1,"d")&lt;&gt;0,"",'Base de données'!$B791),""))</f>
        <v/>
      </c>
      <c r="P791" s="39" t="str">
        <f>IF(P$1&gt;$AE$1,"-",IFERROR(IF(DATEDIF('Base de données'!$A791,P$1,"d")&lt;&gt;0,"",'Base de données'!$B791),""))</f>
        <v/>
      </c>
      <c r="Q791" s="39" t="str">
        <f>IF(Q$1&gt;$AE$1,"-",IFERROR(IF(DATEDIF('Base de données'!$A791,Q$1,"d")&lt;&gt;0,"",'Base de données'!$B791),""))</f>
        <v/>
      </c>
      <c r="R791" s="39" t="str">
        <f>IF(R$1&gt;$AE$1,"-",IFERROR(IF(DATEDIF('Base de données'!$A791,R$1,"d")&lt;&gt;0,"",'Base de données'!$B791),""))</f>
        <v/>
      </c>
      <c r="S791" s="39" t="str">
        <f>IF(S$1&gt;$AE$1,"-",IFERROR(IF(DATEDIF('Base de données'!$A791,S$1,"d")&lt;&gt;0,"",'Base de données'!$B791),""))</f>
        <v/>
      </c>
      <c r="T791" s="39" t="str">
        <f>IF(T$1&gt;$AE$1,"-",IFERROR(IF(DATEDIF('Base de données'!$A791,T$1,"d")&lt;&gt;0,"",'Base de données'!$B791),""))</f>
        <v/>
      </c>
      <c r="U791" s="39" t="str">
        <f>IF(U$1&gt;$AE$1,"-",IFERROR(IF(DATEDIF('Base de données'!$A791,U$1,"d")&lt;&gt;0,"",'Base de données'!$B791),""))</f>
        <v/>
      </c>
      <c r="V791" s="39" t="str">
        <f>IF(V$1&gt;$AE$1,"-",IFERROR(IF(DATEDIF('Base de données'!$A791,V$1,"d")&lt;&gt;0,"",'Base de données'!$B791),""))</f>
        <v/>
      </c>
      <c r="W791" s="34"/>
      <c r="X791" s="30" t="str">
        <f>'Base de données'!$C791&amp;" "&amp;'Base de données'!$D791</f>
        <v>Traore Élise</v>
      </c>
      <c r="Y791" s="31">
        <f>COUNTIF('Base de données'!$B:$B,'Base de données'!$B791)</f>
        <v>12</v>
      </c>
      <c r="AA791" s="87" cm="1">
        <f t="array" aca="1" ref="AA791" ca="1">INDIRECT("'Base de données'!A" &amp; ROW(Y791))</f>
        <v>45717</v>
      </c>
      <c r="AB791" s="51" t="str" cm="1">
        <f t="array" aca="1" ref="AB791" ca="1">INDIRECT("'Base de données'!B" &amp; ROW(Z791))</f>
        <v>OL6O2</v>
      </c>
    </row>
    <row r="792" spans="1:28" x14ac:dyDescent="0.3">
      <c r="A792" s="41" t="str">
        <f ca="1">IF(IF(AND($B792&lt;&gt;"-",$B792=$E792),"Entrée et sortie","-")="Entrée et sortie",'Base de données'!$B792,"-")</f>
        <v>-</v>
      </c>
      <c r="B792" s="41" t="str">
        <f t="shared" ca="1" si="51"/>
        <v>-</v>
      </c>
      <c r="C792" s="41" t="str">
        <f t="shared" ca="1" si="52"/>
        <v>-</v>
      </c>
      <c r="D792" s="41" t="str">
        <f>IF($F792="sortie en cours d'année",'Base de données'!$B792,"-")</f>
        <v>-</v>
      </c>
      <c r="E792" s="41" t="str">
        <f>IF($H792="entrée en cours d'année",'Base de données'!$B792,"-")</f>
        <v>-</v>
      </c>
      <c r="F792" s="37" t="str">
        <f t="shared" si="49"/>
        <v/>
      </c>
      <c r="G792" s="37" t="str">
        <f>IF($J792="mouvement",_xlfn.XLOOKUP('Base de données'!$B792,$V:$V,$V:$V,0),"")</f>
        <v/>
      </c>
      <c r="H792" s="37" t="str">
        <f t="shared" si="50"/>
        <v/>
      </c>
      <c r="I792" s="37" t="str">
        <f>IF($J792="mouvement",_xlfn.XLOOKUP('Base de données'!$B792,$K:$K,$K:$K,0),"")</f>
        <v/>
      </c>
      <c r="J792" s="38" t="str">
        <f>IF(AND(Y792&lt;&gt;MAX(Y:Y),COUNTIF(K792:V792,'Base de données'!$B792)&gt;0),"mouvement","")</f>
        <v/>
      </c>
      <c r="K792" s="39" t="str">
        <f>IF(K$1&gt;$AE$1,"-",IFERROR(IF(DATEDIF('Base de données'!$A792,K$1,"d")&lt;&gt;0,"",'Base de données'!$B792),""))</f>
        <v/>
      </c>
      <c r="L792" s="39" t="str">
        <f>IF(L$1&gt;$AE$1,"-",IFERROR(IF(DATEDIF('Base de données'!$A792,L$1,"d")&lt;&gt;0,"",'Base de données'!$B792),""))</f>
        <v/>
      </c>
      <c r="M792" s="39" t="str">
        <f>IF(M$1&gt;$AE$1,"-",IFERROR(IF(DATEDIF('Base de données'!$A792,M$1,"d")&lt;&gt;0,"",'Base de données'!$B792),""))</f>
        <v>GERYB</v>
      </c>
      <c r="N792" s="39" t="str">
        <f>IF(N$1&gt;$AE$1,"-",IFERROR(IF(DATEDIF('Base de données'!$A792,N$1,"d")&lt;&gt;0,"",'Base de données'!$B792),""))</f>
        <v/>
      </c>
      <c r="O792" s="39" t="str">
        <f>IF(O$1&gt;$AE$1,"-",IFERROR(IF(DATEDIF('Base de données'!$A792,O$1,"d")&lt;&gt;0,"",'Base de données'!$B792),""))</f>
        <v/>
      </c>
      <c r="P792" s="39" t="str">
        <f>IF(P$1&gt;$AE$1,"-",IFERROR(IF(DATEDIF('Base de données'!$A792,P$1,"d")&lt;&gt;0,"",'Base de données'!$B792),""))</f>
        <v/>
      </c>
      <c r="Q792" s="39" t="str">
        <f>IF(Q$1&gt;$AE$1,"-",IFERROR(IF(DATEDIF('Base de données'!$A792,Q$1,"d")&lt;&gt;0,"",'Base de données'!$B792),""))</f>
        <v/>
      </c>
      <c r="R792" s="39" t="str">
        <f>IF(R$1&gt;$AE$1,"-",IFERROR(IF(DATEDIF('Base de données'!$A792,R$1,"d")&lt;&gt;0,"",'Base de données'!$B792),""))</f>
        <v/>
      </c>
      <c r="S792" s="39" t="str">
        <f>IF(S$1&gt;$AE$1,"-",IFERROR(IF(DATEDIF('Base de données'!$A792,S$1,"d")&lt;&gt;0,"",'Base de données'!$B792),""))</f>
        <v/>
      </c>
      <c r="T792" s="39" t="str">
        <f>IF(T$1&gt;$AE$1,"-",IFERROR(IF(DATEDIF('Base de données'!$A792,T$1,"d")&lt;&gt;0,"",'Base de données'!$B792),""))</f>
        <v/>
      </c>
      <c r="U792" s="39" t="str">
        <f>IF(U$1&gt;$AE$1,"-",IFERROR(IF(DATEDIF('Base de données'!$A792,U$1,"d")&lt;&gt;0,"",'Base de données'!$B792),""))</f>
        <v/>
      </c>
      <c r="V792" s="39" t="str">
        <f>IF(V$1&gt;$AE$1,"-",IFERROR(IF(DATEDIF('Base de données'!$A792,V$1,"d")&lt;&gt;0,"",'Base de données'!$B792),""))</f>
        <v/>
      </c>
      <c r="W792" s="34"/>
      <c r="X792" s="30" t="str">
        <f>'Base de données'!$C792&amp;" "&amp;'Base de données'!$D792</f>
        <v>Marie Édouard</v>
      </c>
      <c r="Y792" s="31">
        <f>COUNTIF('Base de données'!$B:$B,'Base de données'!$B792)</f>
        <v>12</v>
      </c>
      <c r="AA792" s="87" cm="1">
        <f t="array" aca="1" ref="AA792" ca="1">INDIRECT("'Base de données'!A" &amp; ROW(Y792))</f>
        <v>45717</v>
      </c>
      <c r="AB792" s="51" t="str" cm="1">
        <f t="array" aca="1" ref="AB792" ca="1">INDIRECT("'Base de données'!B" &amp; ROW(Z792))</f>
        <v>GERYB</v>
      </c>
    </row>
    <row r="793" spans="1:28" x14ac:dyDescent="0.3">
      <c r="A793" s="41" t="str">
        <f ca="1">IF(IF(AND($B793&lt;&gt;"-",$B793=$E793),"Entrée et sortie","-")="Entrée et sortie",'Base de données'!$B793,"-")</f>
        <v>-</v>
      </c>
      <c r="B793" s="41" t="str">
        <f t="shared" ca="1" si="51"/>
        <v>-</v>
      </c>
      <c r="C793" s="41" t="str">
        <f t="shared" ca="1" si="52"/>
        <v>-</v>
      </c>
      <c r="D793" s="41" t="str">
        <f>IF($F793="sortie en cours d'année",'Base de données'!$B793,"-")</f>
        <v>-</v>
      </c>
      <c r="E793" s="41" t="str">
        <f>IF($H793="entrée en cours d'année",'Base de données'!$B793,"-")</f>
        <v>-</v>
      </c>
      <c r="F793" s="37" t="str">
        <f t="shared" si="49"/>
        <v/>
      </c>
      <c r="G793" s="37" t="str">
        <f>IF($J793="mouvement",_xlfn.XLOOKUP('Base de données'!$B793,$V:$V,$V:$V,0),"")</f>
        <v/>
      </c>
      <c r="H793" s="37" t="str">
        <f t="shared" si="50"/>
        <v/>
      </c>
      <c r="I793" s="37" t="str">
        <f>IF($J793="mouvement",_xlfn.XLOOKUP('Base de données'!$B793,$K:$K,$K:$K,0),"")</f>
        <v/>
      </c>
      <c r="J793" s="38" t="str">
        <f>IF(AND(Y793&lt;&gt;MAX(Y:Y),COUNTIF(K793:V793,'Base de données'!$B793)&gt;0),"mouvement","")</f>
        <v/>
      </c>
      <c r="K793" s="39" t="str">
        <f>IF(K$1&gt;$AE$1,"-",IFERROR(IF(DATEDIF('Base de données'!$A793,K$1,"d")&lt;&gt;0,"",'Base de données'!$B793),""))</f>
        <v/>
      </c>
      <c r="L793" s="39" t="str">
        <f>IF(L$1&gt;$AE$1,"-",IFERROR(IF(DATEDIF('Base de données'!$A793,L$1,"d")&lt;&gt;0,"",'Base de données'!$B793),""))</f>
        <v/>
      </c>
      <c r="M793" s="39" t="str">
        <f>IF(M$1&gt;$AE$1,"-",IFERROR(IF(DATEDIF('Base de données'!$A793,M$1,"d")&lt;&gt;0,"",'Base de données'!$B793),""))</f>
        <v>PL2KE</v>
      </c>
      <c r="N793" s="39" t="str">
        <f>IF(N$1&gt;$AE$1,"-",IFERROR(IF(DATEDIF('Base de données'!$A793,N$1,"d")&lt;&gt;0,"",'Base de données'!$B793),""))</f>
        <v/>
      </c>
      <c r="O793" s="39" t="str">
        <f>IF(O$1&gt;$AE$1,"-",IFERROR(IF(DATEDIF('Base de données'!$A793,O$1,"d")&lt;&gt;0,"",'Base de données'!$B793),""))</f>
        <v/>
      </c>
      <c r="P793" s="39" t="str">
        <f>IF(P$1&gt;$AE$1,"-",IFERROR(IF(DATEDIF('Base de données'!$A793,P$1,"d")&lt;&gt;0,"",'Base de données'!$B793),""))</f>
        <v/>
      </c>
      <c r="Q793" s="39" t="str">
        <f>IF(Q$1&gt;$AE$1,"-",IFERROR(IF(DATEDIF('Base de données'!$A793,Q$1,"d")&lt;&gt;0,"",'Base de données'!$B793),""))</f>
        <v/>
      </c>
      <c r="R793" s="39" t="str">
        <f>IF(R$1&gt;$AE$1,"-",IFERROR(IF(DATEDIF('Base de données'!$A793,R$1,"d")&lt;&gt;0,"",'Base de données'!$B793),""))</f>
        <v/>
      </c>
      <c r="S793" s="39" t="str">
        <f>IF(S$1&gt;$AE$1,"-",IFERROR(IF(DATEDIF('Base de données'!$A793,S$1,"d")&lt;&gt;0,"",'Base de données'!$B793),""))</f>
        <v/>
      </c>
      <c r="T793" s="39" t="str">
        <f>IF(T$1&gt;$AE$1,"-",IFERROR(IF(DATEDIF('Base de données'!$A793,T$1,"d")&lt;&gt;0,"",'Base de données'!$B793),""))</f>
        <v/>
      </c>
      <c r="U793" s="39" t="str">
        <f>IF(U$1&gt;$AE$1,"-",IFERROR(IF(DATEDIF('Base de données'!$A793,U$1,"d")&lt;&gt;0,"",'Base de données'!$B793),""))</f>
        <v/>
      </c>
      <c r="V793" s="39" t="str">
        <f>IF(V$1&gt;$AE$1,"-",IFERROR(IF(DATEDIF('Base de données'!$A793,V$1,"d")&lt;&gt;0,"",'Base de données'!$B793),""))</f>
        <v/>
      </c>
      <c r="W793" s="34"/>
      <c r="X793" s="30" t="str">
        <f>'Base de données'!$C793&amp;" "&amp;'Base de données'!$D793</f>
        <v>Duval Alain</v>
      </c>
      <c r="Y793" s="31">
        <f>COUNTIF('Base de données'!$B:$B,'Base de données'!$B793)</f>
        <v>12</v>
      </c>
      <c r="AA793" s="87" cm="1">
        <f t="array" aca="1" ref="AA793" ca="1">INDIRECT("'Base de données'!A" &amp; ROW(Y793))</f>
        <v>45717</v>
      </c>
      <c r="AB793" s="51" t="str" cm="1">
        <f t="array" aca="1" ref="AB793" ca="1">INDIRECT("'Base de données'!B" &amp; ROW(Z793))</f>
        <v>PL2KE</v>
      </c>
    </row>
    <row r="794" spans="1:28" x14ac:dyDescent="0.3">
      <c r="A794" s="41" t="str">
        <f ca="1">IF(IF(AND($B794&lt;&gt;"-",$B794=$E794),"Entrée et sortie","-")="Entrée et sortie",'Base de données'!$B794,"-")</f>
        <v>-</v>
      </c>
      <c r="B794" s="41" t="str">
        <f t="shared" ca="1" si="51"/>
        <v>P6EK9</v>
      </c>
      <c r="C794" s="41" t="str">
        <f t="shared" ca="1" si="52"/>
        <v>P6EK9</v>
      </c>
      <c r="D794" s="41" t="str">
        <f>IF($F794="sortie en cours d'année",'Base de données'!$B794,"-")</f>
        <v>P6EK9</v>
      </c>
      <c r="E794" s="41" t="str">
        <f>IF($H794="entrée en cours d'année",'Base de données'!$B794,"-")</f>
        <v>-</v>
      </c>
      <c r="F794" s="37" t="str">
        <f t="shared" si="49"/>
        <v>sortie en cours d'année</v>
      </c>
      <c r="G794" s="37">
        <f>IF($J794="mouvement",_xlfn.XLOOKUP('Base de données'!$B794,$V:$V,$V:$V,0),"")</f>
        <v>0</v>
      </c>
      <c r="H794" s="37" t="str">
        <f t="shared" si="50"/>
        <v/>
      </c>
      <c r="I794" s="37" t="str">
        <f>IF($J794="mouvement",_xlfn.XLOOKUP('Base de données'!$B794,$K:$K,$K:$K,0),"")</f>
        <v>P6EK9</v>
      </c>
      <c r="J794" s="38" t="str">
        <f>IF(AND(Y794&lt;&gt;MAX(Y:Y),COUNTIF(K794:V794,'Base de données'!$B794)&gt;0),"mouvement","")</f>
        <v>mouvement</v>
      </c>
      <c r="K794" s="39" t="str">
        <f>IF(K$1&gt;$AE$1,"-",IFERROR(IF(DATEDIF('Base de données'!$A794,K$1,"d")&lt;&gt;0,"",'Base de données'!$B794),""))</f>
        <v/>
      </c>
      <c r="L794" s="39" t="str">
        <f>IF(L$1&gt;$AE$1,"-",IFERROR(IF(DATEDIF('Base de données'!$A794,L$1,"d")&lt;&gt;0,"",'Base de données'!$B794),""))</f>
        <v/>
      </c>
      <c r="M794" s="39" t="str">
        <f>IF(M$1&gt;$AE$1,"-",IFERROR(IF(DATEDIF('Base de données'!$A794,M$1,"d")&lt;&gt;0,"",'Base de données'!$B794),""))</f>
        <v>P6EK9</v>
      </c>
      <c r="N794" s="39" t="str">
        <f>IF(N$1&gt;$AE$1,"-",IFERROR(IF(DATEDIF('Base de données'!$A794,N$1,"d")&lt;&gt;0,"",'Base de données'!$B794),""))</f>
        <v/>
      </c>
      <c r="O794" s="39" t="str">
        <f>IF(O$1&gt;$AE$1,"-",IFERROR(IF(DATEDIF('Base de données'!$A794,O$1,"d")&lt;&gt;0,"",'Base de données'!$B794),""))</f>
        <v/>
      </c>
      <c r="P794" s="39" t="str">
        <f>IF(P$1&gt;$AE$1,"-",IFERROR(IF(DATEDIF('Base de données'!$A794,P$1,"d")&lt;&gt;0,"",'Base de données'!$B794),""))</f>
        <v/>
      </c>
      <c r="Q794" s="39" t="str">
        <f>IF(Q$1&gt;$AE$1,"-",IFERROR(IF(DATEDIF('Base de données'!$A794,Q$1,"d")&lt;&gt;0,"",'Base de données'!$B794),""))</f>
        <v/>
      </c>
      <c r="R794" s="39" t="str">
        <f>IF(R$1&gt;$AE$1,"-",IFERROR(IF(DATEDIF('Base de données'!$A794,R$1,"d")&lt;&gt;0,"",'Base de données'!$B794),""))</f>
        <v/>
      </c>
      <c r="S794" s="39" t="str">
        <f>IF(S$1&gt;$AE$1,"-",IFERROR(IF(DATEDIF('Base de données'!$A794,S$1,"d")&lt;&gt;0,"",'Base de données'!$B794),""))</f>
        <v/>
      </c>
      <c r="T794" s="39" t="str">
        <f>IF(T$1&gt;$AE$1,"-",IFERROR(IF(DATEDIF('Base de données'!$A794,T$1,"d")&lt;&gt;0,"",'Base de données'!$B794),""))</f>
        <v/>
      </c>
      <c r="U794" s="39" t="str">
        <f>IF(U$1&gt;$AE$1,"-",IFERROR(IF(DATEDIF('Base de données'!$A794,U$1,"d")&lt;&gt;0,"",'Base de données'!$B794),""))</f>
        <v/>
      </c>
      <c r="V794" s="39" t="str">
        <f>IF(V$1&gt;$AE$1,"-",IFERROR(IF(DATEDIF('Base de données'!$A794,V$1,"d")&lt;&gt;0,"",'Base de données'!$B794),""))</f>
        <v/>
      </c>
      <c r="W794" s="34"/>
      <c r="X794" s="30" t="str">
        <f>'Base de données'!$C794&amp;" "&amp;'Base de données'!$D794</f>
        <v>Bazin Mathilde</v>
      </c>
      <c r="Y794" s="31">
        <f>COUNTIF('Base de données'!$B:$B,'Base de données'!$B794)</f>
        <v>7</v>
      </c>
      <c r="AA794" s="87" cm="1">
        <f t="array" aca="1" ref="AA794" ca="1">INDIRECT("'Base de données'!A" &amp; ROW(Y794))</f>
        <v>45717</v>
      </c>
      <c r="AB794" s="51" t="str" cm="1">
        <f t="array" aca="1" ref="AB794" ca="1">INDIRECT("'Base de données'!B" &amp; ROW(Z794))</f>
        <v>P6EK9</v>
      </c>
    </row>
    <row r="795" spans="1:28" x14ac:dyDescent="0.3">
      <c r="A795" s="41" t="str">
        <f ca="1">IF(IF(AND($B795&lt;&gt;"-",$B795=$E795),"Entrée et sortie","-")="Entrée et sortie",'Base de données'!$B795,"-")</f>
        <v>-</v>
      </c>
      <c r="B795" s="41" t="str">
        <f t="shared" ca="1" si="51"/>
        <v>-</v>
      </c>
      <c r="C795" s="41" t="str">
        <f t="shared" ca="1" si="52"/>
        <v>-</v>
      </c>
      <c r="D795" s="41" t="str">
        <f>IF($F795="sortie en cours d'année",'Base de données'!$B795,"-")</f>
        <v>-</v>
      </c>
      <c r="E795" s="41" t="str">
        <f>IF($H795="entrée en cours d'année",'Base de données'!$B795,"-")</f>
        <v>-</v>
      </c>
      <c r="F795" s="37" t="str">
        <f t="shared" si="49"/>
        <v/>
      </c>
      <c r="G795" s="37" t="str">
        <f>IF($J795="mouvement",_xlfn.XLOOKUP('Base de données'!$B795,$V:$V,$V:$V,0),"")</f>
        <v/>
      </c>
      <c r="H795" s="37" t="str">
        <f t="shared" si="50"/>
        <v/>
      </c>
      <c r="I795" s="37" t="str">
        <f>IF($J795="mouvement",_xlfn.XLOOKUP('Base de données'!$B795,$K:$K,$K:$K,0),"")</f>
        <v/>
      </c>
      <c r="J795" s="38" t="str">
        <f>IF(AND(Y795&lt;&gt;MAX(Y:Y),COUNTIF(K795:V795,'Base de données'!$B795)&gt;0),"mouvement","")</f>
        <v/>
      </c>
      <c r="K795" s="39" t="str">
        <f>IF(K$1&gt;$AE$1,"-",IFERROR(IF(DATEDIF('Base de données'!$A795,K$1,"d")&lt;&gt;0,"",'Base de données'!$B795),""))</f>
        <v/>
      </c>
      <c r="L795" s="39" t="str">
        <f>IF(L$1&gt;$AE$1,"-",IFERROR(IF(DATEDIF('Base de données'!$A795,L$1,"d")&lt;&gt;0,"",'Base de données'!$B795),""))</f>
        <v/>
      </c>
      <c r="M795" s="39" t="str">
        <f>IF(M$1&gt;$AE$1,"-",IFERROR(IF(DATEDIF('Base de données'!$A795,M$1,"d")&lt;&gt;0,"",'Base de données'!$B795),""))</f>
        <v>TQ7A6</v>
      </c>
      <c r="N795" s="39" t="str">
        <f>IF(N$1&gt;$AE$1,"-",IFERROR(IF(DATEDIF('Base de données'!$A795,N$1,"d")&lt;&gt;0,"",'Base de données'!$B795),""))</f>
        <v/>
      </c>
      <c r="O795" s="39" t="str">
        <f>IF(O$1&gt;$AE$1,"-",IFERROR(IF(DATEDIF('Base de données'!$A795,O$1,"d")&lt;&gt;0,"",'Base de données'!$B795),""))</f>
        <v/>
      </c>
      <c r="P795" s="39" t="str">
        <f>IF(P$1&gt;$AE$1,"-",IFERROR(IF(DATEDIF('Base de données'!$A795,P$1,"d")&lt;&gt;0,"",'Base de données'!$B795),""))</f>
        <v/>
      </c>
      <c r="Q795" s="39" t="str">
        <f>IF(Q$1&gt;$AE$1,"-",IFERROR(IF(DATEDIF('Base de données'!$A795,Q$1,"d")&lt;&gt;0,"",'Base de données'!$B795),""))</f>
        <v/>
      </c>
      <c r="R795" s="39" t="str">
        <f>IF(R$1&gt;$AE$1,"-",IFERROR(IF(DATEDIF('Base de données'!$A795,R$1,"d")&lt;&gt;0,"",'Base de données'!$B795),""))</f>
        <v/>
      </c>
      <c r="S795" s="39" t="str">
        <f>IF(S$1&gt;$AE$1,"-",IFERROR(IF(DATEDIF('Base de données'!$A795,S$1,"d")&lt;&gt;0,"",'Base de données'!$B795),""))</f>
        <v/>
      </c>
      <c r="T795" s="39" t="str">
        <f>IF(T$1&gt;$AE$1,"-",IFERROR(IF(DATEDIF('Base de données'!$A795,T$1,"d")&lt;&gt;0,"",'Base de données'!$B795),""))</f>
        <v/>
      </c>
      <c r="U795" s="39" t="str">
        <f>IF(U$1&gt;$AE$1,"-",IFERROR(IF(DATEDIF('Base de données'!$A795,U$1,"d")&lt;&gt;0,"",'Base de données'!$B795),""))</f>
        <v/>
      </c>
      <c r="V795" s="39" t="str">
        <f>IF(V$1&gt;$AE$1,"-",IFERROR(IF(DATEDIF('Base de données'!$A795,V$1,"d")&lt;&gt;0,"",'Base de données'!$B795),""))</f>
        <v/>
      </c>
      <c r="W795" s="34"/>
      <c r="X795" s="30" t="str">
        <f>'Base de données'!$C795&amp;" "&amp;'Base de données'!$D795</f>
        <v>Vincent Marcelle</v>
      </c>
      <c r="Y795" s="31">
        <f>COUNTIF('Base de données'!$B:$B,'Base de données'!$B795)</f>
        <v>12</v>
      </c>
      <c r="AA795" s="87" cm="1">
        <f t="array" aca="1" ref="AA795" ca="1">INDIRECT("'Base de données'!A" &amp; ROW(Y795))</f>
        <v>45717</v>
      </c>
      <c r="AB795" s="51" t="str" cm="1">
        <f t="array" aca="1" ref="AB795" ca="1">INDIRECT("'Base de données'!B" &amp; ROW(Z795))</f>
        <v>TQ7A6</v>
      </c>
    </row>
    <row r="796" spans="1:28" x14ac:dyDescent="0.3">
      <c r="A796" s="41" t="str">
        <f ca="1">IF(IF(AND($B796&lt;&gt;"-",$B796=$E796),"Entrée et sortie","-")="Entrée et sortie",'Base de données'!$B796,"-")</f>
        <v>-</v>
      </c>
      <c r="B796" s="41" t="str">
        <f t="shared" ca="1" si="51"/>
        <v>-</v>
      </c>
      <c r="C796" s="41" t="str">
        <f t="shared" ca="1" si="52"/>
        <v>-</v>
      </c>
      <c r="D796" s="41" t="str">
        <f>IF($F796="sortie en cours d'année",'Base de données'!$B796,"-")</f>
        <v>-</v>
      </c>
      <c r="E796" s="41" t="str">
        <f>IF($H796="entrée en cours d'année",'Base de données'!$B796,"-")</f>
        <v>-</v>
      </c>
      <c r="F796" s="37" t="str">
        <f t="shared" si="49"/>
        <v/>
      </c>
      <c r="G796" s="37" t="str">
        <f>IF($J796="mouvement",_xlfn.XLOOKUP('Base de données'!$B796,$V:$V,$V:$V,0),"")</f>
        <v/>
      </c>
      <c r="H796" s="37" t="str">
        <f t="shared" si="50"/>
        <v/>
      </c>
      <c r="I796" s="37" t="str">
        <f>IF($J796="mouvement",_xlfn.XLOOKUP('Base de données'!$B796,$K:$K,$K:$K,0),"")</f>
        <v/>
      </c>
      <c r="J796" s="38" t="str">
        <f>IF(AND(Y796&lt;&gt;MAX(Y:Y),COUNTIF(K796:V796,'Base de données'!$B796)&gt;0),"mouvement","")</f>
        <v/>
      </c>
      <c r="K796" s="39" t="str">
        <f>IF(K$1&gt;$AE$1,"-",IFERROR(IF(DATEDIF('Base de données'!$A796,K$1,"d")&lt;&gt;0,"",'Base de données'!$B796),""))</f>
        <v/>
      </c>
      <c r="L796" s="39" t="str">
        <f>IF(L$1&gt;$AE$1,"-",IFERROR(IF(DATEDIF('Base de données'!$A796,L$1,"d")&lt;&gt;0,"",'Base de données'!$B796),""))</f>
        <v/>
      </c>
      <c r="M796" s="39" t="str">
        <f>IF(M$1&gt;$AE$1,"-",IFERROR(IF(DATEDIF('Base de données'!$A796,M$1,"d")&lt;&gt;0,"",'Base de données'!$B796),""))</f>
        <v>X23GT</v>
      </c>
      <c r="N796" s="39" t="str">
        <f>IF(N$1&gt;$AE$1,"-",IFERROR(IF(DATEDIF('Base de données'!$A796,N$1,"d")&lt;&gt;0,"",'Base de données'!$B796),""))</f>
        <v/>
      </c>
      <c r="O796" s="39" t="str">
        <f>IF(O$1&gt;$AE$1,"-",IFERROR(IF(DATEDIF('Base de données'!$A796,O$1,"d")&lt;&gt;0,"",'Base de données'!$B796),""))</f>
        <v/>
      </c>
      <c r="P796" s="39" t="str">
        <f>IF(P$1&gt;$AE$1,"-",IFERROR(IF(DATEDIF('Base de données'!$A796,P$1,"d")&lt;&gt;0,"",'Base de données'!$B796),""))</f>
        <v/>
      </c>
      <c r="Q796" s="39" t="str">
        <f>IF(Q$1&gt;$AE$1,"-",IFERROR(IF(DATEDIF('Base de données'!$A796,Q$1,"d")&lt;&gt;0,"",'Base de données'!$B796),""))</f>
        <v/>
      </c>
      <c r="R796" s="39" t="str">
        <f>IF(R$1&gt;$AE$1,"-",IFERROR(IF(DATEDIF('Base de données'!$A796,R$1,"d")&lt;&gt;0,"",'Base de données'!$B796),""))</f>
        <v/>
      </c>
      <c r="S796" s="39" t="str">
        <f>IF(S$1&gt;$AE$1,"-",IFERROR(IF(DATEDIF('Base de données'!$A796,S$1,"d")&lt;&gt;0,"",'Base de données'!$B796),""))</f>
        <v/>
      </c>
      <c r="T796" s="39" t="str">
        <f>IF(T$1&gt;$AE$1,"-",IFERROR(IF(DATEDIF('Base de données'!$A796,T$1,"d")&lt;&gt;0,"",'Base de données'!$B796),""))</f>
        <v/>
      </c>
      <c r="U796" s="39" t="str">
        <f>IF(U$1&gt;$AE$1,"-",IFERROR(IF(DATEDIF('Base de données'!$A796,U$1,"d")&lt;&gt;0,"",'Base de données'!$B796),""))</f>
        <v/>
      </c>
      <c r="V796" s="39" t="str">
        <f>IF(V$1&gt;$AE$1,"-",IFERROR(IF(DATEDIF('Base de données'!$A796,V$1,"d")&lt;&gt;0,"",'Base de données'!$B796),""))</f>
        <v/>
      </c>
      <c r="W796" s="34"/>
      <c r="X796" s="30" t="str">
        <f>'Base de données'!$C796&amp;" "&amp;'Base de données'!$D796</f>
        <v>Lacroix Clémence</v>
      </c>
      <c r="Y796" s="31">
        <f>COUNTIF('Base de données'!$B:$B,'Base de données'!$B796)</f>
        <v>12</v>
      </c>
      <c r="AA796" s="87" cm="1">
        <f t="array" aca="1" ref="AA796" ca="1">INDIRECT("'Base de données'!A" &amp; ROW(Y796))</f>
        <v>45717</v>
      </c>
      <c r="AB796" s="51" t="str" cm="1">
        <f t="array" aca="1" ref="AB796" ca="1">INDIRECT("'Base de données'!B" &amp; ROW(Z796))</f>
        <v>X23GT</v>
      </c>
    </row>
    <row r="797" spans="1:28" x14ac:dyDescent="0.3">
      <c r="A797" s="41" t="str">
        <f ca="1">IF(IF(AND($B797&lt;&gt;"-",$B797=$E797),"Entrée et sortie","-")="Entrée et sortie",'Base de données'!$B797,"-")</f>
        <v>-</v>
      </c>
      <c r="B797" s="41" t="str">
        <f t="shared" ca="1" si="51"/>
        <v>-</v>
      </c>
      <c r="C797" s="41" t="str">
        <f t="shared" ca="1" si="52"/>
        <v>-</v>
      </c>
      <c r="D797" s="41" t="str">
        <f>IF($F797="sortie en cours d'année",'Base de données'!$B797,"-")</f>
        <v>-</v>
      </c>
      <c r="E797" s="41" t="str">
        <f>IF($H797="entrée en cours d'année",'Base de données'!$B797,"-")</f>
        <v>-</v>
      </c>
      <c r="F797" s="37" t="str">
        <f t="shared" si="49"/>
        <v/>
      </c>
      <c r="G797" s="37" t="str">
        <f>IF($J797="mouvement",_xlfn.XLOOKUP('Base de données'!$B797,$V:$V,$V:$V,0),"")</f>
        <v/>
      </c>
      <c r="H797" s="37" t="str">
        <f t="shared" si="50"/>
        <v/>
      </c>
      <c r="I797" s="37" t="str">
        <f>IF($J797="mouvement",_xlfn.XLOOKUP('Base de données'!$B797,$K:$K,$K:$K,0),"")</f>
        <v/>
      </c>
      <c r="J797" s="38" t="str">
        <f>IF(AND(Y797&lt;&gt;MAX(Y:Y),COUNTIF(K797:V797,'Base de données'!$B797)&gt;0),"mouvement","")</f>
        <v/>
      </c>
      <c r="K797" s="39" t="str">
        <f>IF(K$1&gt;$AE$1,"-",IFERROR(IF(DATEDIF('Base de données'!$A797,K$1,"d")&lt;&gt;0,"",'Base de données'!$B797),""))</f>
        <v/>
      </c>
      <c r="L797" s="39" t="str">
        <f>IF(L$1&gt;$AE$1,"-",IFERROR(IF(DATEDIF('Base de données'!$A797,L$1,"d")&lt;&gt;0,"",'Base de données'!$B797),""))</f>
        <v/>
      </c>
      <c r="M797" s="39" t="str">
        <f>IF(M$1&gt;$AE$1,"-",IFERROR(IF(DATEDIF('Base de données'!$A797,M$1,"d")&lt;&gt;0,"",'Base de données'!$B797),""))</f>
        <v>WQ3DT</v>
      </c>
      <c r="N797" s="39" t="str">
        <f>IF(N$1&gt;$AE$1,"-",IFERROR(IF(DATEDIF('Base de données'!$A797,N$1,"d")&lt;&gt;0,"",'Base de données'!$B797),""))</f>
        <v/>
      </c>
      <c r="O797" s="39" t="str">
        <f>IF(O$1&gt;$AE$1,"-",IFERROR(IF(DATEDIF('Base de données'!$A797,O$1,"d")&lt;&gt;0,"",'Base de données'!$B797),""))</f>
        <v/>
      </c>
      <c r="P797" s="39" t="str">
        <f>IF(P$1&gt;$AE$1,"-",IFERROR(IF(DATEDIF('Base de données'!$A797,P$1,"d")&lt;&gt;0,"",'Base de données'!$B797),""))</f>
        <v/>
      </c>
      <c r="Q797" s="39" t="str">
        <f>IF(Q$1&gt;$AE$1,"-",IFERROR(IF(DATEDIF('Base de données'!$A797,Q$1,"d")&lt;&gt;0,"",'Base de données'!$B797),""))</f>
        <v/>
      </c>
      <c r="R797" s="39" t="str">
        <f>IF(R$1&gt;$AE$1,"-",IFERROR(IF(DATEDIF('Base de données'!$A797,R$1,"d")&lt;&gt;0,"",'Base de données'!$B797),""))</f>
        <v/>
      </c>
      <c r="S797" s="39" t="str">
        <f>IF(S$1&gt;$AE$1,"-",IFERROR(IF(DATEDIF('Base de données'!$A797,S$1,"d")&lt;&gt;0,"",'Base de données'!$B797),""))</f>
        <v/>
      </c>
      <c r="T797" s="39" t="str">
        <f>IF(T$1&gt;$AE$1,"-",IFERROR(IF(DATEDIF('Base de données'!$A797,T$1,"d")&lt;&gt;0,"",'Base de données'!$B797),""))</f>
        <v/>
      </c>
      <c r="U797" s="39" t="str">
        <f>IF(U$1&gt;$AE$1,"-",IFERROR(IF(DATEDIF('Base de données'!$A797,U$1,"d")&lt;&gt;0,"",'Base de données'!$B797),""))</f>
        <v/>
      </c>
      <c r="V797" s="39" t="str">
        <f>IF(V$1&gt;$AE$1,"-",IFERROR(IF(DATEDIF('Base de données'!$A797,V$1,"d")&lt;&gt;0,"",'Base de données'!$B797),""))</f>
        <v/>
      </c>
      <c r="W797" s="34"/>
      <c r="X797" s="30" t="str">
        <f>'Base de données'!$C797&amp;" "&amp;'Base de données'!$D797</f>
        <v>Bertrand Océane</v>
      </c>
      <c r="Y797" s="31">
        <f>COUNTIF('Base de données'!$B:$B,'Base de données'!$B797)</f>
        <v>12</v>
      </c>
      <c r="AA797" s="87" cm="1">
        <f t="array" aca="1" ref="AA797" ca="1">INDIRECT("'Base de données'!A" &amp; ROW(Y797))</f>
        <v>45717</v>
      </c>
      <c r="AB797" s="51" t="str" cm="1">
        <f t="array" aca="1" ref="AB797" ca="1">INDIRECT("'Base de données'!B" &amp; ROW(Z797))</f>
        <v>WQ3DT</v>
      </c>
    </row>
    <row r="798" spans="1:28" x14ac:dyDescent="0.3">
      <c r="A798" s="41" t="str">
        <f ca="1">IF(IF(AND($B798&lt;&gt;"-",$B798=$E798),"Entrée et sortie","-")="Entrée et sortie",'Base de données'!$B798,"-")</f>
        <v>-</v>
      </c>
      <c r="B798" s="41" t="str">
        <f t="shared" ca="1" si="51"/>
        <v>-</v>
      </c>
      <c r="C798" s="41" t="str">
        <f t="shared" ca="1" si="52"/>
        <v>-</v>
      </c>
      <c r="D798" s="41" t="str">
        <f>IF($F798="sortie en cours d'année",'Base de données'!$B798,"-")</f>
        <v>-</v>
      </c>
      <c r="E798" s="41" t="str">
        <f>IF($H798="entrée en cours d'année",'Base de données'!$B798,"-")</f>
        <v>-</v>
      </c>
      <c r="F798" s="37" t="str">
        <f t="shared" si="49"/>
        <v/>
      </c>
      <c r="G798" s="37" t="str">
        <f>IF($J798="mouvement",_xlfn.XLOOKUP('Base de données'!$B798,$V:$V,$V:$V,0),"")</f>
        <v/>
      </c>
      <c r="H798" s="37" t="str">
        <f t="shared" si="50"/>
        <v/>
      </c>
      <c r="I798" s="37" t="str">
        <f>IF($J798="mouvement",_xlfn.XLOOKUP('Base de données'!$B798,$K:$K,$K:$K,0),"")</f>
        <v/>
      </c>
      <c r="J798" s="38" t="str">
        <f>IF(AND(Y798&lt;&gt;MAX(Y:Y),COUNTIF(K798:V798,'Base de données'!$B798)&gt;0),"mouvement","")</f>
        <v/>
      </c>
      <c r="K798" s="39" t="str">
        <f>IF(K$1&gt;$AE$1,"-",IFERROR(IF(DATEDIF('Base de données'!$A798,K$1,"d")&lt;&gt;0,"",'Base de données'!$B798),""))</f>
        <v/>
      </c>
      <c r="L798" s="39" t="str">
        <f>IF(L$1&gt;$AE$1,"-",IFERROR(IF(DATEDIF('Base de données'!$A798,L$1,"d")&lt;&gt;0,"",'Base de données'!$B798),""))</f>
        <v/>
      </c>
      <c r="M798" s="39" t="str">
        <f>IF(M$1&gt;$AE$1,"-",IFERROR(IF(DATEDIF('Base de données'!$A798,M$1,"d")&lt;&gt;0,"",'Base de données'!$B798),""))</f>
        <v>1MMH5</v>
      </c>
      <c r="N798" s="39" t="str">
        <f>IF(N$1&gt;$AE$1,"-",IFERROR(IF(DATEDIF('Base de données'!$A798,N$1,"d")&lt;&gt;0,"",'Base de données'!$B798),""))</f>
        <v/>
      </c>
      <c r="O798" s="39" t="str">
        <f>IF(O$1&gt;$AE$1,"-",IFERROR(IF(DATEDIF('Base de données'!$A798,O$1,"d")&lt;&gt;0,"",'Base de données'!$B798),""))</f>
        <v/>
      </c>
      <c r="P798" s="39" t="str">
        <f>IF(P$1&gt;$AE$1,"-",IFERROR(IF(DATEDIF('Base de données'!$A798,P$1,"d")&lt;&gt;0,"",'Base de données'!$B798),""))</f>
        <v/>
      </c>
      <c r="Q798" s="39" t="str">
        <f>IF(Q$1&gt;$AE$1,"-",IFERROR(IF(DATEDIF('Base de données'!$A798,Q$1,"d")&lt;&gt;0,"",'Base de données'!$B798),""))</f>
        <v/>
      </c>
      <c r="R798" s="39" t="str">
        <f>IF(R$1&gt;$AE$1,"-",IFERROR(IF(DATEDIF('Base de données'!$A798,R$1,"d")&lt;&gt;0,"",'Base de données'!$B798),""))</f>
        <v/>
      </c>
      <c r="S798" s="39" t="str">
        <f>IF(S$1&gt;$AE$1,"-",IFERROR(IF(DATEDIF('Base de données'!$A798,S$1,"d")&lt;&gt;0,"",'Base de données'!$B798),""))</f>
        <v/>
      </c>
      <c r="T798" s="39" t="str">
        <f>IF(T$1&gt;$AE$1,"-",IFERROR(IF(DATEDIF('Base de données'!$A798,T$1,"d")&lt;&gt;0,"",'Base de données'!$B798),""))</f>
        <v/>
      </c>
      <c r="U798" s="39" t="str">
        <f>IF(U$1&gt;$AE$1,"-",IFERROR(IF(DATEDIF('Base de données'!$A798,U$1,"d")&lt;&gt;0,"",'Base de données'!$B798),""))</f>
        <v/>
      </c>
      <c r="V798" s="39" t="str">
        <f>IF(V$1&gt;$AE$1,"-",IFERROR(IF(DATEDIF('Base de données'!$A798,V$1,"d")&lt;&gt;0,"",'Base de données'!$B798),""))</f>
        <v/>
      </c>
      <c r="W798" s="34"/>
      <c r="X798" s="30" t="str">
        <f>'Base de données'!$C798&amp;" "&amp;'Base de données'!$D798</f>
        <v>Weber Dominique</v>
      </c>
      <c r="Y798" s="31">
        <f>COUNTIF('Base de données'!$B:$B,'Base de données'!$B798)</f>
        <v>12</v>
      </c>
      <c r="AA798" s="87" cm="1">
        <f t="array" aca="1" ref="AA798" ca="1">INDIRECT("'Base de données'!A" &amp; ROW(Y798))</f>
        <v>45717</v>
      </c>
      <c r="AB798" s="51" t="str" cm="1">
        <f t="array" aca="1" ref="AB798" ca="1">INDIRECT("'Base de données'!B" &amp; ROW(Z798))</f>
        <v>1MMH5</v>
      </c>
    </row>
    <row r="799" spans="1:28" x14ac:dyDescent="0.3">
      <c r="A799" s="41" t="str">
        <f ca="1">IF(IF(AND($B799&lt;&gt;"-",$B799=$E799),"Entrée et sortie","-")="Entrée et sortie",'Base de données'!$B799,"-")</f>
        <v>-</v>
      </c>
      <c r="B799" s="41" t="str">
        <f t="shared" ca="1" si="51"/>
        <v>-</v>
      </c>
      <c r="C799" s="41" t="str">
        <f t="shared" ca="1" si="52"/>
        <v>-</v>
      </c>
      <c r="D799" s="41" t="str">
        <f>IF($F799="sortie en cours d'année",'Base de données'!$B799,"-")</f>
        <v>-</v>
      </c>
      <c r="E799" s="41" t="str">
        <f>IF($H799="entrée en cours d'année",'Base de données'!$B799,"-")</f>
        <v>-</v>
      </c>
      <c r="F799" s="37" t="str">
        <f t="shared" si="49"/>
        <v/>
      </c>
      <c r="G799" s="37" t="str">
        <f>IF($J799="mouvement",_xlfn.XLOOKUP('Base de données'!$B799,$V:$V,$V:$V,0),"")</f>
        <v/>
      </c>
      <c r="H799" s="37" t="str">
        <f t="shared" si="50"/>
        <v/>
      </c>
      <c r="I799" s="37" t="str">
        <f>IF($J799="mouvement",_xlfn.XLOOKUP('Base de données'!$B799,$K:$K,$K:$K,0),"")</f>
        <v/>
      </c>
      <c r="J799" s="38" t="str">
        <f>IF(AND(Y799&lt;&gt;MAX(Y:Y),COUNTIF(K799:V799,'Base de données'!$B799)&gt;0),"mouvement","")</f>
        <v/>
      </c>
      <c r="K799" s="39" t="str">
        <f>IF(K$1&gt;$AE$1,"-",IFERROR(IF(DATEDIF('Base de données'!$A799,K$1,"d")&lt;&gt;0,"",'Base de données'!$B799),""))</f>
        <v/>
      </c>
      <c r="L799" s="39" t="str">
        <f>IF(L$1&gt;$AE$1,"-",IFERROR(IF(DATEDIF('Base de données'!$A799,L$1,"d")&lt;&gt;0,"",'Base de données'!$B799),""))</f>
        <v/>
      </c>
      <c r="M799" s="39" t="str">
        <f>IF(M$1&gt;$AE$1,"-",IFERROR(IF(DATEDIF('Base de données'!$A799,M$1,"d")&lt;&gt;0,"",'Base de données'!$B799),""))</f>
        <v>RJR3K</v>
      </c>
      <c r="N799" s="39" t="str">
        <f>IF(N$1&gt;$AE$1,"-",IFERROR(IF(DATEDIF('Base de données'!$A799,N$1,"d")&lt;&gt;0,"",'Base de données'!$B799),""))</f>
        <v/>
      </c>
      <c r="O799" s="39" t="str">
        <f>IF(O$1&gt;$AE$1,"-",IFERROR(IF(DATEDIF('Base de données'!$A799,O$1,"d")&lt;&gt;0,"",'Base de données'!$B799),""))</f>
        <v/>
      </c>
      <c r="P799" s="39" t="str">
        <f>IF(P$1&gt;$AE$1,"-",IFERROR(IF(DATEDIF('Base de données'!$A799,P$1,"d")&lt;&gt;0,"",'Base de données'!$B799),""))</f>
        <v/>
      </c>
      <c r="Q799" s="39" t="str">
        <f>IF(Q$1&gt;$AE$1,"-",IFERROR(IF(DATEDIF('Base de données'!$A799,Q$1,"d")&lt;&gt;0,"",'Base de données'!$B799),""))</f>
        <v/>
      </c>
      <c r="R799" s="39" t="str">
        <f>IF(R$1&gt;$AE$1,"-",IFERROR(IF(DATEDIF('Base de données'!$A799,R$1,"d")&lt;&gt;0,"",'Base de données'!$B799),""))</f>
        <v/>
      </c>
      <c r="S799" s="39" t="str">
        <f>IF(S$1&gt;$AE$1,"-",IFERROR(IF(DATEDIF('Base de données'!$A799,S$1,"d")&lt;&gt;0,"",'Base de données'!$B799),""))</f>
        <v/>
      </c>
      <c r="T799" s="39" t="str">
        <f>IF(T$1&gt;$AE$1,"-",IFERROR(IF(DATEDIF('Base de données'!$A799,T$1,"d")&lt;&gt;0,"",'Base de données'!$B799),""))</f>
        <v/>
      </c>
      <c r="U799" s="39" t="str">
        <f>IF(U$1&gt;$AE$1,"-",IFERROR(IF(DATEDIF('Base de données'!$A799,U$1,"d")&lt;&gt;0,"",'Base de données'!$B799),""))</f>
        <v/>
      </c>
      <c r="V799" s="39" t="str">
        <f>IF(V$1&gt;$AE$1,"-",IFERROR(IF(DATEDIF('Base de données'!$A799,V$1,"d")&lt;&gt;0,"",'Base de données'!$B799),""))</f>
        <v/>
      </c>
      <c r="W799" s="34"/>
      <c r="X799" s="30" t="str">
        <f>'Base de données'!$C799&amp;" "&amp;'Base de données'!$D799</f>
        <v>Ledoux Étienne</v>
      </c>
      <c r="Y799" s="31">
        <f>COUNTIF('Base de données'!$B:$B,'Base de données'!$B799)</f>
        <v>12</v>
      </c>
      <c r="AA799" s="87" cm="1">
        <f t="array" aca="1" ref="AA799" ca="1">INDIRECT("'Base de données'!A" &amp; ROW(Y799))</f>
        <v>45717</v>
      </c>
      <c r="AB799" s="51" t="str" cm="1">
        <f t="array" aca="1" ref="AB799" ca="1">INDIRECT("'Base de données'!B" &amp; ROW(Z799))</f>
        <v>RJR3K</v>
      </c>
    </row>
    <row r="800" spans="1:28" x14ac:dyDescent="0.3">
      <c r="A800" s="41" t="str">
        <f ca="1">IF(IF(AND($B800&lt;&gt;"-",$B800=$E800),"Entrée et sortie","-")="Entrée et sortie",'Base de données'!$B800,"-")</f>
        <v>-</v>
      </c>
      <c r="B800" s="41" t="str">
        <f t="shared" ca="1" si="51"/>
        <v>-</v>
      </c>
      <c r="C800" s="41" t="str">
        <f t="shared" ca="1" si="52"/>
        <v>-</v>
      </c>
      <c r="D800" s="41" t="str">
        <f>IF($F800="sortie en cours d'année",'Base de données'!$B800,"-")</f>
        <v>-</v>
      </c>
      <c r="E800" s="41" t="str">
        <f>IF($H800="entrée en cours d'année",'Base de données'!$B800,"-")</f>
        <v>-</v>
      </c>
      <c r="F800" s="37" t="str">
        <f t="shared" si="49"/>
        <v/>
      </c>
      <c r="G800" s="37" t="str">
        <f>IF($J800="mouvement",_xlfn.XLOOKUP('Base de données'!$B800,$V:$V,$V:$V,0),"")</f>
        <v/>
      </c>
      <c r="H800" s="37" t="str">
        <f t="shared" si="50"/>
        <v/>
      </c>
      <c r="I800" s="37" t="str">
        <f>IF($J800="mouvement",_xlfn.XLOOKUP('Base de données'!$B800,$K:$K,$K:$K,0),"")</f>
        <v/>
      </c>
      <c r="J800" s="38" t="str">
        <f>IF(AND(Y800&lt;&gt;MAX(Y:Y),COUNTIF(K800:V800,'Base de données'!$B800)&gt;0),"mouvement","")</f>
        <v/>
      </c>
      <c r="K800" s="39" t="str">
        <f>IF(K$1&gt;$AE$1,"-",IFERROR(IF(DATEDIF('Base de données'!$A800,K$1,"d")&lt;&gt;0,"",'Base de données'!$B800),""))</f>
        <v/>
      </c>
      <c r="L800" s="39" t="str">
        <f>IF(L$1&gt;$AE$1,"-",IFERROR(IF(DATEDIF('Base de données'!$A800,L$1,"d")&lt;&gt;0,"",'Base de données'!$B800),""))</f>
        <v/>
      </c>
      <c r="M800" s="39" t="str">
        <f>IF(M$1&gt;$AE$1,"-",IFERROR(IF(DATEDIF('Base de données'!$A800,M$1,"d")&lt;&gt;0,"",'Base de données'!$B800),""))</f>
        <v>STIBE</v>
      </c>
      <c r="N800" s="39" t="str">
        <f>IF(N$1&gt;$AE$1,"-",IFERROR(IF(DATEDIF('Base de données'!$A800,N$1,"d")&lt;&gt;0,"",'Base de données'!$B800),""))</f>
        <v/>
      </c>
      <c r="O800" s="39" t="str">
        <f>IF(O$1&gt;$AE$1,"-",IFERROR(IF(DATEDIF('Base de données'!$A800,O$1,"d")&lt;&gt;0,"",'Base de données'!$B800),""))</f>
        <v/>
      </c>
      <c r="P800" s="39" t="str">
        <f>IF(P$1&gt;$AE$1,"-",IFERROR(IF(DATEDIF('Base de données'!$A800,P$1,"d")&lt;&gt;0,"",'Base de données'!$B800),""))</f>
        <v/>
      </c>
      <c r="Q800" s="39" t="str">
        <f>IF(Q$1&gt;$AE$1,"-",IFERROR(IF(DATEDIF('Base de données'!$A800,Q$1,"d")&lt;&gt;0,"",'Base de données'!$B800),""))</f>
        <v/>
      </c>
      <c r="R800" s="39" t="str">
        <f>IF(R$1&gt;$AE$1,"-",IFERROR(IF(DATEDIF('Base de données'!$A800,R$1,"d")&lt;&gt;0,"",'Base de données'!$B800),""))</f>
        <v/>
      </c>
      <c r="S800" s="39" t="str">
        <f>IF(S$1&gt;$AE$1,"-",IFERROR(IF(DATEDIF('Base de données'!$A800,S$1,"d")&lt;&gt;0,"",'Base de données'!$B800),""))</f>
        <v/>
      </c>
      <c r="T800" s="39" t="str">
        <f>IF(T$1&gt;$AE$1,"-",IFERROR(IF(DATEDIF('Base de données'!$A800,T$1,"d")&lt;&gt;0,"",'Base de données'!$B800),""))</f>
        <v/>
      </c>
      <c r="U800" s="39" t="str">
        <f>IF(U$1&gt;$AE$1,"-",IFERROR(IF(DATEDIF('Base de données'!$A800,U$1,"d")&lt;&gt;0,"",'Base de données'!$B800),""))</f>
        <v/>
      </c>
      <c r="V800" s="39" t="str">
        <f>IF(V$1&gt;$AE$1,"-",IFERROR(IF(DATEDIF('Base de données'!$A800,V$1,"d")&lt;&gt;0,"",'Base de données'!$B800),""))</f>
        <v/>
      </c>
      <c r="W800" s="34"/>
      <c r="X800" s="30" t="str">
        <f>'Base de données'!$C800&amp;" "&amp;'Base de données'!$D800</f>
        <v>Huet Jacques</v>
      </c>
      <c r="Y800" s="31">
        <f>COUNTIF('Base de données'!$B:$B,'Base de données'!$B800)</f>
        <v>12</v>
      </c>
      <c r="AA800" s="87" cm="1">
        <f t="array" aca="1" ref="AA800" ca="1">INDIRECT("'Base de données'!A" &amp; ROW(Y800))</f>
        <v>45717</v>
      </c>
      <c r="AB800" s="51" t="str" cm="1">
        <f t="array" aca="1" ref="AB800" ca="1">INDIRECT("'Base de données'!B" &amp; ROW(Z800))</f>
        <v>STIBE</v>
      </c>
    </row>
    <row r="801" spans="1:28" x14ac:dyDescent="0.3">
      <c r="A801" s="41" t="str">
        <f ca="1">IF(IF(AND($B801&lt;&gt;"-",$B801=$E801),"Entrée et sortie","-")="Entrée et sortie",'Base de données'!$B801,"-")</f>
        <v>-</v>
      </c>
      <c r="B801" s="41" t="str">
        <f t="shared" ca="1" si="51"/>
        <v>-</v>
      </c>
      <c r="C801" s="41" t="str">
        <f t="shared" ca="1" si="52"/>
        <v>-</v>
      </c>
      <c r="D801" s="41" t="str">
        <f>IF($F801="sortie en cours d'année",'Base de données'!$B801,"-")</f>
        <v>-</v>
      </c>
      <c r="E801" s="41" t="str">
        <f>IF($H801="entrée en cours d'année",'Base de données'!$B801,"-")</f>
        <v>-</v>
      </c>
      <c r="F801" s="37" t="str">
        <f t="shared" si="49"/>
        <v/>
      </c>
      <c r="G801" s="37" t="str">
        <f>IF($J801="mouvement",_xlfn.XLOOKUP('Base de données'!$B801,$V:$V,$V:$V,0),"")</f>
        <v/>
      </c>
      <c r="H801" s="37" t="str">
        <f t="shared" si="50"/>
        <v/>
      </c>
      <c r="I801" s="37" t="str">
        <f>IF($J801="mouvement",_xlfn.XLOOKUP('Base de données'!$B801,$K:$K,$K:$K,0),"")</f>
        <v/>
      </c>
      <c r="J801" s="38" t="str">
        <f>IF(AND(Y801&lt;&gt;MAX(Y:Y),COUNTIF(K801:V801,'Base de données'!$B801)&gt;0),"mouvement","")</f>
        <v/>
      </c>
      <c r="K801" s="39" t="str">
        <f>IF(K$1&gt;$AE$1,"-",IFERROR(IF(DATEDIF('Base de données'!$A801,K$1,"d")&lt;&gt;0,"",'Base de données'!$B801),""))</f>
        <v/>
      </c>
      <c r="L801" s="39" t="str">
        <f>IF(L$1&gt;$AE$1,"-",IFERROR(IF(DATEDIF('Base de données'!$A801,L$1,"d")&lt;&gt;0,"",'Base de données'!$B801),""))</f>
        <v/>
      </c>
      <c r="M801" s="39" t="str">
        <f>IF(M$1&gt;$AE$1,"-",IFERROR(IF(DATEDIF('Base de données'!$A801,M$1,"d")&lt;&gt;0,"",'Base de données'!$B801),""))</f>
        <v>711RD</v>
      </c>
      <c r="N801" s="39" t="str">
        <f>IF(N$1&gt;$AE$1,"-",IFERROR(IF(DATEDIF('Base de données'!$A801,N$1,"d")&lt;&gt;0,"",'Base de données'!$B801),""))</f>
        <v/>
      </c>
      <c r="O801" s="39" t="str">
        <f>IF(O$1&gt;$AE$1,"-",IFERROR(IF(DATEDIF('Base de données'!$A801,O$1,"d")&lt;&gt;0,"",'Base de données'!$B801),""))</f>
        <v/>
      </c>
      <c r="P801" s="39" t="str">
        <f>IF(P$1&gt;$AE$1,"-",IFERROR(IF(DATEDIF('Base de données'!$A801,P$1,"d")&lt;&gt;0,"",'Base de données'!$B801),""))</f>
        <v/>
      </c>
      <c r="Q801" s="39" t="str">
        <f>IF(Q$1&gt;$AE$1,"-",IFERROR(IF(DATEDIF('Base de données'!$A801,Q$1,"d")&lt;&gt;0,"",'Base de données'!$B801),""))</f>
        <v/>
      </c>
      <c r="R801" s="39" t="str">
        <f>IF(R$1&gt;$AE$1,"-",IFERROR(IF(DATEDIF('Base de données'!$A801,R$1,"d")&lt;&gt;0,"",'Base de données'!$B801),""))</f>
        <v/>
      </c>
      <c r="S801" s="39" t="str">
        <f>IF(S$1&gt;$AE$1,"-",IFERROR(IF(DATEDIF('Base de données'!$A801,S$1,"d")&lt;&gt;0,"",'Base de données'!$B801),""))</f>
        <v/>
      </c>
      <c r="T801" s="39" t="str">
        <f>IF(T$1&gt;$AE$1,"-",IFERROR(IF(DATEDIF('Base de données'!$A801,T$1,"d")&lt;&gt;0,"",'Base de données'!$B801),""))</f>
        <v/>
      </c>
      <c r="U801" s="39" t="str">
        <f>IF(U$1&gt;$AE$1,"-",IFERROR(IF(DATEDIF('Base de données'!$A801,U$1,"d")&lt;&gt;0,"",'Base de données'!$B801),""))</f>
        <v/>
      </c>
      <c r="V801" s="39" t="str">
        <f>IF(V$1&gt;$AE$1,"-",IFERROR(IF(DATEDIF('Base de données'!$A801,V$1,"d")&lt;&gt;0,"",'Base de données'!$B801),""))</f>
        <v/>
      </c>
      <c r="W801" s="34"/>
      <c r="X801" s="30" t="str">
        <f>'Base de données'!$C801&amp;" "&amp;'Base de données'!$D801</f>
        <v>Chevallier Lucas</v>
      </c>
      <c r="Y801" s="31">
        <f>COUNTIF('Base de données'!$B:$B,'Base de données'!$B801)</f>
        <v>12</v>
      </c>
      <c r="AA801" s="87" cm="1">
        <f t="array" aca="1" ref="AA801" ca="1">INDIRECT("'Base de données'!A" &amp; ROW(Y801))</f>
        <v>45717</v>
      </c>
      <c r="AB801" s="51" t="str" cm="1">
        <f t="array" aca="1" ref="AB801" ca="1">INDIRECT("'Base de données'!B" &amp; ROW(Z801))</f>
        <v>711RD</v>
      </c>
    </row>
    <row r="802" spans="1:28" x14ac:dyDescent="0.3">
      <c r="A802" s="41" t="str">
        <f ca="1">IF(IF(AND($B802&lt;&gt;"-",$B802=$E802),"Entrée et sortie","-")="Entrée et sortie",'Base de données'!$B802,"-")</f>
        <v>-</v>
      </c>
      <c r="B802" s="41" t="str">
        <f t="shared" ca="1" si="51"/>
        <v>-</v>
      </c>
      <c r="C802" s="41" t="str">
        <f t="shared" ca="1" si="52"/>
        <v>-</v>
      </c>
      <c r="D802" s="41" t="str">
        <f>IF($F802="sortie en cours d'année",'Base de données'!$B802,"-")</f>
        <v>-</v>
      </c>
      <c r="E802" s="41" t="str">
        <f>IF($H802="entrée en cours d'année",'Base de données'!$B802,"-")</f>
        <v>-</v>
      </c>
      <c r="F802" s="37" t="str">
        <f t="shared" si="49"/>
        <v/>
      </c>
      <c r="G802" s="37" t="str">
        <f>IF($J802="mouvement",_xlfn.XLOOKUP('Base de données'!$B802,$V:$V,$V:$V,0),"")</f>
        <v/>
      </c>
      <c r="H802" s="37" t="str">
        <f t="shared" si="50"/>
        <v/>
      </c>
      <c r="I802" s="37" t="str">
        <f>IF($J802="mouvement",_xlfn.XLOOKUP('Base de données'!$B802,$K:$K,$K:$K,0),"")</f>
        <v/>
      </c>
      <c r="J802" s="38" t="str">
        <f>IF(AND(Y802&lt;&gt;MAX(Y:Y),COUNTIF(K802:V802,'Base de données'!$B802)&gt;0),"mouvement","")</f>
        <v/>
      </c>
      <c r="K802" s="39" t="str">
        <f>IF(K$1&gt;$AE$1,"-",IFERROR(IF(DATEDIF('Base de données'!$A802,K$1,"d")&lt;&gt;0,"",'Base de données'!$B802),""))</f>
        <v/>
      </c>
      <c r="L802" s="39" t="str">
        <f>IF(L$1&gt;$AE$1,"-",IFERROR(IF(DATEDIF('Base de données'!$A802,L$1,"d")&lt;&gt;0,"",'Base de données'!$B802),""))</f>
        <v/>
      </c>
      <c r="M802" s="39" t="str">
        <f>IF(M$1&gt;$AE$1,"-",IFERROR(IF(DATEDIF('Base de données'!$A802,M$1,"d")&lt;&gt;0,"",'Base de données'!$B802),""))</f>
        <v>U29UM</v>
      </c>
      <c r="N802" s="39" t="str">
        <f>IF(N$1&gt;$AE$1,"-",IFERROR(IF(DATEDIF('Base de données'!$A802,N$1,"d")&lt;&gt;0,"",'Base de données'!$B802),""))</f>
        <v/>
      </c>
      <c r="O802" s="39" t="str">
        <f>IF(O$1&gt;$AE$1,"-",IFERROR(IF(DATEDIF('Base de données'!$A802,O$1,"d")&lt;&gt;0,"",'Base de données'!$B802),""))</f>
        <v/>
      </c>
      <c r="P802" s="39" t="str">
        <f>IF(P$1&gt;$AE$1,"-",IFERROR(IF(DATEDIF('Base de données'!$A802,P$1,"d")&lt;&gt;0,"",'Base de données'!$B802),""))</f>
        <v/>
      </c>
      <c r="Q802" s="39" t="str">
        <f>IF(Q$1&gt;$AE$1,"-",IFERROR(IF(DATEDIF('Base de données'!$A802,Q$1,"d")&lt;&gt;0,"",'Base de données'!$B802),""))</f>
        <v/>
      </c>
      <c r="R802" s="39" t="str">
        <f>IF(R$1&gt;$AE$1,"-",IFERROR(IF(DATEDIF('Base de données'!$A802,R$1,"d")&lt;&gt;0,"",'Base de données'!$B802),""))</f>
        <v/>
      </c>
      <c r="S802" s="39" t="str">
        <f>IF(S$1&gt;$AE$1,"-",IFERROR(IF(DATEDIF('Base de données'!$A802,S$1,"d")&lt;&gt;0,"",'Base de données'!$B802),""))</f>
        <v/>
      </c>
      <c r="T802" s="39" t="str">
        <f>IF(T$1&gt;$AE$1,"-",IFERROR(IF(DATEDIF('Base de données'!$A802,T$1,"d")&lt;&gt;0,"",'Base de données'!$B802),""))</f>
        <v/>
      </c>
      <c r="U802" s="39" t="str">
        <f>IF(U$1&gt;$AE$1,"-",IFERROR(IF(DATEDIF('Base de données'!$A802,U$1,"d")&lt;&gt;0,"",'Base de données'!$B802),""))</f>
        <v/>
      </c>
      <c r="V802" s="39" t="str">
        <f>IF(V$1&gt;$AE$1,"-",IFERROR(IF(DATEDIF('Base de données'!$A802,V$1,"d")&lt;&gt;0,"",'Base de données'!$B802),""))</f>
        <v/>
      </c>
      <c r="W802" s="34"/>
      <c r="X802" s="30" t="str">
        <f>'Base de données'!$C802&amp;" "&amp;'Base de données'!$D802</f>
        <v>Schmitt Alix</v>
      </c>
      <c r="Y802" s="31">
        <f>COUNTIF('Base de données'!$B:$B,'Base de données'!$B802)</f>
        <v>12</v>
      </c>
      <c r="AA802" s="87" cm="1">
        <f t="array" aca="1" ref="AA802" ca="1">INDIRECT("'Base de données'!A" &amp; ROW(Y802))</f>
        <v>45717</v>
      </c>
      <c r="AB802" s="51" t="str" cm="1">
        <f t="array" aca="1" ref="AB802" ca="1">INDIRECT("'Base de données'!B" &amp; ROW(Z802))</f>
        <v>U29UM</v>
      </c>
    </row>
    <row r="803" spans="1:28" x14ac:dyDescent="0.3">
      <c r="A803" s="41" t="str">
        <f ca="1">IF(IF(AND($B803&lt;&gt;"-",$B803=$E803),"Entrée et sortie","-")="Entrée et sortie",'Base de données'!$B803,"-")</f>
        <v>-</v>
      </c>
      <c r="B803" s="41" t="str">
        <f t="shared" ca="1" si="51"/>
        <v>-</v>
      </c>
      <c r="C803" s="41" t="str">
        <f t="shared" ca="1" si="52"/>
        <v>-</v>
      </c>
      <c r="D803" s="41" t="str">
        <f>IF($F803="sortie en cours d'année",'Base de données'!$B803,"-")</f>
        <v>-</v>
      </c>
      <c r="E803" s="41" t="str">
        <f>IF($H803="entrée en cours d'année",'Base de données'!$B803,"-")</f>
        <v>-</v>
      </c>
      <c r="F803" s="37" t="str">
        <f t="shared" si="49"/>
        <v/>
      </c>
      <c r="G803" s="37" t="str">
        <f>IF($J803="mouvement",_xlfn.XLOOKUP('Base de données'!$B803,$V:$V,$V:$V,0),"")</f>
        <v/>
      </c>
      <c r="H803" s="37" t="str">
        <f t="shared" si="50"/>
        <v/>
      </c>
      <c r="I803" s="37" t="str">
        <f>IF($J803="mouvement",_xlfn.XLOOKUP('Base de données'!$B803,$K:$K,$K:$K,0),"")</f>
        <v/>
      </c>
      <c r="J803" s="38" t="str">
        <f>IF(AND(Y803&lt;&gt;MAX(Y:Y),COUNTIF(K803:V803,'Base de données'!$B803)&gt;0),"mouvement","")</f>
        <v/>
      </c>
      <c r="K803" s="39" t="str">
        <f>IF(K$1&gt;$AE$1,"-",IFERROR(IF(DATEDIF('Base de données'!$A803,K$1,"d")&lt;&gt;0,"",'Base de données'!$B803),""))</f>
        <v/>
      </c>
      <c r="L803" s="39" t="str">
        <f>IF(L$1&gt;$AE$1,"-",IFERROR(IF(DATEDIF('Base de données'!$A803,L$1,"d")&lt;&gt;0,"",'Base de données'!$B803),""))</f>
        <v/>
      </c>
      <c r="M803" s="39" t="str">
        <f>IF(M$1&gt;$AE$1,"-",IFERROR(IF(DATEDIF('Base de données'!$A803,M$1,"d")&lt;&gt;0,"",'Base de données'!$B803),""))</f>
        <v>QL1M5</v>
      </c>
      <c r="N803" s="39" t="str">
        <f>IF(N$1&gt;$AE$1,"-",IFERROR(IF(DATEDIF('Base de données'!$A803,N$1,"d")&lt;&gt;0,"",'Base de données'!$B803),""))</f>
        <v/>
      </c>
      <c r="O803" s="39" t="str">
        <f>IF(O$1&gt;$AE$1,"-",IFERROR(IF(DATEDIF('Base de données'!$A803,O$1,"d")&lt;&gt;0,"",'Base de données'!$B803),""))</f>
        <v/>
      </c>
      <c r="P803" s="39" t="str">
        <f>IF(P$1&gt;$AE$1,"-",IFERROR(IF(DATEDIF('Base de données'!$A803,P$1,"d")&lt;&gt;0,"",'Base de données'!$B803),""))</f>
        <v/>
      </c>
      <c r="Q803" s="39" t="str">
        <f>IF(Q$1&gt;$AE$1,"-",IFERROR(IF(DATEDIF('Base de données'!$A803,Q$1,"d")&lt;&gt;0,"",'Base de données'!$B803),""))</f>
        <v/>
      </c>
      <c r="R803" s="39" t="str">
        <f>IF(R$1&gt;$AE$1,"-",IFERROR(IF(DATEDIF('Base de données'!$A803,R$1,"d")&lt;&gt;0,"",'Base de données'!$B803),""))</f>
        <v/>
      </c>
      <c r="S803" s="39" t="str">
        <f>IF(S$1&gt;$AE$1,"-",IFERROR(IF(DATEDIF('Base de données'!$A803,S$1,"d")&lt;&gt;0,"",'Base de données'!$B803),""))</f>
        <v/>
      </c>
      <c r="T803" s="39" t="str">
        <f>IF(T$1&gt;$AE$1,"-",IFERROR(IF(DATEDIF('Base de données'!$A803,T$1,"d")&lt;&gt;0,"",'Base de données'!$B803),""))</f>
        <v/>
      </c>
      <c r="U803" s="39" t="str">
        <f>IF(U$1&gt;$AE$1,"-",IFERROR(IF(DATEDIF('Base de données'!$A803,U$1,"d")&lt;&gt;0,"",'Base de données'!$B803),""))</f>
        <v/>
      </c>
      <c r="V803" s="39" t="str">
        <f>IF(V$1&gt;$AE$1,"-",IFERROR(IF(DATEDIF('Base de données'!$A803,V$1,"d")&lt;&gt;0,"",'Base de données'!$B803),""))</f>
        <v/>
      </c>
      <c r="W803" s="34"/>
      <c r="X803" s="30" t="str">
        <f>'Base de données'!$C803&amp;" "&amp;'Base de données'!$D803</f>
        <v>Leconte Stéphanie</v>
      </c>
      <c r="Y803" s="31">
        <f>COUNTIF('Base de données'!$B:$B,'Base de données'!$B803)</f>
        <v>12</v>
      </c>
      <c r="AA803" s="87" cm="1">
        <f t="array" aca="1" ref="AA803" ca="1">INDIRECT("'Base de données'!A" &amp; ROW(Y803))</f>
        <v>45717</v>
      </c>
      <c r="AB803" s="51" t="str" cm="1">
        <f t="array" aca="1" ref="AB803" ca="1">INDIRECT("'Base de données'!B" &amp; ROW(Z803))</f>
        <v>QL1M5</v>
      </c>
    </row>
    <row r="804" spans="1:28" x14ac:dyDescent="0.3">
      <c r="A804" s="41" t="str">
        <f ca="1">IF(IF(AND($B804&lt;&gt;"-",$B804=$E804),"Entrée et sortie","-")="Entrée et sortie",'Base de données'!$B804,"-")</f>
        <v>-</v>
      </c>
      <c r="B804" s="41" t="str">
        <f t="shared" ca="1" si="51"/>
        <v>-</v>
      </c>
      <c r="C804" s="41" t="str">
        <f t="shared" ca="1" si="52"/>
        <v>-</v>
      </c>
      <c r="D804" s="41" t="str">
        <f>IF($F804="sortie en cours d'année",'Base de données'!$B804,"-")</f>
        <v>-</v>
      </c>
      <c r="E804" s="41" t="str">
        <f>IF($H804="entrée en cours d'année",'Base de données'!$B804,"-")</f>
        <v>-</v>
      </c>
      <c r="F804" s="37" t="str">
        <f t="shared" si="49"/>
        <v/>
      </c>
      <c r="G804" s="37" t="str">
        <f>IF($J804="mouvement",_xlfn.XLOOKUP('Base de données'!$B804,$V:$V,$V:$V,0),"")</f>
        <v/>
      </c>
      <c r="H804" s="37" t="str">
        <f t="shared" si="50"/>
        <v/>
      </c>
      <c r="I804" s="37" t="str">
        <f>IF($J804="mouvement",_xlfn.XLOOKUP('Base de données'!$B804,$K:$K,$K:$K,0),"")</f>
        <v/>
      </c>
      <c r="J804" s="38" t="str">
        <f>IF(AND(Y804&lt;&gt;MAX(Y:Y),COUNTIF(K804:V804,'Base de données'!$B804)&gt;0),"mouvement","")</f>
        <v/>
      </c>
      <c r="K804" s="39" t="str">
        <f>IF(K$1&gt;$AE$1,"-",IFERROR(IF(DATEDIF('Base de données'!$A804,K$1,"d")&lt;&gt;0,"",'Base de données'!$B804),""))</f>
        <v/>
      </c>
      <c r="L804" s="39" t="str">
        <f>IF(L$1&gt;$AE$1,"-",IFERROR(IF(DATEDIF('Base de données'!$A804,L$1,"d")&lt;&gt;0,"",'Base de données'!$B804),""))</f>
        <v/>
      </c>
      <c r="M804" s="39" t="str">
        <f>IF(M$1&gt;$AE$1,"-",IFERROR(IF(DATEDIF('Base de données'!$A804,M$1,"d")&lt;&gt;0,"",'Base de données'!$B804),""))</f>
        <v>SDNJA</v>
      </c>
      <c r="N804" s="39" t="str">
        <f>IF(N$1&gt;$AE$1,"-",IFERROR(IF(DATEDIF('Base de données'!$A804,N$1,"d")&lt;&gt;0,"",'Base de données'!$B804),""))</f>
        <v/>
      </c>
      <c r="O804" s="39" t="str">
        <f>IF(O$1&gt;$AE$1,"-",IFERROR(IF(DATEDIF('Base de données'!$A804,O$1,"d")&lt;&gt;0,"",'Base de données'!$B804),""))</f>
        <v/>
      </c>
      <c r="P804" s="39" t="str">
        <f>IF(P$1&gt;$AE$1,"-",IFERROR(IF(DATEDIF('Base de données'!$A804,P$1,"d")&lt;&gt;0,"",'Base de données'!$B804),""))</f>
        <v/>
      </c>
      <c r="Q804" s="39" t="str">
        <f>IF(Q$1&gt;$AE$1,"-",IFERROR(IF(DATEDIF('Base de données'!$A804,Q$1,"d")&lt;&gt;0,"",'Base de données'!$B804),""))</f>
        <v/>
      </c>
      <c r="R804" s="39" t="str">
        <f>IF(R$1&gt;$AE$1,"-",IFERROR(IF(DATEDIF('Base de données'!$A804,R$1,"d")&lt;&gt;0,"",'Base de données'!$B804),""))</f>
        <v/>
      </c>
      <c r="S804" s="39" t="str">
        <f>IF(S$1&gt;$AE$1,"-",IFERROR(IF(DATEDIF('Base de données'!$A804,S$1,"d")&lt;&gt;0,"",'Base de données'!$B804),""))</f>
        <v/>
      </c>
      <c r="T804" s="39" t="str">
        <f>IF(T$1&gt;$AE$1,"-",IFERROR(IF(DATEDIF('Base de données'!$A804,T$1,"d")&lt;&gt;0,"",'Base de données'!$B804),""))</f>
        <v/>
      </c>
      <c r="U804" s="39" t="str">
        <f>IF(U$1&gt;$AE$1,"-",IFERROR(IF(DATEDIF('Base de données'!$A804,U$1,"d")&lt;&gt;0,"",'Base de données'!$B804),""))</f>
        <v/>
      </c>
      <c r="V804" s="39" t="str">
        <f>IF(V$1&gt;$AE$1,"-",IFERROR(IF(DATEDIF('Base de données'!$A804,V$1,"d")&lt;&gt;0,"",'Base de données'!$B804),""))</f>
        <v/>
      </c>
      <c r="W804" s="34"/>
      <c r="X804" s="30" t="str">
        <f>'Base de données'!$C804&amp;" "&amp;'Base de données'!$D804</f>
        <v>Thierry Marianne</v>
      </c>
      <c r="Y804" s="31">
        <f>COUNTIF('Base de données'!$B:$B,'Base de données'!$B804)</f>
        <v>12</v>
      </c>
      <c r="AA804" s="87" cm="1">
        <f t="array" aca="1" ref="AA804" ca="1">INDIRECT("'Base de données'!A" &amp; ROW(Y804))</f>
        <v>45717</v>
      </c>
      <c r="AB804" s="51" t="str" cm="1">
        <f t="array" aca="1" ref="AB804" ca="1">INDIRECT("'Base de données'!B" &amp; ROW(Z804))</f>
        <v>SDNJA</v>
      </c>
    </row>
    <row r="805" spans="1:28" x14ac:dyDescent="0.3">
      <c r="A805" s="41" t="str">
        <f ca="1">IF(IF(AND($B805&lt;&gt;"-",$B805=$E805),"Entrée et sortie","-")="Entrée et sortie",'Base de données'!$B805,"-")</f>
        <v>-</v>
      </c>
      <c r="B805" s="41" t="str">
        <f t="shared" ca="1" si="51"/>
        <v>-</v>
      </c>
      <c r="C805" s="41" t="str">
        <f t="shared" ca="1" si="52"/>
        <v>-</v>
      </c>
      <c r="D805" s="41" t="str">
        <f>IF($F805="sortie en cours d'année",'Base de données'!$B805,"-")</f>
        <v>-</v>
      </c>
      <c r="E805" s="41" t="str">
        <f>IF($H805="entrée en cours d'année",'Base de données'!$B805,"-")</f>
        <v>-</v>
      </c>
      <c r="F805" s="37" t="str">
        <f t="shared" si="49"/>
        <v/>
      </c>
      <c r="G805" s="37" t="str">
        <f>IF($J805="mouvement",_xlfn.XLOOKUP('Base de données'!$B805,$V:$V,$V:$V,0),"")</f>
        <v/>
      </c>
      <c r="H805" s="37" t="str">
        <f t="shared" si="50"/>
        <v/>
      </c>
      <c r="I805" s="37" t="str">
        <f>IF($J805="mouvement",_xlfn.XLOOKUP('Base de données'!$B805,$K:$K,$K:$K,0),"")</f>
        <v/>
      </c>
      <c r="J805" s="38" t="str">
        <f>IF(AND(Y805&lt;&gt;MAX(Y:Y),COUNTIF(K805:V805,'Base de données'!$B805)&gt;0),"mouvement","")</f>
        <v/>
      </c>
      <c r="K805" s="39" t="str">
        <f>IF(K$1&gt;$AE$1,"-",IFERROR(IF(DATEDIF('Base de données'!$A805,K$1,"d")&lt;&gt;0,"",'Base de données'!$B805),""))</f>
        <v/>
      </c>
      <c r="L805" s="39" t="str">
        <f>IF(L$1&gt;$AE$1,"-",IFERROR(IF(DATEDIF('Base de données'!$A805,L$1,"d")&lt;&gt;0,"",'Base de données'!$B805),""))</f>
        <v/>
      </c>
      <c r="M805" s="39" t="str">
        <f>IF(M$1&gt;$AE$1,"-",IFERROR(IF(DATEDIF('Base de données'!$A805,M$1,"d")&lt;&gt;0,"",'Base de données'!$B805),""))</f>
        <v>HJK4E</v>
      </c>
      <c r="N805" s="39" t="str">
        <f>IF(N$1&gt;$AE$1,"-",IFERROR(IF(DATEDIF('Base de données'!$A805,N$1,"d")&lt;&gt;0,"",'Base de données'!$B805),""))</f>
        <v/>
      </c>
      <c r="O805" s="39" t="str">
        <f>IF(O$1&gt;$AE$1,"-",IFERROR(IF(DATEDIF('Base de données'!$A805,O$1,"d")&lt;&gt;0,"",'Base de données'!$B805),""))</f>
        <v/>
      </c>
      <c r="P805" s="39" t="str">
        <f>IF(P$1&gt;$AE$1,"-",IFERROR(IF(DATEDIF('Base de données'!$A805,P$1,"d")&lt;&gt;0,"",'Base de données'!$B805),""))</f>
        <v/>
      </c>
      <c r="Q805" s="39" t="str">
        <f>IF(Q$1&gt;$AE$1,"-",IFERROR(IF(DATEDIF('Base de données'!$A805,Q$1,"d")&lt;&gt;0,"",'Base de données'!$B805),""))</f>
        <v/>
      </c>
      <c r="R805" s="39" t="str">
        <f>IF(R$1&gt;$AE$1,"-",IFERROR(IF(DATEDIF('Base de données'!$A805,R$1,"d")&lt;&gt;0,"",'Base de données'!$B805),""))</f>
        <v/>
      </c>
      <c r="S805" s="39" t="str">
        <f>IF(S$1&gt;$AE$1,"-",IFERROR(IF(DATEDIF('Base de données'!$A805,S$1,"d")&lt;&gt;0,"",'Base de données'!$B805),""))</f>
        <v/>
      </c>
      <c r="T805" s="39" t="str">
        <f>IF(T$1&gt;$AE$1,"-",IFERROR(IF(DATEDIF('Base de données'!$A805,T$1,"d")&lt;&gt;0,"",'Base de données'!$B805),""))</f>
        <v/>
      </c>
      <c r="U805" s="39" t="str">
        <f>IF(U$1&gt;$AE$1,"-",IFERROR(IF(DATEDIF('Base de données'!$A805,U$1,"d")&lt;&gt;0,"",'Base de données'!$B805),""))</f>
        <v/>
      </c>
      <c r="V805" s="39" t="str">
        <f>IF(V$1&gt;$AE$1,"-",IFERROR(IF(DATEDIF('Base de données'!$A805,V$1,"d")&lt;&gt;0,"",'Base de données'!$B805),""))</f>
        <v/>
      </c>
      <c r="W805" s="34"/>
      <c r="X805" s="30" t="str">
        <f>'Base de données'!$C805&amp;" "&amp;'Base de données'!$D805</f>
        <v>Thierry Jean</v>
      </c>
      <c r="Y805" s="31">
        <f>COUNTIF('Base de données'!$B:$B,'Base de données'!$B805)</f>
        <v>12</v>
      </c>
      <c r="AA805" s="87" cm="1">
        <f t="array" aca="1" ref="AA805" ca="1">INDIRECT("'Base de données'!A" &amp; ROW(Y805))</f>
        <v>45717</v>
      </c>
      <c r="AB805" s="51" t="str" cm="1">
        <f t="array" aca="1" ref="AB805" ca="1">INDIRECT("'Base de données'!B" &amp; ROW(Z805))</f>
        <v>HJK4E</v>
      </c>
    </row>
    <row r="806" spans="1:28" x14ac:dyDescent="0.3">
      <c r="A806" s="41" t="str">
        <f ca="1">IF(IF(AND($B806&lt;&gt;"-",$B806=$E806),"Entrée et sortie","-")="Entrée et sortie",'Base de données'!$B806,"-")</f>
        <v>-</v>
      </c>
      <c r="B806" s="41" t="str">
        <f t="shared" ca="1" si="51"/>
        <v>-</v>
      </c>
      <c r="C806" s="41" t="str">
        <f t="shared" ca="1" si="52"/>
        <v>-</v>
      </c>
      <c r="D806" s="41" t="str">
        <f>IF($F806="sortie en cours d'année",'Base de données'!$B806,"-")</f>
        <v>-</v>
      </c>
      <c r="E806" s="41" t="str">
        <f>IF($H806="entrée en cours d'année",'Base de données'!$B806,"-")</f>
        <v>-</v>
      </c>
      <c r="F806" s="37" t="str">
        <f t="shared" si="49"/>
        <v/>
      </c>
      <c r="G806" s="37" t="str">
        <f>IF($J806="mouvement",_xlfn.XLOOKUP('Base de données'!$B806,$V:$V,$V:$V,0),"")</f>
        <v/>
      </c>
      <c r="H806" s="37" t="str">
        <f t="shared" si="50"/>
        <v/>
      </c>
      <c r="I806" s="37" t="str">
        <f>IF($J806="mouvement",_xlfn.XLOOKUP('Base de données'!$B806,$K:$K,$K:$K,0),"")</f>
        <v/>
      </c>
      <c r="J806" s="38" t="str">
        <f>IF(AND(Y806&lt;&gt;MAX(Y:Y),COUNTIF(K806:V806,'Base de données'!$B806)&gt;0),"mouvement","")</f>
        <v/>
      </c>
      <c r="K806" s="39" t="str">
        <f>IF(K$1&gt;$AE$1,"-",IFERROR(IF(DATEDIF('Base de données'!$A806,K$1,"d")&lt;&gt;0,"",'Base de données'!$B806),""))</f>
        <v/>
      </c>
      <c r="L806" s="39" t="str">
        <f>IF(L$1&gt;$AE$1,"-",IFERROR(IF(DATEDIF('Base de données'!$A806,L$1,"d")&lt;&gt;0,"",'Base de données'!$B806),""))</f>
        <v/>
      </c>
      <c r="M806" s="39" t="str">
        <f>IF(M$1&gt;$AE$1,"-",IFERROR(IF(DATEDIF('Base de données'!$A806,M$1,"d")&lt;&gt;0,"",'Base de données'!$B806),""))</f>
        <v>FZTZM</v>
      </c>
      <c r="N806" s="39" t="str">
        <f>IF(N$1&gt;$AE$1,"-",IFERROR(IF(DATEDIF('Base de données'!$A806,N$1,"d")&lt;&gt;0,"",'Base de données'!$B806),""))</f>
        <v/>
      </c>
      <c r="O806" s="39" t="str">
        <f>IF(O$1&gt;$AE$1,"-",IFERROR(IF(DATEDIF('Base de données'!$A806,O$1,"d")&lt;&gt;0,"",'Base de données'!$B806),""))</f>
        <v/>
      </c>
      <c r="P806" s="39" t="str">
        <f>IF(P$1&gt;$AE$1,"-",IFERROR(IF(DATEDIF('Base de données'!$A806,P$1,"d")&lt;&gt;0,"",'Base de données'!$B806),""))</f>
        <v/>
      </c>
      <c r="Q806" s="39" t="str">
        <f>IF(Q$1&gt;$AE$1,"-",IFERROR(IF(DATEDIF('Base de données'!$A806,Q$1,"d")&lt;&gt;0,"",'Base de données'!$B806),""))</f>
        <v/>
      </c>
      <c r="R806" s="39" t="str">
        <f>IF(R$1&gt;$AE$1,"-",IFERROR(IF(DATEDIF('Base de données'!$A806,R$1,"d")&lt;&gt;0,"",'Base de données'!$B806),""))</f>
        <v/>
      </c>
      <c r="S806" s="39" t="str">
        <f>IF(S$1&gt;$AE$1,"-",IFERROR(IF(DATEDIF('Base de données'!$A806,S$1,"d")&lt;&gt;0,"",'Base de données'!$B806),""))</f>
        <v/>
      </c>
      <c r="T806" s="39" t="str">
        <f>IF(T$1&gt;$AE$1,"-",IFERROR(IF(DATEDIF('Base de données'!$A806,T$1,"d")&lt;&gt;0,"",'Base de données'!$B806),""))</f>
        <v/>
      </c>
      <c r="U806" s="39" t="str">
        <f>IF(U$1&gt;$AE$1,"-",IFERROR(IF(DATEDIF('Base de données'!$A806,U$1,"d")&lt;&gt;0,"",'Base de données'!$B806),""))</f>
        <v/>
      </c>
      <c r="V806" s="39" t="str">
        <f>IF(V$1&gt;$AE$1,"-",IFERROR(IF(DATEDIF('Base de données'!$A806,V$1,"d")&lt;&gt;0,"",'Base de données'!$B806),""))</f>
        <v/>
      </c>
      <c r="W806" s="34"/>
      <c r="X806" s="30" t="str">
        <f>'Base de données'!$C806&amp;" "&amp;'Base de données'!$D806</f>
        <v>Le Goff Sébastien</v>
      </c>
      <c r="Y806" s="31">
        <f>COUNTIF('Base de données'!$B:$B,'Base de données'!$B806)</f>
        <v>12</v>
      </c>
      <c r="AA806" s="87" cm="1">
        <f t="array" aca="1" ref="AA806" ca="1">INDIRECT("'Base de données'!A" &amp; ROW(Y806))</f>
        <v>45717</v>
      </c>
      <c r="AB806" s="51" t="str" cm="1">
        <f t="array" aca="1" ref="AB806" ca="1">INDIRECT("'Base de données'!B" &amp; ROW(Z806))</f>
        <v>FZTZM</v>
      </c>
    </row>
    <row r="807" spans="1:28" x14ac:dyDescent="0.3">
      <c r="A807" s="41" t="str">
        <f ca="1">IF(IF(AND($B807&lt;&gt;"-",$B807=$E807),"Entrée et sortie","-")="Entrée et sortie",'Base de données'!$B807,"-")</f>
        <v>-</v>
      </c>
      <c r="B807" s="41" t="str">
        <f t="shared" ca="1" si="51"/>
        <v>WXLIG</v>
      </c>
      <c r="C807" s="41" t="str">
        <f t="shared" ca="1" si="52"/>
        <v>WXLIG</v>
      </c>
      <c r="D807" s="41" t="str">
        <f>IF($F807="sortie en cours d'année",'Base de données'!$B807,"-")</f>
        <v>WXLIG</v>
      </c>
      <c r="E807" s="41" t="str">
        <f>IF($H807="entrée en cours d'année",'Base de données'!$B807,"-")</f>
        <v>-</v>
      </c>
      <c r="F807" s="37" t="str">
        <f t="shared" si="49"/>
        <v>sortie en cours d'année</v>
      </c>
      <c r="G807" s="37">
        <f>IF($J807="mouvement",_xlfn.XLOOKUP('Base de données'!$B807,$V:$V,$V:$V,0),"")</f>
        <v>0</v>
      </c>
      <c r="H807" s="37" t="str">
        <f t="shared" si="50"/>
        <v/>
      </c>
      <c r="I807" s="37" t="str">
        <f>IF($J807="mouvement",_xlfn.XLOOKUP('Base de données'!$B807,$K:$K,$K:$K,0),"")</f>
        <v>WXLIG</v>
      </c>
      <c r="J807" s="38" t="str">
        <f>IF(AND(Y807&lt;&gt;MAX(Y:Y),COUNTIF(K807:V807,'Base de données'!$B807)&gt;0),"mouvement","")</f>
        <v>mouvement</v>
      </c>
      <c r="K807" s="39" t="str">
        <f>IF(K$1&gt;$AE$1,"-",IFERROR(IF(DATEDIF('Base de données'!$A807,K$1,"d")&lt;&gt;0,"",'Base de données'!$B807),""))</f>
        <v/>
      </c>
      <c r="L807" s="39" t="str">
        <f>IF(L$1&gt;$AE$1,"-",IFERROR(IF(DATEDIF('Base de données'!$A807,L$1,"d")&lt;&gt;0,"",'Base de données'!$B807),""))</f>
        <v/>
      </c>
      <c r="M807" s="39" t="str">
        <f>IF(M$1&gt;$AE$1,"-",IFERROR(IF(DATEDIF('Base de données'!$A807,M$1,"d")&lt;&gt;0,"",'Base de données'!$B807),""))</f>
        <v>WXLIG</v>
      </c>
      <c r="N807" s="39" t="str">
        <f>IF(N$1&gt;$AE$1,"-",IFERROR(IF(DATEDIF('Base de données'!$A807,N$1,"d")&lt;&gt;0,"",'Base de données'!$B807),""))</f>
        <v/>
      </c>
      <c r="O807" s="39" t="str">
        <f>IF(O$1&gt;$AE$1,"-",IFERROR(IF(DATEDIF('Base de données'!$A807,O$1,"d")&lt;&gt;0,"",'Base de données'!$B807),""))</f>
        <v/>
      </c>
      <c r="P807" s="39" t="str">
        <f>IF(P$1&gt;$AE$1,"-",IFERROR(IF(DATEDIF('Base de données'!$A807,P$1,"d")&lt;&gt;0,"",'Base de données'!$B807),""))</f>
        <v/>
      </c>
      <c r="Q807" s="39" t="str">
        <f>IF(Q$1&gt;$AE$1,"-",IFERROR(IF(DATEDIF('Base de données'!$A807,Q$1,"d")&lt;&gt;0,"",'Base de données'!$B807),""))</f>
        <v/>
      </c>
      <c r="R807" s="39" t="str">
        <f>IF(R$1&gt;$AE$1,"-",IFERROR(IF(DATEDIF('Base de données'!$A807,R$1,"d")&lt;&gt;0,"",'Base de données'!$B807),""))</f>
        <v/>
      </c>
      <c r="S807" s="39" t="str">
        <f>IF(S$1&gt;$AE$1,"-",IFERROR(IF(DATEDIF('Base de données'!$A807,S$1,"d")&lt;&gt;0,"",'Base de données'!$B807),""))</f>
        <v/>
      </c>
      <c r="T807" s="39" t="str">
        <f>IF(T$1&gt;$AE$1,"-",IFERROR(IF(DATEDIF('Base de données'!$A807,T$1,"d")&lt;&gt;0,"",'Base de données'!$B807),""))</f>
        <v/>
      </c>
      <c r="U807" s="39" t="str">
        <f>IF(U$1&gt;$AE$1,"-",IFERROR(IF(DATEDIF('Base de données'!$A807,U$1,"d")&lt;&gt;0,"",'Base de données'!$B807),""))</f>
        <v/>
      </c>
      <c r="V807" s="39" t="str">
        <f>IF(V$1&gt;$AE$1,"-",IFERROR(IF(DATEDIF('Base de données'!$A807,V$1,"d")&lt;&gt;0,"",'Base de données'!$B807),""))</f>
        <v/>
      </c>
      <c r="W807" s="34"/>
      <c r="X807" s="30" t="str">
        <f>'Base de données'!$C807&amp;" "&amp;'Base de données'!$D807</f>
        <v>Pichon Étienne</v>
      </c>
      <c r="Y807" s="31">
        <f>COUNTIF('Base de données'!$B:$B,'Base de données'!$B807)</f>
        <v>10</v>
      </c>
      <c r="AA807" s="87" cm="1">
        <f t="array" aca="1" ref="AA807" ca="1">INDIRECT("'Base de données'!A" &amp; ROW(Y807))</f>
        <v>45717</v>
      </c>
      <c r="AB807" s="51" t="str" cm="1">
        <f t="array" aca="1" ref="AB807" ca="1">INDIRECT("'Base de données'!B" &amp; ROW(Z807))</f>
        <v>WXLIG</v>
      </c>
    </row>
    <row r="808" spans="1:28" x14ac:dyDescent="0.3">
      <c r="A808" s="41" t="str">
        <f ca="1">IF(IF(AND($B808&lt;&gt;"-",$B808=$E808),"Entrée et sortie","-")="Entrée et sortie",'Base de données'!$B808,"-")</f>
        <v>-</v>
      </c>
      <c r="B808" s="41" t="str">
        <f t="shared" ca="1" si="51"/>
        <v>-</v>
      </c>
      <c r="C808" s="41" t="str">
        <f t="shared" ca="1" si="52"/>
        <v>-</v>
      </c>
      <c r="D808" s="41" t="str">
        <f>IF($F808="sortie en cours d'année",'Base de données'!$B808,"-")</f>
        <v>-</v>
      </c>
      <c r="E808" s="41" t="str">
        <f>IF($H808="entrée en cours d'année",'Base de données'!$B808,"-")</f>
        <v>-</v>
      </c>
      <c r="F808" s="37" t="str">
        <f t="shared" si="49"/>
        <v/>
      </c>
      <c r="G808" s="37" t="str">
        <f>IF($J808="mouvement",_xlfn.XLOOKUP('Base de données'!$B808,$V:$V,$V:$V,0),"")</f>
        <v/>
      </c>
      <c r="H808" s="37" t="str">
        <f t="shared" si="50"/>
        <v/>
      </c>
      <c r="I808" s="37" t="str">
        <f>IF($J808="mouvement",_xlfn.XLOOKUP('Base de données'!$B808,$K:$K,$K:$K,0),"")</f>
        <v/>
      </c>
      <c r="J808" s="38" t="str">
        <f>IF(AND(Y808&lt;&gt;MAX(Y:Y),COUNTIF(K808:V808,'Base de données'!$B808)&gt;0),"mouvement","")</f>
        <v/>
      </c>
      <c r="K808" s="39" t="str">
        <f>IF(K$1&gt;$AE$1,"-",IFERROR(IF(DATEDIF('Base de données'!$A808,K$1,"d")&lt;&gt;0,"",'Base de données'!$B808),""))</f>
        <v/>
      </c>
      <c r="L808" s="39" t="str">
        <f>IF(L$1&gt;$AE$1,"-",IFERROR(IF(DATEDIF('Base de données'!$A808,L$1,"d")&lt;&gt;0,"",'Base de données'!$B808),""))</f>
        <v/>
      </c>
      <c r="M808" s="39" t="str">
        <f>IF(M$1&gt;$AE$1,"-",IFERROR(IF(DATEDIF('Base de données'!$A808,M$1,"d")&lt;&gt;0,"",'Base de données'!$B808),""))</f>
        <v>DQ4RC</v>
      </c>
      <c r="N808" s="39" t="str">
        <f>IF(N$1&gt;$AE$1,"-",IFERROR(IF(DATEDIF('Base de données'!$A808,N$1,"d")&lt;&gt;0,"",'Base de données'!$B808),""))</f>
        <v/>
      </c>
      <c r="O808" s="39" t="str">
        <f>IF(O$1&gt;$AE$1,"-",IFERROR(IF(DATEDIF('Base de données'!$A808,O$1,"d")&lt;&gt;0,"",'Base de données'!$B808),""))</f>
        <v/>
      </c>
      <c r="P808" s="39" t="str">
        <f>IF(P$1&gt;$AE$1,"-",IFERROR(IF(DATEDIF('Base de données'!$A808,P$1,"d")&lt;&gt;0,"",'Base de données'!$B808),""))</f>
        <v/>
      </c>
      <c r="Q808" s="39" t="str">
        <f>IF(Q$1&gt;$AE$1,"-",IFERROR(IF(DATEDIF('Base de données'!$A808,Q$1,"d")&lt;&gt;0,"",'Base de données'!$B808),""))</f>
        <v/>
      </c>
      <c r="R808" s="39" t="str">
        <f>IF(R$1&gt;$AE$1,"-",IFERROR(IF(DATEDIF('Base de données'!$A808,R$1,"d")&lt;&gt;0,"",'Base de données'!$B808),""))</f>
        <v/>
      </c>
      <c r="S808" s="39" t="str">
        <f>IF(S$1&gt;$AE$1,"-",IFERROR(IF(DATEDIF('Base de données'!$A808,S$1,"d")&lt;&gt;0,"",'Base de données'!$B808),""))</f>
        <v/>
      </c>
      <c r="T808" s="39" t="str">
        <f>IF(T$1&gt;$AE$1,"-",IFERROR(IF(DATEDIF('Base de données'!$A808,T$1,"d")&lt;&gt;0,"",'Base de données'!$B808),""))</f>
        <v/>
      </c>
      <c r="U808" s="39" t="str">
        <f>IF(U$1&gt;$AE$1,"-",IFERROR(IF(DATEDIF('Base de données'!$A808,U$1,"d")&lt;&gt;0,"",'Base de données'!$B808),""))</f>
        <v/>
      </c>
      <c r="V808" s="39" t="str">
        <f>IF(V$1&gt;$AE$1,"-",IFERROR(IF(DATEDIF('Base de données'!$A808,V$1,"d")&lt;&gt;0,"",'Base de données'!$B808),""))</f>
        <v/>
      </c>
      <c r="W808" s="34"/>
      <c r="X808" s="30" t="str">
        <f>'Base de données'!$C808&amp;" "&amp;'Base de données'!$D808</f>
        <v>Paris Adrien</v>
      </c>
      <c r="Y808" s="31">
        <f>COUNTIF('Base de données'!$B:$B,'Base de données'!$B808)</f>
        <v>12</v>
      </c>
      <c r="AA808" s="87" cm="1">
        <f t="array" aca="1" ref="AA808" ca="1">INDIRECT("'Base de données'!A" &amp; ROW(Y808))</f>
        <v>45717</v>
      </c>
      <c r="AB808" s="51" t="str" cm="1">
        <f t="array" aca="1" ref="AB808" ca="1">INDIRECT("'Base de données'!B" &amp; ROW(Z808))</f>
        <v>DQ4RC</v>
      </c>
    </row>
    <row r="809" spans="1:28" x14ac:dyDescent="0.3">
      <c r="A809" s="41" t="str">
        <f ca="1">IF(IF(AND($B809&lt;&gt;"-",$B809=$E809),"Entrée et sortie","-")="Entrée et sortie",'Base de données'!$B809,"-")</f>
        <v>-</v>
      </c>
      <c r="B809" s="41" t="str">
        <f t="shared" ca="1" si="51"/>
        <v>-</v>
      </c>
      <c r="C809" s="41" t="str">
        <f t="shared" ca="1" si="52"/>
        <v>-</v>
      </c>
      <c r="D809" s="41" t="str">
        <f>IF($F809="sortie en cours d'année",'Base de données'!$B809,"-")</f>
        <v>-</v>
      </c>
      <c r="E809" s="41" t="str">
        <f>IF($H809="entrée en cours d'année",'Base de données'!$B809,"-")</f>
        <v>-</v>
      </c>
      <c r="F809" s="37" t="str">
        <f t="shared" si="49"/>
        <v/>
      </c>
      <c r="G809" s="37" t="str">
        <f>IF($J809="mouvement",_xlfn.XLOOKUP('Base de données'!$B809,$V:$V,$V:$V,0),"")</f>
        <v/>
      </c>
      <c r="H809" s="37" t="str">
        <f t="shared" si="50"/>
        <v/>
      </c>
      <c r="I809" s="37" t="str">
        <f>IF($J809="mouvement",_xlfn.XLOOKUP('Base de données'!$B809,$K:$K,$K:$K,0),"")</f>
        <v/>
      </c>
      <c r="J809" s="38" t="str">
        <f>IF(AND(Y809&lt;&gt;MAX(Y:Y),COUNTIF(K809:V809,'Base de données'!$B809)&gt;0),"mouvement","")</f>
        <v/>
      </c>
      <c r="K809" s="39" t="str">
        <f>IF(K$1&gt;$AE$1,"-",IFERROR(IF(DATEDIF('Base de données'!$A809,K$1,"d")&lt;&gt;0,"",'Base de données'!$B809),""))</f>
        <v/>
      </c>
      <c r="L809" s="39" t="str">
        <f>IF(L$1&gt;$AE$1,"-",IFERROR(IF(DATEDIF('Base de données'!$A809,L$1,"d")&lt;&gt;0,"",'Base de données'!$B809),""))</f>
        <v/>
      </c>
      <c r="M809" s="39" t="str">
        <f>IF(M$1&gt;$AE$1,"-",IFERROR(IF(DATEDIF('Base de données'!$A809,M$1,"d")&lt;&gt;0,"",'Base de données'!$B809),""))</f>
        <v>1XIA0</v>
      </c>
      <c r="N809" s="39" t="str">
        <f>IF(N$1&gt;$AE$1,"-",IFERROR(IF(DATEDIF('Base de données'!$A809,N$1,"d")&lt;&gt;0,"",'Base de données'!$B809),""))</f>
        <v/>
      </c>
      <c r="O809" s="39" t="str">
        <f>IF(O$1&gt;$AE$1,"-",IFERROR(IF(DATEDIF('Base de données'!$A809,O$1,"d")&lt;&gt;0,"",'Base de données'!$B809),""))</f>
        <v/>
      </c>
      <c r="P809" s="39" t="str">
        <f>IF(P$1&gt;$AE$1,"-",IFERROR(IF(DATEDIF('Base de données'!$A809,P$1,"d")&lt;&gt;0,"",'Base de données'!$B809),""))</f>
        <v/>
      </c>
      <c r="Q809" s="39" t="str">
        <f>IF(Q$1&gt;$AE$1,"-",IFERROR(IF(DATEDIF('Base de données'!$A809,Q$1,"d")&lt;&gt;0,"",'Base de données'!$B809),""))</f>
        <v/>
      </c>
      <c r="R809" s="39" t="str">
        <f>IF(R$1&gt;$AE$1,"-",IFERROR(IF(DATEDIF('Base de données'!$A809,R$1,"d")&lt;&gt;0,"",'Base de données'!$B809),""))</f>
        <v/>
      </c>
      <c r="S809" s="39" t="str">
        <f>IF(S$1&gt;$AE$1,"-",IFERROR(IF(DATEDIF('Base de données'!$A809,S$1,"d")&lt;&gt;0,"",'Base de données'!$B809),""))</f>
        <v/>
      </c>
      <c r="T809" s="39" t="str">
        <f>IF(T$1&gt;$AE$1,"-",IFERROR(IF(DATEDIF('Base de données'!$A809,T$1,"d")&lt;&gt;0,"",'Base de données'!$B809),""))</f>
        <v/>
      </c>
      <c r="U809" s="39" t="str">
        <f>IF(U$1&gt;$AE$1,"-",IFERROR(IF(DATEDIF('Base de données'!$A809,U$1,"d")&lt;&gt;0,"",'Base de données'!$B809),""))</f>
        <v/>
      </c>
      <c r="V809" s="39" t="str">
        <f>IF(V$1&gt;$AE$1,"-",IFERROR(IF(DATEDIF('Base de données'!$A809,V$1,"d")&lt;&gt;0,"",'Base de données'!$B809),""))</f>
        <v/>
      </c>
      <c r="W809" s="34"/>
      <c r="X809" s="30" t="str">
        <f>'Base de données'!$C809&amp;" "&amp;'Base de données'!$D809</f>
        <v>Pons Georges</v>
      </c>
      <c r="Y809" s="31">
        <f>COUNTIF('Base de données'!$B:$B,'Base de données'!$B809)</f>
        <v>12</v>
      </c>
      <c r="AA809" s="87" cm="1">
        <f t="array" aca="1" ref="AA809" ca="1">INDIRECT("'Base de données'!A" &amp; ROW(Y809))</f>
        <v>45717</v>
      </c>
      <c r="AB809" s="51" t="str" cm="1">
        <f t="array" aca="1" ref="AB809" ca="1">INDIRECT("'Base de données'!B" &amp; ROW(Z809))</f>
        <v>1XIA0</v>
      </c>
    </row>
    <row r="810" spans="1:28" x14ac:dyDescent="0.3">
      <c r="A810" s="41" t="str">
        <f ca="1">IF(IF(AND($B810&lt;&gt;"-",$B810=$E810),"Entrée et sortie","-")="Entrée et sortie",'Base de données'!$B810,"-")</f>
        <v>-</v>
      </c>
      <c r="B810" s="41" t="str">
        <f t="shared" ca="1" si="51"/>
        <v>-</v>
      </c>
      <c r="C810" s="41" t="str">
        <f t="shared" ca="1" si="52"/>
        <v>-</v>
      </c>
      <c r="D810" s="41" t="str">
        <f>IF($F810="sortie en cours d'année",'Base de données'!$B810,"-")</f>
        <v>-</v>
      </c>
      <c r="E810" s="41" t="str">
        <f>IF($H810="entrée en cours d'année",'Base de données'!$B810,"-")</f>
        <v>-</v>
      </c>
      <c r="F810" s="37" t="str">
        <f t="shared" si="49"/>
        <v/>
      </c>
      <c r="G810" s="37" t="str">
        <f>IF($J810="mouvement",_xlfn.XLOOKUP('Base de données'!$B810,$V:$V,$V:$V,0),"")</f>
        <v/>
      </c>
      <c r="H810" s="37" t="str">
        <f t="shared" si="50"/>
        <v/>
      </c>
      <c r="I810" s="37" t="str">
        <f>IF($J810="mouvement",_xlfn.XLOOKUP('Base de données'!$B810,$K:$K,$K:$K,0),"")</f>
        <v/>
      </c>
      <c r="J810" s="38" t="str">
        <f>IF(AND(Y810&lt;&gt;MAX(Y:Y),COUNTIF(K810:V810,'Base de données'!$B810)&gt;0),"mouvement","")</f>
        <v/>
      </c>
      <c r="K810" s="39" t="str">
        <f>IF(K$1&gt;$AE$1,"-",IFERROR(IF(DATEDIF('Base de données'!$A810,K$1,"d")&lt;&gt;0,"",'Base de données'!$B810),""))</f>
        <v/>
      </c>
      <c r="L810" s="39" t="str">
        <f>IF(L$1&gt;$AE$1,"-",IFERROR(IF(DATEDIF('Base de données'!$A810,L$1,"d")&lt;&gt;0,"",'Base de données'!$B810),""))</f>
        <v/>
      </c>
      <c r="M810" s="39" t="str">
        <f>IF(M$1&gt;$AE$1,"-",IFERROR(IF(DATEDIF('Base de données'!$A810,M$1,"d")&lt;&gt;0,"",'Base de données'!$B810),""))</f>
        <v>PO5EN</v>
      </c>
      <c r="N810" s="39" t="str">
        <f>IF(N$1&gt;$AE$1,"-",IFERROR(IF(DATEDIF('Base de données'!$A810,N$1,"d")&lt;&gt;0,"",'Base de données'!$B810),""))</f>
        <v/>
      </c>
      <c r="O810" s="39" t="str">
        <f>IF(O$1&gt;$AE$1,"-",IFERROR(IF(DATEDIF('Base de données'!$A810,O$1,"d")&lt;&gt;0,"",'Base de données'!$B810),""))</f>
        <v/>
      </c>
      <c r="P810" s="39" t="str">
        <f>IF(P$1&gt;$AE$1,"-",IFERROR(IF(DATEDIF('Base de données'!$A810,P$1,"d")&lt;&gt;0,"",'Base de données'!$B810),""))</f>
        <v/>
      </c>
      <c r="Q810" s="39" t="str">
        <f>IF(Q$1&gt;$AE$1,"-",IFERROR(IF(DATEDIF('Base de données'!$A810,Q$1,"d")&lt;&gt;0,"",'Base de données'!$B810),""))</f>
        <v/>
      </c>
      <c r="R810" s="39" t="str">
        <f>IF(R$1&gt;$AE$1,"-",IFERROR(IF(DATEDIF('Base de données'!$A810,R$1,"d")&lt;&gt;0,"",'Base de données'!$B810),""))</f>
        <v/>
      </c>
      <c r="S810" s="39" t="str">
        <f>IF(S$1&gt;$AE$1,"-",IFERROR(IF(DATEDIF('Base de données'!$A810,S$1,"d")&lt;&gt;0,"",'Base de données'!$B810),""))</f>
        <v/>
      </c>
      <c r="T810" s="39" t="str">
        <f>IF(T$1&gt;$AE$1,"-",IFERROR(IF(DATEDIF('Base de données'!$A810,T$1,"d")&lt;&gt;0,"",'Base de données'!$B810),""))</f>
        <v/>
      </c>
      <c r="U810" s="39" t="str">
        <f>IF(U$1&gt;$AE$1,"-",IFERROR(IF(DATEDIF('Base de données'!$A810,U$1,"d")&lt;&gt;0,"",'Base de données'!$B810),""))</f>
        <v/>
      </c>
      <c r="V810" s="39" t="str">
        <f>IF(V$1&gt;$AE$1,"-",IFERROR(IF(DATEDIF('Base de données'!$A810,V$1,"d")&lt;&gt;0,"",'Base de données'!$B810),""))</f>
        <v/>
      </c>
      <c r="W810" s="34"/>
      <c r="X810" s="30" t="str">
        <f>'Base de données'!$C810&amp;" "&amp;'Base de données'!$D810</f>
        <v>Moreau Adèle</v>
      </c>
      <c r="Y810" s="31">
        <f>COUNTIF('Base de données'!$B:$B,'Base de données'!$B810)</f>
        <v>12</v>
      </c>
      <c r="AA810" s="87" cm="1">
        <f t="array" aca="1" ref="AA810" ca="1">INDIRECT("'Base de données'!A" &amp; ROW(Y810))</f>
        <v>45717</v>
      </c>
      <c r="AB810" s="51" t="str" cm="1">
        <f t="array" aca="1" ref="AB810" ca="1">INDIRECT("'Base de données'!B" &amp; ROW(Z810))</f>
        <v>PO5EN</v>
      </c>
    </row>
    <row r="811" spans="1:28" x14ac:dyDescent="0.3">
      <c r="A811" s="41" t="str">
        <f ca="1">IF(IF(AND($B811&lt;&gt;"-",$B811=$E811),"Entrée et sortie","-")="Entrée et sortie",'Base de données'!$B811,"-")</f>
        <v>-</v>
      </c>
      <c r="B811" s="41" t="str">
        <f t="shared" ca="1" si="51"/>
        <v>-</v>
      </c>
      <c r="C811" s="41" t="str">
        <f t="shared" ca="1" si="52"/>
        <v>-</v>
      </c>
      <c r="D811" s="41" t="str">
        <f>IF($F811="sortie en cours d'année",'Base de données'!$B811,"-")</f>
        <v>-</v>
      </c>
      <c r="E811" s="41" t="str">
        <f>IF($H811="entrée en cours d'année",'Base de données'!$B811,"-")</f>
        <v>-</v>
      </c>
      <c r="F811" s="37" t="str">
        <f t="shared" si="49"/>
        <v/>
      </c>
      <c r="G811" s="37" t="str">
        <f>IF($J811="mouvement",_xlfn.XLOOKUP('Base de données'!$B811,$V:$V,$V:$V,0),"")</f>
        <v/>
      </c>
      <c r="H811" s="37" t="str">
        <f t="shared" si="50"/>
        <v/>
      </c>
      <c r="I811" s="37" t="str">
        <f>IF($J811="mouvement",_xlfn.XLOOKUP('Base de données'!$B811,$K:$K,$K:$K,0),"")</f>
        <v/>
      </c>
      <c r="J811" s="38" t="str">
        <f>IF(AND(Y811&lt;&gt;MAX(Y:Y),COUNTIF(K811:V811,'Base de données'!$B811)&gt;0),"mouvement","")</f>
        <v/>
      </c>
      <c r="K811" s="39" t="str">
        <f>IF(K$1&gt;$AE$1,"-",IFERROR(IF(DATEDIF('Base de données'!$A811,K$1,"d")&lt;&gt;0,"",'Base de données'!$B811),""))</f>
        <v/>
      </c>
      <c r="L811" s="39" t="str">
        <f>IF(L$1&gt;$AE$1,"-",IFERROR(IF(DATEDIF('Base de données'!$A811,L$1,"d")&lt;&gt;0,"",'Base de données'!$B811),""))</f>
        <v/>
      </c>
      <c r="M811" s="39" t="str">
        <f>IF(M$1&gt;$AE$1,"-",IFERROR(IF(DATEDIF('Base de données'!$A811,M$1,"d")&lt;&gt;0,"",'Base de données'!$B811),""))</f>
        <v>Q84S6</v>
      </c>
      <c r="N811" s="39" t="str">
        <f>IF(N$1&gt;$AE$1,"-",IFERROR(IF(DATEDIF('Base de données'!$A811,N$1,"d")&lt;&gt;0,"",'Base de données'!$B811),""))</f>
        <v/>
      </c>
      <c r="O811" s="39" t="str">
        <f>IF(O$1&gt;$AE$1,"-",IFERROR(IF(DATEDIF('Base de données'!$A811,O$1,"d")&lt;&gt;0,"",'Base de données'!$B811),""))</f>
        <v/>
      </c>
      <c r="P811" s="39" t="str">
        <f>IF(P$1&gt;$AE$1,"-",IFERROR(IF(DATEDIF('Base de données'!$A811,P$1,"d")&lt;&gt;0,"",'Base de données'!$B811),""))</f>
        <v/>
      </c>
      <c r="Q811" s="39" t="str">
        <f>IF(Q$1&gt;$AE$1,"-",IFERROR(IF(DATEDIF('Base de données'!$A811,Q$1,"d")&lt;&gt;0,"",'Base de données'!$B811),""))</f>
        <v/>
      </c>
      <c r="R811" s="39" t="str">
        <f>IF(R$1&gt;$AE$1,"-",IFERROR(IF(DATEDIF('Base de données'!$A811,R$1,"d")&lt;&gt;0,"",'Base de données'!$B811),""))</f>
        <v/>
      </c>
      <c r="S811" s="39" t="str">
        <f>IF(S$1&gt;$AE$1,"-",IFERROR(IF(DATEDIF('Base de données'!$A811,S$1,"d")&lt;&gt;0,"",'Base de données'!$B811),""))</f>
        <v/>
      </c>
      <c r="T811" s="39" t="str">
        <f>IF(T$1&gt;$AE$1,"-",IFERROR(IF(DATEDIF('Base de données'!$A811,T$1,"d")&lt;&gt;0,"",'Base de données'!$B811),""))</f>
        <v/>
      </c>
      <c r="U811" s="39" t="str">
        <f>IF(U$1&gt;$AE$1,"-",IFERROR(IF(DATEDIF('Base de données'!$A811,U$1,"d")&lt;&gt;0,"",'Base de données'!$B811),""))</f>
        <v/>
      </c>
      <c r="V811" s="39" t="str">
        <f>IF(V$1&gt;$AE$1,"-",IFERROR(IF(DATEDIF('Base de données'!$A811,V$1,"d")&lt;&gt;0,"",'Base de données'!$B811),""))</f>
        <v/>
      </c>
      <c r="W811" s="34"/>
      <c r="X811" s="30" t="str">
        <f>'Base de données'!$C811&amp;" "&amp;'Base de données'!$D811</f>
        <v>Grenier Frédérique</v>
      </c>
      <c r="Y811" s="31">
        <f>COUNTIF('Base de données'!$B:$B,'Base de données'!$B811)</f>
        <v>12</v>
      </c>
      <c r="AA811" s="87" cm="1">
        <f t="array" aca="1" ref="AA811" ca="1">INDIRECT("'Base de données'!A" &amp; ROW(Y811))</f>
        <v>45717</v>
      </c>
      <c r="AB811" s="51" t="str" cm="1">
        <f t="array" aca="1" ref="AB811" ca="1">INDIRECT("'Base de données'!B" &amp; ROW(Z811))</f>
        <v>Q84S6</v>
      </c>
    </row>
    <row r="812" spans="1:28" x14ac:dyDescent="0.3">
      <c r="A812" s="41" t="str">
        <f ca="1">IF(IF(AND($B812&lt;&gt;"-",$B812=$E812),"Entrée et sortie","-")="Entrée et sortie",'Base de données'!$B812,"-")</f>
        <v>-</v>
      </c>
      <c r="B812" s="41" t="str">
        <f t="shared" ca="1" si="51"/>
        <v>1TM93</v>
      </c>
      <c r="C812" s="41" t="str">
        <f t="shared" ca="1" si="52"/>
        <v>1TM93</v>
      </c>
      <c r="D812" s="41" t="str">
        <f>IF($F812="sortie en cours d'année",'Base de données'!$B812,"-")</f>
        <v>1TM93</v>
      </c>
      <c r="E812" s="41" t="str">
        <f>IF($H812="entrée en cours d'année",'Base de données'!$B812,"-")</f>
        <v>-</v>
      </c>
      <c r="F812" s="37" t="str">
        <f t="shared" si="49"/>
        <v>sortie en cours d'année</v>
      </c>
      <c r="G812" s="37">
        <f>IF($J812="mouvement",_xlfn.XLOOKUP('Base de données'!$B812,$V:$V,$V:$V,0),"")</f>
        <v>0</v>
      </c>
      <c r="H812" s="37" t="str">
        <f t="shared" si="50"/>
        <v/>
      </c>
      <c r="I812" s="37" t="str">
        <f>IF($J812="mouvement",_xlfn.XLOOKUP('Base de données'!$B812,$K:$K,$K:$K,0),"")</f>
        <v>1TM93</v>
      </c>
      <c r="J812" s="38" t="str">
        <f>IF(AND(Y812&lt;&gt;MAX(Y:Y),COUNTIF(K812:V812,'Base de données'!$B812)&gt;0),"mouvement","")</f>
        <v>mouvement</v>
      </c>
      <c r="K812" s="39" t="str">
        <f>IF(K$1&gt;$AE$1,"-",IFERROR(IF(DATEDIF('Base de données'!$A812,K$1,"d")&lt;&gt;0,"",'Base de données'!$B812),""))</f>
        <v/>
      </c>
      <c r="L812" s="39" t="str">
        <f>IF(L$1&gt;$AE$1,"-",IFERROR(IF(DATEDIF('Base de données'!$A812,L$1,"d")&lt;&gt;0,"",'Base de données'!$B812),""))</f>
        <v/>
      </c>
      <c r="M812" s="39" t="str">
        <f>IF(M$1&gt;$AE$1,"-",IFERROR(IF(DATEDIF('Base de données'!$A812,M$1,"d")&lt;&gt;0,"",'Base de données'!$B812),""))</f>
        <v>1TM93</v>
      </c>
      <c r="N812" s="39" t="str">
        <f>IF(N$1&gt;$AE$1,"-",IFERROR(IF(DATEDIF('Base de données'!$A812,N$1,"d")&lt;&gt;0,"",'Base de données'!$B812),""))</f>
        <v/>
      </c>
      <c r="O812" s="39" t="str">
        <f>IF(O$1&gt;$AE$1,"-",IFERROR(IF(DATEDIF('Base de données'!$A812,O$1,"d")&lt;&gt;0,"",'Base de données'!$B812),""))</f>
        <v/>
      </c>
      <c r="P812" s="39" t="str">
        <f>IF(P$1&gt;$AE$1,"-",IFERROR(IF(DATEDIF('Base de données'!$A812,P$1,"d")&lt;&gt;0,"",'Base de données'!$B812),""))</f>
        <v/>
      </c>
      <c r="Q812" s="39" t="str">
        <f>IF(Q$1&gt;$AE$1,"-",IFERROR(IF(DATEDIF('Base de données'!$A812,Q$1,"d")&lt;&gt;0,"",'Base de données'!$B812),""))</f>
        <v/>
      </c>
      <c r="R812" s="39" t="str">
        <f>IF(R$1&gt;$AE$1,"-",IFERROR(IF(DATEDIF('Base de données'!$A812,R$1,"d")&lt;&gt;0,"",'Base de données'!$B812),""))</f>
        <v/>
      </c>
      <c r="S812" s="39" t="str">
        <f>IF(S$1&gt;$AE$1,"-",IFERROR(IF(DATEDIF('Base de données'!$A812,S$1,"d")&lt;&gt;0,"",'Base de données'!$B812),""))</f>
        <v/>
      </c>
      <c r="T812" s="39" t="str">
        <f>IF(T$1&gt;$AE$1,"-",IFERROR(IF(DATEDIF('Base de données'!$A812,T$1,"d")&lt;&gt;0,"",'Base de données'!$B812),""))</f>
        <v/>
      </c>
      <c r="U812" s="39" t="str">
        <f>IF(U$1&gt;$AE$1,"-",IFERROR(IF(DATEDIF('Base de données'!$A812,U$1,"d")&lt;&gt;0,"",'Base de données'!$B812),""))</f>
        <v/>
      </c>
      <c r="V812" s="39" t="str">
        <f>IF(V$1&gt;$AE$1,"-",IFERROR(IF(DATEDIF('Base de données'!$A812,V$1,"d")&lt;&gt;0,"",'Base de données'!$B812),""))</f>
        <v/>
      </c>
      <c r="W812" s="34"/>
      <c r="X812" s="30" t="str">
        <f>'Base de données'!$C812&amp;" "&amp;'Base de données'!$D812</f>
        <v>Deschamps Marthe</v>
      </c>
      <c r="Y812" s="31">
        <f>COUNTIF('Base de données'!$B:$B,'Base de données'!$B812)</f>
        <v>4</v>
      </c>
      <c r="AA812" s="87" cm="1">
        <f t="array" aca="1" ref="AA812" ca="1">INDIRECT("'Base de données'!A" &amp; ROW(Y812))</f>
        <v>45717</v>
      </c>
      <c r="AB812" s="51" t="str" cm="1">
        <f t="array" aca="1" ref="AB812" ca="1">INDIRECT("'Base de données'!B" &amp; ROW(Z812))</f>
        <v>1TM93</v>
      </c>
    </row>
    <row r="813" spans="1:28" x14ac:dyDescent="0.3">
      <c r="A813" s="41" t="str">
        <f ca="1">IF(IF(AND($B813&lt;&gt;"-",$B813=$E813),"Entrée et sortie","-")="Entrée et sortie",'Base de données'!$B813,"-")</f>
        <v>-</v>
      </c>
      <c r="B813" s="41" t="str">
        <f t="shared" ca="1" si="51"/>
        <v>-</v>
      </c>
      <c r="C813" s="41" t="str">
        <f t="shared" ca="1" si="52"/>
        <v>-</v>
      </c>
      <c r="D813" s="41" t="str">
        <f>IF($F813="sortie en cours d'année",'Base de données'!$B813,"-")</f>
        <v>-</v>
      </c>
      <c r="E813" s="41" t="str">
        <f>IF($H813="entrée en cours d'année",'Base de données'!$B813,"-")</f>
        <v>-</v>
      </c>
      <c r="F813" s="37" t="str">
        <f t="shared" si="49"/>
        <v/>
      </c>
      <c r="G813" s="37" t="str">
        <f>IF($J813="mouvement",_xlfn.XLOOKUP('Base de données'!$B813,$V:$V,$V:$V,0),"")</f>
        <v/>
      </c>
      <c r="H813" s="37" t="str">
        <f t="shared" si="50"/>
        <v/>
      </c>
      <c r="I813" s="37" t="str">
        <f>IF($J813="mouvement",_xlfn.XLOOKUP('Base de données'!$B813,$K:$K,$K:$K,0),"")</f>
        <v/>
      </c>
      <c r="J813" s="38" t="str">
        <f>IF(AND(Y813&lt;&gt;MAX(Y:Y),COUNTIF(K813:V813,'Base de données'!$B813)&gt;0),"mouvement","")</f>
        <v/>
      </c>
      <c r="K813" s="39" t="str">
        <f>IF(K$1&gt;$AE$1,"-",IFERROR(IF(DATEDIF('Base de données'!$A813,K$1,"d")&lt;&gt;0,"",'Base de données'!$B813),""))</f>
        <v/>
      </c>
      <c r="L813" s="39" t="str">
        <f>IF(L$1&gt;$AE$1,"-",IFERROR(IF(DATEDIF('Base de données'!$A813,L$1,"d")&lt;&gt;0,"",'Base de données'!$B813),""))</f>
        <v/>
      </c>
      <c r="M813" s="39" t="str">
        <f>IF(M$1&gt;$AE$1,"-",IFERROR(IF(DATEDIF('Base de données'!$A813,M$1,"d")&lt;&gt;0,"",'Base de données'!$B813),""))</f>
        <v>NGSRO</v>
      </c>
      <c r="N813" s="39" t="str">
        <f>IF(N$1&gt;$AE$1,"-",IFERROR(IF(DATEDIF('Base de données'!$A813,N$1,"d")&lt;&gt;0,"",'Base de données'!$B813),""))</f>
        <v/>
      </c>
      <c r="O813" s="39" t="str">
        <f>IF(O$1&gt;$AE$1,"-",IFERROR(IF(DATEDIF('Base de données'!$A813,O$1,"d")&lt;&gt;0,"",'Base de données'!$B813),""))</f>
        <v/>
      </c>
      <c r="P813" s="39" t="str">
        <f>IF(P$1&gt;$AE$1,"-",IFERROR(IF(DATEDIF('Base de données'!$A813,P$1,"d")&lt;&gt;0,"",'Base de données'!$B813),""))</f>
        <v/>
      </c>
      <c r="Q813" s="39" t="str">
        <f>IF(Q$1&gt;$AE$1,"-",IFERROR(IF(DATEDIF('Base de données'!$A813,Q$1,"d")&lt;&gt;0,"",'Base de données'!$B813),""))</f>
        <v/>
      </c>
      <c r="R813" s="39" t="str">
        <f>IF(R$1&gt;$AE$1,"-",IFERROR(IF(DATEDIF('Base de données'!$A813,R$1,"d")&lt;&gt;0,"",'Base de données'!$B813),""))</f>
        <v/>
      </c>
      <c r="S813" s="39" t="str">
        <f>IF(S$1&gt;$AE$1,"-",IFERROR(IF(DATEDIF('Base de données'!$A813,S$1,"d")&lt;&gt;0,"",'Base de données'!$B813),""))</f>
        <v/>
      </c>
      <c r="T813" s="39" t="str">
        <f>IF(T$1&gt;$AE$1,"-",IFERROR(IF(DATEDIF('Base de données'!$A813,T$1,"d")&lt;&gt;0,"",'Base de données'!$B813),""))</f>
        <v/>
      </c>
      <c r="U813" s="39" t="str">
        <f>IF(U$1&gt;$AE$1,"-",IFERROR(IF(DATEDIF('Base de données'!$A813,U$1,"d")&lt;&gt;0,"",'Base de données'!$B813),""))</f>
        <v/>
      </c>
      <c r="V813" s="39" t="str">
        <f>IF(V$1&gt;$AE$1,"-",IFERROR(IF(DATEDIF('Base de données'!$A813,V$1,"d")&lt;&gt;0,"",'Base de données'!$B813),""))</f>
        <v/>
      </c>
      <c r="W813" s="34"/>
      <c r="X813" s="30" t="str">
        <f>'Base de données'!$C813&amp;" "&amp;'Base de données'!$D813</f>
        <v>Vasseur Hugues</v>
      </c>
      <c r="Y813" s="31">
        <f>COUNTIF('Base de données'!$B:$B,'Base de données'!$B813)</f>
        <v>12</v>
      </c>
      <c r="AA813" s="87" cm="1">
        <f t="array" aca="1" ref="AA813" ca="1">INDIRECT("'Base de données'!A" &amp; ROW(Y813))</f>
        <v>45717</v>
      </c>
      <c r="AB813" s="51" t="str" cm="1">
        <f t="array" aca="1" ref="AB813" ca="1">INDIRECT("'Base de données'!B" &amp; ROW(Z813))</f>
        <v>NGSRO</v>
      </c>
    </row>
    <row r="814" spans="1:28" x14ac:dyDescent="0.3">
      <c r="A814" s="41" t="str">
        <f ca="1">IF(IF(AND($B814&lt;&gt;"-",$B814=$E814),"Entrée et sortie","-")="Entrée et sortie",'Base de données'!$B814,"-")</f>
        <v>-</v>
      </c>
      <c r="B814" s="41" t="str">
        <f t="shared" ca="1" si="51"/>
        <v>-</v>
      </c>
      <c r="C814" s="41" t="str">
        <f t="shared" ca="1" si="52"/>
        <v>-</v>
      </c>
      <c r="D814" s="41" t="str">
        <f>IF($F814="sortie en cours d'année",'Base de données'!$B814,"-")</f>
        <v>-</v>
      </c>
      <c r="E814" s="41" t="str">
        <f>IF($H814="entrée en cours d'année",'Base de données'!$B814,"-")</f>
        <v>-</v>
      </c>
      <c r="F814" s="37" t="str">
        <f t="shared" si="49"/>
        <v/>
      </c>
      <c r="G814" s="37" t="str">
        <f>IF($J814="mouvement",_xlfn.XLOOKUP('Base de données'!$B814,$V:$V,$V:$V,0),"")</f>
        <v/>
      </c>
      <c r="H814" s="37" t="str">
        <f t="shared" si="50"/>
        <v/>
      </c>
      <c r="I814" s="37" t="str">
        <f>IF($J814="mouvement",_xlfn.XLOOKUP('Base de données'!$B814,$K:$K,$K:$K,0),"")</f>
        <v/>
      </c>
      <c r="J814" s="38" t="str">
        <f>IF(AND(Y814&lt;&gt;MAX(Y:Y),COUNTIF(K814:V814,'Base de données'!$B814)&gt;0),"mouvement","")</f>
        <v/>
      </c>
      <c r="K814" s="39" t="str">
        <f>IF(K$1&gt;$AE$1,"-",IFERROR(IF(DATEDIF('Base de données'!$A814,K$1,"d")&lt;&gt;0,"",'Base de données'!$B814),""))</f>
        <v/>
      </c>
      <c r="L814" s="39" t="str">
        <f>IF(L$1&gt;$AE$1,"-",IFERROR(IF(DATEDIF('Base de données'!$A814,L$1,"d")&lt;&gt;0,"",'Base de données'!$B814),""))</f>
        <v/>
      </c>
      <c r="M814" s="39" t="str">
        <f>IF(M$1&gt;$AE$1,"-",IFERROR(IF(DATEDIF('Base de données'!$A814,M$1,"d")&lt;&gt;0,"",'Base de données'!$B814),""))</f>
        <v>QO391</v>
      </c>
      <c r="N814" s="39" t="str">
        <f>IF(N$1&gt;$AE$1,"-",IFERROR(IF(DATEDIF('Base de données'!$A814,N$1,"d")&lt;&gt;0,"",'Base de données'!$B814),""))</f>
        <v/>
      </c>
      <c r="O814" s="39" t="str">
        <f>IF(O$1&gt;$AE$1,"-",IFERROR(IF(DATEDIF('Base de données'!$A814,O$1,"d")&lt;&gt;0,"",'Base de données'!$B814),""))</f>
        <v/>
      </c>
      <c r="P814" s="39" t="str">
        <f>IF(P$1&gt;$AE$1,"-",IFERROR(IF(DATEDIF('Base de données'!$A814,P$1,"d")&lt;&gt;0,"",'Base de données'!$B814),""))</f>
        <v/>
      </c>
      <c r="Q814" s="39" t="str">
        <f>IF(Q$1&gt;$AE$1,"-",IFERROR(IF(DATEDIF('Base de données'!$A814,Q$1,"d")&lt;&gt;0,"",'Base de données'!$B814),""))</f>
        <v/>
      </c>
      <c r="R814" s="39" t="str">
        <f>IF(R$1&gt;$AE$1,"-",IFERROR(IF(DATEDIF('Base de données'!$A814,R$1,"d")&lt;&gt;0,"",'Base de données'!$B814),""))</f>
        <v/>
      </c>
      <c r="S814" s="39" t="str">
        <f>IF(S$1&gt;$AE$1,"-",IFERROR(IF(DATEDIF('Base de données'!$A814,S$1,"d")&lt;&gt;0,"",'Base de données'!$B814),""))</f>
        <v/>
      </c>
      <c r="T814" s="39" t="str">
        <f>IF(T$1&gt;$AE$1,"-",IFERROR(IF(DATEDIF('Base de données'!$A814,T$1,"d")&lt;&gt;0,"",'Base de données'!$B814),""))</f>
        <v/>
      </c>
      <c r="U814" s="39" t="str">
        <f>IF(U$1&gt;$AE$1,"-",IFERROR(IF(DATEDIF('Base de données'!$A814,U$1,"d")&lt;&gt;0,"",'Base de données'!$B814),""))</f>
        <v/>
      </c>
      <c r="V814" s="39" t="str">
        <f>IF(V$1&gt;$AE$1,"-",IFERROR(IF(DATEDIF('Base de données'!$A814,V$1,"d")&lt;&gt;0,"",'Base de données'!$B814),""))</f>
        <v/>
      </c>
      <c r="W814" s="34"/>
      <c r="X814" s="30" t="str">
        <f>'Base de données'!$C814&amp;" "&amp;'Base de données'!$D814</f>
        <v>Dupuis Benjamin</v>
      </c>
      <c r="Y814" s="31">
        <f>COUNTIF('Base de données'!$B:$B,'Base de données'!$B814)</f>
        <v>12</v>
      </c>
      <c r="AA814" s="87" cm="1">
        <f t="array" aca="1" ref="AA814" ca="1">INDIRECT("'Base de données'!A" &amp; ROW(Y814))</f>
        <v>45717</v>
      </c>
      <c r="AB814" s="51" t="str" cm="1">
        <f t="array" aca="1" ref="AB814" ca="1">INDIRECT("'Base de données'!B" &amp; ROW(Z814))</f>
        <v>QO391</v>
      </c>
    </row>
    <row r="815" spans="1:28" x14ac:dyDescent="0.3">
      <c r="A815" s="41" t="str">
        <f ca="1">IF(IF(AND($B815&lt;&gt;"-",$B815=$E815),"Entrée et sortie","-")="Entrée et sortie",'Base de données'!$B815,"-")</f>
        <v>-</v>
      </c>
      <c r="B815" s="41" t="str">
        <f t="shared" ca="1" si="51"/>
        <v>IG2WC</v>
      </c>
      <c r="C815" s="41" t="str">
        <f t="shared" ca="1" si="52"/>
        <v>IG2WC</v>
      </c>
      <c r="D815" s="41" t="str">
        <f>IF($F815="sortie en cours d'année",'Base de données'!$B815,"-")</f>
        <v>IG2WC</v>
      </c>
      <c r="E815" s="41" t="str">
        <f>IF($H815="entrée en cours d'année",'Base de données'!$B815,"-")</f>
        <v>-</v>
      </c>
      <c r="F815" s="37" t="str">
        <f t="shared" si="49"/>
        <v>sortie en cours d'année</v>
      </c>
      <c r="G815" s="37">
        <f>IF($J815="mouvement",_xlfn.XLOOKUP('Base de données'!$B815,$V:$V,$V:$V,0),"")</f>
        <v>0</v>
      </c>
      <c r="H815" s="37" t="str">
        <f t="shared" si="50"/>
        <v/>
      </c>
      <c r="I815" s="37" t="str">
        <f>IF($J815="mouvement",_xlfn.XLOOKUP('Base de données'!$B815,$K:$K,$K:$K,0),"")</f>
        <v>IG2WC</v>
      </c>
      <c r="J815" s="38" t="str">
        <f>IF(AND(Y815&lt;&gt;MAX(Y:Y),COUNTIF(K815:V815,'Base de données'!$B815)&gt;0),"mouvement","")</f>
        <v>mouvement</v>
      </c>
      <c r="K815" s="39" t="str">
        <f>IF(K$1&gt;$AE$1,"-",IFERROR(IF(DATEDIF('Base de données'!$A815,K$1,"d")&lt;&gt;0,"",'Base de données'!$B815),""))</f>
        <v/>
      </c>
      <c r="L815" s="39" t="str">
        <f>IF(L$1&gt;$AE$1,"-",IFERROR(IF(DATEDIF('Base de données'!$A815,L$1,"d")&lt;&gt;0,"",'Base de données'!$B815),""))</f>
        <v/>
      </c>
      <c r="M815" s="39" t="str">
        <f>IF(M$1&gt;$AE$1,"-",IFERROR(IF(DATEDIF('Base de données'!$A815,M$1,"d")&lt;&gt;0,"",'Base de données'!$B815),""))</f>
        <v>IG2WC</v>
      </c>
      <c r="N815" s="39" t="str">
        <f>IF(N$1&gt;$AE$1,"-",IFERROR(IF(DATEDIF('Base de données'!$A815,N$1,"d")&lt;&gt;0,"",'Base de données'!$B815),""))</f>
        <v/>
      </c>
      <c r="O815" s="39" t="str">
        <f>IF(O$1&gt;$AE$1,"-",IFERROR(IF(DATEDIF('Base de données'!$A815,O$1,"d")&lt;&gt;0,"",'Base de données'!$B815),""))</f>
        <v/>
      </c>
      <c r="P815" s="39" t="str">
        <f>IF(P$1&gt;$AE$1,"-",IFERROR(IF(DATEDIF('Base de données'!$A815,P$1,"d")&lt;&gt;0,"",'Base de données'!$B815),""))</f>
        <v/>
      </c>
      <c r="Q815" s="39" t="str">
        <f>IF(Q$1&gt;$AE$1,"-",IFERROR(IF(DATEDIF('Base de données'!$A815,Q$1,"d")&lt;&gt;0,"",'Base de données'!$B815),""))</f>
        <v/>
      </c>
      <c r="R815" s="39" t="str">
        <f>IF(R$1&gt;$AE$1,"-",IFERROR(IF(DATEDIF('Base de données'!$A815,R$1,"d")&lt;&gt;0,"",'Base de données'!$B815),""))</f>
        <v/>
      </c>
      <c r="S815" s="39" t="str">
        <f>IF(S$1&gt;$AE$1,"-",IFERROR(IF(DATEDIF('Base de données'!$A815,S$1,"d")&lt;&gt;0,"",'Base de données'!$B815),""))</f>
        <v/>
      </c>
      <c r="T815" s="39" t="str">
        <f>IF(T$1&gt;$AE$1,"-",IFERROR(IF(DATEDIF('Base de données'!$A815,T$1,"d")&lt;&gt;0,"",'Base de données'!$B815),""))</f>
        <v/>
      </c>
      <c r="U815" s="39" t="str">
        <f>IF(U$1&gt;$AE$1,"-",IFERROR(IF(DATEDIF('Base de données'!$A815,U$1,"d")&lt;&gt;0,"",'Base de données'!$B815),""))</f>
        <v/>
      </c>
      <c r="V815" s="39" t="str">
        <f>IF(V$1&gt;$AE$1,"-",IFERROR(IF(DATEDIF('Base de données'!$A815,V$1,"d")&lt;&gt;0,"",'Base de données'!$B815),""))</f>
        <v/>
      </c>
      <c r="W815" s="34"/>
      <c r="X815" s="30" t="str">
        <f>'Base de données'!$C815&amp;" "&amp;'Base de données'!$D815</f>
        <v>Benoit Benjamin</v>
      </c>
      <c r="Y815" s="31">
        <f>COUNTIF('Base de données'!$B:$B,'Base de données'!$B815)</f>
        <v>7</v>
      </c>
      <c r="AA815" s="87" cm="1">
        <f t="array" aca="1" ref="AA815" ca="1">INDIRECT("'Base de données'!A" &amp; ROW(Y815))</f>
        <v>45717</v>
      </c>
      <c r="AB815" s="51" t="str" cm="1">
        <f t="array" aca="1" ref="AB815" ca="1">INDIRECT("'Base de données'!B" &amp; ROW(Z815))</f>
        <v>IG2WC</v>
      </c>
    </row>
    <row r="816" spans="1:28" x14ac:dyDescent="0.3">
      <c r="A816" s="41" t="str">
        <f ca="1">IF(IF(AND($B816&lt;&gt;"-",$B816=$E816),"Entrée et sortie","-")="Entrée et sortie",'Base de données'!$B816,"-")</f>
        <v>-</v>
      </c>
      <c r="B816" s="41" t="str">
        <f t="shared" ca="1" si="51"/>
        <v>-</v>
      </c>
      <c r="C816" s="41" t="str">
        <f t="shared" ca="1" si="52"/>
        <v>-</v>
      </c>
      <c r="D816" s="41" t="str">
        <f>IF($F816="sortie en cours d'année",'Base de données'!$B816,"-")</f>
        <v>-</v>
      </c>
      <c r="E816" s="41" t="str">
        <f>IF($H816="entrée en cours d'année",'Base de données'!$B816,"-")</f>
        <v>-</v>
      </c>
      <c r="F816" s="37" t="str">
        <f t="shared" si="49"/>
        <v/>
      </c>
      <c r="G816" s="37" t="str">
        <f>IF($J816="mouvement",_xlfn.XLOOKUP('Base de données'!$B816,$V:$V,$V:$V,0),"")</f>
        <v/>
      </c>
      <c r="H816" s="37" t="str">
        <f t="shared" si="50"/>
        <v/>
      </c>
      <c r="I816" s="37" t="str">
        <f>IF($J816="mouvement",_xlfn.XLOOKUP('Base de données'!$B816,$K:$K,$K:$K,0),"")</f>
        <v/>
      </c>
      <c r="J816" s="38" t="str">
        <f>IF(AND(Y816&lt;&gt;MAX(Y:Y),COUNTIF(K816:V816,'Base de données'!$B816)&gt;0),"mouvement","")</f>
        <v/>
      </c>
      <c r="K816" s="39" t="str">
        <f>IF(K$1&gt;$AE$1,"-",IFERROR(IF(DATEDIF('Base de données'!$A816,K$1,"d")&lt;&gt;0,"",'Base de données'!$B816),""))</f>
        <v/>
      </c>
      <c r="L816" s="39" t="str">
        <f>IF(L$1&gt;$AE$1,"-",IFERROR(IF(DATEDIF('Base de données'!$A816,L$1,"d")&lt;&gt;0,"",'Base de données'!$B816),""))</f>
        <v/>
      </c>
      <c r="M816" s="39" t="str">
        <f>IF(M$1&gt;$AE$1,"-",IFERROR(IF(DATEDIF('Base de données'!$A816,M$1,"d")&lt;&gt;0,"",'Base de données'!$B816),""))</f>
        <v>NPS0U</v>
      </c>
      <c r="N816" s="39" t="str">
        <f>IF(N$1&gt;$AE$1,"-",IFERROR(IF(DATEDIF('Base de données'!$A816,N$1,"d")&lt;&gt;0,"",'Base de données'!$B816),""))</f>
        <v/>
      </c>
      <c r="O816" s="39" t="str">
        <f>IF(O$1&gt;$AE$1,"-",IFERROR(IF(DATEDIF('Base de données'!$A816,O$1,"d")&lt;&gt;0,"",'Base de données'!$B816),""))</f>
        <v/>
      </c>
      <c r="P816" s="39" t="str">
        <f>IF(P$1&gt;$AE$1,"-",IFERROR(IF(DATEDIF('Base de données'!$A816,P$1,"d")&lt;&gt;0,"",'Base de données'!$B816),""))</f>
        <v/>
      </c>
      <c r="Q816" s="39" t="str">
        <f>IF(Q$1&gt;$AE$1,"-",IFERROR(IF(DATEDIF('Base de données'!$A816,Q$1,"d")&lt;&gt;0,"",'Base de données'!$B816),""))</f>
        <v/>
      </c>
      <c r="R816" s="39" t="str">
        <f>IF(R$1&gt;$AE$1,"-",IFERROR(IF(DATEDIF('Base de données'!$A816,R$1,"d")&lt;&gt;0,"",'Base de données'!$B816),""))</f>
        <v/>
      </c>
      <c r="S816" s="39" t="str">
        <f>IF(S$1&gt;$AE$1,"-",IFERROR(IF(DATEDIF('Base de données'!$A816,S$1,"d")&lt;&gt;0,"",'Base de données'!$B816),""))</f>
        <v/>
      </c>
      <c r="T816" s="39" t="str">
        <f>IF(T$1&gt;$AE$1,"-",IFERROR(IF(DATEDIF('Base de données'!$A816,T$1,"d")&lt;&gt;0,"",'Base de données'!$B816),""))</f>
        <v/>
      </c>
      <c r="U816" s="39" t="str">
        <f>IF(U$1&gt;$AE$1,"-",IFERROR(IF(DATEDIF('Base de données'!$A816,U$1,"d")&lt;&gt;0,"",'Base de données'!$B816),""))</f>
        <v/>
      </c>
      <c r="V816" s="39" t="str">
        <f>IF(V$1&gt;$AE$1,"-",IFERROR(IF(DATEDIF('Base de données'!$A816,V$1,"d")&lt;&gt;0,"",'Base de données'!$B816),""))</f>
        <v/>
      </c>
      <c r="W816" s="34"/>
      <c r="X816" s="30" t="str">
        <f>'Base de données'!$C816&amp;" "&amp;'Base de données'!$D816</f>
        <v>Perrot Lucy</v>
      </c>
      <c r="Y816" s="31">
        <f>COUNTIF('Base de données'!$B:$B,'Base de données'!$B816)</f>
        <v>12</v>
      </c>
      <c r="AA816" s="87" cm="1">
        <f t="array" aca="1" ref="AA816" ca="1">INDIRECT("'Base de données'!A" &amp; ROW(Y816))</f>
        <v>45717</v>
      </c>
      <c r="AB816" s="51" t="str" cm="1">
        <f t="array" aca="1" ref="AB816" ca="1">INDIRECT("'Base de données'!B" &amp; ROW(Z816))</f>
        <v>NPS0U</v>
      </c>
    </row>
    <row r="817" spans="1:28" x14ac:dyDescent="0.3">
      <c r="A817" s="41" t="str">
        <f ca="1">IF(IF(AND($B817&lt;&gt;"-",$B817=$E817),"Entrée et sortie","-")="Entrée et sortie",'Base de données'!$B817,"-")</f>
        <v>-</v>
      </c>
      <c r="B817" s="41" t="str">
        <f t="shared" ca="1" si="51"/>
        <v>-</v>
      </c>
      <c r="C817" s="41" t="str">
        <f t="shared" ca="1" si="52"/>
        <v>-</v>
      </c>
      <c r="D817" s="41" t="str">
        <f>IF($F817="sortie en cours d'année",'Base de données'!$B817,"-")</f>
        <v>-</v>
      </c>
      <c r="E817" s="41" t="str">
        <f>IF($H817="entrée en cours d'année",'Base de données'!$B817,"-")</f>
        <v>-</v>
      </c>
      <c r="F817" s="37" t="str">
        <f t="shared" si="49"/>
        <v/>
      </c>
      <c r="G817" s="37" t="str">
        <f>IF($J817="mouvement",_xlfn.XLOOKUP('Base de données'!$B817,$V:$V,$V:$V,0),"")</f>
        <v/>
      </c>
      <c r="H817" s="37" t="str">
        <f t="shared" si="50"/>
        <v/>
      </c>
      <c r="I817" s="37" t="str">
        <f>IF($J817="mouvement",_xlfn.XLOOKUP('Base de données'!$B817,$K:$K,$K:$K,0),"")</f>
        <v/>
      </c>
      <c r="J817" s="38" t="str">
        <f>IF(AND(Y817&lt;&gt;MAX(Y:Y),COUNTIF(K817:V817,'Base de données'!$B817)&gt;0),"mouvement","")</f>
        <v/>
      </c>
      <c r="K817" s="39" t="str">
        <f>IF(K$1&gt;$AE$1,"-",IFERROR(IF(DATEDIF('Base de données'!$A817,K$1,"d")&lt;&gt;0,"",'Base de données'!$B817),""))</f>
        <v/>
      </c>
      <c r="L817" s="39" t="str">
        <f>IF(L$1&gt;$AE$1,"-",IFERROR(IF(DATEDIF('Base de données'!$A817,L$1,"d")&lt;&gt;0,"",'Base de données'!$B817),""))</f>
        <v/>
      </c>
      <c r="M817" s="39" t="str">
        <f>IF(M$1&gt;$AE$1,"-",IFERROR(IF(DATEDIF('Base de données'!$A817,M$1,"d")&lt;&gt;0,"",'Base de données'!$B817),""))</f>
        <v>2M3V3</v>
      </c>
      <c r="N817" s="39" t="str">
        <f>IF(N$1&gt;$AE$1,"-",IFERROR(IF(DATEDIF('Base de données'!$A817,N$1,"d")&lt;&gt;0,"",'Base de données'!$B817),""))</f>
        <v/>
      </c>
      <c r="O817" s="39" t="str">
        <f>IF(O$1&gt;$AE$1,"-",IFERROR(IF(DATEDIF('Base de données'!$A817,O$1,"d")&lt;&gt;0,"",'Base de données'!$B817),""))</f>
        <v/>
      </c>
      <c r="P817" s="39" t="str">
        <f>IF(P$1&gt;$AE$1,"-",IFERROR(IF(DATEDIF('Base de données'!$A817,P$1,"d")&lt;&gt;0,"",'Base de données'!$B817),""))</f>
        <v/>
      </c>
      <c r="Q817" s="39" t="str">
        <f>IF(Q$1&gt;$AE$1,"-",IFERROR(IF(DATEDIF('Base de données'!$A817,Q$1,"d")&lt;&gt;0,"",'Base de données'!$B817),""))</f>
        <v/>
      </c>
      <c r="R817" s="39" t="str">
        <f>IF(R$1&gt;$AE$1,"-",IFERROR(IF(DATEDIF('Base de données'!$A817,R$1,"d")&lt;&gt;0,"",'Base de données'!$B817),""))</f>
        <v/>
      </c>
      <c r="S817" s="39" t="str">
        <f>IF(S$1&gt;$AE$1,"-",IFERROR(IF(DATEDIF('Base de données'!$A817,S$1,"d")&lt;&gt;0,"",'Base de données'!$B817),""))</f>
        <v/>
      </c>
      <c r="T817" s="39" t="str">
        <f>IF(T$1&gt;$AE$1,"-",IFERROR(IF(DATEDIF('Base de données'!$A817,T$1,"d")&lt;&gt;0,"",'Base de données'!$B817),""))</f>
        <v/>
      </c>
      <c r="U817" s="39" t="str">
        <f>IF(U$1&gt;$AE$1,"-",IFERROR(IF(DATEDIF('Base de données'!$A817,U$1,"d")&lt;&gt;0,"",'Base de données'!$B817),""))</f>
        <v/>
      </c>
      <c r="V817" s="39" t="str">
        <f>IF(V$1&gt;$AE$1,"-",IFERROR(IF(DATEDIF('Base de données'!$A817,V$1,"d")&lt;&gt;0,"",'Base de données'!$B817),""))</f>
        <v/>
      </c>
      <c r="W817" s="34"/>
      <c r="X817" s="30" t="str">
        <f>'Base de données'!$C817&amp;" "&amp;'Base de données'!$D817</f>
        <v>Bonneau Laetitia</v>
      </c>
      <c r="Y817" s="31">
        <f>COUNTIF('Base de données'!$B:$B,'Base de données'!$B817)</f>
        <v>12</v>
      </c>
      <c r="AA817" s="87" cm="1">
        <f t="array" aca="1" ref="AA817" ca="1">INDIRECT("'Base de données'!A" &amp; ROW(Y817))</f>
        <v>45717</v>
      </c>
      <c r="AB817" s="51" t="str" cm="1">
        <f t="array" aca="1" ref="AB817" ca="1">INDIRECT("'Base de données'!B" &amp; ROW(Z817))</f>
        <v>2M3V3</v>
      </c>
    </row>
    <row r="818" spans="1:28" x14ac:dyDescent="0.3">
      <c r="A818" s="41" t="str">
        <f ca="1">IF(IF(AND($B818&lt;&gt;"-",$B818=$E818),"Entrée et sortie","-")="Entrée et sortie",'Base de données'!$B818,"-")</f>
        <v>-</v>
      </c>
      <c r="B818" s="41" t="str">
        <f t="shared" ca="1" si="51"/>
        <v>-</v>
      </c>
      <c r="C818" s="41" t="str">
        <f t="shared" ca="1" si="52"/>
        <v>-</v>
      </c>
      <c r="D818" s="41" t="str">
        <f>IF($F818="sortie en cours d'année",'Base de données'!$B818,"-")</f>
        <v>-</v>
      </c>
      <c r="E818" s="41" t="str">
        <f>IF($H818="entrée en cours d'année",'Base de données'!$B818,"-")</f>
        <v>-</v>
      </c>
      <c r="F818" s="37" t="str">
        <f t="shared" si="49"/>
        <v/>
      </c>
      <c r="G818" s="37" t="str">
        <f>IF($J818="mouvement",_xlfn.XLOOKUP('Base de données'!$B818,$V:$V,$V:$V,0),"")</f>
        <v/>
      </c>
      <c r="H818" s="37" t="str">
        <f t="shared" si="50"/>
        <v/>
      </c>
      <c r="I818" s="37" t="str">
        <f>IF($J818="mouvement",_xlfn.XLOOKUP('Base de données'!$B818,$K:$K,$K:$K,0),"")</f>
        <v/>
      </c>
      <c r="J818" s="38" t="str">
        <f>IF(AND(Y818&lt;&gt;MAX(Y:Y),COUNTIF(K818:V818,'Base de données'!$B818)&gt;0),"mouvement","")</f>
        <v/>
      </c>
      <c r="K818" s="39" t="str">
        <f>IF(K$1&gt;$AE$1,"-",IFERROR(IF(DATEDIF('Base de données'!$A818,K$1,"d")&lt;&gt;0,"",'Base de données'!$B818),""))</f>
        <v/>
      </c>
      <c r="L818" s="39" t="str">
        <f>IF(L$1&gt;$AE$1,"-",IFERROR(IF(DATEDIF('Base de données'!$A818,L$1,"d")&lt;&gt;0,"",'Base de données'!$B818),""))</f>
        <v/>
      </c>
      <c r="M818" s="39" t="str">
        <f>IF(M$1&gt;$AE$1,"-",IFERROR(IF(DATEDIF('Base de données'!$A818,M$1,"d")&lt;&gt;0,"",'Base de données'!$B818),""))</f>
        <v>O47TK</v>
      </c>
      <c r="N818" s="39" t="str">
        <f>IF(N$1&gt;$AE$1,"-",IFERROR(IF(DATEDIF('Base de données'!$A818,N$1,"d")&lt;&gt;0,"",'Base de données'!$B818),""))</f>
        <v/>
      </c>
      <c r="O818" s="39" t="str">
        <f>IF(O$1&gt;$AE$1,"-",IFERROR(IF(DATEDIF('Base de données'!$A818,O$1,"d")&lt;&gt;0,"",'Base de données'!$B818),""))</f>
        <v/>
      </c>
      <c r="P818" s="39" t="str">
        <f>IF(P$1&gt;$AE$1,"-",IFERROR(IF(DATEDIF('Base de données'!$A818,P$1,"d")&lt;&gt;0,"",'Base de données'!$B818),""))</f>
        <v/>
      </c>
      <c r="Q818" s="39" t="str">
        <f>IF(Q$1&gt;$AE$1,"-",IFERROR(IF(DATEDIF('Base de données'!$A818,Q$1,"d")&lt;&gt;0,"",'Base de données'!$B818),""))</f>
        <v/>
      </c>
      <c r="R818" s="39" t="str">
        <f>IF(R$1&gt;$AE$1,"-",IFERROR(IF(DATEDIF('Base de données'!$A818,R$1,"d")&lt;&gt;0,"",'Base de données'!$B818),""))</f>
        <v/>
      </c>
      <c r="S818" s="39" t="str">
        <f>IF(S$1&gt;$AE$1,"-",IFERROR(IF(DATEDIF('Base de données'!$A818,S$1,"d")&lt;&gt;0,"",'Base de données'!$B818),""))</f>
        <v/>
      </c>
      <c r="T818" s="39" t="str">
        <f>IF(T$1&gt;$AE$1,"-",IFERROR(IF(DATEDIF('Base de données'!$A818,T$1,"d")&lt;&gt;0,"",'Base de données'!$B818),""))</f>
        <v/>
      </c>
      <c r="U818" s="39" t="str">
        <f>IF(U$1&gt;$AE$1,"-",IFERROR(IF(DATEDIF('Base de données'!$A818,U$1,"d")&lt;&gt;0,"",'Base de données'!$B818),""))</f>
        <v/>
      </c>
      <c r="V818" s="39" t="str">
        <f>IF(V$1&gt;$AE$1,"-",IFERROR(IF(DATEDIF('Base de données'!$A818,V$1,"d")&lt;&gt;0,"",'Base de données'!$B818),""))</f>
        <v/>
      </c>
      <c r="W818" s="34"/>
      <c r="X818" s="30" t="str">
        <f>'Base de données'!$C818&amp;" "&amp;'Base de données'!$D818</f>
        <v>Humbert Théodore</v>
      </c>
      <c r="Y818" s="31">
        <f>COUNTIF('Base de données'!$B:$B,'Base de données'!$B818)</f>
        <v>12</v>
      </c>
      <c r="AA818" s="87" cm="1">
        <f t="array" aca="1" ref="AA818" ca="1">INDIRECT("'Base de données'!A" &amp; ROW(Y818))</f>
        <v>45717</v>
      </c>
      <c r="AB818" s="51" t="str" cm="1">
        <f t="array" aca="1" ref="AB818" ca="1">INDIRECT("'Base de données'!B" &amp; ROW(Z818))</f>
        <v>O47TK</v>
      </c>
    </row>
    <row r="819" spans="1:28" x14ac:dyDescent="0.3">
      <c r="A819" s="41" t="str">
        <f ca="1">IF(IF(AND($B819&lt;&gt;"-",$B819=$E819),"Entrée et sortie","-")="Entrée et sortie",'Base de données'!$B819,"-")</f>
        <v>-</v>
      </c>
      <c r="B819" s="41" t="str">
        <f t="shared" ca="1" si="51"/>
        <v>-</v>
      </c>
      <c r="C819" s="41" t="str">
        <f t="shared" ca="1" si="52"/>
        <v>-</v>
      </c>
      <c r="D819" s="41" t="str">
        <f>IF($F819="sortie en cours d'année",'Base de données'!$B819,"-")</f>
        <v>-</v>
      </c>
      <c r="E819" s="41" t="str">
        <f>IF($H819="entrée en cours d'année",'Base de données'!$B819,"-")</f>
        <v>-</v>
      </c>
      <c r="F819" s="37" t="str">
        <f t="shared" si="49"/>
        <v/>
      </c>
      <c r="G819" s="37" t="str">
        <f>IF($J819="mouvement",_xlfn.XLOOKUP('Base de données'!$B819,$V:$V,$V:$V,0),"")</f>
        <v/>
      </c>
      <c r="H819" s="37" t="str">
        <f t="shared" si="50"/>
        <v/>
      </c>
      <c r="I819" s="37" t="str">
        <f>IF($J819="mouvement",_xlfn.XLOOKUP('Base de données'!$B819,$K:$K,$K:$K,0),"")</f>
        <v/>
      </c>
      <c r="J819" s="38" t="str">
        <f>IF(AND(Y819&lt;&gt;MAX(Y:Y),COUNTIF(K819:V819,'Base de données'!$B819)&gt;0),"mouvement","")</f>
        <v/>
      </c>
      <c r="K819" s="39" t="str">
        <f>IF(K$1&gt;$AE$1,"-",IFERROR(IF(DATEDIF('Base de données'!$A819,K$1,"d")&lt;&gt;0,"",'Base de données'!$B819),""))</f>
        <v/>
      </c>
      <c r="L819" s="39" t="str">
        <f>IF(L$1&gt;$AE$1,"-",IFERROR(IF(DATEDIF('Base de données'!$A819,L$1,"d")&lt;&gt;0,"",'Base de données'!$B819),""))</f>
        <v/>
      </c>
      <c r="M819" s="39" t="str">
        <f>IF(M$1&gt;$AE$1,"-",IFERROR(IF(DATEDIF('Base de données'!$A819,M$1,"d")&lt;&gt;0,"",'Base de données'!$B819),""))</f>
        <v>55NEX</v>
      </c>
      <c r="N819" s="39" t="str">
        <f>IF(N$1&gt;$AE$1,"-",IFERROR(IF(DATEDIF('Base de données'!$A819,N$1,"d")&lt;&gt;0,"",'Base de données'!$B819),""))</f>
        <v/>
      </c>
      <c r="O819" s="39" t="str">
        <f>IF(O$1&gt;$AE$1,"-",IFERROR(IF(DATEDIF('Base de données'!$A819,O$1,"d")&lt;&gt;0,"",'Base de données'!$B819),""))</f>
        <v/>
      </c>
      <c r="P819" s="39" t="str">
        <f>IF(P$1&gt;$AE$1,"-",IFERROR(IF(DATEDIF('Base de données'!$A819,P$1,"d")&lt;&gt;0,"",'Base de données'!$B819),""))</f>
        <v/>
      </c>
      <c r="Q819" s="39" t="str">
        <f>IF(Q$1&gt;$AE$1,"-",IFERROR(IF(DATEDIF('Base de données'!$A819,Q$1,"d")&lt;&gt;0,"",'Base de données'!$B819),""))</f>
        <v/>
      </c>
      <c r="R819" s="39" t="str">
        <f>IF(R$1&gt;$AE$1,"-",IFERROR(IF(DATEDIF('Base de données'!$A819,R$1,"d")&lt;&gt;0,"",'Base de données'!$B819),""))</f>
        <v/>
      </c>
      <c r="S819" s="39" t="str">
        <f>IF(S$1&gt;$AE$1,"-",IFERROR(IF(DATEDIF('Base de données'!$A819,S$1,"d")&lt;&gt;0,"",'Base de données'!$B819),""))</f>
        <v/>
      </c>
      <c r="T819" s="39" t="str">
        <f>IF(T$1&gt;$AE$1,"-",IFERROR(IF(DATEDIF('Base de données'!$A819,T$1,"d")&lt;&gt;0,"",'Base de données'!$B819),""))</f>
        <v/>
      </c>
      <c r="U819" s="39" t="str">
        <f>IF(U$1&gt;$AE$1,"-",IFERROR(IF(DATEDIF('Base de données'!$A819,U$1,"d")&lt;&gt;0,"",'Base de données'!$B819),""))</f>
        <v/>
      </c>
      <c r="V819" s="39" t="str">
        <f>IF(V$1&gt;$AE$1,"-",IFERROR(IF(DATEDIF('Base de données'!$A819,V$1,"d")&lt;&gt;0,"",'Base de données'!$B819),""))</f>
        <v/>
      </c>
      <c r="W819" s="34"/>
      <c r="X819" s="30" t="str">
        <f>'Base de données'!$C819&amp;" "&amp;'Base de données'!$D819</f>
        <v>Lebon Jérôme</v>
      </c>
      <c r="Y819" s="31">
        <f>COUNTIF('Base de données'!$B:$B,'Base de données'!$B819)</f>
        <v>12</v>
      </c>
      <c r="AA819" s="87" cm="1">
        <f t="array" aca="1" ref="AA819" ca="1">INDIRECT("'Base de données'!A" &amp; ROW(Y819))</f>
        <v>45717</v>
      </c>
      <c r="AB819" s="51" t="str" cm="1">
        <f t="array" aca="1" ref="AB819" ca="1">INDIRECT("'Base de données'!B" &amp; ROW(Z819))</f>
        <v>55NEX</v>
      </c>
    </row>
    <row r="820" spans="1:28" x14ac:dyDescent="0.3">
      <c r="A820" s="41" t="str">
        <f ca="1">IF(IF(AND($B820&lt;&gt;"-",$B820=$E820),"Entrée et sortie","-")="Entrée et sortie",'Base de données'!$B820,"-")</f>
        <v>-</v>
      </c>
      <c r="B820" s="41" t="str">
        <f t="shared" ca="1" si="51"/>
        <v>-</v>
      </c>
      <c r="C820" s="41" t="str">
        <f t="shared" ca="1" si="52"/>
        <v>-</v>
      </c>
      <c r="D820" s="41" t="str">
        <f>IF($F820="sortie en cours d'année",'Base de données'!$B820,"-")</f>
        <v>-</v>
      </c>
      <c r="E820" s="41" t="str">
        <f>IF($H820="entrée en cours d'année",'Base de données'!$B820,"-")</f>
        <v>-</v>
      </c>
      <c r="F820" s="37" t="str">
        <f t="shared" si="49"/>
        <v/>
      </c>
      <c r="G820" s="37" t="str">
        <f>IF($J820="mouvement",_xlfn.XLOOKUP('Base de données'!$B820,$V:$V,$V:$V,0),"")</f>
        <v/>
      </c>
      <c r="H820" s="37" t="str">
        <f t="shared" si="50"/>
        <v/>
      </c>
      <c r="I820" s="37" t="str">
        <f>IF($J820="mouvement",_xlfn.XLOOKUP('Base de données'!$B820,$K:$K,$K:$K,0),"")</f>
        <v/>
      </c>
      <c r="J820" s="38" t="str">
        <f>IF(AND(Y820&lt;&gt;MAX(Y:Y),COUNTIF(K820:V820,'Base de données'!$B820)&gt;0),"mouvement","")</f>
        <v/>
      </c>
      <c r="K820" s="39" t="str">
        <f>IF(K$1&gt;$AE$1,"-",IFERROR(IF(DATEDIF('Base de données'!$A820,K$1,"d")&lt;&gt;0,"",'Base de données'!$B820),""))</f>
        <v/>
      </c>
      <c r="L820" s="39" t="str">
        <f>IF(L$1&gt;$AE$1,"-",IFERROR(IF(DATEDIF('Base de données'!$A820,L$1,"d")&lt;&gt;0,"",'Base de données'!$B820),""))</f>
        <v/>
      </c>
      <c r="M820" s="39" t="str">
        <f>IF(M$1&gt;$AE$1,"-",IFERROR(IF(DATEDIF('Base de données'!$A820,M$1,"d")&lt;&gt;0,"",'Base de données'!$B820),""))</f>
        <v>4VFH6</v>
      </c>
      <c r="N820" s="39" t="str">
        <f>IF(N$1&gt;$AE$1,"-",IFERROR(IF(DATEDIF('Base de données'!$A820,N$1,"d")&lt;&gt;0,"",'Base de données'!$B820),""))</f>
        <v/>
      </c>
      <c r="O820" s="39" t="str">
        <f>IF(O$1&gt;$AE$1,"-",IFERROR(IF(DATEDIF('Base de données'!$A820,O$1,"d")&lt;&gt;0,"",'Base de données'!$B820),""))</f>
        <v/>
      </c>
      <c r="P820" s="39" t="str">
        <f>IF(P$1&gt;$AE$1,"-",IFERROR(IF(DATEDIF('Base de données'!$A820,P$1,"d")&lt;&gt;0,"",'Base de données'!$B820),""))</f>
        <v/>
      </c>
      <c r="Q820" s="39" t="str">
        <f>IF(Q$1&gt;$AE$1,"-",IFERROR(IF(DATEDIF('Base de données'!$A820,Q$1,"d")&lt;&gt;0,"",'Base de données'!$B820),""))</f>
        <v/>
      </c>
      <c r="R820" s="39" t="str">
        <f>IF(R$1&gt;$AE$1,"-",IFERROR(IF(DATEDIF('Base de données'!$A820,R$1,"d")&lt;&gt;0,"",'Base de données'!$B820),""))</f>
        <v/>
      </c>
      <c r="S820" s="39" t="str">
        <f>IF(S$1&gt;$AE$1,"-",IFERROR(IF(DATEDIF('Base de données'!$A820,S$1,"d")&lt;&gt;0,"",'Base de données'!$B820),""))</f>
        <v/>
      </c>
      <c r="T820" s="39" t="str">
        <f>IF(T$1&gt;$AE$1,"-",IFERROR(IF(DATEDIF('Base de données'!$A820,T$1,"d")&lt;&gt;0,"",'Base de données'!$B820),""))</f>
        <v/>
      </c>
      <c r="U820" s="39" t="str">
        <f>IF(U$1&gt;$AE$1,"-",IFERROR(IF(DATEDIF('Base de données'!$A820,U$1,"d")&lt;&gt;0,"",'Base de données'!$B820),""))</f>
        <v/>
      </c>
      <c r="V820" s="39" t="str">
        <f>IF(V$1&gt;$AE$1,"-",IFERROR(IF(DATEDIF('Base de données'!$A820,V$1,"d")&lt;&gt;0,"",'Base de données'!$B820),""))</f>
        <v/>
      </c>
      <c r="W820" s="34"/>
      <c r="X820" s="30" t="str">
        <f>'Base de données'!$C820&amp;" "&amp;'Base de données'!$D820</f>
        <v>Moreno Thérèse</v>
      </c>
      <c r="Y820" s="31">
        <f>COUNTIF('Base de données'!$B:$B,'Base de données'!$B820)</f>
        <v>12</v>
      </c>
      <c r="AA820" s="87" cm="1">
        <f t="array" aca="1" ref="AA820" ca="1">INDIRECT("'Base de données'!A" &amp; ROW(Y820))</f>
        <v>45717</v>
      </c>
      <c r="AB820" s="51" t="str" cm="1">
        <f t="array" aca="1" ref="AB820" ca="1">INDIRECT("'Base de données'!B" &amp; ROW(Z820))</f>
        <v>4VFH6</v>
      </c>
    </row>
    <row r="821" spans="1:28" x14ac:dyDescent="0.3">
      <c r="A821" s="41" t="str">
        <f ca="1">IF(IF(AND($B821&lt;&gt;"-",$B821=$E821),"Entrée et sortie","-")="Entrée et sortie",'Base de données'!$B821,"-")</f>
        <v>-</v>
      </c>
      <c r="B821" s="41" t="str">
        <f t="shared" ca="1" si="51"/>
        <v>-</v>
      </c>
      <c r="C821" s="41" t="str">
        <f t="shared" ca="1" si="52"/>
        <v>-</v>
      </c>
      <c r="D821" s="41" t="str">
        <f>IF($F821="sortie en cours d'année",'Base de données'!$B821,"-")</f>
        <v>-</v>
      </c>
      <c r="E821" s="41" t="str">
        <f>IF($H821="entrée en cours d'année",'Base de données'!$B821,"-")</f>
        <v>-</v>
      </c>
      <c r="F821" s="37" t="str">
        <f t="shared" si="49"/>
        <v/>
      </c>
      <c r="G821" s="37" t="str">
        <f>IF($J821="mouvement",_xlfn.XLOOKUP('Base de données'!$B821,$V:$V,$V:$V,0),"")</f>
        <v/>
      </c>
      <c r="H821" s="37" t="str">
        <f t="shared" si="50"/>
        <v/>
      </c>
      <c r="I821" s="37" t="str">
        <f>IF($J821="mouvement",_xlfn.XLOOKUP('Base de données'!$B821,$K:$K,$K:$K,0),"")</f>
        <v/>
      </c>
      <c r="J821" s="38" t="str">
        <f>IF(AND(Y821&lt;&gt;MAX(Y:Y),COUNTIF(K821:V821,'Base de données'!$B821)&gt;0),"mouvement","")</f>
        <v/>
      </c>
      <c r="K821" s="39" t="str">
        <f>IF(K$1&gt;$AE$1,"-",IFERROR(IF(DATEDIF('Base de données'!$A821,K$1,"d")&lt;&gt;0,"",'Base de données'!$B821),""))</f>
        <v/>
      </c>
      <c r="L821" s="39" t="str">
        <f>IF(L$1&gt;$AE$1,"-",IFERROR(IF(DATEDIF('Base de données'!$A821,L$1,"d")&lt;&gt;0,"",'Base de données'!$B821),""))</f>
        <v/>
      </c>
      <c r="M821" s="39" t="str">
        <f>IF(M$1&gt;$AE$1,"-",IFERROR(IF(DATEDIF('Base de données'!$A821,M$1,"d")&lt;&gt;0,"",'Base de données'!$B821),""))</f>
        <v>BHHGU</v>
      </c>
      <c r="N821" s="39" t="str">
        <f>IF(N$1&gt;$AE$1,"-",IFERROR(IF(DATEDIF('Base de données'!$A821,N$1,"d")&lt;&gt;0,"",'Base de données'!$B821),""))</f>
        <v/>
      </c>
      <c r="O821" s="39" t="str">
        <f>IF(O$1&gt;$AE$1,"-",IFERROR(IF(DATEDIF('Base de données'!$A821,O$1,"d")&lt;&gt;0,"",'Base de données'!$B821),""))</f>
        <v/>
      </c>
      <c r="P821" s="39" t="str">
        <f>IF(P$1&gt;$AE$1,"-",IFERROR(IF(DATEDIF('Base de données'!$A821,P$1,"d")&lt;&gt;0,"",'Base de données'!$B821),""))</f>
        <v/>
      </c>
      <c r="Q821" s="39" t="str">
        <f>IF(Q$1&gt;$AE$1,"-",IFERROR(IF(DATEDIF('Base de données'!$A821,Q$1,"d")&lt;&gt;0,"",'Base de données'!$B821),""))</f>
        <v/>
      </c>
      <c r="R821" s="39" t="str">
        <f>IF(R$1&gt;$AE$1,"-",IFERROR(IF(DATEDIF('Base de données'!$A821,R$1,"d")&lt;&gt;0,"",'Base de données'!$B821),""))</f>
        <v/>
      </c>
      <c r="S821" s="39" t="str">
        <f>IF(S$1&gt;$AE$1,"-",IFERROR(IF(DATEDIF('Base de données'!$A821,S$1,"d")&lt;&gt;0,"",'Base de données'!$B821),""))</f>
        <v/>
      </c>
      <c r="T821" s="39" t="str">
        <f>IF(T$1&gt;$AE$1,"-",IFERROR(IF(DATEDIF('Base de données'!$A821,T$1,"d")&lt;&gt;0,"",'Base de données'!$B821),""))</f>
        <v/>
      </c>
      <c r="U821" s="39" t="str">
        <f>IF(U$1&gt;$AE$1,"-",IFERROR(IF(DATEDIF('Base de données'!$A821,U$1,"d")&lt;&gt;0,"",'Base de données'!$B821),""))</f>
        <v/>
      </c>
      <c r="V821" s="39" t="str">
        <f>IF(V$1&gt;$AE$1,"-",IFERROR(IF(DATEDIF('Base de données'!$A821,V$1,"d")&lt;&gt;0,"",'Base de données'!$B821),""))</f>
        <v/>
      </c>
      <c r="W821" s="34"/>
      <c r="X821" s="30" t="str">
        <f>'Base de données'!$C821&amp;" "&amp;'Base de données'!$D821</f>
        <v>Royer Honoré</v>
      </c>
      <c r="Y821" s="31">
        <f>COUNTIF('Base de données'!$B:$B,'Base de données'!$B821)</f>
        <v>12</v>
      </c>
      <c r="AA821" s="87" cm="1">
        <f t="array" aca="1" ref="AA821" ca="1">INDIRECT("'Base de données'!A" &amp; ROW(Y821))</f>
        <v>45717</v>
      </c>
      <c r="AB821" s="51" t="str" cm="1">
        <f t="array" aca="1" ref="AB821" ca="1">INDIRECT("'Base de données'!B" &amp; ROW(Z821))</f>
        <v>BHHGU</v>
      </c>
    </row>
    <row r="822" spans="1:28" x14ac:dyDescent="0.3">
      <c r="A822" s="41" t="str">
        <f ca="1">IF(IF(AND($B822&lt;&gt;"-",$B822=$E822),"Entrée et sortie","-")="Entrée et sortie",'Base de données'!$B822,"-")</f>
        <v>-</v>
      </c>
      <c r="B822" s="41" t="str">
        <f t="shared" ca="1" si="51"/>
        <v>-</v>
      </c>
      <c r="C822" s="41" t="str">
        <f t="shared" ca="1" si="52"/>
        <v>-</v>
      </c>
      <c r="D822" s="41" t="str">
        <f>IF($F822="sortie en cours d'année",'Base de données'!$B822,"-")</f>
        <v>-</v>
      </c>
      <c r="E822" s="41" t="str">
        <f>IF($H822="entrée en cours d'année",'Base de données'!$B822,"-")</f>
        <v>-</v>
      </c>
      <c r="F822" s="37" t="str">
        <f t="shared" si="49"/>
        <v/>
      </c>
      <c r="G822" s="37" t="str">
        <f>IF($J822="mouvement",_xlfn.XLOOKUP('Base de données'!$B822,$V:$V,$V:$V,0),"")</f>
        <v/>
      </c>
      <c r="H822" s="37" t="str">
        <f t="shared" si="50"/>
        <v/>
      </c>
      <c r="I822" s="37" t="str">
        <f>IF($J822="mouvement",_xlfn.XLOOKUP('Base de données'!$B822,$K:$K,$K:$K,0),"")</f>
        <v/>
      </c>
      <c r="J822" s="38" t="str">
        <f>IF(AND(Y822&lt;&gt;MAX(Y:Y),COUNTIF(K822:V822,'Base de données'!$B822)&gt;0),"mouvement","")</f>
        <v/>
      </c>
      <c r="K822" s="39" t="str">
        <f>IF(K$1&gt;$AE$1,"-",IFERROR(IF(DATEDIF('Base de données'!$A822,K$1,"d")&lt;&gt;0,"",'Base de données'!$B822),""))</f>
        <v/>
      </c>
      <c r="L822" s="39" t="str">
        <f>IF(L$1&gt;$AE$1,"-",IFERROR(IF(DATEDIF('Base de données'!$A822,L$1,"d")&lt;&gt;0,"",'Base de données'!$B822),""))</f>
        <v/>
      </c>
      <c r="M822" s="39" t="str">
        <f>IF(M$1&gt;$AE$1,"-",IFERROR(IF(DATEDIF('Base de données'!$A822,M$1,"d")&lt;&gt;0,"",'Base de données'!$B822),""))</f>
        <v>SWK1T</v>
      </c>
      <c r="N822" s="39" t="str">
        <f>IF(N$1&gt;$AE$1,"-",IFERROR(IF(DATEDIF('Base de données'!$A822,N$1,"d")&lt;&gt;0,"",'Base de données'!$B822),""))</f>
        <v/>
      </c>
      <c r="O822" s="39" t="str">
        <f>IF(O$1&gt;$AE$1,"-",IFERROR(IF(DATEDIF('Base de données'!$A822,O$1,"d")&lt;&gt;0,"",'Base de données'!$B822),""))</f>
        <v/>
      </c>
      <c r="P822" s="39" t="str">
        <f>IF(P$1&gt;$AE$1,"-",IFERROR(IF(DATEDIF('Base de données'!$A822,P$1,"d")&lt;&gt;0,"",'Base de données'!$B822),""))</f>
        <v/>
      </c>
      <c r="Q822" s="39" t="str">
        <f>IF(Q$1&gt;$AE$1,"-",IFERROR(IF(DATEDIF('Base de données'!$A822,Q$1,"d")&lt;&gt;0,"",'Base de données'!$B822),""))</f>
        <v/>
      </c>
      <c r="R822" s="39" t="str">
        <f>IF(R$1&gt;$AE$1,"-",IFERROR(IF(DATEDIF('Base de données'!$A822,R$1,"d")&lt;&gt;0,"",'Base de données'!$B822),""))</f>
        <v/>
      </c>
      <c r="S822" s="39" t="str">
        <f>IF(S$1&gt;$AE$1,"-",IFERROR(IF(DATEDIF('Base de données'!$A822,S$1,"d")&lt;&gt;0,"",'Base de données'!$B822),""))</f>
        <v/>
      </c>
      <c r="T822" s="39" t="str">
        <f>IF(T$1&gt;$AE$1,"-",IFERROR(IF(DATEDIF('Base de données'!$A822,T$1,"d")&lt;&gt;0,"",'Base de données'!$B822),""))</f>
        <v/>
      </c>
      <c r="U822" s="39" t="str">
        <f>IF(U$1&gt;$AE$1,"-",IFERROR(IF(DATEDIF('Base de données'!$A822,U$1,"d")&lt;&gt;0,"",'Base de données'!$B822),""))</f>
        <v/>
      </c>
      <c r="V822" s="39" t="str">
        <f>IF(V$1&gt;$AE$1,"-",IFERROR(IF(DATEDIF('Base de données'!$A822,V$1,"d")&lt;&gt;0,"",'Base de données'!$B822),""))</f>
        <v/>
      </c>
      <c r="W822" s="34"/>
      <c r="X822" s="30" t="str">
        <f>'Base de données'!$C822&amp;" "&amp;'Base de données'!$D822</f>
        <v>Chevallier Jules</v>
      </c>
      <c r="Y822" s="31">
        <f>COUNTIF('Base de données'!$B:$B,'Base de données'!$B822)</f>
        <v>12</v>
      </c>
      <c r="AA822" s="87" cm="1">
        <f t="array" aca="1" ref="AA822" ca="1">INDIRECT("'Base de données'!A" &amp; ROW(Y822))</f>
        <v>45717</v>
      </c>
      <c r="AB822" s="51" t="str" cm="1">
        <f t="array" aca="1" ref="AB822" ca="1">INDIRECT("'Base de données'!B" &amp; ROW(Z822))</f>
        <v>SWK1T</v>
      </c>
    </row>
    <row r="823" spans="1:28" x14ac:dyDescent="0.3">
      <c r="A823" s="41" t="str">
        <f ca="1">IF(IF(AND($B823&lt;&gt;"-",$B823=$E823),"Entrée et sortie","-")="Entrée et sortie",'Base de données'!$B823,"-")</f>
        <v>-</v>
      </c>
      <c r="B823" s="41" t="str">
        <f t="shared" ca="1" si="51"/>
        <v>-</v>
      </c>
      <c r="C823" s="41" t="str">
        <f t="shared" ca="1" si="52"/>
        <v>-</v>
      </c>
      <c r="D823" s="41" t="str">
        <f>IF($F823="sortie en cours d'année",'Base de données'!$B823,"-")</f>
        <v>-</v>
      </c>
      <c r="E823" s="41" t="str">
        <f>IF($H823="entrée en cours d'année",'Base de données'!$B823,"-")</f>
        <v>-</v>
      </c>
      <c r="F823" s="37" t="str">
        <f t="shared" si="49"/>
        <v/>
      </c>
      <c r="G823" s="37" t="str">
        <f>IF($J823="mouvement",_xlfn.XLOOKUP('Base de données'!$B823,$V:$V,$V:$V,0),"")</f>
        <v/>
      </c>
      <c r="H823" s="37" t="str">
        <f t="shared" si="50"/>
        <v/>
      </c>
      <c r="I823" s="37" t="str">
        <f>IF($J823="mouvement",_xlfn.XLOOKUP('Base de données'!$B823,$K:$K,$K:$K,0),"")</f>
        <v/>
      </c>
      <c r="J823" s="38" t="str">
        <f>IF(AND(Y823&lt;&gt;MAX(Y:Y),COUNTIF(K823:V823,'Base de données'!$B823)&gt;0),"mouvement","")</f>
        <v/>
      </c>
      <c r="K823" s="39" t="str">
        <f>IF(K$1&gt;$AE$1,"-",IFERROR(IF(DATEDIF('Base de données'!$A823,K$1,"d")&lt;&gt;0,"",'Base de données'!$B823),""))</f>
        <v/>
      </c>
      <c r="L823" s="39" t="str">
        <f>IF(L$1&gt;$AE$1,"-",IFERROR(IF(DATEDIF('Base de données'!$A823,L$1,"d")&lt;&gt;0,"",'Base de données'!$B823),""))</f>
        <v/>
      </c>
      <c r="M823" s="39" t="str">
        <f>IF(M$1&gt;$AE$1,"-",IFERROR(IF(DATEDIF('Base de données'!$A823,M$1,"d")&lt;&gt;0,"",'Base de données'!$B823),""))</f>
        <v>8IYTJ</v>
      </c>
      <c r="N823" s="39" t="str">
        <f>IF(N$1&gt;$AE$1,"-",IFERROR(IF(DATEDIF('Base de données'!$A823,N$1,"d")&lt;&gt;0,"",'Base de données'!$B823),""))</f>
        <v/>
      </c>
      <c r="O823" s="39" t="str">
        <f>IF(O$1&gt;$AE$1,"-",IFERROR(IF(DATEDIF('Base de données'!$A823,O$1,"d")&lt;&gt;0,"",'Base de données'!$B823),""))</f>
        <v/>
      </c>
      <c r="P823" s="39" t="str">
        <f>IF(P$1&gt;$AE$1,"-",IFERROR(IF(DATEDIF('Base de données'!$A823,P$1,"d")&lt;&gt;0,"",'Base de données'!$B823),""))</f>
        <v/>
      </c>
      <c r="Q823" s="39" t="str">
        <f>IF(Q$1&gt;$AE$1,"-",IFERROR(IF(DATEDIF('Base de données'!$A823,Q$1,"d")&lt;&gt;0,"",'Base de données'!$B823),""))</f>
        <v/>
      </c>
      <c r="R823" s="39" t="str">
        <f>IF(R$1&gt;$AE$1,"-",IFERROR(IF(DATEDIF('Base de données'!$A823,R$1,"d")&lt;&gt;0,"",'Base de données'!$B823),""))</f>
        <v/>
      </c>
      <c r="S823" s="39" t="str">
        <f>IF(S$1&gt;$AE$1,"-",IFERROR(IF(DATEDIF('Base de données'!$A823,S$1,"d")&lt;&gt;0,"",'Base de données'!$B823),""))</f>
        <v/>
      </c>
      <c r="T823" s="39" t="str">
        <f>IF(T$1&gt;$AE$1,"-",IFERROR(IF(DATEDIF('Base de données'!$A823,T$1,"d")&lt;&gt;0,"",'Base de données'!$B823),""))</f>
        <v/>
      </c>
      <c r="U823" s="39" t="str">
        <f>IF(U$1&gt;$AE$1,"-",IFERROR(IF(DATEDIF('Base de données'!$A823,U$1,"d")&lt;&gt;0,"",'Base de données'!$B823),""))</f>
        <v/>
      </c>
      <c r="V823" s="39" t="str">
        <f>IF(V$1&gt;$AE$1,"-",IFERROR(IF(DATEDIF('Base de données'!$A823,V$1,"d")&lt;&gt;0,"",'Base de données'!$B823),""))</f>
        <v/>
      </c>
      <c r="W823" s="34"/>
      <c r="X823" s="30" t="str">
        <f>'Base de données'!$C823&amp;" "&amp;'Base de données'!$D823</f>
        <v>Ribeiro Aimé</v>
      </c>
      <c r="Y823" s="31">
        <f>COUNTIF('Base de données'!$B:$B,'Base de données'!$B823)</f>
        <v>12</v>
      </c>
      <c r="AA823" s="87" cm="1">
        <f t="array" aca="1" ref="AA823" ca="1">INDIRECT("'Base de données'!A" &amp; ROW(Y823))</f>
        <v>45717</v>
      </c>
      <c r="AB823" s="51" t="str" cm="1">
        <f t="array" aca="1" ref="AB823" ca="1">INDIRECT("'Base de données'!B" &amp; ROW(Z823))</f>
        <v>8IYTJ</v>
      </c>
    </row>
    <row r="824" spans="1:28" x14ac:dyDescent="0.3">
      <c r="A824" s="41" t="str">
        <f ca="1">IF(IF(AND($B824&lt;&gt;"-",$B824=$E824),"Entrée et sortie","-")="Entrée et sortie",'Base de données'!$B824,"-")</f>
        <v>-</v>
      </c>
      <c r="B824" s="41" t="str">
        <f t="shared" ca="1" si="51"/>
        <v>-</v>
      </c>
      <c r="C824" s="41" t="str">
        <f t="shared" ca="1" si="52"/>
        <v>-</v>
      </c>
      <c r="D824" s="41" t="str">
        <f>IF($F824="sortie en cours d'année",'Base de données'!$B824,"-")</f>
        <v>-</v>
      </c>
      <c r="E824" s="41" t="str">
        <f>IF($H824="entrée en cours d'année",'Base de données'!$B824,"-")</f>
        <v>-</v>
      </c>
      <c r="F824" s="37" t="str">
        <f t="shared" si="49"/>
        <v/>
      </c>
      <c r="G824" s="37" t="str">
        <f>IF($J824="mouvement",_xlfn.XLOOKUP('Base de données'!$B824,$V:$V,$V:$V,0),"")</f>
        <v/>
      </c>
      <c r="H824" s="37" t="str">
        <f t="shared" si="50"/>
        <v/>
      </c>
      <c r="I824" s="37" t="str">
        <f>IF($J824="mouvement",_xlfn.XLOOKUP('Base de données'!$B824,$K:$K,$K:$K,0),"")</f>
        <v/>
      </c>
      <c r="J824" s="38" t="str">
        <f>IF(AND(Y824&lt;&gt;MAX(Y:Y),COUNTIF(K824:V824,'Base de données'!$B824)&gt;0),"mouvement","")</f>
        <v/>
      </c>
      <c r="K824" s="39" t="str">
        <f>IF(K$1&gt;$AE$1,"-",IFERROR(IF(DATEDIF('Base de données'!$A824,K$1,"d")&lt;&gt;0,"",'Base de données'!$B824),""))</f>
        <v/>
      </c>
      <c r="L824" s="39" t="str">
        <f>IF(L$1&gt;$AE$1,"-",IFERROR(IF(DATEDIF('Base de données'!$A824,L$1,"d")&lt;&gt;0,"",'Base de données'!$B824),""))</f>
        <v/>
      </c>
      <c r="M824" s="39" t="str">
        <f>IF(M$1&gt;$AE$1,"-",IFERROR(IF(DATEDIF('Base de données'!$A824,M$1,"d")&lt;&gt;0,"",'Base de données'!$B824),""))</f>
        <v>UX84B</v>
      </c>
      <c r="N824" s="39" t="str">
        <f>IF(N$1&gt;$AE$1,"-",IFERROR(IF(DATEDIF('Base de données'!$A824,N$1,"d")&lt;&gt;0,"",'Base de données'!$B824),""))</f>
        <v/>
      </c>
      <c r="O824" s="39" t="str">
        <f>IF(O$1&gt;$AE$1,"-",IFERROR(IF(DATEDIF('Base de données'!$A824,O$1,"d")&lt;&gt;0,"",'Base de données'!$B824),""))</f>
        <v/>
      </c>
      <c r="P824" s="39" t="str">
        <f>IF(P$1&gt;$AE$1,"-",IFERROR(IF(DATEDIF('Base de données'!$A824,P$1,"d")&lt;&gt;0,"",'Base de données'!$B824),""))</f>
        <v/>
      </c>
      <c r="Q824" s="39" t="str">
        <f>IF(Q$1&gt;$AE$1,"-",IFERROR(IF(DATEDIF('Base de données'!$A824,Q$1,"d")&lt;&gt;0,"",'Base de données'!$B824),""))</f>
        <v/>
      </c>
      <c r="R824" s="39" t="str">
        <f>IF(R$1&gt;$AE$1,"-",IFERROR(IF(DATEDIF('Base de données'!$A824,R$1,"d")&lt;&gt;0,"",'Base de données'!$B824),""))</f>
        <v/>
      </c>
      <c r="S824" s="39" t="str">
        <f>IF(S$1&gt;$AE$1,"-",IFERROR(IF(DATEDIF('Base de données'!$A824,S$1,"d")&lt;&gt;0,"",'Base de données'!$B824),""))</f>
        <v/>
      </c>
      <c r="T824" s="39" t="str">
        <f>IF(T$1&gt;$AE$1,"-",IFERROR(IF(DATEDIF('Base de données'!$A824,T$1,"d")&lt;&gt;0,"",'Base de données'!$B824),""))</f>
        <v/>
      </c>
      <c r="U824" s="39" t="str">
        <f>IF(U$1&gt;$AE$1,"-",IFERROR(IF(DATEDIF('Base de données'!$A824,U$1,"d")&lt;&gt;0,"",'Base de données'!$B824),""))</f>
        <v/>
      </c>
      <c r="V824" s="39" t="str">
        <f>IF(V$1&gt;$AE$1,"-",IFERROR(IF(DATEDIF('Base de données'!$A824,V$1,"d")&lt;&gt;0,"",'Base de données'!$B824),""))</f>
        <v/>
      </c>
      <c r="W824" s="34"/>
      <c r="X824" s="30" t="str">
        <f>'Base de données'!$C824&amp;" "&amp;'Base de données'!$D824</f>
        <v>Le Gall Monique</v>
      </c>
      <c r="Y824" s="31">
        <f>COUNTIF('Base de données'!$B:$B,'Base de données'!$B824)</f>
        <v>12</v>
      </c>
      <c r="AA824" s="87" cm="1">
        <f t="array" aca="1" ref="AA824" ca="1">INDIRECT("'Base de données'!A" &amp; ROW(Y824))</f>
        <v>45717</v>
      </c>
      <c r="AB824" s="51" t="str" cm="1">
        <f t="array" aca="1" ref="AB824" ca="1">INDIRECT("'Base de données'!B" &amp; ROW(Z824))</f>
        <v>UX84B</v>
      </c>
    </row>
    <row r="825" spans="1:28" x14ac:dyDescent="0.3">
      <c r="A825" s="41" t="str">
        <f ca="1">IF(IF(AND($B825&lt;&gt;"-",$B825=$E825),"Entrée et sortie","-")="Entrée et sortie",'Base de données'!$B825,"-")</f>
        <v>-</v>
      </c>
      <c r="B825" s="41" t="str">
        <f t="shared" ca="1" si="51"/>
        <v>T0HSF</v>
      </c>
      <c r="C825" s="41" t="str">
        <f t="shared" ca="1" si="52"/>
        <v>T0HSF</v>
      </c>
      <c r="D825" s="41" t="str">
        <f>IF($F825="sortie en cours d'année",'Base de données'!$B825,"-")</f>
        <v>T0HSF</v>
      </c>
      <c r="E825" s="41" t="str">
        <f>IF($H825="entrée en cours d'année",'Base de données'!$B825,"-")</f>
        <v>-</v>
      </c>
      <c r="F825" s="37" t="str">
        <f t="shared" si="49"/>
        <v>sortie en cours d'année</v>
      </c>
      <c r="G825" s="37">
        <f>IF($J825="mouvement",_xlfn.XLOOKUP('Base de données'!$B825,$V:$V,$V:$V,0),"")</f>
        <v>0</v>
      </c>
      <c r="H825" s="37" t="str">
        <f t="shared" si="50"/>
        <v/>
      </c>
      <c r="I825" s="37" t="str">
        <f>IF($J825="mouvement",_xlfn.XLOOKUP('Base de données'!$B825,$K:$K,$K:$K,0),"")</f>
        <v>T0HSF</v>
      </c>
      <c r="J825" s="38" t="str">
        <f>IF(AND(Y825&lt;&gt;MAX(Y:Y),COUNTIF(K825:V825,'Base de données'!$B825)&gt;0),"mouvement","")</f>
        <v>mouvement</v>
      </c>
      <c r="K825" s="39" t="str">
        <f>IF(K$1&gt;$AE$1,"-",IFERROR(IF(DATEDIF('Base de données'!$A825,K$1,"d")&lt;&gt;0,"",'Base de données'!$B825),""))</f>
        <v/>
      </c>
      <c r="L825" s="39" t="str">
        <f>IF(L$1&gt;$AE$1,"-",IFERROR(IF(DATEDIF('Base de données'!$A825,L$1,"d")&lt;&gt;0,"",'Base de données'!$B825),""))</f>
        <v/>
      </c>
      <c r="M825" s="39" t="str">
        <f>IF(M$1&gt;$AE$1,"-",IFERROR(IF(DATEDIF('Base de données'!$A825,M$1,"d")&lt;&gt;0,"",'Base de données'!$B825),""))</f>
        <v>T0HSF</v>
      </c>
      <c r="N825" s="39" t="str">
        <f>IF(N$1&gt;$AE$1,"-",IFERROR(IF(DATEDIF('Base de données'!$A825,N$1,"d")&lt;&gt;0,"",'Base de données'!$B825),""))</f>
        <v/>
      </c>
      <c r="O825" s="39" t="str">
        <f>IF(O$1&gt;$AE$1,"-",IFERROR(IF(DATEDIF('Base de données'!$A825,O$1,"d")&lt;&gt;0,"",'Base de données'!$B825),""))</f>
        <v/>
      </c>
      <c r="P825" s="39" t="str">
        <f>IF(P$1&gt;$AE$1,"-",IFERROR(IF(DATEDIF('Base de données'!$A825,P$1,"d")&lt;&gt;0,"",'Base de données'!$B825),""))</f>
        <v/>
      </c>
      <c r="Q825" s="39" t="str">
        <f>IF(Q$1&gt;$AE$1,"-",IFERROR(IF(DATEDIF('Base de données'!$A825,Q$1,"d")&lt;&gt;0,"",'Base de données'!$B825),""))</f>
        <v/>
      </c>
      <c r="R825" s="39" t="str">
        <f>IF(R$1&gt;$AE$1,"-",IFERROR(IF(DATEDIF('Base de données'!$A825,R$1,"d")&lt;&gt;0,"",'Base de données'!$B825),""))</f>
        <v/>
      </c>
      <c r="S825" s="39" t="str">
        <f>IF(S$1&gt;$AE$1,"-",IFERROR(IF(DATEDIF('Base de données'!$A825,S$1,"d")&lt;&gt;0,"",'Base de données'!$B825),""))</f>
        <v/>
      </c>
      <c r="T825" s="39" t="str">
        <f>IF(T$1&gt;$AE$1,"-",IFERROR(IF(DATEDIF('Base de données'!$A825,T$1,"d")&lt;&gt;0,"",'Base de données'!$B825),""))</f>
        <v/>
      </c>
      <c r="U825" s="39" t="str">
        <f>IF(U$1&gt;$AE$1,"-",IFERROR(IF(DATEDIF('Base de données'!$A825,U$1,"d")&lt;&gt;0,"",'Base de données'!$B825),""))</f>
        <v/>
      </c>
      <c r="V825" s="39" t="str">
        <f>IF(V$1&gt;$AE$1,"-",IFERROR(IF(DATEDIF('Base de données'!$A825,V$1,"d")&lt;&gt;0,"",'Base de données'!$B825),""))</f>
        <v/>
      </c>
      <c r="W825" s="34"/>
      <c r="X825" s="30" t="str">
        <f>'Base de données'!$C825&amp;" "&amp;'Base de données'!$D825</f>
        <v>Legendre Laure</v>
      </c>
      <c r="Y825" s="31">
        <f>COUNTIF('Base de données'!$B:$B,'Base de données'!$B825)</f>
        <v>11</v>
      </c>
      <c r="AA825" s="87" cm="1">
        <f t="array" aca="1" ref="AA825" ca="1">INDIRECT("'Base de données'!A" &amp; ROW(Y825))</f>
        <v>45717</v>
      </c>
      <c r="AB825" s="51" t="str" cm="1">
        <f t="array" aca="1" ref="AB825" ca="1">INDIRECT("'Base de données'!B" &amp; ROW(Z825))</f>
        <v>T0HSF</v>
      </c>
    </row>
    <row r="826" spans="1:28" x14ac:dyDescent="0.3">
      <c r="A826" s="41" t="str">
        <f ca="1">IF(IF(AND($B826&lt;&gt;"-",$B826=$E826),"Entrée et sortie","-")="Entrée et sortie",'Base de données'!$B826,"-")</f>
        <v>-</v>
      </c>
      <c r="B826" s="41" t="str">
        <f t="shared" ca="1" si="51"/>
        <v>-</v>
      </c>
      <c r="C826" s="41" t="str">
        <f t="shared" ca="1" si="52"/>
        <v>-</v>
      </c>
      <c r="D826" s="41" t="str">
        <f>IF($F826="sortie en cours d'année",'Base de données'!$B826,"-")</f>
        <v>-</v>
      </c>
      <c r="E826" s="41" t="str">
        <f>IF($H826="entrée en cours d'année",'Base de données'!$B826,"-")</f>
        <v>-</v>
      </c>
      <c r="F826" s="37" t="str">
        <f t="shared" si="49"/>
        <v/>
      </c>
      <c r="G826" s="37" t="str">
        <f>IF($J826="mouvement",_xlfn.XLOOKUP('Base de données'!$B826,$V:$V,$V:$V,0),"")</f>
        <v/>
      </c>
      <c r="H826" s="37" t="str">
        <f t="shared" si="50"/>
        <v/>
      </c>
      <c r="I826" s="37" t="str">
        <f>IF($J826="mouvement",_xlfn.XLOOKUP('Base de données'!$B826,$K:$K,$K:$K,0),"")</f>
        <v/>
      </c>
      <c r="J826" s="38" t="str">
        <f>IF(AND(Y826&lt;&gt;MAX(Y:Y),COUNTIF(K826:V826,'Base de données'!$B826)&gt;0),"mouvement","")</f>
        <v/>
      </c>
      <c r="K826" s="39" t="str">
        <f>IF(K$1&gt;$AE$1,"-",IFERROR(IF(DATEDIF('Base de données'!$A826,K$1,"d")&lt;&gt;0,"",'Base de données'!$B826),""))</f>
        <v/>
      </c>
      <c r="L826" s="39" t="str">
        <f>IF(L$1&gt;$AE$1,"-",IFERROR(IF(DATEDIF('Base de données'!$A826,L$1,"d")&lt;&gt;0,"",'Base de données'!$B826),""))</f>
        <v/>
      </c>
      <c r="M826" s="39" t="str">
        <f>IF(M$1&gt;$AE$1,"-",IFERROR(IF(DATEDIF('Base de données'!$A826,M$1,"d")&lt;&gt;0,"",'Base de données'!$B826),""))</f>
        <v>IFJYC</v>
      </c>
      <c r="N826" s="39" t="str">
        <f>IF(N$1&gt;$AE$1,"-",IFERROR(IF(DATEDIF('Base de données'!$A826,N$1,"d")&lt;&gt;0,"",'Base de données'!$B826),""))</f>
        <v/>
      </c>
      <c r="O826" s="39" t="str">
        <f>IF(O$1&gt;$AE$1,"-",IFERROR(IF(DATEDIF('Base de données'!$A826,O$1,"d")&lt;&gt;0,"",'Base de données'!$B826),""))</f>
        <v/>
      </c>
      <c r="P826" s="39" t="str">
        <f>IF(P$1&gt;$AE$1,"-",IFERROR(IF(DATEDIF('Base de données'!$A826,P$1,"d")&lt;&gt;0,"",'Base de données'!$B826),""))</f>
        <v/>
      </c>
      <c r="Q826" s="39" t="str">
        <f>IF(Q$1&gt;$AE$1,"-",IFERROR(IF(DATEDIF('Base de données'!$A826,Q$1,"d")&lt;&gt;0,"",'Base de données'!$B826),""))</f>
        <v/>
      </c>
      <c r="R826" s="39" t="str">
        <f>IF(R$1&gt;$AE$1,"-",IFERROR(IF(DATEDIF('Base de données'!$A826,R$1,"d")&lt;&gt;0,"",'Base de données'!$B826),""))</f>
        <v/>
      </c>
      <c r="S826" s="39" t="str">
        <f>IF(S$1&gt;$AE$1,"-",IFERROR(IF(DATEDIF('Base de données'!$A826,S$1,"d")&lt;&gt;0,"",'Base de données'!$B826),""))</f>
        <v/>
      </c>
      <c r="T826" s="39" t="str">
        <f>IF(T$1&gt;$AE$1,"-",IFERROR(IF(DATEDIF('Base de données'!$A826,T$1,"d")&lt;&gt;0,"",'Base de données'!$B826),""))</f>
        <v/>
      </c>
      <c r="U826" s="39" t="str">
        <f>IF(U$1&gt;$AE$1,"-",IFERROR(IF(DATEDIF('Base de données'!$A826,U$1,"d")&lt;&gt;0,"",'Base de données'!$B826),""))</f>
        <v/>
      </c>
      <c r="V826" s="39" t="str">
        <f>IF(V$1&gt;$AE$1,"-",IFERROR(IF(DATEDIF('Base de données'!$A826,V$1,"d")&lt;&gt;0,"",'Base de données'!$B826),""))</f>
        <v/>
      </c>
      <c r="W826" s="34"/>
      <c r="X826" s="30" t="str">
        <f>'Base de données'!$C826&amp;" "&amp;'Base de données'!$D826</f>
        <v>Lévy Denise</v>
      </c>
      <c r="Y826" s="31">
        <f>COUNTIF('Base de données'!$B:$B,'Base de données'!$B826)</f>
        <v>12</v>
      </c>
      <c r="AA826" s="87" cm="1">
        <f t="array" aca="1" ref="AA826" ca="1">INDIRECT("'Base de données'!A" &amp; ROW(Y826))</f>
        <v>45717</v>
      </c>
      <c r="AB826" s="51" t="str" cm="1">
        <f t="array" aca="1" ref="AB826" ca="1">INDIRECT("'Base de données'!B" &amp; ROW(Z826))</f>
        <v>IFJYC</v>
      </c>
    </row>
    <row r="827" spans="1:28" x14ac:dyDescent="0.3">
      <c r="A827" s="41" t="str">
        <f ca="1">IF(IF(AND($B827&lt;&gt;"-",$B827=$E827),"Entrée et sortie","-")="Entrée et sortie",'Base de données'!$B827,"-")</f>
        <v>-</v>
      </c>
      <c r="B827" s="41" t="str">
        <f t="shared" ca="1" si="51"/>
        <v>CN75F</v>
      </c>
      <c r="C827" s="41" t="str">
        <f t="shared" ca="1" si="52"/>
        <v>CN75F</v>
      </c>
      <c r="D827" s="41" t="str">
        <f>IF($F827="sortie en cours d'année",'Base de données'!$B827,"-")</f>
        <v>CN75F</v>
      </c>
      <c r="E827" s="41" t="str">
        <f>IF($H827="entrée en cours d'année",'Base de données'!$B827,"-")</f>
        <v>-</v>
      </c>
      <c r="F827" s="37" t="str">
        <f t="shared" si="49"/>
        <v>sortie en cours d'année</v>
      </c>
      <c r="G827" s="37">
        <f>IF($J827="mouvement",_xlfn.XLOOKUP('Base de données'!$B827,$V:$V,$V:$V,0),"")</f>
        <v>0</v>
      </c>
      <c r="H827" s="37" t="str">
        <f t="shared" si="50"/>
        <v/>
      </c>
      <c r="I827" s="37" t="str">
        <f>IF($J827="mouvement",_xlfn.XLOOKUP('Base de données'!$B827,$K:$K,$K:$K,0),"")</f>
        <v>CN75F</v>
      </c>
      <c r="J827" s="38" t="str">
        <f>IF(AND(Y827&lt;&gt;MAX(Y:Y),COUNTIF(K827:V827,'Base de données'!$B827)&gt;0),"mouvement","")</f>
        <v>mouvement</v>
      </c>
      <c r="K827" s="39" t="str">
        <f>IF(K$1&gt;$AE$1,"-",IFERROR(IF(DATEDIF('Base de données'!$A827,K$1,"d")&lt;&gt;0,"",'Base de données'!$B827),""))</f>
        <v/>
      </c>
      <c r="L827" s="39" t="str">
        <f>IF(L$1&gt;$AE$1,"-",IFERROR(IF(DATEDIF('Base de données'!$A827,L$1,"d")&lt;&gt;0,"",'Base de données'!$B827),""))</f>
        <v/>
      </c>
      <c r="M827" s="39" t="str">
        <f>IF(M$1&gt;$AE$1,"-",IFERROR(IF(DATEDIF('Base de données'!$A827,M$1,"d")&lt;&gt;0,"",'Base de données'!$B827),""))</f>
        <v>CN75F</v>
      </c>
      <c r="N827" s="39" t="str">
        <f>IF(N$1&gt;$AE$1,"-",IFERROR(IF(DATEDIF('Base de données'!$A827,N$1,"d")&lt;&gt;0,"",'Base de données'!$B827),""))</f>
        <v/>
      </c>
      <c r="O827" s="39" t="str">
        <f>IF(O$1&gt;$AE$1,"-",IFERROR(IF(DATEDIF('Base de données'!$A827,O$1,"d")&lt;&gt;0,"",'Base de données'!$B827),""))</f>
        <v/>
      </c>
      <c r="P827" s="39" t="str">
        <f>IF(P$1&gt;$AE$1,"-",IFERROR(IF(DATEDIF('Base de données'!$A827,P$1,"d")&lt;&gt;0,"",'Base de données'!$B827),""))</f>
        <v/>
      </c>
      <c r="Q827" s="39" t="str">
        <f>IF(Q$1&gt;$AE$1,"-",IFERROR(IF(DATEDIF('Base de données'!$A827,Q$1,"d")&lt;&gt;0,"",'Base de données'!$B827),""))</f>
        <v/>
      </c>
      <c r="R827" s="39" t="str">
        <f>IF(R$1&gt;$AE$1,"-",IFERROR(IF(DATEDIF('Base de données'!$A827,R$1,"d")&lt;&gt;0,"",'Base de données'!$B827),""))</f>
        <v/>
      </c>
      <c r="S827" s="39" t="str">
        <f>IF(S$1&gt;$AE$1,"-",IFERROR(IF(DATEDIF('Base de données'!$A827,S$1,"d")&lt;&gt;0,"",'Base de données'!$B827),""))</f>
        <v/>
      </c>
      <c r="T827" s="39" t="str">
        <f>IF(T$1&gt;$AE$1,"-",IFERROR(IF(DATEDIF('Base de données'!$A827,T$1,"d")&lt;&gt;0,"",'Base de données'!$B827),""))</f>
        <v/>
      </c>
      <c r="U827" s="39" t="str">
        <f>IF(U$1&gt;$AE$1,"-",IFERROR(IF(DATEDIF('Base de données'!$A827,U$1,"d")&lt;&gt;0,"",'Base de données'!$B827),""))</f>
        <v/>
      </c>
      <c r="V827" s="39" t="str">
        <f>IF(V$1&gt;$AE$1,"-",IFERROR(IF(DATEDIF('Base de données'!$A827,V$1,"d")&lt;&gt;0,"",'Base de données'!$B827),""))</f>
        <v/>
      </c>
      <c r="W827" s="34"/>
      <c r="X827" s="30" t="str">
        <f>'Base de données'!$C827&amp;" "&amp;'Base de données'!$D827</f>
        <v>Camus Emmanuel</v>
      </c>
      <c r="Y827" s="31">
        <f>COUNTIF('Base de données'!$B:$B,'Base de données'!$B827)</f>
        <v>11</v>
      </c>
      <c r="AA827" s="87" cm="1">
        <f t="array" aca="1" ref="AA827" ca="1">INDIRECT("'Base de données'!A" &amp; ROW(Y827))</f>
        <v>45717</v>
      </c>
      <c r="AB827" s="51" t="str" cm="1">
        <f t="array" aca="1" ref="AB827" ca="1">INDIRECT("'Base de données'!B" &amp; ROW(Z827))</f>
        <v>CN75F</v>
      </c>
    </row>
    <row r="828" spans="1:28" x14ac:dyDescent="0.3">
      <c r="A828" s="41" t="str">
        <f ca="1">IF(IF(AND($B828&lt;&gt;"-",$B828=$E828),"Entrée et sortie","-")="Entrée et sortie",'Base de données'!$B828,"-")</f>
        <v>-</v>
      </c>
      <c r="B828" s="41" t="str">
        <f t="shared" ca="1" si="51"/>
        <v>-</v>
      </c>
      <c r="C828" s="41" t="str">
        <f t="shared" ca="1" si="52"/>
        <v>-</v>
      </c>
      <c r="D828" s="41" t="str">
        <f>IF($F828="sortie en cours d'année",'Base de données'!$B828,"-")</f>
        <v>-</v>
      </c>
      <c r="E828" s="41" t="str">
        <f>IF($H828="entrée en cours d'année",'Base de données'!$B828,"-")</f>
        <v>-</v>
      </c>
      <c r="F828" s="37" t="str">
        <f t="shared" si="49"/>
        <v/>
      </c>
      <c r="G828" s="37" t="str">
        <f>IF($J828="mouvement",_xlfn.XLOOKUP('Base de données'!$B828,$V:$V,$V:$V,0),"")</f>
        <v/>
      </c>
      <c r="H828" s="37" t="str">
        <f t="shared" si="50"/>
        <v/>
      </c>
      <c r="I828" s="37" t="str">
        <f>IF($J828="mouvement",_xlfn.XLOOKUP('Base de données'!$B828,$K:$K,$K:$K,0),"")</f>
        <v/>
      </c>
      <c r="J828" s="38" t="str">
        <f>IF(AND(Y828&lt;&gt;MAX(Y:Y),COUNTIF(K828:V828,'Base de données'!$B828)&gt;0),"mouvement","")</f>
        <v/>
      </c>
      <c r="K828" s="39" t="str">
        <f>IF(K$1&gt;$AE$1,"-",IFERROR(IF(DATEDIF('Base de données'!$A828,K$1,"d")&lt;&gt;0,"",'Base de données'!$B828),""))</f>
        <v/>
      </c>
      <c r="L828" s="39" t="str">
        <f>IF(L$1&gt;$AE$1,"-",IFERROR(IF(DATEDIF('Base de données'!$A828,L$1,"d")&lt;&gt;0,"",'Base de données'!$B828),""))</f>
        <v/>
      </c>
      <c r="M828" s="39" t="str">
        <f>IF(M$1&gt;$AE$1,"-",IFERROR(IF(DATEDIF('Base de données'!$A828,M$1,"d")&lt;&gt;0,"",'Base de données'!$B828),""))</f>
        <v>3E96F</v>
      </c>
      <c r="N828" s="39" t="str">
        <f>IF(N$1&gt;$AE$1,"-",IFERROR(IF(DATEDIF('Base de données'!$A828,N$1,"d")&lt;&gt;0,"",'Base de données'!$B828),""))</f>
        <v/>
      </c>
      <c r="O828" s="39" t="str">
        <f>IF(O$1&gt;$AE$1,"-",IFERROR(IF(DATEDIF('Base de données'!$A828,O$1,"d")&lt;&gt;0,"",'Base de données'!$B828),""))</f>
        <v/>
      </c>
      <c r="P828" s="39" t="str">
        <f>IF(P$1&gt;$AE$1,"-",IFERROR(IF(DATEDIF('Base de données'!$A828,P$1,"d")&lt;&gt;0,"",'Base de données'!$B828),""))</f>
        <v/>
      </c>
      <c r="Q828" s="39" t="str">
        <f>IF(Q$1&gt;$AE$1,"-",IFERROR(IF(DATEDIF('Base de données'!$A828,Q$1,"d")&lt;&gt;0,"",'Base de données'!$B828),""))</f>
        <v/>
      </c>
      <c r="R828" s="39" t="str">
        <f>IF(R$1&gt;$AE$1,"-",IFERROR(IF(DATEDIF('Base de données'!$A828,R$1,"d")&lt;&gt;0,"",'Base de données'!$B828),""))</f>
        <v/>
      </c>
      <c r="S828" s="39" t="str">
        <f>IF(S$1&gt;$AE$1,"-",IFERROR(IF(DATEDIF('Base de données'!$A828,S$1,"d")&lt;&gt;0,"",'Base de données'!$B828),""))</f>
        <v/>
      </c>
      <c r="T828" s="39" t="str">
        <f>IF(T$1&gt;$AE$1,"-",IFERROR(IF(DATEDIF('Base de données'!$A828,T$1,"d")&lt;&gt;0,"",'Base de données'!$B828),""))</f>
        <v/>
      </c>
      <c r="U828" s="39" t="str">
        <f>IF(U$1&gt;$AE$1,"-",IFERROR(IF(DATEDIF('Base de données'!$A828,U$1,"d")&lt;&gt;0,"",'Base de données'!$B828),""))</f>
        <v/>
      </c>
      <c r="V828" s="39" t="str">
        <f>IF(V$1&gt;$AE$1,"-",IFERROR(IF(DATEDIF('Base de données'!$A828,V$1,"d")&lt;&gt;0,"",'Base de données'!$B828),""))</f>
        <v/>
      </c>
      <c r="W828" s="34"/>
      <c r="X828" s="30" t="str">
        <f>'Base de données'!$C828&amp;" "&amp;'Base de données'!$D828</f>
        <v>Becker Michèle</v>
      </c>
      <c r="Y828" s="31">
        <f>COUNTIF('Base de données'!$B:$B,'Base de données'!$B828)</f>
        <v>12</v>
      </c>
      <c r="AA828" s="87" cm="1">
        <f t="array" aca="1" ref="AA828" ca="1">INDIRECT("'Base de données'!A" &amp; ROW(Y828))</f>
        <v>45717</v>
      </c>
      <c r="AB828" s="51" t="str" cm="1">
        <f t="array" aca="1" ref="AB828" ca="1">INDIRECT("'Base de données'!B" &amp; ROW(Z828))</f>
        <v>3E96F</v>
      </c>
    </row>
    <row r="829" spans="1:28" x14ac:dyDescent="0.3">
      <c r="A829" s="41" t="str">
        <f ca="1">IF(IF(AND($B829&lt;&gt;"-",$B829=$E829),"Entrée et sortie","-")="Entrée et sortie",'Base de données'!$B829,"-")</f>
        <v>G45AC</v>
      </c>
      <c r="B829" s="41" t="str">
        <f t="shared" ca="1" si="51"/>
        <v>G45AC</v>
      </c>
      <c r="C829" s="41" t="str">
        <f t="shared" ca="1" si="52"/>
        <v>G45AC</v>
      </c>
      <c r="D829" s="41" t="str">
        <f>IF($F829="sortie en cours d'année",'Base de données'!$B829,"-")</f>
        <v>G45AC</v>
      </c>
      <c r="E829" s="41" t="str">
        <f>IF($H829="entrée en cours d'année",'Base de données'!$B829,"-")</f>
        <v>G45AC</v>
      </c>
      <c r="F829" s="37" t="str">
        <f t="shared" si="49"/>
        <v>sortie en cours d'année</v>
      </c>
      <c r="G829" s="37">
        <f>IF($J829="mouvement",_xlfn.XLOOKUP('Base de données'!$B829,$V:$V,$V:$V,0),"")</f>
        <v>0</v>
      </c>
      <c r="H829" s="37" t="str">
        <f t="shared" si="50"/>
        <v>entrée en cours d'année</v>
      </c>
      <c r="I829" s="37">
        <f>IF($J829="mouvement",_xlfn.XLOOKUP('Base de données'!$B829,$K:$K,$K:$K,0),"")</f>
        <v>0</v>
      </c>
      <c r="J829" s="38" t="str">
        <f>IF(AND(Y829&lt;&gt;MAX(Y:Y),COUNTIF(K829:V829,'Base de données'!$B829)&gt;0),"mouvement","")</f>
        <v>mouvement</v>
      </c>
      <c r="K829" s="39" t="str">
        <f>IF(K$1&gt;$AE$1,"-",IFERROR(IF(DATEDIF('Base de données'!$A829,K$1,"d")&lt;&gt;0,"",'Base de données'!$B829),""))</f>
        <v/>
      </c>
      <c r="L829" s="39" t="str">
        <f>IF(L$1&gt;$AE$1,"-",IFERROR(IF(DATEDIF('Base de données'!$A829,L$1,"d")&lt;&gt;0,"",'Base de données'!$B829),""))</f>
        <v/>
      </c>
      <c r="M829" s="39" t="str">
        <f>IF(M$1&gt;$AE$1,"-",IFERROR(IF(DATEDIF('Base de données'!$A829,M$1,"d")&lt;&gt;0,"",'Base de données'!$B829),""))</f>
        <v>G45AC</v>
      </c>
      <c r="N829" s="39" t="str">
        <f>IF(N$1&gt;$AE$1,"-",IFERROR(IF(DATEDIF('Base de données'!$A829,N$1,"d")&lt;&gt;0,"",'Base de données'!$B829),""))</f>
        <v/>
      </c>
      <c r="O829" s="39" t="str">
        <f>IF(O$1&gt;$AE$1,"-",IFERROR(IF(DATEDIF('Base de données'!$A829,O$1,"d")&lt;&gt;0,"",'Base de données'!$B829),""))</f>
        <v/>
      </c>
      <c r="P829" s="39" t="str">
        <f>IF(P$1&gt;$AE$1,"-",IFERROR(IF(DATEDIF('Base de données'!$A829,P$1,"d")&lt;&gt;0,"",'Base de données'!$B829),""))</f>
        <v/>
      </c>
      <c r="Q829" s="39" t="str">
        <f>IF(Q$1&gt;$AE$1,"-",IFERROR(IF(DATEDIF('Base de données'!$A829,Q$1,"d")&lt;&gt;0,"",'Base de données'!$B829),""))</f>
        <v/>
      </c>
      <c r="R829" s="39" t="str">
        <f>IF(R$1&gt;$AE$1,"-",IFERROR(IF(DATEDIF('Base de données'!$A829,R$1,"d")&lt;&gt;0,"",'Base de données'!$B829),""))</f>
        <v/>
      </c>
      <c r="S829" s="39" t="str">
        <f>IF(S$1&gt;$AE$1,"-",IFERROR(IF(DATEDIF('Base de données'!$A829,S$1,"d")&lt;&gt;0,"",'Base de données'!$B829),""))</f>
        <v/>
      </c>
      <c r="T829" s="39" t="str">
        <f>IF(T$1&gt;$AE$1,"-",IFERROR(IF(DATEDIF('Base de données'!$A829,T$1,"d")&lt;&gt;0,"",'Base de données'!$B829),""))</f>
        <v/>
      </c>
      <c r="U829" s="39" t="str">
        <f>IF(U$1&gt;$AE$1,"-",IFERROR(IF(DATEDIF('Base de données'!$A829,U$1,"d")&lt;&gt;0,"",'Base de données'!$B829),""))</f>
        <v/>
      </c>
      <c r="V829" s="39" t="str">
        <f>IF(V$1&gt;$AE$1,"-",IFERROR(IF(DATEDIF('Base de données'!$A829,V$1,"d")&lt;&gt;0,"",'Base de données'!$B829),""))</f>
        <v/>
      </c>
      <c r="W829" s="34"/>
      <c r="X829" s="30" t="str">
        <f>'Base de données'!$C829&amp;" "&amp;'Base de données'!$D829</f>
        <v>Breton Gabrielle</v>
      </c>
      <c r="Y829" s="31">
        <f>COUNTIF('Base de données'!$B:$B,'Base de données'!$B829)</f>
        <v>3</v>
      </c>
      <c r="AA829" s="87" cm="1">
        <f t="array" aca="1" ref="AA829" ca="1">INDIRECT("'Base de données'!A" &amp; ROW(Y829))</f>
        <v>45717</v>
      </c>
      <c r="AB829" s="51" t="str" cm="1">
        <f t="array" aca="1" ref="AB829" ca="1">INDIRECT("'Base de données'!B" &amp; ROW(Z829))</f>
        <v>G45AC</v>
      </c>
    </row>
    <row r="830" spans="1:28" x14ac:dyDescent="0.3">
      <c r="A830" s="41" t="str">
        <f ca="1">IF(IF(AND($B830&lt;&gt;"-",$B830=$E830),"Entrée et sortie","-")="Entrée et sortie",'Base de données'!$B830,"-")</f>
        <v>-</v>
      </c>
      <c r="B830" s="41" t="str">
        <f t="shared" ca="1" si="51"/>
        <v>-</v>
      </c>
      <c r="C830" s="41" t="str">
        <f t="shared" ca="1" si="52"/>
        <v>-</v>
      </c>
      <c r="D830" s="41" t="str">
        <f>IF($F830="sortie en cours d'année",'Base de données'!$B830,"-")</f>
        <v>-</v>
      </c>
      <c r="E830" s="41" t="str">
        <f>IF($H830="entrée en cours d'année",'Base de données'!$B830,"-")</f>
        <v>QJKEN</v>
      </c>
      <c r="F830" s="37" t="str">
        <f t="shared" si="49"/>
        <v/>
      </c>
      <c r="G830" s="37" t="str">
        <f>IF($J830="mouvement",_xlfn.XLOOKUP('Base de données'!$B830,$V:$V,$V:$V,0),"")</f>
        <v>QJKEN</v>
      </c>
      <c r="H830" s="37" t="str">
        <f t="shared" si="50"/>
        <v>entrée en cours d'année</v>
      </c>
      <c r="I830" s="37">
        <f>IF($J830="mouvement",_xlfn.XLOOKUP('Base de données'!$B830,$K:$K,$K:$K,0),"")</f>
        <v>0</v>
      </c>
      <c r="J830" s="38" t="str">
        <f>IF(AND(Y830&lt;&gt;MAX(Y:Y),COUNTIF(K830:V830,'Base de données'!$B830)&gt;0),"mouvement","")</f>
        <v>mouvement</v>
      </c>
      <c r="K830" s="39" t="str">
        <f>IF(K$1&gt;$AE$1,"-",IFERROR(IF(DATEDIF('Base de données'!$A830,K$1,"d")&lt;&gt;0,"",'Base de données'!$B830),""))</f>
        <v/>
      </c>
      <c r="L830" s="39" t="str">
        <f>IF(L$1&gt;$AE$1,"-",IFERROR(IF(DATEDIF('Base de données'!$A830,L$1,"d")&lt;&gt;0,"",'Base de données'!$B830),""))</f>
        <v/>
      </c>
      <c r="M830" s="39" t="str">
        <f>IF(M$1&gt;$AE$1,"-",IFERROR(IF(DATEDIF('Base de données'!$A830,M$1,"d")&lt;&gt;0,"",'Base de données'!$B830),""))</f>
        <v>QJKEN</v>
      </c>
      <c r="N830" s="39" t="str">
        <f>IF(N$1&gt;$AE$1,"-",IFERROR(IF(DATEDIF('Base de données'!$A830,N$1,"d")&lt;&gt;0,"",'Base de données'!$B830),""))</f>
        <v/>
      </c>
      <c r="O830" s="39" t="str">
        <f>IF(O$1&gt;$AE$1,"-",IFERROR(IF(DATEDIF('Base de données'!$A830,O$1,"d")&lt;&gt;0,"",'Base de données'!$B830),""))</f>
        <v/>
      </c>
      <c r="P830" s="39" t="str">
        <f>IF(P$1&gt;$AE$1,"-",IFERROR(IF(DATEDIF('Base de données'!$A830,P$1,"d")&lt;&gt;0,"",'Base de données'!$B830),""))</f>
        <v/>
      </c>
      <c r="Q830" s="39" t="str">
        <f>IF(Q$1&gt;$AE$1,"-",IFERROR(IF(DATEDIF('Base de données'!$A830,Q$1,"d")&lt;&gt;0,"",'Base de données'!$B830),""))</f>
        <v/>
      </c>
      <c r="R830" s="39" t="str">
        <f>IF(R$1&gt;$AE$1,"-",IFERROR(IF(DATEDIF('Base de données'!$A830,R$1,"d")&lt;&gt;0,"",'Base de données'!$B830),""))</f>
        <v/>
      </c>
      <c r="S830" s="39" t="str">
        <f>IF(S$1&gt;$AE$1,"-",IFERROR(IF(DATEDIF('Base de données'!$A830,S$1,"d")&lt;&gt;0,"",'Base de données'!$B830),""))</f>
        <v/>
      </c>
      <c r="T830" s="39" t="str">
        <f>IF(T$1&gt;$AE$1,"-",IFERROR(IF(DATEDIF('Base de données'!$A830,T$1,"d")&lt;&gt;0,"",'Base de données'!$B830),""))</f>
        <v/>
      </c>
      <c r="U830" s="39" t="str">
        <f>IF(U$1&gt;$AE$1,"-",IFERROR(IF(DATEDIF('Base de données'!$A830,U$1,"d")&lt;&gt;0,"",'Base de données'!$B830),""))</f>
        <v/>
      </c>
      <c r="V830" s="39" t="str">
        <f>IF(V$1&gt;$AE$1,"-",IFERROR(IF(DATEDIF('Base de données'!$A830,V$1,"d")&lt;&gt;0,"",'Base de données'!$B830),""))</f>
        <v/>
      </c>
      <c r="W830" s="34"/>
      <c r="X830" s="30" t="str">
        <f>'Base de données'!$C830&amp;" "&amp;'Base de données'!$D830</f>
        <v>Salmon Thibaut</v>
      </c>
      <c r="Y830" s="31">
        <f>COUNTIF('Base de données'!$B:$B,'Base de données'!$B830)</f>
        <v>11</v>
      </c>
      <c r="AA830" s="87" cm="1">
        <f t="array" aca="1" ref="AA830" ca="1">INDIRECT("'Base de données'!A" &amp; ROW(Y830))</f>
        <v>45717</v>
      </c>
      <c r="AB830" s="51" t="str" cm="1">
        <f t="array" aca="1" ref="AB830" ca="1">INDIRECT("'Base de données'!B" &amp; ROW(Z830))</f>
        <v>QJKEN</v>
      </c>
    </row>
    <row r="831" spans="1:28" x14ac:dyDescent="0.3">
      <c r="A831" s="41" t="str">
        <f ca="1">IF(IF(AND($B831&lt;&gt;"-",$B831=$E831),"Entrée et sortie","-")="Entrée et sortie",'Base de données'!$B831,"-")</f>
        <v>-</v>
      </c>
      <c r="B831" s="41" t="str">
        <f t="shared" ca="1" si="51"/>
        <v>-</v>
      </c>
      <c r="C831" s="41" t="str">
        <f t="shared" ca="1" si="52"/>
        <v>-</v>
      </c>
      <c r="D831" s="41" t="str">
        <f>IF($F831="sortie en cours d'année",'Base de données'!$B831,"-")</f>
        <v>-</v>
      </c>
      <c r="E831" s="41" t="str">
        <f>IF($H831="entrée en cours d'année",'Base de données'!$B831,"-")</f>
        <v>FUMYO</v>
      </c>
      <c r="F831" s="37" t="str">
        <f t="shared" si="49"/>
        <v/>
      </c>
      <c r="G831" s="37" t="str">
        <f>IF($J831="mouvement",_xlfn.XLOOKUP('Base de données'!$B831,$V:$V,$V:$V,0),"")</f>
        <v>FUMYO</v>
      </c>
      <c r="H831" s="37" t="str">
        <f t="shared" si="50"/>
        <v>entrée en cours d'année</v>
      </c>
      <c r="I831" s="37">
        <f>IF($J831="mouvement",_xlfn.XLOOKUP('Base de données'!$B831,$K:$K,$K:$K,0),"")</f>
        <v>0</v>
      </c>
      <c r="J831" s="38" t="str">
        <f>IF(AND(Y831&lt;&gt;MAX(Y:Y),COUNTIF(K831:V831,'Base de données'!$B831)&gt;0),"mouvement","")</f>
        <v>mouvement</v>
      </c>
      <c r="K831" s="39" t="str">
        <f>IF(K$1&gt;$AE$1,"-",IFERROR(IF(DATEDIF('Base de données'!$A831,K$1,"d")&lt;&gt;0,"",'Base de données'!$B831),""))</f>
        <v/>
      </c>
      <c r="L831" s="39" t="str">
        <f>IF(L$1&gt;$AE$1,"-",IFERROR(IF(DATEDIF('Base de données'!$A831,L$1,"d")&lt;&gt;0,"",'Base de données'!$B831),""))</f>
        <v/>
      </c>
      <c r="M831" s="39" t="str">
        <f>IF(M$1&gt;$AE$1,"-",IFERROR(IF(DATEDIF('Base de données'!$A831,M$1,"d")&lt;&gt;0,"",'Base de données'!$B831),""))</f>
        <v>FUMYO</v>
      </c>
      <c r="N831" s="39" t="str">
        <f>IF(N$1&gt;$AE$1,"-",IFERROR(IF(DATEDIF('Base de données'!$A831,N$1,"d")&lt;&gt;0,"",'Base de données'!$B831),""))</f>
        <v/>
      </c>
      <c r="O831" s="39" t="str">
        <f>IF(O$1&gt;$AE$1,"-",IFERROR(IF(DATEDIF('Base de données'!$A831,O$1,"d")&lt;&gt;0,"",'Base de données'!$B831),""))</f>
        <v/>
      </c>
      <c r="P831" s="39" t="str">
        <f>IF(P$1&gt;$AE$1,"-",IFERROR(IF(DATEDIF('Base de données'!$A831,P$1,"d")&lt;&gt;0,"",'Base de données'!$B831),""))</f>
        <v/>
      </c>
      <c r="Q831" s="39" t="str">
        <f>IF(Q$1&gt;$AE$1,"-",IFERROR(IF(DATEDIF('Base de données'!$A831,Q$1,"d")&lt;&gt;0,"",'Base de données'!$B831),""))</f>
        <v/>
      </c>
      <c r="R831" s="39" t="str">
        <f>IF(R$1&gt;$AE$1,"-",IFERROR(IF(DATEDIF('Base de données'!$A831,R$1,"d")&lt;&gt;0,"",'Base de données'!$B831),""))</f>
        <v/>
      </c>
      <c r="S831" s="39" t="str">
        <f>IF(S$1&gt;$AE$1,"-",IFERROR(IF(DATEDIF('Base de données'!$A831,S$1,"d")&lt;&gt;0,"",'Base de données'!$B831),""))</f>
        <v/>
      </c>
      <c r="T831" s="39" t="str">
        <f>IF(T$1&gt;$AE$1,"-",IFERROR(IF(DATEDIF('Base de données'!$A831,T$1,"d")&lt;&gt;0,"",'Base de données'!$B831),""))</f>
        <v/>
      </c>
      <c r="U831" s="39" t="str">
        <f>IF(U$1&gt;$AE$1,"-",IFERROR(IF(DATEDIF('Base de données'!$A831,U$1,"d")&lt;&gt;0,"",'Base de données'!$B831),""))</f>
        <v/>
      </c>
      <c r="V831" s="39" t="str">
        <f>IF(V$1&gt;$AE$1,"-",IFERROR(IF(DATEDIF('Base de données'!$A831,V$1,"d")&lt;&gt;0,"",'Base de données'!$B831),""))</f>
        <v/>
      </c>
      <c r="W831" s="34"/>
      <c r="X831" s="30" t="str">
        <f>'Base de données'!$C831&amp;" "&amp;'Base de données'!$D831</f>
        <v>Marchal Robert</v>
      </c>
      <c r="Y831" s="31">
        <f>COUNTIF('Base de données'!$B:$B,'Base de données'!$B831)</f>
        <v>11</v>
      </c>
      <c r="AA831" s="87" cm="1">
        <f t="array" aca="1" ref="AA831" ca="1">INDIRECT("'Base de données'!A" &amp; ROW(Y831))</f>
        <v>45717</v>
      </c>
      <c r="AB831" s="51" t="str" cm="1">
        <f t="array" aca="1" ref="AB831" ca="1">INDIRECT("'Base de données'!B" &amp; ROW(Z831))</f>
        <v>FUMYO</v>
      </c>
    </row>
    <row r="832" spans="1:28" x14ac:dyDescent="0.3">
      <c r="A832" s="41" t="str">
        <f ca="1">IF(IF(AND($B832&lt;&gt;"-",$B832=$E832),"Entrée et sortie","-")="Entrée et sortie",'Base de données'!$B832,"-")</f>
        <v>-</v>
      </c>
      <c r="B832" s="41" t="str">
        <f t="shared" ca="1" si="51"/>
        <v>-</v>
      </c>
      <c r="C832" s="41" t="str">
        <f t="shared" ca="1" si="52"/>
        <v>-</v>
      </c>
      <c r="D832" s="41" t="str">
        <f>IF($F832="sortie en cours d'année",'Base de données'!$B832,"-")</f>
        <v>-</v>
      </c>
      <c r="E832" s="41" t="str">
        <f>IF($H832="entrée en cours d'année",'Base de données'!$B832,"-")</f>
        <v>0D66F</v>
      </c>
      <c r="F832" s="37" t="str">
        <f t="shared" si="49"/>
        <v/>
      </c>
      <c r="G832" s="37" t="str">
        <f>IF($J832="mouvement",_xlfn.XLOOKUP('Base de données'!$B832,$V:$V,$V:$V,0),"")</f>
        <v>0D66F</v>
      </c>
      <c r="H832" s="37" t="str">
        <f t="shared" si="50"/>
        <v>entrée en cours d'année</v>
      </c>
      <c r="I832" s="37">
        <f>IF($J832="mouvement",_xlfn.XLOOKUP('Base de données'!$B832,$K:$K,$K:$K,0),"")</f>
        <v>0</v>
      </c>
      <c r="J832" s="38" t="str">
        <f>IF(AND(Y832&lt;&gt;MAX(Y:Y),COUNTIF(K832:V832,'Base de données'!$B832)&gt;0),"mouvement","")</f>
        <v>mouvement</v>
      </c>
      <c r="K832" s="39" t="str">
        <f>IF(K$1&gt;$AE$1,"-",IFERROR(IF(DATEDIF('Base de données'!$A832,K$1,"d")&lt;&gt;0,"",'Base de données'!$B832),""))</f>
        <v/>
      </c>
      <c r="L832" s="39" t="str">
        <f>IF(L$1&gt;$AE$1,"-",IFERROR(IF(DATEDIF('Base de données'!$A832,L$1,"d")&lt;&gt;0,"",'Base de données'!$B832),""))</f>
        <v/>
      </c>
      <c r="M832" s="39" t="str">
        <f>IF(M$1&gt;$AE$1,"-",IFERROR(IF(DATEDIF('Base de données'!$A832,M$1,"d")&lt;&gt;0,"",'Base de données'!$B832),""))</f>
        <v>0D66F</v>
      </c>
      <c r="N832" s="39" t="str">
        <f>IF(N$1&gt;$AE$1,"-",IFERROR(IF(DATEDIF('Base de données'!$A832,N$1,"d")&lt;&gt;0,"",'Base de données'!$B832),""))</f>
        <v/>
      </c>
      <c r="O832" s="39" t="str">
        <f>IF(O$1&gt;$AE$1,"-",IFERROR(IF(DATEDIF('Base de données'!$A832,O$1,"d")&lt;&gt;0,"",'Base de données'!$B832),""))</f>
        <v/>
      </c>
      <c r="P832" s="39" t="str">
        <f>IF(P$1&gt;$AE$1,"-",IFERROR(IF(DATEDIF('Base de données'!$A832,P$1,"d")&lt;&gt;0,"",'Base de données'!$B832),""))</f>
        <v/>
      </c>
      <c r="Q832" s="39" t="str">
        <f>IF(Q$1&gt;$AE$1,"-",IFERROR(IF(DATEDIF('Base de données'!$A832,Q$1,"d")&lt;&gt;0,"",'Base de données'!$B832),""))</f>
        <v/>
      </c>
      <c r="R832" s="39" t="str">
        <f>IF(R$1&gt;$AE$1,"-",IFERROR(IF(DATEDIF('Base de données'!$A832,R$1,"d")&lt;&gt;0,"",'Base de données'!$B832),""))</f>
        <v/>
      </c>
      <c r="S832" s="39" t="str">
        <f>IF(S$1&gt;$AE$1,"-",IFERROR(IF(DATEDIF('Base de données'!$A832,S$1,"d")&lt;&gt;0,"",'Base de données'!$B832),""))</f>
        <v/>
      </c>
      <c r="T832" s="39" t="str">
        <f>IF(T$1&gt;$AE$1,"-",IFERROR(IF(DATEDIF('Base de données'!$A832,T$1,"d")&lt;&gt;0,"",'Base de données'!$B832),""))</f>
        <v/>
      </c>
      <c r="U832" s="39" t="str">
        <f>IF(U$1&gt;$AE$1,"-",IFERROR(IF(DATEDIF('Base de données'!$A832,U$1,"d")&lt;&gt;0,"",'Base de données'!$B832),""))</f>
        <v/>
      </c>
      <c r="V832" s="39" t="str">
        <f>IF(V$1&gt;$AE$1,"-",IFERROR(IF(DATEDIF('Base de données'!$A832,V$1,"d")&lt;&gt;0,"",'Base de données'!$B832),""))</f>
        <v/>
      </c>
      <c r="W832" s="34"/>
      <c r="X832" s="30" t="str">
        <f>'Base de données'!$C832&amp;" "&amp;'Base de données'!$D832</f>
        <v>Maréchal Paulette</v>
      </c>
      <c r="Y832" s="31">
        <f>COUNTIF('Base de données'!$B:$B,'Base de données'!$B832)</f>
        <v>11</v>
      </c>
      <c r="AA832" s="87" cm="1">
        <f t="array" aca="1" ref="AA832" ca="1">INDIRECT("'Base de données'!A" &amp; ROW(Y832))</f>
        <v>45717</v>
      </c>
      <c r="AB832" s="51" t="str" cm="1">
        <f t="array" aca="1" ref="AB832" ca="1">INDIRECT("'Base de données'!B" &amp; ROW(Z832))</f>
        <v>0D66F</v>
      </c>
    </row>
    <row r="833" spans="1:28" x14ac:dyDescent="0.3">
      <c r="A833" s="41" t="str">
        <f ca="1">IF(IF(AND($B833&lt;&gt;"-",$B833=$E833),"Entrée et sortie","-")="Entrée et sortie",'Base de données'!$B833,"-")</f>
        <v>-</v>
      </c>
      <c r="B833" s="41" t="str">
        <f t="shared" ca="1" si="51"/>
        <v>-</v>
      </c>
      <c r="C833" s="41" t="str">
        <f t="shared" ca="1" si="52"/>
        <v>-</v>
      </c>
      <c r="D833" s="41" t="str">
        <f>IF($F833="sortie en cours d'année",'Base de données'!$B833,"-")</f>
        <v>-</v>
      </c>
      <c r="E833" s="41" t="str">
        <f>IF($H833="entrée en cours d'année",'Base de données'!$B833,"-")</f>
        <v>00EBC</v>
      </c>
      <c r="F833" s="37" t="str">
        <f t="shared" si="49"/>
        <v/>
      </c>
      <c r="G833" s="37" t="str">
        <f>IF($J833="mouvement",_xlfn.XLOOKUP('Base de données'!$B833,$V:$V,$V:$V,0),"")</f>
        <v>00EBC</v>
      </c>
      <c r="H833" s="37" t="str">
        <f t="shared" si="50"/>
        <v>entrée en cours d'année</v>
      </c>
      <c r="I833" s="37">
        <f>IF($J833="mouvement",_xlfn.XLOOKUP('Base de données'!$B833,$K:$K,$K:$K,0),"")</f>
        <v>0</v>
      </c>
      <c r="J833" s="38" t="str">
        <f>IF(AND(Y833&lt;&gt;MAX(Y:Y),COUNTIF(K833:V833,'Base de données'!$B833)&gt;0),"mouvement","")</f>
        <v>mouvement</v>
      </c>
      <c r="K833" s="39" t="str">
        <f>IF(K$1&gt;$AE$1,"-",IFERROR(IF(DATEDIF('Base de données'!$A833,K$1,"d")&lt;&gt;0,"",'Base de données'!$B833),""))</f>
        <v/>
      </c>
      <c r="L833" s="39" t="str">
        <f>IF(L$1&gt;$AE$1,"-",IFERROR(IF(DATEDIF('Base de données'!$A833,L$1,"d")&lt;&gt;0,"",'Base de données'!$B833),""))</f>
        <v/>
      </c>
      <c r="M833" s="39" t="str">
        <f>IF(M$1&gt;$AE$1,"-",IFERROR(IF(DATEDIF('Base de données'!$A833,M$1,"d")&lt;&gt;0,"",'Base de données'!$B833),""))</f>
        <v>00EBC</v>
      </c>
      <c r="N833" s="39" t="str">
        <f>IF(N$1&gt;$AE$1,"-",IFERROR(IF(DATEDIF('Base de données'!$A833,N$1,"d")&lt;&gt;0,"",'Base de données'!$B833),""))</f>
        <v/>
      </c>
      <c r="O833" s="39" t="str">
        <f>IF(O$1&gt;$AE$1,"-",IFERROR(IF(DATEDIF('Base de données'!$A833,O$1,"d")&lt;&gt;0,"",'Base de données'!$B833),""))</f>
        <v/>
      </c>
      <c r="P833" s="39" t="str">
        <f>IF(P$1&gt;$AE$1,"-",IFERROR(IF(DATEDIF('Base de données'!$A833,P$1,"d")&lt;&gt;0,"",'Base de données'!$B833),""))</f>
        <v/>
      </c>
      <c r="Q833" s="39" t="str">
        <f>IF(Q$1&gt;$AE$1,"-",IFERROR(IF(DATEDIF('Base de données'!$A833,Q$1,"d")&lt;&gt;0,"",'Base de données'!$B833),""))</f>
        <v/>
      </c>
      <c r="R833" s="39" t="str">
        <f>IF(R$1&gt;$AE$1,"-",IFERROR(IF(DATEDIF('Base de données'!$A833,R$1,"d")&lt;&gt;0,"",'Base de données'!$B833),""))</f>
        <v/>
      </c>
      <c r="S833" s="39" t="str">
        <f>IF(S$1&gt;$AE$1,"-",IFERROR(IF(DATEDIF('Base de données'!$A833,S$1,"d")&lt;&gt;0,"",'Base de données'!$B833),""))</f>
        <v/>
      </c>
      <c r="T833" s="39" t="str">
        <f>IF(T$1&gt;$AE$1,"-",IFERROR(IF(DATEDIF('Base de données'!$A833,T$1,"d")&lt;&gt;0,"",'Base de données'!$B833),""))</f>
        <v/>
      </c>
      <c r="U833" s="39" t="str">
        <f>IF(U$1&gt;$AE$1,"-",IFERROR(IF(DATEDIF('Base de données'!$A833,U$1,"d")&lt;&gt;0,"",'Base de données'!$B833),""))</f>
        <v/>
      </c>
      <c r="V833" s="39" t="str">
        <f>IF(V$1&gt;$AE$1,"-",IFERROR(IF(DATEDIF('Base de données'!$A833,V$1,"d")&lt;&gt;0,"",'Base de données'!$B833),""))</f>
        <v/>
      </c>
      <c r="W833" s="34"/>
      <c r="X833" s="30" t="str">
        <f>'Base de données'!$C833&amp;" "&amp;'Base de données'!$D833</f>
        <v>Leconte Vincent</v>
      </c>
      <c r="Y833" s="31">
        <f>COUNTIF('Base de données'!$B:$B,'Base de données'!$B833)</f>
        <v>11</v>
      </c>
      <c r="AA833" s="87" cm="1">
        <f t="array" aca="1" ref="AA833" ca="1">INDIRECT("'Base de données'!A" &amp; ROW(Y833))</f>
        <v>45717</v>
      </c>
      <c r="AB833" s="51" t="str" cm="1">
        <f t="array" aca="1" ref="AB833" ca="1">INDIRECT("'Base de données'!B" &amp; ROW(Z833))</f>
        <v>00EBC</v>
      </c>
    </row>
    <row r="834" spans="1:28" x14ac:dyDescent="0.3">
      <c r="A834" s="41" t="str">
        <f ca="1">IF(IF(AND($B834&lt;&gt;"-",$B834=$E834),"Entrée et sortie","-")="Entrée et sortie",'Base de données'!$B834,"-")</f>
        <v>DZOIT</v>
      </c>
      <c r="B834" s="41" t="str">
        <f t="shared" ca="1" si="51"/>
        <v>DZOIT</v>
      </c>
      <c r="C834" s="41" t="str">
        <f t="shared" ca="1" si="52"/>
        <v>DZOIT</v>
      </c>
      <c r="D834" s="41" t="str">
        <f>IF($F834="sortie en cours d'année",'Base de données'!$B834,"-")</f>
        <v>DZOIT</v>
      </c>
      <c r="E834" s="41" t="str">
        <f>IF($H834="entrée en cours d'année",'Base de données'!$B834,"-")</f>
        <v>DZOIT</v>
      </c>
      <c r="F834" s="37" t="str">
        <f t="shared" ref="F834:F897" si="53">IF(AND(G834=0,J834="mouvement"),"sortie en cours d'année","")</f>
        <v>sortie en cours d'année</v>
      </c>
      <c r="G834" s="37">
        <f>IF($J834="mouvement",_xlfn.XLOOKUP('Base de données'!$B834,$V:$V,$V:$V,0),"")</f>
        <v>0</v>
      </c>
      <c r="H834" s="37" t="str">
        <f t="shared" ref="H834:H897" si="54">IF(AND(I834=0,J834="mouvement"),"entrée en cours d'année","")</f>
        <v>entrée en cours d'année</v>
      </c>
      <c r="I834" s="37">
        <f>IF($J834="mouvement",_xlfn.XLOOKUP('Base de données'!$B834,$K:$K,$K:$K,0),"")</f>
        <v>0</v>
      </c>
      <c r="J834" s="38" t="str">
        <f>IF(AND(Y834&lt;&gt;MAX(Y:Y),COUNTIF(K834:V834,'Base de données'!$B834)&gt;0),"mouvement","")</f>
        <v>mouvement</v>
      </c>
      <c r="K834" s="39" t="str">
        <f>IF(K$1&gt;$AE$1,"-",IFERROR(IF(DATEDIF('Base de données'!$A834,K$1,"d")&lt;&gt;0,"",'Base de données'!$B834),""))</f>
        <v/>
      </c>
      <c r="L834" s="39" t="str">
        <f>IF(L$1&gt;$AE$1,"-",IFERROR(IF(DATEDIF('Base de données'!$A834,L$1,"d")&lt;&gt;0,"",'Base de données'!$B834),""))</f>
        <v/>
      </c>
      <c r="M834" s="39" t="str">
        <f>IF(M$1&gt;$AE$1,"-",IFERROR(IF(DATEDIF('Base de données'!$A834,M$1,"d")&lt;&gt;0,"",'Base de données'!$B834),""))</f>
        <v>DZOIT</v>
      </c>
      <c r="N834" s="39" t="str">
        <f>IF(N$1&gt;$AE$1,"-",IFERROR(IF(DATEDIF('Base de données'!$A834,N$1,"d")&lt;&gt;0,"",'Base de données'!$B834),""))</f>
        <v/>
      </c>
      <c r="O834" s="39" t="str">
        <f>IF(O$1&gt;$AE$1,"-",IFERROR(IF(DATEDIF('Base de données'!$A834,O$1,"d")&lt;&gt;0,"",'Base de données'!$B834),""))</f>
        <v/>
      </c>
      <c r="P834" s="39" t="str">
        <f>IF(P$1&gt;$AE$1,"-",IFERROR(IF(DATEDIF('Base de données'!$A834,P$1,"d")&lt;&gt;0,"",'Base de données'!$B834),""))</f>
        <v/>
      </c>
      <c r="Q834" s="39" t="str">
        <f>IF(Q$1&gt;$AE$1,"-",IFERROR(IF(DATEDIF('Base de données'!$A834,Q$1,"d")&lt;&gt;0,"",'Base de données'!$B834),""))</f>
        <v/>
      </c>
      <c r="R834" s="39" t="str">
        <f>IF(R$1&gt;$AE$1,"-",IFERROR(IF(DATEDIF('Base de données'!$A834,R$1,"d")&lt;&gt;0,"",'Base de données'!$B834),""))</f>
        <v/>
      </c>
      <c r="S834" s="39" t="str">
        <f>IF(S$1&gt;$AE$1,"-",IFERROR(IF(DATEDIF('Base de données'!$A834,S$1,"d")&lt;&gt;0,"",'Base de données'!$B834),""))</f>
        <v/>
      </c>
      <c r="T834" s="39" t="str">
        <f>IF(T$1&gt;$AE$1,"-",IFERROR(IF(DATEDIF('Base de données'!$A834,T$1,"d")&lt;&gt;0,"",'Base de données'!$B834),""))</f>
        <v/>
      </c>
      <c r="U834" s="39" t="str">
        <f>IF(U$1&gt;$AE$1,"-",IFERROR(IF(DATEDIF('Base de données'!$A834,U$1,"d")&lt;&gt;0,"",'Base de données'!$B834),""))</f>
        <v/>
      </c>
      <c r="V834" s="39" t="str">
        <f>IF(V$1&gt;$AE$1,"-",IFERROR(IF(DATEDIF('Base de données'!$A834,V$1,"d")&lt;&gt;0,"",'Base de données'!$B834),""))</f>
        <v/>
      </c>
      <c r="W834" s="34"/>
      <c r="X834" s="30" t="str">
        <f>'Base de données'!$C834&amp;" "&amp;'Base de données'!$D834</f>
        <v>Meunier Marcel</v>
      </c>
      <c r="Y834" s="31">
        <f>COUNTIF('Base de données'!$B:$B,'Base de données'!$B834)</f>
        <v>6</v>
      </c>
      <c r="AA834" s="87" cm="1">
        <f t="array" aca="1" ref="AA834" ca="1">INDIRECT("'Base de données'!A" &amp; ROW(Y834))</f>
        <v>45717</v>
      </c>
      <c r="AB834" s="51" t="str" cm="1">
        <f t="array" aca="1" ref="AB834" ca="1">INDIRECT("'Base de données'!B" &amp; ROW(Z834))</f>
        <v>DZOIT</v>
      </c>
    </row>
    <row r="835" spans="1:28" x14ac:dyDescent="0.3">
      <c r="A835" s="41" t="str">
        <f ca="1">IF(IF(AND($B835&lt;&gt;"-",$B835=$E835),"Entrée et sortie","-")="Entrée et sortie",'Base de données'!$B835,"-")</f>
        <v>QOX3I</v>
      </c>
      <c r="B835" s="41" t="str">
        <f t="shared" ref="B835:B898" ca="1" si="55">_xlfn.XLOOKUP($AB835,$D:$D,$C:$C,"-",0,-1)</f>
        <v>QOX3I</v>
      </c>
      <c r="C835" s="41" t="str">
        <f t="shared" ref="C835:C898" ca="1" si="56">IF($AA835&lt;&gt;$AE$1,$D835,"-")</f>
        <v>QOX3I</v>
      </c>
      <c r="D835" s="41" t="str">
        <f>IF($F835="sortie en cours d'année",'Base de données'!$B835,"-")</f>
        <v>QOX3I</v>
      </c>
      <c r="E835" s="41" t="str">
        <f>IF($H835="entrée en cours d'année",'Base de données'!$B835,"-")</f>
        <v>QOX3I</v>
      </c>
      <c r="F835" s="37" t="str">
        <f t="shared" si="53"/>
        <v>sortie en cours d'année</v>
      </c>
      <c r="G835" s="37">
        <f>IF($J835="mouvement",_xlfn.XLOOKUP('Base de données'!$B835,$V:$V,$V:$V,0),"")</f>
        <v>0</v>
      </c>
      <c r="H835" s="37" t="str">
        <f t="shared" si="54"/>
        <v>entrée en cours d'année</v>
      </c>
      <c r="I835" s="37">
        <f>IF($J835="mouvement",_xlfn.XLOOKUP('Base de données'!$B835,$K:$K,$K:$K,0),"")</f>
        <v>0</v>
      </c>
      <c r="J835" s="38" t="str">
        <f>IF(AND(Y835&lt;&gt;MAX(Y:Y),COUNTIF(K835:V835,'Base de données'!$B835)&gt;0),"mouvement","")</f>
        <v>mouvement</v>
      </c>
      <c r="K835" s="39" t="str">
        <f>IF(K$1&gt;$AE$1,"-",IFERROR(IF(DATEDIF('Base de données'!$A835,K$1,"d")&lt;&gt;0,"",'Base de données'!$B835),""))</f>
        <v/>
      </c>
      <c r="L835" s="39" t="str">
        <f>IF(L$1&gt;$AE$1,"-",IFERROR(IF(DATEDIF('Base de données'!$A835,L$1,"d")&lt;&gt;0,"",'Base de données'!$B835),""))</f>
        <v/>
      </c>
      <c r="M835" s="39" t="str">
        <f>IF(M$1&gt;$AE$1,"-",IFERROR(IF(DATEDIF('Base de données'!$A835,M$1,"d")&lt;&gt;0,"",'Base de données'!$B835),""))</f>
        <v>QOX3I</v>
      </c>
      <c r="N835" s="39" t="str">
        <f>IF(N$1&gt;$AE$1,"-",IFERROR(IF(DATEDIF('Base de données'!$A835,N$1,"d")&lt;&gt;0,"",'Base de données'!$B835),""))</f>
        <v/>
      </c>
      <c r="O835" s="39" t="str">
        <f>IF(O$1&gt;$AE$1,"-",IFERROR(IF(DATEDIF('Base de données'!$A835,O$1,"d")&lt;&gt;0,"",'Base de données'!$B835),""))</f>
        <v/>
      </c>
      <c r="P835" s="39" t="str">
        <f>IF(P$1&gt;$AE$1,"-",IFERROR(IF(DATEDIF('Base de données'!$A835,P$1,"d")&lt;&gt;0,"",'Base de données'!$B835),""))</f>
        <v/>
      </c>
      <c r="Q835" s="39" t="str">
        <f>IF(Q$1&gt;$AE$1,"-",IFERROR(IF(DATEDIF('Base de données'!$A835,Q$1,"d")&lt;&gt;0,"",'Base de données'!$B835),""))</f>
        <v/>
      </c>
      <c r="R835" s="39" t="str">
        <f>IF(R$1&gt;$AE$1,"-",IFERROR(IF(DATEDIF('Base de données'!$A835,R$1,"d")&lt;&gt;0,"",'Base de données'!$B835),""))</f>
        <v/>
      </c>
      <c r="S835" s="39" t="str">
        <f>IF(S$1&gt;$AE$1,"-",IFERROR(IF(DATEDIF('Base de données'!$A835,S$1,"d")&lt;&gt;0,"",'Base de données'!$B835),""))</f>
        <v/>
      </c>
      <c r="T835" s="39" t="str">
        <f>IF(T$1&gt;$AE$1,"-",IFERROR(IF(DATEDIF('Base de données'!$A835,T$1,"d")&lt;&gt;0,"",'Base de données'!$B835),""))</f>
        <v/>
      </c>
      <c r="U835" s="39" t="str">
        <f>IF(U$1&gt;$AE$1,"-",IFERROR(IF(DATEDIF('Base de données'!$A835,U$1,"d")&lt;&gt;0,"",'Base de données'!$B835),""))</f>
        <v/>
      </c>
      <c r="V835" s="39" t="str">
        <f>IF(V$1&gt;$AE$1,"-",IFERROR(IF(DATEDIF('Base de données'!$A835,V$1,"d")&lt;&gt;0,"",'Base de données'!$B835),""))</f>
        <v/>
      </c>
      <c r="W835" s="34"/>
      <c r="X835" s="30" t="str">
        <f>'Base de données'!$C835&amp;" "&amp;'Base de données'!$D835</f>
        <v>Delmas Marianne</v>
      </c>
      <c r="Y835" s="31">
        <f>COUNTIF('Base de données'!$B:$B,'Base de données'!$B835)</f>
        <v>3</v>
      </c>
      <c r="AA835" s="87" cm="1">
        <f t="array" aca="1" ref="AA835" ca="1">INDIRECT("'Base de données'!A" &amp; ROW(Y835))</f>
        <v>45717</v>
      </c>
      <c r="AB835" s="51" t="str" cm="1">
        <f t="array" aca="1" ref="AB835" ca="1">INDIRECT("'Base de données'!B" &amp; ROW(Z835))</f>
        <v>QOX3I</v>
      </c>
    </row>
    <row r="836" spans="1:28" x14ac:dyDescent="0.3">
      <c r="A836" s="41" t="str">
        <f ca="1">IF(IF(AND($B836&lt;&gt;"-",$B836=$E836),"Entrée et sortie","-")="Entrée et sortie",'Base de données'!$B836,"-")</f>
        <v>Y221M</v>
      </c>
      <c r="B836" s="41" t="str">
        <f t="shared" ca="1" si="55"/>
        <v>Y221M</v>
      </c>
      <c r="C836" s="41" t="str">
        <f t="shared" ca="1" si="56"/>
        <v>Y221M</v>
      </c>
      <c r="D836" s="41" t="str">
        <f>IF($F836="sortie en cours d'année",'Base de données'!$B836,"-")</f>
        <v>Y221M</v>
      </c>
      <c r="E836" s="41" t="str">
        <f>IF($H836="entrée en cours d'année",'Base de données'!$B836,"-")</f>
        <v>Y221M</v>
      </c>
      <c r="F836" s="37" t="str">
        <f t="shared" si="53"/>
        <v>sortie en cours d'année</v>
      </c>
      <c r="G836" s="37">
        <f>IF($J836="mouvement",_xlfn.XLOOKUP('Base de données'!$B836,$V:$V,$V:$V,0),"")</f>
        <v>0</v>
      </c>
      <c r="H836" s="37" t="str">
        <f t="shared" si="54"/>
        <v>entrée en cours d'année</v>
      </c>
      <c r="I836" s="37">
        <f>IF($J836="mouvement",_xlfn.XLOOKUP('Base de données'!$B836,$K:$K,$K:$K,0),"")</f>
        <v>0</v>
      </c>
      <c r="J836" s="38" t="str">
        <f>IF(AND(Y836&lt;&gt;MAX(Y:Y),COUNTIF(K836:V836,'Base de données'!$B836)&gt;0),"mouvement","")</f>
        <v>mouvement</v>
      </c>
      <c r="K836" s="39" t="str">
        <f>IF(K$1&gt;$AE$1,"-",IFERROR(IF(DATEDIF('Base de données'!$A836,K$1,"d")&lt;&gt;0,"",'Base de données'!$B836),""))</f>
        <v/>
      </c>
      <c r="L836" s="39" t="str">
        <f>IF(L$1&gt;$AE$1,"-",IFERROR(IF(DATEDIF('Base de données'!$A836,L$1,"d")&lt;&gt;0,"",'Base de données'!$B836),""))</f>
        <v/>
      </c>
      <c r="M836" s="39" t="str">
        <f>IF(M$1&gt;$AE$1,"-",IFERROR(IF(DATEDIF('Base de données'!$A836,M$1,"d")&lt;&gt;0,"",'Base de données'!$B836),""))</f>
        <v>Y221M</v>
      </c>
      <c r="N836" s="39" t="str">
        <f>IF(N$1&gt;$AE$1,"-",IFERROR(IF(DATEDIF('Base de données'!$A836,N$1,"d")&lt;&gt;0,"",'Base de données'!$B836),""))</f>
        <v/>
      </c>
      <c r="O836" s="39" t="str">
        <f>IF(O$1&gt;$AE$1,"-",IFERROR(IF(DATEDIF('Base de données'!$A836,O$1,"d")&lt;&gt;0,"",'Base de données'!$B836),""))</f>
        <v/>
      </c>
      <c r="P836" s="39" t="str">
        <f>IF(P$1&gt;$AE$1,"-",IFERROR(IF(DATEDIF('Base de données'!$A836,P$1,"d")&lt;&gt;0,"",'Base de données'!$B836),""))</f>
        <v/>
      </c>
      <c r="Q836" s="39" t="str">
        <f>IF(Q$1&gt;$AE$1,"-",IFERROR(IF(DATEDIF('Base de données'!$A836,Q$1,"d")&lt;&gt;0,"",'Base de données'!$B836),""))</f>
        <v/>
      </c>
      <c r="R836" s="39" t="str">
        <f>IF(R$1&gt;$AE$1,"-",IFERROR(IF(DATEDIF('Base de données'!$A836,R$1,"d")&lt;&gt;0,"",'Base de données'!$B836),""))</f>
        <v/>
      </c>
      <c r="S836" s="39" t="str">
        <f>IF(S$1&gt;$AE$1,"-",IFERROR(IF(DATEDIF('Base de données'!$A836,S$1,"d")&lt;&gt;0,"",'Base de données'!$B836),""))</f>
        <v/>
      </c>
      <c r="T836" s="39" t="str">
        <f>IF(T$1&gt;$AE$1,"-",IFERROR(IF(DATEDIF('Base de données'!$A836,T$1,"d")&lt;&gt;0,"",'Base de données'!$B836),""))</f>
        <v/>
      </c>
      <c r="U836" s="39" t="str">
        <f>IF(U$1&gt;$AE$1,"-",IFERROR(IF(DATEDIF('Base de données'!$A836,U$1,"d")&lt;&gt;0,"",'Base de données'!$B836),""))</f>
        <v/>
      </c>
      <c r="V836" s="39" t="str">
        <f>IF(V$1&gt;$AE$1,"-",IFERROR(IF(DATEDIF('Base de données'!$A836,V$1,"d")&lt;&gt;0,"",'Base de données'!$B836),""))</f>
        <v/>
      </c>
      <c r="W836" s="34"/>
      <c r="X836" s="30" t="str">
        <f>'Base de données'!$C836&amp;" "&amp;'Base de données'!$D836</f>
        <v>Camus Antoinette</v>
      </c>
      <c r="Y836" s="31">
        <f>COUNTIF('Base de données'!$B:$B,'Base de données'!$B836)</f>
        <v>5</v>
      </c>
      <c r="AA836" s="87" cm="1">
        <f t="array" aca="1" ref="AA836" ca="1">INDIRECT("'Base de données'!A" &amp; ROW(Y836))</f>
        <v>45717</v>
      </c>
      <c r="AB836" s="51" t="str" cm="1">
        <f t="array" aca="1" ref="AB836" ca="1">INDIRECT("'Base de données'!B" &amp; ROW(Z836))</f>
        <v>Y221M</v>
      </c>
    </row>
    <row r="837" spans="1:28" x14ac:dyDescent="0.3">
      <c r="A837" s="41" t="str">
        <f ca="1">IF(IF(AND($B837&lt;&gt;"-",$B837=$E837),"Entrée et sortie","-")="Entrée et sortie",'Base de données'!$B837,"-")</f>
        <v>8ZRIS</v>
      </c>
      <c r="B837" s="41" t="str">
        <f t="shared" ca="1" si="55"/>
        <v>8ZRIS</v>
      </c>
      <c r="C837" s="41" t="str">
        <f t="shared" ca="1" si="56"/>
        <v>8ZRIS</v>
      </c>
      <c r="D837" s="41" t="str">
        <f>IF($F837="sortie en cours d'année",'Base de données'!$B837,"-")</f>
        <v>8ZRIS</v>
      </c>
      <c r="E837" s="41" t="str">
        <f>IF($H837="entrée en cours d'année",'Base de données'!$B837,"-")</f>
        <v>8ZRIS</v>
      </c>
      <c r="F837" s="37" t="str">
        <f t="shared" si="53"/>
        <v>sortie en cours d'année</v>
      </c>
      <c r="G837" s="37">
        <f>IF($J837="mouvement",_xlfn.XLOOKUP('Base de données'!$B837,$V:$V,$V:$V,0),"")</f>
        <v>0</v>
      </c>
      <c r="H837" s="37" t="str">
        <f t="shared" si="54"/>
        <v>entrée en cours d'année</v>
      </c>
      <c r="I837" s="37">
        <f>IF($J837="mouvement",_xlfn.XLOOKUP('Base de données'!$B837,$K:$K,$K:$K,0),"")</f>
        <v>0</v>
      </c>
      <c r="J837" s="38" t="str">
        <f>IF(AND(Y837&lt;&gt;MAX(Y:Y),COUNTIF(K837:V837,'Base de données'!$B837)&gt;0),"mouvement","")</f>
        <v>mouvement</v>
      </c>
      <c r="K837" s="39" t="str">
        <f>IF(K$1&gt;$AE$1,"-",IFERROR(IF(DATEDIF('Base de données'!$A837,K$1,"d")&lt;&gt;0,"",'Base de données'!$B837),""))</f>
        <v/>
      </c>
      <c r="L837" s="39" t="str">
        <f>IF(L$1&gt;$AE$1,"-",IFERROR(IF(DATEDIF('Base de données'!$A837,L$1,"d")&lt;&gt;0,"",'Base de données'!$B837),""))</f>
        <v/>
      </c>
      <c r="M837" s="39" t="str">
        <f>IF(M$1&gt;$AE$1,"-",IFERROR(IF(DATEDIF('Base de données'!$A837,M$1,"d")&lt;&gt;0,"",'Base de données'!$B837),""))</f>
        <v>8ZRIS</v>
      </c>
      <c r="N837" s="39" t="str">
        <f>IF(N$1&gt;$AE$1,"-",IFERROR(IF(DATEDIF('Base de données'!$A837,N$1,"d")&lt;&gt;0,"",'Base de données'!$B837),""))</f>
        <v/>
      </c>
      <c r="O837" s="39" t="str">
        <f>IF(O$1&gt;$AE$1,"-",IFERROR(IF(DATEDIF('Base de données'!$A837,O$1,"d")&lt;&gt;0,"",'Base de données'!$B837),""))</f>
        <v/>
      </c>
      <c r="P837" s="39" t="str">
        <f>IF(P$1&gt;$AE$1,"-",IFERROR(IF(DATEDIF('Base de données'!$A837,P$1,"d")&lt;&gt;0,"",'Base de données'!$B837),""))</f>
        <v/>
      </c>
      <c r="Q837" s="39" t="str">
        <f>IF(Q$1&gt;$AE$1,"-",IFERROR(IF(DATEDIF('Base de données'!$A837,Q$1,"d")&lt;&gt;0,"",'Base de données'!$B837),""))</f>
        <v/>
      </c>
      <c r="R837" s="39" t="str">
        <f>IF(R$1&gt;$AE$1,"-",IFERROR(IF(DATEDIF('Base de données'!$A837,R$1,"d")&lt;&gt;0,"",'Base de données'!$B837),""))</f>
        <v/>
      </c>
      <c r="S837" s="39" t="str">
        <f>IF(S$1&gt;$AE$1,"-",IFERROR(IF(DATEDIF('Base de données'!$A837,S$1,"d")&lt;&gt;0,"",'Base de données'!$B837),""))</f>
        <v/>
      </c>
      <c r="T837" s="39" t="str">
        <f>IF(T$1&gt;$AE$1,"-",IFERROR(IF(DATEDIF('Base de données'!$A837,T$1,"d")&lt;&gt;0,"",'Base de données'!$B837),""))</f>
        <v/>
      </c>
      <c r="U837" s="39" t="str">
        <f>IF(U$1&gt;$AE$1,"-",IFERROR(IF(DATEDIF('Base de données'!$A837,U$1,"d")&lt;&gt;0,"",'Base de données'!$B837),""))</f>
        <v/>
      </c>
      <c r="V837" s="39" t="str">
        <f>IF(V$1&gt;$AE$1,"-",IFERROR(IF(DATEDIF('Base de données'!$A837,V$1,"d")&lt;&gt;0,"",'Base de données'!$B837),""))</f>
        <v/>
      </c>
      <c r="W837" s="34"/>
      <c r="X837" s="30" t="str">
        <f>'Base de données'!$C837&amp;" "&amp;'Base de données'!$D837</f>
        <v>Perez Michel</v>
      </c>
      <c r="Y837" s="31">
        <f>COUNTIF('Base de données'!$B:$B,'Base de données'!$B837)</f>
        <v>2</v>
      </c>
      <c r="AA837" s="87" cm="1">
        <f t="array" aca="1" ref="AA837" ca="1">INDIRECT("'Base de données'!A" &amp; ROW(Y837))</f>
        <v>45717</v>
      </c>
      <c r="AB837" s="51" t="str" cm="1">
        <f t="array" aca="1" ref="AB837" ca="1">INDIRECT("'Base de données'!B" &amp; ROW(Z837))</f>
        <v>8ZRIS</v>
      </c>
    </row>
    <row r="838" spans="1:28" x14ac:dyDescent="0.3">
      <c r="A838" s="41" t="str">
        <f ca="1">IF(IF(AND($B838&lt;&gt;"-",$B838=$E838),"Entrée et sortie","-")="Entrée et sortie",'Base de données'!$B838,"-")</f>
        <v>-</v>
      </c>
      <c r="B838" s="41" t="str">
        <f t="shared" ca="1" si="55"/>
        <v>-</v>
      </c>
      <c r="C838" s="41" t="str">
        <f t="shared" ca="1" si="56"/>
        <v>-</v>
      </c>
      <c r="D838" s="41" t="str">
        <f>IF($F838="sortie en cours d'année",'Base de données'!$B838,"-")</f>
        <v>-</v>
      </c>
      <c r="E838" s="41" t="str">
        <f>IF($H838="entrée en cours d'année",'Base de données'!$B838,"-")</f>
        <v>I5UV9</v>
      </c>
      <c r="F838" s="37" t="str">
        <f t="shared" si="53"/>
        <v/>
      </c>
      <c r="G838" s="37" t="str">
        <f>IF($J838="mouvement",_xlfn.XLOOKUP('Base de données'!$B838,$V:$V,$V:$V,0),"")</f>
        <v>I5UV9</v>
      </c>
      <c r="H838" s="37" t="str">
        <f t="shared" si="54"/>
        <v>entrée en cours d'année</v>
      </c>
      <c r="I838" s="37">
        <f>IF($J838="mouvement",_xlfn.XLOOKUP('Base de données'!$B838,$K:$K,$K:$K,0),"")</f>
        <v>0</v>
      </c>
      <c r="J838" s="38" t="str">
        <f>IF(AND(Y838&lt;&gt;MAX(Y:Y),COUNTIF(K838:V838,'Base de données'!$B838)&gt;0),"mouvement","")</f>
        <v>mouvement</v>
      </c>
      <c r="K838" s="39" t="str">
        <f>IF(K$1&gt;$AE$1,"-",IFERROR(IF(DATEDIF('Base de données'!$A838,K$1,"d")&lt;&gt;0,"",'Base de données'!$B838),""))</f>
        <v/>
      </c>
      <c r="L838" s="39" t="str">
        <f>IF(L$1&gt;$AE$1,"-",IFERROR(IF(DATEDIF('Base de données'!$A838,L$1,"d")&lt;&gt;0,"",'Base de données'!$B838),""))</f>
        <v/>
      </c>
      <c r="M838" s="39" t="str">
        <f>IF(M$1&gt;$AE$1,"-",IFERROR(IF(DATEDIF('Base de données'!$A838,M$1,"d")&lt;&gt;0,"",'Base de données'!$B838),""))</f>
        <v>I5UV9</v>
      </c>
      <c r="N838" s="39" t="str">
        <f>IF(N$1&gt;$AE$1,"-",IFERROR(IF(DATEDIF('Base de données'!$A838,N$1,"d")&lt;&gt;0,"",'Base de données'!$B838),""))</f>
        <v/>
      </c>
      <c r="O838" s="39" t="str">
        <f>IF(O$1&gt;$AE$1,"-",IFERROR(IF(DATEDIF('Base de données'!$A838,O$1,"d")&lt;&gt;0,"",'Base de données'!$B838),""))</f>
        <v/>
      </c>
      <c r="P838" s="39" t="str">
        <f>IF(P$1&gt;$AE$1,"-",IFERROR(IF(DATEDIF('Base de données'!$A838,P$1,"d")&lt;&gt;0,"",'Base de données'!$B838),""))</f>
        <v/>
      </c>
      <c r="Q838" s="39" t="str">
        <f>IF(Q$1&gt;$AE$1,"-",IFERROR(IF(DATEDIF('Base de données'!$A838,Q$1,"d")&lt;&gt;0,"",'Base de données'!$B838),""))</f>
        <v/>
      </c>
      <c r="R838" s="39" t="str">
        <f>IF(R$1&gt;$AE$1,"-",IFERROR(IF(DATEDIF('Base de données'!$A838,R$1,"d")&lt;&gt;0,"",'Base de données'!$B838),""))</f>
        <v/>
      </c>
      <c r="S838" s="39" t="str">
        <f>IF(S$1&gt;$AE$1,"-",IFERROR(IF(DATEDIF('Base de données'!$A838,S$1,"d")&lt;&gt;0,"",'Base de données'!$B838),""))</f>
        <v/>
      </c>
      <c r="T838" s="39" t="str">
        <f>IF(T$1&gt;$AE$1,"-",IFERROR(IF(DATEDIF('Base de données'!$A838,T$1,"d")&lt;&gt;0,"",'Base de données'!$B838),""))</f>
        <v/>
      </c>
      <c r="U838" s="39" t="str">
        <f>IF(U$1&gt;$AE$1,"-",IFERROR(IF(DATEDIF('Base de données'!$A838,U$1,"d")&lt;&gt;0,"",'Base de données'!$B838),""))</f>
        <v/>
      </c>
      <c r="V838" s="39" t="str">
        <f>IF(V$1&gt;$AE$1,"-",IFERROR(IF(DATEDIF('Base de données'!$A838,V$1,"d")&lt;&gt;0,"",'Base de données'!$B838),""))</f>
        <v/>
      </c>
      <c r="W838" s="34"/>
      <c r="X838" s="30" t="str">
        <f>'Base de données'!$C838&amp;" "&amp;'Base de données'!$D838</f>
        <v>Leclerc Victoire</v>
      </c>
      <c r="Y838" s="31">
        <f>COUNTIF('Base de données'!$B:$B,'Base de données'!$B838)</f>
        <v>10</v>
      </c>
      <c r="AA838" s="87" cm="1">
        <f t="array" aca="1" ref="AA838" ca="1">INDIRECT("'Base de données'!A" &amp; ROW(Y838))</f>
        <v>45717</v>
      </c>
      <c r="AB838" s="51" t="str" cm="1">
        <f t="array" aca="1" ref="AB838" ca="1">INDIRECT("'Base de données'!B" &amp; ROW(Z838))</f>
        <v>I5UV9</v>
      </c>
    </row>
    <row r="839" spans="1:28" x14ac:dyDescent="0.3">
      <c r="A839" s="41" t="str">
        <f ca="1">IF(IF(AND($B839&lt;&gt;"-",$B839=$E839),"Entrée et sortie","-")="Entrée et sortie",'Base de données'!$B839,"-")</f>
        <v>-</v>
      </c>
      <c r="B839" s="41" t="str">
        <f t="shared" ca="1" si="55"/>
        <v>-</v>
      </c>
      <c r="C839" s="41" t="str">
        <f t="shared" ca="1" si="56"/>
        <v>-</v>
      </c>
      <c r="D839" s="41" t="str">
        <f>IF($F839="sortie en cours d'année",'Base de données'!$B839,"-")</f>
        <v>-</v>
      </c>
      <c r="E839" s="41" t="str">
        <f>IF($H839="entrée en cours d'année",'Base de données'!$B839,"-")</f>
        <v>R8VT4</v>
      </c>
      <c r="F839" s="37" t="str">
        <f t="shared" si="53"/>
        <v/>
      </c>
      <c r="G839" s="37" t="str">
        <f>IF($J839="mouvement",_xlfn.XLOOKUP('Base de données'!$B839,$V:$V,$V:$V,0),"")</f>
        <v>R8VT4</v>
      </c>
      <c r="H839" s="37" t="str">
        <f t="shared" si="54"/>
        <v>entrée en cours d'année</v>
      </c>
      <c r="I839" s="37">
        <f>IF($J839="mouvement",_xlfn.XLOOKUP('Base de données'!$B839,$K:$K,$K:$K,0),"")</f>
        <v>0</v>
      </c>
      <c r="J839" s="38" t="str">
        <f>IF(AND(Y839&lt;&gt;MAX(Y:Y),COUNTIF(K839:V839,'Base de données'!$B839)&gt;0),"mouvement","")</f>
        <v>mouvement</v>
      </c>
      <c r="K839" s="39" t="str">
        <f>IF(K$1&gt;$AE$1,"-",IFERROR(IF(DATEDIF('Base de données'!$A839,K$1,"d")&lt;&gt;0,"",'Base de données'!$B839),""))</f>
        <v/>
      </c>
      <c r="L839" s="39" t="str">
        <f>IF(L$1&gt;$AE$1,"-",IFERROR(IF(DATEDIF('Base de données'!$A839,L$1,"d")&lt;&gt;0,"",'Base de données'!$B839),""))</f>
        <v/>
      </c>
      <c r="M839" s="39" t="str">
        <f>IF(M$1&gt;$AE$1,"-",IFERROR(IF(DATEDIF('Base de données'!$A839,M$1,"d")&lt;&gt;0,"",'Base de données'!$B839),""))</f>
        <v>R8VT4</v>
      </c>
      <c r="N839" s="39" t="str">
        <f>IF(N$1&gt;$AE$1,"-",IFERROR(IF(DATEDIF('Base de données'!$A839,N$1,"d")&lt;&gt;0,"",'Base de données'!$B839),""))</f>
        <v/>
      </c>
      <c r="O839" s="39" t="str">
        <f>IF(O$1&gt;$AE$1,"-",IFERROR(IF(DATEDIF('Base de données'!$A839,O$1,"d")&lt;&gt;0,"",'Base de données'!$B839),""))</f>
        <v/>
      </c>
      <c r="P839" s="39" t="str">
        <f>IF(P$1&gt;$AE$1,"-",IFERROR(IF(DATEDIF('Base de données'!$A839,P$1,"d")&lt;&gt;0,"",'Base de données'!$B839),""))</f>
        <v/>
      </c>
      <c r="Q839" s="39" t="str">
        <f>IF(Q$1&gt;$AE$1,"-",IFERROR(IF(DATEDIF('Base de données'!$A839,Q$1,"d")&lt;&gt;0,"",'Base de données'!$B839),""))</f>
        <v/>
      </c>
      <c r="R839" s="39" t="str">
        <f>IF(R$1&gt;$AE$1,"-",IFERROR(IF(DATEDIF('Base de données'!$A839,R$1,"d")&lt;&gt;0,"",'Base de données'!$B839),""))</f>
        <v/>
      </c>
      <c r="S839" s="39" t="str">
        <f>IF(S$1&gt;$AE$1,"-",IFERROR(IF(DATEDIF('Base de données'!$A839,S$1,"d")&lt;&gt;0,"",'Base de données'!$B839),""))</f>
        <v/>
      </c>
      <c r="T839" s="39" t="str">
        <f>IF(T$1&gt;$AE$1,"-",IFERROR(IF(DATEDIF('Base de données'!$A839,T$1,"d")&lt;&gt;0,"",'Base de données'!$B839),""))</f>
        <v/>
      </c>
      <c r="U839" s="39" t="str">
        <f>IF(U$1&gt;$AE$1,"-",IFERROR(IF(DATEDIF('Base de données'!$A839,U$1,"d")&lt;&gt;0,"",'Base de données'!$B839),""))</f>
        <v/>
      </c>
      <c r="V839" s="39" t="str">
        <f>IF(V$1&gt;$AE$1,"-",IFERROR(IF(DATEDIF('Base de données'!$A839,V$1,"d")&lt;&gt;0,"",'Base de données'!$B839),""))</f>
        <v/>
      </c>
      <c r="W839" s="34"/>
      <c r="X839" s="30" t="str">
        <f>'Base de données'!$C839&amp;" "&amp;'Base de données'!$D839</f>
        <v>Bousquet Isabelle</v>
      </c>
      <c r="Y839" s="31">
        <f>COUNTIF('Base de données'!$B:$B,'Base de données'!$B839)</f>
        <v>10</v>
      </c>
      <c r="AA839" s="87" cm="1">
        <f t="array" aca="1" ref="AA839" ca="1">INDIRECT("'Base de données'!A" &amp; ROW(Y839))</f>
        <v>45717</v>
      </c>
      <c r="AB839" s="51" t="str" cm="1">
        <f t="array" aca="1" ref="AB839" ca="1">INDIRECT("'Base de données'!B" &amp; ROW(Z839))</f>
        <v>R8VT4</v>
      </c>
    </row>
    <row r="840" spans="1:28" x14ac:dyDescent="0.3">
      <c r="A840" s="41" t="str">
        <f ca="1">IF(IF(AND($B840&lt;&gt;"-",$B840=$E840),"Entrée et sortie","-")="Entrée et sortie",'Base de données'!$B840,"-")</f>
        <v>-</v>
      </c>
      <c r="B840" s="41" t="str">
        <f t="shared" ca="1" si="55"/>
        <v>-</v>
      </c>
      <c r="C840" s="41" t="str">
        <f t="shared" ca="1" si="56"/>
        <v>-</v>
      </c>
      <c r="D840" s="41" t="str">
        <f>IF($F840="sortie en cours d'année",'Base de données'!$B840,"-")</f>
        <v>-</v>
      </c>
      <c r="E840" s="41" t="str">
        <f>IF($H840="entrée en cours d'année",'Base de données'!$B840,"-")</f>
        <v>T0BCS</v>
      </c>
      <c r="F840" s="37" t="str">
        <f t="shared" si="53"/>
        <v/>
      </c>
      <c r="G840" s="37" t="str">
        <f>IF($J840="mouvement",_xlfn.XLOOKUP('Base de données'!$B840,$V:$V,$V:$V,0),"")</f>
        <v>T0BCS</v>
      </c>
      <c r="H840" s="37" t="str">
        <f t="shared" si="54"/>
        <v>entrée en cours d'année</v>
      </c>
      <c r="I840" s="37">
        <f>IF($J840="mouvement",_xlfn.XLOOKUP('Base de données'!$B840,$K:$K,$K:$K,0),"")</f>
        <v>0</v>
      </c>
      <c r="J840" s="38" t="str">
        <f>IF(AND(Y840&lt;&gt;MAX(Y:Y),COUNTIF(K840:V840,'Base de données'!$B840)&gt;0),"mouvement","")</f>
        <v>mouvement</v>
      </c>
      <c r="K840" s="39" t="str">
        <f>IF(K$1&gt;$AE$1,"-",IFERROR(IF(DATEDIF('Base de données'!$A840,K$1,"d")&lt;&gt;0,"",'Base de données'!$B840),""))</f>
        <v/>
      </c>
      <c r="L840" s="39" t="str">
        <f>IF(L$1&gt;$AE$1,"-",IFERROR(IF(DATEDIF('Base de données'!$A840,L$1,"d")&lt;&gt;0,"",'Base de données'!$B840),""))</f>
        <v/>
      </c>
      <c r="M840" s="39" t="str">
        <f>IF(M$1&gt;$AE$1,"-",IFERROR(IF(DATEDIF('Base de données'!$A840,M$1,"d")&lt;&gt;0,"",'Base de données'!$B840),""))</f>
        <v>T0BCS</v>
      </c>
      <c r="N840" s="39" t="str">
        <f>IF(N$1&gt;$AE$1,"-",IFERROR(IF(DATEDIF('Base de données'!$A840,N$1,"d")&lt;&gt;0,"",'Base de données'!$B840),""))</f>
        <v/>
      </c>
      <c r="O840" s="39" t="str">
        <f>IF(O$1&gt;$AE$1,"-",IFERROR(IF(DATEDIF('Base de données'!$A840,O$1,"d")&lt;&gt;0,"",'Base de données'!$B840),""))</f>
        <v/>
      </c>
      <c r="P840" s="39" t="str">
        <f>IF(P$1&gt;$AE$1,"-",IFERROR(IF(DATEDIF('Base de données'!$A840,P$1,"d")&lt;&gt;0,"",'Base de données'!$B840),""))</f>
        <v/>
      </c>
      <c r="Q840" s="39" t="str">
        <f>IF(Q$1&gt;$AE$1,"-",IFERROR(IF(DATEDIF('Base de données'!$A840,Q$1,"d")&lt;&gt;0,"",'Base de données'!$B840),""))</f>
        <v/>
      </c>
      <c r="R840" s="39" t="str">
        <f>IF(R$1&gt;$AE$1,"-",IFERROR(IF(DATEDIF('Base de données'!$A840,R$1,"d")&lt;&gt;0,"",'Base de données'!$B840),""))</f>
        <v/>
      </c>
      <c r="S840" s="39" t="str">
        <f>IF(S$1&gt;$AE$1,"-",IFERROR(IF(DATEDIF('Base de données'!$A840,S$1,"d")&lt;&gt;0,"",'Base de données'!$B840),""))</f>
        <v/>
      </c>
      <c r="T840" s="39" t="str">
        <f>IF(T$1&gt;$AE$1,"-",IFERROR(IF(DATEDIF('Base de données'!$A840,T$1,"d")&lt;&gt;0,"",'Base de données'!$B840),""))</f>
        <v/>
      </c>
      <c r="U840" s="39" t="str">
        <f>IF(U$1&gt;$AE$1,"-",IFERROR(IF(DATEDIF('Base de données'!$A840,U$1,"d")&lt;&gt;0,"",'Base de données'!$B840),""))</f>
        <v/>
      </c>
      <c r="V840" s="39" t="str">
        <f>IF(V$1&gt;$AE$1,"-",IFERROR(IF(DATEDIF('Base de données'!$A840,V$1,"d")&lt;&gt;0,"",'Base de données'!$B840),""))</f>
        <v/>
      </c>
      <c r="W840" s="34"/>
      <c r="X840" s="30" t="str">
        <f>'Base de données'!$C840&amp;" "&amp;'Base de données'!$D840</f>
        <v>Poirier Charles</v>
      </c>
      <c r="Y840" s="31">
        <f>COUNTIF('Base de données'!$B:$B,'Base de données'!$B840)</f>
        <v>10</v>
      </c>
      <c r="AA840" s="87" cm="1">
        <f t="array" aca="1" ref="AA840" ca="1">INDIRECT("'Base de données'!A" &amp; ROW(Y840))</f>
        <v>45717</v>
      </c>
      <c r="AB840" s="51" t="str" cm="1">
        <f t="array" aca="1" ref="AB840" ca="1">INDIRECT("'Base de données'!B" &amp; ROW(Z840))</f>
        <v>T0BCS</v>
      </c>
    </row>
    <row r="841" spans="1:28" x14ac:dyDescent="0.3">
      <c r="A841" s="41" t="str">
        <f ca="1">IF(IF(AND($B841&lt;&gt;"-",$B841=$E841),"Entrée et sortie","-")="Entrée et sortie",'Base de données'!$B841,"-")</f>
        <v>-</v>
      </c>
      <c r="B841" s="41" t="str">
        <f t="shared" ca="1" si="55"/>
        <v>-</v>
      </c>
      <c r="C841" s="41" t="str">
        <f t="shared" ca="1" si="56"/>
        <v>-</v>
      </c>
      <c r="D841" s="41" t="str">
        <f>IF($F841="sortie en cours d'année",'Base de données'!$B841,"-")</f>
        <v>-</v>
      </c>
      <c r="E841" s="41" t="str">
        <f>IF($H841="entrée en cours d'année",'Base de données'!$B841,"-")</f>
        <v>RWL31</v>
      </c>
      <c r="F841" s="37" t="str">
        <f t="shared" si="53"/>
        <v/>
      </c>
      <c r="G841" s="37" t="str">
        <f>IF($J841="mouvement",_xlfn.XLOOKUP('Base de données'!$B841,$V:$V,$V:$V,0),"")</f>
        <v>RWL31</v>
      </c>
      <c r="H841" s="37" t="str">
        <f t="shared" si="54"/>
        <v>entrée en cours d'année</v>
      </c>
      <c r="I841" s="37">
        <f>IF($J841="mouvement",_xlfn.XLOOKUP('Base de données'!$B841,$K:$K,$K:$K,0),"")</f>
        <v>0</v>
      </c>
      <c r="J841" s="38" t="str">
        <f>IF(AND(Y841&lt;&gt;MAX(Y:Y),COUNTIF(K841:V841,'Base de données'!$B841)&gt;0),"mouvement","")</f>
        <v>mouvement</v>
      </c>
      <c r="K841" s="39" t="str">
        <f>IF(K$1&gt;$AE$1,"-",IFERROR(IF(DATEDIF('Base de données'!$A841,K$1,"d")&lt;&gt;0,"",'Base de données'!$B841),""))</f>
        <v/>
      </c>
      <c r="L841" s="39" t="str">
        <f>IF(L$1&gt;$AE$1,"-",IFERROR(IF(DATEDIF('Base de données'!$A841,L$1,"d")&lt;&gt;0,"",'Base de données'!$B841),""))</f>
        <v/>
      </c>
      <c r="M841" s="39" t="str">
        <f>IF(M$1&gt;$AE$1,"-",IFERROR(IF(DATEDIF('Base de données'!$A841,M$1,"d")&lt;&gt;0,"",'Base de données'!$B841),""))</f>
        <v>RWL31</v>
      </c>
      <c r="N841" s="39" t="str">
        <f>IF(N$1&gt;$AE$1,"-",IFERROR(IF(DATEDIF('Base de données'!$A841,N$1,"d")&lt;&gt;0,"",'Base de données'!$B841),""))</f>
        <v/>
      </c>
      <c r="O841" s="39" t="str">
        <f>IF(O$1&gt;$AE$1,"-",IFERROR(IF(DATEDIF('Base de données'!$A841,O$1,"d")&lt;&gt;0,"",'Base de données'!$B841),""))</f>
        <v/>
      </c>
      <c r="P841" s="39" t="str">
        <f>IF(P$1&gt;$AE$1,"-",IFERROR(IF(DATEDIF('Base de données'!$A841,P$1,"d")&lt;&gt;0,"",'Base de données'!$B841),""))</f>
        <v/>
      </c>
      <c r="Q841" s="39" t="str">
        <f>IF(Q$1&gt;$AE$1,"-",IFERROR(IF(DATEDIF('Base de données'!$A841,Q$1,"d")&lt;&gt;0,"",'Base de données'!$B841),""))</f>
        <v/>
      </c>
      <c r="R841" s="39" t="str">
        <f>IF(R$1&gt;$AE$1,"-",IFERROR(IF(DATEDIF('Base de données'!$A841,R$1,"d")&lt;&gt;0,"",'Base de données'!$B841),""))</f>
        <v/>
      </c>
      <c r="S841" s="39" t="str">
        <f>IF(S$1&gt;$AE$1,"-",IFERROR(IF(DATEDIF('Base de données'!$A841,S$1,"d")&lt;&gt;0,"",'Base de données'!$B841),""))</f>
        <v/>
      </c>
      <c r="T841" s="39" t="str">
        <f>IF(T$1&gt;$AE$1,"-",IFERROR(IF(DATEDIF('Base de données'!$A841,T$1,"d")&lt;&gt;0,"",'Base de données'!$B841),""))</f>
        <v/>
      </c>
      <c r="U841" s="39" t="str">
        <f>IF(U$1&gt;$AE$1,"-",IFERROR(IF(DATEDIF('Base de données'!$A841,U$1,"d")&lt;&gt;0,"",'Base de données'!$B841),""))</f>
        <v/>
      </c>
      <c r="V841" s="39" t="str">
        <f>IF(V$1&gt;$AE$1,"-",IFERROR(IF(DATEDIF('Base de données'!$A841,V$1,"d")&lt;&gt;0,"",'Base de données'!$B841),""))</f>
        <v/>
      </c>
      <c r="W841" s="34"/>
      <c r="X841" s="30" t="str">
        <f>'Base de données'!$C841&amp;" "&amp;'Base de données'!$D841</f>
        <v>Delahaye Martin</v>
      </c>
      <c r="Y841" s="31">
        <f>COUNTIF('Base de données'!$B:$B,'Base de données'!$B841)</f>
        <v>10</v>
      </c>
      <c r="AA841" s="87" cm="1">
        <f t="array" aca="1" ref="AA841" ca="1">INDIRECT("'Base de données'!A" &amp; ROW(Y841))</f>
        <v>45717</v>
      </c>
      <c r="AB841" s="51" t="str" cm="1">
        <f t="array" aca="1" ref="AB841" ca="1">INDIRECT("'Base de données'!B" &amp; ROW(Z841))</f>
        <v>RWL31</v>
      </c>
    </row>
    <row r="842" spans="1:28" x14ac:dyDescent="0.3">
      <c r="A842" s="41" t="str">
        <f ca="1">IF(IF(AND($B842&lt;&gt;"-",$B842=$E842),"Entrée et sortie","-")="Entrée et sortie",'Base de données'!$B842,"-")</f>
        <v>-</v>
      </c>
      <c r="B842" s="41" t="str">
        <f t="shared" ca="1" si="55"/>
        <v>-</v>
      </c>
      <c r="C842" s="41" t="str">
        <f t="shared" ca="1" si="56"/>
        <v>-</v>
      </c>
      <c r="D842" s="41" t="str">
        <f>IF($F842="sortie en cours d'année",'Base de données'!$B842,"-")</f>
        <v>-</v>
      </c>
      <c r="E842" s="41" t="str">
        <f>IF($H842="entrée en cours d'année",'Base de données'!$B842,"-")</f>
        <v>IN9ZX</v>
      </c>
      <c r="F842" s="37" t="str">
        <f t="shared" si="53"/>
        <v/>
      </c>
      <c r="G842" s="37" t="str">
        <f>IF($J842="mouvement",_xlfn.XLOOKUP('Base de données'!$B842,$V:$V,$V:$V,0),"")</f>
        <v>IN9ZX</v>
      </c>
      <c r="H842" s="37" t="str">
        <f t="shared" si="54"/>
        <v>entrée en cours d'année</v>
      </c>
      <c r="I842" s="37">
        <f>IF($J842="mouvement",_xlfn.XLOOKUP('Base de données'!$B842,$K:$K,$K:$K,0),"")</f>
        <v>0</v>
      </c>
      <c r="J842" s="38" t="str">
        <f>IF(AND(Y842&lt;&gt;MAX(Y:Y),COUNTIF(K842:V842,'Base de données'!$B842)&gt;0),"mouvement","")</f>
        <v>mouvement</v>
      </c>
      <c r="K842" s="39" t="str">
        <f>IF(K$1&gt;$AE$1,"-",IFERROR(IF(DATEDIF('Base de données'!$A842,K$1,"d")&lt;&gt;0,"",'Base de données'!$B842),""))</f>
        <v/>
      </c>
      <c r="L842" s="39" t="str">
        <f>IF(L$1&gt;$AE$1,"-",IFERROR(IF(DATEDIF('Base de données'!$A842,L$1,"d")&lt;&gt;0,"",'Base de données'!$B842),""))</f>
        <v/>
      </c>
      <c r="M842" s="39" t="str">
        <f>IF(M$1&gt;$AE$1,"-",IFERROR(IF(DATEDIF('Base de données'!$A842,M$1,"d")&lt;&gt;0,"",'Base de données'!$B842),""))</f>
        <v>IN9ZX</v>
      </c>
      <c r="N842" s="39" t="str">
        <f>IF(N$1&gt;$AE$1,"-",IFERROR(IF(DATEDIF('Base de données'!$A842,N$1,"d")&lt;&gt;0,"",'Base de données'!$B842),""))</f>
        <v/>
      </c>
      <c r="O842" s="39" t="str">
        <f>IF(O$1&gt;$AE$1,"-",IFERROR(IF(DATEDIF('Base de données'!$A842,O$1,"d")&lt;&gt;0,"",'Base de données'!$B842),""))</f>
        <v/>
      </c>
      <c r="P842" s="39" t="str">
        <f>IF(P$1&gt;$AE$1,"-",IFERROR(IF(DATEDIF('Base de données'!$A842,P$1,"d")&lt;&gt;0,"",'Base de données'!$B842),""))</f>
        <v/>
      </c>
      <c r="Q842" s="39" t="str">
        <f>IF(Q$1&gt;$AE$1,"-",IFERROR(IF(DATEDIF('Base de données'!$A842,Q$1,"d")&lt;&gt;0,"",'Base de données'!$B842),""))</f>
        <v/>
      </c>
      <c r="R842" s="39" t="str">
        <f>IF(R$1&gt;$AE$1,"-",IFERROR(IF(DATEDIF('Base de données'!$A842,R$1,"d")&lt;&gt;0,"",'Base de données'!$B842),""))</f>
        <v/>
      </c>
      <c r="S842" s="39" t="str">
        <f>IF(S$1&gt;$AE$1,"-",IFERROR(IF(DATEDIF('Base de données'!$A842,S$1,"d")&lt;&gt;0,"",'Base de données'!$B842),""))</f>
        <v/>
      </c>
      <c r="T842" s="39" t="str">
        <f>IF(T$1&gt;$AE$1,"-",IFERROR(IF(DATEDIF('Base de données'!$A842,T$1,"d")&lt;&gt;0,"",'Base de données'!$B842),""))</f>
        <v/>
      </c>
      <c r="U842" s="39" t="str">
        <f>IF(U$1&gt;$AE$1,"-",IFERROR(IF(DATEDIF('Base de données'!$A842,U$1,"d")&lt;&gt;0,"",'Base de données'!$B842),""))</f>
        <v/>
      </c>
      <c r="V842" s="39" t="str">
        <f>IF(V$1&gt;$AE$1,"-",IFERROR(IF(DATEDIF('Base de données'!$A842,V$1,"d")&lt;&gt;0,"",'Base de données'!$B842),""))</f>
        <v/>
      </c>
      <c r="W842" s="34"/>
      <c r="X842" s="30" t="str">
        <f>'Base de données'!$C842&amp;" "&amp;'Base de données'!$D842</f>
        <v>Leclerc Alain</v>
      </c>
      <c r="Y842" s="31">
        <f>COUNTIF('Base de données'!$B:$B,'Base de données'!$B842)</f>
        <v>10</v>
      </c>
      <c r="AA842" s="87" cm="1">
        <f t="array" aca="1" ref="AA842" ca="1">INDIRECT("'Base de données'!A" &amp; ROW(Y842))</f>
        <v>45717</v>
      </c>
      <c r="AB842" s="51" t="str" cm="1">
        <f t="array" aca="1" ref="AB842" ca="1">INDIRECT("'Base de données'!B" &amp; ROW(Z842))</f>
        <v>IN9ZX</v>
      </c>
    </row>
    <row r="843" spans="1:28" x14ac:dyDescent="0.3">
      <c r="A843" s="41" t="str">
        <f ca="1">IF(IF(AND($B843&lt;&gt;"-",$B843=$E843),"Entrée et sortie","-")="Entrée et sortie",'Base de données'!$B843,"-")</f>
        <v>-</v>
      </c>
      <c r="B843" s="41" t="str">
        <f t="shared" ca="1" si="55"/>
        <v>-</v>
      </c>
      <c r="C843" s="41" t="str">
        <f t="shared" ca="1" si="56"/>
        <v>-</v>
      </c>
      <c r="D843" s="41" t="str">
        <f>IF($F843="sortie en cours d'année",'Base de données'!$B843,"-")</f>
        <v>-</v>
      </c>
      <c r="E843" s="41" t="str">
        <f>IF($H843="entrée en cours d'année",'Base de données'!$B843,"-")</f>
        <v>JTZE6</v>
      </c>
      <c r="F843" s="37" t="str">
        <f t="shared" si="53"/>
        <v/>
      </c>
      <c r="G843" s="37" t="str">
        <f>IF($J843="mouvement",_xlfn.XLOOKUP('Base de données'!$B843,$V:$V,$V:$V,0),"")</f>
        <v>JTZE6</v>
      </c>
      <c r="H843" s="37" t="str">
        <f t="shared" si="54"/>
        <v>entrée en cours d'année</v>
      </c>
      <c r="I843" s="37">
        <f>IF($J843="mouvement",_xlfn.XLOOKUP('Base de données'!$B843,$K:$K,$K:$K,0),"")</f>
        <v>0</v>
      </c>
      <c r="J843" s="38" t="str">
        <f>IF(AND(Y843&lt;&gt;MAX(Y:Y),COUNTIF(K843:V843,'Base de données'!$B843)&gt;0),"mouvement","")</f>
        <v>mouvement</v>
      </c>
      <c r="K843" s="39" t="str">
        <f>IF(K$1&gt;$AE$1,"-",IFERROR(IF(DATEDIF('Base de données'!$A843,K$1,"d")&lt;&gt;0,"",'Base de données'!$B843),""))</f>
        <v/>
      </c>
      <c r="L843" s="39" t="str">
        <f>IF(L$1&gt;$AE$1,"-",IFERROR(IF(DATEDIF('Base de données'!$A843,L$1,"d")&lt;&gt;0,"",'Base de données'!$B843),""))</f>
        <v/>
      </c>
      <c r="M843" s="39" t="str">
        <f>IF(M$1&gt;$AE$1,"-",IFERROR(IF(DATEDIF('Base de données'!$A843,M$1,"d")&lt;&gt;0,"",'Base de données'!$B843),""))</f>
        <v>JTZE6</v>
      </c>
      <c r="N843" s="39" t="str">
        <f>IF(N$1&gt;$AE$1,"-",IFERROR(IF(DATEDIF('Base de données'!$A843,N$1,"d")&lt;&gt;0,"",'Base de données'!$B843),""))</f>
        <v/>
      </c>
      <c r="O843" s="39" t="str">
        <f>IF(O$1&gt;$AE$1,"-",IFERROR(IF(DATEDIF('Base de données'!$A843,O$1,"d")&lt;&gt;0,"",'Base de données'!$B843),""))</f>
        <v/>
      </c>
      <c r="P843" s="39" t="str">
        <f>IF(P$1&gt;$AE$1,"-",IFERROR(IF(DATEDIF('Base de données'!$A843,P$1,"d")&lt;&gt;0,"",'Base de données'!$B843),""))</f>
        <v/>
      </c>
      <c r="Q843" s="39" t="str">
        <f>IF(Q$1&gt;$AE$1,"-",IFERROR(IF(DATEDIF('Base de données'!$A843,Q$1,"d")&lt;&gt;0,"",'Base de données'!$B843),""))</f>
        <v/>
      </c>
      <c r="R843" s="39" t="str">
        <f>IF(R$1&gt;$AE$1,"-",IFERROR(IF(DATEDIF('Base de données'!$A843,R$1,"d")&lt;&gt;0,"",'Base de données'!$B843),""))</f>
        <v/>
      </c>
      <c r="S843" s="39" t="str">
        <f>IF(S$1&gt;$AE$1,"-",IFERROR(IF(DATEDIF('Base de données'!$A843,S$1,"d")&lt;&gt;0,"",'Base de données'!$B843),""))</f>
        <v/>
      </c>
      <c r="T843" s="39" t="str">
        <f>IF(T$1&gt;$AE$1,"-",IFERROR(IF(DATEDIF('Base de données'!$A843,T$1,"d")&lt;&gt;0,"",'Base de données'!$B843),""))</f>
        <v/>
      </c>
      <c r="U843" s="39" t="str">
        <f>IF(U$1&gt;$AE$1,"-",IFERROR(IF(DATEDIF('Base de données'!$A843,U$1,"d")&lt;&gt;0,"",'Base de données'!$B843),""))</f>
        <v/>
      </c>
      <c r="V843" s="39" t="str">
        <f>IF(V$1&gt;$AE$1,"-",IFERROR(IF(DATEDIF('Base de données'!$A843,V$1,"d")&lt;&gt;0,"",'Base de données'!$B843),""))</f>
        <v/>
      </c>
      <c r="W843" s="34"/>
      <c r="X843" s="30" t="str">
        <f>'Base de données'!$C843&amp;" "&amp;'Base de données'!$D843</f>
        <v>Jacquet André</v>
      </c>
      <c r="Y843" s="31">
        <f>COUNTIF('Base de données'!$B:$B,'Base de données'!$B843)</f>
        <v>10</v>
      </c>
      <c r="AA843" s="87" cm="1">
        <f t="array" aca="1" ref="AA843" ca="1">INDIRECT("'Base de données'!A" &amp; ROW(Y843))</f>
        <v>45717</v>
      </c>
      <c r="AB843" s="51" t="str" cm="1">
        <f t="array" aca="1" ref="AB843" ca="1">INDIRECT("'Base de données'!B" &amp; ROW(Z843))</f>
        <v>JTZE6</v>
      </c>
    </row>
    <row r="844" spans="1:28" x14ac:dyDescent="0.3">
      <c r="A844" s="41" t="str">
        <f ca="1">IF(IF(AND($B844&lt;&gt;"-",$B844=$E844),"Entrée et sortie","-")="Entrée et sortie",'Base de données'!$B844,"-")</f>
        <v>-</v>
      </c>
      <c r="B844" s="41" t="str">
        <f t="shared" ca="1" si="55"/>
        <v>-</v>
      </c>
      <c r="C844" s="41" t="str">
        <f t="shared" ca="1" si="56"/>
        <v>-</v>
      </c>
      <c r="D844" s="41" t="str">
        <f>IF($F844="sortie en cours d'année",'Base de données'!$B844,"-")</f>
        <v>-</v>
      </c>
      <c r="E844" s="41" t="str">
        <f>IF($H844="entrée en cours d'année",'Base de données'!$B844,"-")</f>
        <v>D4UTI</v>
      </c>
      <c r="F844" s="37" t="str">
        <f t="shared" si="53"/>
        <v/>
      </c>
      <c r="G844" s="37" t="str">
        <f>IF($J844="mouvement",_xlfn.XLOOKUP('Base de données'!$B844,$V:$V,$V:$V,0),"")</f>
        <v>D4UTI</v>
      </c>
      <c r="H844" s="37" t="str">
        <f t="shared" si="54"/>
        <v>entrée en cours d'année</v>
      </c>
      <c r="I844" s="37">
        <f>IF($J844="mouvement",_xlfn.XLOOKUP('Base de données'!$B844,$K:$K,$K:$K,0),"")</f>
        <v>0</v>
      </c>
      <c r="J844" s="38" t="str">
        <f>IF(AND(Y844&lt;&gt;MAX(Y:Y),COUNTIF(K844:V844,'Base de données'!$B844)&gt;0),"mouvement","")</f>
        <v>mouvement</v>
      </c>
      <c r="K844" s="39" t="str">
        <f>IF(K$1&gt;$AE$1,"-",IFERROR(IF(DATEDIF('Base de données'!$A844,K$1,"d")&lt;&gt;0,"",'Base de données'!$B844),""))</f>
        <v/>
      </c>
      <c r="L844" s="39" t="str">
        <f>IF(L$1&gt;$AE$1,"-",IFERROR(IF(DATEDIF('Base de données'!$A844,L$1,"d")&lt;&gt;0,"",'Base de données'!$B844),""))</f>
        <v/>
      </c>
      <c r="M844" s="39" t="str">
        <f>IF(M$1&gt;$AE$1,"-",IFERROR(IF(DATEDIF('Base de données'!$A844,M$1,"d")&lt;&gt;0,"",'Base de données'!$B844),""))</f>
        <v>D4UTI</v>
      </c>
      <c r="N844" s="39" t="str">
        <f>IF(N$1&gt;$AE$1,"-",IFERROR(IF(DATEDIF('Base de données'!$A844,N$1,"d")&lt;&gt;0,"",'Base de données'!$B844),""))</f>
        <v/>
      </c>
      <c r="O844" s="39" t="str">
        <f>IF(O$1&gt;$AE$1,"-",IFERROR(IF(DATEDIF('Base de données'!$A844,O$1,"d")&lt;&gt;0,"",'Base de données'!$B844),""))</f>
        <v/>
      </c>
      <c r="P844" s="39" t="str">
        <f>IF(P$1&gt;$AE$1,"-",IFERROR(IF(DATEDIF('Base de données'!$A844,P$1,"d")&lt;&gt;0,"",'Base de données'!$B844),""))</f>
        <v/>
      </c>
      <c r="Q844" s="39" t="str">
        <f>IF(Q$1&gt;$AE$1,"-",IFERROR(IF(DATEDIF('Base de données'!$A844,Q$1,"d")&lt;&gt;0,"",'Base de données'!$B844),""))</f>
        <v/>
      </c>
      <c r="R844" s="39" t="str">
        <f>IF(R$1&gt;$AE$1,"-",IFERROR(IF(DATEDIF('Base de données'!$A844,R$1,"d")&lt;&gt;0,"",'Base de données'!$B844),""))</f>
        <v/>
      </c>
      <c r="S844" s="39" t="str">
        <f>IF(S$1&gt;$AE$1,"-",IFERROR(IF(DATEDIF('Base de données'!$A844,S$1,"d")&lt;&gt;0,"",'Base de données'!$B844),""))</f>
        <v/>
      </c>
      <c r="T844" s="39" t="str">
        <f>IF(T$1&gt;$AE$1,"-",IFERROR(IF(DATEDIF('Base de données'!$A844,T$1,"d")&lt;&gt;0,"",'Base de données'!$B844),""))</f>
        <v/>
      </c>
      <c r="U844" s="39" t="str">
        <f>IF(U$1&gt;$AE$1,"-",IFERROR(IF(DATEDIF('Base de données'!$A844,U$1,"d")&lt;&gt;0,"",'Base de données'!$B844),""))</f>
        <v/>
      </c>
      <c r="V844" s="39" t="str">
        <f>IF(V$1&gt;$AE$1,"-",IFERROR(IF(DATEDIF('Base de données'!$A844,V$1,"d")&lt;&gt;0,"",'Base de données'!$B844),""))</f>
        <v/>
      </c>
      <c r="W844" s="34"/>
      <c r="X844" s="30" t="str">
        <f>'Base de données'!$C844&amp;" "&amp;'Base de données'!$D844</f>
        <v>Leleu Martine</v>
      </c>
      <c r="Y844" s="31">
        <f>COUNTIF('Base de données'!$B:$B,'Base de données'!$B844)</f>
        <v>10</v>
      </c>
      <c r="AA844" s="87" cm="1">
        <f t="array" aca="1" ref="AA844" ca="1">INDIRECT("'Base de données'!A" &amp; ROW(Y844))</f>
        <v>45717</v>
      </c>
      <c r="AB844" s="51" t="str" cm="1">
        <f t="array" aca="1" ref="AB844" ca="1">INDIRECT("'Base de données'!B" &amp; ROW(Z844))</f>
        <v>D4UTI</v>
      </c>
    </row>
    <row r="845" spans="1:28" x14ac:dyDescent="0.3">
      <c r="A845" s="41" t="str">
        <f ca="1">IF(IF(AND($B845&lt;&gt;"-",$B845=$E845),"Entrée et sortie","-")="Entrée et sortie",'Base de données'!$B845,"-")</f>
        <v>-</v>
      </c>
      <c r="B845" s="41" t="str">
        <f t="shared" ca="1" si="55"/>
        <v>-</v>
      </c>
      <c r="C845" s="41" t="str">
        <f t="shared" ca="1" si="56"/>
        <v>-</v>
      </c>
      <c r="D845" s="41" t="str">
        <f>IF($F845="sortie en cours d'année",'Base de données'!$B845,"-")</f>
        <v>-</v>
      </c>
      <c r="E845" s="41" t="str">
        <f>IF($H845="entrée en cours d'année",'Base de données'!$B845,"-")</f>
        <v>-</v>
      </c>
      <c r="F845" s="37" t="str">
        <f t="shared" si="53"/>
        <v/>
      </c>
      <c r="G845" s="37" t="str">
        <f>IF($J845="mouvement",_xlfn.XLOOKUP('Base de données'!$B845,$V:$V,$V:$V,0),"")</f>
        <v/>
      </c>
      <c r="H845" s="37" t="str">
        <f t="shared" si="54"/>
        <v/>
      </c>
      <c r="I845" s="37" t="str">
        <f>IF($J845="mouvement",_xlfn.XLOOKUP('Base de données'!$B845,$K:$K,$K:$K,0),"")</f>
        <v/>
      </c>
      <c r="J845" s="38" t="str">
        <f>IF(AND(Y845&lt;&gt;MAX(Y:Y),COUNTIF(K845:V845,'Base de données'!$B845)&gt;0),"mouvement","")</f>
        <v/>
      </c>
      <c r="K845" s="39" t="str">
        <f>IF(K$1&gt;$AE$1,"-",IFERROR(IF(DATEDIF('Base de données'!$A845,K$1,"d")&lt;&gt;0,"",'Base de données'!$B845),""))</f>
        <v/>
      </c>
      <c r="L845" s="39" t="str">
        <f>IF(L$1&gt;$AE$1,"-",IFERROR(IF(DATEDIF('Base de données'!$A845,L$1,"d")&lt;&gt;0,"",'Base de données'!$B845),""))</f>
        <v/>
      </c>
      <c r="M845" s="39" t="str">
        <f>IF(M$1&gt;$AE$1,"-",IFERROR(IF(DATEDIF('Base de données'!$A845,M$1,"d")&lt;&gt;0,"",'Base de données'!$B845),""))</f>
        <v/>
      </c>
      <c r="N845" s="39" t="str">
        <f>IF(N$1&gt;$AE$1,"-",IFERROR(IF(DATEDIF('Base de données'!$A845,N$1,"d")&lt;&gt;0,"",'Base de données'!$B845),""))</f>
        <v>GPNP7</v>
      </c>
      <c r="O845" s="39" t="str">
        <f>IF(O$1&gt;$AE$1,"-",IFERROR(IF(DATEDIF('Base de données'!$A845,O$1,"d")&lt;&gt;0,"",'Base de données'!$B845),""))</f>
        <v/>
      </c>
      <c r="P845" s="39" t="str">
        <f>IF(P$1&gt;$AE$1,"-",IFERROR(IF(DATEDIF('Base de données'!$A845,P$1,"d")&lt;&gt;0,"",'Base de données'!$B845),""))</f>
        <v/>
      </c>
      <c r="Q845" s="39" t="str">
        <f>IF(Q$1&gt;$AE$1,"-",IFERROR(IF(DATEDIF('Base de données'!$A845,Q$1,"d")&lt;&gt;0,"",'Base de données'!$B845),""))</f>
        <v/>
      </c>
      <c r="R845" s="39" t="str">
        <f>IF(R$1&gt;$AE$1,"-",IFERROR(IF(DATEDIF('Base de données'!$A845,R$1,"d")&lt;&gt;0,"",'Base de données'!$B845),""))</f>
        <v/>
      </c>
      <c r="S845" s="39" t="str">
        <f>IF(S$1&gt;$AE$1,"-",IFERROR(IF(DATEDIF('Base de données'!$A845,S$1,"d")&lt;&gt;0,"",'Base de données'!$B845),""))</f>
        <v/>
      </c>
      <c r="T845" s="39" t="str">
        <f>IF(T$1&gt;$AE$1,"-",IFERROR(IF(DATEDIF('Base de données'!$A845,T$1,"d")&lt;&gt;0,"",'Base de données'!$B845),""))</f>
        <v/>
      </c>
      <c r="U845" s="39" t="str">
        <f>IF(U$1&gt;$AE$1,"-",IFERROR(IF(DATEDIF('Base de données'!$A845,U$1,"d")&lt;&gt;0,"",'Base de données'!$B845),""))</f>
        <v/>
      </c>
      <c r="V845" s="39" t="str">
        <f>IF(V$1&gt;$AE$1,"-",IFERROR(IF(DATEDIF('Base de données'!$A845,V$1,"d")&lt;&gt;0,"",'Base de données'!$B845),""))</f>
        <v/>
      </c>
      <c r="W845" s="34"/>
      <c r="X845" s="30" t="str">
        <f>'Base de données'!$C845&amp;" "&amp;'Base de données'!$D845</f>
        <v>Perret Agnès</v>
      </c>
      <c r="Y845" s="31">
        <f>COUNTIF('Base de données'!$B:$B,'Base de données'!$B845)</f>
        <v>12</v>
      </c>
      <c r="AA845" s="87" cm="1">
        <f t="array" aca="1" ref="AA845" ca="1">INDIRECT("'Base de données'!A" &amp; ROW(Y845))</f>
        <v>45748</v>
      </c>
      <c r="AB845" s="51" t="str" cm="1">
        <f t="array" aca="1" ref="AB845" ca="1">INDIRECT("'Base de données'!B" &amp; ROW(Z845))</f>
        <v>GPNP7</v>
      </c>
    </row>
    <row r="846" spans="1:28" x14ac:dyDescent="0.3">
      <c r="A846" s="41" t="str">
        <f ca="1">IF(IF(AND($B846&lt;&gt;"-",$B846=$E846),"Entrée et sortie","-")="Entrée et sortie",'Base de données'!$B846,"-")</f>
        <v>-</v>
      </c>
      <c r="B846" s="41" t="str">
        <f t="shared" ca="1" si="55"/>
        <v>-</v>
      </c>
      <c r="C846" s="41" t="str">
        <f t="shared" ca="1" si="56"/>
        <v>-</v>
      </c>
      <c r="D846" s="41" t="str">
        <f>IF($F846="sortie en cours d'année",'Base de données'!$B846,"-")</f>
        <v>-</v>
      </c>
      <c r="E846" s="41" t="str">
        <f>IF($H846="entrée en cours d'année",'Base de données'!$B846,"-")</f>
        <v>-</v>
      </c>
      <c r="F846" s="37" t="str">
        <f t="shared" si="53"/>
        <v/>
      </c>
      <c r="G846" s="37" t="str">
        <f>IF($J846="mouvement",_xlfn.XLOOKUP('Base de données'!$B846,$V:$V,$V:$V,0),"")</f>
        <v/>
      </c>
      <c r="H846" s="37" t="str">
        <f t="shared" si="54"/>
        <v/>
      </c>
      <c r="I846" s="37" t="str">
        <f>IF($J846="mouvement",_xlfn.XLOOKUP('Base de données'!$B846,$K:$K,$K:$K,0),"")</f>
        <v/>
      </c>
      <c r="J846" s="38" t="str">
        <f>IF(AND(Y846&lt;&gt;MAX(Y:Y),COUNTIF(K846:V846,'Base de données'!$B846)&gt;0),"mouvement","")</f>
        <v/>
      </c>
      <c r="K846" s="39" t="str">
        <f>IF(K$1&gt;$AE$1,"-",IFERROR(IF(DATEDIF('Base de données'!$A846,K$1,"d")&lt;&gt;0,"",'Base de données'!$B846),""))</f>
        <v/>
      </c>
      <c r="L846" s="39" t="str">
        <f>IF(L$1&gt;$AE$1,"-",IFERROR(IF(DATEDIF('Base de données'!$A846,L$1,"d")&lt;&gt;0,"",'Base de données'!$B846),""))</f>
        <v/>
      </c>
      <c r="M846" s="39" t="str">
        <f>IF(M$1&gt;$AE$1,"-",IFERROR(IF(DATEDIF('Base de données'!$A846,M$1,"d")&lt;&gt;0,"",'Base de données'!$B846),""))</f>
        <v/>
      </c>
      <c r="N846" s="39" t="str">
        <f>IF(N$1&gt;$AE$1,"-",IFERROR(IF(DATEDIF('Base de données'!$A846,N$1,"d")&lt;&gt;0,"",'Base de données'!$B846),""))</f>
        <v>DKKLE</v>
      </c>
      <c r="O846" s="39" t="str">
        <f>IF(O$1&gt;$AE$1,"-",IFERROR(IF(DATEDIF('Base de données'!$A846,O$1,"d")&lt;&gt;0,"",'Base de données'!$B846),""))</f>
        <v/>
      </c>
      <c r="P846" s="39" t="str">
        <f>IF(P$1&gt;$AE$1,"-",IFERROR(IF(DATEDIF('Base de données'!$A846,P$1,"d")&lt;&gt;0,"",'Base de données'!$B846),""))</f>
        <v/>
      </c>
      <c r="Q846" s="39" t="str">
        <f>IF(Q$1&gt;$AE$1,"-",IFERROR(IF(DATEDIF('Base de données'!$A846,Q$1,"d")&lt;&gt;0,"",'Base de données'!$B846),""))</f>
        <v/>
      </c>
      <c r="R846" s="39" t="str">
        <f>IF(R$1&gt;$AE$1,"-",IFERROR(IF(DATEDIF('Base de données'!$A846,R$1,"d")&lt;&gt;0,"",'Base de données'!$B846),""))</f>
        <v/>
      </c>
      <c r="S846" s="39" t="str">
        <f>IF(S$1&gt;$AE$1,"-",IFERROR(IF(DATEDIF('Base de données'!$A846,S$1,"d")&lt;&gt;0,"",'Base de données'!$B846),""))</f>
        <v/>
      </c>
      <c r="T846" s="39" t="str">
        <f>IF(T$1&gt;$AE$1,"-",IFERROR(IF(DATEDIF('Base de données'!$A846,T$1,"d")&lt;&gt;0,"",'Base de données'!$B846),""))</f>
        <v/>
      </c>
      <c r="U846" s="39" t="str">
        <f>IF(U$1&gt;$AE$1,"-",IFERROR(IF(DATEDIF('Base de données'!$A846,U$1,"d")&lt;&gt;0,"",'Base de données'!$B846),""))</f>
        <v/>
      </c>
      <c r="V846" s="39" t="str">
        <f>IF(V$1&gt;$AE$1,"-",IFERROR(IF(DATEDIF('Base de données'!$A846,V$1,"d")&lt;&gt;0,"",'Base de données'!$B846),""))</f>
        <v/>
      </c>
      <c r="W846" s="34"/>
      <c r="X846" s="30" t="str">
        <f>'Base de données'!$C846&amp;" "&amp;'Base de données'!$D846</f>
        <v>Baron Danielle</v>
      </c>
      <c r="Y846" s="31">
        <f>COUNTIF('Base de données'!$B:$B,'Base de données'!$B846)</f>
        <v>12</v>
      </c>
      <c r="AA846" s="87" cm="1">
        <f t="array" aca="1" ref="AA846" ca="1">INDIRECT("'Base de données'!A" &amp; ROW(Y846))</f>
        <v>45748</v>
      </c>
      <c r="AB846" s="51" t="str" cm="1">
        <f t="array" aca="1" ref="AB846" ca="1">INDIRECT("'Base de données'!B" &amp; ROW(Z846))</f>
        <v>DKKLE</v>
      </c>
    </row>
    <row r="847" spans="1:28" x14ac:dyDescent="0.3">
      <c r="A847" s="41" t="str">
        <f ca="1">IF(IF(AND($B847&lt;&gt;"-",$B847=$E847),"Entrée et sortie","-")="Entrée et sortie",'Base de données'!$B847,"-")</f>
        <v>-</v>
      </c>
      <c r="B847" s="41" t="str">
        <f t="shared" ca="1" si="55"/>
        <v>-</v>
      </c>
      <c r="C847" s="41" t="str">
        <f t="shared" ca="1" si="56"/>
        <v>-</v>
      </c>
      <c r="D847" s="41" t="str">
        <f>IF($F847="sortie en cours d'année",'Base de données'!$B847,"-")</f>
        <v>-</v>
      </c>
      <c r="E847" s="41" t="str">
        <f>IF($H847="entrée en cours d'année",'Base de données'!$B847,"-")</f>
        <v>-</v>
      </c>
      <c r="F847" s="37" t="str">
        <f t="shared" si="53"/>
        <v/>
      </c>
      <c r="G847" s="37" t="str">
        <f>IF($J847="mouvement",_xlfn.XLOOKUP('Base de données'!$B847,$V:$V,$V:$V,0),"")</f>
        <v/>
      </c>
      <c r="H847" s="37" t="str">
        <f t="shared" si="54"/>
        <v/>
      </c>
      <c r="I847" s="37" t="str">
        <f>IF($J847="mouvement",_xlfn.XLOOKUP('Base de données'!$B847,$K:$K,$K:$K,0),"")</f>
        <v/>
      </c>
      <c r="J847" s="38" t="str">
        <f>IF(AND(Y847&lt;&gt;MAX(Y:Y),COUNTIF(K847:V847,'Base de données'!$B847)&gt;0),"mouvement","")</f>
        <v/>
      </c>
      <c r="K847" s="39" t="str">
        <f>IF(K$1&gt;$AE$1,"-",IFERROR(IF(DATEDIF('Base de données'!$A847,K$1,"d")&lt;&gt;0,"",'Base de données'!$B847),""))</f>
        <v/>
      </c>
      <c r="L847" s="39" t="str">
        <f>IF(L$1&gt;$AE$1,"-",IFERROR(IF(DATEDIF('Base de données'!$A847,L$1,"d")&lt;&gt;0,"",'Base de données'!$B847),""))</f>
        <v/>
      </c>
      <c r="M847" s="39" t="str">
        <f>IF(M$1&gt;$AE$1,"-",IFERROR(IF(DATEDIF('Base de données'!$A847,M$1,"d")&lt;&gt;0,"",'Base de données'!$B847),""))</f>
        <v/>
      </c>
      <c r="N847" s="39" t="str">
        <f>IF(N$1&gt;$AE$1,"-",IFERROR(IF(DATEDIF('Base de données'!$A847,N$1,"d")&lt;&gt;0,"",'Base de données'!$B847),""))</f>
        <v>X43EK</v>
      </c>
      <c r="O847" s="39" t="str">
        <f>IF(O$1&gt;$AE$1,"-",IFERROR(IF(DATEDIF('Base de données'!$A847,O$1,"d")&lt;&gt;0,"",'Base de données'!$B847),""))</f>
        <v/>
      </c>
      <c r="P847" s="39" t="str">
        <f>IF(P$1&gt;$AE$1,"-",IFERROR(IF(DATEDIF('Base de données'!$A847,P$1,"d")&lt;&gt;0,"",'Base de données'!$B847),""))</f>
        <v/>
      </c>
      <c r="Q847" s="39" t="str">
        <f>IF(Q$1&gt;$AE$1,"-",IFERROR(IF(DATEDIF('Base de données'!$A847,Q$1,"d")&lt;&gt;0,"",'Base de données'!$B847),""))</f>
        <v/>
      </c>
      <c r="R847" s="39" t="str">
        <f>IF(R$1&gt;$AE$1,"-",IFERROR(IF(DATEDIF('Base de données'!$A847,R$1,"d")&lt;&gt;0,"",'Base de données'!$B847),""))</f>
        <v/>
      </c>
      <c r="S847" s="39" t="str">
        <f>IF(S$1&gt;$AE$1,"-",IFERROR(IF(DATEDIF('Base de données'!$A847,S$1,"d")&lt;&gt;0,"",'Base de données'!$B847),""))</f>
        <v/>
      </c>
      <c r="T847" s="39" t="str">
        <f>IF(T$1&gt;$AE$1,"-",IFERROR(IF(DATEDIF('Base de données'!$A847,T$1,"d")&lt;&gt;0,"",'Base de données'!$B847),""))</f>
        <v/>
      </c>
      <c r="U847" s="39" t="str">
        <f>IF(U$1&gt;$AE$1,"-",IFERROR(IF(DATEDIF('Base de données'!$A847,U$1,"d")&lt;&gt;0,"",'Base de données'!$B847),""))</f>
        <v/>
      </c>
      <c r="V847" s="39" t="str">
        <f>IF(V$1&gt;$AE$1,"-",IFERROR(IF(DATEDIF('Base de données'!$A847,V$1,"d")&lt;&gt;0,"",'Base de données'!$B847),""))</f>
        <v/>
      </c>
      <c r="W847" s="34"/>
      <c r="X847" s="30" t="str">
        <f>'Base de données'!$C847&amp;" "&amp;'Base de données'!$D847</f>
        <v>Aubry Georges</v>
      </c>
      <c r="Y847" s="31">
        <f>COUNTIF('Base de données'!$B:$B,'Base de données'!$B847)</f>
        <v>12</v>
      </c>
      <c r="AA847" s="87" cm="1">
        <f t="array" aca="1" ref="AA847" ca="1">INDIRECT("'Base de données'!A" &amp; ROW(Y847))</f>
        <v>45748</v>
      </c>
      <c r="AB847" s="51" t="str" cm="1">
        <f t="array" aca="1" ref="AB847" ca="1">INDIRECT("'Base de données'!B" &amp; ROW(Z847))</f>
        <v>X43EK</v>
      </c>
    </row>
    <row r="848" spans="1:28" x14ac:dyDescent="0.3">
      <c r="A848" s="41" t="str">
        <f ca="1">IF(IF(AND($B848&lt;&gt;"-",$B848=$E848),"Entrée et sortie","-")="Entrée et sortie",'Base de données'!$B848,"-")</f>
        <v>-</v>
      </c>
      <c r="B848" s="41" t="str">
        <f t="shared" ca="1" si="55"/>
        <v>-</v>
      </c>
      <c r="C848" s="41" t="str">
        <f t="shared" ca="1" si="56"/>
        <v>-</v>
      </c>
      <c r="D848" s="41" t="str">
        <f>IF($F848="sortie en cours d'année",'Base de données'!$B848,"-")</f>
        <v>-</v>
      </c>
      <c r="E848" s="41" t="str">
        <f>IF($H848="entrée en cours d'année",'Base de données'!$B848,"-")</f>
        <v>-</v>
      </c>
      <c r="F848" s="37" t="str">
        <f t="shared" si="53"/>
        <v/>
      </c>
      <c r="G848" s="37" t="str">
        <f>IF($J848="mouvement",_xlfn.XLOOKUP('Base de données'!$B848,$V:$V,$V:$V,0),"")</f>
        <v/>
      </c>
      <c r="H848" s="37" t="str">
        <f t="shared" si="54"/>
        <v/>
      </c>
      <c r="I848" s="37" t="str">
        <f>IF($J848="mouvement",_xlfn.XLOOKUP('Base de données'!$B848,$K:$K,$K:$K,0),"")</f>
        <v/>
      </c>
      <c r="J848" s="38" t="str">
        <f>IF(AND(Y848&lt;&gt;MAX(Y:Y),COUNTIF(K848:V848,'Base de données'!$B848)&gt;0),"mouvement","")</f>
        <v/>
      </c>
      <c r="K848" s="39" t="str">
        <f>IF(K$1&gt;$AE$1,"-",IFERROR(IF(DATEDIF('Base de données'!$A848,K$1,"d")&lt;&gt;0,"",'Base de données'!$B848),""))</f>
        <v/>
      </c>
      <c r="L848" s="39" t="str">
        <f>IF(L$1&gt;$AE$1,"-",IFERROR(IF(DATEDIF('Base de données'!$A848,L$1,"d")&lt;&gt;0,"",'Base de données'!$B848),""))</f>
        <v/>
      </c>
      <c r="M848" s="39" t="str">
        <f>IF(M$1&gt;$AE$1,"-",IFERROR(IF(DATEDIF('Base de données'!$A848,M$1,"d")&lt;&gt;0,"",'Base de données'!$B848),""))</f>
        <v/>
      </c>
      <c r="N848" s="39" t="str">
        <f>IF(N$1&gt;$AE$1,"-",IFERROR(IF(DATEDIF('Base de données'!$A848,N$1,"d")&lt;&gt;0,"",'Base de données'!$B848),""))</f>
        <v>IDCZB</v>
      </c>
      <c r="O848" s="39" t="str">
        <f>IF(O$1&gt;$AE$1,"-",IFERROR(IF(DATEDIF('Base de données'!$A848,O$1,"d")&lt;&gt;0,"",'Base de données'!$B848),""))</f>
        <v/>
      </c>
      <c r="P848" s="39" t="str">
        <f>IF(P$1&gt;$AE$1,"-",IFERROR(IF(DATEDIF('Base de données'!$A848,P$1,"d")&lt;&gt;0,"",'Base de données'!$B848),""))</f>
        <v/>
      </c>
      <c r="Q848" s="39" t="str">
        <f>IF(Q$1&gt;$AE$1,"-",IFERROR(IF(DATEDIF('Base de données'!$A848,Q$1,"d")&lt;&gt;0,"",'Base de données'!$B848),""))</f>
        <v/>
      </c>
      <c r="R848" s="39" t="str">
        <f>IF(R$1&gt;$AE$1,"-",IFERROR(IF(DATEDIF('Base de données'!$A848,R$1,"d")&lt;&gt;0,"",'Base de données'!$B848),""))</f>
        <v/>
      </c>
      <c r="S848" s="39" t="str">
        <f>IF(S$1&gt;$AE$1,"-",IFERROR(IF(DATEDIF('Base de données'!$A848,S$1,"d")&lt;&gt;0,"",'Base de données'!$B848),""))</f>
        <v/>
      </c>
      <c r="T848" s="39" t="str">
        <f>IF(T$1&gt;$AE$1,"-",IFERROR(IF(DATEDIF('Base de données'!$A848,T$1,"d")&lt;&gt;0,"",'Base de données'!$B848),""))</f>
        <v/>
      </c>
      <c r="U848" s="39" t="str">
        <f>IF(U$1&gt;$AE$1,"-",IFERROR(IF(DATEDIF('Base de données'!$A848,U$1,"d")&lt;&gt;0,"",'Base de données'!$B848),""))</f>
        <v/>
      </c>
      <c r="V848" s="39" t="str">
        <f>IF(V$1&gt;$AE$1,"-",IFERROR(IF(DATEDIF('Base de données'!$A848,V$1,"d")&lt;&gt;0,"",'Base de données'!$B848),""))</f>
        <v/>
      </c>
      <c r="W848" s="34"/>
      <c r="X848" s="30" t="str">
        <f>'Base de données'!$C848&amp;" "&amp;'Base de données'!$D848</f>
        <v>Pages Emmanuel</v>
      </c>
      <c r="Y848" s="31">
        <f>COUNTIF('Base de données'!$B:$B,'Base de données'!$B848)</f>
        <v>12</v>
      </c>
      <c r="AA848" s="87" cm="1">
        <f t="array" aca="1" ref="AA848" ca="1">INDIRECT("'Base de données'!A" &amp; ROW(Y848))</f>
        <v>45748</v>
      </c>
      <c r="AB848" s="51" t="str" cm="1">
        <f t="array" aca="1" ref="AB848" ca="1">INDIRECT("'Base de données'!B" &amp; ROW(Z848))</f>
        <v>IDCZB</v>
      </c>
    </row>
    <row r="849" spans="1:28" x14ac:dyDescent="0.3">
      <c r="A849" s="41" t="str">
        <f ca="1">IF(IF(AND($B849&lt;&gt;"-",$B849=$E849),"Entrée et sortie","-")="Entrée et sortie",'Base de données'!$B849,"-")</f>
        <v>-</v>
      </c>
      <c r="B849" s="41" t="str">
        <f t="shared" ca="1" si="55"/>
        <v>-</v>
      </c>
      <c r="C849" s="41" t="str">
        <f t="shared" ca="1" si="56"/>
        <v>-</v>
      </c>
      <c r="D849" s="41" t="str">
        <f>IF($F849="sortie en cours d'année",'Base de données'!$B849,"-")</f>
        <v>-</v>
      </c>
      <c r="E849" s="41" t="str">
        <f>IF($H849="entrée en cours d'année",'Base de données'!$B849,"-")</f>
        <v>-</v>
      </c>
      <c r="F849" s="37" t="str">
        <f t="shared" si="53"/>
        <v/>
      </c>
      <c r="G849" s="37" t="str">
        <f>IF($J849="mouvement",_xlfn.XLOOKUP('Base de données'!$B849,$V:$V,$V:$V,0),"")</f>
        <v/>
      </c>
      <c r="H849" s="37" t="str">
        <f t="shared" si="54"/>
        <v/>
      </c>
      <c r="I849" s="37" t="str">
        <f>IF($J849="mouvement",_xlfn.XLOOKUP('Base de données'!$B849,$K:$K,$K:$K,0),"")</f>
        <v/>
      </c>
      <c r="J849" s="38" t="str">
        <f>IF(AND(Y849&lt;&gt;MAX(Y:Y),COUNTIF(K849:V849,'Base de données'!$B849)&gt;0),"mouvement","")</f>
        <v/>
      </c>
      <c r="K849" s="39" t="str">
        <f>IF(K$1&gt;$AE$1,"-",IFERROR(IF(DATEDIF('Base de données'!$A849,K$1,"d")&lt;&gt;0,"",'Base de données'!$B849),""))</f>
        <v/>
      </c>
      <c r="L849" s="39" t="str">
        <f>IF(L$1&gt;$AE$1,"-",IFERROR(IF(DATEDIF('Base de données'!$A849,L$1,"d")&lt;&gt;0,"",'Base de données'!$B849),""))</f>
        <v/>
      </c>
      <c r="M849" s="39" t="str">
        <f>IF(M$1&gt;$AE$1,"-",IFERROR(IF(DATEDIF('Base de données'!$A849,M$1,"d")&lt;&gt;0,"",'Base de données'!$B849),""))</f>
        <v/>
      </c>
      <c r="N849" s="39" t="str">
        <f>IF(N$1&gt;$AE$1,"-",IFERROR(IF(DATEDIF('Base de données'!$A849,N$1,"d")&lt;&gt;0,"",'Base de données'!$B849),""))</f>
        <v>WVLRU</v>
      </c>
      <c r="O849" s="39" t="str">
        <f>IF(O$1&gt;$AE$1,"-",IFERROR(IF(DATEDIF('Base de données'!$A849,O$1,"d")&lt;&gt;0,"",'Base de données'!$B849),""))</f>
        <v/>
      </c>
      <c r="P849" s="39" t="str">
        <f>IF(P$1&gt;$AE$1,"-",IFERROR(IF(DATEDIF('Base de données'!$A849,P$1,"d")&lt;&gt;0,"",'Base de données'!$B849),""))</f>
        <v/>
      </c>
      <c r="Q849" s="39" t="str">
        <f>IF(Q$1&gt;$AE$1,"-",IFERROR(IF(DATEDIF('Base de données'!$A849,Q$1,"d")&lt;&gt;0,"",'Base de données'!$B849),""))</f>
        <v/>
      </c>
      <c r="R849" s="39" t="str">
        <f>IF(R$1&gt;$AE$1,"-",IFERROR(IF(DATEDIF('Base de données'!$A849,R$1,"d")&lt;&gt;0,"",'Base de données'!$B849),""))</f>
        <v/>
      </c>
      <c r="S849" s="39" t="str">
        <f>IF(S$1&gt;$AE$1,"-",IFERROR(IF(DATEDIF('Base de données'!$A849,S$1,"d")&lt;&gt;0,"",'Base de données'!$B849),""))</f>
        <v/>
      </c>
      <c r="T849" s="39" t="str">
        <f>IF(T$1&gt;$AE$1,"-",IFERROR(IF(DATEDIF('Base de données'!$A849,T$1,"d")&lt;&gt;0,"",'Base de données'!$B849),""))</f>
        <v/>
      </c>
      <c r="U849" s="39" t="str">
        <f>IF(U$1&gt;$AE$1,"-",IFERROR(IF(DATEDIF('Base de données'!$A849,U$1,"d")&lt;&gt;0,"",'Base de données'!$B849),""))</f>
        <v/>
      </c>
      <c r="V849" s="39" t="str">
        <f>IF(V$1&gt;$AE$1,"-",IFERROR(IF(DATEDIF('Base de données'!$A849,V$1,"d")&lt;&gt;0,"",'Base de données'!$B849),""))</f>
        <v/>
      </c>
      <c r="W849" s="34"/>
      <c r="X849" s="30" t="str">
        <f>'Base de données'!$C849&amp;" "&amp;'Base de données'!$D849</f>
        <v>Brunet Charles</v>
      </c>
      <c r="Y849" s="31">
        <f>COUNTIF('Base de données'!$B:$B,'Base de données'!$B849)</f>
        <v>12</v>
      </c>
      <c r="AA849" s="87" cm="1">
        <f t="array" aca="1" ref="AA849" ca="1">INDIRECT("'Base de données'!A" &amp; ROW(Y849))</f>
        <v>45748</v>
      </c>
      <c r="AB849" s="51" t="str" cm="1">
        <f t="array" aca="1" ref="AB849" ca="1">INDIRECT("'Base de données'!B" &amp; ROW(Z849))</f>
        <v>WVLRU</v>
      </c>
    </row>
    <row r="850" spans="1:28" x14ac:dyDescent="0.3">
      <c r="A850" s="41" t="str">
        <f ca="1">IF(IF(AND($B850&lt;&gt;"-",$B850=$E850),"Entrée et sortie","-")="Entrée et sortie",'Base de données'!$B850,"-")</f>
        <v>-</v>
      </c>
      <c r="B850" s="41" t="str">
        <f t="shared" ca="1" si="55"/>
        <v>I3SPC</v>
      </c>
      <c r="C850" s="41" t="str">
        <f t="shared" ca="1" si="56"/>
        <v>I3SPC</v>
      </c>
      <c r="D850" s="41" t="str">
        <f>IF($F850="sortie en cours d'année",'Base de données'!$B850,"-")</f>
        <v>I3SPC</v>
      </c>
      <c r="E850" s="41" t="str">
        <f>IF($H850="entrée en cours d'année",'Base de données'!$B850,"-")</f>
        <v>-</v>
      </c>
      <c r="F850" s="37" t="str">
        <f t="shared" si="53"/>
        <v>sortie en cours d'année</v>
      </c>
      <c r="G850" s="37">
        <f>IF($J850="mouvement",_xlfn.XLOOKUP('Base de données'!$B850,$V:$V,$V:$V,0),"")</f>
        <v>0</v>
      </c>
      <c r="H850" s="37" t="str">
        <f t="shared" si="54"/>
        <v/>
      </c>
      <c r="I850" s="37" t="str">
        <f>IF($J850="mouvement",_xlfn.XLOOKUP('Base de données'!$B850,$K:$K,$K:$K,0),"")</f>
        <v>I3SPC</v>
      </c>
      <c r="J850" s="38" t="str">
        <f>IF(AND(Y850&lt;&gt;MAX(Y:Y),COUNTIF(K850:V850,'Base de données'!$B850)&gt;0),"mouvement","")</f>
        <v>mouvement</v>
      </c>
      <c r="K850" s="39" t="str">
        <f>IF(K$1&gt;$AE$1,"-",IFERROR(IF(DATEDIF('Base de données'!$A850,K$1,"d")&lt;&gt;0,"",'Base de données'!$B850),""))</f>
        <v/>
      </c>
      <c r="L850" s="39" t="str">
        <f>IF(L$1&gt;$AE$1,"-",IFERROR(IF(DATEDIF('Base de données'!$A850,L$1,"d")&lt;&gt;0,"",'Base de données'!$B850),""))</f>
        <v/>
      </c>
      <c r="M850" s="39" t="str">
        <f>IF(M$1&gt;$AE$1,"-",IFERROR(IF(DATEDIF('Base de données'!$A850,M$1,"d")&lt;&gt;0,"",'Base de données'!$B850),""))</f>
        <v/>
      </c>
      <c r="N850" s="39" t="str">
        <f>IF(N$1&gt;$AE$1,"-",IFERROR(IF(DATEDIF('Base de données'!$A850,N$1,"d")&lt;&gt;0,"",'Base de données'!$B850),""))</f>
        <v>I3SPC</v>
      </c>
      <c r="O850" s="39" t="str">
        <f>IF(O$1&gt;$AE$1,"-",IFERROR(IF(DATEDIF('Base de données'!$A850,O$1,"d")&lt;&gt;0,"",'Base de données'!$B850),""))</f>
        <v/>
      </c>
      <c r="P850" s="39" t="str">
        <f>IF(P$1&gt;$AE$1,"-",IFERROR(IF(DATEDIF('Base de données'!$A850,P$1,"d")&lt;&gt;0,"",'Base de données'!$B850),""))</f>
        <v/>
      </c>
      <c r="Q850" s="39" t="str">
        <f>IF(Q$1&gt;$AE$1,"-",IFERROR(IF(DATEDIF('Base de données'!$A850,Q$1,"d")&lt;&gt;0,"",'Base de données'!$B850),""))</f>
        <v/>
      </c>
      <c r="R850" s="39" t="str">
        <f>IF(R$1&gt;$AE$1,"-",IFERROR(IF(DATEDIF('Base de données'!$A850,R$1,"d")&lt;&gt;0,"",'Base de données'!$B850),""))</f>
        <v/>
      </c>
      <c r="S850" s="39" t="str">
        <f>IF(S$1&gt;$AE$1,"-",IFERROR(IF(DATEDIF('Base de données'!$A850,S$1,"d")&lt;&gt;0,"",'Base de données'!$B850),""))</f>
        <v/>
      </c>
      <c r="T850" s="39" t="str">
        <f>IF(T$1&gt;$AE$1,"-",IFERROR(IF(DATEDIF('Base de données'!$A850,T$1,"d")&lt;&gt;0,"",'Base de données'!$B850),""))</f>
        <v/>
      </c>
      <c r="U850" s="39" t="str">
        <f>IF(U$1&gt;$AE$1,"-",IFERROR(IF(DATEDIF('Base de données'!$A850,U$1,"d")&lt;&gt;0,"",'Base de données'!$B850),""))</f>
        <v/>
      </c>
      <c r="V850" s="39" t="str">
        <f>IF(V$1&gt;$AE$1,"-",IFERROR(IF(DATEDIF('Base de données'!$A850,V$1,"d")&lt;&gt;0,"",'Base de données'!$B850),""))</f>
        <v/>
      </c>
      <c r="W850" s="34"/>
      <c r="X850" s="30" t="str">
        <f>'Base de données'!$C850&amp;" "&amp;'Base de données'!$D850</f>
        <v>Boulanger Martine</v>
      </c>
      <c r="Y850" s="31">
        <f>COUNTIF('Base de données'!$B:$B,'Base de données'!$B850)</f>
        <v>5</v>
      </c>
      <c r="AA850" s="87" cm="1">
        <f t="array" aca="1" ref="AA850" ca="1">INDIRECT("'Base de données'!A" &amp; ROW(Y850))</f>
        <v>45748</v>
      </c>
      <c r="AB850" s="51" t="str" cm="1">
        <f t="array" aca="1" ref="AB850" ca="1">INDIRECT("'Base de données'!B" &amp; ROW(Z850))</f>
        <v>I3SPC</v>
      </c>
    </row>
    <row r="851" spans="1:28" x14ac:dyDescent="0.3">
      <c r="A851" s="41" t="str">
        <f ca="1">IF(IF(AND($B851&lt;&gt;"-",$B851=$E851),"Entrée et sortie","-")="Entrée et sortie",'Base de données'!$B851,"-")</f>
        <v>-</v>
      </c>
      <c r="B851" s="41" t="str">
        <f t="shared" ca="1" si="55"/>
        <v>-</v>
      </c>
      <c r="C851" s="41" t="str">
        <f t="shared" ca="1" si="56"/>
        <v>-</v>
      </c>
      <c r="D851" s="41" t="str">
        <f>IF($F851="sortie en cours d'année",'Base de données'!$B851,"-")</f>
        <v>-</v>
      </c>
      <c r="E851" s="41" t="str">
        <f>IF($H851="entrée en cours d'année",'Base de données'!$B851,"-")</f>
        <v>-</v>
      </c>
      <c r="F851" s="37" t="str">
        <f t="shared" si="53"/>
        <v/>
      </c>
      <c r="G851" s="37" t="str">
        <f>IF($J851="mouvement",_xlfn.XLOOKUP('Base de données'!$B851,$V:$V,$V:$V,0),"")</f>
        <v/>
      </c>
      <c r="H851" s="37" t="str">
        <f t="shared" si="54"/>
        <v/>
      </c>
      <c r="I851" s="37" t="str">
        <f>IF($J851="mouvement",_xlfn.XLOOKUP('Base de données'!$B851,$K:$K,$K:$K,0),"")</f>
        <v/>
      </c>
      <c r="J851" s="38" t="str">
        <f>IF(AND(Y851&lt;&gt;MAX(Y:Y),COUNTIF(K851:V851,'Base de données'!$B851)&gt;0),"mouvement","")</f>
        <v/>
      </c>
      <c r="K851" s="39" t="str">
        <f>IF(K$1&gt;$AE$1,"-",IFERROR(IF(DATEDIF('Base de données'!$A851,K$1,"d")&lt;&gt;0,"",'Base de données'!$B851),""))</f>
        <v/>
      </c>
      <c r="L851" s="39" t="str">
        <f>IF(L$1&gt;$AE$1,"-",IFERROR(IF(DATEDIF('Base de données'!$A851,L$1,"d")&lt;&gt;0,"",'Base de données'!$B851),""))</f>
        <v/>
      </c>
      <c r="M851" s="39" t="str">
        <f>IF(M$1&gt;$AE$1,"-",IFERROR(IF(DATEDIF('Base de données'!$A851,M$1,"d")&lt;&gt;0,"",'Base de données'!$B851),""))</f>
        <v/>
      </c>
      <c r="N851" s="39" t="str">
        <f>IF(N$1&gt;$AE$1,"-",IFERROR(IF(DATEDIF('Base de données'!$A851,N$1,"d")&lt;&gt;0,"",'Base de données'!$B851),""))</f>
        <v>H1WN8</v>
      </c>
      <c r="O851" s="39" t="str">
        <f>IF(O$1&gt;$AE$1,"-",IFERROR(IF(DATEDIF('Base de données'!$A851,O$1,"d")&lt;&gt;0,"",'Base de données'!$B851),""))</f>
        <v/>
      </c>
      <c r="P851" s="39" t="str">
        <f>IF(P$1&gt;$AE$1,"-",IFERROR(IF(DATEDIF('Base de données'!$A851,P$1,"d")&lt;&gt;0,"",'Base de données'!$B851),""))</f>
        <v/>
      </c>
      <c r="Q851" s="39" t="str">
        <f>IF(Q$1&gt;$AE$1,"-",IFERROR(IF(DATEDIF('Base de données'!$A851,Q$1,"d")&lt;&gt;0,"",'Base de données'!$B851),""))</f>
        <v/>
      </c>
      <c r="R851" s="39" t="str">
        <f>IF(R$1&gt;$AE$1,"-",IFERROR(IF(DATEDIF('Base de données'!$A851,R$1,"d")&lt;&gt;0,"",'Base de données'!$B851),""))</f>
        <v/>
      </c>
      <c r="S851" s="39" t="str">
        <f>IF(S$1&gt;$AE$1,"-",IFERROR(IF(DATEDIF('Base de données'!$A851,S$1,"d")&lt;&gt;0,"",'Base de données'!$B851),""))</f>
        <v/>
      </c>
      <c r="T851" s="39" t="str">
        <f>IF(T$1&gt;$AE$1,"-",IFERROR(IF(DATEDIF('Base de données'!$A851,T$1,"d")&lt;&gt;0,"",'Base de données'!$B851),""))</f>
        <v/>
      </c>
      <c r="U851" s="39" t="str">
        <f>IF(U$1&gt;$AE$1,"-",IFERROR(IF(DATEDIF('Base de données'!$A851,U$1,"d")&lt;&gt;0,"",'Base de données'!$B851),""))</f>
        <v/>
      </c>
      <c r="V851" s="39" t="str">
        <f>IF(V$1&gt;$AE$1,"-",IFERROR(IF(DATEDIF('Base de données'!$A851,V$1,"d")&lt;&gt;0,"",'Base de données'!$B851),""))</f>
        <v/>
      </c>
      <c r="W851" s="34"/>
      <c r="X851" s="30" t="str">
        <f>'Base de données'!$C851&amp;" "&amp;'Base de données'!$D851</f>
        <v>Colas Claudine</v>
      </c>
      <c r="Y851" s="31">
        <f>COUNTIF('Base de données'!$B:$B,'Base de données'!$B851)</f>
        <v>12</v>
      </c>
      <c r="AA851" s="87" cm="1">
        <f t="array" aca="1" ref="AA851" ca="1">INDIRECT("'Base de données'!A" &amp; ROW(Y851))</f>
        <v>45748</v>
      </c>
      <c r="AB851" s="51" t="str" cm="1">
        <f t="array" aca="1" ref="AB851" ca="1">INDIRECT("'Base de données'!B" &amp; ROW(Z851))</f>
        <v>H1WN8</v>
      </c>
    </row>
    <row r="852" spans="1:28" x14ac:dyDescent="0.3">
      <c r="A852" s="41" t="str">
        <f ca="1">IF(IF(AND($B852&lt;&gt;"-",$B852=$E852),"Entrée et sortie","-")="Entrée et sortie",'Base de données'!$B852,"-")</f>
        <v>-</v>
      </c>
      <c r="B852" s="41" t="str">
        <f t="shared" ca="1" si="55"/>
        <v>-</v>
      </c>
      <c r="C852" s="41" t="str">
        <f t="shared" ca="1" si="56"/>
        <v>-</v>
      </c>
      <c r="D852" s="41" t="str">
        <f>IF($F852="sortie en cours d'année",'Base de données'!$B852,"-")</f>
        <v>-</v>
      </c>
      <c r="E852" s="41" t="str">
        <f>IF($H852="entrée en cours d'année",'Base de données'!$B852,"-")</f>
        <v>-</v>
      </c>
      <c r="F852" s="37" t="str">
        <f t="shared" si="53"/>
        <v/>
      </c>
      <c r="G852" s="37" t="str">
        <f>IF($J852="mouvement",_xlfn.XLOOKUP('Base de données'!$B852,$V:$V,$V:$V,0),"")</f>
        <v/>
      </c>
      <c r="H852" s="37" t="str">
        <f t="shared" si="54"/>
        <v/>
      </c>
      <c r="I852" s="37" t="str">
        <f>IF($J852="mouvement",_xlfn.XLOOKUP('Base de données'!$B852,$K:$K,$K:$K,0),"")</f>
        <v/>
      </c>
      <c r="J852" s="38" t="str">
        <f>IF(AND(Y852&lt;&gt;MAX(Y:Y),COUNTIF(K852:V852,'Base de données'!$B852)&gt;0),"mouvement","")</f>
        <v/>
      </c>
      <c r="K852" s="39" t="str">
        <f>IF(K$1&gt;$AE$1,"-",IFERROR(IF(DATEDIF('Base de données'!$A852,K$1,"d")&lt;&gt;0,"",'Base de données'!$B852),""))</f>
        <v/>
      </c>
      <c r="L852" s="39" t="str">
        <f>IF(L$1&gt;$AE$1,"-",IFERROR(IF(DATEDIF('Base de données'!$A852,L$1,"d")&lt;&gt;0,"",'Base de données'!$B852),""))</f>
        <v/>
      </c>
      <c r="M852" s="39" t="str">
        <f>IF(M$1&gt;$AE$1,"-",IFERROR(IF(DATEDIF('Base de données'!$A852,M$1,"d")&lt;&gt;0,"",'Base de données'!$B852),""))</f>
        <v/>
      </c>
      <c r="N852" s="39" t="str">
        <f>IF(N$1&gt;$AE$1,"-",IFERROR(IF(DATEDIF('Base de données'!$A852,N$1,"d")&lt;&gt;0,"",'Base de données'!$B852),""))</f>
        <v>61344</v>
      </c>
      <c r="O852" s="39" t="str">
        <f>IF(O$1&gt;$AE$1,"-",IFERROR(IF(DATEDIF('Base de données'!$A852,O$1,"d")&lt;&gt;0,"",'Base de données'!$B852),""))</f>
        <v/>
      </c>
      <c r="P852" s="39" t="str">
        <f>IF(P$1&gt;$AE$1,"-",IFERROR(IF(DATEDIF('Base de données'!$A852,P$1,"d")&lt;&gt;0,"",'Base de données'!$B852),""))</f>
        <v/>
      </c>
      <c r="Q852" s="39" t="str">
        <f>IF(Q$1&gt;$AE$1,"-",IFERROR(IF(DATEDIF('Base de données'!$A852,Q$1,"d")&lt;&gt;0,"",'Base de données'!$B852),""))</f>
        <v/>
      </c>
      <c r="R852" s="39" t="str">
        <f>IF(R$1&gt;$AE$1,"-",IFERROR(IF(DATEDIF('Base de données'!$A852,R$1,"d")&lt;&gt;0,"",'Base de données'!$B852),""))</f>
        <v/>
      </c>
      <c r="S852" s="39" t="str">
        <f>IF(S$1&gt;$AE$1,"-",IFERROR(IF(DATEDIF('Base de données'!$A852,S$1,"d")&lt;&gt;0,"",'Base de données'!$B852),""))</f>
        <v/>
      </c>
      <c r="T852" s="39" t="str">
        <f>IF(T$1&gt;$AE$1,"-",IFERROR(IF(DATEDIF('Base de données'!$A852,T$1,"d")&lt;&gt;0,"",'Base de données'!$B852),""))</f>
        <v/>
      </c>
      <c r="U852" s="39" t="str">
        <f>IF(U$1&gt;$AE$1,"-",IFERROR(IF(DATEDIF('Base de données'!$A852,U$1,"d")&lt;&gt;0,"",'Base de données'!$B852),""))</f>
        <v/>
      </c>
      <c r="V852" s="39" t="str">
        <f>IF(V$1&gt;$AE$1,"-",IFERROR(IF(DATEDIF('Base de données'!$A852,V$1,"d")&lt;&gt;0,"",'Base de données'!$B852),""))</f>
        <v/>
      </c>
      <c r="W852" s="34"/>
      <c r="X852" s="30" t="str">
        <f>'Base de données'!$C852&amp;" "&amp;'Base de données'!$D852</f>
        <v>De Oliveira Benoît</v>
      </c>
      <c r="Y852" s="31">
        <f>COUNTIF('Base de données'!$B:$B,'Base de données'!$B852)</f>
        <v>12</v>
      </c>
      <c r="AA852" s="87" cm="1">
        <f t="array" aca="1" ref="AA852" ca="1">INDIRECT("'Base de données'!A" &amp; ROW(Y852))</f>
        <v>45748</v>
      </c>
      <c r="AB852" s="51" t="str" cm="1">
        <f t="array" aca="1" ref="AB852" ca="1">INDIRECT("'Base de données'!B" &amp; ROW(Z852))</f>
        <v>61344</v>
      </c>
    </row>
    <row r="853" spans="1:28" x14ac:dyDescent="0.3">
      <c r="A853" s="41" t="str">
        <f ca="1">IF(IF(AND($B853&lt;&gt;"-",$B853=$E853),"Entrée et sortie","-")="Entrée et sortie",'Base de données'!$B853,"-")</f>
        <v>-</v>
      </c>
      <c r="B853" s="41" t="str">
        <f t="shared" ca="1" si="55"/>
        <v>-</v>
      </c>
      <c r="C853" s="41" t="str">
        <f t="shared" ca="1" si="56"/>
        <v>-</v>
      </c>
      <c r="D853" s="41" t="str">
        <f>IF($F853="sortie en cours d'année",'Base de données'!$B853,"-")</f>
        <v>-</v>
      </c>
      <c r="E853" s="41" t="str">
        <f>IF($H853="entrée en cours d'année",'Base de données'!$B853,"-")</f>
        <v>-</v>
      </c>
      <c r="F853" s="37" t="str">
        <f t="shared" si="53"/>
        <v/>
      </c>
      <c r="G853" s="37" t="str">
        <f>IF($J853="mouvement",_xlfn.XLOOKUP('Base de données'!$B853,$V:$V,$V:$V,0),"")</f>
        <v/>
      </c>
      <c r="H853" s="37" t="str">
        <f t="shared" si="54"/>
        <v/>
      </c>
      <c r="I853" s="37" t="str">
        <f>IF($J853="mouvement",_xlfn.XLOOKUP('Base de données'!$B853,$K:$K,$K:$K,0),"")</f>
        <v/>
      </c>
      <c r="J853" s="38" t="str">
        <f>IF(AND(Y853&lt;&gt;MAX(Y:Y),COUNTIF(K853:V853,'Base de données'!$B853)&gt;0),"mouvement","")</f>
        <v/>
      </c>
      <c r="K853" s="39" t="str">
        <f>IF(K$1&gt;$AE$1,"-",IFERROR(IF(DATEDIF('Base de données'!$A853,K$1,"d")&lt;&gt;0,"",'Base de données'!$B853),""))</f>
        <v/>
      </c>
      <c r="L853" s="39" t="str">
        <f>IF(L$1&gt;$AE$1,"-",IFERROR(IF(DATEDIF('Base de données'!$A853,L$1,"d")&lt;&gt;0,"",'Base de données'!$B853),""))</f>
        <v/>
      </c>
      <c r="M853" s="39" t="str">
        <f>IF(M$1&gt;$AE$1,"-",IFERROR(IF(DATEDIF('Base de données'!$A853,M$1,"d")&lt;&gt;0,"",'Base de données'!$B853),""))</f>
        <v/>
      </c>
      <c r="N853" s="39" t="str">
        <f>IF(N$1&gt;$AE$1,"-",IFERROR(IF(DATEDIF('Base de données'!$A853,N$1,"d")&lt;&gt;0,"",'Base de données'!$B853),""))</f>
        <v>7SPGI</v>
      </c>
      <c r="O853" s="39" t="str">
        <f>IF(O$1&gt;$AE$1,"-",IFERROR(IF(DATEDIF('Base de données'!$A853,O$1,"d")&lt;&gt;0,"",'Base de données'!$B853),""))</f>
        <v/>
      </c>
      <c r="P853" s="39" t="str">
        <f>IF(P$1&gt;$AE$1,"-",IFERROR(IF(DATEDIF('Base de données'!$A853,P$1,"d")&lt;&gt;0,"",'Base de données'!$B853),""))</f>
        <v/>
      </c>
      <c r="Q853" s="39" t="str">
        <f>IF(Q$1&gt;$AE$1,"-",IFERROR(IF(DATEDIF('Base de données'!$A853,Q$1,"d")&lt;&gt;0,"",'Base de données'!$B853),""))</f>
        <v/>
      </c>
      <c r="R853" s="39" t="str">
        <f>IF(R$1&gt;$AE$1,"-",IFERROR(IF(DATEDIF('Base de données'!$A853,R$1,"d")&lt;&gt;0,"",'Base de données'!$B853),""))</f>
        <v/>
      </c>
      <c r="S853" s="39" t="str">
        <f>IF(S$1&gt;$AE$1,"-",IFERROR(IF(DATEDIF('Base de données'!$A853,S$1,"d")&lt;&gt;0,"",'Base de données'!$B853),""))</f>
        <v/>
      </c>
      <c r="T853" s="39" t="str">
        <f>IF(T$1&gt;$AE$1,"-",IFERROR(IF(DATEDIF('Base de données'!$A853,T$1,"d")&lt;&gt;0,"",'Base de données'!$B853),""))</f>
        <v/>
      </c>
      <c r="U853" s="39" t="str">
        <f>IF(U$1&gt;$AE$1,"-",IFERROR(IF(DATEDIF('Base de données'!$A853,U$1,"d")&lt;&gt;0,"",'Base de données'!$B853),""))</f>
        <v/>
      </c>
      <c r="V853" s="39" t="str">
        <f>IF(V$1&gt;$AE$1,"-",IFERROR(IF(DATEDIF('Base de données'!$A853,V$1,"d")&lt;&gt;0,"",'Base de données'!$B853),""))</f>
        <v/>
      </c>
      <c r="W853" s="34"/>
      <c r="X853" s="30" t="str">
        <f>'Base de données'!$C853&amp;" "&amp;'Base de données'!$D853</f>
        <v>Rossi René</v>
      </c>
      <c r="Y853" s="31">
        <f>COUNTIF('Base de données'!$B:$B,'Base de données'!$B853)</f>
        <v>12</v>
      </c>
      <c r="AA853" s="87" cm="1">
        <f t="array" aca="1" ref="AA853" ca="1">INDIRECT("'Base de données'!A" &amp; ROW(Y853))</f>
        <v>45748</v>
      </c>
      <c r="AB853" s="51" t="str" cm="1">
        <f t="array" aca="1" ref="AB853" ca="1">INDIRECT("'Base de données'!B" &amp; ROW(Z853))</f>
        <v>7SPGI</v>
      </c>
    </row>
    <row r="854" spans="1:28" x14ac:dyDescent="0.3">
      <c r="A854" s="41" t="str">
        <f ca="1">IF(IF(AND($B854&lt;&gt;"-",$B854=$E854),"Entrée et sortie","-")="Entrée et sortie",'Base de données'!$B854,"-")</f>
        <v>-</v>
      </c>
      <c r="B854" s="41" t="str">
        <f t="shared" ca="1" si="55"/>
        <v>-</v>
      </c>
      <c r="C854" s="41" t="str">
        <f t="shared" ca="1" si="56"/>
        <v>-</v>
      </c>
      <c r="D854" s="41" t="str">
        <f>IF($F854="sortie en cours d'année",'Base de données'!$B854,"-")</f>
        <v>-</v>
      </c>
      <c r="E854" s="41" t="str">
        <f>IF($H854="entrée en cours d'année",'Base de données'!$B854,"-")</f>
        <v>-</v>
      </c>
      <c r="F854" s="37" t="str">
        <f t="shared" si="53"/>
        <v/>
      </c>
      <c r="G854" s="37" t="str">
        <f>IF($J854="mouvement",_xlfn.XLOOKUP('Base de données'!$B854,$V:$V,$V:$V,0),"")</f>
        <v/>
      </c>
      <c r="H854" s="37" t="str">
        <f t="shared" si="54"/>
        <v/>
      </c>
      <c r="I854" s="37" t="str">
        <f>IF($J854="mouvement",_xlfn.XLOOKUP('Base de données'!$B854,$K:$K,$K:$K,0),"")</f>
        <v/>
      </c>
      <c r="J854" s="38" t="str">
        <f>IF(AND(Y854&lt;&gt;MAX(Y:Y),COUNTIF(K854:V854,'Base de données'!$B854)&gt;0),"mouvement","")</f>
        <v/>
      </c>
      <c r="K854" s="39" t="str">
        <f>IF(K$1&gt;$AE$1,"-",IFERROR(IF(DATEDIF('Base de données'!$A854,K$1,"d")&lt;&gt;0,"",'Base de données'!$B854),""))</f>
        <v/>
      </c>
      <c r="L854" s="39" t="str">
        <f>IF(L$1&gt;$AE$1,"-",IFERROR(IF(DATEDIF('Base de données'!$A854,L$1,"d")&lt;&gt;0,"",'Base de données'!$B854),""))</f>
        <v/>
      </c>
      <c r="M854" s="39" t="str">
        <f>IF(M$1&gt;$AE$1,"-",IFERROR(IF(DATEDIF('Base de données'!$A854,M$1,"d")&lt;&gt;0,"",'Base de données'!$B854),""))</f>
        <v/>
      </c>
      <c r="N854" s="39" t="str">
        <f>IF(N$1&gt;$AE$1,"-",IFERROR(IF(DATEDIF('Base de données'!$A854,N$1,"d")&lt;&gt;0,"",'Base de données'!$B854),""))</f>
        <v>E3HIK</v>
      </c>
      <c r="O854" s="39" t="str">
        <f>IF(O$1&gt;$AE$1,"-",IFERROR(IF(DATEDIF('Base de données'!$A854,O$1,"d")&lt;&gt;0,"",'Base de données'!$B854),""))</f>
        <v/>
      </c>
      <c r="P854" s="39" t="str">
        <f>IF(P$1&gt;$AE$1,"-",IFERROR(IF(DATEDIF('Base de données'!$A854,P$1,"d")&lt;&gt;0,"",'Base de données'!$B854),""))</f>
        <v/>
      </c>
      <c r="Q854" s="39" t="str">
        <f>IF(Q$1&gt;$AE$1,"-",IFERROR(IF(DATEDIF('Base de données'!$A854,Q$1,"d")&lt;&gt;0,"",'Base de données'!$B854),""))</f>
        <v/>
      </c>
      <c r="R854" s="39" t="str">
        <f>IF(R$1&gt;$AE$1,"-",IFERROR(IF(DATEDIF('Base de données'!$A854,R$1,"d")&lt;&gt;0,"",'Base de données'!$B854),""))</f>
        <v/>
      </c>
      <c r="S854" s="39" t="str">
        <f>IF(S$1&gt;$AE$1,"-",IFERROR(IF(DATEDIF('Base de données'!$A854,S$1,"d")&lt;&gt;0,"",'Base de données'!$B854),""))</f>
        <v/>
      </c>
      <c r="T854" s="39" t="str">
        <f>IF(T$1&gt;$AE$1,"-",IFERROR(IF(DATEDIF('Base de données'!$A854,T$1,"d")&lt;&gt;0,"",'Base de données'!$B854),""))</f>
        <v/>
      </c>
      <c r="U854" s="39" t="str">
        <f>IF(U$1&gt;$AE$1,"-",IFERROR(IF(DATEDIF('Base de données'!$A854,U$1,"d")&lt;&gt;0,"",'Base de données'!$B854),""))</f>
        <v/>
      </c>
      <c r="V854" s="39" t="str">
        <f>IF(V$1&gt;$AE$1,"-",IFERROR(IF(DATEDIF('Base de données'!$A854,V$1,"d")&lt;&gt;0,"",'Base de données'!$B854),""))</f>
        <v/>
      </c>
      <c r="W854" s="34"/>
      <c r="X854" s="30" t="str">
        <f>'Base de données'!$C854&amp;" "&amp;'Base de données'!$D854</f>
        <v>Marin Éric</v>
      </c>
      <c r="Y854" s="31">
        <f>COUNTIF('Base de données'!$B:$B,'Base de données'!$B854)</f>
        <v>12</v>
      </c>
      <c r="AA854" s="87" cm="1">
        <f t="array" aca="1" ref="AA854" ca="1">INDIRECT("'Base de données'!A" &amp; ROW(Y854))</f>
        <v>45748</v>
      </c>
      <c r="AB854" s="51" t="str" cm="1">
        <f t="array" aca="1" ref="AB854" ca="1">INDIRECT("'Base de données'!B" &amp; ROW(Z854))</f>
        <v>E3HIK</v>
      </c>
    </row>
    <row r="855" spans="1:28" x14ac:dyDescent="0.3">
      <c r="A855" s="41" t="str">
        <f ca="1">IF(IF(AND($B855&lt;&gt;"-",$B855=$E855),"Entrée et sortie","-")="Entrée et sortie",'Base de données'!$B855,"-")</f>
        <v>-</v>
      </c>
      <c r="B855" s="41" t="str">
        <f t="shared" ca="1" si="55"/>
        <v>-</v>
      </c>
      <c r="C855" s="41" t="str">
        <f t="shared" ca="1" si="56"/>
        <v>-</v>
      </c>
      <c r="D855" s="41" t="str">
        <f>IF($F855="sortie en cours d'année",'Base de données'!$B855,"-")</f>
        <v>-</v>
      </c>
      <c r="E855" s="41" t="str">
        <f>IF($H855="entrée en cours d'année",'Base de données'!$B855,"-")</f>
        <v>-</v>
      </c>
      <c r="F855" s="37" t="str">
        <f t="shared" si="53"/>
        <v/>
      </c>
      <c r="G855" s="37" t="str">
        <f>IF($J855="mouvement",_xlfn.XLOOKUP('Base de données'!$B855,$V:$V,$V:$V,0),"")</f>
        <v/>
      </c>
      <c r="H855" s="37" t="str">
        <f t="shared" si="54"/>
        <v/>
      </c>
      <c r="I855" s="37" t="str">
        <f>IF($J855="mouvement",_xlfn.XLOOKUP('Base de données'!$B855,$K:$K,$K:$K,0),"")</f>
        <v/>
      </c>
      <c r="J855" s="38" t="str">
        <f>IF(AND(Y855&lt;&gt;MAX(Y:Y),COUNTIF(K855:V855,'Base de données'!$B855)&gt;0),"mouvement","")</f>
        <v/>
      </c>
      <c r="K855" s="39" t="str">
        <f>IF(K$1&gt;$AE$1,"-",IFERROR(IF(DATEDIF('Base de données'!$A855,K$1,"d")&lt;&gt;0,"",'Base de données'!$B855),""))</f>
        <v/>
      </c>
      <c r="L855" s="39" t="str">
        <f>IF(L$1&gt;$AE$1,"-",IFERROR(IF(DATEDIF('Base de données'!$A855,L$1,"d")&lt;&gt;0,"",'Base de données'!$B855),""))</f>
        <v/>
      </c>
      <c r="M855" s="39" t="str">
        <f>IF(M$1&gt;$AE$1,"-",IFERROR(IF(DATEDIF('Base de données'!$A855,M$1,"d")&lt;&gt;0,"",'Base de données'!$B855),""))</f>
        <v/>
      </c>
      <c r="N855" s="39" t="str">
        <f>IF(N$1&gt;$AE$1,"-",IFERROR(IF(DATEDIF('Base de données'!$A855,N$1,"d")&lt;&gt;0,"",'Base de données'!$B855),""))</f>
        <v>LPLFA</v>
      </c>
      <c r="O855" s="39" t="str">
        <f>IF(O$1&gt;$AE$1,"-",IFERROR(IF(DATEDIF('Base de données'!$A855,O$1,"d")&lt;&gt;0,"",'Base de données'!$B855),""))</f>
        <v/>
      </c>
      <c r="P855" s="39" t="str">
        <f>IF(P$1&gt;$AE$1,"-",IFERROR(IF(DATEDIF('Base de données'!$A855,P$1,"d")&lt;&gt;0,"",'Base de données'!$B855),""))</f>
        <v/>
      </c>
      <c r="Q855" s="39" t="str">
        <f>IF(Q$1&gt;$AE$1,"-",IFERROR(IF(DATEDIF('Base de données'!$A855,Q$1,"d")&lt;&gt;0,"",'Base de données'!$B855),""))</f>
        <v/>
      </c>
      <c r="R855" s="39" t="str">
        <f>IF(R$1&gt;$AE$1,"-",IFERROR(IF(DATEDIF('Base de données'!$A855,R$1,"d")&lt;&gt;0,"",'Base de données'!$B855),""))</f>
        <v/>
      </c>
      <c r="S855" s="39" t="str">
        <f>IF(S$1&gt;$AE$1,"-",IFERROR(IF(DATEDIF('Base de données'!$A855,S$1,"d")&lt;&gt;0,"",'Base de données'!$B855),""))</f>
        <v/>
      </c>
      <c r="T855" s="39" t="str">
        <f>IF(T$1&gt;$AE$1,"-",IFERROR(IF(DATEDIF('Base de données'!$A855,T$1,"d")&lt;&gt;0,"",'Base de données'!$B855),""))</f>
        <v/>
      </c>
      <c r="U855" s="39" t="str">
        <f>IF(U$1&gt;$AE$1,"-",IFERROR(IF(DATEDIF('Base de données'!$A855,U$1,"d")&lt;&gt;0,"",'Base de données'!$B855),""))</f>
        <v/>
      </c>
      <c r="V855" s="39" t="str">
        <f>IF(V$1&gt;$AE$1,"-",IFERROR(IF(DATEDIF('Base de données'!$A855,V$1,"d")&lt;&gt;0,"",'Base de données'!$B855),""))</f>
        <v/>
      </c>
      <c r="W855" s="34"/>
      <c r="X855" s="30" t="str">
        <f>'Base de données'!$C855&amp;" "&amp;'Base de données'!$D855</f>
        <v>Étienne René</v>
      </c>
      <c r="Y855" s="31">
        <f>COUNTIF('Base de données'!$B:$B,'Base de données'!$B855)</f>
        <v>12</v>
      </c>
      <c r="AA855" s="87" cm="1">
        <f t="array" aca="1" ref="AA855" ca="1">INDIRECT("'Base de données'!A" &amp; ROW(Y855))</f>
        <v>45748</v>
      </c>
      <c r="AB855" s="51" t="str" cm="1">
        <f t="array" aca="1" ref="AB855" ca="1">INDIRECT("'Base de données'!B" &amp; ROW(Z855))</f>
        <v>LPLFA</v>
      </c>
    </row>
    <row r="856" spans="1:28" x14ac:dyDescent="0.3">
      <c r="A856" s="41" t="str">
        <f ca="1">IF(IF(AND($B856&lt;&gt;"-",$B856=$E856),"Entrée et sortie","-")="Entrée et sortie",'Base de données'!$B856,"-")</f>
        <v>-</v>
      </c>
      <c r="B856" s="41" t="str">
        <f t="shared" ca="1" si="55"/>
        <v>-</v>
      </c>
      <c r="C856" s="41" t="str">
        <f t="shared" ca="1" si="56"/>
        <v>-</v>
      </c>
      <c r="D856" s="41" t="str">
        <f>IF($F856="sortie en cours d'année",'Base de données'!$B856,"-")</f>
        <v>-</v>
      </c>
      <c r="E856" s="41" t="str">
        <f>IF($H856="entrée en cours d'année",'Base de données'!$B856,"-")</f>
        <v>-</v>
      </c>
      <c r="F856" s="37" t="str">
        <f t="shared" si="53"/>
        <v/>
      </c>
      <c r="G856" s="37" t="str">
        <f>IF($J856="mouvement",_xlfn.XLOOKUP('Base de données'!$B856,$V:$V,$V:$V,0),"")</f>
        <v/>
      </c>
      <c r="H856" s="37" t="str">
        <f t="shared" si="54"/>
        <v/>
      </c>
      <c r="I856" s="37" t="str">
        <f>IF($J856="mouvement",_xlfn.XLOOKUP('Base de données'!$B856,$K:$K,$K:$K,0),"")</f>
        <v/>
      </c>
      <c r="J856" s="38" t="str">
        <f>IF(AND(Y856&lt;&gt;MAX(Y:Y),COUNTIF(K856:V856,'Base de données'!$B856)&gt;0),"mouvement","")</f>
        <v/>
      </c>
      <c r="K856" s="39" t="str">
        <f>IF(K$1&gt;$AE$1,"-",IFERROR(IF(DATEDIF('Base de données'!$A856,K$1,"d")&lt;&gt;0,"",'Base de données'!$B856),""))</f>
        <v/>
      </c>
      <c r="L856" s="39" t="str">
        <f>IF(L$1&gt;$AE$1,"-",IFERROR(IF(DATEDIF('Base de données'!$A856,L$1,"d")&lt;&gt;0,"",'Base de données'!$B856),""))</f>
        <v/>
      </c>
      <c r="M856" s="39" t="str">
        <f>IF(M$1&gt;$AE$1,"-",IFERROR(IF(DATEDIF('Base de données'!$A856,M$1,"d")&lt;&gt;0,"",'Base de données'!$B856),""))</f>
        <v/>
      </c>
      <c r="N856" s="39" t="str">
        <f>IF(N$1&gt;$AE$1,"-",IFERROR(IF(DATEDIF('Base de données'!$A856,N$1,"d")&lt;&gt;0,"",'Base de données'!$B856),""))</f>
        <v>ZDPI3</v>
      </c>
      <c r="O856" s="39" t="str">
        <f>IF(O$1&gt;$AE$1,"-",IFERROR(IF(DATEDIF('Base de données'!$A856,O$1,"d")&lt;&gt;0,"",'Base de données'!$B856),""))</f>
        <v/>
      </c>
      <c r="P856" s="39" t="str">
        <f>IF(P$1&gt;$AE$1,"-",IFERROR(IF(DATEDIF('Base de données'!$A856,P$1,"d")&lt;&gt;0,"",'Base de données'!$B856),""))</f>
        <v/>
      </c>
      <c r="Q856" s="39" t="str">
        <f>IF(Q$1&gt;$AE$1,"-",IFERROR(IF(DATEDIF('Base de données'!$A856,Q$1,"d")&lt;&gt;0,"",'Base de données'!$B856),""))</f>
        <v/>
      </c>
      <c r="R856" s="39" t="str">
        <f>IF(R$1&gt;$AE$1,"-",IFERROR(IF(DATEDIF('Base de données'!$A856,R$1,"d")&lt;&gt;0,"",'Base de données'!$B856),""))</f>
        <v/>
      </c>
      <c r="S856" s="39" t="str">
        <f>IF(S$1&gt;$AE$1,"-",IFERROR(IF(DATEDIF('Base de données'!$A856,S$1,"d")&lt;&gt;0,"",'Base de données'!$B856),""))</f>
        <v/>
      </c>
      <c r="T856" s="39" t="str">
        <f>IF(T$1&gt;$AE$1,"-",IFERROR(IF(DATEDIF('Base de données'!$A856,T$1,"d")&lt;&gt;0,"",'Base de données'!$B856),""))</f>
        <v/>
      </c>
      <c r="U856" s="39" t="str">
        <f>IF(U$1&gt;$AE$1,"-",IFERROR(IF(DATEDIF('Base de données'!$A856,U$1,"d")&lt;&gt;0,"",'Base de données'!$B856),""))</f>
        <v/>
      </c>
      <c r="V856" s="39" t="str">
        <f>IF(V$1&gt;$AE$1,"-",IFERROR(IF(DATEDIF('Base de données'!$A856,V$1,"d")&lt;&gt;0,"",'Base de données'!$B856),""))</f>
        <v/>
      </c>
      <c r="W856" s="34"/>
      <c r="X856" s="30" t="str">
        <f>'Base de données'!$C856&amp;" "&amp;'Base de données'!$D856</f>
        <v>Martin Jeannine</v>
      </c>
      <c r="Y856" s="31">
        <f>COUNTIF('Base de données'!$B:$B,'Base de données'!$B856)</f>
        <v>12</v>
      </c>
      <c r="AA856" s="87" cm="1">
        <f t="array" aca="1" ref="AA856" ca="1">INDIRECT("'Base de données'!A" &amp; ROW(Y856))</f>
        <v>45748</v>
      </c>
      <c r="AB856" s="51" t="str" cm="1">
        <f t="array" aca="1" ref="AB856" ca="1">INDIRECT("'Base de données'!B" &amp; ROW(Z856))</f>
        <v>ZDPI3</v>
      </c>
    </row>
    <row r="857" spans="1:28" x14ac:dyDescent="0.3">
      <c r="A857" s="41" t="str">
        <f ca="1">IF(IF(AND($B857&lt;&gt;"-",$B857=$E857),"Entrée et sortie","-")="Entrée et sortie",'Base de données'!$B857,"-")</f>
        <v>-</v>
      </c>
      <c r="B857" s="41" t="str">
        <f t="shared" ca="1" si="55"/>
        <v>-</v>
      </c>
      <c r="C857" s="41" t="str">
        <f t="shared" ca="1" si="56"/>
        <v>-</v>
      </c>
      <c r="D857" s="41" t="str">
        <f>IF($F857="sortie en cours d'année",'Base de données'!$B857,"-")</f>
        <v>-</v>
      </c>
      <c r="E857" s="41" t="str">
        <f>IF($H857="entrée en cours d'année",'Base de données'!$B857,"-")</f>
        <v>-</v>
      </c>
      <c r="F857" s="37" t="str">
        <f t="shared" si="53"/>
        <v/>
      </c>
      <c r="G857" s="37" t="str">
        <f>IF($J857="mouvement",_xlfn.XLOOKUP('Base de données'!$B857,$V:$V,$V:$V,0),"")</f>
        <v/>
      </c>
      <c r="H857" s="37" t="str">
        <f t="shared" si="54"/>
        <v/>
      </c>
      <c r="I857" s="37" t="str">
        <f>IF($J857="mouvement",_xlfn.XLOOKUP('Base de données'!$B857,$K:$K,$K:$K,0),"")</f>
        <v/>
      </c>
      <c r="J857" s="38" t="str">
        <f>IF(AND(Y857&lt;&gt;MAX(Y:Y),COUNTIF(K857:V857,'Base de données'!$B857)&gt;0),"mouvement","")</f>
        <v/>
      </c>
      <c r="K857" s="39" t="str">
        <f>IF(K$1&gt;$AE$1,"-",IFERROR(IF(DATEDIF('Base de données'!$A857,K$1,"d")&lt;&gt;0,"",'Base de données'!$B857),""))</f>
        <v/>
      </c>
      <c r="L857" s="39" t="str">
        <f>IF(L$1&gt;$AE$1,"-",IFERROR(IF(DATEDIF('Base de données'!$A857,L$1,"d")&lt;&gt;0,"",'Base de données'!$B857),""))</f>
        <v/>
      </c>
      <c r="M857" s="39" t="str">
        <f>IF(M$1&gt;$AE$1,"-",IFERROR(IF(DATEDIF('Base de données'!$A857,M$1,"d")&lt;&gt;0,"",'Base de données'!$B857),""))</f>
        <v/>
      </c>
      <c r="N857" s="39" t="str">
        <f>IF(N$1&gt;$AE$1,"-",IFERROR(IF(DATEDIF('Base de données'!$A857,N$1,"d")&lt;&gt;0,"",'Base de données'!$B857),""))</f>
        <v>1N0T3</v>
      </c>
      <c r="O857" s="39" t="str">
        <f>IF(O$1&gt;$AE$1,"-",IFERROR(IF(DATEDIF('Base de données'!$A857,O$1,"d")&lt;&gt;0,"",'Base de données'!$B857),""))</f>
        <v/>
      </c>
      <c r="P857" s="39" t="str">
        <f>IF(P$1&gt;$AE$1,"-",IFERROR(IF(DATEDIF('Base de données'!$A857,P$1,"d")&lt;&gt;0,"",'Base de données'!$B857),""))</f>
        <v/>
      </c>
      <c r="Q857" s="39" t="str">
        <f>IF(Q$1&gt;$AE$1,"-",IFERROR(IF(DATEDIF('Base de données'!$A857,Q$1,"d")&lt;&gt;0,"",'Base de données'!$B857),""))</f>
        <v/>
      </c>
      <c r="R857" s="39" t="str">
        <f>IF(R$1&gt;$AE$1,"-",IFERROR(IF(DATEDIF('Base de données'!$A857,R$1,"d")&lt;&gt;0,"",'Base de données'!$B857),""))</f>
        <v/>
      </c>
      <c r="S857" s="39" t="str">
        <f>IF(S$1&gt;$AE$1,"-",IFERROR(IF(DATEDIF('Base de données'!$A857,S$1,"d")&lt;&gt;0,"",'Base de données'!$B857),""))</f>
        <v/>
      </c>
      <c r="T857" s="39" t="str">
        <f>IF(T$1&gt;$AE$1,"-",IFERROR(IF(DATEDIF('Base de données'!$A857,T$1,"d")&lt;&gt;0,"",'Base de données'!$B857),""))</f>
        <v/>
      </c>
      <c r="U857" s="39" t="str">
        <f>IF(U$1&gt;$AE$1,"-",IFERROR(IF(DATEDIF('Base de données'!$A857,U$1,"d")&lt;&gt;0,"",'Base de données'!$B857),""))</f>
        <v/>
      </c>
      <c r="V857" s="39" t="str">
        <f>IF(V$1&gt;$AE$1,"-",IFERROR(IF(DATEDIF('Base de données'!$A857,V$1,"d")&lt;&gt;0,"",'Base de données'!$B857),""))</f>
        <v/>
      </c>
      <c r="W857" s="34"/>
      <c r="X857" s="30" t="str">
        <f>'Base de données'!$C857&amp;" "&amp;'Base de données'!$D857</f>
        <v>Lenoir Benjamin</v>
      </c>
      <c r="Y857" s="31">
        <f>COUNTIF('Base de données'!$B:$B,'Base de données'!$B857)</f>
        <v>12</v>
      </c>
      <c r="AA857" s="87" cm="1">
        <f t="array" aca="1" ref="AA857" ca="1">INDIRECT("'Base de données'!A" &amp; ROW(Y857))</f>
        <v>45748</v>
      </c>
      <c r="AB857" s="51" t="str" cm="1">
        <f t="array" aca="1" ref="AB857" ca="1">INDIRECT("'Base de données'!B" &amp; ROW(Z857))</f>
        <v>1N0T3</v>
      </c>
    </row>
    <row r="858" spans="1:28" x14ac:dyDescent="0.3">
      <c r="A858" s="41" t="str">
        <f ca="1">IF(IF(AND($B858&lt;&gt;"-",$B858=$E858),"Entrée et sortie","-")="Entrée et sortie",'Base de données'!$B858,"-")</f>
        <v>-</v>
      </c>
      <c r="B858" s="41" t="str">
        <f t="shared" ca="1" si="55"/>
        <v>-</v>
      </c>
      <c r="C858" s="41" t="str">
        <f t="shared" ca="1" si="56"/>
        <v>-</v>
      </c>
      <c r="D858" s="41" t="str">
        <f>IF($F858="sortie en cours d'année",'Base de données'!$B858,"-")</f>
        <v>-</v>
      </c>
      <c r="E858" s="41" t="str">
        <f>IF($H858="entrée en cours d'année",'Base de données'!$B858,"-")</f>
        <v>-</v>
      </c>
      <c r="F858" s="37" t="str">
        <f t="shared" si="53"/>
        <v/>
      </c>
      <c r="G858" s="37" t="str">
        <f>IF($J858="mouvement",_xlfn.XLOOKUP('Base de données'!$B858,$V:$V,$V:$V,0),"")</f>
        <v/>
      </c>
      <c r="H858" s="37" t="str">
        <f t="shared" si="54"/>
        <v/>
      </c>
      <c r="I858" s="37" t="str">
        <f>IF($J858="mouvement",_xlfn.XLOOKUP('Base de données'!$B858,$K:$K,$K:$K,0),"")</f>
        <v/>
      </c>
      <c r="J858" s="38" t="str">
        <f>IF(AND(Y858&lt;&gt;MAX(Y:Y),COUNTIF(K858:V858,'Base de données'!$B858)&gt;0),"mouvement","")</f>
        <v/>
      </c>
      <c r="K858" s="39" t="str">
        <f>IF(K$1&gt;$AE$1,"-",IFERROR(IF(DATEDIF('Base de données'!$A858,K$1,"d")&lt;&gt;0,"",'Base de données'!$B858),""))</f>
        <v/>
      </c>
      <c r="L858" s="39" t="str">
        <f>IF(L$1&gt;$AE$1,"-",IFERROR(IF(DATEDIF('Base de données'!$A858,L$1,"d")&lt;&gt;0,"",'Base de données'!$B858),""))</f>
        <v/>
      </c>
      <c r="M858" s="39" t="str">
        <f>IF(M$1&gt;$AE$1,"-",IFERROR(IF(DATEDIF('Base de données'!$A858,M$1,"d")&lt;&gt;0,"",'Base de données'!$B858),""))</f>
        <v/>
      </c>
      <c r="N858" s="39" t="str">
        <f>IF(N$1&gt;$AE$1,"-",IFERROR(IF(DATEDIF('Base de données'!$A858,N$1,"d")&lt;&gt;0,"",'Base de données'!$B858),""))</f>
        <v>Y1YI7</v>
      </c>
      <c r="O858" s="39" t="str">
        <f>IF(O$1&gt;$AE$1,"-",IFERROR(IF(DATEDIF('Base de données'!$A858,O$1,"d")&lt;&gt;0,"",'Base de données'!$B858),""))</f>
        <v/>
      </c>
      <c r="P858" s="39" t="str">
        <f>IF(P$1&gt;$AE$1,"-",IFERROR(IF(DATEDIF('Base de données'!$A858,P$1,"d")&lt;&gt;0,"",'Base de données'!$B858),""))</f>
        <v/>
      </c>
      <c r="Q858" s="39" t="str">
        <f>IF(Q$1&gt;$AE$1,"-",IFERROR(IF(DATEDIF('Base de données'!$A858,Q$1,"d")&lt;&gt;0,"",'Base de données'!$B858),""))</f>
        <v/>
      </c>
      <c r="R858" s="39" t="str">
        <f>IF(R$1&gt;$AE$1,"-",IFERROR(IF(DATEDIF('Base de données'!$A858,R$1,"d")&lt;&gt;0,"",'Base de données'!$B858),""))</f>
        <v/>
      </c>
      <c r="S858" s="39" t="str">
        <f>IF(S$1&gt;$AE$1,"-",IFERROR(IF(DATEDIF('Base de données'!$A858,S$1,"d")&lt;&gt;0,"",'Base de données'!$B858),""))</f>
        <v/>
      </c>
      <c r="T858" s="39" t="str">
        <f>IF(T$1&gt;$AE$1,"-",IFERROR(IF(DATEDIF('Base de données'!$A858,T$1,"d")&lt;&gt;0,"",'Base de données'!$B858),""))</f>
        <v/>
      </c>
      <c r="U858" s="39" t="str">
        <f>IF(U$1&gt;$AE$1,"-",IFERROR(IF(DATEDIF('Base de données'!$A858,U$1,"d")&lt;&gt;0,"",'Base de données'!$B858),""))</f>
        <v/>
      </c>
      <c r="V858" s="39" t="str">
        <f>IF(V$1&gt;$AE$1,"-",IFERROR(IF(DATEDIF('Base de données'!$A858,V$1,"d")&lt;&gt;0,"",'Base de données'!$B858),""))</f>
        <v/>
      </c>
      <c r="W858" s="34"/>
      <c r="X858" s="30" t="str">
        <f>'Base de données'!$C858&amp;" "&amp;'Base de données'!$D858</f>
        <v>Roussel Monique</v>
      </c>
      <c r="Y858" s="31">
        <f>COUNTIF('Base de données'!$B:$B,'Base de données'!$B858)</f>
        <v>12</v>
      </c>
      <c r="AA858" s="87" cm="1">
        <f t="array" aca="1" ref="AA858" ca="1">INDIRECT("'Base de données'!A" &amp; ROW(Y858))</f>
        <v>45748</v>
      </c>
      <c r="AB858" s="51" t="str" cm="1">
        <f t="array" aca="1" ref="AB858" ca="1">INDIRECT("'Base de données'!B" &amp; ROW(Z858))</f>
        <v>Y1YI7</v>
      </c>
    </row>
    <row r="859" spans="1:28" x14ac:dyDescent="0.3">
      <c r="A859" s="41" t="str">
        <f ca="1">IF(IF(AND($B859&lt;&gt;"-",$B859=$E859),"Entrée et sortie","-")="Entrée et sortie",'Base de données'!$B859,"-")</f>
        <v>-</v>
      </c>
      <c r="B859" s="41" t="str">
        <f t="shared" ca="1" si="55"/>
        <v>AQ2RR</v>
      </c>
      <c r="C859" s="41" t="str">
        <f t="shared" ca="1" si="56"/>
        <v>AQ2RR</v>
      </c>
      <c r="D859" s="41" t="str">
        <f>IF($F859="sortie en cours d'année",'Base de données'!$B859,"-")</f>
        <v>AQ2RR</v>
      </c>
      <c r="E859" s="41" t="str">
        <f>IF($H859="entrée en cours d'année",'Base de données'!$B859,"-")</f>
        <v>-</v>
      </c>
      <c r="F859" s="37" t="str">
        <f t="shared" si="53"/>
        <v>sortie en cours d'année</v>
      </c>
      <c r="G859" s="37">
        <f>IF($J859="mouvement",_xlfn.XLOOKUP('Base de données'!$B859,$V:$V,$V:$V,0),"")</f>
        <v>0</v>
      </c>
      <c r="H859" s="37" t="str">
        <f t="shared" si="54"/>
        <v/>
      </c>
      <c r="I859" s="37" t="str">
        <f>IF($J859="mouvement",_xlfn.XLOOKUP('Base de données'!$B859,$K:$K,$K:$K,0),"")</f>
        <v>AQ2RR</v>
      </c>
      <c r="J859" s="38" t="str">
        <f>IF(AND(Y859&lt;&gt;MAX(Y:Y),COUNTIF(K859:V859,'Base de données'!$B859)&gt;0),"mouvement","")</f>
        <v>mouvement</v>
      </c>
      <c r="K859" s="39" t="str">
        <f>IF(K$1&gt;$AE$1,"-",IFERROR(IF(DATEDIF('Base de données'!$A859,K$1,"d")&lt;&gt;0,"",'Base de données'!$B859),""))</f>
        <v/>
      </c>
      <c r="L859" s="39" t="str">
        <f>IF(L$1&gt;$AE$1,"-",IFERROR(IF(DATEDIF('Base de données'!$A859,L$1,"d")&lt;&gt;0,"",'Base de données'!$B859),""))</f>
        <v/>
      </c>
      <c r="M859" s="39" t="str">
        <f>IF(M$1&gt;$AE$1,"-",IFERROR(IF(DATEDIF('Base de données'!$A859,M$1,"d")&lt;&gt;0,"",'Base de données'!$B859),""))</f>
        <v/>
      </c>
      <c r="N859" s="39" t="str">
        <f>IF(N$1&gt;$AE$1,"-",IFERROR(IF(DATEDIF('Base de données'!$A859,N$1,"d")&lt;&gt;0,"",'Base de données'!$B859),""))</f>
        <v>AQ2RR</v>
      </c>
      <c r="O859" s="39" t="str">
        <f>IF(O$1&gt;$AE$1,"-",IFERROR(IF(DATEDIF('Base de données'!$A859,O$1,"d")&lt;&gt;0,"",'Base de données'!$B859),""))</f>
        <v/>
      </c>
      <c r="P859" s="39" t="str">
        <f>IF(P$1&gt;$AE$1,"-",IFERROR(IF(DATEDIF('Base de données'!$A859,P$1,"d")&lt;&gt;0,"",'Base de données'!$B859),""))</f>
        <v/>
      </c>
      <c r="Q859" s="39" t="str">
        <f>IF(Q$1&gt;$AE$1,"-",IFERROR(IF(DATEDIF('Base de données'!$A859,Q$1,"d")&lt;&gt;0,"",'Base de données'!$B859),""))</f>
        <v/>
      </c>
      <c r="R859" s="39" t="str">
        <f>IF(R$1&gt;$AE$1,"-",IFERROR(IF(DATEDIF('Base de données'!$A859,R$1,"d")&lt;&gt;0,"",'Base de données'!$B859),""))</f>
        <v/>
      </c>
      <c r="S859" s="39" t="str">
        <f>IF(S$1&gt;$AE$1,"-",IFERROR(IF(DATEDIF('Base de données'!$A859,S$1,"d")&lt;&gt;0,"",'Base de données'!$B859),""))</f>
        <v/>
      </c>
      <c r="T859" s="39" t="str">
        <f>IF(T$1&gt;$AE$1,"-",IFERROR(IF(DATEDIF('Base de données'!$A859,T$1,"d")&lt;&gt;0,"",'Base de données'!$B859),""))</f>
        <v/>
      </c>
      <c r="U859" s="39" t="str">
        <f>IF(U$1&gt;$AE$1,"-",IFERROR(IF(DATEDIF('Base de données'!$A859,U$1,"d")&lt;&gt;0,"",'Base de données'!$B859),""))</f>
        <v/>
      </c>
      <c r="V859" s="39" t="str">
        <f>IF(V$1&gt;$AE$1,"-",IFERROR(IF(DATEDIF('Base de données'!$A859,V$1,"d")&lt;&gt;0,"",'Base de données'!$B859),""))</f>
        <v/>
      </c>
      <c r="W859" s="34"/>
      <c r="X859" s="30" t="str">
        <f>'Base de données'!$C859&amp;" "&amp;'Base de données'!$D859</f>
        <v>Antoine Noémi</v>
      </c>
      <c r="Y859" s="31">
        <f>COUNTIF('Base de données'!$B:$B,'Base de données'!$B859)</f>
        <v>10</v>
      </c>
      <c r="AA859" s="87" cm="1">
        <f t="array" aca="1" ref="AA859" ca="1">INDIRECT("'Base de données'!A" &amp; ROW(Y859))</f>
        <v>45748</v>
      </c>
      <c r="AB859" s="51" t="str" cm="1">
        <f t="array" aca="1" ref="AB859" ca="1">INDIRECT("'Base de données'!B" &amp; ROW(Z859))</f>
        <v>AQ2RR</v>
      </c>
    </row>
    <row r="860" spans="1:28" x14ac:dyDescent="0.3">
      <c r="A860" s="41" t="str">
        <f ca="1">IF(IF(AND($B860&lt;&gt;"-",$B860=$E860),"Entrée et sortie","-")="Entrée et sortie",'Base de données'!$B860,"-")</f>
        <v>-</v>
      </c>
      <c r="B860" s="41" t="str">
        <f t="shared" ca="1" si="55"/>
        <v>-</v>
      </c>
      <c r="C860" s="41" t="str">
        <f t="shared" ca="1" si="56"/>
        <v>-</v>
      </c>
      <c r="D860" s="41" t="str">
        <f>IF($F860="sortie en cours d'année",'Base de données'!$B860,"-")</f>
        <v>-</v>
      </c>
      <c r="E860" s="41" t="str">
        <f>IF($H860="entrée en cours d'année",'Base de données'!$B860,"-")</f>
        <v>-</v>
      </c>
      <c r="F860" s="37" t="str">
        <f t="shared" si="53"/>
        <v/>
      </c>
      <c r="G860" s="37" t="str">
        <f>IF($J860="mouvement",_xlfn.XLOOKUP('Base de données'!$B860,$V:$V,$V:$V,0),"")</f>
        <v/>
      </c>
      <c r="H860" s="37" t="str">
        <f t="shared" si="54"/>
        <v/>
      </c>
      <c r="I860" s="37" t="str">
        <f>IF($J860="mouvement",_xlfn.XLOOKUP('Base de données'!$B860,$K:$K,$K:$K,0),"")</f>
        <v/>
      </c>
      <c r="J860" s="38" t="str">
        <f>IF(AND(Y860&lt;&gt;MAX(Y:Y),COUNTIF(K860:V860,'Base de données'!$B860)&gt;0),"mouvement","")</f>
        <v/>
      </c>
      <c r="K860" s="39" t="str">
        <f>IF(K$1&gt;$AE$1,"-",IFERROR(IF(DATEDIF('Base de données'!$A860,K$1,"d")&lt;&gt;0,"",'Base de données'!$B860),""))</f>
        <v/>
      </c>
      <c r="L860" s="39" t="str">
        <f>IF(L$1&gt;$AE$1,"-",IFERROR(IF(DATEDIF('Base de données'!$A860,L$1,"d")&lt;&gt;0,"",'Base de données'!$B860),""))</f>
        <v/>
      </c>
      <c r="M860" s="39" t="str">
        <f>IF(M$1&gt;$AE$1,"-",IFERROR(IF(DATEDIF('Base de données'!$A860,M$1,"d")&lt;&gt;0,"",'Base de données'!$B860),""))</f>
        <v/>
      </c>
      <c r="N860" s="39" t="str">
        <f>IF(N$1&gt;$AE$1,"-",IFERROR(IF(DATEDIF('Base de données'!$A860,N$1,"d")&lt;&gt;0,"",'Base de données'!$B860),""))</f>
        <v>U3BKH</v>
      </c>
      <c r="O860" s="39" t="str">
        <f>IF(O$1&gt;$AE$1,"-",IFERROR(IF(DATEDIF('Base de données'!$A860,O$1,"d")&lt;&gt;0,"",'Base de données'!$B860),""))</f>
        <v/>
      </c>
      <c r="P860" s="39" t="str">
        <f>IF(P$1&gt;$AE$1,"-",IFERROR(IF(DATEDIF('Base de données'!$A860,P$1,"d")&lt;&gt;0,"",'Base de données'!$B860),""))</f>
        <v/>
      </c>
      <c r="Q860" s="39" t="str">
        <f>IF(Q$1&gt;$AE$1,"-",IFERROR(IF(DATEDIF('Base de données'!$A860,Q$1,"d")&lt;&gt;0,"",'Base de données'!$B860),""))</f>
        <v/>
      </c>
      <c r="R860" s="39" t="str">
        <f>IF(R$1&gt;$AE$1,"-",IFERROR(IF(DATEDIF('Base de données'!$A860,R$1,"d")&lt;&gt;0,"",'Base de données'!$B860),""))</f>
        <v/>
      </c>
      <c r="S860" s="39" t="str">
        <f>IF(S$1&gt;$AE$1,"-",IFERROR(IF(DATEDIF('Base de données'!$A860,S$1,"d")&lt;&gt;0,"",'Base de données'!$B860),""))</f>
        <v/>
      </c>
      <c r="T860" s="39" t="str">
        <f>IF(T$1&gt;$AE$1,"-",IFERROR(IF(DATEDIF('Base de données'!$A860,T$1,"d")&lt;&gt;0,"",'Base de données'!$B860),""))</f>
        <v/>
      </c>
      <c r="U860" s="39" t="str">
        <f>IF(U$1&gt;$AE$1,"-",IFERROR(IF(DATEDIF('Base de données'!$A860,U$1,"d")&lt;&gt;0,"",'Base de données'!$B860),""))</f>
        <v/>
      </c>
      <c r="V860" s="39" t="str">
        <f>IF(V$1&gt;$AE$1,"-",IFERROR(IF(DATEDIF('Base de données'!$A860,V$1,"d")&lt;&gt;0,"",'Base de données'!$B860),""))</f>
        <v/>
      </c>
      <c r="W860" s="34"/>
      <c r="X860" s="30" t="str">
        <f>'Base de données'!$C860&amp;" "&amp;'Base de données'!$D860</f>
        <v>Chevalier Roland</v>
      </c>
      <c r="Y860" s="31">
        <f>COUNTIF('Base de données'!$B:$B,'Base de données'!$B860)</f>
        <v>12</v>
      </c>
      <c r="AA860" s="87" cm="1">
        <f t="array" aca="1" ref="AA860" ca="1">INDIRECT("'Base de données'!A" &amp; ROW(Y860))</f>
        <v>45748</v>
      </c>
      <c r="AB860" s="51" t="str" cm="1">
        <f t="array" aca="1" ref="AB860" ca="1">INDIRECT("'Base de données'!B" &amp; ROW(Z860))</f>
        <v>U3BKH</v>
      </c>
    </row>
    <row r="861" spans="1:28" x14ac:dyDescent="0.3">
      <c r="A861" s="41" t="str">
        <f ca="1">IF(IF(AND($B861&lt;&gt;"-",$B861=$E861),"Entrée et sortie","-")="Entrée et sortie",'Base de données'!$B861,"-")</f>
        <v>-</v>
      </c>
      <c r="B861" s="41" t="str">
        <f t="shared" ca="1" si="55"/>
        <v>-</v>
      </c>
      <c r="C861" s="41" t="str">
        <f t="shared" ca="1" si="56"/>
        <v>-</v>
      </c>
      <c r="D861" s="41" t="str">
        <f>IF($F861="sortie en cours d'année",'Base de données'!$B861,"-")</f>
        <v>-</v>
      </c>
      <c r="E861" s="41" t="str">
        <f>IF($H861="entrée en cours d'année",'Base de données'!$B861,"-")</f>
        <v>-</v>
      </c>
      <c r="F861" s="37" t="str">
        <f t="shared" si="53"/>
        <v/>
      </c>
      <c r="G861" s="37" t="str">
        <f>IF($J861="mouvement",_xlfn.XLOOKUP('Base de données'!$B861,$V:$V,$V:$V,0),"")</f>
        <v/>
      </c>
      <c r="H861" s="37" t="str">
        <f t="shared" si="54"/>
        <v/>
      </c>
      <c r="I861" s="37" t="str">
        <f>IF($J861="mouvement",_xlfn.XLOOKUP('Base de données'!$B861,$K:$K,$K:$K,0),"")</f>
        <v/>
      </c>
      <c r="J861" s="38" t="str">
        <f>IF(AND(Y861&lt;&gt;MAX(Y:Y),COUNTIF(K861:V861,'Base de données'!$B861)&gt;0),"mouvement","")</f>
        <v/>
      </c>
      <c r="K861" s="39" t="str">
        <f>IF(K$1&gt;$AE$1,"-",IFERROR(IF(DATEDIF('Base de données'!$A861,K$1,"d")&lt;&gt;0,"",'Base de données'!$B861),""))</f>
        <v/>
      </c>
      <c r="L861" s="39" t="str">
        <f>IF(L$1&gt;$AE$1,"-",IFERROR(IF(DATEDIF('Base de données'!$A861,L$1,"d")&lt;&gt;0,"",'Base de données'!$B861),""))</f>
        <v/>
      </c>
      <c r="M861" s="39" t="str">
        <f>IF(M$1&gt;$AE$1,"-",IFERROR(IF(DATEDIF('Base de données'!$A861,M$1,"d")&lt;&gt;0,"",'Base de données'!$B861),""))</f>
        <v/>
      </c>
      <c r="N861" s="39" t="str">
        <f>IF(N$1&gt;$AE$1,"-",IFERROR(IF(DATEDIF('Base de données'!$A861,N$1,"d")&lt;&gt;0,"",'Base de données'!$B861),""))</f>
        <v>HLXBT</v>
      </c>
      <c r="O861" s="39" t="str">
        <f>IF(O$1&gt;$AE$1,"-",IFERROR(IF(DATEDIF('Base de données'!$A861,O$1,"d")&lt;&gt;0,"",'Base de données'!$B861),""))</f>
        <v/>
      </c>
      <c r="P861" s="39" t="str">
        <f>IF(P$1&gt;$AE$1,"-",IFERROR(IF(DATEDIF('Base de données'!$A861,P$1,"d")&lt;&gt;0,"",'Base de données'!$B861),""))</f>
        <v/>
      </c>
      <c r="Q861" s="39" t="str">
        <f>IF(Q$1&gt;$AE$1,"-",IFERROR(IF(DATEDIF('Base de données'!$A861,Q$1,"d")&lt;&gt;0,"",'Base de données'!$B861),""))</f>
        <v/>
      </c>
      <c r="R861" s="39" t="str">
        <f>IF(R$1&gt;$AE$1,"-",IFERROR(IF(DATEDIF('Base de données'!$A861,R$1,"d")&lt;&gt;0,"",'Base de données'!$B861),""))</f>
        <v/>
      </c>
      <c r="S861" s="39" t="str">
        <f>IF(S$1&gt;$AE$1,"-",IFERROR(IF(DATEDIF('Base de données'!$A861,S$1,"d")&lt;&gt;0,"",'Base de données'!$B861),""))</f>
        <v/>
      </c>
      <c r="T861" s="39" t="str">
        <f>IF(T$1&gt;$AE$1,"-",IFERROR(IF(DATEDIF('Base de données'!$A861,T$1,"d")&lt;&gt;0,"",'Base de données'!$B861),""))</f>
        <v/>
      </c>
      <c r="U861" s="39" t="str">
        <f>IF(U$1&gt;$AE$1,"-",IFERROR(IF(DATEDIF('Base de données'!$A861,U$1,"d")&lt;&gt;0,"",'Base de données'!$B861),""))</f>
        <v/>
      </c>
      <c r="V861" s="39" t="str">
        <f>IF(V$1&gt;$AE$1,"-",IFERROR(IF(DATEDIF('Base de données'!$A861,V$1,"d")&lt;&gt;0,"",'Base de données'!$B861),""))</f>
        <v/>
      </c>
      <c r="W861" s="34"/>
      <c r="X861" s="30" t="str">
        <f>'Base de données'!$C861&amp;" "&amp;'Base de données'!$D861</f>
        <v>Gautier Noémi</v>
      </c>
      <c r="Y861" s="31">
        <f>COUNTIF('Base de données'!$B:$B,'Base de données'!$B861)</f>
        <v>12</v>
      </c>
      <c r="AA861" s="87" cm="1">
        <f t="array" aca="1" ref="AA861" ca="1">INDIRECT("'Base de données'!A" &amp; ROW(Y861))</f>
        <v>45748</v>
      </c>
      <c r="AB861" s="51" t="str" cm="1">
        <f t="array" aca="1" ref="AB861" ca="1">INDIRECT("'Base de données'!B" &amp; ROW(Z861))</f>
        <v>HLXBT</v>
      </c>
    </row>
    <row r="862" spans="1:28" x14ac:dyDescent="0.3">
      <c r="A862" s="41" t="str">
        <f ca="1">IF(IF(AND($B862&lt;&gt;"-",$B862=$E862),"Entrée et sortie","-")="Entrée et sortie",'Base de données'!$B862,"-")</f>
        <v>-</v>
      </c>
      <c r="B862" s="41" t="str">
        <f t="shared" ca="1" si="55"/>
        <v>-</v>
      </c>
      <c r="C862" s="41" t="str">
        <f t="shared" ca="1" si="56"/>
        <v>-</v>
      </c>
      <c r="D862" s="41" t="str">
        <f>IF($F862="sortie en cours d'année",'Base de données'!$B862,"-")</f>
        <v>-</v>
      </c>
      <c r="E862" s="41" t="str">
        <f>IF($H862="entrée en cours d'année",'Base de données'!$B862,"-")</f>
        <v>-</v>
      </c>
      <c r="F862" s="37" t="str">
        <f t="shared" si="53"/>
        <v/>
      </c>
      <c r="G862" s="37" t="str">
        <f>IF($J862="mouvement",_xlfn.XLOOKUP('Base de données'!$B862,$V:$V,$V:$V,0),"")</f>
        <v/>
      </c>
      <c r="H862" s="37" t="str">
        <f t="shared" si="54"/>
        <v/>
      </c>
      <c r="I862" s="37" t="str">
        <f>IF($J862="mouvement",_xlfn.XLOOKUP('Base de données'!$B862,$K:$K,$K:$K,0),"")</f>
        <v/>
      </c>
      <c r="J862" s="38" t="str">
        <f>IF(AND(Y862&lt;&gt;MAX(Y:Y),COUNTIF(K862:V862,'Base de données'!$B862)&gt;0),"mouvement","")</f>
        <v/>
      </c>
      <c r="K862" s="39" t="str">
        <f>IF(K$1&gt;$AE$1,"-",IFERROR(IF(DATEDIF('Base de données'!$A862,K$1,"d")&lt;&gt;0,"",'Base de données'!$B862),""))</f>
        <v/>
      </c>
      <c r="L862" s="39" t="str">
        <f>IF(L$1&gt;$AE$1,"-",IFERROR(IF(DATEDIF('Base de données'!$A862,L$1,"d")&lt;&gt;0,"",'Base de données'!$B862),""))</f>
        <v/>
      </c>
      <c r="M862" s="39" t="str">
        <f>IF(M$1&gt;$AE$1,"-",IFERROR(IF(DATEDIF('Base de données'!$A862,M$1,"d")&lt;&gt;0,"",'Base de données'!$B862),""))</f>
        <v/>
      </c>
      <c r="N862" s="39" t="str">
        <f>IF(N$1&gt;$AE$1,"-",IFERROR(IF(DATEDIF('Base de données'!$A862,N$1,"d")&lt;&gt;0,"",'Base de données'!$B862),""))</f>
        <v>XLFAU</v>
      </c>
      <c r="O862" s="39" t="str">
        <f>IF(O$1&gt;$AE$1,"-",IFERROR(IF(DATEDIF('Base de données'!$A862,O$1,"d")&lt;&gt;0,"",'Base de données'!$B862),""))</f>
        <v/>
      </c>
      <c r="P862" s="39" t="str">
        <f>IF(P$1&gt;$AE$1,"-",IFERROR(IF(DATEDIF('Base de données'!$A862,P$1,"d")&lt;&gt;0,"",'Base de données'!$B862),""))</f>
        <v/>
      </c>
      <c r="Q862" s="39" t="str">
        <f>IF(Q$1&gt;$AE$1,"-",IFERROR(IF(DATEDIF('Base de données'!$A862,Q$1,"d")&lt;&gt;0,"",'Base de données'!$B862),""))</f>
        <v/>
      </c>
      <c r="R862" s="39" t="str">
        <f>IF(R$1&gt;$AE$1,"-",IFERROR(IF(DATEDIF('Base de données'!$A862,R$1,"d")&lt;&gt;0,"",'Base de données'!$B862),""))</f>
        <v/>
      </c>
      <c r="S862" s="39" t="str">
        <f>IF(S$1&gt;$AE$1,"-",IFERROR(IF(DATEDIF('Base de données'!$A862,S$1,"d")&lt;&gt;0,"",'Base de données'!$B862),""))</f>
        <v/>
      </c>
      <c r="T862" s="39" t="str">
        <f>IF(T$1&gt;$AE$1,"-",IFERROR(IF(DATEDIF('Base de données'!$A862,T$1,"d")&lt;&gt;0,"",'Base de données'!$B862),""))</f>
        <v/>
      </c>
      <c r="U862" s="39" t="str">
        <f>IF(U$1&gt;$AE$1,"-",IFERROR(IF(DATEDIF('Base de données'!$A862,U$1,"d")&lt;&gt;0,"",'Base de données'!$B862),""))</f>
        <v/>
      </c>
      <c r="V862" s="39" t="str">
        <f>IF(V$1&gt;$AE$1,"-",IFERROR(IF(DATEDIF('Base de données'!$A862,V$1,"d")&lt;&gt;0,"",'Base de données'!$B862),""))</f>
        <v/>
      </c>
      <c r="W862" s="34"/>
      <c r="X862" s="30" t="str">
        <f>'Base de données'!$C862&amp;" "&amp;'Base de données'!$D862</f>
        <v>Laine Marine</v>
      </c>
      <c r="Y862" s="31">
        <f>COUNTIF('Base de données'!$B:$B,'Base de données'!$B862)</f>
        <v>12</v>
      </c>
      <c r="AA862" s="87" cm="1">
        <f t="array" aca="1" ref="AA862" ca="1">INDIRECT("'Base de données'!A" &amp; ROW(Y862))</f>
        <v>45748</v>
      </c>
      <c r="AB862" s="51" t="str" cm="1">
        <f t="array" aca="1" ref="AB862" ca="1">INDIRECT("'Base de données'!B" &amp; ROW(Z862))</f>
        <v>XLFAU</v>
      </c>
    </row>
    <row r="863" spans="1:28" x14ac:dyDescent="0.3">
      <c r="A863" s="41" t="str">
        <f ca="1">IF(IF(AND($B863&lt;&gt;"-",$B863=$E863),"Entrée et sortie","-")="Entrée et sortie",'Base de données'!$B863,"-")</f>
        <v>-</v>
      </c>
      <c r="B863" s="41" t="str">
        <f t="shared" ca="1" si="55"/>
        <v>-</v>
      </c>
      <c r="C863" s="41" t="str">
        <f t="shared" ca="1" si="56"/>
        <v>-</v>
      </c>
      <c r="D863" s="41" t="str">
        <f>IF($F863="sortie en cours d'année",'Base de données'!$B863,"-")</f>
        <v>-</v>
      </c>
      <c r="E863" s="41" t="str">
        <f>IF($H863="entrée en cours d'année",'Base de données'!$B863,"-")</f>
        <v>-</v>
      </c>
      <c r="F863" s="37" t="str">
        <f t="shared" si="53"/>
        <v/>
      </c>
      <c r="G863" s="37" t="str">
        <f>IF($J863="mouvement",_xlfn.XLOOKUP('Base de données'!$B863,$V:$V,$V:$V,0),"")</f>
        <v/>
      </c>
      <c r="H863" s="37" t="str">
        <f t="shared" si="54"/>
        <v/>
      </c>
      <c r="I863" s="37" t="str">
        <f>IF($J863="mouvement",_xlfn.XLOOKUP('Base de données'!$B863,$K:$K,$K:$K,0),"")</f>
        <v/>
      </c>
      <c r="J863" s="38" t="str">
        <f>IF(AND(Y863&lt;&gt;MAX(Y:Y),COUNTIF(K863:V863,'Base de données'!$B863)&gt;0),"mouvement","")</f>
        <v/>
      </c>
      <c r="K863" s="39" t="str">
        <f>IF(K$1&gt;$AE$1,"-",IFERROR(IF(DATEDIF('Base de données'!$A863,K$1,"d")&lt;&gt;0,"",'Base de données'!$B863),""))</f>
        <v/>
      </c>
      <c r="L863" s="39" t="str">
        <f>IF(L$1&gt;$AE$1,"-",IFERROR(IF(DATEDIF('Base de données'!$A863,L$1,"d")&lt;&gt;0,"",'Base de données'!$B863),""))</f>
        <v/>
      </c>
      <c r="M863" s="39" t="str">
        <f>IF(M$1&gt;$AE$1,"-",IFERROR(IF(DATEDIF('Base de données'!$A863,M$1,"d")&lt;&gt;0,"",'Base de données'!$B863),""))</f>
        <v/>
      </c>
      <c r="N863" s="39" t="str">
        <f>IF(N$1&gt;$AE$1,"-",IFERROR(IF(DATEDIF('Base de données'!$A863,N$1,"d")&lt;&gt;0,"",'Base de données'!$B863),""))</f>
        <v>NAMYB</v>
      </c>
      <c r="O863" s="39" t="str">
        <f>IF(O$1&gt;$AE$1,"-",IFERROR(IF(DATEDIF('Base de données'!$A863,O$1,"d")&lt;&gt;0,"",'Base de données'!$B863),""))</f>
        <v/>
      </c>
      <c r="P863" s="39" t="str">
        <f>IF(P$1&gt;$AE$1,"-",IFERROR(IF(DATEDIF('Base de données'!$A863,P$1,"d")&lt;&gt;0,"",'Base de données'!$B863),""))</f>
        <v/>
      </c>
      <c r="Q863" s="39" t="str">
        <f>IF(Q$1&gt;$AE$1,"-",IFERROR(IF(DATEDIF('Base de données'!$A863,Q$1,"d")&lt;&gt;0,"",'Base de données'!$B863),""))</f>
        <v/>
      </c>
      <c r="R863" s="39" t="str">
        <f>IF(R$1&gt;$AE$1,"-",IFERROR(IF(DATEDIF('Base de données'!$A863,R$1,"d")&lt;&gt;0,"",'Base de données'!$B863),""))</f>
        <v/>
      </c>
      <c r="S863" s="39" t="str">
        <f>IF(S$1&gt;$AE$1,"-",IFERROR(IF(DATEDIF('Base de données'!$A863,S$1,"d")&lt;&gt;0,"",'Base de données'!$B863),""))</f>
        <v/>
      </c>
      <c r="T863" s="39" t="str">
        <f>IF(T$1&gt;$AE$1,"-",IFERROR(IF(DATEDIF('Base de données'!$A863,T$1,"d")&lt;&gt;0,"",'Base de données'!$B863),""))</f>
        <v/>
      </c>
      <c r="U863" s="39" t="str">
        <f>IF(U$1&gt;$AE$1,"-",IFERROR(IF(DATEDIF('Base de données'!$A863,U$1,"d")&lt;&gt;0,"",'Base de données'!$B863),""))</f>
        <v/>
      </c>
      <c r="V863" s="39" t="str">
        <f>IF(V$1&gt;$AE$1,"-",IFERROR(IF(DATEDIF('Base de données'!$A863,V$1,"d")&lt;&gt;0,"",'Base de données'!$B863),""))</f>
        <v/>
      </c>
      <c r="W863" s="34"/>
      <c r="X863" s="30" t="str">
        <f>'Base de données'!$C863&amp;" "&amp;'Base de données'!$D863</f>
        <v>Da Costa Maggie</v>
      </c>
      <c r="Y863" s="31">
        <f>COUNTIF('Base de données'!$B:$B,'Base de données'!$B863)</f>
        <v>12</v>
      </c>
      <c r="AA863" s="87" cm="1">
        <f t="array" aca="1" ref="AA863" ca="1">INDIRECT("'Base de données'!A" &amp; ROW(Y863))</f>
        <v>45748</v>
      </c>
      <c r="AB863" s="51" t="str" cm="1">
        <f t="array" aca="1" ref="AB863" ca="1">INDIRECT("'Base de données'!B" &amp; ROW(Z863))</f>
        <v>NAMYB</v>
      </c>
    </row>
    <row r="864" spans="1:28" x14ac:dyDescent="0.3">
      <c r="A864" s="41" t="str">
        <f ca="1">IF(IF(AND($B864&lt;&gt;"-",$B864=$E864),"Entrée et sortie","-")="Entrée et sortie",'Base de données'!$B864,"-")</f>
        <v>-</v>
      </c>
      <c r="B864" s="41" t="str">
        <f t="shared" ca="1" si="55"/>
        <v>-</v>
      </c>
      <c r="C864" s="41" t="str">
        <f t="shared" ca="1" si="56"/>
        <v>-</v>
      </c>
      <c r="D864" s="41" t="str">
        <f>IF($F864="sortie en cours d'année",'Base de données'!$B864,"-")</f>
        <v>-</v>
      </c>
      <c r="E864" s="41" t="str">
        <f>IF($H864="entrée en cours d'année",'Base de données'!$B864,"-")</f>
        <v>-</v>
      </c>
      <c r="F864" s="37" t="str">
        <f t="shared" si="53"/>
        <v/>
      </c>
      <c r="G864" s="37" t="str">
        <f>IF($J864="mouvement",_xlfn.XLOOKUP('Base de données'!$B864,$V:$V,$V:$V,0),"")</f>
        <v/>
      </c>
      <c r="H864" s="37" t="str">
        <f t="shared" si="54"/>
        <v/>
      </c>
      <c r="I864" s="37" t="str">
        <f>IF($J864="mouvement",_xlfn.XLOOKUP('Base de données'!$B864,$K:$K,$K:$K,0),"")</f>
        <v/>
      </c>
      <c r="J864" s="38" t="str">
        <f>IF(AND(Y864&lt;&gt;MAX(Y:Y),COUNTIF(K864:V864,'Base de données'!$B864)&gt;0),"mouvement","")</f>
        <v/>
      </c>
      <c r="K864" s="39" t="str">
        <f>IF(K$1&gt;$AE$1,"-",IFERROR(IF(DATEDIF('Base de données'!$A864,K$1,"d")&lt;&gt;0,"",'Base de données'!$B864),""))</f>
        <v/>
      </c>
      <c r="L864" s="39" t="str">
        <f>IF(L$1&gt;$AE$1,"-",IFERROR(IF(DATEDIF('Base de données'!$A864,L$1,"d")&lt;&gt;0,"",'Base de données'!$B864),""))</f>
        <v/>
      </c>
      <c r="M864" s="39" t="str">
        <f>IF(M$1&gt;$AE$1,"-",IFERROR(IF(DATEDIF('Base de données'!$A864,M$1,"d")&lt;&gt;0,"",'Base de données'!$B864),""))</f>
        <v/>
      </c>
      <c r="N864" s="39" t="str">
        <f>IF(N$1&gt;$AE$1,"-",IFERROR(IF(DATEDIF('Base de données'!$A864,N$1,"d")&lt;&gt;0,"",'Base de données'!$B864),""))</f>
        <v>K1I44</v>
      </c>
      <c r="O864" s="39" t="str">
        <f>IF(O$1&gt;$AE$1,"-",IFERROR(IF(DATEDIF('Base de données'!$A864,O$1,"d")&lt;&gt;0,"",'Base de données'!$B864),""))</f>
        <v/>
      </c>
      <c r="P864" s="39" t="str">
        <f>IF(P$1&gt;$AE$1,"-",IFERROR(IF(DATEDIF('Base de données'!$A864,P$1,"d")&lt;&gt;0,"",'Base de données'!$B864),""))</f>
        <v/>
      </c>
      <c r="Q864" s="39" t="str">
        <f>IF(Q$1&gt;$AE$1,"-",IFERROR(IF(DATEDIF('Base de données'!$A864,Q$1,"d")&lt;&gt;0,"",'Base de données'!$B864),""))</f>
        <v/>
      </c>
      <c r="R864" s="39" t="str">
        <f>IF(R$1&gt;$AE$1,"-",IFERROR(IF(DATEDIF('Base de données'!$A864,R$1,"d")&lt;&gt;0,"",'Base de données'!$B864),""))</f>
        <v/>
      </c>
      <c r="S864" s="39" t="str">
        <f>IF(S$1&gt;$AE$1,"-",IFERROR(IF(DATEDIF('Base de données'!$A864,S$1,"d")&lt;&gt;0,"",'Base de données'!$B864),""))</f>
        <v/>
      </c>
      <c r="T864" s="39" t="str">
        <f>IF(T$1&gt;$AE$1,"-",IFERROR(IF(DATEDIF('Base de données'!$A864,T$1,"d")&lt;&gt;0,"",'Base de données'!$B864),""))</f>
        <v/>
      </c>
      <c r="U864" s="39" t="str">
        <f>IF(U$1&gt;$AE$1,"-",IFERROR(IF(DATEDIF('Base de données'!$A864,U$1,"d")&lt;&gt;0,"",'Base de données'!$B864),""))</f>
        <v/>
      </c>
      <c r="V864" s="39" t="str">
        <f>IF(V$1&gt;$AE$1,"-",IFERROR(IF(DATEDIF('Base de données'!$A864,V$1,"d")&lt;&gt;0,"",'Base de données'!$B864),""))</f>
        <v/>
      </c>
      <c r="W864" s="34"/>
      <c r="X864" s="30" t="str">
        <f>'Base de données'!$C864&amp;" "&amp;'Base de données'!$D864</f>
        <v>Neveu Geneviève</v>
      </c>
      <c r="Y864" s="31">
        <f>COUNTIF('Base de données'!$B:$B,'Base de données'!$B864)</f>
        <v>12</v>
      </c>
      <c r="AA864" s="87" cm="1">
        <f t="array" aca="1" ref="AA864" ca="1">INDIRECT("'Base de données'!A" &amp; ROW(Y864))</f>
        <v>45748</v>
      </c>
      <c r="AB864" s="51" t="str" cm="1">
        <f t="array" aca="1" ref="AB864" ca="1">INDIRECT("'Base de données'!B" &amp; ROW(Z864))</f>
        <v>K1I44</v>
      </c>
    </row>
    <row r="865" spans="1:28" x14ac:dyDescent="0.3">
      <c r="A865" s="41" t="str">
        <f ca="1">IF(IF(AND($B865&lt;&gt;"-",$B865=$E865),"Entrée et sortie","-")="Entrée et sortie",'Base de données'!$B865,"-")</f>
        <v>-</v>
      </c>
      <c r="B865" s="41" t="str">
        <f t="shared" ca="1" si="55"/>
        <v>-</v>
      </c>
      <c r="C865" s="41" t="str">
        <f t="shared" ca="1" si="56"/>
        <v>-</v>
      </c>
      <c r="D865" s="41" t="str">
        <f>IF($F865="sortie en cours d'année",'Base de données'!$B865,"-")</f>
        <v>-</v>
      </c>
      <c r="E865" s="41" t="str">
        <f>IF($H865="entrée en cours d'année",'Base de données'!$B865,"-")</f>
        <v>-</v>
      </c>
      <c r="F865" s="37" t="str">
        <f t="shared" si="53"/>
        <v/>
      </c>
      <c r="G865" s="37" t="str">
        <f>IF($J865="mouvement",_xlfn.XLOOKUP('Base de données'!$B865,$V:$V,$V:$V,0),"")</f>
        <v/>
      </c>
      <c r="H865" s="37" t="str">
        <f t="shared" si="54"/>
        <v/>
      </c>
      <c r="I865" s="37" t="str">
        <f>IF($J865="mouvement",_xlfn.XLOOKUP('Base de données'!$B865,$K:$K,$K:$K,0),"")</f>
        <v/>
      </c>
      <c r="J865" s="38" t="str">
        <f>IF(AND(Y865&lt;&gt;MAX(Y:Y),COUNTIF(K865:V865,'Base de données'!$B865)&gt;0),"mouvement","")</f>
        <v/>
      </c>
      <c r="K865" s="39" t="str">
        <f>IF(K$1&gt;$AE$1,"-",IFERROR(IF(DATEDIF('Base de données'!$A865,K$1,"d")&lt;&gt;0,"",'Base de données'!$B865),""))</f>
        <v/>
      </c>
      <c r="L865" s="39" t="str">
        <f>IF(L$1&gt;$AE$1,"-",IFERROR(IF(DATEDIF('Base de données'!$A865,L$1,"d")&lt;&gt;0,"",'Base de données'!$B865),""))</f>
        <v/>
      </c>
      <c r="M865" s="39" t="str">
        <f>IF(M$1&gt;$AE$1,"-",IFERROR(IF(DATEDIF('Base de données'!$A865,M$1,"d")&lt;&gt;0,"",'Base de données'!$B865),""))</f>
        <v/>
      </c>
      <c r="N865" s="39" t="str">
        <f>IF(N$1&gt;$AE$1,"-",IFERROR(IF(DATEDIF('Base de données'!$A865,N$1,"d")&lt;&gt;0,"",'Base de données'!$B865),""))</f>
        <v>GERRB</v>
      </c>
      <c r="O865" s="39" t="str">
        <f>IF(O$1&gt;$AE$1,"-",IFERROR(IF(DATEDIF('Base de données'!$A865,O$1,"d")&lt;&gt;0,"",'Base de données'!$B865),""))</f>
        <v/>
      </c>
      <c r="P865" s="39" t="str">
        <f>IF(P$1&gt;$AE$1,"-",IFERROR(IF(DATEDIF('Base de données'!$A865,P$1,"d")&lt;&gt;0,"",'Base de données'!$B865),""))</f>
        <v/>
      </c>
      <c r="Q865" s="39" t="str">
        <f>IF(Q$1&gt;$AE$1,"-",IFERROR(IF(DATEDIF('Base de données'!$A865,Q$1,"d")&lt;&gt;0,"",'Base de données'!$B865),""))</f>
        <v/>
      </c>
      <c r="R865" s="39" t="str">
        <f>IF(R$1&gt;$AE$1,"-",IFERROR(IF(DATEDIF('Base de données'!$A865,R$1,"d")&lt;&gt;0,"",'Base de données'!$B865),""))</f>
        <v/>
      </c>
      <c r="S865" s="39" t="str">
        <f>IF(S$1&gt;$AE$1,"-",IFERROR(IF(DATEDIF('Base de données'!$A865,S$1,"d")&lt;&gt;0,"",'Base de données'!$B865),""))</f>
        <v/>
      </c>
      <c r="T865" s="39" t="str">
        <f>IF(T$1&gt;$AE$1,"-",IFERROR(IF(DATEDIF('Base de données'!$A865,T$1,"d")&lt;&gt;0,"",'Base de données'!$B865),""))</f>
        <v/>
      </c>
      <c r="U865" s="39" t="str">
        <f>IF(U$1&gt;$AE$1,"-",IFERROR(IF(DATEDIF('Base de données'!$A865,U$1,"d")&lt;&gt;0,"",'Base de données'!$B865),""))</f>
        <v/>
      </c>
      <c r="V865" s="39" t="str">
        <f>IF(V$1&gt;$AE$1,"-",IFERROR(IF(DATEDIF('Base de données'!$A865,V$1,"d")&lt;&gt;0,"",'Base de données'!$B865),""))</f>
        <v/>
      </c>
      <c r="W865" s="34"/>
      <c r="X865" s="30" t="str">
        <f>'Base de données'!$C865&amp;" "&amp;'Base de données'!$D865</f>
        <v>Fontaine Arthur</v>
      </c>
      <c r="Y865" s="31">
        <f>COUNTIF('Base de données'!$B:$B,'Base de données'!$B865)</f>
        <v>12</v>
      </c>
      <c r="AA865" s="87" cm="1">
        <f t="array" aca="1" ref="AA865" ca="1">INDIRECT("'Base de données'!A" &amp; ROW(Y865))</f>
        <v>45748</v>
      </c>
      <c r="AB865" s="51" t="str" cm="1">
        <f t="array" aca="1" ref="AB865" ca="1">INDIRECT("'Base de données'!B" &amp; ROW(Z865))</f>
        <v>GERRB</v>
      </c>
    </row>
    <row r="866" spans="1:28" x14ac:dyDescent="0.3">
      <c r="A866" s="41" t="str">
        <f ca="1">IF(IF(AND($B866&lt;&gt;"-",$B866=$E866),"Entrée et sortie","-")="Entrée et sortie",'Base de données'!$B866,"-")</f>
        <v>-</v>
      </c>
      <c r="B866" s="41" t="str">
        <f t="shared" ca="1" si="55"/>
        <v>-</v>
      </c>
      <c r="C866" s="41" t="str">
        <f t="shared" ca="1" si="56"/>
        <v>-</v>
      </c>
      <c r="D866" s="41" t="str">
        <f>IF($F866="sortie en cours d'année",'Base de données'!$B866,"-")</f>
        <v>-</v>
      </c>
      <c r="E866" s="41" t="str">
        <f>IF($H866="entrée en cours d'année",'Base de données'!$B866,"-")</f>
        <v>-</v>
      </c>
      <c r="F866" s="37" t="str">
        <f t="shared" si="53"/>
        <v/>
      </c>
      <c r="G866" s="37" t="str">
        <f>IF($J866="mouvement",_xlfn.XLOOKUP('Base de données'!$B866,$V:$V,$V:$V,0),"")</f>
        <v/>
      </c>
      <c r="H866" s="37" t="str">
        <f t="shared" si="54"/>
        <v/>
      </c>
      <c r="I866" s="37" t="str">
        <f>IF($J866="mouvement",_xlfn.XLOOKUP('Base de données'!$B866,$K:$K,$K:$K,0),"")</f>
        <v/>
      </c>
      <c r="J866" s="38" t="str">
        <f>IF(AND(Y866&lt;&gt;MAX(Y:Y),COUNTIF(K866:V866,'Base de données'!$B866)&gt;0),"mouvement","")</f>
        <v/>
      </c>
      <c r="K866" s="39" t="str">
        <f>IF(K$1&gt;$AE$1,"-",IFERROR(IF(DATEDIF('Base de données'!$A866,K$1,"d")&lt;&gt;0,"",'Base de données'!$B866),""))</f>
        <v/>
      </c>
      <c r="L866" s="39" t="str">
        <f>IF(L$1&gt;$AE$1,"-",IFERROR(IF(DATEDIF('Base de données'!$A866,L$1,"d")&lt;&gt;0,"",'Base de données'!$B866),""))</f>
        <v/>
      </c>
      <c r="M866" s="39" t="str">
        <f>IF(M$1&gt;$AE$1,"-",IFERROR(IF(DATEDIF('Base de données'!$A866,M$1,"d")&lt;&gt;0,"",'Base de données'!$B866),""))</f>
        <v/>
      </c>
      <c r="N866" s="39" t="str">
        <f>IF(N$1&gt;$AE$1,"-",IFERROR(IF(DATEDIF('Base de données'!$A866,N$1,"d")&lt;&gt;0,"",'Base de données'!$B866),""))</f>
        <v>6ZPJJ</v>
      </c>
      <c r="O866" s="39" t="str">
        <f>IF(O$1&gt;$AE$1,"-",IFERROR(IF(DATEDIF('Base de données'!$A866,O$1,"d")&lt;&gt;0,"",'Base de données'!$B866),""))</f>
        <v/>
      </c>
      <c r="P866" s="39" t="str">
        <f>IF(P$1&gt;$AE$1,"-",IFERROR(IF(DATEDIF('Base de données'!$A866,P$1,"d")&lt;&gt;0,"",'Base de données'!$B866),""))</f>
        <v/>
      </c>
      <c r="Q866" s="39" t="str">
        <f>IF(Q$1&gt;$AE$1,"-",IFERROR(IF(DATEDIF('Base de données'!$A866,Q$1,"d")&lt;&gt;0,"",'Base de données'!$B866),""))</f>
        <v/>
      </c>
      <c r="R866" s="39" t="str">
        <f>IF(R$1&gt;$AE$1,"-",IFERROR(IF(DATEDIF('Base de données'!$A866,R$1,"d")&lt;&gt;0,"",'Base de données'!$B866),""))</f>
        <v/>
      </c>
      <c r="S866" s="39" t="str">
        <f>IF(S$1&gt;$AE$1,"-",IFERROR(IF(DATEDIF('Base de données'!$A866,S$1,"d")&lt;&gt;0,"",'Base de données'!$B866),""))</f>
        <v/>
      </c>
      <c r="T866" s="39" t="str">
        <f>IF(T$1&gt;$AE$1,"-",IFERROR(IF(DATEDIF('Base de données'!$A866,T$1,"d")&lt;&gt;0,"",'Base de données'!$B866),""))</f>
        <v/>
      </c>
      <c r="U866" s="39" t="str">
        <f>IF(U$1&gt;$AE$1,"-",IFERROR(IF(DATEDIF('Base de données'!$A866,U$1,"d")&lt;&gt;0,"",'Base de données'!$B866),""))</f>
        <v/>
      </c>
      <c r="V866" s="39" t="str">
        <f>IF(V$1&gt;$AE$1,"-",IFERROR(IF(DATEDIF('Base de données'!$A866,V$1,"d")&lt;&gt;0,"",'Base de données'!$B866),""))</f>
        <v/>
      </c>
      <c r="W866" s="34"/>
      <c r="X866" s="30" t="str">
        <f>'Base de données'!$C866&amp;" "&amp;'Base de données'!$D866</f>
        <v>Laurent Adrienne</v>
      </c>
      <c r="Y866" s="31">
        <f>COUNTIF('Base de données'!$B:$B,'Base de données'!$B866)</f>
        <v>12</v>
      </c>
      <c r="AA866" s="87" cm="1">
        <f t="array" aca="1" ref="AA866" ca="1">INDIRECT("'Base de données'!A" &amp; ROW(Y866))</f>
        <v>45748</v>
      </c>
      <c r="AB866" s="51" t="str" cm="1">
        <f t="array" aca="1" ref="AB866" ca="1">INDIRECT("'Base de données'!B" &amp; ROW(Z866))</f>
        <v>6ZPJJ</v>
      </c>
    </row>
    <row r="867" spans="1:28" x14ac:dyDescent="0.3">
      <c r="A867" s="41" t="str">
        <f ca="1">IF(IF(AND($B867&lt;&gt;"-",$B867=$E867),"Entrée et sortie","-")="Entrée et sortie",'Base de données'!$B867,"-")</f>
        <v>-</v>
      </c>
      <c r="B867" s="41" t="str">
        <f t="shared" ca="1" si="55"/>
        <v>-</v>
      </c>
      <c r="C867" s="41" t="str">
        <f t="shared" ca="1" si="56"/>
        <v>-</v>
      </c>
      <c r="D867" s="41" t="str">
        <f>IF($F867="sortie en cours d'année",'Base de données'!$B867,"-")</f>
        <v>-</v>
      </c>
      <c r="E867" s="41" t="str">
        <f>IF($H867="entrée en cours d'année",'Base de données'!$B867,"-")</f>
        <v>-</v>
      </c>
      <c r="F867" s="37" t="str">
        <f t="shared" si="53"/>
        <v/>
      </c>
      <c r="G867" s="37" t="str">
        <f>IF($J867="mouvement",_xlfn.XLOOKUP('Base de données'!$B867,$V:$V,$V:$V,0),"")</f>
        <v/>
      </c>
      <c r="H867" s="37" t="str">
        <f t="shared" si="54"/>
        <v/>
      </c>
      <c r="I867" s="37" t="str">
        <f>IF($J867="mouvement",_xlfn.XLOOKUP('Base de données'!$B867,$K:$K,$K:$K,0),"")</f>
        <v/>
      </c>
      <c r="J867" s="38" t="str">
        <f>IF(AND(Y867&lt;&gt;MAX(Y:Y),COUNTIF(K867:V867,'Base de données'!$B867)&gt;0),"mouvement","")</f>
        <v/>
      </c>
      <c r="K867" s="39" t="str">
        <f>IF(K$1&gt;$AE$1,"-",IFERROR(IF(DATEDIF('Base de données'!$A867,K$1,"d")&lt;&gt;0,"",'Base de données'!$B867),""))</f>
        <v/>
      </c>
      <c r="L867" s="39" t="str">
        <f>IF(L$1&gt;$AE$1,"-",IFERROR(IF(DATEDIF('Base de données'!$A867,L$1,"d")&lt;&gt;0,"",'Base de données'!$B867),""))</f>
        <v/>
      </c>
      <c r="M867" s="39" t="str">
        <f>IF(M$1&gt;$AE$1,"-",IFERROR(IF(DATEDIF('Base de données'!$A867,M$1,"d")&lt;&gt;0,"",'Base de données'!$B867),""))</f>
        <v/>
      </c>
      <c r="N867" s="39" t="str">
        <f>IF(N$1&gt;$AE$1,"-",IFERROR(IF(DATEDIF('Base de données'!$A867,N$1,"d")&lt;&gt;0,"",'Base de données'!$B867),""))</f>
        <v>QXZRZ</v>
      </c>
      <c r="O867" s="39" t="str">
        <f>IF(O$1&gt;$AE$1,"-",IFERROR(IF(DATEDIF('Base de données'!$A867,O$1,"d")&lt;&gt;0,"",'Base de données'!$B867),""))</f>
        <v/>
      </c>
      <c r="P867" s="39" t="str">
        <f>IF(P$1&gt;$AE$1,"-",IFERROR(IF(DATEDIF('Base de données'!$A867,P$1,"d")&lt;&gt;0,"",'Base de données'!$B867),""))</f>
        <v/>
      </c>
      <c r="Q867" s="39" t="str">
        <f>IF(Q$1&gt;$AE$1,"-",IFERROR(IF(DATEDIF('Base de données'!$A867,Q$1,"d")&lt;&gt;0,"",'Base de données'!$B867),""))</f>
        <v/>
      </c>
      <c r="R867" s="39" t="str">
        <f>IF(R$1&gt;$AE$1,"-",IFERROR(IF(DATEDIF('Base de données'!$A867,R$1,"d")&lt;&gt;0,"",'Base de données'!$B867),""))</f>
        <v/>
      </c>
      <c r="S867" s="39" t="str">
        <f>IF(S$1&gt;$AE$1,"-",IFERROR(IF(DATEDIF('Base de données'!$A867,S$1,"d")&lt;&gt;0,"",'Base de données'!$B867),""))</f>
        <v/>
      </c>
      <c r="T867" s="39" t="str">
        <f>IF(T$1&gt;$AE$1,"-",IFERROR(IF(DATEDIF('Base de données'!$A867,T$1,"d")&lt;&gt;0,"",'Base de données'!$B867),""))</f>
        <v/>
      </c>
      <c r="U867" s="39" t="str">
        <f>IF(U$1&gt;$AE$1,"-",IFERROR(IF(DATEDIF('Base de données'!$A867,U$1,"d")&lt;&gt;0,"",'Base de données'!$B867),""))</f>
        <v/>
      </c>
      <c r="V867" s="39" t="str">
        <f>IF(V$1&gt;$AE$1,"-",IFERROR(IF(DATEDIF('Base de données'!$A867,V$1,"d")&lt;&gt;0,"",'Base de données'!$B867),""))</f>
        <v/>
      </c>
      <c r="W867" s="34"/>
      <c r="X867" s="30" t="str">
        <f>'Base de données'!$C867&amp;" "&amp;'Base de données'!$D867</f>
        <v>Mallet William</v>
      </c>
      <c r="Y867" s="31">
        <f>COUNTIF('Base de données'!$B:$B,'Base de données'!$B867)</f>
        <v>12</v>
      </c>
      <c r="AA867" s="87" cm="1">
        <f t="array" aca="1" ref="AA867" ca="1">INDIRECT("'Base de données'!A" &amp; ROW(Y867))</f>
        <v>45748</v>
      </c>
      <c r="AB867" s="51" t="str" cm="1">
        <f t="array" aca="1" ref="AB867" ca="1">INDIRECT("'Base de données'!B" &amp; ROW(Z867))</f>
        <v>QXZRZ</v>
      </c>
    </row>
    <row r="868" spans="1:28" x14ac:dyDescent="0.3">
      <c r="A868" s="41" t="str">
        <f ca="1">IF(IF(AND($B868&lt;&gt;"-",$B868=$E868),"Entrée et sortie","-")="Entrée et sortie",'Base de données'!$B868,"-")</f>
        <v>-</v>
      </c>
      <c r="B868" s="41" t="str">
        <f t="shared" ca="1" si="55"/>
        <v>1RDZB</v>
      </c>
      <c r="C868" s="41" t="str">
        <f t="shared" ca="1" si="56"/>
        <v>1RDZB</v>
      </c>
      <c r="D868" s="41" t="str">
        <f>IF($F868="sortie en cours d'année",'Base de données'!$B868,"-")</f>
        <v>1RDZB</v>
      </c>
      <c r="E868" s="41" t="str">
        <f>IF($H868="entrée en cours d'année",'Base de données'!$B868,"-")</f>
        <v>-</v>
      </c>
      <c r="F868" s="37" t="str">
        <f t="shared" si="53"/>
        <v>sortie en cours d'année</v>
      </c>
      <c r="G868" s="37">
        <f>IF($J868="mouvement",_xlfn.XLOOKUP('Base de données'!$B868,$V:$V,$V:$V,0),"")</f>
        <v>0</v>
      </c>
      <c r="H868" s="37" t="str">
        <f t="shared" si="54"/>
        <v/>
      </c>
      <c r="I868" s="37" t="str">
        <f>IF($J868="mouvement",_xlfn.XLOOKUP('Base de données'!$B868,$K:$K,$K:$K,0),"")</f>
        <v>1RDZB</v>
      </c>
      <c r="J868" s="38" t="str">
        <f>IF(AND(Y868&lt;&gt;MAX(Y:Y),COUNTIF(K868:V868,'Base de données'!$B868)&gt;0),"mouvement","")</f>
        <v>mouvement</v>
      </c>
      <c r="K868" s="39" t="str">
        <f>IF(K$1&gt;$AE$1,"-",IFERROR(IF(DATEDIF('Base de données'!$A868,K$1,"d")&lt;&gt;0,"",'Base de données'!$B868),""))</f>
        <v/>
      </c>
      <c r="L868" s="39" t="str">
        <f>IF(L$1&gt;$AE$1,"-",IFERROR(IF(DATEDIF('Base de données'!$A868,L$1,"d")&lt;&gt;0,"",'Base de données'!$B868),""))</f>
        <v/>
      </c>
      <c r="M868" s="39" t="str">
        <f>IF(M$1&gt;$AE$1,"-",IFERROR(IF(DATEDIF('Base de données'!$A868,M$1,"d")&lt;&gt;0,"",'Base de données'!$B868),""))</f>
        <v/>
      </c>
      <c r="N868" s="39" t="str">
        <f>IF(N$1&gt;$AE$1,"-",IFERROR(IF(DATEDIF('Base de données'!$A868,N$1,"d")&lt;&gt;0,"",'Base de données'!$B868),""))</f>
        <v>1RDZB</v>
      </c>
      <c r="O868" s="39" t="str">
        <f>IF(O$1&gt;$AE$1,"-",IFERROR(IF(DATEDIF('Base de données'!$A868,O$1,"d")&lt;&gt;0,"",'Base de données'!$B868),""))</f>
        <v/>
      </c>
      <c r="P868" s="39" t="str">
        <f>IF(P$1&gt;$AE$1,"-",IFERROR(IF(DATEDIF('Base de données'!$A868,P$1,"d")&lt;&gt;0,"",'Base de données'!$B868),""))</f>
        <v/>
      </c>
      <c r="Q868" s="39" t="str">
        <f>IF(Q$1&gt;$AE$1,"-",IFERROR(IF(DATEDIF('Base de données'!$A868,Q$1,"d")&lt;&gt;0,"",'Base de données'!$B868),""))</f>
        <v/>
      </c>
      <c r="R868" s="39" t="str">
        <f>IF(R$1&gt;$AE$1,"-",IFERROR(IF(DATEDIF('Base de données'!$A868,R$1,"d")&lt;&gt;0,"",'Base de données'!$B868),""))</f>
        <v/>
      </c>
      <c r="S868" s="39" t="str">
        <f>IF(S$1&gt;$AE$1,"-",IFERROR(IF(DATEDIF('Base de données'!$A868,S$1,"d")&lt;&gt;0,"",'Base de données'!$B868),""))</f>
        <v/>
      </c>
      <c r="T868" s="39" t="str">
        <f>IF(T$1&gt;$AE$1,"-",IFERROR(IF(DATEDIF('Base de données'!$A868,T$1,"d")&lt;&gt;0,"",'Base de données'!$B868),""))</f>
        <v/>
      </c>
      <c r="U868" s="39" t="str">
        <f>IF(U$1&gt;$AE$1,"-",IFERROR(IF(DATEDIF('Base de données'!$A868,U$1,"d")&lt;&gt;0,"",'Base de données'!$B868),""))</f>
        <v/>
      </c>
      <c r="V868" s="39" t="str">
        <f>IF(V$1&gt;$AE$1,"-",IFERROR(IF(DATEDIF('Base de données'!$A868,V$1,"d")&lt;&gt;0,"",'Base de données'!$B868),""))</f>
        <v/>
      </c>
      <c r="W868" s="34"/>
      <c r="X868" s="30" t="str">
        <f>'Base de données'!$C868&amp;" "&amp;'Base de données'!$D868</f>
        <v>Camus Thierry</v>
      </c>
      <c r="Y868" s="31">
        <f>COUNTIF('Base de données'!$B:$B,'Base de données'!$B868)</f>
        <v>5</v>
      </c>
      <c r="AA868" s="87" cm="1">
        <f t="array" aca="1" ref="AA868" ca="1">INDIRECT("'Base de données'!A" &amp; ROW(Y868))</f>
        <v>45748</v>
      </c>
      <c r="AB868" s="51" t="str" cm="1">
        <f t="array" aca="1" ref="AB868" ca="1">INDIRECT("'Base de données'!B" &amp; ROW(Z868))</f>
        <v>1RDZB</v>
      </c>
    </row>
    <row r="869" spans="1:28" x14ac:dyDescent="0.3">
      <c r="A869" s="41" t="str">
        <f ca="1">IF(IF(AND($B869&lt;&gt;"-",$B869=$E869),"Entrée et sortie","-")="Entrée et sortie",'Base de données'!$B869,"-")</f>
        <v>-</v>
      </c>
      <c r="B869" s="41" t="str">
        <f t="shared" ca="1" si="55"/>
        <v>CUQ5O</v>
      </c>
      <c r="C869" s="41" t="str">
        <f t="shared" ca="1" si="56"/>
        <v>CUQ5O</v>
      </c>
      <c r="D869" s="41" t="str">
        <f>IF($F869="sortie en cours d'année",'Base de données'!$B869,"-")</f>
        <v>CUQ5O</v>
      </c>
      <c r="E869" s="41" t="str">
        <f>IF($H869="entrée en cours d'année",'Base de données'!$B869,"-")</f>
        <v>-</v>
      </c>
      <c r="F869" s="37" t="str">
        <f t="shared" si="53"/>
        <v>sortie en cours d'année</v>
      </c>
      <c r="G869" s="37">
        <f>IF($J869="mouvement",_xlfn.XLOOKUP('Base de données'!$B869,$V:$V,$V:$V,0),"")</f>
        <v>0</v>
      </c>
      <c r="H869" s="37" t="str">
        <f t="shared" si="54"/>
        <v/>
      </c>
      <c r="I869" s="37" t="str">
        <f>IF($J869="mouvement",_xlfn.XLOOKUP('Base de données'!$B869,$K:$K,$K:$K,0),"")</f>
        <v>CUQ5O</v>
      </c>
      <c r="J869" s="38" t="str">
        <f>IF(AND(Y869&lt;&gt;MAX(Y:Y),COUNTIF(K869:V869,'Base de données'!$B869)&gt;0),"mouvement","")</f>
        <v>mouvement</v>
      </c>
      <c r="K869" s="39" t="str">
        <f>IF(K$1&gt;$AE$1,"-",IFERROR(IF(DATEDIF('Base de données'!$A869,K$1,"d")&lt;&gt;0,"",'Base de données'!$B869),""))</f>
        <v/>
      </c>
      <c r="L869" s="39" t="str">
        <f>IF(L$1&gt;$AE$1,"-",IFERROR(IF(DATEDIF('Base de données'!$A869,L$1,"d")&lt;&gt;0,"",'Base de données'!$B869),""))</f>
        <v/>
      </c>
      <c r="M869" s="39" t="str">
        <f>IF(M$1&gt;$AE$1,"-",IFERROR(IF(DATEDIF('Base de données'!$A869,M$1,"d")&lt;&gt;0,"",'Base de données'!$B869),""))</f>
        <v/>
      </c>
      <c r="N869" s="39" t="str">
        <f>IF(N$1&gt;$AE$1,"-",IFERROR(IF(DATEDIF('Base de données'!$A869,N$1,"d")&lt;&gt;0,"",'Base de données'!$B869),""))</f>
        <v>CUQ5O</v>
      </c>
      <c r="O869" s="39" t="str">
        <f>IF(O$1&gt;$AE$1,"-",IFERROR(IF(DATEDIF('Base de données'!$A869,O$1,"d")&lt;&gt;0,"",'Base de données'!$B869),""))</f>
        <v/>
      </c>
      <c r="P869" s="39" t="str">
        <f>IF(P$1&gt;$AE$1,"-",IFERROR(IF(DATEDIF('Base de données'!$A869,P$1,"d")&lt;&gt;0,"",'Base de données'!$B869),""))</f>
        <v/>
      </c>
      <c r="Q869" s="39" t="str">
        <f>IF(Q$1&gt;$AE$1,"-",IFERROR(IF(DATEDIF('Base de données'!$A869,Q$1,"d")&lt;&gt;0,"",'Base de données'!$B869),""))</f>
        <v/>
      </c>
      <c r="R869" s="39" t="str">
        <f>IF(R$1&gt;$AE$1,"-",IFERROR(IF(DATEDIF('Base de données'!$A869,R$1,"d")&lt;&gt;0,"",'Base de données'!$B869),""))</f>
        <v/>
      </c>
      <c r="S869" s="39" t="str">
        <f>IF(S$1&gt;$AE$1,"-",IFERROR(IF(DATEDIF('Base de données'!$A869,S$1,"d")&lt;&gt;0,"",'Base de données'!$B869),""))</f>
        <v/>
      </c>
      <c r="T869" s="39" t="str">
        <f>IF(T$1&gt;$AE$1,"-",IFERROR(IF(DATEDIF('Base de données'!$A869,T$1,"d")&lt;&gt;0,"",'Base de données'!$B869),""))</f>
        <v/>
      </c>
      <c r="U869" s="39" t="str">
        <f>IF(U$1&gt;$AE$1,"-",IFERROR(IF(DATEDIF('Base de données'!$A869,U$1,"d")&lt;&gt;0,"",'Base de données'!$B869),""))</f>
        <v/>
      </c>
      <c r="V869" s="39" t="str">
        <f>IF(V$1&gt;$AE$1,"-",IFERROR(IF(DATEDIF('Base de données'!$A869,V$1,"d")&lt;&gt;0,"",'Base de données'!$B869),""))</f>
        <v/>
      </c>
      <c r="W869" s="34"/>
      <c r="X869" s="30" t="str">
        <f>'Base de données'!$C869&amp;" "&amp;'Base de données'!$D869</f>
        <v>Camus Christiane</v>
      </c>
      <c r="Y869" s="31">
        <f>COUNTIF('Base de données'!$B:$B,'Base de données'!$B869)</f>
        <v>8</v>
      </c>
      <c r="AA869" s="87" cm="1">
        <f t="array" aca="1" ref="AA869" ca="1">INDIRECT("'Base de données'!A" &amp; ROW(Y869))</f>
        <v>45748</v>
      </c>
      <c r="AB869" s="51" t="str" cm="1">
        <f t="array" aca="1" ref="AB869" ca="1">INDIRECT("'Base de données'!B" &amp; ROW(Z869))</f>
        <v>CUQ5O</v>
      </c>
    </row>
    <row r="870" spans="1:28" x14ac:dyDescent="0.3">
      <c r="A870" s="41" t="str">
        <f ca="1">IF(IF(AND($B870&lt;&gt;"-",$B870=$E870),"Entrée et sortie","-")="Entrée et sortie",'Base de données'!$B870,"-")</f>
        <v>-</v>
      </c>
      <c r="B870" s="41" t="str">
        <f t="shared" ca="1" si="55"/>
        <v>-</v>
      </c>
      <c r="C870" s="41" t="str">
        <f t="shared" ca="1" si="56"/>
        <v>-</v>
      </c>
      <c r="D870" s="41" t="str">
        <f>IF($F870="sortie en cours d'année",'Base de données'!$B870,"-")</f>
        <v>-</v>
      </c>
      <c r="E870" s="41" t="str">
        <f>IF($H870="entrée en cours d'année",'Base de données'!$B870,"-")</f>
        <v>-</v>
      </c>
      <c r="F870" s="37" t="str">
        <f t="shared" si="53"/>
        <v/>
      </c>
      <c r="G870" s="37" t="str">
        <f>IF($J870="mouvement",_xlfn.XLOOKUP('Base de données'!$B870,$V:$V,$V:$V,0),"")</f>
        <v/>
      </c>
      <c r="H870" s="37" t="str">
        <f t="shared" si="54"/>
        <v/>
      </c>
      <c r="I870" s="37" t="str">
        <f>IF($J870="mouvement",_xlfn.XLOOKUP('Base de données'!$B870,$K:$K,$K:$K,0),"")</f>
        <v/>
      </c>
      <c r="J870" s="38" t="str">
        <f>IF(AND(Y870&lt;&gt;MAX(Y:Y),COUNTIF(K870:V870,'Base de données'!$B870)&gt;0),"mouvement","")</f>
        <v/>
      </c>
      <c r="K870" s="39" t="str">
        <f>IF(K$1&gt;$AE$1,"-",IFERROR(IF(DATEDIF('Base de données'!$A870,K$1,"d")&lt;&gt;0,"",'Base de données'!$B870),""))</f>
        <v/>
      </c>
      <c r="L870" s="39" t="str">
        <f>IF(L$1&gt;$AE$1,"-",IFERROR(IF(DATEDIF('Base de données'!$A870,L$1,"d")&lt;&gt;0,"",'Base de données'!$B870),""))</f>
        <v/>
      </c>
      <c r="M870" s="39" t="str">
        <f>IF(M$1&gt;$AE$1,"-",IFERROR(IF(DATEDIF('Base de données'!$A870,M$1,"d")&lt;&gt;0,"",'Base de données'!$B870),""))</f>
        <v/>
      </c>
      <c r="N870" s="39" t="str">
        <f>IF(N$1&gt;$AE$1,"-",IFERROR(IF(DATEDIF('Base de données'!$A870,N$1,"d")&lt;&gt;0,"",'Base de données'!$B870),""))</f>
        <v>2TAA0</v>
      </c>
      <c r="O870" s="39" t="str">
        <f>IF(O$1&gt;$AE$1,"-",IFERROR(IF(DATEDIF('Base de données'!$A870,O$1,"d")&lt;&gt;0,"",'Base de données'!$B870),""))</f>
        <v/>
      </c>
      <c r="P870" s="39" t="str">
        <f>IF(P$1&gt;$AE$1,"-",IFERROR(IF(DATEDIF('Base de données'!$A870,P$1,"d")&lt;&gt;0,"",'Base de données'!$B870),""))</f>
        <v/>
      </c>
      <c r="Q870" s="39" t="str">
        <f>IF(Q$1&gt;$AE$1,"-",IFERROR(IF(DATEDIF('Base de données'!$A870,Q$1,"d")&lt;&gt;0,"",'Base de données'!$B870),""))</f>
        <v/>
      </c>
      <c r="R870" s="39" t="str">
        <f>IF(R$1&gt;$AE$1,"-",IFERROR(IF(DATEDIF('Base de données'!$A870,R$1,"d")&lt;&gt;0,"",'Base de données'!$B870),""))</f>
        <v/>
      </c>
      <c r="S870" s="39" t="str">
        <f>IF(S$1&gt;$AE$1,"-",IFERROR(IF(DATEDIF('Base de données'!$A870,S$1,"d")&lt;&gt;0,"",'Base de données'!$B870),""))</f>
        <v/>
      </c>
      <c r="T870" s="39" t="str">
        <f>IF(T$1&gt;$AE$1,"-",IFERROR(IF(DATEDIF('Base de données'!$A870,T$1,"d")&lt;&gt;0,"",'Base de données'!$B870),""))</f>
        <v/>
      </c>
      <c r="U870" s="39" t="str">
        <f>IF(U$1&gt;$AE$1,"-",IFERROR(IF(DATEDIF('Base de données'!$A870,U$1,"d")&lt;&gt;0,"",'Base de données'!$B870),""))</f>
        <v/>
      </c>
      <c r="V870" s="39" t="str">
        <f>IF(V$1&gt;$AE$1,"-",IFERROR(IF(DATEDIF('Base de données'!$A870,V$1,"d")&lt;&gt;0,"",'Base de données'!$B870),""))</f>
        <v/>
      </c>
      <c r="W870" s="34"/>
      <c r="X870" s="30" t="str">
        <f>'Base de données'!$C870&amp;" "&amp;'Base de données'!$D870</f>
        <v>Turpin Luc</v>
      </c>
      <c r="Y870" s="31">
        <f>COUNTIF('Base de données'!$B:$B,'Base de données'!$B870)</f>
        <v>12</v>
      </c>
      <c r="AA870" s="87" cm="1">
        <f t="array" aca="1" ref="AA870" ca="1">INDIRECT("'Base de données'!A" &amp; ROW(Y870))</f>
        <v>45748</v>
      </c>
      <c r="AB870" s="51" t="str" cm="1">
        <f t="array" aca="1" ref="AB870" ca="1">INDIRECT("'Base de données'!B" &amp; ROW(Z870))</f>
        <v>2TAA0</v>
      </c>
    </row>
    <row r="871" spans="1:28" x14ac:dyDescent="0.3">
      <c r="A871" s="41" t="str">
        <f ca="1">IF(IF(AND($B871&lt;&gt;"-",$B871=$E871),"Entrée et sortie","-")="Entrée et sortie",'Base de données'!$B871,"-")</f>
        <v>-</v>
      </c>
      <c r="B871" s="41" t="str">
        <f t="shared" ca="1" si="55"/>
        <v>-</v>
      </c>
      <c r="C871" s="41" t="str">
        <f t="shared" ca="1" si="56"/>
        <v>-</v>
      </c>
      <c r="D871" s="41" t="str">
        <f>IF($F871="sortie en cours d'année",'Base de données'!$B871,"-")</f>
        <v>-</v>
      </c>
      <c r="E871" s="41" t="str">
        <f>IF($H871="entrée en cours d'année",'Base de données'!$B871,"-")</f>
        <v>-</v>
      </c>
      <c r="F871" s="37" t="str">
        <f t="shared" si="53"/>
        <v/>
      </c>
      <c r="G871" s="37" t="str">
        <f>IF($J871="mouvement",_xlfn.XLOOKUP('Base de données'!$B871,$V:$V,$V:$V,0),"")</f>
        <v/>
      </c>
      <c r="H871" s="37" t="str">
        <f t="shared" si="54"/>
        <v/>
      </c>
      <c r="I871" s="37" t="str">
        <f>IF($J871="mouvement",_xlfn.XLOOKUP('Base de données'!$B871,$K:$K,$K:$K,0),"")</f>
        <v/>
      </c>
      <c r="J871" s="38" t="str">
        <f>IF(AND(Y871&lt;&gt;MAX(Y:Y),COUNTIF(K871:V871,'Base de données'!$B871)&gt;0),"mouvement","")</f>
        <v/>
      </c>
      <c r="K871" s="39" t="str">
        <f>IF(K$1&gt;$AE$1,"-",IFERROR(IF(DATEDIF('Base de données'!$A871,K$1,"d")&lt;&gt;0,"",'Base de données'!$B871),""))</f>
        <v/>
      </c>
      <c r="L871" s="39" t="str">
        <f>IF(L$1&gt;$AE$1,"-",IFERROR(IF(DATEDIF('Base de données'!$A871,L$1,"d")&lt;&gt;0,"",'Base de données'!$B871),""))</f>
        <v/>
      </c>
      <c r="M871" s="39" t="str">
        <f>IF(M$1&gt;$AE$1,"-",IFERROR(IF(DATEDIF('Base de données'!$A871,M$1,"d")&lt;&gt;0,"",'Base de données'!$B871),""))</f>
        <v/>
      </c>
      <c r="N871" s="39" t="str">
        <f>IF(N$1&gt;$AE$1,"-",IFERROR(IF(DATEDIF('Base de données'!$A871,N$1,"d")&lt;&gt;0,"",'Base de données'!$B871),""))</f>
        <v>827HN</v>
      </c>
      <c r="O871" s="39" t="str">
        <f>IF(O$1&gt;$AE$1,"-",IFERROR(IF(DATEDIF('Base de données'!$A871,O$1,"d")&lt;&gt;0,"",'Base de données'!$B871),""))</f>
        <v/>
      </c>
      <c r="P871" s="39" t="str">
        <f>IF(P$1&gt;$AE$1,"-",IFERROR(IF(DATEDIF('Base de données'!$A871,P$1,"d")&lt;&gt;0,"",'Base de données'!$B871),""))</f>
        <v/>
      </c>
      <c r="Q871" s="39" t="str">
        <f>IF(Q$1&gt;$AE$1,"-",IFERROR(IF(DATEDIF('Base de données'!$A871,Q$1,"d")&lt;&gt;0,"",'Base de données'!$B871),""))</f>
        <v/>
      </c>
      <c r="R871" s="39" t="str">
        <f>IF(R$1&gt;$AE$1,"-",IFERROR(IF(DATEDIF('Base de données'!$A871,R$1,"d")&lt;&gt;0,"",'Base de données'!$B871),""))</f>
        <v/>
      </c>
      <c r="S871" s="39" t="str">
        <f>IF(S$1&gt;$AE$1,"-",IFERROR(IF(DATEDIF('Base de données'!$A871,S$1,"d")&lt;&gt;0,"",'Base de données'!$B871),""))</f>
        <v/>
      </c>
      <c r="T871" s="39" t="str">
        <f>IF(T$1&gt;$AE$1,"-",IFERROR(IF(DATEDIF('Base de données'!$A871,T$1,"d")&lt;&gt;0,"",'Base de données'!$B871),""))</f>
        <v/>
      </c>
      <c r="U871" s="39" t="str">
        <f>IF(U$1&gt;$AE$1,"-",IFERROR(IF(DATEDIF('Base de données'!$A871,U$1,"d")&lt;&gt;0,"",'Base de données'!$B871),""))</f>
        <v/>
      </c>
      <c r="V871" s="39" t="str">
        <f>IF(V$1&gt;$AE$1,"-",IFERROR(IF(DATEDIF('Base de données'!$A871,V$1,"d")&lt;&gt;0,"",'Base de données'!$B871),""))</f>
        <v/>
      </c>
      <c r="W871" s="34"/>
      <c r="X871" s="30" t="str">
        <f>'Base de données'!$C871&amp;" "&amp;'Base de données'!$D871</f>
        <v>Gilbert Georges</v>
      </c>
      <c r="Y871" s="31">
        <f>COUNTIF('Base de données'!$B:$B,'Base de données'!$B871)</f>
        <v>12</v>
      </c>
      <c r="AA871" s="87" cm="1">
        <f t="array" aca="1" ref="AA871" ca="1">INDIRECT("'Base de données'!A" &amp; ROW(Y871))</f>
        <v>45748</v>
      </c>
      <c r="AB871" s="51" t="str" cm="1">
        <f t="array" aca="1" ref="AB871" ca="1">INDIRECT("'Base de données'!B" &amp; ROW(Z871))</f>
        <v>827HN</v>
      </c>
    </row>
    <row r="872" spans="1:28" x14ac:dyDescent="0.3">
      <c r="A872" s="41" t="str">
        <f ca="1">IF(IF(AND($B872&lt;&gt;"-",$B872=$E872),"Entrée et sortie","-")="Entrée et sortie",'Base de données'!$B872,"-")</f>
        <v>-</v>
      </c>
      <c r="B872" s="41" t="str">
        <f t="shared" ca="1" si="55"/>
        <v>-</v>
      </c>
      <c r="C872" s="41" t="str">
        <f t="shared" ca="1" si="56"/>
        <v>-</v>
      </c>
      <c r="D872" s="41" t="str">
        <f>IF($F872="sortie en cours d'année",'Base de données'!$B872,"-")</f>
        <v>-</v>
      </c>
      <c r="E872" s="41" t="str">
        <f>IF($H872="entrée en cours d'année",'Base de données'!$B872,"-")</f>
        <v>-</v>
      </c>
      <c r="F872" s="37" t="str">
        <f t="shared" si="53"/>
        <v/>
      </c>
      <c r="G872" s="37" t="str">
        <f>IF($J872="mouvement",_xlfn.XLOOKUP('Base de données'!$B872,$V:$V,$V:$V,0),"")</f>
        <v/>
      </c>
      <c r="H872" s="37" t="str">
        <f t="shared" si="54"/>
        <v/>
      </c>
      <c r="I872" s="37" t="str">
        <f>IF($J872="mouvement",_xlfn.XLOOKUP('Base de données'!$B872,$K:$K,$K:$K,0),"")</f>
        <v/>
      </c>
      <c r="J872" s="38" t="str">
        <f>IF(AND(Y872&lt;&gt;MAX(Y:Y),COUNTIF(K872:V872,'Base de données'!$B872)&gt;0),"mouvement","")</f>
        <v/>
      </c>
      <c r="K872" s="39" t="str">
        <f>IF(K$1&gt;$AE$1,"-",IFERROR(IF(DATEDIF('Base de données'!$A872,K$1,"d")&lt;&gt;0,"",'Base de données'!$B872),""))</f>
        <v/>
      </c>
      <c r="L872" s="39" t="str">
        <f>IF(L$1&gt;$AE$1,"-",IFERROR(IF(DATEDIF('Base de données'!$A872,L$1,"d")&lt;&gt;0,"",'Base de données'!$B872),""))</f>
        <v/>
      </c>
      <c r="M872" s="39" t="str">
        <f>IF(M$1&gt;$AE$1,"-",IFERROR(IF(DATEDIF('Base de données'!$A872,M$1,"d")&lt;&gt;0,"",'Base de données'!$B872),""))</f>
        <v/>
      </c>
      <c r="N872" s="39" t="str">
        <f>IF(N$1&gt;$AE$1,"-",IFERROR(IF(DATEDIF('Base de données'!$A872,N$1,"d")&lt;&gt;0,"",'Base de données'!$B872),""))</f>
        <v>H0PF6</v>
      </c>
      <c r="O872" s="39" t="str">
        <f>IF(O$1&gt;$AE$1,"-",IFERROR(IF(DATEDIF('Base de données'!$A872,O$1,"d")&lt;&gt;0,"",'Base de données'!$B872),""))</f>
        <v/>
      </c>
      <c r="P872" s="39" t="str">
        <f>IF(P$1&gt;$AE$1,"-",IFERROR(IF(DATEDIF('Base de données'!$A872,P$1,"d")&lt;&gt;0,"",'Base de données'!$B872),""))</f>
        <v/>
      </c>
      <c r="Q872" s="39" t="str">
        <f>IF(Q$1&gt;$AE$1,"-",IFERROR(IF(DATEDIF('Base de données'!$A872,Q$1,"d")&lt;&gt;0,"",'Base de données'!$B872),""))</f>
        <v/>
      </c>
      <c r="R872" s="39" t="str">
        <f>IF(R$1&gt;$AE$1,"-",IFERROR(IF(DATEDIF('Base de données'!$A872,R$1,"d")&lt;&gt;0,"",'Base de données'!$B872),""))</f>
        <v/>
      </c>
      <c r="S872" s="39" t="str">
        <f>IF(S$1&gt;$AE$1,"-",IFERROR(IF(DATEDIF('Base de données'!$A872,S$1,"d")&lt;&gt;0,"",'Base de données'!$B872),""))</f>
        <v/>
      </c>
      <c r="T872" s="39" t="str">
        <f>IF(T$1&gt;$AE$1,"-",IFERROR(IF(DATEDIF('Base de données'!$A872,T$1,"d")&lt;&gt;0,"",'Base de données'!$B872),""))</f>
        <v/>
      </c>
      <c r="U872" s="39" t="str">
        <f>IF(U$1&gt;$AE$1,"-",IFERROR(IF(DATEDIF('Base de données'!$A872,U$1,"d")&lt;&gt;0,"",'Base de données'!$B872),""))</f>
        <v/>
      </c>
      <c r="V872" s="39" t="str">
        <f>IF(V$1&gt;$AE$1,"-",IFERROR(IF(DATEDIF('Base de données'!$A872,V$1,"d")&lt;&gt;0,"",'Base de données'!$B872),""))</f>
        <v/>
      </c>
      <c r="W872" s="34"/>
      <c r="X872" s="30" t="str">
        <f>'Base de données'!$C872&amp;" "&amp;'Base de données'!$D872</f>
        <v>Allain Émilie</v>
      </c>
      <c r="Y872" s="31">
        <f>COUNTIF('Base de données'!$B:$B,'Base de données'!$B872)</f>
        <v>12</v>
      </c>
      <c r="AA872" s="87" cm="1">
        <f t="array" aca="1" ref="AA872" ca="1">INDIRECT("'Base de données'!A" &amp; ROW(Y872))</f>
        <v>45748</v>
      </c>
      <c r="AB872" s="51" t="str" cm="1">
        <f t="array" aca="1" ref="AB872" ca="1">INDIRECT("'Base de données'!B" &amp; ROW(Z872))</f>
        <v>H0PF6</v>
      </c>
    </row>
    <row r="873" spans="1:28" x14ac:dyDescent="0.3">
      <c r="A873" s="41" t="str">
        <f ca="1">IF(IF(AND($B873&lt;&gt;"-",$B873=$E873),"Entrée et sortie","-")="Entrée et sortie",'Base de données'!$B873,"-")</f>
        <v>-</v>
      </c>
      <c r="B873" s="41" t="str">
        <f t="shared" ca="1" si="55"/>
        <v>-</v>
      </c>
      <c r="C873" s="41" t="str">
        <f t="shared" ca="1" si="56"/>
        <v>-</v>
      </c>
      <c r="D873" s="41" t="str">
        <f>IF($F873="sortie en cours d'année",'Base de données'!$B873,"-")</f>
        <v>-</v>
      </c>
      <c r="E873" s="41" t="str">
        <f>IF($H873="entrée en cours d'année",'Base de données'!$B873,"-")</f>
        <v>-</v>
      </c>
      <c r="F873" s="37" t="str">
        <f t="shared" si="53"/>
        <v/>
      </c>
      <c r="G873" s="37" t="str">
        <f>IF($J873="mouvement",_xlfn.XLOOKUP('Base de données'!$B873,$V:$V,$V:$V,0),"")</f>
        <v/>
      </c>
      <c r="H873" s="37" t="str">
        <f t="shared" si="54"/>
        <v/>
      </c>
      <c r="I873" s="37" t="str">
        <f>IF($J873="mouvement",_xlfn.XLOOKUP('Base de données'!$B873,$K:$K,$K:$K,0),"")</f>
        <v/>
      </c>
      <c r="J873" s="38" t="str">
        <f>IF(AND(Y873&lt;&gt;MAX(Y:Y),COUNTIF(K873:V873,'Base de données'!$B873)&gt;0),"mouvement","")</f>
        <v/>
      </c>
      <c r="K873" s="39" t="str">
        <f>IF(K$1&gt;$AE$1,"-",IFERROR(IF(DATEDIF('Base de données'!$A873,K$1,"d")&lt;&gt;0,"",'Base de données'!$B873),""))</f>
        <v/>
      </c>
      <c r="L873" s="39" t="str">
        <f>IF(L$1&gt;$AE$1,"-",IFERROR(IF(DATEDIF('Base de données'!$A873,L$1,"d")&lt;&gt;0,"",'Base de données'!$B873),""))</f>
        <v/>
      </c>
      <c r="M873" s="39" t="str">
        <f>IF(M$1&gt;$AE$1,"-",IFERROR(IF(DATEDIF('Base de données'!$A873,M$1,"d")&lt;&gt;0,"",'Base de données'!$B873),""))</f>
        <v/>
      </c>
      <c r="N873" s="39" t="str">
        <f>IF(N$1&gt;$AE$1,"-",IFERROR(IF(DATEDIF('Base de données'!$A873,N$1,"d")&lt;&gt;0,"",'Base de données'!$B873),""))</f>
        <v>PRNMM</v>
      </c>
      <c r="O873" s="39" t="str">
        <f>IF(O$1&gt;$AE$1,"-",IFERROR(IF(DATEDIF('Base de données'!$A873,O$1,"d")&lt;&gt;0,"",'Base de données'!$B873),""))</f>
        <v/>
      </c>
      <c r="P873" s="39" t="str">
        <f>IF(P$1&gt;$AE$1,"-",IFERROR(IF(DATEDIF('Base de données'!$A873,P$1,"d")&lt;&gt;0,"",'Base de données'!$B873),""))</f>
        <v/>
      </c>
      <c r="Q873" s="39" t="str">
        <f>IF(Q$1&gt;$AE$1,"-",IFERROR(IF(DATEDIF('Base de données'!$A873,Q$1,"d")&lt;&gt;0,"",'Base de données'!$B873),""))</f>
        <v/>
      </c>
      <c r="R873" s="39" t="str">
        <f>IF(R$1&gt;$AE$1,"-",IFERROR(IF(DATEDIF('Base de données'!$A873,R$1,"d")&lt;&gt;0,"",'Base de données'!$B873),""))</f>
        <v/>
      </c>
      <c r="S873" s="39" t="str">
        <f>IF(S$1&gt;$AE$1,"-",IFERROR(IF(DATEDIF('Base de données'!$A873,S$1,"d")&lt;&gt;0,"",'Base de données'!$B873),""))</f>
        <v/>
      </c>
      <c r="T873" s="39" t="str">
        <f>IF(T$1&gt;$AE$1,"-",IFERROR(IF(DATEDIF('Base de données'!$A873,T$1,"d")&lt;&gt;0,"",'Base de données'!$B873),""))</f>
        <v/>
      </c>
      <c r="U873" s="39" t="str">
        <f>IF(U$1&gt;$AE$1,"-",IFERROR(IF(DATEDIF('Base de données'!$A873,U$1,"d")&lt;&gt;0,"",'Base de données'!$B873),""))</f>
        <v/>
      </c>
      <c r="V873" s="39" t="str">
        <f>IF(V$1&gt;$AE$1,"-",IFERROR(IF(DATEDIF('Base de données'!$A873,V$1,"d")&lt;&gt;0,"",'Base de données'!$B873),""))</f>
        <v/>
      </c>
      <c r="W873" s="34"/>
      <c r="X873" s="30" t="str">
        <f>'Base de données'!$C873&amp;" "&amp;'Base de données'!$D873</f>
        <v>Renard Olivier</v>
      </c>
      <c r="Y873" s="31">
        <f>COUNTIF('Base de données'!$B:$B,'Base de données'!$B873)</f>
        <v>12</v>
      </c>
      <c r="AA873" s="87" cm="1">
        <f t="array" aca="1" ref="AA873" ca="1">INDIRECT("'Base de données'!A" &amp; ROW(Y873))</f>
        <v>45748</v>
      </c>
      <c r="AB873" s="51" t="str" cm="1">
        <f t="array" aca="1" ref="AB873" ca="1">INDIRECT("'Base de données'!B" &amp; ROW(Z873))</f>
        <v>PRNMM</v>
      </c>
    </row>
    <row r="874" spans="1:28" x14ac:dyDescent="0.3">
      <c r="A874" s="41" t="str">
        <f ca="1">IF(IF(AND($B874&lt;&gt;"-",$B874=$E874),"Entrée et sortie","-")="Entrée et sortie",'Base de données'!$B874,"-")</f>
        <v>-</v>
      </c>
      <c r="B874" s="41" t="str">
        <f t="shared" ca="1" si="55"/>
        <v>NYNY1</v>
      </c>
      <c r="C874" s="41" t="str">
        <f t="shared" ca="1" si="56"/>
        <v>NYNY1</v>
      </c>
      <c r="D874" s="41" t="str">
        <f>IF($F874="sortie en cours d'année",'Base de données'!$B874,"-")</f>
        <v>NYNY1</v>
      </c>
      <c r="E874" s="41" t="str">
        <f>IF($H874="entrée en cours d'année",'Base de données'!$B874,"-")</f>
        <v>-</v>
      </c>
      <c r="F874" s="37" t="str">
        <f t="shared" si="53"/>
        <v>sortie en cours d'année</v>
      </c>
      <c r="G874" s="37">
        <f>IF($J874="mouvement",_xlfn.XLOOKUP('Base de données'!$B874,$V:$V,$V:$V,0),"")</f>
        <v>0</v>
      </c>
      <c r="H874" s="37" t="str">
        <f t="shared" si="54"/>
        <v/>
      </c>
      <c r="I874" s="37" t="str">
        <f>IF($J874="mouvement",_xlfn.XLOOKUP('Base de données'!$B874,$K:$K,$K:$K,0),"")</f>
        <v>NYNY1</v>
      </c>
      <c r="J874" s="38" t="str">
        <f>IF(AND(Y874&lt;&gt;MAX(Y:Y),COUNTIF(K874:V874,'Base de données'!$B874)&gt;0),"mouvement","")</f>
        <v>mouvement</v>
      </c>
      <c r="K874" s="39" t="str">
        <f>IF(K$1&gt;$AE$1,"-",IFERROR(IF(DATEDIF('Base de données'!$A874,K$1,"d")&lt;&gt;0,"",'Base de données'!$B874),""))</f>
        <v/>
      </c>
      <c r="L874" s="39" t="str">
        <f>IF(L$1&gt;$AE$1,"-",IFERROR(IF(DATEDIF('Base de données'!$A874,L$1,"d")&lt;&gt;0,"",'Base de données'!$B874),""))</f>
        <v/>
      </c>
      <c r="M874" s="39" t="str">
        <f>IF(M$1&gt;$AE$1,"-",IFERROR(IF(DATEDIF('Base de données'!$A874,M$1,"d")&lt;&gt;0,"",'Base de données'!$B874),""))</f>
        <v/>
      </c>
      <c r="N874" s="39" t="str">
        <f>IF(N$1&gt;$AE$1,"-",IFERROR(IF(DATEDIF('Base de données'!$A874,N$1,"d")&lt;&gt;0,"",'Base de données'!$B874),""))</f>
        <v>NYNY1</v>
      </c>
      <c r="O874" s="39" t="str">
        <f>IF(O$1&gt;$AE$1,"-",IFERROR(IF(DATEDIF('Base de données'!$A874,O$1,"d")&lt;&gt;0,"",'Base de données'!$B874),""))</f>
        <v/>
      </c>
      <c r="P874" s="39" t="str">
        <f>IF(P$1&gt;$AE$1,"-",IFERROR(IF(DATEDIF('Base de données'!$A874,P$1,"d")&lt;&gt;0,"",'Base de données'!$B874),""))</f>
        <v/>
      </c>
      <c r="Q874" s="39" t="str">
        <f>IF(Q$1&gt;$AE$1,"-",IFERROR(IF(DATEDIF('Base de données'!$A874,Q$1,"d")&lt;&gt;0,"",'Base de données'!$B874),""))</f>
        <v/>
      </c>
      <c r="R874" s="39" t="str">
        <f>IF(R$1&gt;$AE$1,"-",IFERROR(IF(DATEDIF('Base de données'!$A874,R$1,"d")&lt;&gt;0,"",'Base de données'!$B874),""))</f>
        <v/>
      </c>
      <c r="S874" s="39" t="str">
        <f>IF(S$1&gt;$AE$1,"-",IFERROR(IF(DATEDIF('Base de données'!$A874,S$1,"d")&lt;&gt;0,"",'Base de données'!$B874),""))</f>
        <v/>
      </c>
      <c r="T874" s="39" t="str">
        <f>IF(T$1&gt;$AE$1,"-",IFERROR(IF(DATEDIF('Base de données'!$A874,T$1,"d")&lt;&gt;0,"",'Base de données'!$B874),""))</f>
        <v/>
      </c>
      <c r="U874" s="39" t="str">
        <f>IF(U$1&gt;$AE$1,"-",IFERROR(IF(DATEDIF('Base de données'!$A874,U$1,"d")&lt;&gt;0,"",'Base de données'!$B874),""))</f>
        <v/>
      </c>
      <c r="V874" s="39" t="str">
        <f>IF(V$1&gt;$AE$1,"-",IFERROR(IF(DATEDIF('Base de données'!$A874,V$1,"d")&lt;&gt;0,"",'Base de données'!$B874),""))</f>
        <v/>
      </c>
      <c r="W874" s="34"/>
      <c r="X874" s="30" t="str">
        <f>'Base de données'!$C874&amp;" "&amp;'Base de données'!$D874</f>
        <v>Alexandre Hortense</v>
      </c>
      <c r="Y874" s="31">
        <f>COUNTIF('Base de données'!$B:$B,'Base de données'!$B874)</f>
        <v>10</v>
      </c>
      <c r="AA874" s="87" cm="1">
        <f t="array" aca="1" ref="AA874" ca="1">INDIRECT("'Base de données'!A" &amp; ROW(Y874))</f>
        <v>45748</v>
      </c>
      <c r="AB874" s="51" t="str" cm="1">
        <f t="array" aca="1" ref="AB874" ca="1">INDIRECT("'Base de données'!B" &amp; ROW(Z874))</f>
        <v>NYNY1</v>
      </c>
    </row>
    <row r="875" spans="1:28" x14ac:dyDescent="0.3">
      <c r="A875" s="41" t="str">
        <f ca="1">IF(IF(AND($B875&lt;&gt;"-",$B875=$E875),"Entrée et sortie","-")="Entrée et sortie",'Base de données'!$B875,"-")</f>
        <v>-</v>
      </c>
      <c r="B875" s="41" t="str">
        <f t="shared" ca="1" si="55"/>
        <v>2UDL1</v>
      </c>
      <c r="C875" s="41" t="str">
        <f t="shared" ca="1" si="56"/>
        <v>2UDL1</v>
      </c>
      <c r="D875" s="41" t="str">
        <f>IF($F875="sortie en cours d'année",'Base de données'!$B875,"-")</f>
        <v>2UDL1</v>
      </c>
      <c r="E875" s="41" t="str">
        <f>IF($H875="entrée en cours d'année",'Base de données'!$B875,"-")</f>
        <v>-</v>
      </c>
      <c r="F875" s="37" t="str">
        <f t="shared" si="53"/>
        <v>sortie en cours d'année</v>
      </c>
      <c r="G875" s="37">
        <f>IF($J875="mouvement",_xlfn.XLOOKUP('Base de données'!$B875,$V:$V,$V:$V,0),"")</f>
        <v>0</v>
      </c>
      <c r="H875" s="37" t="str">
        <f t="shared" si="54"/>
        <v/>
      </c>
      <c r="I875" s="37" t="str">
        <f>IF($J875="mouvement",_xlfn.XLOOKUP('Base de données'!$B875,$K:$K,$K:$K,0),"")</f>
        <v>2UDL1</v>
      </c>
      <c r="J875" s="38" t="str">
        <f>IF(AND(Y875&lt;&gt;MAX(Y:Y),COUNTIF(K875:V875,'Base de données'!$B875)&gt;0),"mouvement","")</f>
        <v>mouvement</v>
      </c>
      <c r="K875" s="39" t="str">
        <f>IF(K$1&gt;$AE$1,"-",IFERROR(IF(DATEDIF('Base de données'!$A875,K$1,"d")&lt;&gt;0,"",'Base de données'!$B875),""))</f>
        <v/>
      </c>
      <c r="L875" s="39" t="str">
        <f>IF(L$1&gt;$AE$1,"-",IFERROR(IF(DATEDIF('Base de données'!$A875,L$1,"d")&lt;&gt;0,"",'Base de données'!$B875),""))</f>
        <v/>
      </c>
      <c r="M875" s="39" t="str">
        <f>IF(M$1&gt;$AE$1,"-",IFERROR(IF(DATEDIF('Base de données'!$A875,M$1,"d")&lt;&gt;0,"",'Base de données'!$B875),""))</f>
        <v/>
      </c>
      <c r="N875" s="39" t="str">
        <f>IF(N$1&gt;$AE$1,"-",IFERROR(IF(DATEDIF('Base de données'!$A875,N$1,"d")&lt;&gt;0,"",'Base de données'!$B875),""))</f>
        <v>2UDL1</v>
      </c>
      <c r="O875" s="39" t="str">
        <f>IF(O$1&gt;$AE$1,"-",IFERROR(IF(DATEDIF('Base de données'!$A875,O$1,"d")&lt;&gt;0,"",'Base de données'!$B875),""))</f>
        <v/>
      </c>
      <c r="P875" s="39" t="str">
        <f>IF(P$1&gt;$AE$1,"-",IFERROR(IF(DATEDIF('Base de données'!$A875,P$1,"d")&lt;&gt;0,"",'Base de données'!$B875),""))</f>
        <v/>
      </c>
      <c r="Q875" s="39" t="str">
        <f>IF(Q$1&gt;$AE$1,"-",IFERROR(IF(DATEDIF('Base de données'!$A875,Q$1,"d")&lt;&gt;0,"",'Base de données'!$B875),""))</f>
        <v/>
      </c>
      <c r="R875" s="39" t="str">
        <f>IF(R$1&gt;$AE$1,"-",IFERROR(IF(DATEDIF('Base de données'!$A875,R$1,"d")&lt;&gt;0,"",'Base de données'!$B875),""))</f>
        <v/>
      </c>
      <c r="S875" s="39" t="str">
        <f>IF(S$1&gt;$AE$1,"-",IFERROR(IF(DATEDIF('Base de données'!$A875,S$1,"d")&lt;&gt;0,"",'Base de données'!$B875),""))</f>
        <v/>
      </c>
      <c r="T875" s="39" t="str">
        <f>IF(T$1&gt;$AE$1,"-",IFERROR(IF(DATEDIF('Base de données'!$A875,T$1,"d")&lt;&gt;0,"",'Base de données'!$B875),""))</f>
        <v/>
      </c>
      <c r="U875" s="39" t="str">
        <f>IF(U$1&gt;$AE$1,"-",IFERROR(IF(DATEDIF('Base de données'!$A875,U$1,"d")&lt;&gt;0,"",'Base de données'!$B875),""))</f>
        <v/>
      </c>
      <c r="V875" s="39" t="str">
        <f>IF(V$1&gt;$AE$1,"-",IFERROR(IF(DATEDIF('Base de données'!$A875,V$1,"d")&lt;&gt;0,"",'Base de données'!$B875),""))</f>
        <v/>
      </c>
      <c r="W875" s="34"/>
      <c r="X875" s="30" t="str">
        <f>'Base de données'!$C875&amp;" "&amp;'Base de données'!$D875</f>
        <v>Lebreton Zacharie</v>
      </c>
      <c r="Y875" s="31">
        <f>COUNTIF('Base de données'!$B:$B,'Base de données'!$B875)</f>
        <v>8</v>
      </c>
      <c r="AA875" s="87" cm="1">
        <f t="array" aca="1" ref="AA875" ca="1">INDIRECT("'Base de données'!A" &amp; ROW(Y875))</f>
        <v>45748</v>
      </c>
      <c r="AB875" s="51" t="str" cm="1">
        <f t="array" aca="1" ref="AB875" ca="1">INDIRECT("'Base de données'!B" &amp; ROW(Z875))</f>
        <v>2UDL1</v>
      </c>
    </row>
    <row r="876" spans="1:28" x14ac:dyDescent="0.3">
      <c r="A876" s="41" t="str">
        <f ca="1">IF(IF(AND($B876&lt;&gt;"-",$B876=$E876),"Entrée et sortie","-")="Entrée et sortie",'Base de données'!$B876,"-")</f>
        <v>-</v>
      </c>
      <c r="B876" s="41" t="str">
        <f t="shared" ca="1" si="55"/>
        <v>-</v>
      </c>
      <c r="C876" s="41" t="str">
        <f t="shared" ca="1" si="56"/>
        <v>-</v>
      </c>
      <c r="D876" s="41" t="str">
        <f>IF($F876="sortie en cours d'année",'Base de données'!$B876,"-")</f>
        <v>-</v>
      </c>
      <c r="E876" s="41" t="str">
        <f>IF($H876="entrée en cours d'année",'Base de données'!$B876,"-")</f>
        <v>-</v>
      </c>
      <c r="F876" s="37" t="str">
        <f t="shared" si="53"/>
        <v/>
      </c>
      <c r="G876" s="37" t="str">
        <f>IF($J876="mouvement",_xlfn.XLOOKUP('Base de données'!$B876,$V:$V,$V:$V,0),"")</f>
        <v/>
      </c>
      <c r="H876" s="37" t="str">
        <f t="shared" si="54"/>
        <v/>
      </c>
      <c r="I876" s="37" t="str">
        <f>IF($J876="mouvement",_xlfn.XLOOKUP('Base de données'!$B876,$K:$K,$K:$K,0),"")</f>
        <v/>
      </c>
      <c r="J876" s="38" t="str">
        <f>IF(AND(Y876&lt;&gt;MAX(Y:Y),COUNTIF(K876:V876,'Base de données'!$B876)&gt;0),"mouvement","")</f>
        <v/>
      </c>
      <c r="K876" s="39" t="str">
        <f>IF(K$1&gt;$AE$1,"-",IFERROR(IF(DATEDIF('Base de données'!$A876,K$1,"d")&lt;&gt;0,"",'Base de données'!$B876),""))</f>
        <v/>
      </c>
      <c r="L876" s="39" t="str">
        <f>IF(L$1&gt;$AE$1,"-",IFERROR(IF(DATEDIF('Base de données'!$A876,L$1,"d")&lt;&gt;0,"",'Base de données'!$B876),""))</f>
        <v/>
      </c>
      <c r="M876" s="39" t="str">
        <f>IF(M$1&gt;$AE$1,"-",IFERROR(IF(DATEDIF('Base de données'!$A876,M$1,"d")&lt;&gt;0,"",'Base de données'!$B876),""))</f>
        <v/>
      </c>
      <c r="N876" s="39" t="str">
        <f>IF(N$1&gt;$AE$1,"-",IFERROR(IF(DATEDIF('Base de données'!$A876,N$1,"d")&lt;&gt;0,"",'Base de données'!$B876),""))</f>
        <v>GLXU4</v>
      </c>
      <c r="O876" s="39" t="str">
        <f>IF(O$1&gt;$AE$1,"-",IFERROR(IF(DATEDIF('Base de données'!$A876,O$1,"d")&lt;&gt;0,"",'Base de données'!$B876),""))</f>
        <v/>
      </c>
      <c r="P876" s="39" t="str">
        <f>IF(P$1&gt;$AE$1,"-",IFERROR(IF(DATEDIF('Base de données'!$A876,P$1,"d")&lt;&gt;0,"",'Base de données'!$B876),""))</f>
        <v/>
      </c>
      <c r="Q876" s="39" t="str">
        <f>IF(Q$1&gt;$AE$1,"-",IFERROR(IF(DATEDIF('Base de données'!$A876,Q$1,"d")&lt;&gt;0,"",'Base de données'!$B876),""))</f>
        <v/>
      </c>
      <c r="R876" s="39" t="str">
        <f>IF(R$1&gt;$AE$1,"-",IFERROR(IF(DATEDIF('Base de données'!$A876,R$1,"d")&lt;&gt;0,"",'Base de données'!$B876),""))</f>
        <v/>
      </c>
      <c r="S876" s="39" t="str">
        <f>IF(S$1&gt;$AE$1,"-",IFERROR(IF(DATEDIF('Base de données'!$A876,S$1,"d")&lt;&gt;0,"",'Base de données'!$B876),""))</f>
        <v/>
      </c>
      <c r="T876" s="39" t="str">
        <f>IF(T$1&gt;$AE$1,"-",IFERROR(IF(DATEDIF('Base de données'!$A876,T$1,"d")&lt;&gt;0,"",'Base de données'!$B876),""))</f>
        <v/>
      </c>
      <c r="U876" s="39" t="str">
        <f>IF(U$1&gt;$AE$1,"-",IFERROR(IF(DATEDIF('Base de données'!$A876,U$1,"d")&lt;&gt;0,"",'Base de données'!$B876),""))</f>
        <v/>
      </c>
      <c r="V876" s="39" t="str">
        <f>IF(V$1&gt;$AE$1,"-",IFERROR(IF(DATEDIF('Base de données'!$A876,V$1,"d")&lt;&gt;0,"",'Base de données'!$B876),""))</f>
        <v/>
      </c>
      <c r="W876" s="34"/>
      <c r="X876" s="30" t="str">
        <f>'Base de données'!$C876&amp;" "&amp;'Base de données'!$D876</f>
        <v>Baron Camille</v>
      </c>
      <c r="Y876" s="31">
        <f>COUNTIF('Base de données'!$B:$B,'Base de données'!$B876)</f>
        <v>12</v>
      </c>
      <c r="AA876" s="87" cm="1">
        <f t="array" aca="1" ref="AA876" ca="1">INDIRECT("'Base de données'!A" &amp; ROW(Y876))</f>
        <v>45748</v>
      </c>
      <c r="AB876" s="51" t="str" cm="1">
        <f t="array" aca="1" ref="AB876" ca="1">INDIRECT("'Base de données'!B" &amp; ROW(Z876))</f>
        <v>GLXU4</v>
      </c>
    </row>
    <row r="877" spans="1:28" x14ac:dyDescent="0.3">
      <c r="A877" s="41" t="str">
        <f ca="1">IF(IF(AND($B877&lt;&gt;"-",$B877=$E877),"Entrée et sortie","-")="Entrée et sortie",'Base de données'!$B877,"-")</f>
        <v>-</v>
      </c>
      <c r="B877" s="41" t="str">
        <f t="shared" ca="1" si="55"/>
        <v>-</v>
      </c>
      <c r="C877" s="41" t="str">
        <f t="shared" ca="1" si="56"/>
        <v>-</v>
      </c>
      <c r="D877" s="41" t="str">
        <f>IF($F877="sortie en cours d'année",'Base de données'!$B877,"-")</f>
        <v>-</v>
      </c>
      <c r="E877" s="41" t="str">
        <f>IF($H877="entrée en cours d'année",'Base de données'!$B877,"-")</f>
        <v>-</v>
      </c>
      <c r="F877" s="37" t="str">
        <f t="shared" si="53"/>
        <v/>
      </c>
      <c r="G877" s="37" t="str">
        <f>IF($J877="mouvement",_xlfn.XLOOKUP('Base de données'!$B877,$V:$V,$V:$V,0),"")</f>
        <v/>
      </c>
      <c r="H877" s="37" t="str">
        <f t="shared" si="54"/>
        <v/>
      </c>
      <c r="I877" s="37" t="str">
        <f>IF($J877="mouvement",_xlfn.XLOOKUP('Base de données'!$B877,$K:$K,$K:$K,0),"")</f>
        <v/>
      </c>
      <c r="J877" s="38" t="str">
        <f>IF(AND(Y877&lt;&gt;MAX(Y:Y),COUNTIF(K877:V877,'Base de données'!$B877)&gt;0),"mouvement","")</f>
        <v/>
      </c>
      <c r="K877" s="39" t="str">
        <f>IF(K$1&gt;$AE$1,"-",IFERROR(IF(DATEDIF('Base de données'!$A877,K$1,"d")&lt;&gt;0,"",'Base de données'!$B877),""))</f>
        <v/>
      </c>
      <c r="L877" s="39" t="str">
        <f>IF(L$1&gt;$AE$1,"-",IFERROR(IF(DATEDIF('Base de données'!$A877,L$1,"d")&lt;&gt;0,"",'Base de données'!$B877),""))</f>
        <v/>
      </c>
      <c r="M877" s="39" t="str">
        <f>IF(M$1&gt;$AE$1,"-",IFERROR(IF(DATEDIF('Base de données'!$A877,M$1,"d")&lt;&gt;0,"",'Base de données'!$B877),""))</f>
        <v/>
      </c>
      <c r="N877" s="39" t="str">
        <f>IF(N$1&gt;$AE$1,"-",IFERROR(IF(DATEDIF('Base de données'!$A877,N$1,"d")&lt;&gt;0,"",'Base de données'!$B877),""))</f>
        <v>OUDA7</v>
      </c>
      <c r="O877" s="39" t="str">
        <f>IF(O$1&gt;$AE$1,"-",IFERROR(IF(DATEDIF('Base de données'!$A877,O$1,"d")&lt;&gt;0,"",'Base de données'!$B877),""))</f>
        <v/>
      </c>
      <c r="P877" s="39" t="str">
        <f>IF(P$1&gt;$AE$1,"-",IFERROR(IF(DATEDIF('Base de données'!$A877,P$1,"d")&lt;&gt;0,"",'Base de données'!$B877),""))</f>
        <v/>
      </c>
      <c r="Q877" s="39" t="str">
        <f>IF(Q$1&gt;$AE$1,"-",IFERROR(IF(DATEDIF('Base de données'!$A877,Q$1,"d")&lt;&gt;0,"",'Base de données'!$B877),""))</f>
        <v/>
      </c>
      <c r="R877" s="39" t="str">
        <f>IF(R$1&gt;$AE$1,"-",IFERROR(IF(DATEDIF('Base de données'!$A877,R$1,"d")&lt;&gt;0,"",'Base de données'!$B877),""))</f>
        <v/>
      </c>
      <c r="S877" s="39" t="str">
        <f>IF(S$1&gt;$AE$1,"-",IFERROR(IF(DATEDIF('Base de données'!$A877,S$1,"d")&lt;&gt;0,"",'Base de données'!$B877),""))</f>
        <v/>
      </c>
      <c r="T877" s="39" t="str">
        <f>IF(T$1&gt;$AE$1,"-",IFERROR(IF(DATEDIF('Base de données'!$A877,T$1,"d")&lt;&gt;0,"",'Base de données'!$B877),""))</f>
        <v/>
      </c>
      <c r="U877" s="39" t="str">
        <f>IF(U$1&gt;$AE$1,"-",IFERROR(IF(DATEDIF('Base de données'!$A877,U$1,"d")&lt;&gt;0,"",'Base de données'!$B877),""))</f>
        <v/>
      </c>
      <c r="V877" s="39" t="str">
        <f>IF(V$1&gt;$AE$1,"-",IFERROR(IF(DATEDIF('Base de données'!$A877,V$1,"d")&lt;&gt;0,"",'Base de données'!$B877),""))</f>
        <v/>
      </c>
      <c r="W877" s="34"/>
      <c r="X877" s="30" t="str">
        <f>'Base de données'!$C877&amp;" "&amp;'Base de données'!$D877</f>
        <v>Lagarde Michel</v>
      </c>
      <c r="Y877" s="31">
        <f>COUNTIF('Base de données'!$B:$B,'Base de données'!$B877)</f>
        <v>12</v>
      </c>
      <c r="AA877" s="87" cm="1">
        <f t="array" aca="1" ref="AA877" ca="1">INDIRECT("'Base de données'!A" &amp; ROW(Y877))</f>
        <v>45748</v>
      </c>
      <c r="AB877" s="51" t="str" cm="1">
        <f t="array" aca="1" ref="AB877" ca="1">INDIRECT("'Base de données'!B" &amp; ROW(Z877))</f>
        <v>OUDA7</v>
      </c>
    </row>
    <row r="878" spans="1:28" x14ac:dyDescent="0.3">
      <c r="A878" s="41" t="str">
        <f ca="1">IF(IF(AND($B878&lt;&gt;"-",$B878=$E878),"Entrée et sortie","-")="Entrée et sortie",'Base de données'!$B878,"-")</f>
        <v>-</v>
      </c>
      <c r="B878" s="41" t="str">
        <f t="shared" ca="1" si="55"/>
        <v>-</v>
      </c>
      <c r="C878" s="41" t="str">
        <f t="shared" ca="1" si="56"/>
        <v>-</v>
      </c>
      <c r="D878" s="41" t="str">
        <f>IF($F878="sortie en cours d'année",'Base de données'!$B878,"-")</f>
        <v>-</v>
      </c>
      <c r="E878" s="41" t="str">
        <f>IF($H878="entrée en cours d'année",'Base de données'!$B878,"-")</f>
        <v>-</v>
      </c>
      <c r="F878" s="37" t="str">
        <f t="shared" si="53"/>
        <v/>
      </c>
      <c r="G878" s="37" t="str">
        <f>IF($J878="mouvement",_xlfn.XLOOKUP('Base de données'!$B878,$V:$V,$V:$V,0),"")</f>
        <v/>
      </c>
      <c r="H878" s="37" t="str">
        <f t="shared" si="54"/>
        <v/>
      </c>
      <c r="I878" s="37" t="str">
        <f>IF($J878="mouvement",_xlfn.XLOOKUP('Base de données'!$B878,$K:$K,$K:$K,0),"")</f>
        <v/>
      </c>
      <c r="J878" s="38" t="str">
        <f>IF(AND(Y878&lt;&gt;MAX(Y:Y),COUNTIF(K878:V878,'Base de données'!$B878)&gt;0),"mouvement","")</f>
        <v/>
      </c>
      <c r="K878" s="39" t="str">
        <f>IF(K$1&gt;$AE$1,"-",IFERROR(IF(DATEDIF('Base de données'!$A878,K$1,"d")&lt;&gt;0,"",'Base de données'!$B878),""))</f>
        <v/>
      </c>
      <c r="L878" s="39" t="str">
        <f>IF(L$1&gt;$AE$1,"-",IFERROR(IF(DATEDIF('Base de données'!$A878,L$1,"d")&lt;&gt;0,"",'Base de données'!$B878),""))</f>
        <v/>
      </c>
      <c r="M878" s="39" t="str">
        <f>IF(M$1&gt;$AE$1,"-",IFERROR(IF(DATEDIF('Base de données'!$A878,M$1,"d")&lt;&gt;0,"",'Base de données'!$B878),""))</f>
        <v/>
      </c>
      <c r="N878" s="39" t="str">
        <f>IF(N$1&gt;$AE$1,"-",IFERROR(IF(DATEDIF('Base de données'!$A878,N$1,"d")&lt;&gt;0,"",'Base de données'!$B878),""))</f>
        <v>ACN0J</v>
      </c>
      <c r="O878" s="39" t="str">
        <f>IF(O$1&gt;$AE$1,"-",IFERROR(IF(DATEDIF('Base de données'!$A878,O$1,"d")&lt;&gt;0,"",'Base de données'!$B878),""))</f>
        <v/>
      </c>
      <c r="P878" s="39" t="str">
        <f>IF(P$1&gt;$AE$1,"-",IFERROR(IF(DATEDIF('Base de données'!$A878,P$1,"d")&lt;&gt;0,"",'Base de données'!$B878),""))</f>
        <v/>
      </c>
      <c r="Q878" s="39" t="str">
        <f>IF(Q$1&gt;$AE$1,"-",IFERROR(IF(DATEDIF('Base de données'!$A878,Q$1,"d")&lt;&gt;0,"",'Base de données'!$B878),""))</f>
        <v/>
      </c>
      <c r="R878" s="39" t="str">
        <f>IF(R$1&gt;$AE$1,"-",IFERROR(IF(DATEDIF('Base de données'!$A878,R$1,"d")&lt;&gt;0,"",'Base de données'!$B878),""))</f>
        <v/>
      </c>
      <c r="S878" s="39" t="str">
        <f>IF(S$1&gt;$AE$1,"-",IFERROR(IF(DATEDIF('Base de données'!$A878,S$1,"d")&lt;&gt;0,"",'Base de données'!$B878),""))</f>
        <v/>
      </c>
      <c r="T878" s="39" t="str">
        <f>IF(T$1&gt;$AE$1,"-",IFERROR(IF(DATEDIF('Base de données'!$A878,T$1,"d")&lt;&gt;0,"",'Base de données'!$B878),""))</f>
        <v/>
      </c>
      <c r="U878" s="39" t="str">
        <f>IF(U$1&gt;$AE$1,"-",IFERROR(IF(DATEDIF('Base de données'!$A878,U$1,"d")&lt;&gt;0,"",'Base de données'!$B878),""))</f>
        <v/>
      </c>
      <c r="V878" s="39" t="str">
        <f>IF(V$1&gt;$AE$1,"-",IFERROR(IF(DATEDIF('Base de données'!$A878,V$1,"d")&lt;&gt;0,"",'Base de données'!$B878),""))</f>
        <v/>
      </c>
      <c r="W878" s="34"/>
      <c r="X878" s="30" t="str">
        <f>'Base de données'!$C878&amp;" "&amp;'Base de données'!$D878</f>
        <v>Mathieu Élisabeth</v>
      </c>
      <c r="Y878" s="31">
        <f>COUNTIF('Base de données'!$B:$B,'Base de données'!$B878)</f>
        <v>12</v>
      </c>
      <c r="AA878" s="87" cm="1">
        <f t="array" aca="1" ref="AA878" ca="1">INDIRECT("'Base de données'!A" &amp; ROW(Y878))</f>
        <v>45748</v>
      </c>
      <c r="AB878" s="51" t="str" cm="1">
        <f t="array" aca="1" ref="AB878" ca="1">INDIRECT("'Base de données'!B" &amp; ROW(Z878))</f>
        <v>ACN0J</v>
      </c>
    </row>
    <row r="879" spans="1:28" x14ac:dyDescent="0.3">
      <c r="A879" s="41" t="str">
        <f ca="1">IF(IF(AND($B879&lt;&gt;"-",$B879=$E879),"Entrée et sortie","-")="Entrée et sortie",'Base de données'!$B879,"-")</f>
        <v>-</v>
      </c>
      <c r="B879" s="41" t="str">
        <f t="shared" ca="1" si="55"/>
        <v>-</v>
      </c>
      <c r="C879" s="41" t="str">
        <f t="shared" ca="1" si="56"/>
        <v>-</v>
      </c>
      <c r="D879" s="41" t="str">
        <f>IF($F879="sortie en cours d'année",'Base de données'!$B879,"-")</f>
        <v>-</v>
      </c>
      <c r="E879" s="41" t="str">
        <f>IF($H879="entrée en cours d'année",'Base de données'!$B879,"-")</f>
        <v>-</v>
      </c>
      <c r="F879" s="37" t="str">
        <f t="shared" si="53"/>
        <v/>
      </c>
      <c r="G879" s="37" t="str">
        <f>IF($J879="mouvement",_xlfn.XLOOKUP('Base de données'!$B879,$V:$V,$V:$V,0),"")</f>
        <v/>
      </c>
      <c r="H879" s="37" t="str">
        <f t="shared" si="54"/>
        <v/>
      </c>
      <c r="I879" s="37" t="str">
        <f>IF($J879="mouvement",_xlfn.XLOOKUP('Base de données'!$B879,$K:$K,$K:$K,0),"")</f>
        <v/>
      </c>
      <c r="J879" s="38" t="str">
        <f>IF(AND(Y879&lt;&gt;MAX(Y:Y),COUNTIF(K879:V879,'Base de données'!$B879)&gt;0),"mouvement","")</f>
        <v/>
      </c>
      <c r="K879" s="39" t="str">
        <f>IF(K$1&gt;$AE$1,"-",IFERROR(IF(DATEDIF('Base de données'!$A879,K$1,"d")&lt;&gt;0,"",'Base de données'!$B879),""))</f>
        <v/>
      </c>
      <c r="L879" s="39" t="str">
        <f>IF(L$1&gt;$AE$1,"-",IFERROR(IF(DATEDIF('Base de données'!$A879,L$1,"d")&lt;&gt;0,"",'Base de données'!$B879),""))</f>
        <v/>
      </c>
      <c r="M879" s="39" t="str">
        <f>IF(M$1&gt;$AE$1,"-",IFERROR(IF(DATEDIF('Base de données'!$A879,M$1,"d")&lt;&gt;0,"",'Base de données'!$B879),""))</f>
        <v/>
      </c>
      <c r="N879" s="39" t="str">
        <f>IF(N$1&gt;$AE$1,"-",IFERROR(IF(DATEDIF('Base de données'!$A879,N$1,"d")&lt;&gt;0,"",'Base de données'!$B879),""))</f>
        <v>JF4II</v>
      </c>
      <c r="O879" s="39" t="str">
        <f>IF(O$1&gt;$AE$1,"-",IFERROR(IF(DATEDIF('Base de données'!$A879,O$1,"d")&lt;&gt;0,"",'Base de données'!$B879),""))</f>
        <v/>
      </c>
      <c r="P879" s="39" t="str">
        <f>IF(P$1&gt;$AE$1,"-",IFERROR(IF(DATEDIF('Base de données'!$A879,P$1,"d")&lt;&gt;0,"",'Base de données'!$B879),""))</f>
        <v/>
      </c>
      <c r="Q879" s="39" t="str">
        <f>IF(Q$1&gt;$AE$1,"-",IFERROR(IF(DATEDIF('Base de données'!$A879,Q$1,"d")&lt;&gt;0,"",'Base de données'!$B879),""))</f>
        <v/>
      </c>
      <c r="R879" s="39" t="str">
        <f>IF(R$1&gt;$AE$1,"-",IFERROR(IF(DATEDIF('Base de données'!$A879,R$1,"d")&lt;&gt;0,"",'Base de données'!$B879),""))</f>
        <v/>
      </c>
      <c r="S879" s="39" t="str">
        <f>IF(S$1&gt;$AE$1,"-",IFERROR(IF(DATEDIF('Base de données'!$A879,S$1,"d")&lt;&gt;0,"",'Base de données'!$B879),""))</f>
        <v/>
      </c>
      <c r="T879" s="39" t="str">
        <f>IF(T$1&gt;$AE$1,"-",IFERROR(IF(DATEDIF('Base de données'!$A879,T$1,"d")&lt;&gt;0,"",'Base de données'!$B879),""))</f>
        <v/>
      </c>
      <c r="U879" s="39" t="str">
        <f>IF(U$1&gt;$AE$1,"-",IFERROR(IF(DATEDIF('Base de données'!$A879,U$1,"d")&lt;&gt;0,"",'Base de données'!$B879),""))</f>
        <v/>
      </c>
      <c r="V879" s="39" t="str">
        <f>IF(V$1&gt;$AE$1,"-",IFERROR(IF(DATEDIF('Base de données'!$A879,V$1,"d")&lt;&gt;0,"",'Base de données'!$B879),""))</f>
        <v/>
      </c>
      <c r="W879" s="34"/>
      <c r="X879" s="30" t="str">
        <f>'Base de données'!$C879&amp;" "&amp;'Base de données'!$D879</f>
        <v>Normand Éléonore</v>
      </c>
      <c r="Y879" s="31">
        <f>COUNTIF('Base de données'!$B:$B,'Base de données'!$B879)</f>
        <v>12</v>
      </c>
      <c r="AA879" s="87" cm="1">
        <f t="array" aca="1" ref="AA879" ca="1">INDIRECT("'Base de données'!A" &amp; ROW(Y879))</f>
        <v>45748</v>
      </c>
      <c r="AB879" s="51" t="str" cm="1">
        <f t="array" aca="1" ref="AB879" ca="1">INDIRECT("'Base de données'!B" &amp; ROW(Z879))</f>
        <v>JF4II</v>
      </c>
    </row>
    <row r="880" spans="1:28" x14ac:dyDescent="0.3">
      <c r="A880" s="41" t="str">
        <f ca="1">IF(IF(AND($B880&lt;&gt;"-",$B880=$E880),"Entrée et sortie","-")="Entrée et sortie",'Base de données'!$B880,"-")</f>
        <v>-</v>
      </c>
      <c r="B880" s="41" t="str">
        <f t="shared" ca="1" si="55"/>
        <v>-</v>
      </c>
      <c r="C880" s="41" t="str">
        <f t="shared" ca="1" si="56"/>
        <v>-</v>
      </c>
      <c r="D880" s="41" t="str">
        <f>IF($F880="sortie en cours d'année",'Base de données'!$B880,"-")</f>
        <v>-</v>
      </c>
      <c r="E880" s="41" t="str">
        <f>IF($H880="entrée en cours d'année",'Base de données'!$B880,"-")</f>
        <v>-</v>
      </c>
      <c r="F880" s="37" t="str">
        <f t="shared" si="53"/>
        <v/>
      </c>
      <c r="G880" s="37" t="str">
        <f>IF($J880="mouvement",_xlfn.XLOOKUP('Base de données'!$B880,$V:$V,$V:$V,0),"")</f>
        <v/>
      </c>
      <c r="H880" s="37" t="str">
        <f t="shared" si="54"/>
        <v/>
      </c>
      <c r="I880" s="37" t="str">
        <f>IF($J880="mouvement",_xlfn.XLOOKUP('Base de données'!$B880,$K:$K,$K:$K,0),"")</f>
        <v/>
      </c>
      <c r="J880" s="38" t="str">
        <f>IF(AND(Y880&lt;&gt;MAX(Y:Y),COUNTIF(K880:V880,'Base de données'!$B880)&gt;0),"mouvement","")</f>
        <v/>
      </c>
      <c r="K880" s="39" t="str">
        <f>IF(K$1&gt;$AE$1,"-",IFERROR(IF(DATEDIF('Base de données'!$A880,K$1,"d")&lt;&gt;0,"",'Base de données'!$B880),""))</f>
        <v/>
      </c>
      <c r="L880" s="39" t="str">
        <f>IF(L$1&gt;$AE$1,"-",IFERROR(IF(DATEDIF('Base de données'!$A880,L$1,"d")&lt;&gt;0,"",'Base de données'!$B880),""))</f>
        <v/>
      </c>
      <c r="M880" s="39" t="str">
        <f>IF(M$1&gt;$AE$1,"-",IFERROR(IF(DATEDIF('Base de données'!$A880,M$1,"d")&lt;&gt;0,"",'Base de données'!$B880),""))</f>
        <v/>
      </c>
      <c r="N880" s="39" t="str">
        <f>IF(N$1&gt;$AE$1,"-",IFERROR(IF(DATEDIF('Base de données'!$A880,N$1,"d")&lt;&gt;0,"",'Base de données'!$B880),""))</f>
        <v>O4PZL</v>
      </c>
      <c r="O880" s="39" t="str">
        <f>IF(O$1&gt;$AE$1,"-",IFERROR(IF(DATEDIF('Base de données'!$A880,O$1,"d")&lt;&gt;0,"",'Base de données'!$B880),""))</f>
        <v/>
      </c>
      <c r="P880" s="39" t="str">
        <f>IF(P$1&gt;$AE$1,"-",IFERROR(IF(DATEDIF('Base de données'!$A880,P$1,"d")&lt;&gt;0,"",'Base de données'!$B880),""))</f>
        <v/>
      </c>
      <c r="Q880" s="39" t="str">
        <f>IF(Q$1&gt;$AE$1,"-",IFERROR(IF(DATEDIF('Base de données'!$A880,Q$1,"d")&lt;&gt;0,"",'Base de données'!$B880),""))</f>
        <v/>
      </c>
      <c r="R880" s="39" t="str">
        <f>IF(R$1&gt;$AE$1,"-",IFERROR(IF(DATEDIF('Base de données'!$A880,R$1,"d")&lt;&gt;0,"",'Base de données'!$B880),""))</f>
        <v/>
      </c>
      <c r="S880" s="39" t="str">
        <f>IF(S$1&gt;$AE$1,"-",IFERROR(IF(DATEDIF('Base de données'!$A880,S$1,"d")&lt;&gt;0,"",'Base de données'!$B880),""))</f>
        <v/>
      </c>
      <c r="T880" s="39" t="str">
        <f>IF(T$1&gt;$AE$1,"-",IFERROR(IF(DATEDIF('Base de données'!$A880,T$1,"d")&lt;&gt;0,"",'Base de données'!$B880),""))</f>
        <v/>
      </c>
      <c r="U880" s="39" t="str">
        <f>IF(U$1&gt;$AE$1,"-",IFERROR(IF(DATEDIF('Base de données'!$A880,U$1,"d")&lt;&gt;0,"",'Base de données'!$B880),""))</f>
        <v/>
      </c>
      <c r="V880" s="39" t="str">
        <f>IF(V$1&gt;$AE$1,"-",IFERROR(IF(DATEDIF('Base de données'!$A880,V$1,"d")&lt;&gt;0,"",'Base de données'!$B880),""))</f>
        <v/>
      </c>
      <c r="W880" s="34"/>
      <c r="X880" s="30" t="str">
        <f>'Base de données'!$C880&amp;" "&amp;'Base de données'!$D880</f>
        <v>Hardy Noël</v>
      </c>
      <c r="Y880" s="31">
        <f>COUNTIF('Base de données'!$B:$B,'Base de données'!$B880)</f>
        <v>12</v>
      </c>
      <c r="AA880" s="87" cm="1">
        <f t="array" aca="1" ref="AA880" ca="1">INDIRECT("'Base de données'!A" &amp; ROW(Y880))</f>
        <v>45748</v>
      </c>
      <c r="AB880" s="51" t="str" cm="1">
        <f t="array" aca="1" ref="AB880" ca="1">INDIRECT("'Base de données'!B" &amp; ROW(Z880))</f>
        <v>O4PZL</v>
      </c>
    </row>
    <row r="881" spans="1:28" x14ac:dyDescent="0.3">
      <c r="A881" s="41" t="str">
        <f ca="1">IF(IF(AND($B881&lt;&gt;"-",$B881=$E881),"Entrée et sortie","-")="Entrée et sortie",'Base de données'!$B881,"-")</f>
        <v>-</v>
      </c>
      <c r="B881" s="41" t="str">
        <f t="shared" ca="1" si="55"/>
        <v>-</v>
      </c>
      <c r="C881" s="41" t="str">
        <f t="shared" ca="1" si="56"/>
        <v>-</v>
      </c>
      <c r="D881" s="41" t="str">
        <f>IF($F881="sortie en cours d'année",'Base de données'!$B881,"-")</f>
        <v>-</v>
      </c>
      <c r="E881" s="41" t="str">
        <f>IF($H881="entrée en cours d'année",'Base de données'!$B881,"-")</f>
        <v>-</v>
      </c>
      <c r="F881" s="37" t="str">
        <f t="shared" si="53"/>
        <v/>
      </c>
      <c r="G881" s="37" t="str">
        <f>IF($J881="mouvement",_xlfn.XLOOKUP('Base de données'!$B881,$V:$V,$V:$V,0),"")</f>
        <v/>
      </c>
      <c r="H881" s="37" t="str">
        <f t="shared" si="54"/>
        <v/>
      </c>
      <c r="I881" s="37" t="str">
        <f>IF($J881="mouvement",_xlfn.XLOOKUP('Base de données'!$B881,$K:$K,$K:$K,0),"")</f>
        <v/>
      </c>
      <c r="J881" s="38" t="str">
        <f>IF(AND(Y881&lt;&gt;MAX(Y:Y),COUNTIF(K881:V881,'Base de données'!$B881)&gt;0),"mouvement","")</f>
        <v/>
      </c>
      <c r="K881" s="39" t="str">
        <f>IF(K$1&gt;$AE$1,"-",IFERROR(IF(DATEDIF('Base de données'!$A881,K$1,"d")&lt;&gt;0,"",'Base de données'!$B881),""))</f>
        <v/>
      </c>
      <c r="L881" s="39" t="str">
        <f>IF(L$1&gt;$AE$1,"-",IFERROR(IF(DATEDIF('Base de données'!$A881,L$1,"d")&lt;&gt;0,"",'Base de données'!$B881),""))</f>
        <v/>
      </c>
      <c r="M881" s="39" t="str">
        <f>IF(M$1&gt;$AE$1,"-",IFERROR(IF(DATEDIF('Base de données'!$A881,M$1,"d")&lt;&gt;0,"",'Base de données'!$B881),""))</f>
        <v/>
      </c>
      <c r="N881" s="39" t="str">
        <f>IF(N$1&gt;$AE$1,"-",IFERROR(IF(DATEDIF('Base de données'!$A881,N$1,"d")&lt;&gt;0,"",'Base de données'!$B881),""))</f>
        <v>7UCEM</v>
      </c>
      <c r="O881" s="39" t="str">
        <f>IF(O$1&gt;$AE$1,"-",IFERROR(IF(DATEDIF('Base de données'!$A881,O$1,"d")&lt;&gt;0,"",'Base de données'!$B881),""))</f>
        <v/>
      </c>
      <c r="P881" s="39" t="str">
        <f>IF(P$1&gt;$AE$1,"-",IFERROR(IF(DATEDIF('Base de données'!$A881,P$1,"d")&lt;&gt;0,"",'Base de données'!$B881),""))</f>
        <v/>
      </c>
      <c r="Q881" s="39" t="str">
        <f>IF(Q$1&gt;$AE$1,"-",IFERROR(IF(DATEDIF('Base de données'!$A881,Q$1,"d")&lt;&gt;0,"",'Base de données'!$B881),""))</f>
        <v/>
      </c>
      <c r="R881" s="39" t="str">
        <f>IF(R$1&gt;$AE$1,"-",IFERROR(IF(DATEDIF('Base de données'!$A881,R$1,"d")&lt;&gt;0,"",'Base de données'!$B881),""))</f>
        <v/>
      </c>
      <c r="S881" s="39" t="str">
        <f>IF(S$1&gt;$AE$1,"-",IFERROR(IF(DATEDIF('Base de données'!$A881,S$1,"d")&lt;&gt;0,"",'Base de données'!$B881),""))</f>
        <v/>
      </c>
      <c r="T881" s="39" t="str">
        <f>IF(T$1&gt;$AE$1,"-",IFERROR(IF(DATEDIF('Base de données'!$A881,T$1,"d")&lt;&gt;0,"",'Base de données'!$B881),""))</f>
        <v/>
      </c>
      <c r="U881" s="39" t="str">
        <f>IF(U$1&gt;$AE$1,"-",IFERROR(IF(DATEDIF('Base de données'!$A881,U$1,"d")&lt;&gt;0,"",'Base de données'!$B881),""))</f>
        <v/>
      </c>
      <c r="V881" s="39" t="str">
        <f>IF(V$1&gt;$AE$1,"-",IFERROR(IF(DATEDIF('Base de données'!$A881,V$1,"d")&lt;&gt;0,"",'Base de données'!$B881),""))</f>
        <v/>
      </c>
      <c r="W881" s="34"/>
      <c r="X881" s="30" t="str">
        <f>'Base de données'!$C881&amp;" "&amp;'Base de données'!$D881</f>
        <v>Perret Henri</v>
      </c>
      <c r="Y881" s="31">
        <f>COUNTIF('Base de données'!$B:$B,'Base de données'!$B881)</f>
        <v>12</v>
      </c>
      <c r="AA881" s="87" cm="1">
        <f t="array" aca="1" ref="AA881" ca="1">INDIRECT("'Base de données'!A" &amp; ROW(Y881))</f>
        <v>45748</v>
      </c>
      <c r="AB881" s="51" t="str" cm="1">
        <f t="array" aca="1" ref="AB881" ca="1">INDIRECT("'Base de données'!B" &amp; ROW(Z881))</f>
        <v>7UCEM</v>
      </c>
    </row>
    <row r="882" spans="1:28" x14ac:dyDescent="0.3">
      <c r="A882" s="41" t="str">
        <f ca="1">IF(IF(AND($B882&lt;&gt;"-",$B882=$E882),"Entrée et sortie","-")="Entrée et sortie",'Base de données'!$B882,"-")</f>
        <v>-</v>
      </c>
      <c r="B882" s="41" t="str">
        <f t="shared" ca="1" si="55"/>
        <v>-</v>
      </c>
      <c r="C882" s="41" t="str">
        <f t="shared" ca="1" si="56"/>
        <v>-</v>
      </c>
      <c r="D882" s="41" t="str">
        <f>IF($F882="sortie en cours d'année",'Base de données'!$B882,"-")</f>
        <v>-</v>
      </c>
      <c r="E882" s="41" t="str">
        <f>IF($H882="entrée en cours d'année",'Base de données'!$B882,"-")</f>
        <v>-</v>
      </c>
      <c r="F882" s="37" t="str">
        <f t="shared" si="53"/>
        <v/>
      </c>
      <c r="G882" s="37" t="str">
        <f>IF($J882="mouvement",_xlfn.XLOOKUP('Base de données'!$B882,$V:$V,$V:$V,0),"")</f>
        <v/>
      </c>
      <c r="H882" s="37" t="str">
        <f t="shared" si="54"/>
        <v/>
      </c>
      <c r="I882" s="37" t="str">
        <f>IF($J882="mouvement",_xlfn.XLOOKUP('Base de données'!$B882,$K:$K,$K:$K,0),"")</f>
        <v/>
      </c>
      <c r="J882" s="38" t="str">
        <f>IF(AND(Y882&lt;&gt;MAX(Y:Y),COUNTIF(K882:V882,'Base de données'!$B882)&gt;0),"mouvement","")</f>
        <v/>
      </c>
      <c r="K882" s="39" t="str">
        <f>IF(K$1&gt;$AE$1,"-",IFERROR(IF(DATEDIF('Base de données'!$A882,K$1,"d")&lt;&gt;0,"",'Base de données'!$B882),""))</f>
        <v/>
      </c>
      <c r="L882" s="39" t="str">
        <f>IF(L$1&gt;$AE$1,"-",IFERROR(IF(DATEDIF('Base de données'!$A882,L$1,"d")&lt;&gt;0,"",'Base de données'!$B882),""))</f>
        <v/>
      </c>
      <c r="M882" s="39" t="str">
        <f>IF(M$1&gt;$AE$1,"-",IFERROR(IF(DATEDIF('Base de données'!$A882,M$1,"d")&lt;&gt;0,"",'Base de données'!$B882),""))</f>
        <v/>
      </c>
      <c r="N882" s="39" t="str">
        <f>IF(N$1&gt;$AE$1,"-",IFERROR(IF(DATEDIF('Base de données'!$A882,N$1,"d")&lt;&gt;0,"",'Base de données'!$B882),""))</f>
        <v>68AQ6</v>
      </c>
      <c r="O882" s="39" t="str">
        <f>IF(O$1&gt;$AE$1,"-",IFERROR(IF(DATEDIF('Base de données'!$A882,O$1,"d")&lt;&gt;0,"",'Base de données'!$B882),""))</f>
        <v/>
      </c>
      <c r="P882" s="39" t="str">
        <f>IF(P$1&gt;$AE$1,"-",IFERROR(IF(DATEDIF('Base de données'!$A882,P$1,"d")&lt;&gt;0,"",'Base de données'!$B882),""))</f>
        <v/>
      </c>
      <c r="Q882" s="39" t="str">
        <f>IF(Q$1&gt;$AE$1,"-",IFERROR(IF(DATEDIF('Base de données'!$A882,Q$1,"d")&lt;&gt;0,"",'Base de données'!$B882),""))</f>
        <v/>
      </c>
      <c r="R882" s="39" t="str">
        <f>IF(R$1&gt;$AE$1,"-",IFERROR(IF(DATEDIF('Base de données'!$A882,R$1,"d")&lt;&gt;0,"",'Base de données'!$B882),""))</f>
        <v/>
      </c>
      <c r="S882" s="39" t="str">
        <f>IF(S$1&gt;$AE$1,"-",IFERROR(IF(DATEDIF('Base de données'!$A882,S$1,"d")&lt;&gt;0,"",'Base de données'!$B882),""))</f>
        <v/>
      </c>
      <c r="T882" s="39" t="str">
        <f>IF(T$1&gt;$AE$1,"-",IFERROR(IF(DATEDIF('Base de données'!$A882,T$1,"d")&lt;&gt;0,"",'Base de données'!$B882),""))</f>
        <v/>
      </c>
      <c r="U882" s="39" t="str">
        <f>IF(U$1&gt;$AE$1,"-",IFERROR(IF(DATEDIF('Base de données'!$A882,U$1,"d")&lt;&gt;0,"",'Base de données'!$B882),""))</f>
        <v/>
      </c>
      <c r="V882" s="39" t="str">
        <f>IF(V$1&gt;$AE$1,"-",IFERROR(IF(DATEDIF('Base de données'!$A882,V$1,"d")&lt;&gt;0,"",'Base de données'!$B882),""))</f>
        <v/>
      </c>
      <c r="W882" s="34"/>
      <c r="X882" s="30" t="str">
        <f>'Base de données'!$C882&amp;" "&amp;'Base de données'!$D882</f>
        <v>Bertrand Charles</v>
      </c>
      <c r="Y882" s="31">
        <f>COUNTIF('Base de données'!$B:$B,'Base de données'!$B882)</f>
        <v>12</v>
      </c>
      <c r="AA882" s="87" cm="1">
        <f t="array" aca="1" ref="AA882" ca="1">INDIRECT("'Base de données'!A" &amp; ROW(Y882))</f>
        <v>45748</v>
      </c>
      <c r="AB882" s="51" t="str" cm="1">
        <f t="array" aca="1" ref="AB882" ca="1">INDIRECT("'Base de données'!B" &amp; ROW(Z882))</f>
        <v>68AQ6</v>
      </c>
    </row>
    <row r="883" spans="1:28" x14ac:dyDescent="0.3">
      <c r="A883" s="41" t="str">
        <f ca="1">IF(IF(AND($B883&lt;&gt;"-",$B883=$E883),"Entrée et sortie","-")="Entrée et sortie",'Base de données'!$B883,"-")</f>
        <v>-</v>
      </c>
      <c r="B883" s="41" t="str">
        <f t="shared" ca="1" si="55"/>
        <v>-</v>
      </c>
      <c r="C883" s="41" t="str">
        <f t="shared" ca="1" si="56"/>
        <v>-</v>
      </c>
      <c r="D883" s="41" t="str">
        <f>IF($F883="sortie en cours d'année",'Base de données'!$B883,"-")</f>
        <v>-</v>
      </c>
      <c r="E883" s="41" t="str">
        <f>IF($H883="entrée en cours d'année",'Base de données'!$B883,"-")</f>
        <v>-</v>
      </c>
      <c r="F883" s="37" t="str">
        <f t="shared" si="53"/>
        <v/>
      </c>
      <c r="G883" s="37" t="str">
        <f>IF($J883="mouvement",_xlfn.XLOOKUP('Base de données'!$B883,$V:$V,$V:$V,0),"")</f>
        <v/>
      </c>
      <c r="H883" s="37" t="str">
        <f t="shared" si="54"/>
        <v/>
      </c>
      <c r="I883" s="37" t="str">
        <f>IF($J883="mouvement",_xlfn.XLOOKUP('Base de données'!$B883,$K:$K,$K:$K,0),"")</f>
        <v/>
      </c>
      <c r="J883" s="38" t="str">
        <f>IF(AND(Y883&lt;&gt;MAX(Y:Y),COUNTIF(K883:V883,'Base de données'!$B883)&gt;0),"mouvement","")</f>
        <v/>
      </c>
      <c r="K883" s="39" t="str">
        <f>IF(K$1&gt;$AE$1,"-",IFERROR(IF(DATEDIF('Base de données'!$A883,K$1,"d")&lt;&gt;0,"",'Base de données'!$B883),""))</f>
        <v/>
      </c>
      <c r="L883" s="39" t="str">
        <f>IF(L$1&gt;$AE$1,"-",IFERROR(IF(DATEDIF('Base de données'!$A883,L$1,"d")&lt;&gt;0,"",'Base de données'!$B883),""))</f>
        <v/>
      </c>
      <c r="M883" s="39" t="str">
        <f>IF(M$1&gt;$AE$1,"-",IFERROR(IF(DATEDIF('Base de données'!$A883,M$1,"d")&lt;&gt;0,"",'Base de données'!$B883),""))</f>
        <v/>
      </c>
      <c r="N883" s="39" t="str">
        <f>IF(N$1&gt;$AE$1,"-",IFERROR(IF(DATEDIF('Base de données'!$A883,N$1,"d")&lt;&gt;0,"",'Base de données'!$B883),""))</f>
        <v>Y670G</v>
      </c>
      <c r="O883" s="39" t="str">
        <f>IF(O$1&gt;$AE$1,"-",IFERROR(IF(DATEDIF('Base de données'!$A883,O$1,"d")&lt;&gt;0,"",'Base de données'!$B883),""))</f>
        <v/>
      </c>
      <c r="P883" s="39" t="str">
        <f>IF(P$1&gt;$AE$1,"-",IFERROR(IF(DATEDIF('Base de données'!$A883,P$1,"d")&lt;&gt;0,"",'Base de données'!$B883),""))</f>
        <v/>
      </c>
      <c r="Q883" s="39" t="str">
        <f>IF(Q$1&gt;$AE$1,"-",IFERROR(IF(DATEDIF('Base de données'!$A883,Q$1,"d")&lt;&gt;0,"",'Base de données'!$B883),""))</f>
        <v/>
      </c>
      <c r="R883" s="39" t="str">
        <f>IF(R$1&gt;$AE$1,"-",IFERROR(IF(DATEDIF('Base de données'!$A883,R$1,"d")&lt;&gt;0,"",'Base de données'!$B883),""))</f>
        <v/>
      </c>
      <c r="S883" s="39" t="str">
        <f>IF(S$1&gt;$AE$1,"-",IFERROR(IF(DATEDIF('Base de données'!$A883,S$1,"d")&lt;&gt;0,"",'Base de données'!$B883),""))</f>
        <v/>
      </c>
      <c r="T883" s="39" t="str">
        <f>IF(T$1&gt;$AE$1,"-",IFERROR(IF(DATEDIF('Base de données'!$A883,T$1,"d")&lt;&gt;0,"",'Base de données'!$B883),""))</f>
        <v/>
      </c>
      <c r="U883" s="39" t="str">
        <f>IF(U$1&gt;$AE$1,"-",IFERROR(IF(DATEDIF('Base de données'!$A883,U$1,"d")&lt;&gt;0,"",'Base de données'!$B883),""))</f>
        <v/>
      </c>
      <c r="V883" s="39" t="str">
        <f>IF(V$1&gt;$AE$1,"-",IFERROR(IF(DATEDIF('Base de données'!$A883,V$1,"d")&lt;&gt;0,"",'Base de données'!$B883),""))</f>
        <v/>
      </c>
      <c r="W883" s="34"/>
      <c r="X883" s="30" t="str">
        <f>'Base de données'!$C883&amp;" "&amp;'Base de données'!$D883</f>
        <v>Fleury Bertrand</v>
      </c>
      <c r="Y883" s="31">
        <f>COUNTIF('Base de données'!$B:$B,'Base de données'!$B883)</f>
        <v>12</v>
      </c>
      <c r="AA883" s="87" cm="1">
        <f t="array" aca="1" ref="AA883" ca="1">INDIRECT("'Base de données'!A" &amp; ROW(Y883))</f>
        <v>45748</v>
      </c>
      <c r="AB883" s="51" t="str" cm="1">
        <f t="array" aca="1" ref="AB883" ca="1">INDIRECT("'Base de données'!B" &amp; ROW(Z883))</f>
        <v>Y670G</v>
      </c>
    </row>
    <row r="884" spans="1:28" x14ac:dyDescent="0.3">
      <c r="A884" s="41" t="str">
        <f ca="1">IF(IF(AND($B884&lt;&gt;"-",$B884=$E884),"Entrée et sortie","-")="Entrée et sortie",'Base de données'!$B884,"-")</f>
        <v>-</v>
      </c>
      <c r="B884" s="41" t="str">
        <f t="shared" ca="1" si="55"/>
        <v>-</v>
      </c>
      <c r="C884" s="41" t="str">
        <f t="shared" ca="1" si="56"/>
        <v>-</v>
      </c>
      <c r="D884" s="41" t="str">
        <f>IF($F884="sortie en cours d'année",'Base de données'!$B884,"-")</f>
        <v>-</v>
      </c>
      <c r="E884" s="41" t="str">
        <f>IF($H884="entrée en cours d'année",'Base de données'!$B884,"-")</f>
        <v>-</v>
      </c>
      <c r="F884" s="37" t="str">
        <f t="shared" si="53"/>
        <v/>
      </c>
      <c r="G884" s="37" t="str">
        <f>IF($J884="mouvement",_xlfn.XLOOKUP('Base de données'!$B884,$V:$V,$V:$V,0),"")</f>
        <v/>
      </c>
      <c r="H884" s="37" t="str">
        <f t="shared" si="54"/>
        <v/>
      </c>
      <c r="I884" s="37" t="str">
        <f>IF($J884="mouvement",_xlfn.XLOOKUP('Base de données'!$B884,$K:$K,$K:$K,0),"")</f>
        <v/>
      </c>
      <c r="J884" s="38" t="str">
        <f>IF(AND(Y884&lt;&gt;MAX(Y:Y),COUNTIF(K884:V884,'Base de données'!$B884)&gt;0),"mouvement","")</f>
        <v/>
      </c>
      <c r="K884" s="39" t="str">
        <f>IF(K$1&gt;$AE$1,"-",IFERROR(IF(DATEDIF('Base de données'!$A884,K$1,"d")&lt;&gt;0,"",'Base de données'!$B884),""))</f>
        <v/>
      </c>
      <c r="L884" s="39" t="str">
        <f>IF(L$1&gt;$AE$1,"-",IFERROR(IF(DATEDIF('Base de données'!$A884,L$1,"d")&lt;&gt;0,"",'Base de données'!$B884),""))</f>
        <v/>
      </c>
      <c r="M884" s="39" t="str">
        <f>IF(M$1&gt;$AE$1,"-",IFERROR(IF(DATEDIF('Base de données'!$A884,M$1,"d")&lt;&gt;0,"",'Base de données'!$B884),""))</f>
        <v/>
      </c>
      <c r="N884" s="39" t="str">
        <f>IF(N$1&gt;$AE$1,"-",IFERROR(IF(DATEDIF('Base de données'!$A884,N$1,"d")&lt;&gt;0,"",'Base de données'!$B884),""))</f>
        <v>YKW71</v>
      </c>
      <c r="O884" s="39" t="str">
        <f>IF(O$1&gt;$AE$1,"-",IFERROR(IF(DATEDIF('Base de données'!$A884,O$1,"d")&lt;&gt;0,"",'Base de données'!$B884),""))</f>
        <v/>
      </c>
      <c r="P884" s="39" t="str">
        <f>IF(P$1&gt;$AE$1,"-",IFERROR(IF(DATEDIF('Base de données'!$A884,P$1,"d")&lt;&gt;0,"",'Base de données'!$B884),""))</f>
        <v/>
      </c>
      <c r="Q884" s="39" t="str">
        <f>IF(Q$1&gt;$AE$1,"-",IFERROR(IF(DATEDIF('Base de données'!$A884,Q$1,"d")&lt;&gt;0,"",'Base de données'!$B884),""))</f>
        <v/>
      </c>
      <c r="R884" s="39" t="str">
        <f>IF(R$1&gt;$AE$1,"-",IFERROR(IF(DATEDIF('Base de données'!$A884,R$1,"d")&lt;&gt;0,"",'Base de données'!$B884),""))</f>
        <v/>
      </c>
      <c r="S884" s="39" t="str">
        <f>IF(S$1&gt;$AE$1,"-",IFERROR(IF(DATEDIF('Base de données'!$A884,S$1,"d")&lt;&gt;0,"",'Base de données'!$B884),""))</f>
        <v/>
      </c>
      <c r="T884" s="39" t="str">
        <f>IF(T$1&gt;$AE$1,"-",IFERROR(IF(DATEDIF('Base de données'!$A884,T$1,"d")&lt;&gt;0,"",'Base de données'!$B884),""))</f>
        <v/>
      </c>
      <c r="U884" s="39" t="str">
        <f>IF(U$1&gt;$AE$1,"-",IFERROR(IF(DATEDIF('Base de données'!$A884,U$1,"d")&lt;&gt;0,"",'Base de données'!$B884),""))</f>
        <v/>
      </c>
      <c r="V884" s="39" t="str">
        <f>IF(V$1&gt;$AE$1,"-",IFERROR(IF(DATEDIF('Base de données'!$A884,V$1,"d")&lt;&gt;0,"",'Base de données'!$B884),""))</f>
        <v/>
      </c>
      <c r="W884" s="34"/>
      <c r="X884" s="30" t="str">
        <f>'Base de données'!$C884&amp;" "&amp;'Base de données'!$D884</f>
        <v>David Thierry</v>
      </c>
      <c r="Y884" s="31">
        <f>COUNTIF('Base de données'!$B:$B,'Base de données'!$B884)</f>
        <v>12</v>
      </c>
      <c r="AA884" s="87" cm="1">
        <f t="array" aca="1" ref="AA884" ca="1">INDIRECT("'Base de données'!A" &amp; ROW(Y884))</f>
        <v>45748</v>
      </c>
      <c r="AB884" s="51" t="str" cm="1">
        <f t="array" aca="1" ref="AB884" ca="1">INDIRECT("'Base de données'!B" &amp; ROW(Z884))</f>
        <v>YKW71</v>
      </c>
    </row>
    <row r="885" spans="1:28" x14ac:dyDescent="0.3">
      <c r="A885" s="41" t="str">
        <f ca="1">IF(IF(AND($B885&lt;&gt;"-",$B885=$E885),"Entrée et sortie","-")="Entrée et sortie",'Base de données'!$B885,"-")</f>
        <v>-</v>
      </c>
      <c r="B885" s="41" t="str">
        <f t="shared" ca="1" si="55"/>
        <v>-</v>
      </c>
      <c r="C885" s="41" t="str">
        <f t="shared" ca="1" si="56"/>
        <v>-</v>
      </c>
      <c r="D885" s="41" t="str">
        <f>IF($F885="sortie en cours d'année",'Base de données'!$B885,"-")</f>
        <v>-</v>
      </c>
      <c r="E885" s="41" t="str">
        <f>IF($H885="entrée en cours d'année",'Base de données'!$B885,"-")</f>
        <v>-</v>
      </c>
      <c r="F885" s="37" t="str">
        <f t="shared" si="53"/>
        <v/>
      </c>
      <c r="G885" s="37" t="str">
        <f>IF($J885="mouvement",_xlfn.XLOOKUP('Base de données'!$B885,$V:$V,$V:$V,0),"")</f>
        <v/>
      </c>
      <c r="H885" s="37" t="str">
        <f t="shared" si="54"/>
        <v/>
      </c>
      <c r="I885" s="37" t="str">
        <f>IF($J885="mouvement",_xlfn.XLOOKUP('Base de données'!$B885,$K:$K,$K:$K,0),"")</f>
        <v/>
      </c>
      <c r="J885" s="38" t="str">
        <f>IF(AND(Y885&lt;&gt;MAX(Y:Y),COUNTIF(K885:V885,'Base de données'!$B885)&gt;0),"mouvement","")</f>
        <v/>
      </c>
      <c r="K885" s="39" t="str">
        <f>IF(K$1&gt;$AE$1,"-",IFERROR(IF(DATEDIF('Base de données'!$A885,K$1,"d")&lt;&gt;0,"",'Base de données'!$B885),""))</f>
        <v/>
      </c>
      <c r="L885" s="39" t="str">
        <f>IF(L$1&gt;$AE$1,"-",IFERROR(IF(DATEDIF('Base de données'!$A885,L$1,"d")&lt;&gt;0,"",'Base de données'!$B885),""))</f>
        <v/>
      </c>
      <c r="M885" s="39" t="str">
        <f>IF(M$1&gt;$AE$1,"-",IFERROR(IF(DATEDIF('Base de données'!$A885,M$1,"d")&lt;&gt;0,"",'Base de données'!$B885),""))</f>
        <v/>
      </c>
      <c r="N885" s="39" t="str">
        <f>IF(N$1&gt;$AE$1,"-",IFERROR(IF(DATEDIF('Base de données'!$A885,N$1,"d")&lt;&gt;0,"",'Base de données'!$B885),""))</f>
        <v>3WW5L</v>
      </c>
      <c r="O885" s="39" t="str">
        <f>IF(O$1&gt;$AE$1,"-",IFERROR(IF(DATEDIF('Base de données'!$A885,O$1,"d")&lt;&gt;0,"",'Base de données'!$B885),""))</f>
        <v/>
      </c>
      <c r="P885" s="39" t="str">
        <f>IF(P$1&gt;$AE$1,"-",IFERROR(IF(DATEDIF('Base de données'!$A885,P$1,"d")&lt;&gt;0,"",'Base de données'!$B885),""))</f>
        <v/>
      </c>
      <c r="Q885" s="39" t="str">
        <f>IF(Q$1&gt;$AE$1,"-",IFERROR(IF(DATEDIF('Base de données'!$A885,Q$1,"d")&lt;&gt;0,"",'Base de données'!$B885),""))</f>
        <v/>
      </c>
      <c r="R885" s="39" t="str">
        <f>IF(R$1&gt;$AE$1,"-",IFERROR(IF(DATEDIF('Base de données'!$A885,R$1,"d")&lt;&gt;0,"",'Base de données'!$B885),""))</f>
        <v/>
      </c>
      <c r="S885" s="39" t="str">
        <f>IF(S$1&gt;$AE$1,"-",IFERROR(IF(DATEDIF('Base de données'!$A885,S$1,"d")&lt;&gt;0,"",'Base de données'!$B885),""))</f>
        <v/>
      </c>
      <c r="T885" s="39" t="str">
        <f>IF(T$1&gt;$AE$1,"-",IFERROR(IF(DATEDIF('Base de données'!$A885,T$1,"d")&lt;&gt;0,"",'Base de données'!$B885),""))</f>
        <v/>
      </c>
      <c r="U885" s="39" t="str">
        <f>IF(U$1&gt;$AE$1,"-",IFERROR(IF(DATEDIF('Base de données'!$A885,U$1,"d")&lt;&gt;0,"",'Base de données'!$B885),""))</f>
        <v/>
      </c>
      <c r="V885" s="39" t="str">
        <f>IF(V$1&gt;$AE$1,"-",IFERROR(IF(DATEDIF('Base de données'!$A885,V$1,"d")&lt;&gt;0,"",'Base de données'!$B885),""))</f>
        <v/>
      </c>
      <c r="W885" s="34"/>
      <c r="X885" s="30" t="str">
        <f>'Base de données'!$C885&amp;" "&amp;'Base de données'!$D885</f>
        <v>Bigot Frédérique</v>
      </c>
      <c r="Y885" s="31">
        <f>COUNTIF('Base de données'!$B:$B,'Base de données'!$B885)</f>
        <v>12</v>
      </c>
      <c r="AA885" s="87" cm="1">
        <f t="array" aca="1" ref="AA885" ca="1">INDIRECT("'Base de données'!A" &amp; ROW(Y885))</f>
        <v>45748</v>
      </c>
      <c r="AB885" s="51" t="str" cm="1">
        <f t="array" aca="1" ref="AB885" ca="1">INDIRECT("'Base de données'!B" &amp; ROW(Z885))</f>
        <v>3WW5L</v>
      </c>
    </row>
    <row r="886" spans="1:28" x14ac:dyDescent="0.3">
      <c r="A886" s="41" t="str">
        <f ca="1">IF(IF(AND($B886&lt;&gt;"-",$B886=$E886),"Entrée et sortie","-")="Entrée et sortie",'Base de données'!$B886,"-")</f>
        <v>-</v>
      </c>
      <c r="B886" s="41" t="str">
        <f t="shared" ca="1" si="55"/>
        <v>-</v>
      </c>
      <c r="C886" s="41" t="str">
        <f t="shared" ca="1" si="56"/>
        <v>-</v>
      </c>
      <c r="D886" s="41" t="str">
        <f>IF($F886="sortie en cours d'année",'Base de données'!$B886,"-")</f>
        <v>-</v>
      </c>
      <c r="E886" s="41" t="str">
        <f>IF($H886="entrée en cours d'année",'Base de données'!$B886,"-")</f>
        <v>-</v>
      </c>
      <c r="F886" s="37" t="str">
        <f t="shared" si="53"/>
        <v/>
      </c>
      <c r="G886" s="37" t="str">
        <f>IF($J886="mouvement",_xlfn.XLOOKUP('Base de données'!$B886,$V:$V,$V:$V,0),"")</f>
        <v/>
      </c>
      <c r="H886" s="37" t="str">
        <f t="shared" si="54"/>
        <v/>
      </c>
      <c r="I886" s="37" t="str">
        <f>IF($J886="mouvement",_xlfn.XLOOKUP('Base de données'!$B886,$K:$K,$K:$K,0),"")</f>
        <v/>
      </c>
      <c r="J886" s="38" t="str">
        <f>IF(AND(Y886&lt;&gt;MAX(Y:Y),COUNTIF(K886:V886,'Base de données'!$B886)&gt;0),"mouvement","")</f>
        <v/>
      </c>
      <c r="K886" s="39" t="str">
        <f>IF(K$1&gt;$AE$1,"-",IFERROR(IF(DATEDIF('Base de données'!$A886,K$1,"d")&lt;&gt;0,"",'Base de données'!$B886),""))</f>
        <v/>
      </c>
      <c r="L886" s="39" t="str">
        <f>IF(L$1&gt;$AE$1,"-",IFERROR(IF(DATEDIF('Base de données'!$A886,L$1,"d")&lt;&gt;0,"",'Base de données'!$B886),""))</f>
        <v/>
      </c>
      <c r="M886" s="39" t="str">
        <f>IF(M$1&gt;$AE$1,"-",IFERROR(IF(DATEDIF('Base de données'!$A886,M$1,"d")&lt;&gt;0,"",'Base de données'!$B886),""))</f>
        <v/>
      </c>
      <c r="N886" s="39" t="str">
        <f>IF(N$1&gt;$AE$1,"-",IFERROR(IF(DATEDIF('Base de données'!$A886,N$1,"d")&lt;&gt;0,"",'Base de données'!$B886),""))</f>
        <v>F8G14</v>
      </c>
      <c r="O886" s="39" t="str">
        <f>IF(O$1&gt;$AE$1,"-",IFERROR(IF(DATEDIF('Base de données'!$A886,O$1,"d")&lt;&gt;0,"",'Base de données'!$B886),""))</f>
        <v/>
      </c>
      <c r="P886" s="39" t="str">
        <f>IF(P$1&gt;$AE$1,"-",IFERROR(IF(DATEDIF('Base de données'!$A886,P$1,"d")&lt;&gt;0,"",'Base de données'!$B886),""))</f>
        <v/>
      </c>
      <c r="Q886" s="39" t="str">
        <f>IF(Q$1&gt;$AE$1,"-",IFERROR(IF(DATEDIF('Base de données'!$A886,Q$1,"d")&lt;&gt;0,"",'Base de données'!$B886),""))</f>
        <v/>
      </c>
      <c r="R886" s="39" t="str">
        <f>IF(R$1&gt;$AE$1,"-",IFERROR(IF(DATEDIF('Base de données'!$A886,R$1,"d")&lt;&gt;0,"",'Base de données'!$B886),""))</f>
        <v/>
      </c>
      <c r="S886" s="39" t="str">
        <f>IF(S$1&gt;$AE$1,"-",IFERROR(IF(DATEDIF('Base de données'!$A886,S$1,"d")&lt;&gt;0,"",'Base de données'!$B886),""))</f>
        <v/>
      </c>
      <c r="T886" s="39" t="str">
        <f>IF(T$1&gt;$AE$1,"-",IFERROR(IF(DATEDIF('Base de données'!$A886,T$1,"d")&lt;&gt;0,"",'Base de données'!$B886),""))</f>
        <v/>
      </c>
      <c r="U886" s="39" t="str">
        <f>IF(U$1&gt;$AE$1,"-",IFERROR(IF(DATEDIF('Base de données'!$A886,U$1,"d")&lt;&gt;0,"",'Base de données'!$B886),""))</f>
        <v/>
      </c>
      <c r="V886" s="39" t="str">
        <f>IF(V$1&gt;$AE$1,"-",IFERROR(IF(DATEDIF('Base de données'!$A886,V$1,"d")&lt;&gt;0,"",'Base de données'!$B886),""))</f>
        <v/>
      </c>
      <c r="W886" s="34"/>
      <c r="X886" s="30" t="str">
        <f>'Base de données'!$C886&amp;" "&amp;'Base de données'!$D886</f>
        <v>Descamps Grégoire</v>
      </c>
      <c r="Y886" s="31">
        <f>COUNTIF('Base de données'!$B:$B,'Base de données'!$B886)</f>
        <v>12</v>
      </c>
      <c r="AA886" s="87" cm="1">
        <f t="array" aca="1" ref="AA886" ca="1">INDIRECT("'Base de données'!A" &amp; ROW(Y886))</f>
        <v>45748</v>
      </c>
      <c r="AB886" s="51" t="str" cm="1">
        <f t="array" aca="1" ref="AB886" ca="1">INDIRECT("'Base de données'!B" &amp; ROW(Z886))</f>
        <v>F8G14</v>
      </c>
    </row>
    <row r="887" spans="1:28" x14ac:dyDescent="0.3">
      <c r="A887" s="41" t="str">
        <f ca="1">IF(IF(AND($B887&lt;&gt;"-",$B887=$E887),"Entrée et sortie","-")="Entrée et sortie",'Base de données'!$B887,"-")</f>
        <v>-</v>
      </c>
      <c r="B887" s="41" t="str">
        <f t="shared" ca="1" si="55"/>
        <v>-</v>
      </c>
      <c r="C887" s="41" t="str">
        <f t="shared" ca="1" si="56"/>
        <v>-</v>
      </c>
      <c r="D887" s="41" t="str">
        <f>IF($F887="sortie en cours d'année",'Base de données'!$B887,"-")</f>
        <v>-</v>
      </c>
      <c r="E887" s="41" t="str">
        <f>IF($H887="entrée en cours d'année",'Base de données'!$B887,"-")</f>
        <v>-</v>
      </c>
      <c r="F887" s="37" t="str">
        <f t="shared" si="53"/>
        <v/>
      </c>
      <c r="G887" s="37" t="str">
        <f>IF($J887="mouvement",_xlfn.XLOOKUP('Base de données'!$B887,$V:$V,$V:$V,0),"")</f>
        <v/>
      </c>
      <c r="H887" s="37" t="str">
        <f t="shared" si="54"/>
        <v/>
      </c>
      <c r="I887" s="37" t="str">
        <f>IF($J887="mouvement",_xlfn.XLOOKUP('Base de données'!$B887,$K:$K,$K:$K,0),"")</f>
        <v/>
      </c>
      <c r="J887" s="38" t="str">
        <f>IF(AND(Y887&lt;&gt;MAX(Y:Y),COUNTIF(K887:V887,'Base de données'!$B887)&gt;0),"mouvement","")</f>
        <v/>
      </c>
      <c r="K887" s="39" t="str">
        <f>IF(K$1&gt;$AE$1,"-",IFERROR(IF(DATEDIF('Base de données'!$A887,K$1,"d")&lt;&gt;0,"",'Base de données'!$B887),""))</f>
        <v/>
      </c>
      <c r="L887" s="39" t="str">
        <f>IF(L$1&gt;$AE$1,"-",IFERROR(IF(DATEDIF('Base de données'!$A887,L$1,"d")&lt;&gt;0,"",'Base de données'!$B887),""))</f>
        <v/>
      </c>
      <c r="M887" s="39" t="str">
        <f>IF(M$1&gt;$AE$1,"-",IFERROR(IF(DATEDIF('Base de données'!$A887,M$1,"d")&lt;&gt;0,"",'Base de données'!$B887),""))</f>
        <v/>
      </c>
      <c r="N887" s="39" t="str">
        <f>IF(N$1&gt;$AE$1,"-",IFERROR(IF(DATEDIF('Base de données'!$A887,N$1,"d")&lt;&gt;0,"",'Base de données'!$B887),""))</f>
        <v>3N0N9</v>
      </c>
      <c r="O887" s="39" t="str">
        <f>IF(O$1&gt;$AE$1,"-",IFERROR(IF(DATEDIF('Base de données'!$A887,O$1,"d")&lt;&gt;0,"",'Base de données'!$B887),""))</f>
        <v/>
      </c>
      <c r="P887" s="39" t="str">
        <f>IF(P$1&gt;$AE$1,"-",IFERROR(IF(DATEDIF('Base de données'!$A887,P$1,"d")&lt;&gt;0,"",'Base de données'!$B887),""))</f>
        <v/>
      </c>
      <c r="Q887" s="39" t="str">
        <f>IF(Q$1&gt;$AE$1,"-",IFERROR(IF(DATEDIF('Base de données'!$A887,Q$1,"d")&lt;&gt;0,"",'Base de données'!$B887),""))</f>
        <v/>
      </c>
      <c r="R887" s="39" t="str">
        <f>IF(R$1&gt;$AE$1,"-",IFERROR(IF(DATEDIF('Base de données'!$A887,R$1,"d")&lt;&gt;0,"",'Base de données'!$B887),""))</f>
        <v/>
      </c>
      <c r="S887" s="39" t="str">
        <f>IF(S$1&gt;$AE$1,"-",IFERROR(IF(DATEDIF('Base de données'!$A887,S$1,"d")&lt;&gt;0,"",'Base de données'!$B887),""))</f>
        <v/>
      </c>
      <c r="T887" s="39" t="str">
        <f>IF(T$1&gt;$AE$1,"-",IFERROR(IF(DATEDIF('Base de données'!$A887,T$1,"d")&lt;&gt;0,"",'Base de données'!$B887),""))</f>
        <v/>
      </c>
      <c r="U887" s="39" t="str">
        <f>IF(U$1&gt;$AE$1,"-",IFERROR(IF(DATEDIF('Base de données'!$A887,U$1,"d")&lt;&gt;0,"",'Base de données'!$B887),""))</f>
        <v/>
      </c>
      <c r="V887" s="39" t="str">
        <f>IF(V$1&gt;$AE$1,"-",IFERROR(IF(DATEDIF('Base de données'!$A887,V$1,"d")&lt;&gt;0,"",'Base de données'!$B887),""))</f>
        <v/>
      </c>
      <c r="W887" s="34"/>
      <c r="X887" s="30" t="str">
        <f>'Base de données'!$C887&amp;" "&amp;'Base de données'!$D887</f>
        <v>Masson Gérard</v>
      </c>
      <c r="Y887" s="31">
        <f>COUNTIF('Base de données'!$B:$B,'Base de données'!$B887)</f>
        <v>12</v>
      </c>
      <c r="AA887" s="87" cm="1">
        <f t="array" aca="1" ref="AA887" ca="1">INDIRECT("'Base de données'!A" &amp; ROW(Y887))</f>
        <v>45748</v>
      </c>
      <c r="AB887" s="51" t="str" cm="1">
        <f t="array" aca="1" ref="AB887" ca="1">INDIRECT("'Base de données'!B" &amp; ROW(Z887))</f>
        <v>3N0N9</v>
      </c>
    </row>
    <row r="888" spans="1:28" x14ac:dyDescent="0.3">
      <c r="A888" s="41" t="str">
        <f ca="1">IF(IF(AND($B888&lt;&gt;"-",$B888=$E888),"Entrée et sortie","-")="Entrée et sortie",'Base de données'!$B888,"-")</f>
        <v>-</v>
      </c>
      <c r="B888" s="41" t="str">
        <f t="shared" ca="1" si="55"/>
        <v>-</v>
      </c>
      <c r="C888" s="41" t="str">
        <f t="shared" ca="1" si="56"/>
        <v>-</v>
      </c>
      <c r="D888" s="41" t="str">
        <f>IF($F888="sortie en cours d'année",'Base de données'!$B888,"-")</f>
        <v>-</v>
      </c>
      <c r="E888" s="41" t="str">
        <f>IF($H888="entrée en cours d'année",'Base de données'!$B888,"-")</f>
        <v>-</v>
      </c>
      <c r="F888" s="37" t="str">
        <f t="shared" si="53"/>
        <v/>
      </c>
      <c r="G888" s="37" t="str">
        <f>IF($J888="mouvement",_xlfn.XLOOKUP('Base de données'!$B888,$V:$V,$V:$V,0),"")</f>
        <v/>
      </c>
      <c r="H888" s="37" t="str">
        <f t="shared" si="54"/>
        <v/>
      </c>
      <c r="I888" s="37" t="str">
        <f>IF($J888="mouvement",_xlfn.XLOOKUP('Base de données'!$B888,$K:$K,$K:$K,0),"")</f>
        <v/>
      </c>
      <c r="J888" s="38" t="str">
        <f>IF(AND(Y888&lt;&gt;MAX(Y:Y),COUNTIF(K888:V888,'Base de données'!$B888)&gt;0),"mouvement","")</f>
        <v/>
      </c>
      <c r="K888" s="39" t="str">
        <f>IF(K$1&gt;$AE$1,"-",IFERROR(IF(DATEDIF('Base de données'!$A888,K$1,"d")&lt;&gt;0,"",'Base de données'!$B888),""))</f>
        <v/>
      </c>
      <c r="L888" s="39" t="str">
        <f>IF(L$1&gt;$AE$1,"-",IFERROR(IF(DATEDIF('Base de données'!$A888,L$1,"d")&lt;&gt;0,"",'Base de données'!$B888),""))</f>
        <v/>
      </c>
      <c r="M888" s="39" t="str">
        <f>IF(M$1&gt;$AE$1,"-",IFERROR(IF(DATEDIF('Base de données'!$A888,M$1,"d")&lt;&gt;0,"",'Base de données'!$B888),""))</f>
        <v/>
      </c>
      <c r="N888" s="39" t="str">
        <f>IF(N$1&gt;$AE$1,"-",IFERROR(IF(DATEDIF('Base de données'!$A888,N$1,"d")&lt;&gt;0,"",'Base de données'!$B888),""))</f>
        <v>DH91K</v>
      </c>
      <c r="O888" s="39" t="str">
        <f>IF(O$1&gt;$AE$1,"-",IFERROR(IF(DATEDIF('Base de données'!$A888,O$1,"d")&lt;&gt;0,"",'Base de données'!$B888),""))</f>
        <v/>
      </c>
      <c r="P888" s="39" t="str">
        <f>IF(P$1&gt;$AE$1,"-",IFERROR(IF(DATEDIF('Base de données'!$A888,P$1,"d")&lt;&gt;0,"",'Base de données'!$B888),""))</f>
        <v/>
      </c>
      <c r="Q888" s="39" t="str">
        <f>IF(Q$1&gt;$AE$1,"-",IFERROR(IF(DATEDIF('Base de données'!$A888,Q$1,"d")&lt;&gt;0,"",'Base de données'!$B888),""))</f>
        <v/>
      </c>
      <c r="R888" s="39" t="str">
        <f>IF(R$1&gt;$AE$1,"-",IFERROR(IF(DATEDIF('Base de données'!$A888,R$1,"d")&lt;&gt;0,"",'Base de données'!$B888),""))</f>
        <v/>
      </c>
      <c r="S888" s="39" t="str">
        <f>IF(S$1&gt;$AE$1,"-",IFERROR(IF(DATEDIF('Base de données'!$A888,S$1,"d")&lt;&gt;0,"",'Base de données'!$B888),""))</f>
        <v/>
      </c>
      <c r="T888" s="39" t="str">
        <f>IF(T$1&gt;$AE$1,"-",IFERROR(IF(DATEDIF('Base de données'!$A888,T$1,"d")&lt;&gt;0,"",'Base de données'!$B888),""))</f>
        <v/>
      </c>
      <c r="U888" s="39" t="str">
        <f>IF(U$1&gt;$AE$1,"-",IFERROR(IF(DATEDIF('Base de données'!$A888,U$1,"d")&lt;&gt;0,"",'Base de données'!$B888),""))</f>
        <v/>
      </c>
      <c r="V888" s="39" t="str">
        <f>IF(V$1&gt;$AE$1,"-",IFERROR(IF(DATEDIF('Base de données'!$A888,V$1,"d")&lt;&gt;0,"",'Base de données'!$B888),""))</f>
        <v/>
      </c>
      <c r="W888" s="34"/>
      <c r="X888" s="30" t="str">
        <f>'Base de données'!$C888&amp;" "&amp;'Base de données'!$D888</f>
        <v>Gallet Victoire</v>
      </c>
      <c r="Y888" s="31">
        <f>COUNTIF('Base de données'!$B:$B,'Base de données'!$B888)</f>
        <v>12</v>
      </c>
      <c r="AA888" s="87" cm="1">
        <f t="array" aca="1" ref="AA888" ca="1">INDIRECT("'Base de données'!A" &amp; ROW(Y888))</f>
        <v>45748</v>
      </c>
      <c r="AB888" s="51" t="str" cm="1">
        <f t="array" aca="1" ref="AB888" ca="1">INDIRECT("'Base de données'!B" &amp; ROW(Z888))</f>
        <v>DH91K</v>
      </c>
    </row>
    <row r="889" spans="1:28" x14ac:dyDescent="0.3">
      <c r="A889" s="41" t="str">
        <f ca="1">IF(IF(AND($B889&lt;&gt;"-",$B889=$E889),"Entrée et sortie","-")="Entrée et sortie",'Base de données'!$B889,"-")</f>
        <v>-</v>
      </c>
      <c r="B889" s="41" t="str">
        <f t="shared" ca="1" si="55"/>
        <v>-</v>
      </c>
      <c r="C889" s="41" t="str">
        <f t="shared" ca="1" si="56"/>
        <v>-</v>
      </c>
      <c r="D889" s="41" t="str">
        <f>IF($F889="sortie en cours d'année",'Base de données'!$B889,"-")</f>
        <v>-</v>
      </c>
      <c r="E889" s="41" t="str">
        <f>IF($H889="entrée en cours d'année",'Base de données'!$B889,"-")</f>
        <v>-</v>
      </c>
      <c r="F889" s="37" t="str">
        <f t="shared" si="53"/>
        <v/>
      </c>
      <c r="G889" s="37" t="str">
        <f>IF($J889="mouvement",_xlfn.XLOOKUP('Base de données'!$B889,$V:$V,$V:$V,0),"")</f>
        <v/>
      </c>
      <c r="H889" s="37" t="str">
        <f t="shared" si="54"/>
        <v/>
      </c>
      <c r="I889" s="37" t="str">
        <f>IF($J889="mouvement",_xlfn.XLOOKUP('Base de données'!$B889,$K:$K,$K:$K,0),"")</f>
        <v/>
      </c>
      <c r="J889" s="38" t="str">
        <f>IF(AND(Y889&lt;&gt;MAX(Y:Y),COUNTIF(K889:V889,'Base de données'!$B889)&gt;0),"mouvement","")</f>
        <v/>
      </c>
      <c r="K889" s="39" t="str">
        <f>IF(K$1&gt;$AE$1,"-",IFERROR(IF(DATEDIF('Base de données'!$A889,K$1,"d")&lt;&gt;0,"",'Base de données'!$B889),""))</f>
        <v/>
      </c>
      <c r="L889" s="39" t="str">
        <f>IF(L$1&gt;$AE$1,"-",IFERROR(IF(DATEDIF('Base de données'!$A889,L$1,"d")&lt;&gt;0,"",'Base de données'!$B889),""))</f>
        <v/>
      </c>
      <c r="M889" s="39" t="str">
        <f>IF(M$1&gt;$AE$1,"-",IFERROR(IF(DATEDIF('Base de données'!$A889,M$1,"d")&lt;&gt;0,"",'Base de données'!$B889),""))</f>
        <v/>
      </c>
      <c r="N889" s="39" t="str">
        <f>IF(N$1&gt;$AE$1,"-",IFERROR(IF(DATEDIF('Base de données'!$A889,N$1,"d")&lt;&gt;0,"",'Base de données'!$B889),""))</f>
        <v>JH4VZ</v>
      </c>
      <c r="O889" s="39" t="str">
        <f>IF(O$1&gt;$AE$1,"-",IFERROR(IF(DATEDIF('Base de données'!$A889,O$1,"d")&lt;&gt;0,"",'Base de données'!$B889),""))</f>
        <v/>
      </c>
      <c r="P889" s="39" t="str">
        <f>IF(P$1&gt;$AE$1,"-",IFERROR(IF(DATEDIF('Base de données'!$A889,P$1,"d")&lt;&gt;0,"",'Base de données'!$B889),""))</f>
        <v/>
      </c>
      <c r="Q889" s="39" t="str">
        <f>IF(Q$1&gt;$AE$1,"-",IFERROR(IF(DATEDIF('Base de données'!$A889,Q$1,"d")&lt;&gt;0,"",'Base de données'!$B889),""))</f>
        <v/>
      </c>
      <c r="R889" s="39" t="str">
        <f>IF(R$1&gt;$AE$1,"-",IFERROR(IF(DATEDIF('Base de données'!$A889,R$1,"d")&lt;&gt;0,"",'Base de données'!$B889),""))</f>
        <v/>
      </c>
      <c r="S889" s="39" t="str">
        <f>IF(S$1&gt;$AE$1,"-",IFERROR(IF(DATEDIF('Base de données'!$A889,S$1,"d")&lt;&gt;0,"",'Base de données'!$B889),""))</f>
        <v/>
      </c>
      <c r="T889" s="39" t="str">
        <f>IF(T$1&gt;$AE$1,"-",IFERROR(IF(DATEDIF('Base de données'!$A889,T$1,"d")&lt;&gt;0,"",'Base de données'!$B889),""))</f>
        <v/>
      </c>
      <c r="U889" s="39" t="str">
        <f>IF(U$1&gt;$AE$1,"-",IFERROR(IF(DATEDIF('Base de données'!$A889,U$1,"d")&lt;&gt;0,"",'Base de données'!$B889),""))</f>
        <v/>
      </c>
      <c r="V889" s="39" t="str">
        <f>IF(V$1&gt;$AE$1,"-",IFERROR(IF(DATEDIF('Base de données'!$A889,V$1,"d")&lt;&gt;0,"",'Base de données'!$B889),""))</f>
        <v/>
      </c>
      <c r="W889" s="34"/>
      <c r="X889" s="30" t="str">
        <f>'Base de données'!$C889&amp;" "&amp;'Base de données'!$D889</f>
        <v>Lemonnier Juliette</v>
      </c>
      <c r="Y889" s="31">
        <f>COUNTIF('Base de données'!$B:$B,'Base de données'!$B889)</f>
        <v>12</v>
      </c>
      <c r="AA889" s="87" cm="1">
        <f t="array" aca="1" ref="AA889" ca="1">INDIRECT("'Base de données'!A" &amp; ROW(Y889))</f>
        <v>45748</v>
      </c>
      <c r="AB889" s="51" t="str" cm="1">
        <f t="array" aca="1" ref="AB889" ca="1">INDIRECT("'Base de données'!B" &amp; ROW(Z889))</f>
        <v>JH4VZ</v>
      </c>
    </row>
    <row r="890" spans="1:28" x14ac:dyDescent="0.3">
      <c r="A890" s="41" t="str">
        <f ca="1">IF(IF(AND($B890&lt;&gt;"-",$B890=$E890),"Entrée et sortie","-")="Entrée et sortie",'Base de données'!$B890,"-")</f>
        <v>-</v>
      </c>
      <c r="B890" s="41" t="str">
        <f t="shared" ca="1" si="55"/>
        <v>-</v>
      </c>
      <c r="C890" s="41" t="str">
        <f t="shared" ca="1" si="56"/>
        <v>-</v>
      </c>
      <c r="D890" s="41" t="str">
        <f>IF($F890="sortie en cours d'année",'Base de données'!$B890,"-")</f>
        <v>-</v>
      </c>
      <c r="E890" s="41" t="str">
        <f>IF($H890="entrée en cours d'année",'Base de données'!$B890,"-")</f>
        <v>-</v>
      </c>
      <c r="F890" s="37" t="str">
        <f t="shared" si="53"/>
        <v/>
      </c>
      <c r="G890" s="37" t="str">
        <f>IF($J890="mouvement",_xlfn.XLOOKUP('Base de données'!$B890,$V:$V,$V:$V,0),"")</f>
        <v/>
      </c>
      <c r="H890" s="37" t="str">
        <f t="shared" si="54"/>
        <v/>
      </c>
      <c r="I890" s="37" t="str">
        <f>IF($J890="mouvement",_xlfn.XLOOKUP('Base de données'!$B890,$K:$K,$K:$K,0),"")</f>
        <v/>
      </c>
      <c r="J890" s="38" t="str">
        <f>IF(AND(Y890&lt;&gt;MAX(Y:Y),COUNTIF(K890:V890,'Base de données'!$B890)&gt;0),"mouvement","")</f>
        <v/>
      </c>
      <c r="K890" s="39" t="str">
        <f>IF(K$1&gt;$AE$1,"-",IFERROR(IF(DATEDIF('Base de données'!$A890,K$1,"d")&lt;&gt;0,"",'Base de données'!$B890),""))</f>
        <v/>
      </c>
      <c r="L890" s="39" t="str">
        <f>IF(L$1&gt;$AE$1,"-",IFERROR(IF(DATEDIF('Base de données'!$A890,L$1,"d")&lt;&gt;0,"",'Base de données'!$B890),""))</f>
        <v/>
      </c>
      <c r="M890" s="39" t="str">
        <f>IF(M$1&gt;$AE$1,"-",IFERROR(IF(DATEDIF('Base de données'!$A890,M$1,"d")&lt;&gt;0,"",'Base de données'!$B890),""))</f>
        <v/>
      </c>
      <c r="N890" s="39" t="str">
        <f>IF(N$1&gt;$AE$1,"-",IFERROR(IF(DATEDIF('Base de données'!$A890,N$1,"d")&lt;&gt;0,"",'Base de données'!$B890),""))</f>
        <v>IC5XE</v>
      </c>
      <c r="O890" s="39" t="str">
        <f>IF(O$1&gt;$AE$1,"-",IFERROR(IF(DATEDIF('Base de données'!$A890,O$1,"d")&lt;&gt;0,"",'Base de données'!$B890),""))</f>
        <v/>
      </c>
      <c r="P890" s="39" t="str">
        <f>IF(P$1&gt;$AE$1,"-",IFERROR(IF(DATEDIF('Base de données'!$A890,P$1,"d")&lt;&gt;0,"",'Base de données'!$B890),""))</f>
        <v/>
      </c>
      <c r="Q890" s="39" t="str">
        <f>IF(Q$1&gt;$AE$1,"-",IFERROR(IF(DATEDIF('Base de données'!$A890,Q$1,"d")&lt;&gt;0,"",'Base de données'!$B890),""))</f>
        <v/>
      </c>
      <c r="R890" s="39" t="str">
        <f>IF(R$1&gt;$AE$1,"-",IFERROR(IF(DATEDIF('Base de données'!$A890,R$1,"d")&lt;&gt;0,"",'Base de données'!$B890),""))</f>
        <v/>
      </c>
      <c r="S890" s="39" t="str">
        <f>IF(S$1&gt;$AE$1,"-",IFERROR(IF(DATEDIF('Base de données'!$A890,S$1,"d")&lt;&gt;0,"",'Base de données'!$B890),""))</f>
        <v/>
      </c>
      <c r="T890" s="39" t="str">
        <f>IF(T$1&gt;$AE$1,"-",IFERROR(IF(DATEDIF('Base de données'!$A890,T$1,"d")&lt;&gt;0,"",'Base de données'!$B890),""))</f>
        <v/>
      </c>
      <c r="U890" s="39" t="str">
        <f>IF(U$1&gt;$AE$1,"-",IFERROR(IF(DATEDIF('Base de données'!$A890,U$1,"d")&lt;&gt;0,"",'Base de données'!$B890),""))</f>
        <v/>
      </c>
      <c r="V890" s="39" t="str">
        <f>IF(V$1&gt;$AE$1,"-",IFERROR(IF(DATEDIF('Base de données'!$A890,V$1,"d")&lt;&gt;0,"",'Base de données'!$B890),""))</f>
        <v/>
      </c>
      <c r="W890" s="34"/>
      <c r="X890" s="30" t="str">
        <f>'Base de données'!$C890&amp;" "&amp;'Base de données'!$D890</f>
        <v>Germain Margot</v>
      </c>
      <c r="Y890" s="31">
        <f>COUNTIF('Base de données'!$B:$B,'Base de données'!$B890)</f>
        <v>12</v>
      </c>
      <c r="AA890" s="87" cm="1">
        <f t="array" aca="1" ref="AA890" ca="1">INDIRECT("'Base de données'!A" &amp; ROW(Y890))</f>
        <v>45748</v>
      </c>
      <c r="AB890" s="51" t="str" cm="1">
        <f t="array" aca="1" ref="AB890" ca="1">INDIRECT("'Base de données'!B" &amp; ROW(Z890))</f>
        <v>IC5XE</v>
      </c>
    </row>
    <row r="891" spans="1:28" x14ac:dyDescent="0.3">
      <c r="A891" s="41" t="str">
        <f ca="1">IF(IF(AND($B891&lt;&gt;"-",$B891=$E891),"Entrée et sortie","-")="Entrée et sortie",'Base de données'!$B891,"-")</f>
        <v>-</v>
      </c>
      <c r="B891" s="41" t="str">
        <f t="shared" ca="1" si="55"/>
        <v>QBERT</v>
      </c>
      <c r="C891" s="41" t="str">
        <f t="shared" ca="1" si="56"/>
        <v>QBERT</v>
      </c>
      <c r="D891" s="41" t="str">
        <f>IF($F891="sortie en cours d'année",'Base de données'!$B891,"-")</f>
        <v>QBERT</v>
      </c>
      <c r="E891" s="41" t="str">
        <f>IF($H891="entrée en cours d'année",'Base de données'!$B891,"-")</f>
        <v>-</v>
      </c>
      <c r="F891" s="37" t="str">
        <f t="shared" si="53"/>
        <v>sortie en cours d'année</v>
      </c>
      <c r="G891" s="37">
        <f>IF($J891="mouvement",_xlfn.XLOOKUP('Base de données'!$B891,$V:$V,$V:$V,0),"")</f>
        <v>0</v>
      </c>
      <c r="H891" s="37" t="str">
        <f t="shared" si="54"/>
        <v/>
      </c>
      <c r="I891" s="37" t="str">
        <f>IF($J891="mouvement",_xlfn.XLOOKUP('Base de données'!$B891,$K:$K,$K:$K,0),"")</f>
        <v>QBERT</v>
      </c>
      <c r="J891" s="38" t="str">
        <f>IF(AND(Y891&lt;&gt;MAX(Y:Y),COUNTIF(K891:V891,'Base de données'!$B891)&gt;0),"mouvement","")</f>
        <v>mouvement</v>
      </c>
      <c r="K891" s="39" t="str">
        <f>IF(K$1&gt;$AE$1,"-",IFERROR(IF(DATEDIF('Base de données'!$A891,K$1,"d")&lt;&gt;0,"",'Base de données'!$B891),""))</f>
        <v/>
      </c>
      <c r="L891" s="39" t="str">
        <f>IF(L$1&gt;$AE$1,"-",IFERROR(IF(DATEDIF('Base de données'!$A891,L$1,"d")&lt;&gt;0,"",'Base de données'!$B891),""))</f>
        <v/>
      </c>
      <c r="M891" s="39" t="str">
        <f>IF(M$1&gt;$AE$1,"-",IFERROR(IF(DATEDIF('Base de données'!$A891,M$1,"d")&lt;&gt;0,"",'Base de données'!$B891),""))</f>
        <v/>
      </c>
      <c r="N891" s="39" t="str">
        <f>IF(N$1&gt;$AE$1,"-",IFERROR(IF(DATEDIF('Base de données'!$A891,N$1,"d")&lt;&gt;0,"",'Base de données'!$B891),""))</f>
        <v>QBERT</v>
      </c>
      <c r="O891" s="39" t="str">
        <f>IF(O$1&gt;$AE$1,"-",IFERROR(IF(DATEDIF('Base de données'!$A891,O$1,"d")&lt;&gt;0,"",'Base de données'!$B891),""))</f>
        <v/>
      </c>
      <c r="P891" s="39" t="str">
        <f>IF(P$1&gt;$AE$1,"-",IFERROR(IF(DATEDIF('Base de données'!$A891,P$1,"d")&lt;&gt;0,"",'Base de données'!$B891),""))</f>
        <v/>
      </c>
      <c r="Q891" s="39" t="str">
        <f>IF(Q$1&gt;$AE$1,"-",IFERROR(IF(DATEDIF('Base de données'!$A891,Q$1,"d")&lt;&gt;0,"",'Base de données'!$B891),""))</f>
        <v/>
      </c>
      <c r="R891" s="39" t="str">
        <f>IF(R$1&gt;$AE$1,"-",IFERROR(IF(DATEDIF('Base de données'!$A891,R$1,"d")&lt;&gt;0,"",'Base de données'!$B891),""))</f>
        <v/>
      </c>
      <c r="S891" s="39" t="str">
        <f>IF(S$1&gt;$AE$1,"-",IFERROR(IF(DATEDIF('Base de données'!$A891,S$1,"d")&lt;&gt;0,"",'Base de données'!$B891),""))</f>
        <v/>
      </c>
      <c r="T891" s="39" t="str">
        <f>IF(T$1&gt;$AE$1,"-",IFERROR(IF(DATEDIF('Base de données'!$A891,T$1,"d")&lt;&gt;0,"",'Base de données'!$B891),""))</f>
        <v/>
      </c>
      <c r="U891" s="39" t="str">
        <f>IF(U$1&gt;$AE$1,"-",IFERROR(IF(DATEDIF('Base de données'!$A891,U$1,"d")&lt;&gt;0,"",'Base de données'!$B891),""))</f>
        <v/>
      </c>
      <c r="V891" s="39" t="str">
        <f>IF(V$1&gt;$AE$1,"-",IFERROR(IF(DATEDIF('Base de données'!$A891,V$1,"d")&lt;&gt;0,"",'Base de données'!$B891),""))</f>
        <v/>
      </c>
      <c r="W891" s="34"/>
      <c r="X891" s="30" t="str">
        <f>'Base de données'!$C891&amp;" "&amp;'Base de données'!$D891</f>
        <v>Garnier Juliette</v>
      </c>
      <c r="Y891" s="31">
        <f>COUNTIF('Base de données'!$B:$B,'Base de données'!$B891)</f>
        <v>10</v>
      </c>
      <c r="AA891" s="87" cm="1">
        <f t="array" aca="1" ref="AA891" ca="1">INDIRECT("'Base de données'!A" &amp; ROW(Y891))</f>
        <v>45748</v>
      </c>
      <c r="AB891" s="51" t="str" cm="1">
        <f t="array" aca="1" ref="AB891" ca="1">INDIRECT("'Base de données'!B" &amp; ROW(Z891))</f>
        <v>QBERT</v>
      </c>
    </row>
    <row r="892" spans="1:28" x14ac:dyDescent="0.3">
      <c r="A892" s="41" t="str">
        <f ca="1">IF(IF(AND($B892&lt;&gt;"-",$B892=$E892),"Entrée et sortie","-")="Entrée et sortie",'Base de données'!$B892,"-")</f>
        <v>-</v>
      </c>
      <c r="B892" s="41" t="str">
        <f t="shared" ca="1" si="55"/>
        <v>-</v>
      </c>
      <c r="C892" s="41" t="str">
        <f t="shared" ca="1" si="56"/>
        <v>-</v>
      </c>
      <c r="D892" s="41" t="str">
        <f>IF($F892="sortie en cours d'année",'Base de données'!$B892,"-")</f>
        <v>-</v>
      </c>
      <c r="E892" s="41" t="str">
        <f>IF($H892="entrée en cours d'année",'Base de données'!$B892,"-")</f>
        <v>-</v>
      </c>
      <c r="F892" s="37" t="str">
        <f t="shared" si="53"/>
        <v/>
      </c>
      <c r="G892" s="37" t="str">
        <f>IF($J892="mouvement",_xlfn.XLOOKUP('Base de données'!$B892,$V:$V,$V:$V,0),"")</f>
        <v/>
      </c>
      <c r="H892" s="37" t="str">
        <f t="shared" si="54"/>
        <v/>
      </c>
      <c r="I892" s="37" t="str">
        <f>IF($J892="mouvement",_xlfn.XLOOKUP('Base de données'!$B892,$K:$K,$K:$K,0),"")</f>
        <v/>
      </c>
      <c r="J892" s="38" t="str">
        <f>IF(AND(Y892&lt;&gt;MAX(Y:Y),COUNTIF(K892:V892,'Base de données'!$B892)&gt;0),"mouvement","")</f>
        <v/>
      </c>
      <c r="K892" s="39" t="str">
        <f>IF(K$1&gt;$AE$1,"-",IFERROR(IF(DATEDIF('Base de données'!$A892,K$1,"d")&lt;&gt;0,"",'Base de données'!$B892),""))</f>
        <v/>
      </c>
      <c r="L892" s="39" t="str">
        <f>IF(L$1&gt;$AE$1,"-",IFERROR(IF(DATEDIF('Base de données'!$A892,L$1,"d")&lt;&gt;0,"",'Base de données'!$B892),""))</f>
        <v/>
      </c>
      <c r="M892" s="39" t="str">
        <f>IF(M$1&gt;$AE$1,"-",IFERROR(IF(DATEDIF('Base de données'!$A892,M$1,"d")&lt;&gt;0,"",'Base de données'!$B892),""))</f>
        <v/>
      </c>
      <c r="N892" s="39" t="str">
        <f>IF(N$1&gt;$AE$1,"-",IFERROR(IF(DATEDIF('Base de données'!$A892,N$1,"d")&lt;&gt;0,"",'Base de données'!$B892),""))</f>
        <v>C5LJK</v>
      </c>
      <c r="O892" s="39" t="str">
        <f>IF(O$1&gt;$AE$1,"-",IFERROR(IF(DATEDIF('Base de données'!$A892,O$1,"d")&lt;&gt;0,"",'Base de données'!$B892),""))</f>
        <v/>
      </c>
      <c r="P892" s="39" t="str">
        <f>IF(P$1&gt;$AE$1,"-",IFERROR(IF(DATEDIF('Base de données'!$A892,P$1,"d")&lt;&gt;0,"",'Base de données'!$B892),""))</f>
        <v/>
      </c>
      <c r="Q892" s="39" t="str">
        <f>IF(Q$1&gt;$AE$1,"-",IFERROR(IF(DATEDIF('Base de données'!$A892,Q$1,"d")&lt;&gt;0,"",'Base de données'!$B892),""))</f>
        <v/>
      </c>
      <c r="R892" s="39" t="str">
        <f>IF(R$1&gt;$AE$1,"-",IFERROR(IF(DATEDIF('Base de données'!$A892,R$1,"d")&lt;&gt;0,"",'Base de données'!$B892),""))</f>
        <v/>
      </c>
      <c r="S892" s="39" t="str">
        <f>IF(S$1&gt;$AE$1,"-",IFERROR(IF(DATEDIF('Base de données'!$A892,S$1,"d")&lt;&gt;0,"",'Base de données'!$B892),""))</f>
        <v/>
      </c>
      <c r="T892" s="39" t="str">
        <f>IF(T$1&gt;$AE$1,"-",IFERROR(IF(DATEDIF('Base de données'!$A892,T$1,"d")&lt;&gt;0,"",'Base de données'!$B892),""))</f>
        <v/>
      </c>
      <c r="U892" s="39" t="str">
        <f>IF(U$1&gt;$AE$1,"-",IFERROR(IF(DATEDIF('Base de données'!$A892,U$1,"d")&lt;&gt;0,"",'Base de données'!$B892),""))</f>
        <v/>
      </c>
      <c r="V892" s="39" t="str">
        <f>IF(V$1&gt;$AE$1,"-",IFERROR(IF(DATEDIF('Base de données'!$A892,V$1,"d")&lt;&gt;0,"",'Base de données'!$B892),""))</f>
        <v/>
      </c>
      <c r="W892" s="34"/>
      <c r="X892" s="30" t="str">
        <f>'Base de données'!$C892&amp;" "&amp;'Base de données'!$D892</f>
        <v>Barbe Lucas</v>
      </c>
      <c r="Y892" s="31">
        <f>COUNTIF('Base de données'!$B:$B,'Base de données'!$B892)</f>
        <v>12</v>
      </c>
      <c r="AA892" s="87" cm="1">
        <f t="array" aca="1" ref="AA892" ca="1">INDIRECT("'Base de données'!A" &amp; ROW(Y892))</f>
        <v>45748</v>
      </c>
      <c r="AB892" s="51" t="str" cm="1">
        <f t="array" aca="1" ref="AB892" ca="1">INDIRECT("'Base de données'!B" &amp; ROW(Z892))</f>
        <v>C5LJK</v>
      </c>
    </row>
    <row r="893" spans="1:28" x14ac:dyDescent="0.3">
      <c r="A893" s="41" t="str">
        <f ca="1">IF(IF(AND($B893&lt;&gt;"-",$B893=$E893),"Entrée et sortie","-")="Entrée et sortie",'Base de données'!$B893,"-")</f>
        <v>-</v>
      </c>
      <c r="B893" s="41" t="str">
        <f t="shared" ca="1" si="55"/>
        <v>-</v>
      </c>
      <c r="C893" s="41" t="str">
        <f t="shared" ca="1" si="56"/>
        <v>-</v>
      </c>
      <c r="D893" s="41" t="str">
        <f>IF($F893="sortie en cours d'année",'Base de données'!$B893,"-")</f>
        <v>-</v>
      </c>
      <c r="E893" s="41" t="str">
        <f>IF($H893="entrée en cours d'année",'Base de données'!$B893,"-")</f>
        <v>-</v>
      </c>
      <c r="F893" s="37" t="str">
        <f t="shared" si="53"/>
        <v/>
      </c>
      <c r="G893" s="37" t="str">
        <f>IF($J893="mouvement",_xlfn.XLOOKUP('Base de données'!$B893,$V:$V,$V:$V,0),"")</f>
        <v/>
      </c>
      <c r="H893" s="37" t="str">
        <f t="shared" si="54"/>
        <v/>
      </c>
      <c r="I893" s="37" t="str">
        <f>IF($J893="mouvement",_xlfn.XLOOKUP('Base de données'!$B893,$K:$K,$K:$K,0),"")</f>
        <v/>
      </c>
      <c r="J893" s="38" t="str">
        <f>IF(AND(Y893&lt;&gt;MAX(Y:Y),COUNTIF(K893:V893,'Base de données'!$B893)&gt;0),"mouvement","")</f>
        <v/>
      </c>
      <c r="K893" s="39" t="str">
        <f>IF(K$1&gt;$AE$1,"-",IFERROR(IF(DATEDIF('Base de données'!$A893,K$1,"d")&lt;&gt;0,"",'Base de données'!$B893),""))</f>
        <v/>
      </c>
      <c r="L893" s="39" t="str">
        <f>IF(L$1&gt;$AE$1,"-",IFERROR(IF(DATEDIF('Base de données'!$A893,L$1,"d")&lt;&gt;0,"",'Base de données'!$B893),""))</f>
        <v/>
      </c>
      <c r="M893" s="39" t="str">
        <f>IF(M$1&gt;$AE$1,"-",IFERROR(IF(DATEDIF('Base de données'!$A893,M$1,"d")&lt;&gt;0,"",'Base de données'!$B893),""))</f>
        <v/>
      </c>
      <c r="N893" s="39" t="str">
        <f>IF(N$1&gt;$AE$1,"-",IFERROR(IF(DATEDIF('Base de données'!$A893,N$1,"d")&lt;&gt;0,"",'Base de données'!$B893),""))</f>
        <v>0ZUM1</v>
      </c>
      <c r="O893" s="39" t="str">
        <f>IF(O$1&gt;$AE$1,"-",IFERROR(IF(DATEDIF('Base de données'!$A893,O$1,"d")&lt;&gt;0,"",'Base de données'!$B893),""))</f>
        <v/>
      </c>
      <c r="P893" s="39" t="str">
        <f>IF(P$1&gt;$AE$1,"-",IFERROR(IF(DATEDIF('Base de données'!$A893,P$1,"d")&lt;&gt;0,"",'Base de données'!$B893),""))</f>
        <v/>
      </c>
      <c r="Q893" s="39" t="str">
        <f>IF(Q$1&gt;$AE$1,"-",IFERROR(IF(DATEDIF('Base de données'!$A893,Q$1,"d")&lt;&gt;0,"",'Base de données'!$B893),""))</f>
        <v/>
      </c>
      <c r="R893" s="39" t="str">
        <f>IF(R$1&gt;$AE$1,"-",IFERROR(IF(DATEDIF('Base de données'!$A893,R$1,"d")&lt;&gt;0,"",'Base de données'!$B893),""))</f>
        <v/>
      </c>
      <c r="S893" s="39" t="str">
        <f>IF(S$1&gt;$AE$1,"-",IFERROR(IF(DATEDIF('Base de données'!$A893,S$1,"d")&lt;&gt;0,"",'Base de données'!$B893),""))</f>
        <v/>
      </c>
      <c r="T893" s="39" t="str">
        <f>IF(T$1&gt;$AE$1,"-",IFERROR(IF(DATEDIF('Base de données'!$A893,T$1,"d")&lt;&gt;0,"",'Base de données'!$B893),""))</f>
        <v/>
      </c>
      <c r="U893" s="39" t="str">
        <f>IF(U$1&gt;$AE$1,"-",IFERROR(IF(DATEDIF('Base de données'!$A893,U$1,"d")&lt;&gt;0,"",'Base de données'!$B893),""))</f>
        <v/>
      </c>
      <c r="V893" s="39" t="str">
        <f>IF(V$1&gt;$AE$1,"-",IFERROR(IF(DATEDIF('Base de données'!$A893,V$1,"d")&lt;&gt;0,"",'Base de données'!$B893),""))</f>
        <v/>
      </c>
      <c r="W893" s="34"/>
      <c r="X893" s="30" t="str">
        <f>'Base de données'!$C893&amp;" "&amp;'Base de données'!$D893</f>
        <v>Turpin Adèle</v>
      </c>
      <c r="Y893" s="31">
        <f>COUNTIF('Base de données'!$B:$B,'Base de données'!$B893)</f>
        <v>12</v>
      </c>
      <c r="AA893" s="87" cm="1">
        <f t="array" aca="1" ref="AA893" ca="1">INDIRECT("'Base de données'!A" &amp; ROW(Y893))</f>
        <v>45748</v>
      </c>
      <c r="AB893" s="51" t="str" cm="1">
        <f t="array" aca="1" ref="AB893" ca="1">INDIRECT("'Base de données'!B" &amp; ROW(Z893))</f>
        <v>0ZUM1</v>
      </c>
    </row>
    <row r="894" spans="1:28" x14ac:dyDescent="0.3">
      <c r="A894" s="41" t="str">
        <f ca="1">IF(IF(AND($B894&lt;&gt;"-",$B894=$E894),"Entrée et sortie","-")="Entrée et sortie",'Base de données'!$B894,"-")</f>
        <v>-</v>
      </c>
      <c r="B894" s="41" t="str">
        <f t="shared" ca="1" si="55"/>
        <v>-</v>
      </c>
      <c r="C894" s="41" t="str">
        <f t="shared" ca="1" si="56"/>
        <v>-</v>
      </c>
      <c r="D894" s="41" t="str">
        <f>IF($F894="sortie en cours d'année",'Base de données'!$B894,"-")</f>
        <v>-</v>
      </c>
      <c r="E894" s="41" t="str">
        <f>IF($H894="entrée en cours d'année",'Base de données'!$B894,"-")</f>
        <v>-</v>
      </c>
      <c r="F894" s="37" t="str">
        <f t="shared" si="53"/>
        <v/>
      </c>
      <c r="G894" s="37" t="str">
        <f>IF($J894="mouvement",_xlfn.XLOOKUP('Base de données'!$B894,$V:$V,$V:$V,0),"")</f>
        <v/>
      </c>
      <c r="H894" s="37" t="str">
        <f t="shared" si="54"/>
        <v/>
      </c>
      <c r="I894" s="37" t="str">
        <f>IF($J894="mouvement",_xlfn.XLOOKUP('Base de données'!$B894,$K:$K,$K:$K,0),"")</f>
        <v/>
      </c>
      <c r="J894" s="38" t="str">
        <f>IF(AND(Y894&lt;&gt;MAX(Y:Y),COUNTIF(K894:V894,'Base de données'!$B894)&gt;0),"mouvement","")</f>
        <v/>
      </c>
      <c r="K894" s="39" t="str">
        <f>IF(K$1&gt;$AE$1,"-",IFERROR(IF(DATEDIF('Base de données'!$A894,K$1,"d")&lt;&gt;0,"",'Base de données'!$B894),""))</f>
        <v/>
      </c>
      <c r="L894" s="39" t="str">
        <f>IF(L$1&gt;$AE$1,"-",IFERROR(IF(DATEDIF('Base de données'!$A894,L$1,"d")&lt;&gt;0,"",'Base de données'!$B894),""))</f>
        <v/>
      </c>
      <c r="M894" s="39" t="str">
        <f>IF(M$1&gt;$AE$1,"-",IFERROR(IF(DATEDIF('Base de données'!$A894,M$1,"d")&lt;&gt;0,"",'Base de données'!$B894),""))</f>
        <v/>
      </c>
      <c r="N894" s="39" t="str">
        <f>IF(N$1&gt;$AE$1,"-",IFERROR(IF(DATEDIF('Base de données'!$A894,N$1,"d")&lt;&gt;0,"",'Base de données'!$B894),""))</f>
        <v>A2E1O</v>
      </c>
      <c r="O894" s="39" t="str">
        <f>IF(O$1&gt;$AE$1,"-",IFERROR(IF(DATEDIF('Base de données'!$A894,O$1,"d")&lt;&gt;0,"",'Base de données'!$B894),""))</f>
        <v/>
      </c>
      <c r="P894" s="39" t="str">
        <f>IF(P$1&gt;$AE$1,"-",IFERROR(IF(DATEDIF('Base de données'!$A894,P$1,"d")&lt;&gt;0,"",'Base de données'!$B894),""))</f>
        <v/>
      </c>
      <c r="Q894" s="39" t="str">
        <f>IF(Q$1&gt;$AE$1,"-",IFERROR(IF(DATEDIF('Base de données'!$A894,Q$1,"d")&lt;&gt;0,"",'Base de données'!$B894),""))</f>
        <v/>
      </c>
      <c r="R894" s="39" t="str">
        <f>IF(R$1&gt;$AE$1,"-",IFERROR(IF(DATEDIF('Base de données'!$A894,R$1,"d")&lt;&gt;0,"",'Base de données'!$B894),""))</f>
        <v/>
      </c>
      <c r="S894" s="39" t="str">
        <f>IF(S$1&gt;$AE$1,"-",IFERROR(IF(DATEDIF('Base de données'!$A894,S$1,"d")&lt;&gt;0,"",'Base de données'!$B894),""))</f>
        <v/>
      </c>
      <c r="T894" s="39" t="str">
        <f>IF(T$1&gt;$AE$1,"-",IFERROR(IF(DATEDIF('Base de données'!$A894,T$1,"d")&lt;&gt;0,"",'Base de données'!$B894),""))</f>
        <v/>
      </c>
      <c r="U894" s="39" t="str">
        <f>IF(U$1&gt;$AE$1,"-",IFERROR(IF(DATEDIF('Base de données'!$A894,U$1,"d")&lt;&gt;0,"",'Base de données'!$B894),""))</f>
        <v/>
      </c>
      <c r="V894" s="39" t="str">
        <f>IF(V$1&gt;$AE$1,"-",IFERROR(IF(DATEDIF('Base de données'!$A894,V$1,"d")&lt;&gt;0,"",'Base de données'!$B894),""))</f>
        <v/>
      </c>
      <c r="W894" s="34"/>
      <c r="X894" s="30" t="str">
        <f>'Base de données'!$C894&amp;" "&amp;'Base de données'!$D894</f>
        <v>Pichon Emmanuel</v>
      </c>
      <c r="Y894" s="31">
        <f>COUNTIF('Base de données'!$B:$B,'Base de données'!$B894)</f>
        <v>12</v>
      </c>
      <c r="AA894" s="87" cm="1">
        <f t="array" aca="1" ref="AA894" ca="1">INDIRECT("'Base de données'!A" &amp; ROW(Y894))</f>
        <v>45748</v>
      </c>
      <c r="AB894" s="51" t="str" cm="1">
        <f t="array" aca="1" ref="AB894" ca="1">INDIRECT("'Base de données'!B" &amp; ROW(Z894))</f>
        <v>A2E1O</v>
      </c>
    </row>
    <row r="895" spans="1:28" x14ac:dyDescent="0.3">
      <c r="A895" s="41" t="str">
        <f ca="1">IF(IF(AND($B895&lt;&gt;"-",$B895=$E895),"Entrée et sortie","-")="Entrée et sortie",'Base de données'!$B895,"-")</f>
        <v>-</v>
      </c>
      <c r="B895" s="41" t="str">
        <f t="shared" ca="1" si="55"/>
        <v>-</v>
      </c>
      <c r="C895" s="41" t="str">
        <f t="shared" ca="1" si="56"/>
        <v>-</v>
      </c>
      <c r="D895" s="41" t="str">
        <f>IF($F895="sortie en cours d'année",'Base de données'!$B895,"-")</f>
        <v>-</v>
      </c>
      <c r="E895" s="41" t="str">
        <f>IF($H895="entrée en cours d'année",'Base de données'!$B895,"-")</f>
        <v>-</v>
      </c>
      <c r="F895" s="37" t="str">
        <f t="shared" si="53"/>
        <v/>
      </c>
      <c r="G895" s="37" t="str">
        <f>IF($J895="mouvement",_xlfn.XLOOKUP('Base de données'!$B895,$V:$V,$V:$V,0),"")</f>
        <v/>
      </c>
      <c r="H895" s="37" t="str">
        <f t="shared" si="54"/>
        <v/>
      </c>
      <c r="I895" s="37" t="str">
        <f>IF($J895="mouvement",_xlfn.XLOOKUP('Base de données'!$B895,$K:$K,$K:$K,0),"")</f>
        <v/>
      </c>
      <c r="J895" s="38" t="str">
        <f>IF(AND(Y895&lt;&gt;MAX(Y:Y),COUNTIF(K895:V895,'Base de données'!$B895)&gt;0),"mouvement","")</f>
        <v/>
      </c>
      <c r="K895" s="39" t="str">
        <f>IF(K$1&gt;$AE$1,"-",IFERROR(IF(DATEDIF('Base de données'!$A895,K$1,"d")&lt;&gt;0,"",'Base de données'!$B895),""))</f>
        <v/>
      </c>
      <c r="L895" s="39" t="str">
        <f>IF(L$1&gt;$AE$1,"-",IFERROR(IF(DATEDIF('Base de données'!$A895,L$1,"d")&lt;&gt;0,"",'Base de données'!$B895),""))</f>
        <v/>
      </c>
      <c r="M895" s="39" t="str">
        <f>IF(M$1&gt;$AE$1,"-",IFERROR(IF(DATEDIF('Base de données'!$A895,M$1,"d")&lt;&gt;0,"",'Base de données'!$B895),""))</f>
        <v/>
      </c>
      <c r="N895" s="39" t="str">
        <f>IF(N$1&gt;$AE$1,"-",IFERROR(IF(DATEDIF('Base de données'!$A895,N$1,"d")&lt;&gt;0,"",'Base de données'!$B895),""))</f>
        <v>EEW7P</v>
      </c>
      <c r="O895" s="39" t="str">
        <f>IF(O$1&gt;$AE$1,"-",IFERROR(IF(DATEDIF('Base de données'!$A895,O$1,"d")&lt;&gt;0,"",'Base de données'!$B895),""))</f>
        <v/>
      </c>
      <c r="P895" s="39" t="str">
        <f>IF(P$1&gt;$AE$1,"-",IFERROR(IF(DATEDIF('Base de données'!$A895,P$1,"d")&lt;&gt;0,"",'Base de données'!$B895),""))</f>
        <v/>
      </c>
      <c r="Q895" s="39" t="str">
        <f>IF(Q$1&gt;$AE$1,"-",IFERROR(IF(DATEDIF('Base de données'!$A895,Q$1,"d")&lt;&gt;0,"",'Base de données'!$B895),""))</f>
        <v/>
      </c>
      <c r="R895" s="39" t="str">
        <f>IF(R$1&gt;$AE$1,"-",IFERROR(IF(DATEDIF('Base de données'!$A895,R$1,"d")&lt;&gt;0,"",'Base de données'!$B895),""))</f>
        <v/>
      </c>
      <c r="S895" s="39" t="str">
        <f>IF(S$1&gt;$AE$1,"-",IFERROR(IF(DATEDIF('Base de données'!$A895,S$1,"d")&lt;&gt;0,"",'Base de données'!$B895),""))</f>
        <v/>
      </c>
      <c r="T895" s="39" t="str">
        <f>IF(T$1&gt;$AE$1,"-",IFERROR(IF(DATEDIF('Base de données'!$A895,T$1,"d")&lt;&gt;0,"",'Base de données'!$B895),""))</f>
        <v/>
      </c>
      <c r="U895" s="39" t="str">
        <f>IF(U$1&gt;$AE$1,"-",IFERROR(IF(DATEDIF('Base de données'!$A895,U$1,"d")&lt;&gt;0,"",'Base de données'!$B895),""))</f>
        <v/>
      </c>
      <c r="V895" s="39" t="str">
        <f>IF(V$1&gt;$AE$1,"-",IFERROR(IF(DATEDIF('Base de données'!$A895,V$1,"d")&lt;&gt;0,"",'Base de données'!$B895),""))</f>
        <v/>
      </c>
      <c r="W895" s="34"/>
      <c r="X895" s="30" t="str">
        <f>'Base de données'!$C895&amp;" "&amp;'Base de données'!$D895</f>
        <v>Gros Suzanne</v>
      </c>
      <c r="Y895" s="31">
        <f>COUNTIF('Base de données'!$B:$B,'Base de données'!$B895)</f>
        <v>12</v>
      </c>
      <c r="AA895" s="87" cm="1">
        <f t="array" aca="1" ref="AA895" ca="1">INDIRECT("'Base de données'!A" &amp; ROW(Y895))</f>
        <v>45748</v>
      </c>
      <c r="AB895" s="51" t="str" cm="1">
        <f t="array" aca="1" ref="AB895" ca="1">INDIRECT("'Base de données'!B" &amp; ROW(Z895))</f>
        <v>EEW7P</v>
      </c>
    </row>
    <row r="896" spans="1:28" x14ac:dyDescent="0.3">
      <c r="A896" s="41" t="str">
        <f ca="1">IF(IF(AND($B896&lt;&gt;"-",$B896=$E896),"Entrée et sortie","-")="Entrée et sortie",'Base de données'!$B896,"-")</f>
        <v>-</v>
      </c>
      <c r="B896" s="41" t="str">
        <f t="shared" ca="1" si="55"/>
        <v>DOGY4</v>
      </c>
      <c r="C896" s="41" t="str">
        <f t="shared" ca="1" si="56"/>
        <v>DOGY4</v>
      </c>
      <c r="D896" s="41" t="str">
        <f>IF($F896="sortie en cours d'année",'Base de données'!$B896,"-")</f>
        <v>DOGY4</v>
      </c>
      <c r="E896" s="41" t="str">
        <f>IF($H896="entrée en cours d'année",'Base de données'!$B896,"-")</f>
        <v>-</v>
      </c>
      <c r="F896" s="37" t="str">
        <f t="shared" si="53"/>
        <v>sortie en cours d'année</v>
      </c>
      <c r="G896" s="37">
        <f>IF($J896="mouvement",_xlfn.XLOOKUP('Base de données'!$B896,$V:$V,$V:$V,0),"")</f>
        <v>0</v>
      </c>
      <c r="H896" s="37" t="str">
        <f t="shared" si="54"/>
        <v/>
      </c>
      <c r="I896" s="37" t="str">
        <f>IF($J896="mouvement",_xlfn.XLOOKUP('Base de données'!$B896,$K:$K,$K:$K,0),"")</f>
        <v>DOGY4</v>
      </c>
      <c r="J896" s="38" t="str">
        <f>IF(AND(Y896&lt;&gt;MAX(Y:Y),COUNTIF(K896:V896,'Base de données'!$B896)&gt;0),"mouvement","")</f>
        <v>mouvement</v>
      </c>
      <c r="K896" s="39" t="str">
        <f>IF(K$1&gt;$AE$1,"-",IFERROR(IF(DATEDIF('Base de données'!$A896,K$1,"d")&lt;&gt;0,"",'Base de données'!$B896),""))</f>
        <v/>
      </c>
      <c r="L896" s="39" t="str">
        <f>IF(L$1&gt;$AE$1,"-",IFERROR(IF(DATEDIF('Base de données'!$A896,L$1,"d")&lt;&gt;0,"",'Base de données'!$B896),""))</f>
        <v/>
      </c>
      <c r="M896" s="39" t="str">
        <f>IF(M$1&gt;$AE$1,"-",IFERROR(IF(DATEDIF('Base de données'!$A896,M$1,"d")&lt;&gt;0,"",'Base de données'!$B896),""))</f>
        <v/>
      </c>
      <c r="N896" s="39" t="str">
        <f>IF(N$1&gt;$AE$1,"-",IFERROR(IF(DATEDIF('Base de données'!$A896,N$1,"d")&lt;&gt;0,"",'Base de données'!$B896),""))</f>
        <v>DOGY4</v>
      </c>
      <c r="O896" s="39" t="str">
        <f>IF(O$1&gt;$AE$1,"-",IFERROR(IF(DATEDIF('Base de données'!$A896,O$1,"d")&lt;&gt;0,"",'Base de données'!$B896),""))</f>
        <v/>
      </c>
      <c r="P896" s="39" t="str">
        <f>IF(P$1&gt;$AE$1,"-",IFERROR(IF(DATEDIF('Base de données'!$A896,P$1,"d")&lt;&gt;0,"",'Base de données'!$B896),""))</f>
        <v/>
      </c>
      <c r="Q896" s="39" t="str">
        <f>IF(Q$1&gt;$AE$1,"-",IFERROR(IF(DATEDIF('Base de données'!$A896,Q$1,"d")&lt;&gt;0,"",'Base de données'!$B896),""))</f>
        <v/>
      </c>
      <c r="R896" s="39" t="str">
        <f>IF(R$1&gt;$AE$1,"-",IFERROR(IF(DATEDIF('Base de données'!$A896,R$1,"d")&lt;&gt;0,"",'Base de données'!$B896),""))</f>
        <v/>
      </c>
      <c r="S896" s="39" t="str">
        <f>IF(S$1&gt;$AE$1,"-",IFERROR(IF(DATEDIF('Base de données'!$A896,S$1,"d")&lt;&gt;0,"",'Base de données'!$B896),""))</f>
        <v/>
      </c>
      <c r="T896" s="39" t="str">
        <f>IF(T$1&gt;$AE$1,"-",IFERROR(IF(DATEDIF('Base de données'!$A896,T$1,"d")&lt;&gt;0,"",'Base de données'!$B896),""))</f>
        <v/>
      </c>
      <c r="U896" s="39" t="str">
        <f>IF(U$1&gt;$AE$1,"-",IFERROR(IF(DATEDIF('Base de données'!$A896,U$1,"d")&lt;&gt;0,"",'Base de données'!$B896),""))</f>
        <v/>
      </c>
      <c r="V896" s="39" t="str">
        <f>IF(V$1&gt;$AE$1,"-",IFERROR(IF(DATEDIF('Base de données'!$A896,V$1,"d")&lt;&gt;0,"",'Base de données'!$B896),""))</f>
        <v/>
      </c>
      <c r="W896" s="34"/>
      <c r="X896" s="30" t="str">
        <f>'Base de données'!$C896&amp;" "&amp;'Base de données'!$D896</f>
        <v>Turpin Dorothée</v>
      </c>
      <c r="Y896" s="31">
        <f>COUNTIF('Base de données'!$B:$B,'Base de données'!$B896)</f>
        <v>4</v>
      </c>
      <c r="AA896" s="87" cm="1">
        <f t="array" aca="1" ref="AA896" ca="1">INDIRECT("'Base de données'!A" &amp; ROW(Y896))</f>
        <v>45748</v>
      </c>
      <c r="AB896" s="51" t="str" cm="1">
        <f t="array" aca="1" ref="AB896" ca="1">INDIRECT("'Base de données'!B" &amp; ROW(Z896))</f>
        <v>DOGY4</v>
      </c>
    </row>
    <row r="897" spans="1:28" x14ac:dyDescent="0.3">
      <c r="A897" s="41" t="str">
        <f ca="1">IF(IF(AND($B897&lt;&gt;"-",$B897=$E897),"Entrée et sortie","-")="Entrée et sortie",'Base de données'!$B897,"-")</f>
        <v>-</v>
      </c>
      <c r="B897" s="41" t="str">
        <f t="shared" ca="1" si="55"/>
        <v>WI12D</v>
      </c>
      <c r="C897" s="41" t="str">
        <f t="shared" ca="1" si="56"/>
        <v>WI12D</v>
      </c>
      <c r="D897" s="41" t="str">
        <f>IF($F897="sortie en cours d'année",'Base de données'!$B897,"-")</f>
        <v>WI12D</v>
      </c>
      <c r="E897" s="41" t="str">
        <f>IF($H897="entrée en cours d'année",'Base de données'!$B897,"-")</f>
        <v>-</v>
      </c>
      <c r="F897" s="37" t="str">
        <f t="shared" si="53"/>
        <v>sortie en cours d'année</v>
      </c>
      <c r="G897" s="37">
        <f>IF($J897="mouvement",_xlfn.XLOOKUP('Base de données'!$B897,$V:$V,$V:$V,0),"")</f>
        <v>0</v>
      </c>
      <c r="H897" s="37" t="str">
        <f t="shared" si="54"/>
        <v/>
      </c>
      <c r="I897" s="37" t="str">
        <f>IF($J897="mouvement",_xlfn.XLOOKUP('Base de données'!$B897,$K:$K,$K:$K,0),"")</f>
        <v>WI12D</v>
      </c>
      <c r="J897" s="38" t="str">
        <f>IF(AND(Y897&lt;&gt;MAX(Y:Y),COUNTIF(K897:V897,'Base de données'!$B897)&gt;0),"mouvement","")</f>
        <v>mouvement</v>
      </c>
      <c r="K897" s="39" t="str">
        <f>IF(K$1&gt;$AE$1,"-",IFERROR(IF(DATEDIF('Base de données'!$A897,K$1,"d")&lt;&gt;0,"",'Base de données'!$B897),""))</f>
        <v/>
      </c>
      <c r="L897" s="39" t="str">
        <f>IF(L$1&gt;$AE$1,"-",IFERROR(IF(DATEDIF('Base de données'!$A897,L$1,"d")&lt;&gt;0,"",'Base de données'!$B897),""))</f>
        <v/>
      </c>
      <c r="M897" s="39" t="str">
        <f>IF(M$1&gt;$AE$1,"-",IFERROR(IF(DATEDIF('Base de données'!$A897,M$1,"d")&lt;&gt;0,"",'Base de données'!$B897),""))</f>
        <v/>
      </c>
      <c r="N897" s="39" t="str">
        <f>IF(N$1&gt;$AE$1,"-",IFERROR(IF(DATEDIF('Base de données'!$A897,N$1,"d")&lt;&gt;0,"",'Base de données'!$B897),""))</f>
        <v>WI12D</v>
      </c>
      <c r="O897" s="39" t="str">
        <f>IF(O$1&gt;$AE$1,"-",IFERROR(IF(DATEDIF('Base de données'!$A897,O$1,"d")&lt;&gt;0,"",'Base de données'!$B897),""))</f>
        <v/>
      </c>
      <c r="P897" s="39" t="str">
        <f>IF(P$1&gt;$AE$1,"-",IFERROR(IF(DATEDIF('Base de données'!$A897,P$1,"d")&lt;&gt;0,"",'Base de données'!$B897),""))</f>
        <v/>
      </c>
      <c r="Q897" s="39" t="str">
        <f>IF(Q$1&gt;$AE$1,"-",IFERROR(IF(DATEDIF('Base de données'!$A897,Q$1,"d")&lt;&gt;0,"",'Base de données'!$B897),""))</f>
        <v/>
      </c>
      <c r="R897" s="39" t="str">
        <f>IF(R$1&gt;$AE$1,"-",IFERROR(IF(DATEDIF('Base de données'!$A897,R$1,"d")&lt;&gt;0,"",'Base de données'!$B897),""))</f>
        <v/>
      </c>
      <c r="S897" s="39" t="str">
        <f>IF(S$1&gt;$AE$1,"-",IFERROR(IF(DATEDIF('Base de données'!$A897,S$1,"d")&lt;&gt;0,"",'Base de données'!$B897),""))</f>
        <v/>
      </c>
      <c r="T897" s="39" t="str">
        <f>IF(T$1&gt;$AE$1,"-",IFERROR(IF(DATEDIF('Base de données'!$A897,T$1,"d")&lt;&gt;0,"",'Base de données'!$B897),""))</f>
        <v/>
      </c>
      <c r="U897" s="39" t="str">
        <f>IF(U$1&gt;$AE$1,"-",IFERROR(IF(DATEDIF('Base de données'!$A897,U$1,"d")&lt;&gt;0,"",'Base de données'!$B897),""))</f>
        <v/>
      </c>
      <c r="V897" s="39" t="str">
        <f>IF(V$1&gt;$AE$1,"-",IFERROR(IF(DATEDIF('Base de données'!$A897,V$1,"d")&lt;&gt;0,"",'Base de données'!$B897),""))</f>
        <v/>
      </c>
      <c r="W897" s="34"/>
      <c r="X897" s="30" t="str">
        <f>'Base de données'!$C897&amp;" "&amp;'Base de données'!$D897</f>
        <v>Peron Robert</v>
      </c>
      <c r="Y897" s="31">
        <f>COUNTIF('Base de données'!$B:$B,'Base de données'!$B897)</f>
        <v>7</v>
      </c>
      <c r="AA897" s="87" cm="1">
        <f t="array" aca="1" ref="AA897" ca="1">INDIRECT("'Base de données'!A" &amp; ROW(Y897))</f>
        <v>45748</v>
      </c>
      <c r="AB897" s="51" t="str" cm="1">
        <f t="array" aca="1" ref="AB897" ca="1">INDIRECT("'Base de données'!B" &amp; ROW(Z897))</f>
        <v>WI12D</v>
      </c>
    </row>
    <row r="898" spans="1:28" x14ac:dyDescent="0.3">
      <c r="A898" s="41" t="str">
        <f ca="1">IF(IF(AND($B898&lt;&gt;"-",$B898=$E898),"Entrée et sortie","-")="Entrée et sortie",'Base de données'!$B898,"-")</f>
        <v>-</v>
      </c>
      <c r="B898" s="41" t="str">
        <f t="shared" ca="1" si="55"/>
        <v>-</v>
      </c>
      <c r="C898" s="41" t="str">
        <f t="shared" ca="1" si="56"/>
        <v>-</v>
      </c>
      <c r="D898" s="41" t="str">
        <f>IF($F898="sortie en cours d'année",'Base de données'!$B898,"-")</f>
        <v>-</v>
      </c>
      <c r="E898" s="41" t="str">
        <f>IF($H898="entrée en cours d'année",'Base de données'!$B898,"-")</f>
        <v>-</v>
      </c>
      <c r="F898" s="37" t="str">
        <f t="shared" ref="F898:F961" si="57">IF(AND(G898=0,J898="mouvement"),"sortie en cours d'année","")</f>
        <v/>
      </c>
      <c r="G898" s="37" t="str">
        <f>IF($J898="mouvement",_xlfn.XLOOKUP('Base de données'!$B898,$V:$V,$V:$V,0),"")</f>
        <v/>
      </c>
      <c r="H898" s="37" t="str">
        <f t="shared" ref="H898:H961" si="58">IF(AND(I898=0,J898="mouvement"),"entrée en cours d'année","")</f>
        <v/>
      </c>
      <c r="I898" s="37" t="str">
        <f>IF($J898="mouvement",_xlfn.XLOOKUP('Base de données'!$B898,$K:$K,$K:$K,0),"")</f>
        <v/>
      </c>
      <c r="J898" s="38" t="str">
        <f>IF(AND(Y898&lt;&gt;MAX(Y:Y),COUNTIF(K898:V898,'Base de données'!$B898)&gt;0),"mouvement","")</f>
        <v/>
      </c>
      <c r="K898" s="39" t="str">
        <f>IF(K$1&gt;$AE$1,"-",IFERROR(IF(DATEDIF('Base de données'!$A898,K$1,"d")&lt;&gt;0,"",'Base de données'!$B898),""))</f>
        <v/>
      </c>
      <c r="L898" s="39" t="str">
        <f>IF(L$1&gt;$AE$1,"-",IFERROR(IF(DATEDIF('Base de données'!$A898,L$1,"d")&lt;&gt;0,"",'Base de données'!$B898),""))</f>
        <v/>
      </c>
      <c r="M898" s="39" t="str">
        <f>IF(M$1&gt;$AE$1,"-",IFERROR(IF(DATEDIF('Base de données'!$A898,M$1,"d")&lt;&gt;0,"",'Base de données'!$B898),""))</f>
        <v/>
      </c>
      <c r="N898" s="39" t="str">
        <f>IF(N$1&gt;$AE$1,"-",IFERROR(IF(DATEDIF('Base de données'!$A898,N$1,"d")&lt;&gt;0,"",'Base de données'!$B898),""))</f>
        <v>HG5H8</v>
      </c>
      <c r="O898" s="39" t="str">
        <f>IF(O$1&gt;$AE$1,"-",IFERROR(IF(DATEDIF('Base de données'!$A898,O$1,"d")&lt;&gt;0,"",'Base de données'!$B898),""))</f>
        <v/>
      </c>
      <c r="P898" s="39" t="str">
        <f>IF(P$1&gt;$AE$1,"-",IFERROR(IF(DATEDIF('Base de données'!$A898,P$1,"d")&lt;&gt;0,"",'Base de données'!$B898),""))</f>
        <v/>
      </c>
      <c r="Q898" s="39" t="str">
        <f>IF(Q$1&gt;$AE$1,"-",IFERROR(IF(DATEDIF('Base de données'!$A898,Q$1,"d")&lt;&gt;0,"",'Base de données'!$B898),""))</f>
        <v/>
      </c>
      <c r="R898" s="39" t="str">
        <f>IF(R$1&gt;$AE$1,"-",IFERROR(IF(DATEDIF('Base de données'!$A898,R$1,"d")&lt;&gt;0,"",'Base de données'!$B898),""))</f>
        <v/>
      </c>
      <c r="S898" s="39" t="str">
        <f>IF(S$1&gt;$AE$1,"-",IFERROR(IF(DATEDIF('Base de données'!$A898,S$1,"d")&lt;&gt;0,"",'Base de données'!$B898),""))</f>
        <v/>
      </c>
      <c r="T898" s="39" t="str">
        <f>IF(T$1&gt;$AE$1,"-",IFERROR(IF(DATEDIF('Base de données'!$A898,T$1,"d")&lt;&gt;0,"",'Base de données'!$B898),""))</f>
        <v/>
      </c>
      <c r="U898" s="39" t="str">
        <f>IF(U$1&gt;$AE$1,"-",IFERROR(IF(DATEDIF('Base de données'!$A898,U$1,"d")&lt;&gt;0,"",'Base de données'!$B898),""))</f>
        <v/>
      </c>
      <c r="V898" s="39" t="str">
        <f>IF(V$1&gt;$AE$1,"-",IFERROR(IF(DATEDIF('Base de données'!$A898,V$1,"d")&lt;&gt;0,"",'Base de données'!$B898),""))</f>
        <v/>
      </c>
      <c r="W898" s="34"/>
      <c r="X898" s="30" t="str">
        <f>'Base de données'!$C898&amp;" "&amp;'Base de données'!$D898</f>
        <v>Bègue Étienne</v>
      </c>
      <c r="Y898" s="31">
        <f>COUNTIF('Base de données'!$B:$B,'Base de données'!$B898)</f>
        <v>12</v>
      </c>
      <c r="AA898" s="87" cm="1">
        <f t="array" aca="1" ref="AA898" ca="1">INDIRECT("'Base de données'!A" &amp; ROW(Y898))</f>
        <v>45748</v>
      </c>
      <c r="AB898" s="51" t="str" cm="1">
        <f t="array" aca="1" ref="AB898" ca="1">INDIRECT("'Base de données'!B" &amp; ROW(Z898))</f>
        <v>HG5H8</v>
      </c>
    </row>
    <row r="899" spans="1:28" x14ac:dyDescent="0.3">
      <c r="A899" s="41" t="str">
        <f ca="1">IF(IF(AND($B899&lt;&gt;"-",$B899=$E899),"Entrée et sortie","-")="Entrée et sortie",'Base de données'!$B899,"-")</f>
        <v>-</v>
      </c>
      <c r="B899" s="41" t="str">
        <f t="shared" ref="B899:B962" ca="1" si="59">_xlfn.XLOOKUP($AB899,$D:$D,$C:$C,"-",0,-1)</f>
        <v>-</v>
      </c>
      <c r="C899" s="41" t="str">
        <f t="shared" ref="C899:C962" ca="1" si="60">IF($AA899&lt;&gt;$AE$1,$D899,"-")</f>
        <v>-</v>
      </c>
      <c r="D899" s="41" t="str">
        <f>IF($F899="sortie en cours d'année",'Base de données'!$B899,"-")</f>
        <v>-</v>
      </c>
      <c r="E899" s="41" t="str">
        <f>IF($H899="entrée en cours d'année",'Base de données'!$B899,"-")</f>
        <v>-</v>
      </c>
      <c r="F899" s="37" t="str">
        <f t="shared" si="57"/>
        <v/>
      </c>
      <c r="G899" s="37" t="str">
        <f>IF($J899="mouvement",_xlfn.XLOOKUP('Base de données'!$B899,$V:$V,$V:$V,0),"")</f>
        <v/>
      </c>
      <c r="H899" s="37" t="str">
        <f t="shared" si="58"/>
        <v/>
      </c>
      <c r="I899" s="37" t="str">
        <f>IF($J899="mouvement",_xlfn.XLOOKUP('Base de données'!$B899,$K:$K,$K:$K,0),"")</f>
        <v/>
      </c>
      <c r="J899" s="38" t="str">
        <f>IF(AND(Y899&lt;&gt;MAX(Y:Y),COUNTIF(K899:V899,'Base de données'!$B899)&gt;0),"mouvement","")</f>
        <v/>
      </c>
      <c r="K899" s="39" t="str">
        <f>IF(K$1&gt;$AE$1,"-",IFERROR(IF(DATEDIF('Base de données'!$A899,K$1,"d")&lt;&gt;0,"",'Base de données'!$B899),""))</f>
        <v/>
      </c>
      <c r="L899" s="39" t="str">
        <f>IF(L$1&gt;$AE$1,"-",IFERROR(IF(DATEDIF('Base de données'!$A899,L$1,"d")&lt;&gt;0,"",'Base de données'!$B899),""))</f>
        <v/>
      </c>
      <c r="M899" s="39" t="str">
        <f>IF(M$1&gt;$AE$1,"-",IFERROR(IF(DATEDIF('Base de données'!$A899,M$1,"d")&lt;&gt;0,"",'Base de données'!$B899),""))</f>
        <v/>
      </c>
      <c r="N899" s="39" t="str">
        <f>IF(N$1&gt;$AE$1,"-",IFERROR(IF(DATEDIF('Base de données'!$A899,N$1,"d")&lt;&gt;0,"",'Base de données'!$B899),""))</f>
        <v>YID01</v>
      </c>
      <c r="O899" s="39" t="str">
        <f>IF(O$1&gt;$AE$1,"-",IFERROR(IF(DATEDIF('Base de données'!$A899,O$1,"d")&lt;&gt;0,"",'Base de données'!$B899),""))</f>
        <v/>
      </c>
      <c r="P899" s="39" t="str">
        <f>IF(P$1&gt;$AE$1,"-",IFERROR(IF(DATEDIF('Base de données'!$A899,P$1,"d")&lt;&gt;0,"",'Base de données'!$B899),""))</f>
        <v/>
      </c>
      <c r="Q899" s="39" t="str">
        <f>IF(Q$1&gt;$AE$1,"-",IFERROR(IF(DATEDIF('Base de données'!$A899,Q$1,"d")&lt;&gt;0,"",'Base de données'!$B899),""))</f>
        <v/>
      </c>
      <c r="R899" s="39" t="str">
        <f>IF(R$1&gt;$AE$1,"-",IFERROR(IF(DATEDIF('Base de données'!$A899,R$1,"d")&lt;&gt;0,"",'Base de données'!$B899),""))</f>
        <v/>
      </c>
      <c r="S899" s="39" t="str">
        <f>IF(S$1&gt;$AE$1,"-",IFERROR(IF(DATEDIF('Base de données'!$A899,S$1,"d")&lt;&gt;0,"",'Base de données'!$B899),""))</f>
        <v/>
      </c>
      <c r="T899" s="39" t="str">
        <f>IF(T$1&gt;$AE$1,"-",IFERROR(IF(DATEDIF('Base de données'!$A899,T$1,"d")&lt;&gt;0,"",'Base de données'!$B899),""))</f>
        <v/>
      </c>
      <c r="U899" s="39" t="str">
        <f>IF(U$1&gt;$AE$1,"-",IFERROR(IF(DATEDIF('Base de données'!$A899,U$1,"d")&lt;&gt;0,"",'Base de données'!$B899),""))</f>
        <v/>
      </c>
      <c r="V899" s="39" t="str">
        <f>IF(V$1&gt;$AE$1,"-",IFERROR(IF(DATEDIF('Base de données'!$A899,V$1,"d")&lt;&gt;0,"",'Base de données'!$B899),""))</f>
        <v/>
      </c>
      <c r="W899" s="34"/>
      <c r="X899" s="30" t="str">
        <f>'Base de données'!$C899&amp;" "&amp;'Base de données'!$D899</f>
        <v>Guilbert Élodie</v>
      </c>
      <c r="Y899" s="31">
        <f>COUNTIF('Base de données'!$B:$B,'Base de données'!$B899)</f>
        <v>12</v>
      </c>
      <c r="AA899" s="87" cm="1">
        <f t="array" aca="1" ref="AA899" ca="1">INDIRECT("'Base de données'!A" &amp; ROW(Y899))</f>
        <v>45748</v>
      </c>
      <c r="AB899" s="51" t="str" cm="1">
        <f t="array" aca="1" ref="AB899" ca="1">INDIRECT("'Base de données'!B" &amp; ROW(Z899))</f>
        <v>YID01</v>
      </c>
    </row>
    <row r="900" spans="1:28" x14ac:dyDescent="0.3">
      <c r="A900" s="41" t="str">
        <f ca="1">IF(IF(AND($B900&lt;&gt;"-",$B900=$E900),"Entrée et sortie","-")="Entrée et sortie",'Base de données'!$B900,"-")</f>
        <v>-</v>
      </c>
      <c r="B900" s="41" t="str">
        <f t="shared" ca="1" si="59"/>
        <v>-</v>
      </c>
      <c r="C900" s="41" t="str">
        <f t="shared" ca="1" si="60"/>
        <v>-</v>
      </c>
      <c r="D900" s="41" t="str">
        <f>IF($F900="sortie en cours d'année",'Base de données'!$B900,"-")</f>
        <v>-</v>
      </c>
      <c r="E900" s="41" t="str">
        <f>IF($H900="entrée en cours d'année",'Base de données'!$B900,"-")</f>
        <v>-</v>
      </c>
      <c r="F900" s="37" t="str">
        <f t="shared" si="57"/>
        <v/>
      </c>
      <c r="G900" s="37" t="str">
        <f>IF($J900="mouvement",_xlfn.XLOOKUP('Base de données'!$B900,$V:$V,$V:$V,0),"")</f>
        <v/>
      </c>
      <c r="H900" s="37" t="str">
        <f t="shared" si="58"/>
        <v/>
      </c>
      <c r="I900" s="37" t="str">
        <f>IF($J900="mouvement",_xlfn.XLOOKUP('Base de données'!$B900,$K:$K,$K:$K,0),"")</f>
        <v/>
      </c>
      <c r="J900" s="38" t="str">
        <f>IF(AND(Y900&lt;&gt;MAX(Y:Y),COUNTIF(K900:V900,'Base de données'!$B900)&gt;0),"mouvement","")</f>
        <v/>
      </c>
      <c r="K900" s="39" t="str">
        <f>IF(K$1&gt;$AE$1,"-",IFERROR(IF(DATEDIF('Base de données'!$A900,K$1,"d")&lt;&gt;0,"",'Base de données'!$B900),""))</f>
        <v/>
      </c>
      <c r="L900" s="39" t="str">
        <f>IF(L$1&gt;$AE$1,"-",IFERROR(IF(DATEDIF('Base de données'!$A900,L$1,"d")&lt;&gt;0,"",'Base de données'!$B900),""))</f>
        <v/>
      </c>
      <c r="M900" s="39" t="str">
        <f>IF(M$1&gt;$AE$1,"-",IFERROR(IF(DATEDIF('Base de données'!$A900,M$1,"d")&lt;&gt;0,"",'Base de données'!$B900),""))</f>
        <v/>
      </c>
      <c r="N900" s="39" t="str">
        <f>IF(N$1&gt;$AE$1,"-",IFERROR(IF(DATEDIF('Base de données'!$A900,N$1,"d")&lt;&gt;0,"",'Base de données'!$B900),""))</f>
        <v>5CII0</v>
      </c>
      <c r="O900" s="39" t="str">
        <f>IF(O$1&gt;$AE$1,"-",IFERROR(IF(DATEDIF('Base de données'!$A900,O$1,"d")&lt;&gt;0,"",'Base de données'!$B900),""))</f>
        <v/>
      </c>
      <c r="P900" s="39" t="str">
        <f>IF(P$1&gt;$AE$1,"-",IFERROR(IF(DATEDIF('Base de données'!$A900,P$1,"d")&lt;&gt;0,"",'Base de données'!$B900),""))</f>
        <v/>
      </c>
      <c r="Q900" s="39" t="str">
        <f>IF(Q$1&gt;$AE$1,"-",IFERROR(IF(DATEDIF('Base de données'!$A900,Q$1,"d")&lt;&gt;0,"",'Base de données'!$B900),""))</f>
        <v/>
      </c>
      <c r="R900" s="39" t="str">
        <f>IF(R$1&gt;$AE$1,"-",IFERROR(IF(DATEDIF('Base de données'!$A900,R$1,"d")&lt;&gt;0,"",'Base de données'!$B900),""))</f>
        <v/>
      </c>
      <c r="S900" s="39" t="str">
        <f>IF(S$1&gt;$AE$1,"-",IFERROR(IF(DATEDIF('Base de données'!$A900,S$1,"d")&lt;&gt;0,"",'Base de données'!$B900),""))</f>
        <v/>
      </c>
      <c r="T900" s="39" t="str">
        <f>IF(T$1&gt;$AE$1,"-",IFERROR(IF(DATEDIF('Base de données'!$A900,T$1,"d")&lt;&gt;0,"",'Base de données'!$B900),""))</f>
        <v/>
      </c>
      <c r="U900" s="39" t="str">
        <f>IF(U$1&gt;$AE$1,"-",IFERROR(IF(DATEDIF('Base de données'!$A900,U$1,"d")&lt;&gt;0,"",'Base de données'!$B900),""))</f>
        <v/>
      </c>
      <c r="V900" s="39" t="str">
        <f>IF(V$1&gt;$AE$1,"-",IFERROR(IF(DATEDIF('Base de données'!$A900,V$1,"d")&lt;&gt;0,"",'Base de données'!$B900),""))</f>
        <v/>
      </c>
      <c r="W900" s="34"/>
      <c r="X900" s="30" t="str">
        <f>'Base de données'!$C900&amp;" "&amp;'Base de données'!$D900</f>
        <v>Costa Céline</v>
      </c>
      <c r="Y900" s="31">
        <f>COUNTIF('Base de données'!$B:$B,'Base de données'!$B900)</f>
        <v>12</v>
      </c>
      <c r="AA900" s="87" cm="1">
        <f t="array" aca="1" ref="AA900" ca="1">INDIRECT("'Base de données'!A" &amp; ROW(Y900))</f>
        <v>45748</v>
      </c>
      <c r="AB900" s="51" t="str" cm="1">
        <f t="array" aca="1" ref="AB900" ca="1">INDIRECT("'Base de données'!B" &amp; ROW(Z900))</f>
        <v>5CII0</v>
      </c>
    </row>
    <row r="901" spans="1:28" x14ac:dyDescent="0.3">
      <c r="A901" s="41" t="str">
        <f ca="1">IF(IF(AND($B901&lt;&gt;"-",$B901=$E901),"Entrée et sortie","-")="Entrée et sortie",'Base de données'!$B901,"-")</f>
        <v>-</v>
      </c>
      <c r="B901" s="41" t="str">
        <f t="shared" ca="1" si="59"/>
        <v>-</v>
      </c>
      <c r="C901" s="41" t="str">
        <f t="shared" ca="1" si="60"/>
        <v>-</v>
      </c>
      <c r="D901" s="41" t="str">
        <f>IF($F901="sortie en cours d'année",'Base de données'!$B901,"-")</f>
        <v>-</v>
      </c>
      <c r="E901" s="41" t="str">
        <f>IF($H901="entrée en cours d'année",'Base de données'!$B901,"-")</f>
        <v>-</v>
      </c>
      <c r="F901" s="37" t="str">
        <f t="shared" si="57"/>
        <v/>
      </c>
      <c r="G901" s="37" t="str">
        <f>IF($J901="mouvement",_xlfn.XLOOKUP('Base de données'!$B901,$V:$V,$V:$V,0),"")</f>
        <v/>
      </c>
      <c r="H901" s="37" t="str">
        <f t="shared" si="58"/>
        <v/>
      </c>
      <c r="I901" s="37" t="str">
        <f>IF($J901="mouvement",_xlfn.XLOOKUP('Base de données'!$B901,$K:$K,$K:$K,0),"")</f>
        <v/>
      </c>
      <c r="J901" s="38" t="str">
        <f>IF(AND(Y901&lt;&gt;MAX(Y:Y),COUNTIF(K901:V901,'Base de données'!$B901)&gt;0),"mouvement","")</f>
        <v/>
      </c>
      <c r="K901" s="39" t="str">
        <f>IF(K$1&gt;$AE$1,"-",IFERROR(IF(DATEDIF('Base de données'!$A901,K$1,"d")&lt;&gt;0,"",'Base de données'!$B901),""))</f>
        <v/>
      </c>
      <c r="L901" s="39" t="str">
        <f>IF(L$1&gt;$AE$1,"-",IFERROR(IF(DATEDIF('Base de données'!$A901,L$1,"d")&lt;&gt;0,"",'Base de données'!$B901),""))</f>
        <v/>
      </c>
      <c r="M901" s="39" t="str">
        <f>IF(M$1&gt;$AE$1,"-",IFERROR(IF(DATEDIF('Base de données'!$A901,M$1,"d")&lt;&gt;0,"",'Base de données'!$B901),""))</f>
        <v/>
      </c>
      <c r="N901" s="39" t="str">
        <f>IF(N$1&gt;$AE$1,"-",IFERROR(IF(DATEDIF('Base de données'!$A901,N$1,"d")&lt;&gt;0,"",'Base de données'!$B901),""))</f>
        <v>8RHOT</v>
      </c>
      <c r="O901" s="39" t="str">
        <f>IF(O$1&gt;$AE$1,"-",IFERROR(IF(DATEDIF('Base de données'!$A901,O$1,"d")&lt;&gt;0,"",'Base de données'!$B901),""))</f>
        <v/>
      </c>
      <c r="P901" s="39" t="str">
        <f>IF(P$1&gt;$AE$1,"-",IFERROR(IF(DATEDIF('Base de données'!$A901,P$1,"d")&lt;&gt;0,"",'Base de données'!$B901),""))</f>
        <v/>
      </c>
      <c r="Q901" s="39" t="str">
        <f>IF(Q$1&gt;$AE$1,"-",IFERROR(IF(DATEDIF('Base de données'!$A901,Q$1,"d")&lt;&gt;0,"",'Base de données'!$B901),""))</f>
        <v/>
      </c>
      <c r="R901" s="39" t="str">
        <f>IF(R$1&gt;$AE$1,"-",IFERROR(IF(DATEDIF('Base de données'!$A901,R$1,"d")&lt;&gt;0,"",'Base de données'!$B901),""))</f>
        <v/>
      </c>
      <c r="S901" s="39" t="str">
        <f>IF(S$1&gt;$AE$1,"-",IFERROR(IF(DATEDIF('Base de données'!$A901,S$1,"d")&lt;&gt;0,"",'Base de données'!$B901),""))</f>
        <v/>
      </c>
      <c r="T901" s="39" t="str">
        <f>IF(T$1&gt;$AE$1,"-",IFERROR(IF(DATEDIF('Base de données'!$A901,T$1,"d")&lt;&gt;0,"",'Base de données'!$B901),""))</f>
        <v/>
      </c>
      <c r="U901" s="39" t="str">
        <f>IF(U$1&gt;$AE$1,"-",IFERROR(IF(DATEDIF('Base de données'!$A901,U$1,"d")&lt;&gt;0,"",'Base de données'!$B901),""))</f>
        <v/>
      </c>
      <c r="V901" s="39" t="str">
        <f>IF(V$1&gt;$AE$1,"-",IFERROR(IF(DATEDIF('Base de données'!$A901,V$1,"d")&lt;&gt;0,"",'Base de données'!$B901),""))</f>
        <v/>
      </c>
      <c r="W901" s="34"/>
      <c r="X901" s="30" t="str">
        <f>'Base de données'!$C901&amp;" "&amp;'Base de données'!$D901</f>
        <v>Lecoq Nathalie</v>
      </c>
      <c r="Y901" s="31">
        <f>COUNTIF('Base de données'!$B:$B,'Base de données'!$B901)</f>
        <v>12</v>
      </c>
      <c r="AA901" s="87" cm="1">
        <f t="array" aca="1" ref="AA901" ca="1">INDIRECT("'Base de données'!A" &amp; ROW(Y901))</f>
        <v>45748</v>
      </c>
      <c r="AB901" s="51" t="str" cm="1">
        <f t="array" aca="1" ref="AB901" ca="1">INDIRECT("'Base de données'!B" &amp; ROW(Z901))</f>
        <v>8RHOT</v>
      </c>
    </row>
    <row r="902" spans="1:28" x14ac:dyDescent="0.3">
      <c r="A902" s="41" t="str">
        <f ca="1">IF(IF(AND($B902&lt;&gt;"-",$B902=$E902),"Entrée et sortie","-")="Entrée et sortie",'Base de données'!$B902,"-")</f>
        <v>-</v>
      </c>
      <c r="B902" s="41" t="str">
        <f t="shared" ca="1" si="59"/>
        <v>-</v>
      </c>
      <c r="C902" s="41" t="str">
        <f t="shared" ca="1" si="60"/>
        <v>-</v>
      </c>
      <c r="D902" s="41" t="str">
        <f>IF($F902="sortie en cours d'année",'Base de données'!$B902,"-")</f>
        <v>-</v>
      </c>
      <c r="E902" s="41" t="str">
        <f>IF($H902="entrée en cours d'année",'Base de données'!$B902,"-")</f>
        <v>-</v>
      </c>
      <c r="F902" s="37" t="str">
        <f t="shared" si="57"/>
        <v/>
      </c>
      <c r="G902" s="37" t="str">
        <f>IF($J902="mouvement",_xlfn.XLOOKUP('Base de données'!$B902,$V:$V,$V:$V,0),"")</f>
        <v/>
      </c>
      <c r="H902" s="37" t="str">
        <f t="shared" si="58"/>
        <v/>
      </c>
      <c r="I902" s="37" t="str">
        <f>IF($J902="mouvement",_xlfn.XLOOKUP('Base de données'!$B902,$K:$K,$K:$K,0),"")</f>
        <v/>
      </c>
      <c r="J902" s="38" t="str">
        <f>IF(AND(Y902&lt;&gt;MAX(Y:Y),COUNTIF(K902:V902,'Base de données'!$B902)&gt;0),"mouvement","")</f>
        <v/>
      </c>
      <c r="K902" s="39" t="str">
        <f>IF(K$1&gt;$AE$1,"-",IFERROR(IF(DATEDIF('Base de données'!$A902,K$1,"d")&lt;&gt;0,"",'Base de données'!$B902),""))</f>
        <v/>
      </c>
      <c r="L902" s="39" t="str">
        <f>IF(L$1&gt;$AE$1,"-",IFERROR(IF(DATEDIF('Base de données'!$A902,L$1,"d")&lt;&gt;0,"",'Base de données'!$B902),""))</f>
        <v/>
      </c>
      <c r="M902" s="39" t="str">
        <f>IF(M$1&gt;$AE$1,"-",IFERROR(IF(DATEDIF('Base de données'!$A902,M$1,"d")&lt;&gt;0,"",'Base de données'!$B902),""))</f>
        <v/>
      </c>
      <c r="N902" s="39" t="str">
        <f>IF(N$1&gt;$AE$1,"-",IFERROR(IF(DATEDIF('Base de données'!$A902,N$1,"d")&lt;&gt;0,"",'Base de données'!$B902),""))</f>
        <v>9RSMG</v>
      </c>
      <c r="O902" s="39" t="str">
        <f>IF(O$1&gt;$AE$1,"-",IFERROR(IF(DATEDIF('Base de données'!$A902,O$1,"d")&lt;&gt;0,"",'Base de données'!$B902),""))</f>
        <v/>
      </c>
      <c r="P902" s="39" t="str">
        <f>IF(P$1&gt;$AE$1,"-",IFERROR(IF(DATEDIF('Base de données'!$A902,P$1,"d")&lt;&gt;0,"",'Base de données'!$B902),""))</f>
        <v/>
      </c>
      <c r="Q902" s="39" t="str">
        <f>IF(Q$1&gt;$AE$1,"-",IFERROR(IF(DATEDIF('Base de données'!$A902,Q$1,"d")&lt;&gt;0,"",'Base de données'!$B902),""))</f>
        <v/>
      </c>
      <c r="R902" s="39" t="str">
        <f>IF(R$1&gt;$AE$1,"-",IFERROR(IF(DATEDIF('Base de données'!$A902,R$1,"d")&lt;&gt;0,"",'Base de données'!$B902),""))</f>
        <v/>
      </c>
      <c r="S902" s="39" t="str">
        <f>IF(S$1&gt;$AE$1,"-",IFERROR(IF(DATEDIF('Base de données'!$A902,S$1,"d")&lt;&gt;0,"",'Base de données'!$B902),""))</f>
        <v/>
      </c>
      <c r="T902" s="39" t="str">
        <f>IF(T$1&gt;$AE$1,"-",IFERROR(IF(DATEDIF('Base de données'!$A902,T$1,"d")&lt;&gt;0,"",'Base de données'!$B902),""))</f>
        <v/>
      </c>
      <c r="U902" s="39" t="str">
        <f>IF(U$1&gt;$AE$1,"-",IFERROR(IF(DATEDIF('Base de données'!$A902,U$1,"d")&lt;&gt;0,"",'Base de données'!$B902),""))</f>
        <v/>
      </c>
      <c r="V902" s="39" t="str">
        <f>IF(V$1&gt;$AE$1,"-",IFERROR(IF(DATEDIF('Base de données'!$A902,V$1,"d")&lt;&gt;0,"",'Base de données'!$B902),""))</f>
        <v/>
      </c>
      <c r="W902" s="34"/>
      <c r="X902" s="30" t="str">
        <f>'Base de données'!$C902&amp;" "&amp;'Base de données'!$D902</f>
        <v>Roussel Colette</v>
      </c>
      <c r="Y902" s="31">
        <f>COUNTIF('Base de données'!$B:$B,'Base de données'!$B902)</f>
        <v>12</v>
      </c>
      <c r="AA902" s="87" cm="1">
        <f t="array" aca="1" ref="AA902" ca="1">INDIRECT("'Base de données'!A" &amp; ROW(Y902))</f>
        <v>45748</v>
      </c>
      <c r="AB902" s="51" t="str" cm="1">
        <f t="array" aca="1" ref="AB902" ca="1">INDIRECT("'Base de données'!B" &amp; ROW(Z902))</f>
        <v>9RSMG</v>
      </c>
    </row>
    <row r="903" spans="1:28" x14ac:dyDescent="0.3">
      <c r="A903" s="41" t="str">
        <f ca="1">IF(IF(AND($B903&lt;&gt;"-",$B903=$E903),"Entrée et sortie","-")="Entrée et sortie",'Base de données'!$B903,"-")</f>
        <v>-</v>
      </c>
      <c r="B903" s="41" t="str">
        <f t="shared" ca="1" si="59"/>
        <v>-</v>
      </c>
      <c r="C903" s="41" t="str">
        <f t="shared" ca="1" si="60"/>
        <v>-</v>
      </c>
      <c r="D903" s="41" t="str">
        <f>IF($F903="sortie en cours d'année",'Base de données'!$B903,"-")</f>
        <v>-</v>
      </c>
      <c r="E903" s="41" t="str">
        <f>IF($H903="entrée en cours d'année",'Base de données'!$B903,"-")</f>
        <v>-</v>
      </c>
      <c r="F903" s="37" t="str">
        <f t="shared" si="57"/>
        <v/>
      </c>
      <c r="G903" s="37" t="str">
        <f>IF($J903="mouvement",_xlfn.XLOOKUP('Base de données'!$B903,$V:$V,$V:$V,0),"")</f>
        <v/>
      </c>
      <c r="H903" s="37" t="str">
        <f t="shared" si="58"/>
        <v/>
      </c>
      <c r="I903" s="37" t="str">
        <f>IF($J903="mouvement",_xlfn.XLOOKUP('Base de données'!$B903,$K:$K,$K:$K,0),"")</f>
        <v/>
      </c>
      <c r="J903" s="38" t="str">
        <f>IF(AND(Y903&lt;&gt;MAX(Y:Y),COUNTIF(K903:V903,'Base de données'!$B903)&gt;0),"mouvement","")</f>
        <v/>
      </c>
      <c r="K903" s="39" t="str">
        <f>IF(K$1&gt;$AE$1,"-",IFERROR(IF(DATEDIF('Base de données'!$A903,K$1,"d")&lt;&gt;0,"",'Base de données'!$B903),""))</f>
        <v/>
      </c>
      <c r="L903" s="39" t="str">
        <f>IF(L$1&gt;$AE$1,"-",IFERROR(IF(DATEDIF('Base de données'!$A903,L$1,"d")&lt;&gt;0,"",'Base de données'!$B903),""))</f>
        <v/>
      </c>
      <c r="M903" s="39" t="str">
        <f>IF(M$1&gt;$AE$1,"-",IFERROR(IF(DATEDIF('Base de données'!$A903,M$1,"d")&lt;&gt;0,"",'Base de données'!$B903),""))</f>
        <v/>
      </c>
      <c r="N903" s="39" t="str">
        <f>IF(N$1&gt;$AE$1,"-",IFERROR(IF(DATEDIF('Base de données'!$A903,N$1,"d")&lt;&gt;0,"",'Base de données'!$B903),""))</f>
        <v>8HJTZ</v>
      </c>
      <c r="O903" s="39" t="str">
        <f>IF(O$1&gt;$AE$1,"-",IFERROR(IF(DATEDIF('Base de données'!$A903,O$1,"d")&lt;&gt;0,"",'Base de données'!$B903),""))</f>
        <v/>
      </c>
      <c r="P903" s="39" t="str">
        <f>IF(P$1&gt;$AE$1,"-",IFERROR(IF(DATEDIF('Base de données'!$A903,P$1,"d")&lt;&gt;0,"",'Base de données'!$B903),""))</f>
        <v/>
      </c>
      <c r="Q903" s="39" t="str">
        <f>IF(Q$1&gt;$AE$1,"-",IFERROR(IF(DATEDIF('Base de données'!$A903,Q$1,"d")&lt;&gt;0,"",'Base de données'!$B903),""))</f>
        <v/>
      </c>
      <c r="R903" s="39" t="str">
        <f>IF(R$1&gt;$AE$1,"-",IFERROR(IF(DATEDIF('Base de données'!$A903,R$1,"d")&lt;&gt;0,"",'Base de données'!$B903),""))</f>
        <v/>
      </c>
      <c r="S903" s="39" t="str">
        <f>IF(S$1&gt;$AE$1,"-",IFERROR(IF(DATEDIF('Base de données'!$A903,S$1,"d")&lt;&gt;0,"",'Base de données'!$B903),""))</f>
        <v/>
      </c>
      <c r="T903" s="39" t="str">
        <f>IF(T$1&gt;$AE$1,"-",IFERROR(IF(DATEDIF('Base de données'!$A903,T$1,"d")&lt;&gt;0,"",'Base de données'!$B903),""))</f>
        <v/>
      </c>
      <c r="U903" s="39" t="str">
        <f>IF(U$1&gt;$AE$1,"-",IFERROR(IF(DATEDIF('Base de données'!$A903,U$1,"d")&lt;&gt;0,"",'Base de données'!$B903),""))</f>
        <v/>
      </c>
      <c r="V903" s="39" t="str">
        <f>IF(V$1&gt;$AE$1,"-",IFERROR(IF(DATEDIF('Base de données'!$A903,V$1,"d")&lt;&gt;0,"",'Base de données'!$B903),""))</f>
        <v/>
      </c>
      <c r="W903" s="34"/>
      <c r="X903" s="30" t="str">
        <f>'Base de données'!$C903&amp;" "&amp;'Base de données'!$D903</f>
        <v>Guilbert Alix</v>
      </c>
      <c r="Y903" s="31">
        <f>COUNTIF('Base de données'!$B:$B,'Base de données'!$B903)</f>
        <v>12</v>
      </c>
      <c r="AA903" s="87" cm="1">
        <f t="array" aca="1" ref="AA903" ca="1">INDIRECT("'Base de données'!A" &amp; ROW(Y903))</f>
        <v>45748</v>
      </c>
      <c r="AB903" s="51" t="str" cm="1">
        <f t="array" aca="1" ref="AB903" ca="1">INDIRECT("'Base de données'!B" &amp; ROW(Z903))</f>
        <v>8HJTZ</v>
      </c>
    </row>
    <row r="904" spans="1:28" x14ac:dyDescent="0.3">
      <c r="A904" s="41" t="str">
        <f ca="1">IF(IF(AND($B904&lt;&gt;"-",$B904=$E904),"Entrée et sortie","-")="Entrée et sortie",'Base de données'!$B904,"-")</f>
        <v>-</v>
      </c>
      <c r="B904" s="41" t="str">
        <f t="shared" ca="1" si="59"/>
        <v>-</v>
      </c>
      <c r="C904" s="41" t="str">
        <f t="shared" ca="1" si="60"/>
        <v>-</v>
      </c>
      <c r="D904" s="41" t="str">
        <f>IF($F904="sortie en cours d'année",'Base de données'!$B904,"-")</f>
        <v>-</v>
      </c>
      <c r="E904" s="41" t="str">
        <f>IF($H904="entrée en cours d'année",'Base de données'!$B904,"-")</f>
        <v>-</v>
      </c>
      <c r="F904" s="37" t="str">
        <f t="shared" si="57"/>
        <v/>
      </c>
      <c r="G904" s="37" t="str">
        <f>IF($J904="mouvement",_xlfn.XLOOKUP('Base de données'!$B904,$V:$V,$V:$V,0),"")</f>
        <v/>
      </c>
      <c r="H904" s="37" t="str">
        <f t="shared" si="58"/>
        <v/>
      </c>
      <c r="I904" s="37" t="str">
        <f>IF($J904="mouvement",_xlfn.XLOOKUP('Base de données'!$B904,$K:$K,$K:$K,0),"")</f>
        <v/>
      </c>
      <c r="J904" s="38" t="str">
        <f>IF(AND(Y904&lt;&gt;MAX(Y:Y),COUNTIF(K904:V904,'Base de données'!$B904)&gt;0),"mouvement","")</f>
        <v/>
      </c>
      <c r="K904" s="39" t="str">
        <f>IF(K$1&gt;$AE$1,"-",IFERROR(IF(DATEDIF('Base de données'!$A904,K$1,"d")&lt;&gt;0,"",'Base de données'!$B904),""))</f>
        <v/>
      </c>
      <c r="L904" s="39" t="str">
        <f>IF(L$1&gt;$AE$1,"-",IFERROR(IF(DATEDIF('Base de données'!$A904,L$1,"d")&lt;&gt;0,"",'Base de données'!$B904),""))</f>
        <v/>
      </c>
      <c r="M904" s="39" t="str">
        <f>IF(M$1&gt;$AE$1,"-",IFERROR(IF(DATEDIF('Base de données'!$A904,M$1,"d")&lt;&gt;0,"",'Base de données'!$B904),""))</f>
        <v/>
      </c>
      <c r="N904" s="39" t="str">
        <f>IF(N$1&gt;$AE$1,"-",IFERROR(IF(DATEDIF('Base de données'!$A904,N$1,"d")&lt;&gt;0,"",'Base de données'!$B904),""))</f>
        <v>GEMIG</v>
      </c>
      <c r="O904" s="39" t="str">
        <f>IF(O$1&gt;$AE$1,"-",IFERROR(IF(DATEDIF('Base de données'!$A904,O$1,"d")&lt;&gt;0,"",'Base de données'!$B904),""))</f>
        <v/>
      </c>
      <c r="P904" s="39" t="str">
        <f>IF(P$1&gt;$AE$1,"-",IFERROR(IF(DATEDIF('Base de données'!$A904,P$1,"d")&lt;&gt;0,"",'Base de données'!$B904),""))</f>
        <v/>
      </c>
      <c r="Q904" s="39" t="str">
        <f>IF(Q$1&gt;$AE$1,"-",IFERROR(IF(DATEDIF('Base de données'!$A904,Q$1,"d")&lt;&gt;0,"",'Base de données'!$B904),""))</f>
        <v/>
      </c>
      <c r="R904" s="39" t="str">
        <f>IF(R$1&gt;$AE$1,"-",IFERROR(IF(DATEDIF('Base de données'!$A904,R$1,"d")&lt;&gt;0,"",'Base de données'!$B904),""))</f>
        <v/>
      </c>
      <c r="S904" s="39" t="str">
        <f>IF(S$1&gt;$AE$1,"-",IFERROR(IF(DATEDIF('Base de données'!$A904,S$1,"d")&lt;&gt;0,"",'Base de données'!$B904),""))</f>
        <v/>
      </c>
      <c r="T904" s="39" t="str">
        <f>IF(T$1&gt;$AE$1,"-",IFERROR(IF(DATEDIF('Base de données'!$A904,T$1,"d")&lt;&gt;0,"",'Base de données'!$B904),""))</f>
        <v/>
      </c>
      <c r="U904" s="39" t="str">
        <f>IF(U$1&gt;$AE$1,"-",IFERROR(IF(DATEDIF('Base de données'!$A904,U$1,"d")&lt;&gt;0,"",'Base de données'!$B904),""))</f>
        <v/>
      </c>
      <c r="V904" s="39" t="str">
        <f>IF(V$1&gt;$AE$1,"-",IFERROR(IF(DATEDIF('Base de données'!$A904,V$1,"d")&lt;&gt;0,"",'Base de données'!$B904),""))</f>
        <v/>
      </c>
      <c r="W904" s="34"/>
      <c r="X904" s="30" t="str">
        <f>'Base de données'!$C904&amp;" "&amp;'Base de données'!$D904</f>
        <v>Boucher Julie</v>
      </c>
      <c r="Y904" s="31">
        <f>COUNTIF('Base de données'!$B:$B,'Base de données'!$B904)</f>
        <v>12</v>
      </c>
      <c r="AA904" s="87" cm="1">
        <f t="array" aca="1" ref="AA904" ca="1">INDIRECT("'Base de données'!A" &amp; ROW(Y904))</f>
        <v>45748</v>
      </c>
      <c r="AB904" s="51" t="str" cm="1">
        <f t="array" aca="1" ref="AB904" ca="1">INDIRECT("'Base de données'!B" &amp; ROW(Z904))</f>
        <v>GEMIG</v>
      </c>
    </row>
    <row r="905" spans="1:28" x14ac:dyDescent="0.3">
      <c r="A905" s="41" t="str">
        <f ca="1">IF(IF(AND($B905&lt;&gt;"-",$B905=$E905),"Entrée et sortie","-")="Entrée et sortie",'Base de données'!$B905,"-")</f>
        <v>-</v>
      </c>
      <c r="B905" s="41" t="str">
        <f t="shared" ca="1" si="59"/>
        <v>-</v>
      </c>
      <c r="C905" s="41" t="str">
        <f t="shared" ca="1" si="60"/>
        <v>-</v>
      </c>
      <c r="D905" s="41" t="str">
        <f>IF($F905="sortie en cours d'année",'Base de données'!$B905,"-")</f>
        <v>-</v>
      </c>
      <c r="E905" s="41" t="str">
        <f>IF($H905="entrée en cours d'année",'Base de données'!$B905,"-")</f>
        <v>-</v>
      </c>
      <c r="F905" s="37" t="str">
        <f t="shared" si="57"/>
        <v/>
      </c>
      <c r="G905" s="37" t="str">
        <f>IF($J905="mouvement",_xlfn.XLOOKUP('Base de données'!$B905,$V:$V,$V:$V,0),"")</f>
        <v/>
      </c>
      <c r="H905" s="37" t="str">
        <f t="shared" si="58"/>
        <v/>
      </c>
      <c r="I905" s="37" t="str">
        <f>IF($J905="mouvement",_xlfn.XLOOKUP('Base de données'!$B905,$K:$K,$K:$K,0),"")</f>
        <v/>
      </c>
      <c r="J905" s="38" t="str">
        <f>IF(AND(Y905&lt;&gt;MAX(Y:Y),COUNTIF(K905:V905,'Base de données'!$B905)&gt;0),"mouvement","")</f>
        <v/>
      </c>
      <c r="K905" s="39" t="str">
        <f>IF(K$1&gt;$AE$1,"-",IFERROR(IF(DATEDIF('Base de données'!$A905,K$1,"d")&lt;&gt;0,"",'Base de données'!$B905),""))</f>
        <v/>
      </c>
      <c r="L905" s="39" t="str">
        <f>IF(L$1&gt;$AE$1,"-",IFERROR(IF(DATEDIF('Base de données'!$A905,L$1,"d")&lt;&gt;0,"",'Base de données'!$B905),""))</f>
        <v/>
      </c>
      <c r="M905" s="39" t="str">
        <f>IF(M$1&gt;$AE$1,"-",IFERROR(IF(DATEDIF('Base de données'!$A905,M$1,"d")&lt;&gt;0,"",'Base de données'!$B905),""))</f>
        <v/>
      </c>
      <c r="N905" s="39" t="str">
        <f>IF(N$1&gt;$AE$1,"-",IFERROR(IF(DATEDIF('Base de données'!$A905,N$1,"d")&lt;&gt;0,"",'Base de données'!$B905),""))</f>
        <v>A2GS8</v>
      </c>
      <c r="O905" s="39" t="str">
        <f>IF(O$1&gt;$AE$1,"-",IFERROR(IF(DATEDIF('Base de données'!$A905,O$1,"d")&lt;&gt;0,"",'Base de données'!$B905),""))</f>
        <v/>
      </c>
      <c r="P905" s="39" t="str">
        <f>IF(P$1&gt;$AE$1,"-",IFERROR(IF(DATEDIF('Base de données'!$A905,P$1,"d")&lt;&gt;0,"",'Base de données'!$B905),""))</f>
        <v/>
      </c>
      <c r="Q905" s="39" t="str">
        <f>IF(Q$1&gt;$AE$1,"-",IFERROR(IF(DATEDIF('Base de données'!$A905,Q$1,"d")&lt;&gt;0,"",'Base de données'!$B905),""))</f>
        <v/>
      </c>
      <c r="R905" s="39" t="str">
        <f>IF(R$1&gt;$AE$1,"-",IFERROR(IF(DATEDIF('Base de données'!$A905,R$1,"d")&lt;&gt;0,"",'Base de données'!$B905),""))</f>
        <v/>
      </c>
      <c r="S905" s="39" t="str">
        <f>IF(S$1&gt;$AE$1,"-",IFERROR(IF(DATEDIF('Base de données'!$A905,S$1,"d")&lt;&gt;0,"",'Base de données'!$B905),""))</f>
        <v/>
      </c>
      <c r="T905" s="39" t="str">
        <f>IF(T$1&gt;$AE$1,"-",IFERROR(IF(DATEDIF('Base de données'!$A905,T$1,"d")&lt;&gt;0,"",'Base de données'!$B905),""))</f>
        <v/>
      </c>
      <c r="U905" s="39" t="str">
        <f>IF(U$1&gt;$AE$1,"-",IFERROR(IF(DATEDIF('Base de données'!$A905,U$1,"d")&lt;&gt;0,"",'Base de données'!$B905),""))</f>
        <v/>
      </c>
      <c r="V905" s="39" t="str">
        <f>IF(V$1&gt;$AE$1,"-",IFERROR(IF(DATEDIF('Base de données'!$A905,V$1,"d")&lt;&gt;0,"",'Base de données'!$B905),""))</f>
        <v/>
      </c>
      <c r="W905" s="34"/>
      <c r="X905" s="30" t="str">
        <f>'Base de données'!$C905&amp;" "&amp;'Base de données'!$D905</f>
        <v>Gomes Anastasie</v>
      </c>
      <c r="Y905" s="31">
        <f>COUNTIF('Base de données'!$B:$B,'Base de données'!$B905)</f>
        <v>12</v>
      </c>
      <c r="AA905" s="87" cm="1">
        <f t="array" aca="1" ref="AA905" ca="1">INDIRECT("'Base de données'!A" &amp; ROW(Y905))</f>
        <v>45748</v>
      </c>
      <c r="AB905" s="51" t="str" cm="1">
        <f t="array" aca="1" ref="AB905" ca="1">INDIRECT("'Base de données'!B" &amp; ROW(Z905))</f>
        <v>A2GS8</v>
      </c>
    </row>
    <row r="906" spans="1:28" x14ac:dyDescent="0.3">
      <c r="A906" s="41" t="str">
        <f ca="1">IF(IF(AND($B906&lt;&gt;"-",$B906=$E906),"Entrée et sortie","-")="Entrée et sortie",'Base de données'!$B906,"-")</f>
        <v>-</v>
      </c>
      <c r="B906" s="41" t="str">
        <f t="shared" ca="1" si="59"/>
        <v>-</v>
      </c>
      <c r="C906" s="41" t="str">
        <f t="shared" ca="1" si="60"/>
        <v>-</v>
      </c>
      <c r="D906" s="41" t="str">
        <f>IF($F906="sortie en cours d'année",'Base de données'!$B906,"-")</f>
        <v>-</v>
      </c>
      <c r="E906" s="41" t="str">
        <f>IF($H906="entrée en cours d'année",'Base de données'!$B906,"-")</f>
        <v>-</v>
      </c>
      <c r="F906" s="37" t="str">
        <f t="shared" si="57"/>
        <v/>
      </c>
      <c r="G906" s="37" t="str">
        <f>IF($J906="mouvement",_xlfn.XLOOKUP('Base de données'!$B906,$V:$V,$V:$V,0),"")</f>
        <v/>
      </c>
      <c r="H906" s="37" t="str">
        <f t="shared" si="58"/>
        <v/>
      </c>
      <c r="I906" s="37" t="str">
        <f>IF($J906="mouvement",_xlfn.XLOOKUP('Base de données'!$B906,$K:$K,$K:$K,0),"")</f>
        <v/>
      </c>
      <c r="J906" s="38" t="str">
        <f>IF(AND(Y906&lt;&gt;MAX(Y:Y),COUNTIF(K906:V906,'Base de données'!$B906)&gt;0),"mouvement","")</f>
        <v/>
      </c>
      <c r="K906" s="39" t="str">
        <f>IF(K$1&gt;$AE$1,"-",IFERROR(IF(DATEDIF('Base de données'!$A906,K$1,"d")&lt;&gt;0,"",'Base de données'!$B906),""))</f>
        <v/>
      </c>
      <c r="L906" s="39" t="str">
        <f>IF(L$1&gt;$AE$1,"-",IFERROR(IF(DATEDIF('Base de données'!$A906,L$1,"d")&lt;&gt;0,"",'Base de données'!$B906),""))</f>
        <v/>
      </c>
      <c r="M906" s="39" t="str">
        <f>IF(M$1&gt;$AE$1,"-",IFERROR(IF(DATEDIF('Base de données'!$A906,M$1,"d")&lt;&gt;0,"",'Base de données'!$B906),""))</f>
        <v/>
      </c>
      <c r="N906" s="39" t="str">
        <f>IF(N$1&gt;$AE$1,"-",IFERROR(IF(DATEDIF('Base de données'!$A906,N$1,"d")&lt;&gt;0,"",'Base de données'!$B906),""))</f>
        <v>C52IR</v>
      </c>
      <c r="O906" s="39" t="str">
        <f>IF(O$1&gt;$AE$1,"-",IFERROR(IF(DATEDIF('Base de données'!$A906,O$1,"d")&lt;&gt;0,"",'Base de données'!$B906),""))</f>
        <v/>
      </c>
      <c r="P906" s="39" t="str">
        <f>IF(P$1&gt;$AE$1,"-",IFERROR(IF(DATEDIF('Base de données'!$A906,P$1,"d")&lt;&gt;0,"",'Base de données'!$B906),""))</f>
        <v/>
      </c>
      <c r="Q906" s="39" t="str">
        <f>IF(Q$1&gt;$AE$1,"-",IFERROR(IF(DATEDIF('Base de données'!$A906,Q$1,"d")&lt;&gt;0,"",'Base de données'!$B906),""))</f>
        <v/>
      </c>
      <c r="R906" s="39" t="str">
        <f>IF(R$1&gt;$AE$1,"-",IFERROR(IF(DATEDIF('Base de données'!$A906,R$1,"d")&lt;&gt;0,"",'Base de données'!$B906),""))</f>
        <v/>
      </c>
      <c r="S906" s="39" t="str">
        <f>IF(S$1&gt;$AE$1,"-",IFERROR(IF(DATEDIF('Base de données'!$A906,S$1,"d")&lt;&gt;0,"",'Base de données'!$B906),""))</f>
        <v/>
      </c>
      <c r="T906" s="39" t="str">
        <f>IF(T$1&gt;$AE$1,"-",IFERROR(IF(DATEDIF('Base de données'!$A906,T$1,"d")&lt;&gt;0,"",'Base de données'!$B906),""))</f>
        <v/>
      </c>
      <c r="U906" s="39" t="str">
        <f>IF(U$1&gt;$AE$1,"-",IFERROR(IF(DATEDIF('Base de données'!$A906,U$1,"d")&lt;&gt;0,"",'Base de données'!$B906),""))</f>
        <v/>
      </c>
      <c r="V906" s="39" t="str">
        <f>IF(V$1&gt;$AE$1,"-",IFERROR(IF(DATEDIF('Base de données'!$A906,V$1,"d")&lt;&gt;0,"",'Base de données'!$B906),""))</f>
        <v/>
      </c>
      <c r="W906" s="34"/>
      <c r="X906" s="30" t="str">
        <f>'Base de données'!$C906&amp;" "&amp;'Base de données'!$D906</f>
        <v>Durand Victor</v>
      </c>
      <c r="Y906" s="31">
        <f>COUNTIF('Base de données'!$B:$B,'Base de données'!$B906)</f>
        <v>12</v>
      </c>
      <c r="AA906" s="87" cm="1">
        <f t="array" aca="1" ref="AA906" ca="1">INDIRECT("'Base de données'!A" &amp; ROW(Y906))</f>
        <v>45748</v>
      </c>
      <c r="AB906" s="51" t="str" cm="1">
        <f t="array" aca="1" ref="AB906" ca="1">INDIRECT("'Base de données'!B" &amp; ROW(Z906))</f>
        <v>C52IR</v>
      </c>
    </row>
    <row r="907" spans="1:28" x14ac:dyDescent="0.3">
      <c r="A907" s="41" t="str">
        <f ca="1">IF(IF(AND($B907&lt;&gt;"-",$B907=$E907),"Entrée et sortie","-")="Entrée et sortie",'Base de données'!$B907,"-")</f>
        <v>-</v>
      </c>
      <c r="B907" s="41" t="str">
        <f t="shared" ca="1" si="59"/>
        <v>-</v>
      </c>
      <c r="C907" s="41" t="str">
        <f t="shared" ca="1" si="60"/>
        <v>-</v>
      </c>
      <c r="D907" s="41" t="str">
        <f>IF($F907="sortie en cours d'année",'Base de données'!$B907,"-")</f>
        <v>-</v>
      </c>
      <c r="E907" s="41" t="str">
        <f>IF($H907="entrée en cours d'année",'Base de données'!$B907,"-")</f>
        <v>-</v>
      </c>
      <c r="F907" s="37" t="str">
        <f t="shared" si="57"/>
        <v/>
      </c>
      <c r="G907" s="37" t="str">
        <f>IF($J907="mouvement",_xlfn.XLOOKUP('Base de données'!$B907,$V:$V,$V:$V,0),"")</f>
        <v/>
      </c>
      <c r="H907" s="37" t="str">
        <f t="shared" si="58"/>
        <v/>
      </c>
      <c r="I907" s="37" t="str">
        <f>IF($J907="mouvement",_xlfn.XLOOKUP('Base de données'!$B907,$K:$K,$K:$K,0),"")</f>
        <v/>
      </c>
      <c r="J907" s="38" t="str">
        <f>IF(AND(Y907&lt;&gt;MAX(Y:Y),COUNTIF(K907:V907,'Base de données'!$B907)&gt;0),"mouvement","")</f>
        <v/>
      </c>
      <c r="K907" s="39" t="str">
        <f>IF(K$1&gt;$AE$1,"-",IFERROR(IF(DATEDIF('Base de données'!$A907,K$1,"d")&lt;&gt;0,"",'Base de données'!$B907),""))</f>
        <v/>
      </c>
      <c r="L907" s="39" t="str">
        <f>IF(L$1&gt;$AE$1,"-",IFERROR(IF(DATEDIF('Base de données'!$A907,L$1,"d")&lt;&gt;0,"",'Base de données'!$B907),""))</f>
        <v/>
      </c>
      <c r="M907" s="39" t="str">
        <f>IF(M$1&gt;$AE$1,"-",IFERROR(IF(DATEDIF('Base de données'!$A907,M$1,"d")&lt;&gt;0,"",'Base de données'!$B907),""))</f>
        <v/>
      </c>
      <c r="N907" s="39" t="str">
        <f>IF(N$1&gt;$AE$1,"-",IFERROR(IF(DATEDIF('Base de données'!$A907,N$1,"d")&lt;&gt;0,"",'Base de données'!$B907),""))</f>
        <v>5014G</v>
      </c>
      <c r="O907" s="39" t="str">
        <f>IF(O$1&gt;$AE$1,"-",IFERROR(IF(DATEDIF('Base de données'!$A907,O$1,"d")&lt;&gt;0,"",'Base de données'!$B907),""))</f>
        <v/>
      </c>
      <c r="P907" s="39" t="str">
        <f>IF(P$1&gt;$AE$1,"-",IFERROR(IF(DATEDIF('Base de données'!$A907,P$1,"d")&lt;&gt;0,"",'Base de données'!$B907),""))</f>
        <v/>
      </c>
      <c r="Q907" s="39" t="str">
        <f>IF(Q$1&gt;$AE$1,"-",IFERROR(IF(DATEDIF('Base de données'!$A907,Q$1,"d")&lt;&gt;0,"",'Base de données'!$B907),""))</f>
        <v/>
      </c>
      <c r="R907" s="39" t="str">
        <f>IF(R$1&gt;$AE$1,"-",IFERROR(IF(DATEDIF('Base de données'!$A907,R$1,"d")&lt;&gt;0,"",'Base de données'!$B907),""))</f>
        <v/>
      </c>
      <c r="S907" s="39" t="str">
        <f>IF(S$1&gt;$AE$1,"-",IFERROR(IF(DATEDIF('Base de données'!$A907,S$1,"d")&lt;&gt;0,"",'Base de données'!$B907),""))</f>
        <v/>
      </c>
      <c r="T907" s="39" t="str">
        <f>IF(T$1&gt;$AE$1,"-",IFERROR(IF(DATEDIF('Base de données'!$A907,T$1,"d")&lt;&gt;0,"",'Base de données'!$B907),""))</f>
        <v/>
      </c>
      <c r="U907" s="39" t="str">
        <f>IF(U$1&gt;$AE$1,"-",IFERROR(IF(DATEDIF('Base de données'!$A907,U$1,"d")&lt;&gt;0,"",'Base de données'!$B907),""))</f>
        <v/>
      </c>
      <c r="V907" s="39" t="str">
        <f>IF(V$1&gt;$AE$1,"-",IFERROR(IF(DATEDIF('Base de données'!$A907,V$1,"d")&lt;&gt;0,"",'Base de données'!$B907),""))</f>
        <v/>
      </c>
      <c r="W907" s="34"/>
      <c r="X907" s="30" t="str">
        <f>'Base de données'!$C907&amp;" "&amp;'Base de données'!$D907</f>
        <v>Leroy Arnaude</v>
      </c>
      <c r="Y907" s="31">
        <f>COUNTIF('Base de données'!$B:$B,'Base de données'!$B907)</f>
        <v>12</v>
      </c>
      <c r="AA907" s="87" cm="1">
        <f t="array" aca="1" ref="AA907" ca="1">INDIRECT("'Base de données'!A" &amp; ROW(Y907))</f>
        <v>45748</v>
      </c>
      <c r="AB907" s="51" t="str" cm="1">
        <f t="array" aca="1" ref="AB907" ca="1">INDIRECT("'Base de données'!B" &amp; ROW(Z907))</f>
        <v>5014G</v>
      </c>
    </row>
    <row r="908" spans="1:28" x14ac:dyDescent="0.3">
      <c r="A908" s="41" t="str">
        <f ca="1">IF(IF(AND($B908&lt;&gt;"-",$B908=$E908),"Entrée et sortie","-")="Entrée et sortie",'Base de données'!$B908,"-")</f>
        <v>-</v>
      </c>
      <c r="B908" s="41" t="str">
        <f t="shared" ca="1" si="59"/>
        <v>IXQH2</v>
      </c>
      <c r="C908" s="41" t="str">
        <f t="shared" ca="1" si="60"/>
        <v>IXQH2</v>
      </c>
      <c r="D908" s="41" t="str">
        <f>IF($F908="sortie en cours d'année",'Base de données'!$B908,"-")</f>
        <v>IXQH2</v>
      </c>
      <c r="E908" s="41" t="str">
        <f>IF($H908="entrée en cours d'année",'Base de données'!$B908,"-")</f>
        <v>-</v>
      </c>
      <c r="F908" s="37" t="str">
        <f t="shared" si="57"/>
        <v>sortie en cours d'année</v>
      </c>
      <c r="G908" s="37">
        <f>IF($J908="mouvement",_xlfn.XLOOKUP('Base de données'!$B908,$V:$V,$V:$V,0),"")</f>
        <v>0</v>
      </c>
      <c r="H908" s="37" t="str">
        <f t="shared" si="58"/>
        <v/>
      </c>
      <c r="I908" s="37" t="str">
        <f>IF($J908="mouvement",_xlfn.XLOOKUP('Base de données'!$B908,$K:$K,$K:$K,0),"")</f>
        <v>IXQH2</v>
      </c>
      <c r="J908" s="38" t="str">
        <f>IF(AND(Y908&lt;&gt;MAX(Y:Y),COUNTIF(K908:V908,'Base de données'!$B908)&gt;0),"mouvement","")</f>
        <v>mouvement</v>
      </c>
      <c r="K908" s="39" t="str">
        <f>IF(K$1&gt;$AE$1,"-",IFERROR(IF(DATEDIF('Base de données'!$A908,K$1,"d")&lt;&gt;0,"",'Base de données'!$B908),""))</f>
        <v/>
      </c>
      <c r="L908" s="39" t="str">
        <f>IF(L$1&gt;$AE$1,"-",IFERROR(IF(DATEDIF('Base de données'!$A908,L$1,"d")&lt;&gt;0,"",'Base de données'!$B908),""))</f>
        <v/>
      </c>
      <c r="M908" s="39" t="str">
        <f>IF(M$1&gt;$AE$1,"-",IFERROR(IF(DATEDIF('Base de données'!$A908,M$1,"d")&lt;&gt;0,"",'Base de données'!$B908),""))</f>
        <v/>
      </c>
      <c r="N908" s="39" t="str">
        <f>IF(N$1&gt;$AE$1,"-",IFERROR(IF(DATEDIF('Base de données'!$A908,N$1,"d")&lt;&gt;0,"",'Base de données'!$B908),""))</f>
        <v>IXQH2</v>
      </c>
      <c r="O908" s="39" t="str">
        <f>IF(O$1&gt;$AE$1,"-",IFERROR(IF(DATEDIF('Base de données'!$A908,O$1,"d")&lt;&gt;0,"",'Base de données'!$B908),""))</f>
        <v/>
      </c>
      <c r="P908" s="39" t="str">
        <f>IF(P$1&gt;$AE$1,"-",IFERROR(IF(DATEDIF('Base de données'!$A908,P$1,"d")&lt;&gt;0,"",'Base de données'!$B908),""))</f>
        <v/>
      </c>
      <c r="Q908" s="39" t="str">
        <f>IF(Q$1&gt;$AE$1,"-",IFERROR(IF(DATEDIF('Base de données'!$A908,Q$1,"d")&lt;&gt;0,"",'Base de données'!$B908),""))</f>
        <v/>
      </c>
      <c r="R908" s="39" t="str">
        <f>IF(R$1&gt;$AE$1,"-",IFERROR(IF(DATEDIF('Base de données'!$A908,R$1,"d")&lt;&gt;0,"",'Base de données'!$B908),""))</f>
        <v/>
      </c>
      <c r="S908" s="39" t="str">
        <f>IF(S$1&gt;$AE$1,"-",IFERROR(IF(DATEDIF('Base de données'!$A908,S$1,"d")&lt;&gt;0,"",'Base de données'!$B908),""))</f>
        <v/>
      </c>
      <c r="T908" s="39" t="str">
        <f>IF(T$1&gt;$AE$1,"-",IFERROR(IF(DATEDIF('Base de données'!$A908,T$1,"d")&lt;&gt;0,"",'Base de données'!$B908),""))</f>
        <v/>
      </c>
      <c r="U908" s="39" t="str">
        <f>IF(U$1&gt;$AE$1,"-",IFERROR(IF(DATEDIF('Base de données'!$A908,U$1,"d")&lt;&gt;0,"",'Base de données'!$B908),""))</f>
        <v/>
      </c>
      <c r="V908" s="39" t="str">
        <f>IF(V$1&gt;$AE$1,"-",IFERROR(IF(DATEDIF('Base de données'!$A908,V$1,"d")&lt;&gt;0,"",'Base de données'!$B908),""))</f>
        <v/>
      </c>
      <c r="W908" s="34"/>
      <c r="X908" s="30" t="str">
        <f>'Base de données'!$C908&amp;" "&amp;'Base de données'!$D908</f>
        <v>Dias Xavier</v>
      </c>
      <c r="Y908" s="31">
        <f>COUNTIF('Base de données'!$B:$B,'Base de données'!$B908)</f>
        <v>6</v>
      </c>
      <c r="AA908" s="87" cm="1">
        <f t="array" aca="1" ref="AA908" ca="1">INDIRECT("'Base de données'!A" &amp; ROW(Y908))</f>
        <v>45748</v>
      </c>
      <c r="AB908" s="51" t="str" cm="1">
        <f t="array" aca="1" ref="AB908" ca="1">INDIRECT("'Base de données'!B" &amp; ROW(Z908))</f>
        <v>IXQH2</v>
      </c>
    </row>
    <row r="909" spans="1:28" x14ac:dyDescent="0.3">
      <c r="A909" s="41" t="str">
        <f ca="1">IF(IF(AND($B909&lt;&gt;"-",$B909=$E909),"Entrée et sortie","-")="Entrée et sortie",'Base de données'!$B909,"-")</f>
        <v>-</v>
      </c>
      <c r="B909" s="41" t="str">
        <f t="shared" ca="1" si="59"/>
        <v>-</v>
      </c>
      <c r="C909" s="41" t="str">
        <f t="shared" ca="1" si="60"/>
        <v>-</v>
      </c>
      <c r="D909" s="41" t="str">
        <f>IF($F909="sortie en cours d'année",'Base de données'!$B909,"-")</f>
        <v>-</v>
      </c>
      <c r="E909" s="41" t="str">
        <f>IF($H909="entrée en cours d'année",'Base de données'!$B909,"-")</f>
        <v>-</v>
      </c>
      <c r="F909" s="37" t="str">
        <f t="shared" si="57"/>
        <v/>
      </c>
      <c r="G909" s="37" t="str">
        <f>IF($J909="mouvement",_xlfn.XLOOKUP('Base de données'!$B909,$V:$V,$V:$V,0),"")</f>
        <v/>
      </c>
      <c r="H909" s="37" t="str">
        <f t="shared" si="58"/>
        <v/>
      </c>
      <c r="I909" s="37" t="str">
        <f>IF($J909="mouvement",_xlfn.XLOOKUP('Base de données'!$B909,$K:$K,$K:$K,0),"")</f>
        <v/>
      </c>
      <c r="J909" s="38" t="str">
        <f>IF(AND(Y909&lt;&gt;MAX(Y:Y),COUNTIF(K909:V909,'Base de données'!$B909)&gt;0),"mouvement","")</f>
        <v/>
      </c>
      <c r="K909" s="39" t="str">
        <f>IF(K$1&gt;$AE$1,"-",IFERROR(IF(DATEDIF('Base de données'!$A909,K$1,"d")&lt;&gt;0,"",'Base de données'!$B909),""))</f>
        <v/>
      </c>
      <c r="L909" s="39" t="str">
        <f>IF(L$1&gt;$AE$1,"-",IFERROR(IF(DATEDIF('Base de données'!$A909,L$1,"d")&lt;&gt;0,"",'Base de données'!$B909),""))</f>
        <v/>
      </c>
      <c r="M909" s="39" t="str">
        <f>IF(M$1&gt;$AE$1,"-",IFERROR(IF(DATEDIF('Base de données'!$A909,M$1,"d")&lt;&gt;0,"",'Base de données'!$B909),""))</f>
        <v/>
      </c>
      <c r="N909" s="39" t="str">
        <f>IF(N$1&gt;$AE$1,"-",IFERROR(IF(DATEDIF('Base de données'!$A909,N$1,"d")&lt;&gt;0,"",'Base de données'!$B909),""))</f>
        <v>4G8KE</v>
      </c>
      <c r="O909" s="39" t="str">
        <f>IF(O$1&gt;$AE$1,"-",IFERROR(IF(DATEDIF('Base de données'!$A909,O$1,"d")&lt;&gt;0,"",'Base de données'!$B909),""))</f>
        <v/>
      </c>
      <c r="P909" s="39" t="str">
        <f>IF(P$1&gt;$AE$1,"-",IFERROR(IF(DATEDIF('Base de données'!$A909,P$1,"d")&lt;&gt;0,"",'Base de données'!$B909),""))</f>
        <v/>
      </c>
      <c r="Q909" s="39" t="str">
        <f>IF(Q$1&gt;$AE$1,"-",IFERROR(IF(DATEDIF('Base de données'!$A909,Q$1,"d")&lt;&gt;0,"",'Base de données'!$B909),""))</f>
        <v/>
      </c>
      <c r="R909" s="39" t="str">
        <f>IF(R$1&gt;$AE$1,"-",IFERROR(IF(DATEDIF('Base de données'!$A909,R$1,"d")&lt;&gt;0,"",'Base de données'!$B909),""))</f>
        <v/>
      </c>
      <c r="S909" s="39" t="str">
        <f>IF(S$1&gt;$AE$1,"-",IFERROR(IF(DATEDIF('Base de données'!$A909,S$1,"d")&lt;&gt;0,"",'Base de données'!$B909),""))</f>
        <v/>
      </c>
      <c r="T909" s="39" t="str">
        <f>IF(T$1&gt;$AE$1,"-",IFERROR(IF(DATEDIF('Base de données'!$A909,T$1,"d")&lt;&gt;0,"",'Base de données'!$B909),""))</f>
        <v/>
      </c>
      <c r="U909" s="39" t="str">
        <f>IF(U$1&gt;$AE$1,"-",IFERROR(IF(DATEDIF('Base de données'!$A909,U$1,"d")&lt;&gt;0,"",'Base de données'!$B909),""))</f>
        <v/>
      </c>
      <c r="V909" s="39" t="str">
        <f>IF(V$1&gt;$AE$1,"-",IFERROR(IF(DATEDIF('Base de données'!$A909,V$1,"d")&lt;&gt;0,"",'Base de données'!$B909),""))</f>
        <v/>
      </c>
      <c r="W909" s="34"/>
      <c r="X909" s="30" t="str">
        <f>'Base de données'!$C909&amp;" "&amp;'Base de données'!$D909</f>
        <v>Blot Jeanne</v>
      </c>
      <c r="Y909" s="31">
        <f>COUNTIF('Base de données'!$B:$B,'Base de données'!$B909)</f>
        <v>12</v>
      </c>
      <c r="AA909" s="87" cm="1">
        <f t="array" aca="1" ref="AA909" ca="1">INDIRECT("'Base de données'!A" &amp; ROW(Y909))</f>
        <v>45748</v>
      </c>
      <c r="AB909" s="51" t="str" cm="1">
        <f t="array" aca="1" ref="AB909" ca="1">INDIRECT("'Base de données'!B" &amp; ROW(Z909))</f>
        <v>4G8KE</v>
      </c>
    </row>
    <row r="910" spans="1:28" x14ac:dyDescent="0.3">
      <c r="A910" s="41" t="str">
        <f ca="1">IF(IF(AND($B910&lt;&gt;"-",$B910=$E910),"Entrée et sortie","-")="Entrée et sortie",'Base de données'!$B910,"-")</f>
        <v>-</v>
      </c>
      <c r="B910" s="41" t="str">
        <f t="shared" ca="1" si="59"/>
        <v>E7COG</v>
      </c>
      <c r="C910" s="41" t="str">
        <f t="shared" ca="1" si="60"/>
        <v>E7COG</v>
      </c>
      <c r="D910" s="41" t="str">
        <f>IF($F910="sortie en cours d'année",'Base de données'!$B910,"-")</f>
        <v>E7COG</v>
      </c>
      <c r="E910" s="41" t="str">
        <f>IF($H910="entrée en cours d'année",'Base de données'!$B910,"-")</f>
        <v>-</v>
      </c>
      <c r="F910" s="37" t="str">
        <f t="shared" si="57"/>
        <v>sortie en cours d'année</v>
      </c>
      <c r="G910" s="37">
        <f>IF($J910="mouvement",_xlfn.XLOOKUP('Base de données'!$B910,$V:$V,$V:$V,0),"")</f>
        <v>0</v>
      </c>
      <c r="H910" s="37" t="str">
        <f t="shared" si="58"/>
        <v/>
      </c>
      <c r="I910" s="37" t="str">
        <f>IF($J910="mouvement",_xlfn.XLOOKUP('Base de données'!$B910,$K:$K,$K:$K,0),"")</f>
        <v>E7COG</v>
      </c>
      <c r="J910" s="38" t="str">
        <f>IF(AND(Y910&lt;&gt;MAX(Y:Y),COUNTIF(K910:V910,'Base de données'!$B910)&gt;0),"mouvement","")</f>
        <v>mouvement</v>
      </c>
      <c r="K910" s="39" t="str">
        <f>IF(K$1&gt;$AE$1,"-",IFERROR(IF(DATEDIF('Base de données'!$A910,K$1,"d")&lt;&gt;0,"",'Base de données'!$B910),""))</f>
        <v/>
      </c>
      <c r="L910" s="39" t="str">
        <f>IF(L$1&gt;$AE$1,"-",IFERROR(IF(DATEDIF('Base de données'!$A910,L$1,"d")&lt;&gt;0,"",'Base de données'!$B910),""))</f>
        <v/>
      </c>
      <c r="M910" s="39" t="str">
        <f>IF(M$1&gt;$AE$1,"-",IFERROR(IF(DATEDIF('Base de données'!$A910,M$1,"d")&lt;&gt;0,"",'Base de données'!$B910),""))</f>
        <v/>
      </c>
      <c r="N910" s="39" t="str">
        <f>IF(N$1&gt;$AE$1,"-",IFERROR(IF(DATEDIF('Base de données'!$A910,N$1,"d")&lt;&gt;0,"",'Base de données'!$B910),""))</f>
        <v>E7COG</v>
      </c>
      <c r="O910" s="39" t="str">
        <f>IF(O$1&gt;$AE$1,"-",IFERROR(IF(DATEDIF('Base de données'!$A910,O$1,"d")&lt;&gt;0,"",'Base de données'!$B910),""))</f>
        <v/>
      </c>
      <c r="P910" s="39" t="str">
        <f>IF(P$1&gt;$AE$1,"-",IFERROR(IF(DATEDIF('Base de données'!$A910,P$1,"d")&lt;&gt;0,"",'Base de données'!$B910),""))</f>
        <v/>
      </c>
      <c r="Q910" s="39" t="str">
        <f>IF(Q$1&gt;$AE$1,"-",IFERROR(IF(DATEDIF('Base de données'!$A910,Q$1,"d")&lt;&gt;0,"",'Base de données'!$B910),""))</f>
        <v/>
      </c>
      <c r="R910" s="39" t="str">
        <f>IF(R$1&gt;$AE$1,"-",IFERROR(IF(DATEDIF('Base de données'!$A910,R$1,"d")&lt;&gt;0,"",'Base de données'!$B910),""))</f>
        <v/>
      </c>
      <c r="S910" s="39" t="str">
        <f>IF(S$1&gt;$AE$1,"-",IFERROR(IF(DATEDIF('Base de données'!$A910,S$1,"d")&lt;&gt;0,"",'Base de données'!$B910),""))</f>
        <v/>
      </c>
      <c r="T910" s="39" t="str">
        <f>IF(T$1&gt;$AE$1,"-",IFERROR(IF(DATEDIF('Base de données'!$A910,T$1,"d")&lt;&gt;0,"",'Base de données'!$B910),""))</f>
        <v/>
      </c>
      <c r="U910" s="39" t="str">
        <f>IF(U$1&gt;$AE$1,"-",IFERROR(IF(DATEDIF('Base de données'!$A910,U$1,"d")&lt;&gt;0,"",'Base de données'!$B910),""))</f>
        <v/>
      </c>
      <c r="V910" s="39" t="str">
        <f>IF(V$1&gt;$AE$1,"-",IFERROR(IF(DATEDIF('Base de données'!$A910,V$1,"d")&lt;&gt;0,"",'Base de données'!$B910),""))</f>
        <v/>
      </c>
      <c r="W910" s="34"/>
      <c r="X910" s="30" t="str">
        <f>'Base de données'!$C910&amp;" "&amp;'Base de données'!$D910</f>
        <v>Albert Paul</v>
      </c>
      <c r="Y910" s="31">
        <f>COUNTIF('Base de données'!$B:$B,'Base de données'!$B910)</f>
        <v>4</v>
      </c>
      <c r="AA910" s="87" cm="1">
        <f t="array" aca="1" ref="AA910" ca="1">INDIRECT("'Base de données'!A" &amp; ROW(Y910))</f>
        <v>45748</v>
      </c>
      <c r="AB910" s="51" t="str" cm="1">
        <f t="array" aca="1" ref="AB910" ca="1">INDIRECT("'Base de données'!B" &amp; ROW(Z910))</f>
        <v>E7COG</v>
      </c>
    </row>
    <row r="911" spans="1:28" x14ac:dyDescent="0.3">
      <c r="A911" s="41" t="str">
        <f ca="1">IF(IF(AND($B911&lt;&gt;"-",$B911=$E911),"Entrée et sortie","-")="Entrée et sortie",'Base de données'!$B911,"-")</f>
        <v>-</v>
      </c>
      <c r="B911" s="41" t="str">
        <f t="shared" ca="1" si="59"/>
        <v>-</v>
      </c>
      <c r="C911" s="41" t="str">
        <f t="shared" ca="1" si="60"/>
        <v>-</v>
      </c>
      <c r="D911" s="41" t="str">
        <f>IF($F911="sortie en cours d'année",'Base de données'!$B911,"-")</f>
        <v>-</v>
      </c>
      <c r="E911" s="41" t="str">
        <f>IF($H911="entrée en cours d'année",'Base de données'!$B911,"-")</f>
        <v>-</v>
      </c>
      <c r="F911" s="37" t="str">
        <f t="shared" si="57"/>
        <v/>
      </c>
      <c r="G911" s="37" t="str">
        <f>IF($J911="mouvement",_xlfn.XLOOKUP('Base de données'!$B911,$V:$V,$V:$V,0),"")</f>
        <v/>
      </c>
      <c r="H911" s="37" t="str">
        <f t="shared" si="58"/>
        <v/>
      </c>
      <c r="I911" s="37" t="str">
        <f>IF($J911="mouvement",_xlfn.XLOOKUP('Base de données'!$B911,$K:$K,$K:$K,0),"")</f>
        <v/>
      </c>
      <c r="J911" s="38" t="str">
        <f>IF(AND(Y911&lt;&gt;MAX(Y:Y),COUNTIF(K911:V911,'Base de données'!$B911)&gt;0),"mouvement","")</f>
        <v/>
      </c>
      <c r="K911" s="39" t="str">
        <f>IF(K$1&gt;$AE$1,"-",IFERROR(IF(DATEDIF('Base de données'!$A911,K$1,"d")&lt;&gt;0,"",'Base de données'!$B911),""))</f>
        <v/>
      </c>
      <c r="L911" s="39" t="str">
        <f>IF(L$1&gt;$AE$1,"-",IFERROR(IF(DATEDIF('Base de données'!$A911,L$1,"d")&lt;&gt;0,"",'Base de données'!$B911),""))</f>
        <v/>
      </c>
      <c r="M911" s="39" t="str">
        <f>IF(M$1&gt;$AE$1,"-",IFERROR(IF(DATEDIF('Base de données'!$A911,M$1,"d")&lt;&gt;0,"",'Base de données'!$B911),""))</f>
        <v/>
      </c>
      <c r="N911" s="39" t="str">
        <f>IF(N$1&gt;$AE$1,"-",IFERROR(IF(DATEDIF('Base de données'!$A911,N$1,"d")&lt;&gt;0,"",'Base de données'!$B911),""))</f>
        <v>8MUUW</v>
      </c>
      <c r="O911" s="39" t="str">
        <f>IF(O$1&gt;$AE$1,"-",IFERROR(IF(DATEDIF('Base de données'!$A911,O$1,"d")&lt;&gt;0,"",'Base de données'!$B911),""))</f>
        <v/>
      </c>
      <c r="P911" s="39" t="str">
        <f>IF(P$1&gt;$AE$1,"-",IFERROR(IF(DATEDIF('Base de données'!$A911,P$1,"d")&lt;&gt;0,"",'Base de données'!$B911),""))</f>
        <v/>
      </c>
      <c r="Q911" s="39" t="str">
        <f>IF(Q$1&gt;$AE$1,"-",IFERROR(IF(DATEDIF('Base de données'!$A911,Q$1,"d")&lt;&gt;0,"",'Base de données'!$B911),""))</f>
        <v/>
      </c>
      <c r="R911" s="39" t="str">
        <f>IF(R$1&gt;$AE$1,"-",IFERROR(IF(DATEDIF('Base de données'!$A911,R$1,"d")&lt;&gt;0,"",'Base de données'!$B911),""))</f>
        <v/>
      </c>
      <c r="S911" s="39" t="str">
        <f>IF(S$1&gt;$AE$1,"-",IFERROR(IF(DATEDIF('Base de données'!$A911,S$1,"d")&lt;&gt;0,"",'Base de données'!$B911),""))</f>
        <v/>
      </c>
      <c r="T911" s="39" t="str">
        <f>IF(T$1&gt;$AE$1,"-",IFERROR(IF(DATEDIF('Base de données'!$A911,T$1,"d")&lt;&gt;0,"",'Base de données'!$B911),""))</f>
        <v/>
      </c>
      <c r="U911" s="39" t="str">
        <f>IF(U$1&gt;$AE$1,"-",IFERROR(IF(DATEDIF('Base de données'!$A911,U$1,"d")&lt;&gt;0,"",'Base de données'!$B911),""))</f>
        <v/>
      </c>
      <c r="V911" s="39" t="str">
        <f>IF(V$1&gt;$AE$1,"-",IFERROR(IF(DATEDIF('Base de données'!$A911,V$1,"d")&lt;&gt;0,"",'Base de données'!$B911),""))</f>
        <v/>
      </c>
      <c r="W911" s="34"/>
      <c r="X911" s="30" t="str">
        <f>'Base de données'!$C911&amp;" "&amp;'Base de données'!$D911</f>
        <v>Rossi Gilles</v>
      </c>
      <c r="Y911" s="31">
        <f>COUNTIF('Base de données'!$B:$B,'Base de données'!$B911)</f>
        <v>12</v>
      </c>
      <c r="AA911" s="87" cm="1">
        <f t="array" aca="1" ref="AA911" ca="1">INDIRECT("'Base de données'!A" &amp; ROW(Y911))</f>
        <v>45748</v>
      </c>
      <c r="AB911" s="51" t="str" cm="1">
        <f t="array" aca="1" ref="AB911" ca="1">INDIRECT("'Base de données'!B" &amp; ROW(Z911))</f>
        <v>8MUUW</v>
      </c>
    </row>
    <row r="912" spans="1:28" x14ac:dyDescent="0.3">
      <c r="A912" s="41" t="str">
        <f ca="1">IF(IF(AND($B912&lt;&gt;"-",$B912=$E912),"Entrée et sortie","-")="Entrée et sortie",'Base de données'!$B912,"-")</f>
        <v>-</v>
      </c>
      <c r="B912" s="41" t="str">
        <f t="shared" ca="1" si="59"/>
        <v>E904E</v>
      </c>
      <c r="C912" s="41" t="str">
        <f t="shared" ca="1" si="60"/>
        <v>E904E</v>
      </c>
      <c r="D912" s="41" t="str">
        <f>IF($F912="sortie en cours d'année",'Base de données'!$B912,"-")</f>
        <v>E904E</v>
      </c>
      <c r="E912" s="41" t="str">
        <f>IF($H912="entrée en cours d'année",'Base de données'!$B912,"-")</f>
        <v>-</v>
      </c>
      <c r="F912" s="37" t="str">
        <f t="shared" si="57"/>
        <v>sortie en cours d'année</v>
      </c>
      <c r="G912" s="37">
        <f>IF($J912="mouvement",_xlfn.XLOOKUP('Base de données'!$B912,$V:$V,$V:$V,0),"")</f>
        <v>0</v>
      </c>
      <c r="H912" s="37" t="str">
        <f t="shared" si="58"/>
        <v/>
      </c>
      <c r="I912" s="37" t="str">
        <f>IF($J912="mouvement",_xlfn.XLOOKUP('Base de données'!$B912,$K:$K,$K:$K,0),"")</f>
        <v>E904E</v>
      </c>
      <c r="J912" s="38" t="str">
        <f>IF(AND(Y912&lt;&gt;MAX(Y:Y),COUNTIF(K912:V912,'Base de données'!$B912)&gt;0),"mouvement","")</f>
        <v>mouvement</v>
      </c>
      <c r="K912" s="39" t="str">
        <f>IF(K$1&gt;$AE$1,"-",IFERROR(IF(DATEDIF('Base de données'!$A912,K$1,"d")&lt;&gt;0,"",'Base de données'!$B912),""))</f>
        <v/>
      </c>
      <c r="L912" s="39" t="str">
        <f>IF(L$1&gt;$AE$1,"-",IFERROR(IF(DATEDIF('Base de données'!$A912,L$1,"d")&lt;&gt;0,"",'Base de données'!$B912),""))</f>
        <v/>
      </c>
      <c r="M912" s="39" t="str">
        <f>IF(M$1&gt;$AE$1,"-",IFERROR(IF(DATEDIF('Base de données'!$A912,M$1,"d")&lt;&gt;0,"",'Base de données'!$B912),""))</f>
        <v/>
      </c>
      <c r="N912" s="39" t="str">
        <f>IF(N$1&gt;$AE$1,"-",IFERROR(IF(DATEDIF('Base de données'!$A912,N$1,"d")&lt;&gt;0,"",'Base de données'!$B912),""))</f>
        <v>E904E</v>
      </c>
      <c r="O912" s="39" t="str">
        <f>IF(O$1&gt;$AE$1,"-",IFERROR(IF(DATEDIF('Base de données'!$A912,O$1,"d")&lt;&gt;0,"",'Base de données'!$B912),""))</f>
        <v/>
      </c>
      <c r="P912" s="39" t="str">
        <f>IF(P$1&gt;$AE$1,"-",IFERROR(IF(DATEDIF('Base de données'!$A912,P$1,"d")&lt;&gt;0,"",'Base de données'!$B912),""))</f>
        <v/>
      </c>
      <c r="Q912" s="39" t="str">
        <f>IF(Q$1&gt;$AE$1,"-",IFERROR(IF(DATEDIF('Base de données'!$A912,Q$1,"d")&lt;&gt;0,"",'Base de données'!$B912),""))</f>
        <v/>
      </c>
      <c r="R912" s="39" t="str">
        <f>IF(R$1&gt;$AE$1,"-",IFERROR(IF(DATEDIF('Base de données'!$A912,R$1,"d")&lt;&gt;0,"",'Base de données'!$B912),""))</f>
        <v/>
      </c>
      <c r="S912" s="39" t="str">
        <f>IF(S$1&gt;$AE$1,"-",IFERROR(IF(DATEDIF('Base de données'!$A912,S$1,"d")&lt;&gt;0,"",'Base de données'!$B912),""))</f>
        <v/>
      </c>
      <c r="T912" s="39" t="str">
        <f>IF(T$1&gt;$AE$1,"-",IFERROR(IF(DATEDIF('Base de données'!$A912,T$1,"d")&lt;&gt;0,"",'Base de données'!$B912),""))</f>
        <v/>
      </c>
      <c r="U912" s="39" t="str">
        <f>IF(U$1&gt;$AE$1,"-",IFERROR(IF(DATEDIF('Base de données'!$A912,U$1,"d")&lt;&gt;0,"",'Base de données'!$B912),""))</f>
        <v/>
      </c>
      <c r="V912" s="39" t="str">
        <f>IF(V$1&gt;$AE$1,"-",IFERROR(IF(DATEDIF('Base de données'!$A912,V$1,"d")&lt;&gt;0,"",'Base de données'!$B912),""))</f>
        <v/>
      </c>
      <c r="W912" s="34"/>
      <c r="X912" s="30" t="str">
        <f>'Base de données'!$C912&amp;" "&amp;'Base de données'!$D912</f>
        <v>Rousset Grégoire</v>
      </c>
      <c r="Y912" s="31">
        <f>COUNTIF('Base de données'!$B:$B,'Base de données'!$B912)</f>
        <v>8</v>
      </c>
      <c r="AA912" s="87" cm="1">
        <f t="array" aca="1" ref="AA912" ca="1">INDIRECT("'Base de données'!A" &amp; ROW(Y912))</f>
        <v>45748</v>
      </c>
      <c r="AB912" s="51" t="str" cm="1">
        <f t="array" aca="1" ref="AB912" ca="1">INDIRECT("'Base de données'!B" &amp; ROW(Z912))</f>
        <v>E904E</v>
      </c>
    </row>
    <row r="913" spans="1:28" x14ac:dyDescent="0.3">
      <c r="A913" s="41" t="str">
        <f ca="1">IF(IF(AND($B913&lt;&gt;"-",$B913=$E913),"Entrée et sortie","-")="Entrée et sortie",'Base de données'!$B913,"-")</f>
        <v>-</v>
      </c>
      <c r="B913" s="41" t="str">
        <f t="shared" ca="1" si="59"/>
        <v>-</v>
      </c>
      <c r="C913" s="41" t="str">
        <f t="shared" ca="1" si="60"/>
        <v>-</v>
      </c>
      <c r="D913" s="41" t="str">
        <f>IF($F913="sortie en cours d'année",'Base de données'!$B913,"-")</f>
        <v>-</v>
      </c>
      <c r="E913" s="41" t="str">
        <f>IF($H913="entrée en cours d'année",'Base de données'!$B913,"-")</f>
        <v>-</v>
      </c>
      <c r="F913" s="37" t="str">
        <f t="shared" si="57"/>
        <v/>
      </c>
      <c r="G913" s="37" t="str">
        <f>IF($J913="mouvement",_xlfn.XLOOKUP('Base de données'!$B913,$V:$V,$V:$V,0),"")</f>
        <v/>
      </c>
      <c r="H913" s="37" t="str">
        <f t="shared" si="58"/>
        <v/>
      </c>
      <c r="I913" s="37" t="str">
        <f>IF($J913="mouvement",_xlfn.XLOOKUP('Base de données'!$B913,$K:$K,$K:$K,0),"")</f>
        <v/>
      </c>
      <c r="J913" s="38" t="str">
        <f>IF(AND(Y913&lt;&gt;MAX(Y:Y),COUNTIF(K913:V913,'Base de données'!$B913)&gt;0),"mouvement","")</f>
        <v/>
      </c>
      <c r="K913" s="39" t="str">
        <f>IF(K$1&gt;$AE$1,"-",IFERROR(IF(DATEDIF('Base de données'!$A913,K$1,"d")&lt;&gt;0,"",'Base de données'!$B913),""))</f>
        <v/>
      </c>
      <c r="L913" s="39" t="str">
        <f>IF(L$1&gt;$AE$1,"-",IFERROR(IF(DATEDIF('Base de données'!$A913,L$1,"d")&lt;&gt;0,"",'Base de données'!$B913),""))</f>
        <v/>
      </c>
      <c r="M913" s="39" t="str">
        <f>IF(M$1&gt;$AE$1,"-",IFERROR(IF(DATEDIF('Base de données'!$A913,M$1,"d")&lt;&gt;0,"",'Base de données'!$B913),""))</f>
        <v/>
      </c>
      <c r="N913" s="39" t="str">
        <f>IF(N$1&gt;$AE$1,"-",IFERROR(IF(DATEDIF('Base de données'!$A913,N$1,"d")&lt;&gt;0,"",'Base de données'!$B913),""))</f>
        <v>YIZT7</v>
      </c>
      <c r="O913" s="39" t="str">
        <f>IF(O$1&gt;$AE$1,"-",IFERROR(IF(DATEDIF('Base de données'!$A913,O$1,"d")&lt;&gt;0,"",'Base de données'!$B913),""))</f>
        <v/>
      </c>
      <c r="P913" s="39" t="str">
        <f>IF(P$1&gt;$AE$1,"-",IFERROR(IF(DATEDIF('Base de données'!$A913,P$1,"d")&lt;&gt;0,"",'Base de données'!$B913),""))</f>
        <v/>
      </c>
      <c r="Q913" s="39" t="str">
        <f>IF(Q$1&gt;$AE$1,"-",IFERROR(IF(DATEDIF('Base de données'!$A913,Q$1,"d")&lt;&gt;0,"",'Base de données'!$B913),""))</f>
        <v/>
      </c>
      <c r="R913" s="39" t="str">
        <f>IF(R$1&gt;$AE$1,"-",IFERROR(IF(DATEDIF('Base de données'!$A913,R$1,"d")&lt;&gt;0,"",'Base de données'!$B913),""))</f>
        <v/>
      </c>
      <c r="S913" s="39" t="str">
        <f>IF(S$1&gt;$AE$1,"-",IFERROR(IF(DATEDIF('Base de données'!$A913,S$1,"d")&lt;&gt;0,"",'Base de données'!$B913),""))</f>
        <v/>
      </c>
      <c r="T913" s="39" t="str">
        <f>IF(T$1&gt;$AE$1,"-",IFERROR(IF(DATEDIF('Base de données'!$A913,T$1,"d")&lt;&gt;0,"",'Base de données'!$B913),""))</f>
        <v/>
      </c>
      <c r="U913" s="39" t="str">
        <f>IF(U$1&gt;$AE$1,"-",IFERROR(IF(DATEDIF('Base de données'!$A913,U$1,"d")&lt;&gt;0,"",'Base de données'!$B913),""))</f>
        <v/>
      </c>
      <c r="V913" s="39" t="str">
        <f>IF(V$1&gt;$AE$1,"-",IFERROR(IF(DATEDIF('Base de données'!$A913,V$1,"d")&lt;&gt;0,"",'Base de données'!$B913),""))</f>
        <v/>
      </c>
      <c r="W913" s="34"/>
      <c r="X913" s="30" t="str">
        <f>'Base de données'!$C913&amp;" "&amp;'Base de données'!$D913</f>
        <v>Humbert Philippe</v>
      </c>
      <c r="Y913" s="31">
        <f>COUNTIF('Base de données'!$B:$B,'Base de données'!$B913)</f>
        <v>12</v>
      </c>
      <c r="AA913" s="87" cm="1">
        <f t="array" aca="1" ref="AA913" ca="1">INDIRECT("'Base de données'!A" &amp; ROW(Y913))</f>
        <v>45748</v>
      </c>
      <c r="AB913" s="51" t="str" cm="1">
        <f t="array" aca="1" ref="AB913" ca="1">INDIRECT("'Base de données'!B" &amp; ROW(Z913))</f>
        <v>YIZT7</v>
      </c>
    </row>
    <row r="914" spans="1:28" x14ac:dyDescent="0.3">
      <c r="A914" s="41" t="str">
        <f ca="1">IF(IF(AND($B914&lt;&gt;"-",$B914=$E914),"Entrée et sortie","-")="Entrée et sortie",'Base de données'!$B914,"-")</f>
        <v>-</v>
      </c>
      <c r="B914" s="41" t="str">
        <f t="shared" ca="1" si="59"/>
        <v>-</v>
      </c>
      <c r="C914" s="41" t="str">
        <f t="shared" ca="1" si="60"/>
        <v>-</v>
      </c>
      <c r="D914" s="41" t="str">
        <f>IF($F914="sortie en cours d'année",'Base de données'!$B914,"-")</f>
        <v>-</v>
      </c>
      <c r="E914" s="41" t="str">
        <f>IF($H914="entrée en cours d'année",'Base de données'!$B914,"-")</f>
        <v>-</v>
      </c>
      <c r="F914" s="37" t="str">
        <f t="shared" si="57"/>
        <v/>
      </c>
      <c r="G914" s="37" t="str">
        <f>IF($J914="mouvement",_xlfn.XLOOKUP('Base de données'!$B914,$V:$V,$V:$V,0),"")</f>
        <v/>
      </c>
      <c r="H914" s="37" t="str">
        <f t="shared" si="58"/>
        <v/>
      </c>
      <c r="I914" s="37" t="str">
        <f>IF($J914="mouvement",_xlfn.XLOOKUP('Base de données'!$B914,$K:$K,$K:$K,0),"")</f>
        <v/>
      </c>
      <c r="J914" s="38" t="str">
        <f>IF(AND(Y914&lt;&gt;MAX(Y:Y),COUNTIF(K914:V914,'Base de données'!$B914)&gt;0),"mouvement","")</f>
        <v/>
      </c>
      <c r="K914" s="39" t="str">
        <f>IF(K$1&gt;$AE$1,"-",IFERROR(IF(DATEDIF('Base de données'!$A914,K$1,"d")&lt;&gt;0,"",'Base de données'!$B914),""))</f>
        <v/>
      </c>
      <c r="L914" s="39" t="str">
        <f>IF(L$1&gt;$AE$1,"-",IFERROR(IF(DATEDIF('Base de données'!$A914,L$1,"d")&lt;&gt;0,"",'Base de données'!$B914),""))</f>
        <v/>
      </c>
      <c r="M914" s="39" t="str">
        <f>IF(M$1&gt;$AE$1,"-",IFERROR(IF(DATEDIF('Base de données'!$A914,M$1,"d")&lt;&gt;0,"",'Base de données'!$B914),""))</f>
        <v/>
      </c>
      <c r="N914" s="39" t="str">
        <f>IF(N$1&gt;$AE$1,"-",IFERROR(IF(DATEDIF('Base de données'!$A914,N$1,"d")&lt;&gt;0,"",'Base de données'!$B914),""))</f>
        <v>JIFXE</v>
      </c>
      <c r="O914" s="39" t="str">
        <f>IF(O$1&gt;$AE$1,"-",IFERROR(IF(DATEDIF('Base de données'!$A914,O$1,"d")&lt;&gt;0,"",'Base de données'!$B914),""))</f>
        <v/>
      </c>
      <c r="P914" s="39" t="str">
        <f>IF(P$1&gt;$AE$1,"-",IFERROR(IF(DATEDIF('Base de données'!$A914,P$1,"d")&lt;&gt;0,"",'Base de données'!$B914),""))</f>
        <v/>
      </c>
      <c r="Q914" s="39" t="str">
        <f>IF(Q$1&gt;$AE$1,"-",IFERROR(IF(DATEDIF('Base de données'!$A914,Q$1,"d")&lt;&gt;0,"",'Base de données'!$B914),""))</f>
        <v/>
      </c>
      <c r="R914" s="39" t="str">
        <f>IF(R$1&gt;$AE$1,"-",IFERROR(IF(DATEDIF('Base de données'!$A914,R$1,"d")&lt;&gt;0,"",'Base de données'!$B914),""))</f>
        <v/>
      </c>
      <c r="S914" s="39" t="str">
        <f>IF(S$1&gt;$AE$1,"-",IFERROR(IF(DATEDIF('Base de données'!$A914,S$1,"d")&lt;&gt;0,"",'Base de données'!$B914),""))</f>
        <v/>
      </c>
      <c r="T914" s="39" t="str">
        <f>IF(T$1&gt;$AE$1,"-",IFERROR(IF(DATEDIF('Base de données'!$A914,T$1,"d")&lt;&gt;0,"",'Base de données'!$B914),""))</f>
        <v/>
      </c>
      <c r="U914" s="39" t="str">
        <f>IF(U$1&gt;$AE$1,"-",IFERROR(IF(DATEDIF('Base de données'!$A914,U$1,"d")&lt;&gt;0,"",'Base de données'!$B914),""))</f>
        <v/>
      </c>
      <c r="V914" s="39" t="str">
        <f>IF(V$1&gt;$AE$1,"-",IFERROR(IF(DATEDIF('Base de données'!$A914,V$1,"d")&lt;&gt;0,"",'Base de données'!$B914),""))</f>
        <v/>
      </c>
      <c r="W914" s="34"/>
      <c r="X914" s="30" t="str">
        <f>'Base de données'!$C914&amp;" "&amp;'Base de données'!$D914</f>
        <v>Bigot Étienne</v>
      </c>
      <c r="Y914" s="31">
        <f>COUNTIF('Base de données'!$B:$B,'Base de données'!$B914)</f>
        <v>12</v>
      </c>
      <c r="AA914" s="87" cm="1">
        <f t="array" aca="1" ref="AA914" ca="1">INDIRECT("'Base de données'!A" &amp; ROW(Y914))</f>
        <v>45748</v>
      </c>
      <c r="AB914" s="51" t="str" cm="1">
        <f t="array" aca="1" ref="AB914" ca="1">INDIRECT("'Base de données'!B" &amp; ROW(Z914))</f>
        <v>JIFXE</v>
      </c>
    </row>
    <row r="915" spans="1:28" x14ac:dyDescent="0.3">
      <c r="A915" s="41" t="str">
        <f ca="1">IF(IF(AND($B915&lt;&gt;"-",$B915=$E915),"Entrée et sortie","-")="Entrée et sortie",'Base de données'!$B915,"-")</f>
        <v>-</v>
      </c>
      <c r="B915" s="41" t="str">
        <f t="shared" ca="1" si="59"/>
        <v>-</v>
      </c>
      <c r="C915" s="41" t="str">
        <f t="shared" ca="1" si="60"/>
        <v>-</v>
      </c>
      <c r="D915" s="41" t="str">
        <f>IF($F915="sortie en cours d'année",'Base de données'!$B915,"-")</f>
        <v>-</v>
      </c>
      <c r="E915" s="41" t="str">
        <f>IF($H915="entrée en cours d'année",'Base de données'!$B915,"-")</f>
        <v>-</v>
      </c>
      <c r="F915" s="37" t="str">
        <f t="shared" si="57"/>
        <v/>
      </c>
      <c r="G915" s="37" t="str">
        <f>IF($J915="mouvement",_xlfn.XLOOKUP('Base de données'!$B915,$V:$V,$V:$V,0),"")</f>
        <v/>
      </c>
      <c r="H915" s="37" t="str">
        <f t="shared" si="58"/>
        <v/>
      </c>
      <c r="I915" s="37" t="str">
        <f>IF($J915="mouvement",_xlfn.XLOOKUP('Base de données'!$B915,$K:$K,$K:$K,0),"")</f>
        <v/>
      </c>
      <c r="J915" s="38" t="str">
        <f>IF(AND(Y915&lt;&gt;MAX(Y:Y),COUNTIF(K915:V915,'Base de données'!$B915)&gt;0),"mouvement","")</f>
        <v/>
      </c>
      <c r="K915" s="39" t="str">
        <f>IF(K$1&gt;$AE$1,"-",IFERROR(IF(DATEDIF('Base de données'!$A915,K$1,"d")&lt;&gt;0,"",'Base de données'!$B915),""))</f>
        <v/>
      </c>
      <c r="L915" s="39" t="str">
        <f>IF(L$1&gt;$AE$1,"-",IFERROR(IF(DATEDIF('Base de données'!$A915,L$1,"d")&lt;&gt;0,"",'Base de données'!$B915),""))</f>
        <v/>
      </c>
      <c r="M915" s="39" t="str">
        <f>IF(M$1&gt;$AE$1,"-",IFERROR(IF(DATEDIF('Base de données'!$A915,M$1,"d")&lt;&gt;0,"",'Base de données'!$B915),""))</f>
        <v/>
      </c>
      <c r="N915" s="39" t="str">
        <f>IF(N$1&gt;$AE$1,"-",IFERROR(IF(DATEDIF('Base de données'!$A915,N$1,"d")&lt;&gt;0,"",'Base de données'!$B915),""))</f>
        <v>6BTQU</v>
      </c>
      <c r="O915" s="39" t="str">
        <f>IF(O$1&gt;$AE$1,"-",IFERROR(IF(DATEDIF('Base de données'!$A915,O$1,"d")&lt;&gt;0,"",'Base de données'!$B915),""))</f>
        <v/>
      </c>
      <c r="P915" s="39" t="str">
        <f>IF(P$1&gt;$AE$1,"-",IFERROR(IF(DATEDIF('Base de données'!$A915,P$1,"d")&lt;&gt;0,"",'Base de données'!$B915),""))</f>
        <v/>
      </c>
      <c r="Q915" s="39" t="str">
        <f>IF(Q$1&gt;$AE$1,"-",IFERROR(IF(DATEDIF('Base de données'!$A915,Q$1,"d")&lt;&gt;0,"",'Base de données'!$B915),""))</f>
        <v/>
      </c>
      <c r="R915" s="39" t="str">
        <f>IF(R$1&gt;$AE$1,"-",IFERROR(IF(DATEDIF('Base de données'!$A915,R$1,"d")&lt;&gt;0,"",'Base de données'!$B915),""))</f>
        <v/>
      </c>
      <c r="S915" s="39" t="str">
        <f>IF(S$1&gt;$AE$1,"-",IFERROR(IF(DATEDIF('Base de données'!$A915,S$1,"d")&lt;&gt;0,"",'Base de données'!$B915),""))</f>
        <v/>
      </c>
      <c r="T915" s="39" t="str">
        <f>IF(T$1&gt;$AE$1,"-",IFERROR(IF(DATEDIF('Base de données'!$A915,T$1,"d")&lt;&gt;0,"",'Base de données'!$B915),""))</f>
        <v/>
      </c>
      <c r="U915" s="39" t="str">
        <f>IF(U$1&gt;$AE$1,"-",IFERROR(IF(DATEDIF('Base de données'!$A915,U$1,"d")&lt;&gt;0,"",'Base de données'!$B915),""))</f>
        <v/>
      </c>
      <c r="V915" s="39" t="str">
        <f>IF(V$1&gt;$AE$1,"-",IFERROR(IF(DATEDIF('Base de données'!$A915,V$1,"d")&lt;&gt;0,"",'Base de données'!$B915),""))</f>
        <v/>
      </c>
      <c r="W915" s="34"/>
      <c r="X915" s="30" t="str">
        <f>'Base de données'!$C915&amp;" "&amp;'Base de données'!$D915</f>
        <v>Poulain Jeannine</v>
      </c>
      <c r="Y915" s="31">
        <f>COUNTIF('Base de données'!$B:$B,'Base de données'!$B915)</f>
        <v>12</v>
      </c>
      <c r="AA915" s="87" cm="1">
        <f t="array" aca="1" ref="AA915" ca="1">INDIRECT("'Base de données'!A" &amp; ROW(Y915))</f>
        <v>45748</v>
      </c>
      <c r="AB915" s="51" t="str" cm="1">
        <f t="array" aca="1" ref="AB915" ca="1">INDIRECT("'Base de données'!B" &amp; ROW(Z915))</f>
        <v>6BTQU</v>
      </c>
    </row>
    <row r="916" spans="1:28" x14ac:dyDescent="0.3">
      <c r="A916" s="41" t="str">
        <f ca="1">IF(IF(AND($B916&lt;&gt;"-",$B916=$E916),"Entrée et sortie","-")="Entrée et sortie",'Base de données'!$B916,"-")</f>
        <v>-</v>
      </c>
      <c r="B916" s="41" t="str">
        <f t="shared" ca="1" si="59"/>
        <v>-</v>
      </c>
      <c r="C916" s="41" t="str">
        <f t="shared" ca="1" si="60"/>
        <v>-</v>
      </c>
      <c r="D916" s="41" t="str">
        <f>IF($F916="sortie en cours d'année",'Base de données'!$B916,"-")</f>
        <v>-</v>
      </c>
      <c r="E916" s="41" t="str">
        <f>IF($H916="entrée en cours d'année",'Base de données'!$B916,"-")</f>
        <v>-</v>
      </c>
      <c r="F916" s="37" t="str">
        <f t="shared" si="57"/>
        <v/>
      </c>
      <c r="G916" s="37" t="str">
        <f>IF($J916="mouvement",_xlfn.XLOOKUP('Base de données'!$B916,$V:$V,$V:$V,0),"")</f>
        <v/>
      </c>
      <c r="H916" s="37" t="str">
        <f t="shared" si="58"/>
        <v/>
      </c>
      <c r="I916" s="37" t="str">
        <f>IF($J916="mouvement",_xlfn.XLOOKUP('Base de données'!$B916,$K:$K,$K:$K,0),"")</f>
        <v/>
      </c>
      <c r="J916" s="38" t="str">
        <f>IF(AND(Y916&lt;&gt;MAX(Y:Y),COUNTIF(K916:V916,'Base de données'!$B916)&gt;0),"mouvement","")</f>
        <v/>
      </c>
      <c r="K916" s="39" t="str">
        <f>IF(K$1&gt;$AE$1,"-",IFERROR(IF(DATEDIF('Base de données'!$A916,K$1,"d")&lt;&gt;0,"",'Base de données'!$B916),""))</f>
        <v/>
      </c>
      <c r="L916" s="39" t="str">
        <f>IF(L$1&gt;$AE$1,"-",IFERROR(IF(DATEDIF('Base de données'!$A916,L$1,"d")&lt;&gt;0,"",'Base de données'!$B916),""))</f>
        <v/>
      </c>
      <c r="M916" s="39" t="str">
        <f>IF(M$1&gt;$AE$1,"-",IFERROR(IF(DATEDIF('Base de données'!$A916,M$1,"d")&lt;&gt;0,"",'Base de données'!$B916),""))</f>
        <v/>
      </c>
      <c r="N916" s="39" t="str">
        <f>IF(N$1&gt;$AE$1,"-",IFERROR(IF(DATEDIF('Base de données'!$A916,N$1,"d")&lt;&gt;0,"",'Base de données'!$B916),""))</f>
        <v>C31YH</v>
      </c>
      <c r="O916" s="39" t="str">
        <f>IF(O$1&gt;$AE$1,"-",IFERROR(IF(DATEDIF('Base de données'!$A916,O$1,"d")&lt;&gt;0,"",'Base de données'!$B916),""))</f>
        <v/>
      </c>
      <c r="P916" s="39" t="str">
        <f>IF(P$1&gt;$AE$1,"-",IFERROR(IF(DATEDIF('Base de données'!$A916,P$1,"d")&lt;&gt;0,"",'Base de données'!$B916),""))</f>
        <v/>
      </c>
      <c r="Q916" s="39" t="str">
        <f>IF(Q$1&gt;$AE$1,"-",IFERROR(IF(DATEDIF('Base de données'!$A916,Q$1,"d")&lt;&gt;0,"",'Base de données'!$B916),""))</f>
        <v/>
      </c>
      <c r="R916" s="39" t="str">
        <f>IF(R$1&gt;$AE$1,"-",IFERROR(IF(DATEDIF('Base de données'!$A916,R$1,"d")&lt;&gt;0,"",'Base de données'!$B916),""))</f>
        <v/>
      </c>
      <c r="S916" s="39" t="str">
        <f>IF(S$1&gt;$AE$1,"-",IFERROR(IF(DATEDIF('Base de données'!$A916,S$1,"d")&lt;&gt;0,"",'Base de données'!$B916),""))</f>
        <v/>
      </c>
      <c r="T916" s="39" t="str">
        <f>IF(T$1&gt;$AE$1,"-",IFERROR(IF(DATEDIF('Base de données'!$A916,T$1,"d")&lt;&gt;0,"",'Base de données'!$B916),""))</f>
        <v/>
      </c>
      <c r="U916" s="39" t="str">
        <f>IF(U$1&gt;$AE$1,"-",IFERROR(IF(DATEDIF('Base de données'!$A916,U$1,"d")&lt;&gt;0,"",'Base de données'!$B916),""))</f>
        <v/>
      </c>
      <c r="V916" s="39" t="str">
        <f>IF(V$1&gt;$AE$1,"-",IFERROR(IF(DATEDIF('Base de données'!$A916,V$1,"d")&lt;&gt;0,"",'Base de données'!$B916),""))</f>
        <v/>
      </c>
      <c r="W916" s="34"/>
      <c r="X916" s="30" t="str">
        <f>'Base de données'!$C916&amp;" "&amp;'Base de données'!$D916</f>
        <v>Bourgeois Franck</v>
      </c>
      <c r="Y916" s="31">
        <f>COUNTIF('Base de données'!$B:$B,'Base de données'!$B916)</f>
        <v>12</v>
      </c>
      <c r="AA916" s="87" cm="1">
        <f t="array" aca="1" ref="AA916" ca="1">INDIRECT("'Base de données'!A" &amp; ROW(Y916))</f>
        <v>45748</v>
      </c>
      <c r="AB916" s="51" t="str" cm="1">
        <f t="array" aca="1" ref="AB916" ca="1">INDIRECT("'Base de données'!B" &amp; ROW(Z916))</f>
        <v>C31YH</v>
      </c>
    </row>
    <row r="917" spans="1:28" x14ac:dyDescent="0.3">
      <c r="A917" s="41" t="str">
        <f ca="1">IF(IF(AND($B917&lt;&gt;"-",$B917=$E917),"Entrée et sortie","-")="Entrée et sortie",'Base de données'!$B917,"-")</f>
        <v>-</v>
      </c>
      <c r="B917" s="41" t="str">
        <f t="shared" ca="1" si="59"/>
        <v>-</v>
      </c>
      <c r="C917" s="41" t="str">
        <f t="shared" ca="1" si="60"/>
        <v>-</v>
      </c>
      <c r="D917" s="41" t="str">
        <f>IF($F917="sortie en cours d'année",'Base de données'!$B917,"-")</f>
        <v>-</v>
      </c>
      <c r="E917" s="41" t="str">
        <f>IF($H917="entrée en cours d'année",'Base de données'!$B917,"-")</f>
        <v>-</v>
      </c>
      <c r="F917" s="37" t="str">
        <f t="shared" si="57"/>
        <v/>
      </c>
      <c r="G917" s="37" t="str">
        <f>IF($J917="mouvement",_xlfn.XLOOKUP('Base de données'!$B917,$V:$V,$V:$V,0),"")</f>
        <v/>
      </c>
      <c r="H917" s="37" t="str">
        <f t="shared" si="58"/>
        <v/>
      </c>
      <c r="I917" s="37" t="str">
        <f>IF($J917="mouvement",_xlfn.XLOOKUP('Base de données'!$B917,$K:$K,$K:$K,0),"")</f>
        <v/>
      </c>
      <c r="J917" s="38" t="str">
        <f>IF(AND(Y917&lt;&gt;MAX(Y:Y),COUNTIF(K917:V917,'Base de données'!$B917)&gt;0),"mouvement","")</f>
        <v/>
      </c>
      <c r="K917" s="39" t="str">
        <f>IF(K$1&gt;$AE$1,"-",IFERROR(IF(DATEDIF('Base de données'!$A917,K$1,"d")&lt;&gt;0,"",'Base de données'!$B917),""))</f>
        <v/>
      </c>
      <c r="L917" s="39" t="str">
        <f>IF(L$1&gt;$AE$1,"-",IFERROR(IF(DATEDIF('Base de données'!$A917,L$1,"d")&lt;&gt;0,"",'Base de données'!$B917),""))</f>
        <v/>
      </c>
      <c r="M917" s="39" t="str">
        <f>IF(M$1&gt;$AE$1,"-",IFERROR(IF(DATEDIF('Base de données'!$A917,M$1,"d")&lt;&gt;0,"",'Base de données'!$B917),""))</f>
        <v/>
      </c>
      <c r="N917" s="39" t="str">
        <f>IF(N$1&gt;$AE$1,"-",IFERROR(IF(DATEDIF('Base de données'!$A917,N$1,"d")&lt;&gt;0,"",'Base de données'!$B917),""))</f>
        <v>JAQGO</v>
      </c>
      <c r="O917" s="39" t="str">
        <f>IF(O$1&gt;$AE$1,"-",IFERROR(IF(DATEDIF('Base de données'!$A917,O$1,"d")&lt;&gt;0,"",'Base de données'!$B917),""))</f>
        <v/>
      </c>
      <c r="P917" s="39" t="str">
        <f>IF(P$1&gt;$AE$1,"-",IFERROR(IF(DATEDIF('Base de données'!$A917,P$1,"d")&lt;&gt;0,"",'Base de données'!$B917),""))</f>
        <v/>
      </c>
      <c r="Q917" s="39" t="str">
        <f>IF(Q$1&gt;$AE$1,"-",IFERROR(IF(DATEDIF('Base de données'!$A917,Q$1,"d")&lt;&gt;0,"",'Base de données'!$B917),""))</f>
        <v/>
      </c>
      <c r="R917" s="39" t="str">
        <f>IF(R$1&gt;$AE$1,"-",IFERROR(IF(DATEDIF('Base de données'!$A917,R$1,"d")&lt;&gt;0,"",'Base de données'!$B917),""))</f>
        <v/>
      </c>
      <c r="S917" s="39" t="str">
        <f>IF(S$1&gt;$AE$1,"-",IFERROR(IF(DATEDIF('Base de données'!$A917,S$1,"d")&lt;&gt;0,"",'Base de données'!$B917),""))</f>
        <v/>
      </c>
      <c r="T917" s="39" t="str">
        <f>IF(T$1&gt;$AE$1,"-",IFERROR(IF(DATEDIF('Base de données'!$A917,T$1,"d")&lt;&gt;0,"",'Base de données'!$B917),""))</f>
        <v/>
      </c>
      <c r="U917" s="39" t="str">
        <f>IF(U$1&gt;$AE$1,"-",IFERROR(IF(DATEDIF('Base de données'!$A917,U$1,"d")&lt;&gt;0,"",'Base de données'!$B917),""))</f>
        <v/>
      </c>
      <c r="V917" s="39" t="str">
        <f>IF(V$1&gt;$AE$1,"-",IFERROR(IF(DATEDIF('Base de données'!$A917,V$1,"d")&lt;&gt;0,"",'Base de données'!$B917),""))</f>
        <v/>
      </c>
      <c r="W917" s="34"/>
      <c r="X917" s="30" t="str">
        <f>'Base de données'!$C917&amp;" "&amp;'Base de données'!$D917</f>
        <v>Ferreira Thibaut</v>
      </c>
      <c r="Y917" s="31">
        <f>COUNTIF('Base de données'!$B:$B,'Base de données'!$B917)</f>
        <v>12</v>
      </c>
      <c r="AA917" s="87" cm="1">
        <f t="array" aca="1" ref="AA917" ca="1">INDIRECT("'Base de données'!A" &amp; ROW(Y917))</f>
        <v>45748</v>
      </c>
      <c r="AB917" s="51" t="str" cm="1">
        <f t="array" aca="1" ref="AB917" ca="1">INDIRECT("'Base de données'!B" &amp; ROW(Z917))</f>
        <v>JAQGO</v>
      </c>
    </row>
    <row r="918" spans="1:28" x14ac:dyDescent="0.3">
      <c r="A918" s="41" t="str">
        <f ca="1">IF(IF(AND($B918&lt;&gt;"-",$B918=$E918),"Entrée et sortie","-")="Entrée et sortie",'Base de données'!$B918,"-")</f>
        <v>-</v>
      </c>
      <c r="B918" s="41" t="str">
        <f t="shared" ca="1" si="59"/>
        <v>-</v>
      </c>
      <c r="C918" s="41" t="str">
        <f t="shared" ca="1" si="60"/>
        <v>-</v>
      </c>
      <c r="D918" s="41" t="str">
        <f>IF($F918="sortie en cours d'année",'Base de données'!$B918,"-")</f>
        <v>-</v>
      </c>
      <c r="E918" s="41" t="str">
        <f>IF($H918="entrée en cours d'année",'Base de données'!$B918,"-")</f>
        <v>-</v>
      </c>
      <c r="F918" s="37" t="str">
        <f t="shared" si="57"/>
        <v/>
      </c>
      <c r="G918" s="37" t="str">
        <f>IF($J918="mouvement",_xlfn.XLOOKUP('Base de données'!$B918,$V:$V,$V:$V,0),"")</f>
        <v/>
      </c>
      <c r="H918" s="37" t="str">
        <f t="shared" si="58"/>
        <v/>
      </c>
      <c r="I918" s="37" t="str">
        <f>IF($J918="mouvement",_xlfn.XLOOKUP('Base de données'!$B918,$K:$K,$K:$K,0),"")</f>
        <v/>
      </c>
      <c r="J918" s="38" t="str">
        <f>IF(AND(Y918&lt;&gt;MAX(Y:Y),COUNTIF(K918:V918,'Base de données'!$B918)&gt;0),"mouvement","")</f>
        <v/>
      </c>
      <c r="K918" s="39" t="str">
        <f>IF(K$1&gt;$AE$1,"-",IFERROR(IF(DATEDIF('Base de données'!$A918,K$1,"d")&lt;&gt;0,"",'Base de données'!$B918),""))</f>
        <v/>
      </c>
      <c r="L918" s="39" t="str">
        <f>IF(L$1&gt;$AE$1,"-",IFERROR(IF(DATEDIF('Base de données'!$A918,L$1,"d")&lt;&gt;0,"",'Base de données'!$B918),""))</f>
        <v/>
      </c>
      <c r="M918" s="39" t="str">
        <f>IF(M$1&gt;$AE$1,"-",IFERROR(IF(DATEDIF('Base de données'!$A918,M$1,"d")&lt;&gt;0,"",'Base de données'!$B918),""))</f>
        <v/>
      </c>
      <c r="N918" s="39" t="str">
        <f>IF(N$1&gt;$AE$1,"-",IFERROR(IF(DATEDIF('Base de données'!$A918,N$1,"d")&lt;&gt;0,"",'Base de données'!$B918),""))</f>
        <v>9C9K7</v>
      </c>
      <c r="O918" s="39" t="str">
        <f>IF(O$1&gt;$AE$1,"-",IFERROR(IF(DATEDIF('Base de données'!$A918,O$1,"d")&lt;&gt;0,"",'Base de données'!$B918),""))</f>
        <v/>
      </c>
      <c r="P918" s="39" t="str">
        <f>IF(P$1&gt;$AE$1,"-",IFERROR(IF(DATEDIF('Base de données'!$A918,P$1,"d")&lt;&gt;0,"",'Base de données'!$B918),""))</f>
        <v/>
      </c>
      <c r="Q918" s="39" t="str">
        <f>IF(Q$1&gt;$AE$1,"-",IFERROR(IF(DATEDIF('Base de données'!$A918,Q$1,"d")&lt;&gt;0,"",'Base de données'!$B918),""))</f>
        <v/>
      </c>
      <c r="R918" s="39" t="str">
        <f>IF(R$1&gt;$AE$1,"-",IFERROR(IF(DATEDIF('Base de données'!$A918,R$1,"d")&lt;&gt;0,"",'Base de données'!$B918),""))</f>
        <v/>
      </c>
      <c r="S918" s="39" t="str">
        <f>IF(S$1&gt;$AE$1,"-",IFERROR(IF(DATEDIF('Base de données'!$A918,S$1,"d")&lt;&gt;0,"",'Base de données'!$B918),""))</f>
        <v/>
      </c>
      <c r="T918" s="39" t="str">
        <f>IF(T$1&gt;$AE$1,"-",IFERROR(IF(DATEDIF('Base de données'!$A918,T$1,"d")&lt;&gt;0,"",'Base de données'!$B918),""))</f>
        <v/>
      </c>
      <c r="U918" s="39" t="str">
        <f>IF(U$1&gt;$AE$1,"-",IFERROR(IF(DATEDIF('Base de données'!$A918,U$1,"d")&lt;&gt;0,"",'Base de données'!$B918),""))</f>
        <v/>
      </c>
      <c r="V918" s="39" t="str">
        <f>IF(V$1&gt;$AE$1,"-",IFERROR(IF(DATEDIF('Base de données'!$A918,V$1,"d")&lt;&gt;0,"",'Base de données'!$B918),""))</f>
        <v/>
      </c>
      <c r="W918" s="34"/>
      <c r="X918" s="30" t="str">
        <f>'Base de données'!$C918&amp;" "&amp;'Base de données'!$D918</f>
        <v>Besson Rémy</v>
      </c>
      <c r="Y918" s="31">
        <f>COUNTIF('Base de données'!$B:$B,'Base de données'!$B918)</f>
        <v>12</v>
      </c>
      <c r="AA918" s="87" cm="1">
        <f t="array" aca="1" ref="AA918" ca="1">INDIRECT("'Base de données'!A" &amp; ROW(Y918))</f>
        <v>45748</v>
      </c>
      <c r="AB918" s="51" t="str" cm="1">
        <f t="array" aca="1" ref="AB918" ca="1">INDIRECT("'Base de données'!B" &amp; ROW(Z918))</f>
        <v>9C9K7</v>
      </c>
    </row>
    <row r="919" spans="1:28" x14ac:dyDescent="0.3">
      <c r="A919" s="41" t="str">
        <f ca="1">IF(IF(AND($B919&lt;&gt;"-",$B919=$E919),"Entrée et sortie","-")="Entrée et sortie",'Base de données'!$B919,"-")</f>
        <v>-</v>
      </c>
      <c r="B919" s="41" t="str">
        <f t="shared" ca="1" si="59"/>
        <v>ORG55</v>
      </c>
      <c r="C919" s="41" t="str">
        <f t="shared" ca="1" si="60"/>
        <v>ORG55</v>
      </c>
      <c r="D919" s="41" t="str">
        <f>IF($F919="sortie en cours d'année",'Base de données'!$B919,"-")</f>
        <v>ORG55</v>
      </c>
      <c r="E919" s="41" t="str">
        <f>IF($H919="entrée en cours d'année",'Base de données'!$B919,"-")</f>
        <v>-</v>
      </c>
      <c r="F919" s="37" t="str">
        <f t="shared" si="57"/>
        <v>sortie en cours d'année</v>
      </c>
      <c r="G919" s="37">
        <f>IF($J919="mouvement",_xlfn.XLOOKUP('Base de données'!$B919,$V:$V,$V:$V,0),"")</f>
        <v>0</v>
      </c>
      <c r="H919" s="37" t="str">
        <f t="shared" si="58"/>
        <v/>
      </c>
      <c r="I919" s="37" t="str">
        <f>IF($J919="mouvement",_xlfn.XLOOKUP('Base de données'!$B919,$K:$K,$K:$K,0),"")</f>
        <v>ORG55</v>
      </c>
      <c r="J919" s="38" t="str">
        <f>IF(AND(Y919&lt;&gt;MAX(Y:Y),COUNTIF(K919:V919,'Base de données'!$B919)&gt;0),"mouvement","")</f>
        <v>mouvement</v>
      </c>
      <c r="K919" s="39" t="str">
        <f>IF(K$1&gt;$AE$1,"-",IFERROR(IF(DATEDIF('Base de données'!$A919,K$1,"d")&lt;&gt;0,"",'Base de données'!$B919),""))</f>
        <v/>
      </c>
      <c r="L919" s="39" t="str">
        <f>IF(L$1&gt;$AE$1,"-",IFERROR(IF(DATEDIF('Base de données'!$A919,L$1,"d")&lt;&gt;0,"",'Base de données'!$B919),""))</f>
        <v/>
      </c>
      <c r="M919" s="39" t="str">
        <f>IF(M$1&gt;$AE$1,"-",IFERROR(IF(DATEDIF('Base de données'!$A919,M$1,"d")&lt;&gt;0,"",'Base de données'!$B919),""))</f>
        <v/>
      </c>
      <c r="N919" s="39" t="str">
        <f>IF(N$1&gt;$AE$1,"-",IFERROR(IF(DATEDIF('Base de données'!$A919,N$1,"d")&lt;&gt;0,"",'Base de données'!$B919),""))</f>
        <v>ORG55</v>
      </c>
      <c r="O919" s="39" t="str">
        <f>IF(O$1&gt;$AE$1,"-",IFERROR(IF(DATEDIF('Base de données'!$A919,O$1,"d")&lt;&gt;0,"",'Base de données'!$B919),""))</f>
        <v/>
      </c>
      <c r="P919" s="39" t="str">
        <f>IF(P$1&gt;$AE$1,"-",IFERROR(IF(DATEDIF('Base de données'!$A919,P$1,"d")&lt;&gt;0,"",'Base de données'!$B919),""))</f>
        <v/>
      </c>
      <c r="Q919" s="39" t="str">
        <f>IF(Q$1&gt;$AE$1,"-",IFERROR(IF(DATEDIF('Base de données'!$A919,Q$1,"d")&lt;&gt;0,"",'Base de données'!$B919),""))</f>
        <v/>
      </c>
      <c r="R919" s="39" t="str">
        <f>IF(R$1&gt;$AE$1,"-",IFERROR(IF(DATEDIF('Base de données'!$A919,R$1,"d")&lt;&gt;0,"",'Base de données'!$B919),""))</f>
        <v/>
      </c>
      <c r="S919" s="39" t="str">
        <f>IF(S$1&gt;$AE$1,"-",IFERROR(IF(DATEDIF('Base de données'!$A919,S$1,"d")&lt;&gt;0,"",'Base de données'!$B919),""))</f>
        <v/>
      </c>
      <c r="T919" s="39" t="str">
        <f>IF(T$1&gt;$AE$1,"-",IFERROR(IF(DATEDIF('Base de données'!$A919,T$1,"d")&lt;&gt;0,"",'Base de données'!$B919),""))</f>
        <v/>
      </c>
      <c r="U919" s="39" t="str">
        <f>IF(U$1&gt;$AE$1,"-",IFERROR(IF(DATEDIF('Base de données'!$A919,U$1,"d")&lt;&gt;0,"",'Base de données'!$B919),""))</f>
        <v/>
      </c>
      <c r="V919" s="39" t="str">
        <f>IF(V$1&gt;$AE$1,"-",IFERROR(IF(DATEDIF('Base de données'!$A919,V$1,"d")&lt;&gt;0,"",'Base de données'!$B919),""))</f>
        <v/>
      </c>
      <c r="W919" s="34"/>
      <c r="X919" s="30" t="str">
        <f>'Base de données'!$C919&amp;" "&amp;'Base de données'!$D919</f>
        <v>Adam Alfred</v>
      </c>
      <c r="Y919" s="31">
        <f>COUNTIF('Base de données'!$B:$B,'Base de données'!$B919)</f>
        <v>6</v>
      </c>
      <c r="AA919" s="87" cm="1">
        <f t="array" aca="1" ref="AA919" ca="1">INDIRECT("'Base de données'!A" &amp; ROW(Y919))</f>
        <v>45748</v>
      </c>
      <c r="AB919" s="51" t="str" cm="1">
        <f t="array" aca="1" ref="AB919" ca="1">INDIRECT("'Base de données'!B" &amp; ROW(Z919))</f>
        <v>ORG55</v>
      </c>
    </row>
    <row r="920" spans="1:28" x14ac:dyDescent="0.3">
      <c r="A920" s="41" t="str">
        <f ca="1">IF(IF(AND($B920&lt;&gt;"-",$B920=$E920),"Entrée et sortie","-")="Entrée et sortie",'Base de données'!$B920,"-")</f>
        <v>-</v>
      </c>
      <c r="B920" s="41" t="str">
        <f t="shared" ca="1" si="59"/>
        <v>-</v>
      </c>
      <c r="C920" s="41" t="str">
        <f t="shared" ca="1" si="60"/>
        <v>-</v>
      </c>
      <c r="D920" s="41" t="str">
        <f>IF($F920="sortie en cours d'année",'Base de données'!$B920,"-")</f>
        <v>-</v>
      </c>
      <c r="E920" s="41" t="str">
        <f>IF($H920="entrée en cours d'année",'Base de données'!$B920,"-")</f>
        <v>-</v>
      </c>
      <c r="F920" s="37" t="str">
        <f t="shared" si="57"/>
        <v/>
      </c>
      <c r="G920" s="37" t="str">
        <f>IF($J920="mouvement",_xlfn.XLOOKUP('Base de données'!$B920,$V:$V,$V:$V,0),"")</f>
        <v/>
      </c>
      <c r="H920" s="37" t="str">
        <f t="shared" si="58"/>
        <v/>
      </c>
      <c r="I920" s="37" t="str">
        <f>IF($J920="mouvement",_xlfn.XLOOKUP('Base de données'!$B920,$K:$K,$K:$K,0),"")</f>
        <v/>
      </c>
      <c r="J920" s="38" t="str">
        <f>IF(AND(Y920&lt;&gt;MAX(Y:Y),COUNTIF(K920:V920,'Base de données'!$B920)&gt;0),"mouvement","")</f>
        <v/>
      </c>
      <c r="K920" s="39" t="str">
        <f>IF(K$1&gt;$AE$1,"-",IFERROR(IF(DATEDIF('Base de données'!$A920,K$1,"d")&lt;&gt;0,"",'Base de données'!$B920),""))</f>
        <v/>
      </c>
      <c r="L920" s="39" t="str">
        <f>IF(L$1&gt;$AE$1,"-",IFERROR(IF(DATEDIF('Base de données'!$A920,L$1,"d")&lt;&gt;0,"",'Base de données'!$B920),""))</f>
        <v/>
      </c>
      <c r="M920" s="39" t="str">
        <f>IF(M$1&gt;$AE$1,"-",IFERROR(IF(DATEDIF('Base de données'!$A920,M$1,"d")&lt;&gt;0,"",'Base de données'!$B920),""))</f>
        <v/>
      </c>
      <c r="N920" s="39" t="str">
        <f>IF(N$1&gt;$AE$1,"-",IFERROR(IF(DATEDIF('Base de données'!$A920,N$1,"d")&lt;&gt;0,"",'Base de données'!$B920),""))</f>
        <v>SSZD6</v>
      </c>
      <c r="O920" s="39" t="str">
        <f>IF(O$1&gt;$AE$1,"-",IFERROR(IF(DATEDIF('Base de données'!$A920,O$1,"d")&lt;&gt;0,"",'Base de données'!$B920),""))</f>
        <v/>
      </c>
      <c r="P920" s="39" t="str">
        <f>IF(P$1&gt;$AE$1,"-",IFERROR(IF(DATEDIF('Base de données'!$A920,P$1,"d")&lt;&gt;0,"",'Base de données'!$B920),""))</f>
        <v/>
      </c>
      <c r="Q920" s="39" t="str">
        <f>IF(Q$1&gt;$AE$1,"-",IFERROR(IF(DATEDIF('Base de données'!$A920,Q$1,"d")&lt;&gt;0,"",'Base de données'!$B920),""))</f>
        <v/>
      </c>
      <c r="R920" s="39" t="str">
        <f>IF(R$1&gt;$AE$1,"-",IFERROR(IF(DATEDIF('Base de données'!$A920,R$1,"d")&lt;&gt;0,"",'Base de données'!$B920),""))</f>
        <v/>
      </c>
      <c r="S920" s="39" t="str">
        <f>IF(S$1&gt;$AE$1,"-",IFERROR(IF(DATEDIF('Base de données'!$A920,S$1,"d")&lt;&gt;0,"",'Base de données'!$B920),""))</f>
        <v/>
      </c>
      <c r="T920" s="39" t="str">
        <f>IF(T$1&gt;$AE$1,"-",IFERROR(IF(DATEDIF('Base de données'!$A920,T$1,"d")&lt;&gt;0,"",'Base de données'!$B920),""))</f>
        <v/>
      </c>
      <c r="U920" s="39" t="str">
        <f>IF(U$1&gt;$AE$1,"-",IFERROR(IF(DATEDIF('Base de données'!$A920,U$1,"d")&lt;&gt;0,"",'Base de données'!$B920),""))</f>
        <v/>
      </c>
      <c r="V920" s="39" t="str">
        <f>IF(V$1&gt;$AE$1,"-",IFERROR(IF(DATEDIF('Base de données'!$A920,V$1,"d")&lt;&gt;0,"",'Base de données'!$B920),""))</f>
        <v/>
      </c>
      <c r="W920" s="34"/>
      <c r="X920" s="30" t="str">
        <f>'Base de données'!$C920&amp;" "&amp;'Base de données'!$D920</f>
        <v>Goncalves Élisabeth</v>
      </c>
      <c r="Y920" s="31">
        <f>COUNTIF('Base de données'!$B:$B,'Base de données'!$B920)</f>
        <v>12</v>
      </c>
      <c r="AA920" s="87" cm="1">
        <f t="array" aca="1" ref="AA920" ca="1">INDIRECT("'Base de données'!A" &amp; ROW(Y920))</f>
        <v>45748</v>
      </c>
      <c r="AB920" s="51" t="str" cm="1">
        <f t="array" aca="1" ref="AB920" ca="1">INDIRECT("'Base de données'!B" &amp; ROW(Z920))</f>
        <v>SSZD6</v>
      </c>
    </row>
    <row r="921" spans="1:28" x14ac:dyDescent="0.3">
      <c r="A921" s="41" t="str">
        <f ca="1">IF(IF(AND($B921&lt;&gt;"-",$B921=$E921),"Entrée et sortie","-")="Entrée et sortie",'Base de données'!$B921,"-")</f>
        <v>-</v>
      </c>
      <c r="B921" s="41" t="str">
        <f t="shared" ca="1" si="59"/>
        <v>-</v>
      </c>
      <c r="C921" s="41" t="str">
        <f t="shared" ca="1" si="60"/>
        <v>-</v>
      </c>
      <c r="D921" s="41" t="str">
        <f>IF($F921="sortie en cours d'année",'Base de données'!$B921,"-")</f>
        <v>-</v>
      </c>
      <c r="E921" s="41" t="str">
        <f>IF($H921="entrée en cours d'année",'Base de données'!$B921,"-")</f>
        <v>-</v>
      </c>
      <c r="F921" s="37" t="str">
        <f t="shared" si="57"/>
        <v/>
      </c>
      <c r="G921" s="37" t="str">
        <f>IF($J921="mouvement",_xlfn.XLOOKUP('Base de données'!$B921,$V:$V,$V:$V,0),"")</f>
        <v/>
      </c>
      <c r="H921" s="37" t="str">
        <f t="shared" si="58"/>
        <v/>
      </c>
      <c r="I921" s="37" t="str">
        <f>IF($J921="mouvement",_xlfn.XLOOKUP('Base de données'!$B921,$K:$K,$K:$K,0),"")</f>
        <v/>
      </c>
      <c r="J921" s="38" t="str">
        <f>IF(AND(Y921&lt;&gt;MAX(Y:Y),COUNTIF(K921:V921,'Base de données'!$B921)&gt;0),"mouvement","")</f>
        <v/>
      </c>
      <c r="K921" s="39" t="str">
        <f>IF(K$1&gt;$AE$1,"-",IFERROR(IF(DATEDIF('Base de données'!$A921,K$1,"d")&lt;&gt;0,"",'Base de données'!$B921),""))</f>
        <v/>
      </c>
      <c r="L921" s="39" t="str">
        <f>IF(L$1&gt;$AE$1,"-",IFERROR(IF(DATEDIF('Base de données'!$A921,L$1,"d")&lt;&gt;0,"",'Base de données'!$B921),""))</f>
        <v/>
      </c>
      <c r="M921" s="39" t="str">
        <f>IF(M$1&gt;$AE$1,"-",IFERROR(IF(DATEDIF('Base de données'!$A921,M$1,"d")&lt;&gt;0,"",'Base de données'!$B921),""))</f>
        <v/>
      </c>
      <c r="N921" s="39" t="str">
        <f>IF(N$1&gt;$AE$1,"-",IFERROR(IF(DATEDIF('Base de données'!$A921,N$1,"d")&lt;&gt;0,"",'Base de données'!$B921),""))</f>
        <v>XDHGJ</v>
      </c>
      <c r="O921" s="39" t="str">
        <f>IF(O$1&gt;$AE$1,"-",IFERROR(IF(DATEDIF('Base de données'!$A921,O$1,"d")&lt;&gt;0,"",'Base de données'!$B921),""))</f>
        <v/>
      </c>
      <c r="P921" s="39" t="str">
        <f>IF(P$1&gt;$AE$1,"-",IFERROR(IF(DATEDIF('Base de données'!$A921,P$1,"d")&lt;&gt;0,"",'Base de données'!$B921),""))</f>
        <v/>
      </c>
      <c r="Q921" s="39" t="str">
        <f>IF(Q$1&gt;$AE$1,"-",IFERROR(IF(DATEDIF('Base de données'!$A921,Q$1,"d")&lt;&gt;0,"",'Base de données'!$B921),""))</f>
        <v/>
      </c>
      <c r="R921" s="39" t="str">
        <f>IF(R$1&gt;$AE$1,"-",IFERROR(IF(DATEDIF('Base de données'!$A921,R$1,"d")&lt;&gt;0,"",'Base de données'!$B921),""))</f>
        <v/>
      </c>
      <c r="S921" s="39" t="str">
        <f>IF(S$1&gt;$AE$1,"-",IFERROR(IF(DATEDIF('Base de données'!$A921,S$1,"d")&lt;&gt;0,"",'Base de données'!$B921),""))</f>
        <v/>
      </c>
      <c r="T921" s="39" t="str">
        <f>IF(T$1&gt;$AE$1,"-",IFERROR(IF(DATEDIF('Base de données'!$A921,T$1,"d")&lt;&gt;0,"",'Base de données'!$B921),""))</f>
        <v/>
      </c>
      <c r="U921" s="39" t="str">
        <f>IF(U$1&gt;$AE$1,"-",IFERROR(IF(DATEDIF('Base de données'!$A921,U$1,"d")&lt;&gt;0,"",'Base de données'!$B921),""))</f>
        <v/>
      </c>
      <c r="V921" s="39" t="str">
        <f>IF(V$1&gt;$AE$1,"-",IFERROR(IF(DATEDIF('Base de données'!$A921,V$1,"d")&lt;&gt;0,"",'Base de données'!$B921),""))</f>
        <v/>
      </c>
      <c r="W921" s="34"/>
      <c r="X921" s="30" t="str">
        <f>'Base de données'!$C921&amp;" "&amp;'Base de données'!$D921</f>
        <v>Guillet Éléonore</v>
      </c>
      <c r="Y921" s="31">
        <f>COUNTIF('Base de données'!$B:$B,'Base de données'!$B921)</f>
        <v>12</v>
      </c>
      <c r="AA921" s="87" cm="1">
        <f t="array" aca="1" ref="AA921" ca="1">INDIRECT("'Base de données'!A" &amp; ROW(Y921))</f>
        <v>45748</v>
      </c>
      <c r="AB921" s="51" t="str" cm="1">
        <f t="array" aca="1" ref="AB921" ca="1">INDIRECT("'Base de données'!B" &amp; ROW(Z921))</f>
        <v>XDHGJ</v>
      </c>
    </row>
    <row r="922" spans="1:28" x14ac:dyDescent="0.3">
      <c r="A922" s="41" t="str">
        <f ca="1">IF(IF(AND($B922&lt;&gt;"-",$B922=$E922),"Entrée et sortie","-")="Entrée et sortie",'Base de données'!$B922,"-")</f>
        <v>-</v>
      </c>
      <c r="B922" s="41" t="str">
        <f t="shared" ca="1" si="59"/>
        <v>-</v>
      </c>
      <c r="C922" s="41" t="str">
        <f t="shared" ca="1" si="60"/>
        <v>-</v>
      </c>
      <c r="D922" s="41" t="str">
        <f>IF($F922="sortie en cours d'année",'Base de données'!$B922,"-")</f>
        <v>-</v>
      </c>
      <c r="E922" s="41" t="str">
        <f>IF($H922="entrée en cours d'année",'Base de données'!$B922,"-")</f>
        <v>-</v>
      </c>
      <c r="F922" s="37" t="str">
        <f t="shared" si="57"/>
        <v/>
      </c>
      <c r="G922" s="37" t="str">
        <f>IF($J922="mouvement",_xlfn.XLOOKUP('Base de données'!$B922,$V:$V,$V:$V,0),"")</f>
        <v/>
      </c>
      <c r="H922" s="37" t="str">
        <f t="shared" si="58"/>
        <v/>
      </c>
      <c r="I922" s="37" t="str">
        <f>IF($J922="mouvement",_xlfn.XLOOKUP('Base de données'!$B922,$K:$K,$K:$K,0),"")</f>
        <v/>
      </c>
      <c r="J922" s="38" t="str">
        <f>IF(AND(Y922&lt;&gt;MAX(Y:Y),COUNTIF(K922:V922,'Base de données'!$B922)&gt;0),"mouvement","")</f>
        <v/>
      </c>
      <c r="K922" s="39" t="str">
        <f>IF(K$1&gt;$AE$1,"-",IFERROR(IF(DATEDIF('Base de données'!$A922,K$1,"d")&lt;&gt;0,"",'Base de données'!$B922),""))</f>
        <v/>
      </c>
      <c r="L922" s="39" t="str">
        <f>IF(L$1&gt;$AE$1,"-",IFERROR(IF(DATEDIF('Base de données'!$A922,L$1,"d")&lt;&gt;0,"",'Base de données'!$B922),""))</f>
        <v/>
      </c>
      <c r="M922" s="39" t="str">
        <f>IF(M$1&gt;$AE$1,"-",IFERROR(IF(DATEDIF('Base de données'!$A922,M$1,"d")&lt;&gt;0,"",'Base de données'!$B922),""))</f>
        <v/>
      </c>
      <c r="N922" s="39" t="str">
        <f>IF(N$1&gt;$AE$1,"-",IFERROR(IF(DATEDIF('Base de données'!$A922,N$1,"d")&lt;&gt;0,"",'Base de données'!$B922),""))</f>
        <v>SCOWD</v>
      </c>
      <c r="O922" s="39" t="str">
        <f>IF(O$1&gt;$AE$1,"-",IFERROR(IF(DATEDIF('Base de données'!$A922,O$1,"d")&lt;&gt;0,"",'Base de données'!$B922),""))</f>
        <v/>
      </c>
      <c r="P922" s="39" t="str">
        <f>IF(P$1&gt;$AE$1,"-",IFERROR(IF(DATEDIF('Base de données'!$A922,P$1,"d")&lt;&gt;0,"",'Base de données'!$B922),""))</f>
        <v/>
      </c>
      <c r="Q922" s="39" t="str">
        <f>IF(Q$1&gt;$AE$1,"-",IFERROR(IF(DATEDIF('Base de données'!$A922,Q$1,"d")&lt;&gt;0,"",'Base de données'!$B922),""))</f>
        <v/>
      </c>
      <c r="R922" s="39" t="str">
        <f>IF(R$1&gt;$AE$1,"-",IFERROR(IF(DATEDIF('Base de données'!$A922,R$1,"d")&lt;&gt;0,"",'Base de données'!$B922),""))</f>
        <v/>
      </c>
      <c r="S922" s="39" t="str">
        <f>IF(S$1&gt;$AE$1,"-",IFERROR(IF(DATEDIF('Base de données'!$A922,S$1,"d")&lt;&gt;0,"",'Base de données'!$B922),""))</f>
        <v/>
      </c>
      <c r="T922" s="39" t="str">
        <f>IF(T$1&gt;$AE$1,"-",IFERROR(IF(DATEDIF('Base de données'!$A922,T$1,"d")&lt;&gt;0,"",'Base de données'!$B922),""))</f>
        <v/>
      </c>
      <c r="U922" s="39" t="str">
        <f>IF(U$1&gt;$AE$1,"-",IFERROR(IF(DATEDIF('Base de données'!$A922,U$1,"d")&lt;&gt;0,"",'Base de données'!$B922),""))</f>
        <v/>
      </c>
      <c r="V922" s="39" t="str">
        <f>IF(V$1&gt;$AE$1,"-",IFERROR(IF(DATEDIF('Base de données'!$A922,V$1,"d")&lt;&gt;0,"",'Base de données'!$B922),""))</f>
        <v/>
      </c>
      <c r="W922" s="34"/>
      <c r="X922" s="30" t="str">
        <f>'Base de données'!$C922&amp;" "&amp;'Base de données'!$D922</f>
        <v>Salmon Patrick</v>
      </c>
      <c r="Y922" s="31">
        <f>COUNTIF('Base de données'!$B:$B,'Base de données'!$B922)</f>
        <v>12</v>
      </c>
      <c r="AA922" s="87" cm="1">
        <f t="array" aca="1" ref="AA922" ca="1">INDIRECT("'Base de données'!A" &amp; ROW(Y922))</f>
        <v>45748</v>
      </c>
      <c r="AB922" s="51" t="str" cm="1">
        <f t="array" aca="1" ref="AB922" ca="1">INDIRECT("'Base de données'!B" &amp; ROW(Z922))</f>
        <v>SCOWD</v>
      </c>
    </row>
    <row r="923" spans="1:28" x14ac:dyDescent="0.3">
      <c r="A923" s="41" t="str">
        <f ca="1">IF(IF(AND($B923&lt;&gt;"-",$B923=$E923),"Entrée et sortie","-")="Entrée et sortie",'Base de données'!$B923,"-")</f>
        <v>-</v>
      </c>
      <c r="B923" s="41" t="str">
        <f t="shared" ca="1" si="59"/>
        <v>729T1</v>
      </c>
      <c r="C923" s="41" t="str">
        <f t="shared" ca="1" si="60"/>
        <v>729T1</v>
      </c>
      <c r="D923" s="41" t="str">
        <f>IF($F923="sortie en cours d'année",'Base de données'!$B923,"-")</f>
        <v>729T1</v>
      </c>
      <c r="E923" s="41" t="str">
        <f>IF($H923="entrée en cours d'année",'Base de données'!$B923,"-")</f>
        <v>-</v>
      </c>
      <c r="F923" s="37" t="str">
        <f t="shared" si="57"/>
        <v>sortie en cours d'année</v>
      </c>
      <c r="G923" s="37">
        <f>IF($J923="mouvement",_xlfn.XLOOKUP('Base de données'!$B923,$V:$V,$V:$V,0),"")</f>
        <v>0</v>
      </c>
      <c r="H923" s="37" t="str">
        <f t="shared" si="58"/>
        <v/>
      </c>
      <c r="I923" s="37" t="str">
        <f>IF($J923="mouvement",_xlfn.XLOOKUP('Base de données'!$B923,$K:$K,$K:$K,0),"")</f>
        <v>729T1</v>
      </c>
      <c r="J923" s="38" t="str">
        <f>IF(AND(Y923&lt;&gt;MAX(Y:Y),COUNTIF(K923:V923,'Base de données'!$B923)&gt;0),"mouvement","")</f>
        <v>mouvement</v>
      </c>
      <c r="K923" s="39" t="str">
        <f>IF(K$1&gt;$AE$1,"-",IFERROR(IF(DATEDIF('Base de données'!$A923,K$1,"d")&lt;&gt;0,"",'Base de données'!$B923),""))</f>
        <v/>
      </c>
      <c r="L923" s="39" t="str">
        <f>IF(L$1&gt;$AE$1,"-",IFERROR(IF(DATEDIF('Base de données'!$A923,L$1,"d")&lt;&gt;0,"",'Base de données'!$B923),""))</f>
        <v/>
      </c>
      <c r="M923" s="39" t="str">
        <f>IF(M$1&gt;$AE$1,"-",IFERROR(IF(DATEDIF('Base de données'!$A923,M$1,"d")&lt;&gt;0,"",'Base de données'!$B923),""))</f>
        <v/>
      </c>
      <c r="N923" s="39" t="str">
        <f>IF(N$1&gt;$AE$1,"-",IFERROR(IF(DATEDIF('Base de données'!$A923,N$1,"d")&lt;&gt;0,"",'Base de données'!$B923),""))</f>
        <v>729T1</v>
      </c>
      <c r="O923" s="39" t="str">
        <f>IF(O$1&gt;$AE$1,"-",IFERROR(IF(DATEDIF('Base de données'!$A923,O$1,"d")&lt;&gt;0,"",'Base de données'!$B923),""))</f>
        <v/>
      </c>
      <c r="P923" s="39" t="str">
        <f>IF(P$1&gt;$AE$1,"-",IFERROR(IF(DATEDIF('Base de données'!$A923,P$1,"d")&lt;&gt;0,"",'Base de données'!$B923),""))</f>
        <v/>
      </c>
      <c r="Q923" s="39" t="str">
        <f>IF(Q$1&gt;$AE$1,"-",IFERROR(IF(DATEDIF('Base de données'!$A923,Q$1,"d")&lt;&gt;0,"",'Base de données'!$B923),""))</f>
        <v/>
      </c>
      <c r="R923" s="39" t="str">
        <f>IF(R$1&gt;$AE$1,"-",IFERROR(IF(DATEDIF('Base de données'!$A923,R$1,"d")&lt;&gt;0,"",'Base de données'!$B923),""))</f>
        <v/>
      </c>
      <c r="S923" s="39" t="str">
        <f>IF(S$1&gt;$AE$1,"-",IFERROR(IF(DATEDIF('Base de données'!$A923,S$1,"d")&lt;&gt;0,"",'Base de données'!$B923),""))</f>
        <v/>
      </c>
      <c r="T923" s="39" t="str">
        <f>IF(T$1&gt;$AE$1,"-",IFERROR(IF(DATEDIF('Base de données'!$A923,T$1,"d")&lt;&gt;0,"",'Base de données'!$B923),""))</f>
        <v/>
      </c>
      <c r="U923" s="39" t="str">
        <f>IF(U$1&gt;$AE$1,"-",IFERROR(IF(DATEDIF('Base de données'!$A923,U$1,"d")&lt;&gt;0,"",'Base de données'!$B923),""))</f>
        <v/>
      </c>
      <c r="V923" s="39" t="str">
        <f>IF(V$1&gt;$AE$1,"-",IFERROR(IF(DATEDIF('Base de données'!$A923,V$1,"d")&lt;&gt;0,"",'Base de données'!$B923),""))</f>
        <v/>
      </c>
      <c r="W923" s="34"/>
      <c r="X923" s="30" t="str">
        <f>'Base de données'!$C923&amp;" "&amp;'Base de données'!$D923</f>
        <v>Turpin Anastasie</v>
      </c>
      <c r="Y923" s="31">
        <f>COUNTIF('Base de données'!$B:$B,'Base de données'!$B923)</f>
        <v>8</v>
      </c>
      <c r="AA923" s="87" cm="1">
        <f t="array" aca="1" ref="AA923" ca="1">INDIRECT("'Base de données'!A" &amp; ROW(Y923))</f>
        <v>45748</v>
      </c>
      <c r="AB923" s="51" t="str" cm="1">
        <f t="array" aca="1" ref="AB923" ca="1">INDIRECT("'Base de données'!B" &amp; ROW(Z923))</f>
        <v>729T1</v>
      </c>
    </row>
    <row r="924" spans="1:28" x14ac:dyDescent="0.3">
      <c r="A924" s="41" t="str">
        <f ca="1">IF(IF(AND($B924&lt;&gt;"-",$B924=$E924),"Entrée et sortie","-")="Entrée et sortie",'Base de données'!$B924,"-")</f>
        <v>-</v>
      </c>
      <c r="B924" s="41" t="str">
        <f t="shared" ca="1" si="59"/>
        <v>-</v>
      </c>
      <c r="C924" s="41" t="str">
        <f t="shared" ca="1" si="60"/>
        <v>-</v>
      </c>
      <c r="D924" s="41" t="str">
        <f>IF($F924="sortie en cours d'année",'Base de données'!$B924,"-")</f>
        <v>-</v>
      </c>
      <c r="E924" s="41" t="str">
        <f>IF($H924="entrée en cours d'année",'Base de données'!$B924,"-")</f>
        <v>-</v>
      </c>
      <c r="F924" s="37" t="str">
        <f t="shared" si="57"/>
        <v/>
      </c>
      <c r="G924" s="37" t="str">
        <f>IF($J924="mouvement",_xlfn.XLOOKUP('Base de données'!$B924,$V:$V,$V:$V,0),"")</f>
        <v/>
      </c>
      <c r="H924" s="37" t="str">
        <f t="shared" si="58"/>
        <v/>
      </c>
      <c r="I924" s="37" t="str">
        <f>IF($J924="mouvement",_xlfn.XLOOKUP('Base de données'!$B924,$K:$K,$K:$K,0),"")</f>
        <v/>
      </c>
      <c r="J924" s="38" t="str">
        <f>IF(AND(Y924&lt;&gt;MAX(Y:Y),COUNTIF(K924:V924,'Base de données'!$B924)&gt;0),"mouvement","")</f>
        <v/>
      </c>
      <c r="K924" s="39" t="str">
        <f>IF(K$1&gt;$AE$1,"-",IFERROR(IF(DATEDIF('Base de données'!$A924,K$1,"d")&lt;&gt;0,"",'Base de données'!$B924),""))</f>
        <v/>
      </c>
      <c r="L924" s="39" t="str">
        <f>IF(L$1&gt;$AE$1,"-",IFERROR(IF(DATEDIF('Base de données'!$A924,L$1,"d")&lt;&gt;0,"",'Base de données'!$B924),""))</f>
        <v/>
      </c>
      <c r="M924" s="39" t="str">
        <f>IF(M$1&gt;$AE$1,"-",IFERROR(IF(DATEDIF('Base de données'!$A924,M$1,"d")&lt;&gt;0,"",'Base de données'!$B924),""))</f>
        <v/>
      </c>
      <c r="N924" s="39" t="str">
        <f>IF(N$1&gt;$AE$1,"-",IFERROR(IF(DATEDIF('Base de données'!$A924,N$1,"d")&lt;&gt;0,"",'Base de données'!$B924),""))</f>
        <v>5YF4O</v>
      </c>
      <c r="O924" s="39" t="str">
        <f>IF(O$1&gt;$AE$1,"-",IFERROR(IF(DATEDIF('Base de données'!$A924,O$1,"d")&lt;&gt;0,"",'Base de données'!$B924),""))</f>
        <v/>
      </c>
      <c r="P924" s="39" t="str">
        <f>IF(P$1&gt;$AE$1,"-",IFERROR(IF(DATEDIF('Base de données'!$A924,P$1,"d")&lt;&gt;0,"",'Base de données'!$B924),""))</f>
        <v/>
      </c>
      <c r="Q924" s="39" t="str">
        <f>IF(Q$1&gt;$AE$1,"-",IFERROR(IF(DATEDIF('Base de données'!$A924,Q$1,"d")&lt;&gt;0,"",'Base de données'!$B924),""))</f>
        <v/>
      </c>
      <c r="R924" s="39" t="str">
        <f>IF(R$1&gt;$AE$1,"-",IFERROR(IF(DATEDIF('Base de données'!$A924,R$1,"d")&lt;&gt;0,"",'Base de données'!$B924),""))</f>
        <v/>
      </c>
      <c r="S924" s="39" t="str">
        <f>IF(S$1&gt;$AE$1,"-",IFERROR(IF(DATEDIF('Base de données'!$A924,S$1,"d")&lt;&gt;0,"",'Base de données'!$B924),""))</f>
        <v/>
      </c>
      <c r="T924" s="39" t="str">
        <f>IF(T$1&gt;$AE$1,"-",IFERROR(IF(DATEDIF('Base de données'!$A924,T$1,"d")&lt;&gt;0,"",'Base de données'!$B924),""))</f>
        <v/>
      </c>
      <c r="U924" s="39" t="str">
        <f>IF(U$1&gt;$AE$1,"-",IFERROR(IF(DATEDIF('Base de données'!$A924,U$1,"d")&lt;&gt;0,"",'Base de données'!$B924),""))</f>
        <v/>
      </c>
      <c r="V924" s="39" t="str">
        <f>IF(V$1&gt;$AE$1,"-",IFERROR(IF(DATEDIF('Base de données'!$A924,V$1,"d")&lt;&gt;0,"",'Base de données'!$B924),""))</f>
        <v/>
      </c>
      <c r="W924" s="34"/>
      <c r="X924" s="30" t="str">
        <f>'Base de données'!$C924&amp;" "&amp;'Base de données'!$D924</f>
        <v>Vallée Bertrand</v>
      </c>
      <c r="Y924" s="31">
        <f>COUNTIF('Base de données'!$B:$B,'Base de données'!$B924)</f>
        <v>12</v>
      </c>
      <c r="AA924" s="87" cm="1">
        <f t="array" aca="1" ref="AA924" ca="1">INDIRECT("'Base de données'!A" &amp; ROW(Y924))</f>
        <v>45748</v>
      </c>
      <c r="AB924" s="51" t="str" cm="1">
        <f t="array" aca="1" ref="AB924" ca="1">INDIRECT("'Base de données'!B" &amp; ROW(Z924))</f>
        <v>5YF4O</v>
      </c>
    </row>
    <row r="925" spans="1:28" x14ac:dyDescent="0.3">
      <c r="A925" s="41" t="str">
        <f ca="1">IF(IF(AND($B925&lt;&gt;"-",$B925=$E925),"Entrée et sortie","-")="Entrée et sortie",'Base de données'!$B925,"-")</f>
        <v>-</v>
      </c>
      <c r="B925" s="41" t="str">
        <f t="shared" ca="1" si="59"/>
        <v>-</v>
      </c>
      <c r="C925" s="41" t="str">
        <f t="shared" ca="1" si="60"/>
        <v>-</v>
      </c>
      <c r="D925" s="41" t="str">
        <f>IF($F925="sortie en cours d'année",'Base de données'!$B925,"-")</f>
        <v>-</v>
      </c>
      <c r="E925" s="41" t="str">
        <f>IF($H925="entrée en cours d'année",'Base de données'!$B925,"-")</f>
        <v>-</v>
      </c>
      <c r="F925" s="37" t="str">
        <f t="shared" si="57"/>
        <v/>
      </c>
      <c r="G925" s="37" t="str">
        <f>IF($J925="mouvement",_xlfn.XLOOKUP('Base de données'!$B925,$V:$V,$V:$V,0),"")</f>
        <v/>
      </c>
      <c r="H925" s="37" t="str">
        <f t="shared" si="58"/>
        <v/>
      </c>
      <c r="I925" s="37" t="str">
        <f>IF($J925="mouvement",_xlfn.XLOOKUP('Base de données'!$B925,$K:$K,$K:$K,0),"")</f>
        <v/>
      </c>
      <c r="J925" s="38" t="str">
        <f>IF(AND(Y925&lt;&gt;MAX(Y:Y),COUNTIF(K925:V925,'Base de données'!$B925)&gt;0),"mouvement","")</f>
        <v/>
      </c>
      <c r="K925" s="39" t="str">
        <f>IF(K$1&gt;$AE$1,"-",IFERROR(IF(DATEDIF('Base de données'!$A925,K$1,"d")&lt;&gt;0,"",'Base de données'!$B925),""))</f>
        <v/>
      </c>
      <c r="L925" s="39" t="str">
        <f>IF(L$1&gt;$AE$1,"-",IFERROR(IF(DATEDIF('Base de données'!$A925,L$1,"d")&lt;&gt;0,"",'Base de données'!$B925),""))</f>
        <v/>
      </c>
      <c r="M925" s="39" t="str">
        <f>IF(M$1&gt;$AE$1,"-",IFERROR(IF(DATEDIF('Base de données'!$A925,M$1,"d")&lt;&gt;0,"",'Base de données'!$B925),""))</f>
        <v/>
      </c>
      <c r="N925" s="39" t="str">
        <f>IF(N$1&gt;$AE$1,"-",IFERROR(IF(DATEDIF('Base de données'!$A925,N$1,"d")&lt;&gt;0,"",'Base de données'!$B925),""))</f>
        <v>CDC8P</v>
      </c>
      <c r="O925" s="39" t="str">
        <f>IF(O$1&gt;$AE$1,"-",IFERROR(IF(DATEDIF('Base de données'!$A925,O$1,"d")&lt;&gt;0,"",'Base de données'!$B925),""))</f>
        <v/>
      </c>
      <c r="P925" s="39" t="str">
        <f>IF(P$1&gt;$AE$1,"-",IFERROR(IF(DATEDIF('Base de données'!$A925,P$1,"d")&lt;&gt;0,"",'Base de données'!$B925),""))</f>
        <v/>
      </c>
      <c r="Q925" s="39" t="str">
        <f>IF(Q$1&gt;$AE$1,"-",IFERROR(IF(DATEDIF('Base de données'!$A925,Q$1,"d")&lt;&gt;0,"",'Base de données'!$B925),""))</f>
        <v/>
      </c>
      <c r="R925" s="39" t="str">
        <f>IF(R$1&gt;$AE$1,"-",IFERROR(IF(DATEDIF('Base de données'!$A925,R$1,"d")&lt;&gt;0,"",'Base de données'!$B925),""))</f>
        <v/>
      </c>
      <c r="S925" s="39" t="str">
        <f>IF(S$1&gt;$AE$1,"-",IFERROR(IF(DATEDIF('Base de données'!$A925,S$1,"d")&lt;&gt;0,"",'Base de données'!$B925),""))</f>
        <v/>
      </c>
      <c r="T925" s="39" t="str">
        <f>IF(T$1&gt;$AE$1,"-",IFERROR(IF(DATEDIF('Base de données'!$A925,T$1,"d")&lt;&gt;0,"",'Base de données'!$B925),""))</f>
        <v/>
      </c>
      <c r="U925" s="39" t="str">
        <f>IF(U$1&gt;$AE$1,"-",IFERROR(IF(DATEDIF('Base de données'!$A925,U$1,"d")&lt;&gt;0,"",'Base de données'!$B925),""))</f>
        <v/>
      </c>
      <c r="V925" s="39" t="str">
        <f>IF(V$1&gt;$AE$1,"-",IFERROR(IF(DATEDIF('Base de données'!$A925,V$1,"d")&lt;&gt;0,"",'Base de données'!$B925),""))</f>
        <v/>
      </c>
      <c r="W925" s="34"/>
      <c r="X925" s="30" t="str">
        <f>'Base de données'!$C925&amp;" "&amp;'Base de données'!$D925</f>
        <v>Brunel Valentine</v>
      </c>
      <c r="Y925" s="31">
        <f>COUNTIF('Base de données'!$B:$B,'Base de données'!$B925)</f>
        <v>12</v>
      </c>
      <c r="AA925" s="87" cm="1">
        <f t="array" aca="1" ref="AA925" ca="1">INDIRECT("'Base de données'!A" &amp; ROW(Y925))</f>
        <v>45748</v>
      </c>
      <c r="AB925" s="51" t="str" cm="1">
        <f t="array" aca="1" ref="AB925" ca="1">INDIRECT("'Base de données'!B" &amp; ROW(Z925))</f>
        <v>CDC8P</v>
      </c>
    </row>
    <row r="926" spans="1:28" x14ac:dyDescent="0.3">
      <c r="A926" s="41" t="str">
        <f ca="1">IF(IF(AND($B926&lt;&gt;"-",$B926=$E926),"Entrée et sortie","-")="Entrée et sortie",'Base de données'!$B926,"-")</f>
        <v>-</v>
      </c>
      <c r="B926" s="41" t="str">
        <f t="shared" ca="1" si="59"/>
        <v>-</v>
      </c>
      <c r="C926" s="41" t="str">
        <f t="shared" ca="1" si="60"/>
        <v>-</v>
      </c>
      <c r="D926" s="41" t="str">
        <f>IF($F926="sortie en cours d'année",'Base de données'!$B926,"-")</f>
        <v>-</v>
      </c>
      <c r="E926" s="41" t="str">
        <f>IF($H926="entrée en cours d'année",'Base de données'!$B926,"-")</f>
        <v>-</v>
      </c>
      <c r="F926" s="37" t="str">
        <f t="shared" si="57"/>
        <v/>
      </c>
      <c r="G926" s="37" t="str">
        <f>IF($J926="mouvement",_xlfn.XLOOKUP('Base de données'!$B926,$V:$V,$V:$V,0),"")</f>
        <v/>
      </c>
      <c r="H926" s="37" t="str">
        <f t="shared" si="58"/>
        <v/>
      </c>
      <c r="I926" s="37" t="str">
        <f>IF($J926="mouvement",_xlfn.XLOOKUP('Base de données'!$B926,$K:$K,$K:$K,0),"")</f>
        <v/>
      </c>
      <c r="J926" s="38" t="str">
        <f>IF(AND(Y926&lt;&gt;MAX(Y:Y),COUNTIF(K926:V926,'Base de données'!$B926)&gt;0),"mouvement","")</f>
        <v/>
      </c>
      <c r="K926" s="39" t="str">
        <f>IF(K$1&gt;$AE$1,"-",IFERROR(IF(DATEDIF('Base de données'!$A926,K$1,"d")&lt;&gt;0,"",'Base de données'!$B926),""))</f>
        <v/>
      </c>
      <c r="L926" s="39" t="str">
        <f>IF(L$1&gt;$AE$1,"-",IFERROR(IF(DATEDIF('Base de données'!$A926,L$1,"d")&lt;&gt;0,"",'Base de données'!$B926),""))</f>
        <v/>
      </c>
      <c r="M926" s="39" t="str">
        <f>IF(M$1&gt;$AE$1,"-",IFERROR(IF(DATEDIF('Base de données'!$A926,M$1,"d")&lt;&gt;0,"",'Base de données'!$B926),""))</f>
        <v/>
      </c>
      <c r="N926" s="39" t="str">
        <f>IF(N$1&gt;$AE$1,"-",IFERROR(IF(DATEDIF('Base de données'!$A926,N$1,"d")&lt;&gt;0,"",'Base de données'!$B926),""))</f>
        <v>UY6WE</v>
      </c>
      <c r="O926" s="39" t="str">
        <f>IF(O$1&gt;$AE$1,"-",IFERROR(IF(DATEDIF('Base de données'!$A926,O$1,"d")&lt;&gt;0,"",'Base de données'!$B926),""))</f>
        <v/>
      </c>
      <c r="P926" s="39" t="str">
        <f>IF(P$1&gt;$AE$1,"-",IFERROR(IF(DATEDIF('Base de données'!$A926,P$1,"d")&lt;&gt;0,"",'Base de données'!$B926),""))</f>
        <v/>
      </c>
      <c r="Q926" s="39" t="str">
        <f>IF(Q$1&gt;$AE$1,"-",IFERROR(IF(DATEDIF('Base de données'!$A926,Q$1,"d")&lt;&gt;0,"",'Base de données'!$B926),""))</f>
        <v/>
      </c>
      <c r="R926" s="39" t="str">
        <f>IF(R$1&gt;$AE$1,"-",IFERROR(IF(DATEDIF('Base de données'!$A926,R$1,"d")&lt;&gt;0,"",'Base de données'!$B926),""))</f>
        <v/>
      </c>
      <c r="S926" s="39" t="str">
        <f>IF(S$1&gt;$AE$1,"-",IFERROR(IF(DATEDIF('Base de données'!$A926,S$1,"d")&lt;&gt;0,"",'Base de données'!$B926),""))</f>
        <v/>
      </c>
      <c r="T926" s="39" t="str">
        <f>IF(T$1&gt;$AE$1,"-",IFERROR(IF(DATEDIF('Base de données'!$A926,T$1,"d")&lt;&gt;0,"",'Base de données'!$B926),""))</f>
        <v/>
      </c>
      <c r="U926" s="39" t="str">
        <f>IF(U$1&gt;$AE$1,"-",IFERROR(IF(DATEDIF('Base de données'!$A926,U$1,"d")&lt;&gt;0,"",'Base de données'!$B926),""))</f>
        <v/>
      </c>
      <c r="V926" s="39" t="str">
        <f>IF(V$1&gt;$AE$1,"-",IFERROR(IF(DATEDIF('Base de données'!$A926,V$1,"d")&lt;&gt;0,"",'Base de données'!$B926),""))</f>
        <v/>
      </c>
      <c r="W926" s="34"/>
      <c r="X926" s="30" t="str">
        <f>'Base de données'!$C926&amp;" "&amp;'Base de données'!$D926</f>
        <v>Nguyen Margaret</v>
      </c>
      <c r="Y926" s="31">
        <f>COUNTIF('Base de données'!$B:$B,'Base de données'!$B926)</f>
        <v>12</v>
      </c>
      <c r="AA926" s="87" cm="1">
        <f t="array" aca="1" ref="AA926" ca="1">INDIRECT("'Base de données'!A" &amp; ROW(Y926))</f>
        <v>45748</v>
      </c>
      <c r="AB926" s="51" t="str" cm="1">
        <f t="array" aca="1" ref="AB926" ca="1">INDIRECT("'Base de données'!B" &amp; ROW(Z926))</f>
        <v>UY6WE</v>
      </c>
    </row>
    <row r="927" spans="1:28" x14ac:dyDescent="0.3">
      <c r="A927" s="41" t="str">
        <f ca="1">IF(IF(AND($B927&lt;&gt;"-",$B927=$E927),"Entrée et sortie","-")="Entrée et sortie",'Base de données'!$B927,"-")</f>
        <v>-</v>
      </c>
      <c r="B927" s="41" t="str">
        <f t="shared" ca="1" si="59"/>
        <v>-</v>
      </c>
      <c r="C927" s="41" t="str">
        <f t="shared" ca="1" si="60"/>
        <v>-</v>
      </c>
      <c r="D927" s="41" t="str">
        <f>IF($F927="sortie en cours d'année",'Base de données'!$B927,"-")</f>
        <v>-</v>
      </c>
      <c r="E927" s="41" t="str">
        <f>IF($H927="entrée en cours d'année",'Base de données'!$B927,"-")</f>
        <v>-</v>
      </c>
      <c r="F927" s="37" t="str">
        <f t="shared" si="57"/>
        <v/>
      </c>
      <c r="G927" s="37" t="str">
        <f>IF($J927="mouvement",_xlfn.XLOOKUP('Base de données'!$B927,$V:$V,$V:$V,0),"")</f>
        <v/>
      </c>
      <c r="H927" s="37" t="str">
        <f t="shared" si="58"/>
        <v/>
      </c>
      <c r="I927" s="37" t="str">
        <f>IF($J927="mouvement",_xlfn.XLOOKUP('Base de données'!$B927,$K:$K,$K:$K,0),"")</f>
        <v/>
      </c>
      <c r="J927" s="38" t="str">
        <f>IF(AND(Y927&lt;&gt;MAX(Y:Y),COUNTIF(K927:V927,'Base de données'!$B927)&gt;0),"mouvement","")</f>
        <v/>
      </c>
      <c r="K927" s="39" t="str">
        <f>IF(K$1&gt;$AE$1,"-",IFERROR(IF(DATEDIF('Base de données'!$A927,K$1,"d")&lt;&gt;0,"",'Base de données'!$B927),""))</f>
        <v/>
      </c>
      <c r="L927" s="39" t="str">
        <f>IF(L$1&gt;$AE$1,"-",IFERROR(IF(DATEDIF('Base de données'!$A927,L$1,"d")&lt;&gt;0,"",'Base de données'!$B927),""))</f>
        <v/>
      </c>
      <c r="M927" s="39" t="str">
        <f>IF(M$1&gt;$AE$1,"-",IFERROR(IF(DATEDIF('Base de données'!$A927,M$1,"d")&lt;&gt;0,"",'Base de données'!$B927),""))</f>
        <v/>
      </c>
      <c r="N927" s="39" t="str">
        <f>IF(N$1&gt;$AE$1,"-",IFERROR(IF(DATEDIF('Base de données'!$A927,N$1,"d")&lt;&gt;0,"",'Base de données'!$B927),""))</f>
        <v>OIXJA</v>
      </c>
      <c r="O927" s="39" t="str">
        <f>IF(O$1&gt;$AE$1,"-",IFERROR(IF(DATEDIF('Base de données'!$A927,O$1,"d")&lt;&gt;0,"",'Base de données'!$B927),""))</f>
        <v/>
      </c>
      <c r="P927" s="39" t="str">
        <f>IF(P$1&gt;$AE$1,"-",IFERROR(IF(DATEDIF('Base de données'!$A927,P$1,"d")&lt;&gt;0,"",'Base de données'!$B927),""))</f>
        <v/>
      </c>
      <c r="Q927" s="39" t="str">
        <f>IF(Q$1&gt;$AE$1,"-",IFERROR(IF(DATEDIF('Base de données'!$A927,Q$1,"d")&lt;&gt;0,"",'Base de données'!$B927),""))</f>
        <v/>
      </c>
      <c r="R927" s="39" t="str">
        <f>IF(R$1&gt;$AE$1,"-",IFERROR(IF(DATEDIF('Base de données'!$A927,R$1,"d")&lt;&gt;0,"",'Base de données'!$B927),""))</f>
        <v/>
      </c>
      <c r="S927" s="39" t="str">
        <f>IF(S$1&gt;$AE$1,"-",IFERROR(IF(DATEDIF('Base de données'!$A927,S$1,"d")&lt;&gt;0,"",'Base de données'!$B927),""))</f>
        <v/>
      </c>
      <c r="T927" s="39" t="str">
        <f>IF(T$1&gt;$AE$1,"-",IFERROR(IF(DATEDIF('Base de données'!$A927,T$1,"d")&lt;&gt;0,"",'Base de données'!$B927),""))</f>
        <v/>
      </c>
      <c r="U927" s="39" t="str">
        <f>IF(U$1&gt;$AE$1,"-",IFERROR(IF(DATEDIF('Base de données'!$A927,U$1,"d")&lt;&gt;0,"",'Base de données'!$B927),""))</f>
        <v/>
      </c>
      <c r="V927" s="39" t="str">
        <f>IF(V$1&gt;$AE$1,"-",IFERROR(IF(DATEDIF('Base de données'!$A927,V$1,"d")&lt;&gt;0,"",'Base de données'!$B927),""))</f>
        <v/>
      </c>
      <c r="W927" s="34"/>
      <c r="X927" s="30" t="str">
        <f>'Base de données'!$C927&amp;" "&amp;'Base de données'!$D927</f>
        <v>Pichon Bernard</v>
      </c>
      <c r="Y927" s="31">
        <f>COUNTIF('Base de données'!$B:$B,'Base de données'!$B927)</f>
        <v>12</v>
      </c>
      <c r="AA927" s="87" cm="1">
        <f t="array" aca="1" ref="AA927" ca="1">INDIRECT("'Base de données'!A" &amp; ROW(Y927))</f>
        <v>45748</v>
      </c>
      <c r="AB927" s="51" t="str" cm="1">
        <f t="array" aca="1" ref="AB927" ca="1">INDIRECT("'Base de données'!B" &amp; ROW(Z927))</f>
        <v>OIXJA</v>
      </c>
    </row>
    <row r="928" spans="1:28" x14ac:dyDescent="0.3">
      <c r="A928" s="41" t="str">
        <f ca="1">IF(IF(AND($B928&lt;&gt;"-",$B928=$E928),"Entrée et sortie","-")="Entrée et sortie",'Base de données'!$B928,"-")</f>
        <v>-</v>
      </c>
      <c r="B928" s="41" t="str">
        <f t="shared" ca="1" si="59"/>
        <v>-</v>
      </c>
      <c r="C928" s="41" t="str">
        <f t="shared" ca="1" si="60"/>
        <v>-</v>
      </c>
      <c r="D928" s="41" t="str">
        <f>IF($F928="sortie en cours d'année",'Base de données'!$B928,"-")</f>
        <v>-</v>
      </c>
      <c r="E928" s="41" t="str">
        <f>IF($H928="entrée en cours d'année",'Base de données'!$B928,"-")</f>
        <v>-</v>
      </c>
      <c r="F928" s="37" t="str">
        <f t="shared" si="57"/>
        <v/>
      </c>
      <c r="G928" s="37" t="str">
        <f>IF($J928="mouvement",_xlfn.XLOOKUP('Base de données'!$B928,$V:$V,$V:$V,0),"")</f>
        <v/>
      </c>
      <c r="H928" s="37" t="str">
        <f t="shared" si="58"/>
        <v/>
      </c>
      <c r="I928" s="37" t="str">
        <f>IF($J928="mouvement",_xlfn.XLOOKUP('Base de données'!$B928,$K:$K,$K:$K,0),"")</f>
        <v/>
      </c>
      <c r="J928" s="38" t="str">
        <f>IF(AND(Y928&lt;&gt;MAX(Y:Y),COUNTIF(K928:V928,'Base de données'!$B928)&gt;0),"mouvement","")</f>
        <v/>
      </c>
      <c r="K928" s="39" t="str">
        <f>IF(K$1&gt;$AE$1,"-",IFERROR(IF(DATEDIF('Base de données'!$A928,K$1,"d")&lt;&gt;0,"",'Base de données'!$B928),""))</f>
        <v/>
      </c>
      <c r="L928" s="39" t="str">
        <f>IF(L$1&gt;$AE$1,"-",IFERROR(IF(DATEDIF('Base de données'!$A928,L$1,"d")&lt;&gt;0,"",'Base de données'!$B928),""))</f>
        <v/>
      </c>
      <c r="M928" s="39" t="str">
        <f>IF(M$1&gt;$AE$1,"-",IFERROR(IF(DATEDIF('Base de données'!$A928,M$1,"d")&lt;&gt;0,"",'Base de données'!$B928),""))</f>
        <v/>
      </c>
      <c r="N928" s="39" t="str">
        <f>IF(N$1&gt;$AE$1,"-",IFERROR(IF(DATEDIF('Base de données'!$A928,N$1,"d")&lt;&gt;0,"",'Base de données'!$B928),""))</f>
        <v>4GZ42</v>
      </c>
      <c r="O928" s="39" t="str">
        <f>IF(O$1&gt;$AE$1,"-",IFERROR(IF(DATEDIF('Base de données'!$A928,O$1,"d")&lt;&gt;0,"",'Base de données'!$B928),""))</f>
        <v/>
      </c>
      <c r="P928" s="39" t="str">
        <f>IF(P$1&gt;$AE$1,"-",IFERROR(IF(DATEDIF('Base de données'!$A928,P$1,"d")&lt;&gt;0,"",'Base de données'!$B928),""))</f>
        <v/>
      </c>
      <c r="Q928" s="39" t="str">
        <f>IF(Q$1&gt;$AE$1,"-",IFERROR(IF(DATEDIF('Base de données'!$A928,Q$1,"d")&lt;&gt;0,"",'Base de données'!$B928),""))</f>
        <v/>
      </c>
      <c r="R928" s="39" t="str">
        <f>IF(R$1&gt;$AE$1,"-",IFERROR(IF(DATEDIF('Base de données'!$A928,R$1,"d")&lt;&gt;0,"",'Base de données'!$B928),""))</f>
        <v/>
      </c>
      <c r="S928" s="39" t="str">
        <f>IF(S$1&gt;$AE$1,"-",IFERROR(IF(DATEDIF('Base de données'!$A928,S$1,"d")&lt;&gt;0,"",'Base de données'!$B928),""))</f>
        <v/>
      </c>
      <c r="T928" s="39" t="str">
        <f>IF(T$1&gt;$AE$1,"-",IFERROR(IF(DATEDIF('Base de données'!$A928,T$1,"d")&lt;&gt;0,"",'Base de données'!$B928),""))</f>
        <v/>
      </c>
      <c r="U928" s="39" t="str">
        <f>IF(U$1&gt;$AE$1,"-",IFERROR(IF(DATEDIF('Base de données'!$A928,U$1,"d")&lt;&gt;0,"",'Base de données'!$B928),""))</f>
        <v/>
      </c>
      <c r="V928" s="39" t="str">
        <f>IF(V$1&gt;$AE$1,"-",IFERROR(IF(DATEDIF('Base de données'!$A928,V$1,"d")&lt;&gt;0,"",'Base de données'!$B928),""))</f>
        <v/>
      </c>
      <c r="W928" s="34"/>
      <c r="X928" s="30" t="str">
        <f>'Base de données'!$C928&amp;" "&amp;'Base de données'!$D928</f>
        <v>Ledoux Jules</v>
      </c>
      <c r="Y928" s="31">
        <f>COUNTIF('Base de données'!$B:$B,'Base de données'!$B928)</f>
        <v>12</v>
      </c>
      <c r="AA928" s="87" cm="1">
        <f t="array" aca="1" ref="AA928" ca="1">INDIRECT("'Base de données'!A" &amp; ROW(Y928))</f>
        <v>45748</v>
      </c>
      <c r="AB928" s="51" t="str" cm="1">
        <f t="array" aca="1" ref="AB928" ca="1">INDIRECT("'Base de données'!B" &amp; ROW(Z928))</f>
        <v>4GZ42</v>
      </c>
    </row>
    <row r="929" spans="1:28" x14ac:dyDescent="0.3">
      <c r="A929" s="41" t="str">
        <f ca="1">IF(IF(AND($B929&lt;&gt;"-",$B929=$E929),"Entrée et sortie","-")="Entrée et sortie",'Base de données'!$B929,"-")</f>
        <v>-</v>
      </c>
      <c r="B929" s="41" t="str">
        <f t="shared" ca="1" si="59"/>
        <v>-</v>
      </c>
      <c r="C929" s="41" t="str">
        <f t="shared" ca="1" si="60"/>
        <v>-</v>
      </c>
      <c r="D929" s="41" t="str">
        <f>IF($F929="sortie en cours d'année",'Base de données'!$B929,"-")</f>
        <v>-</v>
      </c>
      <c r="E929" s="41" t="str">
        <f>IF($H929="entrée en cours d'année",'Base de données'!$B929,"-")</f>
        <v>-</v>
      </c>
      <c r="F929" s="37" t="str">
        <f t="shared" si="57"/>
        <v/>
      </c>
      <c r="G929" s="37" t="str">
        <f>IF($J929="mouvement",_xlfn.XLOOKUP('Base de données'!$B929,$V:$V,$V:$V,0),"")</f>
        <v/>
      </c>
      <c r="H929" s="37" t="str">
        <f t="shared" si="58"/>
        <v/>
      </c>
      <c r="I929" s="37" t="str">
        <f>IF($J929="mouvement",_xlfn.XLOOKUP('Base de données'!$B929,$K:$K,$K:$K,0),"")</f>
        <v/>
      </c>
      <c r="J929" s="38" t="str">
        <f>IF(AND(Y929&lt;&gt;MAX(Y:Y),COUNTIF(K929:V929,'Base de données'!$B929)&gt;0),"mouvement","")</f>
        <v/>
      </c>
      <c r="K929" s="39" t="str">
        <f>IF(K$1&gt;$AE$1,"-",IFERROR(IF(DATEDIF('Base de données'!$A929,K$1,"d")&lt;&gt;0,"",'Base de données'!$B929),""))</f>
        <v/>
      </c>
      <c r="L929" s="39" t="str">
        <f>IF(L$1&gt;$AE$1,"-",IFERROR(IF(DATEDIF('Base de données'!$A929,L$1,"d")&lt;&gt;0,"",'Base de données'!$B929),""))</f>
        <v/>
      </c>
      <c r="M929" s="39" t="str">
        <f>IF(M$1&gt;$AE$1,"-",IFERROR(IF(DATEDIF('Base de données'!$A929,M$1,"d")&lt;&gt;0,"",'Base de données'!$B929),""))</f>
        <v/>
      </c>
      <c r="N929" s="39" t="str">
        <f>IF(N$1&gt;$AE$1,"-",IFERROR(IF(DATEDIF('Base de données'!$A929,N$1,"d")&lt;&gt;0,"",'Base de données'!$B929),""))</f>
        <v>53NY9</v>
      </c>
      <c r="O929" s="39" t="str">
        <f>IF(O$1&gt;$AE$1,"-",IFERROR(IF(DATEDIF('Base de données'!$A929,O$1,"d")&lt;&gt;0,"",'Base de données'!$B929),""))</f>
        <v/>
      </c>
      <c r="P929" s="39" t="str">
        <f>IF(P$1&gt;$AE$1,"-",IFERROR(IF(DATEDIF('Base de données'!$A929,P$1,"d")&lt;&gt;0,"",'Base de données'!$B929),""))</f>
        <v/>
      </c>
      <c r="Q929" s="39" t="str">
        <f>IF(Q$1&gt;$AE$1,"-",IFERROR(IF(DATEDIF('Base de données'!$A929,Q$1,"d")&lt;&gt;0,"",'Base de données'!$B929),""))</f>
        <v/>
      </c>
      <c r="R929" s="39" t="str">
        <f>IF(R$1&gt;$AE$1,"-",IFERROR(IF(DATEDIF('Base de données'!$A929,R$1,"d")&lt;&gt;0,"",'Base de données'!$B929),""))</f>
        <v/>
      </c>
      <c r="S929" s="39" t="str">
        <f>IF(S$1&gt;$AE$1,"-",IFERROR(IF(DATEDIF('Base de données'!$A929,S$1,"d")&lt;&gt;0,"",'Base de données'!$B929),""))</f>
        <v/>
      </c>
      <c r="T929" s="39" t="str">
        <f>IF(T$1&gt;$AE$1,"-",IFERROR(IF(DATEDIF('Base de données'!$A929,T$1,"d")&lt;&gt;0,"",'Base de données'!$B929),""))</f>
        <v/>
      </c>
      <c r="U929" s="39" t="str">
        <f>IF(U$1&gt;$AE$1,"-",IFERROR(IF(DATEDIF('Base de données'!$A929,U$1,"d")&lt;&gt;0,"",'Base de données'!$B929),""))</f>
        <v/>
      </c>
      <c r="V929" s="39" t="str">
        <f>IF(V$1&gt;$AE$1,"-",IFERROR(IF(DATEDIF('Base de données'!$A929,V$1,"d")&lt;&gt;0,"",'Base de données'!$B929),""))</f>
        <v/>
      </c>
      <c r="W929" s="34"/>
      <c r="X929" s="30" t="str">
        <f>'Base de données'!$C929&amp;" "&amp;'Base de données'!$D929</f>
        <v>Salmon Guillaume</v>
      </c>
      <c r="Y929" s="31">
        <f>COUNTIF('Base de données'!$B:$B,'Base de données'!$B929)</f>
        <v>12</v>
      </c>
      <c r="AA929" s="87" cm="1">
        <f t="array" aca="1" ref="AA929" ca="1">INDIRECT("'Base de données'!A" &amp; ROW(Y929))</f>
        <v>45748</v>
      </c>
      <c r="AB929" s="51" t="str" cm="1">
        <f t="array" aca="1" ref="AB929" ca="1">INDIRECT("'Base de données'!B" &amp; ROW(Z929))</f>
        <v>53NY9</v>
      </c>
    </row>
    <row r="930" spans="1:28" x14ac:dyDescent="0.3">
      <c r="A930" s="41" t="str">
        <f ca="1">IF(IF(AND($B930&lt;&gt;"-",$B930=$E930),"Entrée et sortie","-")="Entrée et sortie",'Base de données'!$B930,"-")</f>
        <v>-</v>
      </c>
      <c r="B930" s="41" t="str">
        <f t="shared" ca="1" si="59"/>
        <v>-</v>
      </c>
      <c r="C930" s="41" t="str">
        <f t="shared" ca="1" si="60"/>
        <v>-</v>
      </c>
      <c r="D930" s="41" t="str">
        <f>IF($F930="sortie en cours d'année",'Base de données'!$B930,"-")</f>
        <v>-</v>
      </c>
      <c r="E930" s="41" t="str">
        <f>IF($H930="entrée en cours d'année",'Base de données'!$B930,"-")</f>
        <v>-</v>
      </c>
      <c r="F930" s="37" t="str">
        <f t="shared" si="57"/>
        <v/>
      </c>
      <c r="G930" s="37" t="str">
        <f>IF($J930="mouvement",_xlfn.XLOOKUP('Base de données'!$B930,$V:$V,$V:$V,0),"")</f>
        <v/>
      </c>
      <c r="H930" s="37" t="str">
        <f t="shared" si="58"/>
        <v/>
      </c>
      <c r="I930" s="37" t="str">
        <f>IF($J930="mouvement",_xlfn.XLOOKUP('Base de données'!$B930,$K:$K,$K:$K,0),"")</f>
        <v/>
      </c>
      <c r="J930" s="38" t="str">
        <f>IF(AND(Y930&lt;&gt;MAX(Y:Y),COUNTIF(K930:V930,'Base de données'!$B930)&gt;0),"mouvement","")</f>
        <v/>
      </c>
      <c r="K930" s="39" t="str">
        <f>IF(K$1&gt;$AE$1,"-",IFERROR(IF(DATEDIF('Base de données'!$A930,K$1,"d")&lt;&gt;0,"",'Base de données'!$B930),""))</f>
        <v/>
      </c>
      <c r="L930" s="39" t="str">
        <f>IF(L$1&gt;$AE$1,"-",IFERROR(IF(DATEDIF('Base de données'!$A930,L$1,"d")&lt;&gt;0,"",'Base de données'!$B930),""))</f>
        <v/>
      </c>
      <c r="M930" s="39" t="str">
        <f>IF(M$1&gt;$AE$1,"-",IFERROR(IF(DATEDIF('Base de données'!$A930,M$1,"d")&lt;&gt;0,"",'Base de données'!$B930),""))</f>
        <v/>
      </c>
      <c r="N930" s="39" t="str">
        <f>IF(N$1&gt;$AE$1,"-",IFERROR(IF(DATEDIF('Base de données'!$A930,N$1,"d")&lt;&gt;0,"",'Base de données'!$B930),""))</f>
        <v>CHYQ5</v>
      </c>
      <c r="O930" s="39" t="str">
        <f>IF(O$1&gt;$AE$1,"-",IFERROR(IF(DATEDIF('Base de données'!$A930,O$1,"d")&lt;&gt;0,"",'Base de données'!$B930),""))</f>
        <v/>
      </c>
      <c r="P930" s="39" t="str">
        <f>IF(P$1&gt;$AE$1,"-",IFERROR(IF(DATEDIF('Base de données'!$A930,P$1,"d")&lt;&gt;0,"",'Base de données'!$B930),""))</f>
        <v/>
      </c>
      <c r="Q930" s="39" t="str">
        <f>IF(Q$1&gt;$AE$1,"-",IFERROR(IF(DATEDIF('Base de données'!$A930,Q$1,"d")&lt;&gt;0,"",'Base de données'!$B930),""))</f>
        <v/>
      </c>
      <c r="R930" s="39" t="str">
        <f>IF(R$1&gt;$AE$1,"-",IFERROR(IF(DATEDIF('Base de données'!$A930,R$1,"d")&lt;&gt;0,"",'Base de données'!$B930),""))</f>
        <v/>
      </c>
      <c r="S930" s="39" t="str">
        <f>IF(S$1&gt;$AE$1,"-",IFERROR(IF(DATEDIF('Base de données'!$A930,S$1,"d")&lt;&gt;0,"",'Base de données'!$B930),""))</f>
        <v/>
      </c>
      <c r="T930" s="39" t="str">
        <f>IF(T$1&gt;$AE$1,"-",IFERROR(IF(DATEDIF('Base de données'!$A930,T$1,"d")&lt;&gt;0,"",'Base de données'!$B930),""))</f>
        <v/>
      </c>
      <c r="U930" s="39" t="str">
        <f>IF(U$1&gt;$AE$1,"-",IFERROR(IF(DATEDIF('Base de données'!$A930,U$1,"d")&lt;&gt;0,"",'Base de données'!$B930),""))</f>
        <v/>
      </c>
      <c r="V930" s="39" t="str">
        <f>IF(V$1&gt;$AE$1,"-",IFERROR(IF(DATEDIF('Base de données'!$A930,V$1,"d")&lt;&gt;0,"",'Base de données'!$B930),""))</f>
        <v/>
      </c>
      <c r="W930" s="34"/>
      <c r="X930" s="30" t="str">
        <f>'Base de données'!$C930&amp;" "&amp;'Base de données'!$D930</f>
        <v>Camus Isaac</v>
      </c>
      <c r="Y930" s="31">
        <f>COUNTIF('Base de données'!$B:$B,'Base de données'!$B930)</f>
        <v>12</v>
      </c>
      <c r="AA930" s="87" cm="1">
        <f t="array" aca="1" ref="AA930" ca="1">INDIRECT("'Base de données'!A" &amp; ROW(Y930))</f>
        <v>45748</v>
      </c>
      <c r="AB930" s="51" t="str" cm="1">
        <f t="array" aca="1" ref="AB930" ca="1">INDIRECT("'Base de données'!B" &amp; ROW(Z930))</f>
        <v>CHYQ5</v>
      </c>
    </row>
    <row r="931" spans="1:28" x14ac:dyDescent="0.3">
      <c r="A931" s="41" t="str">
        <f ca="1">IF(IF(AND($B931&lt;&gt;"-",$B931=$E931),"Entrée et sortie","-")="Entrée et sortie",'Base de données'!$B931,"-")</f>
        <v>-</v>
      </c>
      <c r="B931" s="41" t="str">
        <f t="shared" ca="1" si="59"/>
        <v>-</v>
      </c>
      <c r="C931" s="41" t="str">
        <f t="shared" ca="1" si="60"/>
        <v>-</v>
      </c>
      <c r="D931" s="41" t="str">
        <f>IF($F931="sortie en cours d'année",'Base de données'!$B931,"-")</f>
        <v>-</v>
      </c>
      <c r="E931" s="41" t="str">
        <f>IF($H931="entrée en cours d'année",'Base de données'!$B931,"-")</f>
        <v>-</v>
      </c>
      <c r="F931" s="37" t="str">
        <f t="shared" si="57"/>
        <v/>
      </c>
      <c r="G931" s="37" t="str">
        <f>IF($J931="mouvement",_xlfn.XLOOKUP('Base de données'!$B931,$V:$V,$V:$V,0),"")</f>
        <v/>
      </c>
      <c r="H931" s="37" t="str">
        <f t="shared" si="58"/>
        <v/>
      </c>
      <c r="I931" s="37" t="str">
        <f>IF($J931="mouvement",_xlfn.XLOOKUP('Base de données'!$B931,$K:$K,$K:$K,0),"")</f>
        <v/>
      </c>
      <c r="J931" s="38" t="str">
        <f>IF(AND(Y931&lt;&gt;MAX(Y:Y),COUNTIF(K931:V931,'Base de données'!$B931)&gt;0),"mouvement","")</f>
        <v/>
      </c>
      <c r="K931" s="39" t="str">
        <f>IF(K$1&gt;$AE$1,"-",IFERROR(IF(DATEDIF('Base de données'!$A931,K$1,"d")&lt;&gt;0,"",'Base de données'!$B931),""))</f>
        <v/>
      </c>
      <c r="L931" s="39" t="str">
        <f>IF(L$1&gt;$AE$1,"-",IFERROR(IF(DATEDIF('Base de données'!$A931,L$1,"d")&lt;&gt;0,"",'Base de données'!$B931),""))</f>
        <v/>
      </c>
      <c r="M931" s="39" t="str">
        <f>IF(M$1&gt;$AE$1,"-",IFERROR(IF(DATEDIF('Base de données'!$A931,M$1,"d")&lt;&gt;0,"",'Base de données'!$B931),""))</f>
        <v/>
      </c>
      <c r="N931" s="39" t="str">
        <f>IF(N$1&gt;$AE$1,"-",IFERROR(IF(DATEDIF('Base de données'!$A931,N$1,"d")&lt;&gt;0,"",'Base de données'!$B931),""))</f>
        <v>8E9LF</v>
      </c>
      <c r="O931" s="39" t="str">
        <f>IF(O$1&gt;$AE$1,"-",IFERROR(IF(DATEDIF('Base de données'!$A931,O$1,"d")&lt;&gt;0,"",'Base de données'!$B931),""))</f>
        <v/>
      </c>
      <c r="P931" s="39" t="str">
        <f>IF(P$1&gt;$AE$1,"-",IFERROR(IF(DATEDIF('Base de données'!$A931,P$1,"d")&lt;&gt;0,"",'Base de données'!$B931),""))</f>
        <v/>
      </c>
      <c r="Q931" s="39" t="str">
        <f>IF(Q$1&gt;$AE$1,"-",IFERROR(IF(DATEDIF('Base de données'!$A931,Q$1,"d")&lt;&gt;0,"",'Base de données'!$B931),""))</f>
        <v/>
      </c>
      <c r="R931" s="39" t="str">
        <f>IF(R$1&gt;$AE$1,"-",IFERROR(IF(DATEDIF('Base de données'!$A931,R$1,"d")&lt;&gt;0,"",'Base de données'!$B931),""))</f>
        <v/>
      </c>
      <c r="S931" s="39" t="str">
        <f>IF(S$1&gt;$AE$1,"-",IFERROR(IF(DATEDIF('Base de données'!$A931,S$1,"d")&lt;&gt;0,"",'Base de données'!$B931),""))</f>
        <v/>
      </c>
      <c r="T931" s="39" t="str">
        <f>IF(T$1&gt;$AE$1,"-",IFERROR(IF(DATEDIF('Base de données'!$A931,T$1,"d")&lt;&gt;0,"",'Base de données'!$B931),""))</f>
        <v/>
      </c>
      <c r="U931" s="39" t="str">
        <f>IF(U$1&gt;$AE$1,"-",IFERROR(IF(DATEDIF('Base de données'!$A931,U$1,"d")&lt;&gt;0,"",'Base de données'!$B931),""))</f>
        <v/>
      </c>
      <c r="V931" s="39" t="str">
        <f>IF(V$1&gt;$AE$1,"-",IFERROR(IF(DATEDIF('Base de données'!$A931,V$1,"d")&lt;&gt;0,"",'Base de données'!$B931),""))</f>
        <v/>
      </c>
      <c r="W931" s="34"/>
      <c r="X931" s="30" t="str">
        <f>'Base de données'!$C931&amp;" "&amp;'Base de données'!$D931</f>
        <v>Baron Marcelle</v>
      </c>
      <c r="Y931" s="31">
        <f>COUNTIF('Base de données'!$B:$B,'Base de données'!$B931)</f>
        <v>12</v>
      </c>
      <c r="AA931" s="87" cm="1">
        <f t="array" aca="1" ref="AA931" ca="1">INDIRECT("'Base de données'!A" &amp; ROW(Y931))</f>
        <v>45748</v>
      </c>
      <c r="AB931" s="51" t="str" cm="1">
        <f t="array" aca="1" ref="AB931" ca="1">INDIRECT("'Base de données'!B" &amp; ROW(Z931))</f>
        <v>8E9LF</v>
      </c>
    </row>
    <row r="932" spans="1:28" x14ac:dyDescent="0.3">
      <c r="A932" s="41" t="str">
        <f ca="1">IF(IF(AND($B932&lt;&gt;"-",$B932=$E932),"Entrée et sortie","-")="Entrée et sortie",'Base de données'!$B932,"-")</f>
        <v>-</v>
      </c>
      <c r="B932" s="41" t="str">
        <f t="shared" ca="1" si="59"/>
        <v>-</v>
      </c>
      <c r="C932" s="41" t="str">
        <f t="shared" ca="1" si="60"/>
        <v>-</v>
      </c>
      <c r="D932" s="41" t="str">
        <f>IF($F932="sortie en cours d'année",'Base de données'!$B932,"-")</f>
        <v>-</v>
      </c>
      <c r="E932" s="41" t="str">
        <f>IF($H932="entrée en cours d'année",'Base de données'!$B932,"-")</f>
        <v>-</v>
      </c>
      <c r="F932" s="37" t="str">
        <f t="shared" si="57"/>
        <v/>
      </c>
      <c r="G932" s="37" t="str">
        <f>IF($J932="mouvement",_xlfn.XLOOKUP('Base de données'!$B932,$V:$V,$V:$V,0),"")</f>
        <v/>
      </c>
      <c r="H932" s="37" t="str">
        <f t="shared" si="58"/>
        <v/>
      </c>
      <c r="I932" s="37" t="str">
        <f>IF($J932="mouvement",_xlfn.XLOOKUP('Base de données'!$B932,$K:$K,$K:$K,0),"")</f>
        <v/>
      </c>
      <c r="J932" s="38" t="str">
        <f>IF(AND(Y932&lt;&gt;MAX(Y:Y),COUNTIF(K932:V932,'Base de données'!$B932)&gt;0),"mouvement","")</f>
        <v/>
      </c>
      <c r="K932" s="39" t="str">
        <f>IF(K$1&gt;$AE$1,"-",IFERROR(IF(DATEDIF('Base de données'!$A932,K$1,"d")&lt;&gt;0,"",'Base de données'!$B932),""))</f>
        <v/>
      </c>
      <c r="L932" s="39" t="str">
        <f>IF(L$1&gt;$AE$1,"-",IFERROR(IF(DATEDIF('Base de données'!$A932,L$1,"d")&lt;&gt;0,"",'Base de données'!$B932),""))</f>
        <v/>
      </c>
      <c r="M932" s="39" t="str">
        <f>IF(M$1&gt;$AE$1,"-",IFERROR(IF(DATEDIF('Base de données'!$A932,M$1,"d")&lt;&gt;0,"",'Base de données'!$B932),""))</f>
        <v/>
      </c>
      <c r="N932" s="39" t="str">
        <f>IF(N$1&gt;$AE$1,"-",IFERROR(IF(DATEDIF('Base de données'!$A932,N$1,"d")&lt;&gt;0,"",'Base de données'!$B932),""))</f>
        <v>M5OQN</v>
      </c>
      <c r="O932" s="39" t="str">
        <f>IF(O$1&gt;$AE$1,"-",IFERROR(IF(DATEDIF('Base de données'!$A932,O$1,"d")&lt;&gt;0,"",'Base de données'!$B932),""))</f>
        <v/>
      </c>
      <c r="P932" s="39" t="str">
        <f>IF(P$1&gt;$AE$1,"-",IFERROR(IF(DATEDIF('Base de données'!$A932,P$1,"d")&lt;&gt;0,"",'Base de données'!$B932),""))</f>
        <v/>
      </c>
      <c r="Q932" s="39" t="str">
        <f>IF(Q$1&gt;$AE$1,"-",IFERROR(IF(DATEDIF('Base de données'!$A932,Q$1,"d")&lt;&gt;0,"",'Base de données'!$B932),""))</f>
        <v/>
      </c>
      <c r="R932" s="39" t="str">
        <f>IF(R$1&gt;$AE$1,"-",IFERROR(IF(DATEDIF('Base de données'!$A932,R$1,"d")&lt;&gt;0,"",'Base de données'!$B932),""))</f>
        <v/>
      </c>
      <c r="S932" s="39" t="str">
        <f>IF(S$1&gt;$AE$1,"-",IFERROR(IF(DATEDIF('Base de données'!$A932,S$1,"d")&lt;&gt;0,"",'Base de données'!$B932),""))</f>
        <v/>
      </c>
      <c r="T932" s="39" t="str">
        <f>IF(T$1&gt;$AE$1,"-",IFERROR(IF(DATEDIF('Base de données'!$A932,T$1,"d")&lt;&gt;0,"",'Base de données'!$B932),""))</f>
        <v/>
      </c>
      <c r="U932" s="39" t="str">
        <f>IF(U$1&gt;$AE$1,"-",IFERROR(IF(DATEDIF('Base de données'!$A932,U$1,"d")&lt;&gt;0,"",'Base de données'!$B932),""))</f>
        <v/>
      </c>
      <c r="V932" s="39" t="str">
        <f>IF(V$1&gt;$AE$1,"-",IFERROR(IF(DATEDIF('Base de données'!$A932,V$1,"d")&lt;&gt;0,"",'Base de données'!$B932),""))</f>
        <v/>
      </c>
      <c r="W932" s="34"/>
      <c r="X932" s="30" t="str">
        <f>'Base de données'!$C932&amp;" "&amp;'Base de données'!$D932</f>
        <v>Courtois Marcel</v>
      </c>
      <c r="Y932" s="31">
        <f>COUNTIF('Base de données'!$B:$B,'Base de données'!$B932)</f>
        <v>12</v>
      </c>
      <c r="AA932" s="87" cm="1">
        <f t="array" aca="1" ref="AA932" ca="1">INDIRECT("'Base de données'!A" &amp; ROW(Y932))</f>
        <v>45748</v>
      </c>
      <c r="AB932" s="51" t="str" cm="1">
        <f t="array" aca="1" ref="AB932" ca="1">INDIRECT("'Base de données'!B" &amp; ROW(Z932))</f>
        <v>M5OQN</v>
      </c>
    </row>
    <row r="933" spans="1:28" x14ac:dyDescent="0.3">
      <c r="A933" s="41" t="str">
        <f ca="1">IF(IF(AND($B933&lt;&gt;"-",$B933=$E933),"Entrée et sortie","-")="Entrée et sortie",'Base de données'!$B933,"-")</f>
        <v>-</v>
      </c>
      <c r="B933" s="41" t="str">
        <f t="shared" ca="1" si="59"/>
        <v>-</v>
      </c>
      <c r="C933" s="41" t="str">
        <f t="shared" ca="1" si="60"/>
        <v>-</v>
      </c>
      <c r="D933" s="41" t="str">
        <f>IF($F933="sortie en cours d'année",'Base de données'!$B933,"-")</f>
        <v>-</v>
      </c>
      <c r="E933" s="41" t="str">
        <f>IF($H933="entrée en cours d'année",'Base de données'!$B933,"-")</f>
        <v>-</v>
      </c>
      <c r="F933" s="37" t="str">
        <f t="shared" si="57"/>
        <v/>
      </c>
      <c r="G933" s="37" t="str">
        <f>IF($J933="mouvement",_xlfn.XLOOKUP('Base de données'!$B933,$V:$V,$V:$V,0),"")</f>
        <v/>
      </c>
      <c r="H933" s="37" t="str">
        <f t="shared" si="58"/>
        <v/>
      </c>
      <c r="I933" s="37" t="str">
        <f>IF($J933="mouvement",_xlfn.XLOOKUP('Base de données'!$B933,$K:$K,$K:$K,0),"")</f>
        <v/>
      </c>
      <c r="J933" s="38" t="str">
        <f>IF(AND(Y933&lt;&gt;MAX(Y:Y),COUNTIF(K933:V933,'Base de données'!$B933)&gt;0),"mouvement","")</f>
        <v/>
      </c>
      <c r="K933" s="39" t="str">
        <f>IF(K$1&gt;$AE$1,"-",IFERROR(IF(DATEDIF('Base de données'!$A933,K$1,"d")&lt;&gt;0,"",'Base de données'!$B933),""))</f>
        <v/>
      </c>
      <c r="L933" s="39" t="str">
        <f>IF(L$1&gt;$AE$1,"-",IFERROR(IF(DATEDIF('Base de données'!$A933,L$1,"d")&lt;&gt;0,"",'Base de données'!$B933),""))</f>
        <v/>
      </c>
      <c r="M933" s="39" t="str">
        <f>IF(M$1&gt;$AE$1,"-",IFERROR(IF(DATEDIF('Base de données'!$A933,M$1,"d")&lt;&gt;0,"",'Base de données'!$B933),""))</f>
        <v/>
      </c>
      <c r="N933" s="39" t="str">
        <f>IF(N$1&gt;$AE$1,"-",IFERROR(IF(DATEDIF('Base de données'!$A933,N$1,"d")&lt;&gt;0,"",'Base de données'!$B933),""))</f>
        <v>FOPU8</v>
      </c>
      <c r="O933" s="39" t="str">
        <f>IF(O$1&gt;$AE$1,"-",IFERROR(IF(DATEDIF('Base de données'!$A933,O$1,"d")&lt;&gt;0,"",'Base de données'!$B933),""))</f>
        <v/>
      </c>
      <c r="P933" s="39" t="str">
        <f>IF(P$1&gt;$AE$1,"-",IFERROR(IF(DATEDIF('Base de données'!$A933,P$1,"d")&lt;&gt;0,"",'Base de données'!$B933),""))</f>
        <v/>
      </c>
      <c r="Q933" s="39" t="str">
        <f>IF(Q$1&gt;$AE$1,"-",IFERROR(IF(DATEDIF('Base de données'!$A933,Q$1,"d")&lt;&gt;0,"",'Base de données'!$B933),""))</f>
        <v/>
      </c>
      <c r="R933" s="39" t="str">
        <f>IF(R$1&gt;$AE$1,"-",IFERROR(IF(DATEDIF('Base de données'!$A933,R$1,"d")&lt;&gt;0,"",'Base de données'!$B933),""))</f>
        <v/>
      </c>
      <c r="S933" s="39" t="str">
        <f>IF(S$1&gt;$AE$1,"-",IFERROR(IF(DATEDIF('Base de données'!$A933,S$1,"d")&lt;&gt;0,"",'Base de données'!$B933),""))</f>
        <v/>
      </c>
      <c r="T933" s="39" t="str">
        <f>IF(T$1&gt;$AE$1,"-",IFERROR(IF(DATEDIF('Base de données'!$A933,T$1,"d")&lt;&gt;0,"",'Base de données'!$B933),""))</f>
        <v/>
      </c>
      <c r="U933" s="39" t="str">
        <f>IF(U$1&gt;$AE$1,"-",IFERROR(IF(DATEDIF('Base de données'!$A933,U$1,"d")&lt;&gt;0,"",'Base de données'!$B933),""))</f>
        <v/>
      </c>
      <c r="V933" s="39" t="str">
        <f>IF(V$1&gt;$AE$1,"-",IFERROR(IF(DATEDIF('Base de données'!$A933,V$1,"d")&lt;&gt;0,"",'Base de données'!$B933),""))</f>
        <v/>
      </c>
      <c r="W933" s="34"/>
      <c r="X933" s="30" t="str">
        <f>'Base de données'!$C933&amp;" "&amp;'Base de données'!$D933</f>
        <v>Boulay Pierre</v>
      </c>
      <c r="Y933" s="31">
        <f>COUNTIF('Base de données'!$B:$B,'Base de données'!$B933)</f>
        <v>12</v>
      </c>
      <c r="AA933" s="87" cm="1">
        <f t="array" aca="1" ref="AA933" ca="1">INDIRECT("'Base de données'!A" &amp; ROW(Y933))</f>
        <v>45748</v>
      </c>
      <c r="AB933" s="51" t="str" cm="1">
        <f t="array" aca="1" ref="AB933" ca="1">INDIRECT("'Base de données'!B" &amp; ROW(Z933))</f>
        <v>FOPU8</v>
      </c>
    </row>
    <row r="934" spans="1:28" x14ac:dyDescent="0.3">
      <c r="A934" s="41" t="str">
        <f ca="1">IF(IF(AND($B934&lt;&gt;"-",$B934=$E934),"Entrée et sortie","-")="Entrée et sortie",'Base de données'!$B934,"-")</f>
        <v>-</v>
      </c>
      <c r="B934" s="41" t="str">
        <f t="shared" ca="1" si="59"/>
        <v>-</v>
      </c>
      <c r="C934" s="41" t="str">
        <f t="shared" ca="1" si="60"/>
        <v>-</v>
      </c>
      <c r="D934" s="41" t="str">
        <f>IF($F934="sortie en cours d'année",'Base de données'!$B934,"-")</f>
        <v>-</v>
      </c>
      <c r="E934" s="41" t="str">
        <f>IF($H934="entrée en cours d'année",'Base de données'!$B934,"-")</f>
        <v>-</v>
      </c>
      <c r="F934" s="37" t="str">
        <f t="shared" si="57"/>
        <v/>
      </c>
      <c r="G934" s="37" t="str">
        <f>IF($J934="mouvement",_xlfn.XLOOKUP('Base de données'!$B934,$V:$V,$V:$V,0),"")</f>
        <v/>
      </c>
      <c r="H934" s="37" t="str">
        <f t="shared" si="58"/>
        <v/>
      </c>
      <c r="I934" s="37" t="str">
        <f>IF($J934="mouvement",_xlfn.XLOOKUP('Base de données'!$B934,$K:$K,$K:$K,0),"")</f>
        <v/>
      </c>
      <c r="J934" s="38" t="str">
        <f>IF(AND(Y934&lt;&gt;MAX(Y:Y),COUNTIF(K934:V934,'Base de données'!$B934)&gt;0),"mouvement","")</f>
        <v/>
      </c>
      <c r="K934" s="39" t="str">
        <f>IF(K$1&gt;$AE$1,"-",IFERROR(IF(DATEDIF('Base de données'!$A934,K$1,"d")&lt;&gt;0,"",'Base de données'!$B934),""))</f>
        <v/>
      </c>
      <c r="L934" s="39" t="str">
        <f>IF(L$1&gt;$AE$1,"-",IFERROR(IF(DATEDIF('Base de données'!$A934,L$1,"d")&lt;&gt;0,"",'Base de données'!$B934),""))</f>
        <v/>
      </c>
      <c r="M934" s="39" t="str">
        <f>IF(M$1&gt;$AE$1,"-",IFERROR(IF(DATEDIF('Base de données'!$A934,M$1,"d")&lt;&gt;0,"",'Base de données'!$B934),""))</f>
        <v/>
      </c>
      <c r="N934" s="39" t="str">
        <f>IF(N$1&gt;$AE$1,"-",IFERROR(IF(DATEDIF('Base de données'!$A934,N$1,"d")&lt;&gt;0,"",'Base de données'!$B934),""))</f>
        <v>7JO19</v>
      </c>
      <c r="O934" s="39" t="str">
        <f>IF(O$1&gt;$AE$1,"-",IFERROR(IF(DATEDIF('Base de données'!$A934,O$1,"d")&lt;&gt;0,"",'Base de données'!$B934),""))</f>
        <v/>
      </c>
      <c r="P934" s="39" t="str">
        <f>IF(P$1&gt;$AE$1,"-",IFERROR(IF(DATEDIF('Base de données'!$A934,P$1,"d")&lt;&gt;0,"",'Base de données'!$B934),""))</f>
        <v/>
      </c>
      <c r="Q934" s="39" t="str">
        <f>IF(Q$1&gt;$AE$1,"-",IFERROR(IF(DATEDIF('Base de données'!$A934,Q$1,"d")&lt;&gt;0,"",'Base de données'!$B934),""))</f>
        <v/>
      </c>
      <c r="R934" s="39" t="str">
        <f>IF(R$1&gt;$AE$1,"-",IFERROR(IF(DATEDIF('Base de données'!$A934,R$1,"d")&lt;&gt;0,"",'Base de données'!$B934),""))</f>
        <v/>
      </c>
      <c r="S934" s="39" t="str">
        <f>IF(S$1&gt;$AE$1,"-",IFERROR(IF(DATEDIF('Base de données'!$A934,S$1,"d")&lt;&gt;0,"",'Base de données'!$B934),""))</f>
        <v/>
      </c>
      <c r="T934" s="39" t="str">
        <f>IF(T$1&gt;$AE$1,"-",IFERROR(IF(DATEDIF('Base de données'!$A934,T$1,"d")&lt;&gt;0,"",'Base de données'!$B934),""))</f>
        <v/>
      </c>
      <c r="U934" s="39" t="str">
        <f>IF(U$1&gt;$AE$1,"-",IFERROR(IF(DATEDIF('Base de données'!$A934,U$1,"d")&lt;&gt;0,"",'Base de données'!$B934),""))</f>
        <v/>
      </c>
      <c r="V934" s="39" t="str">
        <f>IF(V$1&gt;$AE$1,"-",IFERROR(IF(DATEDIF('Base de données'!$A934,V$1,"d")&lt;&gt;0,"",'Base de données'!$B934),""))</f>
        <v/>
      </c>
      <c r="W934" s="34"/>
      <c r="X934" s="30" t="str">
        <f>'Base de données'!$C934&amp;" "&amp;'Base de données'!$D934</f>
        <v>Lefebvre Richard</v>
      </c>
      <c r="Y934" s="31">
        <f>COUNTIF('Base de données'!$B:$B,'Base de données'!$B934)</f>
        <v>12</v>
      </c>
      <c r="AA934" s="87" cm="1">
        <f t="array" aca="1" ref="AA934" ca="1">INDIRECT("'Base de données'!A" &amp; ROW(Y934))</f>
        <v>45748</v>
      </c>
      <c r="AB934" s="51" t="str" cm="1">
        <f t="array" aca="1" ref="AB934" ca="1">INDIRECT("'Base de données'!B" &amp; ROW(Z934))</f>
        <v>7JO19</v>
      </c>
    </row>
    <row r="935" spans="1:28" x14ac:dyDescent="0.3">
      <c r="A935" s="41" t="str">
        <f ca="1">IF(IF(AND($B935&lt;&gt;"-",$B935=$E935),"Entrée et sortie","-")="Entrée et sortie",'Base de données'!$B935,"-")</f>
        <v>-</v>
      </c>
      <c r="B935" s="41" t="str">
        <f t="shared" ca="1" si="59"/>
        <v>-</v>
      </c>
      <c r="C935" s="41" t="str">
        <f t="shared" ca="1" si="60"/>
        <v>-</v>
      </c>
      <c r="D935" s="41" t="str">
        <f>IF($F935="sortie en cours d'année",'Base de données'!$B935,"-")</f>
        <v>-</v>
      </c>
      <c r="E935" s="41" t="str">
        <f>IF($H935="entrée en cours d'année",'Base de données'!$B935,"-")</f>
        <v>-</v>
      </c>
      <c r="F935" s="37" t="str">
        <f t="shared" si="57"/>
        <v/>
      </c>
      <c r="G935" s="37" t="str">
        <f>IF($J935="mouvement",_xlfn.XLOOKUP('Base de données'!$B935,$V:$V,$V:$V,0),"")</f>
        <v/>
      </c>
      <c r="H935" s="37" t="str">
        <f t="shared" si="58"/>
        <v/>
      </c>
      <c r="I935" s="37" t="str">
        <f>IF($J935="mouvement",_xlfn.XLOOKUP('Base de données'!$B935,$K:$K,$K:$K,0),"")</f>
        <v/>
      </c>
      <c r="J935" s="38" t="str">
        <f>IF(AND(Y935&lt;&gt;MAX(Y:Y),COUNTIF(K935:V935,'Base de données'!$B935)&gt;0),"mouvement","")</f>
        <v/>
      </c>
      <c r="K935" s="39" t="str">
        <f>IF(K$1&gt;$AE$1,"-",IFERROR(IF(DATEDIF('Base de données'!$A935,K$1,"d")&lt;&gt;0,"",'Base de données'!$B935),""))</f>
        <v/>
      </c>
      <c r="L935" s="39" t="str">
        <f>IF(L$1&gt;$AE$1,"-",IFERROR(IF(DATEDIF('Base de données'!$A935,L$1,"d")&lt;&gt;0,"",'Base de données'!$B935),""))</f>
        <v/>
      </c>
      <c r="M935" s="39" t="str">
        <f>IF(M$1&gt;$AE$1,"-",IFERROR(IF(DATEDIF('Base de données'!$A935,M$1,"d")&lt;&gt;0,"",'Base de données'!$B935),""))</f>
        <v/>
      </c>
      <c r="N935" s="39" t="str">
        <f>IF(N$1&gt;$AE$1,"-",IFERROR(IF(DATEDIF('Base de données'!$A935,N$1,"d")&lt;&gt;0,"",'Base de données'!$B935),""))</f>
        <v>NNRI4</v>
      </c>
      <c r="O935" s="39" t="str">
        <f>IF(O$1&gt;$AE$1,"-",IFERROR(IF(DATEDIF('Base de données'!$A935,O$1,"d")&lt;&gt;0,"",'Base de données'!$B935),""))</f>
        <v/>
      </c>
      <c r="P935" s="39" t="str">
        <f>IF(P$1&gt;$AE$1,"-",IFERROR(IF(DATEDIF('Base de données'!$A935,P$1,"d")&lt;&gt;0,"",'Base de données'!$B935),""))</f>
        <v/>
      </c>
      <c r="Q935" s="39" t="str">
        <f>IF(Q$1&gt;$AE$1,"-",IFERROR(IF(DATEDIF('Base de données'!$A935,Q$1,"d")&lt;&gt;0,"",'Base de données'!$B935),""))</f>
        <v/>
      </c>
      <c r="R935" s="39" t="str">
        <f>IF(R$1&gt;$AE$1,"-",IFERROR(IF(DATEDIF('Base de données'!$A935,R$1,"d")&lt;&gt;0,"",'Base de données'!$B935),""))</f>
        <v/>
      </c>
      <c r="S935" s="39" t="str">
        <f>IF(S$1&gt;$AE$1,"-",IFERROR(IF(DATEDIF('Base de données'!$A935,S$1,"d")&lt;&gt;0,"",'Base de données'!$B935),""))</f>
        <v/>
      </c>
      <c r="T935" s="39" t="str">
        <f>IF(T$1&gt;$AE$1,"-",IFERROR(IF(DATEDIF('Base de données'!$A935,T$1,"d")&lt;&gt;0,"",'Base de données'!$B935),""))</f>
        <v/>
      </c>
      <c r="U935" s="39" t="str">
        <f>IF(U$1&gt;$AE$1,"-",IFERROR(IF(DATEDIF('Base de données'!$A935,U$1,"d")&lt;&gt;0,"",'Base de données'!$B935),""))</f>
        <v/>
      </c>
      <c r="V935" s="39" t="str">
        <f>IF(V$1&gt;$AE$1,"-",IFERROR(IF(DATEDIF('Base de données'!$A935,V$1,"d")&lt;&gt;0,"",'Base de données'!$B935),""))</f>
        <v/>
      </c>
      <c r="W935" s="34"/>
      <c r="X935" s="30" t="str">
        <f>'Base de données'!$C935&amp;" "&amp;'Base de données'!$D935</f>
        <v>Rousseau Odette</v>
      </c>
      <c r="Y935" s="31">
        <f>COUNTIF('Base de données'!$B:$B,'Base de données'!$B935)</f>
        <v>12</v>
      </c>
      <c r="AA935" s="87" cm="1">
        <f t="array" aca="1" ref="AA935" ca="1">INDIRECT("'Base de données'!A" &amp; ROW(Y935))</f>
        <v>45748</v>
      </c>
      <c r="AB935" s="51" t="str" cm="1">
        <f t="array" aca="1" ref="AB935" ca="1">INDIRECT("'Base de données'!B" &amp; ROW(Z935))</f>
        <v>NNRI4</v>
      </c>
    </row>
    <row r="936" spans="1:28" x14ac:dyDescent="0.3">
      <c r="A936" s="41" t="str">
        <f ca="1">IF(IF(AND($B936&lt;&gt;"-",$B936=$E936),"Entrée et sortie","-")="Entrée et sortie",'Base de données'!$B936,"-")</f>
        <v>-</v>
      </c>
      <c r="B936" s="41" t="str">
        <f t="shared" ca="1" si="59"/>
        <v>-</v>
      </c>
      <c r="C936" s="41" t="str">
        <f t="shared" ca="1" si="60"/>
        <v>-</v>
      </c>
      <c r="D936" s="41" t="str">
        <f>IF($F936="sortie en cours d'année",'Base de données'!$B936,"-")</f>
        <v>-</v>
      </c>
      <c r="E936" s="41" t="str">
        <f>IF($H936="entrée en cours d'année",'Base de données'!$B936,"-")</f>
        <v>-</v>
      </c>
      <c r="F936" s="37" t="str">
        <f t="shared" si="57"/>
        <v/>
      </c>
      <c r="G936" s="37" t="str">
        <f>IF($J936="mouvement",_xlfn.XLOOKUP('Base de données'!$B936,$V:$V,$V:$V,0),"")</f>
        <v/>
      </c>
      <c r="H936" s="37" t="str">
        <f t="shared" si="58"/>
        <v/>
      </c>
      <c r="I936" s="37" t="str">
        <f>IF($J936="mouvement",_xlfn.XLOOKUP('Base de données'!$B936,$K:$K,$K:$K,0),"")</f>
        <v/>
      </c>
      <c r="J936" s="38" t="str">
        <f>IF(AND(Y936&lt;&gt;MAX(Y:Y),COUNTIF(K936:V936,'Base de données'!$B936)&gt;0),"mouvement","")</f>
        <v/>
      </c>
      <c r="K936" s="39" t="str">
        <f>IF(K$1&gt;$AE$1,"-",IFERROR(IF(DATEDIF('Base de données'!$A936,K$1,"d")&lt;&gt;0,"",'Base de données'!$B936),""))</f>
        <v/>
      </c>
      <c r="L936" s="39" t="str">
        <f>IF(L$1&gt;$AE$1,"-",IFERROR(IF(DATEDIF('Base de données'!$A936,L$1,"d")&lt;&gt;0,"",'Base de données'!$B936),""))</f>
        <v/>
      </c>
      <c r="M936" s="39" t="str">
        <f>IF(M$1&gt;$AE$1,"-",IFERROR(IF(DATEDIF('Base de données'!$A936,M$1,"d")&lt;&gt;0,"",'Base de données'!$B936),""))</f>
        <v/>
      </c>
      <c r="N936" s="39" t="str">
        <f>IF(N$1&gt;$AE$1,"-",IFERROR(IF(DATEDIF('Base de données'!$A936,N$1,"d")&lt;&gt;0,"",'Base de données'!$B936),""))</f>
        <v>FAZGD</v>
      </c>
      <c r="O936" s="39" t="str">
        <f>IF(O$1&gt;$AE$1,"-",IFERROR(IF(DATEDIF('Base de données'!$A936,O$1,"d")&lt;&gt;0,"",'Base de données'!$B936),""))</f>
        <v/>
      </c>
      <c r="P936" s="39" t="str">
        <f>IF(P$1&gt;$AE$1,"-",IFERROR(IF(DATEDIF('Base de données'!$A936,P$1,"d")&lt;&gt;0,"",'Base de données'!$B936),""))</f>
        <v/>
      </c>
      <c r="Q936" s="39" t="str">
        <f>IF(Q$1&gt;$AE$1,"-",IFERROR(IF(DATEDIF('Base de données'!$A936,Q$1,"d")&lt;&gt;0,"",'Base de données'!$B936),""))</f>
        <v/>
      </c>
      <c r="R936" s="39" t="str">
        <f>IF(R$1&gt;$AE$1,"-",IFERROR(IF(DATEDIF('Base de données'!$A936,R$1,"d")&lt;&gt;0,"",'Base de données'!$B936),""))</f>
        <v/>
      </c>
      <c r="S936" s="39" t="str">
        <f>IF(S$1&gt;$AE$1,"-",IFERROR(IF(DATEDIF('Base de données'!$A936,S$1,"d")&lt;&gt;0,"",'Base de données'!$B936),""))</f>
        <v/>
      </c>
      <c r="T936" s="39" t="str">
        <f>IF(T$1&gt;$AE$1,"-",IFERROR(IF(DATEDIF('Base de données'!$A936,T$1,"d")&lt;&gt;0,"",'Base de données'!$B936),""))</f>
        <v/>
      </c>
      <c r="U936" s="39" t="str">
        <f>IF(U$1&gt;$AE$1,"-",IFERROR(IF(DATEDIF('Base de données'!$A936,U$1,"d")&lt;&gt;0,"",'Base de données'!$B936),""))</f>
        <v/>
      </c>
      <c r="V936" s="39" t="str">
        <f>IF(V$1&gt;$AE$1,"-",IFERROR(IF(DATEDIF('Base de données'!$A936,V$1,"d")&lt;&gt;0,"",'Base de données'!$B936),""))</f>
        <v/>
      </c>
      <c r="W936" s="34"/>
      <c r="X936" s="30" t="str">
        <f>'Base de données'!$C936&amp;" "&amp;'Base de données'!$D936</f>
        <v>Pinto Capucine</v>
      </c>
      <c r="Y936" s="31">
        <f>COUNTIF('Base de données'!$B:$B,'Base de données'!$B936)</f>
        <v>12</v>
      </c>
      <c r="AA936" s="87" cm="1">
        <f t="array" aca="1" ref="AA936" ca="1">INDIRECT("'Base de données'!A" &amp; ROW(Y936))</f>
        <v>45748</v>
      </c>
      <c r="AB936" s="51" t="str" cm="1">
        <f t="array" aca="1" ref="AB936" ca="1">INDIRECT("'Base de données'!B" &amp; ROW(Z936))</f>
        <v>FAZGD</v>
      </c>
    </row>
    <row r="937" spans="1:28" x14ac:dyDescent="0.3">
      <c r="A937" s="41" t="str">
        <f ca="1">IF(IF(AND($B937&lt;&gt;"-",$B937=$E937),"Entrée et sortie","-")="Entrée et sortie",'Base de données'!$B937,"-")</f>
        <v>-</v>
      </c>
      <c r="B937" s="41" t="str">
        <f t="shared" ca="1" si="59"/>
        <v>-</v>
      </c>
      <c r="C937" s="41" t="str">
        <f t="shared" ca="1" si="60"/>
        <v>-</v>
      </c>
      <c r="D937" s="41" t="str">
        <f>IF($F937="sortie en cours d'année",'Base de données'!$B937,"-")</f>
        <v>-</v>
      </c>
      <c r="E937" s="41" t="str">
        <f>IF($H937="entrée en cours d'année",'Base de données'!$B937,"-")</f>
        <v>-</v>
      </c>
      <c r="F937" s="37" t="str">
        <f t="shared" si="57"/>
        <v/>
      </c>
      <c r="G937" s="37" t="str">
        <f>IF($J937="mouvement",_xlfn.XLOOKUP('Base de données'!$B937,$V:$V,$V:$V,0),"")</f>
        <v/>
      </c>
      <c r="H937" s="37" t="str">
        <f t="shared" si="58"/>
        <v/>
      </c>
      <c r="I937" s="37" t="str">
        <f>IF($J937="mouvement",_xlfn.XLOOKUP('Base de données'!$B937,$K:$K,$K:$K,0),"")</f>
        <v/>
      </c>
      <c r="J937" s="38" t="str">
        <f>IF(AND(Y937&lt;&gt;MAX(Y:Y),COUNTIF(K937:V937,'Base de données'!$B937)&gt;0),"mouvement","")</f>
        <v/>
      </c>
      <c r="K937" s="39" t="str">
        <f>IF(K$1&gt;$AE$1,"-",IFERROR(IF(DATEDIF('Base de données'!$A937,K$1,"d")&lt;&gt;0,"",'Base de données'!$B937),""))</f>
        <v/>
      </c>
      <c r="L937" s="39" t="str">
        <f>IF(L$1&gt;$AE$1,"-",IFERROR(IF(DATEDIF('Base de données'!$A937,L$1,"d")&lt;&gt;0,"",'Base de données'!$B937),""))</f>
        <v/>
      </c>
      <c r="M937" s="39" t="str">
        <f>IF(M$1&gt;$AE$1,"-",IFERROR(IF(DATEDIF('Base de données'!$A937,M$1,"d")&lt;&gt;0,"",'Base de données'!$B937),""))</f>
        <v/>
      </c>
      <c r="N937" s="39" t="str">
        <f>IF(N$1&gt;$AE$1,"-",IFERROR(IF(DATEDIF('Base de données'!$A937,N$1,"d")&lt;&gt;0,"",'Base de données'!$B937),""))</f>
        <v>K17K2</v>
      </c>
      <c r="O937" s="39" t="str">
        <f>IF(O$1&gt;$AE$1,"-",IFERROR(IF(DATEDIF('Base de données'!$A937,O$1,"d")&lt;&gt;0,"",'Base de données'!$B937),""))</f>
        <v/>
      </c>
      <c r="P937" s="39" t="str">
        <f>IF(P$1&gt;$AE$1,"-",IFERROR(IF(DATEDIF('Base de données'!$A937,P$1,"d")&lt;&gt;0,"",'Base de données'!$B937),""))</f>
        <v/>
      </c>
      <c r="Q937" s="39" t="str">
        <f>IF(Q$1&gt;$AE$1,"-",IFERROR(IF(DATEDIF('Base de données'!$A937,Q$1,"d")&lt;&gt;0,"",'Base de données'!$B937),""))</f>
        <v/>
      </c>
      <c r="R937" s="39" t="str">
        <f>IF(R$1&gt;$AE$1,"-",IFERROR(IF(DATEDIF('Base de données'!$A937,R$1,"d")&lt;&gt;0,"",'Base de données'!$B937),""))</f>
        <v/>
      </c>
      <c r="S937" s="39" t="str">
        <f>IF(S$1&gt;$AE$1,"-",IFERROR(IF(DATEDIF('Base de données'!$A937,S$1,"d")&lt;&gt;0,"",'Base de données'!$B937),""))</f>
        <v/>
      </c>
      <c r="T937" s="39" t="str">
        <f>IF(T$1&gt;$AE$1,"-",IFERROR(IF(DATEDIF('Base de données'!$A937,T$1,"d")&lt;&gt;0,"",'Base de données'!$B937),""))</f>
        <v/>
      </c>
      <c r="U937" s="39" t="str">
        <f>IF(U$1&gt;$AE$1,"-",IFERROR(IF(DATEDIF('Base de données'!$A937,U$1,"d")&lt;&gt;0,"",'Base de données'!$B937),""))</f>
        <v/>
      </c>
      <c r="V937" s="39" t="str">
        <f>IF(V$1&gt;$AE$1,"-",IFERROR(IF(DATEDIF('Base de données'!$A937,V$1,"d")&lt;&gt;0,"",'Base de données'!$B937),""))</f>
        <v/>
      </c>
      <c r="W937" s="34"/>
      <c r="X937" s="30" t="str">
        <f>'Base de données'!$C937&amp;" "&amp;'Base de données'!$D937</f>
        <v>Arnaud Capucine</v>
      </c>
      <c r="Y937" s="31">
        <f>COUNTIF('Base de données'!$B:$B,'Base de données'!$B937)</f>
        <v>12</v>
      </c>
      <c r="AA937" s="87" cm="1">
        <f t="array" aca="1" ref="AA937" ca="1">INDIRECT("'Base de données'!A" &amp; ROW(Y937))</f>
        <v>45748</v>
      </c>
      <c r="AB937" s="51" t="str" cm="1">
        <f t="array" aca="1" ref="AB937" ca="1">INDIRECT("'Base de données'!B" &amp; ROW(Z937))</f>
        <v>K17K2</v>
      </c>
    </row>
    <row r="938" spans="1:28" x14ac:dyDescent="0.3">
      <c r="A938" s="41" t="str">
        <f ca="1">IF(IF(AND($B938&lt;&gt;"-",$B938=$E938),"Entrée et sortie","-")="Entrée et sortie",'Base de données'!$B938,"-")</f>
        <v>-</v>
      </c>
      <c r="B938" s="41" t="str">
        <f t="shared" ca="1" si="59"/>
        <v>-</v>
      </c>
      <c r="C938" s="41" t="str">
        <f t="shared" ca="1" si="60"/>
        <v>-</v>
      </c>
      <c r="D938" s="41" t="str">
        <f>IF($F938="sortie en cours d'année",'Base de données'!$B938,"-")</f>
        <v>-</v>
      </c>
      <c r="E938" s="41" t="str">
        <f>IF($H938="entrée en cours d'année",'Base de données'!$B938,"-")</f>
        <v>-</v>
      </c>
      <c r="F938" s="37" t="str">
        <f t="shared" si="57"/>
        <v/>
      </c>
      <c r="G938" s="37" t="str">
        <f>IF($J938="mouvement",_xlfn.XLOOKUP('Base de données'!$B938,$V:$V,$V:$V,0),"")</f>
        <v/>
      </c>
      <c r="H938" s="37" t="str">
        <f t="shared" si="58"/>
        <v/>
      </c>
      <c r="I938" s="37" t="str">
        <f>IF($J938="mouvement",_xlfn.XLOOKUP('Base de données'!$B938,$K:$K,$K:$K,0),"")</f>
        <v/>
      </c>
      <c r="J938" s="38" t="str">
        <f>IF(AND(Y938&lt;&gt;MAX(Y:Y),COUNTIF(K938:V938,'Base de données'!$B938)&gt;0),"mouvement","")</f>
        <v/>
      </c>
      <c r="K938" s="39" t="str">
        <f>IF(K$1&gt;$AE$1,"-",IFERROR(IF(DATEDIF('Base de données'!$A938,K$1,"d")&lt;&gt;0,"",'Base de données'!$B938),""))</f>
        <v/>
      </c>
      <c r="L938" s="39" t="str">
        <f>IF(L$1&gt;$AE$1,"-",IFERROR(IF(DATEDIF('Base de données'!$A938,L$1,"d")&lt;&gt;0,"",'Base de données'!$B938),""))</f>
        <v/>
      </c>
      <c r="M938" s="39" t="str">
        <f>IF(M$1&gt;$AE$1,"-",IFERROR(IF(DATEDIF('Base de données'!$A938,M$1,"d")&lt;&gt;0,"",'Base de données'!$B938),""))</f>
        <v/>
      </c>
      <c r="N938" s="39" t="str">
        <f>IF(N$1&gt;$AE$1,"-",IFERROR(IF(DATEDIF('Base de données'!$A938,N$1,"d")&lt;&gt;0,"",'Base de données'!$B938),""))</f>
        <v>SV587</v>
      </c>
      <c r="O938" s="39" t="str">
        <f>IF(O$1&gt;$AE$1,"-",IFERROR(IF(DATEDIF('Base de données'!$A938,O$1,"d")&lt;&gt;0,"",'Base de données'!$B938),""))</f>
        <v/>
      </c>
      <c r="P938" s="39" t="str">
        <f>IF(P$1&gt;$AE$1,"-",IFERROR(IF(DATEDIF('Base de données'!$A938,P$1,"d")&lt;&gt;0,"",'Base de données'!$B938),""))</f>
        <v/>
      </c>
      <c r="Q938" s="39" t="str">
        <f>IF(Q$1&gt;$AE$1,"-",IFERROR(IF(DATEDIF('Base de données'!$A938,Q$1,"d")&lt;&gt;0,"",'Base de données'!$B938),""))</f>
        <v/>
      </c>
      <c r="R938" s="39" t="str">
        <f>IF(R$1&gt;$AE$1,"-",IFERROR(IF(DATEDIF('Base de données'!$A938,R$1,"d")&lt;&gt;0,"",'Base de données'!$B938),""))</f>
        <v/>
      </c>
      <c r="S938" s="39" t="str">
        <f>IF(S$1&gt;$AE$1,"-",IFERROR(IF(DATEDIF('Base de données'!$A938,S$1,"d")&lt;&gt;0,"",'Base de données'!$B938),""))</f>
        <v/>
      </c>
      <c r="T938" s="39" t="str">
        <f>IF(T$1&gt;$AE$1,"-",IFERROR(IF(DATEDIF('Base de données'!$A938,T$1,"d")&lt;&gt;0,"",'Base de données'!$B938),""))</f>
        <v/>
      </c>
      <c r="U938" s="39" t="str">
        <f>IF(U$1&gt;$AE$1,"-",IFERROR(IF(DATEDIF('Base de données'!$A938,U$1,"d")&lt;&gt;0,"",'Base de données'!$B938),""))</f>
        <v/>
      </c>
      <c r="V938" s="39" t="str">
        <f>IF(V$1&gt;$AE$1,"-",IFERROR(IF(DATEDIF('Base de données'!$A938,V$1,"d")&lt;&gt;0,"",'Base de données'!$B938),""))</f>
        <v/>
      </c>
      <c r="W938" s="34"/>
      <c r="X938" s="30" t="str">
        <f>'Base de données'!$C938&amp;" "&amp;'Base de données'!$D938</f>
        <v>De Oliveira Geneviève</v>
      </c>
      <c r="Y938" s="31">
        <f>COUNTIF('Base de données'!$B:$B,'Base de données'!$B938)</f>
        <v>12</v>
      </c>
      <c r="AA938" s="87" cm="1">
        <f t="array" aca="1" ref="AA938" ca="1">INDIRECT("'Base de données'!A" &amp; ROW(Y938))</f>
        <v>45748</v>
      </c>
      <c r="AB938" s="51" t="str" cm="1">
        <f t="array" aca="1" ref="AB938" ca="1">INDIRECT("'Base de données'!B" &amp; ROW(Z938))</f>
        <v>SV587</v>
      </c>
    </row>
    <row r="939" spans="1:28" x14ac:dyDescent="0.3">
      <c r="A939" s="41" t="str">
        <f ca="1">IF(IF(AND($B939&lt;&gt;"-",$B939=$E939),"Entrée et sortie","-")="Entrée et sortie",'Base de données'!$B939,"-")</f>
        <v>-</v>
      </c>
      <c r="B939" s="41" t="str">
        <f t="shared" ca="1" si="59"/>
        <v>-</v>
      </c>
      <c r="C939" s="41" t="str">
        <f t="shared" ca="1" si="60"/>
        <v>-</v>
      </c>
      <c r="D939" s="41" t="str">
        <f>IF($F939="sortie en cours d'année",'Base de données'!$B939,"-")</f>
        <v>-</v>
      </c>
      <c r="E939" s="41" t="str">
        <f>IF($H939="entrée en cours d'année",'Base de données'!$B939,"-")</f>
        <v>-</v>
      </c>
      <c r="F939" s="37" t="str">
        <f t="shared" si="57"/>
        <v/>
      </c>
      <c r="G939" s="37" t="str">
        <f>IF($J939="mouvement",_xlfn.XLOOKUP('Base de données'!$B939,$V:$V,$V:$V,0),"")</f>
        <v/>
      </c>
      <c r="H939" s="37" t="str">
        <f t="shared" si="58"/>
        <v/>
      </c>
      <c r="I939" s="37" t="str">
        <f>IF($J939="mouvement",_xlfn.XLOOKUP('Base de données'!$B939,$K:$K,$K:$K,0),"")</f>
        <v/>
      </c>
      <c r="J939" s="38" t="str">
        <f>IF(AND(Y939&lt;&gt;MAX(Y:Y),COUNTIF(K939:V939,'Base de données'!$B939)&gt;0),"mouvement","")</f>
        <v/>
      </c>
      <c r="K939" s="39" t="str">
        <f>IF(K$1&gt;$AE$1,"-",IFERROR(IF(DATEDIF('Base de données'!$A939,K$1,"d")&lt;&gt;0,"",'Base de données'!$B939),""))</f>
        <v/>
      </c>
      <c r="L939" s="39" t="str">
        <f>IF(L$1&gt;$AE$1,"-",IFERROR(IF(DATEDIF('Base de données'!$A939,L$1,"d")&lt;&gt;0,"",'Base de données'!$B939),""))</f>
        <v/>
      </c>
      <c r="M939" s="39" t="str">
        <f>IF(M$1&gt;$AE$1,"-",IFERROR(IF(DATEDIF('Base de données'!$A939,M$1,"d")&lt;&gt;0,"",'Base de données'!$B939),""))</f>
        <v/>
      </c>
      <c r="N939" s="39" t="str">
        <f>IF(N$1&gt;$AE$1,"-",IFERROR(IF(DATEDIF('Base de données'!$A939,N$1,"d")&lt;&gt;0,"",'Base de données'!$B939),""))</f>
        <v>KGFAN</v>
      </c>
      <c r="O939" s="39" t="str">
        <f>IF(O$1&gt;$AE$1,"-",IFERROR(IF(DATEDIF('Base de données'!$A939,O$1,"d")&lt;&gt;0,"",'Base de données'!$B939),""))</f>
        <v/>
      </c>
      <c r="P939" s="39" t="str">
        <f>IF(P$1&gt;$AE$1,"-",IFERROR(IF(DATEDIF('Base de données'!$A939,P$1,"d")&lt;&gt;0,"",'Base de données'!$B939),""))</f>
        <v/>
      </c>
      <c r="Q939" s="39" t="str">
        <f>IF(Q$1&gt;$AE$1,"-",IFERROR(IF(DATEDIF('Base de données'!$A939,Q$1,"d")&lt;&gt;0,"",'Base de données'!$B939),""))</f>
        <v/>
      </c>
      <c r="R939" s="39" t="str">
        <f>IF(R$1&gt;$AE$1,"-",IFERROR(IF(DATEDIF('Base de données'!$A939,R$1,"d")&lt;&gt;0,"",'Base de données'!$B939),""))</f>
        <v/>
      </c>
      <c r="S939" s="39" t="str">
        <f>IF(S$1&gt;$AE$1,"-",IFERROR(IF(DATEDIF('Base de données'!$A939,S$1,"d")&lt;&gt;0,"",'Base de données'!$B939),""))</f>
        <v/>
      </c>
      <c r="T939" s="39" t="str">
        <f>IF(T$1&gt;$AE$1,"-",IFERROR(IF(DATEDIF('Base de données'!$A939,T$1,"d")&lt;&gt;0,"",'Base de données'!$B939),""))</f>
        <v/>
      </c>
      <c r="U939" s="39" t="str">
        <f>IF(U$1&gt;$AE$1,"-",IFERROR(IF(DATEDIF('Base de données'!$A939,U$1,"d")&lt;&gt;0,"",'Base de données'!$B939),""))</f>
        <v/>
      </c>
      <c r="V939" s="39" t="str">
        <f>IF(V$1&gt;$AE$1,"-",IFERROR(IF(DATEDIF('Base de données'!$A939,V$1,"d")&lt;&gt;0,"",'Base de données'!$B939),""))</f>
        <v/>
      </c>
      <c r="W939" s="34"/>
      <c r="X939" s="30" t="str">
        <f>'Base de données'!$C939&amp;" "&amp;'Base de données'!$D939</f>
        <v>Gilbert William</v>
      </c>
      <c r="Y939" s="31">
        <f>COUNTIF('Base de données'!$B:$B,'Base de données'!$B939)</f>
        <v>12</v>
      </c>
      <c r="AA939" s="87" cm="1">
        <f t="array" aca="1" ref="AA939" ca="1">INDIRECT("'Base de données'!A" &amp; ROW(Y939))</f>
        <v>45748</v>
      </c>
      <c r="AB939" s="51" t="str" cm="1">
        <f t="array" aca="1" ref="AB939" ca="1">INDIRECT("'Base de données'!B" &amp; ROW(Z939))</f>
        <v>KGFAN</v>
      </c>
    </row>
    <row r="940" spans="1:28" x14ac:dyDescent="0.3">
      <c r="A940" s="41" t="str">
        <f ca="1">IF(IF(AND($B940&lt;&gt;"-",$B940=$E940),"Entrée et sortie","-")="Entrée et sortie",'Base de données'!$B940,"-")</f>
        <v>-</v>
      </c>
      <c r="B940" s="41" t="str">
        <f t="shared" ca="1" si="59"/>
        <v>-</v>
      </c>
      <c r="C940" s="41" t="str">
        <f t="shared" ca="1" si="60"/>
        <v>-</v>
      </c>
      <c r="D940" s="41" t="str">
        <f>IF($F940="sortie en cours d'année",'Base de données'!$B940,"-")</f>
        <v>-</v>
      </c>
      <c r="E940" s="41" t="str">
        <f>IF($H940="entrée en cours d'année",'Base de données'!$B940,"-")</f>
        <v>-</v>
      </c>
      <c r="F940" s="37" t="str">
        <f t="shared" si="57"/>
        <v/>
      </c>
      <c r="G940" s="37" t="str">
        <f>IF($J940="mouvement",_xlfn.XLOOKUP('Base de données'!$B940,$V:$V,$V:$V,0),"")</f>
        <v/>
      </c>
      <c r="H940" s="37" t="str">
        <f t="shared" si="58"/>
        <v/>
      </c>
      <c r="I940" s="37" t="str">
        <f>IF($J940="mouvement",_xlfn.XLOOKUP('Base de données'!$B940,$K:$K,$K:$K,0),"")</f>
        <v/>
      </c>
      <c r="J940" s="38" t="str">
        <f>IF(AND(Y940&lt;&gt;MAX(Y:Y),COUNTIF(K940:V940,'Base de données'!$B940)&gt;0),"mouvement","")</f>
        <v/>
      </c>
      <c r="K940" s="39" t="str">
        <f>IF(K$1&gt;$AE$1,"-",IFERROR(IF(DATEDIF('Base de données'!$A940,K$1,"d")&lt;&gt;0,"",'Base de données'!$B940),""))</f>
        <v/>
      </c>
      <c r="L940" s="39" t="str">
        <f>IF(L$1&gt;$AE$1,"-",IFERROR(IF(DATEDIF('Base de données'!$A940,L$1,"d")&lt;&gt;0,"",'Base de données'!$B940),""))</f>
        <v/>
      </c>
      <c r="M940" s="39" t="str">
        <f>IF(M$1&gt;$AE$1,"-",IFERROR(IF(DATEDIF('Base de données'!$A940,M$1,"d")&lt;&gt;0,"",'Base de données'!$B940),""))</f>
        <v/>
      </c>
      <c r="N940" s="39" t="str">
        <f>IF(N$1&gt;$AE$1,"-",IFERROR(IF(DATEDIF('Base de données'!$A940,N$1,"d")&lt;&gt;0,"",'Base de données'!$B940),""))</f>
        <v>97B98</v>
      </c>
      <c r="O940" s="39" t="str">
        <f>IF(O$1&gt;$AE$1,"-",IFERROR(IF(DATEDIF('Base de données'!$A940,O$1,"d")&lt;&gt;0,"",'Base de données'!$B940),""))</f>
        <v/>
      </c>
      <c r="P940" s="39" t="str">
        <f>IF(P$1&gt;$AE$1,"-",IFERROR(IF(DATEDIF('Base de données'!$A940,P$1,"d")&lt;&gt;0,"",'Base de données'!$B940),""))</f>
        <v/>
      </c>
      <c r="Q940" s="39" t="str">
        <f>IF(Q$1&gt;$AE$1,"-",IFERROR(IF(DATEDIF('Base de données'!$A940,Q$1,"d")&lt;&gt;0,"",'Base de données'!$B940),""))</f>
        <v/>
      </c>
      <c r="R940" s="39" t="str">
        <f>IF(R$1&gt;$AE$1,"-",IFERROR(IF(DATEDIF('Base de données'!$A940,R$1,"d")&lt;&gt;0,"",'Base de données'!$B940),""))</f>
        <v/>
      </c>
      <c r="S940" s="39" t="str">
        <f>IF(S$1&gt;$AE$1,"-",IFERROR(IF(DATEDIF('Base de données'!$A940,S$1,"d")&lt;&gt;0,"",'Base de données'!$B940),""))</f>
        <v/>
      </c>
      <c r="T940" s="39" t="str">
        <f>IF(T$1&gt;$AE$1,"-",IFERROR(IF(DATEDIF('Base de données'!$A940,T$1,"d")&lt;&gt;0,"",'Base de données'!$B940),""))</f>
        <v/>
      </c>
      <c r="U940" s="39" t="str">
        <f>IF(U$1&gt;$AE$1,"-",IFERROR(IF(DATEDIF('Base de données'!$A940,U$1,"d")&lt;&gt;0,"",'Base de données'!$B940),""))</f>
        <v/>
      </c>
      <c r="V940" s="39" t="str">
        <f>IF(V$1&gt;$AE$1,"-",IFERROR(IF(DATEDIF('Base de données'!$A940,V$1,"d")&lt;&gt;0,"",'Base de données'!$B940),""))</f>
        <v/>
      </c>
      <c r="W940" s="34"/>
      <c r="X940" s="30" t="str">
        <f>'Base de données'!$C940&amp;" "&amp;'Base de données'!$D940</f>
        <v>Lemaître François</v>
      </c>
      <c r="Y940" s="31">
        <f>COUNTIF('Base de données'!$B:$B,'Base de données'!$B940)</f>
        <v>12</v>
      </c>
      <c r="AA940" s="87" cm="1">
        <f t="array" aca="1" ref="AA940" ca="1">INDIRECT("'Base de données'!A" &amp; ROW(Y940))</f>
        <v>45748</v>
      </c>
      <c r="AB940" s="51" t="str" cm="1">
        <f t="array" aca="1" ref="AB940" ca="1">INDIRECT("'Base de données'!B" &amp; ROW(Z940))</f>
        <v>97B98</v>
      </c>
    </row>
    <row r="941" spans="1:28" x14ac:dyDescent="0.3">
      <c r="A941" s="41" t="str">
        <f ca="1">IF(IF(AND($B941&lt;&gt;"-",$B941=$E941),"Entrée et sortie","-")="Entrée et sortie",'Base de données'!$B941,"-")</f>
        <v>-</v>
      </c>
      <c r="B941" s="41" t="str">
        <f t="shared" ca="1" si="59"/>
        <v>-</v>
      </c>
      <c r="C941" s="41" t="str">
        <f t="shared" ca="1" si="60"/>
        <v>-</v>
      </c>
      <c r="D941" s="41" t="str">
        <f>IF($F941="sortie en cours d'année",'Base de données'!$B941,"-")</f>
        <v>-</v>
      </c>
      <c r="E941" s="41" t="str">
        <f>IF($H941="entrée en cours d'année",'Base de données'!$B941,"-")</f>
        <v>-</v>
      </c>
      <c r="F941" s="37" t="str">
        <f t="shared" si="57"/>
        <v/>
      </c>
      <c r="G941" s="37" t="str">
        <f>IF($J941="mouvement",_xlfn.XLOOKUP('Base de données'!$B941,$V:$V,$V:$V,0),"")</f>
        <v/>
      </c>
      <c r="H941" s="37" t="str">
        <f t="shared" si="58"/>
        <v/>
      </c>
      <c r="I941" s="37" t="str">
        <f>IF($J941="mouvement",_xlfn.XLOOKUP('Base de données'!$B941,$K:$K,$K:$K,0),"")</f>
        <v/>
      </c>
      <c r="J941" s="38" t="str">
        <f>IF(AND(Y941&lt;&gt;MAX(Y:Y),COUNTIF(K941:V941,'Base de données'!$B941)&gt;0),"mouvement","")</f>
        <v/>
      </c>
      <c r="K941" s="39" t="str">
        <f>IF(K$1&gt;$AE$1,"-",IFERROR(IF(DATEDIF('Base de données'!$A941,K$1,"d")&lt;&gt;0,"",'Base de données'!$B941),""))</f>
        <v/>
      </c>
      <c r="L941" s="39" t="str">
        <f>IF(L$1&gt;$AE$1,"-",IFERROR(IF(DATEDIF('Base de données'!$A941,L$1,"d")&lt;&gt;0,"",'Base de données'!$B941),""))</f>
        <v/>
      </c>
      <c r="M941" s="39" t="str">
        <f>IF(M$1&gt;$AE$1,"-",IFERROR(IF(DATEDIF('Base de données'!$A941,M$1,"d")&lt;&gt;0,"",'Base de données'!$B941),""))</f>
        <v/>
      </c>
      <c r="N941" s="39" t="str">
        <f>IF(N$1&gt;$AE$1,"-",IFERROR(IF(DATEDIF('Base de données'!$A941,N$1,"d")&lt;&gt;0,"",'Base de données'!$B941),""))</f>
        <v>879JO</v>
      </c>
      <c r="O941" s="39" t="str">
        <f>IF(O$1&gt;$AE$1,"-",IFERROR(IF(DATEDIF('Base de données'!$A941,O$1,"d")&lt;&gt;0,"",'Base de données'!$B941),""))</f>
        <v/>
      </c>
      <c r="P941" s="39" t="str">
        <f>IF(P$1&gt;$AE$1,"-",IFERROR(IF(DATEDIF('Base de données'!$A941,P$1,"d")&lt;&gt;0,"",'Base de données'!$B941),""))</f>
        <v/>
      </c>
      <c r="Q941" s="39" t="str">
        <f>IF(Q$1&gt;$AE$1,"-",IFERROR(IF(DATEDIF('Base de données'!$A941,Q$1,"d")&lt;&gt;0,"",'Base de données'!$B941),""))</f>
        <v/>
      </c>
      <c r="R941" s="39" t="str">
        <f>IF(R$1&gt;$AE$1,"-",IFERROR(IF(DATEDIF('Base de données'!$A941,R$1,"d")&lt;&gt;0,"",'Base de données'!$B941),""))</f>
        <v/>
      </c>
      <c r="S941" s="39" t="str">
        <f>IF(S$1&gt;$AE$1,"-",IFERROR(IF(DATEDIF('Base de données'!$A941,S$1,"d")&lt;&gt;0,"",'Base de données'!$B941),""))</f>
        <v/>
      </c>
      <c r="T941" s="39" t="str">
        <f>IF(T$1&gt;$AE$1,"-",IFERROR(IF(DATEDIF('Base de données'!$A941,T$1,"d")&lt;&gt;0,"",'Base de données'!$B941),""))</f>
        <v/>
      </c>
      <c r="U941" s="39" t="str">
        <f>IF(U$1&gt;$AE$1,"-",IFERROR(IF(DATEDIF('Base de données'!$A941,U$1,"d")&lt;&gt;0,"",'Base de données'!$B941),""))</f>
        <v/>
      </c>
      <c r="V941" s="39" t="str">
        <f>IF(V$1&gt;$AE$1,"-",IFERROR(IF(DATEDIF('Base de données'!$A941,V$1,"d")&lt;&gt;0,"",'Base de données'!$B941),""))</f>
        <v/>
      </c>
      <c r="W941" s="34"/>
      <c r="X941" s="30" t="str">
        <f>'Base de données'!$C941&amp;" "&amp;'Base de données'!$D941</f>
        <v>Delahaye Pierre</v>
      </c>
      <c r="Y941" s="31">
        <f>COUNTIF('Base de données'!$B:$B,'Base de données'!$B941)</f>
        <v>12</v>
      </c>
      <c r="AA941" s="87" cm="1">
        <f t="array" aca="1" ref="AA941" ca="1">INDIRECT("'Base de données'!A" &amp; ROW(Y941))</f>
        <v>45748</v>
      </c>
      <c r="AB941" s="51" t="str" cm="1">
        <f t="array" aca="1" ref="AB941" ca="1">INDIRECT("'Base de données'!B" &amp; ROW(Z941))</f>
        <v>879JO</v>
      </c>
    </row>
    <row r="942" spans="1:28" x14ac:dyDescent="0.3">
      <c r="A942" s="41" t="str">
        <f ca="1">IF(IF(AND($B942&lt;&gt;"-",$B942=$E942),"Entrée et sortie","-")="Entrée et sortie",'Base de données'!$B942,"-")</f>
        <v>-</v>
      </c>
      <c r="B942" s="41" t="str">
        <f t="shared" ca="1" si="59"/>
        <v>-</v>
      </c>
      <c r="C942" s="41" t="str">
        <f t="shared" ca="1" si="60"/>
        <v>-</v>
      </c>
      <c r="D942" s="41" t="str">
        <f>IF($F942="sortie en cours d'année",'Base de données'!$B942,"-")</f>
        <v>-</v>
      </c>
      <c r="E942" s="41" t="str">
        <f>IF($H942="entrée en cours d'année",'Base de données'!$B942,"-")</f>
        <v>-</v>
      </c>
      <c r="F942" s="37" t="str">
        <f t="shared" si="57"/>
        <v/>
      </c>
      <c r="G942" s="37" t="str">
        <f>IF($J942="mouvement",_xlfn.XLOOKUP('Base de données'!$B942,$V:$V,$V:$V,0),"")</f>
        <v/>
      </c>
      <c r="H942" s="37" t="str">
        <f t="shared" si="58"/>
        <v/>
      </c>
      <c r="I942" s="37" t="str">
        <f>IF($J942="mouvement",_xlfn.XLOOKUP('Base de données'!$B942,$K:$K,$K:$K,0),"")</f>
        <v/>
      </c>
      <c r="J942" s="38" t="str">
        <f>IF(AND(Y942&lt;&gt;MAX(Y:Y),COUNTIF(K942:V942,'Base de données'!$B942)&gt;0),"mouvement","")</f>
        <v/>
      </c>
      <c r="K942" s="39" t="str">
        <f>IF(K$1&gt;$AE$1,"-",IFERROR(IF(DATEDIF('Base de données'!$A942,K$1,"d")&lt;&gt;0,"",'Base de données'!$B942),""))</f>
        <v/>
      </c>
      <c r="L942" s="39" t="str">
        <f>IF(L$1&gt;$AE$1,"-",IFERROR(IF(DATEDIF('Base de données'!$A942,L$1,"d")&lt;&gt;0,"",'Base de données'!$B942),""))</f>
        <v/>
      </c>
      <c r="M942" s="39" t="str">
        <f>IF(M$1&gt;$AE$1,"-",IFERROR(IF(DATEDIF('Base de données'!$A942,M$1,"d")&lt;&gt;0,"",'Base de données'!$B942),""))</f>
        <v/>
      </c>
      <c r="N942" s="39" t="str">
        <f>IF(N$1&gt;$AE$1,"-",IFERROR(IF(DATEDIF('Base de données'!$A942,N$1,"d")&lt;&gt;0,"",'Base de données'!$B942),""))</f>
        <v>GRXBX</v>
      </c>
      <c r="O942" s="39" t="str">
        <f>IF(O$1&gt;$AE$1,"-",IFERROR(IF(DATEDIF('Base de données'!$A942,O$1,"d")&lt;&gt;0,"",'Base de données'!$B942),""))</f>
        <v/>
      </c>
      <c r="P942" s="39" t="str">
        <f>IF(P$1&gt;$AE$1,"-",IFERROR(IF(DATEDIF('Base de données'!$A942,P$1,"d")&lt;&gt;0,"",'Base de données'!$B942),""))</f>
        <v/>
      </c>
      <c r="Q942" s="39" t="str">
        <f>IF(Q$1&gt;$AE$1,"-",IFERROR(IF(DATEDIF('Base de données'!$A942,Q$1,"d")&lt;&gt;0,"",'Base de données'!$B942),""))</f>
        <v/>
      </c>
      <c r="R942" s="39" t="str">
        <f>IF(R$1&gt;$AE$1,"-",IFERROR(IF(DATEDIF('Base de données'!$A942,R$1,"d")&lt;&gt;0,"",'Base de données'!$B942),""))</f>
        <v/>
      </c>
      <c r="S942" s="39" t="str">
        <f>IF(S$1&gt;$AE$1,"-",IFERROR(IF(DATEDIF('Base de données'!$A942,S$1,"d")&lt;&gt;0,"",'Base de données'!$B942),""))</f>
        <v/>
      </c>
      <c r="T942" s="39" t="str">
        <f>IF(T$1&gt;$AE$1,"-",IFERROR(IF(DATEDIF('Base de données'!$A942,T$1,"d")&lt;&gt;0,"",'Base de données'!$B942),""))</f>
        <v/>
      </c>
      <c r="U942" s="39" t="str">
        <f>IF(U$1&gt;$AE$1,"-",IFERROR(IF(DATEDIF('Base de données'!$A942,U$1,"d")&lt;&gt;0,"",'Base de données'!$B942),""))</f>
        <v/>
      </c>
      <c r="V942" s="39" t="str">
        <f>IF(V$1&gt;$AE$1,"-",IFERROR(IF(DATEDIF('Base de données'!$A942,V$1,"d")&lt;&gt;0,"",'Base de données'!$B942),""))</f>
        <v/>
      </c>
      <c r="W942" s="34"/>
      <c r="X942" s="30" t="str">
        <f>'Base de données'!$C942&amp;" "&amp;'Base de données'!$D942</f>
        <v>Deschamps Renée</v>
      </c>
      <c r="Y942" s="31">
        <f>COUNTIF('Base de données'!$B:$B,'Base de données'!$B942)</f>
        <v>12</v>
      </c>
      <c r="AA942" s="87" cm="1">
        <f t="array" aca="1" ref="AA942" ca="1">INDIRECT("'Base de données'!A" &amp; ROW(Y942))</f>
        <v>45748</v>
      </c>
      <c r="AB942" s="51" t="str" cm="1">
        <f t="array" aca="1" ref="AB942" ca="1">INDIRECT("'Base de données'!B" &amp; ROW(Z942))</f>
        <v>GRXBX</v>
      </c>
    </row>
    <row r="943" spans="1:28" x14ac:dyDescent="0.3">
      <c r="A943" s="41" t="str">
        <f ca="1">IF(IF(AND($B943&lt;&gt;"-",$B943=$E943),"Entrée et sortie","-")="Entrée et sortie",'Base de données'!$B943,"-")</f>
        <v>-</v>
      </c>
      <c r="B943" s="41" t="str">
        <f t="shared" ca="1" si="59"/>
        <v>-</v>
      </c>
      <c r="C943" s="41" t="str">
        <f t="shared" ca="1" si="60"/>
        <v>-</v>
      </c>
      <c r="D943" s="41" t="str">
        <f>IF($F943="sortie en cours d'année",'Base de données'!$B943,"-")</f>
        <v>-</v>
      </c>
      <c r="E943" s="41" t="str">
        <f>IF($H943="entrée en cours d'année",'Base de données'!$B943,"-")</f>
        <v>-</v>
      </c>
      <c r="F943" s="37" t="str">
        <f t="shared" si="57"/>
        <v/>
      </c>
      <c r="G943" s="37" t="str">
        <f>IF($J943="mouvement",_xlfn.XLOOKUP('Base de données'!$B943,$V:$V,$V:$V,0),"")</f>
        <v/>
      </c>
      <c r="H943" s="37" t="str">
        <f t="shared" si="58"/>
        <v/>
      </c>
      <c r="I943" s="37" t="str">
        <f>IF($J943="mouvement",_xlfn.XLOOKUP('Base de données'!$B943,$K:$K,$K:$K,0),"")</f>
        <v/>
      </c>
      <c r="J943" s="38" t="str">
        <f>IF(AND(Y943&lt;&gt;MAX(Y:Y),COUNTIF(K943:V943,'Base de données'!$B943)&gt;0),"mouvement","")</f>
        <v/>
      </c>
      <c r="K943" s="39" t="str">
        <f>IF(K$1&gt;$AE$1,"-",IFERROR(IF(DATEDIF('Base de données'!$A943,K$1,"d")&lt;&gt;0,"",'Base de données'!$B943),""))</f>
        <v/>
      </c>
      <c r="L943" s="39" t="str">
        <f>IF(L$1&gt;$AE$1,"-",IFERROR(IF(DATEDIF('Base de données'!$A943,L$1,"d")&lt;&gt;0,"",'Base de données'!$B943),""))</f>
        <v/>
      </c>
      <c r="M943" s="39" t="str">
        <f>IF(M$1&gt;$AE$1,"-",IFERROR(IF(DATEDIF('Base de données'!$A943,M$1,"d")&lt;&gt;0,"",'Base de données'!$B943),""))</f>
        <v/>
      </c>
      <c r="N943" s="39" t="str">
        <f>IF(N$1&gt;$AE$1,"-",IFERROR(IF(DATEDIF('Base de données'!$A943,N$1,"d")&lt;&gt;0,"",'Base de données'!$B943),""))</f>
        <v>PDNCT</v>
      </c>
      <c r="O943" s="39" t="str">
        <f>IF(O$1&gt;$AE$1,"-",IFERROR(IF(DATEDIF('Base de données'!$A943,O$1,"d")&lt;&gt;0,"",'Base de données'!$B943),""))</f>
        <v/>
      </c>
      <c r="P943" s="39" t="str">
        <f>IF(P$1&gt;$AE$1,"-",IFERROR(IF(DATEDIF('Base de données'!$A943,P$1,"d")&lt;&gt;0,"",'Base de données'!$B943),""))</f>
        <v/>
      </c>
      <c r="Q943" s="39" t="str">
        <f>IF(Q$1&gt;$AE$1,"-",IFERROR(IF(DATEDIF('Base de données'!$A943,Q$1,"d")&lt;&gt;0,"",'Base de données'!$B943),""))</f>
        <v/>
      </c>
      <c r="R943" s="39" t="str">
        <f>IF(R$1&gt;$AE$1,"-",IFERROR(IF(DATEDIF('Base de données'!$A943,R$1,"d")&lt;&gt;0,"",'Base de données'!$B943),""))</f>
        <v/>
      </c>
      <c r="S943" s="39" t="str">
        <f>IF(S$1&gt;$AE$1,"-",IFERROR(IF(DATEDIF('Base de données'!$A943,S$1,"d")&lt;&gt;0,"",'Base de données'!$B943),""))</f>
        <v/>
      </c>
      <c r="T943" s="39" t="str">
        <f>IF(T$1&gt;$AE$1,"-",IFERROR(IF(DATEDIF('Base de données'!$A943,T$1,"d")&lt;&gt;0,"",'Base de données'!$B943),""))</f>
        <v/>
      </c>
      <c r="U943" s="39" t="str">
        <f>IF(U$1&gt;$AE$1,"-",IFERROR(IF(DATEDIF('Base de données'!$A943,U$1,"d")&lt;&gt;0,"",'Base de données'!$B943),""))</f>
        <v/>
      </c>
      <c r="V943" s="39" t="str">
        <f>IF(V$1&gt;$AE$1,"-",IFERROR(IF(DATEDIF('Base de données'!$A943,V$1,"d")&lt;&gt;0,"",'Base de données'!$B943),""))</f>
        <v/>
      </c>
      <c r="W943" s="34"/>
      <c r="X943" s="30" t="str">
        <f>'Base de données'!$C943&amp;" "&amp;'Base de données'!$D943</f>
        <v>Guilbert Marcelle</v>
      </c>
      <c r="Y943" s="31">
        <f>COUNTIF('Base de données'!$B:$B,'Base de données'!$B943)</f>
        <v>12</v>
      </c>
      <c r="AA943" s="87" cm="1">
        <f t="array" aca="1" ref="AA943" ca="1">INDIRECT("'Base de données'!A" &amp; ROW(Y943))</f>
        <v>45748</v>
      </c>
      <c r="AB943" s="51" t="str" cm="1">
        <f t="array" aca="1" ref="AB943" ca="1">INDIRECT("'Base de données'!B" &amp; ROW(Z943))</f>
        <v>PDNCT</v>
      </c>
    </row>
    <row r="944" spans="1:28" x14ac:dyDescent="0.3">
      <c r="A944" s="41" t="str">
        <f ca="1">IF(IF(AND($B944&lt;&gt;"-",$B944=$E944),"Entrée et sortie","-")="Entrée et sortie",'Base de données'!$B944,"-")</f>
        <v>-</v>
      </c>
      <c r="B944" s="41" t="str">
        <f t="shared" ca="1" si="59"/>
        <v>-</v>
      </c>
      <c r="C944" s="41" t="str">
        <f t="shared" ca="1" si="60"/>
        <v>-</v>
      </c>
      <c r="D944" s="41" t="str">
        <f>IF($F944="sortie en cours d'année",'Base de données'!$B944,"-")</f>
        <v>-</v>
      </c>
      <c r="E944" s="41" t="str">
        <f>IF($H944="entrée en cours d'année",'Base de données'!$B944,"-")</f>
        <v>-</v>
      </c>
      <c r="F944" s="37" t="str">
        <f t="shared" si="57"/>
        <v/>
      </c>
      <c r="G944" s="37" t="str">
        <f>IF($J944="mouvement",_xlfn.XLOOKUP('Base de données'!$B944,$V:$V,$V:$V,0),"")</f>
        <v/>
      </c>
      <c r="H944" s="37" t="str">
        <f t="shared" si="58"/>
        <v/>
      </c>
      <c r="I944" s="37" t="str">
        <f>IF($J944="mouvement",_xlfn.XLOOKUP('Base de données'!$B944,$K:$K,$K:$K,0),"")</f>
        <v/>
      </c>
      <c r="J944" s="38" t="str">
        <f>IF(AND(Y944&lt;&gt;MAX(Y:Y),COUNTIF(K944:V944,'Base de données'!$B944)&gt;0),"mouvement","")</f>
        <v/>
      </c>
      <c r="K944" s="39" t="str">
        <f>IF(K$1&gt;$AE$1,"-",IFERROR(IF(DATEDIF('Base de données'!$A944,K$1,"d")&lt;&gt;0,"",'Base de données'!$B944),""))</f>
        <v/>
      </c>
      <c r="L944" s="39" t="str">
        <f>IF(L$1&gt;$AE$1,"-",IFERROR(IF(DATEDIF('Base de données'!$A944,L$1,"d")&lt;&gt;0,"",'Base de données'!$B944),""))</f>
        <v/>
      </c>
      <c r="M944" s="39" t="str">
        <f>IF(M$1&gt;$AE$1,"-",IFERROR(IF(DATEDIF('Base de données'!$A944,M$1,"d")&lt;&gt;0,"",'Base de données'!$B944),""))</f>
        <v/>
      </c>
      <c r="N944" s="39" t="str">
        <f>IF(N$1&gt;$AE$1,"-",IFERROR(IF(DATEDIF('Base de données'!$A944,N$1,"d")&lt;&gt;0,"",'Base de données'!$B944),""))</f>
        <v>TNB06</v>
      </c>
      <c r="O944" s="39" t="str">
        <f>IF(O$1&gt;$AE$1,"-",IFERROR(IF(DATEDIF('Base de données'!$A944,O$1,"d")&lt;&gt;0,"",'Base de données'!$B944),""))</f>
        <v/>
      </c>
      <c r="P944" s="39" t="str">
        <f>IF(P$1&gt;$AE$1,"-",IFERROR(IF(DATEDIF('Base de données'!$A944,P$1,"d")&lt;&gt;0,"",'Base de données'!$B944),""))</f>
        <v/>
      </c>
      <c r="Q944" s="39" t="str">
        <f>IF(Q$1&gt;$AE$1,"-",IFERROR(IF(DATEDIF('Base de données'!$A944,Q$1,"d")&lt;&gt;0,"",'Base de données'!$B944),""))</f>
        <v/>
      </c>
      <c r="R944" s="39" t="str">
        <f>IF(R$1&gt;$AE$1,"-",IFERROR(IF(DATEDIF('Base de données'!$A944,R$1,"d")&lt;&gt;0,"",'Base de données'!$B944),""))</f>
        <v/>
      </c>
      <c r="S944" s="39" t="str">
        <f>IF(S$1&gt;$AE$1,"-",IFERROR(IF(DATEDIF('Base de données'!$A944,S$1,"d")&lt;&gt;0,"",'Base de données'!$B944),""))</f>
        <v/>
      </c>
      <c r="T944" s="39" t="str">
        <f>IF(T$1&gt;$AE$1,"-",IFERROR(IF(DATEDIF('Base de données'!$A944,T$1,"d")&lt;&gt;0,"",'Base de données'!$B944),""))</f>
        <v/>
      </c>
      <c r="U944" s="39" t="str">
        <f>IF(U$1&gt;$AE$1,"-",IFERROR(IF(DATEDIF('Base de données'!$A944,U$1,"d")&lt;&gt;0,"",'Base de données'!$B944),""))</f>
        <v/>
      </c>
      <c r="V944" s="39" t="str">
        <f>IF(V$1&gt;$AE$1,"-",IFERROR(IF(DATEDIF('Base de données'!$A944,V$1,"d")&lt;&gt;0,"",'Base de données'!$B944),""))</f>
        <v/>
      </c>
      <c r="W944" s="34"/>
      <c r="X944" s="30" t="str">
        <f>'Base de données'!$C944&amp;" "&amp;'Base de données'!$D944</f>
        <v>Bègue Alfred</v>
      </c>
      <c r="Y944" s="31">
        <f>COUNTIF('Base de données'!$B:$B,'Base de données'!$B944)</f>
        <v>12</v>
      </c>
      <c r="AA944" s="87" cm="1">
        <f t="array" aca="1" ref="AA944" ca="1">INDIRECT("'Base de données'!A" &amp; ROW(Y944))</f>
        <v>45748</v>
      </c>
      <c r="AB944" s="51" t="str" cm="1">
        <f t="array" aca="1" ref="AB944" ca="1">INDIRECT("'Base de données'!B" &amp; ROW(Z944))</f>
        <v>TNB06</v>
      </c>
    </row>
    <row r="945" spans="1:28" x14ac:dyDescent="0.3">
      <c r="A945" s="41" t="str">
        <f ca="1">IF(IF(AND($B945&lt;&gt;"-",$B945=$E945),"Entrée et sortie","-")="Entrée et sortie",'Base de données'!$B945,"-")</f>
        <v>-</v>
      </c>
      <c r="B945" s="41" t="str">
        <f t="shared" ca="1" si="59"/>
        <v>-</v>
      </c>
      <c r="C945" s="41" t="str">
        <f t="shared" ca="1" si="60"/>
        <v>-</v>
      </c>
      <c r="D945" s="41" t="str">
        <f>IF($F945="sortie en cours d'année",'Base de données'!$B945,"-")</f>
        <v>-</v>
      </c>
      <c r="E945" s="41" t="str">
        <f>IF($H945="entrée en cours d'année",'Base de données'!$B945,"-")</f>
        <v>-</v>
      </c>
      <c r="F945" s="37" t="str">
        <f t="shared" si="57"/>
        <v/>
      </c>
      <c r="G945" s="37" t="str">
        <f>IF($J945="mouvement",_xlfn.XLOOKUP('Base de données'!$B945,$V:$V,$V:$V,0),"")</f>
        <v/>
      </c>
      <c r="H945" s="37" t="str">
        <f t="shared" si="58"/>
        <v/>
      </c>
      <c r="I945" s="37" t="str">
        <f>IF($J945="mouvement",_xlfn.XLOOKUP('Base de données'!$B945,$K:$K,$K:$K,0),"")</f>
        <v/>
      </c>
      <c r="J945" s="38" t="str">
        <f>IF(AND(Y945&lt;&gt;MAX(Y:Y),COUNTIF(K945:V945,'Base de données'!$B945)&gt;0),"mouvement","")</f>
        <v/>
      </c>
      <c r="K945" s="39" t="str">
        <f>IF(K$1&gt;$AE$1,"-",IFERROR(IF(DATEDIF('Base de données'!$A945,K$1,"d")&lt;&gt;0,"",'Base de données'!$B945),""))</f>
        <v/>
      </c>
      <c r="L945" s="39" t="str">
        <f>IF(L$1&gt;$AE$1,"-",IFERROR(IF(DATEDIF('Base de données'!$A945,L$1,"d")&lt;&gt;0,"",'Base de données'!$B945),""))</f>
        <v/>
      </c>
      <c r="M945" s="39" t="str">
        <f>IF(M$1&gt;$AE$1,"-",IFERROR(IF(DATEDIF('Base de données'!$A945,M$1,"d")&lt;&gt;0,"",'Base de données'!$B945),""))</f>
        <v/>
      </c>
      <c r="N945" s="39" t="str">
        <f>IF(N$1&gt;$AE$1,"-",IFERROR(IF(DATEDIF('Base de données'!$A945,N$1,"d")&lt;&gt;0,"",'Base de données'!$B945),""))</f>
        <v>5ATC0</v>
      </c>
      <c r="O945" s="39" t="str">
        <f>IF(O$1&gt;$AE$1,"-",IFERROR(IF(DATEDIF('Base de données'!$A945,O$1,"d")&lt;&gt;0,"",'Base de données'!$B945),""))</f>
        <v/>
      </c>
      <c r="P945" s="39" t="str">
        <f>IF(P$1&gt;$AE$1,"-",IFERROR(IF(DATEDIF('Base de données'!$A945,P$1,"d")&lt;&gt;0,"",'Base de données'!$B945),""))</f>
        <v/>
      </c>
      <c r="Q945" s="39" t="str">
        <f>IF(Q$1&gt;$AE$1,"-",IFERROR(IF(DATEDIF('Base de données'!$A945,Q$1,"d")&lt;&gt;0,"",'Base de données'!$B945),""))</f>
        <v/>
      </c>
      <c r="R945" s="39" t="str">
        <f>IF(R$1&gt;$AE$1,"-",IFERROR(IF(DATEDIF('Base de données'!$A945,R$1,"d")&lt;&gt;0,"",'Base de données'!$B945),""))</f>
        <v/>
      </c>
      <c r="S945" s="39" t="str">
        <f>IF(S$1&gt;$AE$1,"-",IFERROR(IF(DATEDIF('Base de données'!$A945,S$1,"d")&lt;&gt;0,"",'Base de données'!$B945),""))</f>
        <v/>
      </c>
      <c r="T945" s="39" t="str">
        <f>IF(T$1&gt;$AE$1,"-",IFERROR(IF(DATEDIF('Base de données'!$A945,T$1,"d")&lt;&gt;0,"",'Base de données'!$B945),""))</f>
        <v/>
      </c>
      <c r="U945" s="39" t="str">
        <f>IF(U$1&gt;$AE$1,"-",IFERROR(IF(DATEDIF('Base de données'!$A945,U$1,"d")&lt;&gt;0,"",'Base de données'!$B945),""))</f>
        <v/>
      </c>
      <c r="V945" s="39" t="str">
        <f>IF(V$1&gt;$AE$1,"-",IFERROR(IF(DATEDIF('Base de données'!$A945,V$1,"d")&lt;&gt;0,"",'Base de données'!$B945),""))</f>
        <v/>
      </c>
      <c r="W945" s="34"/>
      <c r="X945" s="30" t="str">
        <f>'Base de données'!$C945&amp;" "&amp;'Base de données'!$D945</f>
        <v>Marin Lucie</v>
      </c>
      <c r="Y945" s="31">
        <f>COUNTIF('Base de données'!$B:$B,'Base de données'!$B945)</f>
        <v>12</v>
      </c>
      <c r="AA945" s="87" cm="1">
        <f t="array" aca="1" ref="AA945" ca="1">INDIRECT("'Base de données'!A" &amp; ROW(Y945))</f>
        <v>45748</v>
      </c>
      <c r="AB945" s="51" t="str" cm="1">
        <f t="array" aca="1" ref="AB945" ca="1">INDIRECT("'Base de données'!B" &amp; ROW(Z945))</f>
        <v>5ATC0</v>
      </c>
    </row>
    <row r="946" spans="1:28" x14ac:dyDescent="0.3">
      <c r="A946" s="41" t="str">
        <f ca="1">IF(IF(AND($B946&lt;&gt;"-",$B946=$E946),"Entrée et sortie","-")="Entrée et sortie",'Base de données'!$B946,"-")</f>
        <v>-</v>
      </c>
      <c r="B946" s="41" t="str">
        <f t="shared" ca="1" si="59"/>
        <v>-</v>
      </c>
      <c r="C946" s="41" t="str">
        <f t="shared" ca="1" si="60"/>
        <v>-</v>
      </c>
      <c r="D946" s="41" t="str">
        <f>IF($F946="sortie en cours d'année",'Base de données'!$B946,"-")</f>
        <v>-</v>
      </c>
      <c r="E946" s="41" t="str">
        <f>IF($H946="entrée en cours d'année",'Base de données'!$B946,"-")</f>
        <v>-</v>
      </c>
      <c r="F946" s="37" t="str">
        <f t="shared" si="57"/>
        <v/>
      </c>
      <c r="G946" s="37" t="str">
        <f>IF($J946="mouvement",_xlfn.XLOOKUP('Base de données'!$B946,$V:$V,$V:$V,0),"")</f>
        <v/>
      </c>
      <c r="H946" s="37" t="str">
        <f t="shared" si="58"/>
        <v/>
      </c>
      <c r="I946" s="37" t="str">
        <f>IF($J946="mouvement",_xlfn.XLOOKUP('Base de données'!$B946,$K:$K,$K:$K,0),"")</f>
        <v/>
      </c>
      <c r="J946" s="38" t="str">
        <f>IF(AND(Y946&lt;&gt;MAX(Y:Y),COUNTIF(K946:V946,'Base de données'!$B946)&gt;0),"mouvement","")</f>
        <v/>
      </c>
      <c r="K946" s="39" t="str">
        <f>IF(K$1&gt;$AE$1,"-",IFERROR(IF(DATEDIF('Base de données'!$A946,K$1,"d")&lt;&gt;0,"",'Base de données'!$B946),""))</f>
        <v/>
      </c>
      <c r="L946" s="39" t="str">
        <f>IF(L$1&gt;$AE$1,"-",IFERROR(IF(DATEDIF('Base de données'!$A946,L$1,"d")&lt;&gt;0,"",'Base de données'!$B946),""))</f>
        <v/>
      </c>
      <c r="M946" s="39" t="str">
        <f>IF(M$1&gt;$AE$1,"-",IFERROR(IF(DATEDIF('Base de données'!$A946,M$1,"d")&lt;&gt;0,"",'Base de données'!$B946),""))</f>
        <v/>
      </c>
      <c r="N946" s="39" t="str">
        <f>IF(N$1&gt;$AE$1,"-",IFERROR(IF(DATEDIF('Base de données'!$A946,N$1,"d")&lt;&gt;0,"",'Base de données'!$B946),""))</f>
        <v>4XYGG</v>
      </c>
      <c r="O946" s="39" t="str">
        <f>IF(O$1&gt;$AE$1,"-",IFERROR(IF(DATEDIF('Base de données'!$A946,O$1,"d")&lt;&gt;0,"",'Base de données'!$B946),""))</f>
        <v/>
      </c>
      <c r="P946" s="39" t="str">
        <f>IF(P$1&gt;$AE$1,"-",IFERROR(IF(DATEDIF('Base de données'!$A946,P$1,"d")&lt;&gt;0,"",'Base de données'!$B946),""))</f>
        <v/>
      </c>
      <c r="Q946" s="39" t="str">
        <f>IF(Q$1&gt;$AE$1,"-",IFERROR(IF(DATEDIF('Base de données'!$A946,Q$1,"d")&lt;&gt;0,"",'Base de données'!$B946),""))</f>
        <v/>
      </c>
      <c r="R946" s="39" t="str">
        <f>IF(R$1&gt;$AE$1,"-",IFERROR(IF(DATEDIF('Base de données'!$A946,R$1,"d")&lt;&gt;0,"",'Base de données'!$B946),""))</f>
        <v/>
      </c>
      <c r="S946" s="39" t="str">
        <f>IF(S$1&gt;$AE$1,"-",IFERROR(IF(DATEDIF('Base de données'!$A946,S$1,"d")&lt;&gt;0,"",'Base de données'!$B946),""))</f>
        <v/>
      </c>
      <c r="T946" s="39" t="str">
        <f>IF(T$1&gt;$AE$1,"-",IFERROR(IF(DATEDIF('Base de données'!$A946,T$1,"d")&lt;&gt;0,"",'Base de données'!$B946),""))</f>
        <v/>
      </c>
      <c r="U946" s="39" t="str">
        <f>IF(U$1&gt;$AE$1,"-",IFERROR(IF(DATEDIF('Base de données'!$A946,U$1,"d")&lt;&gt;0,"",'Base de données'!$B946),""))</f>
        <v/>
      </c>
      <c r="V946" s="39" t="str">
        <f>IF(V$1&gt;$AE$1,"-",IFERROR(IF(DATEDIF('Base de données'!$A946,V$1,"d")&lt;&gt;0,"",'Base de données'!$B946),""))</f>
        <v/>
      </c>
      <c r="W946" s="34"/>
      <c r="X946" s="30" t="str">
        <f>'Base de données'!$C946&amp;" "&amp;'Base de données'!$D946</f>
        <v>Camus Isaac</v>
      </c>
      <c r="Y946" s="31">
        <f>COUNTIF('Base de données'!$B:$B,'Base de données'!$B946)</f>
        <v>12</v>
      </c>
      <c r="AA946" s="87" cm="1">
        <f t="array" aca="1" ref="AA946" ca="1">INDIRECT("'Base de données'!A" &amp; ROW(Y946))</f>
        <v>45748</v>
      </c>
      <c r="AB946" s="51" t="str" cm="1">
        <f t="array" aca="1" ref="AB946" ca="1">INDIRECT("'Base de données'!B" &amp; ROW(Z946))</f>
        <v>4XYGG</v>
      </c>
    </row>
    <row r="947" spans="1:28" x14ac:dyDescent="0.3">
      <c r="A947" s="41" t="str">
        <f ca="1">IF(IF(AND($B947&lt;&gt;"-",$B947=$E947),"Entrée et sortie","-")="Entrée et sortie",'Base de données'!$B947,"-")</f>
        <v>-</v>
      </c>
      <c r="B947" s="41" t="str">
        <f t="shared" ca="1" si="59"/>
        <v>-</v>
      </c>
      <c r="C947" s="41" t="str">
        <f t="shared" ca="1" si="60"/>
        <v>-</v>
      </c>
      <c r="D947" s="41" t="str">
        <f>IF($F947="sortie en cours d'année",'Base de données'!$B947,"-")</f>
        <v>-</v>
      </c>
      <c r="E947" s="41" t="str">
        <f>IF($H947="entrée en cours d'année",'Base de données'!$B947,"-")</f>
        <v>-</v>
      </c>
      <c r="F947" s="37" t="str">
        <f t="shared" si="57"/>
        <v/>
      </c>
      <c r="G947" s="37" t="str">
        <f>IF($J947="mouvement",_xlfn.XLOOKUP('Base de données'!$B947,$V:$V,$V:$V,0),"")</f>
        <v/>
      </c>
      <c r="H947" s="37" t="str">
        <f t="shared" si="58"/>
        <v/>
      </c>
      <c r="I947" s="37" t="str">
        <f>IF($J947="mouvement",_xlfn.XLOOKUP('Base de données'!$B947,$K:$K,$K:$K,0),"")</f>
        <v/>
      </c>
      <c r="J947" s="38" t="str">
        <f>IF(AND(Y947&lt;&gt;MAX(Y:Y),COUNTIF(K947:V947,'Base de données'!$B947)&gt;0),"mouvement","")</f>
        <v/>
      </c>
      <c r="K947" s="39" t="str">
        <f>IF(K$1&gt;$AE$1,"-",IFERROR(IF(DATEDIF('Base de données'!$A947,K$1,"d")&lt;&gt;0,"",'Base de données'!$B947),""))</f>
        <v/>
      </c>
      <c r="L947" s="39" t="str">
        <f>IF(L$1&gt;$AE$1,"-",IFERROR(IF(DATEDIF('Base de données'!$A947,L$1,"d")&lt;&gt;0,"",'Base de données'!$B947),""))</f>
        <v/>
      </c>
      <c r="M947" s="39" t="str">
        <f>IF(M$1&gt;$AE$1,"-",IFERROR(IF(DATEDIF('Base de données'!$A947,M$1,"d")&lt;&gt;0,"",'Base de données'!$B947),""))</f>
        <v/>
      </c>
      <c r="N947" s="39" t="str">
        <f>IF(N$1&gt;$AE$1,"-",IFERROR(IF(DATEDIF('Base de données'!$A947,N$1,"d")&lt;&gt;0,"",'Base de données'!$B947),""))</f>
        <v>399PQ</v>
      </c>
      <c r="O947" s="39" t="str">
        <f>IF(O$1&gt;$AE$1,"-",IFERROR(IF(DATEDIF('Base de données'!$A947,O$1,"d")&lt;&gt;0,"",'Base de données'!$B947),""))</f>
        <v/>
      </c>
      <c r="P947" s="39" t="str">
        <f>IF(P$1&gt;$AE$1,"-",IFERROR(IF(DATEDIF('Base de données'!$A947,P$1,"d")&lt;&gt;0,"",'Base de données'!$B947),""))</f>
        <v/>
      </c>
      <c r="Q947" s="39" t="str">
        <f>IF(Q$1&gt;$AE$1,"-",IFERROR(IF(DATEDIF('Base de données'!$A947,Q$1,"d")&lt;&gt;0,"",'Base de données'!$B947),""))</f>
        <v/>
      </c>
      <c r="R947" s="39" t="str">
        <f>IF(R$1&gt;$AE$1,"-",IFERROR(IF(DATEDIF('Base de données'!$A947,R$1,"d")&lt;&gt;0,"",'Base de données'!$B947),""))</f>
        <v/>
      </c>
      <c r="S947" s="39" t="str">
        <f>IF(S$1&gt;$AE$1,"-",IFERROR(IF(DATEDIF('Base de données'!$A947,S$1,"d")&lt;&gt;0,"",'Base de données'!$B947),""))</f>
        <v/>
      </c>
      <c r="T947" s="39" t="str">
        <f>IF(T$1&gt;$AE$1,"-",IFERROR(IF(DATEDIF('Base de données'!$A947,T$1,"d")&lt;&gt;0,"",'Base de données'!$B947),""))</f>
        <v/>
      </c>
      <c r="U947" s="39" t="str">
        <f>IF(U$1&gt;$AE$1,"-",IFERROR(IF(DATEDIF('Base de données'!$A947,U$1,"d")&lt;&gt;0,"",'Base de données'!$B947),""))</f>
        <v/>
      </c>
      <c r="V947" s="39" t="str">
        <f>IF(V$1&gt;$AE$1,"-",IFERROR(IF(DATEDIF('Base de données'!$A947,V$1,"d")&lt;&gt;0,"",'Base de données'!$B947),""))</f>
        <v/>
      </c>
      <c r="W947" s="34"/>
      <c r="X947" s="30" t="str">
        <f>'Base de données'!$C947&amp;" "&amp;'Base de données'!$D947</f>
        <v>Nicolas Alix</v>
      </c>
      <c r="Y947" s="31">
        <f>COUNTIF('Base de données'!$B:$B,'Base de données'!$B947)</f>
        <v>12</v>
      </c>
      <c r="AA947" s="87" cm="1">
        <f t="array" aca="1" ref="AA947" ca="1">INDIRECT("'Base de données'!A" &amp; ROW(Y947))</f>
        <v>45748</v>
      </c>
      <c r="AB947" s="51" t="str" cm="1">
        <f t="array" aca="1" ref="AB947" ca="1">INDIRECT("'Base de données'!B" &amp; ROW(Z947))</f>
        <v>399PQ</v>
      </c>
    </row>
    <row r="948" spans="1:28" x14ac:dyDescent="0.3">
      <c r="A948" s="41" t="str">
        <f ca="1">IF(IF(AND($B948&lt;&gt;"-",$B948=$E948),"Entrée et sortie","-")="Entrée et sortie",'Base de données'!$B948,"-")</f>
        <v>-</v>
      </c>
      <c r="B948" s="41" t="str">
        <f t="shared" ca="1" si="59"/>
        <v>-</v>
      </c>
      <c r="C948" s="41" t="str">
        <f t="shared" ca="1" si="60"/>
        <v>-</v>
      </c>
      <c r="D948" s="41" t="str">
        <f>IF($F948="sortie en cours d'année",'Base de données'!$B948,"-")</f>
        <v>-</v>
      </c>
      <c r="E948" s="41" t="str">
        <f>IF($H948="entrée en cours d'année",'Base de données'!$B948,"-")</f>
        <v>-</v>
      </c>
      <c r="F948" s="37" t="str">
        <f t="shared" si="57"/>
        <v/>
      </c>
      <c r="G948" s="37" t="str">
        <f>IF($J948="mouvement",_xlfn.XLOOKUP('Base de données'!$B948,$V:$V,$V:$V,0),"")</f>
        <v/>
      </c>
      <c r="H948" s="37" t="str">
        <f t="shared" si="58"/>
        <v/>
      </c>
      <c r="I948" s="37" t="str">
        <f>IF($J948="mouvement",_xlfn.XLOOKUP('Base de données'!$B948,$K:$K,$K:$K,0),"")</f>
        <v/>
      </c>
      <c r="J948" s="38" t="str">
        <f>IF(AND(Y948&lt;&gt;MAX(Y:Y),COUNTIF(K948:V948,'Base de données'!$B948)&gt;0),"mouvement","")</f>
        <v/>
      </c>
      <c r="K948" s="39" t="str">
        <f>IF(K$1&gt;$AE$1,"-",IFERROR(IF(DATEDIF('Base de données'!$A948,K$1,"d")&lt;&gt;0,"",'Base de données'!$B948),""))</f>
        <v/>
      </c>
      <c r="L948" s="39" t="str">
        <f>IF(L$1&gt;$AE$1,"-",IFERROR(IF(DATEDIF('Base de données'!$A948,L$1,"d")&lt;&gt;0,"",'Base de données'!$B948),""))</f>
        <v/>
      </c>
      <c r="M948" s="39" t="str">
        <f>IF(M$1&gt;$AE$1,"-",IFERROR(IF(DATEDIF('Base de données'!$A948,M$1,"d")&lt;&gt;0,"",'Base de données'!$B948),""))</f>
        <v/>
      </c>
      <c r="N948" s="39" t="str">
        <f>IF(N$1&gt;$AE$1,"-",IFERROR(IF(DATEDIF('Base de données'!$A948,N$1,"d")&lt;&gt;0,"",'Base de données'!$B948),""))</f>
        <v>VLI20</v>
      </c>
      <c r="O948" s="39" t="str">
        <f>IF(O$1&gt;$AE$1,"-",IFERROR(IF(DATEDIF('Base de données'!$A948,O$1,"d")&lt;&gt;0,"",'Base de données'!$B948),""))</f>
        <v/>
      </c>
      <c r="P948" s="39" t="str">
        <f>IF(P$1&gt;$AE$1,"-",IFERROR(IF(DATEDIF('Base de données'!$A948,P$1,"d")&lt;&gt;0,"",'Base de données'!$B948),""))</f>
        <v/>
      </c>
      <c r="Q948" s="39" t="str">
        <f>IF(Q$1&gt;$AE$1,"-",IFERROR(IF(DATEDIF('Base de données'!$A948,Q$1,"d")&lt;&gt;0,"",'Base de données'!$B948),""))</f>
        <v/>
      </c>
      <c r="R948" s="39" t="str">
        <f>IF(R$1&gt;$AE$1,"-",IFERROR(IF(DATEDIF('Base de données'!$A948,R$1,"d")&lt;&gt;0,"",'Base de données'!$B948),""))</f>
        <v/>
      </c>
      <c r="S948" s="39" t="str">
        <f>IF(S$1&gt;$AE$1,"-",IFERROR(IF(DATEDIF('Base de données'!$A948,S$1,"d")&lt;&gt;0,"",'Base de données'!$B948),""))</f>
        <v/>
      </c>
      <c r="T948" s="39" t="str">
        <f>IF(T$1&gt;$AE$1,"-",IFERROR(IF(DATEDIF('Base de données'!$A948,T$1,"d")&lt;&gt;0,"",'Base de données'!$B948),""))</f>
        <v/>
      </c>
      <c r="U948" s="39" t="str">
        <f>IF(U$1&gt;$AE$1,"-",IFERROR(IF(DATEDIF('Base de données'!$A948,U$1,"d")&lt;&gt;0,"",'Base de données'!$B948),""))</f>
        <v/>
      </c>
      <c r="V948" s="39" t="str">
        <f>IF(V$1&gt;$AE$1,"-",IFERROR(IF(DATEDIF('Base de données'!$A948,V$1,"d")&lt;&gt;0,"",'Base de données'!$B948),""))</f>
        <v/>
      </c>
      <c r="W948" s="34"/>
      <c r="X948" s="30" t="str">
        <f>'Base de données'!$C948&amp;" "&amp;'Base de données'!$D948</f>
        <v>Denis Laetitia</v>
      </c>
      <c r="Y948" s="31">
        <f>COUNTIF('Base de données'!$B:$B,'Base de données'!$B948)</f>
        <v>12</v>
      </c>
      <c r="AA948" s="87" cm="1">
        <f t="array" aca="1" ref="AA948" ca="1">INDIRECT("'Base de données'!A" &amp; ROW(Y948))</f>
        <v>45748</v>
      </c>
      <c r="AB948" s="51" t="str" cm="1">
        <f t="array" aca="1" ref="AB948" ca="1">INDIRECT("'Base de données'!B" &amp; ROW(Z948))</f>
        <v>VLI20</v>
      </c>
    </row>
    <row r="949" spans="1:28" x14ac:dyDescent="0.3">
      <c r="A949" s="41" t="str">
        <f ca="1">IF(IF(AND($B949&lt;&gt;"-",$B949=$E949),"Entrée et sortie","-")="Entrée et sortie",'Base de données'!$B949,"-")</f>
        <v>-</v>
      </c>
      <c r="B949" s="41" t="str">
        <f t="shared" ca="1" si="59"/>
        <v>GZV5S</v>
      </c>
      <c r="C949" s="41" t="str">
        <f t="shared" ca="1" si="60"/>
        <v>GZV5S</v>
      </c>
      <c r="D949" s="41" t="str">
        <f>IF($F949="sortie en cours d'année",'Base de données'!$B949,"-")</f>
        <v>GZV5S</v>
      </c>
      <c r="E949" s="41" t="str">
        <f>IF($H949="entrée en cours d'année",'Base de données'!$B949,"-")</f>
        <v>-</v>
      </c>
      <c r="F949" s="37" t="str">
        <f t="shared" si="57"/>
        <v>sortie en cours d'année</v>
      </c>
      <c r="G949" s="37">
        <f>IF($J949="mouvement",_xlfn.XLOOKUP('Base de données'!$B949,$V:$V,$V:$V,0),"")</f>
        <v>0</v>
      </c>
      <c r="H949" s="37" t="str">
        <f t="shared" si="58"/>
        <v/>
      </c>
      <c r="I949" s="37" t="str">
        <f>IF($J949="mouvement",_xlfn.XLOOKUP('Base de données'!$B949,$K:$K,$K:$K,0),"")</f>
        <v>GZV5S</v>
      </c>
      <c r="J949" s="38" t="str">
        <f>IF(AND(Y949&lt;&gt;MAX(Y:Y),COUNTIF(K949:V949,'Base de données'!$B949)&gt;0),"mouvement","")</f>
        <v>mouvement</v>
      </c>
      <c r="K949" s="39" t="str">
        <f>IF(K$1&gt;$AE$1,"-",IFERROR(IF(DATEDIF('Base de données'!$A949,K$1,"d")&lt;&gt;0,"",'Base de données'!$B949),""))</f>
        <v/>
      </c>
      <c r="L949" s="39" t="str">
        <f>IF(L$1&gt;$AE$1,"-",IFERROR(IF(DATEDIF('Base de données'!$A949,L$1,"d")&lt;&gt;0,"",'Base de données'!$B949),""))</f>
        <v/>
      </c>
      <c r="M949" s="39" t="str">
        <f>IF(M$1&gt;$AE$1,"-",IFERROR(IF(DATEDIF('Base de données'!$A949,M$1,"d")&lt;&gt;0,"",'Base de données'!$B949),""))</f>
        <v/>
      </c>
      <c r="N949" s="39" t="str">
        <f>IF(N$1&gt;$AE$1,"-",IFERROR(IF(DATEDIF('Base de données'!$A949,N$1,"d")&lt;&gt;0,"",'Base de données'!$B949),""))</f>
        <v>GZV5S</v>
      </c>
      <c r="O949" s="39" t="str">
        <f>IF(O$1&gt;$AE$1,"-",IFERROR(IF(DATEDIF('Base de données'!$A949,O$1,"d")&lt;&gt;0,"",'Base de données'!$B949),""))</f>
        <v/>
      </c>
      <c r="P949" s="39" t="str">
        <f>IF(P$1&gt;$AE$1,"-",IFERROR(IF(DATEDIF('Base de données'!$A949,P$1,"d")&lt;&gt;0,"",'Base de données'!$B949),""))</f>
        <v/>
      </c>
      <c r="Q949" s="39" t="str">
        <f>IF(Q$1&gt;$AE$1,"-",IFERROR(IF(DATEDIF('Base de données'!$A949,Q$1,"d")&lt;&gt;0,"",'Base de données'!$B949),""))</f>
        <v/>
      </c>
      <c r="R949" s="39" t="str">
        <f>IF(R$1&gt;$AE$1,"-",IFERROR(IF(DATEDIF('Base de données'!$A949,R$1,"d")&lt;&gt;0,"",'Base de données'!$B949),""))</f>
        <v/>
      </c>
      <c r="S949" s="39" t="str">
        <f>IF(S$1&gt;$AE$1,"-",IFERROR(IF(DATEDIF('Base de données'!$A949,S$1,"d")&lt;&gt;0,"",'Base de données'!$B949),""))</f>
        <v/>
      </c>
      <c r="T949" s="39" t="str">
        <f>IF(T$1&gt;$AE$1,"-",IFERROR(IF(DATEDIF('Base de données'!$A949,T$1,"d")&lt;&gt;0,"",'Base de données'!$B949),""))</f>
        <v/>
      </c>
      <c r="U949" s="39" t="str">
        <f>IF(U$1&gt;$AE$1,"-",IFERROR(IF(DATEDIF('Base de données'!$A949,U$1,"d")&lt;&gt;0,"",'Base de données'!$B949),""))</f>
        <v/>
      </c>
      <c r="V949" s="39" t="str">
        <f>IF(V$1&gt;$AE$1,"-",IFERROR(IF(DATEDIF('Base de données'!$A949,V$1,"d")&lt;&gt;0,"",'Base de données'!$B949),""))</f>
        <v/>
      </c>
      <c r="W949" s="34"/>
      <c r="X949" s="30" t="str">
        <f>'Base de données'!$C949&amp;" "&amp;'Base de données'!$D949</f>
        <v>Chevallier Margaud</v>
      </c>
      <c r="Y949" s="31">
        <f>COUNTIF('Base de données'!$B:$B,'Base de données'!$B949)</f>
        <v>7</v>
      </c>
      <c r="AA949" s="87" cm="1">
        <f t="array" aca="1" ref="AA949" ca="1">INDIRECT("'Base de données'!A" &amp; ROW(Y949))</f>
        <v>45748</v>
      </c>
      <c r="AB949" s="51" t="str" cm="1">
        <f t="array" aca="1" ref="AB949" ca="1">INDIRECT("'Base de données'!B" &amp; ROW(Z949))</f>
        <v>GZV5S</v>
      </c>
    </row>
    <row r="950" spans="1:28" x14ac:dyDescent="0.3">
      <c r="A950" s="41" t="str">
        <f ca="1">IF(IF(AND($B950&lt;&gt;"-",$B950=$E950),"Entrée et sortie","-")="Entrée et sortie",'Base de données'!$B950,"-")</f>
        <v>-</v>
      </c>
      <c r="B950" s="41" t="str">
        <f t="shared" ca="1" si="59"/>
        <v>-</v>
      </c>
      <c r="C950" s="41" t="str">
        <f t="shared" ca="1" si="60"/>
        <v>-</v>
      </c>
      <c r="D950" s="41" t="str">
        <f>IF($F950="sortie en cours d'année",'Base de données'!$B950,"-")</f>
        <v>-</v>
      </c>
      <c r="E950" s="41" t="str">
        <f>IF($H950="entrée en cours d'année",'Base de données'!$B950,"-")</f>
        <v>-</v>
      </c>
      <c r="F950" s="37" t="str">
        <f t="shared" si="57"/>
        <v/>
      </c>
      <c r="G950" s="37" t="str">
        <f>IF($J950="mouvement",_xlfn.XLOOKUP('Base de données'!$B950,$V:$V,$V:$V,0),"")</f>
        <v/>
      </c>
      <c r="H950" s="37" t="str">
        <f t="shared" si="58"/>
        <v/>
      </c>
      <c r="I950" s="37" t="str">
        <f>IF($J950="mouvement",_xlfn.XLOOKUP('Base de données'!$B950,$K:$K,$K:$K,0),"")</f>
        <v/>
      </c>
      <c r="J950" s="38" t="str">
        <f>IF(AND(Y950&lt;&gt;MAX(Y:Y),COUNTIF(K950:V950,'Base de données'!$B950)&gt;0),"mouvement","")</f>
        <v/>
      </c>
      <c r="K950" s="39" t="str">
        <f>IF(K$1&gt;$AE$1,"-",IFERROR(IF(DATEDIF('Base de données'!$A950,K$1,"d")&lt;&gt;0,"",'Base de données'!$B950),""))</f>
        <v/>
      </c>
      <c r="L950" s="39" t="str">
        <f>IF(L$1&gt;$AE$1,"-",IFERROR(IF(DATEDIF('Base de données'!$A950,L$1,"d")&lt;&gt;0,"",'Base de données'!$B950),""))</f>
        <v/>
      </c>
      <c r="M950" s="39" t="str">
        <f>IF(M$1&gt;$AE$1,"-",IFERROR(IF(DATEDIF('Base de données'!$A950,M$1,"d")&lt;&gt;0,"",'Base de données'!$B950),""))</f>
        <v/>
      </c>
      <c r="N950" s="39" t="str">
        <f>IF(N$1&gt;$AE$1,"-",IFERROR(IF(DATEDIF('Base de données'!$A950,N$1,"d")&lt;&gt;0,"",'Base de données'!$B950),""))</f>
        <v>D6LA5</v>
      </c>
      <c r="O950" s="39" t="str">
        <f>IF(O$1&gt;$AE$1,"-",IFERROR(IF(DATEDIF('Base de données'!$A950,O$1,"d")&lt;&gt;0,"",'Base de données'!$B950),""))</f>
        <v/>
      </c>
      <c r="P950" s="39" t="str">
        <f>IF(P$1&gt;$AE$1,"-",IFERROR(IF(DATEDIF('Base de données'!$A950,P$1,"d")&lt;&gt;0,"",'Base de données'!$B950),""))</f>
        <v/>
      </c>
      <c r="Q950" s="39" t="str">
        <f>IF(Q$1&gt;$AE$1,"-",IFERROR(IF(DATEDIF('Base de données'!$A950,Q$1,"d")&lt;&gt;0,"",'Base de données'!$B950),""))</f>
        <v/>
      </c>
      <c r="R950" s="39" t="str">
        <f>IF(R$1&gt;$AE$1,"-",IFERROR(IF(DATEDIF('Base de données'!$A950,R$1,"d")&lt;&gt;0,"",'Base de données'!$B950),""))</f>
        <v/>
      </c>
      <c r="S950" s="39" t="str">
        <f>IF(S$1&gt;$AE$1,"-",IFERROR(IF(DATEDIF('Base de données'!$A950,S$1,"d")&lt;&gt;0,"",'Base de données'!$B950),""))</f>
        <v/>
      </c>
      <c r="T950" s="39" t="str">
        <f>IF(T$1&gt;$AE$1,"-",IFERROR(IF(DATEDIF('Base de données'!$A950,T$1,"d")&lt;&gt;0,"",'Base de données'!$B950),""))</f>
        <v/>
      </c>
      <c r="U950" s="39" t="str">
        <f>IF(U$1&gt;$AE$1,"-",IFERROR(IF(DATEDIF('Base de données'!$A950,U$1,"d")&lt;&gt;0,"",'Base de données'!$B950),""))</f>
        <v/>
      </c>
      <c r="V950" s="39" t="str">
        <f>IF(V$1&gt;$AE$1,"-",IFERROR(IF(DATEDIF('Base de données'!$A950,V$1,"d")&lt;&gt;0,"",'Base de données'!$B950),""))</f>
        <v/>
      </c>
      <c r="W950" s="34"/>
      <c r="X950" s="30" t="str">
        <f>'Base de données'!$C950&amp;" "&amp;'Base de données'!$D950</f>
        <v>Morin Joséphine</v>
      </c>
      <c r="Y950" s="31">
        <f>COUNTIF('Base de données'!$B:$B,'Base de données'!$B950)</f>
        <v>12</v>
      </c>
      <c r="AA950" s="87" cm="1">
        <f t="array" aca="1" ref="AA950" ca="1">INDIRECT("'Base de données'!A" &amp; ROW(Y950))</f>
        <v>45748</v>
      </c>
      <c r="AB950" s="51" t="str" cm="1">
        <f t="array" aca="1" ref="AB950" ca="1">INDIRECT("'Base de données'!B" &amp; ROW(Z950))</f>
        <v>D6LA5</v>
      </c>
    </row>
    <row r="951" spans="1:28" x14ac:dyDescent="0.3">
      <c r="A951" s="41" t="str">
        <f ca="1">IF(IF(AND($B951&lt;&gt;"-",$B951=$E951),"Entrée et sortie","-")="Entrée et sortie",'Base de données'!$B951,"-")</f>
        <v>-</v>
      </c>
      <c r="B951" s="41" t="str">
        <f t="shared" ca="1" si="59"/>
        <v>-</v>
      </c>
      <c r="C951" s="41" t="str">
        <f t="shared" ca="1" si="60"/>
        <v>-</v>
      </c>
      <c r="D951" s="41" t="str">
        <f>IF($F951="sortie en cours d'année",'Base de données'!$B951,"-")</f>
        <v>-</v>
      </c>
      <c r="E951" s="41" t="str">
        <f>IF($H951="entrée en cours d'année",'Base de données'!$B951,"-")</f>
        <v>-</v>
      </c>
      <c r="F951" s="37" t="str">
        <f t="shared" si="57"/>
        <v/>
      </c>
      <c r="G951" s="37" t="str">
        <f>IF($J951="mouvement",_xlfn.XLOOKUP('Base de données'!$B951,$V:$V,$V:$V,0),"")</f>
        <v/>
      </c>
      <c r="H951" s="37" t="str">
        <f t="shared" si="58"/>
        <v/>
      </c>
      <c r="I951" s="37" t="str">
        <f>IF($J951="mouvement",_xlfn.XLOOKUP('Base de données'!$B951,$K:$K,$K:$K,0),"")</f>
        <v/>
      </c>
      <c r="J951" s="38" t="str">
        <f>IF(AND(Y951&lt;&gt;MAX(Y:Y),COUNTIF(K951:V951,'Base de données'!$B951)&gt;0),"mouvement","")</f>
        <v/>
      </c>
      <c r="K951" s="39" t="str">
        <f>IF(K$1&gt;$AE$1,"-",IFERROR(IF(DATEDIF('Base de données'!$A951,K$1,"d")&lt;&gt;0,"",'Base de données'!$B951),""))</f>
        <v/>
      </c>
      <c r="L951" s="39" t="str">
        <f>IF(L$1&gt;$AE$1,"-",IFERROR(IF(DATEDIF('Base de données'!$A951,L$1,"d")&lt;&gt;0,"",'Base de données'!$B951),""))</f>
        <v/>
      </c>
      <c r="M951" s="39" t="str">
        <f>IF(M$1&gt;$AE$1,"-",IFERROR(IF(DATEDIF('Base de données'!$A951,M$1,"d")&lt;&gt;0,"",'Base de données'!$B951),""))</f>
        <v/>
      </c>
      <c r="N951" s="39" t="str">
        <f>IF(N$1&gt;$AE$1,"-",IFERROR(IF(DATEDIF('Base de données'!$A951,N$1,"d")&lt;&gt;0,"",'Base de données'!$B951),""))</f>
        <v>JS9XQ</v>
      </c>
      <c r="O951" s="39" t="str">
        <f>IF(O$1&gt;$AE$1,"-",IFERROR(IF(DATEDIF('Base de données'!$A951,O$1,"d")&lt;&gt;0,"",'Base de données'!$B951),""))</f>
        <v/>
      </c>
      <c r="P951" s="39" t="str">
        <f>IF(P$1&gt;$AE$1,"-",IFERROR(IF(DATEDIF('Base de données'!$A951,P$1,"d")&lt;&gt;0,"",'Base de données'!$B951),""))</f>
        <v/>
      </c>
      <c r="Q951" s="39" t="str">
        <f>IF(Q$1&gt;$AE$1,"-",IFERROR(IF(DATEDIF('Base de données'!$A951,Q$1,"d")&lt;&gt;0,"",'Base de données'!$B951),""))</f>
        <v/>
      </c>
      <c r="R951" s="39" t="str">
        <f>IF(R$1&gt;$AE$1,"-",IFERROR(IF(DATEDIF('Base de données'!$A951,R$1,"d")&lt;&gt;0,"",'Base de données'!$B951),""))</f>
        <v/>
      </c>
      <c r="S951" s="39" t="str">
        <f>IF(S$1&gt;$AE$1,"-",IFERROR(IF(DATEDIF('Base de données'!$A951,S$1,"d")&lt;&gt;0,"",'Base de données'!$B951),""))</f>
        <v/>
      </c>
      <c r="T951" s="39" t="str">
        <f>IF(T$1&gt;$AE$1,"-",IFERROR(IF(DATEDIF('Base de données'!$A951,T$1,"d")&lt;&gt;0,"",'Base de données'!$B951),""))</f>
        <v/>
      </c>
      <c r="U951" s="39" t="str">
        <f>IF(U$1&gt;$AE$1,"-",IFERROR(IF(DATEDIF('Base de données'!$A951,U$1,"d")&lt;&gt;0,"",'Base de données'!$B951),""))</f>
        <v/>
      </c>
      <c r="V951" s="39" t="str">
        <f>IF(V$1&gt;$AE$1,"-",IFERROR(IF(DATEDIF('Base de données'!$A951,V$1,"d")&lt;&gt;0,"",'Base de données'!$B951),""))</f>
        <v/>
      </c>
      <c r="W951" s="34"/>
      <c r="X951" s="30" t="str">
        <f>'Base de données'!$C951&amp;" "&amp;'Base de données'!$D951</f>
        <v>Becker Louise</v>
      </c>
      <c r="Y951" s="31">
        <f>COUNTIF('Base de données'!$B:$B,'Base de données'!$B951)</f>
        <v>12</v>
      </c>
      <c r="AA951" s="87" cm="1">
        <f t="array" aca="1" ref="AA951" ca="1">INDIRECT("'Base de données'!A" &amp; ROW(Y951))</f>
        <v>45748</v>
      </c>
      <c r="AB951" s="51" t="str" cm="1">
        <f t="array" aca="1" ref="AB951" ca="1">INDIRECT("'Base de données'!B" &amp; ROW(Z951))</f>
        <v>JS9XQ</v>
      </c>
    </row>
    <row r="952" spans="1:28" x14ac:dyDescent="0.3">
      <c r="A952" s="41" t="str">
        <f ca="1">IF(IF(AND($B952&lt;&gt;"-",$B952=$E952),"Entrée et sortie","-")="Entrée et sortie",'Base de données'!$B952,"-")</f>
        <v>-</v>
      </c>
      <c r="B952" s="41" t="str">
        <f t="shared" ca="1" si="59"/>
        <v>-</v>
      </c>
      <c r="C952" s="41" t="str">
        <f t="shared" ca="1" si="60"/>
        <v>-</v>
      </c>
      <c r="D952" s="41" t="str">
        <f>IF($F952="sortie en cours d'année",'Base de données'!$B952,"-")</f>
        <v>-</v>
      </c>
      <c r="E952" s="41" t="str">
        <f>IF($H952="entrée en cours d'année",'Base de données'!$B952,"-")</f>
        <v>-</v>
      </c>
      <c r="F952" s="37" t="str">
        <f t="shared" si="57"/>
        <v/>
      </c>
      <c r="G952" s="37" t="str">
        <f>IF($J952="mouvement",_xlfn.XLOOKUP('Base de données'!$B952,$V:$V,$V:$V,0),"")</f>
        <v/>
      </c>
      <c r="H952" s="37" t="str">
        <f t="shared" si="58"/>
        <v/>
      </c>
      <c r="I952" s="37" t="str">
        <f>IF($J952="mouvement",_xlfn.XLOOKUP('Base de données'!$B952,$K:$K,$K:$K,0),"")</f>
        <v/>
      </c>
      <c r="J952" s="38" t="str">
        <f>IF(AND(Y952&lt;&gt;MAX(Y:Y),COUNTIF(K952:V952,'Base de données'!$B952)&gt;0),"mouvement","")</f>
        <v/>
      </c>
      <c r="K952" s="39" t="str">
        <f>IF(K$1&gt;$AE$1,"-",IFERROR(IF(DATEDIF('Base de données'!$A952,K$1,"d")&lt;&gt;0,"",'Base de données'!$B952),""))</f>
        <v/>
      </c>
      <c r="L952" s="39" t="str">
        <f>IF(L$1&gt;$AE$1,"-",IFERROR(IF(DATEDIF('Base de données'!$A952,L$1,"d")&lt;&gt;0,"",'Base de données'!$B952),""))</f>
        <v/>
      </c>
      <c r="M952" s="39" t="str">
        <f>IF(M$1&gt;$AE$1,"-",IFERROR(IF(DATEDIF('Base de données'!$A952,M$1,"d")&lt;&gt;0,"",'Base de données'!$B952),""))</f>
        <v/>
      </c>
      <c r="N952" s="39" t="str">
        <f>IF(N$1&gt;$AE$1,"-",IFERROR(IF(DATEDIF('Base de données'!$A952,N$1,"d")&lt;&gt;0,"",'Base de données'!$B952),""))</f>
        <v>6A9JO</v>
      </c>
      <c r="O952" s="39" t="str">
        <f>IF(O$1&gt;$AE$1,"-",IFERROR(IF(DATEDIF('Base de données'!$A952,O$1,"d")&lt;&gt;0,"",'Base de données'!$B952),""))</f>
        <v/>
      </c>
      <c r="P952" s="39" t="str">
        <f>IF(P$1&gt;$AE$1,"-",IFERROR(IF(DATEDIF('Base de données'!$A952,P$1,"d")&lt;&gt;0,"",'Base de données'!$B952),""))</f>
        <v/>
      </c>
      <c r="Q952" s="39" t="str">
        <f>IF(Q$1&gt;$AE$1,"-",IFERROR(IF(DATEDIF('Base de données'!$A952,Q$1,"d")&lt;&gt;0,"",'Base de données'!$B952),""))</f>
        <v/>
      </c>
      <c r="R952" s="39" t="str">
        <f>IF(R$1&gt;$AE$1,"-",IFERROR(IF(DATEDIF('Base de données'!$A952,R$1,"d")&lt;&gt;0,"",'Base de données'!$B952),""))</f>
        <v/>
      </c>
      <c r="S952" s="39" t="str">
        <f>IF(S$1&gt;$AE$1,"-",IFERROR(IF(DATEDIF('Base de données'!$A952,S$1,"d")&lt;&gt;0,"",'Base de données'!$B952),""))</f>
        <v/>
      </c>
      <c r="T952" s="39" t="str">
        <f>IF(T$1&gt;$AE$1,"-",IFERROR(IF(DATEDIF('Base de données'!$A952,T$1,"d")&lt;&gt;0,"",'Base de données'!$B952),""))</f>
        <v/>
      </c>
      <c r="U952" s="39" t="str">
        <f>IF(U$1&gt;$AE$1,"-",IFERROR(IF(DATEDIF('Base de données'!$A952,U$1,"d")&lt;&gt;0,"",'Base de données'!$B952),""))</f>
        <v/>
      </c>
      <c r="V952" s="39" t="str">
        <f>IF(V$1&gt;$AE$1,"-",IFERROR(IF(DATEDIF('Base de données'!$A952,V$1,"d")&lt;&gt;0,"",'Base de données'!$B952),""))</f>
        <v/>
      </c>
      <c r="W952" s="34"/>
      <c r="X952" s="30" t="str">
        <f>'Base de données'!$C952&amp;" "&amp;'Base de données'!$D952</f>
        <v>Vasseur Constance</v>
      </c>
      <c r="Y952" s="31">
        <f>COUNTIF('Base de données'!$B:$B,'Base de données'!$B952)</f>
        <v>12</v>
      </c>
      <c r="AA952" s="87" cm="1">
        <f t="array" aca="1" ref="AA952" ca="1">INDIRECT("'Base de données'!A" &amp; ROW(Y952))</f>
        <v>45748</v>
      </c>
      <c r="AB952" s="51" t="str" cm="1">
        <f t="array" aca="1" ref="AB952" ca="1">INDIRECT("'Base de données'!B" &amp; ROW(Z952))</f>
        <v>6A9JO</v>
      </c>
    </row>
    <row r="953" spans="1:28" x14ac:dyDescent="0.3">
      <c r="A953" s="41" t="str">
        <f ca="1">IF(IF(AND($B953&lt;&gt;"-",$B953=$E953),"Entrée et sortie","-")="Entrée et sortie",'Base de données'!$B953,"-")</f>
        <v>-</v>
      </c>
      <c r="B953" s="41" t="str">
        <f t="shared" ca="1" si="59"/>
        <v>WPH5K</v>
      </c>
      <c r="C953" s="41" t="str">
        <f t="shared" ca="1" si="60"/>
        <v>WPH5K</v>
      </c>
      <c r="D953" s="41" t="str">
        <f>IF($F953="sortie en cours d'année",'Base de données'!$B953,"-")</f>
        <v>WPH5K</v>
      </c>
      <c r="E953" s="41" t="str">
        <f>IF($H953="entrée en cours d'année",'Base de données'!$B953,"-")</f>
        <v>-</v>
      </c>
      <c r="F953" s="37" t="str">
        <f t="shared" si="57"/>
        <v>sortie en cours d'année</v>
      </c>
      <c r="G953" s="37">
        <f>IF($J953="mouvement",_xlfn.XLOOKUP('Base de données'!$B953,$V:$V,$V:$V,0),"")</f>
        <v>0</v>
      </c>
      <c r="H953" s="37" t="str">
        <f t="shared" si="58"/>
        <v/>
      </c>
      <c r="I953" s="37" t="str">
        <f>IF($J953="mouvement",_xlfn.XLOOKUP('Base de données'!$B953,$K:$K,$K:$K,0),"")</f>
        <v>WPH5K</v>
      </c>
      <c r="J953" s="38" t="str">
        <f>IF(AND(Y953&lt;&gt;MAX(Y:Y),COUNTIF(K953:V953,'Base de données'!$B953)&gt;0),"mouvement","")</f>
        <v>mouvement</v>
      </c>
      <c r="K953" s="39" t="str">
        <f>IF(K$1&gt;$AE$1,"-",IFERROR(IF(DATEDIF('Base de données'!$A953,K$1,"d")&lt;&gt;0,"",'Base de données'!$B953),""))</f>
        <v/>
      </c>
      <c r="L953" s="39" t="str">
        <f>IF(L$1&gt;$AE$1,"-",IFERROR(IF(DATEDIF('Base de données'!$A953,L$1,"d")&lt;&gt;0,"",'Base de données'!$B953),""))</f>
        <v/>
      </c>
      <c r="M953" s="39" t="str">
        <f>IF(M$1&gt;$AE$1,"-",IFERROR(IF(DATEDIF('Base de données'!$A953,M$1,"d")&lt;&gt;0,"",'Base de données'!$B953),""))</f>
        <v/>
      </c>
      <c r="N953" s="39" t="str">
        <f>IF(N$1&gt;$AE$1,"-",IFERROR(IF(DATEDIF('Base de données'!$A953,N$1,"d")&lt;&gt;0,"",'Base de données'!$B953),""))</f>
        <v>WPH5K</v>
      </c>
      <c r="O953" s="39" t="str">
        <f>IF(O$1&gt;$AE$1,"-",IFERROR(IF(DATEDIF('Base de données'!$A953,O$1,"d")&lt;&gt;0,"",'Base de données'!$B953),""))</f>
        <v/>
      </c>
      <c r="P953" s="39" t="str">
        <f>IF(P$1&gt;$AE$1,"-",IFERROR(IF(DATEDIF('Base de données'!$A953,P$1,"d")&lt;&gt;0,"",'Base de données'!$B953),""))</f>
        <v/>
      </c>
      <c r="Q953" s="39" t="str">
        <f>IF(Q$1&gt;$AE$1,"-",IFERROR(IF(DATEDIF('Base de données'!$A953,Q$1,"d")&lt;&gt;0,"",'Base de données'!$B953),""))</f>
        <v/>
      </c>
      <c r="R953" s="39" t="str">
        <f>IF(R$1&gt;$AE$1,"-",IFERROR(IF(DATEDIF('Base de données'!$A953,R$1,"d")&lt;&gt;0,"",'Base de données'!$B953),""))</f>
        <v/>
      </c>
      <c r="S953" s="39" t="str">
        <f>IF(S$1&gt;$AE$1,"-",IFERROR(IF(DATEDIF('Base de données'!$A953,S$1,"d")&lt;&gt;0,"",'Base de données'!$B953),""))</f>
        <v/>
      </c>
      <c r="T953" s="39" t="str">
        <f>IF(T$1&gt;$AE$1,"-",IFERROR(IF(DATEDIF('Base de données'!$A953,T$1,"d")&lt;&gt;0,"",'Base de données'!$B953),""))</f>
        <v/>
      </c>
      <c r="U953" s="39" t="str">
        <f>IF(U$1&gt;$AE$1,"-",IFERROR(IF(DATEDIF('Base de données'!$A953,U$1,"d")&lt;&gt;0,"",'Base de données'!$B953),""))</f>
        <v/>
      </c>
      <c r="V953" s="39" t="str">
        <f>IF(V$1&gt;$AE$1,"-",IFERROR(IF(DATEDIF('Base de données'!$A953,V$1,"d")&lt;&gt;0,"",'Base de données'!$B953),""))</f>
        <v/>
      </c>
      <c r="W953" s="34"/>
      <c r="X953" s="30" t="str">
        <f>'Base de données'!$C953&amp;" "&amp;'Base de données'!$D953</f>
        <v>Delorme Philippe</v>
      </c>
      <c r="Y953" s="31">
        <f>COUNTIF('Base de données'!$B:$B,'Base de données'!$B953)</f>
        <v>4</v>
      </c>
      <c r="AA953" s="87" cm="1">
        <f t="array" aca="1" ref="AA953" ca="1">INDIRECT("'Base de données'!A" &amp; ROW(Y953))</f>
        <v>45748</v>
      </c>
      <c r="AB953" s="51" t="str" cm="1">
        <f t="array" aca="1" ref="AB953" ca="1">INDIRECT("'Base de données'!B" &amp; ROW(Z953))</f>
        <v>WPH5K</v>
      </c>
    </row>
    <row r="954" spans="1:28" x14ac:dyDescent="0.3">
      <c r="A954" s="41" t="str">
        <f ca="1">IF(IF(AND($B954&lt;&gt;"-",$B954=$E954),"Entrée et sortie","-")="Entrée et sortie",'Base de données'!$B954,"-")</f>
        <v>-</v>
      </c>
      <c r="B954" s="41" t="str">
        <f t="shared" ca="1" si="59"/>
        <v>-</v>
      </c>
      <c r="C954" s="41" t="str">
        <f t="shared" ca="1" si="60"/>
        <v>-</v>
      </c>
      <c r="D954" s="41" t="str">
        <f>IF($F954="sortie en cours d'année",'Base de données'!$B954,"-")</f>
        <v>-</v>
      </c>
      <c r="E954" s="41" t="str">
        <f>IF($H954="entrée en cours d'année",'Base de données'!$B954,"-")</f>
        <v>-</v>
      </c>
      <c r="F954" s="37" t="str">
        <f t="shared" si="57"/>
        <v/>
      </c>
      <c r="G954" s="37" t="str">
        <f>IF($J954="mouvement",_xlfn.XLOOKUP('Base de données'!$B954,$V:$V,$V:$V,0),"")</f>
        <v/>
      </c>
      <c r="H954" s="37" t="str">
        <f t="shared" si="58"/>
        <v/>
      </c>
      <c r="I954" s="37" t="str">
        <f>IF($J954="mouvement",_xlfn.XLOOKUP('Base de données'!$B954,$K:$K,$K:$K,0),"")</f>
        <v/>
      </c>
      <c r="J954" s="38" t="str">
        <f>IF(AND(Y954&lt;&gt;MAX(Y:Y),COUNTIF(K954:V954,'Base de données'!$B954)&gt;0),"mouvement","")</f>
        <v/>
      </c>
      <c r="K954" s="39" t="str">
        <f>IF(K$1&gt;$AE$1,"-",IFERROR(IF(DATEDIF('Base de données'!$A954,K$1,"d")&lt;&gt;0,"",'Base de données'!$B954),""))</f>
        <v/>
      </c>
      <c r="L954" s="39" t="str">
        <f>IF(L$1&gt;$AE$1,"-",IFERROR(IF(DATEDIF('Base de données'!$A954,L$1,"d")&lt;&gt;0,"",'Base de données'!$B954),""))</f>
        <v/>
      </c>
      <c r="M954" s="39" t="str">
        <f>IF(M$1&gt;$AE$1,"-",IFERROR(IF(DATEDIF('Base de données'!$A954,M$1,"d")&lt;&gt;0,"",'Base de données'!$B954),""))</f>
        <v/>
      </c>
      <c r="N954" s="39" t="str">
        <f>IF(N$1&gt;$AE$1,"-",IFERROR(IF(DATEDIF('Base de données'!$A954,N$1,"d")&lt;&gt;0,"",'Base de données'!$B954),""))</f>
        <v>EVEHA</v>
      </c>
      <c r="O954" s="39" t="str">
        <f>IF(O$1&gt;$AE$1,"-",IFERROR(IF(DATEDIF('Base de données'!$A954,O$1,"d")&lt;&gt;0,"",'Base de données'!$B954),""))</f>
        <v/>
      </c>
      <c r="P954" s="39" t="str">
        <f>IF(P$1&gt;$AE$1,"-",IFERROR(IF(DATEDIF('Base de données'!$A954,P$1,"d")&lt;&gt;0,"",'Base de données'!$B954),""))</f>
        <v/>
      </c>
      <c r="Q954" s="39" t="str">
        <f>IF(Q$1&gt;$AE$1,"-",IFERROR(IF(DATEDIF('Base de données'!$A954,Q$1,"d")&lt;&gt;0,"",'Base de données'!$B954),""))</f>
        <v/>
      </c>
      <c r="R954" s="39" t="str">
        <f>IF(R$1&gt;$AE$1,"-",IFERROR(IF(DATEDIF('Base de données'!$A954,R$1,"d")&lt;&gt;0,"",'Base de données'!$B954),""))</f>
        <v/>
      </c>
      <c r="S954" s="39" t="str">
        <f>IF(S$1&gt;$AE$1,"-",IFERROR(IF(DATEDIF('Base de données'!$A954,S$1,"d")&lt;&gt;0,"",'Base de données'!$B954),""))</f>
        <v/>
      </c>
      <c r="T954" s="39" t="str">
        <f>IF(T$1&gt;$AE$1,"-",IFERROR(IF(DATEDIF('Base de données'!$A954,T$1,"d")&lt;&gt;0,"",'Base de données'!$B954),""))</f>
        <v/>
      </c>
      <c r="U954" s="39" t="str">
        <f>IF(U$1&gt;$AE$1,"-",IFERROR(IF(DATEDIF('Base de données'!$A954,U$1,"d")&lt;&gt;0,"",'Base de données'!$B954),""))</f>
        <v/>
      </c>
      <c r="V954" s="39" t="str">
        <f>IF(V$1&gt;$AE$1,"-",IFERROR(IF(DATEDIF('Base de données'!$A954,V$1,"d")&lt;&gt;0,"",'Base de données'!$B954),""))</f>
        <v/>
      </c>
      <c r="W954" s="34"/>
      <c r="X954" s="30" t="str">
        <f>'Base de données'!$C954&amp;" "&amp;'Base de données'!$D954</f>
        <v>Texier Monique</v>
      </c>
      <c r="Y954" s="31">
        <f>COUNTIF('Base de données'!$B:$B,'Base de données'!$B954)</f>
        <v>12</v>
      </c>
      <c r="AA954" s="87" cm="1">
        <f t="array" aca="1" ref="AA954" ca="1">INDIRECT("'Base de données'!A" &amp; ROW(Y954))</f>
        <v>45748</v>
      </c>
      <c r="AB954" s="51" t="str" cm="1">
        <f t="array" aca="1" ref="AB954" ca="1">INDIRECT("'Base de données'!B" &amp; ROW(Z954))</f>
        <v>EVEHA</v>
      </c>
    </row>
    <row r="955" spans="1:28" x14ac:dyDescent="0.3">
      <c r="A955" s="41" t="str">
        <f ca="1">IF(IF(AND($B955&lt;&gt;"-",$B955=$E955),"Entrée et sortie","-")="Entrée et sortie",'Base de données'!$B955,"-")</f>
        <v>-</v>
      </c>
      <c r="B955" s="41" t="str">
        <f t="shared" ca="1" si="59"/>
        <v>-</v>
      </c>
      <c r="C955" s="41" t="str">
        <f t="shared" ca="1" si="60"/>
        <v>-</v>
      </c>
      <c r="D955" s="41" t="str">
        <f>IF($F955="sortie en cours d'année",'Base de données'!$B955,"-")</f>
        <v>-</v>
      </c>
      <c r="E955" s="41" t="str">
        <f>IF($H955="entrée en cours d'année",'Base de données'!$B955,"-")</f>
        <v>-</v>
      </c>
      <c r="F955" s="37" t="str">
        <f t="shared" si="57"/>
        <v/>
      </c>
      <c r="G955" s="37" t="str">
        <f>IF($J955="mouvement",_xlfn.XLOOKUP('Base de données'!$B955,$V:$V,$V:$V,0),"")</f>
        <v/>
      </c>
      <c r="H955" s="37" t="str">
        <f t="shared" si="58"/>
        <v/>
      </c>
      <c r="I955" s="37" t="str">
        <f>IF($J955="mouvement",_xlfn.XLOOKUP('Base de données'!$B955,$K:$K,$K:$K,0),"")</f>
        <v/>
      </c>
      <c r="J955" s="38" t="str">
        <f>IF(AND(Y955&lt;&gt;MAX(Y:Y),COUNTIF(K955:V955,'Base de données'!$B955)&gt;0),"mouvement","")</f>
        <v/>
      </c>
      <c r="K955" s="39" t="str">
        <f>IF(K$1&gt;$AE$1,"-",IFERROR(IF(DATEDIF('Base de données'!$A955,K$1,"d")&lt;&gt;0,"",'Base de données'!$B955),""))</f>
        <v/>
      </c>
      <c r="L955" s="39" t="str">
        <f>IF(L$1&gt;$AE$1,"-",IFERROR(IF(DATEDIF('Base de données'!$A955,L$1,"d")&lt;&gt;0,"",'Base de données'!$B955),""))</f>
        <v/>
      </c>
      <c r="M955" s="39" t="str">
        <f>IF(M$1&gt;$AE$1,"-",IFERROR(IF(DATEDIF('Base de données'!$A955,M$1,"d")&lt;&gt;0,"",'Base de données'!$B955),""))</f>
        <v/>
      </c>
      <c r="N955" s="39" t="str">
        <f>IF(N$1&gt;$AE$1,"-",IFERROR(IF(DATEDIF('Base de données'!$A955,N$1,"d")&lt;&gt;0,"",'Base de données'!$B955),""))</f>
        <v>GC0VK</v>
      </c>
      <c r="O955" s="39" t="str">
        <f>IF(O$1&gt;$AE$1,"-",IFERROR(IF(DATEDIF('Base de données'!$A955,O$1,"d")&lt;&gt;0,"",'Base de données'!$B955),""))</f>
        <v/>
      </c>
      <c r="P955" s="39" t="str">
        <f>IF(P$1&gt;$AE$1,"-",IFERROR(IF(DATEDIF('Base de données'!$A955,P$1,"d")&lt;&gt;0,"",'Base de données'!$B955),""))</f>
        <v/>
      </c>
      <c r="Q955" s="39" t="str">
        <f>IF(Q$1&gt;$AE$1,"-",IFERROR(IF(DATEDIF('Base de données'!$A955,Q$1,"d")&lt;&gt;0,"",'Base de données'!$B955),""))</f>
        <v/>
      </c>
      <c r="R955" s="39" t="str">
        <f>IF(R$1&gt;$AE$1,"-",IFERROR(IF(DATEDIF('Base de données'!$A955,R$1,"d")&lt;&gt;0,"",'Base de données'!$B955),""))</f>
        <v/>
      </c>
      <c r="S955" s="39" t="str">
        <f>IF(S$1&gt;$AE$1,"-",IFERROR(IF(DATEDIF('Base de données'!$A955,S$1,"d")&lt;&gt;0,"",'Base de données'!$B955),""))</f>
        <v/>
      </c>
      <c r="T955" s="39" t="str">
        <f>IF(T$1&gt;$AE$1,"-",IFERROR(IF(DATEDIF('Base de données'!$A955,T$1,"d")&lt;&gt;0,"",'Base de données'!$B955),""))</f>
        <v/>
      </c>
      <c r="U955" s="39" t="str">
        <f>IF(U$1&gt;$AE$1,"-",IFERROR(IF(DATEDIF('Base de données'!$A955,U$1,"d")&lt;&gt;0,"",'Base de données'!$B955),""))</f>
        <v/>
      </c>
      <c r="V955" s="39" t="str">
        <f>IF(V$1&gt;$AE$1,"-",IFERROR(IF(DATEDIF('Base de données'!$A955,V$1,"d")&lt;&gt;0,"",'Base de données'!$B955),""))</f>
        <v/>
      </c>
      <c r="W955" s="34"/>
      <c r="X955" s="30" t="str">
        <f>'Base de données'!$C955&amp;" "&amp;'Base de données'!$D955</f>
        <v>Maillet Lucas</v>
      </c>
      <c r="Y955" s="31">
        <f>COUNTIF('Base de données'!$B:$B,'Base de données'!$B955)</f>
        <v>12</v>
      </c>
      <c r="AA955" s="87" cm="1">
        <f t="array" aca="1" ref="AA955" ca="1">INDIRECT("'Base de données'!A" &amp; ROW(Y955))</f>
        <v>45748</v>
      </c>
      <c r="AB955" s="51" t="str" cm="1">
        <f t="array" aca="1" ref="AB955" ca="1">INDIRECT("'Base de données'!B" &amp; ROW(Z955))</f>
        <v>GC0VK</v>
      </c>
    </row>
    <row r="956" spans="1:28" x14ac:dyDescent="0.3">
      <c r="A956" s="41" t="str">
        <f ca="1">IF(IF(AND($B956&lt;&gt;"-",$B956=$E956),"Entrée et sortie","-")="Entrée et sortie",'Base de données'!$B956,"-")</f>
        <v>-</v>
      </c>
      <c r="B956" s="41" t="str">
        <f t="shared" ca="1" si="59"/>
        <v>-</v>
      </c>
      <c r="C956" s="41" t="str">
        <f t="shared" ca="1" si="60"/>
        <v>-</v>
      </c>
      <c r="D956" s="41" t="str">
        <f>IF($F956="sortie en cours d'année",'Base de données'!$B956,"-")</f>
        <v>-</v>
      </c>
      <c r="E956" s="41" t="str">
        <f>IF($H956="entrée en cours d'année",'Base de données'!$B956,"-")</f>
        <v>-</v>
      </c>
      <c r="F956" s="37" t="str">
        <f t="shared" si="57"/>
        <v/>
      </c>
      <c r="G956" s="37" t="str">
        <f>IF($J956="mouvement",_xlfn.XLOOKUP('Base de données'!$B956,$V:$V,$V:$V,0),"")</f>
        <v/>
      </c>
      <c r="H956" s="37" t="str">
        <f t="shared" si="58"/>
        <v/>
      </c>
      <c r="I956" s="37" t="str">
        <f>IF($J956="mouvement",_xlfn.XLOOKUP('Base de données'!$B956,$K:$K,$K:$K,0),"")</f>
        <v/>
      </c>
      <c r="J956" s="38" t="str">
        <f>IF(AND(Y956&lt;&gt;MAX(Y:Y),COUNTIF(K956:V956,'Base de données'!$B956)&gt;0),"mouvement","")</f>
        <v/>
      </c>
      <c r="K956" s="39" t="str">
        <f>IF(K$1&gt;$AE$1,"-",IFERROR(IF(DATEDIF('Base de données'!$A956,K$1,"d")&lt;&gt;0,"",'Base de données'!$B956),""))</f>
        <v/>
      </c>
      <c r="L956" s="39" t="str">
        <f>IF(L$1&gt;$AE$1,"-",IFERROR(IF(DATEDIF('Base de données'!$A956,L$1,"d")&lt;&gt;0,"",'Base de données'!$B956),""))</f>
        <v/>
      </c>
      <c r="M956" s="39" t="str">
        <f>IF(M$1&gt;$AE$1,"-",IFERROR(IF(DATEDIF('Base de données'!$A956,M$1,"d")&lt;&gt;0,"",'Base de données'!$B956),""))</f>
        <v/>
      </c>
      <c r="N956" s="39" t="str">
        <f>IF(N$1&gt;$AE$1,"-",IFERROR(IF(DATEDIF('Base de données'!$A956,N$1,"d")&lt;&gt;0,"",'Base de données'!$B956),""))</f>
        <v>DHEUO</v>
      </c>
      <c r="O956" s="39" t="str">
        <f>IF(O$1&gt;$AE$1,"-",IFERROR(IF(DATEDIF('Base de données'!$A956,O$1,"d")&lt;&gt;0,"",'Base de données'!$B956),""))</f>
        <v/>
      </c>
      <c r="P956" s="39" t="str">
        <f>IF(P$1&gt;$AE$1,"-",IFERROR(IF(DATEDIF('Base de données'!$A956,P$1,"d")&lt;&gt;0,"",'Base de données'!$B956),""))</f>
        <v/>
      </c>
      <c r="Q956" s="39" t="str">
        <f>IF(Q$1&gt;$AE$1,"-",IFERROR(IF(DATEDIF('Base de données'!$A956,Q$1,"d")&lt;&gt;0,"",'Base de données'!$B956),""))</f>
        <v/>
      </c>
      <c r="R956" s="39" t="str">
        <f>IF(R$1&gt;$AE$1,"-",IFERROR(IF(DATEDIF('Base de données'!$A956,R$1,"d")&lt;&gt;0,"",'Base de données'!$B956),""))</f>
        <v/>
      </c>
      <c r="S956" s="39" t="str">
        <f>IF(S$1&gt;$AE$1,"-",IFERROR(IF(DATEDIF('Base de données'!$A956,S$1,"d")&lt;&gt;0,"",'Base de données'!$B956),""))</f>
        <v/>
      </c>
      <c r="T956" s="39" t="str">
        <f>IF(T$1&gt;$AE$1,"-",IFERROR(IF(DATEDIF('Base de données'!$A956,T$1,"d")&lt;&gt;0,"",'Base de données'!$B956),""))</f>
        <v/>
      </c>
      <c r="U956" s="39" t="str">
        <f>IF(U$1&gt;$AE$1,"-",IFERROR(IF(DATEDIF('Base de données'!$A956,U$1,"d")&lt;&gt;0,"",'Base de données'!$B956),""))</f>
        <v/>
      </c>
      <c r="V956" s="39" t="str">
        <f>IF(V$1&gt;$AE$1,"-",IFERROR(IF(DATEDIF('Base de données'!$A956,V$1,"d")&lt;&gt;0,"",'Base de données'!$B956),""))</f>
        <v/>
      </c>
      <c r="W956" s="34"/>
      <c r="X956" s="30" t="str">
        <f>'Base de données'!$C956&amp;" "&amp;'Base de données'!$D956</f>
        <v>Couturier Sébastien</v>
      </c>
      <c r="Y956" s="31">
        <f>COUNTIF('Base de données'!$B:$B,'Base de données'!$B956)</f>
        <v>12</v>
      </c>
      <c r="AA956" s="87" cm="1">
        <f t="array" aca="1" ref="AA956" ca="1">INDIRECT("'Base de données'!A" &amp; ROW(Y956))</f>
        <v>45748</v>
      </c>
      <c r="AB956" s="51" t="str" cm="1">
        <f t="array" aca="1" ref="AB956" ca="1">INDIRECT("'Base de données'!B" &amp; ROW(Z956))</f>
        <v>DHEUO</v>
      </c>
    </row>
    <row r="957" spans="1:28" x14ac:dyDescent="0.3">
      <c r="A957" s="41" t="str">
        <f ca="1">IF(IF(AND($B957&lt;&gt;"-",$B957=$E957),"Entrée et sortie","-")="Entrée et sortie",'Base de données'!$B957,"-")</f>
        <v>-</v>
      </c>
      <c r="B957" s="41" t="str">
        <f t="shared" ca="1" si="59"/>
        <v>-</v>
      </c>
      <c r="C957" s="41" t="str">
        <f t="shared" ca="1" si="60"/>
        <v>-</v>
      </c>
      <c r="D957" s="41" t="str">
        <f>IF($F957="sortie en cours d'année",'Base de données'!$B957,"-")</f>
        <v>-</v>
      </c>
      <c r="E957" s="41" t="str">
        <f>IF($H957="entrée en cours d'année",'Base de données'!$B957,"-")</f>
        <v>-</v>
      </c>
      <c r="F957" s="37" t="str">
        <f t="shared" si="57"/>
        <v/>
      </c>
      <c r="G957" s="37" t="str">
        <f>IF($J957="mouvement",_xlfn.XLOOKUP('Base de données'!$B957,$V:$V,$V:$V,0),"")</f>
        <v/>
      </c>
      <c r="H957" s="37" t="str">
        <f t="shared" si="58"/>
        <v/>
      </c>
      <c r="I957" s="37" t="str">
        <f>IF($J957="mouvement",_xlfn.XLOOKUP('Base de données'!$B957,$K:$K,$K:$K,0),"")</f>
        <v/>
      </c>
      <c r="J957" s="38" t="str">
        <f>IF(AND(Y957&lt;&gt;MAX(Y:Y),COUNTIF(K957:V957,'Base de données'!$B957)&gt;0),"mouvement","")</f>
        <v/>
      </c>
      <c r="K957" s="39" t="str">
        <f>IF(K$1&gt;$AE$1,"-",IFERROR(IF(DATEDIF('Base de données'!$A957,K$1,"d")&lt;&gt;0,"",'Base de données'!$B957),""))</f>
        <v/>
      </c>
      <c r="L957" s="39" t="str">
        <f>IF(L$1&gt;$AE$1,"-",IFERROR(IF(DATEDIF('Base de données'!$A957,L$1,"d")&lt;&gt;0,"",'Base de données'!$B957),""))</f>
        <v/>
      </c>
      <c r="M957" s="39" t="str">
        <f>IF(M$1&gt;$AE$1,"-",IFERROR(IF(DATEDIF('Base de données'!$A957,M$1,"d")&lt;&gt;0,"",'Base de données'!$B957),""))</f>
        <v/>
      </c>
      <c r="N957" s="39" t="str">
        <f>IF(N$1&gt;$AE$1,"-",IFERROR(IF(DATEDIF('Base de données'!$A957,N$1,"d")&lt;&gt;0,"",'Base de données'!$B957),""))</f>
        <v>CD97O</v>
      </c>
      <c r="O957" s="39" t="str">
        <f>IF(O$1&gt;$AE$1,"-",IFERROR(IF(DATEDIF('Base de données'!$A957,O$1,"d")&lt;&gt;0,"",'Base de données'!$B957),""))</f>
        <v/>
      </c>
      <c r="P957" s="39" t="str">
        <f>IF(P$1&gt;$AE$1,"-",IFERROR(IF(DATEDIF('Base de données'!$A957,P$1,"d")&lt;&gt;0,"",'Base de données'!$B957),""))</f>
        <v/>
      </c>
      <c r="Q957" s="39" t="str">
        <f>IF(Q$1&gt;$AE$1,"-",IFERROR(IF(DATEDIF('Base de données'!$A957,Q$1,"d")&lt;&gt;0,"",'Base de données'!$B957),""))</f>
        <v/>
      </c>
      <c r="R957" s="39" t="str">
        <f>IF(R$1&gt;$AE$1,"-",IFERROR(IF(DATEDIF('Base de données'!$A957,R$1,"d")&lt;&gt;0,"",'Base de données'!$B957),""))</f>
        <v/>
      </c>
      <c r="S957" s="39" t="str">
        <f>IF(S$1&gt;$AE$1,"-",IFERROR(IF(DATEDIF('Base de données'!$A957,S$1,"d")&lt;&gt;0,"",'Base de données'!$B957),""))</f>
        <v/>
      </c>
      <c r="T957" s="39" t="str">
        <f>IF(T$1&gt;$AE$1,"-",IFERROR(IF(DATEDIF('Base de données'!$A957,T$1,"d")&lt;&gt;0,"",'Base de données'!$B957),""))</f>
        <v/>
      </c>
      <c r="U957" s="39" t="str">
        <f>IF(U$1&gt;$AE$1,"-",IFERROR(IF(DATEDIF('Base de données'!$A957,U$1,"d")&lt;&gt;0,"",'Base de données'!$B957),""))</f>
        <v/>
      </c>
      <c r="V957" s="39" t="str">
        <f>IF(V$1&gt;$AE$1,"-",IFERROR(IF(DATEDIF('Base de données'!$A957,V$1,"d")&lt;&gt;0,"",'Base de données'!$B957),""))</f>
        <v/>
      </c>
      <c r="W957" s="34"/>
      <c r="X957" s="30" t="str">
        <f>'Base de données'!$C957&amp;" "&amp;'Base de données'!$D957</f>
        <v>Texier Augustin</v>
      </c>
      <c r="Y957" s="31">
        <f>COUNTIF('Base de données'!$B:$B,'Base de données'!$B957)</f>
        <v>12</v>
      </c>
      <c r="AA957" s="87" cm="1">
        <f t="array" aca="1" ref="AA957" ca="1">INDIRECT("'Base de données'!A" &amp; ROW(Y957))</f>
        <v>45748</v>
      </c>
      <c r="AB957" s="51" t="str" cm="1">
        <f t="array" aca="1" ref="AB957" ca="1">INDIRECT("'Base de données'!B" &amp; ROW(Z957))</f>
        <v>CD97O</v>
      </c>
    </row>
    <row r="958" spans="1:28" x14ac:dyDescent="0.3">
      <c r="A958" s="41" t="str">
        <f ca="1">IF(IF(AND($B958&lt;&gt;"-",$B958=$E958),"Entrée et sortie","-")="Entrée et sortie",'Base de données'!$B958,"-")</f>
        <v>-</v>
      </c>
      <c r="B958" s="41" t="str">
        <f t="shared" ca="1" si="59"/>
        <v>-</v>
      </c>
      <c r="C958" s="41" t="str">
        <f t="shared" ca="1" si="60"/>
        <v>-</v>
      </c>
      <c r="D958" s="41" t="str">
        <f>IF($F958="sortie en cours d'année",'Base de données'!$B958,"-")</f>
        <v>-</v>
      </c>
      <c r="E958" s="41" t="str">
        <f>IF($H958="entrée en cours d'année",'Base de données'!$B958,"-")</f>
        <v>-</v>
      </c>
      <c r="F958" s="37" t="str">
        <f t="shared" si="57"/>
        <v/>
      </c>
      <c r="G958" s="37" t="str">
        <f>IF($J958="mouvement",_xlfn.XLOOKUP('Base de données'!$B958,$V:$V,$V:$V,0),"")</f>
        <v/>
      </c>
      <c r="H958" s="37" t="str">
        <f t="shared" si="58"/>
        <v/>
      </c>
      <c r="I958" s="37" t="str">
        <f>IF($J958="mouvement",_xlfn.XLOOKUP('Base de données'!$B958,$K:$K,$K:$K,0),"")</f>
        <v/>
      </c>
      <c r="J958" s="38" t="str">
        <f>IF(AND(Y958&lt;&gt;MAX(Y:Y),COUNTIF(K958:V958,'Base de données'!$B958)&gt;0),"mouvement","")</f>
        <v/>
      </c>
      <c r="K958" s="39" t="str">
        <f>IF(K$1&gt;$AE$1,"-",IFERROR(IF(DATEDIF('Base de données'!$A958,K$1,"d")&lt;&gt;0,"",'Base de données'!$B958),""))</f>
        <v/>
      </c>
      <c r="L958" s="39" t="str">
        <f>IF(L$1&gt;$AE$1,"-",IFERROR(IF(DATEDIF('Base de données'!$A958,L$1,"d")&lt;&gt;0,"",'Base de données'!$B958),""))</f>
        <v/>
      </c>
      <c r="M958" s="39" t="str">
        <f>IF(M$1&gt;$AE$1,"-",IFERROR(IF(DATEDIF('Base de données'!$A958,M$1,"d")&lt;&gt;0,"",'Base de données'!$B958),""))</f>
        <v/>
      </c>
      <c r="N958" s="39" t="str">
        <f>IF(N$1&gt;$AE$1,"-",IFERROR(IF(DATEDIF('Base de données'!$A958,N$1,"d")&lt;&gt;0,"",'Base de données'!$B958),""))</f>
        <v>SC7KQ</v>
      </c>
      <c r="O958" s="39" t="str">
        <f>IF(O$1&gt;$AE$1,"-",IFERROR(IF(DATEDIF('Base de données'!$A958,O$1,"d")&lt;&gt;0,"",'Base de données'!$B958),""))</f>
        <v/>
      </c>
      <c r="P958" s="39" t="str">
        <f>IF(P$1&gt;$AE$1,"-",IFERROR(IF(DATEDIF('Base de données'!$A958,P$1,"d")&lt;&gt;0,"",'Base de données'!$B958),""))</f>
        <v/>
      </c>
      <c r="Q958" s="39" t="str">
        <f>IF(Q$1&gt;$AE$1,"-",IFERROR(IF(DATEDIF('Base de données'!$A958,Q$1,"d")&lt;&gt;0,"",'Base de données'!$B958),""))</f>
        <v/>
      </c>
      <c r="R958" s="39" t="str">
        <f>IF(R$1&gt;$AE$1,"-",IFERROR(IF(DATEDIF('Base de données'!$A958,R$1,"d")&lt;&gt;0,"",'Base de données'!$B958),""))</f>
        <v/>
      </c>
      <c r="S958" s="39" t="str">
        <f>IF(S$1&gt;$AE$1,"-",IFERROR(IF(DATEDIF('Base de données'!$A958,S$1,"d")&lt;&gt;0,"",'Base de données'!$B958),""))</f>
        <v/>
      </c>
      <c r="T958" s="39" t="str">
        <f>IF(T$1&gt;$AE$1,"-",IFERROR(IF(DATEDIF('Base de données'!$A958,T$1,"d")&lt;&gt;0,"",'Base de données'!$B958),""))</f>
        <v/>
      </c>
      <c r="U958" s="39" t="str">
        <f>IF(U$1&gt;$AE$1,"-",IFERROR(IF(DATEDIF('Base de données'!$A958,U$1,"d")&lt;&gt;0,"",'Base de données'!$B958),""))</f>
        <v/>
      </c>
      <c r="V958" s="39" t="str">
        <f>IF(V$1&gt;$AE$1,"-",IFERROR(IF(DATEDIF('Base de données'!$A958,V$1,"d")&lt;&gt;0,"",'Base de données'!$B958),""))</f>
        <v/>
      </c>
      <c r="W958" s="34"/>
      <c r="X958" s="30" t="str">
        <f>'Base de données'!$C958&amp;" "&amp;'Base de données'!$D958</f>
        <v>Hebert Alice</v>
      </c>
      <c r="Y958" s="31">
        <f>COUNTIF('Base de données'!$B:$B,'Base de données'!$B958)</f>
        <v>12</v>
      </c>
      <c r="AA958" s="87" cm="1">
        <f t="array" aca="1" ref="AA958" ca="1">INDIRECT("'Base de données'!A" &amp; ROW(Y958))</f>
        <v>45748</v>
      </c>
      <c r="AB958" s="51" t="str" cm="1">
        <f t="array" aca="1" ref="AB958" ca="1">INDIRECT("'Base de données'!B" &amp; ROW(Z958))</f>
        <v>SC7KQ</v>
      </c>
    </row>
    <row r="959" spans="1:28" x14ac:dyDescent="0.3">
      <c r="A959" s="41" t="str">
        <f ca="1">IF(IF(AND($B959&lt;&gt;"-",$B959=$E959),"Entrée et sortie","-")="Entrée et sortie",'Base de données'!$B959,"-")</f>
        <v>-</v>
      </c>
      <c r="B959" s="41" t="str">
        <f t="shared" ca="1" si="59"/>
        <v>-</v>
      </c>
      <c r="C959" s="41" t="str">
        <f t="shared" ca="1" si="60"/>
        <v>-</v>
      </c>
      <c r="D959" s="41" t="str">
        <f>IF($F959="sortie en cours d'année",'Base de données'!$B959,"-")</f>
        <v>-</v>
      </c>
      <c r="E959" s="41" t="str">
        <f>IF($H959="entrée en cours d'année",'Base de données'!$B959,"-")</f>
        <v>-</v>
      </c>
      <c r="F959" s="37" t="str">
        <f t="shared" si="57"/>
        <v/>
      </c>
      <c r="G959" s="37" t="str">
        <f>IF($J959="mouvement",_xlfn.XLOOKUP('Base de données'!$B959,$V:$V,$V:$V,0),"")</f>
        <v/>
      </c>
      <c r="H959" s="37" t="str">
        <f t="shared" si="58"/>
        <v/>
      </c>
      <c r="I959" s="37" t="str">
        <f>IF($J959="mouvement",_xlfn.XLOOKUP('Base de données'!$B959,$K:$K,$K:$K,0),"")</f>
        <v/>
      </c>
      <c r="J959" s="38" t="str">
        <f>IF(AND(Y959&lt;&gt;MAX(Y:Y),COUNTIF(K959:V959,'Base de données'!$B959)&gt;0),"mouvement","")</f>
        <v/>
      </c>
      <c r="K959" s="39" t="str">
        <f>IF(K$1&gt;$AE$1,"-",IFERROR(IF(DATEDIF('Base de données'!$A959,K$1,"d")&lt;&gt;0,"",'Base de données'!$B959),""))</f>
        <v/>
      </c>
      <c r="L959" s="39" t="str">
        <f>IF(L$1&gt;$AE$1,"-",IFERROR(IF(DATEDIF('Base de données'!$A959,L$1,"d")&lt;&gt;0,"",'Base de données'!$B959),""))</f>
        <v/>
      </c>
      <c r="M959" s="39" t="str">
        <f>IF(M$1&gt;$AE$1,"-",IFERROR(IF(DATEDIF('Base de données'!$A959,M$1,"d")&lt;&gt;0,"",'Base de données'!$B959),""))</f>
        <v/>
      </c>
      <c r="N959" s="39" t="str">
        <f>IF(N$1&gt;$AE$1,"-",IFERROR(IF(DATEDIF('Base de données'!$A959,N$1,"d")&lt;&gt;0,"",'Base de données'!$B959),""))</f>
        <v>7XTUM</v>
      </c>
      <c r="O959" s="39" t="str">
        <f>IF(O$1&gt;$AE$1,"-",IFERROR(IF(DATEDIF('Base de données'!$A959,O$1,"d")&lt;&gt;0,"",'Base de données'!$B959),""))</f>
        <v/>
      </c>
      <c r="P959" s="39" t="str">
        <f>IF(P$1&gt;$AE$1,"-",IFERROR(IF(DATEDIF('Base de données'!$A959,P$1,"d")&lt;&gt;0,"",'Base de données'!$B959),""))</f>
        <v/>
      </c>
      <c r="Q959" s="39" t="str">
        <f>IF(Q$1&gt;$AE$1,"-",IFERROR(IF(DATEDIF('Base de données'!$A959,Q$1,"d")&lt;&gt;0,"",'Base de données'!$B959),""))</f>
        <v/>
      </c>
      <c r="R959" s="39" t="str">
        <f>IF(R$1&gt;$AE$1,"-",IFERROR(IF(DATEDIF('Base de données'!$A959,R$1,"d")&lt;&gt;0,"",'Base de données'!$B959),""))</f>
        <v/>
      </c>
      <c r="S959" s="39" t="str">
        <f>IF(S$1&gt;$AE$1,"-",IFERROR(IF(DATEDIF('Base de données'!$A959,S$1,"d")&lt;&gt;0,"",'Base de données'!$B959),""))</f>
        <v/>
      </c>
      <c r="T959" s="39" t="str">
        <f>IF(T$1&gt;$AE$1,"-",IFERROR(IF(DATEDIF('Base de données'!$A959,T$1,"d")&lt;&gt;0,"",'Base de données'!$B959),""))</f>
        <v/>
      </c>
      <c r="U959" s="39" t="str">
        <f>IF(U$1&gt;$AE$1,"-",IFERROR(IF(DATEDIF('Base de données'!$A959,U$1,"d")&lt;&gt;0,"",'Base de données'!$B959),""))</f>
        <v/>
      </c>
      <c r="V959" s="39" t="str">
        <f>IF(V$1&gt;$AE$1,"-",IFERROR(IF(DATEDIF('Base de données'!$A959,V$1,"d")&lt;&gt;0,"",'Base de données'!$B959),""))</f>
        <v/>
      </c>
      <c r="W959" s="34"/>
      <c r="X959" s="30" t="str">
        <f>'Base de données'!$C959&amp;" "&amp;'Base de données'!$D959</f>
        <v>Gaillard Gérard</v>
      </c>
      <c r="Y959" s="31">
        <f>COUNTIF('Base de données'!$B:$B,'Base de données'!$B959)</f>
        <v>12</v>
      </c>
      <c r="AA959" s="87" cm="1">
        <f t="array" aca="1" ref="AA959" ca="1">INDIRECT("'Base de données'!A" &amp; ROW(Y959))</f>
        <v>45748</v>
      </c>
      <c r="AB959" s="51" t="str" cm="1">
        <f t="array" aca="1" ref="AB959" ca="1">INDIRECT("'Base de données'!B" &amp; ROW(Z959))</f>
        <v>7XTUM</v>
      </c>
    </row>
    <row r="960" spans="1:28" x14ac:dyDescent="0.3">
      <c r="A960" s="41" t="str">
        <f ca="1">IF(IF(AND($B960&lt;&gt;"-",$B960=$E960),"Entrée et sortie","-")="Entrée et sortie",'Base de données'!$B960,"-")</f>
        <v>-</v>
      </c>
      <c r="B960" s="41" t="str">
        <f t="shared" ca="1" si="59"/>
        <v>6IR69</v>
      </c>
      <c r="C960" s="41" t="str">
        <f t="shared" ca="1" si="60"/>
        <v>6IR69</v>
      </c>
      <c r="D960" s="41" t="str">
        <f>IF($F960="sortie en cours d'année",'Base de données'!$B960,"-")</f>
        <v>6IR69</v>
      </c>
      <c r="E960" s="41" t="str">
        <f>IF($H960="entrée en cours d'année",'Base de données'!$B960,"-")</f>
        <v>-</v>
      </c>
      <c r="F960" s="37" t="str">
        <f t="shared" si="57"/>
        <v>sortie en cours d'année</v>
      </c>
      <c r="G960" s="37">
        <f>IF($J960="mouvement",_xlfn.XLOOKUP('Base de données'!$B960,$V:$V,$V:$V,0),"")</f>
        <v>0</v>
      </c>
      <c r="H960" s="37" t="str">
        <f t="shared" si="58"/>
        <v/>
      </c>
      <c r="I960" s="37" t="str">
        <f>IF($J960="mouvement",_xlfn.XLOOKUP('Base de données'!$B960,$K:$K,$K:$K,0),"")</f>
        <v>6IR69</v>
      </c>
      <c r="J960" s="38" t="str">
        <f>IF(AND(Y960&lt;&gt;MAX(Y:Y),COUNTIF(K960:V960,'Base de données'!$B960)&gt;0),"mouvement","")</f>
        <v>mouvement</v>
      </c>
      <c r="K960" s="39" t="str">
        <f>IF(K$1&gt;$AE$1,"-",IFERROR(IF(DATEDIF('Base de données'!$A960,K$1,"d")&lt;&gt;0,"",'Base de données'!$B960),""))</f>
        <v/>
      </c>
      <c r="L960" s="39" t="str">
        <f>IF(L$1&gt;$AE$1,"-",IFERROR(IF(DATEDIF('Base de données'!$A960,L$1,"d")&lt;&gt;0,"",'Base de données'!$B960),""))</f>
        <v/>
      </c>
      <c r="M960" s="39" t="str">
        <f>IF(M$1&gt;$AE$1,"-",IFERROR(IF(DATEDIF('Base de données'!$A960,M$1,"d")&lt;&gt;0,"",'Base de données'!$B960),""))</f>
        <v/>
      </c>
      <c r="N960" s="39" t="str">
        <f>IF(N$1&gt;$AE$1,"-",IFERROR(IF(DATEDIF('Base de données'!$A960,N$1,"d")&lt;&gt;0,"",'Base de données'!$B960),""))</f>
        <v>6IR69</v>
      </c>
      <c r="O960" s="39" t="str">
        <f>IF(O$1&gt;$AE$1,"-",IFERROR(IF(DATEDIF('Base de données'!$A960,O$1,"d")&lt;&gt;0,"",'Base de données'!$B960),""))</f>
        <v/>
      </c>
      <c r="P960" s="39" t="str">
        <f>IF(P$1&gt;$AE$1,"-",IFERROR(IF(DATEDIF('Base de données'!$A960,P$1,"d")&lt;&gt;0,"",'Base de données'!$B960),""))</f>
        <v/>
      </c>
      <c r="Q960" s="39" t="str">
        <f>IF(Q$1&gt;$AE$1,"-",IFERROR(IF(DATEDIF('Base de données'!$A960,Q$1,"d")&lt;&gt;0,"",'Base de données'!$B960),""))</f>
        <v/>
      </c>
      <c r="R960" s="39" t="str">
        <f>IF(R$1&gt;$AE$1,"-",IFERROR(IF(DATEDIF('Base de données'!$A960,R$1,"d")&lt;&gt;0,"",'Base de données'!$B960),""))</f>
        <v/>
      </c>
      <c r="S960" s="39" t="str">
        <f>IF(S$1&gt;$AE$1,"-",IFERROR(IF(DATEDIF('Base de données'!$A960,S$1,"d")&lt;&gt;0,"",'Base de données'!$B960),""))</f>
        <v/>
      </c>
      <c r="T960" s="39" t="str">
        <f>IF(T$1&gt;$AE$1,"-",IFERROR(IF(DATEDIF('Base de données'!$A960,T$1,"d")&lt;&gt;0,"",'Base de données'!$B960),""))</f>
        <v/>
      </c>
      <c r="U960" s="39" t="str">
        <f>IF(U$1&gt;$AE$1,"-",IFERROR(IF(DATEDIF('Base de données'!$A960,U$1,"d")&lt;&gt;0,"",'Base de données'!$B960),""))</f>
        <v/>
      </c>
      <c r="V960" s="39" t="str">
        <f>IF(V$1&gt;$AE$1,"-",IFERROR(IF(DATEDIF('Base de données'!$A960,V$1,"d")&lt;&gt;0,"",'Base de données'!$B960),""))</f>
        <v/>
      </c>
      <c r="W960" s="34"/>
      <c r="X960" s="30" t="str">
        <f>'Base de données'!$C960&amp;" "&amp;'Base de données'!$D960</f>
        <v>Thibault Thomas</v>
      </c>
      <c r="Y960" s="31">
        <f>COUNTIF('Base de données'!$B:$B,'Base de données'!$B960)</f>
        <v>9</v>
      </c>
      <c r="AA960" s="87" cm="1">
        <f t="array" aca="1" ref="AA960" ca="1">INDIRECT("'Base de données'!A" &amp; ROW(Y960))</f>
        <v>45748</v>
      </c>
      <c r="AB960" s="51" t="str" cm="1">
        <f t="array" aca="1" ref="AB960" ca="1">INDIRECT("'Base de données'!B" &amp; ROW(Z960))</f>
        <v>6IR69</v>
      </c>
    </row>
    <row r="961" spans="1:28" x14ac:dyDescent="0.3">
      <c r="A961" s="41" t="str">
        <f ca="1">IF(IF(AND($B961&lt;&gt;"-",$B961=$E961),"Entrée et sortie","-")="Entrée et sortie",'Base de données'!$B961,"-")</f>
        <v>-</v>
      </c>
      <c r="B961" s="41" t="str">
        <f t="shared" ca="1" si="59"/>
        <v>-</v>
      </c>
      <c r="C961" s="41" t="str">
        <f t="shared" ca="1" si="60"/>
        <v>-</v>
      </c>
      <c r="D961" s="41" t="str">
        <f>IF($F961="sortie en cours d'année",'Base de données'!$B961,"-")</f>
        <v>-</v>
      </c>
      <c r="E961" s="41" t="str">
        <f>IF($H961="entrée en cours d'année",'Base de données'!$B961,"-")</f>
        <v>-</v>
      </c>
      <c r="F961" s="37" t="str">
        <f t="shared" si="57"/>
        <v/>
      </c>
      <c r="G961" s="37" t="str">
        <f>IF($J961="mouvement",_xlfn.XLOOKUP('Base de données'!$B961,$V:$V,$V:$V,0),"")</f>
        <v/>
      </c>
      <c r="H961" s="37" t="str">
        <f t="shared" si="58"/>
        <v/>
      </c>
      <c r="I961" s="37" t="str">
        <f>IF($J961="mouvement",_xlfn.XLOOKUP('Base de données'!$B961,$K:$K,$K:$K,0),"")</f>
        <v/>
      </c>
      <c r="J961" s="38" t="str">
        <f>IF(AND(Y961&lt;&gt;MAX(Y:Y),COUNTIF(K961:V961,'Base de données'!$B961)&gt;0),"mouvement","")</f>
        <v/>
      </c>
      <c r="K961" s="39" t="str">
        <f>IF(K$1&gt;$AE$1,"-",IFERROR(IF(DATEDIF('Base de données'!$A961,K$1,"d")&lt;&gt;0,"",'Base de données'!$B961),""))</f>
        <v/>
      </c>
      <c r="L961" s="39" t="str">
        <f>IF(L$1&gt;$AE$1,"-",IFERROR(IF(DATEDIF('Base de données'!$A961,L$1,"d")&lt;&gt;0,"",'Base de données'!$B961),""))</f>
        <v/>
      </c>
      <c r="M961" s="39" t="str">
        <f>IF(M$1&gt;$AE$1,"-",IFERROR(IF(DATEDIF('Base de données'!$A961,M$1,"d")&lt;&gt;0,"",'Base de données'!$B961),""))</f>
        <v/>
      </c>
      <c r="N961" s="39" t="str">
        <f>IF(N$1&gt;$AE$1,"-",IFERROR(IF(DATEDIF('Base de données'!$A961,N$1,"d")&lt;&gt;0,"",'Base de données'!$B961),""))</f>
        <v>W01L7</v>
      </c>
      <c r="O961" s="39" t="str">
        <f>IF(O$1&gt;$AE$1,"-",IFERROR(IF(DATEDIF('Base de données'!$A961,O$1,"d")&lt;&gt;0,"",'Base de données'!$B961),""))</f>
        <v/>
      </c>
      <c r="P961" s="39" t="str">
        <f>IF(P$1&gt;$AE$1,"-",IFERROR(IF(DATEDIF('Base de données'!$A961,P$1,"d")&lt;&gt;0,"",'Base de données'!$B961),""))</f>
        <v/>
      </c>
      <c r="Q961" s="39" t="str">
        <f>IF(Q$1&gt;$AE$1,"-",IFERROR(IF(DATEDIF('Base de données'!$A961,Q$1,"d")&lt;&gt;0,"",'Base de données'!$B961),""))</f>
        <v/>
      </c>
      <c r="R961" s="39" t="str">
        <f>IF(R$1&gt;$AE$1,"-",IFERROR(IF(DATEDIF('Base de données'!$A961,R$1,"d")&lt;&gt;0,"",'Base de données'!$B961),""))</f>
        <v/>
      </c>
      <c r="S961" s="39" t="str">
        <f>IF(S$1&gt;$AE$1,"-",IFERROR(IF(DATEDIF('Base de données'!$A961,S$1,"d")&lt;&gt;0,"",'Base de données'!$B961),""))</f>
        <v/>
      </c>
      <c r="T961" s="39" t="str">
        <f>IF(T$1&gt;$AE$1,"-",IFERROR(IF(DATEDIF('Base de données'!$A961,T$1,"d")&lt;&gt;0,"",'Base de données'!$B961),""))</f>
        <v/>
      </c>
      <c r="U961" s="39" t="str">
        <f>IF(U$1&gt;$AE$1,"-",IFERROR(IF(DATEDIF('Base de données'!$A961,U$1,"d")&lt;&gt;0,"",'Base de données'!$B961),""))</f>
        <v/>
      </c>
      <c r="V961" s="39" t="str">
        <f>IF(V$1&gt;$AE$1,"-",IFERROR(IF(DATEDIF('Base de données'!$A961,V$1,"d")&lt;&gt;0,"",'Base de données'!$B961),""))</f>
        <v/>
      </c>
      <c r="W961" s="34"/>
      <c r="X961" s="30" t="str">
        <f>'Base de données'!$C961&amp;" "&amp;'Base de données'!$D961</f>
        <v>Gautier Louise</v>
      </c>
      <c r="Y961" s="31">
        <f>COUNTIF('Base de données'!$B:$B,'Base de données'!$B961)</f>
        <v>12</v>
      </c>
      <c r="AA961" s="87" cm="1">
        <f t="array" aca="1" ref="AA961" ca="1">INDIRECT("'Base de données'!A" &amp; ROW(Y961))</f>
        <v>45748</v>
      </c>
      <c r="AB961" s="51" t="str" cm="1">
        <f t="array" aca="1" ref="AB961" ca="1">INDIRECT("'Base de données'!B" &amp; ROW(Z961))</f>
        <v>W01L7</v>
      </c>
    </row>
    <row r="962" spans="1:28" x14ac:dyDescent="0.3">
      <c r="A962" s="41" t="str">
        <f ca="1">IF(IF(AND($B962&lt;&gt;"-",$B962=$E962),"Entrée et sortie","-")="Entrée et sortie",'Base de données'!$B962,"-")</f>
        <v>-</v>
      </c>
      <c r="B962" s="41" t="str">
        <f t="shared" ca="1" si="59"/>
        <v>UHGK8</v>
      </c>
      <c r="C962" s="41" t="str">
        <f t="shared" ca="1" si="60"/>
        <v>UHGK8</v>
      </c>
      <c r="D962" s="41" t="str">
        <f>IF($F962="sortie en cours d'année",'Base de données'!$B962,"-")</f>
        <v>UHGK8</v>
      </c>
      <c r="E962" s="41" t="str">
        <f>IF($H962="entrée en cours d'année",'Base de données'!$B962,"-")</f>
        <v>-</v>
      </c>
      <c r="F962" s="37" t="str">
        <f t="shared" ref="F962:F1025" si="61">IF(AND(G962=0,J962="mouvement"),"sortie en cours d'année","")</f>
        <v>sortie en cours d'année</v>
      </c>
      <c r="G962" s="37">
        <f>IF($J962="mouvement",_xlfn.XLOOKUP('Base de données'!$B962,$V:$V,$V:$V,0),"")</f>
        <v>0</v>
      </c>
      <c r="H962" s="37" t="str">
        <f t="shared" ref="H962:H1025" si="62">IF(AND(I962=0,J962="mouvement"),"entrée en cours d'année","")</f>
        <v/>
      </c>
      <c r="I962" s="37" t="str">
        <f>IF($J962="mouvement",_xlfn.XLOOKUP('Base de données'!$B962,$K:$K,$K:$K,0),"")</f>
        <v>UHGK8</v>
      </c>
      <c r="J962" s="38" t="str">
        <f>IF(AND(Y962&lt;&gt;MAX(Y:Y),COUNTIF(K962:V962,'Base de données'!$B962)&gt;0),"mouvement","")</f>
        <v>mouvement</v>
      </c>
      <c r="K962" s="39" t="str">
        <f>IF(K$1&gt;$AE$1,"-",IFERROR(IF(DATEDIF('Base de données'!$A962,K$1,"d")&lt;&gt;0,"",'Base de données'!$B962),""))</f>
        <v/>
      </c>
      <c r="L962" s="39" t="str">
        <f>IF(L$1&gt;$AE$1,"-",IFERROR(IF(DATEDIF('Base de données'!$A962,L$1,"d")&lt;&gt;0,"",'Base de données'!$B962),""))</f>
        <v/>
      </c>
      <c r="M962" s="39" t="str">
        <f>IF(M$1&gt;$AE$1,"-",IFERROR(IF(DATEDIF('Base de données'!$A962,M$1,"d")&lt;&gt;0,"",'Base de données'!$B962),""))</f>
        <v/>
      </c>
      <c r="N962" s="39" t="str">
        <f>IF(N$1&gt;$AE$1,"-",IFERROR(IF(DATEDIF('Base de données'!$A962,N$1,"d")&lt;&gt;0,"",'Base de données'!$B962),""))</f>
        <v>UHGK8</v>
      </c>
      <c r="O962" s="39" t="str">
        <f>IF(O$1&gt;$AE$1,"-",IFERROR(IF(DATEDIF('Base de données'!$A962,O$1,"d")&lt;&gt;0,"",'Base de données'!$B962),""))</f>
        <v/>
      </c>
      <c r="P962" s="39" t="str">
        <f>IF(P$1&gt;$AE$1,"-",IFERROR(IF(DATEDIF('Base de données'!$A962,P$1,"d")&lt;&gt;0,"",'Base de données'!$B962),""))</f>
        <v/>
      </c>
      <c r="Q962" s="39" t="str">
        <f>IF(Q$1&gt;$AE$1,"-",IFERROR(IF(DATEDIF('Base de données'!$A962,Q$1,"d")&lt;&gt;0,"",'Base de données'!$B962),""))</f>
        <v/>
      </c>
      <c r="R962" s="39" t="str">
        <f>IF(R$1&gt;$AE$1,"-",IFERROR(IF(DATEDIF('Base de données'!$A962,R$1,"d")&lt;&gt;0,"",'Base de données'!$B962),""))</f>
        <v/>
      </c>
      <c r="S962" s="39" t="str">
        <f>IF(S$1&gt;$AE$1,"-",IFERROR(IF(DATEDIF('Base de données'!$A962,S$1,"d")&lt;&gt;0,"",'Base de données'!$B962),""))</f>
        <v/>
      </c>
      <c r="T962" s="39" t="str">
        <f>IF(T$1&gt;$AE$1,"-",IFERROR(IF(DATEDIF('Base de données'!$A962,T$1,"d")&lt;&gt;0,"",'Base de données'!$B962),""))</f>
        <v/>
      </c>
      <c r="U962" s="39" t="str">
        <f>IF(U$1&gt;$AE$1,"-",IFERROR(IF(DATEDIF('Base de données'!$A962,U$1,"d")&lt;&gt;0,"",'Base de données'!$B962),""))</f>
        <v/>
      </c>
      <c r="V962" s="39" t="str">
        <f>IF(V$1&gt;$AE$1,"-",IFERROR(IF(DATEDIF('Base de données'!$A962,V$1,"d")&lt;&gt;0,"",'Base de données'!$B962),""))</f>
        <v/>
      </c>
      <c r="W962" s="34"/>
      <c r="X962" s="30" t="str">
        <f>'Base de données'!$C962&amp;" "&amp;'Base de données'!$D962</f>
        <v>Perret Émile</v>
      </c>
      <c r="Y962" s="31">
        <f>COUNTIF('Base de données'!$B:$B,'Base de données'!$B962)</f>
        <v>6</v>
      </c>
      <c r="AA962" s="87" cm="1">
        <f t="array" aca="1" ref="AA962" ca="1">INDIRECT("'Base de données'!A" &amp; ROW(Y962))</f>
        <v>45748</v>
      </c>
      <c r="AB962" s="51" t="str" cm="1">
        <f t="array" aca="1" ref="AB962" ca="1">INDIRECT("'Base de données'!B" &amp; ROW(Z962))</f>
        <v>UHGK8</v>
      </c>
    </row>
    <row r="963" spans="1:28" x14ac:dyDescent="0.3">
      <c r="A963" s="41" t="str">
        <f ca="1">IF(IF(AND($B963&lt;&gt;"-",$B963=$E963),"Entrée et sortie","-")="Entrée et sortie",'Base de données'!$B963,"-")</f>
        <v>-</v>
      </c>
      <c r="B963" s="41" t="str">
        <f t="shared" ref="B963:B1026" ca="1" si="63">_xlfn.XLOOKUP($AB963,$D:$D,$C:$C,"-",0,-1)</f>
        <v>-</v>
      </c>
      <c r="C963" s="41" t="str">
        <f t="shared" ref="C963:C1026" ca="1" si="64">IF($AA963&lt;&gt;$AE$1,$D963,"-")</f>
        <v>-</v>
      </c>
      <c r="D963" s="41" t="str">
        <f>IF($F963="sortie en cours d'année",'Base de données'!$B963,"-")</f>
        <v>-</v>
      </c>
      <c r="E963" s="41" t="str">
        <f>IF($H963="entrée en cours d'année",'Base de données'!$B963,"-")</f>
        <v>-</v>
      </c>
      <c r="F963" s="37" t="str">
        <f t="shared" si="61"/>
        <v/>
      </c>
      <c r="G963" s="37" t="str">
        <f>IF($J963="mouvement",_xlfn.XLOOKUP('Base de données'!$B963,$V:$V,$V:$V,0),"")</f>
        <v/>
      </c>
      <c r="H963" s="37" t="str">
        <f t="shared" si="62"/>
        <v/>
      </c>
      <c r="I963" s="37" t="str">
        <f>IF($J963="mouvement",_xlfn.XLOOKUP('Base de données'!$B963,$K:$K,$K:$K,0),"")</f>
        <v/>
      </c>
      <c r="J963" s="38" t="str">
        <f>IF(AND(Y963&lt;&gt;MAX(Y:Y),COUNTIF(K963:V963,'Base de données'!$B963)&gt;0),"mouvement","")</f>
        <v/>
      </c>
      <c r="K963" s="39" t="str">
        <f>IF(K$1&gt;$AE$1,"-",IFERROR(IF(DATEDIF('Base de données'!$A963,K$1,"d")&lt;&gt;0,"",'Base de données'!$B963),""))</f>
        <v/>
      </c>
      <c r="L963" s="39" t="str">
        <f>IF(L$1&gt;$AE$1,"-",IFERROR(IF(DATEDIF('Base de données'!$A963,L$1,"d")&lt;&gt;0,"",'Base de données'!$B963),""))</f>
        <v/>
      </c>
      <c r="M963" s="39" t="str">
        <f>IF(M$1&gt;$AE$1,"-",IFERROR(IF(DATEDIF('Base de données'!$A963,M$1,"d")&lt;&gt;0,"",'Base de données'!$B963),""))</f>
        <v/>
      </c>
      <c r="N963" s="39" t="str">
        <f>IF(N$1&gt;$AE$1,"-",IFERROR(IF(DATEDIF('Base de données'!$A963,N$1,"d")&lt;&gt;0,"",'Base de données'!$B963),""))</f>
        <v>YG59M</v>
      </c>
      <c r="O963" s="39" t="str">
        <f>IF(O$1&gt;$AE$1,"-",IFERROR(IF(DATEDIF('Base de données'!$A963,O$1,"d")&lt;&gt;0,"",'Base de données'!$B963),""))</f>
        <v/>
      </c>
      <c r="P963" s="39" t="str">
        <f>IF(P$1&gt;$AE$1,"-",IFERROR(IF(DATEDIF('Base de données'!$A963,P$1,"d")&lt;&gt;0,"",'Base de données'!$B963),""))</f>
        <v/>
      </c>
      <c r="Q963" s="39" t="str">
        <f>IF(Q$1&gt;$AE$1,"-",IFERROR(IF(DATEDIF('Base de données'!$A963,Q$1,"d")&lt;&gt;0,"",'Base de données'!$B963),""))</f>
        <v/>
      </c>
      <c r="R963" s="39" t="str">
        <f>IF(R$1&gt;$AE$1,"-",IFERROR(IF(DATEDIF('Base de données'!$A963,R$1,"d")&lt;&gt;0,"",'Base de données'!$B963),""))</f>
        <v/>
      </c>
      <c r="S963" s="39" t="str">
        <f>IF(S$1&gt;$AE$1,"-",IFERROR(IF(DATEDIF('Base de données'!$A963,S$1,"d")&lt;&gt;0,"",'Base de données'!$B963),""))</f>
        <v/>
      </c>
      <c r="T963" s="39" t="str">
        <f>IF(T$1&gt;$AE$1,"-",IFERROR(IF(DATEDIF('Base de données'!$A963,T$1,"d")&lt;&gt;0,"",'Base de données'!$B963),""))</f>
        <v/>
      </c>
      <c r="U963" s="39" t="str">
        <f>IF(U$1&gt;$AE$1,"-",IFERROR(IF(DATEDIF('Base de données'!$A963,U$1,"d")&lt;&gt;0,"",'Base de données'!$B963),""))</f>
        <v/>
      </c>
      <c r="V963" s="39" t="str">
        <f>IF(V$1&gt;$AE$1,"-",IFERROR(IF(DATEDIF('Base de données'!$A963,V$1,"d")&lt;&gt;0,"",'Base de données'!$B963),""))</f>
        <v/>
      </c>
      <c r="W963" s="34"/>
      <c r="X963" s="30" t="str">
        <f>'Base de données'!$C963&amp;" "&amp;'Base de données'!$D963</f>
        <v>Maréchal Sabine</v>
      </c>
      <c r="Y963" s="31">
        <f>COUNTIF('Base de données'!$B:$B,'Base de données'!$B963)</f>
        <v>12</v>
      </c>
      <c r="AA963" s="87" cm="1">
        <f t="array" aca="1" ref="AA963" ca="1">INDIRECT("'Base de données'!A" &amp; ROW(Y963))</f>
        <v>45748</v>
      </c>
      <c r="AB963" s="51" t="str" cm="1">
        <f t="array" aca="1" ref="AB963" ca="1">INDIRECT("'Base de données'!B" &amp; ROW(Z963))</f>
        <v>YG59M</v>
      </c>
    </row>
    <row r="964" spans="1:28" x14ac:dyDescent="0.3">
      <c r="A964" s="41" t="str">
        <f ca="1">IF(IF(AND($B964&lt;&gt;"-",$B964=$E964),"Entrée et sortie","-")="Entrée et sortie",'Base de données'!$B964,"-")</f>
        <v>-</v>
      </c>
      <c r="B964" s="41" t="str">
        <f t="shared" ca="1" si="63"/>
        <v>-</v>
      </c>
      <c r="C964" s="41" t="str">
        <f t="shared" ca="1" si="64"/>
        <v>-</v>
      </c>
      <c r="D964" s="41" t="str">
        <f>IF($F964="sortie en cours d'année",'Base de données'!$B964,"-")</f>
        <v>-</v>
      </c>
      <c r="E964" s="41" t="str">
        <f>IF($H964="entrée en cours d'année",'Base de données'!$B964,"-")</f>
        <v>-</v>
      </c>
      <c r="F964" s="37" t="str">
        <f t="shared" si="61"/>
        <v/>
      </c>
      <c r="G964" s="37" t="str">
        <f>IF($J964="mouvement",_xlfn.XLOOKUP('Base de données'!$B964,$V:$V,$V:$V,0),"")</f>
        <v/>
      </c>
      <c r="H964" s="37" t="str">
        <f t="shared" si="62"/>
        <v/>
      </c>
      <c r="I964" s="37" t="str">
        <f>IF($J964="mouvement",_xlfn.XLOOKUP('Base de données'!$B964,$K:$K,$K:$K,0),"")</f>
        <v/>
      </c>
      <c r="J964" s="38" t="str">
        <f>IF(AND(Y964&lt;&gt;MAX(Y:Y),COUNTIF(K964:V964,'Base de données'!$B964)&gt;0),"mouvement","")</f>
        <v/>
      </c>
      <c r="K964" s="39" t="str">
        <f>IF(K$1&gt;$AE$1,"-",IFERROR(IF(DATEDIF('Base de données'!$A964,K$1,"d")&lt;&gt;0,"",'Base de données'!$B964),""))</f>
        <v/>
      </c>
      <c r="L964" s="39" t="str">
        <f>IF(L$1&gt;$AE$1,"-",IFERROR(IF(DATEDIF('Base de données'!$A964,L$1,"d")&lt;&gt;0,"",'Base de données'!$B964),""))</f>
        <v/>
      </c>
      <c r="M964" s="39" t="str">
        <f>IF(M$1&gt;$AE$1,"-",IFERROR(IF(DATEDIF('Base de données'!$A964,M$1,"d")&lt;&gt;0,"",'Base de données'!$B964),""))</f>
        <v/>
      </c>
      <c r="N964" s="39" t="str">
        <f>IF(N$1&gt;$AE$1,"-",IFERROR(IF(DATEDIF('Base de données'!$A964,N$1,"d")&lt;&gt;0,"",'Base de données'!$B964),""))</f>
        <v>7FZA4</v>
      </c>
      <c r="O964" s="39" t="str">
        <f>IF(O$1&gt;$AE$1,"-",IFERROR(IF(DATEDIF('Base de données'!$A964,O$1,"d")&lt;&gt;0,"",'Base de données'!$B964),""))</f>
        <v/>
      </c>
      <c r="P964" s="39" t="str">
        <f>IF(P$1&gt;$AE$1,"-",IFERROR(IF(DATEDIF('Base de données'!$A964,P$1,"d")&lt;&gt;0,"",'Base de données'!$B964),""))</f>
        <v/>
      </c>
      <c r="Q964" s="39" t="str">
        <f>IF(Q$1&gt;$AE$1,"-",IFERROR(IF(DATEDIF('Base de données'!$A964,Q$1,"d")&lt;&gt;0,"",'Base de données'!$B964),""))</f>
        <v/>
      </c>
      <c r="R964" s="39" t="str">
        <f>IF(R$1&gt;$AE$1,"-",IFERROR(IF(DATEDIF('Base de données'!$A964,R$1,"d")&lt;&gt;0,"",'Base de données'!$B964),""))</f>
        <v/>
      </c>
      <c r="S964" s="39" t="str">
        <f>IF(S$1&gt;$AE$1,"-",IFERROR(IF(DATEDIF('Base de données'!$A964,S$1,"d")&lt;&gt;0,"",'Base de données'!$B964),""))</f>
        <v/>
      </c>
      <c r="T964" s="39" t="str">
        <f>IF(T$1&gt;$AE$1,"-",IFERROR(IF(DATEDIF('Base de données'!$A964,T$1,"d")&lt;&gt;0,"",'Base de données'!$B964),""))</f>
        <v/>
      </c>
      <c r="U964" s="39" t="str">
        <f>IF(U$1&gt;$AE$1,"-",IFERROR(IF(DATEDIF('Base de données'!$A964,U$1,"d")&lt;&gt;0,"",'Base de données'!$B964),""))</f>
        <v/>
      </c>
      <c r="V964" s="39" t="str">
        <f>IF(V$1&gt;$AE$1,"-",IFERROR(IF(DATEDIF('Base de données'!$A964,V$1,"d")&lt;&gt;0,"",'Base de données'!$B964),""))</f>
        <v/>
      </c>
      <c r="W964" s="34"/>
      <c r="X964" s="30" t="str">
        <f>'Base de données'!$C964&amp;" "&amp;'Base de données'!$D964</f>
        <v>Guillou Arthur</v>
      </c>
      <c r="Y964" s="31">
        <f>COUNTIF('Base de données'!$B:$B,'Base de données'!$B964)</f>
        <v>12</v>
      </c>
      <c r="AA964" s="87" cm="1">
        <f t="array" aca="1" ref="AA964" ca="1">INDIRECT("'Base de données'!A" &amp; ROW(Y964))</f>
        <v>45748</v>
      </c>
      <c r="AB964" s="51" t="str" cm="1">
        <f t="array" aca="1" ref="AB964" ca="1">INDIRECT("'Base de données'!B" &amp; ROW(Z964))</f>
        <v>7FZA4</v>
      </c>
    </row>
    <row r="965" spans="1:28" x14ac:dyDescent="0.3">
      <c r="A965" s="41" t="str">
        <f ca="1">IF(IF(AND($B965&lt;&gt;"-",$B965=$E965),"Entrée et sortie","-")="Entrée et sortie",'Base de données'!$B965,"-")</f>
        <v>-</v>
      </c>
      <c r="B965" s="41" t="str">
        <f t="shared" ca="1" si="63"/>
        <v>-</v>
      </c>
      <c r="C965" s="41" t="str">
        <f t="shared" ca="1" si="64"/>
        <v>-</v>
      </c>
      <c r="D965" s="41" t="str">
        <f>IF($F965="sortie en cours d'année",'Base de données'!$B965,"-")</f>
        <v>-</v>
      </c>
      <c r="E965" s="41" t="str">
        <f>IF($H965="entrée en cours d'année",'Base de données'!$B965,"-")</f>
        <v>-</v>
      </c>
      <c r="F965" s="37" t="str">
        <f t="shared" si="61"/>
        <v/>
      </c>
      <c r="G965" s="37" t="str">
        <f>IF($J965="mouvement",_xlfn.XLOOKUP('Base de données'!$B965,$V:$V,$V:$V,0),"")</f>
        <v/>
      </c>
      <c r="H965" s="37" t="str">
        <f t="shared" si="62"/>
        <v/>
      </c>
      <c r="I965" s="37" t="str">
        <f>IF($J965="mouvement",_xlfn.XLOOKUP('Base de données'!$B965,$K:$K,$K:$K,0),"")</f>
        <v/>
      </c>
      <c r="J965" s="38" t="str">
        <f>IF(AND(Y965&lt;&gt;MAX(Y:Y),COUNTIF(K965:V965,'Base de données'!$B965)&gt;0),"mouvement","")</f>
        <v/>
      </c>
      <c r="K965" s="39" t="str">
        <f>IF(K$1&gt;$AE$1,"-",IFERROR(IF(DATEDIF('Base de données'!$A965,K$1,"d")&lt;&gt;0,"",'Base de données'!$B965),""))</f>
        <v/>
      </c>
      <c r="L965" s="39" t="str">
        <f>IF(L$1&gt;$AE$1,"-",IFERROR(IF(DATEDIF('Base de données'!$A965,L$1,"d")&lt;&gt;0,"",'Base de données'!$B965),""))</f>
        <v/>
      </c>
      <c r="M965" s="39" t="str">
        <f>IF(M$1&gt;$AE$1,"-",IFERROR(IF(DATEDIF('Base de données'!$A965,M$1,"d")&lt;&gt;0,"",'Base de données'!$B965),""))</f>
        <v/>
      </c>
      <c r="N965" s="39" t="str">
        <f>IF(N$1&gt;$AE$1,"-",IFERROR(IF(DATEDIF('Base de données'!$A965,N$1,"d")&lt;&gt;0,"",'Base de données'!$B965),""))</f>
        <v>9PUGX</v>
      </c>
      <c r="O965" s="39" t="str">
        <f>IF(O$1&gt;$AE$1,"-",IFERROR(IF(DATEDIF('Base de données'!$A965,O$1,"d")&lt;&gt;0,"",'Base de données'!$B965),""))</f>
        <v/>
      </c>
      <c r="P965" s="39" t="str">
        <f>IF(P$1&gt;$AE$1,"-",IFERROR(IF(DATEDIF('Base de données'!$A965,P$1,"d")&lt;&gt;0,"",'Base de données'!$B965),""))</f>
        <v/>
      </c>
      <c r="Q965" s="39" t="str">
        <f>IF(Q$1&gt;$AE$1,"-",IFERROR(IF(DATEDIF('Base de données'!$A965,Q$1,"d")&lt;&gt;0,"",'Base de données'!$B965),""))</f>
        <v/>
      </c>
      <c r="R965" s="39" t="str">
        <f>IF(R$1&gt;$AE$1,"-",IFERROR(IF(DATEDIF('Base de données'!$A965,R$1,"d")&lt;&gt;0,"",'Base de données'!$B965),""))</f>
        <v/>
      </c>
      <c r="S965" s="39" t="str">
        <f>IF(S$1&gt;$AE$1,"-",IFERROR(IF(DATEDIF('Base de données'!$A965,S$1,"d")&lt;&gt;0,"",'Base de données'!$B965),""))</f>
        <v/>
      </c>
      <c r="T965" s="39" t="str">
        <f>IF(T$1&gt;$AE$1,"-",IFERROR(IF(DATEDIF('Base de données'!$A965,T$1,"d")&lt;&gt;0,"",'Base de données'!$B965),""))</f>
        <v/>
      </c>
      <c r="U965" s="39" t="str">
        <f>IF(U$1&gt;$AE$1,"-",IFERROR(IF(DATEDIF('Base de données'!$A965,U$1,"d")&lt;&gt;0,"",'Base de données'!$B965),""))</f>
        <v/>
      </c>
      <c r="V965" s="39" t="str">
        <f>IF(V$1&gt;$AE$1,"-",IFERROR(IF(DATEDIF('Base de données'!$A965,V$1,"d")&lt;&gt;0,"",'Base de données'!$B965),""))</f>
        <v/>
      </c>
      <c r="W965" s="34"/>
      <c r="X965" s="30" t="str">
        <f>'Base de données'!$C965&amp;" "&amp;'Base de données'!$D965</f>
        <v>Bernard Constance</v>
      </c>
      <c r="Y965" s="31">
        <f>COUNTIF('Base de données'!$B:$B,'Base de données'!$B965)</f>
        <v>12</v>
      </c>
      <c r="AA965" s="87" cm="1">
        <f t="array" aca="1" ref="AA965" ca="1">INDIRECT("'Base de données'!A" &amp; ROW(Y965))</f>
        <v>45748</v>
      </c>
      <c r="AB965" s="51" t="str" cm="1">
        <f t="array" aca="1" ref="AB965" ca="1">INDIRECT("'Base de données'!B" &amp; ROW(Z965))</f>
        <v>9PUGX</v>
      </c>
    </row>
    <row r="966" spans="1:28" x14ac:dyDescent="0.3">
      <c r="A966" s="41" t="str">
        <f ca="1">IF(IF(AND($B966&lt;&gt;"-",$B966=$E966),"Entrée et sortie","-")="Entrée et sortie",'Base de données'!$B966,"-")</f>
        <v>-</v>
      </c>
      <c r="B966" s="41" t="str">
        <f t="shared" ca="1" si="63"/>
        <v>-</v>
      </c>
      <c r="C966" s="41" t="str">
        <f t="shared" ca="1" si="64"/>
        <v>-</v>
      </c>
      <c r="D966" s="41" t="str">
        <f>IF($F966="sortie en cours d'année",'Base de données'!$B966,"-")</f>
        <v>-</v>
      </c>
      <c r="E966" s="41" t="str">
        <f>IF($H966="entrée en cours d'année",'Base de données'!$B966,"-")</f>
        <v>-</v>
      </c>
      <c r="F966" s="37" t="str">
        <f t="shared" si="61"/>
        <v/>
      </c>
      <c r="G966" s="37" t="str">
        <f>IF($J966="mouvement",_xlfn.XLOOKUP('Base de données'!$B966,$V:$V,$V:$V,0),"")</f>
        <v/>
      </c>
      <c r="H966" s="37" t="str">
        <f t="shared" si="62"/>
        <v/>
      </c>
      <c r="I966" s="37" t="str">
        <f>IF($J966="mouvement",_xlfn.XLOOKUP('Base de données'!$B966,$K:$K,$K:$K,0),"")</f>
        <v/>
      </c>
      <c r="J966" s="38" t="str">
        <f>IF(AND(Y966&lt;&gt;MAX(Y:Y),COUNTIF(K966:V966,'Base de données'!$B966)&gt;0),"mouvement","")</f>
        <v/>
      </c>
      <c r="K966" s="39" t="str">
        <f>IF(K$1&gt;$AE$1,"-",IFERROR(IF(DATEDIF('Base de données'!$A966,K$1,"d")&lt;&gt;0,"",'Base de données'!$B966),""))</f>
        <v/>
      </c>
      <c r="L966" s="39" t="str">
        <f>IF(L$1&gt;$AE$1,"-",IFERROR(IF(DATEDIF('Base de données'!$A966,L$1,"d")&lt;&gt;0,"",'Base de données'!$B966),""))</f>
        <v/>
      </c>
      <c r="M966" s="39" t="str">
        <f>IF(M$1&gt;$AE$1,"-",IFERROR(IF(DATEDIF('Base de données'!$A966,M$1,"d")&lt;&gt;0,"",'Base de données'!$B966),""))</f>
        <v/>
      </c>
      <c r="N966" s="39" t="str">
        <f>IF(N$1&gt;$AE$1,"-",IFERROR(IF(DATEDIF('Base de données'!$A966,N$1,"d")&lt;&gt;0,"",'Base de données'!$B966),""))</f>
        <v>T5AAD</v>
      </c>
      <c r="O966" s="39" t="str">
        <f>IF(O$1&gt;$AE$1,"-",IFERROR(IF(DATEDIF('Base de données'!$A966,O$1,"d")&lt;&gt;0,"",'Base de données'!$B966),""))</f>
        <v/>
      </c>
      <c r="P966" s="39" t="str">
        <f>IF(P$1&gt;$AE$1,"-",IFERROR(IF(DATEDIF('Base de données'!$A966,P$1,"d")&lt;&gt;0,"",'Base de données'!$B966),""))</f>
        <v/>
      </c>
      <c r="Q966" s="39" t="str">
        <f>IF(Q$1&gt;$AE$1,"-",IFERROR(IF(DATEDIF('Base de données'!$A966,Q$1,"d")&lt;&gt;0,"",'Base de données'!$B966),""))</f>
        <v/>
      </c>
      <c r="R966" s="39" t="str">
        <f>IF(R$1&gt;$AE$1,"-",IFERROR(IF(DATEDIF('Base de données'!$A966,R$1,"d")&lt;&gt;0,"",'Base de données'!$B966),""))</f>
        <v/>
      </c>
      <c r="S966" s="39" t="str">
        <f>IF(S$1&gt;$AE$1,"-",IFERROR(IF(DATEDIF('Base de données'!$A966,S$1,"d")&lt;&gt;0,"",'Base de données'!$B966),""))</f>
        <v/>
      </c>
      <c r="T966" s="39" t="str">
        <f>IF(T$1&gt;$AE$1,"-",IFERROR(IF(DATEDIF('Base de données'!$A966,T$1,"d")&lt;&gt;0,"",'Base de données'!$B966),""))</f>
        <v/>
      </c>
      <c r="U966" s="39" t="str">
        <f>IF(U$1&gt;$AE$1,"-",IFERROR(IF(DATEDIF('Base de données'!$A966,U$1,"d")&lt;&gt;0,"",'Base de données'!$B966),""))</f>
        <v/>
      </c>
      <c r="V966" s="39" t="str">
        <f>IF(V$1&gt;$AE$1,"-",IFERROR(IF(DATEDIF('Base de données'!$A966,V$1,"d")&lt;&gt;0,"",'Base de données'!$B966),""))</f>
        <v/>
      </c>
      <c r="W966" s="34"/>
      <c r="X966" s="30" t="str">
        <f>'Base de données'!$C966&amp;" "&amp;'Base de données'!$D966</f>
        <v>Pelletier Olivier</v>
      </c>
      <c r="Y966" s="31">
        <f>COUNTIF('Base de données'!$B:$B,'Base de données'!$B966)</f>
        <v>12</v>
      </c>
      <c r="AA966" s="87" cm="1">
        <f t="array" aca="1" ref="AA966" ca="1">INDIRECT("'Base de données'!A" &amp; ROW(Y966))</f>
        <v>45748</v>
      </c>
      <c r="AB966" s="51" t="str" cm="1">
        <f t="array" aca="1" ref="AB966" ca="1">INDIRECT("'Base de données'!B" &amp; ROW(Z966))</f>
        <v>T5AAD</v>
      </c>
    </row>
    <row r="967" spans="1:28" x14ac:dyDescent="0.3">
      <c r="A967" s="41" t="str">
        <f ca="1">IF(IF(AND($B967&lt;&gt;"-",$B967=$E967),"Entrée et sortie","-")="Entrée et sortie",'Base de données'!$B967,"-")</f>
        <v>-</v>
      </c>
      <c r="B967" s="41" t="str">
        <f t="shared" ca="1" si="63"/>
        <v>-</v>
      </c>
      <c r="C967" s="41" t="str">
        <f t="shared" ca="1" si="64"/>
        <v>-</v>
      </c>
      <c r="D967" s="41" t="str">
        <f>IF($F967="sortie en cours d'année",'Base de données'!$B967,"-")</f>
        <v>-</v>
      </c>
      <c r="E967" s="41" t="str">
        <f>IF($H967="entrée en cours d'année",'Base de données'!$B967,"-")</f>
        <v>-</v>
      </c>
      <c r="F967" s="37" t="str">
        <f t="shared" si="61"/>
        <v/>
      </c>
      <c r="G967" s="37" t="str">
        <f>IF($J967="mouvement",_xlfn.XLOOKUP('Base de données'!$B967,$V:$V,$V:$V,0),"")</f>
        <v/>
      </c>
      <c r="H967" s="37" t="str">
        <f t="shared" si="62"/>
        <v/>
      </c>
      <c r="I967" s="37" t="str">
        <f>IF($J967="mouvement",_xlfn.XLOOKUP('Base de données'!$B967,$K:$K,$K:$K,0),"")</f>
        <v/>
      </c>
      <c r="J967" s="38" t="str">
        <f>IF(AND(Y967&lt;&gt;MAX(Y:Y),COUNTIF(K967:V967,'Base de données'!$B967)&gt;0),"mouvement","")</f>
        <v/>
      </c>
      <c r="K967" s="39" t="str">
        <f>IF(K$1&gt;$AE$1,"-",IFERROR(IF(DATEDIF('Base de données'!$A967,K$1,"d")&lt;&gt;0,"",'Base de données'!$B967),""))</f>
        <v/>
      </c>
      <c r="L967" s="39" t="str">
        <f>IF(L$1&gt;$AE$1,"-",IFERROR(IF(DATEDIF('Base de données'!$A967,L$1,"d")&lt;&gt;0,"",'Base de données'!$B967),""))</f>
        <v/>
      </c>
      <c r="M967" s="39" t="str">
        <f>IF(M$1&gt;$AE$1,"-",IFERROR(IF(DATEDIF('Base de données'!$A967,M$1,"d")&lt;&gt;0,"",'Base de données'!$B967),""))</f>
        <v/>
      </c>
      <c r="N967" s="39" t="str">
        <f>IF(N$1&gt;$AE$1,"-",IFERROR(IF(DATEDIF('Base de données'!$A967,N$1,"d")&lt;&gt;0,"",'Base de données'!$B967),""))</f>
        <v>ACSVV</v>
      </c>
      <c r="O967" s="39" t="str">
        <f>IF(O$1&gt;$AE$1,"-",IFERROR(IF(DATEDIF('Base de données'!$A967,O$1,"d")&lt;&gt;0,"",'Base de données'!$B967),""))</f>
        <v/>
      </c>
      <c r="P967" s="39" t="str">
        <f>IF(P$1&gt;$AE$1,"-",IFERROR(IF(DATEDIF('Base de données'!$A967,P$1,"d")&lt;&gt;0,"",'Base de données'!$B967),""))</f>
        <v/>
      </c>
      <c r="Q967" s="39" t="str">
        <f>IF(Q$1&gt;$AE$1,"-",IFERROR(IF(DATEDIF('Base de données'!$A967,Q$1,"d")&lt;&gt;0,"",'Base de données'!$B967),""))</f>
        <v/>
      </c>
      <c r="R967" s="39" t="str">
        <f>IF(R$1&gt;$AE$1,"-",IFERROR(IF(DATEDIF('Base de données'!$A967,R$1,"d")&lt;&gt;0,"",'Base de données'!$B967),""))</f>
        <v/>
      </c>
      <c r="S967" s="39" t="str">
        <f>IF(S$1&gt;$AE$1,"-",IFERROR(IF(DATEDIF('Base de données'!$A967,S$1,"d")&lt;&gt;0,"",'Base de données'!$B967),""))</f>
        <v/>
      </c>
      <c r="T967" s="39" t="str">
        <f>IF(T$1&gt;$AE$1,"-",IFERROR(IF(DATEDIF('Base de données'!$A967,T$1,"d")&lt;&gt;0,"",'Base de données'!$B967),""))</f>
        <v/>
      </c>
      <c r="U967" s="39" t="str">
        <f>IF(U$1&gt;$AE$1,"-",IFERROR(IF(DATEDIF('Base de données'!$A967,U$1,"d")&lt;&gt;0,"",'Base de données'!$B967),""))</f>
        <v/>
      </c>
      <c r="V967" s="39" t="str">
        <f>IF(V$1&gt;$AE$1,"-",IFERROR(IF(DATEDIF('Base de données'!$A967,V$1,"d")&lt;&gt;0,"",'Base de données'!$B967),""))</f>
        <v/>
      </c>
      <c r="W967" s="34"/>
      <c r="X967" s="30" t="str">
        <f>'Base de données'!$C967&amp;" "&amp;'Base de données'!$D967</f>
        <v>Legrand Martine</v>
      </c>
      <c r="Y967" s="31">
        <f>COUNTIF('Base de données'!$B:$B,'Base de données'!$B967)</f>
        <v>12</v>
      </c>
      <c r="AA967" s="87" cm="1">
        <f t="array" aca="1" ref="AA967" ca="1">INDIRECT("'Base de données'!A" &amp; ROW(Y967))</f>
        <v>45748</v>
      </c>
      <c r="AB967" s="51" t="str" cm="1">
        <f t="array" aca="1" ref="AB967" ca="1">INDIRECT("'Base de données'!B" &amp; ROW(Z967))</f>
        <v>ACSVV</v>
      </c>
    </row>
    <row r="968" spans="1:28" x14ac:dyDescent="0.3">
      <c r="A968" s="41" t="str">
        <f ca="1">IF(IF(AND($B968&lt;&gt;"-",$B968=$E968),"Entrée et sortie","-")="Entrée et sortie",'Base de données'!$B968,"-")</f>
        <v>-</v>
      </c>
      <c r="B968" s="41" t="str">
        <f t="shared" ca="1" si="63"/>
        <v>-</v>
      </c>
      <c r="C968" s="41" t="str">
        <f t="shared" ca="1" si="64"/>
        <v>-</v>
      </c>
      <c r="D968" s="41" t="str">
        <f>IF($F968="sortie en cours d'année",'Base de données'!$B968,"-")</f>
        <v>-</v>
      </c>
      <c r="E968" s="41" t="str">
        <f>IF($H968="entrée en cours d'année",'Base de données'!$B968,"-")</f>
        <v>-</v>
      </c>
      <c r="F968" s="37" t="str">
        <f t="shared" si="61"/>
        <v/>
      </c>
      <c r="G968" s="37" t="str">
        <f>IF($J968="mouvement",_xlfn.XLOOKUP('Base de données'!$B968,$V:$V,$V:$V,0),"")</f>
        <v/>
      </c>
      <c r="H968" s="37" t="str">
        <f t="shared" si="62"/>
        <v/>
      </c>
      <c r="I968" s="37" t="str">
        <f>IF($J968="mouvement",_xlfn.XLOOKUP('Base de données'!$B968,$K:$K,$K:$K,0),"")</f>
        <v/>
      </c>
      <c r="J968" s="38" t="str">
        <f>IF(AND(Y968&lt;&gt;MAX(Y:Y),COUNTIF(K968:V968,'Base de données'!$B968)&gt;0),"mouvement","")</f>
        <v/>
      </c>
      <c r="K968" s="39" t="str">
        <f>IF(K$1&gt;$AE$1,"-",IFERROR(IF(DATEDIF('Base de données'!$A968,K$1,"d")&lt;&gt;0,"",'Base de données'!$B968),""))</f>
        <v/>
      </c>
      <c r="L968" s="39" t="str">
        <f>IF(L$1&gt;$AE$1,"-",IFERROR(IF(DATEDIF('Base de données'!$A968,L$1,"d")&lt;&gt;0,"",'Base de données'!$B968),""))</f>
        <v/>
      </c>
      <c r="M968" s="39" t="str">
        <f>IF(M$1&gt;$AE$1,"-",IFERROR(IF(DATEDIF('Base de données'!$A968,M$1,"d")&lt;&gt;0,"",'Base de données'!$B968),""))</f>
        <v/>
      </c>
      <c r="N968" s="39" t="str">
        <f>IF(N$1&gt;$AE$1,"-",IFERROR(IF(DATEDIF('Base de données'!$A968,N$1,"d")&lt;&gt;0,"",'Base de données'!$B968),""))</f>
        <v>RC7QH</v>
      </c>
      <c r="O968" s="39" t="str">
        <f>IF(O$1&gt;$AE$1,"-",IFERROR(IF(DATEDIF('Base de données'!$A968,O$1,"d")&lt;&gt;0,"",'Base de données'!$B968),""))</f>
        <v/>
      </c>
      <c r="P968" s="39" t="str">
        <f>IF(P$1&gt;$AE$1,"-",IFERROR(IF(DATEDIF('Base de données'!$A968,P$1,"d")&lt;&gt;0,"",'Base de données'!$B968),""))</f>
        <v/>
      </c>
      <c r="Q968" s="39" t="str">
        <f>IF(Q$1&gt;$AE$1,"-",IFERROR(IF(DATEDIF('Base de données'!$A968,Q$1,"d")&lt;&gt;0,"",'Base de données'!$B968),""))</f>
        <v/>
      </c>
      <c r="R968" s="39" t="str">
        <f>IF(R$1&gt;$AE$1,"-",IFERROR(IF(DATEDIF('Base de données'!$A968,R$1,"d")&lt;&gt;0,"",'Base de données'!$B968),""))</f>
        <v/>
      </c>
      <c r="S968" s="39" t="str">
        <f>IF(S$1&gt;$AE$1,"-",IFERROR(IF(DATEDIF('Base de données'!$A968,S$1,"d")&lt;&gt;0,"",'Base de données'!$B968),""))</f>
        <v/>
      </c>
      <c r="T968" s="39" t="str">
        <f>IF(T$1&gt;$AE$1,"-",IFERROR(IF(DATEDIF('Base de données'!$A968,T$1,"d")&lt;&gt;0,"",'Base de données'!$B968),""))</f>
        <v/>
      </c>
      <c r="U968" s="39" t="str">
        <f>IF(U$1&gt;$AE$1,"-",IFERROR(IF(DATEDIF('Base de données'!$A968,U$1,"d")&lt;&gt;0,"",'Base de données'!$B968),""))</f>
        <v/>
      </c>
      <c r="V968" s="39" t="str">
        <f>IF(V$1&gt;$AE$1,"-",IFERROR(IF(DATEDIF('Base de données'!$A968,V$1,"d")&lt;&gt;0,"",'Base de données'!$B968),""))</f>
        <v/>
      </c>
      <c r="W968" s="34"/>
      <c r="X968" s="30" t="str">
        <f>'Base de données'!$C968&amp;" "&amp;'Base de données'!$D968</f>
        <v>Vidal Alphonse</v>
      </c>
      <c r="Y968" s="31">
        <f>COUNTIF('Base de données'!$B:$B,'Base de données'!$B968)</f>
        <v>12</v>
      </c>
      <c r="AA968" s="87" cm="1">
        <f t="array" aca="1" ref="AA968" ca="1">INDIRECT("'Base de données'!A" &amp; ROW(Y968))</f>
        <v>45748</v>
      </c>
      <c r="AB968" s="51" t="str" cm="1">
        <f t="array" aca="1" ref="AB968" ca="1">INDIRECT("'Base de données'!B" &amp; ROW(Z968))</f>
        <v>RC7QH</v>
      </c>
    </row>
    <row r="969" spans="1:28" x14ac:dyDescent="0.3">
      <c r="A969" s="41" t="str">
        <f ca="1">IF(IF(AND($B969&lt;&gt;"-",$B969=$E969),"Entrée et sortie","-")="Entrée et sortie",'Base de données'!$B969,"-")</f>
        <v>-</v>
      </c>
      <c r="B969" s="41" t="str">
        <f t="shared" ca="1" si="63"/>
        <v>-</v>
      </c>
      <c r="C969" s="41" t="str">
        <f t="shared" ca="1" si="64"/>
        <v>-</v>
      </c>
      <c r="D969" s="41" t="str">
        <f>IF($F969="sortie en cours d'année",'Base de données'!$B969,"-")</f>
        <v>-</v>
      </c>
      <c r="E969" s="41" t="str">
        <f>IF($H969="entrée en cours d'année",'Base de données'!$B969,"-")</f>
        <v>-</v>
      </c>
      <c r="F969" s="37" t="str">
        <f t="shared" si="61"/>
        <v/>
      </c>
      <c r="G969" s="37" t="str">
        <f>IF($J969="mouvement",_xlfn.XLOOKUP('Base de données'!$B969,$V:$V,$V:$V,0),"")</f>
        <v/>
      </c>
      <c r="H969" s="37" t="str">
        <f t="shared" si="62"/>
        <v/>
      </c>
      <c r="I969" s="37" t="str">
        <f>IF($J969="mouvement",_xlfn.XLOOKUP('Base de données'!$B969,$K:$K,$K:$K,0),"")</f>
        <v/>
      </c>
      <c r="J969" s="38" t="str">
        <f>IF(AND(Y969&lt;&gt;MAX(Y:Y),COUNTIF(K969:V969,'Base de données'!$B969)&gt;0),"mouvement","")</f>
        <v/>
      </c>
      <c r="K969" s="39" t="str">
        <f>IF(K$1&gt;$AE$1,"-",IFERROR(IF(DATEDIF('Base de données'!$A969,K$1,"d")&lt;&gt;0,"",'Base de données'!$B969),""))</f>
        <v/>
      </c>
      <c r="L969" s="39" t="str">
        <f>IF(L$1&gt;$AE$1,"-",IFERROR(IF(DATEDIF('Base de données'!$A969,L$1,"d")&lt;&gt;0,"",'Base de données'!$B969),""))</f>
        <v/>
      </c>
      <c r="M969" s="39" t="str">
        <f>IF(M$1&gt;$AE$1,"-",IFERROR(IF(DATEDIF('Base de données'!$A969,M$1,"d")&lt;&gt;0,"",'Base de données'!$B969),""))</f>
        <v/>
      </c>
      <c r="N969" s="39" t="str">
        <f>IF(N$1&gt;$AE$1,"-",IFERROR(IF(DATEDIF('Base de données'!$A969,N$1,"d")&lt;&gt;0,"",'Base de données'!$B969),""))</f>
        <v>5NBX1</v>
      </c>
      <c r="O969" s="39" t="str">
        <f>IF(O$1&gt;$AE$1,"-",IFERROR(IF(DATEDIF('Base de données'!$A969,O$1,"d")&lt;&gt;0,"",'Base de données'!$B969),""))</f>
        <v/>
      </c>
      <c r="P969" s="39" t="str">
        <f>IF(P$1&gt;$AE$1,"-",IFERROR(IF(DATEDIF('Base de données'!$A969,P$1,"d")&lt;&gt;0,"",'Base de données'!$B969),""))</f>
        <v/>
      </c>
      <c r="Q969" s="39" t="str">
        <f>IF(Q$1&gt;$AE$1,"-",IFERROR(IF(DATEDIF('Base de données'!$A969,Q$1,"d")&lt;&gt;0,"",'Base de données'!$B969),""))</f>
        <v/>
      </c>
      <c r="R969" s="39" t="str">
        <f>IF(R$1&gt;$AE$1,"-",IFERROR(IF(DATEDIF('Base de données'!$A969,R$1,"d")&lt;&gt;0,"",'Base de données'!$B969),""))</f>
        <v/>
      </c>
      <c r="S969" s="39" t="str">
        <f>IF(S$1&gt;$AE$1,"-",IFERROR(IF(DATEDIF('Base de données'!$A969,S$1,"d")&lt;&gt;0,"",'Base de données'!$B969),""))</f>
        <v/>
      </c>
      <c r="T969" s="39" t="str">
        <f>IF(T$1&gt;$AE$1,"-",IFERROR(IF(DATEDIF('Base de données'!$A969,T$1,"d")&lt;&gt;0,"",'Base de données'!$B969),""))</f>
        <v/>
      </c>
      <c r="U969" s="39" t="str">
        <f>IF(U$1&gt;$AE$1,"-",IFERROR(IF(DATEDIF('Base de données'!$A969,U$1,"d")&lt;&gt;0,"",'Base de données'!$B969),""))</f>
        <v/>
      </c>
      <c r="V969" s="39" t="str">
        <f>IF(V$1&gt;$AE$1,"-",IFERROR(IF(DATEDIF('Base de données'!$A969,V$1,"d")&lt;&gt;0,"",'Base de données'!$B969),""))</f>
        <v/>
      </c>
      <c r="W969" s="34"/>
      <c r="X969" s="30" t="str">
        <f>'Base de données'!$C969&amp;" "&amp;'Base de données'!$D969</f>
        <v>Morel Frédérique</v>
      </c>
      <c r="Y969" s="31">
        <f>COUNTIF('Base de données'!$B:$B,'Base de données'!$B969)</f>
        <v>12</v>
      </c>
      <c r="AA969" s="87" cm="1">
        <f t="array" aca="1" ref="AA969" ca="1">INDIRECT("'Base de données'!A" &amp; ROW(Y969))</f>
        <v>45748</v>
      </c>
      <c r="AB969" s="51" t="str" cm="1">
        <f t="array" aca="1" ref="AB969" ca="1">INDIRECT("'Base de données'!B" &amp; ROW(Z969))</f>
        <v>5NBX1</v>
      </c>
    </row>
    <row r="970" spans="1:28" x14ac:dyDescent="0.3">
      <c r="A970" s="41" t="str">
        <f ca="1">IF(IF(AND($B970&lt;&gt;"-",$B970=$E970),"Entrée et sortie","-")="Entrée et sortie",'Base de données'!$B970,"-")</f>
        <v>-</v>
      </c>
      <c r="B970" s="41" t="str">
        <f t="shared" ca="1" si="63"/>
        <v>-</v>
      </c>
      <c r="C970" s="41" t="str">
        <f t="shared" ca="1" si="64"/>
        <v>-</v>
      </c>
      <c r="D970" s="41" t="str">
        <f>IF($F970="sortie en cours d'année",'Base de données'!$B970,"-")</f>
        <v>-</v>
      </c>
      <c r="E970" s="41" t="str">
        <f>IF($H970="entrée en cours d'année",'Base de données'!$B970,"-")</f>
        <v>-</v>
      </c>
      <c r="F970" s="37" t="str">
        <f t="shared" si="61"/>
        <v/>
      </c>
      <c r="G970" s="37" t="str">
        <f>IF($J970="mouvement",_xlfn.XLOOKUP('Base de données'!$B970,$V:$V,$V:$V,0),"")</f>
        <v/>
      </c>
      <c r="H970" s="37" t="str">
        <f t="shared" si="62"/>
        <v/>
      </c>
      <c r="I970" s="37" t="str">
        <f>IF($J970="mouvement",_xlfn.XLOOKUP('Base de données'!$B970,$K:$K,$K:$K,0),"")</f>
        <v/>
      </c>
      <c r="J970" s="38" t="str">
        <f>IF(AND(Y970&lt;&gt;MAX(Y:Y),COUNTIF(K970:V970,'Base de données'!$B970)&gt;0),"mouvement","")</f>
        <v/>
      </c>
      <c r="K970" s="39" t="str">
        <f>IF(K$1&gt;$AE$1,"-",IFERROR(IF(DATEDIF('Base de données'!$A970,K$1,"d")&lt;&gt;0,"",'Base de données'!$B970),""))</f>
        <v/>
      </c>
      <c r="L970" s="39" t="str">
        <f>IF(L$1&gt;$AE$1,"-",IFERROR(IF(DATEDIF('Base de données'!$A970,L$1,"d")&lt;&gt;0,"",'Base de données'!$B970),""))</f>
        <v/>
      </c>
      <c r="M970" s="39" t="str">
        <f>IF(M$1&gt;$AE$1,"-",IFERROR(IF(DATEDIF('Base de données'!$A970,M$1,"d")&lt;&gt;0,"",'Base de données'!$B970),""))</f>
        <v/>
      </c>
      <c r="N970" s="39" t="str">
        <f>IF(N$1&gt;$AE$1,"-",IFERROR(IF(DATEDIF('Base de données'!$A970,N$1,"d")&lt;&gt;0,"",'Base de données'!$B970),""))</f>
        <v>Y5PG6</v>
      </c>
      <c r="O970" s="39" t="str">
        <f>IF(O$1&gt;$AE$1,"-",IFERROR(IF(DATEDIF('Base de données'!$A970,O$1,"d")&lt;&gt;0,"",'Base de données'!$B970),""))</f>
        <v/>
      </c>
      <c r="P970" s="39" t="str">
        <f>IF(P$1&gt;$AE$1,"-",IFERROR(IF(DATEDIF('Base de données'!$A970,P$1,"d")&lt;&gt;0,"",'Base de données'!$B970),""))</f>
        <v/>
      </c>
      <c r="Q970" s="39" t="str">
        <f>IF(Q$1&gt;$AE$1,"-",IFERROR(IF(DATEDIF('Base de données'!$A970,Q$1,"d")&lt;&gt;0,"",'Base de données'!$B970),""))</f>
        <v/>
      </c>
      <c r="R970" s="39" t="str">
        <f>IF(R$1&gt;$AE$1,"-",IFERROR(IF(DATEDIF('Base de données'!$A970,R$1,"d")&lt;&gt;0,"",'Base de données'!$B970),""))</f>
        <v/>
      </c>
      <c r="S970" s="39" t="str">
        <f>IF(S$1&gt;$AE$1,"-",IFERROR(IF(DATEDIF('Base de données'!$A970,S$1,"d")&lt;&gt;0,"",'Base de données'!$B970),""))</f>
        <v/>
      </c>
      <c r="T970" s="39" t="str">
        <f>IF(T$1&gt;$AE$1,"-",IFERROR(IF(DATEDIF('Base de données'!$A970,T$1,"d")&lt;&gt;0,"",'Base de données'!$B970),""))</f>
        <v/>
      </c>
      <c r="U970" s="39" t="str">
        <f>IF(U$1&gt;$AE$1,"-",IFERROR(IF(DATEDIF('Base de données'!$A970,U$1,"d")&lt;&gt;0,"",'Base de données'!$B970),""))</f>
        <v/>
      </c>
      <c r="V970" s="39" t="str">
        <f>IF(V$1&gt;$AE$1,"-",IFERROR(IF(DATEDIF('Base de données'!$A970,V$1,"d")&lt;&gt;0,"",'Base de données'!$B970),""))</f>
        <v/>
      </c>
      <c r="W970" s="34"/>
      <c r="X970" s="30" t="str">
        <f>'Base de données'!$C970&amp;" "&amp;'Base de données'!$D970</f>
        <v>Lombard Aimée</v>
      </c>
      <c r="Y970" s="31">
        <f>COUNTIF('Base de données'!$B:$B,'Base de données'!$B970)</f>
        <v>12</v>
      </c>
      <c r="AA970" s="87" cm="1">
        <f t="array" aca="1" ref="AA970" ca="1">INDIRECT("'Base de données'!A" &amp; ROW(Y970))</f>
        <v>45748</v>
      </c>
      <c r="AB970" s="51" t="str" cm="1">
        <f t="array" aca="1" ref="AB970" ca="1">INDIRECT("'Base de données'!B" &amp; ROW(Z970))</f>
        <v>Y5PG6</v>
      </c>
    </row>
    <row r="971" spans="1:28" x14ac:dyDescent="0.3">
      <c r="A971" s="41" t="str">
        <f ca="1">IF(IF(AND($B971&lt;&gt;"-",$B971=$E971),"Entrée et sortie","-")="Entrée et sortie",'Base de données'!$B971,"-")</f>
        <v>-</v>
      </c>
      <c r="B971" s="41" t="str">
        <f t="shared" ca="1" si="63"/>
        <v>-</v>
      </c>
      <c r="C971" s="41" t="str">
        <f t="shared" ca="1" si="64"/>
        <v>-</v>
      </c>
      <c r="D971" s="41" t="str">
        <f>IF($F971="sortie en cours d'année",'Base de données'!$B971,"-")</f>
        <v>-</v>
      </c>
      <c r="E971" s="41" t="str">
        <f>IF($H971="entrée en cours d'année",'Base de données'!$B971,"-")</f>
        <v>-</v>
      </c>
      <c r="F971" s="37" t="str">
        <f t="shared" si="61"/>
        <v/>
      </c>
      <c r="G971" s="37" t="str">
        <f>IF($J971="mouvement",_xlfn.XLOOKUP('Base de données'!$B971,$V:$V,$V:$V,0),"")</f>
        <v/>
      </c>
      <c r="H971" s="37" t="str">
        <f t="shared" si="62"/>
        <v/>
      </c>
      <c r="I971" s="37" t="str">
        <f>IF($J971="mouvement",_xlfn.XLOOKUP('Base de données'!$B971,$K:$K,$K:$K,0),"")</f>
        <v/>
      </c>
      <c r="J971" s="38" t="str">
        <f>IF(AND(Y971&lt;&gt;MAX(Y:Y),COUNTIF(K971:V971,'Base de données'!$B971)&gt;0),"mouvement","")</f>
        <v/>
      </c>
      <c r="K971" s="39" t="str">
        <f>IF(K$1&gt;$AE$1,"-",IFERROR(IF(DATEDIF('Base de données'!$A971,K$1,"d")&lt;&gt;0,"",'Base de données'!$B971),""))</f>
        <v/>
      </c>
      <c r="L971" s="39" t="str">
        <f>IF(L$1&gt;$AE$1,"-",IFERROR(IF(DATEDIF('Base de données'!$A971,L$1,"d")&lt;&gt;0,"",'Base de données'!$B971),""))</f>
        <v/>
      </c>
      <c r="M971" s="39" t="str">
        <f>IF(M$1&gt;$AE$1,"-",IFERROR(IF(DATEDIF('Base de données'!$A971,M$1,"d")&lt;&gt;0,"",'Base de données'!$B971),""))</f>
        <v/>
      </c>
      <c r="N971" s="39" t="str">
        <f>IF(N$1&gt;$AE$1,"-",IFERROR(IF(DATEDIF('Base de données'!$A971,N$1,"d")&lt;&gt;0,"",'Base de données'!$B971),""))</f>
        <v>4994C</v>
      </c>
      <c r="O971" s="39" t="str">
        <f>IF(O$1&gt;$AE$1,"-",IFERROR(IF(DATEDIF('Base de données'!$A971,O$1,"d")&lt;&gt;0,"",'Base de données'!$B971),""))</f>
        <v/>
      </c>
      <c r="P971" s="39" t="str">
        <f>IF(P$1&gt;$AE$1,"-",IFERROR(IF(DATEDIF('Base de données'!$A971,P$1,"d")&lt;&gt;0,"",'Base de données'!$B971),""))</f>
        <v/>
      </c>
      <c r="Q971" s="39" t="str">
        <f>IF(Q$1&gt;$AE$1,"-",IFERROR(IF(DATEDIF('Base de données'!$A971,Q$1,"d")&lt;&gt;0,"",'Base de données'!$B971),""))</f>
        <v/>
      </c>
      <c r="R971" s="39" t="str">
        <f>IF(R$1&gt;$AE$1,"-",IFERROR(IF(DATEDIF('Base de données'!$A971,R$1,"d")&lt;&gt;0,"",'Base de données'!$B971),""))</f>
        <v/>
      </c>
      <c r="S971" s="39" t="str">
        <f>IF(S$1&gt;$AE$1,"-",IFERROR(IF(DATEDIF('Base de données'!$A971,S$1,"d")&lt;&gt;0,"",'Base de données'!$B971),""))</f>
        <v/>
      </c>
      <c r="T971" s="39" t="str">
        <f>IF(T$1&gt;$AE$1,"-",IFERROR(IF(DATEDIF('Base de données'!$A971,T$1,"d")&lt;&gt;0,"",'Base de données'!$B971),""))</f>
        <v/>
      </c>
      <c r="U971" s="39" t="str">
        <f>IF(U$1&gt;$AE$1,"-",IFERROR(IF(DATEDIF('Base de données'!$A971,U$1,"d")&lt;&gt;0,"",'Base de données'!$B971),""))</f>
        <v/>
      </c>
      <c r="V971" s="39" t="str">
        <f>IF(V$1&gt;$AE$1,"-",IFERROR(IF(DATEDIF('Base de données'!$A971,V$1,"d")&lt;&gt;0,"",'Base de données'!$B971),""))</f>
        <v/>
      </c>
      <c r="W971" s="34"/>
      <c r="X971" s="30" t="str">
        <f>'Base de données'!$C971&amp;" "&amp;'Base de données'!$D971</f>
        <v>Roche Pierre</v>
      </c>
      <c r="Y971" s="31">
        <f>COUNTIF('Base de données'!$B:$B,'Base de données'!$B971)</f>
        <v>12</v>
      </c>
      <c r="AA971" s="87" cm="1">
        <f t="array" aca="1" ref="AA971" ca="1">INDIRECT("'Base de données'!A" &amp; ROW(Y971))</f>
        <v>45748</v>
      </c>
      <c r="AB971" s="51" t="str" cm="1">
        <f t="array" aca="1" ref="AB971" ca="1">INDIRECT("'Base de données'!B" &amp; ROW(Z971))</f>
        <v>4994C</v>
      </c>
    </row>
    <row r="972" spans="1:28" x14ac:dyDescent="0.3">
      <c r="A972" s="41" t="str">
        <f ca="1">IF(IF(AND($B972&lt;&gt;"-",$B972=$E972),"Entrée et sortie","-")="Entrée et sortie",'Base de données'!$B972,"-")</f>
        <v>-</v>
      </c>
      <c r="B972" s="41" t="str">
        <f t="shared" ca="1" si="63"/>
        <v>-</v>
      </c>
      <c r="C972" s="41" t="str">
        <f t="shared" ca="1" si="64"/>
        <v>-</v>
      </c>
      <c r="D972" s="41" t="str">
        <f>IF($F972="sortie en cours d'année",'Base de données'!$B972,"-")</f>
        <v>-</v>
      </c>
      <c r="E972" s="41" t="str">
        <f>IF($H972="entrée en cours d'année",'Base de données'!$B972,"-")</f>
        <v>-</v>
      </c>
      <c r="F972" s="37" t="str">
        <f t="shared" si="61"/>
        <v/>
      </c>
      <c r="G972" s="37" t="str">
        <f>IF($J972="mouvement",_xlfn.XLOOKUP('Base de données'!$B972,$V:$V,$V:$V,0),"")</f>
        <v/>
      </c>
      <c r="H972" s="37" t="str">
        <f t="shared" si="62"/>
        <v/>
      </c>
      <c r="I972" s="37" t="str">
        <f>IF($J972="mouvement",_xlfn.XLOOKUP('Base de données'!$B972,$K:$K,$K:$K,0),"")</f>
        <v/>
      </c>
      <c r="J972" s="38" t="str">
        <f>IF(AND(Y972&lt;&gt;MAX(Y:Y),COUNTIF(K972:V972,'Base de données'!$B972)&gt;0),"mouvement","")</f>
        <v/>
      </c>
      <c r="K972" s="39" t="str">
        <f>IF(K$1&gt;$AE$1,"-",IFERROR(IF(DATEDIF('Base de données'!$A972,K$1,"d")&lt;&gt;0,"",'Base de données'!$B972),""))</f>
        <v/>
      </c>
      <c r="L972" s="39" t="str">
        <f>IF(L$1&gt;$AE$1,"-",IFERROR(IF(DATEDIF('Base de données'!$A972,L$1,"d")&lt;&gt;0,"",'Base de données'!$B972),""))</f>
        <v/>
      </c>
      <c r="M972" s="39" t="str">
        <f>IF(M$1&gt;$AE$1,"-",IFERROR(IF(DATEDIF('Base de données'!$A972,M$1,"d")&lt;&gt;0,"",'Base de données'!$B972),""))</f>
        <v/>
      </c>
      <c r="N972" s="39" t="str">
        <f>IF(N$1&gt;$AE$1,"-",IFERROR(IF(DATEDIF('Base de données'!$A972,N$1,"d")&lt;&gt;0,"",'Base de données'!$B972),""))</f>
        <v>FWAGD</v>
      </c>
      <c r="O972" s="39" t="str">
        <f>IF(O$1&gt;$AE$1,"-",IFERROR(IF(DATEDIF('Base de données'!$A972,O$1,"d")&lt;&gt;0,"",'Base de données'!$B972),""))</f>
        <v/>
      </c>
      <c r="P972" s="39" t="str">
        <f>IF(P$1&gt;$AE$1,"-",IFERROR(IF(DATEDIF('Base de données'!$A972,P$1,"d")&lt;&gt;0,"",'Base de données'!$B972),""))</f>
        <v/>
      </c>
      <c r="Q972" s="39" t="str">
        <f>IF(Q$1&gt;$AE$1,"-",IFERROR(IF(DATEDIF('Base de données'!$A972,Q$1,"d")&lt;&gt;0,"",'Base de données'!$B972),""))</f>
        <v/>
      </c>
      <c r="R972" s="39" t="str">
        <f>IF(R$1&gt;$AE$1,"-",IFERROR(IF(DATEDIF('Base de données'!$A972,R$1,"d")&lt;&gt;0,"",'Base de données'!$B972),""))</f>
        <v/>
      </c>
      <c r="S972" s="39" t="str">
        <f>IF(S$1&gt;$AE$1,"-",IFERROR(IF(DATEDIF('Base de données'!$A972,S$1,"d")&lt;&gt;0,"",'Base de données'!$B972),""))</f>
        <v/>
      </c>
      <c r="T972" s="39" t="str">
        <f>IF(T$1&gt;$AE$1,"-",IFERROR(IF(DATEDIF('Base de données'!$A972,T$1,"d")&lt;&gt;0,"",'Base de données'!$B972),""))</f>
        <v/>
      </c>
      <c r="U972" s="39" t="str">
        <f>IF(U$1&gt;$AE$1,"-",IFERROR(IF(DATEDIF('Base de données'!$A972,U$1,"d")&lt;&gt;0,"",'Base de données'!$B972),""))</f>
        <v/>
      </c>
      <c r="V972" s="39" t="str">
        <f>IF(V$1&gt;$AE$1,"-",IFERROR(IF(DATEDIF('Base de données'!$A972,V$1,"d")&lt;&gt;0,"",'Base de données'!$B972),""))</f>
        <v/>
      </c>
      <c r="W972" s="34"/>
      <c r="X972" s="30" t="str">
        <f>'Base de données'!$C972&amp;" "&amp;'Base de données'!$D972</f>
        <v>Langlois Daniel</v>
      </c>
      <c r="Y972" s="31">
        <f>COUNTIF('Base de données'!$B:$B,'Base de données'!$B972)</f>
        <v>12</v>
      </c>
      <c r="AA972" s="87" cm="1">
        <f t="array" aca="1" ref="AA972" ca="1">INDIRECT("'Base de données'!A" &amp; ROW(Y972))</f>
        <v>45748</v>
      </c>
      <c r="AB972" s="51" t="str" cm="1">
        <f t="array" aca="1" ref="AB972" ca="1">INDIRECT("'Base de données'!B" &amp; ROW(Z972))</f>
        <v>FWAGD</v>
      </c>
    </row>
    <row r="973" spans="1:28" x14ac:dyDescent="0.3">
      <c r="A973" s="41" t="str">
        <f ca="1">IF(IF(AND($B973&lt;&gt;"-",$B973=$E973),"Entrée et sortie","-")="Entrée et sortie",'Base de données'!$B973,"-")</f>
        <v>-</v>
      </c>
      <c r="B973" s="41" t="str">
        <f t="shared" ca="1" si="63"/>
        <v>-</v>
      </c>
      <c r="C973" s="41" t="str">
        <f t="shared" ca="1" si="64"/>
        <v>-</v>
      </c>
      <c r="D973" s="41" t="str">
        <f>IF($F973="sortie en cours d'année",'Base de données'!$B973,"-")</f>
        <v>-</v>
      </c>
      <c r="E973" s="41" t="str">
        <f>IF($H973="entrée en cours d'année",'Base de données'!$B973,"-")</f>
        <v>-</v>
      </c>
      <c r="F973" s="37" t="str">
        <f t="shared" si="61"/>
        <v/>
      </c>
      <c r="G973" s="37" t="str">
        <f>IF($J973="mouvement",_xlfn.XLOOKUP('Base de données'!$B973,$V:$V,$V:$V,0),"")</f>
        <v/>
      </c>
      <c r="H973" s="37" t="str">
        <f t="shared" si="62"/>
        <v/>
      </c>
      <c r="I973" s="37" t="str">
        <f>IF($J973="mouvement",_xlfn.XLOOKUP('Base de données'!$B973,$K:$K,$K:$K,0),"")</f>
        <v/>
      </c>
      <c r="J973" s="38" t="str">
        <f>IF(AND(Y973&lt;&gt;MAX(Y:Y),COUNTIF(K973:V973,'Base de données'!$B973)&gt;0),"mouvement","")</f>
        <v/>
      </c>
      <c r="K973" s="39" t="str">
        <f>IF(K$1&gt;$AE$1,"-",IFERROR(IF(DATEDIF('Base de données'!$A973,K$1,"d")&lt;&gt;0,"",'Base de données'!$B973),""))</f>
        <v/>
      </c>
      <c r="L973" s="39" t="str">
        <f>IF(L$1&gt;$AE$1,"-",IFERROR(IF(DATEDIF('Base de données'!$A973,L$1,"d")&lt;&gt;0,"",'Base de données'!$B973),""))</f>
        <v/>
      </c>
      <c r="M973" s="39" t="str">
        <f>IF(M$1&gt;$AE$1,"-",IFERROR(IF(DATEDIF('Base de données'!$A973,M$1,"d")&lt;&gt;0,"",'Base de données'!$B973),""))</f>
        <v/>
      </c>
      <c r="N973" s="39" t="str">
        <f>IF(N$1&gt;$AE$1,"-",IFERROR(IF(DATEDIF('Base de données'!$A973,N$1,"d")&lt;&gt;0,"",'Base de données'!$B973),""))</f>
        <v>CZIFJ</v>
      </c>
      <c r="O973" s="39" t="str">
        <f>IF(O$1&gt;$AE$1,"-",IFERROR(IF(DATEDIF('Base de données'!$A973,O$1,"d")&lt;&gt;0,"",'Base de données'!$B973),""))</f>
        <v/>
      </c>
      <c r="P973" s="39" t="str">
        <f>IF(P$1&gt;$AE$1,"-",IFERROR(IF(DATEDIF('Base de données'!$A973,P$1,"d")&lt;&gt;0,"",'Base de données'!$B973),""))</f>
        <v/>
      </c>
      <c r="Q973" s="39" t="str">
        <f>IF(Q$1&gt;$AE$1,"-",IFERROR(IF(DATEDIF('Base de données'!$A973,Q$1,"d")&lt;&gt;0,"",'Base de données'!$B973),""))</f>
        <v/>
      </c>
      <c r="R973" s="39" t="str">
        <f>IF(R$1&gt;$AE$1,"-",IFERROR(IF(DATEDIF('Base de données'!$A973,R$1,"d")&lt;&gt;0,"",'Base de données'!$B973),""))</f>
        <v/>
      </c>
      <c r="S973" s="39" t="str">
        <f>IF(S$1&gt;$AE$1,"-",IFERROR(IF(DATEDIF('Base de données'!$A973,S$1,"d")&lt;&gt;0,"",'Base de données'!$B973),""))</f>
        <v/>
      </c>
      <c r="T973" s="39" t="str">
        <f>IF(T$1&gt;$AE$1,"-",IFERROR(IF(DATEDIF('Base de données'!$A973,T$1,"d")&lt;&gt;0,"",'Base de données'!$B973),""))</f>
        <v/>
      </c>
      <c r="U973" s="39" t="str">
        <f>IF(U$1&gt;$AE$1,"-",IFERROR(IF(DATEDIF('Base de données'!$A973,U$1,"d")&lt;&gt;0,"",'Base de données'!$B973),""))</f>
        <v/>
      </c>
      <c r="V973" s="39" t="str">
        <f>IF(V$1&gt;$AE$1,"-",IFERROR(IF(DATEDIF('Base de données'!$A973,V$1,"d")&lt;&gt;0,"",'Base de données'!$B973),""))</f>
        <v/>
      </c>
      <c r="W973" s="34"/>
      <c r="X973" s="30" t="str">
        <f>'Base de données'!$C973&amp;" "&amp;'Base de données'!$D973</f>
        <v>Thibault Thibault</v>
      </c>
      <c r="Y973" s="31">
        <f>COUNTIF('Base de données'!$B:$B,'Base de données'!$B973)</f>
        <v>12</v>
      </c>
      <c r="AA973" s="87" cm="1">
        <f t="array" aca="1" ref="AA973" ca="1">INDIRECT("'Base de données'!A" &amp; ROW(Y973))</f>
        <v>45748</v>
      </c>
      <c r="AB973" s="51" t="str" cm="1">
        <f t="array" aca="1" ref="AB973" ca="1">INDIRECT("'Base de données'!B" &amp; ROW(Z973))</f>
        <v>CZIFJ</v>
      </c>
    </row>
    <row r="974" spans="1:28" x14ac:dyDescent="0.3">
      <c r="A974" s="41" t="str">
        <f ca="1">IF(IF(AND($B974&lt;&gt;"-",$B974=$E974),"Entrée et sortie","-")="Entrée et sortie",'Base de données'!$B974,"-")</f>
        <v>-</v>
      </c>
      <c r="B974" s="41" t="str">
        <f t="shared" ca="1" si="63"/>
        <v>LP99Q</v>
      </c>
      <c r="C974" s="41" t="str">
        <f t="shared" ca="1" si="64"/>
        <v>LP99Q</v>
      </c>
      <c r="D974" s="41" t="str">
        <f>IF($F974="sortie en cours d'année",'Base de données'!$B974,"-")</f>
        <v>LP99Q</v>
      </c>
      <c r="E974" s="41" t="str">
        <f>IF($H974="entrée en cours d'année",'Base de données'!$B974,"-")</f>
        <v>-</v>
      </c>
      <c r="F974" s="37" t="str">
        <f t="shared" si="61"/>
        <v>sortie en cours d'année</v>
      </c>
      <c r="G974" s="37">
        <f>IF($J974="mouvement",_xlfn.XLOOKUP('Base de données'!$B974,$V:$V,$V:$V,0),"")</f>
        <v>0</v>
      </c>
      <c r="H974" s="37" t="str">
        <f t="shared" si="62"/>
        <v/>
      </c>
      <c r="I974" s="37" t="str">
        <f>IF($J974="mouvement",_xlfn.XLOOKUP('Base de données'!$B974,$K:$K,$K:$K,0),"")</f>
        <v>LP99Q</v>
      </c>
      <c r="J974" s="38" t="str">
        <f>IF(AND(Y974&lt;&gt;MAX(Y:Y),COUNTIF(K974:V974,'Base de données'!$B974)&gt;0),"mouvement","")</f>
        <v>mouvement</v>
      </c>
      <c r="K974" s="39" t="str">
        <f>IF(K$1&gt;$AE$1,"-",IFERROR(IF(DATEDIF('Base de données'!$A974,K$1,"d")&lt;&gt;0,"",'Base de données'!$B974),""))</f>
        <v/>
      </c>
      <c r="L974" s="39" t="str">
        <f>IF(L$1&gt;$AE$1,"-",IFERROR(IF(DATEDIF('Base de données'!$A974,L$1,"d")&lt;&gt;0,"",'Base de données'!$B974),""))</f>
        <v/>
      </c>
      <c r="M974" s="39" t="str">
        <f>IF(M$1&gt;$AE$1,"-",IFERROR(IF(DATEDIF('Base de données'!$A974,M$1,"d")&lt;&gt;0,"",'Base de données'!$B974),""))</f>
        <v/>
      </c>
      <c r="N974" s="39" t="str">
        <f>IF(N$1&gt;$AE$1,"-",IFERROR(IF(DATEDIF('Base de données'!$A974,N$1,"d")&lt;&gt;0,"",'Base de données'!$B974),""))</f>
        <v>LP99Q</v>
      </c>
      <c r="O974" s="39" t="str">
        <f>IF(O$1&gt;$AE$1,"-",IFERROR(IF(DATEDIF('Base de données'!$A974,O$1,"d")&lt;&gt;0,"",'Base de données'!$B974),""))</f>
        <v/>
      </c>
      <c r="P974" s="39" t="str">
        <f>IF(P$1&gt;$AE$1,"-",IFERROR(IF(DATEDIF('Base de données'!$A974,P$1,"d")&lt;&gt;0,"",'Base de données'!$B974),""))</f>
        <v/>
      </c>
      <c r="Q974" s="39" t="str">
        <f>IF(Q$1&gt;$AE$1,"-",IFERROR(IF(DATEDIF('Base de données'!$A974,Q$1,"d")&lt;&gt;0,"",'Base de données'!$B974),""))</f>
        <v/>
      </c>
      <c r="R974" s="39" t="str">
        <f>IF(R$1&gt;$AE$1,"-",IFERROR(IF(DATEDIF('Base de données'!$A974,R$1,"d")&lt;&gt;0,"",'Base de données'!$B974),""))</f>
        <v/>
      </c>
      <c r="S974" s="39" t="str">
        <f>IF(S$1&gt;$AE$1,"-",IFERROR(IF(DATEDIF('Base de données'!$A974,S$1,"d")&lt;&gt;0,"",'Base de données'!$B974),""))</f>
        <v/>
      </c>
      <c r="T974" s="39" t="str">
        <f>IF(T$1&gt;$AE$1,"-",IFERROR(IF(DATEDIF('Base de données'!$A974,T$1,"d")&lt;&gt;0,"",'Base de données'!$B974),""))</f>
        <v/>
      </c>
      <c r="U974" s="39" t="str">
        <f>IF(U$1&gt;$AE$1,"-",IFERROR(IF(DATEDIF('Base de données'!$A974,U$1,"d")&lt;&gt;0,"",'Base de données'!$B974),""))</f>
        <v/>
      </c>
      <c r="V974" s="39" t="str">
        <f>IF(V$1&gt;$AE$1,"-",IFERROR(IF(DATEDIF('Base de données'!$A974,V$1,"d")&lt;&gt;0,"",'Base de données'!$B974),""))</f>
        <v/>
      </c>
      <c r="W974" s="34"/>
      <c r="X974" s="30" t="str">
        <f>'Base de données'!$C974&amp;" "&amp;'Base de données'!$D974</f>
        <v>Aubert Maggie</v>
      </c>
      <c r="Y974" s="31">
        <f>COUNTIF('Base de données'!$B:$B,'Base de données'!$B974)</f>
        <v>6</v>
      </c>
      <c r="AA974" s="87" cm="1">
        <f t="array" aca="1" ref="AA974" ca="1">INDIRECT("'Base de données'!A" &amp; ROW(Y974))</f>
        <v>45748</v>
      </c>
      <c r="AB974" s="51" t="str" cm="1">
        <f t="array" aca="1" ref="AB974" ca="1">INDIRECT("'Base de données'!B" &amp; ROW(Z974))</f>
        <v>LP99Q</v>
      </c>
    </row>
    <row r="975" spans="1:28" x14ac:dyDescent="0.3">
      <c r="A975" s="41" t="str">
        <f ca="1">IF(IF(AND($B975&lt;&gt;"-",$B975=$E975),"Entrée et sortie","-")="Entrée et sortie",'Base de données'!$B975,"-")</f>
        <v>-</v>
      </c>
      <c r="B975" s="41" t="str">
        <f t="shared" ca="1" si="63"/>
        <v>-</v>
      </c>
      <c r="C975" s="41" t="str">
        <f t="shared" ca="1" si="64"/>
        <v>-</v>
      </c>
      <c r="D975" s="41" t="str">
        <f>IF($F975="sortie en cours d'année",'Base de données'!$B975,"-")</f>
        <v>-</v>
      </c>
      <c r="E975" s="41" t="str">
        <f>IF($H975="entrée en cours d'année",'Base de données'!$B975,"-")</f>
        <v>-</v>
      </c>
      <c r="F975" s="37" t="str">
        <f t="shared" si="61"/>
        <v/>
      </c>
      <c r="G975" s="37" t="str">
        <f>IF($J975="mouvement",_xlfn.XLOOKUP('Base de données'!$B975,$V:$V,$V:$V,0),"")</f>
        <v/>
      </c>
      <c r="H975" s="37" t="str">
        <f t="shared" si="62"/>
        <v/>
      </c>
      <c r="I975" s="37" t="str">
        <f>IF($J975="mouvement",_xlfn.XLOOKUP('Base de données'!$B975,$K:$K,$K:$K,0),"")</f>
        <v/>
      </c>
      <c r="J975" s="38" t="str">
        <f>IF(AND(Y975&lt;&gt;MAX(Y:Y),COUNTIF(K975:V975,'Base de données'!$B975)&gt;0),"mouvement","")</f>
        <v/>
      </c>
      <c r="K975" s="39" t="str">
        <f>IF(K$1&gt;$AE$1,"-",IFERROR(IF(DATEDIF('Base de données'!$A975,K$1,"d")&lt;&gt;0,"",'Base de données'!$B975),""))</f>
        <v/>
      </c>
      <c r="L975" s="39" t="str">
        <f>IF(L$1&gt;$AE$1,"-",IFERROR(IF(DATEDIF('Base de données'!$A975,L$1,"d")&lt;&gt;0,"",'Base de données'!$B975),""))</f>
        <v/>
      </c>
      <c r="M975" s="39" t="str">
        <f>IF(M$1&gt;$AE$1,"-",IFERROR(IF(DATEDIF('Base de données'!$A975,M$1,"d")&lt;&gt;0,"",'Base de données'!$B975),""))</f>
        <v/>
      </c>
      <c r="N975" s="39" t="str">
        <f>IF(N$1&gt;$AE$1,"-",IFERROR(IF(DATEDIF('Base de données'!$A975,N$1,"d")&lt;&gt;0,"",'Base de données'!$B975),""))</f>
        <v>0OW78</v>
      </c>
      <c r="O975" s="39" t="str">
        <f>IF(O$1&gt;$AE$1,"-",IFERROR(IF(DATEDIF('Base de données'!$A975,O$1,"d")&lt;&gt;0,"",'Base de données'!$B975),""))</f>
        <v/>
      </c>
      <c r="P975" s="39" t="str">
        <f>IF(P$1&gt;$AE$1,"-",IFERROR(IF(DATEDIF('Base de données'!$A975,P$1,"d")&lt;&gt;0,"",'Base de données'!$B975),""))</f>
        <v/>
      </c>
      <c r="Q975" s="39" t="str">
        <f>IF(Q$1&gt;$AE$1,"-",IFERROR(IF(DATEDIF('Base de données'!$A975,Q$1,"d")&lt;&gt;0,"",'Base de données'!$B975),""))</f>
        <v/>
      </c>
      <c r="R975" s="39" t="str">
        <f>IF(R$1&gt;$AE$1,"-",IFERROR(IF(DATEDIF('Base de données'!$A975,R$1,"d")&lt;&gt;0,"",'Base de données'!$B975),""))</f>
        <v/>
      </c>
      <c r="S975" s="39" t="str">
        <f>IF(S$1&gt;$AE$1,"-",IFERROR(IF(DATEDIF('Base de données'!$A975,S$1,"d")&lt;&gt;0,"",'Base de données'!$B975),""))</f>
        <v/>
      </c>
      <c r="T975" s="39" t="str">
        <f>IF(T$1&gt;$AE$1,"-",IFERROR(IF(DATEDIF('Base de données'!$A975,T$1,"d")&lt;&gt;0,"",'Base de données'!$B975),""))</f>
        <v/>
      </c>
      <c r="U975" s="39" t="str">
        <f>IF(U$1&gt;$AE$1,"-",IFERROR(IF(DATEDIF('Base de données'!$A975,U$1,"d")&lt;&gt;0,"",'Base de données'!$B975),""))</f>
        <v/>
      </c>
      <c r="V975" s="39" t="str">
        <f>IF(V$1&gt;$AE$1,"-",IFERROR(IF(DATEDIF('Base de données'!$A975,V$1,"d")&lt;&gt;0,"",'Base de données'!$B975),""))</f>
        <v/>
      </c>
      <c r="W975" s="34"/>
      <c r="X975" s="30" t="str">
        <f>'Base de données'!$C975&amp;" "&amp;'Base de données'!$D975</f>
        <v>Lebrun Roland</v>
      </c>
      <c r="Y975" s="31">
        <f>COUNTIF('Base de données'!$B:$B,'Base de données'!$B975)</f>
        <v>12</v>
      </c>
      <c r="AA975" s="87" cm="1">
        <f t="array" aca="1" ref="AA975" ca="1">INDIRECT("'Base de données'!A" &amp; ROW(Y975))</f>
        <v>45748</v>
      </c>
      <c r="AB975" s="51" t="str" cm="1">
        <f t="array" aca="1" ref="AB975" ca="1">INDIRECT("'Base de données'!B" &amp; ROW(Z975))</f>
        <v>0OW78</v>
      </c>
    </row>
    <row r="976" spans="1:28" x14ac:dyDescent="0.3">
      <c r="A976" s="41" t="str">
        <f ca="1">IF(IF(AND($B976&lt;&gt;"-",$B976=$E976),"Entrée et sortie","-")="Entrée et sortie",'Base de données'!$B976,"-")</f>
        <v>-</v>
      </c>
      <c r="B976" s="41" t="str">
        <f t="shared" ca="1" si="63"/>
        <v>-</v>
      </c>
      <c r="C976" s="41" t="str">
        <f t="shared" ca="1" si="64"/>
        <v>-</v>
      </c>
      <c r="D976" s="41" t="str">
        <f>IF($F976="sortie en cours d'année",'Base de données'!$B976,"-")</f>
        <v>-</v>
      </c>
      <c r="E976" s="41" t="str">
        <f>IF($H976="entrée en cours d'année",'Base de données'!$B976,"-")</f>
        <v>-</v>
      </c>
      <c r="F976" s="37" t="str">
        <f t="shared" si="61"/>
        <v/>
      </c>
      <c r="G976" s="37" t="str">
        <f>IF($J976="mouvement",_xlfn.XLOOKUP('Base de données'!$B976,$V:$V,$V:$V,0),"")</f>
        <v/>
      </c>
      <c r="H976" s="37" t="str">
        <f t="shared" si="62"/>
        <v/>
      </c>
      <c r="I976" s="37" t="str">
        <f>IF($J976="mouvement",_xlfn.XLOOKUP('Base de données'!$B976,$K:$K,$K:$K,0),"")</f>
        <v/>
      </c>
      <c r="J976" s="38" t="str">
        <f>IF(AND(Y976&lt;&gt;MAX(Y:Y),COUNTIF(K976:V976,'Base de données'!$B976)&gt;0),"mouvement","")</f>
        <v/>
      </c>
      <c r="K976" s="39" t="str">
        <f>IF(K$1&gt;$AE$1,"-",IFERROR(IF(DATEDIF('Base de données'!$A976,K$1,"d")&lt;&gt;0,"",'Base de données'!$B976),""))</f>
        <v/>
      </c>
      <c r="L976" s="39" t="str">
        <f>IF(L$1&gt;$AE$1,"-",IFERROR(IF(DATEDIF('Base de données'!$A976,L$1,"d")&lt;&gt;0,"",'Base de données'!$B976),""))</f>
        <v/>
      </c>
      <c r="M976" s="39" t="str">
        <f>IF(M$1&gt;$AE$1,"-",IFERROR(IF(DATEDIF('Base de données'!$A976,M$1,"d")&lt;&gt;0,"",'Base de données'!$B976),""))</f>
        <v/>
      </c>
      <c r="N976" s="39" t="str">
        <f>IF(N$1&gt;$AE$1,"-",IFERROR(IF(DATEDIF('Base de données'!$A976,N$1,"d")&lt;&gt;0,"",'Base de données'!$B976),""))</f>
        <v>C7CSB</v>
      </c>
      <c r="O976" s="39" t="str">
        <f>IF(O$1&gt;$AE$1,"-",IFERROR(IF(DATEDIF('Base de données'!$A976,O$1,"d")&lt;&gt;0,"",'Base de données'!$B976),""))</f>
        <v/>
      </c>
      <c r="P976" s="39" t="str">
        <f>IF(P$1&gt;$AE$1,"-",IFERROR(IF(DATEDIF('Base de données'!$A976,P$1,"d")&lt;&gt;0,"",'Base de données'!$B976),""))</f>
        <v/>
      </c>
      <c r="Q976" s="39" t="str">
        <f>IF(Q$1&gt;$AE$1,"-",IFERROR(IF(DATEDIF('Base de données'!$A976,Q$1,"d")&lt;&gt;0,"",'Base de données'!$B976),""))</f>
        <v/>
      </c>
      <c r="R976" s="39" t="str">
        <f>IF(R$1&gt;$AE$1,"-",IFERROR(IF(DATEDIF('Base de données'!$A976,R$1,"d")&lt;&gt;0,"",'Base de données'!$B976),""))</f>
        <v/>
      </c>
      <c r="S976" s="39" t="str">
        <f>IF(S$1&gt;$AE$1,"-",IFERROR(IF(DATEDIF('Base de données'!$A976,S$1,"d")&lt;&gt;0,"",'Base de données'!$B976),""))</f>
        <v/>
      </c>
      <c r="T976" s="39" t="str">
        <f>IF(T$1&gt;$AE$1,"-",IFERROR(IF(DATEDIF('Base de données'!$A976,T$1,"d")&lt;&gt;0,"",'Base de données'!$B976),""))</f>
        <v/>
      </c>
      <c r="U976" s="39" t="str">
        <f>IF(U$1&gt;$AE$1,"-",IFERROR(IF(DATEDIF('Base de données'!$A976,U$1,"d")&lt;&gt;0,"",'Base de données'!$B976),""))</f>
        <v/>
      </c>
      <c r="V976" s="39" t="str">
        <f>IF(V$1&gt;$AE$1,"-",IFERROR(IF(DATEDIF('Base de données'!$A976,V$1,"d")&lt;&gt;0,"",'Base de données'!$B976),""))</f>
        <v/>
      </c>
      <c r="W976" s="34"/>
      <c r="X976" s="30" t="str">
        <f>'Base de données'!$C976&amp;" "&amp;'Base de données'!$D976</f>
        <v>Germain Stéphane</v>
      </c>
      <c r="Y976" s="31">
        <f>COUNTIF('Base de données'!$B:$B,'Base de données'!$B976)</f>
        <v>12</v>
      </c>
      <c r="AA976" s="87" cm="1">
        <f t="array" aca="1" ref="AA976" ca="1">INDIRECT("'Base de données'!A" &amp; ROW(Y976))</f>
        <v>45748</v>
      </c>
      <c r="AB976" s="51" t="str" cm="1">
        <f t="array" aca="1" ref="AB976" ca="1">INDIRECT("'Base de données'!B" &amp; ROW(Z976))</f>
        <v>C7CSB</v>
      </c>
    </row>
    <row r="977" spans="1:28" x14ac:dyDescent="0.3">
      <c r="A977" s="41" t="str">
        <f ca="1">IF(IF(AND($B977&lt;&gt;"-",$B977=$E977),"Entrée et sortie","-")="Entrée et sortie",'Base de données'!$B977,"-")</f>
        <v>-</v>
      </c>
      <c r="B977" s="41" t="str">
        <f t="shared" ca="1" si="63"/>
        <v>-</v>
      </c>
      <c r="C977" s="41" t="str">
        <f t="shared" ca="1" si="64"/>
        <v>-</v>
      </c>
      <c r="D977" s="41" t="str">
        <f>IF($F977="sortie en cours d'année",'Base de données'!$B977,"-")</f>
        <v>-</v>
      </c>
      <c r="E977" s="41" t="str">
        <f>IF($H977="entrée en cours d'année",'Base de données'!$B977,"-")</f>
        <v>-</v>
      </c>
      <c r="F977" s="37" t="str">
        <f t="shared" si="61"/>
        <v/>
      </c>
      <c r="G977" s="37" t="str">
        <f>IF($J977="mouvement",_xlfn.XLOOKUP('Base de données'!$B977,$V:$V,$V:$V,0),"")</f>
        <v/>
      </c>
      <c r="H977" s="37" t="str">
        <f t="shared" si="62"/>
        <v/>
      </c>
      <c r="I977" s="37" t="str">
        <f>IF($J977="mouvement",_xlfn.XLOOKUP('Base de données'!$B977,$K:$K,$K:$K,0),"")</f>
        <v/>
      </c>
      <c r="J977" s="38" t="str">
        <f>IF(AND(Y977&lt;&gt;MAX(Y:Y),COUNTIF(K977:V977,'Base de données'!$B977)&gt;0),"mouvement","")</f>
        <v/>
      </c>
      <c r="K977" s="39" t="str">
        <f>IF(K$1&gt;$AE$1,"-",IFERROR(IF(DATEDIF('Base de données'!$A977,K$1,"d")&lt;&gt;0,"",'Base de données'!$B977),""))</f>
        <v/>
      </c>
      <c r="L977" s="39" t="str">
        <f>IF(L$1&gt;$AE$1,"-",IFERROR(IF(DATEDIF('Base de données'!$A977,L$1,"d")&lt;&gt;0,"",'Base de données'!$B977),""))</f>
        <v/>
      </c>
      <c r="M977" s="39" t="str">
        <f>IF(M$1&gt;$AE$1,"-",IFERROR(IF(DATEDIF('Base de données'!$A977,M$1,"d")&lt;&gt;0,"",'Base de données'!$B977),""))</f>
        <v/>
      </c>
      <c r="N977" s="39" t="str">
        <f>IF(N$1&gt;$AE$1,"-",IFERROR(IF(DATEDIF('Base de données'!$A977,N$1,"d")&lt;&gt;0,"",'Base de données'!$B977),""))</f>
        <v>4FZFQ</v>
      </c>
      <c r="O977" s="39" t="str">
        <f>IF(O$1&gt;$AE$1,"-",IFERROR(IF(DATEDIF('Base de données'!$A977,O$1,"d")&lt;&gt;0,"",'Base de données'!$B977),""))</f>
        <v/>
      </c>
      <c r="P977" s="39" t="str">
        <f>IF(P$1&gt;$AE$1,"-",IFERROR(IF(DATEDIF('Base de données'!$A977,P$1,"d")&lt;&gt;0,"",'Base de données'!$B977),""))</f>
        <v/>
      </c>
      <c r="Q977" s="39" t="str">
        <f>IF(Q$1&gt;$AE$1,"-",IFERROR(IF(DATEDIF('Base de données'!$A977,Q$1,"d")&lt;&gt;0,"",'Base de données'!$B977),""))</f>
        <v/>
      </c>
      <c r="R977" s="39" t="str">
        <f>IF(R$1&gt;$AE$1,"-",IFERROR(IF(DATEDIF('Base de données'!$A977,R$1,"d")&lt;&gt;0,"",'Base de données'!$B977),""))</f>
        <v/>
      </c>
      <c r="S977" s="39" t="str">
        <f>IF(S$1&gt;$AE$1,"-",IFERROR(IF(DATEDIF('Base de données'!$A977,S$1,"d")&lt;&gt;0,"",'Base de données'!$B977),""))</f>
        <v/>
      </c>
      <c r="T977" s="39" t="str">
        <f>IF(T$1&gt;$AE$1,"-",IFERROR(IF(DATEDIF('Base de données'!$A977,T$1,"d")&lt;&gt;0,"",'Base de données'!$B977),""))</f>
        <v/>
      </c>
      <c r="U977" s="39" t="str">
        <f>IF(U$1&gt;$AE$1,"-",IFERROR(IF(DATEDIF('Base de données'!$A977,U$1,"d")&lt;&gt;0,"",'Base de données'!$B977),""))</f>
        <v/>
      </c>
      <c r="V977" s="39" t="str">
        <f>IF(V$1&gt;$AE$1,"-",IFERROR(IF(DATEDIF('Base de données'!$A977,V$1,"d")&lt;&gt;0,"",'Base de données'!$B977),""))</f>
        <v/>
      </c>
      <c r="W977" s="34"/>
      <c r="X977" s="30" t="str">
        <f>'Base de données'!$C977&amp;" "&amp;'Base de données'!$D977</f>
        <v>Michel Éric</v>
      </c>
      <c r="Y977" s="31">
        <f>COUNTIF('Base de données'!$B:$B,'Base de données'!$B977)</f>
        <v>12</v>
      </c>
      <c r="AA977" s="87" cm="1">
        <f t="array" aca="1" ref="AA977" ca="1">INDIRECT("'Base de données'!A" &amp; ROW(Y977))</f>
        <v>45748</v>
      </c>
      <c r="AB977" s="51" t="str" cm="1">
        <f t="array" aca="1" ref="AB977" ca="1">INDIRECT("'Base de données'!B" &amp; ROW(Z977))</f>
        <v>4FZFQ</v>
      </c>
    </row>
    <row r="978" spans="1:28" x14ac:dyDescent="0.3">
      <c r="A978" s="41" t="str">
        <f ca="1">IF(IF(AND($B978&lt;&gt;"-",$B978=$E978),"Entrée et sortie","-")="Entrée et sortie",'Base de données'!$B978,"-")</f>
        <v>-</v>
      </c>
      <c r="B978" s="41" t="str">
        <f t="shared" ca="1" si="63"/>
        <v>-</v>
      </c>
      <c r="C978" s="41" t="str">
        <f t="shared" ca="1" si="64"/>
        <v>-</v>
      </c>
      <c r="D978" s="41" t="str">
        <f>IF($F978="sortie en cours d'année",'Base de données'!$B978,"-")</f>
        <v>-</v>
      </c>
      <c r="E978" s="41" t="str">
        <f>IF($H978="entrée en cours d'année",'Base de données'!$B978,"-")</f>
        <v>-</v>
      </c>
      <c r="F978" s="37" t="str">
        <f t="shared" si="61"/>
        <v/>
      </c>
      <c r="G978" s="37" t="str">
        <f>IF($J978="mouvement",_xlfn.XLOOKUP('Base de données'!$B978,$V:$V,$V:$V,0),"")</f>
        <v/>
      </c>
      <c r="H978" s="37" t="str">
        <f t="shared" si="62"/>
        <v/>
      </c>
      <c r="I978" s="37" t="str">
        <f>IF($J978="mouvement",_xlfn.XLOOKUP('Base de données'!$B978,$K:$K,$K:$K,0),"")</f>
        <v/>
      </c>
      <c r="J978" s="38" t="str">
        <f>IF(AND(Y978&lt;&gt;MAX(Y:Y),COUNTIF(K978:V978,'Base de données'!$B978)&gt;0),"mouvement","")</f>
        <v/>
      </c>
      <c r="K978" s="39" t="str">
        <f>IF(K$1&gt;$AE$1,"-",IFERROR(IF(DATEDIF('Base de données'!$A978,K$1,"d")&lt;&gt;0,"",'Base de données'!$B978),""))</f>
        <v/>
      </c>
      <c r="L978" s="39" t="str">
        <f>IF(L$1&gt;$AE$1,"-",IFERROR(IF(DATEDIF('Base de données'!$A978,L$1,"d")&lt;&gt;0,"",'Base de données'!$B978),""))</f>
        <v/>
      </c>
      <c r="M978" s="39" t="str">
        <f>IF(M$1&gt;$AE$1,"-",IFERROR(IF(DATEDIF('Base de données'!$A978,M$1,"d")&lt;&gt;0,"",'Base de données'!$B978),""))</f>
        <v/>
      </c>
      <c r="N978" s="39" t="str">
        <f>IF(N$1&gt;$AE$1,"-",IFERROR(IF(DATEDIF('Base de données'!$A978,N$1,"d")&lt;&gt;0,"",'Base de données'!$B978),""))</f>
        <v>Y24HP</v>
      </c>
      <c r="O978" s="39" t="str">
        <f>IF(O$1&gt;$AE$1,"-",IFERROR(IF(DATEDIF('Base de données'!$A978,O$1,"d")&lt;&gt;0,"",'Base de données'!$B978),""))</f>
        <v/>
      </c>
      <c r="P978" s="39" t="str">
        <f>IF(P$1&gt;$AE$1,"-",IFERROR(IF(DATEDIF('Base de données'!$A978,P$1,"d")&lt;&gt;0,"",'Base de données'!$B978),""))</f>
        <v/>
      </c>
      <c r="Q978" s="39" t="str">
        <f>IF(Q$1&gt;$AE$1,"-",IFERROR(IF(DATEDIF('Base de données'!$A978,Q$1,"d")&lt;&gt;0,"",'Base de données'!$B978),""))</f>
        <v/>
      </c>
      <c r="R978" s="39" t="str">
        <f>IF(R$1&gt;$AE$1,"-",IFERROR(IF(DATEDIF('Base de données'!$A978,R$1,"d")&lt;&gt;0,"",'Base de données'!$B978),""))</f>
        <v/>
      </c>
      <c r="S978" s="39" t="str">
        <f>IF(S$1&gt;$AE$1,"-",IFERROR(IF(DATEDIF('Base de données'!$A978,S$1,"d")&lt;&gt;0,"",'Base de données'!$B978),""))</f>
        <v/>
      </c>
      <c r="T978" s="39" t="str">
        <f>IF(T$1&gt;$AE$1,"-",IFERROR(IF(DATEDIF('Base de données'!$A978,T$1,"d")&lt;&gt;0,"",'Base de données'!$B978),""))</f>
        <v/>
      </c>
      <c r="U978" s="39" t="str">
        <f>IF(U$1&gt;$AE$1,"-",IFERROR(IF(DATEDIF('Base de données'!$A978,U$1,"d")&lt;&gt;0,"",'Base de données'!$B978),""))</f>
        <v/>
      </c>
      <c r="V978" s="39" t="str">
        <f>IF(V$1&gt;$AE$1,"-",IFERROR(IF(DATEDIF('Base de données'!$A978,V$1,"d")&lt;&gt;0,"",'Base de données'!$B978),""))</f>
        <v/>
      </c>
      <c r="W978" s="34"/>
      <c r="X978" s="30" t="str">
        <f>'Base de données'!$C978&amp;" "&amp;'Base de données'!$D978</f>
        <v>Lesage Alphonse</v>
      </c>
      <c r="Y978" s="31">
        <f>COUNTIF('Base de données'!$B:$B,'Base de données'!$B978)</f>
        <v>12</v>
      </c>
      <c r="AA978" s="87" cm="1">
        <f t="array" aca="1" ref="AA978" ca="1">INDIRECT("'Base de données'!A" &amp; ROW(Y978))</f>
        <v>45748</v>
      </c>
      <c r="AB978" s="51" t="str" cm="1">
        <f t="array" aca="1" ref="AB978" ca="1">INDIRECT("'Base de données'!B" &amp; ROW(Z978))</f>
        <v>Y24HP</v>
      </c>
    </row>
    <row r="979" spans="1:28" x14ac:dyDescent="0.3">
      <c r="A979" s="41" t="str">
        <f ca="1">IF(IF(AND($B979&lt;&gt;"-",$B979=$E979),"Entrée et sortie","-")="Entrée et sortie",'Base de données'!$B979,"-")</f>
        <v>-</v>
      </c>
      <c r="B979" s="41" t="str">
        <f t="shared" ca="1" si="63"/>
        <v>-</v>
      </c>
      <c r="C979" s="41" t="str">
        <f t="shared" ca="1" si="64"/>
        <v>-</v>
      </c>
      <c r="D979" s="41" t="str">
        <f>IF($F979="sortie en cours d'année",'Base de données'!$B979,"-")</f>
        <v>-</v>
      </c>
      <c r="E979" s="41" t="str">
        <f>IF($H979="entrée en cours d'année",'Base de données'!$B979,"-")</f>
        <v>-</v>
      </c>
      <c r="F979" s="37" t="str">
        <f t="shared" si="61"/>
        <v/>
      </c>
      <c r="G979" s="37" t="str">
        <f>IF($J979="mouvement",_xlfn.XLOOKUP('Base de données'!$B979,$V:$V,$V:$V,0),"")</f>
        <v/>
      </c>
      <c r="H979" s="37" t="str">
        <f t="shared" si="62"/>
        <v/>
      </c>
      <c r="I979" s="37" t="str">
        <f>IF($J979="mouvement",_xlfn.XLOOKUP('Base de données'!$B979,$K:$K,$K:$K,0),"")</f>
        <v/>
      </c>
      <c r="J979" s="38" t="str">
        <f>IF(AND(Y979&lt;&gt;MAX(Y:Y),COUNTIF(K979:V979,'Base de données'!$B979)&gt;0),"mouvement","")</f>
        <v/>
      </c>
      <c r="K979" s="39" t="str">
        <f>IF(K$1&gt;$AE$1,"-",IFERROR(IF(DATEDIF('Base de données'!$A979,K$1,"d")&lt;&gt;0,"",'Base de données'!$B979),""))</f>
        <v/>
      </c>
      <c r="L979" s="39" t="str">
        <f>IF(L$1&gt;$AE$1,"-",IFERROR(IF(DATEDIF('Base de données'!$A979,L$1,"d")&lt;&gt;0,"",'Base de données'!$B979),""))</f>
        <v/>
      </c>
      <c r="M979" s="39" t="str">
        <f>IF(M$1&gt;$AE$1,"-",IFERROR(IF(DATEDIF('Base de données'!$A979,M$1,"d")&lt;&gt;0,"",'Base de données'!$B979),""))</f>
        <v/>
      </c>
      <c r="N979" s="39" t="str">
        <f>IF(N$1&gt;$AE$1,"-",IFERROR(IF(DATEDIF('Base de données'!$A979,N$1,"d")&lt;&gt;0,"",'Base de données'!$B979),""))</f>
        <v>9B31P</v>
      </c>
      <c r="O979" s="39" t="str">
        <f>IF(O$1&gt;$AE$1,"-",IFERROR(IF(DATEDIF('Base de données'!$A979,O$1,"d")&lt;&gt;0,"",'Base de données'!$B979),""))</f>
        <v/>
      </c>
      <c r="P979" s="39" t="str">
        <f>IF(P$1&gt;$AE$1,"-",IFERROR(IF(DATEDIF('Base de données'!$A979,P$1,"d")&lt;&gt;0,"",'Base de données'!$B979),""))</f>
        <v/>
      </c>
      <c r="Q979" s="39" t="str">
        <f>IF(Q$1&gt;$AE$1,"-",IFERROR(IF(DATEDIF('Base de données'!$A979,Q$1,"d")&lt;&gt;0,"",'Base de données'!$B979),""))</f>
        <v/>
      </c>
      <c r="R979" s="39" t="str">
        <f>IF(R$1&gt;$AE$1,"-",IFERROR(IF(DATEDIF('Base de données'!$A979,R$1,"d")&lt;&gt;0,"",'Base de données'!$B979),""))</f>
        <v/>
      </c>
      <c r="S979" s="39" t="str">
        <f>IF(S$1&gt;$AE$1,"-",IFERROR(IF(DATEDIF('Base de données'!$A979,S$1,"d")&lt;&gt;0,"",'Base de données'!$B979),""))</f>
        <v/>
      </c>
      <c r="T979" s="39" t="str">
        <f>IF(T$1&gt;$AE$1,"-",IFERROR(IF(DATEDIF('Base de données'!$A979,T$1,"d")&lt;&gt;0,"",'Base de données'!$B979),""))</f>
        <v/>
      </c>
      <c r="U979" s="39" t="str">
        <f>IF(U$1&gt;$AE$1,"-",IFERROR(IF(DATEDIF('Base de données'!$A979,U$1,"d")&lt;&gt;0,"",'Base de données'!$B979),""))</f>
        <v/>
      </c>
      <c r="V979" s="39" t="str">
        <f>IF(V$1&gt;$AE$1,"-",IFERROR(IF(DATEDIF('Base de données'!$A979,V$1,"d")&lt;&gt;0,"",'Base de données'!$B979),""))</f>
        <v/>
      </c>
      <c r="W979" s="34"/>
      <c r="X979" s="30" t="str">
        <f>'Base de données'!$C979&amp;" "&amp;'Base de données'!$D979</f>
        <v>Masse Célina</v>
      </c>
      <c r="Y979" s="31">
        <f>COUNTIF('Base de données'!$B:$B,'Base de données'!$B979)</f>
        <v>12</v>
      </c>
      <c r="AA979" s="87" cm="1">
        <f t="array" aca="1" ref="AA979" ca="1">INDIRECT("'Base de données'!A" &amp; ROW(Y979))</f>
        <v>45748</v>
      </c>
      <c r="AB979" s="51" t="str" cm="1">
        <f t="array" aca="1" ref="AB979" ca="1">INDIRECT("'Base de données'!B" &amp; ROW(Z979))</f>
        <v>9B31P</v>
      </c>
    </row>
    <row r="980" spans="1:28" x14ac:dyDescent="0.3">
      <c r="A980" s="41" t="str">
        <f ca="1">IF(IF(AND($B980&lt;&gt;"-",$B980=$E980),"Entrée et sortie","-")="Entrée et sortie",'Base de données'!$B980,"-")</f>
        <v>-</v>
      </c>
      <c r="B980" s="41" t="str">
        <f t="shared" ca="1" si="63"/>
        <v>-</v>
      </c>
      <c r="C980" s="41" t="str">
        <f t="shared" ca="1" si="64"/>
        <v>-</v>
      </c>
      <c r="D980" s="41" t="str">
        <f>IF($F980="sortie en cours d'année",'Base de données'!$B980,"-")</f>
        <v>-</v>
      </c>
      <c r="E980" s="41" t="str">
        <f>IF($H980="entrée en cours d'année",'Base de données'!$B980,"-")</f>
        <v>-</v>
      </c>
      <c r="F980" s="37" t="str">
        <f t="shared" si="61"/>
        <v/>
      </c>
      <c r="G980" s="37" t="str">
        <f>IF($J980="mouvement",_xlfn.XLOOKUP('Base de données'!$B980,$V:$V,$V:$V,0),"")</f>
        <v/>
      </c>
      <c r="H980" s="37" t="str">
        <f t="shared" si="62"/>
        <v/>
      </c>
      <c r="I980" s="37" t="str">
        <f>IF($J980="mouvement",_xlfn.XLOOKUP('Base de données'!$B980,$K:$K,$K:$K,0),"")</f>
        <v/>
      </c>
      <c r="J980" s="38" t="str">
        <f>IF(AND(Y980&lt;&gt;MAX(Y:Y),COUNTIF(K980:V980,'Base de données'!$B980)&gt;0),"mouvement","")</f>
        <v/>
      </c>
      <c r="K980" s="39" t="str">
        <f>IF(K$1&gt;$AE$1,"-",IFERROR(IF(DATEDIF('Base de données'!$A980,K$1,"d")&lt;&gt;0,"",'Base de données'!$B980),""))</f>
        <v/>
      </c>
      <c r="L980" s="39" t="str">
        <f>IF(L$1&gt;$AE$1,"-",IFERROR(IF(DATEDIF('Base de données'!$A980,L$1,"d")&lt;&gt;0,"",'Base de données'!$B980),""))</f>
        <v/>
      </c>
      <c r="M980" s="39" t="str">
        <f>IF(M$1&gt;$AE$1,"-",IFERROR(IF(DATEDIF('Base de données'!$A980,M$1,"d")&lt;&gt;0,"",'Base de données'!$B980),""))</f>
        <v/>
      </c>
      <c r="N980" s="39" t="str">
        <f>IF(N$1&gt;$AE$1,"-",IFERROR(IF(DATEDIF('Base de données'!$A980,N$1,"d")&lt;&gt;0,"",'Base de données'!$B980),""))</f>
        <v>PIJ3L</v>
      </c>
      <c r="O980" s="39" t="str">
        <f>IF(O$1&gt;$AE$1,"-",IFERROR(IF(DATEDIF('Base de données'!$A980,O$1,"d")&lt;&gt;0,"",'Base de données'!$B980),""))</f>
        <v/>
      </c>
      <c r="P980" s="39" t="str">
        <f>IF(P$1&gt;$AE$1,"-",IFERROR(IF(DATEDIF('Base de données'!$A980,P$1,"d")&lt;&gt;0,"",'Base de données'!$B980),""))</f>
        <v/>
      </c>
      <c r="Q980" s="39" t="str">
        <f>IF(Q$1&gt;$AE$1,"-",IFERROR(IF(DATEDIF('Base de données'!$A980,Q$1,"d")&lt;&gt;0,"",'Base de données'!$B980),""))</f>
        <v/>
      </c>
      <c r="R980" s="39" t="str">
        <f>IF(R$1&gt;$AE$1,"-",IFERROR(IF(DATEDIF('Base de données'!$A980,R$1,"d")&lt;&gt;0,"",'Base de données'!$B980),""))</f>
        <v/>
      </c>
      <c r="S980" s="39" t="str">
        <f>IF(S$1&gt;$AE$1,"-",IFERROR(IF(DATEDIF('Base de données'!$A980,S$1,"d")&lt;&gt;0,"",'Base de données'!$B980),""))</f>
        <v/>
      </c>
      <c r="T980" s="39" t="str">
        <f>IF(T$1&gt;$AE$1,"-",IFERROR(IF(DATEDIF('Base de données'!$A980,T$1,"d")&lt;&gt;0,"",'Base de données'!$B980),""))</f>
        <v/>
      </c>
      <c r="U980" s="39" t="str">
        <f>IF(U$1&gt;$AE$1,"-",IFERROR(IF(DATEDIF('Base de données'!$A980,U$1,"d")&lt;&gt;0,"",'Base de données'!$B980),""))</f>
        <v/>
      </c>
      <c r="V980" s="39" t="str">
        <f>IF(V$1&gt;$AE$1,"-",IFERROR(IF(DATEDIF('Base de données'!$A980,V$1,"d")&lt;&gt;0,"",'Base de données'!$B980),""))</f>
        <v/>
      </c>
      <c r="W980" s="34"/>
      <c r="X980" s="30" t="str">
        <f>'Base de données'!$C980&amp;" "&amp;'Base de données'!$D980</f>
        <v>Hubert Charlotte</v>
      </c>
      <c r="Y980" s="31">
        <f>COUNTIF('Base de données'!$B:$B,'Base de données'!$B980)</f>
        <v>12</v>
      </c>
      <c r="AA980" s="87" cm="1">
        <f t="array" aca="1" ref="AA980" ca="1">INDIRECT("'Base de données'!A" &amp; ROW(Y980))</f>
        <v>45748</v>
      </c>
      <c r="AB980" s="51" t="str" cm="1">
        <f t="array" aca="1" ref="AB980" ca="1">INDIRECT("'Base de données'!B" &amp; ROW(Z980))</f>
        <v>PIJ3L</v>
      </c>
    </row>
    <row r="981" spans="1:28" x14ac:dyDescent="0.3">
      <c r="A981" s="41" t="str">
        <f ca="1">IF(IF(AND($B981&lt;&gt;"-",$B981=$E981),"Entrée et sortie","-")="Entrée et sortie",'Base de données'!$B981,"-")</f>
        <v>-</v>
      </c>
      <c r="B981" s="41" t="str">
        <f t="shared" ca="1" si="63"/>
        <v>-</v>
      </c>
      <c r="C981" s="41" t="str">
        <f t="shared" ca="1" si="64"/>
        <v>-</v>
      </c>
      <c r="D981" s="41" t="str">
        <f>IF($F981="sortie en cours d'année",'Base de données'!$B981,"-")</f>
        <v>-</v>
      </c>
      <c r="E981" s="41" t="str">
        <f>IF($H981="entrée en cours d'année",'Base de données'!$B981,"-")</f>
        <v>-</v>
      </c>
      <c r="F981" s="37" t="str">
        <f t="shared" si="61"/>
        <v/>
      </c>
      <c r="G981" s="37" t="str">
        <f>IF($J981="mouvement",_xlfn.XLOOKUP('Base de données'!$B981,$V:$V,$V:$V,0),"")</f>
        <v/>
      </c>
      <c r="H981" s="37" t="str">
        <f t="shared" si="62"/>
        <v/>
      </c>
      <c r="I981" s="37" t="str">
        <f>IF($J981="mouvement",_xlfn.XLOOKUP('Base de données'!$B981,$K:$K,$K:$K,0),"")</f>
        <v/>
      </c>
      <c r="J981" s="38" t="str">
        <f>IF(AND(Y981&lt;&gt;MAX(Y:Y),COUNTIF(K981:V981,'Base de données'!$B981)&gt;0),"mouvement","")</f>
        <v/>
      </c>
      <c r="K981" s="39" t="str">
        <f>IF(K$1&gt;$AE$1,"-",IFERROR(IF(DATEDIF('Base de données'!$A981,K$1,"d")&lt;&gt;0,"",'Base de données'!$B981),""))</f>
        <v/>
      </c>
      <c r="L981" s="39" t="str">
        <f>IF(L$1&gt;$AE$1,"-",IFERROR(IF(DATEDIF('Base de données'!$A981,L$1,"d")&lt;&gt;0,"",'Base de données'!$B981),""))</f>
        <v/>
      </c>
      <c r="M981" s="39" t="str">
        <f>IF(M$1&gt;$AE$1,"-",IFERROR(IF(DATEDIF('Base de données'!$A981,M$1,"d")&lt;&gt;0,"",'Base de données'!$B981),""))</f>
        <v/>
      </c>
      <c r="N981" s="39" t="str">
        <f>IF(N$1&gt;$AE$1,"-",IFERROR(IF(DATEDIF('Base de données'!$A981,N$1,"d")&lt;&gt;0,"",'Base de données'!$B981),""))</f>
        <v>826C3</v>
      </c>
      <c r="O981" s="39" t="str">
        <f>IF(O$1&gt;$AE$1,"-",IFERROR(IF(DATEDIF('Base de données'!$A981,O$1,"d")&lt;&gt;0,"",'Base de données'!$B981),""))</f>
        <v/>
      </c>
      <c r="P981" s="39" t="str">
        <f>IF(P$1&gt;$AE$1,"-",IFERROR(IF(DATEDIF('Base de données'!$A981,P$1,"d")&lt;&gt;0,"",'Base de données'!$B981),""))</f>
        <v/>
      </c>
      <c r="Q981" s="39" t="str">
        <f>IF(Q$1&gt;$AE$1,"-",IFERROR(IF(DATEDIF('Base de données'!$A981,Q$1,"d")&lt;&gt;0,"",'Base de données'!$B981),""))</f>
        <v/>
      </c>
      <c r="R981" s="39" t="str">
        <f>IF(R$1&gt;$AE$1,"-",IFERROR(IF(DATEDIF('Base de données'!$A981,R$1,"d")&lt;&gt;0,"",'Base de données'!$B981),""))</f>
        <v/>
      </c>
      <c r="S981" s="39" t="str">
        <f>IF(S$1&gt;$AE$1,"-",IFERROR(IF(DATEDIF('Base de données'!$A981,S$1,"d")&lt;&gt;0,"",'Base de données'!$B981),""))</f>
        <v/>
      </c>
      <c r="T981" s="39" t="str">
        <f>IF(T$1&gt;$AE$1,"-",IFERROR(IF(DATEDIF('Base de données'!$A981,T$1,"d")&lt;&gt;0,"",'Base de données'!$B981),""))</f>
        <v/>
      </c>
      <c r="U981" s="39" t="str">
        <f>IF(U$1&gt;$AE$1,"-",IFERROR(IF(DATEDIF('Base de données'!$A981,U$1,"d")&lt;&gt;0,"",'Base de données'!$B981),""))</f>
        <v/>
      </c>
      <c r="V981" s="39" t="str">
        <f>IF(V$1&gt;$AE$1,"-",IFERROR(IF(DATEDIF('Base de données'!$A981,V$1,"d")&lt;&gt;0,"",'Base de données'!$B981),""))</f>
        <v/>
      </c>
      <c r="W981" s="34"/>
      <c r="X981" s="30" t="str">
        <f>'Base de données'!$C981&amp;" "&amp;'Base de données'!$D981</f>
        <v>Briand Gérard</v>
      </c>
      <c r="Y981" s="31">
        <f>COUNTIF('Base de données'!$B:$B,'Base de données'!$B981)</f>
        <v>12</v>
      </c>
      <c r="AA981" s="87" cm="1">
        <f t="array" aca="1" ref="AA981" ca="1">INDIRECT("'Base de données'!A" &amp; ROW(Y981))</f>
        <v>45748</v>
      </c>
      <c r="AB981" s="51" t="str" cm="1">
        <f t="array" aca="1" ref="AB981" ca="1">INDIRECT("'Base de données'!B" &amp; ROW(Z981))</f>
        <v>826C3</v>
      </c>
    </row>
    <row r="982" spans="1:28" x14ac:dyDescent="0.3">
      <c r="A982" s="41" t="str">
        <f ca="1">IF(IF(AND($B982&lt;&gt;"-",$B982=$E982),"Entrée et sortie","-")="Entrée et sortie",'Base de données'!$B982,"-")</f>
        <v>-</v>
      </c>
      <c r="B982" s="41" t="str">
        <f t="shared" ca="1" si="63"/>
        <v>-</v>
      </c>
      <c r="C982" s="41" t="str">
        <f t="shared" ca="1" si="64"/>
        <v>-</v>
      </c>
      <c r="D982" s="41" t="str">
        <f>IF($F982="sortie en cours d'année",'Base de données'!$B982,"-")</f>
        <v>-</v>
      </c>
      <c r="E982" s="41" t="str">
        <f>IF($H982="entrée en cours d'année",'Base de données'!$B982,"-")</f>
        <v>-</v>
      </c>
      <c r="F982" s="37" t="str">
        <f t="shared" si="61"/>
        <v/>
      </c>
      <c r="G982" s="37" t="str">
        <f>IF($J982="mouvement",_xlfn.XLOOKUP('Base de données'!$B982,$V:$V,$V:$V,0),"")</f>
        <v/>
      </c>
      <c r="H982" s="37" t="str">
        <f t="shared" si="62"/>
        <v/>
      </c>
      <c r="I982" s="37" t="str">
        <f>IF($J982="mouvement",_xlfn.XLOOKUP('Base de données'!$B982,$K:$K,$K:$K,0),"")</f>
        <v/>
      </c>
      <c r="J982" s="38" t="str">
        <f>IF(AND(Y982&lt;&gt;MAX(Y:Y),COUNTIF(K982:V982,'Base de données'!$B982)&gt;0),"mouvement","")</f>
        <v/>
      </c>
      <c r="K982" s="39" t="str">
        <f>IF(K$1&gt;$AE$1,"-",IFERROR(IF(DATEDIF('Base de données'!$A982,K$1,"d")&lt;&gt;0,"",'Base de données'!$B982),""))</f>
        <v/>
      </c>
      <c r="L982" s="39" t="str">
        <f>IF(L$1&gt;$AE$1,"-",IFERROR(IF(DATEDIF('Base de données'!$A982,L$1,"d")&lt;&gt;0,"",'Base de données'!$B982),""))</f>
        <v/>
      </c>
      <c r="M982" s="39" t="str">
        <f>IF(M$1&gt;$AE$1,"-",IFERROR(IF(DATEDIF('Base de données'!$A982,M$1,"d")&lt;&gt;0,"",'Base de données'!$B982),""))</f>
        <v/>
      </c>
      <c r="N982" s="39" t="str">
        <f>IF(N$1&gt;$AE$1,"-",IFERROR(IF(DATEDIF('Base de données'!$A982,N$1,"d")&lt;&gt;0,"",'Base de données'!$B982),""))</f>
        <v>EQARW</v>
      </c>
      <c r="O982" s="39" t="str">
        <f>IF(O$1&gt;$AE$1,"-",IFERROR(IF(DATEDIF('Base de données'!$A982,O$1,"d")&lt;&gt;0,"",'Base de données'!$B982),""))</f>
        <v/>
      </c>
      <c r="P982" s="39" t="str">
        <f>IF(P$1&gt;$AE$1,"-",IFERROR(IF(DATEDIF('Base de données'!$A982,P$1,"d")&lt;&gt;0,"",'Base de données'!$B982),""))</f>
        <v/>
      </c>
      <c r="Q982" s="39" t="str">
        <f>IF(Q$1&gt;$AE$1,"-",IFERROR(IF(DATEDIF('Base de données'!$A982,Q$1,"d")&lt;&gt;0,"",'Base de données'!$B982),""))</f>
        <v/>
      </c>
      <c r="R982" s="39" t="str">
        <f>IF(R$1&gt;$AE$1,"-",IFERROR(IF(DATEDIF('Base de données'!$A982,R$1,"d")&lt;&gt;0,"",'Base de données'!$B982),""))</f>
        <v/>
      </c>
      <c r="S982" s="39" t="str">
        <f>IF(S$1&gt;$AE$1,"-",IFERROR(IF(DATEDIF('Base de données'!$A982,S$1,"d")&lt;&gt;0,"",'Base de données'!$B982),""))</f>
        <v/>
      </c>
      <c r="T982" s="39" t="str">
        <f>IF(T$1&gt;$AE$1,"-",IFERROR(IF(DATEDIF('Base de données'!$A982,T$1,"d")&lt;&gt;0,"",'Base de données'!$B982),""))</f>
        <v/>
      </c>
      <c r="U982" s="39" t="str">
        <f>IF(U$1&gt;$AE$1,"-",IFERROR(IF(DATEDIF('Base de données'!$A982,U$1,"d")&lt;&gt;0,"",'Base de données'!$B982),""))</f>
        <v/>
      </c>
      <c r="V982" s="39" t="str">
        <f>IF(V$1&gt;$AE$1,"-",IFERROR(IF(DATEDIF('Base de données'!$A982,V$1,"d")&lt;&gt;0,"",'Base de données'!$B982),""))</f>
        <v/>
      </c>
      <c r="W982" s="34"/>
      <c r="X982" s="30" t="str">
        <f>'Base de données'!$C982&amp;" "&amp;'Base de données'!$D982</f>
        <v>Michel Jules</v>
      </c>
      <c r="Y982" s="31">
        <f>COUNTIF('Base de données'!$B:$B,'Base de données'!$B982)</f>
        <v>12</v>
      </c>
      <c r="AA982" s="87" cm="1">
        <f t="array" aca="1" ref="AA982" ca="1">INDIRECT("'Base de données'!A" &amp; ROW(Y982))</f>
        <v>45748</v>
      </c>
      <c r="AB982" s="51" t="str" cm="1">
        <f t="array" aca="1" ref="AB982" ca="1">INDIRECT("'Base de données'!B" &amp; ROW(Z982))</f>
        <v>EQARW</v>
      </c>
    </row>
    <row r="983" spans="1:28" x14ac:dyDescent="0.3">
      <c r="A983" s="41" t="str">
        <f ca="1">IF(IF(AND($B983&lt;&gt;"-",$B983=$E983),"Entrée et sortie","-")="Entrée et sortie",'Base de données'!$B983,"-")</f>
        <v>-</v>
      </c>
      <c r="B983" s="41" t="str">
        <f t="shared" ca="1" si="63"/>
        <v>-</v>
      </c>
      <c r="C983" s="41" t="str">
        <f t="shared" ca="1" si="64"/>
        <v>-</v>
      </c>
      <c r="D983" s="41" t="str">
        <f>IF($F983="sortie en cours d'année",'Base de données'!$B983,"-")</f>
        <v>-</v>
      </c>
      <c r="E983" s="41" t="str">
        <f>IF($H983="entrée en cours d'année",'Base de données'!$B983,"-")</f>
        <v>-</v>
      </c>
      <c r="F983" s="37" t="str">
        <f t="shared" si="61"/>
        <v/>
      </c>
      <c r="G983" s="37" t="str">
        <f>IF($J983="mouvement",_xlfn.XLOOKUP('Base de données'!$B983,$V:$V,$V:$V,0),"")</f>
        <v/>
      </c>
      <c r="H983" s="37" t="str">
        <f t="shared" si="62"/>
        <v/>
      </c>
      <c r="I983" s="37" t="str">
        <f>IF($J983="mouvement",_xlfn.XLOOKUP('Base de données'!$B983,$K:$K,$K:$K,0),"")</f>
        <v/>
      </c>
      <c r="J983" s="38" t="str">
        <f>IF(AND(Y983&lt;&gt;MAX(Y:Y),COUNTIF(K983:V983,'Base de données'!$B983)&gt;0),"mouvement","")</f>
        <v/>
      </c>
      <c r="K983" s="39" t="str">
        <f>IF(K$1&gt;$AE$1,"-",IFERROR(IF(DATEDIF('Base de données'!$A983,K$1,"d")&lt;&gt;0,"",'Base de données'!$B983),""))</f>
        <v/>
      </c>
      <c r="L983" s="39" t="str">
        <f>IF(L$1&gt;$AE$1,"-",IFERROR(IF(DATEDIF('Base de données'!$A983,L$1,"d")&lt;&gt;0,"",'Base de données'!$B983),""))</f>
        <v/>
      </c>
      <c r="M983" s="39" t="str">
        <f>IF(M$1&gt;$AE$1,"-",IFERROR(IF(DATEDIF('Base de données'!$A983,M$1,"d")&lt;&gt;0,"",'Base de données'!$B983),""))</f>
        <v/>
      </c>
      <c r="N983" s="39" t="str">
        <f>IF(N$1&gt;$AE$1,"-",IFERROR(IF(DATEDIF('Base de données'!$A983,N$1,"d")&lt;&gt;0,"",'Base de données'!$B983),""))</f>
        <v>H4OZ9</v>
      </c>
      <c r="O983" s="39" t="str">
        <f>IF(O$1&gt;$AE$1,"-",IFERROR(IF(DATEDIF('Base de données'!$A983,O$1,"d")&lt;&gt;0,"",'Base de données'!$B983),""))</f>
        <v/>
      </c>
      <c r="P983" s="39" t="str">
        <f>IF(P$1&gt;$AE$1,"-",IFERROR(IF(DATEDIF('Base de données'!$A983,P$1,"d")&lt;&gt;0,"",'Base de données'!$B983),""))</f>
        <v/>
      </c>
      <c r="Q983" s="39" t="str">
        <f>IF(Q$1&gt;$AE$1,"-",IFERROR(IF(DATEDIF('Base de données'!$A983,Q$1,"d")&lt;&gt;0,"",'Base de données'!$B983),""))</f>
        <v/>
      </c>
      <c r="R983" s="39" t="str">
        <f>IF(R$1&gt;$AE$1,"-",IFERROR(IF(DATEDIF('Base de données'!$A983,R$1,"d")&lt;&gt;0,"",'Base de données'!$B983),""))</f>
        <v/>
      </c>
      <c r="S983" s="39" t="str">
        <f>IF(S$1&gt;$AE$1,"-",IFERROR(IF(DATEDIF('Base de données'!$A983,S$1,"d")&lt;&gt;0,"",'Base de données'!$B983),""))</f>
        <v/>
      </c>
      <c r="T983" s="39" t="str">
        <f>IF(T$1&gt;$AE$1,"-",IFERROR(IF(DATEDIF('Base de données'!$A983,T$1,"d")&lt;&gt;0,"",'Base de données'!$B983),""))</f>
        <v/>
      </c>
      <c r="U983" s="39" t="str">
        <f>IF(U$1&gt;$AE$1,"-",IFERROR(IF(DATEDIF('Base de données'!$A983,U$1,"d")&lt;&gt;0,"",'Base de données'!$B983),""))</f>
        <v/>
      </c>
      <c r="V983" s="39" t="str">
        <f>IF(V$1&gt;$AE$1,"-",IFERROR(IF(DATEDIF('Base de données'!$A983,V$1,"d")&lt;&gt;0,"",'Base de données'!$B983),""))</f>
        <v/>
      </c>
      <c r="W983" s="34"/>
      <c r="X983" s="30" t="str">
        <f>'Base de données'!$C983&amp;" "&amp;'Base de données'!$D983</f>
        <v>Deschamps Gilbert</v>
      </c>
      <c r="Y983" s="31">
        <f>COUNTIF('Base de données'!$B:$B,'Base de données'!$B983)</f>
        <v>12</v>
      </c>
      <c r="AA983" s="87" cm="1">
        <f t="array" aca="1" ref="AA983" ca="1">INDIRECT("'Base de données'!A" &amp; ROW(Y983))</f>
        <v>45748</v>
      </c>
      <c r="AB983" s="51" t="str" cm="1">
        <f t="array" aca="1" ref="AB983" ca="1">INDIRECT("'Base de données'!B" &amp; ROW(Z983))</f>
        <v>H4OZ9</v>
      </c>
    </row>
    <row r="984" spans="1:28" x14ac:dyDescent="0.3">
      <c r="A984" s="41" t="str">
        <f ca="1">IF(IF(AND($B984&lt;&gt;"-",$B984=$E984),"Entrée et sortie","-")="Entrée et sortie",'Base de données'!$B984,"-")</f>
        <v>-</v>
      </c>
      <c r="B984" s="41" t="str">
        <f t="shared" ca="1" si="63"/>
        <v>-</v>
      </c>
      <c r="C984" s="41" t="str">
        <f t="shared" ca="1" si="64"/>
        <v>-</v>
      </c>
      <c r="D984" s="41" t="str">
        <f>IF($F984="sortie en cours d'année",'Base de données'!$B984,"-")</f>
        <v>-</v>
      </c>
      <c r="E984" s="41" t="str">
        <f>IF($H984="entrée en cours d'année",'Base de données'!$B984,"-")</f>
        <v>-</v>
      </c>
      <c r="F984" s="37" t="str">
        <f t="shared" si="61"/>
        <v/>
      </c>
      <c r="G984" s="37" t="str">
        <f>IF($J984="mouvement",_xlfn.XLOOKUP('Base de données'!$B984,$V:$V,$V:$V,0),"")</f>
        <v/>
      </c>
      <c r="H984" s="37" t="str">
        <f t="shared" si="62"/>
        <v/>
      </c>
      <c r="I984" s="37" t="str">
        <f>IF($J984="mouvement",_xlfn.XLOOKUP('Base de données'!$B984,$K:$K,$K:$K,0),"")</f>
        <v/>
      </c>
      <c r="J984" s="38" t="str">
        <f>IF(AND(Y984&lt;&gt;MAX(Y:Y),COUNTIF(K984:V984,'Base de données'!$B984)&gt;0),"mouvement","")</f>
        <v/>
      </c>
      <c r="K984" s="39" t="str">
        <f>IF(K$1&gt;$AE$1,"-",IFERROR(IF(DATEDIF('Base de données'!$A984,K$1,"d")&lt;&gt;0,"",'Base de données'!$B984),""))</f>
        <v/>
      </c>
      <c r="L984" s="39" t="str">
        <f>IF(L$1&gt;$AE$1,"-",IFERROR(IF(DATEDIF('Base de données'!$A984,L$1,"d")&lt;&gt;0,"",'Base de données'!$B984),""))</f>
        <v/>
      </c>
      <c r="M984" s="39" t="str">
        <f>IF(M$1&gt;$AE$1,"-",IFERROR(IF(DATEDIF('Base de données'!$A984,M$1,"d")&lt;&gt;0,"",'Base de données'!$B984),""))</f>
        <v/>
      </c>
      <c r="N984" s="39" t="str">
        <f>IF(N$1&gt;$AE$1,"-",IFERROR(IF(DATEDIF('Base de données'!$A984,N$1,"d")&lt;&gt;0,"",'Base de données'!$B984),""))</f>
        <v>GDD91</v>
      </c>
      <c r="O984" s="39" t="str">
        <f>IF(O$1&gt;$AE$1,"-",IFERROR(IF(DATEDIF('Base de données'!$A984,O$1,"d")&lt;&gt;0,"",'Base de données'!$B984),""))</f>
        <v/>
      </c>
      <c r="P984" s="39" t="str">
        <f>IF(P$1&gt;$AE$1,"-",IFERROR(IF(DATEDIF('Base de données'!$A984,P$1,"d")&lt;&gt;0,"",'Base de données'!$B984),""))</f>
        <v/>
      </c>
      <c r="Q984" s="39" t="str">
        <f>IF(Q$1&gt;$AE$1,"-",IFERROR(IF(DATEDIF('Base de données'!$A984,Q$1,"d")&lt;&gt;0,"",'Base de données'!$B984),""))</f>
        <v/>
      </c>
      <c r="R984" s="39" t="str">
        <f>IF(R$1&gt;$AE$1,"-",IFERROR(IF(DATEDIF('Base de données'!$A984,R$1,"d")&lt;&gt;0,"",'Base de données'!$B984),""))</f>
        <v/>
      </c>
      <c r="S984" s="39" t="str">
        <f>IF(S$1&gt;$AE$1,"-",IFERROR(IF(DATEDIF('Base de données'!$A984,S$1,"d")&lt;&gt;0,"",'Base de données'!$B984),""))</f>
        <v/>
      </c>
      <c r="T984" s="39" t="str">
        <f>IF(T$1&gt;$AE$1,"-",IFERROR(IF(DATEDIF('Base de données'!$A984,T$1,"d")&lt;&gt;0,"",'Base de données'!$B984),""))</f>
        <v/>
      </c>
      <c r="U984" s="39" t="str">
        <f>IF(U$1&gt;$AE$1,"-",IFERROR(IF(DATEDIF('Base de données'!$A984,U$1,"d")&lt;&gt;0,"",'Base de données'!$B984),""))</f>
        <v/>
      </c>
      <c r="V984" s="39" t="str">
        <f>IF(V$1&gt;$AE$1,"-",IFERROR(IF(DATEDIF('Base de données'!$A984,V$1,"d")&lt;&gt;0,"",'Base de données'!$B984),""))</f>
        <v/>
      </c>
      <c r="W984" s="34"/>
      <c r="X984" s="30" t="str">
        <f>'Base de données'!$C984&amp;" "&amp;'Base de données'!$D984</f>
        <v>Collin Thierry</v>
      </c>
      <c r="Y984" s="31">
        <f>COUNTIF('Base de données'!$B:$B,'Base de données'!$B984)</f>
        <v>12</v>
      </c>
      <c r="AA984" s="87" cm="1">
        <f t="array" aca="1" ref="AA984" ca="1">INDIRECT("'Base de données'!A" &amp; ROW(Y984))</f>
        <v>45748</v>
      </c>
      <c r="AB984" s="51" t="str" cm="1">
        <f t="array" aca="1" ref="AB984" ca="1">INDIRECT("'Base de données'!B" &amp; ROW(Z984))</f>
        <v>GDD91</v>
      </c>
    </row>
    <row r="985" spans="1:28" x14ac:dyDescent="0.3">
      <c r="A985" s="41" t="str">
        <f ca="1">IF(IF(AND($B985&lt;&gt;"-",$B985=$E985),"Entrée et sortie","-")="Entrée et sortie",'Base de données'!$B985,"-")</f>
        <v>-</v>
      </c>
      <c r="B985" s="41" t="str">
        <f t="shared" ca="1" si="63"/>
        <v>-</v>
      </c>
      <c r="C985" s="41" t="str">
        <f t="shared" ca="1" si="64"/>
        <v>-</v>
      </c>
      <c r="D985" s="41" t="str">
        <f>IF($F985="sortie en cours d'année",'Base de données'!$B985,"-")</f>
        <v>-</v>
      </c>
      <c r="E985" s="41" t="str">
        <f>IF($H985="entrée en cours d'année",'Base de données'!$B985,"-")</f>
        <v>-</v>
      </c>
      <c r="F985" s="37" t="str">
        <f t="shared" si="61"/>
        <v/>
      </c>
      <c r="G985" s="37" t="str">
        <f>IF($J985="mouvement",_xlfn.XLOOKUP('Base de données'!$B985,$V:$V,$V:$V,0),"")</f>
        <v/>
      </c>
      <c r="H985" s="37" t="str">
        <f t="shared" si="62"/>
        <v/>
      </c>
      <c r="I985" s="37" t="str">
        <f>IF($J985="mouvement",_xlfn.XLOOKUP('Base de données'!$B985,$K:$K,$K:$K,0),"")</f>
        <v/>
      </c>
      <c r="J985" s="38" t="str">
        <f>IF(AND(Y985&lt;&gt;MAX(Y:Y),COUNTIF(K985:V985,'Base de données'!$B985)&gt;0),"mouvement","")</f>
        <v/>
      </c>
      <c r="K985" s="39" t="str">
        <f>IF(K$1&gt;$AE$1,"-",IFERROR(IF(DATEDIF('Base de données'!$A985,K$1,"d")&lt;&gt;0,"",'Base de données'!$B985),""))</f>
        <v/>
      </c>
      <c r="L985" s="39" t="str">
        <f>IF(L$1&gt;$AE$1,"-",IFERROR(IF(DATEDIF('Base de données'!$A985,L$1,"d")&lt;&gt;0,"",'Base de données'!$B985),""))</f>
        <v/>
      </c>
      <c r="M985" s="39" t="str">
        <f>IF(M$1&gt;$AE$1,"-",IFERROR(IF(DATEDIF('Base de données'!$A985,M$1,"d")&lt;&gt;0,"",'Base de données'!$B985),""))</f>
        <v/>
      </c>
      <c r="N985" s="39" t="str">
        <f>IF(N$1&gt;$AE$1,"-",IFERROR(IF(DATEDIF('Base de données'!$A985,N$1,"d")&lt;&gt;0,"",'Base de données'!$B985),""))</f>
        <v>DJGZW</v>
      </c>
      <c r="O985" s="39" t="str">
        <f>IF(O$1&gt;$AE$1,"-",IFERROR(IF(DATEDIF('Base de données'!$A985,O$1,"d")&lt;&gt;0,"",'Base de données'!$B985),""))</f>
        <v/>
      </c>
      <c r="P985" s="39" t="str">
        <f>IF(P$1&gt;$AE$1,"-",IFERROR(IF(DATEDIF('Base de données'!$A985,P$1,"d")&lt;&gt;0,"",'Base de données'!$B985),""))</f>
        <v/>
      </c>
      <c r="Q985" s="39" t="str">
        <f>IF(Q$1&gt;$AE$1,"-",IFERROR(IF(DATEDIF('Base de données'!$A985,Q$1,"d")&lt;&gt;0,"",'Base de données'!$B985),""))</f>
        <v/>
      </c>
      <c r="R985" s="39" t="str">
        <f>IF(R$1&gt;$AE$1,"-",IFERROR(IF(DATEDIF('Base de données'!$A985,R$1,"d")&lt;&gt;0,"",'Base de données'!$B985),""))</f>
        <v/>
      </c>
      <c r="S985" s="39" t="str">
        <f>IF(S$1&gt;$AE$1,"-",IFERROR(IF(DATEDIF('Base de données'!$A985,S$1,"d")&lt;&gt;0,"",'Base de données'!$B985),""))</f>
        <v/>
      </c>
      <c r="T985" s="39" t="str">
        <f>IF(T$1&gt;$AE$1,"-",IFERROR(IF(DATEDIF('Base de données'!$A985,T$1,"d")&lt;&gt;0,"",'Base de données'!$B985),""))</f>
        <v/>
      </c>
      <c r="U985" s="39" t="str">
        <f>IF(U$1&gt;$AE$1,"-",IFERROR(IF(DATEDIF('Base de données'!$A985,U$1,"d")&lt;&gt;0,"",'Base de données'!$B985),""))</f>
        <v/>
      </c>
      <c r="V985" s="39" t="str">
        <f>IF(V$1&gt;$AE$1,"-",IFERROR(IF(DATEDIF('Base de données'!$A985,V$1,"d")&lt;&gt;0,"",'Base de données'!$B985),""))</f>
        <v/>
      </c>
      <c r="W985" s="34"/>
      <c r="X985" s="30" t="str">
        <f>'Base de données'!$C985&amp;" "&amp;'Base de données'!$D985</f>
        <v>Godard Adrien</v>
      </c>
      <c r="Y985" s="31">
        <f>COUNTIF('Base de données'!$B:$B,'Base de données'!$B985)</f>
        <v>12</v>
      </c>
      <c r="AA985" s="87" cm="1">
        <f t="array" aca="1" ref="AA985" ca="1">INDIRECT("'Base de données'!A" &amp; ROW(Y985))</f>
        <v>45748</v>
      </c>
      <c r="AB985" s="51" t="str" cm="1">
        <f t="array" aca="1" ref="AB985" ca="1">INDIRECT("'Base de données'!B" &amp; ROW(Z985))</f>
        <v>DJGZW</v>
      </c>
    </row>
    <row r="986" spans="1:28" x14ac:dyDescent="0.3">
      <c r="A986" s="41" t="str">
        <f ca="1">IF(IF(AND($B986&lt;&gt;"-",$B986=$E986),"Entrée et sortie","-")="Entrée et sortie",'Base de données'!$B986,"-")</f>
        <v>-</v>
      </c>
      <c r="B986" s="41" t="str">
        <f t="shared" ca="1" si="63"/>
        <v>-</v>
      </c>
      <c r="C986" s="41" t="str">
        <f t="shared" ca="1" si="64"/>
        <v>-</v>
      </c>
      <c r="D986" s="41" t="str">
        <f>IF($F986="sortie en cours d'année",'Base de données'!$B986,"-")</f>
        <v>-</v>
      </c>
      <c r="E986" s="41" t="str">
        <f>IF($H986="entrée en cours d'année",'Base de données'!$B986,"-")</f>
        <v>-</v>
      </c>
      <c r="F986" s="37" t="str">
        <f t="shared" si="61"/>
        <v/>
      </c>
      <c r="G986" s="37" t="str">
        <f>IF($J986="mouvement",_xlfn.XLOOKUP('Base de données'!$B986,$V:$V,$V:$V,0),"")</f>
        <v/>
      </c>
      <c r="H986" s="37" t="str">
        <f t="shared" si="62"/>
        <v/>
      </c>
      <c r="I986" s="37" t="str">
        <f>IF($J986="mouvement",_xlfn.XLOOKUP('Base de données'!$B986,$K:$K,$K:$K,0),"")</f>
        <v/>
      </c>
      <c r="J986" s="38" t="str">
        <f>IF(AND(Y986&lt;&gt;MAX(Y:Y),COUNTIF(K986:V986,'Base de données'!$B986)&gt;0),"mouvement","")</f>
        <v/>
      </c>
      <c r="K986" s="39" t="str">
        <f>IF(K$1&gt;$AE$1,"-",IFERROR(IF(DATEDIF('Base de données'!$A986,K$1,"d")&lt;&gt;0,"",'Base de données'!$B986),""))</f>
        <v/>
      </c>
      <c r="L986" s="39" t="str">
        <f>IF(L$1&gt;$AE$1,"-",IFERROR(IF(DATEDIF('Base de données'!$A986,L$1,"d")&lt;&gt;0,"",'Base de données'!$B986),""))</f>
        <v/>
      </c>
      <c r="M986" s="39" t="str">
        <f>IF(M$1&gt;$AE$1,"-",IFERROR(IF(DATEDIF('Base de données'!$A986,M$1,"d")&lt;&gt;0,"",'Base de données'!$B986),""))</f>
        <v/>
      </c>
      <c r="N986" s="39" t="str">
        <f>IF(N$1&gt;$AE$1,"-",IFERROR(IF(DATEDIF('Base de données'!$A986,N$1,"d")&lt;&gt;0,"",'Base de données'!$B986),""))</f>
        <v>T4LOT</v>
      </c>
      <c r="O986" s="39" t="str">
        <f>IF(O$1&gt;$AE$1,"-",IFERROR(IF(DATEDIF('Base de données'!$A986,O$1,"d")&lt;&gt;0,"",'Base de données'!$B986),""))</f>
        <v/>
      </c>
      <c r="P986" s="39" t="str">
        <f>IF(P$1&gt;$AE$1,"-",IFERROR(IF(DATEDIF('Base de données'!$A986,P$1,"d")&lt;&gt;0,"",'Base de données'!$B986),""))</f>
        <v/>
      </c>
      <c r="Q986" s="39" t="str">
        <f>IF(Q$1&gt;$AE$1,"-",IFERROR(IF(DATEDIF('Base de données'!$A986,Q$1,"d")&lt;&gt;0,"",'Base de données'!$B986),""))</f>
        <v/>
      </c>
      <c r="R986" s="39" t="str">
        <f>IF(R$1&gt;$AE$1,"-",IFERROR(IF(DATEDIF('Base de données'!$A986,R$1,"d")&lt;&gt;0,"",'Base de données'!$B986),""))</f>
        <v/>
      </c>
      <c r="S986" s="39" t="str">
        <f>IF(S$1&gt;$AE$1,"-",IFERROR(IF(DATEDIF('Base de données'!$A986,S$1,"d")&lt;&gt;0,"",'Base de données'!$B986),""))</f>
        <v/>
      </c>
      <c r="T986" s="39" t="str">
        <f>IF(T$1&gt;$AE$1,"-",IFERROR(IF(DATEDIF('Base de données'!$A986,T$1,"d")&lt;&gt;0,"",'Base de données'!$B986),""))</f>
        <v/>
      </c>
      <c r="U986" s="39" t="str">
        <f>IF(U$1&gt;$AE$1,"-",IFERROR(IF(DATEDIF('Base de données'!$A986,U$1,"d")&lt;&gt;0,"",'Base de données'!$B986),""))</f>
        <v/>
      </c>
      <c r="V986" s="39" t="str">
        <f>IF(V$1&gt;$AE$1,"-",IFERROR(IF(DATEDIF('Base de données'!$A986,V$1,"d")&lt;&gt;0,"",'Base de données'!$B986),""))</f>
        <v/>
      </c>
      <c r="W986" s="34"/>
      <c r="X986" s="30" t="str">
        <f>'Base de données'!$C986&amp;" "&amp;'Base de données'!$D986</f>
        <v>Maurice Théodore</v>
      </c>
      <c r="Y986" s="31">
        <f>COUNTIF('Base de données'!$B:$B,'Base de données'!$B986)</f>
        <v>12</v>
      </c>
      <c r="AA986" s="87" cm="1">
        <f t="array" aca="1" ref="AA986" ca="1">INDIRECT("'Base de données'!A" &amp; ROW(Y986))</f>
        <v>45748</v>
      </c>
      <c r="AB986" s="51" t="str" cm="1">
        <f t="array" aca="1" ref="AB986" ca="1">INDIRECT("'Base de données'!B" &amp; ROW(Z986))</f>
        <v>T4LOT</v>
      </c>
    </row>
    <row r="987" spans="1:28" x14ac:dyDescent="0.3">
      <c r="A987" s="41" t="str">
        <f ca="1">IF(IF(AND($B987&lt;&gt;"-",$B987=$E987),"Entrée et sortie","-")="Entrée et sortie",'Base de données'!$B987,"-")</f>
        <v>-</v>
      </c>
      <c r="B987" s="41" t="str">
        <f t="shared" ca="1" si="63"/>
        <v>-</v>
      </c>
      <c r="C987" s="41" t="str">
        <f t="shared" ca="1" si="64"/>
        <v>-</v>
      </c>
      <c r="D987" s="41" t="str">
        <f>IF($F987="sortie en cours d'année",'Base de données'!$B987,"-")</f>
        <v>-</v>
      </c>
      <c r="E987" s="41" t="str">
        <f>IF($H987="entrée en cours d'année",'Base de données'!$B987,"-")</f>
        <v>-</v>
      </c>
      <c r="F987" s="37" t="str">
        <f t="shared" si="61"/>
        <v/>
      </c>
      <c r="G987" s="37" t="str">
        <f>IF($J987="mouvement",_xlfn.XLOOKUP('Base de données'!$B987,$V:$V,$V:$V,0),"")</f>
        <v/>
      </c>
      <c r="H987" s="37" t="str">
        <f t="shared" si="62"/>
        <v/>
      </c>
      <c r="I987" s="37" t="str">
        <f>IF($J987="mouvement",_xlfn.XLOOKUP('Base de données'!$B987,$K:$K,$K:$K,0),"")</f>
        <v/>
      </c>
      <c r="J987" s="38" t="str">
        <f>IF(AND(Y987&lt;&gt;MAX(Y:Y),COUNTIF(K987:V987,'Base de données'!$B987)&gt;0),"mouvement","")</f>
        <v/>
      </c>
      <c r="K987" s="39" t="str">
        <f>IF(K$1&gt;$AE$1,"-",IFERROR(IF(DATEDIF('Base de données'!$A987,K$1,"d")&lt;&gt;0,"",'Base de données'!$B987),""))</f>
        <v/>
      </c>
      <c r="L987" s="39" t="str">
        <f>IF(L$1&gt;$AE$1,"-",IFERROR(IF(DATEDIF('Base de données'!$A987,L$1,"d")&lt;&gt;0,"",'Base de données'!$B987),""))</f>
        <v/>
      </c>
      <c r="M987" s="39" t="str">
        <f>IF(M$1&gt;$AE$1,"-",IFERROR(IF(DATEDIF('Base de données'!$A987,M$1,"d")&lt;&gt;0,"",'Base de données'!$B987),""))</f>
        <v/>
      </c>
      <c r="N987" s="39" t="str">
        <f>IF(N$1&gt;$AE$1,"-",IFERROR(IF(DATEDIF('Base de données'!$A987,N$1,"d")&lt;&gt;0,"",'Base de données'!$B987),""))</f>
        <v>5NC4K</v>
      </c>
      <c r="O987" s="39" t="str">
        <f>IF(O$1&gt;$AE$1,"-",IFERROR(IF(DATEDIF('Base de données'!$A987,O$1,"d")&lt;&gt;0,"",'Base de données'!$B987),""))</f>
        <v/>
      </c>
      <c r="P987" s="39" t="str">
        <f>IF(P$1&gt;$AE$1,"-",IFERROR(IF(DATEDIF('Base de données'!$A987,P$1,"d")&lt;&gt;0,"",'Base de données'!$B987),""))</f>
        <v/>
      </c>
      <c r="Q987" s="39" t="str">
        <f>IF(Q$1&gt;$AE$1,"-",IFERROR(IF(DATEDIF('Base de données'!$A987,Q$1,"d")&lt;&gt;0,"",'Base de données'!$B987),""))</f>
        <v/>
      </c>
      <c r="R987" s="39" t="str">
        <f>IF(R$1&gt;$AE$1,"-",IFERROR(IF(DATEDIF('Base de données'!$A987,R$1,"d")&lt;&gt;0,"",'Base de données'!$B987),""))</f>
        <v/>
      </c>
      <c r="S987" s="39" t="str">
        <f>IF(S$1&gt;$AE$1,"-",IFERROR(IF(DATEDIF('Base de données'!$A987,S$1,"d")&lt;&gt;0,"",'Base de données'!$B987),""))</f>
        <v/>
      </c>
      <c r="T987" s="39" t="str">
        <f>IF(T$1&gt;$AE$1,"-",IFERROR(IF(DATEDIF('Base de données'!$A987,T$1,"d")&lt;&gt;0,"",'Base de données'!$B987),""))</f>
        <v/>
      </c>
      <c r="U987" s="39" t="str">
        <f>IF(U$1&gt;$AE$1,"-",IFERROR(IF(DATEDIF('Base de données'!$A987,U$1,"d")&lt;&gt;0,"",'Base de données'!$B987),""))</f>
        <v/>
      </c>
      <c r="V987" s="39" t="str">
        <f>IF(V$1&gt;$AE$1,"-",IFERROR(IF(DATEDIF('Base de données'!$A987,V$1,"d")&lt;&gt;0,"",'Base de données'!$B987),""))</f>
        <v/>
      </c>
      <c r="W987" s="34"/>
      <c r="X987" s="30" t="str">
        <f>'Base de données'!$C987&amp;" "&amp;'Base de données'!$D987</f>
        <v>Guillot Christine</v>
      </c>
      <c r="Y987" s="31">
        <f>COUNTIF('Base de données'!$B:$B,'Base de données'!$B987)</f>
        <v>12</v>
      </c>
      <c r="AA987" s="87" cm="1">
        <f t="array" aca="1" ref="AA987" ca="1">INDIRECT("'Base de données'!A" &amp; ROW(Y987))</f>
        <v>45748</v>
      </c>
      <c r="AB987" s="51" t="str" cm="1">
        <f t="array" aca="1" ref="AB987" ca="1">INDIRECT("'Base de données'!B" &amp; ROW(Z987))</f>
        <v>5NC4K</v>
      </c>
    </row>
    <row r="988" spans="1:28" x14ac:dyDescent="0.3">
      <c r="A988" s="41" t="str">
        <f ca="1">IF(IF(AND($B988&lt;&gt;"-",$B988=$E988),"Entrée et sortie","-")="Entrée et sortie",'Base de données'!$B988,"-")</f>
        <v>-</v>
      </c>
      <c r="B988" s="41" t="str">
        <f t="shared" ca="1" si="63"/>
        <v>-</v>
      </c>
      <c r="C988" s="41" t="str">
        <f t="shared" ca="1" si="64"/>
        <v>-</v>
      </c>
      <c r="D988" s="41" t="str">
        <f>IF($F988="sortie en cours d'année",'Base de données'!$B988,"-")</f>
        <v>-</v>
      </c>
      <c r="E988" s="41" t="str">
        <f>IF($H988="entrée en cours d'année",'Base de données'!$B988,"-")</f>
        <v>-</v>
      </c>
      <c r="F988" s="37" t="str">
        <f t="shared" si="61"/>
        <v/>
      </c>
      <c r="G988" s="37" t="str">
        <f>IF($J988="mouvement",_xlfn.XLOOKUP('Base de données'!$B988,$V:$V,$V:$V,0),"")</f>
        <v/>
      </c>
      <c r="H988" s="37" t="str">
        <f t="shared" si="62"/>
        <v/>
      </c>
      <c r="I988" s="37" t="str">
        <f>IF($J988="mouvement",_xlfn.XLOOKUP('Base de données'!$B988,$K:$K,$K:$K,0),"")</f>
        <v/>
      </c>
      <c r="J988" s="38" t="str">
        <f>IF(AND(Y988&lt;&gt;MAX(Y:Y),COUNTIF(K988:V988,'Base de données'!$B988)&gt;0),"mouvement","")</f>
        <v/>
      </c>
      <c r="K988" s="39" t="str">
        <f>IF(K$1&gt;$AE$1,"-",IFERROR(IF(DATEDIF('Base de données'!$A988,K$1,"d")&lt;&gt;0,"",'Base de données'!$B988),""))</f>
        <v/>
      </c>
      <c r="L988" s="39" t="str">
        <f>IF(L$1&gt;$AE$1,"-",IFERROR(IF(DATEDIF('Base de données'!$A988,L$1,"d")&lt;&gt;0,"",'Base de données'!$B988),""))</f>
        <v/>
      </c>
      <c r="M988" s="39" t="str">
        <f>IF(M$1&gt;$AE$1,"-",IFERROR(IF(DATEDIF('Base de données'!$A988,M$1,"d")&lt;&gt;0,"",'Base de données'!$B988),""))</f>
        <v/>
      </c>
      <c r="N988" s="39" t="str">
        <f>IF(N$1&gt;$AE$1,"-",IFERROR(IF(DATEDIF('Base de données'!$A988,N$1,"d")&lt;&gt;0,"",'Base de données'!$B988),""))</f>
        <v>BN77K</v>
      </c>
      <c r="O988" s="39" t="str">
        <f>IF(O$1&gt;$AE$1,"-",IFERROR(IF(DATEDIF('Base de données'!$A988,O$1,"d")&lt;&gt;0,"",'Base de données'!$B988),""))</f>
        <v/>
      </c>
      <c r="P988" s="39" t="str">
        <f>IF(P$1&gt;$AE$1,"-",IFERROR(IF(DATEDIF('Base de données'!$A988,P$1,"d")&lt;&gt;0,"",'Base de données'!$B988),""))</f>
        <v/>
      </c>
      <c r="Q988" s="39" t="str">
        <f>IF(Q$1&gt;$AE$1,"-",IFERROR(IF(DATEDIF('Base de données'!$A988,Q$1,"d")&lt;&gt;0,"",'Base de données'!$B988),""))</f>
        <v/>
      </c>
      <c r="R988" s="39" t="str">
        <f>IF(R$1&gt;$AE$1,"-",IFERROR(IF(DATEDIF('Base de données'!$A988,R$1,"d")&lt;&gt;0,"",'Base de données'!$B988),""))</f>
        <v/>
      </c>
      <c r="S988" s="39" t="str">
        <f>IF(S$1&gt;$AE$1,"-",IFERROR(IF(DATEDIF('Base de données'!$A988,S$1,"d")&lt;&gt;0,"",'Base de données'!$B988),""))</f>
        <v/>
      </c>
      <c r="T988" s="39" t="str">
        <f>IF(T$1&gt;$AE$1,"-",IFERROR(IF(DATEDIF('Base de données'!$A988,T$1,"d")&lt;&gt;0,"",'Base de données'!$B988),""))</f>
        <v/>
      </c>
      <c r="U988" s="39" t="str">
        <f>IF(U$1&gt;$AE$1,"-",IFERROR(IF(DATEDIF('Base de données'!$A988,U$1,"d")&lt;&gt;0,"",'Base de données'!$B988),""))</f>
        <v/>
      </c>
      <c r="V988" s="39" t="str">
        <f>IF(V$1&gt;$AE$1,"-",IFERROR(IF(DATEDIF('Base de données'!$A988,V$1,"d")&lt;&gt;0,"",'Base de données'!$B988),""))</f>
        <v/>
      </c>
      <c r="W988" s="34"/>
      <c r="X988" s="30" t="str">
        <f>'Base de données'!$C988&amp;" "&amp;'Base de données'!$D988</f>
        <v>Berger Alexandre</v>
      </c>
      <c r="Y988" s="31">
        <f>COUNTIF('Base de données'!$B:$B,'Base de données'!$B988)</f>
        <v>12</v>
      </c>
      <c r="AA988" s="87" cm="1">
        <f t="array" aca="1" ref="AA988" ca="1">INDIRECT("'Base de données'!A" &amp; ROW(Y988))</f>
        <v>45748</v>
      </c>
      <c r="AB988" s="51" t="str" cm="1">
        <f t="array" aca="1" ref="AB988" ca="1">INDIRECT("'Base de données'!B" &amp; ROW(Z988))</f>
        <v>BN77K</v>
      </c>
    </row>
    <row r="989" spans="1:28" x14ac:dyDescent="0.3">
      <c r="A989" s="41" t="str">
        <f ca="1">IF(IF(AND($B989&lt;&gt;"-",$B989=$E989),"Entrée et sortie","-")="Entrée et sortie",'Base de données'!$B989,"-")</f>
        <v>-</v>
      </c>
      <c r="B989" s="41" t="str">
        <f t="shared" ca="1" si="63"/>
        <v>-</v>
      </c>
      <c r="C989" s="41" t="str">
        <f t="shared" ca="1" si="64"/>
        <v>-</v>
      </c>
      <c r="D989" s="41" t="str">
        <f>IF($F989="sortie en cours d'année",'Base de données'!$B989,"-")</f>
        <v>-</v>
      </c>
      <c r="E989" s="41" t="str">
        <f>IF($H989="entrée en cours d'année",'Base de données'!$B989,"-")</f>
        <v>-</v>
      </c>
      <c r="F989" s="37" t="str">
        <f t="shared" si="61"/>
        <v/>
      </c>
      <c r="G989" s="37" t="str">
        <f>IF($J989="mouvement",_xlfn.XLOOKUP('Base de données'!$B989,$V:$V,$V:$V,0),"")</f>
        <v/>
      </c>
      <c r="H989" s="37" t="str">
        <f t="shared" si="62"/>
        <v/>
      </c>
      <c r="I989" s="37" t="str">
        <f>IF($J989="mouvement",_xlfn.XLOOKUP('Base de données'!$B989,$K:$K,$K:$K,0),"")</f>
        <v/>
      </c>
      <c r="J989" s="38" t="str">
        <f>IF(AND(Y989&lt;&gt;MAX(Y:Y),COUNTIF(K989:V989,'Base de données'!$B989)&gt;0),"mouvement","")</f>
        <v/>
      </c>
      <c r="K989" s="39" t="str">
        <f>IF(K$1&gt;$AE$1,"-",IFERROR(IF(DATEDIF('Base de données'!$A989,K$1,"d")&lt;&gt;0,"",'Base de données'!$B989),""))</f>
        <v/>
      </c>
      <c r="L989" s="39" t="str">
        <f>IF(L$1&gt;$AE$1,"-",IFERROR(IF(DATEDIF('Base de données'!$A989,L$1,"d")&lt;&gt;0,"",'Base de données'!$B989),""))</f>
        <v/>
      </c>
      <c r="M989" s="39" t="str">
        <f>IF(M$1&gt;$AE$1,"-",IFERROR(IF(DATEDIF('Base de données'!$A989,M$1,"d")&lt;&gt;0,"",'Base de données'!$B989),""))</f>
        <v/>
      </c>
      <c r="N989" s="39" t="str">
        <f>IF(N$1&gt;$AE$1,"-",IFERROR(IF(DATEDIF('Base de données'!$A989,N$1,"d")&lt;&gt;0,"",'Base de données'!$B989),""))</f>
        <v>KZ6XU</v>
      </c>
      <c r="O989" s="39" t="str">
        <f>IF(O$1&gt;$AE$1,"-",IFERROR(IF(DATEDIF('Base de données'!$A989,O$1,"d")&lt;&gt;0,"",'Base de données'!$B989),""))</f>
        <v/>
      </c>
      <c r="P989" s="39" t="str">
        <f>IF(P$1&gt;$AE$1,"-",IFERROR(IF(DATEDIF('Base de données'!$A989,P$1,"d")&lt;&gt;0,"",'Base de données'!$B989),""))</f>
        <v/>
      </c>
      <c r="Q989" s="39" t="str">
        <f>IF(Q$1&gt;$AE$1,"-",IFERROR(IF(DATEDIF('Base de données'!$A989,Q$1,"d")&lt;&gt;0,"",'Base de données'!$B989),""))</f>
        <v/>
      </c>
      <c r="R989" s="39" t="str">
        <f>IF(R$1&gt;$AE$1,"-",IFERROR(IF(DATEDIF('Base de données'!$A989,R$1,"d")&lt;&gt;0,"",'Base de données'!$B989),""))</f>
        <v/>
      </c>
      <c r="S989" s="39" t="str">
        <f>IF(S$1&gt;$AE$1,"-",IFERROR(IF(DATEDIF('Base de données'!$A989,S$1,"d")&lt;&gt;0,"",'Base de données'!$B989),""))</f>
        <v/>
      </c>
      <c r="T989" s="39" t="str">
        <f>IF(T$1&gt;$AE$1,"-",IFERROR(IF(DATEDIF('Base de données'!$A989,T$1,"d")&lt;&gt;0,"",'Base de données'!$B989),""))</f>
        <v/>
      </c>
      <c r="U989" s="39" t="str">
        <f>IF(U$1&gt;$AE$1,"-",IFERROR(IF(DATEDIF('Base de données'!$A989,U$1,"d")&lt;&gt;0,"",'Base de données'!$B989),""))</f>
        <v/>
      </c>
      <c r="V989" s="39" t="str">
        <f>IF(V$1&gt;$AE$1,"-",IFERROR(IF(DATEDIF('Base de données'!$A989,V$1,"d")&lt;&gt;0,"",'Base de données'!$B989),""))</f>
        <v/>
      </c>
      <c r="W989" s="34"/>
      <c r="X989" s="30" t="str">
        <f>'Base de données'!$C989&amp;" "&amp;'Base de données'!$D989</f>
        <v>Pinto Alex</v>
      </c>
      <c r="Y989" s="31">
        <f>COUNTIF('Base de données'!$B:$B,'Base de données'!$B989)</f>
        <v>12</v>
      </c>
      <c r="AA989" s="87" cm="1">
        <f t="array" aca="1" ref="AA989" ca="1">INDIRECT("'Base de données'!A" &amp; ROW(Y989))</f>
        <v>45748</v>
      </c>
      <c r="AB989" s="51" t="str" cm="1">
        <f t="array" aca="1" ref="AB989" ca="1">INDIRECT("'Base de données'!B" &amp; ROW(Z989))</f>
        <v>KZ6XU</v>
      </c>
    </row>
    <row r="990" spans="1:28" x14ac:dyDescent="0.3">
      <c r="A990" s="41" t="str">
        <f ca="1">IF(IF(AND($B990&lt;&gt;"-",$B990=$E990),"Entrée et sortie","-")="Entrée et sortie",'Base de données'!$B990,"-")</f>
        <v>-</v>
      </c>
      <c r="B990" s="41" t="str">
        <f t="shared" ca="1" si="63"/>
        <v>-</v>
      </c>
      <c r="C990" s="41" t="str">
        <f t="shared" ca="1" si="64"/>
        <v>-</v>
      </c>
      <c r="D990" s="41" t="str">
        <f>IF($F990="sortie en cours d'année",'Base de données'!$B990,"-")</f>
        <v>-</v>
      </c>
      <c r="E990" s="41" t="str">
        <f>IF($H990="entrée en cours d'année",'Base de données'!$B990,"-")</f>
        <v>-</v>
      </c>
      <c r="F990" s="37" t="str">
        <f t="shared" si="61"/>
        <v/>
      </c>
      <c r="G990" s="37" t="str">
        <f>IF($J990="mouvement",_xlfn.XLOOKUP('Base de données'!$B990,$V:$V,$V:$V,0),"")</f>
        <v/>
      </c>
      <c r="H990" s="37" t="str">
        <f t="shared" si="62"/>
        <v/>
      </c>
      <c r="I990" s="37" t="str">
        <f>IF($J990="mouvement",_xlfn.XLOOKUP('Base de données'!$B990,$K:$K,$K:$K,0),"")</f>
        <v/>
      </c>
      <c r="J990" s="38" t="str">
        <f>IF(AND(Y990&lt;&gt;MAX(Y:Y),COUNTIF(K990:V990,'Base de données'!$B990)&gt;0),"mouvement","")</f>
        <v/>
      </c>
      <c r="K990" s="39" t="str">
        <f>IF(K$1&gt;$AE$1,"-",IFERROR(IF(DATEDIF('Base de données'!$A990,K$1,"d")&lt;&gt;0,"",'Base de données'!$B990),""))</f>
        <v/>
      </c>
      <c r="L990" s="39" t="str">
        <f>IF(L$1&gt;$AE$1,"-",IFERROR(IF(DATEDIF('Base de données'!$A990,L$1,"d")&lt;&gt;0,"",'Base de données'!$B990),""))</f>
        <v/>
      </c>
      <c r="M990" s="39" t="str">
        <f>IF(M$1&gt;$AE$1,"-",IFERROR(IF(DATEDIF('Base de données'!$A990,M$1,"d")&lt;&gt;0,"",'Base de données'!$B990),""))</f>
        <v/>
      </c>
      <c r="N990" s="39" t="str">
        <f>IF(N$1&gt;$AE$1,"-",IFERROR(IF(DATEDIF('Base de données'!$A990,N$1,"d")&lt;&gt;0,"",'Base de données'!$B990),""))</f>
        <v>6CRF7</v>
      </c>
      <c r="O990" s="39" t="str">
        <f>IF(O$1&gt;$AE$1,"-",IFERROR(IF(DATEDIF('Base de données'!$A990,O$1,"d")&lt;&gt;0,"",'Base de données'!$B990),""))</f>
        <v/>
      </c>
      <c r="P990" s="39" t="str">
        <f>IF(P$1&gt;$AE$1,"-",IFERROR(IF(DATEDIF('Base de données'!$A990,P$1,"d")&lt;&gt;0,"",'Base de données'!$B990),""))</f>
        <v/>
      </c>
      <c r="Q990" s="39" t="str">
        <f>IF(Q$1&gt;$AE$1,"-",IFERROR(IF(DATEDIF('Base de données'!$A990,Q$1,"d")&lt;&gt;0,"",'Base de données'!$B990),""))</f>
        <v/>
      </c>
      <c r="R990" s="39" t="str">
        <f>IF(R$1&gt;$AE$1,"-",IFERROR(IF(DATEDIF('Base de données'!$A990,R$1,"d")&lt;&gt;0,"",'Base de données'!$B990),""))</f>
        <v/>
      </c>
      <c r="S990" s="39" t="str">
        <f>IF(S$1&gt;$AE$1,"-",IFERROR(IF(DATEDIF('Base de données'!$A990,S$1,"d")&lt;&gt;0,"",'Base de données'!$B990),""))</f>
        <v/>
      </c>
      <c r="T990" s="39" t="str">
        <f>IF(T$1&gt;$AE$1,"-",IFERROR(IF(DATEDIF('Base de données'!$A990,T$1,"d")&lt;&gt;0,"",'Base de données'!$B990),""))</f>
        <v/>
      </c>
      <c r="U990" s="39" t="str">
        <f>IF(U$1&gt;$AE$1,"-",IFERROR(IF(DATEDIF('Base de données'!$A990,U$1,"d")&lt;&gt;0,"",'Base de données'!$B990),""))</f>
        <v/>
      </c>
      <c r="V990" s="39" t="str">
        <f>IF(V$1&gt;$AE$1,"-",IFERROR(IF(DATEDIF('Base de données'!$A990,V$1,"d")&lt;&gt;0,"",'Base de données'!$B990),""))</f>
        <v/>
      </c>
      <c r="W990" s="34"/>
      <c r="X990" s="30" t="str">
        <f>'Base de données'!$C990&amp;" "&amp;'Base de données'!$D990</f>
        <v>Thibault Roland</v>
      </c>
      <c r="Y990" s="31">
        <f>COUNTIF('Base de données'!$B:$B,'Base de données'!$B990)</f>
        <v>12</v>
      </c>
      <c r="AA990" s="87" cm="1">
        <f t="array" aca="1" ref="AA990" ca="1">INDIRECT("'Base de données'!A" &amp; ROW(Y990))</f>
        <v>45748</v>
      </c>
      <c r="AB990" s="51" t="str" cm="1">
        <f t="array" aca="1" ref="AB990" ca="1">INDIRECT("'Base de données'!B" &amp; ROW(Z990))</f>
        <v>6CRF7</v>
      </c>
    </row>
    <row r="991" spans="1:28" x14ac:dyDescent="0.3">
      <c r="A991" s="41" t="str">
        <f ca="1">IF(IF(AND($B991&lt;&gt;"-",$B991=$E991),"Entrée et sortie","-")="Entrée et sortie",'Base de données'!$B991,"-")</f>
        <v>-</v>
      </c>
      <c r="B991" s="41" t="str">
        <f t="shared" ca="1" si="63"/>
        <v>-</v>
      </c>
      <c r="C991" s="41" t="str">
        <f t="shared" ca="1" si="64"/>
        <v>-</v>
      </c>
      <c r="D991" s="41" t="str">
        <f>IF($F991="sortie en cours d'année",'Base de données'!$B991,"-")</f>
        <v>-</v>
      </c>
      <c r="E991" s="41" t="str">
        <f>IF($H991="entrée en cours d'année",'Base de données'!$B991,"-")</f>
        <v>-</v>
      </c>
      <c r="F991" s="37" t="str">
        <f t="shared" si="61"/>
        <v/>
      </c>
      <c r="G991" s="37" t="str">
        <f>IF($J991="mouvement",_xlfn.XLOOKUP('Base de données'!$B991,$V:$V,$V:$V,0),"")</f>
        <v/>
      </c>
      <c r="H991" s="37" t="str">
        <f t="shared" si="62"/>
        <v/>
      </c>
      <c r="I991" s="37" t="str">
        <f>IF($J991="mouvement",_xlfn.XLOOKUP('Base de données'!$B991,$K:$K,$K:$K,0),"")</f>
        <v/>
      </c>
      <c r="J991" s="38" t="str">
        <f>IF(AND(Y991&lt;&gt;MAX(Y:Y),COUNTIF(K991:V991,'Base de données'!$B991)&gt;0),"mouvement","")</f>
        <v/>
      </c>
      <c r="K991" s="39" t="str">
        <f>IF(K$1&gt;$AE$1,"-",IFERROR(IF(DATEDIF('Base de données'!$A991,K$1,"d")&lt;&gt;0,"",'Base de données'!$B991),""))</f>
        <v/>
      </c>
      <c r="L991" s="39" t="str">
        <f>IF(L$1&gt;$AE$1,"-",IFERROR(IF(DATEDIF('Base de données'!$A991,L$1,"d")&lt;&gt;0,"",'Base de données'!$B991),""))</f>
        <v/>
      </c>
      <c r="M991" s="39" t="str">
        <f>IF(M$1&gt;$AE$1,"-",IFERROR(IF(DATEDIF('Base de données'!$A991,M$1,"d")&lt;&gt;0,"",'Base de données'!$B991),""))</f>
        <v/>
      </c>
      <c r="N991" s="39" t="str">
        <f>IF(N$1&gt;$AE$1,"-",IFERROR(IF(DATEDIF('Base de données'!$A991,N$1,"d")&lt;&gt;0,"",'Base de données'!$B991),""))</f>
        <v>NS0BV</v>
      </c>
      <c r="O991" s="39" t="str">
        <f>IF(O$1&gt;$AE$1,"-",IFERROR(IF(DATEDIF('Base de données'!$A991,O$1,"d")&lt;&gt;0,"",'Base de données'!$B991),""))</f>
        <v/>
      </c>
      <c r="P991" s="39" t="str">
        <f>IF(P$1&gt;$AE$1,"-",IFERROR(IF(DATEDIF('Base de données'!$A991,P$1,"d")&lt;&gt;0,"",'Base de données'!$B991),""))</f>
        <v/>
      </c>
      <c r="Q991" s="39" t="str">
        <f>IF(Q$1&gt;$AE$1,"-",IFERROR(IF(DATEDIF('Base de données'!$A991,Q$1,"d")&lt;&gt;0,"",'Base de données'!$B991),""))</f>
        <v/>
      </c>
      <c r="R991" s="39" t="str">
        <f>IF(R$1&gt;$AE$1,"-",IFERROR(IF(DATEDIF('Base de données'!$A991,R$1,"d")&lt;&gt;0,"",'Base de données'!$B991),""))</f>
        <v/>
      </c>
      <c r="S991" s="39" t="str">
        <f>IF(S$1&gt;$AE$1,"-",IFERROR(IF(DATEDIF('Base de données'!$A991,S$1,"d")&lt;&gt;0,"",'Base de données'!$B991),""))</f>
        <v/>
      </c>
      <c r="T991" s="39" t="str">
        <f>IF(T$1&gt;$AE$1,"-",IFERROR(IF(DATEDIF('Base de données'!$A991,T$1,"d")&lt;&gt;0,"",'Base de données'!$B991),""))</f>
        <v/>
      </c>
      <c r="U991" s="39" t="str">
        <f>IF(U$1&gt;$AE$1,"-",IFERROR(IF(DATEDIF('Base de données'!$A991,U$1,"d")&lt;&gt;0,"",'Base de données'!$B991),""))</f>
        <v/>
      </c>
      <c r="V991" s="39" t="str">
        <f>IF(V$1&gt;$AE$1,"-",IFERROR(IF(DATEDIF('Base de données'!$A991,V$1,"d")&lt;&gt;0,"",'Base de données'!$B991),""))</f>
        <v/>
      </c>
      <c r="W991" s="34"/>
      <c r="X991" s="30" t="str">
        <f>'Base de données'!$C991&amp;" "&amp;'Base de données'!$D991</f>
        <v>Lemonnier Laetitia</v>
      </c>
      <c r="Y991" s="31">
        <f>COUNTIF('Base de données'!$B:$B,'Base de données'!$B991)</f>
        <v>12</v>
      </c>
      <c r="AA991" s="87" cm="1">
        <f t="array" aca="1" ref="AA991" ca="1">INDIRECT("'Base de données'!A" &amp; ROW(Y991))</f>
        <v>45748</v>
      </c>
      <c r="AB991" s="51" t="str" cm="1">
        <f t="array" aca="1" ref="AB991" ca="1">INDIRECT("'Base de données'!B" &amp; ROW(Z991))</f>
        <v>NS0BV</v>
      </c>
    </row>
    <row r="992" spans="1:28" x14ac:dyDescent="0.3">
      <c r="A992" s="41" t="str">
        <f ca="1">IF(IF(AND($B992&lt;&gt;"-",$B992=$E992),"Entrée et sortie","-")="Entrée et sortie",'Base de données'!$B992,"-")</f>
        <v>-</v>
      </c>
      <c r="B992" s="41" t="str">
        <f t="shared" ca="1" si="63"/>
        <v>-</v>
      </c>
      <c r="C992" s="41" t="str">
        <f t="shared" ca="1" si="64"/>
        <v>-</v>
      </c>
      <c r="D992" s="41" t="str">
        <f>IF($F992="sortie en cours d'année",'Base de données'!$B992,"-")</f>
        <v>-</v>
      </c>
      <c r="E992" s="41" t="str">
        <f>IF($H992="entrée en cours d'année",'Base de données'!$B992,"-")</f>
        <v>-</v>
      </c>
      <c r="F992" s="37" t="str">
        <f t="shared" si="61"/>
        <v/>
      </c>
      <c r="G992" s="37" t="str">
        <f>IF($J992="mouvement",_xlfn.XLOOKUP('Base de données'!$B992,$V:$V,$V:$V,0),"")</f>
        <v/>
      </c>
      <c r="H992" s="37" t="str">
        <f t="shared" si="62"/>
        <v/>
      </c>
      <c r="I992" s="37" t="str">
        <f>IF($J992="mouvement",_xlfn.XLOOKUP('Base de données'!$B992,$K:$K,$K:$K,0),"")</f>
        <v/>
      </c>
      <c r="J992" s="38" t="str">
        <f>IF(AND(Y992&lt;&gt;MAX(Y:Y),COUNTIF(K992:V992,'Base de données'!$B992)&gt;0),"mouvement","")</f>
        <v/>
      </c>
      <c r="K992" s="39" t="str">
        <f>IF(K$1&gt;$AE$1,"-",IFERROR(IF(DATEDIF('Base de données'!$A992,K$1,"d")&lt;&gt;0,"",'Base de données'!$B992),""))</f>
        <v/>
      </c>
      <c r="L992" s="39" t="str">
        <f>IF(L$1&gt;$AE$1,"-",IFERROR(IF(DATEDIF('Base de données'!$A992,L$1,"d")&lt;&gt;0,"",'Base de données'!$B992),""))</f>
        <v/>
      </c>
      <c r="M992" s="39" t="str">
        <f>IF(M$1&gt;$AE$1,"-",IFERROR(IF(DATEDIF('Base de données'!$A992,M$1,"d")&lt;&gt;0,"",'Base de données'!$B992),""))</f>
        <v/>
      </c>
      <c r="N992" s="39" t="str">
        <f>IF(N$1&gt;$AE$1,"-",IFERROR(IF(DATEDIF('Base de données'!$A992,N$1,"d")&lt;&gt;0,"",'Base de données'!$B992),""))</f>
        <v>TIEOC</v>
      </c>
      <c r="O992" s="39" t="str">
        <f>IF(O$1&gt;$AE$1,"-",IFERROR(IF(DATEDIF('Base de données'!$A992,O$1,"d")&lt;&gt;0,"",'Base de données'!$B992),""))</f>
        <v/>
      </c>
      <c r="P992" s="39" t="str">
        <f>IF(P$1&gt;$AE$1,"-",IFERROR(IF(DATEDIF('Base de données'!$A992,P$1,"d")&lt;&gt;0,"",'Base de données'!$B992),""))</f>
        <v/>
      </c>
      <c r="Q992" s="39" t="str">
        <f>IF(Q$1&gt;$AE$1,"-",IFERROR(IF(DATEDIF('Base de données'!$A992,Q$1,"d")&lt;&gt;0,"",'Base de données'!$B992),""))</f>
        <v/>
      </c>
      <c r="R992" s="39" t="str">
        <f>IF(R$1&gt;$AE$1,"-",IFERROR(IF(DATEDIF('Base de données'!$A992,R$1,"d")&lt;&gt;0,"",'Base de données'!$B992),""))</f>
        <v/>
      </c>
      <c r="S992" s="39" t="str">
        <f>IF(S$1&gt;$AE$1,"-",IFERROR(IF(DATEDIF('Base de données'!$A992,S$1,"d")&lt;&gt;0,"",'Base de données'!$B992),""))</f>
        <v/>
      </c>
      <c r="T992" s="39" t="str">
        <f>IF(T$1&gt;$AE$1,"-",IFERROR(IF(DATEDIF('Base de données'!$A992,T$1,"d")&lt;&gt;0,"",'Base de données'!$B992),""))</f>
        <v/>
      </c>
      <c r="U992" s="39" t="str">
        <f>IF(U$1&gt;$AE$1,"-",IFERROR(IF(DATEDIF('Base de données'!$A992,U$1,"d")&lt;&gt;0,"",'Base de données'!$B992),""))</f>
        <v/>
      </c>
      <c r="V992" s="39" t="str">
        <f>IF(V$1&gt;$AE$1,"-",IFERROR(IF(DATEDIF('Base de données'!$A992,V$1,"d")&lt;&gt;0,"",'Base de données'!$B992),""))</f>
        <v/>
      </c>
      <c r="W992" s="34"/>
      <c r="X992" s="30" t="str">
        <f>'Base de données'!$C992&amp;" "&amp;'Base de données'!$D992</f>
        <v>Bouvet Maggie</v>
      </c>
      <c r="Y992" s="31">
        <f>COUNTIF('Base de données'!$B:$B,'Base de données'!$B992)</f>
        <v>12</v>
      </c>
      <c r="AA992" s="87" cm="1">
        <f t="array" aca="1" ref="AA992" ca="1">INDIRECT("'Base de données'!A" &amp; ROW(Y992))</f>
        <v>45748</v>
      </c>
      <c r="AB992" s="51" t="str" cm="1">
        <f t="array" aca="1" ref="AB992" ca="1">INDIRECT("'Base de données'!B" &amp; ROW(Z992))</f>
        <v>TIEOC</v>
      </c>
    </row>
    <row r="993" spans="1:28" x14ac:dyDescent="0.3">
      <c r="A993" s="41" t="str">
        <f ca="1">IF(IF(AND($B993&lt;&gt;"-",$B993=$E993),"Entrée et sortie","-")="Entrée et sortie",'Base de données'!$B993,"-")</f>
        <v>-</v>
      </c>
      <c r="B993" s="41" t="str">
        <f t="shared" ca="1" si="63"/>
        <v>-</v>
      </c>
      <c r="C993" s="41" t="str">
        <f t="shared" ca="1" si="64"/>
        <v>-</v>
      </c>
      <c r="D993" s="41" t="str">
        <f>IF($F993="sortie en cours d'année",'Base de données'!$B993,"-")</f>
        <v>-</v>
      </c>
      <c r="E993" s="41" t="str">
        <f>IF($H993="entrée en cours d'année",'Base de données'!$B993,"-")</f>
        <v>-</v>
      </c>
      <c r="F993" s="37" t="str">
        <f t="shared" si="61"/>
        <v/>
      </c>
      <c r="G993" s="37" t="str">
        <f>IF($J993="mouvement",_xlfn.XLOOKUP('Base de données'!$B993,$V:$V,$V:$V,0),"")</f>
        <v/>
      </c>
      <c r="H993" s="37" t="str">
        <f t="shared" si="62"/>
        <v/>
      </c>
      <c r="I993" s="37" t="str">
        <f>IF($J993="mouvement",_xlfn.XLOOKUP('Base de données'!$B993,$K:$K,$K:$K,0),"")</f>
        <v/>
      </c>
      <c r="J993" s="38" t="str">
        <f>IF(AND(Y993&lt;&gt;MAX(Y:Y),COUNTIF(K993:V993,'Base de données'!$B993)&gt;0),"mouvement","")</f>
        <v/>
      </c>
      <c r="K993" s="39" t="str">
        <f>IF(K$1&gt;$AE$1,"-",IFERROR(IF(DATEDIF('Base de données'!$A993,K$1,"d")&lt;&gt;0,"",'Base de données'!$B993),""))</f>
        <v/>
      </c>
      <c r="L993" s="39" t="str">
        <f>IF(L$1&gt;$AE$1,"-",IFERROR(IF(DATEDIF('Base de données'!$A993,L$1,"d")&lt;&gt;0,"",'Base de données'!$B993),""))</f>
        <v/>
      </c>
      <c r="M993" s="39" t="str">
        <f>IF(M$1&gt;$AE$1,"-",IFERROR(IF(DATEDIF('Base de données'!$A993,M$1,"d")&lt;&gt;0,"",'Base de données'!$B993),""))</f>
        <v/>
      </c>
      <c r="N993" s="39" t="str">
        <f>IF(N$1&gt;$AE$1,"-",IFERROR(IF(DATEDIF('Base de données'!$A993,N$1,"d")&lt;&gt;0,"",'Base de données'!$B993),""))</f>
        <v>Z9ALA</v>
      </c>
      <c r="O993" s="39" t="str">
        <f>IF(O$1&gt;$AE$1,"-",IFERROR(IF(DATEDIF('Base de données'!$A993,O$1,"d")&lt;&gt;0,"",'Base de données'!$B993),""))</f>
        <v/>
      </c>
      <c r="P993" s="39" t="str">
        <f>IF(P$1&gt;$AE$1,"-",IFERROR(IF(DATEDIF('Base de données'!$A993,P$1,"d")&lt;&gt;0,"",'Base de données'!$B993),""))</f>
        <v/>
      </c>
      <c r="Q993" s="39" t="str">
        <f>IF(Q$1&gt;$AE$1,"-",IFERROR(IF(DATEDIF('Base de données'!$A993,Q$1,"d")&lt;&gt;0,"",'Base de données'!$B993),""))</f>
        <v/>
      </c>
      <c r="R993" s="39" t="str">
        <f>IF(R$1&gt;$AE$1,"-",IFERROR(IF(DATEDIF('Base de données'!$A993,R$1,"d")&lt;&gt;0,"",'Base de données'!$B993),""))</f>
        <v/>
      </c>
      <c r="S993" s="39" t="str">
        <f>IF(S$1&gt;$AE$1,"-",IFERROR(IF(DATEDIF('Base de données'!$A993,S$1,"d")&lt;&gt;0,"",'Base de données'!$B993),""))</f>
        <v/>
      </c>
      <c r="T993" s="39" t="str">
        <f>IF(T$1&gt;$AE$1,"-",IFERROR(IF(DATEDIF('Base de données'!$A993,T$1,"d")&lt;&gt;0,"",'Base de données'!$B993),""))</f>
        <v/>
      </c>
      <c r="U993" s="39" t="str">
        <f>IF(U$1&gt;$AE$1,"-",IFERROR(IF(DATEDIF('Base de données'!$A993,U$1,"d")&lt;&gt;0,"",'Base de données'!$B993),""))</f>
        <v/>
      </c>
      <c r="V993" s="39" t="str">
        <f>IF(V$1&gt;$AE$1,"-",IFERROR(IF(DATEDIF('Base de données'!$A993,V$1,"d")&lt;&gt;0,"",'Base de données'!$B993),""))</f>
        <v/>
      </c>
      <c r="W993" s="34"/>
      <c r="X993" s="30" t="str">
        <f>'Base de données'!$C993&amp;" "&amp;'Base de données'!$D993</f>
        <v>Verdier Margaud</v>
      </c>
      <c r="Y993" s="31">
        <f>COUNTIF('Base de données'!$B:$B,'Base de données'!$B993)</f>
        <v>12</v>
      </c>
      <c r="AA993" s="87" cm="1">
        <f t="array" aca="1" ref="AA993" ca="1">INDIRECT("'Base de données'!A" &amp; ROW(Y993))</f>
        <v>45748</v>
      </c>
      <c r="AB993" s="51" t="str" cm="1">
        <f t="array" aca="1" ref="AB993" ca="1">INDIRECT("'Base de données'!B" &amp; ROW(Z993))</f>
        <v>Z9ALA</v>
      </c>
    </row>
    <row r="994" spans="1:28" x14ac:dyDescent="0.3">
      <c r="A994" s="41" t="str">
        <f ca="1">IF(IF(AND($B994&lt;&gt;"-",$B994=$E994),"Entrée et sortie","-")="Entrée et sortie",'Base de données'!$B994,"-")</f>
        <v>-</v>
      </c>
      <c r="B994" s="41" t="str">
        <f t="shared" ca="1" si="63"/>
        <v>VQWYB</v>
      </c>
      <c r="C994" s="41" t="str">
        <f t="shared" ca="1" si="64"/>
        <v>VQWYB</v>
      </c>
      <c r="D994" s="41" t="str">
        <f>IF($F994="sortie en cours d'année",'Base de données'!$B994,"-")</f>
        <v>VQWYB</v>
      </c>
      <c r="E994" s="41" t="str">
        <f>IF($H994="entrée en cours d'année",'Base de données'!$B994,"-")</f>
        <v>-</v>
      </c>
      <c r="F994" s="37" t="str">
        <f t="shared" si="61"/>
        <v>sortie en cours d'année</v>
      </c>
      <c r="G994" s="37">
        <f>IF($J994="mouvement",_xlfn.XLOOKUP('Base de données'!$B994,$V:$V,$V:$V,0),"")</f>
        <v>0</v>
      </c>
      <c r="H994" s="37" t="str">
        <f t="shared" si="62"/>
        <v/>
      </c>
      <c r="I994" s="37" t="str">
        <f>IF($J994="mouvement",_xlfn.XLOOKUP('Base de données'!$B994,$K:$K,$K:$K,0),"")</f>
        <v>VQWYB</v>
      </c>
      <c r="J994" s="38" t="str">
        <f>IF(AND(Y994&lt;&gt;MAX(Y:Y),COUNTIF(K994:V994,'Base de données'!$B994)&gt;0),"mouvement","")</f>
        <v>mouvement</v>
      </c>
      <c r="K994" s="39" t="str">
        <f>IF(K$1&gt;$AE$1,"-",IFERROR(IF(DATEDIF('Base de données'!$A994,K$1,"d")&lt;&gt;0,"",'Base de données'!$B994),""))</f>
        <v/>
      </c>
      <c r="L994" s="39" t="str">
        <f>IF(L$1&gt;$AE$1,"-",IFERROR(IF(DATEDIF('Base de données'!$A994,L$1,"d")&lt;&gt;0,"",'Base de données'!$B994),""))</f>
        <v/>
      </c>
      <c r="M994" s="39" t="str">
        <f>IF(M$1&gt;$AE$1,"-",IFERROR(IF(DATEDIF('Base de données'!$A994,M$1,"d")&lt;&gt;0,"",'Base de données'!$B994),""))</f>
        <v/>
      </c>
      <c r="N994" s="39" t="str">
        <f>IF(N$1&gt;$AE$1,"-",IFERROR(IF(DATEDIF('Base de données'!$A994,N$1,"d")&lt;&gt;0,"",'Base de données'!$B994),""))</f>
        <v>VQWYB</v>
      </c>
      <c r="O994" s="39" t="str">
        <f>IF(O$1&gt;$AE$1,"-",IFERROR(IF(DATEDIF('Base de données'!$A994,O$1,"d")&lt;&gt;0,"",'Base de données'!$B994),""))</f>
        <v/>
      </c>
      <c r="P994" s="39" t="str">
        <f>IF(P$1&gt;$AE$1,"-",IFERROR(IF(DATEDIF('Base de données'!$A994,P$1,"d")&lt;&gt;0,"",'Base de données'!$B994),""))</f>
        <v/>
      </c>
      <c r="Q994" s="39" t="str">
        <f>IF(Q$1&gt;$AE$1,"-",IFERROR(IF(DATEDIF('Base de données'!$A994,Q$1,"d")&lt;&gt;0,"",'Base de données'!$B994),""))</f>
        <v/>
      </c>
      <c r="R994" s="39" t="str">
        <f>IF(R$1&gt;$AE$1,"-",IFERROR(IF(DATEDIF('Base de données'!$A994,R$1,"d")&lt;&gt;0,"",'Base de données'!$B994),""))</f>
        <v/>
      </c>
      <c r="S994" s="39" t="str">
        <f>IF(S$1&gt;$AE$1,"-",IFERROR(IF(DATEDIF('Base de données'!$A994,S$1,"d")&lt;&gt;0,"",'Base de données'!$B994),""))</f>
        <v/>
      </c>
      <c r="T994" s="39" t="str">
        <f>IF(T$1&gt;$AE$1,"-",IFERROR(IF(DATEDIF('Base de données'!$A994,T$1,"d")&lt;&gt;0,"",'Base de données'!$B994),""))</f>
        <v/>
      </c>
      <c r="U994" s="39" t="str">
        <f>IF(U$1&gt;$AE$1,"-",IFERROR(IF(DATEDIF('Base de données'!$A994,U$1,"d")&lt;&gt;0,"",'Base de données'!$B994),""))</f>
        <v/>
      </c>
      <c r="V994" s="39" t="str">
        <f>IF(V$1&gt;$AE$1,"-",IFERROR(IF(DATEDIF('Base de données'!$A994,V$1,"d")&lt;&gt;0,"",'Base de données'!$B994),""))</f>
        <v/>
      </c>
      <c r="W994" s="34"/>
      <c r="X994" s="30" t="str">
        <f>'Base de données'!$C994&amp;" "&amp;'Base de données'!$D994</f>
        <v>Mercier Noémi</v>
      </c>
      <c r="Y994" s="31">
        <f>COUNTIF('Base de données'!$B:$B,'Base de données'!$B994)</f>
        <v>9</v>
      </c>
      <c r="AA994" s="87" cm="1">
        <f t="array" aca="1" ref="AA994" ca="1">INDIRECT("'Base de données'!A" &amp; ROW(Y994))</f>
        <v>45748</v>
      </c>
      <c r="AB994" s="51" t="str" cm="1">
        <f t="array" aca="1" ref="AB994" ca="1">INDIRECT("'Base de données'!B" &amp; ROW(Z994))</f>
        <v>VQWYB</v>
      </c>
    </row>
    <row r="995" spans="1:28" x14ac:dyDescent="0.3">
      <c r="A995" s="41" t="str">
        <f ca="1">IF(IF(AND($B995&lt;&gt;"-",$B995=$E995),"Entrée et sortie","-")="Entrée et sortie",'Base de données'!$B995,"-")</f>
        <v>-</v>
      </c>
      <c r="B995" s="41" t="str">
        <f t="shared" ca="1" si="63"/>
        <v>-</v>
      </c>
      <c r="C995" s="41" t="str">
        <f t="shared" ca="1" si="64"/>
        <v>-</v>
      </c>
      <c r="D995" s="41" t="str">
        <f>IF($F995="sortie en cours d'année",'Base de données'!$B995,"-")</f>
        <v>-</v>
      </c>
      <c r="E995" s="41" t="str">
        <f>IF($H995="entrée en cours d'année",'Base de données'!$B995,"-")</f>
        <v>-</v>
      </c>
      <c r="F995" s="37" t="str">
        <f t="shared" si="61"/>
        <v/>
      </c>
      <c r="G995" s="37" t="str">
        <f>IF($J995="mouvement",_xlfn.XLOOKUP('Base de données'!$B995,$V:$V,$V:$V,0),"")</f>
        <v/>
      </c>
      <c r="H995" s="37" t="str">
        <f t="shared" si="62"/>
        <v/>
      </c>
      <c r="I995" s="37" t="str">
        <f>IF($J995="mouvement",_xlfn.XLOOKUP('Base de données'!$B995,$K:$K,$K:$K,0),"")</f>
        <v/>
      </c>
      <c r="J995" s="38" t="str">
        <f>IF(AND(Y995&lt;&gt;MAX(Y:Y),COUNTIF(K995:V995,'Base de données'!$B995)&gt;0),"mouvement","")</f>
        <v/>
      </c>
      <c r="K995" s="39" t="str">
        <f>IF(K$1&gt;$AE$1,"-",IFERROR(IF(DATEDIF('Base de données'!$A995,K$1,"d")&lt;&gt;0,"",'Base de données'!$B995),""))</f>
        <v/>
      </c>
      <c r="L995" s="39" t="str">
        <f>IF(L$1&gt;$AE$1,"-",IFERROR(IF(DATEDIF('Base de données'!$A995,L$1,"d")&lt;&gt;0,"",'Base de données'!$B995),""))</f>
        <v/>
      </c>
      <c r="M995" s="39" t="str">
        <f>IF(M$1&gt;$AE$1,"-",IFERROR(IF(DATEDIF('Base de données'!$A995,M$1,"d")&lt;&gt;0,"",'Base de données'!$B995),""))</f>
        <v/>
      </c>
      <c r="N995" s="39" t="str">
        <f>IF(N$1&gt;$AE$1,"-",IFERROR(IF(DATEDIF('Base de données'!$A995,N$1,"d")&lt;&gt;0,"",'Base de données'!$B995),""))</f>
        <v>662GQ</v>
      </c>
      <c r="O995" s="39" t="str">
        <f>IF(O$1&gt;$AE$1,"-",IFERROR(IF(DATEDIF('Base de données'!$A995,O$1,"d")&lt;&gt;0,"",'Base de données'!$B995),""))</f>
        <v/>
      </c>
      <c r="P995" s="39" t="str">
        <f>IF(P$1&gt;$AE$1,"-",IFERROR(IF(DATEDIF('Base de données'!$A995,P$1,"d")&lt;&gt;0,"",'Base de données'!$B995),""))</f>
        <v/>
      </c>
      <c r="Q995" s="39" t="str">
        <f>IF(Q$1&gt;$AE$1,"-",IFERROR(IF(DATEDIF('Base de données'!$A995,Q$1,"d")&lt;&gt;0,"",'Base de données'!$B995),""))</f>
        <v/>
      </c>
      <c r="R995" s="39" t="str">
        <f>IF(R$1&gt;$AE$1,"-",IFERROR(IF(DATEDIF('Base de données'!$A995,R$1,"d")&lt;&gt;0,"",'Base de données'!$B995),""))</f>
        <v/>
      </c>
      <c r="S995" s="39" t="str">
        <f>IF(S$1&gt;$AE$1,"-",IFERROR(IF(DATEDIF('Base de données'!$A995,S$1,"d")&lt;&gt;0,"",'Base de données'!$B995),""))</f>
        <v/>
      </c>
      <c r="T995" s="39" t="str">
        <f>IF(T$1&gt;$AE$1,"-",IFERROR(IF(DATEDIF('Base de données'!$A995,T$1,"d")&lt;&gt;0,"",'Base de données'!$B995),""))</f>
        <v/>
      </c>
      <c r="U995" s="39" t="str">
        <f>IF(U$1&gt;$AE$1,"-",IFERROR(IF(DATEDIF('Base de données'!$A995,U$1,"d")&lt;&gt;0,"",'Base de données'!$B995),""))</f>
        <v/>
      </c>
      <c r="V995" s="39" t="str">
        <f>IF(V$1&gt;$AE$1,"-",IFERROR(IF(DATEDIF('Base de données'!$A995,V$1,"d")&lt;&gt;0,"",'Base de données'!$B995),""))</f>
        <v/>
      </c>
      <c r="W995" s="34"/>
      <c r="X995" s="30" t="str">
        <f>'Base de données'!$C995&amp;" "&amp;'Base de données'!$D995</f>
        <v>Louis Charles</v>
      </c>
      <c r="Y995" s="31">
        <f>COUNTIF('Base de données'!$B:$B,'Base de données'!$B995)</f>
        <v>12</v>
      </c>
      <c r="AA995" s="87" cm="1">
        <f t="array" aca="1" ref="AA995" ca="1">INDIRECT("'Base de données'!A" &amp; ROW(Y995))</f>
        <v>45748</v>
      </c>
      <c r="AB995" s="51" t="str" cm="1">
        <f t="array" aca="1" ref="AB995" ca="1">INDIRECT("'Base de données'!B" &amp; ROW(Z995))</f>
        <v>662GQ</v>
      </c>
    </row>
    <row r="996" spans="1:28" x14ac:dyDescent="0.3">
      <c r="A996" s="41" t="str">
        <f ca="1">IF(IF(AND($B996&lt;&gt;"-",$B996=$E996),"Entrée et sortie","-")="Entrée et sortie",'Base de données'!$B996,"-")</f>
        <v>-</v>
      </c>
      <c r="B996" s="41" t="str">
        <f t="shared" ca="1" si="63"/>
        <v>-</v>
      </c>
      <c r="C996" s="41" t="str">
        <f t="shared" ca="1" si="64"/>
        <v>-</v>
      </c>
      <c r="D996" s="41" t="str">
        <f>IF($F996="sortie en cours d'année",'Base de données'!$B996,"-")</f>
        <v>-</v>
      </c>
      <c r="E996" s="41" t="str">
        <f>IF($H996="entrée en cours d'année",'Base de données'!$B996,"-")</f>
        <v>-</v>
      </c>
      <c r="F996" s="37" t="str">
        <f t="shared" si="61"/>
        <v/>
      </c>
      <c r="G996" s="37" t="str">
        <f>IF($J996="mouvement",_xlfn.XLOOKUP('Base de données'!$B996,$V:$V,$V:$V,0),"")</f>
        <v/>
      </c>
      <c r="H996" s="37" t="str">
        <f t="shared" si="62"/>
        <v/>
      </c>
      <c r="I996" s="37" t="str">
        <f>IF($J996="mouvement",_xlfn.XLOOKUP('Base de données'!$B996,$K:$K,$K:$K,0),"")</f>
        <v/>
      </c>
      <c r="J996" s="38" t="str">
        <f>IF(AND(Y996&lt;&gt;MAX(Y:Y),COUNTIF(K996:V996,'Base de données'!$B996)&gt;0),"mouvement","")</f>
        <v/>
      </c>
      <c r="K996" s="39" t="str">
        <f>IF(K$1&gt;$AE$1,"-",IFERROR(IF(DATEDIF('Base de données'!$A996,K$1,"d")&lt;&gt;0,"",'Base de données'!$B996),""))</f>
        <v/>
      </c>
      <c r="L996" s="39" t="str">
        <f>IF(L$1&gt;$AE$1,"-",IFERROR(IF(DATEDIF('Base de données'!$A996,L$1,"d")&lt;&gt;0,"",'Base de données'!$B996),""))</f>
        <v/>
      </c>
      <c r="M996" s="39" t="str">
        <f>IF(M$1&gt;$AE$1,"-",IFERROR(IF(DATEDIF('Base de données'!$A996,M$1,"d")&lt;&gt;0,"",'Base de données'!$B996),""))</f>
        <v/>
      </c>
      <c r="N996" s="39" t="str">
        <f>IF(N$1&gt;$AE$1,"-",IFERROR(IF(DATEDIF('Base de données'!$A996,N$1,"d")&lt;&gt;0,"",'Base de données'!$B996),""))</f>
        <v>M8KX1</v>
      </c>
      <c r="O996" s="39" t="str">
        <f>IF(O$1&gt;$AE$1,"-",IFERROR(IF(DATEDIF('Base de données'!$A996,O$1,"d")&lt;&gt;0,"",'Base de données'!$B996),""))</f>
        <v/>
      </c>
      <c r="P996" s="39" t="str">
        <f>IF(P$1&gt;$AE$1,"-",IFERROR(IF(DATEDIF('Base de données'!$A996,P$1,"d")&lt;&gt;0,"",'Base de données'!$B996),""))</f>
        <v/>
      </c>
      <c r="Q996" s="39" t="str">
        <f>IF(Q$1&gt;$AE$1,"-",IFERROR(IF(DATEDIF('Base de données'!$A996,Q$1,"d")&lt;&gt;0,"",'Base de données'!$B996),""))</f>
        <v/>
      </c>
      <c r="R996" s="39" t="str">
        <f>IF(R$1&gt;$AE$1,"-",IFERROR(IF(DATEDIF('Base de données'!$A996,R$1,"d")&lt;&gt;0,"",'Base de données'!$B996),""))</f>
        <v/>
      </c>
      <c r="S996" s="39" t="str">
        <f>IF(S$1&gt;$AE$1,"-",IFERROR(IF(DATEDIF('Base de données'!$A996,S$1,"d")&lt;&gt;0,"",'Base de données'!$B996),""))</f>
        <v/>
      </c>
      <c r="T996" s="39" t="str">
        <f>IF(T$1&gt;$AE$1,"-",IFERROR(IF(DATEDIF('Base de données'!$A996,T$1,"d")&lt;&gt;0,"",'Base de données'!$B996),""))</f>
        <v/>
      </c>
      <c r="U996" s="39" t="str">
        <f>IF(U$1&gt;$AE$1,"-",IFERROR(IF(DATEDIF('Base de données'!$A996,U$1,"d")&lt;&gt;0,"",'Base de données'!$B996),""))</f>
        <v/>
      </c>
      <c r="V996" s="39" t="str">
        <f>IF(V$1&gt;$AE$1,"-",IFERROR(IF(DATEDIF('Base de données'!$A996,V$1,"d")&lt;&gt;0,"",'Base de données'!$B996),""))</f>
        <v/>
      </c>
      <c r="W996" s="34"/>
      <c r="X996" s="30" t="str">
        <f>'Base de données'!$C996&amp;" "&amp;'Base de données'!$D996</f>
        <v>Bailly Caroline</v>
      </c>
      <c r="Y996" s="31">
        <f>COUNTIF('Base de données'!$B:$B,'Base de données'!$B996)</f>
        <v>12</v>
      </c>
      <c r="AA996" s="87" cm="1">
        <f t="array" aca="1" ref="AA996" ca="1">INDIRECT("'Base de données'!A" &amp; ROW(Y996))</f>
        <v>45748</v>
      </c>
      <c r="AB996" s="51" t="str" cm="1">
        <f t="array" aca="1" ref="AB996" ca="1">INDIRECT("'Base de données'!B" &amp; ROW(Z996))</f>
        <v>M8KX1</v>
      </c>
    </row>
    <row r="997" spans="1:28" x14ac:dyDescent="0.3">
      <c r="A997" s="41" t="str">
        <f ca="1">IF(IF(AND($B997&lt;&gt;"-",$B997=$E997),"Entrée et sortie","-")="Entrée et sortie",'Base de données'!$B997,"-")</f>
        <v>-</v>
      </c>
      <c r="B997" s="41" t="str">
        <f t="shared" ca="1" si="63"/>
        <v>-</v>
      </c>
      <c r="C997" s="41" t="str">
        <f t="shared" ca="1" si="64"/>
        <v>-</v>
      </c>
      <c r="D997" s="41" t="str">
        <f>IF($F997="sortie en cours d'année",'Base de données'!$B997,"-")</f>
        <v>-</v>
      </c>
      <c r="E997" s="41" t="str">
        <f>IF($H997="entrée en cours d'année",'Base de données'!$B997,"-")</f>
        <v>-</v>
      </c>
      <c r="F997" s="37" t="str">
        <f t="shared" si="61"/>
        <v/>
      </c>
      <c r="G997" s="37" t="str">
        <f>IF($J997="mouvement",_xlfn.XLOOKUP('Base de données'!$B997,$V:$V,$V:$V,0),"")</f>
        <v/>
      </c>
      <c r="H997" s="37" t="str">
        <f t="shared" si="62"/>
        <v/>
      </c>
      <c r="I997" s="37" t="str">
        <f>IF($J997="mouvement",_xlfn.XLOOKUP('Base de données'!$B997,$K:$K,$K:$K,0),"")</f>
        <v/>
      </c>
      <c r="J997" s="38" t="str">
        <f>IF(AND(Y997&lt;&gt;MAX(Y:Y),COUNTIF(K997:V997,'Base de données'!$B997)&gt;0),"mouvement","")</f>
        <v/>
      </c>
      <c r="K997" s="39" t="str">
        <f>IF(K$1&gt;$AE$1,"-",IFERROR(IF(DATEDIF('Base de données'!$A997,K$1,"d")&lt;&gt;0,"",'Base de données'!$B997),""))</f>
        <v/>
      </c>
      <c r="L997" s="39" t="str">
        <f>IF(L$1&gt;$AE$1,"-",IFERROR(IF(DATEDIF('Base de données'!$A997,L$1,"d")&lt;&gt;0,"",'Base de données'!$B997),""))</f>
        <v/>
      </c>
      <c r="M997" s="39" t="str">
        <f>IF(M$1&gt;$AE$1,"-",IFERROR(IF(DATEDIF('Base de données'!$A997,M$1,"d")&lt;&gt;0,"",'Base de données'!$B997),""))</f>
        <v/>
      </c>
      <c r="N997" s="39" t="str">
        <f>IF(N$1&gt;$AE$1,"-",IFERROR(IF(DATEDIF('Base de données'!$A997,N$1,"d")&lt;&gt;0,"",'Base de données'!$B997),""))</f>
        <v>CJQ0F</v>
      </c>
      <c r="O997" s="39" t="str">
        <f>IF(O$1&gt;$AE$1,"-",IFERROR(IF(DATEDIF('Base de données'!$A997,O$1,"d")&lt;&gt;0,"",'Base de données'!$B997),""))</f>
        <v/>
      </c>
      <c r="P997" s="39" t="str">
        <f>IF(P$1&gt;$AE$1,"-",IFERROR(IF(DATEDIF('Base de données'!$A997,P$1,"d")&lt;&gt;0,"",'Base de données'!$B997),""))</f>
        <v/>
      </c>
      <c r="Q997" s="39" t="str">
        <f>IF(Q$1&gt;$AE$1,"-",IFERROR(IF(DATEDIF('Base de données'!$A997,Q$1,"d")&lt;&gt;0,"",'Base de données'!$B997),""))</f>
        <v/>
      </c>
      <c r="R997" s="39" t="str">
        <f>IF(R$1&gt;$AE$1,"-",IFERROR(IF(DATEDIF('Base de données'!$A997,R$1,"d")&lt;&gt;0,"",'Base de données'!$B997),""))</f>
        <v/>
      </c>
      <c r="S997" s="39" t="str">
        <f>IF(S$1&gt;$AE$1,"-",IFERROR(IF(DATEDIF('Base de données'!$A997,S$1,"d")&lt;&gt;0,"",'Base de données'!$B997),""))</f>
        <v/>
      </c>
      <c r="T997" s="39" t="str">
        <f>IF(T$1&gt;$AE$1,"-",IFERROR(IF(DATEDIF('Base de données'!$A997,T$1,"d")&lt;&gt;0,"",'Base de données'!$B997),""))</f>
        <v/>
      </c>
      <c r="U997" s="39" t="str">
        <f>IF(U$1&gt;$AE$1,"-",IFERROR(IF(DATEDIF('Base de données'!$A997,U$1,"d")&lt;&gt;0,"",'Base de données'!$B997),""))</f>
        <v/>
      </c>
      <c r="V997" s="39" t="str">
        <f>IF(V$1&gt;$AE$1,"-",IFERROR(IF(DATEDIF('Base de données'!$A997,V$1,"d")&lt;&gt;0,"",'Base de données'!$B997),""))</f>
        <v/>
      </c>
      <c r="W997" s="34"/>
      <c r="X997" s="30" t="str">
        <f>'Base de données'!$C997&amp;" "&amp;'Base de données'!$D997</f>
        <v>Joly Brigitte</v>
      </c>
      <c r="Y997" s="31">
        <f>COUNTIF('Base de données'!$B:$B,'Base de données'!$B997)</f>
        <v>12</v>
      </c>
      <c r="AA997" s="87" cm="1">
        <f t="array" aca="1" ref="AA997" ca="1">INDIRECT("'Base de données'!A" &amp; ROW(Y997))</f>
        <v>45748</v>
      </c>
      <c r="AB997" s="51" t="str" cm="1">
        <f t="array" aca="1" ref="AB997" ca="1">INDIRECT("'Base de données'!B" &amp; ROW(Z997))</f>
        <v>CJQ0F</v>
      </c>
    </row>
    <row r="998" spans="1:28" x14ac:dyDescent="0.3">
      <c r="A998" s="41" t="str">
        <f ca="1">IF(IF(AND($B998&lt;&gt;"-",$B998=$E998),"Entrée et sortie","-")="Entrée et sortie",'Base de données'!$B998,"-")</f>
        <v>-</v>
      </c>
      <c r="B998" s="41" t="str">
        <f t="shared" ca="1" si="63"/>
        <v>-</v>
      </c>
      <c r="C998" s="41" t="str">
        <f t="shared" ca="1" si="64"/>
        <v>-</v>
      </c>
      <c r="D998" s="41" t="str">
        <f>IF($F998="sortie en cours d'année",'Base de données'!$B998,"-")</f>
        <v>-</v>
      </c>
      <c r="E998" s="41" t="str">
        <f>IF($H998="entrée en cours d'année",'Base de données'!$B998,"-")</f>
        <v>-</v>
      </c>
      <c r="F998" s="37" t="str">
        <f t="shared" si="61"/>
        <v/>
      </c>
      <c r="G998" s="37" t="str">
        <f>IF($J998="mouvement",_xlfn.XLOOKUP('Base de données'!$B998,$V:$V,$V:$V,0),"")</f>
        <v/>
      </c>
      <c r="H998" s="37" t="str">
        <f t="shared" si="62"/>
        <v/>
      </c>
      <c r="I998" s="37" t="str">
        <f>IF($J998="mouvement",_xlfn.XLOOKUP('Base de données'!$B998,$K:$K,$K:$K,0),"")</f>
        <v/>
      </c>
      <c r="J998" s="38" t="str">
        <f>IF(AND(Y998&lt;&gt;MAX(Y:Y),COUNTIF(K998:V998,'Base de données'!$B998)&gt;0),"mouvement","")</f>
        <v/>
      </c>
      <c r="K998" s="39" t="str">
        <f>IF(K$1&gt;$AE$1,"-",IFERROR(IF(DATEDIF('Base de données'!$A998,K$1,"d")&lt;&gt;0,"",'Base de données'!$B998),""))</f>
        <v/>
      </c>
      <c r="L998" s="39" t="str">
        <f>IF(L$1&gt;$AE$1,"-",IFERROR(IF(DATEDIF('Base de données'!$A998,L$1,"d")&lt;&gt;0,"",'Base de données'!$B998),""))</f>
        <v/>
      </c>
      <c r="M998" s="39" t="str">
        <f>IF(M$1&gt;$AE$1,"-",IFERROR(IF(DATEDIF('Base de données'!$A998,M$1,"d")&lt;&gt;0,"",'Base de données'!$B998),""))</f>
        <v/>
      </c>
      <c r="N998" s="39" t="str">
        <f>IF(N$1&gt;$AE$1,"-",IFERROR(IF(DATEDIF('Base de données'!$A998,N$1,"d")&lt;&gt;0,"",'Base de données'!$B998),""))</f>
        <v>TL8LX</v>
      </c>
      <c r="O998" s="39" t="str">
        <f>IF(O$1&gt;$AE$1,"-",IFERROR(IF(DATEDIF('Base de données'!$A998,O$1,"d")&lt;&gt;0,"",'Base de données'!$B998),""))</f>
        <v/>
      </c>
      <c r="P998" s="39" t="str">
        <f>IF(P$1&gt;$AE$1,"-",IFERROR(IF(DATEDIF('Base de données'!$A998,P$1,"d")&lt;&gt;0,"",'Base de données'!$B998),""))</f>
        <v/>
      </c>
      <c r="Q998" s="39" t="str">
        <f>IF(Q$1&gt;$AE$1,"-",IFERROR(IF(DATEDIF('Base de données'!$A998,Q$1,"d")&lt;&gt;0,"",'Base de données'!$B998),""))</f>
        <v/>
      </c>
      <c r="R998" s="39" t="str">
        <f>IF(R$1&gt;$AE$1,"-",IFERROR(IF(DATEDIF('Base de données'!$A998,R$1,"d")&lt;&gt;0,"",'Base de données'!$B998),""))</f>
        <v/>
      </c>
      <c r="S998" s="39" t="str">
        <f>IF(S$1&gt;$AE$1,"-",IFERROR(IF(DATEDIF('Base de données'!$A998,S$1,"d")&lt;&gt;0,"",'Base de données'!$B998),""))</f>
        <v/>
      </c>
      <c r="T998" s="39" t="str">
        <f>IF(T$1&gt;$AE$1,"-",IFERROR(IF(DATEDIF('Base de données'!$A998,T$1,"d")&lt;&gt;0,"",'Base de données'!$B998),""))</f>
        <v/>
      </c>
      <c r="U998" s="39" t="str">
        <f>IF(U$1&gt;$AE$1,"-",IFERROR(IF(DATEDIF('Base de données'!$A998,U$1,"d")&lt;&gt;0,"",'Base de données'!$B998),""))</f>
        <v/>
      </c>
      <c r="V998" s="39" t="str">
        <f>IF(V$1&gt;$AE$1,"-",IFERROR(IF(DATEDIF('Base de données'!$A998,V$1,"d")&lt;&gt;0,"",'Base de données'!$B998),""))</f>
        <v/>
      </c>
      <c r="W998" s="34"/>
      <c r="X998" s="30" t="str">
        <f>'Base de données'!$C998&amp;" "&amp;'Base de données'!$D998</f>
        <v>Jacques Michel</v>
      </c>
      <c r="Y998" s="31">
        <f>COUNTIF('Base de données'!$B:$B,'Base de données'!$B998)</f>
        <v>12</v>
      </c>
      <c r="AA998" s="87" cm="1">
        <f t="array" aca="1" ref="AA998" ca="1">INDIRECT("'Base de données'!A" &amp; ROW(Y998))</f>
        <v>45748</v>
      </c>
      <c r="AB998" s="51" t="str" cm="1">
        <f t="array" aca="1" ref="AB998" ca="1">INDIRECT("'Base de données'!B" &amp; ROW(Z998))</f>
        <v>TL8LX</v>
      </c>
    </row>
    <row r="999" spans="1:28" x14ac:dyDescent="0.3">
      <c r="A999" s="41" t="str">
        <f ca="1">IF(IF(AND($B999&lt;&gt;"-",$B999=$E999),"Entrée et sortie","-")="Entrée et sortie",'Base de données'!$B999,"-")</f>
        <v>-</v>
      </c>
      <c r="B999" s="41" t="str">
        <f t="shared" ca="1" si="63"/>
        <v>-</v>
      </c>
      <c r="C999" s="41" t="str">
        <f t="shared" ca="1" si="64"/>
        <v>-</v>
      </c>
      <c r="D999" s="41" t="str">
        <f>IF($F999="sortie en cours d'année",'Base de données'!$B999,"-")</f>
        <v>-</v>
      </c>
      <c r="E999" s="41" t="str">
        <f>IF($H999="entrée en cours d'année",'Base de données'!$B999,"-")</f>
        <v>-</v>
      </c>
      <c r="F999" s="37" t="str">
        <f t="shared" si="61"/>
        <v/>
      </c>
      <c r="G999" s="37" t="str">
        <f>IF($J999="mouvement",_xlfn.XLOOKUP('Base de données'!$B999,$V:$V,$V:$V,0),"")</f>
        <v/>
      </c>
      <c r="H999" s="37" t="str">
        <f t="shared" si="62"/>
        <v/>
      </c>
      <c r="I999" s="37" t="str">
        <f>IF($J999="mouvement",_xlfn.XLOOKUP('Base de données'!$B999,$K:$K,$K:$K,0),"")</f>
        <v/>
      </c>
      <c r="J999" s="38" t="str">
        <f>IF(AND(Y999&lt;&gt;MAX(Y:Y),COUNTIF(K999:V999,'Base de données'!$B999)&gt;0),"mouvement","")</f>
        <v/>
      </c>
      <c r="K999" s="39" t="str">
        <f>IF(K$1&gt;$AE$1,"-",IFERROR(IF(DATEDIF('Base de données'!$A999,K$1,"d")&lt;&gt;0,"",'Base de données'!$B999),""))</f>
        <v/>
      </c>
      <c r="L999" s="39" t="str">
        <f>IF(L$1&gt;$AE$1,"-",IFERROR(IF(DATEDIF('Base de données'!$A999,L$1,"d")&lt;&gt;0,"",'Base de données'!$B999),""))</f>
        <v/>
      </c>
      <c r="M999" s="39" t="str">
        <f>IF(M$1&gt;$AE$1,"-",IFERROR(IF(DATEDIF('Base de données'!$A999,M$1,"d")&lt;&gt;0,"",'Base de données'!$B999),""))</f>
        <v/>
      </c>
      <c r="N999" s="39" t="str">
        <f>IF(N$1&gt;$AE$1,"-",IFERROR(IF(DATEDIF('Base de données'!$A999,N$1,"d")&lt;&gt;0,"",'Base de données'!$B999),""))</f>
        <v>EZDDO</v>
      </c>
      <c r="O999" s="39" t="str">
        <f>IF(O$1&gt;$AE$1,"-",IFERROR(IF(DATEDIF('Base de données'!$A999,O$1,"d")&lt;&gt;0,"",'Base de données'!$B999),""))</f>
        <v/>
      </c>
      <c r="P999" s="39" t="str">
        <f>IF(P$1&gt;$AE$1,"-",IFERROR(IF(DATEDIF('Base de données'!$A999,P$1,"d")&lt;&gt;0,"",'Base de données'!$B999),""))</f>
        <v/>
      </c>
      <c r="Q999" s="39" t="str">
        <f>IF(Q$1&gt;$AE$1,"-",IFERROR(IF(DATEDIF('Base de données'!$A999,Q$1,"d")&lt;&gt;0,"",'Base de données'!$B999),""))</f>
        <v/>
      </c>
      <c r="R999" s="39" t="str">
        <f>IF(R$1&gt;$AE$1,"-",IFERROR(IF(DATEDIF('Base de données'!$A999,R$1,"d")&lt;&gt;0,"",'Base de données'!$B999),""))</f>
        <v/>
      </c>
      <c r="S999" s="39" t="str">
        <f>IF(S$1&gt;$AE$1,"-",IFERROR(IF(DATEDIF('Base de données'!$A999,S$1,"d")&lt;&gt;0,"",'Base de données'!$B999),""))</f>
        <v/>
      </c>
      <c r="T999" s="39" t="str">
        <f>IF(T$1&gt;$AE$1,"-",IFERROR(IF(DATEDIF('Base de données'!$A999,T$1,"d")&lt;&gt;0,"",'Base de données'!$B999),""))</f>
        <v/>
      </c>
      <c r="U999" s="39" t="str">
        <f>IF(U$1&gt;$AE$1,"-",IFERROR(IF(DATEDIF('Base de données'!$A999,U$1,"d")&lt;&gt;0,"",'Base de données'!$B999),""))</f>
        <v/>
      </c>
      <c r="V999" s="39" t="str">
        <f>IF(V$1&gt;$AE$1,"-",IFERROR(IF(DATEDIF('Base de données'!$A999,V$1,"d")&lt;&gt;0,"",'Base de données'!$B999),""))</f>
        <v/>
      </c>
      <c r="W999" s="34"/>
      <c r="X999" s="30" t="str">
        <f>'Base de données'!$C999&amp;" "&amp;'Base de données'!$D999</f>
        <v>Breton Suzanne</v>
      </c>
      <c r="Y999" s="31">
        <f>COUNTIF('Base de données'!$B:$B,'Base de données'!$B999)</f>
        <v>12</v>
      </c>
      <c r="AA999" s="87" cm="1">
        <f t="array" aca="1" ref="AA999" ca="1">INDIRECT("'Base de données'!A" &amp; ROW(Y999))</f>
        <v>45748</v>
      </c>
      <c r="AB999" s="51" t="str" cm="1">
        <f t="array" aca="1" ref="AB999" ca="1">INDIRECT("'Base de données'!B" &amp; ROW(Z999))</f>
        <v>EZDDO</v>
      </c>
    </row>
    <row r="1000" spans="1:28" x14ac:dyDescent="0.3">
      <c r="A1000" s="41" t="str">
        <f ca="1">IF(IF(AND($B1000&lt;&gt;"-",$B1000=$E1000),"Entrée et sortie","-")="Entrée et sortie",'Base de données'!$B1000,"-")</f>
        <v>-</v>
      </c>
      <c r="B1000" s="41" t="str">
        <f t="shared" ca="1" si="63"/>
        <v>-</v>
      </c>
      <c r="C1000" s="41" t="str">
        <f t="shared" ca="1" si="64"/>
        <v>-</v>
      </c>
      <c r="D1000" s="41" t="str">
        <f>IF($F1000="sortie en cours d'année",'Base de données'!$B1000,"-")</f>
        <v>-</v>
      </c>
      <c r="E1000" s="41" t="str">
        <f>IF($H1000="entrée en cours d'année",'Base de données'!$B1000,"-")</f>
        <v>-</v>
      </c>
      <c r="F1000" s="37" t="str">
        <f t="shared" si="61"/>
        <v/>
      </c>
      <c r="G1000" s="37" t="str">
        <f>IF($J1000="mouvement",_xlfn.XLOOKUP('Base de données'!$B1000,$V:$V,$V:$V,0),"")</f>
        <v/>
      </c>
      <c r="H1000" s="37" t="str">
        <f t="shared" si="62"/>
        <v/>
      </c>
      <c r="I1000" s="37" t="str">
        <f>IF($J1000="mouvement",_xlfn.XLOOKUP('Base de données'!$B1000,$K:$K,$K:$K,0),"")</f>
        <v/>
      </c>
      <c r="J1000" s="38" t="str">
        <f>IF(AND(Y1000&lt;&gt;MAX(Y:Y),COUNTIF(K1000:V1000,'Base de données'!$B1000)&gt;0),"mouvement","")</f>
        <v/>
      </c>
      <c r="K1000" s="39" t="str">
        <f>IF(K$1&gt;$AE$1,"-",IFERROR(IF(DATEDIF('Base de données'!$A1000,K$1,"d")&lt;&gt;0,"",'Base de données'!$B1000),""))</f>
        <v/>
      </c>
      <c r="L1000" s="39" t="str">
        <f>IF(L$1&gt;$AE$1,"-",IFERROR(IF(DATEDIF('Base de données'!$A1000,L$1,"d")&lt;&gt;0,"",'Base de données'!$B1000),""))</f>
        <v/>
      </c>
      <c r="M1000" s="39" t="str">
        <f>IF(M$1&gt;$AE$1,"-",IFERROR(IF(DATEDIF('Base de données'!$A1000,M$1,"d")&lt;&gt;0,"",'Base de données'!$B1000),""))</f>
        <v/>
      </c>
      <c r="N1000" s="39" t="str">
        <f>IF(N$1&gt;$AE$1,"-",IFERROR(IF(DATEDIF('Base de données'!$A1000,N$1,"d")&lt;&gt;0,"",'Base de données'!$B1000),""))</f>
        <v>MODSU</v>
      </c>
      <c r="O1000" s="39" t="str">
        <f>IF(O$1&gt;$AE$1,"-",IFERROR(IF(DATEDIF('Base de données'!$A1000,O$1,"d")&lt;&gt;0,"",'Base de données'!$B1000),""))</f>
        <v/>
      </c>
      <c r="P1000" s="39" t="str">
        <f>IF(P$1&gt;$AE$1,"-",IFERROR(IF(DATEDIF('Base de données'!$A1000,P$1,"d")&lt;&gt;0,"",'Base de données'!$B1000),""))</f>
        <v/>
      </c>
      <c r="Q1000" s="39" t="str">
        <f>IF(Q$1&gt;$AE$1,"-",IFERROR(IF(DATEDIF('Base de données'!$A1000,Q$1,"d")&lt;&gt;0,"",'Base de données'!$B1000),""))</f>
        <v/>
      </c>
      <c r="R1000" s="39" t="str">
        <f>IF(R$1&gt;$AE$1,"-",IFERROR(IF(DATEDIF('Base de données'!$A1000,R$1,"d")&lt;&gt;0,"",'Base de données'!$B1000),""))</f>
        <v/>
      </c>
      <c r="S1000" s="39" t="str">
        <f>IF(S$1&gt;$AE$1,"-",IFERROR(IF(DATEDIF('Base de données'!$A1000,S$1,"d")&lt;&gt;0,"",'Base de données'!$B1000),""))</f>
        <v/>
      </c>
      <c r="T1000" s="39" t="str">
        <f>IF(T$1&gt;$AE$1,"-",IFERROR(IF(DATEDIF('Base de données'!$A1000,T$1,"d")&lt;&gt;0,"",'Base de données'!$B1000),""))</f>
        <v/>
      </c>
      <c r="U1000" s="39" t="str">
        <f>IF(U$1&gt;$AE$1,"-",IFERROR(IF(DATEDIF('Base de données'!$A1000,U$1,"d")&lt;&gt;0,"",'Base de données'!$B1000),""))</f>
        <v/>
      </c>
      <c r="V1000" s="39" t="str">
        <f>IF(V$1&gt;$AE$1,"-",IFERROR(IF(DATEDIF('Base de données'!$A1000,V$1,"d")&lt;&gt;0,"",'Base de données'!$B1000),""))</f>
        <v/>
      </c>
      <c r="W1000" s="34"/>
      <c r="X1000" s="30" t="str">
        <f>'Base de données'!$C1000&amp;" "&amp;'Base de données'!$D1000</f>
        <v>Vallet François</v>
      </c>
      <c r="Y1000" s="31">
        <f>COUNTIF('Base de données'!$B:$B,'Base de données'!$B1000)</f>
        <v>12</v>
      </c>
      <c r="AA1000" s="87" cm="1">
        <f t="array" aca="1" ref="AA1000" ca="1">INDIRECT("'Base de données'!A" &amp; ROW(Y1000))</f>
        <v>45748</v>
      </c>
      <c r="AB1000" s="51" t="str" cm="1">
        <f t="array" aca="1" ref="AB1000" ca="1">INDIRECT("'Base de données'!B" &amp; ROW(Z1000))</f>
        <v>MODSU</v>
      </c>
    </row>
    <row r="1001" spans="1:28" x14ac:dyDescent="0.3">
      <c r="A1001" s="41" t="str">
        <f ca="1">IF(IF(AND($B1001&lt;&gt;"-",$B1001=$E1001),"Entrée et sortie","-")="Entrée et sortie",'Base de données'!$B1001,"-")</f>
        <v>-</v>
      </c>
      <c r="B1001" s="41" t="str">
        <f t="shared" ca="1" si="63"/>
        <v>-</v>
      </c>
      <c r="C1001" s="41" t="str">
        <f t="shared" ca="1" si="64"/>
        <v>-</v>
      </c>
      <c r="D1001" s="41" t="str">
        <f>IF($F1001="sortie en cours d'année",'Base de données'!$B1001,"-")</f>
        <v>-</v>
      </c>
      <c r="E1001" s="41" t="str">
        <f>IF($H1001="entrée en cours d'année",'Base de données'!$B1001,"-")</f>
        <v>-</v>
      </c>
      <c r="F1001" s="37" t="str">
        <f t="shared" si="61"/>
        <v/>
      </c>
      <c r="G1001" s="37" t="str">
        <f>IF($J1001="mouvement",_xlfn.XLOOKUP('Base de données'!$B1001,$V:$V,$V:$V,0),"")</f>
        <v/>
      </c>
      <c r="H1001" s="37" t="str">
        <f t="shared" si="62"/>
        <v/>
      </c>
      <c r="I1001" s="37" t="str">
        <f>IF($J1001="mouvement",_xlfn.XLOOKUP('Base de données'!$B1001,$K:$K,$K:$K,0),"")</f>
        <v/>
      </c>
      <c r="J1001" s="38" t="str">
        <f>IF(AND(Y1001&lt;&gt;MAX(Y:Y),COUNTIF(K1001:V1001,'Base de données'!$B1001)&gt;0),"mouvement","")</f>
        <v/>
      </c>
      <c r="K1001" s="39" t="str">
        <f>IF(K$1&gt;$AE$1,"-",IFERROR(IF(DATEDIF('Base de données'!$A1001,K$1,"d")&lt;&gt;0,"",'Base de données'!$B1001),""))</f>
        <v/>
      </c>
      <c r="L1001" s="39" t="str">
        <f>IF(L$1&gt;$AE$1,"-",IFERROR(IF(DATEDIF('Base de données'!$A1001,L$1,"d")&lt;&gt;0,"",'Base de données'!$B1001),""))</f>
        <v/>
      </c>
      <c r="M1001" s="39" t="str">
        <f>IF(M$1&gt;$AE$1,"-",IFERROR(IF(DATEDIF('Base de données'!$A1001,M$1,"d")&lt;&gt;0,"",'Base de données'!$B1001),""))</f>
        <v/>
      </c>
      <c r="N1001" s="39" t="str">
        <f>IF(N$1&gt;$AE$1,"-",IFERROR(IF(DATEDIF('Base de données'!$A1001,N$1,"d")&lt;&gt;0,"",'Base de données'!$B1001),""))</f>
        <v>C6KLK</v>
      </c>
      <c r="O1001" s="39" t="str">
        <f>IF(O$1&gt;$AE$1,"-",IFERROR(IF(DATEDIF('Base de données'!$A1001,O$1,"d")&lt;&gt;0,"",'Base de données'!$B1001),""))</f>
        <v/>
      </c>
      <c r="P1001" s="39" t="str">
        <f>IF(P$1&gt;$AE$1,"-",IFERROR(IF(DATEDIF('Base de données'!$A1001,P$1,"d")&lt;&gt;0,"",'Base de données'!$B1001),""))</f>
        <v/>
      </c>
      <c r="Q1001" s="39" t="str">
        <f>IF(Q$1&gt;$AE$1,"-",IFERROR(IF(DATEDIF('Base de données'!$A1001,Q$1,"d")&lt;&gt;0,"",'Base de données'!$B1001),""))</f>
        <v/>
      </c>
      <c r="R1001" s="39" t="str">
        <f>IF(R$1&gt;$AE$1,"-",IFERROR(IF(DATEDIF('Base de données'!$A1001,R$1,"d")&lt;&gt;0,"",'Base de données'!$B1001),""))</f>
        <v/>
      </c>
      <c r="S1001" s="39" t="str">
        <f>IF(S$1&gt;$AE$1,"-",IFERROR(IF(DATEDIF('Base de données'!$A1001,S$1,"d")&lt;&gt;0,"",'Base de données'!$B1001),""))</f>
        <v/>
      </c>
      <c r="T1001" s="39" t="str">
        <f>IF(T$1&gt;$AE$1,"-",IFERROR(IF(DATEDIF('Base de données'!$A1001,T$1,"d")&lt;&gt;0,"",'Base de données'!$B1001),""))</f>
        <v/>
      </c>
      <c r="U1001" s="39" t="str">
        <f>IF(U$1&gt;$AE$1,"-",IFERROR(IF(DATEDIF('Base de données'!$A1001,U$1,"d")&lt;&gt;0,"",'Base de données'!$B1001),""))</f>
        <v/>
      </c>
      <c r="V1001" s="39" t="str">
        <f>IF(V$1&gt;$AE$1,"-",IFERROR(IF(DATEDIF('Base de données'!$A1001,V$1,"d")&lt;&gt;0,"",'Base de données'!$B1001),""))</f>
        <v/>
      </c>
      <c r="W1001" s="34"/>
      <c r="X1001" s="30" t="str">
        <f>'Base de données'!$C1001&amp;" "&amp;'Base de données'!$D1001</f>
        <v>Godard Agathe</v>
      </c>
      <c r="Y1001" s="31">
        <f>COUNTIF('Base de données'!$B:$B,'Base de données'!$B1001)</f>
        <v>12</v>
      </c>
      <c r="AA1001" s="87" cm="1">
        <f t="array" aca="1" ref="AA1001" ca="1">INDIRECT("'Base de données'!A" &amp; ROW(Y1001))</f>
        <v>45748</v>
      </c>
      <c r="AB1001" s="51" t="str" cm="1">
        <f t="array" aca="1" ref="AB1001" ca="1">INDIRECT("'Base de données'!B" &amp; ROW(Z1001))</f>
        <v>C6KLK</v>
      </c>
    </row>
    <row r="1002" spans="1:28" x14ac:dyDescent="0.3">
      <c r="A1002" s="41" t="str">
        <f ca="1">IF(IF(AND($B1002&lt;&gt;"-",$B1002=$E1002),"Entrée et sortie","-")="Entrée et sortie",'Base de données'!$B1002,"-")</f>
        <v>-</v>
      </c>
      <c r="B1002" s="41" t="str">
        <f t="shared" ca="1" si="63"/>
        <v>-</v>
      </c>
      <c r="C1002" s="41" t="str">
        <f t="shared" ca="1" si="64"/>
        <v>-</v>
      </c>
      <c r="D1002" s="41" t="str">
        <f>IF($F1002="sortie en cours d'année",'Base de données'!$B1002,"-")</f>
        <v>-</v>
      </c>
      <c r="E1002" s="41" t="str">
        <f>IF($H1002="entrée en cours d'année",'Base de données'!$B1002,"-")</f>
        <v>-</v>
      </c>
      <c r="F1002" s="37" t="str">
        <f t="shared" si="61"/>
        <v/>
      </c>
      <c r="G1002" s="37" t="str">
        <f>IF($J1002="mouvement",_xlfn.XLOOKUP('Base de données'!$B1002,$V:$V,$V:$V,0),"")</f>
        <v/>
      </c>
      <c r="H1002" s="37" t="str">
        <f t="shared" si="62"/>
        <v/>
      </c>
      <c r="I1002" s="37" t="str">
        <f>IF($J1002="mouvement",_xlfn.XLOOKUP('Base de données'!$B1002,$K:$K,$K:$K,0),"")</f>
        <v/>
      </c>
      <c r="J1002" s="38" t="str">
        <f>IF(AND(Y1002&lt;&gt;MAX(Y:Y),COUNTIF(K1002:V1002,'Base de données'!$B1002)&gt;0),"mouvement","")</f>
        <v/>
      </c>
      <c r="K1002" s="39" t="str">
        <f>IF(K$1&gt;$AE$1,"-",IFERROR(IF(DATEDIF('Base de données'!$A1002,K$1,"d")&lt;&gt;0,"",'Base de données'!$B1002),""))</f>
        <v/>
      </c>
      <c r="L1002" s="39" t="str">
        <f>IF(L$1&gt;$AE$1,"-",IFERROR(IF(DATEDIF('Base de données'!$A1002,L$1,"d")&lt;&gt;0,"",'Base de données'!$B1002),""))</f>
        <v/>
      </c>
      <c r="M1002" s="39" t="str">
        <f>IF(M$1&gt;$AE$1,"-",IFERROR(IF(DATEDIF('Base de données'!$A1002,M$1,"d")&lt;&gt;0,"",'Base de données'!$B1002),""))</f>
        <v/>
      </c>
      <c r="N1002" s="39" t="str">
        <f>IF(N$1&gt;$AE$1,"-",IFERROR(IF(DATEDIF('Base de données'!$A1002,N$1,"d")&lt;&gt;0,"",'Base de données'!$B1002),""))</f>
        <v>AASTU</v>
      </c>
      <c r="O1002" s="39" t="str">
        <f>IF(O$1&gt;$AE$1,"-",IFERROR(IF(DATEDIF('Base de données'!$A1002,O$1,"d")&lt;&gt;0,"",'Base de données'!$B1002),""))</f>
        <v/>
      </c>
      <c r="P1002" s="39" t="str">
        <f>IF(P$1&gt;$AE$1,"-",IFERROR(IF(DATEDIF('Base de données'!$A1002,P$1,"d")&lt;&gt;0,"",'Base de données'!$B1002),""))</f>
        <v/>
      </c>
      <c r="Q1002" s="39" t="str">
        <f>IF(Q$1&gt;$AE$1,"-",IFERROR(IF(DATEDIF('Base de données'!$A1002,Q$1,"d")&lt;&gt;0,"",'Base de données'!$B1002),""))</f>
        <v/>
      </c>
      <c r="R1002" s="39" t="str">
        <f>IF(R$1&gt;$AE$1,"-",IFERROR(IF(DATEDIF('Base de données'!$A1002,R$1,"d")&lt;&gt;0,"",'Base de données'!$B1002),""))</f>
        <v/>
      </c>
      <c r="S1002" s="39" t="str">
        <f>IF(S$1&gt;$AE$1,"-",IFERROR(IF(DATEDIF('Base de données'!$A1002,S$1,"d")&lt;&gt;0,"",'Base de données'!$B1002),""))</f>
        <v/>
      </c>
      <c r="T1002" s="39" t="str">
        <f>IF(T$1&gt;$AE$1,"-",IFERROR(IF(DATEDIF('Base de données'!$A1002,T$1,"d")&lt;&gt;0,"",'Base de données'!$B1002),""))</f>
        <v/>
      </c>
      <c r="U1002" s="39" t="str">
        <f>IF(U$1&gt;$AE$1,"-",IFERROR(IF(DATEDIF('Base de données'!$A1002,U$1,"d")&lt;&gt;0,"",'Base de données'!$B1002),""))</f>
        <v/>
      </c>
      <c r="V1002" s="39" t="str">
        <f>IF(V$1&gt;$AE$1,"-",IFERROR(IF(DATEDIF('Base de données'!$A1002,V$1,"d")&lt;&gt;0,"",'Base de données'!$B1002),""))</f>
        <v/>
      </c>
      <c r="W1002" s="34"/>
      <c r="X1002" s="30" t="str">
        <f>'Base de données'!$C1002&amp;" "&amp;'Base de données'!$D1002</f>
        <v>Wagner Gabrielle</v>
      </c>
      <c r="Y1002" s="31">
        <f>COUNTIF('Base de données'!$B:$B,'Base de données'!$B1002)</f>
        <v>12</v>
      </c>
      <c r="AA1002" s="87" cm="1">
        <f t="array" aca="1" ref="AA1002" ca="1">INDIRECT("'Base de données'!A" &amp; ROW(Y1002))</f>
        <v>45748</v>
      </c>
      <c r="AB1002" s="51" t="str" cm="1">
        <f t="array" aca="1" ref="AB1002" ca="1">INDIRECT("'Base de données'!B" &amp; ROW(Z1002))</f>
        <v>AASTU</v>
      </c>
    </row>
    <row r="1003" spans="1:28" x14ac:dyDescent="0.3">
      <c r="A1003" s="41" t="str">
        <f ca="1">IF(IF(AND($B1003&lt;&gt;"-",$B1003=$E1003),"Entrée et sortie","-")="Entrée et sortie",'Base de données'!$B1003,"-")</f>
        <v>-</v>
      </c>
      <c r="B1003" s="41" t="str">
        <f t="shared" ca="1" si="63"/>
        <v>-</v>
      </c>
      <c r="C1003" s="41" t="str">
        <f t="shared" ca="1" si="64"/>
        <v>-</v>
      </c>
      <c r="D1003" s="41" t="str">
        <f>IF($F1003="sortie en cours d'année",'Base de données'!$B1003,"-")</f>
        <v>-</v>
      </c>
      <c r="E1003" s="41" t="str">
        <f>IF($H1003="entrée en cours d'année",'Base de données'!$B1003,"-")</f>
        <v>-</v>
      </c>
      <c r="F1003" s="37" t="str">
        <f t="shared" si="61"/>
        <v/>
      </c>
      <c r="G1003" s="37" t="str">
        <f>IF($J1003="mouvement",_xlfn.XLOOKUP('Base de données'!$B1003,$V:$V,$V:$V,0),"")</f>
        <v/>
      </c>
      <c r="H1003" s="37" t="str">
        <f t="shared" si="62"/>
        <v/>
      </c>
      <c r="I1003" s="37" t="str">
        <f>IF($J1003="mouvement",_xlfn.XLOOKUP('Base de données'!$B1003,$K:$K,$K:$K,0),"")</f>
        <v/>
      </c>
      <c r="J1003" s="38" t="str">
        <f>IF(AND(Y1003&lt;&gt;MAX(Y:Y),COUNTIF(K1003:V1003,'Base de données'!$B1003)&gt;0),"mouvement","")</f>
        <v/>
      </c>
      <c r="K1003" s="39" t="str">
        <f>IF(K$1&gt;$AE$1,"-",IFERROR(IF(DATEDIF('Base de données'!$A1003,K$1,"d")&lt;&gt;0,"",'Base de données'!$B1003),""))</f>
        <v/>
      </c>
      <c r="L1003" s="39" t="str">
        <f>IF(L$1&gt;$AE$1,"-",IFERROR(IF(DATEDIF('Base de données'!$A1003,L$1,"d")&lt;&gt;0,"",'Base de données'!$B1003),""))</f>
        <v/>
      </c>
      <c r="M1003" s="39" t="str">
        <f>IF(M$1&gt;$AE$1,"-",IFERROR(IF(DATEDIF('Base de données'!$A1003,M$1,"d")&lt;&gt;0,"",'Base de données'!$B1003),""))</f>
        <v/>
      </c>
      <c r="N1003" s="39" t="str">
        <f>IF(N$1&gt;$AE$1,"-",IFERROR(IF(DATEDIF('Base de données'!$A1003,N$1,"d")&lt;&gt;0,"",'Base de données'!$B1003),""))</f>
        <v>6RYDI</v>
      </c>
      <c r="O1003" s="39" t="str">
        <f>IF(O$1&gt;$AE$1,"-",IFERROR(IF(DATEDIF('Base de données'!$A1003,O$1,"d")&lt;&gt;0,"",'Base de données'!$B1003),""))</f>
        <v/>
      </c>
      <c r="P1003" s="39" t="str">
        <f>IF(P$1&gt;$AE$1,"-",IFERROR(IF(DATEDIF('Base de données'!$A1003,P$1,"d")&lt;&gt;0,"",'Base de données'!$B1003),""))</f>
        <v/>
      </c>
      <c r="Q1003" s="39" t="str">
        <f>IF(Q$1&gt;$AE$1,"-",IFERROR(IF(DATEDIF('Base de données'!$A1003,Q$1,"d")&lt;&gt;0,"",'Base de données'!$B1003),""))</f>
        <v/>
      </c>
      <c r="R1003" s="39" t="str">
        <f>IF(R$1&gt;$AE$1,"-",IFERROR(IF(DATEDIF('Base de données'!$A1003,R$1,"d")&lt;&gt;0,"",'Base de données'!$B1003),""))</f>
        <v/>
      </c>
      <c r="S1003" s="39" t="str">
        <f>IF(S$1&gt;$AE$1,"-",IFERROR(IF(DATEDIF('Base de données'!$A1003,S$1,"d")&lt;&gt;0,"",'Base de données'!$B1003),""))</f>
        <v/>
      </c>
      <c r="T1003" s="39" t="str">
        <f>IF(T$1&gt;$AE$1,"-",IFERROR(IF(DATEDIF('Base de données'!$A1003,T$1,"d")&lt;&gt;0,"",'Base de données'!$B1003),""))</f>
        <v/>
      </c>
      <c r="U1003" s="39" t="str">
        <f>IF(U$1&gt;$AE$1,"-",IFERROR(IF(DATEDIF('Base de données'!$A1003,U$1,"d")&lt;&gt;0,"",'Base de données'!$B1003),""))</f>
        <v/>
      </c>
      <c r="V1003" s="39" t="str">
        <f>IF(V$1&gt;$AE$1,"-",IFERROR(IF(DATEDIF('Base de données'!$A1003,V$1,"d")&lt;&gt;0,"",'Base de données'!$B1003),""))</f>
        <v/>
      </c>
      <c r="W1003" s="34"/>
      <c r="X1003" s="30" t="str">
        <f>'Base de données'!$C1003&amp;" "&amp;'Base de données'!$D1003</f>
        <v>Bouchet Hélène</v>
      </c>
      <c r="Y1003" s="31">
        <f>COUNTIF('Base de données'!$B:$B,'Base de données'!$B1003)</f>
        <v>12</v>
      </c>
      <c r="AA1003" s="87" cm="1">
        <f t="array" aca="1" ref="AA1003" ca="1">INDIRECT("'Base de données'!A" &amp; ROW(Y1003))</f>
        <v>45748</v>
      </c>
      <c r="AB1003" s="51" t="str" cm="1">
        <f t="array" aca="1" ref="AB1003" ca="1">INDIRECT("'Base de données'!B" &amp; ROW(Z1003))</f>
        <v>6RYDI</v>
      </c>
    </row>
    <row r="1004" spans="1:28" x14ac:dyDescent="0.3">
      <c r="A1004" s="41" t="str">
        <f ca="1">IF(IF(AND($B1004&lt;&gt;"-",$B1004=$E1004),"Entrée et sortie","-")="Entrée et sortie",'Base de données'!$B1004,"-")</f>
        <v>-</v>
      </c>
      <c r="B1004" s="41" t="str">
        <f t="shared" ca="1" si="63"/>
        <v>-</v>
      </c>
      <c r="C1004" s="41" t="str">
        <f t="shared" ca="1" si="64"/>
        <v>-</v>
      </c>
      <c r="D1004" s="41" t="str">
        <f>IF($F1004="sortie en cours d'année",'Base de données'!$B1004,"-")</f>
        <v>-</v>
      </c>
      <c r="E1004" s="41" t="str">
        <f>IF($H1004="entrée en cours d'année",'Base de données'!$B1004,"-")</f>
        <v>-</v>
      </c>
      <c r="F1004" s="37" t="str">
        <f t="shared" si="61"/>
        <v/>
      </c>
      <c r="G1004" s="37" t="str">
        <f>IF($J1004="mouvement",_xlfn.XLOOKUP('Base de données'!$B1004,$V:$V,$V:$V,0),"")</f>
        <v/>
      </c>
      <c r="H1004" s="37" t="str">
        <f t="shared" si="62"/>
        <v/>
      </c>
      <c r="I1004" s="37" t="str">
        <f>IF($J1004="mouvement",_xlfn.XLOOKUP('Base de données'!$B1004,$K:$K,$K:$K,0),"")</f>
        <v/>
      </c>
      <c r="J1004" s="38" t="str">
        <f>IF(AND(Y1004&lt;&gt;MAX(Y:Y),COUNTIF(K1004:V1004,'Base de données'!$B1004)&gt;0),"mouvement","")</f>
        <v/>
      </c>
      <c r="K1004" s="39" t="str">
        <f>IF(K$1&gt;$AE$1,"-",IFERROR(IF(DATEDIF('Base de données'!$A1004,K$1,"d")&lt;&gt;0,"",'Base de données'!$B1004),""))</f>
        <v/>
      </c>
      <c r="L1004" s="39" t="str">
        <f>IF(L$1&gt;$AE$1,"-",IFERROR(IF(DATEDIF('Base de données'!$A1004,L$1,"d")&lt;&gt;0,"",'Base de données'!$B1004),""))</f>
        <v/>
      </c>
      <c r="M1004" s="39" t="str">
        <f>IF(M$1&gt;$AE$1,"-",IFERROR(IF(DATEDIF('Base de données'!$A1004,M$1,"d")&lt;&gt;0,"",'Base de données'!$B1004),""))</f>
        <v/>
      </c>
      <c r="N1004" s="39" t="str">
        <f>IF(N$1&gt;$AE$1,"-",IFERROR(IF(DATEDIF('Base de données'!$A1004,N$1,"d")&lt;&gt;0,"",'Base de données'!$B1004),""))</f>
        <v>V9JRR</v>
      </c>
      <c r="O1004" s="39" t="str">
        <f>IF(O$1&gt;$AE$1,"-",IFERROR(IF(DATEDIF('Base de données'!$A1004,O$1,"d")&lt;&gt;0,"",'Base de données'!$B1004),""))</f>
        <v/>
      </c>
      <c r="P1004" s="39" t="str">
        <f>IF(P$1&gt;$AE$1,"-",IFERROR(IF(DATEDIF('Base de données'!$A1004,P$1,"d")&lt;&gt;0,"",'Base de données'!$B1004),""))</f>
        <v/>
      </c>
      <c r="Q1004" s="39" t="str">
        <f>IF(Q$1&gt;$AE$1,"-",IFERROR(IF(DATEDIF('Base de données'!$A1004,Q$1,"d")&lt;&gt;0,"",'Base de données'!$B1004),""))</f>
        <v/>
      </c>
      <c r="R1004" s="39" t="str">
        <f>IF(R$1&gt;$AE$1,"-",IFERROR(IF(DATEDIF('Base de données'!$A1004,R$1,"d")&lt;&gt;0,"",'Base de données'!$B1004),""))</f>
        <v/>
      </c>
      <c r="S1004" s="39" t="str">
        <f>IF(S$1&gt;$AE$1,"-",IFERROR(IF(DATEDIF('Base de données'!$A1004,S$1,"d")&lt;&gt;0,"",'Base de données'!$B1004),""))</f>
        <v/>
      </c>
      <c r="T1004" s="39" t="str">
        <f>IF(T$1&gt;$AE$1,"-",IFERROR(IF(DATEDIF('Base de données'!$A1004,T$1,"d")&lt;&gt;0,"",'Base de données'!$B1004),""))</f>
        <v/>
      </c>
      <c r="U1004" s="39" t="str">
        <f>IF(U$1&gt;$AE$1,"-",IFERROR(IF(DATEDIF('Base de données'!$A1004,U$1,"d")&lt;&gt;0,"",'Base de données'!$B1004),""))</f>
        <v/>
      </c>
      <c r="V1004" s="39" t="str">
        <f>IF(V$1&gt;$AE$1,"-",IFERROR(IF(DATEDIF('Base de données'!$A1004,V$1,"d")&lt;&gt;0,"",'Base de données'!$B1004),""))</f>
        <v/>
      </c>
      <c r="W1004" s="34"/>
      <c r="X1004" s="30" t="str">
        <f>'Base de données'!$C1004&amp;" "&amp;'Base de données'!$D1004</f>
        <v>Godard Alphonse</v>
      </c>
      <c r="Y1004" s="31">
        <f>COUNTIF('Base de données'!$B:$B,'Base de données'!$B1004)</f>
        <v>12</v>
      </c>
      <c r="AA1004" s="87" cm="1">
        <f t="array" aca="1" ref="AA1004" ca="1">INDIRECT("'Base de données'!A" &amp; ROW(Y1004))</f>
        <v>45748</v>
      </c>
      <c r="AB1004" s="51" t="str" cm="1">
        <f t="array" aca="1" ref="AB1004" ca="1">INDIRECT("'Base de données'!B" &amp; ROW(Z1004))</f>
        <v>V9JRR</v>
      </c>
    </row>
    <row r="1005" spans="1:28" x14ac:dyDescent="0.3">
      <c r="A1005" s="41" t="str">
        <f ca="1">IF(IF(AND($B1005&lt;&gt;"-",$B1005=$E1005),"Entrée et sortie","-")="Entrée et sortie",'Base de données'!$B1005,"-")</f>
        <v>-</v>
      </c>
      <c r="B1005" s="41" t="str">
        <f t="shared" ca="1" si="63"/>
        <v>1DR5Q</v>
      </c>
      <c r="C1005" s="41" t="str">
        <f t="shared" ca="1" si="64"/>
        <v>1DR5Q</v>
      </c>
      <c r="D1005" s="41" t="str">
        <f>IF($F1005="sortie en cours d'année",'Base de données'!$B1005,"-")</f>
        <v>1DR5Q</v>
      </c>
      <c r="E1005" s="41" t="str">
        <f>IF($H1005="entrée en cours d'année",'Base de données'!$B1005,"-")</f>
        <v>-</v>
      </c>
      <c r="F1005" s="37" t="str">
        <f t="shared" si="61"/>
        <v>sortie en cours d'année</v>
      </c>
      <c r="G1005" s="37">
        <f>IF($J1005="mouvement",_xlfn.XLOOKUP('Base de données'!$B1005,$V:$V,$V:$V,0),"")</f>
        <v>0</v>
      </c>
      <c r="H1005" s="37" t="str">
        <f t="shared" si="62"/>
        <v/>
      </c>
      <c r="I1005" s="37" t="str">
        <f>IF($J1005="mouvement",_xlfn.XLOOKUP('Base de données'!$B1005,$K:$K,$K:$K,0),"")</f>
        <v>1DR5Q</v>
      </c>
      <c r="J1005" s="38" t="str">
        <f>IF(AND(Y1005&lt;&gt;MAX(Y:Y),COUNTIF(K1005:V1005,'Base de données'!$B1005)&gt;0),"mouvement","")</f>
        <v>mouvement</v>
      </c>
      <c r="K1005" s="39" t="str">
        <f>IF(K$1&gt;$AE$1,"-",IFERROR(IF(DATEDIF('Base de données'!$A1005,K$1,"d")&lt;&gt;0,"",'Base de données'!$B1005),""))</f>
        <v/>
      </c>
      <c r="L1005" s="39" t="str">
        <f>IF(L$1&gt;$AE$1,"-",IFERROR(IF(DATEDIF('Base de données'!$A1005,L$1,"d")&lt;&gt;0,"",'Base de données'!$B1005),""))</f>
        <v/>
      </c>
      <c r="M1005" s="39" t="str">
        <f>IF(M$1&gt;$AE$1,"-",IFERROR(IF(DATEDIF('Base de données'!$A1005,M$1,"d")&lt;&gt;0,"",'Base de données'!$B1005),""))</f>
        <v/>
      </c>
      <c r="N1005" s="39" t="str">
        <f>IF(N$1&gt;$AE$1,"-",IFERROR(IF(DATEDIF('Base de données'!$A1005,N$1,"d")&lt;&gt;0,"",'Base de données'!$B1005),""))</f>
        <v>1DR5Q</v>
      </c>
      <c r="O1005" s="39" t="str">
        <f>IF(O$1&gt;$AE$1,"-",IFERROR(IF(DATEDIF('Base de données'!$A1005,O$1,"d")&lt;&gt;0,"",'Base de données'!$B1005),""))</f>
        <v/>
      </c>
      <c r="P1005" s="39" t="str">
        <f>IF(P$1&gt;$AE$1,"-",IFERROR(IF(DATEDIF('Base de données'!$A1005,P$1,"d")&lt;&gt;0,"",'Base de données'!$B1005),""))</f>
        <v/>
      </c>
      <c r="Q1005" s="39" t="str">
        <f>IF(Q$1&gt;$AE$1,"-",IFERROR(IF(DATEDIF('Base de données'!$A1005,Q$1,"d")&lt;&gt;0,"",'Base de données'!$B1005),""))</f>
        <v/>
      </c>
      <c r="R1005" s="39" t="str">
        <f>IF(R$1&gt;$AE$1,"-",IFERROR(IF(DATEDIF('Base de données'!$A1005,R$1,"d")&lt;&gt;0,"",'Base de données'!$B1005),""))</f>
        <v/>
      </c>
      <c r="S1005" s="39" t="str">
        <f>IF(S$1&gt;$AE$1,"-",IFERROR(IF(DATEDIF('Base de données'!$A1005,S$1,"d")&lt;&gt;0,"",'Base de données'!$B1005),""))</f>
        <v/>
      </c>
      <c r="T1005" s="39" t="str">
        <f>IF(T$1&gt;$AE$1,"-",IFERROR(IF(DATEDIF('Base de données'!$A1005,T$1,"d")&lt;&gt;0,"",'Base de données'!$B1005),""))</f>
        <v/>
      </c>
      <c r="U1005" s="39" t="str">
        <f>IF(U$1&gt;$AE$1,"-",IFERROR(IF(DATEDIF('Base de données'!$A1005,U$1,"d")&lt;&gt;0,"",'Base de données'!$B1005),""))</f>
        <v/>
      </c>
      <c r="V1005" s="39" t="str">
        <f>IF(V$1&gt;$AE$1,"-",IFERROR(IF(DATEDIF('Base de données'!$A1005,V$1,"d")&lt;&gt;0,"",'Base de données'!$B1005),""))</f>
        <v/>
      </c>
      <c r="W1005" s="34"/>
      <c r="X1005" s="30" t="str">
        <f>'Base de données'!$C1005&amp;" "&amp;'Base de données'!$D1005</f>
        <v>Vasseur Matthieu</v>
      </c>
      <c r="Y1005" s="31">
        <f>COUNTIF('Base de données'!$B:$B,'Base de données'!$B1005)</f>
        <v>8</v>
      </c>
      <c r="AA1005" s="87" cm="1">
        <f t="array" aca="1" ref="AA1005" ca="1">INDIRECT("'Base de données'!A" &amp; ROW(Y1005))</f>
        <v>45748</v>
      </c>
      <c r="AB1005" s="51" t="str" cm="1">
        <f t="array" aca="1" ref="AB1005" ca="1">INDIRECT("'Base de données'!B" &amp; ROW(Z1005))</f>
        <v>1DR5Q</v>
      </c>
    </row>
    <row r="1006" spans="1:28" x14ac:dyDescent="0.3">
      <c r="A1006" s="41" t="str">
        <f ca="1">IF(IF(AND($B1006&lt;&gt;"-",$B1006=$E1006),"Entrée et sortie","-")="Entrée et sortie",'Base de données'!$B1006,"-")</f>
        <v>-</v>
      </c>
      <c r="B1006" s="41" t="str">
        <f t="shared" ca="1" si="63"/>
        <v>-</v>
      </c>
      <c r="C1006" s="41" t="str">
        <f t="shared" ca="1" si="64"/>
        <v>-</v>
      </c>
      <c r="D1006" s="41" t="str">
        <f>IF($F1006="sortie en cours d'année",'Base de données'!$B1006,"-")</f>
        <v>-</v>
      </c>
      <c r="E1006" s="41" t="str">
        <f>IF($H1006="entrée en cours d'année",'Base de données'!$B1006,"-")</f>
        <v>-</v>
      </c>
      <c r="F1006" s="37" t="str">
        <f t="shared" si="61"/>
        <v/>
      </c>
      <c r="G1006" s="37" t="str">
        <f>IF($J1006="mouvement",_xlfn.XLOOKUP('Base de données'!$B1006,$V:$V,$V:$V,0),"")</f>
        <v/>
      </c>
      <c r="H1006" s="37" t="str">
        <f t="shared" si="62"/>
        <v/>
      </c>
      <c r="I1006" s="37" t="str">
        <f>IF($J1006="mouvement",_xlfn.XLOOKUP('Base de données'!$B1006,$K:$K,$K:$K,0),"")</f>
        <v/>
      </c>
      <c r="J1006" s="38" t="str">
        <f>IF(AND(Y1006&lt;&gt;MAX(Y:Y),COUNTIF(K1006:V1006,'Base de données'!$B1006)&gt;0),"mouvement","")</f>
        <v/>
      </c>
      <c r="K1006" s="39" t="str">
        <f>IF(K$1&gt;$AE$1,"-",IFERROR(IF(DATEDIF('Base de données'!$A1006,K$1,"d")&lt;&gt;0,"",'Base de données'!$B1006),""))</f>
        <v/>
      </c>
      <c r="L1006" s="39" t="str">
        <f>IF(L$1&gt;$AE$1,"-",IFERROR(IF(DATEDIF('Base de données'!$A1006,L$1,"d")&lt;&gt;0,"",'Base de données'!$B1006),""))</f>
        <v/>
      </c>
      <c r="M1006" s="39" t="str">
        <f>IF(M$1&gt;$AE$1,"-",IFERROR(IF(DATEDIF('Base de données'!$A1006,M$1,"d")&lt;&gt;0,"",'Base de données'!$B1006),""))</f>
        <v/>
      </c>
      <c r="N1006" s="39" t="str">
        <f>IF(N$1&gt;$AE$1,"-",IFERROR(IF(DATEDIF('Base de données'!$A1006,N$1,"d")&lt;&gt;0,"",'Base de données'!$B1006),""))</f>
        <v>53CT8</v>
      </c>
      <c r="O1006" s="39" t="str">
        <f>IF(O$1&gt;$AE$1,"-",IFERROR(IF(DATEDIF('Base de données'!$A1006,O$1,"d")&lt;&gt;0,"",'Base de données'!$B1006),""))</f>
        <v/>
      </c>
      <c r="P1006" s="39" t="str">
        <f>IF(P$1&gt;$AE$1,"-",IFERROR(IF(DATEDIF('Base de données'!$A1006,P$1,"d")&lt;&gt;0,"",'Base de données'!$B1006),""))</f>
        <v/>
      </c>
      <c r="Q1006" s="39" t="str">
        <f>IF(Q$1&gt;$AE$1,"-",IFERROR(IF(DATEDIF('Base de données'!$A1006,Q$1,"d")&lt;&gt;0,"",'Base de données'!$B1006),""))</f>
        <v/>
      </c>
      <c r="R1006" s="39" t="str">
        <f>IF(R$1&gt;$AE$1,"-",IFERROR(IF(DATEDIF('Base de données'!$A1006,R$1,"d")&lt;&gt;0,"",'Base de données'!$B1006),""))</f>
        <v/>
      </c>
      <c r="S1006" s="39" t="str">
        <f>IF(S$1&gt;$AE$1,"-",IFERROR(IF(DATEDIF('Base de données'!$A1006,S$1,"d")&lt;&gt;0,"",'Base de données'!$B1006),""))</f>
        <v/>
      </c>
      <c r="T1006" s="39" t="str">
        <f>IF(T$1&gt;$AE$1,"-",IFERROR(IF(DATEDIF('Base de données'!$A1006,T$1,"d")&lt;&gt;0,"",'Base de données'!$B1006),""))</f>
        <v/>
      </c>
      <c r="U1006" s="39" t="str">
        <f>IF(U$1&gt;$AE$1,"-",IFERROR(IF(DATEDIF('Base de données'!$A1006,U$1,"d")&lt;&gt;0,"",'Base de données'!$B1006),""))</f>
        <v/>
      </c>
      <c r="V1006" s="39" t="str">
        <f>IF(V$1&gt;$AE$1,"-",IFERROR(IF(DATEDIF('Base de données'!$A1006,V$1,"d")&lt;&gt;0,"",'Base de données'!$B1006),""))</f>
        <v/>
      </c>
      <c r="W1006" s="34"/>
      <c r="X1006" s="30" t="str">
        <f>'Base de données'!$C1006&amp;" "&amp;'Base de données'!$D1006</f>
        <v>Pires Tristan</v>
      </c>
      <c r="Y1006" s="31">
        <f>COUNTIF('Base de données'!$B:$B,'Base de données'!$B1006)</f>
        <v>12</v>
      </c>
      <c r="AA1006" s="87" cm="1">
        <f t="array" aca="1" ref="AA1006" ca="1">INDIRECT("'Base de données'!A" &amp; ROW(Y1006))</f>
        <v>45748</v>
      </c>
      <c r="AB1006" s="51" t="str" cm="1">
        <f t="array" aca="1" ref="AB1006" ca="1">INDIRECT("'Base de données'!B" &amp; ROW(Z1006))</f>
        <v>53CT8</v>
      </c>
    </row>
    <row r="1007" spans="1:28" x14ac:dyDescent="0.3">
      <c r="A1007" s="41" t="str">
        <f ca="1">IF(IF(AND($B1007&lt;&gt;"-",$B1007=$E1007),"Entrée et sortie","-")="Entrée et sortie",'Base de données'!$B1007,"-")</f>
        <v>-</v>
      </c>
      <c r="B1007" s="41" t="str">
        <f t="shared" ca="1" si="63"/>
        <v>-</v>
      </c>
      <c r="C1007" s="41" t="str">
        <f t="shared" ca="1" si="64"/>
        <v>-</v>
      </c>
      <c r="D1007" s="41" t="str">
        <f>IF($F1007="sortie en cours d'année",'Base de données'!$B1007,"-")</f>
        <v>-</v>
      </c>
      <c r="E1007" s="41" t="str">
        <f>IF($H1007="entrée en cours d'année",'Base de données'!$B1007,"-")</f>
        <v>-</v>
      </c>
      <c r="F1007" s="37" t="str">
        <f t="shared" si="61"/>
        <v/>
      </c>
      <c r="G1007" s="37" t="str">
        <f>IF($J1007="mouvement",_xlfn.XLOOKUP('Base de données'!$B1007,$V:$V,$V:$V,0),"")</f>
        <v/>
      </c>
      <c r="H1007" s="37" t="str">
        <f t="shared" si="62"/>
        <v/>
      </c>
      <c r="I1007" s="37" t="str">
        <f>IF($J1007="mouvement",_xlfn.XLOOKUP('Base de données'!$B1007,$K:$K,$K:$K,0),"")</f>
        <v/>
      </c>
      <c r="J1007" s="38" t="str">
        <f>IF(AND(Y1007&lt;&gt;MAX(Y:Y),COUNTIF(K1007:V1007,'Base de données'!$B1007)&gt;0),"mouvement","")</f>
        <v/>
      </c>
      <c r="K1007" s="39" t="str">
        <f>IF(K$1&gt;$AE$1,"-",IFERROR(IF(DATEDIF('Base de données'!$A1007,K$1,"d")&lt;&gt;0,"",'Base de données'!$B1007),""))</f>
        <v/>
      </c>
      <c r="L1007" s="39" t="str">
        <f>IF(L$1&gt;$AE$1,"-",IFERROR(IF(DATEDIF('Base de données'!$A1007,L$1,"d")&lt;&gt;0,"",'Base de données'!$B1007),""))</f>
        <v/>
      </c>
      <c r="M1007" s="39" t="str">
        <f>IF(M$1&gt;$AE$1,"-",IFERROR(IF(DATEDIF('Base de données'!$A1007,M$1,"d")&lt;&gt;0,"",'Base de données'!$B1007),""))</f>
        <v/>
      </c>
      <c r="N1007" s="39" t="str">
        <f>IF(N$1&gt;$AE$1,"-",IFERROR(IF(DATEDIF('Base de données'!$A1007,N$1,"d")&lt;&gt;0,"",'Base de données'!$B1007),""))</f>
        <v>8FZXK</v>
      </c>
      <c r="O1007" s="39" t="str">
        <f>IF(O$1&gt;$AE$1,"-",IFERROR(IF(DATEDIF('Base de données'!$A1007,O$1,"d")&lt;&gt;0,"",'Base de données'!$B1007),""))</f>
        <v/>
      </c>
      <c r="P1007" s="39" t="str">
        <f>IF(P$1&gt;$AE$1,"-",IFERROR(IF(DATEDIF('Base de données'!$A1007,P$1,"d")&lt;&gt;0,"",'Base de données'!$B1007),""))</f>
        <v/>
      </c>
      <c r="Q1007" s="39" t="str">
        <f>IF(Q$1&gt;$AE$1,"-",IFERROR(IF(DATEDIF('Base de données'!$A1007,Q$1,"d")&lt;&gt;0,"",'Base de données'!$B1007),""))</f>
        <v/>
      </c>
      <c r="R1007" s="39" t="str">
        <f>IF(R$1&gt;$AE$1,"-",IFERROR(IF(DATEDIF('Base de données'!$A1007,R$1,"d")&lt;&gt;0,"",'Base de données'!$B1007),""))</f>
        <v/>
      </c>
      <c r="S1007" s="39" t="str">
        <f>IF(S$1&gt;$AE$1,"-",IFERROR(IF(DATEDIF('Base de données'!$A1007,S$1,"d")&lt;&gt;0,"",'Base de données'!$B1007),""))</f>
        <v/>
      </c>
      <c r="T1007" s="39" t="str">
        <f>IF(T$1&gt;$AE$1,"-",IFERROR(IF(DATEDIF('Base de données'!$A1007,T$1,"d")&lt;&gt;0,"",'Base de données'!$B1007),""))</f>
        <v/>
      </c>
      <c r="U1007" s="39" t="str">
        <f>IF(U$1&gt;$AE$1,"-",IFERROR(IF(DATEDIF('Base de données'!$A1007,U$1,"d")&lt;&gt;0,"",'Base de données'!$B1007),""))</f>
        <v/>
      </c>
      <c r="V1007" s="39" t="str">
        <f>IF(V$1&gt;$AE$1,"-",IFERROR(IF(DATEDIF('Base de données'!$A1007,V$1,"d")&lt;&gt;0,"",'Base de données'!$B1007),""))</f>
        <v/>
      </c>
      <c r="W1007" s="34"/>
      <c r="X1007" s="30" t="str">
        <f>'Base de données'!$C1007&amp;" "&amp;'Base de données'!$D1007</f>
        <v>Roche Éléonore</v>
      </c>
      <c r="Y1007" s="31">
        <f>COUNTIF('Base de données'!$B:$B,'Base de données'!$B1007)</f>
        <v>12</v>
      </c>
      <c r="AA1007" s="87" cm="1">
        <f t="array" aca="1" ref="AA1007" ca="1">INDIRECT("'Base de données'!A" &amp; ROW(Y1007))</f>
        <v>45748</v>
      </c>
      <c r="AB1007" s="51" t="str" cm="1">
        <f t="array" aca="1" ref="AB1007" ca="1">INDIRECT("'Base de données'!B" &amp; ROW(Z1007))</f>
        <v>8FZXK</v>
      </c>
    </row>
    <row r="1008" spans="1:28" x14ac:dyDescent="0.3">
      <c r="A1008" s="41" t="str">
        <f ca="1">IF(IF(AND($B1008&lt;&gt;"-",$B1008=$E1008),"Entrée et sortie","-")="Entrée et sortie",'Base de données'!$B1008,"-")</f>
        <v>-</v>
      </c>
      <c r="B1008" s="41" t="str">
        <f t="shared" ca="1" si="63"/>
        <v>-</v>
      </c>
      <c r="C1008" s="41" t="str">
        <f t="shared" ca="1" si="64"/>
        <v>-</v>
      </c>
      <c r="D1008" s="41" t="str">
        <f>IF($F1008="sortie en cours d'année",'Base de données'!$B1008,"-")</f>
        <v>-</v>
      </c>
      <c r="E1008" s="41" t="str">
        <f>IF($H1008="entrée en cours d'année",'Base de données'!$B1008,"-")</f>
        <v>-</v>
      </c>
      <c r="F1008" s="37" t="str">
        <f t="shared" si="61"/>
        <v/>
      </c>
      <c r="G1008" s="37" t="str">
        <f>IF($J1008="mouvement",_xlfn.XLOOKUP('Base de données'!$B1008,$V:$V,$V:$V,0),"")</f>
        <v/>
      </c>
      <c r="H1008" s="37" t="str">
        <f t="shared" si="62"/>
        <v/>
      </c>
      <c r="I1008" s="37" t="str">
        <f>IF($J1008="mouvement",_xlfn.XLOOKUP('Base de données'!$B1008,$K:$K,$K:$K,0),"")</f>
        <v/>
      </c>
      <c r="J1008" s="38" t="str">
        <f>IF(AND(Y1008&lt;&gt;MAX(Y:Y),COUNTIF(K1008:V1008,'Base de données'!$B1008)&gt;0),"mouvement","")</f>
        <v/>
      </c>
      <c r="K1008" s="39" t="str">
        <f>IF(K$1&gt;$AE$1,"-",IFERROR(IF(DATEDIF('Base de données'!$A1008,K$1,"d")&lt;&gt;0,"",'Base de données'!$B1008),""))</f>
        <v/>
      </c>
      <c r="L1008" s="39" t="str">
        <f>IF(L$1&gt;$AE$1,"-",IFERROR(IF(DATEDIF('Base de données'!$A1008,L$1,"d")&lt;&gt;0,"",'Base de données'!$B1008),""))</f>
        <v/>
      </c>
      <c r="M1008" s="39" t="str">
        <f>IF(M$1&gt;$AE$1,"-",IFERROR(IF(DATEDIF('Base de données'!$A1008,M$1,"d")&lt;&gt;0,"",'Base de données'!$B1008),""))</f>
        <v/>
      </c>
      <c r="N1008" s="39" t="str">
        <f>IF(N$1&gt;$AE$1,"-",IFERROR(IF(DATEDIF('Base de données'!$A1008,N$1,"d")&lt;&gt;0,"",'Base de données'!$B1008),""))</f>
        <v>CBT1T</v>
      </c>
      <c r="O1008" s="39" t="str">
        <f>IF(O$1&gt;$AE$1,"-",IFERROR(IF(DATEDIF('Base de données'!$A1008,O$1,"d")&lt;&gt;0,"",'Base de données'!$B1008),""))</f>
        <v/>
      </c>
      <c r="P1008" s="39" t="str">
        <f>IF(P$1&gt;$AE$1,"-",IFERROR(IF(DATEDIF('Base de données'!$A1008,P$1,"d")&lt;&gt;0,"",'Base de données'!$B1008),""))</f>
        <v/>
      </c>
      <c r="Q1008" s="39" t="str">
        <f>IF(Q$1&gt;$AE$1,"-",IFERROR(IF(DATEDIF('Base de données'!$A1008,Q$1,"d")&lt;&gt;0,"",'Base de données'!$B1008),""))</f>
        <v/>
      </c>
      <c r="R1008" s="39" t="str">
        <f>IF(R$1&gt;$AE$1,"-",IFERROR(IF(DATEDIF('Base de données'!$A1008,R$1,"d")&lt;&gt;0,"",'Base de données'!$B1008),""))</f>
        <v/>
      </c>
      <c r="S1008" s="39" t="str">
        <f>IF(S$1&gt;$AE$1,"-",IFERROR(IF(DATEDIF('Base de données'!$A1008,S$1,"d")&lt;&gt;0,"",'Base de données'!$B1008),""))</f>
        <v/>
      </c>
      <c r="T1008" s="39" t="str">
        <f>IF(T$1&gt;$AE$1,"-",IFERROR(IF(DATEDIF('Base de données'!$A1008,T$1,"d")&lt;&gt;0,"",'Base de données'!$B1008),""))</f>
        <v/>
      </c>
      <c r="U1008" s="39" t="str">
        <f>IF(U$1&gt;$AE$1,"-",IFERROR(IF(DATEDIF('Base de données'!$A1008,U$1,"d")&lt;&gt;0,"",'Base de données'!$B1008),""))</f>
        <v/>
      </c>
      <c r="V1008" s="39" t="str">
        <f>IF(V$1&gt;$AE$1,"-",IFERROR(IF(DATEDIF('Base de données'!$A1008,V$1,"d")&lt;&gt;0,"",'Base de données'!$B1008),""))</f>
        <v/>
      </c>
      <c r="W1008" s="34"/>
      <c r="X1008" s="30" t="str">
        <f>'Base de données'!$C1008&amp;" "&amp;'Base de données'!$D1008</f>
        <v>Hardy Timothée</v>
      </c>
      <c r="Y1008" s="31">
        <f>COUNTIF('Base de données'!$B:$B,'Base de données'!$B1008)</f>
        <v>12</v>
      </c>
      <c r="AA1008" s="87" cm="1">
        <f t="array" aca="1" ref="AA1008" ca="1">INDIRECT("'Base de données'!A" &amp; ROW(Y1008))</f>
        <v>45748</v>
      </c>
      <c r="AB1008" s="51" t="str" cm="1">
        <f t="array" aca="1" ref="AB1008" ca="1">INDIRECT("'Base de données'!B" &amp; ROW(Z1008))</f>
        <v>CBT1T</v>
      </c>
    </row>
    <row r="1009" spans="1:28" x14ac:dyDescent="0.3">
      <c r="A1009" s="41" t="str">
        <f ca="1">IF(IF(AND($B1009&lt;&gt;"-",$B1009=$E1009),"Entrée et sortie","-")="Entrée et sortie",'Base de données'!$B1009,"-")</f>
        <v>-</v>
      </c>
      <c r="B1009" s="41" t="str">
        <f t="shared" ca="1" si="63"/>
        <v>-</v>
      </c>
      <c r="C1009" s="41" t="str">
        <f t="shared" ca="1" si="64"/>
        <v>-</v>
      </c>
      <c r="D1009" s="41" t="str">
        <f>IF($F1009="sortie en cours d'année",'Base de données'!$B1009,"-")</f>
        <v>-</v>
      </c>
      <c r="E1009" s="41" t="str">
        <f>IF($H1009="entrée en cours d'année",'Base de données'!$B1009,"-")</f>
        <v>-</v>
      </c>
      <c r="F1009" s="37" t="str">
        <f t="shared" si="61"/>
        <v/>
      </c>
      <c r="G1009" s="37" t="str">
        <f>IF($J1009="mouvement",_xlfn.XLOOKUP('Base de données'!$B1009,$V:$V,$V:$V,0),"")</f>
        <v/>
      </c>
      <c r="H1009" s="37" t="str">
        <f t="shared" si="62"/>
        <v/>
      </c>
      <c r="I1009" s="37" t="str">
        <f>IF($J1009="mouvement",_xlfn.XLOOKUP('Base de données'!$B1009,$K:$K,$K:$K,0),"")</f>
        <v/>
      </c>
      <c r="J1009" s="38" t="str">
        <f>IF(AND(Y1009&lt;&gt;MAX(Y:Y),COUNTIF(K1009:V1009,'Base de données'!$B1009)&gt;0),"mouvement","")</f>
        <v/>
      </c>
      <c r="K1009" s="39" t="str">
        <f>IF(K$1&gt;$AE$1,"-",IFERROR(IF(DATEDIF('Base de données'!$A1009,K$1,"d")&lt;&gt;0,"",'Base de données'!$B1009),""))</f>
        <v/>
      </c>
      <c r="L1009" s="39" t="str">
        <f>IF(L$1&gt;$AE$1,"-",IFERROR(IF(DATEDIF('Base de données'!$A1009,L$1,"d")&lt;&gt;0,"",'Base de données'!$B1009),""))</f>
        <v/>
      </c>
      <c r="M1009" s="39" t="str">
        <f>IF(M$1&gt;$AE$1,"-",IFERROR(IF(DATEDIF('Base de données'!$A1009,M$1,"d")&lt;&gt;0,"",'Base de données'!$B1009),""))</f>
        <v/>
      </c>
      <c r="N1009" s="39" t="str">
        <f>IF(N$1&gt;$AE$1,"-",IFERROR(IF(DATEDIF('Base de données'!$A1009,N$1,"d")&lt;&gt;0,"",'Base de données'!$B1009),""))</f>
        <v>K015U</v>
      </c>
      <c r="O1009" s="39" t="str">
        <f>IF(O$1&gt;$AE$1,"-",IFERROR(IF(DATEDIF('Base de données'!$A1009,O$1,"d")&lt;&gt;0,"",'Base de données'!$B1009),""))</f>
        <v/>
      </c>
      <c r="P1009" s="39" t="str">
        <f>IF(P$1&gt;$AE$1,"-",IFERROR(IF(DATEDIF('Base de données'!$A1009,P$1,"d")&lt;&gt;0,"",'Base de données'!$B1009),""))</f>
        <v/>
      </c>
      <c r="Q1009" s="39" t="str">
        <f>IF(Q$1&gt;$AE$1,"-",IFERROR(IF(DATEDIF('Base de données'!$A1009,Q$1,"d")&lt;&gt;0,"",'Base de données'!$B1009),""))</f>
        <v/>
      </c>
      <c r="R1009" s="39" t="str">
        <f>IF(R$1&gt;$AE$1,"-",IFERROR(IF(DATEDIF('Base de données'!$A1009,R$1,"d")&lt;&gt;0,"",'Base de données'!$B1009),""))</f>
        <v/>
      </c>
      <c r="S1009" s="39" t="str">
        <f>IF(S$1&gt;$AE$1,"-",IFERROR(IF(DATEDIF('Base de données'!$A1009,S$1,"d")&lt;&gt;0,"",'Base de données'!$B1009),""))</f>
        <v/>
      </c>
      <c r="T1009" s="39" t="str">
        <f>IF(T$1&gt;$AE$1,"-",IFERROR(IF(DATEDIF('Base de données'!$A1009,T$1,"d")&lt;&gt;0,"",'Base de données'!$B1009),""))</f>
        <v/>
      </c>
      <c r="U1009" s="39" t="str">
        <f>IF(U$1&gt;$AE$1,"-",IFERROR(IF(DATEDIF('Base de données'!$A1009,U$1,"d")&lt;&gt;0,"",'Base de données'!$B1009),""))</f>
        <v/>
      </c>
      <c r="V1009" s="39" t="str">
        <f>IF(V$1&gt;$AE$1,"-",IFERROR(IF(DATEDIF('Base de données'!$A1009,V$1,"d")&lt;&gt;0,"",'Base de données'!$B1009),""))</f>
        <v/>
      </c>
      <c r="W1009" s="34"/>
      <c r="X1009" s="30" t="str">
        <f>'Base de données'!$C1009&amp;" "&amp;'Base de données'!$D1009</f>
        <v>Couturier Nath</v>
      </c>
      <c r="Y1009" s="31">
        <f>COUNTIF('Base de données'!$B:$B,'Base de données'!$B1009)</f>
        <v>12</v>
      </c>
      <c r="AA1009" s="87" cm="1">
        <f t="array" aca="1" ref="AA1009" ca="1">INDIRECT("'Base de données'!A" &amp; ROW(Y1009))</f>
        <v>45748</v>
      </c>
      <c r="AB1009" s="51" t="str" cm="1">
        <f t="array" aca="1" ref="AB1009" ca="1">INDIRECT("'Base de données'!B" &amp; ROW(Z1009))</f>
        <v>K015U</v>
      </c>
    </row>
    <row r="1010" spans="1:28" x14ac:dyDescent="0.3">
      <c r="A1010" s="41" t="str">
        <f ca="1">IF(IF(AND($B1010&lt;&gt;"-",$B1010=$E1010),"Entrée et sortie","-")="Entrée et sortie",'Base de données'!$B1010,"-")</f>
        <v>-</v>
      </c>
      <c r="B1010" s="41" t="str">
        <f t="shared" ca="1" si="63"/>
        <v>-</v>
      </c>
      <c r="C1010" s="41" t="str">
        <f t="shared" ca="1" si="64"/>
        <v>-</v>
      </c>
      <c r="D1010" s="41" t="str">
        <f>IF($F1010="sortie en cours d'année",'Base de données'!$B1010,"-")</f>
        <v>-</v>
      </c>
      <c r="E1010" s="41" t="str">
        <f>IF($H1010="entrée en cours d'année",'Base de données'!$B1010,"-")</f>
        <v>-</v>
      </c>
      <c r="F1010" s="37" t="str">
        <f t="shared" si="61"/>
        <v/>
      </c>
      <c r="G1010" s="37" t="str">
        <f>IF($J1010="mouvement",_xlfn.XLOOKUP('Base de données'!$B1010,$V:$V,$V:$V,0),"")</f>
        <v/>
      </c>
      <c r="H1010" s="37" t="str">
        <f t="shared" si="62"/>
        <v/>
      </c>
      <c r="I1010" s="37" t="str">
        <f>IF($J1010="mouvement",_xlfn.XLOOKUP('Base de données'!$B1010,$K:$K,$K:$K,0),"")</f>
        <v/>
      </c>
      <c r="J1010" s="38" t="str">
        <f>IF(AND(Y1010&lt;&gt;MAX(Y:Y),COUNTIF(K1010:V1010,'Base de données'!$B1010)&gt;0),"mouvement","")</f>
        <v/>
      </c>
      <c r="K1010" s="39" t="str">
        <f>IF(K$1&gt;$AE$1,"-",IFERROR(IF(DATEDIF('Base de données'!$A1010,K$1,"d")&lt;&gt;0,"",'Base de données'!$B1010),""))</f>
        <v/>
      </c>
      <c r="L1010" s="39" t="str">
        <f>IF(L$1&gt;$AE$1,"-",IFERROR(IF(DATEDIF('Base de données'!$A1010,L$1,"d")&lt;&gt;0,"",'Base de données'!$B1010),""))</f>
        <v/>
      </c>
      <c r="M1010" s="39" t="str">
        <f>IF(M$1&gt;$AE$1,"-",IFERROR(IF(DATEDIF('Base de données'!$A1010,M$1,"d")&lt;&gt;0,"",'Base de données'!$B1010),""))</f>
        <v/>
      </c>
      <c r="N1010" s="39" t="str">
        <f>IF(N$1&gt;$AE$1,"-",IFERROR(IF(DATEDIF('Base de données'!$A1010,N$1,"d")&lt;&gt;0,"",'Base de données'!$B1010),""))</f>
        <v>R0EWQ</v>
      </c>
      <c r="O1010" s="39" t="str">
        <f>IF(O$1&gt;$AE$1,"-",IFERROR(IF(DATEDIF('Base de données'!$A1010,O$1,"d")&lt;&gt;0,"",'Base de données'!$B1010),""))</f>
        <v/>
      </c>
      <c r="P1010" s="39" t="str">
        <f>IF(P$1&gt;$AE$1,"-",IFERROR(IF(DATEDIF('Base de données'!$A1010,P$1,"d")&lt;&gt;0,"",'Base de données'!$B1010),""))</f>
        <v/>
      </c>
      <c r="Q1010" s="39" t="str">
        <f>IF(Q$1&gt;$AE$1,"-",IFERROR(IF(DATEDIF('Base de données'!$A1010,Q$1,"d")&lt;&gt;0,"",'Base de données'!$B1010),""))</f>
        <v/>
      </c>
      <c r="R1010" s="39" t="str">
        <f>IF(R$1&gt;$AE$1,"-",IFERROR(IF(DATEDIF('Base de données'!$A1010,R$1,"d")&lt;&gt;0,"",'Base de données'!$B1010),""))</f>
        <v/>
      </c>
      <c r="S1010" s="39" t="str">
        <f>IF(S$1&gt;$AE$1,"-",IFERROR(IF(DATEDIF('Base de données'!$A1010,S$1,"d")&lt;&gt;0,"",'Base de données'!$B1010),""))</f>
        <v/>
      </c>
      <c r="T1010" s="39" t="str">
        <f>IF(T$1&gt;$AE$1,"-",IFERROR(IF(DATEDIF('Base de données'!$A1010,T$1,"d")&lt;&gt;0,"",'Base de données'!$B1010),""))</f>
        <v/>
      </c>
      <c r="U1010" s="39" t="str">
        <f>IF(U$1&gt;$AE$1,"-",IFERROR(IF(DATEDIF('Base de données'!$A1010,U$1,"d")&lt;&gt;0,"",'Base de données'!$B1010),""))</f>
        <v/>
      </c>
      <c r="V1010" s="39" t="str">
        <f>IF(V$1&gt;$AE$1,"-",IFERROR(IF(DATEDIF('Base de données'!$A1010,V$1,"d")&lt;&gt;0,"",'Base de données'!$B1010),""))</f>
        <v/>
      </c>
      <c r="W1010" s="34"/>
      <c r="X1010" s="30" t="str">
        <f>'Base de données'!$C1010&amp;" "&amp;'Base de données'!$D1010</f>
        <v>Leroux Maggie</v>
      </c>
      <c r="Y1010" s="31">
        <f>COUNTIF('Base de données'!$B:$B,'Base de données'!$B1010)</f>
        <v>12</v>
      </c>
      <c r="AA1010" s="87" cm="1">
        <f t="array" aca="1" ref="AA1010" ca="1">INDIRECT("'Base de données'!A" &amp; ROW(Y1010))</f>
        <v>45748</v>
      </c>
      <c r="AB1010" s="51" t="str" cm="1">
        <f t="array" aca="1" ref="AB1010" ca="1">INDIRECT("'Base de données'!B" &amp; ROW(Z1010))</f>
        <v>R0EWQ</v>
      </c>
    </row>
    <row r="1011" spans="1:28" x14ac:dyDescent="0.3">
      <c r="A1011" s="41" t="str">
        <f ca="1">IF(IF(AND($B1011&lt;&gt;"-",$B1011=$E1011),"Entrée et sortie","-")="Entrée et sortie",'Base de données'!$B1011,"-")</f>
        <v>-</v>
      </c>
      <c r="B1011" s="41" t="str">
        <f t="shared" ca="1" si="63"/>
        <v>-</v>
      </c>
      <c r="C1011" s="41" t="str">
        <f t="shared" ca="1" si="64"/>
        <v>-</v>
      </c>
      <c r="D1011" s="41" t="str">
        <f>IF($F1011="sortie en cours d'année",'Base de données'!$B1011,"-")</f>
        <v>-</v>
      </c>
      <c r="E1011" s="41" t="str">
        <f>IF($H1011="entrée en cours d'année",'Base de données'!$B1011,"-")</f>
        <v>-</v>
      </c>
      <c r="F1011" s="37" t="str">
        <f t="shared" si="61"/>
        <v/>
      </c>
      <c r="G1011" s="37" t="str">
        <f>IF($J1011="mouvement",_xlfn.XLOOKUP('Base de données'!$B1011,$V:$V,$V:$V,0),"")</f>
        <v/>
      </c>
      <c r="H1011" s="37" t="str">
        <f t="shared" si="62"/>
        <v/>
      </c>
      <c r="I1011" s="37" t="str">
        <f>IF($J1011="mouvement",_xlfn.XLOOKUP('Base de données'!$B1011,$K:$K,$K:$K,0),"")</f>
        <v/>
      </c>
      <c r="J1011" s="38" t="str">
        <f>IF(AND(Y1011&lt;&gt;MAX(Y:Y),COUNTIF(K1011:V1011,'Base de données'!$B1011)&gt;0),"mouvement","")</f>
        <v/>
      </c>
      <c r="K1011" s="39" t="str">
        <f>IF(K$1&gt;$AE$1,"-",IFERROR(IF(DATEDIF('Base de données'!$A1011,K$1,"d")&lt;&gt;0,"",'Base de données'!$B1011),""))</f>
        <v/>
      </c>
      <c r="L1011" s="39" t="str">
        <f>IF(L$1&gt;$AE$1,"-",IFERROR(IF(DATEDIF('Base de données'!$A1011,L$1,"d")&lt;&gt;0,"",'Base de données'!$B1011),""))</f>
        <v/>
      </c>
      <c r="M1011" s="39" t="str">
        <f>IF(M$1&gt;$AE$1,"-",IFERROR(IF(DATEDIF('Base de données'!$A1011,M$1,"d")&lt;&gt;0,"",'Base de données'!$B1011),""))</f>
        <v/>
      </c>
      <c r="N1011" s="39" t="str">
        <f>IF(N$1&gt;$AE$1,"-",IFERROR(IF(DATEDIF('Base de données'!$A1011,N$1,"d")&lt;&gt;0,"",'Base de données'!$B1011),""))</f>
        <v>EIWAR</v>
      </c>
      <c r="O1011" s="39" t="str">
        <f>IF(O$1&gt;$AE$1,"-",IFERROR(IF(DATEDIF('Base de données'!$A1011,O$1,"d")&lt;&gt;0,"",'Base de données'!$B1011),""))</f>
        <v/>
      </c>
      <c r="P1011" s="39" t="str">
        <f>IF(P$1&gt;$AE$1,"-",IFERROR(IF(DATEDIF('Base de données'!$A1011,P$1,"d")&lt;&gt;0,"",'Base de données'!$B1011),""))</f>
        <v/>
      </c>
      <c r="Q1011" s="39" t="str">
        <f>IF(Q$1&gt;$AE$1,"-",IFERROR(IF(DATEDIF('Base de données'!$A1011,Q$1,"d")&lt;&gt;0,"",'Base de données'!$B1011),""))</f>
        <v/>
      </c>
      <c r="R1011" s="39" t="str">
        <f>IF(R$1&gt;$AE$1,"-",IFERROR(IF(DATEDIF('Base de données'!$A1011,R$1,"d")&lt;&gt;0,"",'Base de données'!$B1011),""))</f>
        <v/>
      </c>
      <c r="S1011" s="39" t="str">
        <f>IF(S$1&gt;$AE$1,"-",IFERROR(IF(DATEDIF('Base de données'!$A1011,S$1,"d")&lt;&gt;0,"",'Base de données'!$B1011),""))</f>
        <v/>
      </c>
      <c r="T1011" s="39" t="str">
        <f>IF(T$1&gt;$AE$1,"-",IFERROR(IF(DATEDIF('Base de données'!$A1011,T$1,"d")&lt;&gt;0,"",'Base de données'!$B1011),""))</f>
        <v/>
      </c>
      <c r="U1011" s="39" t="str">
        <f>IF(U$1&gt;$AE$1,"-",IFERROR(IF(DATEDIF('Base de données'!$A1011,U$1,"d")&lt;&gt;0,"",'Base de données'!$B1011),""))</f>
        <v/>
      </c>
      <c r="V1011" s="39" t="str">
        <f>IF(V$1&gt;$AE$1,"-",IFERROR(IF(DATEDIF('Base de données'!$A1011,V$1,"d")&lt;&gt;0,"",'Base de données'!$B1011),""))</f>
        <v/>
      </c>
      <c r="W1011" s="34"/>
      <c r="X1011" s="30" t="str">
        <f>'Base de données'!$C1011&amp;" "&amp;'Base de données'!$D1011</f>
        <v>Paul Lucas</v>
      </c>
      <c r="Y1011" s="31">
        <f>COUNTIF('Base de données'!$B:$B,'Base de données'!$B1011)</f>
        <v>12</v>
      </c>
      <c r="AA1011" s="87" cm="1">
        <f t="array" aca="1" ref="AA1011" ca="1">INDIRECT("'Base de données'!A" &amp; ROW(Y1011))</f>
        <v>45748</v>
      </c>
      <c r="AB1011" s="51" t="str" cm="1">
        <f t="array" aca="1" ref="AB1011" ca="1">INDIRECT("'Base de données'!B" &amp; ROW(Z1011))</f>
        <v>EIWAR</v>
      </c>
    </row>
    <row r="1012" spans="1:28" x14ac:dyDescent="0.3">
      <c r="A1012" s="41" t="str">
        <f ca="1">IF(IF(AND($B1012&lt;&gt;"-",$B1012=$E1012),"Entrée et sortie","-")="Entrée et sortie",'Base de données'!$B1012,"-")</f>
        <v>-</v>
      </c>
      <c r="B1012" s="41" t="str">
        <f t="shared" ca="1" si="63"/>
        <v>-</v>
      </c>
      <c r="C1012" s="41" t="str">
        <f t="shared" ca="1" si="64"/>
        <v>-</v>
      </c>
      <c r="D1012" s="41" t="str">
        <f>IF($F1012="sortie en cours d'année",'Base de données'!$B1012,"-")</f>
        <v>-</v>
      </c>
      <c r="E1012" s="41" t="str">
        <f>IF($H1012="entrée en cours d'année",'Base de données'!$B1012,"-")</f>
        <v>-</v>
      </c>
      <c r="F1012" s="37" t="str">
        <f t="shared" si="61"/>
        <v/>
      </c>
      <c r="G1012" s="37" t="str">
        <f>IF($J1012="mouvement",_xlfn.XLOOKUP('Base de données'!$B1012,$V:$V,$V:$V,0),"")</f>
        <v/>
      </c>
      <c r="H1012" s="37" t="str">
        <f t="shared" si="62"/>
        <v/>
      </c>
      <c r="I1012" s="37" t="str">
        <f>IF($J1012="mouvement",_xlfn.XLOOKUP('Base de données'!$B1012,$K:$K,$K:$K,0),"")</f>
        <v/>
      </c>
      <c r="J1012" s="38" t="str">
        <f>IF(AND(Y1012&lt;&gt;MAX(Y:Y),COUNTIF(K1012:V1012,'Base de données'!$B1012)&gt;0),"mouvement","")</f>
        <v/>
      </c>
      <c r="K1012" s="39" t="str">
        <f>IF(K$1&gt;$AE$1,"-",IFERROR(IF(DATEDIF('Base de données'!$A1012,K$1,"d")&lt;&gt;0,"",'Base de données'!$B1012),""))</f>
        <v/>
      </c>
      <c r="L1012" s="39" t="str">
        <f>IF(L$1&gt;$AE$1,"-",IFERROR(IF(DATEDIF('Base de données'!$A1012,L$1,"d")&lt;&gt;0,"",'Base de données'!$B1012),""))</f>
        <v/>
      </c>
      <c r="M1012" s="39" t="str">
        <f>IF(M$1&gt;$AE$1,"-",IFERROR(IF(DATEDIF('Base de données'!$A1012,M$1,"d")&lt;&gt;0,"",'Base de données'!$B1012),""))</f>
        <v/>
      </c>
      <c r="N1012" s="39" t="str">
        <f>IF(N$1&gt;$AE$1,"-",IFERROR(IF(DATEDIF('Base de données'!$A1012,N$1,"d")&lt;&gt;0,"",'Base de données'!$B1012),""))</f>
        <v>DBD40</v>
      </c>
      <c r="O1012" s="39" t="str">
        <f>IF(O$1&gt;$AE$1,"-",IFERROR(IF(DATEDIF('Base de données'!$A1012,O$1,"d")&lt;&gt;0,"",'Base de données'!$B1012),""))</f>
        <v/>
      </c>
      <c r="P1012" s="39" t="str">
        <f>IF(P$1&gt;$AE$1,"-",IFERROR(IF(DATEDIF('Base de données'!$A1012,P$1,"d")&lt;&gt;0,"",'Base de données'!$B1012),""))</f>
        <v/>
      </c>
      <c r="Q1012" s="39" t="str">
        <f>IF(Q$1&gt;$AE$1,"-",IFERROR(IF(DATEDIF('Base de données'!$A1012,Q$1,"d")&lt;&gt;0,"",'Base de données'!$B1012),""))</f>
        <v/>
      </c>
      <c r="R1012" s="39" t="str">
        <f>IF(R$1&gt;$AE$1,"-",IFERROR(IF(DATEDIF('Base de données'!$A1012,R$1,"d")&lt;&gt;0,"",'Base de données'!$B1012),""))</f>
        <v/>
      </c>
      <c r="S1012" s="39" t="str">
        <f>IF(S$1&gt;$AE$1,"-",IFERROR(IF(DATEDIF('Base de données'!$A1012,S$1,"d")&lt;&gt;0,"",'Base de données'!$B1012),""))</f>
        <v/>
      </c>
      <c r="T1012" s="39" t="str">
        <f>IF(T$1&gt;$AE$1,"-",IFERROR(IF(DATEDIF('Base de données'!$A1012,T$1,"d")&lt;&gt;0,"",'Base de données'!$B1012),""))</f>
        <v/>
      </c>
      <c r="U1012" s="39" t="str">
        <f>IF(U$1&gt;$AE$1,"-",IFERROR(IF(DATEDIF('Base de données'!$A1012,U$1,"d")&lt;&gt;0,"",'Base de données'!$B1012),""))</f>
        <v/>
      </c>
      <c r="V1012" s="39" t="str">
        <f>IF(V$1&gt;$AE$1,"-",IFERROR(IF(DATEDIF('Base de données'!$A1012,V$1,"d")&lt;&gt;0,"",'Base de données'!$B1012),""))</f>
        <v/>
      </c>
      <c r="W1012" s="34"/>
      <c r="X1012" s="30" t="str">
        <f>'Base de données'!$C1012&amp;" "&amp;'Base de données'!$D1012</f>
        <v>Maillet Adèle</v>
      </c>
      <c r="Y1012" s="31">
        <f>COUNTIF('Base de données'!$B:$B,'Base de données'!$B1012)</f>
        <v>12</v>
      </c>
      <c r="AA1012" s="87" cm="1">
        <f t="array" aca="1" ref="AA1012" ca="1">INDIRECT("'Base de données'!A" &amp; ROW(Y1012))</f>
        <v>45748</v>
      </c>
      <c r="AB1012" s="51" t="str" cm="1">
        <f t="array" aca="1" ref="AB1012" ca="1">INDIRECT("'Base de données'!B" &amp; ROW(Z1012))</f>
        <v>DBD40</v>
      </c>
    </row>
    <row r="1013" spans="1:28" x14ac:dyDescent="0.3">
      <c r="A1013" s="41" t="str">
        <f ca="1">IF(IF(AND($B1013&lt;&gt;"-",$B1013=$E1013),"Entrée et sortie","-")="Entrée et sortie",'Base de données'!$B1013,"-")</f>
        <v>-</v>
      </c>
      <c r="B1013" s="41" t="str">
        <f t="shared" ca="1" si="63"/>
        <v>-</v>
      </c>
      <c r="C1013" s="41" t="str">
        <f t="shared" ca="1" si="64"/>
        <v>-</v>
      </c>
      <c r="D1013" s="41" t="str">
        <f>IF($F1013="sortie en cours d'année",'Base de données'!$B1013,"-")</f>
        <v>-</v>
      </c>
      <c r="E1013" s="41" t="str">
        <f>IF($H1013="entrée en cours d'année",'Base de données'!$B1013,"-")</f>
        <v>-</v>
      </c>
      <c r="F1013" s="37" t="str">
        <f t="shared" si="61"/>
        <v/>
      </c>
      <c r="G1013" s="37" t="str">
        <f>IF($J1013="mouvement",_xlfn.XLOOKUP('Base de données'!$B1013,$V:$V,$V:$V,0),"")</f>
        <v/>
      </c>
      <c r="H1013" s="37" t="str">
        <f t="shared" si="62"/>
        <v/>
      </c>
      <c r="I1013" s="37" t="str">
        <f>IF($J1013="mouvement",_xlfn.XLOOKUP('Base de données'!$B1013,$K:$K,$K:$K,0),"")</f>
        <v/>
      </c>
      <c r="J1013" s="38" t="str">
        <f>IF(AND(Y1013&lt;&gt;MAX(Y:Y),COUNTIF(K1013:V1013,'Base de données'!$B1013)&gt;0),"mouvement","")</f>
        <v/>
      </c>
      <c r="K1013" s="39" t="str">
        <f>IF(K$1&gt;$AE$1,"-",IFERROR(IF(DATEDIF('Base de données'!$A1013,K$1,"d")&lt;&gt;0,"",'Base de données'!$B1013),""))</f>
        <v/>
      </c>
      <c r="L1013" s="39" t="str">
        <f>IF(L$1&gt;$AE$1,"-",IFERROR(IF(DATEDIF('Base de données'!$A1013,L$1,"d")&lt;&gt;0,"",'Base de données'!$B1013),""))</f>
        <v/>
      </c>
      <c r="M1013" s="39" t="str">
        <f>IF(M$1&gt;$AE$1,"-",IFERROR(IF(DATEDIF('Base de données'!$A1013,M$1,"d")&lt;&gt;0,"",'Base de données'!$B1013),""))</f>
        <v/>
      </c>
      <c r="N1013" s="39" t="str">
        <f>IF(N$1&gt;$AE$1,"-",IFERROR(IF(DATEDIF('Base de données'!$A1013,N$1,"d")&lt;&gt;0,"",'Base de données'!$B1013),""))</f>
        <v>0M06O</v>
      </c>
      <c r="O1013" s="39" t="str">
        <f>IF(O$1&gt;$AE$1,"-",IFERROR(IF(DATEDIF('Base de données'!$A1013,O$1,"d")&lt;&gt;0,"",'Base de données'!$B1013),""))</f>
        <v/>
      </c>
      <c r="P1013" s="39" t="str">
        <f>IF(P$1&gt;$AE$1,"-",IFERROR(IF(DATEDIF('Base de données'!$A1013,P$1,"d")&lt;&gt;0,"",'Base de données'!$B1013),""))</f>
        <v/>
      </c>
      <c r="Q1013" s="39" t="str">
        <f>IF(Q$1&gt;$AE$1,"-",IFERROR(IF(DATEDIF('Base de données'!$A1013,Q$1,"d")&lt;&gt;0,"",'Base de données'!$B1013),""))</f>
        <v/>
      </c>
      <c r="R1013" s="39" t="str">
        <f>IF(R$1&gt;$AE$1,"-",IFERROR(IF(DATEDIF('Base de données'!$A1013,R$1,"d")&lt;&gt;0,"",'Base de données'!$B1013),""))</f>
        <v/>
      </c>
      <c r="S1013" s="39" t="str">
        <f>IF(S$1&gt;$AE$1,"-",IFERROR(IF(DATEDIF('Base de données'!$A1013,S$1,"d")&lt;&gt;0,"",'Base de données'!$B1013),""))</f>
        <v/>
      </c>
      <c r="T1013" s="39" t="str">
        <f>IF(T$1&gt;$AE$1,"-",IFERROR(IF(DATEDIF('Base de données'!$A1013,T$1,"d")&lt;&gt;0,"",'Base de données'!$B1013),""))</f>
        <v/>
      </c>
      <c r="U1013" s="39" t="str">
        <f>IF(U$1&gt;$AE$1,"-",IFERROR(IF(DATEDIF('Base de données'!$A1013,U$1,"d")&lt;&gt;0,"",'Base de données'!$B1013),""))</f>
        <v/>
      </c>
      <c r="V1013" s="39" t="str">
        <f>IF(V$1&gt;$AE$1,"-",IFERROR(IF(DATEDIF('Base de données'!$A1013,V$1,"d")&lt;&gt;0,"",'Base de données'!$B1013),""))</f>
        <v/>
      </c>
      <c r="W1013" s="34"/>
      <c r="X1013" s="30" t="str">
        <f>'Base de données'!$C1013&amp;" "&amp;'Base de données'!$D1013</f>
        <v>Daniel Lorraine</v>
      </c>
      <c r="Y1013" s="31">
        <f>COUNTIF('Base de données'!$B:$B,'Base de données'!$B1013)</f>
        <v>12</v>
      </c>
      <c r="AA1013" s="87" cm="1">
        <f t="array" aca="1" ref="AA1013" ca="1">INDIRECT("'Base de données'!A" &amp; ROW(Y1013))</f>
        <v>45748</v>
      </c>
      <c r="AB1013" s="51" t="str" cm="1">
        <f t="array" aca="1" ref="AB1013" ca="1">INDIRECT("'Base de données'!B" &amp; ROW(Z1013))</f>
        <v>0M06O</v>
      </c>
    </row>
    <row r="1014" spans="1:28" x14ac:dyDescent="0.3">
      <c r="A1014" s="41" t="str">
        <f ca="1">IF(IF(AND($B1014&lt;&gt;"-",$B1014=$E1014),"Entrée et sortie","-")="Entrée et sortie",'Base de données'!$B1014,"-")</f>
        <v>-</v>
      </c>
      <c r="B1014" s="41" t="str">
        <f t="shared" ca="1" si="63"/>
        <v>B7BI1</v>
      </c>
      <c r="C1014" s="41" t="str">
        <f t="shared" ca="1" si="64"/>
        <v>B7BI1</v>
      </c>
      <c r="D1014" s="41" t="str">
        <f>IF($F1014="sortie en cours d'année",'Base de données'!$B1014,"-")</f>
        <v>B7BI1</v>
      </c>
      <c r="E1014" s="41" t="str">
        <f>IF($H1014="entrée en cours d'année",'Base de données'!$B1014,"-")</f>
        <v>-</v>
      </c>
      <c r="F1014" s="37" t="str">
        <f t="shared" si="61"/>
        <v>sortie en cours d'année</v>
      </c>
      <c r="G1014" s="37">
        <f>IF($J1014="mouvement",_xlfn.XLOOKUP('Base de données'!$B1014,$V:$V,$V:$V,0),"")</f>
        <v>0</v>
      </c>
      <c r="H1014" s="37" t="str">
        <f t="shared" si="62"/>
        <v/>
      </c>
      <c r="I1014" s="37" t="str">
        <f>IF($J1014="mouvement",_xlfn.XLOOKUP('Base de données'!$B1014,$K:$K,$K:$K,0),"")</f>
        <v>B7BI1</v>
      </c>
      <c r="J1014" s="38" t="str">
        <f>IF(AND(Y1014&lt;&gt;MAX(Y:Y),COUNTIF(K1014:V1014,'Base de données'!$B1014)&gt;0),"mouvement","")</f>
        <v>mouvement</v>
      </c>
      <c r="K1014" s="39" t="str">
        <f>IF(K$1&gt;$AE$1,"-",IFERROR(IF(DATEDIF('Base de données'!$A1014,K$1,"d")&lt;&gt;0,"",'Base de données'!$B1014),""))</f>
        <v/>
      </c>
      <c r="L1014" s="39" t="str">
        <f>IF(L$1&gt;$AE$1,"-",IFERROR(IF(DATEDIF('Base de données'!$A1014,L$1,"d")&lt;&gt;0,"",'Base de données'!$B1014),""))</f>
        <v/>
      </c>
      <c r="M1014" s="39" t="str">
        <f>IF(M$1&gt;$AE$1,"-",IFERROR(IF(DATEDIF('Base de données'!$A1014,M$1,"d")&lt;&gt;0,"",'Base de données'!$B1014),""))</f>
        <v/>
      </c>
      <c r="N1014" s="39" t="str">
        <f>IF(N$1&gt;$AE$1,"-",IFERROR(IF(DATEDIF('Base de données'!$A1014,N$1,"d")&lt;&gt;0,"",'Base de données'!$B1014),""))</f>
        <v>B7BI1</v>
      </c>
      <c r="O1014" s="39" t="str">
        <f>IF(O$1&gt;$AE$1,"-",IFERROR(IF(DATEDIF('Base de données'!$A1014,O$1,"d")&lt;&gt;0,"",'Base de données'!$B1014),""))</f>
        <v/>
      </c>
      <c r="P1014" s="39" t="str">
        <f>IF(P$1&gt;$AE$1,"-",IFERROR(IF(DATEDIF('Base de données'!$A1014,P$1,"d")&lt;&gt;0,"",'Base de données'!$B1014),""))</f>
        <v/>
      </c>
      <c r="Q1014" s="39" t="str">
        <f>IF(Q$1&gt;$AE$1,"-",IFERROR(IF(DATEDIF('Base de données'!$A1014,Q$1,"d")&lt;&gt;0,"",'Base de données'!$B1014),""))</f>
        <v/>
      </c>
      <c r="R1014" s="39" t="str">
        <f>IF(R$1&gt;$AE$1,"-",IFERROR(IF(DATEDIF('Base de données'!$A1014,R$1,"d")&lt;&gt;0,"",'Base de données'!$B1014),""))</f>
        <v/>
      </c>
      <c r="S1014" s="39" t="str">
        <f>IF(S$1&gt;$AE$1,"-",IFERROR(IF(DATEDIF('Base de données'!$A1014,S$1,"d")&lt;&gt;0,"",'Base de données'!$B1014),""))</f>
        <v/>
      </c>
      <c r="T1014" s="39" t="str">
        <f>IF(T$1&gt;$AE$1,"-",IFERROR(IF(DATEDIF('Base de données'!$A1014,T$1,"d")&lt;&gt;0,"",'Base de données'!$B1014),""))</f>
        <v/>
      </c>
      <c r="U1014" s="39" t="str">
        <f>IF(U$1&gt;$AE$1,"-",IFERROR(IF(DATEDIF('Base de données'!$A1014,U$1,"d")&lt;&gt;0,"",'Base de données'!$B1014),""))</f>
        <v/>
      </c>
      <c r="V1014" s="39" t="str">
        <f>IF(V$1&gt;$AE$1,"-",IFERROR(IF(DATEDIF('Base de données'!$A1014,V$1,"d")&lt;&gt;0,"",'Base de données'!$B1014),""))</f>
        <v/>
      </c>
      <c r="W1014" s="34"/>
      <c r="X1014" s="30" t="str">
        <f>'Base de données'!$C1014&amp;" "&amp;'Base de données'!$D1014</f>
        <v>Petitjean Jacqueline</v>
      </c>
      <c r="Y1014" s="31">
        <f>COUNTIF('Base de données'!$B:$B,'Base de données'!$B1014)</f>
        <v>10</v>
      </c>
      <c r="AA1014" s="87" cm="1">
        <f t="array" aca="1" ref="AA1014" ca="1">INDIRECT("'Base de données'!A" &amp; ROW(Y1014))</f>
        <v>45748</v>
      </c>
      <c r="AB1014" s="51" t="str" cm="1">
        <f t="array" aca="1" ref="AB1014" ca="1">INDIRECT("'Base de données'!B" &amp; ROW(Z1014))</f>
        <v>B7BI1</v>
      </c>
    </row>
    <row r="1015" spans="1:28" x14ac:dyDescent="0.3">
      <c r="A1015" s="41" t="str">
        <f ca="1">IF(IF(AND($B1015&lt;&gt;"-",$B1015=$E1015),"Entrée et sortie","-")="Entrée et sortie",'Base de données'!$B1015,"-")</f>
        <v>-</v>
      </c>
      <c r="B1015" s="41" t="str">
        <f t="shared" ca="1" si="63"/>
        <v>-</v>
      </c>
      <c r="C1015" s="41" t="str">
        <f t="shared" ca="1" si="64"/>
        <v>-</v>
      </c>
      <c r="D1015" s="41" t="str">
        <f>IF($F1015="sortie en cours d'année",'Base de données'!$B1015,"-")</f>
        <v>-</v>
      </c>
      <c r="E1015" s="41" t="str">
        <f>IF($H1015="entrée en cours d'année",'Base de données'!$B1015,"-")</f>
        <v>-</v>
      </c>
      <c r="F1015" s="37" t="str">
        <f t="shared" si="61"/>
        <v/>
      </c>
      <c r="G1015" s="37" t="str">
        <f>IF($J1015="mouvement",_xlfn.XLOOKUP('Base de données'!$B1015,$V:$V,$V:$V,0),"")</f>
        <v/>
      </c>
      <c r="H1015" s="37" t="str">
        <f t="shared" si="62"/>
        <v/>
      </c>
      <c r="I1015" s="37" t="str">
        <f>IF($J1015="mouvement",_xlfn.XLOOKUP('Base de données'!$B1015,$K:$K,$K:$K,0),"")</f>
        <v/>
      </c>
      <c r="J1015" s="38" t="str">
        <f>IF(AND(Y1015&lt;&gt;MAX(Y:Y),COUNTIF(K1015:V1015,'Base de données'!$B1015)&gt;0),"mouvement","")</f>
        <v/>
      </c>
      <c r="K1015" s="39" t="str">
        <f>IF(K$1&gt;$AE$1,"-",IFERROR(IF(DATEDIF('Base de données'!$A1015,K$1,"d")&lt;&gt;0,"",'Base de données'!$B1015),""))</f>
        <v/>
      </c>
      <c r="L1015" s="39" t="str">
        <f>IF(L$1&gt;$AE$1,"-",IFERROR(IF(DATEDIF('Base de données'!$A1015,L$1,"d")&lt;&gt;0,"",'Base de données'!$B1015),""))</f>
        <v/>
      </c>
      <c r="M1015" s="39" t="str">
        <f>IF(M$1&gt;$AE$1,"-",IFERROR(IF(DATEDIF('Base de données'!$A1015,M$1,"d")&lt;&gt;0,"",'Base de données'!$B1015),""))</f>
        <v/>
      </c>
      <c r="N1015" s="39" t="str">
        <f>IF(N$1&gt;$AE$1,"-",IFERROR(IF(DATEDIF('Base de données'!$A1015,N$1,"d")&lt;&gt;0,"",'Base de données'!$B1015),""))</f>
        <v>YKKN2</v>
      </c>
      <c r="O1015" s="39" t="str">
        <f>IF(O$1&gt;$AE$1,"-",IFERROR(IF(DATEDIF('Base de données'!$A1015,O$1,"d")&lt;&gt;0,"",'Base de données'!$B1015),""))</f>
        <v/>
      </c>
      <c r="P1015" s="39" t="str">
        <f>IF(P$1&gt;$AE$1,"-",IFERROR(IF(DATEDIF('Base de données'!$A1015,P$1,"d")&lt;&gt;0,"",'Base de données'!$B1015),""))</f>
        <v/>
      </c>
      <c r="Q1015" s="39" t="str">
        <f>IF(Q$1&gt;$AE$1,"-",IFERROR(IF(DATEDIF('Base de données'!$A1015,Q$1,"d")&lt;&gt;0,"",'Base de données'!$B1015),""))</f>
        <v/>
      </c>
      <c r="R1015" s="39" t="str">
        <f>IF(R$1&gt;$AE$1,"-",IFERROR(IF(DATEDIF('Base de données'!$A1015,R$1,"d")&lt;&gt;0,"",'Base de données'!$B1015),""))</f>
        <v/>
      </c>
      <c r="S1015" s="39" t="str">
        <f>IF(S$1&gt;$AE$1,"-",IFERROR(IF(DATEDIF('Base de données'!$A1015,S$1,"d")&lt;&gt;0,"",'Base de données'!$B1015),""))</f>
        <v/>
      </c>
      <c r="T1015" s="39" t="str">
        <f>IF(T$1&gt;$AE$1,"-",IFERROR(IF(DATEDIF('Base de données'!$A1015,T$1,"d")&lt;&gt;0,"",'Base de données'!$B1015),""))</f>
        <v/>
      </c>
      <c r="U1015" s="39" t="str">
        <f>IF(U$1&gt;$AE$1,"-",IFERROR(IF(DATEDIF('Base de données'!$A1015,U$1,"d")&lt;&gt;0,"",'Base de données'!$B1015),""))</f>
        <v/>
      </c>
      <c r="V1015" s="39" t="str">
        <f>IF(V$1&gt;$AE$1,"-",IFERROR(IF(DATEDIF('Base de données'!$A1015,V$1,"d")&lt;&gt;0,"",'Base de données'!$B1015),""))</f>
        <v/>
      </c>
      <c r="W1015" s="34"/>
      <c r="X1015" s="30" t="str">
        <f>'Base de données'!$C1015&amp;" "&amp;'Base de données'!$D1015</f>
        <v>Grondin Mathilde</v>
      </c>
      <c r="Y1015" s="31">
        <f>COUNTIF('Base de données'!$B:$B,'Base de données'!$B1015)</f>
        <v>12</v>
      </c>
      <c r="AA1015" s="87" cm="1">
        <f t="array" aca="1" ref="AA1015" ca="1">INDIRECT("'Base de données'!A" &amp; ROW(Y1015))</f>
        <v>45748</v>
      </c>
      <c r="AB1015" s="51" t="str" cm="1">
        <f t="array" aca="1" ref="AB1015" ca="1">INDIRECT("'Base de données'!B" &amp; ROW(Z1015))</f>
        <v>YKKN2</v>
      </c>
    </row>
    <row r="1016" spans="1:28" x14ac:dyDescent="0.3">
      <c r="A1016" s="41" t="str">
        <f ca="1">IF(IF(AND($B1016&lt;&gt;"-",$B1016=$E1016),"Entrée et sortie","-")="Entrée et sortie",'Base de données'!$B1016,"-")</f>
        <v>-</v>
      </c>
      <c r="B1016" s="41" t="str">
        <f t="shared" ca="1" si="63"/>
        <v>-</v>
      </c>
      <c r="C1016" s="41" t="str">
        <f t="shared" ca="1" si="64"/>
        <v>-</v>
      </c>
      <c r="D1016" s="41" t="str">
        <f>IF($F1016="sortie en cours d'année",'Base de données'!$B1016,"-")</f>
        <v>-</v>
      </c>
      <c r="E1016" s="41" t="str">
        <f>IF($H1016="entrée en cours d'année",'Base de données'!$B1016,"-")</f>
        <v>-</v>
      </c>
      <c r="F1016" s="37" t="str">
        <f t="shared" si="61"/>
        <v/>
      </c>
      <c r="G1016" s="37" t="str">
        <f>IF($J1016="mouvement",_xlfn.XLOOKUP('Base de données'!$B1016,$V:$V,$V:$V,0),"")</f>
        <v/>
      </c>
      <c r="H1016" s="37" t="str">
        <f t="shared" si="62"/>
        <v/>
      </c>
      <c r="I1016" s="37" t="str">
        <f>IF($J1016="mouvement",_xlfn.XLOOKUP('Base de données'!$B1016,$K:$K,$K:$K,0),"")</f>
        <v/>
      </c>
      <c r="J1016" s="38" t="str">
        <f>IF(AND(Y1016&lt;&gt;MAX(Y:Y),COUNTIF(K1016:V1016,'Base de données'!$B1016)&gt;0),"mouvement","")</f>
        <v/>
      </c>
      <c r="K1016" s="39" t="str">
        <f>IF(K$1&gt;$AE$1,"-",IFERROR(IF(DATEDIF('Base de données'!$A1016,K$1,"d")&lt;&gt;0,"",'Base de données'!$B1016),""))</f>
        <v/>
      </c>
      <c r="L1016" s="39" t="str">
        <f>IF(L$1&gt;$AE$1,"-",IFERROR(IF(DATEDIF('Base de données'!$A1016,L$1,"d")&lt;&gt;0,"",'Base de données'!$B1016),""))</f>
        <v/>
      </c>
      <c r="M1016" s="39" t="str">
        <f>IF(M$1&gt;$AE$1,"-",IFERROR(IF(DATEDIF('Base de données'!$A1016,M$1,"d")&lt;&gt;0,"",'Base de données'!$B1016),""))</f>
        <v/>
      </c>
      <c r="N1016" s="39" t="str">
        <f>IF(N$1&gt;$AE$1,"-",IFERROR(IF(DATEDIF('Base de données'!$A1016,N$1,"d")&lt;&gt;0,"",'Base de données'!$B1016),""))</f>
        <v>HZUGL</v>
      </c>
      <c r="O1016" s="39" t="str">
        <f>IF(O$1&gt;$AE$1,"-",IFERROR(IF(DATEDIF('Base de données'!$A1016,O$1,"d")&lt;&gt;0,"",'Base de données'!$B1016),""))</f>
        <v/>
      </c>
      <c r="P1016" s="39" t="str">
        <f>IF(P$1&gt;$AE$1,"-",IFERROR(IF(DATEDIF('Base de données'!$A1016,P$1,"d")&lt;&gt;0,"",'Base de données'!$B1016),""))</f>
        <v/>
      </c>
      <c r="Q1016" s="39" t="str">
        <f>IF(Q$1&gt;$AE$1,"-",IFERROR(IF(DATEDIF('Base de données'!$A1016,Q$1,"d")&lt;&gt;0,"",'Base de données'!$B1016),""))</f>
        <v/>
      </c>
      <c r="R1016" s="39" t="str">
        <f>IF(R$1&gt;$AE$1,"-",IFERROR(IF(DATEDIF('Base de données'!$A1016,R$1,"d")&lt;&gt;0,"",'Base de données'!$B1016),""))</f>
        <v/>
      </c>
      <c r="S1016" s="39" t="str">
        <f>IF(S$1&gt;$AE$1,"-",IFERROR(IF(DATEDIF('Base de données'!$A1016,S$1,"d")&lt;&gt;0,"",'Base de données'!$B1016),""))</f>
        <v/>
      </c>
      <c r="T1016" s="39" t="str">
        <f>IF(T$1&gt;$AE$1,"-",IFERROR(IF(DATEDIF('Base de données'!$A1016,T$1,"d")&lt;&gt;0,"",'Base de données'!$B1016),""))</f>
        <v/>
      </c>
      <c r="U1016" s="39" t="str">
        <f>IF(U$1&gt;$AE$1,"-",IFERROR(IF(DATEDIF('Base de données'!$A1016,U$1,"d")&lt;&gt;0,"",'Base de données'!$B1016),""))</f>
        <v/>
      </c>
      <c r="V1016" s="39" t="str">
        <f>IF(V$1&gt;$AE$1,"-",IFERROR(IF(DATEDIF('Base de données'!$A1016,V$1,"d")&lt;&gt;0,"",'Base de données'!$B1016),""))</f>
        <v/>
      </c>
      <c r="W1016" s="34"/>
      <c r="X1016" s="30" t="str">
        <f>'Base de données'!$C1016&amp;" "&amp;'Base de données'!$D1016</f>
        <v>Guillou William</v>
      </c>
      <c r="Y1016" s="31">
        <f>COUNTIF('Base de données'!$B:$B,'Base de données'!$B1016)</f>
        <v>12</v>
      </c>
      <c r="AA1016" s="87" cm="1">
        <f t="array" aca="1" ref="AA1016" ca="1">INDIRECT("'Base de données'!A" &amp; ROW(Y1016))</f>
        <v>45748</v>
      </c>
      <c r="AB1016" s="51" t="str" cm="1">
        <f t="array" aca="1" ref="AB1016" ca="1">INDIRECT("'Base de données'!B" &amp; ROW(Z1016))</f>
        <v>HZUGL</v>
      </c>
    </row>
    <row r="1017" spans="1:28" x14ac:dyDescent="0.3">
      <c r="A1017" s="41" t="str">
        <f ca="1">IF(IF(AND($B1017&lt;&gt;"-",$B1017=$E1017),"Entrée et sortie","-")="Entrée et sortie",'Base de données'!$B1017,"-")</f>
        <v>-</v>
      </c>
      <c r="B1017" s="41" t="str">
        <f t="shared" ca="1" si="63"/>
        <v>-</v>
      </c>
      <c r="C1017" s="41" t="str">
        <f t="shared" ca="1" si="64"/>
        <v>-</v>
      </c>
      <c r="D1017" s="41" t="str">
        <f>IF($F1017="sortie en cours d'année",'Base de données'!$B1017,"-")</f>
        <v>-</v>
      </c>
      <c r="E1017" s="41" t="str">
        <f>IF($H1017="entrée en cours d'année",'Base de données'!$B1017,"-")</f>
        <v>-</v>
      </c>
      <c r="F1017" s="37" t="str">
        <f t="shared" si="61"/>
        <v/>
      </c>
      <c r="G1017" s="37" t="str">
        <f>IF($J1017="mouvement",_xlfn.XLOOKUP('Base de données'!$B1017,$V:$V,$V:$V,0),"")</f>
        <v/>
      </c>
      <c r="H1017" s="37" t="str">
        <f t="shared" si="62"/>
        <v/>
      </c>
      <c r="I1017" s="37" t="str">
        <f>IF($J1017="mouvement",_xlfn.XLOOKUP('Base de données'!$B1017,$K:$K,$K:$K,0),"")</f>
        <v/>
      </c>
      <c r="J1017" s="38" t="str">
        <f>IF(AND(Y1017&lt;&gt;MAX(Y:Y),COUNTIF(K1017:V1017,'Base de données'!$B1017)&gt;0),"mouvement","")</f>
        <v/>
      </c>
      <c r="K1017" s="39" t="str">
        <f>IF(K$1&gt;$AE$1,"-",IFERROR(IF(DATEDIF('Base de données'!$A1017,K$1,"d")&lt;&gt;0,"",'Base de données'!$B1017),""))</f>
        <v/>
      </c>
      <c r="L1017" s="39" t="str">
        <f>IF(L$1&gt;$AE$1,"-",IFERROR(IF(DATEDIF('Base de données'!$A1017,L$1,"d")&lt;&gt;0,"",'Base de données'!$B1017),""))</f>
        <v/>
      </c>
      <c r="M1017" s="39" t="str">
        <f>IF(M$1&gt;$AE$1,"-",IFERROR(IF(DATEDIF('Base de données'!$A1017,M$1,"d")&lt;&gt;0,"",'Base de données'!$B1017),""))</f>
        <v/>
      </c>
      <c r="N1017" s="39" t="str">
        <f>IF(N$1&gt;$AE$1,"-",IFERROR(IF(DATEDIF('Base de données'!$A1017,N$1,"d")&lt;&gt;0,"",'Base de données'!$B1017),""))</f>
        <v>O8ZE4</v>
      </c>
      <c r="O1017" s="39" t="str">
        <f>IF(O$1&gt;$AE$1,"-",IFERROR(IF(DATEDIF('Base de données'!$A1017,O$1,"d")&lt;&gt;0,"",'Base de données'!$B1017),""))</f>
        <v/>
      </c>
      <c r="P1017" s="39" t="str">
        <f>IF(P$1&gt;$AE$1,"-",IFERROR(IF(DATEDIF('Base de données'!$A1017,P$1,"d")&lt;&gt;0,"",'Base de données'!$B1017),""))</f>
        <v/>
      </c>
      <c r="Q1017" s="39" t="str">
        <f>IF(Q$1&gt;$AE$1,"-",IFERROR(IF(DATEDIF('Base de données'!$A1017,Q$1,"d")&lt;&gt;0,"",'Base de données'!$B1017),""))</f>
        <v/>
      </c>
      <c r="R1017" s="39" t="str">
        <f>IF(R$1&gt;$AE$1,"-",IFERROR(IF(DATEDIF('Base de données'!$A1017,R$1,"d")&lt;&gt;0,"",'Base de données'!$B1017),""))</f>
        <v/>
      </c>
      <c r="S1017" s="39" t="str">
        <f>IF(S$1&gt;$AE$1,"-",IFERROR(IF(DATEDIF('Base de données'!$A1017,S$1,"d")&lt;&gt;0,"",'Base de données'!$B1017),""))</f>
        <v/>
      </c>
      <c r="T1017" s="39" t="str">
        <f>IF(T$1&gt;$AE$1,"-",IFERROR(IF(DATEDIF('Base de données'!$A1017,T$1,"d")&lt;&gt;0,"",'Base de données'!$B1017),""))</f>
        <v/>
      </c>
      <c r="U1017" s="39" t="str">
        <f>IF(U$1&gt;$AE$1,"-",IFERROR(IF(DATEDIF('Base de données'!$A1017,U$1,"d")&lt;&gt;0,"",'Base de données'!$B1017),""))</f>
        <v/>
      </c>
      <c r="V1017" s="39" t="str">
        <f>IF(V$1&gt;$AE$1,"-",IFERROR(IF(DATEDIF('Base de données'!$A1017,V$1,"d")&lt;&gt;0,"",'Base de données'!$B1017),""))</f>
        <v/>
      </c>
      <c r="W1017" s="34"/>
      <c r="X1017" s="30" t="str">
        <f>'Base de données'!$C1017&amp;" "&amp;'Base de données'!$D1017</f>
        <v>Olivier Stéphanie</v>
      </c>
      <c r="Y1017" s="31">
        <f>COUNTIF('Base de données'!$B:$B,'Base de données'!$B1017)</f>
        <v>12</v>
      </c>
      <c r="AA1017" s="87" cm="1">
        <f t="array" aca="1" ref="AA1017" ca="1">INDIRECT("'Base de données'!A" &amp; ROW(Y1017))</f>
        <v>45748</v>
      </c>
      <c r="AB1017" s="51" t="str" cm="1">
        <f t="array" aca="1" ref="AB1017" ca="1">INDIRECT("'Base de données'!B" &amp; ROW(Z1017))</f>
        <v>O8ZE4</v>
      </c>
    </row>
    <row r="1018" spans="1:28" x14ac:dyDescent="0.3">
      <c r="A1018" s="41" t="str">
        <f ca="1">IF(IF(AND($B1018&lt;&gt;"-",$B1018=$E1018),"Entrée et sortie","-")="Entrée et sortie",'Base de données'!$B1018,"-")</f>
        <v>-</v>
      </c>
      <c r="B1018" s="41" t="str">
        <f t="shared" ca="1" si="63"/>
        <v>-</v>
      </c>
      <c r="C1018" s="41" t="str">
        <f t="shared" ca="1" si="64"/>
        <v>-</v>
      </c>
      <c r="D1018" s="41" t="str">
        <f>IF($F1018="sortie en cours d'année",'Base de données'!$B1018,"-")</f>
        <v>-</v>
      </c>
      <c r="E1018" s="41" t="str">
        <f>IF($H1018="entrée en cours d'année",'Base de données'!$B1018,"-")</f>
        <v>-</v>
      </c>
      <c r="F1018" s="37" t="str">
        <f t="shared" si="61"/>
        <v/>
      </c>
      <c r="G1018" s="37" t="str">
        <f>IF($J1018="mouvement",_xlfn.XLOOKUP('Base de données'!$B1018,$V:$V,$V:$V,0),"")</f>
        <v/>
      </c>
      <c r="H1018" s="37" t="str">
        <f t="shared" si="62"/>
        <v/>
      </c>
      <c r="I1018" s="37" t="str">
        <f>IF($J1018="mouvement",_xlfn.XLOOKUP('Base de données'!$B1018,$K:$K,$K:$K,0),"")</f>
        <v/>
      </c>
      <c r="J1018" s="38" t="str">
        <f>IF(AND(Y1018&lt;&gt;MAX(Y:Y),COUNTIF(K1018:V1018,'Base de données'!$B1018)&gt;0),"mouvement","")</f>
        <v/>
      </c>
      <c r="K1018" s="39" t="str">
        <f>IF(K$1&gt;$AE$1,"-",IFERROR(IF(DATEDIF('Base de données'!$A1018,K$1,"d")&lt;&gt;0,"",'Base de données'!$B1018),""))</f>
        <v/>
      </c>
      <c r="L1018" s="39" t="str">
        <f>IF(L$1&gt;$AE$1,"-",IFERROR(IF(DATEDIF('Base de données'!$A1018,L$1,"d")&lt;&gt;0,"",'Base de données'!$B1018),""))</f>
        <v/>
      </c>
      <c r="M1018" s="39" t="str">
        <f>IF(M$1&gt;$AE$1,"-",IFERROR(IF(DATEDIF('Base de données'!$A1018,M$1,"d")&lt;&gt;0,"",'Base de données'!$B1018),""))</f>
        <v/>
      </c>
      <c r="N1018" s="39" t="str">
        <f>IF(N$1&gt;$AE$1,"-",IFERROR(IF(DATEDIF('Base de données'!$A1018,N$1,"d")&lt;&gt;0,"",'Base de données'!$B1018),""))</f>
        <v>5RTGL</v>
      </c>
      <c r="O1018" s="39" t="str">
        <f>IF(O$1&gt;$AE$1,"-",IFERROR(IF(DATEDIF('Base de données'!$A1018,O$1,"d")&lt;&gt;0,"",'Base de données'!$B1018),""))</f>
        <v/>
      </c>
      <c r="P1018" s="39" t="str">
        <f>IF(P$1&gt;$AE$1,"-",IFERROR(IF(DATEDIF('Base de données'!$A1018,P$1,"d")&lt;&gt;0,"",'Base de données'!$B1018),""))</f>
        <v/>
      </c>
      <c r="Q1018" s="39" t="str">
        <f>IF(Q$1&gt;$AE$1,"-",IFERROR(IF(DATEDIF('Base de données'!$A1018,Q$1,"d")&lt;&gt;0,"",'Base de données'!$B1018),""))</f>
        <v/>
      </c>
      <c r="R1018" s="39" t="str">
        <f>IF(R$1&gt;$AE$1,"-",IFERROR(IF(DATEDIF('Base de données'!$A1018,R$1,"d")&lt;&gt;0,"",'Base de données'!$B1018),""))</f>
        <v/>
      </c>
      <c r="S1018" s="39" t="str">
        <f>IF(S$1&gt;$AE$1,"-",IFERROR(IF(DATEDIF('Base de données'!$A1018,S$1,"d")&lt;&gt;0,"",'Base de données'!$B1018),""))</f>
        <v/>
      </c>
      <c r="T1018" s="39" t="str">
        <f>IF(T$1&gt;$AE$1,"-",IFERROR(IF(DATEDIF('Base de données'!$A1018,T$1,"d")&lt;&gt;0,"",'Base de données'!$B1018),""))</f>
        <v/>
      </c>
      <c r="U1018" s="39" t="str">
        <f>IF(U$1&gt;$AE$1,"-",IFERROR(IF(DATEDIF('Base de données'!$A1018,U$1,"d")&lt;&gt;0,"",'Base de données'!$B1018),""))</f>
        <v/>
      </c>
      <c r="V1018" s="39" t="str">
        <f>IF(V$1&gt;$AE$1,"-",IFERROR(IF(DATEDIF('Base de données'!$A1018,V$1,"d")&lt;&gt;0,"",'Base de données'!$B1018),""))</f>
        <v/>
      </c>
      <c r="W1018" s="34"/>
      <c r="X1018" s="30" t="str">
        <f>'Base de données'!$C1018&amp;" "&amp;'Base de données'!$D1018</f>
        <v>Joubert Étienne</v>
      </c>
      <c r="Y1018" s="31">
        <f>COUNTIF('Base de données'!$B:$B,'Base de données'!$B1018)</f>
        <v>12</v>
      </c>
      <c r="AA1018" s="87" cm="1">
        <f t="array" aca="1" ref="AA1018" ca="1">INDIRECT("'Base de données'!A" &amp; ROW(Y1018))</f>
        <v>45748</v>
      </c>
      <c r="AB1018" s="51" t="str" cm="1">
        <f t="array" aca="1" ref="AB1018" ca="1">INDIRECT("'Base de données'!B" &amp; ROW(Z1018))</f>
        <v>5RTGL</v>
      </c>
    </row>
    <row r="1019" spans="1:28" x14ac:dyDescent="0.3">
      <c r="A1019" s="41" t="str">
        <f ca="1">IF(IF(AND($B1019&lt;&gt;"-",$B1019=$E1019),"Entrée et sortie","-")="Entrée et sortie",'Base de données'!$B1019,"-")</f>
        <v>-</v>
      </c>
      <c r="B1019" s="41" t="str">
        <f t="shared" ca="1" si="63"/>
        <v>-</v>
      </c>
      <c r="C1019" s="41" t="str">
        <f t="shared" ca="1" si="64"/>
        <v>-</v>
      </c>
      <c r="D1019" s="41" t="str">
        <f>IF($F1019="sortie en cours d'année",'Base de données'!$B1019,"-")</f>
        <v>-</v>
      </c>
      <c r="E1019" s="41" t="str">
        <f>IF($H1019="entrée en cours d'année",'Base de données'!$B1019,"-")</f>
        <v>-</v>
      </c>
      <c r="F1019" s="37" t="str">
        <f t="shared" si="61"/>
        <v/>
      </c>
      <c r="G1019" s="37" t="str">
        <f>IF($J1019="mouvement",_xlfn.XLOOKUP('Base de données'!$B1019,$V:$V,$V:$V,0),"")</f>
        <v/>
      </c>
      <c r="H1019" s="37" t="str">
        <f t="shared" si="62"/>
        <v/>
      </c>
      <c r="I1019" s="37" t="str">
        <f>IF($J1019="mouvement",_xlfn.XLOOKUP('Base de données'!$B1019,$K:$K,$K:$K,0),"")</f>
        <v/>
      </c>
      <c r="J1019" s="38" t="str">
        <f>IF(AND(Y1019&lt;&gt;MAX(Y:Y),COUNTIF(K1019:V1019,'Base de données'!$B1019)&gt;0),"mouvement","")</f>
        <v/>
      </c>
      <c r="K1019" s="39" t="str">
        <f>IF(K$1&gt;$AE$1,"-",IFERROR(IF(DATEDIF('Base de données'!$A1019,K$1,"d")&lt;&gt;0,"",'Base de données'!$B1019),""))</f>
        <v/>
      </c>
      <c r="L1019" s="39" t="str">
        <f>IF(L$1&gt;$AE$1,"-",IFERROR(IF(DATEDIF('Base de données'!$A1019,L$1,"d")&lt;&gt;0,"",'Base de données'!$B1019),""))</f>
        <v/>
      </c>
      <c r="M1019" s="39" t="str">
        <f>IF(M$1&gt;$AE$1,"-",IFERROR(IF(DATEDIF('Base de données'!$A1019,M$1,"d")&lt;&gt;0,"",'Base de données'!$B1019),""))</f>
        <v/>
      </c>
      <c r="N1019" s="39" t="str">
        <f>IF(N$1&gt;$AE$1,"-",IFERROR(IF(DATEDIF('Base de données'!$A1019,N$1,"d")&lt;&gt;0,"",'Base de données'!$B1019),""))</f>
        <v>SKG2X</v>
      </c>
      <c r="O1019" s="39" t="str">
        <f>IF(O$1&gt;$AE$1,"-",IFERROR(IF(DATEDIF('Base de données'!$A1019,O$1,"d")&lt;&gt;0,"",'Base de données'!$B1019),""))</f>
        <v/>
      </c>
      <c r="P1019" s="39" t="str">
        <f>IF(P$1&gt;$AE$1,"-",IFERROR(IF(DATEDIF('Base de données'!$A1019,P$1,"d")&lt;&gt;0,"",'Base de données'!$B1019),""))</f>
        <v/>
      </c>
      <c r="Q1019" s="39" t="str">
        <f>IF(Q$1&gt;$AE$1,"-",IFERROR(IF(DATEDIF('Base de données'!$A1019,Q$1,"d")&lt;&gt;0,"",'Base de données'!$B1019),""))</f>
        <v/>
      </c>
      <c r="R1019" s="39" t="str">
        <f>IF(R$1&gt;$AE$1,"-",IFERROR(IF(DATEDIF('Base de données'!$A1019,R$1,"d")&lt;&gt;0,"",'Base de données'!$B1019),""))</f>
        <v/>
      </c>
      <c r="S1019" s="39" t="str">
        <f>IF(S$1&gt;$AE$1,"-",IFERROR(IF(DATEDIF('Base de données'!$A1019,S$1,"d")&lt;&gt;0,"",'Base de données'!$B1019),""))</f>
        <v/>
      </c>
      <c r="T1019" s="39" t="str">
        <f>IF(T$1&gt;$AE$1,"-",IFERROR(IF(DATEDIF('Base de données'!$A1019,T$1,"d")&lt;&gt;0,"",'Base de données'!$B1019),""))</f>
        <v/>
      </c>
      <c r="U1019" s="39" t="str">
        <f>IF(U$1&gt;$AE$1,"-",IFERROR(IF(DATEDIF('Base de données'!$A1019,U$1,"d")&lt;&gt;0,"",'Base de données'!$B1019),""))</f>
        <v/>
      </c>
      <c r="V1019" s="39" t="str">
        <f>IF(V$1&gt;$AE$1,"-",IFERROR(IF(DATEDIF('Base de données'!$A1019,V$1,"d")&lt;&gt;0,"",'Base de données'!$B1019),""))</f>
        <v/>
      </c>
      <c r="W1019" s="34"/>
      <c r="X1019" s="30" t="str">
        <f>'Base de données'!$C1019&amp;" "&amp;'Base de données'!$D1019</f>
        <v>Lebon David</v>
      </c>
      <c r="Y1019" s="31">
        <f>COUNTIF('Base de données'!$B:$B,'Base de données'!$B1019)</f>
        <v>12</v>
      </c>
      <c r="AA1019" s="87" cm="1">
        <f t="array" aca="1" ref="AA1019" ca="1">INDIRECT("'Base de données'!A" &amp; ROW(Y1019))</f>
        <v>45748</v>
      </c>
      <c r="AB1019" s="51" t="str" cm="1">
        <f t="array" aca="1" ref="AB1019" ca="1">INDIRECT("'Base de données'!B" &amp; ROW(Z1019))</f>
        <v>SKG2X</v>
      </c>
    </row>
    <row r="1020" spans="1:28" x14ac:dyDescent="0.3">
      <c r="A1020" s="41" t="str">
        <f ca="1">IF(IF(AND($B1020&lt;&gt;"-",$B1020=$E1020),"Entrée et sortie","-")="Entrée et sortie",'Base de données'!$B1020,"-")</f>
        <v>-</v>
      </c>
      <c r="B1020" s="41" t="str">
        <f t="shared" ca="1" si="63"/>
        <v>-</v>
      </c>
      <c r="C1020" s="41" t="str">
        <f t="shared" ca="1" si="64"/>
        <v>-</v>
      </c>
      <c r="D1020" s="41" t="str">
        <f>IF($F1020="sortie en cours d'année",'Base de données'!$B1020,"-")</f>
        <v>-</v>
      </c>
      <c r="E1020" s="41" t="str">
        <f>IF($H1020="entrée en cours d'année",'Base de données'!$B1020,"-")</f>
        <v>-</v>
      </c>
      <c r="F1020" s="37" t="str">
        <f t="shared" si="61"/>
        <v/>
      </c>
      <c r="G1020" s="37" t="str">
        <f>IF($J1020="mouvement",_xlfn.XLOOKUP('Base de données'!$B1020,$V:$V,$V:$V,0),"")</f>
        <v/>
      </c>
      <c r="H1020" s="37" t="str">
        <f t="shared" si="62"/>
        <v/>
      </c>
      <c r="I1020" s="37" t="str">
        <f>IF($J1020="mouvement",_xlfn.XLOOKUP('Base de données'!$B1020,$K:$K,$K:$K,0),"")</f>
        <v/>
      </c>
      <c r="J1020" s="38" t="str">
        <f>IF(AND(Y1020&lt;&gt;MAX(Y:Y),COUNTIF(K1020:V1020,'Base de données'!$B1020)&gt;0),"mouvement","")</f>
        <v/>
      </c>
      <c r="K1020" s="39" t="str">
        <f>IF(K$1&gt;$AE$1,"-",IFERROR(IF(DATEDIF('Base de données'!$A1020,K$1,"d")&lt;&gt;0,"",'Base de données'!$B1020),""))</f>
        <v/>
      </c>
      <c r="L1020" s="39" t="str">
        <f>IF(L$1&gt;$AE$1,"-",IFERROR(IF(DATEDIF('Base de données'!$A1020,L$1,"d")&lt;&gt;0,"",'Base de données'!$B1020),""))</f>
        <v/>
      </c>
      <c r="M1020" s="39" t="str">
        <f>IF(M$1&gt;$AE$1,"-",IFERROR(IF(DATEDIF('Base de données'!$A1020,M$1,"d")&lt;&gt;0,"",'Base de données'!$B1020),""))</f>
        <v/>
      </c>
      <c r="N1020" s="39" t="str">
        <f>IF(N$1&gt;$AE$1,"-",IFERROR(IF(DATEDIF('Base de données'!$A1020,N$1,"d")&lt;&gt;0,"",'Base de données'!$B1020),""))</f>
        <v>RYDJX</v>
      </c>
      <c r="O1020" s="39" t="str">
        <f>IF(O$1&gt;$AE$1,"-",IFERROR(IF(DATEDIF('Base de données'!$A1020,O$1,"d")&lt;&gt;0,"",'Base de données'!$B1020),""))</f>
        <v/>
      </c>
      <c r="P1020" s="39" t="str">
        <f>IF(P$1&gt;$AE$1,"-",IFERROR(IF(DATEDIF('Base de données'!$A1020,P$1,"d")&lt;&gt;0,"",'Base de données'!$B1020),""))</f>
        <v/>
      </c>
      <c r="Q1020" s="39" t="str">
        <f>IF(Q$1&gt;$AE$1,"-",IFERROR(IF(DATEDIF('Base de données'!$A1020,Q$1,"d")&lt;&gt;0,"",'Base de données'!$B1020),""))</f>
        <v/>
      </c>
      <c r="R1020" s="39" t="str">
        <f>IF(R$1&gt;$AE$1,"-",IFERROR(IF(DATEDIF('Base de données'!$A1020,R$1,"d")&lt;&gt;0,"",'Base de données'!$B1020),""))</f>
        <v/>
      </c>
      <c r="S1020" s="39" t="str">
        <f>IF(S$1&gt;$AE$1,"-",IFERROR(IF(DATEDIF('Base de données'!$A1020,S$1,"d")&lt;&gt;0,"",'Base de données'!$B1020),""))</f>
        <v/>
      </c>
      <c r="T1020" s="39" t="str">
        <f>IF(T$1&gt;$AE$1,"-",IFERROR(IF(DATEDIF('Base de données'!$A1020,T$1,"d")&lt;&gt;0,"",'Base de données'!$B1020),""))</f>
        <v/>
      </c>
      <c r="U1020" s="39" t="str">
        <f>IF(U$1&gt;$AE$1,"-",IFERROR(IF(DATEDIF('Base de données'!$A1020,U$1,"d")&lt;&gt;0,"",'Base de données'!$B1020),""))</f>
        <v/>
      </c>
      <c r="V1020" s="39" t="str">
        <f>IF(V$1&gt;$AE$1,"-",IFERROR(IF(DATEDIF('Base de données'!$A1020,V$1,"d")&lt;&gt;0,"",'Base de données'!$B1020),""))</f>
        <v/>
      </c>
      <c r="W1020" s="34"/>
      <c r="X1020" s="30" t="str">
        <f>'Base de données'!$C1020&amp;" "&amp;'Base de données'!$D1020</f>
        <v>Marie Denis</v>
      </c>
      <c r="Y1020" s="31">
        <f>COUNTIF('Base de données'!$B:$B,'Base de données'!$B1020)</f>
        <v>12</v>
      </c>
      <c r="AA1020" s="87" cm="1">
        <f t="array" aca="1" ref="AA1020" ca="1">INDIRECT("'Base de données'!A" &amp; ROW(Y1020))</f>
        <v>45748</v>
      </c>
      <c r="AB1020" s="51" t="str" cm="1">
        <f t="array" aca="1" ref="AB1020" ca="1">INDIRECT("'Base de données'!B" &amp; ROW(Z1020))</f>
        <v>RYDJX</v>
      </c>
    </row>
    <row r="1021" spans="1:28" x14ac:dyDescent="0.3">
      <c r="A1021" s="41" t="str">
        <f ca="1">IF(IF(AND($B1021&lt;&gt;"-",$B1021=$E1021),"Entrée et sortie","-")="Entrée et sortie",'Base de données'!$B1021,"-")</f>
        <v>-</v>
      </c>
      <c r="B1021" s="41" t="str">
        <f t="shared" ca="1" si="63"/>
        <v>-</v>
      </c>
      <c r="C1021" s="41" t="str">
        <f t="shared" ca="1" si="64"/>
        <v>-</v>
      </c>
      <c r="D1021" s="41" t="str">
        <f>IF($F1021="sortie en cours d'année",'Base de données'!$B1021,"-")</f>
        <v>-</v>
      </c>
      <c r="E1021" s="41" t="str">
        <f>IF($H1021="entrée en cours d'année",'Base de données'!$B1021,"-")</f>
        <v>-</v>
      </c>
      <c r="F1021" s="37" t="str">
        <f t="shared" si="61"/>
        <v/>
      </c>
      <c r="G1021" s="37" t="str">
        <f>IF($J1021="mouvement",_xlfn.XLOOKUP('Base de données'!$B1021,$V:$V,$V:$V,0),"")</f>
        <v/>
      </c>
      <c r="H1021" s="37" t="str">
        <f t="shared" si="62"/>
        <v/>
      </c>
      <c r="I1021" s="37" t="str">
        <f>IF($J1021="mouvement",_xlfn.XLOOKUP('Base de données'!$B1021,$K:$K,$K:$K,0),"")</f>
        <v/>
      </c>
      <c r="J1021" s="38" t="str">
        <f>IF(AND(Y1021&lt;&gt;MAX(Y:Y),COUNTIF(K1021:V1021,'Base de données'!$B1021)&gt;0),"mouvement","")</f>
        <v/>
      </c>
      <c r="K1021" s="39" t="str">
        <f>IF(K$1&gt;$AE$1,"-",IFERROR(IF(DATEDIF('Base de données'!$A1021,K$1,"d")&lt;&gt;0,"",'Base de données'!$B1021),""))</f>
        <v/>
      </c>
      <c r="L1021" s="39" t="str">
        <f>IF(L$1&gt;$AE$1,"-",IFERROR(IF(DATEDIF('Base de données'!$A1021,L$1,"d")&lt;&gt;0,"",'Base de données'!$B1021),""))</f>
        <v/>
      </c>
      <c r="M1021" s="39" t="str">
        <f>IF(M$1&gt;$AE$1,"-",IFERROR(IF(DATEDIF('Base de données'!$A1021,M$1,"d")&lt;&gt;0,"",'Base de données'!$B1021),""))</f>
        <v/>
      </c>
      <c r="N1021" s="39" t="str">
        <f>IF(N$1&gt;$AE$1,"-",IFERROR(IF(DATEDIF('Base de données'!$A1021,N$1,"d")&lt;&gt;0,"",'Base de données'!$B1021),""))</f>
        <v>KJ5NJ</v>
      </c>
      <c r="O1021" s="39" t="str">
        <f>IF(O$1&gt;$AE$1,"-",IFERROR(IF(DATEDIF('Base de données'!$A1021,O$1,"d")&lt;&gt;0,"",'Base de données'!$B1021),""))</f>
        <v/>
      </c>
      <c r="P1021" s="39" t="str">
        <f>IF(P$1&gt;$AE$1,"-",IFERROR(IF(DATEDIF('Base de données'!$A1021,P$1,"d")&lt;&gt;0,"",'Base de données'!$B1021),""))</f>
        <v/>
      </c>
      <c r="Q1021" s="39" t="str">
        <f>IF(Q$1&gt;$AE$1,"-",IFERROR(IF(DATEDIF('Base de données'!$A1021,Q$1,"d")&lt;&gt;0,"",'Base de données'!$B1021),""))</f>
        <v/>
      </c>
      <c r="R1021" s="39" t="str">
        <f>IF(R$1&gt;$AE$1,"-",IFERROR(IF(DATEDIF('Base de données'!$A1021,R$1,"d")&lt;&gt;0,"",'Base de données'!$B1021),""))</f>
        <v/>
      </c>
      <c r="S1021" s="39" t="str">
        <f>IF(S$1&gt;$AE$1,"-",IFERROR(IF(DATEDIF('Base de données'!$A1021,S$1,"d")&lt;&gt;0,"",'Base de données'!$B1021),""))</f>
        <v/>
      </c>
      <c r="T1021" s="39" t="str">
        <f>IF(T$1&gt;$AE$1,"-",IFERROR(IF(DATEDIF('Base de données'!$A1021,T$1,"d")&lt;&gt;0,"",'Base de données'!$B1021),""))</f>
        <v/>
      </c>
      <c r="U1021" s="39" t="str">
        <f>IF(U$1&gt;$AE$1,"-",IFERROR(IF(DATEDIF('Base de données'!$A1021,U$1,"d")&lt;&gt;0,"",'Base de données'!$B1021),""))</f>
        <v/>
      </c>
      <c r="V1021" s="39" t="str">
        <f>IF(V$1&gt;$AE$1,"-",IFERROR(IF(DATEDIF('Base de données'!$A1021,V$1,"d")&lt;&gt;0,"",'Base de données'!$B1021),""))</f>
        <v/>
      </c>
      <c r="W1021" s="34"/>
      <c r="X1021" s="30" t="str">
        <f>'Base de données'!$C1021&amp;" "&amp;'Base de données'!$D1021</f>
        <v>Mathieu François</v>
      </c>
      <c r="Y1021" s="31">
        <f>COUNTIF('Base de données'!$B:$B,'Base de données'!$B1021)</f>
        <v>12</v>
      </c>
      <c r="AA1021" s="87" cm="1">
        <f t="array" aca="1" ref="AA1021" ca="1">INDIRECT("'Base de données'!A" &amp; ROW(Y1021))</f>
        <v>45748</v>
      </c>
      <c r="AB1021" s="51" t="str" cm="1">
        <f t="array" aca="1" ref="AB1021" ca="1">INDIRECT("'Base de données'!B" &amp; ROW(Z1021))</f>
        <v>KJ5NJ</v>
      </c>
    </row>
    <row r="1022" spans="1:28" x14ac:dyDescent="0.3">
      <c r="A1022" s="41" t="str">
        <f ca="1">IF(IF(AND($B1022&lt;&gt;"-",$B1022=$E1022),"Entrée et sortie","-")="Entrée et sortie",'Base de données'!$B1022,"-")</f>
        <v>-</v>
      </c>
      <c r="B1022" s="41" t="str">
        <f t="shared" ca="1" si="63"/>
        <v>DJA7N</v>
      </c>
      <c r="C1022" s="41" t="str">
        <f t="shared" ca="1" si="64"/>
        <v>DJA7N</v>
      </c>
      <c r="D1022" s="41" t="str">
        <f>IF($F1022="sortie en cours d'année",'Base de données'!$B1022,"-")</f>
        <v>DJA7N</v>
      </c>
      <c r="E1022" s="41" t="str">
        <f>IF($H1022="entrée en cours d'année",'Base de données'!$B1022,"-")</f>
        <v>-</v>
      </c>
      <c r="F1022" s="37" t="str">
        <f t="shared" si="61"/>
        <v>sortie en cours d'année</v>
      </c>
      <c r="G1022" s="37">
        <f>IF($J1022="mouvement",_xlfn.XLOOKUP('Base de données'!$B1022,$V:$V,$V:$V,0),"")</f>
        <v>0</v>
      </c>
      <c r="H1022" s="37" t="str">
        <f t="shared" si="62"/>
        <v/>
      </c>
      <c r="I1022" s="37" t="str">
        <f>IF($J1022="mouvement",_xlfn.XLOOKUP('Base de données'!$B1022,$K:$K,$K:$K,0),"")</f>
        <v>DJA7N</v>
      </c>
      <c r="J1022" s="38" t="str">
        <f>IF(AND(Y1022&lt;&gt;MAX(Y:Y),COUNTIF(K1022:V1022,'Base de données'!$B1022)&gt;0),"mouvement","")</f>
        <v>mouvement</v>
      </c>
      <c r="K1022" s="39" t="str">
        <f>IF(K$1&gt;$AE$1,"-",IFERROR(IF(DATEDIF('Base de données'!$A1022,K$1,"d")&lt;&gt;0,"",'Base de données'!$B1022),""))</f>
        <v/>
      </c>
      <c r="L1022" s="39" t="str">
        <f>IF(L$1&gt;$AE$1,"-",IFERROR(IF(DATEDIF('Base de données'!$A1022,L$1,"d")&lt;&gt;0,"",'Base de données'!$B1022),""))</f>
        <v/>
      </c>
      <c r="M1022" s="39" t="str">
        <f>IF(M$1&gt;$AE$1,"-",IFERROR(IF(DATEDIF('Base de données'!$A1022,M$1,"d")&lt;&gt;0,"",'Base de données'!$B1022),""))</f>
        <v/>
      </c>
      <c r="N1022" s="39" t="str">
        <f>IF(N$1&gt;$AE$1,"-",IFERROR(IF(DATEDIF('Base de données'!$A1022,N$1,"d")&lt;&gt;0,"",'Base de données'!$B1022),""))</f>
        <v>DJA7N</v>
      </c>
      <c r="O1022" s="39" t="str">
        <f>IF(O$1&gt;$AE$1,"-",IFERROR(IF(DATEDIF('Base de données'!$A1022,O$1,"d")&lt;&gt;0,"",'Base de données'!$B1022),""))</f>
        <v/>
      </c>
      <c r="P1022" s="39" t="str">
        <f>IF(P$1&gt;$AE$1,"-",IFERROR(IF(DATEDIF('Base de données'!$A1022,P$1,"d")&lt;&gt;0,"",'Base de données'!$B1022),""))</f>
        <v/>
      </c>
      <c r="Q1022" s="39" t="str">
        <f>IF(Q$1&gt;$AE$1,"-",IFERROR(IF(DATEDIF('Base de données'!$A1022,Q$1,"d")&lt;&gt;0,"",'Base de données'!$B1022),""))</f>
        <v/>
      </c>
      <c r="R1022" s="39" t="str">
        <f>IF(R$1&gt;$AE$1,"-",IFERROR(IF(DATEDIF('Base de données'!$A1022,R$1,"d")&lt;&gt;0,"",'Base de données'!$B1022),""))</f>
        <v/>
      </c>
      <c r="S1022" s="39" t="str">
        <f>IF(S$1&gt;$AE$1,"-",IFERROR(IF(DATEDIF('Base de données'!$A1022,S$1,"d")&lt;&gt;0,"",'Base de données'!$B1022),""))</f>
        <v/>
      </c>
      <c r="T1022" s="39" t="str">
        <f>IF(T$1&gt;$AE$1,"-",IFERROR(IF(DATEDIF('Base de données'!$A1022,T$1,"d")&lt;&gt;0,"",'Base de données'!$B1022),""))</f>
        <v/>
      </c>
      <c r="U1022" s="39" t="str">
        <f>IF(U$1&gt;$AE$1,"-",IFERROR(IF(DATEDIF('Base de données'!$A1022,U$1,"d")&lt;&gt;0,"",'Base de données'!$B1022),""))</f>
        <v/>
      </c>
      <c r="V1022" s="39" t="str">
        <f>IF(V$1&gt;$AE$1,"-",IFERROR(IF(DATEDIF('Base de données'!$A1022,V$1,"d")&lt;&gt;0,"",'Base de données'!$B1022),""))</f>
        <v/>
      </c>
      <c r="W1022" s="34"/>
      <c r="X1022" s="30" t="str">
        <f>'Base de données'!$C1022&amp;" "&amp;'Base de données'!$D1022</f>
        <v>Pelletier Benjamin</v>
      </c>
      <c r="Y1022" s="31">
        <f>COUNTIF('Base de données'!$B:$B,'Base de données'!$B1022)</f>
        <v>5</v>
      </c>
      <c r="AA1022" s="87" cm="1">
        <f t="array" aca="1" ref="AA1022" ca="1">INDIRECT("'Base de données'!A" &amp; ROW(Y1022))</f>
        <v>45748</v>
      </c>
      <c r="AB1022" s="51" t="str" cm="1">
        <f t="array" aca="1" ref="AB1022" ca="1">INDIRECT("'Base de données'!B" &amp; ROW(Z1022))</f>
        <v>DJA7N</v>
      </c>
    </row>
    <row r="1023" spans="1:28" x14ac:dyDescent="0.3">
      <c r="A1023" s="41" t="str">
        <f ca="1">IF(IF(AND($B1023&lt;&gt;"-",$B1023=$E1023),"Entrée et sortie","-")="Entrée et sortie",'Base de données'!$B1023,"-")</f>
        <v>-</v>
      </c>
      <c r="B1023" s="41" t="str">
        <f t="shared" ca="1" si="63"/>
        <v>-</v>
      </c>
      <c r="C1023" s="41" t="str">
        <f t="shared" ca="1" si="64"/>
        <v>-</v>
      </c>
      <c r="D1023" s="41" t="str">
        <f>IF($F1023="sortie en cours d'année",'Base de données'!$B1023,"-")</f>
        <v>-</v>
      </c>
      <c r="E1023" s="41" t="str">
        <f>IF($H1023="entrée en cours d'année",'Base de données'!$B1023,"-")</f>
        <v>-</v>
      </c>
      <c r="F1023" s="37" t="str">
        <f t="shared" si="61"/>
        <v/>
      </c>
      <c r="G1023" s="37" t="str">
        <f>IF($J1023="mouvement",_xlfn.XLOOKUP('Base de données'!$B1023,$V:$V,$V:$V,0),"")</f>
        <v/>
      </c>
      <c r="H1023" s="37" t="str">
        <f t="shared" si="62"/>
        <v/>
      </c>
      <c r="I1023" s="37" t="str">
        <f>IF($J1023="mouvement",_xlfn.XLOOKUP('Base de données'!$B1023,$K:$K,$K:$K,0),"")</f>
        <v/>
      </c>
      <c r="J1023" s="38" t="str">
        <f>IF(AND(Y1023&lt;&gt;MAX(Y:Y),COUNTIF(K1023:V1023,'Base de données'!$B1023)&gt;0),"mouvement","")</f>
        <v/>
      </c>
      <c r="K1023" s="39" t="str">
        <f>IF(K$1&gt;$AE$1,"-",IFERROR(IF(DATEDIF('Base de données'!$A1023,K$1,"d")&lt;&gt;0,"",'Base de données'!$B1023),""))</f>
        <v/>
      </c>
      <c r="L1023" s="39" t="str">
        <f>IF(L$1&gt;$AE$1,"-",IFERROR(IF(DATEDIF('Base de données'!$A1023,L$1,"d")&lt;&gt;0,"",'Base de données'!$B1023),""))</f>
        <v/>
      </c>
      <c r="M1023" s="39" t="str">
        <f>IF(M$1&gt;$AE$1,"-",IFERROR(IF(DATEDIF('Base de données'!$A1023,M$1,"d")&lt;&gt;0,"",'Base de données'!$B1023),""))</f>
        <v/>
      </c>
      <c r="N1023" s="39" t="str">
        <f>IF(N$1&gt;$AE$1,"-",IFERROR(IF(DATEDIF('Base de données'!$A1023,N$1,"d")&lt;&gt;0,"",'Base de données'!$B1023),""))</f>
        <v>ZUFW1</v>
      </c>
      <c r="O1023" s="39" t="str">
        <f>IF(O$1&gt;$AE$1,"-",IFERROR(IF(DATEDIF('Base de données'!$A1023,O$1,"d")&lt;&gt;0,"",'Base de données'!$B1023),""))</f>
        <v/>
      </c>
      <c r="P1023" s="39" t="str">
        <f>IF(P$1&gt;$AE$1,"-",IFERROR(IF(DATEDIF('Base de données'!$A1023,P$1,"d")&lt;&gt;0,"",'Base de données'!$B1023),""))</f>
        <v/>
      </c>
      <c r="Q1023" s="39" t="str">
        <f>IF(Q$1&gt;$AE$1,"-",IFERROR(IF(DATEDIF('Base de données'!$A1023,Q$1,"d")&lt;&gt;0,"",'Base de données'!$B1023),""))</f>
        <v/>
      </c>
      <c r="R1023" s="39" t="str">
        <f>IF(R$1&gt;$AE$1,"-",IFERROR(IF(DATEDIF('Base de données'!$A1023,R$1,"d")&lt;&gt;0,"",'Base de données'!$B1023),""))</f>
        <v/>
      </c>
      <c r="S1023" s="39" t="str">
        <f>IF(S$1&gt;$AE$1,"-",IFERROR(IF(DATEDIF('Base de données'!$A1023,S$1,"d")&lt;&gt;0,"",'Base de données'!$B1023),""))</f>
        <v/>
      </c>
      <c r="T1023" s="39" t="str">
        <f>IF(T$1&gt;$AE$1,"-",IFERROR(IF(DATEDIF('Base de données'!$A1023,T$1,"d")&lt;&gt;0,"",'Base de données'!$B1023),""))</f>
        <v/>
      </c>
      <c r="U1023" s="39" t="str">
        <f>IF(U$1&gt;$AE$1,"-",IFERROR(IF(DATEDIF('Base de données'!$A1023,U$1,"d")&lt;&gt;0,"",'Base de données'!$B1023),""))</f>
        <v/>
      </c>
      <c r="V1023" s="39" t="str">
        <f>IF(V$1&gt;$AE$1,"-",IFERROR(IF(DATEDIF('Base de données'!$A1023,V$1,"d")&lt;&gt;0,"",'Base de données'!$B1023),""))</f>
        <v/>
      </c>
      <c r="W1023" s="34"/>
      <c r="X1023" s="30" t="str">
        <f>'Base de données'!$C1023&amp;" "&amp;'Base de données'!$D1023</f>
        <v>De Sousa Eugène</v>
      </c>
      <c r="Y1023" s="31">
        <f>COUNTIF('Base de données'!$B:$B,'Base de données'!$B1023)</f>
        <v>12</v>
      </c>
      <c r="AA1023" s="87" cm="1">
        <f t="array" aca="1" ref="AA1023" ca="1">INDIRECT("'Base de données'!A" &amp; ROW(Y1023))</f>
        <v>45748</v>
      </c>
      <c r="AB1023" s="51" t="str" cm="1">
        <f t="array" aca="1" ref="AB1023" ca="1">INDIRECT("'Base de données'!B" &amp; ROW(Z1023))</f>
        <v>ZUFW1</v>
      </c>
    </row>
    <row r="1024" spans="1:28" x14ac:dyDescent="0.3">
      <c r="A1024" s="41" t="str">
        <f ca="1">IF(IF(AND($B1024&lt;&gt;"-",$B1024=$E1024),"Entrée et sortie","-")="Entrée et sortie",'Base de données'!$B1024,"-")</f>
        <v>-</v>
      </c>
      <c r="B1024" s="41" t="str">
        <f t="shared" ca="1" si="63"/>
        <v>-</v>
      </c>
      <c r="C1024" s="41" t="str">
        <f t="shared" ca="1" si="64"/>
        <v>-</v>
      </c>
      <c r="D1024" s="41" t="str">
        <f>IF($F1024="sortie en cours d'année",'Base de données'!$B1024,"-")</f>
        <v>-</v>
      </c>
      <c r="E1024" s="41" t="str">
        <f>IF($H1024="entrée en cours d'année",'Base de données'!$B1024,"-")</f>
        <v>-</v>
      </c>
      <c r="F1024" s="37" t="str">
        <f t="shared" si="61"/>
        <v/>
      </c>
      <c r="G1024" s="37" t="str">
        <f>IF($J1024="mouvement",_xlfn.XLOOKUP('Base de données'!$B1024,$V:$V,$V:$V,0),"")</f>
        <v/>
      </c>
      <c r="H1024" s="37" t="str">
        <f t="shared" si="62"/>
        <v/>
      </c>
      <c r="I1024" s="37" t="str">
        <f>IF($J1024="mouvement",_xlfn.XLOOKUP('Base de données'!$B1024,$K:$K,$K:$K,0),"")</f>
        <v/>
      </c>
      <c r="J1024" s="38" t="str">
        <f>IF(AND(Y1024&lt;&gt;MAX(Y:Y),COUNTIF(K1024:V1024,'Base de données'!$B1024)&gt;0),"mouvement","")</f>
        <v/>
      </c>
      <c r="K1024" s="39" t="str">
        <f>IF(K$1&gt;$AE$1,"-",IFERROR(IF(DATEDIF('Base de données'!$A1024,K$1,"d")&lt;&gt;0,"",'Base de données'!$B1024),""))</f>
        <v/>
      </c>
      <c r="L1024" s="39" t="str">
        <f>IF(L$1&gt;$AE$1,"-",IFERROR(IF(DATEDIF('Base de données'!$A1024,L$1,"d")&lt;&gt;0,"",'Base de données'!$B1024),""))</f>
        <v/>
      </c>
      <c r="M1024" s="39" t="str">
        <f>IF(M$1&gt;$AE$1,"-",IFERROR(IF(DATEDIF('Base de données'!$A1024,M$1,"d")&lt;&gt;0,"",'Base de données'!$B1024),""))</f>
        <v/>
      </c>
      <c r="N1024" s="39" t="str">
        <f>IF(N$1&gt;$AE$1,"-",IFERROR(IF(DATEDIF('Base de données'!$A1024,N$1,"d")&lt;&gt;0,"",'Base de données'!$B1024),""))</f>
        <v>ARBLU</v>
      </c>
      <c r="O1024" s="39" t="str">
        <f>IF(O$1&gt;$AE$1,"-",IFERROR(IF(DATEDIF('Base de données'!$A1024,O$1,"d")&lt;&gt;0,"",'Base de données'!$B1024),""))</f>
        <v/>
      </c>
      <c r="P1024" s="39" t="str">
        <f>IF(P$1&gt;$AE$1,"-",IFERROR(IF(DATEDIF('Base de données'!$A1024,P$1,"d")&lt;&gt;0,"",'Base de données'!$B1024),""))</f>
        <v/>
      </c>
      <c r="Q1024" s="39" t="str">
        <f>IF(Q$1&gt;$AE$1,"-",IFERROR(IF(DATEDIF('Base de données'!$A1024,Q$1,"d")&lt;&gt;0,"",'Base de données'!$B1024),""))</f>
        <v/>
      </c>
      <c r="R1024" s="39" t="str">
        <f>IF(R$1&gt;$AE$1,"-",IFERROR(IF(DATEDIF('Base de données'!$A1024,R$1,"d")&lt;&gt;0,"",'Base de données'!$B1024),""))</f>
        <v/>
      </c>
      <c r="S1024" s="39" t="str">
        <f>IF(S$1&gt;$AE$1,"-",IFERROR(IF(DATEDIF('Base de données'!$A1024,S$1,"d")&lt;&gt;0,"",'Base de données'!$B1024),""))</f>
        <v/>
      </c>
      <c r="T1024" s="39" t="str">
        <f>IF(T$1&gt;$AE$1,"-",IFERROR(IF(DATEDIF('Base de données'!$A1024,T$1,"d")&lt;&gt;0,"",'Base de données'!$B1024),""))</f>
        <v/>
      </c>
      <c r="U1024" s="39" t="str">
        <f>IF(U$1&gt;$AE$1,"-",IFERROR(IF(DATEDIF('Base de données'!$A1024,U$1,"d")&lt;&gt;0,"",'Base de données'!$B1024),""))</f>
        <v/>
      </c>
      <c r="V1024" s="39" t="str">
        <f>IF(V$1&gt;$AE$1,"-",IFERROR(IF(DATEDIF('Base de données'!$A1024,V$1,"d")&lt;&gt;0,"",'Base de données'!$B1024),""))</f>
        <v/>
      </c>
      <c r="W1024" s="34"/>
      <c r="X1024" s="30" t="str">
        <f>'Base de données'!$C1024&amp;" "&amp;'Base de données'!$D1024</f>
        <v>Lacroix Thibault</v>
      </c>
      <c r="Y1024" s="31">
        <f>COUNTIF('Base de données'!$B:$B,'Base de données'!$B1024)</f>
        <v>12</v>
      </c>
      <c r="AA1024" s="87" cm="1">
        <f t="array" aca="1" ref="AA1024" ca="1">INDIRECT("'Base de données'!A" &amp; ROW(Y1024))</f>
        <v>45748</v>
      </c>
      <c r="AB1024" s="51" t="str" cm="1">
        <f t="array" aca="1" ref="AB1024" ca="1">INDIRECT("'Base de données'!B" &amp; ROW(Z1024))</f>
        <v>ARBLU</v>
      </c>
    </row>
    <row r="1025" spans="1:28" x14ac:dyDescent="0.3">
      <c r="A1025" s="41" t="str">
        <f ca="1">IF(IF(AND($B1025&lt;&gt;"-",$B1025=$E1025),"Entrée et sortie","-")="Entrée et sortie",'Base de données'!$B1025,"-")</f>
        <v>-</v>
      </c>
      <c r="B1025" s="41" t="str">
        <f t="shared" ca="1" si="63"/>
        <v>-</v>
      </c>
      <c r="C1025" s="41" t="str">
        <f t="shared" ca="1" si="64"/>
        <v>-</v>
      </c>
      <c r="D1025" s="41" t="str">
        <f>IF($F1025="sortie en cours d'année",'Base de données'!$B1025,"-")</f>
        <v>-</v>
      </c>
      <c r="E1025" s="41" t="str">
        <f>IF($H1025="entrée en cours d'année",'Base de données'!$B1025,"-")</f>
        <v>-</v>
      </c>
      <c r="F1025" s="37" t="str">
        <f t="shared" si="61"/>
        <v/>
      </c>
      <c r="G1025" s="37" t="str">
        <f>IF($J1025="mouvement",_xlfn.XLOOKUP('Base de données'!$B1025,$V:$V,$V:$V,0),"")</f>
        <v/>
      </c>
      <c r="H1025" s="37" t="str">
        <f t="shared" si="62"/>
        <v/>
      </c>
      <c r="I1025" s="37" t="str">
        <f>IF($J1025="mouvement",_xlfn.XLOOKUP('Base de données'!$B1025,$K:$K,$K:$K,0),"")</f>
        <v/>
      </c>
      <c r="J1025" s="38" t="str">
        <f>IF(AND(Y1025&lt;&gt;MAX(Y:Y),COUNTIF(K1025:V1025,'Base de données'!$B1025)&gt;0),"mouvement","")</f>
        <v/>
      </c>
      <c r="K1025" s="39" t="str">
        <f>IF(K$1&gt;$AE$1,"-",IFERROR(IF(DATEDIF('Base de données'!$A1025,K$1,"d")&lt;&gt;0,"",'Base de données'!$B1025),""))</f>
        <v/>
      </c>
      <c r="L1025" s="39" t="str">
        <f>IF(L$1&gt;$AE$1,"-",IFERROR(IF(DATEDIF('Base de données'!$A1025,L$1,"d")&lt;&gt;0,"",'Base de données'!$B1025),""))</f>
        <v/>
      </c>
      <c r="M1025" s="39" t="str">
        <f>IF(M$1&gt;$AE$1,"-",IFERROR(IF(DATEDIF('Base de données'!$A1025,M$1,"d")&lt;&gt;0,"",'Base de données'!$B1025),""))</f>
        <v/>
      </c>
      <c r="N1025" s="39" t="str">
        <f>IF(N$1&gt;$AE$1,"-",IFERROR(IF(DATEDIF('Base de données'!$A1025,N$1,"d")&lt;&gt;0,"",'Base de données'!$B1025),""))</f>
        <v>2T2W1</v>
      </c>
      <c r="O1025" s="39" t="str">
        <f>IF(O$1&gt;$AE$1,"-",IFERROR(IF(DATEDIF('Base de données'!$A1025,O$1,"d")&lt;&gt;0,"",'Base de données'!$B1025),""))</f>
        <v/>
      </c>
      <c r="P1025" s="39" t="str">
        <f>IF(P$1&gt;$AE$1,"-",IFERROR(IF(DATEDIF('Base de données'!$A1025,P$1,"d")&lt;&gt;0,"",'Base de données'!$B1025),""))</f>
        <v/>
      </c>
      <c r="Q1025" s="39" t="str">
        <f>IF(Q$1&gt;$AE$1,"-",IFERROR(IF(DATEDIF('Base de données'!$A1025,Q$1,"d")&lt;&gt;0,"",'Base de données'!$B1025),""))</f>
        <v/>
      </c>
      <c r="R1025" s="39" t="str">
        <f>IF(R$1&gt;$AE$1,"-",IFERROR(IF(DATEDIF('Base de données'!$A1025,R$1,"d")&lt;&gt;0,"",'Base de données'!$B1025),""))</f>
        <v/>
      </c>
      <c r="S1025" s="39" t="str">
        <f>IF(S$1&gt;$AE$1,"-",IFERROR(IF(DATEDIF('Base de données'!$A1025,S$1,"d")&lt;&gt;0,"",'Base de données'!$B1025),""))</f>
        <v/>
      </c>
      <c r="T1025" s="39" t="str">
        <f>IF(T$1&gt;$AE$1,"-",IFERROR(IF(DATEDIF('Base de données'!$A1025,T$1,"d")&lt;&gt;0,"",'Base de données'!$B1025),""))</f>
        <v/>
      </c>
      <c r="U1025" s="39" t="str">
        <f>IF(U$1&gt;$AE$1,"-",IFERROR(IF(DATEDIF('Base de données'!$A1025,U$1,"d")&lt;&gt;0,"",'Base de données'!$B1025),""))</f>
        <v/>
      </c>
      <c r="V1025" s="39" t="str">
        <f>IF(V$1&gt;$AE$1,"-",IFERROR(IF(DATEDIF('Base de données'!$A1025,V$1,"d")&lt;&gt;0,"",'Base de données'!$B1025),""))</f>
        <v/>
      </c>
      <c r="W1025" s="34"/>
      <c r="X1025" s="30" t="str">
        <f>'Base de données'!$C1025&amp;" "&amp;'Base de données'!$D1025</f>
        <v>Maillard Laurent</v>
      </c>
      <c r="Y1025" s="31">
        <f>COUNTIF('Base de données'!$B:$B,'Base de données'!$B1025)</f>
        <v>12</v>
      </c>
      <c r="AA1025" s="87" cm="1">
        <f t="array" aca="1" ref="AA1025" ca="1">INDIRECT("'Base de données'!A" &amp; ROW(Y1025))</f>
        <v>45748</v>
      </c>
      <c r="AB1025" s="51" t="str" cm="1">
        <f t="array" aca="1" ref="AB1025" ca="1">INDIRECT("'Base de données'!B" &amp; ROW(Z1025))</f>
        <v>2T2W1</v>
      </c>
    </row>
    <row r="1026" spans="1:28" x14ac:dyDescent="0.3">
      <c r="A1026" s="41" t="str">
        <f ca="1">IF(IF(AND($B1026&lt;&gt;"-",$B1026=$E1026),"Entrée et sortie","-")="Entrée et sortie",'Base de données'!$B1026,"-")</f>
        <v>-</v>
      </c>
      <c r="B1026" s="41" t="str">
        <f t="shared" ca="1" si="63"/>
        <v>-</v>
      </c>
      <c r="C1026" s="41" t="str">
        <f t="shared" ca="1" si="64"/>
        <v>-</v>
      </c>
      <c r="D1026" s="41" t="str">
        <f>IF($F1026="sortie en cours d'année",'Base de données'!$B1026,"-")</f>
        <v>-</v>
      </c>
      <c r="E1026" s="41" t="str">
        <f>IF($H1026="entrée en cours d'année",'Base de données'!$B1026,"-")</f>
        <v>-</v>
      </c>
      <c r="F1026" s="37" t="str">
        <f t="shared" ref="F1026:F1089" si="65">IF(AND(G1026=0,J1026="mouvement"),"sortie en cours d'année","")</f>
        <v/>
      </c>
      <c r="G1026" s="37" t="str">
        <f>IF($J1026="mouvement",_xlfn.XLOOKUP('Base de données'!$B1026,$V:$V,$V:$V,0),"")</f>
        <v/>
      </c>
      <c r="H1026" s="37" t="str">
        <f t="shared" ref="H1026:H1089" si="66">IF(AND(I1026=0,J1026="mouvement"),"entrée en cours d'année","")</f>
        <v/>
      </c>
      <c r="I1026" s="37" t="str">
        <f>IF($J1026="mouvement",_xlfn.XLOOKUP('Base de données'!$B1026,$K:$K,$K:$K,0),"")</f>
        <v/>
      </c>
      <c r="J1026" s="38" t="str">
        <f>IF(AND(Y1026&lt;&gt;MAX(Y:Y),COUNTIF(K1026:V1026,'Base de données'!$B1026)&gt;0),"mouvement","")</f>
        <v/>
      </c>
      <c r="K1026" s="39" t="str">
        <f>IF(K$1&gt;$AE$1,"-",IFERROR(IF(DATEDIF('Base de données'!$A1026,K$1,"d")&lt;&gt;0,"",'Base de données'!$B1026),""))</f>
        <v/>
      </c>
      <c r="L1026" s="39" t="str">
        <f>IF(L$1&gt;$AE$1,"-",IFERROR(IF(DATEDIF('Base de données'!$A1026,L$1,"d")&lt;&gt;0,"",'Base de données'!$B1026),""))</f>
        <v/>
      </c>
      <c r="M1026" s="39" t="str">
        <f>IF(M$1&gt;$AE$1,"-",IFERROR(IF(DATEDIF('Base de données'!$A1026,M$1,"d")&lt;&gt;0,"",'Base de données'!$B1026),""))</f>
        <v/>
      </c>
      <c r="N1026" s="39" t="str">
        <f>IF(N$1&gt;$AE$1,"-",IFERROR(IF(DATEDIF('Base de données'!$A1026,N$1,"d")&lt;&gt;0,"",'Base de données'!$B1026),""))</f>
        <v>DOY58</v>
      </c>
      <c r="O1026" s="39" t="str">
        <f>IF(O$1&gt;$AE$1,"-",IFERROR(IF(DATEDIF('Base de données'!$A1026,O$1,"d")&lt;&gt;0,"",'Base de données'!$B1026),""))</f>
        <v/>
      </c>
      <c r="P1026" s="39" t="str">
        <f>IF(P$1&gt;$AE$1,"-",IFERROR(IF(DATEDIF('Base de données'!$A1026,P$1,"d")&lt;&gt;0,"",'Base de données'!$B1026),""))</f>
        <v/>
      </c>
      <c r="Q1026" s="39" t="str">
        <f>IF(Q$1&gt;$AE$1,"-",IFERROR(IF(DATEDIF('Base de données'!$A1026,Q$1,"d")&lt;&gt;0,"",'Base de données'!$B1026),""))</f>
        <v/>
      </c>
      <c r="R1026" s="39" t="str">
        <f>IF(R$1&gt;$AE$1,"-",IFERROR(IF(DATEDIF('Base de données'!$A1026,R$1,"d")&lt;&gt;0,"",'Base de données'!$B1026),""))</f>
        <v/>
      </c>
      <c r="S1026" s="39" t="str">
        <f>IF(S$1&gt;$AE$1,"-",IFERROR(IF(DATEDIF('Base de données'!$A1026,S$1,"d")&lt;&gt;0,"",'Base de données'!$B1026),""))</f>
        <v/>
      </c>
      <c r="T1026" s="39" t="str">
        <f>IF(T$1&gt;$AE$1,"-",IFERROR(IF(DATEDIF('Base de données'!$A1026,T$1,"d")&lt;&gt;0,"",'Base de données'!$B1026),""))</f>
        <v/>
      </c>
      <c r="U1026" s="39" t="str">
        <f>IF(U$1&gt;$AE$1,"-",IFERROR(IF(DATEDIF('Base de données'!$A1026,U$1,"d")&lt;&gt;0,"",'Base de données'!$B1026),""))</f>
        <v/>
      </c>
      <c r="V1026" s="39" t="str">
        <f>IF(V$1&gt;$AE$1,"-",IFERROR(IF(DATEDIF('Base de données'!$A1026,V$1,"d")&lt;&gt;0,"",'Base de données'!$B1026),""))</f>
        <v/>
      </c>
      <c r="W1026" s="34"/>
      <c r="X1026" s="30" t="str">
        <f>'Base de données'!$C1026&amp;" "&amp;'Base de données'!$D1026</f>
        <v>Munoz Joseph</v>
      </c>
      <c r="Y1026" s="31">
        <f>COUNTIF('Base de données'!$B:$B,'Base de données'!$B1026)</f>
        <v>12</v>
      </c>
      <c r="AA1026" s="87" cm="1">
        <f t="array" aca="1" ref="AA1026" ca="1">INDIRECT("'Base de données'!A" &amp; ROW(Y1026))</f>
        <v>45748</v>
      </c>
      <c r="AB1026" s="51" t="str" cm="1">
        <f t="array" aca="1" ref="AB1026" ca="1">INDIRECT("'Base de données'!B" &amp; ROW(Z1026))</f>
        <v>DOY58</v>
      </c>
    </row>
    <row r="1027" spans="1:28" x14ac:dyDescent="0.3">
      <c r="A1027" s="41" t="str">
        <f ca="1">IF(IF(AND($B1027&lt;&gt;"-",$B1027=$E1027),"Entrée et sortie","-")="Entrée et sortie",'Base de données'!$B1027,"-")</f>
        <v>-</v>
      </c>
      <c r="B1027" s="41" t="str">
        <f t="shared" ref="B1027:B1090" ca="1" si="67">_xlfn.XLOOKUP($AB1027,$D:$D,$C:$C,"-",0,-1)</f>
        <v>-</v>
      </c>
      <c r="C1027" s="41" t="str">
        <f t="shared" ref="C1027:C1090" ca="1" si="68">IF($AA1027&lt;&gt;$AE$1,$D1027,"-")</f>
        <v>-</v>
      </c>
      <c r="D1027" s="41" t="str">
        <f>IF($F1027="sortie en cours d'année",'Base de données'!$B1027,"-")</f>
        <v>-</v>
      </c>
      <c r="E1027" s="41" t="str">
        <f>IF($H1027="entrée en cours d'année",'Base de données'!$B1027,"-")</f>
        <v>-</v>
      </c>
      <c r="F1027" s="37" t="str">
        <f t="shared" si="65"/>
        <v/>
      </c>
      <c r="G1027" s="37" t="str">
        <f>IF($J1027="mouvement",_xlfn.XLOOKUP('Base de données'!$B1027,$V:$V,$V:$V,0),"")</f>
        <v/>
      </c>
      <c r="H1027" s="37" t="str">
        <f t="shared" si="66"/>
        <v/>
      </c>
      <c r="I1027" s="37" t="str">
        <f>IF($J1027="mouvement",_xlfn.XLOOKUP('Base de données'!$B1027,$K:$K,$K:$K,0),"")</f>
        <v/>
      </c>
      <c r="J1027" s="38" t="str">
        <f>IF(AND(Y1027&lt;&gt;MAX(Y:Y),COUNTIF(K1027:V1027,'Base de données'!$B1027)&gt;0),"mouvement","")</f>
        <v/>
      </c>
      <c r="K1027" s="39" t="str">
        <f>IF(K$1&gt;$AE$1,"-",IFERROR(IF(DATEDIF('Base de données'!$A1027,K$1,"d")&lt;&gt;0,"",'Base de données'!$B1027),""))</f>
        <v/>
      </c>
      <c r="L1027" s="39" t="str">
        <f>IF(L$1&gt;$AE$1,"-",IFERROR(IF(DATEDIF('Base de données'!$A1027,L$1,"d")&lt;&gt;0,"",'Base de données'!$B1027),""))</f>
        <v/>
      </c>
      <c r="M1027" s="39" t="str">
        <f>IF(M$1&gt;$AE$1,"-",IFERROR(IF(DATEDIF('Base de données'!$A1027,M$1,"d")&lt;&gt;0,"",'Base de données'!$B1027),""))</f>
        <v/>
      </c>
      <c r="N1027" s="39" t="str">
        <f>IF(N$1&gt;$AE$1,"-",IFERROR(IF(DATEDIF('Base de données'!$A1027,N$1,"d")&lt;&gt;0,"",'Base de données'!$B1027),""))</f>
        <v>TAAFZ</v>
      </c>
      <c r="O1027" s="39" t="str">
        <f>IF(O$1&gt;$AE$1,"-",IFERROR(IF(DATEDIF('Base de données'!$A1027,O$1,"d")&lt;&gt;0,"",'Base de données'!$B1027),""))</f>
        <v/>
      </c>
      <c r="P1027" s="39" t="str">
        <f>IF(P$1&gt;$AE$1,"-",IFERROR(IF(DATEDIF('Base de données'!$A1027,P$1,"d")&lt;&gt;0,"",'Base de données'!$B1027),""))</f>
        <v/>
      </c>
      <c r="Q1027" s="39" t="str">
        <f>IF(Q$1&gt;$AE$1,"-",IFERROR(IF(DATEDIF('Base de données'!$A1027,Q$1,"d")&lt;&gt;0,"",'Base de données'!$B1027),""))</f>
        <v/>
      </c>
      <c r="R1027" s="39" t="str">
        <f>IF(R$1&gt;$AE$1,"-",IFERROR(IF(DATEDIF('Base de données'!$A1027,R$1,"d")&lt;&gt;0,"",'Base de données'!$B1027),""))</f>
        <v/>
      </c>
      <c r="S1027" s="39" t="str">
        <f>IF(S$1&gt;$AE$1,"-",IFERROR(IF(DATEDIF('Base de données'!$A1027,S$1,"d")&lt;&gt;0,"",'Base de données'!$B1027),""))</f>
        <v/>
      </c>
      <c r="T1027" s="39" t="str">
        <f>IF(T$1&gt;$AE$1,"-",IFERROR(IF(DATEDIF('Base de données'!$A1027,T$1,"d")&lt;&gt;0,"",'Base de données'!$B1027),""))</f>
        <v/>
      </c>
      <c r="U1027" s="39" t="str">
        <f>IF(U$1&gt;$AE$1,"-",IFERROR(IF(DATEDIF('Base de données'!$A1027,U$1,"d")&lt;&gt;0,"",'Base de données'!$B1027),""))</f>
        <v/>
      </c>
      <c r="V1027" s="39" t="str">
        <f>IF(V$1&gt;$AE$1,"-",IFERROR(IF(DATEDIF('Base de données'!$A1027,V$1,"d")&lt;&gt;0,"",'Base de données'!$B1027),""))</f>
        <v/>
      </c>
      <c r="W1027" s="34"/>
      <c r="X1027" s="30" t="str">
        <f>'Base de données'!$C1027&amp;" "&amp;'Base de données'!$D1027</f>
        <v>Lévêque Victor</v>
      </c>
      <c r="Y1027" s="31">
        <f>COUNTIF('Base de données'!$B:$B,'Base de données'!$B1027)</f>
        <v>12</v>
      </c>
      <c r="AA1027" s="87" cm="1">
        <f t="array" aca="1" ref="AA1027" ca="1">INDIRECT("'Base de données'!A" &amp; ROW(Y1027))</f>
        <v>45748</v>
      </c>
      <c r="AB1027" s="51" t="str" cm="1">
        <f t="array" aca="1" ref="AB1027" ca="1">INDIRECT("'Base de données'!B" &amp; ROW(Z1027))</f>
        <v>TAAFZ</v>
      </c>
    </row>
    <row r="1028" spans="1:28" x14ac:dyDescent="0.3">
      <c r="A1028" s="41" t="str">
        <f ca="1">IF(IF(AND($B1028&lt;&gt;"-",$B1028=$E1028),"Entrée et sortie","-")="Entrée et sortie",'Base de données'!$B1028,"-")</f>
        <v>-</v>
      </c>
      <c r="B1028" s="41" t="str">
        <f t="shared" ca="1" si="67"/>
        <v>-</v>
      </c>
      <c r="C1028" s="41" t="str">
        <f t="shared" ca="1" si="68"/>
        <v>-</v>
      </c>
      <c r="D1028" s="41" t="str">
        <f>IF($F1028="sortie en cours d'année",'Base de données'!$B1028,"-")</f>
        <v>-</v>
      </c>
      <c r="E1028" s="41" t="str">
        <f>IF($H1028="entrée en cours d'année",'Base de données'!$B1028,"-")</f>
        <v>-</v>
      </c>
      <c r="F1028" s="37" t="str">
        <f t="shared" si="65"/>
        <v/>
      </c>
      <c r="G1028" s="37" t="str">
        <f>IF($J1028="mouvement",_xlfn.XLOOKUP('Base de données'!$B1028,$V:$V,$V:$V,0),"")</f>
        <v/>
      </c>
      <c r="H1028" s="37" t="str">
        <f t="shared" si="66"/>
        <v/>
      </c>
      <c r="I1028" s="37" t="str">
        <f>IF($J1028="mouvement",_xlfn.XLOOKUP('Base de données'!$B1028,$K:$K,$K:$K,0),"")</f>
        <v/>
      </c>
      <c r="J1028" s="38" t="str">
        <f>IF(AND(Y1028&lt;&gt;MAX(Y:Y),COUNTIF(K1028:V1028,'Base de données'!$B1028)&gt;0),"mouvement","")</f>
        <v/>
      </c>
      <c r="K1028" s="39" t="str">
        <f>IF(K$1&gt;$AE$1,"-",IFERROR(IF(DATEDIF('Base de données'!$A1028,K$1,"d")&lt;&gt;0,"",'Base de données'!$B1028),""))</f>
        <v/>
      </c>
      <c r="L1028" s="39" t="str">
        <f>IF(L$1&gt;$AE$1,"-",IFERROR(IF(DATEDIF('Base de données'!$A1028,L$1,"d")&lt;&gt;0,"",'Base de données'!$B1028),""))</f>
        <v/>
      </c>
      <c r="M1028" s="39" t="str">
        <f>IF(M$1&gt;$AE$1,"-",IFERROR(IF(DATEDIF('Base de données'!$A1028,M$1,"d")&lt;&gt;0,"",'Base de données'!$B1028),""))</f>
        <v/>
      </c>
      <c r="N1028" s="39" t="str">
        <f>IF(N$1&gt;$AE$1,"-",IFERROR(IF(DATEDIF('Base de données'!$A1028,N$1,"d")&lt;&gt;0,"",'Base de données'!$B1028),""))</f>
        <v>CJEWL</v>
      </c>
      <c r="O1028" s="39" t="str">
        <f>IF(O$1&gt;$AE$1,"-",IFERROR(IF(DATEDIF('Base de données'!$A1028,O$1,"d")&lt;&gt;0,"",'Base de données'!$B1028),""))</f>
        <v/>
      </c>
      <c r="P1028" s="39" t="str">
        <f>IF(P$1&gt;$AE$1,"-",IFERROR(IF(DATEDIF('Base de données'!$A1028,P$1,"d")&lt;&gt;0,"",'Base de données'!$B1028),""))</f>
        <v/>
      </c>
      <c r="Q1028" s="39" t="str">
        <f>IF(Q$1&gt;$AE$1,"-",IFERROR(IF(DATEDIF('Base de données'!$A1028,Q$1,"d")&lt;&gt;0,"",'Base de données'!$B1028),""))</f>
        <v/>
      </c>
      <c r="R1028" s="39" t="str">
        <f>IF(R$1&gt;$AE$1,"-",IFERROR(IF(DATEDIF('Base de données'!$A1028,R$1,"d")&lt;&gt;0,"",'Base de données'!$B1028),""))</f>
        <v/>
      </c>
      <c r="S1028" s="39" t="str">
        <f>IF(S$1&gt;$AE$1,"-",IFERROR(IF(DATEDIF('Base de données'!$A1028,S$1,"d")&lt;&gt;0,"",'Base de données'!$B1028),""))</f>
        <v/>
      </c>
      <c r="T1028" s="39" t="str">
        <f>IF(T$1&gt;$AE$1,"-",IFERROR(IF(DATEDIF('Base de données'!$A1028,T$1,"d")&lt;&gt;0,"",'Base de données'!$B1028),""))</f>
        <v/>
      </c>
      <c r="U1028" s="39" t="str">
        <f>IF(U$1&gt;$AE$1,"-",IFERROR(IF(DATEDIF('Base de données'!$A1028,U$1,"d")&lt;&gt;0,"",'Base de données'!$B1028),""))</f>
        <v/>
      </c>
      <c r="V1028" s="39" t="str">
        <f>IF(V$1&gt;$AE$1,"-",IFERROR(IF(DATEDIF('Base de données'!$A1028,V$1,"d")&lt;&gt;0,"",'Base de données'!$B1028),""))</f>
        <v/>
      </c>
      <c r="W1028" s="34"/>
      <c r="X1028" s="30" t="str">
        <f>'Base de données'!$C1028&amp;" "&amp;'Base de données'!$D1028</f>
        <v>Grenier Aimé</v>
      </c>
      <c r="Y1028" s="31">
        <f>COUNTIF('Base de données'!$B:$B,'Base de données'!$B1028)</f>
        <v>12</v>
      </c>
      <c r="AA1028" s="87" cm="1">
        <f t="array" aca="1" ref="AA1028" ca="1">INDIRECT("'Base de données'!A" &amp; ROW(Y1028))</f>
        <v>45748</v>
      </c>
      <c r="AB1028" s="51" t="str" cm="1">
        <f t="array" aca="1" ref="AB1028" ca="1">INDIRECT("'Base de données'!B" &amp; ROW(Z1028))</f>
        <v>CJEWL</v>
      </c>
    </row>
    <row r="1029" spans="1:28" x14ac:dyDescent="0.3">
      <c r="A1029" s="41" t="str">
        <f ca="1">IF(IF(AND($B1029&lt;&gt;"-",$B1029=$E1029),"Entrée et sortie","-")="Entrée et sortie",'Base de données'!$B1029,"-")</f>
        <v>-</v>
      </c>
      <c r="B1029" s="41" t="str">
        <f t="shared" ca="1" si="67"/>
        <v>-</v>
      </c>
      <c r="C1029" s="41" t="str">
        <f t="shared" ca="1" si="68"/>
        <v>-</v>
      </c>
      <c r="D1029" s="41" t="str">
        <f>IF($F1029="sortie en cours d'année",'Base de données'!$B1029,"-")</f>
        <v>-</v>
      </c>
      <c r="E1029" s="41" t="str">
        <f>IF($H1029="entrée en cours d'année",'Base de données'!$B1029,"-")</f>
        <v>-</v>
      </c>
      <c r="F1029" s="37" t="str">
        <f t="shared" si="65"/>
        <v/>
      </c>
      <c r="G1029" s="37" t="str">
        <f>IF($J1029="mouvement",_xlfn.XLOOKUP('Base de données'!$B1029,$V:$V,$V:$V,0),"")</f>
        <v/>
      </c>
      <c r="H1029" s="37" t="str">
        <f t="shared" si="66"/>
        <v/>
      </c>
      <c r="I1029" s="37" t="str">
        <f>IF($J1029="mouvement",_xlfn.XLOOKUP('Base de données'!$B1029,$K:$K,$K:$K,0),"")</f>
        <v/>
      </c>
      <c r="J1029" s="38" t="str">
        <f>IF(AND(Y1029&lt;&gt;MAX(Y:Y),COUNTIF(K1029:V1029,'Base de données'!$B1029)&gt;0),"mouvement","")</f>
        <v/>
      </c>
      <c r="K1029" s="39" t="str">
        <f>IF(K$1&gt;$AE$1,"-",IFERROR(IF(DATEDIF('Base de données'!$A1029,K$1,"d")&lt;&gt;0,"",'Base de données'!$B1029),""))</f>
        <v/>
      </c>
      <c r="L1029" s="39" t="str">
        <f>IF(L$1&gt;$AE$1,"-",IFERROR(IF(DATEDIF('Base de données'!$A1029,L$1,"d")&lt;&gt;0,"",'Base de données'!$B1029),""))</f>
        <v/>
      </c>
      <c r="M1029" s="39" t="str">
        <f>IF(M$1&gt;$AE$1,"-",IFERROR(IF(DATEDIF('Base de données'!$A1029,M$1,"d")&lt;&gt;0,"",'Base de données'!$B1029),""))</f>
        <v/>
      </c>
      <c r="N1029" s="39" t="str">
        <f>IF(N$1&gt;$AE$1,"-",IFERROR(IF(DATEDIF('Base de données'!$A1029,N$1,"d")&lt;&gt;0,"",'Base de données'!$B1029),""))</f>
        <v>GN35T</v>
      </c>
      <c r="O1029" s="39" t="str">
        <f>IF(O$1&gt;$AE$1,"-",IFERROR(IF(DATEDIF('Base de données'!$A1029,O$1,"d")&lt;&gt;0,"",'Base de données'!$B1029),""))</f>
        <v/>
      </c>
      <c r="P1029" s="39" t="str">
        <f>IF(P$1&gt;$AE$1,"-",IFERROR(IF(DATEDIF('Base de données'!$A1029,P$1,"d")&lt;&gt;0,"",'Base de données'!$B1029),""))</f>
        <v/>
      </c>
      <c r="Q1029" s="39" t="str">
        <f>IF(Q$1&gt;$AE$1,"-",IFERROR(IF(DATEDIF('Base de données'!$A1029,Q$1,"d")&lt;&gt;0,"",'Base de données'!$B1029),""))</f>
        <v/>
      </c>
      <c r="R1029" s="39" t="str">
        <f>IF(R$1&gt;$AE$1,"-",IFERROR(IF(DATEDIF('Base de données'!$A1029,R$1,"d")&lt;&gt;0,"",'Base de données'!$B1029),""))</f>
        <v/>
      </c>
      <c r="S1029" s="39" t="str">
        <f>IF(S$1&gt;$AE$1,"-",IFERROR(IF(DATEDIF('Base de données'!$A1029,S$1,"d")&lt;&gt;0,"",'Base de données'!$B1029),""))</f>
        <v/>
      </c>
      <c r="T1029" s="39" t="str">
        <f>IF(T$1&gt;$AE$1,"-",IFERROR(IF(DATEDIF('Base de données'!$A1029,T$1,"d")&lt;&gt;0,"",'Base de données'!$B1029),""))</f>
        <v/>
      </c>
      <c r="U1029" s="39" t="str">
        <f>IF(U$1&gt;$AE$1,"-",IFERROR(IF(DATEDIF('Base de données'!$A1029,U$1,"d")&lt;&gt;0,"",'Base de données'!$B1029),""))</f>
        <v/>
      </c>
      <c r="V1029" s="39" t="str">
        <f>IF(V$1&gt;$AE$1,"-",IFERROR(IF(DATEDIF('Base de données'!$A1029,V$1,"d")&lt;&gt;0,"",'Base de données'!$B1029),""))</f>
        <v/>
      </c>
      <c r="W1029" s="34"/>
      <c r="X1029" s="30" t="str">
        <f>'Base de données'!$C1029&amp;" "&amp;'Base de données'!$D1029</f>
        <v>Valette Timothée</v>
      </c>
      <c r="Y1029" s="31">
        <f>COUNTIF('Base de données'!$B:$B,'Base de données'!$B1029)</f>
        <v>12</v>
      </c>
      <c r="AA1029" s="87" cm="1">
        <f t="array" aca="1" ref="AA1029" ca="1">INDIRECT("'Base de données'!A" &amp; ROW(Y1029))</f>
        <v>45748</v>
      </c>
      <c r="AB1029" s="51" t="str" cm="1">
        <f t="array" aca="1" ref="AB1029" ca="1">INDIRECT("'Base de données'!B" &amp; ROW(Z1029))</f>
        <v>GN35T</v>
      </c>
    </row>
    <row r="1030" spans="1:28" x14ac:dyDescent="0.3">
      <c r="A1030" s="41" t="str">
        <f ca="1">IF(IF(AND($B1030&lt;&gt;"-",$B1030=$E1030),"Entrée et sortie","-")="Entrée et sortie",'Base de données'!$B1030,"-")</f>
        <v>-</v>
      </c>
      <c r="B1030" s="41" t="str">
        <f t="shared" ca="1" si="67"/>
        <v>-</v>
      </c>
      <c r="C1030" s="41" t="str">
        <f t="shared" ca="1" si="68"/>
        <v>-</v>
      </c>
      <c r="D1030" s="41" t="str">
        <f>IF($F1030="sortie en cours d'année",'Base de données'!$B1030,"-")</f>
        <v>-</v>
      </c>
      <c r="E1030" s="41" t="str">
        <f>IF($H1030="entrée en cours d'année",'Base de données'!$B1030,"-")</f>
        <v>-</v>
      </c>
      <c r="F1030" s="37" t="str">
        <f t="shared" si="65"/>
        <v/>
      </c>
      <c r="G1030" s="37" t="str">
        <f>IF($J1030="mouvement",_xlfn.XLOOKUP('Base de données'!$B1030,$V:$V,$V:$V,0),"")</f>
        <v/>
      </c>
      <c r="H1030" s="37" t="str">
        <f t="shared" si="66"/>
        <v/>
      </c>
      <c r="I1030" s="37" t="str">
        <f>IF($J1030="mouvement",_xlfn.XLOOKUP('Base de données'!$B1030,$K:$K,$K:$K,0),"")</f>
        <v/>
      </c>
      <c r="J1030" s="38" t="str">
        <f>IF(AND(Y1030&lt;&gt;MAX(Y:Y),COUNTIF(K1030:V1030,'Base de données'!$B1030)&gt;0),"mouvement","")</f>
        <v/>
      </c>
      <c r="K1030" s="39" t="str">
        <f>IF(K$1&gt;$AE$1,"-",IFERROR(IF(DATEDIF('Base de données'!$A1030,K$1,"d")&lt;&gt;0,"",'Base de données'!$B1030),""))</f>
        <v/>
      </c>
      <c r="L1030" s="39" t="str">
        <f>IF(L$1&gt;$AE$1,"-",IFERROR(IF(DATEDIF('Base de données'!$A1030,L$1,"d")&lt;&gt;0,"",'Base de données'!$B1030),""))</f>
        <v/>
      </c>
      <c r="M1030" s="39" t="str">
        <f>IF(M$1&gt;$AE$1,"-",IFERROR(IF(DATEDIF('Base de données'!$A1030,M$1,"d")&lt;&gt;0,"",'Base de données'!$B1030),""))</f>
        <v/>
      </c>
      <c r="N1030" s="39" t="str">
        <f>IF(N$1&gt;$AE$1,"-",IFERROR(IF(DATEDIF('Base de données'!$A1030,N$1,"d")&lt;&gt;0,"",'Base de données'!$B1030),""))</f>
        <v>8XT8G</v>
      </c>
      <c r="O1030" s="39" t="str">
        <f>IF(O$1&gt;$AE$1,"-",IFERROR(IF(DATEDIF('Base de données'!$A1030,O$1,"d")&lt;&gt;0,"",'Base de données'!$B1030),""))</f>
        <v/>
      </c>
      <c r="P1030" s="39" t="str">
        <f>IF(P$1&gt;$AE$1,"-",IFERROR(IF(DATEDIF('Base de données'!$A1030,P$1,"d")&lt;&gt;0,"",'Base de données'!$B1030),""))</f>
        <v/>
      </c>
      <c r="Q1030" s="39" t="str">
        <f>IF(Q$1&gt;$AE$1,"-",IFERROR(IF(DATEDIF('Base de données'!$A1030,Q$1,"d")&lt;&gt;0,"",'Base de données'!$B1030),""))</f>
        <v/>
      </c>
      <c r="R1030" s="39" t="str">
        <f>IF(R$1&gt;$AE$1,"-",IFERROR(IF(DATEDIF('Base de données'!$A1030,R$1,"d")&lt;&gt;0,"",'Base de données'!$B1030),""))</f>
        <v/>
      </c>
      <c r="S1030" s="39" t="str">
        <f>IF(S$1&gt;$AE$1,"-",IFERROR(IF(DATEDIF('Base de données'!$A1030,S$1,"d")&lt;&gt;0,"",'Base de données'!$B1030),""))</f>
        <v/>
      </c>
      <c r="T1030" s="39" t="str">
        <f>IF(T$1&gt;$AE$1,"-",IFERROR(IF(DATEDIF('Base de données'!$A1030,T$1,"d")&lt;&gt;0,"",'Base de données'!$B1030),""))</f>
        <v/>
      </c>
      <c r="U1030" s="39" t="str">
        <f>IF(U$1&gt;$AE$1,"-",IFERROR(IF(DATEDIF('Base de données'!$A1030,U$1,"d")&lt;&gt;0,"",'Base de données'!$B1030),""))</f>
        <v/>
      </c>
      <c r="V1030" s="39" t="str">
        <f>IF(V$1&gt;$AE$1,"-",IFERROR(IF(DATEDIF('Base de données'!$A1030,V$1,"d")&lt;&gt;0,"",'Base de données'!$B1030),""))</f>
        <v/>
      </c>
      <c r="W1030" s="34"/>
      <c r="X1030" s="30" t="str">
        <f>'Base de données'!$C1030&amp;" "&amp;'Base de données'!$D1030</f>
        <v>Fontaine Denise</v>
      </c>
      <c r="Y1030" s="31">
        <f>COUNTIF('Base de données'!$B:$B,'Base de données'!$B1030)</f>
        <v>12</v>
      </c>
      <c r="AA1030" s="87" cm="1">
        <f t="array" aca="1" ref="AA1030" ca="1">INDIRECT("'Base de données'!A" &amp; ROW(Y1030))</f>
        <v>45748</v>
      </c>
      <c r="AB1030" s="51" t="str" cm="1">
        <f t="array" aca="1" ref="AB1030" ca="1">INDIRECT("'Base de données'!B" &amp; ROW(Z1030))</f>
        <v>8XT8G</v>
      </c>
    </row>
    <row r="1031" spans="1:28" x14ac:dyDescent="0.3">
      <c r="A1031" s="41" t="str">
        <f ca="1">IF(IF(AND($B1031&lt;&gt;"-",$B1031=$E1031),"Entrée et sortie","-")="Entrée et sortie",'Base de données'!$B1031,"-")</f>
        <v>-</v>
      </c>
      <c r="B1031" s="41" t="str">
        <f t="shared" ca="1" si="67"/>
        <v>-</v>
      </c>
      <c r="C1031" s="41" t="str">
        <f t="shared" ca="1" si="68"/>
        <v>-</v>
      </c>
      <c r="D1031" s="41" t="str">
        <f>IF($F1031="sortie en cours d'année",'Base de données'!$B1031,"-")</f>
        <v>-</v>
      </c>
      <c r="E1031" s="41" t="str">
        <f>IF($H1031="entrée en cours d'année",'Base de données'!$B1031,"-")</f>
        <v>-</v>
      </c>
      <c r="F1031" s="37" t="str">
        <f t="shared" si="65"/>
        <v/>
      </c>
      <c r="G1031" s="37" t="str">
        <f>IF($J1031="mouvement",_xlfn.XLOOKUP('Base de données'!$B1031,$V:$V,$V:$V,0),"")</f>
        <v/>
      </c>
      <c r="H1031" s="37" t="str">
        <f t="shared" si="66"/>
        <v/>
      </c>
      <c r="I1031" s="37" t="str">
        <f>IF($J1031="mouvement",_xlfn.XLOOKUP('Base de données'!$B1031,$K:$K,$K:$K,0),"")</f>
        <v/>
      </c>
      <c r="J1031" s="38" t="str">
        <f>IF(AND(Y1031&lt;&gt;MAX(Y:Y),COUNTIF(K1031:V1031,'Base de données'!$B1031)&gt;0),"mouvement","")</f>
        <v/>
      </c>
      <c r="K1031" s="39" t="str">
        <f>IF(K$1&gt;$AE$1,"-",IFERROR(IF(DATEDIF('Base de données'!$A1031,K$1,"d")&lt;&gt;0,"",'Base de données'!$B1031),""))</f>
        <v/>
      </c>
      <c r="L1031" s="39" t="str">
        <f>IF(L$1&gt;$AE$1,"-",IFERROR(IF(DATEDIF('Base de données'!$A1031,L$1,"d")&lt;&gt;0,"",'Base de données'!$B1031),""))</f>
        <v/>
      </c>
      <c r="M1031" s="39" t="str">
        <f>IF(M$1&gt;$AE$1,"-",IFERROR(IF(DATEDIF('Base de données'!$A1031,M$1,"d")&lt;&gt;0,"",'Base de données'!$B1031),""))</f>
        <v/>
      </c>
      <c r="N1031" s="39" t="str">
        <f>IF(N$1&gt;$AE$1,"-",IFERROR(IF(DATEDIF('Base de données'!$A1031,N$1,"d")&lt;&gt;0,"",'Base de données'!$B1031),""))</f>
        <v>OPEPZ</v>
      </c>
      <c r="O1031" s="39" t="str">
        <f>IF(O$1&gt;$AE$1,"-",IFERROR(IF(DATEDIF('Base de données'!$A1031,O$1,"d")&lt;&gt;0,"",'Base de données'!$B1031),""))</f>
        <v/>
      </c>
      <c r="P1031" s="39" t="str">
        <f>IF(P$1&gt;$AE$1,"-",IFERROR(IF(DATEDIF('Base de données'!$A1031,P$1,"d")&lt;&gt;0,"",'Base de données'!$B1031),""))</f>
        <v/>
      </c>
      <c r="Q1031" s="39" t="str">
        <f>IF(Q$1&gt;$AE$1,"-",IFERROR(IF(DATEDIF('Base de données'!$A1031,Q$1,"d")&lt;&gt;0,"",'Base de données'!$B1031),""))</f>
        <v/>
      </c>
      <c r="R1031" s="39" t="str">
        <f>IF(R$1&gt;$AE$1,"-",IFERROR(IF(DATEDIF('Base de données'!$A1031,R$1,"d")&lt;&gt;0,"",'Base de données'!$B1031),""))</f>
        <v/>
      </c>
      <c r="S1031" s="39" t="str">
        <f>IF(S$1&gt;$AE$1,"-",IFERROR(IF(DATEDIF('Base de données'!$A1031,S$1,"d")&lt;&gt;0,"",'Base de données'!$B1031),""))</f>
        <v/>
      </c>
      <c r="T1031" s="39" t="str">
        <f>IF(T$1&gt;$AE$1,"-",IFERROR(IF(DATEDIF('Base de données'!$A1031,T$1,"d")&lt;&gt;0,"",'Base de données'!$B1031),""))</f>
        <v/>
      </c>
      <c r="U1031" s="39" t="str">
        <f>IF(U$1&gt;$AE$1,"-",IFERROR(IF(DATEDIF('Base de données'!$A1031,U$1,"d")&lt;&gt;0,"",'Base de données'!$B1031),""))</f>
        <v/>
      </c>
      <c r="V1031" s="39" t="str">
        <f>IF(V$1&gt;$AE$1,"-",IFERROR(IF(DATEDIF('Base de données'!$A1031,V$1,"d")&lt;&gt;0,"",'Base de données'!$B1031),""))</f>
        <v/>
      </c>
      <c r="W1031" s="34"/>
      <c r="X1031" s="30" t="str">
        <f>'Base de données'!$C1031&amp;" "&amp;'Base de données'!$D1031</f>
        <v>Salmon Jacques</v>
      </c>
      <c r="Y1031" s="31">
        <f>COUNTIF('Base de données'!$B:$B,'Base de données'!$B1031)</f>
        <v>12</v>
      </c>
      <c r="AA1031" s="87" cm="1">
        <f t="array" aca="1" ref="AA1031" ca="1">INDIRECT("'Base de données'!A" &amp; ROW(Y1031))</f>
        <v>45748</v>
      </c>
      <c r="AB1031" s="51" t="str" cm="1">
        <f t="array" aca="1" ref="AB1031" ca="1">INDIRECT("'Base de données'!B" &amp; ROW(Z1031))</f>
        <v>OPEPZ</v>
      </c>
    </row>
    <row r="1032" spans="1:28" x14ac:dyDescent="0.3">
      <c r="A1032" s="41" t="str">
        <f ca="1">IF(IF(AND($B1032&lt;&gt;"-",$B1032=$E1032),"Entrée et sortie","-")="Entrée et sortie",'Base de données'!$B1032,"-")</f>
        <v>-</v>
      </c>
      <c r="B1032" s="41" t="str">
        <f t="shared" ca="1" si="67"/>
        <v>-</v>
      </c>
      <c r="C1032" s="41" t="str">
        <f t="shared" ca="1" si="68"/>
        <v>-</v>
      </c>
      <c r="D1032" s="41" t="str">
        <f>IF($F1032="sortie en cours d'année",'Base de données'!$B1032,"-")</f>
        <v>-</v>
      </c>
      <c r="E1032" s="41" t="str">
        <f>IF($H1032="entrée en cours d'année",'Base de données'!$B1032,"-")</f>
        <v>-</v>
      </c>
      <c r="F1032" s="37" t="str">
        <f t="shared" si="65"/>
        <v/>
      </c>
      <c r="G1032" s="37" t="str">
        <f>IF($J1032="mouvement",_xlfn.XLOOKUP('Base de données'!$B1032,$V:$V,$V:$V,0),"")</f>
        <v/>
      </c>
      <c r="H1032" s="37" t="str">
        <f t="shared" si="66"/>
        <v/>
      </c>
      <c r="I1032" s="37" t="str">
        <f>IF($J1032="mouvement",_xlfn.XLOOKUP('Base de données'!$B1032,$K:$K,$K:$K,0),"")</f>
        <v/>
      </c>
      <c r="J1032" s="38" t="str">
        <f>IF(AND(Y1032&lt;&gt;MAX(Y:Y),COUNTIF(K1032:V1032,'Base de données'!$B1032)&gt;0),"mouvement","")</f>
        <v/>
      </c>
      <c r="K1032" s="39" t="str">
        <f>IF(K$1&gt;$AE$1,"-",IFERROR(IF(DATEDIF('Base de données'!$A1032,K$1,"d")&lt;&gt;0,"",'Base de données'!$B1032),""))</f>
        <v/>
      </c>
      <c r="L1032" s="39" t="str">
        <f>IF(L$1&gt;$AE$1,"-",IFERROR(IF(DATEDIF('Base de données'!$A1032,L$1,"d")&lt;&gt;0,"",'Base de données'!$B1032),""))</f>
        <v/>
      </c>
      <c r="M1032" s="39" t="str">
        <f>IF(M$1&gt;$AE$1,"-",IFERROR(IF(DATEDIF('Base de données'!$A1032,M$1,"d")&lt;&gt;0,"",'Base de données'!$B1032),""))</f>
        <v/>
      </c>
      <c r="N1032" s="39" t="str">
        <f>IF(N$1&gt;$AE$1,"-",IFERROR(IF(DATEDIF('Base de données'!$A1032,N$1,"d")&lt;&gt;0,"",'Base de données'!$B1032),""))</f>
        <v>5W5SI</v>
      </c>
      <c r="O1032" s="39" t="str">
        <f>IF(O$1&gt;$AE$1,"-",IFERROR(IF(DATEDIF('Base de données'!$A1032,O$1,"d")&lt;&gt;0,"",'Base de données'!$B1032),""))</f>
        <v/>
      </c>
      <c r="P1032" s="39" t="str">
        <f>IF(P$1&gt;$AE$1,"-",IFERROR(IF(DATEDIF('Base de données'!$A1032,P$1,"d")&lt;&gt;0,"",'Base de données'!$B1032),""))</f>
        <v/>
      </c>
      <c r="Q1032" s="39" t="str">
        <f>IF(Q$1&gt;$AE$1,"-",IFERROR(IF(DATEDIF('Base de données'!$A1032,Q$1,"d")&lt;&gt;0,"",'Base de données'!$B1032),""))</f>
        <v/>
      </c>
      <c r="R1032" s="39" t="str">
        <f>IF(R$1&gt;$AE$1,"-",IFERROR(IF(DATEDIF('Base de données'!$A1032,R$1,"d")&lt;&gt;0,"",'Base de données'!$B1032),""))</f>
        <v/>
      </c>
      <c r="S1032" s="39" t="str">
        <f>IF(S$1&gt;$AE$1,"-",IFERROR(IF(DATEDIF('Base de données'!$A1032,S$1,"d")&lt;&gt;0,"",'Base de données'!$B1032),""))</f>
        <v/>
      </c>
      <c r="T1032" s="39" t="str">
        <f>IF(T$1&gt;$AE$1,"-",IFERROR(IF(DATEDIF('Base de données'!$A1032,T$1,"d")&lt;&gt;0,"",'Base de données'!$B1032),""))</f>
        <v/>
      </c>
      <c r="U1032" s="39" t="str">
        <f>IF(U$1&gt;$AE$1,"-",IFERROR(IF(DATEDIF('Base de données'!$A1032,U$1,"d")&lt;&gt;0,"",'Base de données'!$B1032),""))</f>
        <v/>
      </c>
      <c r="V1032" s="39" t="str">
        <f>IF(V$1&gt;$AE$1,"-",IFERROR(IF(DATEDIF('Base de données'!$A1032,V$1,"d")&lt;&gt;0,"",'Base de données'!$B1032),""))</f>
        <v/>
      </c>
      <c r="W1032" s="34"/>
      <c r="X1032" s="30" t="str">
        <f>'Base de données'!$C1032&amp;" "&amp;'Base de données'!$D1032</f>
        <v>Olivier Gérard</v>
      </c>
      <c r="Y1032" s="31">
        <f>COUNTIF('Base de données'!$B:$B,'Base de données'!$B1032)</f>
        <v>12</v>
      </c>
      <c r="AA1032" s="87" cm="1">
        <f t="array" aca="1" ref="AA1032" ca="1">INDIRECT("'Base de données'!A" &amp; ROW(Y1032))</f>
        <v>45748</v>
      </c>
      <c r="AB1032" s="51" t="str" cm="1">
        <f t="array" aca="1" ref="AB1032" ca="1">INDIRECT("'Base de données'!B" &amp; ROW(Z1032))</f>
        <v>5W5SI</v>
      </c>
    </row>
    <row r="1033" spans="1:28" x14ac:dyDescent="0.3">
      <c r="A1033" s="41" t="str">
        <f ca="1">IF(IF(AND($B1033&lt;&gt;"-",$B1033=$E1033),"Entrée et sortie","-")="Entrée et sortie",'Base de données'!$B1033,"-")</f>
        <v>-</v>
      </c>
      <c r="B1033" s="41" t="str">
        <f t="shared" ca="1" si="67"/>
        <v>-</v>
      </c>
      <c r="C1033" s="41" t="str">
        <f t="shared" ca="1" si="68"/>
        <v>-</v>
      </c>
      <c r="D1033" s="41" t="str">
        <f>IF($F1033="sortie en cours d'année",'Base de données'!$B1033,"-")</f>
        <v>-</v>
      </c>
      <c r="E1033" s="41" t="str">
        <f>IF($H1033="entrée en cours d'année",'Base de données'!$B1033,"-")</f>
        <v>-</v>
      </c>
      <c r="F1033" s="37" t="str">
        <f t="shared" si="65"/>
        <v/>
      </c>
      <c r="G1033" s="37" t="str">
        <f>IF($J1033="mouvement",_xlfn.XLOOKUP('Base de données'!$B1033,$V:$V,$V:$V,0),"")</f>
        <v/>
      </c>
      <c r="H1033" s="37" t="str">
        <f t="shared" si="66"/>
        <v/>
      </c>
      <c r="I1033" s="37" t="str">
        <f>IF($J1033="mouvement",_xlfn.XLOOKUP('Base de données'!$B1033,$K:$K,$K:$K,0),"")</f>
        <v/>
      </c>
      <c r="J1033" s="38" t="str">
        <f>IF(AND(Y1033&lt;&gt;MAX(Y:Y),COUNTIF(K1033:V1033,'Base de données'!$B1033)&gt;0),"mouvement","")</f>
        <v/>
      </c>
      <c r="K1033" s="39" t="str">
        <f>IF(K$1&gt;$AE$1,"-",IFERROR(IF(DATEDIF('Base de données'!$A1033,K$1,"d")&lt;&gt;0,"",'Base de données'!$B1033),""))</f>
        <v/>
      </c>
      <c r="L1033" s="39" t="str">
        <f>IF(L$1&gt;$AE$1,"-",IFERROR(IF(DATEDIF('Base de données'!$A1033,L$1,"d")&lt;&gt;0,"",'Base de données'!$B1033),""))</f>
        <v/>
      </c>
      <c r="M1033" s="39" t="str">
        <f>IF(M$1&gt;$AE$1,"-",IFERROR(IF(DATEDIF('Base de données'!$A1033,M$1,"d")&lt;&gt;0,"",'Base de données'!$B1033),""))</f>
        <v/>
      </c>
      <c r="N1033" s="39" t="str">
        <f>IF(N$1&gt;$AE$1,"-",IFERROR(IF(DATEDIF('Base de données'!$A1033,N$1,"d")&lt;&gt;0,"",'Base de données'!$B1033),""))</f>
        <v>2W3RH</v>
      </c>
      <c r="O1033" s="39" t="str">
        <f>IF(O$1&gt;$AE$1,"-",IFERROR(IF(DATEDIF('Base de données'!$A1033,O$1,"d")&lt;&gt;0,"",'Base de données'!$B1033),""))</f>
        <v/>
      </c>
      <c r="P1033" s="39" t="str">
        <f>IF(P$1&gt;$AE$1,"-",IFERROR(IF(DATEDIF('Base de données'!$A1033,P$1,"d")&lt;&gt;0,"",'Base de données'!$B1033),""))</f>
        <v/>
      </c>
      <c r="Q1033" s="39" t="str">
        <f>IF(Q$1&gt;$AE$1,"-",IFERROR(IF(DATEDIF('Base de données'!$A1033,Q$1,"d")&lt;&gt;0,"",'Base de données'!$B1033),""))</f>
        <v/>
      </c>
      <c r="R1033" s="39" t="str">
        <f>IF(R$1&gt;$AE$1,"-",IFERROR(IF(DATEDIF('Base de données'!$A1033,R$1,"d")&lt;&gt;0,"",'Base de données'!$B1033),""))</f>
        <v/>
      </c>
      <c r="S1033" s="39" t="str">
        <f>IF(S$1&gt;$AE$1,"-",IFERROR(IF(DATEDIF('Base de données'!$A1033,S$1,"d")&lt;&gt;0,"",'Base de données'!$B1033),""))</f>
        <v/>
      </c>
      <c r="T1033" s="39" t="str">
        <f>IF(T$1&gt;$AE$1,"-",IFERROR(IF(DATEDIF('Base de données'!$A1033,T$1,"d")&lt;&gt;0,"",'Base de données'!$B1033),""))</f>
        <v/>
      </c>
      <c r="U1033" s="39" t="str">
        <f>IF(U$1&gt;$AE$1,"-",IFERROR(IF(DATEDIF('Base de données'!$A1033,U$1,"d")&lt;&gt;0,"",'Base de données'!$B1033),""))</f>
        <v/>
      </c>
      <c r="V1033" s="39" t="str">
        <f>IF(V$1&gt;$AE$1,"-",IFERROR(IF(DATEDIF('Base de données'!$A1033,V$1,"d")&lt;&gt;0,"",'Base de données'!$B1033),""))</f>
        <v/>
      </c>
      <c r="W1033" s="34"/>
      <c r="X1033" s="30" t="str">
        <f>'Base de données'!$C1033&amp;" "&amp;'Base de données'!$D1033</f>
        <v>Pichon Bernard</v>
      </c>
      <c r="Y1033" s="31">
        <f>COUNTIF('Base de données'!$B:$B,'Base de données'!$B1033)</f>
        <v>12</v>
      </c>
      <c r="AA1033" s="87" cm="1">
        <f t="array" aca="1" ref="AA1033" ca="1">INDIRECT("'Base de données'!A" &amp; ROW(Y1033))</f>
        <v>45748</v>
      </c>
      <c r="AB1033" s="51" t="str" cm="1">
        <f t="array" aca="1" ref="AB1033" ca="1">INDIRECT("'Base de données'!B" &amp; ROW(Z1033))</f>
        <v>2W3RH</v>
      </c>
    </row>
    <row r="1034" spans="1:28" x14ac:dyDescent="0.3">
      <c r="A1034" s="41" t="str">
        <f ca="1">IF(IF(AND($B1034&lt;&gt;"-",$B1034=$E1034),"Entrée et sortie","-")="Entrée et sortie",'Base de données'!$B1034,"-")</f>
        <v>-</v>
      </c>
      <c r="B1034" s="41" t="str">
        <f t="shared" ca="1" si="67"/>
        <v>-</v>
      </c>
      <c r="C1034" s="41" t="str">
        <f t="shared" ca="1" si="68"/>
        <v>-</v>
      </c>
      <c r="D1034" s="41" t="str">
        <f>IF($F1034="sortie en cours d'année",'Base de données'!$B1034,"-")</f>
        <v>-</v>
      </c>
      <c r="E1034" s="41" t="str">
        <f>IF($H1034="entrée en cours d'année",'Base de données'!$B1034,"-")</f>
        <v>-</v>
      </c>
      <c r="F1034" s="37" t="str">
        <f t="shared" si="65"/>
        <v/>
      </c>
      <c r="G1034" s="37" t="str">
        <f>IF($J1034="mouvement",_xlfn.XLOOKUP('Base de données'!$B1034,$V:$V,$V:$V,0),"")</f>
        <v/>
      </c>
      <c r="H1034" s="37" t="str">
        <f t="shared" si="66"/>
        <v/>
      </c>
      <c r="I1034" s="37" t="str">
        <f>IF($J1034="mouvement",_xlfn.XLOOKUP('Base de données'!$B1034,$K:$K,$K:$K,0),"")</f>
        <v/>
      </c>
      <c r="J1034" s="38" t="str">
        <f>IF(AND(Y1034&lt;&gt;MAX(Y:Y),COUNTIF(K1034:V1034,'Base de données'!$B1034)&gt;0),"mouvement","")</f>
        <v/>
      </c>
      <c r="K1034" s="39" t="str">
        <f>IF(K$1&gt;$AE$1,"-",IFERROR(IF(DATEDIF('Base de données'!$A1034,K$1,"d")&lt;&gt;0,"",'Base de données'!$B1034),""))</f>
        <v/>
      </c>
      <c r="L1034" s="39" t="str">
        <f>IF(L$1&gt;$AE$1,"-",IFERROR(IF(DATEDIF('Base de données'!$A1034,L$1,"d")&lt;&gt;0,"",'Base de données'!$B1034),""))</f>
        <v/>
      </c>
      <c r="M1034" s="39" t="str">
        <f>IF(M$1&gt;$AE$1,"-",IFERROR(IF(DATEDIF('Base de données'!$A1034,M$1,"d")&lt;&gt;0,"",'Base de données'!$B1034),""))</f>
        <v/>
      </c>
      <c r="N1034" s="39" t="str">
        <f>IF(N$1&gt;$AE$1,"-",IFERROR(IF(DATEDIF('Base de données'!$A1034,N$1,"d")&lt;&gt;0,"",'Base de données'!$B1034),""))</f>
        <v>AOI98</v>
      </c>
      <c r="O1034" s="39" t="str">
        <f>IF(O$1&gt;$AE$1,"-",IFERROR(IF(DATEDIF('Base de données'!$A1034,O$1,"d")&lt;&gt;0,"",'Base de données'!$B1034),""))</f>
        <v/>
      </c>
      <c r="P1034" s="39" t="str">
        <f>IF(P$1&gt;$AE$1,"-",IFERROR(IF(DATEDIF('Base de données'!$A1034,P$1,"d")&lt;&gt;0,"",'Base de données'!$B1034),""))</f>
        <v/>
      </c>
      <c r="Q1034" s="39" t="str">
        <f>IF(Q$1&gt;$AE$1,"-",IFERROR(IF(DATEDIF('Base de données'!$A1034,Q$1,"d")&lt;&gt;0,"",'Base de données'!$B1034),""))</f>
        <v/>
      </c>
      <c r="R1034" s="39" t="str">
        <f>IF(R$1&gt;$AE$1,"-",IFERROR(IF(DATEDIF('Base de données'!$A1034,R$1,"d")&lt;&gt;0,"",'Base de données'!$B1034),""))</f>
        <v/>
      </c>
      <c r="S1034" s="39" t="str">
        <f>IF(S$1&gt;$AE$1,"-",IFERROR(IF(DATEDIF('Base de données'!$A1034,S$1,"d")&lt;&gt;0,"",'Base de données'!$B1034),""))</f>
        <v/>
      </c>
      <c r="T1034" s="39" t="str">
        <f>IF(T$1&gt;$AE$1,"-",IFERROR(IF(DATEDIF('Base de données'!$A1034,T$1,"d")&lt;&gt;0,"",'Base de données'!$B1034),""))</f>
        <v/>
      </c>
      <c r="U1034" s="39" t="str">
        <f>IF(U$1&gt;$AE$1,"-",IFERROR(IF(DATEDIF('Base de données'!$A1034,U$1,"d")&lt;&gt;0,"",'Base de données'!$B1034),""))</f>
        <v/>
      </c>
      <c r="V1034" s="39" t="str">
        <f>IF(V$1&gt;$AE$1,"-",IFERROR(IF(DATEDIF('Base de données'!$A1034,V$1,"d")&lt;&gt;0,"",'Base de données'!$B1034),""))</f>
        <v/>
      </c>
      <c r="W1034" s="34"/>
      <c r="X1034" s="30" t="str">
        <f>'Base de données'!$C1034&amp;" "&amp;'Base de données'!$D1034</f>
        <v>Loiseau Bertrand</v>
      </c>
      <c r="Y1034" s="31">
        <f>COUNTIF('Base de données'!$B:$B,'Base de données'!$B1034)</f>
        <v>12</v>
      </c>
      <c r="AA1034" s="87" cm="1">
        <f t="array" aca="1" ref="AA1034" ca="1">INDIRECT("'Base de données'!A" &amp; ROW(Y1034))</f>
        <v>45748</v>
      </c>
      <c r="AB1034" s="51" t="str" cm="1">
        <f t="array" aca="1" ref="AB1034" ca="1">INDIRECT("'Base de données'!B" &amp; ROW(Z1034))</f>
        <v>AOI98</v>
      </c>
    </row>
    <row r="1035" spans="1:28" x14ac:dyDescent="0.3">
      <c r="A1035" s="41" t="str">
        <f ca="1">IF(IF(AND($B1035&lt;&gt;"-",$B1035=$E1035),"Entrée et sortie","-")="Entrée et sortie",'Base de données'!$B1035,"-")</f>
        <v>-</v>
      </c>
      <c r="B1035" s="41" t="str">
        <f t="shared" ca="1" si="67"/>
        <v>-</v>
      </c>
      <c r="C1035" s="41" t="str">
        <f t="shared" ca="1" si="68"/>
        <v>-</v>
      </c>
      <c r="D1035" s="41" t="str">
        <f>IF($F1035="sortie en cours d'année",'Base de données'!$B1035,"-")</f>
        <v>-</v>
      </c>
      <c r="E1035" s="41" t="str">
        <f>IF($H1035="entrée en cours d'année",'Base de données'!$B1035,"-")</f>
        <v>-</v>
      </c>
      <c r="F1035" s="37" t="str">
        <f t="shared" si="65"/>
        <v/>
      </c>
      <c r="G1035" s="37" t="str">
        <f>IF($J1035="mouvement",_xlfn.XLOOKUP('Base de données'!$B1035,$V:$V,$V:$V,0),"")</f>
        <v/>
      </c>
      <c r="H1035" s="37" t="str">
        <f t="shared" si="66"/>
        <v/>
      </c>
      <c r="I1035" s="37" t="str">
        <f>IF($J1035="mouvement",_xlfn.XLOOKUP('Base de données'!$B1035,$K:$K,$K:$K,0),"")</f>
        <v/>
      </c>
      <c r="J1035" s="38" t="str">
        <f>IF(AND(Y1035&lt;&gt;MAX(Y:Y),COUNTIF(K1035:V1035,'Base de données'!$B1035)&gt;0),"mouvement","")</f>
        <v/>
      </c>
      <c r="K1035" s="39" t="str">
        <f>IF(K$1&gt;$AE$1,"-",IFERROR(IF(DATEDIF('Base de données'!$A1035,K$1,"d")&lt;&gt;0,"",'Base de données'!$B1035),""))</f>
        <v/>
      </c>
      <c r="L1035" s="39" t="str">
        <f>IF(L$1&gt;$AE$1,"-",IFERROR(IF(DATEDIF('Base de données'!$A1035,L$1,"d")&lt;&gt;0,"",'Base de données'!$B1035),""))</f>
        <v/>
      </c>
      <c r="M1035" s="39" t="str">
        <f>IF(M$1&gt;$AE$1,"-",IFERROR(IF(DATEDIF('Base de données'!$A1035,M$1,"d")&lt;&gt;0,"",'Base de données'!$B1035),""))</f>
        <v/>
      </c>
      <c r="N1035" s="39" t="str">
        <f>IF(N$1&gt;$AE$1,"-",IFERROR(IF(DATEDIF('Base de données'!$A1035,N$1,"d")&lt;&gt;0,"",'Base de données'!$B1035),""))</f>
        <v>G2WR6</v>
      </c>
      <c r="O1035" s="39" t="str">
        <f>IF(O$1&gt;$AE$1,"-",IFERROR(IF(DATEDIF('Base de données'!$A1035,O$1,"d")&lt;&gt;0,"",'Base de données'!$B1035),""))</f>
        <v/>
      </c>
      <c r="P1035" s="39" t="str">
        <f>IF(P$1&gt;$AE$1,"-",IFERROR(IF(DATEDIF('Base de données'!$A1035,P$1,"d")&lt;&gt;0,"",'Base de données'!$B1035),""))</f>
        <v/>
      </c>
      <c r="Q1035" s="39" t="str">
        <f>IF(Q$1&gt;$AE$1,"-",IFERROR(IF(DATEDIF('Base de données'!$A1035,Q$1,"d")&lt;&gt;0,"",'Base de données'!$B1035),""))</f>
        <v/>
      </c>
      <c r="R1035" s="39" t="str">
        <f>IF(R$1&gt;$AE$1,"-",IFERROR(IF(DATEDIF('Base de données'!$A1035,R$1,"d")&lt;&gt;0,"",'Base de données'!$B1035),""))</f>
        <v/>
      </c>
      <c r="S1035" s="39" t="str">
        <f>IF(S$1&gt;$AE$1,"-",IFERROR(IF(DATEDIF('Base de données'!$A1035,S$1,"d")&lt;&gt;0,"",'Base de données'!$B1035),""))</f>
        <v/>
      </c>
      <c r="T1035" s="39" t="str">
        <f>IF(T$1&gt;$AE$1,"-",IFERROR(IF(DATEDIF('Base de données'!$A1035,T$1,"d")&lt;&gt;0,"",'Base de données'!$B1035),""))</f>
        <v/>
      </c>
      <c r="U1035" s="39" t="str">
        <f>IF(U$1&gt;$AE$1,"-",IFERROR(IF(DATEDIF('Base de données'!$A1035,U$1,"d")&lt;&gt;0,"",'Base de données'!$B1035),""))</f>
        <v/>
      </c>
      <c r="V1035" s="39" t="str">
        <f>IF(V$1&gt;$AE$1,"-",IFERROR(IF(DATEDIF('Base de données'!$A1035,V$1,"d")&lt;&gt;0,"",'Base de données'!$B1035),""))</f>
        <v/>
      </c>
      <c r="W1035" s="34"/>
      <c r="X1035" s="30" t="str">
        <f>'Base de données'!$C1035&amp;" "&amp;'Base de données'!$D1035</f>
        <v>Michel Aurélie</v>
      </c>
      <c r="Y1035" s="31">
        <f>COUNTIF('Base de données'!$B:$B,'Base de données'!$B1035)</f>
        <v>12</v>
      </c>
      <c r="AA1035" s="87" cm="1">
        <f t="array" aca="1" ref="AA1035" ca="1">INDIRECT("'Base de données'!A" &amp; ROW(Y1035))</f>
        <v>45748</v>
      </c>
      <c r="AB1035" s="51" t="str" cm="1">
        <f t="array" aca="1" ref="AB1035" ca="1">INDIRECT("'Base de données'!B" &amp; ROW(Z1035))</f>
        <v>G2WR6</v>
      </c>
    </row>
    <row r="1036" spans="1:28" x14ac:dyDescent="0.3">
      <c r="A1036" s="41" t="str">
        <f ca="1">IF(IF(AND($B1036&lt;&gt;"-",$B1036=$E1036),"Entrée et sortie","-")="Entrée et sortie",'Base de données'!$B1036,"-")</f>
        <v>-</v>
      </c>
      <c r="B1036" s="41" t="str">
        <f t="shared" ca="1" si="67"/>
        <v>-</v>
      </c>
      <c r="C1036" s="41" t="str">
        <f t="shared" ca="1" si="68"/>
        <v>-</v>
      </c>
      <c r="D1036" s="41" t="str">
        <f>IF($F1036="sortie en cours d'année",'Base de données'!$B1036,"-")</f>
        <v>-</v>
      </c>
      <c r="E1036" s="41" t="str">
        <f>IF($H1036="entrée en cours d'année",'Base de données'!$B1036,"-")</f>
        <v>-</v>
      </c>
      <c r="F1036" s="37" t="str">
        <f t="shared" si="65"/>
        <v/>
      </c>
      <c r="G1036" s="37" t="str">
        <f>IF($J1036="mouvement",_xlfn.XLOOKUP('Base de données'!$B1036,$V:$V,$V:$V,0),"")</f>
        <v/>
      </c>
      <c r="H1036" s="37" t="str">
        <f t="shared" si="66"/>
        <v/>
      </c>
      <c r="I1036" s="37" t="str">
        <f>IF($J1036="mouvement",_xlfn.XLOOKUP('Base de données'!$B1036,$K:$K,$K:$K,0),"")</f>
        <v/>
      </c>
      <c r="J1036" s="38" t="str">
        <f>IF(AND(Y1036&lt;&gt;MAX(Y:Y),COUNTIF(K1036:V1036,'Base de données'!$B1036)&gt;0),"mouvement","")</f>
        <v/>
      </c>
      <c r="K1036" s="39" t="str">
        <f>IF(K$1&gt;$AE$1,"-",IFERROR(IF(DATEDIF('Base de données'!$A1036,K$1,"d")&lt;&gt;0,"",'Base de données'!$B1036),""))</f>
        <v/>
      </c>
      <c r="L1036" s="39" t="str">
        <f>IF(L$1&gt;$AE$1,"-",IFERROR(IF(DATEDIF('Base de données'!$A1036,L$1,"d")&lt;&gt;0,"",'Base de données'!$B1036),""))</f>
        <v/>
      </c>
      <c r="M1036" s="39" t="str">
        <f>IF(M$1&gt;$AE$1,"-",IFERROR(IF(DATEDIF('Base de données'!$A1036,M$1,"d")&lt;&gt;0,"",'Base de données'!$B1036),""))</f>
        <v/>
      </c>
      <c r="N1036" s="39" t="str">
        <f>IF(N$1&gt;$AE$1,"-",IFERROR(IF(DATEDIF('Base de données'!$A1036,N$1,"d")&lt;&gt;0,"",'Base de données'!$B1036),""))</f>
        <v>50506</v>
      </c>
      <c r="O1036" s="39" t="str">
        <f>IF(O$1&gt;$AE$1,"-",IFERROR(IF(DATEDIF('Base de données'!$A1036,O$1,"d")&lt;&gt;0,"",'Base de données'!$B1036),""))</f>
        <v/>
      </c>
      <c r="P1036" s="39" t="str">
        <f>IF(P$1&gt;$AE$1,"-",IFERROR(IF(DATEDIF('Base de données'!$A1036,P$1,"d")&lt;&gt;0,"",'Base de données'!$B1036),""))</f>
        <v/>
      </c>
      <c r="Q1036" s="39" t="str">
        <f>IF(Q$1&gt;$AE$1,"-",IFERROR(IF(DATEDIF('Base de données'!$A1036,Q$1,"d")&lt;&gt;0,"",'Base de données'!$B1036),""))</f>
        <v/>
      </c>
      <c r="R1036" s="39" t="str">
        <f>IF(R$1&gt;$AE$1,"-",IFERROR(IF(DATEDIF('Base de données'!$A1036,R$1,"d")&lt;&gt;0,"",'Base de données'!$B1036),""))</f>
        <v/>
      </c>
      <c r="S1036" s="39" t="str">
        <f>IF(S$1&gt;$AE$1,"-",IFERROR(IF(DATEDIF('Base de données'!$A1036,S$1,"d")&lt;&gt;0,"",'Base de données'!$B1036),""))</f>
        <v/>
      </c>
      <c r="T1036" s="39" t="str">
        <f>IF(T$1&gt;$AE$1,"-",IFERROR(IF(DATEDIF('Base de données'!$A1036,T$1,"d")&lt;&gt;0,"",'Base de données'!$B1036),""))</f>
        <v/>
      </c>
      <c r="U1036" s="39" t="str">
        <f>IF(U$1&gt;$AE$1,"-",IFERROR(IF(DATEDIF('Base de données'!$A1036,U$1,"d")&lt;&gt;0,"",'Base de données'!$B1036),""))</f>
        <v/>
      </c>
      <c r="V1036" s="39" t="str">
        <f>IF(V$1&gt;$AE$1,"-",IFERROR(IF(DATEDIF('Base de données'!$A1036,V$1,"d")&lt;&gt;0,"",'Base de données'!$B1036),""))</f>
        <v/>
      </c>
      <c r="W1036" s="34"/>
      <c r="X1036" s="30" t="str">
        <f>'Base de données'!$C1036&amp;" "&amp;'Base de données'!$D1036</f>
        <v>Michel Pauline</v>
      </c>
      <c r="Y1036" s="31">
        <f>COUNTIF('Base de données'!$B:$B,'Base de données'!$B1036)</f>
        <v>12</v>
      </c>
      <c r="AA1036" s="87" cm="1">
        <f t="array" aca="1" ref="AA1036" ca="1">INDIRECT("'Base de données'!A" &amp; ROW(Y1036))</f>
        <v>45748</v>
      </c>
      <c r="AB1036" s="51" t="str" cm="1">
        <f t="array" aca="1" ref="AB1036" ca="1">INDIRECT("'Base de données'!B" &amp; ROW(Z1036))</f>
        <v>50506</v>
      </c>
    </row>
    <row r="1037" spans="1:28" x14ac:dyDescent="0.3">
      <c r="A1037" s="41" t="str">
        <f ca="1">IF(IF(AND($B1037&lt;&gt;"-",$B1037=$E1037),"Entrée et sortie","-")="Entrée et sortie",'Base de données'!$B1037,"-")</f>
        <v>-</v>
      </c>
      <c r="B1037" s="41" t="str">
        <f t="shared" ca="1" si="67"/>
        <v>G5QWQ</v>
      </c>
      <c r="C1037" s="41" t="str">
        <f t="shared" ca="1" si="68"/>
        <v>G5QWQ</v>
      </c>
      <c r="D1037" s="41" t="str">
        <f>IF($F1037="sortie en cours d'année",'Base de données'!$B1037,"-")</f>
        <v>G5QWQ</v>
      </c>
      <c r="E1037" s="41" t="str">
        <f>IF($H1037="entrée en cours d'année",'Base de données'!$B1037,"-")</f>
        <v>-</v>
      </c>
      <c r="F1037" s="37" t="str">
        <f t="shared" si="65"/>
        <v>sortie en cours d'année</v>
      </c>
      <c r="G1037" s="37">
        <f>IF($J1037="mouvement",_xlfn.XLOOKUP('Base de données'!$B1037,$V:$V,$V:$V,0),"")</f>
        <v>0</v>
      </c>
      <c r="H1037" s="37" t="str">
        <f t="shared" si="66"/>
        <v/>
      </c>
      <c r="I1037" s="37" t="str">
        <f>IF($J1037="mouvement",_xlfn.XLOOKUP('Base de données'!$B1037,$K:$K,$K:$K,0),"")</f>
        <v>G5QWQ</v>
      </c>
      <c r="J1037" s="38" t="str">
        <f>IF(AND(Y1037&lt;&gt;MAX(Y:Y),COUNTIF(K1037:V1037,'Base de données'!$B1037)&gt;0),"mouvement","")</f>
        <v>mouvement</v>
      </c>
      <c r="K1037" s="39" t="str">
        <f>IF(K$1&gt;$AE$1,"-",IFERROR(IF(DATEDIF('Base de données'!$A1037,K$1,"d")&lt;&gt;0,"",'Base de données'!$B1037),""))</f>
        <v/>
      </c>
      <c r="L1037" s="39" t="str">
        <f>IF(L$1&gt;$AE$1,"-",IFERROR(IF(DATEDIF('Base de données'!$A1037,L$1,"d")&lt;&gt;0,"",'Base de données'!$B1037),""))</f>
        <v/>
      </c>
      <c r="M1037" s="39" t="str">
        <f>IF(M$1&gt;$AE$1,"-",IFERROR(IF(DATEDIF('Base de données'!$A1037,M$1,"d")&lt;&gt;0,"",'Base de données'!$B1037),""))</f>
        <v/>
      </c>
      <c r="N1037" s="39" t="str">
        <f>IF(N$1&gt;$AE$1,"-",IFERROR(IF(DATEDIF('Base de données'!$A1037,N$1,"d")&lt;&gt;0,"",'Base de données'!$B1037),""))</f>
        <v>G5QWQ</v>
      </c>
      <c r="O1037" s="39" t="str">
        <f>IF(O$1&gt;$AE$1,"-",IFERROR(IF(DATEDIF('Base de données'!$A1037,O$1,"d")&lt;&gt;0,"",'Base de données'!$B1037),""))</f>
        <v/>
      </c>
      <c r="P1037" s="39" t="str">
        <f>IF(P$1&gt;$AE$1,"-",IFERROR(IF(DATEDIF('Base de données'!$A1037,P$1,"d")&lt;&gt;0,"",'Base de données'!$B1037),""))</f>
        <v/>
      </c>
      <c r="Q1037" s="39" t="str">
        <f>IF(Q$1&gt;$AE$1,"-",IFERROR(IF(DATEDIF('Base de données'!$A1037,Q$1,"d")&lt;&gt;0,"",'Base de données'!$B1037),""))</f>
        <v/>
      </c>
      <c r="R1037" s="39" t="str">
        <f>IF(R$1&gt;$AE$1,"-",IFERROR(IF(DATEDIF('Base de données'!$A1037,R$1,"d")&lt;&gt;0,"",'Base de données'!$B1037),""))</f>
        <v/>
      </c>
      <c r="S1037" s="39" t="str">
        <f>IF(S$1&gt;$AE$1,"-",IFERROR(IF(DATEDIF('Base de données'!$A1037,S$1,"d")&lt;&gt;0,"",'Base de données'!$B1037),""))</f>
        <v/>
      </c>
      <c r="T1037" s="39" t="str">
        <f>IF(T$1&gt;$AE$1,"-",IFERROR(IF(DATEDIF('Base de données'!$A1037,T$1,"d")&lt;&gt;0,"",'Base de données'!$B1037),""))</f>
        <v/>
      </c>
      <c r="U1037" s="39" t="str">
        <f>IF(U$1&gt;$AE$1,"-",IFERROR(IF(DATEDIF('Base de données'!$A1037,U$1,"d")&lt;&gt;0,"",'Base de données'!$B1037),""))</f>
        <v/>
      </c>
      <c r="V1037" s="39" t="str">
        <f>IF(V$1&gt;$AE$1,"-",IFERROR(IF(DATEDIF('Base de données'!$A1037,V$1,"d")&lt;&gt;0,"",'Base de données'!$B1037),""))</f>
        <v/>
      </c>
      <c r="W1037" s="34"/>
      <c r="X1037" s="30" t="str">
        <f>'Base de données'!$C1037&amp;" "&amp;'Base de données'!$D1037</f>
        <v>Thibault Alfred</v>
      </c>
      <c r="Y1037" s="31">
        <f>COUNTIF('Base de données'!$B:$B,'Base de données'!$B1037)</f>
        <v>10</v>
      </c>
      <c r="AA1037" s="87" cm="1">
        <f t="array" aca="1" ref="AA1037" ca="1">INDIRECT("'Base de données'!A" &amp; ROW(Y1037))</f>
        <v>45748</v>
      </c>
      <c r="AB1037" s="51" t="str" cm="1">
        <f t="array" aca="1" ref="AB1037" ca="1">INDIRECT("'Base de données'!B" &amp; ROW(Z1037))</f>
        <v>G5QWQ</v>
      </c>
    </row>
    <row r="1038" spans="1:28" x14ac:dyDescent="0.3">
      <c r="A1038" s="41" t="str">
        <f ca="1">IF(IF(AND($B1038&lt;&gt;"-",$B1038=$E1038),"Entrée et sortie","-")="Entrée et sortie",'Base de données'!$B1038,"-")</f>
        <v>-</v>
      </c>
      <c r="B1038" s="41" t="str">
        <f t="shared" ca="1" si="67"/>
        <v>-</v>
      </c>
      <c r="C1038" s="41" t="str">
        <f t="shared" ca="1" si="68"/>
        <v>-</v>
      </c>
      <c r="D1038" s="41" t="str">
        <f>IF($F1038="sortie en cours d'année",'Base de données'!$B1038,"-")</f>
        <v>-</v>
      </c>
      <c r="E1038" s="41" t="str">
        <f>IF($H1038="entrée en cours d'année",'Base de données'!$B1038,"-")</f>
        <v>-</v>
      </c>
      <c r="F1038" s="37" t="str">
        <f t="shared" si="65"/>
        <v/>
      </c>
      <c r="G1038" s="37" t="str">
        <f>IF($J1038="mouvement",_xlfn.XLOOKUP('Base de données'!$B1038,$V:$V,$V:$V,0),"")</f>
        <v/>
      </c>
      <c r="H1038" s="37" t="str">
        <f t="shared" si="66"/>
        <v/>
      </c>
      <c r="I1038" s="37" t="str">
        <f>IF($J1038="mouvement",_xlfn.XLOOKUP('Base de données'!$B1038,$K:$K,$K:$K,0),"")</f>
        <v/>
      </c>
      <c r="J1038" s="38" t="str">
        <f>IF(AND(Y1038&lt;&gt;MAX(Y:Y),COUNTIF(K1038:V1038,'Base de données'!$B1038)&gt;0),"mouvement","")</f>
        <v/>
      </c>
      <c r="K1038" s="39" t="str">
        <f>IF(K$1&gt;$AE$1,"-",IFERROR(IF(DATEDIF('Base de données'!$A1038,K$1,"d")&lt;&gt;0,"",'Base de données'!$B1038),""))</f>
        <v/>
      </c>
      <c r="L1038" s="39" t="str">
        <f>IF(L$1&gt;$AE$1,"-",IFERROR(IF(DATEDIF('Base de données'!$A1038,L$1,"d")&lt;&gt;0,"",'Base de données'!$B1038),""))</f>
        <v/>
      </c>
      <c r="M1038" s="39" t="str">
        <f>IF(M$1&gt;$AE$1,"-",IFERROR(IF(DATEDIF('Base de données'!$A1038,M$1,"d")&lt;&gt;0,"",'Base de données'!$B1038),""))</f>
        <v/>
      </c>
      <c r="N1038" s="39" t="str">
        <f>IF(N$1&gt;$AE$1,"-",IFERROR(IF(DATEDIF('Base de données'!$A1038,N$1,"d")&lt;&gt;0,"",'Base de données'!$B1038),""))</f>
        <v>G1Y48</v>
      </c>
      <c r="O1038" s="39" t="str">
        <f>IF(O$1&gt;$AE$1,"-",IFERROR(IF(DATEDIF('Base de données'!$A1038,O$1,"d")&lt;&gt;0,"",'Base de données'!$B1038),""))</f>
        <v/>
      </c>
      <c r="P1038" s="39" t="str">
        <f>IF(P$1&gt;$AE$1,"-",IFERROR(IF(DATEDIF('Base de données'!$A1038,P$1,"d")&lt;&gt;0,"",'Base de données'!$B1038),""))</f>
        <v/>
      </c>
      <c r="Q1038" s="39" t="str">
        <f>IF(Q$1&gt;$AE$1,"-",IFERROR(IF(DATEDIF('Base de données'!$A1038,Q$1,"d")&lt;&gt;0,"",'Base de données'!$B1038),""))</f>
        <v/>
      </c>
      <c r="R1038" s="39" t="str">
        <f>IF(R$1&gt;$AE$1,"-",IFERROR(IF(DATEDIF('Base de données'!$A1038,R$1,"d")&lt;&gt;0,"",'Base de données'!$B1038),""))</f>
        <v/>
      </c>
      <c r="S1038" s="39" t="str">
        <f>IF(S$1&gt;$AE$1,"-",IFERROR(IF(DATEDIF('Base de données'!$A1038,S$1,"d")&lt;&gt;0,"",'Base de données'!$B1038),""))</f>
        <v/>
      </c>
      <c r="T1038" s="39" t="str">
        <f>IF(T$1&gt;$AE$1,"-",IFERROR(IF(DATEDIF('Base de données'!$A1038,T$1,"d")&lt;&gt;0,"",'Base de données'!$B1038),""))</f>
        <v/>
      </c>
      <c r="U1038" s="39" t="str">
        <f>IF(U$1&gt;$AE$1,"-",IFERROR(IF(DATEDIF('Base de données'!$A1038,U$1,"d")&lt;&gt;0,"",'Base de données'!$B1038),""))</f>
        <v/>
      </c>
      <c r="V1038" s="39" t="str">
        <f>IF(V$1&gt;$AE$1,"-",IFERROR(IF(DATEDIF('Base de données'!$A1038,V$1,"d")&lt;&gt;0,"",'Base de données'!$B1038),""))</f>
        <v/>
      </c>
      <c r="W1038" s="34"/>
      <c r="X1038" s="30" t="str">
        <f>'Base de données'!$C1038&amp;" "&amp;'Base de données'!$D1038</f>
        <v>Roussel Aimé</v>
      </c>
      <c r="Y1038" s="31">
        <f>COUNTIF('Base de données'!$B:$B,'Base de données'!$B1038)</f>
        <v>12</v>
      </c>
      <c r="AA1038" s="87" cm="1">
        <f t="array" aca="1" ref="AA1038" ca="1">INDIRECT("'Base de données'!A" &amp; ROW(Y1038))</f>
        <v>45748</v>
      </c>
      <c r="AB1038" s="51" t="str" cm="1">
        <f t="array" aca="1" ref="AB1038" ca="1">INDIRECT("'Base de données'!B" &amp; ROW(Z1038))</f>
        <v>G1Y48</v>
      </c>
    </row>
    <row r="1039" spans="1:28" x14ac:dyDescent="0.3">
      <c r="A1039" s="41" t="str">
        <f ca="1">IF(IF(AND($B1039&lt;&gt;"-",$B1039=$E1039),"Entrée et sortie","-")="Entrée et sortie",'Base de données'!$B1039,"-")</f>
        <v>-</v>
      </c>
      <c r="B1039" s="41" t="str">
        <f t="shared" ca="1" si="67"/>
        <v>-</v>
      </c>
      <c r="C1039" s="41" t="str">
        <f t="shared" ca="1" si="68"/>
        <v>-</v>
      </c>
      <c r="D1039" s="41" t="str">
        <f>IF($F1039="sortie en cours d'année",'Base de données'!$B1039,"-")</f>
        <v>-</v>
      </c>
      <c r="E1039" s="41" t="str">
        <f>IF($H1039="entrée en cours d'année",'Base de données'!$B1039,"-")</f>
        <v>-</v>
      </c>
      <c r="F1039" s="37" t="str">
        <f t="shared" si="65"/>
        <v/>
      </c>
      <c r="G1039" s="37" t="str">
        <f>IF($J1039="mouvement",_xlfn.XLOOKUP('Base de données'!$B1039,$V:$V,$V:$V,0),"")</f>
        <v/>
      </c>
      <c r="H1039" s="37" t="str">
        <f t="shared" si="66"/>
        <v/>
      </c>
      <c r="I1039" s="37" t="str">
        <f>IF($J1039="mouvement",_xlfn.XLOOKUP('Base de données'!$B1039,$K:$K,$K:$K,0),"")</f>
        <v/>
      </c>
      <c r="J1039" s="38" t="str">
        <f>IF(AND(Y1039&lt;&gt;MAX(Y:Y),COUNTIF(K1039:V1039,'Base de données'!$B1039)&gt;0),"mouvement","")</f>
        <v/>
      </c>
      <c r="K1039" s="39" t="str">
        <f>IF(K$1&gt;$AE$1,"-",IFERROR(IF(DATEDIF('Base de données'!$A1039,K$1,"d")&lt;&gt;0,"",'Base de données'!$B1039),""))</f>
        <v/>
      </c>
      <c r="L1039" s="39" t="str">
        <f>IF(L$1&gt;$AE$1,"-",IFERROR(IF(DATEDIF('Base de données'!$A1039,L$1,"d")&lt;&gt;0,"",'Base de données'!$B1039),""))</f>
        <v/>
      </c>
      <c r="M1039" s="39" t="str">
        <f>IF(M$1&gt;$AE$1,"-",IFERROR(IF(DATEDIF('Base de données'!$A1039,M$1,"d")&lt;&gt;0,"",'Base de données'!$B1039),""))</f>
        <v/>
      </c>
      <c r="N1039" s="39" t="str">
        <f>IF(N$1&gt;$AE$1,"-",IFERROR(IF(DATEDIF('Base de données'!$A1039,N$1,"d")&lt;&gt;0,"",'Base de données'!$B1039),""))</f>
        <v>D44HR</v>
      </c>
      <c r="O1039" s="39" t="str">
        <f>IF(O$1&gt;$AE$1,"-",IFERROR(IF(DATEDIF('Base de données'!$A1039,O$1,"d")&lt;&gt;0,"",'Base de données'!$B1039),""))</f>
        <v/>
      </c>
      <c r="P1039" s="39" t="str">
        <f>IF(P$1&gt;$AE$1,"-",IFERROR(IF(DATEDIF('Base de données'!$A1039,P$1,"d")&lt;&gt;0,"",'Base de données'!$B1039),""))</f>
        <v/>
      </c>
      <c r="Q1039" s="39" t="str">
        <f>IF(Q$1&gt;$AE$1,"-",IFERROR(IF(DATEDIF('Base de données'!$A1039,Q$1,"d")&lt;&gt;0,"",'Base de données'!$B1039),""))</f>
        <v/>
      </c>
      <c r="R1039" s="39" t="str">
        <f>IF(R$1&gt;$AE$1,"-",IFERROR(IF(DATEDIF('Base de données'!$A1039,R$1,"d")&lt;&gt;0,"",'Base de données'!$B1039),""))</f>
        <v/>
      </c>
      <c r="S1039" s="39" t="str">
        <f>IF(S$1&gt;$AE$1,"-",IFERROR(IF(DATEDIF('Base de données'!$A1039,S$1,"d")&lt;&gt;0,"",'Base de données'!$B1039),""))</f>
        <v/>
      </c>
      <c r="T1039" s="39" t="str">
        <f>IF(T$1&gt;$AE$1,"-",IFERROR(IF(DATEDIF('Base de données'!$A1039,T$1,"d")&lt;&gt;0,"",'Base de données'!$B1039),""))</f>
        <v/>
      </c>
      <c r="U1039" s="39" t="str">
        <f>IF(U$1&gt;$AE$1,"-",IFERROR(IF(DATEDIF('Base de données'!$A1039,U$1,"d")&lt;&gt;0,"",'Base de données'!$B1039),""))</f>
        <v/>
      </c>
      <c r="V1039" s="39" t="str">
        <f>IF(V$1&gt;$AE$1,"-",IFERROR(IF(DATEDIF('Base de données'!$A1039,V$1,"d")&lt;&gt;0,"",'Base de données'!$B1039),""))</f>
        <v/>
      </c>
      <c r="W1039" s="34"/>
      <c r="X1039" s="30" t="str">
        <f>'Base de données'!$C1039&amp;" "&amp;'Base de données'!$D1039</f>
        <v>Denis Brigitte</v>
      </c>
      <c r="Y1039" s="31">
        <f>COUNTIF('Base de données'!$B:$B,'Base de données'!$B1039)</f>
        <v>12</v>
      </c>
      <c r="AA1039" s="87" cm="1">
        <f t="array" aca="1" ref="AA1039" ca="1">INDIRECT("'Base de données'!A" &amp; ROW(Y1039))</f>
        <v>45748</v>
      </c>
      <c r="AB1039" s="51" t="str" cm="1">
        <f t="array" aca="1" ref="AB1039" ca="1">INDIRECT("'Base de données'!B" &amp; ROW(Z1039))</f>
        <v>D44HR</v>
      </c>
    </row>
    <row r="1040" spans="1:28" x14ac:dyDescent="0.3">
      <c r="A1040" s="41" t="str">
        <f ca="1">IF(IF(AND($B1040&lt;&gt;"-",$B1040=$E1040),"Entrée et sortie","-")="Entrée et sortie",'Base de données'!$B1040,"-")</f>
        <v>-</v>
      </c>
      <c r="B1040" s="41" t="str">
        <f t="shared" ca="1" si="67"/>
        <v>-</v>
      </c>
      <c r="C1040" s="41" t="str">
        <f t="shared" ca="1" si="68"/>
        <v>-</v>
      </c>
      <c r="D1040" s="41" t="str">
        <f>IF($F1040="sortie en cours d'année",'Base de données'!$B1040,"-")</f>
        <v>-</v>
      </c>
      <c r="E1040" s="41" t="str">
        <f>IF($H1040="entrée en cours d'année",'Base de données'!$B1040,"-")</f>
        <v>-</v>
      </c>
      <c r="F1040" s="37" t="str">
        <f t="shared" si="65"/>
        <v/>
      </c>
      <c r="G1040" s="37" t="str">
        <f>IF($J1040="mouvement",_xlfn.XLOOKUP('Base de données'!$B1040,$V:$V,$V:$V,0),"")</f>
        <v/>
      </c>
      <c r="H1040" s="37" t="str">
        <f t="shared" si="66"/>
        <v/>
      </c>
      <c r="I1040" s="37" t="str">
        <f>IF($J1040="mouvement",_xlfn.XLOOKUP('Base de données'!$B1040,$K:$K,$K:$K,0),"")</f>
        <v/>
      </c>
      <c r="J1040" s="38" t="str">
        <f>IF(AND(Y1040&lt;&gt;MAX(Y:Y),COUNTIF(K1040:V1040,'Base de données'!$B1040)&gt;0),"mouvement","")</f>
        <v/>
      </c>
      <c r="K1040" s="39" t="str">
        <f>IF(K$1&gt;$AE$1,"-",IFERROR(IF(DATEDIF('Base de données'!$A1040,K$1,"d")&lt;&gt;0,"",'Base de données'!$B1040),""))</f>
        <v/>
      </c>
      <c r="L1040" s="39" t="str">
        <f>IF(L$1&gt;$AE$1,"-",IFERROR(IF(DATEDIF('Base de données'!$A1040,L$1,"d")&lt;&gt;0,"",'Base de données'!$B1040),""))</f>
        <v/>
      </c>
      <c r="M1040" s="39" t="str">
        <f>IF(M$1&gt;$AE$1,"-",IFERROR(IF(DATEDIF('Base de données'!$A1040,M$1,"d")&lt;&gt;0,"",'Base de données'!$B1040),""))</f>
        <v/>
      </c>
      <c r="N1040" s="39" t="str">
        <f>IF(N$1&gt;$AE$1,"-",IFERROR(IF(DATEDIF('Base de données'!$A1040,N$1,"d")&lt;&gt;0,"",'Base de données'!$B1040),""))</f>
        <v>TM02V</v>
      </c>
      <c r="O1040" s="39" t="str">
        <f>IF(O$1&gt;$AE$1,"-",IFERROR(IF(DATEDIF('Base de données'!$A1040,O$1,"d")&lt;&gt;0,"",'Base de données'!$B1040),""))</f>
        <v/>
      </c>
      <c r="P1040" s="39" t="str">
        <f>IF(P$1&gt;$AE$1,"-",IFERROR(IF(DATEDIF('Base de données'!$A1040,P$1,"d")&lt;&gt;0,"",'Base de données'!$B1040),""))</f>
        <v/>
      </c>
      <c r="Q1040" s="39" t="str">
        <f>IF(Q$1&gt;$AE$1,"-",IFERROR(IF(DATEDIF('Base de données'!$A1040,Q$1,"d")&lt;&gt;0,"",'Base de données'!$B1040),""))</f>
        <v/>
      </c>
      <c r="R1040" s="39" t="str">
        <f>IF(R$1&gt;$AE$1,"-",IFERROR(IF(DATEDIF('Base de données'!$A1040,R$1,"d")&lt;&gt;0,"",'Base de données'!$B1040),""))</f>
        <v/>
      </c>
      <c r="S1040" s="39" t="str">
        <f>IF(S$1&gt;$AE$1,"-",IFERROR(IF(DATEDIF('Base de données'!$A1040,S$1,"d")&lt;&gt;0,"",'Base de données'!$B1040),""))</f>
        <v/>
      </c>
      <c r="T1040" s="39" t="str">
        <f>IF(T$1&gt;$AE$1,"-",IFERROR(IF(DATEDIF('Base de données'!$A1040,T$1,"d")&lt;&gt;0,"",'Base de données'!$B1040),""))</f>
        <v/>
      </c>
      <c r="U1040" s="39" t="str">
        <f>IF(U$1&gt;$AE$1,"-",IFERROR(IF(DATEDIF('Base de données'!$A1040,U$1,"d")&lt;&gt;0,"",'Base de données'!$B1040),""))</f>
        <v/>
      </c>
      <c r="V1040" s="39" t="str">
        <f>IF(V$1&gt;$AE$1,"-",IFERROR(IF(DATEDIF('Base de données'!$A1040,V$1,"d")&lt;&gt;0,"",'Base de données'!$B1040),""))</f>
        <v/>
      </c>
      <c r="W1040" s="34"/>
      <c r="X1040" s="30" t="str">
        <f>'Base de données'!$C1040&amp;" "&amp;'Base de données'!$D1040</f>
        <v>Dupuis Laetitia</v>
      </c>
      <c r="Y1040" s="31">
        <f>COUNTIF('Base de données'!$B:$B,'Base de données'!$B1040)</f>
        <v>12</v>
      </c>
      <c r="AA1040" s="87" cm="1">
        <f t="array" aca="1" ref="AA1040" ca="1">INDIRECT("'Base de données'!A" &amp; ROW(Y1040))</f>
        <v>45748</v>
      </c>
      <c r="AB1040" s="51" t="str" cm="1">
        <f t="array" aca="1" ref="AB1040" ca="1">INDIRECT("'Base de données'!B" &amp; ROW(Z1040))</f>
        <v>TM02V</v>
      </c>
    </row>
    <row r="1041" spans="1:28" x14ac:dyDescent="0.3">
      <c r="A1041" s="41" t="str">
        <f ca="1">IF(IF(AND($B1041&lt;&gt;"-",$B1041=$E1041),"Entrée et sortie","-")="Entrée et sortie",'Base de données'!$B1041,"-")</f>
        <v>-</v>
      </c>
      <c r="B1041" s="41" t="str">
        <f t="shared" ca="1" si="67"/>
        <v>-</v>
      </c>
      <c r="C1041" s="41" t="str">
        <f t="shared" ca="1" si="68"/>
        <v>-</v>
      </c>
      <c r="D1041" s="41" t="str">
        <f>IF($F1041="sortie en cours d'année",'Base de données'!$B1041,"-")</f>
        <v>-</v>
      </c>
      <c r="E1041" s="41" t="str">
        <f>IF($H1041="entrée en cours d'année",'Base de données'!$B1041,"-")</f>
        <v>-</v>
      </c>
      <c r="F1041" s="37" t="str">
        <f t="shared" si="65"/>
        <v/>
      </c>
      <c r="G1041" s="37" t="str">
        <f>IF($J1041="mouvement",_xlfn.XLOOKUP('Base de données'!$B1041,$V:$V,$V:$V,0),"")</f>
        <v/>
      </c>
      <c r="H1041" s="37" t="str">
        <f t="shared" si="66"/>
        <v/>
      </c>
      <c r="I1041" s="37" t="str">
        <f>IF($J1041="mouvement",_xlfn.XLOOKUP('Base de données'!$B1041,$K:$K,$K:$K,0),"")</f>
        <v/>
      </c>
      <c r="J1041" s="38" t="str">
        <f>IF(AND(Y1041&lt;&gt;MAX(Y:Y),COUNTIF(K1041:V1041,'Base de données'!$B1041)&gt;0),"mouvement","")</f>
        <v/>
      </c>
      <c r="K1041" s="39" t="str">
        <f>IF(K$1&gt;$AE$1,"-",IFERROR(IF(DATEDIF('Base de données'!$A1041,K$1,"d")&lt;&gt;0,"",'Base de données'!$B1041),""))</f>
        <v/>
      </c>
      <c r="L1041" s="39" t="str">
        <f>IF(L$1&gt;$AE$1,"-",IFERROR(IF(DATEDIF('Base de données'!$A1041,L$1,"d")&lt;&gt;0,"",'Base de données'!$B1041),""))</f>
        <v/>
      </c>
      <c r="M1041" s="39" t="str">
        <f>IF(M$1&gt;$AE$1,"-",IFERROR(IF(DATEDIF('Base de données'!$A1041,M$1,"d")&lt;&gt;0,"",'Base de données'!$B1041),""))</f>
        <v/>
      </c>
      <c r="N1041" s="39" t="str">
        <f>IF(N$1&gt;$AE$1,"-",IFERROR(IF(DATEDIF('Base de données'!$A1041,N$1,"d")&lt;&gt;0,"",'Base de données'!$B1041),""))</f>
        <v>XTZ1R</v>
      </c>
      <c r="O1041" s="39" t="str">
        <f>IF(O$1&gt;$AE$1,"-",IFERROR(IF(DATEDIF('Base de données'!$A1041,O$1,"d")&lt;&gt;0,"",'Base de données'!$B1041),""))</f>
        <v/>
      </c>
      <c r="P1041" s="39" t="str">
        <f>IF(P$1&gt;$AE$1,"-",IFERROR(IF(DATEDIF('Base de données'!$A1041,P$1,"d")&lt;&gt;0,"",'Base de données'!$B1041),""))</f>
        <v/>
      </c>
      <c r="Q1041" s="39" t="str">
        <f>IF(Q$1&gt;$AE$1,"-",IFERROR(IF(DATEDIF('Base de données'!$A1041,Q$1,"d")&lt;&gt;0,"",'Base de données'!$B1041),""))</f>
        <v/>
      </c>
      <c r="R1041" s="39" t="str">
        <f>IF(R$1&gt;$AE$1,"-",IFERROR(IF(DATEDIF('Base de données'!$A1041,R$1,"d")&lt;&gt;0,"",'Base de données'!$B1041),""))</f>
        <v/>
      </c>
      <c r="S1041" s="39" t="str">
        <f>IF(S$1&gt;$AE$1,"-",IFERROR(IF(DATEDIF('Base de données'!$A1041,S$1,"d")&lt;&gt;0,"",'Base de données'!$B1041),""))</f>
        <v/>
      </c>
      <c r="T1041" s="39" t="str">
        <f>IF(T$1&gt;$AE$1,"-",IFERROR(IF(DATEDIF('Base de données'!$A1041,T$1,"d")&lt;&gt;0,"",'Base de données'!$B1041),""))</f>
        <v/>
      </c>
      <c r="U1041" s="39" t="str">
        <f>IF(U$1&gt;$AE$1,"-",IFERROR(IF(DATEDIF('Base de données'!$A1041,U$1,"d")&lt;&gt;0,"",'Base de données'!$B1041),""))</f>
        <v/>
      </c>
      <c r="V1041" s="39" t="str">
        <f>IF(V$1&gt;$AE$1,"-",IFERROR(IF(DATEDIF('Base de données'!$A1041,V$1,"d")&lt;&gt;0,"",'Base de données'!$B1041),""))</f>
        <v/>
      </c>
      <c r="W1041" s="34"/>
      <c r="X1041" s="30" t="str">
        <f>'Base de données'!$C1041&amp;" "&amp;'Base de données'!$D1041</f>
        <v>Bernard Christine</v>
      </c>
      <c r="Y1041" s="31">
        <f>COUNTIF('Base de données'!$B:$B,'Base de données'!$B1041)</f>
        <v>12</v>
      </c>
      <c r="AA1041" s="87" cm="1">
        <f t="array" aca="1" ref="AA1041" ca="1">INDIRECT("'Base de données'!A" &amp; ROW(Y1041))</f>
        <v>45748</v>
      </c>
      <c r="AB1041" s="51" t="str" cm="1">
        <f t="array" aca="1" ref="AB1041" ca="1">INDIRECT("'Base de données'!B" &amp; ROW(Z1041))</f>
        <v>XTZ1R</v>
      </c>
    </row>
    <row r="1042" spans="1:28" x14ac:dyDescent="0.3">
      <c r="A1042" s="41" t="str">
        <f ca="1">IF(IF(AND($B1042&lt;&gt;"-",$B1042=$E1042),"Entrée et sortie","-")="Entrée et sortie",'Base de données'!$B1042,"-")</f>
        <v>-</v>
      </c>
      <c r="B1042" s="41" t="str">
        <f t="shared" ca="1" si="67"/>
        <v>-</v>
      </c>
      <c r="C1042" s="41" t="str">
        <f t="shared" ca="1" si="68"/>
        <v>-</v>
      </c>
      <c r="D1042" s="41" t="str">
        <f>IF($F1042="sortie en cours d'année",'Base de données'!$B1042,"-")</f>
        <v>-</v>
      </c>
      <c r="E1042" s="41" t="str">
        <f>IF($H1042="entrée en cours d'année",'Base de données'!$B1042,"-")</f>
        <v>-</v>
      </c>
      <c r="F1042" s="37" t="str">
        <f t="shared" si="65"/>
        <v/>
      </c>
      <c r="G1042" s="37" t="str">
        <f>IF($J1042="mouvement",_xlfn.XLOOKUP('Base de données'!$B1042,$V:$V,$V:$V,0),"")</f>
        <v/>
      </c>
      <c r="H1042" s="37" t="str">
        <f t="shared" si="66"/>
        <v/>
      </c>
      <c r="I1042" s="37" t="str">
        <f>IF($J1042="mouvement",_xlfn.XLOOKUP('Base de données'!$B1042,$K:$K,$K:$K,0),"")</f>
        <v/>
      </c>
      <c r="J1042" s="38" t="str">
        <f>IF(AND(Y1042&lt;&gt;MAX(Y:Y),COUNTIF(K1042:V1042,'Base de données'!$B1042)&gt;0),"mouvement","")</f>
        <v/>
      </c>
      <c r="K1042" s="39" t="str">
        <f>IF(K$1&gt;$AE$1,"-",IFERROR(IF(DATEDIF('Base de données'!$A1042,K$1,"d")&lt;&gt;0,"",'Base de données'!$B1042),""))</f>
        <v/>
      </c>
      <c r="L1042" s="39" t="str">
        <f>IF(L$1&gt;$AE$1,"-",IFERROR(IF(DATEDIF('Base de données'!$A1042,L$1,"d")&lt;&gt;0,"",'Base de données'!$B1042),""))</f>
        <v/>
      </c>
      <c r="M1042" s="39" t="str">
        <f>IF(M$1&gt;$AE$1,"-",IFERROR(IF(DATEDIF('Base de données'!$A1042,M$1,"d")&lt;&gt;0,"",'Base de données'!$B1042),""))</f>
        <v/>
      </c>
      <c r="N1042" s="39" t="str">
        <f>IF(N$1&gt;$AE$1,"-",IFERROR(IF(DATEDIF('Base de données'!$A1042,N$1,"d")&lt;&gt;0,"",'Base de données'!$B1042),""))</f>
        <v>06FWZ</v>
      </c>
      <c r="O1042" s="39" t="str">
        <f>IF(O$1&gt;$AE$1,"-",IFERROR(IF(DATEDIF('Base de données'!$A1042,O$1,"d")&lt;&gt;0,"",'Base de données'!$B1042),""))</f>
        <v/>
      </c>
      <c r="P1042" s="39" t="str">
        <f>IF(P$1&gt;$AE$1,"-",IFERROR(IF(DATEDIF('Base de données'!$A1042,P$1,"d")&lt;&gt;0,"",'Base de données'!$B1042),""))</f>
        <v/>
      </c>
      <c r="Q1042" s="39" t="str">
        <f>IF(Q$1&gt;$AE$1,"-",IFERROR(IF(DATEDIF('Base de données'!$A1042,Q$1,"d")&lt;&gt;0,"",'Base de données'!$B1042),""))</f>
        <v/>
      </c>
      <c r="R1042" s="39" t="str">
        <f>IF(R$1&gt;$AE$1,"-",IFERROR(IF(DATEDIF('Base de données'!$A1042,R$1,"d")&lt;&gt;0,"",'Base de données'!$B1042),""))</f>
        <v/>
      </c>
      <c r="S1042" s="39" t="str">
        <f>IF(S$1&gt;$AE$1,"-",IFERROR(IF(DATEDIF('Base de données'!$A1042,S$1,"d")&lt;&gt;0,"",'Base de données'!$B1042),""))</f>
        <v/>
      </c>
      <c r="T1042" s="39" t="str">
        <f>IF(T$1&gt;$AE$1,"-",IFERROR(IF(DATEDIF('Base de données'!$A1042,T$1,"d")&lt;&gt;0,"",'Base de données'!$B1042),""))</f>
        <v/>
      </c>
      <c r="U1042" s="39" t="str">
        <f>IF(U$1&gt;$AE$1,"-",IFERROR(IF(DATEDIF('Base de données'!$A1042,U$1,"d")&lt;&gt;0,"",'Base de données'!$B1042),""))</f>
        <v/>
      </c>
      <c r="V1042" s="39" t="str">
        <f>IF(V$1&gt;$AE$1,"-",IFERROR(IF(DATEDIF('Base de données'!$A1042,V$1,"d")&lt;&gt;0,"",'Base de données'!$B1042),""))</f>
        <v/>
      </c>
      <c r="W1042" s="34"/>
      <c r="X1042" s="30" t="str">
        <f>'Base de données'!$C1042&amp;" "&amp;'Base de données'!$D1042</f>
        <v>Leclercq Agnès</v>
      </c>
      <c r="Y1042" s="31">
        <f>COUNTIF('Base de données'!$B:$B,'Base de données'!$B1042)</f>
        <v>12</v>
      </c>
      <c r="AA1042" s="87" cm="1">
        <f t="array" aca="1" ref="AA1042" ca="1">INDIRECT("'Base de données'!A" &amp; ROW(Y1042))</f>
        <v>45748</v>
      </c>
      <c r="AB1042" s="51" t="str" cm="1">
        <f t="array" aca="1" ref="AB1042" ca="1">INDIRECT("'Base de données'!B" &amp; ROW(Z1042))</f>
        <v>06FWZ</v>
      </c>
    </row>
    <row r="1043" spans="1:28" x14ac:dyDescent="0.3">
      <c r="A1043" s="41" t="str">
        <f ca="1">IF(IF(AND($B1043&lt;&gt;"-",$B1043=$E1043),"Entrée et sortie","-")="Entrée et sortie",'Base de données'!$B1043,"-")</f>
        <v>-</v>
      </c>
      <c r="B1043" s="41" t="str">
        <f t="shared" ca="1" si="67"/>
        <v>-</v>
      </c>
      <c r="C1043" s="41" t="str">
        <f t="shared" ca="1" si="68"/>
        <v>-</v>
      </c>
      <c r="D1043" s="41" t="str">
        <f>IF($F1043="sortie en cours d'année",'Base de données'!$B1043,"-")</f>
        <v>-</v>
      </c>
      <c r="E1043" s="41" t="str">
        <f>IF($H1043="entrée en cours d'année",'Base de données'!$B1043,"-")</f>
        <v>-</v>
      </c>
      <c r="F1043" s="37" t="str">
        <f t="shared" si="65"/>
        <v/>
      </c>
      <c r="G1043" s="37" t="str">
        <f>IF($J1043="mouvement",_xlfn.XLOOKUP('Base de données'!$B1043,$V:$V,$V:$V,0),"")</f>
        <v/>
      </c>
      <c r="H1043" s="37" t="str">
        <f t="shared" si="66"/>
        <v/>
      </c>
      <c r="I1043" s="37" t="str">
        <f>IF($J1043="mouvement",_xlfn.XLOOKUP('Base de données'!$B1043,$K:$K,$K:$K,0),"")</f>
        <v/>
      </c>
      <c r="J1043" s="38" t="str">
        <f>IF(AND(Y1043&lt;&gt;MAX(Y:Y),COUNTIF(K1043:V1043,'Base de données'!$B1043)&gt;0),"mouvement","")</f>
        <v/>
      </c>
      <c r="K1043" s="39" t="str">
        <f>IF(K$1&gt;$AE$1,"-",IFERROR(IF(DATEDIF('Base de données'!$A1043,K$1,"d")&lt;&gt;0,"",'Base de données'!$B1043),""))</f>
        <v/>
      </c>
      <c r="L1043" s="39" t="str">
        <f>IF(L$1&gt;$AE$1,"-",IFERROR(IF(DATEDIF('Base de données'!$A1043,L$1,"d")&lt;&gt;0,"",'Base de données'!$B1043),""))</f>
        <v/>
      </c>
      <c r="M1043" s="39" t="str">
        <f>IF(M$1&gt;$AE$1,"-",IFERROR(IF(DATEDIF('Base de données'!$A1043,M$1,"d")&lt;&gt;0,"",'Base de données'!$B1043),""))</f>
        <v/>
      </c>
      <c r="N1043" s="39" t="str">
        <f>IF(N$1&gt;$AE$1,"-",IFERROR(IF(DATEDIF('Base de données'!$A1043,N$1,"d")&lt;&gt;0,"",'Base de données'!$B1043),""))</f>
        <v>UHQC8</v>
      </c>
      <c r="O1043" s="39" t="str">
        <f>IF(O$1&gt;$AE$1,"-",IFERROR(IF(DATEDIF('Base de données'!$A1043,O$1,"d")&lt;&gt;0,"",'Base de données'!$B1043),""))</f>
        <v/>
      </c>
      <c r="P1043" s="39" t="str">
        <f>IF(P$1&gt;$AE$1,"-",IFERROR(IF(DATEDIF('Base de données'!$A1043,P$1,"d")&lt;&gt;0,"",'Base de données'!$B1043),""))</f>
        <v/>
      </c>
      <c r="Q1043" s="39" t="str">
        <f>IF(Q$1&gt;$AE$1,"-",IFERROR(IF(DATEDIF('Base de données'!$A1043,Q$1,"d")&lt;&gt;0,"",'Base de données'!$B1043),""))</f>
        <v/>
      </c>
      <c r="R1043" s="39" t="str">
        <f>IF(R$1&gt;$AE$1,"-",IFERROR(IF(DATEDIF('Base de données'!$A1043,R$1,"d")&lt;&gt;0,"",'Base de données'!$B1043),""))</f>
        <v/>
      </c>
      <c r="S1043" s="39" t="str">
        <f>IF(S$1&gt;$AE$1,"-",IFERROR(IF(DATEDIF('Base de données'!$A1043,S$1,"d")&lt;&gt;0,"",'Base de données'!$B1043),""))</f>
        <v/>
      </c>
      <c r="T1043" s="39" t="str">
        <f>IF(T$1&gt;$AE$1,"-",IFERROR(IF(DATEDIF('Base de données'!$A1043,T$1,"d")&lt;&gt;0,"",'Base de données'!$B1043),""))</f>
        <v/>
      </c>
      <c r="U1043" s="39" t="str">
        <f>IF(U$1&gt;$AE$1,"-",IFERROR(IF(DATEDIF('Base de données'!$A1043,U$1,"d")&lt;&gt;0,"",'Base de données'!$B1043),""))</f>
        <v/>
      </c>
      <c r="V1043" s="39" t="str">
        <f>IF(V$1&gt;$AE$1,"-",IFERROR(IF(DATEDIF('Base de données'!$A1043,V$1,"d")&lt;&gt;0,"",'Base de données'!$B1043),""))</f>
        <v/>
      </c>
      <c r="W1043" s="34"/>
      <c r="X1043" s="30" t="str">
        <f>'Base de données'!$C1043&amp;" "&amp;'Base de données'!$D1043</f>
        <v>Joubert Gilbert</v>
      </c>
      <c r="Y1043" s="31">
        <f>COUNTIF('Base de données'!$B:$B,'Base de données'!$B1043)</f>
        <v>12</v>
      </c>
      <c r="AA1043" s="87" cm="1">
        <f t="array" aca="1" ref="AA1043" ca="1">INDIRECT("'Base de données'!A" &amp; ROW(Y1043))</f>
        <v>45748</v>
      </c>
      <c r="AB1043" s="51" t="str" cm="1">
        <f t="array" aca="1" ref="AB1043" ca="1">INDIRECT("'Base de données'!B" &amp; ROW(Z1043))</f>
        <v>UHQC8</v>
      </c>
    </row>
    <row r="1044" spans="1:28" x14ac:dyDescent="0.3">
      <c r="A1044" s="41" t="str">
        <f ca="1">IF(IF(AND($B1044&lt;&gt;"-",$B1044=$E1044),"Entrée et sortie","-")="Entrée et sortie",'Base de données'!$B1044,"-")</f>
        <v>-</v>
      </c>
      <c r="B1044" s="41" t="str">
        <f t="shared" ca="1" si="67"/>
        <v>-</v>
      </c>
      <c r="C1044" s="41" t="str">
        <f t="shared" ca="1" si="68"/>
        <v>-</v>
      </c>
      <c r="D1044" s="41" t="str">
        <f>IF($F1044="sortie en cours d'année",'Base de données'!$B1044,"-")</f>
        <v>-</v>
      </c>
      <c r="E1044" s="41" t="str">
        <f>IF($H1044="entrée en cours d'année",'Base de données'!$B1044,"-")</f>
        <v>-</v>
      </c>
      <c r="F1044" s="37" t="str">
        <f t="shared" si="65"/>
        <v/>
      </c>
      <c r="G1044" s="37" t="str">
        <f>IF($J1044="mouvement",_xlfn.XLOOKUP('Base de données'!$B1044,$V:$V,$V:$V,0),"")</f>
        <v/>
      </c>
      <c r="H1044" s="37" t="str">
        <f t="shared" si="66"/>
        <v/>
      </c>
      <c r="I1044" s="37" t="str">
        <f>IF($J1044="mouvement",_xlfn.XLOOKUP('Base de données'!$B1044,$K:$K,$K:$K,0),"")</f>
        <v/>
      </c>
      <c r="J1044" s="38" t="str">
        <f>IF(AND(Y1044&lt;&gt;MAX(Y:Y),COUNTIF(K1044:V1044,'Base de données'!$B1044)&gt;0),"mouvement","")</f>
        <v/>
      </c>
      <c r="K1044" s="39" t="str">
        <f>IF(K$1&gt;$AE$1,"-",IFERROR(IF(DATEDIF('Base de données'!$A1044,K$1,"d")&lt;&gt;0,"",'Base de données'!$B1044),""))</f>
        <v/>
      </c>
      <c r="L1044" s="39" t="str">
        <f>IF(L$1&gt;$AE$1,"-",IFERROR(IF(DATEDIF('Base de données'!$A1044,L$1,"d")&lt;&gt;0,"",'Base de données'!$B1044),""))</f>
        <v/>
      </c>
      <c r="M1044" s="39" t="str">
        <f>IF(M$1&gt;$AE$1,"-",IFERROR(IF(DATEDIF('Base de données'!$A1044,M$1,"d")&lt;&gt;0,"",'Base de données'!$B1044),""))</f>
        <v/>
      </c>
      <c r="N1044" s="39" t="str">
        <f>IF(N$1&gt;$AE$1,"-",IFERROR(IF(DATEDIF('Base de données'!$A1044,N$1,"d")&lt;&gt;0,"",'Base de données'!$B1044),""))</f>
        <v>T0RQR</v>
      </c>
      <c r="O1044" s="39" t="str">
        <f>IF(O$1&gt;$AE$1,"-",IFERROR(IF(DATEDIF('Base de données'!$A1044,O$1,"d")&lt;&gt;0,"",'Base de données'!$B1044),""))</f>
        <v/>
      </c>
      <c r="P1044" s="39" t="str">
        <f>IF(P$1&gt;$AE$1,"-",IFERROR(IF(DATEDIF('Base de données'!$A1044,P$1,"d")&lt;&gt;0,"",'Base de données'!$B1044),""))</f>
        <v/>
      </c>
      <c r="Q1044" s="39" t="str">
        <f>IF(Q$1&gt;$AE$1,"-",IFERROR(IF(DATEDIF('Base de données'!$A1044,Q$1,"d")&lt;&gt;0,"",'Base de données'!$B1044),""))</f>
        <v/>
      </c>
      <c r="R1044" s="39" t="str">
        <f>IF(R$1&gt;$AE$1,"-",IFERROR(IF(DATEDIF('Base de données'!$A1044,R$1,"d")&lt;&gt;0,"",'Base de données'!$B1044),""))</f>
        <v/>
      </c>
      <c r="S1044" s="39" t="str">
        <f>IF(S$1&gt;$AE$1,"-",IFERROR(IF(DATEDIF('Base de données'!$A1044,S$1,"d")&lt;&gt;0,"",'Base de données'!$B1044),""))</f>
        <v/>
      </c>
      <c r="T1044" s="39" t="str">
        <f>IF(T$1&gt;$AE$1,"-",IFERROR(IF(DATEDIF('Base de données'!$A1044,T$1,"d")&lt;&gt;0,"",'Base de données'!$B1044),""))</f>
        <v/>
      </c>
      <c r="U1044" s="39" t="str">
        <f>IF(U$1&gt;$AE$1,"-",IFERROR(IF(DATEDIF('Base de données'!$A1044,U$1,"d")&lt;&gt;0,"",'Base de données'!$B1044),""))</f>
        <v/>
      </c>
      <c r="V1044" s="39" t="str">
        <f>IF(V$1&gt;$AE$1,"-",IFERROR(IF(DATEDIF('Base de données'!$A1044,V$1,"d")&lt;&gt;0,"",'Base de données'!$B1044),""))</f>
        <v/>
      </c>
      <c r="W1044" s="34"/>
      <c r="X1044" s="30" t="str">
        <f>'Base de données'!$C1044&amp;" "&amp;'Base de données'!$D1044</f>
        <v>Gallet Philippine</v>
      </c>
      <c r="Y1044" s="31">
        <f>COUNTIF('Base de données'!$B:$B,'Base de données'!$B1044)</f>
        <v>12</v>
      </c>
      <c r="AA1044" s="87" cm="1">
        <f t="array" aca="1" ref="AA1044" ca="1">INDIRECT("'Base de données'!A" &amp; ROW(Y1044))</f>
        <v>45748</v>
      </c>
      <c r="AB1044" s="51" t="str" cm="1">
        <f t="array" aca="1" ref="AB1044" ca="1">INDIRECT("'Base de données'!B" &amp; ROW(Z1044))</f>
        <v>T0RQR</v>
      </c>
    </row>
    <row r="1045" spans="1:28" x14ac:dyDescent="0.3">
      <c r="A1045" s="41" t="str">
        <f ca="1">IF(IF(AND($B1045&lt;&gt;"-",$B1045=$E1045),"Entrée et sortie","-")="Entrée et sortie",'Base de données'!$B1045,"-")</f>
        <v>-</v>
      </c>
      <c r="B1045" s="41" t="str">
        <f t="shared" ca="1" si="67"/>
        <v>-</v>
      </c>
      <c r="C1045" s="41" t="str">
        <f t="shared" ca="1" si="68"/>
        <v>-</v>
      </c>
      <c r="D1045" s="41" t="str">
        <f>IF($F1045="sortie en cours d'année",'Base de données'!$B1045,"-")</f>
        <v>-</v>
      </c>
      <c r="E1045" s="41" t="str">
        <f>IF($H1045="entrée en cours d'année",'Base de données'!$B1045,"-")</f>
        <v>-</v>
      </c>
      <c r="F1045" s="37" t="str">
        <f t="shared" si="65"/>
        <v/>
      </c>
      <c r="G1045" s="37" t="str">
        <f>IF($J1045="mouvement",_xlfn.XLOOKUP('Base de données'!$B1045,$V:$V,$V:$V,0),"")</f>
        <v/>
      </c>
      <c r="H1045" s="37" t="str">
        <f t="shared" si="66"/>
        <v/>
      </c>
      <c r="I1045" s="37" t="str">
        <f>IF($J1045="mouvement",_xlfn.XLOOKUP('Base de données'!$B1045,$K:$K,$K:$K,0),"")</f>
        <v/>
      </c>
      <c r="J1045" s="38" t="str">
        <f>IF(AND(Y1045&lt;&gt;MAX(Y:Y),COUNTIF(K1045:V1045,'Base de données'!$B1045)&gt;0),"mouvement","")</f>
        <v/>
      </c>
      <c r="K1045" s="39" t="str">
        <f>IF(K$1&gt;$AE$1,"-",IFERROR(IF(DATEDIF('Base de données'!$A1045,K$1,"d")&lt;&gt;0,"",'Base de données'!$B1045),""))</f>
        <v/>
      </c>
      <c r="L1045" s="39" t="str">
        <f>IF(L$1&gt;$AE$1,"-",IFERROR(IF(DATEDIF('Base de données'!$A1045,L$1,"d")&lt;&gt;0,"",'Base de données'!$B1045),""))</f>
        <v/>
      </c>
      <c r="M1045" s="39" t="str">
        <f>IF(M$1&gt;$AE$1,"-",IFERROR(IF(DATEDIF('Base de données'!$A1045,M$1,"d")&lt;&gt;0,"",'Base de données'!$B1045),""))</f>
        <v/>
      </c>
      <c r="N1045" s="39" t="str">
        <f>IF(N$1&gt;$AE$1,"-",IFERROR(IF(DATEDIF('Base de données'!$A1045,N$1,"d")&lt;&gt;0,"",'Base de données'!$B1045),""))</f>
        <v>OTZ97</v>
      </c>
      <c r="O1045" s="39" t="str">
        <f>IF(O$1&gt;$AE$1,"-",IFERROR(IF(DATEDIF('Base de données'!$A1045,O$1,"d")&lt;&gt;0,"",'Base de données'!$B1045),""))</f>
        <v/>
      </c>
      <c r="P1045" s="39" t="str">
        <f>IF(P$1&gt;$AE$1,"-",IFERROR(IF(DATEDIF('Base de données'!$A1045,P$1,"d")&lt;&gt;0,"",'Base de données'!$B1045),""))</f>
        <v/>
      </c>
      <c r="Q1045" s="39" t="str">
        <f>IF(Q$1&gt;$AE$1,"-",IFERROR(IF(DATEDIF('Base de données'!$A1045,Q$1,"d")&lt;&gt;0,"",'Base de données'!$B1045),""))</f>
        <v/>
      </c>
      <c r="R1045" s="39" t="str">
        <f>IF(R$1&gt;$AE$1,"-",IFERROR(IF(DATEDIF('Base de données'!$A1045,R$1,"d")&lt;&gt;0,"",'Base de données'!$B1045),""))</f>
        <v/>
      </c>
      <c r="S1045" s="39" t="str">
        <f>IF(S$1&gt;$AE$1,"-",IFERROR(IF(DATEDIF('Base de données'!$A1045,S$1,"d")&lt;&gt;0,"",'Base de données'!$B1045),""))</f>
        <v/>
      </c>
      <c r="T1045" s="39" t="str">
        <f>IF(T$1&gt;$AE$1,"-",IFERROR(IF(DATEDIF('Base de données'!$A1045,T$1,"d")&lt;&gt;0,"",'Base de données'!$B1045),""))</f>
        <v/>
      </c>
      <c r="U1045" s="39" t="str">
        <f>IF(U$1&gt;$AE$1,"-",IFERROR(IF(DATEDIF('Base de données'!$A1045,U$1,"d")&lt;&gt;0,"",'Base de données'!$B1045),""))</f>
        <v/>
      </c>
      <c r="V1045" s="39" t="str">
        <f>IF(V$1&gt;$AE$1,"-",IFERROR(IF(DATEDIF('Base de données'!$A1045,V$1,"d")&lt;&gt;0,"",'Base de données'!$B1045),""))</f>
        <v/>
      </c>
      <c r="W1045" s="34"/>
      <c r="X1045" s="30" t="str">
        <f>'Base de données'!$C1045&amp;" "&amp;'Base de données'!$D1045</f>
        <v>Costa Manon</v>
      </c>
      <c r="Y1045" s="31">
        <f>COUNTIF('Base de données'!$B:$B,'Base de données'!$B1045)</f>
        <v>12</v>
      </c>
      <c r="AA1045" s="87" cm="1">
        <f t="array" aca="1" ref="AA1045" ca="1">INDIRECT("'Base de données'!A" &amp; ROW(Y1045))</f>
        <v>45748</v>
      </c>
      <c r="AB1045" s="51" t="str" cm="1">
        <f t="array" aca="1" ref="AB1045" ca="1">INDIRECT("'Base de données'!B" &amp; ROW(Z1045))</f>
        <v>OTZ97</v>
      </c>
    </row>
    <row r="1046" spans="1:28" x14ac:dyDescent="0.3">
      <c r="A1046" s="41" t="str">
        <f ca="1">IF(IF(AND($B1046&lt;&gt;"-",$B1046=$E1046),"Entrée et sortie","-")="Entrée et sortie",'Base de données'!$B1046,"-")</f>
        <v>-</v>
      </c>
      <c r="B1046" s="41" t="str">
        <f t="shared" ca="1" si="67"/>
        <v>-</v>
      </c>
      <c r="C1046" s="41" t="str">
        <f t="shared" ca="1" si="68"/>
        <v>-</v>
      </c>
      <c r="D1046" s="41" t="str">
        <f>IF($F1046="sortie en cours d'année",'Base de données'!$B1046,"-")</f>
        <v>-</v>
      </c>
      <c r="E1046" s="41" t="str">
        <f>IF($H1046="entrée en cours d'année",'Base de données'!$B1046,"-")</f>
        <v>-</v>
      </c>
      <c r="F1046" s="37" t="str">
        <f t="shared" si="65"/>
        <v/>
      </c>
      <c r="G1046" s="37" t="str">
        <f>IF($J1046="mouvement",_xlfn.XLOOKUP('Base de données'!$B1046,$V:$V,$V:$V,0),"")</f>
        <v/>
      </c>
      <c r="H1046" s="37" t="str">
        <f t="shared" si="66"/>
        <v/>
      </c>
      <c r="I1046" s="37" t="str">
        <f>IF($J1046="mouvement",_xlfn.XLOOKUP('Base de données'!$B1046,$K:$K,$K:$K,0),"")</f>
        <v/>
      </c>
      <c r="J1046" s="38" t="str">
        <f>IF(AND(Y1046&lt;&gt;MAX(Y:Y),COUNTIF(K1046:V1046,'Base de données'!$B1046)&gt;0),"mouvement","")</f>
        <v/>
      </c>
      <c r="K1046" s="39" t="str">
        <f>IF(K$1&gt;$AE$1,"-",IFERROR(IF(DATEDIF('Base de données'!$A1046,K$1,"d")&lt;&gt;0,"",'Base de données'!$B1046),""))</f>
        <v/>
      </c>
      <c r="L1046" s="39" t="str">
        <f>IF(L$1&gt;$AE$1,"-",IFERROR(IF(DATEDIF('Base de données'!$A1046,L$1,"d")&lt;&gt;0,"",'Base de données'!$B1046),""))</f>
        <v/>
      </c>
      <c r="M1046" s="39" t="str">
        <f>IF(M$1&gt;$AE$1,"-",IFERROR(IF(DATEDIF('Base de données'!$A1046,M$1,"d")&lt;&gt;0,"",'Base de données'!$B1046),""))</f>
        <v/>
      </c>
      <c r="N1046" s="39" t="str">
        <f>IF(N$1&gt;$AE$1,"-",IFERROR(IF(DATEDIF('Base de données'!$A1046,N$1,"d")&lt;&gt;0,"",'Base de données'!$B1046),""))</f>
        <v>57BOR</v>
      </c>
      <c r="O1046" s="39" t="str">
        <f>IF(O$1&gt;$AE$1,"-",IFERROR(IF(DATEDIF('Base de données'!$A1046,O$1,"d")&lt;&gt;0,"",'Base de données'!$B1046),""))</f>
        <v/>
      </c>
      <c r="P1046" s="39" t="str">
        <f>IF(P$1&gt;$AE$1,"-",IFERROR(IF(DATEDIF('Base de données'!$A1046,P$1,"d")&lt;&gt;0,"",'Base de données'!$B1046),""))</f>
        <v/>
      </c>
      <c r="Q1046" s="39" t="str">
        <f>IF(Q$1&gt;$AE$1,"-",IFERROR(IF(DATEDIF('Base de données'!$A1046,Q$1,"d")&lt;&gt;0,"",'Base de données'!$B1046),""))</f>
        <v/>
      </c>
      <c r="R1046" s="39" t="str">
        <f>IF(R$1&gt;$AE$1,"-",IFERROR(IF(DATEDIF('Base de données'!$A1046,R$1,"d")&lt;&gt;0,"",'Base de données'!$B1046),""))</f>
        <v/>
      </c>
      <c r="S1046" s="39" t="str">
        <f>IF(S$1&gt;$AE$1,"-",IFERROR(IF(DATEDIF('Base de données'!$A1046,S$1,"d")&lt;&gt;0,"",'Base de données'!$B1046),""))</f>
        <v/>
      </c>
      <c r="T1046" s="39" t="str">
        <f>IF(T$1&gt;$AE$1,"-",IFERROR(IF(DATEDIF('Base de données'!$A1046,T$1,"d")&lt;&gt;0,"",'Base de données'!$B1046),""))</f>
        <v/>
      </c>
      <c r="U1046" s="39" t="str">
        <f>IF(U$1&gt;$AE$1,"-",IFERROR(IF(DATEDIF('Base de données'!$A1046,U$1,"d")&lt;&gt;0,"",'Base de données'!$B1046),""))</f>
        <v/>
      </c>
      <c r="V1046" s="39" t="str">
        <f>IF(V$1&gt;$AE$1,"-",IFERROR(IF(DATEDIF('Base de données'!$A1046,V$1,"d")&lt;&gt;0,"",'Base de données'!$B1046),""))</f>
        <v/>
      </c>
      <c r="W1046" s="34"/>
      <c r="X1046" s="30" t="str">
        <f>'Base de données'!$C1046&amp;" "&amp;'Base de données'!$D1046</f>
        <v>Pruvost Margaret</v>
      </c>
      <c r="Y1046" s="31">
        <f>COUNTIF('Base de données'!$B:$B,'Base de données'!$B1046)</f>
        <v>12</v>
      </c>
      <c r="AA1046" s="87" cm="1">
        <f t="array" aca="1" ref="AA1046" ca="1">INDIRECT("'Base de données'!A" &amp; ROW(Y1046))</f>
        <v>45748</v>
      </c>
      <c r="AB1046" s="51" t="str" cm="1">
        <f t="array" aca="1" ref="AB1046" ca="1">INDIRECT("'Base de données'!B" &amp; ROW(Z1046))</f>
        <v>57BOR</v>
      </c>
    </row>
    <row r="1047" spans="1:28" x14ac:dyDescent="0.3">
      <c r="A1047" s="41" t="str">
        <f ca="1">IF(IF(AND($B1047&lt;&gt;"-",$B1047=$E1047),"Entrée et sortie","-")="Entrée et sortie",'Base de données'!$B1047,"-")</f>
        <v>-</v>
      </c>
      <c r="B1047" s="41" t="str">
        <f t="shared" ca="1" si="67"/>
        <v>-</v>
      </c>
      <c r="C1047" s="41" t="str">
        <f t="shared" ca="1" si="68"/>
        <v>-</v>
      </c>
      <c r="D1047" s="41" t="str">
        <f>IF($F1047="sortie en cours d'année",'Base de données'!$B1047,"-")</f>
        <v>-</v>
      </c>
      <c r="E1047" s="41" t="str">
        <f>IF($H1047="entrée en cours d'année",'Base de données'!$B1047,"-")</f>
        <v>-</v>
      </c>
      <c r="F1047" s="37" t="str">
        <f t="shared" si="65"/>
        <v/>
      </c>
      <c r="G1047" s="37" t="str">
        <f>IF($J1047="mouvement",_xlfn.XLOOKUP('Base de données'!$B1047,$V:$V,$V:$V,0),"")</f>
        <v/>
      </c>
      <c r="H1047" s="37" t="str">
        <f t="shared" si="66"/>
        <v/>
      </c>
      <c r="I1047" s="37" t="str">
        <f>IF($J1047="mouvement",_xlfn.XLOOKUP('Base de données'!$B1047,$K:$K,$K:$K,0),"")</f>
        <v/>
      </c>
      <c r="J1047" s="38" t="str">
        <f>IF(AND(Y1047&lt;&gt;MAX(Y:Y),COUNTIF(K1047:V1047,'Base de données'!$B1047)&gt;0),"mouvement","")</f>
        <v/>
      </c>
      <c r="K1047" s="39" t="str">
        <f>IF(K$1&gt;$AE$1,"-",IFERROR(IF(DATEDIF('Base de données'!$A1047,K$1,"d")&lt;&gt;0,"",'Base de données'!$B1047),""))</f>
        <v/>
      </c>
      <c r="L1047" s="39" t="str">
        <f>IF(L$1&gt;$AE$1,"-",IFERROR(IF(DATEDIF('Base de données'!$A1047,L$1,"d")&lt;&gt;0,"",'Base de données'!$B1047),""))</f>
        <v/>
      </c>
      <c r="M1047" s="39" t="str">
        <f>IF(M$1&gt;$AE$1,"-",IFERROR(IF(DATEDIF('Base de données'!$A1047,M$1,"d")&lt;&gt;0,"",'Base de données'!$B1047),""))</f>
        <v/>
      </c>
      <c r="N1047" s="39" t="str">
        <f>IF(N$1&gt;$AE$1,"-",IFERROR(IF(DATEDIF('Base de données'!$A1047,N$1,"d")&lt;&gt;0,"",'Base de données'!$B1047),""))</f>
        <v>9MO35</v>
      </c>
      <c r="O1047" s="39" t="str">
        <f>IF(O$1&gt;$AE$1,"-",IFERROR(IF(DATEDIF('Base de données'!$A1047,O$1,"d")&lt;&gt;0,"",'Base de données'!$B1047),""))</f>
        <v/>
      </c>
      <c r="P1047" s="39" t="str">
        <f>IF(P$1&gt;$AE$1,"-",IFERROR(IF(DATEDIF('Base de données'!$A1047,P$1,"d")&lt;&gt;0,"",'Base de données'!$B1047),""))</f>
        <v/>
      </c>
      <c r="Q1047" s="39" t="str">
        <f>IF(Q$1&gt;$AE$1,"-",IFERROR(IF(DATEDIF('Base de données'!$A1047,Q$1,"d")&lt;&gt;0,"",'Base de données'!$B1047),""))</f>
        <v/>
      </c>
      <c r="R1047" s="39" t="str">
        <f>IF(R$1&gt;$AE$1,"-",IFERROR(IF(DATEDIF('Base de données'!$A1047,R$1,"d")&lt;&gt;0,"",'Base de données'!$B1047),""))</f>
        <v/>
      </c>
      <c r="S1047" s="39" t="str">
        <f>IF(S$1&gt;$AE$1,"-",IFERROR(IF(DATEDIF('Base de données'!$A1047,S$1,"d")&lt;&gt;0,"",'Base de données'!$B1047),""))</f>
        <v/>
      </c>
      <c r="T1047" s="39" t="str">
        <f>IF(T$1&gt;$AE$1,"-",IFERROR(IF(DATEDIF('Base de données'!$A1047,T$1,"d")&lt;&gt;0,"",'Base de données'!$B1047),""))</f>
        <v/>
      </c>
      <c r="U1047" s="39" t="str">
        <f>IF(U$1&gt;$AE$1,"-",IFERROR(IF(DATEDIF('Base de données'!$A1047,U$1,"d")&lt;&gt;0,"",'Base de données'!$B1047),""))</f>
        <v/>
      </c>
      <c r="V1047" s="39" t="str">
        <f>IF(V$1&gt;$AE$1,"-",IFERROR(IF(DATEDIF('Base de données'!$A1047,V$1,"d")&lt;&gt;0,"",'Base de données'!$B1047),""))</f>
        <v/>
      </c>
      <c r="W1047" s="34"/>
      <c r="X1047" s="30" t="str">
        <f>'Base de données'!$C1047&amp;" "&amp;'Base de données'!$D1047</f>
        <v>Marie Louis</v>
      </c>
      <c r="Y1047" s="31">
        <f>COUNTIF('Base de données'!$B:$B,'Base de données'!$B1047)</f>
        <v>12</v>
      </c>
      <c r="AA1047" s="87" cm="1">
        <f t="array" aca="1" ref="AA1047" ca="1">INDIRECT("'Base de données'!A" &amp; ROW(Y1047))</f>
        <v>45748</v>
      </c>
      <c r="AB1047" s="51" t="str" cm="1">
        <f t="array" aca="1" ref="AB1047" ca="1">INDIRECT("'Base de données'!B" &amp; ROW(Z1047))</f>
        <v>9MO35</v>
      </c>
    </row>
    <row r="1048" spans="1:28" x14ac:dyDescent="0.3">
      <c r="A1048" s="41" t="str">
        <f ca="1">IF(IF(AND($B1048&lt;&gt;"-",$B1048=$E1048),"Entrée et sortie","-")="Entrée et sortie",'Base de données'!$B1048,"-")</f>
        <v>-</v>
      </c>
      <c r="B1048" s="41" t="str">
        <f t="shared" ca="1" si="67"/>
        <v>26NYS</v>
      </c>
      <c r="C1048" s="41" t="str">
        <f t="shared" ca="1" si="68"/>
        <v>26NYS</v>
      </c>
      <c r="D1048" s="41" t="str">
        <f>IF($F1048="sortie en cours d'année",'Base de données'!$B1048,"-")</f>
        <v>26NYS</v>
      </c>
      <c r="E1048" s="41" t="str">
        <f>IF($H1048="entrée en cours d'année",'Base de données'!$B1048,"-")</f>
        <v>-</v>
      </c>
      <c r="F1048" s="37" t="str">
        <f t="shared" si="65"/>
        <v>sortie en cours d'année</v>
      </c>
      <c r="G1048" s="37">
        <f>IF($J1048="mouvement",_xlfn.XLOOKUP('Base de données'!$B1048,$V:$V,$V:$V,0),"")</f>
        <v>0</v>
      </c>
      <c r="H1048" s="37" t="str">
        <f t="shared" si="66"/>
        <v/>
      </c>
      <c r="I1048" s="37" t="str">
        <f>IF($J1048="mouvement",_xlfn.XLOOKUP('Base de données'!$B1048,$K:$K,$K:$K,0),"")</f>
        <v>26NYS</v>
      </c>
      <c r="J1048" s="38" t="str">
        <f>IF(AND(Y1048&lt;&gt;MAX(Y:Y),COUNTIF(K1048:V1048,'Base de données'!$B1048)&gt;0),"mouvement","")</f>
        <v>mouvement</v>
      </c>
      <c r="K1048" s="39" t="str">
        <f>IF(K$1&gt;$AE$1,"-",IFERROR(IF(DATEDIF('Base de données'!$A1048,K$1,"d")&lt;&gt;0,"",'Base de données'!$B1048),""))</f>
        <v/>
      </c>
      <c r="L1048" s="39" t="str">
        <f>IF(L$1&gt;$AE$1,"-",IFERROR(IF(DATEDIF('Base de données'!$A1048,L$1,"d")&lt;&gt;0,"",'Base de données'!$B1048),""))</f>
        <v/>
      </c>
      <c r="M1048" s="39" t="str">
        <f>IF(M$1&gt;$AE$1,"-",IFERROR(IF(DATEDIF('Base de données'!$A1048,M$1,"d")&lt;&gt;0,"",'Base de données'!$B1048),""))</f>
        <v/>
      </c>
      <c r="N1048" s="39" t="str">
        <f>IF(N$1&gt;$AE$1,"-",IFERROR(IF(DATEDIF('Base de données'!$A1048,N$1,"d")&lt;&gt;0,"",'Base de données'!$B1048),""))</f>
        <v>26NYS</v>
      </c>
      <c r="O1048" s="39" t="str">
        <f>IF(O$1&gt;$AE$1,"-",IFERROR(IF(DATEDIF('Base de données'!$A1048,O$1,"d")&lt;&gt;0,"",'Base de données'!$B1048),""))</f>
        <v/>
      </c>
      <c r="P1048" s="39" t="str">
        <f>IF(P$1&gt;$AE$1,"-",IFERROR(IF(DATEDIF('Base de données'!$A1048,P$1,"d")&lt;&gt;0,"",'Base de données'!$B1048),""))</f>
        <v/>
      </c>
      <c r="Q1048" s="39" t="str">
        <f>IF(Q$1&gt;$AE$1,"-",IFERROR(IF(DATEDIF('Base de données'!$A1048,Q$1,"d")&lt;&gt;0,"",'Base de données'!$B1048),""))</f>
        <v/>
      </c>
      <c r="R1048" s="39" t="str">
        <f>IF(R$1&gt;$AE$1,"-",IFERROR(IF(DATEDIF('Base de données'!$A1048,R$1,"d")&lt;&gt;0,"",'Base de données'!$B1048),""))</f>
        <v/>
      </c>
      <c r="S1048" s="39" t="str">
        <f>IF(S$1&gt;$AE$1,"-",IFERROR(IF(DATEDIF('Base de données'!$A1048,S$1,"d")&lt;&gt;0,"",'Base de données'!$B1048),""))</f>
        <v/>
      </c>
      <c r="T1048" s="39" t="str">
        <f>IF(T$1&gt;$AE$1,"-",IFERROR(IF(DATEDIF('Base de données'!$A1048,T$1,"d")&lt;&gt;0,"",'Base de données'!$B1048),""))</f>
        <v/>
      </c>
      <c r="U1048" s="39" t="str">
        <f>IF(U$1&gt;$AE$1,"-",IFERROR(IF(DATEDIF('Base de données'!$A1048,U$1,"d")&lt;&gt;0,"",'Base de données'!$B1048),""))</f>
        <v/>
      </c>
      <c r="V1048" s="39" t="str">
        <f>IF(V$1&gt;$AE$1,"-",IFERROR(IF(DATEDIF('Base de données'!$A1048,V$1,"d")&lt;&gt;0,"",'Base de données'!$B1048),""))</f>
        <v/>
      </c>
      <c r="W1048" s="34"/>
      <c r="X1048" s="30" t="str">
        <f>'Base de données'!$C1048&amp;" "&amp;'Base de données'!$D1048</f>
        <v>Noël Sophie</v>
      </c>
      <c r="Y1048" s="31">
        <f>COUNTIF('Base de données'!$B:$B,'Base de données'!$B1048)</f>
        <v>5</v>
      </c>
      <c r="AA1048" s="87" cm="1">
        <f t="array" aca="1" ref="AA1048" ca="1">INDIRECT("'Base de données'!A" &amp; ROW(Y1048))</f>
        <v>45748</v>
      </c>
      <c r="AB1048" s="51" t="str" cm="1">
        <f t="array" aca="1" ref="AB1048" ca="1">INDIRECT("'Base de données'!B" &amp; ROW(Z1048))</f>
        <v>26NYS</v>
      </c>
    </row>
    <row r="1049" spans="1:28" x14ac:dyDescent="0.3">
      <c r="A1049" s="41" t="str">
        <f ca="1">IF(IF(AND($B1049&lt;&gt;"-",$B1049=$E1049),"Entrée et sortie","-")="Entrée et sortie",'Base de données'!$B1049,"-")</f>
        <v>-</v>
      </c>
      <c r="B1049" s="41" t="str">
        <f t="shared" ca="1" si="67"/>
        <v>-</v>
      </c>
      <c r="C1049" s="41" t="str">
        <f t="shared" ca="1" si="68"/>
        <v>-</v>
      </c>
      <c r="D1049" s="41" t="str">
        <f>IF($F1049="sortie en cours d'année",'Base de données'!$B1049,"-")</f>
        <v>-</v>
      </c>
      <c r="E1049" s="41" t="str">
        <f>IF($H1049="entrée en cours d'année",'Base de données'!$B1049,"-")</f>
        <v>-</v>
      </c>
      <c r="F1049" s="37" t="str">
        <f t="shared" si="65"/>
        <v/>
      </c>
      <c r="G1049" s="37" t="str">
        <f>IF($J1049="mouvement",_xlfn.XLOOKUP('Base de données'!$B1049,$V:$V,$V:$V,0),"")</f>
        <v/>
      </c>
      <c r="H1049" s="37" t="str">
        <f t="shared" si="66"/>
        <v/>
      </c>
      <c r="I1049" s="37" t="str">
        <f>IF($J1049="mouvement",_xlfn.XLOOKUP('Base de données'!$B1049,$K:$K,$K:$K,0),"")</f>
        <v/>
      </c>
      <c r="J1049" s="38" t="str">
        <f>IF(AND(Y1049&lt;&gt;MAX(Y:Y),COUNTIF(K1049:V1049,'Base de données'!$B1049)&gt;0),"mouvement","")</f>
        <v/>
      </c>
      <c r="K1049" s="39" t="str">
        <f>IF(K$1&gt;$AE$1,"-",IFERROR(IF(DATEDIF('Base de données'!$A1049,K$1,"d")&lt;&gt;0,"",'Base de données'!$B1049),""))</f>
        <v/>
      </c>
      <c r="L1049" s="39" t="str">
        <f>IF(L$1&gt;$AE$1,"-",IFERROR(IF(DATEDIF('Base de données'!$A1049,L$1,"d")&lt;&gt;0,"",'Base de données'!$B1049),""))</f>
        <v/>
      </c>
      <c r="M1049" s="39" t="str">
        <f>IF(M$1&gt;$AE$1,"-",IFERROR(IF(DATEDIF('Base de données'!$A1049,M$1,"d")&lt;&gt;0,"",'Base de données'!$B1049),""))</f>
        <v/>
      </c>
      <c r="N1049" s="39" t="str">
        <f>IF(N$1&gt;$AE$1,"-",IFERROR(IF(DATEDIF('Base de données'!$A1049,N$1,"d")&lt;&gt;0,"",'Base de données'!$B1049),""))</f>
        <v>PBG0U</v>
      </c>
      <c r="O1049" s="39" t="str">
        <f>IF(O$1&gt;$AE$1,"-",IFERROR(IF(DATEDIF('Base de données'!$A1049,O$1,"d")&lt;&gt;0,"",'Base de données'!$B1049),""))</f>
        <v/>
      </c>
      <c r="P1049" s="39" t="str">
        <f>IF(P$1&gt;$AE$1,"-",IFERROR(IF(DATEDIF('Base de données'!$A1049,P$1,"d")&lt;&gt;0,"",'Base de données'!$B1049),""))</f>
        <v/>
      </c>
      <c r="Q1049" s="39" t="str">
        <f>IF(Q$1&gt;$AE$1,"-",IFERROR(IF(DATEDIF('Base de données'!$A1049,Q$1,"d")&lt;&gt;0,"",'Base de données'!$B1049),""))</f>
        <v/>
      </c>
      <c r="R1049" s="39" t="str">
        <f>IF(R$1&gt;$AE$1,"-",IFERROR(IF(DATEDIF('Base de données'!$A1049,R$1,"d")&lt;&gt;0,"",'Base de données'!$B1049),""))</f>
        <v/>
      </c>
      <c r="S1049" s="39" t="str">
        <f>IF(S$1&gt;$AE$1,"-",IFERROR(IF(DATEDIF('Base de données'!$A1049,S$1,"d")&lt;&gt;0,"",'Base de données'!$B1049),""))</f>
        <v/>
      </c>
      <c r="T1049" s="39" t="str">
        <f>IF(T$1&gt;$AE$1,"-",IFERROR(IF(DATEDIF('Base de données'!$A1049,T$1,"d")&lt;&gt;0,"",'Base de données'!$B1049),""))</f>
        <v/>
      </c>
      <c r="U1049" s="39" t="str">
        <f>IF(U$1&gt;$AE$1,"-",IFERROR(IF(DATEDIF('Base de données'!$A1049,U$1,"d")&lt;&gt;0,"",'Base de données'!$B1049),""))</f>
        <v/>
      </c>
      <c r="V1049" s="39" t="str">
        <f>IF(V$1&gt;$AE$1,"-",IFERROR(IF(DATEDIF('Base de données'!$A1049,V$1,"d")&lt;&gt;0,"",'Base de données'!$B1049),""))</f>
        <v/>
      </c>
      <c r="W1049" s="34"/>
      <c r="X1049" s="30" t="str">
        <f>'Base de données'!$C1049&amp;" "&amp;'Base de données'!$D1049</f>
        <v>Chauveau Gérard</v>
      </c>
      <c r="Y1049" s="31">
        <f>COUNTIF('Base de données'!$B:$B,'Base de données'!$B1049)</f>
        <v>12</v>
      </c>
      <c r="AA1049" s="87" cm="1">
        <f t="array" aca="1" ref="AA1049" ca="1">INDIRECT("'Base de données'!A" &amp; ROW(Y1049))</f>
        <v>45748</v>
      </c>
      <c r="AB1049" s="51" t="str" cm="1">
        <f t="array" aca="1" ref="AB1049" ca="1">INDIRECT("'Base de données'!B" &amp; ROW(Z1049))</f>
        <v>PBG0U</v>
      </c>
    </row>
    <row r="1050" spans="1:28" x14ac:dyDescent="0.3">
      <c r="A1050" s="41" t="str">
        <f ca="1">IF(IF(AND($B1050&lt;&gt;"-",$B1050=$E1050),"Entrée et sortie","-")="Entrée et sortie",'Base de données'!$B1050,"-")</f>
        <v>-</v>
      </c>
      <c r="B1050" s="41" t="str">
        <f t="shared" ca="1" si="67"/>
        <v>-</v>
      </c>
      <c r="C1050" s="41" t="str">
        <f t="shared" ca="1" si="68"/>
        <v>-</v>
      </c>
      <c r="D1050" s="41" t="str">
        <f>IF($F1050="sortie en cours d'année",'Base de données'!$B1050,"-")</f>
        <v>-</v>
      </c>
      <c r="E1050" s="41" t="str">
        <f>IF($H1050="entrée en cours d'année",'Base de données'!$B1050,"-")</f>
        <v>-</v>
      </c>
      <c r="F1050" s="37" t="str">
        <f t="shared" si="65"/>
        <v/>
      </c>
      <c r="G1050" s="37" t="str">
        <f>IF($J1050="mouvement",_xlfn.XLOOKUP('Base de données'!$B1050,$V:$V,$V:$V,0),"")</f>
        <v/>
      </c>
      <c r="H1050" s="37" t="str">
        <f t="shared" si="66"/>
        <v/>
      </c>
      <c r="I1050" s="37" t="str">
        <f>IF($J1050="mouvement",_xlfn.XLOOKUP('Base de données'!$B1050,$K:$K,$K:$K,0),"")</f>
        <v/>
      </c>
      <c r="J1050" s="38" t="str">
        <f>IF(AND(Y1050&lt;&gt;MAX(Y:Y),COUNTIF(K1050:V1050,'Base de données'!$B1050)&gt;0),"mouvement","")</f>
        <v/>
      </c>
      <c r="K1050" s="39" t="str">
        <f>IF(K$1&gt;$AE$1,"-",IFERROR(IF(DATEDIF('Base de données'!$A1050,K$1,"d")&lt;&gt;0,"",'Base de données'!$B1050),""))</f>
        <v/>
      </c>
      <c r="L1050" s="39" t="str">
        <f>IF(L$1&gt;$AE$1,"-",IFERROR(IF(DATEDIF('Base de données'!$A1050,L$1,"d")&lt;&gt;0,"",'Base de données'!$B1050),""))</f>
        <v/>
      </c>
      <c r="M1050" s="39" t="str">
        <f>IF(M$1&gt;$AE$1,"-",IFERROR(IF(DATEDIF('Base de données'!$A1050,M$1,"d")&lt;&gt;0,"",'Base de données'!$B1050),""))</f>
        <v/>
      </c>
      <c r="N1050" s="39" t="str">
        <f>IF(N$1&gt;$AE$1,"-",IFERROR(IF(DATEDIF('Base de données'!$A1050,N$1,"d")&lt;&gt;0,"",'Base de données'!$B1050),""))</f>
        <v>5KKJS</v>
      </c>
      <c r="O1050" s="39" t="str">
        <f>IF(O$1&gt;$AE$1,"-",IFERROR(IF(DATEDIF('Base de données'!$A1050,O$1,"d")&lt;&gt;0,"",'Base de données'!$B1050),""))</f>
        <v/>
      </c>
      <c r="P1050" s="39" t="str">
        <f>IF(P$1&gt;$AE$1,"-",IFERROR(IF(DATEDIF('Base de données'!$A1050,P$1,"d")&lt;&gt;0,"",'Base de données'!$B1050),""))</f>
        <v/>
      </c>
      <c r="Q1050" s="39" t="str">
        <f>IF(Q$1&gt;$AE$1,"-",IFERROR(IF(DATEDIF('Base de données'!$A1050,Q$1,"d")&lt;&gt;0,"",'Base de données'!$B1050),""))</f>
        <v/>
      </c>
      <c r="R1050" s="39" t="str">
        <f>IF(R$1&gt;$AE$1,"-",IFERROR(IF(DATEDIF('Base de données'!$A1050,R$1,"d")&lt;&gt;0,"",'Base de données'!$B1050),""))</f>
        <v/>
      </c>
      <c r="S1050" s="39" t="str">
        <f>IF(S$1&gt;$AE$1,"-",IFERROR(IF(DATEDIF('Base de données'!$A1050,S$1,"d")&lt;&gt;0,"",'Base de données'!$B1050),""))</f>
        <v/>
      </c>
      <c r="T1050" s="39" t="str">
        <f>IF(T$1&gt;$AE$1,"-",IFERROR(IF(DATEDIF('Base de données'!$A1050,T$1,"d")&lt;&gt;0,"",'Base de données'!$B1050),""))</f>
        <v/>
      </c>
      <c r="U1050" s="39" t="str">
        <f>IF(U$1&gt;$AE$1,"-",IFERROR(IF(DATEDIF('Base de données'!$A1050,U$1,"d")&lt;&gt;0,"",'Base de données'!$B1050),""))</f>
        <v/>
      </c>
      <c r="V1050" s="39" t="str">
        <f>IF(V$1&gt;$AE$1,"-",IFERROR(IF(DATEDIF('Base de données'!$A1050,V$1,"d")&lt;&gt;0,"",'Base de données'!$B1050),""))</f>
        <v/>
      </c>
      <c r="W1050" s="34"/>
      <c r="X1050" s="30" t="str">
        <f>'Base de données'!$C1050&amp;" "&amp;'Base de données'!$D1050</f>
        <v>Vaillant Raymond</v>
      </c>
      <c r="Y1050" s="31">
        <f>COUNTIF('Base de données'!$B:$B,'Base de données'!$B1050)</f>
        <v>12</v>
      </c>
      <c r="AA1050" s="87" cm="1">
        <f t="array" aca="1" ref="AA1050" ca="1">INDIRECT("'Base de données'!A" &amp; ROW(Y1050))</f>
        <v>45748</v>
      </c>
      <c r="AB1050" s="51" t="str" cm="1">
        <f t="array" aca="1" ref="AB1050" ca="1">INDIRECT("'Base de données'!B" &amp; ROW(Z1050))</f>
        <v>5KKJS</v>
      </c>
    </row>
    <row r="1051" spans="1:28" x14ac:dyDescent="0.3">
      <c r="A1051" s="41" t="str">
        <f ca="1">IF(IF(AND($B1051&lt;&gt;"-",$B1051=$E1051),"Entrée et sortie","-")="Entrée et sortie",'Base de données'!$B1051,"-")</f>
        <v>-</v>
      </c>
      <c r="B1051" s="41" t="str">
        <f t="shared" ca="1" si="67"/>
        <v>-</v>
      </c>
      <c r="C1051" s="41" t="str">
        <f t="shared" ca="1" si="68"/>
        <v>-</v>
      </c>
      <c r="D1051" s="41" t="str">
        <f>IF($F1051="sortie en cours d'année",'Base de données'!$B1051,"-")</f>
        <v>-</v>
      </c>
      <c r="E1051" s="41" t="str">
        <f>IF($H1051="entrée en cours d'année",'Base de données'!$B1051,"-")</f>
        <v>-</v>
      </c>
      <c r="F1051" s="37" t="str">
        <f t="shared" si="65"/>
        <v/>
      </c>
      <c r="G1051" s="37" t="str">
        <f>IF($J1051="mouvement",_xlfn.XLOOKUP('Base de données'!$B1051,$V:$V,$V:$V,0),"")</f>
        <v/>
      </c>
      <c r="H1051" s="37" t="str">
        <f t="shared" si="66"/>
        <v/>
      </c>
      <c r="I1051" s="37" t="str">
        <f>IF($J1051="mouvement",_xlfn.XLOOKUP('Base de données'!$B1051,$K:$K,$K:$K,0),"")</f>
        <v/>
      </c>
      <c r="J1051" s="38" t="str">
        <f>IF(AND(Y1051&lt;&gt;MAX(Y:Y),COUNTIF(K1051:V1051,'Base de données'!$B1051)&gt;0),"mouvement","")</f>
        <v/>
      </c>
      <c r="K1051" s="39" t="str">
        <f>IF(K$1&gt;$AE$1,"-",IFERROR(IF(DATEDIF('Base de données'!$A1051,K$1,"d")&lt;&gt;0,"",'Base de données'!$B1051),""))</f>
        <v/>
      </c>
      <c r="L1051" s="39" t="str">
        <f>IF(L$1&gt;$AE$1,"-",IFERROR(IF(DATEDIF('Base de données'!$A1051,L$1,"d")&lt;&gt;0,"",'Base de données'!$B1051),""))</f>
        <v/>
      </c>
      <c r="M1051" s="39" t="str">
        <f>IF(M$1&gt;$AE$1,"-",IFERROR(IF(DATEDIF('Base de données'!$A1051,M$1,"d")&lt;&gt;0,"",'Base de données'!$B1051),""))</f>
        <v/>
      </c>
      <c r="N1051" s="39" t="str">
        <f>IF(N$1&gt;$AE$1,"-",IFERROR(IF(DATEDIF('Base de données'!$A1051,N$1,"d")&lt;&gt;0,"",'Base de données'!$B1051),""))</f>
        <v>V5RYW</v>
      </c>
      <c r="O1051" s="39" t="str">
        <f>IF(O$1&gt;$AE$1,"-",IFERROR(IF(DATEDIF('Base de données'!$A1051,O$1,"d")&lt;&gt;0,"",'Base de données'!$B1051),""))</f>
        <v/>
      </c>
      <c r="P1051" s="39" t="str">
        <f>IF(P$1&gt;$AE$1,"-",IFERROR(IF(DATEDIF('Base de données'!$A1051,P$1,"d")&lt;&gt;0,"",'Base de données'!$B1051),""))</f>
        <v/>
      </c>
      <c r="Q1051" s="39" t="str">
        <f>IF(Q$1&gt;$AE$1,"-",IFERROR(IF(DATEDIF('Base de données'!$A1051,Q$1,"d")&lt;&gt;0,"",'Base de données'!$B1051),""))</f>
        <v/>
      </c>
      <c r="R1051" s="39" t="str">
        <f>IF(R$1&gt;$AE$1,"-",IFERROR(IF(DATEDIF('Base de données'!$A1051,R$1,"d")&lt;&gt;0,"",'Base de données'!$B1051),""))</f>
        <v/>
      </c>
      <c r="S1051" s="39" t="str">
        <f>IF(S$1&gt;$AE$1,"-",IFERROR(IF(DATEDIF('Base de données'!$A1051,S$1,"d")&lt;&gt;0,"",'Base de données'!$B1051),""))</f>
        <v/>
      </c>
      <c r="T1051" s="39" t="str">
        <f>IF(T$1&gt;$AE$1,"-",IFERROR(IF(DATEDIF('Base de données'!$A1051,T$1,"d")&lt;&gt;0,"",'Base de données'!$B1051),""))</f>
        <v/>
      </c>
      <c r="U1051" s="39" t="str">
        <f>IF(U$1&gt;$AE$1,"-",IFERROR(IF(DATEDIF('Base de données'!$A1051,U$1,"d")&lt;&gt;0,"",'Base de données'!$B1051),""))</f>
        <v/>
      </c>
      <c r="V1051" s="39" t="str">
        <f>IF(V$1&gt;$AE$1,"-",IFERROR(IF(DATEDIF('Base de données'!$A1051,V$1,"d")&lt;&gt;0,"",'Base de données'!$B1051),""))</f>
        <v/>
      </c>
      <c r="W1051" s="34"/>
      <c r="X1051" s="30" t="str">
        <f>'Base de données'!$C1051&amp;" "&amp;'Base de données'!$D1051</f>
        <v>Leconte Suzanne</v>
      </c>
      <c r="Y1051" s="31">
        <f>COUNTIF('Base de données'!$B:$B,'Base de données'!$B1051)</f>
        <v>12</v>
      </c>
      <c r="AA1051" s="87" cm="1">
        <f t="array" aca="1" ref="AA1051" ca="1">INDIRECT("'Base de données'!A" &amp; ROW(Y1051))</f>
        <v>45748</v>
      </c>
      <c r="AB1051" s="51" t="str" cm="1">
        <f t="array" aca="1" ref="AB1051" ca="1">INDIRECT("'Base de données'!B" &amp; ROW(Z1051))</f>
        <v>V5RYW</v>
      </c>
    </row>
    <row r="1052" spans="1:28" x14ac:dyDescent="0.3">
      <c r="A1052" s="41" t="str">
        <f ca="1">IF(IF(AND($B1052&lt;&gt;"-",$B1052=$E1052),"Entrée et sortie","-")="Entrée et sortie",'Base de données'!$B1052,"-")</f>
        <v>-</v>
      </c>
      <c r="B1052" s="41" t="str">
        <f t="shared" ca="1" si="67"/>
        <v>-</v>
      </c>
      <c r="C1052" s="41" t="str">
        <f t="shared" ca="1" si="68"/>
        <v>-</v>
      </c>
      <c r="D1052" s="41" t="str">
        <f>IF($F1052="sortie en cours d'année",'Base de données'!$B1052,"-")</f>
        <v>-</v>
      </c>
      <c r="E1052" s="41" t="str">
        <f>IF($H1052="entrée en cours d'année",'Base de données'!$B1052,"-")</f>
        <v>-</v>
      </c>
      <c r="F1052" s="37" t="str">
        <f t="shared" si="65"/>
        <v/>
      </c>
      <c r="G1052" s="37" t="str">
        <f>IF($J1052="mouvement",_xlfn.XLOOKUP('Base de données'!$B1052,$V:$V,$V:$V,0),"")</f>
        <v/>
      </c>
      <c r="H1052" s="37" t="str">
        <f t="shared" si="66"/>
        <v/>
      </c>
      <c r="I1052" s="37" t="str">
        <f>IF($J1052="mouvement",_xlfn.XLOOKUP('Base de données'!$B1052,$K:$K,$K:$K,0),"")</f>
        <v/>
      </c>
      <c r="J1052" s="38" t="str">
        <f>IF(AND(Y1052&lt;&gt;MAX(Y:Y),COUNTIF(K1052:V1052,'Base de données'!$B1052)&gt;0),"mouvement","")</f>
        <v/>
      </c>
      <c r="K1052" s="39" t="str">
        <f>IF(K$1&gt;$AE$1,"-",IFERROR(IF(DATEDIF('Base de données'!$A1052,K$1,"d")&lt;&gt;0,"",'Base de données'!$B1052),""))</f>
        <v/>
      </c>
      <c r="L1052" s="39" t="str">
        <f>IF(L$1&gt;$AE$1,"-",IFERROR(IF(DATEDIF('Base de données'!$A1052,L$1,"d")&lt;&gt;0,"",'Base de données'!$B1052),""))</f>
        <v/>
      </c>
      <c r="M1052" s="39" t="str">
        <f>IF(M$1&gt;$AE$1,"-",IFERROR(IF(DATEDIF('Base de données'!$A1052,M$1,"d")&lt;&gt;0,"",'Base de données'!$B1052),""))</f>
        <v/>
      </c>
      <c r="N1052" s="39" t="str">
        <f>IF(N$1&gt;$AE$1,"-",IFERROR(IF(DATEDIF('Base de données'!$A1052,N$1,"d")&lt;&gt;0,"",'Base de données'!$B1052),""))</f>
        <v>2B93K</v>
      </c>
      <c r="O1052" s="39" t="str">
        <f>IF(O$1&gt;$AE$1,"-",IFERROR(IF(DATEDIF('Base de données'!$A1052,O$1,"d")&lt;&gt;0,"",'Base de données'!$B1052),""))</f>
        <v/>
      </c>
      <c r="P1052" s="39" t="str">
        <f>IF(P$1&gt;$AE$1,"-",IFERROR(IF(DATEDIF('Base de données'!$A1052,P$1,"d")&lt;&gt;0,"",'Base de données'!$B1052),""))</f>
        <v/>
      </c>
      <c r="Q1052" s="39" t="str">
        <f>IF(Q$1&gt;$AE$1,"-",IFERROR(IF(DATEDIF('Base de données'!$A1052,Q$1,"d")&lt;&gt;0,"",'Base de données'!$B1052),""))</f>
        <v/>
      </c>
      <c r="R1052" s="39" t="str">
        <f>IF(R$1&gt;$AE$1,"-",IFERROR(IF(DATEDIF('Base de données'!$A1052,R$1,"d")&lt;&gt;0,"",'Base de données'!$B1052),""))</f>
        <v/>
      </c>
      <c r="S1052" s="39" t="str">
        <f>IF(S$1&gt;$AE$1,"-",IFERROR(IF(DATEDIF('Base de données'!$A1052,S$1,"d")&lt;&gt;0,"",'Base de données'!$B1052),""))</f>
        <v/>
      </c>
      <c r="T1052" s="39" t="str">
        <f>IF(T$1&gt;$AE$1,"-",IFERROR(IF(DATEDIF('Base de données'!$A1052,T$1,"d")&lt;&gt;0,"",'Base de données'!$B1052),""))</f>
        <v/>
      </c>
      <c r="U1052" s="39" t="str">
        <f>IF(U$1&gt;$AE$1,"-",IFERROR(IF(DATEDIF('Base de données'!$A1052,U$1,"d")&lt;&gt;0,"",'Base de données'!$B1052),""))</f>
        <v/>
      </c>
      <c r="V1052" s="39" t="str">
        <f>IF(V$1&gt;$AE$1,"-",IFERROR(IF(DATEDIF('Base de données'!$A1052,V$1,"d")&lt;&gt;0,"",'Base de données'!$B1052),""))</f>
        <v/>
      </c>
      <c r="W1052" s="34"/>
      <c r="X1052" s="30" t="str">
        <f>'Base de données'!$C1052&amp;" "&amp;'Base de données'!$D1052</f>
        <v>Julien Dorothée</v>
      </c>
      <c r="Y1052" s="31">
        <f>COUNTIF('Base de données'!$B:$B,'Base de données'!$B1052)</f>
        <v>12</v>
      </c>
      <c r="AA1052" s="87" cm="1">
        <f t="array" aca="1" ref="AA1052" ca="1">INDIRECT("'Base de données'!A" &amp; ROW(Y1052))</f>
        <v>45748</v>
      </c>
      <c r="AB1052" s="51" t="str" cm="1">
        <f t="array" aca="1" ref="AB1052" ca="1">INDIRECT("'Base de données'!B" &amp; ROW(Z1052))</f>
        <v>2B93K</v>
      </c>
    </row>
    <row r="1053" spans="1:28" x14ac:dyDescent="0.3">
      <c r="A1053" s="41" t="str">
        <f ca="1">IF(IF(AND($B1053&lt;&gt;"-",$B1053=$E1053),"Entrée et sortie","-")="Entrée et sortie",'Base de données'!$B1053,"-")</f>
        <v>-</v>
      </c>
      <c r="B1053" s="41" t="str">
        <f t="shared" ca="1" si="67"/>
        <v>-</v>
      </c>
      <c r="C1053" s="41" t="str">
        <f t="shared" ca="1" si="68"/>
        <v>-</v>
      </c>
      <c r="D1053" s="41" t="str">
        <f>IF($F1053="sortie en cours d'année",'Base de données'!$B1053,"-")</f>
        <v>-</v>
      </c>
      <c r="E1053" s="41" t="str">
        <f>IF($H1053="entrée en cours d'année",'Base de données'!$B1053,"-")</f>
        <v>-</v>
      </c>
      <c r="F1053" s="37" t="str">
        <f t="shared" si="65"/>
        <v/>
      </c>
      <c r="G1053" s="37" t="str">
        <f>IF($J1053="mouvement",_xlfn.XLOOKUP('Base de données'!$B1053,$V:$V,$V:$V,0),"")</f>
        <v/>
      </c>
      <c r="H1053" s="37" t="str">
        <f t="shared" si="66"/>
        <v/>
      </c>
      <c r="I1053" s="37" t="str">
        <f>IF($J1053="mouvement",_xlfn.XLOOKUP('Base de données'!$B1053,$K:$K,$K:$K,0),"")</f>
        <v/>
      </c>
      <c r="J1053" s="38" t="str">
        <f>IF(AND(Y1053&lt;&gt;MAX(Y:Y),COUNTIF(K1053:V1053,'Base de données'!$B1053)&gt;0),"mouvement","")</f>
        <v/>
      </c>
      <c r="K1053" s="39" t="str">
        <f>IF(K$1&gt;$AE$1,"-",IFERROR(IF(DATEDIF('Base de données'!$A1053,K$1,"d")&lt;&gt;0,"",'Base de données'!$B1053),""))</f>
        <v/>
      </c>
      <c r="L1053" s="39" t="str">
        <f>IF(L$1&gt;$AE$1,"-",IFERROR(IF(DATEDIF('Base de données'!$A1053,L$1,"d")&lt;&gt;0,"",'Base de données'!$B1053),""))</f>
        <v/>
      </c>
      <c r="M1053" s="39" t="str">
        <f>IF(M$1&gt;$AE$1,"-",IFERROR(IF(DATEDIF('Base de données'!$A1053,M$1,"d")&lt;&gt;0,"",'Base de données'!$B1053),""))</f>
        <v/>
      </c>
      <c r="N1053" s="39" t="str">
        <f>IF(N$1&gt;$AE$1,"-",IFERROR(IF(DATEDIF('Base de données'!$A1053,N$1,"d")&lt;&gt;0,"",'Base de données'!$B1053),""))</f>
        <v>TDOXF</v>
      </c>
      <c r="O1053" s="39" t="str">
        <f>IF(O$1&gt;$AE$1,"-",IFERROR(IF(DATEDIF('Base de données'!$A1053,O$1,"d")&lt;&gt;0,"",'Base de données'!$B1053),""))</f>
        <v/>
      </c>
      <c r="P1053" s="39" t="str">
        <f>IF(P$1&gt;$AE$1,"-",IFERROR(IF(DATEDIF('Base de données'!$A1053,P$1,"d")&lt;&gt;0,"",'Base de données'!$B1053),""))</f>
        <v/>
      </c>
      <c r="Q1053" s="39" t="str">
        <f>IF(Q$1&gt;$AE$1,"-",IFERROR(IF(DATEDIF('Base de données'!$A1053,Q$1,"d")&lt;&gt;0,"",'Base de données'!$B1053),""))</f>
        <v/>
      </c>
      <c r="R1053" s="39" t="str">
        <f>IF(R$1&gt;$AE$1,"-",IFERROR(IF(DATEDIF('Base de données'!$A1053,R$1,"d")&lt;&gt;0,"",'Base de données'!$B1053),""))</f>
        <v/>
      </c>
      <c r="S1053" s="39" t="str">
        <f>IF(S$1&gt;$AE$1,"-",IFERROR(IF(DATEDIF('Base de données'!$A1053,S$1,"d")&lt;&gt;0,"",'Base de données'!$B1053),""))</f>
        <v/>
      </c>
      <c r="T1053" s="39" t="str">
        <f>IF(T$1&gt;$AE$1,"-",IFERROR(IF(DATEDIF('Base de données'!$A1053,T$1,"d")&lt;&gt;0,"",'Base de données'!$B1053),""))</f>
        <v/>
      </c>
      <c r="U1053" s="39" t="str">
        <f>IF(U$1&gt;$AE$1,"-",IFERROR(IF(DATEDIF('Base de données'!$A1053,U$1,"d")&lt;&gt;0,"",'Base de données'!$B1053),""))</f>
        <v/>
      </c>
      <c r="V1053" s="39" t="str">
        <f>IF(V$1&gt;$AE$1,"-",IFERROR(IF(DATEDIF('Base de données'!$A1053,V$1,"d")&lt;&gt;0,"",'Base de données'!$B1053),""))</f>
        <v/>
      </c>
      <c r="W1053" s="34"/>
      <c r="X1053" s="30" t="str">
        <f>'Base de données'!$C1053&amp;" "&amp;'Base de données'!$D1053</f>
        <v>Gosselin Rémy</v>
      </c>
      <c r="Y1053" s="31">
        <f>COUNTIF('Base de données'!$B:$B,'Base de données'!$B1053)</f>
        <v>12</v>
      </c>
      <c r="AA1053" s="87" cm="1">
        <f t="array" aca="1" ref="AA1053" ca="1">INDIRECT("'Base de données'!A" &amp; ROW(Y1053))</f>
        <v>45748</v>
      </c>
      <c r="AB1053" s="51" t="str" cm="1">
        <f t="array" aca="1" ref="AB1053" ca="1">INDIRECT("'Base de données'!B" &amp; ROW(Z1053))</f>
        <v>TDOXF</v>
      </c>
    </row>
    <row r="1054" spans="1:28" x14ac:dyDescent="0.3">
      <c r="A1054" s="41" t="str">
        <f ca="1">IF(IF(AND($B1054&lt;&gt;"-",$B1054=$E1054),"Entrée et sortie","-")="Entrée et sortie",'Base de données'!$B1054,"-")</f>
        <v>-</v>
      </c>
      <c r="B1054" s="41" t="str">
        <f t="shared" ca="1" si="67"/>
        <v>-</v>
      </c>
      <c r="C1054" s="41" t="str">
        <f t="shared" ca="1" si="68"/>
        <v>-</v>
      </c>
      <c r="D1054" s="41" t="str">
        <f>IF($F1054="sortie en cours d'année",'Base de données'!$B1054,"-")</f>
        <v>-</v>
      </c>
      <c r="E1054" s="41" t="str">
        <f>IF($H1054="entrée en cours d'année",'Base de données'!$B1054,"-")</f>
        <v>-</v>
      </c>
      <c r="F1054" s="37" t="str">
        <f t="shared" si="65"/>
        <v/>
      </c>
      <c r="G1054" s="37" t="str">
        <f>IF($J1054="mouvement",_xlfn.XLOOKUP('Base de données'!$B1054,$V:$V,$V:$V,0),"")</f>
        <v/>
      </c>
      <c r="H1054" s="37" t="str">
        <f t="shared" si="66"/>
        <v/>
      </c>
      <c r="I1054" s="37" t="str">
        <f>IF($J1054="mouvement",_xlfn.XLOOKUP('Base de données'!$B1054,$K:$K,$K:$K,0),"")</f>
        <v/>
      </c>
      <c r="J1054" s="38" t="str">
        <f>IF(AND(Y1054&lt;&gt;MAX(Y:Y),COUNTIF(K1054:V1054,'Base de données'!$B1054)&gt;0),"mouvement","")</f>
        <v/>
      </c>
      <c r="K1054" s="39" t="str">
        <f>IF(K$1&gt;$AE$1,"-",IFERROR(IF(DATEDIF('Base de données'!$A1054,K$1,"d")&lt;&gt;0,"",'Base de données'!$B1054),""))</f>
        <v/>
      </c>
      <c r="L1054" s="39" t="str">
        <f>IF(L$1&gt;$AE$1,"-",IFERROR(IF(DATEDIF('Base de données'!$A1054,L$1,"d")&lt;&gt;0,"",'Base de données'!$B1054),""))</f>
        <v/>
      </c>
      <c r="M1054" s="39" t="str">
        <f>IF(M$1&gt;$AE$1,"-",IFERROR(IF(DATEDIF('Base de données'!$A1054,M$1,"d")&lt;&gt;0,"",'Base de données'!$B1054),""))</f>
        <v/>
      </c>
      <c r="N1054" s="39" t="str">
        <f>IF(N$1&gt;$AE$1,"-",IFERROR(IF(DATEDIF('Base de données'!$A1054,N$1,"d")&lt;&gt;0,"",'Base de données'!$B1054),""))</f>
        <v>I8XNM</v>
      </c>
      <c r="O1054" s="39" t="str">
        <f>IF(O$1&gt;$AE$1,"-",IFERROR(IF(DATEDIF('Base de données'!$A1054,O$1,"d")&lt;&gt;0,"",'Base de données'!$B1054),""))</f>
        <v/>
      </c>
      <c r="P1054" s="39" t="str">
        <f>IF(P$1&gt;$AE$1,"-",IFERROR(IF(DATEDIF('Base de données'!$A1054,P$1,"d")&lt;&gt;0,"",'Base de données'!$B1054),""))</f>
        <v/>
      </c>
      <c r="Q1054" s="39" t="str">
        <f>IF(Q$1&gt;$AE$1,"-",IFERROR(IF(DATEDIF('Base de données'!$A1054,Q$1,"d")&lt;&gt;0,"",'Base de données'!$B1054),""))</f>
        <v/>
      </c>
      <c r="R1054" s="39" t="str">
        <f>IF(R$1&gt;$AE$1,"-",IFERROR(IF(DATEDIF('Base de données'!$A1054,R$1,"d")&lt;&gt;0,"",'Base de données'!$B1054),""))</f>
        <v/>
      </c>
      <c r="S1054" s="39" t="str">
        <f>IF(S$1&gt;$AE$1,"-",IFERROR(IF(DATEDIF('Base de données'!$A1054,S$1,"d")&lt;&gt;0,"",'Base de données'!$B1054),""))</f>
        <v/>
      </c>
      <c r="T1054" s="39" t="str">
        <f>IF(T$1&gt;$AE$1,"-",IFERROR(IF(DATEDIF('Base de données'!$A1054,T$1,"d")&lt;&gt;0,"",'Base de données'!$B1054),""))</f>
        <v/>
      </c>
      <c r="U1054" s="39" t="str">
        <f>IF(U$1&gt;$AE$1,"-",IFERROR(IF(DATEDIF('Base de données'!$A1054,U$1,"d")&lt;&gt;0,"",'Base de données'!$B1054),""))</f>
        <v/>
      </c>
      <c r="V1054" s="39" t="str">
        <f>IF(V$1&gt;$AE$1,"-",IFERROR(IF(DATEDIF('Base de données'!$A1054,V$1,"d")&lt;&gt;0,"",'Base de données'!$B1054),""))</f>
        <v/>
      </c>
      <c r="W1054" s="34"/>
      <c r="X1054" s="30" t="str">
        <f>'Base de données'!$C1054&amp;" "&amp;'Base de données'!$D1054</f>
        <v>Dupont Frédéric</v>
      </c>
      <c r="Y1054" s="31">
        <f>COUNTIF('Base de données'!$B:$B,'Base de données'!$B1054)</f>
        <v>12</v>
      </c>
      <c r="AA1054" s="87" cm="1">
        <f t="array" aca="1" ref="AA1054" ca="1">INDIRECT("'Base de données'!A" &amp; ROW(Y1054))</f>
        <v>45748</v>
      </c>
      <c r="AB1054" s="51" t="str" cm="1">
        <f t="array" aca="1" ref="AB1054" ca="1">INDIRECT("'Base de données'!B" &amp; ROW(Z1054))</f>
        <v>I8XNM</v>
      </c>
    </row>
    <row r="1055" spans="1:28" x14ac:dyDescent="0.3">
      <c r="A1055" s="41" t="str">
        <f ca="1">IF(IF(AND($B1055&lt;&gt;"-",$B1055=$E1055),"Entrée et sortie","-")="Entrée et sortie",'Base de données'!$B1055,"-")</f>
        <v>-</v>
      </c>
      <c r="B1055" s="41" t="str">
        <f t="shared" ca="1" si="67"/>
        <v>8GBTA</v>
      </c>
      <c r="C1055" s="41" t="str">
        <f t="shared" ca="1" si="68"/>
        <v>8GBTA</v>
      </c>
      <c r="D1055" s="41" t="str">
        <f>IF($F1055="sortie en cours d'année",'Base de données'!$B1055,"-")</f>
        <v>8GBTA</v>
      </c>
      <c r="E1055" s="41" t="str">
        <f>IF($H1055="entrée en cours d'année",'Base de données'!$B1055,"-")</f>
        <v>-</v>
      </c>
      <c r="F1055" s="37" t="str">
        <f t="shared" si="65"/>
        <v>sortie en cours d'année</v>
      </c>
      <c r="G1055" s="37">
        <f>IF($J1055="mouvement",_xlfn.XLOOKUP('Base de données'!$B1055,$V:$V,$V:$V,0),"")</f>
        <v>0</v>
      </c>
      <c r="H1055" s="37" t="str">
        <f t="shared" si="66"/>
        <v/>
      </c>
      <c r="I1055" s="37" t="str">
        <f>IF($J1055="mouvement",_xlfn.XLOOKUP('Base de données'!$B1055,$K:$K,$K:$K,0),"")</f>
        <v>8GBTA</v>
      </c>
      <c r="J1055" s="38" t="str">
        <f>IF(AND(Y1055&lt;&gt;MAX(Y:Y),COUNTIF(K1055:V1055,'Base de données'!$B1055)&gt;0),"mouvement","")</f>
        <v>mouvement</v>
      </c>
      <c r="K1055" s="39" t="str">
        <f>IF(K$1&gt;$AE$1,"-",IFERROR(IF(DATEDIF('Base de données'!$A1055,K$1,"d")&lt;&gt;0,"",'Base de données'!$B1055),""))</f>
        <v/>
      </c>
      <c r="L1055" s="39" t="str">
        <f>IF(L$1&gt;$AE$1,"-",IFERROR(IF(DATEDIF('Base de données'!$A1055,L$1,"d")&lt;&gt;0,"",'Base de données'!$B1055),""))</f>
        <v/>
      </c>
      <c r="M1055" s="39" t="str">
        <f>IF(M$1&gt;$AE$1,"-",IFERROR(IF(DATEDIF('Base de données'!$A1055,M$1,"d")&lt;&gt;0,"",'Base de données'!$B1055),""))</f>
        <v/>
      </c>
      <c r="N1055" s="39" t="str">
        <f>IF(N$1&gt;$AE$1,"-",IFERROR(IF(DATEDIF('Base de données'!$A1055,N$1,"d")&lt;&gt;0,"",'Base de données'!$B1055),""))</f>
        <v>8GBTA</v>
      </c>
      <c r="O1055" s="39" t="str">
        <f>IF(O$1&gt;$AE$1,"-",IFERROR(IF(DATEDIF('Base de données'!$A1055,O$1,"d")&lt;&gt;0,"",'Base de données'!$B1055),""))</f>
        <v/>
      </c>
      <c r="P1055" s="39" t="str">
        <f>IF(P$1&gt;$AE$1,"-",IFERROR(IF(DATEDIF('Base de données'!$A1055,P$1,"d")&lt;&gt;0,"",'Base de données'!$B1055),""))</f>
        <v/>
      </c>
      <c r="Q1055" s="39" t="str">
        <f>IF(Q$1&gt;$AE$1,"-",IFERROR(IF(DATEDIF('Base de données'!$A1055,Q$1,"d")&lt;&gt;0,"",'Base de données'!$B1055),""))</f>
        <v/>
      </c>
      <c r="R1055" s="39" t="str">
        <f>IF(R$1&gt;$AE$1,"-",IFERROR(IF(DATEDIF('Base de données'!$A1055,R$1,"d")&lt;&gt;0,"",'Base de données'!$B1055),""))</f>
        <v/>
      </c>
      <c r="S1055" s="39" t="str">
        <f>IF(S$1&gt;$AE$1,"-",IFERROR(IF(DATEDIF('Base de données'!$A1055,S$1,"d")&lt;&gt;0,"",'Base de données'!$B1055),""))</f>
        <v/>
      </c>
      <c r="T1055" s="39" t="str">
        <f>IF(T$1&gt;$AE$1,"-",IFERROR(IF(DATEDIF('Base de données'!$A1055,T$1,"d")&lt;&gt;0,"",'Base de données'!$B1055),""))</f>
        <v/>
      </c>
      <c r="U1055" s="39" t="str">
        <f>IF(U$1&gt;$AE$1,"-",IFERROR(IF(DATEDIF('Base de données'!$A1055,U$1,"d")&lt;&gt;0,"",'Base de données'!$B1055),""))</f>
        <v/>
      </c>
      <c r="V1055" s="39" t="str">
        <f>IF(V$1&gt;$AE$1,"-",IFERROR(IF(DATEDIF('Base de données'!$A1055,V$1,"d")&lt;&gt;0,"",'Base de données'!$B1055),""))</f>
        <v/>
      </c>
      <c r="W1055" s="34"/>
      <c r="X1055" s="30" t="str">
        <f>'Base de données'!$C1055&amp;" "&amp;'Base de données'!$D1055</f>
        <v>Julien Claude</v>
      </c>
      <c r="Y1055" s="31">
        <f>COUNTIF('Base de données'!$B:$B,'Base de données'!$B1055)</f>
        <v>7</v>
      </c>
      <c r="AA1055" s="87" cm="1">
        <f t="array" aca="1" ref="AA1055" ca="1">INDIRECT("'Base de données'!A" &amp; ROW(Y1055))</f>
        <v>45748</v>
      </c>
      <c r="AB1055" s="51" t="str" cm="1">
        <f t="array" aca="1" ref="AB1055" ca="1">INDIRECT("'Base de données'!B" &amp; ROW(Z1055))</f>
        <v>8GBTA</v>
      </c>
    </row>
    <row r="1056" spans="1:28" x14ac:dyDescent="0.3">
      <c r="A1056" s="41" t="str">
        <f ca="1">IF(IF(AND($B1056&lt;&gt;"-",$B1056=$E1056),"Entrée et sortie","-")="Entrée et sortie",'Base de données'!$B1056,"-")</f>
        <v>-</v>
      </c>
      <c r="B1056" s="41" t="str">
        <f t="shared" ca="1" si="67"/>
        <v>-</v>
      </c>
      <c r="C1056" s="41" t="str">
        <f t="shared" ca="1" si="68"/>
        <v>-</v>
      </c>
      <c r="D1056" s="41" t="str">
        <f>IF($F1056="sortie en cours d'année",'Base de données'!$B1056,"-")</f>
        <v>-</v>
      </c>
      <c r="E1056" s="41" t="str">
        <f>IF($H1056="entrée en cours d'année",'Base de données'!$B1056,"-")</f>
        <v>-</v>
      </c>
      <c r="F1056" s="37" t="str">
        <f t="shared" si="65"/>
        <v/>
      </c>
      <c r="G1056" s="37" t="str">
        <f>IF($J1056="mouvement",_xlfn.XLOOKUP('Base de données'!$B1056,$V:$V,$V:$V,0),"")</f>
        <v/>
      </c>
      <c r="H1056" s="37" t="str">
        <f t="shared" si="66"/>
        <v/>
      </c>
      <c r="I1056" s="37" t="str">
        <f>IF($J1056="mouvement",_xlfn.XLOOKUP('Base de données'!$B1056,$K:$K,$K:$K,0),"")</f>
        <v/>
      </c>
      <c r="J1056" s="38" t="str">
        <f>IF(AND(Y1056&lt;&gt;MAX(Y:Y),COUNTIF(K1056:V1056,'Base de données'!$B1056)&gt;0),"mouvement","")</f>
        <v/>
      </c>
      <c r="K1056" s="39" t="str">
        <f>IF(K$1&gt;$AE$1,"-",IFERROR(IF(DATEDIF('Base de données'!$A1056,K$1,"d")&lt;&gt;0,"",'Base de données'!$B1056),""))</f>
        <v/>
      </c>
      <c r="L1056" s="39" t="str">
        <f>IF(L$1&gt;$AE$1,"-",IFERROR(IF(DATEDIF('Base de données'!$A1056,L$1,"d")&lt;&gt;0,"",'Base de données'!$B1056),""))</f>
        <v/>
      </c>
      <c r="M1056" s="39" t="str">
        <f>IF(M$1&gt;$AE$1,"-",IFERROR(IF(DATEDIF('Base de données'!$A1056,M$1,"d")&lt;&gt;0,"",'Base de données'!$B1056),""))</f>
        <v/>
      </c>
      <c r="N1056" s="39" t="str">
        <f>IF(N$1&gt;$AE$1,"-",IFERROR(IF(DATEDIF('Base de données'!$A1056,N$1,"d")&lt;&gt;0,"",'Base de données'!$B1056),""))</f>
        <v>P610F</v>
      </c>
      <c r="O1056" s="39" t="str">
        <f>IF(O$1&gt;$AE$1,"-",IFERROR(IF(DATEDIF('Base de données'!$A1056,O$1,"d")&lt;&gt;0,"",'Base de données'!$B1056),""))</f>
        <v/>
      </c>
      <c r="P1056" s="39" t="str">
        <f>IF(P$1&gt;$AE$1,"-",IFERROR(IF(DATEDIF('Base de données'!$A1056,P$1,"d")&lt;&gt;0,"",'Base de données'!$B1056),""))</f>
        <v/>
      </c>
      <c r="Q1056" s="39" t="str">
        <f>IF(Q$1&gt;$AE$1,"-",IFERROR(IF(DATEDIF('Base de données'!$A1056,Q$1,"d")&lt;&gt;0,"",'Base de données'!$B1056),""))</f>
        <v/>
      </c>
      <c r="R1056" s="39" t="str">
        <f>IF(R$1&gt;$AE$1,"-",IFERROR(IF(DATEDIF('Base de données'!$A1056,R$1,"d")&lt;&gt;0,"",'Base de données'!$B1056),""))</f>
        <v/>
      </c>
      <c r="S1056" s="39" t="str">
        <f>IF(S$1&gt;$AE$1,"-",IFERROR(IF(DATEDIF('Base de données'!$A1056,S$1,"d")&lt;&gt;0,"",'Base de données'!$B1056),""))</f>
        <v/>
      </c>
      <c r="T1056" s="39" t="str">
        <f>IF(T$1&gt;$AE$1,"-",IFERROR(IF(DATEDIF('Base de données'!$A1056,T$1,"d")&lt;&gt;0,"",'Base de données'!$B1056),""))</f>
        <v/>
      </c>
      <c r="U1056" s="39" t="str">
        <f>IF(U$1&gt;$AE$1,"-",IFERROR(IF(DATEDIF('Base de données'!$A1056,U$1,"d")&lt;&gt;0,"",'Base de données'!$B1056),""))</f>
        <v/>
      </c>
      <c r="V1056" s="39" t="str">
        <f>IF(V$1&gt;$AE$1,"-",IFERROR(IF(DATEDIF('Base de données'!$A1056,V$1,"d")&lt;&gt;0,"",'Base de données'!$B1056),""))</f>
        <v/>
      </c>
      <c r="W1056" s="34"/>
      <c r="X1056" s="30" t="str">
        <f>'Base de données'!$C1056&amp;" "&amp;'Base de données'!$D1056</f>
        <v>Carlier Bertrand</v>
      </c>
      <c r="Y1056" s="31">
        <f>COUNTIF('Base de données'!$B:$B,'Base de données'!$B1056)</f>
        <v>12</v>
      </c>
      <c r="AA1056" s="87" cm="1">
        <f t="array" aca="1" ref="AA1056" ca="1">INDIRECT("'Base de données'!A" &amp; ROW(Y1056))</f>
        <v>45748</v>
      </c>
      <c r="AB1056" s="51" t="str" cm="1">
        <f t="array" aca="1" ref="AB1056" ca="1">INDIRECT("'Base de données'!B" &amp; ROW(Z1056))</f>
        <v>P610F</v>
      </c>
    </row>
    <row r="1057" spans="1:28" x14ac:dyDescent="0.3">
      <c r="A1057" s="41" t="str">
        <f ca="1">IF(IF(AND($B1057&lt;&gt;"-",$B1057=$E1057),"Entrée et sortie","-")="Entrée et sortie",'Base de données'!$B1057,"-")</f>
        <v>-</v>
      </c>
      <c r="B1057" s="41" t="str">
        <f t="shared" ca="1" si="67"/>
        <v>-</v>
      </c>
      <c r="C1057" s="41" t="str">
        <f t="shared" ca="1" si="68"/>
        <v>-</v>
      </c>
      <c r="D1057" s="41" t="str">
        <f>IF($F1057="sortie en cours d'année",'Base de données'!$B1057,"-")</f>
        <v>-</v>
      </c>
      <c r="E1057" s="41" t="str">
        <f>IF($H1057="entrée en cours d'année",'Base de données'!$B1057,"-")</f>
        <v>-</v>
      </c>
      <c r="F1057" s="37" t="str">
        <f t="shared" si="65"/>
        <v/>
      </c>
      <c r="G1057" s="37" t="str">
        <f>IF($J1057="mouvement",_xlfn.XLOOKUP('Base de données'!$B1057,$V:$V,$V:$V,0),"")</f>
        <v/>
      </c>
      <c r="H1057" s="37" t="str">
        <f t="shared" si="66"/>
        <v/>
      </c>
      <c r="I1057" s="37" t="str">
        <f>IF($J1057="mouvement",_xlfn.XLOOKUP('Base de données'!$B1057,$K:$K,$K:$K,0),"")</f>
        <v/>
      </c>
      <c r="J1057" s="38" t="str">
        <f>IF(AND(Y1057&lt;&gt;MAX(Y:Y),COUNTIF(K1057:V1057,'Base de données'!$B1057)&gt;0),"mouvement","")</f>
        <v/>
      </c>
      <c r="K1057" s="39" t="str">
        <f>IF(K$1&gt;$AE$1,"-",IFERROR(IF(DATEDIF('Base de données'!$A1057,K$1,"d")&lt;&gt;0,"",'Base de données'!$B1057),""))</f>
        <v/>
      </c>
      <c r="L1057" s="39" t="str">
        <f>IF(L$1&gt;$AE$1,"-",IFERROR(IF(DATEDIF('Base de données'!$A1057,L$1,"d")&lt;&gt;0,"",'Base de données'!$B1057),""))</f>
        <v/>
      </c>
      <c r="M1057" s="39" t="str">
        <f>IF(M$1&gt;$AE$1,"-",IFERROR(IF(DATEDIF('Base de données'!$A1057,M$1,"d")&lt;&gt;0,"",'Base de données'!$B1057),""))</f>
        <v/>
      </c>
      <c r="N1057" s="39" t="str">
        <f>IF(N$1&gt;$AE$1,"-",IFERROR(IF(DATEDIF('Base de données'!$A1057,N$1,"d")&lt;&gt;0,"",'Base de données'!$B1057),""))</f>
        <v>ZCARB</v>
      </c>
      <c r="O1057" s="39" t="str">
        <f>IF(O$1&gt;$AE$1,"-",IFERROR(IF(DATEDIF('Base de données'!$A1057,O$1,"d")&lt;&gt;0,"",'Base de données'!$B1057),""))</f>
        <v/>
      </c>
      <c r="P1057" s="39" t="str">
        <f>IF(P$1&gt;$AE$1,"-",IFERROR(IF(DATEDIF('Base de données'!$A1057,P$1,"d")&lt;&gt;0,"",'Base de données'!$B1057),""))</f>
        <v/>
      </c>
      <c r="Q1057" s="39" t="str">
        <f>IF(Q$1&gt;$AE$1,"-",IFERROR(IF(DATEDIF('Base de données'!$A1057,Q$1,"d")&lt;&gt;0,"",'Base de données'!$B1057),""))</f>
        <v/>
      </c>
      <c r="R1057" s="39" t="str">
        <f>IF(R$1&gt;$AE$1,"-",IFERROR(IF(DATEDIF('Base de données'!$A1057,R$1,"d")&lt;&gt;0,"",'Base de données'!$B1057),""))</f>
        <v/>
      </c>
      <c r="S1057" s="39" t="str">
        <f>IF(S$1&gt;$AE$1,"-",IFERROR(IF(DATEDIF('Base de données'!$A1057,S$1,"d")&lt;&gt;0,"",'Base de données'!$B1057),""))</f>
        <v/>
      </c>
      <c r="T1057" s="39" t="str">
        <f>IF(T$1&gt;$AE$1,"-",IFERROR(IF(DATEDIF('Base de données'!$A1057,T$1,"d")&lt;&gt;0,"",'Base de données'!$B1057),""))</f>
        <v/>
      </c>
      <c r="U1057" s="39" t="str">
        <f>IF(U$1&gt;$AE$1,"-",IFERROR(IF(DATEDIF('Base de données'!$A1057,U$1,"d")&lt;&gt;0,"",'Base de données'!$B1057),""))</f>
        <v/>
      </c>
      <c r="V1057" s="39" t="str">
        <f>IF(V$1&gt;$AE$1,"-",IFERROR(IF(DATEDIF('Base de données'!$A1057,V$1,"d")&lt;&gt;0,"",'Base de données'!$B1057),""))</f>
        <v/>
      </c>
      <c r="W1057" s="34"/>
      <c r="X1057" s="30" t="str">
        <f>'Base de données'!$C1057&amp;" "&amp;'Base de données'!$D1057</f>
        <v>Blanchard Julien</v>
      </c>
      <c r="Y1057" s="31">
        <f>COUNTIF('Base de données'!$B:$B,'Base de données'!$B1057)</f>
        <v>12</v>
      </c>
      <c r="AA1057" s="87" cm="1">
        <f t="array" aca="1" ref="AA1057" ca="1">INDIRECT("'Base de données'!A" &amp; ROW(Y1057))</f>
        <v>45748</v>
      </c>
      <c r="AB1057" s="51" t="str" cm="1">
        <f t="array" aca="1" ref="AB1057" ca="1">INDIRECT("'Base de données'!B" &amp; ROW(Z1057))</f>
        <v>ZCARB</v>
      </c>
    </row>
    <row r="1058" spans="1:28" x14ac:dyDescent="0.3">
      <c r="A1058" s="41" t="str">
        <f ca="1">IF(IF(AND($B1058&lt;&gt;"-",$B1058=$E1058),"Entrée et sortie","-")="Entrée et sortie",'Base de données'!$B1058,"-")</f>
        <v>-</v>
      </c>
      <c r="B1058" s="41" t="str">
        <f t="shared" ca="1" si="67"/>
        <v>-</v>
      </c>
      <c r="C1058" s="41" t="str">
        <f t="shared" ca="1" si="68"/>
        <v>-</v>
      </c>
      <c r="D1058" s="41" t="str">
        <f>IF($F1058="sortie en cours d'année",'Base de données'!$B1058,"-")</f>
        <v>-</v>
      </c>
      <c r="E1058" s="41" t="str">
        <f>IF($H1058="entrée en cours d'année",'Base de données'!$B1058,"-")</f>
        <v>-</v>
      </c>
      <c r="F1058" s="37" t="str">
        <f t="shared" si="65"/>
        <v/>
      </c>
      <c r="G1058" s="37" t="str">
        <f>IF($J1058="mouvement",_xlfn.XLOOKUP('Base de données'!$B1058,$V:$V,$V:$V,0),"")</f>
        <v/>
      </c>
      <c r="H1058" s="37" t="str">
        <f t="shared" si="66"/>
        <v/>
      </c>
      <c r="I1058" s="37" t="str">
        <f>IF($J1058="mouvement",_xlfn.XLOOKUP('Base de données'!$B1058,$K:$K,$K:$K,0),"")</f>
        <v/>
      </c>
      <c r="J1058" s="38" t="str">
        <f>IF(AND(Y1058&lt;&gt;MAX(Y:Y),COUNTIF(K1058:V1058,'Base de données'!$B1058)&gt;0),"mouvement","")</f>
        <v/>
      </c>
      <c r="K1058" s="39" t="str">
        <f>IF(K$1&gt;$AE$1,"-",IFERROR(IF(DATEDIF('Base de données'!$A1058,K$1,"d")&lt;&gt;0,"",'Base de données'!$B1058),""))</f>
        <v/>
      </c>
      <c r="L1058" s="39" t="str">
        <f>IF(L$1&gt;$AE$1,"-",IFERROR(IF(DATEDIF('Base de données'!$A1058,L$1,"d")&lt;&gt;0,"",'Base de données'!$B1058),""))</f>
        <v/>
      </c>
      <c r="M1058" s="39" t="str">
        <f>IF(M$1&gt;$AE$1,"-",IFERROR(IF(DATEDIF('Base de données'!$A1058,M$1,"d")&lt;&gt;0,"",'Base de données'!$B1058),""))</f>
        <v/>
      </c>
      <c r="N1058" s="39" t="str">
        <f>IF(N$1&gt;$AE$1,"-",IFERROR(IF(DATEDIF('Base de données'!$A1058,N$1,"d")&lt;&gt;0,"",'Base de données'!$B1058),""))</f>
        <v>9TUUK</v>
      </c>
      <c r="O1058" s="39" t="str">
        <f>IF(O$1&gt;$AE$1,"-",IFERROR(IF(DATEDIF('Base de données'!$A1058,O$1,"d")&lt;&gt;0,"",'Base de données'!$B1058),""))</f>
        <v/>
      </c>
      <c r="P1058" s="39" t="str">
        <f>IF(P$1&gt;$AE$1,"-",IFERROR(IF(DATEDIF('Base de données'!$A1058,P$1,"d")&lt;&gt;0,"",'Base de données'!$B1058),""))</f>
        <v/>
      </c>
      <c r="Q1058" s="39" t="str">
        <f>IF(Q$1&gt;$AE$1,"-",IFERROR(IF(DATEDIF('Base de données'!$A1058,Q$1,"d")&lt;&gt;0,"",'Base de données'!$B1058),""))</f>
        <v/>
      </c>
      <c r="R1058" s="39" t="str">
        <f>IF(R$1&gt;$AE$1,"-",IFERROR(IF(DATEDIF('Base de données'!$A1058,R$1,"d")&lt;&gt;0,"",'Base de données'!$B1058),""))</f>
        <v/>
      </c>
      <c r="S1058" s="39" t="str">
        <f>IF(S$1&gt;$AE$1,"-",IFERROR(IF(DATEDIF('Base de données'!$A1058,S$1,"d")&lt;&gt;0,"",'Base de données'!$B1058),""))</f>
        <v/>
      </c>
      <c r="T1058" s="39" t="str">
        <f>IF(T$1&gt;$AE$1,"-",IFERROR(IF(DATEDIF('Base de données'!$A1058,T$1,"d")&lt;&gt;0,"",'Base de données'!$B1058),""))</f>
        <v/>
      </c>
      <c r="U1058" s="39" t="str">
        <f>IF(U$1&gt;$AE$1,"-",IFERROR(IF(DATEDIF('Base de données'!$A1058,U$1,"d")&lt;&gt;0,"",'Base de données'!$B1058),""))</f>
        <v/>
      </c>
      <c r="V1058" s="39" t="str">
        <f>IF(V$1&gt;$AE$1,"-",IFERROR(IF(DATEDIF('Base de données'!$A1058,V$1,"d")&lt;&gt;0,"",'Base de données'!$B1058),""))</f>
        <v/>
      </c>
      <c r="W1058" s="34"/>
      <c r="X1058" s="30" t="str">
        <f>'Base de données'!$C1058&amp;" "&amp;'Base de données'!$D1058</f>
        <v>Paul Nicolas</v>
      </c>
      <c r="Y1058" s="31">
        <f>COUNTIF('Base de données'!$B:$B,'Base de données'!$B1058)</f>
        <v>12</v>
      </c>
      <c r="AA1058" s="87" cm="1">
        <f t="array" aca="1" ref="AA1058" ca="1">INDIRECT("'Base de données'!A" &amp; ROW(Y1058))</f>
        <v>45748</v>
      </c>
      <c r="AB1058" s="51" t="str" cm="1">
        <f t="array" aca="1" ref="AB1058" ca="1">INDIRECT("'Base de données'!B" &amp; ROW(Z1058))</f>
        <v>9TUUK</v>
      </c>
    </row>
    <row r="1059" spans="1:28" x14ac:dyDescent="0.3">
      <c r="A1059" s="41" t="str">
        <f ca="1">IF(IF(AND($B1059&lt;&gt;"-",$B1059=$E1059),"Entrée et sortie","-")="Entrée et sortie",'Base de données'!$B1059,"-")</f>
        <v>-</v>
      </c>
      <c r="B1059" s="41" t="str">
        <f t="shared" ca="1" si="67"/>
        <v>-</v>
      </c>
      <c r="C1059" s="41" t="str">
        <f t="shared" ca="1" si="68"/>
        <v>-</v>
      </c>
      <c r="D1059" s="41" t="str">
        <f>IF($F1059="sortie en cours d'année",'Base de données'!$B1059,"-")</f>
        <v>-</v>
      </c>
      <c r="E1059" s="41" t="str">
        <f>IF($H1059="entrée en cours d'année",'Base de données'!$B1059,"-")</f>
        <v>-</v>
      </c>
      <c r="F1059" s="37" t="str">
        <f t="shared" si="65"/>
        <v/>
      </c>
      <c r="G1059" s="37" t="str">
        <f>IF($J1059="mouvement",_xlfn.XLOOKUP('Base de données'!$B1059,$V:$V,$V:$V,0),"")</f>
        <v/>
      </c>
      <c r="H1059" s="37" t="str">
        <f t="shared" si="66"/>
        <v/>
      </c>
      <c r="I1059" s="37" t="str">
        <f>IF($J1059="mouvement",_xlfn.XLOOKUP('Base de données'!$B1059,$K:$K,$K:$K,0),"")</f>
        <v/>
      </c>
      <c r="J1059" s="38" t="str">
        <f>IF(AND(Y1059&lt;&gt;MAX(Y:Y),COUNTIF(K1059:V1059,'Base de données'!$B1059)&gt;0),"mouvement","")</f>
        <v/>
      </c>
      <c r="K1059" s="39" t="str">
        <f>IF(K$1&gt;$AE$1,"-",IFERROR(IF(DATEDIF('Base de données'!$A1059,K$1,"d")&lt;&gt;0,"",'Base de données'!$B1059),""))</f>
        <v/>
      </c>
      <c r="L1059" s="39" t="str">
        <f>IF(L$1&gt;$AE$1,"-",IFERROR(IF(DATEDIF('Base de données'!$A1059,L$1,"d")&lt;&gt;0,"",'Base de données'!$B1059),""))</f>
        <v/>
      </c>
      <c r="M1059" s="39" t="str">
        <f>IF(M$1&gt;$AE$1,"-",IFERROR(IF(DATEDIF('Base de données'!$A1059,M$1,"d")&lt;&gt;0,"",'Base de données'!$B1059),""))</f>
        <v/>
      </c>
      <c r="N1059" s="39" t="str">
        <f>IF(N$1&gt;$AE$1,"-",IFERROR(IF(DATEDIF('Base de données'!$A1059,N$1,"d")&lt;&gt;0,"",'Base de données'!$B1059),""))</f>
        <v>IETO7</v>
      </c>
      <c r="O1059" s="39" t="str">
        <f>IF(O$1&gt;$AE$1,"-",IFERROR(IF(DATEDIF('Base de données'!$A1059,O$1,"d")&lt;&gt;0,"",'Base de données'!$B1059),""))</f>
        <v/>
      </c>
      <c r="P1059" s="39" t="str">
        <f>IF(P$1&gt;$AE$1,"-",IFERROR(IF(DATEDIF('Base de données'!$A1059,P$1,"d")&lt;&gt;0,"",'Base de données'!$B1059),""))</f>
        <v/>
      </c>
      <c r="Q1059" s="39" t="str">
        <f>IF(Q$1&gt;$AE$1,"-",IFERROR(IF(DATEDIF('Base de données'!$A1059,Q$1,"d")&lt;&gt;0,"",'Base de données'!$B1059),""))</f>
        <v/>
      </c>
      <c r="R1059" s="39" t="str">
        <f>IF(R$1&gt;$AE$1,"-",IFERROR(IF(DATEDIF('Base de données'!$A1059,R$1,"d")&lt;&gt;0,"",'Base de données'!$B1059),""))</f>
        <v/>
      </c>
      <c r="S1059" s="39" t="str">
        <f>IF(S$1&gt;$AE$1,"-",IFERROR(IF(DATEDIF('Base de données'!$A1059,S$1,"d")&lt;&gt;0,"",'Base de données'!$B1059),""))</f>
        <v/>
      </c>
      <c r="T1059" s="39" t="str">
        <f>IF(T$1&gt;$AE$1,"-",IFERROR(IF(DATEDIF('Base de données'!$A1059,T$1,"d")&lt;&gt;0,"",'Base de données'!$B1059),""))</f>
        <v/>
      </c>
      <c r="U1059" s="39" t="str">
        <f>IF(U$1&gt;$AE$1,"-",IFERROR(IF(DATEDIF('Base de données'!$A1059,U$1,"d")&lt;&gt;0,"",'Base de données'!$B1059),""))</f>
        <v/>
      </c>
      <c r="V1059" s="39" t="str">
        <f>IF(V$1&gt;$AE$1,"-",IFERROR(IF(DATEDIF('Base de données'!$A1059,V$1,"d")&lt;&gt;0,"",'Base de données'!$B1059),""))</f>
        <v/>
      </c>
      <c r="W1059" s="34"/>
      <c r="X1059" s="30" t="str">
        <f>'Base de données'!$C1059&amp;" "&amp;'Base de données'!$D1059</f>
        <v>Chevalier Étienne</v>
      </c>
      <c r="Y1059" s="31">
        <f>COUNTIF('Base de données'!$B:$B,'Base de données'!$B1059)</f>
        <v>12</v>
      </c>
      <c r="AA1059" s="87" cm="1">
        <f t="array" aca="1" ref="AA1059" ca="1">INDIRECT("'Base de données'!A" &amp; ROW(Y1059))</f>
        <v>45748</v>
      </c>
      <c r="AB1059" s="51" t="str" cm="1">
        <f t="array" aca="1" ref="AB1059" ca="1">INDIRECT("'Base de données'!B" &amp; ROW(Z1059))</f>
        <v>IETO7</v>
      </c>
    </row>
    <row r="1060" spans="1:28" x14ac:dyDescent="0.3">
      <c r="A1060" s="41" t="str">
        <f ca="1">IF(IF(AND($B1060&lt;&gt;"-",$B1060=$E1060),"Entrée et sortie","-")="Entrée et sortie",'Base de données'!$B1060,"-")</f>
        <v>-</v>
      </c>
      <c r="B1060" s="41" t="str">
        <f t="shared" ca="1" si="67"/>
        <v>-</v>
      </c>
      <c r="C1060" s="41" t="str">
        <f t="shared" ca="1" si="68"/>
        <v>-</v>
      </c>
      <c r="D1060" s="41" t="str">
        <f>IF($F1060="sortie en cours d'année",'Base de données'!$B1060,"-")</f>
        <v>-</v>
      </c>
      <c r="E1060" s="41" t="str">
        <f>IF($H1060="entrée en cours d'année",'Base de données'!$B1060,"-")</f>
        <v>-</v>
      </c>
      <c r="F1060" s="37" t="str">
        <f t="shared" si="65"/>
        <v/>
      </c>
      <c r="G1060" s="37" t="str">
        <f>IF($J1060="mouvement",_xlfn.XLOOKUP('Base de données'!$B1060,$V:$V,$V:$V,0),"")</f>
        <v/>
      </c>
      <c r="H1060" s="37" t="str">
        <f t="shared" si="66"/>
        <v/>
      </c>
      <c r="I1060" s="37" t="str">
        <f>IF($J1060="mouvement",_xlfn.XLOOKUP('Base de données'!$B1060,$K:$K,$K:$K,0),"")</f>
        <v/>
      </c>
      <c r="J1060" s="38" t="str">
        <f>IF(AND(Y1060&lt;&gt;MAX(Y:Y),COUNTIF(K1060:V1060,'Base de données'!$B1060)&gt;0),"mouvement","")</f>
        <v/>
      </c>
      <c r="K1060" s="39" t="str">
        <f>IF(K$1&gt;$AE$1,"-",IFERROR(IF(DATEDIF('Base de données'!$A1060,K$1,"d")&lt;&gt;0,"",'Base de données'!$B1060),""))</f>
        <v/>
      </c>
      <c r="L1060" s="39" t="str">
        <f>IF(L$1&gt;$AE$1,"-",IFERROR(IF(DATEDIF('Base de données'!$A1060,L$1,"d")&lt;&gt;0,"",'Base de données'!$B1060),""))</f>
        <v/>
      </c>
      <c r="M1060" s="39" t="str">
        <f>IF(M$1&gt;$AE$1,"-",IFERROR(IF(DATEDIF('Base de données'!$A1060,M$1,"d")&lt;&gt;0,"",'Base de données'!$B1060),""))</f>
        <v/>
      </c>
      <c r="N1060" s="39" t="str">
        <f>IF(N$1&gt;$AE$1,"-",IFERROR(IF(DATEDIF('Base de données'!$A1060,N$1,"d")&lt;&gt;0,"",'Base de données'!$B1060),""))</f>
        <v>ZRYVY</v>
      </c>
      <c r="O1060" s="39" t="str">
        <f>IF(O$1&gt;$AE$1,"-",IFERROR(IF(DATEDIF('Base de données'!$A1060,O$1,"d")&lt;&gt;0,"",'Base de données'!$B1060),""))</f>
        <v/>
      </c>
      <c r="P1060" s="39" t="str">
        <f>IF(P$1&gt;$AE$1,"-",IFERROR(IF(DATEDIF('Base de données'!$A1060,P$1,"d")&lt;&gt;0,"",'Base de données'!$B1060),""))</f>
        <v/>
      </c>
      <c r="Q1060" s="39" t="str">
        <f>IF(Q$1&gt;$AE$1,"-",IFERROR(IF(DATEDIF('Base de données'!$A1060,Q$1,"d")&lt;&gt;0,"",'Base de données'!$B1060),""))</f>
        <v/>
      </c>
      <c r="R1060" s="39" t="str">
        <f>IF(R$1&gt;$AE$1,"-",IFERROR(IF(DATEDIF('Base de données'!$A1060,R$1,"d")&lt;&gt;0,"",'Base de données'!$B1060),""))</f>
        <v/>
      </c>
      <c r="S1060" s="39" t="str">
        <f>IF(S$1&gt;$AE$1,"-",IFERROR(IF(DATEDIF('Base de données'!$A1060,S$1,"d")&lt;&gt;0,"",'Base de données'!$B1060),""))</f>
        <v/>
      </c>
      <c r="T1060" s="39" t="str">
        <f>IF(T$1&gt;$AE$1,"-",IFERROR(IF(DATEDIF('Base de données'!$A1060,T$1,"d")&lt;&gt;0,"",'Base de données'!$B1060),""))</f>
        <v/>
      </c>
      <c r="U1060" s="39" t="str">
        <f>IF(U$1&gt;$AE$1,"-",IFERROR(IF(DATEDIF('Base de données'!$A1060,U$1,"d")&lt;&gt;0,"",'Base de données'!$B1060),""))</f>
        <v/>
      </c>
      <c r="V1060" s="39" t="str">
        <f>IF(V$1&gt;$AE$1,"-",IFERROR(IF(DATEDIF('Base de données'!$A1060,V$1,"d")&lt;&gt;0,"",'Base de données'!$B1060),""))</f>
        <v/>
      </c>
      <c r="W1060" s="34"/>
      <c r="X1060" s="30" t="str">
        <f>'Base de données'!$C1060&amp;" "&amp;'Base de données'!$D1060</f>
        <v>Chauvin Adrienne</v>
      </c>
      <c r="Y1060" s="31">
        <f>COUNTIF('Base de données'!$B:$B,'Base de données'!$B1060)</f>
        <v>12</v>
      </c>
      <c r="AA1060" s="87" cm="1">
        <f t="array" aca="1" ref="AA1060" ca="1">INDIRECT("'Base de données'!A" &amp; ROW(Y1060))</f>
        <v>45748</v>
      </c>
      <c r="AB1060" s="51" t="str" cm="1">
        <f t="array" aca="1" ref="AB1060" ca="1">INDIRECT("'Base de données'!B" &amp; ROW(Z1060))</f>
        <v>ZRYVY</v>
      </c>
    </row>
    <row r="1061" spans="1:28" x14ac:dyDescent="0.3">
      <c r="A1061" s="41" t="str">
        <f ca="1">IF(IF(AND($B1061&lt;&gt;"-",$B1061=$E1061),"Entrée et sortie","-")="Entrée et sortie",'Base de données'!$B1061,"-")</f>
        <v>-</v>
      </c>
      <c r="B1061" s="41" t="str">
        <f t="shared" ca="1" si="67"/>
        <v>6OHRU</v>
      </c>
      <c r="C1061" s="41" t="str">
        <f t="shared" ca="1" si="68"/>
        <v>6OHRU</v>
      </c>
      <c r="D1061" s="41" t="str">
        <f>IF($F1061="sortie en cours d'année",'Base de données'!$B1061,"-")</f>
        <v>6OHRU</v>
      </c>
      <c r="E1061" s="41" t="str">
        <f>IF($H1061="entrée en cours d'année",'Base de données'!$B1061,"-")</f>
        <v>-</v>
      </c>
      <c r="F1061" s="37" t="str">
        <f t="shared" si="65"/>
        <v>sortie en cours d'année</v>
      </c>
      <c r="G1061" s="37">
        <f>IF($J1061="mouvement",_xlfn.XLOOKUP('Base de données'!$B1061,$V:$V,$V:$V,0),"")</f>
        <v>0</v>
      </c>
      <c r="H1061" s="37" t="str">
        <f t="shared" si="66"/>
        <v/>
      </c>
      <c r="I1061" s="37" t="str">
        <f>IF($J1061="mouvement",_xlfn.XLOOKUP('Base de données'!$B1061,$K:$K,$K:$K,0),"")</f>
        <v>6OHRU</v>
      </c>
      <c r="J1061" s="38" t="str">
        <f>IF(AND(Y1061&lt;&gt;MAX(Y:Y),COUNTIF(K1061:V1061,'Base de données'!$B1061)&gt;0),"mouvement","")</f>
        <v>mouvement</v>
      </c>
      <c r="K1061" s="39" t="str">
        <f>IF(K$1&gt;$AE$1,"-",IFERROR(IF(DATEDIF('Base de données'!$A1061,K$1,"d")&lt;&gt;0,"",'Base de données'!$B1061),""))</f>
        <v/>
      </c>
      <c r="L1061" s="39" t="str">
        <f>IF(L$1&gt;$AE$1,"-",IFERROR(IF(DATEDIF('Base de données'!$A1061,L$1,"d")&lt;&gt;0,"",'Base de données'!$B1061),""))</f>
        <v/>
      </c>
      <c r="M1061" s="39" t="str">
        <f>IF(M$1&gt;$AE$1,"-",IFERROR(IF(DATEDIF('Base de données'!$A1061,M$1,"d")&lt;&gt;0,"",'Base de données'!$B1061),""))</f>
        <v/>
      </c>
      <c r="N1061" s="39" t="str">
        <f>IF(N$1&gt;$AE$1,"-",IFERROR(IF(DATEDIF('Base de données'!$A1061,N$1,"d")&lt;&gt;0,"",'Base de données'!$B1061),""))</f>
        <v>6OHRU</v>
      </c>
      <c r="O1061" s="39" t="str">
        <f>IF(O$1&gt;$AE$1,"-",IFERROR(IF(DATEDIF('Base de données'!$A1061,O$1,"d")&lt;&gt;0,"",'Base de données'!$B1061),""))</f>
        <v/>
      </c>
      <c r="P1061" s="39" t="str">
        <f>IF(P$1&gt;$AE$1,"-",IFERROR(IF(DATEDIF('Base de données'!$A1061,P$1,"d")&lt;&gt;0,"",'Base de données'!$B1061),""))</f>
        <v/>
      </c>
      <c r="Q1061" s="39" t="str">
        <f>IF(Q$1&gt;$AE$1,"-",IFERROR(IF(DATEDIF('Base de données'!$A1061,Q$1,"d")&lt;&gt;0,"",'Base de données'!$B1061),""))</f>
        <v/>
      </c>
      <c r="R1061" s="39" t="str">
        <f>IF(R$1&gt;$AE$1,"-",IFERROR(IF(DATEDIF('Base de données'!$A1061,R$1,"d")&lt;&gt;0,"",'Base de données'!$B1061),""))</f>
        <v/>
      </c>
      <c r="S1061" s="39" t="str">
        <f>IF(S$1&gt;$AE$1,"-",IFERROR(IF(DATEDIF('Base de données'!$A1061,S$1,"d")&lt;&gt;0,"",'Base de données'!$B1061),""))</f>
        <v/>
      </c>
      <c r="T1061" s="39" t="str">
        <f>IF(T$1&gt;$AE$1,"-",IFERROR(IF(DATEDIF('Base de données'!$A1061,T$1,"d")&lt;&gt;0,"",'Base de données'!$B1061),""))</f>
        <v/>
      </c>
      <c r="U1061" s="39" t="str">
        <f>IF(U$1&gt;$AE$1,"-",IFERROR(IF(DATEDIF('Base de données'!$A1061,U$1,"d")&lt;&gt;0,"",'Base de données'!$B1061),""))</f>
        <v/>
      </c>
      <c r="V1061" s="39" t="str">
        <f>IF(V$1&gt;$AE$1,"-",IFERROR(IF(DATEDIF('Base de données'!$A1061,V$1,"d")&lt;&gt;0,"",'Base de données'!$B1061),""))</f>
        <v/>
      </c>
      <c r="W1061" s="34"/>
      <c r="X1061" s="30" t="str">
        <f>'Base de données'!$C1061&amp;" "&amp;'Base de données'!$D1061</f>
        <v>Valette Victor</v>
      </c>
      <c r="Y1061" s="31">
        <f>COUNTIF('Base de données'!$B:$B,'Base de données'!$B1061)</f>
        <v>4</v>
      </c>
      <c r="AA1061" s="87" cm="1">
        <f t="array" aca="1" ref="AA1061" ca="1">INDIRECT("'Base de données'!A" &amp; ROW(Y1061))</f>
        <v>45748</v>
      </c>
      <c r="AB1061" s="51" t="str" cm="1">
        <f t="array" aca="1" ref="AB1061" ca="1">INDIRECT("'Base de données'!B" &amp; ROW(Z1061))</f>
        <v>6OHRU</v>
      </c>
    </row>
    <row r="1062" spans="1:28" x14ac:dyDescent="0.3">
      <c r="A1062" s="41" t="str">
        <f ca="1">IF(IF(AND($B1062&lt;&gt;"-",$B1062=$E1062),"Entrée et sortie","-")="Entrée et sortie",'Base de données'!$B1062,"-")</f>
        <v>-</v>
      </c>
      <c r="B1062" s="41" t="str">
        <f t="shared" ca="1" si="67"/>
        <v>-</v>
      </c>
      <c r="C1062" s="41" t="str">
        <f t="shared" ca="1" si="68"/>
        <v>-</v>
      </c>
      <c r="D1062" s="41" t="str">
        <f>IF($F1062="sortie en cours d'année",'Base de données'!$B1062,"-")</f>
        <v>-</v>
      </c>
      <c r="E1062" s="41" t="str">
        <f>IF($H1062="entrée en cours d'année",'Base de données'!$B1062,"-")</f>
        <v>-</v>
      </c>
      <c r="F1062" s="37" t="str">
        <f t="shared" si="65"/>
        <v/>
      </c>
      <c r="G1062" s="37" t="str">
        <f>IF($J1062="mouvement",_xlfn.XLOOKUP('Base de données'!$B1062,$V:$V,$V:$V,0),"")</f>
        <v/>
      </c>
      <c r="H1062" s="37" t="str">
        <f t="shared" si="66"/>
        <v/>
      </c>
      <c r="I1062" s="37" t="str">
        <f>IF($J1062="mouvement",_xlfn.XLOOKUP('Base de données'!$B1062,$K:$K,$K:$K,0),"")</f>
        <v/>
      </c>
      <c r="J1062" s="38" t="str">
        <f>IF(AND(Y1062&lt;&gt;MAX(Y:Y),COUNTIF(K1062:V1062,'Base de données'!$B1062)&gt;0),"mouvement","")</f>
        <v/>
      </c>
      <c r="K1062" s="39" t="str">
        <f>IF(K$1&gt;$AE$1,"-",IFERROR(IF(DATEDIF('Base de données'!$A1062,K$1,"d")&lt;&gt;0,"",'Base de données'!$B1062),""))</f>
        <v/>
      </c>
      <c r="L1062" s="39" t="str">
        <f>IF(L$1&gt;$AE$1,"-",IFERROR(IF(DATEDIF('Base de données'!$A1062,L$1,"d")&lt;&gt;0,"",'Base de données'!$B1062),""))</f>
        <v/>
      </c>
      <c r="M1062" s="39" t="str">
        <f>IF(M$1&gt;$AE$1,"-",IFERROR(IF(DATEDIF('Base de données'!$A1062,M$1,"d")&lt;&gt;0,"",'Base de données'!$B1062),""))</f>
        <v/>
      </c>
      <c r="N1062" s="39" t="str">
        <f>IF(N$1&gt;$AE$1,"-",IFERROR(IF(DATEDIF('Base de données'!$A1062,N$1,"d")&lt;&gt;0,"",'Base de données'!$B1062),""))</f>
        <v>URFCR</v>
      </c>
      <c r="O1062" s="39" t="str">
        <f>IF(O$1&gt;$AE$1,"-",IFERROR(IF(DATEDIF('Base de données'!$A1062,O$1,"d")&lt;&gt;0,"",'Base de données'!$B1062),""))</f>
        <v/>
      </c>
      <c r="P1062" s="39" t="str">
        <f>IF(P$1&gt;$AE$1,"-",IFERROR(IF(DATEDIF('Base de données'!$A1062,P$1,"d")&lt;&gt;0,"",'Base de données'!$B1062),""))</f>
        <v/>
      </c>
      <c r="Q1062" s="39" t="str">
        <f>IF(Q$1&gt;$AE$1,"-",IFERROR(IF(DATEDIF('Base de données'!$A1062,Q$1,"d")&lt;&gt;0,"",'Base de données'!$B1062),""))</f>
        <v/>
      </c>
      <c r="R1062" s="39" t="str">
        <f>IF(R$1&gt;$AE$1,"-",IFERROR(IF(DATEDIF('Base de données'!$A1062,R$1,"d")&lt;&gt;0,"",'Base de données'!$B1062),""))</f>
        <v/>
      </c>
      <c r="S1062" s="39" t="str">
        <f>IF(S$1&gt;$AE$1,"-",IFERROR(IF(DATEDIF('Base de données'!$A1062,S$1,"d")&lt;&gt;0,"",'Base de données'!$B1062),""))</f>
        <v/>
      </c>
      <c r="T1062" s="39" t="str">
        <f>IF(T$1&gt;$AE$1,"-",IFERROR(IF(DATEDIF('Base de données'!$A1062,T$1,"d")&lt;&gt;0,"",'Base de données'!$B1062),""))</f>
        <v/>
      </c>
      <c r="U1062" s="39" t="str">
        <f>IF(U$1&gt;$AE$1,"-",IFERROR(IF(DATEDIF('Base de données'!$A1062,U$1,"d")&lt;&gt;0,"",'Base de données'!$B1062),""))</f>
        <v/>
      </c>
      <c r="V1062" s="39" t="str">
        <f>IF(V$1&gt;$AE$1,"-",IFERROR(IF(DATEDIF('Base de données'!$A1062,V$1,"d")&lt;&gt;0,"",'Base de données'!$B1062),""))</f>
        <v/>
      </c>
      <c r="W1062" s="34"/>
      <c r="X1062" s="30" t="str">
        <f>'Base de données'!$C1062&amp;" "&amp;'Base de données'!$D1062</f>
        <v>Foucher Aimé</v>
      </c>
      <c r="Y1062" s="31">
        <f>COUNTIF('Base de données'!$B:$B,'Base de données'!$B1062)</f>
        <v>12</v>
      </c>
      <c r="AA1062" s="87" cm="1">
        <f t="array" aca="1" ref="AA1062" ca="1">INDIRECT("'Base de données'!A" &amp; ROW(Y1062))</f>
        <v>45748</v>
      </c>
      <c r="AB1062" s="51" t="str" cm="1">
        <f t="array" aca="1" ref="AB1062" ca="1">INDIRECT("'Base de données'!B" &amp; ROW(Z1062))</f>
        <v>URFCR</v>
      </c>
    </row>
    <row r="1063" spans="1:28" x14ac:dyDescent="0.3">
      <c r="A1063" s="41" t="str">
        <f ca="1">IF(IF(AND($B1063&lt;&gt;"-",$B1063=$E1063),"Entrée et sortie","-")="Entrée et sortie",'Base de données'!$B1063,"-")</f>
        <v>-</v>
      </c>
      <c r="B1063" s="41" t="str">
        <f t="shared" ca="1" si="67"/>
        <v>-</v>
      </c>
      <c r="C1063" s="41" t="str">
        <f t="shared" ca="1" si="68"/>
        <v>-</v>
      </c>
      <c r="D1063" s="41" t="str">
        <f>IF($F1063="sortie en cours d'année",'Base de données'!$B1063,"-")</f>
        <v>-</v>
      </c>
      <c r="E1063" s="41" t="str">
        <f>IF($H1063="entrée en cours d'année",'Base de données'!$B1063,"-")</f>
        <v>-</v>
      </c>
      <c r="F1063" s="37" t="str">
        <f t="shared" si="65"/>
        <v/>
      </c>
      <c r="G1063" s="37" t="str">
        <f>IF($J1063="mouvement",_xlfn.XLOOKUP('Base de données'!$B1063,$V:$V,$V:$V,0),"")</f>
        <v/>
      </c>
      <c r="H1063" s="37" t="str">
        <f t="shared" si="66"/>
        <v/>
      </c>
      <c r="I1063" s="37" t="str">
        <f>IF($J1063="mouvement",_xlfn.XLOOKUP('Base de données'!$B1063,$K:$K,$K:$K,0),"")</f>
        <v/>
      </c>
      <c r="J1063" s="38" t="str">
        <f>IF(AND(Y1063&lt;&gt;MAX(Y:Y),COUNTIF(K1063:V1063,'Base de données'!$B1063)&gt;0),"mouvement","")</f>
        <v/>
      </c>
      <c r="K1063" s="39" t="str">
        <f>IF(K$1&gt;$AE$1,"-",IFERROR(IF(DATEDIF('Base de données'!$A1063,K$1,"d")&lt;&gt;0,"",'Base de données'!$B1063),""))</f>
        <v/>
      </c>
      <c r="L1063" s="39" t="str">
        <f>IF(L$1&gt;$AE$1,"-",IFERROR(IF(DATEDIF('Base de données'!$A1063,L$1,"d")&lt;&gt;0,"",'Base de données'!$B1063),""))</f>
        <v/>
      </c>
      <c r="M1063" s="39" t="str">
        <f>IF(M$1&gt;$AE$1,"-",IFERROR(IF(DATEDIF('Base de données'!$A1063,M$1,"d")&lt;&gt;0,"",'Base de données'!$B1063),""))</f>
        <v/>
      </c>
      <c r="N1063" s="39" t="str">
        <f>IF(N$1&gt;$AE$1,"-",IFERROR(IF(DATEDIF('Base de données'!$A1063,N$1,"d")&lt;&gt;0,"",'Base de données'!$B1063),""))</f>
        <v>NI2P8</v>
      </c>
      <c r="O1063" s="39" t="str">
        <f>IF(O$1&gt;$AE$1,"-",IFERROR(IF(DATEDIF('Base de données'!$A1063,O$1,"d")&lt;&gt;0,"",'Base de données'!$B1063),""))</f>
        <v/>
      </c>
      <c r="P1063" s="39" t="str">
        <f>IF(P$1&gt;$AE$1,"-",IFERROR(IF(DATEDIF('Base de données'!$A1063,P$1,"d")&lt;&gt;0,"",'Base de données'!$B1063),""))</f>
        <v/>
      </c>
      <c r="Q1063" s="39" t="str">
        <f>IF(Q$1&gt;$AE$1,"-",IFERROR(IF(DATEDIF('Base de données'!$A1063,Q$1,"d")&lt;&gt;0,"",'Base de données'!$B1063),""))</f>
        <v/>
      </c>
      <c r="R1063" s="39" t="str">
        <f>IF(R$1&gt;$AE$1,"-",IFERROR(IF(DATEDIF('Base de données'!$A1063,R$1,"d")&lt;&gt;0,"",'Base de données'!$B1063),""))</f>
        <v/>
      </c>
      <c r="S1063" s="39" t="str">
        <f>IF(S$1&gt;$AE$1,"-",IFERROR(IF(DATEDIF('Base de données'!$A1063,S$1,"d")&lt;&gt;0,"",'Base de données'!$B1063),""))</f>
        <v/>
      </c>
      <c r="T1063" s="39" t="str">
        <f>IF(T$1&gt;$AE$1,"-",IFERROR(IF(DATEDIF('Base de données'!$A1063,T$1,"d")&lt;&gt;0,"",'Base de données'!$B1063),""))</f>
        <v/>
      </c>
      <c r="U1063" s="39" t="str">
        <f>IF(U$1&gt;$AE$1,"-",IFERROR(IF(DATEDIF('Base de données'!$A1063,U$1,"d")&lt;&gt;0,"",'Base de données'!$B1063),""))</f>
        <v/>
      </c>
      <c r="V1063" s="39" t="str">
        <f>IF(V$1&gt;$AE$1,"-",IFERROR(IF(DATEDIF('Base de données'!$A1063,V$1,"d")&lt;&gt;0,"",'Base de données'!$B1063),""))</f>
        <v/>
      </c>
      <c r="W1063" s="34"/>
      <c r="X1063" s="30" t="str">
        <f>'Base de données'!$C1063&amp;" "&amp;'Base de données'!$D1063</f>
        <v>Gautier Anaïs</v>
      </c>
      <c r="Y1063" s="31">
        <f>COUNTIF('Base de données'!$B:$B,'Base de données'!$B1063)</f>
        <v>12</v>
      </c>
      <c r="AA1063" s="87" cm="1">
        <f t="array" aca="1" ref="AA1063" ca="1">INDIRECT("'Base de données'!A" &amp; ROW(Y1063))</f>
        <v>45748</v>
      </c>
      <c r="AB1063" s="51" t="str" cm="1">
        <f t="array" aca="1" ref="AB1063" ca="1">INDIRECT("'Base de données'!B" &amp; ROW(Z1063))</f>
        <v>NI2P8</v>
      </c>
    </row>
    <row r="1064" spans="1:28" x14ac:dyDescent="0.3">
      <c r="A1064" s="41" t="str">
        <f ca="1">IF(IF(AND($B1064&lt;&gt;"-",$B1064=$E1064),"Entrée et sortie","-")="Entrée et sortie",'Base de données'!$B1064,"-")</f>
        <v>-</v>
      </c>
      <c r="B1064" s="41" t="str">
        <f t="shared" ca="1" si="67"/>
        <v>-</v>
      </c>
      <c r="C1064" s="41" t="str">
        <f t="shared" ca="1" si="68"/>
        <v>-</v>
      </c>
      <c r="D1064" s="41" t="str">
        <f>IF($F1064="sortie en cours d'année",'Base de données'!$B1064,"-")</f>
        <v>-</v>
      </c>
      <c r="E1064" s="41" t="str">
        <f>IF($H1064="entrée en cours d'année",'Base de données'!$B1064,"-")</f>
        <v>-</v>
      </c>
      <c r="F1064" s="37" t="str">
        <f t="shared" si="65"/>
        <v/>
      </c>
      <c r="G1064" s="37" t="str">
        <f>IF($J1064="mouvement",_xlfn.XLOOKUP('Base de données'!$B1064,$V:$V,$V:$V,0),"")</f>
        <v/>
      </c>
      <c r="H1064" s="37" t="str">
        <f t="shared" si="66"/>
        <v/>
      </c>
      <c r="I1064" s="37" t="str">
        <f>IF($J1064="mouvement",_xlfn.XLOOKUP('Base de données'!$B1064,$K:$K,$K:$K,0),"")</f>
        <v/>
      </c>
      <c r="J1064" s="38" t="str">
        <f>IF(AND(Y1064&lt;&gt;MAX(Y:Y),COUNTIF(K1064:V1064,'Base de données'!$B1064)&gt;0),"mouvement","")</f>
        <v/>
      </c>
      <c r="K1064" s="39" t="str">
        <f>IF(K$1&gt;$AE$1,"-",IFERROR(IF(DATEDIF('Base de données'!$A1064,K$1,"d")&lt;&gt;0,"",'Base de données'!$B1064),""))</f>
        <v/>
      </c>
      <c r="L1064" s="39" t="str">
        <f>IF(L$1&gt;$AE$1,"-",IFERROR(IF(DATEDIF('Base de données'!$A1064,L$1,"d")&lt;&gt;0,"",'Base de données'!$B1064),""))</f>
        <v/>
      </c>
      <c r="M1064" s="39" t="str">
        <f>IF(M$1&gt;$AE$1,"-",IFERROR(IF(DATEDIF('Base de données'!$A1064,M$1,"d")&lt;&gt;0,"",'Base de données'!$B1064),""))</f>
        <v/>
      </c>
      <c r="N1064" s="39" t="str">
        <f>IF(N$1&gt;$AE$1,"-",IFERROR(IF(DATEDIF('Base de données'!$A1064,N$1,"d")&lt;&gt;0,"",'Base de données'!$B1064),""))</f>
        <v>1HV7K</v>
      </c>
      <c r="O1064" s="39" t="str">
        <f>IF(O$1&gt;$AE$1,"-",IFERROR(IF(DATEDIF('Base de données'!$A1064,O$1,"d")&lt;&gt;0,"",'Base de données'!$B1064),""))</f>
        <v/>
      </c>
      <c r="P1064" s="39" t="str">
        <f>IF(P$1&gt;$AE$1,"-",IFERROR(IF(DATEDIF('Base de données'!$A1064,P$1,"d")&lt;&gt;0,"",'Base de données'!$B1064),""))</f>
        <v/>
      </c>
      <c r="Q1064" s="39" t="str">
        <f>IF(Q$1&gt;$AE$1,"-",IFERROR(IF(DATEDIF('Base de données'!$A1064,Q$1,"d")&lt;&gt;0,"",'Base de données'!$B1064),""))</f>
        <v/>
      </c>
      <c r="R1064" s="39" t="str">
        <f>IF(R$1&gt;$AE$1,"-",IFERROR(IF(DATEDIF('Base de données'!$A1064,R$1,"d")&lt;&gt;0,"",'Base de données'!$B1064),""))</f>
        <v/>
      </c>
      <c r="S1064" s="39" t="str">
        <f>IF(S$1&gt;$AE$1,"-",IFERROR(IF(DATEDIF('Base de données'!$A1064,S$1,"d")&lt;&gt;0,"",'Base de données'!$B1064),""))</f>
        <v/>
      </c>
      <c r="T1064" s="39" t="str">
        <f>IF(T$1&gt;$AE$1,"-",IFERROR(IF(DATEDIF('Base de données'!$A1064,T$1,"d")&lt;&gt;0,"",'Base de données'!$B1064),""))</f>
        <v/>
      </c>
      <c r="U1064" s="39" t="str">
        <f>IF(U$1&gt;$AE$1,"-",IFERROR(IF(DATEDIF('Base de données'!$A1064,U$1,"d")&lt;&gt;0,"",'Base de données'!$B1064),""))</f>
        <v/>
      </c>
      <c r="V1064" s="39" t="str">
        <f>IF(V$1&gt;$AE$1,"-",IFERROR(IF(DATEDIF('Base de données'!$A1064,V$1,"d")&lt;&gt;0,"",'Base de données'!$B1064),""))</f>
        <v/>
      </c>
      <c r="W1064" s="34"/>
      <c r="X1064" s="30" t="str">
        <f>'Base de données'!$C1064&amp;" "&amp;'Base de données'!$D1064</f>
        <v>Michel Eugène</v>
      </c>
      <c r="Y1064" s="31">
        <f>COUNTIF('Base de données'!$B:$B,'Base de données'!$B1064)</f>
        <v>12</v>
      </c>
      <c r="AA1064" s="87" cm="1">
        <f t="array" aca="1" ref="AA1064" ca="1">INDIRECT("'Base de données'!A" &amp; ROW(Y1064))</f>
        <v>45748</v>
      </c>
      <c r="AB1064" s="51" t="str" cm="1">
        <f t="array" aca="1" ref="AB1064" ca="1">INDIRECT("'Base de données'!B" &amp; ROW(Z1064))</f>
        <v>1HV7K</v>
      </c>
    </row>
    <row r="1065" spans="1:28" x14ac:dyDescent="0.3">
      <c r="A1065" s="41" t="str">
        <f ca="1">IF(IF(AND($B1065&lt;&gt;"-",$B1065=$E1065),"Entrée et sortie","-")="Entrée et sortie",'Base de données'!$B1065,"-")</f>
        <v>-</v>
      </c>
      <c r="B1065" s="41" t="str">
        <f t="shared" ca="1" si="67"/>
        <v>B4AHL</v>
      </c>
      <c r="C1065" s="41" t="str">
        <f t="shared" ca="1" si="68"/>
        <v>B4AHL</v>
      </c>
      <c r="D1065" s="41" t="str">
        <f>IF($F1065="sortie en cours d'année",'Base de données'!$B1065,"-")</f>
        <v>B4AHL</v>
      </c>
      <c r="E1065" s="41" t="str">
        <f>IF($H1065="entrée en cours d'année",'Base de données'!$B1065,"-")</f>
        <v>-</v>
      </c>
      <c r="F1065" s="37" t="str">
        <f t="shared" si="65"/>
        <v>sortie en cours d'année</v>
      </c>
      <c r="G1065" s="37">
        <f>IF($J1065="mouvement",_xlfn.XLOOKUP('Base de données'!$B1065,$V:$V,$V:$V,0),"")</f>
        <v>0</v>
      </c>
      <c r="H1065" s="37" t="str">
        <f t="shared" si="66"/>
        <v/>
      </c>
      <c r="I1065" s="37" t="str">
        <f>IF($J1065="mouvement",_xlfn.XLOOKUP('Base de données'!$B1065,$K:$K,$K:$K,0),"")</f>
        <v>B4AHL</v>
      </c>
      <c r="J1065" s="38" t="str">
        <f>IF(AND(Y1065&lt;&gt;MAX(Y:Y),COUNTIF(K1065:V1065,'Base de données'!$B1065)&gt;0),"mouvement","")</f>
        <v>mouvement</v>
      </c>
      <c r="K1065" s="39" t="str">
        <f>IF(K$1&gt;$AE$1,"-",IFERROR(IF(DATEDIF('Base de données'!$A1065,K$1,"d")&lt;&gt;0,"",'Base de données'!$B1065),""))</f>
        <v/>
      </c>
      <c r="L1065" s="39" t="str">
        <f>IF(L$1&gt;$AE$1,"-",IFERROR(IF(DATEDIF('Base de données'!$A1065,L$1,"d")&lt;&gt;0,"",'Base de données'!$B1065),""))</f>
        <v/>
      </c>
      <c r="M1065" s="39" t="str">
        <f>IF(M$1&gt;$AE$1,"-",IFERROR(IF(DATEDIF('Base de données'!$A1065,M$1,"d")&lt;&gt;0,"",'Base de données'!$B1065),""))</f>
        <v/>
      </c>
      <c r="N1065" s="39" t="str">
        <f>IF(N$1&gt;$AE$1,"-",IFERROR(IF(DATEDIF('Base de données'!$A1065,N$1,"d")&lt;&gt;0,"",'Base de données'!$B1065),""))</f>
        <v>B4AHL</v>
      </c>
      <c r="O1065" s="39" t="str">
        <f>IF(O$1&gt;$AE$1,"-",IFERROR(IF(DATEDIF('Base de données'!$A1065,O$1,"d")&lt;&gt;0,"",'Base de données'!$B1065),""))</f>
        <v/>
      </c>
      <c r="P1065" s="39" t="str">
        <f>IF(P$1&gt;$AE$1,"-",IFERROR(IF(DATEDIF('Base de données'!$A1065,P$1,"d")&lt;&gt;0,"",'Base de données'!$B1065),""))</f>
        <v/>
      </c>
      <c r="Q1065" s="39" t="str">
        <f>IF(Q$1&gt;$AE$1,"-",IFERROR(IF(DATEDIF('Base de données'!$A1065,Q$1,"d")&lt;&gt;0,"",'Base de données'!$B1065),""))</f>
        <v/>
      </c>
      <c r="R1065" s="39" t="str">
        <f>IF(R$1&gt;$AE$1,"-",IFERROR(IF(DATEDIF('Base de données'!$A1065,R$1,"d")&lt;&gt;0,"",'Base de données'!$B1065),""))</f>
        <v/>
      </c>
      <c r="S1065" s="39" t="str">
        <f>IF(S$1&gt;$AE$1,"-",IFERROR(IF(DATEDIF('Base de données'!$A1065,S$1,"d")&lt;&gt;0,"",'Base de données'!$B1065),""))</f>
        <v/>
      </c>
      <c r="T1065" s="39" t="str">
        <f>IF(T$1&gt;$AE$1,"-",IFERROR(IF(DATEDIF('Base de données'!$A1065,T$1,"d")&lt;&gt;0,"",'Base de données'!$B1065),""))</f>
        <v/>
      </c>
      <c r="U1065" s="39" t="str">
        <f>IF(U$1&gt;$AE$1,"-",IFERROR(IF(DATEDIF('Base de données'!$A1065,U$1,"d")&lt;&gt;0,"",'Base de données'!$B1065),""))</f>
        <v/>
      </c>
      <c r="V1065" s="39" t="str">
        <f>IF(V$1&gt;$AE$1,"-",IFERROR(IF(DATEDIF('Base de données'!$A1065,V$1,"d")&lt;&gt;0,"",'Base de données'!$B1065),""))</f>
        <v/>
      </c>
      <c r="W1065" s="34"/>
      <c r="X1065" s="30" t="str">
        <f>'Base de données'!$C1065&amp;" "&amp;'Base de données'!$D1065</f>
        <v>Bourgeois Emmanuel</v>
      </c>
      <c r="Y1065" s="31">
        <f>COUNTIF('Base de données'!$B:$B,'Base de données'!$B1065)</f>
        <v>6</v>
      </c>
      <c r="AA1065" s="87" cm="1">
        <f t="array" aca="1" ref="AA1065" ca="1">INDIRECT("'Base de données'!A" &amp; ROW(Y1065))</f>
        <v>45748</v>
      </c>
      <c r="AB1065" s="51" t="str" cm="1">
        <f t="array" aca="1" ref="AB1065" ca="1">INDIRECT("'Base de données'!B" &amp; ROW(Z1065))</f>
        <v>B4AHL</v>
      </c>
    </row>
    <row r="1066" spans="1:28" x14ac:dyDescent="0.3">
      <c r="A1066" s="41" t="str">
        <f ca="1">IF(IF(AND($B1066&lt;&gt;"-",$B1066=$E1066),"Entrée et sortie","-")="Entrée et sortie",'Base de données'!$B1066,"-")</f>
        <v>-</v>
      </c>
      <c r="B1066" s="41" t="str">
        <f t="shared" ca="1" si="67"/>
        <v>-</v>
      </c>
      <c r="C1066" s="41" t="str">
        <f t="shared" ca="1" si="68"/>
        <v>-</v>
      </c>
      <c r="D1066" s="41" t="str">
        <f>IF($F1066="sortie en cours d'année",'Base de données'!$B1066,"-")</f>
        <v>-</v>
      </c>
      <c r="E1066" s="41" t="str">
        <f>IF($H1066="entrée en cours d'année",'Base de données'!$B1066,"-")</f>
        <v>-</v>
      </c>
      <c r="F1066" s="37" t="str">
        <f t="shared" si="65"/>
        <v/>
      </c>
      <c r="G1066" s="37" t="str">
        <f>IF($J1066="mouvement",_xlfn.XLOOKUP('Base de données'!$B1066,$V:$V,$V:$V,0),"")</f>
        <v/>
      </c>
      <c r="H1066" s="37" t="str">
        <f t="shared" si="66"/>
        <v/>
      </c>
      <c r="I1066" s="37" t="str">
        <f>IF($J1066="mouvement",_xlfn.XLOOKUP('Base de données'!$B1066,$K:$K,$K:$K,0),"")</f>
        <v/>
      </c>
      <c r="J1066" s="38" t="str">
        <f>IF(AND(Y1066&lt;&gt;MAX(Y:Y),COUNTIF(K1066:V1066,'Base de données'!$B1066)&gt;0),"mouvement","")</f>
        <v/>
      </c>
      <c r="K1066" s="39" t="str">
        <f>IF(K$1&gt;$AE$1,"-",IFERROR(IF(DATEDIF('Base de données'!$A1066,K$1,"d")&lt;&gt;0,"",'Base de données'!$B1066),""))</f>
        <v/>
      </c>
      <c r="L1066" s="39" t="str">
        <f>IF(L$1&gt;$AE$1,"-",IFERROR(IF(DATEDIF('Base de données'!$A1066,L$1,"d")&lt;&gt;0,"",'Base de données'!$B1066),""))</f>
        <v/>
      </c>
      <c r="M1066" s="39" t="str">
        <f>IF(M$1&gt;$AE$1,"-",IFERROR(IF(DATEDIF('Base de données'!$A1066,M$1,"d")&lt;&gt;0,"",'Base de données'!$B1066),""))</f>
        <v/>
      </c>
      <c r="N1066" s="39" t="str">
        <f>IF(N$1&gt;$AE$1,"-",IFERROR(IF(DATEDIF('Base de données'!$A1066,N$1,"d")&lt;&gt;0,"",'Base de données'!$B1066),""))</f>
        <v>NILC6</v>
      </c>
      <c r="O1066" s="39" t="str">
        <f>IF(O$1&gt;$AE$1,"-",IFERROR(IF(DATEDIF('Base de données'!$A1066,O$1,"d")&lt;&gt;0,"",'Base de données'!$B1066),""))</f>
        <v/>
      </c>
      <c r="P1066" s="39" t="str">
        <f>IF(P$1&gt;$AE$1,"-",IFERROR(IF(DATEDIF('Base de données'!$A1066,P$1,"d")&lt;&gt;0,"",'Base de données'!$B1066),""))</f>
        <v/>
      </c>
      <c r="Q1066" s="39" t="str">
        <f>IF(Q$1&gt;$AE$1,"-",IFERROR(IF(DATEDIF('Base de données'!$A1066,Q$1,"d")&lt;&gt;0,"",'Base de données'!$B1066),""))</f>
        <v/>
      </c>
      <c r="R1066" s="39" t="str">
        <f>IF(R$1&gt;$AE$1,"-",IFERROR(IF(DATEDIF('Base de données'!$A1066,R$1,"d")&lt;&gt;0,"",'Base de données'!$B1066),""))</f>
        <v/>
      </c>
      <c r="S1066" s="39" t="str">
        <f>IF(S$1&gt;$AE$1,"-",IFERROR(IF(DATEDIF('Base de données'!$A1066,S$1,"d")&lt;&gt;0,"",'Base de données'!$B1066),""))</f>
        <v/>
      </c>
      <c r="T1066" s="39" t="str">
        <f>IF(T$1&gt;$AE$1,"-",IFERROR(IF(DATEDIF('Base de données'!$A1066,T$1,"d")&lt;&gt;0,"",'Base de données'!$B1066),""))</f>
        <v/>
      </c>
      <c r="U1066" s="39" t="str">
        <f>IF(U$1&gt;$AE$1,"-",IFERROR(IF(DATEDIF('Base de données'!$A1066,U$1,"d")&lt;&gt;0,"",'Base de données'!$B1066),""))</f>
        <v/>
      </c>
      <c r="V1066" s="39" t="str">
        <f>IF(V$1&gt;$AE$1,"-",IFERROR(IF(DATEDIF('Base de données'!$A1066,V$1,"d")&lt;&gt;0,"",'Base de données'!$B1066),""))</f>
        <v/>
      </c>
      <c r="W1066" s="34"/>
      <c r="X1066" s="30" t="str">
        <f>'Base de données'!$C1066&amp;" "&amp;'Base de données'!$D1066</f>
        <v>Rousset Thierry</v>
      </c>
      <c r="Y1066" s="31">
        <f>COUNTIF('Base de données'!$B:$B,'Base de données'!$B1066)</f>
        <v>12</v>
      </c>
      <c r="AA1066" s="87" cm="1">
        <f t="array" aca="1" ref="AA1066" ca="1">INDIRECT("'Base de données'!A" &amp; ROW(Y1066))</f>
        <v>45748</v>
      </c>
      <c r="AB1066" s="51" t="str" cm="1">
        <f t="array" aca="1" ref="AB1066" ca="1">INDIRECT("'Base de données'!B" &amp; ROW(Z1066))</f>
        <v>NILC6</v>
      </c>
    </row>
    <row r="1067" spans="1:28" x14ac:dyDescent="0.3">
      <c r="A1067" s="41" t="str">
        <f ca="1">IF(IF(AND($B1067&lt;&gt;"-",$B1067=$E1067),"Entrée et sortie","-")="Entrée et sortie",'Base de données'!$B1067,"-")</f>
        <v>-</v>
      </c>
      <c r="B1067" s="41" t="str">
        <f t="shared" ca="1" si="67"/>
        <v>-</v>
      </c>
      <c r="C1067" s="41" t="str">
        <f t="shared" ca="1" si="68"/>
        <v>-</v>
      </c>
      <c r="D1067" s="41" t="str">
        <f>IF($F1067="sortie en cours d'année",'Base de données'!$B1067,"-")</f>
        <v>-</v>
      </c>
      <c r="E1067" s="41" t="str">
        <f>IF($H1067="entrée en cours d'année",'Base de données'!$B1067,"-")</f>
        <v>-</v>
      </c>
      <c r="F1067" s="37" t="str">
        <f t="shared" si="65"/>
        <v/>
      </c>
      <c r="G1067" s="37" t="str">
        <f>IF($J1067="mouvement",_xlfn.XLOOKUP('Base de données'!$B1067,$V:$V,$V:$V,0),"")</f>
        <v/>
      </c>
      <c r="H1067" s="37" t="str">
        <f t="shared" si="66"/>
        <v/>
      </c>
      <c r="I1067" s="37" t="str">
        <f>IF($J1067="mouvement",_xlfn.XLOOKUP('Base de données'!$B1067,$K:$K,$K:$K,0),"")</f>
        <v/>
      </c>
      <c r="J1067" s="38" t="str">
        <f>IF(AND(Y1067&lt;&gt;MAX(Y:Y),COUNTIF(K1067:V1067,'Base de données'!$B1067)&gt;0),"mouvement","")</f>
        <v/>
      </c>
      <c r="K1067" s="39" t="str">
        <f>IF(K$1&gt;$AE$1,"-",IFERROR(IF(DATEDIF('Base de données'!$A1067,K$1,"d")&lt;&gt;0,"",'Base de données'!$B1067),""))</f>
        <v/>
      </c>
      <c r="L1067" s="39" t="str">
        <f>IF(L$1&gt;$AE$1,"-",IFERROR(IF(DATEDIF('Base de données'!$A1067,L$1,"d")&lt;&gt;0,"",'Base de données'!$B1067),""))</f>
        <v/>
      </c>
      <c r="M1067" s="39" t="str">
        <f>IF(M$1&gt;$AE$1,"-",IFERROR(IF(DATEDIF('Base de données'!$A1067,M$1,"d")&lt;&gt;0,"",'Base de données'!$B1067),""))</f>
        <v/>
      </c>
      <c r="N1067" s="39" t="str">
        <f>IF(N$1&gt;$AE$1,"-",IFERROR(IF(DATEDIF('Base de données'!$A1067,N$1,"d")&lt;&gt;0,"",'Base de données'!$B1067),""))</f>
        <v>D3QV2</v>
      </c>
      <c r="O1067" s="39" t="str">
        <f>IF(O$1&gt;$AE$1,"-",IFERROR(IF(DATEDIF('Base de données'!$A1067,O$1,"d")&lt;&gt;0,"",'Base de données'!$B1067),""))</f>
        <v/>
      </c>
      <c r="P1067" s="39" t="str">
        <f>IF(P$1&gt;$AE$1,"-",IFERROR(IF(DATEDIF('Base de données'!$A1067,P$1,"d")&lt;&gt;0,"",'Base de données'!$B1067),""))</f>
        <v/>
      </c>
      <c r="Q1067" s="39" t="str">
        <f>IF(Q$1&gt;$AE$1,"-",IFERROR(IF(DATEDIF('Base de données'!$A1067,Q$1,"d")&lt;&gt;0,"",'Base de données'!$B1067),""))</f>
        <v/>
      </c>
      <c r="R1067" s="39" t="str">
        <f>IF(R$1&gt;$AE$1,"-",IFERROR(IF(DATEDIF('Base de données'!$A1067,R$1,"d")&lt;&gt;0,"",'Base de données'!$B1067),""))</f>
        <v/>
      </c>
      <c r="S1067" s="39" t="str">
        <f>IF(S$1&gt;$AE$1,"-",IFERROR(IF(DATEDIF('Base de données'!$A1067,S$1,"d")&lt;&gt;0,"",'Base de données'!$B1067),""))</f>
        <v/>
      </c>
      <c r="T1067" s="39" t="str">
        <f>IF(T$1&gt;$AE$1,"-",IFERROR(IF(DATEDIF('Base de données'!$A1067,T$1,"d")&lt;&gt;0,"",'Base de données'!$B1067),""))</f>
        <v/>
      </c>
      <c r="U1067" s="39" t="str">
        <f>IF(U$1&gt;$AE$1,"-",IFERROR(IF(DATEDIF('Base de données'!$A1067,U$1,"d")&lt;&gt;0,"",'Base de données'!$B1067),""))</f>
        <v/>
      </c>
      <c r="V1067" s="39" t="str">
        <f>IF(V$1&gt;$AE$1,"-",IFERROR(IF(DATEDIF('Base de données'!$A1067,V$1,"d")&lt;&gt;0,"",'Base de données'!$B1067),""))</f>
        <v/>
      </c>
      <c r="W1067" s="34"/>
      <c r="X1067" s="30" t="str">
        <f>'Base de données'!$C1067&amp;" "&amp;'Base de données'!$D1067</f>
        <v>Torres Marguerite</v>
      </c>
      <c r="Y1067" s="31">
        <f>COUNTIF('Base de données'!$B:$B,'Base de données'!$B1067)</f>
        <v>12</v>
      </c>
      <c r="AA1067" s="87" cm="1">
        <f t="array" aca="1" ref="AA1067" ca="1">INDIRECT("'Base de données'!A" &amp; ROW(Y1067))</f>
        <v>45748</v>
      </c>
      <c r="AB1067" s="51" t="str" cm="1">
        <f t="array" aca="1" ref="AB1067" ca="1">INDIRECT("'Base de données'!B" &amp; ROW(Z1067))</f>
        <v>D3QV2</v>
      </c>
    </row>
    <row r="1068" spans="1:28" x14ac:dyDescent="0.3">
      <c r="A1068" s="41" t="str">
        <f ca="1">IF(IF(AND($B1068&lt;&gt;"-",$B1068=$E1068),"Entrée et sortie","-")="Entrée et sortie",'Base de données'!$B1068,"-")</f>
        <v>-</v>
      </c>
      <c r="B1068" s="41" t="str">
        <f t="shared" ca="1" si="67"/>
        <v>-</v>
      </c>
      <c r="C1068" s="41" t="str">
        <f t="shared" ca="1" si="68"/>
        <v>-</v>
      </c>
      <c r="D1068" s="41" t="str">
        <f>IF($F1068="sortie en cours d'année",'Base de données'!$B1068,"-")</f>
        <v>-</v>
      </c>
      <c r="E1068" s="41" t="str">
        <f>IF($H1068="entrée en cours d'année",'Base de données'!$B1068,"-")</f>
        <v>-</v>
      </c>
      <c r="F1068" s="37" t="str">
        <f t="shared" si="65"/>
        <v/>
      </c>
      <c r="G1068" s="37" t="str">
        <f>IF($J1068="mouvement",_xlfn.XLOOKUP('Base de données'!$B1068,$V:$V,$V:$V,0),"")</f>
        <v/>
      </c>
      <c r="H1068" s="37" t="str">
        <f t="shared" si="66"/>
        <v/>
      </c>
      <c r="I1068" s="37" t="str">
        <f>IF($J1068="mouvement",_xlfn.XLOOKUP('Base de données'!$B1068,$K:$K,$K:$K,0),"")</f>
        <v/>
      </c>
      <c r="J1068" s="38" t="str">
        <f>IF(AND(Y1068&lt;&gt;MAX(Y:Y),COUNTIF(K1068:V1068,'Base de données'!$B1068)&gt;0),"mouvement","")</f>
        <v/>
      </c>
      <c r="K1068" s="39" t="str">
        <f>IF(K$1&gt;$AE$1,"-",IFERROR(IF(DATEDIF('Base de données'!$A1068,K$1,"d")&lt;&gt;0,"",'Base de données'!$B1068),""))</f>
        <v/>
      </c>
      <c r="L1068" s="39" t="str">
        <f>IF(L$1&gt;$AE$1,"-",IFERROR(IF(DATEDIF('Base de données'!$A1068,L$1,"d")&lt;&gt;0,"",'Base de données'!$B1068),""))</f>
        <v/>
      </c>
      <c r="M1068" s="39" t="str">
        <f>IF(M$1&gt;$AE$1,"-",IFERROR(IF(DATEDIF('Base de données'!$A1068,M$1,"d")&lt;&gt;0,"",'Base de données'!$B1068),""))</f>
        <v/>
      </c>
      <c r="N1068" s="39" t="str">
        <f>IF(N$1&gt;$AE$1,"-",IFERROR(IF(DATEDIF('Base de données'!$A1068,N$1,"d")&lt;&gt;0,"",'Base de données'!$B1068),""))</f>
        <v>OL6O2</v>
      </c>
      <c r="O1068" s="39" t="str">
        <f>IF(O$1&gt;$AE$1,"-",IFERROR(IF(DATEDIF('Base de données'!$A1068,O$1,"d")&lt;&gt;0,"",'Base de données'!$B1068),""))</f>
        <v/>
      </c>
      <c r="P1068" s="39" t="str">
        <f>IF(P$1&gt;$AE$1,"-",IFERROR(IF(DATEDIF('Base de données'!$A1068,P$1,"d")&lt;&gt;0,"",'Base de données'!$B1068),""))</f>
        <v/>
      </c>
      <c r="Q1068" s="39" t="str">
        <f>IF(Q$1&gt;$AE$1,"-",IFERROR(IF(DATEDIF('Base de données'!$A1068,Q$1,"d")&lt;&gt;0,"",'Base de données'!$B1068),""))</f>
        <v/>
      </c>
      <c r="R1068" s="39" t="str">
        <f>IF(R$1&gt;$AE$1,"-",IFERROR(IF(DATEDIF('Base de données'!$A1068,R$1,"d")&lt;&gt;0,"",'Base de données'!$B1068),""))</f>
        <v/>
      </c>
      <c r="S1068" s="39" t="str">
        <f>IF(S$1&gt;$AE$1,"-",IFERROR(IF(DATEDIF('Base de données'!$A1068,S$1,"d")&lt;&gt;0,"",'Base de données'!$B1068),""))</f>
        <v/>
      </c>
      <c r="T1068" s="39" t="str">
        <f>IF(T$1&gt;$AE$1,"-",IFERROR(IF(DATEDIF('Base de données'!$A1068,T$1,"d")&lt;&gt;0,"",'Base de données'!$B1068),""))</f>
        <v/>
      </c>
      <c r="U1068" s="39" t="str">
        <f>IF(U$1&gt;$AE$1,"-",IFERROR(IF(DATEDIF('Base de données'!$A1068,U$1,"d")&lt;&gt;0,"",'Base de données'!$B1068),""))</f>
        <v/>
      </c>
      <c r="V1068" s="39" t="str">
        <f>IF(V$1&gt;$AE$1,"-",IFERROR(IF(DATEDIF('Base de données'!$A1068,V$1,"d")&lt;&gt;0,"",'Base de données'!$B1068),""))</f>
        <v/>
      </c>
      <c r="W1068" s="34"/>
      <c r="X1068" s="30" t="str">
        <f>'Base de données'!$C1068&amp;" "&amp;'Base de données'!$D1068</f>
        <v>Traore Élise</v>
      </c>
      <c r="Y1068" s="31">
        <f>COUNTIF('Base de données'!$B:$B,'Base de données'!$B1068)</f>
        <v>12</v>
      </c>
      <c r="AA1068" s="87" cm="1">
        <f t="array" aca="1" ref="AA1068" ca="1">INDIRECT("'Base de données'!A" &amp; ROW(Y1068))</f>
        <v>45748</v>
      </c>
      <c r="AB1068" s="51" t="str" cm="1">
        <f t="array" aca="1" ref="AB1068" ca="1">INDIRECT("'Base de données'!B" &amp; ROW(Z1068))</f>
        <v>OL6O2</v>
      </c>
    </row>
    <row r="1069" spans="1:28" x14ac:dyDescent="0.3">
      <c r="A1069" s="41" t="str">
        <f ca="1">IF(IF(AND($B1069&lt;&gt;"-",$B1069=$E1069),"Entrée et sortie","-")="Entrée et sortie",'Base de données'!$B1069,"-")</f>
        <v>-</v>
      </c>
      <c r="B1069" s="41" t="str">
        <f t="shared" ca="1" si="67"/>
        <v>-</v>
      </c>
      <c r="C1069" s="41" t="str">
        <f t="shared" ca="1" si="68"/>
        <v>-</v>
      </c>
      <c r="D1069" s="41" t="str">
        <f>IF($F1069="sortie en cours d'année",'Base de données'!$B1069,"-")</f>
        <v>-</v>
      </c>
      <c r="E1069" s="41" t="str">
        <f>IF($H1069="entrée en cours d'année",'Base de données'!$B1069,"-")</f>
        <v>-</v>
      </c>
      <c r="F1069" s="37" t="str">
        <f t="shared" si="65"/>
        <v/>
      </c>
      <c r="G1069" s="37" t="str">
        <f>IF($J1069="mouvement",_xlfn.XLOOKUP('Base de données'!$B1069,$V:$V,$V:$V,0),"")</f>
        <v/>
      </c>
      <c r="H1069" s="37" t="str">
        <f t="shared" si="66"/>
        <v/>
      </c>
      <c r="I1069" s="37" t="str">
        <f>IF($J1069="mouvement",_xlfn.XLOOKUP('Base de données'!$B1069,$K:$K,$K:$K,0),"")</f>
        <v/>
      </c>
      <c r="J1069" s="38" t="str">
        <f>IF(AND(Y1069&lt;&gt;MAX(Y:Y),COUNTIF(K1069:V1069,'Base de données'!$B1069)&gt;0),"mouvement","")</f>
        <v/>
      </c>
      <c r="K1069" s="39" t="str">
        <f>IF(K$1&gt;$AE$1,"-",IFERROR(IF(DATEDIF('Base de données'!$A1069,K$1,"d")&lt;&gt;0,"",'Base de données'!$B1069),""))</f>
        <v/>
      </c>
      <c r="L1069" s="39" t="str">
        <f>IF(L$1&gt;$AE$1,"-",IFERROR(IF(DATEDIF('Base de données'!$A1069,L$1,"d")&lt;&gt;0,"",'Base de données'!$B1069),""))</f>
        <v/>
      </c>
      <c r="M1069" s="39" t="str">
        <f>IF(M$1&gt;$AE$1,"-",IFERROR(IF(DATEDIF('Base de données'!$A1069,M$1,"d")&lt;&gt;0,"",'Base de données'!$B1069),""))</f>
        <v/>
      </c>
      <c r="N1069" s="39" t="str">
        <f>IF(N$1&gt;$AE$1,"-",IFERROR(IF(DATEDIF('Base de données'!$A1069,N$1,"d")&lt;&gt;0,"",'Base de données'!$B1069),""))</f>
        <v>GERYB</v>
      </c>
      <c r="O1069" s="39" t="str">
        <f>IF(O$1&gt;$AE$1,"-",IFERROR(IF(DATEDIF('Base de données'!$A1069,O$1,"d")&lt;&gt;0,"",'Base de données'!$B1069),""))</f>
        <v/>
      </c>
      <c r="P1069" s="39" t="str">
        <f>IF(P$1&gt;$AE$1,"-",IFERROR(IF(DATEDIF('Base de données'!$A1069,P$1,"d")&lt;&gt;0,"",'Base de données'!$B1069),""))</f>
        <v/>
      </c>
      <c r="Q1069" s="39" t="str">
        <f>IF(Q$1&gt;$AE$1,"-",IFERROR(IF(DATEDIF('Base de données'!$A1069,Q$1,"d")&lt;&gt;0,"",'Base de données'!$B1069),""))</f>
        <v/>
      </c>
      <c r="R1069" s="39" t="str">
        <f>IF(R$1&gt;$AE$1,"-",IFERROR(IF(DATEDIF('Base de données'!$A1069,R$1,"d")&lt;&gt;0,"",'Base de données'!$B1069),""))</f>
        <v/>
      </c>
      <c r="S1069" s="39" t="str">
        <f>IF(S$1&gt;$AE$1,"-",IFERROR(IF(DATEDIF('Base de données'!$A1069,S$1,"d")&lt;&gt;0,"",'Base de données'!$B1069),""))</f>
        <v/>
      </c>
      <c r="T1069" s="39" t="str">
        <f>IF(T$1&gt;$AE$1,"-",IFERROR(IF(DATEDIF('Base de données'!$A1069,T$1,"d")&lt;&gt;0,"",'Base de données'!$B1069),""))</f>
        <v/>
      </c>
      <c r="U1069" s="39" t="str">
        <f>IF(U$1&gt;$AE$1,"-",IFERROR(IF(DATEDIF('Base de données'!$A1069,U$1,"d")&lt;&gt;0,"",'Base de données'!$B1069),""))</f>
        <v/>
      </c>
      <c r="V1069" s="39" t="str">
        <f>IF(V$1&gt;$AE$1,"-",IFERROR(IF(DATEDIF('Base de données'!$A1069,V$1,"d")&lt;&gt;0,"",'Base de données'!$B1069),""))</f>
        <v/>
      </c>
      <c r="W1069" s="34"/>
      <c r="X1069" s="30" t="str">
        <f>'Base de données'!$C1069&amp;" "&amp;'Base de données'!$D1069</f>
        <v>Marie Édouard</v>
      </c>
      <c r="Y1069" s="31">
        <f>COUNTIF('Base de données'!$B:$B,'Base de données'!$B1069)</f>
        <v>12</v>
      </c>
      <c r="AA1069" s="87" cm="1">
        <f t="array" aca="1" ref="AA1069" ca="1">INDIRECT("'Base de données'!A" &amp; ROW(Y1069))</f>
        <v>45748</v>
      </c>
      <c r="AB1069" s="51" t="str" cm="1">
        <f t="array" aca="1" ref="AB1069" ca="1">INDIRECT("'Base de données'!B" &amp; ROW(Z1069))</f>
        <v>GERYB</v>
      </c>
    </row>
    <row r="1070" spans="1:28" x14ac:dyDescent="0.3">
      <c r="A1070" s="41" t="str">
        <f ca="1">IF(IF(AND($B1070&lt;&gt;"-",$B1070=$E1070),"Entrée et sortie","-")="Entrée et sortie",'Base de données'!$B1070,"-")</f>
        <v>-</v>
      </c>
      <c r="B1070" s="41" t="str">
        <f t="shared" ca="1" si="67"/>
        <v>-</v>
      </c>
      <c r="C1070" s="41" t="str">
        <f t="shared" ca="1" si="68"/>
        <v>-</v>
      </c>
      <c r="D1070" s="41" t="str">
        <f>IF($F1070="sortie en cours d'année",'Base de données'!$B1070,"-")</f>
        <v>-</v>
      </c>
      <c r="E1070" s="41" t="str">
        <f>IF($H1070="entrée en cours d'année",'Base de données'!$B1070,"-")</f>
        <v>-</v>
      </c>
      <c r="F1070" s="37" t="str">
        <f t="shared" si="65"/>
        <v/>
      </c>
      <c r="G1070" s="37" t="str">
        <f>IF($J1070="mouvement",_xlfn.XLOOKUP('Base de données'!$B1070,$V:$V,$V:$V,0),"")</f>
        <v/>
      </c>
      <c r="H1070" s="37" t="str">
        <f t="shared" si="66"/>
        <v/>
      </c>
      <c r="I1070" s="37" t="str">
        <f>IF($J1070="mouvement",_xlfn.XLOOKUP('Base de données'!$B1070,$K:$K,$K:$K,0),"")</f>
        <v/>
      </c>
      <c r="J1070" s="38" t="str">
        <f>IF(AND(Y1070&lt;&gt;MAX(Y:Y),COUNTIF(K1070:V1070,'Base de données'!$B1070)&gt;0),"mouvement","")</f>
        <v/>
      </c>
      <c r="K1070" s="39" t="str">
        <f>IF(K$1&gt;$AE$1,"-",IFERROR(IF(DATEDIF('Base de données'!$A1070,K$1,"d")&lt;&gt;0,"",'Base de données'!$B1070),""))</f>
        <v/>
      </c>
      <c r="L1070" s="39" t="str">
        <f>IF(L$1&gt;$AE$1,"-",IFERROR(IF(DATEDIF('Base de données'!$A1070,L$1,"d")&lt;&gt;0,"",'Base de données'!$B1070),""))</f>
        <v/>
      </c>
      <c r="M1070" s="39" t="str">
        <f>IF(M$1&gt;$AE$1,"-",IFERROR(IF(DATEDIF('Base de données'!$A1070,M$1,"d")&lt;&gt;0,"",'Base de données'!$B1070),""))</f>
        <v/>
      </c>
      <c r="N1070" s="39" t="str">
        <f>IF(N$1&gt;$AE$1,"-",IFERROR(IF(DATEDIF('Base de données'!$A1070,N$1,"d")&lt;&gt;0,"",'Base de données'!$B1070),""))</f>
        <v>PL2KE</v>
      </c>
      <c r="O1070" s="39" t="str">
        <f>IF(O$1&gt;$AE$1,"-",IFERROR(IF(DATEDIF('Base de données'!$A1070,O$1,"d")&lt;&gt;0,"",'Base de données'!$B1070),""))</f>
        <v/>
      </c>
      <c r="P1070" s="39" t="str">
        <f>IF(P$1&gt;$AE$1,"-",IFERROR(IF(DATEDIF('Base de données'!$A1070,P$1,"d")&lt;&gt;0,"",'Base de données'!$B1070),""))</f>
        <v/>
      </c>
      <c r="Q1070" s="39" t="str">
        <f>IF(Q$1&gt;$AE$1,"-",IFERROR(IF(DATEDIF('Base de données'!$A1070,Q$1,"d")&lt;&gt;0,"",'Base de données'!$B1070),""))</f>
        <v/>
      </c>
      <c r="R1070" s="39" t="str">
        <f>IF(R$1&gt;$AE$1,"-",IFERROR(IF(DATEDIF('Base de données'!$A1070,R$1,"d")&lt;&gt;0,"",'Base de données'!$B1070),""))</f>
        <v/>
      </c>
      <c r="S1070" s="39" t="str">
        <f>IF(S$1&gt;$AE$1,"-",IFERROR(IF(DATEDIF('Base de données'!$A1070,S$1,"d")&lt;&gt;0,"",'Base de données'!$B1070),""))</f>
        <v/>
      </c>
      <c r="T1070" s="39" t="str">
        <f>IF(T$1&gt;$AE$1,"-",IFERROR(IF(DATEDIF('Base de données'!$A1070,T$1,"d")&lt;&gt;0,"",'Base de données'!$B1070),""))</f>
        <v/>
      </c>
      <c r="U1070" s="39" t="str">
        <f>IF(U$1&gt;$AE$1,"-",IFERROR(IF(DATEDIF('Base de données'!$A1070,U$1,"d")&lt;&gt;0,"",'Base de données'!$B1070),""))</f>
        <v/>
      </c>
      <c r="V1070" s="39" t="str">
        <f>IF(V$1&gt;$AE$1,"-",IFERROR(IF(DATEDIF('Base de données'!$A1070,V$1,"d")&lt;&gt;0,"",'Base de données'!$B1070),""))</f>
        <v/>
      </c>
      <c r="W1070" s="34"/>
      <c r="X1070" s="30" t="str">
        <f>'Base de données'!$C1070&amp;" "&amp;'Base de données'!$D1070</f>
        <v>Duval Alain</v>
      </c>
      <c r="Y1070" s="31">
        <f>COUNTIF('Base de données'!$B:$B,'Base de données'!$B1070)</f>
        <v>12</v>
      </c>
      <c r="AA1070" s="87" cm="1">
        <f t="array" aca="1" ref="AA1070" ca="1">INDIRECT("'Base de données'!A" &amp; ROW(Y1070))</f>
        <v>45748</v>
      </c>
      <c r="AB1070" s="51" t="str" cm="1">
        <f t="array" aca="1" ref="AB1070" ca="1">INDIRECT("'Base de données'!B" &amp; ROW(Z1070))</f>
        <v>PL2KE</v>
      </c>
    </row>
    <row r="1071" spans="1:28" x14ac:dyDescent="0.3">
      <c r="A1071" s="41" t="str">
        <f ca="1">IF(IF(AND($B1071&lt;&gt;"-",$B1071=$E1071),"Entrée et sortie","-")="Entrée et sortie",'Base de données'!$B1071,"-")</f>
        <v>-</v>
      </c>
      <c r="B1071" s="41" t="str">
        <f t="shared" ca="1" si="67"/>
        <v>P6EK9</v>
      </c>
      <c r="C1071" s="41" t="str">
        <f t="shared" ca="1" si="68"/>
        <v>P6EK9</v>
      </c>
      <c r="D1071" s="41" t="str">
        <f>IF($F1071="sortie en cours d'année",'Base de données'!$B1071,"-")</f>
        <v>P6EK9</v>
      </c>
      <c r="E1071" s="41" t="str">
        <f>IF($H1071="entrée en cours d'année",'Base de données'!$B1071,"-")</f>
        <v>-</v>
      </c>
      <c r="F1071" s="37" t="str">
        <f t="shared" si="65"/>
        <v>sortie en cours d'année</v>
      </c>
      <c r="G1071" s="37">
        <f>IF($J1071="mouvement",_xlfn.XLOOKUP('Base de données'!$B1071,$V:$V,$V:$V,0),"")</f>
        <v>0</v>
      </c>
      <c r="H1071" s="37" t="str">
        <f t="shared" si="66"/>
        <v/>
      </c>
      <c r="I1071" s="37" t="str">
        <f>IF($J1071="mouvement",_xlfn.XLOOKUP('Base de données'!$B1071,$K:$K,$K:$K,0),"")</f>
        <v>P6EK9</v>
      </c>
      <c r="J1071" s="38" t="str">
        <f>IF(AND(Y1071&lt;&gt;MAX(Y:Y),COUNTIF(K1071:V1071,'Base de données'!$B1071)&gt;0),"mouvement","")</f>
        <v>mouvement</v>
      </c>
      <c r="K1071" s="39" t="str">
        <f>IF(K$1&gt;$AE$1,"-",IFERROR(IF(DATEDIF('Base de données'!$A1071,K$1,"d")&lt;&gt;0,"",'Base de données'!$B1071),""))</f>
        <v/>
      </c>
      <c r="L1071" s="39" t="str">
        <f>IF(L$1&gt;$AE$1,"-",IFERROR(IF(DATEDIF('Base de données'!$A1071,L$1,"d")&lt;&gt;0,"",'Base de données'!$B1071),""))</f>
        <v/>
      </c>
      <c r="M1071" s="39" t="str">
        <f>IF(M$1&gt;$AE$1,"-",IFERROR(IF(DATEDIF('Base de données'!$A1071,M$1,"d")&lt;&gt;0,"",'Base de données'!$B1071),""))</f>
        <v/>
      </c>
      <c r="N1071" s="39" t="str">
        <f>IF(N$1&gt;$AE$1,"-",IFERROR(IF(DATEDIF('Base de données'!$A1071,N$1,"d")&lt;&gt;0,"",'Base de données'!$B1071),""))</f>
        <v>P6EK9</v>
      </c>
      <c r="O1071" s="39" t="str">
        <f>IF(O$1&gt;$AE$1,"-",IFERROR(IF(DATEDIF('Base de données'!$A1071,O$1,"d")&lt;&gt;0,"",'Base de données'!$B1071),""))</f>
        <v/>
      </c>
      <c r="P1071" s="39" t="str">
        <f>IF(P$1&gt;$AE$1,"-",IFERROR(IF(DATEDIF('Base de données'!$A1071,P$1,"d")&lt;&gt;0,"",'Base de données'!$B1071),""))</f>
        <v/>
      </c>
      <c r="Q1071" s="39" t="str">
        <f>IF(Q$1&gt;$AE$1,"-",IFERROR(IF(DATEDIF('Base de données'!$A1071,Q$1,"d")&lt;&gt;0,"",'Base de données'!$B1071),""))</f>
        <v/>
      </c>
      <c r="R1071" s="39" t="str">
        <f>IF(R$1&gt;$AE$1,"-",IFERROR(IF(DATEDIF('Base de données'!$A1071,R$1,"d")&lt;&gt;0,"",'Base de données'!$B1071),""))</f>
        <v/>
      </c>
      <c r="S1071" s="39" t="str">
        <f>IF(S$1&gt;$AE$1,"-",IFERROR(IF(DATEDIF('Base de données'!$A1071,S$1,"d")&lt;&gt;0,"",'Base de données'!$B1071),""))</f>
        <v/>
      </c>
      <c r="T1071" s="39" t="str">
        <f>IF(T$1&gt;$AE$1,"-",IFERROR(IF(DATEDIF('Base de données'!$A1071,T$1,"d")&lt;&gt;0,"",'Base de données'!$B1071),""))</f>
        <v/>
      </c>
      <c r="U1071" s="39" t="str">
        <f>IF(U$1&gt;$AE$1,"-",IFERROR(IF(DATEDIF('Base de données'!$A1071,U$1,"d")&lt;&gt;0,"",'Base de données'!$B1071),""))</f>
        <v/>
      </c>
      <c r="V1071" s="39" t="str">
        <f>IF(V$1&gt;$AE$1,"-",IFERROR(IF(DATEDIF('Base de données'!$A1071,V$1,"d")&lt;&gt;0,"",'Base de données'!$B1071),""))</f>
        <v/>
      </c>
      <c r="W1071" s="34"/>
      <c r="X1071" s="30" t="str">
        <f>'Base de données'!$C1071&amp;" "&amp;'Base de données'!$D1071</f>
        <v>Bazin Mathilde</v>
      </c>
      <c r="Y1071" s="31">
        <f>COUNTIF('Base de données'!$B:$B,'Base de données'!$B1071)</f>
        <v>7</v>
      </c>
      <c r="AA1071" s="87" cm="1">
        <f t="array" aca="1" ref="AA1071" ca="1">INDIRECT("'Base de données'!A" &amp; ROW(Y1071))</f>
        <v>45748</v>
      </c>
      <c r="AB1071" s="51" t="str" cm="1">
        <f t="array" aca="1" ref="AB1071" ca="1">INDIRECT("'Base de données'!B" &amp; ROW(Z1071))</f>
        <v>P6EK9</v>
      </c>
    </row>
    <row r="1072" spans="1:28" x14ac:dyDescent="0.3">
      <c r="A1072" s="41" t="str">
        <f ca="1">IF(IF(AND($B1072&lt;&gt;"-",$B1072=$E1072),"Entrée et sortie","-")="Entrée et sortie",'Base de données'!$B1072,"-")</f>
        <v>-</v>
      </c>
      <c r="B1072" s="41" t="str">
        <f t="shared" ca="1" si="67"/>
        <v>-</v>
      </c>
      <c r="C1072" s="41" t="str">
        <f t="shared" ca="1" si="68"/>
        <v>-</v>
      </c>
      <c r="D1072" s="41" t="str">
        <f>IF($F1072="sortie en cours d'année",'Base de données'!$B1072,"-")</f>
        <v>-</v>
      </c>
      <c r="E1072" s="41" t="str">
        <f>IF($H1072="entrée en cours d'année",'Base de données'!$B1072,"-")</f>
        <v>-</v>
      </c>
      <c r="F1072" s="37" t="str">
        <f t="shared" si="65"/>
        <v/>
      </c>
      <c r="G1072" s="37" t="str">
        <f>IF($J1072="mouvement",_xlfn.XLOOKUP('Base de données'!$B1072,$V:$V,$V:$V,0),"")</f>
        <v/>
      </c>
      <c r="H1072" s="37" t="str">
        <f t="shared" si="66"/>
        <v/>
      </c>
      <c r="I1072" s="37" t="str">
        <f>IF($J1072="mouvement",_xlfn.XLOOKUP('Base de données'!$B1072,$K:$K,$K:$K,0),"")</f>
        <v/>
      </c>
      <c r="J1072" s="38" t="str">
        <f>IF(AND(Y1072&lt;&gt;MAX(Y:Y),COUNTIF(K1072:V1072,'Base de données'!$B1072)&gt;0),"mouvement","")</f>
        <v/>
      </c>
      <c r="K1072" s="39" t="str">
        <f>IF(K$1&gt;$AE$1,"-",IFERROR(IF(DATEDIF('Base de données'!$A1072,K$1,"d")&lt;&gt;0,"",'Base de données'!$B1072),""))</f>
        <v/>
      </c>
      <c r="L1072" s="39" t="str">
        <f>IF(L$1&gt;$AE$1,"-",IFERROR(IF(DATEDIF('Base de données'!$A1072,L$1,"d")&lt;&gt;0,"",'Base de données'!$B1072),""))</f>
        <v/>
      </c>
      <c r="M1072" s="39" t="str">
        <f>IF(M$1&gt;$AE$1,"-",IFERROR(IF(DATEDIF('Base de données'!$A1072,M$1,"d")&lt;&gt;0,"",'Base de données'!$B1072),""))</f>
        <v/>
      </c>
      <c r="N1072" s="39" t="str">
        <f>IF(N$1&gt;$AE$1,"-",IFERROR(IF(DATEDIF('Base de données'!$A1072,N$1,"d")&lt;&gt;0,"",'Base de données'!$B1072),""))</f>
        <v>TQ7A6</v>
      </c>
      <c r="O1072" s="39" t="str">
        <f>IF(O$1&gt;$AE$1,"-",IFERROR(IF(DATEDIF('Base de données'!$A1072,O$1,"d")&lt;&gt;0,"",'Base de données'!$B1072),""))</f>
        <v/>
      </c>
      <c r="P1072" s="39" t="str">
        <f>IF(P$1&gt;$AE$1,"-",IFERROR(IF(DATEDIF('Base de données'!$A1072,P$1,"d")&lt;&gt;0,"",'Base de données'!$B1072),""))</f>
        <v/>
      </c>
      <c r="Q1072" s="39" t="str">
        <f>IF(Q$1&gt;$AE$1,"-",IFERROR(IF(DATEDIF('Base de données'!$A1072,Q$1,"d")&lt;&gt;0,"",'Base de données'!$B1072),""))</f>
        <v/>
      </c>
      <c r="R1072" s="39" t="str">
        <f>IF(R$1&gt;$AE$1,"-",IFERROR(IF(DATEDIF('Base de données'!$A1072,R$1,"d")&lt;&gt;0,"",'Base de données'!$B1072),""))</f>
        <v/>
      </c>
      <c r="S1072" s="39" t="str">
        <f>IF(S$1&gt;$AE$1,"-",IFERROR(IF(DATEDIF('Base de données'!$A1072,S$1,"d")&lt;&gt;0,"",'Base de données'!$B1072),""))</f>
        <v/>
      </c>
      <c r="T1072" s="39" t="str">
        <f>IF(T$1&gt;$AE$1,"-",IFERROR(IF(DATEDIF('Base de données'!$A1072,T$1,"d")&lt;&gt;0,"",'Base de données'!$B1072),""))</f>
        <v/>
      </c>
      <c r="U1072" s="39" t="str">
        <f>IF(U$1&gt;$AE$1,"-",IFERROR(IF(DATEDIF('Base de données'!$A1072,U$1,"d")&lt;&gt;0,"",'Base de données'!$B1072),""))</f>
        <v/>
      </c>
      <c r="V1072" s="39" t="str">
        <f>IF(V$1&gt;$AE$1,"-",IFERROR(IF(DATEDIF('Base de données'!$A1072,V$1,"d")&lt;&gt;0,"",'Base de données'!$B1072),""))</f>
        <v/>
      </c>
      <c r="W1072" s="34"/>
      <c r="X1072" s="30" t="str">
        <f>'Base de données'!$C1072&amp;" "&amp;'Base de données'!$D1072</f>
        <v>Vincent Marcelle</v>
      </c>
      <c r="Y1072" s="31">
        <f>COUNTIF('Base de données'!$B:$B,'Base de données'!$B1072)</f>
        <v>12</v>
      </c>
      <c r="AA1072" s="87" cm="1">
        <f t="array" aca="1" ref="AA1072" ca="1">INDIRECT("'Base de données'!A" &amp; ROW(Y1072))</f>
        <v>45748</v>
      </c>
      <c r="AB1072" s="51" t="str" cm="1">
        <f t="array" aca="1" ref="AB1072" ca="1">INDIRECT("'Base de données'!B" &amp; ROW(Z1072))</f>
        <v>TQ7A6</v>
      </c>
    </row>
    <row r="1073" spans="1:28" x14ac:dyDescent="0.3">
      <c r="A1073" s="41" t="str">
        <f ca="1">IF(IF(AND($B1073&lt;&gt;"-",$B1073=$E1073),"Entrée et sortie","-")="Entrée et sortie",'Base de données'!$B1073,"-")</f>
        <v>-</v>
      </c>
      <c r="B1073" s="41" t="str">
        <f t="shared" ca="1" si="67"/>
        <v>-</v>
      </c>
      <c r="C1073" s="41" t="str">
        <f t="shared" ca="1" si="68"/>
        <v>-</v>
      </c>
      <c r="D1073" s="41" t="str">
        <f>IF($F1073="sortie en cours d'année",'Base de données'!$B1073,"-")</f>
        <v>-</v>
      </c>
      <c r="E1073" s="41" t="str">
        <f>IF($H1073="entrée en cours d'année",'Base de données'!$B1073,"-")</f>
        <v>-</v>
      </c>
      <c r="F1073" s="37" t="str">
        <f t="shared" si="65"/>
        <v/>
      </c>
      <c r="G1073" s="37" t="str">
        <f>IF($J1073="mouvement",_xlfn.XLOOKUP('Base de données'!$B1073,$V:$V,$V:$V,0),"")</f>
        <v/>
      </c>
      <c r="H1073" s="37" t="str">
        <f t="shared" si="66"/>
        <v/>
      </c>
      <c r="I1073" s="37" t="str">
        <f>IF($J1073="mouvement",_xlfn.XLOOKUP('Base de données'!$B1073,$K:$K,$K:$K,0),"")</f>
        <v/>
      </c>
      <c r="J1073" s="38" t="str">
        <f>IF(AND(Y1073&lt;&gt;MAX(Y:Y),COUNTIF(K1073:V1073,'Base de données'!$B1073)&gt;0),"mouvement","")</f>
        <v/>
      </c>
      <c r="K1073" s="39" t="str">
        <f>IF(K$1&gt;$AE$1,"-",IFERROR(IF(DATEDIF('Base de données'!$A1073,K$1,"d")&lt;&gt;0,"",'Base de données'!$B1073),""))</f>
        <v/>
      </c>
      <c r="L1073" s="39" t="str">
        <f>IF(L$1&gt;$AE$1,"-",IFERROR(IF(DATEDIF('Base de données'!$A1073,L$1,"d")&lt;&gt;0,"",'Base de données'!$B1073),""))</f>
        <v/>
      </c>
      <c r="M1073" s="39" t="str">
        <f>IF(M$1&gt;$AE$1,"-",IFERROR(IF(DATEDIF('Base de données'!$A1073,M$1,"d")&lt;&gt;0,"",'Base de données'!$B1073),""))</f>
        <v/>
      </c>
      <c r="N1073" s="39" t="str">
        <f>IF(N$1&gt;$AE$1,"-",IFERROR(IF(DATEDIF('Base de données'!$A1073,N$1,"d")&lt;&gt;0,"",'Base de données'!$B1073),""))</f>
        <v>X23GT</v>
      </c>
      <c r="O1073" s="39" t="str">
        <f>IF(O$1&gt;$AE$1,"-",IFERROR(IF(DATEDIF('Base de données'!$A1073,O$1,"d")&lt;&gt;0,"",'Base de données'!$B1073),""))</f>
        <v/>
      </c>
      <c r="P1073" s="39" t="str">
        <f>IF(P$1&gt;$AE$1,"-",IFERROR(IF(DATEDIF('Base de données'!$A1073,P$1,"d")&lt;&gt;0,"",'Base de données'!$B1073),""))</f>
        <v/>
      </c>
      <c r="Q1073" s="39" t="str">
        <f>IF(Q$1&gt;$AE$1,"-",IFERROR(IF(DATEDIF('Base de données'!$A1073,Q$1,"d")&lt;&gt;0,"",'Base de données'!$B1073),""))</f>
        <v/>
      </c>
      <c r="R1073" s="39" t="str">
        <f>IF(R$1&gt;$AE$1,"-",IFERROR(IF(DATEDIF('Base de données'!$A1073,R$1,"d")&lt;&gt;0,"",'Base de données'!$B1073),""))</f>
        <v/>
      </c>
      <c r="S1073" s="39" t="str">
        <f>IF(S$1&gt;$AE$1,"-",IFERROR(IF(DATEDIF('Base de données'!$A1073,S$1,"d")&lt;&gt;0,"",'Base de données'!$B1073),""))</f>
        <v/>
      </c>
      <c r="T1073" s="39" t="str">
        <f>IF(T$1&gt;$AE$1,"-",IFERROR(IF(DATEDIF('Base de données'!$A1073,T$1,"d")&lt;&gt;0,"",'Base de données'!$B1073),""))</f>
        <v/>
      </c>
      <c r="U1073" s="39" t="str">
        <f>IF(U$1&gt;$AE$1,"-",IFERROR(IF(DATEDIF('Base de données'!$A1073,U$1,"d")&lt;&gt;0,"",'Base de données'!$B1073),""))</f>
        <v/>
      </c>
      <c r="V1073" s="39" t="str">
        <f>IF(V$1&gt;$AE$1,"-",IFERROR(IF(DATEDIF('Base de données'!$A1073,V$1,"d")&lt;&gt;0,"",'Base de données'!$B1073),""))</f>
        <v/>
      </c>
      <c r="W1073" s="34"/>
      <c r="X1073" s="30" t="str">
        <f>'Base de données'!$C1073&amp;" "&amp;'Base de données'!$D1073</f>
        <v>Lacroix Clémence</v>
      </c>
      <c r="Y1073" s="31">
        <f>COUNTIF('Base de données'!$B:$B,'Base de données'!$B1073)</f>
        <v>12</v>
      </c>
      <c r="AA1073" s="87" cm="1">
        <f t="array" aca="1" ref="AA1073" ca="1">INDIRECT("'Base de données'!A" &amp; ROW(Y1073))</f>
        <v>45748</v>
      </c>
      <c r="AB1073" s="51" t="str" cm="1">
        <f t="array" aca="1" ref="AB1073" ca="1">INDIRECT("'Base de données'!B" &amp; ROW(Z1073))</f>
        <v>X23GT</v>
      </c>
    </row>
    <row r="1074" spans="1:28" x14ac:dyDescent="0.3">
      <c r="A1074" s="41" t="str">
        <f ca="1">IF(IF(AND($B1074&lt;&gt;"-",$B1074=$E1074),"Entrée et sortie","-")="Entrée et sortie",'Base de données'!$B1074,"-")</f>
        <v>-</v>
      </c>
      <c r="B1074" s="41" t="str">
        <f t="shared" ca="1" si="67"/>
        <v>-</v>
      </c>
      <c r="C1074" s="41" t="str">
        <f t="shared" ca="1" si="68"/>
        <v>-</v>
      </c>
      <c r="D1074" s="41" t="str">
        <f>IF($F1074="sortie en cours d'année",'Base de données'!$B1074,"-")</f>
        <v>-</v>
      </c>
      <c r="E1074" s="41" t="str">
        <f>IF($H1074="entrée en cours d'année",'Base de données'!$B1074,"-")</f>
        <v>-</v>
      </c>
      <c r="F1074" s="37" t="str">
        <f t="shared" si="65"/>
        <v/>
      </c>
      <c r="G1074" s="37" t="str">
        <f>IF($J1074="mouvement",_xlfn.XLOOKUP('Base de données'!$B1074,$V:$V,$V:$V,0),"")</f>
        <v/>
      </c>
      <c r="H1074" s="37" t="str">
        <f t="shared" si="66"/>
        <v/>
      </c>
      <c r="I1074" s="37" t="str">
        <f>IF($J1074="mouvement",_xlfn.XLOOKUP('Base de données'!$B1074,$K:$K,$K:$K,0),"")</f>
        <v/>
      </c>
      <c r="J1074" s="38" t="str">
        <f>IF(AND(Y1074&lt;&gt;MAX(Y:Y),COUNTIF(K1074:V1074,'Base de données'!$B1074)&gt;0),"mouvement","")</f>
        <v/>
      </c>
      <c r="K1074" s="39" t="str">
        <f>IF(K$1&gt;$AE$1,"-",IFERROR(IF(DATEDIF('Base de données'!$A1074,K$1,"d")&lt;&gt;0,"",'Base de données'!$B1074),""))</f>
        <v/>
      </c>
      <c r="L1074" s="39" t="str">
        <f>IF(L$1&gt;$AE$1,"-",IFERROR(IF(DATEDIF('Base de données'!$A1074,L$1,"d")&lt;&gt;0,"",'Base de données'!$B1074),""))</f>
        <v/>
      </c>
      <c r="M1074" s="39" t="str">
        <f>IF(M$1&gt;$AE$1,"-",IFERROR(IF(DATEDIF('Base de données'!$A1074,M$1,"d")&lt;&gt;0,"",'Base de données'!$B1074),""))</f>
        <v/>
      </c>
      <c r="N1074" s="39" t="str">
        <f>IF(N$1&gt;$AE$1,"-",IFERROR(IF(DATEDIF('Base de données'!$A1074,N$1,"d")&lt;&gt;0,"",'Base de données'!$B1074),""))</f>
        <v>WQ3DT</v>
      </c>
      <c r="O1074" s="39" t="str">
        <f>IF(O$1&gt;$AE$1,"-",IFERROR(IF(DATEDIF('Base de données'!$A1074,O$1,"d")&lt;&gt;0,"",'Base de données'!$B1074),""))</f>
        <v/>
      </c>
      <c r="P1074" s="39" t="str">
        <f>IF(P$1&gt;$AE$1,"-",IFERROR(IF(DATEDIF('Base de données'!$A1074,P$1,"d")&lt;&gt;0,"",'Base de données'!$B1074),""))</f>
        <v/>
      </c>
      <c r="Q1074" s="39" t="str">
        <f>IF(Q$1&gt;$AE$1,"-",IFERROR(IF(DATEDIF('Base de données'!$A1074,Q$1,"d")&lt;&gt;0,"",'Base de données'!$B1074),""))</f>
        <v/>
      </c>
      <c r="R1074" s="39" t="str">
        <f>IF(R$1&gt;$AE$1,"-",IFERROR(IF(DATEDIF('Base de données'!$A1074,R$1,"d")&lt;&gt;0,"",'Base de données'!$B1074),""))</f>
        <v/>
      </c>
      <c r="S1074" s="39" t="str">
        <f>IF(S$1&gt;$AE$1,"-",IFERROR(IF(DATEDIF('Base de données'!$A1074,S$1,"d")&lt;&gt;0,"",'Base de données'!$B1074),""))</f>
        <v/>
      </c>
      <c r="T1074" s="39" t="str">
        <f>IF(T$1&gt;$AE$1,"-",IFERROR(IF(DATEDIF('Base de données'!$A1074,T$1,"d")&lt;&gt;0,"",'Base de données'!$B1074),""))</f>
        <v/>
      </c>
      <c r="U1074" s="39" t="str">
        <f>IF(U$1&gt;$AE$1,"-",IFERROR(IF(DATEDIF('Base de données'!$A1074,U$1,"d")&lt;&gt;0,"",'Base de données'!$B1074),""))</f>
        <v/>
      </c>
      <c r="V1074" s="39" t="str">
        <f>IF(V$1&gt;$AE$1,"-",IFERROR(IF(DATEDIF('Base de données'!$A1074,V$1,"d")&lt;&gt;0,"",'Base de données'!$B1074),""))</f>
        <v/>
      </c>
      <c r="W1074" s="34"/>
      <c r="X1074" s="30" t="str">
        <f>'Base de données'!$C1074&amp;" "&amp;'Base de données'!$D1074</f>
        <v>Bertrand Océane</v>
      </c>
      <c r="Y1074" s="31">
        <f>COUNTIF('Base de données'!$B:$B,'Base de données'!$B1074)</f>
        <v>12</v>
      </c>
      <c r="AA1074" s="87" cm="1">
        <f t="array" aca="1" ref="AA1074" ca="1">INDIRECT("'Base de données'!A" &amp; ROW(Y1074))</f>
        <v>45748</v>
      </c>
      <c r="AB1074" s="51" t="str" cm="1">
        <f t="array" aca="1" ref="AB1074" ca="1">INDIRECT("'Base de données'!B" &amp; ROW(Z1074))</f>
        <v>WQ3DT</v>
      </c>
    </row>
    <row r="1075" spans="1:28" x14ac:dyDescent="0.3">
      <c r="A1075" s="41" t="str">
        <f ca="1">IF(IF(AND($B1075&lt;&gt;"-",$B1075=$E1075),"Entrée et sortie","-")="Entrée et sortie",'Base de données'!$B1075,"-")</f>
        <v>-</v>
      </c>
      <c r="B1075" s="41" t="str">
        <f t="shared" ca="1" si="67"/>
        <v>-</v>
      </c>
      <c r="C1075" s="41" t="str">
        <f t="shared" ca="1" si="68"/>
        <v>-</v>
      </c>
      <c r="D1075" s="41" t="str">
        <f>IF($F1075="sortie en cours d'année",'Base de données'!$B1075,"-")</f>
        <v>-</v>
      </c>
      <c r="E1075" s="41" t="str">
        <f>IF($H1075="entrée en cours d'année",'Base de données'!$B1075,"-")</f>
        <v>-</v>
      </c>
      <c r="F1075" s="37" t="str">
        <f t="shared" si="65"/>
        <v/>
      </c>
      <c r="G1075" s="37" t="str">
        <f>IF($J1075="mouvement",_xlfn.XLOOKUP('Base de données'!$B1075,$V:$V,$V:$V,0),"")</f>
        <v/>
      </c>
      <c r="H1075" s="37" t="str">
        <f t="shared" si="66"/>
        <v/>
      </c>
      <c r="I1075" s="37" t="str">
        <f>IF($J1075="mouvement",_xlfn.XLOOKUP('Base de données'!$B1075,$K:$K,$K:$K,0),"")</f>
        <v/>
      </c>
      <c r="J1075" s="38" t="str">
        <f>IF(AND(Y1075&lt;&gt;MAX(Y:Y),COUNTIF(K1075:V1075,'Base de données'!$B1075)&gt;0),"mouvement","")</f>
        <v/>
      </c>
      <c r="K1075" s="39" t="str">
        <f>IF(K$1&gt;$AE$1,"-",IFERROR(IF(DATEDIF('Base de données'!$A1075,K$1,"d")&lt;&gt;0,"",'Base de données'!$B1075),""))</f>
        <v/>
      </c>
      <c r="L1075" s="39" t="str">
        <f>IF(L$1&gt;$AE$1,"-",IFERROR(IF(DATEDIF('Base de données'!$A1075,L$1,"d")&lt;&gt;0,"",'Base de données'!$B1075),""))</f>
        <v/>
      </c>
      <c r="M1075" s="39" t="str">
        <f>IF(M$1&gt;$AE$1,"-",IFERROR(IF(DATEDIF('Base de données'!$A1075,M$1,"d")&lt;&gt;0,"",'Base de données'!$B1075),""))</f>
        <v/>
      </c>
      <c r="N1075" s="39" t="str">
        <f>IF(N$1&gt;$AE$1,"-",IFERROR(IF(DATEDIF('Base de données'!$A1075,N$1,"d")&lt;&gt;0,"",'Base de données'!$B1075),""))</f>
        <v>1MMH5</v>
      </c>
      <c r="O1075" s="39" t="str">
        <f>IF(O$1&gt;$AE$1,"-",IFERROR(IF(DATEDIF('Base de données'!$A1075,O$1,"d")&lt;&gt;0,"",'Base de données'!$B1075),""))</f>
        <v/>
      </c>
      <c r="P1075" s="39" t="str">
        <f>IF(P$1&gt;$AE$1,"-",IFERROR(IF(DATEDIF('Base de données'!$A1075,P$1,"d")&lt;&gt;0,"",'Base de données'!$B1075),""))</f>
        <v/>
      </c>
      <c r="Q1075" s="39" t="str">
        <f>IF(Q$1&gt;$AE$1,"-",IFERROR(IF(DATEDIF('Base de données'!$A1075,Q$1,"d")&lt;&gt;0,"",'Base de données'!$B1075),""))</f>
        <v/>
      </c>
      <c r="R1075" s="39" t="str">
        <f>IF(R$1&gt;$AE$1,"-",IFERROR(IF(DATEDIF('Base de données'!$A1075,R$1,"d")&lt;&gt;0,"",'Base de données'!$B1075),""))</f>
        <v/>
      </c>
      <c r="S1075" s="39" t="str">
        <f>IF(S$1&gt;$AE$1,"-",IFERROR(IF(DATEDIF('Base de données'!$A1075,S$1,"d")&lt;&gt;0,"",'Base de données'!$B1075),""))</f>
        <v/>
      </c>
      <c r="T1075" s="39" t="str">
        <f>IF(T$1&gt;$AE$1,"-",IFERROR(IF(DATEDIF('Base de données'!$A1075,T$1,"d")&lt;&gt;0,"",'Base de données'!$B1075),""))</f>
        <v/>
      </c>
      <c r="U1075" s="39" t="str">
        <f>IF(U$1&gt;$AE$1,"-",IFERROR(IF(DATEDIF('Base de données'!$A1075,U$1,"d")&lt;&gt;0,"",'Base de données'!$B1075),""))</f>
        <v/>
      </c>
      <c r="V1075" s="39" t="str">
        <f>IF(V$1&gt;$AE$1,"-",IFERROR(IF(DATEDIF('Base de données'!$A1075,V$1,"d")&lt;&gt;0,"",'Base de données'!$B1075),""))</f>
        <v/>
      </c>
      <c r="W1075" s="34"/>
      <c r="X1075" s="30" t="str">
        <f>'Base de données'!$C1075&amp;" "&amp;'Base de données'!$D1075</f>
        <v>Weber Dominique</v>
      </c>
      <c r="Y1075" s="31">
        <f>COUNTIF('Base de données'!$B:$B,'Base de données'!$B1075)</f>
        <v>12</v>
      </c>
      <c r="AA1075" s="87" cm="1">
        <f t="array" aca="1" ref="AA1075" ca="1">INDIRECT("'Base de données'!A" &amp; ROW(Y1075))</f>
        <v>45748</v>
      </c>
      <c r="AB1075" s="51" t="str" cm="1">
        <f t="array" aca="1" ref="AB1075" ca="1">INDIRECT("'Base de données'!B" &amp; ROW(Z1075))</f>
        <v>1MMH5</v>
      </c>
    </row>
    <row r="1076" spans="1:28" x14ac:dyDescent="0.3">
      <c r="A1076" s="41" t="str">
        <f ca="1">IF(IF(AND($B1076&lt;&gt;"-",$B1076=$E1076),"Entrée et sortie","-")="Entrée et sortie",'Base de données'!$B1076,"-")</f>
        <v>-</v>
      </c>
      <c r="B1076" s="41" t="str">
        <f t="shared" ca="1" si="67"/>
        <v>-</v>
      </c>
      <c r="C1076" s="41" t="str">
        <f t="shared" ca="1" si="68"/>
        <v>-</v>
      </c>
      <c r="D1076" s="41" t="str">
        <f>IF($F1076="sortie en cours d'année",'Base de données'!$B1076,"-")</f>
        <v>-</v>
      </c>
      <c r="E1076" s="41" t="str">
        <f>IF($H1076="entrée en cours d'année",'Base de données'!$B1076,"-")</f>
        <v>-</v>
      </c>
      <c r="F1076" s="37" t="str">
        <f t="shared" si="65"/>
        <v/>
      </c>
      <c r="G1076" s="37" t="str">
        <f>IF($J1076="mouvement",_xlfn.XLOOKUP('Base de données'!$B1076,$V:$V,$V:$V,0),"")</f>
        <v/>
      </c>
      <c r="H1076" s="37" t="str">
        <f t="shared" si="66"/>
        <v/>
      </c>
      <c r="I1076" s="37" t="str">
        <f>IF($J1076="mouvement",_xlfn.XLOOKUP('Base de données'!$B1076,$K:$K,$K:$K,0),"")</f>
        <v/>
      </c>
      <c r="J1076" s="38" t="str">
        <f>IF(AND(Y1076&lt;&gt;MAX(Y:Y),COUNTIF(K1076:V1076,'Base de données'!$B1076)&gt;0),"mouvement","")</f>
        <v/>
      </c>
      <c r="K1076" s="39" t="str">
        <f>IF(K$1&gt;$AE$1,"-",IFERROR(IF(DATEDIF('Base de données'!$A1076,K$1,"d")&lt;&gt;0,"",'Base de données'!$B1076),""))</f>
        <v/>
      </c>
      <c r="L1076" s="39" t="str">
        <f>IF(L$1&gt;$AE$1,"-",IFERROR(IF(DATEDIF('Base de données'!$A1076,L$1,"d")&lt;&gt;0,"",'Base de données'!$B1076),""))</f>
        <v/>
      </c>
      <c r="M1076" s="39" t="str">
        <f>IF(M$1&gt;$AE$1,"-",IFERROR(IF(DATEDIF('Base de données'!$A1076,M$1,"d")&lt;&gt;0,"",'Base de données'!$B1076),""))</f>
        <v/>
      </c>
      <c r="N1076" s="39" t="str">
        <f>IF(N$1&gt;$AE$1,"-",IFERROR(IF(DATEDIF('Base de données'!$A1076,N$1,"d")&lt;&gt;0,"",'Base de données'!$B1076),""))</f>
        <v>RJR3K</v>
      </c>
      <c r="O1076" s="39" t="str">
        <f>IF(O$1&gt;$AE$1,"-",IFERROR(IF(DATEDIF('Base de données'!$A1076,O$1,"d")&lt;&gt;0,"",'Base de données'!$B1076),""))</f>
        <v/>
      </c>
      <c r="P1076" s="39" t="str">
        <f>IF(P$1&gt;$AE$1,"-",IFERROR(IF(DATEDIF('Base de données'!$A1076,P$1,"d")&lt;&gt;0,"",'Base de données'!$B1076),""))</f>
        <v/>
      </c>
      <c r="Q1076" s="39" t="str">
        <f>IF(Q$1&gt;$AE$1,"-",IFERROR(IF(DATEDIF('Base de données'!$A1076,Q$1,"d")&lt;&gt;0,"",'Base de données'!$B1076),""))</f>
        <v/>
      </c>
      <c r="R1076" s="39" t="str">
        <f>IF(R$1&gt;$AE$1,"-",IFERROR(IF(DATEDIF('Base de données'!$A1076,R$1,"d")&lt;&gt;0,"",'Base de données'!$B1076),""))</f>
        <v/>
      </c>
      <c r="S1076" s="39" t="str">
        <f>IF(S$1&gt;$AE$1,"-",IFERROR(IF(DATEDIF('Base de données'!$A1076,S$1,"d")&lt;&gt;0,"",'Base de données'!$B1076),""))</f>
        <v/>
      </c>
      <c r="T1076" s="39" t="str">
        <f>IF(T$1&gt;$AE$1,"-",IFERROR(IF(DATEDIF('Base de données'!$A1076,T$1,"d")&lt;&gt;0,"",'Base de données'!$B1076),""))</f>
        <v/>
      </c>
      <c r="U1076" s="39" t="str">
        <f>IF(U$1&gt;$AE$1,"-",IFERROR(IF(DATEDIF('Base de données'!$A1076,U$1,"d")&lt;&gt;0,"",'Base de données'!$B1076),""))</f>
        <v/>
      </c>
      <c r="V1076" s="39" t="str">
        <f>IF(V$1&gt;$AE$1,"-",IFERROR(IF(DATEDIF('Base de données'!$A1076,V$1,"d")&lt;&gt;0,"",'Base de données'!$B1076),""))</f>
        <v/>
      </c>
      <c r="W1076" s="34"/>
      <c r="X1076" s="30" t="str">
        <f>'Base de données'!$C1076&amp;" "&amp;'Base de données'!$D1076</f>
        <v>Ledoux Étienne</v>
      </c>
      <c r="Y1076" s="31">
        <f>COUNTIF('Base de données'!$B:$B,'Base de données'!$B1076)</f>
        <v>12</v>
      </c>
      <c r="AA1076" s="87" cm="1">
        <f t="array" aca="1" ref="AA1076" ca="1">INDIRECT("'Base de données'!A" &amp; ROW(Y1076))</f>
        <v>45748</v>
      </c>
      <c r="AB1076" s="51" t="str" cm="1">
        <f t="array" aca="1" ref="AB1076" ca="1">INDIRECT("'Base de données'!B" &amp; ROW(Z1076))</f>
        <v>RJR3K</v>
      </c>
    </row>
    <row r="1077" spans="1:28" x14ac:dyDescent="0.3">
      <c r="A1077" s="41" t="str">
        <f ca="1">IF(IF(AND($B1077&lt;&gt;"-",$B1077=$E1077),"Entrée et sortie","-")="Entrée et sortie",'Base de données'!$B1077,"-")</f>
        <v>-</v>
      </c>
      <c r="B1077" s="41" t="str">
        <f t="shared" ca="1" si="67"/>
        <v>-</v>
      </c>
      <c r="C1077" s="41" t="str">
        <f t="shared" ca="1" si="68"/>
        <v>-</v>
      </c>
      <c r="D1077" s="41" t="str">
        <f>IF($F1077="sortie en cours d'année",'Base de données'!$B1077,"-")</f>
        <v>-</v>
      </c>
      <c r="E1077" s="41" t="str">
        <f>IF($H1077="entrée en cours d'année",'Base de données'!$B1077,"-")</f>
        <v>-</v>
      </c>
      <c r="F1077" s="37" t="str">
        <f t="shared" si="65"/>
        <v/>
      </c>
      <c r="G1077" s="37" t="str">
        <f>IF($J1077="mouvement",_xlfn.XLOOKUP('Base de données'!$B1077,$V:$V,$V:$V,0),"")</f>
        <v/>
      </c>
      <c r="H1077" s="37" t="str">
        <f t="shared" si="66"/>
        <v/>
      </c>
      <c r="I1077" s="37" t="str">
        <f>IF($J1077="mouvement",_xlfn.XLOOKUP('Base de données'!$B1077,$K:$K,$K:$K,0),"")</f>
        <v/>
      </c>
      <c r="J1077" s="38" t="str">
        <f>IF(AND(Y1077&lt;&gt;MAX(Y:Y),COUNTIF(K1077:V1077,'Base de données'!$B1077)&gt;0),"mouvement","")</f>
        <v/>
      </c>
      <c r="K1077" s="39" t="str">
        <f>IF(K$1&gt;$AE$1,"-",IFERROR(IF(DATEDIF('Base de données'!$A1077,K$1,"d")&lt;&gt;0,"",'Base de données'!$B1077),""))</f>
        <v/>
      </c>
      <c r="L1077" s="39" t="str">
        <f>IF(L$1&gt;$AE$1,"-",IFERROR(IF(DATEDIF('Base de données'!$A1077,L$1,"d")&lt;&gt;0,"",'Base de données'!$B1077),""))</f>
        <v/>
      </c>
      <c r="M1077" s="39" t="str">
        <f>IF(M$1&gt;$AE$1,"-",IFERROR(IF(DATEDIF('Base de données'!$A1077,M$1,"d")&lt;&gt;0,"",'Base de données'!$B1077),""))</f>
        <v/>
      </c>
      <c r="N1077" s="39" t="str">
        <f>IF(N$1&gt;$AE$1,"-",IFERROR(IF(DATEDIF('Base de données'!$A1077,N$1,"d")&lt;&gt;0,"",'Base de données'!$B1077),""))</f>
        <v>STIBE</v>
      </c>
      <c r="O1077" s="39" t="str">
        <f>IF(O$1&gt;$AE$1,"-",IFERROR(IF(DATEDIF('Base de données'!$A1077,O$1,"d")&lt;&gt;0,"",'Base de données'!$B1077),""))</f>
        <v/>
      </c>
      <c r="P1077" s="39" t="str">
        <f>IF(P$1&gt;$AE$1,"-",IFERROR(IF(DATEDIF('Base de données'!$A1077,P$1,"d")&lt;&gt;0,"",'Base de données'!$B1077),""))</f>
        <v/>
      </c>
      <c r="Q1077" s="39" t="str">
        <f>IF(Q$1&gt;$AE$1,"-",IFERROR(IF(DATEDIF('Base de données'!$A1077,Q$1,"d")&lt;&gt;0,"",'Base de données'!$B1077),""))</f>
        <v/>
      </c>
      <c r="R1077" s="39" t="str">
        <f>IF(R$1&gt;$AE$1,"-",IFERROR(IF(DATEDIF('Base de données'!$A1077,R$1,"d")&lt;&gt;0,"",'Base de données'!$B1077),""))</f>
        <v/>
      </c>
      <c r="S1077" s="39" t="str">
        <f>IF(S$1&gt;$AE$1,"-",IFERROR(IF(DATEDIF('Base de données'!$A1077,S$1,"d")&lt;&gt;0,"",'Base de données'!$B1077),""))</f>
        <v/>
      </c>
      <c r="T1077" s="39" t="str">
        <f>IF(T$1&gt;$AE$1,"-",IFERROR(IF(DATEDIF('Base de données'!$A1077,T$1,"d")&lt;&gt;0,"",'Base de données'!$B1077),""))</f>
        <v/>
      </c>
      <c r="U1077" s="39" t="str">
        <f>IF(U$1&gt;$AE$1,"-",IFERROR(IF(DATEDIF('Base de données'!$A1077,U$1,"d")&lt;&gt;0,"",'Base de données'!$B1077),""))</f>
        <v/>
      </c>
      <c r="V1077" s="39" t="str">
        <f>IF(V$1&gt;$AE$1,"-",IFERROR(IF(DATEDIF('Base de données'!$A1077,V$1,"d")&lt;&gt;0,"",'Base de données'!$B1077),""))</f>
        <v/>
      </c>
      <c r="W1077" s="34"/>
      <c r="X1077" s="30" t="str">
        <f>'Base de données'!$C1077&amp;" "&amp;'Base de données'!$D1077</f>
        <v>Huet Jacques</v>
      </c>
      <c r="Y1077" s="31">
        <f>COUNTIF('Base de données'!$B:$B,'Base de données'!$B1077)</f>
        <v>12</v>
      </c>
      <c r="AA1077" s="87" cm="1">
        <f t="array" aca="1" ref="AA1077" ca="1">INDIRECT("'Base de données'!A" &amp; ROW(Y1077))</f>
        <v>45748</v>
      </c>
      <c r="AB1077" s="51" t="str" cm="1">
        <f t="array" aca="1" ref="AB1077" ca="1">INDIRECT("'Base de données'!B" &amp; ROW(Z1077))</f>
        <v>STIBE</v>
      </c>
    </row>
    <row r="1078" spans="1:28" x14ac:dyDescent="0.3">
      <c r="A1078" s="41" t="str">
        <f ca="1">IF(IF(AND($B1078&lt;&gt;"-",$B1078=$E1078),"Entrée et sortie","-")="Entrée et sortie",'Base de données'!$B1078,"-")</f>
        <v>-</v>
      </c>
      <c r="B1078" s="41" t="str">
        <f t="shared" ca="1" si="67"/>
        <v>-</v>
      </c>
      <c r="C1078" s="41" t="str">
        <f t="shared" ca="1" si="68"/>
        <v>-</v>
      </c>
      <c r="D1078" s="41" t="str">
        <f>IF($F1078="sortie en cours d'année",'Base de données'!$B1078,"-")</f>
        <v>-</v>
      </c>
      <c r="E1078" s="41" t="str">
        <f>IF($H1078="entrée en cours d'année",'Base de données'!$B1078,"-")</f>
        <v>-</v>
      </c>
      <c r="F1078" s="37" t="str">
        <f t="shared" si="65"/>
        <v/>
      </c>
      <c r="G1078" s="37" t="str">
        <f>IF($J1078="mouvement",_xlfn.XLOOKUP('Base de données'!$B1078,$V:$V,$V:$V,0),"")</f>
        <v/>
      </c>
      <c r="H1078" s="37" t="str">
        <f t="shared" si="66"/>
        <v/>
      </c>
      <c r="I1078" s="37" t="str">
        <f>IF($J1078="mouvement",_xlfn.XLOOKUP('Base de données'!$B1078,$K:$K,$K:$K,0),"")</f>
        <v/>
      </c>
      <c r="J1078" s="38" t="str">
        <f>IF(AND(Y1078&lt;&gt;MAX(Y:Y),COUNTIF(K1078:V1078,'Base de données'!$B1078)&gt;0),"mouvement","")</f>
        <v/>
      </c>
      <c r="K1078" s="39" t="str">
        <f>IF(K$1&gt;$AE$1,"-",IFERROR(IF(DATEDIF('Base de données'!$A1078,K$1,"d")&lt;&gt;0,"",'Base de données'!$B1078),""))</f>
        <v/>
      </c>
      <c r="L1078" s="39" t="str">
        <f>IF(L$1&gt;$AE$1,"-",IFERROR(IF(DATEDIF('Base de données'!$A1078,L$1,"d")&lt;&gt;0,"",'Base de données'!$B1078),""))</f>
        <v/>
      </c>
      <c r="M1078" s="39" t="str">
        <f>IF(M$1&gt;$AE$1,"-",IFERROR(IF(DATEDIF('Base de données'!$A1078,M$1,"d")&lt;&gt;0,"",'Base de données'!$B1078),""))</f>
        <v/>
      </c>
      <c r="N1078" s="39" t="str">
        <f>IF(N$1&gt;$AE$1,"-",IFERROR(IF(DATEDIF('Base de données'!$A1078,N$1,"d")&lt;&gt;0,"",'Base de données'!$B1078),""))</f>
        <v>711RD</v>
      </c>
      <c r="O1078" s="39" t="str">
        <f>IF(O$1&gt;$AE$1,"-",IFERROR(IF(DATEDIF('Base de données'!$A1078,O$1,"d")&lt;&gt;0,"",'Base de données'!$B1078),""))</f>
        <v/>
      </c>
      <c r="P1078" s="39" t="str">
        <f>IF(P$1&gt;$AE$1,"-",IFERROR(IF(DATEDIF('Base de données'!$A1078,P$1,"d")&lt;&gt;0,"",'Base de données'!$B1078),""))</f>
        <v/>
      </c>
      <c r="Q1078" s="39" t="str">
        <f>IF(Q$1&gt;$AE$1,"-",IFERROR(IF(DATEDIF('Base de données'!$A1078,Q$1,"d")&lt;&gt;0,"",'Base de données'!$B1078),""))</f>
        <v/>
      </c>
      <c r="R1078" s="39" t="str">
        <f>IF(R$1&gt;$AE$1,"-",IFERROR(IF(DATEDIF('Base de données'!$A1078,R$1,"d")&lt;&gt;0,"",'Base de données'!$B1078),""))</f>
        <v/>
      </c>
      <c r="S1078" s="39" t="str">
        <f>IF(S$1&gt;$AE$1,"-",IFERROR(IF(DATEDIF('Base de données'!$A1078,S$1,"d")&lt;&gt;0,"",'Base de données'!$B1078),""))</f>
        <v/>
      </c>
      <c r="T1078" s="39" t="str">
        <f>IF(T$1&gt;$AE$1,"-",IFERROR(IF(DATEDIF('Base de données'!$A1078,T$1,"d")&lt;&gt;0,"",'Base de données'!$B1078),""))</f>
        <v/>
      </c>
      <c r="U1078" s="39" t="str">
        <f>IF(U$1&gt;$AE$1,"-",IFERROR(IF(DATEDIF('Base de données'!$A1078,U$1,"d")&lt;&gt;0,"",'Base de données'!$B1078),""))</f>
        <v/>
      </c>
      <c r="V1078" s="39" t="str">
        <f>IF(V$1&gt;$AE$1,"-",IFERROR(IF(DATEDIF('Base de données'!$A1078,V$1,"d")&lt;&gt;0,"",'Base de données'!$B1078),""))</f>
        <v/>
      </c>
      <c r="W1078" s="34"/>
      <c r="X1078" s="30" t="str">
        <f>'Base de données'!$C1078&amp;" "&amp;'Base de données'!$D1078</f>
        <v>Chevallier Lucas</v>
      </c>
      <c r="Y1078" s="31">
        <f>COUNTIF('Base de données'!$B:$B,'Base de données'!$B1078)</f>
        <v>12</v>
      </c>
      <c r="AA1078" s="87" cm="1">
        <f t="array" aca="1" ref="AA1078" ca="1">INDIRECT("'Base de données'!A" &amp; ROW(Y1078))</f>
        <v>45748</v>
      </c>
      <c r="AB1078" s="51" t="str" cm="1">
        <f t="array" aca="1" ref="AB1078" ca="1">INDIRECT("'Base de données'!B" &amp; ROW(Z1078))</f>
        <v>711RD</v>
      </c>
    </row>
    <row r="1079" spans="1:28" x14ac:dyDescent="0.3">
      <c r="A1079" s="41" t="str">
        <f ca="1">IF(IF(AND($B1079&lt;&gt;"-",$B1079=$E1079),"Entrée et sortie","-")="Entrée et sortie",'Base de données'!$B1079,"-")</f>
        <v>-</v>
      </c>
      <c r="B1079" s="41" t="str">
        <f t="shared" ca="1" si="67"/>
        <v>-</v>
      </c>
      <c r="C1079" s="41" t="str">
        <f t="shared" ca="1" si="68"/>
        <v>-</v>
      </c>
      <c r="D1079" s="41" t="str">
        <f>IF($F1079="sortie en cours d'année",'Base de données'!$B1079,"-")</f>
        <v>-</v>
      </c>
      <c r="E1079" s="41" t="str">
        <f>IF($H1079="entrée en cours d'année",'Base de données'!$B1079,"-")</f>
        <v>-</v>
      </c>
      <c r="F1079" s="37" t="str">
        <f t="shared" si="65"/>
        <v/>
      </c>
      <c r="G1079" s="37" t="str">
        <f>IF($J1079="mouvement",_xlfn.XLOOKUP('Base de données'!$B1079,$V:$V,$V:$V,0),"")</f>
        <v/>
      </c>
      <c r="H1079" s="37" t="str">
        <f t="shared" si="66"/>
        <v/>
      </c>
      <c r="I1079" s="37" t="str">
        <f>IF($J1079="mouvement",_xlfn.XLOOKUP('Base de données'!$B1079,$K:$K,$K:$K,0),"")</f>
        <v/>
      </c>
      <c r="J1079" s="38" t="str">
        <f>IF(AND(Y1079&lt;&gt;MAX(Y:Y),COUNTIF(K1079:V1079,'Base de données'!$B1079)&gt;0),"mouvement","")</f>
        <v/>
      </c>
      <c r="K1079" s="39" t="str">
        <f>IF(K$1&gt;$AE$1,"-",IFERROR(IF(DATEDIF('Base de données'!$A1079,K$1,"d")&lt;&gt;0,"",'Base de données'!$B1079),""))</f>
        <v/>
      </c>
      <c r="L1079" s="39" t="str">
        <f>IF(L$1&gt;$AE$1,"-",IFERROR(IF(DATEDIF('Base de données'!$A1079,L$1,"d")&lt;&gt;0,"",'Base de données'!$B1079),""))</f>
        <v/>
      </c>
      <c r="M1079" s="39" t="str">
        <f>IF(M$1&gt;$AE$1,"-",IFERROR(IF(DATEDIF('Base de données'!$A1079,M$1,"d")&lt;&gt;0,"",'Base de données'!$B1079),""))</f>
        <v/>
      </c>
      <c r="N1079" s="39" t="str">
        <f>IF(N$1&gt;$AE$1,"-",IFERROR(IF(DATEDIF('Base de données'!$A1079,N$1,"d")&lt;&gt;0,"",'Base de données'!$B1079),""))</f>
        <v>U29UM</v>
      </c>
      <c r="O1079" s="39" t="str">
        <f>IF(O$1&gt;$AE$1,"-",IFERROR(IF(DATEDIF('Base de données'!$A1079,O$1,"d")&lt;&gt;0,"",'Base de données'!$B1079),""))</f>
        <v/>
      </c>
      <c r="P1079" s="39" t="str">
        <f>IF(P$1&gt;$AE$1,"-",IFERROR(IF(DATEDIF('Base de données'!$A1079,P$1,"d")&lt;&gt;0,"",'Base de données'!$B1079),""))</f>
        <v/>
      </c>
      <c r="Q1079" s="39" t="str">
        <f>IF(Q$1&gt;$AE$1,"-",IFERROR(IF(DATEDIF('Base de données'!$A1079,Q$1,"d")&lt;&gt;0,"",'Base de données'!$B1079),""))</f>
        <v/>
      </c>
      <c r="R1079" s="39" t="str">
        <f>IF(R$1&gt;$AE$1,"-",IFERROR(IF(DATEDIF('Base de données'!$A1079,R$1,"d")&lt;&gt;0,"",'Base de données'!$B1079),""))</f>
        <v/>
      </c>
      <c r="S1079" s="39" t="str">
        <f>IF(S$1&gt;$AE$1,"-",IFERROR(IF(DATEDIF('Base de données'!$A1079,S$1,"d")&lt;&gt;0,"",'Base de données'!$B1079),""))</f>
        <v/>
      </c>
      <c r="T1079" s="39" t="str">
        <f>IF(T$1&gt;$AE$1,"-",IFERROR(IF(DATEDIF('Base de données'!$A1079,T$1,"d")&lt;&gt;0,"",'Base de données'!$B1079),""))</f>
        <v/>
      </c>
      <c r="U1079" s="39" t="str">
        <f>IF(U$1&gt;$AE$1,"-",IFERROR(IF(DATEDIF('Base de données'!$A1079,U$1,"d")&lt;&gt;0,"",'Base de données'!$B1079),""))</f>
        <v/>
      </c>
      <c r="V1079" s="39" t="str">
        <f>IF(V$1&gt;$AE$1,"-",IFERROR(IF(DATEDIF('Base de données'!$A1079,V$1,"d")&lt;&gt;0,"",'Base de données'!$B1079),""))</f>
        <v/>
      </c>
      <c r="W1079" s="34"/>
      <c r="X1079" s="30" t="str">
        <f>'Base de données'!$C1079&amp;" "&amp;'Base de données'!$D1079</f>
        <v>Schmitt Alix</v>
      </c>
      <c r="Y1079" s="31">
        <f>COUNTIF('Base de données'!$B:$B,'Base de données'!$B1079)</f>
        <v>12</v>
      </c>
      <c r="AA1079" s="87" cm="1">
        <f t="array" aca="1" ref="AA1079" ca="1">INDIRECT("'Base de données'!A" &amp; ROW(Y1079))</f>
        <v>45748</v>
      </c>
      <c r="AB1079" s="51" t="str" cm="1">
        <f t="array" aca="1" ref="AB1079" ca="1">INDIRECT("'Base de données'!B" &amp; ROW(Z1079))</f>
        <v>U29UM</v>
      </c>
    </row>
    <row r="1080" spans="1:28" x14ac:dyDescent="0.3">
      <c r="A1080" s="41" t="str">
        <f ca="1">IF(IF(AND($B1080&lt;&gt;"-",$B1080=$E1080),"Entrée et sortie","-")="Entrée et sortie",'Base de données'!$B1080,"-")</f>
        <v>-</v>
      </c>
      <c r="B1080" s="41" t="str">
        <f t="shared" ca="1" si="67"/>
        <v>-</v>
      </c>
      <c r="C1080" s="41" t="str">
        <f t="shared" ca="1" si="68"/>
        <v>-</v>
      </c>
      <c r="D1080" s="41" t="str">
        <f>IF($F1080="sortie en cours d'année",'Base de données'!$B1080,"-")</f>
        <v>-</v>
      </c>
      <c r="E1080" s="41" t="str">
        <f>IF($H1080="entrée en cours d'année",'Base de données'!$B1080,"-")</f>
        <v>-</v>
      </c>
      <c r="F1080" s="37" t="str">
        <f t="shared" si="65"/>
        <v/>
      </c>
      <c r="G1080" s="37" t="str">
        <f>IF($J1080="mouvement",_xlfn.XLOOKUP('Base de données'!$B1080,$V:$V,$V:$V,0),"")</f>
        <v/>
      </c>
      <c r="H1080" s="37" t="str">
        <f t="shared" si="66"/>
        <v/>
      </c>
      <c r="I1080" s="37" t="str">
        <f>IF($J1080="mouvement",_xlfn.XLOOKUP('Base de données'!$B1080,$K:$K,$K:$K,0),"")</f>
        <v/>
      </c>
      <c r="J1080" s="38" t="str">
        <f>IF(AND(Y1080&lt;&gt;MAX(Y:Y),COUNTIF(K1080:V1080,'Base de données'!$B1080)&gt;0),"mouvement","")</f>
        <v/>
      </c>
      <c r="K1080" s="39" t="str">
        <f>IF(K$1&gt;$AE$1,"-",IFERROR(IF(DATEDIF('Base de données'!$A1080,K$1,"d")&lt;&gt;0,"",'Base de données'!$B1080),""))</f>
        <v/>
      </c>
      <c r="L1080" s="39" t="str">
        <f>IF(L$1&gt;$AE$1,"-",IFERROR(IF(DATEDIF('Base de données'!$A1080,L$1,"d")&lt;&gt;0,"",'Base de données'!$B1080),""))</f>
        <v/>
      </c>
      <c r="M1080" s="39" t="str">
        <f>IF(M$1&gt;$AE$1,"-",IFERROR(IF(DATEDIF('Base de données'!$A1080,M$1,"d")&lt;&gt;0,"",'Base de données'!$B1080),""))</f>
        <v/>
      </c>
      <c r="N1080" s="39" t="str">
        <f>IF(N$1&gt;$AE$1,"-",IFERROR(IF(DATEDIF('Base de données'!$A1080,N$1,"d")&lt;&gt;0,"",'Base de données'!$B1080),""))</f>
        <v>QL1M5</v>
      </c>
      <c r="O1080" s="39" t="str">
        <f>IF(O$1&gt;$AE$1,"-",IFERROR(IF(DATEDIF('Base de données'!$A1080,O$1,"d")&lt;&gt;0,"",'Base de données'!$B1080),""))</f>
        <v/>
      </c>
      <c r="P1080" s="39" t="str">
        <f>IF(P$1&gt;$AE$1,"-",IFERROR(IF(DATEDIF('Base de données'!$A1080,P$1,"d")&lt;&gt;0,"",'Base de données'!$B1080),""))</f>
        <v/>
      </c>
      <c r="Q1080" s="39" t="str">
        <f>IF(Q$1&gt;$AE$1,"-",IFERROR(IF(DATEDIF('Base de données'!$A1080,Q$1,"d")&lt;&gt;0,"",'Base de données'!$B1080),""))</f>
        <v/>
      </c>
      <c r="R1080" s="39" t="str">
        <f>IF(R$1&gt;$AE$1,"-",IFERROR(IF(DATEDIF('Base de données'!$A1080,R$1,"d")&lt;&gt;0,"",'Base de données'!$B1080),""))</f>
        <v/>
      </c>
      <c r="S1080" s="39" t="str">
        <f>IF(S$1&gt;$AE$1,"-",IFERROR(IF(DATEDIF('Base de données'!$A1080,S$1,"d")&lt;&gt;0,"",'Base de données'!$B1080),""))</f>
        <v/>
      </c>
      <c r="T1080" s="39" t="str">
        <f>IF(T$1&gt;$AE$1,"-",IFERROR(IF(DATEDIF('Base de données'!$A1080,T$1,"d")&lt;&gt;0,"",'Base de données'!$B1080),""))</f>
        <v/>
      </c>
      <c r="U1080" s="39" t="str">
        <f>IF(U$1&gt;$AE$1,"-",IFERROR(IF(DATEDIF('Base de données'!$A1080,U$1,"d")&lt;&gt;0,"",'Base de données'!$B1080),""))</f>
        <v/>
      </c>
      <c r="V1080" s="39" t="str">
        <f>IF(V$1&gt;$AE$1,"-",IFERROR(IF(DATEDIF('Base de données'!$A1080,V$1,"d")&lt;&gt;0,"",'Base de données'!$B1080),""))</f>
        <v/>
      </c>
      <c r="W1080" s="34"/>
      <c r="X1080" s="30" t="str">
        <f>'Base de données'!$C1080&amp;" "&amp;'Base de données'!$D1080</f>
        <v>Leconte Stéphanie</v>
      </c>
      <c r="Y1080" s="31">
        <f>COUNTIF('Base de données'!$B:$B,'Base de données'!$B1080)</f>
        <v>12</v>
      </c>
      <c r="AA1080" s="87" cm="1">
        <f t="array" aca="1" ref="AA1080" ca="1">INDIRECT("'Base de données'!A" &amp; ROW(Y1080))</f>
        <v>45748</v>
      </c>
      <c r="AB1080" s="51" t="str" cm="1">
        <f t="array" aca="1" ref="AB1080" ca="1">INDIRECT("'Base de données'!B" &amp; ROW(Z1080))</f>
        <v>QL1M5</v>
      </c>
    </row>
    <row r="1081" spans="1:28" x14ac:dyDescent="0.3">
      <c r="A1081" s="41" t="str">
        <f ca="1">IF(IF(AND($B1081&lt;&gt;"-",$B1081=$E1081),"Entrée et sortie","-")="Entrée et sortie",'Base de données'!$B1081,"-")</f>
        <v>-</v>
      </c>
      <c r="B1081" s="41" t="str">
        <f t="shared" ca="1" si="67"/>
        <v>-</v>
      </c>
      <c r="C1081" s="41" t="str">
        <f t="shared" ca="1" si="68"/>
        <v>-</v>
      </c>
      <c r="D1081" s="41" t="str">
        <f>IF($F1081="sortie en cours d'année",'Base de données'!$B1081,"-")</f>
        <v>-</v>
      </c>
      <c r="E1081" s="41" t="str">
        <f>IF($H1081="entrée en cours d'année",'Base de données'!$B1081,"-")</f>
        <v>-</v>
      </c>
      <c r="F1081" s="37" t="str">
        <f t="shared" si="65"/>
        <v/>
      </c>
      <c r="G1081" s="37" t="str">
        <f>IF($J1081="mouvement",_xlfn.XLOOKUP('Base de données'!$B1081,$V:$V,$V:$V,0),"")</f>
        <v/>
      </c>
      <c r="H1081" s="37" t="str">
        <f t="shared" si="66"/>
        <v/>
      </c>
      <c r="I1081" s="37" t="str">
        <f>IF($J1081="mouvement",_xlfn.XLOOKUP('Base de données'!$B1081,$K:$K,$K:$K,0),"")</f>
        <v/>
      </c>
      <c r="J1081" s="38" t="str">
        <f>IF(AND(Y1081&lt;&gt;MAX(Y:Y),COUNTIF(K1081:V1081,'Base de données'!$B1081)&gt;0),"mouvement","")</f>
        <v/>
      </c>
      <c r="K1081" s="39" t="str">
        <f>IF(K$1&gt;$AE$1,"-",IFERROR(IF(DATEDIF('Base de données'!$A1081,K$1,"d")&lt;&gt;0,"",'Base de données'!$B1081),""))</f>
        <v/>
      </c>
      <c r="L1081" s="39" t="str">
        <f>IF(L$1&gt;$AE$1,"-",IFERROR(IF(DATEDIF('Base de données'!$A1081,L$1,"d")&lt;&gt;0,"",'Base de données'!$B1081),""))</f>
        <v/>
      </c>
      <c r="M1081" s="39" t="str">
        <f>IF(M$1&gt;$AE$1,"-",IFERROR(IF(DATEDIF('Base de données'!$A1081,M$1,"d")&lt;&gt;0,"",'Base de données'!$B1081),""))</f>
        <v/>
      </c>
      <c r="N1081" s="39" t="str">
        <f>IF(N$1&gt;$AE$1,"-",IFERROR(IF(DATEDIF('Base de données'!$A1081,N$1,"d")&lt;&gt;0,"",'Base de données'!$B1081),""))</f>
        <v>SDNJA</v>
      </c>
      <c r="O1081" s="39" t="str">
        <f>IF(O$1&gt;$AE$1,"-",IFERROR(IF(DATEDIF('Base de données'!$A1081,O$1,"d")&lt;&gt;0,"",'Base de données'!$B1081),""))</f>
        <v/>
      </c>
      <c r="P1081" s="39" t="str">
        <f>IF(P$1&gt;$AE$1,"-",IFERROR(IF(DATEDIF('Base de données'!$A1081,P$1,"d")&lt;&gt;0,"",'Base de données'!$B1081),""))</f>
        <v/>
      </c>
      <c r="Q1081" s="39" t="str">
        <f>IF(Q$1&gt;$AE$1,"-",IFERROR(IF(DATEDIF('Base de données'!$A1081,Q$1,"d")&lt;&gt;0,"",'Base de données'!$B1081),""))</f>
        <v/>
      </c>
      <c r="R1081" s="39" t="str">
        <f>IF(R$1&gt;$AE$1,"-",IFERROR(IF(DATEDIF('Base de données'!$A1081,R$1,"d")&lt;&gt;0,"",'Base de données'!$B1081),""))</f>
        <v/>
      </c>
      <c r="S1081" s="39" t="str">
        <f>IF(S$1&gt;$AE$1,"-",IFERROR(IF(DATEDIF('Base de données'!$A1081,S$1,"d")&lt;&gt;0,"",'Base de données'!$B1081),""))</f>
        <v/>
      </c>
      <c r="T1081" s="39" t="str">
        <f>IF(T$1&gt;$AE$1,"-",IFERROR(IF(DATEDIF('Base de données'!$A1081,T$1,"d")&lt;&gt;0,"",'Base de données'!$B1081),""))</f>
        <v/>
      </c>
      <c r="U1081" s="39" t="str">
        <f>IF(U$1&gt;$AE$1,"-",IFERROR(IF(DATEDIF('Base de données'!$A1081,U$1,"d")&lt;&gt;0,"",'Base de données'!$B1081),""))</f>
        <v/>
      </c>
      <c r="V1081" s="39" t="str">
        <f>IF(V$1&gt;$AE$1,"-",IFERROR(IF(DATEDIF('Base de données'!$A1081,V$1,"d")&lt;&gt;0,"",'Base de données'!$B1081),""))</f>
        <v/>
      </c>
      <c r="W1081" s="34"/>
      <c r="X1081" s="30" t="str">
        <f>'Base de données'!$C1081&amp;" "&amp;'Base de données'!$D1081</f>
        <v>Thierry Marianne</v>
      </c>
      <c r="Y1081" s="31">
        <f>COUNTIF('Base de données'!$B:$B,'Base de données'!$B1081)</f>
        <v>12</v>
      </c>
      <c r="AA1081" s="87" cm="1">
        <f t="array" aca="1" ref="AA1081" ca="1">INDIRECT("'Base de données'!A" &amp; ROW(Y1081))</f>
        <v>45748</v>
      </c>
      <c r="AB1081" s="51" t="str" cm="1">
        <f t="array" aca="1" ref="AB1081" ca="1">INDIRECT("'Base de données'!B" &amp; ROW(Z1081))</f>
        <v>SDNJA</v>
      </c>
    </row>
    <row r="1082" spans="1:28" x14ac:dyDescent="0.3">
      <c r="A1082" s="41" t="str">
        <f ca="1">IF(IF(AND($B1082&lt;&gt;"-",$B1082=$E1082),"Entrée et sortie","-")="Entrée et sortie",'Base de données'!$B1082,"-")</f>
        <v>-</v>
      </c>
      <c r="B1082" s="41" t="str">
        <f t="shared" ca="1" si="67"/>
        <v>-</v>
      </c>
      <c r="C1082" s="41" t="str">
        <f t="shared" ca="1" si="68"/>
        <v>-</v>
      </c>
      <c r="D1082" s="41" t="str">
        <f>IF($F1082="sortie en cours d'année",'Base de données'!$B1082,"-")</f>
        <v>-</v>
      </c>
      <c r="E1082" s="41" t="str">
        <f>IF($H1082="entrée en cours d'année",'Base de données'!$B1082,"-")</f>
        <v>-</v>
      </c>
      <c r="F1082" s="37" t="str">
        <f t="shared" si="65"/>
        <v/>
      </c>
      <c r="G1082" s="37" t="str">
        <f>IF($J1082="mouvement",_xlfn.XLOOKUP('Base de données'!$B1082,$V:$V,$V:$V,0),"")</f>
        <v/>
      </c>
      <c r="H1082" s="37" t="str">
        <f t="shared" si="66"/>
        <v/>
      </c>
      <c r="I1082" s="37" t="str">
        <f>IF($J1082="mouvement",_xlfn.XLOOKUP('Base de données'!$B1082,$K:$K,$K:$K,0),"")</f>
        <v/>
      </c>
      <c r="J1082" s="38" t="str">
        <f>IF(AND(Y1082&lt;&gt;MAX(Y:Y),COUNTIF(K1082:V1082,'Base de données'!$B1082)&gt;0),"mouvement","")</f>
        <v/>
      </c>
      <c r="K1082" s="39" t="str">
        <f>IF(K$1&gt;$AE$1,"-",IFERROR(IF(DATEDIF('Base de données'!$A1082,K$1,"d")&lt;&gt;0,"",'Base de données'!$B1082),""))</f>
        <v/>
      </c>
      <c r="L1082" s="39" t="str">
        <f>IF(L$1&gt;$AE$1,"-",IFERROR(IF(DATEDIF('Base de données'!$A1082,L$1,"d")&lt;&gt;0,"",'Base de données'!$B1082),""))</f>
        <v/>
      </c>
      <c r="M1082" s="39" t="str">
        <f>IF(M$1&gt;$AE$1,"-",IFERROR(IF(DATEDIF('Base de données'!$A1082,M$1,"d")&lt;&gt;0,"",'Base de données'!$B1082),""))</f>
        <v/>
      </c>
      <c r="N1082" s="39" t="str">
        <f>IF(N$1&gt;$AE$1,"-",IFERROR(IF(DATEDIF('Base de données'!$A1082,N$1,"d")&lt;&gt;0,"",'Base de données'!$B1082),""))</f>
        <v>HJK4E</v>
      </c>
      <c r="O1082" s="39" t="str">
        <f>IF(O$1&gt;$AE$1,"-",IFERROR(IF(DATEDIF('Base de données'!$A1082,O$1,"d")&lt;&gt;0,"",'Base de données'!$B1082),""))</f>
        <v/>
      </c>
      <c r="P1082" s="39" t="str">
        <f>IF(P$1&gt;$AE$1,"-",IFERROR(IF(DATEDIF('Base de données'!$A1082,P$1,"d")&lt;&gt;0,"",'Base de données'!$B1082),""))</f>
        <v/>
      </c>
      <c r="Q1082" s="39" t="str">
        <f>IF(Q$1&gt;$AE$1,"-",IFERROR(IF(DATEDIF('Base de données'!$A1082,Q$1,"d")&lt;&gt;0,"",'Base de données'!$B1082),""))</f>
        <v/>
      </c>
      <c r="R1082" s="39" t="str">
        <f>IF(R$1&gt;$AE$1,"-",IFERROR(IF(DATEDIF('Base de données'!$A1082,R$1,"d")&lt;&gt;0,"",'Base de données'!$B1082),""))</f>
        <v/>
      </c>
      <c r="S1082" s="39" t="str">
        <f>IF(S$1&gt;$AE$1,"-",IFERROR(IF(DATEDIF('Base de données'!$A1082,S$1,"d")&lt;&gt;0,"",'Base de données'!$B1082),""))</f>
        <v/>
      </c>
      <c r="T1082" s="39" t="str">
        <f>IF(T$1&gt;$AE$1,"-",IFERROR(IF(DATEDIF('Base de données'!$A1082,T$1,"d")&lt;&gt;0,"",'Base de données'!$B1082),""))</f>
        <v/>
      </c>
      <c r="U1082" s="39" t="str">
        <f>IF(U$1&gt;$AE$1,"-",IFERROR(IF(DATEDIF('Base de données'!$A1082,U$1,"d")&lt;&gt;0,"",'Base de données'!$B1082),""))</f>
        <v/>
      </c>
      <c r="V1082" s="39" t="str">
        <f>IF(V$1&gt;$AE$1,"-",IFERROR(IF(DATEDIF('Base de données'!$A1082,V$1,"d")&lt;&gt;0,"",'Base de données'!$B1082),""))</f>
        <v/>
      </c>
      <c r="W1082" s="34"/>
      <c r="X1082" s="30" t="str">
        <f>'Base de données'!$C1082&amp;" "&amp;'Base de données'!$D1082</f>
        <v>Thierry Jean</v>
      </c>
      <c r="Y1082" s="31">
        <f>COUNTIF('Base de données'!$B:$B,'Base de données'!$B1082)</f>
        <v>12</v>
      </c>
      <c r="AA1082" s="87" cm="1">
        <f t="array" aca="1" ref="AA1082" ca="1">INDIRECT("'Base de données'!A" &amp; ROW(Y1082))</f>
        <v>45748</v>
      </c>
      <c r="AB1082" s="51" t="str" cm="1">
        <f t="array" aca="1" ref="AB1082" ca="1">INDIRECT("'Base de données'!B" &amp; ROW(Z1082))</f>
        <v>HJK4E</v>
      </c>
    </row>
    <row r="1083" spans="1:28" x14ac:dyDescent="0.3">
      <c r="A1083" s="41" t="str">
        <f ca="1">IF(IF(AND($B1083&lt;&gt;"-",$B1083=$E1083),"Entrée et sortie","-")="Entrée et sortie",'Base de données'!$B1083,"-")</f>
        <v>-</v>
      </c>
      <c r="B1083" s="41" t="str">
        <f t="shared" ca="1" si="67"/>
        <v>-</v>
      </c>
      <c r="C1083" s="41" t="str">
        <f t="shared" ca="1" si="68"/>
        <v>-</v>
      </c>
      <c r="D1083" s="41" t="str">
        <f>IF($F1083="sortie en cours d'année",'Base de données'!$B1083,"-")</f>
        <v>-</v>
      </c>
      <c r="E1083" s="41" t="str">
        <f>IF($H1083="entrée en cours d'année",'Base de données'!$B1083,"-")</f>
        <v>-</v>
      </c>
      <c r="F1083" s="37" t="str">
        <f t="shared" si="65"/>
        <v/>
      </c>
      <c r="G1083" s="37" t="str">
        <f>IF($J1083="mouvement",_xlfn.XLOOKUP('Base de données'!$B1083,$V:$V,$V:$V,0),"")</f>
        <v/>
      </c>
      <c r="H1083" s="37" t="str">
        <f t="shared" si="66"/>
        <v/>
      </c>
      <c r="I1083" s="37" t="str">
        <f>IF($J1083="mouvement",_xlfn.XLOOKUP('Base de données'!$B1083,$K:$K,$K:$K,0),"")</f>
        <v/>
      </c>
      <c r="J1083" s="38" t="str">
        <f>IF(AND(Y1083&lt;&gt;MAX(Y:Y),COUNTIF(K1083:V1083,'Base de données'!$B1083)&gt;0),"mouvement","")</f>
        <v/>
      </c>
      <c r="K1083" s="39" t="str">
        <f>IF(K$1&gt;$AE$1,"-",IFERROR(IF(DATEDIF('Base de données'!$A1083,K$1,"d")&lt;&gt;0,"",'Base de données'!$B1083),""))</f>
        <v/>
      </c>
      <c r="L1083" s="39" t="str">
        <f>IF(L$1&gt;$AE$1,"-",IFERROR(IF(DATEDIF('Base de données'!$A1083,L$1,"d")&lt;&gt;0,"",'Base de données'!$B1083),""))</f>
        <v/>
      </c>
      <c r="M1083" s="39" t="str">
        <f>IF(M$1&gt;$AE$1,"-",IFERROR(IF(DATEDIF('Base de données'!$A1083,M$1,"d")&lt;&gt;0,"",'Base de données'!$B1083),""))</f>
        <v/>
      </c>
      <c r="N1083" s="39" t="str">
        <f>IF(N$1&gt;$AE$1,"-",IFERROR(IF(DATEDIF('Base de données'!$A1083,N$1,"d")&lt;&gt;0,"",'Base de données'!$B1083),""))</f>
        <v>FZTZM</v>
      </c>
      <c r="O1083" s="39" t="str">
        <f>IF(O$1&gt;$AE$1,"-",IFERROR(IF(DATEDIF('Base de données'!$A1083,O$1,"d")&lt;&gt;0,"",'Base de données'!$B1083),""))</f>
        <v/>
      </c>
      <c r="P1083" s="39" t="str">
        <f>IF(P$1&gt;$AE$1,"-",IFERROR(IF(DATEDIF('Base de données'!$A1083,P$1,"d")&lt;&gt;0,"",'Base de données'!$B1083),""))</f>
        <v/>
      </c>
      <c r="Q1083" s="39" t="str">
        <f>IF(Q$1&gt;$AE$1,"-",IFERROR(IF(DATEDIF('Base de données'!$A1083,Q$1,"d")&lt;&gt;0,"",'Base de données'!$B1083),""))</f>
        <v/>
      </c>
      <c r="R1083" s="39" t="str">
        <f>IF(R$1&gt;$AE$1,"-",IFERROR(IF(DATEDIF('Base de données'!$A1083,R$1,"d")&lt;&gt;0,"",'Base de données'!$B1083),""))</f>
        <v/>
      </c>
      <c r="S1083" s="39" t="str">
        <f>IF(S$1&gt;$AE$1,"-",IFERROR(IF(DATEDIF('Base de données'!$A1083,S$1,"d")&lt;&gt;0,"",'Base de données'!$B1083),""))</f>
        <v/>
      </c>
      <c r="T1083" s="39" t="str">
        <f>IF(T$1&gt;$AE$1,"-",IFERROR(IF(DATEDIF('Base de données'!$A1083,T$1,"d")&lt;&gt;0,"",'Base de données'!$B1083),""))</f>
        <v/>
      </c>
      <c r="U1083" s="39" t="str">
        <f>IF(U$1&gt;$AE$1,"-",IFERROR(IF(DATEDIF('Base de données'!$A1083,U$1,"d")&lt;&gt;0,"",'Base de données'!$B1083),""))</f>
        <v/>
      </c>
      <c r="V1083" s="39" t="str">
        <f>IF(V$1&gt;$AE$1,"-",IFERROR(IF(DATEDIF('Base de données'!$A1083,V$1,"d")&lt;&gt;0,"",'Base de données'!$B1083),""))</f>
        <v/>
      </c>
      <c r="W1083" s="34"/>
      <c r="X1083" s="30" t="str">
        <f>'Base de données'!$C1083&amp;" "&amp;'Base de données'!$D1083</f>
        <v>Le Goff Sébastien</v>
      </c>
      <c r="Y1083" s="31">
        <f>COUNTIF('Base de données'!$B:$B,'Base de données'!$B1083)</f>
        <v>12</v>
      </c>
      <c r="AA1083" s="87" cm="1">
        <f t="array" aca="1" ref="AA1083" ca="1">INDIRECT("'Base de données'!A" &amp; ROW(Y1083))</f>
        <v>45748</v>
      </c>
      <c r="AB1083" s="51" t="str" cm="1">
        <f t="array" aca="1" ref="AB1083" ca="1">INDIRECT("'Base de données'!B" &amp; ROW(Z1083))</f>
        <v>FZTZM</v>
      </c>
    </row>
    <row r="1084" spans="1:28" x14ac:dyDescent="0.3">
      <c r="A1084" s="41" t="str">
        <f ca="1">IF(IF(AND($B1084&lt;&gt;"-",$B1084=$E1084),"Entrée et sortie","-")="Entrée et sortie",'Base de données'!$B1084,"-")</f>
        <v>-</v>
      </c>
      <c r="B1084" s="41" t="str">
        <f t="shared" ca="1" si="67"/>
        <v>WXLIG</v>
      </c>
      <c r="C1084" s="41" t="str">
        <f t="shared" ca="1" si="68"/>
        <v>WXLIG</v>
      </c>
      <c r="D1084" s="41" t="str">
        <f>IF($F1084="sortie en cours d'année",'Base de données'!$B1084,"-")</f>
        <v>WXLIG</v>
      </c>
      <c r="E1084" s="41" t="str">
        <f>IF($H1084="entrée en cours d'année",'Base de données'!$B1084,"-")</f>
        <v>-</v>
      </c>
      <c r="F1084" s="37" t="str">
        <f t="shared" si="65"/>
        <v>sortie en cours d'année</v>
      </c>
      <c r="G1084" s="37">
        <f>IF($J1084="mouvement",_xlfn.XLOOKUP('Base de données'!$B1084,$V:$V,$V:$V,0),"")</f>
        <v>0</v>
      </c>
      <c r="H1084" s="37" t="str">
        <f t="shared" si="66"/>
        <v/>
      </c>
      <c r="I1084" s="37" t="str">
        <f>IF($J1084="mouvement",_xlfn.XLOOKUP('Base de données'!$B1084,$K:$K,$K:$K,0),"")</f>
        <v>WXLIG</v>
      </c>
      <c r="J1084" s="38" t="str">
        <f>IF(AND(Y1084&lt;&gt;MAX(Y:Y),COUNTIF(K1084:V1084,'Base de données'!$B1084)&gt;0),"mouvement","")</f>
        <v>mouvement</v>
      </c>
      <c r="K1084" s="39" t="str">
        <f>IF(K$1&gt;$AE$1,"-",IFERROR(IF(DATEDIF('Base de données'!$A1084,K$1,"d")&lt;&gt;0,"",'Base de données'!$B1084),""))</f>
        <v/>
      </c>
      <c r="L1084" s="39" t="str">
        <f>IF(L$1&gt;$AE$1,"-",IFERROR(IF(DATEDIF('Base de données'!$A1084,L$1,"d")&lt;&gt;0,"",'Base de données'!$B1084),""))</f>
        <v/>
      </c>
      <c r="M1084" s="39" t="str">
        <f>IF(M$1&gt;$AE$1,"-",IFERROR(IF(DATEDIF('Base de données'!$A1084,M$1,"d")&lt;&gt;0,"",'Base de données'!$B1084),""))</f>
        <v/>
      </c>
      <c r="N1084" s="39" t="str">
        <f>IF(N$1&gt;$AE$1,"-",IFERROR(IF(DATEDIF('Base de données'!$A1084,N$1,"d")&lt;&gt;0,"",'Base de données'!$B1084),""))</f>
        <v>WXLIG</v>
      </c>
      <c r="O1084" s="39" t="str">
        <f>IF(O$1&gt;$AE$1,"-",IFERROR(IF(DATEDIF('Base de données'!$A1084,O$1,"d")&lt;&gt;0,"",'Base de données'!$B1084),""))</f>
        <v/>
      </c>
      <c r="P1084" s="39" t="str">
        <f>IF(P$1&gt;$AE$1,"-",IFERROR(IF(DATEDIF('Base de données'!$A1084,P$1,"d")&lt;&gt;0,"",'Base de données'!$B1084),""))</f>
        <v/>
      </c>
      <c r="Q1084" s="39" t="str">
        <f>IF(Q$1&gt;$AE$1,"-",IFERROR(IF(DATEDIF('Base de données'!$A1084,Q$1,"d")&lt;&gt;0,"",'Base de données'!$B1084),""))</f>
        <v/>
      </c>
      <c r="R1084" s="39" t="str">
        <f>IF(R$1&gt;$AE$1,"-",IFERROR(IF(DATEDIF('Base de données'!$A1084,R$1,"d")&lt;&gt;0,"",'Base de données'!$B1084),""))</f>
        <v/>
      </c>
      <c r="S1084" s="39" t="str">
        <f>IF(S$1&gt;$AE$1,"-",IFERROR(IF(DATEDIF('Base de données'!$A1084,S$1,"d")&lt;&gt;0,"",'Base de données'!$B1084),""))</f>
        <v/>
      </c>
      <c r="T1084" s="39" t="str">
        <f>IF(T$1&gt;$AE$1,"-",IFERROR(IF(DATEDIF('Base de données'!$A1084,T$1,"d")&lt;&gt;0,"",'Base de données'!$B1084),""))</f>
        <v/>
      </c>
      <c r="U1084" s="39" t="str">
        <f>IF(U$1&gt;$AE$1,"-",IFERROR(IF(DATEDIF('Base de données'!$A1084,U$1,"d")&lt;&gt;0,"",'Base de données'!$B1084),""))</f>
        <v/>
      </c>
      <c r="V1084" s="39" t="str">
        <f>IF(V$1&gt;$AE$1,"-",IFERROR(IF(DATEDIF('Base de données'!$A1084,V$1,"d")&lt;&gt;0,"",'Base de données'!$B1084),""))</f>
        <v/>
      </c>
      <c r="W1084" s="34"/>
      <c r="X1084" s="30" t="str">
        <f>'Base de données'!$C1084&amp;" "&amp;'Base de données'!$D1084</f>
        <v>Pichon Étienne</v>
      </c>
      <c r="Y1084" s="31">
        <f>COUNTIF('Base de données'!$B:$B,'Base de données'!$B1084)</f>
        <v>10</v>
      </c>
      <c r="AA1084" s="87" cm="1">
        <f t="array" aca="1" ref="AA1084" ca="1">INDIRECT("'Base de données'!A" &amp; ROW(Y1084))</f>
        <v>45748</v>
      </c>
      <c r="AB1084" s="51" t="str" cm="1">
        <f t="array" aca="1" ref="AB1084" ca="1">INDIRECT("'Base de données'!B" &amp; ROW(Z1084))</f>
        <v>WXLIG</v>
      </c>
    </row>
    <row r="1085" spans="1:28" x14ac:dyDescent="0.3">
      <c r="A1085" s="41" t="str">
        <f ca="1">IF(IF(AND($B1085&lt;&gt;"-",$B1085=$E1085),"Entrée et sortie","-")="Entrée et sortie",'Base de données'!$B1085,"-")</f>
        <v>-</v>
      </c>
      <c r="B1085" s="41" t="str">
        <f t="shared" ca="1" si="67"/>
        <v>-</v>
      </c>
      <c r="C1085" s="41" t="str">
        <f t="shared" ca="1" si="68"/>
        <v>-</v>
      </c>
      <c r="D1085" s="41" t="str">
        <f>IF($F1085="sortie en cours d'année",'Base de données'!$B1085,"-")</f>
        <v>-</v>
      </c>
      <c r="E1085" s="41" t="str">
        <f>IF($H1085="entrée en cours d'année",'Base de données'!$B1085,"-")</f>
        <v>-</v>
      </c>
      <c r="F1085" s="37" t="str">
        <f t="shared" si="65"/>
        <v/>
      </c>
      <c r="G1085" s="37" t="str">
        <f>IF($J1085="mouvement",_xlfn.XLOOKUP('Base de données'!$B1085,$V:$V,$V:$V,0),"")</f>
        <v/>
      </c>
      <c r="H1085" s="37" t="str">
        <f t="shared" si="66"/>
        <v/>
      </c>
      <c r="I1085" s="37" t="str">
        <f>IF($J1085="mouvement",_xlfn.XLOOKUP('Base de données'!$B1085,$K:$K,$K:$K,0),"")</f>
        <v/>
      </c>
      <c r="J1085" s="38" t="str">
        <f>IF(AND(Y1085&lt;&gt;MAX(Y:Y),COUNTIF(K1085:V1085,'Base de données'!$B1085)&gt;0),"mouvement","")</f>
        <v/>
      </c>
      <c r="K1085" s="39" t="str">
        <f>IF(K$1&gt;$AE$1,"-",IFERROR(IF(DATEDIF('Base de données'!$A1085,K$1,"d")&lt;&gt;0,"",'Base de données'!$B1085),""))</f>
        <v/>
      </c>
      <c r="L1085" s="39" t="str">
        <f>IF(L$1&gt;$AE$1,"-",IFERROR(IF(DATEDIF('Base de données'!$A1085,L$1,"d")&lt;&gt;0,"",'Base de données'!$B1085),""))</f>
        <v/>
      </c>
      <c r="M1085" s="39" t="str">
        <f>IF(M$1&gt;$AE$1,"-",IFERROR(IF(DATEDIF('Base de données'!$A1085,M$1,"d")&lt;&gt;0,"",'Base de données'!$B1085),""))</f>
        <v/>
      </c>
      <c r="N1085" s="39" t="str">
        <f>IF(N$1&gt;$AE$1,"-",IFERROR(IF(DATEDIF('Base de données'!$A1085,N$1,"d")&lt;&gt;0,"",'Base de données'!$B1085),""))</f>
        <v>DQ4RC</v>
      </c>
      <c r="O1085" s="39" t="str">
        <f>IF(O$1&gt;$AE$1,"-",IFERROR(IF(DATEDIF('Base de données'!$A1085,O$1,"d")&lt;&gt;0,"",'Base de données'!$B1085),""))</f>
        <v/>
      </c>
      <c r="P1085" s="39" t="str">
        <f>IF(P$1&gt;$AE$1,"-",IFERROR(IF(DATEDIF('Base de données'!$A1085,P$1,"d")&lt;&gt;0,"",'Base de données'!$B1085),""))</f>
        <v/>
      </c>
      <c r="Q1085" s="39" t="str">
        <f>IF(Q$1&gt;$AE$1,"-",IFERROR(IF(DATEDIF('Base de données'!$A1085,Q$1,"d")&lt;&gt;0,"",'Base de données'!$B1085),""))</f>
        <v/>
      </c>
      <c r="R1085" s="39" t="str">
        <f>IF(R$1&gt;$AE$1,"-",IFERROR(IF(DATEDIF('Base de données'!$A1085,R$1,"d")&lt;&gt;0,"",'Base de données'!$B1085),""))</f>
        <v/>
      </c>
      <c r="S1085" s="39" t="str">
        <f>IF(S$1&gt;$AE$1,"-",IFERROR(IF(DATEDIF('Base de données'!$A1085,S$1,"d")&lt;&gt;0,"",'Base de données'!$B1085),""))</f>
        <v/>
      </c>
      <c r="T1085" s="39" t="str">
        <f>IF(T$1&gt;$AE$1,"-",IFERROR(IF(DATEDIF('Base de données'!$A1085,T$1,"d")&lt;&gt;0,"",'Base de données'!$B1085),""))</f>
        <v/>
      </c>
      <c r="U1085" s="39" t="str">
        <f>IF(U$1&gt;$AE$1,"-",IFERROR(IF(DATEDIF('Base de données'!$A1085,U$1,"d")&lt;&gt;0,"",'Base de données'!$B1085),""))</f>
        <v/>
      </c>
      <c r="V1085" s="39" t="str">
        <f>IF(V$1&gt;$AE$1,"-",IFERROR(IF(DATEDIF('Base de données'!$A1085,V$1,"d")&lt;&gt;0,"",'Base de données'!$B1085),""))</f>
        <v/>
      </c>
      <c r="W1085" s="34"/>
      <c r="X1085" s="30" t="str">
        <f>'Base de données'!$C1085&amp;" "&amp;'Base de données'!$D1085</f>
        <v>Paris Adrien</v>
      </c>
      <c r="Y1085" s="31">
        <f>COUNTIF('Base de données'!$B:$B,'Base de données'!$B1085)</f>
        <v>12</v>
      </c>
      <c r="AA1085" s="87" cm="1">
        <f t="array" aca="1" ref="AA1085" ca="1">INDIRECT("'Base de données'!A" &amp; ROW(Y1085))</f>
        <v>45748</v>
      </c>
      <c r="AB1085" s="51" t="str" cm="1">
        <f t="array" aca="1" ref="AB1085" ca="1">INDIRECT("'Base de données'!B" &amp; ROW(Z1085))</f>
        <v>DQ4RC</v>
      </c>
    </row>
    <row r="1086" spans="1:28" x14ac:dyDescent="0.3">
      <c r="A1086" s="41" t="str">
        <f ca="1">IF(IF(AND($B1086&lt;&gt;"-",$B1086=$E1086),"Entrée et sortie","-")="Entrée et sortie",'Base de données'!$B1086,"-")</f>
        <v>-</v>
      </c>
      <c r="B1086" s="41" t="str">
        <f t="shared" ca="1" si="67"/>
        <v>-</v>
      </c>
      <c r="C1086" s="41" t="str">
        <f t="shared" ca="1" si="68"/>
        <v>-</v>
      </c>
      <c r="D1086" s="41" t="str">
        <f>IF($F1086="sortie en cours d'année",'Base de données'!$B1086,"-")</f>
        <v>-</v>
      </c>
      <c r="E1086" s="41" t="str">
        <f>IF($H1086="entrée en cours d'année",'Base de données'!$B1086,"-")</f>
        <v>-</v>
      </c>
      <c r="F1086" s="37" t="str">
        <f t="shared" si="65"/>
        <v/>
      </c>
      <c r="G1086" s="37" t="str">
        <f>IF($J1086="mouvement",_xlfn.XLOOKUP('Base de données'!$B1086,$V:$V,$V:$V,0),"")</f>
        <v/>
      </c>
      <c r="H1086" s="37" t="str">
        <f t="shared" si="66"/>
        <v/>
      </c>
      <c r="I1086" s="37" t="str">
        <f>IF($J1086="mouvement",_xlfn.XLOOKUP('Base de données'!$B1086,$K:$K,$K:$K,0),"")</f>
        <v/>
      </c>
      <c r="J1086" s="38" t="str">
        <f>IF(AND(Y1086&lt;&gt;MAX(Y:Y),COUNTIF(K1086:V1086,'Base de données'!$B1086)&gt;0),"mouvement","")</f>
        <v/>
      </c>
      <c r="K1086" s="39" t="str">
        <f>IF(K$1&gt;$AE$1,"-",IFERROR(IF(DATEDIF('Base de données'!$A1086,K$1,"d")&lt;&gt;0,"",'Base de données'!$B1086),""))</f>
        <v/>
      </c>
      <c r="L1086" s="39" t="str">
        <f>IF(L$1&gt;$AE$1,"-",IFERROR(IF(DATEDIF('Base de données'!$A1086,L$1,"d")&lt;&gt;0,"",'Base de données'!$B1086),""))</f>
        <v/>
      </c>
      <c r="M1086" s="39" t="str">
        <f>IF(M$1&gt;$AE$1,"-",IFERROR(IF(DATEDIF('Base de données'!$A1086,M$1,"d")&lt;&gt;0,"",'Base de données'!$B1086),""))</f>
        <v/>
      </c>
      <c r="N1086" s="39" t="str">
        <f>IF(N$1&gt;$AE$1,"-",IFERROR(IF(DATEDIF('Base de données'!$A1086,N$1,"d")&lt;&gt;0,"",'Base de données'!$B1086),""))</f>
        <v>1XIA0</v>
      </c>
      <c r="O1086" s="39" t="str">
        <f>IF(O$1&gt;$AE$1,"-",IFERROR(IF(DATEDIF('Base de données'!$A1086,O$1,"d")&lt;&gt;0,"",'Base de données'!$B1086),""))</f>
        <v/>
      </c>
      <c r="P1086" s="39" t="str">
        <f>IF(P$1&gt;$AE$1,"-",IFERROR(IF(DATEDIF('Base de données'!$A1086,P$1,"d")&lt;&gt;0,"",'Base de données'!$B1086),""))</f>
        <v/>
      </c>
      <c r="Q1086" s="39" t="str">
        <f>IF(Q$1&gt;$AE$1,"-",IFERROR(IF(DATEDIF('Base de données'!$A1086,Q$1,"d")&lt;&gt;0,"",'Base de données'!$B1086),""))</f>
        <v/>
      </c>
      <c r="R1086" s="39" t="str">
        <f>IF(R$1&gt;$AE$1,"-",IFERROR(IF(DATEDIF('Base de données'!$A1086,R$1,"d")&lt;&gt;0,"",'Base de données'!$B1086),""))</f>
        <v/>
      </c>
      <c r="S1086" s="39" t="str">
        <f>IF(S$1&gt;$AE$1,"-",IFERROR(IF(DATEDIF('Base de données'!$A1086,S$1,"d")&lt;&gt;0,"",'Base de données'!$B1086),""))</f>
        <v/>
      </c>
      <c r="T1086" s="39" t="str">
        <f>IF(T$1&gt;$AE$1,"-",IFERROR(IF(DATEDIF('Base de données'!$A1086,T$1,"d")&lt;&gt;0,"",'Base de données'!$B1086),""))</f>
        <v/>
      </c>
      <c r="U1086" s="39" t="str">
        <f>IF(U$1&gt;$AE$1,"-",IFERROR(IF(DATEDIF('Base de données'!$A1086,U$1,"d")&lt;&gt;0,"",'Base de données'!$B1086),""))</f>
        <v/>
      </c>
      <c r="V1086" s="39" t="str">
        <f>IF(V$1&gt;$AE$1,"-",IFERROR(IF(DATEDIF('Base de données'!$A1086,V$1,"d")&lt;&gt;0,"",'Base de données'!$B1086),""))</f>
        <v/>
      </c>
      <c r="W1086" s="34"/>
      <c r="X1086" s="30" t="str">
        <f>'Base de données'!$C1086&amp;" "&amp;'Base de données'!$D1086</f>
        <v>Pons Georges</v>
      </c>
      <c r="Y1086" s="31">
        <f>COUNTIF('Base de données'!$B:$B,'Base de données'!$B1086)</f>
        <v>12</v>
      </c>
      <c r="AA1086" s="87" cm="1">
        <f t="array" aca="1" ref="AA1086" ca="1">INDIRECT("'Base de données'!A" &amp; ROW(Y1086))</f>
        <v>45748</v>
      </c>
      <c r="AB1086" s="51" t="str" cm="1">
        <f t="array" aca="1" ref="AB1086" ca="1">INDIRECT("'Base de données'!B" &amp; ROW(Z1086))</f>
        <v>1XIA0</v>
      </c>
    </row>
    <row r="1087" spans="1:28" x14ac:dyDescent="0.3">
      <c r="A1087" s="41" t="str">
        <f ca="1">IF(IF(AND($B1087&lt;&gt;"-",$B1087=$E1087),"Entrée et sortie","-")="Entrée et sortie",'Base de données'!$B1087,"-")</f>
        <v>-</v>
      </c>
      <c r="B1087" s="41" t="str">
        <f t="shared" ca="1" si="67"/>
        <v>-</v>
      </c>
      <c r="C1087" s="41" t="str">
        <f t="shared" ca="1" si="68"/>
        <v>-</v>
      </c>
      <c r="D1087" s="41" t="str">
        <f>IF($F1087="sortie en cours d'année",'Base de données'!$B1087,"-")</f>
        <v>-</v>
      </c>
      <c r="E1087" s="41" t="str">
        <f>IF($H1087="entrée en cours d'année",'Base de données'!$B1087,"-")</f>
        <v>-</v>
      </c>
      <c r="F1087" s="37" t="str">
        <f t="shared" si="65"/>
        <v/>
      </c>
      <c r="G1087" s="37" t="str">
        <f>IF($J1087="mouvement",_xlfn.XLOOKUP('Base de données'!$B1087,$V:$V,$V:$V,0),"")</f>
        <v/>
      </c>
      <c r="H1087" s="37" t="str">
        <f t="shared" si="66"/>
        <v/>
      </c>
      <c r="I1087" s="37" t="str">
        <f>IF($J1087="mouvement",_xlfn.XLOOKUP('Base de données'!$B1087,$K:$K,$K:$K,0),"")</f>
        <v/>
      </c>
      <c r="J1087" s="38" t="str">
        <f>IF(AND(Y1087&lt;&gt;MAX(Y:Y),COUNTIF(K1087:V1087,'Base de données'!$B1087)&gt;0),"mouvement","")</f>
        <v/>
      </c>
      <c r="K1087" s="39" t="str">
        <f>IF(K$1&gt;$AE$1,"-",IFERROR(IF(DATEDIF('Base de données'!$A1087,K$1,"d")&lt;&gt;0,"",'Base de données'!$B1087),""))</f>
        <v/>
      </c>
      <c r="L1087" s="39" t="str">
        <f>IF(L$1&gt;$AE$1,"-",IFERROR(IF(DATEDIF('Base de données'!$A1087,L$1,"d")&lt;&gt;0,"",'Base de données'!$B1087),""))</f>
        <v/>
      </c>
      <c r="M1087" s="39" t="str">
        <f>IF(M$1&gt;$AE$1,"-",IFERROR(IF(DATEDIF('Base de données'!$A1087,M$1,"d")&lt;&gt;0,"",'Base de données'!$B1087),""))</f>
        <v/>
      </c>
      <c r="N1087" s="39" t="str">
        <f>IF(N$1&gt;$AE$1,"-",IFERROR(IF(DATEDIF('Base de données'!$A1087,N$1,"d")&lt;&gt;0,"",'Base de données'!$B1087),""))</f>
        <v>PO5EN</v>
      </c>
      <c r="O1087" s="39" t="str">
        <f>IF(O$1&gt;$AE$1,"-",IFERROR(IF(DATEDIF('Base de données'!$A1087,O$1,"d")&lt;&gt;0,"",'Base de données'!$B1087),""))</f>
        <v/>
      </c>
      <c r="P1087" s="39" t="str">
        <f>IF(P$1&gt;$AE$1,"-",IFERROR(IF(DATEDIF('Base de données'!$A1087,P$1,"d")&lt;&gt;0,"",'Base de données'!$B1087),""))</f>
        <v/>
      </c>
      <c r="Q1087" s="39" t="str">
        <f>IF(Q$1&gt;$AE$1,"-",IFERROR(IF(DATEDIF('Base de données'!$A1087,Q$1,"d")&lt;&gt;0,"",'Base de données'!$B1087),""))</f>
        <v/>
      </c>
      <c r="R1087" s="39" t="str">
        <f>IF(R$1&gt;$AE$1,"-",IFERROR(IF(DATEDIF('Base de données'!$A1087,R$1,"d")&lt;&gt;0,"",'Base de données'!$B1087),""))</f>
        <v/>
      </c>
      <c r="S1087" s="39" t="str">
        <f>IF(S$1&gt;$AE$1,"-",IFERROR(IF(DATEDIF('Base de données'!$A1087,S$1,"d")&lt;&gt;0,"",'Base de données'!$B1087),""))</f>
        <v/>
      </c>
      <c r="T1087" s="39" t="str">
        <f>IF(T$1&gt;$AE$1,"-",IFERROR(IF(DATEDIF('Base de données'!$A1087,T$1,"d")&lt;&gt;0,"",'Base de données'!$B1087),""))</f>
        <v/>
      </c>
      <c r="U1087" s="39" t="str">
        <f>IF(U$1&gt;$AE$1,"-",IFERROR(IF(DATEDIF('Base de données'!$A1087,U$1,"d")&lt;&gt;0,"",'Base de données'!$B1087),""))</f>
        <v/>
      </c>
      <c r="V1087" s="39" t="str">
        <f>IF(V$1&gt;$AE$1,"-",IFERROR(IF(DATEDIF('Base de données'!$A1087,V$1,"d")&lt;&gt;0,"",'Base de données'!$B1087),""))</f>
        <v/>
      </c>
      <c r="W1087" s="34"/>
      <c r="X1087" s="30" t="str">
        <f>'Base de données'!$C1087&amp;" "&amp;'Base de données'!$D1087</f>
        <v>Moreau Adèle</v>
      </c>
      <c r="Y1087" s="31">
        <f>COUNTIF('Base de données'!$B:$B,'Base de données'!$B1087)</f>
        <v>12</v>
      </c>
      <c r="AA1087" s="87" cm="1">
        <f t="array" aca="1" ref="AA1087" ca="1">INDIRECT("'Base de données'!A" &amp; ROW(Y1087))</f>
        <v>45748</v>
      </c>
      <c r="AB1087" s="51" t="str" cm="1">
        <f t="array" aca="1" ref="AB1087" ca="1">INDIRECT("'Base de données'!B" &amp; ROW(Z1087))</f>
        <v>PO5EN</v>
      </c>
    </row>
    <row r="1088" spans="1:28" x14ac:dyDescent="0.3">
      <c r="A1088" s="41" t="str">
        <f ca="1">IF(IF(AND($B1088&lt;&gt;"-",$B1088=$E1088),"Entrée et sortie","-")="Entrée et sortie",'Base de données'!$B1088,"-")</f>
        <v>-</v>
      </c>
      <c r="B1088" s="41" t="str">
        <f t="shared" ca="1" si="67"/>
        <v>-</v>
      </c>
      <c r="C1088" s="41" t="str">
        <f t="shared" ca="1" si="68"/>
        <v>-</v>
      </c>
      <c r="D1088" s="41" t="str">
        <f>IF($F1088="sortie en cours d'année",'Base de données'!$B1088,"-")</f>
        <v>-</v>
      </c>
      <c r="E1088" s="41" t="str">
        <f>IF($H1088="entrée en cours d'année",'Base de données'!$B1088,"-")</f>
        <v>-</v>
      </c>
      <c r="F1088" s="37" t="str">
        <f t="shared" si="65"/>
        <v/>
      </c>
      <c r="G1088" s="37" t="str">
        <f>IF($J1088="mouvement",_xlfn.XLOOKUP('Base de données'!$B1088,$V:$V,$V:$V,0),"")</f>
        <v/>
      </c>
      <c r="H1088" s="37" t="str">
        <f t="shared" si="66"/>
        <v/>
      </c>
      <c r="I1088" s="37" t="str">
        <f>IF($J1088="mouvement",_xlfn.XLOOKUP('Base de données'!$B1088,$K:$K,$K:$K,0),"")</f>
        <v/>
      </c>
      <c r="J1088" s="38" t="str">
        <f>IF(AND(Y1088&lt;&gt;MAX(Y:Y),COUNTIF(K1088:V1088,'Base de données'!$B1088)&gt;0),"mouvement","")</f>
        <v/>
      </c>
      <c r="K1088" s="39" t="str">
        <f>IF(K$1&gt;$AE$1,"-",IFERROR(IF(DATEDIF('Base de données'!$A1088,K$1,"d")&lt;&gt;0,"",'Base de données'!$B1088),""))</f>
        <v/>
      </c>
      <c r="L1088" s="39" t="str">
        <f>IF(L$1&gt;$AE$1,"-",IFERROR(IF(DATEDIF('Base de données'!$A1088,L$1,"d")&lt;&gt;0,"",'Base de données'!$B1088),""))</f>
        <v/>
      </c>
      <c r="M1088" s="39" t="str">
        <f>IF(M$1&gt;$AE$1,"-",IFERROR(IF(DATEDIF('Base de données'!$A1088,M$1,"d")&lt;&gt;0,"",'Base de données'!$B1088),""))</f>
        <v/>
      </c>
      <c r="N1088" s="39" t="str">
        <f>IF(N$1&gt;$AE$1,"-",IFERROR(IF(DATEDIF('Base de données'!$A1088,N$1,"d")&lt;&gt;0,"",'Base de données'!$B1088),""))</f>
        <v>Q84S6</v>
      </c>
      <c r="O1088" s="39" t="str">
        <f>IF(O$1&gt;$AE$1,"-",IFERROR(IF(DATEDIF('Base de données'!$A1088,O$1,"d")&lt;&gt;0,"",'Base de données'!$B1088),""))</f>
        <v/>
      </c>
      <c r="P1088" s="39" t="str">
        <f>IF(P$1&gt;$AE$1,"-",IFERROR(IF(DATEDIF('Base de données'!$A1088,P$1,"d")&lt;&gt;0,"",'Base de données'!$B1088),""))</f>
        <v/>
      </c>
      <c r="Q1088" s="39" t="str">
        <f>IF(Q$1&gt;$AE$1,"-",IFERROR(IF(DATEDIF('Base de données'!$A1088,Q$1,"d")&lt;&gt;0,"",'Base de données'!$B1088),""))</f>
        <v/>
      </c>
      <c r="R1088" s="39" t="str">
        <f>IF(R$1&gt;$AE$1,"-",IFERROR(IF(DATEDIF('Base de données'!$A1088,R$1,"d")&lt;&gt;0,"",'Base de données'!$B1088),""))</f>
        <v/>
      </c>
      <c r="S1088" s="39" t="str">
        <f>IF(S$1&gt;$AE$1,"-",IFERROR(IF(DATEDIF('Base de données'!$A1088,S$1,"d")&lt;&gt;0,"",'Base de données'!$B1088),""))</f>
        <v/>
      </c>
      <c r="T1088" s="39" t="str">
        <f>IF(T$1&gt;$AE$1,"-",IFERROR(IF(DATEDIF('Base de données'!$A1088,T$1,"d")&lt;&gt;0,"",'Base de données'!$B1088),""))</f>
        <v/>
      </c>
      <c r="U1088" s="39" t="str">
        <f>IF(U$1&gt;$AE$1,"-",IFERROR(IF(DATEDIF('Base de données'!$A1088,U$1,"d")&lt;&gt;0,"",'Base de données'!$B1088),""))</f>
        <v/>
      </c>
      <c r="V1088" s="39" t="str">
        <f>IF(V$1&gt;$AE$1,"-",IFERROR(IF(DATEDIF('Base de données'!$A1088,V$1,"d")&lt;&gt;0,"",'Base de données'!$B1088),""))</f>
        <v/>
      </c>
      <c r="W1088" s="34"/>
      <c r="X1088" s="30" t="str">
        <f>'Base de données'!$C1088&amp;" "&amp;'Base de données'!$D1088</f>
        <v>Grenier Frédérique</v>
      </c>
      <c r="Y1088" s="31">
        <f>COUNTIF('Base de données'!$B:$B,'Base de données'!$B1088)</f>
        <v>12</v>
      </c>
      <c r="AA1088" s="87" cm="1">
        <f t="array" aca="1" ref="AA1088" ca="1">INDIRECT("'Base de données'!A" &amp; ROW(Y1088))</f>
        <v>45748</v>
      </c>
      <c r="AB1088" s="51" t="str" cm="1">
        <f t="array" aca="1" ref="AB1088" ca="1">INDIRECT("'Base de données'!B" &amp; ROW(Z1088))</f>
        <v>Q84S6</v>
      </c>
    </row>
    <row r="1089" spans="1:28" x14ac:dyDescent="0.3">
      <c r="A1089" s="41" t="str">
        <f ca="1">IF(IF(AND($B1089&lt;&gt;"-",$B1089=$E1089),"Entrée et sortie","-")="Entrée et sortie",'Base de données'!$B1089,"-")</f>
        <v>-</v>
      </c>
      <c r="B1089" s="41" t="str">
        <f t="shared" ca="1" si="67"/>
        <v>1TM93</v>
      </c>
      <c r="C1089" s="41" t="str">
        <f t="shared" ca="1" si="68"/>
        <v>1TM93</v>
      </c>
      <c r="D1089" s="41" t="str">
        <f>IF($F1089="sortie en cours d'année",'Base de données'!$B1089,"-")</f>
        <v>1TM93</v>
      </c>
      <c r="E1089" s="41" t="str">
        <f>IF($H1089="entrée en cours d'année",'Base de données'!$B1089,"-")</f>
        <v>-</v>
      </c>
      <c r="F1089" s="37" t="str">
        <f t="shared" si="65"/>
        <v>sortie en cours d'année</v>
      </c>
      <c r="G1089" s="37">
        <f>IF($J1089="mouvement",_xlfn.XLOOKUP('Base de données'!$B1089,$V:$V,$V:$V,0),"")</f>
        <v>0</v>
      </c>
      <c r="H1089" s="37" t="str">
        <f t="shared" si="66"/>
        <v/>
      </c>
      <c r="I1089" s="37" t="str">
        <f>IF($J1089="mouvement",_xlfn.XLOOKUP('Base de données'!$B1089,$K:$K,$K:$K,0),"")</f>
        <v>1TM93</v>
      </c>
      <c r="J1089" s="38" t="str">
        <f>IF(AND(Y1089&lt;&gt;MAX(Y:Y),COUNTIF(K1089:V1089,'Base de données'!$B1089)&gt;0),"mouvement","")</f>
        <v>mouvement</v>
      </c>
      <c r="K1089" s="39" t="str">
        <f>IF(K$1&gt;$AE$1,"-",IFERROR(IF(DATEDIF('Base de données'!$A1089,K$1,"d")&lt;&gt;0,"",'Base de données'!$B1089),""))</f>
        <v/>
      </c>
      <c r="L1089" s="39" t="str">
        <f>IF(L$1&gt;$AE$1,"-",IFERROR(IF(DATEDIF('Base de données'!$A1089,L$1,"d")&lt;&gt;0,"",'Base de données'!$B1089),""))</f>
        <v/>
      </c>
      <c r="M1089" s="39" t="str">
        <f>IF(M$1&gt;$AE$1,"-",IFERROR(IF(DATEDIF('Base de données'!$A1089,M$1,"d")&lt;&gt;0,"",'Base de données'!$B1089),""))</f>
        <v/>
      </c>
      <c r="N1089" s="39" t="str">
        <f>IF(N$1&gt;$AE$1,"-",IFERROR(IF(DATEDIF('Base de données'!$A1089,N$1,"d")&lt;&gt;0,"",'Base de données'!$B1089),""))</f>
        <v>1TM93</v>
      </c>
      <c r="O1089" s="39" t="str">
        <f>IF(O$1&gt;$AE$1,"-",IFERROR(IF(DATEDIF('Base de données'!$A1089,O$1,"d")&lt;&gt;0,"",'Base de données'!$B1089),""))</f>
        <v/>
      </c>
      <c r="P1089" s="39" t="str">
        <f>IF(P$1&gt;$AE$1,"-",IFERROR(IF(DATEDIF('Base de données'!$A1089,P$1,"d")&lt;&gt;0,"",'Base de données'!$B1089),""))</f>
        <v/>
      </c>
      <c r="Q1089" s="39" t="str">
        <f>IF(Q$1&gt;$AE$1,"-",IFERROR(IF(DATEDIF('Base de données'!$A1089,Q$1,"d")&lt;&gt;0,"",'Base de données'!$B1089),""))</f>
        <v/>
      </c>
      <c r="R1089" s="39" t="str">
        <f>IF(R$1&gt;$AE$1,"-",IFERROR(IF(DATEDIF('Base de données'!$A1089,R$1,"d")&lt;&gt;0,"",'Base de données'!$B1089),""))</f>
        <v/>
      </c>
      <c r="S1089" s="39" t="str">
        <f>IF(S$1&gt;$AE$1,"-",IFERROR(IF(DATEDIF('Base de données'!$A1089,S$1,"d")&lt;&gt;0,"",'Base de données'!$B1089),""))</f>
        <v/>
      </c>
      <c r="T1089" s="39" t="str">
        <f>IF(T$1&gt;$AE$1,"-",IFERROR(IF(DATEDIF('Base de données'!$A1089,T$1,"d")&lt;&gt;0,"",'Base de données'!$B1089),""))</f>
        <v/>
      </c>
      <c r="U1089" s="39" t="str">
        <f>IF(U$1&gt;$AE$1,"-",IFERROR(IF(DATEDIF('Base de données'!$A1089,U$1,"d")&lt;&gt;0,"",'Base de données'!$B1089),""))</f>
        <v/>
      </c>
      <c r="V1089" s="39" t="str">
        <f>IF(V$1&gt;$AE$1,"-",IFERROR(IF(DATEDIF('Base de données'!$A1089,V$1,"d")&lt;&gt;0,"",'Base de données'!$B1089),""))</f>
        <v/>
      </c>
      <c r="W1089" s="34"/>
      <c r="X1089" s="30" t="str">
        <f>'Base de données'!$C1089&amp;" "&amp;'Base de données'!$D1089</f>
        <v>Deschamps Marthe</v>
      </c>
      <c r="Y1089" s="31">
        <f>COUNTIF('Base de données'!$B:$B,'Base de données'!$B1089)</f>
        <v>4</v>
      </c>
      <c r="AA1089" s="87" cm="1">
        <f t="array" aca="1" ref="AA1089" ca="1">INDIRECT("'Base de données'!A" &amp; ROW(Y1089))</f>
        <v>45748</v>
      </c>
      <c r="AB1089" s="51" t="str" cm="1">
        <f t="array" aca="1" ref="AB1089" ca="1">INDIRECT("'Base de données'!B" &amp; ROW(Z1089))</f>
        <v>1TM93</v>
      </c>
    </row>
    <row r="1090" spans="1:28" x14ac:dyDescent="0.3">
      <c r="A1090" s="41" t="str">
        <f ca="1">IF(IF(AND($B1090&lt;&gt;"-",$B1090=$E1090),"Entrée et sortie","-")="Entrée et sortie",'Base de données'!$B1090,"-")</f>
        <v>-</v>
      </c>
      <c r="B1090" s="41" t="str">
        <f t="shared" ca="1" si="67"/>
        <v>-</v>
      </c>
      <c r="C1090" s="41" t="str">
        <f t="shared" ca="1" si="68"/>
        <v>-</v>
      </c>
      <c r="D1090" s="41" t="str">
        <f>IF($F1090="sortie en cours d'année",'Base de données'!$B1090,"-")</f>
        <v>-</v>
      </c>
      <c r="E1090" s="41" t="str">
        <f>IF($H1090="entrée en cours d'année",'Base de données'!$B1090,"-")</f>
        <v>-</v>
      </c>
      <c r="F1090" s="37" t="str">
        <f t="shared" ref="F1090:F1153" si="69">IF(AND(G1090=0,J1090="mouvement"),"sortie en cours d'année","")</f>
        <v/>
      </c>
      <c r="G1090" s="37" t="str">
        <f>IF($J1090="mouvement",_xlfn.XLOOKUP('Base de données'!$B1090,$V:$V,$V:$V,0),"")</f>
        <v/>
      </c>
      <c r="H1090" s="37" t="str">
        <f t="shared" ref="H1090:H1153" si="70">IF(AND(I1090=0,J1090="mouvement"),"entrée en cours d'année","")</f>
        <v/>
      </c>
      <c r="I1090" s="37" t="str">
        <f>IF($J1090="mouvement",_xlfn.XLOOKUP('Base de données'!$B1090,$K:$K,$K:$K,0),"")</f>
        <v/>
      </c>
      <c r="J1090" s="38" t="str">
        <f>IF(AND(Y1090&lt;&gt;MAX(Y:Y),COUNTIF(K1090:V1090,'Base de données'!$B1090)&gt;0),"mouvement","")</f>
        <v/>
      </c>
      <c r="K1090" s="39" t="str">
        <f>IF(K$1&gt;$AE$1,"-",IFERROR(IF(DATEDIF('Base de données'!$A1090,K$1,"d")&lt;&gt;0,"",'Base de données'!$B1090),""))</f>
        <v/>
      </c>
      <c r="L1090" s="39" t="str">
        <f>IF(L$1&gt;$AE$1,"-",IFERROR(IF(DATEDIF('Base de données'!$A1090,L$1,"d")&lt;&gt;0,"",'Base de données'!$B1090),""))</f>
        <v/>
      </c>
      <c r="M1090" s="39" t="str">
        <f>IF(M$1&gt;$AE$1,"-",IFERROR(IF(DATEDIF('Base de données'!$A1090,M$1,"d")&lt;&gt;0,"",'Base de données'!$B1090),""))</f>
        <v/>
      </c>
      <c r="N1090" s="39" t="str">
        <f>IF(N$1&gt;$AE$1,"-",IFERROR(IF(DATEDIF('Base de données'!$A1090,N$1,"d")&lt;&gt;0,"",'Base de données'!$B1090),""))</f>
        <v>NGSRO</v>
      </c>
      <c r="O1090" s="39" t="str">
        <f>IF(O$1&gt;$AE$1,"-",IFERROR(IF(DATEDIF('Base de données'!$A1090,O$1,"d")&lt;&gt;0,"",'Base de données'!$B1090),""))</f>
        <v/>
      </c>
      <c r="P1090" s="39" t="str">
        <f>IF(P$1&gt;$AE$1,"-",IFERROR(IF(DATEDIF('Base de données'!$A1090,P$1,"d")&lt;&gt;0,"",'Base de données'!$B1090),""))</f>
        <v/>
      </c>
      <c r="Q1090" s="39" t="str">
        <f>IF(Q$1&gt;$AE$1,"-",IFERROR(IF(DATEDIF('Base de données'!$A1090,Q$1,"d")&lt;&gt;0,"",'Base de données'!$B1090),""))</f>
        <v/>
      </c>
      <c r="R1090" s="39" t="str">
        <f>IF(R$1&gt;$AE$1,"-",IFERROR(IF(DATEDIF('Base de données'!$A1090,R$1,"d")&lt;&gt;0,"",'Base de données'!$B1090),""))</f>
        <v/>
      </c>
      <c r="S1090" s="39" t="str">
        <f>IF(S$1&gt;$AE$1,"-",IFERROR(IF(DATEDIF('Base de données'!$A1090,S$1,"d")&lt;&gt;0,"",'Base de données'!$B1090),""))</f>
        <v/>
      </c>
      <c r="T1090" s="39" t="str">
        <f>IF(T$1&gt;$AE$1,"-",IFERROR(IF(DATEDIF('Base de données'!$A1090,T$1,"d")&lt;&gt;0,"",'Base de données'!$B1090),""))</f>
        <v/>
      </c>
      <c r="U1090" s="39" t="str">
        <f>IF(U$1&gt;$AE$1,"-",IFERROR(IF(DATEDIF('Base de données'!$A1090,U$1,"d")&lt;&gt;0,"",'Base de données'!$B1090),""))</f>
        <v/>
      </c>
      <c r="V1090" s="39" t="str">
        <f>IF(V$1&gt;$AE$1,"-",IFERROR(IF(DATEDIF('Base de données'!$A1090,V$1,"d")&lt;&gt;0,"",'Base de données'!$B1090),""))</f>
        <v/>
      </c>
      <c r="W1090" s="34"/>
      <c r="X1090" s="30" t="str">
        <f>'Base de données'!$C1090&amp;" "&amp;'Base de données'!$D1090</f>
        <v>Vasseur Hugues</v>
      </c>
      <c r="Y1090" s="31">
        <f>COUNTIF('Base de données'!$B:$B,'Base de données'!$B1090)</f>
        <v>12</v>
      </c>
      <c r="AA1090" s="87" cm="1">
        <f t="array" aca="1" ref="AA1090" ca="1">INDIRECT("'Base de données'!A" &amp; ROW(Y1090))</f>
        <v>45748</v>
      </c>
      <c r="AB1090" s="51" t="str" cm="1">
        <f t="array" aca="1" ref="AB1090" ca="1">INDIRECT("'Base de données'!B" &amp; ROW(Z1090))</f>
        <v>NGSRO</v>
      </c>
    </row>
    <row r="1091" spans="1:28" x14ac:dyDescent="0.3">
      <c r="A1091" s="41" t="str">
        <f ca="1">IF(IF(AND($B1091&lt;&gt;"-",$B1091=$E1091),"Entrée et sortie","-")="Entrée et sortie",'Base de données'!$B1091,"-")</f>
        <v>-</v>
      </c>
      <c r="B1091" s="41" t="str">
        <f t="shared" ref="B1091:B1154" ca="1" si="71">_xlfn.XLOOKUP($AB1091,$D:$D,$C:$C,"-",0,-1)</f>
        <v>-</v>
      </c>
      <c r="C1091" s="41" t="str">
        <f t="shared" ref="C1091:C1154" ca="1" si="72">IF($AA1091&lt;&gt;$AE$1,$D1091,"-")</f>
        <v>-</v>
      </c>
      <c r="D1091" s="41" t="str">
        <f>IF($F1091="sortie en cours d'année",'Base de données'!$B1091,"-")</f>
        <v>-</v>
      </c>
      <c r="E1091" s="41" t="str">
        <f>IF($H1091="entrée en cours d'année",'Base de données'!$B1091,"-")</f>
        <v>-</v>
      </c>
      <c r="F1091" s="37" t="str">
        <f t="shared" si="69"/>
        <v/>
      </c>
      <c r="G1091" s="37" t="str">
        <f>IF($J1091="mouvement",_xlfn.XLOOKUP('Base de données'!$B1091,$V:$V,$V:$V,0),"")</f>
        <v/>
      </c>
      <c r="H1091" s="37" t="str">
        <f t="shared" si="70"/>
        <v/>
      </c>
      <c r="I1091" s="37" t="str">
        <f>IF($J1091="mouvement",_xlfn.XLOOKUP('Base de données'!$B1091,$K:$K,$K:$K,0),"")</f>
        <v/>
      </c>
      <c r="J1091" s="38" t="str">
        <f>IF(AND(Y1091&lt;&gt;MAX(Y:Y),COUNTIF(K1091:V1091,'Base de données'!$B1091)&gt;0),"mouvement","")</f>
        <v/>
      </c>
      <c r="K1091" s="39" t="str">
        <f>IF(K$1&gt;$AE$1,"-",IFERROR(IF(DATEDIF('Base de données'!$A1091,K$1,"d")&lt;&gt;0,"",'Base de données'!$B1091),""))</f>
        <v/>
      </c>
      <c r="L1091" s="39" t="str">
        <f>IF(L$1&gt;$AE$1,"-",IFERROR(IF(DATEDIF('Base de données'!$A1091,L$1,"d")&lt;&gt;0,"",'Base de données'!$B1091),""))</f>
        <v/>
      </c>
      <c r="M1091" s="39" t="str">
        <f>IF(M$1&gt;$AE$1,"-",IFERROR(IF(DATEDIF('Base de données'!$A1091,M$1,"d")&lt;&gt;0,"",'Base de données'!$B1091),""))</f>
        <v/>
      </c>
      <c r="N1091" s="39" t="str">
        <f>IF(N$1&gt;$AE$1,"-",IFERROR(IF(DATEDIF('Base de données'!$A1091,N$1,"d")&lt;&gt;0,"",'Base de données'!$B1091),""))</f>
        <v>QO391</v>
      </c>
      <c r="O1091" s="39" t="str">
        <f>IF(O$1&gt;$AE$1,"-",IFERROR(IF(DATEDIF('Base de données'!$A1091,O$1,"d")&lt;&gt;0,"",'Base de données'!$B1091),""))</f>
        <v/>
      </c>
      <c r="P1091" s="39" t="str">
        <f>IF(P$1&gt;$AE$1,"-",IFERROR(IF(DATEDIF('Base de données'!$A1091,P$1,"d")&lt;&gt;0,"",'Base de données'!$B1091),""))</f>
        <v/>
      </c>
      <c r="Q1091" s="39" t="str">
        <f>IF(Q$1&gt;$AE$1,"-",IFERROR(IF(DATEDIF('Base de données'!$A1091,Q$1,"d")&lt;&gt;0,"",'Base de données'!$B1091),""))</f>
        <v/>
      </c>
      <c r="R1091" s="39" t="str">
        <f>IF(R$1&gt;$AE$1,"-",IFERROR(IF(DATEDIF('Base de données'!$A1091,R$1,"d")&lt;&gt;0,"",'Base de données'!$B1091),""))</f>
        <v/>
      </c>
      <c r="S1091" s="39" t="str">
        <f>IF(S$1&gt;$AE$1,"-",IFERROR(IF(DATEDIF('Base de données'!$A1091,S$1,"d")&lt;&gt;0,"",'Base de données'!$B1091),""))</f>
        <v/>
      </c>
      <c r="T1091" s="39" t="str">
        <f>IF(T$1&gt;$AE$1,"-",IFERROR(IF(DATEDIF('Base de données'!$A1091,T$1,"d")&lt;&gt;0,"",'Base de données'!$B1091),""))</f>
        <v/>
      </c>
      <c r="U1091" s="39" t="str">
        <f>IF(U$1&gt;$AE$1,"-",IFERROR(IF(DATEDIF('Base de données'!$A1091,U$1,"d")&lt;&gt;0,"",'Base de données'!$B1091),""))</f>
        <v/>
      </c>
      <c r="V1091" s="39" t="str">
        <f>IF(V$1&gt;$AE$1,"-",IFERROR(IF(DATEDIF('Base de données'!$A1091,V$1,"d")&lt;&gt;0,"",'Base de données'!$B1091),""))</f>
        <v/>
      </c>
      <c r="W1091" s="34"/>
      <c r="X1091" s="30" t="str">
        <f>'Base de données'!$C1091&amp;" "&amp;'Base de données'!$D1091</f>
        <v>Dupuis Benjamin</v>
      </c>
      <c r="Y1091" s="31">
        <f>COUNTIF('Base de données'!$B:$B,'Base de données'!$B1091)</f>
        <v>12</v>
      </c>
      <c r="AA1091" s="87" cm="1">
        <f t="array" aca="1" ref="AA1091" ca="1">INDIRECT("'Base de données'!A" &amp; ROW(Y1091))</f>
        <v>45748</v>
      </c>
      <c r="AB1091" s="51" t="str" cm="1">
        <f t="array" aca="1" ref="AB1091" ca="1">INDIRECT("'Base de données'!B" &amp; ROW(Z1091))</f>
        <v>QO391</v>
      </c>
    </row>
    <row r="1092" spans="1:28" x14ac:dyDescent="0.3">
      <c r="A1092" s="41" t="str">
        <f ca="1">IF(IF(AND($B1092&lt;&gt;"-",$B1092=$E1092),"Entrée et sortie","-")="Entrée et sortie",'Base de données'!$B1092,"-")</f>
        <v>-</v>
      </c>
      <c r="B1092" s="41" t="str">
        <f t="shared" ca="1" si="71"/>
        <v>IG2WC</v>
      </c>
      <c r="C1092" s="41" t="str">
        <f t="shared" ca="1" si="72"/>
        <v>IG2WC</v>
      </c>
      <c r="D1092" s="41" t="str">
        <f>IF($F1092="sortie en cours d'année",'Base de données'!$B1092,"-")</f>
        <v>IG2WC</v>
      </c>
      <c r="E1092" s="41" t="str">
        <f>IF($H1092="entrée en cours d'année",'Base de données'!$B1092,"-")</f>
        <v>-</v>
      </c>
      <c r="F1092" s="37" t="str">
        <f t="shared" si="69"/>
        <v>sortie en cours d'année</v>
      </c>
      <c r="G1092" s="37">
        <f>IF($J1092="mouvement",_xlfn.XLOOKUP('Base de données'!$B1092,$V:$V,$V:$V,0),"")</f>
        <v>0</v>
      </c>
      <c r="H1092" s="37" t="str">
        <f t="shared" si="70"/>
        <v/>
      </c>
      <c r="I1092" s="37" t="str">
        <f>IF($J1092="mouvement",_xlfn.XLOOKUP('Base de données'!$B1092,$K:$K,$K:$K,0),"")</f>
        <v>IG2WC</v>
      </c>
      <c r="J1092" s="38" t="str">
        <f>IF(AND(Y1092&lt;&gt;MAX(Y:Y),COUNTIF(K1092:V1092,'Base de données'!$B1092)&gt;0),"mouvement","")</f>
        <v>mouvement</v>
      </c>
      <c r="K1092" s="39" t="str">
        <f>IF(K$1&gt;$AE$1,"-",IFERROR(IF(DATEDIF('Base de données'!$A1092,K$1,"d")&lt;&gt;0,"",'Base de données'!$B1092),""))</f>
        <v/>
      </c>
      <c r="L1092" s="39" t="str">
        <f>IF(L$1&gt;$AE$1,"-",IFERROR(IF(DATEDIF('Base de données'!$A1092,L$1,"d")&lt;&gt;0,"",'Base de données'!$B1092),""))</f>
        <v/>
      </c>
      <c r="M1092" s="39" t="str">
        <f>IF(M$1&gt;$AE$1,"-",IFERROR(IF(DATEDIF('Base de données'!$A1092,M$1,"d")&lt;&gt;0,"",'Base de données'!$B1092),""))</f>
        <v/>
      </c>
      <c r="N1092" s="39" t="str">
        <f>IF(N$1&gt;$AE$1,"-",IFERROR(IF(DATEDIF('Base de données'!$A1092,N$1,"d")&lt;&gt;0,"",'Base de données'!$B1092),""))</f>
        <v>IG2WC</v>
      </c>
      <c r="O1092" s="39" t="str">
        <f>IF(O$1&gt;$AE$1,"-",IFERROR(IF(DATEDIF('Base de données'!$A1092,O$1,"d")&lt;&gt;0,"",'Base de données'!$B1092),""))</f>
        <v/>
      </c>
      <c r="P1092" s="39" t="str">
        <f>IF(P$1&gt;$AE$1,"-",IFERROR(IF(DATEDIF('Base de données'!$A1092,P$1,"d")&lt;&gt;0,"",'Base de données'!$B1092),""))</f>
        <v/>
      </c>
      <c r="Q1092" s="39" t="str">
        <f>IF(Q$1&gt;$AE$1,"-",IFERROR(IF(DATEDIF('Base de données'!$A1092,Q$1,"d")&lt;&gt;0,"",'Base de données'!$B1092),""))</f>
        <v/>
      </c>
      <c r="R1092" s="39" t="str">
        <f>IF(R$1&gt;$AE$1,"-",IFERROR(IF(DATEDIF('Base de données'!$A1092,R$1,"d")&lt;&gt;0,"",'Base de données'!$B1092),""))</f>
        <v/>
      </c>
      <c r="S1092" s="39" t="str">
        <f>IF(S$1&gt;$AE$1,"-",IFERROR(IF(DATEDIF('Base de données'!$A1092,S$1,"d")&lt;&gt;0,"",'Base de données'!$B1092),""))</f>
        <v/>
      </c>
      <c r="T1092" s="39" t="str">
        <f>IF(T$1&gt;$AE$1,"-",IFERROR(IF(DATEDIF('Base de données'!$A1092,T$1,"d")&lt;&gt;0,"",'Base de données'!$B1092),""))</f>
        <v/>
      </c>
      <c r="U1092" s="39" t="str">
        <f>IF(U$1&gt;$AE$1,"-",IFERROR(IF(DATEDIF('Base de données'!$A1092,U$1,"d")&lt;&gt;0,"",'Base de données'!$B1092),""))</f>
        <v/>
      </c>
      <c r="V1092" s="39" t="str">
        <f>IF(V$1&gt;$AE$1,"-",IFERROR(IF(DATEDIF('Base de données'!$A1092,V$1,"d")&lt;&gt;0,"",'Base de données'!$B1092),""))</f>
        <v/>
      </c>
      <c r="W1092" s="34"/>
      <c r="X1092" s="30" t="str">
        <f>'Base de données'!$C1092&amp;" "&amp;'Base de données'!$D1092</f>
        <v>Benoit Benjamin</v>
      </c>
      <c r="Y1092" s="31">
        <f>COUNTIF('Base de données'!$B:$B,'Base de données'!$B1092)</f>
        <v>7</v>
      </c>
      <c r="AA1092" s="87" cm="1">
        <f t="array" aca="1" ref="AA1092" ca="1">INDIRECT("'Base de données'!A" &amp; ROW(Y1092))</f>
        <v>45748</v>
      </c>
      <c r="AB1092" s="51" t="str" cm="1">
        <f t="array" aca="1" ref="AB1092" ca="1">INDIRECT("'Base de données'!B" &amp; ROW(Z1092))</f>
        <v>IG2WC</v>
      </c>
    </row>
    <row r="1093" spans="1:28" x14ac:dyDescent="0.3">
      <c r="A1093" s="41" t="str">
        <f ca="1">IF(IF(AND($B1093&lt;&gt;"-",$B1093=$E1093),"Entrée et sortie","-")="Entrée et sortie",'Base de données'!$B1093,"-")</f>
        <v>-</v>
      </c>
      <c r="B1093" s="41" t="str">
        <f t="shared" ca="1" si="71"/>
        <v>-</v>
      </c>
      <c r="C1093" s="41" t="str">
        <f t="shared" ca="1" si="72"/>
        <v>-</v>
      </c>
      <c r="D1093" s="41" t="str">
        <f>IF($F1093="sortie en cours d'année",'Base de données'!$B1093,"-")</f>
        <v>-</v>
      </c>
      <c r="E1093" s="41" t="str">
        <f>IF($H1093="entrée en cours d'année",'Base de données'!$B1093,"-")</f>
        <v>-</v>
      </c>
      <c r="F1093" s="37" t="str">
        <f t="shared" si="69"/>
        <v/>
      </c>
      <c r="G1093" s="37" t="str">
        <f>IF($J1093="mouvement",_xlfn.XLOOKUP('Base de données'!$B1093,$V:$V,$V:$V,0),"")</f>
        <v/>
      </c>
      <c r="H1093" s="37" t="str">
        <f t="shared" si="70"/>
        <v/>
      </c>
      <c r="I1093" s="37" t="str">
        <f>IF($J1093="mouvement",_xlfn.XLOOKUP('Base de données'!$B1093,$K:$K,$K:$K,0),"")</f>
        <v/>
      </c>
      <c r="J1093" s="38" t="str">
        <f>IF(AND(Y1093&lt;&gt;MAX(Y:Y),COUNTIF(K1093:V1093,'Base de données'!$B1093)&gt;0),"mouvement","")</f>
        <v/>
      </c>
      <c r="K1093" s="39" t="str">
        <f>IF(K$1&gt;$AE$1,"-",IFERROR(IF(DATEDIF('Base de données'!$A1093,K$1,"d")&lt;&gt;0,"",'Base de données'!$B1093),""))</f>
        <v/>
      </c>
      <c r="L1093" s="39" t="str">
        <f>IF(L$1&gt;$AE$1,"-",IFERROR(IF(DATEDIF('Base de données'!$A1093,L$1,"d")&lt;&gt;0,"",'Base de données'!$B1093),""))</f>
        <v/>
      </c>
      <c r="M1093" s="39" t="str">
        <f>IF(M$1&gt;$AE$1,"-",IFERROR(IF(DATEDIF('Base de données'!$A1093,M$1,"d")&lt;&gt;0,"",'Base de données'!$B1093),""))</f>
        <v/>
      </c>
      <c r="N1093" s="39" t="str">
        <f>IF(N$1&gt;$AE$1,"-",IFERROR(IF(DATEDIF('Base de données'!$A1093,N$1,"d")&lt;&gt;0,"",'Base de données'!$B1093),""))</f>
        <v>NPS0U</v>
      </c>
      <c r="O1093" s="39" t="str">
        <f>IF(O$1&gt;$AE$1,"-",IFERROR(IF(DATEDIF('Base de données'!$A1093,O$1,"d")&lt;&gt;0,"",'Base de données'!$B1093),""))</f>
        <v/>
      </c>
      <c r="P1093" s="39" t="str">
        <f>IF(P$1&gt;$AE$1,"-",IFERROR(IF(DATEDIF('Base de données'!$A1093,P$1,"d")&lt;&gt;0,"",'Base de données'!$B1093),""))</f>
        <v/>
      </c>
      <c r="Q1093" s="39" t="str">
        <f>IF(Q$1&gt;$AE$1,"-",IFERROR(IF(DATEDIF('Base de données'!$A1093,Q$1,"d")&lt;&gt;0,"",'Base de données'!$B1093),""))</f>
        <v/>
      </c>
      <c r="R1093" s="39" t="str">
        <f>IF(R$1&gt;$AE$1,"-",IFERROR(IF(DATEDIF('Base de données'!$A1093,R$1,"d")&lt;&gt;0,"",'Base de données'!$B1093),""))</f>
        <v/>
      </c>
      <c r="S1093" s="39" t="str">
        <f>IF(S$1&gt;$AE$1,"-",IFERROR(IF(DATEDIF('Base de données'!$A1093,S$1,"d")&lt;&gt;0,"",'Base de données'!$B1093),""))</f>
        <v/>
      </c>
      <c r="T1093" s="39" t="str">
        <f>IF(T$1&gt;$AE$1,"-",IFERROR(IF(DATEDIF('Base de données'!$A1093,T$1,"d")&lt;&gt;0,"",'Base de données'!$B1093),""))</f>
        <v/>
      </c>
      <c r="U1093" s="39" t="str">
        <f>IF(U$1&gt;$AE$1,"-",IFERROR(IF(DATEDIF('Base de données'!$A1093,U$1,"d")&lt;&gt;0,"",'Base de données'!$B1093),""))</f>
        <v/>
      </c>
      <c r="V1093" s="39" t="str">
        <f>IF(V$1&gt;$AE$1,"-",IFERROR(IF(DATEDIF('Base de données'!$A1093,V$1,"d")&lt;&gt;0,"",'Base de données'!$B1093),""))</f>
        <v/>
      </c>
      <c r="W1093" s="34"/>
      <c r="X1093" s="30" t="str">
        <f>'Base de données'!$C1093&amp;" "&amp;'Base de données'!$D1093</f>
        <v>Perrot Lucy</v>
      </c>
      <c r="Y1093" s="31">
        <f>COUNTIF('Base de données'!$B:$B,'Base de données'!$B1093)</f>
        <v>12</v>
      </c>
      <c r="AA1093" s="87" cm="1">
        <f t="array" aca="1" ref="AA1093" ca="1">INDIRECT("'Base de données'!A" &amp; ROW(Y1093))</f>
        <v>45748</v>
      </c>
      <c r="AB1093" s="51" t="str" cm="1">
        <f t="array" aca="1" ref="AB1093" ca="1">INDIRECT("'Base de données'!B" &amp; ROW(Z1093))</f>
        <v>NPS0U</v>
      </c>
    </row>
    <row r="1094" spans="1:28" x14ac:dyDescent="0.3">
      <c r="A1094" s="41" t="str">
        <f ca="1">IF(IF(AND($B1094&lt;&gt;"-",$B1094=$E1094),"Entrée et sortie","-")="Entrée et sortie",'Base de données'!$B1094,"-")</f>
        <v>-</v>
      </c>
      <c r="B1094" s="41" t="str">
        <f t="shared" ca="1" si="71"/>
        <v>-</v>
      </c>
      <c r="C1094" s="41" t="str">
        <f t="shared" ca="1" si="72"/>
        <v>-</v>
      </c>
      <c r="D1094" s="41" t="str">
        <f>IF($F1094="sortie en cours d'année",'Base de données'!$B1094,"-")</f>
        <v>-</v>
      </c>
      <c r="E1094" s="41" t="str">
        <f>IF($H1094="entrée en cours d'année",'Base de données'!$B1094,"-")</f>
        <v>-</v>
      </c>
      <c r="F1094" s="37" t="str">
        <f t="shared" si="69"/>
        <v/>
      </c>
      <c r="G1094" s="37" t="str">
        <f>IF($J1094="mouvement",_xlfn.XLOOKUP('Base de données'!$B1094,$V:$V,$V:$V,0),"")</f>
        <v/>
      </c>
      <c r="H1094" s="37" t="str">
        <f t="shared" si="70"/>
        <v/>
      </c>
      <c r="I1094" s="37" t="str">
        <f>IF($J1094="mouvement",_xlfn.XLOOKUP('Base de données'!$B1094,$K:$K,$K:$K,0),"")</f>
        <v/>
      </c>
      <c r="J1094" s="38" t="str">
        <f>IF(AND(Y1094&lt;&gt;MAX(Y:Y),COUNTIF(K1094:V1094,'Base de données'!$B1094)&gt;0),"mouvement","")</f>
        <v/>
      </c>
      <c r="K1094" s="39" t="str">
        <f>IF(K$1&gt;$AE$1,"-",IFERROR(IF(DATEDIF('Base de données'!$A1094,K$1,"d")&lt;&gt;0,"",'Base de données'!$B1094),""))</f>
        <v/>
      </c>
      <c r="L1094" s="39" t="str">
        <f>IF(L$1&gt;$AE$1,"-",IFERROR(IF(DATEDIF('Base de données'!$A1094,L$1,"d")&lt;&gt;0,"",'Base de données'!$B1094),""))</f>
        <v/>
      </c>
      <c r="M1094" s="39" t="str">
        <f>IF(M$1&gt;$AE$1,"-",IFERROR(IF(DATEDIF('Base de données'!$A1094,M$1,"d")&lt;&gt;0,"",'Base de données'!$B1094),""))</f>
        <v/>
      </c>
      <c r="N1094" s="39" t="str">
        <f>IF(N$1&gt;$AE$1,"-",IFERROR(IF(DATEDIF('Base de données'!$A1094,N$1,"d")&lt;&gt;0,"",'Base de données'!$B1094),""))</f>
        <v>2M3V3</v>
      </c>
      <c r="O1094" s="39" t="str">
        <f>IF(O$1&gt;$AE$1,"-",IFERROR(IF(DATEDIF('Base de données'!$A1094,O$1,"d")&lt;&gt;0,"",'Base de données'!$B1094),""))</f>
        <v/>
      </c>
      <c r="P1094" s="39" t="str">
        <f>IF(P$1&gt;$AE$1,"-",IFERROR(IF(DATEDIF('Base de données'!$A1094,P$1,"d")&lt;&gt;0,"",'Base de données'!$B1094),""))</f>
        <v/>
      </c>
      <c r="Q1094" s="39" t="str">
        <f>IF(Q$1&gt;$AE$1,"-",IFERROR(IF(DATEDIF('Base de données'!$A1094,Q$1,"d")&lt;&gt;0,"",'Base de données'!$B1094),""))</f>
        <v/>
      </c>
      <c r="R1094" s="39" t="str">
        <f>IF(R$1&gt;$AE$1,"-",IFERROR(IF(DATEDIF('Base de données'!$A1094,R$1,"d")&lt;&gt;0,"",'Base de données'!$B1094),""))</f>
        <v/>
      </c>
      <c r="S1094" s="39" t="str">
        <f>IF(S$1&gt;$AE$1,"-",IFERROR(IF(DATEDIF('Base de données'!$A1094,S$1,"d")&lt;&gt;0,"",'Base de données'!$B1094),""))</f>
        <v/>
      </c>
      <c r="T1094" s="39" t="str">
        <f>IF(T$1&gt;$AE$1,"-",IFERROR(IF(DATEDIF('Base de données'!$A1094,T$1,"d")&lt;&gt;0,"",'Base de données'!$B1094),""))</f>
        <v/>
      </c>
      <c r="U1094" s="39" t="str">
        <f>IF(U$1&gt;$AE$1,"-",IFERROR(IF(DATEDIF('Base de données'!$A1094,U$1,"d")&lt;&gt;0,"",'Base de données'!$B1094),""))</f>
        <v/>
      </c>
      <c r="V1094" s="39" t="str">
        <f>IF(V$1&gt;$AE$1,"-",IFERROR(IF(DATEDIF('Base de données'!$A1094,V$1,"d")&lt;&gt;0,"",'Base de données'!$B1094),""))</f>
        <v/>
      </c>
      <c r="W1094" s="34"/>
      <c r="X1094" s="30" t="str">
        <f>'Base de données'!$C1094&amp;" "&amp;'Base de données'!$D1094</f>
        <v>Bonneau Laetitia</v>
      </c>
      <c r="Y1094" s="31">
        <f>COUNTIF('Base de données'!$B:$B,'Base de données'!$B1094)</f>
        <v>12</v>
      </c>
      <c r="AA1094" s="87" cm="1">
        <f t="array" aca="1" ref="AA1094" ca="1">INDIRECT("'Base de données'!A" &amp; ROW(Y1094))</f>
        <v>45748</v>
      </c>
      <c r="AB1094" s="51" t="str" cm="1">
        <f t="array" aca="1" ref="AB1094" ca="1">INDIRECT("'Base de données'!B" &amp; ROW(Z1094))</f>
        <v>2M3V3</v>
      </c>
    </row>
    <row r="1095" spans="1:28" x14ac:dyDescent="0.3">
      <c r="A1095" s="41" t="str">
        <f ca="1">IF(IF(AND($B1095&lt;&gt;"-",$B1095=$E1095),"Entrée et sortie","-")="Entrée et sortie",'Base de données'!$B1095,"-")</f>
        <v>-</v>
      </c>
      <c r="B1095" s="41" t="str">
        <f t="shared" ca="1" si="71"/>
        <v>-</v>
      </c>
      <c r="C1095" s="41" t="str">
        <f t="shared" ca="1" si="72"/>
        <v>-</v>
      </c>
      <c r="D1095" s="41" t="str">
        <f>IF($F1095="sortie en cours d'année",'Base de données'!$B1095,"-")</f>
        <v>-</v>
      </c>
      <c r="E1095" s="41" t="str">
        <f>IF($H1095="entrée en cours d'année",'Base de données'!$B1095,"-")</f>
        <v>-</v>
      </c>
      <c r="F1095" s="37" t="str">
        <f t="shared" si="69"/>
        <v/>
      </c>
      <c r="G1095" s="37" t="str">
        <f>IF($J1095="mouvement",_xlfn.XLOOKUP('Base de données'!$B1095,$V:$V,$V:$V,0),"")</f>
        <v/>
      </c>
      <c r="H1095" s="37" t="str">
        <f t="shared" si="70"/>
        <v/>
      </c>
      <c r="I1095" s="37" t="str">
        <f>IF($J1095="mouvement",_xlfn.XLOOKUP('Base de données'!$B1095,$K:$K,$K:$K,0),"")</f>
        <v/>
      </c>
      <c r="J1095" s="38" t="str">
        <f>IF(AND(Y1095&lt;&gt;MAX(Y:Y),COUNTIF(K1095:V1095,'Base de données'!$B1095)&gt;0),"mouvement","")</f>
        <v/>
      </c>
      <c r="K1095" s="39" t="str">
        <f>IF(K$1&gt;$AE$1,"-",IFERROR(IF(DATEDIF('Base de données'!$A1095,K$1,"d")&lt;&gt;0,"",'Base de données'!$B1095),""))</f>
        <v/>
      </c>
      <c r="L1095" s="39" t="str">
        <f>IF(L$1&gt;$AE$1,"-",IFERROR(IF(DATEDIF('Base de données'!$A1095,L$1,"d")&lt;&gt;0,"",'Base de données'!$B1095),""))</f>
        <v/>
      </c>
      <c r="M1095" s="39" t="str">
        <f>IF(M$1&gt;$AE$1,"-",IFERROR(IF(DATEDIF('Base de données'!$A1095,M$1,"d")&lt;&gt;0,"",'Base de données'!$B1095),""))</f>
        <v/>
      </c>
      <c r="N1095" s="39" t="str">
        <f>IF(N$1&gt;$AE$1,"-",IFERROR(IF(DATEDIF('Base de données'!$A1095,N$1,"d")&lt;&gt;0,"",'Base de données'!$B1095),""))</f>
        <v>O47TK</v>
      </c>
      <c r="O1095" s="39" t="str">
        <f>IF(O$1&gt;$AE$1,"-",IFERROR(IF(DATEDIF('Base de données'!$A1095,O$1,"d")&lt;&gt;0,"",'Base de données'!$B1095),""))</f>
        <v/>
      </c>
      <c r="P1095" s="39" t="str">
        <f>IF(P$1&gt;$AE$1,"-",IFERROR(IF(DATEDIF('Base de données'!$A1095,P$1,"d")&lt;&gt;0,"",'Base de données'!$B1095),""))</f>
        <v/>
      </c>
      <c r="Q1095" s="39" t="str">
        <f>IF(Q$1&gt;$AE$1,"-",IFERROR(IF(DATEDIF('Base de données'!$A1095,Q$1,"d")&lt;&gt;0,"",'Base de données'!$B1095),""))</f>
        <v/>
      </c>
      <c r="R1095" s="39" t="str">
        <f>IF(R$1&gt;$AE$1,"-",IFERROR(IF(DATEDIF('Base de données'!$A1095,R$1,"d")&lt;&gt;0,"",'Base de données'!$B1095),""))</f>
        <v/>
      </c>
      <c r="S1095" s="39" t="str">
        <f>IF(S$1&gt;$AE$1,"-",IFERROR(IF(DATEDIF('Base de données'!$A1095,S$1,"d")&lt;&gt;0,"",'Base de données'!$B1095),""))</f>
        <v/>
      </c>
      <c r="T1095" s="39" t="str">
        <f>IF(T$1&gt;$AE$1,"-",IFERROR(IF(DATEDIF('Base de données'!$A1095,T$1,"d")&lt;&gt;0,"",'Base de données'!$B1095),""))</f>
        <v/>
      </c>
      <c r="U1095" s="39" t="str">
        <f>IF(U$1&gt;$AE$1,"-",IFERROR(IF(DATEDIF('Base de données'!$A1095,U$1,"d")&lt;&gt;0,"",'Base de données'!$B1095),""))</f>
        <v/>
      </c>
      <c r="V1095" s="39" t="str">
        <f>IF(V$1&gt;$AE$1,"-",IFERROR(IF(DATEDIF('Base de données'!$A1095,V$1,"d")&lt;&gt;0,"",'Base de données'!$B1095),""))</f>
        <v/>
      </c>
      <c r="W1095" s="34"/>
      <c r="X1095" s="30" t="str">
        <f>'Base de données'!$C1095&amp;" "&amp;'Base de données'!$D1095</f>
        <v>Humbert Théodore</v>
      </c>
      <c r="Y1095" s="31">
        <f>COUNTIF('Base de données'!$B:$B,'Base de données'!$B1095)</f>
        <v>12</v>
      </c>
      <c r="AA1095" s="87" cm="1">
        <f t="array" aca="1" ref="AA1095" ca="1">INDIRECT("'Base de données'!A" &amp; ROW(Y1095))</f>
        <v>45748</v>
      </c>
      <c r="AB1095" s="51" t="str" cm="1">
        <f t="array" aca="1" ref="AB1095" ca="1">INDIRECT("'Base de données'!B" &amp; ROW(Z1095))</f>
        <v>O47TK</v>
      </c>
    </row>
    <row r="1096" spans="1:28" x14ac:dyDescent="0.3">
      <c r="A1096" s="41" t="str">
        <f ca="1">IF(IF(AND($B1096&lt;&gt;"-",$B1096=$E1096),"Entrée et sortie","-")="Entrée et sortie",'Base de données'!$B1096,"-")</f>
        <v>-</v>
      </c>
      <c r="B1096" s="41" t="str">
        <f t="shared" ca="1" si="71"/>
        <v>-</v>
      </c>
      <c r="C1096" s="41" t="str">
        <f t="shared" ca="1" si="72"/>
        <v>-</v>
      </c>
      <c r="D1096" s="41" t="str">
        <f>IF($F1096="sortie en cours d'année",'Base de données'!$B1096,"-")</f>
        <v>-</v>
      </c>
      <c r="E1096" s="41" t="str">
        <f>IF($H1096="entrée en cours d'année",'Base de données'!$B1096,"-")</f>
        <v>-</v>
      </c>
      <c r="F1096" s="37" t="str">
        <f t="shared" si="69"/>
        <v/>
      </c>
      <c r="G1096" s="37" t="str">
        <f>IF($J1096="mouvement",_xlfn.XLOOKUP('Base de données'!$B1096,$V:$V,$V:$V,0),"")</f>
        <v/>
      </c>
      <c r="H1096" s="37" t="str">
        <f t="shared" si="70"/>
        <v/>
      </c>
      <c r="I1096" s="37" t="str">
        <f>IF($J1096="mouvement",_xlfn.XLOOKUP('Base de données'!$B1096,$K:$K,$K:$K,0),"")</f>
        <v/>
      </c>
      <c r="J1096" s="38" t="str">
        <f>IF(AND(Y1096&lt;&gt;MAX(Y:Y),COUNTIF(K1096:V1096,'Base de données'!$B1096)&gt;0),"mouvement","")</f>
        <v/>
      </c>
      <c r="K1096" s="39" t="str">
        <f>IF(K$1&gt;$AE$1,"-",IFERROR(IF(DATEDIF('Base de données'!$A1096,K$1,"d")&lt;&gt;0,"",'Base de données'!$B1096),""))</f>
        <v/>
      </c>
      <c r="L1096" s="39" t="str">
        <f>IF(L$1&gt;$AE$1,"-",IFERROR(IF(DATEDIF('Base de données'!$A1096,L$1,"d")&lt;&gt;0,"",'Base de données'!$B1096),""))</f>
        <v/>
      </c>
      <c r="M1096" s="39" t="str">
        <f>IF(M$1&gt;$AE$1,"-",IFERROR(IF(DATEDIF('Base de données'!$A1096,M$1,"d")&lt;&gt;0,"",'Base de données'!$B1096),""))</f>
        <v/>
      </c>
      <c r="N1096" s="39" t="str">
        <f>IF(N$1&gt;$AE$1,"-",IFERROR(IF(DATEDIF('Base de données'!$A1096,N$1,"d")&lt;&gt;0,"",'Base de données'!$B1096),""))</f>
        <v>55NEX</v>
      </c>
      <c r="O1096" s="39" t="str">
        <f>IF(O$1&gt;$AE$1,"-",IFERROR(IF(DATEDIF('Base de données'!$A1096,O$1,"d")&lt;&gt;0,"",'Base de données'!$B1096),""))</f>
        <v/>
      </c>
      <c r="P1096" s="39" t="str">
        <f>IF(P$1&gt;$AE$1,"-",IFERROR(IF(DATEDIF('Base de données'!$A1096,P$1,"d")&lt;&gt;0,"",'Base de données'!$B1096),""))</f>
        <v/>
      </c>
      <c r="Q1096" s="39" t="str">
        <f>IF(Q$1&gt;$AE$1,"-",IFERROR(IF(DATEDIF('Base de données'!$A1096,Q$1,"d")&lt;&gt;0,"",'Base de données'!$B1096),""))</f>
        <v/>
      </c>
      <c r="R1096" s="39" t="str">
        <f>IF(R$1&gt;$AE$1,"-",IFERROR(IF(DATEDIF('Base de données'!$A1096,R$1,"d")&lt;&gt;0,"",'Base de données'!$B1096),""))</f>
        <v/>
      </c>
      <c r="S1096" s="39" t="str">
        <f>IF(S$1&gt;$AE$1,"-",IFERROR(IF(DATEDIF('Base de données'!$A1096,S$1,"d")&lt;&gt;0,"",'Base de données'!$B1096),""))</f>
        <v/>
      </c>
      <c r="T1096" s="39" t="str">
        <f>IF(T$1&gt;$AE$1,"-",IFERROR(IF(DATEDIF('Base de données'!$A1096,T$1,"d")&lt;&gt;0,"",'Base de données'!$B1096),""))</f>
        <v/>
      </c>
      <c r="U1096" s="39" t="str">
        <f>IF(U$1&gt;$AE$1,"-",IFERROR(IF(DATEDIF('Base de données'!$A1096,U$1,"d")&lt;&gt;0,"",'Base de données'!$B1096),""))</f>
        <v/>
      </c>
      <c r="V1096" s="39" t="str">
        <f>IF(V$1&gt;$AE$1,"-",IFERROR(IF(DATEDIF('Base de données'!$A1096,V$1,"d")&lt;&gt;0,"",'Base de données'!$B1096),""))</f>
        <v/>
      </c>
      <c r="W1096" s="34"/>
      <c r="X1096" s="30" t="str">
        <f>'Base de données'!$C1096&amp;" "&amp;'Base de données'!$D1096</f>
        <v>Lebon Jérôme</v>
      </c>
      <c r="Y1096" s="31">
        <f>COUNTIF('Base de données'!$B:$B,'Base de données'!$B1096)</f>
        <v>12</v>
      </c>
      <c r="AA1096" s="87" cm="1">
        <f t="array" aca="1" ref="AA1096" ca="1">INDIRECT("'Base de données'!A" &amp; ROW(Y1096))</f>
        <v>45748</v>
      </c>
      <c r="AB1096" s="51" t="str" cm="1">
        <f t="array" aca="1" ref="AB1096" ca="1">INDIRECT("'Base de données'!B" &amp; ROW(Z1096))</f>
        <v>55NEX</v>
      </c>
    </row>
    <row r="1097" spans="1:28" x14ac:dyDescent="0.3">
      <c r="A1097" s="41" t="str">
        <f ca="1">IF(IF(AND($B1097&lt;&gt;"-",$B1097=$E1097),"Entrée et sortie","-")="Entrée et sortie",'Base de données'!$B1097,"-")</f>
        <v>-</v>
      </c>
      <c r="B1097" s="41" t="str">
        <f t="shared" ca="1" si="71"/>
        <v>-</v>
      </c>
      <c r="C1097" s="41" t="str">
        <f t="shared" ca="1" si="72"/>
        <v>-</v>
      </c>
      <c r="D1097" s="41" t="str">
        <f>IF($F1097="sortie en cours d'année",'Base de données'!$B1097,"-")</f>
        <v>-</v>
      </c>
      <c r="E1097" s="41" t="str">
        <f>IF($H1097="entrée en cours d'année",'Base de données'!$B1097,"-")</f>
        <v>-</v>
      </c>
      <c r="F1097" s="37" t="str">
        <f t="shared" si="69"/>
        <v/>
      </c>
      <c r="G1097" s="37" t="str">
        <f>IF($J1097="mouvement",_xlfn.XLOOKUP('Base de données'!$B1097,$V:$V,$V:$V,0),"")</f>
        <v/>
      </c>
      <c r="H1097" s="37" t="str">
        <f t="shared" si="70"/>
        <v/>
      </c>
      <c r="I1097" s="37" t="str">
        <f>IF($J1097="mouvement",_xlfn.XLOOKUP('Base de données'!$B1097,$K:$K,$K:$K,0),"")</f>
        <v/>
      </c>
      <c r="J1097" s="38" t="str">
        <f>IF(AND(Y1097&lt;&gt;MAX(Y:Y),COUNTIF(K1097:V1097,'Base de données'!$B1097)&gt;0),"mouvement","")</f>
        <v/>
      </c>
      <c r="K1097" s="39" t="str">
        <f>IF(K$1&gt;$AE$1,"-",IFERROR(IF(DATEDIF('Base de données'!$A1097,K$1,"d")&lt;&gt;0,"",'Base de données'!$B1097),""))</f>
        <v/>
      </c>
      <c r="L1097" s="39" t="str">
        <f>IF(L$1&gt;$AE$1,"-",IFERROR(IF(DATEDIF('Base de données'!$A1097,L$1,"d")&lt;&gt;0,"",'Base de données'!$B1097),""))</f>
        <v/>
      </c>
      <c r="M1097" s="39" t="str">
        <f>IF(M$1&gt;$AE$1,"-",IFERROR(IF(DATEDIF('Base de données'!$A1097,M$1,"d")&lt;&gt;0,"",'Base de données'!$B1097),""))</f>
        <v/>
      </c>
      <c r="N1097" s="39" t="str">
        <f>IF(N$1&gt;$AE$1,"-",IFERROR(IF(DATEDIF('Base de données'!$A1097,N$1,"d")&lt;&gt;0,"",'Base de données'!$B1097),""))</f>
        <v>4VFH6</v>
      </c>
      <c r="O1097" s="39" t="str">
        <f>IF(O$1&gt;$AE$1,"-",IFERROR(IF(DATEDIF('Base de données'!$A1097,O$1,"d")&lt;&gt;0,"",'Base de données'!$B1097),""))</f>
        <v/>
      </c>
      <c r="P1097" s="39" t="str">
        <f>IF(P$1&gt;$AE$1,"-",IFERROR(IF(DATEDIF('Base de données'!$A1097,P$1,"d")&lt;&gt;0,"",'Base de données'!$B1097),""))</f>
        <v/>
      </c>
      <c r="Q1097" s="39" t="str">
        <f>IF(Q$1&gt;$AE$1,"-",IFERROR(IF(DATEDIF('Base de données'!$A1097,Q$1,"d")&lt;&gt;0,"",'Base de données'!$B1097),""))</f>
        <v/>
      </c>
      <c r="R1097" s="39" t="str">
        <f>IF(R$1&gt;$AE$1,"-",IFERROR(IF(DATEDIF('Base de données'!$A1097,R$1,"d")&lt;&gt;0,"",'Base de données'!$B1097),""))</f>
        <v/>
      </c>
      <c r="S1097" s="39" t="str">
        <f>IF(S$1&gt;$AE$1,"-",IFERROR(IF(DATEDIF('Base de données'!$A1097,S$1,"d")&lt;&gt;0,"",'Base de données'!$B1097),""))</f>
        <v/>
      </c>
      <c r="T1097" s="39" t="str">
        <f>IF(T$1&gt;$AE$1,"-",IFERROR(IF(DATEDIF('Base de données'!$A1097,T$1,"d")&lt;&gt;0,"",'Base de données'!$B1097),""))</f>
        <v/>
      </c>
      <c r="U1097" s="39" t="str">
        <f>IF(U$1&gt;$AE$1,"-",IFERROR(IF(DATEDIF('Base de données'!$A1097,U$1,"d")&lt;&gt;0,"",'Base de données'!$B1097),""))</f>
        <v/>
      </c>
      <c r="V1097" s="39" t="str">
        <f>IF(V$1&gt;$AE$1,"-",IFERROR(IF(DATEDIF('Base de données'!$A1097,V$1,"d")&lt;&gt;0,"",'Base de données'!$B1097),""))</f>
        <v/>
      </c>
      <c r="W1097" s="34"/>
      <c r="X1097" s="30" t="str">
        <f>'Base de données'!$C1097&amp;" "&amp;'Base de données'!$D1097</f>
        <v>Moreno Thérèse</v>
      </c>
      <c r="Y1097" s="31">
        <f>COUNTIF('Base de données'!$B:$B,'Base de données'!$B1097)</f>
        <v>12</v>
      </c>
      <c r="AA1097" s="87" cm="1">
        <f t="array" aca="1" ref="AA1097" ca="1">INDIRECT("'Base de données'!A" &amp; ROW(Y1097))</f>
        <v>45748</v>
      </c>
      <c r="AB1097" s="51" t="str" cm="1">
        <f t="array" aca="1" ref="AB1097" ca="1">INDIRECT("'Base de données'!B" &amp; ROW(Z1097))</f>
        <v>4VFH6</v>
      </c>
    </row>
    <row r="1098" spans="1:28" x14ac:dyDescent="0.3">
      <c r="A1098" s="41" t="str">
        <f ca="1">IF(IF(AND($B1098&lt;&gt;"-",$B1098=$E1098),"Entrée et sortie","-")="Entrée et sortie",'Base de données'!$B1098,"-")</f>
        <v>-</v>
      </c>
      <c r="B1098" s="41" t="str">
        <f t="shared" ca="1" si="71"/>
        <v>-</v>
      </c>
      <c r="C1098" s="41" t="str">
        <f t="shared" ca="1" si="72"/>
        <v>-</v>
      </c>
      <c r="D1098" s="41" t="str">
        <f>IF($F1098="sortie en cours d'année",'Base de données'!$B1098,"-")</f>
        <v>-</v>
      </c>
      <c r="E1098" s="41" t="str">
        <f>IF($H1098="entrée en cours d'année",'Base de données'!$B1098,"-")</f>
        <v>-</v>
      </c>
      <c r="F1098" s="37" t="str">
        <f t="shared" si="69"/>
        <v/>
      </c>
      <c r="G1098" s="37" t="str">
        <f>IF($J1098="mouvement",_xlfn.XLOOKUP('Base de données'!$B1098,$V:$V,$V:$V,0),"")</f>
        <v/>
      </c>
      <c r="H1098" s="37" t="str">
        <f t="shared" si="70"/>
        <v/>
      </c>
      <c r="I1098" s="37" t="str">
        <f>IF($J1098="mouvement",_xlfn.XLOOKUP('Base de données'!$B1098,$K:$K,$K:$K,0),"")</f>
        <v/>
      </c>
      <c r="J1098" s="38" t="str">
        <f>IF(AND(Y1098&lt;&gt;MAX(Y:Y),COUNTIF(K1098:V1098,'Base de données'!$B1098)&gt;0),"mouvement","")</f>
        <v/>
      </c>
      <c r="K1098" s="39" t="str">
        <f>IF(K$1&gt;$AE$1,"-",IFERROR(IF(DATEDIF('Base de données'!$A1098,K$1,"d")&lt;&gt;0,"",'Base de données'!$B1098),""))</f>
        <v/>
      </c>
      <c r="L1098" s="39" t="str">
        <f>IF(L$1&gt;$AE$1,"-",IFERROR(IF(DATEDIF('Base de données'!$A1098,L$1,"d")&lt;&gt;0,"",'Base de données'!$B1098),""))</f>
        <v/>
      </c>
      <c r="M1098" s="39" t="str">
        <f>IF(M$1&gt;$AE$1,"-",IFERROR(IF(DATEDIF('Base de données'!$A1098,M$1,"d")&lt;&gt;0,"",'Base de données'!$B1098),""))</f>
        <v/>
      </c>
      <c r="N1098" s="39" t="str">
        <f>IF(N$1&gt;$AE$1,"-",IFERROR(IF(DATEDIF('Base de données'!$A1098,N$1,"d")&lt;&gt;0,"",'Base de données'!$B1098),""))</f>
        <v>BHHGU</v>
      </c>
      <c r="O1098" s="39" t="str">
        <f>IF(O$1&gt;$AE$1,"-",IFERROR(IF(DATEDIF('Base de données'!$A1098,O$1,"d")&lt;&gt;0,"",'Base de données'!$B1098),""))</f>
        <v/>
      </c>
      <c r="P1098" s="39" t="str">
        <f>IF(P$1&gt;$AE$1,"-",IFERROR(IF(DATEDIF('Base de données'!$A1098,P$1,"d")&lt;&gt;0,"",'Base de données'!$B1098),""))</f>
        <v/>
      </c>
      <c r="Q1098" s="39" t="str">
        <f>IF(Q$1&gt;$AE$1,"-",IFERROR(IF(DATEDIF('Base de données'!$A1098,Q$1,"d")&lt;&gt;0,"",'Base de données'!$B1098),""))</f>
        <v/>
      </c>
      <c r="R1098" s="39" t="str">
        <f>IF(R$1&gt;$AE$1,"-",IFERROR(IF(DATEDIF('Base de données'!$A1098,R$1,"d")&lt;&gt;0,"",'Base de données'!$B1098),""))</f>
        <v/>
      </c>
      <c r="S1098" s="39" t="str">
        <f>IF(S$1&gt;$AE$1,"-",IFERROR(IF(DATEDIF('Base de données'!$A1098,S$1,"d")&lt;&gt;0,"",'Base de données'!$B1098),""))</f>
        <v/>
      </c>
      <c r="T1098" s="39" t="str">
        <f>IF(T$1&gt;$AE$1,"-",IFERROR(IF(DATEDIF('Base de données'!$A1098,T$1,"d")&lt;&gt;0,"",'Base de données'!$B1098),""))</f>
        <v/>
      </c>
      <c r="U1098" s="39" t="str">
        <f>IF(U$1&gt;$AE$1,"-",IFERROR(IF(DATEDIF('Base de données'!$A1098,U$1,"d")&lt;&gt;0,"",'Base de données'!$B1098),""))</f>
        <v/>
      </c>
      <c r="V1098" s="39" t="str">
        <f>IF(V$1&gt;$AE$1,"-",IFERROR(IF(DATEDIF('Base de données'!$A1098,V$1,"d")&lt;&gt;0,"",'Base de données'!$B1098),""))</f>
        <v/>
      </c>
      <c r="W1098" s="34"/>
      <c r="X1098" s="30" t="str">
        <f>'Base de données'!$C1098&amp;" "&amp;'Base de données'!$D1098</f>
        <v>Royer Honoré</v>
      </c>
      <c r="Y1098" s="31">
        <f>COUNTIF('Base de données'!$B:$B,'Base de données'!$B1098)</f>
        <v>12</v>
      </c>
      <c r="AA1098" s="87" cm="1">
        <f t="array" aca="1" ref="AA1098" ca="1">INDIRECT("'Base de données'!A" &amp; ROW(Y1098))</f>
        <v>45748</v>
      </c>
      <c r="AB1098" s="51" t="str" cm="1">
        <f t="array" aca="1" ref="AB1098" ca="1">INDIRECT("'Base de données'!B" &amp; ROW(Z1098))</f>
        <v>BHHGU</v>
      </c>
    </row>
    <row r="1099" spans="1:28" x14ac:dyDescent="0.3">
      <c r="A1099" s="41" t="str">
        <f ca="1">IF(IF(AND($B1099&lt;&gt;"-",$B1099=$E1099),"Entrée et sortie","-")="Entrée et sortie",'Base de données'!$B1099,"-")</f>
        <v>-</v>
      </c>
      <c r="B1099" s="41" t="str">
        <f t="shared" ca="1" si="71"/>
        <v>-</v>
      </c>
      <c r="C1099" s="41" t="str">
        <f t="shared" ca="1" si="72"/>
        <v>-</v>
      </c>
      <c r="D1099" s="41" t="str">
        <f>IF($F1099="sortie en cours d'année",'Base de données'!$B1099,"-")</f>
        <v>-</v>
      </c>
      <c r="E1099" s="41" t="str">
        <f>IF($H1099="entrée en cours d'année",'Base de données'!$B1099,"-")</f>
        <v>-</v>
      </c>
      <c r="F1099" s="37" t="str">
        <f t="shared" si="69"/>
        <v/>
      </c>
      <c r="G1099" s="37" t="str">
        <f>IF($J1099="mouvement",_xlfn.XLOOKUP('Base de données'!$B1099,$V:$V,$V:$V,0),"")</f>
        <v/>
      </c>
      <c r="H1099" s="37" t="str">
        <f t="shared" si="70"/>
        <v/>
      </c>
      <c r="I1099" s="37" t="str">
        <f>IF($J1099="mouvement",_xlfn.XLOOKUP('Base de données'!$B1099,$K:$K,$K:$K,0),"")</f>
        <v/>
      </c>
      <c r="J1099" s="38" t="str">
        <f>IF(AND(Y1099&lt;&gt;MAX(Y:Y),COUNTIF(K1099:V1099,'Base de données'!$B1099)&gt;0),"mouvement","")</f>
        <v/>
      </c>
      <c r="K1099" s="39" t="str">
        <f>IF(K$1&gt;$AE$1,"-",IFERROR(IF(DATEDIF('Base de données'!$A1099,K$1,"d")&lt;&gt;0,"",'Base de données'!$B1099),""))</f>
        <v/>
      </c>
      <c r="L1099" s="39" t="str">
        <f>IF(L$1&gt;$AE$1,"-",IFERROR(IF(DATEDIF('Base de données'!$A1099,L$1,"d")&lt;&gt;0,"",'Base de données'!$B1099),""))</f>
        <v/>
      </c>
      <c r="M1099" s="39" t="str">
        <f>IF(M$1&gt;$AE$1,"-",IFERROR(IF(DATEDIF('Base de données'!$A1099,M$1,"d")&lt;&gt;0,"",'Base de données'!$B1099),""))</f>
        <v/>
      </c>
      <c r="N1099" s="39" t="str">
        <f>IF(N$1&gt;$AE$1,"-",IFERROR(IF(DATEDIF('Base de données'!$A1099,N$1,"d")&lt;&gt;0,"",'Base de données'!$B1099),""))</f>
        <v>SWK1T</v>
      </c>
      <c r="O1099" s="39" t="str">
        <f>IF(O$1&gt;$AE$1,"-",IFERROR(IF(DATEDIF('Base de données'!$A1099,O$1,"d")&lt;&gt;0,"",'Base de données'!$B1099),""))</f>
        <v/>
      </c>
      <c r="P1099" s="39" t="str">
        <f>IF(P$1&gt;$AE$1,"-",IFERROR(IF(DATEDIF('Base de données'!$A1099,P$1,"d")&lt;&gt;0,"",'Base de données'!$B1099),""))</f>
        <v/>
      </c>
      <c r="Q1099" s="39" t="str">
        <f>IF(Q$1&gt;$AE$1,"-",IFERROR(IF(DATEDIF('Base de données'!$A1099,Q$1,"d")&lt;&gt;0,"",'Base de données'!$B1099),""))</f>
        <v/>
      </c>
      <c r="R1099" s="39" t="str">
        <f>IF(R$1&gt;$AE$1,"-",IFERROR(IF(DATEDIF('Base de données'!$A1099,R$1,"d")&lt;&gt;0,"",'Base de données'!$B1099),""))</f>
        <v/>
      </c>
      <c r="S1099" s="39" t="str">
        <f>IF(S$1&gt;$AE$1,"-",IFERROR(IF(DATEDIF('Base de données'!$A1099,S$1,"d")&lt;&gt;0,"",'Base de données'!$B1099),""))</f>
        <v/>
      </c>
      <c r="T1099" s="39" t="str">
        <f>IF(T$1&gt;$AE$1,"-",IFERROR(IF(DATEDIF('Base de données'!$A1099,T$1,"d")&lt;&gt;0,"",'Base de données'!$B1099),""))</f>
        <v/>
      </c>
      <c r="U1099" s="39" t="str">
        <f>IF(U$1&gt;$AE$1,"-",IFERROR(IF(DATEDIF('Base de données'!$A1099,U$1,"d")&lt;&gt;0,"",'Base de données'!$B1099),""))</f>
        <v/>
      </c>
      <c r="V1099" s="39" t="str">
        <f>IF(V$1&gt;$AE$1,"-",IFERROR(IF(DATEDIF('Base de données'!$A1099,V$1,"d")&lt;&gt;0,"",'Base de données'!$B1099),""))</f>
        <v/>
      </c>
      <c r="W1099" s="34"/>
      <c r="X1099" s="30" t="str">
        <f>'Base de données'!$C1099&amp;" "&amp;'Base de données'!$D1099</f>
        <v>Chevallier Jules</v>
      </c>
      <c r="Y1099" s="31">
        <f>COUNTIF('Base de données'!$B:$B,'Base de données'!$B1099)</f>
        <v>12</v>
      </c>
      <c r="AA1099" s="87" cm="1">
        <f t="array" aca="1" ref="AA1099" ca="1">INDIRECT("'Base de données'!A" &amp; ROW(Y1099))</f>
        <v>45748</v>
      </c>
      <c r="AB1099" s="51" t="str" cm="1">
        <f t="array" aca="1" ref="AB1099" ca="1">INDIRECT("'Base de données'!B" &amp; ROW(Z1099))</f>
        <v>SWK1T</v>
      </c>
    </row>
    <row r="1100" spans="1:28" x14ac:dyDescent="0.3">
      <c r="A1100" s="41" t="str">
        <f ca="1">IF(IF(AND($B1100&lt;&gt;"-",$B1100=$E1100),"Entrée et sortie","-")="Entrée et sortie",'Base de données'!$B1100,"-")</f>
        <v>-</v>
      </c>
      <c r="B1100" s="41" t="str">
        <f t="shared" ca="1" si="71"/>
        <v>-</v>
      </c>
      <c r="C1100" s="41" t="str">
        <f t="shared" ca="1" si="72"/>
        <v>-</v>
      </c>
      <c r="D1100" s="41" t="str">
        <f>IF($F1100="sortie en cours d'année",'Base de données'!$B1100,"-")</f>
        <v>-</v>
      </c>
      <c r="E1100" s="41" t="str">
        <f>IF($H1100="entrée en cours d'année",'Base de données'!$B1100,"-")</f>
        <v>-</v>
      </c>
      <c r="F1100" s="37" t="str">
        <f t="shared" si="69"/>
        <v/>
      </c>
      <c r="G1100" s="37" t="str">
        <f>IF($J1100="mouvement",_xlfn.XLOOKUP('Base de données'!$B1100,$V:$V,$V:$V,0),"")</f>
        <v/>
      </c>
      <c r="H1100" s="37" t="str">
        <f t="shared" si="70"/>
        <v/>
      </c>
      <c r="I1100" s="37" t="str">
        <f>IF($J1100="mouvement",_xlfn.XLOOKUP('Base de données'!$B1100,$K:$K,$K:$K,0),"")</f>
        <v/>
      </c>
      <c r="J1100" s="38" t="str">
        <f>IF(AND(Y1100&lt;&gt;MAX(Y:Y),COUNTIF(K1100:V1100,'Base de données'!$B1100)&gt;0),"mouvement","")</f>
        <v/>
      </c>
      <c r="K1100" s="39" t="str">
        <f>IF(K$1&gt;$AE$1,"-",IFERROR(IF(DATEDIF('Base de données'!$A1100,K$1,"d")&lt;&gt;0,"",'Base de données'!$B1100),""))</f>
        <v/>
      </c>
      <c r="L1100" s="39" t="str">
        <f>IF(L$1&gt;$AE$1,"-",IFERROR(IF(DATEDIF('Base de données'!$A1100,L$1,"d")&lt;&gt;0,"",'Base de données'!$B1100),""))</f>
        <v/>
      </c>
      <c r="M1100" s="39" t="str">
        <f>IF(M$1&gt;$AE$1,"-",IFERROR(IF(DATEDIF('Base de données'!$A1100,M$1,"d")&lt;&gt;0,"",'Base de données'!$B1100),""))</f>
        <v/>
      </c>
      <c r="N1100" s="39" t="str">
        <f>IF(N$1&gt;$AE$1,"-",IFERROR(IF(DATEDIF('Base de données'!$A1100,N$1,"d")&lt;&gt;0,"",'Base de données'!$B1100),""))</f>
        <v>8IYTJ</v>
      </c>
      <c r="O1100" s="39" t="str">
        <f>IF(O$1&gt;$AE$1,"-",IFERROR(IF(DATEDIF('Base de données'!$A1100,O$1,"d")&lt;&gt;0,"",'Base de données'!$B1100),""))</f>
        <v/>
      </c>
      <c r="P1100" s="39" t="str">
        <f>IF(P$1&gt;$AE$1,"-",IFERROR(IF(DATEDIF('Base de données'!$A1100,P$1,"d")&lt;&gt;0,"",'Base de données'!$B1100),""))</f>
        <v/>
      </c>
      <c r="Q1100" s="39" t="str">
        <f>IF(Q$1&gt;$AE$1,"-",IFERROR(IF(DATEDIF('Base de données'!$A1100,Q$1,"d")&lt;&gt;0,"",'Base de données'!$B1100),""))</f>
        <v/>
      </c>
      <c r="R1100" s="39" t="str">
        <f>IF(R$1&gt;$AE$1,"-",IFERROR(IF(DATEDIF('Base de données'!$A1100,R$1,"d")&lt;&gt;0,"",'Base de données'!$B1100),""))</f>
        <v/>
      </c>
      <c r="S1100" s="39" t="str">
        <f>IF(S$1&gt;$AE$1,"-",IFERROR(IF(DATEDIF('Base de données'!$A1100,S$1,"d")&lt;&gt;0,"",'Base de données'!$B1100),""))</f>
        <v/>
      </c>
      <c r="T1100" s="39" t="str">
        <f>IF(T$1&gt;$AE$1,"-",IFERROR(IF(DATEDIF('Base de données'!$A1100,T$1,"d")&lt;&gt;0,"",'Base de données'!$B1100),""))</f>
        <v/>
      </c>
      <c r="U1100" s="39" t="str">
        <f>IF(U$1&gt;$AE$1,"-",IFERROR(IF(DATEDIF('Base de données'!$A1100,U$1,"d")&lt;&gt;0,"",'Base de données'!$B1100),""))</f>
        <v/>
      </c>
      <c r="V1100" s="39" t="str">
        <f>IF(V$1&gt;$AE$1,"-",IFERROR(IF(DATEDIF('Base de données'!$A1100,V$1,"d")&lt;&gt;0,"",'Base de données'!$B1100),""))</f>
        <v/>
      </c>
      <c r="W1100" s="34"/>
      <c r="X1100" s="30" t="str">
        <f>'Base de données'!$C1100&amp;" "&amp;'Base de données'!$D1100</f>
        <v>Ribeiro Aimé</v>
      </c>
      <c r="Y1100" s="31">
        <f>COUNTIF('Base de données'!$B:$B,'Base de données'!$B1100)</f>
        <v>12</v>
      </c>
      <c r="AA1100" s="87" cm="1">
        <f t="array" aca="1" ref="AA1100" ca="1">INDIRECT("'Base de données'!A" &amp; ROW(Y1100))</f>
        <v>45748</v>
      </c>
      <c r="AB1100" s="51" t="str" cm="1">
        <f t="array" aca="1" ref="AB1100" ca="1">INDIRECT("'Base de données'!B" &amp; ROW(Z1100))</f>
        <v>8IYTJ</v>
      </c>
    </row>
    <row r="1101" spans="1:28" x14ac:dyDescent="0.3">
      <c r="A1101" s="41" t="str">
        <f ca="1">IF(IF(AND($B1101&lt;&gt;"-",$B1101=$E1101),"Entrée et sortie","-")="Entrée et sortie",'Base de données'!$B1101,"-")</f>
        <v>-</v>
      </c>
      <c r="B1101" s="41" t="str">
        <f t="shared" ca="1" si="71"/>
        <v>-</v>
      </c>
      <c r="C1101" s="41" t="str">
        <f t="shared" ca="1" si="72"/>
        <v>-</v>
      </c>
      <c r="D1101" s="41" t="str">
        <f>IF($F1101="sortie en cours d'année",'Base de données'!$B1101,"-")</f>
        <v>-</v>
      </c>
      <c r="E1101" s="41" t="str">
        <f>IF($H1101="entrée en cours d'année",'Base de données'!$B1101,"-")</f>
        <v>-</v>
      </c>
      <c r="F1101" s="37" t="str">
        <f t="shared" si="69"/>
        <v/>
      </c>
      <c r="G1101" s="37" t="str">
        <f>IF($J1101="mouvement",_xlfn.XLOOKUP('Base de données'!$B1101,$V:$V,$V:$V,0),"")</f>
        <v/>
      </c>
      <c r="H1101" s="37" t="str">
        <f t="shared" si="70"/>
        <v/>
      </c>
      <c r="I1101" s="37" t="str">
        <f>IF($J1101="mouvement",_xlfn.XLOOKUP('Base de données'!$B1101,$K:$K,$K:$K,0),"")</f>
        <v/>
      </c>
      <c r="J1101" s="38" t="str">
        <f>IF(AND(Y1101&lt;&gt;MAX(Y:Y),COUNTIF(K1101:V1101,'Base de données'!$B1101)&gt;0),"mouvement","")</f>
        <v/>
      </c>
      <c r="K1101" s="39" t="str">
        <f>IF(K$1&gt;$AE$1,"-",IFERROR(IF(DATEDIF('Base de données'!$A1101,K$1,"d")&lt;&gt;0,"",'Base de données'!$B1101),""))</f>
        <v/>
      </c>
      <c r="L1101" s="39" t="str">
        <f>IF(L$1&gt;$AE$1,"-",IFERROR(IF(DATEDIF('Base de données'!$A1101,L$1,"d")&lt;&gt;0,"",'Base de données'!$B1101),""))</f>
        <v/>
      </c>
      <c r="M1101" s="39" t="str">
        <f>IF(M$1&gt;$AE$1,"-",IFERROR(IF(DATEDIF('Base de données'!$A1101,M$1,"d")&lt;&gt;0,"",'Base de données'!$B1101),""))</f>
        <v/>
      </c>
      <c r="N1101" s="39" t="str">
        <f>IF(N$1&gt;$AE$1,"-",IFERROR(IF(DATEDIF('Base de données'!$A1101,N$1,"d")&lt;&gt;0,"",'Base de données'!$B1101),""))</f>
        <v>UX84B</v>
      </c>
      <c r="O1101" s="39" t="str">
        <f>IF(O$1&gt;$AE$1,"-",IFERROR(IF(DATEDIF('Base de données'!$A1101,O$1,"d")&lt;&gt;0,"",'Base de données'!$B1101),""))</f>
        <v/>
      </c>
      <c r="P1101" s="39" t="str">
        <f>IF(P$1&gt;$AE$1,"-",IFERROR(IF(DATEDIF('Base de données'!$A1101,P$1,"d")&lt;&gt;0,"",'Base de données'!$B1101),""))</f>
        <v/>
      </c>
      <c r="Q1101" s="39" t="str">
        <f>IF(Q$1&gt;$AE$1,"-",IFERROR(IF(DATEDIF('Base de données'!$A1101,Q$1,"d")&lt;&gt;0,"",'Base de données'!$B1101),""))</f>
        <v/>
      </c>
      <c r="R1101" s="39" t="str">
        <f>IF(R$1&gt;$AE$1,"-",IFERROR(IF(DATEDIF('Base de données'!$A1101,R$1,"d")&lt;&gt;0,"",'Base de données'!$B1101),""))</f>
        <v/>
      </c>
      <c r="S1101" s="39" t="str">
        <f>IF(S$1&gt;$AE$1,"-",IFERROR(IF(DATEDIF('Base de données'!$A1101,S$1,"d")&lt;&gt;0,"",'Base de données'!$B1101),""))</f>
        <v/>
      </c>
      <c r="T1101" s="39" t="str">
        <f>IF(T$1&gt;$AE$1,"-",IFERROR(IF(DATEDIF('Base de données'!$A1101,T$1,"d")&lt;&gt;0,"",'Base de données'!$B1101),""))</f>
        <v/>
      </c>
      <c r="U1101" s="39" t="str">
        <f>IF(U$1&gt;$AE$1,"-",IFERROR(IF(DATEDIF('Base de données'!$A1101,U$1,"d")&lt;&gt;0,"",'Base de données'!$B1101),""))</f>
        <v/>
      </c>
      <c r="V1101" s="39" t="str">
        <f>IF(V$1&gt;$AE$1,"-",IFERROR(IF(DATEDIF('Base de données'!$A1101,V$1,"d")&lt;&gt;0,"",'Base de données'!$B1101),""))</f>
        <v/>
      </c>
      <c r="W1101" s="34"/>
      <c r="X1101" s="30" t="str">
        <f>'Base de données'!$C1101&amp;" "&amp;'Base de données'!$D1101</f>
        <v>Le Gall Monique</v>
      </c>
      <c r="Y1101" s="31">
        <f>COUNTIF('Base de données'!$B:$B,'Base de données'!$B1101)</f>
        <v>12</v>
      </c>
      <c r="AA1101" s="87" cm="1">
        <f t="array" aca="1" ref="AA1101" ca="1">INDIRECT("'Base de données'!A" &amp; ROW(Y1101))</f>
        <v>45748</v>
      </c>
      <c r="AB1101" s="51" t="str" cm="1">
        <f t="array" aca="1" ref="AB1101" ca="1">INDIRECT("'Base de données'!B" &amp; ROW(Z1101))</f>
        <v>UX84B</v>
      </c>
    </row>
    <row r="1102" spans="1:28" x14ac:dyDescent="0.3">
      <c r="A1102" s="41" t="str">
        <f ca="1">IF(IF(AND($B1102&lt;&gt;"-",$B1102=$E1102),"Entrée et sortie","-")="Entrée et sortie",'Base de données'!$B1102,"-")</f>
        <v>-</v>
      </c>
      <c r="B1102" s="41" t="str">
        <f t="shared" ca="1" si="71"/>
        <v>T0HSF</v>
      </c>
      <c r="C1102" s="41" t="str">
        <f t="shared" ca="1" si="72"/>
        <v>T0HSF</v>
      </c>
      <c r="D1102" s="41" t="str">
        <f>IF($F1102="sortie en cours d'année",'Base de données'!$B1102,"-")</f>
        <v>T0HSF</v>
      </c>
      <c r="E1102" s="41" t="str">
        <f>IF($H1102="entrée en cours d'année",'Base de données'!$B1102,"-")</f>
        <v>-</v>
      </c>
      <c r="F1102" s="37" t="str">
        <f t="shared" si="69"/>
        <v>sortie en cours d'année</v>
      </c>
      <c r="G1102" s="37">
        <f>IF($J1102="mouvement",_xlfn.XLOOKUP('Base de données'!$B1102,$V:$V,$V:$V,0),"")</f>
        <v>0</v>
      </c>
      <c r="H1102" s="37" t="str">
        <f t="shared" si="70"/>
        <v/>
      </c>
      <c r="I1102" s="37" t="str">
        <f>IF($J1102="mouvement",_xlfn.XLOOKUP('Base de données'!$B1102,$K:$K,$K:$K,0),"")</f>
        <v>T0HSF</v>
      </c>
      <c r="J1102" s="38" t="str">
        <f>IF(AND(Y1102&lt;&gt;MAX(Y:Y),COUNTIF(K1102:V1102,'Base de données'!$B1102)&gt;0),"mouvement","")</f>
        <v>mouvement</v>
      </c>
      <c r="K1102" s="39" t="str">
        <f>IF(K$1&gt;$AE$1,"-",IFERROR(IF(DATEDIF('Base de données'!$A1102,K$1,"d")&lt;&gt;0,"",'Base de données'!$B1102),""))</f>
        <v/>
      </c>
      <c r="L1102" s="39" t="str">
        <f>IF(L$1&gt;$AE$1,"-",IFERROR(IF(DATEDIF('Base de données'!$A1102,L$1,"d")&lt;&gt;0,"",'Base de données'!$B1102),""))</f>
        <v/>
      </c>
      <c r="M1102" s="39" t="str">
        <f>IF(M$1&gt;$AE$1,"-",IFERROR(IF(DATEDIF('Base de données'!$A1102,M$1,"d")&lt;&gt;0,"",'Base de données'!$B1102),""))</f>
        <v/>
      </c>
      <c r="N1102" s="39" t="str">
        <f>IF(N$1&gt;$AE$1,"-",IFERROR(IF(DATEDIF('Base de données'!$A1102,N$1,"d")&lt;&gt;0,"",'Base de données'!$B1102),""))</f>
        <v>T0HSF</v>
      </c>
      <c r="O1102" s="39" t="str">
        <f>IF(O$1&gt;$AE$1,"-",IFERROR(IF(DATEDIF('Base de données'!$A1102,O$1,"d")&lt;&gt;0,"",'Base de données'!$B1102),""))</f>
        <v/>
      </c>
      <c r="P1102" s="39" t="str">
        <f>IF(P$1&gt;$AE$1,"-",IFERROR(IF(DATEDIF('Base de données'!$A1102,P$1,"d")&lt;&gt;0,"",'Base de données'!$B1102),""))</f>
        <v/>
      </c>
      <c r="Q1102" s="39" t="str">
        <f>IF(Q$1&gt;$AE$1,"-",IFERROR(IF(DATEDIF('Base de données'!$A1102,Q$1,"d")&lt;&gt;0,"",'Base de données'!$B1102),""))</f>
        <v/>
      </c>
      <c r="R1102" s="39" t="str">
        <f>IF(R$1&gt;$AE$1,"-",IFERROR(IF(DATEDIF('Base de données'!$A1102,R$1,"d")&lt;&gt;0,"",'Base de données'!$B1102),""))</f>
        <v/>
      </c>
      <c r="S1102" s="39" t="str">
        <f>IF(S$1&gt;$AE$1,"-",IFERROR(IF(DATEDIF('Base de données'!$A1102,S$1,"d")&lt;&gt;0,"",'Base de données'!$B1102),""))</f>
        <v/>
      </c>
      <c r="T1102" s="39" t="str">
        <f>IF(T$1&gt;$AE$1,"-",IFERROR(IF(DATEDIF('Base de données'!$A1102,T$1,"d")&lt;&gt;0,"",'Base de données'!$B1102),""))</f>
        <v/>
      </c>
      <c r="U1102" s="39" t="str">
        <f>IF(U$1&gt;$AE$1,"-",IFERROR(IF(DATEDIF('Base de données'!$A1102,U$1,"d")&lt;&gt;0,"",'Base de données'!$B1102),""))</f>
        <v/>
      </c>
      <c r="V1102" s="39" t="str">
        <f>IF(V$1&gt;$AE$1,"-",IFERROR(IF(DATEDIF('Base de données'!$A1102,V$1,"d")&lt;&gt;0,"",'Base de données'!$B1102),""))</f>
        <v/>
      </c>
      <c r="W1102" s="34"/>
      <c r="X1102" s="30" t="str">
        <f>'Base de données'!$C1102&amp;" "&amp;'Base de données'!$D1102</f>
        <v>Legendre Laure</v>
      </c>
      <c r="Y1102" s="31">
        <f>COUNTIF('Base de données'!$B:$B,'Base de données'!$B1102)</f>
        <v>11</v>
      </c>
      <c r="AA1102" s="87" cm="1">
        <f t="array" aca="1" ref="AA1102" ca="1">INDIRECT("'Base de données'!A" &amp; ROW(Y1102))</f>
        <v>45748</v>
      </c>
      <c r="AB1102" s="51" t="str" cm="1">
        <f t="array" aca="1" ref="AB1102" ca="1">INDIRECT("'Base de données'!B" &amp; ROW(Z1102))</f>
        <v>T0HSF</v>
      </c>
    </row>
    <row r="1103" spans="1:28" x14ac:dyDescent="0.3">
      <c r="A1103" s="41" t="str">
        <f ca="1">IF(IF(AND($B1103&lt;&gt;"-",$B1103=$E1103),"Entrée et sortie","-")="Entrée et sortie",'Base de données'!$B1103,"-")</f>
        <v>-</v>
      </c>
      <c r="B1103" s="41" t="str">
        <f t="shared" ca="1" si="71"/>
        <v>-</v>
      </c>
      <c r="C1103" s="41" t="str">
        <f t="shared" ca="1" si="72"/>
        <v>-</v>
      </c>
      <c r="D1103" s="41" t="str">
        <f>IF($F1103="sortie en cours d'année",'Base de données'!$B1103,"-")</f>
        <v>-</v>
      </c>
      <c r="E1103" s="41" t="str">
        <f>IF($H1103="entrée en cours d'année",'Base de données'!$B1103,"-")</f>
        <v>-</v>
      </c>
      <c r="F1103" s="37" t="str">
        <f t="shared" si="69"/>
        <v/>
      </c>
      <c r="G1103" s="37" t="str">
        <f>IF($J1103="mouvement",_xlfn.XLOOKUP('Base de données'!$B1103,$V:$V,$V:$V,0),"")</f>
        <v/>
      </c>
      <c r="H1103" s="37" t="str">
        <f t="shared" si="70"/>
        <v/>
      </c>
      <c r="I1103" s="37" t="str">
        <f>IF($J1103="mouvement",_xlfn.XLOOKUP('Base de données'!$B1103,$K:$K,$K:$K,0),"")</f>
        <v/>
      </c>
      <c r="J1103" s="38" t="str">
        <f>IF(AND(Y1103&lt;&gt;MAX(Y:Y),COUNTIF(K1103:V1103,'Base de données'!$B1103)&gt;0),"mouvement","")</f>
        <v/>
      </c>
      <c r="K1103" s="39" t="str">
        <f>IF(K$1&gt;$AE$1,"-",IFERROR(IF(DATEDIF('Base de données'!$A1103,K$1,"d")&lt;&gt;0,"",'Base de données'!$B1103),""))</f>
        <v/>
      </c>
      <c r="L1103" s="39" t="str">
        <f>IF(L$1&gt;$AE$1,"-",IFERROR(IF(DATEDIF('Base de données'!$A1103,L$1,"d")&lt;&gt;0,"",'Base de données'!$B1103),""))</f>
        <v/>
      </c>
      <c r="M1103" s="39" t="str">
        <f>IF(M$1&gt;$AE$1,"-",IFERROR(IF(DATEDIF('Base de données'!$A1103,M$1,"d")&lt;&gt;0,"",'Base de données'!$B1103),""))</f>
        <v/>
      </c>
      <c r="N1103" s="39" t="str">
        <f>IF(N$1&gt;$AE$1,"-",IFERROR(IF(DATEDIF('Base de données'!$A1103,N$1,"d")&lt;&gt;0,"",'Base de données'!$B1103),""))</f>
        <v>IFJYC</v>
      </c>
      <c r="O1103" s="39" t="str">
        <f>IF(O$1&gt;$AE$1,"-",IFERROR(IF(DATEDIF('Base de données'!$A1103,O$1,"d")&lt;&gt;0,"",'Base de données'!$B1103),""))</f>
        <v/>
      </c>
      <c r="P1103" s="39" t="str">
        <f>IF(P$1&gt;$AE$1,"-",IFERROR(IF(DATEDIF('Base de données'!$A1103,P$1,"d")&lt;&gt;0,"",'Base de données'!$B1103),""))</f>
        <v/>
      </c>
      <c r="Q1103" s="39" t="str">
        <f>IF(Q$1&gt;$AE$1,"-",IFERROR(IF(DATEDIF('Base de données'!$A1103,Q$1,"d")&lt;&gt;0,"",'Base de données'!$B1103),""))</f>
        <v/>
      </c>
      <c r="R1103" s="39" t="str">
        <f>IF(R$1&gt;$AE$1,"-",IFERROR(IF(DATEDIF('Base de données'!$A1103,R$1,"d")&lt;&gt;0,"",'Base de données'!$B1103),""))</f>
        <v/>
      </c>
      <c r="S1103" s="39" t="str">
        <f>IF(S$1&gt;$AE$1,"-",IFERROR(IF(DATEDIF('Base de données'!$A1103,S$1,"d")&lt;&gt;0,"",'Base de données'!$B1103),""))</f>
        <v/>
      </c>
      <c r="T1103" s="39" t="str">
        <f>IF(T$1&gt;$AE$1,"-",IFERROR(IF(DATEDIF('Base de données'!$A1103,T$1,"d")&lt;&gt;0,"",'Base de données'!$B1103),""))</f>
        <v/>
      </c>
      <c r="U1103" s="39" t="str">
        <f>IF(U$1&gt;$AE$1,"-",IFERROR(IF(DATEDIF('Base de données'!$A1103,U$1,"d")&lt;&gt;0,"",'Base de données'!$B1103),""))</f>
        <v/>
      </c>
      <c r="V1103" s="39" t="str">
        <f>IF(V$1&gt;$AE$1,"-",IFERROR(IF(DATEDIF('Base de données'!$A1103,V$1,"d")&lt;&gt;0,"",'Base de données'!$B1103),""))</f>
        <v/>
      </c>
      <c r="W1103" s="34"/>
      <c r="X1103" s="30" t="str">
        <f>'Base de données'!$C1103&amp;" "&amp;'Base de données'!$D1103</f>
        <v>Lévy Denise</v>
      </c>
      <c r="Y1103" s="31">
        <f>COUNTIF('Base de données'!$B:$B,'Base de données'!$B1103)</f>
        <v>12</v>
      </c>
      <c r="AA1103" s="87" cm="1">
        <f t="array" aca="1" ref="AA1103" ca="1">INDIRECT("'Base de données'!A" &amp; ROW(Y1103))</f>
        <v>45748</v>
      </c>
      <c r="AB1103" s="51" t="str" cm="1">
        <f t="array" aca="1" ref="AB1103" ca="1">INDIRECT("'Base de données'!B" &amp; ROW(Z1103))</f>
        <v>IFJYC</v>
      </c>
    </row>
    <row r="1104" spans="1:28" x14ac:dyDescent="0.3">
      <c r="A1104" s="41" t="str">
        <f ca="1">IF(IF(AND($B1104&lt;&gt;"-",$B1104=$E1104),"Entrée et sortie","-")="Entrée et sortie",'Base de données'!$B1104,"-")</f>
        <v>-</v>
      </c>
      <c r="B1104" s="41" t="str">
        <f t="shared" ca="1" si="71"/>
        <v>CN75F</v>
      </c>
      <c r="C1104" s="41" t="str">
        <f t="shared" ca="1" si="72"/>
        <v>CN75F</v>
      </c>
      <c r="D1104" s="41" t="str">
        <f>IF($F1104="sortie en cours d'année",'Base de données'!$B1104,"-")</f>
        <v>CN75F</v>
      </c>
      <c r="E1104" s="41" t="str">
        <f>IF($H1104="entrée en cours d'année",'Base de données'!$B1104,"-")</f>
        <v>-</v>
      </c>
      <c r="F1104" s="37" t="str">
        <f t="shared" si="69"/>
        <v>sortie en cours d'année</v>
      </c>
      <c r="G1104" s="37">
        <f>IF($J1104="mouvement",_xlfn.XLOOKUP('Base de données'!$B1104,$V:$V,$V:$V,0),"")</f>
        <v>0</v>
      </c>
      <c r="H1104" s="37" t="str">
        <f t="shared" si="70"/>
        <v/>
      </c>
      <c r="I1104" s="37" t="str">
        <f>IF($J1104="mouvement",_xlfn.XLOOKUP('Base de données'!$B1104,$K:$K,$K:$K,0),"")</f>
        <v>CN75F</v>
      </c>
      <c r="J1104" s="38" t="str">
        <f>IF(AND(Y1104&lt;&gt;MAX(Y:Y),COUNTIF(K1104:V1104,'Base de données'!$B1104)&gt;0),"mouvement","")</f>
        <v>mouvement</v>
      </c>
      <c r="K1104" s="39" t="str">
        <f>IF(K$1&gt;$AE$1,"-",IFERROR(IF(DATEDIF('Base de données'!$A1104,K$1,"d")&lt;&gt;0,"",'Base de données'!$B1104),""))</f>
        <v/>
      </c>
      <c r="L1104" s="39" t="str">
        <f>IF(L$1&gt;$AE$1,"-",IFERROR(IF(DATEDIF('Base de données'!$A1104,L$1,"d")&lt;&gt;0,"",'Base de données'!$B1104),""))</f>
        <v/>
      </c>
      <c r="M1104" s="39" t="str">
        <f>IF(M$1&gt;$AE$1,"-",IFERROR(IF(DATEDIF('Base de données'!$A1104,M$1,"d")&lt;&gt;0,"",'Base de données'!$B1104),""))</f>
        <v/>
      </c>
      <c r="N1104" s="39" t="str">
        <f>IF(N$1&gt;$AE$1,"-",IFERROR(IF(DATEDIF('Base de données'!$A1104,N$1,"d")&lt;&gt;0,"",'Base de données'!$B1104),""))</f>
        <v>CN75F</v>
      </c>
      <c r="O1104" s="39" t="str">
        <f>IF(O$1&gt;$AE$1,"-",IFERROR(IF(DATEDIF('Base de données'!$A1104,O$1,"d")&lt;&gt;0,"",'Base de données'!$B1104),""))</f>
        <v/>
      </c>
      <c r="P1104" s="39" t="str">
        <f>IF(P$1&gt;$AE$1,"-",IFERROR(IF(DATEDIF('Base de données'!$A1104,P$1,"d")&lt;&gt;0,"",'Base de données'!$B1104),""))</f>
        <v/>
      </c>
      <c r="Q1104" s="39" t="str">
        <f>IF(Q$1&gt;$AE$1,"-",IFERROR(IF(DATEDIF('Base de données'!$A1104,Q$1,"d")&lt;&gt;0,"",'Base de données'!$B1104),""))</f>
        <v/>
      </c>
      <c r="R1104" s="39" t="str">
        <f>IF(R$1&gt;$AE$1,"-",IFERROR(IF(DATEDIF('Base de données'!$A1104,R$1,"d")&lt;&gt;0,"",'Base de données'!$B1104),""))</f>
        <v/>
      </c>
      <c r="S1104" s="39" t="str">
        <f>IF(S$1&gt;$AE$1,"-",IFERROR(IF(DATEDIF('Base de données'!$A1104,S$1,"d")&lt;&gt;0,"",'Base de données'!$B1104),""))</f>
        <v/>
      </c>
      <c r="T1104" s="39" t="str">
        <f>IF(T$1&gt;$AE$1,"-",IFERROR(IF(DATEDIF('Base de données'!$A1104,T$1,"d")&lt;&gt;0,"",'Base de données'!$B1104),""))</f>
        <v/>
      </c>
      <c r="U1104" s="39" t="str">
        <f>IF(U$1&gt;$AE$1,"-",IFERROR(IF(DATEDIF('Base de données'!$A1104,U$1,"d")&lt;&gt;0,"",'Base de données'!$B1104),""))</f>
        <v/>
      </c>
      <c r="V1104" s="39" t="str">
        <f>IF(V$1&gt;$AE$1,"-",IFERROR(IF(DATEDIF('Base de données'!$A1104,V$1,"d")&lt;&gt;0,"",'Base de données'!$B1104),""))</f>
        <v/>
      </c>
      <c r="W1104" s="34"/>
      <c r="X1104" s="30" t="str">
        <f>'Base de données'!$C1104&amp;" "&amp;'Base de données'!$D1104</f>
        <v>Camus Emmanuel</v>
      </c>
      <c r="Y1104" s="31">
        <f>COUNTIF('Base de données'!$B:$B,'Base de données'!$B1104)</f>
        <v>11</v>
      </c>
      <c r="AA1104" s="87" cm="1">
        <f t="array" aca="1" ref="AA1104" ca="1">INDIRECT("'Base de données'!A" &amp; ROW(Y1104))</f>
        <v>45748</v>
      </c>
      <c r="AB1104" s="51" t="str" cm="1">
        <f t="array" aca="1" ref="AB1104" ca="1">INDIRECT("'Base de données'!B" &amp; ROW(Z1104))</f>
        <v>CN75F</v>
      </c>
    </row>
    <row r="1105" spans="1:28" x14ac:dyDescent="0.3">
      <c r="A1105" s="41" t="str">
        <f ca="1">IF(IF(AND($B1105&lt;&gt;"-",$B1105=$E1105),"Entrée et sortie","-")="Entrée et sortie",'Base de données'!$B1105,"-")</f>
        <v>-</v>
      </c>
      <c r="B1105" s="41" t="str">
        <f t="shared" ca="1" si="71"/>
        <v>-</v>
      </c>
      <c r="C1105" s="41" t="str">
        <f t="shared" ca="1" si="72"/>
        <v>-</v>
      </c>
      <c r="D1105" s="41" t="str">
        <f>IF($F1105="sortie en cours d'année",'Base de données'!$B1105,"-")</f>
        <v>-</v>
      </c>
      <c r="E1105" s="41" t="str">
        <f>IF($H1105="entrée en cours d'année",'Base de données'!$B1105,"-")</f>
        <v>-</v>
      </c>
      <c r="F1105" s="37" t="str">
        <f t="shared" si="69"/>
        <v/>
      </c>
      <c r="G1105" s="37" t="str">
        <f>IF($J1105="mouvement",_xlfn.XLOOKUP('Base de données'!$B1105,$V:$V,$V:$V,0),"")</f>
        <v/>
      </c>
      <c r="H1105" s="37" t="str">
        <f t="shared" si="70"/>
        <v/>
      </c>
      <c r="I1105" s="37" t="str">
        <f>IF($J1105="mouvement",_xlfn.XLOOKUP('Base de données'!$B1105,$K:$K,$K:$K,0),"")</f>
        <v/>
      </c>
      <c r="J1105" s="38" t="str">
        <f>IF(AND(Y1105&lt;&gt;MAX(Y:Y),COUNTIF(K1105:V1105,'Base de données'!$B1105)&gt;0),"mouvement","")</f>
        <v/>
      </c>
      <c r="K1105" s="39" t="str">
        <f>IF(K$1&gt;$AE$1,"-",IFERROR(IF(DATEDIF('Base de données'!$A1105,K$1,"d")&lt;&gt;0,"",'Base de données'!$B1105),""))</f>
        <v/>
      </c>
      <c r="L1105" s="39" t="str">
        <f>IF(L$1&gt;$AE$1,"-",IFERROR(IF(DATEDIF('Base de données'!$A1105,L$1,"d")&lt;&gt;0,"",'Base de données'!$B1105),""))</f>
        <v/>
      </c>
      <c r="M1105" s="39" t="str">
        <f>IF(M$1&gt;$AE$1,"-",IFERROR(IF(DATEDIF('Base de données'!$A1105,M$1,"d")&lt;&gt;0,"",'Base de données'!$B1105),""))</f>
        <v/>
      </c>
      <c r="N1105" s="39" t="str">
        <f>IF(N$1&gt;$AE$1,"-",IFERROR(IF(DATEDIF('Base de données'!$A1105,N$1,"d")&lt;&gt;0,"",'Base de données'!$B1105),""))</f>
        <v>3E96F</v>
      </c>
      <c r="O1105" s="39" t="str">
        <f>IF(O$1&gt;$AE$1,"-",IFERROR(IF(DATEDIF('Base de données'!$A1105,O$1,"d")&lt;&gt;0,"",'Base de données'!$B1105),""))</f>
        <v/>
      </c>
      <c r="P1105" s="39" t="str">
        <f>IF(P$1&gt;$AE$1,"-",IFERROR(IF(DATEDIF('Base de données'!$A1105,P$1,"d")&lt;&gt;0,"",'Base de données'!$B1105),""))</f>
        <v/>
      </c>
      <c r="Q1105" s="39" t="str">
        <f>IF(Q$1&gt;$AE$1,"-",IFERROR(IF(DATEDIF('Base de données'!$A1105,Q$1,"d")&lt;&gt;0,"",'Base de données'!$B1105),""))</f>
        <v/>
      </c>
      <c r="R1105" s="39" t="str">
        <f>IF(R$1&gt;$AE$1,"-",IFERROR(IF(DATEDIF('Base de données'!$A1105,R$1,"d")&lt;&gt;0,"",'Base de données'!$B1105),""))</f>
        <v/>
      </c>
      <c r="S1105" s="39" t="str">
        <f>IF(S$1&gt;$AE$1,"-",IFERROR(IF(DATEDIF('Base de données'!$A1105,S$1,"d")&lt;&gt;0,"",'Base de données'!$B1105),""))</f>
        <v/>
      </c>
      <c r="T1105" s="39" t="str">
        <f>IF(T$1&gt;$AE$1,"-",IFERROR(IF(DATEDIF('Base de données'!$A1105,T$1,"d")&lt;&gt;0,"",'Base de données'!$B1105),""))</f>
        <v/>
      </c>
      <c r="U1105" s="39" t="str">
        <f>IF(U$1&gt;$AE$1,"-",IFERROR(IF(DATEDIF('Base de données'!$A1105,U$1,"d")&lt;&gt;0,"",'Base de données'!$B1105),""))</f>
        <v/>
      </c>
      <c r="V1105" s="39" t="str">
        <f>IF(V$1&gt;$AE$1,"-",IFERROR(IF(DATEDIF('Base de données'!$A1105,V$1,"d")&lt;&gt;0,"",'Base de données'!$B1105),""))</f>
        <v/>
      </c>
      <c r="W1105" s="34"/>
      <c r="X1105" s="30" t="str">
        <f>'Base de données'!$C1105&amp;" "&amp;'Base de données'!$D1105</f>
        <v>Becker Michèle</v>
      </c>
      <c r="Y1105" s="31">
        <f>COUNTIF('Base de données'!$B:$B,'Base de données'!$B1105)</f>
        <v>12</v>
      </c>
      <c r="AA1105" s="87" cm="1">
        <f t="array" aca="1" ref="AA1105" ca="1">INDIRECT("'Base de données'!A" &amp; ROW(Y1105))</f>
        <v>45748</v>
      </c>
      <c r="AB1105" s="51" t="str" cm="1">
        <f t="array" aca="1" ref="AB1105" ca="1">INDIRECT("'Base de données'!B" &amp; ROW(Z1105))</f>
        <v>3E96F</v>
      </c>
    </row>
    <row r="1106" spans="1:28" x14ac:dyDescent="0.3">
      <c r="A1106" s="41" t="str">
        <f ca="1">IF(IF(AND($B1106&lt;&gt;"-",$B1106=$E1106),"Entrée et sortie","-")="Entrée et sortie",'Base de données'!$B1106,"-")</f>
        <v>G45AC</v>
      </c>
      <c r="B1106" s="41" t="str">
        <f t="shared" ca="1" si="71"/>
        <v>G45AC</v>
      </c>
      <c r="C1106" s="41" t="str">
        <f t="shared" ca="1" si="72"/>
        <v>G45AC</v>
      </c>
      <c r="D1106" s="41" t="str">
        <f>IF($F1106="sortie en cours d'année",'Base de données'!$B1106,"-")</f>
        <v>G45AC</v>
      </c>
      <c r="E1106" s="41" t="str">
        <f>IF($H1106="entrée en cours d'année",'Base de données'!$B1106,"-")</f>
        <v>G45AC</v>
      </c>
      <c r="F1106" s="37" t="str">
        <f t="shared" si="69"/>
        <v>sortie en cours d'année</v>
      </c>
      <c r="G1106" s="37">
        <f>IF($J1106="mouvement",_xlfn.XLOOKUP('Base de données'!$B1106,$V:$V,$V:$V,0),"")</f>
        <v>0</v>
      </c>
      <c r="H1106" s="37" t="str">
        <f t="shared" si="70"/>
        <v>entrée en cours d'année</v>
      </c>
      <c r="I1106" s="37">
        <f>IF($J1106="mouvement",_xlfn.XLOOKUP('Base de données'!$B1106,$K:$K,$K:$K,0),"")</f>
        <v>0</v>
      </c>
      <c r="J1106" s="38" t="str">
        <f>IF(AND(Y1106&lt;&gt;MAX(Y:Y),COUNTIF(K1106:V1106,'Base de données'!$B1106)&gt;0),"mouvement","")</f>
        <v>mouvement</v>
      </c>
      <c r="K1106" s="39" t="str">
        <f>IF(K$1&gt;$AE$1,"-",IFERROR(IF(DATEDIF('Base de données'!$A1106,K$1,"d")&lt;&gt;0,"",'Base de données'!$B1106),""))</f>
        <v/>
      </c>
      <c r="L1106" s="39" t="str">
        <f>IF(L$1&gt;$AE$1,"-",IFERROR(IF(DATEDIF('Base de données'!$A1106,L$1,"d")&lt;&gt;0,"",'Base de données'!$B1106),""))</f>
        <v/>
      </c>
      <c r="M1106" s="39" t="str">
        <f>IF(M$1&gt;$AE$1,"-",IFERROR(IF(DATEDIF('Base de données'!$A1106,M$1,"d")&lt;&gt;0,"",'Base de données'!$B1106),""))</f>
        <v/>
      </c>
      <c r="N1106" s="39" t="str">
        <f>IF(N$1&gt;$AE$1,"-",IFERROR(IF(DATEDIF('Base de données'!$A1106,N$1,"d")&lt;&gt;0,"",'Base de données'!$B1106),""))</f>
        <v>G45AC</v>
      </c>
      <c r="O1106" s="39" t="str">
        <f>IF(O$1&gt;$AE$1,"-",IFERROR(IF(DATEDIF('Base de données'!$A1106,O$1,"d")&lt;&gt;0,"",'Base de données'!$B1106),""))</f>
        <v/>
      </c>
      <c r="P1106" s="39" t="str">
        <f>IF(P$1&gt;$AE$1,"-",IFERROR(IF(DATEDIF('Base de données'!$A1106,P$1,"d")&lt;&gt;0,"",'Base de données'!$B1106),""))</f>
        <v/>
      </c>
      <c r="Q1106" s="39" t="str">
        <f>IF(Q$1&gt;$AE$1,"-",IFERROR(IF(DATEDIF('Base de données'!$A1106,Q$1,"d")&lt;&gt;0,"",'Base de données'!$B1106),""))</f>
        <v/>
      </c>
      <c r="R1106" s="39" t="str">
        <f>IF(R$1&gt;$AE$1,"-",IFERROR(IF(DATEDIF('Base de données'!$A1106,R$1,"d")&lt;&gt;0,"",'Base de données'!$B1106),""))</f>
        <v/>
      </c>
      <c r="S1106" s="39" t="str">
        <f>IF(S$1&gt;$AE$1,"-",IFERROR(IF(DATEDIF('Base de données'!$A1106,S$1,"d")&lt;&gt;0,"",'Base de données'!$B1106),""))</f>
        <v/>
      </c>
      <c r="T1106" s="39" t="str">
        <f>IF(T$1&gt;$AE$1,"-",IFERROR(IF(DATEDIF('Base de données'!$A1106,T$1,"d")&lt;&gt;0,"",'Base de données'!$B1106),""))</f>
        <v/>
      </c>
      <c r="U1106" s="39" t="str">
        <f>IF(U$1&gt;$AE$1,"-",IFERROR(IF(DATEDIF('Base de données'!$A1106,U$1,"d")&lt;&gt;0,"",'Base de données'!$B1106),""))</f>
        <v/>
      </c>
      <c r="V1106" s="39" t="str">
        <f>IF(V$1&gt;$AE$1,"-",IFERROR(IF(DATEDIF('Base de données'!$A1106,V$1,"d")&lt;&gt;0,"",'Base de données'!$B1106),""))</f>
        <v/>
      </c>
      <c r="W1106" s="34"/>
      <c r="X1106" s="30" t="str">
        <f>'Base de données'!$C1106&amp;" "&amp;'Base de données'!$D1106</f>
        <v>Breton Gabrielle</v>
      </c>
      <c r="Y1106" s="31">
        <f>COUNTIF('Base de données'!$B:$B,'Base de données'!$B1106)</f>
        <v>3</v>
      </c>
      <c r="AA1106" s="87" cm="1">
        <f t="array" aca="1" ref="AA1106" ca="1">INDIRECT("'Base de données'!A" &amp; ROW(Y1106))</f>
        <v>45748</v>
      </c>
      <c r="AB1106" s="51" t="str" cm="1">
        <f t="array" aca="1" ref="AB1106" ca="1">INDIRECT("'Base de données'!B" &amp; ROW(Z1106))</f>
        <v>G45AC</v>
      </c>
    </row>
    <row r="1107" spans="1:28" x14ac:dyDescent="0.3">
      <c r="A1107" s="41" t="str">
        <f ca="1">IF(IF(AND($B1107&lt;&gt;"-",$B1107=$E1107),"Entrée et sortie","-")="Entrée et sortie",'Base de données'!$B1107,"-")</f>
        <v>-</v>
      </c>
      <c r="B1107" s="41" t="str">
        <f t="shared" ca="1" si="71"/>
        <v>-</v>
      </c>
      <c r="C1107" s="41" t="str">
        <f t="shared" ca="1" si="72"/>
        <v>-</v>
      </c>
      <c r="D1107" s="41" t="str">
        <f>IF($F1107="sortie en cours d'année",'Base de données'!$B1107,"-")</f>
        <v>-</v>
      </c>
      <c r="E1107" s="41" t="str">
        <f>IF($H1107="entrée en cours d'année",'Base de données'!$B1107,"-")</f>
        <v>QJKEN</v>
      </c>
      <c r="F1107" s="37" t="str">
        <f t="shared" si="69"/>
        <v/>
      </c>
      <c r="G1107" s="37" t="str">
        <f>IF($J1107="mouvement",_xlfn.XLOOKUP('Base de données'!$B1107,$V:$V,$V:$V,0),"")</f>
        <v>QJKEN</v>
      </c>
      <c r="H1107" s="37" t="str">
        <f t="shared" si="70"/>
        <v>entrée en cours d'année</v>
      </c>
      <c r="I1107" s="37">
        <f>IF($J1107="mouvement",_xlfn.XLOOKUP('Base de données'!$B1107,$K:$K,$K:$K,0),"")</f>
        <v>0</v>
      </c>
      <c r="J1107" s="38" t="str">
        <f>IF(AND(Y1107&lt;&gt;MAX(Y:Y),COUNTIF(K1107:V1107,'Base de données'!$B1107)&gt;0),"mouvement","")</f>
        <v>mouvement</v>
      </c>
      <c r="K1107" s="39" t="str">
        <f>IF(K$1&gt;$AE$1,"-",IFERROR(IF(DATEDIF('Base de données'!$A1107,K$1,"d")&lt;&gt;0,"",'Base de données'!$B1107),""))</f>
        <v/>
      </c>
      <c r="L1107" s="39" t="str">
        <f>IF(L$1&gt;$AE$1,"-",IFERROR(IF(DATEDIF('Base de données'!$A1107,L$1,"d")&lt;&gt;0,"",'Base de données'!$B1107),""))</f>
        <v/>
      </c>
      <c r="M1107" s="39" t="str">
        <f>IF(M$1&gt;$AE$1,"-",IFERROR(IF(DATEDIF('Base de données'!$A1107,M$1,"d")&lt;&gt;0,"",'Base de données'!$B1107),""))</f>
        <v/>
      </c>
      <c r="N1107" s="39" t="str">
        <f>IF(N$1&gt;$AE$1,"-",IFERROR(IF(DATEDIF('Base de données'!$A1107,N$1,"d")&lt;&gt;0,"",'Base de données'!$B1107),""))</f>
        <v>QJKEN</v>
      </c>
      <c r="O1107" s="39" t="str">
        <f>IF(O$1&gt;$AE$1,"-",IFERROR(IF(DATEDIF('Base de données'!$A1107,O$1,"d")&lt;&gt;0,"",'Base de données'!$B1107),""))</f>
        <v/>
      </c>
      <c r="P1107" s="39" t="str">
        <f>IF(P$1&gt;$AE$1,"-",IFERROR(IF(DATEDIF('Base de données'!$A1107,P$1,"d")&lt;&gt;0,"",'Base de données'!$B1107),""))</f>
        <v/>
      </c>
      <c r="Q1107" s="39" t="str">
        <f>IF(Q$1&gt;$AE$1,"-",IFERROR(IF(DATEDIF('Base de données'!$A1107,Q$1,"d")&lt;&gt;0,"",'Base de données'!$B1107),""))</f>
        <v/>
      </c>
      <c r="R1107" s="39" t="str">
        <f>IF(R$1&gt;$AE$1,"-",IFERROR(IF(DATEDIF('Base de données'!$A1107,R$1,"d")&lt;&gt;0,"",'Base de données'!$B1107),""))</f>
        <v/>
      </c>
      <c r="S1107" s="39" t="str">
        <f>IF(S$1&gt;$AE$1,"-",IFERROR(IF(DATEDIF('Base de données'!$A1107,S$1,"d")&lt;&gt;0,"",'Base de données'!$B1107),""))</f>
        <v/>
      </c>
      <c r="T1107" s="39" t="str">
        <f>IF(T$1&gt;$AE$1,"-",IFERROR(IF(DATEDIF('Base de données'!$A1107,T$1,"d")&lt;&gt;0,"",'Base de données'!$B1107),""))</f>
        <v/>
      </c>
      <c r="U1107" s="39" t="str">
        <f>IF(U$1&gt;$AE$1,"-",IFERROR(IF(DATEDIF('Base de données'!$A1107,U$1,"d")&lt;&gt;0,"",'Base de données'!$B1107),""))</f>
        <v/>
      </c>
      <c r="V1107" s="39" t="str">
        <f>IF(V$1&gt;$AE$1,"-",IFERROR(IF(DATEDIF('Base de données'!$A1107,V$1,"d")&lt;&gt;0,"",'Base de données'!$B1107),""))</f>
        <v/>
      </c>
      <c r="W1107" s="34"/>
      <c r="X1107" s="30" t="str">
        <f>'Base de données'!$C1107&amp;" "&amp;'Base de données'!$D1107</f>
        <v>Salmon Thibaut</v>
      </c>
      <c r="Y1107" s="31">
        <f>COUNTIF('Base de données'!$B:$B,'Base de données'!$B1107)</f>
        <v>11</v>
      </c>
      <c r="AA1107" s="87" cm="1">
        <f t="array" aca="1" ref="AA1107" ca="1">INDIRECT("'Base de données'!A" &amp; ROW(Y1107))</f>
        <v>45748</v>
      </c>
      <c r="AB1107" s="51" t="str" cm="1">
        <f t="array" aca="1" ref="AB1107" ca="1">INDIRECT("'Base de données'!B" &amp; ROW(Z1107))</f>
        <v>QJKEN</v>
      </c>
    </row>
    <row r="1108" spans="1:28" x14ac:dyDescent="0.3">
      <c r="A1108" s="41" t="str">
        <f ca="1">IF(IF(AND($B1108&lt;&gt;"-",$B1108=$E1108),"Entrée et sortie","-")="Entrée et sortie",'Base de données'!$B1108,"-")</f>
        <v>-</v>
      </c>
      <c r="B1108" s="41" t="str">
        <f t="shared" ca="1" si="71"/>
        <v>-</v>
      </c>
      <c r="C1108" s="41" t="str">
        <f t="shared" ca="1" si="72"/>
        <v>-</v>
      </c>
      <c r="D1108" s="41" t="str">
        <f>IF($F1108="sortie en cours d'année",'Base de données'!$B1108,"-")</f>
        <v>-</v>
      </c>
      <c r="E1108" s="41" t="str">
        <f>IF($H1108="entrée en cours d'année",'Base de données'!$B1108,"-")</f>
        <v>FUMYO</v>
      </c>
      <c r="F1108" s="37" t="str">
        <f t="shared" si="69"/>
        <v/>
      </c>
      <c r="G1108" s="37" t="str">
        <f>IF($J1108="mouvement",_xlfn.XLOOKUP('Base de données'!$B1108,$V:$V,$V:$V,0),"")</f>
        <v>FUMYO</v>
      </c>
      <c r="H1108" s="37" t="str">
        <f t="shared" si="70"/>
        <v>entrée en cours d'année</v>
      </c>
      <c r="I1108" s="37">
        <f>IF($J1108="mouvement",_xlfn.XLOOKUP('Base de données'!$B1108,$K:$K,$K:$K,0),"")</f>
        <v>0</v>
      </c>
      <c r="J1108" s="38" t="str">
        <f>IF(AND(Y1108&lt;&gt;MAX(Y:Y),COUNTIF(K1108:V1108,'Base de données'!$B1108)&gt;0),"mouvement","")</f>
        <v>mouvement</v>
      </c>
      <c r="K1108" s="39" t="str">
        <f>IF(K$1&gt;$AE$1,"-",IFERROR(IF(DATEDIF('Base de données'!$A1108,K$1,"d")&lt;&gt;0,"",'Base de données'!$B1108),""))</f>
        <v/>
      </c>
      <c r="L1108" s="39" t="str">
        <f>IF(L$1&gt;$AE$1,"-",IFERROR(IF(DATEDIF('Base de données'!$A1108,L$1,"d")&lt;&gt;0,"",'Base de données'!$B1108),""))</f>
        <v/>
      </c>
      <c r="M1108" s="39" t="str">
        <f>IF(M$1&gt;$AE$1,"-",IFERROR(IF(DATEDIF('Base de données'!$A1108,M$1,"d")&lt;&gt;0,"",'Base de données'!$B1108),""))</f>
        <v/>
      </c>
      <c r="N1108" s="39" t="str">
        <f>IF(N$1&gt;$AE$1,"-",IFERROR(IF(DATEDIF('Base de données'!$A1108,N$1,"d")&lt;&gt;0,"",'Base de données'!$B1108),""))</f>
        <v>FUMYO</v>
      </c>
      <c r="O1108" s="39" t="str">
        <f>IF(O$1&gt;$AE$1,"-",IFERROR(IF(DATEDIF('Base de données'!$A1108,O$1,"d")&lt;&gt;0,"",'Base de données'!$B1108),""))</f>
        <v/>
      </c>
      <c r="P1108" s="39" t="str">
        <f>IF(P$1&gt;$AE$1,"-",IFERROR(IF(DATEDIF('Base de données'!$A1108,P$1,"d")&lt;&gt;0,"",'Base de données'!$B1108),""))</f>
        <v/>
      </c>
      <c r="Q1108" s="39" t="str">
        <f>IF(Q$1&gt;$AE$1,"-",IFERROR(IF(DATEDIF('Base de données'!$A1108,Q$1,"d")&lt;&gt;0,"",'Base de données'!$B1108),""))</f>
        <v/>
      </c>
      <c r="R1108" s="39" t="str">
        <f>IF(R$1&gt;$AE$1,"-",IFERROR(IF(DATEDIF('Base de données'!$A1108,R$1,"d")&lt;&gt;0,"",'Base de données'!$B1108),""))</f>
        <v/>
      </c>
      <c r="S1108" s="39" t="str">
        <f>IF(S$1&gt;$AE$1,"-",IFERROR(IF(DATEDIF('Base de données'!$A1108,S$1,"d")&lt;&gt;0,"",'Base de données'!$B1108),""))</f>
        <v/>
      </c>
      <c r="T1108" s="39" t="str">
        <f>IF(T$1&gt;$AE$1,"-",IFERROR(IF(DATEDIF('Base de données'!$A1108,T$1,"d")&lt;&gt;0,"",'Base de données'!$B1108),""))</f>
        <v/>
      </c>
      <c r="U1108" s="39" t="str">
        <f>IF(U$1&gt;$AE$1,"-",IFERROR(IF(DATEDIF('Base de données'!$A1108,U$1,"d")&lt;&gt;0,"",'Base de données'!$B1108),""))</f>
        <v/>
      </c>
      <c r="V1108" s="39" t="str">
        <f>IF(V$1&gt;$AE$1,"-",IFERROR(IF(DATEDIF('Base de données'!$A1108,V$1,"d")&lt;&gt;0,"",'Base de données'!$B1108),""))</f>
        <v/>
      </c>
      <c r="W1108" s="34"/>
      <c r="X1108" s="30" t="str">
        <f>'Base de données'!$C1108&amp;" "&amp;'Base de données'!$D1108</f>
        <v>Marchal Robert</v>
      </c>
      <c r="Y1108" s="31">
        <f>COUNTIF('Base de données'!$B:$B,'Base de données'!$B1108)</f>
        <v>11</v>
      </c>
      <c r="AA1108" s="87" cm="1">
        <f t="array" aca="1" ref="AA1108" ca="1">INDIRECT("'Base de données'!A" &amp; ROW(Y1108))</f>
        <v>45748</v>
      </c>
      <c r="AB1108" s="51" t="str" cm="1">
        <f t="array" aca="1" ref="AB1108" ca="1">INDIRECT("'Base de données'!B" &amp; ROW(Z1108))</f>
        <v>FUMYO</v>
      </c>
    </row>
    <row r="1109" spans="1:28" x14ac:dyDescent="0.3">
      <c r="A1109" s="41" t="str">
        <f ca="1">IF(IF(AND($B1109&lt;&gt;"-",$B1109=$E1109),"Entrée et sortie","-")="Entrée et sortie",'Base de données'!$B1109,"-")</f>
        <v>-</v>
      </c>
      <c r="B1109" s="41" t="str">
        <f t="shared" ca="1" si="71"/>
        <v>-</v>
      </c>
      <c r="C1109" s="41" t="str">
        <f t="shared" ca="1" si="72"/>
        <v>-</v>
      </c>
      <c r="D1109" s="41" t="str">
        <f>IF($F1109="sortie en cours d'année",'Base de données'!$B1109,"-")</f>
        <v>-</v>
      </c>
      <c r="E1109" s="41" t="str">
        <f>IF($H1109="entrée en cours d'année",'Base de données'!$B1109,"-")</f>
        <v>0D66F</v>
      </c>
      <c r="F1109" s="37" t="str">
        <f t="shared" si="69"/>
        <v/>
      </c>
      <c r="G1109" s="37" t="str">
        <f>IF($J1109="mouvement",_xlfn.XLOOKUP('Base de données'!$B1109,$V:$V,$V:$V,0),"")</f>
        <v>0D66F</v>
      </c>
      <c r="H1109" s="37" t="str">
        <f t="shared" si="70"/>
        <v>entrée en cours d'année</v>
      </c>
      <c r="I1109" s="37">
        <f>IF($J1109="mouvement",_xlfn.XLOOKUP('Base de données'!$B1109,$K:$K,$K:$K,0),"")</f>
        <v>0</v>
      </c>
      <c r="J1109" s="38" t="str">
        <f>IF(AND(Y1109&lt;&gt;MAX(Y:Y),COUNTIF(K1109:V1109,'Base de données'!$B1109)&gt;0),"mouvement","")</f>
        <v>mouvement</v>
      </c>
      <c r="K1109" s="39" t="str">
        <f>IF(K$1&gt;$AE$1,"-",IFERROR(IF(DATEDIF('Base de données'!$A1109,K$1,"d")&lt;&gt;0,"",'Base de données'!$B1109),""))</f>
        <v/>
      </c>
      <c r="L1109" s="39" t="str">
        <f>IF(L$1&gt;$AE$1,"-",IFERROR(IF(DATEDIF('Base de données'!$A1109,L$1,"d")&lt;&gt;0,"",'Base de données'!$B1109),""))</f>
        <v/>
      </c>
      <c r="M1109" s="39" t="str">
        <f>IF(M$1&gt;$AE$1,"-",IFERROR(IF(DATEDIF('Base de données'!$A1109,M$1,"d")&lt;&gt;0,"",'Base de données'!$B1109),""))</f>
        <v/>
      </c>
      <c r="N1109" s="39" t="str">
        <f>IF(N$1&gt;$AE$1,"-",IFERROR(IF(DATEDIF('Base de données'!$A1109,N$1,"d")&lt;&gt;0,"",'Base de données'!$B1109),""))</f>
        <v>0D66F</v>
      </c>
      <c r="O1109" s="39" t="str">
        <f>IF(O$1&gt;$AE$1,"-",IFERROR(IF(DATEDIF('Base de données'!$A1109,O$1,"d")&lt;&gt;0,"",'Base de données'!$B1109),""))</f>
        <v/>
      </c>
      <c r="P1109" s="39" t="str">
        <f>IF(P$1&gt;$AE$1,"-",IFERROR(IF(DATEDIF('Base de données'!$A1109,P$1,"d")&lt;&gt;0,"",'Base de données'!$B1109),""))</f>
        <v/>
      </c>
      <c r="Q1109" s="39" t="str">
        <f>IF(Q$1&gt;$AE$1,"-",IFERROR(IF(DATEDIF('Base de données'!$A1109,Q$1,"d")&lt;&gt;0,"",'Base de données'!$B1109),""))</f>
        <v/>
      </c>
      <c r="R1109" s="39" t="str">
        <f>IF(R$1&gt;$AE$1,"-",IFERROR(IF(DATEDIF('Base de données'!$A1109,R$1,"d")&lt;&gt;0,"",'Base de données'!$B1109),""))</f>
        <v/>
      </c>
      <c r="S1109" s="39" t="str">
        <f>IF(S$1&gt;$AE$1,"-",IFERROR(IF(DATEDIF('Base de données'!$A1109,S$1,"d")&lt;&gt;0,"",'Base de données'!$B1109),""))</f>
        <v/>
      </c>
      <c r="T1109" s="39" t="str">
        <f>IF(T$1&gt;$AE$1,"-",IFERROR(IF(DATEDIF('Base de données'!$A1109,T$1,"d")&lt;&gt;0,"",'Base de données'!$B1109),""))</f>
        <v/>
      </c>
      <c r="U1109" s="39" t="str">
        <f>IF(U$1&gt;$AE$1,"-",IFERROR(IF(DATEDIF('Base de données'!$A1109,U$1,"d")&lt;&gt;0,"",'Base de données'!$B1109),""))</f>
        <v/>
      </c>
      <c r="V1109" s="39" t="str">
        <f>IF(V$1&gt;$AE$1,"-",IFERROR(IF(DATEDIF('Base de données'!$A1109,V$1,"d")&lt;&gt;0,"",'Base de données'!$B1109),""))</f>
        <v/>
      </c>
      <c r="W1109" s="34"/>
      <c r="X1109" s="30" t="str">
        <f>'Base de données'!$C1109&amp;" "&amp;'Base de données'!$D1109</f>
        <v>Maréchal Paulette</v>
      </c>
      <c r="Y1109" s="31">
        <f>COUNTIF('Base de données'!$B:$B,'Base de données'!$B1109)</f>
        <v>11</v>
      </c>
      <c r="AA1109" s="87" cm="1">
        <f t="array" aca="1" ref="AA1109" ca="1">INDIRECT("'Base de données'!A" &amp; ROW(Y1109))</f>
        <v>45748</v>
      </c>
      <c r="AB1109" s="51" t="str" cm="1">
        <f t="array" aca="1" ref="AB1109" ca="1">INDIRECT("'Base de données'!B" &amp; ROW(Z1109))</f>
        <v>0D66F</v>
      </c>
    </row>
    <row r="1110" spans="1:28" x14ac:dyDescent="0.3">
      <c r="A1110" s="41" t="str">
        <f ca="1">IF(IF(AND($B1110&lt;&gt;"-",$B1110=$E1110),"Entrée et sortie","-")="Entrée et sortie",'Base de données'!$B1110,"-")</f>
        <v>-</v>
      </c>
      <c r="B1110" s="41" t="str">
        <f t="shared" ca="1" si="71"/>
        <v>-</v>
      </c>
      <c r="C1110" s="41" t="str">
        <f t="shared" ca="1" si="72"/>
        <v>-</v>
      </c>
      <c r="D1110" s="41" t="str">
        <f>IF($F1110="sortie en cours d'année",'Base de données'!$B1110,"-")</f>
        <v>-</v>
      </c>
      <c r="E1110" s="41" t="str">
        <f>IF($H1110="entrée en cours d'année",'Base de données'!$B1110,"-")</f>
        <v>00EBC</v>
      </c>
      <c r="F1110" s="37" t="str">
        <f t="shared" si="69"/>
        <v/>
      </c>
      <c r="G1110" s="37" t="str">
        <f>IF($J1110="mouvement",_xlfn.XLOOKUP('Base de données'!$B1110,$V:$V,$V:$V,0),"")</f>
        <v>00EBC</v>
      </c>
      <c r="H1110" s="37" t="str">
        <f t="shared" si="70"/>
        <v>entrée en cours d'année</v>
      </c>
      <c r="I1110" s="37">
        <f>IF($J1110="mouvement",_xlfn.XLOOKUP('Base de données'!$B1110,$K:$K,$K:$K,0),"")</f>
        <v>0</v>
      </c>
      <c r="J1110" s="38" t="str">
        <f>IF(AND(Y1110&lt;&gt;MAX(Y:Y),COUNTIF(K1110:V1110,'Base de données'!$B1110)&gt;0),"mouvement","")</f>
        <v>mouvement</v>
      </c>
      <c r="K1110" s="39" t="str">
        <f>IF(K$1&gt;$AE$1,"-",IFERROR(IF(DATEDIF('Base de données'!$A1110,K$1,"d")&lt;&gt;0,"",'Base de données'!$B1110),""))</f>
        <v/>
      </c>
      <c r="L1110" s="39" t="str">
        <f>IF(L$1&gt;$AE$1,"-",IFERROR(IF(DATEDIF('Base de données'!$A1110,L$1,"d")&lt;&gt;0,"",'Base de données'!$B1110),""))</f>
        <v/>
      </c>
      <c r="M1110" s="39" t="str">
        <f>IF(M$1&gt;$AE$1,"-",IFERROR(IF(DATEDIF('Base de données'!$A1110,M$1,"d")&lt;&gt;0,"",'Base de données'!$B1110),""))</f>
        <v/>
      </c>
      <c r="N1110" s="39" t="str">
        <f>IF(N$1&gt;$AE$1,"-",IFERROR(IF(DATEDIF('Base de données'!$A1110,N$1,"d")&lt;&gt;0,"",'Base de données'!$B1110),""))</f>
        <v>00EBC</v>
      </c>
      <c r="O1110" s="39" t="str">
        <f>IF(O$1&gt;$AE$1,"-",IFERROR(IF(DATEDIF('Base de données'!$A1110,O$1,"d")&lt;&gt;0,"",'Base de données'!$B1110),""))</f>
        <v/>
      </c>
      <c r="P1110" s="39" t="str">
        <f>IF(P$1&gt;$AE$1,"-",IFERROR(IF(DATEDIF('Base de données'!$A1110,P$1,"d")&lt;&gt;0,"",'Base de données'!$B1110),""))</f>
        <v/>
      </c>
      <c r="Q1110" s="39" t="str">
        <f>IF(Q$1&gt;$AE$1,"-",IFERROR(IF(DATEDIF('Base de données'!$A1110,Q$1,"d")&lt;&gt;0,"",'Base de données'!$B1110),""))</f>
        <v/>
      </c>
      <c r="R1110" s="39" t="str">
        <f>IF(R$1&gt;$AE$1,"-",IFERROR(IF(DATEDIF('Base de données'!$A1110,R$1,"d")&lt;&gt;0,"",'Base de données'!$B1110),""))</f>
        <v/>
      </c>
      <c r="S1110" s="39" t="str">
        <f>IF(S$1&gt;$AE$1,"-",IFERROR(IF(DATEDIF('Base de données'!$A1110,S$1,"d")&lt;&gt;0,"",'Base de données'!$B1110),""))</f>
        <v/>
      </c>
      <c r="T1110" s="39" t="str">
        <f>IF(T$1&gt;$AE$1,"-",IFERROR(IF(DATEDIF('Base de données'!$A1110,T$1,"d")&lt;&gt;0,"",'Base de données'!$B1110),""))</f>
        <v/>
      </c>
      <c r="U1110" s="39" t="str">
        <f>IF(U$1&gt;$AE$1,"-",IFERROR(IF(DATEDIF('Base de données'!$A1110,U$1,"d")&lt;&gt;0,"",'Base de données'!$B1110),""))</f>
        <v/>
      </c>
      <c r="V1110" s="39" t="str">
        <f>IF(V$1&gt;$AE$1,"-",IFERROR(IF(DATEDIF('Base de données'!$A1110,V$1,"d")&lt;&gt;0,"",'Base de données'!$B1110),""))</f>
        <v/>
      </c>
      <c r="W1110" s="34"/>
      <c r="X1110" s="30" t="str">
        <f>'Base de données'!$C1110&amp;" "&amp;'Base de données'!$D1110</f>
        <v>Leconte Vincent</v>
      </c>
      <c r="Y1110" s="31">
        <f>COUNTIF('Base de données'!$B:$B,'Base de données'!$B1110)</f>
        <v>11</v>
      </c>
      <c r="AA1110" s="87" cm="1">
        <f t="array" aca="1" ref="AA1110" ca="1">INDIRECT("'Base de données'!A" &amp; ROW(Y1110))</f>
        <v>45748</v>
      </c>
      <c r="AB1110" s="51" t="str" cm="1">
        <f t="array" aca="1" ref="AB1110" ca="1">INDIRECT("'Base de données'!B" &amp; ROW(Z1110))</f>
        <v>00EBC</v>
      </c>
    </row>
    <row r="1111" spans="1:28" x14ac:dyDescent="0.3">
      <c r="A1111" s="41" t="str">
        <f ca="1">IF(IF(AND($B1111&lt;&gt;"-",$B1111=$E1111),"Entrée et sortie","-")="Entrée et sortie",'Base de données'!$B1111,"-")</f>
        <v>DZOIT</v>
      </c>
      <c r="B1111" s="41" t="str">
        <f t="shared" ca="1" si="71"/>
        <v>DZOIT</v>
      </c>
      <c r="C1111" s="41" t="str">
        <f t="shared" ca="1" si="72"/>
        <v>DZOIT</v>
      </c>
      <c r="D1111" s="41" t="str">
        <f>IF($F1111="sortie en cours d'année",'Base de données'!$B1111,"-")</f>
        <v>DZOIT</v>
      </c>
      <c r="E1111" s="41" t="str">
        <f>IF($H1111="entrée en cours d'année",'Base de données'!$B1111,"-")</f>
        <v>DZOIT</v>
      </c>
      <c r="F1111" s="37" t="str">
        <f t="shared" si="69"/>
        <v>sortie en cours d'année</v>
      </c>
      <c r="G1111" s="37">
        <f>IF($J1111="mouvement",_xlfn.XLOOKUP('Base de données'!$B1111,$V:$V,$V:$V,0),"")</f>
        <v>0</v>
      </c>
      <c r="H1111" s="37" t="str">
        <f t="shared" si="70"/>
        <v>entrée en cours d'année</v>
      </c>
      <c r="I1111" s="37">
        <f>IF($J1111="mouvement",_xlfn.XLOOKUP('Base de données'!$B1111,$K:$K,$K:$K,0),"")</f>
        <v>0</v>
      </c>
      <c r="J1111" s="38" t="str">
        <f>IF(AND(Y1111&lt;&gt;MAX(Y:Y),COUNTIF(K1111:V1111,'Base de données'!$B1111)&gt;0),"mouvement","")</f>
        <v>mouvement</v>
      </c>
      <c r="K1111" s="39" t="str">
        <f>IF(K$1&gt;$AE$1,"-",IFERROR(IF(DATEDIF('Base de données'!$A1111,K$1,"d")&lt;&gt;0,"",'Base de données'!$B1111),""))</f>
        <v/>
      </c>
      <c r="L1111" s="39" t="str">
        <f>IF(L$1&gt;$AE$1,"-",IFERROR(IF(DATEDIF('Base de données'!$A1111,L$1,"d")&lt;&gt;0,"",'Base de données'!$B1111),""))</f>
        <v/>
      </c>
      <c r="M1111" s="39" t="str">
        <f>IF(M$1&gt;$AE$1,"-",IFERROR(IF(DATEDIF('Base de données'!$A1111,M$1,"d")&lt;&gt;0,"",'Base de données'!$B1111),""))</f>
        <v/>
      </c>
      <c r="N1111" s="39" t="str">
        <f>IF(N$1&gt;$AE$1,"-",IFERROR(IF(DATEDIF('Base de données'!$A1111,N$1,"d")&lt;&gt;0,"",'Base de données'!$B1111),""))</f>
        <v>DZOIT</v>
      </c>
      <c r="O1111" s="39" t="str">
        <f>IF(O$1&gt;$AE$1,"-",IFERROR(IF(DATEDIF('Base de données'!$A1111,O$1,"d")&lt;&gt;0,"",'Base de données'!$B1111),""))</f>
        <v/>
      </c>
      <c r="P1111" s="39" t="str">
        <f>IF(P$1&gt;$AE$1,"-",IFERROR(IF(DATEDIF('Base de données'!$A1111,P$1,"d")&lt;&gt;0,"",'Base de données'!$B1111),""))</f>
        <v/>
      </c>
      <c r="Q1111" s="39" t="str">
        <f>IF(Q$1&gt;$AE$1,"-",IFERROR(IF(DATEDIF('Base de données'!$A1111,Q$1,"d")&lt;&gt;0,"",'Base de données'!$B1111),""))</f>
        <v/>
      </c>
      <c r="R1111" s="39" t="str">
        <f>IF(R$1&gt;$AE$1,"-",IFERROR(IF(DATEDIF('Base de données'!$A1111,R$1,"d")&lt;&gt;0,"",'Base de données'!$B1111),""))</f>
        <v/>
      </c>
      <c r="S1111" s="39" t="str">
        <f>IF(S$1&gt;$AE$1,"-",IFERROR(IF(DATEDIF('Base de données'!$A1111,S$1,"d")&lt;&gt;0,"",'Base de données'!$B1111),""))</f>
        <v/>
      </c>
      <c r="T1111" s="39" t="str">
        <f>IF(T$1&gt;$AE$1,"-",IFERROR(IF(DATEDIF('Base de données'!$A1111,T$1,"d")&lt;&gt;0,"",'Base de données'!$B1111),""))</f>
        <v/>
      </c>
      <c r="U1111" s="39" t="str">
        <f>IF(U$1&gt;$AE$1,"-",IFERROR(IF(DATEDIF('Base de données'!$A1111,U$1,"d")&lt;&gt;0,"",'Base de données'!$B1111),""))</f>
        <v/>
      </c>
      <c r="V1111" s="39" t="str">
        <f>IF(V$1&gt;$AE$1,"-",IFERROR(IF(DATEDIF('Base de données'!$A1111,V$1,"d")&lt;&gt;0,"",'Base de données'!$B1111),""))</f>
        <v/>
      </c>
      <c r="W1111" s="34"/>
      <c r="X1111" s="30" t="str">
        <f>'Base de données'!$C1111&amp;" "&amp;'Base de données'!$D1111</f>
        <v>Meunier Marcel</v>
      </c>
      <c r="Y1111" s="31">
        <f>COUNTIF('Base de données'!$B:$B,'Base de données'!$B1111)</f>
        <v>6</v>
      </c>
      <c r="AA1111" s="87" cm="1">
        <f t="array" aca="1" ref="AA1111" ca="1">INDIRECT("'Base de données'!A" &amp; ROW(Y1111))</f>
        <v>45748</v>
      </c>
      <c r="AB1111" s="51" t="str" cm="1">
        <f t="array" aca="1" ref="AB1111" ca="1">INDIRECT("'Base de données'!B" &amp; ROW(Z1111))</f>
        <v>DZOIT</v>
      </c>
    </row>
    <row r="1112" spans="1:28" x14ac:dyDescent="0.3">
      <c r="A1112" s="41" t="str">
        <f ca="1">IF(IF(AND($B1112&lt;&gt;"-",$B1112=$E1112),"Entrée et sortie","-")="Entrée et sortie",'Base de données'!$B1112,"-")</f>
        <v>QOX3I</v>
      </c>
      <c r="B1112" s="41" t="str">
        <f t="shared" ca="1" si="71"/>
        <v>QOX3I</v>
      </c>
      <c r="C1112" s="41" t="str">
        <f t="shared" ca="1" si="72"/>
        <v>QOX3I</v>
      </c>
      <c r="D1112" s="41" t="str">
        <f>IF($F1112="sortie en cours d'année",'Base de données'!$B1112,"-")</f>
        <v>QOX3I</v>
      </c>
      <c r="E1112" s="41" t="str">
        <f>IF($H1112="entrée en cours d'année",'Base de données'!$B1112,"-")</f>
        <v>QOX3I</v>
      </c>
      <c r="F1112" s="37" t="str">
        <f t="shared" si="69"/>
        <v>sortie en cours d'année</v>
      </c>
      <c r="G1112" s="37">
        <f>IF($J1112="mouvement",_xlfn.XLOOKUP('Base de données'!$B1112,$V:$V,$V:$V,0),"")</f>
        <v>0</v>
      </c>
      <c r="H1112" s="37" t="str">
        <f t="shared" si="70"/>
        <v>entrée en cours d'année</v>
      </c>
      <c r="I1112" s="37">
        <f>IF($J1112="mouvement",_xlfn.XLOOKUP('Base de données'!$B1112,$K:$K,$K:$K,0),"")</f>
        <v>0</v>
      </c>
      <c r="J1112" s="38" t="str">
        <f>IF(AND(Y1112&lt;&gt;MAX(Y:Y),COUNTIF(K1112:V1112,'Base de données'!$B1112)&gt;0),"mouvement","")</f>
        <v>mouvement</v>
      </c>
      <c r="K1112" s="39" t="str">
        <f>IF(K$1&gt;$AE$1,"-",IFERROR(IF(DATEDIF('Base de données'!$A1112,K$1,"d")&lt;&gt;0,"",'Base de données'!$B1112),""))</f>
        <v/>
      </c>
      <c r="L1112" s="39" t="str">
        <f>IF(L$1&gt;$AE$1,"-",IFERROR(IF(DATEDIF('Base de données'!$A1112,L$1,"d")&lt;&gt;0,"",'Base de données'!$B1112),""))</f>
        <v/>
      </c>
      <c r="M1112" s="39" t="str">
        <f>IF(M$1&gt;$AE$1,"-",IFERROR(IF(DATEDIF('Base de données'!$A1112,M$1,"d")&lt;&gt;0,"",'Base de données'!$B1112),""))</f>
        <v/>
      </c>
      <c r="N1112" s="39" t="str">
        <f>IF(N$1&gt;$AE$1,"-",IFERROR(IF(DATEDIF('Base de données'!$A1112,N$1,"d")&lt;&gt;0,"",'Base de données'!$B1112),""))</f>
        <v>QOX3I</v>
      </c>
      <c r="O1112" s="39" t="str">
        <f>IF(O$1&gt;$AE$1,"-",IFERROR(IF(DATEDIF('Base de données'!$A1112,O$1,"d")&lt;&gt;0,"",'Base de données'!$B1112),""))</f>
        <v/>
      </c>
      <c r="P1112" s="39" t="str">
        <f>IF(P$1&gt;$AE$1,"-",IFERROR(IF(DATEDIF('Base de données'!$A1112,P$1,"d")&lt;&gt;0,"",'Base de données'!$B1112),""))</f>
        <v/>
      </c>
      <c r="Q1112" s="39" t="str">
        <f>IF(Q$1&gt;$AE$1,"-",IFERROR(IF(DATEDIF('Base de données'!$A1112,Q$1,"d")&lt;&gt;0,"",'Base de données'!$B1112),""))</f>
        <v/>
      </c>
      <c r="R1112" s="39" t="str">
        <f>IF(R$1&gt;$AE$1,"-",IFERROR(IF(DATEDIF('Base de données'!$A1112,R$1,"d")&lt;&gt;0,"",'Base de données'!$B1112),""))</f>
        <v/>
      </c>
      <c r="S1112" s="39" t="str">
        <f>IF(S$1&gt;$AE$1,"-",IFERROR(IF(DATEDIF('Base de données'!$A1112,S$1,"d")&lt;&gt;0,"",'Base de données'!$B1112),""))</f>
        <v/>
      </c>
      <c r="T1112" s="39" t="str">
        <f>IF(T$1&gt;$AE$1,"-",IFERROR(IF(DATEDIF('Base de données'!$A1112,T$1,"d")&lt;&gt;0,"",'Base de données'!$B1112),""))</f>
        <v/>
      </c>
      <c r="U1112" s="39" t="str">
        <f>IF(U$1&gt;$AE$1,"-",IFERROR(IF(DATEDIF('Base de données'!$A1112,U$1,"d")&lt;&gt;0,"",'Base de données'!$B1112),""))</f>
        <v/>
      </c>
      <c r="V1112" s="39" t="str">
        <f>IF(V$1&gt;$AE$1,"-",IFERROR(IF(DATEDIF('Base de données'!$A1112,V$1,"d")&lt;&gt;0,"",'Base de données'!$B1112),""))</f>
        <v/>
      </c>
      <c r="W1112" s="34"/>
      <c r="X1112" s="30" t="str">
        <f>'Base de données'!$C1112&amp;" "&amp;'Base de données'!$D1112</f>
        <v>Delmas Marianne</v>
      </c>
      <c r="Y1112" s="31">
        <f>COUNTIF('Base de données'!$B:$B,'Base de données'!$B1112)</f>
        <v>3</v>
      </c>
      <c r="AA1112" s="87" cm="1">
        <f t="array" aca="1" ref="AA1112" ca="1">INDIRECT("'Base de données'!A" &amp; ROW(Y1112))</f>
        <v>45748</v>
      </c>
      <c r="AB1112" s="51" t="str" cm="1">
        <f t="array" aca="1" ref="AB1112" ca="1">INDIRECT("'Base de données'!B" &amp; ROW(Z1112))</f>
        <v>QOX3I</v>
      </c>
    </row>
    <row r="1113" spans="1:28" x14ac:dyDescent="0.3">
      <c r="A1113" s="41" t="str">
        <f ca="1">IF(IF(AND($B1113&lt;&gt;"-",$B1113=$E1113),"Entrée et sortie","-")="Entrée et sortie",'Base de données'!$B1113,"-")</f>
        <v>Y221M</v>
      </c>
      <c r="B1113" s="41" t="str">
        <f t="shared" ca="1" si="71"/>
        <v>Y221M</v>
      </c>
      <c r="C1113" s="41" t="str">
        <f t="shared" ca="1" si="72"/>
        <v>Y221M</v>
      </c>
      <c r="D1113" s="41" t="str">
        <f>IF($F1113="sortie en cours d'année",'Base de données'!$B1113,"-")</f>
        <v>Y221M</v>
      </c>
      <c r="E1113" s="41" t="str">
        <f>IF($H1113="entrée en cours d'année",'Base de données'!$B1113,"-")</f>
        <v>Y221M</v>
      </c>
      <c r="F1113" s="37" t="str">
        <f t="shared" si="69"/>
        <v>sortie en cours d'année</v>
      </c>
      <c r="G1113" s="37">
        <f>IF($J1113="mouvement",_xlfn.XLOOKUP('Base de données'!$B1113,$V:$V,$V:$V,0),"")</f>
        <v>0</v>
      </c>
      <c r="H1113" s="37" t="str">
        <f t="shared" si="70"/>
        <v>entrée en cours d'année</v>
      </c>
      <c r="I1113" s="37">
        <f>IF($J1113="mouvement",_xlfn.XLOOKUP('Base de données'!$B1113,$K:$K,$K:$K,0),"")</f>
        <v>0</v>
      </c>
      <c r="J1113" s="38" t="str">
        <f>IF(AND(Y1113&lt;&gt;MAX(Y:Y),COUNTIF(K1113:V1113,'Base de données'!$B1113)&gt;0),"mouvement","")</f>
        <v>mouvement</v>
      </c>
      <c r="K1113" s="39" t="str">
        <f>IF(K$1&gt;$AE$1,"-",IFERROR(IF(DATEDIF('Base de données'!$A1113,K$1,"d")&lt;&gt;0,"",'Base de données'!$B1113),""))</f>
        <v/>
      </c>
      <c r="L1113" s="39" t="str">
        <f>IF(L$1&gt;$AE$1,"-",IFERROR(IF(DATEDIF('Base de données'!$A1113,L$1,"d")&lt;&gt;0,"",'Base de données'!$B1113),""))</f>
        <v/>
      </c>
      <c r="M1113" s="39" t="str">
        <f>IF(M$1&gt;$AE$1,"-",IFERROR(IF(DATEDIF('Base de données'!$A1113,M$1,"d")&lt;&gt;0,"",'Base de données'!$B1113),""))</f>
        <v/>
      </c>
      <c r="N1113" s="39" t="str">
        <f>IF(N$1&gt;$AE$1,"-",IFERROR(IF(DATEDIF('Base de données'!$A1113,N$1,"d")&lt;&gt;0,"",'Base de données'!$B1113),""))</f>
        <v>Y221M</v>
      </c>
      <c r="O1113" s="39" t="str">
        <f>IF(O$1&gt;$AE$1,"-",IFERROR(IF(DATEDIF('Base de données'!$A1113,O$1,"d")&lt;&gt;0,"",'Base de données'!$B1113),""))</f>
        <v/>
      </c>
      <c r="P1113" s="39" t="str">
        <f>IF(P$1&gt;$AE$1,"-",IFERROR(IF(DATEDIF('Base de données'!$A1113,P$1,"d")&lt;&gt;0,"",'Base de données'!$B1113),""))</f>
        <v/>
      </c>
      <c r="Q1113" s="39" t="str">
        <f>IF(Q$1&gt;$AE$1,"-",IFERROR(IF(DATEDIF('Base de données'!$A1113,Q$1,"d")&lt;&gt;0,"",'Base de données'!$B1113),""))</f>
        <v/>
      </c>
      <c r="R1113" s="39" t="str">
        <f>IF(R$1&gt;$AE$1,"-",IFERROR(IF(DATEDIF('Base de données'!$A1113,R$1,"d")&lt;&gt;0,"",'Base de données'!$B1113),""))</f>
        <v/>
      </c>
      <c r="S1113" s="39" t="str">
        <f>IF(S$1&gt;$AE$1,"-",IFERROR(IF(DATEDIF('Base de données'!$A1113,S$1,"d")&lt;&gt;0,"",'Base de données'!$B1113),""))</f>
        <v/>
      </c>
      <c r="T1113" s="39" t="str">
        <f>IF(T$1&gt;$AE$1,"-",IFERROR(IF(DATEDIF('Base de données'!$A1113,T$1,"d")&lt;&gt;0,"",'Base de données'!$B1113),""))</f>
        <v/>
      </c>
      <c r="U1113" s="39" t="str">
        <f>IF(U$1&gt;$AE$1,"-",IFERROR(IF(DATEDIF('Base de données'!$A1113,U$1,"d")&lt;&gt;0,"",'Base de données'!$B1113),""))</f>
        <v/>
      </c>
      <c r="V1113" s="39" t="str">
        <f>IF(V$1&gt;$AE$1,"-",IFERROR(IF(DATEDIF('Base de données'!$A1113,V$1,"d")&lt;&gt;0,"",'Base de données'!$B1113),""))</f>
        <v/>
      </c>
      <c r="W1113" s="34"/>
      <c r="X1113" s="30" t="str">
        <f>'Base de données'!$C1113&amp;" "&amp;'Base de données'!$D1113</f>
        <v>Camus Antoinette</v>
      </c>
      <c r="Y1113" s="31">
        <f>COUNTIF('Base de données'!$B:$B,'Base de données'!$B1113)</f>
        <v>5</v>
      </c>
      <c r="AA1113" s="87" cm="1">
        <f t="array" aca="1" ref="AA1113" ca="1">INDIRECT("'Base de données'!A" &amp; ROW(Y1113))</f>
        <v>45748</v>
      </c>
      <c r="AB1113" s="51" t="str" cm="1">
        <f t="array" aca="1" ref="AB1113" ca="1">INDIRECT("'Base de données'!B" &amp; ROW(Z1113))</f>
        <v>Y221M</v>
      </c>
    </row>
    <row r="1114" spans="1:28" x14ac:dyDescent="0.3">
      <c r="A1114" s="41" t="str">
        <f ca="1">IF(IF(AND($B1114&lt;&gt;"-",$B1114=$E1114),"Entrée et sortie","-")="Entrée et sortie",'Base de données'!$B1114,"-")</f>
        <v>-</v>
      </c>
      <c r="B1114" s="41" t="str">
        <f t="shared" ca="1" si="71"/>
        <v>-</v>
      </c>
      <c r="C1114" s="41" t="str">
        <f t="shared" ca="1" si="72"/>
        <v>-</v>
      </c>
      <c r="D1114" s="41" t="str">
        <f>IF($F1114="sortie en cours d'année",'Base de données'!$B1114,"-")</f>
        <v>-</v>
      </c>
      <c r="E1114" s="41" t="str">
        <f>IF($H1114="entrée en cours d'année",'Base de données'!$B1114,"-")</f>
        <v>I5UV9</v>
      </c>
      <c r="F1114" s="37" t="str">
        <f t="shared" si="69"/>
        <v/>
      </c>
      <c r="G1114" s="37" t="str">
        <f>IF($J1114="mouvement",_xlfn.XLOOKUP('Base de données'!$B1114,$V:$V,$V:$V,0),"")</f>
        <v>I5UV9</v>
      </c>
      <c r="H1114" s="37" t="str">
        <f t="shared" si="70"/>
        <v>entrée en cours d'année</v>
      </c>
      <c r="I1114" s="37">
        <f>IF($J1114="mouvement",_xlfn.XLOOKUP('Base de données'!$B1114,$K:$K,$K:$K,0),"")</f>
        <v>0</v>
      </c>
      <c r="J1114" s="38" t="str">
        <f>IF(AND(Y1114&lt;&gt;MAX(Y:Y),COUNTIF(K1114:V1114,'Base de données'!$B1114)&gt;0),"mouvement","")</f>
        <v>mouvement</v>
      </c>
      <c r="K1114" s="39" t="str">
        <f>IF(K$1&gt;$AE$1,"-",IFERROR(IF(DATEDIF('Base de données'!$A1114,K$1,"d")&lt;&gt;0,"",'Base de données'!$B1114),""))</f>
        <v/>
      </c>
      <c r="L1114" s="39" t="str">
        <f>IF(L$1&gt;$AE$1,"-",IFERROR(IF(DATEDIF('Base de données'!$A1114,L$1,"d")&lt;&gt;0,"",'Base de données'!$B1114),""))</f>
        <v/>
      </c>
      <c r="M1114" s="39" t="str">
        <f>IF(M$1&gt;$AE$1,"-",IFERROR(IF(DATEDIF('Base de données'!$A1114,M$1,"d")&lt;&gt;0,"",'Base de données'!$B1114),""))</f>
        <v/>
      </c>
      <c r="N1114" s="39" t="str">
        <f>IF(N$1&gt;$AE$1,"-",IFERROR(IF(DATEDIF('Base de données'!$A1114,N$1,"d")&lt;&gt;0,"",'Base de données'!$B1114),""))</f>
        <v>I5UV9</v>
      </c>
      <c r="O1114" s="39" t="str">
        <f>IF(O$1&gt;$AE$1,"-",IFERROR(IF(DATEDIF('Base de données'!$A1114,O$1,"d")&lt;&gt;0,"",'Base de données'!$B1114),""))</f>
        <v/>
      </c>
      <c r="P1114" s="39" t="str">
        <f>IF(P$1&gt;$AE$1,"-",IFERROR(IF(DATEDIF('Base de données'!$A1114,P$1,"d")&lt;&gt;0,"",'Base de données'!$B1114),""))</f>
        <v/>
      </c>
      <c r="Q1114" s="39" t="str">
        <f>IF(Q$1&gt;$AE$1,"-",IFERROR(IF(DATEDIF('Base de données'!$A1114,Q$1,"d")&lt;&gt;0,"",'Base de données'!$B1114),""))</f>
        <v/>
      </c>
      <c r="R1114" s="39" t="str">
        <f>IF(R$1&gt;$AE$1,"-",IFERROR(IF(DATEDIF('Base de données'!$A1114,R$1,"d")&lt;&gt;0,"",'Base de données'!$B1114),""))</f>
        <v/>
      </c>
      <c r="S1114" s="39" t="str">
        <f>IF(S$1&gt;$AE$1,"-",IFERROR(IF(DATEDIF('Base de données'!$A1114,S$1,"d")&lt;&gt;0,"",'Base de données'!$B1114),""))</f>
        <v/>
      </c>
      <c r="T1114" s="39" t="str">
        <f>IF(T$1&gt;$AE$1,"-",IFERROR(IF(DATEDIF('Base de données'!$A1114,T$1,"d")&lt;&gt;0,"",'Base de données'!$B1114),""))</f>
        <v/>
      </c>
      <c r="U1114" s="39" t="str">
        <f>IF(U$1&gt;$AE$1,"-",IFERROR(IF(DATEDIF('Base de données'!$A1114,U$1,"d")&lt;&gt;0,"",'Base de données'!$B1114),""))</f>
        <v/>
      </c>
      <c r="V1114" s="39" t="str">
        <f>IF(V$1&gt;$AE$1,"-",IFERROR(IF(DATEDIF('Base de données'!$A1114,V$1,"d")&lt;&gt;0,"",'Base de données'!$B1114),""))</f>
        <v/>
      </c>
      <c r="W1114" s="34"/>
      <c r="X1114" s="30" t="str">
        <f>'Base de données'!$C1114&amp;" "&amp;'Base de données'!$D1114</f>
        <v>Leclerc Victoire</v>
      </c>
      <c r="Y1114" s="31">
        <f>COUNTIF('Base de données'!$B:$B,'Base de données'!$B1114)</f>
        <v>10</v>
      </c>
      <c r="AA1114" s="87" cm="1">
        <f t="array" aca="1" ref="AA1114" ca="1">INDIRECT("'Base de données'!A" &amp; ROW(Y1114))</f>
        <v>45748</v>
      </c>
      <c r="AB1114" s="51" t="str" cm="1">
        <f t="array" aca="1" ref="AB1114" ca="1">INDIRECT("'Base de données'!B" &amp; ROW(Z1114))</f>
        <v>I5UV9</v>
      </c>
    </row>
    <row r="1115" spans="1:28" x14ac:dyDescent="0.3">
      <c r="A1115" s="41" t="str">
        <f ca="1">IF(IF(AND($B1115&lt;&gt;"-",$B1115=$E1115),"Entrée et sortie","-")="Entrée et sortie",'Base de données'!$B1115,"-")</f>
        <v>-</v>
      </c>
      <c r="B1115" s="41" t="str">
        <f t="shared" ca="1" si="71"/>
        <v>-</v>
      </c>
      <c r="C1115" s="41" t="str">
        <f t="shared" ca="1" si="72"/>
        <v>-</v>
      </c>
      <c r="D1115" s="41" t="str">
        <f>IF($F1115="sortie en cours d'année",'Base de données'!$B1115,"-")</f>
        <v>-</v>
      </c>
      <c r="E1115" s="41" t="str">
        <f>IF($H1115="entrée en cours d'année",'Base de données'!$B1115,"-")</f>
        <v>R8VT4</v>
      </c>
      <c r="F1115" s="37" t="str">
        <f t="shared" si="69"/>
        <v/>
      </c>
      <c r="G1115" s="37" t="str">
        <f>IF($J1115="mouvement",_xlfn.XLOOKUP('Base de données'!$B1115,$V:$V,$V:$V,0),"")</f>
        <v>R8VT4</v>
      </c>
      <c r="H1115" s="37" t="str">
        <f t="shared" si="70"/>
        <v>entrée en cours d'année</v>
      </c>
      <c r="I1115" s="37">
        <f>IF($J1115="mouvement",_xlfn.XLOOKUP('Base de données'!$B1115,$K:$K,$K:$K,0),"")</f>
        <v>0</v>
      </c>
      <c r="J1115" s="38" t="str">
        <f>IF(AND(Y1115&lt;&gt;MAX(Y:Y),COUNTIF(K1115:V1115,'Base de données'!$B1115)&gt;0),"mouvement","")</f>
        <v>mouvement</v>
      </c>
      <c r="K1115" s="39" t="str">
        <f>IF(K$1&gt;$AE$1,"-",IFERROR(IF(DATEDIF('Base de données'!$A1115,K$1,"d")&lt;&gt;0,"",'Base de données'!$B1115),""))</f>
        <v/>
      </c>
      <c r="L1115" s="39" t="str">
        <f>IF(L$1&gt;$AE$1,"-",IFERROR(IF(DATEDIF('Base de données'!$A1115,L$1,"d")&lt;&gt;0,"",'Base de données'!$B1115),""))</f>
        <v/>
      </c>
      <c r="M1115" s="39" t="str">
        <f>IF(M$1&gt;$AE$1,"-",IFERROR(IF(DATEDIF('Base de données'!$A1115,M$1,"d")&lt;&gt;0,"",'Base de données'!$B1115),""))</f>
        <v/>
      </c>
      <c r="N1115" s="39" t="str">
        <f>IF(N$1&gt;$AE$1,"-",IFERROR(IF(DATEDIF('Base de données'!$A1115,N$1,"d")&lt;&gt;0,"",'Base de données'!$B1115),""))</f>
        <v>R8VT4</v>
      </c>
      <c r="O1115" s="39" t="str">
        <f>IF(O$1&gt;$AE$1,"-",IFERROR(IF(DATEDIF('Base de données'!$A1115,O$1,"d")&lt;&gt;0,"",'Base de données'!$B1115),""))</f>
        <v/>
      </c>
      <c r="P1115" s="39" t="str">
        <f>IF(P$1&gt;$AE$1,"-",IFERROR(IF(DATEDIF('Base de données'!$A1115,P$1,"d")&lt;&gt;0,"",'Base de données'!$B1115),""))</f>
        <v/>
      </c>
      <c r="Q1115" s="39" t="str">
        <f>IF(Q$1&gt;$AE$1,"-",IFERROR(IF(DATEDIF('Base de données'!$A1115,Q$1,"d")&lt;&gt;0,"",'Base de données'!$B1115),""))</f>
        <v/>
      </c>
      <c r="R1115" s="39" t="str">
        <f>IF(R$1&gt;$AE$1,"-",IFERROR(IF(DATEDIF('Base de données'!$A1115,R$1,"d")&lt;&gt;0,"",'Base de données'!$B1115),""))</f>
        <v/>
      </c>
      <c r="S1115" s="39" t="str">
        <f>IF(S$1&gt;$AE$1,"-",IFERROR(IF(DATEDIF('Base de données'!$A1115,S$1,"d")&lt;&gt;0,"",'Base de données'!$B1115),""))</f>
        <v/>
      </c>
      <c r="T1115" s="39" t="str">
        <f>IF(T$1&gt;$AE$1,"-",IFERROR(IF(DATEDIF('Base de données'!$A1115,T$1,"d")&lt;&gt;0,"",'Base de données'!$B1115),""))</f>
        <v/>
      </c>
      <c r="U1115" s="39" t="str">
        <f>IF(U$1&gt;$AE$1,"-",IFERROR(IF(DATEDIF('Base de données'!$A1115,U$1,"d")&lt;&gt;0,"",'Base de données'!$B1115),""))</f>
        <v/>
      </c>
      <c r="V1115" s="39" t="str">
        <f>IF(V$1&gt;$AE$1,"-",IFERROR(IF(DATEDIF('Base de données'!$A1115,V$1,"d")&lt;&gt;0,"",'Base de données'!$B1115),""))</f>
        <v/>
      </c>
      <c r="W1115" s="34"/>
      <c r="X1115" s="30" t="str">
        <f>'Base de données'!$C1115&amp;" "&amp;'Base de données'!$D1115</f>
        <v>Bousquet Isabelle</v>
      </c>
      <c r="Y1115" s="31">
        <f>COUNTIF('Base de données'!$B:$B,'Base de données'!$B1115)</f>
        <v>10</v>
      </c>
      <c r="AA1115" s="87" cm="1">
        <f t="array" aca="1" ref="AA1115" ca="1">INDIRECT("'Base de données'!A" &amp; ROW(Y1115))</f>
        <v>45748</v>
      </c>
      <c r="AB1115" s="51" t="str" cm="1">
        <f t="array" aca="1" ref="AB1115" ca="1">INDIRECT("'Base de données'!B" &amp; ROW(Z1115))</f>
        <v>R8VT4</v>
      </c>
    </row>
    <row r="1116" spans="1:28" x14ac:dyDescent="0.3">
      <c r="A1116" s="41" t="str">
        <f ca="1">IF(IF(AND($B1116&lt;&gt;"-",$B1116=$E1116),"Entrée et sortie","-")="Entrée et sortie",'Base de données'!$B1116,"-")</f>
        <v>-</v>
      </c>
      <c r="B1116" s="41" t="str">
        <f t="shared" ca="1" si="71"/>
        <v>-</v>
      </c>
      <c r="C1116" s="41" t="str">
        <f t="shared" ca="1" si="72"/>
        <v>-</v>
      </c>
      <c r="D1116" s="41" t="str">
        <f>IF($F1116="sortie en cours d'année",'Base de données'!$B1116,"-")</f>
        <v>-</v>
      </c>
      <c r="E1116" s="41" t="str">
        <f>IF($H1116="entrée en cours d'année",'Base de données'!$B1116,"-")</f>
        <v>T0BCS</v>
      </c>
      <c r="F1116" s="37" t="str">
        <f t="shared" si="69"/>
        <v/>
      </c>
      <c r="G1116" s="37" t="str">
        <f>IF($J1116="mouvement",_xlfn.XLOOKUP('Base de données'!$B1116,$V:$V,$V:$V,0),"")</f>
        <v>T0BCS</v>
      </c>
      <c r="H1116" s="37" t="str">
        <f t="shared" si="70"/>
        <v>entrée en cours d'année</v>
      </c>
      <c r="I1116" s="37">
        <f>IF($J1116="mouvement",_xlfn.XLOOKUP('Base de données'!$B1116,$K:$K,$K:$K,0),"")</f>
        <v>0</v>
      </c>
      <c r="J1116" s="38" t="str">
        <f>IF(AND(Y1116&lt;&gt;MAX(Y:Y),COUNTIF(K1116:V1116,'Base de données'!$B1116)&gt;0),"mouvement","")</f>
        <v>mouvement</v>
      </c>
      <c r="K1116" s="39" t="str">
        <f>IF(K$1&gt;$AE$1,"-",IFERROR(IF(DATEDIF('Base de données'!$A1116,K$1,"d")&lt;&gt;0,"",'Base de données'!$B1116),""))</f>
        <v/>
      </c>
      <c r="L1116" s="39" t="str">
        <f>IF(L$1&gt;$AE$1,"-",IFERROR(IF(DATEDIF('Base de données'!$A1116,L$1,"d")&lt;&gt;0,"",'Base de données'!$B1116),""))</f>
        <v/>
      </c>
      <c r="M1116" s="39" t="str">
        <f>IF(M$1&gt;$AE$1,"-",IFERROR(IF(DATEDIF('Base de données'!$A1116,M$1,"d")&lt;&gt;0,"",'Base de données'!$B1116),""))</f>
        <v/>
      </c>
      <c r="N1116" s="39" t="str">
        <f>IF(N$1&gt;$AE$1,"-",IFERROR(IF(DATEDIF('Base de données'!$A1116,N$1,"d")&lt;&gt;0,"",'Base de données'!$B1116),""))</f>
        <v>T0BCS</v>
      </c>
      <c r="O1116" s="39" t="str">
        <f>IF(O$1&gt;$AE$1,"-",IFERROR(IF(DATEDIF('Base de données'!$A1116,O$1,"d")&lt;&gt;0,"",'Base de données'!$B1116),""))</f>
        <v/>
      </c>
      <c r="P1116" s="39" t="str">
        <f>IF(P$1&gt;$AE$1,"-",IFERROR(IF(DATEDIF('Base de données'!$A1116,P$1,"d")&lt;&gt;0,"",'Base de données'!$B1116),""))</f>
        <v/>
      </c>
      <c r="Q1116" s="39" t="str">
        <f>IF(Q$1&gt;$AE$1,"-",IFERROR(IF(DATEDIF('Base de données'!$A1116,Q$1,"d")&lt;&gt;0,"",'Base de données'!$B1116),""))</f>
        <v/>
      </c>
      <c r="R1116" s="39" t="str">
        <f>IF(R$1&gt;$AE$1,"-",IFERROR(IF(DATEDIF('Base de données'!$A1116,R$1,"d")&lt;&gt;0,"",'Base de données'!$B1116),""))</f>
        <v/>
      </c>
      <c r="S1116" s="39" t="str">
        <f>IF(S$1&gt;$AE$1,"-",IFERROR(IF(DATEDIF('Base de données'!$A1116,S$1,"d")&lt;&gt;0,"",'Base de données'!$B1116),""))</f>
        <v/>
      </c>
      <c r="T1116" s="39" t="str">
        <f>IF(T$1&gt;$AE$1,"-",IFERROR(IF(DATEDIF('Base de données'!$A1116,T$1,"d")&lt;&gt;0,"",'Base de données'!$B1116),""))</f>
        <v/>
      </c>
      <c r="U1116" s="39" t="str">
        <f>IF(U$1&gt;$AE$1,"-",IFERROR(IF(DATEDIF('Base de données'!$A1116,U$1,"d")&lt;&gt;0,"",'Base de données'!$B1116),""))</f>
        <v/>
      </c>
      <c r="V1116" s="39" t="str">
        <f>IF(V$1&gt;$AE$1,"-",IFERROR(IF(DATEDIF('Base de données'!$A1116,V$1,"d")&lt;&gt;0,"",'Base de données'!$B1116),""))</f>
        <v/>
      </c>
      <c r="W1116" s="34"/>
      <c r="X1116" s="30" t="str">
        <f>'Base de données'!$C1116&amp;" "&amp;'Base de données'!$D1116</f>
        <v>Poirier Charles</v>
      </c>
      <c r="Y1116" s="31">
        <f>COUNTIF('Base de données'!$B:$B,'Base de données'!$B1116)</f>
        <v>10</v>
      </c>
      <c r="AA1116" s="87" cm="1">
        <f t="array" aca="1" ref="AA1116" ca="1">INDIRECT("'Base de données'!A" &amp; ROW(Y1116))</f>
        <v>45748</v>
      </c>
      <c r="AB1116" s="51" t="str" cm="1">
        <f t="array" aca="1" ref="AB1116" ca="1">INDIRECT("'Base de données'!B" &amp; ROW(Z1116))</f>
        <v>T0BCS</v>
      </c>
    </row>
    <row r="1117" spans="1:28" x14ac:dyDescent="0.3">
      <c r="A1117" s="41" t="str">
        <f ca="1">IF(IF(AND($B1117&lt;&gt;"-",$B1117=$E1117),"Entrée et sortie","-")="Entrée et sortie",'Base de données'!$B1117,"-")</f>
        <v>-</v>
      </c>
      <c r="B1117" s="41" t="str">
        <f t="shared" ca="1" si="71"/>
        <v>-</v>
      </c>
      <c r="C1117" s="41" t="str">
        <f t="shared" ca="1" si="72"/>
        <v>-</v>
      </c>
      <c r="D1117" s="41" t="str">
        <f>IF($F1117="sortie en cours d'année",'Base de données'!$B1117,"-")</f>
        <v>-</v>
      </c>
      <c r="E1117" s="41" t="str">
        <f>IF($H1117="entrée en cours d'année",'Base de données'!$B1117,"-")</f>
        <v>RWL31</v>
      </c>
      <c r="F1117" s="37" t="str">
        <f t="shared" si="69"/>
        <v/>
      </c>
      <c r="G1117" s="37" t="str">
        <f>IF($J1117="mouvement",_xlfn.XLOOKUP('Base de données'!$B1117,$V:$V,$V:$V,0),"")</f>
        <v>RWL31</v>
      </c>
      <c r="H1117" s="37" t="str">
        <f t="shared" si="70"/>
        <v>entrée en cours d'année</v>
      </c>
      <c r="I1117" s="37">
        <f>IF($J1117="mouvement",_xlfn.XLOOKUP('Base de données'!$B1117,$K:$K,$K:$K,0),"")</f>
        <v>0</v>
      </c>
      <c r="J1117" s="38" t="str">
        <f>IF(AND(Y1117&lt;&gt;MAX(Y:Y),COUNTIF(K1117:V1117,'Base de données'!$B1117)&gt;0),"mouvement","")</f>
        <v>mouvement</v>
      </c>
      <c r="K1117" s="39" t="str">
        <f>IF(K$1&gt;$AE$1,"-",IFERROR(IF(DATEDIF('Base de données'!$A1117,K$1,"d")&lt;&gt;0,"",'Base de données'!$B1117),""))</f>
        <v/>
      </c>
      <c r="L1117" s="39" t="str">
        <f>IF(L$1&gt;$AE$1,"-",IFERROR(IF(DATEDIF('Base de données'!$A1117,L$1,"d")&lt;&gt;0,"",'Base de données'!$B1117),""))</f>
        <v/>
      </c>
      <c r="M1117" s="39" t="str">
        <f>IF(M$1&gt;$AE$1,"-",IFERROR(IF(DATEDIF('Base de données'!$A1117,M$1,"d")&lt;&gt;0,"",'Base de données'!$B1117),""))</f>
        <v/>
      </c>
      <c r="N1117" s="39" t="str">
        <f>IF(N$1&gt;$AE$1,"-",IFERROR(IF(DATEDIF('Base de données'!$A1117,N$1,"d")&lt;&gt;0,"",'Base de données'!$B1117),""))</f>
        <v>RWL31</v>
      </c>
      <c r="O1117" s="39" t="str">
        <f>IF(O$1&gt;$AE$1,"-",IFERROR(IF(DATEDIF('Base de données'!$A1117,O$1,"d")&lt;&gt;0,"",'Base de données'!$B1117),""))</f>
        <v/>
      </c>
      <c r="P1117" s="39" t="str">
        <f>IF(P$1&gt;$AE$1,"-",IFERROR(IF(DATEDIF('Base de données'!$A1117,P$1,"d")&lt;&gt;0,"",'Base de données'!$B1117),""))</f>
        <v/>
      </c>
      <c r="Q1117" s="39" t="str">
        <f>IF(Q$1&gt;$AE$1,"-",IFERROR(IF(DATEDIF('Base de données'!$A1117,Q$1,"d")&lt;&gt;0,"",'Base de données'!$B1117),""))</f>
        <v/>
      </c>
      <c r="R1117" s="39" t="str">
        <f>IF(R$1&gt;$AE$1,"-",IFERROR(IF(DATEDIF('Base de données'!$A1117,R$1,"d")&lt;&gt;0,"",'Base de données'!$B1117),""))</f>
        <v/>
      </c>
      <c r="S1117" s="39" t="str">
        <f>IF(S$1&gt;$AE$1,"-",IFERROR(IF(DATEDIF('Base de données'!$A1117,S$1,"d")&lt;&gt;0,"",'Base de données'!$B1117),""))</f>
        <v/>
      </c>
      <c r="T1117" s="39" t="str">
        <f>IF(T$1&gt;$AE$1,"-",IFERROR(IF(DATEDIF('Base de données'!$A1117,T$1,"d")&lt;&gt;0,"",'Base de données'!$B1117),""))</f>
        <v/>
      </c>
      <c r="U1117" s="39" t="str">
        <f>IF(U$1&gt;$AE$1,"-",IFERROR(IF(DATEDIF('Base de données'!$A1117,U$1,"d")&lt;&gt;0,"",'Base de données'!$B1117),""))</f>
        <v/>
      </c>
      <c r="V1117" s="39" t="str">
        <f>IF(V$1&gt;$AE$1,"-",IFERROR(IF(DATEDIF('Base de données'!$A1117,V$1,"d")&lt;&gt;0,"",'Base de données'!$B1117),""))</f>
        <v/>
      </c>
      <c r="W1117" s="34"/>
      <c r="X1117" s="30" t="str">
        <f>'Base de données'!$C1117&amp;" "&amp;'Base de données'!$D1117</f>
        <v>Delahaye Martin</v>
      </c>
      <c r="Y1117" s="31">
        <f>COUNTIF('Base de données'!$B:$B,'Base de données'!$B1117)</f>
        <v>10</v>
      </c>
      <c r="AA1117" s="87" cm="1">
        <f t="array" aca="1" ref="AA1117" ca="1">INDIRECT("'Base de données'!A" &amp; ROW(Y1117))</f>
        <v>45748</v>
      </c>
      <c r="AB1117" s="51" t="str" cm="1">
        <f t="array" aca="1" ref="AB1117" ca="1">INDIRECT("'Base de données'!B" &amp; ROW(Z1117))</f>
        <v>RWL31</v>
      </c>
    </row>
    <row r="1118" spans="1:28" x14ac:dyDescent="0.3">
      <c r="A1118" s="41" t="str">
        <f ca="1">IF(IF(AND($B1118&lt;&gt;"-",$B1118=$E1118),"Entrée et sortie","-")="Entrée et sortie",'Base de données'!$B1118,"-")</f>
        <v>-</v>
      </c>
      <c r="B1118" s="41" t="str">
        <f t="shared" ca="1" si="71"/>
        <v>-</v>
      </c>
      <c r="C1118" s="41" t="str">
        <f t="shared" ca="1" si="72"/>
        <v>-</v>
      </c>
      <c r="D1118" s="41" t="str">
        <f>IF($F1118="sortie en cours d'année",'Base de données'!$B1118,"-")</f>
        <v>-</v>
      </c>
      <c r="E1118" s="41" t="str">
        <f>IF($H1118="entrée en cours d'année",'Base de données'!$B1118,"-")</f>
        <v>IN9ZX</v>
      </c>
      <c r="F1118" s="37" t="str">
        <f t="shared" si="69"/>
        <v/>
      </c>
      <c r="G1118" s="37" t="str">
        <f>IF($J1118="mouvement",_xlfn.XLOOKUP('Base de données'!$B1118,$V:$V,$V:$V,0),"")</f>
        <v>IN9ZX</v>
      </c>
      <c r="H1118" s="37" t="str">
        <f t="shared" si="70"/>
        <v>entrée en cours d'année</v>
      </c>
      <c r="I1118" s="37">
        <f>IF($J1118="mouvement",_xlfn.XLOOKUP('Base de données'!$B1118,$K:$K,$K:$K,0),"")</f>
        <v>0</v>
      </c>
      <c r="J1118" s="38" t="str">
        <f>IF(AND(Y1118&lt;&gt;MAX(Y:Y),COUNTIF(K1118:V1118,'Base de données'!$B1118)&gt;0),"mouvement","")</f>
        <v>mouvement</v>
      </c>
      <c r="K1118" s="39" t="str">
        <f>IF(K$1&gt;$AE$1,"-",IFERROR(IF(DATEDIF('Base de données'!$A1118,K$1,"d")&lt;&gt;0,"",'Base de données'!$B1118),""))</f>
        <v/>
      </c>
      <c r="L1118" s="39" t="str">
        <f>IF(L$1&gt;$AE$1,"-",IFERROR(IF(DATEDIF('Base de données'!$A1118,L$1,"d")&lt;&gt;0,"",'Base de données'!$B1118),""))</f>
        <v/>
      </c>
      <c r="M1118" s="39" t="str">
        <f>IF(M$1&gt;$AE$1,"-",IFERROR(IF(DATEDIF('Base de données'!$A1118,M$1,"d")&lt;&gt;0,"",'Base de données'!$B1118),""))</f>
        <v/>
      </c>
      <c r="N1118" s="39" t="str">
        <f>IF(N$1&gt;$AE$1,"-",IFERROR(IF(DATEDIF('Base de données'!$A1118,N$1,"d")&lt;&gt;0,"",'Base de données'!$B1118),""))</f>
        <v>IN9ZX</v>
      </c>
      <c r="O1118" s="39" t="str">
        <f>IF(O$1&gt;$AE$1,"-",IFERROR(IF(DATEDIF('Base de données'!$A1118,O$1,"d")&lt;&gt;0,"",'Base de données'!$B1118),""))</f>
        <v/>
      </c>
      <c r="P1118" s="39" t="str">
        <f>IF(P$1&gt;$AE$1,"-",IFERROR(IF(DATEDIF('Base de données'!$A1118,P$1,"d")&lt;&gt;0,"",'Base de données'!$B1118),""))</f>
        <v/>
      </c>
      <c r="Q1118" s="39" t="str">
        <f>IF(Q$1&gt;$AE$1,"-",IFERROR(IF(DATEDIF('Base de données'!$A1118,Q$1,"d")&lt;&gt;0,"",'Base de données'!$B1118),""))</f>
        <v/>
      </c>
      <c r="R1118" s="39" t="str">
        <f>IF(R$1&gt;$AE$1,"-",IFERROR(IF(DATEDIF('Base de données'!$A1118,R$1,"d")&lt;&gt;0,"",'Base de données'!$B1118),""))</f>
        <v/>
      </c>
      <c r="S1118" s="39" t="str">
        <f>IF(S$1&gt;$AE$1,"-",IFERROR(IF(DATEDIF('Base de données'!$A1118,S$1,"d")&lt;&gt;0,"",'Base de données'!$B1118),""))</f>
        <v/>
      </c>
      <c r="T1118" s="39" t="str">
        <f>IF(T$1&gt;$AE$1,"-",IFERROR(IF(DATEDIF('Base de données'!$A1118,T$1,"d")&lt;&gt;0,"",'Base de données'!$B1118),""))</f>
        <v/>
      </c>
      <c r="U1118" s="39" t="str">
        <f>IF(U$1&gt;$AE$1,"-",IFERROR(IF(DATEDIF('Base de données'!$A1118,U$1,"d")&lt;&gt;0,"",'Base de données'!$B1118),""))</f>
        <v/>
      </c>
      <c r="V1118" s="39" t="str">
        <f>IF(V$1&gt;$AE$1,"-",IFERROR(IF(DATEDIF('Base de données'!$A1118,V$1,"d")&lt;&gt;0,"",'Base de données'!$B1118),""))</f>
        <v/>
      </c>
      <c r="W1118" s="34"/>
      <c r="X1118" s="30" t="str">
        <f>'Base de données'!$C1118&amp;" "&amp;'Base de données'!$D1118</f>
        <v>Leclerc Alain</v>
      </c>
      <c r="Y1118" s="31">
        <f>COUNTIF('Base de données'!$B:$B,'Base de données'!$B1118)</f>
        <v>10</v>
      </c>
      <c r="AA1118" s="87" cm="1">
        <f t="array" aca="1" ref="AA1118" ca="1">INDIRECT("'Base de données'!A" &amp; ROW(Y1118))</f>
        <v>45748</v>
      </c>
      <c r="AB1118" s="51" t="str" cm="1">
        <f t="array" aca="1" ref="AB1118" ca="1">INDIRECT("'Base de données'!B" &amp; ROW(Z1118))</f>
        <v>IN9ZX</v>
      </c>
    </row>
    <row r="1119" spans="1:28" x14ac:dyDescent="0.3">
      <c r="A1119" s="41" t="str">
        <f ca="1">IF(IF(AND($B1119&lt;&gt;"-",$B1119=$E1119),"Entrée et sortie","-")="Entrée et sortie",'Base de données'!$B1119,"-")</f>
        <v>-</v>
      </c>
      <c r="B1119" s="41" t="str">
        <f t="shared" ca="1" si="71"/>
        <v>-</v>
      </c>
      <c r="C1119" s="41" t="str">
        <f t="shared" ca="1" si="72"/>
        <v>-</v>
      </c>
      <c r="D1119" s="41" t="str">
        <f>IF($F1119="sortie en cours d'année",'Base de données'!$B1119,"-")</f>
        <v>-</v>
      </c>
      <c r="E1119" s="41" t="str">
        <f>IF($H1119="entrée en cours d'année",'Base de données'!$B1119,"-")</f>
        <v>JTZE6</v>
      </c>
      <c r="F1119" s="37" t="str">
        <f t="shared" si="69"/>
        <v/>
      </c>
      <c r="G1119" s="37" t="str">
        <f>IF($J1119="mouvement",_xlfn.XLOOKUP('Base de données'!$B1119,$V:$V,$V:$V,0),"")</f>
        <v>JTZE6</v>
      </c>
      <c r="H1119" s="37" t="str">
        <f t="shared" si="70"/>
        <v>entrée en cours d'année</v>
      </c>
      <c r="I1119" s="37">
        <f>IF($J1119="mouvement",_xlfn.XLOOKUP('Base de données'!$B1119,$K:$K,$K:$K,0),"")</f>
        <v>0</v>
      </c>
      <c r="J1119" s="38" t="str">
        <f>IF(AND(Y1119&lt;&gt;MAX(Y:Y),COUNTIF(K1119:V1119,'Base de données'!$B1119)&gt;0),"mouvement","")</f>
        <v>mouvement</v>
      </c>
      <c r="K1119" s="39" t="str">
        <f>IF(K$1&gt;$AE$1,"-",IFERROR(IF(DATEDIF('Base de données'!$A1119,K$1,"d")&lt;&gt;0,"",'Base de données'!$B1119),""))</f>
        <v/>
      </c>
      <c r="L1119" s="39" t="str">
        <f>IF(L$1&gt;$AE$1,"-",IFERROR(IF(DATEDIF('Base de données'!$A1119,L$1,"d")&lt;&gt;0,"",'Base de données'!$B1119),""))</f>
        <v/>
      </c>
      <c r="M1119" s="39" t="str">
        <f>IF(M$1&gt;$AE$1,"-",IFERROR(IF(DATEDIF('Base de données'!$A1119,M$1,"d")&lt;&gt;0,"",'Base de données'!$B1119),""))</f>
        <v/>
      </c>
      <c r="N1119" s="39" t="str">
        <f>IF(N$1&gt;$AE$1,"-",IFERROR(IF(DATEDIF('Base de données'!$A1119,N$1,"d")&lt;&gt;0,"",'Base de données'!$B1119),""))</f>
        <v>JTZE6</v>
      </c>
      <c r="O1119" s="39" t="str">
        <f>IF(O$1&gt;$AE$1,"-",IFERROR(IF(DATEDIF('Base de données'!$A1119,O$1,"d")&lt;&gt;0,"",'Base de données'!$B1119),""))</f>
        <v/>
      </c>
      <c r="P1119" s="39" t="str">
        <f>IF(P$1&gt;$AE$1,"-",IFERROR(IF(DATEDIF('Base de données'!$A1119,P$1,"d")&lt;&gt;0,"",'Base de données'!$B1119),""))</f>
        <v/>
      </c>
      <c r="Q1119" s="39" t="str">
        <f>IF(Q$1&gt;$AE$1,"-",IFERROR(IF(DATEDIF('Base de données'!$A1119,Q$1,"d")&lt;&gt;0,"",'Base de données'!$B1119),""))</f>
        <v/>
      </c>
      <c r="R1119" s="39" t="str">
        <f>IF(R$1&gt;$AE$1,"-",IFERROR(IF(DATEDIF('Base de données'!$A1119,R$1,"d")&lt;&gt;0,"",'Base de données'!$B1119),""))</f>
        <v/>
      </c>
      <c r="S1119" s="39" t="str">
        <f>IF(S$1&gt;$AE$1,"-",IFERROR(IF(DATEDIF('Base de données'!$A1119,S$1,"d")&lt;&gt;0,"",'Base de données'!$B1119),""))</f>
        <v/>
      </c>
      <c r="T1119" s="39" t="str">
        <f>IF(T$1&gt;$AE$1,"-",IFERROR(IF(DATEDIF('Base de données'!$A1119,T$1,"d")&lt;&gt;0,"",'Base de données'!$B1119),""))</f>
        <v/>
      </c>
      <c r="U1119" s="39" t="str">
        <f>IF(U$1&gt;$AE$1,"-",IFERROR(IF(DATEDIF('Base de données'!$A1119,U$1,"d")&lt;&gt;0,"",'Base de données'!$B1119),""))</f>
        <v/>
      </c>
      <c r="V1119" s="39" t="str">
        <f>IF(V$1&gt;$AE$1,"-",IFERROR(IF(DATEDIF('Base de données'!$A1119,V$1,"d")&lt;&gt;0,"",'Base de données'!$B1119),""))</f>
        <v/>
      </c>
      <c r="W1119" s="34"/>
      <c r="X1119" s="30" t="str">
        <f>'Base de données'!$C1119&amp;" "&amp;'Base de données'!$D1119</f>
        <v>Jacquet André</v>
      </c>
      <c r="Y1119" s="31">
        <f>COUNTIF('Base de données'!$B:$B,'Base de données'!$B1119)</f>
        <v>10</v>
      </c>
      <c r="AA1119" s="87" cm="1">
        <f t="array" aca="1" ref="AA1119" ca="1">INDIRECT("'Base de données'!A" &amp; ROW(Y1119))</f>
        <v>45748</v>
      </c>
      <c r="AB1119" s="51" t="str" cm="1">
        <f t="array" aca="1" ref="AB1119" ca="1">INDIRECT("'Base de données'!B" &amp; ROW(Z1119))</f>
        <v>JTZE6</v>
      </c>
    </row>
    <row r="1120" spans="1:28" x14ac:dyDescent="0.3">
      <c r="A1120" s="41" t="str">
        <f ca="1">IF(IF(AND($B1120&lt;&gt;"-",$B1120=$E1120),"Entrée et sortie","-")="Entrée et sortie",'Base de données'!$B1120,"-")</f>
        <v>-</v>
      </c>
      <c r="B1120" s="41" t="str">
        <f t="shared" ca="1" si="71"/>
        <v>-</v>
      </c>
      <c r="C1120" s="41" t="str">
        <f t="shared" ca="1" si="72"/>
        <v>-</v>
      </c>
      <c r="D1120" s="41" t="str">
        <f>IF($F1120="sortie en cours d'année",'Base de données'!$B1120,"-")</f>
        <v>-</v>
      </c>
      <c r="E1120" s="41" t="str">
        <f>IF($H1120="entrée en cours d'année",'Base de données'!$B1120,"-")</f>
        <v>D4UTI</v>
      </c>
      <c r="F1120" s="37" t="str">
        <f t="shared" si="69"/>
        <v/>
      </c>
      <c r="G1120" s="37" t="str">
        <f>IF($J1120="mouvement",_xlfn.XLOOKUP('Base de données'!$B1120,$V:$V,$V:$V,0),"")</f>
        <v>D4UTI</v>
      </c>
      <c r="H1120" s="37" t="str">
        <f t="shared" si="70"/>
        <v>entrée en cours d'année</v>
      </c>
      <c r="I1120" s="37">
        <f>IF($J1120="mouvement",_xlfn.XLOOKUP('Base de données'!$B1120,$K:$K,$K:$K,0),"")</f>
        <v>0</v>
      </c>
      <c r="J1120" s="38" t="str">
        <f>IF(AND(Y1120&lt;&gt;MAX(Y:Y),COUNTIF(K1120:V1120,'Base de données'!$B1120)&gt;0),"mouvement","")</f>
        <v>mouvement</v>
      </c>
      <c r="K1120" s="39" t="str">
        <f>IF(K$1&gt;$AE$1,"-",IFERROR(IF(DATEDIF('Base de données'!$A1120,K$1,"d")&lt;&gt;0,"",'Base de données'!$B1120),""))</f>
        <v/>
      </c>
      <c r="L1120" s="39" t="str">
        <f>IF(L$1&gt;$AE$1,"-",IFERROR(IF(DATEDIF('Base de données'!$A1120,L$1,"d")&lt;&gt;0,"",'Base de données'!$B1120),""))</f>
        <v/>
      </c>
      <c r="M1120" s="39" t="str">
        <f>IF(M$1&gt;$AE$1,"-",IFERROR(IF(DATEDIF('Base de données'!$A1120,M$1,"d")&lt;&gt;0,"",'Base de données'!$B1120),""))</f>
        <v/>
      </c>
      <c r="N1120" s="39" t="str">
        <f>IF(N$1&gt;$AE$1,"-",IFERROR(IF(DATEDIF('Base de données'!$A1120,N$1,"d")&lt;&gt;0,"",'Base de données'!$B1120),""))</f>
        <v>D4UTI</v>
      </c>
      <c r="O1120" s="39" t="str">
        <f>IF(O$1&gt;$AE$1,"-",IFERROR(IF(DATEDIF('Base de données'!$A1120,O$1,"d")&lt;&gt;0,"",'Base de données'!$B1120),""))</f>
        <v/>
      </c>
      <c r="P1120" s="39" t="str">
        <f>IF(P$1&gt;$AE$1,"-",IFERROR(IF(DATEDIF('Base de données'!$A1120,P$1,"d")&lt;&gt;0,"",'Base de données'!$B1120),""))</f>
        <v/>
      </c>
      <c r="Q1120" s="39" t="str">
        <f>IF(Q$1&gt;$AE$1,"-",IFERROR(IF(DATEDIF('Base de données'!$A1120,Q$1,"d")&lt;&gt;0,"",'Base de données'!$B1120),""))</f>
        <v/>
      </c>
      <c r="R1120" s="39" t="str">
        <f>IF(R$1&gt;$AE$1,"-",IFERROR(IF(DATEDIF('Base de données'!$A1120,R$1,"d")&lt;&gt;0,"",'Base de données'!$B1120),""))</f>
        <v/>
      </c>
      <c r="S1120" s="39" t="str">
        <f>IF(S$1&gt;$AE$1,"-",IFERROR(IF(DATEDIF('Base de données'!$A1120,S$1,"d")&lt;&gt;0,"",'Base de données'!$B1120),""))</f>
        <v/>
      </c>
      <c r="T1120" s="39" t="str">
        <f>IF(T$1&gt;$AE$1,"-",IFERROR(IF(DATEDIF('Base de données'!$A1120,T$1,"d")&lt;&gt;0,"",'Base de données'!$B1120),""))</f>
        <v/>
      </c>
      <c r="U1120" s="39" t="str">
        <f>IF(U$1&gt;$AE$1,"-",IFERROR(IF(DATEDIF('Base de données'!$A1120,U$1,"d")&lt;&gt;0,"",'Base de données'!$B1120),""))</f>
        <v/>
      </c>
      <c r="V1120" s="39" t="str">
        <f>IF(V$1&gt;$AE$1,"-",IFERROR(IF(DATEDIF('Base de données'!$A1120,V$1,"d")&lt;&gt;0,"",'Base de données'!$B1120),""))</f>
        <v/>
      </c>
      <c r="W1120" s="34"/>
      <c r="X1120" s="30" t="str">
        <f>'Base de données'!$C1120&amp;" "&amp;'Base de données'!$D1120</f>
        <v>Leleu Martine</v>
      </c>
      <c r="Y1120" s="31">
        <f>COUNTIF('Base de données'!$B:$B,'Base de données'!$B1120)</f>
        <v>10</v>
      </c>
      <c r="AA1120" s="87" cm="1">
        <f t="array" aca="1" ref="AA1120" ca="1">INDIRECT("'Base de données'!A" &amp; ROW(Y1120))</f>
        <v>45748</v>
      </c>
      <c r="AB1120" s="51" t="str" cm="1">
        <f t="array" aca="1" ref="AB1120" ca="1">INDIRECT("'Base de données'!B" &amp; ROW(Z1120))</f>
        <v>D4UTI</v>
      </c>
    </row>
    <row r="1121" spans="1:28" x14ac:dyDescent="0.3">
      <c r="A1121" s="41" t="str">
        <f ca="1">IF(IF(AND($B1121&lt;&gt;"-",$B1121=$E1121),"Entrée et sortie","-")="Entrée et sortie",'Base de données'!$B1121,"-")</f>
        <v>-</v>
      </c>
      <c r="B1121" s="41" t="str">
        <f t="shared" ca="1" si="71"/>
        <v>-</v>
      </c>
      <c r="C1121" s="41" t="str">
        <f t="shared" ca="1" si="72"/>
        <v>-</v>
      </c>
      <c r="D1121" s="41" t="str">
        <f>IF($F1121="sortie en cours d'année",'Base de données'!$B1121,"-")</f>
        <v>-</v>
      </c>
      <c r="E1121" s="41" t="str">
        <f>IF($H1121="entrée en cours d'année",'Base de données'!$B1121,"-")</f>
        <v>IU9JS</v>
      </c>
      <c r="F1121" s="37" t="str">
        <f t="shared" si="69"/>
        <v/>
      </c>
      <c r="G1121" s="37" t="str">
        <f>IF($J1121="mouvement",_xlfn.XLOOKUP('Base de données'!$B1121,$V:$V,$V:$V,0),"")</f>
        <v>IU9JS</v>
      </c>
      <c r="H1121" s="37" t="str">
        <f t="shared" si="70"/>
        <v>entrée en cours d'année</v>
      </c>
      <c r="I1121" s="37">
        <f>IF($J1121="mouvement",_xlfn.XLOOKUP('Base de données'!$B1121,$K:$K,$K:$K,0),"")</f>
        <v>0</v>
      </c>
      <c r="J1121" s="38" t="str">
        <f>IF(AND(Y1121&lt;&gt;MAX(Y:Y),COUNTIF(K1121:V1121,'Base de données'!$B1121)&gt;0),"mouvement","")</f>
        <v>mouvement</v>
      </c>
      <c r="K1121" s="39" t="str">
        <f>IF(K$1&gt;$AE$1,"-",IFERROR(IF(DATEDIF('Base de données'!$A1121,K$1,"d")&lt;&gt;0,"",'Base de données'!$B1121),""))</f>
        <v/>
      </c>
      <c r="L1121" s="39" t="str">
        <f>IF(L$1&gt;$AE$1,"-",IFERROR(IF(DATEDIF('Base de données'!$A1121,L$1,"d")&lt;&gt;0,"",'Base de données'!$B1121),""))</f>
        <v/>
      </c>
      <c r="M1121" s="39" t="str">
        <f>IF(M$1&gt;$AE$1,"-",IFERROR(IF(DATEDIF('Base de données'!$A1121,M$1,"d")&lt;&gt;0,"",'Base de données'!$B1121),""))</f>
        <v/>
      </c>
      <c r="N1121" s="39" t="str">
        <f>IF(N$1&gt;$AE$1,"-",IFERROR(IF(DATEDIF('Base de données'!$A1121,N$1,"d")&lt;&gt;0,"",'Base de données'!$B1121),""))</f>
        <v>IU9JS</v>
      </c>
      <c r="O1121" s="39" t="str">
        <f>IF(O$1&gt;$AE$1,"-",IFERROR(IF(DATEDIF('Base de données'!$A1121,O$1,"d")&lt;&gt;0,"",'Base de données'!$B1121),""))</f>
        <v/>
      </c>
      <c r="P1121" s="39" t="str">
        <f>IF(P$1&gt;$AE$1,"-",IFERROR(IF(DATEDIF('Base de données'!$A1121,P$1,"d")&lt;&gt;0,"",'Base de données'!$B1121),""))</f>
        <v/>
      </c>
      <c r="Q1121" s="39" t="str">
        <f>IF(Q$1&gt;$AE$1,"-",IFERROR(IF(DATEDIF('Base de données'!$A1121,Q$1,"d")&lt;&gt;0,"",'Base de données'!$B1121),""))</f>
        <v/>
      </c>
      <c r="R1121" s="39" t="str">
        <f>IF(R$1&gt;$AE$1,"-",IFERROR(IF(DATEDIF('Base de données'!$A1121,R$1,"d")&lt;&gt;0,"",'Base de données'!$B1121),""))</f>
        <v/>
      </c>
      <c r="S1121" s="39" t="str">
        <f>IF(S$1&gt;$AE$1,"-",IFERROR(IF(DATEDIF('Base de données'!$A1121,S$1,"d")&lt;&gt;0,"",'Base de données'!$B1121),""))</f>
        <v/>
      </c>
      <c r="T1121" s="39" t="str">
        <f>IF(T$1&gt;$AE$1,"-",IFERROR(IF(DATEDIF('Base de données'!$A1121,T$1,"d")&lt;&gt;0,"",'Base de données'!$B1121),""))</f>
        <v/>
      </c>
      <c r="U1121" s="39" t="str">
        <f>IF(U$1&gt;$AE$1,"-",IFERROR(IF(DATEDIF('Base de données'!$A1121,U$1,"d")&lt;&gt;0,"",'Base de données'!$B1121),""))</f>
        <v/>
      </c>
      <c r="V1121" s="39" t="str">
        <f>IF(V$1&gt;$AE$1,"-",IFERROR(IF(DATEDIF('Base de données'!$A1121,V$1,"d")&lt;&gt;0,"",'Base de données'!$B1121),""))</f>
        <v/>
      </c>
      <c r="W1121" s="34"/>
      <c r="X1121" s="30" t="str">
        <f>'Base de données'!$C1121&amp;" "&amp;'Base de données'!$D1121</f>
        <v>Carlier Nicole</v>
      </c>
      <c r="Y1121" s="31">
        <f>COUNTIF('Base de données'!$B:$B,'Base de données'!$B1121)</f>
        <v>9</v>
      </c>
      <c r="AA1121" s="87" cm="1">
        <f t="array" aca="1" ref="AA1121" ca="1">INDIRECT("'Base de données'!A" &amp; ROW(Y1121))</f>
        <v>45748</v>
      </c>
      <c r="AB1121" s="51" t="str" cm="1">
        <f t="array" aca="1" ref="AB1121" ca="1">INDIRECT("'Base de données'!B" &amp; ROW(Z1121))</f>
        <v>IU9JS</v>
      </c>
    </row>
    <row r="1122" spans="1:28" x14ac:dyDescent="0.3">
      <c r="A1122" s="41" t="str">
        <f ca="1">IF(IF(AND($B1122&lt;&gt;"-",$B1122=$E1122),"Entrée et sortie","-")="Entrée et sortie",'Base de données'!$B1122,"-")</f>
        <v>45NF8</v>
      </c>
      <c r="B1122" s="41" t="str">
        <f t="shared" ca="1" si="71"/>
        <v>45NF8</v>
      </c>
      <c r="C1122" s="41" t="str">
        <f t="shared" ca="1" si="72"/>
        <v>45NF8</v>
      </c>
      <c r="D1122" s="41" t="str">
        <f>IF($F1122="sortie en cours d'année",'Base de données'!$B1122,"-")</f>
        <v>45NF8</v>
      </c>
      <c r="E1122" s="41" t="str">
        <f>IF($H1122="entrée en cours d'année",'Base de données'!$B1122,"-")</f>
        <v>45NF8</v>
      </c>
      <c r="F1122" s="37" t="str">
        <f t="shared" si="69"/>
        <v>sortie en cours d'année</v>
      </c>
      <c r="G1122" s="37">
        <f>IF($J1122="mouvement",_xlfn.XLOOKUP('Base de données'!$B1122,$V:$V,$V:$V,0),"")</f>
        <v>0</v>
      </c>
      <c r="H1122" s="37" t="str">
        <f t="shared" si="70"/>
        <v>entrée en cours d'année</v>
      </c>
      <c r="I1122" s="37">
        <f>IF($J1122="mouvement",_xlfn.XLOOKUP('Base de données'!$B1122,$K:$K,$K:$K,0),"")</f>
        <v>0</v>
      </c>
      <c r="J1122" s="38" t="str">
        <f>IF(AND(Y1122&lt;&gt;MAX(Y:Y),COUNTIF(K1122:V1122,'Base de données'!$B1122)&gt;0),"mouvement","")</f>
        <v>mouvement</v>
      </c>
      <c r="K1122" s="39" t="str">
        <f>IF(K$1&gt;$AE$1,"-",IFERROR(IF(DATEDIF('Base de données'!$A1122,K$1,"d")&lt;&gt;0,"",'Base de données'!$B1122),""))</f>
        <v/>
      </c>
      <c r="L1122" s="39" t="str">
        <f>IF(L$1&gt;$AE$1,"-",IFERROR(IF(DATEDIF('Base de données'!$A1122,L$1,"d")&lt;&gt;0,"",'Base de données'!$B1122),""))</f>
        <v/>
      </c>
      <c r="M1122" s="39" t="str">
        <f>IF(M$1&gt;$AE$1,"-",IFERROR(IF(DATEDIF('Base de données'!$A1122,M$1,"d")&lt;&gt;0,"",'Base de données'!$B1122),""))</f>
        <v/>
      </c>
      <c r="N1122" s="39" t="str">
        <f>IF(N$1&gt;$AE$1,"-",IFERROR(IF(DATEDIF('Base de données'!$A1122,N$1,"d")&lt;&gt;0,"",'Base de données'!$B1122),""))</f>
        <v>45NF8</v>
      </c>
      <c r="O1122" s="39" t="str">
        <f>IF(O$1&gt;$AE$1,"-",IFERROR(IF(DATEDIF('Base de données'!$A1122,O$1,"d")&lt;&gt;0,"",'Base de données'!$B1122),""))</f>
        <v/>
      </c>
      <c r="P1122" s="39" t="str">
        <f>IF(P$1&gt;$AE$1,"-",IFERROR(IF(DATEDIF('Base de données'!$A1122,P$1,"d")&lt;&gt;0,"",'Base de données'!$B1122),""))</f>
        <v/>
      </c>
      <c r="Q1122" s="39" t="str">
        <f>IF(Q$1&gt;$AE$1,"-",IFERROR(IF(DATEDIF('Base de données'!$A1122,Q$1,"d")&lt;&gt;0,"",'Base de données'!$B1122),""))</f>
        <v/>
      </c>
      <c r="R1122" s="39" t="str">
        <f>IF(R$1&gt;$AE$1,"-",IFERROR(IF(DATEDIF('Base de données'!$A1122,R$1,"d")&lt;&gt;0,"",'Base de données'!$B1122),""))</f>
        <v/>
      </c>
      <c r="S1122" s="39" t="str">
        <f>IF(S$1&gt;$AE$1,"-",IFERROR(IF(DATEDIF('Base de données'!$A1122,S$1,"d")&lt;&gt;0,"",'Base de données'!$B1122),""))</f>
        <v/>
      </c>
      <c r="T1122" s="39" t="str">
        <f>IF(T$1&gt;$AE$1,"-",IFERROR(IF(DATEDIF('Base de données'!$A1122,T$1,"d")&lt;&gt;0,"",'Base de données'!$B1122),""))</f>
        <v/>
      </c>
      <c r="U1122" s="39" t="str">
        <f>IF(U$1&gt;$AE$1,"-",IFERROR(IF(DATEDIF('Base de données'!$A1122,U$1,"d")&lt;&gt;0,"",'Base de données'!$B1122),""))</f>
        <v/>
      </c>
      <c r="V1122" s="39" t="str">
        <f>IF(V$1&gt;$AE$1,"-",IFERROR(IF(DATEDIF('Base de données'!$A1122,V$1,"d")&lt;&gt;0,"",'Base de données'!$B1122),""))</f>
        <v/>
      </c>
      <c r="W1122" s="34"/>
      <c r="X1122" s="30" t="str">
        <f>'Base de données'!$C1122&amp;" "&amp;'Base de données'!$D1122</f>
        <v>Dupuy Mathilde</v>
      </c>
      <c r="Y1122" s="31">
        <f>COUNTIF('Base de données'!$B:$B,'Base de données'!$B1122)</f>
        <v>1</v>
      </c>
      <c r="AA1122" s="87" cm="1">
        <f t="array" aca="1" ref="AA1122" ca="1">INDIRECT("'Base de données'!A" &amp; ROW(Y1122))</f>
        <v>45748</v>
      </c>
      <c r="AB1122" s="51" t="str" cm="1">
        <f t="array" aca="1" ref="AB1122" ca="1">INDIRECT("'Base de données'!B" &amp; ROW(Z1122))</f>
        <v>45NF8</v>
      </c>
    </row>
    <row r="1123" spans="1:28" x14ac:dyDescent="0.3">
      <c r="A1123" s="41" t="str">
        <f ca="1">IF(IF(AND($B1123&lt;&gt;"-",$B1123=$E1123),"Entrée et sortie","-")="Entrée et sortie",'Base de données'!$B1123,"-")</f>
        <v>-</v>
      </c>
      <c r="B1123" s="41" t="str">
        <f t="shared" ca="1" si="71"/>
        <v>-</v>
      </c>
      <c r="C1123" s="41" t="str">
        <f t="shared" ca="1" si="72"/>
        <v>-</v>
      </c>
      <c r="D1123" s="41" t="str">
        <f>IF($F1123="sortie en cours d'année",'Base de données'!$B1123,"-")</f>
        <v>-</v>
      </c>
      <c r="E1123" s="41" t="str">
        <f>IF($H1123="entrée en cours d'année",'Base de données'!$B1123,"-")</f>
        <v>AWHPJ</v>
      </c>
      <c r="F1123" s="37" t="str">
        <f t="shared" si="69"/>
        <v/>
      </c>
      <c r="G1123" s="37" t="str">
        <f>IF($J1123="mouvement",_xlfn.XLOOKUP('Base de données'!$B1123,$V:$V,$V:$V,0),"")</f>
        <v>AWHPJ</v>
      </c>
      <c r="H1123" s="37" t="str">
        <f t="shared" si="70"/>
        <v>entrée en cours d'année</v>
      </c>
      <c r="I1123" s="37">
        <f>IF($J1123="mouvement",_xlfn.XLOOKUP('Base de données'!$B1123,$K:$K,$K:$K,0),"")</f>
        <v>0</v>
      </c>
      <c r="J1123" s="38" t="str">
        <f>IF(AND(Y1123&lt;&gt;MAX(Y:Y),COUNTIF(K1123:V1123,'Base de données'!$B1123)&gt;0),"mouvement","")</f>
        <v>mouvement</v>
      </c>
      <c r="K1123" s="39" t="str">
        <f>IF(K$1&gt;$AE$1,"-",IFERROR(IF(DATEDIF('Base de données'!$A1123,K$1,"d")&lt;&gt;0,"",'Base de données'!$B1123),""))</f>
        <v/>
      </c>
      <c r="L1123" s="39" t="str">
        <f>IF(L$1&gt;$AE$1,"-",IFERROR(IF(DATEDIF('Base de données'!$A1123,L$1,"d")&lt;&gt;0,"",'Base de données'!$B1123),""))</f>
        <v/>
      </c>
      <c r="M1123" s="39" t="str">
        <f>IF(M$1&gt;$AE$1,"-",IFERROR(IF(DATEDIF('Base de données'!$A1123,M$1,"d")&lt;&gt;0,"",'Base de données'!$B1123),""))</f>
        <v/>
      </c>
      <c r="N1123" s="39" t="str">
        <f>IF(N$1&gt;$AE$1,"-",IFERROR(IF(DATEDIF('Base de données'!$A1123,N$1,"d")&lt;&gt;0,"",'Base de données'!$B1123),""))</f>
        <v>AWHPJ</v>
      </c>
      <c r="O1123" s="39" t="str">
        <f>IF(O$1&gt;$AE$1,"-",IFERROR(IF(DATEDIF('Base de données'!$A1123,O$1,"d")&lt;&gt;0,"",'Base de données'!$B1123),""))</f>
        <v/>
      </c>
      <c r="P1123" s="39" t="str">
        <f>IF(P$1&gt;$AE$1,"-",IFERROR(IF(DATEDIF('Base de données'!$A1123,P$1,"d")&lt;&gt;0,"",'Base de données'!$B1123),""))</f>
        <v/>
      </c>
      <c r="Q1123" s="39" t="str">
        <f>IF(Q$1&gt;$AE$1,"-",IFERROR(IF(DATEDIF('Base de données'!$A1123,Q$1,"d")&lt;&gt;0,"",'Base de données'!$B1123),""))</f>
        <v/>
      </c>
      <c r="R1123" s="39" t="str">
        <f>IF(R$1&gt;$AE$1,"-",IFERROR(IF(DATEDIF('Base de données'!$A1123,R$1,"d")&lt;&gt;0,"",'Base de données'!$B1123),""))</f>
        <v/>
      </c>
      <c r="S1123" s="39" t="str">
        <f>IF(S$1&gt;$AE$1,"-",IFERROR(IF(DATEDIF('Base de données'!$A1123,S$1,"d")&lt;&gt;0,"",'Base de données'!$B1123),""))</f>
        <v/>
      </c>
      <c r="T1123" s="39" t="str">
        <f>IF(T$1&gt;$AE$1,"-",IFERROR(IF(DATEDIF('Base de données'!$A1123,T$1,"d")&lt;&gt;0,"",'Base de données'!$B1123),""))</f>
        <v/>
      </c>
      <c r="U1123" s="39" t="str">
        <f>IF(U$1&gt;$AE$1,"-",IFERROR(IF(DATEDIF('Base de données'!$A1123,U$1,"d")&lt;&gt;0,"",'Base de données'!$B1123),""))</f>
        <v/>
      </c>
      <c r="V1123" s="39" t="str">
        <f>IF(V$1&gt;$AE$1,"-",IFERROR(IF(DATEDIF('Base de données'!$A1123,V$1,"d")&lt;&gt;0,"",'Base de données'!$B1123),""))</f>
        <v/>
      </c>
      <c r="W1123" s="34"/>
      <c r="X1123" s="30" t="str">
        <f>'Base de données'!$C1123&amp;" "&amp;'Base de données'!$D1123</f>
        <v>Colas Virginie</v>
      </c>
      <c r="Y1123" s="31">
        <f>COUNTIF('Base de données'!$B:$B,'Base de données'!$B1123)</f>
        <v>9</v>
      </c>
      <c r="AA1123" s="87" cm="1">
        <f t="array" aca="1" ref="AA1123" ca="1">INDIRECT("'Base de données'!A" &amp; ROW(Y1123))</f>
        <v>45748</v>
      </c>
      <c r="AB1123" s="51" t="str" cm="1">
        <f t="array" aca="1" ref="AB1123" ca="1">INDIRECT("'Base de données'!B" &amp; ROW(Z1123))</f>
        <v>AWHPJ</v>
      </c>
    </row>
    <row r="1124" spans="1:28" x14ac:dyDescent="0.3">
      <c r="A1124" s="41" t="str">
        <f ca="1">IF(IF(AND($B1124&lt;&gt;"-",$B1124=$E1124),"Entrée et sortie","-")="Entrée et sortie",'Base de données'!$B1124,"-")</f>
        <v>-</v>
      </c>
      <c r="B1124" s="41" t="str">
        <f t="shared" ca="1" si="71"/>
        <v>-</v>
      </c>
      <c r="C1124" s="41" t="str">
        <f t="shared" ca="1" si="72"/>
        <v>-</v>
      </c>
      <c r="D1124" s="41" t="str">
        <f>IF($F1124="sortie en cours d'année",'Base de données'!$B1124,"-")</f>
        <v>-</v>
      </c>
      <c r="E1124" s="41" t="str">
        <f>IF($H1124="entrée en cours d'année",'Base de données'!$B1124,"-")</f>
        <v>HN39N</v>
      </c>
      <c r="F1124" s="37" t="str">
        <f t="shared" si="69"/>
        <v/>
      </c>
      <c r="G1124" s="37" t="str">
        <f>IF($J1124="mouvement",_xlfn.XLOOKUP('Base de données'!$B1124,$V:$V,$V:$V,0),"")</f>
        <v>HN39N</v>
      </c>
      <c r="H1124" s="37" t="str">
        <f t="shared" si="70"/>
        <v>entrée en cours d'année</v>
      </c>
      <c r="I1124" s="37">
        <f>IF($J1124="mouvement",_xlfn.XLOOKUP('Base de données'!$B1124,$K:$K,$K:$K,0),"")</f>
        <v>0</v>
      </c>
      <c r="J1124" s="38" t="str">
        <f>IF(AND(Y1124&lt;&gt;MAX(Y:Y),COUNTIF(K1124:V1124,'Base de données'!$B1124)&gt;0),"mouvement","")</f>
        <v>mouvement</v>
      </c>
      <c r="K1124" s="39" t="str">
        <f>IF(K$1&gt;$AE$1,"-",IFERROR(IF(DATEDIF('Base de données'!$A1124,K$1,"d")&lt;&gt;0,"",'Base de données'!$B1124),""))</f>
        <v/>
      </c>
      <c r="L1124" s="39" t="str">
        <f>IF(L$1&gt;$AE$1,"-",IFERROR(IF(DATEDIF('Base de données'!$A1124,L$1,"d")&lt;&gt;0,"",'Base de données'!$B1124),""))</f>
        <v/>
      </c>
      <c r="M1124" s="39" t="str">
        <f>IF(M$1&gt;$AE$1,"-",IFERROR(IF(DATEDIF('Base de données'!$A1124,M$1,"d")&lt;&gt;0,"",'Base de données'!$B1124),""))</f>
        <v/>
      </c>
      <c r="N1124" s="39" t="str">
        <f>IF(N$1&gt;$AE$1,"-",IFERROR(IF(DATEDIF('Base de données'!$A1124,N$1,"d")&lt;&gt;0,"",'Base de données'!$B1124),""))</f>
        <v>HN39N</v>
      </c>
      <c r="O1124" s="39" t="str">
        <f>IF(O$1&gt;$AE$1,"-",IFERROR(IF(DATEDIF('Base de données'!$A1124,O$1,"d")&lt;&gt;0,"",'Base de données'!$B1124),""))</f>
        <v/>
      </c>
      <c r="P1124" s="39" t="str">
        <f>IF(P$1&gt;$AE$1,"-",IFERROR(IF(DATEDIF('Base de données'!$A1124,P$1,"d")&lt;&gt;0,"",'Base de données'!$B1124),""))</f>
        <v/>
      </c>
      <c r="Q1124" s="39" t="str">
        <f>IF(Q$1&gt;$AE$1,"-",IFERROR(IF(DATEDIF('Base de données'!$A1124,Q$1,"d")&lt;&gt;0,"",'Base de données'!$B1124),""))</f>
        <v/>
      </c>
      <c r="R1124" s="39" t="str">
        <f>IF(R$1&gt;$AE$1,"-",IFERROR(IF(DATEDIF('Base de données'!$A1124,R$1,"d")&lt;&gt;0,"",'Base de données'!$B1124),""))</f>
        <v/>
      </c>
      <c r="S1124" s="39" t="str">
        <f>IF(S$1&gt;$AE$1,"-",IFERROR(IF(DATEDIF('Base de données'!$A1124,S$1,"d")&lt;&gt;0,"",'Base de données'!$B1124),""))</f>
        <v/>
      </c>
      <c r="T1124" s="39" t="str">
        <f>IF(T$1&gt;$AE$1,"-",IFERROR(IF(DATEDIF('Base de données'!$A1124,T$1,"d")&lt;&gt;0,"",'Base de données'!$B1124),""))</f>
        <v/>
      </c>
      <c r="U1124" s="39" t="str">
        <f>IF(U$1&gt;$AE$1,"-",IFERROR(IF(DATEDIF('Base de données'!$A1124,U$1,"d")&lt;&gt;0,"",'Base de données'!$B1124),""))</f>
        <v/>
      </c>
      <c r="V1124" s="39" t="str">
        <f>IF(V$1&gt;$AE$1,"-",IFERROR(IF(DATEDIF('Base de données'!$A1124,V$1,"d")&lt;&gt;0,"",'Base de données'!$B1124),""))</f>
        <v/>
      </c>
      <c r="W1124" s="34"/>
      <c r="X1124" s="30" t="str">
        <f>'Base de données'!$C1124&amp;" "&amp;'Base de données'!$D1124</f>
        <v>Louis Jean</v>
      </c>
      <c r="Y1124" s="31">
        <f>COUNTIF('Base de données'!$B:$B,'Base de données'!$B1124)</f>
        <v>9</v>
      </c>
      <c r="AA1124" s="87" cm="1">
        <f t="array" aca="1" ref="AA1124" ca="1">INDIRECT("'Base de données'!A" &amp; ROW(Y1124))</f>
        <v>45748</v>
      </c>
      <c r="AB1124" s="51" t="str" cm="1">
        <f t="array" aca="1" ref="AB1124" ca="1">INDIRECT("'Base de données'!B" &amp; ROW(Z1124))</f>
        <v>HN39N</v>
      </c>
    </row>
    <row r="1125" spans="1:28" x14ac:dyDescent="0.3">
      <c r="A1125" s="41" t="str">
        <f ca="1">IF(IF(AND($B1125&lt;&gt;"-",$B1125=$E1125),"Entrée et sortie","-")="Entrée et sortie",'Base de données'!$B1125,"-")</f>
        <v>-</v>
      </c>
      <c r="B1125" s="41" t="str">
        <f t="shared" ca="1" si="71"/>
        <v>-</v>
      </c>
      <c r="C1125" s="41" t="str">
        <f t="shared" ca="1" si="72"/>
        <v>-</v>
      </c>
      <c r="D1125" s="41" t="str">
        <f>IF($F1125="sortie en cours d'année",'Base de données'!$B1125,"-")</f>
        <v>-</v>
      </c>
      <c r="E1125" s="41" t="str">
        <f>IF($H1125="entrée en cours d'année",'Base de données'!$B1125,"-")</f>
        <v>6AXKM</v>
      </c>
      <c r="F1125" s="37" t="str">
        <f t="shared" si="69"/>
        <v/>
      </c>
      <c r="G1125" s="37" t="str">
        <f>IF($J1125="mouvement",_xlfn.XLOOKUP('Base de données'!$B1125,$V:$V,$V:$V,0),"")</f>
        <v>6AXKM</v>
      </c>
      <c r="H1125" s="37" t="str">
        <f t="shared" si="70"/>
        <v>entrée en cours d'année</v>
      </c>
      <c r="I1125" s="37">
        <f>IF($J1125="mouvement",_xlfn.XLOOKUP('Base de données'!$B1125,$K:$K,$K:$K,0),"")</f>
        <v>0</v>
      </c>
      <c r="J1125" s="38" t="str">
        <f>IF(AND(Y1125&lt;&gt;MAX(Y:Y),COUNTIF(K1125:V1125,'Base de données'!$B1125)&gt;0),"mouvement","")</f>
        <v>mouvement</v>
      </c>
      <c r="K1125" s="39" t="str">
        <f>IF(K$1&gt;$AE$1,"-",IFERROR(IF(DATEDIF('Base de données'!$A1125,K$1,"d")&lt;&gt;0,"",'Base de données'!$B1125),""))</f>
        <v/>
      </c>
      <c r="L1125" s="39" t="str">
        <f>IF(L$1&gt;$AE$1,"-",IFERROR(IF(DATEDIF('Base de données'!$A1125,L$1,"d")&lt;&gt;0,"",'Base de données'!$B1125),""))</f>
        <v/>
      </c>
      <c r="M1125" s="39" t="str">
        <f>IF(M$1&gt;$AE$1,"-",IFERROR(IF(DATEDIF('Base de données'!$A1125,M$1,"d")&lt;&gt;0,"",'Base de données'!$B1125),""))</f>
        <v/>
      </c>
      <c r="N1125" s="39" t="str">
        <f>IF(N$1&gt;$AE$1,"-",IFERROR(IF(DATEDIF('Base de données'!$A1125,N$1,"d")&lt;&gt;0,"",'Base de données'!$B1125),""))</f>
        <v>6AXKM</v>
      </c>
      <c r="O1125" s="39" t="str">
        <f>IF(O$1&gt;$AE$1,"-",IFERROR(IF(DATEDIF('Base de données'!$A1125,O$1,"d")&lt;&gt;0,"",'Base de données'!$B1125),""))</f>
        <v/>
      </c>
      <c r="P1125" s="39" t="str">
        <f>IF(P$1&gt;$AE$1,"-",IFERROR(IF(DATEDIF('Base de données'!$A1125,P$1,"d")&lt;&gt;0,"",'Base de données'!$B1125),""))</f>
        <v/>
      </c>
      <c r="Q1125" s="39" t="str">
        <f>IF(Q$1&gt;$AE$1,"-",IFERROR(IF(DATEDIF('Base de données'!$A1125,Q$1,"d")&lt;&gt;0,"",'Base de données'!$B1125),""))</f>
        <v/>
      </c>
      <c r="R1125" s="39" t="str">
        <f>IF(R$1&gt;$AE$1,"-",IFERROR(IF(DATEDIF('Base de données'!$A1125,R$1,"d")&lt;&gt;0,"",'Base de données'!$B1125),""))</f>
        <v/>
      </c>
      <c r="S1125" s="39" t="str">
        <f>IF(S$1&gt;$AE$1,"-",IFERROR(IF(DATEDIF('Base de données'!$A1125,S$1,"d")&lt;&gt;0,"",'Base de données'!$B1125),""))</f>
        <v/>
      </c>
      <c r="T1125" s="39" t="str">
        <f>IF(T$1&gt;$AE$1,"-",IFERROR(IF(DATEDIF('Base de données'!$A1125,T$1,"d")&lt;&gt;0,"",'Base de données'!$B1125),""))</f>
        <v/>
      </c>
      <c r="U1125" s="39" t="str">
        <f>IF(U$1&gt;$AE$1,"-",IFERROR(IF(DATEDIF('Base de données'!$A1125,U$1,"d")&lt;&gt;0,"",'Base de données'!$B1125),""))</f>
        <v/>
      </c>
      <c r="V1125" s="39" t="str">
        <f>IF(V$1&gt;$AE$1,"-",IFERROR(IF(DATEDIF('Base de données'!$A1125,V$1,"d")&lt;&gt;0,"",'Base de données'!$B1125),""))</f>
        <v/>
      </c>
      <c r="W1125" s="34"/>
      <c r="X1125" s="30" t="str">
        <f>'Base de données'!$C1125&amp;" "&amp;'Base de données'!$D1125</f>
        <v>Barbier Adrienne</v>
      </c>
      <c r="Y1125" s="31">
        <f>COUNTIF('Base de données'!$B:$B,'Base de données'!$B1125)</f>
        <v>9</v>
      </c>
      <c r="AA1125" s="87" cm="1">
        <f t="array" aca="1" ref="AA1125" ca="1">INDIRECT("'Base de données'!A" &amp; ROW(Y1125))</f>
        <v>45748</v>
      </c>
      <c r="AB1125" s="51" t="str" cm="1">
        <f t="array" aca="1" ref="AB1125" ca="1">INDIRECT("'Base de données'!B" &amp; ROW(Z1125))</f>
        <v>6AXKM</v>
      </c>
    </row>
    <row r="1126" spans="1:28" x14ac:dyDescent="0.3">
      <c r="A1126" s="41" t="str">
        <f ca="1">IF(IF(AND($B1126&lt;&gt;"-",$B1126=$E1126),"Entrée et sortie","-")="Entrée et sortie",'Base de données'!$B1126,"-")</f>
        <v>-</v>
      </c>
      <c r="B1126" s="41" t="str">
        <f t="shared" ca="1" si="71"/>
        <v>-</v>
      </c>
      <c r="C1126" s="41" t="str">
        <f t="shared" ca="1" si="72"/>
        <v>-</v>
      </c>
      <c r="D1126" s="41" t="str">
        <f>IF($F1126="sortie en cours d'année",'Base de données'!$B1126,"-")</f>
        <v>-</v>
      </c>
      <c r="E1126" s="41" t="str">
        <f>IF($H1126="entrée en cours d'année",'Base de données'!$B1126,"-")</f>
        <v>-</v>
      </c>
      <c r="F1126" s="37" t="str">
        <f t="shared" si="69"/>
        <v/>
      </c>
      <c r="G1126" s="37" t="str">
        <f>IF($J1126="mouvement",_xlfn.XLOOKUP('Base de données'!$B1126,$V:$V,$V:$V,0),"")</f>
        <v/>
      </c>
      <c r="H1126" s="37" t="str">
        <f t="shared" si="70"/>
        <v/>
      </c>
      <c r="I1126" s="37" t="str">
        <f>IF($J1126="mouvement",_xlfn.XLOOKUP('Base de données'!$B1126,$K:$K,$K:$K,0),"")</f>
        <v/>
      </c>
      <c r="J1126" s="38" t="str">
        <f>IF(AND(Y1126&lt;&gt;MAX(Y:Y),COUNTIF(K1126:V1126,'Base de données'!$B1126)&gt;0),"mouvement","")</f>
        <v/>
      </c>
      <c r="K1126" s="39" t="str">
        <f>IF(K$1&gt;$AE$1,"-",IFERROR(IF(DATEDIF('Base de données'!$A1126,K$1,"d")&lt;&gt;0,"",'Base de données'!$B1126),""))</f>
        <v/>
      </c>
      <c r="L1126" s="39" t="str">
        <f>IF(L$1&gt;$AE$1,"-",IFERROR(IF(DATEDIF('Base de données'!$A1126,L$1,"d")&lt;&gt;0,"",'Base de données'!$B1126),""))</f>
        <v/>
      </c>
      <c r="M1126" s="39" t="str">
        <f>IF(M$1&gt;$AE$1,"-",IFERROR(IF(DATEDIF('Base de données'!$A1126,M$1,"d")&lt;&gt;0,"",'Base de données'!$B1126),""))</f>
        <v/>
      </c>
      <c r="N1126" s="39" t="str">
        <f>IF(N$1&gt;$AE$1,"-",IFERROR(IF(DATEDIF('Base de données'!$A1126,N$1,"d")&lt;&gt;0,"",'Base de données'!$B1126),""))</f>
        <v/>
      </c>
      <c r="O1126" s="39" t="str">
        <f>IF(O$1&gt;$AE$1,"-",IFERROR(IF(DATEDIF('Base de données'!$A1126,O$1,"d")&lt;&gt;0,"",'Base de données'!$B1126),""))</f>
        <v>GPNP7</v>
      </c>
      <c r="P1126" s="39" t="str">
        <f>IF(P$1&gt;$AE$1,"-",IFERROR(IF(DATEDIF('Base de données'!$A1126,P$1,"d")&lt;&gt;0,"",'Base de données'!$B1126),""))</f>
        <v/>
      </c>
      <c r="Q1126" s="39" t="str">
        <f>IF(Q$1&gt;$AE$1,"-",IFERROR(IF(DATEDIF('Base de données'!$A1126,Q$1,"d")&lt;&gt;0,"",'Base de données'!$B1126),""))</f>
        <v/>
      </c>
      <c r="R1126" s="39" t="str">
        <f>IF(R$1&gt;$AE$1,"-",IFERROR(IF(DATEDIF('Base de données'!$A1126,R$1,"d")&lt;&gt;0,"",'Base de données'!$B1126),""))</f>
        <v/>
      </c>
      <c r="S1126" s="39" t="str">
        <f>IF(S$1&gt;$AE$1,"-",IFERROR(IF(DATEDIF('Base de données'!$A1126,S$1,"d")&lt;&gt;0,"",'Base de données'!$B1126),""))</f>
        <v/>
      </c>
      <c r="T1126" s="39" t="str">
        <f>IF(T$1&gt;$AE$1,"-",IFERROR(IF(DATEDIF('Base de données'!$A1126,T$1,"d")&lt;&gt;0,"",'Base de données'!$B1126),""))</f>
        <v/>
      </c>
      <c r="U1126" s="39" t="str">
        <f>IF(U$1&gt;$AE$1,"-",IFERROR(IF(DATEDIF('Base de données'!$A1126,U$1,"d")&lt;&gt;0,"",'Base de données'!$B1126),""))</f>
        <v/>
      </c>
      <c r="V1126" s="39" t="str">
        <f>IF(V$1&gt;$AE$1,"-",IFERROR(IF(DATEDIF('Base de données'!$A1126,V$1,"d")&lt;&gt;0,"",'Base de données'!$B1126),""))</f>
        <v/>
      </c>
      <c r="W1126" s="34"/>
      <c r="X1126" s="30" t="str">
        <f>'Base de données'!$C1126&amp;" "&amp;'Base de données'!$D1126</f>
        <v>Perret Agnès</v>
      </c>
      <c r="Y1126" s="31">
        <f>COUNTIF('Base de données'!$B:$B,'Base de données'!$B1126)</f>
        <v>12</v>
      </c>
      <c r="AA1126" s="87" cm="1">
        <f t="array" aca="1" ref="AA1126" ca="1">INDIRECT("'Base de données'!A" &amp; ROW(Y1126))</f>
        <v>45778</v>
      </c>
      <c r="AB1126" s="51" t="str" cm="1">
        <f t="array" aca="1" ref="AB1126" ca="1">INDIRECT("'Base de données'!B" &amp; ROW(Z1126))</f>
        <v>GPNP7</v>
      </c>
    </row>
    <row r="1127" spans="1:28" x14ac:dyDescent="0.3">
      <c r="A1127" s="41" t="str">
        <f ca="1">IF(IF(AND($B1127&lt;&gt;"-",$B1127=$E1127),"Entrée et sortie","-")="Entrée et sortie",'Base de données'!$B1127,"-")</f>
        <v>-</v>
      </c>
      <c r="B1127" s="41" t="str">
        <f t="shared" ca="1" si="71"/>
        <v>-</v>
      </c>
      <c r="C1127" s="41" t="str">
        <f t="shared" ca="1" si="72"/>
        <v>-</v>
      </c>
      <c r="D1127" s="41" t="str">
        <f>IF($F1127="sortie en cours d'année",'Base de données'!$B1127,"-")</f>
        <v>-</v>
      </c>
      <c r="E1127" s="41" t="str">
        <f>IF($H1127="entrée en cours d'année",'Base de données'!$B1127,"-")</f>
        <v>-</v>
      </c>
      <c r="F1127" s="37" t="str">
        <f t="shared" si="69"/>
        <v/>
      </c>
      <c r="G1127" s="37" t="str">
        <f>IF($J1127="mouvement",_xlfn.XLOOKUP('Base de données'!$B1127,$V:$V,$V:$V,0),"")</f>
        <v/>
      </c>
      <c r="H1127" s="37" t="str">
        <f t="shared" si="70"/>
        <v/>
      </c>
      <c r="I1127" s="37" t="str">
        <f>IF($J1127="mouvement",_xlfn.XLOOKUP('Base de données'!$B1127,$K:$K,$K:$K,0),"")</f>
        <v/>
      </c>
      <c r="J1127" s="38" t="str">
        <f>IF(AND(Y1127&lt;&gt;MAX(Y:Y),COUNTIF(K1127:V1127,'Base de données'!$B1127)&gt;0),"mouvement","")</f>
        <v/>
      </c>
      <c r="K1127" s="39" t="str">
        <f>IF(K$1&gt;$AE$1,"-",IFERROR(IF(DATEDIF('Base de données'!$A1127,K$1,"d")&lt;&gt;0,"",'Base de données'!$B1127),""))</f>
        <v/>
      </c>
      <c r="L1127" s="39" t="str">
        <f>IF(L$1&gt;$AE$1,"-",IFERROR(IF(DATEDIF('Base de données'!$A1127,L$1,"d")&lt;&gt;0,"",'Base de données'!$B1127),""))</f>
        <v/>
      </c>
      <c r="M1127" s="39" t="str">
        <f>IF(M$1&gt;$AE$1,"-",IFERROR(IF(DATEDIF('Base de données'!$A1127,M$1,"d")&lt;&gt;0,"",'Base de données'!$B1127),""))</f>
        <v/>
      </c>
      <c r="N1127" s="39" t="str">
        <f>IF(N$1&gt;$AE$1,"-",IFERROR(IF(DATEDIF('Base de données'!$A1127,N$1,"d")&lt;&gt;0,"",'Base de données'!$B1127),""))</f>
        <v/>
      </c>
      <c r="O1127" s="39" t="str">
        <f>IF(O$1&gt;$AE$1,"-",IFERROR(IF(DATEDIF('Base de données'!$A1127,O$1,"d")&lt;&gt;0,"",'Base de données'!$B1127),""))</f>
        <v>DKKLE</v>
      </c>
      <c r="P1127" s="39" t="str">
        <f>IF(P$1&gt;$AE$1,"-",IFERROR(IF(DATEDIF('Base de données'!$A1127,P$1,"d")&lt;&gt;0,"",'Base de données'!$B1127),""))</f>
        <v/>
      </c>
      <c r="Q1127" s="39" t="str">
        <f>IF(Q$1&gt;$AE$1,"-",IFERROR(IF(DATEDIF('Base de données'!$A1127,Q$1,"d")&lt;&gt;0,"",'Base de données'!$B1127),""))</f>
        <v/>
      </c>
      <c r="R1127" s="39" t="str">
        <f>IF(R$1&gt;$AE$1,"-",IFERROR(IF(DATEDIF('Base de données'!$A1127,R$1,"d")&lt;&gt;0,"",'Base de données'!$B1127),""))</f>
        <v/>
      </c>
      <c r="S1127" s="39" t="str">
        <f>IF(S$1&gt;$AE$1,"-",IFERROR(IF(DATEDIF('Base de données'!$A1127,S$1,"d")&lt;&gt;0,"",'Base de données'!$B1127),""))</f>
        <v/>
      </c>
      <c r="T1127" s="39" t="str">
        <f>IF(T$1&gt;$AE$1,"-",IFERROR(IF(DATEDIF('Base de données'!$A1127,T$1,"d")&lt;&gt;0,"",'Base de données'!$B1127),""))</f>
        <v/>
      </c>
      <c r="U1127" s="39" t="str">
        <f>IF(U$1&gt;$AE$1,"-",IFERROR(IF(DATEDIF('Base de données'!$A1127,U$1,"d")&lt;&gt;0,"",'Base de données'!$B1127),""))</f>
        <v/>
      </c>
      <c r="V1127" s="39" t="str">
        <f>IF(V$1&gt;$AE$1,"-",IFERROR(IF(DATEDIF('Base de données'!$A1127,V$1,"d")&lt;&gt;0,"",'Base de données'!$B1127),""))</f>
        <v/>
      </c>
      <c r="W1127" s="34"/>
      <c r="X1127" s="30" t="str">
        <f>'Base de données'!$C1127&amp;" "&amp;'Base de données'!$D1127</f>
        <v>Baron Danielle</v>
      </c>
      <c r="Y1127" s="31">
        <f>COUNTIF('Base de données'!$B:$B,'Base de données'!$B1127)</f>
        <v>12</v>
      </c>
      <c r="AA1127" s="87" cm="1">
        <f t="array" aca="1" ref="AA1127" ca="1">INDIRECT("'Base de données'!A" &amp; ROW(Y1127))</f>
        <v>45778</v>
      </c>
      <c r="AB1127" s="51" t="str" cm="1">
        <f t="array" aca="1" ref="AB1127" ca="1">INDIRECT("'Base de données'!B" &amp; ROW(Z1127))</f>
        <v>DKKLE</v>
      </c>
    </row>
    <row r="1128" spans="1:28" x14ac:dyDescent="0.3">
      <c r="A1128" s="41" t="str">
        <f ca="1">IF(IF(AND($B1128&lt;&gt;"-",$B1128=$E1128),"Entrée et sortie","-")="Entrée et sortie",'Base de données'!$B1128,"-")</f>
        <v>-</v>
      </c>
      <c r="B1128" s="41" t="str">
        <f t="shared" ca="1" si="71"/>
        <v>-</v>
      </c>
      <c r="C1128" s="41" t="str">
        <f t="shared" ca="1" si="72"/>
        <v>-</v>
      </c>
      <c r="D1128" s="41" t="str">
        <f>IF($F1128="sortie en cours d'année",'Base de données'!$B1128,"-")</f>
        <v>-</v>
      </c>
      <c r="E1128" s="41" t="str">
        <f>IF($H1128="entrée en cours d'année",'Base de données'!$B1128,"-")</f>
        <v>-</v>
      </c>
      <c r="F1128" s="37" t="str">
        <f t="shared" si="69"/>
        <v/>
      </c>
      <c r="G1128" s="37" t="str">
        <f>IF($J1128="mouvement",_xlfn.XLOOKUP('Base de données'!$B1128,$V:$V,$V:$V,0),"")</f>
        <v/>
      </c>
      <c r="H1128" s="37" t="str">
        <f t="shared" si="70"/>
        <v/>
      </c>
      <c r="I1128" s="37" t="str">
        <f>IF($J1128="mouvement",_xlfn.XLOOKUP('Base de données'!$B1128,$K:$K,$K:$K,0),"")</f>
        <v/>
      </c>
      <c r="J1128" s="38" t="str">
        <f>IF(AND(Y1128&lt;&gt;MAX(Y:Y),COUNTIF(K1128:V1128,'Base de données'!$B1128)&gt;0),"mouvement","")</f>
        <v/>
      </c>
      <c r="K1128" s="39" t="str">
        <f>IF(K$1&gt;$AE$1,"-",IFERROR(IF(DATEDIF('Base de données'!$A1128,K$1,"d")&lt;&gt;0,"",'Base de données'!$B1128),""))</f>
        <v/>
      </c>
      <c r="L1128" s="39" t="str">
        <f>IF(L$1&gt;$AE$1,"-",IFERROR(IF(DATEDIF('Base de données'!$A1128,L$1,"d")&lt;&gt;0,"",'Base de données'!$B1128),""))</f>
        <v/>
      </c>
      <c r="M1128" s="39" t="str">
        <f>IF(M$1&gt;$AE$1,"-",IFERROR(IF(DATEDIF('Base de données'!$A1128,M$1,"d")&lt;&gt;0,"",'Base de données'!$B1128),""))</f>
        <v/>
      </c>
      <c r="N1128" s="39" t="str">
        <f>IF(N$1&gt;$AE$1,"-",IFERROR(IF(DATEDIF('Base de données'!$A1128,N$1,"d")&lt;&gt;0,"",'Base de données'!$B1128),""))</f>
        <v/>
      </c>
      <c r="O1128" s="39" t="str">
        <f>IF(O$1&gt;$AE$1,"-",IFERROR(IF(DATEDIF('Base de données'!$A1128,O$1,"d")&lt;&gt;0,"",'Base de données'!$B1128),""))</f>
        <v>X43EK</v>
      </c>
      <c r="P1128" s="39" t="str">
        <f>IF(P$1&gt;$AE$1,"-",IFERROR(IF(DATEDIF('Base de données'!$A1128,P$1,"d")&lt;&gt;0,"",'Base de données'!$B1128),""))</f>
        <v/>
      </c>
      <c r="Q1128" s="39" t="str">
        <f>IF(Q$1&gt;$AE$1,"-",IFERROR(IF(DATEDIF('Base de données'!$A1128,Q$1,"d")&lt;&gt;0,"",'Base de données'!$B1128),""))</f>
        <v/>
      </c>
      <c r="R1128" s="39" t="str">
        <f>IF(R$1&gt;$AE$1,"-",IFERROR(IF(DATEDIF('Base de données'!$A1128,R$1,"d")&lt;&gt;0,"",'Base de données'!$B1128),""))</f>
        <v/>
      </c>
      <c r="S1128" s="39" t="str">
        <f>IF(S$1&gt;$AE$1,"-",IFERROR(IF(DATEDIF('Base de données'!$A1128,S$1,"d")&lt;&gt;0,"",'Base de données'!$B1128),""))</f>
        <v/>
      </c>
      <c r="T1128" s="39" t="str">
        <f>IF(T$1&gt;$AE$1,"-",IFERROR(IF(DATEDIF('Base de données'!$A1128,T$1,"d")&lt;&gt;0,"",'Base de données'!$B1128),""))</f>
        <v/>
      </c>
      <c r="U1128" s="39" t="str">
        <f>IF(U$1&gt;$AE$1,"-",IFERROR(IF(DATEDIF('Base de données'!$A1128,U$1,"d")&lt;&gt;0,"",'Base de données'!$B1128),""))</f>
        <v/>
      </c>
      <c r="V1128" s="39" t="str">
        <f>IF(V$1&gt;$AE$1,"-",IFERROR(IF(DATEDIF('Base de données'!$A1128,V$1,"d")&lt;&gt;0,"",'Base de données'!$B1128),""))</f>
        <v/>
      </c>
      <c r="W1128" s="34"/>
      <c r="X1128" s="30" t="str">
        <f>'Base de données'!$C1128&amp;" "&amp;'Base de données'!$D1128</f>
        <v>Aubry Georges</v>
      </c>
      <c r="Y1128" s="31">
        <f>COUNTIF('Base de données'!$B:$B,'Base de données'!$B1128)</f>
        <v>12</v>
      </c>
      <c r="AA1128" s="87" cm="1">
        <f t="array" aca="1" ref="AA1128" ca="1">INDIRECT("'Base de données'!A" &amp; ROW(Y1128))</f>
        <v>45778</v>
      </c>
      <c r="AB1128" s="51" t="str" cm="1">
        <f t="array" aca="1" ref="AB1128" ca="1">INDIRECT("'Base de données'!B" &amp; ROW(Z1128))</f>
        <v>X43EK</v>
      </c>
    </row>
    <row r="1129" spans="1:28" x14ac:dyDescent="0.3">
      <c r="A1129" s="41" t="str">
        <f ca="1">IF(IF(AND($B1129&lt;&gt;"-",$B1129=$E1129),"Entrée et sortie","-")="Entrée et sortie",'Base de données'!$B1129,"-")</f>
        <v>-</v>
      </c>
      <c r="B1129" s="41" t="str">
        <f t="shared" ca="1" si="71"/>
        <v>-</v>
      </c>
      <c r="C1129" s="41" t="str">
        <f t="shared" ca="1" si="72"/>
        <v>-</v>
      </c>
      <c r="D1129" s="41" t="str">
        <f>IF($F1129="sortie en cours d'année",'Base de données'!$B1129,"-")</f>
        <v>-</v>
      </c>
      <c r="E1129" s="41" t="str">
        <f>IF($H1129="entrée en cours d'année",'Base de données'!$B1129,"-")</f>
        <v>-</v>
      </c>
      <c r="F1129" s="37" t="str">
        <f t="shared" si="69"/>
        <v/>
      </c>
      <c r="G1129" s="37" t="str">
        <f>IF($J1129="mouvement",_xlfn.XLOOKUP('Base de données'!$B1129,$V:$V,$V:$V,0),"")</f>
        <v/>
      </c>
      <c r="H1129" s="37" t="str">
        <f t="shared" si="70"/>
        <v/>
      </c>
      <c r="I1129" s="37" t="str">
        <f>IF($J1129="mouvement",_xlfn.XLOOKUP('Base de données'!$B1129,$K:$K,$K:$K,0),"")</f>
        <v/>
      </c>
      <c r="J1129" s="38" t="str">
        <f>IF(AND(Y1129&lt;&gt;MAX(Y:Y),COUNTIF(K1129:V1129,'Base de données'!$B1129)&gt;0),"mouvement","")</f>
        <v/>
      </c>
      <c r="K1129" s="39" t="str">
        <f>IF(K$1&gt;$AE$1,"-",IFERROR(IF(DATEDIF('Base de données'!$A1129,K$1,"d")&lt;&gt;0,"",'Base de données'!$B1129),""))</f>
        <v/>
      </c>
      <c r="L1129" s="39" t="str">
        <f>IF(L$1&gt;$AE$1,"-",IFERROR(IF(DATEDIF('Base de données'!$A1129,L$1,"d")&lt;&gt;0,"",'Base de données'!$B1129),""))</f>
        <v/>
      </c>
      <c r="M1129" s="39" t="str">
        <f>IF(M$1&gt;$AE$1,"-",IFERROR(IF(DATEDIF('Base de données'!$A1129,M$1,"d")&lt;&gt;0,"",'Base de données'!$B1129),""))</f>
        <v/>
      </c>
      <c r="N1129" s="39" t="str">
        <f>IF(N$1&gt;$AE$1,"-",IFERROR(IF(DATEDIF('Base de données'!$A1129,N$1,"d")&lt;&gt;0,"",'Base de données'!$B1129),""))</f>
        <v/>
      </c>
      <c r="O1129" s="39" t="str">
        <f>IF(O$1&gt;$AE$1,"-",IFERROR(IF(DATEDIF('Base de données'!$A1129,O$1,"d")&lt;&gt;0,"",'Base de données'!$B1129),""))</f>
        <v>IDCZB</v>
      </c>
      <c r="P1129" s="39" t="str">
        <f>IF(P$1&gt;$AE$1,"-",IFERROR(IF(DATEDIF('Base de données'!$A1129,P$1,"d")&lt;&gt;0,"",'Base de données'!$B1129),""))</f>
        <v/>
      </c>
      <c r="Q1129" s="39" t="str">
        <f>IF(Q$1&gt;$AE$1,"-",IFERROR(IF(DATEDIF('Base de données'!$A1129,Q$1,"d")&lt;&gt;0,"",'Base de données'!$B1129),""))</f>
        <v/>
      </c>
      <c r="R1129" s="39" t="str">
        <f>IF(R$1&gt;$AE$1,"-",IFERROR(IF(DATEDIF('Base de données'!$A1129,R$1,"d")&lt;&gt;0,"",'Base de données'!$B1129),""))</f>
        <v/>
      </c>
      <c r="S1129" s="39" t="str">
        <f>IF(S$1&gt;$AE$1,"-",IFERROR(IF(DATEDIF('Base de données'!$A1129,S$1,"d")&lt;&gt;0,"",'Base de données'!$B1129),""))</f>
        <v/>
      </c>
      <c r="T1129" s="39" t="str">
        <f>IF(T$1&gt;$AE$1,"-",IFERROR(IF(DATEDIF('Base de données'!$A1129,T$1,"d")&lt;&gt;0,"",'Base de données'!$B1129),""))</f>
        <v/>
      </c>
      <c r="U1129" s="39" t="str">
        <f>IF(U$1&gt;$AE$1,"-",IFERROR(IF(DATEDIF('Base de données'!$A1129,U$1,"d")&lt;&gt;0,"",'Base de données'!$B1129),""))</f>
        <v/>
      </c>
      <c r="V1129" s="39" t="str">
        <f>IF(V$1&gt;$AE$1,"-",IFERROR(IF(DATEDIF('Base de données'!$A1129,V$1,"d")&lt;&gt;0,"",'Base de données'!$B1129),""))</f>
        <v/>
      </c>
      <c r="W1129" s="34"/>
      <c r="X1129" s="30" t="str">
        <f>'Base de données'!$C1129&amp;" "&amp;'Base de données'!$D1129</f>
        <v>Pages Emmanuel</v>
      </c>
      <c r="Y1129" s="31">
        <f>COUNTIF('Base de données'!$B:$B,'Base de données'!$B1129)</f>
        <v>12</v>
      </c>
      <c r="AA1129" s="87" cm="1">
        <f t="array" aca="1" ref="AA1129" ca="1">INDIRECT("'Base de données'!A" &amp; ROW(Y1129))</f>
        <v>45778</v>
      </c>
      <c r="AB1129" s="51" t="str" cm="1">
        <f t="array" aca="1" ref="AB1129" ca="1">INDIRECT("'Base de données'!B" &amp; ROW(Z1129))</f>
        <v>IDCZB</v>
      </c>
    </row>
    <row r="1130" spans="1:28" x14ac:dyDescent="0.3">
      <c r="A1130" s="41" t="str">
        <f ca="1">IF(IF(AND($B1130&lt;&gt;"-",$B1130=$E1130),"Entrée et sortie","-")="Entrée et sortie",'Base de données'!$B1130,"-")</f>
        <v>-</v>
      </c>
      <c r="B1130" s="41" t="str">
        <f t="shared" ca="1" si="71"/>
        <v>-</v>
      </c>
      <c r="C1130" s="41" t="str">
        <f t="shared" ca="1" si="72"/>
        <v>-</v>
      </c>
      <c r="D1130" s="41" t="str">
        <f>IF($F1130="sortie en cours d'année",'Base de données'!$B1130,"-")</f>
        <v>-</v>
      </c>
      <c r="E1130" s="41" t="str">
        <f>IF($H1130="entrée en cours d'année",'Base de données'!$B1130,"-")</f>
        <v>-</v>
      </c>
      <c r="F1130" s="37" t="str">
        <f t="shared" si="69"/>
        <v/>
      </c>
      <c r="G1130" s="37" t="str">
        <f>IF($J1130="mouvement",_xlfn.XLOOKUP('Base de données'!$B1130,$V:$V,$V:$V,0),"")</f>
        <v/>
      </c>
      <c r="H1130" s="37" t="str">
        <f t="shared" si="70"/>
        <v/>
      </c>
      <c r="I1130" s="37" t="str">
        <f>IF($J1130="mouvement",_xlfn.XLOOKUP('Base de données'!$B1130,$K:$K,$K:$K,0),"")</f>
        <v/>
      </c>
      <c r="J1130" s="38" t="str">
        <f>IF(AND(Y1130&lt;&gt;MAX(Y:Y),COUNTIF(K1130:V1130,'Base de données'!$B1130)&gt;0),"mouvement","")</f>
        <v/>
      </c>
      <c r="K1130" s="39" t="str">
        <f>IF(K$1&gt;$AE$1,"-",IFERROR(IF(DATEDIF('Base de données'!$A1130,K$1,"d")&lt;&gt;0,"",'Base de données'!$B1130),""))</f>
        <v/>
      </c>
      <c r="L1130" s="39" t="str">
        <f>IF(L$1&gt;$AE$1,"-",IFERROR(IF(DATEDIF('Base de données'!$A1130,L$1,"d")&lt;&gt;0,"",'Base de données'!$B1130),""))</f>
        <v/>
      </c>
      <c r="M1130" s="39" t="str">
        <f>IF(M$1&gt;$AE$1,"-",IFERROR(IF(DATEDIF('Base de données'!$A1130,M$1,"d")&lt;&gt;0,"",'Base de données'!$B1130),""))</f>
        <v/>
      </c>
      <c r="N1130" s="39" t="str">
        <f>IF(N$1&gt;$AE$1,"-",IFERROR(IF(DATEDIF('Base de données'!$A1130,N$1,"d")&lt;&gt;0,"",'Base de données'!$B1130),""))</f>
        <v/>
      </c>
      <c r="O1130" s="39" t="str">
        <f>IF(O$1&gt;$AE$1,"-",IFERROR(IF(DATEDIF('Base de données'!$A1130,O$1,"d")&lt;&gt;0,"",'Base de données'!$B1130),""))</f>
        <v>WVLRU</v>
      </c>
      <c r="P1130" s="39" t="str">
        <f>IF(P$1&gt;$AE$1,"-",IFERROR(IF(DATEDIF('Base de données'!$A1130,P$1,"d")&lt;&gt;0,"",'Base de données'!$B1130),""))</f>
        <v/>
      </c>
      <c r="Q1130" s="39" t="str">
        <f>IF(Q$1&gt;$AE$1,"-",IFERROR(IF(DATEDIF('Base de données'!$A1130,Q$1,"d")&lt;&gt;0,"",'Base de données'!$B1130),""))</f>
        <v/>
      </c>
      <c r="R1130" s="39" t="str">
        <f>IF(R$1&gt;$AE$1,"-",IFERROR(IF(DATEDIF('Base de données'!$A1130,R$1,"d")&lt;&gt;0,"",'Base de données'!$B1130),""))</f>
        <v/>
      </c>
      <c r="S1130" s="39" t="str">
        <f>IF(S$1&gt;$AE$1,"-",IFERROR(IF(DATEDIF('Base de données'!$A1130,S$1,"d")&lt;&gt;0,"",'Base de données'!$B1130),""))</f>
        <v/>
      </c>
      <c r="T1130" s="39" t="str">
        <f>IF(T$1&gt;$AE$1,"-",IFERROR(IF(DATEDIF('Base de données'!$A1130,T$1,"d")&lt;&gt;0,"",'Base de données'!$B1130),""))</f>
        <v/>
      </c>
      <c r="U1130" s="39" t="str">
        <f>IF(U$1&gt;$AE$1,"-",IFERROR(IF(DATEDIF('Base de données'!$A1130,U$1,"d")&lt;&gt;0,"",'Base de données'!$B1130),""))</f>
        <v/>
      </c>
      <c r="V1130" s="39" t="str">
        <f>IF(V$1&gt;$AE$1,"-",IFERROR(IF(DATEDIF('Base de données'!$A1130,V$1,"d")&lt;&gt;0,"",'Base de données'!$B1130),""))</f>
        <v/>
      </c>
      <c r="W1130" s="34"/>
      <c r="X1130" s="30" t="str">
        <f>'Base de données'!$C1130&amp;" "&amp;'Base de données'!$D1130</f>
        <v>Brunet Charles</v>
      </c>
      <c r="Y1130" s="31">
        <f>COUNTIF('Base de données'!$B:$B,'Base de données'!$B1130)</f>
        <v>12</v>
      </c>
      <c r="AA1130" s="87" cm="1">
        <f t="array" aca="1" ref="AA1130" ca="1">INDIRECT("'Base de données'!A" &amp; ROW(Y1130))</f>
        <v>45778</v>
      </c>
      <c r="AB1130" s="51" t="str" cm="1">
        <f t="array" aca="1" ref="AB1130" ca="1">INDIRECT("'Base de données'!B" &amp; ROW(Z1130))</f>
        <v>WVLRU</v>
      </c>
    </row>
    <row r="1131" spans="1:28" x14ac:dyDescent="0.3">
      <c r="A1131" s="41" t="str">
        <f ca="1">IF(IF(AND($B1131&lt;&gt;"-",$B1131=$E1131),"Entrée et sortie","-")="Entrée et sortie",'Base de données'!$B1131,"-")</f>
        <v>-</v>
      </c>
      <c r="B1131" s="41" t="str">
        <f t="shared" ca="1" si="71"/>
        <v>I3SPC</v>
      </c>
      <c r="C1131" s="41" t="str">
        <f t="shared" ca="1" si="72"/>
        <v>I3SPC</v>
      </c>
      <c r="D1131" s="41" t="str">
        <f>IF($F1131="sortie en cours d'année",'Base de données'!$B1131,"-")</f>
        <v>I3SPC</v>
      </c>
      <c r="E1131" s="41" t="str">
        <f>IF($H1131="entrée en cours d'année",'Base de données'!$B1131,"-")</f>
        <v>-</v>
      </c>
      <c r="F1131" s="37" t="str">
        <f t="shared" si="69"/>
        <v>sortie en cours d'année</v>
      </c>
      <c r="G1131" s="37">
        <f>IF($J1131="mouvement",_xlfn.XLOOKUP('Base de données'!$B1131,$V:$V,$V:$V,0),"")</f>
        <v>0</v>
      </c>
      <c r="H1131" s="37" t="str">
        <f t="shared" si="70"/>
        <v/>
      </c>
      <c r="I1131" s="37" t="str">
        <f>IF($J1131="mouvement",_xlfn.XLOOKUP('Base de données'!$B1131,$K:$K,$K:$K,0),"")</f>
        <v>I3SPC</v>
      </c>
      <c r="J1131" s="38" t="str">
        <f>IF(AND(Y1131&lt;&gt;MAX(Y:Y),COUNTIF(K1131:V1131,'Base de données'!$B1131)&gt;0),"mouvement","")</f>
        <v>mouvement</v>
      </c>
      <c r="K1131" s="39" t="str">
        <f>IF(K$1&gt;$AE$1,"-",IFERROR(IF(DATEDIF('Base de données'!$A1131,K$1,"d")&lt;&gt;0,"",'Base de données'!$B1131),""))</f>
        <v/>
      </c>
      <c r="L1131" s="39" t="str">
        <f>IF(L$1&gt;$AE$1,"-",IFERROR(IF(DATEDIF('Base de données'!$A1131,L$1,"d")&lt;&gt;0,"",'Base de données'!$B1131),""))</f>
        <v/>
      </c>
      <c r="M1131" s="39" t="str">
        <f>IF(M$1&gt;$AE$1,"-",IFERROR(IF(DATEDIF('Base de données'!$A1131,M$1,"d")&lt;&gt;0,"",'Base de données'!$B1131),""))</f>
        <v/>
      </c>
      <c r="N1131" s="39" t="str">
        <f>IF(N$1&gt;$AE$1,"-",IFERROR(IF(DATEDIF('Base de données'!$A1131,N$1,"d")&lt;&gt;0,"",'Base de données'!$B1131),""))</f>
        <v/>
      </c>
      <c r="O1131" s="39" t="str">
        <f>IF(O$1&gt;$AE$1,"-",IFERROR(IF(DATEDIF('Base de données'!$A1131,O$1,"d")&lt;&gt;0,"",'Base de données'!$B1131),""))</f>
        <v>I3SPC</v>
      </c>
      <c r="P1131" s="39" t="str">
        <f>IF(P$1&gt;$AE$1,"-",IFERROR(IF(DATEDIF('Base de données'!$A1131,P$1,"d")&lt;&gt;0,"",'Base de données'!$B1131),""))</f>
        <v/>
      </c>
      <c r="Q1131" s="39" t="str">
        <f>IF(Q$1&gt;$AE$1,"-",IFERROR(IF(DATEDIF('Base de données'!$A1131,Q$1,"d")&lt;&gt;0,"",'Base de données'!$B1131),""))</f>
        <v/>
      </c>
      <c r="R1131" s="39" t="str">
        <f>IF(R$1&gt;$AE$1,"-",IFERROR(IF(DATEDIF('Base de données'!$A1131,R$1,"d")&lt;&gt;0,"",'Base de données'!$B1131),""))</f>
        <v/>
      </c>
      <c r="S1131" s="39" t="str">
        <f>IF(S$1&gt;$AE$1,"-",IFERROR(IF(DATEDIF('Base de données'!$A1131,S$1,"d")&lt;&gt;0,"",'Base de données'!$B1131),""))</f>
        <v/>
      </c>
      <c r="T1131" s="39" t="str">
        <f>IF(T$1&gt;$AE$1,"-",IFERROR(IF(DATEDIF('Base de données'!$A1131,T$1,"d")&lt;&gt;0,"",'Base de données'!$B1131),""))</f>
        <v/>
      </c>
      <c r="U1131" s="39" t="str">
        <f>IF(U$1&gt;$AE$1,"-",IFERROR(IF(DATEDIF('Base de données'!$A1131,U$1,"d")&lt;&gt;0,"",'Base de données'!$B1131),""))</f>
        <v/>
      </c>
      <c r="V1131" s="39" t="str">
        <f>IF(V$1&gt;$AE$1,"-",IFERROR(IF(DATEDIF('Base de données'!$A1131,V$1,"d")&lt;&gt;0,"",'Base de données'!$B1131),""))</f>
        <v/>
      </c>
      <c r="W1131" s="34"/>
      <c r="X1131" s="30" t="str">
        <f>'Base de données'!$C1131&amp;" "&amp;'Base de données'!$D1131</f>
        <v>Boulanger Martine</v>
      </c>
      <c r="Y1131" s="31">
        <f>COUNTIF('Base de données'!$B:$B,'Base de données'!$B1131)</f>
        <v>5</v>
      </c>
      <c r="AA1131" s="87" cm="1">
        <f t="array" aca="1" ref="AA1131" ca="1">INDIRECT("'Base de données'!A" &amp; ROW(Y1131))</f>
        <v>45778</v>
      </c>
      <c r="AB1131" s="51" t="str" cm="1">
        <f t="array" aca="1" ref="AB1131" ca="1">INDIRECT("'Base de données'!B" &amp; ROW(Z1131))</f>
        <v>I3SPC</v>
      </c>
    </row>
    <row r="1132" spans="1:28" x14ac:dyDescent="0.3">
      <c r="A1132" s="41" t="str">
        <f ca="1">IF(IF(AND($B1132&lt;&gt;"-",$B1132=$E1132),"Entrée et sortie","-")="Entrée et sortie",'Base de données'!$B1132,"-")</f>
        <v>-</v>
      </c>
      <c r="B1132" s="41" t="str">
        <f t="shared" ca="1" si="71"/>
        <v>-</v>
      </c>
      <c r="C1132" s="41" t="str">
        <f t="shared" ca="1" si="72"/>
        <v>-</v>
      </c>
      <c r="D1132" s="41" t="str">
        <f>IF($F1132="sortie en cours d'année",'Base de données'!$B1132,"-")</f>
        <v>-</v>
      </c>
      <c r="E1132" s="41" t="str">
        <f>IF($H1132="entrée en cours d'année",'Base de données'!$B1132,"-")</f>
        <v>-</v>
      </c>
      <c r="F1132" s="37" t="str">
        <f t="shared" si="69"/>
        <v/>
      </c>
      <c r="G1132" s="37" t="str">
        <f>IF($J1132="mouvement",_xlfn.XLOOKUP('Base de données'!$B1132,$V:$V,$V:$V,0),"")</f>
        <v/>
      </c>
      <c r="H1132" s="37" t="str">
        <f t="shared" si="70"/>
        <v/>
      </c>
      <c r="I1132" s="37" t="str">
        <f>IF($J1132="mouvement",_xlfn.XLOOKUP('Base de données'!$B1132,$K:$K,$K:$K,0),"")</f>
        <v/>
      </c>
      <c r="J1132" s="38" t="str">
        <f>IF(AND(Y1132&lt;&gt;MAX(Y:Y),COUNTIF(K1132:V1132,'Base de données'!$B1132)&gt;0),"mouvement","")</f>
        <v/>
      </c>
      <c r="K1132" s="39" t="str">
        <f>IF(K$1&gt;$AE$1,"-",IFERROR(IF(DATEDIF('Base de données'!$A1132,K$1,"d")&lt;&gt;0,"",'Base de données'!$B1132),""))</f>
        <v/>
      </c>
      <c r="L1132" s="39" t="str">
        <f>IF(L$1&gt;$AE$1,"-",IFERROR(IF(DATEDIF('Base de données'!$A1132,L$1,"d")&lt;&gt;0,"",'Base de données'!$B1132),""))</f>
        <v/>
      </c>
      <c r="M1132" s="39" t="str">
        <f>IF(M$1&gt;$AE$1,"-",IFERROR(IF(DATEDIF('Base de données'!$A1132,M$1,"d")&lt;&gt;0,"",'Base de données'!$B1132),""))</f>
        <v/>
      </c>
      <c r="N1132" s="39" t="str">
        <f>IF(N$1&gt;$AE$1,"-",IFERROR(IF(DATEDIF('Base de données'!$A1132,N$1,"d")&lt;&gt;0,"",'Base de données'!$B1132),""))</f>
        <v/>
      </c>
      <c r="O1132" s="39" t="str">
        <f>IF(O$1&gt;$AE$1,"-",IFERROR(IF(DATEDIF('Base de données'!$A1132,O$1,"d")&lt;&gt;0,"",'Base de données'!$B1132),""))</f>
        <v>H1WN8</v>
      </c>
      <c r="P1132" s="39" t="str">
        <f>IF(P$1&gt;$AE$1,"-",IFERROR(IF(DATEDIF('Base de données'!$A1132,P$1,"d")&lt;&gt;0,"",'Base de données'!$B1132),""))</f>
        <v/>
      </c>
      <c r="Q1132" s="39" t="str">
        <f>IF(Q$1&gt;$AE$1,"-",IFERROR(IF(DATEDIF('Base de données'!$A1132,Q$1,"d")&lt;&gt;0,"",'Base de données'!$B1132),""))</f>
        <v/>
      </c>
      <c r="R1132" s="39" t="str">
        <f>IF(R$1&gt;$AE$1,"-",IFERROR(IF(DATEDIF('Base de données'!$A1132,R$1,"d")&lt;&gt;0,"",'Base de données'!$B1132),""))</f>
        <v/>
      </c>
      <c r="S1132" s="39" t="str">
        <f>IF(S$1&gt;$AE$1,"-",IFERROR(IF(DATEDIF('Base de données'!$A1132,S$1,"d")&lt;&gt;0,"",'Base de données'!$B1132),""))</f>
        <v/>
      </c>
      <c r="T1132" s="39" t="str">
        <f>IF(T$1&gt;$AE$1,"-",IFERROR(IF(DATEDIF('Base de données'!$A1132,T$1,"d")&lt;&gt;0,"",'Base de données'!$B1132),""))</f>
        <v/>
      </c>
      <c r="U1132" s="39" t="str">
        <f>IF(U$1&gt;$AE$1,"-",IFERROR(IF(DATEDIF('Base de données'!$A1132,U$1,"d")&lt;&gt;0,"",'Base de données'!$B1132),""))</f>
        <v/>
      </c>
      <c r="V1132" s="39" t="str">
        <f>IF(V$1&gt;$AE$1,"-",IFERROR(IF(DATEDIF('Base de données'!$A1132,V$1,"d")&lt;&gt;0,"",'Base de données'!$B1132),""))</f>
        <v/>
      </c>
      <c r="W1132" s="34"/>
      <c r="X1132" s="30" t="str">
        <f>'Base de données'!$C1132&amp;" "&amp;'Base de données'!$D1132</f>
        <v>Colas Claudine</v>
      </c>
      <c r="Y1132" s="31">
        <f>COUNTIF('Base de données'!$B:$B,'Base de données'!$B1132)</f>
        <v>12</v>
      </c>
      <c r="AA1132" s="87" cm="1">
        <f t="array" aca="1" ref="AA1132" ca="1">INDIRECT("'Base de données'!A" &amp; ROW(Y1132))</f>
        <v>45778</v>
      </c>
      <c r="AB1132" s="51" t="str" cm="1">
        <f t="array" aca="1" ref="AB1132" ca="1">INDIRECT("'Base de données'!B" &amp; ROW(Z1132))</f>
        <v>H1WN8</v>
      </c>
    </row>
    <row r="1133" spans="1:28" x14ac:dyDescent="0.3">
      <c r="A1133" s="41" t="str">
        <f ca="1">IF(IF(AND($B1133&lt;&gt;"-",$B1133=$E1133),"Entrée et sortie","-")="Entrée et sortie",'Base de données'!$B1133,"-")</f>
        <v>-</v>
      </c>
      <c r="B1133" s="41" t="str">
        <f t="shared" ca="1" si="71"/>
        <v>-</v>
      </c>
      <c r="C1133" s="41" t="str">
        <f t="shared" ca="1" si="72"/>
        <v>-</v>
      </c>
      <c r="D1133" s="41" t="str">
        <f>IF($F1133="sortie en cours d'année",'Base de données'!$B1133,"-")</f>
        <v>-</v>
      </c>
      <c r="E1133" s="41" t="str">
        <f>IF($H1133="entrée en cours d'année",'Base de données'!$B1133,"-")</f>
        <v>-</v>
      </c>
      <c r="F1133" s="37" t="str">
        <f t="shared" si="69"/>
        <v/>
      </c>
      <c r="G1133" s="37" t="str">
        <f>IF($J1133="mouvement",_xlfn.XLOOKUP('Base de données'!$B1133,$V:$V,$V:$V,0),"")</f>
        <v/>
      </c>
      <c r="H1133" s="37" t="str">
        <f t="shared" si="70"/>
        <v/>
      </c>
      <c r="I1133" s="37" t="str">
        <f>IF($J1133="mouvement",_xlfn.XLOOKUP('Base de données'!$B1133,$K:$K,$K:$K,0),"")</f>
        <v/>
      </c>
      <c r="J1133" s="38" t="str">
        <f>IF(AND(Y1133&lt;&gt;MAX(Y:Y),COUNTIF(K1133:V1133,'Base de données'!$B1133)&gt;0),"mouvement","")</f>
        <v/>
      </c>
      <c r="K1133" s="39" t="str">
        <f>IF(K$1&gt;$AE$1,"-",IFERROR(IF(DATEDIF('Base de données'!$A1133,K$1,"d")&lt;&gt;0,"",'Base de données'!$B1133),""))</f>
        <v/>
      </c>
      <c r="L1133" s="39" t="str">
        <f>IF(L$1&gt;$AE$1,"-",IFERROR(IF(DATEDIF('Base de données'!$A1133,L$1,"d")&lt;&gt;0,"",'Base de données'!$B1133),""))</f>
        <v/>
      </c>
      <c r="M1133" s="39" t="str">
        <f>IF(M$1&gt;$AE$1,"-",IFERROR(IF(DATEDIF('Base de données'!$A1133,M$1,"d")&lt;&gt;0,"",'Base de données'!$B1133),""))</f>
        <v/>
      </c>
      <c r="N1133" s="39" t="str">
        <f>IF(N$1&gt;$AE$1,"-",IFERROR(IF(DATEDIF('Base de données'!$A1133,N$1,"d")&lt;&gt;0,"",'Base de données'!$B1133),""))</f>
        <v/>
      </c>
      <c r="O1133" s="39" t="str">
        <f>IF(O$1&gt;$AE$1,"-",IFERROR(IF(DATEDIF('Base de données'!$A1133,O$1,"d")&lt;&gt;0,"",'Base de données'!$B1133),""))</f>
        <v>61344</v>
      </c>
      <c r="P1133" s="39" t="str">
        <f>IF(P$1&gt;$AE$1,"-",IFERROR(IF(DATEDIF('Base de données'!$A1133,P$1,"d")&lt;&gt;0,"",'Base de données'!$B1133),""))</f>
        <v/>
      </c>
      <c r="Q1133" s="39" t="str">
        <f>IF(Q$1&gt;$AE$1,"-",IFERROR(IF(DATEDIF('Base de données'!$A1133,Q$1,"d")&lt;&gt;0,"",'Base de données'!$B1133),""))</f>
        <v/>
      </c>
      <c r="R1133" s="39" t="str">
        <f>IF(R$1&gt;$AE$1,"-",IFERROR(IF(DATEDIF('Base de données'!$A1133,R$1,"d")&lt;&gt;0,"",'Base de données'!$B1133),""))</f>
        <v/>
      </c>
      <c r="S1133" s="39" t="str">
        <f>IF(S$1&gt;$AE$1,"-",IFERROR(IF(DATEDIF('Base de données'!$A1133,S$1,"d")&lt;&gt;0,"",'Base de données'!$B1133),""))</f>
        <v/>
      </c>
      <c r="T1133" s="39" t="str">
        <f>IF(T$1&gt;$AE$1,"-",IFERROR(IF(DATEDIF('Base de données'!$A1133,T$1,"d")&lt;&gt;0,"",'Base de données'!$B1133),""))</f>
        <v/>
      </c>
      <c r="U1133" s="39" t="str">
        <f>IF(U$1&gt;$AE$1,"-",IFERROR(IF(DATEDIF('Base de données'!$A1133,U$1,"d")&lt;&gt;0,"",'Base de données'!$B1133),""))</f>
        <v/>
      </c>
      <c r="V1133" s="39" t="str">
        <f>IF(V$1&gt;$AE$1,"-",IFERROR(IF(DATEDIF('Base de données'!$A1133,V$1,"d")&lt;&gt;0,"",'Base de données'!$B1133),""))</f>
        <v/>
      </c>
      <c r="W1133" s="34"/>
      <c r="X1133" s="30" t="str">
        <f>'Base de données'!$C1133&amp;" "&amp;'Base de données'!$D1133</f>
        <v>De Oliveira Benoît</v>
      </c>
      <c r="Y1133" s="31">
        <f>COUNTIF('Base de données'!$B:$B,'Base de données'!$B1133)</f>
        <v>12</v>
      </c>
      <c r="AA1133" s="87" cm="1">
        <f t="array" aca="1" ref="AA1133" ca="1">INDIRECT("'Base de données'!A" &amp; ROW(Y1133))</f>
        <v>45778</v>
      </c>
      <c r="AB1133" s="51" t="str" cm="1">
        <f t="array" aca="1" ref="AB1133" ca="1">INDIRECT("'Base de données'!B" &amp; ROW(Z1133))</f>
        <v>61344</v>
      </c>
    </row>
    <row r="1134" spans="1:28" x14ac:dyDescent="0.3">
      <c r="A1134" s="41" t="str">
        <f ca="1">IF(IF(AND($B1134&lt;&gt;"-",$B1134=$E1134),"Entrée et sortie","-")="Entrée et sortie",'Base de données'!$B1134,"-")</f>
        <v>-</v>
      </c>
      <c r="B1134" s="41" t="str">
        <f t="shared" ca="1" si="71"/>
        <v>-</v>
      </c>
      <c r="C1134" s="41" t="str">
        <f t="shared" ca="1" si="72"/>
        <v>-</v>
      </c>
      <c r="D1134" s="41" t="str">
        <f>IF($F1134="sortie en cours d'année",'Base de données'!$B1134,"-")</f>
        <v>-</v>
      </c>
      <c r="E1134" s="41" t="str">
        <f>IF($H1134="entrée en cours d'année",'Base de données'!$B1134,"-")</f>
        <v>-</v>
      </c>
      <c r="F1134" s="37" t="str">
        <f t="shared" si="69"/>
        <v/>
      </c>
      <c r="G1134" s="37" t="str">
        <f>IF($J1134="mouvement",_xlfn.XLOOKUP('Base de données'!$B1134,$V:$V,$V:$V,0),"")</f>
        <v/>
      </c>
      <c r="H1134" s="37" t="str">
        <f t="shared" si="70"/>
        <v/>
      </c>
      <c r="I1134" s="37" t="str">
        <f>IF($J1134="mouvement",_xlfn.XLOOKUP('Base de données'!$B1134,$K:$K,$K:$K,0),"")</f>
        <v/>
      </c>
      <c r="J1134" s="38" t="str">
        <f>IF(AND(Y1134&lt;&gt;MAX(Y:Y),COUNTIF(K1134:V1134,'Base de données'!$B1134)&gt;0),"mouvement","")</f>
        <v/>
      </c>
      <c r="K1134" s="39" t="str">
        <f>IF(K$1&gt;$AE$1,"-",IFERROR(IF(DATEDIF('Base de données'!$A1134,K$1,"d")&lt;&gt;0,"",'Base de données'!$B1134),""))</f>
        <v/>
      </c>
      <c r="L1134" s="39" t="str">
        <f>IF(L$1&gt;$AE$1,"-",IFERROR(IF(DATEDIF('Base de données'!$A1134,L$1,"d")&lt;&gt;0,"",'Base de données'!$B1134),""))</f>
        <v/>
      </c>
      <c r="M1134" s="39" t="str">
        <f>IF(M$1&gt;$AE$1,"-",IFERROR(IF(DATEDIF('Base de données'!$A1134,M$1,"d")&lt;&gt;0,"",'Base de données'!$B1134),""))</f>
        <v/>
      </c>
      <c r="N1134" s="39" t="str">
        <f>IF(N$1&gt;$AE$1,"-",IFERROR(IF(DATEDIF('Base de données'!$A1134,N$1,"d")&lt;&gt;0,"",'Base de données'!$B1134),""))</f>
        <v/>
      </c>
      <c r="O1134" s="39" t="str">
        <f>IF(O$1&gt;$AE$1,"-",IFERROR(IF(DATEDIF('Base de données'!$A1134,O$1,"d")&lt;&gt;0,"",'Base de données'!$B1134),""))</f>
        <v>7SPGI</v>
      </c>
      <c r="P1134" s="39" t="str">
        <f>IF(P$1&gt;$AE$1,"-",IFERROR(IF(DATEDIF('Base de données'!$A1134,P$1,"d")&lt;&gt;0,"",'Base de données'!$B1134),""))</f>
        <v/>
      </c>
      <c r="Q1134" s="39" t="str">
        <f>IF(Q$1&gt;$AE$1,"-",IFERROR(IF(DATEDIF('Base de données'!$A1134,Q$1,"d")&lt;&gt;0,"",'Base de données'!$B1134),""))</f>
        <v/>
      </c>
      <c r="R1134" s="39" t="str">
        <f>IF(R$1&gt;$AE$1,"-",IFERROR(IF(DATEDIF('Base de données'!$A1134,R$1,"d")&lt;&gt;0,"",'Base de données'!$B1134),""))</f>
        <v/>
      </c>
      <c r="S1134" s="39" t="str">
        <f>IF(S$1&gt;$AE$1,"-",IFERROR(IF(DATEDIF('Base de données'!$A1134,S$1,"d")&lt;&gt;0,"",'Base de données'!$B1134),""))</f>
        <v/>
      </c>
      <c r="T1134" s="39" t="str">
        <f>IF(T$1&gt;$AE$1,"-",IFERROR(IF(DATEDIF('Base de données'!$A1134,T$1,"d")&lt;&gt;0,"",'Base de données'!$B1134),""))</f>
        <v/>
      </c>
      <c r="U1134" s="39" t="str">
        <f>IF(U$1&gt;$AE$1,"-",IFERROR(IF(DATEDIF('Base de données'!$A1134,U$1,"d")&lt;&gt;0,"",'Base de données'!$B1134),""))</f>
        <v/>
      </c>
      <c r="V1134" s="39" t="str">
        <f>IF(V$1&gt;$AE$1,"-",IFERROR(IF(DATEDIF('Base de données'!$A1134,V$1,"d")&lt;&gt;0,"",'Base de données'!$B1134),""))</f>
        <v/>
      </c>
      <c r="W1134" s="34"/>
      <c r="X1134" s="30" t="str">
        <f>'Base de données'!$C1134&amp;" "&amp;'Base de données'!$D1134</f>
        <v>Rossi René</v>
      </c>
      <c r="Y1134" s="31">
        <f>COUNTIF('Base de données'!$B:$B,'Base de données'!$B1134)</f>
        <v>12</v>
      </c>
      <c r="AA1134" s="87" cm="1">
        <f t="array" aca="1" ref="AA1134" ca="1">INDIRECT("'Base de données'!A" &amp; ROW(Y1134))</f>
        <v>45778</v>
      </c>
      <c r="AB1134" s="51" t="str" cm="1">
        <f t="array" aca="1" ref="AB1134" ca="1">INDIRECT("'Base de données'!B" &amp; ROW(Z1134))</f>
        <v>7SPGI</v>
      </c>
    </row>
    <row r="1135" spans="1:28" x14ac:dyDescent="0.3">
      <c r="A1135" s="41" t="str">
        <f ca="1">IF(IF(AND($B1135&lt;&gt;"-",$B1135=$E1135),"Entrée et sortie","-")="Entrée et sortie",'Base de données'!$B1135,"-")</f>
        <v>-</v>
      </c>
      <c r="B1135" s="41" t="str">
        <f t="shared" ca="1" si="71"/>
        <v>-</v>
      </c>
      <c r="C1135" s="41" t="str">
        <f t="shared" ca="1" si="72"/>
        <v>-</v>
      </c>
      <c r="D1135" s="41" t="str">
        <f>IF($F1135="sortie en cours d'année",'Base de données'!$B1135,"-")</f>
        <v>-</v>
      </c>
      <c r="E1135" s="41" t="str">
        <f>IF($H1135="entrée en cours d'année",'Base de données'!$B1135,"-")</f>
        <v>-</v>
      </c>
      <c r="F1135" s="37" t="str">
        <f t="shared" si="69"/>
        <v/>
      </c>
      <c r="G1135" s="37" t="str">
        <f>IF($J1135="mouvement",_xlfn.XLOOKUP('Base de données'!$B1135,$V:$V,$V:$V,0),"")</f>
        <v/>
      </c>
      <c r="H1135" s="37" t="str">
        <f t="shared" si="70"/>
        <v/>
      </c>
      <c r="I1135" s="37" t="str">
        <f>IF($J1135="mouvement",_xlfn.XLOOKUP('Base de données'!$B1135,$K:$K,$K:$K,0),"")</f>
        <v/>
      </c>
      <c r="J1135" s="38" t="str">
        <f>IF(AND(Y1135&lt;&gt;MAX(Y:Y),COUNTIF(K1135:V1135,'Base de données'!$B1135)&gt;0),"mouvement","")</f>
        <v/>
      </c>
      <c r="K1135" s="39" t="str">
        <f>IF(K$1&gt;$AE$1,"-",IFERROR(IF(DATEDIF('Base de données'!$A1135,K$1,"d")&lt;&gt;0,"",'Base de données'!$B1135),""))</f>
        <v/>
      </c>
      <c r="L1135" s="39" t="str">
        <f>IF(L$1&gt;$AE$1,"-",IFERROR(IF(DATEDIF('Base de données'!$A1135,L$1,"d")&lt;&gt;0,"",'Base de données'!$B1135),""))</f>
        <v/>
      </c>
      <c r="M1135" s="39" t="str">
        <f>IF(M$1&gt;$AE$1,"-",IFERROR(IF(DATEDIF('Base de données'!$A1135,M$1,"d")&lt;&gt;0,"",'Base de données'!$B1135),""))</f>
        <v/>
      </c>
      <c r="N1135" s="39" t="str">
        <f>IF(N$1&gt;$AE$1,"-",IFERROR(IF(DATEDIF('Base de données'!$A1135,N$1,"d")&lt;&gt;0,"",'Base de données'!$B1135),""))</f>
        <v/>
      </c>
      <c r="O1135" s="39" t="str">
        <f>IF(O$1&gt;$AE$1,"-",IFERROR(IF(DATEDIF('Base de données'!$A1135,O$1,"d")&lt;&gt;0,"",'Base de données'!$B1135),""))</f>
        <v>E3HIK</v>
      </c>
      <c r="P1135" s="39" t="str">
        <f>IF(P$1&gt;$AE$1,"-",IFERROR(IF(DATEDIF('Base de données'!$A1135,P$1,"d")&lt;&gt;0,"",'Base de données'!$B1135),""))</f>
        <v/>
      </c>
      <c r="Q1135" s="39" t="str">
        <f>IF(Q$1&gt;$AE$1,"-",IFERROR(IF(DATEDIF('Base de données'!$A1135,Q$1,"d")&lt;&gt;0,"",'Base de données'!$B1135),""))</f>
        <v/>
      </c>
      <c r="R1135" s="39" t="str">
        <f>IF(R$1&gt;$AE$1,"-",IFERROR(IF(DATEDIF('Base de données'!$A1135,R$1,"d")&lt;&gt;0,"",'Base de données'!$B1135),""))</f>
        <v/>
      </c>
      <c r="S1135" s="39" t="str">
        <f>IF(S$1&gt;$AE$1,"-",IFERROR(IF(DATEDIF('Base de données'!$A1135,S$1,"d")&lt;&gt;0,"",'Base de données'!$B1135),""))</f>
        <v/>
      </c>
      <c r="T1135" s="39" t="str">
        <f>IF(T$1&gt;$AE$1,"-",IFERROR(IF(DATEDIF('Base de données'!$A1135,T$1,"d")&lt;&gt;0,"",'Base de données'!$B1135),""))</f>
        <v/>
      </c>
      <c r="U1135" s="39" t="str">
        <f>IF(U$1&gt;$AE$1,"-",IFERROR(IF(DATEDIF('Base de données'!$A1135,U$1,"d")&lt;&gt;0,"",'Base de données'!$B1135),""))</f>
        <v/>
      </c>
      <c r="V1135" s="39" t="str">
        <f>IF(V$1&gt;$AE$1,"-",IFERROR(IF(DATEDIF('Base de données'!$A1135,V$1,"d")&lt;&gt;0,"",'Base de données'!$B1135),""))</f>
        <v/>
      </c>
      <c r="W1135" s="34"/>
      <c r="X1135" s="30" t="str">
        <f>'Base de données'!$C1135&amp;" "&amp;'Base de données'!$D1135</f>
        <v>Marin Éric</v>
      </c>
      <c r="Y1135" s="31">
        <f>COUNTIF('Base de données'!$B:$B,'Base de données'!$B1135)</f>
        <v>12</v>
      </c>
      <c r="AA1135" s="87" cm="1">
        <f t="array" aca="1" ref="AA1135" ca="1">INDIRECT("'Base de données'!A" &amp; ROW(Y1135))</f>
        <v>45778</v>
      </c>
      <c r="AB1135" s="51" t="str" cm="1">
        <f t="array" aca="1" ref="AB1135" ca="1">INDIRECT("'Base de données'!B" &amp; ROW(Z1135))</f>
        <v>E3HIK</v>
      </c>
    </row>
    <row r="1136" spans="1:28" x14ac:dyDescent="0.3">
      <c r="A1136" s="41" t="str">
        <f ca="1">IF(IF(AND($B1136&lt;&gt;"-",$B1136=$E1136),"Entrée et sortie","-")="Entrée et sortie",'Base de données'!$B1136,"-")</f>
        <v>-</v>
      </c>
      <c r="B1136" s="41" t="str">
        <f t="shared" ca="1" si="71"/>
        <v>-</v>
      </c>
      <c r="C1136" s="41" t="str">
        <f t="shared" ca="1" si="72"/>
        <v>-</v>
      </c>
      <c r="D1136" s="41" t="str">
        <f>IF($F1136="sortie en cours d'année",'Base de données'!$B1136,"-")</f>
        <v>-</v>
      </c>
      <c r="E1136" s="41" t="str">
        <f>IF($H1136="entrée en cours d'année",'Base de données'!$B1136,"-")</f>
        <v>-</v>
      </c>
      <c r="F1136" s="37" t="str">
        <f t="shared" si="69"/>
        <v/>
      </c>
      <c r="G1136" s="37" t="str">
        <f>IF($J1136="mouvement",_xlfn.XLOOKUP('Base de données'!$B1136,$V:$V,$V:$V,0),"")</f>
        <v/>
      </c>
      <c r="H1136" s="37" t="str">
        <f t="shared" si="70"/>
        <v/>
      </c>
      <c r="I1136" s="37" t="str">
        <f>IF($J1136="mouvement",_xlfn.XLOOKUP('Base de données'!$B1136,$K:$K,$K:$K,0),"")</f>
        <v/>
      </c>
      <c r="J1136" s="38" t="str">
        <f>IF(AND(Y1136&lt;&gt;MAX(Y:Y),COUNTIF(K1136:V1136,'Base de données'!$B1136)&gt;0),"mouvement","")</f>
        <v/>
      </c>
      <c r="K1136" s="39" t="str">
        <f>IF(K$1&gt;$AE$1,"-",IFERROR(IF(DATEDIF('Base de données'!$A1136,K$1,"d")&lt;&gt;0,"",'Base de données'!$B1136),""))</f>
        <v/>
      </c>
      <c r="L1136" s="39" t="str">
        <f>IF(L$1&gt;$AE$1,"-",IFERROR(IF(DATEDIF('Base de données'!$A1136,L$1,"d")&lt;&gt;0,"",'Base de données'!$B1136),""))</f>
        <v/>
      </c>
      <c r="M1136" s="39" t="str">
        <f>IF(M$1&gt;$AE$1,"-",IFERROR(IF(DATEDIF('Base de données'!$A1136,M$1,"d")&lt;&gt;0,"",'Base de données'!$B1136),""))</f>
        <v/>
      </c>
      <c r="N1136" s="39" t="str">
        <f>IF(N$1&gt;$AE$1,"-",IFERROR(IF(DATEDIF('Base de données'!$A1136,N$1,"d")&lt;&gt;0,"",'Base de données'!$B1136),""))</f>
        <v/>
      </c>
      <c r="O1136" s="39" t="str">
        <f>IF(O$1&gt;$AE$1,"-",IFERROR(IF(DATEDIF('Base de données'!$A1136,O$1,"d")&lt;&gt;0,"",'Base de données'!$B1136),""))</f>
        <v>LPLFA</v>
      </c>
      <c r="P1136" s="39" t="str">
        <f>IF(P$1&gt;$AE$1,"-",IFERROR(IF(DATEDIF('Base de données'!$A1136,P$1,"d")&lt;&gt;0,"",'Base de données'!$B1136),""))</f>
        <v/>
      </c>
      <c r="Q1136" s="39" t="str">
        <f>IF(Q$1&gt;$AE$1,"-",IFERROR(IF(DATEDIF('Base de données'!$A1136,Q$1,"d")&lt;&gt;0,"",'Base de données'!$B1136),""))</f>
        <v/>
      </c>
      <c r="R1136" s="39" t="str">
        <f>IF(R$1&gt;$AE$1,"-",IFERROR(IF(DATEDIF('Base de données'!$A1136,R$1,"d")&lt;&gt;0,"",'Base de données'!$B1136),""))</f>
        <v/>
      </c>
      <c r="S1136" s="39" t="str">
        <f>IF(S$1&gt;$AE$1,"-",IFERROR(IF(DATEDIF('Base de données'!$A1136,S$1,"d")&lt;&gt;0,"",'Base de données'!$B1136),""))</f>
        <v/>
      </c>
      <c r="T1136" s="39" t="str">
        <f>IF(T$1&gt;$AE$1,"-",IFERROR(IF(DATEDIF('Base de données'!$A1136,T$1,"d")&lt;&gt;0,"",'Base de données'!$B1136),""))</f>
        <v/>
      </c>
      <c r="U1136" s="39" t="str">
        <f>IF(U$1&gt;$AE$1,"-",IFERROR(IF(DATEDIF('Base de données'!$A1136,U$1,"d")&lt;&gt;0,"",'Base de données'!$B1136),""))</f>
        <v/>
      </c>
      <c r="V1136" s="39" t="str">
        <f>IF(V$1&gt;$AE$1,"-",IFERROR(IF(DATEDIF('Base de données'!$A1136,V$1,"d")&lt;&gt;0,"",'Base de données'!$B1136),""))</f>
        <v/>
      </c>
      <c r="W1136" s="34"/>
      <c r="X1136" s="30" t="str">
        <f>'Base de données'!$C1136&amp;" "&amp;'Base de données'!$D1136</f>
        <v>Étienne René</v>
      </c>
      <c r="Y1136" s="31">
        <f>COUNTIF('Base de données'!$B:$B,'Base de données'!$B1136)</f>
        <v>12</v>
      </c>
      <c r="AA1136" s="87" cm="1">
        <f t="array" aca="1" ref="AA1136" ca="1">INDIRECT("'Base de données'!A" &amp; ROW(Y1136))</f>
        <v>45778</v>
      </c>
      <c r="AB1136" s="51" t="str" cm="1">
        <f t="array" aca="1" ref="AB1136" ca="1">INDIRECT("'Base de données'!B" &amp; ROW(Z1136))</f>
        <v>LPLFA</v>
      </c>
    </row>
    <row r="1137" spans="1:28" x14ac:dyDescent="0.3">
      <c r="A1137" s="41" t="str">
        <f ca="1">IF(IF(AND($B1137&lt;&gt;"-",$B1137=$E1137),"Entrée et sortie","-")="Entrée et sortie",'Base de données'!$B1137,"-")</f>
        <v>-</v>
      </c>
      <c r="B1137" s="41" t="str">
        <f t="shared" ca="1" si="71"/>
        <v>-</v>
      </c>
      <c r="C1137" s="41" t="str">
        <f t="shared" ca="1" si="72"/>
        <v>-</v>
      </c>
      <c r="D1137" s="41" t="str">
        <f>IF($F1137="sortie en cours d'année",'Base de données'!$B1137,"-")</f>
        <v>-</v>
      </c>
      <c r="E1137" s="41" t="str">
        <f>IF($H1137="entrée en cours d'année",'Base de données'!$B1137,"-")</f>
        <v>-</v>
      </c>
      <c r="F1137" s="37" t="str">
        <f t="shared" si="69"/>
        <v/>
      </c>
      <c r="G1137" s="37" t="str">
        <f>IF($J1137="mouvement",_xlfn.XLOOKUP('Base de données'!$B1137,$V:$V,$V:$V,0),"")</f>
        <v/>
      </c>
      <c r="H1137" s="37" t="str">
        <f t="shared" si="70"/>
        <v/>
      </c>
      <c r="I1137" s="37" t="str">
        <f>IF($J1137="mouvement",_xlfn.XLOOKUP('Base de données'!$B1137,$K:$K,$K:$K,0),"")</f>
        <v/>
      </c>
      <c r="J1137" s="38" t="str">
        <f>IF(AND(Y1137&lt;&gt;MAX(Y:Y),COUNTIF(K1137:V1137,'Base de données'!$B1137)&gt;0),"mouvement","")</f>
        <v/>
      </c>
      <c r="K1137" s="39" t="str">
        <f>IF(K$1&gt;$AE$1,"-",IFERROR(IF(DATEDIF('Base de données'!$A1137,K$1,"d")&lt;&gt;0,"",'Base de données'!$B1137),""))</f>
        <v/>
      </c>
      <c r="L1137" s="39" t="str">
        <f>IF(L$1&gt;$AE$1,"-",IFERROR(IF(DATEDIF('Base de données'!$A1137,L$1,"d")&lt;&gt;0,"",'Base de données'!$B1137),""))</f>
        <v/>
      </c>
      <c r="M1137" s="39" t="str">
        <f>IF(M$1&gt;$AE$1,"-",IFERROR(IF(DATEDIF('Base de données'!$A1137,M$1,"d")&lt;&gt;0,"",'Base de données'!$B1137),""))</f>
        <v/>
      </c>
      <c r="N1137" s="39" t="str">
        <f>IF(N$1&gt;$AE$1,"-",IFERROR(IF(DATEDIF('Base de données'!$A1137,N$1,"d")&lt;&gt;0,"",'Base de données'!$B1137),""))</f>
        <v/>
      </c>
      <c r="O1137" s="39" t="str">
        <f>IF(O$1&gt;$AE$1,"-",IFERROR(IF(DATEDIF('Base de données'!$A1137,O$1,"d")&lt;&gt;0,"",'Base de données'!$B1137),""))</f>
        <v>ZDPI3</v>
      </c>
      <c r="P1137" s="39" t="str">
        <f>IF(P$1&gt;$AE$1,"-",IFERROR(IF(DATEDIF('Base de données'!$A1137,P$1,"d")&lt;&gt;0,"",'Base de données'!$B1137),""))</f>
        <v/>
      </c>
      <c r="Q1137" s="39" t="str">
        <f>IF(Q$1&gt;$AE$1,"-",IFERROR(IF(DATEDIF('Base de données'!$A1137,Q$1,"d")&lt;&gt;0,"",'Base de données'!$B1137),""))</f>
        <v/>
      </c>
      <c r="R1137" s="39" t="str">
        <f>IF(R$1&gt;$AE$1,"-",IFERROR(IF(DATEDIF('Base de données'!$A1137,R$1,"d")&lt;&gt;0,"",'Base de données'!$B1137),""))</f>
        <v/>
      </c>
      <c r="S1137" s="39" t="str">
        <f>IF(S$1&gt;$AE$1,"-",IFERROR(IF(DATEDIF('Base de données'!$A1137,S$1,"d")&lt;&gt;0,"",'Base de données'!$B1137),""))</f>
        <v/>
      </c>
      <c r="T1137" s="39" t="str">
        <f>IF(T$1&gt;$AE$1,"-",IFERROR(IF(DATEDIF('Base de données'!$A1137,T$1,"d")&lt;&gt;0,"",'Base de données'!$B1137),""))</f>
        <v/>
      </c>
      <c r="U1137" s="39" t="str">
        <f>IF(U$1&gt;$AE$1,"-",IFERROR(IF(DATEDIF('Base de données'!$A1137,U$1,"d")&lt;&gt;0,"",'Base de données'!$B1137),""))</f>
        <v/>
      </c>
      <c r="V1137" s="39" t="str">
        <f>IF(V$1&gt;$AE$1,"-",IFERROR(IF(DATEDIF('Base de données'!$A1137,V$1,"d")&lt;&gt;0,"",'Base de données'!$B1137),""))</f>
        <v/>
      </c>
      <c r="W1137" s="34"/>
      <c r="X1137" s="30" t="str">
        <f>'Base de données'!$C1137&amp;" "&amp;'Base de données'!$D1137</f>
        <v>Martin Jeannine</v>
      </c>
      <c r="Y1137" s="31">
        <f>COUNTIF('Base de données'!$B:$B,'Base de données'!$B1137)</f>
        <v>12</v>
      </c>
      <c r="AA1137" s="87" cm="1">
        <f t="array" aca="1" ref="AA1137" ca="1">INDIRECT("'Base de données'!A" &amp; ROW(Y1137))</f>
        <v>45778</v>
      </c>
      <c r="AB1137" s="51" t="str" cm="1">
        <f t="array" aca="1" ref="AB1137" ca="1">INDIRECT("'Base de données'!B" &amp; ROW(Z1137))</f>
        <v>ZDPI3</v>
      </c>
    </row>
    <row r="1138" spans="1:28" x14ac:dyDescent="0.3">
      <c r="A1138" s="41" t="str">
        <f ca="1">IF(IF(AND($B1138&lt;&gt;"-",$B1138=$E1138),"Entrée et sortie","-")="Entrée et sortie",'Base de données'!$B1138,"-")</f>
        <v>-</v>
      </c>
      <c r="B1138" s="41" t="str">
        <f t="shared" ca="1" si="71"/>
        <v>-</v>
      </c>
      <c r="C1138" s="41" t="str">
        <f t="shared" ca="1" si="72"/>
        <v>-</v>
      </c>
      <c r="D1138" s="41" t="str">
        <f>IF($F1138="sortie en cours d'année",'Base de données'!$B1138,"-")</f>
        <v>-</v>
      </c>
      <c r="E1138" s="41" t="str">
        <f>IF($H1138="entrée en cours d'année",'Base de données'!$B1138,"-")</f>
        <v>-</v>
      </c>
      <c r="F1138" s="37" t="str">
        <f t="shared" si="69"/>
        <v/>
      </c>
      <c r="G1138" s="37" t="str">
        <f>IF($J1138="mouvement",_xlfn.XLOOKUP('Base de données'!$B1138,$V:$V,$V:$V,0),"")</f>
        <v/>
      </c>
      <c r="H1138" s="37" t="str">
        <f t="shared" si="70"/>
        <v/>
      </c>
      <c r="I1138" s="37" t="str">
        <f>IF($J1138="mouvement",_xlfn.XLOOKUP('Base de données'!$B1138,$K:$K,$K:$K,0),"")</f>
        <v/>
      </c>
      <c r="J1138" s="38" t="str">
        <f>IF(AND(Y1138&lt;&gt;MAX(Y:Y),COUNTIF(K1138:V1138,'Base de données'!$B1138)&gt;0),"mouvement","")</f>
        <v/>
      </c>
      <c r="K1138" s="39" t="str">
        <f>IF(K$1&gt;$AE$1,"-",IFERROR(IF(DATEDIF('Base de données'!$A1138,K$1,"d")&lt;&gt;0,"",'Base de données'!$B1138),""))</f>
        <v/>
      </c>
      <c r="L1138" s="39" t="str">
        <f>IF(L$1&gt;$AE$1,"-",IFERROR(IF(DATEDIF('Base de données'!$A1138,L$1,"d")&lt;&gt;0,"",'Base de données'!$B1138),""))</f>
        <v/>
      </c>
      <c r="M1138" s="39" t="str">
        <f>IF(M$1&gt;$AE$1,"-",IFERROR(IF(DATEDIF('Base de données'!$A1138,M$1,"d")&lt;&gt;0,"",'Base de données'!$B1138),""))</f>
        <v/>
      </c>
      <c r="N1138" s="39" t="str">
        <f>IF(N$1&gt;$AE$1,"-",IFERROR(IF(DATEDIF('Base de données'!$A1138,N$1,"d")&lt;&gt;0,"",'Base de données'!$B1138),""))</f>
        <v/>
      </c>
      <c r="O1138" s="39" t="str">
        <f>IF(O$1&gt;$AE$1,"-",IFERROR(IF(DATEDIF('Base de données'!$A1138,O$1,"d")&lt;&gt;0,"",'Base de données'!$B1138),""))</f>
        <v>1N0T3</v>
      </c>
      <c r="P1138" s="39" t="str">
        <f>IF(P$1&gt;$AE$1,"-",IFERROR(IF(DATEDIF('Base de données'!$A1138,P$1,"d")&lt;&gt;0,"",'Base de données'!$B1138),""))</f>
        <v/>
      </c>
      <c r="Q1138" s="39" t="str">
        <f>IF(Q$1&gt;$AE$1,"-",IFERROR(IF(DATEDIF('Base de données'!$A1138,Q$1,"d")&lt;&gt;0,"",'Base de données'!$B1138),""))</f>
        <v/>
      </c>
      <c r="R1138" s="39" t="str">
        <f>IF(R$1&gt;$AE$1,"-",IFERROR(IF(DATEDIF('Base de données'!$A1138,R$1,"d")&lt;&gt;0,"",'Base de données'!$B1138),""))</f>
        <v/>
      </c>
      <c r="S1138" s="39" t="str">
        <f>IF(S$1&gt;$AE$1,"-",IFERROR(IF(DATEDIF('Base de données'!$A1138,S$1,"d")&lt;&gt;0,"",'Base de données'!$B1138),""))</f>
        <v/>
      </c>
      <c r="T1138" s="39" t="str">
        <f>IF(T$1&gt;$AE$1,"-",IFERROR(IF(DATEDIF('Base de données'!$A1138,T$1,"d")&lt;&gt;0,"",'Base de données'!$B1138),""))</f>
        <v/>
      </c>
      <c r="U1138" s="39" t="str">
        <f>IF(U$1&gt;$AE$1,"-",IFERROR(IF(DATEDIF('Base de données'!$A1138,U$1,"d")&lt;&gt;0,"",'Base de données'!$B1138),""))</f>
        <v/>
      </c>
      <c r="V1138" s="39" t="str">
        <f>IF(V$1&gt;$AE$1,"-",IFERROR(IF(DATEDIF('Base de données'!$A1138,V$1,"d")&lt;&gt;0,"",'Base de données'!$B1138),""))</f>
        <v/>
      </c>
      <c r="W1138" s="34"/>
      <c r="X1138" s="30" t="str">
        <f>'Base de données'!$C1138&amp;" "&amp;'Base de données'!$D1138</f>
        <v>Lenoir Benjamin</v>
      </c>
      <c r="Y1138" s="31">
        <f>COUNTIF('Base de données'!$B:$B,'Base de données'!$B1138)</f>
        <v>12</v>
      </c>
      <c r="AA1138" s="87" cm="1">
        <f t="array" aca="1" ref="AA1138" ca="1">INDIRECT("'Base de données'!A" &amp; ROW(Y1138))</f>
        <v>45778</v>
      </c>
      <c r="AB1138" s="51" t="str" cm="1">
        <f t="array" aca="1" ref="AB1138" ca="1">INDIRECT("'Base de données'!B" &amp; ROW(Z1138))</f>
        <v>1N0T3</v>
      </c>
    </row>
    <row r="1139" spans="1:28" x14ac:dyDescent="0.3">
      <c r="A1139" s="41" t="str">
        <f ca="1">IF(IF(AND($B1139&lt;&gt;"-",$B1139=$E1139),"Entrée et sortie","-")="Entrée et sortie",'Base de données'!$B1139,"-")</f>
        <v>-</v>
      </c>
      <c r="B1139" s="41" t="str">
        <f t="shared" ca="1" si="71"/>
        <v>-</v>
      </c>
      <c r="C1139" s="41" t="str">
        <f t="shared" ca="1" si="72"/>
        <v>-</v>
      </c>
      <c r="D1139" s="41" t="str">
        <f>IF($F1139="sortie en cours d'année",'Base de données'!$B1139,"-")</f>
        <v>-</v>
      </c>
      <c r="E1139" s="41" t="str">
        <f>IF($H1139="entrée en cours d'année",'Base de données'!$B1139,"-")</f>
        <v>-</v>
      </c>
      <c r="F1139" s="37" t="str">
        <f t="shared" si="69"/>
        <v/>
      </c>
      <c r="G1139" s="37" t="str">
        <f>IF($J1139="mouvement",_xlfn.XLOOKUP('Base de données'!$B1139,$V:$V,$V:$V,0),"")</f>
        <v/>
      </c>
      <c r="H1139" s="37" t="str">
        <f t="shared" si="70"/>
        <v/>
      </c>
      <c r="I1139" s="37" t="str">
        <f>IF($J1139="mouvement",_xlfn.XLOOKUP('Base de données'!$B1139,$K:$K,$K:$K,0),"")</f>
        <v/>
      </c>
      <c r="J1139" s="38" t="str">
        <f>IF(AND(Y1139&lt;&gt;MAX(Y:Y),COUNTIF(K1139:V1139,'Base de données'!$B1139)&gt;0),"mouvement","")</f>
        <v/>
      </c>
      <c r="K1139" s="39" t="str">
        <f>IF(K$1&gt;$AE$1,"-",IFERROR(IF(DATEDIF('Base de données'!$A1139,K$1,"d")&lt;&gt;0,"",'Base de données'!$B1139),""))</f>
        <v/>
      </c>
      <c r="L1139" s="39" t="str">
        <f>IF(L$1&gt;$AE$1,"-",IFERROR(IF(DATEDIF('Base de données'!$A1139,L$1,"d")&lt;&gt;0,"",'Base de données'!$B1139),""))</f>
        <v/>
      </c>
      <c r="M1139" s="39" t="str">
        <f>IF(M$1&gt;$AE$1,"-",IFERROR(IF(DATEDIF('Base de données'!$A1139,M$1,"d")&lt;&gt;0,"",'Base de données'!$B1139),""))</f>
        <v/>
      </c>
      <c r="N1139" s="39" t="str">
        <f>IF(N$1&gt;$AE$1,"-",IFERROR(IF(DATEDIF('Base de données'!$A1139,N$1,"d")&lt;&gt;0,"",'Base de données'!$B1139),""))</f>
        <v/>
      </c>
      <c r="O1139" s="39" t="str">
        <f>IF(O$1&gt;$AE$1,"-",IFERROR(IF(DATEDIF('Base de données'!$A1139,O$1,"d")&lt;&gt;0,"",'Base de données'!$B1139),""))</f>
        <v>Y1YI7</v>
      </c>
      <c r="P1139" s="39" t="str">
        <f>IF(P$1&gt;$AE$1,"-",IFERROR(IF(DATEDIF('Base de données'!$A1139,P$1,"d")&lt;&gt;0,"",'Base de données'!$B1139),""))</f>
        <v/>
      </c>
      <c r="Q1139" s="39" t="str">
        <f>IF(Q$1&gt;$AE$1,"-",IFERROR(IF(DATEDIF('Base de données'!$A1139,Q$1,"d")&lt;&gt;0,"",'Base de données'!$B1139),""))</f>
        <v/>
      </c>
      <c r="R1139" s="39" t="str">
        <f>IF(R$1&gt;$AE$1,"-",IFERROR(IF(DATEDIF('Base de données'!$A1139,R$1,"d")&lt;&gt;0,"",'Base de données'!$B1139),""))</f>
        <v/>
      </c>
      <c r="S1139" s="39" t="str">
        <f>IF(S$1&gt;$AE$1,"-",IFERROR(IF(DATEDIF('Base de données'!$A1139,S$1,"d")&lt;&gt;0,"",'Base de données'!$B1139),""))</f>
        <v/>
      </c>
      <c r="T1139" s="39" t="str">
        <f>IF(T$1&gt;$AE$1,"-",IFERROR(IF(DATEDIF('Base de données'!$A1139,T$1,"d")&lt;&gt;0,"",'Base de données'!$B1139),""))</f>
        <v/>
      </c>
      <c r="U1139" s="39" t="str">
        <f>IF(U$1&gt;$AE$1,"-",IFERROR(IF(DATEDIF('Base de données'!$A1139,U$1,"d")&lt;&gt;0,"",'Base de données'!$B1139),""))</f>
        <v/>
      </c>
      <c r="V1139" s="39" t="str">
        <f>IF(V$1&gt;$AE$1,"-",IFERROR(IF(DATEDIF('Base de données'!$A1139,V$1,"d")&lt;&gt;0,"",'Base de données'!$B1139),""))</f>
        <v/>
      </c>
      <c r="W1139" s="34"/>
      <c r="X1139" s="30" t="str">
        <f>'Base de données'!$C1139&amp;" "&amp;'Base de données'!$D1139</f>
        <v>Roussel Monique</v>
      </c>
      <c r="Y1139" s="31">
        <f>COUNTIF('Base de données'!$B:$B,'Base de données'!$B1139)</f>
        <v>12</v>
      </c>
      <c r="AA1139" s="87" cm="1">
        <f t="array" aca="1" ref="AA1139" ca="1">INDIRECT("'Base de données'!A" &amp; ROW(Y1139))</f>
        <v>45778</v>
      </c>
      <c r="AB1139" s="51" t="str" cm="1">
        <f t="array" aca="1" ref="AB1139" ca="1">INDIRECT("'Base de données'!B" &amp; ROW(Z1139))</f>
        <v>Y1YI7</v>
      </c>
    </row>
    <row r="1140" spans="1:28" x14ac:dyDescent="0.3">
      <c r="A1140" s="41" t="str">
        <f ca="1">IF(IF(AND($B1140&lt;&gt;"-",$B1140=$E1140),"Entrée et sortie","-")="Entrée et sortie",'Base de données'!$B1140,"-")</f>
        <v>-</v>
      </c>
      <c r="B1140" s="41" t="str">
        <f t="shared" ca="1" si="71"/>
        <v>AQ2RR</v>
      </c>
      <c r="C1140" s="41" t="str">
        <f t="shared" ca="1" si="72"/>
        <v>AQ2RR</v>
      </c>
      <c r="D1140" s="41" t="str">
        <f>IF($F1140="sortie en cours d'année",'Base de données'!$B1140,"-")</f>
        <v>AQ2RR</v>
      </c>
      <c r="E1140" s="41" t="str">
        <f>IF($H1140="entrée en cours d'année",'Base de données'!$B1140,"-")</f>
        <v>-</v>
      </c>
      <c r="F1140" s="37" t="str">
        <f t="shared" si="69"/>
        <v>sortie en cours d'année</v>
      </c>
      <c r="G1140" s="37">
        <f>IF($J1140="mouvement",_xlfn.XLOOKUP('Base de données'!$B1140,$V:$V,$V:$V,0),"")</f>
        <v>0</v>
      </c>
      <c r="H1140" s="37" t="str">
        <f t="shared" si="70"/>
        <v/>
      </c>
      <c r="I1140" s="37" t="str">
        <f>IF($J1140="mouvement",_xlfn.XLOOKUP('Base de données'!$B1140,$K:$K,$K:$K,0),"")</f>
        <v>AQ2RR</v>
      </c>
      <c r="J1140" s="38" t="str">
        <f>IF(AND(Y1140&lt;&gt;MAX(Y:Y),COUNTIF(K1140:V1140,'Base de données'!$B1140)&gt;0),"mouvement","")</f>
        <v>mouvement</v>
      </c>
      <c r="K1140" s="39" t="str">
        <f>IF(K$1&gt;$AE$1,"-",IFERROR(IF(DATEDIF('Base de données'!$A1140,K$1,"d")&lt;&gt;0,"",'Base de données'!$B1140),""))</f>
        <v/>
      </c>
      <c r="L1140" s="39" t="str">
        <f>IF(L$1&gt;$AE$1,"-",IFERROR(IF(DATEDIF('Base de données'!$A1140,L$1,"d")&lt;&gt;0,"",'Base de données'!$B1140),""))</f>
        <v/>
      </c>
      <c r="M1140" s="39" t="str">
        <f>IF(M$1&gt;$AE$1,"-",IFERROR(IF(DATEDIF('Base de données'!$A1140,M$1,"d")&lt;&gt;0,"",'Base de données'!$B1140),""))</f>
        <v/>
      </c>
      <c r="N1140" s="39" t="str">
        <f>IF(N$1&gt;$AE$1,"-",IFERROR(IF(DATEDIF('Base de données'!$A1140,N$1,"d")&lt;&gt;0,"",'Base de données'!$B1140),""))</f>
        <v/>
      </c>
      <c r="O1140" s="39" t="str">
        <f>IF(O$1&gt;$AE$1,"-",IFERROR(IF(DATEDIF('Base de données'!$A1140,O$1,"d")&lt;&gt;0,"",'Base de données'!$B1140),""))</f>
        <v>AQ2RR</v>
      </c>
      <c r="P1140" s="39" t="str">
        <f>IF(P$1&gt;$AE$1,"-",IFERROR(IF(DATEDIF('Base de données'!$A1140,P$1,"d")&lt;&gt;0,"",'Base de données'!$B1140),""))</f>
        <v/>
      </c>
      <c r="Q1140" s="39" t="str">
        <f>IF(Q$1&gt;$AE$1,"-",IFERROR(IF(DATEDIF('Base de données'!$A1140,Q$1,"d")&lt;&gt;0,"",'Base de données'!$B1140),""))</f>
        <v/>
      </c>
      <c r="R1140" s="39" t="str">
        <f>IF(R$1&gt;$AE$1,"-",IFERROR(IF(DATEDIF('Base de données'!$A1140,R$1,"d")&lt;&gt;0,"",'Base de données'!$B1140),""))</f>
        <v/>
      </c>
      <c r="S1140" s="39" t="str">
        <f>IF(S$1&gt;$AE$1,"-",IFERROR(IF(DATEDIF('Base de données'!$A1140,S$1,"d")&lt;&gt;0,"",'Base de données'!$B1140),""))</f>
        <v/>
      </c>
      <c r="T1140" s="39" t="str">
        <f>IF(T$1&gt;$AE$1,"-",IFERROR(IF(DATEDIF('Base de données'!$A1140,T$1,"d")&lt;&gt;0,"",'Base de données'!$B1140),""))</f>
        <v/>
      </c>
      <c r="U1140" s="39" t="str">
        <f>IF(U$1&gt;$AE$1,"-",IFERROR(IF(DATEDIF('Base de données'!$A1140,U$1,"d")&lt;&gt;0,"",'Base de données'!$B1140),""))</f>
        <v/>
      </c>
      <c r="V1140" s="39" t="str">
        <f>IF(V$1&gt;$AE$1,"-",IFERROR(IF(DATEDIF('Base de données'!$A1140,V$1,"d")&lt;&gt;0,"",'Base de données'!$B1140),""))</f>
        <v/>
      </c>
      <c r="W1140" s="34"/>
      <c r="X1140" s="30" t="str">
        <f>'Base de données'!$C1140&amp;" "&amp;'Base de données'!$D1140</f>
        <v>Antoine Noémi</v>
      </c>
      <c r="Y1140" s="31">
        <f>COUNTIF('Base de données'!$B:$B,'Base de données'!$B1140)</f>
        <v>10</v>
      </c>
      <c r="AA1140" s="87" cm="1">
        <f t="array" aca="1" ref="AA1140" ca="1">INDIRECT("'Base de données'!A" &amp; ROW(Y1140))</f>
        <v>45778</v>
      </c>
      <c r="AB1140" s="51" t="str" cm="1">
        <f t="array" aca="1" ref="AB1140" ca="1">INDIRECT("'Base de données'!B" &amp; ROW(Z1140))</f>
        <v>AQ2RR</v>
      </c>
    </row>
    <row r="1141" spans="1:28" x14ac:dyDescent="0.3">
      <c r="A1141" s="41" t="str">
        <f ca="1">IF(IF(AND($B1141&lt;&gt;"-",$B1141=$E1141),"Entrée et sortie","-")="Entrée et sortie",'Base de données'!$B1141,"-")</f>
        <v>-</v>
      </c>
      <c r="B1141" s="41" t="str">
        <f t="shared" ca="1" si="71"/>
        <v>-</v>
      </c>
      <c r="C1141" s="41" t="str">
        <f t="shared" ca="1" si="72"/>
        <v>-</v>
      </c>
      <c r="D1141" s="41" t="str">
        <f>IF($F1141="sortie en cours d'année",'Base de données'!$B1141,"-")</f>
        <v>-</v>
      </c>
      <c r="E1141" s="41" t="str">
        <f>IF($H1141="entrée en cours d'année",'Base de données'!$B1141,"-")</f>
        <v>-</v>
      </c>
      <c r="F1141" s="37" t="str">
        <f t="shared" si="69"/>
        <v/>
      </c>
      <c r="G1141" s="37" t="str">
        <f>IF($J1141="mouvement",_xlfn.XLOOKUP('Base de données'!$B1141,$V:$V,$V:$V,0),"")</f>
        <v/>
      </c>
      <c r="H1141" s="37" t="str">
        <f t="shared" si="70"/>
        <v/>
      </c>
      <c r="I1141" s="37" t="str">
        <f>IF($J1141="mouvement",_xlfn.XLOOKUP('Base de données'!$B1141,$K:$K,$K:$K,0),"")</f>
        <v/>
      </c>
      <c r="J1141" s="38" t="str">
        <f>IF(AND(Y1141&lt;&gt;MAX(Y:Y),COUNTIF(K1141:V1141,'Base de données'!$B1141)&gt;0),"mouvement","")</f>
        <v/>
      </c>
      <c r="K1141" s="39" t="str">
        <f>IF(K$1&gt;$AE$1,"-",IFERROR(IF(DATEDIF('Base de données'!$A1141,K$1,"d")&lt;&gt;0,"",'Base de données'!$B1141),""))</f>
        <v/>
      </c>
      <c r="L1141" s="39" t="str">
        <f>IF(L$1&gt;$AE$1,"-",IFERROR(IF(DATEDIF('Base de données'!$A1141,L$1,"d")&lt;&gt;0,"",'Base de données'!$B1141),""))</f>
        <v/>
      </c>
      <c r="M1141" s="39" t="str">
        <f>IF(M$1&gt;$AE$1,"-",IFERROR(IF(DATEDIF('Base de données'!$A1141,M$1,"d")&lt;&gt;0,"",'Base de données'!$B1141),""))</f>
        <v/>
      </c>
      <c r="N1141" s="39" t="str">
        <f>IF(N$1&gt;$AE$1,"-",IFERROR(IF(DATEDIF('Base de données'!$A1141,N$1,"d")&lt;&gt;0,"",'Base de données'!$B1141),""))</f>
        <v/>
      </c>
      <c r="O1141" s="39" t="str">
        <f>IF(O$1&gt;$AE$1,"-",IFERROR(IF(DATEDIF('Base de données'!$A1141,O$1,"d")&lt;&gt;0,"",'Base de données'!$B1141),""))</f>
        <v>U3BKH</v>
      </c>
      <c r="P1141" s="39" t="str">
        <f>IF(P$1&gt;$AE$1,"-",IFERROR(IF(DATEDIF('Base de données'!$A1141,P$1,"d")&lt;&gt;0,"",'Base de données'!$B1141),""))</f>
        <v/>
      </c>
      <c r="Q1141" s="39" t="str">
        <f>IF(Q$1&gt;$AE$1,"-",IFERROR(IF(DATEDIF('Base de données'!$A1141,Q$1,"d")&lt;&gt;0,"",'Base de données'!$B1141),""))</f>
        <v/>
      </c>
      <c r="R1141" s="39" t="str">
        <f>IF(R$1&gt;$AE$1,"-",IFERROR(IF(DATEDIF('Base de données'!$A1141,R$1,"d")&lt;&gt;0,"",'Base de données'!$B1141),""))</f>
        <v/>
      </c>
      <c r="S1141" s="39" t="str">
        <f>IF(S$1&gt;$AE$1,"-",IFERROR(IF(DATEDIF('Base de données'!$A1141,S$1,"d")&lt;&gt;0,"",'Base de données'!$B1141),""))</f>
        <v/>
      </c>
      <c r="T1141" s="39" t="str">
        <f>IF(T$1&gt;$AE$1,"-",IFERROR(IF(DATEDIF('Base de données'!$A1141,T$1,"d")&lt;&gt;0,"",'Base de données'!$B1141),""))</f>
        <v/>
      </c>
      <c r="U1141" s="39" t="str">
        <f>IF(U$1&gt;$AE$1,"-",IFERROR(IF(DATEDIF('Base de données'!$A1141,U$1,"d")&lt;&gt;0,"",'Base de données'!$B1141),""))</f>
        <v/>
      </c>
      <c r="V1141" s="39" t="str">
        <f>IF(V$1&gt;$AE$1,"-",IFERROR(IF(DATEDIF('Base de données'!$A1141,V$1,"d")&lt;&gt;0,"",'Base de données'!$B1141),""))</f>
        <v/>
      </c>
      <c r="W1141" s="34"/>
      <c r="X1141" s="30" t="str">
        <f>'Base de données'!$C1141&amp;" "&amp;'Base de données'!$D1141</f>
        <v>Chevalier Roland</v>
      </c>
      <c r="Y1141" s="31">
        <f>COUNTIF('Base de données'!$B:$B,'Base de données'!$B1141)</f>
        <v>12</v>
      </c>
      <c r="AA1141" s="87" cm="1">
        <f t="array" aca="1" ref="AA1141" ca="1">INDIRECT("'Base de données'!A" &amp; ROW(Y1141))</f>
        <v>45778</v>
      </c>
      <c r="AB1141" s="51" t="str" cm="1">
        <f t="array" aca="1" ref="AB1141" ca="1">INDIRECT("'Base de données'!B" &amp; ROW(Z1141))</f>
        <v>U3BKH</v>
      </c>
    </row>
    <row r="1142" spans="1:28" x14ac:dyDescent="0.3">
      <c r="A1142" s="41" t="str">
        <f ca="1">IF(IF(AND($B1142&lt;&gt;"-",$B1142=$E1142),"Entrée et sortie","-")="Entrée et sortie",'Base de données'!$B1142,"-")</f>
        <v>-</v>
      </c>
      <c r="B1142" s="41" t="str">
        <f t="shared" ca="1" si="71"/>
        <v>-</v>
      </c>
      <c r="C1142" s="41" t="str">
        <f t="shared" ca="1" si="72"/>
        <v>-</v>
      </c>
      <c r="D1142" s="41" t="str">
        <f>IF($F1142="sortie en cours d'année",'Base de données'!$B1142,"-")</f>
        <v>-</v>
      </c>
      <c r="E1142" s="41" t="str">
        <f>IF($H1142="entrée en cours d'année",'Base de données'!$B1142,"-")</f>
        <v>-</v>
      </c>
      <c r="F1142" s="37" t="str">
        <f t="shared" si="69"/>
        <v/>
      </c>
      <c r="G1142" s="37" t="str">
        <f>IF($J1142="mouvement",_xlfn.XLOOKUP('Base de données'!$B1142,$V:$V,$V:$V,0),"")</f>
        <v/>
      </c>
      <c r="H1142" s="37" t="str">
        <f t="shared" si="70"/>
        <v/>
      </c>
      <c r="I1142" s="37" t="str">
        <f>IF($J1142="mouvement",_xlfn.XLOOKUP('Base de données'!$B1142,$K:$K,$K:$K,0),"")</f>
        <v/>
      </c>
      <c r="J1142" s="38" t="str">
        <f>IF(AND(Y1142&lt;&gt;MAX(Y:Y),COUNTIF(K1142:V1142,'Base de données'!$B1142)&gt;0),"mouvement","")</f>
        <v/>
      </c>
      <c r="K1142" s="39" t="str">
        <f>IF(K$1&gt;$AE$1,"-",IFERROR(IF(DATEDIF('Base de données'!$A1142,K$1,"d")&lt;&gt;0,"",'Base de données'!$B1142),""))</f>
        <v/>
      </c>
      <c r="L1142" s="39" t="str">
        <f>IF(L$1&gt;$AE$1,"-",IFERROR(IF(DATEDIF('Base de données'!$A1142,L$1,"d")&lt;&gt;0,"",'Base de données'!$B1142),""))</f>
        <v/>
      </c>
      <c r="M1142" s="39" t="str">
        <f>IF(M$1&gt;$AE$1,"-",IFERROR(IF(DATEDIF('Base de données'!$A1142,M$1,"d")&lt;&gt;0,"",'Base de données'!$B1142),""))</f>
        <v/>
      </c>
      <c r="N1142" s="39" t="str">
        <f>IF(N$1&gt;$AE$1,"-",IFERROR(IF(DATEDIF('Base de données'!$A1142,N$1,"d")&lt;&gt;0,"",'Base de données'!$B1142),""))</f>
        <v/>
      </c>
      <c r="O1142" s="39" t="str">
        <f>IF(O$1&gt;$AE$1,"-",IFERROR(IF(DATEDIF('Base de données'!$A1142,O$1,"d")&lt;&gt;0,"",'Base de données'!$B1142),""))</f>
        <v>HLXBT</v>
      </c>
      <c r="P1142" s="39" t="str">
        <f>IF(P$1&gt;$AE$1,"-",IFERROR(IF(DATEDIF('Base de données'!$A1142,P$1,"d")&lt;&gt;0,"",'Base de données'!$B1142),""))</f>
        <v/>
      </c>
      <c r="Q1142" s="39" t="str">
        <f>IF(Q$1&gt;$AE$1,"-",IFERROR(IF(DATEDIF('Base de données'!$A1142,Q$1,"d")&lt;&gt;0,"",'Base de données'!$B1142),""))</f>
        <v/>
      </c>
      <c r="R1142" s="39" t="str">
        <f>IF(R$1&gt;$AE$1,"-",IFERROR(IF(DATEDIF('Base de données'!$A1142,R$1,"d")&lt;&gt;0,"",'Base de données'!$B1142),""))</f>
        <v/>
      </c>
      <c r="S1142" s="39" t="str">
        <f>IF(S$1&gt;$AE$1,"-",IFERROR(IF(DATEDIF('Base de données'!$A1142,S$1,"d")&lt;&gt;0,"",'Base de données'!$B1142),""))</f>
        <v/>
      </c>
      <c r="T1142" s="39" t="str">
        <f>IF(T$1&gt;$AE$1,"-",IFERROR(IF(DATEDIF('Base de données'!$A1142,T$1,"d")&lt;&gt;0,"",'Base de données'!$B1142),""))</f>
        <v/>
      </c>
      <c r="U1142" s="39" t="str">
        <f>IF(U$1&gt;$AE$1,"-",IFERROR(IF(DATEDIF('Base de données'!$A1142,U$1,"d")&lt;&gt;0,"",'Base de données'!$B1142),""))</f>
        <v/>
      </c>
      <c r="V1142" s="39" t="str">
        <f>IF(V$1&gt;$AE$1,"-",IFERROR(IF(DATEDIF('Base de données'!$A1142,V$1,"d")&lt;&gt;0,"",'Base de données'!$B1142),""))</f>
        <v/>
      </c>
      <c r="W1142" s="34"/>
      <c r="X1142" s="30" t="str">
        <f>'Base de données'!$C1142&amp;" "&amp;'Base de données'!$D1142</f>
        <v>Gautier Noémi</v>
      </c>
      <c r="Y1142" s="31">
        <f>COUNTIF('Base de données'!$B:$B,'Base de données'!$B1142)</f>
        <v>12</v>
      </c>
      <c r="AA1142" s="87" cm="1">
        <f t="array" aca="1" ref="AA1142" ca="1">INDIRECT("'Base de données'!A" &amp; ROW(Y1142))</f>
        <v>45778</v>
      </c>
      <c r="AB1142" s="51" t="str" cm="1">
        <f t="array" aca="1" ref="AB1142" ca="1">INDIRECT("'Base de données'!B" &amp; ROW(Z1142))</f>
        <v>HLXBT</v>
      </c>
    </row>
    <row r="1143" spans="1:28" x14ac:dyDescent="0.3">
      <c r="A1143" s="41" t="str">
        <f ca="1">IF(IF(AND($B1143&lt;&gt;"-",$B1143=$E1143),"Entrée et sortie","-")="Entrée et sortie",'Base de données'!$B1143,"-")</f>
        <v>-</v>
      </c>
      <c r="B1143" s="41" t="str">
        <f t="shared" ca="1" si="71"/>
        <v>-</v>
      </c>
      <c r="C1143" s="41" t="str">
        <f t="shared" ca="1" si="72"/>
        <v>-</v>
      </c>
      <c r="D1143" s="41" t="str">
        <f>IF($F1143="sortie en cours d'année",'Base de données'!$B1143,"-")</f>
        <v>-</v>
      </c>
      <c r="E1143" s="41" t="str">
        <f>IF($H1143="entrée en cours d'année",'Base de données'!$B1143,"-")</f>
        <v>-</v>
      </c>
      <c r="F1143" s="37" t="str">
        <f t="shared" si="69"/>
        <v/>
      </c>
      <c r="G1143" s="37" t="str">
        <f>IF($J1143="mouvement",_xlfn.XLOOKUP('Base de données'!$B1143,$V:$V,$V:$V,0),"")</f>
        <v/>
      </c>
      <c r="H1143" s="37" t="str">
        <f t="shared" si="70"/>
        <v/>
      </c>
      <c r="I1143" s="37" t="str">
        <f>IF($J1143="mouvement",_xlfn.XLOOKUP('Base de données'!$B1143,$K:$K,$K:$K,0),"")</f>
        <v/>
      </c>
      <c r="J1143" s="38" t="str">
        <f>IF(AND(Y1143&lt;&gt;MAX(Y:Y),COUNTIF(K1143:V1143,'Base de données'!$B1143)&gt;0),"mouvement","")</f>
        <v/>
      </c>
      <c r="K1143" s="39" t="str">
        <f>IF(K$1&gt;$AE$1,"-",IFERROR(IF(DATEDIF('Base de données'!$A1143,K$1,"d")&lt;&gt;0,"",'Base de données'!$B1143),""))</f>
        <v/>
      </c>
      <c r="L1143" s="39" t="str">
        <f>IF(L$1&gt;$AE$1,"-",IFERROR(IF(DATEDIF('Base de données'!$A1143,L$1,"d")&lt;&gt;0,"",'Base de données'!$B1143),""))</f>
        <v/>
      </c>
      <c r="M1143" s="39" t="str">
        <f>IF(M$1&gt;$AE$1,"-",IFERROR(IF(DATEDIF('Base de données'!$A1143,M$1,"d")&lt;&gt;0,"",'Base de données'!$B1143),""))</f>
        <v/>
      </c>
      <c r="N1143" s="39" t="str">
        <f>IF(N$1&gt;$AE$1,"-",IFERROR(IF(DATEDIF('Base de données'!$A1143,N$1,"d")&lt;&gt;0,"",'Base de données'!$B1143),""))</f>
        <v/>
      </c>
      <c r="O1143" s="39" t="str">
        <f>IF(O$1&gt;$AE$1,"-",IFERROR(IF(DATEDIF('Base de données'!$A1143,O$1,"d")&lt;&gt;0,"",'Base de données'!$B1143),""))</f>
        <v>XLFAU</v>
      </c>
      <c r="P1143" s="39" t="str">
        <f>IF(P$1&gt;$AE$1,"-",IFERROR(IF(DATEDIF('Base de données'!$A1143,P$1,"d")&lt;&gt;0,"",'Base de données'!$B1143),""))</f>
        <v/>
      </c>
      <c r="Q1143" s="39" t="str">
        <f>IF(Q$1&gt;$AE$1,"-",IFERROR(IF(DATEDIF('Base de données'!$A1143,Q$1,"d")&lt;&gt;0,"",'Base de données'!$B1143),""))</f>
        <v/>
      </c>
      <c r="R1143" s="39" t="str">
        <f>IF(R$1&gt;$AE$1,"-",IFERROR(IF(DATEDIF('Base de données'!$A1143,R$1,"d")&lt;&gt;0,"",'Base de données'!$B1143),""))</f>
        <v/>
      </c>
      <c r="S1143" s="39" t="str">
        <f>IF(S$1&gt;$AE$1,"-",IFERROR(IF(DATEDIF('Base de données'!$A1143,S$1,"d")&lt;&gt;0,"",'Base de données'!$B1143),""))</f>
        <v/>
      </c>
      <c r="T1143" s="39" t="str">
        <f>IF(T$1&gt;$AE$1,"-",IFERROR(IF(DATEDIF('Base de données'!$A1143,T$1,"d")&lt;&gt;0,"",'Base de données'!$B1143),""))</f>
        <v/>
      </c>
      <c r="U1143" s="39" t="str">
        <f>IF(U$1&gt;$AE$1,"-",IFERROR(IF(DATEDIF('Base de données'!$A1143,U$1,"d")&lt;&gt;0,"",'Base de données'!$B1143),""))</f>
        <v/>
      </c>
      <c r="V1143" s="39" t="str">
        <f>IF(V$1&gt;$AE$1,"-",IFERROR(IF(DATEDIF('Base de données'!$A1143,V$1,"d")&lt;&gt;0,"",'Base de données'!$B1143),""))</f>
        <v/>
      </c>
      <c r="W1143" s="34"/>
      <c r="X1143" s="30" t="str">
        <f>'Base de données'!$C1143&amp;" "&amp;'Base de données'!$D1143</f>
        <v>Laine Marine</v>
      </c>
      <c r="Y1143" s="31">
        <f>COUNTIF('Base de données'!$B:$B,'Base de données'!$B1143)</f>
        <v>12</v>
      </c>
      <c r="AA1143" s="87" cm="1">
        <f t="array" aca="1" ref="AA1143" ca="1">INDIRECT("'Base de données'!A" &amp; ROW(Y1143))</f>
        <v>45778</v>
      </c>
      <c r="AB1143" s="51" t="str" cm="1">
        <f t="array" aca="1" ref="AB1143" ca="1">INDIRECT("'Base de données'!B" &amp; ROW(Z1143))</f>
        <v>XLFAU</v>
      </c>
    </row>
    <row r="1144" spans="1:28" x14ac:dyDescent="0.3">
      <c r="A1144" s="41" t="str">
        <f ca="1">IF(IF(AND($B1144&lt;&gt;"-",$B1144=$E1144),"Entrée et sortie","-")="Entrée et sortie",'Base de données'!$B1144,"-")</f>
        <v>-</v>
      </c>
      <c r="B1144" s="41" t="str">
        <f t="shared" ca="1" si="71"/>
        <v>-</v>
      </c>
      <c r="C1144" s="41" t="str">
        <f t="shared" ca="1" si="72"/>
        <v>-</v>
      </c>
      <c r="D1144" s="41" t="str">
        <f>IF($F1144="sortie en cours d'année",'Base de données'!$B1144,"-")</f>
        <v>-</v>
      </c>
      <c r="E1144" s="41" t="str">
        <f>IF($H1144="entrée en cours d'année",'Base de données'!$B1144,"-")</f>
        <v>-</v>
      </c>
      <c r="F1144" s="37" t="str">
        <f t="shared" si="69"/>
        <v/>
      </c>
      <c r="G1144" s="37" t="str">
        <f>IF($J1144="mouvement",_xlfn.XLOOKUP('Base de données'!$B1144,$V:$V,$V:$V,0),"")</f>
        <v/>
      </c>
      <c r="H1144" s="37" t="str">
        <f t="shared" si="70"/>
        <v/>
      </c>
      <c r="I1144" s="37" t="str">
        <f>IF($J1144="mouvement",_xlfn.XLOOKUP('Base de données'!$B1144,$K:$K,$K:$K,0),"")</f>
        <v/>
      </c>
      <c r="J1144" s="38" t="str">
        <f>IF(AND(Y1144&lt;&gt;MAX(Y:Y),COUNTIF(K1144:V1144,'Base de données'!$B1144)&gt;0),"mouvement","")</f>
        <v/>
      </c>
      <c r="K1144" s="39" t="str">
        <f>IF(K$1&gt;$AE$1,"-",IFERROR(IF(DATEDIF('Base de données'!$A1144,K$1,"d")&lt;&gt;0,"",'Base de données'!$B1144),""))</f>
        <v/>
      </c>
      <c r="L1144" s="39" t="str">
        <f>IF(L$1&gt;$AE$1,"-",IFERROR(IF(DATEDIF('Base de données'!$A1144,L$1,"d")&lt;&gt;0,"",'Base de données'!$B1144),""))</f>
        <v/>
      </c>
      <c r="M1144" s="39" t="str">
        <f>IF(M$1&gt;$AE$1,"-",IFERROR(IF(DATEDIF('Base de données'!$A1144,M$1,"d")&lt;&gt;0,"",'Base de données'!$B1144),""))</f>
        <v/>
      </c>
      <c r="N1144" s="39" t="str">
        <f>IF(N$1&gt;$AE$1,"-",IFERROR(IF(DATEDIF('Base de données'!$A1144,N$1,"d")&lt;&gt;0,"",'Base de données'!$B1144),""))</f>
        <v/>
      </c>
      <c r="O1144" s="39" t="str">
        <f>IF(O$1&gt;$AE$1,"-",IFERROR(IF(DATEDIF('Base de données'!$A1144,O$1,"d")&lt;&gt;0,"",'Base de données'!$B1144),""))</f>
        <v>NAMYB</v>
      </c>
      <c r="P1144" s="39" t="str">
        <f>IF(P$1&gt;$AE$1,"-",IFERROR(IF(DATEDIF('Base de données'!$A1144,P$1,"d")&lt;&gt;0,"",'Base de données'!$B1144),""))</f>
        <v/>
      </c>
      <c r="Q1144" s="39" t="str">
        <f>IF(Q$1&gt;$AE$1,"-",IFERROR(IF(DATEDIF('Base de données'!$A1144,Q$1,"d")&lt;&gt;0,"",'Base de données'!$B1144),""))</f>
        <v/>
      </c>
      <c r="R1144" s="39" t="str">
        <f>IF(R$1&gt;$AE$1,"-",IFERROR(IF(DATEDIF('Base de données'!$A1144,R$1,"d")&lt;&gt;0,"",'Base de données'!$B1144),""))</f>
        <v/>
      </c>
      <c r="S1144" s="39" t="str">
        <f>IF(S$1&gt;$AE$1,"-",IFERROR(IF(DATEDIF('Base de données'!$A1144,S$1,"d")&lt;&gt;0,"",'Base de données'!$B1144),""))</f>
        <v/>
      </c>
      <c r="T1144" s="39" t="str">
        <f>IF(T$1&gt;$AE$1,"-",IFERROR(IF(DATEDIF('Base de données'!$A1144,T$1,"d")&lt;&gt;0,"",'Base de données'!$B1144),""))</f>
        <v/>
      </c>
      <c r="U1144" s="39" t="str">
        <f>IF(U$1&gt;$AE$1,"-",IFERROR(IF(DATEDIF('Base de données'!$A1144,U$1,"d")&lt;&gt;0,"",'Base de données'!$B1144),""))</f>
        <v/>
      </c>
      <c r="V1144" s="39" t="str">
        <f>IF(V$1&gt;$AE$1,"-",IFERROR(IF(DATEDIF('Base de données'!$A1144,V$1,"d")&lt;&gt;0,"",'Base de données'!$B1144),""))</f>
        <v/>
      </c>
      <c r="W1144" s="34"/>
      <c r="X1144" s="30" t="str">
        <f>'Base de données'!$C1144&amp;" "&amp;'Base de données'!$D1144</f>
        <v>Da Costa Maggie</v>
      </c>
      <c r="Y1144" s="31">
        <f>COUNTIF('Base de données'!$B:$B,'Base de données'!$B1144)</f>
        <v>12</v>
      </c>
      <c r="AA1144" s="87" cm="1">
        <f t="array" aca="1" ref="AA1144" ca="1">INDIRECT("'Base de données'!A" &amp; ROW(Y1144))</f>
        <v>45778</v>
      </c>
      <c r="AB1144" s="51" t="str" cm="1">
        <f t="array" aca="1" ref="AB1144" ca="1">INDIRECT("'Base de données'!B" &amp; ROW(Z1144))</f>
        <v>NAMYB</v>
      </c>
    </row>
    <row r="1145" spans="1:28" x14ac:dyDescent="0.3">
      <c r="A1145" s="41" t="str">
        <f ca="1">IF(IF(AND($B1145&lt;&gt;"-",$B1145=$E1145),"Entrée et sortie","-")="Entrée et sortie",'Base de données'!$B1145,"-")</f>
        <v>-</v>
      </c>
      <c r="B1145" s="41" t="str">
        <f t="shared" ca="1" si="71"/>
        <v>-</v>
      </c>
      <c r="C1145" s="41" t="str">
        <f t="shared" ca="1" si="72"/>
        <v>-</v>
      </c>
      <c r="D1145" s="41" t="str">
        <f>IF($F1145="sortie en cours d'année",'Base de données'!$B1145,"-")</f>
        <v>-</v>
      </c>
      <c r="E1145" s="41" t="str">
        <f>IF($H1145="entrée en cours d'année",'Base de données'!$B1145,"-")</f>
        <v>-</v>
      </c>
      <c r="F1145" s="37" t="str">
        <f t="shared" si="69"/>
        <v/>
      </c>
      <c r="G1145" s="37" t="str">
        <f>IF($J1145="mouvement",_xlfn.XLOOKUP('Base de données'!$B1145,$V:$V,$V:$V,0),"")</f>
        <v/>
      </c>
      <c r="H1145" s="37" t="str">
        <f t="shared" si="70"/>
        <v/>
      </c>
      <c r="I1145" s="37" t="str">
        <f>IF($J1145="mouvement",_xlfn.XLOOKUP('Base de données'!$B1145,$K:$K,$K:$K,0),"")</f>
        <v/>
      </c>
      <c r="J1145" s="38" t="str">
        <f>IF(AND(Y1145&lt;&gt;MAX(Y:Y),COUNTIF(K1145:V1145,'Base de données'!$B1145)&gt;0),"mouvement","")</f>
        <v/>
      </c>
      <c r="K1145" s="39" t="str">
        <f>IF(K$1&gt;$AE$1,"-",IFERROR(IF(DATEDIF('Base de données'!$A1145,K$1,"d")&lt;&gt;0,"",'Base de données'!$B1145),""))</f>
        <v/>
      </c>
      <c r="L1145" s="39" t="str">
        <f>IF(L$1&gt;$AE$1,"-",IFERROR(IF(DATEDIF('Base de données'!$A1145,L$1,"d")&lt;&gt;0,"",'Base de données'!$B1145),""))</f>
        <v/>
      </c>
      <c r="M1145" s="39" t="str">
        <f>IF(M$1&gt;$AE$1,"-",IFERROR(IF(DATEDIF('Base de données'!$A1145,M$1,"d")&lt;&gt;0,"",'Base de données'!$B1145),""))</f>
        <v/>
      </c>
      <c r="N1145" s="39" t="str">
        <f>IF(N$1&gt;$AE$1,"-",IFERROR(IF(DATEDIF('Base de données'!$A1145,N$1,"d")&lt;&gt;0,"",'Base de données'!$B1145),""))</f>
        <v/>
      </c>
      <c r="O1145" s="39" t="str">
        <f>IF(O$1&gt;$AE$1,"-",IFERROR(IF(DATEDIF('Base de données'!$A1145,O$1,"d")&lt;&gt;0,"",'Base de données'!$B1145),""))</f>
        <v>K1I44</v>
      </c>
      <c r="P1145" s="39" t="str">
        <f>IF(P$1&gt;$AE$1,"-",IFERROR(IF(DATEDIF('Base de données'!$A1145,P$1,"d")&lt;&gt;0,"",'Base de données'!$B1145),""))</f>
        <v/>
      </c>
      <c r="Q1145" s="39" t="str">
        <f>IF(Q$1&gt;$AE$1,"-",IFERROR(IF(DATEDIF('Base de données'!$A1145,Q$1,"d")&lt;&gt;0,"",'Base de données'!$B1145),""))</f>
        <v/>
      </c>
      <c r="R1145" s="39" t="str">
        <f>IF(R$1&gt;$AE$1,"-",IFERROR(IF(DATEDIF('Base de données'!$A1145,R$1,"d")&lt;&gt;0,"",'Base de données'!$B1145),""))</f>
        <v/>
      </c>
      <c r="S1145" s="39" t="str">
        <f>IF(S$1&gt;$AE$1,"-",IFERROR(IF(DATEDIF('Base de données'!$A1145,S$1,"d")&lt;&gt;0,"",'Base de données'!$B1145),""))</f>
        <v/>
      </c>
      <c r="T1145" s="39" t="str">
        <f>IF(T$1&gt;$AE$1,"-",IFERROR(IF(DATEDIF('Base de données'!$A1145,T$1,"d")&lt;&gt;0,"",'Base de données'!$B1145),""))</f>
        <v/>
      </c>
      <c r="U1145" s="39" t="str">
        <f>IF(U$1&gt;$AE$1,"-",IFERROR(IF(DATEDIF('Base de données'!$A1145,U$1,"d")&lt;&gt;0,"",'Base de données'!$B1145),""))</f>
        <v/>
      </c>
      <c r="V1145" s="39" t="str">
        <f>IF(V$1&gt;$AE$1,"-",IFERROR(IF(DATEDIF('Base de données'!$A1145,V$1,"d")&lt;&gt;0,"",'Base de données'!$B1145),""))</f>
        <v/>
      </c>
      <c r="W1145" s="34"/>
      <c r="X1145" s="30" t="str">
        <f>'Base de données'!$C1145&amp;" "&amp;'Base de données'!$D1145</f>
        <v>Neveu Geneviève</v>
      </c>
      <c r="Y1145" s="31">
        <f>COUNTIF('Base de données'!$B:$B,'Base de données'!$B1145)</f>
        <v>12</v>
      </c>
      <c r="AA1145" s="87" cm="1">
        <f t="array" aca="1" ref="AA1145" ca="1">INDIRECT("'Base de données'!A" &amp; ROW(Y1145))</f>
        <v>45778</v>
      </c>
      <c r="AB1145" s="51" t="str" cm="1">
        <f t="array" aca="1" ref="AB1145" ca="1">INDIRECT("'Base de données'!B" &amp; ROW(Z1145))</f>
        <v>K1I44</v>
      </c>
    </row>
    <row r="1146" spans="1:28" x14ac:dyDescent="0.3">
      <c r="A1146" s="41" t="str">
        <f ca="1">IF(IF(AND($B1146&lt;&gt;"-",$B1146=$E1146),"Entrée et sortie","-")="Entrée et sortie",'Base de données'!$B1146,"-")</f>
        <v>-</v>
      </c>
      <c r="B1146" s="41" t="str">
        <f t="shared" ca="1" si="71"/>
        <v>-</v>
      </c>
      <c r="C1146" s="41" t="str">
        <f t="shared" ca="1" si="72"/>
        <v>-</v>
      </c>
      <c r="D1146" s="41" t="str">
        <f>IF($F1146="sortie en cours d'année",'Base de données'!$B1146,"-")</f>
        <v>-</v>
      </c>
      <c r="E1146" s="41" t="str">
        <f>IF($H1146="entrée en cours d'année",'Base de données'!$B1146,"-")</f>
        <v>-</v>
      </c>
      <c r="F1146" s="37" t="str">
        <f t="shared" si="69"/>
        <v/>
      </c>
      <c r="G1146" s="37" t="str">
        <f>IF($J1146="mouvement",_xlfn.XLOOKUP('Base de données'!$B1146,$V:$V,$V:$V,0),"")</f>
        <v/>
      </c>
      <c r="H1146" s="37" t="str">
        <f t="shared" si="70"/>
        <v/>
      </c>
      <c r="I1146" s="37" t="str">
        <f>IF($J1146="mouvement",_xlfn.XLOOKUP('Base de données'!$B1146,$K:$K,$K:$K,0),"")</f>
        <v/>
      </c>
      <c r="J1146" s="38" t="str">
        <f>IF(AND(Y1146&lt;&gt;MAX(Y:Y),COUNTIF(K1146:V1146,'Base de données'!$B1146)&gt;0),"mouvement","")</f>
        <v/>
      </c>
      <c r="K1146" s="39" t="str">
        <f>IF(K$1&gt;$AE$1,"-",IFERROR(IF(DATEDIF('Base de données'!$A1146,K$1,"d")&lt;&gt;0,"",'Base de données'!$B1146),""))</f>
        <v/>
      </c>
      <c r="L1146" s="39" t="str">
        <f>IF(L$1&gt;$AE$1,"-",IFERROR(IF(DATEDIF('Base de données'!$A1146,L$1,"d")&lt;&gt;0,"",'Base de données'!$B1146),""))</f>
        <v/>
      </c>
      <c r="M1146" s="39" t="str">
        <f>IF(M$1&gt;$AE$1,"-",IFERROR(IF(DATEDIF('Base de données'!$A1146,M$1,"d")&lt;&gt;0,"",'Base de données'!$B1146),""))</f>
        <v/>
      </c>
      <c r="N1146" s="39" t="str">
        <f>IF(N$1&gt;$AE$1,"-",IFERROR(IF(DATEDIF('Base de données'!$A1146,N$1,"d")&lt;&gt;0,"",'Base de données'!$B1146),""))</f>
        <v/>
      </c>
      <c r="O1146" s="39" t="str">
        <f>IF(O$1&gt;$AE$1,"-",IFERROR(IF(DATEDIF('Base de données'!$A1146,O$1,"d")&lt;&gt;0,"",'Base de données'!$B1146),""))</f>
        <v>GERRB</v>
      </c>
      <c r="P1146" s="39" t="str">
        <f>IF(P$1&gt;$AE$1,"-",IFERROR(IF(DATEDIF('Base de données'!$A1146,P$1,"d")&lt;&gt;0,"",'Base de données'!$B1146),""))</f>
        <v/>
      </c>
      <c r="Q1146" s="39" t="str">
        <f>IF(Q$1&gt;$AE$1,"-",IFERROR(IF(DATEDIF('Base de données'!$A1146,Q$1,"d")&lt;&gt;0,"",'Base de données'!$B1146),""))</f>
        <v/>
      </c>
      <c r="R1146" s="39" t="str">
        <f>IF(R$1&gt;$AE$1,"-",IFERROR(IF(DATEDIF('Base de données'!$A1146,R$1,"d")&lt;&gt;0,"",'Base de données'!$B1146),""))</f>
        <v/>
      </c>
      <c r="S1146" s="39" t="str">
        <f>IF(S$1&gt;$AE$1,"-",IFERROR(IF(DATEDIF('Base de données'!$A1146,S$1,"d")&lt;&gt;0,"",'Base de données'!$B1146),""))</f>
        <v/>
      </c>
      <c r="T1146" s="39" t="str">
        <f>IF(T$1&gt;$AE$1,"-",IFERROR(IF(DATEDIF('Base de données'!$A1146,T$1,"d")&lt;&gt;0,"",'Base de données'!$B1146),""))</f>
        <v/>
      </c>
      <c r="U1146" s="39" t="str">
        <f>IF(U$1&gt;$AE$1,"-",IFERROR(IF(DATEDIF('Base de données'!$A1146,U$1,"d")&lt;&gt;0,"",'Base de données'!$B1146),""))</f>
        <v/>
      </c>
      <c r="V1146" s="39" t="str">
        <f>IF(V$1&gt;$AE$1,"-",IFERROR(IF(DATEDIF('Base de données'!$A1146,V$1,"d")&lt;&gt;0,"",'Base de données'!$B1146),""))</f>
        <v/>
      </c>
      <c r="W1146" s="34"/>
      <c r="X1146" s="30" t="str">
        <f>'Base de données'!$C1146&amp;" "&amp;'Base de données'!$D1146</f>
        <v>Fontaine Arthur</v>
      </c>
      <c r="Y1146" s="31">
        <f>COUNTIF('Base de données'!$B:$B,'Base de données'!$B1146)</f>
        <v>12</v>
      </c>
      <c r="AA1146" s="87" cm="1">
        <f t="array" aca="1" ref="AA1146" ca="1">INDIRECT("'Base de données'!A" &amp; ROW(Y1146))</f>
        <v>45778</v>
      </c>
      <c r="AB1146" s="51" t="str" cm="1">
        <f t="array" aca="1" ref="AB1146" ca="1">INDIRECT("'Base de données'!B" &amp; ROW(Z1146))</f>
        <v>GERRB</v>
      </c>
    </row>
    <row r="1147" spans="1:28" x14ac:dyDescent="0.3">
      <c r="A1147" s="41" t="str">
        <f ca="1">IF(IF(AND($B1147&lt;&gt;"-",$B1147=$E1147),"Entrée et sortie","-")="Entrée et sortie",'Base de données'!$B1147,"-")</f>
        <v>-</v>
      </c>
      <c r="B1147" s="41" t="str">
        <f t="shared" ca="1" si="71"/>
        <v>-</v>
      </c>
      <c r="C1147" s="41" t="str">
        <f t="shared" ca="1" si="72"/>
        <v>-</v>
      </c>
      <c r="D1147" s="41" t="str">
        <f>IF($F1147="sortie en cours d'année",'Base de données'!$B1147,"-")</f>
        <v>-</v>
      </c>
      <c r="E1147" s="41" t="str">
        <f>IF($H1147="entrée en cours d'année",'Base de données'!$B1147,"-")</f>
        <v>-</v>
      </c>
      <c r="F1147" s="37" t="str">
        <f t="shared" si="69"/>
        <v/>
      </c>
      <c r="G1147" s="37" t="str">
        <f>IF($J1147="mouvement",_xlfn.XLOOKUP('Base de données'!$B1147,$V:$V,$V:$V,0),"")</f>
        <v/>
      </c>
      <c r="H1147" s="37" t="str">
        <f t="shared" si="70"/>
        <v/>
      </c>
      <c r="I1147" s="37" t="str">
        <f>IF($J1147="mouvement",_xlfn.XLOOKUP('Base de données'!$B1147,$K:$K,$K:$K,0),"")</f>
        <v/>
      </c>
      <c r="J1147" s="38" t="str">
        <f>IF(AND(Y1147&lt;&gt;MAX(Y:Y),COUNTIF(K1147:V1147,'Base de données'!$B1147)&gt;0),"mouvement","")</f>
        <v/>
      </c>
      <c r="K1147" s="39" t="str">
        <f>IF(K$1&gt;$AE$1,"-",IFERROR(IF(DATEDIF('Base de données'!$A1147,K$1,"d")&lt;&gt;0,"",'Base de données'!$B1147),""))</f>
        <v/>
      </c>
      <c r="L1147" s="39" t="str">
        <f>IF(L$1&gt;$AE$1,"-",IFERROR(IF(DATEDIF('Base de données'!$A1147,L$1,"d")&lt;&gt;0,"",'Base de données'!$B1147),""))</f>
        <v/>
      </c>
      <c r="M1147" s="39" t="str">
        <f>IF(M$1&gt;$AE$1,"-",IFERROR(IF(DATEDIF('Base de données'!$A1147,M$1,"d")&lt;&gt;0,"",'Base de données'!$B1147),""))</f>
        <v/>
      </c>
      <c r="N1147" s="39" t="str">
        <f>IF(N$1&gt;$AE$1,"-",IFERROR(IF(DATEDIF('Base de données'!$A1147,N$1,"d")&lt;&gt;0,"",'Base de données'!$B1147),""))</f>
        <v/>
      </c>
      <c r="O1147" s="39" t="str">
        <f>IF(O$1&gt;$AE$1,"-",IFERROR(IF(DATEDIF('Base de données'!$A1147,O$1,"d")&lt;&gt;0,"",'Base de données'!$B1147),""))</f>
        <v>6ZPJJ</v>
      </c>
      <c r="P1147" s="39" t="str">
        <f>IF(P$1&gt;$AE$1,"-",IFERROR(IF(DATEDIF('Base de données'!$A1147,P$1,"d")&lt;&gt;0,"",'Base de données'!$B1147),""))</f>
        <v/>
      </c>
      <c r="Q1147" s="39" t="str">
        <f>IF(Q$1&gt;$AE$1,"-",IFERROR(IF(DATEDIF('Base de données'!$A1147,Q$1,"d")&lt;&gt;0,"",'Base de données'!$B1147),""))</f>
        <v/>
      </c>
      <c r="R1147" s="39" t="str">
        <f>IF(R$1&gt;$AE$1,"-",IFERROR(IF(DATEDIF('Base de données'!$A1147,R$1,"d")&lt;&gt;0,"",'Base de données'!$B1147),""))</f>
        <v/>
      </c>
      <c r="S1147" s="39" t="str">
        <f>IF(S$1&gt;$AE$1,"-",IFERROR(IF(DATEDIF('Base de données'!$A1147,S$1,"d")&lt;&gt;0,"",'Base de données'!$B1147),""))</f>
        <v/>
      </c>
      <c r="T1147" s="39" t="str">
        <f>IF(T$1&gt;$AE$1,"-",IFERROR(IF(DATEDIF('Base de données'!$A1147,T$1,"d")&lt;&gt;0,"",'Base de données'!$B1147),""))</f>
        <v/>
      </c>
      <c r="U1147" s="39" t="str">
        <f>IF(U$1&gt;$AE$1,"-",IFERROR(IF(DATEDIF('Base de données'!$A1147,U$1,"d")&lt;&gt;0,"",'Base de données'!$B1147),""))</f>
        <v/>
      </c>
      <c r="V1147" s="39" t="str">
        <f>IF(V$1&gt;$AE$1,"-",IFERROR(IF(DATEDIF('Base de données'!$A1147,V$1,"d")&lt;&gt;0,"",'Base de données'!$B1147),""))</f>
        <v/>
      </c>
      <c r="W1147" s="34"/>
      <c r="X1147" s="30" t="str">
        <f>'Base de données'!$C1147&amp;" "&amp;'Base de données'!$D1147</f>
        <v>Laurent Adrienne</v>
      </c>
      <c r="Y1147" s="31">
        <f>COUNTIF('Base de données'!$B:$B,'Base de données'!$B1147)</f>
        <v>12</v>
      </c>
      <c r="AA1147" s="87" cm="1">
        <f t="array" aca="1" ref="AA1147" ca="1">INDIRECT("'Base de données'!A" &amp; ROW(Y1147))</f>
        <v>45778</v>
      </c>
      <c r="AB1147" s="51" t="str" cm="1">
        <f t="array" aca="1" ref="AB1147" ca="1">INDIRECT("'Base de données'!B" &amp; ROW(Z1147))</f>
        <v>6ZPJJ</v>
      </c>
    </row>
    <row r="1148" spans="1:28" x14ac:dyDescent="0.3">
      <c r="A1148" s="41" t="str">
        <f ca="1">IF(IF(AND($B1148&lt;&gt;"-",$B1148=$E1148),"Entrée et sortie","-")="Entrée et sortie",'Base de données'!$B1148,"-")</f>
        <v>-</v>
      </c>
      <c r="B1148" s="41" t="str">
        <f t="shared" ca="1" si="71"/>
        <v>-</v>
      </c>
      <c r="C1148" s="41" t="str">
        <f t="shared" ca="1" si="72"/>
        <v>-</v>
      </c>
      <c r="D1148" s="41" t="str">
        <f>IF($F1148="sortie en cours d'année",'Base de données'!$B1148,"-")</f>
        <v>-</v>
      </c>
      <c r="E1148" s="41" t="str">
        <f>IF($H1148="entrée en cours d'année",'Base de données'!$B1148,"-")</f>
        <v>-</v>
      </c>
      <c r="F1148" s="37" t="str">
        <f t="shared" si="69"/>
        <v/>
      </c>
      <c r="G1148" s="37" t="str">
        <f>IF($J1148="mouvement",_xlfn.XLOOKUP('Base de données'!$B1148,$V:$V,$V:$V,0),"")</f>
        <v/>
      </c>
      <c r="H1148" s="37" t="str">
        <f t="shared" si="70"/>
        <v/>
      </c>
      <c r="I1148" s="37" t="str">
        <f>IF($J1148="mouvement",_xlfn.XLOOKUP('Base de données'!$B1148,$K:$K,$K:$K,0),"")</f>
        <v/>
      </c>
      <c r="J1148" s="38" t="str">
        <f>IF(AND(Y1148&lt;&gt;MAX(Y:Y),COUNTIF(K1148:V1148,'Base de données'!$B1148)&gt;0),"mouvement","")</f>
        <v/>
      </c>
      <c r="K1148" s="39" t="str">
        <f>IF(K$1&gt;$AE$1,"-",IFERROR(IF(DATEDIF('Base de données'!$A1148,K$1,"d")&lt;&gt;0,"",'Base de données'!$B1148),""))</f>
        <v/>
      </c>
      <c r="L1148" s="39" t="str">
        <f>IF(L$1&gt;$AE$1,"-",IFERROR(IF(DATEDIF('Base de données'!$A1148,L$1,"d")&lt;&gt;0,"",'Base de données'!$B1148),""))</f>
        <v/>
      </c>
      <c r="M1148" s="39" t="str">
        <f>IF(M$1&gt;$AE$1,"-",IFERROR(IF(DATEDIF('Base de données'!$A1148,M$1,"d")&lt;&gt;0,"",'Base de données'!$B1148),""))</f>
        <v/>
      </c>
      <c r="N1148" s="39" t="str">
        <f>IF(N$1&gt;$AE$1,"-",IFERROR(IF(DATEDIF('Base de données'!$A1148,N$1,"d")&lt;&gt;0,"",'Base de données'!$B1148),""))</f>
        <v/>
      </c>
      <c r="O1148" s="39" t="str">
        <f>IF(O$1&gt;$AE$1,"-",IFERROR(IF(DATEDIF('Base de données'!$A1148,O$1,"d")&lt;&gt;0,"",'Base de données'!$B1148),""))</f>
        <v>QXZRZ</v>
      </c>
      <c r="P1148" s="39" t="str">
        <f>IF(P$1&gt;$AE$1,"-",IFERROR(IF(DATEDIF('Base de données'!$A1148,P$1,"d")&lt;&gt;0,"",'Base de données'!$B1148),""))</f>
        <v/>
      </c>
      <c r="Q1148" s="39" t="str">
        <f>IF(Q$1&gt;$AE$1,"-",IFERROR(IF(DATEDIF('Base de données'!$A1148,Q$1,"d")&lt;&gt;0,"",'Base de données'!$B1148),""))</f>
        <v/>
      </c>
      <c r="R1148" s="39" t="str">
        <f>IF(R$1&gt;$AE$1,"-",IFERROR(IF(DATEDIF('Base de données'!$A1148,R$1,"d")&lt;&gt;0,"",'Base de données'!$B1148),""))</f>
        <v/>
      </c>
      <c r="S1148" s="39" t="str">
        <f>IF(S$1&gt;$AE$1,"-",IFERROR(IF(DATEDIF('Base de données'!$A1148,S$1,"d")&lt;&gt;0,"",'Base de données'!$B1148),""))</f>
        <v/>
      </c>
      <c r="T1148" s="39" t="str">
        <f>IF(T$1&gt;$AE$1,"-",IFERROR(IF(DATEDIF('Base de données'!$A1148,T$1,"d")&lt;&gt;0,"",'Base de données'!$B1148),""))</f>
        <v/>
      </c>
      <c r="U1148" s="39" t="str">
        <f>IF(U$1&gt;$AE$1,"-",IFERROR(IF(DATEDIF('Base de données'!$A1148,U$1,"d")&lt;&gt;0,"",'Base de données'!$B1148),""))</f>
        <v/>
      </c>
      <c r="V1148" s="39" t="str">
        <f>IF(V$1&gt;$AE$1,"-",IFERROR(IF(DATEDIF('Base de données'!$A1148,V$1,"d")&lt;&gt;0,"",'Base de données'!$B1148),""))</f>
        <v/>
      </c>
      <c r="W1148" s="34"/>
      <c r="X1148" s="30" t="str">
        <f>'Base de données'!$C1148&amp;" "&amp;'Base de données'!$D1148</f>
        <v>Mallet William</v>
      </c>
      <c r="Y1148" s="31">
        <f>COUNTIF('Base de données'!$B:$B,'Base de données'!$B1148)</f>
        <v>12</v>
      </c>
      <c r="AA1148" s="87" cm="1">
        <f t="array" aca="1" ref="AA1148" ca="1">INDIRECT("'Base de données'!A" &amp; ROW(Y1148))</f>
        <v>45778</v>
      </c>
      <c r="AB1148" s="51" t="str" cm="1">
        <f t="array" aca="1" ref="AB1148" ca="1">INDIRECT("'Base de données'!B" &amp; ROW(Z1148))</f>
        <v>QXZRZ</v>
      </c>
    </row>
    <row r="1149" spans="1:28" x14ac:dyDescent="0.3">
      <c r="A1149" s="41" t="str">
        <f ca="1">IF(IF(AND($B1149&lt;&gt;"-",$B1149=$E1149),"Entrée et sortie","-")="Entrée et sortie",'Base de données'!$B1149,"-")</f>
        <v>-</v>
      </c>
      <c r="B1149" s="41" t="str">
        <f t="shared" ca="1" si="71"/>
        <v>1RDZB</v>
      </c>
      <c r="C1149" s="41" t="str">
        <f t="shared" ca="1" si="72"/>
        <v>1RDZB</v>
      </c>
      <c r="D1149" s="41" t="str">
        <f>IF($F1149="sortie en cours d'année",'Base de données'!$B1149,"-")</f>
        <v>1RDZB</v>
      </c>
      <c r="E1149" s="41" t="str">
        <f>IF($H1149="entrée en cours d'année",'Base de données'!$B1149,"-")</f>
        <v>-</v>
      </c>
      <c r="F1149" s="37" t="str">
        <f t="shared" si="69"/>
        <v>sortie en cours d'année</v>
      </c>
      <c r="G1149" s="37">
        <f>IF($J1149="mouvement",_xlfn.XLOOKUP('Base de données'!$B1149,$V:$V,$V:$V,0),"")</f>
        <v>0</v>
      </c>
      <c r="H1149" s="37" t="str">
        <f t="shared" si="70"/>
        <v/>
      </c>
      <c r="I1149" s="37" t="str">
        <f>IF($J1149="mouvement",_xlfn.XLOOKUP('Base de données'!$B1149,$K:$K,$K:$K,0),"")</f>
        <v>1RDZB</v>
      </c>
      <c r="J1149" s="38" t="str">
        <f>IF(AND(Y1149&lt;&gt;MAX(Y:Y),COUNTIF(K1149:V1149,'Base de données'!$B1149)&gt;0),"mouvement","")</f>
        <v>mouvement</v>
      </c>
      <c r="K1149" s="39" t="str">
        <f>IF(K$1&gt;$AE$1,"-",IFERROR(IF(DATEDIF('Base de données'!$A1149,K$1,"d")&lt;&gt;0,"",'Base de données'!$B1149),""))</f>
        <v/>
      </c>
      <c r="L1149" s="39" t="str">
        <f>IF(L$1&gt;$AE$1,"-",IFERROR(IF(DATEDIF('Base de données'!$A1149,L$1,"d")&lt;&gt;0,"",'Base de données'!$B1149),""))</f>
        <v/>
      </c>
      <c r="M1149" s="39" t="str">
        <f>IF(M$1&gt;$AE$1,"-",IFERROR(IF(DATEDIF('Base de données'!$A1149,M$1,"d")&lt;&gt;0,"",'Base de données'!$B1149),""))</f>
        <v/>
      </c>
      <c r="N1149" s="39" t="str">
        <f>IF(N$1&gt;$AE$1,"-",IFERROR(IF(DATEDIF('Base de données'!$A1149,N$1,"d")&lt;&gt;0,"",'Base de données'!$B1149),""))</f>
        <v/>
      </c>
      <c r="O1149" s="39" t="str">
        <f>IF(O$1&gt;$AE$1,"-",IFERROR(IF(DATEDIF('Base de données'!$A1149,O$1,"d")&lt;&gt;0,"",'Base de données'!$B1149),""))</f>
        <v>1RDZB</v>
      </c>
      <c r="P1149" s="39" t="str">
        <f>IF(P$1&gt;$AE$1,"-",IFERROR(IF(DATEDIF('Base de données'!$A1149,P$1,"d")&lt;&gt;0,"",'Base de données'!$B1149),""))</f>
        <v/>
      </c>
      <c r="Q1149" s="39" t="str">
        <f>IF(Q$1&gt;$AE$1,"-",IFERROR(IF(DATEDIF('Base de données'!$A1149,Q$1,"d")&lt;&gt;0,"",'Base de données'!$B1149),""))</f>
        <v/>
      </c>
      <c r="R1149" s="39" t="str">
        <f>IF(R$1&gt;$AE$1,"-",IFERROR(IF(DATEDIF('Base de données'!$A1149,R$1,"d")&lt;&gt;0,"",'Base de données'!$B1149),""))</f>
        <v/>
      </c>
      <c r="S1149" s="39" t="str">
        <f>IF(S$1&gt;$AE$1,"-",IFERROR(IF(DATEDIF('Base de données'!$A1149,S$1,"d")&lt;&gt;0,"",'Base de données'!$B1149),""))</f>
        <v/>
      </c>
      <c r="T1149" s="39" t="str">
        <f>IF(T$1&gt;$AE$1,"-",IFERROR(IF(DATEDIF('Base de données'!$A1149,T$1,"d")&lt;&gt;0,"",'Base de données'!$B1149),""))</f>
        <v/>
      </c>
      <c r="U1149" s="39" t="str">
        <f>IF(U$1&gt;$AE$1,"-",IFERROR(IF(DATEDIF('Base de données'!$A1149,U$1,"d")&lt;&gt;0,"",'Base de données'!$B1149),""))</f>
        <v/>
      </c>
      <c r="V1149" s="39" t="str">
        <f>IF(V$1&gt;$AE$1,"-",IFERROR(IF(DATEDIF('Base de données'!$A1149,V$1,"d")&lt;&gt;0,"",'Base de données'!$B1149),""))</f>
        <v/>
      </c>
      <c r="W1149" s="34"/>
      <c r="X1149" s="30" t="str">
        <f>'Base de données'!$C1149&amp;" "&amp;'Base de données'!$D1149</f>
        <v>Camus Thierry</v>
      </c>
      <c r="Y1149" s="31">
        <f>COUNTIF('Base de données'!$B:$B,'Base de données'!$B1149)</f>
        <v>5</v>
      </c>
      <c r="AA1149" s="87" cm="1">
        <f t="array" aca="1" ref="AA1149" ca="1">INDIRECT("'Base de données'!A" &amp; ROW(Y1149))</f>
        <v>45778</v>
      </c>
      <c r="AB1149" s="51" t="str" cm="1">
        <f t="array" aca="1" ref="AB1149" ca="1">INDIRECT("'Base de données'!B" &amp; ROW(Z1149))</f>
        <v>1RDZB</v>
      </c>
    </row>
    <row r="1150" spans="1:28" x14ac:dyDescent="0.3">
      <c r="A1150" s="41" t="str">
        <f ca="1">IF(IF(AND($B1150&lt;&gt;"-",$B1150=$E1150),"Entrée et sortie","-")="Entrée et sortie",'Base de données'!$B1150,"-")</f>
        <v>-</v>
      </c>
      <c r="B1150" s="41" t="str">
        <f t="shared" ca="1" si="71"/>
        <v>CUQ5O</v>
      </c>
      <c r="C1150" s="41" t="str">
        <f t="shared" ca="1" si="72"/>
        <v>CUQ5O</v>
      </c>
      <c r="D1150" s="41" t="str">
        <f>IF($F1150="sortie en cours d'année",'Base de données'!$B1150,"-")</f>
        <v>CUQ5O</v>
      </c>
      <c r="E1150" s="41" t="str">
        <f>IF($H1150="entrée en cours d'année",'Base de données'!$B1150,"-")</f>
        <v>-</v>
      </c>
      <c r="F1150" s="37" t="str">
        <f t="shared" si="69"/>
        <v>sortie en cours d'année</v>
      </c>
      <c r="G1150" s="37">
        <f>IF($J1150="mouvement",_xlfn.XLOOKUP('Base de données'!$B1150,$V:$V,$V:$V,0),"")</f>
        <v>0</v>
      </c>
      <c r="H1150" s="37" t="str">
        <f t="shared" si="70"/>
        <v/>
      </c>
      <c r="I1150" s="37" t="str">
        <f>IF($J1150="mouvement",_xlfn.XLOOKUP('Base de données'!$B1150,$K:$K,$K:$K,0),"")</f>
        <v>CUQ5O</v>
      </c>
      <c r="J1150" s="38" t="str">
        <f>IF(AND(Y1150&lt;&gt;MAX(Y:Y),COUNTIF(K1150:V1150,'Base de données'!$B1150)&gt;0),"mouvement","")</f>
        <v>mouvement</v>
      </c>
      <c r="K1150" s="39" t="str">
        <f>IF(K$1&gt;$AE$1,"-",IFERROR(IF(DATEDIF('Base de données'!$A1150,K$1,"d")&lt;&gt;0,"",'Base de données'!$B1150),""))</f>
        <v/>
      </c>
      <c r="L1150" s="39" t="str">
        <f>IF(L$1&gt;$AE$1,"-",IFERROR(IF(DATEDIF('Base de données'!$A1150,L$1,"d")&lt;&gt;0,"",'Base de données'!$B1150),""))</f>
        <v/>
      </c>
      <c r="M1150" s="39" t="str">
        <f>IF(M$1&gt;$AE$1,"-",IFERROR(IF(DATEDIF('Base de données'!$A1150,M$1,"d")&lt;&gt;0,"",'Base de données'!$B1150),""))</f>
        <v/>
      </c>
      <c r="N1150" s="39" t="str">
        <f>IF(N$1&gt;$AE$1,"-",IFERROR(IF(DATEDIF('Base de données'!$A1150,N$1,"d")&lt;&gt;0,"",'Base de données'!$B1150),""))</f>
        <v/>
      </c>
      <c r="O1150" s="39" t="str">
        <f>IF(O$1&gt;$AE$1,"-",IFERROR(IF(DATEDIF('Base de données'!$A1150,O$1,"d")&lt;&gt;0,"",'Base de données'!$B1150),""))</f>
        <v>CUQ5O</v>
      </c>
      <c r="P1150" s="39" t="str">
        <f>IF(P$1&gt;$AE$1,"-",IFERROR(IF(DATEDIF('Base de données'!$A1150,P$1,"d")&lt;&gt;0,"",'Base de données'!$B1150),""))</f>
        <v/>
      </c>
      <c r="Q1150" s="39" t="str">
        <f>IF(Q$1&gt;$AE$1,"-",IFERROR(IF(DATEDIF('Base de données'!$A1150,Q$1,"d")&lt;&gt;0,"",'Base de données'!$B1150),""))</f>
        <v/>
      </c>
      <c r="R1150" s="39" t="str">
        <f>IF(R$1&gt;$AE$1,"-",IFERROR(IF(DATEDIF('Base de données'!$A1150,R$1,"d")&lt;&gt;0,"",'Base de données'!$B1150),""))</f>
        <v/>
      </c>
      <c r="S1150" s="39" t="str">
        <f>IF(S$1&gt;$AE$1,"-",IFERROR(IF(DATEDIF('Base de données'!$A1150,S$1,"d")&lt;&gt;0,"",'Base de données'!$B1150),""))</f>
        <v/>
      </c>
      <c r="T1150" s="39" t="str">
        <f>IF(T$1&gt;$AE$1,"-",IFERROR(IF(DATEDIF('Base de données'!$A1150,T$1,"d")&lt;&gt;0,"",'Base de données'!$B1150),""))</f>
        <v/>
      </c>
      <c r="U1150" s="39" t="str">
        <f>IF(U$1&gt;$AE$1,"-",IFERROR(IF(DATEDIF('Base de données'!$A1150,U$1,"d")&lt;&gt;0,"",'Base de données'!$B1150),""))</f>
        <v/>
      </c>
      <c r="V1150" s="39" t="str">
        <f>IF(V$1&gt;$AE$1,"-",IFERROR(IF(DATEDIF('Base de données'!$A1150,V$1,"d")&lt;&gt;0,"",'Base de données'!$B1150),""))</f>
        <v/>
      </c>
      <c r="W1150" s="34"/>
      <c r="X1150" s="30" t="str">
        <f>'Base de données'!$C1150&amp;" "&amp;'Base de données'!$D1150</f>
        <v>Camus Christiane</v>
      </c>
      <c r="Y1150" s="31">
        <f>COUNTIF('Base de données'!$B:$B,'Base de données'!$B1150)</f>
        <v>8</v>
      </c>
      <c r="AA1150" s="87" cm="1">
        <f t="array" aca="1" ref="AA1150" ca="1">INDIRECT("'Base de données'!A" &amp; ROW(Y1150))</f>
        <v>45778</v>
      </c>
      <c r="AB1150" s="51" t="str" cm="1">
        <f t="array" aca="1" ref="AB1150" ca="1">INDIRECT("'Base de données'!B" &amp; ROW(Z1150))</f>
        <v>CUQ5O</v>
      </c>
    </row>
    <row r="1151" spans="1:28" x14ac:dyDescent="0.3">
      <c r="A1151" s="41" t="str">
        <f ca="1">IF(IF(AND($B1151&lt;&gt;"-",$B1151=$E1151),"Entrée et sortie","-")="Entrée et sortie",'Base de données'!$B1151,"-")</f>
        <v>-</v>
      </c>
      <c r="B1151" s="41" t="str">
        <f t="shared" ca="1" si="71"/>
        <v>-</v>
      </c>
      <c r="C1151" s="41" t="str">
        <f t="shared" ca="1" si="72"/>
        <v>-</v>
      </c>
      <c r="D1151" s="41" t="str">
        <f>IF($F1151="sortie en cours d'année",'Base de données'!$B1151,"-")</f>
        <v>-</v>
      </c>
      <c r="E1151" s="41" t="str">
        <f>IF($H1151="entrée en cours d'année",'Base de données'!$B1151,"-")</f>
        <v>-</v>
      </c>
      <c r="F1151" s="37" t="str">
        <f t="shared" si="69"/>
        <v/>
      </c>
      <c r="G1151" s="37" t="str">
        <f>IF($J1151="mouvement",_xlfn.XLOOKUP('Base de données'!$B1151,$V:$V,$V:$V,0),"")</f>
        <v/>
      </c>
      <c r="H1151" s="37" t="str">
        <f t="shared" si="70"/>
        <v/>
      </c>
      <c r="I1151" s="37" t="str">
        <f>IF($J1151="mouvement",_xlfn.XLOOKUP('Base de données'!$B1151,$K:$K,$K:$K,0),"")</f>
        <v/>
      </c>
      <c r="J1151" s="38" t="str">
        <f>IF(AND(Y1151&lt;&gt;MAX(Y:Y),COUNTIF(K1151:V1151,'Base de données'!$B1151)&gt;0),"mouvement","")</f>
        <v/>
      </c>
      <c r="K1151" s="39" t="str">
        <f>IF(K$1&gt;$AE$1,"-",IFERROR(IF(DATEDIF('Base de données'!$A1151,K$1,"d")&lt;&gt;0,"",'Base de données'!$B1151),""))</f>
        <v/>
      </c>
      <c r="L1151" s="39" t="str">
        <f>IF(L$1&gt;$AE$1,"-",IFERROR(IF(DATEDIF('Base de données'!$A1151,L$1,"d")&lt;&gt;0,"",'Base de données'!$B1151),""))</f>
        <v/>
      </c>
      <c r="M1151" s="39" t="str">
        <f>IF(M$1&gt;$AE$1,"-",IFERROR(IF(DATEDIF('Base de données'!$A1151,M$1,"d")&lt;&gt;0,"",'Base de données'!$B1151),""))</f>
        <v/>
      </c>
      <c r="N1151" s="39" t="str">
        <f>IF(N$1&gt;$AE$1,"-",IFERROR(IF(DATEDIF('Base de données'!$A1151,N$1,"d")&lt;&gt;0,"",'Base de données'!$B1151),""))</f>
        <v/>
      </c>
      <c r="O1151" s="39" t="str">
        <f>IF(O$1&gt;$AE$1,"-",IFERROR(IF(DATEDIF('Base de données'!$A1151,O$1,"d")&lt;&gt;0,"",'Base de données'!$B1151),""))</f>
        <v>2TAA0</v>
      </c>
      <c r="P1151" s="39" t="str">
        <f>IF(P$1&gt;$AE$1,"-",IFERROR(IF(DATEDIF('Base de données'!$A1151,P$1,"d")&lt;&gt;0,"",'Base de données'!$B1151),""))</f>
        <v/>
      </c>
      <c r="Q1151" s="39" t="str">
        <f>IF(Q$1&gt;$AE$1,"-",IFERROR(IF(DATEDIF('Base de données'!$A1151,Q$1,"d")&lt;&gt;0,"",'Base de données'!$B1151),""))</f>
        <v/>
      </c>
      <c r="R1151" s="39" t="str">
        <f>IF(R$1&gt;$AE$1,"-",IFERROR(IF(DATEDIF('Base de données'!$A1151,R$1,"d")&lt;&gt;0,"",'Base de données'!$B1151),""))</f>
        <v/>
      </c>
      <c r="S1151" s="39" t="str">
        <f>IF(S$1&gt;$AE$1,"-",IFERROR(IF(DATEDIF('Base de données'!$A1151,S$1,"d")&lt;&gt;0,"",'Base de données'!$B1151),""))</f>
        <v/>
      </c>
      <c r="T1151" s="39" t="str">
        <f>IF(T$1&gt;$AE$1,"-",IFERROR(IF(DATEDIF('Base de données'!$A1151,T$1,"d")&lt;&gt;0,"",'Base de données'!$B1151),""))</f>
        <v/>
      </c>
      <c r="U1151" s="39" t="str">
        <f>IF(U$1&gt;$AE$1,"-",IFERROR(IF(DATEDIF('Base de données'!$A1151,U$1,"d")&lt;&gt;0,"",'Base de données'!$B1151),""))</f>
        <v/>
      </c>
      <c r="V1151" s="39" t="str">
        <f>IF(V$1&gt;$AE$1,"-",IFERROR(IF(DATEDIF('Base de données'!$A1151,V$1,"d")&lt;&gt;0,"",'Base de données'!$B1151),""))</f>
        <v/>
      </c>
      <c r="W1151" s="34"/>
      <c r="X1151" s="30" t="str">
        <f>'Base de données'!$C1151&amp;" "&amp;'Base de données'!$D1151</f>
        <v>Turpin Luc</v>
      </c>
      <c r="Y1151" s="31">
        <f>COUNTIF('Base de données'!$B:$B,'Base de données'!$B1151)</f>
        <v>12</v>
      </c>
      <c r="AA1151" s="87" cm="1">
        <f t="array" aca="1" ref="AA1151" ca="1">INDIRECT("'Base de données'!A" &amp; ROW(Y1151))</f>
        <v>45778</v>
      </c>
      <c r="AB1151" s="51" t="str" cm="1">
        <f t="array" aca="1" ref="AB1151" ca="1">INDIRECT("'Base de données'!B" &amp; ROW(Z1151))</f>
        <v>2TAA0</v>
      </c>
    </row>
    <row r="1152" spans="1:28" x14ac:dyDescent="0.3">
      <c r="A1152" s="41" t="str">
        <f ca="1">IF(IF(AND($B1152&lt;&gt;"-",$B1152=$E1152),"Entrée et sortie","-")="Entrée et sortie",'Base de données'!$B1152,"-")</f>
        <v>-</v>
      </c>
      <c r="B1152" s="41" t="str">
        <f t="shared" ca="1" si="71"/>
        <v>-</v>
      </c>
      <c r="C1152" s="41" t="str">
        <f t="shared" ca="1" si="72"/>
        <v>-</v>
      </c>
      <c r="D1152" s="41" t="str">
        <f>IF($F1152="sortie en cours d'année",'Base de données'!$B1152,"-")</f>
        <v>-</v>
      </c>
      <c r="E1152" s="41" t="str">
        <f>IF($H1152="entrée en cours d'année",'Base de données'!$B1152,"-")</f>
        <v>-</v>
      </c>
      <c r="F1152" s="37" t="str">
        <f t="shared" si="69"/>
        <v/>
      </c>
      <c r="G1152" s="37" t="str">
        <f>IF($J1152="mouvement",_xlfn.XLOOKUP('Base de données'!$B1152,$V:$V,$V:$V,0),"")</f>
        <v/>
      </c>
      <c r="H1152" s="37" t="str">
        <f t="shared" si="70"/>
        <v/>
      </c>
      <c r="I1152" s="37" t="str">
        <f>IF($J1152="mouvement",_xlfn.XLOOKUP('Base de données'!$B1152,$K:$K,$K:$K,0),"")</f>
        <v/>
      </c>
      <c r="J1152" s="38" t="str">
        <f>IF(AND(Y1152&lt;&gt;MAX(Y:Y),COUNTIF(K1152:V1152,'Base de données'!$B1152)&gt;0),"mouvement","")</f>
        <v/>
      </c>
      <c r="K1152" s="39" t="str">
        <f>IF(K$1&gt;$AE$1,"-",IFERROR(IF(DATEDIF('Base de données'!$A1152,K$1,"d")&lt;&gt;0,"",'Base de données'!$B1152),""))</f>
        <v/>
      </c>
      <c r="L1152" s="39" t="str">
        <f>IF(L$1&gt;$AE$1,"-",IFERROR(IF(DATEDIF('Base de données'!$A1152,L$1,"d")&lt;&gt;0,"",'Base de données'!$B1152),""))</f>
        <v/>
      </c>
      <c r="M1152" s="39" t="str">
        <f>IF(M$1&gt;$AE$1,"-",IFERROR(IF(DATEDIF('Base de données'!$A1152,M$1,"d")&lt;&gt;0,"",'Base de données'!$B1152),""))</f>
        <v/>
      </c>
      <c r="N1152" s="39" t="str">
        <f>IF(N$1&gt;$AE$1,"-",IFERROR(IF(DATEDIF('Base de données'!$A1152,N$1,"d")&lt;&gt;0,"",'Base de données'!$B1152),""))</f>
        <v/>
      </c>
      <c r="O1152" s="39" t="str">
        <f>IF(O$1&gt;$AE$1,"-",IFERROR(IF(DATEDIF('Base de données'!$A1152,O$1,"d")&lt;&gt;0,"",'Base de données'!$B1152),""))</f>
        <v>827HN</v>
      </c>
      <c r="P1152" s="39" t="str">
        <f>IF(P$1&gt;$AE$1,"-",IFERROR(IF(DATEDIF('Base de données'!$A1152,P$1,"d")&lt;&gt;0,"",'Base de données'!$B1152),""))</f>
        <v/>
      </c>
      <c r="Q1152" s="39" t="str">
        <f>IF(Q$1&gt;$AE$1,"-",IFERROR(IF(DATEDIF('Base de données'!$A1152,Q$1,"d")&lt;&gt;0,"",'Base de données'!$B1152),""))</f>
        <v/>
      </c>
      <c r="R1152" s="39" t="str">
        <f>IF(R$1&gt;$AE$1,"-",IFERROR(IF(DATEDIF('Base de données'!$A1152,R$1,"d")&lt;&gt;0,"",'Base de données'!$B1152),""))</f>
        <v/>
      </c>
      <c r="S1152" s="39" t="str">
        <f>IF(S$1&gt;$AE$1,"-",IFERROR(IF(DATEDIF('Base de données'!$A1152,S$1,"d")&lt;&gt;0,"",'Base de données'!$B1152),""))</f>
        <v/>
      </c>
      <c r="T1152" s="39" t="str">
        <f>IF(T$1&gt;$AE$1,"-",IFERROR(IF(DATEDIF('Base de données'!$A1152,T$1,"d")&lt;&gt;0,"",'Base de données'!$B1152),""))</f>
        <v/>
      </c>
      <c r="U1152" s="39" t="str">
        <f>IF(U$1&gt;$AE$1,"-",IFERROR(IF(DATEDIF('Base de données'!$A1152,U$1,"d")&lt;&gt;0,"",'Base de données'!$B1152),""))</f>
        <v/>
      </c>
      <c r="V1152" s="39" t="str">
        <f>IF(V$1&gt;$AE$1,"-",IFERROR(IF(DATEDIF('Base de données'!$A1152,V$1,"d")&lt;&gt;0,"",'Base de données'!$B1152),""))</f>
        <v/>
      </c>
      <c r="W1152" s="34"/>
      <c r="X1152" s="30" t="str">
        <f>'Base de données'!$C1152&amp;" "&amp;'Base de données'!$D1152</f>
        <v>Gilbert Georges</v>
      </c>
      <c r="Y1152" s="31">
        <f>COUNTIF('Base de données'!$B:$B,'Base de données'!$B1152)</f>
        <v>12</v>
      </c>
      <c r="AA1152" s="87" cm="1">
        <f t="array" aca="1" ref="AA1152" ca="1">INDIRECT("'Base de données'!A" &amp; ROW(Y1152))</f>
        <v>45778</v>
      </c>
      <c r="AB1152" s="51" t="str" cm="1">
        <f t="array" aca="1" ref="AB1152" ca="1">INDIRECT("'Base de données'!B" &amp; ROW(Z1152))</f>
        <v>827HN</v>
      </c>
    </row>
    <row r="1153" spans="1:28" x14ac:dyDescent="0.3">
      <c r="A1153" s="41" t="str">
        <f ca="1">IF(IF(AND($B1153&lt;&gt;"-",$B1153=$E1153),"Entrée et sortie","-")="Entrée et sortie",'Base de données'!$B1153,"-")</f>
        <v>-</v>
      </c>
      <c r="B1153" s="41" t="str">
        <f t="shared" ca="1" si="71"/>
        <v>-</v>
      </c>
      <c r="C1153" s="41" t="str">
        <f t="shared" ca="1" si="72"/>
        <v>-</v>
      </c>
      <c r="D1153" s="41" t="str">
        <f>IF($F1153="sortie en cours d'année",'Base de données'!$B1153,"-")</f>
        <v>-</v>
      </c>
      <c r="E1153" s="41" t="str">
        <f>IF($H1153="entrée en cours d'année",'Base de données'!$B1153,"-")</f>
        <v>-</v>
      </c>
      <c r="F1153" s="37" t="str">
        <f t="shared" si="69"/>
        <v/>
      </c>
      <c r="G1153" s="37" t="str">
        <f>IF($J1153="mouvement",_xlfn.XLOOKUP('Base de données'!$B1153,$V:$V,$V:$V,0),"")</f>
        <v/>
      </c>
      <c r="H1153" s="37" t="str">
        <f t="shared" si="70"/>
        <v/>
      </c>
      <c r="I1153" s="37" t="str">
        <f>IF($J1153="mouvement",_xlfn.XLOOKUP('Base de données'!$B1153,$K:$K,$K:$K,0),"")</f>
        <v/>
      </c>
      <c r="J1153" s="38" t="str">
        <f>IF(AND(Y1153&lt;&gt;MAX(Y:Y),COUNTIF(K1153:V1153,'Base de données'!$B1153)&gt;0),"mouvement","")</f>
        <v/>
      </c>
      <c r="K1153" s="39" t="str">
        <f>IF(K$1&gt;$AE$1,"-",IFERROR(IF(DATEDIF('Base de données'!$A1153,K$1,"d")&lt;&gt;0,"",'Base de données'!$B1153),""))</f>
        <v/>
      </c>
      <c r="L1153" s="39" t="str">
        <f>IF(L$1&gt;$AE$1,"-",IFERROR(IF(DATEDIF('Base de données'!$A1153,L$1,"d")&lt;&gt;0,"",'Base de données'!$B1153),""))</f>
        <v/>
      </c>
      <c r="M1153" s="39" t="str">
        <f>IF(M$1&gt;$AE$1,"-",IFERROR(IF(DATEDIF('Base de données'!$A1153,M$1,"d")&lt;&gt;0,"",'Base de données'!$B1153),""))</f>
        <v/>
      </c>
      <c r="N1153" s="39" t="str">
        <f>IF(N$1&gt;$AE$1,"-",IFERROR(IF(DATEDIF('Base de données'!$A1153,N$1,"d")&lt;&gt;0,"",'Base de données'!$B1153),""))</f>
        <v/>
      </c>
      <c r="O1153" s="39" t="str">
        <f>IF(O$1&gt;$AE$1,"-",IFERROR(IF(DATEDIF('Base de données'!$A1153,O$1,"d")&lt;&gt;0,"",'Base de données'!$B1153),""))</f>
        <v>H0PF6</v>
      </c>
      <c r="P1153" s="39" t="str">
        <f>IF(P$1&gt;$AE$1,"-",IFERROR(IF(DATEDIF('Base de données'!$A1153,P$1,"d")&lt;&gt;0,"",'Base de données'!$B1153),""))</f>
        <v/>
      </c>
      <c r="Q1153" s="39" t="str">
        <f>IF(Q$1&gt;$AE$1,"-",IFERROR(IF(DATEDIF('Base de données'!$A1153,Q$1,"d")&lt;&gt;0,"",'Base de données'!$B1153),""))</f>
        <v/>
      </c>
      <c r="R1153" s="39" t="str">
        <f>IF(R$1&gt;$AE$1,"-",IFERROR(IF(DATEDIF('Base de données'!$A1153,R$1,"d")&lt;&gt;0,"",'Base de données'!$B1153),""))</f>
        <v/>
      </c>
      <c r="S1153" s="39" t="str">
        <f>IF(S$1&gt;$AE$1,"-",IFERROR(IF(DATEDIF('Base de données'!$A1153,S$1,"d")&lt;&gt;0,"",'Base de données'!$B1153),""))</f>
        <v/>
      </c>
      <c r="T1153" s="39" t="str">
        <f>IF(T$1&gt;$AE$1,"-",IFERROR(IF(DATEDIF('Base de données'!$A1153,T$1,"d")&lt;&gt;0,"",'Base de données'!$B1153),""))</f>
        <v/>
      </c>
      <c r="U1153" s="39" t="str">
        <f>IF(U$1&gt;$AE$1,"-",IFERROR(IF(DATEDIF('Base de données'!$A1153,U$1,"d")&lt;&gt;0,"",'Base de données'!$B1153),""))</f>
        <v/>
      </c>
      <c r="V1153" s="39" t="str">
        <f>IF(V$1&gt;$AE$1,"-",IFERROR(IF(DATEDIF('Base de données'!$A1153,V$1,"d")&lt;&gt;0,"",'Base de données'!$B1153),""))</f>
        <v/>
      </c>
      <c r="W1153" s="34"/>
      <c r="X1153" s="30" t="str">
        <f>'Base de données'!$C1153&amp;" "&amp;'Base de données'!$D1153</f>
        <v>Allain Émilie</v>
      </c>
      <c r="Y1153" s="31">
        <f>COUNTIF('Base de données'!$B:$B,'Base de données'!$B1153)</f>
        <v>12</v>
      </c>
      <c r="AA1153" s="87" cm="1">
        <f t="array" aca="1" ref="AA1153" ca="1">INDIRECT("'Base de données'!A" &amp; ROW(Y1153))</f>
        <v>45778</v>
      </c>
      <c r="AB1153" s="51" t="str" cm="1">
        <f t="array" aca="1" ref="AB1153" ca="1">INDIRECT("'Base de données'!B" &amp; ROW(Z1153))</f>
        <v>H0PF6</v>
      </c>
    </row>
    <row r="1154" spans="1:28" x14ac:dyDescent="0.3">
      <c r="A1154" s="41" t="str">
        <f ca="1">IF(IF(AND($B1154&lt;&gt;"-",$B1154=$E1154),"Entrée et sortie","-")="Entrée et sortie",'Base de données'!$B1154,"-")</f>
        <v>-</v>
      </c>
      <c r="B1154" s="41" t="str">
        <f t="shared" ca="1" si="71"/>
        <v>-</v>
      </c>
      <c r="C1154" s="41" t="str">
        <f t="shared" ca="1" si="72"/>
        <v>-</v>
      </c>
      <c r="D1154" s="41" t="str">
        <f>IF($F1154="sortie en cours d'année",'Base de données'!$B1154,"-")</f>
        <v>-</v>
      </c>
      <c r="E1154" s="41" t="str">
        <f>IF($H1154="entrée en cours d'année",'Base de données'!$B1154,"-")</f>
        <v>-</v>
      </c>
      <c r="F1154" s="37" t="str">
        <f t="shared" ref="F1154:F1217" si="73">IF(AND(G1154=0,J1154="mouvement"),"sortie en cours d'année","")</f>
        <v/>
      </c>
      <c r="G1154" s="37" t="str">
        <f>IF($J1154="mouvement",_xlfn.XLOOKUP('Base de données'!$B1154,$V:$V,$V:$V,0),"")</f>
        <v/>
      </c>
      <c r="H1154" s="37" t="str">
        <f t="shared" ref="H1154:H1217" si="74">IF(AND(I1154=0,J1154="mouvement"),"entrée en cours d'année","")</f>
        <v/>
      </c>
      <c r="I1154" s="37" t="str">
        <f>IF($J1154="mouvement",_xlfn.XLOOKUP('Base de données'!$B1154,$K:$K,$K:$K,0),"")</f>
        <v/>
      </c>
      <c r="J1154" s="38" t="str">
        <f>IF(AND(Y1154&lt;&gt;MAX(Y:Y),COUNTIF(K1154:V1154,'Base de données'!$B1154)&gt;0),"mouvement","")</f>
        <v/>
      </c>
      <c r="K1154" s="39" t="str">
        <f>IF(K$1&gt;$AE$1,"-",IFERROR(IF(DATEDIF('Base de données'!$A1154,K$1,"d")&lt;&gt;0,"",'Base de données'!$B1154),""))</f>
        <v/>
      </c>
      <c r="L1154" s="39" t="str">
        <f>IF(L$1&gt;$AE$1,"-",IFERROR(IF(DATEDIF('Base de données'!$A1154,L$1,"d")&lt;&gt;0,"",'Base de données'!$B1154),""))</f>
        <v/>
      </c>
      <c r="M1154" s="39" t="str">
        <f>IF(M$1&gt;$AE$1,"-",IFERROR(IF(DATEDIF('Base de données'!$A1154,M$1,"d")&lt;&gt;0,"",'Base de données'!$B1154),""))</f>
        <v/>
      </c>
      <c r="N1154" s="39" t="str">
        <f>IF(N$1&gt;$AE$1,"-",IFERROR(IF(DATEDIF('Base de données'!$A1154,N$1,"d")&lt;&gt;0,"",'Base de données'!$B1154),""))</f>
        <v/>
      </c>
      <c r="O1154" s="39" t="str">
        <f>IF(O$1&gt;$AE$1,"-",IFERROR(IF(DATEDIF('Base de données'!$A1154,O$1,"d")&lt;&gt;0,"",'Base de données'!$B1154),""))</f>
        <v>PRNMM</v>
      </c>
      <c r="P1154" s="39" t="str">
        <f>IF(P$1&gt;$AE$1,"-",IFERROR(IF(DATEDIF('Base de données'!$A1154,P$1,"d")&lt;&gt;0,"",'Base de données'!$B1154),""))</f>
        <v/>
      </c>
      <c r="Q1154" s="39" t="str">
        <f>IF(Q$1&gt;$AE$1,"-",IFERROR(IF(DATEDIF('Base de données'!$A1154,Q$1,"d")&lt;&gt;0,"",'Base de données'!$B1154),""))</f>
        <v/>
      </c>
      <c r="R1154" s="39" t="str">
        <f>IF(R$1&gt;$AE$1,"-",IFERROR(IF(DATEDIF('Base de données'!$A1154,R$1,"d")&lt;&gt;0,"",'Base de données'!$B1154),""))</f>
        <v/>
      </c>
      <c r="S1154" s="39" t="str">
        <f>IF(S$1&gt;$AE$1,"-",IFERROR(IF(DATEDIF('Base de données'!$A1154,S$1,"d")&lt;&gt;0,"",'Base de données'!$B1154),""))</f>
        <v/>
      </c>
      <c r="T1154" s="39" t="str">
        <f>IF(T$1&gt;$AE$1,"-",IFERROR(IF(DATEDIF('Base de données'!$A1154,T$1,"d")&lt;&gt;0,"",'Base de données'!$B1154),""))</f>
        <v/>
      </c>
      <c r="U1154" s="39" t="str">
        <f>IF(U$1&gt;$AE$1,"-",IFERROR(IF(DATEDIF('Base de données'!$A1154,U$1,"d")&lt;&gt;0,"",'Base de données'!$B1154),""))</f>
        <v/>
      </c>
      <c r="V1154" s="39" t="str">
        <f>IF(V$1&gt;$AE$1,"-",IFERROR(IF(DATEDIF('Base de données'!$A1154,V$1,"d")&lt;&gt;0,"",'Base de données'!$B1154),""))</f>
        <v/>
      </c>
      <c r="W1154" s="34"/>
      <c r="X1154" s="30" t="str">
        <f>'Base de données'!$C1154&amp;" "&amp;'Base de données'!$D1154</f>
        <v>Renard Olivier</v>
      </c>
      <c r="Y1154" s="31">
        <f>COUNTIF('Base de données'!$B:$B,'Base de données'!$B1154)</f>
        <v>12</v>
      </c>
      <c r="AA1154" s="87" cm="1">
        <f t="array" aca="1" ref="AA1154" ca="1">INDIRECT("'Base de données'!A" &amp; ROW(Y1154))</f>
        <v>45778</v>
      </c>
      <c r="AB1154" s="51" t="str" cm="1">
        <f t="array" aca="1" ref="AB1154" ca="1">INDIRECT("'Base de données'!B" &amp; ROW(Z1154))</f>
        <v>PRNMM</v>
      </c>
    </row>
    <row r="1155" spans="1:28" x14ac:dyDescent="0.3">
      <c r="A1155" s="41" t="str">
        <f ca="1">IF(IF(AND($B1155&lt;&gt;"-",$B1155=$E1155),"Entrée et sortie","-")="Entrée et sortie",'Base de données'!$B1155,"-")</f>
        <v>-</v>
      </c>
      <c r="B1155" s="41" t="str">
        <f t="shared" ref="B1155:B1218" ca="1" si="75">_xlfn.XLOOKUP($AB1155,$D:$D,$C:$C,"-",0,-1)</f>
        <v>NYNY1</v>
      </c>
      <c r="C1155" s="41" t="str">
        <f t="shared" ref="C1155:C1218" ca="1" si="76">IF($AA1155&lt;&gt;$AE$1,$D1155,"-")</f>
        <v>NYNY1</v>
      </c>
      <c r="D1155" s="41" t="str">
        <f>IF($F1155="sortie en cours d'année",'Base de données'!$B1155,"-")</f>
        <v>NYNY1</v>
      </c>
      <c r="E1155" s="41" t="str">
        <f>IF($H1155="entrée en cours d'année",'Base de données'!$B1155,"-")</f>
        <v>-</v>
      </c>
      <c r="F1155" s="37" t="str">
        <f t="shared" si="73"/>
        <v>sortie en cours d'année</v>
      </c>
      <c r="G1155" s="37">
        <f>IF($J1155="mouvement",_xlfn.XLOOKUP('Base de données'!$B1155,$V:$V,$V:$V,0),"")</f>
        <v>0</v>
      </c>
      <c r="H1155" s="37" t="str">
        <f t="shared" si="74"/>
        <v/>
      </c>
      <c r="I1155" s="37" t="str">
        <f>IF($J1155="mouvement",_xlfn.XLOOKUP('Base de données'!$B1155,$K:$K,$K:$K,0),"")</f>
        <v>NYNY1</v>
      </c>
      <c r="J1155" s="38" t="str">
        <f>IF(AND(Y1155&lt;&gt;MAX(Y:Y),COUNTIF(K1155:V1155,'Base de données'!$B1155)&gt;0),"mouvement","")</f>
        <v>mouvement</v>
      </c>
      <c r="K1155" s="39" t="str">
        <f>IF(K$1&gt;$AE$1,"-",IFERROR(IF(DATEDIF('Base de données'!$A1155,K$1,"d")&lt;&gt;0,"",'Base de données'!$B1155),""))</f>
        <v/>
      </c>
      <c r="L1155" s="39" t="str">
        <f>IF(L$1&gt;$AE$1,"-",IFERROR(IF(DATEDIF('Base de données'!$A1155,L$1,"d")&lt;&gt;0,"",'Base de données'!$B1155),""))</f>
        <v/>
      </c>
      <c r="M1155" s="39" t="str">
        <f>IF(M$1&gt;$AE$1,"-",IFERROR(IF(DATEDIF('Base de données'!$A1155,M$1,"d")&lt;&gt;0,"",'Base de données'!$B1155),""))</f>
        <v/>
      </c>
      <c r="N1155" s="39" t="str">
        <f>IF(N$1&gt;$AE$1,"-",IFERROR(IF(DATEDIF('Base de données'!$A1155,N$1,"d")&lt;&gt;0,"",'Base de données'!$B1155),""))</f>
        <v/>
      </c>
      <c r="O1155" s="39" t="str">
        <f>IF(O$1&gt;$AE$1,"-",IFERROR(IF(DATEDIF('Base de données'!$A1155,O$1,"d")&lt;&gt;0,"",'Base de données'!$B1155),""))</f>
        <v>NYNY1</v>
      </c>
      <c r="P1155" s="39" t="str">
        <f>IF(P$1&gt;$AE$1,"-",IFERROR(IF(DATEDIF('Base de données'!$A1155,P$1,"d")&lt;&gt;0,"",'Base de données'!$B1155),""))</f>
        <v/>
      </c>
      <c r="Q1155" s="39" t="str">
        <f>IF(Q$1&gt;$AE$1,"-",IFERROR(IF(DATEDIF('Base de données'!$A1155,Q$1,"d")&lt;&gt;0,"",'Base de données'!$B1155),""))</f>
        <v/>
      </c>
      <c r="R1155" s="39" t="str">
        <f>IF(R$1&gt;$AE$1,"-",IFERROR(IF(DATEDIF('Base de données'!$A1155,R$1,"d")&lt;&gt;0,"",'Base de données'!$B1155),""))</f>
        <v/>
      </c>
      <c r="S1155" s="39" t="str">
        <f>IF(S$1&gt;$AE$1,"-",IFERROR(IF(DATEDIF('Base de données'!$A1155,S$1,"d")&lt;&gt;0,"",'Base de données'!$B1155),""))</f>
        <v/>
      </c>
      <c r="T1155" s="39" t="str">
        <f>IF(T$1&gt;$AE$1,"-",IFERROR(IF(DATEDIF('Base de données'!$A1155,T$1,"d")&lt;&gt;0,"",'Base de données'!$B1155),""))</f>
        <v/>
      </c>
      <c r="U1155" s="39" t="str">
        <f>IF(U$1&gt;$AE$1,"-",IFERROR(IF(DATEDIF('Base de données'!$A1155,U$1,"d")&lt;&gt;0,"",'Base de données'!$B1155),""))</f>
        <v/>
      </c>
      <c r="V1155" s="39" t="str">
        <f>IF(V$1&gt;$AE$1,"-",IFERROR(IF(DATEDIF('Base de données'!$A1155,V$1,"d")&lt;&gt;0,"",'Base de données'!$B1155),""))</f>
        <v/>
      </c>
      <c r="W1155" s="34"/>
      <c r="X1155" s="30" t="str">
        <f>'Base de données'!$C1155&amp;" "&amp;'Base de données'!$D1155</f>
        <v>Alexandre Hortense</v>
      </c>
      <c r="Y1155" s="31">
        <f>COUNTIF('Base de données'!$B:$B,'Base de données'!$B1155)</f>
        <v>10</v>
      </c>
      <c r="AA1155" s="87" cm="1">
        <f t="array" aca="1" ref="AA1155" ca="1">INDIRECT("'Base de données'!A" &amp; ROW(Y1155))</f>
        <v>45778</v>
      </c>
      <c r="AB1155" s="51" t="str" cm="1">
        <f t="array" aca="1" ref="AB1155" ca="1">INDIRECT("'Base de données'!B" &amp; ROW(Z1155))</f>
        <v>NYNY1</v>
      </c>
    </row>
    <row r="1156" spans="1:28" x14ac:dyDescent="0.3">
      <c r="A1156" s="41" t="str">
        <f ca="1">IF(IF(AND($B1156&lt;&gt;"-",$B1156=$E1156),"Entrée et sortie","-")="Entrée et sortie",'Base de données'!$B1156,"-")</f>
        <v>-</v>
      </c>
      <c r="B1156" s="41" t="str">
        <f t="shared" ca="1" si="75"/>
        <v>2UDL1</v>
      </c>
      <c r="C1156" s="41" t="str">
        <f t="shared" ca="1" si="76"/>
        <v>2UDL1</v>
      </c>
      <c r="D1156" s="41" t="str">
        <f>IF($F1156="sortie en cours d'année",'Base de données'!$B1156,"-")</f>
        <v>2UDL1</v>
      </c>
      <c r="E1156" s="41" t="str">
        <f>IF($H1156="entrée en cours d'année",'Base de données'!$B1156,"-")</f>
        <v>-</v>
      </c>
      <c r="F1156" s="37" t="str">
        <f t="shared" si="73"/>
        <v>sortie en cours d'année</v>
      </c>
      <c r="G1156" s="37">
        <f>IF($J1156="mouvement",_xlfn.XLOOKUP('Base de données'!$B1156,$V:$V,$V:$V,0),"")</f>
        <v>0</v>
      </c>
      <c r="H1156" s="37" t="str">
        <f t="shared" si="74"/>
        <v/>
      </c>
      <c r="I1156" s="37" t="str">
        <f>IF($J1156="mouvement",_xlfn.XLOOKUP('Base de données'!$B1156,$K:$K,$K:$K,0),"")</f>
        <v>2UDL1</v>
      </c>
      <c r="J1156" s="38" t="str">
        <f>IF(AND(Y1156&lt;&gt;MAX(Y:Y),COUNTIF(K1156:V1156,'Base de données'!$B1156)&gt;0),"mouvement","")</f>
        <v>mouvement</v>
      </c>
      <c r="K1156" s="39" t="str">
        <f>IF(K$1&gt;$AE$1,"-",IFERROR(IF(DATEDIF('Base de données'!$A1156,K$1,"d")&lt;&gt;0,"",'Base de données'!$B1156),""))</f>
        <v/>
      </c>
      <c r="L1156" s="39" t="str">
        <f>IF(L$1&gt;$AE$1,"-",IFERROR(IF(DATEDIF('Base de données'!$A1156,L$1,"d")&lt;&gt;0,"",'Base de données'!$B1156),""))</f>
        <v/>
      </c>
      <c r="M1156" s="39" t="str">
        <f>IF(M$1&gt;$AE$1,"-",IFERROR(IF(DATEDIF('Base de données'!$A1156,M$1,"d")&lt;&gt;0,"",'Base de données'!$B1156),""))</f>
        <v/>
      </c>
      <c r="N1156" s="39" t="str">
        <f>IF(N$1&gt;$AE$1,"-",IFERROR(IF(DATEDIF('Base de données'!$A1156,N$1,"d")&lt;&gt;0,"",'Base de données'!$B1156),""))</f>
        <v/>
      </c>
      <c r="O1156" s="39" t="str">
        <f>IF(O$1&gt;$AE$1,"-",IFERROR(IF(DATEDIF('Base de données'!$A1156,O$1,"d")&lt;&gt;0,"",'Base de données'!$B1156),""))</f>
        <v>2UDL1</v>
      </c>
      <c r="P1156" s="39" t="str">
        <f>IF(P$1&gt;$AE$1,"-",IFERROR(IF(DATEDIF('Base de données'!$A1156,P$1,"d")&lt;&gt;0,"",'Base de données'!$B1156),""))</f>
        <v/>
      </c>
      <c r="Q1156" s="39" t="str">
        <f>IF(Q$1&gt;$AE$1,"-",IFERROR(IF(DATEDIF('Base de données'!$A1156,Q$1,"d")&lt;&gt;0,"",'Base de données'!$B1156),""))</f>
        <v/>
      </c>
      <c r="R1156" s="39" t="str">
        <f>IF(R$1&gt;$AE$1,"-",IFERROR(IF(DATEDIF('Base de données'!$A1156,R$1,"d")&lt;&gt;0,"",'Base de données'!$B1156),""))</f>
        <v/>
      </c>
      <c r="S1156" s="39" t="str">
        <f>IF(S$1&gt;$AE$1,"-",IFERROR(IF(DATEDIF('Base de données'!$A1156,S$1,"d")&lt;&gt;0,"",'Base de données'!$B1156),""))</f>
        <v/>
      </c>
      <c r="T1156" s="39" t="str">
        <f>IF(T$1&gt;$AE$1,"-",IFERROR(IF(DATEDIF('Base de données'!$A1156,T$1,"d")&lt;&gt;0,"",'Base de données'!$B1156),""))</f>
        <v/>
      </c>
      <c r="U1156" s="39" t="str">
        <f>IF(U$1&gt;$AE$1,"-",IFERROR(IF(DATEDIF('Base de données'!$A1156,U$1,"d")&lt;&gt;0,"",'Base de données'!$B1156),""))</f>
        <v/>
      </c>
      <c r="V1156" s="39" t="str">
        <f>IF(V$1&gt;$AE$1,"-",IFERROR(IF(DATEDIF('Base de données'!$A1156,V$1,"d")&lt;&gt;0,"",'Base de données'!$B1156),""))</f>
        <v/>
      </c>
      <c r="W1156" s="34"/>
      <c r="X1156" s="30" t="str">
        <f>'Base de données'!$C1156&amp;" "&amp;'Base de données'!$D1156</f>
        <v>Lebreton Zacharie</v>
      </c>
      <c r="Y1156" s="31">
        <f>COUNTIF('Base de données'!$B:$B,'Base de données'!$B1156)</f>
        <v>8</v>
      </c>
      <c r="AA1156" s="87" cm="1">
        <f t="array" aca="1" ref="AA1156" ca="1">INDIRECT("'Base de données'!A" &amp; ROW(Y1156))</f>
        <v>45778</v>
      </c>
      <c r="AB1156" s="51" t="str" cm="1">
        <f t="array" aca="1" ref="AB1156" ca="1">INDIRECT("'Base de données'!B" &amp; ROW(Z1156))</f>
        <v>2UDL1</v>
      </c>
    </row>
    <row r="1157" spans="1:28" x14ac:dyDescent="0.3">
      <c r="A1157" s="41" t="str">
        <f ca="1">IF(IF(AND($B1157&lt;&gt;"-",$B1157=$E1157),"Entrée et sortie","-")="Entrée et sortie",'Base de données'!$B1157,"-")</f>
        <v>-</v>
      </c>
      <c r="B1157" s="41" t="str">
        <f t="shared" ca="1" si="75"/>
        <v>-</v>
      </c>
      <c r="C1157" s="41" t="str">
        <f t="shared" ca="1" si="76"/>
        <v>-</v>
      </c>
      <c r="D1157" s="41" t="str">
        <f>IF($F1157="sortie en cours d'année",'Base de données'!$B1157,"-")</f>
        <v>-</v>
      </c>
      <c r="E1157" s="41" t="str">
        <f>IF($H1157="entrée en cours d'année",'Base de données'!$B1157,"-")</f>
        <v>-</v>
      </c>
      <c r="F1157" s="37" t="str">
        <f t="shared" si="73"/>
        <v/>
      </c>
      <c r="G1157" s="37" t="str">
        <f>IF($J1157="mouvement",_xlfn.XLOOKUP('Base de données'!$B1157,$V:$V,$V:$V,0),"")</f>
        <v/>
      </c>
      <c r="H1157" s="37" t="str">
        <f t="shared" si="74"/>
        <v/>
      </c>
      <c r="I1157" s="37" t="str">
        <f>IF($J1157="mouvement",_xlfn.XLOOKUP('Base de données'!$B1157,$K:$K,$K:$K,0),"")</f>
        <v/>
      </c>
      <c r="J1157" s="38" t="str">
        <f>IF(AND(Y1157&lt;&gt;MAX(Y:Y),COUNTIF(K1157:V1157,'Base de données'!$B1157)&gt;0),"mouvement","")</f>
        <v/>
      </c>
      <c r="K1157" s="39" t="str">
        <f>IF(K$1&gt;$AE$1,"-",IFERROR(IF(DATEDIF('Base de données'!$A1157,K$1,"d")&lt;&gt;0,"",'Base de données'!$B1157),""))</f>
        <v/>
      </c>
      <c r="L1157" s="39" t="str">
        <f>IF(L$1&gt;$AE$1,"-",IFERROR(IF(DATEDIF('Base de données'!$A1157,L$1,"d")&lt;&gt;0,"",'Base de données'!$B1157),""))</f>
        <v/>
      </c>
      <c r="M1157" s="39" t="str">
        <f>IF(M$1&gt;$AE$1,"-",IFERROR(IF(DATEDIF('Base de données'!$A1157,M$1,"d")&lt;&gt;0,"",'Base de données'!$B1157),""))</f>
        <v/>
      </c>
      <c r="N1157" s="39" t="str">
        <f>IF(N$1&gt;$AE$1,"-",IFERROR(IF(DATEDIF('Base de données'!$A1157,N$1,"d")&lt;&gt;0,"",'Base de données'!$B1157),""))</f>
        <v/>
      </c>
      <c r="O1157" s="39" t="str">
        <f>IF(O$1&gt;$AE$1,"-",IFERROR(IF(DATEDIF('Base de données'!$A1157,O$1,"d")&lt;&gt;0,"",'Base de données'!$B1157),""))</f>
        <v>GLXU4</v>
      </c>
      <c r="P1157" s="39" t="str">
        <f>IF(P$1&gt;$AE$1,"-",IFERROR(IF(DATEDIF('Base de données'!$A1157,P$1,"d")&lt;&gt;0,"",'Base de données'!$B1157),""))</f>
        <v/>
      </c>
      <c r="Q1157" s="39" t="str">
        <f>IF(Q$1&gt;$AE$1,"-",IFERROR(IF(DATEDIF('Base de données'!$A1157,Q$1,"d")&lt;&gt;0,"",'Base de données'!$B1157),""))</f>
        <v/>
      </c>
      <c r="R1157" s="39" t="str">
        <f>IF(R$1&gt;$AE$1,"-",IFERROR(IF(DATEDIF('Base de données'!$A1157,R$1,"d")&lt;&gt;0,"",'Base de données'!$B1157),""))</f>
        <v/>
      </c>
      <c r="S1157" s="39" t="str">
        <f>IF(S$1&gt;$AE$1,"-",IFERROR(IF(DATEDIF('Base de données'!$A1157,S$1,"d")&lt;&gt;0,"",'Base de données'!$B1157),""))</f>
        <v/>
      </c>
      <c r="T1157" s="39" t="str">
        <f>IF(T$1&gt;$AE$1,"-",IFERROR(IF(DATEDIF('Base de données'!$A1157,T$1,"d")&lt;&gt;0,"",'Base de données'!$B1157),""))</f>
        <v/>
      </c>
      <c r="U1157" s="39" t="str">
        <f>IF(U$1&gt;$AE$1,"-",IFERROR(IF(DATEDIF('Base de données'!$A1157,U$1,"d")&lt;&gt;0,"",'Base de données'!$B1157),""))</f>
        <v/>
      </c>
      <c r="V1157" s="39" t="str">
        <f>IF(V$1&gt;$AE$1,"-",IFERROR(IF(DATEDIF('Base de données'!$A1157,V$1,"d")&lt;&gt;0,"",'Base de données'!$B1157),""))</f>
        <v/>
      </c>
      <c r="W1157" s="34"/>
      <c r="X1157" s="30" t="str">
        <f>'Base de données'!$C1157&amp;" "&amp;'Base de données'!$D1157</f>
        <v>Baron Camille</v>
      </c>
      <c r="Y1157" s="31">
        <f>COUNTIF('Base de données'!$B:$B,'Base de données'!$B1157)</f>
        <v>12</v>
      </c>
      <c r="AA1157" s="87" cm="1">
        <f t="array" aca="1" ref="AA1157" ca="1">INDIRECT("'Base de données'!A" &amp; ROW(Y1157))</f>
        <v>45778</v>
      </c>
      <c r="AB1157" s="51" t="str" cm="1">
        <f t="array" aca="1" ref="AB1157" ca="1">INDIRECT("'Base de données'!B" &amp; ROW(Z1157))</f>
        <v>GLXU4</v>
      </c>
    </row>
    <row r="1158" spans="1:28" x14ac:dyDescent="0.3">
      <c r="A1158" s="41" t="str">
        <f ca="1">IF(IF(AND($B1158&lt;&gt;"-",$B1158=$E1158),"Entrée et sortie","-")="Entrée et sortie",'Base de données'!$B1158,"-")</f>
        <v>-</v>
      </c>
      <c r="B1158" s="41" t="str">
        <f t="shared" ca="1" si="75"/>
        <v>-</v>
      </c>
      <c r="C1158" s="41" t="str">
        <f t="shared" ca="1" si="76"/>
        <v>-</v>
      </c>
      <c r="D1158" s="41" t="str">
        <f>IF($F1158="sortie en cours d'année",'Base de données'!$B1158,"-")</f>
        <v>-</v>
      </c>
      <c r="E1158" s="41" t="str">
        <f>IF($H1158="entrée en cours d'année",'Base de données'!$B1158,"-")</f>
        <v>-</v>
      </c>
      <c r="F1158" s="37" t="str">
        <f t="shared" si="73"/>
        <v/>
      </c>
      <c r="G1158" s="37" t="str">
        <f>IF($J1158="mouvement",_xlfn.XLOOKUP('Base de données'!$B1158,$V:$V,$V:$V,0),"")</f>
        <v/>
      </c>
      <c r="H1158" s="37" t="str">
        <f t="shared" si="74"/>
        <v/>
      </c>
      <c r="I1158" s="37" t="str">
        <f>IF($J1158="mouvement",_xlfn.XLOOKUP('Base de données'!$B1158,$K:$K,$K:$K,0),"")</f>
        <v/>
      </c>
      <c r="J1158" s="38" t="str">
        <f>IF(AND(Y1158&lt;&gt;MAX(Y:Y),COUNTIF(K1158:V1158,'Base de données'!$B1158)&gt;0),"mouvement","")</f>
        <v/>
      </c>
      <c r="K1158" s="39" t="str">
        <f>IF(K$1&gt;$AE$1,"-",IFERROR(IF(DATEDIF('Base de données'!$A1158,K$1,"d")&lt;&gt;0,"",'Base de données'!$B1158),""))</f>
        <v/>
      </c>
      <c r="L1158" s="39" t="str">
        <f>IF(L$1&gt;$AE$1,"-",IFERROR(IF(DATEDIF('Base de données'!$A1158,L$1,"d")&lt;&gt;0,"",'Base de données'!$B1158),""))</f>
        <v/>
      </c>
      <c r="M1158" s="39" t="str">
        <f>IF(M$1&gt;$AE$1,"-",IFERROR(IF(DATEDIF('Base de données'!$A1158,M$1,"d")&lt;&gt;0,"",'Base de données'!$B1158),""))</f>
        <v/>
      </c>
      <c r="N1158" s="39" t="str">
        <f>IF(N$1&gt;$AE$1,"-",IFERROR(IF(DATEDIF('Base de données'!$A1158,N$1,"d")&lt;&gt;0,"",'Base de données'!$B1158),""))</f>
        <v/>
      </c>
      <c r="O1158" s="39" t="str">
        <f>IF(O$1&gt;$AE$1,"-",IFERROR(IF(DATEDIF('Base de données'!$A1158,O$1,"d")&lt;&gt;0,"",'Base de données'!$B1158),""))</f>
        <v>OUDA7</v>
      </c>
      <c r="P1158" s="39" t="str">
        <f>IF(P$1&gt;$AE$1,"-",IFERROR(IF(DATEDIF('Base de données'!$A1158,P$1,"d")&lt;&gt;0,"",'Base de données'!$B1158),""))</f>
        <v/>
      </c>
      <c r="Q1158" s="39" t="str">
        <f>IF(Q$1&gt;$AE$1,"-",IFERROR(IF(DATEDIF('Base de données'!$A1158,Q$1,"d")&lt;&gt;0,"",'Base de données'!$B1158),""))</f>
        <v/>
      </c>
      <c r="R1158" s="39" t="str">
        <f>IF(R$1&gt;$AE$1,"-",IFERROR(IF(DATEDIF('Base de données'!$A1158,R$1,"d")&lt;&gt;0,"",'Base de données'!$B1158),""))</f>
        <v/>
      </c>
      <c r="S1158" s="39" t="str">
        <f>IF(S$1&gt;$AE$1,"-",IFERROR(IF(DATEDIF('Base de données'!$A1158,S$1,"d")&lt;&gt;0,"",'Base de données'!$B1158),""))</f>
        <v/>
      </c>
      <c r="T1158" s="39" t="str">
        <f>IF(T$1&gt;$AE$1,"-",IFERROR(IF(DATEDIF('Base de données'!$A1158,T$1,"d")&lt;&gt;0,"",'Base de données'!$B1158),""))</f>
        <v/>
      </c>
      <c r="U1158" s="39" t="str">
        <f>IF(U$1&gt;$AE$1,"-",IFERROR(IF(DATEDIF('Base de données'!$A1158,U$1,"d")&lt;&gt;0,"",'Base de données'!$B1158),""))</f>
        <v/>
      </c>
      <c r="V1158" s="39" t="str">
        <f>IF(V$1&gt;$AE$1,"-",IFERROR(IF(DATEDIF('Base de données'!$A1158,V$1,"d")&lt;&gt;0,"",'Base de données'!$B1158),""))</f>
        <v/>
      </c>
      <c r="W1158" s="34"/>
      <c r="X1158" s="30" t="str">
        <f>'Base de données'!$C1158&amp;" "&amp;'Base de données'!$D1158</f>
        <v>Lagarde Michel</v>
      </c>
      <c r="Y1158" s="31">
        <f>COUNTIF('Base de données'!$B:$B,'Base de données'!$B1158)</f>
        <v>12</v>
      </c>
      <c r="AA1158" s="87" cm="1">
        <f t="array" aca="1" ref="AA1158" ca="1">INDIRECT("'Base de données'!A" &amp; ROW(Y1158))</f>
        <v>45778</v>
      </c>
      <c r="AB1158" s="51" t="str" cm="1">
        <f t="array" aca="1" ref="AB1158" ca="1">INDIRECT("'Base de données'!B" &amp; ROW(Z1158))</f>
        <v>OUDA7</v>
      </c>
    </row>
    <row r="1159" spans="1:28" x14ac:dyDescent="0.3">
      <c r="A1159" s="41" t="str">
        <f ca="1">IF(IF(AND($B1159&lt;&gt;"-",$B1159=$E1159),"Entrée et sortie","-")="Entrée et sortie",'Base de données'!$B1159,"-")</f>
        <v>-</v>
      </c>
      <c r="B1159" s="41" t="str">
        <f t="shared" ca="1" si="75"/>
        <v>-</v>
      </c>
      <c r="C1159" s="41" t="str">
        <f t="shared" ca="1" si="76"/>
        <v>-</v>
      </c>
      <c r="D1159" s="41" t="str">
        <f>IF($F1159="sortie en cours d'année",'Base de données'!$B1159,"-")</f>
        <v>-</v>
      </c>
      <c r="E1159" s="41" t="str">
        <f>IF($H1159="entrée en cours d'année",'Base de données'!$B1159,"-")</f>
        <v>-</v>
      </c>
      <c r="F1159" s="37" t="str">
        <f t="shared" si="73"/>
        <v/>
      </c>
      <c r="G1159" s="37" t="str">
        <f>IF($J1159="mouvement",_xlfn.XLOOKUP('Base de données'!$B1159,$V:$V,$V:$V,0),"")</f>
        <v/>
      </c>
      <c r="H1159" s="37" t="str">
        <f t="shared" si="74"/>
        <v/>
      </c>
      <c r="I1159" s="37" t="str">
        <f>IF($J1159="mouvement",_xlfn.XLOOKUP('Base de données'!$B1159,$K:$K,$K:$K,0),"")</f>
        <v/>
      </c>
      <c r="J1159" s="38" t="str">
        <f>IF(AND(Y1159&lt;&gt;MAX(Y:Y),COUNTIF(K1159:V1159,'Base de données'!$B1159)&gt;0),"mouvement","")</f>
        <v/>
      </c>
      <c r="K1159" s="39" t="str">
        <f>IF(K$1&gt;$AE$1,"-",IFERROR(IF(DATEDIF('Base de données'!$A1159,K$1,"d")&lt;&gt;0,"",'Base de données'!$B1159),""))</f>
        <v/>
      </c>
      <c r="L1159" s="39" t="str">
        <f>IF(L$1&gt;$AE$1,"-",IFERROR(IF(DATEDIF('Base de données'!$A1159,L$1,"d")&lt;&gt;0,"",'Base de données'!$B1159),""))</f>
        <v/>
      </c>
      <c r="M1159" s="39" t="str">
        <f>IF(M$1&gt;$AE$1,"-",IFERROR(IF(DATEDIF('Base de données'!$A1159,M$1,"d")&lt;&gt;0,"",'Base de données'!$B1159),""))</f>
        <v/>
      </c>
      <c r="N1159" s="39" t="str">
        <f>IF(N$1&gt;$AE$1,"-",IFERROR(IF(DATEDIF('Base de données'!$A1159,N$1,"d")&lt;&gt;0,"",'Base de données'!$B1159),""))</f>
        <v/>
      </c>
      <c r="O1159" s="39" t="str">
        <f>IF(O$1&gt;$AE$1,"-",IFERROR(IF(DATEDIF('Base de données'!$A1159,O$1,"d")&lt;&gt;0,"",'Base de données'!$B1159),""))</f>
        <v>ACN0J</v>
      </c>
      <c r="P1159" s="39" t="str">
        <f>IF(P$1&gt;$AE$1,"-",IFERROR(IF(DATEDIF('Base de données'!$A1159,P$1,"d")&lt;&gt;0,"",'Base de données'!$B1159),""))</f>
        <v/>
      </c>
      <c r="Q1159" s="39" t="str">
        <f>IF(Q$1&gt;$AE$1,"-",IFERROR(IF(DATEDIF('Base de données'!$A1159,Q$1,"d")&lt;&gt;0,"",'Base de données'!$B1159),""))</f>
        <v/>
      </c>
      <c r="R1159" s="39" t="str">
        <f>IF(R$1&gt;$AE$1,"-",IFERROR(IF(DATEDIF('Base de données'!$A1159,R$1,"d")&lt;&gt;0,"",'Base de données'!$B1159),""))</f>
        <v/>
      </c>
      <c r="S1159" s="39" t="str">
        <f>IF(S$1&gt;$AE$1,"-",IFERROR(IF(DATEDIF('Base de données'!$A1159,S$1,"d")&lt;&gt;0,"",'Base de données'!$B1159),""))</f>
        <v/>
      </c>
      <c r="T1159" s="39" t="str">
        <f>IF(T$1&gt;$AE$1,"-",IFERROR(IF(DATEDIF('Base de données'!$A1159,T$1,"d")&lt;&gt;0,"",'Base de données'!$B1159),""))</f>
        <v/>
      </c>
      <c r="U1159" s="39" t="str">
        <f>IF(U$1&gt;$AE$1,"-",IFERROR(IF(DATEDIF('Base de données'!$A1159,U$1,"d")&lt;&gt;0,"",'Base de données'!$B1159),""))</f>
        <v/>
      </c>
      <c r="V1159" s="39" t="str">
        <f>IF(V$1&gt;$AE$1,"-",IFERROR(IF(DATEDIF('Base de données'!$A1159,V$1,"d")&lt;&gt;0,"",'Base de données'!$B1159),""))</f>
        <v/>
      </c>
      <c r="W1159" s="34"/>
      <c r="X1159" s="30" t="str">
        <f>'Base de données'!$C1159&amp;" "&amp;'Base de données'!$D1159</f>
        <v>Mathieu Élisabeth</v>
      </c>
      <c r="Y1159" s="31">
        <f>COUNTIF('Base de données'!$B:$B,'Base de données'!$B1159)</f>
        <v>12</v>
      </c>
      <c r="AA1159" s="87" cm="1">
        <f t="array" aca="1" ref="AA1159" ca="1">INDIRECT("'Base de données'!A" &amp; ROW(Y1159))</f>
        <v>45778</v>
      </c>
      <c r="AB1159" s="51" t="str" cm="1">
        <f t="array" aca="1" ref="AB1159" ca="1">INDIRECT("'Base de données'!B" &amp; ROW(Z1159))</f>
        <v>ACN0J</v>
      </c>
    </row>
    <row r="1160" spans="1:28" x14ac:dyDescent="0.3">
      <c r="A1160" s="41" t="str">
        <f ca="1">IF(IF(AND($B1160&lt;&gt;"-",$B1160=$E1160),"Entrée et sortie","-")="Entrée et sortie",'Base de données'!$B1160,"-")</f>
        <v>-</v>
      </c>
      <c r="B1160" s="41" t="str">
        <f t="shared" ca="1" si="75"/>
        <v>-</v>
      </c>
      <c r="C1160" s="41" t="str">
        <f t="shared" ca="1" si="76"/>
        <v>-</v>
      </c>
      <c r="D1160" s="41" t="str">
        <f>IF($F1160="sortie en cours d'année",'Base de données'!$B1160,"-")</f>
        <v>-</v>
      </c>
      <c r="E1160" s="41" t="str">
        <f>IF($H1160="entrée en cours d'année",'Base de données'!$B1160,"-")</f>
        <v>-</v>
      </c>
      <c r="F1160" s="37" t="str">
        <f t="shared" si="73"/>
        <v/>
      </c>
      <c r="G1160" s="37" t="str">
        <f>IF($J1160="mouvement",_xlfn.XLOOKUP('Base de données'!$B1160,$V:$V,$V:$V,0),"")</f>
        <v/>
      </c>
      <c r="H1160" s="37" t="str">
        <f t="shared" si="74"/>
        <v/>
      </c>
      <c r="I1160" s="37" t="str">
        <f>IF($J1160="mouvement",_xlfn.XLOOKUP('Base de données'!$B1160,$K:$K,$K:$K,0),"")</f>
        <v/>
      </c>
      <c r="J1160" s="38" t="str">
        <f>IF(AND(Y1160&lt;&gt;MAX(Y:Y),COUNTIF(K1160:V1160,'Base de données'!$B1160)&gt;0),"mouvement","")</f>
        <v/>
      </c>
      <c r="K1160" s="39" t="str">
        <f>IF(K$1&gt;$AE$1,"-",IFERROR(IF(DATEDIF('Base de données'!$A1160,K$1,"d")&lt;&gt;0,"",'Base de données'!$B1160),""))</f>
        <v/>
      </c>
      <c r="L1160" s="39" t="str">
        <f>IF(L$1&gt;$AE$1,"-",IFERROR(IF(DATEDIF('Base de données'!$A1160,L$1,"d")&lt;&gt;0,"",'Base de données'!$B1160),""))</f>
        <v/>
      </c>
      <c r="M1160" s="39" t="str">
        <f>IF(M$1&gt;$AE$1,"-",IFERROR(IF(DATEDIF('Base de données'!$A1160,M$1,"d")&lt;&gt;0,"",'Base de données'!$B1160),""))</f>
        <v/>
      </c>
      <c r="N1160" s="39" t="str">
        <f>IF(N$1&gt;$AE$1,"-",IFERROR(IF(DATEDIF('Base de données'!$A1160,N$1,"d")&lt;&gt;0,"",'Base de données'!$B1160),""))</f>
        <v/>
      </c>
      <c r="O1160" s="39" t="str">
        <f>IF(O$1&gt;$AE$1,"-",IFERROR(IF(DATEDIF('Base de données'!$A1160,O$1,"d")&lt;&gt;0,"",'Base de données'!$B1160),""))</f>
        <v>JF4II</v>
      </c>
      <c r="P1160" s="39" t="str">
        <f>IF(P$1&gt;$AE$1,"-",IFERROR(IF(DATEDIF('Base de données'!$A1160,P$1,"d")&lt;&gt;0,"",'Base de données'!$B1160),""))</f>
        <v/>
      </c>
      <c r="Q1160" s="39" t="str">
        <f>IF(Q$1&gt;$AE$1,"-",IFERROR(IF(DATEDIF('Base de données'!$A1160,Q$1,"d")&lt;&gt;0,"",'Base de données'!$B1160),""))</f>
        <v/>
      </c>
      <c r="R1160" s="39" t="str">
        <f>IF(R$1&gt;$AE$1,"-",IFERROR(IF(DATEDIF('Base de données'!$A1160,R$1,"d")&lt;&gt;0,"",'Base de données'!$B1160),""))</f>
        <v/>
      </c>
      <c r="S1160" s="39" t="str">
        <f>IF(S$1&gt;$AE$1,"-",IFERROR(IF(DATEDIF('Base de données'!$A1160,S$1,"d")&lt;&gt;0,"",'Base de données'!$B1160),""))</f>
        <v/>
      </c>
      <c r="T1160" s="39" t="str">
        <f>IF(T$1&gt;$AE$1,"-",IFERROR(IF(DATEDIF('Base de données'!$A1160,T$1,"d")&lt;&gt;0,"",'Base de données'!$B1160),""))</f>
        <v/>
      </c>
      <c r="U1160" s="39" t="str">
        <f>IF(U$1&gt;$AE$1,"-",IFERROR(IF(DATEDIF('Base de données'!$A1160,U$1,"d")&lt;&gt;0,"",'Base de données'!$B1160),""))</f>
        <v/>
      </c>
      <c r="V1160" s="39" t="str">
        <f>IF(V$1&gt;$AE$1,"-",IFERROR(IF(DATEDIF('Base de données'!$A1160,V$1,"d")&lt;&gt;0,"",'Base de données'!$B1160),""))</f>
        <v/>
      </c>
      <c r="W1160" s="34"/>
      <c r="X1160" s="30" t="str">
        <f>'Base de données'!$C1160&amp;" "&amp;'Base de données'!$D1160</f>
        <v>Normand Éléonore</v>
      </c>
      <c r="Y1160" s="31">
        <f>COUNTIF('Base de données'!$B:$B,'Base de données'!$B1160)</f>
        <v>12</v>
      </c>
      <c r="AA1160" s="87" cm="1">
        <f t="array" aca="1" ref="AA1160" ca="1">INDIRECT("'Base de données'!A" &amp; ROW(Y1160))</f>
        <v>45778</v>
      </c>
      <c r="AB1160" s="51" t="str" cm="1">
        <f t="array" aca="1" ref="AB1160" ca="1">INDIRECT("'Base de données'!B" &amp; ROW(Z1160))</f>
        <v>JF4II</v>
      </c>
    </row>
    <row r="1161" spans="1:28" x14ac:dyDescent="0.3">
      <c r="A1161" s="41" t="str">
        <f ca="1">IF(IF(AND($B1161&lt;&gt;"-",$B1161=$E1161),"Entrée et sortie","-")="Entrée et sortie",'Base de données'!$B1161,"-")</f>
        <v>-</v>
      </c>
      <c r="B1161" s="41" t="str">
        <f t="shared" ca="1" si="75"/>
        <v>-</v>
      </c>
      <c r="C1161" s="41" t="str">
        <f t="shared" ca="1" si="76"/>
        <v>-</v>
      </c>
      <c r="D1161" s="41" t="str">
        <f>IF($F1161="sortie en cours d'année",'Base de données'!$B1161,"-")</f>
        <v>-</v>
      </c>
      <c r="E1161" s="41" t="str">
        <f>IF($H1161="entrée en cours d'année",'Base de données'!$B1161,"-")</f>
        <v>-</v>
      </c>
      <c r="F1161" s="37" t="str">
        <f t="shared" si="73"/>
        <v/>
      </c>
      <c r="G1161" s="37" t="str">
        <f>IF($J1161="mouvement",_xlfn.XLOOKUP('Base de données'!$B1161,$V:$V,$V:$V,0),"")</f>
        <v/>
      </c>
      <c r="H1161" s="37" t="str">
        <f t="shared" si="74"/>
        <v/>
      </c>
      <c r="I1161" s="37" t="str">
        <f>IF($J1161="mouvement",_xlfn.XLOOKUP('Base de données'!$B1161,$K:$K,$K:$K,0),"")</f>
        <v/>
      </c>
      <c r="J1161" s="38" t="str">
        <f>IF(AND(Y1161&lt;&gt;MAX(Y:Y),COUNTIF(K1161:V1161,'Base de données'!$B1161)&gt;0),"mouvement","")</f>
        <v/>
      </c>
      <c r="K1161" s="39" t="str">
        <f>IF(K$1&gt;$AE$1,"-",IFERROR(IF(DATEDIF('Base de données'!$A1161,K$1,"d")&lt;&gt;0,"",'Base de données'!$B1161),""))</f>
        <v/>
      </c>
      <c r="L1161" s="39" t="str">
        <f>IF(L$1&gt;$AE$1,"-",IFERROR(IF(DATEDIF('Base de données'!$A1161,L$1,"d")&lt;&gt;0,"",'Base de données'!$B1161),""))</f>
        <v/>
      </c>
      <c r="M1161" s="39" t="str">
        <f>IF(M$1&gt;$AE$1,"-",IFERROR(IF(DATEDIF('Base de données'!$A1161,M$1,"d")&lt;&gt;0,"",'Base de données'!$B1161),""))</f>
        <v/>
      </c>
      <c r="N1161" s="39" t="str">
        <f>IF(N$1&gt;$AE$1,"-",IFERROR(IF(DATEDIF('Base de données'!$A1161,N$1,"d")&lt;&gt;0,"",'Base de données'!$B1161),""))</f>
        <v/>
      </c>
      <c r="O1161" s="39" t="str">
        <f>IF(O$1&gt;$AE$1,"-",IFERROR(IF(DATEDIF('Base de données'!$A1161,O$1,"d")&lt;&gt;0,"",'Base de données'!$B1161),""))</f>
        <v>O4PZL</v>
      </c>
      <c r="P1161" s="39" t="str">
        <f>IF(P$1&gt;$AE$1,"-",IFERROR(IF(DATEDIF('Base de données'!$A1161,P$1,"d")&lt;&gt;0,"",'Base de données'!$B1161),""))</f>
        <v/>
      </c>
      <c r="Q1161" s="39" t="str">
        <f>IF(Q$1&gt;$AE$1,"-",IFERROR(IF(DATEDIF('Base de données'!$A1161,Q$1,"d")&lt;&gt;0,"",'Base de données'!$B1161),""))</f>
        <v/>
      </c>
      <c r="R1161" s="39" t="str">
        <f>IF(R$1&gt;$AE$1,"-",IFERROR(IF(DATEDIF('Base de données'!$A1161,R$1,"d")&lt;&gt;0,"",'Base de données'!$B1161),""))</f>
        <v/>
      </c>
      <c r="S1161" s="39" t="str">
        <f>IF(S$1&gt;$AE$1,"-",IFERROR(IF(DATEDIF('Base de données'!$A1161,S$1,"d")&lt;&gt;0,"",'Base de données'!$B1161),""))</f>
        <v/>
      </c>
      <c r="T1161" s="39" t="str">
        <f>IF(T$1&gt;$AE$1,"-",IFERROR(IF(DATEDIF('Base de données'!$A1161,T$1,"d")&lt;&gt;0,"",'Base de données'!$B1161),""))</f>
        <v/>
      </c>
      <c r="U1161" s="39" t="str">
        <f>IF(U$1&gt;$AE$1,"-",IFERROR(IF(DATEDIF('Base de données'!$A1161,U$1,"d")&lt;&gt;0,"",'Base de données'!$B1161),""))</f>
        <v/>
      </c>
      <c r="V1161" s="39" t="str">
        <f>IF(V$1&gt;$AE$1,"-",IFERROR(IF(DATEDIF('Base de données'!$A1161,V$1,"d")&lt;&gt;0,"",'Base de données'!$B1161),""))</f>
        <v/>
      </c>
      <c r="W1161" s="34"/>
      <c r="X1161" s="30" t="str">
        <f>'Base de données'!$C1161&amp;" "&amp;'Base de données'!$D1161</f>
        <v>Hardy Noël</v>
      </c>
      <c r="Y1161" s="31">
        <f>COUNTIF('Base de données'!$B:$B,'Base de données'!$B1161)</f>
        <v>12</v>
      </c>
      <c r="AA1161" s="87" cm="1">
        <f t="array" aca="1" ref="AA1161" ca="1">INDIRECT("'Base de données'!A" &amp; ROW(Y1161))</f>
        <v>45778</v>
      </c>
      <c r="AB1161" s="51" t="str" cm="1">
        <f t="array" aca="1" ref="AB1161" ca="1">INDIRECT("'Base de données'!B" &amp; ROW(Z1161))</f>
        <v>O4PZL</v>
      </c>
    </row>
    <row r="1162" spans="1:28" x14ac:dyDescent="0.3">
      <c r="A1162" s="41" t="str">
        <f ca="1">IF(IF(AND($B1162&lt;&gt;"-",$B1162=$E1162),"Entrée et sortie","-")="Entrée et sortie",'Base de données'!$B1162,"-")</f>
        <v>-</v>
      </c>
      <c r="B1162" s="41" t="str">
        <f t="shared" ca="1" si="75"/>
        <v>-</v>
      </c>
      <c r="C1162" s="41" t="str">
        <f t="shared" ca="1" si="76"/>
        <v>-</v>
      </c>
      <c r="D1162" s="41" t="str">
        <f>IF($F1162="sortie en cours d'année",'Base de données'!$B1162,"-")</f>
        <v>-</v>
      </c>
      <c r="E1162" s="41" t="str">
        <f>IF($H1162="entrée en cours d'année",'Base de données'!$B1162,"-")</f>
        <v>-</v>
      </c>
      <c r="F1162" s="37" t="str">
        <f t="shared" si="73"/>
        <v/>
      </c>
      <c r="G1162" s="37" t="str">
        <f>IF($J1162="mouvement",_xlfn.XLOOKUP('Base de données'!$B1162,$V:$V,$V:$V,0),"")</f>
        <v/>
      </c>
      <c r="H1162" s="37" t="str">
        <f t="shared" si="74"/>
        <v/>
      </c>
      <c r="I1162" s="37" t="str">
        <f>IF($J1162="mouvement",_xlfn.XLOOKUP('Base de données'!$B1162,$K:$K,$K:$K,0),"")</f>
        <v/>
      </c>
      <c r="J1162" s="38" t="str">
        <f>IF(AND(Y1162&lt;&gt;MAX(Y:Y),COUNTIF(K1162:V1162,'Base de données'!$B1162)&gt;0),"mouvement","")</f>
        <v/>
      </c>
      <c r="K1162" s="39" t="str">
        <f>IF(K$1&gt;$AE$1,"-",IFERROR(IF(DATEDIF('Base de données'!$A1162,K$1,"d")&lt;&gt;0,"",'Base de données'!$B1162),""))</f>
        <v/>
      </c>
      <c r="L1162" s="39" t="str">
        <f>IF(L$1&gt;$AE$1,"-",IFERROR(IF(DATEDIF('Base de données'!$A1162,L$1,"d")&lt;&gt;0,"",'Base de données'!$B1162),""))</f>
        <v/>
      </c>
      <c r="M1162" s="39" t="str">
        <f>IF(M$1&gt;$AE$1,"-",IFERROR(IF(DATEDIF('Base de données'!$A1162,M$1,"d")&lt;&gt;0,"",'Base de données'!$B1162),""))</f>
        <v/>
      </c>
      <c r="N1162" s="39" t="str">
        <f>IF(N$1&gt;$AE$1,"-",IFERROR(IF(DATEDIF('Base de données'!$A1162,N$1,"d")&lt;&gt;0,"",'Base de données'!$B1162),""))</f>
        <v/>
      </c>
      <c r="O1162" s="39" t="str">
        <f>IF(O$1&gt;$AE$1,"-",IFERROR(IF(DATEDIF('Base de données'!$A1162,O$1,"d")&lt;&gt;0,"",'Base de données'!$B1162),""))</f>
        <v>7UCEM</v>
      </c>
      <c r="P1162" s="39" t="str">
        <f>IF(P$1&gt;$AE$1,"-",IFERROR(IF(DATEDIF('Base de données'!$A1162,P$1,"d")&lt;&gt;0,"",'Base de données'!$B1162),""))</f>
        <v/>
      </c>
      <c r="Q1162" s="39" t="str">
        <f>IF(Q$1&gt;$AE$1,"-",IFERROR(IF(DATEDIF('Base de données'!$A1162,Q$1,"d")&lt;&gt;0,"",'Base de données'!$B1162),""))</f>
        <v/>
      </c>
      <c r="R1162" s="39" t="str">
        <f>IF(R$1&gt;$AE$1,"-",IFERROR(IF(DATEDIF('Base de données'!$A1162,R$1,"d")&lt;&gt;0,"",'Base de données'!$B1162),""))</f>
        <v/>
      </c>
      <c r="S1162" s="39" t="str">
        <f>IF(S$1&gt;$AE$1,"-",IFERROR(IF(DATEDIF('Base de données'!$A1162,S$1,"d")&lt;&gt;0,"",'Base de données'!$B1162),""))</f>
        <v/>
      </c>
      <c r="T1162" s="39" t="str">
        <f>IF(T$1&gt;$AE$1,"-",IFERROR(IF(DATEDIF('Base de données'!$A1162,T$1,"d")&lt;&gt;0,"",'Base de données'!$B1162),""))</f>
        <v/>
      </c>
      <c r="U1162" s="39" t="str">
        <f>IF(U$1&gt;$AE$1,"-",IFERROR(IF(DATEDIF('Base de données'!$A1162,U$1,"d")&lt;&gt;0,"",'Base de données'!$B1162),""))</f>
        <v/>
      </c>
      <c r="V1162" s="39" t="str">
        <f>IF(V$1&gt;$AE$1,"-",IFERROR(IF(DATEDIF('Base de données'!$A1162,V$1,"d")&lt;&gt;0,"",'Base de données'!$B1162),""))</f>
        <v/>
      </c>
      <c r="W1162" s="34"/>
      <c r="X1162" s="30" t="str">
        <f>'Base de données'!$C1162&amp;" "&amp;'Base de données'!$D1162</f>
        <v>Perret Henri</v>
      </c>
      <c r="Y1162" s="31">
        <f>COUNTIF('Base de données'!$B:$B,'Base de données'!$B1162)</f>
        <v>12</v>
      </c>
      <c r="AA1162" s="87" cm="1">
        <f t="array" aca="1" ref="AA1162" ca="1">INDIRECT("'Base de données'!A" &amp; ROW(Y1162))</f>
        <v>45778</v>
      </c>
      <c r="AB1162" s="51" t="str" cm="1">
        <f t="array" aca="1" ref="AB1162" ca="1">INDIRECT("'Base de données'!B" &amp; ROW(Z1162))</f>
        <v>7UCEM</v>
      </c>
    </row>
    <row r="1163" spans="1:28" x14ac:dyDescent="0.3">
      <c r="A1163" s="41" t="str">
        <f ca="1">IF(IF(AND($B1163&lt;&gt;"-",$B1163=$E1163),"Entrée et sortie","-")="Entrée et sortie",'Base de données'!$B1163,"-")</f>
        <v>-</v>
      </c>
      <c r="B1163" s="41" t="str">
        <f t="shared" ca="1" si="75"/>
        <v>-</v>
      </c>
      <c r="C1163" s="41" t="str">
        <f t="shared" ca="1" si="76"/>
        <v>-</v>
      </c>
      <c r="D1163" s="41" t="str">
        <f>IF($F1163="sortie en cours d'année",'Base de données'!$B1163,"-")</f>
        <v>-</v>
      </c>
      <c r="E1163" s="41" t="str">
        <f>IF($H1163="entrée en cours d'année",'Base de données'!$B1163,"-")</f>
        <v>-</v>
      </c>
      <c r="F1163" s="37" t="str">
        <f t="shared" si="73"/>
        <v/>
      </c>
      <c r="G1163" s="37" t="str">
        <f>IF($J1163="mouvement",_xlfn.XLOOKUP('Base de données'!$B1163,$V:$V,$V:$V,0),"")</f>
        <v/>
      </c>
      <c r="H1163" s="37" t="str">
        <f t="shared" si="74"/>
        <v/>
      </c>
      <c r="I1163" s="37" t="str">
        <f>IF($J1163="mouvement",_xlfn.XLOOKUP('Base de données'!$B1163,$K:$K,$K:$K,0),"")</f>
        <v/>
      </c>
      <c r="J1163" s="38" t="str">
        <f>IF(AND(Y1163&lt;&gt;MAX(Y:Y),COUNTIF(K1163:V1163,'Base de données'!$B1163)&gt;0),"mouvement","")</f>
        <v/>
      </c>
      <c r="K1163" s="39" t="str">
        <f>IF(K$1&gt;$AE$1,"-",IFERROR(IF(DATEDIF('Base de données'!$A1163,K$1,"d")&lt;&gt;0,"",'Base de données'!$B1163),""))</f>
        <v/>
      </c>
      <c r="L1163" s="39" t="str">
        <f>IF(L$1&gt;$AE$1,"-",IFERROR(IF(DATEDIF('Base de données'!$A1163,L$1,"d")&lt;&gt;0,"",'Base de données'!$B1163),""))</f>
        <v/>
      </c>
      <c r="M1163" s="39" t="str">
        <f>IF(M$1&gt;$AE$1,"-",IFERROR(IF(DATEDIF('Base de données'!$A1163,M$1,"d")&lt;&gt;0,"",'Base de données'!$B1163),""))</f>
        <v/>
      </c>
      <c r="N1163" s="39" t="str">
        <f>IF(N$1&gt;$AE$1,"-",IFERROR(IF(DATEDIF('Base de données'!$A1163,N$1,"d")&lt;&gt;0,"",'Base de données'!$B1163),""))</f>
        <v/>
      </c>
      <c r="O1163" s="39" t="str">
        <f>IF(O$1&gt;$AE$1,"-",IFERROR(IF(DATEDIF('Base de données'!$A1163,O$1,"d")&lt;&gt;0,"",'Base de données'!$B1163),""))</f>
        <v>68AQ6</v>
      </c>
      <c r="P1163" s="39" t="str">
        <f>IF(P$1&gt;$AE$1,"-",IFERROR(IF(DATEDIF('Base de données'!$A1163,P$1,"d")&lt;&gt;0,"",'Base de données'!$B1163),""))</f>
        <v/>
      </c>
      <c r="Q1163" s="39" t="str">
        <f>IF(Q$1&gt;$AE$1,"-",IFERROR(IF(DATEDIF('Base de données'!$A1163,Q$1,"d")&lt;&gt;0,"",'Base de données'!$B1163),""))</f>
        <v/>
      </c>
      <c r="R1163" s="39" t="str">
        <f>IF(R$1&gt;$AE$1,"-",IFERROR(IF(DATEDIF('Base de données'!$A1163,R$1,"d")&lt;&gt;0,"",'Base de données'!$B1163),""))</f>
        <v/>
      </c>
      <c r="S1163" s="39" t="str">
        <f>IF(S$1&gt;$AE$1,"-",IFERROR(IF(DATEDIF('Base de données'!$A1163,S$1,"d")&lt;&gt;0,"",'Base de données'!$B1163),""))</f>
        <v/>
      </c>
      <c r="T1163" s="39" t="str">
        <f>IF(T$1&gt;$AE$1,"-",IFERROR(IF(DATEDIF('Base de données'!$A1163,T$1,"d")&lt;&gt;0,"",'Base de données'!$B1163),""))</f>
        <v/>
      </c>
      <c r="U1163" s="39" t="str">
        <f>IF(U$1&gt;$AE$1,"-",IFERROR(IF(DATEDIF('Base de données'!$A1163,U$1,"d")&lt;&gt;0,"",'Base de données'!$B1163),""))</f>
        <v/>
      </c>
      <c r="V1163" s="39" t="str">
        <f>IF(V$1&gt;$AE$1,"-",IFERROR(IF(DATEDIF('Base de données'!$A1163,V$1,"d")&lt;&gt;0,"",'Base de données'!$B1163),""))</f>
        <v/>
      </c>
      <c r="W1163" s="34"/>
      <c r="X1163" s="30" t="str">
        <f>'Base de données'!$C1163&amp;" "&amp;'Base de données'!$D1163</f>
        <v>Bertrand Charles</v>
      </c>
      <c r="Y1163" s="31">
        <f>COUNTIF('Base de données'!$B:$B,'Base de données'!$B1163)</f>
        <v>12</v>
      </c>
      <c r="AA1163" s="87" cm="1">
        <f t="array" aca="1" ref="AA1163" ca="1">INDIRECT("'Base de données'!A" &amp; ROW(Y1163))</f>
        <v>45778</v>
      </c>
      <c r="AB1163" s="51" t="str" cm="1">
        <f t="array" aca="1" ref="AB1163" ca="1">INDIRECT("'Base de données'!B" &amp; ROW(Z1163))</f>
        <v>68AQ6</v>
      </c>
    </row>
    <row r="1164" spans="1:28" x14ac:dyDescent="0.3">
      <c r="A1164" s="41" t="str">
        <f ca="1">IF(IF(AND($B1164&lt;&gt;"-",$B1164=$E1164),"Entrée et sortie","-")="Entrée et sortie",'Base de données'!$B1164,"-")</f>
        <v>-</v>
      </c>
      <c r="B1164" s="41" t="str">
        <f t="shared" ca="1" si="75"/>
        <v>-</v>
      </c>
      <c r="C1164" s="41" t="str">
        <f t="shared" ca="1" si="76"/>
        <v>-</v>
      </c>
      <c r="D1164" s="41" t="str">
        <f>IF($F1164="sortie en cours d'année",'Base de données'!$B1164,"-")</f>
        <v>-</v>
      </c>
      <c r="E1164" s="41" t="str">
        <f>IF($H1164="entrée en cours d'année",'Base de données'!$B1164,"-")</f>
        <v>-</v>
      </c>
      <c r="F1164" s="37" t="str">
        <f t="shared" si="73"/>
        <v/>
      </c>
      <c r="G1164" s="37" t="str">
        <f>IF($J1164="mouvement",_xlfn.XLOOKUP('Base de données'!$B1164,$V:$V,$V:$V,0),"")</f>
        <v/>
      </c>
      <c r="H1164" s="37" t="str">
        <f t="shared" si="74"/>
        <v/>
      </c>
      <c r="I1164" s="37" t="str">
        <f>IF($J1164="mouvement",_xlfn.XLOOKUP('Base de données'!$B1164,$K:$K,$K:$K,0),"")</f>
        <v/>
      </c>
      <c r="J1164" s="38" t="str">
        <f>IF(AND(Y1164&lt;&gt;MAX(Y:Y),COUNTIF(K1164:V1164,'Base de données'!$B1164)&gt;0),"mouvement","")</f>
        <v/>
      </c>
      <c r="K1164" s="39" t="str">
        <f>IF(K$1&gt;$AE$1,"-",IFERROR(IF(DATEDIF('Base de données'!$A1164,K$1,"d")&lt;&gt;0,"",'Base de données'!$B1164),""))</f>
        <v/>
      </c>
      <c r="L1164" s="39" t="str">
        <f>IF(L$1&gt;$AE$1,"-",IFERROR(IF(DATEDIF('Base de données'!$A1164,L$1,"d")&lt;&gt;0,"",'Base de données'!$B1164),""))</f>
        <v/>
      </c>
      <c r="M1164" s="39" t="str">
        <f>IF(M$1&gt;$AE$1,"-",IFERROR(IF(DATEDIF('Base de données'!$A1164,M$1,"d")&lt;&gt;0,"",'Base de données'!$B1164),""))</f>
        <v/>
      </c>
      <c r="N1164" s="39" t="str">
        <f>IF(N$1&gt;$AE$1,"-",IFERROR(IF(DATEDIF('Base de données'!$A1164,N$1,"d")&lt;&gt;0,"",'Base de données'!$B1164),""))</f>
        <v/>
      </c>
      <c r="O1164" s="39" t="str">
        <f>IF(O$1&gt;$AE$1,"-",IFERROR(IF(DATEDIF('Base de données'!$A1164,O$1,"d")&lt;&gt;0,"",'Base de données'!$B1164),""))</f>
        <v>Y670G</v>
      </c>
      <c r="P1164" s="39" t="str">
        <f>IF(P$1&gt;$AE$1,"-",IFERROR(IF(DATEDIF('Base de données'!$A1164,P$1,"d")&lt;&gt;0,"",'Base de données'!$B1164),""))</f>
        <v/>
      </c>
      <c r="Q1164" s="39" t="str">
        <f>IF(Q$1&gt;$AE$1,"-",IFERROR(IF(DATEDIF('Base de données'!$A1164,Q$1,"d")&lt;&gt;0,"",'Base de données'!$B1164),""))</f>
        <v/>
      </c>
      <c r="R1164" s="39" t="str">
        <f>IF(R$1&gt;$AE$1,"-",IFERROR(IF(DATEDIF('Base de données'!$A1164,R$1,"d")&lt;&gt;0,"",'Base de données'!$B1164),""))</f>
        <v/>
      </c>
      <c r="S1164" s="39" t="str">
        <f>IF(S$1&gt;$AE$1,"-",IFERROR(IF(DATEDIF('Base de données'!$A1164,S$1,"d")&lt;&gt;0,"",'Base de données'!$B1164),""))</f>
        <v/>
      </c>
      <c r="T1164" s="39" t="str">
        <f>IF(T$1&gt;$AE$1,"-",IFERROR(IF(DATEDIF('Base de données'!$A1164,T$1,"d")&lt;&gt;0,"",'Base de données'!$B1164),""))</f>
        <v/>
      </c>
      <c r="U1164" s="39" t="str">
        <f>IF(U$1&gt;$AE$1,"-",IFERROR(IF(DATEDIF('Base de données'!$A1164,U$1,"d")&lt;&gt;0,"",'Base de données'!$B1164),""))</f>
        <v/>
      </c>
      <c r="V1164" s="39" t="str">
        <f>IF(V$1&gt;$AE$1,"-",IFERROR(IF(DATEDIF('Base de données'!$A1164,V$1,"d")&lt;&gt;0,"",'Base de données'!$B1164),""))</f>
        <v/>
      </c>
      <c r="W1164" s="34"/>
      <c r="X1164" s="30" t="str">
        <f>'Base de données'!$C1164&amp;" "&amp;'Base de données'!$D1164</f>
        <v>Fleury Bertrand</v>
      </c>
      <c r="Y1164" s="31">
        <f>COUNTIF('Base de données'!$B:$B,'Base de données'!$B1164)</f>
        <v>12</v>
      </c>
      <c r="AA1164" s="87" cm="1">
        <f t="array" aca="1" ref="AA1164" ca="1">INDIRECT("'Base de données'!A" &amp; ROW(Y1164))</f>
        <v>45778</v>
      </c>
      <c r="AB1164" s="51" t="str" cm="1">
        <f t="array" aca="1" ref="AB1164" ca="1">INDIRECT("'Base de données'!B" &amp; ROW(Z1164))</f>
        <v>Y670G</v>
      </c>
    </row>
    <row r="1165" spans="1:28" x14ac:dyDescent="0.3">
      <c r="A1165" s="41" t="str">
        <f ca="1">IF(IF(AND($B1165&lt;&gt;"-",$B1165=$E1165),"Entrée et sortie","-")="Entrée et sortie",'Base de données'!$B1165,"-")</f>
        <v>-</v>
      </c>
      <c r="B1165" s="41" t="str">
        <f t="shared" ca="1" si="75"/>
        <v>-</v>
      </c>
      <c r="C1165" s="41" t="str">
        <f t="shared" ca="1" si="76"/>
        <v>-</v>
      </c>
      <c r="D1165" s="41" t="str">
        <f>IF($F1165="sortie en cours d'année",'Base de données'!$B1165,"-")</f>
        <v>-</v>
      </c>
      <c r="E1165" s="41" t="str">
        <f>IF($H1165="entrée en cours d'année",'Base de données'!$B1165,"-")</f>
        <v>-</v>
      </c>
      <c r="F1165" s="37" t="str">
        <f t="shared" si="73"/>
        <v/>
      </c>
      <c r="G1165" s="37" t="str">
        <f>IF($J1165="mouvement",_xlfn.XLOOKUP('Base de données'!$B1165,$V:$V,$V:$V,0),"")</f>
        <v/>
      </c>
      <c r="H1165" s="37" t="str">
        <f t="shared" si="74"/>
        <v/>
      </c>
      <c r="I1165" s="37" t="str">
        <f>IF($J1165="mouvement",_xlfn.XLOOKUP('Base de données'!$B1165,$K:$K,$K:$K,0),"")</f>
        <v/>
      </c>
      <c r="J1165" s="38" t="str">
        <f>IF(AND(Y1165&lt;&gt;MAX(Y:Y),COUNTIF(K1165:V1165,'Base de données'!$B1165)&gt;0),"mouvement","")</f>
        <v/>
      </c>
      <c r="K1165" s="39" t="str">
        <f>IF(K$1&gt;$AE$1,"-",IFERROR(IF(DATEDIF('Base de données'!$A1165,K$1,"d")&lt;&gt;0,"",'Base de données'!$B1165),""))</f>
        <v/>
      </c>
      <c r="L1165" s="39" t="str">
        <f>IF(L$1&gt;$AE$1,"-",IFERROR(IF(DATEDIF('Base de données'!$A1165,L$1,"d")&lt;&gt;0,"",'Base de données'!$B1165),""))</f>
        <v/>
      </c>
      <c r="M1165" s="39" t="str">
        <f>IF(M$1&gt;$AE$1,"-",IFERROR(IF(DATEDIF('Base de données'!$A1165,M$1,"d")&lt;&gt;0,"",'Base de données'!$B1165),""))</f>
        <v/>
      </c>
      <c r="N1165" s="39" t="str">
        <f>IF(N$1&gt;$AE$1,"-",IFERROR(IF(DATEDIF('Base de données'!$A1165,N$1,"d")&lt;&gt;0,"",'Base de données'!$B1165),""))</f>
        <v/>
      </c>
      <c r="O1165" s="39" t="str">
        <f>IF(O$1&gt;$AE$1,"-",IFERROR(IF(DATEDIF('Base de données'!$A1165,O$1,"d")&lt;&gt;0,"",'Base de données'!$B1165),""))</f>
        <v>YKW71</v>
      </c>
      <c r="P1165" s="39" t="str">
        <f>IF(P$1&gt;$AE$1,"-",IFERROR(IF(DATEDIF('Base de données'!$A1165,P$1,"d")&lt;&gt;0,"",'Base de données'!$B1165),""))</f>
        <v/>
      </c>
      <c r="Q1165" s="39" t="str">
        <f>IF(Q$1&gt;$AE$1,"-",IFERROR(IF(DATEDIF('Base de données'!$A1165,Q$1,"d")&lt;&gt;0,"",'Base de données'!$B1165),""))</f>
        <v/>
      </c>
      <c r="R1165" s="39" t="str">
        <f>IF(R$1&gt;$AE$1,"-",IFERROR(IF(DATEDIF('Base de données'!$A1165,R$1,"d")&lt;&gt;0,"",'Base de données'!$B1165),""))</f>
        <v/>
      </c>
      <c r="S1165" s="39" t="str">
        <f>IF(S$1&gt;$AE$1,"-",IFERROR(IF(DATEDIF('Base de données'!$A1165,S$1,"d")&lt;&gt;0,"",'Base de données'!$B1165),""))</f>
        <v/>
      </c>
      <c r="T1165" s="39" t="str">
        <f>IF(T$1&gt;$AE$1,"-",IFERROR(IF(DATEDIF('Base de données'!$A1165,T$1,"d")&lt;&gt;0,"",'Base de données'!$B1165),""))</f>
        <v/>
      </c>
      <c r="U1165" s="39" t="str">
        <f>IF(U$1&gt;$AE$1,"-",IFERROR(IF(DATEDIF('Base de données'!$A1165,U$1,"d")&lt;&gt;0,"",'Base de données'!$B1165),""))</f>
        <v/>
      </c>
      <c r="V1165" s="39" t="str">
        <f>IF(V$1&gt;$AE$1,"-",IFERROR(IF(DATEDIF('Base de données'!$A1165,V$1,"d")&lt;&gt;0,"",'Base de données'!$B1165),""))</f>
        <v/>
      </c>
      <c r="W1165" s="34"/>
      <c r="X1165" s="30" t="str">
        <f>'Base de données'!$C1165&amp;" "&amp;'Base de données'!$D1165</f>
        <v>David Thierry</v>
      </c>
      <c r="Y1165" s="31">
        <f>COUNTIF('Base de données'!$B:$B,'Base de données'!$B1165)</f>
        <v>12</v>
      </c>
      <c r="AA1165" s="87" cm="1">
        <f t="array" aca="1" ref="AA1165" ca="1">INDIRECT("'Base de données'!A" &amp; ROW(Y1165))</f>
        <v>45778</v>
      </c>
      <c r="AB1165" s="51" t="str" cm="1">
        <f t="array" aca="1" ref="AB1165" ca="1">INDIRECT("'Base de données'!B" &amp; ROW(Z1165))</f>
        <v>YKW71</v>
      </c>
    </row>
    <row r="1166" spans="1:28" x14ac:dyDescent="0.3">
      <c r="A1166" s="41" t="str">
        <f ca="1">IF(IF(AND($B1166&lt;&gt;"-",$B1166=$E1166),"Entrée et sortie","-")="Entrée et sortie",'Base de données'!$B1166,"-")</f>
        <v>-</v>
      </c>
      <c r="B1166" s="41" t="str">
        <f t="shared" ca="1" si="75"/>
        <v>-</v>
      </c>
      <c r="C1166" s="41" t="str">
        <f t="shared" ca="1" si="76"/>
        <v>-</v>
      </c>
      <c r="D1166" s="41" t="str">
        <f>IF($F1166="sortie en cours d'année",'Base de données'!$B1166,"-")</f>
        <v>-</v>
      </c>
      <c r="E1166" s="41" t="str">
        <f>IF($H1166="entrée en cours d'année",'Base de données'!$B1166,"-")</f>
        <v>-</v>
      </c>
      <c r="F1166" s="37" t="str">
        <f t="shared" si="73"/>
        <v/>
      </c>
      <c r="G1166" s="37" t="str">
        <f>IF($J1166="mouvement",_xlfn.XLOOKUP('Base de données'!$B1166,$V:$V,$V:$V,0),"")</f>
        <v/>
      </c>
      <c r="H1166" s="37" t="str">
        <f t="shared" si="74"/>
        <v/>
      </c>
      <c r="I1166" s="37" t="str">
        <f>IF($J1166="mouvement",_xlfn.XLOOKUP('Base de données'!$B1166,$K:$K,$K:$K,0),"")</f>
        <v/>
      </c>
      <c r="J1166" s="38" t="str">
        <f>IF(AND(Y1166&lt;&gt;MAX(Y:Y),COUNTIF(K1166:V1166,'Base de données'!$B1166)&gt;0),"mouvement","")</f>
        <v/>
      </c>
      <c r="K1166" s="39" t="str">
        <f>IF(K$1&gt;$AE$1,"-",IFERROR(IF(DATEDIF('Base de données'!$A1166,K$1,"d")&lt;&gt;0,"",'Base de données'!$B1166),""))</f>
        <v/>
      </c>
      <c r="L1166" s="39" t="str">
        <f>IF(L$1&gt;$AE$1,"-",IFERROR(IF(DATEDIF('Base de données'!$A1166,L$1,"d")&lt;&gt;0,"",'Base de données'!$B1166),""))</f>
        <v/>
      </c>
      <c r="M1166" s="39" t="str">
        <f>IF(M$1&gt;$AE$1,"-",IFERROR(IF(DATEDIF('Base de données'!$A1166,M$1,"d")&lt;&gt;0,"",'Base de données'!$B1166),""))</f>
        <v/>
      </c>
      <c r="N1166" s="39" t="str">
        <f>IF(N$1&gt;$AE$1,"-",IFERROR(IF(DATEDIF('Base de données'!$A1166,N$1,"d")&lt;&gt;0,"",'Base de données'!$B1166),""))</f>
        <v/>
      </c>
      <c r="O1166" s="39" t="str">
        <f>IF(O$1&gt;$AE$1,"-",IFERROR(IF(DATEDIF('Base de données'!$A1166,O$1,"d")&lt;&gt;0,"",'Base de données'!$B1166),""))</f>
        <v>3WW5L</v>
      </c>
      <c r="P1166" s="39" t="str">
        <f>IF(P$1&gt;$AE$1,"-",IFERROR(IF(DATEDIF('Base de données'!$A1166,P$1,"d")&lt;&gt;0,"",'Base de données'!$B1166),""))</f>
        <v/>
      </c>
      <c r="Q1166" s="39" t="str">
        <f>IF(Q$1&gt;$AE$1,"-",IFERROR(IF(DATEDIF('Base de données'!$A1166,Q$1,"d")&lt;&gt;0,"",'Base de données'!$B1166),""))</f>
        <v/>
      </c>
      <c r="R1166" s="39" t="str">
        <f>IF(R$1&gt;$AE$1,"-",IFERROR(IF(DATEDIF('Base de données'!$A1166,R$1,"d")&lt;&gt;0,"",'Base de données'!$B1166),""))</f>
        <v/>
      </c>
      <c r="S1166" s="39" t="str">
        <f>IF(S$1&gt;$AE$1,"-",IFERROR(IF(DATEDIF('Base de données'!$A1166,S$1,"d")&lt;&gt;0,"",'Base de données'!$B1166),""))</f>
        <v/>
      </c>
      <c r="T1166" s="39" t="str">
        <f>IF(T$1&gt;$AE$1,"-",IFERROR(IF(DATEDIF('Base de données'!$A1166,T$1,"d")&lt;&gt;0,"",'Base de données'!$B1166),""))</f>
        <v/>
      </c>
      <c r="U1166" s="39" t="str">
        <f>IF(U$1&gt;$AE$1,"-",IFERROR(IF(DATEDIF('Base de données'!$A1166,U$1,"d")&lt;&gt;0,"",'Base de données'!$B1166),""))</f>
        <v/>
      </c>
      <c r="V1166" s="39" t="str">
        <f>IF(V$1&gt;$AE$1,"-",IFERROR(IF(DATEDIF('Base de données'!$A1166,V$1,"d")&lt;&gt;0,"",'Base de données'!$B1166),""))</f>
        <v/>
      </c>
      <c r="W1166" s="34"/>
      <c r="X1166" s="30" t="str">
        <f>'Base de données'!$C1166&amp;" "&amp;'Base de données'!$D1166</f>
        <v>Bigot Frédérique</v>
      </c>
      <c r="Y1166" s="31">
        <f>COUNTIF('Base de données'!$B:$B,'Base de données'!$B1166)</f>
        <v>12</v>
      </c>
      <c r="AA1166" s="87" cm="1">
        <f t="array" aca="1" ref="AA1166" ca="1">INDIRECT("'Base de données'!A" &amp; ROW(Y1166))</f>
        <v>45778</v>
      </c>
      <c r="AB1166" s="51" t="str" cm="1">
        <f t="array" aca="1" ref="AB1166" ca="1">INDIRECT("'Base de données'!B" &amp; ROW(Z1166))</f>
        <v>3WW5L</v>
      </c>
    </row>
    <row r="1167" spans="1:28" x14ac:dyDescent="0.3">
      <c r="A1167" s="41" t="str">
        <f ca="1">IF(IF(AND($B1167&lt;&gt;"-",$B1167=$E1167),"Entrée et sortie","-")="Entrée et sortie",'Base de données'!$B1167,"-")</f>
        <v>-</v>
      </c>
      <c r="B1167" s="41" t="str">
        <f t="shared" ca="1" si="75"/>
        <v>-</v>
      </c>
      <c r="C1167" s="41" t="str">
        <f t="shared" ca="1" si="76"/>
        <v>-</v>
      </c>
      <c r="D1167" s="41" t="str">
        <f>IF($F1167="sortie en cours d'année",'Base de données'!$B1167,"-")</f>
        <v>-</v>
      </c>
      <c r="E1167" s="41" t="str">
        <f>IF($H1167="entrée en cours d'année",'Base de données'!$B1167,"-")</f>
        <v>-</v>
      </c>
      <c r="F1167" s="37" t="str">
        <f t="shared" si="73"/>
        <v/>
      </c>
      <c r="G1167" s="37" t="str">
        <f>IF($J1167="mouvement",_xlfn.XLOOKUP('Base de données'!$B1167,$V:$V,$V:$V,0),"")</f>
        <v/>
      </c>
      <c r="H1167" s="37" t="str">
        <f t="shared" si="74"/>
        <v/>
      </c>
      <c r="I1167" s="37" t="str">
        <f>IF($J1167="mouvement",_xlfn.XLOOKUP('Base de données'!$B1167,$K:$K,$K:$K,0),"")</f>
        <v/>
      </c>
      <c r="J1167" s="38" t="str">
        <f>IF(AND(Y1167&lt;&gt;MAX(Y:Y),COUNTIF(K1167:V1167,'Base de données'!$B1167)&gt;0),"mouvement","")</f>
        <v/>
      </c>
      <c r="K1167" s="39" t="str">
        <f>IF(K$1&gt;$AE$1,"-",IFERROR(IF(DATEDIF('Base de données'!$A1167,K$1,"d")&lt;&gt;0,"",'Base de données'!$B1167),""))</f>
        <v/>
      </c>
      <c r="L1167" s="39" t="str">
        <f>IF(L$1&gt;$AE$1,"-",IFERROR(IF(DATEDIF('Base de données'!$A1167,L$1,"d")&lt;&gt;0,"",'Base de données'!$B1167),""))</f>
        <v/>
      </c>
      <c r="M1167" s="39" t="str">
        <f>IF(M$1&gt;$AE$1,"-",IFERROR(IF(DATEDIF('Base de données'!$A1167,M$1,"d")&lt;&gt;0,"",'Base de données'!$B1167),""))</f>
        <v/>
      </c>
      <c r="N1167" s="39" t="str">
        <f>IF(N$1&gt;$AE$1,"-",IFERROR(IF(DATEDIF('Base de données'!$A1167,N$1,"d")&lt;&gt;0,"",'Base de données'!$B1167),""))</f>
        <v/>
      </c>
      <c r="O1167" s="39" t="str">
        <f>IF(O$1&gt;$AE$1,"-",IFERROR(IF(DATEDIF('Base de données'!$A1167,O$1,"d")&lt;&gt;0,"",'Base de données'!$B1167),""))</f>
        <v>F8G14</v>
      </c>
      <c r="P1167" s="39" t="str">
        <f>IF(P$1&gt;$AE$1,"-",IFERROR(IF(DATEDIF('Base de données'!$A1167,P$1,"d")&lt;&gt;0,"",'Base de données'!$B1167),""))</f>
        <v/>
      </c>
      <c r="Q1167" s="39" t="str">
        <f>IF(Q$1&gt;$AE$1,"-",IFERROR(IF(DATEDIF('Base de données'!$A1167,Q$1,"d")&lt;&gt;0,"",'Base de données'!$B1167),""))</f>
        <v/>
      </c>
      <c r="R1167" s="39" t="str">
        <f>IF(R$1&gt;$AE$1,"-",IFERROR(IF(DATEDIF('Base de données'!$A1167,R$1,"d")&lt;&gt;0,"",'Base de données'!$B1167),""))</f>
        <v/>
      </c>
      <c r="S1167" s="39" t="str">
        <f>IF(S$1&gt;$AE$1,"-",IFERROR(IF(DATEDIF('Base de données'!$A1167,S$1,"d")&lt;&gt;0,"",'Base de données'!$B1167),""))</f>
        <v/>
      </c>
      <c r="T1167" s="39" t="str">
        <f>IF(T$1&gt;$AE$1,"-",IFERROR(IF(DATEDIF('Base de données'!$A1167,T$1,"d")&lt;&gt;0,"",'Base de données'!$B1167),""))</f>
        <v/>
      </c>
      <c r="U1167" s="39" t="str">
        <f>IF(U$1&gt;$AE$1,"-",IFERROR(IF(DATEDIF('Base de données'!$A1167,U$1,"d")&lt;&gt;0,"",'Base de données'!$B1167),""))</f>
        <v/>
      </c>
      <c r="V1167" s="39" t="str">
        <f>IF(V$1&gt;$AE$1,"-",IFERROR(IF(DATEDIF('Base de données'!$A1167,V$1,"d")&lt;&gt;0,"",'Base de données'!$B1167),""))</f>
        <v/>
      </c>
      <c r="W1167" s="34"/>
      <c r="X1167" s="30" t="str">
        <f>'Base de données'!$C1167&amp;" "&amp;'Base de données'!$D1167</f>
        <v>Descamps Grégoire</v>
      </c>
      <c r="Y1167" s="31">
        <f>COUNTIF('Base de données'!$B:$B,'Base de données'!$B1167)</f>
        <v>12</v>
      </c>
      <c r="AA1167" s="87" cm="1">
        <f t="array" aca="1" ref="AA1167" ca="1">INDIRECT("'Base de données'!A" &amp; ROW(Y1167))</f>
        <v>45778</v>
      </c>
      <c r="AB1167" s="51" t="str" cm="1">
        <f t="array" aca="1" ref="AB1167" ca="1">INDIRECT("'Base de données'!B" &amp; ROW(Z1167))</f>
        <v>F8G14</v>
      </c>
    </row>
    <row r="1168" spans="1:28" x14ac:dyDescent="0.3">
      <c r="A1168" s="41" t="str">
        <f ca="1">IF(IF(AND($B1168&lt;&gt;"-",$B1168=$E1168),"Entrée et sortie","-")="Entrée et sortie",'Base de données'!$B1168,"-")</f>
        <v>-</v>
      </c>
      <c r="B1168" s="41" t="str">
        <f t="shared" ca="1" si="75"/>
        <v>-</v>
      </c>
      <c r="C1168" s="41" t="str">
        <f t="shared" ca="1" si="76"/>
        <v>-</v>
      </c>
      <c r="D1168" s="41" t="str">
        <f>IF($F1168="sortie en cours d'année",'Base de données'!$B1168,"-")</f>
        <v>-</v>
      </c>
      <c r="E1168" s="41" t="str">
        <f>IF($H1168="entrée en cours d'année",'Base de données'!$B1168,"-")</f>
        <v>-</v>
      </c>
      <c r="F1168" s="37" t="str">
        <f t="shared" si="73"/>
        <v/>
      </c>
      <c r="G1168" s="37" t="str">
        <f>IF($J1168="mouvement",_xlfn.XLOOKUP('Base de données'!$B1168,$V:$V,$V:$V,0),"")</f>
        <v/>
      </c>
      <c r="H1168" s="37" t="str">
        <f t="shared" si="74"/>
        <v/>
      </c>
      <c r="I1168" s="37" t="str">
        <f>IF($J1168="mouvement",_xlfn.XLOOKUP('Base de données'!$B1168,$K:$K,$K:$K,0),"")</f>
        <v/>
      </c>
      <c r="J1168" s="38" t="str">
        <f>IF(AND(Y1168&lt;&gt;MAX(Y:Y),COUNTIF(K1168:V1168,'Base de données'!$B1168)&gt;0),"mouvement","")</f>
        <v/>
      </c>
      <c r="K1168" s="39" t="str">
        <f>IF(K$1&gt;$AE$1,"-",IFERROR(IF(DATEDIF('Base de données'!$A1168,K$1,"d")&lt;&gt;0,"",'Base de données'!$B1168),""))</f>
        <v/>
      </c>
      <c r="L1168" s="39" t="str">
        <f>IF(L$1&gt;$AE$1,"-",IFERROR(IF(DATEDIF('Base de données'!$A1168,L$1,"d")&lt;&gt;0,"",'Base de données'!$B1168),""))</f>
        <v/>
      </c>
      <c r="M1168" s="39" t="str">
        <f>IF(M$1&gt;$AE$1,"-",IFERROR(IF(DATEDIF('Base de données'!$A1168,M$1,"d")&lt;&gt;0,"",'Base de données'!$B1168),""))</f>
        <v/>
      </c>
      <c r="N1168" s="39" t="str">
        <f>IF(N$1&gt;$AE$1,"-",IFERROR(IF(DATEDIF('Base de données'!$A1168,N$1,"d")&lt;&gt;0,"",'Base de données'!$B1168),""))</f>
        <v/>
      </c>
      <c r="O1168" s="39" t="str">
        <f>IF(O$1&gt;$AE$1,"-",IFERROR(IF(DATEDIF('Base de données'!$A1168,O$1,"d")&lt;&gt;0,"",'Base de données'!$B1168),""))</f>
        <v>3N0N9</v>
      </c>
      <c r="P1168" s="39" t="str">
        <f>IF(P$1&gt;$AE$1,"-",IFERROR(IF(DATEDIF('Base de données'!$A1168,P$1,"d")&lt;&gt;0,"",'Base de données'!$B1168),""))</f>
        <v/>
      </c>
      <c r="Q1168" s="39" t="str">
        <f>IF(Q$1&gt;$AE$1,"-",IFERROR(IF(DATEDIF('Base de données'!$A1168,Q$1,"d")&lt;&gt;0,"",'Base de données'!$B1168),""))</f>
        <v/>
      </c>
      <c r="R1168" s="39" t="str">
        <f>IF(R$1&gt;$AE$1,"-",IFERROR(IF(DATEDIF('Base de données'!$A1168,R$1,"d")&lt;&gt;0,"",'Base de données'!$B1168),""))</f>
        <v/>
      </c>
      <c r="S1168" s="39" t="str">
        <f>IF(S$1&gt;$AE$1,"-",IFERROR(IF(DATEDIF('Base de données'!$A1168,S$1,"d")&lt;&gt;0,"",'Base de données'!$B1168),""))</f>
        <v/>
      </c>
      <c r="T1168" s="39" t="str">
        <f>IF(T$1&gt;$AE$1,"-",IFERROR(IF(DATEDIF('Base de données'!$A1168,T$1,"d")&lt;&gt;0,"",'Base de données'!$B1168),""))</f>
        <v/>
      </c>
      <c r="U1168" s="39" t="str">
        <f>IF(U$1&gt;$AE$1,"-",IFERROR(IF(DATEDIF('Base de données'!$A1168,U$1,"d")&lt;&gt;0,"",'Base de données'!$B1168),""))</f>
        <v/>
      </c>
      <c r="V1168" s="39" t="str">
        <f>IF(V$1&gt;$AE$1,"-",IFERROR(IF(DATEDIF('Base de données'!$A1168,V$1,"d")&lt;&gt;0,"",'Base de données'!$B1168),""))</f>
        <v/>
      </c>
      <c r="W1168" s="34"/>
      <c r="X1168" s="30" t="str">
        <f>'Base de données'!$C1168&amp;" "&amp;'Base de données'!$D1168</f>
        <v>Masson Gérard</v>
      </c>
      <c r="Y1168" s="31">
        <f>COUNTIF('Base de données'!$B:$B,'Base de données'!$B1168)</f>
        <v>12</v>
      </c>
      <c r="AA1168" s="87" cm="1">
        <f t="array" aca="1" ref="AA1168" ca="1">INDIRECT("'Base de données'!A" &amp; ROW(Y1168))</f>
        <v>45778</v>
      </c>
      <c r="AB1168" s="51" t="str" cm="1">
        <f t="array" aca="1" ref="AB1168" ca="1">INDIRECT("'Base de données'!B" &amp; ROW(Z1168))</f>
        <v>3N0N9</v>
      </c>
    </row>
    <row r="1169" spans="1:28" x14ac:dyDescent="0.3">
      <c r="A1169" s="41" t="str">
        <f ca="1">IF(IF(AND($B1169&lt;&gt;"-",$B1169=$E1169),"Entrée et sortie","-")="Entrée et sortie",'Base de données'!$B1169,"-")</f>
        <v>-</v>
      </c>
      <c r="B1169" s="41" t="str">
        <f t="shared" ca="1" si="75"/>
        <v>-</v>
      </c>
      <c r="C1169" s="41" t="str">
        <f t="shared" ca="1" si="76"/>
        <v>-</v>
      </c>
      <c r="D1169" s="41" t="str">
        <f>IF($F1169="sortie en cours d'année",'Base de données'!$B1169,"-")</f>
        <v>-</v>
      </c>
      <c r="E1169" s="41" t="str">
        <f>IF($H1169="entrée en cours d'année",'Base de données'!$B1169,"-")</f>
        <v>-</v>
      </c>
      <c r="F1169" s="37" t="str">
        <f t="shared" si="73"/>
        <v/>
      </c>
      <c r="G1169" s="37" t="str">
        <f>IF($J1169="mouvement",_xlfn.XLOOKUP('Base de données'!$B1169,$V:$V,$V:$V,0),"")</f>
        <v/>
      </c>
      <c r="H1169" s="37" t="str">
        <f t="shared" si="74"/>
        <v/>
      </c>
      <c r="I1169" s="37" t="str">
        <f>IF($J1169="mouvement",_xlfn.XLOOKUP('Base de données'!$B1169,$K:$K,$K:$K,0),"")</f>
        <v/>
      </c>
      <c r="J1169" s="38" t="str">
        <f>IF(AND(Y1169&lt;&gt;MAX(Y:Y),COUNTIF(K1169:V1169,'Base de données'!$B1169)&gt;0),"mouvement","")</f>
        <v/>
      </c>
      <c r="K1169" s="39" t="str">
        <f>IF(K$1&gt;$AE$1,"-",IFERROR(IF(DATEDIF('Base de données'!$A1169,K$1,"d")&lt;&gt;0,"",'Base de données'!$B1169),""))</f>
        <v/>
      </c>
      <c r="L1169" s="39" t="str">
        <f>IF(L$1&gt;$AE$1,"-",IFERROR(IF(DATEDIF('Base de données'!$A1169,L$1,"d")&lt;&gt;0,"",'Base de données'!$B1169),""))</f>
        <v/>
      </c>
      <c r="M1169" s="39" t="str">
        <f>IF(M$1&gt;$AE$1,"-",IFERROR(IF(DATEDIF('Base de données'!$A1169,M$1,"d")&lt;&gt;0,"",'Base de données'!$B1169),""))</f>
        <v/>
      </c>
      <c r="N1169" s="39" t="str">
        <f>IF(N$1&gt;$AE$1,"-",IFERROR(IF(DATEDIF('Base de données'!$A1169,N$1,"d")&lt;&gt;0,"",'Base de données'!$B1169),""))</f>
        <v/>
      </c>
      <c r="O1169" s="39" t="str">
        <f>IF(O$1&gt;$AE$1,"-",IFERROR(IF(DATEDIF('Base de données'!$A1169,O$1,"d")&lt;&gt;0,"",'Base de données'!$B1169),""))</f>
        <v>DH91K</v>
      </c>
      <c r="P1169" s="39" t="str">
        <f>IF(P$1&gt;$AE$1,"-",IFERROR(IF(DATEDIF('Base de données'!$A1169,P$1,"d")&lt;&gt;0,"",'Base de données'!$B1169),""))</f>
        <v/>
      </c>
      <c r="Q1169" s="39" t="str">
        <f>IF(Q$1&gt;$AE$1,"-",IFERROR(IF(DATEDIF('Base de données'!$A1169,Q$1,"d")&lt;&gt;0,"",'Base de données'!$B1169),""))</f>
        <v/>
      </c>
      <c r="R1169" s="39" t="str">
        <f>IF(R$1&gt;$AE$1,"-",IFERROR(IF(DATEDIF('Base de données'!$A1169,R$1,"d")&lt;&gt;0,"",'Base de données'!$B1169),""))</f>
        <v/>
      </c>
      <c r="S1169" s="39" t="str">
        <f>IF(S$1&gt;$AE$1,"-",IFERROR(IF(DATEDIF('Base de données'!$A1169,S$1,"d")&lt;&gt;0,"",'Base de données'!$B1169),""))</f>
        <v/>
      </c>
      <c r="T1169" s="39" t="str">
        <f>IF(T$1&gt;$AE$1,"-",IFERROR(IF(DATEDIF('Base de données'!$A1169,T$1,"d")&lt;&gt;0,"",'Base de données'!$B1169),""))</f>
        <v/>
      </c>
      <c r="U1169" s="39" t="str">
        <f>IF(U$1&gt;$AE$1,"-",IFERROR(IF(DATEDIF('Base de données'!$A1169,U$1,"d")&lt;&gt;0,"",'Base de données'!$B1169),""))</f>
        <v/>
      </c>
      <c r="V1169" s="39" t="str">
        <f>IF(V$1&gt;$AE$1,"-",IFERROR(IF(DATEDIF('Base de données'!$A1169,V$1,"d")&lt;&gt;0,"",'Base de données'!$B1169),""))</f>
        <v/>
      </c>
      <c r="W1169" s="34"/>
      <c r="X1169" s="30" t="str">
        <f>'Base de données'!$C1169&amp;" "&amp;'Base de données'!$D1169</f>
        <v>Gallet Victoire</v>
      </c>
      <c r="Y1169" s="31">
        <f>COUNTIF('Base de données'!$B:$B,'Base de données'!$B1169)</f>
        <v>12</v>
      </c>
      <c r="AA1169" s="87" cm="1">
        <f t="array" aca="1" ref="AA1169" ca="1">INDIRECT("'Base de données'!A" &amp; ROW(Y1169))</f>
        <v>45778</v>
      </c>
      <c r="AB1169" s="51" t="str" cm="1">
        <f t="array" aca="1" ref="AB1169" ca="1">INDIRECT("'Base de données'!B" &amp; ROW(Z1169))</f>
        <v>DH91K</v>
      </c>
    </row>
    <row r="1170" spans="1:28" x14ac:dyDescent="0.3">
      <c r="A1170" s="41" t="str">
        <f ca="1">IF(IF(AND($B1170&lt;&gt;"-",$B1170=$E1170),"Entrée et sortie","-")="Entrée et sortie",'Base de données'!$B1170,"-")</f>
        <v>-</v>
      </c>
      <c r="B1170" s="41" t="str">
        <f t="shared" ca="1" si="75"/>
        <v>-</v>
      </c>
      <c r="C1170" s="41" t="str">
        <f t="shared" ca="1" si="76"/>
        <v>-</v>
      </c>
      <c r="D1170" s="41" t="str">
        <f>IF($F1170="sortie en cours d'année",'Base de données'!$B1170,"-")</f>
        <v>-</v>
      </c>
      <c r="E1170" s="41" t="str">
        <f>IF($H1170="entrée en cours d'année",'Base de données'!$B1170,"-")</f>
        <v>-</v>
      </c>
      <c r="F1170" s="37" t="str">
        <f t="shared" si="73"/>
        <v/>
      </c>
      <c r="G1170" s="37" t="str">
        <f>IF($J1170="mouvement",_xlfn.XLOOKUP('Base de données'!$B1170,$V:$V,$V:$V,0),"")</f>
        <v/>
      </c>
      <c r="H1170" s="37" t="str">
        <f t="shared" si="74"/>
        <v/>
      </c>
      <c r="I1170" s="37" t="str">
        <f>IF($J1170="mouvement",_xlfn.XLOOKUP('Base de données'!$B1170,$K:$K,$K:$K,0),"")</f>
        <v/>
      </c>
      <c r="J1170" s="38" t="str">
        <f>IF(AND(Y1170&lt;&gt;MAX(Y:Y),COUNTIF(K1170:V1170,'Base de données'!$B1170)&gt;0),"mouvement","")</f>
        <v/>
      </c>
      <c r="K1170" s="39" t="str">
        <f>IF(K$1&gt;$AE$1,"-",IFERROR(IF(DATEDIF('Base de données'!$A1170,K$1,"d")&lt;&gt;0,"",'Base de données'!$B1170),""))</f>
        <v/>
      </c>
      <c r="L1170" s="39" t="str">
        <f>IF(L$1&gt;$AE$1,"-",IFERROR(IF(DATEDIF('Base de données'!$A1170,L$1,"d")&lt;&gt;0,"",'Base de données'!$B1170),""))</f>
        <v/>
      </c>
      <c r="M1170" s="39" t="str">
        <f>IF(M$1&gt;$AE$1,"-",IFERROR(IF(DATEDIF('Base de données'!$A1170,M$1,"d")&lt;&gt;0,"",'Base de données'!$B1170),""))</f>
        <v/>
      </c>
      <c r="N1170" s="39" t="str">
        <f>IF(N$1&gt;$AE$1,"-",IFERROR(IF(DATEDIF('Base de données'!$A1170,N$1,"d")&lt;&gt;0,"",'Base de données'!$B1170),""))</f>
        <v/>
      </c>
      <c r="O1170" s="39" t="str">
        <f>IF(O$1&gt;$AE$1,"-",IFERROR(IF(DATEDIF('Base de données'!$A1170,O$1,"d")&lt;&gt;0,"",'Base de données'!$B1170),""))</f>
        <v>JH4VZ</v>
      </c>
      <c r="P1170" s="39" t="str">
        <f>IF(P$1&gt;$AE$1,"-",IFERROR(IF(DATEDIF('Base de données'!$A1170,P$1,"d")&lt;&gt;0,"",'Base de données'!$B1170),""))</f>
        <v/>
      </c>
      <c r="Q1170" s="39" t="str">
        <f>IF(Q$1&gt;$AE$1,"-",IFERROR(IF(DATEDIF('Base de données'!$A1170,Q$1,"d")&lt;&gt;0,"",'Base de données'!$B1170),""))</f>
        <v/>
      </c>
      <c r="R1170" s="39" t="str">
        <f>IF(R$1&gt;$AE$1,"-",IFERROR(IF(DATEDIF('Base de données'!$A1170,R$1,"d")&lt;&gt;0,"",'Base de données'!$B1170),""))</f>
        <v/>
      </c>
      <c r="S1170" s="39" t="str">
        <f>IF(S$1&gt;$AE$1,"-",IFERROR(IF(DATEDIF('Base de données'!$A1170,S$1,"d")&lt;&gt;0,"",'Base de données'!$B1170),""))</f>
        <v/>
      </c>
      <c r="T1170" s="39" t="str">
        <f>IF(T$1&gt;$AE$1,"-",IFERROR(IF(DATEDIF('Base de données'!$A1170,T$1,"d")&lt;&gt;0,"",'Base de données'!$B1170),""))</f>
        <v/>
      </c>
      <c r="U1170" s="39" t="str">
        <f>IF(U$1&gt;$AE$1,"-",IFERROR(IF(DATEDIF('Base de données'!$A1170,U$1,"d")&lt;&gt;0,"",'Base de données'!$B1170),""))</f>
        <v/>
      </c>
      <c r="V1170" s="39" t="str">
        <f>IF(V$1&gt;$AE$1,"-",IFERROR(IF(DATEDIF('Base de données'!$A1170,V$1,"d")&lt;&gt;0,"",'Base de données'!$B1170),""))</f>
        <v/>
      </c>
      <c r="W1170" s="34"/>
      <c r="X1170" s="30" t="str">
        <f>'Base de données'!$C1170&amp;" "&amp;'Base de données'!$D1170</f>
        <v>Lemonnier Juliette</v>
      </c>
      <c r="Y1170" s="31">
        <f>COUNTIF('Base de données'!$B:$B,'Base de données'!$B1170)</f>
        <v>12</v>
      </c>
      <c r="AA1170" s="87" cm="1">
        <f t="array" aca="1" ref="AA1170" ca="1">INDIRECT("'Base de données'!A" &amp; ROW(Y1170))</f>
        <v>45778</v>
      </c>
      <c r="AB1170" s="51" t="str" cm="1">
        <f t="array" aca="1" ref="AB1170" ca="1">INDIRECT("'Base de données'!B" &amp; ROW(Z1170))</f>
        <v>JH4VZ</v>
      </c>
    </row>
    <row r="1171" spans="1:28" x14ac:dyDescent="0.3">
      <c r="A1171" s="41" t="str">
        <f ca="1">IF(IF(AND($B1171&lt;&gt;"-",$B1171=$E1171),"Entrée et sortie","-")="Entrée et sortie",'Base de données'!$B1171,"-")</f>
        <v>-</v>
      </c>
      <c r="B1171" s="41" t="str">
        <f t="shared" ca="1" si="75"/>
        <v>-</v>
      </c>
      <c r="C1171" s="41" t="str">
        <f t="shared" ca="1" si="76"/>
        <v>-</v>
      </c>
      <c r="D1171" s="41" t="str">
        <f>IF($F1171="sortie en cours d'année",'Base de données'!$B1171,"-")</f>
        <v>-</v>
      </c>
      <c r="E1171" s="41" t="str">
        <f>IF($H1171="entrée en cours d'année",'Base de données'!$B1171,"-")</f>
        <v>-</v>
      </c>
      <c r="F1171" s="37" t="str">
        <f t="shared" si="73"/>
        <v/>
      </c>
      <c r="G1171" s="37" t="str">
        <f>IF($J1171="mouvement",_xlfn.XLOOKUP('Base de données'!$B1171,$V:$V,$V:$V,0),"")</f>
        <v/>
      </c>
      <c r="H1171" s="37" t="str">
        <f t="shared" si="74"/>
        <v/>
      </c>
      <c r="I1171" s="37" t="str">
        <f>IF($J1171="mouvement",_xlfn.XLOOKUP('Base de données'!$B1171,$K:$K,$K:$K,0),"")</f>
        <v/>
      </c>
      <c r="J1171" s="38" t="str">
        <f>IF(AND(Y1171&lt;&gt;MAX(Y:Y),COUNTIF(K1171:V1171,'Base de données'!$B1171)&gt;0),"mouvement","")</f>
        <v/>
      </c>
      <c r="K1171" s="39" t="str">
        <f>IF(K$1&gt;$AE$1,"-",IFERROR(IF(DATEDIF('Base de données'!$A1171,K$1,"d")&lt;&gt;0,"",'Base de données'!$B1171),""))</f>
        <v/>
      </c>
      <c r="L1171" s="39" t="str">
        <f>IF(L$1&gt;$AE$1,"-",IFERROR(IF(DATEDIF('Base de données'!$A1171,L$1,"d")&lt;&gt;0,"",'Base de données'!$B1171),""))</f>
        <v/>
      </c>
      <c r="M1171" s="39" t="str">
        <f>IF(M$1&gt;$AE$1,"-",IFERROR(IF(DATEDIF('Base de données'!$A1171,M$1,"d")&lt;&gt;0,"",'Base de données'!$B1171),""))</f>
        <v/>
      </c>
      <c r="N1171" s="39" t="str">
        <f>IF(N$1&gt;$AE$1,"-",IFERROR(IF(DATEDIF('Base de données'!$A1171,N$1,"d")&lt;&gt;0,"",'Base de données'!$B1171),""))</f>
        <v/>
      </c>
      <c r="O1171" s="39" t="str">
        <f>IF(O$1&gt;$AE$1,"-",IFERROR(IF(DATEDIF('Base de données'!$A1171,O$1,"d")&lt;&gt;0,"",'Base de données'!$B1171),""))</f>
        <v>IC5XE</v>
      </c>
      <c r="P1171" s="39" t="str">
        <f>IF(P$1&gt;$AE$1,"-",IFERROR(IF(DATEDIF('Base de données'!$A1171,P$1,"d")&lt;&gt;0,"",'Base de données'!$B1171),""))</f>
        <v/>
      </c>
      <c r="Q1171" s="39" t="str">
        <f>IF(Q$1&gt;$AE$1,"-",IFERROR(IF(DATEDIF('Base de données'!$A1171,Q$1,"d")&lt;&gt;0,"",'Base de données'!$B1171),""))</f>
        <v/>
      </c>
      <c r="R1171" s="39" t="str">
        <f>IF(R$1&gt;$AE$1,"-",IFERROR(IF(DATEDIF('Base de données'!$A1171,R$1,"d")&lt;&gt;0,"",'Base de données'!$B1171),""))</f>
        <v/>
      </c>
      <c r="S1171" s="39" t="str">
        <f>IF(S$1&gt;$AE$1,"-",IFERROR(IF(DATEDIF('Base de données'!$A1171,S$1,"d")&lt;&gt;0,"",'Base de données'!$B1171),""))</f>
        <v/>
      </c>
      <c r="T1171" s="39" t="str">
        <f>IF(T$1&gt;$AE$1,"-",IFERROR(IF(DATEDIF('Base de données'!$A1171,T$1,"d")&lt;&gt;0,"",'Base de données'!$B1171),""))</f>
        <v/>
      </c>
      <c r="U1171" s="39" t="str">
        <f>IF(U$1&gt;$AE$1,"-",IFERROR(IF(DATEDIF('Base de données'!$A1171,U$1,"d")&lt;&gt;0,"",'Base de données'!$B1171),""))</f>
        <v/>
      </c>
      <c r="V1171" s="39" t="str">
        <f>IF(V$1&gt;$AE$1,"-",IFERROR(IF(DATEDIF('Base de données'!$A1171,V$1,"d")&lt;&gt;0,"",'Base de données'!$B1171),""))</f>
        <v/>
      </c>
      <c r="W1171" s="34"/>
      <c r="X1171" s="30" t="str">
        <f>'Base de données'!$C1171&amp;" "&amp;'Base de données'!$D1171</f>
        <v>Germain Margot</v>
      </c>
      <c r="Y1171" s="31">
        <f>COUNTIF('Base de données'!$B:$B,'Base de données'!$B1171)</f>
        <v>12</v>
      </c>
      <c r="AA1171" s="87" cm="1">
        <f t="array" aca="1" ref="AA1171" ca="1">INDIRECT("'Base de données'!A" &amp; ROW(Y1171))</f>
        <v>45778</v>
      </c>
      <c r="AB1171" s="51" t="str" cm="1">
        <f t="array" aca="1" ref="AB1171" ca="1">INDIRECT("'Base de données'!B" &amp; ROW(Z1171))</f>
        <v>IC5XE</v>
      </c>
    </row>
    <row r="1172" spans="1:28" x14ac:dyDescent="0.3">
      <c r="A1172" s="41" t="str">
        <f ca="1">IF(IF(AND($B1172&lt;&gt;"-",$B1172=$E1172),"Entrée et sortie","-")="Entrée et sortie",'Base de données'!$B1172,"-")</f>
        <v>-</v>
      </c>
      <c r="B1172" s="41" t="str">
        <f t="shared" ca="1" si="75"/>
        <v>QBERT</v>
      </c>
      <c r="C1172" s="41" t="str">
        <f t="shared" ca="1" si="76"/>
        <v>QBERT</v>
      </c>
      <c r="D1172" s="41" t="str">
        <f>IF($F1172="sortie en cours d'année",'Base de données'!$B1172,"-")</f>
        <v>QBERT</v>
      </c>
      <c r="E1172" s="41" t="str">
        <f>IF($H1172="entrée en cours d'année",'Base de données'!$B1172,"-")</f>
        <v>-</v>
      </c>
      <c r="F1172" s="37" t="str">
        <f t="shared" si="73"/>
        <v>sortie en cours d'année</v>
      </c>
      <c r="G1172" s="37">
        <f>IF($J1172="mouvement",_xlfn.XLOOKUP('Base de données'!$B1172,$V:$V,$V:$V,0),"")</f>
        <v>0</v>
      </c>
      <c r="H1172" s="37" t="str">
        <f t="shared" si="74"/>
        <v/>
      </c>
      <c r="I1172" s="37" t="str">
        <f>IF($J1172="mouvement",_xlfn.XLOOKUP('Base de données'!$B1172,$K:$K,$K:$K,0),"")</f>
        <v>QBERT</v>
      </c>
      <c r="J1172" s="38" t="str">
        <f>IF(AND(Y1172&lt;&gt;MAX(Y:Y),COUNTIF(K1172:V1172,'Base de données'!$B1172)&gt;0),"mouvement","")</f>
        <v>mouvement</v>
      </c>
      <c r="K1172" s="39" t="str">
        <f>IF(K$1&gt;$AE$1,"-",IFERROR(IF(DATEDIF('Base de données'!$A1172,K$1,"d")&lt;&gt;0,"",'Base de données'!$B1172),""))</f>
        <v/>
      </c>
      <c r="L1172" s="39" t="str">
        <f>IF(L$1&gt;$AE$1,"-",IFERROR(IF(DATEDIF('Base de données'!$A1172,L$1,"d")&lt;&gt;0,"",'Base de données'!$B1172),""))</f>
        <v/>
      </c>
      <c r="M1172" s="39" t="str">
        <f>IF(M$1&gt;$AE$1,"-",IFERROR(IF(DATEDIF('Base de données'!$A1172,M$1,"d")&lt;&gt;0,"",'Base de données'!$B1172),""))</f>
        <v/>
      </c>
      <c r="N1172" s="39" t="str">
        <f>IF(N$1&gt;$AE$1,"-",IFERROR(IF(DATEDIF('Base de données'!$A1172,N$1,"d")&lt;&gt;0,"",'Base de données'!$B1172),""))</f>
        <v/>
      </c>
      <c r="O1172" s="39" t="str">
        <f>IF(O$1&gt;$AE$1,"-",IFERROR(IF(DATEDIF('Base de données'!$A1172,O$1,"d")&lt;&gt;0,"",'Base de données'!$B1172),""))</f>
        <v>QBERT</v>
      </c>
      <c r="P1172" s="39" t="str">
        <f>IF(P$1&gt;$AE$1,"-",IFERROR(IF(DATEDIF('Base de données'!$A1172,P$1,"d")&lt;&gt;0,"",'Base de données'!$B1172),""))</f>
        <v/>
      </c>
      <c r="Q1172" s="39" t="str">
        <f>IF(Q$1&gt;$AE$1,"-",IFERROR(IF(DATEDIF('Base de données'!$A1172,Q$1,"d")&lt;&gt;0,"",'Base de données'!$B1172),""))</f>
        <v/>
      </c>
      <c r="R1172" s="39" t="str">
        <f>IF(R$1&gt;$AE$1,"-",IFERROR(IF(DATEDIF('Base de données'!$A1172,R$1,"d")&lt;&gt;0,"",'Base de données'!$B1172),""))</f>
        <v/>
      </c>
      <c r="S1172" s="39" t="str">
        <f>IF(S$1&gt;$AE$1,"-",IFERROR(IF(DATEDIF('Base de données'!$A1172,S$1,"d")&lt;&gt;0,"",'Base de données'!$B1172),""))</f>
        <v/>
      </c>
      <c r="T1172" s="39" t="str">
        <f>IF(T$1&gt;$AE$1,"-",IFERROR(IF(DATEDIF('Base de données'!$A1172,T$1,"d")&lt;&gt;0,"",'Base de données'!$B1172),""))</f>
        <v/>
      </c>
      <c r="U1172" s="39" t="str">
        <f>IF(U$1&gt;$AE$1,"-",IFERROR(IF(DATEDIF('Base de données'!$A1172,U$1,"d")&lt;&gt;0,"",'Base de données'!$B1172),""))</f>
        <v/>
      </c>
      <c r="V1172" s="39" t="str">
        <f>IF(V$1&gt;$AE$1,"-",IFERROR(IF(DATEDIF('Base de données'!$A1172,V$1,"d")&lt;&gt;0,"",'Base de données'!$B1172),""))</f>
        <v/>
      </c>
      <c r="W1172" s="34"/>
      <c r="X1172" s="30" t="str">
        <f>'Base de données'!$C1172&amp;" "&amp;'Base de données'!$D1172</f>
        <v>Garnier Juliette</v>
      </c>
      <c r="Y1172" s="31">
        <f>COUNTIF('Base de données'!$B:$B,'Base de données'!$B1172)</f>
        <v>10</v>
      </c>
      <c r="AA1172" s="87" cm="1">
        <f t="array" aca="1" ref="AA1172" ca="1">INDIRECT("'Base de données'!A" &amp; ROW(Y1172))</f>
        <v>45778</v>
      </c>
      <c r="AB1172" s="51" t="str" cm="1">
        <f t="array" aca="1" ref="AB1172" ca="1">INDIRECT("'Base de données'!B" &amp; ROW(Z1172))</f>
        <v>QBERT</v>
      </c>
    </row>
    <row r="1173" spans="1:28" x14ac:dyDescent="0.3">
      <c r="A1173" s="41" t="str">
        <f ca="1">IF(IF(AND($B1173&lt;&gt;"-",$B1173=$E1173),"Entrée et sortie","-")="Entrée et sortie",'Base de données'!$B1173,"-")</f>
        <v>-</v>
      </c>
      <c r="B1173" s="41" t="str">
        <f t="shared" ca="1" si="75"/>
        <v>-</v>
      </c>
      <c r="C1173" s="41" t="str">
        <f t="shared" ca="1" si="76"/>
        <v>-</v>
      </c>
      <c r="D1173" s="41" t="str">
        <f>IF($F1173="sortie en cours d'année",'Base de données'!$B1173,"-")</f>
        <v>-</v>
      </c>
      <c r="E1173" s="41" t="str">
        <f>IF($H1173="entrée en cours d'année",'Base de données'!$B1173,"-")</f>
        <v>-</v>
      </c>
      <c r="F1173" s="37" t="str">
        <f t="shared" si="73"/>
        <v/>
      </c>
      <c r="G1173" s="37" t="str">
        <f>IF($J1173="mouvement",_xlfn.XLOOKUP('Base de données'!$B1173,$V:$V,$V:$V,0),"")</f>
        <v/>
      </c>
      <c r="H1173" s="37" t="str">
        <f t="shared" si="74"/>
        <v/>
      </c>
      <c r="I1173" s="37" t="str">
        <f>IF($J1173="mouvement",_xlfn.XLOOKUP('Base de données'!$B1173,$K:$K,$K:$K,0),"")</f>
        <v/>
      </c>
      <c r="J1173" s="38" t="str">
        <f>IF(AND(Y1173&lt;&gt;MAX(Y:Y),COUNTIF(K1173:V1173,'Base de données'!$B1173)&gt;0),"mouvement","")</f>
        <v/>
      </c>
      <c r="K1173" s="39" t="str">
        <f>IF(K$1&gt;$AE$1,"-",IFERROR(IF(DATEDIF('Base de données'!$A1173,K$1,"d")&lt;&gt;0,"",'Base de données'!$B1173),""))</f>
        <v/>
      </c>
      <c r="L1173" s="39" t="str">
        <f>IF(L$1&gt;$AE$1,"-",IFERROR(IF(DATEDIF('Base de données'!$A1173,L$1,"d")&lt;&gt;0,"",'Base de données'!$B1173),""))</f>
        <v/>
      </c>
      <c r="M1173" s="39" t="str">
        <f>IF(M$1&gt;$AE$1,"-",IFERROR(IF(DATEDIF('Base de données'!$A1173,M$1,"d")&lt;&gt;0,"",'Base de données'!$B1173),""))</f>
        <v/>
      </c>
      <c r="N1173" s="39" t="str">
        <f>IF(N$1&gt;$AE$1,"-",IFERROR(IF(DATEDIF('Base de données'!$A1173,N$1,"d")&lt;&gt;0,"",'Base de données'!$B1173),""))</f>
        <v/>
      </c>
      <c r="O1173" s="39" t="str">
        <f>IF(O$1&gt;$AE$1,"-",IFERROR(IF(DATEDIF('Base de données'!$A1173,O$1,"d")&lt;&gt;0,"",'Base de données'!$B1173),""))</f>
        <v>C5LJK</v>
      </c>
      <c r="P1173" s="39" t="str">
        <f>IF(P$1&gt;$AE$1,"-",IFERROR(IF(DATEDIF('Base de données'!$A1173,P$1,"d")&lt;&gt;0,"",'Base de données'!$B1173),""))</f>
        <v/>
      </c>
      <c r="Q1173" s="39" t="str">
        <f>IF(Q$1&gt;$AE$1,"-",IFERROR(IF(DATEDIF('Base de données'!$A1173,Q$1,"d")&lt;&gt;0,"",'Base de données'!$B1173),""))</f>
        <v/>
      </c>
      <c r="R1173" s="39" t="str">
        <f>IF(R$1&gt;$AE$1,"-",IFERROR(IF(DATEDIF('Base de données'!$A1173,R$1,"d")&lt;&gt;0,"",'Base de données'!$B1173),""))</f>
        <v/>
      </c>
      <c r="S1173" s="39" t="str">
        <f>IF(S$1&gt;$AE$1,"-",IFERROR(IF(DATEDIF('Base de données'!$A1173,S$1,"d")&lt;&gt;0,"",'Base de données'!$B1173),""))</f>
        <v/>
      </c>
      <c r="T1173" s="39" t="str">
        <f>IF(T$1&gt;$AE$1,"-",IFERROR(IF(DATEDIF('Base de données'!$A1173,T$1,"d")&lt;&gt;0,"",'Base de données'!$B1173),""))</f>
        <v/>
      </c>
      <c r="U1173" s="39" t="str">
        <f>IF(U$1&gt;$AE$1,"-",IFERROR(IF(DATEDIF('Base de données'!$A1173,U$1,"d")&lt;&gt;0,"",'Base de données'!$B1173),""))</f>
        <v/>
      </c>
      <c r="V1173" s="39" t="str">
        <f>IF(V$1&gt;$AE$1,"-",IFERROR(IF(DATEDIF('Base de données'!$A1173,V$1,"d")&lt;&gt;0,"",'Base de données'!$B1173),""))</f>
        <v/>
      </c>
      <c r="W1173" s="34"/>
      <c r="X1173" s="30" t="str">
        <f>'Base de données'!$C1173&amp;" "&amp;'Base de données'!$D1173</f>
        <v>Barbe Lucas</v>
      </c>
      <c r="Y1173" s="31">
        <f>COUNTIF('Base de données'!$B:$B,'Base de données'!$B1173)</f>
        <v>12</v>
      </c>
      <c r="AA1173" s="87" cm="1">
        <f t="array" aca="1" ref="AA1173" ca="1">INDIRECT("'Base de données'!A" &amp; ROW(Y1173))</f>
        <v>45778</v>
      </c>
      <c r="AB1173" s="51" t="str" cm="1">
        <f t="array" aca="1" ref="AB1173" ca="1">INDIRECT("'Base de données'!B" &amp; ROW(Z1173))</f>
        <v>C5LJK</v>
      </c>
    </row>
    <row r="1174" spans="1:28" x14ac:dyDescent="0.3">
      <c r="A1174" s="41" t="str">
        <f ca="1">IF(IF(AND($B1174&lt;&gt;"-",$B1174=$E1174),"Entrée et sortie","-")="Entrée et sortie",'Base de données'!$B1174,"-")</f>
        <v>-</v>
      </c>
      <c r="B1174" s="41" t="str">
        <f t="shared" ca="1" si="75"/>
        <v>-</v>
      </c>
      <c r="C1174" s="41" t="str">
        <f t="shared" ca="1" si="76"/>
        <v>-</v>
      </c>
      <c r="D1174" s="41" t="str">
        <f>IF($F1174="sortie en cours d'année",'Base de données'!$B1174,"-")</f>
        <v>-</v>
      </c>
      <c r="E1174" s="41" t="str">
        <f>IF($H1174="entrée en cours d'année",'Base de données'!$B1174,"-")</f>
        <v>-</v>
      </c>
      <c r="F1174" s="37" t="str">
        <f t="shared" si="73"/>
        <v/>
      </c>
      <c r="G1174" s="37" t="str">
        <f>IF($J1174="mouvement",_xlfn.XLOOKUP('Base de données'!$B1174,$V:$V,$V:$V,0),"")</f>
        <v/>
      </c>
      <c r="H1174" s="37" t="str">
        <f t="shared" si="74"/>
        <v/>
      </c>
      <c r="I1174" s="37" t="str">
        <f>IF($J1174="mouvement",_xlfn.XLOOKUP('Base de données'!$B1174,$K:$K,$K:$K,0),"")</f>
        <v/>
      </c>
      <c r="J1174" s="38" t="str">
        <f>IF(AND(Y1174&lt;&gt;MAX(Y:Y),COUNTIF(K1174:V1174,'Base de données'!$B1174)&gt;0),"mouvement","")</f>
        <v/>
      </c>
      <c r="K1174" s="39" t="str">
        <f>IF(K$1&gt;$AE$1,"-",IFERROR(IF(DATEDIF('Base de données'!$A1174,K$1,"d")&lt;&gt;0,"",'Base de données'!$B1174),""))</f>
        <v/>
      </c>
      <c r="L1174" s="39" t="str">
        <f>IF(L$1&gt;$AE$1,"-",IFERROR(IF(DATEDIF('Base de données'!$A1174,L$1,"d")&lt;&gt;0,"",'Base de données'!$B1174),""))</f>
        <v/>
      </c>
      <c r="M1174" s="39" t="str">
        <f>IF(M$1&gt;$AE$1,"-",IFERROR(IF(DATEDIF('Base de données'!$A1174,M$1,"d")&lt;&gt;0,"",'Base de données'!$B1174),""))</f>
        <v/>
      </c>
      <c r="N1174" s="39" t="str">
        <f>IF(N$1&gt;$AE$1,"-",IFERROR(IF(DATEDIF('Base de données'!$A1174,N$1,"d")&lt;&gt;0,"",'Base de données'!$B1174),""))</f>
        <v/>
      </c>
      <c r="O1174" s="39" t="str">
        <f>IF(O$1&gt;$AE$1,"-",IFERROR(IF(DATEDIF('Base de données'!$A1174,O$1,"d")&lt;&gt;0,"",'Base de données'!$B1174),""))</f>
        <v>0ZUM1</v>
      </c>
      <c r="P1174" s="39" t="str">
        <f>IF(P$1&gt;$AE$1,"-",IFERROR(IF(DATEDIF('Base de données'!$A1174,P$1,"d")&lt;&gt;0,"",'Base de données'!$B1174),""))</f>
        <v/>
      </c>
      <c r="Q1174" s="39" t="str">
        <f>IF(Q$1&gt;$AE$1,"-",IFERROR(IF(DATEDIF('Base de données'!$A1174,Q$1,"d")&lt;&gt;0,"",'Base de données'!$B1174),""))</f>
        <v/>
      </c>
      <c r="R1174" s="39" t="str">
        <f>IF(R$1&gt;$AE$1,"-",IFERROR(IF(DATEDIF('Base de données'!$A1174,R$1,"d")&lt;&gt;0,"",'Base de données'!$B1174),""))</f>
        <v/>
      </c>
      <c r="S1174" s="39" t="str">
        <f>IF(S$1&gt;$AE$1,"-",IFERROR(IF(DATEDIF('Base de données'!$A1174,S$1,"d")&lt;&gt;0,"",'Base de données'!$B1174),""))</f>
        <v/>
      </c>
      <c r="T1174" s="39" t="str">
        <f>IF(T$1&gt;$AE$1,"-",IFERROR(IF(DATEDIF('Base de données'!$A1174,T$1,"d")&lt;&gt;0,"",'Base de données'!$B1174),""))</f>
        <v/>
      </c>
      <c r="U1174" s="39" t="str">
        <f>IF(U$1&gt;$AE$1,"-",IFERROR(IF(DATEDIF('Base de données'!$A1174,U$1,"d")&lt;&gt;0,"",'Base de données'!$B1174),""))</f>
        <v/>
      </c>
      <c r="V1174" s="39" t="str">
        <f>IF(V$1&gt;$AE$1,"-",IFERROR(IF(DATEDIF('Base de données'!$A1174,V$1,"d")&lt;&gt;0,"",'Base de données'!$B1174),""))</f>
        <v/>
      </c>
      <c r="W1174" s="34"/>
      <c r="X1174" s="30" t="str">
        <f>'Base de données'!$C1174&amp;" "&amp;'Base de données'!$D1174</f>
        <v>Turpin Adèle</v>
      </c>
      <c r="Y1174" s="31">
        <f>COUNTIF('Base de données'!$B:$B,'Base de données'!$B1174)</f>
        <v>12</v>
      </c>
      <c r="AA1174" s="87" cm="1">
        <f t="array" aca="1" ref="AA1174" ca="1">INDIRECT("'Base de données'!A" &amp; ROW(Y1174))</f>
        <v>45778</v>
      </c>
      <c r="AB1174" s="51" t="str" cm="1">
        <f t="array" aca="1" ref="AB1174" ca="1">INDIRECT("'Base de données'!B" &amp; ROW(Z1174))</f>
        <v>0ZUM1</v>
      </c>
    </row>
    <row r="1175" spans="1:28" x14ac:dyDescent="0.3">
      <c r="A1175" s="41" t="str">
        <f ca="1">IF(IF(AND($B1175&lt;&gt;"-",$B1175=$E1175),"Entrée et sortie","-")="Entrée et sortie",'Base de données'!$B1175,"-")</f>
        <v>-</v>
      </c>
      <c r="B1175" s="41" t="str">
        <f t="shared" ca="1" si="75"/>
        <v>-</v>
      </c>
      <c r="C1175" s="41" t="str">
        <f t="shared" ca="1" si="76"/>
        <v>-</v>
      </c>
      <c r="D1175" s="41" t="str">
        <f>IF($F1175="sortie en cours d'année",'Base de données'!$B1175,"-")</f>
        <v>-</v>
      </c>
      <c r="E1175" s="41" t="str">
        <f>IF($H1175="entrée en cours d'année",'Base de données'!$B1175,"-")</f>
        <v>-</v>
      </c>
      <c r="F1175" s="37" t="str">
        <f t="shared" si="73"/>
        <v/>
      </c>
      <c r="G1175" s="37" t="str">
        <f>IF($J1175="mouvement",_xlfn.XLOOKUP('Base de données'!$B1175,$V:$V,$V:$V,0),"")</f>
        <v/>
      </c>
      <c r="H1175" s="37" t="str">
        <f t="shared" si="74"/>
        <v/>
      </c>
      <c r="I1175" s="37" t="str">
        <f>IF($J1175="mouvement",_xlfn.XLOOKUP('Base de données'!$B1175,$K:$K,$K:$K,0),"")</f>
        <v/>
      </c>
      <c r="J1175" s="38" t="str">
        <f>IF(AND(Y1175&lt;&gt;MAX(Y:Y),COUNTIF(K1175:V1175,'Base de données'!$B1175)&gt;0),"mouvement","")</f>
        <v/>
      </c>
      <c r="K1175" s="39" t="str">
        <f>IF(K$1&gt;$AE$1,"-",IFERROR(IF(DATEDIF('Base de données'!$A1175,K$1,"d")&lt;&gt;0,"",'Base de données'!$B1175),""))</f>
        <v/>
      </c>
      <c r="L1175" s="39" t="str">
        <f>IF(L$1&gt;$AE$1,"-",IFERROR(IF(DATEDIF('Base de données'!$A1175,L$1,"d")&lt;&gt;0,"",'Base de données'!$B1175),""))</f>
        <v/>
      </c>
      <c r="M1175" s="39" t="str">
        <f>IF(M$1&gt;$AE$1,"-",IFERROR(IF(DATEDIF('Base de données'!$A1175,M$1,"d")&lt;&gt;0,"",'Base de données'!$B1175),""))</f>
        <v/>
      </c>
      <c r="N1175" s="39" t="str">
        <f>IF(N$1&gt;$AE$1,"-",IFERROR(IF(DATEDIF('Base de données'!$A1175,N$1,"d")&lt;&gt;0,"",'Base de données'!$B1175),""))</f>
        <v/>
      </c>
      <c r="O1175" s="39" t="str">
        <f>IF(O$1&gt;$AE$1,"-",IFERROR(IF(DATEDIF('Base de données'!$A1175,O$1,"d")&lt;&gt;0,"",'Base de données'!$B1175),""))</f>
        <v>A2E1O</v>
      </c>
      <c r="P1175" s="39" t="str">
        <f>IF(P$1&gt;$AE$1,"-",IFERROR(IF(DATEDIF('Base de données'!$A1175,P$1,"d")&lt;&gt;0,"",'Base de données'!$B1175),""))</f>
        <v/>
      </c>
      <c r="Q1175" s="39" t="str">
        <f>IF(Q$1&gt;$AE$1,"-",IFERROR(IF(DATEDIF('Base de données'!$A1175,Q$1,"d")&lt;&gt;0,"",'Base de données'!$B1175),""))</f>
        <v/>
      </c>
      <c r="R1175" s="39" t="str">
        <f>IF(R$1&gt;$AE$1,"-",IFERROR(IF(DATEDIF('Base de données'!$A1175,R$1,"d")&lt;&gt;0,"",'Base de données'!$B1175),""))</f>
        <v/>
      </c>
      <c r="S1175" s="39" t="str">
        <f>IF(S$1&gt;$AE$1,"-",IFERROR(IF(DATEDIF('Base de données'!$A1175,S$1,"d")&lt;&gt;0,"",'Base de données'!$B1175),""))</f>
        <v/>
      </c>
      <c r="T1175" s="39" t="str">
        <f>IF(T$1&gt;$AE$1,"-",IFERROR(IF(DATEDIF('Base de données'!$A1175,T$1,"d")&lt;&gt;0,"",'Base de données'!$B1175),""))</f>
        <v/>
      </c>
      <c r="U1175" s="39" t="str">
        <f>IF(U$1&gt;$AE$1,"-",IFERROR(IF(DATEDIF('Base de données'!$A1175,U$1,"d")&lt;&gt;0,"",'Base de données'!$B1175),""))</f>
        <v/>
      </c>
      <c r="V1175" s="39" t="str">
        <f>IF(V$1&gt;$AE$1,"-",IFERROR(IF(DATEDIF('Base de données'!$A1175,V$1,"d")&lt;&gt;0,"",'Base de données'!$B1175),""))</f>
        <v/>
      </c>
      <c r="W1175" s="34"/>
      <c r="X1175" s="30" t="str">
        <f>'Base de données'!$C1175&amp;" "&amp;'Base de données'!$D1175</f>
        <v>Pichon Emmanuel</v>
      </c>
      <c r="Y1175" s="31">
        <f>COUNTIF('Base de données'!$B:$B,'Base de données'!$B1175)</f>
        <v>12</v>
      </c>
      <c r="AA1175" s="87" cm="1">
        <f t="array" aca="1" ref="AA1175" ca="1">INDIRECT("'Base de données'!A" &amp; ROW(Y1175))</f>
        <v>45778</v>
      </c>
      <c r="AB1175" s="51" t="str" cm="1">
        <f t="array" aca="1" ref="AB1175" ca="1">INDIRECT("'Base de données'!B" &amp; ROW(Z1175))</f>
        <v>A2E1O</v>
      </c>
    </row>
    <row r="1176" spans="1:28" x14ac:dyDescent="0.3">
      <c r="A1176" s="41" t="str">
        <f ca="1">IF(IF(AND($B1176&lt;&gt;"-",$B1176=$E1176),"Entrée et sortie","-")="Entrée et sortie",'Base de données'!$B1176,"-")</f>
        <v>-</v>
      </c>
      <c r="B1176" s="41" t="str">
        <f t="shared" ca="1" si="75"/>
        <v>-</v>
      </c>
      <c r="C1176" s="41" t="str">
        <f t="shared" ca="1" si="76"/>
        <v>-</v>
      </c>
      <c r="D1176" s="41" t="str">
        <f>IF($F1176="sortie en cours d'année",'Base de données'!$B1176,"-")</f>
        <v>-</v>
      </c>
      <c r="E1176" s="41" t="str">
        <f>IF($H1176="entrée en cours d'année",'Base de données'!$B1176,"-")</f>
        <v>-</v>
      </c>
      <c r="F1176" s="37" t="str">
        <f t="shared" si="73"/>
        <v/>
      </c>
      <c r="G1176" s="37" t="str">
        <f>IF($J1176="mouvement",_xlfn.XLOOKUP('Base de données'!$B1176,$V:$V,$V:$V,0),"")</f>
        <v/>
      </c>
      <c r="H1176" s="37" t="str">
        <f t="shared" si="74"/>
        <v/>
      </c>
      <c r="I1176" s="37" t="str">
        <f>IF($J1176="mouvement",_xlfn.XLOOKUP('Base de données'!$B1176,$K:$K,$K:$K,0),"")</f>
        <v/>
      </c>
      <c r="J1176" s="38" t="str">
        <f>IF(AND(Y1176&lt;&gt;MAX(Y:Y),COUNTIF(K1176:V1176,'Base de données'!$B1176)&gt;0),"mouvement","")</f>
        <v/>
      </c>
      <c r="K1176" s="39" t="str">
        <f>IF(K$1&gt;$AE$1,"-",IFERROR(IF(DATEDIF('Base de données'!$A1176,K$1,"d")&lt;&gt;0,"",'Base de données'!$B1176),""))</f>
        <v/>
      </c>
      <c r="L1176" s="39" t="str">
        <f>IF(L$1&gt;$AE$1,"-",IFERROR(IF(DATEDIF('Base de données'!$A1176,L$1,"d")&lt;&gt;0,"",'Base de données'!$B1176),""))</f>
        <v/>
      </c>
      <c r="M1176" s="39" t="str">
        <f>IF(M$1&gt;$AE$1,"-",IFERROR(IF(DATEDIF('Base de données'!$A1176,M$1,"d")&lt;&gt;0,"",'Base de données'!$B1176),""))</f>
        <v/>
      </c>
      <c r="N1176" s="39" t="str">
        <f>IF(N$1&gt;$AE$1,"-",IFERROR(IF(DATEDIF('Base de données'!$A1176,N$1,"d")&lt;&gt;0,"",'Base de données'!$B1176),""))</f>
        <v/>
      </c>
      <c r="O1176" s="39" t="str">
        <f>IF(O$1&gt;$AE$1,"-",IFERROR(IF(DATEDIF('Base de données'!$A1176,O$1,"d")&lt;&gt;0,"",'Base de données'!$B1176),""))</f>
        <v>EEW7P</v>
      </c>
      <c r="P1176" s="39" t="str">
        <f>IF(P$1&gt;$AE$1,"-",IFERROR(IF(DATEDIF('Base de données'!$A1176,P$1,"d")&lt;&gt;0,"",'Base de données'!$B1176),""))</f>
        <v/>
      </c>
      <c r="Q1176" s="39" t="str">
        <f>IF(Q$1&gt;$AE$1,"-",IFERROR(IF(DATEDIF('Base de données'!$A1176,Q$1,"d")&lt;&gt;0,"",'Base de données'!$B1176),""))</f>
        <v/>
      </c>
      <c r="R1176" s="39" t="str">
        <f>IF(R$1&gt;$AE$1,"-",IFERROR(IF(DATEDIF('Base de données'!$A1176,R$1,"d")&lt;&gt;0,"",'Base de données'!$B1176),""))</f>
        <v/>
      </c>
      <c r="S1176" s="39" t="str">
        <f>IF(S$1&gt;$AE$1,"-",IFERROR(IF(DATEDIF('Base de données'!$A1176,S$1,"d")&lt;&gt;0,"",'Base de données'!$B1176),""))</f>
        <v/>
      </c>
      <c r="T1176" s="39" t="str">
        <f>IF(T$1&gt;$AE$1,"-",IFERROR(IF(DATEDIF('Base de données'!$A1176,T$1,"d")&lt;&gt;0,"",'Base de données'!$B1176),""))</f>
        <v/>
      </c>
      <c r="U1176" s="39" t="str">
        <f>IF(U$1&gt;$AE$1,"-",IFERROR(IF(DATEDIF('Base de données'!$A1176,U$1,"d")&lt;&gt;0,"",'Base de données'!$B1176),""))</f>
        <v/>
      </c>
      <c r="V1176" s="39" t="str">
        <f>IF(V$1&gt;$AE$1,"-",IFERROR(IF(DATEDIF('Base de données'!$A1176,V$1,"d")&lt;&gt;0,"",'Base de données'!$B1176),""))</f>
        <v/>
      </c>
      <c r="W1176" s="34"/>
      <c r="X1176" s="30" t="str">
        <f>'Base de données'!$C1176&amp;" "&amp;'Base de données'!$D1176</f>
        <v>Gros Suzanne</v>
      </c>
      <c r="Y1176" s="31">
        <f>COUNTIF('Base de données'!$B:$B,'Base de données'!$B1176)</f>
        <v>12</v>
      </c>
      <c r="AA1176" s="87" cm="1">
        <f t="array" aca="1" ref="AA1176" ca="1">INDIRECT("'Base de données'!A" &amp; ROW(Y1176))</f>
        <v>45778</v>
      </c>
      <c r="AB1176" s="51" t="str" cm="1">
        <f t="array" aca="1" ref="AB1176" ca="1">INDIRECT("'Base de données'!B" &amp; ROW(Z1176))</f>
        <v>EEW7P</v>
      </c>
    </row>
    <row r="1177" spans="1:28" x14ac:dyDescent="0.3">
      <c r="A1177" s="41" t="str">
        <f ca="1">IF(IF(AND($B1177&lt;&gt;"-",$B1177=$E1177),"Entrée et sortie","-")="Entrée et sortie",'Base de données'!$B1177,"-")</f>
        <v>-</v>
      </c>
      <c r="B1177" s="41" t="str">
        <f t="shared" ca="1" si="75"/>
        <v>WI12D</v>
      </c>
      <c r="C1177" s="41" t="str">
        <f t="shared" ca="1" si="76"/>
        <v>WI12D</v>
      </c>
      <c r="D1177" s="41" t="str">
        <f>IF($F1177="sortie en cours d'année",'Base de données'!$B1177,"-")</f>
        <v>WI12D</v>
      </c>
      <c r="E1177" s="41" t="str">
        <f>IF($H1177="entrée en cours d'année",'Base de données'!$B1177,"-")</f>
        <v>-</v>
      </c>
      <c r="F1177" s="37" t="str">
        <f t="shared" si="73"/>
        <v>sortie en cours d'année</v>
      </c>
      <c r="G1177" s="37">
        <f>IF($J1177="mouvement",_xlfn.XLOOKUP('Base de données'!$B1177,$V:$V,$V:$V,0),"")</f>
        <v>0</v>
      </c>
      <c r="H1177" s="37" t="str">
        <f t="shared" si="74"/>
        <v/>
      </c>
      <c r="I1177" s="37" t="str">
        <f>IF($J1177="mouvement",_xlfn.XLOOKUP('Base de données'!$B1177,$K:$K,$K:$K,0),"")</f>
        <v>WI12D</v>
      </c>
      <c r="J1177" s="38" t="str">
        <f>IF(AND(Y1177&lt;&gt;MAX(Y:Y),COUNTIF(K1177:V1177,'Base de données'!$B1177)&gt;0),"mouvement","")</f>
        <v>mouvement</v>
      </c>
      <c r="K1177" s="39" t="str">
        <f>IF(K$1&gt;$AE$1,"-",IFERROR(IF(DATEDIF('Base de données'!$A1177,K$1,"d")&lt;&gt;0,"",'Base de données'!$B1177),""))</f>
        <v/>
      </c>
      <c r="L1177" s="39" t="str">
        <f>IF(L$1&gt;$AE$1,"-",IFERROR(IF(DATEDIF('Base de données'!$A1177,L$1,"d")&lt;&gt;0,"",'Base de données'!$B1177),""))</f>
        <v/>
      </c>
      <c r="M1177" s="39" t="str">
        <f>IF(M$1&gt;$AE$1,"-",IFERROR(IF(DATEDIF('Base de données'!$A1177,M$1,"d")&lt;&gt;0,"",'Base de données'!$B1177),""))</f>
        <v/>
      </c>
      <c r="N1177" s="39" t="str">
        <f>IF(N$1&gt;$AE$1,"-",IFERROR(IF(DATEDIF('Base de données'!$A1177,N$1,"d")&lt;&gt;0,"",'Base de données'!$B1177),""))</f>
        <v/>
      </c>
      <c r="O1177" s="39" t="str">
        <f>IF(O$1&gt;$AE$1,"-",IFERROR(IF(DATEDIF('Base de données'!$A1177,O$1,"d")&lt;&gt;0,"",'Base de données'!$B1177),""))</f>
        <v>WI12D</v>
      </c>
      <c r="P1177" s="39" t="str">
        <f>IF(P$1&gt;$AE$1,"-",IFERROR(IF(DATEDIF('Base de données'!$A1177,P$1,"d")&lt;&gt;0,"",'Base de données'!$B1177),""))</f>
        <v/>
      </c>
      <c r="Q1177" s="39" t="str">
        <f>IF(Q$1&gt;$AE$1,"-",IFERROR(IF(DATEDIF('Base de données'!$A1177,Q$1,"d")&lt;&gt;0,"",'Base de données'!$B1177),""))</f>
        <v/>
      </c>
      <c r="R1177" s="39" t="str">
        <f>IF(R$1&gt;$AE$1,"-",IFERROR(IF(DATEDIF('Base de données'!$A1177,R$1,"d")&lt;&gt;0,"",'Base de données'!$B1177),""))</f>
        <v/>
      </c>
      <c r="S1177" s="39" t="str">
        <f>IF(S$1&gt;$AE$1,"-",IFERROR(IF(DATEDIF('Base de données'!$A1177,S$1,"d")&lt;&gt;0,"",'Base de données'!$B1177),""))</f>
        <v/>
      </c>
      <c r="T1177" s="39" t="str">
        <f>IF(T$1&gt;$AE$1,"-",IFERROR(IF(DATEDIF('Base de données'!$A1177,T$1,"d")&lt;&gt;0,"",'Base de données'!$B1177),""))</f>
        <v/>
      </c>
      <c r="U1177" s="39" t="str">
        <f>IF(U$1&gt;$AE$1,"-",IFERROR(IF(DATEDIF('Base de données'!$A1177,U$1,"d")&lt;&gt;0,"",'Base de données'!$B1177),""))</f>
        <v/>
      </c>
      <c r="V1177" s="39" t="str">
        <f>IF(V$1&gt;$AE$1,"-",IFERROR(IF(DATEDIF('Base de données'!$A1177,V$1,"d")&lt;&gt;0,"",'Base de données'!$B1177),""))</f>
        <v/>
      </c>
      <c r="W1177" s="34"/>
      <c r="X1177" s="30" t="str">
        <f>'Base de données'!$C1177&amp;" "&amp;'Base de données'!$D1177</f>
        <v>Peron Robert</v>
      </c>
      <c r="Y1177" s="31">
        <f>COUNTIF('Base de données'!$B:$B,'Base de données'!$B1177)</f>
        <v>7</v>
      </c>
      <c r="AA1177" s="87" cm="1">
        <f t="array" aca="1" ref="AA1177" ca="1">INDIRECT("'Base de données'!A" &amp; ROW(Y1177))</f>
        <v>45778</v>
      </c>
      <c r="AB1177" s="51" t="str" cm="1">
        <f t="array" aca="1" ref="AB1177" ca="1">INDIRECT("'Base de données'!B" &amp; ROW(Z1177))</f>
        <v>WI12D</v>
      </c>
    </row>
    <row r="1178" spans="1:28" x14ac:dyDescent="0.3">
      <c r="A1178" s="41" t="str">
        <f ca="1">IF(IF(AND($B1178&lt;&gt;"-",$B1178=$E1178),"Entrée et sortie","-")="Entrée et sortie",'Base de données'!$B1178,"-")</f>
        <v>-</v>
      </c>
      <c r="B1178" s="41" t="str">
        <f t="shared" ca="1" si="75"/>
        <v>-</v>
      </c>
      <c r="C1178" s="41" t="str">
        <f t="shared" ca="1" si="76"/>
        <v>-</v>
      </c>
      <c r="D1178" s="41" t="str">
        <f>IF($F1178="sortie en cours d'année",'Base de données'!$B1178,"-")</f>
        <v>-</v>
      </c>
      <c r="E1178" s="41" t="str">
        <f>IF($H1178="entrée en cours d'année",'Base de données'!$B1178,"-")</f>
        <v>-</v>
      </c>
      <c r="F1178" s="37" t="str">
        <f t="shared" si="73"/>
        <v/>
      </c>
      <c r="G1178" s="37" t="str">
        <f>IF($J1178="mouvement",_xlfn.XLOOKUP('Base de données'!$B1178,$V:$V,$V:$V,0),"")</f>
        <v/>
      </c>
      <c r="H1178" s="37" t="str">
        <f t="shared" si="74"/>
        <v/>
      </c>
      <c r="I1178" s="37" t="str">
        <f>IF($J1178="mouvement",_xlfn.XLOOKUP('Base de données'!$B1178,$K:$K,$K:$K,0),"")</f>
        <v/>
      </c>
      <c r="J1178" s="38" t="str">
        <f>IF(AND(Y1178&lt;&gt;MAX(Y:Y),COUNTIF(K1178:V1178,'Base de données'!$B1178)&gt;0),"mouvement","")</f>
        <v/>
      </c>
      <c r="K1178" s="39" t="str">
        <f>IF(K$1&gt;$AE$1,"-",IFERROR(IF(DATEDIF('Base de données'!$A1178,K$1,"d")&lt;&gt;0,"",'Base de données'!$B1178),""))</f>
        <v/>
      </c>
      <c r="L1178" s="39" t="str">
        <f>IF(L$1&gt;$AE$1,"-",IFERROR(IF(DATEDIF('Base de données'!$A1178,L$1,"d")&lt;&gt;0,"",'Base de données'!$B1178),""))</f>
        <v/>
      </c>
      <c r="M1178" s="39" t="str">
        <f>IF(M$1&gt;$AE$1,"-",IFERROR(IF(DATEDIF('Base de données'!$A1178,M$1,"d")&lt;&gt;0,"",'Base de données'!$B1178),""))</f>
        <v/>
      </c>
      <c r="N1178" s="39" t="str">
        <f>IF(N$1&gt;$AE$1,"-",IFERROR(IF(DATEDIF('Base de données'!$A1178,N$1,"d")&lt;&gt;0,"",'Base de données'!$B1178),""))</f>
        <v/>
      </c>
      <c r="O1178" s="39" t="str">
        <f>IF(O$1&gt;$AE$1,"-",IFERROR(IF(DATEDIF('Base de données'!$A1178,O$1,"d")&lt;&gt;0,"",'Base de données'!$B1178),""))</f>
        <v>HG5H8</v>
      </c>
      <c r="P1178" s="39" t="str">
        <f>IF(P$1&gt;$AE$1,"-",IFERROR(IF(DATEDIF('Base de données'!$A1178,P$1,"d")&lt;&gt;0,"",'Base de données'!$B1178),""))</f>
        <v/>
      </c>
      <c r="Q1178" s="39" t="str">
        <f>IF(Q$1&gt;$AE$1,"-",IFERROR(IF(DATEDIF('Base de données'!$A1178,Q$1,"d")&lt;&gt;0,"",'Base de données'!$B1178),""))</f>
        <v/>
      </c>
      <c r="R1178" s="39" t="str">
        <f>IF(R$1&gt;$AE$1,"-",IFERROR(IF(DATEDIF('Base de données'!$A1178,R$1,"d")&lt;&gt;0,"",'Base de données'!$B1178),""))</f>
        <v/>
      </c>
      <c r="S1178" s="39" t="str">
        <f>IF(S$1&gt;$AE$1,"-",IFERROR(IF(DATEDIF('Base de données'!$A1178,S$1,"d")&lt;&gt;0,"",'Base de données'!$B1178),""))</f>
        <v/>
      </c>
      <c r="T1178" s="39" t="str">
        <f>IF(T$1&gt;$AE$1,"-",IFERROR(IF(DATEDIF('Base de données'!$A1178,T$1,"d")&lt;&gt;0,"",'Base de données'!$B1178),""))</f>
        <v/>
      </c>
      <c r="U1178" s="39" t="str">
        <f>IF(U$1&gt;$AE$1,"-",IFERROR(IF(DATEDIF('Base de données'!$A1178,U$1,"d")&lt;&gt;0,"",'Base de données'!$B1178),""))</f>
        <v/>
      </c>
      <c r="V1178" s="39" t="str">
        <f>IF(V$1&gt;$AE$1,"-",IFERROR(IF(DATEDIF('Base de données'!$A1178,V$1,"d")&lt;&gt;0,"",'Base de données'!$B1178),""))</f>
        <v/>
      </c>
      <c r="W1178" s="34"/>
      <c r="X1178" s="30" t="str">
        <f>'Base de données'!$C1178&amp;" "&amp;'Base de données'!$D1178</f>
        <v>Bègue Étienne</v>
      </c>
      <c r="Y1178" s="31">
        <f>COUNTIF('Base de données'!$B:$B,'Base de données'!$B1178)</f>
        <v>12</v>
      </c>
      <c r="AA1178" s="87" cm="1">
        <f t="array" aca="1" ref="AA1178" ca="1">INDIRECT("'Base de données'!A" &amp; ROW(Y1178))</f>
        <v>45778</v>
      </c>
      <c r="AB1178" s="51" t="str" cm="1">
        <f t="array" aca="1" ref="AB1178" ca="1">INDIRECT("'Base de données'!B" &amp; ROW(Z1178))</f>
        <v>HG5H8</v>
      </c>
    </row>
    <row r="1179" spans="1:28" x14ac:dyDescent="0.3">
      <c r="A1179" s="41" t="str">
        <f ca="1">IF(IF(AND($B1179&lt;&gt;"-",$B1179=$E1179),"Entrée et sortie","-")="Entrée et sortie",'Base de données'!$B1179,"-")</f>
        <v>-</v>
      </c>
      <c r="B1179" s="41" t="str">
        <f t="shared" ca="1" si="75"/>
        <v>-</v>
      </c>
      <c r="C1179" s="41" t="str">
        <f t="shared" ca="1" si="76"/>
        <v>-</v>
      </c>
      <c r="D1179" s="41" t="str">
        <f>IF($F1179="sortie en cours d'année",'Base de données'!$B1179,"-")</f>
        <v>-</v>
      </c>
      <c r="E1179" s="41" t="str">
        <f>IF($H1179="entrée en cours d'année",'Base de données'!$B1179,"-")</f>
        <v>-</v>
      </c>
      <c r="F1179" s="37" t="str">
        <f t="shared" si="73"/>
        <v/>
      </c>
      <c r="G1179" s="37" t="str">
        <f>IF($J1179="mouvement",_xlfn.XLOOKUP('Base de données'!$B1179,$V:$V,$V:$V,0),"")</f>
        <v/>
      </c>
      <c r="H1179" s="37" t="str">
        <f t="shared" si="74"/>
        <v/>
      </c>
      <c r="I1179" s="37" t="str">
        <f>IF($J1179="mouvement",_xlfn.XLOOKUP('Base de données'!$B1179,$K:$K,$K:$K,0),"")</f>
        <v/>
      </c>
      <c r="J1179" s="38" t="str">
        <f>IF(AND(Y1179&lt;&gt;MAX(Y:Y),COUNTIF(K1179:V1179,'Base de données'!$B1179)&gt;0),"mouvement","")</f>
        <v/>
      </c>
      <c r="K1179" s="39" t="str">
        <f>IF(K$1&gt;$AE$1,"-",IFERROR(IF(DATEDIF('Base de données'!$A1179,K$1,"d")&lt;&gt;0,"",'Base de données'!$B1179),""))</f>
        <v/>
      </c>
      <c r="L1179" s="39" t="str">
        <f>IF(L$1&gt;$AE$1,"-",IFERROR(IF(DATEDIF('Base de données'!$A1179,L$1,"d")&lt;&gt;0,"",'Base de données'!$B1179),""))</f>
        <v/>
      </c>
      <c r="M1179" s="39" t="str">
        <f>IF(M$1&gt;$AE$1,"-",IFERROR(IF(DATEDIF('Base de données'!$A1179,M$1,"d")&lt;&gt;0,"",'Base de données'!$B1179),""))</f>
        <v/>
      </c>
      <c r="N1179" s="39" t="str">
        <f>IF(N$1&gt;$AE$1,"-",IFERROR(IF(DATEDIF('Base de données'!$A1179,N$1,"d")&lt;&gt;0,"",'Base de données'!$B1179),""))</f>
        <v/>
      </c>
      <c r="O1179" s="39" t="str">
        <f>IF(O$1&gt;$AE$1,"-",IFERROR(IF(DATEDIF('Base de données'!$A1179,O$1,"d")&lt;&gt;0,"",'Base de données'!$B1179),""))</f>
        <v>YID01</v>
      </c>
      <c r="P1179" s="39" t="str">
        <f>IF(P$1&gt;$AE$1,"-",IFERROR(IF(DATEDIF('Base de données'!$A1179,P$1,"d")&lt;&gt;0,"",'Base de données'!$B1179),""))</f>
        <v/>
      </c>
      <c r="Q1179" s="39" t="str">
        <f>IF(Q$1&gt;$AE$1,"-",IFERROR(IF(DATEDIF('Base de données'!$A1179,Q$1,"d")&lt;&gt;0,"",'Base de données'!$B1179),""))</f>
        <v/>
      </c>
      <c r="R1179" s="39" t="str">
        <f>IF(R$1&gt;$AE$1,"-",IFERROR(IF(DATEDIF('Base de données'!$A1179,R$1,"d")&lt;&gt;0,"",'Base de données'!$B1179),""))</f>
        <v/>
      </c>
      <c r="S1179" s="39" t="str">
        <f>IF(S$1&gt;$AE$1,"-",IFERROR(IF(DATEDIF('Base de données'!$A1179,S$1,"d")&lt;&gt;0,"",'Base de données'!$B1179),""))</f>
        <v/>
      </c>
      <c r="T1179" s="39" t="str">
        <f>IF(T$1&gt;$AE$1,"-",IFERROR(IF(DATEDIF('Base de données'!$A1179,T$1,"d")&lt;&gt;0,"",'Base de données'!$B1179),""))</f>
        <v/>
      </c>
      <c r="U1179" s="39" t="str">
        <f>IF(U$1&gt;$AE$1,"-",IFERROR(IF(DATEDIF('Base de données'!$A1179,U$1,"d")&lt;&gt;0,"",'Base de données'!$B1179),""))</f>
        <v/>
      </c>
      <c r="V1179" s="39" t="str">
        <f>IF(V$1&gt;$AE$1,"-",IFERROR(IF(DATEDIF('Base de données'!$A1179,V$1,"d")&lt;&gt;0,"",'Base de données'!$B1179),""))</f>
        <v/>
      </c>
      <c r="W1179" s="34"/>
      <c r="X1179" s="30" t="str">
        <f>'Base de données'!$C1179&amp;" "&amp;'Base de données'!$D1179</f>
        <v>Guilbert Élodie</v>
      </c>
      <c r="Y1179" s="31">
        <f>COUNTIF('Base de données'!$B:$B,'Base de données'!$B1179)</f>
        <v>12</v>
      </c>
      <c r="AA1179" s="87" cm="1">
        <f t="array" aca="1" ref="AA1179" ca="1">INDIRECT("'Base de données'!A" &amp; ROW(Y1179))</f>
        <v>45778</v>
      </c>
      <c r="AB1179" s="51" t="str" cm="1">
        <f t="array" aca="1" ref="AB1179" ca="1">INDIRECT("'Base de données'!B" &amp; ROW(Z1179))</f>
        <v>YID01</v>
      </c>
    </row>
    <row r="1180" spans="1:28" x14ac:dyDescent="0.3">
      <c r="A1180" s="41" t="str">
        <f ca="1">IF(IF(AND($B1180&lt;&gt;"-",$B1180=$E1180),"Entrée et sortie","-")="Entrée et sortie",'Base de données'!$B1180,"-")</f>
        <v>-</v>
      </c>
      <c r="B1180" s="41" t="str">
        <f t="shared" ca="1" si="75"/>
        <v>-</v>
      </c>
      <c r="C1180" s="41" t="str">
        <f t="shared" ca="1" si="76"/>
        <v>-</v>
      </c>
      <c r="D1180" s="41" t="str">
        <f>IF($F1180="sortie en cours d'année",'Base de données'!$B1180,"-")</f>
        <v>-</v>
      </c>
      <c r="E1180" s="41" t="str">
        <f>IF($H1180="entrée en cours d'année",'Base de données'!$B1180,"-")</f>
        <v>-</v>
      </c>
      <c r="F1180" s="37" t="str">
        <f t="shared" si="73"/>
        <v/>
      </c>
      <c r="G1180" s="37" t="str">
        <f>IF($J1180="mouvement",_xlfn.XLOOKUP('Base de données'!$B1180,$V:$V,$V:$V,0),"")</f>
        <v/>
      </c>
      <c r="H1180" s="37" t="str">
        <f t="shared" si="74"/>
        <v/>
      </c>
      <c r="I1180" s="37" t="str">
        <f>IF($J1180="mouvement",_xlfn.XLOOKUP('Base de données'!$B1180,$K:$K,$K:$K,0),"")</f>
        <v/>
      </c>
      <c r="J1180" s="38" t="str">
        <f>IF(AND(Y1180&lt;&gt;MAX(Y:Y),COUNTIF(K1180:V1180,'Base de données'!$B1180)&gt;0),"mouvement","")</f>
        <v/>
      </c>
      <c r="K1180" s="39" t="str">
        <f>IF(K$1&gt;$AE$1,"-",IFERROR(IF(DATEDIF('Base de données'!$A1180,K$1,"d")&lt;&gt;0,"",'Base de données'!$B1180),""))</f>
        <v/>
      </c>
      <c r="L1180" s="39" t="str">
        <f>IF(L$1&gt;$AE$1,"-",IFERROR(IF(DATEDIF('Base de données'!$A1180,L$1,"d")&lt;&gt;0,"",'Base de données'!$B1180),""))</f>
        <v/>
      </c>
      <c r="M1180" s="39" t="str">
        <f>IF(M$1&gt;$AE$1,"-",IFERROR(IF(DATEDIF('Base de données'!$A1180,M$1,"d")&lt;&gt;0,"",'Base de données'!$B1180),""))</f>
        <v/>
      </c>
      <c r="N1180" s="39" t="str">
        <f>IF(N$1&gt;$AE$1,"-",IFERROR(IF(DATEDIF('Base de données'!$A1180,N$1,"d")&lt;&gt;0,"",'Base de données'!$B1180),""))</f>
        <v/>
      </c>
      <c r="O1180" s="39" t="str">
        <f>IF(O$1&gt;$AE$1,"-",IFERROR(IF(DATEDIF('Base de données'!$A1180,O$1,"d")&lt;&gt;0,"",'Base de données'!$B1180),""))</f>
        <v>5CII0</v>
      </c>
      <c r="P1180" s="39" t="str">
        <f>IF(P$1&gt;$AE$1,"-",IFERROR(IF(DATEDIF('Base de données'!$A1180,P$1,"d")&lt;&gt;0,"",'Base de données'!$B1180),""))</f>
        <v/>
      </c>
      <c r="Q1180" s="39" t="str">
        <f>IF(Q$1&gt;$AE$1,"-",IFERROR(IF(DATEDIF('Base de données'!$A1180,Q$1,"d")&lt;&gt;0,"",'Base de données'!$B1180),""))</f>
        <v/>
      </c>
      <c r="R1180" s="39" t="str">
        <f>IF(R$1&gt;$AE$1,"-",IFERROR(IF(DATEDIF('Base de données'!$A1180,R$1,"d")&lt;&gt;0,"",'Base de données'!$B1180),""))</f>
        <v/>
      </c>
      <c r="S1180" s="39" t="str">
        <f>IF(S$1&gt;$AE$1,"-",IFERROR(IF(DATEDIF('Base de données'!$A1180,S$1,"d")&lt;&gt;0,"",'Base de données'!$B1180),""))</f>
        <v/>
      </c>
      <c r="T1180" s="39" t="str">
        <f>IF(T$1&gt;$AE$1,"-",IFERROR(IF(DATEDIF('Base de données'!$A1180,T$1,"d")&lt;&gt;0,"",'Base de données'!$B1180),""))</f>
        <v/>
      </c>
      <c r="U1180" s="39" t="str">
        <f>IF(U$1&gt;$AE$1,"-",IFERROR(IF(DATEDIF('Base de données'!$A1180,U$1,"d")&lt;&gt;0,"",'Base de données'!$B1180),""))</f>
        <v/>
      </c>
      <c r="V1180" s="39" t="str">
        <f>IF(V$1&gt;$AE$1,"-",IFERROR(IF(DATEDIF('Base de données'!$A1180,V$1,"d")&lt;&gt;0,"",'Base de données'!$B1180),""))</f>
        <v/>
      </c>
      <c r="W1180" s="34"/>
      <c r="X1180" s="30" t="str">
        <f>'Base de données'!$C1180&amp;" "&amp;'Base de données'!$D1180</f>
        <v>Costa Céline</v>
      </c>
      <c r="Y1180" s="31">
        <f>COUNTIF('Base de données'!$B:$B,'Base de données'!$B1180)</f>
        <v>12</v>
      </c>
      <c r="AA1180" s="87" cm="1">
        <f t="array" aca="1" ref="AA1180" ca="1">INDIRECT("'Base de données'!A" &amp; ROW(Y1180))</f>
        <v>45778</v>
      </c>
      <c r="AB1180" s="51" t="str" cm="1">
        <f t="array" aca="1" ref="AB1180" ca="1">INDIRECT("'Base de données'!B" &amp; ROW(Z1180))</f>
        <v>5CII0</v>
      </c>
    </row>
    <row r="1181" spans="1:28" x14ac:dyDescent="0.3">
      <c r="A1181" s="41" t="str">
        <f ca="1">IF(IF(AND($B1181&lt;&gt;"-",$B1181=$E1181),"Entrée et sortie","-")="Entrée et sortie",'Base de données'!$B1181,"-")</f>
        <v>-</v>
      </c>
      <c r="B1181" s="41" t="str">
        <f t="shared" ca="1" si="75"/>
        <v>-</v>
      </c>
      <c r="C1181" s="41" t="str">
        <f t="shared" ca="1" si="76"/>
        <v>-</v>
      </c>
      <c r="D1181" s="41" t="str">
        <f>IF($F1181="sortie en cours d'année",'Base de données'!$B1181,"-")</f>
        <v>-</v>
      </c>
      <c r="E1181" s="41" t="str">
        <f>IF($H1181="entrée en cours d'année",'Base de données'!$B1181,"-")</f>
        <v>-</v>
      </c>
      <c r="F1181" s="37" t="str">
        <f t="shared" si="73"/>
        <v/>
      </c>
      <c r="G1181" s="37" t="str">
        <f>IF($J1181="mouvement",_xlfn.XLOOKUP('Base de données'!$B1181,$V:$V,$V:$V,0),"")</f>
        <v/>
      </c>
      <c r="H1181" s="37" t="str">
        <f t="shared" si="74"/>
        <v/>
      </c>
      <c r="I1181" s="37" t="str">
        <f>IF($J1181="mouvement",_xlfn.XLOOKUP('Base de données'!$B1181,$K:$K,$K:$K,0),"")</f>
        <v/>
      </c>
      <c r="J1181" s="38" t="str">
        <f>IF(AND(Y1181&lt;&gt;MAX(Y:Y),COUNTIF(K1181:V1181,'Base de données'!$B1181)&gt;0),"mouvement","")</f>
        <v/>
      </c>
      <c r="K1181" s="39" t="str">
        <f>IF(K$1&gt;$AE$1,"-",IFERROR(IF(DATEDIF('Base de données'!$A1181,K$1,"d")&lt;&gt;0,"",'Base de données'!$B1181),""))</f>
        <v/>
      </c>
      <c r="L1181" s="39" t="str">
        <f>IF(L$1&gt;$AE$1,"-",IFERROR(IF(DATEDIF('Base de données'!$A1181,L$1,"d")&lt;&gt;0,"",'Base de données'!$B1181),""))</f>
        <v/>
      </c>
      <c r="M1181" s="39" t="str">
        <f>IF(M$1&gt;$AE$1,"-",IFERROR(IF(DATEDIF('Base de données'!$A1181,M$1,"d")&lt;&gt;0,"",'Base de données'!$B1181),""))</f>
        <v/>
      </c>
      <c r="N1181" s="39" t="str">
        <f>IF(N$1&gt;$AE$1,"-",IFERROR(IF(DATEDIF('Base de données'!$A1181,N$1,"d")&lt;&gt;0,"",'Base de données'!$B1181),""))</f>
        <v/>
      </c>
      <c r="O1181" s="39" t="str">
        <f>IF(O$1&gt;$AE$1,"-",IFERROR(IF(DATEDIF('Base de données'!$A1181,O$1,"d")&lt;&gt;0,"",'Base de données'!$B1181),""))</f>
        <v>8RHOT</v>
      </c>
      <c r="P1181" s="39" t="str">
        <f>IF(P$1&gt;$AE$1,"-",IFERROR(IF(DATEDIF('Base de données'!$A1181,P$1,"d")&lt;&gt;0,"",'Base de données'!$B1181),""))</f>
        <v/>
      </c>
      <c r="Q1181" s="39" t="str">
        <f>IF(Q$1&gt;$AE$1,"-",IFERROR(IF(DATEDIF('Base de données'!$A1181,Q$1,"d")&lt;&gt;0,"",'Base de données'!$B1181),""))</f>
        <v/>
      </c>
      <c r="R1181" s="39" t="str">
        <f>IF(R$1&gt;$AE$1,"-",IFERROR(IF(DATEDIF('Base de données'!$A1181,R$1,"d")&lt;&gt;0,"",'Base de données'!$B1181),""))</f>
        <v/>
      </c>
      <c r="S1181" s="39" t="str">
        <f>IF(S$1&gt;$AE$1,"-",IFERROR(IF(DATEDIF('Base de données'!$A1181,S$1,"d")&lt;&gt;0,"",'Base de données'!$B1181),""))</f>
        <v/>
      </c>
      <c r="T1181" s="39" t="str">
        <f>IF(T$1&gt;$AE$1,"-",IFERROR(IF(DATEDIF('Base de données'!$A1181,T$1,"d")&lt;&gt;0,"",'Base de données'!$B1181),""))</f>
        <v/>
      </c>
      <c r="U1181" s="39" t="str">
        <f>IF(U$1&gt;$AE$1,"-",IFERROR(IF(DATEDIF('Base de données'!$A1181,U$1,"d")&lt;&gt;0,"",'Base de données'!$B1181),""))</f>
        <v/>
      </c>
      <c r="V1181" s="39" t="str">
        <f>IF(V$1&gt;$AE$1,"-",IFERROR(IF(DATEDIF('Base de données'!$A1181,V$1,"d")&lt;&gt;0,"",'Base de données'!$B1181),""))</f>
        <v/>
      </c>
      <c r="W1181" s="34"/>
      <c r="X1181" s="30" t="str">
        <f>'Base de données'!$C1181&amp;" "&amp;'Base de données'!$D1181</f>
        <v>Lecoq Nathalie</v>
      </c>
      <c r="Y1181" s="31">
        <f>COUNTIF('Base de données'!$B:$B,'Base de données'!$B1181)</f>
        <v>12</v>
      </c>
      <c r="AA1181" s="87" cm="1">
        <f t="array" aca="1" ref="AA1181" ca="1">INDIRECT("'Base de données'!A" &amp; ROW(Y1181))</f>
        <v>45778</v>
      </c>
      <c r="AB1181" s="51" t="str" cm="1">
        <f t="array" aca="1" ref="AB1181" ca="1">INDIRECT("'Base de données'!B" &amp; ROW(Z1181))</f>
        <v>8RHOT</v>
      </c>
    </row>
    <row r="1182" spans="1:28" x14ac:dyDescent="0.3">
      <c r="A1182" s="41" t="str">
        <f ca="1">IF(IF(AND($B1182&lt;&gt;"-",$B1182=$E1182),"Entrée et sortie","-")="Entrée et sortie",'Base de données'!$B1182,"-")</f>
        <v>-</v>
      </c>
      <c r="B1182" s="41" t="str">
        <f t="shared" ca="1" si="75"/>
        <v>-</v>
      </c>
      <c r="C1182" s="41" t="str">
        <f t="shared" ca="1" si="76"/>
        <v>-</v>
      </c>
      <c r="D1182" s="41" t="str">
        <f>IF($F1182="sortie en cours d'année",'Base de données'!$B1182,"-")</f>
        <v>-</v>
      </c>
      <c r="E1182" s="41" t="str">
        <f>IF($H1182="entrée en cours d'année",'Base de données'!$B1182,"-")</f>
        <v>-</v>
      </c>
      <c r="F1182" s="37" t="str">
        <f t="shared" si="73"/>
        <v/>
      </c>
      <c r="G1182" s="37" t="str">
        <f>IF($J1182="mouvement",_xlfn.XLOOKUP('Base de données'!$B1182,$V:$V,$V:$V,0),"")</f>
        <v/>
      </c>
      <c r="H1182" s="37" t="str">
        <f t="shared" si="74"/>
        <v/>
      </c>
      <c r="I1182" s="37" t="str">
        <f>IF($J1182="mouvement",_xlfn.XLOOKUP('Base de données'!$B1182,$K:$K,$K:$K,0),"")</f>
        <v/>
      </c>
      <c r="J1182" s="38" t="str">
        <f>IF(AND(Y1182&lt;&gt;MAX(Y:Y),COUNTIF(K1182:V1182,'Base de données'!$B1182)&gt;0),"mouvement","")</f>
        <v/>
      </c>
      <c r="K1182" s="39" t="str">
        <f>IF(K$1&gt;$AE$1,"-",IFERROR(IF(DATEDIF('Base de données'!$A1182,K$1,"d")&lt;&gt;0,"",'Base de données'!$B1182),""))</f>
        <v/>
      </c>
      <c r="L1182" s="39" t="str">
        <f>IF(L$1&gt;$AE$1,"-",IFERROR(IF(DATEDIF('Base de données'!$A1182,L$1,"d")&lt;&gt;0,"",'Base de données'!$B1182),""))</f>
        <v/>
      </c>
      <c r="M1182" s="39" t="str">
        <f>IF(M$1&gt;$AE$1,"-",IFERROR(IF(DATEDIF('Base de données'!$A1182,M$1,"d")&lt;&gt;0,"",'Base de données'!$B1182),""))</f>
        <v/>
      </c>
      <c r="N1182" s="39" t="str">
        <f>IF(N$1&gt;$AE$1,"-",IFERROR(IF(DATEDIF('Base de données'!$A1182,N$1,"d")&lt;&gt;0,"",'Base de données'!$B1182),""))</f>
        <v/>
      </c>
      <c r="O1182" s="39" t="str">
        <f>IF(O$1&gt;$AE$1,"-",IFERROR(IF(DATEDIF('Base de données'!$A1182,O$1,"d")&lt;&gt;0,"",'Base de données'!$B1182),""))</f>
        <v>9RSMG</v>
      </c>
      <c r="P1182" s="39" t="str">
        <f>IF(P$1&gt;$AE$1,"-",IFERROR(IF(DATEDIF('Base de données'!$A1182,P$1,"d")&lt;&gt;0,"",'Base de données'!$B1182),""))</f>
        <v/>
      </c>
      <c r="Q1182" s="39" t="str">
        <f>IF(Q$1&gt;$AE$1,"-",IFERROR(IF(DATEDIF('Base de données'!$A1182,Q$1,"d")&lt;&gt;0,"",'Base de données'!$B1182),""))</f>
        <v/>
      </c>
      <c r="R1182" s="39" t="str">
        <f>IF(R$1&gt;$AE$1,"-",IFERROR(IF(DATEDIF('Base de données'!$A1182,R$1,"d")&lt;&gt;0,"",'Base de données'!$B1182),""))</f>
        <v/>
      </c>
      <c r="S1182" s="39" t="str">
        <f>IF(S$1&gt;$AE$1,"-",IFERROR(IF(DATEDIF('Base de données'!$A1182,S$1,"d")&lt;&gt;0,"",'Base de données'!$B1182),""))</f>
        <v/>
      </c>
      <c r="T1182" s="39" t="str">
        <f>IF(T$1&gt;$AE$1,"-",IFERROR(IF(DATEDIF('Base de données'!$A1182,T$1,"d")&lt;&gt;0,"",'Base de données'!$B1182),""))</f>
        <v/>
      </c>
      <c r="U1182" s="39" t="str">
        <f>IF(U$1&gt;$AE$1,"-",IFERROR(IF(DATEDIF('Base de données'!$A1182,U$1,"d")&lt;&gt;0,"",'Base de données'!$B1182),""))</f>
        <v/>
      </c>
      <c r="V1182" s="39" t="str">
        <f>IF(V$1&gt;$AE$1,"-",IFERROR(IF(DATEDIF('Base de données'!$A1182,V$1,"d")&lt;&gt;0,"",'Base de données'!$B1182),""))</f>
        <v/>
      </c>
      <c r="W1182" s="34"/>
      <c r="X1182" s="30" t="str">
        <f>'Base de données'!$C1182&amp;" "&amp;'Base de données'!$D1182</f>
        <v>Roussel Colette</v>
      </c>
      <c r="Y1182" s="31">
        <f>COUNTIF('Base de données'!$B:$B,'Base de données'!$B1182)</f>
        <v>12</v>
      </c>
      <c r="AA1182" s="87" cm="1">
        <f t="array" aca="1" ref="AA1182" ca="1">INDIRECT("'Base de données'!A" &amp; ROW(Y1182))</f>
        <v>45778</v>
      </c>
      <c r="AB1182" s="51" t="str" cm="1">
        <f t="array" aca="1" ref="AB1182" ca="1">INDIRECT("'Base de données'!B" &amp; ROW(Z1182))</f>
        <v>9RSMG</v>
      </c>
    </row>
    <row r="1183" spans="1:28" x14ac:dyDescent="0.3">
      <c r="A1183" s="41" t="str">
        <f ca="1">IF(IF(AND($B1183&lt;&gt;"-",$B1183=$E1183),"Entrée et sortie","-")="Entrée et sortie",'Base de données'!$B1183,"-")</f>
        <v>-</v>
      </c>
      <c r="B1183" s="41" t="str">
        <f t="shared" ca="1" si="75"/>
        <v>-</v>
      </c>
      <c r="C1183" s="41" t="str">
        <f t="shared" ca="1" si="76"/>
        <v>-</v>
      </c>
      <c r="D1183" s="41" t="str">
        <f>IF($F1183="sortie en cours d'année",'Base de données'!$B1183,"-")</f>
        <v>-</v>
      </c>
      <c r="E1183" s="41" t="str">
        <f>IF($H1183="entrée en cours d'année",'Base de données'!$B1183,"-")</f>
        <v>-</v>
      </c>
      <c r="F1183" s="37" t="str">
        <f t="shared" si="73"/>
        <v/>
      </c>
      <c r="G1183" s="37" t="str">
        <f>IF($J1183="mouvement",_xlfn.XLOOKUP('Base de données'!$B1183,$V:$V,$V:$V,0),"")</f>
        <v/>
      </c>
      <c r="H1183" s="37" t="str">
        <f t="shared" si="74"/>
        <v/>
      </c>
      <c r="I1183" s="37" t="str">
        <f>IF($J1183="mouvement",_xlfn.XLOOKUP('Base de données'!$B1183,$K:$K,$K:$K,0),"")</f>
        <v/>
      </c>
      <c r="J1183" s="38" t="str">
        <f>IF(AND(Y1183&lt;&gt;MAX(Y:Y),COUNTIF(K1183:V1183,'Base de données'!$B1183)&gt;0),"mouvement","")</f>
        <v/>
      </c>
      <c r="K1183" s="39" t="str">
        <f>IF(K$1&gt;$AE$1,"-",IFERROR(IF(DATEDIF('Base de données'!$A1183,K$1,"d")&lt;&gt;0,"",'Base de données'!$B1183),""))</f>
        <v/>
      </c>
      <c r="L1183" s="39" t="str">
        <f>IF(L$1&gt;$AE$1,"-",IFERROR(IF(DATEDIF('Base de données'!$A1183,L$1,"d")&lt;&gt;0,"",'Base de données'!$B1183),""))</f>
        <v/>
      </c>
      <c r="M1183" s="39" t="str">
        <f>IF(M$1&gt;$AE$1,"-",IFERROR(IF(DATEDIF('Base de données'!$A1183,M$1,"d")&lt;&gt;0,"",'Base de données'!$B1183),""))</f>
        <v/>
      </c>
      <c r="N1183" s="39" t="str">
        <f>IF(N$1&gt;$AE$1,"-",IFERROR(IF(DATEDIF('Base de données'!$A1183,N$1,"d")&lt;&gt;0,"",'Base de données'!$B1183),""))</f>
        <v/>
      </c>
      <c r="O1183" s="39" t="str">
        <f>IF(O$1&gt;$AE$1,"-",IFERROR(IF(DATEDIF('Base de données'!$A1183,O$1,"d")&lt;&gt;0,"",'Base de données'!$B1183),""))</f>
        <v>8HJTZ</v>
      </c>
      <c r="P1183" s="39" t="str">
        <f>IF(P$1&gt;$AE$1,"-",IFERROR(IF(DATEDIF('Base de données'!$A1183,P$1,"d")&lt;&gt;0,"",'Base de données'!$B1183),""))</f>
        <v/>
      </c>
      <c r="Q1183" s="39" t="str">
        <f>IF(Q$1&gt;$AE$1,"-",IFERROR(IF(DATEDIF('Base de données'!$A1183,Q$1,"d")&lt;&gt;0,"",'Base de données'!$B1183),""))</f>
        <v/>
      </c>
      <c r="R1183" s="39" t="str">
        <f>IF(R$1&gt;$AE$1,"-",IFERROR(IF(DATEDIF('Base de données'!$A1183,R$1,"d")&lt;&gt;0,"",'Base de données'!$B1183),""))</f>
        <v/>
      </c>
      <c r="S1183" s="39" t="str">
        <f>IF(S$1&gt;$AE$1,"-",IFERROR(IF(DATEDIF('Base de données'!$A1183,S$1,"d")&lt;&gt;0,"",'Base de données'!$B1183),""))</f>
        <v/>
      </c>
      <c r="T1183" s="39" t="str">
        <f>IF(T$1&gt;$AE$1,"-",IFERROR(IF(DATEDIF('Base de données'!$A1183,T$1,"d")&lt;&gt;0,"",'Base de données'!$B1183),""))</f>
        <v/>
      </c>
      <c r="U1183" s="39" t="str">
        <f>IF(U$1&gt;$AE$1,"-",IFERROR(IF(DATEDIF('Base de données'!$A1183,U$1,"d")&lt;&gt;0,"",'Base de données'!$B1183),""))</f>
        <v/>
      </c>
      <c r="V1183" s="39" t="str">
        <f>IF(V$1&gt;$AE$1,"-",IFERROR(IF(DATEDIF('Base de données'!$A1183,V$1,"d")&lt;&gt;0,"",'Base de données'!$B1183),""))</f>
        <v/>
      </c>
      <c r="W1183" s="34"/>
      <c r="X1183" s="30" t="str">
        <f>'Base de données'!$C1183&amp;" "&amp;'Base de données'!$D1183</f>
        <v>Guilbert Alix</v>
      </c>
      <c r="Y1183" s="31">
        <f>COUNTIF('Base de données'!$B:$B,'Base de données'!$B1183)</f>
        <v>12</v>
      </c>
      <c r="AA1183" s="87" cm="1">
        <f t="array" aca="1" ref="AA1183" ca="1">INDIRECT("'Base de données'!A" &amp; ROW(Y1183))</f>
        <v>45778</v>
      </c>
      <c r="AB1183" s="51" t="str" cm="1">
        <f t="array" aca="1" ref="AB1183" ca="1">INDIRECT("'Base de données'!B" &amp; ROW(Z1183))</f>
        <v>8HJTZ</v>
      </c>
    </row>
    <row r="1184" spans="1:28" x14ac:dyDescent="0.3">
      <c r="A1184" s="41" t="str">
        <f ca="1">IF(IF(AND($B1184&lt;&gt;"-",$B1184=$E1184),"Entrée et sortie","-")="Entrée et sortie",'Base de données'!$B1184,"-")</f>
        <v>-</v>
      </c>
      <c r="B1184" s="41" t="str">
        <f t="shared" ca="1" si="75"/>
        <v>-</v>
      </c>
      <c r="C1184" s="41" t="str">
        <f t="shared" ca="1" si="76"/>
        <v>-</v>
      </c>
      <c r="D1184" s="41" t="str">
        <f>IF($F1184="sortie en cours d'année",'Base de données'!$B1184,"-")</f>
        <v>-</v>
      </c>
      <c r="E1184" s="41" t="str">
        <f>IF($H1184="entrée en cours d'année",'Base de données'!$B1184,"-")</f>
        <v>-</v>
      </c>
      <c r="F1184" s="37" t="str">
        <f t="shared" si="73"/>
        <v/>
      </c>
      <c r="G1184" s="37" t="str">
        <f>IF($J1184="mouvement",_xlfn.XLOOKUP('Base de données'!$B1184,$V:$V,$V:$V,0),"")</f>
        <v/>
      </c>
      <c r="H1184" s="37" t="str">
        <f t="shared" si="74"/>
        <v/>
      </c>
      <c r="I1184" s="37" t="str">
        <f>IF($J1184="mouvement",_xlfn.XLOOKUP('Base de données'!$B1184,$K:$K,$K:$K,0),"")</f>
        <v/>
      </c>
      <c r="J1184" s="38" t="str">
        <f>IF(AND(Y1184&lt;&gt;MAX(Y:Y),COUNTIF(K1184:V1184,'Base de données'!$B1184)&gt;0),"mouvement","")</f>
        <v/>
      </c>
      <c r="K1184" s="39" t="str">
        <f>IF(K$1&gt;$AE$1,"-",IFERROR(IF(DATEDIF('Base de données'!$A1184,K$1,"d")&lt;&gt;0,"",'Base de données'!$B1184),""))</f>
        <v/>
      </c>
      <c r="L1184" s="39" t="str">
        <f>IF(L$1&gt;$AE$1,"-",IFERROR(IF(DATEDIF('Base de données'!$A1184,L$1,"d")&lt;&gt;0,"",'Base de données'!$B1184),""))</f>
        <v/>
      </c>
      <c r="M1184" s="39" t="str">
        <f>IF(M$1&gt;$AE$1,"-",IFERROR(IF(DATEDIF('Base de données'!$A1184,M$1,"d")&lt;&gt;0,"",'Base de données'!$B1184),""))</f>
        <v/>
      </c>
      <c r="N1184" s="39" t="str">
        <f>IF(N$1&gt;$AE$1,"-",IFERROR(IF(DATEDIF('Base de données'!$A1184,N$1,"d")&lt;&gt;0,"",'Base de données'!$B1184),""))</f>
        <v/>
      </c>
      <c r="O1184" s="39" t="str">
        <f>IF(O$1&gt;$AE$1,"-",IFERROR(IF(DATEDIF('Base de données'!$A1184,O$1,"d")&lt;&gt;0,"",'Base de données'!$B1184),""))</f>
        <v>GEMIG</v>
      </c>
      <c r="P1184" s="39" t="str">
        <f>IF(P$1&gt;$AE$1,"-",IFERROR(IF(DATEDIF('Base de données'!$A1184,P$1,"d")&lt;&gt;0,"",'Base de données'!$B1184),""))</f>
        <v/>
      </c>
      <c r="Q1184" s="39" t="str">
        <f>IF(Q$1&gt;$AE$1,"-",IFERROR(IF(DATEDIF('Base de données'!$A1184,Q$1,"d")&lt;&gt;0,"",'Base de données'!$B1184),""))</f>
        <v/>
      </c>
      <c r="R1184" s="39" t="str">
        <f>IF(R$1&gt;$AE$1,"-",IFERROR(IF(DATEDIF('Base de données'!$A1184,R$1,"d")&lt;&gt;0,"",'Base de données'!$B1184),""))</f>
        <v/>
      </c>
      <c r="S1184" s="39" t="str">
        <f>IF(S$1&gt;$AE$1,"-",IFERROR(IF(DATEDIF('Base de données'!$A1184,S$1,"d")&lt;&gt;0,"",'Base de données'!$B1184),""))</f>
        <v/>
      </c>
      <c r="T1184" s="39" t="str">
        <f>IF(T$1&gt;$AE$1,"-",IFERROR(IF(DATEDIF('Base de données'!$A1184,T$1,"d")&lt;&gt;0,"",'Base de données'!$B1184),""))</f>
        <v/>
      </c>
      <c r="U1184" s="39" t="str">
        <f>IF(U$1&gt;$AE$1,"-",IFERROR(IF(DATEDIF('Base de données'!$A1184,U$1,"d")&lt;&gt;0,"",'Base de données'!$B1184),""))</f>
        <v/>
      </c>
      <c r="V1184" s="39" t="str">
        <f>IF(V$1&gt;$AE$1,"-",IFERROR(IF(DATEDIF('Base de données'!$A1184,V$1,"d")&lt;&gt;0,"",'Base de données'!$B1184),""))</f>
        <v/>
      </c>
      <c r="W1184" s="34"/>
      <c r="X1184" s="30" t="str">
        <f>'Base de données'!$C1184&amp;" "&amp;'Base de données'!$D1184</f>
        <v>Boucher Julie</v>
      </c>
      <c r="Y1184" s="31">
        <f>COUNTIF('Base de données'!$B:$B,'Base de données'!$B1184)</f>
        <v>12</v>
      </c>
      <c r="AA1184" s="87" cm="1">
        <f t="array" aca="1" ref="AA1184" ca="1">INDIRECT("'Base de données'!A" &amp; ROW(Y1184))</f>
        <v>45778</v>
      </c>
      <c r="AB1184" s="51" t="str" cm="1">
        <f t="array" aca="1" ref="AB1184" ca="1">INDIRECT("'Base de données'!B" &amp; ROW(Z1184))</f>
        <v>GEMIG</v>
      </c>
    </row>
    <row r="1185" spans="1:28" x14ac:dyDescent="0.3">
      <c r="A1185" s="41" t="str">
        <f ca="1">IF(IF(AND($B1185&lt;&gt;"-",$B1185=$E1185),"Entrée et sortie","-")="Entrée et sortie",'Base de données'!$B1185,"-")</f>
        <v>-</v>
      </c>
      <c r="B1185" s="41" t="str">
        <f t="shared" ca="1" si="75"/>
        <v>-</v>
      </c>
      <c r="C1185" s="41" t="str">
        <f t="shared" ca="1" si="76"/>
        <v>-</v>
      </c>
      <c r="D1185" s="41" t="str">
        <f>IF($F1185="sortie en cours d'année",'Base de données'!$B1185,"-")</f>
        <v>-</v>
      </c>
      <c r="E1185" s="41" t="str">
        <f>IF($H1185="entrée en cours d'année",'Base de données'!$B1185,"-")</f>
        <v>-</v>
      </c>
      <c r="F1185" s="37" t="str">
        <f t="shared" si="73"/>
        <v/>
      </c>
      <c r="G1185" s="37" t="str">
        <f>IF($J1185="mouvement",_xlfn.XLOOKUP('Base de données'!$B1185,$V:$V,$V:$V,0),"")</f>
        <v/>
      </c>
      <c r="H1185" s="37" t="str">
        <f t="shared" si="74"/>
        <v/>
      </c>
      <c r="I1185" s="37" t="str">
        <f>IF($J1185="mouvement",_xlfn.XLOOKUP('Base de données'!$B1185,$K:$K,$K:$K,0),"")</f>
        <v/>
      </c>
      <c r="J1185" s="38" t="str">
        <f>IF(AND(Y1185&lt;&gt;MAX(Y:Y),COUNTIF(K1185:V1185,'Base de données'!$B1185)&gt;0),"mouvement","")</f>
        <v/>
      </c>
      <c r="K1185" s="39" t="str">
        <f>IF(K$1&gt;$AE$1,"-",IFERROR(IF(DATEDIF('Base de données'!$A1185,K$1,"d")&lt;&gt;0,"",'Base de données'!$B1185),""))</f>
        <v/>
      </c>
      <c r="L1185" s="39" t="str">
        <f>IF(L$1&gt;$AE$1,"-",IFERROR(IF(DATEDIF('Base de données'!$A1185,L$1,"d")&lt;&gt;0,"",'Base de données'!$B1185),""))</f>
        <v/>
      </c>
      <c r="M1185" s="39" t="str">
        <f>IF(M$1&gt;$AE$1,"-",IFERROR(IF(DATEDIF('Base de données'!$A1185,M$1,"d")&lt;&gt;0,"",'Base de données'!$B1185),""))</f>
        <v/>
      </c>
      <c r="N1185" s="39" t="str">
        <f>IF(N$1&gt;$AE$1,"-",IFERROR(IF(DATEDIF('Base de données'!$A1185,N$1,"d")&lt;&gt;0,"",'Base de données'!$B1185),""))</f>
        <v/>
      </c>
      <c r="O1185" s="39" t="str">
        <f>IF(O$1&gt;$AE$1,"-",IFERROR(IF(DATEDIF('Base de données'!$A1185,O$1,"d")&lt;&gt;0,"",'Base de données'!$B1185),""))</f>
        <v>A2GS8</v>
      </c>
      <c r="P1185" s="39" t="str">
        <f>IF(P$1&gt;$AE$1,"-",IFERROR(IF(DATEDIF('Base de données'!$A1185,P$1,"d")&lt;&gt;0,"",'Base de données'!$B1185),""))</f>
        <v/>
      </c>
      <c r="Q1185" s="39" t="str">
        <f>IF(Q$1&gt;$AE$1,"-",IFERROR(IF(DATEDIF('Base de données'!$A1185,Q$1,"d")&lt;&gt;0,"",'Base de données'!$B1185),""))</f>
        <v/>
      </c>
      <c r="R1185" s="39" t="str">
        <f>IF(R$1&gt;$AE$1,"-",IFERROR(IF(DATEDIF('Base de données'!$A1185,R$1,"d")&lt;&gt;0,"",'Base de données'!$B1185),""))</f>
        <v/>
      </c>
      <c r="S1185" s="39" t="str">
        <f>IF(S$1&gt;$AE$1,"-",IFERROR(IF(DATEDIF('Base de données'!$A1185,S$1,"d")&lt;&gt;0,"",'Base de données'!$B1185),""))</f>
        <v/>
      </c>
      <c r="T1185" s="39" t="str">
        <f>IF(T$1&gt;$AE$1,"-",IFERROR(IF(DATEDIF('Base de données'!$A1185,T$1,"d")&lt;&gt;0,"",'Base de données'!$B1185),""))</f>
        <v/>
      </c>
      <c r="U1185" s="39" t="str">
        <f>IF(U$1&gt;$AE$1,"-",IFERROR(IF(DATEDIF('Base de données'!$A1185,U$1,"d")&lt;&gt;0,"",'Base de données'!$B1185),""))</f>
        <v/>
      </c>
      <c r="V1185" s="39" t="str">
        <f>IF(V$1&gt;$AE$1,"-",IFERROR(IF(DATEDIF('Base de données'!$A1185,V$1,"d")&lt;&gt;0,"",'Base de données'!$B1185),""))</f>
        <v/>
      </c>
      <c r="W1185" s="34"/>
      <c r="X1185" s="30" t="str">
        <f>'Base de données'!$C1185&amp;" "&amp;'Base de données'!$D1185</f>
        <v>Gomes Anastasie</v>
      </c>
      <c r="Y1185" s="31">
        <f>COUNTIF('Base de données'!$B:$B,'Base de données'!$B1185)</f>
        <v>12</v>
      </c>
      <c r="AA1185" s="87" cm="1">
        <f t="array" aca="1" ref="AA1185" ca="1">INDIRECT("'Base de données'!A" &amp; ROW(Y1185))</f>
        <v>45778</v>
      </c>
      <c r="AB1185" s="51" t="str" cm="1">
        <f t="array" aca="1" ref="AB1185" ca="1">INDIRECT("'Base de données'!B" &amp; ROW(Z1185))</f>
        <v>A2GS8</v>
      </c>
    </row>
    <row r="1186" spans="1:28" x14ac:dyDescent="0.3">
      <c r="A1186" s="41" t="str">
        <f ca="1">IF(IF(AND($B1186&lt;&gt;"-",$B1186=$E1186),"Entrée et sortie","-")="Entrée et sortie",'Base de données'!$B1186,"-")</f>
        <v>-</v>
      </c>
      <c r="B1186" s="41" t="str">
        <f t="shared" ca="1" si="75"/>
        <v>-</v>
      </c>
      <c r="C1186" s="41" t="str">
        <f t="shared" ca="1" si="76"/>
        <v>-</v>
      </c>
      <c r="D1186" s="41" t="str">
        <f>IF($F1186="sortie en cours d'année",'Base de données'!$B1186,"-")</f>
        <v>-</v>
      </c>
      <c r="E1186" s="41" t="str">
        <f>IF($H1186="entrée en cours d'année",'Base de données'!$B1186,"-")</f>
        <v>-</v>
      </c>
      <c r="F1186" s="37" t="str">
        <f t="shared" si="73"/>
        <v/>
      </c>
      <c r="G1186" s="37" t="str">
        <f>IF($J1186="mouvement",_xlfn.XLOOKUP('Base de données'!$B1186,$V:$V,$V:$V,0),"")</f>
        <v/>
      </c>
      <c r="H1186" s="37" t="str">
        <f t="shared" si="74"/>
        <v/>
      </c>
      <c r="I1186" s="37" t="str">
        <f>IF($J1186="mouvement",_xlfn.XLOOKUP('Base de données'!$B1186,$K:$K,$K:$K,0),"")</f>
        <v/>
      </c>
      <c r="J1186" s="38" t="str">
        <f>IF(AND(Y1186&lt;&gt;MAX(Y:Y),COUNTIF(K1186:V1186,'Base de données'!$B1186)&gt;0),"mouvement","")</f>
        <v/>
      </c>
      <c r="K1186" s="39" t="str">
        <f>IF(K$1&gt;$AE$1,"-",IFERROR(IF(DATEDIF('Base de données'!$A1186,K$1,"d")&lt;&gt;0,"",'Base de données'!$B1186),""))</f>
        <v/>
      </c>
      <c r="L1186" s="39" t="str">
        <f>IF(L$1&gt;$AE$1,"-",IFERROR(IF(DATEDIF('Base de données'!$A1186,L$1,"d")&lt;&gt;0,"",'Base de données'!$B1186),""))</f>
        <v/>
      </c>
      <c r="M1186" s="39" t="str">
        <f>IF(M$1&gt;$AE$1,"-",IFERROR(IF(DATEDIF('Base de données'!$A1186,M$1,"d")&lt;&gt;0,"",'Base de données'!$B1186),""))</f>
        <v/>
      </c>
      <c r="N1186" s="39" t="str">
        <f>IF(N$1&gt;$AE$1,"-",IFERROR(IF(DATEDIF('Base de données'!$A1186,N$1,"d")&lt;&gt;0,"",'Base de données'!$B1186),""))</f>
        <v/>
      </c>
      <c r="O1186" s="39" t="str">
        <f>IF(O$1&gt;$AE$1,"-",IFERROR(IF(DATEDIF('Base de données'!$A1186,O$1,"d")&lt;&gt;0,"",'Base de données'!$B1186),""))</f>
        <v>C52IR</v>
      </c>
      <c r="P1186" s="39" t="str">
        <f>IF(P$1&gt;$AE$1,"-",IFERROR(IF(DATEDIF('Base de données'!$A1186,P$1,"d")&lt;&gt;0,"",'Base de données'!$B1186),""))</f>
        <v/>
      </c>
      <c r="Q1186" s="39" t="str">
        <f>IF(Q$1&gt;$AE$1,"-",IFERROR(IF(DATEDIF('Base de données'!$A1186,Q$1,"d")&lt;&gt;0,"",'Base de données'!$B1186),""))</f>
        <v/>
      </c>
      <c r="R1186" s="39" t="str">
        <f>IF(R$1&gt;$AE$1,"-",IFERROR(IF(DATEDIF('Base de données'!$A1186,R$1,"d")&lt;&gt;0,"",'Base de données'!$B1186),""))</f>
        <v/>
      </c>
      <c r="S1186" s="39" t="str">
        <f>IF(S$1&gt;$AE$1,"-",IFERROR(IF(DATEDIF('Base de données'!$A1186,S$1,"d")&lt;&gt;0,"",'Base de données'!$B1186),""))</f>
        <v/>
      </c>
      <c r="T1186" s="39" t="str">
        <f>IF(T$1&gt;$AE$1,"-",IFERROR(IF(DATEDIF('Base de données'!$A1186,T$1,"d")&lt;&gt;0,"",'Base de données'!$B1186),""))</f>
        <v/>
      </c>
      <c r="U1186" s="39" t="str">
        <f>IF(U$1&gt;$AE$1,"-",IFERROR(IF(DATEDIF('Base de données'!$A1186,U$1,"d")&lt;&gt;0,"",'Base de données'!$B1186),""))</f>
        <v/>
      </c>
      <c r="V1186" s="39" t="str">
        <f>IF(V$1&gt;$AE$1,"-",IFERROR(IF(DATEDIF('Base de données'!$A1186,V$1,"d")&lt;&gt;0,"",'Base de données'!$B1186),""))</f>
        <v/>
      </c>
      <c r="W1186" s="34"/>
      <c r="X1186" s="30" t="str">
        <f>'Base de données'!$C1186&amp;" "&amp;'Base de données'!$D1186</f>
        <v>Durand Victor</v>
      </c>
      <c r="Y1186" s="31">
        <f>COUNTIF('Base de données'!$B:$B,'Base de données'!$B1186)</f>
        <v>12</v>
      </c>
      <c r="AA1186" s="87" cm="1">
        <f t="array" aca="1" ref="AA1186" ca="1">INDIRECT("'Base de données'!A" &amp; ROW(Y1186))</f>
        <v>45778</v>
      </c>
      <c r="AB1186" s="51" t="str" cm="1">
        <f t="array" aca="1" ref="AB1186" ca="1">INDIRECT("'Base de données'!B" &amp; ROW(Z1186))</f>
        <v>C52IR</v>
      </c>
    </row>
    <row r="1187" spans="1:28" x14ac:dyDescent="0.3">
      <c r="A1187" s="41" t="str">
        <f ca="1">IF(IF(AND($B1187&lt;&gt;"-",$B1187=$E1187),"Entrée et sortie","-")="Entrée et sortie",'Base de données'!$B1187,"-")</f>
        <v>-</v>
      </c>
      <c r="B1187" s="41" t="str">
        <f t="shared" ca="1" si="75"/>
        <v>-</v>
      </c>
      <c r="C1187" s="41" t="str">
        <f t="shared" ca="1" si="76"/>
        <v>-</v>
      </c>
      <c r="D1187" s="41" t="str">
        <f>IF($F1187="sortie en cours d'année",'Base de données'!$B1187,"-")</f>
        <v>-</v>
      </c>
      <c r="E1187" s="41" t="str">
        <f>IF($H1187="entrée en cours d'année",'Base de données'!$B1187,"-")</f>
        <v>-</v>
      </c>
      <c r="F1187" s="37" t="str">
        <f t="shared" si="73"/>
        <v/>
      </c>
      <c r="G1187" s="37" t="str">
        <f>IF($J1187="mouvement",_xlfn.XLOOKUP('Base de données'!$B1187,$V:$V,$V:$V,0),"")</f>
        <v/>
      </c>
      <c r="H1187" s="37" t="str">
        <f t="shared" si="74"/>
        <v/>
      </c>
      <c r="I1187" s="37" t="str">
        <f>IF($J1187="mouvement",_xlfn.XLOOKUP('Base de données'!$B1187,$K:$K,$K:$K,0),"")</f>
        <v/>
      </c>
      <c r="J1187" s="38" t="str">
        <f>IF(AND(Y1187&lt;&gt;MAX(Y:Y),COUNTIF(K1187:V1187,'Base de données'!$B1187)&gt;0),"mouvement","")</f>
        <v/>
      </c>
      <c r="K1187" s="39" t="str">
        <f>IF(K$1&gt;$AE$1,"-",IFERROR(IF(DATEDIF('Base de données'!$A1187,K$1,"d")&lt;&gt;0,"",'Base de données'!$B1187),""))</f>
        <v/>
      </c>
      <c r="L1187" s="39" t="str">
        <f>IF(L$1&gt;$AE$1,"-",IFERROR(IF(DATEDIF('Base de données'!$A1187,L$1,"d")&lt;&gt;0,"",'Base de données'!$B1187),""))</f>
        <v/>
      </c>
      <c r="M1187" s="39" t="str">
        <f>IF(M$1&gt;$AE$1,"-",IFERROR(IF(DATEDIF('Base de données'!$A1187,M$1,"d")&lt;&gt;0,"",'Base de données'!$B1187),""))</f>
        <v/>
      </c>
      <c r="N1187" s="39" t="str">
        <f>IF(N$1&gt;$AE$1,"-",IFERROR(IF(DATEDIF('Base de données'!$A1187,N$1,"d")&lt;&gt;0,"",'Base de données'!$B1187),""))</f>
        <v/>
      </c>
      <c r="O1187" s="39" t="str">
        <f>IF(O$1&gt;$AE$1,"-",IFERROR(IF(DATEDIF('Base de données'!$A1187,O$1,"d")&lt;&gt;0,"",'Base de données'!$B1187),""))</f>
        <v>5014G</v>
      </c>
      <c r="P1187" s="39" t="str">
        <f>IF(P$1&gt;$AE$1,"-",IFERROR(IF(DATEDIF('Base de données'!$A1187,P$1,"d")&lt;&gt;0,"",'Base de données'!$B1187),""))</f>
        <v/>
      </c>
      <c r="Q1187" s="39" t="str">
        <f>IF(Q$1&gt;$AE$1,"-",IFERROR(IF(DATEDIF('Base de données'!$A1187,Q$1,"d")&lt;&gt;0,"",'Base de données'!$B1187),""))</f>
        <v/>
      </c>
      <c r="R1187" s="39" t="str">
        <f>IF(R$1&gt;$AE$1,"-",IFERROR(IF(DATEDIF('Base de données'!$A1187,R$1,"d")&lt;&gt;0,"",'Base de données'!$B1187),""))</f>
        <v/>
      </c>
      <c r="S1187" s="39" t="str">
        <f>IF(S$1&gt;$AE$1,"-",IFERROR(IF(DATEDIF('Base de données'!$A1187,S$1,"d")&lt;&gt;0,"",'Base de données'!$B1187),""))</f>
        <v/>
      </c>
      <c r="T1187" s="39" t="str">
        <f>IF(T$1&gt;$AE$1,"-",IFERROR(IF(DATEDIF('Base de données'!$A1187,T$1,"d")&lt;&gt;0,"",'Base de données'!$B1187),""))</f>
        <v/>
      </c>
      <c r="U1187" s="39" t="str">
        <f>IF(U$1&gt;$AE$1,"-",IFERROR(IF(DATEDIF('Base de données'!$A1187,U$1,"d")&lt;&gt;0,"",'Base de données'!$B1187),""))</f>
        <v/>
      </c>
      <c r="V1187" s="39" t="str">
        <f>IF(V$1&gt;$AE$1,"-",IFERROR(IF(DATEDIF('Base de données'!$A1187,V$1,"d")&lt;&gt;0,"",'Base de données'!$B1187),""))</f>
        <v/>
      </c>
      <c r="W1187" s="34"/>
      <c r="X1187" s="30" t="str">
        <f>'Base de données'!$C1187&amp;" "&amp;'Base de données'!$D1187</f>
        <v>Leroy Arnaude</v>
      </c>
      <c r="Y1187" s="31">
        <f>COUNTIF('Base de données'!$B:$B,'Base de données'!$B1187)</f>
        <v>12</v>
      </c>
      <c r="AA1187" s="87" cm="1">
        <f t="array" aca="1" ref="AA1187" ca="1">INDIRECT("'Base de données'!A" &amp; ROW(Y1187))</f>
        <v>45778</v>
      </c>
      <c r="AB1187" s="51" t="str" cm="1">
        <f t="array" aca="1" ref="AB1187" ca="1">INDIRECT("'Base de données'!B" &amp; ROW(Z1187))</f>
        <v>5014G</v>
      </c>
    </row>
    <row r="1188" spans="1:28" x14ac:dyDescent="0.3">
      <c r="A1188" s="41" t="str">
        <f ca="1">IF(IF(AND($B1188&lt;&gt;"-",$B1188=$E1188),"Entrée et sortie","-")="Entrée et sortie",'Base de données'!$B1188,"-")</f>
        <v>-</v>
      </c>
      <c r="B1188" s="41" t="str">
        <f t="shared" ca="1" si="75"/>
        <v>IXQH2</v>
      </c>
      <c r="C1188" s="41" t="str">
        <f t="shared" ca="1" si="76"/>
        <v>IXQH2</v>
      </c>
      <c r="D1188" s="41" t="str">
        <f>IF($F1188="sortie en cours d'année",'Base de données'!$B1188,"-")</f>
        <v>IXQH2</v>
      </c>
      <c r="E1188" s="41" t="str">
        <f>IF($H1188="entrée en cours d'année",'Base de données'!$B1188,"-")</f>
        <v>-</v>
      </c>
      <c r="F1188" s="37" t="str">
        <f t="shared" si="73"/>
        <v>sortie en cours d'année</v>
      </c>
      <c r="G1188" s="37">
        <f>IF($J1188="mouvement",_xlfn.XLOOKUP('Base de données'!$B1188,$V:$V,$V:$V,0),"")</f>
        <v>0</v>
      </c>
      <c r="H1188" s="37" t="str">
        <f t="shared" si="74"/>
        <v/>
      </c>
      <c r="I1188" s="37" t="str">
        <f>IF($J1188="mouvement",_xlfn.XLOOKUP('Base de données'!$B1188,$K:$K,$K:$K,0),"")</f>
        <v>IXQH2</v>
      </c>
      <c r="J1188" s="38" t="str">
        <f>IF(AND(Y1188&lt;&gt;MAX(Y:Y),COUNTIF(K1188:V1188,'Base de données'!$B1188)&gt;0),"mouvement","")</f>
        <v>mouvement</v>
      </c>
      <c r="K1188" s="39" t="str">
        <f>IF(K$1&gt;$AE$1,"-",IFERROR(IF(DATEDIF('Base de données'!$A1188,K$1,"d")&lt;&gt;0,"",'Base de données'!$B1188),""))</f>
        <v/>
      </c>
      <c r="L1188" s="39" t="str">
        <f>IF(L$1&gt;$AE$1,"-",IFERROR(IF(DATEDIF('Base de données'!$A1188,L$1,"d")&lt;&gt;0,"",'Base de données'!$B1188),""))</f>
        <v/>
      </c>
      <c r="M1188" s="39" t="str">
        <f>IF(M$1&gt;$AE$1,"-",IFERROR(IF(DATEDIF('Base de données'!$A1188,M$1,"d")&lt;&gt;0,"",'Base de données'!$B1188),""))</f>
        <v/>
      </c>
      <c r="N1188" s="39" t="str">
        <f>IF(N$1&gt;$AE$1,"-",IFERROR(IF(DATEDIF('Base de données'!$A1188,N$1,"d")&lt;&gt;0,"",'Base de données'!$B1188),""))</f>
        <v/>
      </c>
      <c r="O1188" s="39" t="str">
        <f>IF(O$1&gt;$AE$1,"-",IFERROR(IF(DATEDIF('Base de données'!$A1188,O$1,"d")&lt;&gt;0,"",'Base de données'!$B1188),""))</f>
        <v>IXQH2</v>
      </c>
      <c r="P1188" s="39" t="str">
        <f>IF(P$1&gt;$AE$1,"-",IFERROR(IF(DATEDIF('Base de données'!$A1188,P$1,"d")&lt;&gt;0,"",'Base de données'!$B1188),""))</f>
        <v/>
      </c>
      <c r="Q1188" s="39" t="str">
        <f>IF(Q$1&gt;$AE$1,"-",IFERROR(IF(DATEDIF('Base de données'!$A1188,Q$1,"d")&lt;&gt;0,"",'Base de données'!$B1188),""))</f>
        <v/>
      </c>
      <c r="R1188" s="39" t="str">
        <f>IF(R$1&gt;$AE$1,"-",IFERROR(IF(DATEDIF('Base de données'!$A1188,R$1,"d")&lt;&gt;0,"",'Base de données'!$B1188),""))</f>
        <v/>
      </c>
      <c r="S1188" s="39" t="str">
        <f>IF(S$1&gt;$AE$1,"-",IFERROR(IF(DATEDIF('Base de données'!$A1188,S$1,"d")&lt;&gt;0,"",'Base de données'!$B1188),""))</f>
        <v/>
      </c>
      <c r="T1188" s="39" t="str">
        <f>IF(T$1&gt;$AE$1,"-",IFERROR(IF(DATEDIF('Base de données'!$A1188,T$1,"d")&lt;&gt;0,"",'Base de données'!$B1188),""))</f>
        <v/>
      </c>
      <c r="U1188" s="39" t="str">
        <f>IF(U$1&gt;$AE$1,"-",IFERROR(IF(DATEDIF('Base de données'!$A1188,U$1,"d")&lt;&gt;0,"",'Base de données'!$B1188),""))</f>
        <v/>
      </c>
      <c r="V1188" s="39" t="str">
        <f>IF(V$1&gt;$AE$1,"-",IFERROR(IF(DATEDIF('Base de données'!$A1188,V$1,"d")&lt;&gt;0,"",'Base de données'!$B1188),""))</f>
        <v/>
      </c>
      <c r="W1188" s="34"/>
      <c r="X1188" s="30" t="str">
        <f>'Base de données'!$C1188&amp;" "&amp;'Base de données'!$D1188</f>
        <v>Dias Xavier</v>
      </c>
      <c r="Y1188" s="31">
        <f>COUNTIF('Base de données'!$B:$B,'Base de données'!$B1188)</f>
        <v>6</v>
      </c>
      <c r="AA1188" s="87" cm="1">
        <f t="array" aca="1" ref="AA1188" ca="1">INDIRECT("'Base de données'!A" &amp; ROW(Y1188))</f>
        <v>45778</v>
      </c>
      <c r="AB1188" s="51" t="str" cm="1">
        <f t="array" aca="1" ref="AB1188" ca="1">INDIRECT("'Base de données'!B" &amp; ROW(Z1188))</f>
        <v>IXQH2</v>
      </c>
    </row>
    <row r="1189" spans="1:28" x14ac:dyDescent="0.3">
      <c r="A1189" s="41" t="str">
        <f ca="1">IF(IF(AND($B1189&lt;&gt;"-",$B1189=$E1189),"Entrée et sortie","-")="Entrée et sortie",'Base de données'!$B1189,"-")</f>
        <v>-</v>
      </c>
      <c r="B1189" s="41" t="str">
        <f t="shared" ca="1" si="75"/>
        <v>-</v>
      </c>
      <c r="C1189" s="41" t="str">
        <f t="shared" ca="1" si="76"/>
        <v>-</v>
      </c>
      <c r="D1189" s="41" t="str">
        <f>IF($F1189="sortie en cours d'année",'Base de données'!$B1189,"-")</f>
        <v>-</v>
      </c>
      <c r="E1189" s="41" t="str">
        <f>IF($H1189="entrée en cours d'année",'Base de données'!$B1189,"-")</f>
        <v>-</v>
      </c>
      <c r="F1189" s="37" t="str">
        <f t="shared" si="73"/>
        <v/>
      </c>
      <c r="G1189" s="37" t="str">
        <f>IF($J1189="mouvement",_xlfn.XLOOKUP('Base de données'!$B1189,$V:$V,$V:$V,0),"")</f>
        <v/>
      </c>
      <c r="H1189" s="37" t="str">
        <f t="shared" si="74"/>
        <v/>
      </c>
      <c r="I1189" s="37" t="str">
        <f>IF($J1189="mouvement",_xlfn.XLOOKUP('Base de données'!$B1189,$K:$K,$K:$K,0),"")</f>
        <v/>
      </c>
      <c r="J1189" s="38" t="str">
        <f>IF(AND(Y1189&lt;&gt;MAX(Y:Y),COUNTIF(K1189:V1189,'Base de données'!$B1189)&gt;0),"mouvement","")</f>
        <v/>
      </c>
      <c r="K1189" s="39" t="str">
        <f>IF(K$1&gt;$AE$1,"-",IFERROR(IF(DATEDIF('Base de données'!$A1189,K$1,"d")&lt;&gt;0,"",'Base de données'!$B1189),""))</f>
        <v/>
      </c>
      <c r="L1189" s="39" t="str">
        <f>IF(L$1&gt;$AE$1,"-",IFERROR(IF(DATEDIF('Base de données'!$A1189,L$1,"d")&lt;&gt;0,"",'Base de données'!$B1189),""))</f>
        <v/>
      </c>
      <c r="M1189" s="39" t="str">
        <f>IF(M$1&gt;$AE$1,"-",IFERROR(IF(DATEDIF('Base de données'!$A1189,M$1,"d")&lt;&gt;0,"",'Base de données'!$B1189),""))</f>
        <v/>
      </c>
      <c r="N1189" s="39" t="str">
        <f>IF(N$1&gt;$AE$1,"-",IFERROR(IF(DATEDIF('Base de données'!$A1189,N$1,"d")&lt;&gt;0,"",'Base de données'!$B1189),""))</f>
        <v/>
      </c>
      <c r="O1189" s="39" t="str">
        <f>IF(O$1&gt;$AE$1,"-",IFERROR(IF(DATEDIF('Base de données'!$A1189,O$1,"d")&lt;&gt;0,"",'Base de données'!$B1189),""))</f>
        <v>4G8KE</v>
      </c>
      <c r="P1189" s="39" t="str">
        <f>IF(P$1&gt;$AE$1,"-",IFERROR(IF(DATEDIF('Base de données'!$A1189,P$1,"d")&lt;&gt;0,"",'Base de données'!$B1189),""))</f>
        <v/>
      </c>
      <c r="Q1189" s="39" t="str">
        <f>IF(Q$1&gt;$AE$1,"-",IFERROR(IF(DATEDIF('Base de données'!$A1189,Q$1,"d")&lt;&gt;0,"",'Base de données'!$B1189),""))</f>
        <v/>
      </c>
      <c r="R1189" s="39" t="str">
        <f>IF(R$1&gt;$AE$1,"-",IFERROR(IF(DATEDIF('Base de données'!$A1189,R$1,"d")&lt;&gt;0,"",'Base de données'!$B1189),""))</f>
        <v/>
      </c>
      <c r="S1189" s="39" t="str">
        <f>IF(S$1&gt;$AE$1,"-",IFERROR(IF(DATEDIF('Base de données'!$A1189,S$1,"d")&lt;&gt;0,"",'Base de données'!$B1189),""))</f>
        <v/>
      </c>
      <c r="T1189" s="39" t="str">
        <f>IF(T$1&gt;$AE$1,"-",IFERROR(IF(DATEDIF('Base de données'!$A1189,T$1,"d")&lt;&gt;0,"",'Base de données'!$B1189),""))</f>
        <v/>
      </c>
      <c r="U1189" s="39" t="str">
        <f>IF(U$1&gt;$AE$1,"-",IFERROR(IF(DATEDIF('Base de données'!$A1189,U$1,"d")&lt;&gt;0,"",'Base de données'!$B1189),""))</f>
        <v/>
      </c>
      <c r="V1189" s="39" t="str">
        <f>IF(V$1&gt;$AE$1,"-",IFERROR(IF(DATEDIF('Base de données'!$A1189,V$1,"d")&lt;&gt;0,"",'Base de données'!$B1189),""))</f>
        <v/>
      </c>
      <c r="W1189" s="34"/>
      <c r="X1189" s="30" t="str">
        <f>'Base de données'!$C1189&amp;" "&amp;'Base de données'!$D1189</f>
        <v>Blot Jeanne</v>
      </c>
      <c r="Y1189" s="31">
        <f>COUNTIF('Base de données'!$B:$B,'Base de données'!$B1189)</f>
        <v>12</v>
      </c>
      <c r="AA1189" s="87" cm="1">
        <f t="array" aca="1" ref="AA1189" ca="1">INDIRECT("'Base de données'!A" &amp; ROW(Y1189))</f>
        <v>45778</v>
      </c>
      <c r="AB1189" s="51" t="str" cm="1">
        <f t="array" aca="1" ref="AB1189" ca="1">INDIRECT("'Base de données'!B" &amp; ROW(Z1189))</f>
        <v>4G8KE</v>
      </c>
    </row>
    <row r="1190" spans="1:28" x14ac:dyDescent="0.3">
      <c r="A1190" s="41" t="str">
        <f ca="1">IF(IF(AND($B1190&lt;&gt;"-",$B1190=$E1190),"Entrée et sortie","-")="Entrée et sortie",'Base de données'!$B1190,"-")</f>
        <v>-</v>
      </c>
      <c r="B1190" s="41" t="str">
        <f t="shared" ca="1" si="75"/>
        <v>-</v>
      </c>
      <c r="C1190" s="41" t="str">
        <f t="shared" ca="1" si="76"/>
        <v>-</v>
      </c>
      <c r="D1190" s="41" t="str">
        <f>IF($F1190="sortie en cours d'année",'Base de données'!$B1190,"-")</f>
        <v>-</v>
      </c>
      <c r="E1190" s="41" t="str">
        <f>IF($H1190="entrée en cours d'année",'Base de données'!$B1190,"-")</f>
        <v>-</v>
      </c>
      <c r="F1190" s="37" t="str">
        <f t="shared" si="73"/>
        <v/>
      </c>
      <c r="G1190" s="37" t="str">
        <f>IF($J1190="mouvement",_xlfn.XLOOKUP('Base de données'!$B1190,$V:$V,$V:$V,0),"")</f>
        <v/>
      </c>
      <c r="H1190" s="37" t="str">
        <f t="shared" si="74"/>
        <v/>
      </c>
      <c r="I1190" s="37" t="str">
        <f>IF($J1190="mouvement",_xlfn.XLOOKUP('Base de données'!$B1190,$K:$K,$K:$K,0),"")</f>
        <v/>
      </c>
      <c r="J1190" s="38" t="str">
        <f>IF(AND(Y1190&lt;&gt;MAX(Y:Y),COUNTIF(K1190:V1190,'Base de données'!$B1190)&gt;0),"mouvement","")</f>
        <v/>
      </c>
      <c r="K1190" s="39" t="str">
        <f>IF(K$1&gt;$AE$1,"-",IFERROR(IF(DATEDIF('Base de données'!$A1190,K$1,"d")&lt;&gt;0,"",'Base de données'!$B1190),""))</f>
        <v/>
      </c>
      <c r="L1190" s="39" t="str">
        <f>IF(L$1&gt;$AE$1,"-",IFERROR(IF(DATEDIF('Base de données'!$A1190,L$1,"d")&lt;&gt;0,"",'Base de données'!$B1190),""))</f>
        <v/>
      </c>
      <c r="M1190" s="39" t="str">
        <f>IF(M$1&gt;$AE$1,"-",IFERROR(IF(DATEDIF('Base de données'!$A1190,M$1,"d")&lt;&gt;0,"",'Base de données'!$B1190),""))</f>
        <v/>
      </c>
      <c r="N1190" s="39" t="str">
        <f>IF(N$1&gt;$AE$1,"-",IFERROR(IF(DATEDIF('Base de données'!$A1190,N$1,"d")&lt;&gt;0,"",'Base de données'!$B1190),""))</f>
        <v/>
      </c>
      <c r="O1190" s="39" t="str">
        <f>IF(O$1&gt;$AE$1,"-",IFERROR(IF(DATEDIF('Base de données'!$A1190,O$1,"d")&lt;&gt;0,"",'Base de données'!$B1190),""))</f>
        <v>8MUUW</v>
      </c>
      <c r="P1190" s="39" t="str">
        <f>IF(P$1&gt;$AE$1,"-",IFERROR(IF(DATEDIF('Base de données'!$A1190,P$1,"d")&lt;&gt;0,"",'Base de données'!$B1190),""))</f>
        <v/>
      </c>
      <c r="Q1190" s="39" t="str">
        <f>IF(Q$1&gt;$AE$1,"-",IFERROR(IF(DATEDIF('Base de données'!$A1190,Q$1,"d")&lt;&gt;0,"",'Base de données'!$B1190),""))</f>
        <v/>
      </c>
      <c r="R1190" s="39" t="str">
        <f>IF(R$1&gt;$AE$1,"-",IFERROR(IF(DATEDIF('Base de données'!$A1190,R$1,"d")&lt;&gt;0,"",'Base de données'!$B1190),""))</f>
        <v/>
      </c>
      <c r="S1190" s="39" t="str">
        <f>IF(S$1&gt;$AE$1,"-",IFERROR(IF(DATEDIF('Base de données'!$A1190,S$1,"d")&lt;&gt;0,"",'Base de données'!$B1190),""))</f>
        <v/>
      </c>
      <c r="T1190" s="39" t="str">
        <f>IF(T$1&gt;$AE$1,"-",IFERROR(IF(DATEDIF('Base de données'!$A1190,T$1,"d")&lt;&gt;0,"",'Base de données'!$B1190),""))</f>
        <v/>
      </c>
      <c r="U1190" s="39" t="str">
        <f>IF(U$1&gt;$AE$1,"-",IFERROR(IF(DATEDIF('Base de données'!$A1190,U$1,"d")&lt;&gt;0,"",'Base de données'!$B1190),""))</f>
        <v/>
      </c>
      <c r="V1190" s="39" t="str">
        <f>IF(V$1&gt;$AE$1,"-",IFERROR(IF(DATEDIF('Base de données'!$A1190,V$1,"d")&lt;&gt;0,"",'Base de données'!$B1190),""))</f>
        <v/>
      </c>
      <c r="W1190" s="34"/>
      <c r="X1190" s="30" t="str">
        <f>'Base de données'!$C1190&amp;" "&amp;'Base de données'!$D1190</f>
        <v>Rossi Gilles</v>
      </c>
      <c r="Y1190" s="31">
        <f>COUNTIF('Base de données'!$B:$B,'Base de données'!$B1190)</f>
        <v>12</v>
      </c>
      <c r="AA1190" s="87" cm="1">
        <f t="array" aca="1" ref="AA1190" ca="1">INDIRECT("'Base de données'!A" &amp; ROW(Y1190))</f>
        <v>45778</v>
      </c>
      <c r="AB1190" s="51" t="str" cm="1">
        <f t="array" aca="1" ref="AB1190" ca="1">INDIRECT("'Base de données'!B" &amp; ROW(Z1190))</f>
        <v>8MUUW</v>
      </c>
    </row>
    <row r="1191" spans="1:28" x14ac:dyDescent="0.3">
      <c r="A1191" s="41" t="str">
        <f ca="1">IF(IF(AND($B1191&lt;&gt;"-",$B1191=$E1191),"Entrée et sortie","-")="Entrée et sortie",'Base de données'!$B1191,"-")</f>
        <v>-</v>
      </c>
      <c r="B1191" s="41" t="str">
        <f t="shared" ca="1" si="75"/>
        <v>E904E</v>
      </c>
      <c r="C1191" s="41" t="str">
        <f t="shared" ca="1" si="76"/>
        <v>E904E</v>
      </c>
      <c r="D1191" s="41" t="str">
        <f>IF($F1191="sortie en cours d'année",'Base de données'!$B1191,"-")</f>
        <v>E904E</v>
      </c>
      <c r="E1191" s="41" t="str">
        <f>IF($H1191="entrée en cours d'année",'Base de données'!$B1191,"-")</f>
        <v>-</v>
      </c>
      <c r="F1191" s="37" t="str">
        <f t="shared" si="73"/>
        <v>sortie en cours d'année</v>
      </c>
      <c r="G1191" s="37">
        <f>IF($J1191="mouvement",_xlfn.XLOOKUP('Base de données'!$B1191,$V:$V,$V:$V,0),"")</f>
        <v>0</v>
      </c>
      <c r="H1191" s="37" t="str">
        <f t="shared" si="74"/>
        <v/>
      </c>
      <c r="I1191" s="37" t="str">
        <f>IF($J1191="mouvement",_xlfn.XLOOKUP('Base de données'!$B1191,$K:$K,$K:$K,0),"")</f>
        <v>E904E</v>
      </c>
      <c r="J1191" s="38" t="str">
        <f>IF(AND(Y1191&lt;&gt;MAX(Y:Y),COUNTIF(K1191:V1191,'Base de données'!$B1191)&gt;0),"mouvement","")</f>
        <v>mouvement</v>
      </c>
      <c r="K1191" s="39" t="str">
        <f>IF(K$1&gt;$AE$1,"-",IFERROR(IF(DATEDIF('Base de données'!$A1191,K$1,"d")&lt;&gt;0,"",'Base de données'!$B1191),""))</f>
        <v/>
      </c>
      <c r="L1191" s="39" t="str">
        <f>IF(L$1&gt;$AE$1,"-",IFERROR(IF(DATEDIF('Base de données'!$A1191,L$1,"d")&lt;&gt;0,"",'Base de données'!$B1191),""))</f>
        <v/>
      </c>
      <c r="M1191" s="39" t="str">
        <f>IF(M$1&gt;$AE$1,"-",IFERROR(IF(DATEDIF('Base de données'!$A1191,M$1,"d")&lt;&gt;0,"",'Base de données'!$B1191),""))</f>
        <v/>
      </c>
      <c r="N1191" s="39" t="str">
        <f>IF(N$1&gt;$AE$1,"-",IFERROR(IF(DATEDIF('Base de données'!$A1191,N$1,"d")&lt;&gt;0,"",'Base de données'!$B1191),""))</f>
        <v/>
      </c>
      <c r="O1191" s="39" t="str">
        <f>IF(O$1&gt;$AE$1,"-",IFERROR(IF(DATEDIF('Base de données'!$A1191,O$1,"d")&lt;&gt;0,"",'Base de données'!$B1191),""))</f>
        <v>E904E</v>
      </c>
      <c r="P1191" s="39" t="str">
        <f>IF(P$1&gt;$AE$1,"-",IFERROR(IF(DATEDIF('Base de données'!$A1191,P$1,"d")&lt;&gt;0,"",'Base de données'!$B1191),""))</f>
        <v/>
      </c>
      <c r="Q1191" s="39" t="str">
        <f>IF(Q$1&gt;$AE$1,"-",IFERROR(IF(DATEDIF('Base de données'!$A1191,Q$1,"d")&lt;&gt;0,"",'Base de données'!$B1191),""))</f>
        <v/>
      </c>
      <c r="R1191" s="39" t="str">
        <f>IF(R$1&gt;$AE$1,"-",IFERROR(IF(DATEDIF('Base de données'!$A1191,R$1,"d")&lt;&gt;0,"",'Base de données'!$B1191),""))</f>
        <v/>
      </c>
      <c r="S1191" s="39" t="str">
        <f>IF(S$1&gt;$AE$1,"-",IFERROR(IF(DATEDIF('Base de données'!$A1191,S$1,"d")&lt;&gt;0,"",'Base de données'!$B1191),""))</f>
        <v/>
      </c>
      <c r="T1191" s="39" t="str">
        <f>IF(T$1&gt;$AE$1,"-",IFERROR(IF(DATEDIF('Base de données'!$A1191,T$1,"d")&lt;&gt;0,"",'Base de données'!$B1191),""))</f>
        <v/>
      </c>
      <c r="U1191" s="39" t="str">
        <f>IF(U$1&gt;$AE$1,"-",IFERROR(IF(DATEDIF('Base de données'!$A1191,U$1,"d")&lt;&gt;0,"",'Base de données'!$B1191),""))</f>
        <v/>
      </c>
      <c r="V1191" s="39" t="str">
        <f>IF(V$1&gt;$AE$1,"-",IFERROR(IF(DATEDIF('Base de données'!$A1191,V$1,"d")&lt;&gt;0,"",'Base de données'!$B1191),""))</f>
        <v/>
      </c>
      <c r="W1191" s="34"/>
      <c r="X1191" s="30" t="str">
        <f>'Base de données'!$C1191&amp;" "&amp;'Base de données'!$D1191</f>
        <v>Rousset Grégoire</v>
      </c>
      <c r="Y1191" s="31">
        <f>COUNTIF('Base de données'!$B:$B,'Base de données'!$B1191)</f>
        <v>8</v>
      </c>
      <c r="AA1191" s="87" cm="1">
        <f t="array" aca="1" ref="AA1191" ca="1">INDIRECT("'Base de données'!A" &amp; ROW(Y1191))</f>
        <v>45778</v>
      </c>
      <c r="AB1191" s="51" t="str" cm="1">
        <f t="array" aca="1" ref="AB1191" ca="1">INDIRECT("'Base de données'!B" &amp; ROW(Z1191))</f>
        <v>E904E</v>
      </c>
    </row>
    <row r="1192" spans="1:28" x14ac:dyDescent="0.3">
      <c r="A1192" s="41" t="str">
        <f ca="1">IF(IF(AND($B1192&lt;&gt;"-",$B1192=$E1192),"Entrée et sortie","-")="Entrée et sortie",'Base de données'!$B1192,"-")</f>
        <v>-</v>
      </c>
      <c r="B1192" s="41" t="str">
        <f t="shared" ca="1" si="75"/>
        <v>-</v>
      </c>
      <c r="C1192" s="41" t="str">
        <f t="shared" ca="1" si="76"/>
        <v>-</v>
      </c>
      <c r="D1192" s="41" t="str">
        <f>IF($F1192="sortie en cours d'année",'Base de données'!$B1192,"-")</f>
        <v>-</v>
      </c>
      <c r="E1192" s="41" t="str">
        <f>IF($H1192="entrée en cours d'année",'Base de données'!$B1192,"-")</f>
        <v>-</v>
      </c>
      <c r="F1192" s="37" t="str">
        <f t="shared" si="73"/>
        <v/>
      </c>
      <c r="G1192" s="37" t="str">
        <f>IF($J1192="mouvement",_xlfn.XLOOKUP('Base de données'!$B1192,$V:$V,$V:$V,0),"")</f>
        <v/>
      </c>
      <c r="H1192" s="37" t="str">
        <f t="shared" si="74"/>
        <v/>
      </c>
      <c r="I1192" s="37" t="str">
        <f>IF($J1192="mouvement",_xlfn.XLOOKUP('Base de données'!$B1192,$K:$K,$K:$K,0),"")</f>
        <v/>
      </c>
      <c r="J1192" s="38" t="str">
        <f>IF(AND(Y1192&lt;&gt;MAX(Y:Y),COUNTIF(K1192:V1192,'Base de données'!$B1192)&gt;0),"mouvement","")</f>
        <v/>
      </c>
      <c r="K1192" s="39" t="str">
        <f>IF(K$1&gt;$AE$1,"-",IFERROR(IF(DATEDIF('Base de données'!$A1192,K$1,"d")&lt;&gt;0,"",'Base de données'!$B1192),""))</f>
        <v/>
      </c>
      <c r="L1192" s="39" t="str">
        <f>IF(L$1&gt;$AE$1,"-",IFERROR(IF(DATEDIF('Base de données'!$A1192,L$1,"d")&lt;&gt;0,"",'Base de données'!$B1192),""))</f>
        <v/>
      </c>
      <c r="M1192" s="39" t="str">
        <f>IF(M$1&gt;$AE$1,"-",IFERROR(IF(DATEDIF('Base de données'!$A1192,M$1,"d")&lt;&gt;0,"",'Base de données'!$B1192),""))</f>
        <v/>
      </c>
      <c r="N1192" s="39" t="str">
        <f>IF(N$1&gt;$AE$1,"-",IFERROR(IF(DATEDIF('Base de données'!$A1192,N$1,"d")&lt;&gt;0,"",'Base de données'!$B1192),""))</f>
        <v/>
      </c>
      <c r="O1192" s="39" t="str">
        <f>IF(O$1&gt;$AE$1,"-",IFERROR(IF(DATEDIF('Base de données'!$A1192,O$1,"d")&lt;&gt;0,"",'Base de données'!$B1192),""))</f>
        <v>YIZT7</v>
      </c>
      <c r="P1192" s="39" t="str">
        <f>IF(P$1&gt;$AE$1,"-",IFERROR(IF(DATEDIF('Base de données'!$A1192,P$1,"d")&lt;&gt;0,"",'Base de données'!$B1192),""))</f>
        <v/>
      </c>
      <c r="Q1192" s="39" t="str">
        <f>IF(Q$1&gt;$AE$1,"-",IFERROR(IF(DATEDIF('Base de données'!$A1192,Q$1,"d")&lt;&gt;0,"",'Base de données'!$B1192),""))</f>
        <v/>
      </c>
      <c r="R1192" s="39" t="str">
        <f>IF(R$1&gt;$AE$1,"-",IFERROR(IF(DATEDIF('Base de données'!$A1192,R$1,"d")&lt;&gt;0,"",'Base de données'!$B1192),""))</f>
        <v/>
      </c>
      <c r="S1192" s="39" t="str">
        <f>IF(S$1&gt;$AE$1,"-",IFERROR(IF(DATEDIF('Base de données'!$A1192,S$1,"d")&lt;&gt;0,"",'Base de données'!$B1192),""))</f>
        <v/>
      </c>
      <c r="T1192" s="39" t="str">
        <f>IF(T$1&gt;$AE$1,"-",IFERROR(IF(DATEDIF('Base de données'!$A1192,T$1,"d")&lt;&gt;0,"",'Base de données'!$B1192),""))</f>
        <v/>
      </c>
      <c r="U1192" s="39" t="str">
        <f>IF(U$1&gt;$AE$1,"-",IFERROR(IF(DATEDIF('Base de données'!$A1192,U$1,"d")&lt;&gt;0,"",'Base de données'!$B1192),""))</f>
        <v/>
      </c>
      <c r="V1192" s="39" t="str">
        <f>IF(V$1&gt;$AE$1,"-",IFERROR(IF(DATEDIF('Base de données'!$A1192,V$1,"d")&lt;&gt;0,"",'Base de données'!$B1192),""))</f>
        <v/>
      </c>
      <c r="W1192" s="34"/>
      <c r="X1192" s="30" t="str">
        <f>'Base de données'!$C1192&amp;" "&amp;'Base de données'!$D1192</f>
        <v>Humbert Philippe</v>
      </c>
      <c r="Y1192" s="31">
        <f>COUNTIF('Base de données'!$B:$B,'Base de données'!$B1192)</f>
        <v>12</v>
      </c>
      <c r="AA1192" s="87" cm="1">
        <f t="array" aca="1" ref="AA1192" ca="1">INDIRECT("'Base de données'!A" &amp; ROW(Y1192))</f>
        <v>45778</v>
      </c>
      <c r="AB1192" s="51" t="str" cm="1">
        <f t="array" aca="1" ref="AB1192" ca="1">INDIRECT("'Base de données'!B" &amp; ROW(Z1192))</f>
        <v>YIZT7</v>
      </c>
    </row>
    <row r="1193" spans="1:28" x14ac:dyDescent="0.3">
      <c r="A1193" s="41" t="str">
        <f ca="1">IF(IF(AND($B1193&lt;&gt;"-",$B1193=$E1193),"Entrée et sortie","-")="Entrée et sortie",'Base de données'!$B1193,"-")</f>
        <v>-</v>
      </c>
      <c r="B1193" s="41" t="str">
        <f t="shared" ca="1" si="75"/>
        <v>-</v>
      </c>
      <c r="C1193" s="41" t="str">
        <f t="shared" ca="1" si="76"/>
        <v>-</v>
      </c>
      <c r="D1193" s="41" t="str">
        <f>IF($F1193="sortie en cours d'année",'Base de données'!$B1193,"-")</f>
        <v>-</v>
      </c>
      <c r="E1193" s="41" t="str">
        <f>IF($H1193="entrée en cours d'année",'Base de données'!$B1193,"-")</f>
        <v>-</v>
      </c>
      <c r="F1193" s="37" t="str">
        <f t="shared" si="73"/>
        <v/>
      </c>
      <c r="G1193" s="37" t="str">
        <f>IF($J1193="mouvement",_xlfn.XLOOKUP('Base de données'!$B1193,$V:$V,$V:$V,0),"")</f>
        <v/>
      </c>
      <c r="H1193" s="37" t="str">
        <f t="shared" si="74"/>
        <v/>
      </c>
      <c r="I1193" s="37" t="str">
        <f>IF($J1193="mouvement",_xlfn.XLOOKUP('Base de données'!$B1193,$K:$K,$K:$K,0),"")</f>
        <v/>
      </c>
      <c r="J1193" s="38" t="str">
        <f>IF(AND(Y1193&lt;&gt;MAX(Y:Y),COUNTIF(K1193:V1193,'Base de données'!$B1193)&gt;0),"mouvement","")</f>
        <v/>
      </c>
      <c r="K1193" s="39" t="str">
        <f>IF(K$1&gt;$AE$1,"-",IFERROR(IF(DATEDIF('Base de données'!$A1193,K$1,"d")&lt;&gt;0,"",'Base de données'!$B1193),""))</f>
        <v/>
      </c>
      <c r="L1193" s="39" t="str">
        <f>IF(L$1&gt;$AE$1,"-",IFERROR(IF(DATEDIF('Base de données'!$A1193,L$1,"d")&lt;&gt;0,"",'Base de données'!$B1193),""))</f>
        <v/>
      </c>
      <c r="M1193" s="39" t="str">
        <f>IF(M$1&gt;$AE$1,"-",IFERROR(IF(DATEDIF('Base de données'!$A1193,M$1,"d")&lt;&gt;0,"",'Base de données'!$B1193),""))</f>
        <v/>
      </c>
      <c r="N1193" s="39" t="str">
        <f>IF(N$1&gt;$AE$1,"-",IFERROR(IF(DATEDIF('Base de données'!$A1193,N$1,"d")&lt;&gt;0,"",'Base de données'!$B1193),""))</f>
        <v/>
      </c>
      <c r="O1193" s="39" t="str">
        <f>IF(O$1&gt;$AE$1,"-",IFERROR(IF(DATEDIF('Base de données'!$A1193,O$1,"d")&lt;&gt;0,"",'Base de données'!$B1193),""))</f>
        <v>JIFXE</v>
      </c>
      <c r="P1193" s="39" t="str">
        <f>IF(P$1&gt;$AE$1,"-",IFERROR(IF(DATEDIF('Base de données'!$A1193,P$1,"d")&lt;&gt;0,"",'Base de données'!$B1193),""))</f>
        <v/>
      </c>
      <c r="Q1193" s="39" t="str">
        <f>IF(Q$1&gt;$AE$1,"-",IFERROR(IF(DATEDIF('Base de données'!$A1193,Q$1,"d")&lt;&gt;0,"",'Base de données'!$B1193),""))</f>
        <v/>
      </c>
      <c r="R1193" s="39" t="str">
        <f>IF(R$1&gt;$AE$1,"-",IFERROR(IF(DATEDIF('Base de données'!$A1193,R$1,"d")&lt;&gt;0,"",'Base de données'!$B1193),""))</f>
        <v/>
      </c>
      <c r="S1193" s="39" t="str">
        <f>IF(S$1&gt;$AE$1,"-",IFERROR(IF(DATEDIF('Base de données'!$A1193,S$1,"d")&lt;&gt;0,"",'Base de données'!$B1193),""))</f>
        <v/>
      </c>
      <c r="T1193" s="39" t="str">
        <f>IF(T$1&gt;$AE$1,"-",IFERROR(IF(DATEDIF('Base de données'!$A1193,T$1,"d")&lt;&gt;0,"",'Base de données'!$B1193),""))</f>
        <v/>
      </c>
      <c r="U1193" s="39" t="str">
        <f>IF(U$1&gt;$AE$1,"-",IFERROR(IF(DATEDIF('Base de données'!$A1193,U$1,"d")&lt;&gt;0,"",'Base de données'!$B1193),""))</f>
        <v/>
      </c>
      <c r="V1193" s="39" t="str">
        <f>IF(V$1&gt;$AE$1,"-",IFERROR(IF(DATEDIF('Base de données'!$A1193,V$1,"d")&lt;&gt;0,"",'Base de données'!$B1193),""))</f>
        <v/>
      </c>
      <c r="W1193" s="34"/>
      <c r="X1193" s="30" t="str">
        <f>'Base de données'!$C1193&amp;" "&amp;'Base de données'!$D1193</f>
        <v>Bigot Étienne</v>
      </c>
      <c r="Y1193" s="31">
        <f>COUNTIF('Base de données'!$B:$B,'Base de données'!$B1193)</f>
        <v>12</v>
      </c>
      <c r="AA1193" s="87" cm="1">
        <f t="array" aca="1" ref="AA1193" ca="1">INDIRECT("'Base de données'!A" &amp; ROW(Y1193))</f>
        <v>45778</v>
      </c>
      <c r="AB1193" s="51" t="str" cm="1">
        <f t="array" aca="1" ref="AB1193" ca="1">INDIRECT("'Base de données'!B" &amp; ROW(Z1193))</f>
        <v>JIFXE</v>
      </c>
    </row>
    <row r="1194" spans="1:28" x14ac:dyDescent="0.3">
      <c r="A1194" s="41" t="str">
        <f ca="1">IF(IF(AND($B1194&lt;&gt;"-",$B1194=$E1194),"Entrée et sortie","-")="Entrée et sortie",'Base de données'!$B1194,"-")</f>
        <v>-</v>
      </c>
      <c r="B1194" s="41" t="str">
        <f t="shared" ca="1" si="75"/>
        <v>-</v>
      </c>
      <c r="C1194" s="41" t="str">
        <f t="shared" ca="1" si="76"/>
        <v>-</v>
      </c>
      <c r="D1194" s="41" t="str">
        <f>IF($F1194="sortie en cours d'année",'Base de données'!$B1194,"-")</f>
        <v>-</v>
      </c>
      <c r="E1194" s="41" t="str">
        <f>IF($H1194="entrée en cours d'année",'Base de données'!$B1194,"-")</f>
        <v>-</v>
      </c>
      <c r="F1194" s="37" t="str">
        <f t="shared" si="73"/>
        <v/>
      </c>
      <c r="G1194" s="37" t="str">
        <f>IF($J1194="mouvement",_xlfn.XLOOKUP('Base de données'!$B1194,$V:$V,$V:$V,0),"")</f>
        <v/>
      </c>
      <c r="H1194" s="37" t="str">
        <f t="shared" si="74"/>
        <v/>
      </c>
      <c r="I1194" s="37" t="str">
        <f>IF($J1194="mouvement",_xlfn.XLOOKUP('Base de données'!$B1194,$K:$K,$K:$K,0),"")</f>
        <v/>
      </c>
      <c r="J1194" s="38" t="str">
        <f>IF(AND(Y1194&lt;&gt;MAX(Y:Y),COUNTIF(K1194:V1194,'Base de données'!$B1194)&gt;0),"mouvement","")</f>
        <v/>
      </c>
      <c r="K1194" s="39" t="str">
        <f>IF(K$1&gt;$AE$1,"-",IFERROR(IF(DATEDIF('Base de données'!$A1194,K$1,"d")&lt;&gt;0,"",'Base de données'!$B1194),""))</f>
        <v/>
      </c>
      <c r="L1194" s="39" t="str">
        <f>IF(L$1&gt;$AE$1,"-",IFERROR(IF(DATEDIF('Base de données'!$A1194,L$1,"d")&lt;&gt;0,"",'Base de données'!$B1194),""))</f>
        <v/>
      </c>
      <c r="M1194" s="39" t="str">
        <f>IF(M$1&gt;$AE$1,"-",IFERROR(IF(DATEDIF('Base de données'!$A1194,M$1,"d")&lt;&gt;0,"",'Base de données'!$B1194),""))</f>
        <v/>
      </c>
      <c r="N1194" s="39" t="str">
        <f>IF(N$1&gt;$AE$1,"-",IFERROR(IF(DATEDIF('Base de données'!$A1194,N$1,"d")&lt;&gt;0,"",'Base de données'!$B1194),""))</f>
        <v/>
      </c>
      <c r="O1194" s="39" t="str">
        <f>IF(O$1&gt;$AE$1,"-",IFERROR(IF(DATEDIF('Base de données'!$A1194,O$1,"d")&lt;&gt;0,"",'Base de données'!$B1194),""))</f>
        <v>6BTQU</v>
      </c>
      <c r="P1194" s="39" t="str">
        <f>IF(P$1&gt;$AE$1,"-",IFERROR(IF(DATEDIF('Base de données'!$A1194,P$1,"d")&lt;&gt;0,"",'Base de données'!$B1194),""))</f>
        <v/>
      </c>
      <c r="Q1194" s="39" t="str">
        <f>IF(Q$1&gt;$AE$1,"-",IFERROR(IF(DATEDIF('Base de données'!$A1194,Q$1,"d")&lt;&gt;0,"",'Base de données'!$B1194),""))</f>
        <v/>
      </c>
      <c r="R1194" s="39" t="str">
        <f>IF(R$1&gt;$AE$1,"-",IFERROR(IF(DATEDIF('Base de données'!$A1194,R$1,"d")&lt;&gt;0,"",'Base de données'!$B1194),""))</f>
        <v/>
      </c>
      <c r="S1194" s="39" t="str">
        <f>IF(S$1&gt;$AE$1,"-",IFERROR(IF(DATEDIF('Base de données'!$A1194,S$1,"d")&lt;&gt;0,"",'Base de données'!$B1194),""))</f>
        <v/>
      </c>
      <c r="T1194" s="39" t="str">
        <f>IF(T$1&gt;$AE$1,"-",IFERROR(IF(DATEDIF('Base de données'!$A1194,T$1,"d")&lt;&gt;0,"",'Base de données'!$B1194),""))</f>
        <v/>
      </c>
      <c r="U1194" s="39" t="str">
        <f>IF(U$1&gt;$AE$1,"-",IFERROR(IF(DATEDIF('Base de données'!$A1194,U$1,"d")&lt;&gt;0,"",'Base de données'!$B1194),""))</f>
        <v/>
      </c>
      <c r="V1194" s="39" t="str">
        <f>IF(V$1&gt;$AE$1,"-",IFERROR(IF(DATEDIF('Base de données'!$A1194,V$1,"d")&lt;&gt;0,"",'Base de données'!$B1194),""))</f>
        <v/>
      </c>
      <c r="W1194" s="34"/>
      <c r="X1194" s="30" t="str">
        <f>'Base de données'!$C1194&amp;" "&amp;'Base de données'!$D1194</f>
        <v>Poulain Jeannine</v>
      </c>
      <c r="Y1194" s="31">
        <f>COUNTIF('Base de données'!$B:$B,'Base de données'!$B1194)</f>
        <v>12</v>
      </c>
      <c r="AA1194" s="87" cm="1">
        <f t="array" aca="1" ref="AA1194" ca="1">INDIRECT("'Base de données'!A" &amp; ROW(Y1194))</f>
        <v>45778</v>
      </c>
      <c r="AB1194" s="51" t="str" cm="1">
        <f t="array" aca="1" ref="AB1194" ca="1">INDIRECT("'Base de données'!B" &amp; ROW(Z1194))</f>
        <v>6BTQU</v>
      </c>
    </row>
    <row r="1195" spans="1:28" x14ac:dyDescent="0.3">
      <c r="A1195" s="41" t="str">
        <f ca="1">IF(IF(AND($B1195&lt;&gt;"-",$B1195=$E1195),"Entrée et sortie","-")="Entrée et sortie",'Base de données'!$B1195,"-")</f>
        <v>-</v>
      </c>
      <c r="B1195" s="41" t="str">
        <f t="shared" ca="1" si="75"/>
        <v>-</v>
      </c>
      <c r="C1195" s="41" t="str">
        <f t="shared" ca="1" si="76"/>
        <v>-</v>
      </c>
      <c r="D1195" s="41" t="str">
        <f>IF($F1195="sortie en cours d'année",'Base de données'!$B1195,"-")</f>
        <v>-</v>
      </c>
      <c r="E1195" s="41" t="str">
        <f>IF($H1195="entrée en cours d'année",'Base de données'!$B1195,"-")</f>
        <v>-</v>
      </c>
      <c r="F1195" s="37" t="str">
        <f t="shared" si="73"/>
        <v/>
      </c>
      <c r="G1195" s="37" t="str">
        <f>IF($J1195="mouvement",_xlfn.XLOOKUP('Base de données'!$B1195,$V:$V,$V:$V,0),"")</f>
        <v/>
      </c>
      <c r="H1195" s="37" t="str">
        <f t="shared" si="74"/>
        <v/>
      </c>
      <c r="I1195" s="37" t="str">
        <f>IF($J1195="mouvement",_xlfn.XLOOKUP('Base de données'!$B1195,$K:$K,$K:$K,0),"")</f>
        <v/>
      </c>
      <c r="J1195" s="38" t="str">
        <f>IF(AND(Y1195&lt;&gt;MAX(Y:Y),COUNTIF(K1195:V1195,'Base de données'!$B1195)&gt;0),"mouvement","")</f>
        <v/>
      </c>
      <c r="K1195" s="39" t="str">
        <f>IF(K$1&gt;$AE$1,"-",IFERROR(IF(DATEDIF('Base de données'!$A1195,K$1,"d")&lt;&gt;0,"",'Base de données'!$B1195),""))</f>
        <v/>
      </c>
      <c r="L1195" s="39" t="str">
        <f>IF(L$1&gt;$AE$1,"-",IFERROR(IF(DATEDIF('Base de données'!$A1195,L$1,"d")&lt;&gt;0,"",'Base de données'!$B1195),""))</f>
        <v/>
      </c>
      <c r="M1195" s="39" t="str">
        <f>IF(M$1&gt;$AE$1,"-",IFERROR(IF(DATEDIF('Base de données'!$A1195,M$1,"d")&lt;&gt;0,"",'Base de données'!$B1195),""))</f>
        <v/>
      </c>
      <c r="N1195" s="39" t="str">
        <f>IF(N$1&gt;$AE$1,"-",IFERROR(IF(DATEDIF('Base de données'!$A1195,N$1,"d")&lt;&gt;0,"",'Base de données'!$B1195),""))</f>
        <v/>
      </c>
      <c r="O1195" s="39" t="str">
        <f>IF(O$1&gt;$AE$1,"-",IFERROR(IF(DATEDIF('Base de données'!$A1195,O$1,"d")&lt;&gt;0,"",'Base de données'!$B1195),""))</f>
        <v>C31YH</v>
      </c>
      <c r="P1195" s="39" t="str">
        <f>IF(P$1&gt;$AE$1,"-",IFERROR(IF(DATEDIF('Base de données'!$A1195,P$1,"d")&lt;&gt;0,"",'Base de données'!$B1195),""))</f>
        <v/>
      </c>
      <c r="Q1195" s="39" t="str">
        <f>IF(Q$1&gt;$AE$1,"-",IFERROR(IF(DATEDIF('Base de données'!$A1195,Q$1,"d")&lt;&gt;0,"",'Base de données'!$B1195),""))</f>
        <v/>
      </c>
      <c r="R1195" s="39" t="str">
        <f>IF(R$1&gt;$AE$1,"-",IFERROR(IF(DATEDIF('Base de données'!$A1195,R$1,"d")&lt;&gt;0,"",'Base de données'!$B1195),""))</f>
        <v/>
      </c>
      <c r="S1195" s="39" t="str">
        <f>IF(S$1&gt;$AE$1,"-",IFERROR(IF(DATEDIF('Base de données'!$A1195,S$1,"d")&lt;&gt;0,"",'Base de données'!$B1195),""))</f>
        <v/>
      </c>
      <c r="T1195" s="39" t="str">
        <f>IF(T$1&gt;$AE$1,"-",IFERROR(IF(DATEDIF('Base de données'!$A1195,T$1,"d")&lt;&gt;0,"",'Base de données'!$B1195),""))</f>
        <v/>
      </c>
      <c r="U1195" s="39" t="str">
        <f>IF(U$1&gt;$AE$1,"-",IFERROR(IF(DATEDIF('Base de données'!$A1195,U$1,"d")&lt;&gt;0,"",'Base de données'!$B1195),""))</f>
        <v/>
      </c>
      <c r="V1195" s="39" t="str">
        <f>IF(V$1&gt;$AE$1,"-",IFERROR(IF(DATEDIF('Base de données'!$A1195,V$1,"d")&lt;&gt;0,"",'Base de données'!$B1195),""))</f>
        <v/>
      </c>
      <c r="W1195" s="34"/>
      <c r="X1195" s="30" t="str">
        <f>'Base de données'!$C1195&amp;" "&amp;'Base de données'!$D1195</f>
        <v>Bourgeois Franck</v>
      </c>
      <c r="Y1195" s="31">
        <f>COUNTIF('Base de données'!$B:$B,'Base de données'!$B1195)</f>
        <v>12</v>
      </c>
      <c r="AA1195" s="87" cm="1">
        <f t="array" aca="1" ref="AA1195" ca="1">INDIRECT("'Base de données'!A" &amp; ROW(Y1195))</f>
        <v>45778</v>
      </c>
      <c r="AB1195" s="51" t="str" cm="1">
        <f t="array" aca="1" ref="AB1195" ca="1">INDIRECT("'Base de données'!B" &amp; ROW(Z1195))</f>
        <v>C31YH</v>
      </c>
    </row>
    <row r="1196" spans="1:28" x14ac:dyDescent="0.3">
      <c r="A1196" s="41" t="str">
        <f ca="1">IF(IF(AND($B1196&lt;&gt;"-",$B1196=$E1196),"Entrée et sortie","-")="Entrée et sortie",'Base de données'!$B1196,"-")</f>
        <v>-</v>
      </c>
      <c r="B1196" s="41" t="str">
        <f t="shared" ca="1" si="75"/>
        <v>-</v>
      </c>
      <c r="C1196" s="41" t="str">
        <f t="shared" ca="1" si="76"/>
        <v>-</v>
      </c>
      <c r="D1196" s="41" t="str">
        <f>IF($F1196="sortie en cours d'année",'Base de données'!$B1196,"-")</f>
        <v>-</v>
      </c>
      <c r="E1196" s="41" t="str">
        <f>IF($H1196="entrée en cours d'année",'Base de données'!$B1196,"-")</f>
        <v>-</v>
      </c>
      <c r="F1196" s="37" t="str">
        <f t="shared" si="73"/>
        <v/>
      </c>
      <c r="G1196" s="37" t="str">
        <f>IF($J1196="mouvement",_xlfn.XLOOKUP('Base de données'!$B1196,$V:$V,$V:$V,0),"")</f>
        <v/>
      </c>
      <c r="H1196" s="37" t="str">
        <f t="shared" si="74"/>
        <v/>
      </c>
      <c r="I1196" s="37" t="str">
        <f>IF($J1196="mouvement",_xlfn.XLOOKUP('Base de données'!$B1196,$K:$K,$K:$K,0),"")</f>
        <v/>
      </c>
      <c r="J1196" s="38" t="str">
        <f>IF(AND(Y1196&lt;&gt;MAX(Y:Y),COUNTIF(K1196:V1196,'Base de données'!$B1196)&gt;0),"mouvement","")</f>
        <v/>
      </c>
      <c r="K1196" s="39" t="str">
        <f>IF(K$1&gt;$AE$1,"-",IFERROR(IF(DATEDIF('Base de données'!$A1196,K$1,"d")&lt;&gt;0,"",'Base de données'!$B1196),""))</f>
        <v/>
      </c>
      <c r="L1196" s="39" t="str">
        <f>IF(L$1&gt;$AE$1,"-",IFERROR(IF(DATEDIF('Base de données'!$A1196,L$1,"d")&lt;&gt;0,"",'Base de données'!$B1196),""))</f>
        <v/>
      </c>
      <c r="M1196" s="39" t="str">
        <f>IF(M$1&gt;$AE$1,"-",IFERROR(IF(DATEDIF('Base de données'!$A1196,M$1,"d")&lt;&gt;0,"",'Base de données'!$B1196),""))</f>
        <v/>
      </c>
      <c r="N1196" s="39" t="str">
        <f>IF(N$1&gt;$AE$1,"-",IFERROR(IF(DATEDIF('Base de données'!$A1196,N$1,"d")&lt;&gt;0,"",'Base de données'!$B1196),""))</f>
        <v/>
      </c>
      <c r="O1196" s="39" t="str">
        <f>IF(O$1&gt;$AE$1,"-",IFERROR(IF(DATEDIF('Base de données'!$A1196,O$1,"d")&lt;&gt;0,"",'Base de données'!$B1196),""))</f>
        <v>JAQGO</v>
      </c>
      <c r="P1196" s="39" t="str">
        <f>IF(P$1&gt;$AE$1,"-",IFERROR(IF(DATEDIF('Base de données'!$A1196,P$1,"d")&lt;&gt;0,"",'Base de données'!$B1196),""))</f>
        <v/>
      </c>
      <c r="Q1196" s="39" t="str">
        <f>IF(Q$1&gt;$AE$1,"-",IFERROR(IF(DATEDIF('Base de données'!$A1196,Q$1,"d")&lt;&gt;0,"",'Base de données'!$B1196),""))</f>
        <v/>
      </c>
      <c r="R1196" s="39" t="str">
        <f>IF(R$1&gt;$AE$1,"-",IFERROR(IF(DATEDIF('Base de données'!$A1196,R$1,"d")&lt;&gt;0,"",'Base de données'!$B1196),""))</f>
        <v/>
      </c>
      <c r="S1196" s="39" t="str">
        <f>IF(S$1&gt;$AE$1,"-",IFERROR(IF(DATEDIF('Base de données'!$A1196,S$1,"d")&lt;&gt;0,"",'Base de données'!$B1196),""))</f>
        <v/>
      </c>
      <c r="T1196" s="39" t="str">
        <f>IF(T$1&gt;$AE$1,"-",IFERROR(IF(DATEDIF('Base de données'!$A1196,T$1,"d")&lt;&gt;0,"",'Base de données'!$B1196),""))</f>
        <v/>
      </c>
      <c r="U1196" s="39" t="str">
        <f>IF(U$1&gt;$AE$1,"-",IFERROR(IF(DATEDIF('Base de données'!$A1196,U$1,"d")&lt;&gt;0,"",'Base de données'!$B1196),""))</f>
        <v/>
      </c>
      <c r="V1196" s="39" t="str">
        <f>IF(V$1&gt;$AE$1,"-",IFERROR(IF(DATEDIF('Base de données'!$A1196,V$1,"d")&lt;&gt;0,"",'Base de données'!$B1196),""))</f>
        <v/>
      </c>
      <c r="W1196" s="34"/>
      <c r="X1196" s="30" t="str">
        <f>'Base de données'!$C1196&amp;" "&amp;'Base de données'!$D1196</f>
        <v>Ferreira Thibaut</v>
      </c>
      <c r="Y1196" s="31">
        <f>COUNTIF('Base de données'!$B:$B,'Base de données'!$B1196)</f>
        <v>12</v>
      </c>
      <c r="AA1196" s="87" cm="1">
        <f t="array" aca="1" ref="AA1196" ca="1">INDIRECT("'Base de données'!A" &amp; ROW(Y1196))</f>
        <v>45778</v>
      </c>
      <c r="AB1196" s="51" t="str" cm="1">
        <f t="array" aca="1" ref="AB1196" ca="1">INDIRECT("'Base de données'!B" &amp; ROW(Z1196))</f>
        <v>JAQGO</v>
      </c>
    </row>
    <row r="1197" spans="1:28" x14ac:dyDescent="0.3">
      <c r="A1197" s="41" t="str">
        <f ca="1">IF(IF(AND($B1197&lt;&gt;"-",$B1197=$E1197),"Entrée et sortie","-")="Entrée et sortie",'Base de données'!$B1197,"-")</f>
        <v>-</v>
      </c>
      <c r="B1197" s="41" t="str">
        <f t="shared" ca="1" si="75"/>
        <v>-</v>
      </c>
      <c r="C1197" s="41" t="str">
        <f t="shared" ca="1" si="76"/>
        <v>-</v>
      </c>
      <c r="D1197" s="41" t="str">
        <f>IF($F1197="sortie en cours d'année",'Base de données'!$B1197,"-")</f>
        <v>-</v>
      </c>
      <c r="E1197" s="41" t="str">
        <f>IF($H1197="entrée en cours d'année",'Base de données'!$B1197,"-")</f>
        <v>-</v>
      </c>
      <c r="F1197" s="37" t="str">
        <f t="shared" si="73"/>
        <v/>
      </c>
      <c r="G1197" s="37" t="str">
        <f>IF($J1197="mouvement",_xlfn.XLOOKUP('Base de données'!$B1197,$V:$V,$V:$V,0),"")</f>
        <v/>
      </c>
      <c r="H1197" s="37" t="str">
        <f t="shared" si="74"/>
        <v/>
      </c>
      <c r="I1197" s="37" t="str">
        <f>IF($J1197="mouvement",_xlfn.XLOOKUP('Base de données'!$B1197,$K:$K,$K:$K,0),"")</f>
        <v/>
      </c>
      <c r="J1197" s="38" t="str">
        <f>IF(AND(Y1197&lt;&gt;MAX(Y:Y),COUNTIF(K1197:V1197,'Base de données'!$B1197)&gt;0),"mouvement","")</f>
        <v/>
      </c>
      <c r="K1197" s="39" t="str">
        <f>IF(K$1&gt;$AE$1,"-",IFERROR(IF(DATEDIF('Base de données'!$A1197,K$1,"d")&lt;&gt;0,"",'Base de données'!$B1197),""))</f>
        <v/>
      </c>
      <c r="L1197" s="39" t="str">
        <f>IF(L$1&gt;$AE$1,"-",IFERROR(IF(DATEDIF('Base de données'!$A1197,L$1,"d")&lt;&gt;0,"",'Base de données'!$B1197),""))</f>
        <v/>
      </c>
      <c r="M1197" s="39" t="str">
        <f>IF(M$1&gt;$AE$1,"-",IFERROR(IF(DATEDIF('Base de données'!$A1197,M$1,"d")&lt;&gt;0,"",'Base de données'!$B1197),""))</f>
        <v/>
      </c>
      <c r="N1197" s="39" t="str">
        <f>IF(N$1&gt;$AE$1,"-",IFERROR(IF(DATEDIF('Base de données'!$A1197,N$1,"d")&lt;&gt;0,"",'Base de données'!$B1197),""))</f>
        <v/>
      </c>
      <c r="O1197" s="39" t="str">
        <f>IF(O$1&gt;$AE$1,"-",IFERROR(IF(DATEDIF('Base de données'!$A1197,O$1,"d")&lt;&gt;0,"",'Base de données'!$B1197),""))</f>
        <v>9C9K7</v>
      </c>
      <c r="P1197" s="39" t="str">
        <f>IF(P$1&gt;$AE$1,"-",IFERROR(IF(DATEDIF('Base de données'!$A1197,P$1,"d")&lt;&gt;0,"",'Base de données'!$B1197),""))</f>
        <v/>
      </c>
      <c r="Q1197" s="39" t="str">
        <f>IF(Q$1&gt;$AE$1,"-",IFERROR(IF(DATEDIF('Base de données'!$A1197,Q$1,"d")&lt;&gt;0,"",'Base de données'!$B1197),""))</f>
        <v/>
      </c>
      <c r="R1197" s="39" t="str">
        <f>IF(R$1&gt;$AE$1,"-",IFERROR(IF(DATEDIF('Base de données'!$A1197,R$1,"d")&lt;&gt;0,"",'Base de données'!$B1197),""))</f>
        <v/>
      </c>
      <c r="S1197" s="39" t="str">
        <f>IF(S$1&gt;$AE$1,"-",IFERROR(IF(DATEDIF('Base de données'!$A1197,S$1,"d")&lt;&gt;0,"",'Base de données'!$B1197),""))</f>
        <v/>
      </c>
      <c r="T1197" s="39" t="str">
        <f>IF(T$1&gt;$AE$1,"-",IFERROR(IF(DATEDIF('Base de données'!$A1197,T$1,"d")&lt;&gt;0,"",'Base de données'!$B1197),""))</f>
        <v/>
      </c>
      <c r="U1197" s="39" t="str">
        <f>IF(U$1&gt;$AE$1,"-",IFERROR(IF(DATEDIF('Base de données'!$A1197,U$1,"d")&lt;&gt;0,"",'Base de données'!$B1197),""))</f>
        <v/>
      </c>
      <c r="V1197" s="39" t="str">
        <f>IF(V$1&gt;$AE$1,"-",IFERROR(IF(DATEDIF('Base de données'!$A1197,V$1,"d")&lt;&gt;0,"",'Base de données'!$B1197),""))</f>
        <v/>
      </c>
      <c r="W1197" s="34"/>
      <c r="X1197" s="30" t="str">
        <f>'Base de données'!$C1197&amp;" "&amp;'Base de données'!$D1197</f>
        <v>Besson Rémy</v>
      </c>
      <c r="Y1197" s="31">
        <f>COUNTIF('Base de données'!$B:$B,'Base de données'!$B1197)</f>
        <v>12</v>
      </c>
      <c r="AA1197" s="87" cm="1">
        <f t="array" aca="1" ref="AA1197" ca="1">INDIRECT("'Base de données'!A" &amp; ROW(Y1197))</f>
        <v>45778</v>
      </c>
      <c r="AB1197" s="51" t="str" cm="1">
        <f t="array" aca="1" ref="AB1197" ca="1">INDIRECT("'Base de données'!B" &amp; ROW(Z1197))</f>
        <v>9C9K7</v>
      </c>
    </row>
    <row r="1198" spans="1:28" x14ac:dyDescent="0.3">
      <c r="A1198" s="41" t="str">
        <f ca="1">IF(IF(AND($B1198&lt;&gt;"-",$B1198=$E1198),"Entrée et sortie","-")="Entrée et sortie",'Base de données'!$B1198,"-")</f>
        <v>-</v>
      </c>
      <c r="B1198" s="41" t="str">
        <f t="shared" ca="1" si="75"/>
        <v>ORG55</v>
      </c>
      <c r="C1198" s="41" t="str">
        <f t="shared" ca="1" si="76"/>
        <v>ORG55</v>
      </c>
      <c r="D1198" s="41" t="str">
        <f>IF($F1198="sortie en cours d'année",'Base de données'!$B1198,"-")</f>
        <v>ORG55</v>
      </c>
      <c r="E1198" s="41" t="str">
        <f>IF($H1198="entrée en cours d'année",'Base de données'!$B1198,"-")</f>
        <v>-</v>
      </c>
      <c r="F1198" s="37" t="str">
        <f t="shared" si="73"/>
        <v>sortie en cours d'année</v>
      </c>
      <c r="G1198" s="37">
        <f>IF($J1198="mouvement",_xlfn.XLOOKUP('Base de données'!$B1198,$V:$V,$V:$V,0),"")</f>
        <v>0</v>
      </c>
      <c r="H1198" s="37" t="str">
        <f t="shared" si="74"/>
        <v/>
      </c>
      <c r="I1198" s="37" t="str">
        <f>IF($J1198="mouvement",_xlfn.XLOOKUP('Base de données'!$B1198,$K:$K,$K:$K,0),"")</f>
        <v>ORG55</v>
      </c>
      <c r="J1198" s="38" t="str">
        <f>IF(AND(Y1198&lt;&gt;MAX(Y:Y),COUNTIF(K1198:V1198,'Base de données'!$B1198)&gt;0),"mouvement","")</f>
        <v>mouvement</v>
      </c>
      <c r="K1198" s="39" t="str">
        <f>IF(K$1&gt;$AE$1,"-",IFERROR(IF(DATEDIF('Base de données'!$A1198,K$1,"d")&lt;&gt;0,"",'Base de données'!$B1198),""))</f>
        <v/>
      </c>
      <c r="L1198" s="39" t="str">
        <f>IF(L$1&gt;$AE$1,"-",IFERROR(IF(DATEDIF('Base de données'!$A1198,L$1,"d")&lt;&gt;0,"",'Base de données'!$B1198),""))</f>
        <v/>
      </c>
      <c r="M1198" s="39" t="str">
        <f>IF(M$1&gt;$AE$1,"-",IFERROR(IF(DATEDIF('Base de données'!$A1198,M$1,"d")&lt;&gt;0,"",'Base de données'!$B1198),""))</f>
        <v/>
      </c>
      <c r="N1198" s="39" t="str">
        <f>IF(N$1&gt;$AE$1,"-",IFERROR(IF(DATEDIF('Base de données'!$A1198,N$1,"d")&lt;&gt;0,"",'Base de données'!$B1198),""))</f>
        <v/>
      </c>
      <c r="O1198" s="39" t="str">
        <f>IF(O$1&gt;$AE$1,"-",IFERROR(IF(DATEDIF('Base de données'!$A1198,O$1,"d")&lt;&gt;0,"",'Base de données'!$B1198),""))</f>
        <v>ORG55</v>
      </c>
      <c r="P1198" s="39" t="str">
        <f>IF(P$1&gt;$AE$1,"-",IFERROR(IF(DATEDIF('Base de données'!$A1198,P$1,"d")&lt;&gt;0,"",'Base de données'!$B1198),""))</f>
        <v/>
      </c>
      <c r="Q1198" s="39" t="str">
        <f>IF(Q$1&gt;$AE$1,"-",IFERROR(IF(DATEDIF('Base de données'!$A1198,Q$1,"d")&lt;&gt;0,"",'Base de données'!$B1198),""))</f>
        <v/>
      </c>
      <c r="R1198" s="39" t="str">
        <f>IF(R$1&gt;$AE$1,"-",IFERROR(IF(DATEDIF('Base de données'!$A1198,R$1,"d")&lt;&gt;0,"",'Base de données'!$B1198),""))</f>
        <v/>
      </c>
      <c r="S1198" s="39" t="str">
        <f>IF(S$1&gt;$AE$1,"-",IFERROR(IF(DATEDIF('Base de données'!$A1198,S$1,"d")&lt;&gt;0,"",'Base de données'!$B1198),""))</f>
        <v/>
      </c>
      <c r="T1198" s="39" t="str">
        <f>IF(T$1&gt;$AE$1,"-",IFERROR(IF(DATEDIF('Base de données'!$A1198,T$1,"d")&lt;&gt;0,"",'Base de données'!$B1198),""))</f>
        <v/>
      </c>
      <c r="U1198" s="39" t="str">
        <f>IF(U$1&gt;$AE$1,"-",IFERROR(IF(DATEDIF('Base de données'!$A1198,U$1,"d")&lt;&gt;0,"",'Base de données'!$B1198),""))</f>
        <v/>
      </c>
      <c r="V1198" s="39" t="str">
        <f>IF(V$1&gt;$AE$1,"-",IFERROR(IF(DATEDIF('Base de données'!$A1198,V$1,"d")&lt;&gt;0,"",'Base de données'!$B1198),""))</f>
        <v/>
      </c>
      <c r="W1198" s="34"/>
      <c r="X1198" s="30" t="str">
        <f>'Base de données'!$C1198&amp;" "&amp;'Base de données'!$D1198</f>
        <v>Adam Alfred</v>
      </c>
      <c r="Y1198" s="31">
        <f>COUNTIF('Base de données'!$B:$B,'Base de données'!$B1198)</f>
        <v>6</v>
      </c>
      <c r="AA1198" s="87" cm="1">
        <f t="array" aca="1" ref="AA1198" ca="1">INDIRECT("'Base de données'!A" &amp; ROW(Y1198))</f>
        <v>45778</v>
      </c>
      <c r="AB1198" s="51" t="str" cm="1">
        <f t="array" aca="1" ref="AB1198" ca="1">INDIRECT("'Base de données'!B" &amp; ROW(Z1198))</f>
        <v>ORG55</v>
      </c>
    </row>
    <row r="1199" spans="1:28" x14ac:dyDescent="0.3">
      <c r="A1199" s="41" t="str">
        <f ca="1">IF(IF(AND($B1199&lt;&gt;"-",$B1199=$E1199),"Entrée et sortie","-")="Entrée et sortie",'Base de données'!$B1199,"-")</f>
        <v>-</v>
      </c>
      <c r="B1199" s="41" t="str">
        <f t="shared" ca="1" si="75"/>
        <v>-</v>
      </c>
      <c r="C1199" s="41" t="str">
        <f t="shared" ca="1" si="76"/>
        <v>-</v>
      </c>
      <c r="D1199" s="41" t="str">
        <f>IF($F1199="sortie en cours d'année",'Base de données'!$B1199,"-")</f>
        <v>-</v>
      </c>
      <c r="E1199" s="41" t="str">
        <f>IF($H1199="entrée en cours d'année",'Base de données'!$B1199,"-")</f>
        <v>-</v>
      </c>
      <c r="F1199" s="37" t="str">
        <f t="shared" si="73"/>
        <v/>
      </c>
      <c r="G1199" s="37" t="str">
        <f>IF($J1199="mouvement",_xlfn.XLOOKUP('Base de données'!$B1199,$V:$V,$V:$V,0),"")</f>
        <v/>
      </c>
      <c r="H1199" s="37" t="str">
        <f t="shared" si="74"/>
        <v/>
      </c>
      <c r="I1199" s="37" t="str">
        <f>IF($J1199="mouvement",_xlfn.XLOOKUP('Base de données'!$B1199,$K:$K,$K:$K,0),"")</f>
        <v/>
      </c>
      <c r="J1199" s="38" t="str">
        <f>IF(AND(Y1199&lt;&gt;MAX(Y:Y),COUNTIF(K1199:V1199,'Base de données'!$B1199)&gt;0),"mouvement","")</f>
        <v/>
      </c>
      <c r="K1199" s="39" t="str">
        <f>IF(K$1&gt;$AE$1,"-",IFERROR(IF(DATEDIF('Base de données'!$A1199,K$1,"d")&lt;&gt;0,"",'Base de données'!$B1199),""))</f>
        <v/>
      </c>
      <c r="L1199" s="39" t="str">
        <f>IF(L$1&gt;$AE$1,"-",IFERROR(IF(DATEDIF('Base de données'!$A1199,L$1,"d")&lt;&gt;0,"",'Base de données'!$B1199),""))</f>
        <v/>
      </c>
      <c r="M1199" s="39" t="str">
        <f>IF(M$1&gt;$AE$1,"-",IFERROR(IF(DATEDIF('Base de données'!$A1199,M$1,"d")&lt;&gt;0,"",'Base de données'!$B1199),""))</f>
        <v/>
      </c>
      <c r="N1199" s="39" t="str">
        <f>IF(N$1&gt;$AE$1,"-",IFERROR(IF(DATEDIF('Base de données'!$A1199,N$1,"d")&lt;&gt;0,"",'Base de données'!$B1199),""))</f>
        <v/>
      </c>
      <c r="O1199" s="39" t="str">
        <f>IF(O$1&gt;$AE$1,"-",IFERROR(IF(DATEDIF('Base de données'!$A1199,O$1,"d")&lt;&gt;0,"",'Base de données'!$B1199),""))</f>
        <v>SSZD6</v>
      </c>
      <c r="P1199" s="39" t="str">
        <f>IF(P$1&gt;$AE$1,"-",IFERROR(IF(DATEDIF('Base de données'!$A1199,P$1,"d")&lt;&gt;0,"",'Base de données'!$B1199),""))</f>
        <v/>
      </c>
      <c r="Q1199" s="39" t="str">
        <f>IF(Q$1&gt;$AE$1,"-",IFERROR(IF(DATEDIF('Base de données'!$A1199,Q$1,"d")&lt;&gt;0,"",'Base de données'!$B1199),""))</f>
        <v/>
      </c>
      <c r="R1199" s="39" t="str">
        <f>IF(R$1&gt;$AE$1,"-",IFERROR(IF(DATEDIF('Base de données'!$A1199,R$1,"d")&lt;&gt;0,"",'Base de données'!$B1199),""))</f>
        <v/>
      </c>
      <c r="S1199" s="39" t="str">
        <f>IF(S$1&gt;$AE$1,"-",IFERROR(IF(DATEDIF('Base de données'!$A1199,S$1,"d")&lt;&gt;0,"",'Base de données'!$B1199),""))</f>
        <v/>
      </c>
      <c r="T1199" s="39" t="str">
        <f>IF(T$1&gt;$AE$1,"-",IFERROR(IF(DATEDIF('Base de données'!$A1199,T$1,"d")&lt;&gt;0,"",'Base de données'!$B1199),""))</f>
        <v/>
      </c>
      <c r="U1199" s="39" t="str">
        <f>IF(U$1&gt;$AE$1,"-",IFERROR(IF(DATEDIF('Base de données'!$A1199,U$1,"d")&lt;&gt;0,"",'Base de données'!$B1199),""))</f>
        <v/>
      </c>
      <c r="V1199" s="39" t="str">
        <f>IF(V$1&gt;$AE$1,"-",IFERROR(IF(DATEDIF('Base de données'!$A1199,V$1,"d")&lt;&gt;0,"",'Base de données'!$B1199),""))</f>
        <v/>
      </c>
      <c r="W1199" s="34"/>
      <c r="X1199" s="30" t="str">
        <f>'Base de données'!$C1199&amp;" "&amp;'Base de données'!$D1199</f>
        <v>Goncalves Élisabeth</v>
      </c>
      <c r="Y1199" s="31">
        <f>COUNTIF('Base de données'!$B:$B,'Base de données'!$B1199)</f>
        <v>12</v>
      </c>
      <c r="AA1199" s="87" cm="1">
        <f t="array" aca="1" ref="AA1199" ca="1">INDIRECT("'Base de données'!A" &amp; ROW(Y1199))</f>
        <v>45778</v>
      </c>
      <c r="AB1199" s="51" t="str" cm="1">
        <f t="array" aca="1" ref="AB1199" ca="1">INDIRECT("'Base de données'!B" &amp; ROW(Z1199))</f>
        <v>SSZD6</v>
      </c>
    </row>
    <row r="1200" spans="1:28" x14ac:dyDescent="0.3">
      <c r="A1200" s="41" t="str">
        <f ca="1">IF(IF(AND($B1200&lt;&gt;"-",$B1200=$E1200),"Entrée et sortie","-")="Entrée et sortie",'Base de données'!$B1200,"-")</f>
        <v>-</v>
      </c>
      <c r="B1200" s="41" t="str">
        <f t="shared" ca="1" si="75"/>
        <v>-</v>
      </c>
      <c r="C1200" s="41" t="str">
        <f t="shared" ca="1" si="76"/>
        <v>-</v>
      </c>
      <c r="D1200" s="41" t="str">
        <f>IF($F1200="sortie en cours d'année",'Base de données'!$B1200,"-")</f>
        <v>-</v>
      </c>
      <c r="E1200" s="41" t="str">
        <f>IF($H1200="entrée en cours d'année",'Base de données'!$B1200,"-")</f>
        <v>-</v>
      </c>
      <c r="F1200" s="37" t="str">
        <f t="shared" si="73"/>
        <v/>
      </c>
      <c r="G1200" s="37" t="str">
        <f>IF($J1200="mouvement",_xlfn.XLOOKUP('Base de données'!$B1200,$V:$V,$V:$V,0),"")</f>
        <v/>
      </c>
      <c r="H1200" s="37" t="str">
        <f t="shared" si="74"/>
        <v/>
      </c>
      <c r="I1200" s="37" t="str">
        <f>IF($J1200="mouvement",_xlfn.XLOOKUP('Base de données'!$B1200,$K:$K,$K:$K,0),"")</f>
        <v/>
      </c>
      <c r="J1200" s="38" t="str">
        <f>IF(AND(Y1200&lt;&gt;MAX(Y:Y),COUNTIF(K1200:V1200,'Base de données'!$B1200)&gt;0),"mouvement","")</f>
        <v/>
      </c>
      <c r="K1200" s="39" t="str">
        <f>IF(K$1&gt;$AE$1,"-",IFERROR(IF(DATEDIF('Base de données'!$A1200,K$1,"d")&lt;&gt;0,"",'Base de données'!$B1200),""))</f>
        <v/>
      </c>
      <c r="L1200" s="39" t="str">
        <f>IF(L$1&gt;$AE$1,"-",IFERROR(IF(DATEDIF('Base de données'!$A1200,L$1,"d")&lt;&gt;0,"",'Base de données'!$B1200),""))</f>
        <v/>
      </c>
      <c r="M1200" s="39" t="str">
        <f>IF(M$1&gt;$AE$1,"-",IFERROR(IF(DATEDIF('Base de données'!$A1200,M$1,"d")&lt;&gt;0,"",'Base de données'!$B1200),""))</f>
        <v/>
      </c>
      <c r="N1200" s="39" t="str">
        <f>IF(N$1&gt;$AE$1,"-",IFERROR(IF(DATEDIF('Base de données'!$A1200,N$1,"d")&lt;&gt;0,"",'Base de données'!$B1200),""))</f>
        <v/>
      </c>
      <c r="O1200" s="39" t="str">
        <f>IF(O$1&gt;$AE$1,"-",IFERROR(IF(DATEDIF('Base de données'!$A1200,O$1,"d")&lt;&gt;0,"",'Base de données'!$B1200),""))</f>
        <v>XDHGJ</v>
      </c>
      <c r="P1200" s="39" t="str">
        <f>IF(P$1&gt;$AE$1,"-",IFERROR(IF(DATEDIF('Base de données'!$A1200,P$1,"d")&lt;&gt;0,"",'Base de données'!$B1200),""))</f>
        <v/>
      </c>
      <c r="Q1200" s="39" t="str">
        <f>IF(Q$1&gt;$AE$1,"-",IFERROR(IF(DATEDIF('Base de données'!$A1200,Q$1,"d")&lt;&gt;0,"",'Base de données'!$B1200),""))</f>
        <v/>
      </c>
      <c r="R1200" s="39" t="str">
        <f>IF(R$1&gt;$AE$1,"-",IFERROR(IF(DATEDIF('Base de données'!$A1200,R$1,"d")&lt;&gt;0,"",'Base de données'!$B1200),""))</f>
        <v/>
      </c>
      <c r="S1200" s="39" t="str">
        <f>IF(S$1&gt;$AE$1,"-",IFERROR(IF(DATEDIF('Base de données'!$A1200,S$1,"d")&lt;&gt;0,"",'Base de données'!$B1200),""))</f>
        <v/>
      </c>
      <c r="T1200" s="39" t="str">
        <f>IF(T$1&gt;$AE$1,"-",IFERROR(IF(DATEDIF('Base de données'!$A1200,T$1,"d")&lt;&gt;0,"",'Base de données'!$B1200),""))</f>
        <v/>
      </c>
      <c r="U1200" s="39" t="str">
        <f>IF(U$1&gt;$AE$1,"-",IFERROR(IF(DATEDIF('Base de données'!$A1200,U$1,"d")&lt;&gt;0,"",'Base de données'!$B1200),""))</f>
        <v/>
      </c>
      <c r="V1200" s="39" t="str">
        <f>IF(V$1&gt;$AE$1,"-",IFERROR(IF(DATEDIF('Base de données'!$A1200,V$1,"d")&lt;&gt;0,"",'Base de données'!$B1200),""))</f>
        <v/>
      </c>
      <c r="W1200" s="34"/>
      <c r="X1200" s="30" t="str">
        <f>'Base de données'!$C1200&amp;" "&amp;'Base de données'!$D1200</f>
        <v>Guillet Éléonore</v>
      </c>
      <c r="Y1200" s="31">
        <f>COUNTIF('Base de données'!$B:$B,'Base de données'!$B1200)</f>
        <v>12</v>
      </c>
      <c r="AA1200" s="87" cm="1">
        <f t="array" aca="1" ref="AA1200" ca="1">INDIRECT("'Base de données'!A" &amp; ROW(Y1200))</f>
        <v>45778</v>
      </c>
      <c r="AB1200" s="51" t="str" cm="1">
        <f t="array" aca="1" ref="AB1200" ca="1">INDIRECT("'Base de données'!B" &amp; ROW(Z1200))</f>
        <v>XDHGJ</v>
      </c>
    </row>
    <row r="1201" spans="1:28" x14ac:dyDescent="0.3">
      <c r="A1201" s="41" t="str">
        <f ca="1">IF(IF(AND($B1201&lt;&gt;"-",$B1201=$E1201),"Entrée et sortie","-")="Entrée et sortie",'Base de données'!$B1201,"-")</f>
        <v>-</v>
      </c>
      <c r="B1201" s="41" t="str">
        <f t="shared" ca="1" si="75"/>
        <v>-</v>
      </c>
      <c r="C1201" s="41" t="str">
        <f t="shared" ca="1" si="76"/>
        <v>-</v>
      </c>
      <c r="D1201" s="41" t="str">
        <f>IF($F1201="sortie en cours d'année",'Base de données'!$B1201,"-")</f>
        <v>-</v>
      </c>
      <c r="E1201" s="41" t="str">
        <f>IF($H1201="entrée en cours d'année",'Base de données'!$B1201,"-")</f>
        <v>-</v>
      </c>
      <c r="F1201" s="37" t="str">
        <f t="shared" si="73"/>
        <v/>
      </c>
      <c r="G1201" s="37" t="str">
        <f>IF($J1201="mouvement",_xlfn.XLOOKUP('Base de données'!$B1201,$V:$V,$V:$V,0),"")</f>
        <v/>
      </c>
      <c r="H1201" s="37" t="str">
        <f t="shared" si="74"/>
        <v/>
      </c>
      <c r="I1201" s="37" t="str">
        <f>IF($J1201="mouvement",_xlfn.XLOOKUP('Base de données'!$B1201,$K:$K,$K:$K,0),"")</f>
        <v/>
      </c>
      <c r="J1201" s="38" t="str">
        <f>IF(AND(Y1201&lt;&gt;MAX(Y:Y),COUNTIF(K1201:V1201,'Base de données'!$B1201)&gt;0),"mouvement","")</f>
        <v/>
      </c>
      <c r="K1201" s="39" t="str">
        <f>IF(K$1&gt;$AE$1,"-",IFERROR(IF(DATEDIF('Base de données'!$A1201,K$1,"d")&lt;&gt;0,"",'Base de données'!$B1201),""))</f>
        <v/>
      </c>
      <c r="L1201" s="39" t="str">
        <f>IF(L$1&gt;$AE$1,"-",IFERROR(IF(DATEDIF('Base de données'!$A1201,L$1,"d")&lt;&gt;0,"",'Base de données'!$B1201),""))</f>
        <v/>
      </c>
      <c r="M1201" s="39" t="str">
        <f>IF(M$1&gt;$AE$1,"-",IFERROR(IF(DATEDIF('Base de données'!$A1201,M$1,"d")&lt;&gt;0,"",'Base de données'!$B1201),""))</f>
        <v/>
      </c>
      <c r="N1201" s="39" t="str">
        <f>IF(N$1&gt;$AE$1,"-",IFERROR(IF(DATEDIF('Base de données'!$A1201,N$1,"d")&lt;&gt;0,"",'Base de données'!$B1201),""))</f>
        <v/>
      </c>
      <c r="O1201" s="39" t="str">
        <f>IF(O$1&gt;$AE$1,"-",IFERROR(IF(DATEDIF('Base de données'!$A1201,O$1,"d")&lt;&gt;0,"",'Base de données'!$B1201),""))</f>
        <v>SCOWD</v>
      </c>
      <c r="P1201" s="39" t="str">
        <f>IF(P$1&gt;$AE$1,"-",IFERROR(IF(DATEDIF('Base de données'!$A1201,P$1,"d")&lt;&gt;0,"",'Base de données'!$B1201),""))</f>
        <v/>
      </c>
      <c r="Q1201" s="39" t="str">
        <f>IF(Q$1&gt;$AE$1,"-",IFERROR(IF(DATEDIF('Base de données'!$A1201,Q$1,"d")&lt;&gt;0,"",'Base de données'!$B1201),""))</f>
        <v/>
      </c>
      <c r="R1201" s="39" t="str">
        <f>IF(R$1&gt;$AE$1,"-",IFERROR(IF(DATEDIF('Base de données'!$A1201,R$1,"d")&lt;&gt;0,"",'Base de données'!$B1201),""))</f>
        <v/>
      </c>
      <c r="S1201" s="39" t="str">
        <f>IF(S$1&gt;$AE$1,"-",IFERROR(IF(DATEDIF('Base de données'!$A1201,S$1,"d")&lt;&gt;0,"",'Base de données'!$B1201),""))</f>
        <v/>
      </c>
      <c r="T1201" s="39" t="str">
        <f>IF(T$1&gt;$AE$1,"-",IFERROR(IF(DATEDIF('Base de données'!$A1201,T$1,"d")&lt;&gt;0,"",'Base de données'!$B1201),""))</f>
        <v/>
      </c>
      <c r="U1201" s="39" t="str">
        <f>IF(U$1&gt;$AE$1,"-",IFERROR(IF(DATEDIF('Base de données'!$A1201,U$1,"d")&lt;&gt;0,"",'Base de données'!$B1201),""))</f>
        <v/>
      </c>
      <c r="V1201" s="39" t="str">
        <f>IF(V$1&gt;$AE$1,"-",IFERROR(IF(DATEDIF('Base de données'!$A1201,V$1,"d")&lt;&gt;0,"",'Base de données'!$B1201),""))</f>
        <v/>
      </c>
      <c r="W1201" s="34"/>
      <c r="X1201" s="30" t="str">
        <f>'Base de données'!$C1201&amp;" "&amp;'Base de données'!$D1201</f>
        <v>Salmon Patrick</v>
      </c>
      <c r="Y1201" s="31">
        <f>COUNTIF('Base de données'!$B:$B,'Base de données'!$B1201)</f>
        <v>12</v>
      </c>
      <c r="AA1201" s="87" cm="1">
        <f t="array" aca="1" ref="AA1201" ca="1">INDIRECT("'Base de données'!A" &amp; ROW(Y1201))</f>
        <v>45778</v>
      </c>
      <c r="AB1201" s="51" t="str" cm="1">
        <f t="array" aca="1" ref="AB1201" ca="1">INDIRECT("'Base de données'!B" &amp; ROW(Z1201))</f>
        <v>SCOWD</v>
      </c>
    </row>
    <row r="1202" spans="1:28" x14ac:dyDescent="0.3">
      <c r="A1202" s="41" t="str">
        <f ca="1">IF(IF(AND($B1202&lt;&gt;"-",$B1202=$E1202),"Entrée et sortie","-")="Entrée et sortie",'Base de données'!$B1202,"-")</f>
        <v>-</v>
      </c>
      <c r="B1202" s="41" t="str">
        <f t="shared" ca="1" si="75"/>
        <v>729T1</v>
      </c>
      <c r="C1202" s="41" t="str">
        <f t="shared" ca="1" si="76"/>
        <v>729T1</v>
      </c>
      <c r="D1202" s="41" t="str">
        <f>IF($F1202="sortie en cours d'année",'Base de données'!$B1202,"-")</f>
        <v>729T1</v>
      </c>
      <c r="E1202" s="41" t="str">
        <f>IF($H1202="entrée en cours d'année",'Base de données'!$B1202,"-")</f>
        <v>-</v>
      </c>
      <c r="F1202" s="37" t="str">
        <f t="shared" si="73"/>
        <v>sortie en cours d'année</v>
      </c>
      <c r="G1202" s="37">
        <f>IF($J1202="mouvement",_xlfn.XLOOKUP('Base de données'!$B1202,$V:$V,$V:$V,0),"")</f>
        <v>0</v>
      </c>
      <c r="H1202" s="37" t="str">
        <f t="shared" si="74"/>
        <v/>
      </c>
      <c r="I1202" s="37" t="str">
        <f>IF($J1202="mouvement",_xlfn.XLOOKUP('Base de données'!$B1202,$K:$K,$K:$K,0),"")</f>
        <v>729T1</v>
      </c>
      <c r="J1202" s="38" t="str">
        <f>IF(AND(Y1202&lt;&gt;MAX(Y:Y),COUNTIF(K1202:V1202,'Base de données'!$B1202)&gt;0),"mouvement","")</f>
        <v>mouvement</v>
      </c>
      <c r="K1202" s="39" t="str">
        <f>IF(K$1&gt;$AE$1,"-",IFERROR(IF(DATEDIF('Base de données'!$A1202,K$1,"d")&lt;&gt;0,"",'Base de données'!$B1202),""))</f>
        <v/>
      </c>
      <c r="L1202" s="39" t="str">
        <f>IF(L$1&gt;$AE$1,"-",IFERROR(IF(DATEDIF('Base de données'!$A1202,L$1,"d")&lt;&gt;0,"",'Base de données'!$B1202),""))</f>
        <v/>
      </c>
      <c r="M1202" s="39" t="str">
        <f>IF(M$1&gt;$AE$1,"-",IFERROR(IF(DATEDIF('Base de données'!$A1202,M$1,"d")&lt;&gt;0,"",'Base de données'!$B1202),""))</f>
        <v/>
      </c>
      <c r="N1202" s="39" t="str">
        <f>IF(N$1&gt;$AE$1,"-",IFERROR(IF(DATEDIF('Base de données'!$A1202,N$1,"d")&lt;&gt;0,"",'Base de données'!$B1202),""))</f>
        <v/>
      </c>
      <c r="O1202" s="39" t="str">
        <f>IF(O$1&gt;$AE$1,"-",IFERROR(IF(DATEDIF('Base de données'!$A1202,O$1,"d")&lt;&gt;0,"",'Base de données'!$B1202),""))</f>
        <v>729T1</v>
      </c>
      <c r="P1202" s="39" t="str">
        <f>IF(P$1&gt;$AE$1,"-",IFERROR(IF(DATEDIF('Base de données'!$A1202,P$1,"d")&lt;&gt;0,"",'Base de données'!$B1202),""))</f>
        <v/>
      </c>
      <c r="Q1202" s="39" t="str">
        <f>IF(Q$1&gt;$AE$1,"-",IFERROR(IF(DATEDIF('Base de données'!$A1202,Q$1,"d")&lt;&gt;0,"",'Base de données'!$B1202),""))</f>
        <v/>
      </c>
      <c r="R1202" s="39" t="str">
        <f>IF(R$1&gt;$AE$1,"-",IFERROR(IF(DATEDIF('Base de données'!$A1202,R$1,"d")&lt;&gt;0,"",'Base de données'!$B1202),""))</f>
        <v/>
      </c>
      <c r="S1202" s="39" t="str">
        <f>IF(S$1&gt;$AE$1,"-",IFERROR(IF(DATEDIF('Base de données'!$A1202,S$1,"d")&lt;&gt;0,"",'Base de données'!$B1202),""))</f>
        <v/>
      </c>
      <c r="T1202" s="39" t="str">
        <f>IF(T$1&gt;$AE$1,"-",IFERROR(IF(DATEDIF('Base de données'!$A1202,T$1,"d")&lt;&gt;0,"",'Base de données'!$B1202),""))</f>
        <v/>
      </c>
      <c r="U1202" s="39" t="str">
        <f>IF(U$1&gt;$AE$1,"-",IFERROR(IF(DATEDIF('Base de données'!$A1202,U$1,"d")&lt;&gt;0,"",'Base de données'!$B1202),""))</f>
        <v/>
      </c>
      <c r="V1202" s="39" t="str">
        <f>IF(V$1&gt;$AE$1,"-",IFERROR(IF(DATEDIF('Base de données'!$A1202,V$1,"d")&lt;&gt;0,"",'Base de données'!$B1202),""))</f>
        <v/>
      </c>
      <c r="W1202" s="34"/>
      <c r="X1202" s="30" t="str">
        <f>'Base de données'!$C1202&amp;" "&amp;'Base de données'!$D1202</f>
        <v>Turpin Anastasie</v>
      </c>
      <c r="Y1202" s="31">
        <f>COUNTIF('Base de données'!$B:$B,'Base de données'!$B1202)</f>
        <v>8</v>
      </c>
      <c r="AA1202" s="87" cm="1">
        <f t="array" aca="1" ref="AA1202" ca="1">INDIRECT("'Base de données'!A" &amp; ROW(Y1202))</f>
        <v>45778</v>
      </c>
      <c r="AB1202" s="51" t="str" cm="1">
        <f t="array" aca="1" ref="AB1202" ca="1">INDIRECT("'Base de données'!B" &amp; ROW(Z1202))</f>
        <v>729T1</v>
      </c>
    </row>
    <row r="1203" spans="1:28" x14ac:dyDescent="0.3">
      <c r="A1203" s="41" t="str">
        <f ca="1">IF(IF(AND($B1203&lt;&gt;"-",$B1203=$E1203),"Entrée et sortie","-")="Entrée et sortie",'Base de données'!$B1203,"-")</f>
        <v>-</v>
      </c>
      <c r="B1203" s="41" t="str">
        <f t="shared" ca="1" si="75"/>
        <v>-</v>
      </c>
      <c r="C1203" s="41" t="str">
        <f t="shared" ca="1" si="76"/>
        <v>-</v>
      </c>
      <c r="D1203" s="41" t="str">
        <f>IF($F1203="sortie en cours d'année",'Base de données'!$B1203,"-")</f>
        <v>-</v>
      </c>
      <c r="E1203" s="41" t="str">
        <f>IF($H1203="entrée en cours d'année",'Base de données'!$B1203,"-")</f>
        <v>-</v>
      </c>
      <c r="F1203" s="37" t="str">
        <f t="shared" si="73"/>
        <v/>
      </c>
      <c r="G1203" s="37" t="str">
        <f>IF($J1203="mouvement",_xlfn.XLOOKUP('Base de données'!$B1203,$V:$V,$V:$V,0),"")</f>
        <v/>
      </c>
      <c r="H1203" s="37" t="str">
        <f t="shared" si="74"/>
        <v/>
      </c>
      <c r="I1203" s="37" t="str">
        <f>IF($J1203="mouvement",_xlfn.XLOOKUP('Base de données'!$B1203,$K:$K,$K:$K,0),"")</f>
        <v/>
      </c>
      <c r="J1203" s="38" t="str">
        <f>IF(AND(Y1203&lt;&gt;MAX(Y:Y),COUNTIF(K1203:V1203,'Base de données'!$B1203)&gt;0),"mouvement","")</f>
        <v/>
      </c>
      <c r="K1203" s="39" t="str">
        <f>IF(K$1&gt;$AE$1,"-",IFERROR(IF(DATEDIF('Base de données'!$A1203,K$1,"d")&lt;&gt;0,"",'Base de données'!$B1203),""))</f>
        <v/>
      </c>
      <c r="L1203" s="39" t="str">
        <f>IF(L$1&gt;$AE$1,"-",IFERROR(IF(DATEDIF('Base de données'!$A1203,L$1,"d")&lt;&gt;0,"",'Base de données'!$B1203),""))</f>
        <v/>
      </c>
      <c r="M1203" s="39" t="str">
        <f>IF(M$1&gt;$AE$1,"-",IFERROR(IF(DATEDIF('Base de données'!$A1203,M$1,"d")&lt;&gt;0,"",'Base de données'!$B1203),""))</f>
        <v/>
      </c>
      <c r="N1203" s="39" t="str">
        <f>IF(N$1&gt;$AE$1,"-",IFERROR(IF(DATEDIF('Base de données'!$A1203,N$1,"d")&lt;&gt;0,"",'Base de données'!$B1203),""))</f>
        <v/>
      </c>
      <c r="O1203" s="39" t="str">
        <f>IF(O$1&gt;$AE$1,"-",IFERROR(IF(DATEDIF('Base de données'!$A1203,O$1,"d")&lt;&gt;0,"",'Base de données'!$B1203),""))</f>
        <v>5YF4O</v>
      </c>
      <c r="P1203" s="39" t="str">
        <f>IF(P$1&gt;$AE$1,"-",IFERROR(IF(DATEDIF('Base de données'!$A1203,P$1,"d")&lt;&gt;0,"",'Base de données'!$B1203),""))</f>
        <v/>
      </c>
      <c r="Q1203" s="39" t="str">
        <f>IF(Q$1&gt;$AE$1,"-",IFERROR(IF(DATEDIF('Base de données'!$A1203,Q$1,"d")&lt;&gt;0,"",'Base de données'!$B1203),""))</f>
        <v/>
      </c>
      <c r="R1203" s="39" t="str">
        <f>IF(R$1&gt;$AE$1,"-",IFERROR(IF(DATEDIF('Base de données'!$A1203,R$1,"d")&lt;&gt;0,"",'Base de données'!$B1203),""))</f>
        <v/>
      </c>
      <c r="S1203" s="39" t="str">
        <f>IF(S$1&gt;$AE$1,"-",IFERROR(IF(DATEDIF('Base de données'!$A1203,S$1,"d")&lt;&gt;0,"",'Base de données'!$B1203),""))</f>
        <v/>
      </c>
      <c r="T1203" s="39" t="str">
        <f>IF(T$1&gt;$AE$1,"-",IFERROR(IF(DATEDIF('Base de données'!$A1203,T$1,"d")&lt;&gt;0,"",'Base de données'!$B1203),""))</f>
        <v/>
      </c>
      <c r="U1203" s="39" t="str">
        <f>IF(U$1&gt;$AE$1,"-",IFERROR(IF(DATEDIF('Base de données'!$A1203,U$1,"d")&lt;&gt;0,"",'Base de données'!$B1203),""))</f>
        <v/>
      </c>
      <c r="V1203" s="39" t="str">
        <f>IF(V$1&gt;$AE$1,"-",IFERROR(IF(DATEDIF('Base de données'!$A1203,V$1,"d")&lt;&gt;0,"",'Base de données'!$B1203),""))</f>
        <v/>
      </c>
      <c r="W1203" s="34"/>
      <c r="X1203" s="30" t="str">
        <f>'Base de données'!$C1203&amp;" "&amp;'Base de données'!$D1203</f>
        <v>Vallée Bertrand</v>
      </c>
      <c r="Y1203" s="31">
        <f>COUNTIF('Base de données'!$B:$B,'Base de données'!$B1203)</f>
        <v>12</v>
      </c>
      <c r="AA1203" s="87" cm="1">
        <f t="array" aca="1" ref="AA1203" ca="1">INDIRECT("'Base de données'!A" &amp; ROW(Y1203))</f>
        <v>45778</v>
      </c>
      <c r="AB1203" s="51" t="str" cm="1">
        <f t="array" aca="1" ref="AB1203" ca="1">INDIRECT("'Base de données'!B" &amp; ROW(Z1203))</f>
        <v>5YF4O</v>
      </c>
    </row>
    <row r="1204" spans="1:28" x14ac:dyDescent="0.3">
      <c r="A1204" s="41" t="str">
        <f ca="1">IF(IF(AND($B1204&lt;&gt;"-",$B1204=$E1204),"Entrée et sortie","-")="Entrée et sortie",'Base de données'!$B1204,"-")</f>
        <v>-</v>
      </c>
      <c r="B1204" s="41" t="str">
        <f t="shared" ca="1" si="75"/>
        <v>-</v>
      </c>
      <c r="C1204" s="41" t="str">
        <f t="shared" ca="1" si="76"/>
        <v>-</v>
      </c>
      <c r="D1204" s="41" t="str">
        <f>IF($F1204="sortie en cours d'année",'Base de données'!$B1204,"-")</f>
        <v>-</v>
      </c>
      <c r="E1204" s="41" t="str">
        <f>IF($H1204="entrée en cours d'année",'Base de données'!$B1204,"-")</f>
        <v>-</v>
      </c>
      <c r="F1204" s="37" t="str">
        <f t="shared" si="73"/>
        <v/>
      </c>
      <c r="G1204" s="37" t="str">
        <f>IF($J1204="mouvement",_xlfn.XLOOKUP('Base de données'!$B1204,$V:$V,$V:$V,0),"")</f>
        <v/>
      </c>
      <c r="H1204" s="37" t="str">
        <f t="shared" si="74"/>
        <v/>
      </c>
      <c r="I1204" s="37" t="str">
        <f>IF($J1204="mouvement",_xlfn.XLOOKUP('Base de données'!$B1204,$K:$K,$K:$K,0),"")</f>
        <v/>
      </c>
      <c r="J1204" s="38" t="str">
        <f>IF(AND(Y1204&lt;&gt;MAX(Y:Y),COUNTIF(K1204:V1204,'Base de données'!$B1204)&gt;0),"mouvement","")</f>
        <v/>
      </c>
      <c r="K1204" s="39" t="str">
        <f>IF(K$1&gt;$AE$1,"-",IFERROR(IF(DATEDIF('Base de données'!$A1204,K$1,"d")&lt;&gt;0,"",'Base de données'!$B1204),""))</f>
        <v/>
      </c>
      <c r="L1204" s="39" t="str">
        <f>IF(L$1&gt;$AE$1,"-",IFERROR(IF(DATEDIF('Base de données'!$A1204,L$1,"d")&lt;&gt;0,"",'Base de données'!$B1204),""))</f>
        <v/>
      </c>
      <c r="M1204" s="39" t="str">
        <f>IF(M$1&gt;$AE$1,"-",IFERROR(IF(DATEDIF('Base de données'!$A1204,M$1,"d")&lt;&gt;0,"",'Base de données'!$B1204),""))</f>
        <v/>
      </c>
      <c r="N1204" s="39" t="str">
        <f>IF(N$1&gt;$AE$1,"-",IFERROR(IF(DATEDIF('Base de données'!$A1204,N$1,"d")&lt;&gt;0,"",'Base de données'!$B1204),""))</f>
        <v/>
      </c>
      <c r="O1204" s="39" t="str">
        <f>IF(O$1&gt;$AE$1,"-",IFERROR(IF(DATEDIF('Base de données'!$A1204,O$1,"d")&lt;&gt;0,"",'Base de données'!$B1204),""))</f>
        <v>CDC8P</v>
      </c>
      <c r="P1204" s="39" t="str">
        <f>IF(P$1&gt;$AE$1,"-",IFERROR(IF(DATEDIF('Base de données'!$A1204,P$1,"d")&lt;&gt;0,"",'Base de données'!$B1204),""))</f>
        <v/>
      </c>
      <c r="Q1204" s="39" t="str">
        <f>IF(Q$1&gt;$AE$1,"-",IFERROR(IF(DATEDIF('Base de données'!$A1204,Q$1,"d")&lt;&gt;0,"",'Base de données'!$B1204),""))</f>
        <v/>
      </c>
      <c r="R1204" s="39" t="str">
        <f>IF(R$1&gt;$AE$1,"-",IFERROR(IF(DATEDIF('Base de données'!$A1204,R$1,"d")&lt;&gt;0,"",'Base de données'!$B1204),""))</f>
        <v/>
      </c>
      <c r="S1204" s="39" t="str">
        <f>IF(S$1&gt;$AE$1,"-",IFERROR(IF(DATEDIF('Base de données'!$A1204,S$1,"d")&lt;&gt;0,"",'Base de données'!$B1204),""))</f>
        <v/>
      </c>
      <c r="T1204" s="39" t="str">
        <f>IF(T$1&gt;$AE$1,"-",IFERROR(IF(DATEDIF('Base de données'!$A1204,T$1,"d")&lt;&gt;0,"",'Base de données'!$B1204),""))</f>
        <v/>
      </c>
      <c r="U1204" s="39" t="str">
        <f>IF(U$1&gt;$AE$1,"-",IFERROR(IF(DATEDIF('Base de données'!$A1204,U$1,"d")&lt;&gt;0,"",'Base de données'!$B1204),""))</f>
        <v/>
      </c>
      <c r="V1204" s="39" t="str">
        <f>IF(V$1&gt;$AE$1,"-",IFERROR(IF(DATEDIF('Base de données'!$A1204,V$1,"d")&lt;&gt;0,"",'Base de données'!$B1204),""))</f>
        <v/>
      </c>
      <c r="W1204" s="34"/>
      <c r="X1204" s="30" t="str">
        <f>'Base de données'!$C1204&amp;" "&amp;'Base de données'!$D1204</f>
        <v>Brunel Valentine</v>
      </c>
      <c r="Y1204" s="31">
        <f>COUNTIF('Base de données'!$B:$B,'Base de données'!$B1204)</f>
        <v>12</v>
      </c>
      <c r="AA1204" s="87" cm="1">
        <f t="array" aca="1" ref="AA1204" ca="1">INDIRECT("'Base de données'!A" &amp; ROW(Y1204))</f>
        <v>45778</v>
      </c>
      <c r="AB1204" s="51" t="str" cm="1">
        <f t="array" aca="1" ref="AB1204" ca="1">INDIRECT("'Base de données'!B" &amp; ROW(Z1204))</f>
        <v>CDC8P</v>
      </c>
    </row>
    <row r="1205" spans="1:28" x14ac:dyDescent="0.3">
      <c r="A1205" s="41" t="str">
        <f ca="1">IF(IF(AND($B1205&lt;&gt;"-",$B1205=$E1205),"Entrée et sortie","-")="Entrée et sortie",'Base de données'!$B1205,"-")</f>
        <v>-</v>
      </c>
      <c r="B1205" s="41" t="str">
        <f t="shared" ca="1" si="75"/>
        <v>-</v>
      </c>
      <c r="C1205" s="41" t="str">
        <f t="shared" ca="1" si="76"/>
        <v>-</v>
      </c>
      <c r="D1205" s="41" t="str">
        <f>IF($F1205="sortie en cours d'année",'Base de données'!$B1205,"-")</f>
        <v>-</v>
      </c>
      <c r="E1205" s="41" t="str">
        <f>IF($H1205="entrée en cours d'année",'Base de données'!$B1205,"-")</f>
        <v>-</v>
      </c>
      <c r="F1205" s="37" t="str">
        <f t="shared" si="73"/>
        <v/>
      </c>
      <c r="G1205" s="37" t="str">
        <f>IF($J1205="mouvement",_xlfn.XLOOKUP('Base de données'!$B1205,$V:$V,$V:$V,0),"")</f>
        <v/>
      </c>
      <c r="H1205" s="37" t="str">
        <f t="shared" si="74"/>
        <v/>
      </c>
      <c r="I1205" s="37" t="str">
        <f>IF($J1205="mouvement",_xlfn.XLOOKUP('Base de données'!$B1205,$K:$K,$K:$K,0),"")</f>
        <v/>
      </c>
      <c r="J1205" s="38" t="str">
        <f>IF(AND(Y1205&lt;&gt;MAX(Y:Y),COUNTIF(K1205:V1205,'Base de données'!$B1205)&gt;0),"mouvement","")</f>
        <v/>
      </c>
      <c r="K1205" s="39" t="str">
        <f>IF(K$1&gt;$AE$1,"-",IFERROR(IF(DATEDIF('Base de données'!$A1205,K$1,"d")&lt;&gt;0,"",'Base de données'!$B1205),""))</f>
        <v/>
      </c>
      <c r="L1205" s="39" t="str">
        <f>IF(L$1&gt;$AE$1,"-",IFERROR(IF(DATEDIF('Base de données'!$A1205,L$1,"d")&lt;&gt;0,"",'Base de données'!$B1205),""))</f>
        <v/>
      </c>
      <c r="M1205" s="39" t="str">
        <f>IF(M$1&gt;$AE$1,"-",IFERROR(IF(DATEDIF('Base de données'!$A1205,M$1,"d")&lt;&gt;0,"",'Base de données'!$B1205),""))</f>
        <v/>
      </c>
      <c r="N1205" s="39" t="str">
        <f>IF(N$1&gt;$AE$1,"-",IFERROR(IF(DATEDIF('Base de données'!$A1205,N$1,"d")&lt;&gt;0,"",'Base de données'!$B1205),""))</f>
        <v/>
      </c>
      <c r="O1205" s="39" t="str">
        <f>IF(O$1&gt;$AE$1,"-",IFERROR(IF(DATEDIF('Base de données'!$A1205,O$1,"d")&lt;&gt;0,"",'Base de données'!$B1205),""))</f>
        <v>UY6WE</v>
      </c>
      <c r="P1205" s="39" t="str">
        <f>IF(P$1&gt;$AE$1,"-",IFERROR(IF(DATEDIF('Base de données'!$A1205,P$1,"d")&lt;&gt;0,"",'Base de données'!$B1205),""))</f>
        <v/>
      </c>
      <c r="Q1205" s="39" t="str">
        <f>IF(Q$1&gt;$AE$1,"-",IFERROR(IF(DATEDIF('Base de données'!$A1205,Q$1,"d")&lt;&gt;0,"",'Base de données'!$B1205),""))</f>
        <v/>
      </c>
      <c r="R1205" s="39" t="str">
        <f>IF(R$1&gt;$AE$1,"-",IFERROR(IF(DATEDIF('Base de données'!$A1205,R$1,"d")&lt;&gt;0,"",'Base de données'!$B1205),""))</f>
        <v/>
      </c>
      <c r="S1205" s="39" t="str">
        <f>IF(S$1&gt;$AE$1,"-",IFERROR(IF(DATEDIF('Base de données'!$A1205,S$1,"d")&lt;&gt;0,"",'Base de données'!$B1205),""))</f>
        <v/>
      </c>
      <c r="T1205" s="39" t="str">
        <f>IF(T$1&gt;$AE$1,"-",IFERROR(IF(DATEDIF('Base de données'!$A1205,T$1,"d")&lt;&gt;0,"",'Base de données'!$B1205),""))</f>
        <v/>
      </c>
      <c r="U1205" s="39" t="str">
        <f>IF(U$1&gt;$AE$1,"-",IFERROR(IF(DATEDIF('Base de données'!$A1205,U$1,"d")&lt;&gt;0,"",'Base de données'!$B1205),""))</f>
        <v/>
      </c>
      <c r="V1205" s="39" t="str">
        <f>IF(V$1&gt;$AE$1,"-",IFERROR(IF(DATEDIF('Base de données'!$A1205,V$1,"d")&lt;&gt;0,"",'Base de données'!$B1205),""))</f>
        <v/>
      </c>
      <c r="W1205" s="34"/>
      <c r="X1205" s="30" t="str">
        <f>'Base de données'!$C1205&amp;" "&amp;'Base de données'!$D1205</f>
        <v>Nguyen Margaret</v>
      </c>
      <c r="Y1205" s="31">
        <f>COUNTIF('Base de données'!$B:$B,'Base de données'!$B1205)</f>
        <v>12</v>
      </c>
      <c r="AA1205" s="87" cm="1">
        <f t="array" aca="1" ref="AA1205" ca="1">INDIRECT("'Base de données'!A" &amp; ROW(Y1205))</f>
        <v>45778</v>
      </c>
      <c r="AB1205" s="51" t="str" cm="1">
        <f t="array" aca="1" ref="AB1205" ca="1">INDIRECT("'Base de données'!B" &amp; ROW(Z1205))</f>
        <v>UY6WE</v>
      </c>
    </row>
    <row r="1206" spans="1:28" x14ac:dyDescent="0.3">
      <c r="A1206" s="41" t="str">
        <f ca="1">IF(IF(AND($B1206&lt;&gt;"-",$B1206=$E1206),"Entrée et sortie","-")="Entrée et sortie",'Base de données'!$B1206,"-")</f>
        <v>-</v>
      </c>
      <c r="B1206" s="41" t="str">
        <f t="shared" ca="1" si="75"/>
        <v>-</v>
      </c>
      <c r="C1206" s="41" t="str">
        <f t="shared" ca="1" si="76"/>
        <v>-</v>
      </c>
      <c r="D1206" s="41" t="str">
        <f>IF($F1206="sortie en cours d'année",'Base de données'!$B1206,"-")</f>
        <v>-</v>
      </c>
      <c r="E1206" s="41" t="str">
        <f>IF($H1206="entrée en cours d'année",'Base de données'!$B1206,"-")</f>
        <v>-</v>
      </c>
      <c r="F1206" s="37" t="str">
        <f t="shared" si="73"/>
        <v/>
      </c>
      <c r="G1206" s="37" t="str">
        <f>IF($J1206="mouvement",_xlfn.XLOOKUP('Base de données'!$B1206,$V:$V,$V:$V,0),"")</f>
        <v/>
      </c>
      <c r="H1206" s="37" t="str">
        <f t="shared" si="74"/>
        <v/>
      </c>
      <c r="I1206" s="37" t="str">
        <f>IF($J1206="mouvement",_xlfn.XLOOKUP('Base de données'!$B1206,$K:$K,$K:$K,0),"")</f>
        <v/>
      </c>
      <c r="J1206" s="38" t="str">
        <f>IF(AND(Y1206&lt;&gt;MAX(Y:Y),COUNTIF(K1206:V1206,'Base de données'!$B1206)&gt;0),"mouvement","")</f>
        <v/>
      </c>
      <c r="K1206" s="39" t="str">
        <f>IF(K$1&gt;$AE$1,"-",IFERROR(IF(DATEDIF('Base de données'!$A1206,K$1,"d")&lt;&gt;0,"",'Base de données'!$B1206),""))</f>
        <v/>
      </c>
      <c r="L1206" s="39" t="str">
        <f>IF(L$1&gt;$AE$1,"-",IFERROR(IF(DATEDIF('Base de données'!$A1206,L$1,"d")&lt;&gt;0,"",'Base de données'!$B1206),""))</f>
        <v/>
      </c>
      <c r="M1206" s="39" t="str">
        <f>IF(M$1&gt;$AE$1,"-",IFERROR(IF(DATEDIF('Base de données'!$A1206,M$1,"d")&lt;&gt;0,"",'Base de données'!$B1206),""))</f>
        <v/>
      </c>
      <c r="N1206" s="39" t="str">
        <f>IF(N$1&gt;$AE$1,"-",IFERROR(IF(DATEDIF('Base de données'!$A1206,N$1,"d")&lt;&gt;0,"",'Base de données'!$B1206),""))</f>
        <v/>
      </c>
      <c r="O1206" s="39" t="str">
        <f>IF(O$1&gt;$AE$1,"-",IFERROR(IF(DATEDIF('Base de données'!$A1206,O$1,"d")&lt;&gt;0,"",'Base de données'!$B1206),""))</f>
        <v>OIXJA</v>
      </c>
      <c r="P1206" s="39" t="str">
        <f>IF(P$1&gt;$AE$1,"-",IFERROR(IF(DATEDIF('Base de données'!$A1206,P$1,"d")&lt;&gt;0,"",'Base de données'!$B1206),""))</f>
        <v/>
      </c>
      <c r="Q1206" s="39" t="str">
        <f>IF(Q$1&gt;$AE$1,"-",IFERROR(IF(DATEDIF('Base de données'!$A1206,Q$1,"d")&lt;&gt;0,"",'Base de données'!$B1206),""))</f>
        <v/>
      </c>
      <c r="R1206" s="39" t="str">
        <f>IF(R$1&gt;$AE$1,"-",IFERROR(IF(DATEDIF('Base de données'!$A1206,R$1,"d")&lt;&gt;0,"",'Base de données'!$B1206),""))</f>
        <v/>
      </c>
      <c r="S1206" s="39" t="str">
        <f>IF(S$1&gt;$AE$1,"-",IFERROR(IF(DATEDIF('Base de données'!$A1206,S$1,"d")&lt;&gt;0,"",'Base de données'!$B1206),""))</f>
        <v/>
      </c>
      <c r="T1206" s="39" t="str">
        <f>IF(T$1&gt;$AE$1,"-",IFERROR(IF(DATEDIF('Base de données'!$A1206,T$1,"d")&lt;&gt;0,"",'Base de données'!$B1206),""))</f>
        <v/>
      </c>
      <c r="U1206" s="39" t="str">
        <f>IF(U$1&gt;$AE$1,"-",IFERROR(IF(DATEDIF('Base de données'!$A1206,U$1,"d")&lt;&gt;0,"",'Base de données'!$B1206),""))</f>
        <v/>
      </c>
      <c r="V1206" s="39" t="str">
        <f>IF(V$1&gt;$AE$1,"-",IFERROR(IF(DATEDIF('Base de données'!$A1206,V$1,"d")&lt;&gt;0,"",'Base de données'!$B1206),""))</f>
        <v/>
      </c>
      <c r="W1206" s="34"/>
      <c r="X1206" s="30" t="str">
        <f>'Base de données'!$C1206&amp;" "&amp;'Base de données'!$D1206</f>
        <v>Pichon Bernard</v>
      </c>
      <c r="Y1206" s="31">
        <f>COUNTIF('Base de données'!$B:$B,'Base de données'!$B1206)</f>
        <v>12</v>
      </c>
      <c r="AA1206" s="87" cm="1">
        <f t="array" aca="1" ref="AA1206" ca="1">INDIRECT("'Base de données'!A" &amp; ROW(Y1206))</f>
        <v>45778</v>
      </c>
      <c r="AB1206" s="51" t="str" cm="1">
        <f t="array" aca="1" ref="AB1206" ca="1">INDIRECT("'Base de données'!B" &amp; ROW(Z1206))</f>
        <v>OIXJA</v>
      </c>
    </row>
    <row r="1207" spans="1:28" x14ac:dyDescent="0.3">
      <c r="A1207" s="41" t="str">
        <f ca="1">IF(IF(AND($B1207&lt;&gt;"-",$B1207=$E1207),"Entrée et sortie","-")="Entrée et sortie",'Base de données'!$B1207,"-")</f>
        <v>-</v>
      </c>
      <c r="B1207" s="41" t="str">
        <f t="shared" ca="1" si="75"/>
        <v>-</v>
      </c>
      <c r="C1207" s="41" t="str">
        <f t="shared" ca="1" si="76"/>
        <v>-</v>
      </c>
      <c r="D1207" s="41" t="str">
        <f>IF($F1207="sortie en cours d'année",'Base de données'!$B1207,"-")</f>
        <v>-</v>
      </c>
      <c r="E1207" s="41" t="str">
        <f>IF($H1207="entrée en cours d'année",'Base de données'!$B1207,"-")</f>
        <v>-</v>
      </c>
      <c r="F1207" s="37" t="str">
        <f t="shared" si="73"/>
        <v/>
      </c>
      <c r="G1207" s="37" t="str">
        <f>IF($J1207="mouvement",_xlfn.XLOOKUP('Base de données'!$B1207,$V:$V,$V:$V,0),"")</f>
        <v/>
      </c>
      <c r="H1207" s="37" t="str">
        <f t="shared" si="74"/>
        <v/>
      </c>
      <c r="I1207" s="37" t="str">
        <f>IF($J1207="mouvement",_xlfn.XLOOKUP('Base de données'!$B1207,$K:$K,$K:$K,0),"")</f>
        <v/>
      </c>
      <c r="J1207" s="38" t="str">
        <f>IF(AND(Y1207&lt;&gt;MAX(Y:Y),COUNTIF(K1207:V1207,'Base de données'!$B1207)&gt;0),"mouvement","")</f>
        <v/>
      </c>
      <c r="K1207" s="39" t="str">
        <f>IF(K$1&gt;$AE$1,"-",IFERROR(IF(DATEDIF('Base de données'!$A1207,K$1,"d")&lt;&gt;0,"",'Base de données'!$B1207),""))</f>
        <v/>
      </c>
      <c r="L1207" s="39" t="str">
        <f>IF(L$1&gt;$AE$1,"-",IFERROR(IF(DATEDIF('Base de données'!$A1207,L$1,"d")&lt;&gt;0,"",'Base de données'!$B1207),""))</f>
        <v/>
      </c>
      <c r="M1207" s="39" t="str">
        <f>IF(M$1&gt;$AE$1,"-",IFERROR(IF(DATEDIF('Base de données'!$A1207,M$1,"d")&lt;&gt;0,"",'Base de données'!$B1207),""))</f>
        <v/>
      </c>
      <c r="N1207" s="39" t="str">
        <f>IF(N$1&gt;$AE$1,"-",IFERROR(IF(DATEDIF('Base de données'!$A1207,N$1,"d")&lt;&gt;0,"",'Base de données'!$B1207),""))</f>
        <v/>
      </c>
      <c r="O1207" s="39" t="str">
        <f>IF(O$1&gt;$AE$1,"-",IFERROR(IF(DATEDIF('Base de données'!$A1207,O$1,"d")&lt;&gt;0,"",'Base de données'!$B1207),""))</f>
        <v>4GZ42</v>
      </c>
      <c r="P1207" s="39" t="str">
        <f>IF(P$1&gt;$AE$1,"-",IFERROR(IF(DATEDIF('Base de données'!$A1207,P$1,"d")&lt;&gt;0,"",'Base de données'!$B1207),""))</f>
        <v/>
      </c>
      <c r="Q1207" s="39" t="str">
        <f>IF(Q$1&gt;$AE$1,"-",IFERROR(IF(DATEDIF('Base de données'!$A1207,Q$1,"d")&lt;&gt;0,"",'Base de données'!$B1207),""))</f>
        <v/>
      </c>
      <c r="R1207" s="39" t="str">
        <f>IF(R$1&gt;$AE$1,"-",IFERROR(IF(DATEDIF('Base de données'!$A1207,R$1,"d")&lt;&gt;0,"",'Base de données'!$B1207),""))</f>
        <v/>
      </c>
      <c r="S1207" s="39" t="str">
        <f>IF(S$1&gt;$AE$1,"-",IFERROR(IF(DATEDIF('Base de données'!$A1207,S$1,"d")&lt;&gt;0,"",'Base de données'!$B1207),""))</f>
        <v/>
      </c>
      <c r="T1207" s="39" t="str">
        <f>IF(T$1&gt;$AE$1,"-",IFERROR(IF(DATEDIF('Base de données'!$A1207,T$1,"d")&lt;&gt;0,"",'Base de données'!$B1207),""))</f>
        <v/>
      </c>
      <c r="U1207" s="39" t="str">
        <f>IF(U$1&gt;$AE$1,"-",IFERROR(IF(DATEDIF('Base de données'!$A1207,U$1,"d")&lt;&gt;0,"",'Base de données'!$B1207),""))</f>
        <v/>
      </c>
      <c r="V1207" s="39" t="str">
        <f>IF(V$1&gt;$AE$1,"-",IFERROR(IF(DATEDIF('Base de données'!$A1207,V$1,"d")&lt;&gt;0,"",'Base de données'!$B1207),""))</f>
        <v/>
      </c>
      <c r="W1207" s="34"/>
      <c r="X1207" s="30" t="str">
        <f>'Base de données'!$C1207&amp;" "&amp;'Base de données'!$D1207</f>
        <v>Ledoux Jules</v>
      </c>
      <c r="Y1207" s="31">
        <f>COUNTIF('Base de données'!$B:$B,'Base de données'!$B1207)</f>
        <v>12</v>
      </c>
      <c r="AA1207" s="87" cm="1">
        <f t="array" aca="1" ref="AA1207" ca="1">INDIRECT("'Base de données'!A" &amp; ROW(Y1207))</f>
        <v>45778</v>
      </c>
      <c r="AB1207" s="51" t="str" cm="1">
        <f t="array" aca="1" ref="AB1207" ca="1">INDIRECT("'Base de données'!B" &amp; ROW(Z1207))</f>
        <v>4GZ42</v>
      </c>
    </row>
    <row r="1208" spans="1:28" x14ac:dyDescent="0.3">
      <c r="A1208" s="41" t="str">
        <f ca="1">IF(IF(AND($B1208&lt;&gt;"-",$B1208=$E1208),"Entrée et sortie","-")="Entrée et sortie",'Base de données'!$B1208,"-")</f>
        <v>-</v>
      </c>
      <c r="B1208" s="41" t="str">
        <f t="shared" ca="1" si="75"/>
        <v>-</v>
      </c>
      <c r="C1208" s="41" t="str">
        <f t="shared" ca="1" si="76"/>
        <v>-</v>
      </c>
      <c r="D1208" s="41" t="str">
        <f>IF($F1208="sortie en cours d'année",'Base de données'!$B1208,"-")</f>
        <v>-</v>
      </c>
      <c r="E1208" s="41" t="str">
        <f>IF($H1208="entrée en cours d'année",'Base de données'!$B1208,"-")</f>
        <v>-</v>
      </c>
      <c r="F1208" s="37" t="str">
        <f t="shared" si="73"/>
        <v/>
      </c>
      <c r="G1208" s="37" t="str">
        <f>IF($J1208="mouvement",_xlfn.XLOOKUP('Base de données'!$B1208,$V:$V,$V:$V,0),"")</f>
        <v/>
      </c>
      <c r="H1208" s="37" t="str">
        <f t="shared" si="74"/>
        <v/>
      </c>
      <c r="I1208" s="37" t="str">
        <f>IF($J1208="mouvement",_xlfn.XLOOKUP('Base de données'!$B1208,$K:$K,$K:$K,0),"")</f>
        <v/>
      </c>
      <c r="J1208" s="38" t="str">
        <f>IF(AND(Y1208&lt;&gt;MAX(Y:Y),COUNTIF(K1208:V1208,'Base de données'!$B1208)&gt;0),"mouvement","")</f>
        <v/>
      </c>
      <c r="K1208" s="39" t="str">
        <f>IF(K$1&gt;$AE$1,"-",IFERROR(IF(DATEDIF('Base de données'!$A1208,K$1,"d")&lt;&gt;0,"",'Base de données'!$B1208),""))</f>
        <v/>
      </c>
      <c r="L1208" s="39" t="str">
        <f>IF(L$1&gt;$AE$1,"-",IFERROR(IF(DATEDIF('Base de données'!$A1208,L$1,"d")&lt;&gt;0,"",'Base de données'!$B1208),""))</f>
        <v/>
      </c>
      <c r="M1208" s="39" t="str">
        <f>IF(M$1&gt;$AE$1,"-",IFERROR(IF(DATEDIF('Base de données'!$A1208,M$1,"d")&lt;&gt;0,"",'Base de données'!$B1208),""))</f>
        <v/>
      </c>
      <c r="N1208" s="39" t="str">
        <f>IF(N$1&gt;$AE$1,"-",IFERROR(IF(DATEDIF('Base de données'!$A1208,N$1,"d")&lt;&gt;0,"",'Base de données'!$B1208),""))</f>
        <v/>
      </c>
      <c r="O1208" s="39" t="str">
        <f>IF(O$1&gt;$AE$1,"-",IFERROR(IF(DATEDIF('Base de données'!$A1208,O$1,"d")&lt;&gt;0,"",'Base de données'!$B1208),""))</f>
        <v>53NY9</v>
      </c>
      <c r="P1208" s="39" t="str">
        <f>IF(P$1&gt;$AE$1,"-",IFERROR(IF(DATEDIF('Base de données'!$A1208,P$1,"d")&lt;&gt;0,"",'Base de données'!$B1208),""))</f>
        <v/>
      </c>
      <c r="Q1208" s="39" t="str">
        <f>IF(Q$1&gt;$AE$1,"-",IFERROR(IF(DATEDIF('Base de données'!$A1208,Q$1,"d")&lt;&gt;0,"",'Base de données'!$B1208),""))</f>
        <v/>
      </c>
      <c r="R1208" s="39" t="str">
        <f>IF(R$1&gt;$AE$1,"-",IFERROR(IF(DATEDIF('Base de données'!$A1208,R$1,"d")&lt;&gt;0,"",'Base de données'!$B1208),""))</f>
        <v/>
      </c>
      <c r="S1208" s="39" t="str">
        <f>IF(S$1&gt;$AE$1,"-",IFERROR(IF(DATEDIF('Base de données'!$A1208,S$1,"d")&lt;&gt;0,"",'Base de données'!$B1208),""))</f>
        <v/>
      </c>
      <c r="T1208" s="39" t="str">
        <f>IF(T$1&gt;$AE$1,"-",IFERROR(IF(DATEDIF('Base de données'!$A1208,T$1,"d")&lt;&gt;0,"",'Base de données'!$B1208),""))</f>
        <v/>
      </c>
      <c r="U1208" s="39" t="str">
        <f>IF(U$1&gt;$AE$1,"-",IFERROR(IF(DATEDIF('Base de données'!$A1208,U$1,"d")&lt;&gt;0,"",'Base de données'!$B1208),""))</f>
        <v/>
      </c>
      <c r="V1208" s="39" t="str">
        <f>IF(V$1&gt;$AE$1,"-",IFERROR(IF(DATEDIF('Base de données'!$A1208,V$1,"d")&lt;&gt;0,"",'Base de données'!$B1208),""))</f>
        <v/>
      </c>
      <c r="W1208" s="34"/>
      <c r="X1208" s="30" t="str">
        <f>'Base de données'!$C1208&amp;" "&amp;'Base de données'!$D1208</f>
        <v>Salmon Guillaume</v>
      </c>
      <c r="Y1208" s="31">
        <f>COUNTIF('Base de données'!$B:$B,'Base de données'!$B1208)</f>
        <v>12</v>
      </c>
      <c r="AA1208" s="87" cm="1">
        <f t="array" aca="1" ref="AA1208" ca="1">INDIRECT("'Base de données'!A" &amp; ROW(Y1208))</f>
        <v>45778</v>
      </c>
      <c r="AB1208" s="51" t="str" cm="1">
        <f t="array" aca="1" ref="AB1208" ca="1">INDIRECT("'Base de données'!B" &amp; ROW(Z1208))</f>
        <v>53NY9</v>
      </c>
    </row>
    <row r="1209" spans="1:28" x14ac:dyDescent="0.3">
      <c r="A1209" s="41" t="str">
        <f ca="1">IF(IF(AND($B1209&lt;&gt;"-",$B1209=$E1209),"Entrée et sortie","-")="Entrée et sortie",'Base de données'!$B1209,"-")</f>
        <v>-</v>
      </c>
      <c r="B1209" s="41" t="str">
        <f t="shared" ca="1" si="75"/>
        <v>-</v>
      </c>
      <c r="C1209" s="41" t="str">
        <f t="shared" ca="1" si="76"/>
        <v>-</v>
      </c>
      <c r="D1209" s="41" t="str">
        <f>IF($F1209="sortie en cours d'année",'Base de données'!$B1209,"-")</f>
        <v>-</v>
      </c>
      <c r="E1209" s="41" t="str">
        <f>IF($H1209="entrée en cours d'année",'Base de données'!$B1209,"-")</f>
        <v>-</v>
      </c>
      <c r="F1209" s="37" t="str">
        <f t="shared" si="73"/>
        <v/>
      </c>
      <c r="G1209" s="37" t="str">
        <f>IF($J1209="mouvement",_xlfn.XLOOKUP('Base de données'!$B1209,$V:$V,$V:$V,0),"")</f>
        <v/>
      </c>
      <c r="H1209" s="37" t="str">
        <f t="shared" si="74"/>
        <v/>
      </c>
      <c r="I1209" s="37" t="str">
        <f>IF($J1209="mouvement",_xlfn.XLOOKUP('Base de données'!$B1209,$K:$K,$K:$K,0),"")</f>
        <v/>
      </c>
      <c r="J1209" s="38" t="str">
        <f>IF(AND(Y1209&lt;&gt;MAX(Y:Y),COUNTIF(K1209:V1209,'Base de données'!$B1209)&gt;0),"mouvement","")</f>
        <v/>
      </c>
      <c r="K1209" s="39" t="str">
        <f>IF(K$1&gt;$AE$1,"-",IFERROR(IF(DATEDIF('Base de données'!$A1209,K$1,"d")&lt;&gt;0,"",'Base de données'!$B1209),""))</f>
        <v/>
      </c>
      <c r="L1209" s="39" t="str">
        <f>IF(L$1&gt;$AE$1,"-",IFERROR(IF(DATEDIF('Base de données'!$A1209,L$1,"d")&lt;&gt;0,"",'Base de données'!$B1209),""))</f>
        <v/>
      </c>
      <c r="M1209" s="39" t="str">
        <f>IF(M$1&gt;$AE$1,"-",IFERROR(IF(DATEDIF('Base de données'!$A1209,M$1,"d")&lt;&gt;0,"",'Base de données'!$B1209),""))</f>
        <v/>
      </c>
      <c r="N1209" s="39" t="str">
        <f>IF(N$1&gt;$AE$1,"-",IFERROR(IF(DATEDIF('Base de données'!$A1209,N$1,"d")&lt;&gt;0,"",'Base de données'!$B1209),""))</f>
        <v/>
      </c>
      <c r="O1209" s="39" t="str">
        <f>IF(O$1&gt;$AE$1,"-",IFERROR(IF(DATEDIF('Base de données'!$A1209,O$1,"d")&lt;&gt;0,"",'Base de données'!$B1209),""))</f>
        <v>CHYQ5</v>
      </c>
      <c r="P1209" s="39" t="str">
        <f>IF(P$1&gt;$AE$1,"-",IFERROR(IF(DATEDIF('Base de données'!$A1209,P$1,"d")&lt;&gt;0,"",'Base de données'!$B1209),""))</f>
        <v/>
      </c>
      <c r="Q1209" s="39" t="str">
        <f>IF(Q$1&gt;$AE$1,"-",IFERROR(IF(DATEDIF('Base de données'!$A1209,Q$1,"d")&lt;&gt;0,"",'Base de données'!$B1209),""))</f>
        <v/>
      </c>
      <c r="R1209" s="39" t="str">
        <f>IF(R$1&gt;$AE$1,"-",IFERROR(IF(DATEDIF('Base de données'!$A1209,R$1,"d")&lt;&gt;0,"",'Base de données'!$B1209),""))</f>
        <v/>
      </c>
      <c r="S1209" s="39" t="str">
        <f>IF(S$1&gt;$AE$1,"-",IFERROR(IF(DATEDIF('Base de données'!$A1209,S$1,"d")&lt;&gt;0,"",'Base de données'!$B1209),""))</f>
        <v/>
      </c>
      <c r="T1209" s="39" t="str">
        <f>IF(T$1&gt;$AE$1,"-",IFERROR(IF(DATEDIF('Base de données'!$A1209,T$1,"d")&lt;&gt;0,"",'Base de données'!$B1209),""))</f>
        <v/>
      </c>
      <c r="U1209" s="39" t="str">
        <f>IF(U$1&gt;$AE$1,"-",IFERROR(IF(DATEDIF('Base de données'!$A1209,U$1,"d")&lt;&gt;0,"",'Base de données'!$B1209),""))</f>
        <v/>
      </c>
      <c r="V1209" s="39" t="str">
        <f>IF(V$1&gt;$AE$1,"-",IFERROR(IF(DATEDIF('Base de données'!$A1209,V$1,"d")&lt;&gt;0,"",'Base de données'!$B1209),""))</f>
        <v/>
      </c>
      <c r="W1209" s="34"/>
      <c r="X1209" s="30" t="str">
        <f>'Base de données'!$C1209&amp;" "&amp;'Base de données'!$D1209</f>
        <v>Camus Isaac</v>
      </c>
      <c r="Y1209" s="31">
        <f>COUNTIF('Base de données'!$B:$B,'Base de données'!$B1209)</f>
        <v>12</v>
      </c>
      <c r="AA1209" s="87" cm="1">
        <f t="array" aca="1" ref="AA1209" ca="1">INDIRECT("'Base de données'!A" &amp; ROW(Y1209))</f>
        <v>45778</v>
      </c>
      <c r="AB1209" s="51" t="str" cm="1">
        <f t="array" aca="1" ref="AB1209" ca="1">INDIRECT("'Base de données'!B" &amp; ROW(Z1209))</f>
        <v>CHYQ5</v>
      </c>
    </row>
    <row r="1210" spans="1:28" x14ac:dyDescent="0.3">
      <c r="A1210" s="41" t="str">
        <f ca="1">IF(IF(AND($B1210&lt;&gt;"-",$B1210=$E1210),"Entrée et sortie","-")="Entrée et sortie",'Base de données'!$B1210,"-")</f>
        <v>-</v>
      </c>
      <c r="B1210" s="41" t="str">
        <f t="shared" ca="1" si="75"/>
        <v>-</v>
      </c>
      <c r="C1210" s="41" t="str">
        <f t="shared" ca="1" si="76"/>
        <v>-</v>
      </c>
      <c r="D1210" s="41" t="str">
        <f>IF($F1210="sortie en cours d'année",'Base de données'!$B1210,"-")</f>
        <v>-</v>
      </c>
      <c r="E1210" s="41" t="str">
        <f>IF($H1210="entrée en cours d'année",'Base de données'!$B1210,"-")</f>
        <v>-</v>
      </c>
      <c r="F1210" s="37" t="str">
        <f t="shared" si="73"/>
        <v/>
      </c>
      <c r="G1210" s="37" t="str">
        <f>IF($J1210="mouvement",_xlfn.XLOOKUP('Base de données'!$B1210,$V:$V,$V:$V,0),"")</f>
        <v/>
      </c>
      <c r="H1210" s="37" t="str">
        <f t="shared" si="74"/>
        <v/>
      </c>
      <c r="I1210" s="37" t="str">
        <f>IF($J1210="mouvement",_xlfn.XLOOKUP('Base de données'!$B1210,$K:$K,$K:$K,0),"")</f>
        <v/>
      </c>
      <c r="J1210" s="38" t="str">
        <f>IF(AND(Y1210&lt;&gt;MAX(Y:Y),COUNTIF(K1210:V1210,'Base de données'!$B1210)&gt;0),"mouvement","")</f>
        <v/>
      </c>
      <c r="K1210" s="39" t="str">
        <f>IF(K$1&gt;$AE$1,"-",IFERROR(IF(DATEDIF('Base de données'!$A1210,K$1,"d")&lt;&gt;0,"",'Base de données'!$B1210),""))</f>
        <v/>
      </c>
      <c r="L1210" s="39" t="str">
        <f>IF(L$1&gt;$AE$1,"-",IFERROR(IF(DATEDIF('Base de données'!$A1210,L$1,"d")&lt;&gt;0,"",'Base de données'!$B1210),""))</f>
        <v/>
      </c>
      <c r="M1210" s="39" t="str">
        <f>IF(M$1&gt;$AE$1,"-",IFERROR(IF(DATEDIF('Base de données'!$A1210,M$1,"d")&lt;&gt;0,"",'Base de données'!$B1210),""))</f>
        <v/>
      </c>
      <c r="N1210" s="39" t="str">
        <f>IF(N$1&gt;$AE$1,"-",IFERROR(IF(DATEDIF('Base de données'!$A1210,N$1,"d")&lt;&gt;0,"",'Base de données'!$B1210),""))</f>
        <v/>
      </c>
      <c r="O1210" s="39" t="str">
        <f>IF(O$1&gt;$AE$1,"-",IFERROR(IF(DATEDIF('Base de données'!$A1210,O$1,"d")&lt;&gt;0,"",'Base de données'!$B1210),""))</f>
        <v>8E9LF</v>
      </c>
      <c r="P1210" s="39" t="str">
        <f>IF(P$1&gt;$AE$1,"-",IFERROR(IF(DATEDIF('Base de données'!$A1210,P$1,"d")&lt;&gt;0,"",'Base de données'!$B1210),""))</f>
        <v/>
      </c>
      <c r="Q1210" s="39" t="str">
        <f>IF(Q$1&gt;$AE$1,"-",IFERROR(IF(DATEDIF('Base de données'!$A1210,Q$1,"d")&lt;&gt;0,"",'Base de données'!$B1210),""))</f>
        <v/>
      </c>
      <c r="R1210" s="39" t="str">
        <f>IF(R$1&gt;$AE$1,"-",IFERROR(IF(DATEDIF('Base de données'!$A1210,R$1,"d")&lt;&gt;0,"",'Base de données'!$B1210),""))</f>
        <v/>
      </c>
      <c r="S1210" s="39" t="str">
        <f>IF(S$1&gt;$AE$1,"-",IFERROR(IF(DATEDIF('Base de données'!$A1210,S$1,"d")&lt;&gt;0,"",'Base de données'!$B1210),""))</f>
        <v/>
      </c>
      <c r="T1210" s="39" t="str">
        <f>IF(T$1&gt;$AE$1,"-",IFERROR(IF(DATEDIF('Base de données'!$A1210,T$1,"d")&lt;&gt;0,"",'Base de données'!$B1210),""))</f>
        <v/>
      </c>
      <c r="U1210" s="39" t="str">
        <f>IF(U$1&gt;$AE$1,"-",IFERROR(IF(DATEDIF('Base de données'!$A1210,U$1,"d")&lt;&gt;0,"",'Base de données'!$B1210),""))</f>
        <v/>
      </c>
      <c r="V1210" s="39" t="str">
        <f>IF(V$1&gt;$AE$1,"-",IFERROR(IF(DATEDIF('Base de données'!$A1210,V$1,"d")&lt;&gt;0,"",'Base de données'!$B1210),""))</f>
        <v/>
      </c>
      <c r="W1210" s="34"/>
      <c r="X1210" s="30" t="str">
        <f>'Base de données'!$C1210&amp;" "&amp;'Base de données'!$D1210</f>
        <v>Baron Marcelle</v>
      </c>
      <c r="Y1210" s="31">
        <f>COUNTIF('Base de données'!$B:$B,'Base de données'!$B1210)</f>
        <v>12</v>
      </c>
      <c r="AA1210" s="87" cm="1">
        <f t="array" aca="1" ref="AA1210" ca="1">INDIRECT("'Base de données'!A" &amp; ROW(Y1210))</f>
        <v>45778</v>
      </c>
      <c r="AB1210" s="51" t="str" cm="1">
        <f t="array" aca="1" ref="AB1210" ca="1">INDIRECT("'Base de données'!B" &amp; ROW(Z1210))</f>
        <v>8E9LF</v>
      </c>
    </row>
    <row r="1211" spans="1:28" x14ac:dyDescent="0.3">
      <c r="A1211" s="41" t="str">
        <f ca="1">IF(IF(AND($B1211&lt;&gt;"-",$B1211=$E1211),"Entrée et sortie","-")="Entrée et sortie",'Base de données'!$B1211,"-")</f>
        <v>-</v>
      </c>
      <c r="B1211" s="41" t="str">
        <f t="shared" ca="1" si="75"/>
        <v>-</v>
      </c>
      <c r="C1211" s="41" t="str">
        <f t="shared" ca="1" si="76"/>
        <v>-</v>
      </c>
      <c r="D1211" s="41" t="str">
        <f>IF($F1211="sortie en cours d'année",'Base de données'!$B1211,"-")</f>
        <v>-</v>
      </c>
      <c r="E1211" s="41" t="str">
        <f>IF($H1211="entrée en cours d'année",'Base de données'!$B1211,"-")</f>
        <v>-</v>
      </c>
      <c r="F1211" s="37" t="str">
        <f t="shared" si="73"/>
        <v/>
      </c>
      <c r="G1211" s="37" t="str">
        <f>IF($J1211="mouvement",_xlfn.XLOOKUP('Base de données'!$B1211,$V:$V,$V:$V,0),"")</f>
        <v/>
      </c>
      <c r="H1211" s="37" t="str">
        <f t="shared" si="74"/>
        <v/>
      </c>
      <c r="I1211" s="37" t="str">
        <f>IF($J1211="mouvement",_xlfn.XLOOKUP('Base de données'!$B1211,$K:$K,$K:$K,0),"")</f>
        <v/>
      </c>
      <c r="J1211" s="38" t="str">
        <f>IF(AND(Y1211&lt;&gt;MAX(Y:Y),COUNTIF(K1211:V1211,'Base de données'!$B1211)&gt;0),"mouvement","")</f>
        <v/>
      </c>
      <c r="K1211" s="39" t="str">
        <f>IF(K$1&gt;$AE$1,"-",IFERROR(IF(DATEDIF('Base de données'!$A1211,K$1,"d")&lt;&gt;0,"",'Base de données'!$B1211),""))</f>
        <v/>
      </c>
      <c r="L1211" s="39" t="str">
        <f>IF(L$1&gt;$AE$1,"-",IFERROR(IF(DATEDIF('Base de données'!$A1211,L$1,"d")&lt;&gt;0,"",'Base de données'!$B1211),""))</f>
        <v/>
      </c>
      <c r="M1211" s="39" t="str">
        <f>IF(M$1&gt;$AE$1,"-",IFERROR(IF(DATEDIF('Base de données'!$A1211,M$1,"d")&lt;&gt;0,"",'Base de données'!$B1211),""))</f>
        <v/>
      </c>
      <c r="N1211" s="39" t="str">
        <f>IF(N$1&gt;$AE$1,"-",IFERROR(IF(DATEDIF('Base de données'!$A1211,N$1,"d")&lt;&gt;0,"",'Base de données'!$B1211),""))</f>
        <v/>
      </c>
      <c r="O1211" s="39" t="str">
        <f>IF(O$1&gt;$AE$1,"-",IFERROR(IF(DATEDIF('Base de données'!$A1211,O$1,"d")&lt;&gt;0,"",'Base de données'!$B1211),""))</f>
        <v>M5OQN</v>
      </c>
      <c r="P1211" s="39" t="str">
        <f>IF(P$1&gt;$AE$1,"-",IFERROR(IF(DATEDIF('Base de données'!$A1211,P$1,"d")&lt;&gt;0,"",'Base de données'!$B1211),""))</f>
        <v/>
      </c>
      <c r="Q1211" s="39" t="str">
        <f>IF(Q$1&gt;$AE$1,"-",IFERROR(IF(DATEDIF('Base de données'!$A1211,Q$1,"d")&lt;&gt;0,"",'Base de données'!$B1211),""))</f>
        <v/>
      </c>
      <c r="R1211" s="39" t="str">
        <f>IF(R$1&gt;$AE$1,"-",IFERROR(IF(DATEDIF('Base de données'!$A1211,R$1,"d")&lt;&gt;0,"",'Base de données'!$B1211),""))</f>
        <v/>
      </c>
      <c r="S1211" s="39" t="str">
        <f>IF(S$1&gt;$AE$1,"-",IFERROR(IF(DATEDIF('Base de données'!$A1211,S$1,"d")&lt;&gt;0,"",'Base de données'!$B1211),""))</f>
        <v/>
      </c>
      <c r="T1211" s="39" t="str">
        <f>IF(T$1&gt;$AE$1,"-",IFERROR(IF(DATEDIF('Base de données'!$A1211,T$1,"d")&lt;&gt;0,"",'Base de données'!$B1211),""))</f>
        <v/>
      </c>
      <c r="U1211" s="39" t="str">
        <f>IF(U$1&gt;$AE$1,"-",IFERROR(IF(DATEDIF('Base de données'!$A1211,U$1,"d")&lt;&gt;0,"",'Base de données'!$B1211),""))</f>
        <v/>
      </c>
      <c r="V1211" s="39" t="str">
        <f>IF(V$1&gt;$AE$1,"-",IFERROR(IF(DATEDIF('Base de données'!$A1211,V$1,"d")&lt;&gt;0,"",'Base de données'!$B1211),""))</f>
        <v/>
      </c>
      <c r="W1211" s="34"/>
      <c r="X1211" s="30" t="str">
        <f>'Base de données'!$C1211&amp;" "&amp;'Base de données'!$D1211</f>
        <v>Courtois Marcel</v>
      </c>
      <c r="Y1211" s="31">
        <f>COUNTIF('Base de données'!$B:$B,'Base de données'!$B1211)</f>
        <v>12</v>
      </c>
      <c r="AA1211" s="87" cm="1">
        <f t="array" aca="1" ref="AA1211" ca="1">INDIRECT("'Base de données'!A" &amp; ROW(Y1211))</f>
        <v>45778</v>
      </c>
      <c r="AB1211" s="51" t="str" cm="1">
        <f t="array" aca="1" ref="AB1211" ca="1">INDIRECT("'Base de données'!B" &amp; ROW(Z1211))</f>
        <v>M5OQN</v>
      </c>
    </row>
    <row r="1212" spans="1:28" x14ac:dyDescent="0.3">
      <c r="A1212" s="41" t="str">
        <f ca="1">IF(IF(AND($B1212&lt;&gt;"-",$B1212=$E1212),"Entrée et sortie","-")="Entrée et sortie",'Base de données'!$B1212,"-")</f>
        <v>-</v>
      </c>
      <c r="B1212" s="41" t="str">
        <f t="shared" ca="1" si="75"/>
        <v>-</v>
      </c>
      <c r="C1212" s="41" t="str">
        <f t="shared" ca="1" si="76"/>
        <v>-</v>
      </c>
      <c r="D1212" s="41" t="str">
        <f>IF($F1212="sortie en cours d'année",'Base de données'!$B1212,"-")</f>
        <v>-</v>
      </c>
      <c r="E1212" s="41" t="str">
        <f>IF($H1212="entrée en cours d'année",'Base de données'!$B1212,"-")</f>
        <v>-</v>
      </c>
      <c r="F1212" s="37" t="str">
        <f t="shared" si="73"/>
        <v/>
      </c>
      <c r="G1212" s="37" t="str">
        <f>IF($J1212="mouvement",_xlfn.XLOOKUP('Base de données'!$B1212,$V:$V,$V:$V,0),"")</f>
        <v/>
      </c>
      <c r="H1212" s="37" t="str">
        <f t="shared" si="74"/>
        <v/>
      </c>
      <c r="I1212" s="37" t="str">
        <f>IF($J1212="mouvement",_xlfn.XLOOKUP('Base de données'!$B1212,$K:$K,$K:$K,0),"")</f>
        <v/>
      </c>
      <c r="J1212" s="38" t="str">
        <f>IF(AND(Y1212&lt;&gt;MAX(Y:Y),COUNTIF(K1212:V1212,'Base de données'!$B1212)&gt;0),"mouvement","")</f>
        <v/>
      </c>
      <c r="K1212" s="39" t="str">
        <f>IF(K$1&gt;$AE$1,"-",IFERROR(IF(DATEDIF('Base de données'!$A1212,K$1,"d")&lt;&gt;0,"",'Base de données'!$B1212),""))</f>
        <v/>
      </c>
      <c r="L1212" s="39" t="str">
        <f>IF(L$1&gt;$AE$1,"-",IFERROR(IF(DATEDIF('Base de données'!$A1212,L$1,"d")&lt;&gt;0,"",'Base de données'!$B1212),""))</f>
        <v/>
      </c>
      <c r="M1212" s="39" t="str">
        <f>IF(M$1&gt;$AE$1,"-",IFERROR(IF(DATEDIF('Base de données'!$A1212,M$1,"d")&lt;&gt;0,"",'Base de données'!$B1212),""))</f>
        <v/>
      </c>
      <c r="N1212" s="39" t="str">
        <f>IF(N$1&gt;$AE$1,"-",IFERROR(IF(DATEDIF('Base de données'!$A1212,N$1,"d")&lt;&gt;0,"",'Base de données'!$B1212),""))</f>
        <v/>
      </c>
      <c r="O1212" s="39" t="str">
        <f>IF(O$1&gt;$AE$1,"-",IFERROR(IF(DATEDIF('Base de données'!$A1212,O$1,"d")&lt;&gt;0,"",'Base de données'!$B1212),""))</f>
        <v>FOPU8</v>
      </c>
      <c r="P1212" s="39" t="str">
        <f>IF(P$1&gt;$AE$1,"-",IFERROR(IF(DATEDIF('Base de données'!$A1212,P$1,"d")&lt;&gt;0,"",'Base de données'!$B1212),""))</f>
        <v/>
      </c>
      <c r="Q1212" s="39" t="str">
        <f>IF(Q$1&gt;$AE$1,"-",IFERROR(IF(DATEDIF('Base de données'!$A1212,Q$1,"d")&lt;&gt;0,"",'Base de données'!$B1212),""))</f>
        <v/>
      </c>
      <c r="R1212" s="39" t="str">
        <f>IF(R$1&gt;$AE$1,"-",IFERROR(IF(DATEDIF('Base de données'!$A1212,R$1,"d")&lt;&gt;0,"",'Base de données'!$B1212),""))</f>
        <v/>
      </c>
      <c r="S1212" s="39" t="str">
        <f>IF(S$1&gt;$AE$1,"-",IFERROR(IF(DATEDIF('Base de données'!$A1212,S$1,"d")&lt;&gt;0,"",'Base de données'!$B1212),""))</f>
        <v/>
      </c>
      <c r="T1212" s="39" t="str">
        <f>IF(T$1&gt;$AE$1,"-",IFERROR(IF(DATEDIF('Base de données'!$A1212,T$1,"d")&lt;&gt;0,"",'Base de données'!$B1212),""))</f>
        <v/>
      </c>
      <c r="U1212" s="39" t="str">
        <f>IF(U$1&gt;$AE$1,"-",IFERROR(IF(DATEDIF('Base de données'!$A1212,U$1,"d")&lt;&gt;0,"",'Base de données'!$B1212),""))</f>
        <v/>
      </c>
      <c r="V1212" s="39" t="str">
        <f>IF(V$1&gt;$AE$1,"-",IFERROR(IF(DATEDIF('Base de données'!$A1212,V$1,"d")&lt;&gt;0,"",'Base de données'!$B1212),""))</f>
        <v/>
      </c>
      <c r="W1212" s="34"/>
      <c r="X1212" s="30" t="str">
        <f>'Base de données'!$C1212&amp;" "&amp;'Base de données'!$D1212</f>
        <v>Boulay Pierre</v>
      </c>
      <c r="Y1212" s="31">
        <f>COUNTIF('Base de données'!$B:$B,'Base de données'!$B1212)</f>
        <v>12</v>
      </c>
      <c r="AA1212" s="87" cm="1">
        <f t="array" aca="1" ref="AA1212" ca="1">INDIRECT("'Base de données'!A" &amp; ROW(Y1212))</f>
        <v>45778</v>
      </c>
      <c r="AB1212" s="51" t="str" cm="1">
        <f t="array" aca="1" ref="AB1212" ca="1">INDIRECT("'Base de données'!B" &amp; ROW(Z1212))</f>
        <v>FOPU8</v>
      </c>
    </row>
    <row r="1213" spans="1:28" x14ac:dyDescent="0.3">
      <c r="A1213" s="41" t="str">
        <f ca="1">IF(IF(AND($B1213&lt;&gt;"-",$B1213=$E1213),"Entrée et sortie","-")="Entrée et sortie",'Base de données'!$B1213,"-")</f>
        <v>-</v>
      </c>
      <c r="B1213" s="41" t="str">
        <f t="shared" ca="1" si="75"/>
        <v>-</v>
      </c>
      <c r="C1213" s="41" t="str">
        <f t="shared" ca="1" si="76"/>
        <v>-</v>
      </c>
      <c r="D1213" s="41" t="str">
        <f>IF($F1213="sortie en cours d'année",'Base de données'!$B1213,"-")</f>
        <v>-</v>
      </c>
      <c r="E1213" s="41" t="str">
        <f>IF($H1213="entrée en cours d'année",'Base de données'!$B1213,"-")</f>
        <v>-</v>
      </c>
      <c r="F1213" s="37" t="str">
        <f t="shared" si="73"/>
        <v/>
      </c>
      <c r="G1213" s="37" t="str">
        <f>IF($J1213="mouvement",_xlfn.XLOOKUP('Base de données'!$B1213,$V:$V,$V:$V,0),"")</f>
        <v/>
      </c>
      <c r="H1213" s="37" t="str">
        <f t="shared" si="74"/>
        <v/>
      </c>
      <c r="I1213" s="37" t="str">
        <f>IF($J1213="mouvement",_xlfn.XLOOKUP('Base de données'!$B1213,$K:$K,$K:$K,0),"")</f>
        <v/>
      </c>
      <c r="J1213" s="38" t="str">
        <f>IF(AND(Y1213&lt;&gt;MAX(Y:Y),COUNTIF(K1213:V1213,'Base de données'!$B1213)&gt;0),"mouvement","")</f>
        <v/>
      </c>
      <c r="K1213" s="39" t="str">
        <f>IF(K$1&gt;$AE$1,"-",IFERROR(IF(DATEDIF('Base de données'!$A1213,K$1,"d")&lt;&gt;0,"",'Base de données'!$B1213),""))</f>
        <v/>
      </c>
      <c r="L1213" s="39" t="str">
        <f>IF(L$1&gt;$AE$1,"-",IFERROR(IF(DATEDIF('Base de données'!$A1213,L$1,"d")&lt;&gt;0,"",'Base de données'!$B1213),""))</f>
        <v/>
      </c>
      <c r="M1213" s="39" t="str">
        <f>IF(M$1&gt;$AE$1,"-",IFERROR(IF(DATEDIF('Base de données'!$A1213,M$1,"d")&lt;&gt;0,"",'Base de données'!$B1213),""))</f>
        <v/>
      </c>
      <c r="N1213" s="39" t="str">
        <f>IF(N$1&gt;$AE$1,"-",IFERROR(IF(DATEDIF('Base de données'!$A1213,N$1,"d")&lt;&gt;0,"",'Base de données'!$B1213),""))</f>
        <v/>
      </c>
      <c r="O1213" s="39" t="str">
        <f>IF(O$1&gt;$AE$1,"-",IFERROR(IF(DATEDIF('Base de données'!$A1213,O$1,"d")&lt;&gt;0,"",'Base de données'!$B1213),""))</f>
        <v>7JO19</v>
      </c>
      <c r="P1213" s="39" t="str">
        <f>IF(P$1&gt;$AE$1,"-",IFERROR(IF(DATEDIF('Base de données'!$A1213,P$1,"d")&lt;&gt;0,"",'Base de données'!$B1213),""))</f>
        <v/>
      </c>
      <c r="Q1213" s="39" t="str">
        <f>IF(Q$1&gt;$AE$1,"-",IFERROR(IF(DATEDIF('Base de données'!$A1213,Q$1,"d")&lt;&gt;0,"",'Base de données'!$B1213),""))</f>
        <v/>
      </c>
      <c r="R1213" s="39" t="str">
        <f>IF(R$1&gt;$AE$1,"-",IFERROR(IF(DATEDIF('Base de données'!$A1213,R$1,"d")&lt;&gt;0,"",'Base de données'!$B1213),""))</f>
        <v/>
      </c>
      <c r="S1213" s="39" t="str">
        <f>IF(S$1&gt;$AE$1,"-",IFERROR(IF(DATEDIF('Base de données'!$A1213,S$1,"d")&lt;&gt;0,"",'Base de données'!$B1213),""))</f>
        <v/>
      </c>
      <c r="T1213" s="39" t="str">
        <f>IF(T$1&gt;$AE$1,"-",IFERROR(IF(DATEDIF('Base de données'!$A1213,T$1,"d")&lt;&gt;0,"",'Base de données'!$B1213),""))</f>
        <v/>
      </c>
      <c r="U1213" s="39" t="str">
        <f>IF(U$1&gt;$AE$1,"-",IFERROR(IF(DATEDIF('Base de données'!$A1213,U$1,"d")&lt;&gt;0,"",'Base de données'!$B1213),""))</f>
        <v/>
      </c>
      <c r="V1213" s="39" t="str">
        <f>IF(V$1&gt;$AE$1,"-",IFERROR(IF(DATEDIF('Base de données'!$A1213,V$1,"d")&lt;&gt;0,"",'Base de données'!$B1213),""))</f>
        <v/>
      </c>
      <c r="W1213" s="34"/>
      <c r="X1213" s="30" t="str">
        <f>'Base de données'!$C1213&amp;" "&amp;'Base de données'!$D1213</f>
        <v>Lefebvre Richard</v>
      </c>
      <c r="Y1213" s="31">
        <f>COUNTIF('Base de données'!$B:$B,'Base de données'!$B1213)</f>
        <v>12</v>
      </c>
      <c r="AA1213" s="87" cm="1">
        <f t="array" aca="1" ref="AA1213" ca="1">INDIRECT("'Base de données'!A" &amp; ROW(Y1213))</f>
        <v>45778</v>
      </c>
      <c r="AB1213" s="51" t="str" cm="1">
        <f t="array" aca="1" ref="AB1213" ca="1">INDIRECT("'Base de données'!B" &amp; ROW(Z1213))</f>
        <v>7JO19</v>
      </c>
    </row>
    <row r="1214" spans="1:28" x14ac:dyDescent="0.3">
      <c r="A1214" s="41" t="str">
        <f ca="1">IF(IF(AND($B1214&lt;&gt;"-",$B1214=$E1214),"Entrée et sortie","-")="Entrée et sortie",'Base de données'!$B1214,"-")</f>
        <v>-</v>
      </c>
      <c r="B1214" s="41" t="str">
        <f t="shared" ca="1" si="75"/>
        <v>-</v>
      </c>
      <c r="C1214" s="41" t="str">
        <f t="shared" ca="1" si="76"/>
        <v>-</v>
      </c>
      <c r="D1214" s="41" t="str">
        <f>IF($F1214="sortie en cours d'année",'Base de données'!$B1214,"-")</f>
        <v>-</v>
      </c>
      <c r="E1214" s="41" t="str">
        <f>IF($H1214="entrée en cours d'année",'Base de données'!$B1214,"-")</f>
        <v>-</v>
      </c>
      <c r="F1214" s="37" t="str">
        <f t="shared" si="73"/>
        <v/>
      </c>
      <c r="G1214" s="37" t="str">
        <f>IF($J1214="mouvement",_xlfn.XLOOKUP('Base de données'!$B1214,$V:$V,$V:$V,0),"")</f>
        <v/>
      </c>
      <c r="H1214" s="37" t="str">
        <f t="shared" si="74"/>
        <v/>
      </c>
      <c r="I1214" s="37" t="str">
        <f>IF($J1214="mouvement",_xlfn.XLOOKUP('Base de données'!$B1214,$K:$K,$K:$K,0),"")</f>
        <v/>
      </c>
      <c r="J1214" s="38" t="str">
        <f>IF(AND(Y1214&lt;&gt;MAX(Y:Y),COUNTIF(K1214:V1214,'Base de données'!$B1214)&gt;0),"mouvement","")</f>
        <v/>
      </c>
      <c r="K1214" s="39" t="str">
        <f>IF(K$1&gt;$AE$1,"-",IFERROR(IF(DATEDIF('Base de données'!$A1214,K$1,"d")&lt;&gt;0,"",'Base de données'!$B1214),""))</f>
        <v/>
      </c>
      <c r="L1214" s="39" t="str">
        <f>IF(L$1&gt;$AE$1,"-",IFERROR(IF(DATEDIF('Base de données'!$A1214,L$1,"d")&lt;&gt;0,"",'Base de données'!$B1214),""))</f>
        <v/>
      </c>
      <c r="M1214" s="39" t="str">
        <f>IF(M$1&gt;$AE$1,"-",IFERROR(IF(DATEDIF('Base de données'!$A1214,M$1,"d")&lt;&gt;0,"",'Base de données'!$B1214),""))</f>
        <v/>
      </c>
      <c r="N1214" s="39" t="str">
        <f>IF(N$1&gt;$AE$1,"-",IFERROR(IF(DATEDIF('Base de données'!$A1214,N$1,"d")&lt;&gt;0,"",'Base de données'!$B1214),""))</f>
        <v/>
      </c>
      <c r="O1214" s="39" t="str">
        <f>IF(O$1&gt;$AE$1,"-",IFERROR(IF(DATEDIF('Base de données'!$A1214,O$1,"d")&lt;&gt;0,"",'Base de données'!$B1214),""))</f>
        <v>NNRI4</v>
      </c>
      <c r="P1214" s="39" t="str">
        <f>IF(P$1&gt;$AE$1,"-",IFERROR(IF(DATEDIF('Base de données'!$A1214,P$1,"d")&lt;&gt;0,"",'Base de données'!$B1214),""))</f>
        <v/>
      </c>
      <c r="Q1214" s="39" t="str">
        <f>IF(Q$1&gt;$AE$1,"-",IFERROR(IF(DATEDIF('Base de données'!$A1214,Q$1,"d")&lt;&gt;0,"",'Base de données'!$B1214),""))</f>
        <v/>
      </c>
      <c r="R1214" s="39" t="str">
        <f>IF(R$1&gt;$AE$1,"-",IFERROR(IF(DATEDIF('Base de données'!$A1214,R$1,"d")&lt;&gt;0,"",'Base de données'!$B1214),""))</f>
        <v/>
      </c>
      <c r="S1214" s="39" t="str">
        <f>IF(S$1&gt;$AE$1,"-",IFERROR(IF(DATEDIF('Base de données'!$A1214,S$1,"d")&lt;&gt;0,"",'Base de données'!$B1214),""))</f>
        <v/>
      </c>
      <c r="T1214" s="39" t="str">
        <f>IF(T$1&gt;$AE$1,"-",IFERROR(IF(DATEDIF('Base de données'!$A1214,T$1,"d")&lt;&gt;0,"",'Base de données'!$B1214),""))</f>
        <v/>
      </c>
      <c r="U1214" s="39" t="str">
        <f>IF(U$1&gt;$AE$1,"-",IFERROR(IF(DATEDIF('Base de données'!$A1214,U$1,"d")&lt;&gt;0,"",'Base de données'!$B1214),""))</f>
        <v/>
      </c>
      <c r="V1214" s="39" t="str">
        <f>IF(V$1&gt;$AE$1,"-",IFERROR(IF(DATEDIF('Base de données'!$A1214,V$1,"d")&lt;&gt;0,"",'Base de données'!$B1214),""))</f>
        <v/>
      </c>
      <c r="W1214" s="34"/>
      <c r="X1214" s="30" t="str">
        <f>'Base de données'!$C1214&amp;" "&amp;'Base de données'!$D1214</f>
        <v>Rousseau Odette</v>
      </c>
      <c r="Y1214" s="31">
        <f>COUNTIF('Base de données'!$B:$B,'Base de données'!$B1214)</f>
        <v>12</v>
      </c>
      <c r="AA1214" s="87" cm="1">
        <f t="array" aca="1" ref="AA1214" ca="1">INDIRECT("'Base de données'!A" &amp; ROW(Y1214))</f>
        <v>45778</v>
      </c>
      <c r="AB1214" s="51" t="str" cm="1">
        <f t="array" aca="1" ref="AB1214" ca="1">INDIRECT("'Base de données'!B" &amp; ROW(Z1214))</f>
        <v>NNRI4</v>
      </c>
    </row>
    <row r="1215" spans="1:28" x14ac:dyDescent="0.3">
      <c r="A1215" s="41" t="str">
        <f ca="1">IF(IF(AND($B1215&lt;&gt;"-",$B1215=$E1215),"Entrée et sortie","-")="Entrée et sortie",'Base de données'!$B1215,"-")</f>
        <v>-</v>
      </c>
      <c r="B1215" s="41" t="str">
        <f t="shared" ca="1" si="75"/>
        <v>-</v>
      </c>
      <c r="C1215" s="41" t="str">
        <f t="shared" ca="1" si="76"/>
        <v>-</v>
      </c>
      <c r="D1215" s="41" t="str">
        <f>IF($F1215="sortie en cours d'année",'Base de données'!$B1215,"-")</f>
        <v>-</v>
      </c>
      <c r="E1215" s="41" t="str">
        <f>IF($H1215="entrée en cours d'année",'Base de données'!$B1215,"-")</f>
        <v>-</v>
      </c>
      <c r="F1215" s="37" t="str">
        <f t="shared" si="73"/>
        <v/>
      </c>
      <c r="G1215" s="37" t="str">
        <f>IF($J1215="mouvement",_xlfn.XLOOKUP('Base de données'!$B1215,$V:$V,$V:$V,0),"")</f>
        <v/>
      </c>
      <c r="H1215" s="37" t="str">
        <f t="shared" si="74"/>
        <v/>
      </c>
      <c r="I1215" s="37" t="str">
        <f>IF($J1215="mouvement",_xlfn.XLOOKUP('Base de données'!$B1215,$K:$K,$K:$K,0),"")</f>
        <v/>
      </c>
      <c r="J1215" s="38" t="str">
        <f>IF(AND(Y1215&lt;&gt;MAX(Y:Y),COUNTIF(K1215:V1215,'Base de données'!$B1215)&gt;0),"mouvement","")</f>
        <v/>
      </c>
      <c r="K1215" s="39" t="str">
        <f>IF(K$1&gt;$AE$1,"-",IFERROR(IF(DATEDIF('Base de données'!$A1215,K$1,"d")&lt;&gt;0,"",'Base de données'!$B1215),""))</f>
        <v/>
      </c>
      <c r="L1215" s="39" t="str">
        <f>IF(L$1&gt;$AE$1,"-",IFERROR(IF(DATEDIF('Base de données'!$A1215,L$1,"d")&lt;&gt;0,"",'Base de données'!$B1215),""))</f>
        <v/>
      </c>
      <c r="M1215" s="39" t="str">
        <f>IF(M$1&gt;$AE$1,"-",IFERROR(IF(DATEDIF('Base de données'!$A1215,M$1,"d")&lt;&gt;0,"",'Base de données'!$B1215),""))</f>
        <v/>
      </c>
      <c r="N1215" s="39" t="str">
        <f>IF(N$1&gt;$AE$1,"-",IFERROR(IF(DATEDIF('Base de données'!$A1215,N$1,"d")&lt;&gt;0,"",'Base de données'!$B1215),""))</f>
        <v/>
      </c>
      <c r="O1215" s="39" t="str">
        <f>IF(O$1&gt;$AE$1,"-",IFERROR(IF(DATEDIF('Base de données'!$A1215,O$1,"d")&lt;&gt;0,"",'Base de données'!$B1215),""))</f>
        <v>FAZGD</v>
      </c>
      <c r="P1215" s="39" t="str">
        <f>IF(P$1&gt;$AE$1,"-",IFERROR(IF(DATEDIF('Base de données'!$A1215,P$1,"d")&lt;&gt;0,"",'Base de données'!$B1215),""))</f>
        <v/>
      </c>
      <c r="Q1215" s="39" t="str">
        <f>IF(Q$1&gt;$AE$1,"-",IFERROR(IF(DATEDIF('Base de données'!$A1215,Q$1,"d")&lt;&gt;0,"",'Base de données'!$B1215),""))</f>
        <v/>
      </c>
      <c r="R1215" s="39" t="str">
        <f>IF(R$1&gt;$AE$1,"-",IFERROR(IF(DATEDIF('Base de données'!$A1215,R$1,"d")&lt;&gt;0,"",'Base de données'!$B1215),""))</f>
        <v/>
      </c>
      <c r="S1215" s="39" t="str">
        <f>IF(S$1&gt;$AE$1,"-",IFERROR(IF(DATEDIF('Base de données'!$A1215,S$1,"d")&lt;&gt;0,"",'Base de données'!$B1215),""))</f>
        <v/>
      </c>
      <c r="T1215" s="39" t="str">
        <f>IF(T$1&gt;$AE$1,"-",IFERROR(IF(DATEDIF('Base de données'!$A1215,T$1,"d")&lt;&gt;0,"",'Base de données'!$B1215),""))</f>
        <v/>
      </c>
      <c r="U1215" s="39" t="str">
        <f>IF(U$1&gt;$AE$1,"-",IFERROR(IF(DATEDIF('Base de données'!$A1215,U$1,"d")&lt;&gt;0,"",'Base de données'!$B1215),""))</f>
        <v/>
      </c>
      <c r="V1215" s="39" t="str">
        <f>IF(V$1&gt;$AE$1,"-",IFERROR(IF(DATEDIF('Base de données'!$A1215,V$1,"d")&lt;&gt;0,"",'Base de données'!$B1215),""))</f>
        <v/>
      </c>
      <c r="W1215" s="34"/>
      <c r="X1215" s="30" t="str">
        <f>'Base de données'!$C1215&amp;" "&amp;'Base de données'!$D1215</f>
        <v>Pinto Capucine</v>
      </c>
      <c r="Y1215" s="31">
        <f>COUNTIF('Base de données'!$B:$B,'Base de données'!$B1215)</f>
        <v>12</v>
      </c>
      <c r="AA1215" s="87" cm="1">
        <f t="array" aca="1" ref="AA1215" ca="1">INDIRECT("'Base de données'!A" &amp; ROW(Y1215))</f>
        <v>45778</v>
      </c>
      <c r="AB1215" s="51" t="str" cm="1">
        <f t="array" aca="1" ref="AB1215" ca="1">INDIRECT("'Base de données'!B" &amp; ROW(Z1215))</f>
        <v>FAZGD</v>
      </c>
    </row>
    <row r="1216" spans="1:28" x14ac:dyDescent="0.3">
      <c r="A1216" s="41" t="str">
        <f ca="1">IF(IF(AND($B1216&lt;&gt;"-",$B1216=$E1216),"Entrée et sortie","-")="Entrée et sortie",'Base de données'!$B1216,"-")</f>
        <v>-</v>
      </c>
      <c r="B1216" s="41" t="str">
        <f t="shared" ca="1" si="75"/>
        <v>-</v>
      </c>
      <c r="C1216" s="41" t="str">
        <f t="shared" ca="1" si="76"/>
        <v>-</v>
      </c>
      <c r="D1216" s="41" t="str">
        <f>IF($F1216="sortie en cours d'année",'Base de données'!$B1216,"-")</f>
        <v>-</v>
      </c>
      <c r="E1216" s="41" t="str">
        <f>IF($H1216="entrée en cours d'année",'Base de données'!$B1216,"-")</f>
        <v>-</v>
      </c>
      <c r="F1216" s="37" t="str">
        <f t="shared" si="73"/>
        <v/>
      </c>
      <c r="G1216" s="37" t="str">
        <f>IF($J1216="mouvement",_xlfn.XLOOKUP('Base de données'!$B1216,$V:$V,$V:$V,0),"")</f>
        <v/>
      </c>
      <c r="H1216" s="37" t="str">
        <f t="shared" si="74"/>
        <v/>
      </c>
      <c r="I1216" s="37" t="str">
        <f>IF($J1216="mouvement",_xlfn.XLOOKUP('Base de données'!$B1216,$K:$K,$K:$K,0),"")</f>
        <v/>
      </c>
      <c r="J1216" s="38" t="str">
        <f>IF(AND(Y1216&lt;&gt;MAX(Y:Y),COUNTIF(K1216:V1216,'Base de données'!$B1216)&gt;0),"mouvement","")</f>
        <v/>
      </c>
      <c r="K1216" s="39" t="str">
        <f>IF(K$1&gt;$AE$1,"-",IFERROR(IF(DATEDIF('Base de données'!$A1216,K$1,"d")&lt;&gt;0,"",'Base de données'!$B1216),""))</f>
        <v/>
      </c>
      <c r="L1216" s="39" t="str">
        <f>IF(L$1&gt;$AE$1,"-",IFERROR(IF(DATEDIF('Base de données'!$A1216,L$1,"d")&lt;&gt;0,"",'Base de données'!$B1216),""))</f>
        <v/>
      </c>
      <c r="M1216" s="39" t="str">
        <f>IF(M$1&gt;$AE$1,"-",IFERROR(IF(DATEDIF('Base de données'!$A1216,M$1,"d")&lt;&gt;0,"",'Base de données'!$B1216),""))</f>
        <v/>
      </c>
      <c r="N1216" s="39" t="str">
        <f>IF(N$1&gt;$AE$1,"-",IFERROR(IF(DATEDIF('Base de données'!$A1216,N$1,"d")&lt;&gt;0,"",'Base de données'!$B1216),""))</f>
        <v/>
      </c>
      <c r="O1216" s="39" t="str">
        <f>IF(O$1&gt;$AE$1,"-",IFERROR(IF(DATEDIF('Base de données'!$A1216,O$1,"d")&lt;&gt;0,"",'Base de données'!$B1216),""))</f>
        <v>K17K2</v>
      </c>
      <c r="P1216" s="39" t="str">
        <f>IF(P$1&gt;$AE$1,"-",IFERROR(IF(DATEDIF('Base de données'!$A1216,P$1,"d")&lt;&gt;0,"",'Base de données'!$B1216),""))</f>
        <v/>
      </c>
      <c r="Q1216" s="39" t="str">
        <f>IF(Q$1&gt;$AE$1,"-",IFERROR(IF(DATEDIF('Base de données'!$A1216,Q$1,"d")&lt;&gt;0,"",'Base de données'!$B1216),""))</f>
        <v/>
      </c>
      <c r="R1216" s="39" t="str">
        <f>IF(R$1&gt;$AE$1,"-",IFERROR(IF(DATEDIF('Base de données'!$A1216,R$1,"d")&lt;&gt;0,"",'Base de données'!$B1216),""))</f>
        <v/>
      </c>
      <c r="S1216" s="39" t="str">
        <f>IF(S$1&gt;$AE$1,"-",IFERROR(IF(DATEDIF('Base de données'!$A1216,S$1,"d")&lt;&gt;0,"",'Base de données'!$B1216),""))</f>
        <v/>
      </c>
      <c r="T1216" s="39" t="str">
        <f>IF(T$1&gt;$AE$1,"-",IFERROR(IF(DATEDIF('Base de données'!$A1216,T$1,"d")&lt;&gt;0,"",'Base de données'!$B1216),""))</f>
        <v/>
      </c>
      <c r="U1216" s="39" t="str">
        <f>IF(U$1&gt;$AE$1,"-",IFERROR(IF(DATEDIF('Base de données'!$A1216,U$1,"d")&lt;&gt;0,"",'Base de données'!$B1216),""))</f>
        <v/>
      </c>
      <c r="V1216" s="39" t="str">
        <f>IF(V$1&gt;$AE$1,"-",IFERROR(IF(DATEDIF('Base de données'!$A1216,V$1,"d")&lt;&gt;0,"",'Base de données'!$B1216),""))</f>
        <v/>
      </c>
      <c r="W1216" s="34"/>
      <c r="X1216" s="30" t="str">
        <f>'Base de données'!$C1216&amp;" "&amp;'Base de données'!$D1216</f>
        <v>Arnaud Capucine</v>
      </c>
      <c r="Y1216" s="31">
        <f>COUNTIF('Base de données'!$B:$B,'Base de données'!$B1216)</f>
        <v>12</v>
      </c>
      <c r="AA1216" s="87" cm="1">
        <f t="array" aca="1" ref="AA1216" ca="1">INDIRECT("'Base de données'!A" &amp; ROW(Y1216))</f>
        <v>45778</v>
      </c>
      <c r="AB1216" s="51" t="str" cm="1">
        <f t="array" aca="1" ref="AB1216" ca="1">INDIRECT("'Base de données'!B" &amp; ROW(Z1216))</f>
        <v>K17K2</v>
      </c>
    </row>
    <row r="1217" spans="1:28" x14ac:dyDescent="0.3">
      <c r="A1217" s="41" t="str">
        <f ca="1">IF(IF(AND($B1217&lt;&gt;"-",$B1217=$E1217),"Entrée et sortie","-")="Entrée et sortie",'Base de données'!$B1217,"-")</f>
        <v>-</v>
      </c>
      <c r="B1217" s="41" t="str">
        <f t="shared" ca="1" si="75"/>
        <v>-</v>
      </c>
      <c r="C1217" s="41" t="str">
        <f t="shared" ca="1" si="76"/>
        <v>-</v>
      </c>
      <c r="D1217" s="41" t="str">
        <f>IF($F1217="sortie en cours d'année",'Base de données'!$B1217,"-")</f>
        <v>-</v>
      </c>
      <c r="E1217" s="41" t="str">
        <f>IF($H1217="entrée en cours d'année",'Base de données'!$B1217,"-")</f>
        <v>-</v>
      </c>
      <c r="F1217" s="37" t="str">
        <f t="shared" si="73"/>
        <v/>
      </c>
      <c r="G1217" s="37" t="str">
        <f>IF($J1217="mouvement",_xlfn.XLOOKUP('Base de données'!$B1217,$V:$V,$V:$V,0),"")</f>
        <v/>
      </c>
      <c r="H1217" s="37" t="str">
        <f t="shared" si="74"/>
        <v/>
      </c>
      <c r="I1217" s="37" t="str">
        <f>IF($J1217="mouvement",_xlfn.XLOOKUP('Base de données'!$B1217,$K:$K,$K:$K,0),"")</f>
        <v/>
      </c>
      <c r="J1217" s="38" t="str">
        <f>IF(AND(Y1217&lt;&gt;MAX(Y:Y),COUNTIF(K1217:V1217,'Base de données'!$B1217)&gt;0),"mouvement","")</f>
        <v/>
      </c>
      <c r="K1217" s="39" t="str">
        <f>IF(K$1&gt;$AE$1,"-",IFERROR(IF(DATEDIF('Base de données'!$A1217,K$1,"d")&lt;&gt;0,"",'Base de données'!$B1217),""))</f>
        <v/>
      </c>
      <c r="L1217" s="39" t="str">
        <f>IF(L$1&gt;$AE$1,"-",IFERROR(IF(DATEDIF('Base de données'!$A1217,L$1,"d")&lt;&gt;0,"",'Base de données'!$B1217),""))</f>
        <v/>
      </c>
      <c r="M1217" s="39" t="str">
        <f>IF(M$1&gt;$AE$1,"-",IFERROR(IF(DATEDIF('Base de données'!$A1217,M$1,"d")&lt;&gt;0,"",'Base de données'!$B1217),""))</f>
        <v/>
      </c>
      <c r="N1217" s="39" t="str">
        <f>IF(N$1&gt;$AE$1,"-",IFERROR(IF(DATEDIF('Base de données'!$A1217,N$1,"d")&lt;&gt;0,"",'Base de données'!$B1217),""))</f>
        <v/>
      </c>
      <c r="O1217" s="39" t="str">
        <f>IF(O$1&gt;$AE$1,"-",IFERROR(IF(DATEDIF('Base de données'!$A1217,O$1,"d")&lt;&gt;0,"",'Base de données'!$B1217),""))</f>
        <v>SV587</v>
      </c>
      <c r="P1217" s="39" t="str">
        <f>IF(P$1&gt;$AE$1,"-",IFERROR(IF(DATEDIF('Base de données'!$A1217,P$1,"d")&lt;&gt;0,"",'Base de données'!$B1217),""))</f>
        <v/>
      </c>
      <c r="Q1217" s="39" t="str">
        <f>IF(Q$1&gt;$AE$1,"-",IFERROR(IF(DATEDIF('Base de données'!$A1217,Q$1,"d")&lt;&gt;0,"",'Base de données'!$B1217),""))</f>
        <v/>
      </c>
      <c r="R1217" s="39" t="str">
        <f>IF(R$1&gt;$AE$1,"-",IFERROR(IF(DATEDIF('Base de données'!$A1217,R$1,"d")&lt;&gt;0,"",'Base de données'!$B1217),""))</f>
        <v/>
      </c>
      <c r="S1217" s="39" t="str">
        <f>IF(S$1&gt;$AE$1,"-",IFERROR(IF(DATEDIF('Base de données'!$A1217,S$1,"d")&lt;&gt;0,"",'Base de données'!$B1217),""))</f>
        <v/>
      </c>
      <c r="T1217" s="39" t="str">
        <f>IF(T$1&gt;$AE$1,"-",IFERROR(IF(DATEDIF('Base de données'!$A1217,T$1,"d")&lt;&gt;0,"",'Base de données'!$B1217),""))</f>
        <v/>
      </c>
      <c r="U1217" s="39" t="str">
        <f>IF(U$1&gt;$AE$1,"-",IFERROR(IF(DATEDIF('Base de données'!$A1217,U$1,"d")&lt;&gt;0,"",'Base de données'!$B1217),""))</f>
        <v/>
      </c>
      <c r="V1217" s="39" t="str">
        <f>IF(V$1&gt;$AE$1,"-",IFERROR(IF(DATEDIF('Base de données'!$A1217,V$1,"d")&lt;&gt;0,"",'Base de données'!$B1217),""))</f>
        <v/>
      </c>
      <c r="W1217" s="34"/>
      <c r="X1217" s="30" t="str">
        <f>'Base de données'!$C1217&amp;" "&amp;'Base de données'!$D1217</f>
        <v>De Oliveira Geneviève</v>
      </c>
      <c r="Y1217" s="31">
        <f>COUNTIF('Base de données'!$B:$B,'Base de données'!$B1217)</f>
        <v>12</v>
      </c>
      <c r="AA1217" s="87" cm="1">
        <f t="array" aca="1" ref="AA1217" ca="1">INDIRECT("'Base de données'!A" &amp; ROW(Y1217))</f>
        <v>45778</v>
      </c>
      <c r="AB1217" s="51" t="str" cm="1">
        <f t="array" aca="1" ref="AB1217" ca="1">INDIRECT("'Base de données'!B" &amp; ROW(Z1217))</f>
        <v>SV587</v>
      </c>
    </row>
    <row r="1218" spans="1:28" x14ac:dyDescent="0.3">
      <c r="A1218" s="41" t="str">
        <f ca="1">IF(IF(AND($B1218&lt;&gt;"-",$B1218=$E1218),"Entrée et sortie","-")="Entrée et sortie",'Base de données'!$B1218,"-")</f>
        <v>-</v>
      </c>
      <c r="B1218" s="41" t="str">
        <f t="shared" ca="1" si="75"/>
        <v>-</v>
      </c>
      <c r="C1218" s="41" t="str">
        <f t="shared" ca="1" si="76"/>
        <v>-</v>
      </c>
      <c r="D1218" s="41" t="str">
        <f>IF($F1218="sortie en cours d'année",'Base de données'!$B1218,"-")</f>
        <v>-</v>
      </c>
      <c r="E1218" s="41" t="str">
        <f>IF($H1218="entrée en cours d'année",'Base de données'!$B1218,"-")</f>
        <v>-</v>
      </c>
      <c r="F1218" s="37" t="str">
        <f t="shared" ref="F1218:F1281" si="77">IF(AND(G1218=0,J1218="mouvement"),"sortie en cours d'année","")</f>
        <v/>
      </c>
      <c r="G1218" s="37" t="str">
        <f>IF($J1218="mouvement",_xlfn.XLOOKUP('Base de données'!$B1218,$V:$V,$V:$V,0),"")</f>
        <v/>
      </c>
      <c r="H1218" s="37" t="str">
        <f t="shared" ref="H1218:H1281" si="78">IF(AND(I1218=0,J1218="mouvement"),"entrée en cours d'année","")</f>
        <v/>
      </c>
      <c r="I1218" s="37" t="str">
        <f>IF($J1218="mouvement",_xlfn.XLOOKUP('Base de données'!$B1218,$K:$K,$K:$K,0),"")</f>
        <v/>
      </c>
      <c r="J1218" s="38" t="str">
        <f>IF(AND(Y1218&lt;&gt;MAX(Y:Y),COUNTIF(K1218:V1218,'Base de données'!$B1218)&gt;0),"mouvement","")</f>
        <v/>
      </c>
      <c r="K1218" s="39" t="str">
        <f>IF(K$1&gt;$AE$1,"-",IFERROR(IF(DATEDIF('Base de données'!$A1218,K$1,"d")&lt;&gt;0,"",'Base de données'!$B1218),""))</f>
        <v/>
      </c>
      <c r="L1218" s="39" t="str">
        <f>IF(L$1&gt;$AE$1,"-",IFERROR(IF(DATEDIF('Base de données'!$A1218,L$1,"d")&lt;&gt;0,"",'Base de données'!$B1218),""))</f>
        <v/>
      </c>
      <c r="M1218" s="39" t="str">
        <f>IF(M$1&gt;$AE$1,"-",IFERROR(IF(DATEDIF('Base de données'!$A1218,M$1,"d")&lt;&gt;0,"",'Base de données'!$B1218),""))</f>
        <v/>
      </c>
      <c r="N1218" s="39" t="str">
        <f>IF(N$1&gt;$AE$1,"-",IFERROR(IF(DATEDIF('Base de données'!$A1218,N$1,"d")&lt;&gt;0,"",'Base de données'!$B1218),""))</f>
        <v/>
      </c>
      <c r="O1218" s="39" t="str">
        <f>IF(O$1&gt;$AE$1,"-",IFERROR(IF(DATEDIF('Base de données'!$A1218,O$1,"d")&lt;&gt;0,"",'Base de données'!$B1218),""))</f>
        <v>KGFAN</v>
      </c>
      <c r="P1218" s="39" t="str">
        <f>IF(P$1&gt;$AE$1,"-",IFERROR(IF(DATEDIF('Base de données'!$A1218,P$1,"d")&lt;&gt;0,"",'Base de données'!$B1218),""))</f>
        <v/>
      </c>
      <c r="Q1218" s="39" t="str">
        <f>IF(Q$1&gt;$AE$1,"-",IFERROR(IF(DATEDIF('Base de données'!$A1218,Q$1,"d")&lt;&gt;0,"",'Base de données'!$B1218),""))</f>
        <v/>
      </c>
      <c r="R1218" s="39" t="str">
        <f>IF(R$1&gt;$AE$1,"-",IFERROR(IF(DATEDIF('Base de données'!$A1218,R$1,"d")&lt;&gt;0,"",'Base de données'!$B1218),""))</f>
        <v/>
      </c>
      <c r="S1218" s="39" t="str">
        <f>IF(S$1&gt;$AE$1,"-",IFERROR(IF(DATEDIF('Base de données'!$A1218,S$1,"d")&lt;&gt;0,"",'Base de données'!$B1218),""))</f>
        <v/>
      </c>
      <c r="T1218" s="39" t="str">
        <f>IF(T$1&gt;$AE$1,"-",IFERROR(IF(DATEDIF('Base de données'!$A1218,T$1,"d")&lt;&gt;0,"",'Base de données'!$B1218),""))</f>
        <v/>
      </c>
      <c r="U1218" s="39" t="str">
        <f>IF(U$1&gt;$AE$1,"-",IFERROR(IF(DATEDIF('Base de données'!$A1218,U$1,"d")&lt;&gt;0,"",'Base de données'!$B1218),""))</f>
        <v/>
      </c>
      <c r="V1218" s="39" t="str">
        <f>IF(V$1&gt;$AE$1,"-",IFERROR(IF(DATEDIF('Base de données'!$A1218,V$1,"d")&lt;&gt;0,"",'Base de données'!$B1218),""))</f>
        <v/>
      </c>
      <c r="W1218" s="34"/>
      <c r="X1218" s="30" t="str">
        <f>'Base de données'!$C1218&amp;" "&amp;'Base de données'!$D1218</f>
        <v>Gilbert William</v>
      </c>
      <c r="Y1218" s="31">
        <f>COUNTIF('Base de données'!$B:$B,'Base de données'!$B1218)</f>
        <v>12</v>
      </c>
      <c r="AA1218" s="87" cm="1">
        <f t="array" aca="1" ref="AA1218" ca="1">INDIRECT("'Base de données'!A" &amp; ROW(Y1218))</f>
        <v>45778</v>
      </c>
      <c r="AB1218" s="51" t="str" cm="1">
        <f t="array" aca="1" ref="AB1218" ca="1">INDIRECT("'Base de données'!B" &amp; ROW(Z1218))</f>
        <v>KGFAN</v>
      </c>
    </row>
    <row r="1219" spans="1:28" x14ac:dyDescent="0.3">
      <c r="A1219" s="41" t="str">
        <f ca="1">IF(IF(AND($B1219&lt;&gt;"-",$B1219=$E1219),"Entrée et sortie","-")="Entrée et sortie",'Base de données'!$B1219,"-")</f>
        <v>-</v>
      </c>
      <c r="B1219" s="41" t="str">
        <f t="shared" ref="B1219:B1282" ca="1" si="79">_xlfn.XLOOKUP($AB1219,$D:$D,$C:$C,"-",0,-1)</f>
        <v>-</v>
      </c>
      <c r="C1219" s="41" t="str">
        <f t="shared" ref="C1219:C1282" ca="1" si="80">IF($AA1219&lt;&gt;$AE$1,$D1219,"-")</f>
        <v>-</v>
      </c>
      <c r="D1219" s="41" t="str">
        <f>IF($F1219="sortie en cours d'année",'Base de données'!$B1219,"-")</f>
        <v>-</v>
      </c>
      <c r="E1219" s="41" t="str">
        <f>IF($H1219="entrée en cours d'année",'Base de données'!$B1219,"-")</f>
        <v>-</v>
      </c>
      <c r="F1219" s="37" t="str">
        <f t="shared" si="77"/>
        <v/>
      </c>
      <c r="G1219" s="37" t="str">
        <f>IF($J1219="mouvement",_xlfn.XLOOKUP('Base de données'!$B1219,$V:$V,$V:$V,0),"")</f>
        <v/>
      </c>
      <c r="H1219" s="37" t="str">
        <f t="shared" si="78"/>
        <v/>
      </c>
      <c r="I1219" s="37" t="str">
        <f>IF($J1219="mouvement",_xlfn.XLOOKUP('Base de données'!$B1219,$K:$K,$K:$K,0),"")</f>
        <v/>
      </c>
      <c r="J1219" s="38" t="str">
        <f>IF(AND(Y1219&lt;&gt;MAX(Y:Y),COUNTIF(K1219:V1219,'Base de données'!$B1219)&gt;0),"mouvement","")</f>
        <v/>
      </c>
      <c r="K1219" s="39" t="str">
        <f>IF(K$1&gt;$AE$1,"-",IFERROR(IF(DATEDIF('Base de données'!$A1219,K$1,"d")&lt;&gt;0,"",'Base de données'!$B1219),""))</f>
        <v/>
      </c>
      <c r="L1219" s="39" t="str">
        <f>IF(L$1&gt;$AE$1,"-",IFERROR(IF(DATEDIF('Base de données'!$A1219,L$1,"d")&lt;&gt;0,"",'Base de données'!$B1219),""))</f>
        <v/>
      </c>
      <c r="M1219" s="39" t="str">
        <f>IF(M$1&gt;$AE$1,"-",IFERROR(IF(DATEDIF('Base de données'!$A1219,M$1,"d")&lt;&gt;0,"",'Base de données'!$B1219),""))</f>
        <v/>
      </c>
      <c r="N1219" s="39" t="str">
        <f>IF(N$1&gt;$AE$1,"-",IFERROR(IF(DATEDIF('Base de données'!$A1219,N$1,"d")&lt;&gt;0,"",'Base de données'!$B1219),""))</f>
        <v/>
      </c>
      <c r="O1219" s="39" t="str">
        <f>IF(O$1&gt;$AE$1,"-",IFERROR(IF(DATEDIF('Base de données'!$A1219,O$1,"d")&lt;&gt;0,"",'Base de données'!$B1219),""))</f>
        <v>97B98</v>
      </c>
      <c r="P1219" s="39" t="str">
        <f>IF(P$1&gt;$AE$1,"-",IFERROR(IF(DATEDIF('Base de données'!$A1219,P$1,"d")&lt;&gt;0,"",'Base de données'!$B1219),""))</f>
        <v/>
      </c>
      <c r="Q1219" s="39" t="str">
        <f>IF(Q$1&gt;$AE$1,"-",IFERROR(IF(DATEDIF('Base de données'!$A1219,Q$1,"d")&lt;&gt;0,"",'Base de données'!$B1219),""))</f>
        <v/>
      </c>
      <c r="R1219" s="39" t="str">
        <f>IF(R$1&gt;$AE$1,"-",IFERROR(IF(DATEDIF('Base de données'!$A1219,R$1,"d")&lt;&gt;0,"",'Base de données'!$B1219),""))</f>
        <v/>
      </c>
      <c r="S1219" s="39" t="str">
        <f>IF(S$1&gt;$AE$1,"-",IFERROR(IF(DATEDIF('Base de données'!$A1219,S$1,"d")&lt;&gt;0,"",'Base de données'!$B1219),""))</f>
        <v/>
      </c>
      <c r="T1219" s="39" t="str">
        <f>IF(T$1&gt;$AE$1,"-",IFERROR(IF(DATEDIF('Base de données'!$A1219,T$1,"d")&lt;&gt;0,"",'Base de données'!$B1219),""))</f>
        <v/>
      </c>
      <c r="U1219" s="39" t="str">
        <f>IF(U$1&gt;$AE$1,"-",IFERROR(IF(DATEDIF('Base de données'!$A1219,U$1,"d")&lt;&gt;0,"",'Base de données'!$B1219),""))</f>
        <v/>
      </c>
      <c r="V1219" s="39" t="str">
        <f>IF(V$1&gt;$AE$1,"-",IFERROR(IF(DATEDIF('Base de données'!$A1219,V$1,"d")&lt;&gt;0,"",'Base de données'!$B1219),""))</f>
        <v/>
      </c>
      <c r="W1219" s="34"/>
      <c r="X1219" s="30" t="str">
        <f>'Base de données'!$C1219&amp;" "&amp;'Base de données'!$D1219</f>
        <v>Lemaître François</v>
      </c>
      <c r="Y1219" s="31">
        <f>COUNTIF('Base de données'!$B:$B,'Base de données'!$B1219)</f>
        <v>12</v>
      </c>
      <c r="AA1219" s="87" cm="1">
        <f t="array" aca="1" ref="AA1219" ca="1">INDIRECT("'Base de données'!A" &amp; ROW(Y1219))</f>
        <v>45778</v>
      </c>
      <c r="AB1219" s="51" t="str" cm="1">
        <f t="array" aca="1" ref="AB1219" ca="1">INDIRECT("'Base de données'!B" &amp; ROW(Z1219))</f>
        <v>97B98</v>
      </c>
    </row>
    <row r="1220" spans="1:28" x14ac:dyDescent="0.3">
      <c r="A1220" s="41" t="str">
        <f ca="1">IF(IF(AND($B1220&lt;&gt;"-",$B1220=$E1220),"Entrée et sortie","-")="Entrée et sortie",'Base de données'!$B1220,"-")</f>
        <v>-</v>
      </c>
      <c r="B1220" s="41" t="str">
        <f t="shared" ca="1" si="79"/>
        <v>-</v>
      </c>
      <c r="C1220" s="41" t="str">
        <f t="shared" ca="1" si="80"/>
        <v>-</v>
      </c>
      <c r="D1220" s="41" t="str">
        <f>IF($F1220="sortie en cours d'année",'Base de données'!$B1220,"-")</f>
        <v>-</v>
      </c>
      <c r="E1220" s="41" t="str">
        <f>IF($H1220="entrée en cours d'année",'Base de données'!$B1220,"-")</f>
        <v>-</v>
      </c>
      <c r="F1220" s="37" t="str">
        <f t="shared" si="77"/>
        <v/>
      </c>
      <c r="G1220" s="37" t="str">
        <f>IF($J1220="mouvement",_xlfn.XLOOKUP('Base de données'!$B1220,$V:$V,$V:$V,0),"")</f>
        <v/>
      </c>
      <c r="H1220" s="37" t="str">
        <f t="shared" si="78"/>
        <v/>
      </c>
      <c r="I1220" s="37" t="str">
        <f>IF($J1220="mouvement",_xlfn.XLOOKUP('Base de données'!$B1220,$K:$K,$K:$K,0),"")</f>
        <v/>
      </c>
      <c r="J1220" s="38" t="str">
        <f>IF(AND(Y1220&lt;&gt;MAX(Y:Y),COUNTIF(K1220:V1220,'Base de données'!$B1220)&gt;0),"mouvement","")</f>
        <v/>
      </c>
      <c r="K1220" s="39" t="str">
        <f>IF(K$1&gt;$AE$1,"-",IFERROR(IF(DATEDIF('Base de données'!$A1220,K$1,"d")&lt;&gt;0,"",'Base de données'!$B1220),""))</f>
        <v/>
      </c>
      <c r="L1220" s="39" t="str">
        <f>IF(L$1&gt;$AE$1,"-",IFERROR(IF(DATEDIF('Base de données'!$A1220,L$1,"d")&lt;&gt;0,"",'Base de données'!$B1220),""))</f>
        <v/>
      </c>
      <c r="M1220" s="39" t="str">
        <f>IF(M$1&gt;$AE$1,"-",IFERROR(IF(DATEDIF('Base de données'!$A1220,M$1,"d")&lt;&gt;0,"",'Base de données'!$B1220),""))</f>
        <v/>
      </c>
      <c r="N1220" s="39" t="str">
        <f>IF(N$1&gt;$AE$1,"-",IFERROR(IF(DATEDIF('Base de données'!$A1220,N$1,"d")&lt;&gt;0,"",'Base de données'!$B1220),""))</f>
        <v/>
      </c>
      <c r="O1220" s="39" t="str">
        <f>IF(O$1&gt;$AE$1,"-",IFERROR(IF(DATEDIF('Base de données'!$A1220,O$1,"d")&lt;&gt;0,"",'Base de données'!$B1220),""))</f>
        <v>879JO</v>
      </c>
      <c r="P1220" s="39" t="str">
        <f>IF(P$1&gt;$AE$1,"-",IFERROR(IF(DATEDIF('Base de données'!$A1220,P$1,"d")&lt;&gt;0,"",'Base de données'!$B1220),""))</f>
        <v/>
      </c>
      <c r="Q1220" s="39" t="str">
        <f>IF(Q$1&gt;$AE$1,"-",IFERROR(IF(DATEDIF('Base de données'!$A1220,Q$1,"d")&lt;&gt;0,"",'Base de données'!$B1220),""))</f>
        <v/>
      </c>
      <c r="R1220" s="39" t="str">
        <f>IF(R$1&gt;$AE$1,"-",IFERROR(IF(DATEDIF('Base de données'!$A1220,R$1,"d")&lt;&gt;0,"",'Base de données'!$B1220),""))</f>
        <v/>
      </c>
      <c r="S1220" s="39" t="str">
        <f>IF(S$1&gt;$AE$1,"-",IFERROR(IF(DATEDIF('Base de données'!$A1220,S$1,"d")&lt;&gt;0,"",'Base de données'!$B1220),""))</f>
        <v/>
      </c>
      <c r="T1220" s="39" t="str">
        <f>IF(T$1&gt;$AE$1,"-",IFERROR(IF(DATEDIF('Base de données'!$A1220,T$1,"d")&lt;&gt;0,"",'Base de données'!$B1220),""))</f>
        <v/>
      </c>
      <c r="U1220" s="39" t="str">
        <f>IF(U$1&gt;$AE$1,"-",IFERROR(IF(DATEDIF('Base de données'!$A1220,U$1,"d")&lt;&gt;0,"",'Base de données'!$B1220),""))</f>
        <v/>
      </c>
      <c r="V1220" s="39" t="str">
        <f>IF(V$1&gt;$AE$1,"-",IFERROR(IF(DATEDIF('Base de données'!$A1220,V$1,"d")&lt;&gt;0,"",'Base de données'!$B1220),""))</f>
        <v/>
      </c>
      <c r="W1220" s="34"/>
      <c r="X1220" s="30" t="str">
        <f>'Base de données'!$C1220&amp;" "&amp;'Base de données'!$D1220</f>
        <v>Delahaye Pierre</v>
      </c>
      <c r="Y1220" s="31">
        <f>COUNTIF('Base de données'!$B:$B,'Base de données'!$B1220)</f>
        <v>12</v>
      </c>
      <c r="AA1220" s="87" cm="1">
        <f t="array" aca="1" ref="AA1220" ca="1">INDIRECT("'Base de données'!A" &amp; ROW(Y1220))</f>
        <v>45778</v>
      </c>
      <c r="AB1220" s="51" t="str" cm="1">
        <f t="array" aca="1" ref="AB1220" ca="1">INDIRECT("'Base de données'!B" &amp; ROW(Z1220))</f>
        <v>879JO</v>
      </c>
    </row>
    <row r="1221" spans="1:28" x14ac:dyDescent="0.3">
      <c r="A1221" s="41" t="str">
        <f ca="1">IF(IF(AND($B1221&lt;&gt;"-",$B1221=$E1221),"Entrée et sortie","-")="Entrée et sortie",'Base de données'!$B1221,"-")</f>
        <v>-</v>
      </c>
      <c r="B1221" s="41" t="str">
        <f t="shared" ca="1" si="79"/>
        <v>-</v>
      </c>
      <c r="C1221" s="41" t="str">
        <f t="shared" ca="1" si="80"/>
        <v>-</v>
      </c>
      <c r="D1221" s="41" t="str">
        <f>IF($F1221="sortie en cours d'année",'Base de données'!$B1221,"-")</f>
        <v>-</v>
      </c>
      <c r="E1221" s="41" t="str">
        <f>IF($H1221="entrée en cours d'année",'Base de données'!$B1221,"-")</f>
        <v>-</v>
      </c>
      <c r="F1221" s="37" t="str">
        <f t="shared" si="77"/>
        <v/>
      </c>
      <c r="G1221" s="37" t="str">
        <f>IF($J1221="mouvement",_xlfn.XLOOKUP('Base de données'!$B1221,$V:$V,$V:$V,0),"")</f>
        <v/>
      </c>
      <c r="H1221" s="37" t="str">
        <f t="shared" si="78"/>
        <v/>
      </c>
      <c r="I1221" s="37" t="str">
        <f>IF($J1221="mouvement",_xlfn.XLOOKUP('Base de données'!$B1221,$K:$K,$K:$K,0),"")</f>
        <v/>
      </c>
      <c r="J1221" s="38" t="str">
        <f>IF(AND(Y1221&lt;&gt;MAX(Y:Y),COUNTIF(K1221:V1221,'Base de données'!$B1221)&gt;0),"mouvement","")</f>
        <v/>
      </c>
      <c r="K1221" s="39" t="str">
        <f>IF(K$1&gt;$AE$1,"-",IFERROR(IF(DATEDIF('Base de données'!$A1221,K$1,"d")&lt;&gt;0,"",'Base de données'!$B1221),""))</f>
        <v/>
      </c>
      <c r="L1221" s="39" t="str">
        <f>IF(L$1&gt;$AE$1,"-",IFERROR(IF(DATEDIF('Base de données'!$A1221,L$1,"d")&lt;&gt;0,"",'Base de données'!$B1221),""))</f>
        <v/>
      </c>
      <c r="M1221" s="39" t="str">
        <f>IF(M$1&gt;$AE$1,"-",IFERROR(IF(DATEDIF('Base de données'!$A1221,M$1,"d")&lt;&gt;0,"",'Base de données'!$B1221),""))</f>
        <v/>
      </c>
      <c r="N1221" s="39" t="str">
        <f>IF(N$1&gt;$AE$1,"-",IFERROR(IF(DATEDIF('Base de données'!$A1221,N$1,"d")&lt;&gt;0,"",'Base de données'!$B1221),""))</f>
        <v/>
      </c>
      <c r="O1221" s="39" t="str">
        <f>IF(O$1&gt;$AE$1,"-",IFERROR(IF(DATEDIF('Base de données'!$A1221,O$1,"d")&lt;&gt;0,"",'Base de données'!$B1221),""))</f>
        <v>GRXBX</v>
      </c>
      <c r="P1221" s="39" t="str">
        <f>IF(P$1&gt;$AE$1,"-",IFERROR(IF(DATEDIF('Base de données'!$A1221,P$1,"d")&lt;&gt;0,"",'Base de données'!$B1221),""))</f>
        <v/>
      </c>
      <c r="Q1221" s="39" t="str">
        <f>IF(Q$1&gt;$AE$1,"-",IFERROR(IF(DATEDIF('Base de données'!$A1221,Q$1,"d")&lt;&gt;0,"",'Base de données'!$B1221),""))</f>
        <v/>
      </c>
      <c r="R1221" s="39" t="str">
        <f>IF(R$1&gt;$AE$1,"-",IFERROR(IF(DATEDIF('Base de données'!$A1221,R$1,"d")&lt;&gt;0,"",'Base de données'!$B1221),""))</f>
        <v/>
      </c>
      <c r="S1221" s="39" t="str">
        <f>IF(S$1&gt;$AE$1,"-",IFERROR(IF(DATEDIF('Base de données'!$A1221,S$1,"d")&lt;&gt;0,"",'Base de données'!$B1221),""))</f>
        <v/>
      </c>
      <c r="T1221" s="39" t="str">
        <f>IF(T$1&gt;$AE$1,"-",IFERROR(IF(DATEDIF('Base de données'!$A1221,T$1,"d")&lt;&gt;0,"",'Base de données'!$B1221),""))</f>
        <v/>
      </c>
      <c r="U1221" s="39" t="str">
        <f>IF(U$1&gt;$AE$1,"-",IFERROR(IF(DATEDIF('Base de données'!$A1221,U$1,"d")&lt;&gt;0,"",'Base de données'!$B1221),""))</f>
        <v/>
      </c>
      <c r="V1221" s="39" t="str">
        <f>IF(V$1&gt;$AE$1,"-",IFERROR(IF(DATEDIF('Base de données'!$A1221,V$1,"d")&lt;&gt;0,"",'Base de données'!$B1221),""))</f>
        <v/>
      </c>
      <c r="W1221" s="34"/>
      <c r="X1221" s="30" t="str">
        <f>'Base de données'!$C1221&amp;" "&amp;'Base de données'!$D1221</f>
        <v>Deschamps Renée</v>
      </c>
      <c r="Y1221" s="31">
        <f>COUNTIF('Base de données'!$B:$B,'Base de données'!$B1221)</f>
        <v>12</v>
      </c>
      <c r="AA1221" s="87" cm="1">
        <f t="array" aca="1" ref="AA1221" ca="1">INDIRECT("'Base de données'!A" &amp; ROW(Y1221))</f>
        <v>45778</v>
      </c>
      <c r="AB1221" s="51" t="str" cm="1">
        <f t="array" aca="1" ref="AB1221" ca="1">INDIRECT("'Base de données'!B" &amp; ROW(Z1221))</f>
        <v>GRXBX</v>
      </c>
    </row>
    <row r="1222" spans="1:28" x14ac:dyDescent="0.3">
      <c r="A1222" s="41" t="str">
        <f ca="1">IF(IF(AND($B1222&lt;&gt;"-",$B1222=$E1222),"Entrée et sortie","-")="Entrée et sortie",'Base de données'!$B1222,"-")</f>
        <v>-</v>
      </c>
      <c r="B1222" s="41" t="str">
        <f t="shared" ca="1" si="79"/>
        <v>-</v>
      </c>
      <c r="C1222" s="41" t="str">
        <f t="shared" ca="1" si="80"/>
        <v>-</v>
      </c>
      <c r="D1222" s="41" t="str">
        <f>IF($F1222="sortie en cours d'année",'Base de données'!$B1222,"-")</f>
        <v>-</v>
      </c>
      <c r="E1222" s="41" t="str">
        <f>IF($H1222="entrée en cours d'année",'Base de données'!$B1222,"-")</f>
        <v>-</v>
      </c>
      <c r="F1222" s="37" t="str">
        <f t="shared" si="77"/>
        <v/>
      </c>
      <c r="G1222" s="37" t="str">
        <f>IF($J1222="mouvement",_xlfn.XLOOKUP('Base de données'!$B1222,$V:$V,$V:$V,0),"")</f>
        <v/>
      </c>
      <c r="H1222" s="37" t="str">
        <f t="shared" si="78"/>
        <v/>
      </c>
      <c r="I1222" s="37" t="str">
        <f>IF($J1222="mouvement",_xlfn.XLOOKUP('Base de données'!$B1222,$K:$K,$K:$K,0),"")</f>
        <v/>
      </c>
      <c r="J1222" s="38" t="str">
        <f>IF(AND(Y1222&lt;&gt;MAX(Y:Y),COUNTIF(K1222:V1222,'Base de données'!$B1222)&gt;0),"mouvement","")</f>
        <v/>
      </c>
      <c r="K1222" s="39" t="str">
        <f>IF(K$1&gt;$AE$1,"-",IFERROR(IF(DATEDIF('Base de données'!$A1222,K$1,"d")&lt;&gt;0,"",'Base de données'!$B1222),""))</f>
        <v/>
      </c>
      <c r="L1222" s="39" t="str">
        <f>IF(L$1&gt;$AE$1,"-",IFERROR(IF(DATEDIF('Base de données'!$A1222,L$1,"d")&lt;&gt;0,"",'Base de données'!$B1222),""))</f>
        <v/>
      </c>
      <c r="M1222" s="39" t="str">
        <f>IF(M$1&gt;$AE$1,"-",IFERROR(IF(DATEDIF('Base de données'!$A1222,M$1,"d")&lt;&gt;0,"",'Base de données'!$B1222),""))</f>
        <v/>
      </c>
      <c r="N1222" s="39" t="str">
        <f>IF(N$1&gt;$AE$1,"-",IFERROR(IF(DATEDIF('Base de données'!$A1222,N$1,"d")&lt;&gt;0,"",'Base de données'!$B1222),""))</f>
        <v/>
      </c>
      <c r="O1222" s="39" t="str">
        <f>IF(O$1&gt;$AE$1,"-",IFERROR(IF(DATEDIF('Base de données'!$A1222,O$1,"d")&lt;&gt;0,"",'Base de données'!$B1222),""))</f>
        <v>PDNCT</v>
      </c>
      <c r="P1222" s="39" t="str">
        <f>IF(P$1&gt;$AE$1,"-",IFERROR(IF(DATEDIF('Base de données'!$A1222,P$1,"d")&lt;&gt;0,"",'Base de données'!$B1222),""))</f>
        <v/>
      </c>
      <c r="Q1222" s="39" t="str">
        <f>IF(Q$1&gt;$AE$1,"-",IFERROR(IF(DATEDIF('Base de données'!$A1222,Q$1,"d")&lt;&gt;0,"",'Base de données'!$B1222),""))</f>
        <v/>
      </c>
      <c r="R1222" s="39" t="str">
        <f>IF(R$1&gt;$AE$1,"-",IFERROR(IF(DATEDIF('Base de données'!$A1222,R$1,"d")&lt;&gt;0,"",'Base de données'!$B1222),""))</f>
        <v/>
      </c>
      <c r="S1222" s="39" t="str">
        <f>IF(S$1&gt;$AE$1,"-",IFERROR(IF(DATEDIF('Base de données'!$A1222,S$1,"d")&lt;&gt;0,"",'Base de données'!$B1222),""))</f>
        <v/>
      </c>
      <c r="T1222" s="39" t="str">
        <f>IF(T$1&gt;$AE$1,"-",IFERROR(IF(DATEDIF('Base de données'!$A1222,T$1,"d")&lt;&gt;0,"",'Base de données'!$B1222),""))</f>
        <v/>
      </c>
      <c r="U1222" s="39" t="str">
        <f>IF(U$1&gt;$AE$1,"-",IFERROR(IF(DATEDIF('Base de données'!$A1222,U$1,"d")&lt;&gt;0,"",'Base de données'!$B1222),""))</f>
        <v/>
      </c>
      <c r="V1222" s="39" t="str">
        <f>IF(V$1&gt;$AE$1,"-",IFERROR(IF(DATEDIF('Base de données'!$A1222,V$1,"d")&lt;&gt;0,"",'Base de données'!$B1222),""))</f>
        <v/>
      </c>
      <c r="W1222" s="34"/>
      <c r="X1222" s="30" t="str">
        <f>'Base de données'!$C1222&amp;" "&amp;'Base de données'!$D1222</f>
        <v>Guilbert Marcelle</v>
      </c>
      <c r="Y1222" s="31">
        <f>COUNTIF('Base de données'!$B:$B,'Base de données'!$B1222)</f>
        <v>12</v>
      </c>
      <c r="AA1222" s="87" cm="1">
        <f t="array" aca="1" ref="AA1222" ca="1">INDIRECT("'Base de données'!A" &amp; ROW(Y1222))</f>
        <v>45778</v>
      </c>
      <c r="AB1222" s="51" t="str" cm="1">
        <f t="array" aca="1" ref="AB1222" ca="1">INDIRECT("'Base de données'!B" &amp; ROW(Z1222))</f>
        <v>PDNCT</v>
      </c>
    </row>
    <row r="1223" spans="1:28" x14ac:dyDescent="0.3">
      <c r="A1223" s="41" t="str">
        <f ca="1">IF(IF(AND($B1223&lt;&gt;"-",$B1223=$E1223),"Entrée et sortie","-")="Entrée et sortie",'Base de données'!$B1223,"-")</f>
        <v>-</v>
      </c>
      <c r="B1223" s="41" t="str">
        <f t="shared" ca="1" si="79"/>
        <v>-</v>
      </c>
      <c r="C1223" s="41" t="str">
        <f t="shared" ca="1" si="80"/>
        <v>-</v>
      </c>
      <c r="D1223" s="41" t="str">
        <f>IF($F1223="sortie en cours d'année",'Base de données'!$B1223,"-")</f>
        <v>-</v>
      </c>
      <c r="E1223" s="41" t="str">
        <f>IF($H1223="entrée en cours d'année",'Base de données'!$B1223,"-")</f>
        <v>-</v>
      </c>
      <c r="F1223" s="37" t="str">
        <f t="shared" si="77"/>
        <v/>
      </c>
      <c r="G1223" s="37" t="str">
        <f>IF($J1223="mouvement",_xlfn.XLOOKUP('Base de données'!$B1223,$V:$V,$V:$V,0),"")</f>
        <v/>
      </c>
      <c r="H1223" s="37" t="str">
        <f t="shared" si="78"/>
        <v/>
      </c>
      <c r="I1223" s="37" t="str">
        <f>IF($J1223="mouvement",_xlfn.XLOOKUP('Base de données'!$B1223,$K:$K,$K:$K,0),"")</f>
        <v/>
      </c>
      <c r="J1223" s="38" t="str">
        <f>IF(AND(Y1223&lt;&gt;MAX(Y:Y),COUNTIF(K1223:V1223,'Base de données'!$B1223)&gt;0),"mouvement","")</f>
        <v/>
      </c>
      <c r="K1223" s="39" t="str">
        <f>IF(K$1&gt;$AE$1,"-",IFERROR(IF(DATEDIF('Base de données'!$A1223,K$1,"d")&lt;&gt;0,"",'Base de données'!$B1223),""))</f>
        <v/>
      </c>
      <c r="L1223" s="39" t="str">
        <f>IF(L$1&gt;$AE$1,"-",IFERROR(IF(DATEDIF('Base de données'!$A1223,L$1,"d")&lt;&gt;0,"",'Base de données'!$B1223),""))</f>
        <v/>
      </c>
      <c r="M1223" s="39" t="str">
        <f>IF(M$1&gt;$AE$1,"-",IFERROR(IF(DATEDIF('Base de données'!$A1223,M$1,"d")&lt;&gt;0,"",'Base de données'!$B1223),""))</f>
        <v/>
      </c>
      <c r="N1223" s="39" t="str">
        <f>IF(N$1&gt;$AE$1,"-",IFERROR(IF(DATEDIF('Base de données'!$A1223,N$1,"d")&lt;&gt;0,"",'Base de données'!$B1223),""))</f>
        <v/>
      </c>
      <c r="O1223" s="39" t="str">
        <f>IF(O$1&gt;$AE$1,"-",IFERROR(IF(DATEDIF('Base de données'!$A1223,O$1,"d")&lt;&gt;0,"",'Base de données'!$B1223),""))</f>
        <v>TNB06</v>
      </c>
      <c r="P1223" s="39" t="str">
        <f>IF(P$1&gt;$AE$1,"-",IFERROR(IF(DATEDIF('Base de données'!$A1223,P$1,"d")&lt;&gt;0,"",'Base de données'!$B1223),""))</f>
        <v/>
      </c>
      <c r="Q1223" s="39" t="str">
        <f>IF(Q$1&gt;$AE$1,"-",IFERROR(IF(DATEDIF('Base de données'!$A1223,Q$1,"d")&lt;&gt;0,"",'Base de données'!$B1223),""))</f>
        <v/>
      </c>
      <c r="R1223" s="39" t="str">
        <f>IF(R$1&gt;$AE$1,"-",IFERROR(IF(DATEDIF('Base de données'!$A1223,R$1,"d")&lt;&gt;0,"",'Base de données'!$B1223),""))</f>
        <v/>
      </c>
      <c r="S1223" s="39" t="str">
        <f>IF(S$1&gt;$AE$1,"-",IFERROR(IF(DATEDIF('Base de données'!$A1223,S$1,"d")&lt;&gt;0,"",'Base de données'!$B1223),""))</f>
        <v/>
      </c>
      <c r="T1223" s="39" t="str">
        <f>IF(T$1&gt;$AE$1,"-",IFERROR(IF(DATEDIF('Base de données'!$A1223,T$1,"d")&lt;&gt;0,"",'Base de données'!$B1223),""))</f>
        <v/>
      </c>
      <c r="U1223" s="39" t="str">
        <f>IF(U$1&gt;$AE$1,"-",IFERROR(IF(DATEDIF('Base de données'!$A1223,U$1,"d")&lt;&gt;0,"",'Base de données'!$B1223),""))</f>
        <v/>
      </c>
      <c r="V1223" s="39" t="str">
        <f>IF(V$1&gt;$AE$1,"-",IFERROR(IF(DATEDIF('Base de données'!$A1223,V$1,"d")&lt;&gt;0,"",'Base de données'!$B1223),""))</f>
        <v/>
      </c>
      <c r="W1223" s="34"/>
      <c r="X1223" s="30" t="str">
        <f>'Base de données'!$C1223&amp;" "&amp;'Base de données'!$D1223</f>
        <v>Bègue Alfred</v>
      </c>
      <c r="Y1223" s="31">
        <f>COUNTIF('Base de données'!$B:$B,'Base de données'!$B1223)</f>
        <v>12</v>
      </c>
      <c r="AA1223" s="87" cm="1">
        <f t="array" aca="1" ref="AA1223" ca="1">INDIRECT("'Base de données'!A" &amp; ROW(Y1223))</f>
        <v>45778</v>
      </c>
      <c r="AB1223" s="51" t="str" cm="1">
        <f t="array" aca="1" ref="AB1223" ca="1">INDIRECT("'Base de données'!B" &amp; ROW(Z1223))</f>
        <v>TNB06</v>
      </c>
    </row>
    <row r="1224" spans="1:28" x14ac:dyDescent="0.3">
      <c r="A1224" s="41" t="str">
        <f ca="1">IF(IF(AND($B1224&lt;&gt;"-",$B1224=$E1224),"Entrée et sortie","-")="Entrée et sortie",'Base de données'!$B1224,"-")</f>
        <v>-</v>
      </c>
      <c r="B1224" s="41" t="str">
        <f t="shared" ca="1" si="79"/>
        <v>-</v>
      </c>
      <c r="C1224" s="41" t="str">
        <f t="shared" ca="1" si="80"/>
        <v>-</v>
      </c>
      <c r="D1224" s="41" t="str">
        <f>IF($F1224="sortie en cours d'année",'Base de données'!$B1224,"-")</f>
        <v>-</v>
      </c>
      <c r="E1224" s="41" t="str">
        <f>IF($H1224="entrée en cours d'année",'Base de données'!$B1224,"-")</f>
        <v>-</v>
      </c>
      <c r="F1224" s="37" t="str">
        <f t="shared" si="77"/>
        <v/>
      </c>
      <c r="G1224" s="37" t="str">
        <f>IF($J1224="mouvement",_xlfn.XLOOKUP('Base de données'!$B1224,$V:$V,$V:$V,0),"")</f>
        <v/>
      </c>
      <c r="H1224" s="37" t="str">
        <f t="shared" si="78"/>
        <v/>
      </c>
      <c r="I1224" s="37" t="str">
        <f>IF($J1224="mouvement",_xlfn.XLOOKUP('Base de données'!$B1224,$K:$K,$K:$K,0),"")</f>
        <v/>
      </c>
      <c r="J1224" s="38" t="str">
        <f>IF(AND(Y1224&lt;&gt;MAX(Y:Y),COUNTIF(K1224:V1224,'Base de données'!$B1224)&gt;0),"mouvement","")</f>
        <v/>
      </c>
      <c r="K1224" s="39" t="str">
        <f>IF(K$1&gt;$AE$1,"-",IFERROR(IF(DATEDIF('Base de données'!$A1224,K$1,"d")&lt;&gt;0,"",'Base de données'!$B1224),""))</f>
        <v/>
      </c>
      <c r="L1224" s="39" t="str">
        <f>IF(L$1&gt;$AE$1,"-",IFERROR(IF(DATEDIF('Base de données'!$A1224,L$1,"d")&lt;&gt;0,"",'Base de données'!$B1224),""))</f>
        <v/>
      </c>
      <c r="M1224" s="39" t="str">
        <f>IF(M$1&gt;$AE$1,"-",IFERROR(IF(DATEDIF('Base de données'!$A1224,M$1,"d")&lt;&gt;0,"",'Base de données'!$B1224),""))</f>
        <v/>
      </c>
      <c r="N1224" s="39" t="str">
        <f>IF(N$1&gt;$AE$1,"-",IFERROR(IF(DATEDIF('Base de données'!$A1224,N$1,"d")&lt;&gt;0,"",'Base de données'!$B1224),""))</f>
        <v/>
      </c>
      <c r="O1224" s="39" t="str">
        <f>IF(O$1&gt;$AE$1,"-",IFERROR(IF(DATEDIF('Base de données'!$A1224,O$1,"d")&lt;&gt;0,"",'Base de données'!$B1224),""))</f>
        <v>5ATC0</v>
      </c>
      <c r="P1224" s="39" t="str">
        <f>IF(P$1&gt;$AE$1,"-",IFERROR(IF(DATEDIF('Base de données'!$A1224,P$1,"d")&lt;&gt;0,"",'Base de données'!$B1224),""))</f>
        <v/>
      </c>
      <c r="Q1224" s="39" t="str">
        <f>IF(Q$1&gt;$AE$1,"-",IFERROR(IF(DATEDIF('Base de données'!$A1224,Q$1,"d")&lt;&gt;0,"",'Base de données'!$B1224),""))</f>
        <v/>
      </c>
      <c r="R1224" s="39" t="str">
        <f>IF(R$1&gt;$AE$1,"-",IFERROR(IF(DATEDIF('Base de données'!$A1224,R$1,"d")&lt;&gt;0,"",'Base de données'!$B1224),""))</f>
        <v/>
      </c>
      <c r="S1224" s="39" t="str">
        <f>IF(S$1&gt;$AE$1,"-",IFERROR(IF(DATEDIF('Base de données'!$A1224,S$1,"d")&lt;&gt;0,"",'Base de données'!$B1224),""))</f>
        <v/>
      </c>
      <c r="T1224" s="39" t="str">
        <f>IF(T$1&gt;$AE$1,"-",IFERROR(IF(DATEDIF('Base de données'!$A1224,T$1,"d")&lt;&gt;0,"",'Base de données'!$B1224),""))</f>
        <v/>
      </c>
      <c r="U1224" s="39" t="str">
        <f>IF(U$1&gt;$AE$1,"-",IFERROR(IF(DATEDIF('Base de données'!$A1224,U$1,"d")&lt;&gt;0,"",'Base de données'!$B1224),""))</f>
        <v/>
      </c>
      <c r="V1224" s="39" t="str">
        <f>IF(V$1&gt;$AE$1,"-",IFERROR(IF(DATEDIF('Base de données'!$A1224,V$1,"d")&lt;&gt;0,"",'Base de données'!$B1224),""))</f>
        <v/>
      </c>
      <c r="W1224" s="34"/>
      <c r="X1224" s="30" t="str">
        <f>'Base de données'!$C1224&amp;" "&amp;'Base de données'!$D1224</f>
        <v>Marin Lucie</v>
      </c>
      <c r="Y1224" s="31">
        <f>COUNTIF('Base de données'!$B:$B,'Base de données'!$B1224)</f>
        <v>12</v>
      </c>
      <c r="AA1224" s="87" cm="1">
        <f t="array" aca="1" ref="AA1224" ca="1">INDIRECT("'Base de données'!A" &amp; ROW(Y1224))</f>
        <v>45778</v>
      </c>
      <c r="AB1224" s="51" t="str" cm="1">
        <f t="array" aca="1" ref="AB1224" ca="1">INDIRECT("'Base de données'!B" &amp; ROW(Z1224))</f>
        <v>5ATC0</v>
      </c>
    </row>
    <row r="1225" spans="1:28" x14ac:dyDescent="0.3">
      <c r="A1225" s="41" t="str">
        <f ca="1">IF(IF(AND($B1225&lt;&gt;"-",$B1225=$E1225),"Entrée et sortie","-")="Entrée et sortie",'Base de données'!$B1225,"-")</f>
        <v>-</v>
      </c>
      <c r="B1225" s="41" t="str">
        <f t="shared" ca="1" si="79"/>
        <v>-</v>
      </c>
      <c r="C1225" s="41" t="str">
        <f t="shared" ca="1" si="80"/>
        <v>-</v>
      </c>
      <c r="D1225" s="41" t="str">
        <f>IF($F1225="sortie en cours d'année",'Base de données'!$B1225,"-")</f>
        <v>-</v>
      </c>
      <c r="E1225" s="41" t="str">
        <f>IF($H1225="entrée en cours d'année",'Base de données'!$B1225,"-")</f>
        <v>-</v>
      </c>
      <c r="F1225" s="37" t="str">
        <f t="shared" si="77"/>
        <v/>
      </c>
      <c r="G1225" s="37" t="str">
        <f>IF($J1225="mouvement",_xlfn.XLOOKUP('Base de données'!$B1225,$V:$V,$V:$V,0),"")</f>
        <v/>
      </c>
      <c r="H1225" s="37" t="str">
        <f t="shared" si="78"/>
        <v/>
      </c>
      <c r="I1225" s="37" t="str">
        <f>IF($J1225="mouvement",_xlfn.XLOOKUP('Base de données'!$B1225,$K:$K,$K:$K,0),"")</f>
        <v/>
      </c>
      <c r="J1225" s="38" t="str">
        <f>IF(AND(Y1225&lt;&gt;MAX(Y:Y),COUNTIF(K1225:V1225,'Base de données'!$B1225)&gt;0),"mouvement","")</f>
        <v/>
      </c>
      <c r="K1225" s="39" t="str">
        <f>IF(K$1&gt;$AE$1,"-",IFERROR(IF(DATEDIF('Base de données'!$A1225,K$1,"d")&lt;&gt;0,"",'Base de données'!$B1225),""))</f>
        <v/>
      </c>
      <c r="L1225" s="39" t="str">
        <f>IF(L$1&gt;$AE$1,"-",IFERROR(IF(DATEDIF('Base de données'!$A1225,L$1,"d")&lt;&gt;0,"",'Base de données'!$B1225),""))</f>
        <v/>
      </c>
      <c r="M1225" s="39" t="str">
        <f>IF(M$1&gt;$AE$1,"-",IFERROR(IF(DATEDIF('Base de données'!$A1225,M$1,"d")&lt;&gt;0,"",'Base de données'!$B1225),""))</f>
        <v/>
      </c>
      <c r="N1225" s="39" t="str">
        <f>IF(N$1&gt;$AE$1,"-",IFERROR(IF(DATEDIF('Base de données'!$A1225,N$1,"d")&lt;&gt;0,"",'Base de données'!$B1225),""))</f>
        <v/>
      </c>
      <c r="O1225" s="39" t="str">
        <f>IF(O$1&gt;$AE$1,"-",IFERROR(IF(DATEDIF('Base de données'!$A1225,O$1,"d")&lt;&gt;0,"",'Base de données'!$B1225),""))</f>
        <v>4XYGG</v>
      </c>
      <c r="P1225" s="39" t="str">
        <f>IF(P$1&gt;$AE$1,"-",IFERROR(IF(DATEDIF('Base de données'!$A1225,P$1,"d")&lt;&gt;0,"",'Base de données'!$B1225),""))</f>
        <v/>
      </c>
      <c r="Q1225" s="39" t="str">
        <f>IF(Q$1&gt;$AE$1,"-",IFERROR(IF(DATEDIF('Base de données'!$A1225,Q$1,"d")&lt;&gt;0,"",'Base de données'!$B1225),""))</f>
        <v/>
      </c>
      <c r="R1225" s="39" t="str">
        <f>IF(R$1&gt;$AE$1,"-",IFERROR(IF(DATEDIF('Base de données'!$A1225,R$1,"d")&lt;&gt;0,"",'Base de données'!$B1225),""))</f>
        <v/>
      </c>
      <c r="S1225" s="39" t="str">
        <f>IF(S$1&gt;$AE$1,"-",IFERROR(IF(DATEDIF('Base de données'!$A1225,S$1,"d")&lt;&gt;0,"",'Base de données'!$B1225),""))</f>
        <v/>
      </c>
      <c r="T1225" s="39" t="str">
        <f>IF(T$1&gt;$AE$1,"-",IFERROR(IF(DATEDIF('Base de données'!$A1225,T$1,"d")&lt;&gt;0,"",'Base de données'!$B1225),""))</f>
        <v/>
      </c>
      <c r="U1225" s="39" t="str">
        <f>IF(U$1&gt;$AE$1,"-",IFERROR(IF(DATEDIF('Base de données'!$A1225,U$1,"d")&lt;&gt;0,"",'Base de données'!$B1225),""))</f>
        <v/>
      </c>
      <c r="V1225" s="39" t="str">
        <f>IF(V$1&gt;$AE$1,"-",IFERROR(IF(DATEDIF('Base de données'!$A1225,V$1,"d")&lt;&gt;0,"",'Base de données'!$B1225),""))</f>
        <v/>
      </c>
      <c r="W1225" s="34"/>
      <c r="X1225" s="30" t="str">
        <f>'Base de données'!$C1225&amp;" "&amp;'Base de données'!$D1225</f>
        <v>Camus Isaac</v>
      </c>
      <c r="Y1225" s="31">
        <f>COUNTIF('Base de données'!$B:$B,'Base de données'!$B1225)</f>
        <v>12</v>
      </c>
      <c r="AA1225" s="87" cm="1">
        <f t="array" aca="1" ref="AA1225" ca="1">INDIRECT("'Base de données'!A" &amp; ROW(Y1225))</f>
        <v>45778</v>
      </c>
      <c r="AB1225" s="51" t="str" cm="1">
        <f t="array" aca="1" ref="AB1225" ca="1">INDIRECT("'Base de données'!B" &amp; ROW(Z1225))</f>
        <v>4XYGG</v>
      </c>
    </row>
    <row r="1226" spans="1:28" x14ac:dyDescent="0.3">
      <c r="A1226" s="41" t="str">
        <f ca="1">IF(IF(AND($B1226&lt;&gt;"-",$B1226=$E1226),"Entrée et sortie","-")="Entrée et sortie",'Base de données'!$B1226,"-")</f>
        <v>-</v>
      </c>
      <c r="B1226" s="41" t="str">
        <f t="shared" ca="1" si="79"/>
        <v>-</v>
      </c>
      <c r="C1226" s="41" t="str">
        <f t="shared" ca="1" si="80"/>
        <v>-</v>
      </c>
      <c r="D1226" s="41" t="str">
        <f>IF($F1226="sortie en cours d'année",'Base de données'!$B1226,"-")</f>
        <v>-</v>
      </c>
      <c r="E1226" s="41" t="str">
        <f>IF($H1226="entrée en cours d'année",'Base de données'!$B1226,"-")</f>
        <v>-</v>
      </c>
      <c r="F1226" s="37" t="str">
        <f t="shared" si="77"/>
        <v/>
      </c>
      <c r="G1226" s="37" t="str">
        <f>IF($J1226="mouvement",_xlfn.XLOOKUP('Base de données'!$B1226,$V:$V,$V:$V,0),"")</f>
        <v/>
      </c>
      <c r="H1226" s="37" t="str">
        <f t="shared" si="78"/>
        <v/>
      </c>
      <c r="I1226" s="37" t="str">
        <f>IF($J1226="mouvement",_xlfn.XLOOKUP('Base de données'!$B1226,$K:$K,$K:$K,0),"")</f>
        <v/>
      </c>
      <c r="J1226" s="38" t="str">
        <f>IF(AND(Y1226&lt;&gt;MAX(Y:Y),COUNTIF(K1226:V1226,'Base de données'!$B1226)&gt;0),"mouvement","")</f>
        <v/>
      </c>
      <c r="K1226" s="39" t="str">
        <f>IF(K$1&gt;$AE$1,"-",IFERROR(IF(DATEDIF('Base de données'!$A1226,K$1,"d")&lt;&gt;0,"",'Base de données'!$B1226),""))</f>
        <v/>
      </c>
      <c r="L1226" s="39" t="str">
        <f>IF(L$1&gt;$AE$1,"-",IFERROR(IF(DATEDIF('Base de données'!$A1226,L$1,"d")&lt;&gt;0,"",'Base de données'!$B1226),""))</f>
        <v/>
      </c>
      <c r="M1226" s="39" t="str">
        <f>IF(M$1&gt;$AE$1,"-",IFERROR(IF(DATEDIF('Base de données'!$A1226,M$1,"d")&lt;&gt;0,"",'Base de données'!$B1226),""))</f>
        <v/>
      </c>
      <c r="N1226" s="39" t="str">
        <f>IF(N$1&gt;$AE$1,"-",IFERROR(IF(DATEDIF('Base de données'!$A1226,N$1,"d")&lt;&gt;0,"",'Base de données'!$B1226),""))</f>
        <v/>
      </c>
      <c r="O1226" s="39" t="str">
        <f>IF(O$1&gt;$AE$1,"-",IFERROR(IF(DATEDIF('Base de données'!$A1226,O$1,"d")&lt;&gt;0,"",'Base de données'!$B1226),""))</f>
        <v>399PQ</v>
      </c>
      <c r="P1226" s="39" t="str">
        <f>IF(P$1&gt;$AE$1,"-",IFERROR(IF(DATEDIF('Base de données'!$A1226,P$1,"d")&lt;&gt;0,"",'Base de données'!$B1226),""))</f>
        <v/>
      </c>
      <c r="Q1226" s="39" t="str">
        <f>IF(Q$1&gt;$AE$1,"-",IFERROR(IF(DATEDIF('Base de données'!$A1226,Q$1,"d")&lt;&gt;0,"",'Base de données'!$B1226),""))</f>
        <v/>
      </c>
      <c r="R1226" s="39" t="str">
        <f>IF(R$1&gt;$AE$1,"-",IFERROR(IF(DATEDIF('Base de données'!$A1226,R$1,"d")&lt;&gt;0,"",'Base de données'!$B1226),""))</f>
        <v/>
      </c>
      <c r="S1226" s="39" t="str">
        <f>IF(S$1&gt;$AE$1,"-",IFERROR(IF(DATEDIF('Base de données'!$A1226,S$1,"d")&lt;&gt;0,"",'Base de données'!$B1226),""))</f>
        <v/>
      </c>
      <c r="T1226" s="39" t="str">
        <f>IF(T$1&gt;$AE$1,"-",IFERROR(IF(DATEDIF('Base de données'!$A1226,T$1,"d")&lt;&gt;0,"",'Base de données'!$B1226),""))</f>
        <v/>
      </c>
      <c r="U1226" s="39" t="str">
        <f>IF(U$1&gt;$AE$1,"-",IFERROR(IF(DATEDIF('Base de données'!$A1226,U$1,"d")&lt;&gt;0,"",'Base de données'!$B1226),""))</f>
        <v/>
      </c>
      <c r="V1226" s="39" t="str">
        <f>IF(V$1&gt;$AE$1,"-",IFERROR(IF(DATEDIF('Base de données'!$A1226,V$1,"d")&lt;&gt;0,"",'Base de données'!$B1226),""))</f>
        <v/>
      </c>
      <c r="W1226" s="34"/>
      <c r="X1226" s="30" t="str">
        <f>'Base de données'!$C1226&amp;" "&amp;'Base de données'!$D1226</f>
        <v>Nicolas Alix</v>
      </c>
      <c r="Y1226" s="31">
        <f>COUNTIF('Base de données'!$B:$B,'Base de données'!$B1226)</f>
        <v>12</v>
      </c>
      <c r="AA1226" s="87" cm="1">
        <f t="array" aca="1" ref="AA1226" ca="1">INDIRECT("'Base de données'!A" &amp; ROW(Y1226))</f>
        <v>45778</v>
      </c>
      <c r="AB1226" s="51" t="str" cm="1">
        <f t="array" aca="1" ref="AB1226" ca="1">INDIRECT("'Base de données'!B" &amp; ROW(Z1226))</f>
        <v>399PQ</v>
      </c>
    </row>
    <row r="1227" spans="1:28" x14ac:dyDescent="0.3">
      <c r="A1227" s="41" t="str">
        <f ca="1">IF(IF(AND($B1227&lt;&gt;"-",$B1227=$E1227),"Entrée et sortie","-")="Entrée et sortie",'Base de données'!$B1227,"-")</f>
        <v>-</v>
      </c>
      <c r="B1227" s="41" t="str">
        <f t="shared" ca="1" si="79"/>
        <v>-</v>
      </c>
      <c r="C1227" s="41" t="str">
        <f t="shared" ca="1" si="80"/>
        <v>-</v>
      </c>
      <c r="D1227" s="41" t="str">
        <f>IF($F1227="sortie en cours d'année",'Base de données'!$B1227,"-")</f>
        <v>-</v>
      </c>
      <c r="E1227" s="41" t="str">
        <f>IF($H1227="entrée en cours d'année",'Base de données'!$B1227,"-")</f>
        <v>-</v>
      </c>
      <c r="F1227" s="37" t="str">
        <f t="shared" si="77"/>
        <v/>
      </c>
      <c r="G1227" s="37" t="str">
        <f>IF($J1227="mouvement",_xlfn.XLOOKUP('Base de données'!$B1227,$V:$V,$V:$V,0),"")</f>
        <v/>
      </c>
      <c r="H1227" s="37" t="str">
        <f t="shared" si="78"/>
        <v/>
      </c>
      <c r="I1227" s="37" t="str">
        <f>IF($J1227="mouvement",_xlfn.XLOOKUP('Base de données'!$B1227,$K:$K,$K:$K,0),"")</f>
        <v/>
      </c>
      <c r="J1227" s="38" t="str">
        <f>IF(AND(Y1227&lt;&gt;MAX(Y:Y),COUNTIF(K1227:V1227,'Base de données'!$B1227)&gt;0),"mouvement","")</f>
        <v/>
      </c>
      <c r="K1227" s="39" t="str">
        <f>IF(K$1&gt;$AE$1,"-",IFERROR(IF(DATEDIF('Base de données'!$A1227,K$1,"d")&lt;&gt;0,"",'Base de données'!$B1227),""))</f>
        <v/>
      </c>
      <c r="L1227" s="39" t="str">
        <f>IF(L$1&gt;$AE$1,"-",IFERROR(IF(DATEDIF('Base de données'!$A1227,L$1,"d")&lt;&gt;0,"",'Base de données'!$B1227),""))</f>
        <v/>
      </c>
      <c r="M1227" s="39" t="str">
        <f>IF(M$1&gt;$AE$1,"-",IFERROR(IF(DATEDIF('Base de données'!$A1227,M$1,"d")&lt;&gt;0,"",'Base de données'!$B1227),""))</f>
        <v/>
      </c>
      <c r="N1227" s="39" t="str">
        <f>IF(N$1&gt;$AE$1,"-",IFERROR(IF(DATEDIF('Base de données'!$A1227,N$1,"d")&lt;&gt;0,"",'Base de données'!$B1227),""))</f>
        <v/>
      </c>
      <c r="O1227" s="39" t="str">
        <f>IF(O$1&gt;$AE$1,"-",IFERROR(IF(DATEDIF('Base de données'!$A1227,O$1,"d")&lt;&gt;0,"",'Base de données'!$B1227),""))</f>
        <v>VLI20</v>
      </c>
      <c r="P1227" s="39" t="str">
        <f>IF(P$1&gt;$AE$1,"-",IFERROR(IF(DATEDIF('Base de données'!$A1227,P$1,"d")&lt;&gt;0,"",'Base de données'!$B1227),""))</f>
        <v/>
      </c>
      <c r="Q1227" s="39" t="str">
        <f>IF(Q$1&gt;$AE$1,"-",IFERROR(IF(DATEDIF('Base de données'!$A1227,Q$1,"d")&lt;&gt;0,"",'Base de données'!$B1227),""))</f>
        <v/>
      </c>
      <c r="R1227" s="39" t="str">
        <f>IF(R$1&gt;$AE$1,"-",IFERROR(IF(DATEDIF('Base de données'!$A1227,R$1,"d")&lt;&gt;0,"",'Base de données'!$B1227),""))</f>
        <v/>
      </c>
      <c r="S1227" s="39" t="str">
        <f>IF(S$1&gt;$AE$1,"-",IFERROR(IF(DATEDIF('Base de données'!$A1227,S$1,"d")&lt;&gt;0,"",'Base de données'!$B1227),""))</f>
        <v/>
      </c>
      <c r="T1227" s="39" t="str">
        <f>IF(T$1&gt;$AE$1,"-",IFERROR(IF(DATEDIF('Base de données'!$A1227,T$1,"d")&lt;&gt;0,"",'Base de données'!$B1227),""))</f>
        <v/>
      </c>
      <c r="U1227" s="39" t="str">
        <f>IF(U$1&gt;$AE$1,"-",IFERROR(IF(DATEDIF('Base de données'!$A1227,U$1,"d")&lt;&gt;0,"",'Base de données'!$B1227),""))</f>
        <v/>
      </c>
      <c r="V1227" s="39" t="str">
        <f>IF(V$1&gt;$AE$1,"-",IFERROR(IF(DATEDIF('Base de données'!$A1227,V$1,"d")&lt;&gt;0,"",'Base de données'!$B1227),""))</f>
        <v/>
      </c>
      <c r="W1227" s="34"/>
      <c r="X1227" s="30" t="str">
        <f>'Base de données'!$C1227&amp;" "&amp;'Base de données'!$D1227</f>
        <v>Denis Laetitia</v>
      </c>
      <c r="Y1227" s="31">
        <f>COUNTIF('Base de données'!$B:$B,'Base de données'!$B1227)</f>
        <v>12</v>
      </c>
      <c r="AA1227" s="87" cm="1">
        <f t="array" aca="1" ref="AA1227" ca="1">INDIRECT("'Base de données'!A" &amp; ROW(Y1227))</f>
        <v>45778</v>
      </c>
      <c r="AB1227" s="51" t="str" cm="1">
        <f t="array" aca="1" ref="AB1227" ca="1">INDIRECT("'Base de données'!B" &amp; ROW(Z1227))</f>
        <v>VLI20</v>
      </c>
    </row>
    <row r="1228" spans="1:28" x14ac:dyDescent="0.3">
      <c r="A1228" s="41" t="str">
        <f ca="1">IF(IF(AND($B1228&lt;&gt;"-",$B1228=$E1228),"Entrée et sortie","-")="Entrée et sortie",'Base de données'!$B1228,"-")</f>
        <v>-</v>
      </c>
      <c r="B1228" s="41" t="str">
        <f t="shared" ca="1" si="79"/>
        <v>GZV5S</v>
      </c>
      <c r="C1228" s="41" t="str">
        <f t="shared" ca="1" si="80"/>
        <v>GZV5S</v>
      </c>
      <c r="D1228" s="41" t="str">
        <f>IF($F1228="sortie en cours d'année",'Base de données'!$B1228,"-")</f>
        <v>GZV5S</v>
      </c>
      <c r="E1228" s="41" t="str">
        <f>IF($H1228="entrée en cours d'année",'Base de données'!$B1228,"-")</f>
        <v>-</v>
      </c>
      <c r="F1228" s="37" t="str">
        <f t="shared" si="77"/>
        <v>sortie en cours d'année</v>
      </c>
      <c r="G1228" s="37">
        <f>IF($J1228="mouvement",_xlfn.XLOOKUP('Base de données'!$B1228,$V:$V,$V:$V,0),"")</f>
        <v>0</v>
      </c>
      <c r="H1228" s="37" t="str">
        <f t="shared" si="78"/>
        <v/>
      </c>
      <c r="I1228" s="37" t="str">
        <f>IF($J1228="mouvement",_xlfn.XLOOKUP('Base de données'!$B1228,$K:$K,$K:$K,0),"")</f>
        <v>GZV5S</v>
      </c>
      <c r="J1228" s="38" t="str">
        <f>IF(AND(Y1228&lt;&gt;MAX(Y:Y),COUNTIF(K1228:V1228,'Base de données'!$B1228)&gt;0),"mouvement","")</f>
        <v>mouvement</v>
      </c>
      <c r="K1228" s="39" t="str">
        <f>IF(K$1&gt;$AE$1,"-",IFERROR(IF(DATEDIF('Base de données'!$A1228,K$1,"d")&lt;&gt;0,"",'Base de données'!$B1228),""))</f>
        <v/>
      </c>
      <c r="L1228" s="39" t="str">
        <f>IF(L$1&gt;$AE$1,"-",IFERROR(IF(DATEDIF('Base de données'!$A1228,L$1,"d")&lt;&gt;0,"",'Base de données'!$B1228),""))</f>
        <v/>
      </c>
      <c r="M1228" s="39" t="str">
        <f>IF(M$1&gt;$AE$1,"-",IFERROR(IF(DATEDIF('Base de données'!$A1228,M$1,"d")&lt;&gt;0,"",'Base de données'!$B1228),""))</f>
        <v/>
      </c>
      <c r="N1228" s="39" t="str">
        <f>IF(N$1&gt;$AE$1,"-",IFERROR(IF(DATEDIF('Base de données'!$A1228,N$1,"d")&lt;&gt;0,"",'Base de données'!$B1228),""))</f>
        <v/>
      </c>
      <c r="O1228" s="39" t="str">
        <f>IF(O$1&gt;$AE$1,"-",IFERROR(IF(DATEDIF('Base de données'!$A1228,O$1,"d")&lt;&gt;0,"",'Base de données'!$B1228),""))</f>
        <v>GZV5S</v>
      </c>
      <c r="P1228" s="39" t="str">
        <f>IF(P$1&gt;$AE$1,"-",IFERROR(IF(DATEDIF('Base de données'!$A1228,P$1,"d")&lt;&gt;0,"",'Base de données'!$B1228),""))</f>
        <v/>
      </c>
      <c r="Q1228" s="39" t="str">
        <f>IF(Q$1&gt;$AE$1,"-",IFERROR(IF(DATEDIF('Base de données'!$A1228,Q$1,"d")&lt;&gt;0,"",'Base de données'!$B1228),""))</f>
        <v/>
      </c>
      <c r="R1228" s="39" t="str">
        <f>IF(R$1&gt;$AE$1,"-",IFERROR(IF(DATEDIF('Base de données'!$A1228,R$1,"d")&lt;&gt;0,"",'Base de données'!$B1228),""))</f>
        <v/>
      </c>
      <c r="S1228" s="39" t="str">
        <f>IF(S$1&gt;$AE$1,"-",IFERROR(IF(DATEDIF('Base de données'!$A1228,S$1,"d")&lt;&gt;0,"",'Base de données'!$B1228),""))</f>
        <v/>
      </c>
      <c r="T1228" s="39" t="str">
        <f>IF(T$1&gt;$AE$1,"-",IFERROR(IF(DATEDIF('Base de données'!$A1228,T$1,"d")&lt;&gt;0,"",'Base de données'!$B1228),""))</f>
        <v/>
      </c>
      <c r="U1228" s="39" t="str">
        <f>IF(U$1&gt;$AE$1,"-",IFERROR(IF(DATEDIF('Base de données'!$A1228,U$1,"d")&lt;&gt;0,"",'Base de données'!$B1228),""))</f>
        <v/>
      </c>
      <c r="V1228" s="39" t="str">
        <f>IF(V$1&gt;$AE$1,"-",IFERROR(IF(DATEDIF('Base de données'!$A1228,V$1,"d")&lt;&gt;0,"",'Base de données'!$B1228),""))</f>
        <v/>
      </c>
      <c r="W1228" s="34"/>
      <c r="X1228" s="30" t="str">
        <f>'Base de données'!$C1228&amp;" "&amp;'Base de données'!$D1228</f>
        <v>Chevallier Margaud</v>
      </c>
      <c r="Y1228" s="31">
        <f>COUNTIF('Base de données'!$B:$B,'Base de données'!$B1228)</f>
        <v>7</v>
      </c>
      <c r="AA1228" s="87" cm="1">
        <f t="array" aca="1" ref="AA1228" ca="1">INDIRECT("'Base de données'!A" &amp; ROW(Y1228))</f>
        <v>45778</v>
      </c>
      <c r="AB1228" s="51" t="str" cm="1">
        <f t="array" aca="1" ref="AB1228" ca="1">INDIRECT("'Base de données'!B" &amp; ROW(Z1228))</f>
        <v>GZV5S</v>
      </c>
    </row>
    <row r="1229" spans="1:28" x14ac:dyDescent="0.3">
      <c r="A1229" s="41" t="str">
        <f ca="1">IF(IF(AND($B1229&lt;&gt;"-",$B1229=$E1229),"Entrée et sortie","-")="Entrée et sortie",'Base de données'!$B1229,"-")</f>
        <v>-</v>
      </c>
      <c r="B1229" s="41" t="str">
        <f t="shared" ca="1" si="79"/>
        <v>-</v>
      </c>
      <c r="C1229" s="41" t="str">
        <f t="shared" ca="1" si="80"/>
        <v>-</v>
      </c>
      <c r="D1229" s="41" t="str">
        <f>IF($F1229="sortie en cours d'année",'Base de données'!$B1229,"-")</f>
        <v>-</v>
      </c>
      <c r="E1229" s="41" t="str">
        <f>IF($H1229="entrée en cours d'année",'Base de données'!$B1229,"-")</f>
        <v>-</v>
      </c>
      <c r="F1229" s="37" t="str">
        <f t="shared" si="77"/>
        <v/>
      </c>
      <c r="G1229" s="37" t="str">
        <f>IF($J1229="mouvement",_xlfn.XLOOKUP('Base de données'!$B1229,$V:$V,$V:$V,0),"")</f>
        <v/>
      </c>
      <c r="H1229" s="37" t="str">
        <f t="shared" si="78"/>
        <v/>
      </c>
      <c r="I1229" s="37" t="str">
        <f>IF($J1229="mouvement",_xlfn.XLOOKUP('Base de données'!$B1229,$K:$K,$K:$K,0),"")</f>
        <v/>
      </c>
      <c r="J1229" s="38" t="str">
        <f>IF(AND(Y1229&lt;&gt;MAX(Y:Y),COUNTIF(K1229:V1229,'Base de données'!$B1229)&gt;0),"mouvement","")</f>
        <v/>
      </c>
      <c r="K1229" s="39" t="str">
        <f>IF(K$1&gt;$AE$1,"-",IFERROR(IF(DATEDIF('Base de données'!$A1229,K$1,"d")&lt;&gt;0,"",'Base de données'!$B1229),""))</f>
        <v/>
      </c>
      <c r="L1229" s="39" t="str">
        <f>IF(L$1&gt;$AE$1,"-",IFERROR(IF(DATEDIF('Base de données'!$A1229,L$1,"d")&lt;&gt;0,"",'Base de données'!$B1229),""))</f>
        <v/>
      </c>
      <c r="M1229" s="39" t="str">
        <f>IF(M$1&gt;$AE$1,"-",IFERROR(IF(DATEDIF('Base de données'!$A1229,M$1,"d")&lt;&gt;0,"",'Base de données'!$B1229),""))</f>
        <v/>
      </c>
      <c r="N1229" s="39" t="str">
        <f>IF(N$1&gt;$AE$1,"-",IFERROR(IF(DATEDIF('Base de données'!$A1229,N$1,"d")&lt;&gt;0,"",'Base de données'!$B1229),""))</f>
        <v/>
      </c>
      <c r="O1229" s="39" t="str">
        <f>IF(O$1&gt;$AE$1,"-",IFERROR(IF(DATEDIF('Base de données'!$A1229,O$1,"d")&lt;&gt;0,"",'Base de données'!$B1229),""))</f>
        <v>D6LA5</v>
      </c>
      <c r="P1229" s="39" t="str">
        <f>IF(P$1&gt;$AE$1,"-",IFERROR(IF(DATEDIF('Base de données'!$A1229,P$1,"d")&lt;&gt;0,"",'Base de données'!$B1229),""))</f>
        <v/>
      </c>
      <c r="Q1229" s="39" t="str">
        <f>IF(Q$1&gt;$AE$1,"-",IFERROR(IF(DATEDIF('Base de données'!$A1229,Q$1,"d")&lt;&gt;0,"",'Base de données'!$B1229),""))</f>
        <v/>
      </c>
      <c r="R1229" s="39" t="str">
        <f>IF(R$1&gt;$AE$1,"-",IFERROR(IF(DATEDIF('Base de données'!$A1229,R$1,"d")&lt;&gt;0,"",'Base de données'!$B1229),""))</f>
        <v/>
      </c>
      <c r="S1229" s="39" t="str">
        <f>IF(S$1&gt;$AE$1,"-",IFERROR(IF(DATEDIF('Base de données'!$A1229,S$1,"d")&lt;&gt;0,"",'Base de données'!$B1229),""))</f>
        <v/>
      </c>
      <c r="T1229" s="39" t="str">
        <f>IF(T$1&gt;$AE$1,"-",IFERROR(IF(DATEDIF('Base de données'!$A1229,T$1,"d")&lt;&gt;0,"",'Base de données'!$B1229),""))</f>
        <v/>
      </c>
      <c r="U1229" s="39" t="str">
        <f>IF(U$1&gt;$AE$1,"-",IFERROR(IF(DATEDIF('Base de données'!$A1229,U$1,"d")&lt;&gt;0,"",'Base de données'!$B1229),""))</f>
        <v/>
      </c>
      <c r="V1229" s="39" t="str">
        <f>IF(V$1&gt;$AE$1,"-",IFERROR(IF(DATEDIF('Base de données'!$A1229,V$1,"d")&lt;&gt;0,"",'Base de données'!$B1229),""))</f>
        <v/>
      </c>
      <c r="W1229" s="34"/>
      <c r="X1229" s="30" t="str">
        <f>'Base de données'!$C1229&amp;" "&amp;'Base de données'!$D1229</f>
        <v>Morin Joséphine</v>
      </c>
      <c r="Y1229" s="31">
        <f>COUNTIF('Base de données'!$B:$B,'Base de données'!$B1229)</f>
        <v>12</v>
      </c>
      <c r="AA1229" s="87" cm="1">
        <f t="array" aca="1" ref="AA1229" ca="1">INDIRECT("'Base de données'!A" &amp; ROW(Y1229))</f>
        <v>45778</v>
      </c>
      <c r="AB1229" s="51" t="str" cm="1">
        <f t="array" aca="1" ref="AB1229" ca="1">INDIRECT("'Base de données'!B" &amp; ROW(Z1229))</f>
        <v>D6LA5</v>
      </c>
    </row>
    <row r="1230" spans="1:28" x14ac:dyDescent="0.3">
      <c r="A1230" s="41" t="str">
        <f ca="1">IF(IF(AND($B1230&lt;&gt;"-",$B1230=$E1230),"Entrée et sortie","-")="Entrée et sortie",'Base de données'!$B1230,"-")</f>
        <v>-</v>
      </c>
      <c r="B1230" s="41" t="str">
        <f t="shared" ca="1" si="79"/>
        <v>-</v>
      </c>
      <c r="C1230" s="41" t="str">
        <f t="shared" ca="1" si="80"/>
        <v>-</v>
      </c>
      <c r="D1230" s="41" t="str">
        <f>IF($F1230="sortie en cours d'année",'Base de données'!$B1230,"-")</f>
        <v>-</v>
      </c>
      <c r="E1230" s="41" t="str">
        <f>IF($H1230="entrée en cours d'année",'Base de données'!$B1230,"-")</f>
        <v>-</v>
      </c>
      <c r="F1230" s="37" t="str">
        <f t="shared" si="77"/>
        <v/>
      </c>
      <c r="G1230" s="37" t="str">
        <f>IF($J1230="mouvement",_xlfn.XLOOKUP('Base de données'!$B1230,$V:$V,$V:$V,0),"")</f>
        <v/>
      </c>
      <c r="H1230" s="37" t="str">
        <f t="shared" si="78"/>
        <v/>
      </c>
      <c r="I1230" s="37" t="str">
        <f>IF($J1230="mouvement",_xlfn.XLOOKUP('Base de données'!$B1230,$K:$K,$K:$K,0),"")</f>
        <v/>
      </c>
      <c r="J1230" s="38" t="str">
        <f>IF(AND(Y1230&lt;&gt;MAX(Y:Y),COUNTIF(K1230:V1230,'Base de données'!$B1230)&gt;0),"mouvement","")</f>
        <v/>
      </c>
      <c r="K1230" s="39" t="str">
        <f>IF(K$1&gt;$AE$1,"-",IFERROR(IF(DATEDIF('Base de données'!$A1230,K$1,"d")&lt;&gt;0,"",'Base de données'!$B1230),""))</f>
        <v/>
      </c>
      <c r="L1230" s="39" t="str">
        <f>IF(L$1&gt;$AE$1,"-",IFERROR(IF(DATEDIF('Base de données'!$A1230,L$1,"d")&lt;&gt;0,"",'Base de données'!$B1230),""))</f>
        <v/>
      </c>
      <c r="M1230" s="39" t="str">
        <f>IF(M$1&gt;$AE$1,"-",IFERROR(IF(DATEDIF('Base de données'!$A1230,M$1,"d")&lt;&gt;0,"",'Base de données'!$B1230),""))</f>
        <v/>
      </c>
      <c r="N1230" s="39" t="str">
        <f>IF(N$1&gt;$AE$1,"-",IFERROR(IF(DATEDIF('Base de données'!$A1230,N$1,"d")&lt;&gt;0,"",'Base de données'!$B1230),""))</f>
        <v/>
      </c>
      <c r="O1230" s="39" t="str">
        <f>IF(O$1&gt;$AE$1,"-",IFERROR(IF(DATEDIF('Base de données'!$A1230,O$1,"d")&lt;&gt;0,"",'Base de données'!$B1230),""))</f>
        <v>JS9XQ</v>
      </c>
      <c r="P1230" s="39" t="str">
        <f>IF(P$1&gt;$AE$1,"-",IFERROR(IF(DATEDIF('Base de données'!$A1230,P$1,"d")&lt;&gt;0,"",'Base de données'!$B1230),""))</f>
        <v/>
      </c>
      <c r="Q1230" s="39" t="str">
        <f>IF(Q$1&gt;$AE$1,"-",IFERROR(IF(DATEDIF('Base de données'!$A1230,Q$1,"d")&lt;&gt;0,"",'Base de données'!$B1230),""))</f>
        <v/>
      </c>
      <c r="R1230" s="39" t="str">
        <f>IF(R$1&gt;$AE$1,"-",IFERROR(IF(DATEDIF('Base de données'!$A1230,R$1,"d")&lt;&gt;0,"",'Base de données'!$B1230),""))</f>
        <v/>
      </c>
      <c r="S1230" s="39" t="str">
        <f>IF(S$1&gt;$AE$1,"-",IFERROR(IF(DATEDIF('Base de données'!$A1230,S$1,"d")&lt;&gt;0,"",'Base de données'!$B1230),""))</f>
        <v/>
      </c>
      <c r="T1230" s="39" t="str">
        <f>IF(T$1&gt;$AE$1,"-",IFERROR(IF(DATEDIF('Base de données'!$A1230,T$1,"d")&lt;&gt;0,"",'Base de données'!$B1230),""))</f>
        <v/>
      </c>
      <c r="U1230" s="39" t="str">
        <f>IF(U$1&gt;$AE$1,"-",IFERROR(IF(DATEDIF('Base de données'!$A1230,U$1,"d")&lt;&gt;0,"",'Base de données'!$B1230),""))</f>
        <v/>
      </c>
      <c r="V1230" s="39" t="str">
        <f>IF(V$1&gt;$AE$1,"-",IFERROR(IF(DATEDIF('Base de données'!$A1230,V$1,"d")&lt;&gt;0,"",'Base de données'!$B1230),""))</f>
        <v/>
      </c>
      <c r="W1230" s="34"/>
      <c r="X1230" s="30" t="str">
        <f>'Base de données'!$C1230&amp;" "&amp;'Base de données'!$D1230</f>
        <v>Becker Louise</v>
      </c>
      <c r="Y1230" s="31">
        <f>COUNTIF('Base de données'!$B:$B,'Base de données'!$B1230)</f>
        <v>12</v>
      </c>
      <c r="AA1230" s="87" cm="1">
        <f t="array" aca="1" ref="AA1230" ca="1">INDIRECT("'Base de données'!A" &amp; ROW(Y1230))</f>
        <v>45778</v>
      </c>
      <c r="AB1230" s="51" t="str" cm="1">
        <f t="array" aca="1" ref="AB1230" ca="1">INDIRECT("'Base de données'!B" &amp; ROW(Z1230))</f>
        <v>JS9XQ</v>
      </c>
    </row>
    <row r="1231" spans="1:28" x14ac:dyDescent="0.3">
      <c r="A1231" s="41" t="str">
        <f ca="1">IF(IF(AND($B1231&lt;&gt;"-",$B1231=$E1231),"Entrée et sortie","-")="Entrée et sortie",'Base de données'!$B1231,"-")</f>
        <v>-</v>
      </c>
      <c r="B1231" s="41" t="str">
        <f t="shared" ca="1" si="79"/>
        <v>-</v>
      </c>
      <c r="C1231" s="41" t="str">
        <f t="shared" ca="1" si="80"/>
        <v>-</v>
      </c>
      <c r="D1231" s="41" t="str">
        <f>IF($F1231="sortie en cours d'année",'Base de données'!$B1231,"-")</f>
        <v>-</v>
      </c>
      <c r="E1231" s="41" t="str">
        <f>IF($H1231="entrée en cours d'année",'Base de données'!$B1231,"-")</f>
        <v>-</v>
      </c>
      <c r="F1231" s="37" t="str">
        <f t="shared" si="77"/>
        <v/>
      </c>
      <c r="G1231" s="37" t="str">
        <f>IF($J1231="mouvement",_xlfn.XLOOKUP('Base de données'!$B1231,$V:$V,$V:$V,0),"")</f>
        <v/>
      </c>
      <c r="H1231" s="37" t="str">
        <f t="shared" si="78"/>
        <v/>
      </c>
      <c r="I1231" s="37" t="str">
        <f>IF($J1231="mouvement",_xlfn.XLOOKUP('Base de données'!$B1231,$K:$K,$K:$K,0),"")</f>
        <v/>
      </c>
      <c r="J1231" s="38" t="str">
        <f>IF(AND(Y1231&lt;&gt;MAX(Y:Y),COUNTIF(K1231:V1231,'Base de données'!$B1231)&gt;0),"mouvement","")</f>
        <v/>
      </c>
      <c r="K1231" s="39" t="str">
        <f>IF(K$1&gt;$AE$1,"-",IFERROR(IF(DATEDIF('Base de données'!$A1231,K$1,"d")&lt;&gt;0,"",'Base de données'!$B1231),""))</f>
        <v/>
      </c>
      <c r="L1231" s="39" t="str">
        <f>IF(L$1&gt;$AE$1,"-",IFERROR(IF(DATEDIF('Base de données'!$A1231,L$1,"d")&lt;&gt;0,"",'Base de données'!$B1231),""))</f>
        <v/>
      </c>
      <c r="M1231" s="39" t="str">
        <f>IF(M$1&gt;$AE$1,"-",IFERROR(IF(DATEDIF('Base de données'!$A1231,M$1,"d")&lt;&gt;0,"",'Base de données'!$B1231),""))</f>
        <v/>
      </c>
      <c r="N1231" s="39" t="str">
        <f>IF(N$1&gt;$AE$1,"-",IFERROR(IF(DATEDIF('Base de données'!$A1231,N$1,"d")&lt;&gt;0,"",'Base de données'!$B1231),""))</f>
        <v/>
      </c>
      <c r="O1231" s="39" t="str">
        <f>IF(O$1&gt;$AE$1,"-",IFERROR(IF(DATEDIF('Base de données'!$A1231,O$1,"d")&lt;&gt;0,"",'Base de données'!$B1231),""))</f>
        <v>6A9JO</v>
      </c>
      <c r="P1231" s="39" t="str">
        <f>IF(P$1&gt;$AE$1,"-",IFERROR(IF(DATEDIF('Base de données'!$A1231,P$1,"d")&lt;&gt;0,"",'Base de données'!$B1231),""))</f>
        <v/>
      </c>
      <c r="Q1231" s="39" t="str">
        <f>IF(Q$1&gt;$AE$1,"-",IFERROR(IF(DATEDIF('Base de données'!$A1231,Q$1,"d")&lt;&gt;0,"",'Base de données'!$B1231),""))</f>
        <v/>
      </c>
      <c r="R1231" s="39" t="str">
        <f>IF(R$1&gt;$AE$1,"-",IFERROR(IF(DATEDIF('Base de données'!$A1231,R$1,"d")&lt;&gt;0,"",'Base de données'!$B1231),""))</f>
        <v/>
      </c>
      <c r="S1231" s="39" t="str">
        <f>IF(S$1&gt;$AE$1,"-",IFERROR(IF(DATEDIF('Base de données'!$A1231,S$1,"d")&lt;&gt;0,"",'Base de données'!$B1231),""))</f>
        <v/>
      </c>
      <c r="T1231" s="39" t="str">
        <f>IF(T$1&gt;$AE$1,"-",IFERROR(IF(DATEDIF('Base de données'!$A1231,T$1,"d")&lt;&gt;0,"",'Base de données'!$B1231),""))</f>
        <v/>
      </c>
      <c r="U1231" s="39" t="str">
        <f>IF(U$1&gt;$AE$1,"-",IFERROR(IF(DATEDIF('Base de données'!$A1231,U$1,"d")&lt;&gt;0,"",'Base de données'!$B1231),""))</f>
        <v/>
      </c>
      <c r="V1231" s="39" t="str">
        <f>IF(V$1&gt;$AE$1,"-",IFERROR(IF(DATEDIF('Base de données'!$A1231,V$1,"d")&lt;&gt;0,"",'Base de données'!$B1231),""))</f>
        <v/>
      </c>
      <c r="W1231" s="34"/>
      <c r="X1231" s="30" t="str">
        <f>'Base de données'!$C1231&amp;" "&amp;'Base de données'!$D1231</f>
        <v>Vasseur Constance</v>
      </c>
      <c r="Y1231" s="31">
        <f>COUNTIF('Base de données'!$B:$B,'Base de données'!$B1231)</f>
        <v>12</v>
      </c>
      <c r="AA1231" s="87" cm="1">
        <f t="array" aca="1" ref="AA1231" ca="1">INDIRECT("'Base de données'!A" &amp; ROW(Y1231))</f>
        <v>45778</v>
      </c>
      <c r="AB1231" s="51" t="str" cm="1">
        <f t="array" aca="1" ref="AB1231" ca="1">INDIRECT("'Base de données'!B" &amp; ROW(Z1231))</f>
        <v>6A9JO</v>
      </c>
    </row>
    <row r="1232" spans="1:28" x14ac:dyDescent="0.3">
      <c r="A1232" s="41" t="str">
        <f ca="1">IF(IF(AND($B1232&lt;&gt;"-",$B1232=$E1232),"Entrée et sortie","-")="Entrée et sortie",'Base de données'!$B1232,"-")</f>
        <v>-</v>
      </c>
      <c r="B1232" s="41" t="str">
        <f t="shared" ca="1" si="79"/>
        <v>-</v>
      </c>
      <c r="C1232" s="41" t="str">
        <f t="shared" ca="1" si="80"/>
        <v>-</v>
      </c>
      <c r="D1232" s="41" t="str">
        <f>IF($F1232="sortie en cours d'année",'Base de données'!$B1232,"-")</f>
        <v>-</v>
      </c>
      <c r="E1232" s="41" t="str">
        <f>IF($H1232="entrée en cours d'année",'Base de données'!$B1232,"-")</f>
        <v>-</v>
      </c>
      <c r="F1232" s="37" t="str">
        <f t="shared" si="77"/>
        <v/>
      </c>
      <c r="G1232" s="37" t="str">
        <f>IF($J1232="mouvement",_xlfn.XLOOKUP('Base de données'!$B1232,$V:$V,$V:$V,0),"")</f>
        <v/>
      </c>
      <c r="H1232" s="37" t="str">
        <f t="shared" si="78"/>
        <v/>
      </c>
      <c r="I1232" s="37" t="str">
        <f>IF($J1232="mouvement",_xlfn.XLOOKUP('Base de données'!$B1232,$K:$K,$K:$K,0),"")</f>
        <v/>
      </c>
      <c r="J1232" s="38" t="str">
        <f>IF(AND(Y1232&lt;&gt;MAX(Y:Y),COUNTIF(K1232:V1232,'Base de données'!$B1232)&gt;0),"mouvement","")</f>
        <v/>
      </c>
      <c r="K1232" s="39" t="str">
        <f>IF(K$1&gt;$AE$1,"-",IFERROR(IF(DATEDIF('Base de données'!$A1232,K$1,"d")&lt;&gt;0,"",'Base de données'!$B1232),""))</f>
        <v/>
      </c>
      <c r="L1232" s="39" t="str">
        <f>IF(L$1&gt;$AE$1,"-",IFERROR(IF(DATEDIF('Base de données'!$A1232,L$1,"d")&lt;&gt;0,"",'Base de données'!$B1232),""))</f>
        <v/>
      </c>
      <c r="M1232" s="39" t="str">
        <f>IF(M$1&gt;$AE$1,"-",IFERROR(IF(DATEDIF('Base de données'!$A1232,M$1,"d")&lt;&gt;0,"",'Base de données'!$B1232),""))</f>
        <v/>
      </c>
      <c r="N1232" s="39" t="str">
        <f>IF(N$1&gt;$AE$1,"-",IFERROR(IF(DATEDIF('Base de données'!$A1232,N$1,"d")&lt;&gt;0,"",'Base de données'!$B1232),""))</f>
        <v/>
      </c>
      <c r="O1232" s="39" t="str">
        <f>IF(O$1&gt;$AE$1,"-",IFERROR(IF(DATEDIF('Base de données'!$A1232,O$1,"d")&lt;&gt;0,"",'Base de données'!$B1232),""))</f>
        <v>EVEHA</v>
      </c>
      <c r="P1232" s="39" t="str">
        <f>IF(P$1&gt;$AE$1,"-",IFERROR(IF(DATEDIF('Base de données'!$A1232,P$1,"d")&lt;&gt;0,"",'Base de données'!$B1232),""))</f>
        <v/>
      </c>
      <c r="Q1232" s="39" t="str">
        <f>IF(Q$1&gt;$AE$1,"-",IFERROR(IF(DATEDIF('Base de données'!$A1232,Q$1,"d")&lt;&gt;0,"",'Base de données'!$B1232),""))</f>
        <v/>
      </c>
      <c r="R1232" s="39" t="str">
        <f>IF(R$1&gt;$AE$1,"-",IFERROR(IF(DATEDIF('Base de données'!$A1232,R$1,"d")&lt;&gt;0,"",'Base de données'!$B1232),""))</f>
        <v/>
      </c>
      <c r="S1232" s="39" t="str">
        <f>IF(S$1&gt;$AE$1,"-",IFERROR(IF(DATEDIF('Base de données'!$A1232,S$1,"d")&lt;&gt;0,"",'Base de données'!$B1232),""))</f>
        <v/>
      </c>
      <c r="T1232" s="39" t="str">
        <f>IF(T$1&gt;$AE$1,"-",IFERROR(IF(DATEDIF('Base de données'!$A1232,T$1,"d")&lt;&gt;0,"",'Base de données'!$B1232),""))</f>
        <v/>
      </c>
      <c r="U1232" s="39" t="str">
        <f>IF(U$1&gt;$AE$1,"-",IFERROR(IF(DATEDIF('Base de données'!$A1232,U$1,"d")&lt;&gt;0,"",'Base de données'!$B1232),""))</f>
        <v/>
      </c>
      <c r="V1232" s="39" t="str">
        <f>IF(V$1&gt;$AE$1,"-",IFERROR(IF(DATEDIF('Base de données'!$A1232,V$1,"d")&lt;&gt;0,"",'Base de données'!$B1232),""))</f>
        <v/>
      </c>
      <c r="W1232" s="34"/>
      <c r="X1232" s="30" t="str">
        <f>'Base de données'!$C1232&amp;" "&amp;'Base de données'!$D1232</f>
        <v>Texier Monique</v>
      </c>
      <c r="Y1232" s="31">
        <f>COUNTIF('Base de données'!$B:$B,'Base de données'!$B1232)</f>
        <v>12</v>
      </c>
      <c r="AA1232" s="87" cm="1">
        <f t="array" aca="1" ref="AA1232" ca="1">INDIRECT("'Base de données'!A" &amp; ROW(Y1232))</f>
        <v>45778</v>
      </c>
      <c r="AB1232" s="51" t="str" cm="1">
        <f t="array" aca="1" ref="AB1232" ca="1">INDIRECT("'Base de données'!B" &amp; ROW(Z1232))</f>
        <v>EVEHA</v>
      </c>
    </row>
    <row r="1233" spans="1:28" x14ac:dyDescent="0.3">
      <c r="A1233" s="41" t="str">
        <f ca="1">IF(IF(AND($B1233&lt;&gt;"-",$B1233=$E1233),"Entrée et sortie","-")="Entrée et sortie",'Base de données'!$B1233,"-")</f>
        <v>-</v>
      </c>
      <c r="B1233" s="41" t="str">
        <f t="shared" ca="1" si="79"/>
        <v>-</v>
      </c>
      <c r="C1233" s="41" t="str">
        <f t="shared" ca="1" si="80"/>
        <v>-</v>
      </c>
      <c r="D1233" s="41" t="str">
        <f>IF($F1233="sortie en cours d'année",'Base de données'!$B1233,"-")</f>
        <v>-</v>
      </c>
      <c r="E1233" s="41" t="str">
        <f>IF($H1233="entrée en cours d'année",'Base de données'!$B1233,"-")</f>
        <v>-</v>
      </c>
      <c r="F1233" s="37" t="str">
        <f t="shared" si="77"/>
        <v/>
      </c>
      <c r="G1233" s="37" t="str">
        <f>IF($J1233="mouvement",_xlfn.XLOOKUP('Base de données'!$B1233,$V:$V,$V:$V,0),"")</f>
        <v/>
      </c>
      <c r="H1233" s="37" t="str">
        <f t="shared" si="78"/>
        <v/>
      </c>
      <c r="I1233" s="37" t="str">
        <f>IF($J1233="mouvement",_xlfn.XLOOKUP('Base de données'!$B1233,$K:$K,$K:$K,0),"")</f>
        <v/>
      </c>
      <c r="J1233" s="38" t="str">
        <f>IF(AND(Y1233&lt;&gt;MAX(Y:Y),COUNTIF(K1233:V1233,'Base de données'!$B1233)&gt;0),"mouvement","")</f>
        <v/>
      </c>
      <c r="K1233" s="39" t="str">
        <f>IF(K$1&gt;$AE$1,"-",IFERROR(IF(DATEDIF('Base de données'!$A1233,K$1,"d")&lt;&gt;0,"",'Base de données'!$B1233),""))</f>
        <v/>
      </c>
      <c r="L1233" s="39" t="str">
        <f>IF(L$1&gt;$AE$1,"-",IFERROR(IF(DATEDIF('Base de données'!$A1233,L$1,"d")&lt;&gt;0,"",'Base de données'!$B1233),""))</f>
        <v/>
      </c>
      <c r="M1233" s="39" t="str">
        <f>IF(M$1&gt;$AE$1,"-",IFERROR(IF(DATEDIF('Base de données'!$A1233,M$1,"d")&lt;&gt;0,"",'Base de données'!$B1233),""))</f>
        <v/>
      </c>
      <c r="N1233" s="39" t="str">
        <f>IF(N$1&gt;$AE$1,"-",IFERROR(IF(DATEDIF('Base de données'!$A1233,N$1,"d")&lt;&gt;0,"",'Base de données'!$B1233),""))</f>
        <v/>
      </c>
      <c r="O1233" s="39" t="str">
        <f>IF(O$1&gt;$AE$1,"-",IFERROR(IF(DATEDIF('Base de données'!$A1233,O$1,"d")&lt;&gt;0,"",'Base de données'!$B1233),""))</f>
        <v>GC0VK</v>
      </c>
      <c r="P1233" s="39" t="str">
        <f>IF(P$1&gt;$AE$1,"-",IFERROR(IF(DATEDIF('Base de données'!$A1233,P$1,"d")&lt;&gt;0,"",'Base de données'!$B1233),""))</f>
        <v/>
      </c>
      <c r="Q1233" s="39" t="str">
        <f>IF(Q$1&gt;$AE$1,"-",IFERROR(IF(DATEDIF('Base de données'!$A1233,Q$1,"d")&lt;&gt;0,"",'Base de données'!$B1233),""))</f>
        <v/>
      </c>
      <c r="R1233" s="39" t="str">
        <f>IF(R$1&gt;$AE$1,"-",IFERROR(IF(DATEDIF('Base de données'!$A1233,R$1,"d")&lt;&gt;0,"",'Base de données'!$B1233),""))</f>
        <v/>
      </c>
      <c r="S1233" s="39" t="str">
        <f>IF(S$1&gt;$AE$1,"-",IFERROR(IF(DATEDIF('Base de données'!$A1233,S$1,"d")&lt;&gt;0,"",'Base de données'!$B1233),""))</f>
        <v/>
      </c>
      <c r="T1233" s="39" t="str">
        <f>IF(T$1&gt;$AE$1,"-",IFERROR(IF(DATEDIF('Base de données'!$A1233,T$1,"d")&lt;&gt;0,"",'Base de données'!$B1233),""))</f>
        <v/>
      </c>
      <c r="U1233" s="39" t="str">
        <f>IF(U$1&gt;$AE$1,"-",IFERROR(IF(DATEDIF('Base de données'!$A1233,U$1,"d")&lt;&gt;0,"",'Base de données'!$B1233),""))</f>
        <v/>
      </c>
      <c r="V1233" s="39" t="str">
        <f>IF(V$1&gt;$AE$1,"-",IFERROR(IF(DATEDIF('Base de données'!$A1233,V$1,"d")&lt;&gt;0,"",'Base de données'!$B1233),""))</f>
        <v/>
      </c>
      <c r="W1233" s="34"/>
      <c r="X1233" s="30" t="str">
        <f>'Base de données'!$C1233&amp;" "&amp;'Base de données'!$D1233</f>
        <v>Maillet Lucas</v>
      </c>
      <c r="Y1233" s="31">
        <f>COUNTIF('Base de données'!$B:$B,'Base de données'!$B1233)</f>
        <v>12</v>
      </c>
      <c r="AA1233" s="87" cm="1">
        <f t="array" aca="1" ref="AA1233" ca="1">INDIRECT("'Base de données'!A" &amp; ROW(Y1233))</f>
        <v>45778</v>
      </c>
      <c r="AB1233" s="51" t="str" cm="1">
        <f t="array" aca="1" ref="AB1233" ca="1">INDIRECT("'Base de données'!B" &amp; ROW(Z1233))</f>
        <v>GC0VK</v>
      </c>
    </row>
    <row r="1234" spans="1:28" x14ac:dyDescent="0.3">
      <c r="A1234" s="41" t="str">
        <f ca="1">IF(IF(AND($B1234&lt;&gt;"-",$B1234=$E1234),"Entrée et sortie","-")="Entrée et sortie",'Base de données'!$B1234,"-")</f>
        <v>-</v>
      </c>
      <c r="B1234" s="41" t="str">
        <f t="shared" ca="1" si="79"/>
        <v>-</v>
      </c>
      <c r="C1234" s="41" t="str">
        <f t="shared" ca="1" si="80"/>
        <v>-</v>
      </c>
      <c r="D1234" s="41" t="str">
        <f>IF($F1234="sortie en cours d'année",'Base de données'!$B1234,"-")</f>
        <v>-</v>
      </c>
      <c r="E1234" s="41" t="str">
        <f>IF($H1234="entrée en cours d'année",'Base de données'!$B1234,"-")</f>
        <v>-</v>
      </c>
      <c r="F1234" s="37" t="str">
        <f t="shared" si="77"/>
        <v/>
      </c>
      <c r="G1234" s="37" t="str">
        <f>IF($J1234="mouvement",_xlfn.XLOOKUP('Base de données'!$B1234,$V:$V,$V:$V,0),"")</f>
        <v/>
      </c>
      <c r="H1234" s="37" t="str">
        <f t="shared" si="78"/>
        <v/>
      </c>
      <c r="I1234" s="37" t="str">
        <f>IF($J1234="mouvement",_xlfn.XLOOKUP('Base de données'!$B1234,$K:$K,$K:$K,0),"")</f>
        <v/>
      </c>
      <c r="J1234" s="38" t="str">
        <f>IF(AND(Y1234&lt;&gt;MAX(Y:Y),COUNTIF(K1234:V1234,'Base de données'!$B1234)&gt;0),"mouvement","")</f>
        <v/>
      </c>
      <c r="K1234" s="39" t="str">
        <f>IF(K$1&gt;$AE$1,"-",IFERROR(IF(DATEDIF('Base de données'!$A1234,K$1,"d")&lt;&gt;0,"",'Base de données'!$B1234),""))</f>
        <v/>
      </c>
      <c r="L1234" s="39" t="str">
        <f>IF(L$1&gt;$AE$1,"-",IFERROR(IF(DATEDIF('Base de données'!$A1234,L$1,"d")&lt;&gt;0,"",'Base de données'!$B1234),""))</f>
        <v/>
      </c>
      <c r="M1234" s="39" t="str">
        <f>IF(M$1&gt;$AE$1,"-",IFERROR(IF(DATEDIF('Base de données'!$A1234,M$1,"d")&lt;&gt;0,"",'Base de données'!$B1234),""))</f>
        <v/>
      </c>
      <c r="N1234" s="39" t="str">
        <f>IF(N$1&gt;$AE$1,"-",IFERROR(IF(DATEDIF('Base de données'!$A1234,N$1,"d")&lt;&gt;0,"",'Base de données'!$B1234),""))</f>
        <v/>
      </c>
      <c r="O1234" s="39" t="str">
        <f>IF(O$1&gt;$AE$1,"-",IFERROR(IF(DATEDIF('Base de données'!$A1234,O$1,"d")&lt;&gt;0,"",'Base de données'!$B1234),""))</f>
        <v>DHEUO</v>
      </c>
      <c r="P1234" s="39" t="str">
        <f>IF(P$1&gt;$AE$1,"-",IFERROR(IF(DATEDIF('Base de données'!$A1234,P$1,"d")&lt;&gt;0,"",'Base de données'!$B1234),""))</f>
        <v/>
      </c>
      <c r="Q1234" s="39" t="str">
        <f>IF(Q$1&gt;$AE$1,"-",IFERROR(IF(DATEDIF('Base de données'!$A1234,Q$1,"d")&lt;&gt;0,"",'Base de données'!$B1234),""))</f>
        <v/>
      </c>
      <c r="R1234" s="39" t="str">
        <f>IF(R$1&gt;$AE$1,"-",IFERROR(IF(DATEDIF('Base de données'!$A1234,R$1,"d")&lt;&gt;0,"",'Base de données'!$B1234),""))</f>
        <v/>
      </c>
      <c r="S1234" s="39" t="str">
        <f>IF(S$1&gt;$AE$1,"-",IFERROR(IF(DATEDIF('Base de données'!$A1234,S$1,"d")&lt;&gt;0,"",'Base de données'!$B1234),""))</f>
        <v/>
      </c>
      <c r="T1234" s="39" t="str">
        <f>IF(T$1&gt;$AE$1,"-",IFERROR(IF(DATEDIF('Base de données'!$A1234,T$1,"d")&lt;&gt;0,"",'Base de données'!$B1234),""))</f>
        <v/>
      </c>
      <c r="U1234" s="39" t="str">
        <f>IF(U$1&gt;$AE$1,"-",IFERROR(IF(DATEDIF('Base de données'!$A1234,U$1,"d")&lt;&gt;0,"",'Base de données'!$B1234),""))</f>
        <v/>
      </c>
      <c r="V1234" s="39" t="str">
        <f>IF(V$1&gt;$AE$1,"-",IFERROR(IF(DATEDIF('Base de données'!$A1234,V$1,"d")&lt;&gt;0,"",'Base de données'!$B1234),""))</f>
        <v/>
      </c>
      <c r="W1234" s="34"/>
      <c r="X1234" s="30" t="str">
        <f>'Base de données'!$C1234&amp;" "&amp;'Base de données'!$D1234</f>
        <v>Couturier Sébastien</v>
      </c>
      <c r="Y1234" s="31">
        <f>COUNTIF('Base de données'!$B:$B,'Base de données'!$B1234)</f>
        <v>12</v>
      </c>
      <c r="AA1234" s="87" cm="1">
        <f t="array" aca="1" ref="AA1234" ca="1">INDIRECT("'Base de données'!A" &amp; ROW(Y1234))</f>
        <v>45778</v>
      </c>
      <c r="AB1234" s="51" t="str" cm="1">
        <f t="array" aca="1" ref="AB1234" ca="1">INDIRECT("'Base de données'!B" &amp; ROW(Z1234))</f>
        <v>DHEUO</v>
      </c>
    </row>
    <row r="1235" spans="1:28" x14ac:dyDescent="0.3">
      <c r="A1235" s="41" t="str">
        <f ca="1">IF(IF(AND($B1235&lt;&gt;"-",$B1235=$E1235),"Entrée et sortie","-")="Entrée et sortie",'Base de données'!$B1235,"-")</f>
        <v>-</v>
      </c>
      <c r="B1235" s="41" t="str">
        <f t="shared" ca="1" si="79"/>
        <v>-</v>
      </c>
      <c r="C1235" s="41" t="str">
        <f t="shared" ca="1" si="80"/>
        <v>-</v>
      </c>
      <c r="D1235" s="41" t="str">
        <f>IF($F1235="sortie en cours d'année",'Base de données'!$B1235,"-")</f>
        <v>-</v>
      </c>
      <c r="E1235" s="41" t="str">
        <f>IF($H1235="entrée en cours d'année",'Base de données'!$B1235,"-")</f>
        <v>-</v>
      </c>
      <c r="F1235" s="37" t="str">
        <f t="shared" si="77"/>
        <v/>
      </c>
      <c r="G1235" s="37" t="str">
        <f>IF($J1235="mouvement",_xlfn.XLOOKUP('Base de données'!$B1235,$V:$V,$V:$V,0),"")</f>
        <v/>
      </c>
      <c r="H1235" s="37" t="str">
        <f t="shared" si="78"/>
        <v/>
      </c>
      <c r="I1235" s="37" t="str">
        <f>IF($J1235="mouvement",_xlfn.XLOOKUP('Base de données'!$B1235,$K:$K,$K:$K,0),"")</f>
        <v/>
      </c>
      <c r="J1235" s="38" t="str">
        <f>IF(AND(Y1235&lt;&gt;MAX(Y:Y),COUNTIF(K1235:V1235,'Base de données'!$B1235)&gt;0),"mouvement","")</f>
        <v/>
      </c>
      <c r="K1235" s="39" t="str">
        <f>IF(K$1&gt;$AE$1,"-",IFERROR(IF(DATEDIF('Base de données'!$A1235,K$1,"d")&lt;&gt;0,"",'Base de données'!$B1235),""))</f>
        <v/>
      </c>
      <c r="L1235" s="39" t="str">
        <f>IF(L$1&gt;$AE$1,"-",IFERROR(IF(DATEDIF('Base de données'!$A1235,L$1,"d")&lt;&gt;0,"",'Base de données'!$B1235),""))</f>
        <v/>
      </c>
      <c r="M1235" s="39" t="str">
        <f>IF(M$1&gt;$AE$1,"-",IFERROR(IF(DATEDIF('Base de données'!$A1235,M$1,"d")&lt;&gt;0,"",'Base de données'!$B1235),""))</f>
        <v/>
      </c>
      <c r="N1235" s="39" t="str">
        <f>IF(N$1&gt;$AE$1,"-",IFERROR(IF(DATEDIF('Base de données'!$A1235,N$1,"d")&lt;&gt;0,"",'Base de données'!$B1235),""))</f>
        <v/>
      </c>
      <c r="O1235" s="39" t="str">
        <f>IF(O$1&gt;$AE$1,"-",IFERROR(IF(DATEDIF('Base de données'!$A1235,O$1,"d")&lt;&gt;0,"",'Base de données'!$B1235),""))</f>
        <v>CD97O</v>
      </c>
      <c r="P1235" s="39" t="str">
        <f>IF(P$1&gt;$AE$1,"-",IFERROR(IF(DATEDIF('Base de données'!$A1235,P$1,"d")&lt;&gt;0,"",'Base de données'!$B1235),""))</f>
        <v/>
      </c>
      <c r="Q1235" s="39" t="str">
        <f>IF(Q$1&gt;$AE$1,"-",IFERROR(IF(DATEDIF('Base de données'!$A1235,Q$1,"d")&lt;&gt;0,"",'Base de données'!$B1235),""))</f>
        <v/>
      </c>
      <c r="R1235" s="39" t="str">
        <f>IF(R$1&gt;$AE$1,"-",IFERROR(IF(DATEDIF('Base de données'!$A1235,R$1,"d")&lt;&gt;0,"",'Base de données'!$B1235),""))</f>
        <v/>
      </c>
      <c r="S1235" s="39" t="str">
        <f>IF(S$1&gt;$AE$1,"-",IFERROR(IF(DATEDIF('Base de données'!$A1235,S$1,"d")&lt;&gt;0,"",'Base de données'!$B1235),""))</f>
        <v/>
      </c>
      <c r="T1235" s="39" t="str">
        <f>IF(T$1&gt;$AE$1,"-",IFERROR(IF(DATEDIF('Base de données'!$A1235,T$1,"d")&lt;&gt;0,"",'Base de données'!$B1235),""))</f>
        <v/>
      </c>
      <c r="U1235" s="39" t="str">
        <f>IF(U$1&gt;$AE$1,"-",IFERROR(IF(DATEDIF('Base de données'!$A1235,U$1,"d")&lt;&gt;0,"",'Base de données'!$B1235),""))</f>
        <v/>
      </c>
      <c r="V1235" s="39" t="str">
        <f>IF(V$1&gt;$AE$1,"-",IFERROR(IF(DATEDIF('Base de données'!$A1235,V$1,"d")&lt;&gt;0,"",'Base de données'!$B1235),""))</f>
        <v/>
      </c>
      <c r="W1235" s="34"/>
      <c r="X1235" s="30" t="str">
        <f>'Base de données'!$C1235&amp;" "&amp;'Base de données'!$D1235</f>
        <v>Texier Augustin</v>
      </c>
      <c r="Y1235" s="31">
        <f>COUNTIF('Base de données'!$B:$B,'Base de données'!$B1235)</f>
        <v>12</v>
      </c>
      <c r="AA1235" s="87" cm="1">
        <f t="array" aca="1" ref="AA1235" ca="1">INDIRECT("'Base de données'!A" &amp; ROW(Y1235))</f>
        <v>45778</v>
      </c>
      <c r="AB1235" s="51" t="str" cm="1">
        <f t="array" aca="1" ref="AB1235" ca="1">INDIRECT("'Base de données'!B" &amp; ROW(Z1235))</f>
        <v>CD97O</v>
      </c>
    </row>
    <row r="1236" spans="1:28" x14ac:dyDescent="0.3">
      <c r="A1236" s="41" t="str">
        <f ca="1">IF(IF(AND($B1236&lt;&gt;"-",$B1236=$E1236),"Entrée et sortie","-")="Entrée et sortie",'Base de données'!$B1236,"-")</f>
        <v>-</v>
      </c>
      <c r="B1236" s="41" t="str">
        <f t="shared" ca="1" si="79"/>
        <v>-</v>
      </c>
      <c r="C1236" s="41" t="str">
        <f t="shared" ca="1" si="80"/>
        <v>-</v>
      </c>
      <c r="D1236" s="41" t="str">
        <f>IF($F1236="sortie en cours d'année",'Base de données'!$B1236,"-")</f>
        <v>-</v>
      </c>
      <c r="E1236" s="41" t="str">
        <f>IF($H1236="entrée en cours d'année",'Base de données'!$B1236,"-")</f>
        <v>-</v>
      </c>
      <c r="F1236" s="37" t="str">
        <f t="shared" si="77"/>
        <v/>
      </c>
      <c r="G1236" s="37" t="str">
        <f>IF($J1236="mouvement",_xlfn.XLOOKUP('Base de données'!$B1236,$V:$V,$V:$V,0),"")</f>
        <v/>
      </c>
      <c r="H1236" s="37" t="str">
        <f t="shared" si="78"/>
        <v/>
      </c>
      <c r="I1236" s="37" t="str">
        <f>IF($J1236="mouvement",_xlfn.XLOOKUP('Base de données'!$B1236,$K:$K,$K:$K,0),"")</f>
        <v/>
      </c>
      <c r="J1236" s="38" t="str">
        <f>IF(AND(Y1236&lt;&gt;MAX(Y:Y),COUNTIF(K1236:V1236,'Base de données'!$B1236)&gt;0),"mouvement","")</f>
        <v/>
      </c>
      <c r="K1236" s="39" t="str">
        <f>IF(K$1&gt;$AE$1,"-",IFERROR(IF(DATEDIF('Base de données'!$A1236,K$1,"d")&lt;&gt;0,"",'Base de données'!$B1236),""))</f>
        <v/>
      </c>
      <c r="L1236" s="39" t="str">
        <f>IF(L$1&gt;$AE$1,"-",IFERROR(IF(DATEDIF('Base de données'!$A1236,L$1,"d")&lt;&gt;0,"",'Base de données'!$B1236),""))</f>
        <v/>
      </c>
      <c r="M1236" s="39" t="str">
        <f>IF(M$1&gt;$AE$1,"-",IFERROR(IF(DATEDIF('Base de données'!$A1236,M$1,"d")&lt;&gt;0,"",'Base de données'!$B1236),""))</f>
        <v/>
      </c>
      <c r="N1236" s="39" t="str">
        <f>IF(N$1&gt;$AE$1,"-",IFERROR(IF(DATEDIF('Base de données'!$A1236,N$1,"d")&lt;&gt;0,"",'Base de données'!$B1236),""))</f>
        <v/>
      </c>
      <c r="O1236" s="39" t="str">
        <f>IF(O$1&gt;$AE$1,"-",IFERROR(IF(DATEDIF('Base de données'!$A1236,O$1,"d")&lt;&gt;0,"",'Base de données'!$B1236),""))</f>
        <v>SC7KQ</v>
      </c>
      <c r="P1236" s="39" t="str">
        <f>IF(P$1&gt;$AE$1,"-",IFERROR(IF(DATEDIF('Base de données'!$A1236,P$1,"d")&lt;&gt;0,"",'Base de données'!$B1236),""))</f>
        <v/>
      </c>
      <c r="Q1236" s="39" t="str">
        <f>IF(Q$1&gt;$AE$1,"-",IFERROR(IF(DATEDIF('Base de données'!$A1236,Q$1,"d")&lt;&gt;0,"",'Base de données'!$B1236),""))</f>
        <v/>
      </c>
      <c r="R1236" s="39" t="str">
        <f>IF(R$1&gt;$AE$1,"-",IFERROR(IF(DATEDIF('Base de données'!$A1236,R$1,"d")&lt;&gt;0,"",'Base de données'!$B1236),""))</f>
        <v/>
      </c>
      <c r="S1236" s="39" t="str">
        <f>IF(S$1&gt;$AE$1,"-",IFERROR(IF(DATEDIF('Base de données'!$A1236,S$1,"d")&lt;&gt;0,"",'Base de données'!$B1236),""))</f>
        <v/>
      </c>
      <c r="T1236" s="39" t="str">
        <f>IF(T$1&gt;$AE$1,"-",IFERROR(IF(DATEDIF('Base de données'!$A1236,T$1,"d")&lt;&gt;0,"",'Base de données'!$B1236),""))</f>
        <v/>
      </c>
      <c r="U1236" s="39" t="str">
        <f>IF(U$1&gt;$AE$1,"-",IFERROR(IF(DATEDIF('Base de données'!$A1236,U$1,"d")&lt;&gt;0,"",'Base de données'!$B1236),""))</f>
        <v/>
      </c>
      <c r="V1236" s="39" t="str">
        <f>IF(V$1&gt;$AE$1,"-",IFERROR(IF(DATEDIF('Base de données'!$A1236,V$1,"d")&lt;&gt;0,"",'Base de données'!$B1236),""))</f>
        <v/>
      </c>
      <c r="W1236" s="34"/>
      <c r="X1236" s="30" t="str">
        <f>'Base de données'!$C1236&amp;" "&amp;'Base de données'!$D1236</f>
        <v>Hebert Alice</v>
      </c>
      <c r="Y1236" s="31">
        <f>COUNTIF('Base de données'!$B:$B,'Base de données'!$B1236)</f>
        <v>12</v>
      </c>
      <c r="AA1236" s="87" cm="1">
        <f t="array" aca="1" ref="AA1236" ca="1">INDIRECT("'Base de données'!A" &amp; ROW(Y1236))</f>
        <v>45778</v>
      </c>
      <c r="AB1236" s="51" t="str" cm="1">
        <f t="array" aca="1" ref="AB1236" ca="1">INDIRECT("'Base de données'!B" &amp; ROW(Z1236))</f>
        <v>SC7KQ</v>
      </c>
    </row>
    <row r="1237" spans="1:28" x14ac:dyDescent="0.3">
      <c r="A1237" s="41" t="str">
        <f ca="1">IF(IF(AND($B1237&lt;&gt;"-",$B1237=$E1237),"Entrée et sortie","-")="Entrée et sortie",'Base de données'!$B1237,"-")</f>
        <v>-</v>
      </c>
      <c r="B1237" s="41" t="str">
        <f t="shared" ca="1" si="79"/>
        <v>-</v>
      </c>
      <c r="C1237" s="41" t="str">
        <f t="shared" ca="1" si="80"/>
        <v>-</v>
      </c>
      <c r="D1237" s="41" t="str">
        <f>IF($F1237="sortie en cours d'année",'Base de données'!$B1237,"-")</f>
        <v>-</v>
      </c>
      <c r="E1237" s="41" t="str">
        <f>IF($H1237="entrée en cours d'année",'Base de données'!$B1237,"-")</f>
        <v>-</v>
      </c>
      <c r="F1237" s="37" t="str">
        <f t="shared" si="77"/>
        <v/>
      </c>
      <c r="G1237" s="37" t="str">
        <f>IF($J1237="mouvement",_xlfn.XLOOKUP('Base de données'!$B1237,$V:$V,$V:$V,0),"")</f>
        <v/>
      </c>
      <c r="H1237" s="37" t="str">
        <f t="shared" si="78"/>
        <v/>
      </c>
      <c r="I1237" s="37" t="str">
        <f>IF($J1237="mouvement",_xlfn.XLOOKUP('Base de données'!$B1237,$K:$K,$K:$K,0),"")</f>
        <v/>
      </c>
      <c r="J1237" s="38" t="str">
        <f>IF(AND(Y1237&lt;&gt;MAX(Y:Y),COUNTIF(K1237:V1237,'Base de données'!$B1237)&gt;0),"mouvement","")</f>
        <v/>
      </c>
      <c r="K1237" s="39" t="str">
        <f>IF(K$1&gt;$AE$1,"-",IFERROR(IF(DATEDIF('Base de données'!$A1237,K$1,"d")&lt;&gt;0,"",'Base de données'!$B1237),""))</f>
        <v/>
      </c>
      <c r="L1237" s="39" t="str">
        <f>IF(L$1&gt;$AE$1,"-",IFERROR(IF(DATEDIF('Base de données'!$A1237,L$1,"d")&lt;&gt;0,"",'Base de données'!$B1237),""))</f>
        <v/>
      </c>
      <c r="M1237" s="39" t="str">
        <f>IF(M$1&gt;$AE$1,"-",IFERROR(IF(DATEDIF('Base de données'!$A1237,M$1,"d")&lt;&gt;0,"",'Base de données'!$B1237),""))</f>
        <v/>
      </c>
      <c r="N1237" s="39" t="str">
        <f>IF(N$1&gt;$AE$1,"-",IFERROR(IF(DATEDIF('Base de données'!$A1237,N$1,"d")&lt;&gt;0,"",'Base de données'!$B1237),""))</f>
        <v/>
      </c>
      <c r="O1237" s="39" t="str">
        <f>IF(O$1&gt;$AE$1,"-",IFERROR(IF(DATEDIF('Base de données'!$A1237,O$1,"d")&lt;&gt;0,"",'Base de données'!$B1237),""))</f>
        <v>7XTUM</v>
      </c>
      <c r="P1237" s="39" t="str">
        <f>IF(P$1&gt;$AE$1,"-",IFERROR(IF(DATEDIF('Base de données'!$A1237,P$1,"d")&lt;&gt;0,"",'Base de données'!$B1237),""))</f>
        <v/>
      </c>
      <c r="Q1237" s="39" t="str">
        <f>IF(Q$1&gt;$AE$1,"-",IFERROR(IF(DATEDIF('Base de données'!$A1237,Q$1,"d")&lt;&gt;0,"",'Base de données'!$B1237),""))</f>
        <v/>
      </c>
      <c r="R1237" s="39" t="str">
        <f>IF(R$1&gt;$AE$1,"-",IFERROR(IF(DATEDIF('Base de données'!$A1237,R$1,"d")&lt;&gt;0,"",'Base de données'!$B1237),""))</f>
        <v/>
      </c>
      <c r="S1237" s="39" t="str">
        <f>IF(S$1&gt;$AE$1,"-",IFERROR(IF(DATEDIF('Base de données'!$A1237,S$1,"d")&lt;&gt;0,"",'Base de données'!$B1237),""))</f>
        <v/>
      </c>
      <c r="T1237" s="39" t="str">
        <f>IF(T$1&gt;$AE$1,"-",IFERROR(IF(DATEDIF('Base de données'!$A1237,T$1,"d")&lt;&gt;0,"",'Base de données'!$B1237),""))</f>
        <v/>
      </c>
      <c r="U1237" s="39" t="str">
        <f>IF(U$1&gt;$AE$1,"-",IFERROR(IF(DATEDIF('Base de données'!$A1237,U$1,"d")&lt;&gt;0,"",'Base de données'!$B1237),""))</f>
        <v/>
      </c>
      <c r="V1237" s="39" t="str">
        <f>IF(V$1&gt;$AE$1,"-",IFERROR(IF(DATEDIF('Base de données'!$A1237,V$1,"d")&lt;&gt;0,"",'Base de données'!$B1237),""))</f>
        <v/>
      </c>
      <c r="W1237" s="34"/>
      <c r="X1237" s="30" t="str">
        <f>'Base de données'!$C1237&amp;" "&amp;'Base de données'!$D1237</f>
        <v>Gaillard Gérard</v>
      </c>
      <c r="Y1237" s="31">
        <f>COUNTIF('Base de données'!$B:$B,'Base de données'!$B1237)</f>
        <v>12</v>
      </c>
      <c r="AA1237" s="87" cm="1">
        <f t="array" aca="1" ref="AA1237" ca="1">INDIRECT("'Base de données'!A" &amp; ROW(Y1237))</f>
        <v>45778</v>
      </c>
      <c r="AB1237" s="51" t="str" cm="1">
        <f t="array" aca="1" ref="AB1237" ca="1">INDIRECT("'Base de données'!B" &amp; ROW(Z1237))</f>
        <v>7XTUM</v>
      </c>
    </row>
    <row r="1238" spans="1:28" x14ac:dyDescent="0.3">
      <c r="A1238" s="41" t="str">
        <f ca="1">IF(IF(AND($B1238&lt;&gt;"-",$B1238=$E1238),"Entrée et sortie","-")="Entrée et sortie",'Base de données'!$B1238,"-")</f>
        <v>-</v>
      </c>
      <c r="B1238" s="41" t="str">
        <f t="shared" ca="1" si="79"/>
        <v>6IR69</v>
      </c>
      <c r="C1238" s="41" t="str">
        <f t="shared" ca="1" si="80"/>
        <v>6IR69</v>
      </c>
      <c r="D1238" s="41" t="str">
        <f>IF($F1238="sortie en cours d'année",'Base de données'!$B1238,"-")</f>
        <v>6IR69</v>
      </c>
      <c r="E1238" s="41" t="str">
        <f>IF($H1238="entrée en cours d'année",'Base de données'!$B1238,"-")</f>
        <v>-</v>
      </c>
      <c r="F1238" s="37" t="str">
        <f t="shared" si="77"/>
        <v>sortie en cours d'année</v>
      </c>
      <c r="G1238" s="37">
        <f>IF($J1238="mouvement",_xlfn.XLOOKUP('Base de données'!$B1238,$V:$V,$V:$V,0),"")</f>
        <v>0</v>
      </c>
      <c r="H1238" s="37" t="str">
        <f t="shared" si="78"/>
        <v/>
      </c>
      <c r="I1238" s="37" t="str">
        <f>IF($J1238="mouvement",_xlfn.XLOOKUP('Base de données'!$B1238,$K:$K,$K:$K,0),"")</f>
        <v>6IR69</v>
      </c>
      <c r="J1238" s="38" t="str">
        <f>IF(AND(Y1238&lt;&gt;MAX(Y:Y),COUNTIF(K1238:V1238,'Base de données'!$B1238)&gt;0),"mouvement","")</f>
        <v>mouvement</v>
      </c>
      <c r="K1238" s="39" t="str">
        <f>IF(K$1&gt;$AE$1,"-",IFERROR(IF(DATEDIF('Base de données'!$A1238,K$1,"d")&lt;&gt;0,"",'Base de données'!$B1238),""))</f>
        <v/>
      </c>
      <c r="L1238" s="39" t="str">
        <f>IF(L$1&gt;$AE$1,"-",IFERROR(IF(DATEDIF('Base de données'!$A1238,L$1,"d")&lt;&gt;0,"",'Base de données'!$B1238),""))</f>
        <v/>
      </c>
      <c r="M1238" s="39" t="str">
        <f>IF(M$1&gt;$AE$1,"-",IFERROR(IF(DATEDIF('Base de données'!$A1238,M$1,"d")&lt;&gt;0,"",'Base de données'!$B1238),""))</f>
        <v/>
      </c>
      <c r="N1238" s="39" t="str">
        <f>IF(N$1&gt;$AE$1,"-",IFERROR(IF(DATEDIF('Base de données'!$A1238,N$1,"d")&lt;&gt;0,"",'Base de données'!$B1238),""))</f>
        <v/>
      </c>
      <c r="O1238" s="39" t="str">
        <f>IF(O$1&gt;$AE$1,"-",IFERROR(IF(DATEDIF('Base de données'!$A1238,O$1,"d")&lt;&gt;0,"",'Base de données'!$B1238),""))</f>
        <v>6IR69</v>
      </c>
      <c r="P1238" s="39" t="str">
        <f>IF(P$1&gt;$AE$1,"-",IFERROR(IF(DATEDIF('Base de données'!$A1238,P$1,"d")&lt;&gt;0,"",'Base de données'!$B1238),""))</f>
        <v/>
      </c>
      <c r="Q1238" s="39" t="str">
        <f>IF(Q$1&gt;$AE$1,"-",IFERROR(IF(DATEDIF('Base de données'!$A1238,Q$1,"d")&lt;&gt;0,"",'Base de données'!$B1238),""))</f>
        <v/>
      </c>
      <c r="R1238" s="39" t="str">
        <f>IF(R$1&gt;$AE$1,"-",IFERROR(IF(DATEDIF('Base de données'!$A1238,R$1,"d")&lt;&gt;0,"",'Base de données'!$B1238),""))</f>
        <v/>
      </c>
      <c r="S1238" s="39" t="str">
        <f>IF(S$1&gt;$AE$1,"-",IFERROR(IF(DATEDIF('Base de données'!$A1238,S$1,"d")&lt;&gt;0,"",'Base de données'!$B1238),""))</f>
        <v/>
      </c>
      <c r="T1238" s="39" t="str">
        <f>IF(T$1&gt;$AE$1,"-",IFERROR(IF(DATEDIF('Base de données'!$A1238,T$1,"d")&lt;&gt;0,"",'Base de données'!$B1238),""))</f>
        <v/>
      </c>
      <c r="U1238" s="39" t="str">
        <f>IF(U$1&gt;$AE$1,"-",IFERROR(IF(DATEDIF('Base de données'!$A1238,U$1,"d")&lt;&gt;0,"",'Base de données'!$B1238),""))</f>
        <v/>
      </c>
      <c r="V1238" s="39" t="str">
        <f>IF(V$1&gt;$AE$1,"-",IFERROR(IF(DATEDIF('Base de données'!$A1238,V$1,"d")&lt;&gt;0,"",'Base de données'!$B1238),""))</f>
        <v/>
      </c>
      <c r="W1238" s="34"/>
      <c r="X1238" s="30" t="str">
        <f>'Base de données'!$C1238&amp;" "&amp;'Base de données'!$D1238</f>
        <v>Thibault Thomas</v>
      </c>
      <c r="Y1238" s="31">
        <f>COUNTIF('Base de données'!$B:$B,'Base de données'!$B1238)</f>
        <v>9</v>
      </c>
      <c r="AA1238" s="87" cm="1">
        <f t="array" aca="1" ref="AA1238" ca="1">INDIRECT("'Base de données'!A" &amp; ROW(Y1238))</f>
        <v>45778</v>
      </c>
      <c r="AB1238" s="51" t="str" cm="1">
        <f t="array" aca="1" ref="AB1238" ca="1">INDIRECT("'Base de données'!B" &amp; ROW(Z1238))</f>
        <v>6IR69</v>
      </c>
    </row>
    <row r="1239" spans="1:28" x14ac:dyDescent="0.3">
      <c r="A1239" s="41" t="str">
        <f ca="1">IF(IF(AND($B1239&lt;&gt;"-",$B1239=$E1239),"Entrée et sortie","-")="Entrée et sortie",'Base de données'!$B1239,"-")</f>
        <v>-</v>
      </c>
      <c r="B1239" s="41" t="str">
        <f t="shared" ca="1" si="79"/>
        <v>-</v>
      </c>
      <c r="C1239" s="41" t="str">
        <f t="shared" ca="1" si="80"/>
        <v>-</v>
      </c>
      <c r="D1239" s="41" t="str">
        <f>IF($F1239="sortie en cours d'année",'Base de données'!$B1239,"-")</f>
        <v>-</v>
      </c>
      <c r="E1239" s="41" t="str">
        <f>IF($H1239="entrée en cours d'année",'Base de données'!$B1239,"-")</f>
        <v>-</v>
      </c>
      <c r="F1239" s="37" t="str">
        <f t="shared" si="77"/>
        <v/>
      </c>
      <c r="G1239" s="37" t="str">
        <f>IF($J1239="mouvement",_xlfn.XLOOKUP('Base de données'!$B1239,$V:$V,$V:$V,0),"")</f>
        <v/>
      </c>
      <c r="H1239" s="37" t="str">
        <f t="shared" si="78"/>
        <v/>
      </c>
      <c r="I1239" s="37" t="str">
        <f>IF($J1239="mouvement",_xlfn.XLOOKUP('Base de données'!$B1239,$K:$K,$K:$K,0),"")</f>
        <v/>
      </c>
      <c r="J1239" s="38" t="str">
        <f>IF(AND(Y1239&lt;&gt;MAX(Y:Y),COUNTIF(K1239:V1239,'Base de données'!$B1239)&gt;0),"mouvement","")</f>
        <v/>
      </c>
      <c r="K1239" s="39" t="str">
        <f>IF(K$1&gt;$AE$1,"-",IFERROR(IF(DATEDIF('Base de données'!$A1239,K$1,"d")&lt;&gt;0,"",'Base de données'!$B1239),""))</f>
        <v/>
      </c>
      <c r="L1239" s="39" t="str">
        <f>IF(L$1&gt;$AE$1,"-",IFERROR(IF(DATEDIF('Base de données'!$A1239,L$1,"d")&lt;&gt;0,"",'Base de données'!$B1239),""))</f>
        <v/>
      </c>
      <c r="M1239" s="39" t="str">
        <f>IF(M$1&gt;$AE$1,"-",IFERROR(IF(DATEDIF('Base de données'!$A1239,M$1,"d")&lt;&gt;0,"",'Base de données'!$B1239),""))</f>
        <v/>
      </c>
      <c r="N1239" s="39" t="str">
        <f>IF(N$1&gt;$AE$1,"-",IFERROR(IF(DATEDIF('Base de données'!$A1239,N$1,"d")&lt;&gt;0,"",'Base de données'!$B1239),""))</f>
        <v/>
      </c>
      <c r="O1239" s="39" t="str">
        <f>IF(O$1&gt;$AE$1,"-",IFERROR(IF(DATEDIF('Base de données'!$A1239,O$1,"d")&lt;&gt;0,"",'Base de données'!$B1239),""))</f>
        <v>W01L7</v>
      </c>
      <c r="P1239" s="39" t="str">
        <f>IF(P$1&gt;$AE$1,"-",IFERROR(IF(DATEDIF('Base de données'!$A1239,P$1,"d")&lt;&gt;0,"",'Base de données'!$B1239),""))</f>
        <v/>
      </c>
      <c r="Q1239" s="39" t="str">
        <f>IF(Q$1&gt;$AE$1,"-",IFERROR(IF(DATEDIF('Base de données'!$A1239,Q$1,"d")&lt;&gt;0,"",'Base de données'!$B1239),""))</f>
        <v/>
      </c>
      <c r="R1239" s="39" t="str">
        <f>IF(R$1&gt;$AE$1,"-",IFERROR(IF(DATEDIF('Base de données'!$A1239,R$1,"d")&lt;&gt;0,"",'Base de données'!$B1239),""))</f>
        <v/>
      </c>
      <c r="S1239" s="39" t="str">
        <f>IF(S$1&gt;$AE$1,"-",IFERROR(IF(DATEDIF('Base de données'!$A1239,S$1,"d")&lt;&gt;0,"",'Base de données'!$B1239),""))</f>
        <v/>
      </c>
      <c r="T1239" s="39" t="str">
        <f>IF(T$1&gt;$AE$1,"-",IFERROR(IF(DATEDIF('Base de données'!$A1239,T$1,"d")&lt;&gt;0,"",'Base de données'!$B1239),""))</f>
        <v/>
      </c>
      <c r="U1239" s="39" t="str">
        <f>IF(U$1&gt;$AE$1,"-",IFERROR(IF(DATEDIF('Base de données'!$A1239,U$1,"d")&lt;&gt;0,"",'Base de données'!$B1239),""))</f>
        <v/>
      </c>
      <c r="V1239" s="39" t="str">
        <f>IF(V$1&gt;$AE$1,"-",IFERROR(IF(DATEDIF('Base de données'!$A1239,V$1,"d")&lt;&gt;0,"",'Base de données'!$B1239),""))</f>
        <v/>
      </c>
      <c r="W1239" s="34"/>
      <c r="X1239" s="30" t="str">
        <f>'Base de données'!$C1239&amp;" "&amp;'Base de données'!$D1239</f>
        <v>Gautier Louise</v>
      </c>
      <c r="Y1239" s="31">
        <f>COUNTIF('Base de données'!$B:$B,'Base de données'!$B1239)</f>
        <v>12</v>
      </c>
      <c r="AA1239" s="87" cm="1">
        <f t="array" aca="1" ref="AA1239" ca="1">INDIRECT("'Base de données'!A" &amp; ROW(Y1239))</f>
        <v>45778</v>
      </c>
      <c r="AB1239" s="51" t="str" cm="1">
        <f t="array" aca="1" ref="AB1239" ca="1">INDIRECT("'Base de données'!B" &amp; ROW(Z1239))</f>
        <v>W01L7</v>
      </c>
    </row>
    <row r="1240" spans="1:28" x14ac:dyDescent="0.3">
      <c r="A1240" s="41" t="str">
        <f ca="1">IF(IF(AND($B1240&lt;&gt;"-",$B1240=$E1240),"Entrée et sortie","-")="Entrée et sortie",'Base de données'!$B1240,"-")</f>
        <v>-</v>
      </c>
      <c r="B1240" s="41" t="str">
        <f t="shared" ca="1" si="79"/>
        <v>UHGK8</v>
      </c>
      <c r="C1240" s="41" t="str">
        <f t="shared" ca="1" si="80"/>
        <v>UHGK8</v>
      </c>
      <c r="D1240" s="41" t="str">
        <f>IF($F1240="sortie en cours d'année",'Base de données'!$B1240,"-")</f>
        <v>UHGK8</v>
      </c>
      <c r="E1240" s="41" t="str">
        <f>IF($H1240="entrée en cours d'année",'Base de données'!$B1240,"-")</f>
        <v>-</v>
      </c>
      <c r="F1240" s="37" t="str">
        <f t="shared" si="77"/>
        <v>sortie en cours d'année</v>
      </c>
      <c r="G1240" s="37">
        <f>IF($J1240="mouvement",_xlfn.XLOOKUP('Base de données'!$B1240,$V:$V,$V:$V,0),"")</f>
        <v>0</v>
      </c>
      <c r="H1240" s="37" t="str">
        <f t="shared" si="78"/>
        <v/>
      </c>
      <c r="I1240" s="37" t="str">
        <f>IF($J1240="mouvement",_xlfn.XLOOKUP('Base de données'!$B1240,$K:$K,$K:$K,0),"")</f>
        <v>UHGK8</v>
      </c>
      <c r="J1240" s="38" t="str">
        <f>IF(AND(Y1240&lt;&gt;MAX(Y:Y),COUNTIF(K1240:V1240,'Base de données'!$B1240)&gt;0),"mouvement","")</f>
        <v>mouvement</v>
      </c>
      <c r="K1240" s="39" t="str">
        <f>IF(K$1&gt;$AE$1,"-",IFERROR(IF(DATEDIF('Base de données'!$A1240,K$1,"d")&lt;&gt;0,"",'Base de données'!$B1240),""))</f>
        <v/>
      </c>
      <c r="L1240" s="39" t="str">
        <f>IF(L$1&gt;$AE$1,"-",IFERROR(IF(DATEDIF('Base de données'!$A1240,L$1,"d")&lt;&gt;0,"",'Base de données'!$B1240),""))</f>
        <v/>
      </c>
      <c r="M1240" s="39" t="str">
        <f>IF(M$1&gt;$AE$1,"-",IFERROR(IF(DATEDIF('Base de données'!$A1240,M$1,"d")&lt;&gt;0,"",'Base de données'!$B1240),""))</f>
        <v/>
      </c>
      <c r="N1240" s="39" t="str">
        <f>IF(N$1&gt;$AE$1,"-",IFERROR(IF(DATEDIF('Base de données'!$A1240,N$1,"d")&lt;&gt;0,"",'Base de données'!$B1240),""))</f>
        <v/>
      </c>
      <c r="O1240" s="39" t="str">
        <f>IF(O$1&gt;$AE$1,"-",IFERROR(IF(DATEDIF('Base de données'!$A1240,O$1,"d")&lt;&gt;0,"",'Base de données'!$B1240),""))</f>
        <v>UHGK8</v>
      </c>
      <c r="P1240" s="39" t="str">
        <f>IF(P$1&gt;$AE$1,"-",IFERROR(IF(DATEDIF('Base de données'!$A1240,P$1,"d")&lt;&gt;0,"",'Base de données'!$B1240),""))</f>
        <v/>
      </c>
      <c r="Q1240" s="39" t="str">
        <f>IF(Q$1&gt;$AE$1,"-",IFERROR(IF(DATEDIF('Base de données'!$A1240,Q$1,"d")&lt;&gt;0,"",'Base de données'!$B1240),""))</f>
        <v/>
      </c>
      <c r="R1240" s="39" t="str">
        <f>IF(R$1&gt;$AE$1,"-",IFERROR(IF(DATEDIF('Base de données'!$A1240,R$1,"d")&lt;&gt;0,"",'Base de données'!$B1240),""))</f>
        <v/>
      </c>
      <c r="S1240" s="39" t="str">
        <f>IF(S$1&gt;$AE$1,"-",IFERROR(IF(DATEDIF('Base de données'!$A1240,S$1,"d")&lt;&gt;0,"",'Base de données'!$B1240),""))</f>
        <v/>
      </c>
      <c r="T1240" s="39" t="str">
        <f>IF(T$1&gt;$AE$1,"-",IFERROR(IF(DATEDIF('Base de données'!$A1240,T$1,"d")&lt;&gt;0,"",'Base de données'!$B1240),""))</f>
        <v/>
      </c>
      <c r="U1240" s="39" t="str">
        <f>IF(U$1&gt;$AE$1,"-",IFERROR(IF(DATEDIF('Base de données'!$A1240,U$1,"d")&lt;&gt;0,"",'Base de données'!$B1240),""))</f>
        <v/>
      </c>
      <c r="V1240" s="39" t="str">
        <f>IF(V$1&gt;$AE$1,"-",IFERROR(IF(DATEDIF('Base de données'!$A1240,V$1,"d")&lt;&gt;0,"",'Base de données'!$B1240),""))</f>
        <v/>
      </c>
      <c r="W1240" s="34"/>
      <c r="X1240" s="30" t="str">
        <f>'Base de données'!$C1240&amp;" "&amp;'Base de données'!$D1240</f>
        <v>Perret Émile</v>
      </c>
      <c r="Y1240" s="31">
        <f>COUNTIF('Base de données'!$B:$B,'Base de données'!$B1240)</f>
        <v>6</v>
      </c>
      <c r="AA1240" s="87" cm="1">
        <f t="array" aca="1" ref="AA1240" ca="1">INDIRECT("'Base de données'!A" &amp; ROW(Y1240))</f>
        <v>45778</v>
      </c>
      <c r="AB1240" s="51" t="str" cm="1">
        <f t="array" aca="1" ref="AB1240" ca="1">INDIRECT("'Base de données'!B" &amp; ROW(Z1240))</f>
        <v>UHGK8</v>
      </c>
    </row>
    <row r="1241" spans="1:28" x14ac:dyDescent="0.3">
      <c r="A1241" s="41" t="str">
        <f ca="1">IF(IF(AND($B1241&lt;&gt;"-",$B1241=$E1241),"Entrée et sortie","-")="Entrée et sortie",'Base de données'!$B1241,"-")</f>
        <v>-</v>
      </c>
      <c r="B1241" s="41" t="str">
        <f t="shared" ca="1" si="79"/>
        <v>-</v>
      </c>
      <c r="C1241" s="41" t="str">
        <f t="shared" ca="1" si="80"/>
        <v>-</v>
      </c>
      <c r="D1241" s="41" t="str">
        <f>IF($F1241="sortie en cours d'année",'Base de données'!$B1241,"-")</f>
        <v>-</v>
      </c>
      <c r="E1241" s="41" t="str">
        <f>IF($H1241="entrée en cours d'année",'Base de données'!$B1241,"-")</f>
        <v>-</v>
      </c>
      <c r="F1241" s="37" t="str">
        <f t="shared" si="77"/>
        <v/>
      </c>
      <c r="G1241" s="37" t="str">
        <f>IF($J1241="mouvement",_xlfn.XLOOKUP('Base de données'!$B1241,$V:$V,$V:$V,0),"")</f>
        <v/>
      </c>
      <c r="H1241" s="37" t="str">
        <f t="shared" si="78"/>
        <v/>
      </c>
      <c r="I1241" s="37" t="str">
        <f>IF($J1241="mouvement",_xlfn.XLOOKUP('Base de données'!$B1241,$K:$K,$K:$K,0),"")</f>
        <v/>
      </c>
      <c r="J1241" s="38" t="str">
        <f>IF(AND(Y1241&lt;&gt;MAX(Y:Y),COUNTIF(K1241:V1241,'Base de données'!$B1241)&gt;0),"mouvement","")</f>
        <v/>
      </c>
      <c r="K1241" s="39" t="str">
        <f>IF(K$1&gt;$AE$1,"-",IFERROR(IF(DATEDIF('Base de données'!$A1241,K$1,"d")&lt;&gt;0,"",'Base de données'!$B1241),""))</f>
        <v/>
      </c>
      <c r="L1241" s="39" t="str">
        <f>IF(L$1&gt;$AE$1,"-",IFERROR(IF(DATEDIF('Base de données'!$A1241,L$1,"d")&lt;&gt;0,"",'Base de données'!$B1241),""))</f>
        <v/>
      </c>
      <c r="M1241" s="39" t="str">
        <f>IF(M$1&gt;$AE$1,"-",IFERROR(IF(DATEDIF('Base de données'!$A1241,M$1,"d")&lt;&gt;0,"",'Base de données'!$B1241),""))</f>
        <v/>
      </c>
      <c r="N1241" s="39" t="str">
        <f>IF(N$1&gt;$AE$1,"-",IFERROR(IF(DATEDIF('Base de données'!$A1241,N$1,"d")&lt;&gt;0,"",'Base de données'!$B1241),""))</f>
        <v/>
      </c>
      <c r="O1241" s="39" t="str">
        <f>IF(O$1&gt;$AE$1,"-",IFERROR(IF(DATEDIF('Base de données'!$A1241,O$1,"d")&lt;&gt;0,"",'Base de données'!$B1241),""))</f>
        <v>YG59M</v>
      </c>
      <c r="P1241" s="39" t="str">
        <f>IF(P$1&gt;$AE$1,"-",IFERROR(IF(DATEDIF('Base de données'!$A1241,P$1,"d")&lt;&gt;0,"",'Base de données'!$B1241),""))</f>
        <v/>
      </c>
      <c r="Q1241" s="39" t="str">
        <f>IF(Q$1&gt;$AE$1,"-",IFERROR(IF(DATEDIF('Base de données'!$A1241,Q$1,"d")&lt;&gt;0,"",'Base de données'!$B1241),""))</f>
        <v/>
      </c>
      <c r="R1241" s="39" t="str">
        <f>IF(R$1&gt;$AE$1,"-",IFERROR(IF(DATEDIF('Base de données'!$A1241,R$1,"d")&lt;&gt;0,"",'Base de données'!$B1241),""))</f>
        <v/>
      </c>
      <c r="S1241" s="39" t="str">
        <f>IF(S$1&gt;$AE$1,"-",IFERROR(IF(DATEDIF('Base de données'!$A1241,S$1,"d")&lt;&gt;0,"",'Base de données'!$B1241),""))</f>
        <v/>
      </c>
      <c r="T1241" s="39" t="str">
        <f>IF(T$1&gt;$AE$1,"-",IFERROR(IF(DATEDIF('Base de données'!$A1241,T$1,"d")&lt;&gt;0,"",'Base de données'!$B1241),""))</f>
        <v/>
      </c>
      <c r="U1241" s="39" t="str">
        <f>IF(U$1&gt;$AE$1,"-",IFERROR(IF(DATEDIF('Base de données'!$A1241,U$1,"d")&lt;&gt;0,"",'Base de données'!$B1241),""))</f>
        <v/>
      </c>
      <c r="V1241" s="39" t="str">
        <f>IF(V$1&gt;$AE$1,"-",IFERROR(IF(DATEDIF('Base de données'!$A1241,V$1,"d")&lt;&gt;0,"",'Base de données'!$B1241),""))</f>
        <v/>
      </c>
      <c r="W1241" s="34"/>
      <c r="X1241" s="30" t="str">
        <f>'Base de données'!$C1241&amp;" "&amp;'Base de données'!$D1241</f>
        <v>Maréchal Sabine</v>
      </c>
      <c r="Y1241" s="31">
        <f>COUNTIF('Base de données'!$B:$B,'Base de données'!$B1241)</f>
        <v>12</v>
      </c>
      <c r="AA1241" s="87" cm="1">
        <f t="array" aca="1" ref="AA1241" ca="1">INDIRECT("'Base de données'!A" &amp; ROW(Y1241))</f>
        <v>45778</v>
      </c>
      <c r="AB1241" s="51" t="str" cm="1">
        <f t="array" aca="1" ref="AB1241" ca="1">INDIRECT("'Base de données'!B" &amp; ROW(Z1241))</f>
        <v>YG59M</v>
      </c>
    </row>
    <row r="1242" spans="1:28" x14ac:dyDescent="0.3">
      <c r="A1242" s="41" t="str">
        <f ca="1">IF(IF(AND($B1242&lt;&gt;"-",$B1242=$E1242),"Entrée et sortie","-")="Entrée et sortie",'Base de données'!$B1242,"-")</f>
        <v>-</v>
      </c>
      <c r="B1242" s="41" t="str">
        <f t="shared" ca="1" si="79"/>
        <v>-</v>
      </c>
      <c r="C1242" s="41" t="str">
        <f t="shared" ca="1" si="80"/>
        <v>-</v>
      </c>
      <c r="D1242" s="41" t="str">
        <f>IF($F1242="sortie en cours d'année",'Base de données'!$B1242,"-")</f>
        <v>-</v>
      </c>
      <c r="E1242" s="41" t="str">
        <f>IF($H1242="entrée en cours d'année",'Base de données'!$B1242,"-")</f>
        <v>-</v>
      </c>
      <c r="F1242" s="37" t="str">
        <f t="shared" si="77"/>
        <v/>
      </c>
      <c r="G1242" s="37" t="str">
        <f>IF($J1242="mouvement",_xlfn.XLOOKUP('Base de données'!$B1242,$V:$V,$V:$V,0),"")</f>
        <v/>
      </c>
      <c r="H1242" s="37" t="str">
        <f t="shared" si="78"/>
        <v/>
      </c>
      <c r="I1242" s="37" t="str">
        <f>IF($J1242="mouvement",_xlfn.XLOOKUP('Base de données'!$B1242,$K:$K,$K:$K,0),"")</f>
        <v/>
      </c>
      <c r="J1242" s="38" t="str">
        <f>IF(AND(Y1242&lt;&gt;MAX(Y:Y),COUNTIF(K1242:V1242,'Base de données'!$B1242)&gt;0),"mouvement","")</f>
        <v/>
      </c>
      <c r="K1242" s="39" t="str">
        <f>IF(K$1&gt;$AE$1,"-",IFERROR(IF(DATEDIF('Base de données'!$A1242,K$1,"d")&lt;&gt;0,"",'Base de données'!$B1242),""))</f>
        <v/>
      </c>
      <c r="L1242" s="39" t="str">
        <f>IF(L$1&gt;$AE$1,"-",IFERROR(IF(DATEDIF('Base de données'!$A1242,L$1,"d")&lt;&gt;0,"",'Base de données'!$B1242),""))</f>
        <v/>
      </c>
      <c r="M1242" s="39" t="str">
        <f>IF(M$1&gt;$AE$1,"-",IFERROR(IF(DATEDIF('Base de données'!$A1242,M$1,"d")&lt;&gt;0,"",'Base de données'!$B1242),""))</f>
        <v/>
      </c>
      <c r="N1242" s="39" t="str">
        <f>IF(N$1&gt;$AE$1,"-",IFERROR(IF(DATEDIF('Base de données'!$A1242,N$1,"d")&lt;&gt;0,"",'Base de données'!$B1242),""))</f>
        <v/>
      </c>
      <c r="O1242" s="39" t="str">
        <f>IF(O$1&gt;$AE$1,"-",IFERROR(IF(DATEDIF('Base de données'!$A1242,O$1,"d")&lt;&gt;0,"",'Base de données'!$B1242),""))</f>
        <v>7FZA4</v>
      </c>
      <c r="P1242" s="39" t="str">
        <f>IF(P$1&gt;$AE$1,"-",IFERROR(IF(DATEDIF('Base de données'!$A1242,P$1,"d")&lt;&gt;0,"",'Base de données'!$B1242),""))</f>
        <v/>
      </c>
      <c r="Q1242" s="39" t="str">
        <f>IF(Q$1&gt;$AE$1,"-",IFERROR(IF(DATEDIF('Base de données'!$A1242,Q$1,"d")&lt;&gt;0,"",'Base de données'!$B1242),""))</f>
        <v/>
      </c>
      <c r="R1242" s="39" t="str">
        <f>IF(R$1&gt;$AE$1,"-",IFERROR(IF(DATEDIF('Base de données'!$A1242,R$1,"d")&lt;&gt;0,"",'Base de données'!$B1242),""))</f>
        <v/>
      </c>
      <c r="S1242" s="39" t="str">
        <f>IF(S$1&gt;$AE$1,"-",IFERROR(IF(DATEDIF('Base de données'!$A1242,S$1,"d")&lt;&gt;0,"",'Base de données'!$B1242),""))</f>
        <v/>
      </c>
      <c r="T1242" s="39" t="str">
        <f>IF(T$1&gt;$AE$1,"-",IFERROR(IF(DATEDIF('Base de données'!$A1242,T$1,"d")&lt;&gt;0,"",'Base de données'!$B1242),""))</f>
        <v/>
      </c>
      <c r="U1242" s="39" t="str">
        <f>IF(U$1&gt;$AE$1,"-",IFERROR(IF(DATEDIF('Base de données'!$A1242,U$1,"d")&lt;&gt;0,"",'Base de données'!$B1242),""))</f>
        <v/>
      </c>
      <c r="V1242" s="39" t="str">
        <f>IF(V$1&gt;$AE$1,"-",IFERROR(IF(DATEDIF('Base de données'!$A1242,V$1,"d")&lt;&gt;0,"",'Base de données'!$B1242),""))</f>
        <v/>
      </c>
      <c r="W1242" s="34"/>
      <c r="X1242" s="30" t="str">
        <f>'Base de données'!$C1242&amp;" "&amp;'Base de données'!$D1242</f>
        <v>Guillou Arthur</v>
      </c>
      <c r="Y1242" s="31">
        <f>COUNTIF('Base de données'!$B:$B,'Base de données'!$B1242)</f>
        <v>12</v>
      </c>
      <c r="AA1242" s="87" cm="1">
        <f t="array" aca="1" ref="AA1242" ca="1">INDIRECT("'Base de données'!A" &amp; ROW(Y1242))</f>
        <v>45778</v>
      </c>
      <c r="AB1242" s="51" t="str" cm="1">
        <f t="array" aca="1" ref="AB1242" ca="1">INDIRECT("'Base de données'!B" &amp; ROW(Z1242))</f>
        <v>7FZA4</v>
      </c>
    </row>
    <row r="1243" spans="1:28" x14ac:dyDescent="0.3">
      <c r="A1243" s="41" t="str">
        <f ca="1">IF(IF(AND($B1243&lt;&gt;"-",$B1243=$E1243),"Entrée et sortie","-")="Entrée et sortie",'Base de données'!$B1243,"-")</f>
        <v>-</v>
      </c>
      <c r="B1243" s="41" t="str">
        <f t="shared" ca="1" si="79"/>
        <v>-</v>
      </c>
      <c r="C1243" s="41" t="str">
        <f t="shared" ca="1" si="80"/>
        <v>-</v>
      </c>
      <c r="D1243" s="41" t="str">
        <f>IF($F1243="sortie en cours d'année",'Base de données'!$B1243,"-")</f>
        <v>-</v>
      </c>
      <c r="E1243" s="41" t="str">
        <f>IF($H1243="entrée en cours d'année",'Base de données'!$B1243,"-")</f>
        <v>-</v>
      </c>
      <c r="F1243" s="37" t="str">
        <f t="shared" si="77"/>
        <v/>
      </c>
      <c r="G1243" s="37" t="str">
        <f>IF($J1243="mouvement",_xlfn.XLOOKUP('Base de données'!$B1243,$V:$V,$V:$V,0),"")</f>
        <v/>
      </c>
      <c r="H1243" s="37" t="str">
        <f t="shared" si="78"/>
        <v/>
      </c>
      <c r="I1243" s="37" t="str">
        <f>IF($J1243="mouvement",_xlfn.XLOOKUP('Base de données'!$B1243,$K:$K,$K:$K,0),"")</f>
        <v/>
      </c>
      <c r="J1243" s="38" t="str">
        <f>IF(AND(Y1243&lt;&gt;MAX(Y:Y),COUNTIF(K1243:V1243,'Base de données'!$B1243)&gt;0),"mouvement","")</f>
        <v/>
      </c>
      <c r="K1243" s="39" t="str">
        <f>IF(K$1&gt;$AE$1,"-",IFERROR(IF(DATEDIF('Base de données'!$A1243,K$1,"d")&lt;&gt;0,"",'Base de données'!$B1243),""))</f>
        <v/>
      </c>
      <c r="L1243" s="39" t="str">
        <f>IF(L$1&gt;$AE$1,"-",IFERROR(IF(DATEDIF('Base de données'!$A1243,L$1,"d")&lt;&gt;0,"",'Base de données'!$B1243),""))</f>
        <v/>
      </c>
      <c r="M1243" s="39" t="str">
        <f>IF(M$1&gt;$AE$1,"-",IFERROR(IF(DATEDIF('Base de données'!$A1243,M$1,"d")&lt;&gt;0,"",'Base de données'!$B1243),""))</f>
        <v/>
      </c>
      <c r="N1243" s="39" t="str">
        <f>IF(N$1&gt;$AE$1,"-",IFERROR(IF(DATEDIF('Base de données'!$A1243,N$1,"d")&lt;&gt;0,"",'Base de données'!$B1243),""))</f>
        <v/>
      </c>
      <c r="O1243" s="39" t="str">
        <f>IF(O$1&gt;$AE$1,"-",IFERROR(IF(DATEDIF('Base de données'!$A1243,O$1,"d")&lt;&gt;0,"",'Base de données'!$B1243),""))</f>
        <v>9PUGX</v>
      </c>
      <c r="P1243" s="39" t="str">
        <f>IF(P$1&gt;$AE$1,"-",IFERROR(IF(DATEDIF('Base de données'!$A1243,P$1,"d")&lt;&gt;0,"",'Base de données'!$B1243),""))</f>
        <v/>
      </c>
      <c r="Q1243" s="39" t="str">
        <f>IF(Q$1&gt;$AE$1,"-",IFERROR(IF(DATEDIF('Base de données'!$A1243,Q$1,"d")&lt;&gt;0,"",'Base de données'!$B1243),""))</f>
        <v/>
      </c>
      <c r="R1243" s="39" t="str">
        <f>IF(R$1&gt;$AE$1,"-",IFERROR(IF(DATEDIF('Base de données'!$A1243,R$1,"d")&lt;&gt;0,"",'Base de données'!$B1243),""))</f>
        <v/>
      </c>
      <c r="S1243" s="39" t="str">
        <f>IF(S$1&gt;$AE$1,"-",IFERROR(IF(DATEDIF('Base de données'!$A1243,S$1,"d")&lt;&gt;0,"",'Base de données'!$B1243),""))</f>
        <v/>
      </c>
      <c r="T1243" s="39" t="str">
        <f>IF(T$1&gt;$AE$1,"-",IFERROR(IF(DATEDIF('Base de données'!$A1243,T$1,"d")&lt;&gt;0,"",'Base de données'!$B1243),""))</f>
        <v/>
      </c>
      <c r="U1243" s="39" t="str">
        <f>IF(U$1&gt;$AE$1,"-",IFERROR(IF(DATEDIF('Base de données'!$A1243,U$1,"d")&lt;&gt;0,"",'Base de données'!$B1243),""))</f>
        <v/>
      </c>
      <c r="V1243" s="39" t="str">
        <f>IF(V$1&gt;$AE$1,"-",IFERROR(IF(DATEDIF('Base de données'!$A1243,V$1,"d")&lt;&gt;0,"",'Base de données'!$B1243),""))</f>
        <v/>
      </c>
      <c r="W1243" s="34"/>
      <c r="X1243" s="30" t="str">
        <f>'Base de données'!$C1243&amp;" "&amp;'Base de données'!$D1243</f>
        <v>Bernard Constance</v>
      </c>
      <c r="Y1243" s="31">
        <f>COUNTIF('Base de données'!$B:$B,'Base de données'!$B1243)</f>
        <v>12</v>
      </c>
      <c r="AA1243" s="87" cm="1">
        <f t="array" aca="1" ref="AA1243" ca="1">INDIRECT("'Base de données'!A" &amp; ROW(Y1243))</f>
        <v>45778</v>
      </c>
      <c r="AB1243" s="51" t="str" cm="1">
        <f t="array" aca="1" ref="AB1243" ca="1">INDIRECT("'Base de données'!B" &amp; ROW(Z1243))</f>
        <v>9PUGX</v>
      </c>
    </row>
    <row r="1244" spans="1:28" x14ac:dyDescent="0.3">
      <c r="A1244" s="41" t="str">
        <f ca="1">IF(IF(AND($B1244&lt;&gt;"-",$B1244=$E1244),"Entrée et sortie","-")="Entrée et sortie",'Base de données'!$B1244,"-")</f>
        <v>-</v>
      </c>
      <c r="B1244" s="41" t="str">
        <f t="shared" ca="1" si="79"/>
        <v>-</v>
      </c>
      <c r="C1244" s="41" t="str">
        <f t="shared" ca="1" si="80"/>
        <v>-</v>
      </c>
      <c r="D1244" s="41" t="str">
        <f>IF($F1244="sortie en cours d'année",'Base de données'!$B1244,"-")</f>
        <v>-</v>
      </c>
      <c r="E1244" s="41" t="str">
        <f>IF($H1244="entrée en cours d'année",'Base de données'!$B1244,"-")</f>
        <v>-</v>
      </c>
      <c r="F1244" s="37" t="str">
        <f t="shared" si="77"/>
        <v/>
      </c>
      <c r="G1244" s="37" t="str">
        <f>IF($J1244="mouvement",_xlfn.XLOOKUP('Base de données'!$B1244,$V:$V,$V:$V,0),"")</f>
        <v/>
      </c>
      <c r="H1244" s="37" t="str">
        <f t="shared" si="78"/>
        <v/>
      </c>
      <c r="I1244" s="37" t="str">
        <f>IF($J1244="mouvement",_xlfn.XLOOKUP('Base de données'!$B1244,$K:$K,$K:$K,0),"")</f>
        <v/>
      </c>
      <c r="J1244" s="38" t="str">
        <f>IF(AND(Y1244&lt;&gt;MAX(Y:Y),COUNTIF(K1244:V1244,'Base de données'!$B1244)&gt;0),"mouvement","")</f>
        <v/>
      </c>
      <c r="K1244" s="39" t="str">
        <f>IF(K$1&gt;$AE$1,"-",IFERROR(IF(DATEDIF('Base de données'!$A1244,K$1,"d")&lt;&gt;0,"",'Base de données'!$B1244),""))</f>
        <v/>
      </c>
      <c r="L1244" s="39" t="str">
        <f>IF(L$1&gt;$AE$1,"-",IFERROR(IF(DATEDIF('Base de données'!$A1244,L$1,"d")&lt;&gt;0,"",'Base de données'!$B1244),""))</f>
        <v/>
      </c>
      <c r="M1244" s="39" t="str">
        <f>IF(M$1&gt;$AE$1,"-",IFERROR(IF(DATEDIF('Base de données'!$A1244,M$1,"d")&lt;&gt;0,"",'Base de données'!$B1244),""))</f>
        <v/>
      </c>
      <c r="N1244" s="39" t="str">
        <f>IF(N$1&gt;$AE$1,"-",IFERROR(IF(DATEDIF('Base de données'!$A1244,N$1,"d")&lt;&gt;0,"",'Base de données'!$B1244),""))</f>
        <v/>
      </c>
      <c r="O1244" s="39" t="str">
        <f>IF(O$1&gt;$AE$1,"-",IFERROR(IF(DATEDIF('Base de données'!$A1244,O$1,"d")&lt;&gt;0,"",'Base de données'!$B1244),""))</f>
        <v>T5AAD</v>
      </c>
      <c r="P1244" s="39" t="str">
        <f>IF(P$1&gt;$AE$1,"-",IFERROR(IF(DATEDIF('Base de données'!$A1244,P$1,"d")&lt;&gt;0,"",'Base de données'!$B1244),""))</f>
        <v/>
      </c>
      <c r="Q1244" s="39" t="str">
        <f>IF(Q$1&gt;$AE$1,"-",IFERROR(IF(DATEDIF('Base de données'!$A1244,Q$1,"d")&lt;&gt;0,"",'Base de données'!$B1244),""))</f>
        <v/>
      </c>
      <c r="R1244" s="39" t="str">
        <f>IF(R$1&gt;$AE$1,"-",IFERROR(IF(DATEDIF('Base de données'!$A1244,R$1,"d")&lt;&gt;0,"",'Base de données'!$B1244),""))</f>
        <v/>
      </c>
      <c r="S1244" s="39" t="str">
        <f>IF(S$1&gt;$AE$1,"-",IFERROR(IF(DATEDIF('Base de données'!$A1244,S$1,"d")&lt;&gt;0,"",'Base de données'!$B1244),""))</f>
        <v/>
      </c>
      <c r="T1244" s="39" t="str">
        <f>IF(T$1&gt;$AE$1,"-",IFERROR(IF(DATEDIF('Base de données'!$A1244,T$1,"d")&lt;&gt;0,"",'Base de données'!$B1244),""))</f>
        <v/>
      </c>
      <c r="U1244" s="39" t="str">
        <f>IF(U$1&gt;$AE$1,"-",IFERROR(IF(DATEDIF('Base de données'!$A1244,U$1,"d")&lt;&gt;0,"",'Base de données'!$B1244),""))</f>
        <v/>
      </c>
      <c r="V1244" s="39" t="str">
        <f>IF(V$1&gt;$AE$1,"-",IFERROR(IF(DATEDIF('Base de données'!$A1244,V$1,"d")&lt;&gt;0,"",'Base de données'!$B1244),""))</f>
        <v/>
      </c>
      <c r="W1244" s="34"/>
      <c r="X1244" s="30" t="str">
        <f>'Base de données'!$C1244&amp;" "&amp;'Base de données'!$D1244</f>
        <v>Pelletier Olivier</v>
      </c>
      <c r="Y1244" s="31">
        <f>COUNTIF('Base de données'!$B:$B,'Base de données'!$B1244)</f>
        <v>12</v>
      </c>
      <c r="AA1244" s="87" cm="1">
        <f t="array" aca="1" ref="AA1244" ca="1">INDIRECT("'Base de données'!A" &amp; ROW(Y1244))</f>
        <v>45778</v>
      </c>
      <c r="AB1244" s="51" t="str" cm="1">
        <f t="array" aca="1" ref="AB1244" ca="1">INDIRECT("'Base de données'!B" &amp; ROW(Z1244))</f>
        <v>T5AAD</v>
      </c>
    </row>
    <row r="1245" spans="1:28" x14ac:dyDescent="0.3">
      <c r="A1245" s="41" t="str">
        <f ca="1">IF(IF(AND($B1245&lt;&gt;"-",$B1245=$E1245),"Entrée et sortie","-")="Entrée et sortie",'Base de données'!$B1245,"-")</f>
        <v>-</v>
      </c>
      <c r="B1245" s="41" t="str">
        <f t="shared" ca="1" si="79"/>
        <v>-</v>
      </c>
      <c r="C1245" s="41" t="str">
        <f t="shared" ca="1" si="80"/>
        <v>-</v>
      </c>
      <c r="D1245" s="41" t="str">
        <f>IF($F1245="sortie en cours d'année",'Base de données'!$B1245,"-")</f>
        <v>-</v>
      </c>
      <c r="E1245" s="41" t="str">
        <f>IF($H1245="entrée en cours d'année",'Base de données'!$B1245,"-")</f>
        <v>-</v>
      </c>
      <c r="F1245" s="37" t="str">
        <f t="shared" si="77"/>
        <v/>
      </c>
      <c r="G1245" s="37" t="str">
        <f>IF($J1245="mouvement",_xlfn.XLOOKUP('Base de données'!$B1245,$V:$V,$V:$V,0),"")</f>
        <v/>
      </c>
      <c r="H1245" s="37" t="str">
        <f t="shared" si="78"/>
        <v/>
      </c>
      <c r="I1245" s="37" t="str">
        <f>IF($J1245="mouvement",_xlfn.XLOOKUP('Base de données'!$B1245,$K:$K,$K:$K,0),"")</f>
        <v/>
      </c>
      <c r="J1245" s="38" t="str">
        <f>IF(AND(Y1245&lt;&gt;MAX(Y:Y),COUNTIF(K1245:V1245,'Base de données'!$B1245)&gt;0),"mouvement","")</f>
        <v/>
      </c>
      <c r="K1245" s="39" t="str">
        <f>IF(K$1&gt;$AE$1,"-",IFERROR(IF(DATEDIF('Base de données'!$A1245,K$1,"d")&lt;&gt;0,"",'Base de données'!$B1245),""))</f>
        <v/>
      </c>
      <c r="L1245" s="39" t="str">
        <f>IF(L$1&gt;$AE$1,"-",IFERROR(IF(DATEDIF('Base de données'!$A1245,L$1,"d")&lt;&gt;0,"",'Base de données'!$B1245),""))</f>
        <v/>
      </c>
      <c r="M1245" s="39" t="str">
        <f>IF(M$1&gt;$AE$1,"-",IFERROR(IF(DATEDIF('Base de données'!$A1245,M$1,"d")&lt;&gt;0,"",'Base de données'!$B1245),""))</f>
        <v/>
      </c>
      <c r="N1245" s="39" t="str">
        <f>IF(N$1&gt;$AE$1,"-",IFERROR(IF(DATEDIF('Base de données'!$A1245,N$1,"d")&lt;&gt;0,"",'Base de données'!$B1245),""))</f>
        <v/>
      </c>
      <c r="O1245" s="39" t="str">
        <f>IF(O$1&gt;$AE$1,"-",IFERROR(IF(DATEDIF('Base de données'!$A1245,O$1,"d")&lt;&gt;0,"",'Base de données'!$B1245),""))</f>
        <v>ACSVV</v>
      </c>
      <c r="P1245" s="39" t="str">
        <f>IF(P$1&gt;$AE$1,"-",IFERROR(IF(DATEDIF('Base de données'!$A1245,P$1,"d")&lt;&gt;0,"",'Base de données'!$B1245),""))</f>
        <v/>
      </c>
      <c r="Q1245" s="39" t="str">
        <f>IF(Q$1&gt;$AE$1,"-",IFERROR(IF(DATEDIF('Base de données'!$A1245,Q$1,"d")&lt;&gt;0,"",'Base de données'!$B1245),""))</f>
        <v/>
      </c>
      <c r="R1245" s="39" t="str">
        <f>IF(R$1&gt;$AE$1,"-",IFERROR(IF(DATEDIF('Base de données'!$A1245,R$1,"d")&lt;&gt;0,"",'Base de données'!$B1245),""))</f>
        <v/>
      </c>
      <c r="S1245" s="39" t="str">
        <f>IF(S$1&gt;$AE$1,"-",IFERROR(IF(DATEDIF('Base de données'!$A1245,S$1,"d")&lt;&gt;0,"",'Base de données'!$B1245),""))</f>
        <v/>
      </c>
      <c r="T1245" s="39" t="str">
        <f>IF(T$1&gt;$AE$1,"-",IFERROR(IF(DATEDIF('Base de données'!$A1245,T$1,"d")&lt;&gt;0,"",'Base de données'!$B1245),""))</f>
        <v/>
      </c>
      <c r="U1245" s="39" t="str">
        <f>IF(U$1&gt;$AE$1,"-",IFERROR(IF(DATEDIF('Base de données'!$A1245,U$1,"d")&lt;&gt;0,"",'Base de données'!$B1245),""))</f>
        <v/>
      </c>
      <c r="V1245" s="39" t="str">
        <f>IF(V$1&gt;$AE$1,"-",IFERROR(IF(DATEDIF('Base de données'!$A1245,V$1,"d")&lt;&gt;0,"",'Base de données'!$B1245),""))</f>
        <v/>
      </c>
      <c r="W1245" s="34"/>
      <c r="X1245" s="30" t="str">
        <f>'Base de données'!$C1245&amp;" "&amp;'Base de données'!$D1245</f>
        <v>Legrand Martine</v>
      </c>
      <c r="Y1245" s="31">
        <f>COUNTIF('Base de données'!$B:$B,'Base de données'!$B1245)</f>
        <v>12</v>
      </c>
      <c r="AA1245" s="87" cm="1">
        <f t="array" aca="1" ref="AA1245" ca="1">INDIRECT("'Base de données'!A" &amp; ROW(Y1245))</f>
        <v>45778</v>
      </c>
      <c r="AB1245" s="51" t="str" cm="1">
        <f t="array" aca="1" ref="AB1245" ca="1">INDIRECT("'Base de données'!B" &amp; ROW(Z1245))</f>
        <v>ACSVV</v>
      </c>
    </row>
    <row r="1246" spans="1:28" x14ac:dyDescent="0.3">
      <c r="A1246" s="41" t="str">
        <f ca="1">IF(IF(AND($B1246&lt;&gt;"-",$B1246=$E1246),"Entrée et sortie","-")="Entrée et sortie",'Base de données'!$B1246,"-")</f>
        <v>-</v>
      </c>
      <c r="B1246" s="41" t="str">
        <f t="shared" ca="1" si="79"/>
        <v>-</v>
      </c>
      <c r="C1246" s="41" t="str">
        <f t="shared" ca="1" si="80"/>
        <v>-</v>
      </c>
      <c r="D1246" s="41" t="str">
        <f>IF($F1246="sortie en cours d'année",'Base de données'!$B1246,"-")</f>
        <v>-</v>
      </c>
      <c r="E1246" s="41" t="str">
        <f>IF($H1246="entrée en cours d'année",'Base de données'!$B1246,"-")</f>
        <v>-</v>
      </c>
      <c r="F1246" s="37" t="str">
        <f t="shared" si="77"/>
        <v/>
      </c>
      <c r="G1246" s="37" t="str">
        <f>IF($J1246="mouvement",_xlfn.XLOOKUP('Base de données'!$B1246,$V:$V,$V:$V,0),"")</f>
        <v/>
      </c>
      <c r="H1246" s="37" t="str">
        <f t="shared" si="78"/>
        <v/>
      </c>
      <c r="I1246" s="37" t="str">
        <f>IF($J1246="mouvement",_xlfn.XLOOKUP('Base de données'!$B1246,$K:$K,$K:$K,0),"")</f>
        <v/>
      </c>
      <c r="J1246" s="38" t="str">
        <f>IF(AND(Y1246&lt;&gt;MAX(Y:Y),COUNTIF(K1246:V1246,'Base de données'!$B1246)&gt;0),"mouvement","")</f>
        <v/>
      </c>
      <c r="K1246" s="39" t="str">
        <f>IF(K$1&gt;$AE$1,"-",IFERROR(IF(DATEDIF('Base de données'!$A1246,K$1,"d")&lt;&gt;0,"",'Base de données'!$B1246),""))</f>
        <v/>
      </c>
      <c r="L1246" s="39" t="str">
        <f>IF(L$1&gt;$AE$1,"-",IFERROR(IF(DATEDIF('Base de données'!$A1246,L$1,"d")&lt;&gt;0,"",'Base de données'!$B1246),""))</f>
        <v/>
      </c>
      <c r="M1246" s="39" t="str">
        <f>IF(M$1&gt;$AE$1,"-",IFERROR(IF(DATEDIF('Base de données'!$A1246,M$1,"d")&lt;&gt;0,"",'Base de données'!$B1246),""))</f>
        <v/>
      </c>
      <c r="N1246" s="39" t="str">
        <f>IF(N$1&gt;$AE$1,"-",IFERROR(IF(DATEDIF('Base de données'!$A1246,N$1,"d")&lt;&gt;0,"",'Base de données'!$B1246),""))</f>
        <v/>
      </c>
      <c r="O1246" s="39" t="str">
        <f>IF(O$1&gt;$AE$1,"-",IFERROR(IF(DATEDIF('Base de données'!$A1246,O$1,"d")&lt;&gt;0,"",'Base de données'!$B1246),""))</f>
        <v>RC7QH</v>
      </c>
      <c r="P1246" s="39" t="str">
        <f>IF(P$1&gt;$AE$1,"-",IFERROR(IF(DATEDIF('Base de données'!$A1246,P$1,"d")&lt;&gt;0,"",'Base de données'!$B1246),""))</f>
        <v/>
      </c>
      <c r="Q1246" s="39" t="str">
        <f>IF(Q$1&gt;$AE$1,"-",IFERROR(IF(DATEDIF('Base de données'!$A1246,Q$1,"d")&lt;&gt;0,"",'Base de données'!$B1246),""))</f>
        <v/>
      </c>
      <c r="R1246" s="39" t="str">
        <f>IF(R$1&gt;$AE$1,"-",IFERROR(IF(DATEDIF('Base de données'!$A1246,R$1,"d")&lt;&gt;0,"",'Base de données'!$B1246),""))</f>
        <v/>
      </c>
      <c r="S1246" s="39" t="str">
        <f>IF(S$1&gt;$AE$1,"-",IFERROR(IF(DATEDIF('Base de données'!$A1246,S$1,"d")&lt;&gt;0,"",'Base de données'!$B1246),""))</f>
        <v/>
      </c>
      <c r="T1246" s="39" t="str">
        <f>IF(T$1&gt;$AE$1,"-",IFERROR(IF(DATEDIF('Base de données'!$A1246,T$1,"d")&lt;&gt;0,"",'Base de données'!$B1246),""))</f>
        <v/>
      </c>
      <c r="U1246" s="39" t="str">
        <f>IF(U$1&gt;$AE$1,"-",IFERROR(IF(DATEDIF('Base de données'!$A1246,U$1,"d")&lt;&gt;0,"",'Base de données'!$B1246),""))</f>
        <v/>
      </c>
      <c r="V1246" s="39" t="str">
        <f>IF(V$1&gt;$AE$1,"-",IFERROR(IF(DATEDIF('Base de données'!$A1246,V$1,"d")&lt;&gt;0,"",'Base de données'!$B1246),""))</f>
        <v/>
      </c>
      <c r="W1246" s="34"/>
      <c r="X1246" s="30" t="str">
        <f>'Base de données'!$C1246&amp;" "&amp;'Base de données'!$D1246</f>
        <v>Vidal Alphonse</v>
      </c>
      <c r="Y1246" s="31">
        <f>COUNTIF('Base de données'!$B:$B,'Base de données'!$B1246)</f>
        <v>12</v>
      </c>
      <c r="AA1246" s="87" cm="1">
        <f t="array" aca="1" ref="AA1246" ca="1">INDIRECT("'Base de données'!A" &amp; ROW(Y1246))</f>
        <v>45778</v>
      </c>
      <c r="AB1246" s="51" t="str" cm="1">
        <f t="array" aca="1" ref="AB1246" ca="1">INDIRECT("'Base de données'!B" &amp; ROW(Z1246))</f>
        <v>RC7QH</v>
      </c>
    </row>
    <row r="1247" spans="1:28" x14ac:dyDescent="0.3">
      <c r="A1247" s="41" t="str">
        <f ca="1">IF(IF(AND($B1247&lt;&gt;"-",$B1247=$E1247),"Entrée et sortie","-")="Entrée et sortie",'Base de données'!$B1247,"-")</f>
        <v>-</v>
      </c>
      <c r="B1247" s="41" t="str">
        <f t="shared" ca="1" si="79"/>
        <v>-</v>
      </c>
      <c r="C1247" s="41" t="str">
        <f t="shared" ca="1" si="80"/>
        <v>-</v>
      </c>
      <c r="D1247" s="41" t="str">
        <f>IF($F1247="sortie en cours d'année",'Base de données'!$B1247,"-")</f>
        <v>-</v>
      </c>
      <c r="E1247" s="41" t="str">
        <f>IF($H1247="entrée en cours d'année",'Base de données'!$B1247,"-")</f>
        <v>-</v>
      </c>
      <c r="F1247" s="37" t="str">
        <f t="shared" si="77"/>
        <v/>
      </c>
      <c r="G1247" s="37" t="str">
        <f>IF($J1247="mouvement",_xlfn.XLOOKUP('Base de données'!$B1247,$V:$V,$V:$V,0),"")</f>
        <v/>
      </c>
      <c r="H1247" s="37" t="str">
        <f t="shared" si="78"/>
        <v/>
      </c>
      <c r="I1247" s="37" t="str">
        <f>IF($J1247="mouvement",_xlfn.XLOOKUP('Base de données'!$B1247,$K:$K,$K:$K,0),"")</f>
        <v/>
      </c>
      <c r="J1247" s="38" t="str">
        <f>IF(AND(Y1247&lt;&gt;MAX(Y:Y),COUNTIF(K1247:V1247,'Base de données'!$B1247)&gt;0),"mouvement","")</f>
        <v/>
      </c>
      <c r="K1247" s="39" t="str">
        <f>IF(K$1&gt;$AE$1,"-",IFERROR(IF(DATEDIF('Base de données'!$A1247,K$1,"d")&lt;&gt;0,"",'Base de données'!$B1247),""))</f>
        <v/>
      </c>
      <c r="L1247" s="39" t="str">
        <f>IF(L$1&gt;$AE$1,"-",IFERROR(IF(DATEDIF('Base de données'!$A1247,L$1,"d")&lt;&gt;0,"",'Base de données'!$B1247),""))</f>
        <v/>
      </c>
      <c r="M1247" s="39" t="str">
        <f>IF(M$1&gt;$AE$1,"-",IFERROR(IF(DATEDIF('Base de données'!$A1247,M$1,"d")&lt;&gt;0,"",'Base de données'!$B1247),""))</f>
        <v/>
      </c>
      <c r="N1247" s="39" t="str">
        <f>IF(N$1&gt;$AE$1,"-",IFERROR(IF(DATEDIF('Base de données'!$A1247,N$1,"d")&lt;&gt;0,"",'Base de données'!$B1247),""))</f>
        <v/>
      </c>
      <c r="O1247" s="39" t="str">
        <f>IF(O$1&gt;$AE$1,"-",IFERROR(IF(DATEDIF('Base de données'!$A1247,O$1,"d")&lt;&gt;0,"",'Base de données'!$B1247),""))</f>
        <v>5NBX1</v>
      </c>
      <c r="P1247" s="39" t="str">
        <f>IF(P$1&gt;$AE$1,"-",IFERROR(IF(DATEDIF('Base de données'!$A1247,P$1,"d")&lt;&gt;0,"",'Base de données'!$B1247),""))</f>
        <v/>
      </c>
      <c r="Q1247" s="39" t="str">
        <f>IF(Q$1&gt;$AE$1,"-",IFERROR(IF(DATEDIF('Base de données'!$A1247,Q$1,"d")&lt;&gt;0,"",'Base de données'!$B1247),""))</f>
        <v/>
      </c>
      <c r="R1247" s="39" t="str">
        <f>IF(R$1&gt;$AE$1,"-",IFERROR(IF(DATEDIF('Base de données'!$A1247,R$1,"d")&lt;&gt;0,"",'Base de données'!$B1247),""))</f>
        <v/>
      </c>
      <c r="S1247" s="39" t="str">
        <f>IF(S$1&gt;$AE$1,"-",IFERROR(IF(DATEDIF('Base de données'!$A1247,S$1,"d")&lt;&gt;0,"",'Base de données'!$B1247),""))</f>
        <v/>
      </c>
      <c r="T1247" s="39" t="str">
        <f>IF(T$1&gt;$AE$1,"-",IFERROR(IF(DATEDIF('Base de données'!$A1247,T$1,"d")&lt;&gt;0,"",'Base de données'!$B1247),""))</f>
        <v/>
      </c>
      <c r="U1247" s="39" t="str">
        <f>IF(U$1&gt;$AE$1,"-",IFERROR(IF(DATEDIF('Base de données'!$A1247,U$1,"d")&lt;&gt;0,"",'Base de données'!$B1247),""))</f>
        <v/>
      </c>
      <c r="V1247" s="39" t="str">
        <f>IF(V$1&gt;$AE$1,"-",IFERROR(IF(DATEDIF('Base de données'!$A1247,V$1,"d")&lt;&gt;0,"",'Base de données'!$B1247),""))</f>
        <v/>
      </c>
      <c r="W1247" s="34"/>
      <c r="X1247" s="30" t="str">
        <f>'Base de données'!$C1247&amp;" "&amp;'Base de données'!$D1247</f>
        <v>Morel Frédérique</v>
      </c>
      <c r="Y1247" s="31">
        <f>COUNTIF('Base de données'!$B:$B,'Base de données'!$B1247)</f>
        <v>12</v>
      </c>
      <c r="AA1247" s="87" cm="1">
        <f t="array" aca="1" ref="AA1247" ca="1">INDIRECT("'Base de données'!A" &amp; ROW(Y1247))</f>
        <v>45778</v>
      </c>
      <c r="AB1247" s="51" t="str" cm="1">
        <f t="array" aca="1" ref="AB1247" ca="1">INDIRECT("'Base de données'!B" &amp; ROW(Z1247))</f>
        <v>5NBX1</v>
      </c>
    </row>
    <row r="1248" spans="1:28" x14ac:dyDescent="0.3">
      <c r="A1248" s="41" t="str">
        <f ca="1">IF(IF(AND($B1248&lt;&gt;"-",$B1248=$E1248),"Entrée et sortie","-")="Entrée et sortie",'Base de données'!$B1248,"-")</f>
        <v>-</v>
      </c>
      <c r="B1248" s="41" t="str">
        <f t="shared" ca="1" si="79"/>
        <v>-</v>
      </c>
      <c r="C1248" s="41" t="str">
        <f t="shared" ca="1" si="80"/>
        <v>-</v>
      </c>
      <c r="D1248" s="41" t="str">
        <f>IF($F1248="sortie en cours d'année",'Base de données'!$B1248,"-")</f>
        <v>-</v>
      </c>
      <c r="E1248" s="41" t="str">
        <f>IF($H1248="entrée en cours d'année",'Base de données'!$B1248,"-")</f>
        <v>-</v>
      </c>
      <c r="F1248" s="37" t="str">
        <f t="shared" si="77"/>
        <v/>
      </c>
      <c r="G1248" s="37" t="str">
        <f>IF($J1248="mouvement",_xlfn.XLOOKUP('Base de données'!$B1248,$V:$V,$V:$V,0),"")</f>
        <v/>
      </c>
      <c r="H1248" s="37" t="str">
        <f t="shared" si="78"/>
        <v/>
      </c>
      <c r="I1248" s="37" t="str">
        <f>IF($J1248="mouvement",_xlfn.XLOOKUP('Base de données'!$B1248,$K:$K,$K:$K,0),"")</f>
        <v/>
      </c>
      <c r="J1248" s="38" t="str">
        <f>IF(AND(Y1248&lt;&gt;MAX(Y:Y),COUNTIF(K1248:V1248,'Base de données'!$B1248)&gt;0),"mouvement","")</f>
        <v/>
      </c>
      <c r="K1248" s="39" t="str">
        <f>IF(K$1&gt;$AE$1,"-",IFERROR(IF(DATEDIF('Base de données'!$A1248,K$1,"d")&lt;&gt;0,"",'Base de données'!$B1248),""))</f>
        <v/>
      </c>
      <c r="L1248" s="39" t="str">
        <f>IF(L$1&gt;$AE$1,"-",IFERROR(IF(DATEDIF('Base de données'!$A1248,L$1,"d")&lt;&gt;0,"",'Base de données'!$B1248),""))</f>
        <v/>
      </c>
      <c r="M1248" s="39" t="str">
        <f>IF(M$1&gt;$AE$1,"-",IFERROR(IF(DATEDIF('Base de données'!$A1248,M$1,"d")&lt;&gt;0,"",'Base de données'!$B1248),""))</f>
        <v/>
      </c>
      <c r="N1248" s="39" t="str">
        <f>IF(N$1&gt;$AE$1,"-",IFERROR(IF(DATEDIF('Base de données'!$A1248,N$1,"d")&lt;&gt;0,"",'Base de données'!$B1248),""))</f>
        <v/>
      </c>
      <c r="O1248" s="39" t="str">
        <f>IF(O$1&gt;$AE$1,"-",IFERROR(IF(DATEDIF('Base de données'!$A1248,O$1,"d")&lt;&gt;0,"",'Base de données'!$B1248),""))</f>
        <v>Y5PG6</v>
      </c>
      <c r="P1248" s="39" t="str">
        <f>IF(P$1&gt;$AE$1,"-",IFERROR(IF(DATEDIF('Base de données'!$A1248,P$1,"d")&lt;&gt;0,"",'Base de données'!$B1248),""))</f>
        <v/>
      </c>
      <c r="Q1248" s="39" t="str">
        <f>IF(Q$1&gt;$AE$1,"-",IFERROR(IF(DATEDIF('Base de données'!$A1248,Q$1,"d")&lt;&gt;0,"",'Base de données'!$B1248),""))</f>
        <v/>
      </c>
      <c r="R1248" s="39" t="str">
        <f>IF(R$1&gt;$AE$1,"-",IFERROR(IF(DATEDIF('Base de données'!$A1248,R$1,"d")&lt;&gt;0,"",'Base de données'!$B1248),""))</f>
        <v/>
      </c>
      <c r="S1248" s="39" t="str">
        <f>IF(S$1&gt;$AE$1,"-",IFERROR(IF(DATEDIF('Base de données'!$A1248,S$1,"d")&lt;&gt;0,"",'Base de données'!$B1248),""))</f>
        <v/>
      </c>
      <c r="T1248" s="39" t="str">
        <f>IF(T$1&gt;$AE$1,"-",IFERROR(IF(DATEDIF('Base de données'!$A1248,T$1,"d")&lt;&gt;0,"",'Base de données'!$B1248),""))</f>
        <v/>
      </c>
      <c r="U1248" s="39" t="str">
        <f>IF(U$1&gt;$AE$1,"-",IFERROR(IF(DATEDIF('Base de données'!$A1248,U$1,"d")&lt;&gt;0,"",'Base de données'!$B1248),""))</f>
        <v/>
      </c>
      <c r="V1248" s="39" t="str">
        <f>IF(V$1&gt;$AE$1,"-",IFERROR(IF(DATEDIF('Base de données'!$A1248,V$1,"d")&lt;&gt;0,"",'Base de données'!$B1248),""))</f>
        <v/>
      </c>
      <c r="W1248" s="34"/>
      <c r="X1248" s="30" t="str">
        <f>'Base de données'!$C1248&amp;" "&amp;'Base de données'!$D1248</f>
        <v>Lombard Aimée</v>
      </c>
      <c r="Y1248" s="31">
        <f>COUNTIF('Base de données'!$B:$B,'Base de données'!$B1248)</f>
        <v>12</v>
      </c>
      <c r="AA1248" s="87" cm="1">
        <f t="array" aca="1" ref="AA1248" ca="1">INDIRECT("'Base de données'!A" &amp; ROW(Y1248))</f>
        <v>45778</v>
      </c>
      <c r="AB1248" s="51" t="str" cm="1">
        <f t="array" aca="1" ref="AB1248" ca="1">INDIRECT("'Base de données'!B" &amp; ROW(Z1248))</f>
        <v>Y5PG6</v>
      </c>
    </row>
    <row r="1249" spans="1:28" x14ac:dyDescent="0.3">
      <c r="A1249" s="41" t="str">
        <f ca="1">IF(IF(AND($B1249&lt;&gt;"-",$B1249=$E1249),"Entrée et sortie","-")="Entrée et sortie",'Base de données'!$B1249,"-")</f>
        <v>-</v>
      </c>
      <c r="B1249" s="41" t="str">
        <f t="shared" ca="1" si="79"/>
        <v>-</v>
      </c>
      <c r="C1249" s="41" t="str">
        <f t="shared" ca="1" si="80"/>
        <v>-</v>
      </c>
      <c r="D1249" s="41" t="str">
        <f>IF($F1249="sortie en cours d'année",'Base de données'!$B1249,"-")</f>
        <v>-</v>
      </c>
      <c r="E1249" s="41" t="str">
        <f>IF($H1249="entrée en cours d'année",'Base de données'!$B1249,"-")</f>
        <v>-</v>
      </c>
      <c r="F1249" s="37" t="str">
        <f t="shared" si="77"/>
        <v/>
      </c>
      <c r="G1249" s="37" t="str">
        <f>IF($J1249="mouvement",_xlfn.XLOOKUP('Base de données'!$B1249,$V:$V,$V:$V,0),"")</f>
        <v/>
      </c>
      <c r="H1249" s="37" t="str">
        <f t="shared" si="78"/>
        <v/>
      </c>
      <c r="I1249" s="37" t="str">
        <f>IF($J1249="mouvement",_xlfn.XLOOKUP('Base de données'!$B1249,$K:$K,$K:$K,0),"")</f>
        <v/>
      </c>
      <c r="J1249" s="38" t="str">
        <f>IF(AND(Y1249&lt;&gt;MAX(Y:Y),COUNTIF(K1249:V1249,'Base de données'!$B1249)&gt;0),"mouvement","")</f>
        <v/>
      </c>
      <c r="K1249" s="39" t="str">
        <f>IF(K$1&gt;$AE$1,"-",IFERROR(IF(DATEDIF('Base de données'!$A1249,K$1,"d")&lt;&gt;0,"",'Base de données'!$B1249),""))</f>
        <v/>
      </c>
      <c r="L1249" s="39" t="str">
        <f>IF(L$1&gt;$AE$1,"-",IFERROR(IF(DATEDIF('Base de données'!$A1249,L$1,"d")&lt;&gt;0,"",'Base de données'!$B1249),""))</f>
        <v/>
      </c>
      <c r="M1249" s="39" t="str">
        <f>IF(M$1&gt;$AE$1,"-",IFERROR(IF(DATEDIF('Base de données'!$A1249,M$1,"d")&lt;&gt;0,"",'Base de données'!$B1249),""))</f>
        <v/>
      </c>
      <c r="N1249" s="39" t="str">
        <f>IF(N$1&gt;$AE$1,"-",IFERROR(IF(DATEDIF('Base de données'!$A1249,N$1,"d")&lt;&gt;0,"",'Base de données'!$B1249),""))</f>
        <v/>
      </c>
      <c r="O1249" s="39" t="str">
        <f>IF(O$1&gt;$AE$1,"-",IFERROR(IF(DATEDIF('Base de données'!$A1249,O$1,"d")&lt;&gt;0,"",'Base de données'!$B1249),""))</f>
        <v>4994C</v>
      </c>
      <c r="P1249" s="39" t="str">
        <f>IF(P$1&gt;$AE$1,"-",IFERROR(IF(DATEDIF('Base de données'!$A1249,P$1,"d")&lt;&gt;0,"",'Base de données'!$B1249),""))</f>
        <v/>
      </c>
      <c r="Q1249" s="39" t="str">
        <f>IF(Q$1&gt;$AE$1,"-",IFERROR(IF(DATEDIF('Base de données'!$A1249,Q$1,"d")&lt;&gt;0,"",'Base de données'!$B1249),""))</f>
        <v/>
      </c>
      <c r="R1249" s="39" t="str">
        <f>IF(R$1&gt;$AE$1,"-",IFERROR(IF(DATEDIF('Base de données'!$A1249,R$1,"d")&lt;&gt;0,"",'Base de données'!$B1249),""))</f>
        <v/>
      </c>
      <c r="S1249" s="39" t="str">
        <f>IF(S$1&gt;$AE$1,"-",IFERROR(IF(DATEDIF('Base de données'!$A1249,S$1,"d")&lt;&gt;0,"",'Base de données'!$B1249),""))</f>
        <v/>
      </c>
      <c r="T1249" s="39" t="str">
        <f>IF(T$1&gt;$AE$1,"-",IFERROR(IF(DATEDIF('Base de données'!$A1249,T$1,"d")&lt;&gt;0,"",'Base de données'!$B1249),""))</f>
        <v/>
      </c>
      <c r="U1249" s="39" t="str">
        <f>IF(U$1&gt;$AE$1,"-",IFERROR(IF(DATEDIF('Base de données'!$A1249,U$1,"d")&lt;&gt;0,"",'Base de données'!$B1249),""))</f>
        <v/>
      </c>
      <c r="V1249" s="39" t="str">
        <f>IF(V$1&gt;$AE$1,"-",IFERROR(IF(DATEDIF('Base de données'!$A1249,V$1,"d")&lt;&gt;0,"",'Base de données'!$B1249),""))</f>
        <v/>
      </c>
      <c r="W1249" s="34"/>
      <c r="X1249" s="30" t="str">
        <f>'Base de données'!$C1249&amp;" "&amp;'Base de données'!$D1249</f>
        <v>Roche Pierre</v>
      </c>
      <c r="Y1249" s="31">
        <f>COUNTIF('Base de données'!$B:$B,'Base de données'!$B1249)</f>
        <v>12</v>
      </c>
      <c r="AA1249" s="87" cm="1">
        <f t="array" aca="1" ref="AA1249" ca="1">INDIRECT("'Base de données'!A" &amp; ROW(Y1249))</f>
        <v>45778</v>
      </c>
      <c r="AB1249" s="51" t="str" cm="1">
        <f t="array" aca="1" ref="AB1249" ca="1">INDIRECT("'Base de données'!B" &amp; ROW(Z1249))</f>
        <v>4994C</v>
      </c>
    </row>
    <row r="1250" spans="1:28" x14ac:dyDescent="0.3">
      <c r="A1250" s="41" t="str">
        <f ca="1">IF(IF(AND($B1250&lt;&gt;"-",$B1250=$E1250),"Entrée et sortie","-")="Entrée et sortie",'Base de données'!$B1250,"-")</f>
        <v>-</v>
      </c>
      <c r="B1250" s="41" t="str">
        <f t="shared" ca="1" si="79"/>
        <v>-</v>
      </c>
      <c r="C1250" s="41" t="str">
        <f t="shared" ca="1" si="80"/>
        <v>-</v>
      </c>
      <c r="D1250" s="41" t="str">
        <f>IF($F1250="sortie en cours d'année",'Base de données'!$B1250,"-")</f>
        <v>-</v>
      </c>
      <c r="E1250" s="41" t="str">
        <f>IF($H1250="entrée en cours d'année",'Base de données'!$B1250,"-")</f>
        <v>-</v>
      </c>
      <c r="F1250" s="37" t="str">
        <f t="shared" si="77"/>
        <v/>
      </c>
      <c r="G1250" s="37" t="str">
        <f>IF($J1250="mouvement",_xlfn.XLOOKUP('Base de données'!$B1250,$V:$V,$V:$V,0),"")</f>
        <v/>
      </c>
      <c r="H1250" s="37" t="str">
        <f t="shared" si="78"/>
        <v/>
      </c>
      <c r="I1250" s="37" t="str">
        <f>IF($J1250="mouvement",_xlfn.XLOOKUP('Base de données'!$B1250,$K:$K,$K:$K,0),"")</f>
        <v/>
      </c>
      <c r="J1250" s="38" t="str">
        <f>IF(AND(Y1250&lt;&gt;MAX(Y:Y),COUNTIF(K1250:V1250,'Base de données'!$B1250)&gt;0),"mouvement","")</f>
        <v/>
      </c>
      <c r="K1250" s="39" t="str">
        <f>IF(K$1&gt;$AE$1,"-",IFERROR(IF(DATEDIF('Base de données'!$A1250,K$1,"d")&lt;&gt;0,"",'Base de données'!$B1250),""))</f>
        <v/>
      </c>
      <c r="L1250" s="39" t="str">
        <f>IF(L$1&gt;$AE$1,"-",IFERROR(IF(DATEDIF('Base de données'!$A1250,L$1,"d")&lt;&gt;0,"",'Base de données'!$B1250),""))</f>
        <v/>
      </c>
      <c r="M1250" s="39" t="str">
        <f>IF(M$1&gt;$AE$1,"-",IFERROR(IF(DATEDIF('Base de données'!$A1250,M$1,"d")&lt;&gt;0,"",'Base de données'!$B1250),""))</f>
        <v/>
      </c>
      <c r="N1250" s="39" t="str">
        <f>IF(N$1&gt;$AE$1,"-",IFERROR(IF(DATEDIF('Base de données'!$A1250,N$1,"d")&lt;&gt;0,"",'Base de données'!$B1250),""))</f>
        <v/>
      </c>
      <c r="O1250" s="39" t="str">
        <f>IF(O$1&gt;$AE$1,"-",IFERROR(IF(DATEDIF('Base de données'!$A1250,O$1,"d")&lt;&gt;0,"",'Base de données'!$B1250),""))</f>
        <v>FWAGD</v>
      </c>
      <c r="P1250" s="39" t="str">
        <f>IF(P$1&gt;$AE$1,"-",IFERROR(IF(DATEDIF('Base de données'!$A1250,P$1,"d")&lt;&gt;0,"",'Base de données'!$B1250),""))</f>
        <v/>
      </c>
      <c r="Q1250" s="39" t="str">
        <f>IF(Q$1&gt;$AE$1,"-",IFERROR(IF(DATEDIF('Base de données'!$A1250,Q$1,"d")&lt;&gt;0,"",'Base de données'!$B1250),""))</f>
        <v/>
      </c>
      <c r="R1250" s="39" t="str">
        <f>IF(R$1&gt;$AE$1,"-",IFERROR(IF(DATEDIF('Base de données'!$A1250,R$1,"d")&lt;&gt;0,"",'Base de données'!$B1250),""))</f>
        <v/>
      </c>
      <c r="S1250" s="39" t="str">
        <f>IF(S$1&gt;$AE$1,"-",IFERROR(IF(DATEDIF('Base de données'!$A1250,S$1,"d")&lt;&gt;0,"",'Base de données'!$B1250),""))</f>
        <v/>
      </c>
      <c r="T1250" s="39" t="str">
        <f>IF(T$1&gt;$AE$1,"-",IFERROR(IF(DATEDIF('Base de données'!$A1250,T$1,"d")&lt;&gt;0,"",'Base de données'!$B1250),""))</f>
        <v/>
      </c>
      <c r="U1250" s="39" t="str">
        <f>IF(U$1&gt;$AE$1,"-",IFERROR(IF(DATEDIF('Base de données'!$A1250,U$1,"d")&lt;&gt;0,"",'Base de données'!$B1250),""))</f>
        <v/>
      </c>
      <c r="V1250" s="39" t="str">
        <f>IF(V$1&gt;$AE$1,"-",IFERROR(IF(DATEDIF('Base de données'!$A1250,V$1,"d")&lt;&gt;0,"",'Base de données'!$B1250),""))</f>
        <v/>
      </c>
      <c r="W1250" s="34"/>
      <c r="X1250" s="30" t="str">
        <f>'Base de données'!$C1250&amp;" "&amp;'Base de données'!$D1250</f>
        <v>Langlois Daniel</v>
      </c>
      <c r="Y1250" s="31">
        <f>COUNTIF('Base de données'!$B:$B,'Base de données'!$B1250)</f>
        <v>12</v>
      </c>
      <c r="AA1250" s="87" cm="1">
        <f t="array" aca="1" ref="AA1250" ca="1">INDIRECT("'Base de données'!A" &amp; ROW(Y1250))</f>
        <v>45778</v>
      </c>
      <c r="AB1250" s="51" t="str" cm="1">
        <f t="array" aca="1" ref="AB1250" ca="1">INDIRECT("'Base de données'!B" &amp; ROW(Z1250))</f>
        <v>FWAGD</v>
      </c>
    </row>
    <row r="1251" spans="1:28" x14ac:dyDescent="0.3">
      <c r="A1251" s="41" t="str">
        <f ca="1">IF(IF(AND($B1251&lt;&gt;"-",$B1251=$E1251),"Entrée et sortie","-")="Entrée et sortie",'Base de données'!$B1251,"-")</f>
        <v>-</v>
      </c>
      <c r="B1251" s="41" t="str">
        <f t="shared" ca="1" si="79"/>
        <v>-</v>
      </c>
      <c r="C1251" s="41" t="str">
        <f t="shared" ca="1" si="80"/>
        <v>-</v>
      </c>
      <c r="D1251" s="41" t="str">
        <f>IF($F1251="sortie en cours d'année",'Base de données'!$B1251,"-")</f>
        <v>-</v>
      </c>
      <c r="E1251" s="41" t="str">
        <f>IF($H1251="entrée en cours d'année",'Base de données'!$B1251,"-")</f>
        <v>-</v>
      </c>
      <c r="F1251" s="37" t="str">
        <f t="shared" si="77"/>
        <v/>
      </c>
      <c r="G1251" s="37" t="str">
        <f>IF($J1251="mouvement",_xlfn.XLOOKUP('Base de données'!$B1251,$V:$V,$V:$V,0),"")</f>
        <v/>
      </c>
      <c r="H1251" s="37" t="str">
        <f t="shared" si="78"/>
        <v/>
      </c>
      <c r="I1251" s="37" t="str">
        <f>IF($J1251="mouvement",_xlfn.XLOOKUP('Base de données'!$B1251,$K:$K,$K:$K,0),"")</f>
        <v/>
      </c>
      <c r="J1251" s="38" t="str">
        <f>IF(AND(Y1251&lt;&gt;MAX(Y:Y),COUNTIF(K1251:V1251,'Base de données'!$B1251)&gt;0),"mouvement","")</f>
        <v/>
      </c>
      <c r="K1251" s="39" t="str">
        <f>IF(K$1&gt;$AE$1,"-",IFERROR(IF(DATEDIF('Base de données'!$A1251,K$1,"d")&lt;&gt;0,"",'Base de données'!$B1251),""))</f>
        <v/>
      </c>
      <c r="L1251" s="39" t="str">
        <f>IF(L$1&gt;$AE$1,"-",IFERROR(IF(DATEDIF('Base de données'!$A1251,L$1,"d")&lt;&gt;0,"",'Base de données'!$B1251),""))</f>
        <v/>
      </c>
      <c r="M1251" s="39" t="str">
        <f>IF(M$1&gt;$AE$1,"-",IFERROR(IF(DATEDIF('Base de données'!$A1251,M$1,"d")&lt;&gt;0,"",'Base de données'!$B1251),""))</f>
        <v/>
      </c>
      <c r="N1251" s="39" t="str">
        <f>IF(N$1&gt;$AE$1,"-",IFERROR(IF(DATEDIF('Base de données'!$A1251,N$1,"d")&lt;&gt;0,"",'Base de données'!$B1251),""))</f>
        <v/>
      </c>
      <c r="O1251" s="39" t="str">
        <f>IF(O$1&gt;$AE$1,"-",IFERROR(IF(DATEDIF('Base de données'!$A1251,O$1,"d")&lt;&gt;0,"",'Base de données'!$B1251),""))</f>
        <v>CZIFJ</v>
      </c>
      <c r="P1251" s="39" t="str">
        <f>IF(P$1&gt;$AE$1,"-",IFERROR(IF(DATEDIF('Base de données'!$A1251,P$1,"d")&lt;&gt;0,"",'Base de données'!$B1251),""))</f>
        <v/>
      </c>
      <c r="Q1251" s="39" t="str">
        <f>IF(Q$1&gt;$AE$1,"-",IFERROR(IF(DATEDIF('Base de données'!$A1251,Q$1,"d")&lt;&gt;0,"",'Base de données'!$B1251),""))</f>
        <v/>
      </c>
      <c r="R1251" s="39" t="str">
        <f>IF(R$1&gt;$AE$1,"-",IFERROR(IF(DATEDIF('Base de données'!$A1251,R$1,"d")&lt;&gt;0,"",'Base de données'!$B1251),""))</f>
        <v/>
      </c>
      <c r="S1251" s="39" t="str">
        <f>IF(S$1&gt;$AE$1,"-",IFERROR(IF(DATEDIF('Base de données'!$A1251,S$1,"d")&lt;&gt;0,"",'Base de données'!$B1251),""))</f>
        <v/>
      </c>
      <c r="T1251" s="39" t="str">
        <f>IF(T$1&gt;$AE$1,"-",IFERROR(IF(DATEDIF('Base de données'!$A1251,T$1,"d")&lt;&gt;0,"",'Base de données'!$B1251),""))</f>
        <v/>
      </c>
      <c r="U1251" s="39" t="str">
        <f>IF(U$1&gt;$AE$1,"-",IFERROR(IF(DATEDIF('Base de données'!$A1251,U$1,"d")&lt;&gt;0,"",'Base de données'!$B1251),""))</f>
        <v/>
      </c>
      <c r="V1251" s="39" t="str">
        <f>IF(V$1&gt;$AE$1,"-",IFERROR(IF(DATEDIF('Base de données'!$A1251,V$1,"d")&lt;&gt;0,"",'Base de données'!$B1251),""))</f>
        <v/>
      </c>
      <c r="W1251" s="34"/>
      <c r="X1251" s="30" t="str">
        <f>'Base de données'!$C1251&amp;" "&amp;'Base de données'!$D1251</f>
        <v>Thibault Thibault</v>
      </c>
      <c r="Y1251" s="31">
        <f>COUNTIF('Base de données'!$B:$B,'Base de données'!$B1251)</f>
        <v>12</v>
      </c>
      <c r="AA1251" s="87" cm="1">
        <f t="array" aca="1" ref="AA1251" ca="1">INDIRECT("'Base de données'!A" &amp; ROW(Y1251))</f>
        <v>45778</v>
      </c>
      <c r="AB1251" s="51" t="str" cm="1">
        <f t="array" aca="1" ref="AB1251" ca="1">INDIRECT("'Base de données'!B" &amp; ROW(Z1251))</f>
        <v>CZIFJ</v>
      </c>
    </row>
    <row r="1252" spans="1:28" x14ac:dyDescent="0.3">
      <c r="A1252" s="41" t="str">
        <f ca="1">IF(IF(AND($B1252&lt;&gt;"-",$B1252=$E1252),"Entrée et sortie","-")="Entrée et sortie",'Base de données'!$B1252,"-")</f>
        <v>-</v>
      </c>
      <c r="B1252" s="41" t="str">
        <f t="shared" ca="1" si="79"/>
        <v>LP99Q</v>
      </c>
      <c r="C1252" s="41" t="str">
        <f t="shared" ca="1" si="80"/>
        <v>LP99Q</v>
      </c>
      <c r="D1252" s="41" t="str">
        <f>IF($F1252="sortie en cours d'année",'Base de données'!$B1252,"-")</f>
        <v>LP99Q</v>
      </c>
      <c r="E1252" s="41" t="str">
        <f>IF($H1252="entrée en cours d'année",'Base de données'!$B1252,"-")</f>
        <v>-</v>
      </c>
      <c r="F1252" s="37" t="str">
        <f t="shared" si="77"/>
        <v>sortie en cours d'année</v>
      </c>
      <c r="G1252" s="37">
        <f>IF($J1252="mouvement",_xlfn.XLOOKUP('Base de données'!$B1252,$V:$V,$V:$V,0),"")</f>
        <v>0</v>
      </c>
      <c r="H1252" s="37" t="str">
        <f t="shared" si="78"/>
        <v/>
      </c>
      <c r="I1252" s="37" t="str">
        <f>IF($J1252="mouvement",_xlfn.XLOOKUP('Base de données'!$B1252,$K:$K,$K:$K,0),"")</f>
        <v>LP99Q</v>
      </c>
      <c r="J1252" s="38" t="str">
        <f>IF(AND(Y1252&lt;&gt;MAX(Y:Y),COUNTIF(K1252:V1252,'Base de données'!$B1252)&gt;0),"mouvement","")</f>
        <v>mouvement</v>
      </c>
      <c r="K1252" s="39" t="str">
        <f>IF(K$1&gt;$AE$1,"-",IFERROR(IF(DATEDIF('Base de données'!$A1252,K$1,"d")&lt;&gt;0,"",'Base de données'!$B1252),""))</f>
        <v/>
      </c>
      <c r="L1252" s="39" t="str">
        <f>IF(L$1&gt;$AE$1,"-",IFERROR(IF(DATEDIF('Base de données'!$A1252,L$1,"d")&lt;&gt;0,"",'Base de données'!$B1252),""))</f>
        <v/>
      </c>
      <c r="M1252" s="39" t="str">
        <f>IF(M$1&gt;$AE$1,"-",IFERROR(IF(DATEDIF('Base de données'!$A1252,M$1,"d")&lt;&gt;0,"",'Base de données'!$B1252),""))</f>
        <v/>
      </c>
      <c r="N1252" s="39" t="str">
        <f>IF(N$1&gt;$AE$1,"-",IFERROR(IF(DATEDIF('Base de données'!$A1252,N$1,"d")&lt;&gt;0,"",'Base de données'!$B1252),""))</f>
        <v/>
      </c>
      <c r="O1252" s="39" t="str">
        <f>IF(O$1&gt;$AE$1,"-",IFERROR(IF(DATEDIF('Base de données'!$A1252,O$1,"d")&lt;&gt;0,"",'Base de données'!$B1252),""))</f>
        <v>LP99Q</v>
      </c>
      <c r="P1252" s="39" t="str">
        <f>IF(P$1&gt;$AE$1,"-",IFERROR(IF(DATEDIF('Base de données'!$A1252,P$1,"d")&lt;&gt;0,"",'Base de données'!$B1252),""))</f>
        <v/>
      </c>
      <c r="Q1252" s="39" t="str">
        <f>IF(Q$1&gt;$AE$1,"-",IFERROR(IF(DATEDIF('Base de données'!$A1252,Q$1,"d")&lt;&gt;0,"",'Base de données'!$B1252),""))</f>
        <v/>
      </c>
      <c r="R1252" s="39" t="str">
        <f>IF(R$1&gt;$AE$1,"-",IFERROR(IF(DATEDIF('Base de données'!$A1252,R$1,"d")&lt;&gt;0,"",'Base de données'!$B1252),""))</f>
        <v/>
      </c>
      <c r="S1252" s="39" t="str">
        <f>IF(S$1&gt;$AE$1,"-",IFERROR(IF(DATEDIF('Base de données'!$A1252,S$1,"d")&lt;&gt;0,"",'Base de données'!$B1252),""))</f>
        <v/>
      </c>
      <c r="T1252" s="39" t="str">
        <f>IF(T$1&gt;$AE$1,"-",IFERROR(IF(DATEDIF('Base de données'!$A1252,T$1,"d")&lt;&gt;0,"",'Base de données'!$B1252),""))</f>
        <v/>
      </c>
      <c r="U1252" s="39" t="str">
        <f>IF(U$1&gt;$AE$1,"-",IFERROR(IF(DATEDIF('Base de données'!$A1252,U$1,"d")&lt;&gt;0,"",'Base de données'!$B1252),""))</f>
        <v/>
      </c>
      <c r="V1252" s="39" t="str">
        <f>IF(V$1&gt;$AE$1,"-",IFERROR(IF(DATEDIF('Base de données'!$A1252,V$1,"d")&lt;&gt;0,"",'Base de données'!$B1252),""))</f>
        <v/>
      </c>
      <c r="W1252" s="34"/>
      <c r="X1252" s="30" t="str">
        <f>'Base de données'!$C1252&amp;" "&amp;'Base de données'!$D1252</f>
        <v>Aubert Maggie</v>
      </c>
      <c r="Y1252" s="31">
        <f>COUNTIF('Base de données'!$B:$B,'Base de données'!$B1252)</f>
        <v>6</v>
      </c>
      <c r="AA1252" s="87" cm="1">
        <f t="array" aca="1" ref="AA1252" ca="1">INDIRECT("'Base de données'!A" &amp; ROW(Y1252))</f>
        <v>45778</v>
      </c>
      <c r="AB1252" s="51" t="str" cm="1">
        <f t="array" aca="1" ref="AB1252" ca="1">INDIRECT("'Base de données'!B" &amp; ROW(Z1252))</f>
        <v>LP99Q</v>
      </c>
    </row>
    <row r="1253" spans="1:28" x14ac:dyDescent="0.3">
      <c r="A1253" s="41" t="str">
        <f ca="1">IF(IF(AND($B1253&lt;&gt;"-",$B1253=$E1253),"Entrée et sortie","-")="Entrée et sortie",'Base de données'!$B1253,"-")</f>
        <v>-</v>
      </c>
      <c r="B1253" s="41" t="str">
        <f t="shared" ca="1" si="79"/>
        <v>-</v>
      </c>
      <c r="C1253" s="41" t="str">
        <f t="shared" ca="1" si="80"/>
        <v>-</v>
      </c>
      <c r="D1253" s="41" t="str">
        <f>IF($F1253="sortie en cours d'année",'Base de données'!$B1253,"-")</f>
        <v>-</v>
      </c>
      <c r="E1253" s="41" t="str">
        <f>IF($H1253="entrée en cours d'année",'Base de données'!$B1253,"-")</f>
        <v>-</v>
      </c>
      <c r="F1253" s="37" t="str">
        <f t="shared" si="77"/>
        <v/>
      </c>
      <c r="G1253" s="37" t="str">
        <f>IF($J1253="mouvement",_xlfn.XLOOKUP('Base de données'!$B1253,$V:$V,$V:$V,0),"")</f>
        <v/>
      </c>
      <c r="H1253" s="37" t="str">
        <f t="shared" si="78"/>
        <v/>
      </c>
      <c r="I1253" s="37" t="str">
        <f>IF($J1253="mouvement",_xlfn.XLOOKUP('Base de données'!$B1253,$K:$K,$K:$K,0),"")</f>
        <v/>
      </c>
      <c r="J1253" s="38" t="str">
        <f>IF(AND(Y1253&lt;&gt;MAX(Y:Y),COUNTIF(K1253:V1253,'Base de données'!$B1253)&gt;0),"mouvement","")</f>
        <v/>
      </c>
      <c r="K1253" s="39" t="str">
        <f>IF(K$1&gt;$AE$1,"-",IFERROR(IF(DATEDIF('Base de données'!$A1253,K$1,"d")&lt;&gt;0,"",'Base de données'!$B1253),""))</f>
        <v/>
      </c>
      <c r="L1253" s="39" t="str">
        <f>IF(L$1&gt;$AE$1,"-",IFERROR(IF(DATEDIF('Base de données'!$A1253,L$1,"d")&lt;&gt;0,"",'Base de données'!$B1253),""))</f>
        <v/>
      </c>
      <c r="M1253" s="39" t="str">
        <f>IF(M$1&gt;$AE$1,"-",IFERROR(IF(DATEDIF('Base de données'!$A1253,M$1,"d")&lt;&gt;0,"",'Base de données'!$B1253),""))</f>
        <v/>
      </c>
      <c r="N1253" s="39" t="str">
        <f>IF(N$1&gt;$AE$1,"-",IFERROR(IF(DATEDIF('Base de données'!$A1253,N$1,"d")&lt;&gt;0,"",'Base de données'!$B1253),""))</f>
        <v/>
      </c>
      <c r="O1253" s="39" t="str">
        <f>IF(O$1&gt;$AE$1,"-",IFERROR(IF(DATEDIF('Base de données'!$A1253,O$1,"d")&lt;&gt;0,"",'Base de données'!$B1253),""))</f>
        <v>0OW78</v>
      </c>
      <c r="P1253" s="39" t="str">
        <f>IF(P$1&gt;$AE$1,"-",IFERROR(IF(DATEDIF('Base de données'!$A1253,P$1,"d")&lt;&gt;0,"",'Base de données'!$B1253),""))</f>
        <v/>
      </c>
      <c r="Q1253" s="39" t="str">
        <f>IF(Q$1&gt;$AE$1,"-",IFERROR(IF(DATEDIF('Base de données'!$A1253,Q$1,"d")&lt;&gt;0,"",'Base de données'!$B1253),""))</f>
        <v/>
      </c>
      <c r="R1253" s="39" t="str">
        <f>IF(R$1&gt;$AE$1,"-",IFERROR(IF(DATEDIF('Base de données'!$A1253,R$1,"d")&lt;&gt;0,"",'Base de données'!$B1253),""))</f>
        <v/>
      </c>
      <c r="S1253" s="39" t="str">
        <f>IF(S$1&gt;$AE$1,"-",IFERROR(IF(DATEDIF('Base de données'!$A1253,S$1,"d")&lt;&gt;0,"",'Base de données'!$B1253),""))</f>
        <v/>
      </c>
      <c r="T1253" s="39" t="str">
        <f>IF(T$1&gt;$AE$1,"-",IFERROR(IF(DATEDIF('Base de données'!$A1253,T$1,"d")&lt;&gt;0,"",'Base de données'!$B1253),""))</f>
        <v/>
      </c>
      <c r="U1253" s="39" t="str">
        <f>IF(U$1&gt;$AE$1,"-",IFERROR(IF(DATEDIF('Base de données'!$A1253,U$1,"d")&lt;&gt;0,"",'Base de données'!$B1253),""))</f>
        <v/>
      </c>
      <c r="V1253" s="39" t="str">
        <f>IF(V$1&gt;$AE$1,"-",IFERROR(IF(DATEDIF('Base de données'!$A1253,V$1,"d")&lt;&gt;0,"",'Base de données'!$B1253),""))</f>
        <v/>
      </c>
      <c r="W1253" s="34"/>
      <c r="X1253" s="30" t="str">
        <f>'Base de données'!$C1253&amp;" "&amp;'Base de données'!$D1253</f>
        <v>Lebrun Roland</v>
      </c>
      <c r="Y1253" s="31">
        <f>COUNTIF('Base de données'!$B:$B,'Base de données'!$B1253)</f>
        <v>12</v>
      </c>
      <c r="AA1253" s="87" cm="1">
        <f t="array" aca="1" ref="AA1253" ca="1">INDIRECT("'Base de données'!A" &amp; ROW(Y1253))</f>
        <v>45778</v>
      </c>
      <c r="AB1253" s="51" t="str" cm="1">
        <f t="array" aca="1" ref="AB1253" ca="1">INDIRECT("'Base de données'!B" &amp; ROW(Z1253))</f>
        <v>0OW78</v>
      </c>
    </row>
    <row r="1254" spans="1:28" x14ac:dyDescent="0.3">
      <c r="A1254" s="41" t="str">
        <f ca="1">IF(IF(AND($B1254&lt;&gt;"-",$B1254=$E1254),"Entrée et sortie","-")="Entrée et sortie",'Base de données'!$B1254,"-")</f>
        <v>-</v>
      </c>
      <c r="B1254" s="41" t="str">
        <f t="shared" ca="1" si="79"/>
        <v>-</v>
      </c>
      <c r="C1254" s="41" t="str">
        <f t="shared" ca="1" si="80"/>
        <v>-</v>
      </c>
      <c r="D1254" s="41" t="str">
        <f>IF($F1254="sortie en cours d'année",'Base de données'!$B1254,"-")</f>
        <v>-</v>
      </c>
      <c r="E1254" s="41" t="str">
        <f>IF($H1254="entrée en cours d'année",'Base de données'!$B1254,"-")</f>
        <v>-</v>
      </c>
      <c r="F1254" s="37" t="str">
        <f t="shared" si="77"/>
        <v/>
      </c>
      <c r="G1254" s="37" t="str">
        <f>IF($J1254="mouvement",_xlfn.XLOOKUP('Base de données'!$B1254,$V:$V,$V:$V,0),"")</f>
        <v/>
      </c>
      <c r="H1254" s="37" t="str">
        <f t="shared" si="78"/>
        <v/>
      </c>
      <c r="I1254" s="37" t="str">
        <f>IF($J1254="mouvement",_xlfn.XLOOKUP('Base de données'!$B1254,$K:$K,$K:$K,0),"")</f>
        <v/>
      </c>
      <c r="J1254" s="38" t="str">
        <f>IF(AND(Y1254&lt;&gt;MAX(Y:Y),COUNTIF(K1254:V1254,'Base de données'!$B1254)&gt;0),"mouvement","")</f>
        <v/>
      </c>
      <c r="K1254" s="39" t="str">
        <f>IF(K$1&gt;$AE$1,"-",IFERROR(IF(DATEDIF('Base de données'!$A1254,K$1,"d")&lt;&gt;0,"",'Base de données'!$B1254),""))</f>
        <v/>
      </c>
      <c r="L1254" s="39" t="str">
        <f>IF(L$1&gt;$AE$1,"-",IFERROR(IF(DATEDIF('Base de données'!$A1254,L$1,"d")&lt;&gt;0,"",'Base de données'!$B1254),""))</f>
        <v/>
      </c>
      <c r="M1254" s="39" t="str">
        <f>IF(M$1&gt;$AE$1,"-",IFERROR(IF(DATEDIF('Base de données'!$A1254,M$1,"d")&lt;&gt;0,"",'Base de données'!$B1254),""))</f>
        <v/>
      </c>
      <c r="N1254" s="39" t="str">
        <f>IF(N$1&gt;$AE$1,"-",IFERROR(IF(DATEDIF('Base de données'!$A1254,N$1,"d")&lt;&gt;0,"",'Base de données'!$B1254),""))</f>
        <v/>
      </c>
      <c r="O1254" s="39" t="str">
        <f>IF(O$1&gt;$AE$1,"-",IFERROR(IF(DATEDIF('Base de données'!$A1254,O$1,"d")&lt;&gt;0,"",'Base de données'!$B1254),""))</f>
        <v>C7CSB</v>
      </c>
      <c r="P1254" s="39" t="str">
        <f>IF(P$1&gt;$AE$1,"-",IFERROR(IF(DATEDIF('Base de données'!$A1254,P$1,"d")&lt;&gt;0,"",'Base de données'!$B1254),""))</f>
        <v/>
      </c>
      <c r="Q1254" s="39" t="str">
        <f>IF(Q$1&gt;$AE$1,"-",IFERROR(IF(DATEDIF('Base de données'!$A1254,Q$1,"d")&lt;&gt;0,"",'Base de données'!$B1254),""))</f>
        <v/>
      </c>
      <c r="R1254" s="39" t="str">
        <f>IF(R$1&gt;$AE$1,"-",IFERROR(IF(DATEDIF('Base de données'!$A1254,R$1,"d")&lt;&gt;0,"",'Base de données'!$B1254),""))</f>
        <v/>
      </c>
      <c r="S1254" s="39" t="str">
        <f>IF(S$1&gt;$AE$1,"-",IFERROR(IF(DATEDIF('Base de données'!$A1254,S$1,"d")&lt;&gt;0,"",'Base de données'!$B1254),""))</f>
        <v/>
      </c>
      <c r="T1254" s="39" t="str">
        <f>IF(T$1&gt;$AE$1,"-",IFERROR(IF(DATEDIF('Base de données'!$A1254,T$1,"d")&lt;&gt;0,"",'Base de données'!$B1254),""))</f>
        <v/>
      </c>
      <c r="U1254" s="39" t="str">
        <f>IF(U$1&gt;$AE$1,"-",IFERROR(IF(DATEDIF('Base de données'!$A1254,U$1,"d")&lt;&gt;0,"",'Base de données'!$B1254),""))</f>
        <v/>
      </c>
      <c r="V1254" s="39" t="str">
        <f>IF(V$1&gt;$AE$1,"-",IFERROR(IF(DATEDIF('Base de données'!$A1254,V$1,"d")&lt;&gt;0,"",'Base de données'!$B1254),""))</f>
        <v/>
      </c>
      <c r="W1254" s="34"/>
      <c r="X1254" s="30" t="str">
        <f>'Base de données'!$C1254&amp;" "&amp;'Base de données'!$D1254</f>
        <v>Germain Stéphane</v>
      </c>
      <c r="Y1254" s="31">
        <f>COUNTIF('Base de données'!$B:$B,'Base de données'!$B1254)</f>
        <v>12</v>
      </c>
      <c r="AA1254" s="87" cm="1">
        <f t="array" aca="1" ref="AA1254" ca="1">INDIRECT("'Base de données'!A" &amp; ROW(Y1254))</f>
        <v>45778</v>
      </c>
      <c r="AB1254" s="51" t="str" cm="1">
        <f t="array" aca="1" ref="AB1254" ca="1">INDIRECT("'Base de données'!B" &amp; ROW(Z1254))</f>
        <v>C7CSB</v>
      </c>
    </row>
    <row r="1255" spans="1:28" x14ac:dyDescent="0.3">
      <c r="A1255" s="41" t="str">
        <f ca="1">IF(IF(AND($B1255&lt;&gt;"-",$B1255=$E1255),"Entrée et sortie","-")="Entrée et sortie",'Base de données'!$B1255,"-")</f>
        <v>-</v>
      </c>
      <c r="B1255" s="41" t="str">
        <f t="shared" ca="1" si="79"/>
        <v>-</v>
      </c>
      <c r="C1255" s="41" t="str">
        <f t="shared" ca="1" si="80"/>
        <v>-</v>
      </c>
      <c r="D1255" s="41" t="str">
        <f>IF($F1255="sortie en cours d'année",'Base de données'!$B1255,"-")</f>
        <v>-</v>
      </c>
      <c r="E1255" s="41" t="str">
        <f>IF($H1255="entrée en cours d'année",'Base de données'!$B1255,"-")</f>
        <v>-</v>
      </c>
      <c r="F1255" s="37" t="str">
        <f t="shared" si="77"/>
        <v/>
      </c>
      <c r="G1255" s="37" t="str">
        <f>IF($J1255="mouvement",_xlfn.XLOOKUP('Base de données'!$B1255,$V:$V,$V:$V,0),"")</f>
        <v/>
      </c>
      <c r="H1255" s="37" t="str">
        <f t="shared" si="78"/>
        <v/>
      </c>
      <c r="I1255" s="37" t="str">
        <f>IF($J1255="mouvement",_xlfn.XLOOKUP('Base de données'!$B1255,$K:$K,$K:$K,0),"")</f>
        <v/>
      </c>
      <c r="J1255" s="38" t="str">
        <f>IF(AND(Y1255&lt;&gt;MAX(Y:Y),COUNTIF(K1255:V1255,'Base de données'!$B1255)&gt;0),"mouvement","")</f>
        <v/>
      </c>
      <c r="K1255" s="39" t="str">
        <f>IF(K$1&gt;$AE$1,"-",IFERROR(IF(DATEDIF('Base de données'!$A1255,K$1,"d")&lt;&gt;0,"",'Base de données'!$B1255),""))</f>
        <v/>
      </c>
      <c r="L1255" s="39" t="str">
        <f>IF(L$1&gt;$AE$1,"-",IFERROR(IF(DATEDIF('Base de données'!$A1255,L$1,"d")&lt;&gt;0,"",'Base de données'!$B1255),""))</f>
        <v/>
      </c>
      <c r="M1255" s="39" t="str">
        <f>IF(M$1&gt;$AE$1,"-",IFERROR(IF(DATEDIF('Base de données'!$A1255,M$1,"d")&lt;&gt;0,"",'Base de données'!$B1255),""))</f>
        <v/>
      </c>
      <c r="N1255" s="39" t="str">
        <f>IF(N$1&gt;$AE$1,"-",IFERROR(IF(DATEDIF('Base de données'!$A1255,N$1,"d")&lt;&gt;0,"",'Base de données'!$B1255),""))</f>
        <v/>
      </c>
      <c r="O1255" s="39" t="str">
        <f>IF(O$1&gt;$AE$1,"-",IFERROR(IF(DATEDIF('Base de données'!$A1255,O$1,"d")&lt;&gt;0,"",'Base de données'!$B1255),""))</f>
        <v>4FZFQ</v>
      </c>
      <c r="P1255" s="39" t="str">
        <f>IF(P$1&gt;$AE$1,"-",IFERROR(IF(DATEDIF('Base de données'!$A1255,P$1,"d")&lt;&gt;0,"",'Base de données'!$B1255),""))</f>
        <v/>
      </c>
      <c r="Q1255" s="39" t="str">
        <f>IF(Q$1&gt;$AE$1,"-",IFERROR(IF(DATEDIF('Base de données'!$A1255,Q$1,"d")&lt;&gt;0,"",'Base de données'!$B1255),""))</f>
        <v/>
      </c>
      <c r="R1255" s="39" t="str">
        <f>IF(R$1&gt;$AE$1,"-",IFERROR(IF(DATEDIF('Base de données'!$A1255,R$1,"d")&lt;&gt;0,"",'Base de données'!$B1255),""))</f>
        <v/>
      </c>
      <c r="S1255" s="39" t="str">
        <f>IF(S$1&gt;$AE$1,"-",IFERROR(IF(DATEDIF('Base de données'!$A1255,S$1,"d")&lt;&gt;0,"",'Base de données'!$B1255),""))</f>
        <v/>
      </c>
      <c r="T1255" s="39" t="str">
        <f>IF(T$1&gt;$AE$1,"-",IFERROR(IF(DATEDIF('Base de données'!$A1255,T$1,"d")&lt;&gt;0,"",'Base de données'!$B1255),""))</f>
        <v/>
      </c>
      <c r="U1255" s="39" t="str">
        <f>IF(U$1&gt;$AE$1,"-",IFERROR(IF(DATEDIF('Base de données'!$A1255,U$1,"d")&lt;&gt;0,"",'Base de données'!$B1255),""))</f>
        <v/>
      </c>
      <c r="V1255" s="39" t="str">
        <f>IF(V$1&gt;$AE$1,"-",IFERROR(IF(DATEDIF('Base de données'!$A1255,V$1,"d")&lt;&gt;0,"",'Base de données'!$B1255),""))</f>
        <v/>
      </c>
      <c r="W1255" s="34"/>
      <c r="X1255" s="30" t="str">
        <f>'Base de données'!$C1255&amp;" "&amp;'Base de données'!$D1255</f>
        <v>Michel Éric</v>
      </c>
      <c r="Y1255" s="31">
        <f>COUNTIF('Base de données'!$B:$B,'Base de données'!$B1255)</f>
        <v>12</v>
      </c>
      <c r="AA1255" s="87" cm="1">
        <f t="array" aca="1" ref="AA1255" ca="1">INDIRECT("'Base de données'!A" &amp; ROW(Y1255))</f>
        <v>45778</v>
      </c>
      <c r="AB1255" s="51" t="str" cm="1">
        <f t="array" aca="1" ref="AB1255" ca="1">INDIRECT("'Base de données'!B" &amp; ROW(Z1255))</f>
        <v>4FZFQ</v>
      </c>
    </row>
    <row r="1256" spans="1:28" x14ac:dyDescent="0.3">
      <c r="A1256" s="41" t="str">
        <f ca="1">IF(IF(AND($B1256&lt;&gt;"-",$B1256=$E1256),"Entrée et sortie","-")="Entrée et sortie",'Base de données'!$B1256,"-")</f>
        <v>-</v>
      </c>
      <c r="B1256" s="41" t="str">
        <f t="shared" ca="1" si="79"/>
        <v>-</v>
      </c>
      <c r="C1256" s="41" t="str">
        <f t="shared" ca="1" si="80"/>
        <v>-</v>
      </c>
      <c r="D1256" s="41" t="str">
        <f>IF($F1256="sortie en cours d'année",'Base de données'!$B1256,"-")</f>
        <v>-</v>
      </c>
      <c r="E1256" s="41" t="str">
        <f>IF($H1256="entrée en cours d'année",'Base de données'!$B1256,"-")</f>
        <v>-</v>
      </c>
      <c r="F1256" s="37" t="str">
        <f t="shared" si="77"/>
        <v/>
      </c>
      <c r="G1256" s="37" t="str">
        <f>IF($J1256="mouvement",_xlfn.XLOOKUP('Base de données'!$B1256,$V:$V,$V:$V,0),"")</f>
        <v/>
      </c>
      <c r="H1256" s="37" t="str">
        <f t="shared" si="78"/>
        <v/>
      </c>
      <c r="I1256" s="37" t="str">
        <f>IF($J1256="mouvement",_xlfn.XLOOKUP('Base de données'!$B1256,$K:$K,$K:$K,0),"")</f>
        <v/>
      </c>
      <c r="J1256" s="38" t="str">
        <f>IF(AND(Y1256&lt;&gt;MAX(Y:Y),COUNTIF(K1256:V1256,'Base de données'!$B1256)&gt;0),"mouvement","")</f>
        <v/>
      </c>
      <c r="K1256" s="39" t="str">
        <f>IF(K$1&gt;$AE$1,"-",IFERROR(IF(DATEDIF('Base de données'!$A1256,K$1,"d")&lt;&gt;0,"",'Base de données'!$B1256),""))</f>
        <v/>
      </c>
      <c r="L1256" s="39" t="str">
        <f>IF(L$1&gt;$AE$1,"-",IFERROR(IF(DATEDIF('Base de données'!$A1256,L$1,"d")&lt;&gt;0,"",'Base de données'!$B1256),""))</f>
        <v/>
      </c>
      <c r="M1256" s="39" t="str">
        <f>IF(M$1&gt;$AE$1,"-",IFERROR(IF(DATEDIF('Base de données'!$A1256,M$1,"d")&lt;&gt;0,"",'Base de données'!$B1256),""))</f>
        <v/>
      </c>
      <c r="N1256" s="39" t="str">
        <f>IF(N$1&gt;$AE$1,"-",IFERROR(IF(DATEDIF('Base de données'!$A1256,N$1,"d")&lt;&gt;0,"",'Base de données'!$B1256),""))</f>
        <v/>
      </c>
      <c r="O1256" s="39" t="str">
        <f>IF(O$1&gt;$AE$1,"-",IFERROR(IF(DATEDIF('Base de données'!$A1256,O$1,"d")&lt;&gt;0,"",'Base de données'!$B1256),""))</f>
        <v>Y24HP</v>
      </c>
      <c r="P1256" s="39" t="str">
        <f>IF(P$1&gt;$AE$1,"-",IFERROR(IF(DATEDIF('Base de données'!$A1256,P$1,"d")&lt;&gt;0,"",'Base de données'!$B1256),""))</f>
        <v/>
      </c>
      <c r="Q1256" s="39" t="str">
        <f>IF(Q$1&gt;$AE$1,"-",IFERROR(IF(DATEDIF('Base de données'!$A1256,Q$1,"d")&lt;&gt;0,"",'Base de données'!$B1256),""))</f>
        <v/>
      </c>
      <c r="R1256" s="39" t="str">
        <f>IF(R$1&gt;$AE$1,"-",IFERROR(IF(DATEDIF('Base de données'!$A1256,R$1,"d")&lt;&gt;0,"",'Base de données'!$B1256),""))</f>
        <v/>
      </c>
      <c r="S1256" s="39" t="str">
        <f>IF(S$1&gt;$AE$1,"-",IFERROR(IF(DATEDIF('Base de données'!$A1256,S$1,"d")&lt;&gt;0,"",'Base de données'!$B1256),""))</f>
        <v/>
      </c>
      <c r="T1256" s="39" t="str">
        <f>IF(T$1&gt;$AE$1,"-",IFERROR(IF(DATEDIF('Base de données'!$A1256,T$1,"d")&lt;&gt;0,"",'Base de données'!$B1256),""))</f>
        <v/>
      </c>
      <c r="U1256" s="39" t="str">
        <f>IF(U$1&gt;$AE$1,"-",IFERROR(IF(DATEDIF('Base de données'!$A1256,U$1,"d")&lt;&gt;0,"",'Base de données'!$B1256),""))</f>
        <v/>
      </c>
      <c r="V1256" s="39" t="str">
        <f>IF(V$1&gt;$AE$1,"-",IFERROR(IF(DATEDIF('Base de données'!$A1256,V$1,"d")&lt;&gt;0,"",'Base de données'!$B1256),""))</f>
        <v/>
      </c>
      <c r="W1256" s="34"/>
      <c r="X1256" s="30" t="str">
        <f>'Base de données'!$C1256&amp;" "&amp;'Base de données'!$D1256</f>
        <v>Lesage Alphonse</v>
      </c>
      <c r="Y1256" s="31">
        <f>COUNTIF('Base de données'!$B:$B,'Base de données'!$B1256)</f>
        <v>12</v>
      </c>
      <c r="AA1256" s="87" cm="1">
        <f t="array" aca="1" ref="AA1256" ca="1">INDIRECT("'Base de données'!A" &amp; ROW(Y1256))</f>
        <v>45778</v>
      </c>
      <c r="AB1256" s="51" t="str" cm="1">
        <f t="array" aca="1" ref="AB1256" ca="1">INDIRECT("'Base de données'!B" &amp; ROW(Z1256))</f>
        <v>Y24HP</v>
      </c>
    </row>
    <row r="1257" spans="1:28" x14ac:dyDescent="0.3">
      <c r="A1257" s="41" t="str">
        <f ca="1">IF(IF(AND($B1257&lt;&gt;"-",$B1257=$E1257),"Entrée et sortie","-")="Entrée et sortie",'Base de données'!$B1257,"-")</f>
        <v>-</v>
      </c>
      <c r="B1257" s="41" t="str">
        <f t="shared" ca="1" si="79"/>
        <v>-</v>
      </c>
      <c r="C1257" s="41" t="str">
        <f t="shared" ca="1" si="80"/>
        <v>-</v>
      </c>
      <c r="D1257" s="41" t="str">
        <f>IF($F1257="sortie en cours d'année",'Base de données'!$B1257,"-")</f>
        <v>-</v>
      </c>
      <c r="E1257" s="41" t="str">
        <f>IF($H1257="entrée en cours d'année",'Base de données'!$B1257,"-")</f>
        <v>-</v>
      </c>
      <c r="F1257" s="37" t="str">
        <f t="shared" si="77"/>
        <v/>
      </c>
      <c r="G1257" s="37" t="str">
        <f>IF($J1257="mouvement",_xlfn.XLOOKUP('Base de données'!$B1257,$V:$V,$V:$V,0),"")</f>
        <v/>
      </c>
      <c r="H1257" s="37" t="str">
        <f t="shared" si="78"/>
        <v/>
      </c>
      <c r="I1257" s="37" t="str">
        <f>IF($J1257="mouvement",_xlfn.XLOOKUP('Base de données'!$B1257,$K:$K,$K:$K,0),"")</f>
        <v/>
      </c>
      <c r="J1257" s="38" t="str">
        <f>IF(AND(Y1257&lt;&gt;MAX(Y:Y),COUNTIF(K1257:V1257,'Base de données'!$B1257)&gt;0),"mouvement","")</f>
        <v/>
      </c>
      <c r="K1257" s="39" t="str">
        <f>IF(K$1&gt;$AE$1,"-",IFERROR(IF(DATEDIF('Base de données'!$A1257,K$1,"d")&lt;&gt;0,"",'Base de données'!$B1257),""))</f>
        <v/>
      </c>
      <c r="L1257" s="39" t="str">
        <f>IF(L$1&gt;$AE$1,"-",IFERROR(IF(DATEDIF('Base de données'!$A1257,L$1,"d")&lt;&gt;0,"",'Base de données'!$B1257),""))</f>
        <v/>
      </c>
      <c r="M1257" s="39" t="str">
        <f>IF(M$1&gt;$AE$1,"-",IFERROR(IF(DATEDIF('Base de données'!$A1257,M$1,"d")&lt;&gt;0,"",'Base de données'!$B1257),""))</f>
        <v/>
      </c>
      <c r="N1257" s="39" t="str">
        <f>IF(N$1&gt;$AE$1,"-",IFERROR(IF(DATEDIF('Base de données'!$A1257,N$1,"d")&lt;&gt;0,"",'Base de données'!$B1257),""))</f>
        <v/>
      </c>
      <c r="O1257" s="39" t="str">
        <f>IF(O$1&gt;$AE$1,"-",IFERROR(IF(DATEDIF('Base de données'!$A1257,O$1,"d")&lt;&gt;0,"",'Base de données'!$B1257),""))</f>
        <v>9B31P</v>
      </c>
      <c r="P1257" s="39" t="str">
        <f>IF(P$1&gt;$AE$1,"-",IFERROR(IF(DATEDIF('Base de données'!$A1257,P$1,"d")&lt;&gt;0,"",'Base de données'!$B1257),""))</f>
        <v/>
      </c>
      <c r="Q1257" s="39" t="str">
        <f>IF(Q$1&gt;$AE$1,"-",IFERROR(IF(DATEDIF('Base de données'!$A1257,Q$1,"d")&lt;&gt;0,"",'Base de données'!$B1257),""))</f>
        <v/>
      </c>
      <c r="R1257" s="39" t="str">
        <f>IF(R$1&gt;$AE$1,"-",IFERROR(IF(DATEDIF('Base de données'!$A1257,R$1,"d")&lt;&gt;0,"",'Base de données'!$B1257),""))</f>
        <v/>
      </c>
      <c r="S1257" s="39" t="str">
        <f>IF(S$1&gt;$AE$1,"-",IFERROR(IF(DATEDIF('Base de données'!$A1257,S$1,"d")&lt;&gt;0,"",'Base de données'!$B1257),""))</f>
        <v/>
      </c>
      <c r="T1257" s="39" t="str">
        <f>IF(T$1&gt;$AE$1,"-",IFERROR(IF(DATEDIF('Base de données'!$A1257,T$1,"d")&lt;&gt;0,"",'Base de données'!$B1257),""))</f>
        <v/>
      </c>
      <c r="U1257" s="39" t="str">
        <f>IF(U$1&gt;$AE$1,"-",IFERROR(IF(DATEDIF('Base de données'!$A1257,U$1,"d")&lt;&gt;0,"",'Base de données'!$B1257),""))</f>
        <v/>
      </c>
      <c r="V1257" s="39" t="str">
        <f>IF(V$1&gt;$AE$1,"-",IFERROR(IF(DATEDIF('Base de données'!$A1257,V$1,"d")&lt;&gt;0,"",'Base de données'!$B1257),""))</f>
        <v/>
      </c>
      <c r="W1257" s="34"/>
      <c r="X1257" s="30" t="str">
        <f>'Base de données'!$C1257&amp;" "&amp;'Base de données'!$D1257</f>
        <v>Masse Célina</v>
      </c>
      <c r="Y1257" s="31">
        <f>COUNTIF('Base de données'!$B:$B,'Base de données'!$B1257)</f>
        <v>12</v>
      </c>
      <c r="AA1257" s="87" cm="1">
        <f t="array" aca="1" ref="AA1257" ca="1">INDIRECT("'Base de données'!A" &amp; ROW(Y1257))</f>
        <v>45778</v>
      </c>
      <c r="AB1257" s="51" t="str" cm="1">
        <f t="array" aca="1" ref="AB1257" ca="1">INDIRECT("'Base de données'!B" &amp; ROW(Z1257))</f>
        <v>9B31P</v>
      </c>
    </row>
    <row r="1258" spans="1:28" x14ac:dyDescent="0.3">
      <c r="A1258" s="41" t="str">
        <f ca="1">IF(IF(AND($B1258&lt;&gt;"-",$B1258=$E1258),"Entrée et sortie","-")="Entrée et sortie",'Base de données'!$B1258,"-")</f>
        <v>-</v>
      </c>
      <c r="B1258" s="41" t="str">
        <f t="shared" ca="1" si="79"/>
        <v>-</v>
      </c>
      <c r="C1258" s="41" t="str">
        <f t="shared" ca="1" si="80"/>
        <v>-</v>
      </c>
      <c r="D1258" s="41" t="str">
        <f>IF($F1258="sortie en cours d'année",'Base de données'!$B1258,"-")</f>
        <v>-</v>
      </c>
      <c r="E1258" s="41" t="str">
        <f>IF($H1258="entrée en cours d'année",'Base de données'!$B1258,"-")</f>
        <v>-</v>
      </c>
      <c r="F1258" s="37" t="str">
        <f t="shared" si="77"/>
        <v/>
      </c>
      <c r="G1258" s="37" t="str">
        <f>IF($J1258="mouvement",_xlfn.XLOOKUP('Base de données'!$B1258,$V:$V,$V:$V,0),"")</f>
        <v/>
      </c>
      <c r="H1258" s="37" t="str">
        <f t="shared" si="78"/>
        <v/>
      </c>
      <c r="I1258" s="37" t="str">
        <f>IF($J1258="mouvement",_xlfn.XLOOKUP('Base de données'!$B1258,$K:$K,$K:$K,0),"")</f>
        <v/>
      </c>
      <c r="J1258" s="38" t="str">
        <f>IF(AND(Y1258&lt;&gt;MAX(Y:Y),COUNTIF(K1258:V1258,'Base de données'!$B1258)&gt;0),"mouvement","")</f>
        <v/>
      </c>
      <c r="K1258" s="39" t="str">
        <f>IF(K$1&gt;$AE$1,"-",IFERROR(IF(DATEDIF('Base de données'!$A1258,K$1,"d")&lt;&gt;0,"",'Base de données'!$B1258),""))</f>
        <v/>
      </c>
      <c r="L1258" s="39" t="str">
        <f>IF(L$1&gt;$AE$1,"-",IFERROR(IF(DATEDIF('Base de données'!$A1258,L$1,"d")&lt;&gt;0,"",'Base de données'!$B1258),""))</f>
        <v/>
      </c>
      <c r="M1258" s="39" t="str">
        <f>IF(M$1&gt;$AE$1,"-",IFERROR(IF(DATEDIF('Base de données'!$A1258,M$1,"d")&lt;&gt;0,"",'Base de données'!$B1258),""))</f>
        <v/>
      </c>
      <c r="N1258" s="39" t="str">
        <f>IF(N$1&gt;$AE$1,"-",IFERROR(IF(DATEDIF('Base de données'!$A1258,N$1,"d")&lt;&gt;0,"",'Base de données'!$B1258),""))</f>
        <v/>
      </c>
      <c r="O1258" s="39" t="str">
        <f>IF(O$1&gt;$AE$1,"-",IFERROR(IF(DATEDIF('Base de données'!$A1258,O$1,"d")&lt;&gt;0,"",'Base de données'!$B1258),""))</f>
        <v>PIJ3L</v>
      </c>
      <c r="P1258" s="39" t="str">
        <f>IF(P$1&gt;$AE$1,"-",IFERROR(IF(DATEDIF('Base de données'!$A1258,P$1,"d")&lt;&gt;0,"",'Base de données'!$B1258),""))</f>
        <v/>
      </c>
      <c r="Q1258" s="39" t="str">
        <f>IF(Q$1&gt;$AE$1,"-",IFERROR(IF(DATEDIF('Base de données'!$A1258,Q$1,"d")&lt;&gt;0,"",'Base de données'!$B1258),""))</f>
        <v/>
      </c>
      <c r="R1258" s="39" t="str">
        <f>IF(R$1&gt;$AE$1,"-",IFERROR(IF(DATEDIF('Base de données'!$A1258,R$1,"d")&lt;&gt;0,"",'Base de données'!$B1258),""))</f>
        <v/>
      </c>
      <c r="S1258" s="39" t="str">
        <f>IF(S$1&gt;$AE$1,"-",IFERROR(IF(DATEDIF('Base de données'!$A1258,S$1,"d")&lt;&gt;0,"",'Base de données'!$B1258),""))</f>
        <v/>
      </c>
      <c r="T1258" s="39" t="str">
        <f>IF(T$1&gt;$AE$1,"-",IFERROR(IF(DATEDIF('Base de données'!$A1258,T$1,"d")&lt;&gt;0,"",'Base de données'!$B1258),""))</f>
        <v/>
      </c>
      <c r="U1258" s="39" t="str">
        <f>IF(U$1&gt;$AE$1,"-",IFERROR(IF(DATEDIF('Base de données'!$A1258,U$1,"d")&lt;&gt;0,"",'Base de données'!$B1258),""))</f>
        <v/>
      </c>
      <c r="V1258" s="39" t="str">
        <f>IF(V$1&gt;$AE$1,"-",IFERROR(IF(DATEDIF('Base de données'!$A1258,V$1,"d")&lt;&gt;0,"",'Base de données'!$B1258),""))</f>
        <v/>
      </c>
      <c r="W1258" s="34"/>
      <c r="X1258" s="30" t="str">
        <f>'Base de données'!$C1258&amp;" "&amp;'Base de données'!$D1258</f>
        <v>Hubert Charlotte</v>
      </c>
      <c r="Y1258" s="31">
        <f>COUNTIF('Base de données'!$B:$B,'Base de données'!$B1258)</f>
        <v>12</v>
      </c>
      <c r="AA1258" s="87" cm="1">
        <f t="array" aca="1" ref="AA1258" ca="1">INDIRECT("'Base de données'!A" &amp; ROW(Y1258))</f>
        <v>45778</v>
      </c>
      <c r="AB1258" s="51" t="str" cm="1">
        <f t="array" aca="1" ref="AB1258" ca="1">INDIRECT("'Base de données'!B" &amp; ROW(Z1258))</f>
        <v>PIJ3L</v>
      </c>
    </row>
    <row r="1259" spans="1:28" x14ac:dyDescent="0.3">
      <c r="A1259" s="41" t="str">
        <f ca="1">IF(IF(AND($B1259&lt;&gt;"-",$B1259=$E1259),"Entrée et sortie","-")="Entrée et sortie",'Base de données'!$B1259,"-")</f>
        <v>-</v>
      </c>
      <c r="B1259" s="41" t="str">
        <f t="shared" ca="1" si="79"/>
        <v>-</v>
      </c>
      <c r="C1259" s="41" t="str">
        <f t="shared" ca="1" si="80"/>
        <v>-</v>
      </c>
      <c r="D1259" s="41" t="str">
        <f>IF($F1259="sortie en cours d'année",'Base de données'!$B1259,"-")</f>
        <v>-</v>
      </c>
      <c r="E1259" s="41" t="str">
        <f>IF($H1259="entrée en cours d'année",'Base de données'!$B1259,"-")</f>
        <v>-</v>
      </c>
      <c r="F1259" s="37" t="str">
        <f t="shared" si="77"/>
        <v/>
      </c>
      <c r="G1259" s="37" t="str">
        <f>IF($J1259="mouvement",_xlfn.XLOOKUP('Base de données'!$B1259,$V:$V,$V:$V,0),"")</f>
        <v/>
      </c>
      <c r="H1259" s="37" t="str">
        <f t="shared" si="78"/>
        <v/>
      </c>
      <c r="I1259" s="37" t="str">
        <f>IF($J1259="mouvement",_xlfn.XLOOKUP('Base de données'!$B1259,$K:$K,$K:$K,0),"")</f>
        <v/>
      </c>
      <c r="J1259" s="38" t="str">
        <f>IF(AND(Y1259&lt;&gt;MAX(Y:Y),COUNTIF(K1259:V1259,'Base de données'!$B1259)&gt;0),"mouvement","")</f>
        <v/>
      </c>
      <c r="K1259" s="39" t="str">
        <f>IF(K$1&gt;$AE$1,"-",IFERROR(IF(DATEDIF('Base de données'!$A1259,K$1,"d")&lt;&gt;0,"",'Base de données'!$B1259),""))</f>
        <v/>
      </c>
      <c r="L1259" s="39" t="str">
        <f>IF(L$1&gt;$AE$1,"-",IFERROR(IF(DATEDIF('Base de données'!$A1259,L$1,"d")&lt;&gt;0,"",'Base de données'!$B1259),""))</f>
        <v/>
      </c>
      <c r="M1259" s="39" t="str">
        <f>IF(M$1&gt;$AE$1,"-",IFERROR(IF(DATEDIF('Base de données'!$A1259,M$1,"d")&lt;&gt;0,"",'Base de données'!$B1259),""))</f>
        <v/>
      </c>
      <c r="N1259" s="39" t="str">
        <f>IF(N$1&gt;$AE$1,"-",IFERROR(IF(DATEDIF('Base de données'!$A1259,N$1,"d")&lt;&gt;0,"",'Base de données'!$B1259),""))</f>
        <v/>
      </c>
      <c r="O1259" s="39" t="str">
        <f>IF(O$1&gt;$AE$1,"-",IFERROR(IF(DATEDIF('Base de données'!$A1259,O$1,"d")&lt;&gt;0,"",'Base de données'!$B1259),""))</f>
        <v>826C3</v>
      </c>
      <c r="P1259" s="39" t="str">
        <f>IF(P$1&gt;$AE$1,"-",IFERROR(IF(DATEDIF('Base de données'!$A1259,P$1,"d")&lt;&gt;0,"",'Base de données'!$B1259),""))</f>
        <v/>
      </c>
      <c r="Q1259" s="39" t="str">
        <f>IF(Q$1&gt;$AE$1,"-",IFERROR(IF(DATEDIF('Base de données'!$A1259,Q$1,"d")&lt;&gt;0,"",'Base de données'!$B1259),""))</f>
        <v/>
      </c>
      <c r="R1259" s="39" t="str">
        <f>IF(R$1&gt;$AE$1,"-",IFERROR(IF(DATEDIF('Base de données'!$A1259,R$1,"d")&lt;&gt;0,"",'Base de données'!$B1259),""))</f>
        <v/>
      </c>
      <c r="S1259" s="39" t="str">
        <f>IF(S$1&gt;$AE$1,"-",IFERROR(IF(DATEDIF('Base de données'!$A1259,S$1,"d")&lt;&gt;0,"",'Base de données'!$B1259),""))</f>
        <v/>
      </c>
      <c r="T1259" s="39" t="str">
        <f>IF(T$1&gt;$AE$1,"-",IFERROR(IF(DATEDIF('Base de données'!$A1259,T$1,"d")&lt;&gt;0,"",'Base de données'!$B1259),""))</f>
        <v/>
      </c>
      <c r="U1259" s="39" t="str">
        <f>IF(U$1&gt;$AE$1,"-",IFERROR(IF(DATEDIF('Base de données'!$A1259,U$1,"d")&lt;&gt;0,"",'Base de données'!$B1259),""))</f>
        <v/>
      </c>
      <c r="V1259" s="39" t="str">
        <f>IF(V$1&gt;$AE$1,"-",IFERROR(IF(DATEDIF('Base de données'!$A1259,V$1,"d")&lt;&gt;0,"",'Base de données'!$B1259),""))</f>
        <v/>
      </c>
      <c r="W1259" s="34"/>
      <c r="X1259" s="30" t="str">
        <f>'Base de données'!$C1259&amp;" "&amp;'Base de données'!$D1259</f>
        <v>Briand Gérard</v>
      </c>
      <c r="Y1259" s="31">
        <f>COUNTIF('Base de données'!$B:$B,'Base de données'!$B1259)</f>
        <v>12</v>
      </c>
      <c r="AA1259" s="87" cm="1">
        <f t="array" aca="1" ref="AA1259" ca="1">INDIRECT("'Base de données'!A" &amp; ROW(Y1259))</f>
        <v>45778</v>
      </c>
      <c r="AB1259" s="51" t="str" cm="1">
        <f t="array" aca="1" ref="AB1259" ca="1">INDIRECT("'Base de données'!B" &amp; ROW(Z1259))</f>
        <v>826C3</v>
      </c>
    </row>
    <row r="1260" spans="1:28" x14ac:dyDescent="0.3">
      <c r="A1260" s="41" t="str">
        <f ca="1">IF(IF(AND($B1260&lt;&gt;"-",$B1260=$E1260),"Entrée et sortie","-")="Entrée et sortie",'Base de données'!$B1260,"-")</f>
        <v>-</v>
      </c>
      <c r="B1260" s="41" t="str">
        <f t="shared" ca="1" si="79"/>
        <v>-</v>
      </c>
      <c r="C1260" s="41" t="str">
        <f t="shared" ca="1" si="80"/>
        <v>-</v>
      </c>
      <c r="D1260" s="41" t="str">
        <f>IF($F1260="sortie en cours d'année",'Base de données'!$B1260,"-")</f>
        <v>-</v>
      </c>
      <c r="E1260" s="41" t="str">
        <f>IF($H1260="entrée en cours d'année",'Base de données'!$B1260,"-")</f>
        <v>-</v>
      </c>
      <c r="F1260" s="37" t="str">
        <f t="shared" si="77"/>
        <v/>
      </c>
      <c r="G1260" s="37" t="str">
        <f>IF($J1260="mouvement",_xlfn.XLOOKUP('Base de données'!$B1260,$V:$V,$V:$V,0),"")</f>
        <v/>
      </c>
      <c r="H1260" s="37" t="str">
        <f t="shared" si="78"/>
        <v/>
      </c>
      <c r="I1260" s="37" t="str">
        <f>IF($J1260="mouvement",_xlfn.XLOOKUP('Base de données'!$B1260,$K:$K,$K:$K,0),"")</f>
        <v/>
      </c>
      <c r="J1260" s="38" t="str">
        <f>IF(AND(Y1260&lt;&gt;MAX(Y:Y),COUNTIF(K1260:V1260,'Base de données'!$B1260)&gt;0),"mouvement","")</f>
        <v/>
      </c>
      <c r="K1260" s="39" t="str">
        <f>IF(K$1&gt;$AE$1,"-",IFERROR(IF(DATEDIF('Base de données'!$A1260,K$1,"d")&lt;&gt;0,"",'Base de données'!$B1260),""))</f>
        <v/>
      </c>
      <c r="L1260" s="39" t="str">
        <f>IF(L$1&gt;$AE$1,"-",IFERROR(IF(DATEDIF('Base de données'!$A1260,L$1,"d")&lt;&gt;0,"",'Base de données'!$B1260),""))</f>
        <v/>
      </c>
      <c r="M1260" s="39" t="str">
        <f>IF(M$1&gt;$AE$1,"-",IFERROR(IF(DATEDIF('Base de données'!$A1260,M$1,"d")&lt;&gt;0,"",'Base de données'!$B1260),""))</f>
        <v/>
      </c>
      <c r="N1260" s="39" t="str">
        <f>IF(N$1&gt;$AE$1,"-",IFERROR(IF(DATEDIF('Base de données'!$A1260,N$1,"d")&lt;&gt;0,"",'Base de données'!$B1260),""))</f>
        <v/>
      </c>
      <c r="O1260" s="39" t="str">
        <f>IF(O$1&gt;$AE$1,"-",IFERROR(IF(DATEDIF('Base de données'!$A1260,O$1,"d")&lt;&gt;0,"",'Base de données'!$B1260),""))</f>
        <v>EQARW</v>
      </c>
      <c r="P1260" s="39" t="str">
        <f>IF(P$1&gt;$AE$1,"-",IFERROR(IF(DATEDIF('Base de données'!$A1260,P$1,"d")&lt;&gt;0,"",'Base de données'!$B1260),""))</f>
        <v/>
      </c>
      <c r="Q1260" s="39" t="str">
        <f>IF(Q$1&gt;$AE$1,"-",IFERROR(IF(DATEDIF('Base de données'!$A1260,Q$1,"d")&lt;&gt;0,"",'Base de données'!$B1260),""))</f>
        <v/>
      </c>
      <c r="R1260" s="39" t="str">
        <f>IF(R$1&gt;$AE$1,"-",IFERROR(IF(DATEDIF('Base de données'!$A1260,R$1,"d")&lt;&gt;0,"",'Base de données'!$B1260),""))</f>
        <v/>
      </c>
      <c r="S1260" s="39" t="str">
        <f>IF(S$1&gt;$AE$1,"-",IFERROR(IF(DATEDIF('Base de données'!$A1260,S$1,"d")&lt;&gt;0,"",'Base de données'!$B1260),""))</f>
        <v/>
      </c>
      <c r="T1260" s="39" t="str">
        <f>IF(T$1&gt;$AE$1,"-",IFERROR(IF(DATEDIF('Base de données'!$A1260,T$1,"d")&lt;&gt;0,"",'Base de données'!$B1260),""))</f>
        <v/>
      </c>
      <c r="U1260" s="39" t="str">
        <f>IF(U$1&gt;$AE$1,"-",IFERROR(IF(DATEDIF('Base de données'!$A1260,U$1,"d")&lt;&gt;0,"",'Base de données'!$B1260),""))</f>
        <v/>
      </c>
      <c r="V1260" s="39" t="str">
        <f>IF(V$1&gt;$AE$1,"-",IFERROR(IF(DATEDIF('Base de données'!$A1260,V$1,"d")&lt;&gt;0,"",'Base de données'!$B1260),""))</f>
        <v/>
      </c>
      <c r="W1260" s="34"/>
      <c r="X1260" s="30" t="str">
        <f>'Base de données'!$C1260&amp;" "&amp;'Base de données'!$D1260</f>
        <v>Michel Jules</v>
      </c>
      <c r="Y1260" s="31">
        <f>COUNTIF('Base de données'!$B:$B,'Base de données'!$B1260)</f>
        <v>12</v>
      </c>
      <c r="AA1260" s="87" cm="1">
        <f t="array" aca="1" ref="AA1260" ca="1">INDIRECT("'Base de données'!A" &amp; ROW(Y1260))</f>
        <v>45778</v>
      </c>
      <c r="AB1260" s="51" t="str" cm="1">
        <f t="array" aca="1" ref="AB1260" ca="1">INDIRECT("'Base de données'!B" &amp; ROW(Z1260))</f>
        <v>EQARW</v>
      </c>
    </row>
    <row r="1261" spans="1:28" x14ac:dyDescent="0.3">
      <c r="A1261" s="41" t="str">
        <f ca="1">IF(IF(AND($B1261&lt;&gt;"-",$B1261=$E1261),"Entrée et sortie","-")="Entrée et sortie",'Base de données'!$B1261,"-")</f>
        <v>-</v>
      </c>
      <c r="B1261" s="41" t="str">
        <f t="shared" ca="1" si="79"/>
        <v>-</v>
      </c>
      <c r="C1261" s="41" t="str">
        <f t="shared" ca="1" si="80"/>
        <v>-</v>
      </c>
      <c r="D1261" s="41" t="str">
        <f>IF($F1261="sortie en cours d'année",'Base de données'!$B1261,"-")</f>
        <v>-</v>
      </c>
      <c r="E1261" s="41" t="str">
        <f>IF($H1261="entrée en cours d'année",'Base de données'!$B1261,"-")</f>
        <v>-</v>
      </c>
      <c r="F1261" s="37" t="str">
        <f t="shared" si="77"/>
        <v/>
      </c>
      <c r="G1261" s="37" t="str">
        <f>IF($J1261="mouvement",_xlfn.XLOOKUP('Base de données'!$B1261,$V:$V,$V:$V,0),"")</f>
        <v/>
      </c>
      <c r="H1261" s="37" t="str">
        <f t="shared" si="78"/>
        <v/>
      </c>
      <c r="I1261" s="37" t="str">
        <f>IF($J1261="mouvement",_xlfn.XLOOKUP('Base de données'!$B1261,$K:$K,$K:$K,0),"")</f>
        <v/>
      </c>
      <c r="J1261" s="38" t="str">
        <f>IF(AND(Y1261&lt;&gt;MAX(Y:Y),COUNTIF(K1261:V1261,'Base de données'!$B1261)&gt;0),"mouvement","")</f>
        <v/>
      </c>
      <c r="K1261" s="39" t="str">
        <f>IF(K$1&gt;$AE$1,"-",IFERROR(IF(DATEDIF('Base de données'!$A1261,K$1,"d")&lt;&gt;0,"",'Base de données'!$B1261),""))</f>
        <v/>
      </c>
      <c r="L1261" s="39" t="str">
        <f>IF(L$1&gt;$AE$1,"-",IFERROR(IF(DATEDIF('Base de données'!$A1261,L$1,"d")&lt;&gt;0,"",'Base de données'!$B1261),""))</f>
        <v/>
      </c>
      <c r="M1261" s="39" t="str">
        <f>IF(M$1&gt;$AE$1,"-",IFERROR(IF(DATEDIF('Base de données'!$A1261,M$1,"d")&lt;&gt;0,"",'Base de données'!$B1261),""))</f>
        <v/>
      </c>
      <c r="N1261" s="39" t="str">
        <f>IF(N$1&gt;$AE$1,"-",IFERROR(IF(DATEDIF('Base de données'!$A1261,N$1,"d")&lt;&gt;0,"",'Base de données'!$B1261),""))</f>
        <v/>
      </c>
      <c r="O1261" s="39" t="str">
        <f>IF(O$1&gt;$AE$1,"-",IFERROR(IF(DATEDIF('Base de données'!$A1261,O$1,"d")&lt;&gt;0,"",'Base de données'!$B1261),""))</f>
        <v>H4OZ9</v>
      </c>
      <c r="P1261" s="39" t="str">
        <f>IF(P$1&gt;$AE$1,"-",IFERROR(IF(DATEDIF('Base de données'!$A1261,P$1,"d")&lt;&gt;0,"",'Base de données'!$B1261),""))</f>
        <v/>
      </c>
      <c r="Q1261" s="39" t="str">
        <f>IF(Q$1&gt;$AE$1,"-",IFERROR(IF(DATEDIF('Base de données'!$A1261,Q$1,"d")&lt;&gt;0,"",'Base de données'!$B1261),""))</f>
        <v/>
      </c>
      <c r="R1261" s="39" t="str">
        <f>IF(R$1&gt;$AE$1,"-",IFERROR(IF(DATEDIF('Base de données'!$A1261,R$1,"d")&lt;&gt;0,"",'Base de données'!$B1261),""))</f>
        <v/>
      </c>
      <c r="S1261" s="39" t="str">
        <f>IF(S$1&gt;$AE$1,"-",IFERROR(IF(DATEDIF('Base de données'!$A1261,S$1,"d")&lt;&gt;0,"",'Base de données'!$B1261),""))</f>
        <v/>
      </c>
      <c r="T1261" s="39" t="str">
        <f>IF(T$1&gt;$AE$1,"-",IFERROR(IF(DATEDIF('Base de données'!$A1261,T$1,"d")&lt;&gt;0,"",'Base de données'!$B1261),""))</f>
        <v/>
      </c>
      <c r="U1261" s="39" t="str">
        <f>IF(U$1&gt;$AE$1,"-",IFERROR(IF(DATEDIF('Base de données'!$A1261,U$1,"d")&lt;&gt;0,"",'Base de données'!$B1261),""))</f>
        <v/>
      </c>
      <c r="V1261" s="39" t="str">
        <f>IF(V$1&gt;$AE$1,"-",IFERROR(IF(DATEDIF('Base de données'!$A1261,V$1,"d")&lt;&gt;0,"",'Base de données'!$B1261),""))</f>
        <v/>
      </c>
      <c r="W1261" s="34"/>
      <c r="X1261" s="30" t="str">
        <f>'Base de données'!$C1261&amp;" "&amp;'Base de données'!$D1261</f>
        <v>Deschamps Gilbert</v>
      </c>
      <c r="Y1261" s="31">
        <f>COUNTIF('Base de données'!$B:$B,'Base de données'!$B1261)</f>
        <v>12</v>
      </c>
      <c r="AA1261" s="87" cm="1">
        <f t="array" aca="1" ref="AA1261" ca="1">INDIRECT("'Base de données'!A" &amp; ROW(Y1261))</f>
        <v>45778</v>
      </c>
      <c r="AB1261" s="51" t="str" cm="1">
        <f t="array" aca="1" ref="AB1261" ca="1">INDIRECT("'Base de données'!B" &amp; ROW(Z1261))</f>
        <v>H4OZ9</v>
      </c>
    </row>
    <row r="1262" spans="1:28" x14ac:dyDescent="0.3">
      <c r="A1262" s="41" t="str">
        <f ca="1">IF(IF(AND($B1262&lt;&gt;"-",$B1262=$E1262),"Entrée et sortie","-")="Entrée et sortie",'Base de données'!$B1262,"-")</f>
        <v>-</v>
      </c>
      <c r="B1262" s="41" t="str">
        <f t="shared" ca="1" si="79"/>
        <v>-</v>
      </c>
      <c r="C1262" s="41" t="str">
        <f t="shared" ca="1" si="80"/>
        <v>-</v>
      </c>
      <c r="D1262" s="41" t="str">
        <f>IF($F1262="sortie en cours d'année",'Base de données'!$B1262,"-")</f>
        <v>-</v>
      </c>
      <c r="E1262" s="41" t="str">
        <f>IF($H1262="entrée en cours d'année",'Base de données'!$B1262,"-")</f>
        <v>-</v>
      </c>
      <c r="F1262" s="37" t="str">
        <f t="shared" si="77"/>
        <v/>
      </c>
      <c r="G1262" s="37" t="str">
        <f>IF($J1262="mouvement",_xlfn.XLOOKUP('Base de données'!$B1262,$V:$V,$V:$V,0),"")</f>
        <v/>
      </c>
      <c r="H1262" s="37" t="str">
        <f t="shared" si="78"/>
        <v/>
      </c>
      <c r="I1262" s="37" t="str">
        <f>IF($J1262="mouvement",_xlfn.XLOOKUP('Base de données'!$B1262,$K:$K,$K:$K,0),"")</f>
        <v/>
      </c>
      <c r="J1262" s="38" t="str">
        <f>IF(AND(Y1262&lt;&gt;MAX(Y:Y),COUNTIF(K1262:V1262,'Base de données'!$B1262)&gt;0),"mouvement","")</f>
        <v/>
      </c>
      <c r="K1262" s="39" t="str">
        <f>IF(K$1&gt;$AE$1,"-",IFERROR(IF(DATEDIF('Base de données'!$A1262,K$1,"d")&lt;&gt;0,"",'Base de données'!$B1262),""))</f>
        <v/>
      </c>
      <c r="L1262" s="39" t="str">
        <f>IF(L$1&gt;$AE$1,"-",IFERROR(IF(DATEDIF('Base de données'!$A1262,L$1,"d")&lt;&gt;0,"",'Base de données'!$B1262),""))</f>
        <v/>
      </c>
      <c r="M1262" s="39" t="str">
        <f>IF(M$1&gt;$AE$1,"-",IFERROR(IF(DATEDIF('Base de données'!$A1262,M$1,"d")&lt;&gt;0,"",'Base de données'!$B1262),""))</f>
        <v/>
      </c>
      <c r="N1262" s="39" t="str">
        <f>IF(N$1&gt;$AE$1,"-",IFERROR(IF(DATEDIF('Base de données'!$A1262,N$1,"d")&lt;&gt;0,"",'Base de données'!$B1262),""))</f>
        <v/>
      </c>
      <c r="O1262" s="39" t="str">
        <f>IF(O$1&gt;$AE$1,"-",IFERROR(IF(DATEDIF('Base de données'!$A1262,O$1,"d")&lt;&gt;0,"",'Base de données'!$B1262),""))</f>
        <v>GDD91</v>
      </c>
      <c r="P1262" s="39" t="str">
        <f>IF(P$1&gt;$AE$1,"-",IFERROR(IF(DATEDIF('Base de données'!$A1262,P$1,"d")&lt;&gt;0,"",'Base de données'!$B1262),""))</f>
        <v/>
      </c>
      <c r="Q1262" s="39" t="str">
        <f>IF(Q$1&gt;$AE$1,"-",IFERROR(IF(DATEDIF('Base de données'!$A1262,Q$1,"d")&lt;&gt;0,"",'Base de données'!$B1262),""))</f>
        <v/>
      </c>
      <c r="R1262" s="39" t="str">
        <f>IF(R$1&gt;$AE$1,"-",IFERROR(IF(DATEDIF('Base de données'!$A1262,R$1,"d")&lt;&gt;0,"",'Base de données'!$B1262),""))</f>
        <v/>
      </c>
      <c r="S1262" s="39" t="str">
        <f>IF(S$1&gt;$AE$1,"-",IFERROR(IF(DATEDIF('Base de données'!$A1262,S$1,"d")&lt;&gt;0,"",'Base de données'!$B1262),""))</f>
        <v/>
      </c>
      <c r="T1262" s="39" t="str">
        <f>IF(T$1&gt;$AE$1,"-",IFERROR(IF(DATEDIF('Base de données'!$A1262,T$1,"d")&lt;&gt;0,"",'Base de données'!$B1262),""))</f>
        <v/>
      </c>
      <c r="U1262" s="39" t="str">
        <f>IF(U$1&gt;$AE$1,"-",IFERROR(IF(DATEDIF('Base de données'!$A1262,U$1,"d")&lt;&gt;0,"",'Base de données'!$B1262),""))</f>
        <v/>
      </c>
      <c r="V1262" s="39" t="str">
        <f>IF(V$1&gt;$AE$1,"-",IFERROR(IF(DATEDIF('Base de données'!$A1262,V$1,"d")&lt;&gt;0,"",'Base de données'!$B1262),""))</f>
        <v/>
      </c>
      <c r="W1262" s="34"/>
      <c r="X1262" s="30" t="str">
        <f>'Base de données'!$C1262&amp;" "&amp;'Base de données'!$D1262</f>
        <v>Collin Thierry</v>
      </c>
      <c r="Y1262" s="31">
        <f>COUNTIF('Base de données'!$B:$B,'Base de données'!$B1262)</f>
        <v>12</v>
      </c>
      <c r="AA1262" s="87" cm="1">
        <f t="array" aca="1" ref="AA1262" ca="1">INDIRECT("'Base de données'!A" &amp; ROW(Y1262))</f>
        <v>45778</v>
      </c>
      <c r="AB1262" s="51" t="str" cm="1">
        <f t="array" aca="1" ref="AB1262" ca="1">INDIRECT("'Base de données'!B" &amp; ROW(Z1262))</f>
        <v>GDD91</v>
      </c>
    </row>
    <row r="1263" spans="1:28" x14ac:dyDescent="0.3">
      <c r="A1263" s="41" t="str">
        <f ca="1">IF(IF(AND($B1263&lt;&gt;"-",$B1263=$E1263),"Entrée et sortie","-")="Entrée et sortie",'Base de données'!$B1263,"-")</f>
        <v>-</v>
      </c>
      <c r="B1263" s="41" t="str">
        <f t="shared" ca="1" si="79"/>
        <v>-</v>
      </c>
      <c r="C1263" s="41" t="str">
        <f t="shared" ca="1" si="80"/>
        <v>-</v>
      </c>
      <c r="D1263" s="41" t="str">
        <f>IF($F1263="sortie en cours d'année",'Base de données'!$B1263,"-")</f>
        <v>-</v>
      </c>
      <c r="E1263" s="41" t="str">
        <f>IF($H1263="entrée en cours d'année",'Base de données'!$B1263,"-")</f>
        <v>-</v>
      </c>
      <c r="F1263" s="37" t="str">
        <f t="shared" si="77"/>
        <v/>
      </c>
      <c r="G1263" s="37" t="str">
        <f>IF($J1263="mouvement",_xlfn.XLOOKUP('Base de données'!$B1263,$V:$V,$V:$V,0),"")</f>
        <v/>
      </c>
      <c r="H1263" s="37" t="str">
        <f t="shared" si="78"/>
        <v/>
      </c>
      <c r="I1263" s="37" t="str">
        <f>IF($J1263="mouvement",_xlfn.XLOOKUP('Base de données'!$B1263,$K:$K,$K:$K,0),"")</f>
        <v/>
      </c>
      <c r="J1263" s="38" t="str">
        <f>IF(AND(Y1263&lt;&gt;MAX(Y:Y),COUNTIF(K1263:V1263,'Base de données'!$B1263)&gt;0),"mouvement","")</f>
        <v/>
      </c>
      <c r="K1263" s="39" t="str">
        <f>IF(K$1&gt;$AE$1,"-",IFERROR(IF(DATEDIF('Base de données'!$A1263,K$1,"d")&lt;&gt;0,"",'Base de données'!$B1263),""))</f>
        <v/>
      </c>
      <c r="L1263" s="39" t="str">
        <f>IF(L$1&gt;$AE$1,"-",IFERROR(IF(DATEDIF('Base de données'!$A1263,L$1,"d")&lt;&gt;0,"",'Base de données'!$B1263),""))</f>
        <v/>
      </c>
      <c r="M1263" s="39" t="str">
        <f>IF(M$1&gt;$AE$1,"-",IFERROR(IF(DATEDIF('Base de données'!$A1263,M$1,"d")&lt;&gt;0,"",'Base de données'!$B1263),""))</f>
        <v/>
      </c>
      <c r="N1263" s="39" t="str">
        <f>IF(N$1&gt;$AE$1,"-",IFERROR(IF(DATEDIF('Base de données'!$A1263,N$1,"d")&lt;&gt;0,"",'Base de données'!$B1263),""))</f>
        <v/>
      </c>
      <c r="O1263" s="39" t="str">
        <f>IF(O$1&gt;$AE$1,"-",IFERROR(IF(DATEDIF('Base de données'!$A1263,O$1,"d")&lt;&gt;0,"",'Base de données'!$B1263),""))</f>
        <v>DJGZW</v>
      </c>
      <c r="P1263" s="39" t="str">
        <f>IF(P$1&gt;$AE$1,"-",IFERROR(IF(DATEDIF('Base de données'!$A1263,P$1,"d")&lt;&gt;0,"",'Base de données'!$B1263),""))</f>
        <v/>
      </c>
      <c r="Q1263" s="39" t="str">
        <f>IF(Q$1&gt;$AE$1,"-",IFERROR(IF(DATEDIF('Base de données'!$A1263,Q$1,"d")&lt;&gt;0,"",'Base de données'!$B1263),""))</f>
        <v/>
      </c>
      <c r="R1263" s="39" t="str">
        <f>IF(R$1&gt;$AE$1,"-",IFERROR(IF(DATEDIF('Base de données'!$A1263,R$1,"d")&lt;&gt;0,"",'Base de données'!$B1263),""))</f>
        <v/>
      </c>
      <c r="S1263" s="39" t="str">
        <f>IF(S$1&gt;$AE$1,"-",IFERROR(IF(DATEDIF('Base de données'!$A1263,S$1,"d")&lt;&gt;0,"",'Base de données'!$B1263),""))</f>
        <v/>
      </c>
      <c r="T1263" s="39" t="str">
        <f>IF(T$1&gt;$AE$1,"-",IFERROR(IF(DATEDIF('Base de données'!$A1263,T$1,"d")&lt;&gt;0,"",'Base de données'!$B1263),""))</f>
        <v/>
      </c>
      <c r="U1263" s="39" t="str">
        <f>IF(U$1&gt;$AE$1,"-",IFERROR(IF(DATEDIF('Base de données'!$A1263,U$1,"d")&lt;&gt;0,"",'Base de données'!$B1263),""))</f>
        <v/>
      </c>
      <c r="V1263" s="39" t="str">
        <f>IF(V$1&gt;$AE$1,"-",IFERROR(IF(DATEDIF('Base de données'!$A1263,V$1,"d")&lt;&gt;0,"",'Base de données'!$B1263),""))</f>
        <v/>
      </c>
      <c r="W1263" s="34"/>
      <c r="X1263" s="30" t="str">
        <f>'Base de données'!$C1263&amp;" "&amp;'Base de données'!$D1263</f>
        <v>Godard Adrien</v>
      </c>
      <c r="Y1263" s="31">
        <f>COUNTIF('Base de données'!$B:$B,'Base de données'!$B1263)</f>
        <v>12</v>
      </c>
      <c r="AA1263" s="87" cm="1">
        <f t="array" aca="1" ref="AA1263" ca="1">INDIRECT("'Base de données'!A" &amp; ROW(Y1263))</f>
        <v>45778</v>
      </c>
      <c r="AB1263" s="51" t="str" cm="1">
        <f t="array" aca="1" ref="AB1263" ca="1">INDIRECT("'Base de données'!B" &amp; ROW(Z1263))</f>
        <v>DJGZW</v>
      </c>
    </row>
    <row r="1264" spans="1:28" x14ac:dyDescent="0.3">
      <c r="A1264" s="41" t="str">
        <f ca="1">IF(IF(AND($B1264&lt;&gt;"-",$B1264=$E1264),"Entrée et sortie","-")="Entrée et sortie",'Base de données'!$B1264,"-")</f>
        <v>-</v>
      </c>
      <c r="B1264" s="41" t="str">
        <f t="shared" ca="1" si="79"/>
        <v>-</v>
      </c>
      <c r="C1264" s="41" t="str">
        <f t="shared" ca="1" si="80"/>
        <v>-</v>
      </c>
      <c r="D1264" s="41" t="str">
        <f>IF($F1264="sortie en cours d'année",'Base de données'!$B1264,"-")</f>
        <v>-</v>
      </c>
      <c r="E1264" s="41" t="str">
        <f>IF($H1264="entrée en cours d'année",'Base de données'!$B1264,"-")</f>
        <v>-</v>
      </c>
      <c r="F1264" s="37" t="str">
        <f t="shared" si="77"/>
        <v/>
      </c>
      <c r="G1264" s="37" t="str">
        <f>IF($J1264="mouvement",_xlfn.XLOOKUP('Base de données'!$B1264,$V:$V,$V:$V,0),"")</f>
        <v/>
      </c>
      <c r="H1264" s="37" t="str">
        <f t="shared" si="78"/>
        <v/>
      </c>
      <c r="I1264" s="37" t="str">
        <f>IF($J1264="mouvement",_xlfn.XLOOKUP('Base de données'!$B1264,$K:$K,$K:$K,0),"")</f>
        <v/>
      </c>
      <c r="J1264" s="38" t="str">
        <f>IF(AND(Y1264&lt;&gt;MAX(Y:Y),COUNTIF(K1264:V1264,'Base de données'!$B1264)&gt;0),"mouvement","")</f>
        <v/>
      </c>
      <c r="K1264" s="39" t="str">
        <f>IF(K$1&gt;$AE$1,"-",IFERROR(IF(DATEDIF('Base de données'!$A1264,K$1,"d")&lt;&gt;0,"",'Base de données'!$B1264),""))</f>
        <v/>
      </c>
      <c r="L1264" s="39" t="str">
        <f>IF(L$1&gt;$AE$1,"-",IFERROR(IF(DATEDIF('Base de données'!$A1264,L$1,"d")&lt;&gt;0,"",'Base de données'!$B1264),""))</f>
        <v/>
      </c>
      <c r="M1264" s="39" t="str">
        <f>IF(M$1&gt;$AE$1,"-",IFERROR(IF(DATEDIF('Base de données'!$A1264,M$1,"d")&lt;&gt;0,"",'Base de données'!$B1264),""))</f>
        <v/>
      </c>
      <c r="N1264" s="39" t="str">
        <f>IF(N$1&gt;$AE$1,"-",IFERROR(IF(DATEDIF('Base de données'!$A1264,N$1,"d")&lt;&gt;0,"",'Base de données'!$B1264),""))</f>
        <v/>
      </c>
      <c r="O1264" s="39" t="str">
        <f>IF(O$1&gt;$AE$1,"-",IFERROR(IF(DATEDIF('Base de données'!$A1264,O$1,"d")&lt;&gt;0,"",'Base de données'!$B1264),""))</f>
        <v>T4LOT</v>
      </c>
      <c r="P1264" s="39" t="str">
        <f>IF(P$1&gt;$AE$1,"-",IFERROR(IF(DATEDIF('Base de données'!$A1264,P$1,"d")&lt;&gt;0,"",'Base de données'!$B1264),""))</f>
        <v/>
      </c>
      <c r="Q1264" s="39" t="str">
        <f>IF(Q$1&gt;$AE$1,"-",IFERROR(IF(DATEDIF('Base de données'!$A1264,Q$1,"d")&lt;&gt;0,"",'Base de données'!$B1264),""))</f>
        <v/>
      </c>
      <c r="R1264" s="39" t="str">
        <f>IF(R$1&gt;$AE$1,"-",IFERROR(IF(DATEDIF('Base de données'!$A1264,R$1,"d")&lt;&gt;0,"",'Base de données'!$B1264),""))</f>
        <v/>
      </c>
      <c r="S1264" s="39" t="str">
        <f>IF(S$1&gt;$AE$1,"-",IFERROR(IF(DATEDIF('Base de données'!$A1264,S$1,"d")&lt;&gt;0,"",'Base de données'!$B1264),""))</f>
        <v/>
      </c>
      <c r="T1264" s="39" t="str">
        <f>IF(T$1&gt;$AE$1,"-",IFERROR(IF(DATEDIF('Base de données'!$A1264,T$1,"d")&lt;&gt;0,"",'Base de données'!$B1264),""))</f>
        <v/>
      </c>
      <c r="U1264" s="39" t="str">
        <f>IF(U$1&gt;$AE$1,"-",IFERROR(IF(DATEDIF('Base de données'!$A1264,U$1,"d")&lt;&gt;0,"",'Base de données'!$B1264),""))</f>
        <v/>
      </c>
      <c r="V1264" s="39" t="str">
        <f>IF(V$1&gt;$AE$1,"-",IFERROR(IF(DATEDIF('Base de données'!$A1264,V$1,"d")&lt;&gt;0,"",'Base de données'!$B1264),""))</f>
        <v/>
      </c>
      <c r="W1264" s="34"/>
      <c r="X1264" s="30" t="str">
        <f>'Base de données'!$C1264&amp;" "&amp;'Base de données'!$D1264</f>
        <v>Maurice Théodore</v>
      </c>
      <c r="Y1264" s="31">
        <f>COUNTIF('Base de données'!$B:$B,'Base de données'!$B1264)</f>
        <v>12</v>
      </c>
      <c r="AA1264" s="87" cm="1">
        <f t="array" aca="1" ref="AA1264" ca="1">INDIRECT("'Base de données'!A" &amp; ROW(Y1264))</f>
        <v>45778</v>
      </c>
      <c r="AB1264" s="51" t="str" cm="1">
        <f t="array" aca="1" ref="AB1264" ca="1">INDIRECT("'Base de données'!B" &amp; ROW(Z1264))</f>
        <v>T4LOT</v>
      </c>
    </row>
    <row r="1265" spans="1:28" x14ac:dyDescent="0.3">
      <c r="A1265" s="41" t="str">
        <f ca="1">IF(IF(AND($B1265&lt;&gt;"-",$B1265=$E1265),"Entrée et sortie","-")="Entrée et sortie",'Base de données'!$B1265,"-")</f>
        <v>-</v>
      </c>
      <c r="B1265" s="41" t="str">
        <f t="shared" ca="1" si="79"/>
        <v>-</v>
      </c>
      <c r="C1265" s="41" t="str">
        <f t="shared" ca="1" si="80"/>
        <v>-</v>
      </c>
      <c r="D1265" s="41" t="str">
        <f>IF($F1265="sortie en cours d'année",'Base de données'!$B1265,"-")</f>
        <v>-</v>
      </c>
      <c r="E1265" s="41" t="str">
        <f>IF($H1265="entrée en cours d'année",'Base de données'!$B1265,"-")</f>
        <v>-</v>
      </c>
      <c r="F1265" s="37" t="str">
        <f t="shared" si="77"/>
        <v/>
      </c>
      <c r="G1265" s="37" t="str">
        <f>IF($J1265="mouvement",_xlfn.XLOOKUP('Base de données'!$B1265,$V:$V,$V:$V,0),"")</f>
        <v/>
      </c>
      <c r="H1265" s="37" t="str">
        <f t="shared" si="78"/>
        <v/>
      </c>
      <c r="I1265" s="37" t="str">
        <f>IF($J1265="mouvement",_xlfn.XLOOKUP('Base de données'!$B1265,$K:$K,$K:$K,0),"")</f>
        <v/>
      </c>
      <c r="J1265" s="38" t="str">
        <f>IF(AND(Y1265&lt;&gt;MAX(Y:Y),COUNTIF(K1265:V1265,'Base de données'!$B1265)&gt;0),"mouvement","")</f>
        <v/>
      </c>
      <c r="K1265" s="39" t="str">
        <f>IF(K$1&gt;$AE$1,"-",IFERROR(IF(DATEDIF('Base de données'!$A1265,K$1,"d")&lt;&gt;0,"",'Base de données'!$B1265),""))</f>
        <v/>
      </c>
      <c r="L1265" s="39" t="str">
        <f>IF(L$1&gt;$AE$1,"-",IFERROR(IF(DATEDIF('Base de données'!$A1265,L$1,"d")&lt;&gt;0,"",'Base de données'!$B1265),""))</f>
        <v/>
      </c>
      <c r="M1265" s="39" t="str">
        <f>IF(M$1&gt;$AE$1,"-",IFERROR(IF(DATEDIF('Base de données'!$A1265,M$1,"d")&lt;&gt;0,"",'Base de données'!$B1265),""))</f>
        <v/>
      </c>
      <c r="N1265" s="39" t="str">
        <f>IF(N$1&gt;$AE$1,"-",IFERROR(IF(DATEDIF('Base de données'!$A1265,N$1,"d")&lt;&gt;0,"",'Base de données'!$B1265),""))</f>
        <v/>
      </c>
      <c r="O1265" s="39" t="str">
        <f>IF(O$1&gt;$AE$1,"-",IFERROR(IF(DATEDIF('Base de données'!$A1265,O$1,"d")&lt;&gt;0,"",'Base de données'!$B1265),""))</f>
        <v>5NC4K</v>
      </c>
      <c r="P1265" s="39" t="str">
        <f>IF(P$1&gt;$AE$1,"-",IFERROR(IF(DATEDIF('Base de données'!$A1265,P$1,"d")&lt;&gt;0,"",'Base de données'!$B1265),""))</f>
        <v/>
      </c>
      <c r="Q1265" s="39" t="str">
        <f>IF(Q$1&gt;$AE$1,"-",IFERROR(IF(DATEDIF('Base de données'!$A1265,Q$1,"d")&lt;&gt;0,"",'Base de données'!$B1265),""))</f>
        <v/>
      </c>
      <c r="R1265" s="39" t="str">
        <f>IF(R$1&gt;$AE$1,"-",IFERROR(IF(DATEDIF('Base de données'!$A1265,R$1,"d")&lt;&gt;0,"",'Base de données'!$B1265),""))</f>
        <v/>
      </c>
      <c r="S1265" s="39" t="str">
        <f>IF(S$1&gt;$AE$1,"-",IFERROR(IF(DATEDIF('Base de données'!$A1265,S$1,"d")&lt;&gt;0,"",'Base de données'!$B1265),""))</f>
        <v/>
      </c>
      <c r="T1265" s="39" t="str">
        <f>IF(T$1&gt;$AE$1,"-",IFERROR(IF(DATEDIF('Base de données'!$A1265,T$1,"d")&lt;&gt;0,"",'Base de données'!$B1265),""))</f>
        <v/>
      </c>
      <c r="U1265" s="39" t="str">
        <f>IF(U$1&gt;$AE$1,"-",IFERROR(IF(DATEDIF('Base de données'!$A1265,U$1,"d")&lt;&gt;0,"",'Base de données'!$B1265),""))</f>
        <v/>
      </c>
      <c r="V1265" s="39" t="str">
        <f>IF(V$1&gt;$AE$1,"-",IFERROR(IF(DATEDIF('Base de données'!$A1265,V$1,"d")&lt;&gt;0,"",'Base de données'!$B1265),""))</f>
        <v/>
      </c>
      <c r="W1265" s="34"/>
      <c r="X1265" s="30" t="str">
        <f>'Base de données'!$C1265&amp;" "&amp;'Base de données'!$D1265</f>
        <v>Guillot Christine</v>
      </c>
      <c r="Y1265" s="31">
        <f>COUNTIF('Base de données'!$B:$B,'Base de données'!$B1265)</f>
        <v>12</v>
      </c>
      <c r="AA1265" s="87" cm="1">
        <f t="array" aca="1" ref="AA1265" ca="1">INDIRECT("'Base de données'!A" &amp; ROW(Y1265))</f>
        <v>45778</v>
      </c>
      <c r="AB1265" s="51" t="str" cm="1">
        <f t="array" aca="1" ref="AB1265" ca="1">INDIRECT("'Base de données'!B" &amp; ROW(Z1265))</f>
        <v>5NC4K</v>
      </c>
    </row>
    <row r="1266" spans="1:28" x14ac:dyDescent="0.3">
      <c r="A1266" s="41" t="str">
        <f ca="1">IF(IF(AND($B1266&lt;&gt;"-",$B1266=$E1266),"Entrée et sortie","-")="Entrée et sortie",'Base de données'!$B1266,"-")</f>
        <v>-</v>
      </c>
      <c r="B1266" s="41" t="str">
        <f t="shared" ca="1" si="79"/>
        <v>-</v>
      </c>
      <c r="C1266" s="41" t="str">
        <f t="shared" ca="1" si="80"/>
        <v>-</v>
      </c>
      <c r="D1266" s="41" t="str">
        <f>IF($F1266="sortie en cours d'année",'Base de données'!$B1266,"-")</f>
        <v>-</v>
      </c>
      <c r="E1266" s="41" t="str">
        <f>IF($H1266="entrée en cours d'année",'Base de données'!$B1266,"-")</f>
        <v>-</v>
      </c>
      <c r="F1266" s="37" t="str">
        <f t="shared" si="77"/>
        <v/>
      </c>
      <c r="G1266" s="37" t="str">
        <f>IF($J1266="mouvement",_xlfn.XLOOKUP('Base de données'!$B1266,$V:$V,$V:$V,0),"")</f>
        <v/>
      </c>
      <c r="H1266" s="37" t="str">
        <f t="shared" si="78"/>
        <v/>
      </c>
      <c r="I1266" s="37" t="str">
        <f>IF($J1266="mouvement",_xlfn.XLOOKUP('Base de données'!$B1266,$K:$K,$K:$K,0),"")</f>
        <v/>
      </c>
      <c r="J1266" s="38" t="str">
        <f>IF(AND(Y1266&lt;&gt;MAX(Y:Y),COUNTIF(K1266:V1266,'Base de données'!$B1266)&gt;0),"mouvement","")</f>
        <v/>
      </c>
      <c r="K1266" s="39" t="str">
        <f>IF(K$1&gt;$AE$1,"-",IFERROR(IF(DATEDIF('Base de données'!$A1266,K$1,"d")&lt;&gt;0,"",'Base de données'!$B1266),""))</f>
        <v/>
      </c>
      <c r="L1266" s="39" t="str">
        <f>IF(L$1&gt;$AE$1,"-",IFERROR(IF(DATEDIF('Base de données'!$A1266,L$1,"d")&lt;&gt;0,"",'Base de données'!$B1266),""))</f>
        <v/>
      </c>
      <c r="M1266" s="39" t="str">
        <f>IF(M$1&gt;$AE$1,"-",IFERROR(IF(DATEDIF('Base de données'!$A1266,M$1,"d")&lt;&gt;0,"",'Base de données'!$B1266),""))</f>
        <v/>
      </c>
      <c r="N1266" s="39" t="str">
        <f>IF(N$1&gt;$AE$1,"-",IFERROR(IF(DATEDIF('Base de données'!$A1266,N$1,"d")&lt;&gt;0,"",'Base de données'!$B1266),""))</f>
        <v/>
      </c>
      <c r="O1266" s="39" t="str">
        <f>IF(O$1&gt;$AE$1,"-",IFERROR(IF(DATEDIF('Base de données'!$A1266,O$1,"d")&lt;&gt;0,"",'Base de données'!$B1266),""))</f>
        <v>BN77K</v>
      </c>
      <c r="P1266" s="39" t="str">
        <f>IF(P$1&gt;$AE$1,"-",IFERROR(IF(DATEDIF('Base de données'!$A1266,P$1,"d")&lt;&gt;0,"",'Base de données'!$B1266),""))</f>
        <v/>
      </c>
      <c r="Q1266" s="39" t="str">
        <f>IF(Q$1&gt;$AE$1,"-",IFERROR(IF(DATEDIF('Base de données'!$A1266,Q$1,"d")&lt;&gt;0,"",'Base de données'!$B1266),""))</f>
        <v/>
      </c>
      <c r="R1266" s="39" t="str">
        <f>IF(R$1&gt;$AE$1,"-",IFERROR(IF(DATEDIF('Base de données'!$A1266,R$1,"d")&lt;&gt;0,"",'Base de données'!$B1266),""))</f>
        <v/>
      </c>
      <c r="S1266" s="39" t="str">
        <f>IF(S$1&gt;$AE$1,"-",IFERROR(IF(DATEDIF('Base de données'!$A1266,S$1,"d")&lt;&gt;0,"",'Base de données'!$B1266),""))</f>
        <v/>
      </c>
      <c r="T1266" s="39" t="str">
        <f>IF(T$1&gt;$AE$1,"-",IFERROR(IF(DATEDIF('Base de données'!$A1266,T$1,"d")&lt;&gt;0,"",'Base de données'!$B1266),""))</f>
        <v/>
      </c>
      <c r="U1266" s="39" t="str">
        <f>IF(U$1&gt;$AE$1,"-",IFERROR(IF(DATEDIF('Base de données'!$A1266,U$1,"d")&lt;&gt;0,"",'Base de données'!$B1266),""))</f>
        <v/>
      </c>
      <c r="V1266" s="39" t="str">
        <f>IF(V$1&gt;$AE$1,"-",IFERROR(IF(DATEDIF('Base de données'!$A1266,V$1,"d")&lt;&gt;0,"",'Base de données'!$B1266),""))</f>
        <v/>
      </c>
      <c r="W1266" s="34"/>
      <c r="X1266" s="30" t="str">
        <f>'Base de données'!$C1266&amp;" "&amp;'Base de données'!$D1266</f>
        <v>Berger Alexandre</v>
      </c>
      <c r="Y1266" s="31">
        <f>COUNTIF('Base de données'!$B:$B,'Base de données'!$B1266)</f>
        <v>12</v>
      </c>
      <c r="AA1266" s="87" cm="1">
        <f t="array" aca="1" ref="AA1266" ca="1">INDIRECT("'Base de données'!A" &amp; ROW(Y1266))</f>
        <v>45778</v>
      </c>
      <c r="AB1266" s="51" t="str" cm="1">
        <f t="array" aca="1" ref="AB1266" ca="1">INDIRECT("'Base de données'!B" &amp; ROW(Z1266))</f>
        <v>BN77K</v>
      </c>
    </row>
    <row r="1267" spans="1:28" x14ac:dyDescent="0.3">
      <c r="A1267" s="41" t="str">
        <f ca="1">IF(IF(AND($B1267&lt;&gt;"-",$B1267=$E1267),"Entrée et sortie","-")="Entrée et sortie",'Base de données'!$B1267,"-")</f>
        <v>-</v>
      </c>
      <c r="B1267" s="41" t="str">
        <f t="shared" ca="1" si="79"/>
        <v>-</v>
      </c>
      <c r="C1267" s="41" t="str">
        <f t="shared" ca="1" si="80"/>
        <v>-</v>
      </c>
      <c r="D1267" s="41" t="str">
        <f>IF($F1267="sortie en cours d'année",'Base de données'!$B1267,"-")</f>
        <v>-</v>
      </c>
      <c r="E1267" s="41" t="str">
        <f>IF($H1267="entrée en cours d'année",'Base de données'!$B1267,"-")</f>
        <v>-</v>
      </c>
      <c r="F1267" s="37" t="str">
        <f t="shared" si="77"/>
        <v/>
      </c>
      <c r="G1267" s="37" t="str">
        <f>IF($J1267="mouvement",_xlfn.XLOOKUP('Base de données'!$B1267,$V:$V,$V:$V,0),"")</f>
        <v/>
      </c>
      <c r="H1267" s="37" t="str">
        <f t="shared" si="78"/>
        <v/>
      </c>
      <c r="I1267" s="37" t="str">
        <f>IF($J1267="mouvement",_xlfn.XLOOKUP('Base de données'!$B1267,$K:$K,$K:$K,0),"")</f>
        <v/>
      </c>
      <c r="J1267" s="38" t="str">
        <f>IF(AND(Y1267&lt;&gt;MAX(Y:Y),COUNTIF(K1267:V1267,'Base de données'!$B1267)&gt;0),"mouvement","")</f>
        <v/>
      </c>
      <c r="K1267" s="39" t="str">
        <f>IF(K$1&gt;$AE$1,"-",IFERROR(IF(DATEDIF('Base de données'!$A1267,K$1,"d")&lt;&gt;0,"",'Base de données'!$B1267),""))</f>
        <v/>
      </c>
      <c r="L1267" s="39" t="str">
        <f>IF(L$1&gt;$AE$1,"-",IFERROR(IF(DATEDIF('Base de données'!$A1267,L$1,"d")&lt;&gt;0,"",'Base de données'!$B1267),""))</f>
        <v/>
      </c>
      <c r="M1267" s="39" t="str">
        <f>IF(M$1&gt;$AE$1,"-",IFERROR(IF(DATEDIF('Base de données'!$A1267,M$1,"d")&lt;&gt;0,"",'Base de données'!$B1267),""))</f>
        <v/>
      </c>
      <c r="N1267" s="39" t="str">
        <f>IF(N$1&gt;$AE$1,"-",IFERROR(IF(DATEDIF('Base de données'!$A1267,N$1,"d")&lt;&gt;0,"",'Base de données'!$B1267),""))</f>
        <v/>
      </c>
      <c r="O1267" s="39" t="str">
        <f>IF(O$1&gt;$AE$1,"-",IFERROR(IF(DATEDIF('Base de données'!$A1267,O$1,"d")&lt;&gt;0,"",'Base de données'!$B1267),""))</f>
        <v>KZ6XU</v>
      </c>
      <c r="P1267" s="39" t="str">
        <f>IF(P$1&gt;$AE$1,"-",IFERROR(IF(DATEDIF('Base de données'!$A1267,P$1,"d")&lt;&gt;0,"",'Base de données'!$B1267),""))</f>
        <v/>
      </c>
      <c r="Q1267" s="39" t="str">
        <f>IF(Q$1&gt;$AE$1,"-",IFERROR(IF(DATEDIF('Base de données'!$A1267,Q$1,"d")&lt;&gt;0,"",'Base de données'!$B1267),""))</f>
        <v/>
      </c>
      <c r="R1267" s="39" t="str">
        <f>IF(R$1&gt;$AE$1,"-",IFERROR(IF(DATEDIF('Base de données'!$A1267,R$1,"d")&lt;&gt;0,"",'Base de données'!$B1267),""))</f>
        <v/>
      </c>
      <c r="S1267" s="39" t="str">
        <f>IF(S$1&gt;$AE$1,"-",IFERROR(IF(DATEDIF('Base de données'!$A1267,S$1,"d")&lt;&gt;0,"",'Base de données'!$B1267),""))</f>
        <v/>
      </c>
      <c r="T1267" s="39" t="str">
        <f>IF(T$1&gt;$AE$1,"-",IFERROR(IF(DATEDIF('Base de données'!$A1267,T$1,"d")&lt;&gt;0,"",'Base de données'!$B1267),""))</f>
        <v/>
      </c>
      <c r="U1267" s="39" t="str">
        <f>IF(U$1&gt;$AE$1,"-",IFERROR(IF(DATEDIF('Base de données'!$A1267,U$1,"d")&lt;&gt;0,"",'Base de données'!$B1267),""))</f>
        <v/>
      </c>
      <c r="V1267" s="39" t="str">
        <f>IF(V$1&gt;$AE$1,"-",IFERROR(IF(DATEDIF('Base de données'!$A1267,V$1,"d")&lt;&gt;0,"",'Base de données'!$B1267),""))</f>
        <v/>
      </c>
      <c r="W1267" s="34"/>
      <c r="X1267" s="30" t="str">
        <f>'Base de données'!$C1267&amp;" "&amp;'Base de données'!$D1267</f>
        <v>Pinto Alex</v>
      </c>
      <c r="Y1267" s="31">
        <f>COUNTIF('Base de données'!$B:$B,'Base de données'!$B1267)</f>
        <v>12</v>
      </c>
      <c r="AA1267" s="87" cm="1">
        <f t="array" aca="1" ref="AA1267" ca="1">INDIRECT("'Base de données'!A" &amp; ROW(Y1267))</f>
        <v>45778</v>
      </c>
      <c r="AB1267" s="51" t="str" cm="1">
        <f t="array" aca="1" ref="AB1267" ca="1">INDIRECT("'Base de données'!B" &amp; ROW(Z1267))</f>
        <v>KZ6XU</v>
      </c>
    </row>
    <row r="1268" spans="1:28" x14ac:dyDescent="0.3">
      <c r="A1268" s="41" t="str">
        <f ca="1">IF(IF(AND($B1268&lt;&gt;"-",$B1268=$E1268),"Entrée et sortie","-")="Entrée et sortie",'Base de données'!$B1268,"-")</f>
        <v>-</v>
      </c>
      <c r="B1268" s="41" t="str">
        <f t="shared" ca="1" si="79"/>
        <v>-</v>
      </c>
      <c r="C1268" s="41" t="str">
        <f t="shared" ca="1" si="80"/>
        <v>-</v>
      </c>
      <c r="D1268" s="41" t="str">
        <f>IF($F1268="sortie en cours d'année",'Base de données'!$B1268,"-")</f>
        <v>-</v>
      </c>
      <c r="E1268" s="41" t="str">
        <f>IF($H1268="entrée en cours d'année",'Base de données'!$B1268,"-")</f>
        <v>-</v>
      </c>
      <c r="F1268" s="37" t="str">
        <f t="shared" si="77"/>
        <v/>
      </c>
      <c r="G1268" s="37" t="str">
        <f>IF($J1268="mouvement",_xlfn.XLOOKUP('Base de données'!$B1268,$V:$V,$V:$V,0),"")</f>
        <v/>
      </c>
      <c r="H1268" s="37" t="str">
        <f t="shared" si="78"/>
        <v/>
      </c>
      <c r="I1268" s="37" t="str">
        <f>IF($J1268="mouvement",_xlfn.XLOOKUP('Base de données'!$B1268,$K:$K,$K:$K,0),"")</f>
        <v/>
      </c>
      <c r="J1268" s="38" t="str">
        <f>IF(AND(Y1268&lt;&gt;MAX(Y:Y),COUNTIF(K1268:V1268,'Base de données'!$B1268)&gt;0),"mouvement","")</f>
        <v/>
      </c>
      <c r="K1268" s="39" t="str">
        <f>IF(K$1&gt;$AE$1,"-",IFERROR(IF(DATEDIF('Base de données'!$A1268,K$1,"d")&lt;&gt;0,"",'Base de données'!$B1268),""))</f>
        <v/>
      </c>
      <c r="L1268" s="39" t="str">
        <f>IF(L$1&gt;$AE$1,"-",IFERROR(IF(DATEDIF('Base de données'!$A1268,L$1,"d")&lt;&gt;0,"",'Base de données'!$B1268),""))</f>
        <v/>
      </c>
      <c r="M1268" s="39" t="str">
        <f>IF(M$1&gt;$AE$1,"-",IFERROR(IF(DATEDIF('Base de données'!$A1268,M$1,"d")&lt;&gt;0,"",'Base de données'!$B1268),""))</f>
        <v/>
      </c>
      <c r="N1268" s="39" t="str">
        <f>IF(N$1&gt;$AE$1,"-",IFERROR(IF(DATEDIF('Base de données'!$A1268,N$1,"d")&lt;&gt;0,"",'Base de données'!$B1268),""))</f>
        <v/>
      </c>
      <c r="O1268" s="39" t="str">
        <f>IF(O$1&gt;$AE$1,"-",IFERROR(IF(DATEDIF('Base de données'!$A1268,O$1,"d")&lt;&gt;0,"",'Base de données'!$B1268),""))</f>
        <v>6CRF7</v>
      </c>
      <c r="P1268" s="39" t="str">
        <f>IF(P$1&gt;$AE$1,"-",IFERROR(IF(DATEDIF('Base de données'!$A1268,P$1,"d")&lt;&gt;0,"",'Base de données'!$B1268),""))</f>
        <v/>
      </c>
      <c r="Q1268" s="39" t="str">
        <f>IF(Q$1&gt;$AE$1,"-",IFERROR(IF(DATEDIF('Base de données'!$A1268,Q$1,"d")&lt;&gt;0,"",'Base de données'!$B1268),""))</f>
        <v/>
      </c>
      <c r="R1268" s="39" t="str">
        <f>IF(R$1&gt;$AE$1,"-",IFERROR(IF(DATEDIF('Base de données'!$A1268,R$1,"d")&lt;&gt;0,"",'Base de données'!$B1268),""))</f>
        <v/>
      </c>
      <c r="S1268" s="39" t="str">
        <f>IF(S$1&gt;$AE$1,"-",IFERROR(IF(DATEDIF('Base de données'!$A1268,S$1,"d")&lt;&gt;0,"",'Base de données'!$B1268),""))</f>
        <v/>
      </c>
      <c r="T1268" s="39" t="str">
        <f>IF(T$1&gt;$AE$1,"-",IFERROR(IF(DATEDIF('Base de données'!$A1268,T$1,"d")&lt;&gt;0,"",'Base de données'!$B1268),""))</f>
        <v/>
      </c>
      <c r="U1268" s="39" t="str">
        <f>IF(U$1&gt;$AE$1,"-",IFERROR(IF(DATEDIF('Base de données'!$A1268,U$1,"d")&lt;&gt;0,"",'Base de données'!$B1268),""))</f>
        <v/>
      </c>
      <c r="V1268" s="39" t="str">
        <f>IF(V$1&gt;$AE$1,"-",IFERROR(IF(DATEDIF('Base de données'!$A1268,V$1,"d")&lt;&gt;0,"",'Base de données'!$B1268),""))</f>
        <v/>
      </c>
      <c r="W1268" s="34"/>
      <c r="X1268" s="30" t="str">
        <f>'Base de données'!$C1268&amp;" "&amp;'Base de données'!$D1268</f>
        <v>Thibault Roland</v>
      </c>
      <c r="Y1268" s="31">
        <f>COUNTIF('Base de données'!$B:$B,'Base de données'!$B1268)</f>
        <v>12</v>
      </c>
      <c r="AA1268" s="87" cm="1">
        <f t="array" aca="1" ref="AA1268" ca="1">INDIRECT("'Base de données'!A" &amp; ROW(Y1268))</f>
        <v>45778</v>
      </c>
      <c r="AB1268" s="51" t="str" cm="1">
        <f t="array" aca="1" ref="AB1268" ca="1">INDIRECT("'Base de données'!B" &amp; ROW(Z1268))</f>
        <v>6CRF7</v>
      </c>
    </row>
    <row r="1269" spans="1:28" x14ac:dyDescent="0.3">
      <c r="A1269" s="41" t="str">
        <f ca="1">IF(IF(AND($B1269&lt;&gt;"-",$B1269=$E1269),"Entrée et sortie","-")="Entrée et sortie",'Base de données'!$B1269,"-")</f>
        <v>-</v>
      </c>
      <c r="B1269" s="41" t="str">
        <f t="shared" ca="1" si="79"/>
        <v>-</v>
      </c>
      <c r="C1269" s="41" t="str">
        <f t="shared" ca="1" si="80"/>
        <v>-</v>
      </c>
      <c r="D1269" s="41" t="str">
        <f>IF($F1269="sortie en cours d'année",'Base de données'!$B1269,"-")</f>
        <v>-</v>
      </c>
      <c r="E1269" s="41" t="str">
        <f>IF($H1269="entrée en cours d'année",'Base de données'!$B1269,"-")</f>
        <v>-</v>
      </c>
      <c r="F1269" s="37" t="str">
        <f t="shared" si="77"/>
        <v/>
      </c>
      <c r="G1269" s="37" t="str">
        <f>IF($J1269="mouvement",_xlfn.XLOOKUP('Base de données'!$B1269,$V:$V,$V:$V,0),"")</f>
        <v/>
      </c>
      <c r="H1269" s="37" t="str">
        <f t="shared" si="78"/>
        <v/>
      </c>
      <c r="I1269" s="37" t="str">
        <f>IF($J1269="mouvement",_xlfn.XLOOKUP('Base de données'!$B1269,$K:$K,$K:$K,0),"")</f>
        <v/>
      </c>
      <c r="J1269" s="38" t="str">
        <f>IF(AND(Y1269&lt;&gt;MAX(Y:Y),COUNTIF(K1269:V1269,'Base de données'!$B1269)&gt;0),"mouvement","")</f>
        <v/>
      </c>
      <c r="K1269" s="39" t="str">
        <f>IF(K$1&gt;$AE$1,"-",IFERROR(IF(DATEDIF('Base de données'!$A1269,K$1,"d")&lt;&gt;0,"",'Base de données'!$B1269),""))</f>
        <v/>
      </c>
      <c r="L1269" s="39" t="str">
        <f>IF(L$1&gt;$AE$1,"-",IFERROR(IF(DATEDIF('Base de données'!$A1269,L$1,"d")&lt;&gt;0,"",'Base de données'!$B1269),""))</f>
        <v/>
      </c>
      <c r="M1269" s="39" t="str">
        <f>IF(M$1&gt;$AE$1,"-",IFERROR(IF(DATEDIF('Base de données'!$A1269,M$1,"d")&lt;&gt;0,"",'Base de données'!$B1269),""))</f>
        <v/>
      </c>
      <c r="N1269" s="39" t="str">
        <f>IF(N$1&gt;$AE$1,"-",IFERROR(IF(DATEDIF('Base de données'!$A1269,N$1,"d")&lt;&gt;0,"",'Base de données'!$B1269),""))</f>
        <v/>
      </c>
      <c r="O1269" s="39" t="str">
        <f>IF(O$1&gt;$AE$1,"-",IFERROR(IF(DATEDIF('Base de données'!$A1269,O$1,"d")&lt;&gt;0,"",'Base de données'!$B1269),""))</f>
        <v>NS0BV</v>
      </c>
      <c r="P1269" s="39" t="str">
        <f>IF(P$1&gt;$AE$1,"-",IFERROR(IF(DATEDIF('Base de données'!$A1269,P$1,"d")&lt;&gt;0,"",'Base de données'!$B1269),""))</f>
        <v/>
      </c>
      <c r="Q1269" s="39" t="str">
        <f>IF(Q$1&gt;$AE$1,"-",IFERROR(IF(DATEDIF('Base de données'!$A1269,Q$1,"d")&lt;&gt;0,"",'Base de données'!$B1269),""))</f>
        <v/>
      </c>
      <c r="R1269" s="39" t="str">
        <f>IF(R$1&gt;$AE$1,"-",IFERROR(IF(DATEDIF('Base de données'!$A1269,R$1,"d")&lt;&gt;0,"",'Base de données'!$B1269),""))</f>
        <v/>
      </c>
      <c r="S1269" s="39" t="str">
        <f>IF(S$1&gt;$AE$1,"-",IFERROR(IF(DATEDIF('Base de données'!$A1269,S$1,"d")&lt;&gt;0,"",'Base de données'!$B1269),""))</f>
        <v/>
      </c>
      <c r="T1269" s="39" t="str">
        <f>IF(T$1&gt;$AE$1,"-",IFERROR(IF(DATEDIF('Base de données'!$A1269,T$1,"d")&lt;&gt;0,"",'Base de données'!$B1269),""))</f>
        <v/>
      </c>
      <c r="U1269" s="39" t="str">
        <f>IF(U$1&gt;$AE$1,"-",IFERROR(IF(DATEDIF('Base de données'!$A1269,U$1,"d")&lt;&gt;0,"",'Base de données'!$B1269),""))</f>
        <v/>
      </c>
      <c r="V1269" s="39" t="str">
        <f>IF(V$1&gt;$AE$1,"-",IFERROR(IF(DATEDIF('Base de données'!$A1269,V$1,"d")&lt;&gt;0,"",'Base de données'!$B1269),""))</f>
        <v/>
      </c>
      <c r="W1269" s="34"/>
      <c r="X1269" s="30" t="str">
        <f>'Base de données'!$C1269&amp;" "&amp;'Base de données'!$D1269</f>
        <v>Lemonnier Laetitia</v>
      </c>
      <c r="Y1269" s="31">
        <f>COUNTIF('Base de données'!$B:$B,'Base de données'!$B1269)</f>
        <v>12</v>
      </c>
      <c r="AA1269" s="87" cm="1">
        <f t="array" aca="1" ref="AA1269" ca="1">INDIRECT("'Base de données'!A" &amp; ROW(Y1269))</f>
        <v>45778</v>
      </c>
      <c r="AB1269" s="51" t="str" cm="1">
        <f t="array" aca="1" ref="AB1269" ca="1">INDIRECT("'Base de données'!B" &amp; ROW(Z1269))</f>
        <v>NS0BV</v>
      </c>
    </row>
    <row r="1270" spans="1:28" x14ac:dyDescent="0.3">
      <c r="A1270" s="41" t="str">
        <f ca="1">IF(IF(AND($B1270&lt;&gt;"-",$B1270=$E1270),"Entrée et sortie","-")="Entrée et sortie",'Base de données'!$B1270,"-")</f>
        <v>-</v>
      </c>
      <c r="B1270" s="41" t="str">
        <f t="shared" ca="1" si="79"/>
        <v>-</v>
      </c>
      <c r="C1270" s="41" t="str">
        <f t="shared" ca="1" si="80"/>
        <v>-</v>
      </c>
      <c r="D1270" s="41" t="str">
        <f>IF($F1270="sortie en cours d'année",'Base de données'!$B1270,"-")</f>
        <v>-</v>
      </c>
      <c r="E1270" s="41" t="str">
        <f>IF($H1270="entrée en cours d'année",'Base de données'!$B1270,"-")</f>
        <v>-</v>
      </c>
      <c r="F1270" s="37" t="str">
        <f t="shared" si="77"/>
        <v/>
      </c>
      <c r="G1270" s="37" t="str">
        <f>IF($J1270="mouvement",_xlfn.XLOOKUP('Base de données'!$B1270,$V:$V,$V:$V,0),"")</f>
        <v/>
      </c>
      <c r="H1270" s="37" t="str">
        <f t="shared" si="78"/>
        <v/>
      </c>
      <c r="I1270" s="37" t="str">
        <f>IF($J1270="mouvement",_xlfn.XLOOKUP('Base de données'!$B1270,$K:$K,$K:$K,0),"")</f>
        <v/>
      </c>
      <c r="J1270" s="38" t="str">
        <f>IF(AND(Y1270&lt;&gt;MAX(Y:Y),COUNTIF(K1270:V1270,'Base de données'!$B1270)&gt;0),"mouvement","")</f>
        <v/>
      </c>
      <c r="K1270" s="39" t="str">
        <f>IF(K$1&gt;$AE$1,"-",IFERROR(IF(DATEDIF('Base de données'!$A1270,K$1,"d")&lt;&gt;0,"",'Base de données'!$B1270),""))</f>
        <v/>
      </c>
      <c r="L1270" s="39" t="str">
        <f>IF(L$1&gt;$AE$1,"-",IFERROR(IF(DATEDIF('Base de données'!$A1270,L$1,"d")&lt;&gt;0,"",'Base de données'!$B1270),""))</f>
        <v/>
      </c>
      <c r="M1270" s="39" t="str">
        <f>IF(M$1&gt;$AE$1,"-",IFERROR(IF(DATEDIF('Base de données'!$A1270,M$1,"d")&lt;&gt;0,"",'Base de données'!$B1270),""))</f>
        <v/>
      </c>
      <c r="N1270" s="39" t="str">
        <f>IF(N$1&gt;$AE$1,"-",IFERROR(IF(DATEDIF('Base de données'!$A1270,N$1,"d")&lt;&gt;0,"",'Base de données'!$B1270),""))</f>
        <v/>
      </c>
      <c r="O1270" s="39" t="str">
        <f>IF(O$1&gt;$AE$1,"-",IFERROR(IF(DATEDIF('Base de données'!$A1270,O$1,"d")&lt;&gt;0,"",'Base de données'!$B1270),""))</f>
        <v>TIEOC</v>
      </c>
      <c r="P1270" s="39" t="str">
        <f>IF(P$1&gt;$AE$1,"-",IFERROR(IF(DATEDIF('Base de données'!$A1270,P$1,"d")&lt;&gt;0,"",'Base de données'!$B1270),""))</f>
        <v/>
      </c>
      <c r="Q1270" s="39" t="str">
        <f>IF(Q$1&gt;$AE$1,"-",IFERROR(IF(DATEDIF('Base de données'!$A1270,Q$1,"d")&lt;&gt;0,"",'Base de données'!$B1270),""))</f>
        <v/>
      </c>
      <c r="R1270" s="39" t="str">
        <f>IF(R$1&gt;$AE$1,"-",IFERROR(IF(DATEDIF('Base de données'!$A1270,R$1,"d")&lt;&gt;0,"",'Base de données'!$B1270),""))</f>
        <v/>
      </c>
      <c r="S1270" s="39" t="str">
        <f>IF(S$1&gt;$AE$1,"-",IFERROR(IF(DATEDIF('Base de données'!$A1270,S$1,"d")&lt;&gt;0,"",'Base de données'!$B1270),""))</f>
        <v/>
      </c>
      <c r="T1270" s="39" t="str">
        <f>IF(T$1&gt;$AE$1,"-",IFERROR(IF(DATEDIF('Base de données'!$A1270,T$1,"d")&lt;&gt;0,"",'Base de données'!$B1270),""))</f>
        <v/>
      </c>
      <c r="U1270" s="39" t="str">
        <f>IF(U$1&gt;$AE$1,"-",IFERROR(IF(DATEDIF('Base de données'!$A1270,U$1,"d")&lt;&gt;0,"",'Base de données'!$B1270),""))</f>
        <v/>
      </c>
      <c r="V1270" s="39" t="str">
        <f>IF(V$1&gt;$AE$1,"-",IFERROR(IF(DATEDIF('Base de données'!$A1270,V$1,"d")&lt;&gt;0,"",'Base de données'!$B1270),""))</f>
        <v/>
      </c>
      <c r="W1270" s="34"/>
      <c r="X1270" s="30" t="str">
        <f>'Base de données'!$C1270&amp;" "&amp;'Base de données'!$D1270</f>
        <v>Bouvet Maggie</v>
      </c>
      <c r="Y1270" s="31">
        <f>COUNTIF('Base de données'!$B:$B,'Base de données'!$B1270)</f>
        <v>12</v>
      </c>
      <c r="AA1270" s="87" cm="1">
        <f t="array" aca="1" ref="AA1270" ca="1">INDIRECT("'Base de données'!A" &amp; ROW(Y1270))</f>
        <v>45778</v>
      </c>
      <c r="AB1270" s="51" t="str" cm="1">
        <f t="array" aca="1" ref="AB1270" ca="1">INDIRECT("'Base de données'!B" &amp; ROW(Z1270))</f>
        <v>TIEOC</v>
      </c>
    </row>
    <row r="1271" spans="1:28" x14ac:dyDescent="0.3">
      <c r="A1271" s="41" t="str">
        <f ca="1">IF(IF(AND($B1271&lt;&gt;"-",$B1271=$E1271),"Entrée et sortie","-")="Entrée et sortie",'Base de données'!$B1271,"-")</f>
        <v>-</v>
      </c>
      <c r="B1271" s="41" t="str">
        <f t="shared" ca="1" si="79"/>
        <v>-</v>
      </c>
      <c r="C1271" s="41" t="str">
        <f t="shared" ca="1" si="80"/>
        <v>-</v>
      </c>
      <c r="D1271" s="41" t="str">
        <f>IF($F1271="sortie en cours d'année",'Base de données'!$B1271,"-")</f>
        <v>-</v>
      </c>
      <c r="E1271" s="41" t="str">
        <f>IF($H1271="entrée en cours d'année",'Base de données'!$B1271,"-")</f>
        <v>-</v>
      </c>
      <c r="F1271" s="37" t="str">
        <f t="shared" si="77"/>
        <v/>
      </c>
      <c r="G1271" s="37" t="str">
        <f>IF($J1271="mouvement",_xlfn.XLOOKUP('Base de données'!$B1271,$V:$V,$V:$V,0),"")</f>
        <v/>
      </c>
      <c r="H1271" s="37" t="str">
        <f t="shared" si="78"/>
        <v/>
      </c>
      <c r="I1271" s="37" t="str">
        <f>IF($J1271="mouvement",_xlfn.XLOOKUP('Base de données'!$B1271,$K:$K,$K:$K,0),"")</f>
        <v/>
      </c>
      <c r="J1271" s="38" t="str">
        <f>IF(AND(Y1271&lt;&gt;MAX(Y:Y),COUNTIF(K1271:V1271,'Base de données'!$B1271)&gt;0),"mouvement","")</f>
        <v/>
      </c>
      <c r="K1271" s="39" t="str">
        <f>IF(K$1&gt;$AE$1,"-",IFERROR(IF(DATEDIF('Base de données'!$A1271,K$1,"d")&lt;&gt;0,"",'Base de données'!$B1271),""))</f>
        <v/>
      </c>
      <c r="L1271" s="39" t="str">
        <f>IF(L$1&gt;$AE$1,"-",IFERROR(IF(DATEDIF('Base de données'!$A1271,L$1,"d")&lt;&gt;0,"",'Base de données'!$B1271),""))</f>
        <v/>
      </c>
      <c r="M1271" s="39" t="str">
        <f>IF(M$1&gt;$AE$1,"-",IFERROR(IF(DATEDIF('Base de données'!$A1271,M$1,"d")&lt;&gt;0,"",'Base de données'!$B1271),""))</f>
        <v/>
      </c>
      <c r="N1271" s="39" t="str">
        <f>IF(N$1&gt;$AE$1,"-",IFERROR(IF(DATEDIF('Base de données'!$A1271,N$1,"d")&lt;&gt;0,"",'Base de données'!$B1271),""))</f>
        <v/>
      </c>
      <c r="O1271" s="39" t="str">
        <f>IF(O$1&gt;$AE$1,"-",IFERROR(IF(DATEDIF('Base de données'!$A1271,O$1,"d")&lt;&gt;0,"",'Base de données'!$B1271),""))</f>
        <v>Z9ALA</v>
      </c>
      <c r="P1271" s="39" t="str">
        <f>IF(P$1&gt;$AE$1,"-",IFERROR(IF(DATEDIF('Base de données'!$A1271,P$1,"d")&lt;&gt;0,"",'Base de données'!$B1271),""))</f>
        <v/>
      </c>
      <c r="Q1271" s="39" t="str">
        <f>IF(Q$1&gt;$AE$1,"-",IFERROR(IF(DATEDIF('Base de données'!$A1271,Q$1,"d")&lt;&gt;0,"",'Base de données'!$B1271),""))</f>
        <v/>
      </c>
      <c r="R1271" s="39" t="str">
        <f>IF(R$1&gt;$AE$1,"-",IFERROR(IF(DATEDIF('Base de données'!$A1271,R$1,"d")&lt;&gt;0,"",'Base de données'!$B1271),""))</f>
        <v/>
      </c>
      <c r="S1271" s="39" t="str">
        <f>IF(S$1&gt;$AE$1,"-",IFERROR(IF(DATEDIF('Base de données'!$A1271,S$1,"d")&lt;&gt;0,"",'Base de données'!$B1271),""))</f>
        <v/>
      </c>
      <c r="T1271" s="39" t="str">
        <f>IF(T$1&gt;$AE$1,"-",IFERROR(IF(DATEDIF('Base de données'!$A1271,T$1,"d")&lt;&gt;0,"",'Base de données'!$B1271),""))</f>
        <v/>
      </c>
      <c r="U1271" s="39" t="str">
        <f>IF(U$1&gt;$AE$1,"-",IFERROR(IF(DATEDIF('Base de données'!$A1271,U$1,"d")&lt;&gt;0,"",'Base de données'!$B1271),""))</f>
        <v/>
      </c>
      <c r="V1271" s="39" t="str">
        <f>IF(V$1&gt;$AE$1,"-",IFERROR(IF(DATEDIF('Base de données'!$A1271,V$1,"d")&lt;&gt;0,"",'Base de données'!$B1271),""))</f>
        <v/>
      </c>
      <c r="W1271" s="34"/>
      <c r="X1271" s="30" t="str">
        <f>'Base de données'!$C1271&amp;" "&amp;'Base de données'!$D1271</f>
        <v>Verdier Margaud</v>
      </c>
      <c r="Y1271" s="31">
        <f>COUNTIF('Base de données'!$B:$B,'Base de données'!$B1271)</f>
        <v>12</v>
      </c>
      <c r="AA1271" s="87" cm="1">
        <f t="array" aca="1" ref="AA1271" ca="1">INDIRECT("'Base de données'!A" &amp; ROW(Y1271))</f>
        <v>45778</v>
      </c>
      <c r="AB1271" s="51" t="str" cm="1">
        <f t="array" aca="1" ref="AB1271" ca="1">INDIRECT("'Base de données'!B" &amp; ROW(Z1271))</f>
        <v>Z9ALA</v>
      </c>
    </row>
    <row r="1272" spans="1:28" x14ac:dyDescent="0.3">
      <c r="A1272" s="41" t="str">
        <f ca="1">IF(IF(AND($B1272&lt;&gt;"-",$B1272=$E1272),"Entrée et sortie","-")="Entrée et sortie",'Base de données'!$B1272,"-")</f>
        <v>-</v>
      </c>
      <c r="B1272" s="41" t="str">
        <f t="shared" ca="1" si="79"/>
        <v>VQWYB</v>
      </c>
      <c r="C1272" s="41" t="str">
        <f t="shared" ca="1" si="80"/>
        <v>VQWYB</v>
      </c>
      <c r="D1272" s="41" t="str">
        <f>IF($F1272="sortie en cours d'année",'Base de données'!$B1272,"-")</f>
        <v>VQWYB</v>
      </c>
      <c r="E1272" s="41" t="str">
        <f>IF($H1272="entrée en cours d'année",'Base de données'!$B1272,"-")</f>
        <v>-</v>
      </c>
      <c r="F1272" s="37" t="str">
        <f t="shared" si="77"/>
        <v>sortie en cours d'année</v>
      </c>
      <c r="G1272" s="37">
        <f>IF($J1272="mouvement",_xlfn.XLOOKUP('Base de données'!$B1272,$V:$V,$V:$V,0),"")</f>
        <v>0</v>
      </c>
      <c r="H1272" s="37" t="str">
        <f t="shared" si="78"/>
        <v/>
      </c>
      <c r="I1272" s="37" t="str">
        <f>IF($J1272="mouvement",_xlfn.XLOOKUP('Base de données'!$B1272,$K:$K,$K:$K,0),"")</f>
        <v>VQWYB</v>
      </c>
      <c r="J1272" s="38" t="str">
        <f>IF(AND(Y1272&lt;&gt;MAX(Y:Y),COUNTIF(K1272:V1272,'Base de données'!$B1272)&gt;0),"mouvement","")</f>
        <v>mouvement</v>
      </c>
      <c r="K1272" s="39" t="str">
        <f>IF(K$1&gt;$AE$1,"-",IFERROR(IF(DATEDIF('Base de données'!$A1272,K$1,"d")&lt;&gt;0,"",'Base de données'!$B1272),""))</f>
        <v/>
      </c>
      <c r="L1272" s="39" t="str">
        <f>IF(L$1&gt;$AE$1,"-",IFERROR(IF(DATEDIF('Base de données'!$A1272,L$1,"d")&lt;&gt;0,"",'Base de données'!$B1272),""))</f>
        <v/>
      </c>
      <c r="M1272" s="39" t="str">
        <f>IF(M$1&gt;$AE$1,"-",IFERROR(IF(DATEDIF('Base de données'!$A1272,M$1,"d")&lt;&gt;0,"",'Base de données'!$B1272),""))</f>
        <v/>
      </c>
      <c r="N1272" s="39" t="str">
        <f>IF(N$1&gt;$AE$1,"-",IFERROR(IF(DATEDIF('Base de données'!$A1272,N$1,"d")&lt;&gt;0,"",'Base de données'!$B1272),""))</f>
        <v/>
      </c>
      <c r="O1272" s="39" t="str">
        <f>IF(O$1&gt;$AE$1,"-",IFERROR(IF(DATEDIF('Base de données'!$A1272,O$1,"d")&lt;&gt;0,"",'Base de données'!$B1272),""))</f>
        <v>VQWYB</v>
      </c>
      <c r="P1272" s="39" t="str">
        <f>IF(P$1&gt;$AE$1,"-",IFERROR(IF(DATEDIF('Base de données'!$A1272,P$1,"d")&lt;&gt;0,"",'Base de données'!$B1272),""))</f>
        <v/>
      </c>
      <c r="Q1272" s="39" t="str">
        <f>IF(Q$1&gt;$AE$1,"-",IFERROR(IF(DATEDIF('Base de données'!$A1272,Q$1,"d")&lt;&gt;0,"",'Base de données'!$B1272),""))</f>
        <v/>
      </c>
      <c r="R1272" s="39" t="str">
        <f>IF(R$1&gt;$AE$1,"-",IFERROR(IF(DATEDIF('Base de données'!$A1272,R$1,"d")&lt;&gt;0,"",'Base de données'!$B1272),""))</f>
        <v/>
      </c>
      <c r="S1272" s="39" t="str">
        <f>IF(S$1&gt;$AE$1,"-",IFERROR(IF(DATEDIF('Base de données'!$A1272,S$1,"d")&lt;&gt;0,"",'Base de données'!$B1272),""))</f>
        <v/>
      </c>
      <c r="T1272" s="39" t="str">
        <f>IF(T$1&gt;$AE$1,"-",IFERROR(IF(DATEDIF('Base de données'!$A1272,T$1,"d")&lt;&gt;0,"",'Base de données'!$B1272),""))</f>
        <v/>
      </c>
      <c r="U1272" s="39" t="str">
        <f>IF(U$1&gt;$AE$1,"-",IFERROR(IF(DATEDIF('Base de données'!$A1272,U$1,"d")&lt;&gt;0,"",'Base de données'!$B1272),""))</f>
        <v/>
      </c>
      <c r="V1272" s="39" t="str">
        <f>IF(V$1&gt;$AE$1,"-",IFERROR(IF(DATEDIF('Base de données'!$A1272,V$1,"d")&lt;&gt;0,"",'Base de données'!$B1272),""))</f>
        <v/>
      </c>
      <c r="W1272" s="34"/>
      <c r="X1272" s="30" t="str">
        <f>'Base de données'!$C1272&amp;" "&amp;'Base de données'!$D1272</f>
        <v>Mercier Noémi</v>
      </c>
      <c r="Y1272" s="31">
        <f>COUNTIF('Base de données'!$B:$B,'Base de données'!$B1272)</f>
        <v>9</v>
      </c>
      <c r="AA1272" s="87" cm="1">
        <f t="array" aca="1" ref="AA1272" ca="1">INDIRECT("'Base de données'!A" &amp; ROW(Y1272))</f>
        <v>45778</v>
      </c>
      <c r="AB1272" s="51" t="str" cm="1">
        <f t="array" aca="1" ref="AB1272" ca="1">INDIRECT("'Base de données'!B" &amp; ROW(Z1272))</f>
        <v>VQWYB</v>
      </c>
    </row>
    <row r="1273" spans="1:28" x14ac:dyDescent="0.3">
      <c r="A1273" s="41" t="str">
        <f ca="1">IF(IF(AND($B1273&lt;&gt;"-",$B1273=$E1273),"Entrée et sortie","-")="Entrée et sortie",'Base de données'!$B1273,"-")</f>
        <v>-</v>
      </c>
      <c r="B1273" s="41" t="str">
        <f t="shared" ca="1" si="79"/>
        <v>-</v>
      </c>
      <c r="C1273" s="41" t="str">
        <f t="shared" ca="1" si="80"/>
        <v>-</v>
      </c>
      <c r="D1273" s="41" t="str">
        <f>IF($F1273="sortie en cours d'année",'Base de données'!$B1273,"-")</f>
        <v>-</v>
      </c>
      <c r="E1273" s="41" t="str">
        <f>IF($H1273="entrée en cours d'année",'Base de données'!$B1273,"-")</f>
        <v>-</v>
      </c>
      <c r="F1273" s="37" t="str">
        <f t="shared" si="77"/>
        <v/>
      </c>
      <c r="G1273" s="37" t="str">
        <f>IF($J1273="mouvement",_xlfn.XLOOKUP('Base de données'!$B1273,$V:$V,$V:$V,0),"")</f>
        <v/>
      </c>
      <c r="H1273" s="37" t="str">
        <f t="shared" si="78"/>
        <v/>
      </c>
      <c r="I1273" s="37" t="str">
        <f>IF($J1273="mouvement",_xlfn.XLOOKUP('Base de données'!$B1273,$K:$K,$K:$K,0),"")</f>
        <v/>
      </c>
      <c r="J1273" s="38" t="str">
        <f>IF(AND(Y1273&lt;&gt;MAX(Y:Y),COUNTIF(K1273:V1273,'Base de données'!$B1273)&gt;0),"mouvement","")</f>
        <v/>
      </c>
      <c r="K1273" s="39" t="str">
        <f>IF(K$1&gt;$AE$1,"-",IFERROR(IF(DATEDIF('Base de données'!$A1273,K$1,"d")&lt;&gt;0,"",'Base de données'!$B1273),""))</f>
        <v/>
      </c>
      <c r="L1273" s="39" t="str">
        <f>IF(L$1&gt;$AE$1,"-",IFERROR(IF(DATEDIF('Base de données'!$A1273,L$1,"d")&lt;&gt;0,"",'Base de données'!$B1273),""))</f>
        <v/>
      </c>
      <c r="M1273" s="39" t="str">
        <f>IF(M$1&gt;$AE$1,"-",IFERROR(IF(DATEDIF('Base de données'!$A1273,M$1,"d")&lt;&gt;0,"",'Base de données'!$B1273),""))</f>
        <v/>
      </c>
      <c r="N1273" s="39" t="str">
        <f>IF(N$1&gt;$AE$1,"-",IFERROR(IF(DATEDIF('Base de données'!$A1273,N$1,"d")&lt;&gt;0,"",'Base de données'!$B1273),""))</f>
        <v/>
      </c>
      <c r="O1273" s="39" t="str">
        <f>IF(O$1&gt;$AE$1,"-",IFERROR(IF(DATEDIF('Base de données'!$A1273,O$1,"d")&lt;&gt;0,"",'Base de données'!$B1273),""))</f>
        <v>662GQ</v>
      </c>
      <c r="P1273" s="39" t="str">
        <f>IF(P$1&gt;$AE$1,"-",IFERROR(IF(DATEDIF('Base de données'!$A1273,P$1,"d")&lt;&gt;0,"",'Base de données'!$B1273),""))</f>
        <v/>
      </c>
      <c r="Q1273" s="39" t="str">
        <f>IF(Q$1&gt;$AE$1,"-",IFERROR(IF(DATEDIF('Base de données'!$A1273,Q$1,"d")&lt;&gt;0,"",'Base de données'!$B1273),""))</f>
        <v/>
      </c>
      <c r="R1273" s="39" t="str">
        <f>IF(R$1&gt;$AE$1,"-",IFERROR(IF(DATEDIF('Base de données'!$A1273,R$1,"d")&lt;&gt;0,"",'Base de données'!$B1273),""))</f>
        <v/>
      </c>
      <c r="S1273" s="39" t="str">
        <f>IF(S$1&gt;$AE$1,"-",IFERROR(IF(DATEDIF('Base de données'!$A1273,S$1,"d")&lt;&gt;0,"",'Base de données'!$B1273),""))</f>
        <v/>
      </c>
      <c r="T1273" s="39" t="str">
        <f>IF(T$1&gt;$AE$1,"-",IFERROR(IF(DATEDIF('Base de données'!$A1273,T$1,"d")&lt;&gt;0,"",'Base de données'!$B1273),""))</f>
        <v/>
      </c>
      <c r="U1273" s="39" t="str">
        <f>IF(U$1&gt;$AE$1,"-",IFERROR(IF(DATEDIF('Base de données'!$A1273,U$1,"d")&lt;&gt;0,"",'Base de données'!$B1273),""))</f>
        <v/>
      </c>
      <c r="V1273" s="39" t="str">
        <f>IF(V$1&gt;$AE$1,"-",IFERROR(IF(DATEDIF('Base de données'!$A1273,V$1,"d")&lt;&gt;0,"",'Base de données'!$B1273),""))</f>
        <v/>
      </c>
      <c r="W1273" s="34"/>
      <c r="X1273" s="30" t="str">
        <f>'Base de données'!$C1273&amp;" "&amp;'Base de données'!$D1273</f>
        <v>Louis Charles</v>
      </c>
      <c r="Y1273" s="31">
        <f>COUNTIF('Base de données'!$B:$B,'Base de données'!$B1273)</f>
        <v>12</v>
      </c>
      <c r="AA1273" s="87" cm="1">
        <f t="array" aca="1" ref="AA1273" ca="1">INDIRECT("'Base de données'!A" &amp; ROW(Y1273))</f>
        <v>45778</v>
      </c>
      <c r="AB1273" s="51" t="str" cm="1">
        <f t="array" aca="1" ref="AB1273" ca="1">INDIRECT("'Base de données'!B" &amp; ROW(Z1273))</f>
        <v>662GQ</v>
      </c>
    </row>
    <row r="1274" spans="1:28" x14ac:dyDescent="0.3">
      <c r="A1274" s="41" t="str">
        <f ca="1">IF(IF(AND($B1274&lt;&gt;"-",$B1274=$E1274),"Entrée et sortie","-")="Entrée et sortie",'Base de données'!$B1274,"-")</f>
        <v>-</v>
      </c>
      <c r="B1274" s="41" t="str">
        <f t="shared" ca="1" si="79"/>
        <v>-</v>
      </c>
      <c r="C1274" s="41" t="str">
        <f t="shared" ca="1" si="80"/>
        <v>-</v>
      </c>
      <c r="D1274" s="41" t="str">
        <f>IF($F1274="sortie en cours d'année",'Base de données'!$B1274,"-")</f>
        <v>-</v>
      </c>
      <c r="E1274" s="41" t="str">
        <f>IF($H1274="entrée en cours d'année",'Base de données'!$B1274,"-")</f>
        <v>-</v>
      </c>
      <c r="F1274" s="37" t="str">
        <f t="shared" si="77"/>
        <v/>
      </c>
      <c r="G1274" s="37" t="str">
        <f>IF($J1274="mouvement",_xlfn.XLOOKUP('Base de données'!$B1274,$V:$V,$V:$V,0),"")</f>
        <v/>
      </c>
      <c r="H1274" s="37" t="str">
        <f t="shared" si="78"/>
        <v/>
      </c>
      <c r="I1274" s="37" t="str">
        <f>IF($J1274="mouvement",_xlfn.XLOOKUP('Base de données'!$B1274,$K:$K,$K:$K,0),"")</f>
        <v/>
      </c>
      <c r="J1274" s="38" t="str">
        <f>IF(AND(Y1274&lt;&gt;MAX(Y:Y),COUNTIF(K1274:V1274,'Base de données'!$B1274)&gt;0),"mouvement","")</f>
        <v/>
      </c>
      <c r="K1274" s="39" t="str">
        <f>IF(K$1&gt;$AE$1,"-",IFERROR(IF(DATEDIF('Base de données'!$A1274,K$1,"d")&lt;&gt;0,"",'Base de données'!$B1274),""))</f>
        <v/>
      </c>
      <c r="L1274" s="39" t="str">
        <f>IF(L$1&gt;$AE$1,"-",IFERROR(IF(DATEDIF('Base de données'!$A1274,L$1,"d")&lt;&gt;0,"",'Base de données'!$B1274),""))</f>
        <v/>
      </c>
      <c r="M1274" s="39" t="str">
        <f>IF(M$1&gt;$AE$1,"-",IFERROR(IF(DATEDIF('Base de données'!$A1274,M$1,"d")&lt;&gt;0,"",'Base de données'!$B1274),""))</f>
        <v/>
      </c>
      <c r="N1274" s="39" t="str">
        <f>IF(N$1&gt;$AE$1,"-",IFERROR(IF(DATEDIF('Base de données'!$A1274,N$1,"d")&lt;&gt;0,"",'Base de données'!$B1274),""))</f>
        <v/>
      </c>
      <c r="O1274" s="39" t="str">
        <f>IF(O$1&gt;$AE$1,"-",IFERROR(IF(DATEDIF('Base de données'!$A1274,O$1,"d")&lt;&gt;0,"",'Base de données'!$B1274),""))</f>
        <v>M8KX1</v>
      </c>
      <c r="P1274" s="39" t="str">
        <f>IF(P$1&gt;$AE$1,"-",IFERROR(IF(DATEDIF('Base de données'!$A1274,P$1,"d")&lt;&gt;0,"",'Base de données'!$B1274),""))</f>
        <v/>
      </c>
      <c r="Q1274" s="39" t="str">
        <f>IF(Q$1&gt;$AE$1,"-",IFERROR(IF(DATEDIF('Base de données'!$A1274,Q$1,"d")&lt;&gt;0,"",'Base de données'!$B1274),""))</f>
        <v/>
      </c>
      <c r="R1274" s="39" t="str">
        <f>IF(R$1&gt;$AE$1,"-",IFERROR(IF(DATEDIF('Base de données'!$A1274,R$1,"d")&lt;&gt;0,"",'Base de données'!$B1274),""))</f>
        <v/>
      </c>
      <c r="S1274" s="39" t="str">
        <f>IF(S$1&gt;$AE$1,"-",IFERROR(IF(DATEDIF('Base de données'!$A1274,S$1,"d")&lt;&gt;0,"",'Base de données'!$B1274),""))</f>
        <v/>
      </c>
      <c r="T1274" s="39" t="str">
        <f>IF(T$1&gt;$AE$1,"-",IFERROR(IF(DATEDIF('Base de données'!$A1274,T$1,"d")&lt;&gt;0,"",'Base de données'!$B1274),""))</f>
        <v/>
      </c>
      <c r="U1274" s="39" t="str">
        <f>IF(U$1&gt;$AE$1,"-",IFERROR(IF(DATEDIF('Base de données'!$A1274,U$1,"d")&lt;&gt;0,"",'Base de données'!$B1274),""))</f>
        <v/>
      </c>
      <c r="V1274" s="39" t="str">
        <f>IF(V$1&gt;$AE$1,"-",IFERROR(IF(DATEDIF('Base de données'!$A1274,V$1,"d")&lt;&gt;0,"",'Base de données'!$B1274),""))</f>
        <v/>
      </c>
      <c r="W1274" s="34"/>
      <c r="X1274" s="30" t="str">
        <f>'Base de données'!$C1274&amp;" "&amp;'Base de données'!$D1274</f>
        <v>Bailly Caroline</v>
      </c>
      <c r="Y1274" s="31">
        <f>COUNTIF('Base de données'!$B:$B,'Base de données'!$B1274)</f>
        <v>12</v>
      </c>
      <c r="AA1274" s="87" cm="1">
        <f t="array" aca="1" ref="AA1274" ca="1">INDIRECT("'Base de données'!A" &amp; ROW(Y1274))</f>
        <v>45778</v>
      </c>
      <c r="AB1274" s="51" t="str" cm="1">
        <f t="array" aca="1" ref="AB1274" ca="1">INDIRECT("'Base de données'!B" &amp; ROW(Z1274))</f>
        <v>M8KX1</v>
      </c>
    </row>
    <row r="1275" spans="1:28" x14ac:dyDescent="0.3">
      <c r="A1275" s="41" t="str">
        <f ca="1">IF(IF(AND($B1275&lt;&gt;"-",$B1275=$E1275),"Entrée et sortie","-")="Entrée et sortie",'Base de données'!$B1275,"-")</f>
        <v>-</v>
      </c>
      <c r="B1275" s="41" t="str">
        <f t="shared" ca="1" si="79"/>
        <v>-</v>
      </c>
      <c r="C1275" s="41" t="str">
        <f t="shared" ca="1" si="80"/>
        <v>-</v>
      </c>
      <c r="D1275" s="41" t="str">
        <f>IF($F1275="sortie en cours d'année",'Base de données'!$B1275,"-")</f>
        <v>-</v>
      </c>
      <c r="E1275" s="41" t="str">
        <f>IF($H1275="entrée en cours d'année",'Base de données'!$B1275,"-")</f>
        <v>-</v>
      </c>
      <c r="F1275" s="37" t="str">
        <f t="shared" si="77"/>
        <v/>
      </c>
      <c r="G1275" s="37" t="str">
        <f>IF($J1275="mouvement",_xlfn.XLOOKUP('Base de données'!$B1275,$V:$V,$V:$V,0),"")</f>
        <v/>
      </c>
      <c r="H1275" s="37" t="str">
        <f t="shared" si="78"/>
        <v/>
      </c>
      <c r="I1275" s="37" t="str">
        <f>IF($J1275="mouvement",_xlfn.XLOOKUP('Base de données'!$B1275,$K:$K,$K:$K,0),"")</f>
        <v/>
      </c>
      <c r="J1275" s="38" t="str">
        <f>IF(AND(Y1275&lt;&gt;MAX(Y:Y),COUNTIF(K1275:V1275,'Base de données'!$B1275)&gt;0),"mouvement","")</f>
        <v/>
      </c>
      <c r="K1275" s="39" t="str">
        <f>IF(K$1&gt;$AE$1,"-",IFERROR(IF(DATEDIF('Base de données'!$A1275,K$1,"d")&lt;&gt;0,"",'Base de données'!$B1275),""))</f>
        <v/>
      </c>
      <c r="L1275" s="39" t="str">
        <f>IF(L$1&gt;$AE$1,"-",IFERROR(IF(DATEDIF('Base de données'!$A1275,L$1,"d")&lt;&gt;0,"",'Base de données'!$B1275),""))</f>
        <v/>
      </c>
      <c r="M1275" s="39" t="str">
        <f>IF(M$1&gt;$AE$1,"-",IFERROR(IF(DATEDIF('Base de données'!$A1275,M$1,"d")&lt;&gt;0,"",'Base de données'!$B1275),""))</f>
        <v/>
      </c>
      <c r="N1275" s="39" t="str">
        <f>IF(N$1&gt;$AE$1,"-",IFERROR(IF(DATEDIF('Base de données'!$A1275,N$1,"d")&lt;&gt;0,"",'Base de données'!$B1275),""))</f>
        <v/>
      </c>
      <c r="O1275" s="39" t="str">
        <f>IF(O$1&gt;$AE$1,"-",IFERROR(IF(DATEDIF('Base de données'!$A1275,O$1,"d")&lt;&gt;0,"",'Base de données'!$B1275),""))</f>
        <v>CJQ0F</v>
      </c>
      <c r="P1275" s="39" t="str">
        <f>IF(P$1&gt;$AE$1,"-",IFERROR(IF(DATEDIF('Base de données'!$A1275,P$1,"d")&lt;&gt;0,"",'Base de données'!$B1275),""))</f>
        <v/>
      </c>
      <c r="Q1275" s="39" t="str">
        <f>IF(Q$1&gt;$AE$1,"-",IFERROR(IF(DATEDIF('Base de données'!$A1275,Q$1,"d")&lt;&gt;0,"",'Base de données'!$B1275),""))</f>
        <v/>
      </c>
      <c r="R1275" s="39" t="str">
        <f>IF(R$1&gt;$AE$1,"-",IFERROR(IF(DATEDIF('Base de données'!$A1275,R$1,"d")&lt;&gt;0,"",'Base de données'!$B1275),""))</f>
        <v/>
      </c>
      <c r="S1275" s="39" t="str">
        <f>IF(S$1&gt;$AE$1,"-",IFERROR(IF(DATEDIF('Base de données'!$A1275,S$1,"d")&lt;&gt;0,"",'Base de données'!$B1275),""))</f>
        <v/>
      </c>
      <c r="T1275" s="39" t="str">
        <f>IF(T$1&gt;$AE$1,"-",IFERROR(IF(DATEDIF('Base de données'!$A1275,T$1,"d")&lt;&gt;0,"",'Base de données'!$B1275),""))</f>
        <v/>
      </c>
      <c r="U1275" s="39" t="str">
        <f>IF(U$1&gt;$AE$1,"-",IFERROR(IF(DATEDIF('Base de données'!$A1275,U$1,"d")&lt;&gt;0,"",'Base de données'!$B1275),""))</f>
        <v/>
      </c>
      <c r="V1275" s="39" t="str">
        <f>IF(V$1&gt;$AE$1,"-",IFERROR(IF(DATEDIF('Base de données'!$A1275,V$1,"d")&lt;&gt;0,"",'Base de données'!$B1275),""))</f>
        <v/>
      </c>
      <c r="W1275" s="34"/>
      <c r="X1275" s="30" t="str">
        <f>'Base de données'!$C1275&amp;" "&amp;'Base de données'!$D1275</f>
        <v>Joly Brigitte</v>
      </c>
      <c r="Y1275" s="31">
        <f>COUNTIF('Base de données'!$B:$B,'Base de données'!$B1275)</f>
        <v>12</v>
      </c>
      <c r="AA1275" s="87" cm="1">
        <f t="array" aca="1" ref="AA1275" ca="1">INDIRECT("'Base de données'!A" &amp; ROW(Y1275))</f>
        <v>45778</v>
      </c>
      <c r="AB1275" s="51" t="str" cm="1">
        <f t="array" aca="1" ref="AB1275" ca="1">INDIRECT("'Base de données'!B" &amp; ROW(Z1275))</f>
        <v>CJQ0F</v>
      </c>
    </row>
    <row r="1276" spans="1:28" x14ac:dyDescent="0.3">
      <c r="A1276" s="41" t="str">
        <f ca="1">IF(IF(AND($B1276&lt;&gt;"-",$B1276=$E1276),"Entrée et sortie","-")="Entrée et sortie",'Base de données'!$B1276,"-")</f>
        <v>-</v>
      </c>
      <c r="B1276" s="41" t="str">
        <f t="shared" ca="1" si="79"/>
        <v>-</v>
      </c>
      <c r="C1276" s="41" t="str">
        <f t="shared" ca="1" si="80"/>
        <v>-</v>
      </c>
      <c r="D1276" s="41" t="str">
        <f>IF($F1276="sortie en cours d'année",'Base de données'!$B1276,"-")</f>
        <v>-</v>
      </c>
      <c r="E1276" s="41" t="str">
        <f>IF($H1276="entrée en cours d'année",'Base de données'!$B1276,"-")</f>
        <v>-</v>
      </c>
      <c r="F1276" s="37" t="str">
        <f t="shared" si="77"/>
        <v/>
      </c>
      <c r="G1276" s="37" t="str">
        <f>IF($J1276="mouvement",_xlfn.XLOOKUP('Base de données'!$B1276,$V:$V,$V:$V,0),"")</f>
        <v/>
      </c>
      <c r="H1276" s="37" t="str">
        <f t="shared" si="78"/>
        <v/>
      </c>
      <c r="I1276" s="37" t="str">
        <f>IF($J1276="mouvement",_xlfn.XLOOKUP('Base de données'!$B1276,$K:$K,$K:$K,0),"")</f>
        <v/>
      </c>
      <c r="J1276" s="38" t="str">
        <f>IF(AND(Y1276&lt;&gt;MAX(Y:Y),COUNTIF(K1276:V1276,'Base de données'!$B1276)&gt;0),"mouvement","")</f>
        <v/>
      </c>
      <c r="K1276" s="39" t="str">
        <f>IF(K$1&gt;$AE$1,"-",IFERROR(IF(DATEDIF('Base de données'!$A1276,K$1,"d")&lt;&gt;0,"",'Base de données'!$B1276),""))</f>
        <v/>
      </c>
      <c r="L1276" s="39" t="str">
        <f>IF(L$1&gt;$AE$1,"-",IFERROR(IF(DATEDIF('Base de données'!$A1276,L$1,"d")&lt;&gt;0,"",'Base de données'!$B1276),""))</f>
        <v/>
      </c>
      <c r="M1276" s="39" t="str">
        <f>IF(M$1&gt;$AE$1,"-",IFERROR(IF(DATEDIF('Base de données'!$A1276,M$1,"d")&lt;&gt;0,"",'Base de données'!$B1276),""))</f>
        <v/>
      </c>
      <c r="N1276" s="39" t="str">
        <f>IF(N$1&gt;$AE$1,"-",IFERROR(IF(DATEDIF('Base de données'!$A1276,N$1,"d")&lt;&gt;0,"",'Base de données'!$B1276),""))</f>
        <v/>
      </c>
      <c r="O1276" s="39" t="str">
        <f>IF(O$1&gt;$AE$1,"-",IFERROR(IF(DATEDIF('Base de données'!$A1276,O$1,"d")&lt;&gt;0,"",'Base de données'!$B1276),""))</f>
        <v>TL8LX</v>
      </c>
      <c r="P1276" s="39" t="str">
        <f>IF(P$1&gt;$AE$1,"-",IFERROR(IF(DATEDIF('Base de données'!$A1276,P$1,"d")&lt;&gt;0,"",'Base de données'!$B1276),""))</f>
        <v/>
      </c>
      <c r="Q1276" s="39" t="str">
        <f>IF(Q$1&gt;$AE$1,"-",IFERROR(IF(DATEDIF('Base de données'!$A1276,Q$1,"d")&lt;&gt;0,"",'Base de données'!$B1276),""))</f>
        <v/>
      </c>
      <c r="R1276" s="39" t="str">
        <f>IF(R$1&gt;$AE$1,"-",IFERROR(IF(DATEDIF('Base de données'!$A1276,R$1,"d")&lt;&gt;0,"",'Base de données'!$B1276),""))</f>
        <v/>
      </c>
      <c r="S1276" s="39" t="str">
        <f>IF(S$1&gt;$AE$1,"-",IFERROR(IF(DATEDIF('Base de données'!$A1276,S$1,"d")&lt;&gt;0,"",'Base de données'!$B1276),""))</f>
        <v/>
      </c>
      <c r="T1276" s="39" t="str">
        <f>IF(T$1&gt;$AE$1,"-",IFERROR(IF(DATEDIF('Base de données'!$A1276,T$1,"d")&lt;&gt;0,"",'Base de données'!$B1276),""))</f>
        <v/>
      </c>
      <c r="U1276" s="39" t="str">
        <f>IF(U$1&gt;$AE$1,"-",IFERROR(IF(DATEDIF('Base de données'!$A1276,U$1,"d")&lt;&gt;0,"",'Base de données'!$B1276),""))</f>
        <v/>
      </c>
      <c r="V1276" s="39" t="str">
        <f>IF(V$1&gt;$AE$1,"-",IFERROR(IF(DATEDIF('Base de données'!$A1276,V$1,"d")&lt;&gt;0,"",'Base de données'!$B1276),""))</f>
        <v/>
      </c>
      <c r="W1276" s="34"/>
      <c r="X1276" s="30" t="str">
        <f>'Base de données'!$C1276&amp;" "&amp;'Base de données'!$D1276</f>
        <v>Jacques Michel</v>
      </c>
      <c r="Y1276" s="31">
        <f>COUNTIF('Base de données'!$B:$B,'Base de données'!$B1276)</f>
        <v>12</v>
      </c>
      <c r="AA1276" s="87" cm="1">
        <f t="array" aca="1" ref="AA1276" ca="1">INDIRECT("'Base de données'!A" &amp; ROW(Y1276))</f>
        <v>45778</v>
      </c>
      <c r="AB1276" s="51" t="str" cm="1">
        <f t="array" aca="1" ref="AB1276" ca="1">INDIRECT("'Base de données'!B" &amp; ROW(Z1276))</f>
        <v>TL8LX</v>
      </c>
    </row>
    <row r="1277" spans="1:28" x14ac:dyDescent="0.3">
      <c r="A1277" s="41" t="str">
        <f ca="1">IF(IF(AND($B1277&lt;&gt;"-",$B1277=$E1277),"Entrée et sortie","-")="Entrée et sortie",'Base de données'!$B1277,"-")</f>
        <v>-</v>
      </c>
      <c r="B1277" s="41" t="str">
        <f t="shared" ca="1" si="79"/>
        <v>-</v>
      </c>
      <c r="C1277" s="41" t="str">
        <f t="shared" ca="1" si="80"/>
        <v>-</v>
      </c>
      <c r="D1277" s="41" t="str">
        <f>IF($F1277="sortie en cours d'année",'Base de données'!$B1277,"-")</f>
        <v>-</v>
      </c>
      <c r="E1277" s="41" t="str">
        <f>IF($H1277="entrée en cours d'année",'Base de données'!$B1277,"-")</f>
        <v>-</v>
      </c>
      <c r="F1277" s="37" t="str">
        <f t="shared" si="77"/>
        <v/>
      </c>
      <c r="G1277" s="37" t="str">
        <f>IF($J1277="mouvement",_xlfn.XLOOKUP('Base de données'!$B1277,$V:$V,$V:$V,0),"")</f>
        <v/>
      </c>
      <c r="H1277" s="37" t="str">
        <f t="shared" si="78"/>
        <v/>
      </c>
      <c r="I1277" s="37" t="str">
        <f>IF($J1277="mouvement",_xlfn.XLOOKUP('Base de données'!$B1277,$K:$K,$K:$K,0),"")</f>
        <v/>
      </c>
      <c r="J1277" s="38" t="str">
        <f>IF(AND(Y1277&lt;&gt;MAX(Y:Y),COUNTIF(K1277:V1277,'Base de données'!$B1277)&gt;0),"mouvement","")</f>
        <v/>
      </c>
      <c r="K1277" s="39" t="str">
        <f>IF(K$1&gt;$AE$1,"-",IFERROR(IF(DATEDIF('Base de données'!$A1277,K$1,"d")&lt;&gt;0,"",'Base de données'!$B1277),""))</f>
        <v/>
      </c>
      <c r="L1277" s="39" t="str">
        <f>IF(L$1&gt;$AE$1,"-",IFERROR(IF(DATEDIF('Base de données'!$A1277,L$1,"d")&lt;&gt;0,"",'Base de données'!$B1277),""))</f>
        <v/>
      </c>
      <c r="M1277" s="39" t="str">
        <f>IF(M$1&gt;$AE$1,"-",IFERROR(IF(DATEDIF('Base de données'!$A1277,M$1,"d")&lt;&gt;0,"",'Base de données'!$B1277),""))</f>
        <v/>
      </c>
      <c r="N1277" s="39" t="str">
        <f>IF(N$1&gt;$AE$1,"-",IFERROR(IF(DATEDIF('Base de données'!$A1277,N$1,"d")&lt;&gt;0,"",'Base de données'!$B1277),""))</f>
        <v/>
      </c>
      <c r="O1277" s="39" t="str">
        <f>IF(O$1&gt;$AE$1,"-",IFERROR(IF(DATEDIF('Base de données'!$A1277,O$1,"d")&lt;&gt;0,"",'Base de données'!$B1277),""))</f>
        <v>EZDDO</v>
      </c>
      <c r="P1277" s="39" t="str">
        <f>IF(P$1&gt;$AE$1,"-",IFERROR(IF(DATEDIF('Base de données'!$A1277,P$1,"d")&lt;&gt;0,"",'Base de données'!$B1277),""))</f>
        <v/>
      </c>
      <c r="Q1277" s="39" t="str">
        <f>IF(Q$1&gt;$AE$1,"-",IFERROR(IF(DATEDIF('Base de données'!$A1277,Q$1,"d")&lt;&gt;0,"",'Base de données'!$B1277),""))</f>
        <v/>
      </c>
      <c r="R1277" s="39" t="str">
        <f>IF(R$1&gt;$AE$1,"-",IFERROR(IF(DATEDIF('Base de données'!$A1277,R$1,"d")&lt;&gt;0,"",'Base de données'!$B1277),""))</f>
        <v/>
      </c>
      <c r="S1277" s="39" t="str">
        <f>IF(S$1&gt;$AE$1,"-",IFERROR(IF(DATEDIF('Base de données'!$A1277,S$1,"d")&lt;&gt;0,"",'Base de données'!$B1277),""))</f>
        <v/>
      </c>
      <c r="T1277" s="39" t="str">
        <f>IF(T$1&gt;$AE$1,"-",IFERROR(IF(DATEDIF('Base de données'!$A1277,T$1,"d")&lt;&gt;0,"",'Base de données'!$B1277),""))</f>
        <v/>
      </c>
      <c r="U1277" s="39" t="str">
        <f>IF(U$1&gt;$AE$1,"-",IFERROR(IF(DATEDIF('Base de données'!$A1277,U$1,"d")&lt;&gt;0,"",'Base de données'!$B1277),""))</f>
        <v/>
      </c>
      <c r="V1277" s="39" t="str">
        <f>IF(V$1&gt;$AE$1,"-",IFERROR(IF(DATEDIF('Base de données'!$A1277,V$1,"d")&lt;&gt;0,"",'Base de données'!$B1277),""))</f>
        <v/>
      </c>
      <c r="W1277" s="34"/>
      <c r="X1277" s="30" t="str">
        <f>'Base de données'!$C1277&amp;" "&amp;'Base de données'!$D1277</f>
        <v>Breton Suzanne</v>
      </c>
      <c r="Y1277" s="31">
        <f>COUNTIF('Base de données'!$B:$B,'Base de données'!$B1277)</f>
        <v>12</v>
      </c>
      <c r="AA1277" s="87" cm="1">
        <f t="array" aca="1" ref="AA1277" ca="1">INDIRECT("'Base de données'!A" &amp; ROW(Y1277))</f>
        <v>45778</v>
      </c>
      <c r="AB1277" s="51" t="str" cm="1">
        <f t="array" aca="1" ref="AB1277" ca="1">INDIRECT("'Base de données'!B" &amp; ROW(Z1277))</f>
        <v>EZDDO</v>
      </c>
    </row>
    <row r="1278" spans="1:28" x14ac:dyDescent="0.3">
      <c r="A1278" s="41" t="str">
        <f ca="1">IF(IF(AND($B1278&lt;&gt;"-",$B1278=$E1278),"Entrée et sortie","-")="Entrée et sortie",'Base de données'!$B1278,"-")</f>
        <v>-</v>
      </c>
      <c r="B1278" s="41" t="str">
        <f t="shared" ca="1" si="79"/>
        <v>-</v>
      </c>
      <c r="C1278" s="41" t="str">
        <f t="shared" ca="1" si="80"/>
        <v>-</v>
      </c>
      <c r="D1278" s="41" t="str">
        <f>IF($F1278="sortie en cours d'année",'Base de données'!$B1278,"-")</f>
        <v>-</v>
      </c>
      <c r="E1278" s="41" t="str">
        <f>IF($H1278="entrée en cours d'année",'Base de données'!$B1278,"-")</f>
        <v>-</v>
      </c>
      <c r="F1278" s="37" t="str">
        <f t="shared" si="77"/>
        <v/>
      </c>
      <c r="G1278" s="37" t="str">
        <f>IF($J1278="mouvement",_xlfn.XLOOKUP('Base de données'!$B1278,$V:$V,$V:$V,0),"")</f>
        <v/>
      </c>
      <c r="H1278" s="37" t="str">
        <f t="shared" si="78"/>
        <v/>
      </c>
      <c r="I1278" s="37" t="str">
        <f>IF($J1278="mouvement",_xlfn.XLOOKUP('Base de données'!$B1278,$K:$K,$K:$K,0),"")</f>
        <v/>
      </c>
      <c r="J1278" s="38" t="str">
        <f>IF(AND(Y1278&lt;&gt;MAX(Y:Y),COUNTIF(K1278:V1278,'Base de données'!$B1278)&gt;0),"mouvement","")</f>
        <v/>
      </c>
      <c r="K1278" s="39" t="str">
        <f>IF(K$1&gt;$AE$1,"-",IFERROR(IF(DATEDIF('Base de données'!$A1278,K$1,"d")&lt;&gt;0,"",'Base de données'!$B1278),""))</f>
        <v/>
      </c>
      <c r="L1278" s="39" t="str">
        <f>IF(L$1&gt;$AE$1,"-",IFERROR(IF(DATEDIF('Base de données'!$A1278,L$1,"d")&lt;&gt;0,"",'Base de données'!$B1278),""))</f>
        <v/>
      </c>
      <c r="M1278" s="39" t="str">
        <f>IF(M$1&gt;$AE$1,"-",IFERROR(IF(DATEDIF('Base de données'!$A1278,M$1,"d")&lt;&gt;0,"",'Base de données'!$B1278),""))</f>
        <v/>
      </c>
      <c r="N1278" s="39" t="str">
        <f>IF(N$1&gt;$AE$1,"-",IFERROR(IF(DATEDIF('Base de données'!$A1278,N$1,"d")&lt;&gt;0,"",'Base de données'!$B1278),""))</f>
        <v/>
      </c>
      <c r="O1278" s="39" t="str">
        <f>IF(O$1&gt;$AE$1,"-",IFERROR(IF(DATEDIF('Base de données'!$A1278,O$1,"d")&lt;&gt;0,"",'Base de données'!$B1278),""))</f>
        <v>MODSU</v>
      </c>
      <c r="P1278" s="39" t="str">
        <f>IF(P$1&gt;$AE$1,"-",IFERROR(IF(DATEDIF('Base de données'!$A1278,P$1,"d")&lt;&gt;0,"",'Base de données'!$B1278),""))</f>
        <v/>
      </c>
      <c r="Q1278" s="39" t="str">
        <f>IF(Q$1&gt;$AE$1,"-",IFERROR(IF(DATEDIF('Base de données'!$A1278,Q$1,"d")&lt;&gt;0,"",'Base de données'!$B1278),""))</f>
        <v/>
      </c>
      <c r="R1278" s="39" t="str">
        <f>IF(R$1&gt;$AE$1,"-",IFERROR(IF(DATEDIF('Base de données'!$A1278,R$1,"d")&lt;&gt;0,"",'Base de données'!$B1278),""))</f>
        <v/>
      </c>
      <c r="S1278" s="39" t="str">
        <f>IF(S$1&gt;$AE$1,"-",IFERROR(IF(DATEDIF('Base de données'!$A1278,S$1,"d")&lt;&gt;0,"",'Base de données'!$B1278),""))</f>
        <v/>
      </c>
      <c r="T1278" s="39" t="str">
        <f>IF(T$1&gt;$AE$1,"-",IFERROR(IF(DATEDIF('Base de données'!$A1278,T$1,"d")&lt;&gt;0,"",'Base de données'!$B1278),""))</f>
        <v/>
      </c>
      <c r="U1278" s="39" t="str">
        <f>IF(U$1&gt;$AE$1,"-",IFERROR(IF(DATEDIF('Base de données'!$A1278,U$1,"d")&lt;&gt;0,"",'Base de données'!$B1278),""))</f>
        <v/>
      </c>
      <c r="V1278" s="39" t="str">
        <f>IF(V$1&gt;$AE$1,"-",IFERROR(IF(DATEDIF('Base de données'!$A1278,V$1,"d")&lt;&gt;0,"",'Base de données'!$B1278),""))</f>
        <v/>
      </c>
      <c r="W1278" s="34"/>
      <c r="X1278" s="30" t="str">
        <f>'Base de données'!$C1278&amp;" "&amp;'Base de données'!$D1278</f>
        <v>Vallet François</v>
      </c>
      <c r="Y1278" s="31">
        <f>COUNTIF('Base de données'!$B:$B,'Base de données'!$B1278)</f>
        <v>12</v>
      </c>
      <c r="AA1278" s="87" cm="1">
        <f t="array" aca="1" ref="AA1278" ca="1">INDIRECT("'Base de données'!A" &amp; ROW(Y1278))</f>
        <v>45778</v>
      </c>
      <c r="AB1278" s="51" t="str" cm="1">
        <f t="array" aca="1" ref="AB1278" ca="1">INDIRECT("'Base de données'!B" &amp; ROW(Z1278))</f>
        <v>MODSU</v>
      </c>
    </row>
    <row r="1279" spans="1:28" x14ac:dyDescent="0.3">
      <c r="A1279" s="41" t="str">
        <f ca="1">IF(IF(AND($B1279&lt;&gt;"-",$B1279=$E1279),"Entrée et sortie","-")="Entrée et sortie",'Base de données'!$B1279,"-")</f>
        <v>-</v>
      </c>
      <c r="B1279" s="41" t="str">
        <f t="shared" ca="1" si="79"/>
        <v>-</v>
      </c>
      <c r="C1279" s="41" t="str">
        <f t="shared" ca="1" si="80"/>
        <v>-</v>
      </c>
      <c r="D1279" s="41" t="str">
        <f>IF($F1279="sortie en cours d'année",'Base de données'!$B1279,"-")</f>
        <v>-</v>
      </c>
      <c r="E1279" s="41" t="str">
        <f>IF($H1279="entrée en cours d'année",'Base de données'!$B1279,"-")</f>
        <v>-</v>
      </c>
      <c r="F1279" s="37" t="str">
        <f t="shared" si="77"/>
        <v/>
      </c>
      <c r="G1279" s="37" t="str">
        <f>IF($J1279="mouvement",_xlfn.XLOOKUP('Base de données'!$B1279,$V:$V,$V:$V,0),"")</f>
        <v/>
      </c>
      <c r="H1279" s="37" t="str">
        <f t="shared" si="78"/>
        <v/>
      </c>
      <c r="I1279" s="37" t="str">
        <f>IF($J1279="mouvement",_xlfn.XLOOKUP('Base de données'!$B1279,$K:$K,$K:$K,0),"")</f>
        <v/>
      </c>
      <c r="J1279" s="38" t="str">
        <f>IF(AND(Y1279&lt;&gt;MAX(Y:Y),COUNTIF(K1279:V1279,'Base de données'!$B1279)&gt;0),"mouvement","")</f>
        <v/>
      </c>
      <c r="K1279" s="39" t="str">
        <f>IF(K$1&gt;$AE$1,"-",IFERROR(IF(DATEDIF('Base de données'!$A1279,K$1,"d")&lt;&gt;0,"",'Base de données'!$B1279),""))</f>
        <v/>
      </c>
      <c r="L1279" s="39" t="str">
        <f>IF(L$1&gt;$AE$1,"-",IFERROR(IF(DATEDIF('Base de données'!$A1279,L$1,"d")&lt;&gt;0,"",'Base de données'!$B1279),""))</f>
        <v/>
      </c>
      <c r="M1279" s="39" t="str">
        <f>IF(M$1&gt;$AE$1,"-",IFERROR(IF(DATEDIF('Base de données'!$A1279,M$1,"d")&lt;&gt;0,"",'Base de données'!$B1279),""))</f>
        <v/>
      </c>
      <c r="N1279" s="39" t="str">
        <f>IF(N$1&gt;$AE$1,"-",IFERROR(IF(DATEDIF('Base de données'!$A1279,N$1,"d")&lt;&gt;0,"",'Base de données'!$B1279),""))</f>
        <v/>
      </c>
      <c r="O1279" s="39" t="str">
        <f>IF(O$1&gt;$AE$1,"-",IFERROR(IF(DATEDIF('Base de données'!$A1279,O$1,"d")&lt;&gt;0,"",'Base de données'!$B1279),""))</f>
        <v>C6KLK</v>
      </c>
      <c r="P1279" s="39" t="str">
        <f>IF(P$1&gt;$AE$1,"-",IFERROR(IF(DATEDIF('Base de données'!$A1279,P$1,"d")&lt;&gt;0,"",'Base de données'!$B1279),""))</f>
        <v/>
      </c>
      <c r="Q1279" s="39" t="str">
        <f>IF(Q$1&gt;$AE$1,"-",IFERROR(IF(DATEDIF('Base de données'!$A1279,Q$1,"d")&lt;&gt;0,"",'Base de données'!$B1279),""))</f>
        <v/>
      </c>
      <c r="R1279" s="39" t="str">
        <f>IF(R$1&gt;$AE$1,"-",IFERROR(IF(DATEDIF('Base de données'!$A1279,R$1,"d")&lt;&gt;0,"",'Base de données'!$B1279),""))</f>
        <v/>
      </c>
      <c r="S1279" s="39" t="str">
        <f>IF(S$1&gt;$AE$1,"-",IFERROR(IF(DATEDIF('Base de données'!$A1279,S$1,"d")&lt;&gt;0,"",'Base de données'!$B1279),""))</f>
        <v/>
      </c>
      <c r="T1279" s="39" t="str">
        <f>IF(T$1&gt;$AE$1,"-",IFERROR(IF(DATEDIF('Base de données'!$A1279,T$1,"d")&lt;&gt;0,"",'Base de données'!$B1279),""))</f>
        <v/>
      </c>
      <c r="U1279" s="39" t="str">
        <f>IF(U$1&gt;$AE$1,"-",IFERROR(IF(DATEDIF('Base de données'!$A1279,U$1,"d")&lt;&gt;0,"",'Base de données'!$B1279),""))</f>
        <v/>
      </c>
      <c r="V1279" s="39" t="str">
        <f>IF(V$1&gt;$AE$1,"-",IFERROR(IF(DATEDIF('Base de données'!$A1279,V$1,"d")&lt;&gt;0,"",'Base de données'!$B1279),""))</f>
        <v/>
      </c>
      <c r="W1279" s="34"/>
      <c r="X1279" s="30" t="str">
        <f>'Base de données'!$C1279&amp;" "&amp;'Base de données'!$D1279</f>
        <v>Godard Agathe</v>
      </c>
      <c r="Y1279" s="31">
        <f>COUNTIF('Base de données'!$B:$B,'Base de données'!$B1279)</f>
        <v>12</v>
      </c>
      <c r="AA1279" s="87" cm="1">
        <f t="array" aca="1" ref="AA1279" ca="1">INDIRECT("'Base de données'!A" &amp; ROW(Y1279))</f>
        <v>45778</v>
      </c>
      <c r="AB1279" s="51" t="str" cm="1">
        <f t="array" aca="1" ref="AB1279" ca="1">INDIRECT("'Base de données'!B" &amp; ROW(Z1279))</f>
        <v>C6KLK</v>
      </c>
    </row>
    <row r="1280" spans="1:28" x14ac:dyDescent="0.3">
      <c r="A1280" s="41" t="str">
        <f ca="1">IF(IF(AND($B1280&lt;&gt;"-",$B1280=$E1280),"Entrée et sortie","-")="Entrée et sortie",'Base de données'!$B1280,"-")</f>
        <v>-</v>
      </c>
      <c r="B1280" s="41" t="str">
        <f t="shared" ca="1" si="79"/>
        <v>-</v>
      </c>
      <c r="C1280" s="41" t="str">
        <f t="shared" ca="1" si="80"/>
        <v>-</v>
      </c>
      <c r="D1280" s="41" t="str">
        <f>IF($F1280="sortie en cours d'année",'Base de données'!$B1280,"-")</f>
        <v>-</v>
      </c>
      <c r="E1280" s="41" t="str">
        <f>IF($H1280="entrée en cours d'année",'Base de données'!$B1280,"-")</f>
        <v>-</v>
      </c>
      <c r="F1280" s="37" t="str">
        <f t="shared" si="77"/>
        <v/>
      </c>
      <c r="G1280" s="37" t="str">
        <f>IF($J1280="mouvement",_xlfn.XLOOKUP('Base de données'!$B1280,$V:$V,$V:$V,0),"")</f>
        <v/>
      </c>
      <c r="H1280" s="37" t="str">
        <f t="shared" si="78"/>
        <v/>
      </c>
      <c r="I1280" s="37" t="str">
        <f>IF($J1280="mouvement",_xlfn.XLOOKUP('Base de données'!$B1280,$K:$K,$K:$K,0),"")</f>
        <v/>
      </c>
      <c r="J1280" s="38" t="str">
        <f>IF(AND(Y1280&lt;&gt;MAX(Y:Y),COUNTIF(K1280:V1280,'Base de données'!$B1280)&gt;0),"mouvement","")</f>
        <v/>
      </c>
      <c r="K1280" s="39" t="str">
        <f>IF(K$1&gt;$AE$1,"-",IFERROR(IF(DATEDIF('Base de données'!$A1280,K$1,"d")&lt;&gt;0,"",'Base de données'!$B1280),""))</f>
        <v/>
      </c>
      <c r="L1280" s="39" t="str">
        <f>IF(L$1&gt;$AE$1,"-",IFERROR(IF(DATEDIF('Base de données'!$A1280,L$1,"d")&lt;&gt;0,"",'Base de données'!$B1280),""))</f>
        <v/>
      </c>
      <c r="M1280" s="39" t="str">
        <f>IF(M$1&gt;$AE$1,"-",IFERROR(IF(DATEDIF('Base de données'!$A1280,M$1,"d")&lt;&gt;0,"",'Base de données'!$B1280),""))</f>
        <v/>
      </c>
      <c r="N1280" s="39" t="str">
        <f>IF(N$1&gt;$AE$1,"-",IFERROR(IF(DATEDIF('Base de données'!$A1280,N$1,"d")&lt;&gt;0,"",'Base de données'!$B1280),""))</f>
        <v/>
      </c>
      <c r="O1280" s="39" t="str">
        <f>IF(O$1&gt;$AE$1,"-",IFERROR(IF(DATEDIF('Base de données'!$A1280,O$1,"d")&lt;&gt;0,"",'Base de données'!$B1280),""))</f>
        <v>AASTU</v>
      </c>
      <c r="P1280" s="39" t="str">
        <f>IF(P$1&gt;$AE$1,"-",IFERROR(IF(DATEDIF('Base de données'!$A1280,P$1,"d")&lt;&gt;0,"",'Base de données'!$B1280),""))</f>
        <v/>
      </c>
      <c r="Q1280" s="39" t="str">
        <f>IF(Q$1&gt;$AE$1,"-",IFERROR(IF(DATEDIF('Base de données'!$A1280,Q$1,"d")&lt;&gt;0,"",'Base de données'!$B1280),""))</f>
        <v/>
      </c>
      <c r="R1280" s="39" t="str">
        <f>IF(R$1&gt;$AE$1,"-",IFERROR(IF(DATEDIF('Base de données'!$A1280,R$1,"d")&lt;&gt;0,"",'Base de données'!$B1280),""))</f>
        <v/>
      </c>
      <c r="S1280" s="39" t="str">
        <f>IF(S$1&gt;$AE$1,"-",IFERROR(IF(DATEDIF('Base de données'!$A1280,S$1,"d")&lt;&gt;0,"",'Base de données'!$B1280),""))</f>
        <v/>
      </c>
      <c r="T1280" s="39" t="str">
        <f>IF(T$1&gt;$AE$1,"-",IFERROR(IF(DATEDIF('Base de données'!$A1280,T$1,"d")&lt;&gt;0,"",'Base de données'!$B1280),""))</f>
        <v/>
      </c>
      <c r="U1280" s="39" t="str">
        <f>IF(U$1&gt;$AE$1,"-",IFERROR(IF(DATEDIF('Base de données'!$A1280,U$1,"d")&lt;&gt;0,"",'Base de données'!$B1280),""))</f>
        <v/>
      </c>
      <c r="V1280" s="39" t="str">
        <f>IF(V$1&gt;$AE$1,"-",IFERROR(IF(DATEDIF('Base de données'!$A1280,V$1,"d")&lt;&gt;0,"",'Base de données'!$B1280),""))</f>
        <v/>
      </c>
      <c r="W1280" s="34"/>
      <c r="X1280" s="30" t="str">
        <f>'Base de données'!$C1280&amp;" "&amp;'Base de données'!$D1280</f>
        <v>Wagner Gabrielle</v>
      </c>
      <c r="Y1280" s="31">
        <f>COUNTIF('Base de données'!$B:$B,'Base de données'!$B1280)</f>
        <v>12</v>
      </c>
      <c r="AA1280" s="87" cm="1">
        <f t="array" aca="1" ref="AA1280" ca="1">INDIRECT("'Base de données'!A" &amp; ROW(Y1280))</f>
        <v>45778</v>
      </c>
      <c r="AB1280" s="51" t="str" cm="1">
        <f t="array" aca="1" ref="AB1280" ca="1">INDIRECT("'Base de données'!B" &amp; ROW(Z1280))</f>
        <v>AASTU</v>
      </c>
    </row>
    <row r="1281" spans="1:28" x14ac:dyDescent="0.3">
      <c r="A1281" s="41" t="str">
        <f ca="1">IF(IF(AND($B1281&lt;&gt;"-",$B1281=$E1281),"Entrée et sortie","-")="Entrée et sortie",'Base de données'!$B1281,"-")</f>
        <v>-</v>
      </c>
      <c r="B1281" s="41" t="str">
        <f t="shared" ca="1" si="79"/>
        <v>-</v>
      </c>
      <c r="C1281" s="41" t="str">
        <f t="shared" ca="1" si="80"/>
        <v>-</v>
      </c>
      <c r="D1281" s="41" t="str">
        <f>IF($F1281="sortie en cours d'année",'Base de données'!$B1281,"-")</f>
        <v>-</v>
      </c>
      <c r="E1281" s="41" t="str">
        <f>IF($H1281="entrée en cours d'année",'Base de données'!$B1281,"-")</f>
        <v>-</v>
      </c>
      <c r="F1281" s="37" t="str">
        <f t="shared" si="77"/>
        <v/>
      </c>
      <c r="G1281" s="37" t="str">
        <f>IF($J1281="mouvement",_xlfn.XLOOKUP('Base de données'!$B1281,$V:$V,$V:$V,0),"")</f>
        <v/>
      </c>
      <c r="H1281" s="37" t="str">
        <f t="shared" si="78"/>
        <v/>
      </c>
      <c r="I1281" s="37" t="str">
        <f>IF($J1281="mouvement",_xlfn.XLOOKUP('Base de données'!$B1281,$K:$K,$K:$K,0),"")</f>
        <v/>
      </c>
      <c r="J1281" s="38" t="str">
        <f>IF(AND(Y1281&lt;&gt;MAX(Y:Y),COUNTIF(K1281:V1281,'Base de données'!$B1281)&gt;0),"mouvement","")</f>
        <v/>
      </c>
      <c r="K1281" s="39" t="str">
        <f>IF(K$1&gt;$AE$1,"-",IFERROR(IF(DATEDIF('Base de données'!$A1281,K$1,"d")&lt;&gt;0,"",'Base de données'!$B1281),""))</f>
        <v/>
      </c>
      <c r="L1281" s="39" t="str">
        <f>IF(L$1&gt;$AE$1,"-",IFERROR(IF(DATEDIF('Base de données'!$A1281,L$1,"d")&lt;&gt;0,"",'Base de données'!$B1281),""))</f>
        <v/>
      </c>
      <c r="M1281" s="39" t="str">
        <f>IF(M$1&gt;$AE$1,"-",IFERROR(IF(DATEDIF('Base de données'!$A1281,M$1,"d")&lt;&gt;0,"",'Base de données'!$B1281),""))</f>
        <v/>
      </c>
      <c r="N1281" s="39" t="str">
        <f>IF(N$1&gt;$AE$1,"-",IFERROR(IF(DATEDIF('Base de données'!$A1281,N$1,"d")&lt;&gt;0,"",'Base de données'!$B1281),""))</f>
        <v/>
      </c>
      <c r="O1281" s="39" t="str">
        <f>IF(O$1&gt;$AE$1,"-",IFERROR(IF(DATEDIF('Base de données'!$A1281,O$1,"d")&lt;&gt;0,"",'Base de données'!$B1281),""))</f>
        <v>6RYDI</v>
      </c>
      <c r="P1281" s="39" t="str">
        <f>IF(P$1&gt;$AE$1,"-",IFERROR(IF(DATEDIF('Base de données'!$A1281,P$1,"d")&lt;&gt;0,"",'Base de données'!$B1281),""))</f>
        <v/>
      </c>
      <c r="Q1281" s="39" t="str">
        <f>IF(Q$1&gt;$AE$1,"-",IFERROR(IF(DATEDIF('Base de données'!$A1281,Q$1,"d")&lt;&gt;0,"",'Base de données'!$B1281),""))</f>
        <v/>
      </c>
      <c r="R1281" s="39" t="str">
        <f>IF(R$1&gt;$AE$1,"-",IFERROR(IF(DATEDIF('Base de données'!$A1281,R$1,"d")&lt;&gt;0,"",'Base de données'!$B1281),""))</f>
        <v/>
      </c>
      <c r="S1281" s="39" t="str">
        <f>IF(S$1&gt;$AE$1,"-",IFERROR(IF(DATEDIF('Base de données'!$A1281,S$1,"d")&lt;&gt;0,"",'Base de données'!$B1281),""))</f>
        <v/>
      </c>
      <c r="T1281" s="39" t="str">
        <f>IF(T$1&gt;$AE$1,"-",IFERROR(IF(DATEDIF('Base de données'!$A1281,T$1,"d")&lt;&gt;0,"",'Base de données'!$B1281),""))</f>
        <v/>
      </c>
      <c r="U1281" s="39" t="str">
        <f>IF(U$1&gt;$AE$1,"-",IFERROR(IF(DATEDIF('Base de données'!$A1281,U$1,"d")&lt;&gt;0,"",'Base de données'!$B1281),""))</f>
        <v/>
      </c>
      <c r="V1281" s="39" t="str">
        <f>IF(V$1&gt;$AE$1,"-",IFERROR(IF(DATEDIF('Base de données'!$A1281,V$1,"d")&lt;&gt;0,"",'Base de données'!$B1281),""))</f>
        <v/>
      </c>
      <c r="W1281" s="34"/>
      <c r="X1281" s="30" t="str">
        <f>'Base de données'!$C1281&amp;" "&amp;'Base de données'!$D1281</f>
        <v>Bouchet Hélène</v>
      </c>
      <c r="Y1281" s="31">
        <f>COUNTIF('Base de données'!$B:$B,'Base de données'!$B1281)</f>
        <v>12</v>
      </c>
      <c r="AA1281" s="87" cm="1">
        <f t="array" aca="1" ref="AA1281" ca="1">INDIRECT("'Base de données'!A" &amp; ROW(Y1281))</f>
        <v>45778</v>
      </c>
      <c r="AB1281" s="51" t="str" cm="1">
        <f t="array" aca="1" ref="AB1281" ca="1">INDIRECT("'Base de données'!B" &amp; ROW(Z1281))</f>
        <v>6RYDI</v>
      </c>
    </row>
    <row r="1282" spans="1:28" x14ac:dyDescent="0.3">
      <c r="A1282" s="41" t="str">
        <f ca="1">IF(IF(AND($B1282&lt;&gt;"-",$B1282=$E1282),"Entrée et sortie","-")="Entrée et sortie",'Base de données'!$B1282,"-")</f>
        <v>-</v>
      </c>
      <c r="B1282" s="41" t="str">
        <f t="shared" ca="1" si="79"/>
        <v>-</v>
      </c>
      <c r="C1282" s="41" t="str">
        <f t="shared" ca="1" si="80"/>
        <v>-</v>
      </c>
      <c r="D1282" s="41" t="str">
        <f>IF($F1282="sortie en cours d'année",'Base de données'!$B1282,"-")</f>
        <v>-</v>
      </c>
      <c r="E1282" s="41" t="str">
        <f>IF($H1282="entrée en cours d'année",'Base de données'!$B1282,"-")</f>
        <v>-</v>
      </c>
      <c r="F1282" s="37" t="str">
        <f t="shared" ref="F1282:F1345" si="81">IF(AND(G1282=0,J1282="mouvement"),"sortie en cours d'année","")</f>
        <v/>
      </c>
      <c r="G1282" s="37" t="str">
        <f>IF($J1282="mouvement",_xlfn.XLOOKUP('Base de données'!$B1282,$V:$V,$V:$V,0),"")</f>
        <v/>
      </c>
      <c r="H1282" s="37" t="str">
        <f t="shared" ref="H1282:H1345" si="82">IF(AND(I1282=0,J1282="mouvement"),"entrée en cours d'année","")</f>
        <v/>
      </c>
      <c r="I1282" s="37" t="str">
        <f>IF($J1282="mouvement",_xlfn.XLOOKUP('Base de données'!$B1282,$K:$K,$K:$K,0),"")</f>
        <v/>
      </c>
      <c r="J1282" s="38" t="str">
        <f>IF(AND(Y1282&lt;&gt;MAX(Y:Y),COUNTIF(K1282:V1282,'Base de données'!$B1282)&gt;0),"mouvement","")</f>
        <v/>
      </c>
      <c r="K1282" s="39" t="str">
        <f>IF(K$1&gt;$AE$1,"-",IFERROR(IF(DATEDIF('Base de données'!$A1282,K$1,"d")&lt;&gt;0,"",'Base de données'!$B1282),""))</f>
        <v/>
      </c>
      <c r="L1282" s="39" t="str">
        <f>IF(L$1&gt;$AE$1,"-",IFERROR(IF(DATEDIF('Base de données'!$A1282,L$1,"d")&lt;&gt;0,"",'Base de données'!$B1282),""))</f>
        <v/>
      </c>
      <c r="M1282" s="39" t="str">
        <f>IF(M$1&gt;$AE$1,"-",IFERROR(IF(DATEDIF('Base de données'!$A1282,M$1,"d")&lt;&gt;0,"",'Base de données'!$B1282),""))</f>
        <v/>
      </c>
      <c r="N1282" s="39" t="str">
        <f>IF(N$1&gt;$AE$1,"-",IFERROR(IF(DATEDIF('Base de données'!$A1282,N$1,"d")&lt;&gt;0,"",'Base de données'!$B1282),""))</f>
        <v/>
      </c>
      <c r="O1282" s="39" t="str">
        <f>IF(O$1&gt;$AE$1,"-",IFERROR(IF(DATEDIF('Base de données'!$A1282,O$1,"d")&lt;&gt;0,"",'Base de données'!$B1282),""))</f>
        <v>V9JRR</v>
      </c>
      <c r="P1282" s="39" t="str">
        <f>IF(P$1&gt;$AE$1,"-",IFERROR(IF(DATEDIF('Base de données'!$A1282,P$1,"d")&lt;&gt;0,"",'Base de données'!$B1282),""))</f>
        <v/>
      </c>
      <c r="Q1282" s="39" t="str">
        <f>IF(Q$1&gt;$AE$1,"-",IFERROR(IF(DATEDIF('Base de données'!$A1282,Q$1,"d")&lt;&gt;0,"",'Base de données'!$B1282),""))</f>
        <v/>
      </c>
      <c r="R1282" s="39" t="str">
        <f>IF(R$1&gt;$AE$1,"-",IFERROR(IF(DATEDIF('Base de données'!$A1282,R$1,"d")&lt;&gt;0,"",'Base de données'!$B1282),""))</f>
        <v/>
      </c>
      <c r="S1282" s="39" t="str">
        <f>IF(S$1&gt;$AE$1,"-",IFERROR(IF(DATEDIF('Base de données'!$A1282,S$1,"d")&lt;&gt;0,"",'Base de données'!$B1282),""))</f>
        <v/>
      </c>
      <c r="T1282" s="39" t="str">
        <f>IF(T$1&gt;$AE$1,"-",IFERROR(IF(DATEDIF('Base de données'!$A1282,T$1,"d")&lt;&gt;0,"",'Base de données'!$B1282),""))</f>
        <v/>
      </c>
      <c r="U1282" s="39" t="str">
        <f>IF(U$1&gt;$AE$1,"-",IFERROR(IF(DATEDIF('Base de données'!$A1282,U$1,"d")&lt;&gt;0,"",'Base de données'!$B1282),""))</f>
        <v/>
      </c>
      <c r="V1282" s="39" t="str">
        <f>IF(V$1&gt;$AE$1,"-",IFERROR(IF(DATEDIF('Base de données'!$A1282,V$1,"d")&lt;&gt;0,"",'Base de données'!$B1282),""))</f>
        <v/>
      </c>
      <c r="W1282" s="34"/>
      <c r="X1282" s="30" t="str">
        <f>'Base de données'!$C1282&amp;" "&amp;'Base de données'!$D1282</f>
        <v>Godard Alphonse</v>
      </c>
      <c r="Y1282" s="31">
        <f>COUNTIF('Base de données'!$B:$B,'Base de données'!$B1282)</f>
        <v>12</v>
      </c>
      <c r="AA1282" s="87" cm="1">
        <f t="array" aca="1" ref="AA1282" ca="1">INDIRECT("'Base de données'!A" &amp; ROW(Y1282))</f>
        <v>45778</v>
      </c>
      <c r="AB1282" s="51" t="str" cm="1">
        <f t="array" aca="1" ref="AB1282" ca="1">INDIRECT("'Base de données'!B" &amp; ROW(Z1282))</f>
        <v>V9JRR</v>
      </c>
    </row>
    <row r="1283" spans="1:28" x14ac:dyDescent="0.3">
      <c r="A1283" s="41" t="str">
        <f ca="1">IF(IF(AND($B1283&lt;&gt;"-",$B1283=$E1283),"Entrée et sortie","-")="Entrée et sortie",'Base de données'!$B1283,"-")</f>
        <v>-</v>
      </c>
      <c r="B1283" s="41" t="str">
        <f t="shared" ref="B1283:B1346" ca="1" si="83">_xlfn.XLOOKUP($AB1283,$D:$D,$C:$C,"-",0,-1)</f>
        <v>1DR5Q</v>
      </c>
      <c r="C1283" s="41" t="str">
        <f t="shared" ref="C1283:C1346" ca="1" si="84">IF($AA1283&lt;&gt;$AE$1,$D1283,"-")</f>
        <v>1DR5Q</v>
      </c>
      <c r="D1283" s="41" t="str">
        <f>IF($F1283="sortie en cours d'année",'Base de données'!$B1283,"-")</f>
        <v>1DR5Q</v>
      </c>
      <c r="E1283" s="41" t="str">
        <f>IF($H1283="entrée en cours d'année",'Base de données'!$B1283,"-")</f>
        <v>-</v>
      </c>
      <c r="F1283" s="37" t="str">
        <f t="shared" si="81"/>
        <v>sortie en cours d'année</v>
      </c>
      <c r="G1283" s="37">
        <f>IF($J1283="mouvement",_xlfn.XLOOKUP('Base de données'!$B1283,$V:$V,$V:$V,0),"")</f>
        <v>0</v>
      </c>
      <c r="H1283" s="37" t="str">
        <f t="shared" si="82"/>
        <v/>
      </c>
      <c r="I1283" s="37" t="str">
        <f>IF($J1283="mouvement",_xlfn.XLOOKUP('Base de données'!$B1283,$K:$K,$K:$K,0),"")</f>
        <v>1DR5Q</v>
      </c>
      <c r="J1283" s="38" t="str">
        <f>IF(AND(Y1283&lt;&gt;MAX(Y:Y),COUNTIF(K1283:V1283,'Base de données'!$B1283)&gt;0),"mouvement","")</f>
        <v>mouvement</v>
      </c>
      <c r="K1283" s="39" t="str">
        <f>IF(K$1&gt;$AE$1,"-",IFERROR(IF(DATEDIF('Base de données'!$A1283,K$1,"d")&lt;&gt;0,"",'Base de données'!$B1283),""))</f>
        <v/>
      </c>
      <c r="L1283" s="39" t="str">
        <f>IF(L$1&gt;$AE$1,"-",IFERROR(IF(DATEDIF('Base de données'!$A1283,L$1,"d")&lt;&gt;0,"",'Base de données'!$B1283),""))</f>
        <v/>
      </c>
      <c r="M1283" s="39" t="str">
        <f>IF(M$1&gt;$AE$1,"-",IFERROR(IF(DATEDIF('Base de données'!$A1283,M$1,"d")&lt;&gt;0,"",'Base de données'!$B1283),""))</f>
        <v/>
      </c>
      <c r="N1283" s="39" t="str">
        <f>IF(N$1&gt;$AE$1,"-",IFERROR(IF(DATEDIF('Base de données'!$A1283,N$1,"d")&lt;&gt;0,"",'Base de données'!$B1283),""))</f>
        <v/>
      </c>
      <c r="O1283" s="39" t="str">
        <f>IF(O$1&gt;$AE$1,"-",IFERROR(IF(DATEDIF('Base de données'!$A1283,O$1,"d")&lt;&gt;0,"",'Base de données'!$B1283),""))</f>
        <v>1DR5Q</v>
      </c>
      <c r="P1283" s="39" t="str">
        <f>IF(P$1&gt;$AE$1,"-",IFERROR(IF(DATEDIF('Base de données'!$A1283,P$1,"d")&lt;&gt;0,"",'Base de données'!$B1283),""))</f>
        <v/>
      </c>
      <c r="Q1283" s="39" t="str">
        <f>IF(Q$1&gt;$AE$1,"-",IFERROR(IF(DATEDIF('Base de données'!$A1283,Q$1,"d")&lt;&gt;0,"",'Base de données'!$B1283),""))</f>
        <v/>
      </c>
      <c r="R1283" s="39" t="str">
        <f>IF(R$1&gt;$AE$1,"-",IFERROR(IF(DATEDIF('Base de données'!$A1283,R$1,"d")&lt;&gt;0,"",'Base de données'!$B1283),""))</f>
        <v/>
      </c>
      <c r="S1283" s="39" t="str">
        <f>IF(S$1&gt;$AE$1,"-",IFERROR(IF(DATEDIF('Base de données'!$A1283,S$1,"d")&lt;&gt;0,"",'Base de données'!$B1283),""))</f>
        <v/>
      </c>
      <c r="T1283" s="39" t="str">
        <f>IF(T$1&gt;$AE$1,"-",IFERROR(IF(DATEDIF('Base de données'!$A1283,T$1,"d")&lt;&gt;0,"",'Base de données'!$B1283),""))</f>
        <v/>
      </c>
      <c r="U1283" s="39" t="str">
        <f>IF(U$1&gt;$AE$1,"-",IFERROR(IF(DATEDIF('Base de données'!$A1283,U$1,"d")&lt;&gt;0,"",'Base de données'!$B1283),""))</f>
        <v/>
      </c>
      <c r="V1283" s="39" t="str">
        <f>IF(V$1&gt;$AE$1,"-",IFERROR(IF(DATEDIF('Base de données'!$A1283,V$1,"d")&lt;&gt;0,"",'Base de données'!$B1283),""))</f>
        <v/>
      </c>
      <c r="W1283" s="34"/>
      <c r="X1283" s="30" t="str">
        <f>'Base de données'!$C1283&amp;" "&amp;'Base de données'!$D1283</f>
        <v>Vasseur Matthieu</v>
      </c>
      <c r="Y1283" s="31">
        <f>COUNTIF('Base de données'!$B:$B,'Base de données'!$B1283)</f>
        <v>8</v>
      </c>
      <c r="AA1283" s="87" cm="1">
        <f t="array" aca="1" ref="AA1283" ca="1">INDIRECT("'Base de données'!A" &amp; ROW(Y1283))</f>
        <v>45778</v>
      </c>
      <c r="AB1283" s="51" t="str" cm="1">
        <f t="array" aca="1" ref="AB1283" ca="1">INDIRECT("'Base de données'!B" &amp; ROW(Z1283))</f>
        <v>1DR5Q</v>
      </c>
    </row>
    <row r="1284" spans="1:28" x14ac:dyDescent="0.3">
      <c r="A1284" s="41" t="str">
        <f ca="1">IF(IF(AND($B1284&lt;&gt;"-",$B1284=$E1284),"Entrée et sortie","-")="Entrée et sortie",'Base de données'!$B1284,"-")</f>
        <v>-</v>
      </c>
      <c r="B1284" s="41" t="str">
        <f t="shared" ca="1" si="83"/>
        <v>-</v>
      </c>
      <c r="C1284" s="41" t="str">
        <f t="shared" ca="1" si="84"/>
        <v>-</v>
      </c>
      <c r="D1284" s="41" t="str">
        <f>IF($F1284="sortie en cours d'année",'Base de données'!$B1284,"-")</f>
        <v>-</v>
      </c>
      <c r="E1284" s="41" t="str">
        <f>IF($H1284="entrée en cours d'année",'Base de données'!$B1284,"-")</f>
        <v>-</v>
      </c>
      <c r="F1284" s="37" t="str">
        <f t="shared" si="81"/>
        <v/>
      </c>
      <c r="G1284" s="37" t="str">
        <f>IF($J1284="mouvement",_xlfn.XLOOKUP('Base de données'!$B1284,$V:$V,$V:$V,0),"")</f>
        <v/>
      </c>
      <c r="H1284" s="37" t="str">
        <f t="shared" si="82"/>
        <v/>
      </c>
      <c r="I1284" s="37" t="str">
        <f>IF($J1284="mouvement",_xlfn.XLOOKUP('Base de données'!$B1284,$K:$K,$K:$K,0),"")</f>
        <v/>
      </c>
      <c r="J1284" s="38" t="str">
        <f>IF(AND(Y1284&lt;&gt;MAX(Y:Y),COUNTIF(K1284:V1284,'Base de données'!$B1284)&gt;0),"mouvement","")</f>
        <v/>
      </c>
      <c r="K1284" s="39" t="str">
        <f>IF(K$1&gt;$AE$1,"-",IFERROR(IF(DATEDIF('Base de données'!$A1284,K$1,"d")&lt;&gt;0,"",'Base de données'!$B1284),""))</f>
        <v/>
      </c>
      <c r="L1284" s="39" t="str">
        <f>IF(L$1&gt;$AE$1,"-",IFERROR(IF(DATEDIF('Base de données'!$A1284,L$1,"d")&lt;&gt;0,"",'Base de données'!$B1284),""))</f>
        <v/>
      </c>
      <c r="M1284" s="39" t="str">
        <f>IF(M$1&gt;$AE$1,"-",IFERROR(IF(DATEDIF('Base de données'!$A1284,M$1,"d")&lt;&gt;0,"",'Base de données'!$B1284),""))</f>
        <v/>
      </c>
      <c r="N1284" s="39" t="str">
        <f>IF(N$1&gt;$AE$1,"-",IFERROR(IF(DATEDIF('Base de données'!$A1284,N$1,"d")&lt;&gt;0,"",'Base de données'!$B1284),""))</f>
        <v/>
      </c>
      <c r="O1284" s="39" t="str">
        <f>IF(O$1&gt;$AE$1,"-",IFERROR(IF(DATEDIF('Base de données'!$A1284,O$1,"d")&lt;&gt;0,"",'Base de données'!$B1284),""))</f>
        <v>53CT8</v>
      </c>
      <c r="P1284" s="39" t="str">
        <f>IF(P$1&gt;$AE$1,"-",IFERROR(IF(DATEDIF('Base de données'!$A1284,P$1,"d")&lt;&gt;0,"",'Base de données'!$B1284),""))</f>
        <v/>
      </c>
      <c r="Q1284" s="39" t="str">
        <f>IF(Q$1&gt;$AE$1,"-",IFERROR(IF(DATEDIF('Base de données'!$A1284,Q$1,"d")&lt;&gt;0,"",'Base de données'!$B1284),""))</f>
        <v/>
      </c>
      <c r="R1284" s="39" t="str">
        <f>IF(R$1&gt;$AE$1,"-",IFERROR(IF(DATEDIF('Base de données'!$A1284,R$1,"d")&lt;&gt;0,"",'Base de données'!$B1284),""))</f>
        <v/>
      </c>
      <c r="S1284" s="39" t="str">
        <f>IF(S$1&gt;$AE$1,"-",IFERROR(IF(DATEDIF('Base de données'!$A1284,S$1,"d")&lt;&gt;0,"",'Base de données'!$B1284),""))</f>
        <v/>
      </c>
      <c r="T1284" s="39" t="str">
        <f>IF(T$1&gt;$AE$1,"-",IFERROR(IF(DATEDIF('Base de données'!$A1284,T$1,"d")&lt;&gt;0,"",'Base de données'!$B1284),""))</f>
        <v/>
      </c>
      <c r="U1284" s="39" t="str">
        <f>IF(U$1&gt;$AE$1,"-",IFERROR(IF(DATEDIF('Base de données'!$A1284,U$1,"d")&lt;&gt;0,"",'Base de données'!$B1284),""))</f>
        <v/>
      </c>
      <c r="V1284" s="39" t="str">
        <f>IF(V$1&gt;$AE$1,"-",IFERROR(IF(DATEDIF('Base de données'!$A1284,V$1,"d")&lt;&gt;0,"",'Base de données'!$B1284),""))</f>
        <v/>
      </c>
      <c r="W1284" s="34"/>
      <c r="X1284" s="30" t="str">
        <f>'Base de données'!$C1284&amp;" "&amp;'Base de données'!$D1284</f>
        <v>Pires Tristan</v>
      </c>
      <c r="Y1284" s="31">
        <f>COUNTIF('Base de données'!$B:$B,'Base de données'!$B1284)</f>
        <v>12</v>
      </c>
      <c r="AA1284" s="87" cm="1">
        <f t="array" aca="1" ref="AA1284" ca="1">INDIRECT("'Base de données'!A" &amp; ROW(Y1284))</f>
        <v>45778</v>
      </c>
      <c r="AB1284" s="51" t="str" cm="1">
        <f t="array" aca="1" ref="AB1284" ca="1">INDIRECT("'Base de données'!B" &amp; ROW(Z1284))</f>
        <v>53CT8</v>
      </c>
    </row>
    <row r="1285" spans="1:28" x14ac:dyDescent="0.3">
      <c r="A1285" s="41" t="str">
        <f ca="1">IF(IF(AND($B1285&lt;&gt;"-",$B1285=$E1285),"Entrée et sortie","-")="Entrée et sortie",'Base de données'!$B1285,"-")</f>
        <v>-</v>
      </c>
      <c r="B1285" s="41" t="str">
        <f t="shared" ca="1" si="83"/>
        <v>-</v>
      </c>
      <c r="C1285" s="41" t="str">
        <f t="shared" ca="1" si="84"/>
        <v>-</v>
      </c>
      <c r="D1285" s="41" t="str">
        <f>IF($F1285="sortie en cours d'année",'Base de données'!$B1285,"-")</f>
        <v>-</v>
      </c>
      <c r="E1285" s="41" t="str">
        <f>IF($H1285="entrée en cours d'année",'Base de données'!$B1285,"-")</f>
        <v>-</v>
      </c>
      <c r="F1285" s="37" t="str">
        <f t="shared" si="81"/>
        <v/>
      </c>
      <c r="G1285" s="37" t="str">
        <f>IF($J1285="mouvement",_xlfn.XLOOKUP('Base de données'!$B1285,$V:$V,$V:$V,0),"")</f>
        <v/>
      </c>
      <c r="H1285" s="37" t="str">
        <f t="shared" si="82"/>
        <v/>
      </c>
      <c r="I1285" s="37" t="str">
        <f>IF($J1285="mouvement",_xlfn.XLOOKUP('Base de données'!$B1285,$K:$K,$K:$K,0),"")</f>
        <v/>
      </c>
      <c r="J1285" s="38" t="str">
        <f>IF(AND(Y1285&lt;&gt;MAX(Y:Y),COUNTIF(K1285:V1285,'Base de données'!$B1285)&gt;0),"mouvement","")</f>
        <v/>
      </c>
      <c r="K1285" s="39" t="str">
        <f>IF(K$1&gt;$AE$1,"-",IFERROR(IF(DATEDIF('Base de données'!$A1285,K$1,"d")&lt;&gt;0,"",'Base de données'!$B1285),""))</f>
        <v/>
      </c>
      <c r="L1285" s="39" t="str">
        <f>IF(L$1&gt;$AE$1,"-",IFERROR(IF(DATEDIF('Base de données'!$A1285,L$1,"d")&lt;&gt;0,"",'Base de données'!$B1285),""))</f>
        <v/>
      </c>
      <c r="M1285" s="39" t="str">
        <f>IF(M$1&gt;$AE$1,"-",IFERROR(IF(DATEDIF('Base de données'!$A1285,M$1,"d")&lt;&gt;0,"",'Base de données'!$B1285),""))</f>
        <v/>
      </c>
      <c r="N1285" s="39" t="str">
        <f>IF(N$1&gt;$AE$1,"-",IFERROR(IF(DATEDIF('Base de données'!$A1285,N$1,"d")&lt;&gt;0,"",'Base de données'!$B1285),""))</f>
        <v/>
      </c>
      <c r="O1285" s="39" t="str">
        <f>IF(O$1&gt;$AE$1,"-",IFERROR(IF(DATEDIF('Base de données'!$A1285,O$1,"d")&lt;&gt;0,"",'Base de données'!$B1285),""))</f>
        <v>8FZXK</v>
      </c>
      <c r="P1285" s="39" t="str">
        <f>IF(P$1&gt;$AE$1,"-",IFERROR(IF(DATEDIF('Base de données'!$A1285,P$1,"d")&lt;&gt;0,"",'Base de données'!$B1285),""))</f>
        <v/>
      </c>
      <c r="Q1285" s="39" t="str">
        <f>IF(Q$1&gt;$AE$1,"-",IFERROR(IF(DATEDIF('Base de données'!$A1285,Q$1,"d")&lt;&gt;0,"",'Base de données'!$B1285),""))</f>
        <v/>
      </c>
      <c r="R1285" s="39" t="str">
        <f>IF(R$1&gt;$AE$1,"-",IFERROR(IF(DATEDIF('Base de données'!$A1285,R$1,"d")&lt;&gt;0,"",'Base de données'!$B1285),""))</f>
        <v/>
      </c>
      <c r="S1285" s="39" t="str">
        <f>IF(S$1&gt;$AE$1,"-",IFERROR(IF(DATEDIF('Base de données'!$A1285,S$1,"d")&lt;&gt;0,"",'Base de données'!$B1285),""))</f>
        <v/>
      </c>
      <c r="T1285" s="39" t="str">
        <f>IF(T$1&gt;$AE$1,"-",IFERROR(IF(DATEDIF('Base de données'!$A1285,T$1,"d")&lt;&gt;0,"",'Base de données'!$B1285),""))</f>
        <v/>
      </c>
      <c r="U1285" s="39" t="str">
        <f>IF(U$1&gt;$AE$1,"-",IFERROR(IF(DATEDIF('Base de données'!$A1285,U$1,"d")&lt;&gt;0,"",'Base de données'!$B1285),""))</f>
        <v/>
      </c>
      <c r="V1285" s="39" t="str">
        <f>IF(V$1&gt;$AE$1,"-",IFERROR(IF(DATEDIF('Base de données'!$A1285,V$1,"d")&lt;&gt;0,"",'Base de données'!$B1285),""))</f>
        <v/>
      </c>
      <c r="W1285" s="34"/>
      <c r="X1285" s="30" t="str">
        <f>'Base de données'!$C1285&amp;" "&amp;'Base de données'!$D1285</f>
        <v>Roche Éléonore</v>
      </c>
      <c r="Y1285" s="31">
        <f>COUNTIF('Base de données'!$B:$B,'Base de données'!$B1285)</f>
        <v>12</v>
      </c>
      <c r="AA1285" s="87" cm="1">
        <f t="array" aca="1" ref="AA1285" ca="1">INDIRECT("'Base de données'!A" &amp; ROW(Y1285))</f>
        <v>45778</v>
      </c>
      <c r="AB1285" s="51" t="str" cm="1">
        <f t="array" aca="1" ref="AB1285" ca="1">INDIRECT("'Base de données'!B" &amp; ROW(Z1285))</f>
        <v>8FZXK</v>
      </c>
    </row>
    <row r="1286" spans="1:28" x14ac:dyDescent="0.3">
      <c r="A1286" s="41" t="str">
        <f ca="1">IF(IF(AND($B1286&lt;&gt;"-",$B1286=$E1286),"Entrée et sortie","-")="Entrée et sortie",'Base de données'!$B1286,"-")</f>
        <v>-</v>
      </c>
      <c r="B1286" s="41" t="str">
        <f t="shared" ca="1" si="83"/>
        <v>-</v>
      </c>
      <c r="C1286" s="41" t="str">
        <f t="shared" ca="1" si="84"/>
        <v>-</v>
      </c>
      <c r="D1286" s="41" t="str">
        <f>IF($F1286="sortie en cours d'année",'Base de données'!$B1286,"-")</f>
        <v>-</v>
      </c>
      <c r="E1286" s="41" t="str">
        <f>IF($H1286="entrée en cours d'année",'Base de données'!$B1286,"-")</f>
        <v>-</v>
      </c>
      <c r="F1286" s="37" t="str">
        <f t="shared" si="81"/>
        <v/>
      </c>
      <c r="G1286" s="37" t="str">
        <f>IF($J1286="mouvement",_xlfn.XLOOKUP('Base de données'!$B1286,$V:$V,$V:$V,0),"")</f>
        <v/>
      </c>
      <c r="H1286" s="37" t="str">
        <f t="shared" si="82"/>
        <v/>
      </c>
      <c r="I1286" s="37" t="str">
        <f>IF($J1286="mouvement",_xlfn.XLOOKUP('Base de données'!$B1286,$K:$K,$K:$K,0),"")</f>
        <v/>
      </c>
      <c r="J1286" s="38" t="str">
        <f>IF(AND(Y1286&lt;&gt;MAX(Y:Y),COUNTIF(K1286:V1286,'Base de données'!$B1286)&gt;0),"mouvement","")</f>
        <v/>
      </c>
      <c r="K1286" s="39" t="str">
        <f>IF(K$1&gt;$AE$1,"-",IFERROR(IF(DATEDIF('Base de données'!$A1286,K$1,"d")&lt;&gt;0,"",'Base de données'!$B1286),""))</f>
        <v/>
      </c>
      <c r="L1286" s="39" t="str">
        <f>IF(L$1&gt;$AE$1,"-",IFERROR(IF(DATEDIF('Base de données'!$A1286,L$1,"d")&lt;&gt;0,"",'Base de données'!$B1286),""))</f>
        <v/>
      </c>
      <c r="M1286" s="39" t="str">
        <f>IF(M$1&gt;$AE$1,"-",IFERROR(IF(DATEDIF('Base de données'!$A1286,M$1,"d")&lt;&gt;0,"",'Base de données'!$B1286),""))</f>
        <v/>
      </c>
      <c r="N1286" s="39" t="str">
        <f>IF(N$1&gt;$AE$1,"-",IFERROR(IF(DATEDIF('Base de données'!$A1286,N$1,"d")&lt;&gt;0,"",'Base de données'!$B1286),""))</f>
        <v/>
      </c>
      <c r="O1286" s="39" t="str">
        <f>IF(O$1&gt;$AE$1,"-",IFERROR(IF(DATEDIF('Base de données'!$A1286,O$1,"d")&lt;&gt;0,"",'Base de données'!$B1286),""))</f>
        <v>CBT1T</v>
      </c>
      <c r="P1286" s="39" t="str">
        <f>IF(P$1&gt;$AE$1,"-",IFERROR(IF(DATEDIF('Base de données'!$A1286,P$1,"d")&lt;&gt;0,"",'Base de données'!$B1286),""))</f>
        <v/>
      </c>
      <c r="Q1286" s="39" t="str">
        <f>IF(Q$1&gt;$AE$1,"-",IFERROR(IF(DATEDIF('Base de données'!$A1286,Q$1,"d")&lt;&gt;0,"",'Base de données'!$B1286),""))</f>
        <v/>
      </c>
      <c r="R1286" s="39" t="str">
        <f>IF(R$1&gt;$AE$1,"-",IFERROR(IF(DATEDIF('Base de données'!$A1286,R$1,"d")&lt;&gt;0,"",'Base de données'!$B1286),""))</f>
        <v/>
      </c>
      <c r="S1286" s="39" t="str">
        <f>IF(S$1&gt;$AE$1,"-",IFERROR(IF(DATEDIF('Base de données'!$A1286,S$1,"d")&lt;&gt;0,"",'Base de données'!$B1286),""))</f>
        <v/>
      </c>
      <c r="T1286" s="39" t="str">
        <f>IF(T$1&gt;$AE$1,"-",IFERROR(IF(DATEDIF('Base de données'!$A1286,T$1,"d")&lt;&gt;0,"",'Base de données'!$B1286),""))</f>
        <v/>
      </c>
      <c r="U1286" s="39" t="str">
        <f>IF(U$1&gt;$AE$1,"-",IFERROR(IF(DATEDIF('Base de données'!$A1286,U$1,"d")&lt;&gt;0,"",'Base de données'!$B1286),""))</f>
        <v/>
      </c>
      <c r="V1286" s="39" t="str">
        <f>IF(V$1&gt;$AE$1,"-",IFERROR(IF(DATEDIF('Base de données'!$A1286,V$1,"d")&lt;&gt;0,"",'Base de données'!$B1286),""))</f>
        <v/>
      </c>
      <c r="W1286" s="34"/>
      <c r="X1286" s="30" t="str">
        <f>'Base de données'!$C1286&amp;" "&amp;'Base de données'!$D1286</f>
        <v>Hardy Timothée</v>
      </c>
      <c r="Y1286" s="31">
        <f>COUNTIF('Base de données'!$B:$B,'Base de données'!$B1286)</f>
        <v>12</v>
      </c>
      <c r="AA1286" s="87" cm="1">
        <f t="array" aca="1" ref="AA1286" ca="1">INDIRECT("'Base de données'!A" &amp; ROW(Y1286))</f>
        <v>45778</v>
      </c>
      <c r="AB1286" s="51" t="str" cm="1">
        <f t="array" aca="1" ref="AB1286" ca="1">INDIRECT("'Base de données'!B" &amp; ROW(Z1286))</f>
        <v>CBT1T</v>
      </c>
    </row>
    <row r="1287" spans="1:28" x14ac:dyDescent="0.3">
      <c r="A1287" s="41" t="str">
        <f ca="1">IF(IF(AND($B1287&lt;&gt;"-",$B1287=$E1287),"Entrée et sortie","-")="Entrée et sortie",'Base de données'!$B1287,"-")</f>
        <v>-</v>
      </c>
      <c r="B1287" s="41" t="str">
        <f t="shared" ca="1" si="83"/>
        <v>-</v>
      </c>
      <c r="C1287" s="41" t="str">
        <f t="shared" ca="1" si="84"/>
        <v>-</v>
      </c>
      <c r="D1287" s="41" t="str">
        <f>IF($F1287="sortie en cours d'année",'Base de données'!$B1287,"-")</f>
        <v>-</v>
      </c>
      <c r="E1287" s="41" t="str">
        <f>IF($H1287="entrée en cours d'année",'Base de données'!$B1287,"-")</f>
        <v>-</v>
      </c>
      <c r="F1287" s="37" t="str">
        <f t="shared" si="81"/>
        <v/>
      </c>
      <c r="G1287" s="37" t="str">
        <f>IF($J1287="mouvement",_xlfn.XLOOKUP('Base de données'!$B1287,$V:$V,$V:$V,0),"")</f>
        <v/>
      </c>
      <c r="H1287" s="37" t="str">
        <f t="shared" si="82"/>
        <v/>
      </c>
      <c r="I1287" s="37" t="str">
        <f>IF($J1287="mouvement",_xlfn.XLOOKUP('Base de données'!$B1287,$K:$K,$K:$K,0),"")</f>
        <v/>
      </c>
      <c r="J1287" s="38" t="str">
        <f>IF(AND(Y1287&lt;&gt;MAX(Y:Y),COUNTIF(K1287:V1287,'Base de données'!$B1287)&gt;0),"mouvement","")</f>
        <v/>
      </c>
      <c r="K1287" s="39" t="str">
        <f>IF(K$1&gt;$AE$1,"-",IFERROR(IF(DATEDIF('Base de données'!$A1287,K$1,"d")&lt;&gt;0,"",'Base de données'!$B1287),""))</f>
        <v/>
      </c>
      <c r="L1287" s="39" t="str">
        <f>IF(L$1&gt;$AE$1,"-",IFERROR(IF(DATEDIF('Base de données'!$A1287,L$1,"d")&lt;&gt;0,"",'Base de données'!$B1287),""))</f>
        <v/>
      </c>
      <c r="M1287" s="39" t="str">
        <f>IF(M$1&gt;$AE$1,"-",IFERROR(IF(DATEDIF('Base de données'!$A1287,M$1,"d")&lt;&gt;0,"",'Base de données'!$B1287),""))</f>
        <v/>
      </c>
      <c r="N1287" s="39" t="str">
        <f>IF(N$1&gt;$AE$1,"-",IFERROR(IF(DATEDIF('Base de données'!$A1287,N$1,"d")&lt;&gt;0,"",'Base de données'!$B1287),""))</f>
        <v/>
      </c>
      <c r="O1287" s="39" t="str">
        <f>IF(O$1&gt;$AE$1,"-",IFERROR(IF(DATEDIF('Base de données'!$A1287,O$1,"d")&lt;&gt;0,"",'Base de données'!$B1287),""))</f>
        <v>K015U</v>
      </c>
      <c r="P1287" s="39" t="str">
        <f>IF(P$1&gt;$AE$1,"-",IFERROR(IF(DATEDIF('Base de données'!$A1287,P$1,"d")&lt;&gt;0,"",'Base de données'!$B1287),""))</f>
        <v/>
      </c>
      <c r="Q1287" s="39" t="str">
        <f>IF(Q$1&gt;$AE$1,"-",IFERROR(IF(DATEDIF('Base de données'!$A1287,Q$1,"d")&lt;&gt;0,"",'Base de données'!$B1287),""))</f>
        <v/>
      </c>
      <c r="R1287" s="39" t="str">
        <f>IF(R$1&gt;$AE$1,"-",IFERROR(IF(DATEDIF('Base de données'!$A1287,R$1,"d")&lt;&gt;0,"",'Base de données'!$B1287),""))</f>
        <v/>
      </c>
      <c r="S1287" s="39" t="str">
        <f>IF(S$1&gt;$AE$1,"-",IFERROR(IF(DATEDIF('Base de données'!$A1287,S$1,"d")&lt;&gt;0,"",'Base de données'!$B1287),""))</f>
        <v/>
      </c>
      <c r="T1287" s="39" t="str">
        <f>IF(T$1&gt;$AE$1,"-",IFERROR(IF(DATEDIF('Base de données'!$A1287,T$1,"d")&lt;&gt;0,"",'Base de données'!$B1287),""))</f>
        <v/>
      </c>
      <c r="U1287" s="39" t="str">
        <f>IF(U$1&gt;$AE$1,"-",IFERROR(IF(DATEDIF('Base de données'!$A1287,U$1,"d")&lt;&gt;0,"",'Base de données'!$B1287),""))</f>
        <v/>
      </c>
      <c r="V1287" s="39" t="str">
        <f>IF(V$1&gt;$AE$1,"-",IFERROR(IF(DATEDIF('Base de données'!$A1287,V$1,"d")&lt;&gt;0,"",'Base de données'!$B1287),""))</f>
        <v/>
      </c>
      <c r="W1287" s="34"/>
      <c r="X1287" s="30" t="str">
        <f>'Base de données'!$C1287&amp;" "&amp;'Base de données'!$D1287</f>
        <v>Couturier Nath</v>
      </c>
      <c r="Y1287" s="31">
        <f>COUNTIF('Base de données'!$B:$B,'Base de données'!$B1287)</f>
        <v>12</v>
      </c>
      <c r="AA1287" s="87" cm="1">
        <f t="array" aca="1" ref="AA1287" ca="1">INDIRECT("'Base de données'!A" &amp; ROW(Y1287))</f>
        <v>45778</v>
      </c>
      <c r="AB1287" s="51" t="str" cm="1">
        <f t="array" aca="1" ref="AB1287" ca="1">INDIRECT("'Base de données'!B" &amp; ROW(Z1287))</f>
        <v>K015U</v>
      </c>
    </row>
    <row r="1288" spans="1:28" x14ac:dyDescent="0.3">
      <c r="A1288" s="41" t="str">
        <f ca="1">IF(IF(AND($B1288&lt;&gt;"-",$B1288=$E1288),"Entrée et sortie","-")="Entrée et sortie",'Base de données'!$B1288,"-")</f>
        <v>-</v>
      </c>
      <c r="B1288" s="41" t="str">
        <f t="shared" ca="1" si="83"/>
        <v>-</v>
      </c>
      <c r="C1288" s="41" t="str">
        <f t="shared" ca="1" si="84"/>
        <v>-</v>
      </c>
      <c r="D1288" s="41" t="str">
        <f>IF($F1288="sortie en cours d'année",'Base de données'!$B1288,"-")</f>
        <v>-</v>
      </c>
      <c r="E1288" s="41" t="str">
        <f>IF($H1288="entrée en cours d'année",'Base de données'!$B1288,"-")</f>
        <v>-</v>
      </c>
      <c r="F1288" s="37" t="str">
        <f t="shared" si="81"/>
        <v/>
      </c>
      <c r="G1288" s="37" t="str">
        <f>IF($J1288="mouvement",_xlfn.XLOOKUP('Base de données'!$B1288,$V:$V,$V:$V,0),"")</f>
        <v/>
      </c>
      <c r="H1288" s="37" t="str">
        <f t="shared" si="82"/>
        <v/>
      </c>
      <c r="I1288" s="37" t="str">
        <f>IF($J1288="mouvement",_xlfn.XLOOKUP('Base de données'!$B1288,$K:$K,$K:$K,0),"")</f>
        <v/>
      </c>
      <c r="J1288" s="38" t="str">
        <f>IF(AND(Y1288&lt;&gt;MAX(Y:Y),COUNTIF(K1288:V1288,'Base de données'!$B1288)&gt;0),"mouvement","")</f>
        <v/>
      </c>
      <c r="K1288" s="39" t="str">
        <f>IF(K$1&gt;$AE$1,"-",IFERROR(IF(DATEDIF('Base de données'!$A1288,K$1,"d")&lt;&gt;0,"",'Base de données'!$B1288),""))</f>
        <v/>
      </c>
      <c r="L1288" s="39" t="str">
        <f>IF(L$1&gt;$AE$1,"-",IFERROR(IF(DATEDIF('Base de données'!$A1288,L$1,"d")&lt;&gt;0,"",'Base de données'!$B1288),""))</f>
        <v/>
      </c>
      <c r="M1288" s="39" t="str">
        <f>IF(M$1&gt;$AE$1,"-",IFERROR(IF(DATEDIF('Base de données'!$A1288,M$1,"d")&lt;&gt;0,"",'Base de données'!$B1288),""))</f>
        <v/>
      </c>
      <c r="N1288" s="39" t="str">
        <f>IF(N$1&gt;$AE$1,"-",IFERROR(IF(DATEDIF('Base de données'!$A1288,N$1,"d")&lt;&gt;0,"",'Base de données'!$B1288),""))</f>
        <v/>
      </c>
      <c r="O1288" s="39" t="str">
        <f>IF(O$1&gt;$AE$1,"-",IFERROR(IF(DATEDIF('Base de données'!$A1288,O$1,"d")&lt;&gt;0,"",'Base de données'!$B1288),""))</f>
        <v>R0EWQ</v>
      </c>
      <c r="P1288" s="39" t="str">
        <f>IF(P$1&gt;$AE$1,"-",IFERROR(IF(DATEDIF('Base de données'!$A1288,P$1,"d")&lt;&gt;0,"",'Base de données'!$B1288),""))</f>
        <v/>
      </c>
      <c r="Q1288" s="39" t="str">
        <f>IF(Q$1&gt;$AE$1,"-",IFERROR(IF(DATEDIF('Base de données'!$A1288,Q$1,"d")&lt;&gt;0,"",'Base de données'!$B1288),""))</f>
        <v/>
      </c>
      <c r="R1288" s="39" t="str">
        <f>IF(R$1&gt;$AE$1,"-",IFERROR(IF(DATEDIF('Base de données'!$A1288,R$1,"d")&lt;&gt;0,"",'Base de données'!$B1288),""))</f>
        <v/>
      </c>
      <c r="S1288" s="39" t="str">
        <f>IF(S$1&gt;$AE$1,"-",IFERROR(IF(DATEDIF('Base de données'!$A1288,S$1,"d")&lt;&gt;0,"",'Base de données'!$B1288),""))</f>
        <v/>
      </c>
      <c r="T1288" s="39" t="str">
        <f>IF(T$1&gt;$AE$1,"-",IFERROR(IF(DATEDIF('Base de données'!$A1288,T$1,"d")&lt;&gt;0,"",'Base de données'!$B1288),""))</f>
        <v/>
      </c>
      <c r="U1288" s="39" t="str">
        <f>IF(U$1&gt;$AE$1,"-",IFERROR(IF(DATEDIF('Base de données'!$A1288,U$1,"d")&lt;&gt;0,"",'Base de données'!$B1288),""))</f>
        <v/>
      </c>
      <c r="V1288" s="39" t="str">
        <f>IF(V$1&gt;$AE$1,"-",IFERROR(IF(DATEDIF('Base de données'!$A1288,V$1,"d")&lt;&gt;0,"",'Base de données'!$B1288),""))</f>
        <v/>
      </c>
      <c r="W1288" s="34"/>
      <c r="X1288" s="30" t="str">
        <f>'Base de données'!$C1288&amp;" "&amp;'Base de données'!$D1288</f>
        <v>Leroux Maggie</v>
      </c>
      <c r="Y1288" s="31">
        <f>COUNTIF('Base de données'!$B:$B,'Base de données'!$B1288)</f>
        <v>12</v>
      </c>
      <c r="AA1288" s="87" cm="1">
        <f t="array" aca="1" ref="AA1288" ca="1">INDIRECT("'Base de données'!A" &amp; ROW(Y1288))</f>
        <v>45778</v>
      </c>
      <c r="AB1288" s="51" t="str" cm="1">
        <f t="array" aca="1" ref="AB1288" ca="1">INDIRECT("'Base de données'!B" &amp; ROW(Z1288))</f>
        <v>R0EWQ</v>
      </c>
    </row>
    <row r="1289" spans="1:28" x14ac:dyDescent="0.3">
      <c r="A1289" s="41" t="str">
        <f ca="1">IF(IF(AND($B1289&lt;&gt;"-",$B1289=$E1289),"Entrée et sortie","-")="Entrée et sortie",'Base de données'!$B1289,"-")</f>
        <v>-</v>
      </c>
      <c r="B1289" s="41" t="str">
        <f t="shared" ca="1" si="83"/>
        <v>-</v>
      </c>
      <c r="C1289" s="41" t="str">
        <f t="shared" ca="1" si="84"/>
        <v>-</v>
      </c>
      <c r="D1289" s="41" t="str">
        <f>IF($F1289="sortie en cours d'année",'Base de données'!$B1289,"-")</f>
        <v>-</v>
      </c>
      <c r="E1289" s="41" t="str">
        <f>IF($H1289="entrée en cours d'année",'Base de données'!$B1289,"-")</f>
        <v>-</v>
      </c>
      <c r="F1289" s="37" t="str">
        <f t="shared" si="81"/>
        <v/>
      </c>
      <c r="G1289" s="37" t="str">
        <f>IF($J1289="mouvement",_xlfn.XLOOKUP('Base de données'!$B1289,$V:$V,$V:$V,0),"")</f>
        <v/>
      </c>
      <c r="H1289" s="37" t="str">
        <f t="shared" si="82"/>
        <v/>
      </c>
      <c r="I1289" s="37" t="str">
        <f>IF($J1289="mouvement",_xlfn.XLOOKUP('Base de données'!$B1289,$K:$K,$K:$K,0),"")</f>
        <v/>
      </c>
      <c r="J1289" s="38" t="str">
        <f>IF(AND(Y1289&lt;&gt;MAX(Y:Y),COUNTIF(K1289:V1289,'Base de données'!$B1289)&gt;0),"mouvement","")</f>
        <v/>
      </c>
      <c r="K1289" s="39" t="str">
        <f>IF(K$1&gt;$AE$1,"-",IFERROR(IF(DATEDIF('Base de données'!$A1289,K$1,"d")&lt;&gt;0,"",'Base de données'!$B1289),""))</f>
        <v/>
      </c>
      <c r="L1289" s="39" t="str">
        <f>IF(L$1&gt;$AE$1,"-",IFERROR(IF(DATEDIF('Base de données'!$A1289,L$1,"d")&lt;&gt;0,"",'Base de données'!$B1289),""))</f>
        <v/>
      </c>
      <c r="M1289" s="39" t="str">
        <f>IF(M$1&gt;$AE$1,"-",IFERROR(IF(DATEDIF('Base de données'!$A1289,M$1,"d")&lt;&gt;0,"",'Base de données'!$B1289),""))</f>
        <v/>
      </c>
      <c r="N1289" s="39" t="str">
        <f>IF(N$1&gt;$AE$1,"-",IFERROR(IF(DATEDIF('Base de données'!$A1289,N$1,"d")&lt;&gt;0,"",'Base de données'!$B1289),""))</f>
        <v/>
      </c>
      <c r="O1289" s="39" t="str">
        <f>IF(O$1&gt;$AE$1,"-",IFERROR(IF(DATEDIF('Base de données'!$A1289,O$1,"d")&lt;&gt;0,"",'Base de données'!$B1289),""))</f>
        <v>EIWAR</v>
      </c>
      <c r="P1289" s="39" t="str">
        <f>IF(P$1&gt;$AE$1,"-",IFERROR(IF(DATEDIF('Base de données'!$A1289,P$1,"d")&lt;&gt;0,"",'Base de données'!$B1289),""))</f>
        <v/>
      </c>
      <c r="Q1289" s="39" t="str">
        <f>IF(Q$1&gt;$AE$1,"-",IFERROR(IF(DATEDIF('Base de données'!$A1289,Q$1,"d")&lt;&gt;0,"",'Base de données'!$B1289),""))</f>
        <v/>
      </c>
      <c r="R1289" s="39" t="str">
        <f>IF(R$1&gt;$AE$1,"-",IFERROR(IF(DATEDIF('Base de données'!$A1289,R$1,"d")&lt;&gt;0,"",'Base de données'!$B1289),""))</f>
        <v/>
      </c>
      <c r="S1289" s="39" t="str">
        <f>IF(S$1&gt;$AE$1,"-",IFERROR(IF(DATEDIF('Base de données'!$A1289,S$1,"d")&lt;&gt;0,"",'Base de données'!$B1289),""))</f>
        <v/>
      </c>
      <c r="T1289" s="39" t="str">
        <f>IF(T$1&gt;$AE$1,"-",IFERROR(IF(DATEDIF('Base de données'!$A1289,T$1,"d")&lt;&gt;0,"",'Base de données'!$B1289),""))</f>
        <v/>
      </c>
      <c r="U1289" s="39" t="str">
        <f>IF(U$1&gt;$AE$1,"-",IFERROR(IF(DATEDIF('Base de données'!$A1289,U$1,"d")&lt;&gt;0,"",'Base de données'!$B1289),""))</f>
        <v/>
      </c>
      <c r="V1289" s="39" t="str">
        <f>IF(V$1&gt;$AE$1,"-",IFERROR(IF(DATEDIF('Base de données'!$A1289,V$1,"d")&lt;&gt;0,"",'Base de données'!$B1289),""))</f>
        <v/>
      </c>
      <c r="W1289" s="34"/>
      <c r="X1289" s="30" t="str">
        <f>'Base de données'!$C1289&amp;" "&amp;'Base de données'!$D1289</f>
        <v>Paul Lucas</v>
      </c>
      <c r="Y1289" s="31">
        <f>COUNTIF('Base de données'!$B:$B,'Base de données'!$B1289)</f>
        <v>12</v>
      </c>
      <c r="AA1289" s="87" cm="1">
        <f t="array" aca="1" ref="AA1289" ca="1">INDIRECT("'Base de données'!A" &amp; ROW(Y1289))</f>
        <v>45778</v>
      </c>
      <c r="AB1289" s="51" t="str" cm="1">
        <f t="array" aca="1" ref="AB1289" ca="1">INDIRECT("'Base de données'!B" &amp; ROW(Z1289))</f>
        <v>EIWAR</v>
      </c>
    </row>
    <row r="1290" spans="1:28" x14ac:dyDescent="0.3">
      <c r="A1290" s="41" t="str">
        <f ca="1">IF(IF(AND($B1290&lt;&gt;"-",$B1290=$E1290),"Entrée et sortie","-")="Entrée et sortie",'Base de données'!$B1290,"-")</f>
        <v>-</v>
      </c>
      <c r="B1290" s="41" t="str">
        <f t="shared" ca="1" si="83"/>
        <v>-</v>
      </c>
      <c r="C1290" s="41" t="str">
        <f t="shared" ca="1" si="84"/>
        <v>-</v>
      </c>
      <c r="D1290" s="41" t="str">
        <f>IF($F1290="sortie en cours d'année",'Base de données'!$B1290,"-")</f>
        <v>-</v>
      </c>
      <c r="E1290" s="41" t="str">
        <f>IF($H1290="entrée en cours d'année",'Base de données'!$B1290,"-")</f>
        <v>-</v>
      </c>
      <c r="F1290" s="37" t="str">
        <f t="shared" si="81"/>
        <v/>
      </c>
      <c r="G1290" s="37" t="str">
        <f>IF($J1290="mouvement",_xlfn.XLOOKUP('Base de données'!$B1290,$V:$V,$V:$V,0),"")</f>
        <v/>
      </c>
      <c r="H1290" s="37" t="str">
        <f t="shared" si="82"/>
        <v/>
      </c>
      <c r="I1290" s="37" t="str">
        <f>IF($J1290="mouvement",_xlfn.XLOOKUP('Base de données'!$B1290,$K:$K,$K:$K,0),"")</f>
        <v/>
      </c>
      <c r="J1290" s="38" t="str">
        <f>IF(AND(Y1290&lt;&gt;MAX(Y:Y),COUNTIF(K1290:V1290,'Base de données'!$B1290)&gt;0),"mouvement","")</f>
        <v/>
      </c>
      <c r="K1290" s="39" t="str">
        <f>IF(K$1&gt;$AE$1,"-",IFERROR(IF(DATEDIF('Base de données'!$A1290,K$1,"d")&lt;&gt;0,"",'Base de données'!$B1290),""))</f>
        <v/>
      </c>
      <c r="L1290" s="39" t="str">
        <f>IF(L$1&gt;$AE$1,"-",IFERROR(IF(DATEDIF('Base de données'!$A1290,L$1,"d")&lt;&gt;0,"",'Base de données'!$B1290),""))</f>
        <v/>
      </c>
      <c r="M1290" s="39" t="str">
        <f>IF(M$1&gt;$AE$1,"-",IFERROR(IF(DATEDIF('Base de données'!$A1290,M$1,"d")&lt;&gt;0,"",'Base de données'!$B1290),""))</f>
        <v/>
      </c>
      <c r="N1290" s="39" t="str">
        <f>IF(N$1&gt;$AE$1,"-",IFERROR(IF(DATEDIF('Base de données'!$A1290,N$1,"d")&lt;&gt;0,"",'Base de données'!$B1290),""))</f>
        <v/>
      </c>
      <c r="O1290" s="39" t="str">
        <f>IF(O$1&gt;$AE$1,"-",IFERROR(IF(DATEDIF('Base de données'!$A1290,O$1,"d")&lt;&gt;0,"",'Base de données'!$B1290),""))</f>
        <v>DBD40</v>
      </c>
      <c r="P1290" s="39" t="str">
        <f>IF(P$1&gt;$AE$1,"-",IFERROR(IF(DATEDIF('Base de données'!$A1290,P$1,"d")&lt;&gt;0,"",'Base de données'!$B1290),""))</f>
        <v/>
      </c>
      <c r="Q1290" s="39" t="str">
        <f>IF(Q$1&gt;$AE$1,"-",IFERROR(IF(DATEDIF('Base de données'!$A1290,Q$1,"d")&lt;&gt;0,"",'Base de données'!$B1290),""))</f>
        <v/>
      </c>
      <c r="R1290" s="39" t="str">
        <f>IF(R$1&gt;$AE$1,"-",IFERROR(IF(DATEDIF('Base de données'!$A1290,R$1,"d")&lt;&gt;0,"",'Base de données'!$B1290),""))</f>
        <v/>
      </c>
      <c r="S1290" s="39" t="str">
        <f>IF(S$1&gt;$AE$1,"-",IFERROR(IF(DATEDIF('Base de données'!$A1290,S$1,"d")&lt;&gt;0,"",'Base de données'!$B1290),""))</f>
        <v/>
      </c>
      <c r="T1290" s="39" t="str">
        <f>IF(T$1&gt;$AE$1,"-",IFERROR(IF(DATEDIF('Base de données'!$A1290,T$1,"d")&lt;&gt;0,"",'Base de données'!$B1290),""))</f>
        <v/>
      </c>
      <c r="U1290" s="39" t="str">
        <f>IF(U$1&gt;$AE$1,"-",IFERROR(IF(DATEDIF('Base de données'!$A1290,U$1,"d")&lt;&gt;0,"",'Base de données'!$B1290),""))</f>
        <v/>
      </c>
      <c r="V1290" s="39" t="str">
        <f>IF(V$1&gt;$AE$1,"-",IFERROR(IF(DATEDIF('Base de données'!$A1290,V$1,"d")&lt;&gt;0,"",'Base de données'!$B1290),""))</f>
        <v/>
      </c>
      <c r="W1290" s="34"/>
      <c r="X1290" s="30" t="str">
        <f>'Base de données'!$C1290&amp;" "&amp;'Base de données'!$D1290</f>
        <v>Maillet Adèle</v>
      </c>
      <c r="Y1290" s="31">
        <f>COUNTIF('Base de données'!$B:$B,'Base de données'!$B1290)</f>
        <v>12</v>
      </c>
      <c r="AA1290" s="87" cm="1">
        <f t="array" aca="1" ref="AA1290" ca="1">INDIRECT("'Base de données'!A" &amp; ROW(Y1290))</f>
        <v>45778</v>
      </c>
      <c r="AB1290" s="51" t="str" cm="1">
        <f t="array" aca="1" ref="AB1290" ca="1">INDIRECT("'Base de données'!B" &amp; ROW(Z1290))</f>
        <v>DBD40</v>
      </c>
    </row>
    <row r="1291" spans="1:28" x14ac:dyDescent="0.3">
      <c r="A1291" s="41" t="str">
        <f ca="1">IF(IF(AND($B1291&lt;&gt;"-",$B1291=$E1291),"Entrée et sortie","-")="Entrée et sortie",'Base de données'!$B1291,"-")</f>
        <v>-</v>
      </c>
      <c r="B1291" s="41" t="str">
        <f t="shared" ca="1" si="83"/>
        <v>-</v>
      </c>
      <c r="C1291" s="41" t="str">
        <f t="shared" ca="1" si="84"/>
        <v>-</v>
      </c>
      <c r="D1291" s="41" t="str">
        <f>IF($F1291="sortie en cours d'année",'Base de données'!$B1291,"-")</f>
        <v>-</v>
      </c>
      <c r="E1291" s="41" t="str">
        <f>IF($H1291="entrée en cours d'année",'Base de données'!$B1291,"-")</f>
        <v>-</v>
      </c>
      <c r="F1291" s="37" t="str">
        <f t="shared" si="81"/>
        <v/>
      </c>
      <c r="G1291" s="37" t="str">
        <f>IF($J1291="mouvement",_xlfn.XLOOKUP('Base de données'!$B1291,$V:$V,$V:$V,0),"")</f>
        <v/>
      </c>
      <c r="H1291" s="37" t="str">
        <f t="shared" si="82"/>
        <v/>
      </c>
      <c r="I1291" s="37" t="str">
        <f>IF($J1291="mouvement",_xlfn.XLOOKUP('Base de données'!$B1291,$K:$K,$K:$K,0),"")</f>
        <v/>
      </c>
      <c r="J1291" s="38" t="str">
        <f>IF(AND(Y1291&lt;&gt;MAX(Y:Y),COUNTIF(K1291:V1291,'Base de données'!$B1291)&gt;0),"mouvement","")</f>
        <v/>
      </c>
      <c r="K1291" s="39" t="str">
        <f>IF(K$1&gt;$AE$1,"-",IFERROR(IF(DATEDIF('Base de données'!$A1291,K$1,"d")&lt;&gt;0,"",'Base de données'!$B1291),""))</f>
        <v/>
      </c>
      <c r="L1291" s="39" t="str">
        <f>IF(L$1&gt;$AE$1,"-",IFERROR(IF(DATEDIF('Base de données'!$A1291,L$1,"d")&lt;&gt;0,"",'Base de données'!$B1291),""))</f>
        <v/>
      </c>
      <c r="M1291" s="39" t="str">
        <f>IF(M$1&gt;$AE$1,"-",IFERROR(IF(DATEDIF('Base de données'!$A1291,M$1,"d")&lt;&gt;0,"",'Base de données'!$B1291),""))</f>
        <v/>
      </c>
      <c r="N1291" s="39" t="str">
        <f>IF(N$1&gt;$AE$1,"-",IFERROR(IF(DATEDIF('Base de données'!$A1291,N$1,"d")&lt;&gt;0,"",'Base de données'!$B1291),""))</f>
        <v/>
      </c>
      <c r="O1291" s="39" t="str">
        <f>IF(O$1&gt;$AE$1,"-",IFERROR(IF(DATEDIF('Base de données'!$A1291,O$1,"d")&lt;&gt;0,"",'Base de données'!$B1291),""))</f>
        <v>0M06O</v>
      </c>
      <c r="P1291" s="39" t="str">
        <f>IF(P$1&gt;$AE$1,"-",IFERROR(IF(DATEDIF('Base de données'!$A1291,P$1,"d")&lt;&gt;0,"",'Base de données'!$B1291),""))</f>
        <v/>
      </c>
      <c r="Q1291" s="39" t="str">
        <f>IF(Q$1&gt;$AE$1,"-",IFERROR(IF(DATEDIF('Base de données'!$A1291,Q$1,"d")&lt;&gt;0,"",'Base de données'!$B1291),""))</f>
        <v/>
      </c>
      <c r="R1291" s="39" t="str">
        <f>IF(R$1&gt;$AE$1,"-",IFERROR(IF(DATEDIF('Base de données'!$A1291,R$1,"d")&lt;&gt;0,"",'Base de données'!$B1291),""))</f>
        <v/>
      </c>
      <c r="S1291" s="39" t="str">
        <f>IF(S$1&gt;$AE$1,"-",IFERROR(IF(DATEDIF('Base de données'!$A1291,S$1,"d")&lt;&gt;0,"",'Base de données'!$B1291),""))</f>
        <v/>
      </c>
      <c r="T1291" s="39" t="str">
        <f>IF(T$1&gt;$AE$1,"-",IFERROR(IF(DATEDIF('Base de données'!$A1291,T$1,"d")&lt;&gt;0,"",'Base de données'!$B1291),""))</f>
        <v/>
      </c>
      <c r="U1291" s="39" t="str">
        <f>IF(U$1&gt;$AE$1,"-",IFERROR(IF(DATEDIF('Base de données'!$A1291,U$1,"d")&lt;&gt;0,"",'Base de données'!$B1291),""))</f>
        <v/>
      </c>
      <c r="V1291" s="39" t="str">
        <f>IF(V$1&gt;$AE$1,"-",IFERROR(IF(DATEDIF('Base de données'!$A1291,V$1,"d")&lt;&gt;0,"",'Base de données'!$B1291),""))</f>
        <v/>
      </c>
      <c r="W1291" s="34"/>
      <c r="X1291" s="30" t="str">
        <f>'Base de données'!$C1291&amp;" "&amp;'Base de données'!$D1291</f>
        <v>Daniel Lorraine</v>
      </c>
      <c r="Y1291" s="31">
        <f>COUNTIF('Base de données'!$B:$B,'Base de données'!$B1291)</f>
        <v>12</v>
      </c>
      <c r="AA1291" s="87" cm="1">
        <f t="array" aca="1" ref="AA1291" ca="1">INDIRECT("'Base de données'!A" &amp; ROW(Y1291))</f>
        <v>45778</v>
      </c>
      <c r="AB1291" s="51" t="str" cm="1">
        <f t="array" aca="1" ref="AB1291" ca="1">INDIRECT("'Base de données'!B" &amp; ROW(Z1291))</f>
        <v>0M06O</v>
      </c>
    </row>
    <row r="1292" spans="1:28" x14ac:dyDescent="0.3">
      <c r="A1292" s="41" t="str">
        <f ca="1">IF(IF(AND($B1292&lt;&gt;"-",$B1292=$E1292),"Entrée et sortie","-")="Entrée et sortie",'Base de données'!$B1292,"-")</f>
        <v>-</v>
      </c>
      <c r="B1292" s="41" t="str">
        <f t="shared" ca="1" si="83"/>
        <v>B7BI1</v>
      </c>
      <c r="C1292" s="41" t="str">
        <f t="shared" ca="1" si="84"/>
        <v>B7BI1</v>
      </c>
      <c r="D1292" s="41" t="str">
        <f>IF($F1292="sortie en cours d'année",'Base de données'!$B1292,"-")</f>
        <v>B7BI1</v>
      </c>
      <c r="E1292" s="41" t="str">
        <f>IF($H1292="entrée en cours d'année",'Base de données'!$B1292,"-")</f>
        <v>-</v>
      </c>
      <c r="F1292" s="37" t="str">
        <f t="shared" si="81"/>
        <v>sortie en cours d'année</v>
      </c>
      <c r="G1292" s="37">
        <f>IF($J1292="mouvement",_xlfn.XLOOKUP('Base de données'!$B1292,$V:$V,$V:$V,0),"")</f>
        <v>0</v>
      </c>
      <c r="H1292" s="37" t="str">
        <f t="shared" si="82"/>
        <v/>
      </c>
      <c r="I1292" s="37" t="str">
        <f>IF($J1292="mouvement",_xlfn.XLOOKUP('Base de données'!$B1292,$K:$K,$K:$K,0),"")</f>
        <v>B7BI1</v>
      </c>
      <c r="J1292" s="38" t="str">
        <f>IF(AND(Y1292&lt;&gt;MAX(Y:Y),COUNTIF(K1292:V1292,'Base de données'!$B1292)&gt;0),"mouvement","")</f>
        <v>mouvement</v>
      </c>
      <c r="K1292" s="39" t="str">
        <f>IF(K$1&gt;$AE$1,"-",IFERROR(IF(DATEDIF('Base de données'!$A1292,K$1,"d")&lt;&gt;0,"",'Base de données'!$B1292),""))</f>
        <v/>
      </c>
      <c r="L1292" s="39" t="str">
        <f>IF(L$1&gt;$AE$1,"-",IFERROR(IF(DATEDIF('Base de données'!$A1292,L$1,"d")&lt;&gt;0,"",'Base de données'!$B1292),""))</f>
        <v/>
      </c>
      <c r="M1292" s="39" t="str">
        <f>IF(M$1&gt;$AE$1,"-",IFERROR(IF(DATEDIF('Base de données'!$A1292,M$1,"d")&lt;&gt;0,"",'Base de données'!$B1292),""))</f>
        <v/>
      </c>
      <c r="N1292" s="39" t="str">
        <f>IF(N$1&gt;$AE$1,"-",IFERROR(IF(DATEDIF('Base de données'!$A1292,N$1,"d")&lt;&gt;0,"",'Base de données'!$B1292),""))</f>
        <v/>
      </c>
      <c r="O1292" s="39" t="str">
        <f>IF(O$1&gt;$AE$1,"-",IFERROR(IF(DATEDIF('Base de données'!$A1292,O$1,"d")&lt;&gt;0,"",'Base de données'!$B1292),""))</f>
        <v>B7BI1</v>
      </c>
      <c r="P1292" s="39" t="str">
        <f>IF(P$1&gt;$AE$1,"-",IFERROR(IF(DATEDIF('Base de données'!$A1292,P$1,"d")&lt;&gt;0,"",'Base de données'!$B1292),""))</f>
        <v/>
      </c>
      <c r="Q1292" s="39" t="str">
        <f>IF(Q$1&gt;$AE$1,"-",IFERROR(IF(DATEDIF('Base de données'!$A1292,Q$1,"d")&lt;&gt;0,"",'Base de données'!$B1292),""))</f>
        <v/>
      </c>
      <c r="R1292" s="39" t="str">
        <f>IF(R$1&gt;$AE$1,"-",IFERROR(IF(DATEDIF('Base de données'!$A1292,R$1,"d")&lt;&gt;0,"",'Base de données'!$B1292),""))</f>
        <v/>
      </c>
      <c r="S1292" s="39" t="str">
        <f>IF(S$1&gt;$AE$1,"-",IFERROR(IF(DATEDIF('Base de données'!$A1292,S$1,"d")&lt;&gt;0,"",'Base de données'!$B1292),""))</f>
        <v/>
      </c>
      <c r="T1292" s="39" t="str">
        <f>IF(T$1&gt;$AE$1,"-",IFERROR(IF(DATEDIF('Base de données'!$A1292,T$1,"d")&lt;&gt;0,"",'Base de données'!$B1292),""))</f>
        <v/>
      </c>
      <c r="U1292" s="39" t="str">
        <f>IF(U$1&gt;$AE$1,"-",IFERROR(IF(DATEDIF('Base de données'!$A1292,U$1,"d")&lt;&gt;0,"",'Base de données'!$B1292),""))</f>
        <v/>
      </c>
      <c r="V1292" s="39" t="str">
        <f>IF(V$1&gt;$AE$1,"-",IFERROR(IF(DATEDIF('Base de données'!$A1292,V$1,"d")&lt;&gt;0,"",'Base de données'!$B1292),""))</f>
        <v/>
      </c>
      <c r="W1292" s="34"/>
      <c r="X1292" s="30" t="str">
        <f>'Base de données'!$C1292&amp;" "&amp;'Base de données'!$D1292</f>
        <v>Petitjean Jacqueline</v>
      </c>
      <c r="Y1292" s="31">
        <f>COUNTIF('Base de données'!$B:$B,'Base de données'!$B1292)</f>
        <v>10</v>
      </c>
      <c r="AA1292" s="87" cm="1">
        <f t="array" aca="1" ref="AA1292" ca="1">INDIRECT("'Base de données'!A" &amp; ROW(Y1292))</f>
        <v>45778</v>
      </c>
      <c r="AB1292" s="51" t="str" cm="1">
        <f t="array" aca="1" ref="AB1292" ca="1">INDIRECT("'Base de données'!B" &amp; ROW(Z1292))</f>
        <v>B7BI1</v>
      </c>
    </row>
    <row r="1293" spans="1:28" x14ac:dyDescent="0.3">
      <c r="A1293" s="41" t="str">
        <f ca="1">IF(IF(AND($B1293&lt;&gt;"-",$B1293=$E1293),"Entrée et sortie","-")="Entrée et sortie",'Base de données'!$B1293,"-")</f>
        <v>-</v>
      </c>
      <c r="B1293" s="41" t="str">
        <f t="shared" ca="1" si="83"/>
        <v>-</v>
      </c>
      <c r="C1293" s="41" t="str">
        <f t="shared" ca="1" si="84"/>
        <v>-</v>
      </c>
      <c r="D1293" s="41" t="str">
        <f>IF($F1293="sortie en cours d'année",'Base de données'!$B1293,"-")</f>
        <v>-</v>
      </c>
      <c r="E1293" s="41" t="str">
        <f>IF($H1293="entrée en cours d'année",'Base de données'!$B1293,"-")</f>
        <v>-</v>
      </c>
      <c r="F1293" s="37" t="str">
        <f t="shared" si="81"/>
        <v/>
      </c>
      <c r="G1293" s="37" t="str">
        <f>IF($J1293="mouvement",_xlfn.XLOOKUP('Base de données'!$B1293,$V:$V,$V:$V,0),"")</f>
        <v/>
      </c>
      <c r="H1293" s="37" t="str">
        <f t="shared" si="82"/>
        <v/>
      </c>
      <c r="I1293" s="37" t="str">
        <f>IF($J1293="mouvement",_xlfn.XLOOKUP('Base de données'!$B1293,$K:$K,$K:$K,0),"")</f>
        <v/>
      </c>
      <c r="J1293" s="38" t="str">
        <f>IF(AND(Y1293&lt;&gt;MAX(Y:Y),COUNTIF(K1293:V1293,'Base de données'!$B1293)&gt;0),"mouvement","")</f>
        <v/>
      </c>
      <c r="K1293" s="39" t="str">
        <f>IF(K$1&gt;$AE$1,"-",IFERROR(IF(DATEDIF('Base de données'!$A1293,K$1,"d")&lt;&gt;0,"",'Base de données'!$B1293),""))</f>
        <v/>
      </c>
      <c r="L1293" s="39" t="str">
        <f>IF(L$1&gt;$AE$1,"-",IFERROR(IF(DATEDIF('Base de données'!$A1293,L$1,"d")&lt;&gt;0,"",'Base de données'!$B1293),""))</f>
        <v/>
      </c>
      <c r="M1293" s="39" t="str">
        <f>IF(M$1&gt;$AE$1,"-",IFERROR(IF(DATEDIF('Base de données'!$A1293,M$1,"d")&lt;&gt;0,"",'Base de données'!$B1293),""))</f>
        <v/>
      </c>
      <c r="N1293" s="39" t="str">
        <f>IF(N$1&gt;$AE$1,"-",IFERROR(IF(DATEDIF('Base de données'!$A1293,N$1,"d")&lt;&gt;0,"",'Base de données'!$B1293),""))</f>
        <v/>
      </c>
      <c r="O1293" s="39" t="str">
        <f>IF(O$1&gt;$AE$1,"-",IFERROR(IF(DATEDIF('Base de données'!$A1293,O$1,"d")&lt;&gt;0,"",'Base de données'!$B1293),""))</f>
        <v>YKKN2</v>
      </c>
      <c r="P1293" s="39" t="str">
        <f>IF(P$1&gt;$AE$1,"-",IFERROR(IF(DATEDIF('Base de données'!$A1293,P$1,"d")&lt;&gt;0,"",'Base de données'!$B1293),""))</f>
        <v/>
      </c>
      <c r="Q1293" s="39" t="str">
        <f>IF(Q$1&gt;$AE$1,"-",IFERROR(IF(DATEDIF('Base de données'!$A1293,Q$1,"d")&lt;&gt;0,"",'Base de données'!$B1293),""))</f>
        <v/>
      </c>
      <c r="R1293" s="39" t="str">
        <f>IF(R$1&gt;$AE$1,"-",IFERROR(IF(DATEDIF('Base de données'!$A1293,R$1,"d")&lt;&gt;0,"",'Base de données'!$B1293),""))</f>
        <v/>
      </c>
      <c r="S1293" s="39" t="str">
        <f>IF(S$1&gt;$AE$1,"-",IFERROR(IF(DATEDIF('Base de données'!$A1293,S$1,"d")&lt;&gt;0,"",'Base de données'!$B1293),""))</f>
        <v/>
      </c>
      <c r="T1293" s="39" t="str">
        <f>IF(T$1&gt;$AE$1,"-",IFERROR(IF(DATEDIF('Base de données'!$A1293,T$1,"d")&lt;&gt;0,"",'Base de données'!$B1293),""))</f>
        <v/>
      </c>
      <c r="U1293" s="39" t="str">
        <f>IF(U$1&gt;$AE$1,"-",IFERROR(IF(DATEDIF('Base de données'!$A1293,U$1,"d")&lt;&gt;0,"",'Base de données'!$B1293),""))</f>
        <v/>
      </c>
      <c r="V1293" s="39" t="str">
        <f>IF(V$1&gt;$AE$1,"-",IFERROR(IF(DATEDIF('Base de données'!$A1293,V$1,"d")&lt;&gt;0,"",'Base de données'!$B1293),""))</f>
        <v/>
      </c>
      <c r="W1293" s="34"/>
      <c r="X1293" s="30" t="str">
        <f>'Base de données'!$C1293&amp;" "&amp;'Base de données'!$D1293</f>
        <v>Grondin Mathilde</v>
      </c>
      <c r="Y1293" s="31">
        <f>COUNTIF('Base de données'!$B:$B,'Base de données'!$B1293)</f>
        <v>12</v>
      </c>
      <c r="AA1293" s="87" cm="1">
        <f t="array" aca="1" ref="AA1293" ca="1">INDIRECT("'Base de données'!A" &amp; ROW(Y1293))</f>
        <v>45778</v>
      </c>
      <c r="AB1293" s="51" t="str" cm="1">
        <f t="array" aca="1" ref="AB1293" ca="1">INDIRECT("'Base de données'!B" &amp; ROW(Z1293))</f>
        <v>YKKN2</v>
      </c>
    </row>
    <row r="1294" spans="1:28" x14ac:dyDescent="0.3">
      <c r="A1294" s="41" t="str">
        <f ca="1">IF(IF(AND($B1294&lt;&gt;"-",$B1294=$E1294),"Entrée et sortie","-")="Entrée et sortie",'Base de données'!$B1294,"-")</f>
        <v>-</v>
      </c>
      <c r="B1294" s="41" t="str">
        <f t="shared" ca="1" si="83"/>
        <v>-</v>
      </c>
      <c r="C1294" s="41" t="str">
        <f t="shared" ca="1" si="84"/>
        <v>-</v>
      </c>
      <c r="D1294" s="41" t="str">
        <f>IF($F1294="sortie en cours d'année",'Base de données'!$B1294,"-")</f>
        <v>-</v>
      </c>
      <c r="E1294" s="41" t="str">
        <f>IF($H1294="entrée en cours d'année",'Base de données'!$B1294,"-")</f>
        <v>-</v>
      </c>
      <c r="F1294" s="37" t="str">
        <f t="shared" si="81"/>
        <v/>
      </c>
      <c r="G1294" s="37" t="str">
        <f>IF($J1294="mouvement",_xlfn.XLOOKUP('Base de données'!$B1294,$V:$V,$V:$V,0),"")</f>
        <v/>
      </c>
      <c r="H1294" s="37" t="str">
        <f t="shared" si="82"/>
        <v/>
      </c>
      <c r="I1294" s="37" t="str">
        <f>IF($J1294="mouvement",_xlfn.XLOOKUP('Base de données'!$B1294,$K:$K,$K:$K,0),"")</f>
        <v/>
      </c>
      <c r="J1294" s="38" t="str">
        <f>IF(AND(Y1294&lt;&gt;MAX(Y:Y),COUNTIF(K1294:V1294,'Base de données'!$B1294)&gt;0),"mouvement","")</f>
        <v/>
      </c>
      <c r="K1294" s="39" t="str">
        <f>IF(K$1&gt;$AE$1,"-",IFERROR(IF(DATEDIF('Base de données'!$A1294,K$1,"d")&lt;&gt;0,"",'Base de données'!$B1294),""))</f>
        <v/>
      </c>
      <c r="L1294" s="39" t="str">
        <f>IF(L$1&gt;$AE$1,"-",IFERROR(IF(DATEDIF('Base de données'!$A1294,L$1,"d")&lt;&gt;0,"",'Base de données'!$B1294),""))</f>
        <v/>
      </c>
      <c r="M1294" s="39" t="str">
        <f>IF(M$1&gt;$AE$1,"-",IFERROR(IF(DATEDIF('Base de données'!$A1294,M$1,"d")&lt;&gt;0,"",'Base de données'!$B1294),""))</f>
        <v/>
      </c>
      <c r="N1294" s="39" t="str">
        <f>IF(N$1&gt;$AE$1,"-",IFERROR(IF(DATEDIF('Base de données'!$A1294,N$1,"d")&lt;&gt;0,"",'Base de données'!$B1294),""))</f>
        <v/>
      </c>
      <c r="O1294" s="39" t="str">
        <f>IF(O$1&gt;$AE$1,"-",IFERROR(IF(DATEDIF('Base de données'!$A1294,O$1,"d")&lt;&gt;0,"",'Base de données'!$B1294),""))</f>
        <v>HZUGL</v>
      </c>
      <c r="P1294" s="39" t="str">
        <f>IF(P$1&gt;$AE$1,"-",IFERROR(IF(DATEDIF('Base de données'!$A1294,P$1,"d")&lt;&gt;0,"",'Base de données'!$B1294),""))</f>
        <v/>
      </c>
      <c r="Q1294" s="39" t="str">
        <f>IF(Q$1&gt;$AE$1,"-",IFERROR(IF(DATEDIF('Base de données'!$A1294,Q$1,"d")&lt;&gt;0,"",'Base de données'!$B1294),""))</f>
        <v/>
      </c>
      <c r="R1294" s="39" t="str">
        <f>IF(R$1&gt;$AE$1,"-",IFERROR(IF(DATEDIF('Base de données'!$A1294,R$1,"d")&lt;&gt;0,"",'Base de données'!$B1294),""))</f>
        <v/>
      </c>
      <c r="S1294" s="39" t="str">
        <f>IF(S$1&gt;$AE$1,"-",IFERROR(IF(DATEDIF('Base de données'!$A1294,S$1,"d")&lt;&gt;0,"",'Base de données'!$B1294),""))</f>
        <v/>
      </c>
      <c r="T1294" s="39" t="str">
        <f>IF(T$1&gt;$AE$1,"-",IFERROR(IF(DATEDIF('Base de données'!$A1294,T$1,"d")&lt;&gt;0,"",'Base de données'!$B1294),""))</f>
        <v/>
      </c>
      <c r="U1294" s="39" t="str">
        <f>IF(U$1&gt;$AE$1,"-",IFERROR(IF(DATEDIF('Base de données'!$A1294,U$1,"d")&lt;&gt;0,"",'Base de données'!$B1294),""))</f>
        <v/>
      </c>
      <c r="V1294" s="39" t="str">
        <f>IF(V$1&gt;$AE$1,"-",IFERROR(IF(DATEDIF('Base de données'!$A1294,V$1,"d")&lt;&gt;0,"",'Base de données'!$B1294),""))</f>
        <v/>
      </c>
      <c r="W1294" s="34"/>
      <c r="X1294" s="30" t="str">
        <f>'Base de données'!$C1294&amp;" "&amp;'Base de données'!$D1294</f>
        <v>Guillou William</v>
      </c>
      <c r="Y1294" s="31">
        <f>COUNTIF('Base de données'!$B:$B,'Base de données'!$B1294)</f>
        <v>12</v>
      </c>
      <c r="AA1294" s="87" cm="1">
        <f t="array" aca="1" ref="AA1294" ca="1">INDIRECT("'Base de données'!A" &amp; ROW(Y1294))</f>
        <v>45778</v>
      </c>
      <c r="AB1294" s="51" t="str" cm="1">
        <f t="array" aca="1" ref="AB1294" ca="1">INDIRECT("'Base de données'!B" &amp; ROW(Z1294))</f>
        <v>HZUGL</v>
      </c>
    </row>
    <row r="1295" spans="1:28" x14ac:dyDescent="0.3">
      <c r="A1295" s="41" t="str">
        <f ca="1">IF(IF(AND($B1295&lt;&gt;"-",$B1295=$E1295),"Entrée et sortie","-")="Entrée et sortie",'Base de données'!$B1295,"-")</f>
        <v>-</v>
      </c>
      <c r="B1295" s="41" t="str">
        <f t="shared" ca="1" si="83"/>
        <v>-</v>
      </c>
      <c r="C1295" s="41" t="str">
        <f t="shared" ca="1" si="84"/>
        <v>-</v>
      </c>
      <c r="D1295" s="41" t="str">
        <f>IF($F1295="sortie en cours d'année",'Base de données'!$B1295,"-")</f>
        <v>-</v>
      </c>
      <c r="E1295" s="41" t="str">
        <f>IF($H1295="entrée en cours d'année",'Base de données'!$B1295,"-")</f>
        <v>-</v>
      </c>
      <c r="F1295" s="37" t="str">
        <f t="shared" si="81"/>
        <v/>
      </c>
      <c r="G1295" s="37" t="str">
        <f>IF($J1295="mouvement",_xlfn.XLOOKUP('Base de données'!$B1295,$V:$V,$V:$V,0),"")</f>
        <v/>
      </c>
      <c r="H1295" s="37" t="str">
        <f t="shared" si="82"/>
        <v/>
      </c>
      <c r="I1295" s="37" t="str">
        <f>IF($J1295="mouvement",_xlfn.XLOOKUP('Base de données'!$B1295,$K:$K,$K:$K,0),"")</f>
        <v/>
      </c>
      <c r="J1295" s="38" t="str">
        <f>IF(AND(Y1295&lt;&gt;MAX(Y:Y),COUNTIF(K1295:V1295,'Base de données'!$B1295)&gt;0),"mouvement","")</f>
        <v/>
      </c>
      <c r="K1295" s="39" t="str">
        <f>IF(K$1&gt;$AE$1,"-",IFERROR(IF(DATEDIF('Base de données'!$A1295,K$1,"d")&lt;&gt;0,"",'Base de données'!$B1295),""))</f>
        <v/>
      </c>
      <c r="L1295" s="39" t="str">
        <f>IF(L$1&gt;$AE$1,"-",IFERROR(IF(DATEDIF('Base de données'!$A1295,L$1,"d")&lt;&gt;0,"",'Base de données'!$B1295),""))</f>
        <v/>
      </c>
      <c r="M1295" s="39" t="str">
        <f>IF(M$1&gt;$AE$1,"-",IFERROR(IF(DATEDIF('Base de données'!$A1295,M$1,"d")&lt;&gt;0,"",'Base de données'!$B1295),""))</f>
        <v/>
      </c>
      <c r="N1295" s="39" t="str">
        <f>IF(N$1&gt;$AE$1,"-",IFERROR(IF(DATEDIF('Base de données'!$A1295,N$1,"d")&lt;&gt;0,"",'Base de données'!$B1295),""))</f>
        <v/>
      </c>
      <c r="O1295" s="39" t="str">
        <f>IF(O$1&gt;$AE$1,"-",IFERROR(IF(DATEDIF('Base de données'!$A1295,O$1,"d")&lt;&gt;0,"",'Base de données'!$B1295),""))</f>
        <v>O8ZE4</v>
      </c>
      <c r="P1295" s="39" t="str">
        <f>IF(P$1&gt;$AE$1,"-",IFERROR(IF(DATEDIF('Base de données'!$A1295,P$1,"d")&lt;&gt;0,"",'Base de données'!$B1295),""))</f>
        <v/>
      </c>
      <c r="Q1295" s="39" t="str">
        <f>IF(Q$1&gt;$AE$1,"-",IFERROR(IF(DATEDIF('Base de données'!$A1295,Q$1,"d")&lt;&gt;0,"",'Base de données'!$B1295),""))</f>
        <v/>
      </c>
      <c r="R1295" s="39" t="str">
        <f>IF(R$1&gt;$AE$1,"-",IFERROR(IF(DATEDIF('Base de données'!$A1295,R$1,"d")&lt;&gt;0,"",'Base de données'!$B1295),""))</f>
        <v/>
      </c>
      <c r="S1295" s="39" t="str">
        <f>IF(S$1&gt;$AE$1,"-",IFERROR(IF(DATEDIF('Base de données'!$A1295,S$1,"d")&lt;&gt;0,"",'Base de données'!$B1295),""))</f>
        <v/>
      </c>
      <c r="T1295" s="39" t="str">
        <f>IF(T$1&gt;$AE$1,"-",IFERROR(IF(DATEDIF('Base de données'!$A1295,T$1,"d")&lt;&gt;0,"",'Base de données'!$B1295),""))</f>
        <v/>
      </c>
      <c r="U1295" s="39" t="str">
        <f>IF(U$1&gt;$AE$1,"-",IFERROR(IF(DATEDIF('Base de données'!$A1295,U$1,"d")&lt;&gt;0,"",'Base de données'!$B1295),""))</f>
        <v/>
      </c>
      <c r="V1295" s="39" t="str">
        <f>IF(V$1&gt;$AE$1,"-",IFERROR(IF(DATEDIF('Base de données'!$A1295,V$1,"d")&lt;&gt;0,"",'Base de données'!$B1295),""))</f>
        <v/>
      </c>
      <c r="W1295" s="34"/>
      <c r="X1295" s="30" t="str">
        <f>'Base de données'!$C1295&amp;" "&amp;'Base de données'!$D1295</f>
        <v>Olivier Stéphanie</v>
      </c>
      <c r="Y1295" s="31">
        <f>COUNTIF('Base de données'!$B:$B,'Base de données'!$B1295)</f>
        <v>12</v>
      </c>
      <c r="AA1295" s="87" cm="1">
        <f t="array" aca="1" ref="AA1295" ca="1">INDIRECT("'Base de données'!A" &amp; ROW(Y1295))</f>
        <v>45778</v>
      </c>
      <c r="AB1295" s="51" t="str" cm="1">
        <f t="array" aca="1" ref="AB1295" ca="1">INDIRECT("'Base de données'!B" &amp; ROW(Z1295))</f>
        <v>O8ZE4</v>
      </c>
    </row>
    <row r="1296" spans="1:28" x14ac:dyDescent="0.3">
      <c r="A1296" s="41" t="str">
        <f ca="1">IF(IF(AND($B1296&lt;&gt;"-",$B1296=$E1296),"Entrée et sortie","-")="Entrée et sortie",'Base de données'!$B1296,"-")</f>
        <v>-</v>
      </c>
      <c r="B1296" s="41" t="str">
        <f t="shared" ca="1" si="83"/>
        <v>-</v>
      </c>
      <c r="C1296" s="41" t="str">
        <f t="shared" ca="1" si="84"/>
        <v>-</v>
      </c>
      <c r="D1296" s="41" t="str">
        <f>IF($F1296="sortie en cours d'année",'Base de données'!$B1296,"-")</f>
        <v>-</v>
      </c>
      <c r="E1296" s="41" t="str">
        <f>IF($H1296="entrée en cours d'année",'Base de données'!$B1296,"-")</f>
        <v>-</v>
      </c>
      <c r="F1296" s="37" t="str">
        <f t="shared" si="81"/>
        <v/>
      </c>
      <c r="G1296" s="37" t="str">
        <f>IF($J1296="mouvement",_xlfn.XLOOKUP('Base de données'!$B1296,$V:$V,$V:$V,0),"")</f>
        <v/>
      </c>
      <c r="H1296" s="37" t="str">
        <f t="shared" si="82"/>
        <v/>
      </c>
      <c r="I1296" s="37" t="str">
        <f>IF($J1296="mouvement",_xlfn.XLOOKUP('Base de données'!$B1296,$K:$K,$K:$K,0),"")</f>
        <v/>
      </c>
      <c r="J1296" s="38" t="str">
        <f>IF(AND(Y1296&lt;&gt;MAX(Y:Y),COUNTIF(K1296:V1296,'Base de données'!$B1296)&gt;0),"mouvement","")</f>
        <v/>
      </c>
      <c r="K1296" s="39" t="str">
        <f>IF(K$1&gt;$AE$1,"-",IFERROR(IF(DATEDIF('Base de données'!$A1296,K$1,"d")&lt;&gt;0,"",'Base de données'!$B1296),""))</f>
        <v/>
      </c>
      <c r="L1296" s="39" t="str">
        <f>IF(L$1&gt;$AE$1,"-",IFERROR(IF(DATEDIF('Base de données'!$A1296,L$1,"d")&lt;&gt;0,"",'Base de données'!$B1296),""))</f>
        <v/>
      </c>
      <c r="M1296" s="39" t="str">
        <f>IF(M$1&gt;$AE$1,"-",IFERROR(IF(DATEDIF('Base de données'!$A1296,M$1,"d")&lt;&gt;0,"",'Base de données'!$B1296),""))</f>
        <v/>
      </c>
      <c r="N1296" s="39" t="str">
        <f>IF(N$1&gt;$AE$1,"-",IFERROR(IF(DATEDIF('Base de données'!$A1296,N$1,"d")&lt;&gt;0,"",'Base de données'!$B1296),""))</f>
        <v/>
      </c>
      <c r="O1296" s="39" t="str">
        <f>IF(O$1&gt;$AE$1,"-",IFERROR(IF(DATEDIF('Base de données'!$A1296,O$1,"d")&lt;&gt;0,"",'Base de données'!$B1296),""))</f>
        <v>5RTGL</v>
      </c>
      <c r="P1296" s="39" t="str">
        <f>IF(P$1&gt;$AE$1,"-",IFERROR(IF(DATEDIF('Base de données'!$A1296,P$1,"d")&lt;&gt;0,"",'Base de données'!$B1296),""))</f>
        <v/>
      </c>
      <c r="Q1296" s="39" t="str">
        <f>IF(Q$1&gt;$AE$1,"-",IFERROR(IF(DATEDIF('Base de données'!$A1296,Q$1,"d")&lt;&gt;0,"",'Base de données'!$B1296),""))</f>
        <v/>
      </c>
      <c r="R1296" s="39" t="str">
        <f>IF(R$1&gt;$AE$1,"-",IFERROR(IF(DATEDIF('Base de données'!$A1296,R$1,"d")&lt;&gt;0,"",'Base de données'!$B1296),""))</f>
        <v/>
      </c>
      <c r="S1296" s="39" t="str">
        <f>IF(S$1&gt;$AE$1,"-",IFERROR(IF(DATEDIF('Base de données'!$A1296,S$1,"d")&lt;&gt;0,"",'Base de données'!$B1296),""))</f>
        <v/>
      </c>
      <c r="T1296" s="39" t="str">
        <f>IF(T$1&gt;$AE$1,"-",IFERROR(IF(DATEDIF('Base de données'!$A1296,T$1,"d")&lt;&gt;0,"",'Base de données'!$B1296),""))</f>
        <v/>
      </c>
      <c r="U1296" s="39" t="str">
        <f>IF(U$1&gt;$AE$1,"-",IFERROR(IF(DATEDIF('Base de données'!$A1296,U$1,"d")&lt;&gt;0,"",'Base de données'!$B1296),""))</f>
        <v/>
      </c>
      <c r="V1296" s="39" t="str">
        <f>IF(V$1&gt;$AE$1,"-",IFERROR(IF(DATEDIF('Base de données'!$A1296,V$1,"d")&lt;&gt;0,"",'Base de données'!$B1296),""))</f>
        <v/>
      </c>
      <c r="W1296" s="34"/>
      <c r="X1296" s="30" t="str">
        <f>'Base de données'!$C1296&amp;" "&amp;'Base de données'!$D1296</f>
        <v>Joubert Étienne</v>
      </c>
      <c r="Y1296" s="31">
        <f>COUNTIF('Base de données'!$B:$B,'Base de données'!$B1296)</f>
        <v>12</v>
      </c>
      <c r="AA1296" s="87" cm="1">
        <f t="array" aca="1" ref="AA1296" ca="1">INDIRECT("'Base de données'!A" &amp; ROW(Y1296))</f>
        <v>45778</v>
      </c>
      <c r="AB1296" s="51" t="str" cm="1">
        <f t="array" aca="1" ref="AB1296" ca="1">INDIRECT("'Base de données'!B" &amp; ROW(Z1296))</f>
        <v>5RTGL</v>
      </c>
    </row>
    <row r="1297" spans="1:28" x14ac:dyDescent="0.3">
      <c r="A1297" s="41" t="str">
        <f ca="1">IF(IF(AND($B1297&lt;&gt;"-",$B1297=$E1297),"Entrée et sortie","-")="Entrée et sortie",'Base de données'!$B1297,"-")</f>
        <v>-</v>
      </c>
      <c r="B1297" s="41" t="str">
        <f t="shared" ca="1" si="83"/>
        <v>-</v>
      </c>
      <c r="C1297" s="41" t="str">
        <f t="shared" ca="1" si="84"/>
        <v>-</v>
      </c>
      <c r="D1297" s="41" t="str">
        <f>IF($F1297="sortie en cours d'année",'Base de données'!$B1297,"-")</f>
        <v>-</v>
      </c>
      <c r="E1297" s="41" t="str">
        <f>IF($H1297="entrée en cours d'année",'Base de données'!$B1297,"-")</f>
        <v>-</v>
      </c>
      <c r="F1297" s="37" t="str">
        <f t="shared" si="81"/>
        <v/>
      </c>
      <c r="G1297" s="37" t="str">
        <f>IF($J1297="mouvement",_xlfn.XLOOKUP('Base de données'!$B1297,$V:$V,$V:$V,0),"")</f>
        <v/>
      </c>
      <c r="H1297" s="37" t="str">
        <f t="shared" si="82"/>
        <v/>
      </c>
      <c r="I1297" s="37" t="str">
        <f>IF($J1297="mouvement",_xlfn.XLOOKUP('Base de données'!$B1297,$K:$K,$K:$K,0),"")</f>
        <v/>
      </c>
      <c r="J1297" s="38" t="str">
        <f>IF(AND(Y1297&lt;&gt;MAX(Y:Y),COUNTIF(K1297:V1297,'Base de données'!$B1297)&gt;0),"mouvement","")</f>
        <v/>
      </c>
      <c r="K1297" s="39" t="str">
        <f>IF(K$1&gt;$AE$1,"-",IFERROR(IF(DATEDIF('Base de données'!$A1297,K$1,"d")&lt;&gt;0,"",'Base de données'!$B1297),""))</f>
        <v/>
      </c>
      <c r="L1297" s="39" t="str">
        <f>IF(L$1&gt;$AE$1,"-",IFERROR(IF(DATEDIF('Base de données'!$A1297,L$1,"d")&lt;&gt;0,"",'Base de données'!$B1297),""))</f>
        <v/>
      </c>
      <c r="M1297" s="39" t="str">
        <f>IF(M$1&gt;$AE$1,"-",IFERROR(IF(DATEDIF('Base de données'!$A1297,M$1,"d")&lt;&gt;0,"",'Base de données'!$B1297),""))</f>
        <v/>
      </c>
      <c r="N1297" s="39" t="str">
        <f>IF(N$1&gt;$AE$1,"-",IFERROR(IF(DATEDIF('Base de données'!$A1297,N$1,"d")&lt;&gt;0,"",'Base de données'!$B1297),""))</f>
        <v/>
      </c>
      <c r="O1297" s="39" t="str">
        <f>IF(O$1&gt;$AE$1,"-",IFERROR(IF(DATEDIF('Base de données'!$A1297,O$1,"d")&lt;&gt;0,"",'Base de données'!$B1297),""))</f>
        <v>SKG2X</v>
      </c>
      <c r="P1297" s="39" t="str">
        <f>IF(P$1&gt;$AE$1,"-",IFERROR(IF(DATEDIF('Base de données'!$A1297,P$1,"d")&lt;&gt;0,"",'Base de données'!$B1297),""))</f>
        <v/>
      </c>
      <c r="Q1297" s="39" t="str">
        <f>IF(Q$1&gt;$AE$1,"-",IFERROR(IF(DATEDIF('Base de données'!$A1297,Q$1,"d")&lt;&gt;0,"",'Base de données'!$B1297),""))</f>
        <v/>
      </c>
      <c r="R1297" s="39" t="str">
        <f>IF(R$1&gt;$AE$1,"-",IFERROR(IF(DATEDIF('Base de données'!$A1297,R$1,"d")&lt;&gt;0,"",'Base de données'!$B1297),""))</f>
        <v/>
      </c>
      <c r="S1297" s="39" t="str">
        <f>IF(S$1&gt;$AE$1,"-",IFERROR(IF(DATEDIF('Base de données'!$A1297,S$1,"d")&lt;&gt;0,"",'Base de données'!$B1297),""))</f>
        <v/>
      </c>
      <c r="T1297" s="39" t="str">
        <f>IF(T$1&gt;$AE$1,"-",IFERROR(IF(DATEDIF('Base de données'!$A1297,T$1,"d")&lt;&gt;0,"",'Base de données'!$B1297),""))</f>
        <v/>
      </c>
      <c r="U1297" s="39" t="str">
        <f>IF(U$1&gt;$AE$1,"-",IFERROR(IF(DATEDIF('Base de données'!$A1297,U$1,"d")&lt;&gt;0,"",'Base de données'!$B1297),""))</f>
        <v/>
      </c>
      <c r="V1297" s="39" t="str">
        <f>IF(V$1&gt;$AE$1,"-",IFERROR(IF(DATEDIF('Base de données'!$A1297,V$1,"d")&lt;&gt;0,"",'Base de données'!$B1297),""))</f>
        <v/>
      </c>
      <c r="W1297" s="34"/>
      <c r="X1297" s="30" t="str">
        <f>'Base de données'!$C1297&amp;" "&amp;'Base de données'!$D1297</f>
        <v>Lebon David</v>
      </c>
      <c r="Y1297" s="31">
        <f>COUNTIF('Base de données'!$B:$B,'Base de données'!$B1297)</f>
        <v>12</v>
      </c>
      <c r="AA1297" s="87" cm="1">
        <f t="array" aca="1" ref="AA1297" ca="1">INDIRECT("'Base de données'!A" &amp; ROW(Y1297))</f>
        <v>45778</v>
      </c>
      <c r="AB1297" s="51" t="str" cm="1">
        <f t="array" aca="1" ref="AB1297" ca="1">INDIRECT("'Base de données'!B" &amp; ROW(Z1297))</f>
        <v>SKG2X</v>
      </c>
    </row>
    <row r="1298" spans="1:28" x14ac:dyDescent="0.3">
      <c r="A1298" s="41" t="str">
        <f ca="1">IF(IF(AND($B1298&lt;&gt;"-",$B1298=$E1298),"Entrée et sortie","-")="Entrée et sortie",'Base de données'!$B1298,"-")</f>
        <v>-</v>
      </c>
      <c r="B1298" s="41" t="str">
        <f t="shared" ca="1" si="83"/>
        <v>-</v>
      </c>
      <c r="C1298" s="41" t="str">
        <f t="shared" ca="1" si="84"/>
        <v>-</v>
      </c>
      <c r="D1298" s="41" t="str">
        <f>IF($F1298="sortie en cours d'année",'Base de données'!$B1298,"-")</f>
        <v>-</v>
      </c>
      <c r="E1298" s="41" t="str">
        <f>IF($H1298="entrée en cours d'année",'Base de données'!$B1298,"-")</f>
        <v>-</v>
      </c>
      <c r="F1298" s="37" t="str">
        <f t="shared" si="81"/>
        <v/>
      </c>
      <c r="G1298" s="37" t="str">
        <f>IF($J1298="mouvement",_xlfn.XLOOKUP('Base de données'!$B1298,$V:$V,$V:$V,0),"")</f>
        <v/>
      </c>
      <c r="H1298" s="37" t="str">
        <f t="shared" si="82"/>
        <v/>
      </c>
      <c r="I1298" s="37" t="str">
        <f>IF($J1298="mouvement",_xlfn.XLOOKUP('Base de données'!$B1298,$K:$K,$K:$K,0),"")</f>
        <v/>
      </c>
      <c r="J1298" s="38" t="str">
        <f>IF(AND(Y1298&lt;&gt;MAX(Y:Y),COUNTIF(K1298:V1298,'Base de données'!$B1298)&gt;0),"mouvement","")</f>
        <v/>
      </c>
      <c r="K1298" s="39" t="str">
        <f>IF(K$1&gt;$AE$1,"-",IFERROR(IF(DATEDIF('Base de données'!$A1298,K$1,"d")&lt;&gt;0,"",'Base de données'!$B1298),""))</f>
        <v/>
      </c>
      <c r="L1298" s="39" t="str">
        <f>IF(L$1&gt;$AE$1,"-",IFERROR(IF(DATEDIF('Base de données'!$A1298,L$1,"d")&lt;&gt;0,"",'Base de données'!$B1298),""))</f>
        <v/>
      </c>
      <c r="M1298" s="39" t="str">
        <f>IF(M$1&gt;$AE$1,"-",IFERROR(IF(DATEDIF('Base de données'!$A1298,M$1,"d")&lt;&gt;0,"",'Base de données'!$B1298),""))</f>
        <v/>
      </c>
      <c r="N1298" s="39" t="str">
        <f>IF(N$1&gt;$AE$1,"-",IFERROR(IF(DATEDIF('Base de données'!$A1298,N$1,"d")&lt;&gt;0,"",'Base de données'!$B1298),""))</f>
        <v/>
      </c>
      <c r="O1298" s="39" t="str">
        <f>IF(O$1&gt;$AE$1,"-",IFERROR(IF(DATEDIF('Base de données'!$A1298,O$1,"d")&lt;&gt;0,"",'Base de données'!$B1298),""))</f>
        <v>RYDJX</v>
      </c>
      <c r="P1298" s="39" t="str">
        <f>IF(P$1&gt;$AE$1,"-",IFERROR(IF(DATEDIF('Base de données'!$A1298,P$1,"d")&lt;&gt;0,"",'Base de données'!$B1298),""))</f>
        <v/>
      </c>
      <c r="Q1298" s="39" t="str">
        <f>IF(Q$1&gt;$AE$1,"-",IFERROR(IF(DATEDIF('Base de données'!$A1298,Q$1,"d")&lt;&gt;0,"",'Base de données'!$B1298),""))</f>
        <v/>
      </c>
      <c r="R1298" s="39" t="str">
        <f>IF(R$1&gt;$AE$1,"-",IFERROR(IF(DATEDIF('Base de données'!$A1298,R$1,"d")&lt;&gt;0,"",'Base de données'!$B1298),""))</f>
        <v/>
      </c>
      <c r="S1298" s="39" t="str">
        <f>IF(S$1&gt;$AE$1,"-",IFERROR(IF(DATEDIF('Base de données'!$A1298,S$1,"d")&lt;&gt;0,"",'Base de données'!$B1298),""))</f>
        <v/>
      </c>
      <c r="T1298" s="39" t="str">
        <f>IF(T$1&gt;$AE$1,"-",IFERROR(IF(DATEDIF('Base de données'!$A1298,T$1,"d")&lt;&gt;0,"",'Base de données'!$B1298),""))</f>
        <v/>
      </c>
      <c r="U1298" s="39" t="str">
        <f>IF(U$1&gt;$AE$1,"-",IFERROR(IF(DATEDIF('Base de données'!$A1298,U$1,"d")&lt;&gt;0,"",'Base de données'!$B1298),""))</f>
        <v/>
      </c>
      <c r="V1298" s="39" t="str">
        <f>IF(V$1&gt;$AE$1,"-",IFERROR(IF(DATEDIF('Base de données'!$A1298,V$1,"d")&lt;&gt;0,"",'Base de données'!$B1298),""))</f>
        <v/>
      </c>
      <c r="W1298" s="34"/>
      <c r="X1298" s="30" t="str">
        <f>'Base de données'!$C1298&amp;" "&amp;'Base de données'!$D1298</f>
        <v>Marie Denis</v>
      </c>
      <c r="Y1298" s="31">
        <f>COUNTIF('Base de données'!$B:$B,'Base de données'!$B1298)</f>
        <v>12</v>
      </c>
      <c r="AA1298" s="87" cm="1">
        <f t="array" aca="1" ref="AA1298" ca="1">INDIRECT("'Base de données'!A" &amp; ROW(Y1298))</f>
        <v>45778</v>
      </c>
      <c r="AB1298" s="51" t="str" cm="1">
        <f t="array" aca="1" ref="AB1298" ca="1">INDIRECT("'Base de données'!B" &amp; ROW(Z1298))</f>
        <v>RYDJX</v>
      </c>
    </row>
    <row r="1299" spans="1:28" x14ac:dyDescent="0.3">
      <c r="A1299" s="41" t="str">
        <f ca="1">IF(IF(AND($B1299&lt;&gt;"-",$B1299=$E1299),"Entrée et sortie","-")="Entrée et sortie",'Base de données'!$B1299,"-")</f>
        <v>-</v>
      </c>
      <c r="B1299" s="41" t="str">
        <f t="shared" ca="1" si="83"/>
        <v>-</v>
      </c>
      <c r="C1299" s="41" t="str">
        <f t="shared" ca="1" si="84"/>
        <v>-</v>
      </c>
      <c r="D1299" s="41" t="str">
        <f>IF($F1299="sortie en cours d'année",'Base de données'!$B1299,"-")</f>
        <v>-</v>
      </c>
      <c r="E1299" s="41" t="str">
        <f>IF($H1299="entrée en cours d'année",'Base de données'!$B1299,"-")</f>
        <v>-</v>
      </c>
      <c r="F1299" s="37" t="str">
        <f t="shared" si="81"/>
        <v/>
      </c>
      <c r="G1299" s="37" t="str">
        <f>IF($J1299="mouvement",_xlfn.XLOOKUP('Base de données'!$B1299,$V:$V,$V:$V,0),"")</f>
        <v/>
      </c>
      <c r="H1299" s="37" t="str">
        <f t="shared" si="82"/>
        <v/>
      </c>
      <c r="I1299" s="37" t="str">
        <f>IF($J1299="mouvement",_xlfn.XLOOKUP('Base de données'!$B1299,$K:$K,$K:$K,0),"")</f>
        <v/>
      </c>
      <c r="J1299" s="38" t="str">
        <f>IF(AND(Y1299&lt;&gt;MAX(Y:Y),COUNTIF(K1299:V1299,'Base de données'!$B1299)&gt;0),"mouvement","")</f>
        <v/>
      </c>
      <c r="K1299" s="39" t="str">
        <f>IF(K$1&gt;$AE$1,"-",IFERROR(IF(DATEDIF('Base de données'!$A1299,K$1,"d")&lt;&gt;0,"",'Base de données'!$B1299),""))</f>
        <v/>
      </c>
      <c r="L1299" s="39" t="str">
        <f>IF(L$1&gt;$AE$1,"-",IFERROR(IF(DATEDIF('Base de données'!$A1299,L$1,"d")&lt;&gt;0,"",'Base de données'!$B1299),""))</f>
        <v/>
      </c>
      <c r="M1299" s="39" t="str">
        <f>IF(M$1&gt;$AE$1,"-",IFERROR(IF(DATEDIF('Base de données'!$A1299,M$1,"d")&lt;&gt;0,"",'Base de données'!$B1299),""))</f>
        <v/>
      </c>
      <c r="N1299" s="39" t="str">
        <f>IF(N$1&gt;$AE$1,"-",IFERROR(IF(DATEDIF('Base de données'!$A1299,N$1,"d")&lt;&gt;0,"",'Base de données'!$B1299),""))</f>
        <v/>
      </c>
      <c r="O1299" s="39" t="str">
        <f>IF(O$1&gt;$AE$1,"-",IFERROR(IF(DATEDIF('Base de données'!$A1299,O$1,"d")&lt;&gt;0,"",'Base de données'!$B1299),""))</f>
        <v>KJ5NJ</v>
      </c>
      <c r="P1299" s="39" t="str">
        <f>IF(P$1&gt;$AE$1,"-",IFERROR(IF(DATEDIF('Base de données'!$A1299,P$1,"d")&lt;&gt;0,"",'Base de données'!$B1299),""))</f>
        <v/>
      </c>
      <c r="Q1299" s="39" t="str">
        <f>IF(Q$1&gt;$AE$1,"-",IFERROR(IF(DATEDIF('Base de données'!$A1299,Q$1,"d")&lt;&gt;0,"",'Base de données'!$B1299),""))</f>
        <v/>
      </c>
      <c r="R1299" s="39" t="str">
        <f>IF(R$1&gt;$AE$1,"-",IFERROR(IF(DATEDIF('Base de données'!$A1299,R$1,"d")&lt;&gt;0,"",'Base de données'!$B1299),""))</f>
        <v/>
      </c>
      <c r="S1299" s="39" t="str">
        <f>IF(S$1&gt;$AE$1,"-",IFERROR(IF(DATEDIF('Base de données'!$A1299,S$1,"d")&lt;&gt;0,"",'Base de données'!$B1299),""))</f>
        <v/>
      </c>
      <c r="T1299" s="39" t="str">
        <f>IF(T$1&gt;$AE$1,"-",IFERROR(IF(DATEDIF('Base de données'!$A1299,T$1,"d")&lt;&gt;0,"",'Base de données'!$B1299),""))</f>
        <v/>
      </c>
      <c r="U1299" s="39" t="str">
        <f>IF(U$1&gt;$AE$1,"-",IFERROR(IF(DATEDIF('Base de données'!$A1299,U$1,"d")&lt;&gt;0,"",'Base de données'!$B1299),""))</f>
        <v/>
      </c>
      <c r="V1299" s="39" t="str">
        <f>IF(V$1&gt;$AE$1,"-",IFERROR(IF(DATEDIF('Base de données'!$A1299,V$1,"d")&lt;&gt;0,"",'Base de données'!$B1299),""))</f>
        <v/>
      </c>
      <c r="W1299" s="34"/>
      <c r="X1299" s="30" t="str">
        <f>'Base de données'!$C1299&amp;" "&amp;'Base de données'!$D1299</f>
        <v>Mathieu François</v>
      </c>
      <c r="Y1299" s="31">
        <f>COUNTIF('Base de données'!$B:$B,'Base de données'!$B1299)</f>
        <v>12</v>
      </c>
      <c r="AA1299" s="87" cm="1">
        <f t="array" aca="1" ref="AA1299" ca="1">INDIRECT("'Base de données'!A" &amp; ROW(Y1299))</f>
        <v>45778</v>
      </c>
      <c r="AB1299" s="51" t="str" cm="1">
        <f t="array" aca="1" ref="AB1299" ca="1">INDIRECT("'Base de données'!B" &amp; ROW(Z1299))</f>
        <v>KJ5NJ</v>
      </c>
    </row>
    <row r="1300" spans="1:28" x14ac:dyDescent="0.3">
      <c r="A1300" s="41" t="str">
        <f ca="1">IF(IF(AND($B1300&lt;&gt;"-",$B1300=$E1300),"Entrée et sortie","-")="Entrée et sortie",'Base de données'!$B1300,"-")</f>
        <v>-</v>
      </c>
      <c r="B1300" s="41" t="str">
        <f t="shared" ca="1" si="83"/>
        <v>DJA7N</v>
      </c>
      <c r="C1300" s="41" t="str">
        <f t="shared" ca="1" si="84"/>
        <v>DJA7N</v>
      </c>
      <c r="D1300" s="41" t="str">
        <f>IF($F1300="sortie en cours d'année",'Base de données'!$B1300,"-")</f>
        <v>DJA7N</v>
      </c>
      <c r="E1300" s="41" t="str">
        <f>IF($H1300="entrée en cours d'année",'Base de données'!$B1300,"-")</f>
        <v>-</v>
      </c>
      <c r="F1300" s="37" t="str">
        <f t="shared" si="81"/>
        <v>sortie en cours d'année</v>
      </c>
      <c r="G1300" s="37">
        <f>IF($J1300="mouvement",_xlfn.XLOOKUP('Base de données'!$B1300,$V:$V,$V:$V,0),"")</f>
        <v>0</v>
      </c>
      <c r="H1300" s="37" t="str">
        <f t="shared" si="82"/>
        <v/>
      </c>
      <c r="I1300" s="37" t="str">
        <f>IF($J1300="mouvement",_xlfn.XLOOKUP('Base de données'!$B1300,$K:$K,$K:$K,0),"")</f>
        <v>DJA7N</v>
      </c>
      <c r="J1300" s="38" t="str">
        <f>IF(AND(Y1300&lt;&gt;MAX(Y:Y),COUNTIF(K1300:V1300,'Base de données'!$B1300)&gt;0),"mouvement","")</f>
        <v>mouvement</v>
      </c>
      <c r="K1300" s="39" t="str">
        <f>IF(K$1&gt;$AE$1,"-",IFERROR(IF(DATEDIF('Base de données'!$A1300,K$1,"d")&lt;&gt;0,"",'Base de données'!$B1300),""))</f>
        <v/>
      </c>
      <c r="L1300" s="39" t="str">
        <f>IF(L$1&gt;$AE$1,"-",IFERROR(IF(DATEDIF('Base de données'!$A1300,L$1,"d")&lt;&gt;0,"",'Base de données'!$B1300),""))</f>
        <v/>
      </c>
      <c r="M1300" s="39" t="str">
        <f>IF(M$1&gt;$AE$1,"-",IFERROR(IF(DATEDIF('Base de données'!$A1300,M$1,"d")&lt;&gt;0,"",'Base de données'!$B1300),""))</f>
        <v/>
      </c>
      <c r="N1300" s="39" t="str">
        <f>IF(N$1&gt;$AE$1,"-",IFERROR(IF(DATEDIF('Base de données'!$A1300,N$1,"d")&lt;&gt;0,"",'Base de données'!$B1300),""))</f>
        <v/>
      </c>
      <c r="O1300" s="39" t="str">
        <f>IF(O$1&gt;$AE$1,"-",IFERROR(IF(DATEDIF('Base de données'!$A1300,O$1,"d")&lt;&gt;0,"",'Base de données'!$B1300),""))</f>
        <v>DJA7N</v>
      </c>
      <c r="P1300" s="39" t="str">
        <f>IF(P$1&gt;$AE$1,"-",IFERROR(IF(DATEDIF('Base de données'!$A1300,P$1,"d")&lt;&gt;0,"",'Base de données'!$B1300),""))</f>
        <v/>
      </c>
      <c r="Q1300" s="39" t="str">
        <f>IF(Q$1&gt;$AE$1,"-",IFERROR(IF(DATEDIF('Base de données'!$A1300,Q$1,"d")&lt;&gt;0,"",'Base de données'!$B1300),""))</f>
        <v/>
      </c>
      <c r="R1300" s="39" t="str">
        <f>IF(R$1&gt;$AE$1,"-",IFERROR(IF(DATEDIF('Base de données'!$A1300,R$1,"d")&lt;&gt;0,"",'Base de données'!$B1300),""))</f>
        <v/>
      </c>
      <c r="S1300" s="39" t="str">
        <f>IF(S$1&gt;$AE$1,"-",IFERROR(IF(DATEDIF('Base de données'!$A1300,S$1,"d")&lt;&gt;0,"",'Base de données'!$B1300),""))</f>
        <v/>
      </c>
      <c r="T1300" s="39" t="str">
        <f>IF(T$1&gt;$AE$1,"-",IFERROR(IF(DATEDIF('Base de données'!$A1300,T$1,"d")&lt;&gt;0,"",'Base de données'!$B1300),""))</f>
        <v/>
      </c>
      <c r="U1300" s="39" t="str">
        <f>IF(U$1&gt;$AE$1,"-",IFERROR(IF(DATEDIF('Base de données'!$A1300,U$1,"d")&lt;&gt;0,"",'Base de données'!$B1300),""))</f>
        <v/>
      </c>
      <c r="V1300" s="39" t="str">
        <f>IF(V$1&gt;$AE$1,"-",IFERROR(IF(DATEDIF('Base de données'!$A1300,V$1,"d")&lt;&gt;0,"",'Base de données'!$B1300),""))</f>
        <v/>
      </c>
      <c r="W1300" s="34"/>
      <c r="X1300" s="30" t="str">
        <f>'Base de données'!$C1300&amp;" "&amp;'Base de données'!$D1300</f>
        <v>Pelletier Benjamin</v>
      </c>
      <c r="Y1300" s="31">
        <f>COUNTIF('Base de données'!$B:$B,'Base de données'!$B1300)</f>
        <v>5</v>
      </c>
      <c r="AA1300" s="87" cm="1">
        <f t="array" aca="1" ref="AA1300" ca="1">INDIRECT("'Base de données'!A" &amp; ROW(Y1300))</f>
        <v>45778</v>
      </c>
      <c r="AB1300" s="51" t="str" cm="1">
        <f t="array" aca="1" ref="AB1300" ca="1">INDIRECT("'Base de données'!B" &amp; ROW(Z1300))</f>
        <v>DJA7N</v>
      </c>
    </row>
    <row r="1301" spans="1:28" x14ac:dyDescent="0.3">
      <c r="A1301" s="41" t="str">
        <f ca="1">IF(IF(AND($B1301&lt;&gt;"-",$B1301=$E1301),"Entrée et sortie","-")="Entrée et sortie",'Base de données'!$B1301,"-")</f>
        <v>-</v>
      </c>
      <c r="B1301" s="41" t="str">
        <f t="shared" ca="1" si="83"/>
        <v>-</v>
      </c>
      <c r="C1301" s="41" t="str">
        <f t="shared" ca="1" si="84"/>
        <v>-</v>
      </c>
      <c r="D1301" s="41" t="str">
        <f>IF($F1301="sortie en cours d'année",'Base de données'!$B1301,"-")</f>
        <v>-</v>
      </c>
      <c r="E1301" s="41" t="str">
        <f>IF($H1301="entrée en cours d'année",'Base de données'!$B1301,"-")</f>
        <v>-</v>
      </c>
      <c r="F1301" s="37" t="str">
        <f t="shared" si="81"/>
        <v/>
      </c>
      <c r="G1301" s="37" t="str">
        <f>IF($J1301="mouvement",_xlfn.XLOOKUP('Base de données'!$B1301,$V:$V,$V:$V,0),"")</f>
        <v/>
      </c>
      <c r="H1301" s="37" t="str">
        <f t="shared" si="82"/>
        <v/>
      </c>
      <c r="I1301" s="37" t="str">
        <f>IF($J1301="mouvement",_xlfn.XLOOKUP('Base de données'!$B1301,$K:$K,$K:$K,0),"")</f>
        <v/>
      </c>
      <c r="J1301" s="38" t="str">
        <f>IF(AND(Y1301&lt;&gt;MAX(Y:Y),COUNTIF(K1301:V1301,'Base de données'!$B1301)&gt;0),"mouvement","")</f>
        <v/>
      </c>
      <c r="K1301" s="39" t="str">
        <f>IF(K$1&gt;$AE$1,"-",IFERROR(IF(DATEDIF('Base de données'!$A1301,K$1,"d")&lt;&gt;0,"",'Base de données'!$B1301),""))</f>
        <v/>
      </c>
      <c r="L1301" s="39" t="str">
        <f>IF(L$1&gt;$AE$1,"-",IFERROR(IF(DATEDIF('Base de données'!$A1301,L$1,"d")&lt;&gt;0,"",'Base de données'!$B1301),""))</f>
        <v/>
      </c>
      <c r="M1301" s="39" t="str">
        <f>IF(M$1&gt;$AE$1,"-",IFERROR(IF(DATEDIF('Base de données'!$A1301,M$1,"d")&lt;&gt;0,"",'Base de données'!$B1301),""))</f>
        <v/>
      </c>
      <c r="N1301" s="39" t="str">
        <f>IF(N$1&gt;$AE$1,"-",IFERROR(IF(DATEDIF('Base de données'!$A1301,N$1,"d")&lt;&gt;0,"",'Base de données'!$B1301),""))</f>
        <v/>
      </c>
      <c r="O1301" s="39" t="str">
        <f>IF(O$1&gt;$AE$1,"-",IFERROR(IF(DATEDIF('Base de données'!$A1301,O$1,"d")&lt;&gt;0,"",'Base de données'!$B1301),""))</f>
        <v>ZUFW1</v>
      </c>
      <c r="P1301" s="39" t="str">
        <f>IF(P$1&gt;$AE$1,"-",IFERROR(IF(DATEDIF('Base de données'!$A1301,P$1,"d")&lt;&gt;0,"",'Base de données'!$B1301),""))</f>
        <v/>
      </c>
      <c r="Q1301" s="39" t="str">
        <f>IF(Q$1&gt;$AE$1,"-",IFERROR(IF(DATEDIF('Base de données'!$A1301,Q$1,"d")&lt;&gt;0,"",'Base de données'!$B1301),""))</f>
        <v/>
      </c>
      <c r="R1301" s="39" t="str">
        <f>IF(R$1&gt;$AE$1,"-",IFERROR(IF(DATEDIF('Base de données'!$A1301,R$1,"d")&lt;&gt;0,"",'Base de données'!$B1301),""))</f>
        <v/>
      </c>
      <c r="S1301" s="39" t="str">
        <f>IF(S$1&gt;$AE$1,"-",IFERROR(IF(DATEDIF('Base de données'!$A1301,S$1,"d")&lt;&gt;0,"",'Base de données'!$B1301),""))</f>
        <v/>
      </c>
      <c r="T1301" s="39" t="str">
        <f>IF(T$1&gt;$AE$1,"-",IFERROR(IF(DATEDIF('Base de données'!$A1301,T$1,"d")&lt;&gt;0,"",'Base de données'!$B1301),""))</f>
        <v/>
      </c>
      <c r="U1301" s="39" t="str">
        <f>IF(U$1&gt;$AE$1,"-",IFERROR(IF(DATEDIF('Base de données'!$A1301,U$1,"d")&lt;&gt;0,"",'Base de données'!$B1301),""))</f>
        <v/>
      </c>
      <c r="V1301" s="39" t="str">
        <f>IF(V$1&gt;$AE$1,"-",IFERROR(IF(DATEDIF('Base de données'!$A1301,V$1,"d")&lt;&gt;0,"",'Base de données'!$B1301),""))</f>
        <v/>
      </c>
      <c r="W1301" s="34"/>
      <c r="X1301" s="30" t="str">
        <f>'Base de données'!$C1301&amp;" "&amp;'Base de données'!$D1301</f>
        <v>De Sousa Eugène</v>
      </c>
      <c r="Y1301" s="31">
        <f>COUNTIF('Base de données'!$B:$B,'Base de données'!$B1301)</f>
        <v>12</v>
      </c>
      <c r="AA1301" s="87" cm="1">
        <f t="array" aca="1" ref="AA1301" ca="1">INDIRECT("'Base de données'!A" &amp; ROW(Y1301))</f>
        <v>45778</v>
      </c>
      <c r="AB1301" s="51" t="str" cm="1">
        <f t="array" aca="1" ref="AB1301" ca="1">INDIRECT("'Base de données'!B" &amp; ROW(Z1301))</f>
        <v>ZUFW1</v>
      </c>
    </row>
    <row r="1302" spans="1:28" x14ac:dyDescent="0.3">
      <c r="A1302" s="41" t="str">
        <f ca="1">IF(IF(AND($B1302&lt;&gt;"-",$B1302=$E1302),"Entrée et sortie","-")="Entrée et sortie",'Base de données'!$B1302,"-")</f>
        <v>-</v>
      </c>
      <c r="B1302" s="41" t="str">
        <f t="shared" ca="1" si="83"/>
        <v>-</v>
      </c>
      <c r="C1302" s="41" t="str">
        <f t="shared" ca="1" si="84"/>
        <v>-</v>
      </c>
      <c r="D1302" s="41" t="str">
        <f>IF($F1302="sortie en cours d'année",'Base de données'!$B1302,"-")</f>
        <v>-</v>
      </c>
      <c r="E1302" s="41" t="str">
        <f>IF($H1302="entrée en cours d'année",'Base de données'!$B1302,"-")</f>
        <v>-</v>
      </c>
      <c r="F1302" s="37" t="str">
        <f t="shared" si="81"/>
        <v/>
      </c>
      <c r="G1302" s="37" t="str">
        <f>IF($J1302="mouvement",_xlfn.XLOOKUP('Base de données'!$B1302,$V:$V,$V:$V,0),"")</f>
        <v/>
      </c>
      <c r="H1302" s="37" t="str">
        <f t="shared" si="82"/>
        <v/>
      </c>
      <c r="I1302" s="37" t="str">
        <f>IF($J1302="mouvement",_xlfn.XLOOKUP('Base de données'!$B1302,$K:$K,$K:$K,0),"")</f>
        <v/>
      </c>
      <c r="J1302" s="38" t="str">
        <f>IF(AND(Y1302&lt;&gt;MAX(Y:Y),COUNTIF(K1302:V1302,'Base de données'!$B1302)&gt;0),"mouvement","")</f>
        <v/>
      </c>
      <c r="K1302" s="39" t="str">
        <f>IF(K$1&gt;$AE$1,"-",IFERROR(IF(DATEDIF('Base de données'!$A1302,K$1,"d")&lt;&gt;0,"",'Base de données'!$B1302),""))</f>
        <v/>
      </c>
      <c r="L1302" s="39" t="str">
        <f>IF(L$1&gt;$AE$1,"-",IFERROR(IF(DATEDIF('Base de données'!$A1302,L$1,"d")&lt;&gt;0,"",'Base de données'!$B1302),""))</f>
        <v/>
      </c>
      <c r="M1302" s="39" t="str">
        <f>IF(M$1&gt;$AE$1,"-",IFERROR(IF(DATEDIF('Base de données'!$A1302,M$1,"d")&lt;&gt;0,"",'Base de données'!$B1302),""))</f>
        <v/>
      </c>
      <c r="N1302" s="39" t="str">
        <f>IF(N$1&gt;$AE$1,"-",IFERROR(IF(DATEDIF('Base de données'!$A1302,N$1,"d")&lt;&gt;0,"",'Base de données'!$B1302),""))</f>
        <v/>
      </c>
      <c r="O1302" s="39" t="str">
        <f>IF(O$1&gt;$AE$1,"-",IFERROR(IF(DATEDIF('Base de données'!$A1302,O$1,"d")&lt;&gt;0,"",'Base de données'!$B1302),""))</f>
        <v>ARBLU</v>
      </c>
      <c r="P1302" s="39" t="str">
        <f>IF(P$1&gt;$AE$1,"-",IFERROR(IF(DATEDIF('Base de données'!$A1302,P$1,"d")&lt;&gt;0,"",'Base de données'!$B1302),""))</f>
        <v/>
      </c>
      <c r="Q1302" s="39" t="str">
        <f>IF(Q$1&gt;$AE$1,"-",IFERROR(IF(DATEDIF('Base de données'!$A1302,Q$1,"d")&lt;&gt;0,"",'Base de données'!$B1302),""))</f>
        <v/>
      </c>
      <c r="R1302" s="39" t="str">
        <f>IF(R$1&gt;$AE$1,"-",IFERROR(IF(DATEDIF('Base de données'!$A1302,R$1,"d")&lt;&gt;0,"",'Base de données'!$B1302),""))</f>
        <v/>
      </c>
      <c r="S1302" s="39" t="str">
        <f>IF(S$1&gt;$AE$1,"-",IFERROR(IF(DATEDIF('Base de données'!$A1302,S$1,"d")&lt;&gt;0,"",'Base de données'!$B1302),""))</f>
        <v/>
      </c>
      <c r="T1302" s="39" t="str">
        <f>IF(T$1&gt;$AE$1,"-",IFERROR(IF(DATEDIF('Base de données'!$A1302,T$1,"d")&lt;&gt;0,"",'Base de données'!$B1302),""))</f>
        <v/>
      </c>
      <c r="U1302" s="39" t="str">
        <f>IF(U$1&gt;$AE$1,"-",IFERROR(IF(DATEDIF('Base de données'!$A1302,U$1,"d")&lt;&gt;0,"",'Base de données'!$B1302),""))</f>
        <v/>
      </c>
      <c r="V1302" s="39" t="str">
        <f>IF(V$1&gt;$AE$1,"-",IFERROR(IF(DATEDIF('Base de données'!$A1302,V$1,"d")&lt;&gt;0,"",'Base de données'!$B1302),""))</f>
        <v/>
      </c>
      <c r="W1302" s="34"/>
      <c r="X1302" s="30" t="str">
        <f>'Base de données'!$C1302&amp;" "&amp;'Base de données'!$D1302</f>
        <v>Lacroix Thibault</v>
      </c>
      <c r="Y1302" s="31">
        <f>COUNTIF('Base de données'!$B:$B,'Base de données'!$B1302)</f>
        <v>12</v>
      </c>
      <c r="AA1302" s="87" cm="1">
        <f t="array" aca="1" ref="AA1302" ca="1">INDIRECT("'Base de données'!A" &amp; ROW(Y1302))</f>
        <v>45778</v>
      </c>
      <c r="AB1302" s="51" t="str" cm="1">
        <f t="array" aca="1" ref="AB1302" ca="1">INDIRECT("'Base de données'!B" &amp; ROW(Z1302))</f>
        <v>ARBLU</v>
      </c>
    </row>
    <row r="1303" spans="1:28" x14ac:dyDescent="0.3">
      <c r="A1303" s="41" t="str">
        <f ca="1">IF(IF(AND($B1303&lt;&gt;"-",$B1303=$E1303),"Entrée et sortie","-")="Entrée et sortie",'Base de données'!$B1303,"-")</f>
        <v>-</v>
      </c>
      <c r="B1303" s="41" t="str">
        <f t="shared" ca="1" si="83"/>
        <v>-</v>
      </c>
      <c r="C1303" s="41" t="str">
        <f t="shared" ca="1" si="84"/>
        <v>-</v>
      </c>
      <c r="D1303" s="41" t="str">
        <f>IF($F1303="sortie en cours d'année",'Base de données'!$B1303,"-")</f>
        <v>-</v>
      </c>
      <c r="E1303" s="41" t="str">
        <f>IF($H1303="entrée en cours d'année",'Base de données'!$B1303,"-")</f>
        <v>-</v>
      </c>
      <c r="F1303" s="37" t="str">
        <f t="shared" si="81"/>
        <v/>
      </c>
      <c r="G1303" s="37" t="str">
        <f>IF($J1303="mouvement",_xlfn.XLOOKUP('Base de données'!$B1303,$V:$V,$V:$V,0),"")</f>
        <v/>
      </c>
      <c r="H1303" s="37" t="str">
        <f t="shared" si="82"/>
        <v/>
      </c>
      <c r="I1303" s="37" t="str">
        <f>IF($J1303="mouvement",_xlfn.XLOOKUP('Base de données'!$B1303,$K:$K,$K:$K,0),"")</f>
        <v/>
      </c>
      <c r="J1303" s="38" t="str">
        <f>IF(AND(Y1303&lt;&gt;MAX(Y:Y),COUNTIF(K1303:V1303,'Base de données'!$B1303)&gt;0),"mouvement","")</f>
        <v/>
      </c>
      <c r="K1303" s="39" t="str">
        <f>IF(K$1&gt;$AE$1,"-",IFERROR(IF(DATEDIF('Base de données'!$A1303,K$1,"d")&lt;&gt;0,"",'Base de données'!$B1303),""))</f>
        <v/>
      </c>
      <c r="L1303" s="39" t="str">
        <f>IF(L$1&gt;$AE$1,"-",IFERROR(IF(DATEDIF('Base de données'!$A1303,L$1,"d")&lt;&gt;0,"",'Base de données'!$B1303),""))</f>
        <v/>
      </c>
      <c r="M1303" s="39" t="str">
        <f>IF(M$1&gt;$AE$1,"-",IFERROR(IF(DATEDIF('Base de données'!$A1303,M$1,"d")&lt;&gt;0,"",'Base de données'!$B1303),""))</f>
        <v/>
      </c>
      <c r="N1303" s="39" t="str">
        <f>IF(N$1&gt;$AE$1,"-",IFERROR(IF(DATEDIF('Base de données'!$A1303,N$1,"d")&lt;&gt;0,"",'Base de données'!$B1303),""))</f>
        <v/>
      </c>
      <c r="O1303" s="39" t="str">
        <f>IF(O$1&gt;$AE$1,"-",IFERROR(IF(DATEDIF('Base de données'!$A1303,O$1,"d")&lt;&gt;0,"",'Base de données'!$B1303),""))</f>
        <v>2T2W1</v>
      </c>
      <c r="P1303" s="39" t="str">
        <f>IF(P$1&gt;$AE$1,"-",IFERROR(IF(DATEDIF('Base de données'!$A1303,P$1,"d")&lt;&gt;0,"",'Base de données'!$B1303),""))</f>
        <v/>
      </c>
      <c r="Q1303" s="39" t="str">
        <f>IF(Q$1&gt;$AE$1,"-",IFERROR(IF(DATEDIF('Base de données'!$A1303,Q$1,"d")&lt;&gt;0,"",'Base de données'!$B1303),""))</f>
        <v/>
      </c>
      <c r="R1303" s="39" t="str">
        <f>IF(R$1&gt;$AE$1,"-",IFERROR(IF(DATEDIF('Base de données'!$A1303,R$1,"d")&lt;&gt;0,"",'Base de données'!$B1303),""))</f>
        <v/>
      </c>
      <c r="S1303" s="39" t="str">
        <f>IF(S$1&gt;$AE$1,"-",IFERROR(IF(DATEDIF('Base de données'!$A1303,S$1,"d")&lt;&gt;0,"",'Base de données'!$B1303),""))</f>
        <v/>
      </c>
      <c r="T1303" s="39" t="str">
        <f>IF(T$1&gt;$AE$1,"-",IFERROR(IF(DATEDIF('Base de données'!$A1303,T$1,"d")&lt;&gt;0,"",'Base de données'!$B1303),""))</f>
        <v/>
      </c>
      <c r="U1303" s="39" t="str">
        <f>IF(U$1&gt;$AE$1,"-",IFERROR(IF(DATEDIF('Base de données'!$A1303,U$1,"d")&lt;&gt;0,"",'Base de données'!$B1303),""))</f>
        <v/>
      </c>
      <c r="V1303" s="39" t="str">
        <f>IF(V$1&gt;$AE$1,"-",IFERROR(IF(DATEDIF('Base de données'!$A1303,V$1,"d")&lt;&gt;0,"",'Base de données'!$B1303),""))</f>
        <v/>
      </c>
      <c r="W1303" s="34"/>
      <c r="X1303" s="30" t="str">
        <f>'Base de données'!$C1303&amp;" "&amp;'Base de données'!$D1303</f>
        <v>Maillard Laurent</v>
      </c>
      <c r="Y1303" s="31">
        <f>COUNTIF('Base de données'!$B:$B,'Base de données'!$B1303)</f>
        <v>12</v>
      </c>
      <c r="AA1303" s="87" cm="1">
        <f t="array" aca="1" ref="AA1303" ca="1">INDIRECT("'Base de données'!A" &amp; ROW(Y1303))</f>
        <v>45778</v>
      </c>
      <c r="AB1303" s="51" t="str" cm="1">
        <f t="array" aca="1" ref="AB1303" ca="1">INDIRECT("'Base de données'!B" &amp; ROW(Z1303))</f>
        <v>2T2W1</v>
      </c>
    </row>
    <row r="1304" spans="1:28" x14ac:dyDescent="0.3">
      <c r="A1304" s="41" t="str">
        <f ca="1">IF(IF(AND($B1304&lt;&gt;"-",$B1304=$E1304),"Entrée et sortie","-")="Entrée et sortie",'Base de données'!$B1304,"-")</f>
        <v>-</v>
      </c>
      <c r="B1304" s="41" t="str">
        <f t="shared" ca="1" si="83"/>
        <v>-</v>
      </c>
      <c r="C1304" s="41" t="str">
        <f t="shared" ca="1" si="84"/>
        <v>-</v>
      </c>
      <c r="D1304" s="41" t="str">
        <f>IF($F1304="sortie en cours d'année",'Base de données'!$B1304,"-")</f>
        <v>-</v>
      </c>
      <c r="E1304" s="41" t="str">
        <f>IF($H1304="entrée en cours d'année",'Base de données'!$B1304,"-")</f>
        <v>-</v>
      </c>
      <c r="F1304" s="37" t="str">
        <f t="shared" si="81"/>
        <v/>
      </c>
      <c r="G1304" s="37" t="str">
        <f>IF($J1304="mouvement",_xlfn.XLOOKUP('Base de données'!$B1304,$V:$V,$V:$V,0),"")</f>
        <v/>
      </c>
      <c r="H1304" s="37" t="str">
        <f t="shared" si="82"/>
        <v/>
      </c>
      <c r="I1304" s="37" t="str">
        <f>IF($J1304="mouvement",_xlfn.XLOOKUP('Base de données'!$B1304,$K:$K,$K:$K,0),"")</f>
        <v/>
      </c>
      <c r="J1304" s="38" t="str">
        <f>IF(AND(Y1304&lt;&gt;MAX(Y:Y),COUNTIF(K1304:V1304,'Base de données'!$B1304)&gt;0),"mouvement","")</f>
        <v/>
      </c>
      <c r="K1304" s="39" t="str">
        <f>IF(K$1&gt;$AE$1,"-",IFERROR(IF(DATEDIF('Base de données'!$A1304,K$1,"d")&lt;&gt;0,"",'Base de données'!$B1304),""))</f>
        <v/>
      </c>
      <c r="L1304" s="39" t="str">
        <f>IF(L$1&gt;$AE$1,"-",IFERROR(IF(DATEDIF('Base de données'!$A1304,L$1,"d")&lt;&gt;0,"",'Base de données'!$B1304),""))</f>
        <v/>
      </c>
      <c r="M1304" s="39" t="str">
        <f>IF(M$1&gt;$AE$1,"-",IFERROR(IF(DATEDIF('Base de données'!$A1304,M$1,"d")&lt;&gt;0,"",'Base de données'!$B1304),""))</f>
        <v/>
      </c>
      <c r="N1304" s="39" t="str">
        <f>IF(N$1&gt;$AE$1,"-",IFERROR(IF(DATEDIF('Base de données'!$A1304,N$1,"d")&lt;&gt;0,"",'Base de données'!$B1304),""))</f>
        <v/>
      </c>
      <c r="O1304" s="39" t="str">
        <f>IF(O$1&gt;$AE$1,"-",IFERROR(IF(DATEDIF('Base de données'!$A1304,O$1,"d")&lt;&gt;0,"",'Base de données'!$B1304),""))</f>
        <v>DOY58</v>
      </c>
      <c r="P1304" s="39" t="str">
        <f>IF(P$1&gt;$AE$1,"-",IFERROR(IF(DATEDIF('Base de données'!$A1304,P$1,"d")&lt;&gt;0,"",'Base de données'!$B1304),""))</f>
        <v/>
      </c>
      <c r="Q1304" s="39" t="str">
        <f>IF(Q$1&gt;$AE$1,"-",IFERROR(IF(DATEDIF('Base de données'!$A1304,Q$1,"d")&lt;&gt;0,"",'Base de données'!$B1304),""))</f>
        <v/>
      </c>
      <c r="R1304" s="39" t="str">
        <f>IF(R$1&gt;$AE$1,"-",IFERROR(IF(DATEDIF('Base de données'!$A1304,R$1,"d")&lt;&gt;0,"",'Base de données'!$B1304),""))</f>
        <v/>
      </c>
      <c r="S1304" s="39" t="str">
        <f>IF(S$1&gt;$AE$1,"-",IFERROR(IF(DATEDIF('Base de données'!$A1304,S$1,"d")&lt;&gt;0,"",'Base de données'!$B1304),""))</f>
        <v/>
      </c>
      <c r="T1304" s="39" t="str">
        <f>IF(T$1&gt;$AE$1,"-",IFERROR(IF(DATEDIF('Base de données'!$A1304,T$1,"d")&lt;&gt;0,"",'Base de données'!$B1304),""))</f>
        <v/>
      </c>
      <c r="U1304" s="39" t="str">
        <f>IF(U$1&gt;$AE$1,"-",IFERROR(IF(DATEDIF('Base de données'!$A1304,U$1,"d")&lt;&gt;0,"",'Base de données'!$B1304),""))</f>
        <v/>
      </c>
      <c r="V1304" s="39" t="str">
        <f>IF(V$1&gt;$AE$1,"-",IFERROR(IF(DATEDIF('Base de données'!$A1304,V$1,"d")&lt;&gt;0,"",'Base de données'!$B1304),""))</f>
        <v/>
      </c>
      <c r="W1304" s="34"/>
      <c r="X1304" s="30" t="str">
        <f>'Base de données'!$C1304&amp;" "&amp;'Base de données'!$D1304</f>
        <v>Munoz Joseph</v>
      </c>
      <c r="Y1304" s="31">
        <f>COUNTIF('Base de données'!$B:$B,'Base de données'!$B1304)</f>
        <v>12</v>
      </c>
      <c r="AA1304" s="87" cm="1">
        <f t="array" aca="1" ref="AA1304" ca="1">INDIRECT("'Base de données'!A" &amp; ROW(Y1304))</f>
        <v>45778</v>
      </c>
      <c r="AB1304" s="51" t="str" cm="1">
        <f t="array" aca="1" ref="AB1304" ca="1">INDIRECT("'Base de données'!B" &amp; ROW(Z1304))</f>
        <v>DOY58</v>
      </c>
    </row>
    <row r="1305" spans="1:28" x14ac:dyDescent="0.3">
      <c r="A1305" s="41" t="str">
        <f ca="1">IF(IF(AND($B1305&lt;&gt;"-",$B1305=$E1305),"Entrée et sortie","-")="Entrée et sortie",'Base de données'!$B1305,"-")</f>
        <v>-</v>
      </c>
      <c r="B1305" s="41" t="str">
        <f t="shared" ca="1" si="83"/>
        <v>-</v>
      </c>
      <c r="C1305" s="41" t="str">
        <f t="shared" ca="1" si="84"/>
        <v>-</v>
      </c>
      <c r="D1305" s="41" t="str">
        <f>IF($F1305="sortie en cours d'année",'Base de données'!$B1305,"-")</f>
        <v>-</v>
      </c>
      <c r="E1305" s="41" t="str">
        <f>IF($H1305="entrée en cours d'année",'Base de données'!$B1305,"-")</f>
        <v>-</v>
      </c>
      <c r="F1305" s="37" t="str">
        <f t="shared" si="81"/>
        <v/>
      </c>
      <c r="G1305" s="37" t="str">
        <f>IF($J1305="mouvement",_xlfn.XLOOKUP('Base de données'!$B1305,$V:$V,$V:$V,0),"")</f>
        <v/>
      </c>
      <c r="H1305" s="37" t="str">
        <f t="shared" si="82"/>
        <v/>
      </c>
      <c r="I1305" s="37" t="str">
        <f>IF($J1305="mouvement",_xlfn.XLOOKUP('Base de données'!$B1305,$K:$K,$K:$K,0),"")</f>
        <v/>
      </c>
      <c r="J1305" s="38" t="str">
        <f>IF(AND(Y1305&lt;&gt;MAX(Y:Y),COUNTIF(K1305:V1305,'Base de données'!$B1305)&gt;0),"mouvement","")</f>
        <v/>
      </c>
      <c r="K1305" s="39" t="str">
        <f>IF(K$1&gt;$AE$1,"-",IFERROR(IF(DATEDIF('Base de données'!$A1305,K$1,"d")&lt;&gt;0,"",'Base de données'!$B1305),""))</f>
        <v/>
      </c>
      <c r="L1305" s="39" t="str">
        <f>IF(L$1&gt;$AE$1,"-",IFERROR(IF(DATEDIF('Base de données'!$A1305,L$1,"d")&lt;&gt;0,"",'Base de données'!$B1305),""))</f>
        <v/>
      </c>
      <c r="M1305" s="39" t="str">
        <f>IF(M$1&gt;$AE$1,"-",IFERROR(IF(DATEDIF('Base de données'!$A1305,M$1,"d")&lt;&gt;0,"",'Base de données'!$B1305),""))</f>
        <v/>
      </c>
      <c r="N1305" s="39" t="str">
        <f>IF(N$1&gt;$AE$1,"-",IFERROR(IF(DATEDIF('Base de données'!$A1305,N$1,"d")&lt;&gt;0,"",'Base de données'!$B1305),""))</f>
        <v/>
      </c>
      <c r="O1305" s="39" t="str">
        <f>IF(O$1&gt;$AE$1,"-",IFERROR(IF(DATEDIF('Base de données'!$A1305,O$1,"d")&lt;&gt;0,"",'Base de données'!$B1305),""))</f>
        <v>TAAFZ</v>
      </c>
      <c r="P1305" s="39" t="str">
        <f>IF(P$1&gt;$AE$1,"-",IFERROR(IF(DATEDIF('Base de données'!$A1305,P$1,"d")&lt;&gt;0,"",'Base de données'!$B1305),""))</f>
        <v/>
      </c>
      <c r="Q1305" s="39" t="str">
        <f>IF(Q$1&gt;$AE$1,"-",IFERROR(IF(DATEDIF('Base de données'!$A1305,Q$1,"d")&lt;&gt;0,"",'Base de données'!$B1305),""))</f>
        <v/>
      </c>
      <c r="R1305" s="39" t="str">
        <f>IF(R$1&gt;$AE$1,"-",IFERROR(IF(DATEDIF('Base de données'!$A1305,R$1,"d")&lt;&gt;0,"",'Base de données'!$B1305),""))</f>
        <v/>
      </c>
      <c r="S1305" s="39" t="str">
        <f>IF(S$1&gt;$AE$1,"-",IFERROR(IF(DATEDIF('Base de données'!$A1305,S$1,"d")&lt;&gt;0,"",'Base de données'!$B1305),""))</f>
        <v/>
      </c>
      <c r="T1305" s="39" t="str">
        <f>IF(T$1&gt;$AE$1,"-",IFERROR(IF(DATEDIF('Base de données'!$A1305,T$1,"d")&lt;&gt;0,"",'Base de données'!$B1305),""))</f>
        <v/>
      </c>
      <c r="U1305" s="39" t="str">
        <f>IF(U$1&gt;$AE$1,"-",IFERROR(IF(DATEDIF('Base de données'!$A1305,U$1,"d")&lt;&gt;0,"",'Base de données'!$B1305),""))</f>
        <v/>
      </c>
      <c r="V1305" s="39" t="str">
        <f>IF(V$1&gt;$AE$1,"-",IFERROR(IF(DATEDIF('Base de données'!$A1305,V$1,"d")&lt;&gt;0,"",'Base de données'!$B1305),""))</f>
        <v/>
      </c>
      <c r="W1305" s="34"/>
      <c r="X1305" s="30" t="str">
        <f>'Base de données'!$C1305&amp;" "&amp;'Base de données'!$D1305</f>
        <v>Lévêque Victor</v>
      </c>
      <c r="Y1305" s="31">
        <f>COUNTIF('Base de données'!$B:$B,'Base de données'!$B1305)</f>
        <v>12</v>
      </c>
      <c r="AA1305" s="87" cm="1">
        <f t="array" aca="1" ref="AA1305" ca="1">INDIRECT("'Base de données'!A" &amp; ROW(Y1305))</f>
        <v>45778</v>
      </c>
      <c r="AB1305" s="51" t="str" cm="1">
        <f t="array" aca="1" ref="AB1305" ca="1">INDIRECT("'Base de données'!B" &amp; ROW(Z1305))</f>
        <v>TAAFZ</v>
      </c>
    </row>
    <row r="1306" spans="1:28" x14ac:dyDescent="0.3">
      <c r="A1306" s="41" t="str">
        <f ca="1">IF(IF(AND($B1306&lt;&gt;"-",$B1306=$E1306),"Entrée et sortie","-")="Entrée et sortie",'Base de données'!$B1306,"-")</f>
        <v>-</v>
      </c>
      <c r="B1306" s="41" t="str">
        <f t="shared" ca="1" si="83"/>
        <v>-</v>
      </c>
      <c r="C1306" s="41" t="str">
        <f t="shared" ca="1" si="84"/>
        <v>-</v>
      </c>
      <c r="D1306" s="41" t="str">
        <f>IF($F1306="sortie en cours d'année",'Base de données'!$B1306,"-")</f>
        <v>-</v>
      </c>
      <c r="E1306" s="41" t="str">
        <f>IF($H1306="entrée en cours d'année",'Base de données'!$B1306,"-")</f>
        <v>-</v>
      </c>
      <c r="F1306" s="37" t="str">
        <f t="shared" si="81"/>
        <v/>
      </c>
      <c r="G1306" s="37" t="str">
        <f>IF($J1306="mouvement",_xlfn.XLOOKUP('Base de données'!$B1306,$V:$V,$V:$V,0),"")</f>
        <v/>
      </c>
      <c r="H1306" s="37" t="str">
        <f t="shared" si="82"/>
        <v/>
      </c>
      <c r="I1306" s="37" t="str">
        <f>IF($J1306="mouvement",_xlfn.XLOOKUP('Base de données'!$B1306,$K:$K,$K:$K,0),"")</f>
        <v/>
      </c>
      <c r="J1306" s="38" t="str">
        <f>IF(AND(Y1306&lt;&gt;MAX(Y:Y),COUNTIF(K1306:V1306,'Base de données'!$B1306)&gt;0),"mouvement","")</f>
        <v/>
      </c>
      <c r="K1306" s="39" t="str">
        <f>IF(K$1&gt;$AE$1,"-",IFERROR(IF(DATEDIF('Base de données'!$A1306,K$1,"d")&lt;&gt;0,"",'Base de données'!$B1306),""))</f>
        <v/>
      </c>
      <c r="L1306" s="39" t="str">
        <f>IF(L$1&gt;$AE$1,"-",IFERROR(IF(DATEDIF('Base de données'!$A1306,L$1,"d")&lt;&gt;0,"",'Base de données'!$B1306),""))</f>
        <v/>
      </c>
      <c r="M1306" s="39" t="str">
        <f>IF(M$1&gt;$AE$1,"-",IFERROR(IF(DATEDIF('Base de données'!$A1306,M$1,"d")&lt;&gt;0,"",'Base de données'!$B1306),""))</f>
        <v/>
      </c>
      <c r="N1306" s="39" t="str">
        <f>IF(N$1&gt;$AE$1,"-",IFERROR(IF(DATEDIF('Base de données'!$A1306,N$1,"d")&lt;&gt;0,"",'Base de données'!$B1306),""))</f>
        <v/>
      </c>
      <c r="O1306" s="39" t="str">
        <f>IF(O$1&gt;$AE$1,"-",IFERROR(IF(DATEDIF('Base de données'!$A1306,O$1,"d")&lt;&gt;0,"",'Base de données'!$B1306),""))</f>
        <v>CJEWL</v>
      </c>
      <c r="P1306" s="39" t="str">
        <f>IF(P$1&gt;$AE$1,"-",IFERROR(IF(DATEDIF('Base de données'!$A1306,P$1,"d")&lt;&gt;0,"",'Base de données'!$B1306),""))</f>
        <v/>
      </c>
      <c r="Q1306" s="39" t="str">
        <f>IF(Q$1&gt;$AE$1,"-",IFERROR(IF(DATEDIF('Base de données'!$A1306,Q$1,"d")&lt;&gt;0,"",'Base de données'!$B1306),""))</f>
        <v/>
      </c>
      <c r="R1306" s="39" t="str">
        <f>IF(R$1&gt;$AE$1,"-",IFERROR(IF(DATEDIF('Base de données'!$A1306,R$1,"d")&lt;&gt;0,"",'Base de données'!$B1306),""))</f>
        <v/>
      </c>
      <c r="S1306" s="39" t="str">
        <f>IF(S$1&gt;$AE$1,"-",IFERROR(IF(DATEDIF('Base de données'!$A1306,S$1,"d")&lt;&gt;0,"",'Base de données'!$B1306),""))</f>
        <v/>
      </c>
      <c r="T1306" s="39" t="str">
        <f>IF(T$1&gt;$AE$1,"-",IFERROR(IF(DATEDIF('Base de données'!$A1306,T$1,"d")&lt;&gt;0,"",'Base de données'!$B1306),""))</f>
        <v/>
      </c>
      <c r="U1306" s="39" t="str">
        <f>IF(U$1&gt;$AE$1,"-",IFERROR(IF(DATEDIF('Base de données'!$A1306,U$1,"d")&lt;&gt;0,"",'Base de données'!$B1306),""))</f>
        <v/>
      </c>
      <c r="V1306" s="39" t="str">
        <f>IF(V$1&gt;$AE$1,"-",IFERROR(IF(DATEDIF('Base de données'!$A1306,V$1,"d")&lt;&gt;0,"",'Base de données'!$B1306),""))</f>
        <v/>
      </c>
      <c r="W1306" s="34"/>
      <c r="X1306" s="30" t="str">
        <f>'Base de données'!$C1306&amp;" "&amp;'Base de données'!$D1306</f>
        <v>Grenier Aimé</v>
      </c>
      <c r="Y1306" s="31">
        <f>COUNTIF('Base de données'!$B:$B,'Base de données'!$B1306)</f>
        <v>12</v>
      </c>
      <c r="AA1306" s="87" cm="1">
        <f t="array" aca="1" ref="AA1306" ca="1">INDIRECT("'Base de données'!A" &amp; ROW(Y1306))</f>
        <v>45778</v>
      </c>
      <c r="AB1306" s="51" t="str" cm="1">
        <f t="array" aca="1" ref="AB1306" ca="1">INDIRECT("'Base de données'!B" &amp; ROW(Z1306))</f>
        <v>CJEWL</v>
      </c>
    </row>
    <row r="1307" spans="1:28" x14ac:dyDescent="0.3">
      <c r="A1307" s="41" t="str">
        <f ca="1">IF(IF(AND($B1307&lt;&gt;"-",$B1307=$E1307),"Entrée et sortie","-")="Entrée et sortie",'Base de données'!$B1307,"-")</f>
        <v>-</v>
      </c>
      <c r="B1307" s="41" t="str">
        <f t="shared" ca="1" si="83"/>
        <v>-</v>
      </c>
      <c r="C1307" s="41" t="str">
        <f t="shared" ca="1" si="84"/>
        <v>-</v>
      </c>
      <c r="D1307" s="41" t="str">
        <f>IF($F1307="sortie en cours d'année",'Base de données'!$B1307,"-")</f>
        <v>-</v>
      </c>
      <c r="E1307" s="41" t="str">
        <f>IF($H1307="entrée en cours d'année",'Base de données'!$B1307,"-")</f>
        <v>-</v>
      </c>
      <c r="F1307" s="37" t="str">
        <f t="shared" si="81"/>
        <v/>
      </c>
      <c r="G1307" s="37" t="str">
        <f>IF($J1307="mouvement",_xlfn.XLOOKUP('Base de données'!$B1307,$V:$V,$V:$V,0),"")</f>
        <v/>
      </c>
      <c r="H1307" s="37" t="str">
        <f t="shared" si="82"/>
        <v/>
      </c>
      <c r="I1307" s="37" t="str">
        <f>IF($J1307="mouvement",_xlfn.XLOOKUP('Base de données'!$B1307,$K:$K,$K:$K,0),"")</f>
        <v/>
      </c>
      <c r="J1307" s="38" t="str">
        <f>IF(AND(Y1307&lt;&gt;MAX(Y:Y),COUNTIF(K1307:V1307,'Base de données'!$B1307)&gt;0),"mouvement","")</f>
        <v/>
      </c>
      <c r="K1307" s="39" t="str">
        <f>IF(K$1&gt;$AE$1,"-",IFERROR(IF(DATEDIF('Base de données'!$A1307,K$1,"d")&lt;&gt;0,"",'Base de données'!$B1307),""))</f>
        <v/>
      </c>
      <c r="L1307" s="39" t="str">
        <f>IF(L$1&gt;$AE$1,"-",IFERROR(IF(DATEDIF('Base de données'!$A1307,L$1,"d")&lt;&gt;0,"",'Base de données'!$B1307),""))</f>
        <v/>
      </c>
      <c r="M1307" s="39" t="str">
        <f>IF(M$1&gt;$AE$1,"-",IFERROR(IF(DATEDIF('Base de données'!$A1307,M$1,"d")&lt;&gt;0,"",'Base de données'!$B1307),""))</f>
        <v/>
      </c>
      <c r="N1307" s="39" t="str">
        <f>IF(N$1&gt;$AE$1,"-",IFERROR(IF(DATEDIF('Base de données'!$A1307,N$1,"d")&lt;&gt;0,"",'Base de données'!$B1307),""))</f>
        <v/>
      </c>
      <c r="O1307" s="39" t="str">
        <f>IF(O$1&gt;$AE$1,"-",IFERROR(IF(DATEDIF('Base de données'!$A1307,O$1,"d")&lt;&gt;0,"",'Base de données'!$B1307),""))</f>
        <v>GN35T</v>
      </c>
      <c r="P1307" s="39" t="str">
        <f>IF(P$1&gt;$AE$1,"-",IFERROR(IF(DATEDIF('Base de données'!$A1307,P$1,"d")&lt;&gt;0,"",'Base de données'!$B1307),""))</f>
        <v/>
      </c>
      <c r="Q1307" s="39" t="str">
        <f>IF(Q$1&gt;$AE$1,"-",IFERROR(IF(DATEDIF('Base de données'!$A1307,Q$1,"d")&lt;&gt;0,"",'Base de données'!$B1307),""))</f>
        <v/>
      </c>
      <c r="R1307" s="39" t="str">
        <f>IF(R$1&gt;$AE$1,"-",IFERROR(IF(DATEDIF('Base de données'!$A1307,R$1,"d")&lt;&gt;0,"",'Base de données'!$B1307),""))</f>
        <v/>
      </c>
      <c r="S1307" s="39" t="str">
        <f>IF(S$1&gt;$AE$1,"-",IFERROR(IF(DATEDIF('Base de données'!$A1307,S$1,"d")&lt;&gt;0,"",'Base de données'!$B1307),""))</f>
        <v/>
      </c>
      <c r="T1307" s="39" t="str">
        <f>IF(T$1&gt;$AE$1,"-",IFERROR(IF(DATEDIF('Base de données'!$A1307,T$1,"d")&lt;&gt;0,"",'Base de données'!$B1307),""))</f>
        <v/>
      </c>
      <c r="U1307" s="39" t="str">
        <f>IF(U$1&gt;$AE$1,"-",IFERROR(IF(DATEDIF('Base de données'!$A1307,U$1,"d")&lt;&gt;0,"",'Base de données'!$B1307),""))</f>
        <v/>
      </c>
      <c r="V1307" s="39" t="str">
        <f>IF(V$1&gt;$AE$1,"-",IFERROR(IF(DATEDIF('Base de données'!$A1307,V$1,"d")&lt;&gt;0,"",'Base de données'!$B1307),""))</f>
        <v/>
      </c>
      <c r="W1307" s="34"/>
      <c r="X1307" s="30" t="str">
        <f>'Base de données'!$C1307&amp;" "&amp;'Base de données'!$D1307</f>
        <v>Valette Timothée</v>
      </c>
      <c r="Y1307" s="31">
        <f>COUNTIF('Base de données'!$B:$B,'Base de données'!$B1307)</f>
        <v>12</v>
      </c>
      <c r="AA1307" s="87" cm="1">
        <f t="array" aca="1" ref="AA1307" ca="1">INDIRECT("'Base de données'!A" &amp; ROW(Y1307))</f>
        <v>45778</v>
      </c>
      <c r="AB1307" s="51" t="str" cm="1">
        <f t="array" aca="1" ref="AB1307" ca="1">INDIRECT("'Base de données'!B" &amp; ROW(Z1307))</f>
        <v>GN35T</v>
      </c>
    </row>
    <row r="1308" spans="1:28" x14ac:dyDescent="0.3">
      <c r="A1308" s="41" t="str">
        <f ca="1">IF(IF(AND($B1308&lt;&gt;"-",$B1308=$E1308),"Entrée et sortie","-")="Entrée et sortie",'Base de données'!$B1308,"-")</f>
        <v>-</v>
      </c>
      <c r="B1308" s="41" t="str">
        <f t="shared" ca="1" si="83"/>
        <v>-</v>
      </c>
      <c r="C1308" s="41" t="str">
        <f t="shared" ca="1" si="84"/>
        <v>-</v>
      </c>
      <c r="D1308" s="41" t="str">
        <f>IF($F1308="sortie en cours d'année",'Base de données'!$B1308,"-")</f>
        <v>-</v>
      </c>
      <c r="E1308" s="41" t="str">
        <f>IF($H1308="entrée en cours d'année",'Base de données'!$B1308,"-")</f>
        <v>-</v>
      </c>
      <c r="F1308" s="37" t="str">
        <f t="shared" si="81"/>
        <v/>
      </c>
      <c r="G1308" s="37" t="str">
        <f>IF($J1308="mouvement",_xlfn.XLOOKUP('Base de données'!$B1308,$V:$V,$V:$V,0),"")</f>
        <v/>
      </c>
      <c r="H1308" s="37" t="str">
        <f t="shared" si="82"/>
        <v/>
      </c>
      <c r="I1308" s="37" t="str">
        <f>IF($J1308="mouvement",_xlfn.XLOOKUP('Base de données'!$B1308,$K:$K,$K:$K,0),"")</f>
        <v/>
      </c>
      <c r="J1308" s="38" t="str">
        <f>IF(AND(Y1308&lt;&gt;MAX(Y:Y),COUNTIF(K1308:V1308,'Base de données'!$B1308)&gt;0),"mouvement","")</f>
        <v/>
      </c>
      <c r="K1308" s="39" t="str">
        <f>IF(K$1&gt;$AE$1,"-",IFERROR(IF(DATEDIF('Base de données'!$A1308,K$1,"d")&lt;&gt;0,"",'Base de données'!$B1308),""))</f>
        <v/>
      </c>
      <c r="L1308" s="39" t="str">
        <f>IF(L$1&gt;$AE$1,"-",IFERROR(IF(DATEDIF('Base de données'!$A1308,L$1,"d")&lt;&gt;0,"",'Base de données'!$B1308),""))</f>
        <v/>
      </c>
      <c r="M1308" s="39" t="str">
        <f>IF(M$1&gt;$AE$1,"-",IFERROR(IF(DATEDIF('Base de données'!$A1308,M$1,"d")&lt;&gt;0,"",'Base de données'!$B1308),""))</f>
        <v/>
      </c>
      <c r="N1308" s="39" t="str">
        <f>IF(N$1&gt;$AE$1,"-",IFERROR(IF(DATEDIF('Base de données'!$A1308,N$1,"d")&lt;&gt;0,"",'Base de données'!$B1308),""))</f>
        <v/>
      </c>
      <c r="O1308" s="39" t="str">
        <f>IF(O$1&gt;$AE$1,"-",IFERROR(IF(DATEDIF('Base de données'!$A1308,O$1,"d")&lt;&gt;0,"",'Base de données'!$B1308),""))</f>
        <v>8XT8G</v>
      </c>
      <c r="P1308" s="39" t="str">
        <f>IF(P$1&gt;$AE$1,"-",IFERROR(IF(DATEDIF('Base de données'!$A1308,P$1,"d")&lt;&gt;0,"",'Base de données'!$B1308),""))</f>
        <v/>
      </c>
      <c r="Q1308" s="39" t="str">
        <f>IF(Q$1&gt;$AE$1,"-",IFERROR(IF(DATEDIF('Base de données'!$A1308,Q$1,"d")&lt;&gt;0,"",'Base de données'!$B1308),""))</f>
        <v/>
      </c>
      <c r="R1308" s="39" t="str">
        <f>IF(R$1&gt;$AE$1,"-",IFERROR(IF(DATEDIF('Base de données'!$A1308,R$1,"d")&lt;&gt;0,"",'Base de données'!$B1308),""))</f>
        <v/>
      </c>
      <c r="S1308" s="39" t="str">
        <f>IF(S$1&gt;$AE$1,"-",IFERROR(IF(DATEDIF('Base de données'!$A1308,S$1,"d")&lt;&gt;0,"",'Base de données'!$B1308),""))</f>
        <v/>
      </c>
      <c r="T1308" s="39" t="str">
        <f>IF(T$1&gt;$AE$1,"-",IFERROR(IF(DATEDIF('Base de données'!$A1308,T$1,"d")&lt;&gt;0,"",'Base de données'!$B1308),""))</f>
        <v/>
      </c>
      <c r="U1308" s="39" t="str">
        <f>IF(U$1&gt;$AE$1,"-",IFERROR(IF(DATEDIF('Base de données'!$A1308,U$1,"d")&lt;&gt;0,"",'Base de données'!$B1308),""))</f>
        <v/>
      </c>
      <c r="V1308" s="39" t="str">
        <f>IF(V$1&gt;$AE$1,"-",IFERROR(IF(DATEDIF('Base de données'!$A1308,V$1,"d")&lt;&gt;0,"",'Base de données'!$B1308),""))</f>
        <v/>
      </c>
      <c r="W1308" s="34"/>
      <c r="X1308" s="30" t="str">
        <f>'Base de données'!$C1308&amp;" "&amp;'Base de données'!$D1308</f>
        <v>Fontaine Denise</v>
      </c>
      <c r="Y1308" s="31">
        <f>COUNTIF('Base de données'!$B:$B,'Base de données'!$B1308)</f>
        <v>12</v>
      </c>
      <c r="AA1308" s="87" cm="1">
        <f t="array" aca="1" ref="AA1308" ca="1">INDIRECT("'Base de données'!A" &amp; ROW(Y1308))</f>
        <v>45778</v>
      </c>
      <c r="AB1308" s="51" t="str" cm="1">
        <f t="array" aca="1" ref="AB1308" ca="1">INDIRECT("'Base de données'!B" &amp; ROW(Z1308))</f>
        <v>8XT8G</v>
      </c>
    </row>
    <row r="1309" spans="1:28" x14ac:dyDescent="0.3">
      <c r="A1309" s="41" t="str">
        <f ca="1">IF(IF(AND($B1309&lt;&gt;"-",$B1309=$E1309),"Entrée et sortie","-")="Entrée et sortie",'Base de données'!$B1309,"-")</f>
        <v>-</v>
      </c>
      <c r="B1309" s="41" t="str">
        <f t="shared" ca="1" si="83"/>
        <v>-</v>
      </c>
      <c r="C1309" s="41" t="str">
        <f t="shared" ca="1" si="84"/>
        <v>-</v>
      </c>
      <c r="D1309" s="41" t="str">
        <f>IF($F1309="sortie en cours d'année",'Base de données'!$B1309,"-")</f>
        <v>-</v>
      </c>
      <c r="E1309" s="41" t="str">
        <f>IF($H1309="entrée en cours d'année",'Base de données'!$B1309,"-")</f>
        <v>-</v>
      </c>
      <c r="F1309" s="37" t="str">
        <f t="shared" si="81"/>
        <v/>
      </c>
      <c r="G1309" s="37" t="str">
        <f>IF($J1309="mouvement",_xlfn.XLOOKUP('Base de données'!$B1309,$V:$V,$V:$V,0),"")</f>
        <v/>
      </c>
      <c r="H1309" s="37" t="str">
        <f t="shared" si="82"/>
        <v/>
      </c>
      <c r="I1309" s="37" t="str">
        <f>IF($J1309="mouvement",_xlfn.XLOOKUP('Base de données'!$B1309,$K:$K,$K:$K,0),"")</f>
        <v/>
      </c>
      <c r="J1309" s="38" t="str">
        <f>IF(AND(Y1309&lt;&gt;MAX(Y:Y),COUNTIF(K1309:V1309,'Base de données'!$B1309)&gt;0),"mouvement","")</f>
        <v/>
      </c>
      <c r="K1309" s="39" t="str">
        <f>IF(K$1&gt;$AE$1,"-",IFERROR(IF(DATEDIF('Base de données'!$A1309,K$1,"d")&lt;&gt;0,"",'Base de données'!$B1309),""))</f>
        <v/>
      </c>
      <c r="L1309" s="39" t="str">
        <f>IF(L$1&gt;$AE$1,"-",IFERROR(IF(DATEDIF('Base de données'!$A1309,L$1,"d")&lt;&gt;0,"",'Base de données'!$B1309),""))</f>
        <v/>
      </c>
      <c r="M1309" s="39" t="str">
        <f>IF(M$1&gt;$AE$1,"-",IFERROR(IF(DATEDIF('Base de données'!$A1309,M$1,"d")&lt;&gt;0,"",'Base de données'!$B1309),""))</f>
        <v/>
      </c>
      <c r="N1309" s="39" t="str">
        <f>IF(N$1&gt;$AE$1,"-",IFERROR(IF(DATEDIF('Base de données'!$A1309,N$1,"d")&lt;&gt;0,"",'Base de données'!$B1309),""))</f>
        <v/>
      </c>
      <c r="O1309" s="39" t="str">
        <f>IF(O$1&gt;$AE$1,"-",IFERROR(IF(DATEDIF('Base de données'!$A1309,O$1,"d")&lt;&gt;0,"",'Base de données'!$B1309),""))</f>
        <v>OPEPZ</v>
      </c>
      <c r="P1309" s="39" t="str">
        <f>IF(P$1&gt;$AE$1,"-",IFERROR(IF(DATEDIF('Base de données'!$A1309,P$1,"d")&lt;&gt;0,"",'Base de données'!$B1309),""))</f>
        <v/>
      </c>
      <c r="Q1309" s="39" t="str">
        <f>IF(Q$1&gt;$AE$1,"-",IFERROR(IF(DATEDIF('Base de données'!$A1309,Q$1,"d")&lt;&gt;0,"",'Base de données'!$B1309),""))</f>
        <v/>
      </c>
      <c r="R1309" s="39" t="str">
        <f>IF(R$1&gt;$AE$1,"-",IFERROR(IF(DATEDIF('Base de données'!$A1309,R$1,"d")&lt;&gt;0,"",'Base de données'!$B1309),""))</f>
        <v/>
      </c>
      <c r="S1309" s="39" t="str">
        <f>IF(S$1&gt;$AE$1,"-",IFERROR(IF(DATEDIF('Base de données'!$A1309,S$1,"d")&lt;&gt;0,"",'Base de données'!$B1309),""))</f>
        <v/>
      </c>
      <c r="T1309" s="39" t="str">
        <f>IF(T$1&gt;$AE$1,"-",IFERROR(IF(DATEDIF('Base de données'!$A1309,T$1,"d")&lt;&gt;0,"",'Base de données'!$B1309),""))</f>
        <v/>
      </c>
      <c r="U1309" s="39" t="str">
        <f>IF(U$1&gt;$AE$1,"-",IFERROR(IF(DATEDIF('Base de données'!$A1309,U$1,"d")&lt;&gt;0,"",'Base de données'!$B1309),""))</f>
        <v/>
      </c>
      <c r="V1309" s="39" t="str">
        <f>IF(V$1&gt;$AE$1,"-",IFERROR(IF(DATEDIF('Base de données'!$A1309,V$1,"d")&lt;&gt;0,"",'Base de données'!$B1309),""))</f>
        <v/>
      </c>
      <c r="W1309" s="34"/>
      <c r="X1309" s="30" t="str">
        <f>'Base de données'!$C1309&amp;" "&amp;'Base de données'!$D1309</f>
        <v>Salmon Jacques</v>
      </c>
      <c r="Y1309" s="31">
        <f>COUNTIF('Base de données'!$B:$B,'Base de données'!$B1309)</f>
        <v>12</v>
      </c>
      <c r="AA1309" s="87" cm="1">
        <f t="array" aca="1" ref="AA1309" ca="1">INDIRECT("'Base de données'!A" &amp; ROW(Y1309))</f>
        <v>45778</v>
      </c>
      <c r="AB1309" s="51" t="str" cm="1">
        <f t="array" aca="1" ref="AB1309" ca="1">INDIRECT("'Base de données'!B" &amp; ROW(Z1309))</f>
        <v>OPEPZ</v>
      </c>
    </row>
    <row r="1310" spans="1:28" x14ac:dyDescent="0.3">
      <c r="A1310" s="41" t="str">
        <f ca="1">IF(IF(AND($B1310&lt;&gt;"-",$B1310=$E1310),"Entrée et sortie","-")="Entrée et sortie",'Base de données'!$B1310,"-")</f>
        <v>-</v>
      </c>
      <c r="B1310" s="41" t="str">
        <f t="shared" ca="1" si="83"/>
        <v>-</v>
      </c>
      <c r="C1310" s="41" t="str">
        <f t="shared" ca="1" si="84"/>
        <v>-</v>
      </c>
      <c r="D1310" s="41" t="str">
        <f>IF($F1310="sortie en cours d'année",'Base de données'!$B1310,"-")</f>
        <v>-</v>
      </c>
      <c r="E1310" s="41" t="str">
        <f>IF($H1310="entrée en cours d'année",'Base de données'!$B1310,"-")</f>
        <v>-</v>
      </c>
      <c r="F1310" s="37" t="str">
        <f t="shared" si="81"/>
        <v/>
      </c>
      <c r="G1310" s="37" t="str">
        <f>IF($J1310="mouvement",_xlfn.XLOOKUP('Base de données'!$B1310,$V:$V,$V:$V,0),"")</f>
        <v/>
      </c>
      <c r="H1310" s="37" t="str">
        <f t="shared" si="82"/>
        <v/>
      </c>
      <c r="I1310" s="37" t="str">
        <f>IF($J1310="mouvement",_xlfn.XLOOKUP('Base de données'!$B1310,$K:$K,$K:$K,0),"")</f>
        <v/>
      </c>
      <c r="J1310" s="38" t="str">
        <f>IF(AND(Y1310&lt;&gt;MAX(Y:Y),COUNTIF(K1310:V1310,'Base de données'!$B1310)&gt;0),"mouvement","")</f>
        <v/>
      </c>
      <c r="K1310" s="39" t="str">
        <f>IF(K$1&gt;$AE$1,"-",IFERROR(IF(DATEDIF('Base de données'!$A1310,K$1,"d")&lt;&gt;0,"",'Base de données'!$B1310),""))</f>
        <v/>
      </c>
      <c r="L1310" s="39" t="str">
        <f>IF(L$1&gt;$AE$1,"-",IFERROR(IF(DATEDIF('Base de données'!$A1310,L$1,"d")&lt;&gt;0,"",'Base de données'!$B1310),""))</f>
        <v/>
      </c>
      <c r="M1310" s="39" t="str">
        <f>IF(M$1&gt;$AE$1,"-",IFERROR(IF(DATEDIF('Base de données'!$A1310,M$1,"d")&lt;&gt;0,"",'Base de données'!$B1310),""))</f>
        <v/>
      </c>
      <c r="N1310" s="39" t="str">
        <f>IF(N$1&gt;$AE$1,"-",IFERROR(IF(DATEDIF('Base de données'!$A1310,N$1,"d")&lt;&gt;0,"",'Base de données'!$B1310),""))</f>
        <v/>
      </c>
      <c r="O1310" s="39" t="str">
        <f>IF(O$1&gt;$AE$1,"-",IFERROR(IF(DATEDIF('Base de données'!$A1310,O$1,"d")&lt;&gt;0,"",'Base de données'!$B1310),""))</f>
        <v>5W5SI</v>
      </c>
      <c r="P1310" s="39" t="str">
        <f>IF(P$1&gt;$AE$1,"-",IFERROR(IF(DATEDIF('Base de données'!$A1310,P$1,"d")&lt;&gt;0,"",'Base de données'!$B1310),""))</f>
        <v/>
      </c>
      <c r="Q1310" s="39" t="str">
        <f>IF(Q$1&gt;$AE$1,"-",IFERROR(IF(DATEDIF('Base de données'!$A1310,Q$1,"d")&lt;&gt;0,"",'Base de données'!$B1310),""))</f>
        <v/>
      </c>
      <c r="R1310" s="39" t="str">
        <f>IF(R$1&gt;$AE$1,"-",IFERROR(IF(DATEDIF('Base de données'!$A1310,R$1,"d")&lt;&gt;0,"",'Base de données'!$B1310),""))</f>
        <v/>
      </c>
      <c r="S1310" s="39" t="str">
        <f>IF(S$1&gt;$AE$1,"-",IFERROR(IF(DATEDIF('Base de données'!$A1310,S$1,"d")&lt;&gt;0,"",'Base de données'!$B1310),""))</f>
        <v/>
      </c>
      <c r="T1310" s="39" t="str">
        <f>IF(T$1&gt;$AE$1,"-",IFERROR(IF(DATEDIF('Base de données'!$A1310,T$1,"d")&lt;&gt;0,"",'Base de données'!$B1310),""))</f>
        <v/>
      </c>
      <c r="U1310" s="39" t="str">
        <f>IF(U$1&gt;$AE$1,"-",IFERROR(IF(DATEDIF('Base de données'!$A1310,U$1,"d")&lt;&gt;0,"",'Base de données'!$B1310),""))</f>
        <v/>
      </c>
      <c r="V1310" s="39" t="str">
        <f>IF(V$1&gt;$AE$1,"-",IFERROR(IF(DATEDIF('Base de données'!$A1310,V$1,"d")&lt;&gt;0,"",'Base de données'!$B1310),""))</f>
        <v/>
      </c>
      <c r="W1310" s="34"/>
      <c r="X1310" s="30" t="str">
        <f>'Base de données'!$C1310&amp;" "&amp;'Base de données'!$D1310</f>
        <v>Olivier Gérard</v>
      </c>
      <c r="Y1310" s="31">
        <f>COUNTIF('Base de données'!$B:$B,'Base de données'!$B1310)</f>
        <v>12</v>
      </c>
      <c r="AA1310" s="87" cm="1">
        <f t="array" aca="1" ref="AA1310" ca="1">INDIRECT("'Base de données'!A" &amp; ROW(Y1310))</f>
        <v>45778</v>
      </c>
      <c r="AB1310" s="51" t="str" cm="1">
        <f t="array" aca="1" ref="AB1310" ca="1">INDIRECT("'Base de données'!B" &amp; ROW(Z1310))</f>
        <v>5W5SI</v>
      </c>
    </row>
    <row r="1311" spans="1:28" x14ac:dyDescent="0.3">
      <c r="A1311" s="41" t="str">
        <f ca="1">IF(IF(AND($B1311&lt;&gt;"-",$B1311=$E1311),"Entrée et sortie","-")="Entrée et sortie",'Base de données'!$B1311,"-")</f>
        <v>-</v>
      </c>
      <c r="B1311" s="41" t="str">
        <f t="shared" ca="1" si="83"/>
        <v>-</v>
      </c>
      <c r="C1311" s="41" t="str">
        <f t="shared" ca="1" si="84"/>
        <v>-</v>
      </c>
      <c r="D1311" s="41" t="str">
        <f>IF($F1311="sortie en cours d'année",'Base de données'!$B1311,"-")</f>
        <v>-</v>
      </c>
      <c r="E1311" s="41" t="str">
        <f>IF($H1311="entrée en cours d'année",'Base de données'!$B1311,"-")</f>
        <v>-</v>
      </c>
      <c r="F1311" s="37" t="str">
        <f t="shared" si="81"/>
        <v/>
      </c>
      <c r="G1311" s="37" t="str">
        <f>IF($J1311="mouvement",_xlfn.XLOOKUP('Base de données'!$B1311,$V:$V,$V:$V,0),"")</f>
        <v/>
      </c>
      <c r="H1311" s="37" t="str">
        <f t="shared" si="82"/>
        <v/>
      </c>
      <c r="I1311" s="37" t="str">
        <f>IF($J1311="mouvement",_xlfn.XLOOKUP('Base de données'!$B1311,$K:$K,$K:$K,0),"")</f>
        <v/>
      </c>
      <c r="J1311" s="38" t="str">
        <f>IF(AND(Y1311&lt;&gt;MAX(Y:Y),COUNTIF(K1311:V1311,'Base de données'!$B1311)&gt;0),"mouvement","")</f>
        <v/>
      </c>
      <c r="K1311" s="39" t="str">
        <f>IF(K$1&gt;$AE$1,"-",IFERROR(IF(DATEDIF('Base de données'!$A1311,K$1,"d")&lt;&gt;0,"",'Base de données'!$B1311),""))</f>
        <v/>
      </c>
      <c r="L1311" s="39" t="str">
        <f>IF(L$1&gt;$AE$1,"-",IFERROR(IF(DATEDIF('Base de données'!$A1311,L$1,"d")&lt;&gt;0,"",'Base de données'!$B1311),""))</f>
        <v/>
      </c>
      <c r="M1311" s="39" t="str">
        <f>IF(M$1&gt;$AE$1,"-",IFERROR(IF(DATEDIF('Base de données'!$A1311,M$1,"d")&lt;&gt;0,"",'Base de données'!$B1311),""))</f>
        <v/>
      </c>
      <c r="N1311" s="39" t="str">
        <f>IF(N$1&gt;$AE$1,"-",IFERROR(IF(DATEDIF('Base de données'!$A1311,N$1,"d")&lt;&gt;0,"",'Base de données'!$B1311),""))</f>
        <v/>
      </c>
      <c r="O1311" s="39" t="str">
        <f>IF(O$1&gt;$AE$1,"-",IFERROR(IF(DATEDIF('Base de données'!$A1311,O$1,"d")&lt;&gt;0,"",'Base de données'!$B1311),""))</f>
        <v>2W3RH</v>
      </c>
      <c r="P1311" s="39" t="str">
        <f>IF(P$1&gt;$AE$1,"-",IFERROR(IF(DATEDIF('Base de données'!$A1311,P$1,"d")&lt;&gt;0,"",'Base de données'!$B1311),""))</f>
        <v/>
      </c>
      <c r="Q1311" s="39" t="str">
        <f>IF(Q$1&gt;$AE$1,"-",IFERROR(IF(DATEDIF('Base de données'!$A1311,Q$1,"d")&lt;&gt;0,"",'Base de données'!$B1311),""))</f>
        <v/>
      </c>
      <c r="R1311" s="39" t="str">
        <f>IF(R$1&gt;$AE$1,"-",IFERROR(IF(DATEDIF('Base de données'!$A1311,R$1,"d")&lt;&gt;0,"",'Base de données'!$B1311),""))</f>
        <v/>
      </c>
      <c r="S1311" s="39" t="str">
        <f>IF(S$1&gt;$AE$1,"-",IFERROR(IF(DATEDIF('Base de données'!$A1311,S$1,"d")&lt;&gt;0,"",'Base de données'!$B1311),""))</f>
        <v/>
      </c>
      <c r="T1311" s="39" t="str">
        <f>IF(T$1&gt;$AE$1,"-",IFERROR(IF(DATEDIF('Base de données'!$A1311,T$1,"d")&lt;&gt;0,"",'Base de données'!$B1311),""))</f>
        <v/>
      </c>
      <c r="U1311" s="39" t="str">
        <f>IF(U$1&gt;$AE$1,"-",IFERROR(IF(DATEDIF('Base de données'!$A1311,U$1,"d")&lt;&gt;0,"",'Base de données'!$B1311),""))</f>
        <v/>
      </c>
      <c r="V1311" s="39" t="str">
        <f>IF(V$1&gt;$AE$1,"-",IFERROR(IF(DATEDIF('Base de données'!$A1311,V$1,"d")&lt;&gt;0,"",'Base de données'!$B1311),""))</f>
        <v/>
      </c>
      <c r="W1311" s="34"/>
      <c r="X1311" s="30" t="str">
        <f>'Base de données'!$C1311&amp;" "&amp;'Base de données'!$D1311</f>
        <v>Pichon Bernard</v>
      </c>
      <c r="Y1311" s="31">
        <f>COUNTIF('Base de données'!$B:$B,'Base de données'!$B1311)</f>
        <v>12</v>
      </c>
      <c r="AA1311" s="87" cm="1">
        <f t="array" aca="1" ref="AA1311" ca="1">INDIRECT("'Base de données'!A" &amp; ROW(Y1311))</f>
        <v>45778</v>
      </c>
      <c r="AB1311" s="51" t="str" cm="1">
        <f t="array" aca="1" ref="AB1311" ca="1">INDIRECT("'Base de données'!B" &amp; ROW(Z1311))</f>
        <v>2W3RH</v>
      </c>
    </row>
    <row r="1312" spans="1:28" x14ac:dyDescent="0.3">
      <c r="A1312" s="41" t="str">
        <f ca="1">IF(IF(AND($B1312&lt;&gt;"-",$B1312=$E1312),"Entrée et sortie","-")="Entrée et sortie",'Base de données'!$B1312,"-")</f>
        <v>-</v>
      </c>
      <c r="B1312" s="41" t="str">
        <f t="shared" ca="1" si="83"/>
        <v>-</v>
      </c>
      <c r="C1312" s="41" t="str">
        <f t="shared" ca="1" si="84"/>
        <v>-</v>
      </c>
      <c r="D1312" s="41" t="str">
        <f>IF($F1312="sortie en cours d'année",'Base de données'!$B1312,"-")</f>
        <v>-</v>
      </c>
      <c r="E1312" s="41" t="str">
        <f>IF($H1312="entrée en cours d'année",'Base de données'!$B1312,"-")</f>
        <v>-</v>
      </c>
      <c r="F1312" s="37" t="str">
        <f t="shared" si="81"/>
        <v/>
      </c>
      <c r="G1312" s="37" t="str">
        <f>IF($J1312="mouvement",_xlfn.XLOOKUP('Base de données'!$B1312,$V:$V,$V:$V,0),"")</f>
        <v/>
      </c>
      <c r="H1312" s="37" t="str">
        <f t="shared" si="82"/>
        <v/>
      </c>
      <c r="I1312" s="37" t="str">
        <f>IF($J1312="mouvement",_xlfn.XLOOKUP('Base de données'!$B1312,$K:$K,$K:$K,0),"")</f>
        <v/>
      </c>
      <c r="J1312" s="38" t="str">
        <f>IF(AND(Y1312&lt;&gt;MAX(Y:Y),COUNTIF(K1312:V1312,'Base de données'!$B1312)&gt;0),"mouvement","")</f>
        <v/>
      </c>
      <c r="K1312" s="39" t="str">
        <f>IF(K$1&gt;$AE$1,"-",IFERROR(IF(DATEDIF('Base de données'!$A1312,K$1,"d")&lt;&gt;0,"",'Base de données'!$B1312),""))</f>
        <v/>
      </c>
      <c r="L1312" s="39" t="str">
        <f>IF(L$1&gt;$AE$1,"-",IFERROR(IF(DATEDIF('Base de données'!$A1312,L$1,"d")&lt;&gt;0,"",'Base de données'!$B1312),""))</f>
        <v/>
      </c>
      <c r="M1312" s="39" t="str">
        <f>IF(M$1&gt;$AE$1,"-",IFERROR(IF(DATEDIF('Base de données'!$A1312,M$1,"d")&lt;&gt;0,"",'Base de données'!$B1312),""))</f>
        <v/>
      </c>
      <c r="N1312" s="39" t="str">
        <f>IF(N$1&gt;$AE$1,"-",IFERROR(IF(DATEDIF('Base de données'!$A1312,N$1,"d")&lt;&gt;0,"",'Base de données'!$B1312),""))</f>
        <v/>
      </c>
      <c r="O1312" s="39" t="str">
        <f>IF(O$1&gt;$AE$1,"-",IFERROR(IF(DATEDIF('Base de données'!$A1312,O$1,"d")&lt;&gt;0,"",'Base de données'!$B1312),""))</f>
        <v>AOI98</v>
      </c>
      <c r="P1312" s="39" t="str">
        <f>IF(P$1&gt;$AE$1,"-",IFERROR(IF(DATEDIF('Base de données'!$A1312,P$1,"d")&lt;&gt;0,"",'Base de données'!$B1312),""))</f>
        <v/>
      </c>
      <c r="Q1312" s="39" t="str">
        <f>IF(Q$1&gt;$AE$1,"-",IFERROR(IF(DATEDIF('Base de données'!$A1312,Q$1,"d")&lt;&gt;0,"",'Base de données'!$B1312),""))</f>
        <v/>
      </c>
      <c r="R1312" s="39" t="str">
        <f>IF(R$1&gt;$AE$1,"-",IFERROR(IF(DATEDIF('Base de données'!$A1312,R$1,"d")&lt;&gt;0,"",'Base de données'!$B1312),""))</f>
        <v/>
      </c>
      <c r="S1312" s="39" t="str">
        <f>IF(S$1&gt;$AE$1,"-",IFERROR(IF(DATEDIF('Base de données'!$A1312,S$1,"d")&lt;&gt;0,"",'Base de données'!$B1312),""))</f>
        <v/>
      </c>
      <c r="T1312" s="39" t="str">
        <f>IF(T$1&gt;$AE$1,"-",IFERROR(IF(DATEDIF('Base de données'!$A1312,T$1,"d")&lt;&gt;0,"",'Base de données'!$B1312),""))</f>
        <v/>
      </c>
      <c r="U1312" s="39" t="str">
        <f>IF(U$1&gt;$AE$1,"-",IFERROR(IF(DATEDIF('Base de données'!$A1312,U$1,"d")&lt;&gt;0,"",'Base de données'!$B1312),""))</f>
        <v/>
      </c>
      <c r="V1312" s="39" t="str">
        <f>IF(V$1&gt;$AE$1,"-",IFERROR(IF(DATEDIF('Base de données'!$A1312,V$1,"d")&lt;&gt;0,"",'Base de données'!$B1312),""))</f>
        <v/>
      </c>
      <c r="W1312" s="34"/>
      <c r="X1312" s="30" t="str">
        <f>'Base de données'!$C1312&amp;" "&amp;'Base de données'!$D1312</f>
        <v>Loiseau Bertrand</v>
      </c>
      <c r="Y1312" s="31">
        <f>COUNTIF('Base de données'!$B:$B,'Base de données'!$B1312)</f>
        <v>12</v>
      </c>
      <c r="AA1312" s="87" cm="1">
        <f t="array" aca="1" ref="AA1312" ca="1">INDIRECT("'Base de données'!A" &amp; ROW(Y1312))</f>
        <v>45778</v>
      </c>
      <c r="AB1312" s="51" t="str" cm="1">
        <f t="array" aca="1" ref="AB1312" ca="1">INDIRECT("'Base de données'!B" &amp; ROW(Z1312))</f>
        <v>AOI98</v>
      </c>
    </row>
    <row r="1313" spans="1:28" x14ac:dyDescent="0.3">
      <c r="A1313" s="41" t="str">
        <f ca="1">IF(IF(AND($B1313&lt;&gt;"-",$B1313=$E1313),"Entrée et sortie","-")="Entrée et sortie",'Base de données'!$B1313,"-")</f>
        <v>-</v>
      </c>
      <c r="B1313" s="41" t="str">
        <f t="shared" ca="1" si="83"/>
        <v>-</v>
      </c>
      <c r="C1313" s="41" t="str">
        <f t="shared" ca="1" si="84"/>
        <v>-</v>
      </c>
      <c r="D1313" s="41" t="str">
        <f>IF($F1313="sortie en cours d'année",'Base de données'!$B1313,"-")</f>
        <v>-</v>
      </c>
      <c r="E1313" s="41" t="str">
        <f>IF($H1313="entrée en cours d'année",'Base de données'!$B1313,"-")</f>
        <v>-</v>
      </c>
      <c r="F1313" s="37" t="str">
        <f t="shared" si="81"/>
        <v/>
      </c>
      <c r="G1313" s="37" t="str">
        <f>IF($J1313="mouvement",_xlfn.XLOOKUP('Base de données'!$B1313,$V:$V,$V:$V,0),"")</f>
        <v/>
      </c>
      <c r="H1313" s="37" t="str">
        <f t="shared" si="82"/>
        <v/>
      </c>
      <c r="I1313" s="37" t="str">
        <f>IF($J1313="mouvement",_xlfn.XLOOKUP('Base de données'!$B1313,$K:$K,$K:$K,0),"")</f>
        <v/>
      </c>
      <c r="J1313" s="38" t="str">
        <f>IF(AND(Y1313&lt;&gt;MAX(Y:Y),COUNTIF(K1313:V1313,'Base de données'!$B1313)&gt;0),"mouvement","")</f>
        <v/>
      </c>
      <c r="K1313" s="39" t="str">
        <f>IF(K$1&gt;$AE$1,"-",IFERROR(IF(DATEDIF('Base de données'!$A1313,K$1,"d")&lt;&gt;0,"",'Base de données'!$B1313),""))</f>
        <v/>
      </c>
      <c r="L1313" s="39" t="str">
        <f>IF(L$1&gt;$AE$1,"-",IFERROR(IF(DATEDIF('Base de données'!$A1313,L$1,"d")&lt;&gt;0,"",'Base de données'!$B1313),""))</f>
        <v/>
      </c>
      <c r="M1313" s="39" t="str">
        <f>IF(M$1&gt;$AE$1,"-",IFERROR(IF(DATEDIF('Base de données'!$A1313,M$1,"d")&lt;&gt;0,"",'Base de données'!$B1313),""))</f>
        <v/>
      </c>
      <c r="N1313" s="39" t="str">
        <f>IF(N$1&gt;$AE$1,"-",IFERROR(IF(DATEDIF('Base de données'!$A1313,N$1,"d")&lt;&gt;0,"",'Base de données'!$B1313),""))</f>
        <v/>
      </c>
      <c r="O1313" s="39" t="str">
        <f>IF(O$1&gt;$AE$1,"-",IFERROR(IF(DATEDIF('Base de données'!$A1313,O$1,"d")&lt;&gt;0,"",'Base de données'!$B1313),""))</f>
        <v>G2WR6</v>
      </c>
      <c r="P1313" s="39" t="str">
        <f>IF(P$1&gt;$AE$1,"-",IFERROR(IF(DATEDIF('Base de données'!$A1313,P$1,"d")&lt;&gt;0,"",'Base de données'!$B1313),""))</f>
        <v/>
      </c>
      <c r="Q1313" s="39" t="str">
        <f>IF(Q$1&gt;$AE$1,"-",IFERROR(IF(DATEDIF('Base de données'!$A1313,Q$1,"d")&lt;&gt;0,"",'Base de données'!$B1313),""))</f>
        <v/>
      </c>
      <c r="R1313" s="39" t="str">
        <f>IF(R$1&gt;$AE$1,"-",IFERROR(IF(DATEDIF('Base de données'!$A1313,R$1,"d")&lt;&gt;0,"",'Base de données'!$B1313),""))</f>
        <v/>
      </c>
      <c r="S1313" s="39" t="str">
        <f>IF(S$1&gt;$AE$1,"-",IFERROR(IF(DATEDIF('Base de données'!$A1313,S$1,"d")&lt;&gt;0,"",'Base de données'!$B1313),""))</f>
        <v/>
      </c>
      <c r="T1313" s="39" t="str">
        <f>IF(T$1&gt;$AE$1,"-",IFERROR(IF(DATEDIF('Base de données'!$A1313,T$1,"d")&lt;&gt;0,"",'Base de données'!$B1313),""))</f>
        <v/>
      </c>
      <c r="U1313" s="39" t="str">
        <f>IF(U$1&gt;$AE$1,"-",IFERROR(IF(DATEDIF('Base de données'!$A1313,U$1,"d")&lt;&gt;0,"",'Base de données'!$B1313),""))</f>
        <v/>
      </c>
      <c r="V1313" s="39" t="str">
        <f>IF(V$1&gt;$AE$1,"-",IFERROR(IF(DATEDIF('Base de données'!$A1313,V$1,"d")&lt;&gt;0,"",'Base de données'!$B1313),""))</f>
        <v/>
      </c>
      <c r="W1313" s="34"/>
      <c r="X1313" s="30" t="str">
        <f>'Base de données'!$C1313&amp;" "&amp;'Base de données'!$D1313</f>
        <v>Michel Aurélie</v>
      </c>
      <c r="Y1313" s="31">
        <f>COUNTIF('Base de données'!$B:$B,'Base de données'!$B1313)</f>
        <v>12</v>
      </c>
      <c r="AA1313" s="87" cm="1">
        <f t="array" aca="1" ref="AA1313" ca="1">INDIRECT("'Base de données'!A" &amp; ROW(Y1313))</f>
        <v>45778</v>
      </c>
      <c r="AB1313" s="51" t="str" cm="1">
        <f t="array" aca="1" ref="AB1313" ca="1">INDIRECT("'Base de données'!B" &amp; ROW(Z1313))</f>
        <v>G2WR6</v>
      </c>
    </row>
    <row r="1314" spans="1:28" x14ac:dyDescent="0.3">
      <c r="A1314" s="41" t="str">
        <f ca="1">IF(IF(AND($B1314&lt;&gt;"-",$B1314=$E1314),"Entrée et sortie","-")="Entrée et sortie",'Base de données'!$B1314,"-")</f>
        <v>-</v>
      </c>
      <c r="B1314" s="41" t="str">
        <f t="shared" ca="1" si="83"/>
        <v>-</v>
      </c>
      <c r="C1314" s="41" t="str">
        <f t="shared" ca="1" si="84"/>
        <v>-</v>
      </c>
      <c r="D1314" s="41" t="str">
        <f>IF($F1314="sortie en cours d'année",'Base de données'!$B1314,"-")</f>
        <v>-</v>
      </c>
      <c r="E1314" s="41" t="str">
        <f>IF($H1314="entrée en cours d'année",'Base de données'!$B1314,"-")</f>
        <v>-</v>
      </c>
      <c r="F1314" s="37" t="str">
        <f t="shared" si="81"/>
        <v/>
      </c>
      <c r="G1314" s="37" t="str">
        <f>IF($J1314="mouvement",_xlfn.XLOOKUP('Base de données'!$B1314,$V:$V,$V:$V,0),"")</f>
        <v/>
      </c>
      <c r="H1314" s="37" t="str">
        <f t="shared" si="82"/>
        <v/>
      </c>
      <c r="I1314" s="37" t="str">
        <f>IF($J1314="mouvement",_xlfn.XLOOKUP('Base de données'!$B1314,$K:$K,$K:$K,0),"")</f>
        <v/>
      </c>
      <c r="J1314" s="38" t="str">
        <f>IF(AND(Y1314&lt;&gt;MAX(Y:Y),COUNTIF(K1314:V1314,'Base de données'!$B1314)&gt;0),"mouvement","")</f>
        <v/>
      </c>
      <c r="K1314" s="39" t="str">
        <f>IF(K$1&gt;$AE$1,"-",IFERROR(IF(DATEDIF('Base de données'!$A1314,K$1,"d")&lt;&gt;0,"",'Base de données'!$B1314),""))</f>
        <v/>
      </c>
      <c r="L1314" s="39" t="str">
        <f>IF(L$1&gt;$AE$1,"-",IFERROR(IF(DATEDIF('Base de données'!$A1314,L$1,"d")&lt;&gt;0,"",'Base de données'!$B1314),""))</f>
        <v/>
      </c>
      <c r="M1314" s="39" t="str">
        <f>IF(M$1&gt;$AE$1,"-",IFERROR(IF(DATEDIF('Base de données'!$A1314,M$1,"d")&lt;&gt;0,"",'Base de données'!$B1314),""))</f>
        <v/>
      </c>
      <c r="N1314" s="39" t="str">
        <f>IF(N$1&gt;$AE$1,"-",IFERROR(IF(DATEDIF('Base de données'!$A1314,N$1,"d")&lt;&gt;0,"",'Base de données'!$B1314),""))</f>
        <v/>
      </c>
      <c r="O1314" s="39" t="str">
        <f>IF(O$1&gt;$AE$1,"-",IFERROR(IF(DATEDIF('Base de données'!$A1314,O$1,"d")&lt;&gt;0,"",'Base de données'!$B1314),""))</f>
        <v>50506</v>
      </c>
      <c r="P1314" s="39" t="str">
        <f>IF(P$1&gt;$AE$1,"-",IFERROR(IF(DATEDIF('Base de données'!$A1314,P$1,"d")&lt;&gt;0,"",'Base de données'!$B1314),""))</f>
        <v/>
      </c>
      <c r="Q1314" s="39" t="str">
        <f>IF(Q$1&gt;$AE$1,"-",IFERROR(IF(DATEDIF('Base de données'!$A1314,Q$1,"d")&lt;&gt;0,"",'Base de données'!$B1314),""))</f>
        <v/>
      </c>
      <c r="R1314" s="39" t="str">
        <f>IF(R$1&gt;$AE$1,"-",IFERROR(IF(DATEDIF('Base de données'!$A1314,R$1,"d")&lt;&gt;0,"",'Base de données'!$B1314),""))</f>
        <v/>
      </c>
      <c r="S1314" s="39" t="str">
        <f>IF(S$1&gt;$AE$1,"-",IFERROR(IF(DATEDIF('Base de données'!$A1314,S$1,"d")&lt;&gt;0,"",'Base de données'!$B1314),""))</f>
        <v/>
      </c>
      <c r="T1314" s="39" t="str">
        <f>IF(T$1&gt;$AE$1,"-",IFERROR(IF(DATEDIF('Base de données'!$A1314,T$1,"d")&lt;&gt;0,"",'Base de données'!$B1314),""))</f>
        <v/>
      </c>
      <c r="U1314" s="39" t="str">
        <f>IF(U$1&gt;$AE$1,"-",IFERROR(IF(DATEDIF('Base de données'!$A1314,U$1,"d")&lt;&gt;0,"",'Base de données'!$B1314),""))</f>
        <v/>
      </c>
      <c r="V1314" s="39" t="str">
        <f>IF(V$1&gt;$AE$1,"-",IFERROR(IF(DATEDIF('Base de données'!$A1314,V$1,"d")&lt;&gt;0,"",'Base de données'!$B1314),""))</f>
        <v/>
      </c>
      <c r="W1314" s="34"/>
      <c r="X1314" s="30" t="str">
        <f>'Base de données'!$C1314&amp;" "&amp;'Base de données'!$D1314</f>
        <v>Michel Pauline</v>
      </c>
      <c r="Y1314" s="31">
        <f>COUNTIF('Base de données'!$B:$B,'Base de données'!$B1314)</f>
        <v>12</v>
      </c>
      <c r="AA1314" s="87" cm="1">
        <f t="array" aca="1" ref="AA1314" ca="1">INDIRECT("'Base de données'!A" &amp; ROW(Y1314))</f>
        <v>45778</v>
      </c>
      <c r="AB1314" s="51" t="str" cm="1">
        <f t="array" aca="1" ref="AB1314" ca="1">INDIRECT("'Base de données'!B" &amp; ROW(Z1314))</f>
        <v>50506</v>
      </c>
    </row>
    <row r="1315" spans="1:28" x14ac:dyDescent="0.3">
      <c r="A1315" s="41" t="str">
        <f ca="1">IF(IF(AND($B1315&lt;&gt;"-",$B1315=$E1315),"Entrée et sortie","-")="Entrée et sortie",'Base de données'!$B1315,"-")</f>
        <v>-</v>
      </c>
      <c r="B1315" s="41" t="str">
        <f t="shared" ca="1" si="83"/>
        <v>G5QWQ</v>
      </c>
      <c r="C1315" s="41" t="str">
        <f t="shared" ca="1" si="84"/>
        <v>G5QWQ</v>
      </c>
      <c r="D1315" s="41" t="str">
        <f>IF($F1315="sortie en cours d'année",'Base de données'!$B1315,"-")</f>
        <v>G5QWQ</v>
      </c>
      <c r="E1315" s="41" t="str">
        <f>IF($H1315="entrée en cours d'année",'Base de données'!$B1315,"-")</f>
        <v>-</v>
      </c>
      <c r="F1315" s="37" t="str">
        <f t="shared" si="81"/>
        <v>sortie en cours d'année</v>
      </c>
      <c r="G1315" s="37">
        <f>IF($J1315="mouvement",_xlfn.XLOOKUP('Base de données'!$B1315,$V:$V,$V:$V,0),"")</f>
        <v>0</v>
      </c>
      <c r="H1315" s="37" t="str">
        <f t="shared" si="82"/>
        <v/>
      </c>
      <c r="I1315" s="37" t="str">
        <f>IF($J1315="mouvement",_xlfn.XLOOKUP('Base de données'!$B1315,$K:$K,$K:$K,0),"")</f>
        <v>G5QWQ</v>
      </c>
      <c r="J1315" s="38" t="str">
        <f>IF(AND(Y1315&lt;&gt;MAX(Y:Y),COUNTIF(K1315:V1315,'Base de données'!$B1315)&gt;0),"mouvement","")</f>
        <v>mouvement</v>
      </c>
      <c r="K1315" s="39" t="str">
        <f>IF(K$1&gt;$AE$1,"-",IFERROR(IF(DATEDIF('Base de données'!$A1315,K$1,"d")&lt;&gt;0,"",'Base de données'!$B1315),""))</f>
        <v/>
      </c>
      <c r="L1315" s="39" t="str">
        <f>IF(L$1&gt;$AE$1,"-",IFERROR(IF(DATEDIF('Base de données'!$A1315,L$1,"d")&lt;&gt;0,"",'Base de données'!$B1315),""))</f>
        <v/>
      </c>
      <c r="M1315" s="39" t="str">
        <f>IF(M$1&gt;$AE$1,"-",IFERROR(IF(DATEDIF('Base de données'!$A1315,M$1,"d")&lt;&gt;0,"",'Base de données'!$B1315),""))</f>
        <v/>
      </c>
      <c r="N1315" s="39" t="str">
        <f>IF(N$1&gt;$AE$1,"-",IFERROR(IF(DATEDIF('Base de données'!$A1315,N$1,"d")&lt;&gt;0,"",'Base de données'!$B1315),""))</f>
        <v/>
      </c>
      <c r="O1315" s="39" t="str">
        <f>IF(O$1&gt;$AE$1,"-",IFERROR(IF(DATEDIF('Base de données'!$A1315,O$1,"d")&lt;&gt;0,"",'Base de données'!$B1315),""))</f>
        <v>G5QWQ</v>
      </c>
      <c r="P1315" s="39" t="str">
        <f>IF(P$1&gt;$AE$1,"-",IFERROR(IF(DATEDIF('Base de données'!$A1315,P$1,"d")&lt;&gt;0,"",'Base de données'!$B1315),""))</f>
        <v/>
      </c>
      <c r="Q1315" s="39" t="str">
        <f>IF(Q$1&gt;$AE$1,"-",IFERROR(IF(DATEDIF('Base de données'!$A1315,Q$1,"d")&lt;&gt;0,"",'Base de données'!$B1315),""))</f>
        <v/>
      </c>
      <c r="R1315" s="39" t="str">
        <f>IF(R$1&gt;$AE$1,"-",IFERROR(IF(DATEDIF('Base de données'!$A1315,R$1,"d")&lt;&gt;0,"",'Base de données'!$B1315),""))</f>
        <v/>
      </c>
      <c r="S1315" s="39" t="str">
        <f>IF(S$1&gt;$AE$1,"-",IFERROR(IF(DATEDIF('Base de données'!$A1315,S$1,"d")&lt;&gt;0,"",'Base de données'!$B1315),""))</f>
        <v/>
      </c>
      <c r="T1315" s="39" t="str">
        <f>IF(T$1&gt;$AE$1,"-",IFERROR(IF(DATEDIF('Base de données'!$A1315,T$1,"d")&lt;&gt;0,"",'Base de données'!$B1315),""))</f>
        <v/>
      </c>
      <c r="U1315" s="39" t="str">
        <f>IF(U$1&gt;$AE$1,"-",IFERROR(IF(DATEDIF('Base de données'!$A1315,U$1,"d")&lt;&gt;0,"",'Base de données'!$B1315),""))</f>
        <v/>
      </c>
      <c r="V1315" s="39" t="str">
        <f>IF(V$1&gt;$AE$1,"-",IFERROR(IF(DATEDIF('Base de données'!$A1315,V$1,"d")&lt;&gt;0,"",'Base de données'!$B1315),""))</f>
        <v/>
      </c>
      <c r="W1315" s="34"/>
      <c r="X1315" s="30" t="str">
        <f>'Base de données'!$C1315&amp;" "&amp;'Base de données'!$D1315</f>
        <v>Thibault Alfred</v>
      </c>
      <c r="Y1315" s="31">
        <f>COUNTIF('Base de données'!$B:$B,'Base de données'!$B1315)</f>
        <v>10</v>
      </c>
      <c r="AA1315" s="87" cm="1">
        <f t="array" aca="1" ref="AA1315" ca="1">INDIRECT("'Base de données'!A" &amp; ROW(Y1315))</f>
        <v>45778</v>
      </c>
      <c r="AB1315" s="51" t="str" cm="1">
        <f t="array" aca="1" ref="AB1315" ca="1">INDIRECT("'Base de données'!B" &amp; ROW(Z1315))</f>
        <v>G5QWQ</v>
      </c>
    </row>
    <row r="1316" spans="1:28" x14ac:dyDescent="0.3">
      <c r="A1316" s="41" t="str">
        <f ca="1">IF(IF(AND($B1316&lt;&gt;"-",$B1316=$E1316),"Entrée et sortie","-")="Entrée et sortie",'Base de données'!$B1316,"-")</f>
        <v>-</v>
      </c>
      <c r="B1316" s="41" t="str">
        <f t="shared" ca="1" si="83"/>
        <v>-</v>
      </c>
      <c r="C1316" s="41" t="str">
        <f t="shared" ca="1" si="84"/>
        <v>-</v>
      </c>
      <c r="D1316" s="41" t="str">
        <f>IF($F1316="sortie en cours d'année",'Base de données'!$B1316,"-")</f>
        <v>-</v>
      </c>
      <c r="E1316" s="41" t="str">
        <f>IF($H1316="entrée en cours d'année",'Base de données'!$B1316,"-")</f>
        <v>-</v>
      </c>
      <c r="F1316" s="37" t="str">
        <f t="shared" si="81"/>
        <v/>
      </c>
      <c r="G1316" s="37" t="str">
        <f>IF($J1316="mouvement",_xlfn.XLOOKUP('Base de données'!$B1316,$V:$V,$V:$V,0),"")</f>
        <v/>
      </c>
      <c r="H1316" s="37" t="str">
        <f t="shared" si="82"/>
        <v/>
      </c>
      <c r="I1316" s="37" t="str">
        <f>IF($J1316="mouvement",_xlfn.XLOOKUP('Base de données'!$B1316,$K:$K,$K:$K,0),"")</f>
        <v/>
      </c>
      <c r="J1316" s="38" t="str">
        <f>IF(AND(Y1316&lt;&gt;MAX(Y:Y),COUNTIF(K1316:V1316,'Base de données'!$B1316)&gt;0),"mouvement","")</f>
        <v/>
      </c>
      <c r="K1316" s="39" t="str">
        <f>IF(K$1&gt;$AE$1,"-",IFERROR(IF(DATEDIF('Base de données'!$A1316,K$1,"d")&lt;&gt;0,"",'Base de données'!$B1316),""))</f>
        <v/>
      </c>
      <c r="L1316" s="39" t="str">
        <f>IF(L$1&gt;$AE$1,"-",IFERROR(IF(DATEDIF('Base de données'!$A1316,L$1,"d")&lt;&gt;0,"",'Base de données'!$B1316),""))</f>
        <v/>
      </c>
      <c r="M1316" s="39" t="str">
        <f>IF(M$1&gt;$AE$1,"-",IFERROR(IF(DATEDIF('Base de données'!$A1316,M$1,"d")&lt;&gt;0,"",'Base de données'!$B1316),""))</f>
        <v/>
      </c>
      <c r="N1316" s="39" t="str">
        <f>IF(N$1&gt;$AE$1,"-",IFERROR(IF(DATEDIF('Base de données'!$A1316,N$1,"d")&lt;&gt;0,"",'Base de données'!$B1316),""))</f>
        <v/>
      </c>
      <c r="O1316" s="39" t="str">
        <f>IF(O$1&gt;$AE$1,"-",IFERROR(IF(DATEDIF('Base de données'!$A1316,O$1,"d")&lt;&gt;0,"",'Base de données'!$B1316),""))</f>
        <v>G1Y48</v>
      </c>
      <c r="P1316" s="39" t="str">
        <f>IF(P$1&gt;$AE$1,"-",IFERROR(IF(DATEDIF('Base de données'!$A1316,P$1,"d")&lt;&gt;0,"",'Base de données'!$B1316),""))</f>
        <v/>
      </c>
      <c r="Q1316" s="39" t="str">
        <f>IF(Q$1&gt;$AE$1,"-",IFERROR(IF(DATEDIF('Base de données'!$A1316,Q$1,"d")&lt;&gt;0,"",'Base de données'!$B1316),""))</f>
        <v/>
      </c>
      <c r="R1316" s="39" t="str">
        <f>IF(R$1&gt;$AE$1,"-",IFERROR(IF(DATEDIF('Base de données'!$A1316,R$1,"d")&lt;&gt;0,"",'Base de données'!$B1316),""))</f>
        <v/>
      </c>
      <c r="S1316" s="39" t="str">
        <f>IF(S$1&gt;$AE$1,"-",IFERROR(IF(DATEDIF('Base de données'!$A1316,S$1,"d")&lt;&gt;0,"",'Base de données'!$B1316),""))</f>
        <v/>
      </c>
      <c r="T1316" s="39" t="str">
        <f>IF(T$1&gt;$AE$1,"-",IFERROR(IF(DATEDIF('Base de données'!$A1316,T$1,"d")&lt;&gt;0,"",'Base de données'!$B1316),""))</f>
        <v/>
      </c>
      <c r="U1316" s="39" t="str">
        <f>IF(U$1&gt;$AE$1,"-",IFERROR(IF(DATEDIF('Base de données'!$A1316,U$1,"d")&lt;&gt;0,"",'Base de données'!$B1316),""))</f>
        <v/>
      </c>
      <c r="V1316" s="39" t="str">
        <f>IF(V$1&gt;$AE$1,"-",IFERROR(IF(DATEDIF('Base de données'!$A1316,V$1,"d")&lt;&gt;0,"",'Base de données'!$B1316),""))</f>
        <v/>
      </c>
      <c r="W1316" s="34"/>
      <c r="X1316" s="30" t="str">
        <f>'Base de données'!$C1316&amp;" "&amp;'Base de données'!$D1316</f>
        <v>Roussel Aimé</v>
      </c>
      <c r="Y1316" s="31">
        <f>COUNTIF('Base de données'!$B:$B,'Base de données'!$B1316)</f>
        <v>12</v>
      </c>
      <c r="AA1316" s="87" cm="1">
        <f t="array" aca="1" ref="AA1316" ca="1">INDIRECT("'Base de données'!A" &amp; ROW(Y1316))</f>
        <v>45778</v>
      </c>
      <c r="AB1316" s="51" t="str" cm="1">
        <f t="array" aca="1" ref="AB1316" ca="1">INDIRECT("'Base de données'!B" &amp; ROW(Z1316))</f>
        <v>G1Y48</v>
      </c>
    </row>
    <row r="1317" spans="1:28" x14ac:dyDescent="0.3">
      <c r="A1317" s="41" t="str">
        <f ca="1">IF(IF(AND($B1317&lt;&gt;"-",$B1317=$E1317),"Entrée et sortie","-")="Entrée et sortie",'Base de données'!$B1317,"-")</f>
        <v>-</v>
      </c>
      <c r="B1317" s="41" t="str">
        <f t="shared" ca="1" si="83"/>
        <v>-</v>
      </c>
      <c r="C1317" s="41" t="str">
        <f t="shared" ca="1" si="84"/>
        <v>-</v>
      </c>
      <c r="D1317" s="41" t="str">
        <f>IF($F1317="sortie en cours d'année",'Base de données'!$B1317,"-")</f>
        <v>-</v>
      </c>
      <c r="E1317" s="41" t="str">
        <f>IF($H1317="entrée en cours d'année",'Base de données'!$B1317,"-")</f>
        <v>-</v>
      </c>
      <c r="F1317" s="37" t="str">
        <f t="shared" si="81"/>
        <v/>
      </c>
      <c r="G1317" s="37" t="str">
        <f>IF($J1317="mouvement",_xlfn.XLOOKUP('Base de données'!$B1317,$V:$V,$V:$V,0),"")</f>
        <v/>
      </c>
      <c r="H1317" s="37" t="str">
        <f t="shared" si="82"/>
        <v/>
      </c>
      <c r="I1317" s="37" t="str">
        <f>IF($J1317="mouvement",_xlfn.XLOOKUP('Base de données'!$B1317,$K:$K,$K:$K,0),"")</f>
        <v/>
      </c>
      <c r="J1317" s="38" t="str">
        <f>IF(AND(Y1317&lt;&gt;MAX(Y:Y),COUNTIF(K1317:V1317,'Base de données'!$B1317)&gt;0),"mouvement","")</f>
        <v/>
      </c>
      <c r="K1317" s="39" t="str">
        <f>IF(K$1&gt;$AE$1,"-",IFERROR(IF(DATEDIF('Base de données'!$A1317,K$1,"d")&lt;&gt;0,"",'Base de données'!$B1317),""))</f>
        <v/>
      </c>
      <c r="L1317" s="39" t="str">
        <f>IF(L$1&gt;$AE$1,"-",IFERROR(IF(DATEDIF('Base de données'!$A1317,L$1,"d")&lt;&gt;0,"",'Base de données'!$B1317),""))</f>
        <v/>
      </c>
      <c r="M1317" s="39" t="str">
        <f>IF(M$1&gt;$AE$1,"-",IFERROR(IF(DATEDIF('Base de données'!$A1317,M$1,"d")&lt;&gt;0,"",'Base de données'!$B1317),""))</f>
        <v/>
      </c>
      <c r="N1317" s="39" t="str">
        <f>IF(N$1&gt;$AE$1,"-",IFERROR(IF(DATEDIF('Base de données'!$A1317,N$1,"d")&lt;&gt;0,"",'Base de données'!$B1317),""))</f>
        <v/>
      </c>
      <c r="O1317" s="39" t="str">
        <f>IF(O$1&gt;$AE$1,"-",IFERROR(IF(DATEDIF('Base de données'!$A1317,O$1,"d")&lt;&gt;0,"",'Base de données'!$B1317),""))</f>
        <v>D44HR</v>
      </c>
      <c r="P1317" s="39" t="str">
        <f>IF(P$1&gt;$AE$1,"-",IFERROR(IF(DATEDIF('Base de données'!$A1317,P$1,"d")&lt;&gt;0,"",'Base de données'!$B1317),""))</f>
        <v/>
      </c>
      <c r="Q1317" s="39" t="str">
        <f>IF(Q$1&gt;$AE$1,"-",IFERROR(IF(DATEDIF('Base de données'!$A1317,Q$1,"d")&lt;&gt;0,"",'Base de données'!$B1317),""))</f>
        <v/>
      </c>
      <c r="R1317" s="39" t="str">
        <f>IF(R$1&gt;$AE$1,"-",IFERROR(IF(DATEDIF('Base de données'!$A1317,R$1,"d")&lt;&gt;0,"",'Base de données'!$B1317),""))</f>
        <v/>
      </c>
      <c r="S1317" s="39" t="str">
        <f>IF(S$1&gt;$AE$1,"-",IFERROR(IF(DATEDIF('Base de données'!$A1317,S$1,"d")&lt;&gt;0,"",'Base de données'!$B1317),""))</f>
        <v/>
      </c>
      <c r="T1317" s="39" t="str">
        <f>IF(T$1&gt;$AE$1,"-",IFERROR(IF(DATEDIF('Base de données'!$A1317,T$1,"d")&lt;&gt;0,"",'Base de données'!$B1317),""))</f>
        <v/>
      </c>
      <c r="U1317" s="39" t="str">
        <f>IF(U$1&gt;$AE$1,"-",IFERROR(IF(DATEDIF('Base de données'!$A1317,U$1,"d")&lt;&gt;0,"",'Base de données'!$B1317),""))</f>
        <v/>
      </c>
      <c r="V1317" s="39" t="str">
        <f>IF(V$1&gt;$AE$1,"-",IFERROR(IF(DATEDIF('Base de données'!$A1317,V$1,"d")&lt;&gt;0,"",'Base de données'!$B1317),""))</f>
        <v/>
      </c>
      <c r="W1317" s="34"/>
      <c r="X1317" s="30" t="str">
        <f>'Base de données'!$C1317&amp;" "&amp;'Base de données'!$D1317</f>
        <v>Denis Brigitte</v>
      </c>
      <c r="Y1317" s="31">
        <f>COUNTIF('Base de données'!$B:$B,'Base de données'!$B1317)</f>
        <v>12</v>
      </c>
      <c r="AA1317" s="87" cm="1">
        <f t="array" aca="1" ref="AA1317" ca="1">INDIRECT("'Base de données'!A" &amp; ROW(Y1317))</f>
        <v>45778</v>
      </c>
      <c r="AB1317" s="51" t="str" cm="1">
        <f t="array" aca="1" ref="AB1317" ca="1">INDIRECT("'Base de données'!B" &amp; ROW(Z1317))</f>
        <v>D44HR</v>
      </c>
    </row>
    <row r="1318" spans="1:28" x14ac:dyDescent="0.3">
      <c r="A1318" s="41" t="str">
        <f ca="1">IF(IF(AND($B1318&lt;&gt;"-",$B1318=$E1318),"Entrée et sortie","-")="Entrée et sortie",'Base de données'!$B1318,"-")</f>
        <v>-</v>
      </c>
      <c r="B1318" s="41" t="str">
        <f t="shared" ca="1" si="83"/>
        <v>-</v>
      </c>
      <c r="C1318" s="41" t="str">
        <f t="shared" ca="1" si="84"/>
        <v>-</v>
      </c>
      <c r="D1318" s="41" t="str">
        <f>IF($F1318="sortie en cours d'année",'Base de données'!$B1318,"-")</f>
        <v>-</v>
      </c>
      <c r="E1318" s="41" t="str">
        <f>IF($H1318="entrée en cours d'année",'Base de données'!$B1318,"-")</f>
        <v>-</v>
      </c>
      <c r="F1318" s="37" t="str">
        <f t="shared" si="81"/>
        <v/>
      </c>
      <c r="G1318" s="37" t="str">
        <f>IF($J1318="mouvement",_xlfn.XLOOKUP('Base de données'!$B1318,$V:$V,$V:$V,0),"")</f>
        <v/>
      </c>
      <c r="H1318" s="37" t="str">
        <f t="shared" si="82"/>
        <v/>
      </c>
      <c r="I1318" s="37" t="str">
        <f>IF($J1318="mouvement",_xlfn.XLOOKUP('Base de données'!$B1318,$K:$K,$K:$K,0),"")</f>
        <v/>
      </c>
      <c r="J1318" s="38" t="str">
        <f>IF(AND(Y1318&lt;&gt;MAX(Y:Y),COUNTIF(K1318:V1318,'Base de données'!$B1318)&gt;0),"mouvement","")</f>
        <v/>
      </c>
      <c r="K1318" s="39" t="str">
        <f>IF(K$1&gt;$AE$1,"-",IFERROR(IF(DATEDIF('Base de données'!$A1318,K$1,"d")&lt;&gt;0,"",'Base de données'!$B1318),""))</f>
        <v/>
      </c>
      <c r="L1318" s="39" t="str">
        <f>IF(L$1&gt;$AE$1,"-",IFERROR(IF(DATEDIF('Base de données'!$A1318,L$1,"d")&lt;&gt;0,"",'Base de données'!$B1318),""))</f>
        <v/>
      </c>
      <c r="M1318" s="39" t="str">
        <f>IF(M$1&gt;$AE$1,"-",IFERROR(IF(DATEDIF('Base de données'!$A1318,M$1,"d")&lt;&gt;0,"",'Base de données'!$B1318),""))</f>
        <v/>
      </c>
      <c r="N1318" s="39" t="str">
        <f>IF(N$1&gt;$AE$1,"-",IFERROR(IF(DATEDIF('Base de données'!$A1318,N$1,"d")&lt;&gt;0,"",'Base de données'!$B1318),""))</f>
        <v/>
      </c>
      <c r="O1318" s="39" t="str">
        <f>IF(O$1&gt;$AE$1,"-",IFERROR(IF(DATEDIF('Base de données'!$A1318,O$1,"d")&lt;&gt;0,"",'Base de données'!$B1318),""))</f>
        <v>TM02V</v>
      </c>
      <c r="P1318" s="39" t="str">
        <f>IF(P$1&gt;$AE$1,"-",IFERROR(IF(DATEDIF('Base de données'!$A1318,P$1,"d")&lt;&gt;0,"",'Base de données'!$B1318),""))</f>
        <v/>
      </c>
      <c r="Q1318" s="39" t="str">
        <f>IF(Q$1&gt;$AE$1,"-",IFERROR(IF(DATEDIF('Base de données'!$A1318,Q$1,"d")&lt;&gt;0,"",'Base de données'!$B1318),""))</f>
        <v/>
      </c>
      <c r="R1318" s="39" t="str">
        <f>IF(R$1&gt;$AE$1,"-",IFERROR(IF(DATEDIF('Base de données'!$A1318,R$1,"d")&lt;&gt;0,"",'Base de données'!$B1318),""))</f>
        <v/>
      </c>
      <c r="S1318" s="39" t="str">
        <f>IF(S$1&gt;$AE$1,"-",IFERROR(IF(DATEDIF('Base de données'!$A1318,S$1,"d")&lt;&gt;0,"",'Base de données'!$B1318),""))</f>
        <v/>
      </c>
      <c r="T1318" s="39" t="str">
        <f>IF(T$1&gt;$AE$1,"-",IFERROR(IF(DATEDIF('Base de données'!$A1318,T$1,"d")&lt;&gt;0,"",'Base de données'!$B1318),""))</f>
        <v/>
      </c>
      <c r="U1318" s="39" t="str">
        <f>IF(U$1&gt;$AE$1,"-",IFERROR(IF(DATEDIF('Base de données'!$A1318,U$1,"d")&lt;&gt;0,"",'Base de données'!$B1318),""))</f>
        <v/>
      </c>
      <c r="V1318" s="39" t="str">
        <f>IF(V$1&gt;$AE$1,"-",IFERROR(IF(DATEDIF('Base de données'!$A1318,V$1,"d")&lt;&gt;0,"",'Base de données'!$B1318),""))</f>
        <v/>
      </c>
      <c r="W1318" s="34"/>
      <c r="X1318" s="30" t="str">
        <f>'Base de données'!$C1318&amp;" "&amp;'Base de données'!$D1318</f>
        <v>Dupuis Laetitia</v>
      </c>
      <c r="Y1318" s="31">
        <f>COUNTIF('Base de données'!$B:$B,'Base de données'!$B1318)</f>
        <v>12</v>
      </c>
      <c r="AA1318" s="87" cm="1">
        <f t="array" aca="1" ref="AA1318" ca="1">INDIRECT("'Base de données'!A" &amp; ROW(Y1318))</f>
        <v>45778</v>
      </c>
      <c r="AB1318" s="51" t="str" cm="1">
        <f t="array" aca="1" ref="AB1318" ca="1">INDIRECT("'Base de données'!B" &amp; ROW(Z1318))</f>
        <v>TM02V</v>
      </c>
    </row>
    <row r="1319" spans="1:28" x14ac:dyDescent="0.3">
      <c r="A1319" s="41" t="str">
        <f ca="1">IF(IF(AND($B1319&lt;&gt;"-",$B1319=$E1319),"Entrée et sortie","-")="Entrée et sortie",'Base de données'!$B1319,"-")</f>
        <v>-</v>
      </c>
      <c r="B1319" s="41" t="str">
        <f t="shared" ca="1" si="83"/>
        <v>-</v>
      </c>
      <c r="C1319" s="41" t="str">
        <f t="shared" ca="1" si="84"/>
        <v>-</v>
      </c>
      <c r="D1319" s="41" t="str">
        <f>IF($F1319="sortie en cours d'année",'Base de données'!$B1319,"-")</f>
        <v>-</v>
      </c>
      <c r="E1319" s="41" t="str">
        <f>IF($H1319="entrée en cours d'année",'Base de données'!$B1319,"-")</f>
        <v>-</v>
      </c>
      <c r="F1319" s="37" t="str">
        <f t="shared" si="81"/>
        <v/>
      </c>
      <c r="G1319" s="37" t="str">
        <f>IF($J1319="mouvement",_xlfn.XLOOKUP('Base de données'!$B1319,$V:$V,$V:$V,0),"")</f>
        <v/>
      </c>
      <c r="H1319" s="37" t="str">
        <f t="shared" si="82"/>
        <v/>
      </c>
      <c r="I1319" s="37" t="str">
        <f>IF($J1319="mouvement",_xlfn.XLOOKUP('Base de données'!$B1319,$K:$K,$K:$K,0),"")</f>
        <v/>
      </c>
      <c r="J1319" s="38" t="str">
        <f>IF(AND(Y1319&lt;&gt;MAX(Y:Y),COUNTIF(K1319:V1319,'Base de données'!$B1319)&gt;0),"mouvement","")</f>
        <v/>
      </c>
      <c r="K1319" s="39" t="str">
        <f>IF(K$1&gt;$AE$1,"-",IFERROR(IF(DATEDIF('Base de données'!$A1319,K$1,"d")&lt;&gt;0,"",'Base de données'!$B1319),""))</f>
        <v/>
      </c>
      <c r="L1319" s="39" t="str">
        <f>IF(L$1&gt;$AE$1,"-",IFERROR(IF(DATEDIF('Base de données'!$A1319,L$1,"d")&lt;&gt;0,"",'Base de données'!$B1319),""))</f>
        <v/>
      </c>
      <c r="M1319" s="39" t="str">
        <f>IF(M$1&gt;$AE$1,"-",IFERROR(IF(DATEDIF('Base de données'!$A1319,M$1,"d")&lt;&gt;0,"",'Base de données'!$B1319),""))</f>
        <v/>
      </c>
      <c r="N1319" s="39" t="str">
        <f>IF(N$1&gt;$AE$1,"-",IFERROR(IF(DATEDIF('Base de données'!$A1319,N$1,"d")&lt;&gt;0,"",'Base de données'!$B1319),""))</f>
        <v/>
      </c>
      <c r="O1319" s="39" t="str">
        <f>IF(O$1&gt;$AE$1,"-",IFERROR(IF(DATEDIF('Base de données'!$A1319,O$1,"d")&lt;&gt;0,"",'Base de données'!$B1319),""))</f>
        <v>XTZ1R</v>
      </c>
      <c r="P1319" s="39" t="str">
        <f>IF(P$1&gt;$AE$1,"-",IFERROR(IF(DATEDIF('Base de données'!$A1319,P$1,"d")&lt;&gt;0,"",'Base de données'!$B1319),""))</f>
        <v/>
      </c>
      <c r="Q1319" s="39" t="str">
        <f>IF(Q$1&gt;$AE$1,"-",IFERROR(IF(DATEDIF('Base de données'!$A1319,Q$1,"d")&lt;&gt;0,"",'Base de données'!$B1319),""))</f>
        <v/>
      </c>
      <c r="R1319" s="39" t="str">
        <f>IF(R$1&gt;$AE$1,"-",IFERROR(IF(DATEDIF('Base de données'!$A1319,R$1,"d")&lt;&gt;0,"",'Base de données'!$B1319),""))</f>
        <v/>
      </c>
      <c r="S1319" s="39" t="str">
        <f>IF(S$1&gt;$AE$1,"-",IFERROR(IF(DATEDIF('Base de données'!$A1319,S$1,"d")&lt;&gt;0,"",'Base de données'!$B1319),""))</f>
        <v/>
      </c>
      <c r="T1319" s="39" t="str">
        <f>IF(T$1&gt;$AE$1,"-",IFERROR(IF(DATEDIF('Base de données'!$A1319,T$1,"d")&lt;&gt;0,"",'Base de données'!$B1319),""))</f>
        <v/>
      </c>
      <c r="U1319" s="39" t="str">
        <f>IF(U$1&gt;$AE$1,"-",IFERROR(IF(DATEDIF('Base de données'!$A1319,U$1,"d")&lt;&gt;0,"",'Base de données'!$B1319),""))</f>
        <v/>
      </c>
      <c r="V1319" s="39" t="str">
        <f>IF(V$1&gt;$AE$1,"-",IFERROR(IF(DATEDIF('Base de données'!$A1319,V$1,"d")&lt;&gt;0,"",'Base de données'!$B1319),""))</f>
        <v/>
      </c>
      <c r="W1319" s="34"/>
      <c r="X1319" s="30" t="str">
        <f>'Base de données'!$C1319&amp;" "&amp;'Base de données'!$D1319</f>
        <v>Bernard Christine</v>
      </c>
      <c r="Y1319" s="31">
        <f>COUNTIF('Base de données'!$B:$B,'Base de données'!$B1319)</f>
        <v>12</v>
      </c>
      <c r="AA1319" s="87" cm="1">
        <f t="array" aca="1" ref="AA1319" ca="1">INDIRECT("'Base de données'!A" &amp; ROW(Y1319))</f>
        <v>45778</v>
      </c>
      <c r="AB1319" s="51" t="str" cm="1">
        <f t="array" aca="1" ref="AB1319" ca="1">INDIRECT("'Base de données'!B" &amp; ROW(Z1319))</f>
        <v>XTZ1R</v>
      </c>
    </row>
    <row r="1320" spans="1:28" x14ac:dyDescent="0.3">
      <c r="A1320" s="41" t="str">
        <f ca="1">IF(IF(AND($B1320&lt;&gt;"-",$B1320=$E1320),"Entrée et sortie","-")="Entrée et sortie",'Base de données'!$B1320,"-")</f>
        <v>-</v>
      </c>
      <c r="B1320" s="41" t="str">
        <f t="shared" ca="1" si="83"/>
        <v>-</v>
      </c>
      <c r="C1320" s="41" t="str">
        <f t="shared" ca="1" si="84"/>
        <v>-</v>
      </c>
      <c r="D1320" s="41" t="str">
        <f>IF($F1320="sortie en cours d'année",'Base de données'!$B1320,"-")</f>
        <v>-</v>
      </c>
      <c r="E1320" s="41" t="str">
        <f>IF($H1320="entrée en cours d'année",'Base de données'!$B1320,"-")</f>
        <v>-</v>
      </c>
      <c r="F1320" s="37" t="str">
        <f t="shared" si="81"/>
        <v/>
      </c>
      <c r="G1320" s="37" t="str">
        <f>IF($J1320="mouvement",_xlfn.XLOOKUP('Base de données'!$B1320,$V:$V,$V:$V,0),"")</f>
        <v/>
      </c>
      <c r="H1320" s="37" t="str">
        <f t="shared" si="82"/>
        <v/>
      </c>
      <c r="I1320" s="37" t="str">
        <f>IF($J1320="mouvement",_xlfn.XLOOKUP('Base de données'!$B1320,$K:$K,$K:$K,0),"")</f>
        <v/>
      </c>
      <c r="J1320" s="38" t="str">
        <f>IF(AND(Y1320&lt;&gt;MAX(Y:Y),COUNTIF(K1320:V1320,'Base de données'!$B1320)&gt;0),"mouvement","")</f>
        <v/>
      </c>
      <c r="K1320" s="39" t="str">
        <f>IF(K$1&gt;$AE$1,"-",IFERROR(IF(DATEDIF('Base de données'!$A1320,K$1,"d")&lt;&gt;0,"",'Base de données'!$B1320),""))</f>
        <v/>
      </c>
      <c r="L1320" s="39" t="str">
        <f>IF(L$1&gt;$AE$1,"-",IFERROR(IF(DATEDIF('Base de données'!$A1320,L$1,"d")&lt;&gt;0,"",'Base de données'!$B1320),""))</f>
        <v/>
      </c>
      <c r="M1320" s="39" t="str">
        <f>IF(M$1&gt;$AE$1,"-",IFERROR(IF(DATEDIF('Base de données'!$A1320,M$1,"d")&lt;&gt;0,"",'Base de données'!$B1320),""))</f>
        <v/>
      </c>
      <c r="N1320" s="39" t="str">
        <f>IF(N$1&gt;$AE$1,"-",IFERROR(IF(DATEDIF('Base de données'!$A1320,N$1,"d")&lt;&gt;0,"",'Base de données'!$B1320),""))</f>
        <v/>
      </c>
      <c r="O1320" s="39" t="str">
        <f>IF(O$1&gt;$AE$1,"-",IFERROR(IF(DATEDIF('Base de données'!$A1320,O$1,"d")&lt;&gt;0,"",'Base de données'!$B1320),""))</f>
        <v>06FWZ</v>
      </c>
      <c r="P1320" s="39" t="str">
        <f>IF(P$1&gt;$AE$1,"-",IFERROR(IF(DATEDIF('Base de données'!$A1320,P$1,"d")&lt;&gt;0,"",'Base de données'!$B1320),""))</f>
        <v/>
      </c>
      <c r="Q1320" s="39" t="str">
        <f>IF(Q$1&gt;$AE$1,"-",IFERROR(IF(DATEDIF('Base de données'!$A1320,Q$1,"d")&lt;&gt;0,"",'Base de données'!$B1320),""))</f>
        <v/>
      </c>
      <c r="R1320" s="39" t="str">
        <f>IF(R$1&gt;$AE$1,"-",IFERROR(IF(DATEDIF('Base de données'!$A1320,R$1,"d")&lt;&gt;0,"",'Base de données'!$B1320),""))</f>
        <v/>
      </c>
      <c r="S1320" s="39" t="str">
        <f>IF(S$1&gt;$AE$1,"-",IFERROR(IF(DATEDIF('Base de données'!$A1320,S$1,"d")&lt;&gt;0,"",'Base de données'!$B1320),""))</f>
        <v/>
      </c>
      <c r="T1320" s="39" t="str">
        <f>IF(T$1&gt;$AE$1,"-",IFERROR(IF(DATEDIF('Base de données'!$A1320,T$1,"d")&lt;&gt;0,"",'Base de données'!$B1320),""))</f>
        <v/>
      </c>
      <c r="U1320" s="39" t="str">
        <f>IF(U$1&gt;$AE$1,"-",IFERROR(IF(DATEDIF('Base de données'!$A1320,U$1,"d")&lt;&gt;0,"",'Base de données'!$B1320),""))</f>
        <v/>
      </c>
      <c r="V1320" s="39" t="str">
        <f>IF(V$1&gt;$AE$1,"-",IFERROR(IF(DATEDIF('Base de données'!$A1320,V$1,"d")&lt;&gt;0,"",'Base de données'!$B1320),""))</f>
        <v/>
      </c>
      <c r="W1320" s="34"/>
      <c r="X1320" s="30" t="str">
        <f>'Base de données'!$C1320&amp;" "&amp;'Base de données'!$D1320</f>
        <v>Leclercq Agnès</v>
      </c>
      <c r="Y1320" s="31">
        <f>COUNTIF('Base de données'!$B:$B,'Base de données'!$B1320)</f>
        <v>12</v>
      </c>
      <c r="AA1320" s="87" cm="1">
        <f t="array" aca="1" ref="AA1320" ca="1">INDIRECT("'Base de données'!A" &amp; ROW(Y1320))</f>
        <v>45778</v>
      </c>
      <c r="AB1320" s="51" t="str" cm="1">
        <f t="array" aca="1" ref="AB1320" ca="1">INDIRECT("'Base de données'!B" &amp; ROW(Z1320))</f>
        <v>06FWZ</v>
      </c>
    </row>
    <row r="1321" spans="1:28" x14ac:dyDescent="0.3">
      <c r="A1321" s="41" t="str">
        <f ca="1">IF(IF(AND($B1321&lt;&gt;"-",$B1321=$E1321),"Entrée et sortie","-")="Entrée et sortie",'Base de données'!$B1321,"-")</f>
        <v>-</v>
      </c>
      <c r="B1321" s="41" t="str">
        <f t="shared" ca="1" si="83"/>
        <v>-</v>
      </c>
      <c r="C1321" s="41" t="str">
        <f t="shared" ca="1" si="84"/>
        <v>-</v>
      </c>
      <c r="D1321" s="41" t="str">
        <f>IF($F1321="sortie en cours d'année",'Base de données'!$B1321,"-")</f>
        <v>-</v>
      </c>
      <c r="E1321" s="41" t="str">
        <f>IF($H1321="entrée en cours d'année",'Base de données'!$B1321,"-")</f>
        <v>-</v>
      </c>
      <c r="F1321" s="37" t="str">
        <f t="shared" si="81"/>
        <v/>
      </c>
      <c r="G1321" s="37" t="str">
        <f>IF($J1321="mouvement",_xlfn.XLOOKUP('Base de données'!$B1321,$V:$V,$V:$V,0),"")</f>
        <v/>
      </c>
      <c r="H1321" s="37" t="str">
        <f t="shared" si="82"/>
        <v/>
      </c>
      <c r="I1321" s="37" t="str">
        <f>IF($J1321="mouvement",_xlfn.XLOOKUP('Base de données'!$B1321,$K:$K,$K:$K,0),"")</f>
        <v/>
      </c>
      <c r="J1321" s="38" t="str">
        <f>IF(AND(Y1321&lt;&gt;MAX(Y:Y),COUNTIF(K1321:V1321,'Base de données'!$B1321)&gt;0),"mouvement","")</f>
        <v/>
      </c>
      <c r="K1321" s="39" t="str">
        <f>IF(K$1&gt;$AE$1,"-",IFERROR(IF(DATEDIF('Base de données'!$A1321,K$1,"d")&lt;&gt;0,"",'Base de données'!$B1321),""))</f>
        <v/>
      </c>
      <c r="L1321" s="39" t="str">
        <f>IF(L$1&gt;$AE$1,"-",IFERROR(IF(DATEDIF('Base de données'!$A1321,L$1,"d")&lt;&gt;0,"",'Base de données'!$B1321),""))</f>
        <v/>
      </c>
      <c r="M1321" s="39" t="str">
        <f>IF(M$1&gt;$AE$1,"-",IFERROR(IF(DATEDIF('Base de données'!$A1321,M$1,"d")&lt;&gt;0,"",'Base de données'!$B1321),""))</f>
        <v/>
      </c>
      <c r="N1321" s="39" t="str">
        <f>IF(N$1&gt;$AE$1,"-",IFERROR(IF(DATEDIF('Base de données'!$A1321,N$1,"d")&lt;&gt;0,"",'Base de données'!$B1321),""))</f>
        <v/>
      </c>
      <c r="O1321" s="39" t="str">
        <f>IF(O$1&gt;$AE$1,"-",IFERROR(IF(DATEDIF('Base de données'!$A1321,O$1,"d")&lt;&gt;0,"",'Base de données'!$B1321),""))</f>
        <v>UHQC8</v>
      </c>
      <c r="P1321" s="39" t="str">
        <f>IF(P$1&gt;$AE$1,"-",IFERROR(IF(DATEDIF('Base de données'!$A1321,P$1,"d")&lt;&gt;0,"",'Base de données'!$B1321),""))</f>
        <v/>
      </c>
      <c r="Q1321" s="39" t="str">
        <f>IF(Q$1&gt;$AE$1,"-",IFERROR(IF(DATEDIF('Base de données'!$A1321,Q$1,"d")&lt;&gt;0,"",'Base de données'!$B1321),""))</f>
        <v/>
      </c>
      <c r="R1321" s="39" t="str">
        <f>IF(R$1&gt;$AE$1,"-",IFERROR(IF(DATEDIF('Base de données'!$A1321,R$1,"d")&lt;&gt;0,"",'Base de données'!$B1321),""))</f>
        <v/>
      </c>
      <c r="S1321" s="39" t="str">
        <f>IF(S$1&gt;$AE$1,"-",IFERROR(IF(DATEDIF('Base de données'!$A1321,S$1,"d")&lt;&gt;0,"",'Base de données'!$B1321),""))</f>
        <v/>
      </c>
      <c r="T1321" s="39" t="str">
        <f>IF(T$1&gt;$AE$1,"-",IFERROR(IF(DATEDIF('Base de données'!$A1321,T$1,"d")&lt;&gt;0,"",'Base de données'!$B1321),""))</f>
        <v/>
      </c>
      <c r="U1321" s="39" t="str">
        <f>IF(U$1&gt;$AE$1,"-",IFERROR(IF(DATEDIF('Base de données'!$A1321,U$1,"d")&lt;&gt;0,"",'Base de données'!$B1321),""))</f>
        <v/>
      </c>
      <c r="V1321" s="39" t="str">
        <f>IF(V$1&gt;$AE$1,"-",IFERROR(IF(DATEDIF('Base de données'!$A1321,V$1,"d")&lt;&gt;0,"",'Base de données'!$B1321),""))</f>
        <v/>
      </c>
      <c r="W1321" s="34"/>
      <c r="X1321" s="30" t="str">
        <f>'Base de données'!$C1321&amp;" "&amp;'Base de données'!$D1321</f>
        <v>Joubert Gilbert</v>
      </c>
      <c r="Y1321" s="31">
        <f>COUNTIF('Base de données'!$B:$B,'Base de données'!$B1321)</f>
        <v>12</v>
      </c>
      <c r="AA1321" s="87" cm="1">
        <f t="array" aca="1" ref="AA1321" ca="1">INDIRECT("'Base de données'!A" &amp; ROW(Y1321))</f>
        <v>45778</v>
      </c>
      <c r="AB1321" s="51" t="str" cm="1">
        <f t="array" aca="1" ref="AB1321" ca="1">INDIRECT("'Base de données'!B" &amp; ROW(Z1321))</f>
        <v>UHQC8</v>
      </c>
    </row>
    <row r="1322" spans="1:28" x14ac:dyDescent="0.3">
      <c r="A1322" s="41" t="str">
        <f ca="1">IF(IF(AND($B1322&lt;&gt;"-",$B1322=$E1322),"Entrée et sortie","-")="Entrée et sortie",'Base de données'!$B1322,"-")</f>
        <v>-</v>
      </c>
      <c r="B1322" s="41" t="str">
        <f t="shared" ca="1" si="83"/>
        <v>-</v>
      </c>
      <c r="C1322" s="41" t="str">
        <f t="shared" ca="1" si="84"/>
        <v>-</v>
      </c>
      <c r="D1322" s="41" t="str">
        <f>IF($F1322="sortie en cours d'année",'Base de données'!$B1322,"-")</f>
        <v>-</v>
      </c>
      <c r="E1322" s="41" t="str">
        <f>IF($H1322="entrée en cours d'année",'Base de données'!$B1322,"-")</f>
        <v>-</v>
      </c>
      <c r="F1322" s="37" t="str">
        <f t="shared" si="81"/>
        <v/>
      </c>
      <c r="G1322" s="37" t="str">
        <f>IF($J1322="mouvement",_xlfn.XLOOKUP('Base de données'!$B1322,$V:$V,$V:$V,0),"")</f>
        <v/>
      </c>
      <c r="H1322" s="37" t="str">
        <f t="shared" si="82"/>
        <v/>
      </c>
      <c r="I1322" s="37" t="str">
        <f>IF($J1322="mouvement",_xlfn.XLOOKUP('Base de données'!$B1322,$K:$K,$K:$K,0),"")</f>
        <v/>
      </c>
      <c r="J1322" s="38" t="str">
        <f>IF(AND(Y1322&lt;&gt;MAX(Y:Y),COUNTIF(K1322:V1322,'Base de données'!$B1322)&gt;0),"mouvement","")</f>
        <v/>
      </c>
      <c r="K1322" s="39" t="str">
        <f>IF(K$1&gt;$AE$1,"-",IFERROR(IF(DATEDIF('Base de données'!$A1322,K$1,"d")&lt;&gt;0,"",'Base de données'!$B1322),""))</f>
        <v/>
      </c>
      <c r="L1322" s="39" t="str">
        <f>IF(L$1&gt;$AE$1,"-",IFERROR(IF(DATEDIF('Base de données'!$A1322,L$1,"d")&lt;&gt;0,"",'Base de données'!$B1322),""))</f>
        <v/>
      </c>
      <c r="M1322" s="39" t="str">
        <f>IF(M$1&gt;$AE$1,"-",IFERROR(IF(DATEDIF('Base de données'!$A1322,M$1,"d")&lt;&gt;0,"",'Base de données'!$B1322),""))</f>
        <v/>
      </c>
      <c r="N1322" s="39" t="str">
        <f>IF(N$1&gt;$AE$1,"-",IFERROR(IF(DATEDIF('Base de données'!$A1322,N$1,"d")&lt;&gt;0,"",'Base de données'!$B1322),""))</f>
        <v/>
      </c>
      <c r="O1322" s="39" t="str">
        <f>IF(O$1&gt;$AE$1,"-",IFERROR(IF(DATEDIF('Base de données'!$A1322,O$1,"d")&lt;&gt;0,"",'Base de données'!$B1322),""))</f>
        <v>T0RQR</v>
      </c>
      <c r="P1322" s="39" t="str">
        <f>IF(P$1&gt;$AE$1,"-",IFERROR(IF(DATEDIF('Base de données'!$A1322,P$1,"d")&lt;&gt;0,"",'Base de données'!$B1322),""))</f>
        <v/>
      </c>
      <c r="Q1322" s="39" t="str">
        <f>IF(Q$1&gt;$AE$1,"-",IFERROR(IF(DATEDIF('Base de données'!$A1322,Q$1,"d")&lt;&gt;0,"",'Base de données'!$B1322),""))</f>
        <v/>
      </c>
      <c r="R1322" s="39" t="str">
        <f>IF(R$1&gt;$AE$1,"-",IFERROR(IF(DATEDIF('Base de données'!$A1322,R$1,"d")&lt;&gt;0,"",'Base de données'!$B1322),""))</f>
        <v/>
      </c>
      <c r="S1322" s="39" t="str">
        <f>IF(S$1&gt;$AE$1,"-",IFERROR(IF(DATEDIF('Base de données'!$A1322,S$1,"d")&lt;&gt;0,"",'Base de données'!$B1322),""))</f>
        <v/>
      </c>
      <c r="T1322" s="39" t="str">
        <f>IF(T$1&gt;$AE$1,"-",IFERROR(IF(DATEDIF('Base de données'!$A1322,T$1,"d")&lt;&gt;0,"",'Base de données'!$B1322),""))</f>
        <v/>
      </c>
      <c r="U1322" s="39" t="str">
        <f>IF(U$1&gt;$AE$1,"-",IFERROR(IF(DATEDIF('Base de données'!$A1322,U$1,"d")&lt;&gt;0,"",'Base de données'!$B1322),""))</f>
        <v/>
      </c>
      <c r="V1322" s="39" t="str">
        <f>IF(V$1&gt;$AE$1,"-",IFERROR(IF(DATEDIF('Base de données'!$A1322,V$1,"d")&lt;&gt;0,"",'Base de données'!$B1322),""))</f>
        <v/>
      </c>
      <c r="W1322" s="34"/>
      <c r="X1322" s="30" t="str">
        <f>'Base de données'!$C1322&amp;" "&amp;'Base de données'!$D1322</f>
        <v>Gallet Philippine</v>
      </c>
      <c r="Y1322" s="31">
        <f>COUNTIF('Base de données'!$B:$B,'Base de données'!$B1322)</f>
        <v>12</v>
      </c>
      <c r="AA1322" s="87" cm="1">
        <f t="array" aca="1" ref="AA1322" ca="1">INDIRECT("'Base de données'!A" &amp; ROW(Y1322))</f>
        <v>45778</v>
      </c>
      <c r="AB1322" s="51" t="str" cm="1">
        <f t="array" aca="1" ref="AB1322" ca="1">INDIRECT("'Base de données'!B" &amp; ROW(Z1322))</f>
        <v>T0RQR</v>
      </c>
    </row>
    <row r="1323" spans="1:28" x14ac:dyDescent="0.3">
      <c r="A1323" s="41" t="str">
        <f ca="1">IF(IF(AND($B1323&lt;&gt;"-",$B1323=$E1323),"Entrée et sortie","-")="Entrée et sortie",'Base de données'!$B1323,"-")</f>
        <v>-</v>
      </c>
      <c r="B1323" s="41" t="str">
        <f t="shared" ca="1" si="83"/>
        <v>-</v>
      </c>
      <c r="C1323" s="41" t="str">
        <f t="shared" ca="1" si="84"/>
        <v>-</v>
      </c>
      <c r="D1323" s="41" t="str">
        <f>IF($F1323="sortie en cours d'année",'Base de données'!$B1323,"-")</f>
        <v>-</v>
      </c>
      <c r="E1323" s="41" t="str">
        <f>IF($H1323="entrée en cours d'année",'Base de données'!$B1323,"-")</f>
        <v>-</v>
      </c>
      <c r="F1323" s="37" t="str">
        <f t="shared" si="81"/>
        <v/>
      </c>
      <c r="G1323" s="37" t="str">
        <f>IF($J1323="mouvement",_xlfn.XLOOKUP('Base de données'!$B1323,$V:$V,$V:$V,0),"")</f>
        <v/>
      </c>
      <c r="H1323" s="37" t="str">
        <f t="shared" si="82"/>
        <v/>
      </c>
      <c r="I1323" s="37" t="str">
        <f>IF($J1323="mouvement",_xlfn.XLOOKUP('Base de données'!$B1323,$K:$K,$K:$K,0),"")</f>
        <v/>
      </c>
      <c r="J1323" s="38" t="str">
        <f>IF(AND(Y1323&lt;&gt;MAX(Y:Y),COUNTIF(K1323:V1323,'Base de données'!$B1323)&gt;0),"mouvement","")</f>
        <v/>
      </c>
      <c r="K1323" s="39" t="str">
        <f>IF(K$1&gt;$AE$1,"-",IFERROR(IF(DATEDIF('Base de données'!$A1323,K$1,"d")&lt;&gt;0,"",'Base de données'!$B1323),""))</f>
        <v/>
      </c>
      <c r="L1323" s="39" t="str">
        <f>IF(L$1&gt;$AE$1,"-",IFERROR(IF(DATEDIF('Base de données'!$A1323,L$1,"d")&lt;&gt;0,"",'Base de données'!$B1323),""))</f>
        <v/>
      </c>
      <c r="M1323" s="39" t="str">
        <f>IF(M$1&gt;$AE$1,"-",IFERROR(IF(DATEDIF('Base de données'!$A1323,M$1,"d")&lt;&gt;0,"",'Base de données'!$B1323),""))</f>
        <v/>
      </c>
      <c r="N1323" s="39" t="str">
        <f>IF(N$1&gt;$AE$1,"-",IFERROR(IF(DATEDIF('Base de données'!$A1323,N$1,"d")&lt;&gt;0,"",'Base de données'!$B1323),""))</f>
        <v/>
      </c>
      <c r="O1323" s="39" t="str">
        <f>IF(O$1&gt;$AE$1,"-",IFERROR(IF(DATEDIF('Base de données'!$A1323,O$1,"d")&lt;&gt;0,"",'Base de données'!$B1323),""))</f>
        <v>OTZ97</v>
      </c>
      <c r="P1323" s="39" t="str">
        <f>IF(P$1&gt;$AE$1,"-",IFERROR(IF(DATEDIF('Base de données'!$A1323,P$1,"d")&lt;&gt;0,"",'Base de données'!$B1323),""))</f>
        <v/>
      </c>
      <c r="Q1323" s="39" t="str">
        <f>IF(Q$1&gt;$AE$1,"-",IFERROR(IF(DATEDIF('Base de données'!$A1323,Q$1,"d")&lt;&gt;0,"",'Base de données'!$B1323),""))</f>
        <v/>
      </c>
      <c r="R1323" s="39" t="str">
        <f>IF(R$1&gt;$AE$1,"-",IFERROR(IF(DATEDIF('Base de données'!$A1323,R$1,"d")&lt;&gt;0,"",'Base de données'!$B1323),""))</f>
        <v/>
      </c>
      <c r="S1323" s="39" t="str">
        <f>IF(S$1&gt;$AE$1,"-",IFERROR(IF(DATEDIF('Base de données'!$A1323,S$1,"d")&lt;&gt;0,"",'Base de données'!$B1323),""))</f>
        <v/>
      </c>
      <c r="T1323" s="39" t="str">
        <f>IF(T$1&gt;$AE$1,"-",IFERROR(IF(DATEDIF('Base de données'!$A1323,T$1,"d")&lt;&gt;0,"",'Base de données'!$B1323),""))</f>
        <v/>
      </c>
      <c r="U1323" s="39" t="str">
        <f>IF(U$1&gt;$AE$1,"-",IFERROR(IF(DATEDIF('Base de données'!$A1323,U$1,"d")&lt;&gt;0,"",'Base de données'!$B1323),""))</f>
        <v/>
      </c>
      <c r="V1323" s="39" t="str">
        <f>IF(V$1&gt;$AE$1,"-",IFERROR(IF(DATEDIF('Base de données'!$A1323,V$1,"d")&lt;&gt;0,"",'Base de données'!$B1323),""))</f>
        <v/>
      </c>
      <c r="W1323" s="34"/>
      <c r="X1323" s="30" t="str">
        <f>'Base de données'!$C1323&amp;" "&amp;'Base de données'!$D1323</f>
        <v>Costa Manon</v>
      </c>
      <c r="Y1323" s="31">
        <f>COUNTIF('Base de données'!$B:$B,'Base de données'!$B1323)</f>
        <v>12</v>
      </c>
      <c r="AA1323" s="87" cm="1">
        <f t="array" aca="1" ref="AA1323" ca="1">INDIRECT("'Base de données'!A" &amp; ROW(Y1323))</f>
        <v>45778</v>
      </c>
      <c r="AB1323" s="51" t="str" cm="1">
        <f t="array" aca="1" ref="AB1323" ca="1">INDIRECT("'Base de données'!B" &amp; ROW(Z1323))</f>
        <v>OTZ97</v>
      </c>
    </row>
    <row r="1324" spans="1:28" x14ac:dyDescent="0.3">
      <c r="A1324" s="41" t="str">
        <f ca="1">IF(IF(AND($B1324&lt;&gt;"-",$B1324=$E1324),"Entrée et sortie","-")="Entrée et sortie",'Base de données'!$B1324,"-")</f>
        <v>-</v>
      </c>
      <c r="B1324" s="41" t="str">
        <f t="shared" ca="1" si="83"/>
        <v>-</v>
      </c>
      <c r="C1324" s="41" t="str">
        <f t="shared" ca="1" si="84"/>
        <v>-</v>
      </c>
      <c r="D1324" s="41" t="str">
        <f>IF($F1324="sortie en cours d'année",'Base de données'!$B1324,"-")</f>
        <v>-</v>
      </c>
      <c r="E1324" s="41" t="str">
        <f>IF($H1324="entrée en cours d'année",'Base de données'!$B1324,"-")</f>
        <v>-</v>
      </c>
      <c r="F1324" s="37" t="str">
        <f t="shared" si="81"/>
        <v/>
      </c>
      <c r="G1324" s="37" t="str">
        <f>IF($J1324="mouvement",_xlfn.XLOOKUP('Base de données'!$B1324,$V:$V,$V:$V,0),"")</f>
        <v/>
      </c>
      <c r="H1324" s="37" t="str">
        <f t="shared" si="82"/>
        <v/>
      </c>
      <c r="I1324" s="37" t="str">
        <f>IF($J1324="mouvement",_xlfn.XLOOKUP('Base de données'!$B1324,$K:$K,$K:$K,0),"")</f>
        <v/>
      </c>
      <c r="J1324" s="38" t="str">
        <f>IF(AND(Y1324&lt;&gt;MAX(Y:Y),COUNTIF(K1324:V1324,'Base de données'!$B1324)&gt;0),"mouvement","")</f>
        <v/>
      </c>
      <c r="K1324" s="39" t="str">
        <f>IF(K$1&gt;$AE$1,"-",IFERROR(IF(DATEDIF('Base de données'!$A1324,K$1,"d")&lt;&gt;0,"",'Base de données'!$B1324),""))</f>
        <v/>
      </c>
      <c r="L1324" s="39" t="str">
        <f>IF(L$1&gt;$AE$1,"-",IFERROR(IF(DATEDIF('Base de données'!$A1324,L$1,"d")&lt;&gt;0,"",'Base de données'!$B1324),""))</f>
        <v/>
      </c>
      <c r="M1324" s="39" t="str">
        <f>IF(M$1&gt;$AE$1,"-",IFERROR(IF(DATEDIF('Base de données'!$A1324,M$1,"d")&lt;&gt;0,"",'Base de données'!$B1324),""))</f>
        <v/>
      </c>
      <c r="N1324" s="39" t="str">
        <f>IF(N$1&gt;$AE$1,"-",IFERROR(IF(DATEDIF('Base de données'!$A1324,N$1,"d")&lt;&gt;0,"",'Base de données'!$B1324),""))</f>
        <v/>
      </c>
      <c r="O1324" s="39" t="str">
        <f>IF(O$1&gt;$AE$1,"-",IFERROR(IF(DATEDIF('Base de données'!$A1324,O$1,"d")&lt;&gt;0,"",'Base de données'!$B1324),""))</f>
        <v>57BOR</v>
      </c>
      <c r="P1324" s="39" t="str">
        <f>IF(P$1&gt;$AE$1,"-",IFERROR(IF(DATEDIF('Base de données'!$A1324,P$1,"d")&lt;&gt;0,"",'Base de données'!$B1324),""))</f>
        <v/>
      </c>
      <c r="Q1324" s="39" t="str">
        <f>IF(Q$1&gt;$AE$1,"-",IFERROR(IF(DATEDIF('Base de données'!$A1324,Q$1,"d")&lt;&gt;0,"",'Base de données'!$B1324),""))</f>
        <v/>
      </c>
      <c r="R1324" s="39" t="str">
        <f>IF(R$1&gt;$AE$1,"-",IFERROR(IF(DATEDIF('Base de données'!$A1324,R$1,"d")&lt;&gt;0,"",'Base de données'!$B1324),""))</f>
        <v/>
      </c>
      <c r="S1324" s="39" t="str">
        <f>IF(S$1&gt;$AE$1,"-",IFERROR(IF(DATEDIF('Base de données'!$A1324,S$1,"d")&lt;&gt;0,"",'Base de données'!$B1324),""))</f>
        <v/>
      </c>
      <c r="T1324" s="39" t="str">
        <f>IF(T$1&gt;$AE$1,"-",IFERROR(IF(DATEDIF('Base de données'!$A1324,T$1,"d")&lt;&gt;0,"",'Base de données'!$B1324),""))</f>
        <v/>
      </c>
      <c r="U1324" s="39" t="str">
        <f>IF(U$1&gt;$AE$1,"-",IFERROR(IF(DATEDIF('Base de données'!$A1324,U$1,"d")&lt;&gt;0,"",'Base de données'!$B1324),""))</f>
        <v/>
      </c>
      <c r="V1324" s="39" t="str">
        <f>IF(V$1&gt;$AE$1,"-",IFERROR(IF(DATEDIF('Base de données'!$A1324,V$1,"d")&lt;&gt;0,"",'Base de données'!$B1324),""))</f>
        <v/>
      </c>
      <c r="W1324" s="34"/>
      <c r="X1324" s="30" t="str">
        <f>'Base de données'!$C1324&amp;" "&amp;'Base de données'!$D1324</f>
        <v>Pruvost Margaret</v>
      </c>
      <c r="Y1324" s="31">
        <f>COUNTIF('Base de données'!$B:$B,'Base de données'!$B1324)</f>
        <v>12</v>
      </c>
      <c r="AA1324" s="87" cm="1">
        <f t="array" aca="1" ref="AA1324" ca="1">INDIRECT("'Base de données'!A" &amp; ROW(Y1324))</f>
        <v>45778</v>
      </c>
      <c r="AB1324" s="51" t="str" cm="1">
        <f t="array" aca="1" ref="AB1324" ca="1">INDIRECT("'Base de données'!B" &amp; ROW(Z1324))</f>
        <v>57BOR</v>
      </c>
    </row>
    <row r="1325" spans="1:28" x14ac:dyDescent="0.3">
      <c r="A1325" s="41" t="str">
        <f ca="1">IF(IF(AND($B1325&lt;&gt;"-",$B1325=$E1325),"Entrée et sortie","-")="Entrée et sortie",'Base de données'!$B1325,"-")</f>
        <v>-</v>
      </c>
      <c r="B1325" s="41" t="str">
        <f t="shared" ca="1" si="83"/>
        <v>-</v>
      </c>
      <c r="C1325" s="41" t="str">
        <f t="shared" ca="1" si="84"/>
        <v>-</v>
      </c>
      <c r="D1325" s="41" t="str">
        <f>IF($F1325="sortie en cours d'année",'Base de données'!$B1325,"-")</f>
        <v>-</v>
      </c>
      <c r="E1325" s="41" t="str">
        <f>IF($H1325="entrée en cours d'année",'Base de données'!$B1325,"-")</f>
        <v>-</v>
      </c>
      <c r="F1325" s="37" t="str">
        <f t="shared" si="81"/>
        <v/>
      </c>
      <c r="G1325" s="37" t="str">
        <f>IF($J1325="mouvement",_xlfn.XLOOKUP('Base de données'!$B1325,$V:$V,$V:$V,0),"")</f>
        <v/>
      </c>
      <c r="H1325" s="37" t="str">
        <f t="shared" si="82"/>
        <v/>
      </c>
      <c r="I1325" s="37" t="str">
        <f>IF($J1325="mouvement",_xlfn.XLOOKUP('Base de données'!$B1325,$K:$K,$K:$K,0),"")</f>
        <v/>
      </c>
      <c r="J1325" s="38" t="str">
        <f>IF(AND(Y1325&lt;&gt;MAX(Y:Y),COUNTIF(K1325:V1325,'Base de données'!$B1325)&gt;0),"mouvement","")</f>
        <v/>
      </c>
      <c r="K1325" s="39" t="str">
        <f>IF(K$1&gt;$AE$1,"-",IFERROR(IF(DATEDIF('Base de données'!$A1325,K$1,"d")&lt;&gt;0,"",'Base de données'!$B1325),""))</f>
        <v/>
      </c>
      <c r="L1325" s="39" t="str">
        <f>IF(L$1&gt;$AE$1,"-",IFERROR(IF(DATEDIF('Base de données'!$A1325,L$1,"d")&lt;&gt;0,"",'Base de données'!$B1325),""))</f>
        <v/>
      </c>
      <c r="M1325" s="39" t="str">
        <f>IF(M$1&gt;$AE$1,"-",IFERROR(IF(DATEDIF('Base de données'!$A1325,M$1,"d")&lt;&gt;0,"",'Base de données'!$B1325),""))</f>
        <v/>
      </c>
      <c r="N1325" s="39" t="str">
        <f>IF(N$1&gt;$AE$1,"-",IFERROR(IF(DATEDIF('Base de données'!$A1325,N$1,"d")&lt;&gt;0,"",'Base de données'!$B1325),""))</f>
        <v/>
      </c>
      <c r="O1325" s="39" t="str">
        <f>IF(O$1&gt;$AE$1,"-",IFERROR(IF(DATEDIF('Base de données'!$A1325,O$1,"d")&lt;&gt;0,"",'Base de données'!$B1325),""))</f>
        <v>9MO35</v>
      </c>
      <c r="P1325" s="39" t="str">
        <f>IF(P$1&gt;$AE$1,"-",IFERROR(IF(DATEDIF('Base de données'!$A1325,P$1,"d")&lt;&gt;0,"",'Base de données'!$B1325),""))</f>
        <v/>
      </c>
      <c r="Q1325" s="39" t="str">
        <f>IF(Q$1&gt;$AE$1,"-",IFERROR(IF(DATEDIF('Base de données'!$A1325,Q$1,"d")&lt;&gt;0,"",'Base de données'!$B1325),""))</f>
        <v/>
      </c>
      <c r="R1325" s="39" t="str">
        <f>IF(R$1&gt;$AE$1,"-",IFERROR(IF(DATEDIF('Base de données'!$A1325,R$1,"d")&lt;&gt;0,"",'Base de données'!$B1325),""))</f>
        <v/>
      </c>
      <c r="S1325" s="39" t="str">
        <f>IF(S$1&gt;$AE$1,"-",IFERROR(IF(DATEDIF('Base de données'!$A1325,S$1,"d")&lt;&gt;0,"",'Base de données'!$B1325),""))</f>
        <v/>
      </c>
      <c r="T1325" s="39" t="str">
        <f>IF(T$1&gt;$AE$1,"-",IFERROR(IF(DATEDIF('Base de données'!$A1325,T$1,"d")&lt;&gt;0,"",'Base de données'!$B1325),""))</f>
        <v/>
      </c>
      <c r="U1325" s="39" t="str">
        <f>IF(U$1&gt;$AE$1,"-",IFERROR(IF(DATEDIF('Base de données'!$A1325,U$1,"d")&lt;&gt;0,"",'Base de données'!$B1325),""))</f>
        <v/>
      </c>
      <c r="V1325" s="39" t="str">
        <f>IF(V$1&gt;$AE$1,"-",IFERROR(IF(DATEDIF('Base de données'!$A1325,V$1,"d")&lt;&gt;0,"",'Base de données'!$B1325),""))</f>
        <v/>
      </c>
      <c r="W1325" s="34"/>
      <c r="X1325" s="30" t="str">
        <f>'Base de données'!$C1325&amp;" "&amp;'Base de données'!$D1325</f>
        <v>Marie Louis</v>
      </c>
      <c r="Y1325" s="31">
        <f>COUNTIF('Base de données'!$B:$B,'Base de données'!$B1325)</f>
        <v>12</v>
      </c>
      <c r="AA1325" s="87" cm="1">
        <f t="array" aca="1" ref="AA1325" ca="1">INDIRECT("'Base de données'!A" &amp; ROW(Y1325))</f>
        <v>45778</v>
      </c>
      <c r="AB1325" s="51" t="str" cm="1">
        <f t="array" aca="1" ref="AB1325" ca="1">INDIRECT("'Base de données'!B" &amp; ROW(Z1325))</f>
        <v>9MO35</v>
      </c>
    </row>
    <row r="1326" spans="1:28" x14ac:dyDescent="0.3">
      <c r="A1326" s="41" t="str">
        <f ca="1">IF(IF(AND($B1326&lt;&gt;"-",$B1326=$E1326),"Entrée et sortie","-")="Entrée et sortie",'Base de données'!$B1326,"-")</f>
        <v>-</v>
      </c>
      <c r="B1326" s="41" t="str">
        <f t="shared" ca="1" si="83"/>
        <v>26NYS</v>
      </c>
      <c r="C1326" s="41" t="str">
        <f t="shared" ca="1" si="84"/>
        <v>26NYS</v>
      </c>
      <c r="D1326" s="41" t="str">
        <f>IF($F1326="sortie en cours d'année",'Base de données'!$B1326,"-")</f>
        <v>26NYS</v>
      </c>
      <c r="E1326" s="41" t="str">
        <f>IF($H1326="entrée en cours d'année",'Base de données'!$B1326,"-")</f>
        <v>-</v>
      </c>
      <c r="F1326" s="37" t="str">
        <f t="shared" si="81"/>
        <v>sortie en cours d'année</v>
      </c>
      <c r="G1326" s="37">
        <f>IF($J1326="mouvement",_xlfn.XLOOKUP('Base de données'!$B1326,$V:$V,$V:$V,0),"")</f>
        <v>0</v>
      </c>
      <c r="H1326" s="37" t="str">
        <f t="shared" si="82"/>
        <v/>
      </c>
      <c r="I1326" s="37" t="str">
        <f>IF($J1326="mouvement",_xlfn.XLOOKUP('Base de données'!$B1326,$K:$K,$K:$K,0),"")</f>
        <v>26NYS</v>
      </c>
      <c r="J1326" s="38" t="str">
        <f>IF(AND(Y1326&lt;&gt;MAX(Y:Y),COUNTIF(K1326:V1326,'Base de données'!$B1326)&gt;0),"mouvement","")</f>
        <v>mouvement</v>
      </c>
      <c r="K1326" s="39" t="str">
        <f>IF(K$1&gt;$AE$1,"-",IFERROR(IF(DATEDIF('Base de données'!$A1326,K$1,"d")&lt;&gt;0,"",'Base de données'!$B1326),""))</f>
        <v/>
      </c>
      <c r="L1326" s="39" t="str">
        <f>IF(L$1&gt;$AE$1,"-",IFERROR(IF(DATEDIF('Base de données'!$A1326,L$1,"d")&lt;&gt;0,"",'Base de données'!$B1326),""))</f>
        <v/>
      </c>
      <c r="M1326" s="39" t="str">
        <f>IF(M$1&gt;$AE$1,"-",IFERROR(IF(DATEDIF('Base de données'!$A1326,M$1,"d")&lt;&gt;0,"",'Base de données'!$B1326),""))</f>
        <v/>
      </c>
      <c r="N1326" s="39" t="str">
        <f>IF(N$1&gt;$AE$1,"-",IFERROR(IF(DATEDIF('Base de données'!$A1326,N$1,"d")&lt;&gt;0,"",'Base de données'!$B1326),""))</f>
        <v/>
      </c>
      <c r="O1326" s="39" t="str">
        <f>IF(O$1&gt;$AE$1,"-",IFERROR(IF(DATEDIF('Base de données'!$A1326,O$1,"d")&lt;&gt;0,"",'Base de données'!$B1326),""))</f>
        <v>26NYS</v>
      </c>
      <c r="P1326" s="39" t="str">
        <f>IF(P$1&gt;$AE$1,"-",IFERROR(IF(DATEDIF('Base de données'!$A1326,P$1,"d")&lt;&gt;0,"",'Base de données'!$B1326),""))</f>
        <v/>
      </c>
      <c r="Q1326" s="39" t="str">
        <f>IF(Q$1&gt;$AE$1,"-",IFERROR(IF(DATEDIF('Base de données'!$A1326,Q$1,"d")&lt;&gt;0,"",'Base de données'!$B1326),""))</f>
        <v/>
      </c>
      <c r="R1326" s="39" t="str">
        <f>IF(R$1&gt;$AE$1,"-",IFERROR(IF(DATEDIF('Base de données'!$A1326,R$1,"d")&lt;&gt;0,"",'Base de données'!$B1326),""))</f>
        <v/>
      </c>
      <c r="S1326" s="39" t="str">
        <f>IF(S$1&gt;$AE$1,"-",IFERROR(IF(DATEDIF('Base de données'!$A1326,S$1,"d")&lt;&gt;0,"",'Base de données'!$B1326),""))</f>
        <v/>
      </c>
      <c r="T1326" s="39" t="str">
        <f>IF(T$1&gt;$AE$1,"-",IFERROR(IF(DATEDIF('Base de données'!$A1326,T$1,"d")&lt;&gt;0,"",'Base de données'!$B1326),""))</f>
        <v/>
      </c>
      <c r="U1326" s="39" t="str">
        <f>IF(U$1&gt;$AE$1,"-",IFERROR(IF(DATEDIF('Base de données'!$A1326,U$1,"d")&lt;&gt;0,"",'Base de données'!$B1326),""))</f>
        <v/>
      </c>
      <c r="V1326" s="39" t="str">
        <f>IF(V$1&gt;$AE$1,"-",IFERROR(IF(DATEDIF('Base de données'!$A1326,V$1,"d")&lt;&gt;0,"",'Base de données'!$B1326),""))</f>
        <v/>
      </c>
      <c r="W1326" s="34"/>
      <c r="X1326" s="30" t="str">
        <f>'Base de données'!$C1326&amp;" "&amp;'Base de données'!$D1326</f>
        <v>Noël Sophie</v>
      </c>
      <c r="Y1326" s="31">
        <f>COUNTIF('Base de données'!$B:$B,'Base de données'!$B1326)</f>
        <v>5</v>
      </c>
      <c r="AA1326" s="87" cm="1">
        <f t="array" aca="1" ref="AA1326" ca="1">INDIRECT("'Base de données'!A" &amp; ROW(Y1326))</f>
        <v>45778</v>
      </c>
      <c r="AB1326" s="51" t="str" cm="1">
        <f t="array" aca="1" ref="AB1326" ca="1">INDIRECT("'Base de données'!B" &amp; ROW(Z1326))</f>
        <v>26NYS</v>
      </c>
    </row>
    <row r="1327" spans="1:28" x14ac:dyDescent="0.3">
      <c r="A1327" s="41" t="str">
        <f ca="1">IF(IF(AND($B1327&lt;&gt;"-",$B1327=$E1327),"Entrée et sortie","-")="Entrée et sortie",'Base de données'!$B1327,"-")</f>
        <v>-</v>
      </c>
      <c r="B1327" s="41" t="str">
        <f t="shared" ca="1" si="83"/>
        <v>-</v>
      </c>
      <c r="C1327" s="41" t="str">
        <f t="shared" ca="1" si="84"/>
        <v>-</v>
      </c>
      <c r="D1327" s="41" t="str">
        <f>IF($F1327="sortie en cours d'année",'Base de données'!$B1327,"-")</f>
        <v>-</v>
      </c>
      <c r="E1327" s="41" t="str">
        <f>IF($H1327="entrée en cours d'année",'Base de données'!$B1327,"-")</f>
        <v>-</v>
      </c>
      <c r="F1327" s="37" t="str">
        <f t="shared" si="81"/>
        <v/>
      </c>
      <c r="G1327" s="37" t="str">
        <f>IF($J1327="mouvement",_xlfn.XLOOKUP('Base de données'!$B1327,$V:$V,$V:$V,0),"")</f>
        <v/>
      </c>
      <c r="H1327" s="37" t="str">
        <f t="shared" si="82"/>
        <v/>
      </c>
      <c r="I1327" s="37" t="str">
        <f>IF($J1327="mouvement",_xlfn.XLOOKUP('Base de données'!$B1327,$K:$K,$K:$K,0),"")</f>
        <v/>
      </c>
      <c r="J1327" s="38" t="str">
        <f>IF(AND(Y1327&lt;&gt;MAX(Y:Y),COUNTIF(K1327:V1327,'Base de données'!$B1327)&gt;0),"mouvement","")</f>
        <v/>
      </c>
      <c r="K1327" s="39" t="str">
        <f>IF(K$1&gt;$AE$1,"-",IFERROR(IF(DATEDIF('Base de données'!$A1327,K$1,"d")&lt;&gt;0,"",'Base de données'!$B1327),""))</f>
        <v/>
      </c>
      <c r="L1327" s="39" t="str">
        <f>IF(L$1&gt;$AE$1,"-",IFERROR(IF(DATEDIF('Base de données'!$A1327,L$1,"d")&lt;&gt;0,"",'Base de données'!$B1327),""))</f>
        <v/>
      </c>
      <c r="M1327" s="39" t="str">
        <f>IF(M$1&gt;$AE$1,"-",IFERROR(IF(DATEDIF('Base de données'!$A1327,M$1,"d")&lt;&gt;0,"",'Base de données'!$B1327),""))</f>
        <v/>
      </c>
      <c r="N1327" s="39" t="str">
        <f>IF(N$1&gt;$AE$1,"-",IFERROR(IF(DATEDIF('Base de données'!$A1327,N$1,"d")&lt;&gt;0,"",'Base de données'!$B1327),""))</f>
        <v/>
      </c>
      <c r="O1327" s="39" t="str">
        <f>IF(O$1&gt;$AE$1,"-",IFERROR(IF(DATEDIF('Base de données'!$A1327,O$1,"d")&lt;&gt;0,"",'Base de données'!$B1327),""))</f>
        <v>PBG0U</v>
      </c>
      <c r="P1327" s="39" t="str">
        <f>IF(P$1&gt;$AE$1,"-",IFERROR(IF(DATEDIF('Base de données'!$A1327,P$1,"d")&lt;&gt;0,"",'Base de données'!$B1327),""))</f>
        <v/>
      </c>
      <c r="Q1327" s="39" t="str">
        <f>IF(Q$1&gt;$AE$1,"-",IFERROR(IF(DATEDIF('Base de données'!$A1327,Q$1,"d")&lt;&gt;0,"",'Base de données'!$B1327),""))</f>
        <v/>
      </c>
      <c r="R1327" s="39" t="str">
        <f>IF(R$1&gt;$AE$1,"-",IFERROR(IF(DATEDIF('Base de données'!$A1327,R$1,"d")&lt;&gt;0,"",'Base de données'!$B1327),""))</f>
        <v/>
      </c>
      <c r="S1327" s="39" t="str">
        <f>IF(S$1&gt;$AE$1,"-",IFERROR(IF(DATEDIF('Base de données'!$A1327,S$1,"d")&lt;&gt;0,"",'Base de données'!$B1327),""))</f>
        <v/>
      </c>
      <c r="T1327" s="39" t="str">
        <f>IF(T$1&gt;$AE$1,"-",IFERROR(IF(DATEDIF('Base de données'!$A1327,T$1,"d")&lt;&gt;0,"",'Base de données'!$B1327),""))</f>
        <v/>
      </c>
      <c r="U1327" s="39" t="str">
        <f>IF(U$1&gt;$AE$1,"-",IFERROR(IF(DATEDIF('Base de données'!$A1327,U$1,"d")&lt;&gt;0,"",'Base de données'!$B1327),""))</f>
        <v/>
      </c>
      <c r="V1327" s="39" t="str">
        <f>IF(V$1&gt;$AE$1,"-",IFERROR(IF(DATEDIF('Base de données'!$A1327,V$1,"d")&lt;&gt;0,"",'Base de données'!$B1327),""))</f>
        <v/>
      </c>
      <c r="W1327" s="34"/>
      <c r="X1327" s="30" t="str">
        <f>'Base de données'!$C1327&amp;" "&amp;'Base de données'!$D1327</f>
        <v>Chauveau Gérard</v>
      </c>
      <c r="Y1327" s="31">
        <f>COUNTIF('Base de données'!$B:$B,'Base de données'!$B1327)</f>
        <v>12</v>
      </c>
      <c r="AA1327" s="87" cm="1">
        <f t="array" aca="1" ref="AA1327" ca="1">INDIRECT("'Base de données'!A" &amp; ROW(Y1327))</f>
        <v>45778</v>
      </c>
      <c r="AB1327" s="51" t="str" cm="1">
        <f t="array" aca="1" ref="AB1327" ca="1">INDIRECT("'Base de données'!B" &amp; ROW(Z1327))</f>
        <v>PBG0U</v>
      </c>
    </row>
    <row r="1328" spans="1:28" x14ac:dyDescent="0.3">
      <c r="A1328" s="41" t="str">
        <f ca="1">IF(IF(AND($B1328&lt;&gt;"-",$B1328=$E1328),"Entrée et sortie","-")="Entrée et sortie",'Base de données'!$B1328,"-")</f>
        <v>-</v>
      </c>
      <c r="B1328" s="41" t="str">
        <f t="shared" ca="1" si="83"/>
        <v>-</v>
      </c>
      <c r="C1328" s="41" t="str">
        <f t="shared" ca="1" si="84"/>
        <v>-</v>
      </c>
      <c r="D1328" s="41" t="str">
        <f>IF($F1328="sortie en cours d'année",'Base de données'!$B1328,"-")</f>
        <v>-</v>
      </c>
      <c r="E1328" s="41" t="str">
        <f>IF($H1328="entrée en cours d'année",'Base de données'!$B1328,"-")</f>
        <v>-</v>
      </c>
      <c r="F1328" s="37" t="str">
        <f t="shared" si="81"/>
        <v/>
      </c>
      <c r="G1328" s="37" t="str">
        <f>IF($J1328="mouvement",_xlfn.XLOOKUP('Base de données'!$B1328,$V:$V,$V:$V,0),"")</f>
        <v/>
      </c>
      <c r="H1328" s="37" t="str">
        <f t="shared" si="82"/>
        <v/>
      </c>
      <c r="I1328" s="37" t="str">
        <f>IF($J1328="mouvement",_xlfn.XLOOKUP('Base de données'!$B1328,$K:$K,$K:$K,0),"")</f>
        <v/>
      </c>
      <c r="J1328" s="38" t="str">
        <f>IF(AND(Y1328&lt;&gt;MAX(Y:Y),COUNTIF(K1328:V1328,'Base de données'!$B1328)&gt;0),"mouvement","")</f>
        <v/>
      </c>
      <c r="K1328" s="39" t="str">
        <f>IF(K$1&gt;$AE$1,"-",IFERROR(IF(DATEDIF('Base de données'!$A1328,K$1,"d")&lt;&gt;0,"",'Base de données'!$B1328),""))</f>
        <v/>
      </c>
      <c r="L1328" s="39" t="str">
        <f>IF(L$1&gt;$AE$1,"-",IFERROR(IF(DATEDIF('Base de données'!$A1328,L$1,"d")&lt;&gt;0,"",'Base de données'!$B1328),""))</f>
        <v/>
      </c>
      <c r="M1328" s="39" t="str">
        <f>IF(M$1&gt;$AE$1,"-",IFERROR(IF(DATEDIF('Base de données'!$A1328,M$1,"d")&lt;&gt;0,"",'Base de données'!$B1328),""))</f>
        <v/>
      </c>
      <c r="N1328" s="39" t="str">
        <f>IF(N$1&gt;$AE$1,"-",IFERROR(IF(DATEDIF('Base de données'!$A1328,N$1,"d")&lt;&gt;0,"",'Base de données'!$B1328),""))</f>
        <v/>
      </c>
      <c r="O1328" s="39" t="str">
        <f>IF(O$1&gt;$AE$1,"-",IFERROR(IF(DATEDIF('Base de données'!$A1328,O$1,"d")&lt;&gt;0,"",'Base de données'!$B1328),""))</f>
        <v>5KKJS</v>
      </c>
      <c r="P1328" s="39" t="str">
        <f>IF(P$1&gt;$AE$1,"-",IFERROR(IF(DATEDIF('Base de données'!$A1328,P$1,"d")&lt;&gt;0,"",'Base de données'!$B1328),""))</f>
        <v/>
      </c>
      <c r="Q1328" s="39" t="str">
        <f>IF(Q$1&gt;$AE$1,"-",IFERROR(IF(DATEDIF('Base de données'!$A1328,Q$1,"d")&lt;&gt;0,"",'Base de données'!$B1328),""))</f>
        <v/>
      </c>
      <c r="R1328" s="39" t="str">
        <f>IF(R$1&gt;$AE$1,"-",IFERROR(IF(DATEDIF('Base de données'!$A1328,R$1,"d")&lt;&gt;0,"",'Base de données'!$B1328),""))</f>
        <v/>
      </c>
      <c r="S1328" s="39" t="str">
        <f>IF(S$1&gt;$AE$1,"-",IFERROR(IF(DATEDIF('Base de données'!$A1328,S$1,"d")&lt;&gt;0,"",'Base de données'!$B1328),""))</f>
        <v/>
      </c>
      <c r="T1328" s="39" t="str">
        <f>IF(T$1&gt;$AE$1,"-",IFERROR(IF(DATEDIF('Base de données'!$A1328,T$1,"d")&lt;&gt;0,"",'Base de données'!$B1328),""))</f>
        <v/>
      </c>
      <c r="U1328" s="39" t="str">
        <f>IF(U$1&gt;$AE$1,"-",IFERROR(IF(DATEDIF('Base de données'!$A1328,U$1,"d")&lt;&gt;0,"",'Base de données'!$B1328),""))</f>
        <v/>
      </c>
      <c r="V1328" s="39" t="str">
        <f>IF(V$1&gt;$AE$1,"-",IFERROR(IF(DATEDIF('Base de données'!$A1328,V$1,"d")&lt;&gt;0,"",'Base de données'!$B1328),""))</f>
        <v/>
      </c>
      <c r="W1328" s="34"/>
      <c r="X1328" s="30" t="str">
        <f>'Base de données'!$C1328&amp;" "&amp;'Base de données'!$D1328</f>
        <v>Vaillant Raymond</v>
      </c>
      <c r="Y1328" s="31">
        <f>COUNTIF('Base de données'!$B:$B,'Base de données'!$B1328)</f>
        <v>12</v>
      </c>
      <c r="AA1328" s="87" cm="1">
        <f t="array" aca="1" ref="AA1328" ca="1">INDIRECT("'Base de données'!A" &amp; ROW(Y1328))</f>
        <v>45778</v>
      </c>
      <c r="AB1328" s="51" t="str" cm="1">
        <f t="array" aca="1" ref="AB1328" ca="1">INDIRECT("'Base de données'!B" &amp; ROW(Z1328))</f>
        <v>5KKJS</v>
      </c>
    </row>
    <row r="1329" spans="1:28" x14ac:dyDescent="0.3">
      <c r="A1329" s="41" t="str">
        <f ca="1">IF(IF(AND($B1329&lt;&gt;"-",$B1329=$E1329),"Entrée et sortie","-")="Entrée et sortie",'Base de données'!$B1329,"-")</f>
        <v>-</v>
      </c>
      <c r="B1329" s="41" t="str">
        <f t="shared" ca="1" si="83"/>
        <v>-</v>
      </c>
      <c r="C1329" s="41" t="str">
        <f t="shared" ca="1" si="84"/>
        <v>-</v>
      </c>
      <c r="D1329" s="41" t="str">
        <f>IF($F1329="sortie en cours d'année",'Base de données'!$B1329,"-")</f>
        <v>-</v>
      </c>
      <c r="E1329" s="41" t="str">
        <f>IF($H1329="entrée en cours d'année",'Base de données'!$B1329,"-")</f>
        <v>-</v>
      </c>
      <c r="F1329" s="37" t="str">
        <f t="shared" si="81"/>
        <v/>
      </c>
      <c r="G1329" s="37" t="str">
        <f>IF($J1329="mouvement",_xlfn.XLOOKUP('Base de données'!$B1329,$V:$V,$V:$V,0),"")</f>
        <v/>
      </c>
      <c r="H1329" s="37" t="str">
        <f t="shared" si="82"/>
        <v/>
      </c>
      <c r="I1329" s="37" t="str">
        <f>IF($J1329="mouvement",_xlfn.XLOOKUP('Base de données'!$B1329,$K:$K,$K:$K,0),"")</f>
        <v/>
      </c>
      <c r="J1329" s="38" t="str">
        <f>IF(AND(Y1329&lt;&gt;MAX(Y:Y),COUNTIF(K1329:V1329,'Base de données'!$B1329)&gt;0),"mouvement","")</f>
        <v/>
      </c>
      <c r="K1329" s="39" t="str">
        <f>IF(K$1&gt;$AE$1,"-",IFERROR(IF(DATEDIF('Base de données'!$A1329,K$1,"d")&lt;&gt;0,"",'Base de données'!$B1329),""))</f>
        <v/>
      </c>
      <c r="L1329" s="39" t="str">
        <f>IF(L$1&gt;$AE$1,"-",IFERROR(IF(DATEDIF('Base de données'!$A1329,L$1,"d")&lt;&gt;0,"",'Base de données'!$B1329),""))</f>
        <v/>
      </c>
      <c r="M1329" s="39" t="str">
        <f>IF(M$1&gt;$AE$1,"-",IFERROR(IF(DATEDIF('Base de données'!$A1329,M$1,"d")&lt;&gt;0,"",'Base de données'!$B1329),""))</f>
        <v/>
      </c>
      <c r="N1329" s="39" t="str">
        <f>IF(N$1&gt;$AE$1,"-",IFERROR(IF(DATEDIF('Base de données'!$A1329,N$1,"d")&lt;&gt;0,"",'Base de données'!$B1329),""))</f>
        <v/>
      </c>
      <c r="O1329" s="39" t="str">
        <f>IF(O$1&gt;$AE$1,"-",IFERROR(IF(DATEDIF('Base de données'!$A1329,O$1,"d")&lt;&gt;0,"",'Base de données'!$B1329),""))</f>
        <v>V5RYW</v>
      </c>
      <c r="P1329" s="39" t="str">
        <f>IF(P$1&gt;$AE$1,"-",IFERROR(IF(DATEDIF('Base de données'!$A1329,P$1,"d")&lt;&gt;0,"",'Base de données'!$B1329),""))</f>
        <v/>
      </c>
      <c r="Q1329" s="39" t="str">
        <f>IF(Q$1&gt;$AE$1,"-",IFERROR(IF(DATEDIF('Base de données'!$A1329,Q$1,"d")&lt;&gt;0,"",'Base de données'!$B1329),""))</f>
        <v/>
      </c>
      <c r="R1329" s="39" t="str">
        <f>IF(R$1&gt;$AE$1,"-",IFERROR(IF(DATEDIF('Base de données'!$A1329,R$1,"d")&lt;&gt;0,"",'Base de données'!$B1329),""))</f>
        <v/>
      </c>
      <c r="S1329" s="39" t="str">
        <f>IF(S$1&gt;$AE$1,"-",IFERROR(IF(DATEDIF('Base de données'!$A1329,S$1,"d")&lt;&gt;0,"",'Base de données'!$B1329),""))</f>
        <v/>
      </c>
      <c r="T1329" s="39" t="str">
        <f>IF(T$1&gt;$AE$1,"-",IFERROR(IF(DATEDIF('Base de données'!$A1329,T$1,"d")&lt;&gt;0,"",'Base de données'!$B1329),""))</f>
        <v/>
      </c>
      <c r="U1329" s="39" t="str">
        <f>IF(U$1&gt;$AE$1,"-",IFERROR(IF(DATEDIF('Base de données'!$A1329,U$1,"d")&lt;&gt;0,"",'Base de données'!$B1329),""))</f>
        <v/>
      </c>
      <c r="V1329" s="39" t="str">
        <f>IF(V$1&gt;$AE$1,"-",IFERROR(IF(DATEDIF('Base de données'!$A1329,V$1,"d")&lt;&gt;0,"",'Base de données'!$B1329),""))</f>
        <v/>
      </c>
      <c r="W1329" s="34"/>
      <c r="X1329" s="30" t="str">
        <f>'Base de données'!$C1329&amp;" "&amp;'Base de données'!$D1329</f>
        <v>Leconte Suzanne</v>
      </c>
      <c r="Y1329" s="31">
        <f>COUNTIF('Base de données'!$B:$B,'Base de données'!$B1329)</f>
        <v>12</v>
      </c>
      <c r="AA1329" s="87" cm="1">
        <f t="array" aca="1" ref="AA1329" ca="1">INDIRECT("'Base de données'!A" &amp; ROW(Y1329))</f>
        <v>45778</v>
      </c>
      <c r="AB1329" s="51" t="str" cm="1">
        <f t="array" aca="1" ref="AB1329" ca="1">INDIRECT("'Base de données'!B" &amp; ROW(Z1329))</f>
        <v>V5RYW</v>
      </c>
    </row>
    <row r="1330" spans="1:28" x14ac:dyDescent="0.3">
      <c r="A1330" s="41" t="str">
        <f ca="1">IF(IF(AND($B1330&lt;&gt;"-",$B1330=$E1330),"Entrée et sortie","-")="Entrée et sortie",'Base de données'!$B1330,"-")</f>
        <v>-</v>
      </c>
      <c r="B1330" s="41" t="str">
        <f t="shared" ca="1" si="83"/>
        <v>-</v>
      </c>
      <c r="C1330" s="41" t="str">
        <f t="shared" ca="1" si="84"/>
        <v>-</v>
      </c>
      <c r="D1330" s="41" t="str">
        <f>IF($F1330="sortie en cours d'année",'Base de données'!$B1330,"-")</f>
        <v>-</v>
      </c>
      <c r="E1330" s="41" t="str">
        <f>IF($H1330="entrée en cours d'année",'Base de données'!$B1330,"-")</f>
        <v>-</v>
      </c>
      <c r="F1330" s="37" t="str">
        <f t="shared" si="81"/>
        <v/>
      </c>
      <c r="G1330" s="37" t="str">
        <f>IF($J1330="mouvement",_xlfn.XLOOKUP('Base de données'!$B1330,$V:$V,$V:$V,0),"")</f>
        <v/>
      </c>
      <c r="H1330" s="37" t="str">
        <f t="shared" si="82"/>
        <v/>
      </c>
      <c r="I1330" s="37" t="str">
        <f>IF($J1330="mouvement",_xlfn.XLOOKUP('Base de données'!$B1330,$K:$K,$K:$K,0),"")</f>
        <v/>
      </c>
      <c r="J1330" s="38" t="str">
        <f>IF(AND(Y1330&lt;&gt;MAX(Y:Y),COUNTIF(K1330:V1330,'Base de données'!$B1330)&gt;0),"mouvement","")</f>
        <v/>
      </c>
      <c r="K1330" s="39" t="str">
        <f>IF(K$1&gt;$AE$1,"-",IFERROR(IF(DATEDIF('Base de données'!$A1330,K$1,"d")&lt;&gt;0,"",'Base de données'!$B1330),""))</f>
        <v/>
      </c>
      <c r="L1330" s="39" t="str">
        <f>IF(L$1&gt;$AE$1,"-",IFERROR(IF(DATEDIF('Base de données'!$A1330,L$1,"d")&lt;&gt;0,"",'Base de données'!$B1330),""))</f>
        <v/>
      </c>
      <c r="M1330" s="39" t="str">
        <f>IF(M$1&gt;$AE$1,"-",IFERROR(IF(DATEDIF('Base de données'!$A1330,M$1,"d")&lt;&gt;0,"",'Base de données'!$B1330),""))</f>
        <v/>
      </c>
      <c r="N1330" s="39" t="str">
        <f>IF(N$1&gt;$AE$1,"-",IFERROR(IF(DATEDIF('Base de données'!$A1330,N$1,"d")&lt;&gt;0,"",'Base de données'!$B1330),""))</f>
        <v/>
      </c>
      <c r="O1330" s="39" t="str">
        <f>IF(O$1&gt;$AE$1,"-",IFERROR(IF(DATEDIF('Base de données'!$A1330,O$1,"d")&lt;&gt;0,"",'Base de données'!$B1330),""))</f>
        <v>2B93K</v>
      </c>
      <c r="P1330" s="39" t="str">
        <f>IF(P$1&gt;$AE$1,"-",IFERROR(IF(DATEDIF('Base de données'!$A1330,P$1,"d")&lt;&gt;0,"",'Base de données'!$B1330),""))</f>
        <v/>
      </c>
      <c r="Q1330" s="39" t="str">
        <f>IF(Q$1&gt;$AE$1,"-",IFERROR(IF(DATEDIF('Base de données'!$A1330,Q$1,"d")&lt;&gt;0,"",'Base de données'!$B1330),""))</f>
        <v/>
      </c>
      <c r="R1330" s="39" t="str">
        <f>IF(R$1&gt;$AE$1,"-",IFERROR(IF(DATEDIF('Base de données'!$A1330,R$1,"d")&lt;&gt;0,"",'Base de données'!$B1330),""))</f>
        <v/>
      </c>
      <c r="S1330" s="39" t="str">
        <f>IF(S$1&gt;$AE$1,"-",IFERROR(IF(DATEDIF('Base de données'!$A1330,S$1,"d")&lt;&gt;0,"",'Base de données'!$B1330),""))</f>
        <v/>
      </c>
      <c r="T1330" s="39" t="str">
        <f>IF(T$1&gt;$AE$1,"-",IFERROR(IF(DATEDIF('Base de données'!$A1330,T$1,"d")&lt;&gt;0,"",'Base de données'!$B1330),""))</f>
        <v/>
      </c>
      <c r="U1330" s="39" t="str">
        <f>IF(U$1&gt;$AE$1,"-",IFERROR(IF(DATEDIF('Base de données'!$A1330,U$1,"d")&lt;&gt;0,"",'Base de données'!$B1330),""))</f>
        <v/>
      </c>
      <c r="V1330" s="39" t="str">
        <f>IF(V$1&gt;$AE$1,"-",IFERROR(IF(DATEDIF('Base de données'!$A1330,V$1,"d")&lt;&gt;0,"",'Base de données'!$B1330),""))</f>
        <v/>
      </c>
      <c r="W1330" s="34"/>
      <c r="X1330" s="30" t="str">
        <f>'Base de données'!$C1330&amp;" "&amp;'Base de données'!$D1330</f>
        <v>Julien Dorothée</v>
      </c>
      <c r="Y1330" s="31">
        <f>COUNTIF('Base de données'!$B:$B,'Base de données'!$B1330)</f>
        <v>12</v>
      </c>
      <c r="AA1330" s="87" cm="1">
        <f t="array" aca="1" ref="AA1330" ca="1">INDIRECT("'Base de données'!A" &amp; ROW(Y1330))</f>
        <v>45778</v>
      </c>
      <c r="AB1330" s="51" t="str" cm="1">
        <f t="array" aca="1" ref="AB1330" ca="1">INDIRECT("'Base de données'!B" &amp; ROW(Z1330))</f>
        <v>2B93K</v>
      </c>
    </row>
    <row r="1331" spans="1:28" x14ac:dyDescent="0.3">
      <c r="A1331" s="41" t="str">
        <f ca="1">IF(IF(AND($B1331&lt;&gt;"-",$B1331=$E1331),"Entrée et sortie","-")="Entrée et sortie",'Base de données'!$B1331,"-")</f>
        <v>-</v>
      </c>
      <c r="B1331" s="41" t="str">
        <f t="shared" ca="1" si="83"/>
        <v>-</v>
      </c>
      <c r="C1331" s="41" t="str">
        <f t="shared" ca="1" si="84"/>
        <v>-</v>
      </c>
      <c r="D1331" s="41" t="str">
        <f>IF($F1331="sortie en cours d'année",'Base de données'!$B1331,"-")</f>
        <v>-</v>
      </c>
      <c r="E1331" s="41" t="str">
        <f>IF($H1331="entrée en cours d'année",'Base de données'!$B1331,"-")</f>
        <v>-</v>
      </c>
      <c r="F1331" s="37" t="str">
        <f t="shared" si="81"/>
        <v/>
      </c>
      <c r="G1331" s="37" t="str">
        <f>IF($J1331="mouvement",_xlfn.XLOOKUP('Base de données'!$B1331,$V:$V,$V:$V,0),"")</f>
        <v/>
      </c>
      <c r="H1331" s="37" t="str">
        <f t="shared" si="82"/>
        <v/>
      </c>
      <c r="I1331" s="37" t="str">
        <f>IF($J1331="mouvement",_xlfn.XLOOKUP('Base de données'!$B1331,$K:$K,$K:$K,0),"")</f>
        <v/>
      </c>
      <c r="J1331" s="38" t="str">
        <f>IF(AND(Y1331&lt;&gt;MAX(Y:Y),COUNTIF(K1331:V1331,'Base de données'!$B1331)&gt;0),"mouvement","")</f>
        <v/>
      </c>
      <c r="K1331" s="39" t="str">
        <f>IF(K$1&gt;$AE$1,"-",IFERROR(IF(DATEDIF('Base de données'!$A1331,K$1,"d")&lt;&gt;0,"",'Base de données'!$B1331),""))</f>
        <v/>
      </c>
      <c r="L1331" s="39" t="str">
        <f>IF(L$1&gt;$AE$1,"-",IFERROR(IF(DATEDIF('Base de données'!$A1331,L$1,"d")&lt;&gt;0,"",'Base de données'!$B1331),""))</f>
        <v/>
      </c>
      <c r="M1331" s="39" t="str">
        <f>IF(M$1&gt;$AE$1,"-",IFERROR(IF(DATEDIF('Base de données'!$A1331,M$1,"d")&lt;&gt;0,"",'Base de données'!$B1331),""))</f>
        <v/>
      </c>
      <c r="N1331" s="39" t="str">
        <f>IF(N$1&gt;$AE$1,"-",IFERROR(IF(DATEDIF('Base de données'!$A1331,N$1,"d")&lt;&gt;0,"",'Base de données'!$B1331),""))</f>
        <v/>
      </c>
      <c r="O1331" s="39" t="str">
        <f>IF(O$1&gt;$AE$1,"-",IFERROR(IF(DATEDIF('Base de données'!$A1331,O$1,"d")&lt;&gt;0,"",'Base de données'!$B1331),""))</f>
        <v>TDOXF</v>
      </c>
      <c r="P1331" s="39" t="str">
        <f>IF(P$1&gt;$AE$1,"-",IFERROR(IF(DATEDIF('Base de données'!$A1331,P$1,"d")&lt;&gt;0,"",'Base de données'!$B1331),""))</f>
        <v/>
      </c>
      <c r="Q1331" s="39" t="str">
        <f>IF(Q$1&gt;$AE$1,"-",IFERROR(IF(DATEDIF('Base de données'!$A1331,Q$1,"d")&lt;&gt;0,"",'Base de données'!$B1331),""))</f>
        <v/>
      </c>
      <c r="R1331" s="39" t="str">
        <f>IF(R$1&gt;$AE$1,"-",IFERROR(IF(DATEDIF('Base de données'!$A1331,R$1,"d")&lt;&gt;0,"",'Base de données'!$B1331),""))</f>
        <v/>
      </c>
      <c r="S1331" s="39" t="str">
        <f>IF(S$1&gt;$AE$1,"-",IFERROR(IF(DATEDIF('Base de données'!$A1331,S$1,"d")&lt;&gt;0,"",'Base de données'!$B1331),""))</f>
        <v/>
      </c>
      <c r="T1331" s="39" t="str">
        <f>IF(T$1&gt;$AE$1,"-",IFERROR(IF(DATEDIF('Base de données'!$A1331,T$1,"d")&lt;&gt;0,"",'Base de données'!$B1331),""))</f>
        <v/>
      </c>
      <c r="U1331" s="39" t="str">
        <f>IF(U$1&gt;$AE$1,"-",IFERROR(IF(DATEDIF('Base de données'!$A1331,U$1,"d")&lt;&gt;0,"",'Base de données'!$B1331),""))</f>
        <v/>
      </c>
      <c r="V1331" s="39" t="str">
        <f>IF(V$1&gt;$AE$1,"-",IFERROR(IF(DATEDIF('Base de données'!$A1331,V$1,"d")&lt;&gt;0,"",'Base de données'!$B1331),""))</f>
        <v/>
      </c>
      <c r="W1331" s="34"/>
      <c r="X1331" s="30" t="str">
        <f>'Base de données'!$C1331&amp;" "&amp;'Base de données'!$D1331</f>
        <v>Gosselin Rémy</v>
      </c>
      <c r="Y1331" s="31">
        <f>COUNTIF('Base de données'!$B:$B,'Base de données'!$B1331)</f>
        <v>12</v>
      </c>
      <c r="AA1331" s="87" cm="1">
        <f t="array" aca="1" ref="AA1331" ca="1">INDIRECT("'Base de données'!A" &amp; ROW(Y1331))</f>
        <v>45778</v>
      </c>
      <c r="AB1331" s="51" t="str" cm="1">
        <f t="array" aca="1" ref="AB1331" ca="1">INDIRECT("'Base de données'!B" &amp; ROW(Z1331))</f>
        <v>TDOXF</v>
      </c>
    </row>
    <row r="1332" spans="1:28" x14ac:dyDescent="0.3">
      <c r="A1332" s="41" t="str">
        <f ca="1">IF(IF(AND($B1332&lt;&gt;"-",$B1332=$E1332),"Entrée et sortie","-")="Entrée et sortie",'Base de données'!$B1332,"-")</f>
        <v>-</v>
      </c>
      <c r="B1332" s="41" t="str">
        <f t="shared" ca="1" si="83"/>
        <v>-</v>
      </c>
      <c r="C1332" s="41" t="str">
        <f t="shared" ca="1" si="84"/>
        <v>-</v>
      </c>
      <c r="D1332" s="41" t="str">
        <f>IF($F1332="sortie en cours d'année",'Base de données'!$B1332,"-")</f>
        <v>-</v>
      </c>
      <c r="E1332" s="41" t="str">
        <f>IF($H1332="entrée en cours d'année",'Base de données'!$B1332,"-")</f>
        <v>-</v>
      </c>
      <c r="F1332" s="37" t="str">
        <f t="shared" si="81"/>
        <v/>
      </c>
      <c r="G1332" s="37" t="str">
        <f>IF($J1332="mouvement",_xlfn.XLOOKUP('Base de données'!$B1332,$V:$V,$V:$V,0),"")</f>
        <v/>
      </c>
      <c r="H1332" s="37" t="str">
        <f t="shared" si="82"/>
        <v/>
      </c>
      <c r="I1332" s="37" t="str">
        <f>IF($J1332="mouvement",_xlfn.XLOOKUP('Base de données'!$B1332,$K:$K,$K:$K,0),"")</f>
        <v/>
      </c>
      <c r="J1332" s="38" t="str">
        <f>IF(AND(Y1332&lt;&gt;MAX(Y:Y),COUNTIF(K1332:V1332,'Base de données'!$B1332)&gt;0),"mouvement","")</f>
        <v/>
      </c>
      <c r="K1332" s="39" t="str">
        <f>IF(K$1&gt;$AE$1,"-",IFERROR(IF(DATEDIF('Base de données'!$A1332,K$1,"d")&lt;&gt;0,"",'Base de données'!$B1332),""))</f>
        <v/>
      </c>
      <c r="L1332" s="39" t="str">
        <f>IF(L$1&gt;$AE$1,"-",IFERROR(IF(DATEDIF('Base de données'!$A1332,L$1,"d")&lt;&gt;0,"",'Base de données'!$B1332),""))</f>
        <v/>
      </c>
      <c r="M1332" s="39" t="str">
        <f>IF(M$1&gt;$AE$1,"-",IFERROR(IF(DATEDIF('Base de données'!$A1332,M$1,"d")&lt;&gt;0,"",'Base de données'!$B1332),""))</f>
        <v/>
      </c>
      <c r="N1332" s="39" t="str">
        <f>IF(N$1&gt;$AE$1,"-",IFERROR(IF(DATEDIF('Base de données'!$A1332,N$1,"d")&lt;&gt;0,"",'Base de données'!$B1332),""))</f>
        <v/>
      </c>
      <c r="O1332" s="39" t="str">
        <f>IF(O$1&gt;$AE$1,"-",IFERROR(IF(DATEDIF('Base de données'!$A1332,O$1,"d")&lt;&gt;0,"",'Base de données'!$B1332),""))</f>
        <v>I8XNM</v>
      </c>
      <c r="P1332" s="39" t="str">
        <f>IF(P$1&gt;$AE$1,"-",IFERROR(IF(DATEDIF('Base de données'!$A1332,P$1,"d")&lt;&gt;0,"",'Base de données'!$B1332),""))</f>
        <v/>
      </c>
      <c r="Q1332" s="39" t="str">
        <f>IF(Q$1&gt;$AE$1,"-",IFERROR(IF(DATEDIF('Base de données'!$A1332,Q$1,"d")&lt;&gt;0,"",'Base de données'!$B1332),""))</f>
        <v/>
      </c>
      <c r="R1332" s="39" t="str">
        <f>IF(R$1&gt;$AE$1,"-",IFERROR(IF(DATEDIF('Base de données'!$A1332,R$1,"d")&lt;&gt;0,"",'Base de données'!$B1332),""))</f>
        <v/>
      </c>
      <c r="S1332" s="39" t="str">
        <f>IF(S$1&gt;$AE$1,"-",IFERROR(IF(DATEDIF('Base de données'!$A1332,S$1,"d")&lt;&gt;0,"",'Base de données'!$B1332),""))</f>
        <v/>
      </c>
      <c r="T1332" s="39" t="str">
        <f>IF(T$1&gt;$AE$1,"-",IFERROR(IF(DATEDIF('Base de données'!$A1332,T$1,"d")&lt;&gt;0,"",'Base de données'!$B1332),""))</f>
        <v/>
      </c>
      <c r="U1332" s="39" t="str">
        <f>IF(U$1&gt;$AE$1,"-",IFERROR(IF(DATEDIF('Base de données'!$A1332,U$1,"d")&lt;&gt;0,"",'Base de données'!$B1332),""))</f>
        <v/>
      </c>
      <c r="V1332" s="39" t="str">
        <f>IF(V$1&gt;$AE$1,"-",IFERROR(IF(DATEDIF('Base de données'!$A1332,V$1,"d")&lt;&gt;0,"",'Base de données'!$B1332),""))</f>
        <v/>
      </c>
      <c r="W1332" s="34"/>
      <c r="X1332" s="30" t="str">
        <f>'Base de données'!$C1332&amp;" "&amp;'Base de données'!$D1332</f>
        <v>Dupont Frédéric</v>
      </c>
      <c r="Y1332" s="31">
        <f>COUNTIF('Base de données'!$B:$B,'Base de données'!$B1332)</f>
        <v>12</v>
      </c>
      <c r="AA1332" s="87" cm="1">
        <f t="array" aca="1" ref="AA1332" ca="1">INDIRECT("'Base de données'!A" &amp; ROW(Y1332))</f>
        <v>45778</v>
      </c>
      <c r="AB1332" s="51" t="str" cm="1">
        <f t="array" aca="1" ref="AB1332" ca="1">INDIRECT("'Base de données'!B" &amp; ROW(Z1332))</f>
        <v>I8XNM</v>
      </c>
    </row>
    <row r="1333" spans="1:28" x14ac:dyDescent="0.3">
      <c r="A1333" s="41" t="str">
        <f ca="1">IF(IF(AND($B1333&lt;&gt;"-",$B1333=$E1333),"Entrée et sortie","-")="Entrée et sortie",'Base de données'!$B1333,"-")</f>
        <v>-</v>
      </c>
      <c r="B1333" s="41" t="str">
        <f t="shared" ca="1" si="83"/>
        <v>8GBTA</v>
      </c>
      <c r="C1333" s="41" t="str">
        <f t="shared" ca="1" si="84"/>
        <v>8GBTA</v>
      </c>
      <c r="D1333" s="41" t="str">
        <f>IF($F1333="sortie en cours d'année",'Base de données'!$B1333,"-")</f>
        <v>8GBTA</v>
      </c>
      <c r="E1333" s="41" t="str">
        <f>IF($H1333="entrée en cours d'année",'Base de données'!$B1333,"-")</f>
        <v>-</v>
      </c>
      <c r="F1333" s="37" t="str">
        <f t="shared" si="81"/>
        <v>sortie en cours d'année</v>
      </c>
      <c r="G1333" s="37">
        <f>IF($J1333="mouvement",_xlfn.XLOOKUP('Base de données'!$B1333,$V:$V,$V:$V,0),"")</f>
        <v>0</v>
      </c>
      <c r="H1333" s="37" t="str">
        <f t="shared" si="82"/>
        <v/>
      </c>
      <c r="I1333" s="37" t="str">
        <f>IF($J1333="mouvement",_xlfn.XLOOKUP('Base de données'!$B1333,$K:$K,$K:$K,0),"")</f>
        <v>8GBTA</v>
      </c>
      <c r="J1333" s="38" t="str">
        <f>IF(AND(Y1333&lt;&gt;MAX(Y:Y),COUNTIF(K1333:V1333,'Base de données'!$B1333)&gt;0),"mouvement","")</f>
        <v>mouvement</v>
      </c>
      <c r="K1333" s="39" t="str">
        <f>IF(K$1&gt;$AE$1,"-",IFERROR(IF(DATEDIF('Base de données'!$A1333,K$1,"d")&lt;&gt;0,"",'Base de données'!$B1333),""))</f>
        <v/>
      </c>
      <c r="L1333" s="39" t="str">
        <f>IF(L$1&gt;$AE$1,"-",IFERROR(IF(DATEDIF('Base de données'!$A1333,L$1,"d")&lt;&gt;0,"",'Base de données'!$B1333),""))</f>
        <v/>
      </c>
      <c r="M1333" s="39" t="str">
        <f>IF(M$1&gt;$AE$1,"-",IFERROR(IF(DATEDIF('Base de données'!$A1333,M$1,"d")&lt;&gt;0,"",'Base de données'!$B1333),""))</f>
        <v/>
      </c>
      <c r="N1333" s="39" t="str">
        <f>IF(N$1&gt;$AE$1,"-",IFERROR(IF(DATEDIF('Base de données'!$A1333,N$1,"d")&lt;&gt;0,"",'Base de données'!$B1333),""))</f>
        <v/>
      </c>
      <c r="O1333" s="39" t="str">
        <f>IF(O$1&gt;$AE$1,"-",IFERROR(IF(DATEDIF('Base de données'!$A1333,O$1,"d")&lt;&gt;0,"",'Base de données'!$B1333),""))</f>
        <v>8GBTA</v>
      </c>
      <c r="P1333" s="39" t="str">
        <f>IF(P$1&gt;$AE$1,"-",IFERROR(IF(DATEDIF('Base de données'!$A1333,P$1,"d")&lt;&gt;0,"",'Base de données'!$B1333),""))</f>
        <v/>
      </c>
      <c r="Q1333" s="39" t="str">
        <f>IF(Q$1&gt;$AE$1,"-",IFERROR(IF(DATEDIF('Base de données'!$A1333,Q$1,"d")&lt;&gt;0,"",'Base de données'!$B1333),""))</f>
        <v/>
      </c>
      <c r="R1333" s="39" t="str">
        <f>IF(R$1&gt;$AE$1,"-",IFERROR(IF(DATEDIF('Base de données'!$A1333,R$1,"d")&lt;&gt;0,"",'Base de données'!$B1333),""))</f>
        <v/>
      </c>
      <c r="S1333" s="39" t="str">
        <f>IF(S$1&gt;$AE$1,"-",IFERROR(IF(DATEDIF('Base de données'!$A1333,S$1,"d")&lt;&gt;0,"",'Base de données'!$B1333),""))</f>
        <v/>
      </c>
      <c r="T1333" s="39" t="str">
        <f>IF(T$1&gt;$AE$1,"-",IFERROR(IF(DATEDIF('Base de données'!$A1333,T$1,"d")&lt;&gt;0,"",'Base de données'!$B1333),""))</f>
        <v/>
      </c>
      <c r="U1333" s="39" t="str">
        <f>IF(U$1&gt;$AE$1,"-",IFERROR(IF(DATEDIF('Base de données'!$A1333,U$1,"d")&lt;&gt;0,"",'Base de données'!$B1333),""))</f>
        <v/>
      </c>
      <c r="V1333" s="39" t="str">
        <f>IF(V$1&gt;$AE$1,"-",IFERROR(IF(DATEDIF('Base de données'!$A1333,V$1,"d")&lt;&gt;0,"",'Base de données'!$B1333),""))</f>
        <v/>
      </c>
      <c r="W1333" s="34"/>
      <c r="X1333" s="30" t="str">
        <f>'Base de données'!$C1333&amp;" "&amp;'Base de données'!$D1333</f>
        <v>Julien Claude</v>
      </c>
      <c r="Y1333" s="31">
        <f>COUNTIF('Base de données'!$B:$B,'Base de données'!$B1333)</f>
        <v>7</v>
      </c>
      <c r="AA1333" s="87" cm="1">
        <f t="array" aca="1" ref="AA1333" ca="1">INDIRECT("'Base de données'!A" &amp; ROW(Y1333))</f>
        <v>45778</v>
      </c>
      <c r="AB1333" s="51" t="str" cm="1">
        <f t="array" aca="1" ref="AB1333" ca="1">INDIRECT("'Base de données'!B" &amp; ROW(Z1333))</f>
        <v>8GBTA</v>
      </c>
    </row>
    <row r="1334" spans="1:28" x14ac:dyDescent="0.3">
      <c r="A1334" s="41" t="str">
        <f ca="1">IF(IF(AND($B1334&lt;&gt;"-",$B1334=$E1334),"Entrée et sortie","-")="Entrée et sortie",'Base de données'!$B1334,"-")</f>
        <v>-</v>
      </c>
      <c r="B1334" s="41" t="str">
        <f t="shared" ca="1" si="83"/>
        <v>-</v>
      </c>
      <c r="C1334" s="41" t="str">
        <f t="shared" ca="1" si="84"/>
        <v>-</v>
      </c>
      <c r="D1334" s="41" t="str">
        <f>IF($F1334="sortie en cours d'année",'Base de données'!$B1334,"-")</f>
        <v>-</v>
      </c>
      <c r="E1334" s="41" t="str">
        <f>IF($H1334="entrée en cours d'année",'Base de données'!$B1334,"-")</f>
        <v>-</v>
      </c>
      <c r="F1334" s="37" t="str">
        <f t="shared" si="81"/>
        <v/>
      </c>
      <c r="G1334" s="37" t="str">
        <f>IF($J1334="mouvement",_xlfn.XLOOKUP('Base de données'!$B1334,$V:$V,$V:$V,0),"")</f>
        <v/>
      </c>
      <c r="H1334" s="37" t="str">
        <f t="shared" si="82"/>
        <v/>
      </c>
      <c r="I1334" s="37" t="str">
        <f>IF($J1334="mouvement",_xlfn.XLOOKUP('Base de données'!$B1334,$K:$K,$K:$K,0),"")</f>
        <v/>
      </c>
      <c r="J1334" s="38" t="str">
        <f>IF(AND(Y1334&lt;&gt;MAX(Y:Y),COUNTIF(K1334:V1334,'Base de données'!$B1334)&gt;0),"mouvement","")</f>
        <v/>
      </c>
      <c r="K1334" s="39" t="str">
        <f>IF(K$1&gt;$AE$1,"-",IFERROR(IF(DATEDIF('Base de données'!$A1334,K$1,"d")&lt;&gt;0,"",'Base de données'!$B1334),""))</f>
        <v/>
      </c>
      <c r="L1334" s="39" t="str">
        <f>IF(L$1&gt;$AE$1,"-",IFERROR(IF(DATEDIF('Base de données'!$A1334,L$1,"d")&lt;&gt;0,"",'Base de données'!$B1334),""))</f>
        <v/>
      </c>
      <c r="M1334" s="39" t="str">
        <f>IF(M$1&gt;$AE$1,"-",IFERROR(IF(DATEDIF('Base de données'!$A1334,M$1,"d")&lt;&gt;0,"",'Base de données'!$B1334),""))</f>
        <v/>
      </c>
      <c r="N1334" s="39" t="str">
        <f>IF(N$1&gt;$AE$1,"-",IFERROR(IF(DATEDIF('Base de données'!$A1334,N$1,"d")&lt;&gt;0,"",'Base de données'!$B1334),""))</f>
        <v/>
      </c>
      <c r="O1334" s="39" t="str">
        <f>IF(O$1&gt;$AE$1,"-",IFERROR(IF(DATEDIF('Base de données'!$A1334,O$1,"d")&lt;&gt;0,"",'Base de données'!$B1334),""))</f>
        <v>P610F</v>
      </c>
      <c r="P1334" s="39" t="str">
        <f>IF(P$1&gt;$AE$1,"-",IFERROR(IF(DATEDIF('Base de données'!$A1334,P$1,"d")&lt;&gt;0,"",'Base de données'!$B1334),""))</f>
        <v/>
      </c>
      <c r="Q1334" s="39" t="str">
        <f>IF(Q$1&gt;$AE$1,"-",IFERROR(IF(DATEDIF('Base de données'!$A1334,Q$1,"d")&lt;&gt;0,"",'Base de données'!$B1334),""))</f>
        <v/>
      </c>
      <c r="R1334" s="39" t="str">
        <f>IF(R$1&gt;$AE$1,"-",IFERROR(IF(DATEDIF('Base de données'!$A1334,R$1,"d")&lt;&gt;0,"",'Base de données'!$B1334),""))</f>
        <v/>
      </c>
      <c r="S1334" s="39" t="str">
        <f>IF(S$1&gt;$AE$1,"-",IFERROR(IF(DATEDIF('Base de données'!$A1334,S$1,"d")&lt;&gt;0,"",'Base de données'!$B1334),""))</f>
        <v/>
      </c>
      <c r="T1334" s="39" t="str">
        <f>IF(T$1&gt;$AE$1,"-",IFERROR(IF(DATEDIF('Base de données'!$A1334,T$1,"d")&lt;&gt;0,"",'Base de données'!$B1334),""))</f>
        <v/>
      </c>
      <c r="U1334" s="39" t="str">
        <f>IF(U$1&gt;$AE$1,"-",IFERROR(IF(DATEDIF('Base de données'!$A1334,U$1,"d")&lt;&gt;0,"",'Base de données'!$B1334),""))</f>
        <v/>
      </c>
      <c r="V1334" s="39" t="str">
        <f>IF(V$1&gt;$AE$1,"-",IFERROR(IF(DATEDIF('Base de données'!$A1334,V$1,"d")&lt;&gt;0,"",'Base de données'!$B1334),""))</f>
        <v/>
      </c>
      <c r="W1334" s="34"/>
      <c r="X1334" s="30" t="str">
        <f>'Base de données'!$C1334&amp;" "&amp;'Base de données'!$D1334</f>
        <v>Carlier Bertrand</v>
      </c>
      <c r="Y1334" s="31">
        <f>COUNTIF('Base de données'!$B:$B,'Base de données'!$B1334)</f>
        <v>12</v>
      </c>
      <c r="AA1334" s="87" cm="1">
        <f t="array" aca="1" ref="AA1334" ca="1">INDIRECT("'Base de données'!A" &amp; ROW(Y1334))</f>
        <v>45778</v>
      </c>
      <c r="AB1334" s="51" t="str" cm="1">
        <f t="array" aca="1" ref="AB1334" ca="1">INDIRECT("'Base de données'!B" &amp; ROW(Z1334))</f>
        <v>P610F</v>
      </c>
    </row>
    <row r="1335" spans="1:28" x14ac:dyDescent="0.3">
      <c r="A1335" s="41" t="str">
        <f ca="1">IF(IF(AND($B1335&lt;&gt;"-",$B1335=$E1335),"Entrée et sortie","-")="Entrée et sortie",'Base de données'!$B1335,"-")</f>
        <v>-</v>
      </c>
      <c r="B1335" s="41" t="str">
        <f t="shared" ca="1" si="83"/>
        <v>-</v>
      </c>
      <c r="C1335" s="41" t="str">
        <f t="shared" ca="1" si="84"/>
        <v>-</v>
      </c>
      <c r="D1335" s="41" t="str">
        <f>IF($F1335="sortie en cours d'année",'Base de données'!$B1335,"-")</f>
        <v>-</v>
      </c>
      <c r="E1335" s="41" t="str">
        <f>IF($H1335="entrée en cours d'année",'Base de données'!$B1335,"-")</f>
        <v>-</v>
      </c>
      <c r="F1335" s="37" t="str">
        <f t="shared" si="81"/>
        <v/>
      </c>
      <c r="G1335" s="37" t="str">
        <f>IF($J1335="mouvement",_xlfn.XLOOKUP('Base de données'!$B1335,$V:$V,$V:$V,0),"")</f>
        <v/>
      </c>
      <c r="H1335" s="37" t="str">
        <f t="shared" si="82"/>
        <v/>
      </c>
      <c r="I1335" s="37" t="str">
        <f>IF($J1335="mouvement",_xlfn.XLOOKUP('Base de données'!$B1335,$K:$K,$K:$K,0),"")</f>
        <v/>
      </c>
      <c r="J1335" s="38" t="str">
        <f>IF(AND(Y1335&lt;&gt;MAX(Y:Y),COUNTIF(K1335:V1335,'Base de données'!$B1335)&gt;0),"mouvement","")</f>
        <v/>
      </c>
      <c r="K1335" s="39" t="str">
        <f>IF(K$1&gt;$AE$1,"-",IFERROR(IF(DATEDIF('Base de données'!$A1335,K$1,"d")&lt;&gt;0,"",'Base de données'!$B1335),""))</f>
        <v/>
      </c>
      <c r="L1335" s="39" t="str">
        <f>IF(L$1&gt;$AE$1,"-",IFERROR(IF(DATEDIF('Base de données'!$A1335,L$1,"d")&lt;&gt;0,"",'Base de données'!$B1335),""))</f>
        <v/>
      </c>
      <c r="M1335" s="39" t="str">
        <f>IF(M$1&gt;$AE$1,"-",IFERROR(IF(DATEDIF('Base de données'!$A1335,M$1,"d")&lt;&gt;0,"",'Base de données'!$B1335),""))</f>
        <v/>
      </c>
      <c r="N1335" s="39" t="str">
        <f>IF(N$1&gt;$AE$1,"-",IFERROR(IF(DATEDIF('Base de données'!$A1335,N$1,"d")&lt;&gt;0,"",'Base de données'!$B1335),""))</f>
        <v/>
      </c>
      <c r="O1335" s="39" t="str">
        <f>IF(O$1&gt;$AE$1,"-",IFERROR(IF(DATEDIF('Base de données'!$A1335,O$1,"d")&lt;&gt;0,"",'Base de données'!$B1335),""))</f>
        <v>ZCARB</v>
      </c>
      <c r="P1335" s="39" t="str">
        <f>IF(P$1&gt;$AE$1,"-",IFERROR(IF(DATEDIF('Base de données'!$A1335,P$1,"d")&lt;&gt;0,"",'Base de données'!$B1335),""))</f>
        <v/>
      </c>
      <c r="Q1335" s="39" t="str">
        <f>IF(Q$1&gt;$AE$1,"-",IFERROR(IF(DATEDIF('Base de données'!$A1335,Q$1,"d")&lt;&gt;0,"",'Base de données'!$B1335),""))</f>
        <v/>
      </c>
      <c r="R1335" s="39" t="str">
        <f>IF(R$1&gt;$AE$1,"-",IFERROR(IF(DATEDIF('Base de données'!$A1335,R$1,"d")&lt;&gt;0,"",'Base de données'!$B1335),""))</f>
        <v/>
      </c>
      <c r="S1335" s="39" t="str">
        <f>IF(S$1&gt;$AE$1,"-",IFERROR(IF(DATEDIF('Base de données'!$A1335,S$1,"d")&lt;&gt;0,"",'Base de données'!$B1335),""))</f>
        <v/>
      </c>
      <c r="T1335" s="39" t="str">
        <f>IF(T$1&gt;$AE$1,"-",IFERROR(IF(DATEDIF('Base de données'!$A1335,T$1,"d")&lt;&gt;0,"",'Base de données'!$B1335),""))</f>
        <v/>
      </c>
      <c r="U1335" s="39" t="str">
        <f>IF(U$1&gt;$AE$1,"-",IFERROR(IF(DATEDIF('Base de données'!$A1335,U$1,"d")&lt;&gt;0,"",'Base de données'!$B1335),""))</f>
        <v/>
      </c>
      <c r="V1335" s="39" t="str">
        <f>IF(V$1&gt;$AE$1,"-",IFERROR(IF(DATEDIF('Base de données'!$A1335,V$1,"d")&lt;&gt;0,"",'Base de données'!$B1335),""))</f>
        <v/>
      </c>
      <c r="W1335" s="34"/>
      <c r="X1335" s="30" t="str">
        <f>'Base de données'!$C1335&amp;" "&amp;'Base de données'!$D1335</f>
        <v>Blanchard Julien</v>
      </c>
      <c r="Y1335" s="31">
        <f>COUNTIF('Base de données'!$B:$B,'Base de données'!$B1335)</f>
        <v>12</v>
      </c>
      <c r="AA1335" s="87" cm="1">
        <f t="array" aca="1" ref="AA1335" ca="1">INDIRECT("'Base de données'!A" &amp; ROW(Y1335))</f>
        <v>45778</v>
      </c>
      <c r="AB1335" s="51" t="str" cm="1">
        <f t="array" aca="1" ref="AB1335" ca="1">INDIRECT("'Base de données'!B" &amp; ROW(Z1335))</f>
        <v>ZCARB</v>
      </c>
    </row>
    <row r="1336" spans="1:28" x14ac:dyDescent="0.3">
      <c r="A1336" s="41" t="str">
        <f ca="1">IF(IF(AND($B1336&lt;&gt;"-",$B1336=$E1336),"Entrée et sortie","-")="Entrée et sortie",'Base de données'!$B1336,"-")</f>
        <v>-</v>
      </c>
      <c r="B1336" s="41" t="str">
        <f t="shared" ca="1" si="83"/>
        <v>-</v>
      </c>
      <c r="C1336" s="41" t="str">
        <f t="shared" ca="1" si="84"/>
        <v>-</v>
      </c>
      <c r="D1336" s="41" t="str">
        <f>IF($F1336="sortie en cours d'année",'Base de données'!$B1336,"-")</f>
        <v>-</v>
      </c>
      <c r="E1336" s="41" t="str">
        <f>IF($H1336="entrée en cours d'année",'Base de données'!$B1336,"-")</f>
        <v>-</v>
      </c>
      <c r="F1336" s="37" t="str">
        <f t="shared" si="81"/>
        <v/>
      </c>
      <c r="G1336" s="37" t="str">
        <f>IF($J1336="mouvement",_xlfn.XLOOKUP('Base de données'!$B1336,$V:$V,$V:$V,0),"")</f>
        <v/>
      </c>
      <c r="H1336" s="37" t="str">
        <f t="shared" si="82"/>
        <v/>
      </c>
      <c r="I1336" s="37" t="str">
        <f>IF($J1336="mouvement",_xlfn.XLOOKUP('Base de données'!$B1336,$K:$K,$K:$K,0),"")</f>
        <v/>
      </c>
      <c r="J1336" s="38" t="str">
        <f>IF(AND(Y1336&lt;&gt;MAX(Y:Y),COUNTIF(K1336:V1336,'Base de données'!$B1336)&gt;0),"mouvement","")</f>
        <v/>
      </c>
      <c r="K1336" s="39" t="str">
        <f>IF(K$1&gt;$AE$1,"-",IFERROR(IF(DATEDIF('Base de données'!$A1336,K$1,"d")&lt;&gt;0,"",'Base de données'!$B1336),""))</f>
        <v/>
      </c>
      <c r="L1336" s="39" t="str">
        <f>IF(L$1&gt;$AE$1,"-",IFERROR(IF(DATEDIF('Base de données'!$A1336,L$1,"d")&lt;&gt;0,"",'Base de données'!$B1336),""))</f>
        <v/>
      </c>
      <c r="M1336" s="39" t="str">
        <f>IF(M$1&gt;$AE$1,"-",IFERROR(IF(DATEDIF('Base de données'!$A1336,M$1,"d")&lt;&gt;0,"",'Base de données'!$B1336),""))</f>
        <v/>
      </c>
      <c r="N1336" s="39" t="str">
        <f>IF(N$1&gt;$AE$1,"-",IFERROR(IF(DATEDIF('Base de données'!$A1336,N$1,"d")&lt;&gt;0,"",'Base de données'!$B1336),""))</f>
        <v/>
      </c>
      <c r="O1336" s="39" t="str">
        <f>IF(O$1&gt;$AE$1,"-",IFERROR(IF(DATEDIF('Base de données'!$A1336,O$1,"d")&lt;&gt;0,"",'Base de données'!$B1336),""))</f>
        <v>9TUUK</v>
      </c>
      <c r="P1336" s="39" t="str">
        <f>IF(P$1&gt;$AE$1,"-",IFERROR(IF(DATEDIF('Base de données'!$A1336,P$1,"d")&lt;&gt;0,"",'Base de données'!$B1336),""))</f>
        <v/>
      </c>
      <c r="Q1336" s="39" t="str">
        <f>IF(Q$1&gt;$AE$1,"-",IFERROR(IF(DATEDIF('Base de données'!$A1336,Q$1,"d")&lt;&gt;0,"",'Base de données'!$B1336),""))</f>
        <v/>
      </c>
      <c r="R1336" s="39" t="str">
        <f>IF(R$1&gt;$AE$1,"-",IFERROR(IF(DATEDIF('Base de données'!$A1336,R$1,"d")&lt;&gt;0,"",'Base de données'!$B1336),""))</f>
        <v/>
      </c>
      <c r="S1336" s="39" t="str">
        <f>IF(S$1&gt;$AE$1,"-",IFERROR(IF(DATEDIF('Base de données'!$A1336,S$1,"d")&lt;&gt;0,"",'Base de données'!$B1336),""))</f>
        <v/>
      </c>
      <c r="T1336" s="39" t="str">
        <f>IF(T$1&gt;$AE$1,"-",IFERROR(IF(DATEDIF('Base de données'!$A1336,T$1,"d")&lt;&gt;0,"",'Base de données'!$B1336),""))</f>
        <v/>
      </c>
      <c r="U1336" s="39" t="str">
        <f>IF(U$1&gt;$AE$1,"-",IFERROR(IF(DATEDIF('Base de données'!$A1336,U$1,"d")&lt;&gt;0,"",'Base de données'!$B1336),""))</f>
        <v/>
      </c>
      <c r="V1336" s="39" t="str">
        <f>IF(V$1&gt;$AE$1,"-",IFERROR(IF(DATEDIF('Base de données'!$A1336,V$1,"d")&lt;&gt;0,"",'Base de données'!$B1336),""))</f>
        <v/>
      </c>
      <c r="W1336" s="34"/>
      <c r="X1336" s="30" t="str">
        <f>'Base de données'!$C1336&amp;" "&amp;'Base de données'!$D1336</f>
        <v>Paul Nicolas</v>
      </c>
      <c r="Y1336" s="31">
        <f>COUNTIF('Base de données'!$B:$B,'Base de données'!$B1336)</f>
        <v>12</v>
      </c>
      <c r="AA1336" s="87" cm="1">
        <f t="array" aca="1" ref="AA1336" ca="1">INDIRECT("'Base de données'!A" &amp; ROW(Y1336))</f>
        <v>45778</v>
      </c>
      <c r="AB1336" s="51" t="str" cm="1">
        <f t="array" aca="1" ref="AB1336" ca="1">INDIRECT("'Base de données'!B" &amp; ROW(Z1336))</f>
        <v>9TUUK</v>
      </c>
    </row>
    <row r="1337" spans="1:28" x14ac:dyDescent="0.3">
      <c r="A1337" s="41" t="str">
        <f ca="1">IF(IF(AND($B1337&lt;&gt;"-",$B1337=$E1337),"Entrée et sortie","-")="Entrée et sortie",'Base de données'!$B1337,"-")</f>
        <v>-</v>
      </c>
      <c r="B1337" s="41" t="str">
        <f t="shared" ca="1" si="83"/>
        <v>-</v>
      </c>
      <c r="C1337" s="41" t="str">
        <f t="shared" ca="1" si="84"/>
        <v>-</v>
      </c>
      <c r="D1337" s="41" t="str">
        <f>IF($F1337="sortie en cours d'année",'Base de données'!$B1337,"-")</f>
        <v>-</v>
      </c>
      <c r="E1337" s="41" t="str">
        <f>IF($H1337="entrée en cours d'année",'Base de données'!$B1337,"-")</f>
        <v>-</v>
      </c>
      <c r="F1337" s="37" t="str">
        <f t="shared" si="81"/>
        <v/>
      </c>
      <c r="G1337" s="37" t="str">
        <f>IF($J1337="mouvement",_xlfn.XLOOKUP('Base de données'!$B1337,$V:$V,$V:$V,0),"")</f>
        <v/>
      </c>
      <c r="H1337" s="37" t="str">
        <f t="shared" si="82"/>
        <v/>
      </c>
      <c r="I1337" s="37" t="str">
        <f>IF($J1337="mouvement",_xlfn.XLOOKUP('Base de données'!$B1337,$K:$K,$K:$K,0),"")</f>
        <v/>
      </c>
      <c r="J1337" s="38" t="str">
        <f>IF(AND(Y1337&lt;&gt;MAX(Y:Y),COUNTIF(K1337:V1337,'Base de données'!$B1337)&gt;0),"mouvement","")</f>
        <v/>
      </c>
      <c r="K1337" s="39" t="str">
        <f>IF(K$1&gt;$AE$1,"-",IFERROR(IF(DATEDIF('Base de données'!$A1337,K$1,"d")&lt;&gt;0,"",'Base de données'!$B1337),""))</f>
        <v/>
      </c>
      <c r="L1337" s="39" t="str">
        <f>IF(L$1&gt;$AE$1,"-",IFERROR(IF(DATEDIF('Base de données'!$A1337,L$1,"d")&lt;&gt;0,"",'Base de données'!$B1337),""))</f>
        <v/>
      </c>
      <c r="M1337" s="39" t="str">
        <f>IF(M$1&gt;$AE$1,"-",IFERROR(IF(DATEDIF('Base de données'!$A1337,M$1,"d")&lt;&gt;0,"",'Base de données'!$B1337),""))</f>
        <v/>
      </c>
      <c r="N1337" s="39" t="str">
        <f>IF(N$1&gt;$AE$1,"-",IFERROR(IF(DATEDIF('Base de données'!$A1337,N$1,"d")&lt;&gt;0,"",'Base de données'!$B1337),""))</f>
        <v/>
      </c>
      <c r="O1337" s="39" t="str">
        <f>IF(O$1&gt;$AE$1,"-",IFERROR(IF(DATEDIF('Base de données'!$A1337,O$1,"d")&lt;&gt;0,"",'Base de données'!$B1337),""))</f>
        <v>IETO7</v>
      </c>
      <c r="P1337" s="39" t="str">
        <f>IF(P$1&gt;$AE$1,"-",IFERROR(IF(DATEDIF('Base de données'!$A1337,P$1,"d")&lt;&gt;0,"",'Base de données'!$B1337),""))</f>
        <v/>
      </c>
      <c r="Q1337" s="39" t="str">
        <f>IF(Q$1&gt;$AE$1,"-",IFERROR(IF(DATEDIF('Base de données'!$A1337,Q$1,"d")&lt;&gt;0,"",'Base de données'!$B1337),""))</f>
        <v/>
      </c>
      <c r="R1337" s="39" t="str">
        <f>IF(R$1&gt;$AE$1,"-",IFERROR(IF(DATEDIF('Base de données'!$A1337,R$1,"d")&lt;&gt;0,"",'Base de données'!$B1337),""))</f>
        <v/>
      </c>
      <c r="S1337" s="39" t="str">
        <f>IF(S$1&gt;$AE$1,"-",IFERROR(IF(DATEDIF('Base de données'!$A1337,S$1,"d")&lt;&gt;0,"",'Base de données'!$B1337),""))</f>
        <v/>
      </c>
      <c r="T1337" s="39" t="str">
        <f>IF(T$1&gt;$AE$1,"-",IFERROR(IF(DATEDIF('Base de données'!$A1337,T$1,"d")&lt;&gt;0,"",'Base de données'!$B1337),""))</f>
        <v/>
      </c>
      <c r="U1337" s="39" t="str">
        <f>IF(U$1&gt;$AE$1,"-",IFERROR(IF(DATEDIF('Base de données'!$A1337,U$1,"d")&lt;&gt;0,"",'Base de données'!$B1337),""))</f>
        <v/>
      </c>
      <c r="V1337" s="39" t="str">
        <f>IF(V$1&gt;$AE$1,"-",IFERROR(IF(DATEDIF('Base de données'!$A1337,V$1,"d")&lt;&gt;0,"",'Base de données'!$B1337),""))</f>
        <v/>
      </c>
      <c r="W1337" s="34"/>
      <c r="X1337" s="30" t="str">
        <f>'Base de données'!$C1337&amp;" "&amp;'Base de données'!$D1337</f>
        <v>Chevalier Étienne</v>
      </c>
      <c r="Y1337" s="31">
        <f>COUNTIF('Base de données'!$B:$B,'Base de données'!$B1337)</f>
        <v>12</v>
      </c>
      <c r="AA1337" s="87" cm="1">
        <f t="array" aca="1" ref="AA1337" ca="1">INDIRECT("'Base de données'!A" &amp; ROW(Y1337))</f>
        <v>45778</v>
      </c>
      <c r="AB1337" s="51" t="str" cm="1">
        <f t="array" aca="1" ref="AB1337" ca="1">INDIRECT("'Base de données'!B" &amp; ROW(Z1337))</f>
        <v>IETO7</v>
      </c>
    </row>
    <row r="1338" spans="1:28" x14ac:dyDescent="0.3">
      <c r="A1338" s="41" t="str">
        <f ca="1">IF(IF(AND($B1338&lt;&gt;"-",$B1338=$E1338),"Entrée et sortie","-")="Entrée et sortie",'Base de données'!$B1338,"-")</f>
        <v>-</v>
      </c>
      <c r="B1338" s="41" t="str">
        <f t="shared" ca="1" si="83"/>
        <v>-</v>
      </c>
      <c r="C1338" s="41" t="str">
        <f t="shared" ca="1" si="84"/>
        <v>-</v>
      </c>
      <c r="D1338" s="41" t="str">
        <f>IF($F1338="sortie en cours d'année",'Base de données'!$B1338,"-")</f>
        <v>-</v>
      </c>
      <c r="E1338" s="41" t="str">
        <f>IF($H1338="entrée en cours d'année",'Base de données'!$B1338,"-")</f>
        <v>-</v>
      </c>
      <c r="F1338" s="37" t="str">
        <f t="shared" si="81"/>
        <v/>
      </c>
      <c r="G1338" s="37" t="str">
        <f>IF($J1338="mouvement",_xlfn.XLOOKUP('Base de données'!$B1338,$V:$V,$V:$V,0),"")</f>
        <v/>
      </c>
      <c r="H1338" s="37" t="str">
        <f t="shared" si="82"/>
        <v/>
      </c>
      <c r="I1338" s="37" t="str">
        <f>IF($J1338="mouvement",_xlfn.XLOOKUP('Base de données'!$B1338,$K:$K,$K:$K,0),"")</f>
        <v/>
      </c>
      <c r="J1338" s="38" t="str">
        <f>IF(AND(Y1338&lt;&gt;MAX(Y:Y),COUNTIF(K1338:V1338,'Base de données'!$B1338)&gt;0),"mouvement","")</f>
        <v/>
      </c>
      <c r="K1338" s="39" t="str">
        <f>IF(K$1&gt;$AE$1,"-",IFERROR(IF(DATEDIF('Base de données'!$A1338,K$1,"d")&lt;&gt;0,"",'Base de données'!$B1338),""))</f>
        <v/>
      </c>
      <c r="L1338" s="39" t="str">
        <f>IF(L$1&gt;$AE$1,"-",IFERROR(IF(DATEDIF('Base de données'!$A1338,L$1,"d")&lt;&gt;0,"",'Base de données'!$B1338),""))</f>
        <v/>
      </c>
      <c r="M1338" s="39" t="str">
        <f>IF(M$1&gt;$AE$1,"-",IFERROR(IF(DATEDIF('Base de données'!$A1338,M$1,"d")&lt;&gt;0,"",'Base de données'!$B1338),""))</f>
        <v/>
      </c>
      <c r="N1338" s="39" t="str">
        <f>IF(N$1&gt;$AE$1,"-",IFERROR(IF(DATEDIF('Base de données'!$A1338,N$1,"d")&lt;&gt;0,"",'Base de données'!$B1338),""))</f>
        <v/>
      </c>
      <c r="O1338" s="39" t="str">
        <f>IF(O$1&gt;$AE$1,"-",IFERROR(IF(DATEDIF('Base de données'!$A1338,O$1,"d")&lt;&gt;0,"",'Base de données'!$B1338),""))</f>
        <v>ZRYVY</v>
      </c>
      <c r="P1338" s="39" t="str">
        <f>IF(P$1&gt;$AE$1,"-",IFERROR(IF(DATEDIF('Base de données'!$A1338,P$1,"d")&lt;&gt;0,"",'Base de données'!$B1338),""))</f>
        <v/>
      </c>
      <c r="Q1338" s="39" t="str">
        <f>IF(Q$1&gt;$AE$1,"-",IFERROR(IF(DATEDIF('Base de données'!$A1338,Q$1,"d")&lt;&gt;0,"",'Base de données'!$B1338),""))</f>
        <v/>
      </c>
      <c r="R1338" s="39" t="str">
        <f>IF(R$1&gt;$AE$1,"-",IFERROR(IF(DATEDIF('Base de données'!$A1338,R$1,"d")&lt;&gt;0,"",'Base de données'!$B1338),""))</f>
        <v/>
      </c>
      <c r="S1338" s="39" t="str">
        <f>IF(S$1&gt;$AE$1,"-",IFERROR(IF(DATEDIF('Base de données'!$A1338,S$1,"d")&lt;&gt;0,"",'Base de données'!$B1338),""))</f>
        <v/>
      </c>
      <c r="T1338" s="39" t="str">
        <f>IF(T$1&gt;$AE$1,"-",IFERROR(IF(DATEDIF('Base de données'!$A1338,T$1,"d")&lt;&gt;0,"",'Base de données'!$B1338),""))</f>
        <v/>
      </c>
      <c r="U1338" s="39" t="str">
        <f>IF(U$1&gt;$AE$1,"-",IFERROR(IF(DATEDIF('Base de données'!$A1338,U$1,"d")&lt;&gt;0,"",'Base de données'!$B1338),""))</f>
        <v/>
      </c>
      <c r="V1338" s="39" t="str">
        <f>IF(V$1&gt;$AE$1,"-",IFERROR(IF(DATEDIF('Base de données'!$A1338,V$1,"d")&lt;&gt;0,"",'Base de données'!$B1338),""))</f>
        <v/>
      </c>
      <c r="W1338" s="34"/>
      <c r="X1338" s="30" t="str">
        <f>'Base de données'!$C1338&amp;" "&amp;'Base de données'!$D1338</f>
        <v>Chauvin Adrienne</v>
      </c>
      <c r="Y1338" s="31">
        <f>COUNTIF('Base de données'!$B:$B,'Base de données'!$B1338)</f>
        <v>12</v>
      </c>
      <c r="AA1338" s="87" cm="1">
        <f t="array" aca="1" ref="AA1338" ca="1">INDIRECT("'Base de données'!A" &amp; ROW(Y1338))</f>
        <v>45778</v>
      </c>
      <c r="AB1338" s="51" t="str" cm="1">
        <f t="array" aca="1" ref="AB1338" ca="1">INDIRECT("'Base de données'!B" &amp; ROW(Z1338))</f>
        <v>ZRYVY</v>
      </c>
    </row>
    <row r="1339" spans="1:28" x14ac:dyDescent="0.3">
      <c r="A1339" s="41" t="str">
        <f ca="1">IF(IF(AND($B1339&lt;&gt;"-",$B1339=$E1339),"Entrée et sortie","-")="Entrée et sortie",'Base de données'!$B1339,"-")</f>
        <v>-</v>
      </c>
      <c r="B1339" s="41" t="str">
        <f t="shared" ca="1" si="83"/>
        <v>-</v>
      </c>
      <c r="C1339" s="41" t="str">
        <f t="shared" ca="1" si="84"/>
        <v>-</v>
      </c>
      <c r="D1339" s="41" t="str">
        <f>IF($F1339="sortie en cours d'année",'Base de données'!$B1339,"-")</f>
        <v>-</v>
      </c>
      <c r="E1339" s="41" t="str">
        <f>IF($H1339="entrée en cours d'année",'Base de données'!$B1339,"-")</f>
        <v>-</v>
      </c>
      <c r="F1339" s="37" t="str">
        <f t="shared" si="81"/>
        <v/>
      </c>
      <c r="G1339" s="37" t="str">
        <f>IF($J1339="mouvement",_xlfn.XLOOKUP('Base de données'!$B1339,$V:$V,$V:$V,0),"")</f>
        <v/>
      </c>
      <c r="H1339" s="37" t="str">
        <f t="shared" si="82"/>
        <v/>
      </c>
      <c r="I1339" s="37" t="str">
        <f>IF($J1339="mouvement",_xlfn.XLOOKUP('Base de données'!$B1339,$K:$K,$K:$K,0),"")</f>
        <v/>
      </c>
      <c r="J1339" s="38" t="str">
        <f>IF(AND(Y1339&lt;&gt;MAX(Y:Y),COUNTIF(K1339:V1339,'Base de données'!$B1339)&gt;0),"mouvement","")</f>
        <v/>
      </c>
      <c r="K1339" s="39" t="str">
        <f>IF(K$1&gt;$AE$1,"-",IFERROR(IF(DATEDIF('Base de données'!$A1339,K$1,"d")&lt;&gt;0,"",'Base de données'!$B1339),""))</f>
        <v/>
      </c>
      <c r="L1339" s="39" t="str">
        <f>IF(L$1&gt;$AE$1,"-",IFERROR(IF(DATEDIF('Base de données'!$A1339,L$1,"d")&lt;&gt;0,"",'Base de données'!$B1339),""))</f>
        <v/>
      </c>
      <c r="M1339" s="39" t="str">
        <f>IF(M$1&gt;$AE$1,"-",IFERROR(IF(DATEDIF('Base de données'!$A1339,M$1,"d")&lt;&gt;0,"",'Base de données'!$B1339),""))</f>
        <v/>
      </c>
      <c r="N1339" s="39" t="str">
        <f>IF(N$1&gt;$AE$1,"-",IFERROR(IF(DATEDIF('Base de données'!$A1339,N$1,"d")&lt;&gt;0,"",'Base de données'!$B1339),""))</f>
        <v/>
      </c>
      <c r="O1339" s="39" t="str">
        <f>IF(O$1&gt;$AE$1,"-",IFERROR(IF(DATEDIF('Base de données'!$A1339,O$1,"d")&lt;&gt;0,"",'Base de données'!$B1339),""))</f>
        <v>URFCR</v>
      </c>
      <c r="P1339" s="39" t="str">
        <f>IF(P$1&gt;$AE$1,"-",IFERROR(IF(DATEDIF('Base de données'!$A1339,P$1,"d")&lt;&gt;0,"",'Base de données'!$B1339),""))</f>
        <v/>
      </c>
      <c r="Q1339" s="39" t="str">
        <f>IF(Q$1&gt;$AE$1,"-",IFERROR(IF(DATEDIF('Base de données'!$A1339,Q$1,"d")&lt;&gt;0,"",'Base de données'!$B1339),""))</f>
        <v/>
      </c>
      <c r="R1339" s="39" t="str">
        <f>IF(R$1&gt;$AE$1,"-",IFERROR(IF(DATEDIF('Base de données'!$A1339,R$1,"d")&lt;&gt;0,"",'Base de données'!$B1339),""))</f>
        <v/>
      </c>
      <c r="S1339" s="39" t="str">
        <f>IF(S$1&gt;$AE$1,"-",IFERROR(IF(DATEDIF('Base de données'!$A1339,S$1,"d")&lt;&gt;0,"",'Base de données'!$B1339),""))</f>
        <v/>
      </c>
      <c r="T1339" s="39" t="str">
        <f>IF(T$1&gt;$AE$1,"-",IFERROR(IF(DATEDIF('Base de données'!$A1339,T$1,"d")&lt;&gt;0,"",'Base de données'!$B1339),""))</f>
        <v/>
      </c>
      <c r="U1339" s="39" t="str">
        <f>IF(U$1&gt;$AE$1,"-",IFERROR(IF(DATEDIF('Base de données'!$A1339,U$1,"d")&lt;&gt;0,"",'Base de données'!$B1339),""))</f>
        <v/>
      </c>
      <c r="V1339" s="39" t="str">
        <f>IF(V$1&gt;$AE$1,"-",IFERROR(IF(DATEDIF('Base de données'!$A1339,V$1,"d")&lt;&gt;0,"",'Base de données'!$B1339),""))</f>
        <v/>
      </c>
      <c r="W1339" s="34"/>
      <c r="X1339" s="30" t="str">
        <f>'Base de données'!$C1339&amp;" "&amp;'Base de données'!$D1339</f>
        <v>Foucher Aimé</v>
      </c>
      <c r="Y1339" s="31">
        <f>COUNTIF('Base de données'!$B:$B,'Base de données'!$B1339)</f>
        <v>12</v>
      </c>
      <c r="AA1339" s="87" cm="1">
        <f t="array" aca="1" ref="AA1339" ca="1">INDIRECT("'Base de données'!A" &amp; ROW(Y1339))</f>
        <v>45778</v>
      </c>
      <c r="AB1339" s="51" t="str" cm="1">
        <f t="array" aca="1" ref="AB1339" ca="1">INDIRECT("'Base de données'!B" &amp; ROW(Z1339))</f>
        <v>URFCR</v>
      </c>
    </row>
    <row r="1340" spans="1:28" x14ac:dyDescent="0.3">
      <c r="A1340" s="41" t="str">
        <f ca="1">IF(IF(AND($B1340&lt;&gt;"-",$B1340=$E1340),"Entrée et sortie","-")="Entrée et sortie",'Base de données'!$B1340,"-")</f>
        <v>-</v>
      </c>
      <c r="B1340" s="41" t="str">
        <f t="shared" ca="1" si="83"/>
        <v>-</v>
      </c>
      <c r="C1340" s="41" t="str">
        <f t="shared" ca="1" si="84"/>
        <v>-</v>
      </c>
      <c r="D1340" s="41" t="str">
        <f>IF($F1340="sortie en cours d'année",'Base de données'!$B1340,"-")</f>
        <v>-</v>
      </c>
      <c r="E1340" s="41" t="str">
        <f>IF($H1340="entrée en cours d'année",'Base de données'!$B1340,"-")</f>
        <v>-</v>
      </c>
      <c r="F1340" s="37" t="str">
        <f t="shared" si="81"/>
        <v/>
      </c>
      <c r="G1340" s="37" t="str">
        <f>IF($J1340="mouvement",_xlfn.XLOOKUP('Base de données'!$B1340,$V:$V,$V:$V,0),"")</f>
        <v/>
      </c>
      <c r="H1340" s="37" t="str">
        <f t="shared" si="82"/>
        <v/>
      </c>
      <c r="I1340" s="37" t="str">
        <f>IF($J1340="mouvement",_xlfn.XLOOKUP('Base de données'!$B1340,$K:$K,$K:$K,0),"")</f>
        <v/>
      </c>
      <c r="J1340" s="38" t="str">
        <f>IF(AND(Y1340&lt;&gt;MAX(Y:Y),COUNTIF(K1340:V1340,'Base de données'!$B1340)&gt;0),"mouvement","")</f>
        <v/>
      </c>
      <c r="K1340" s="39" t="str">
        <f>IF(K$1&gt;$AE$1,"-",IFERROR(IF(DATEDIF('Base de données'!$A1340,K$1,"d")&lt;&gt;0,"",'Base de données'!$B1340),""))</f>
        <v/>
      </c>
      <c r="L1340" s="39" t="str">
        <f>IF(L$1&gt;$AE$1,"-",IFERROR(IF(DATEDIF('Base de données'!$A1340,L$1,"d")&lt;&gt;0,"",'Base de données'!$B1340),""))</f>
        <v/>
      </c>
      <c r="M1340" s="39" t="str">
        <f>IF(M$1&gt;$AE$1,"-",IFERROR(IF(DATEDIF('Base de données'!$A1340,M$1,"d")&lt;&gt;0,"",'Base de données'!$B1340),""))</f>
        <v/>
      </c>
      <c r="N1340" s="39" t="str">
        <f>IF(N$1&gt;$AE$1,"-",IFERROR(IF(DATEDIF('Base de données'!$A1340,N$1,"d")&lt;&gt;0,"",'Base de données'!$B1340),""))</f>
        <v/>
      </c>
      <c r="O1340" s="39" t="str">
        <f>IF(O$1&gt;$AE$1,"-",IFERROR(IF(DATEDIF('Base de données'!$A1340,O$1,"d")&lt;&gt;0,"",'Base de données'!$B1340),""))</f>
        <v>NI2P8</v>
      </c>
      <c r="P1340" s="39" t="str">
        <f>IF(P$1&gt;$AE$1,"-",IFERROR(IF(DATEDIF('Base de données'!$A1340,P$1,"d")&lt;&gt;0,"",'Base de données'!$B1340),""))</f>
        <v/>
      </c>
      <c r="Q1340" s="39" t="str">
        <f>IF(Q$1&gt;$AE$1,"-",IFERROR(IF(DATEDIF('Base de données'!$A1340,Q$1,"d")&lt;&gt;0,"",'Base de données'!$B1340),""))</f>
        <v/>
      </c>
      <c r="R1340" s="39" t="str">
        <f>IF(R$1&gt;$AE$1,"-",IFERROR(IF(DATEDIF('Base de données'!$A1340,R$1,"d")&lt;&gt;0,"",'Base de données'!$B1340),""))</f>
        <v/>
      </c>
      <c r="S1340" s="39" t="str">
        <f>IF(S$1&gt;$AE$1,"-",IFERROR(IF(DATEDIF('Base de données'!$A1340,S$1,"d")&lt;&gt;0,"",'Base de données'!$B1340),""))</f>
        <v/>
      </c>
      <c r="T1340" s="39" t="str">
        <f>IF(T$1&gt;$AE$1,"-",IFERROR(IF(DATEDIF('Base de données'!$A1340,T$1,"d")&lt;&gt;0,"",'Base de données'!$B1340),""))</f>
        <v/>
      </c>
      <c r="U1340" s="39" t="str">
        <f>IF(U$1&gt;$AE$1,"-",IFERROR(IF(DATEDIF('Base de données'!$A1340,U$1,"d")&lt;&gt;0,"",'Base de données'!$B1340),""))</f>
        <v/>
      </c>
      <c r="V1340" s="39" t="str">
        <f>IF(V$1&gt;$AE$1,"-",IFERROR(IF(DATEDIF('Base de données'!$A1340,V$1,"d")&lt;&gt;0,"",'Base de données'!$B1340),""))</f>
        <v/>
      </c>
      <c r="W1340" s="34"/>
      <c r="X1340" s="30" t="str">
        <f>'Base de données'!$C1340&amp;" "&amp;'Base de données'!$D1340</f>
        <v>Gautier Anaïs</v>
      </c>
      <c r="Y1340" s="31">
        <f>COUNTIF('Base de données'!$B:$B,'Base de données'!$B1340)</f>
        <v>12</v>
      </c>
      <c r="AA1340" s="87" cm="1">
        <f t="array" aca="1" ref="AA1340" ca="1">INDIRECT("'Base de données'!A" &amp; ROW(Y1340))</f>
        <v>45778</v>
      </c>
      <c r="AB1340" s="51" t="str" cm="1">
        <f t="array" aca="1" ref="AB1340" ca="1">INDIRECT("'Base de données'!B" &amp; ROW(Z1340))</f>
        <v>NI2P8</v>
      </c>
    </row>
    <row r="1341" spans="1:28" x14ac:dyDescent="0.3">
      <c r="A1341" s="41" t="str">
        <f ca="1">IF(IF(AND($B1341&lt;&gt;"-",$B1341=$E1341),"Entrée et sortie","-")="Entrée et sortie",'Base de données'!$B1341,"-")</f>
        <v>-</v>
      </c>
      <c r="B1341" s="41" t="str">
        <f t="shared" ca="1" si="83"/>
        <v>-</v>
      </c>
      <c r="C1341" s="41" t="str">
        <f t="shared" ca="1" si="84"/>
        <v>-</v>
      </c>
      <c r="D1341" s="41" t="str">
        <f>IF($F1341="sortie en cours d'année",'Base de données'!$B1341,"-")</f>
        <v>-</v>
      </c>
      <c r="E1341" s="41" t="str">
        <f>IF($H1341="entrée en cours d'année",'Base de données'!$B1341,"-")</f>
        <v>-</v>
      </c>
      <c r="F1341" s="37" t="str">
        <f t="shared" si="81"/>
        <v/>
      </c>
      <c r="G1341" s="37" t="str">
        <f>IF($J1341="mouvement",_xlfn.XLOOKUP('Base de données'!$B1341,$V:$V,$V:$V,0),"")</f>
        <v/>
      </c>
      <c r="H1341" s="37" t="str">
        <f t="shared" si="82"/>
        <v/>
      </c>
      <c r="I1341" s="37" t="str">
        <f>IF($J1341="mouvement",_xlfn.XLOOKUP('Base de données'!$B1341,$K:$K,$K:$K,0),"")</f>
        <v/>
      </c>
      <c r="J1341" s="38" t="str">
        <f>IF(AND(Y1341&lt;&gt;MAX(Y:Y),COUNTIF(K1341:V1341,'Base de données'!$B1341)&gt;0),"mouvement","")</f>
        <v/>
      </c>
      <c r="K1341" s="39" t="str">
        <f>IF(K$1&gt;$AE$1,"-",IFERROR(IF(DATEDIF('Base de données'!$A1341,K$1,"d")&lt;&gt;0,"",'Base de données'!$B1341),""))</f>
        <v/>
      </c>
      <c r="L1341" s="39" t="str">
        <f>IF(L$1&gt;$AE$1,"-",IFERROR(IF(DATEDIF('Base de données'!$A1341,L$1,"d")&lt;&gt;0,"",'Base de données'!$B1341),""))</f>
        <v/>
      </c>
      <c r="M1341" s="39" t="str">
        <f>IF(M$1&gt;$AE$1,"-",IFERROR(IF(DATEDIF('Base de données'!$A1341,M$1,"d")&lt;&gt;0,"",'Base de données'!$B1341),""))</f>
        <v/>
      </c>
      <c r="N1341" s="39" t="str">
        <f>IF(N$1&gt;$AE$1,"-",IFERROR(IF(DATEDIF('Base de données'!$A1341,N$1,"d")&lt;&gt;0,"",'Base de données'!$B1341),""))</f>
        <v/>
      </c>
      <c r="O1341" s="39" t="str">
        <f>IF(O$1&gt;$AE$1,"-",IFERROR(IF(DATEDIF('Base de données'!$A1341,O$1,"d")&lt;&gt;0,"",'Base de données'!$B1341),""))</f>
        <v>1HV7K</v>
      </c>
      <c r="P1341" s="39" t="str">
        <f>IF(P$1&gt;$AE$1,"-",IFERROR(IF(DATEDIF('Base de données'!$A1341,P$1,"d")&lt;&gt;0,"",'Base de données'!$B1341),""))</f>
        <v/>
      </c>
      <c r="Q1341" s="39" t="str">
        <f>IF(Q$1&gt;$AE$1,"-",IFERROR(IF(DATEDIF('Base de données'!$A1341,Q$1,"d")&lt;&gt;0,"",'Base de données'!$B1341),""))</f>
        <v/>
      </c>
      <c r="R1341" s="39" t="str">
        <f>IF(R$1&gt;$AE$1,"-",IFERROR(IF(DATEDIF('Base de données'!$A1341,R$1,"d")&lt;&gt;0,"",'Base de données'!$B1341),""))</f>
        <v/>
      </c>
      <c r="S1341" s="39" t="str">
        <f>IF(S$1&gt;$AE$1,"-",IFERROR(IF(DATEDIF('Base de données'!$A1341,S$1,"d")&lt;&gt;0,"",'Base de données'!$B1341),""))</f>
        <v/>
      </c>
      <c r="T1341" s="39" t="str">
        <f>IF(T$1&gt;$AE$1,"-",IFERROR(IF(DATEDIF('Base de données'!$A1341,T$1,"d")&lt;&gt;0,"",'Base de données'!$B1341),""))</f>
        <v/>
      </c>
      <c r="U1341" s="39" t="str">
        <f>IF(U$1&gt;$AE$1,"-",IFERROR(IF(DATEDIF('Base de données'!$A1341,U$1,"d")&lt;&gt;0,"",'Base de données'!$B1341),""))</f>
        <v/>
      </c>
      <c r="V1341" s="39" t="str">
        <f>IF(V$1&gt;$AE$1,"-",IFERROR(IF(DATEDIF('Base de données'!$A1341,V$1,"d")&lt;&gt;0,"",'Base de données'!$B1341),""))</f>
        <v/>
      </c>
      <c r="W1341" s="34"/>
      <c r="X1341" s="30" t="str">
        <f>'Base de données'!$C1341&amp;" "&amp;'Base de données'!$D1341</f>
        <v>Michel Eugène</v>
      </c>
      <c r="Y1341" s="31">
        <f>COUNTIF('Base de données'!$B:$B,'Base de données'!$B1341)</f>
        <v>12</v>
      </c>
      <c r="AA1341" s="87" cm="1">
        <f t="array" aca="1" ref="AA1341" ca="1">INDIRECT("'Base de données'!A" &amp; ROW(Y1341))</f>
        <v>45778</v>
      </c>
      <c r="AB1341" s="51" t="str" cm="1">
        <f t="array" aca="1" ref="AB1341" ca="1">INDIRECT("'Base de données'!B" &amp; ROW(Z1341))</f>
        <v>1HV7K</v>
      </c>
    </row>
    <row r="1342" spans="1:28" x14ac:dyDescent="0.3">
      <c r="A1342" s="41" t="str">
        <f ca="1">IF(IF(AND($B1342&lt;&gt;"-",$B1342=$E1342),"Entrée et sortie","-")="Entrée et sortie",'Base de données'!$B1342,"-")</f>
        <v>-</v>
      </c>
      <c r="B1342" s="41" t="str">
        <f t="shared" ca="1" si="83"/>
        <v>B4AHL</v>
      </c>
      <c r="C1342" s="41" t="str">
        <f t="shared" ca="1" si="84"/>
        <v>B4AHL</v>
      </c>
      <c r="D1342" s="41" t="str">
        <f>IF($F1342="sortie en cours d'année",'Base de données'!$B1342,"-")</f>
        <v>B4AHL</v>
      </c>
      <c r="E1342" s="41" t="str">
        <f>IF($H1342="entrée en cours d'année",'Base de données'!$B1342,"-")</f>
        <v>-</v>
      </c>
      <c r="F1342" s="37" t="str">
        <f t="shared" si="81"/>
        <v>sortie en cours d'année</v>
      </c>
      <c r="G1342" s="37">
        <f>IF($J1342="mouvement",_xlfn.XLOOKUP('Base de données'!$B1342,$V:$V,$V:$V,0),"")</f>
        <v>0</v>
      </c>
      <c r="H1342" s="37" t="str">
        <f t="shared" si="82"/>
        <v/>
      </c>
      <c r="I1342" s="37" t="str">
        <f>IF($J1342="mouvement",_xlfn.XLOOKUP('Base de données'!$B1342,$K:$K,$K:$K,0),"")</f>
        <v>B4AHL</v>
      </c>
      <c r="J1342" s="38" t="str">
        <f>IF(AND(Y1342&lt;&gt;MAX(Y:Y),COUNTIF(K1342:V1342,'Base de données'!$B1342)&gt;0),"mouvement","")</f>
        <v>mouvement</v>
      </c>
      <c r="K1342" s="39" t="str">
        <f>IF(K$1&gt;$AE$1,"-",IFERROR(IF(DATEDIF('Base de données'!$A1342,K$1,"d")&lt;&gt;0,"",'Base de données'!$B1342),""))</f>
        <v/>
      </c>
      <c r="L1342" s="39" t="str">
        <f>IF(L$1&gt;$AE$1,"-",IFERROR(IF(DATEDIF('Base de données'!$A1342,L$1,"d")&lt;&gt;0,"",'Base de données'!$B1342),""))</f>
        <v/>
      </c>
      <c r="M1342" s="39" t="str">
        <f>IF(M$1&gt;$AE$1,"-",IFERROR(IF(DATEDIF('Base de données'!$A1342,M$1,"d")&lt;&gt;0,"",'Base de données'!$B1342),""))</f>
        <v/>
      </c>
      <c r="N1342" s="39" t="str">
        <f>IF(N$1&gt;$AE$1,"-",IFERROR(IF(DATEDIF('Base de données'!$A1342,N$1,"d")&lt;&gt;0,"",'Base de données'!$B1342),""))</f>
        <v/>
      </c>
      <c r="O1342" s="39" t="str">
        <f>IF(O$1&gt;$AE$1,"-",IFERROR(IF(DATEDIF('Base de données'!$A1342,O$1,"d")&lt;&gt;0,"",'Base de données'!$B1342),""))</f>
        <v>B4AHL</v>
      </c>
      <c r="P1342" s="39" t="str">
        <f>IF(P$1&gt;$AE$1,"-",IFERROR(IF(DATEDIF('Base de données'!$A1342,P$1,"d")&lt;&gt;0,"",'Base de données'!$B1342),""))</f>
        <v/>
      </c>
      <c r="Q1342" s="39" t="str">
        <f>IF(Q$1&gt;$AE$1,"-",IFERROR(IF(DATEDIF('Base de données'!$A1342,Q$1,"d")&lt;&gt;0,"",'Base de données'!$B1342),""))</f>
        <v/>
      </c>
      <c r="R1342" s="39" t="str">
        <f>IF(R$1&gt;$AE$1,"-",IFERROR(IF(DATEDIF('Base de données'!$A1342,R$1,"d")&lt;&gt;0,"",'Base de données'!$B1342),""))</f>
        <v/>
      </c>
      <c r="S1342" s="39" t="str">
        <f>IF(S$1&gt;$AE$1,"-",IFERROR(IF(DATEDIF('Base de données'!$A1342,S$1,"d")&lt;&gt;0,"",'Base de données'!$B1342),""))</f>
        <v/>
      </c>
      <c r="T1342" s="39" t="str">
        <f>IF(T$1&gt;$AE$1,"-",IFERROR(IF(DATEDIF('Base de données'!$A1342,T$1,"d")&lt;&gt;0,"",'Base de données'!$B1342),""))</f>
        <v/>
      </c>
      <c r="U1342" s="39" t="str">
        <f>IF(U$1&gt;$AE$1,"-",IFERROR(IF(DATEDIF('Base de données'!$A1342,U$1,"d")&lt;&gt;0,"",'Base de données'!$B1342),""))</f>
        <v/>
      </c>
      <c r="V1342" s="39" t="str">
        <f>IF(V$1&gt;$AE$1,"-",IFERROR(IF(DATEDIF('Base de données'!$A1342,V$1,"d")&lt;&gt;0,"",'Base de données'!$B1342),""))</f>
        <v/>
      </c>
      <c r="W1342" s="34"/>
      <c r="X1342" s="30" t="str">
        <f>'Base de données'!$C1342&amp;" "&amp;'Base de données'!$D1342</f>
        <v>Bourgeois Emmanuel</v>
      </c>
      <c r="Y1342" s="31">
        <f>COUNTIF('Base de données'!$B:$B,'Base de données'!$B1342)</f>
        <v>6</v>
      </c>
      <c r="AA1342" s="87" cm="1">
        <f t="array" aca="1" ref="AA1342" ca="1">INDIRECT("'Base de données'!A" &amp; ROW(Y1342))</f>
        <v>45778</v>
      </c>
      <c r="AB1342" s="51" t="str" cm="1">
        <f t="array" aca="1" ref="AB1342" ca="1">INDIRECT("'Base de données'!B" &amp; ROW(Z1342))</f>
        <v>B4AHL</v>
      </c>
    </row>
    <row r="1343" spans="1:28" x14ac:dyDescent="0.3">
      <c r="A1343" s="41" t="str">
        <f ca="1">IF(IF(AND($B1343&lt;&gt;"-",$B1343=$E1343),"Entrée et sortie","-")="Entrée et sortie",'Base de données'!$B1343,"-")</f>
        <v>-</v>
      </c>
      <c r="B1343" s="41" t="str">
        <f t="shared" ca="1" si="83"/>
        <v>-</v>
      </c>
      <c r="C1343" s="41" t="str">
        <f t="shared" ca="1" si="84"/>
        <v>-</v>
      </c>
      <c r="D1343" s="41" t="str">
        <f>IF($F1343="sortie en cours d'année",'Base de données'!$B1343,"-")</f>
        <v>-</v>
      </c>
      <c r="E1343" s="41" t="str">
        <f>IF($H1343="entrée en cours d'année",'Base de données'!$B1343,"-")</f>
        <v>-</v>
      </c>
      <c r="F1343" s="37" t="str">
        <f t="shared" si="81"/>
        <v/>
      </c>
      <c r="G1343" s="37" t="str">
        <f>IF($J1343="mouvement",_xlfn.XLOOKUP('Base de données'!$B1343,$V:$V,$V:$V,0),"")</f>
        <v/>
      </c>
      <c r="H1343" s="37" t="str">
        <f t="shared" si="82"/>
        <v/>
      </c>
      <c r="I1343" s="37" t="str">
        <f>IF($J1343="mouvement",_xlfn.XLOOKUP('Base de données'!$B1343,$K:$K,$K:$K,0),"")</f>
        <v/>
      </c>
      <c r="J1343" s="38" t="str">
        <f>IF(AND(Y1343&lt;&gt;MAX(Y:Y),COUNTIF(K1343:V1343,'Base de données'!$B1343)&gt;0),"mouvement","")</f>
        <v/>
      </c>
      <c r="K1343" s="39" t="str">
        <f>IF(K$1&gt;$AE$1,"-",IFERROR(IF(DATEDIF('Base de données'!$A1343,K$1,"d")&lt;&gt;0,"",'Base de données'!$B1343),""))</f>
        <v/>
      </c>
      <c r="L1343" s="39" t="str">
        <f>IF(L$1&gt;$AE$1,"-",IFERROR(IF(DATEDIF('Base de données'!$A1343,L$1,"d")&lt;&gt;0,"",'Base de données'!$B1343),""))</f>
        <v/>
      </c>
      <c r="M1343" s="39" t="str">
        <f>IF(M$1&gt;$AE$1,"-",IFERROR(IF(DATEDIF('Base de données'!$A1343,M$1,"d")&lt;&gt;0,"",'Base de données'!$B1343),""))</f>
        <v/>
      </c>
      <c r="N1343" s="39" t="str">
        <f>IF(N$1&gt;$AE$1,"-",IFERROR(IF(DATEDIF('Base de données'!$A1343,N$1,"d")&lt;&gt;0,"",'Base de données'!$B1343),""))</f>
        <v/>
      </c>
      <c r="O1343" s="39" t="str">
        <f>IF(O$1&gt;$AE$1,"-",IFERROR(IF(DATEDIF('Base de données'!$A1343,O$1,"d")&lt;&gt;0,"",'Base de données'!$B1343),""))</f>
        <v>NILC6</v>
      </c>
      <c r="P1343" s="39" t="str">
        <f>IF(P$1&gt;$AE$1,"-",IFERROR(IF(DATEDIF('Base de données'!$A1343,P$1,"d")&lt;&gt;0,"",'Base de données'!$B1343),""))</f>
        <v/>
      </c>
      <c r="Q1343" s="39" t="str">
        <f>IF(Q$1&gt;$AE$1,"-",IFERROR(IF(DATEDIF('Base de données'!$A1343,Q$1,"d")&lt;&gt;0,"",'Base de données'!$B1343),""))</f>
        <v/>
      </c>
      <c r="R1343" s="39" t="str">
        <f>IF(R$1&gt;$AE$1,"-",IFERROR(IF(DATEDIF('Base de données'!$A1343,R$1,"d")&lt;&gt;0,"",'Base de données'!$B1343),""))</f>
        <v/>
      </c>
      <c r="S1343" s="39" t="str">
        <f>IF(S$1&gt;$AE$1,"-",IFERROR(IF(DATEDIF('Base de données'!$A1343,S$1,"d")&lt;&gt;0,"",'Base de données'!$B1343),""))</f>
        <v/>
      </c>
      <c r="T1343" s="39" t="str">
        <f>IF(T$1&gt;$AE$1,"-",IFERROR(IF(DATEDIF('Base de données'!$A1343,T$1,"d")&lt;&gt;0,"",'Base de données'!$B1343),""))</f>
        <v/>
      </c>
      <c r="U1343" s="39" t="str">
        <f>IF(U$1&gt;$AE$1,"-",IFERROR(IF(DATEDIF('Base de données'!$A1343,U$1,"d")&lt;&gt;0,"",'Base de données'!$B1343),""))</f>
        <v/>
      </c>
      <c r="V1343" s="39" t="str">
        <f>IF(V$1&gt;$AE$1,"-",IFERROR(IF(DATEDIF('Base de données'!$A1343,V$1,"d")&lt;&gt;0,"",'Base de données'!$B1343),""))</f>
        <v/>
      </c>
      <c r="W1343" s="34"/>
      <c r="X1343" s="30" t="str">
        <f>'Base de données'!$C1343&amp;" "&amp;'Base de données'!$D1343</f>
        <v>Rousset Thierry</v>
      </c>
      <c r="Y1343" s="31">
        <f>COUNTIF('Base de données'!$B:$B,'Base de données'!$B1343)</f>
        <v>12</v>
      </c>
      <c r="AA1343" s="87" cm="1">
        <f t="array" aca="1" ref="AA1343" ca="1">INDIRECT("'Base de données'!A" &amp; ROW(Y1343))</f>
        <v>45778</v>
      </c>
      <c r="AB1343" s="51" t="str" cm="1">
        <f t="array" aca="1" ref="AB1343" ca="1">INDIRECT("'Base de données'!B" &amp; ROW(Z1343))</f>
        <v>NILC6</v>
      </c>
    </row>
    <row r="1344" spans="1:28" x14ac:dyDescent="0.3">
      <c r="A1344" s="41" t="str">
        <f ca="1">IF(IF(AND($B1344&lt;&gt;"-",$B1344=$E1344),"Entrée et sortie","-")="Entrée et sortie",'Base de données'!$B1344,"-")</f>
        <v>-</v>
      </c>
      <c r="B1344" s="41" t="str">
        <f t="shared" ca="1" si="83"/>
        <v>-</v>
      </c>
      <c r="C1344" s="41" t="str">
        <f t="shared" ca="1" si="84"/>
        <v>-</v>
      </c>
      <c r="D1344" s="41" t="str">
        <f>IF($F1344="sortie en cours d'année",'Base de données'!$B1344,"-")</f>
        <v>-</v>
      </c>
      <c r="E1344" s="41" t="str">
        <f>IF($H1344="entrée en cours d'année",'Base de données'!$B1344,"-")</f>
        <v>-</v>
      </c>
      <c r="F1344" s="37" t="str">
        <f t="shared" si="81"/>
        <v/>
      </c>
      <c r="G1344" s="37" t="str">
        <f>IF($J1344="mouvement",_xlfn.XLOOKUP('Base de données'!$B1344,$V:$V,$V:$V,0),"")</f>
        <v/>
      </c>
      <c r="H1344" s="37" t="str">
        <f t="shared" si="82"/>
        <v/>
      </c>
      <c r="I1344" s="37" t="str">
        <f>IF($J1344="mouvement",_xlfn.XLOOKUP('Base de données'!$B1344,$K:$K,$K:$K,0),"")</f>
        <v/>
      </c>
      <c r="J1344" s="38" t="str">
        <f>IF(AND(Y1344&lt;&gt;MAX(Y:Y),COUNTIF(K1344:V1344,'Base de données'!$B1344)&gt;0),"mouvement","")</f>
        <v/>
      </c>
      <c r="K1344" s="39" t="str">
        <f>IF(K$1&gt;$AE$1,"-",IFERROR(IF(DATEDIF('Base de données'!$A1344,K$1,"d")&lt;&gt;0,"",'Base de données'!$B1344),""))</f>
        <v/>
      </c>
      <c r="L1344" s="39" t="str">
        <f>IF(L$1&gt;$AE$1,"-",IFERROR(IF(DATEDIF('Base de données'!$A1344,L$1,"d")&lt;&gt;0,"",'Base de données'!$B1344),""))</f>
        <v/>
      </c>
      <c r="M1344" s="39" t="str">
        <f>IF(M$1&gt;$AE$1,"-",IFERROR(IF(DATEDIF('Base de données'!$A1344,M$1,"d")&lt;&gt;0,"",'Base de données'!$B1344),""))</f>
        <v/>
      </c>
      <c r="N1344" s="39" t="str">
        <f>IF(N$1&gt;$AE$1,"-",IFERROR(IF(DATEDIF('Base de données'!$A1344,N$1,"d")&lt;&gt;0,"",'Base de données'!$B1344),""))</f>
        <v/>
      </c>
      <c r="O1344" s="39" t="str">
        <f>IF(O$1&gt;$AE$1,"-",IFERROR(IF(DATEDIF('Base de données'!$A1344,O$1,"d")&lt;&gt;0,"",'Base de données'!$B1344),""))</f>
        <v>D3QV2</v>
      </c>
      <c r="P1344" s="39" t="str">
        <f>IF(P$1&gt;$AE$1,"-",IFERROR(IF(DATEDIF('Base de données'!$A1344,P$1,"d")&lt;&gt;0,"",'Base de données'!$B1344),""))</f>
        <v/>
      </c>
      <c r="Q1344" s="39" t="str">
        <f>IF(Q$1&gt;$AE$1,"-",IFERROR(IF(DATEDIF('Base de données'!$A1344,Q$1,"d")&lt;&gt;0,"",'Base de données'!$B1344),""))</f>
        <v/>
      </c>
      <c r="R1344" s="39" t="str">
        <f>IF(R$1&gt;$AE$1,"-",IFERROR(IF(DATEDIF('Base de données'!$A1344,R$1,"d")&lt;&gt;0,"",'Base de données'!$B1344),""))</f>
        <v/>
      </c>
      <c r="S1344" s="39" t="str">
        <f>IF(S$1&gt;$AE$1,"-",IFERROR(IF(DATEDIF('Base de données'!$A1344,S$1,"d")&lt;&gt;0,"",'Base de données'!$B1344),""))</f>
        <v/>
      </c>
      <c r="T1344" s="39" t="str">
        <f>IF(T$1&gt;$AE$1,"-",IFERROR(IF(DATEDIF('Base de données'!$A1344,T$1,"d")&lt;&gt;0,"",'Base de données'!$B1344),""))</f>
        <v/>
      </c>
      <c r="U1344" s="39" t="str">
        <f>IF(U$1&gt;$AE$1,"-",IFERROR(IF(DATEDIF('Base de données'!$A1344,U$1,"d")&lt;&gt;0,"",'Base de données'!$B1344),""))</f>
        <v/>
      </c>
      <c r="V1344" s="39" t="str">
        <f>IF(V$1&gt;$AE$1,"-",IFERROR(IF(DATEDIF('Base de données'!$A1344,V$1,"d")&lt;&gt;0,"",'Base de données'!$B1344),""))</f>
        <v/>
      </c>
      <c r="W1344" s="34"/>
      <c r="X1344" s="30" t="str">
        <f>'Base de données'!$C1344&amp;" "&amp;'Base de données'!$D1344</f>
        <v>Torres Marguerite</v>
      </c>
      <c r="Y1344" s="31">
        <f>COUNTIF('Base de données'!$B:$B,'Base de données'!$B1344)</f>
        <v>12</v>
      </c>
      <c r="AA1344" s="87" cm="1">
        <f t="array" aca="1" ref="AA1344" ca="1">INDIRECT("'Base de données'!A" &amp; ROW(Y1344))</f>
        <v>45778</v>
      </c>
      <c r="AB1344" s="51" t="str" cm="1">
        <f t="array" aca="1" ref="AB1344" ca="1">INDIRECT("'Base de données'!B" &amp; ROW(Z1344))</f>
        <v>D3QV2</v>
      </c>
    </row>
    <row r="1345" spans="1:28" x14ac:dyDescent="0.3">
      <c r="A1345" s="41" t="str">
        <f ca="1">IF(IF(AND($B1345&lt;&gt;"-",$B1345=$E1345),"Entrée et sortie","-")="Entrée et sortie",'Base de données'!$B1345,"-")</f>
        <v>-</v>
      </c>
      <c r="B1345" s="41" t="str">
        <f t="shared" ca="1" si="83"/>
        <v>-</v>
      </c>
      <c r="C1345" s="41" t="str">
        <f t="shared" ca="1" si="84"/>
        <v>-</v>
      </c>
      <c r="D1345" s="41" t="str">
        <f>IF($F1345="sortie en cours d'année",'Base de données'!$B1345,"-")</f>
        <v>-</v>
      </c>
      <c r="E1345" s="41" t="str">
        <f>IF($H1345="entrée en cours d'année",'Base de données'!$B1345,"-")</f>
        <v>-</v>
      </c>
      <c r="F1345" s="37" t="str">
        <f t="shared" si="81"/>
        <v/>
      </c>
      <c r="G1345" s="37" t="str">
        <f>IF($J1345="mouvement",_xlfn.XLOOKUP('Base de données'!$B1345,$V:$V,$V:$V,0),"")</f>
        <v/>
      </c>
      <c r="H1345" s="37" t="str">
        <f t="shared" si="82"/>
        <v/>
      </c>
      <c r="I1345" s="37" t="str">
        <f>IF($J1345="mouvement",_xlfn.XLOOKUP('Base de données'!$B1345,$K:$K,$K:$K,0),"")</f>
        <v/>
      </c>
      <c r="J1345" s="38" t="str">
        <f>IF(AND(Y1345&lt;&gt;MAX(Y:Y),COUNTIF(K1345:V1345,'Base de données'!$B1345)&gt;0),"mouvement","")</f>
        <v/>
      </c>
      <c r="K1345" s="39" t="str">
        <f>IF(K$1&gt;$AE$1,"-",IFERROR(IF(DATEDIF('Base de données'!$A1345,K$1,"d")&lt;&gt;0,"",'Base de données'!$B1345),""))</f>
        <v/>
      </c>
      <c r="L1345" s="39" t="str">
        <f>IF(L$1&gt;$AE$1,"-",IFERROR(IF(DATEDIF('Base de données'!$A1345,L$1,"d")&lt;&gt;0,"",'Base de données'!$B1345),""))</f>
        <v/>
      </c>
      <c r="M1345" s="39" t="str">
        <f>IF(M$1&gt;$AE$1,"-",IFERROR(IF(DATEDIF('Base de données'!$A1345,M$1,"d")&lt;&gt;0,"",'Base de données'!$B1345),""))</f>
        <v/>
      </c>
      <c r="N1345" s="39" t="str">
        <f>IF(N$1&gt;$AE$1,"-",IFERROR(IF(DATEDIF('Base de données'!$A1345,N$1,"d")&lt;&gt;0,"",'Base de données'!$B1345),""))</f>
        <v/>
      </c>
      <c r="O1345" s="39" t="str">
        <f>IF(O$1&gt;$AE$1,"-",IFERROR(IF(DATEDIF('Base de données'!$A1345,O$1,"d")&lt;&gt;0,"",'Base de données'!$B1345),""))</f>
        <v>OL6O2</v>
      </c>
      <c r="P1345" s="39" t="str">
        <f>IF(P$1&gt;$AE$1,"-",IFERROR(IF(DATEDIF('Base de données'!$A1345,P$1,"d")&lt;&gt;0,"",'Base de données'!$B1345),""))</f>
        <v/>
      </c>
      <c r="Q1345" s="39" t="str">
        <f>IF(Q$1&gt;$AE$1,"-",IFERROR(IF(DATEDIF('Base de données'!$A1345,Q$1,"d")&lt;&gt;0,"",'Base de données'!$B1345),""))</f>
        <v/>
      </c>
      <c r="R1345" s="39" t="str">
        <f>IF(R$1&gt;$AE$1,"-",IFERROR(IF(DATEDIF('Base de données'!$A1345,R$1,"d")&lt;&gt;0,"",'Base de données'!$B1345),""))</f>
        <v/>
      </c>
      <c r="S1345" s="39" t="str">
        <f>IF(S$1&gt;$AE$1,"-",IFERROR(IF(DATEDIF('Base de données'!$A1345,S$1,"d")&lt;&gt;0,"",'Base de données'!$B1345),""))</f>
        <v/>
      </c>
      <c r="T1345" s="39" t="str">
        <f>IF(T$1&gt;$AE$1,"-",IFERROR(IF(DATEDIF('Base de données'!$A1345,T$1,"d")&lt;&gt;0,"",'Base de données'!$B1345),""))</f>
        <v/>
      </c>
      <c r="U1345" s="39" t="str">
        <f>IF(U$1&gt;$AE$1,"-",IFERROR(IF(DATEDIF('Base de données'!$A1345,U$1,"d")&lt;&gt;0,"",'Base de données'!$B1345),""))</f>
        <v/>
      </c>
      <c r="V1345" s="39" t="str">
        <f>IF(V$1&gt;$AE$1,"-",IFERROR(IF(DATEDIF('Base de données'!$A1345,V$1,"d")&lt;&gt;0,"",'Base de données'!$B1345),""))</f>
        <v/>
      </c>
      <c r="W1345" s="34"/>
      <c r="X1345" s="30" t="str">
        <f>'Base de données'!$C1345&amp;" "&amp;'Base de données'!$D1345</f>
        <v>Traore Élise</v>
      </c>
      <c r="Y1345" s="31">
        <f>COUNTIF('Base de données'!$B:$B,'Base de données'!$B1345)</f>
        <v>12</v>
      </c>
      <c r="AA1345" s="87" cm="1">
        <f t="array" aca="1" ref="AA1345" ca="1">INDIRECT("'Base de données'!A" &amp; ROW(Y1345))</f>
        <v>45778</v>
      </c>
      <c r="AB1345" s="51" t="str" cm="1">
        <f t="array" aca="1" ref="AB1345" ca="1">INDIRECT("'Base de données'!B" &amp; ROW(Z1345))</f>
        <v>OL6O2</v>
      </c>
    </row>
    <row r="1346" spans="1:28" x14ac:dyDescent="0.3">
      <c r="A1346" s="41" t="str">
        <f ca="1">IF(IF(AND($B1346&lt;&gt;"-",$B1346=$E1346),"Entrée et sortie","-")="Entrée et sortie",'Base de données'!$B1346,"-")</f>
        <v>-</v>
      </c>
      <c r="B1346" s="41" t="str">
        <f t="shared" ca="1" si="83"/>
        <v>-</v>
      </c>
      <c r="C1346" s="41" t="str">
        <f t="shared" ca="1" si="84"/>
        <v>-</v>
      </c>
      <c r="D1346" s="41" t="str">
        <f>IF($F1346="sortie en cours d'année",'Base de données'!$B1346,"-")</f>
        <v>-</v>
      </c>
      <c r="E1346" s="41" t="str">
        <f>IF($H1346="entrée en cours d'année",'Base de données'!$B1346,"-")</f>
        <v>-</v>
      </c>
      <c r="F1346" s="37" t="str">
        <f t="shared" ref="F1346:F1409" si="85">IF(AND(G1346=0,J1346="mouvement"),"sortie en cours d'année","")</f>
        <v/>
      </c>
      <c r="G1346" s="37" t="str">
        <f>IF($J1346="mouvement",_xlfn.XLOOKUP('Base de données'!$B1346,$V:$V,$V:$V,0),"")</f>
        <v/>
      </c>
      <c r="H1346" s="37" t="str">
        <f t="shared" ref="H1346:H1409" si="86">IF(AND(I1346=0,J1346="mouvement"),"entrée en cours d'année","")</f>
        <v/>
      </c>
      <c r="I1346" s="37" t="str">
        <f>IF($J1346="mouvement",_xlfn.XLOOKUP('Base de données'!$B1346,$K:$K,$K:$K,0),"")</f>
        <v/>
      </c>
      <c r="J1346" s="38" t="str">
        <f>IF(AND(Y1346&lt;&gt;MAX(Y:Y),COUNTIF(K1346:V1346,'Base de données'!$B1346)&gt;0),"mouvement","")</f>
        <v/>
      </c>
      <c r="K1346" s="39" t="str">
        <f>IF(K$1&gt;$AE$1,"-",IFERROR(IF(DATEDIF('Base de données'!$A1346,K$1,"d")&lt;&gt;0,"",'Base de données'!$B1346),""))</f>
        <v/>
      </c>
      <c r="L1346" s="39" t="str">
        <f>IF(L$1&gt;$AE$1,"-",IFERROR(IF(DATEDIF('Base de données'!$A1346,L$1,"d")&lt;&gt;0,"",'Base de données'!$B1346),""))</f>
        <v/>
      </c>
      <c r="M1346" s="39" t="str">
        <f>IF(M$1&gt;$AE$1,"-",IFERROR(IF(DATEDIF('Base de données'!$A1346,M$1,"d")&lt;&gt;0,"",'Base de données'!$B1346),""))</f>
        <v/>
      </c>
      <c r="N1346" s="39" t="str">
        <f>IF(N$1&gt;$AE$1,"-",IFERROR(IF(DATEDIF('Base de données'!$A1346,N$1,"d")&lt;&gt;0,"",'Base de données'!$B1346),""))</f>
        <v/>
      </c>
      <c r="O1346" s="39" t="str">
        <f>IF(O$1&gt;$AE$1,"-",IFERROR(IF(DATEDIF('Base de données'!$A1346,O$1,"d")&lt;&gt;0,"",'Base de données'!$B1346),""))</f>
        <v>GERYB</v>
      </c>
      <c r="P1346" s="39" t="str">
        <f>IF(P$1&gt;$AE$1,"-",IFERROR(IF(DATEDIF('Base de données'!$A1346,P$1,"d")&lt;&gt;0,"",'Base de données'!$B1346),""))</f>
        <v/>
      </c>
      <c r="Q1346" s="39" t="str">
        <f>IF(Q$1&gt;$AE$1,"-",IFERROR(IF(DATEDIF('Base de données'!$A1346,Q$1,"d")&lt;&gt;0,"",'Base de données'!$B1346),""))</f>
        <v/>
      </c>
      <c r="R1346" s="39" t="str">
        <f>IF(R$1&gt;$AE$1,"-",IFERROR(IF(DATEDIF('Base de données'!$A1346,R$1,"d")&lt;&gt;0,"",'Base de données'!$B1346),""))</f>
        <v/>
      </c>
      <c r="S1346" s="39" t="str">
        <f>IF(S$1&gt;$AE$1,"-",IFERROR(IF(DATEDIF('Base de données'!$A1346,S$1,"d")&lt;&gt;0,"",'Base de données'!$B1346),""))</f>
        <v/>
      </c>
      <c r="T1346" s="39" t="str">
        <f>IF(T$1&gt;$AE$1,"-",IFERROR(IF(DATEDIF('Base de données'!$A1346,T$1,"d")&lt;&gt;0,"",'Base de données'!$B1346),""))</f>
        <v/>
      </c>
      <c r="U1346" s="39" t="str">
        <f>IF(U$1&gt;$AE$1,"-",IFERROR(IF(DATEDIF('Base de données'!$A1346,U$1,"d")&lt;&gt;0,"",'Base de données'!$B1346),""))</f>
        <v/>
      </c>
      <c r="V1346" s="39" t="str">
        <f>IF(V$1&gt;$AE$1,"-",IFERROR(IF(DATEDIF('Base de données'!$A1346,V$1,"d")&lt;&gt;0,"",'Base de données'!$B1346),""))</f>
        <v/>
      </c>
      <c r="W1346" s="34"/>
      <c r="X1346" s="30" t="str">
        <f>'Base de données'!$C1346&amp;" "&amp;'Base de données'!$D1346</f>
        <v>Marie Édouard</v>
      </c>
      <c r="Y1346" s="31">
        <f>COUNTIF('Base de données'!$B:$B,'Base de données'!$B1346)</f>
        <v>12</v>
      </c>
      <c r="AA1346" s="87" cm="1">
        <f t="array" aca="1" ref="AA1346" ca="1">INDIRECT("'Base de données'!A" &amp; ROW(Y1346))</f>
        <v>45778</v>
      </c>
      <c r="AB1346" s="51" t="str" cm="1">
        <f t="array" aca="1" ref="AB1346" ca="1">INDIRECT("'Base de données'!B" &amp; ROW(Z1346))</f>
        <v>GERYB</v>
      </c>
    </row>
    <row r="1347" spans="1:28" x14ac:dyDescent="0.3">
      <c r="A1347" s="41" t="str">
        <f ca="1">IF(IF(AND($B1347&lt;&gt;"-",$B1347=$E1347),"Entrée et sortie","-")="Entrée et sortie",'Base de données'!$B1347,"-")</f>
        <v>-</v>
      </c>
      <c r="B1347" s="41" t="str">
        <f t="shared" ref="B1347:B1410" ca="1" si="87">_xlfn.XLOOKUP($AB1347,$D:$D,$C:$C,"-",0,-1)</f>
        <v>-</v>
      </c>
      <c r="C1347" s="41" t="str">
        <f t="shared" ref="C1347:C1410" ca="1" si="88">IF($AA1347&lt;&gt;$AE$1,$D1347,"-")</f>
        <v>-</v>
      </c>
      <c r="D1347" s="41" t="str">
        <f>IF($F1347="sortie en cours d'année",'Base de données'!$B1347,"-")</f>
        <v>-</v>
      </c>
      <c r="E1347" s="41" t="str">
        <f>IF($H1347="entrée en cours d'année",'Base de données'!$B1347,"-")</f>
        <v>-</v>
      </c>
      <c r="F1347" s="37" t="str">
        <f t="shared" si="85"/>
        <v/>
      </c>
      <c r="G1347" s="37" t="str">
        <f>IF($J1347="mouvement",_xlfn.XLOOKUP('Base de données'!$B1347,$V:$V,$V:$V,0),"")</f>
        <v/>
      </c>
      <c r="H1347" s="37" t="str">
        <f t="shared" si="86"/>
        <v/>
      </c>
      <c r="I1347" s="37" t="str">
        <f>IF($J1347="mouvement",_xlfn.XLOOKUP('Base de données'!$B1347,$K:$K,$K:$K,0),"")</f>
        <v/>
      </c>
      <c r="J1347" s="38" t="str">
        <f>IF(AND(Y1347&lt;&gt;MAX(Y:Y),COUNTIF(K1347:V1347,'Base de données'!$B1347)&gt;0),"mouvement","")</f>
        <v/>
      </c>
      <c r="K1347" s="39" t="str">
        <f>IF(K$1&gt;$AE$1,"-",IFERROR(IF(DATEDIF('Base de données'!$A1347,K$1,"d")&lt;&gt;0,"",'Base de données'!$B1347),""))</f>
        <v/>
      </c>
      <c r="L1347" s="39" t="str">
        <f>IF(L$1&gt;$AE$1,"-",IFERROR(IF(DATEDIF('Base de données'!$A1347,L$1,"d")&lt;&gt;0,"",'Base de données'!$B1347),""))</f>
        <v/>
      </c>
      <c r="M1347" s="39" t="str">
        <f>IF(M$1&gt;$AE$1,"-",IFERROR(IF(DATEDIF('Base de données'!$A1347,M$1,"d")&lt;&gt;0,"",'Base de données'!$B1347),""))</f>
        <v/>
      </c>
      <c r="N1347" s="39" t="str">
        <f>IF(N$1&gt;$AE$1,"-",IFERROR(IF(DATEDIF('Base de données'!$A1347,N$1,"d")&lt;&gt;0,"",'Base de données'!$B1347),""))</f>
        <v/>
      </c>
      <c r="O1347" s="39" t="str">
        <f>IF(O$1&gt;$AE$1,"-",IFERROR(IF(DATEDIF('Base de données'!$A1347,O$1,"d")&lt;&gt;0,"",'Base de données'!$B1347),""))</f>
        <v>PL2KE</v>
      </c>
      <c r="P1347" s="39" t="str">
        <f>IF(P$1&gt;$AE$1,"-",IFERROR(IF(DATEDIF('Base de données'!$A1347,P$1,"d")&lt;&gt;0,"",'Base de données'!$B1347),""))</f>
        <v/>
      </c>
      <c r="Q1347" s="39" t="str">
        <f>IF(Q$1&gt;$AE$1,"-",IFERROR(IF(DATEDIF('Base de données'!$A1347,Q$1,"d")&lt;&gt;0,"",'Base de données'!$B1347),""))</f>
        <v/>
      </c>
      <c r="R1347" s="39" t="str">
        <f>IF(R$1&gt;$AE$1,"-",IFERROR(IF(DATEDIF('Base de données'!$A1347,R$1,"d")&lt;&gt;0,"",'Base de données'!$B1347),""))</f>
        <v/>
      </c>
      <c r="S1347" s="39" t="str">
        <f>IF(S$1&gt;$AE$1,"-",IFERROR(IF(DATEDIF('Base de données'!$A1347,S$1,"d")&lt;&gt;0,"",'Base de données'!$B1347),""))</f>
        <v/>
      </c>
      <c r="T1347" s="39" t="str">
        <f>IF(T$1&gt;$AE$1,"-",IFERROR(IF(DATEDIF('Base de données'!$A1347,T$1,"d")&lt;&gt;0,"",'Base de données'!$B1347),""))</f>
        <v/>
      </c>
      <c r="U1347" s="39" t="str">
        <f>IF(U$1&gt;$AE$1,"-",IFERROR(IF(DATEDIF('Base de données'!$A1347,U$1,"d")&lt;&gt;0,"",'Base de données'!$B1347),""))</f>
        <v/>
      </c>
      <c r="V1347" s="39" t="str">
        <f>IF(V$1&gt;$AE$1,"-",IFERROR(IF(DATEDIF('Base de données'!$A1347,V$1,"d")&lt;&gt;0,"",'Base de données'!$B1347),""))</f>
        <v/>
      </c>
      <c r="W1347" s="34"/>
      <c r="X1347" s="30" t="str">
        <f>'Base de données'!$C1347&amp;" "&amp;'Base de données'!$D1347</f>
        <v>Duval Alain</v>
      </c>
      <c r="Y1347" s="31">
        <f>COUNTIF('Base de données'!$B:$B,'Base de données'!$B1347)</f>
        <v>12</v>
      </c>
      <c r="AA1347" s="87" cm="1">
        <f t="array" aca="1" ref="AA1347" ca="1">INDIRECT("'Base de données'!A" &amp; ROW(Y1347))</f>
        <v>45778</v>
      </c>
      <c r="AB1347" s="51" t="str" cm="1">
        <f t="array" aca="1" ref="AB1347" ca="1">INDIRECT("'Base de données'!B" &amp; ROW(Z1347))</f>
        <v>PL2KE</v>
      </c>
    </row>
    <row r="1348" spans="1:28" x14ac:dyDescent="0.3">
      <c r="A1348" s="41" t="str">
        <f ca="1">IF(IF(AND($B1348&lt;&gt;"-",$B1348=$E1348),"Entrée et sortie","-")="Entrée et sortie",'Base de données'!$B1348,"-")</f>
        <v>-</v>
      </c>
      <c r="B1348" s="41" t="str">
        <f t="shared" ca="1" si="87"/>
        <v>P6EK9</v>
      </c>
      <c r="C1348" s="41" t="str">
        <f t="shared" ca="1" si="88"/>
        <v>P6EK9</v>
      </c>
      <c r="D1348" s="41" t="str">
        <f>IF($F1348="sortie en cours d'année",'Base de données'!$B1348,"-")</f>
        <v>P6EK9</v>
      </c>
      <c r="E1348" s="41" t="str">
        <f>IF($H1348="entrée en cours d'année",'Base de données'!$B1348,"-")</f>
        <v>-</v>
      </c>
      <c r="F1348" s="37" t="str">
        <f t="shared" si="85"/>
        <v>sortie en cours d'année</v>
      </c>
      <c r="G1348" s="37">
        <f>IF($J1348="mouvement",_xlfn.XLOOKUP('Base de données'!$B1348,$V:$V,$V:$V,0),"")</f>
        <v>0</v>
      </c>
      <c r="H1348" s="37" t="str">
        <f t="shared" si="86"/>
        <v/>
      </c>
      <c r="I1348" s="37" t="str">
        <f>IF($J1348="mouvement",_xlfn.XLOOKUP('Base de données'!$B1348,$K:$K,$K:$K,0),"")</f>
        <v>P6EK9</v>
      </c>
      <c r="J1348" s="38" t="str">
        <f>IF(AND(Y1348&lt;&gt;MAX(Y:Y),COUNTIF(K1348:V1348,'Base de données'!$B1348)&gt;0),"mouvement","")</f>
        <v>mouvement</v>
      </c>
      <c r="K1348" s="39" t="str">
        <f>IF(K$1&gt;$AE$1,"-",IFERROR(IF(DATEDIF('Base de données'!$A1348,K$1,"d")&lt;&gt;0,"",'Base de données'!$B1348),""))</f>
        <v/>
      </c>
      <c r="L1348" s="39" t="str">
        <f>IF(L$1&gt;$AE$1,"-",IFERROR(IF(DATEDIF('Base de données'!$A1348,L$1,"d")&lt;&gt;0,"",'Base de données'!$B1348),""))</f>
        <v/>
      </c>
      <c r="M1348" s="39" t="str">
        <f>IF(M$1&gt;$AE$1,"-",IFERROR(IF(DATEDIF('Base de données'!$A1348,M$1,"d")&lt;&gt;0,"",'Base de données'!$B1348),""))</f>
        <v/>
      </c>
      <c r="N1348" s="39" t="str">
        <f>IF(N$1&gt;$AE$1,"-",IFERROR(IF(DATEDIF('Base de données'!$A1348,N$1,"d")&lt;&gt;0,"",'Base de données'!$B1348),""))</f>
        <v/>
      </c>
      <c r="O1348" s="39" t="str">
        <f>IF(O$1&gt;$AE$1,"-",IFERROR(IF(DATEDIF('Base de données'!$A1348,O$1,"d")&lt;&gt;0,"",'Base de données'!$B1348),""))</f>
        <v>P6EK9</v>
      </c>
      <c r="P1348" s="39" t="str">
        <f>IF(P$1&gt;$AE$1,"-",IFERROR(IF(DATEDIF('Base de données'!$A1348,P$1,"d")&lt;&gt;0,"",'Base de données'!$B1348),""))</f>
        <v/>
      </c>
      <c r="Q1348" s="39" t="str">
        <f>IF(Q$1&gt;$AE$1,"-",IFERROR(IF(DATEDIF('Base de données'!$A1348,Q$1,"d")&lt;&gt;0,"",'Base de données'!$B1348),""))</f>
        <v/>
      </c>
      <c r="R1348" s="39" t="str">
        <f>IF(R$1&gt;$AE$1,"-",IFERROR(IF(DATEDIF('Base de données'!$A1348,R$1,"d")&lt;&gt;0,"",'Base de données'!$B1348),""))</f>
        <v/>
      </c>
      <c r="S1348" s="39" t="str">
        <f>IF(S$1&gt;$AE$1,"-",IFERROR(IF(DATEDIF('Base de données'!$A1348,S$1,"d")&lt;&gt;0,"",'Base de données'!$B1348),""))</f>
        <v/>
      </c>
      <c r="T1348" s="39" t="str">
        <f>IF(T$1&gt;$AE$1,"-",IFERROR(IF(DATEDIF('Base de données'!$A1348,T$1,"d")&lt;&gt;0,"",'Base de données'!$B1348),""))</f>
        <v/>
      </c>
      <c r="U1348" s="39" t="str">
        <f>IF(U$1&gt;$AE$1,"-",IFERROR(IF(DATEDIF('Base de données'!$A1348,U$1,"d")&lt;&gt;0,"",'Base de données'!$B1348),""))</f>
        <v/>
      </c>
      <c r="V1348" s="39" t="str">
        <f>IF(V$1&gt;$AE$1,"-",IFERROR(IF(DATEDIF('Base de données'!$A1348,V$1,"d")&lt;&gt;0,"",'Base de données'!$B1348),""))</f>
        <v/>
      </c>
      <c r="W1348" s="34"/>
      <c r="X1348" s="30" t="str">
        <f>'Base de données'!$C1348&amp;" "&amp;'Base de données'!$D1348</f>
        <v>Bazin Mathilde</v>
      </c>
      <c r="Y1348" s="31">
        <f>COUNTIF('Base de données'!$B:$B,'Base de données'!$B1348)</f>
        <v>7</v>
      </c>
      <c r="AA1348" s="87" cm="1">
        <f t="array" aca="1" ref="AA1348" ca="1">INDIRECT("'Base de données'!A" &amp; ROW(Y1348))</f>
        <v>45778</v>
      </c>
      <c r="AB1348" s="51" t="str" cm="1">
        <f t="array" aca="1" ref="AB1348" ca="1">INDIRECT("'Base de données'!B" &amp; ROW(Z1348))</f>
        <v>P6EK9</v>
      </c>
    </row>
    <row r="1349" spans="1:28" x14ac:dyDescent="0.3">
      <c r="A1349" s="41" t="str">
        <f ca="1">IF(IF(AND($B1349&lt;&gt;"-",$B1349=$E1349),"Entrée et sortie","-")="Entrée et sortie",'Base de données'!$B1349,"-")</f>
        <v>-</v>
      </c>
      <c r="B1349" s="41" t="str">
        <f t="shared" ca="1" si="87"/>
        <v>-</v>
      </c>
      <c r="C1349" s="41" t="str">
        <f t="shared" ca="1" si="88"/>
        <v>-</v>
      </c>
      <c r="D1349" s="41" t="str">
        <f>IF($F1349="sortie en cours d'année",'Base de données'!$B1349,"-")</f>
        <v>-</v>
      </c>
      <c r="E1349" s="41" t="str">
        <f>IF($H1349="entrée en cours d'année",'Base de données'!$B1349,"-")</f>
        <v>-</v>
      </c>
      <c r="F1349" s="37" t="str">
        <f t="shared" si="85"/>
        <v/>
      </c>
      <c r="G1349" s="37" t="str">
        <f>IF($J1349="mouvement",_xlfn.XLOOKUP('Base de données'!$B1349,$V:$V,$V:$V,0),"")</f>
        <v/>
      </c>
      <c r="H1349" s="37" t="str">
        <f t="shared" si="86"/>
        <v/>
      </c>
      <c r="I1349" s="37" t="str">
        <f>IF($J1349="mouvement",_xlfn.XLOOKUP('Base de données'!$B1349,$K:$K,$K:$K,0),"")</f>
        <v/>
      </c>
      <c r="J1349" s="38" t="str">
        <f>IF(AND(Y1349&lt;&gt;MAX(Y:Y),COUNTIF(K1349:V1349,'Base de données'!$B1349)&gt;0),"mouvement","")</f>
        <v/>
      </c>
      <c r="K1349" s="39" t="str">
        <f>IF(K$1&gt;$AE$1,"-",IFERROR(IF(DATEDIF('Base de données'!$A1349,K$1,"d")&lt;&gt;0,"",'Base de données'!$B1349),""))</f>
        <v/>
      </c>
      <c r="L1349" s="39" t="str">
        <f>IF(L$1&gt;$AE$1,"-",IFERROR(IF(DATEDIF('Base de données'!$A1349,L$1,"d")&lt;&gt;0,"",'Base de données'!$B1349),""))</f>
        <v/>
      </c>
      <c r="M1349" s="39" t="str">
        <f>IF(M$1&gt;$AE$1,"-",IFERROR(IF(DATEDIF('Base de données'!$A1349,M$1,"d")&lt;&gt;0,"",'Base de données'!$B1349),""))</f>
        <v/>
      </c>
      <c r="N1349" s="39" t="str">
        <f>IF(N$1&gt;$AE$1,"-",IFERROR(IF(DATEDIF('Base de données'!$A1349,N$1,"d")&lt;&gt;0,"",'Base de données'!$B1349),""))</f>
        <v/>
      </c>
      <c r="O1349" s="39" t="str">
        <f>IF(O$1&gt;$AE$1,"-",IFERROR(IF(DATEDIF('Base de données'!$A1349,O$1,"d")&lt;&gt;0,"",'Base de données'!$B1349),""))</f>
        <v>TQ7A6</v>
      </c>
      <c r="P1349" s="39" t="str">
        <f>IF(P$1&gt;$AE$1,"-",IFERROR(IF(DATEDIF('Base de données'!$A1349,P$1,"d")&lt;&gt;0,"",'Base de données'!$B1349),""))</f>
        <v/>
      </c>
      <c r="Q1349" s="39" t="str">
        <f>IF(Q$1&gt;$AE$1,"-",IFERROR(IF(DATEDIF('Base de données'!$A1349,Q$1,"d")&lt;&gt;0,"",'Base de données'!$B1349),""))</f>
        <v/>
      </c>
      <c r="R1349" s="39" t="str">
        <f>IF(R$1&gt;$AE$1,"-",IFERROR(IF(DATEDIF('Base de données'!$A1349,R$1,"d")&lt;&gt;0,"",'Base de données'!$B1349),""))</f>
        <v/>
      </c>
      <c r="S1349" s="39" t="str">
        <f>IF(S$1&gt;$AE$1,"-",IFERROR(IF(DATEDIF('Base de données'!$A1349,S$1,"d")&lt;&gt;0,"",'Base de données'!$B1349),""))</f>
        <v/>
      </c>
      <c r="T1349" s="39" t="str">
        <f>IF(T$1&gt;$AE$1,"-",IFERROR(IF(DATEDIF('Base de données'!$A1349,T$1,"d")&lt;&gt;0,"",'Base de données'!$B1349),""))</f>
        <v/>
      </c>
      <c r="U1349" s="39" t="str">
        <f>IF(U$1&gt;$AE$1,"-",IFERROR(IF(DATEDIF('Base de données'!$A1349,U$1,"d")&lt;&gt;0,"",'Base de données'!$B1349),""))</f>
        <v/>
      </c>
      <c r="V1349" s="39" t="str">
        <f>IF(V$1&gt;$AE$1,"-",IFERROR(IF(DATEDIF('Base de données'!$A1349,V$1,"d")&lt;&gt;0,"",'Base de données'!$B1349),""))</f>
        <v/>
      </c>
      <c r="W1349" s="34"/>
      <c r="X1349" s="30" t="str">
        <f>'Base de données'!$C1349&amp;" "&amp;'Base de données'!$D1349</f>
        <v>Vincent Marcelle</v>
      </c>
      <c r="Y1349" s="31">
        <f>COUNTIF('Base de données'!$B:$B,'Base de données'!$B1349)</f>
        <v>12</v>
      </c>
      <c r="AA1349" s="87" cm="1">
        <f t="array" aca="1" ref="AA1349" ca="1">INDIRECT("'Base de données'!A" &amp; ROW(Y1349))</f>
        <v>45778</v>
      </c>
      <c r="AB1349" s="51" t="str" cm="1">
        <f t="array" aca="1" ref="AB1349" ca="1">INDIRECT("'Base de données'!B" &amp; ROW(Z1349))</f>
        <v>TQ7A6</v>
      </c>
    </row>
    <row r="1350" spans="1:28" x14ac:dyDescent="0.3">
      <c r="A1350" s="41" t="str">
        <f ca="1">IF(IF(AND($B1350&lt;&gt;"-",$B1350=$E1350),"Entrée et sortie","-")="Entrée et sortie",'Base de données'!$B1350,"-")</f>
        <v>-</v>
      </c>
      <c r="B1350" s="41" t="str">
        <f t="shared" ca="1" si="87"/>
        <v>-</v>
      </c>
      <c r="C1350" s="41" t="str">
        <f t="shared" ca="1" si="88"/>
        <v>-</v>
      </c>
      <c r="D1350" s="41" t="str">
        <f>IF($F1350="sortie en cours d'année",'Base de données'!$B1350,"-")</f>
        <v>-</v>
      </c>
      <c r="E1350" s="41" t="str">
        <f>IF($H1350="entrée en cours d'année",'Base de données'!$B1350,"-")</f>
        <v>-</v>
      </c>
      <c r="F1350" s="37" t="str">
        <f t="shared" si="85"/>
        <v/>
      </c>
      <c r="G1350" s="37" t="str">
        <f>IF($J1350="mouvement",_xlfn.XLOOKUP('Base de données'!$B1350,$V:$V,$V:$V,0),"")</f>
        <v/>
      </c>
      <c r="H1350" s="37" t="str">
        <f t="shared" si="86"/>
        <v/>
      </c>
      <c r="I1350" s="37" t="str">
        <f>IF($J1350="mouvement",_xlfn.XLOOKUP('Base de données'!$B1350,$K:$K,$K:$K,0),"")</f>
        <v/>
      </c>
      <c r="J1350" s="38" t="str">
        <f>IF(AND(Y1350&lt;&gt;MAX(Y:Y),COUNTIF(K1350:V1350,'Base de données'!$B1350)&gt;0),"mouvement","")</f>
        <v/>
      </c>
      <c r="K1350" s="39" t="str">
        <f>IF(K$1&gt;$AE$1,"-",IFERROR(IF(DATEDIF('Base de données'!$A1350,K$1,"d")&lt;&gt;0,"",'Base de données'!$B1350),""))</f>
        <v/>
      </c>
      <c r="L1350" s="39" t="str">
        <f>IF(L$1&gt;$AE$1,"-",IFERROR(IF(DATEDIF('Base de données'!$A1350,L$1,"d")&lt;&gt;0,"",'Base de données'!$B1350),""))</f>
        <v/>
      </c>
      <c r="M1350" s="39" t="str">
        <f>IF(M$1&gt;$AE$1,"-",IFERROR(IF(DATEDIF('Base de données'!$A1350,M$1,"d")&lt;&gt;0,"",'Base de données'!$B1350),""))</f>
        <v/>
      </c>
      <c r="N1350" s="39" t="str">
        <f>IF(N$1&gt;$AE$1,"-",IFERROR(IF(DATEDIF('Base de données'!$A1350,N$1,"d")&lt;&gt;0,"",'Base de données'!$B1350),""))</f>
        <v/>
      </c>
      <c r="O1350" s="39" t="str">
        <f>IF(O$1&gt;$AE$1,"-",IFERROR(IF(DATEDIF('Base de données'!$A1350,O$1,"d")&lt;&gt;0,"",'Base de données'!$B1350),""))</f>
        <v>X23GT</v>
      </c>
      <c r="P1350" s="39" t="str">
        <f>IF(P$1&gt;$AE$1,"-",IFERROR(IF(DATEDIF('Base de données'!$A1350,P$1,"d")&lt;&gt;0,"",'Base de données'!$B1350),""))</f>
        <v/>
      </c>
      <c r="Q1350" s="39" t="str">
        <f>IF(Q$1&gt;$AE$1,"-",IFERROR(IF(DATEDIF('Base de données'!$A1350,Q$1,"d")&lt;&gt;0,"",'Base de données'!$B1350),""))</f>
        <v/>
      </c>
      <c r="R1350" s="39" t="str">
        <f>IF(R$1&gt;$AE$1,"-",IFERROR(IF(DATEDIF('Base de données'!$A1350,R$1,"d")&lt;&gt;0,"",'Base de données'!$B1350),""))</f>
        <v/>
      </c>
      <c r="S1350" s="39" t="str">
        <f>IF(S$1&gt;$AE$1,"-",IFERROR(IF(DATEDIF('Base de données'!$A1350,S$1,"d")&lt;&gt;0,"",'Base de données'!$B1350),""))</f>
        <v/>
      </c>
      <c r="T1350" s="39" t="str">
        <f>IF(T$1&gt;$AE$1,"-",IFERROR(IF(DATEDIF('Base de données'!$A1350,T$1,"d")&lt;&gt;0,"",'Base de données'!$B1350),""))</f>
        <v/>
      </c>
      <c r="U1350" s="39" t="str">
        <f>IF(U$1&gt;$AE$1,"-",IFERROR(IF(DATEDIF('Base de données'!$A1350,U$1,"d")&lt;&gt;0,"",'Base de données'!$B1350),""))</f>
        <v/>
      </c>
      <c r="V1350" s="39" t="str">
        <f>IF(V$1&gt;$AE$1,"-",IFERROR(IF(DATEDIF('Base de données'!$A1350,V$1,"d")&lt;&gt;0,"",'Base de données'!$B1350),""))</f>
        <v/>
      </c>
      <c r="W1350" s="34"/>
      <c r="X1350" s="30" t="str">
        <f>'Base de données'!$C1350&amp;" "&amp;'Base de données'!$D1350</f>
        <v>Lacroix Clémence</v>
      </c>
      <c r="Y1350" s="31">
        <f>COUNTIF('Base de données'!$B:$B,'Base de données'!$B1350)</f>
        <v>12</v>
      </c>
      <c r="AA1350" s="87" cm="1">
        <f t="array" aca="1" ref="AA1350" ca="1">INDIRECT("'Base de données'!A" &amp; ROW(Y1350))</f>
        <v>45778</v>
      </c>
      <c r="AB1350" s="51" t="str" cm="1">
        <f t="array" aca="1" ref="AB1350" ca="1">INDIRECT("'Base de données'!B" &amp; ROW(Z1350))</f>
        <v>X23GT</v>
      </c>
    </row>
    <row r="1351" spans="1:28" x14ac:dyDescent="0.3">
      <c r="A1351" s="41" t="str">
        <f ca="1">IF(IF(AND($B1351&lt;&gt;"-",$B1351=$E1351),"Entrée et sortie","-")="Entrée et sortie",'Base de données'!$B1351,"-")</f>
        <v>-</v>
      </c>
      <c r="B1351" s="41" t="str">
        <f t="shared" ca="1" si="87"/>
        <v>-</v>
      </c>
      <c r="C1351" s="41" t="str">
        <f t="shared" ca="1" si="88"/>
        <v>-</v>
      </c>
      <c r="D1351" s="41" t="str">
        <f>IF($F1351="sortie en cours d'année",'Base de données'!$B1351,"-")</f>
        <v>-</v>
      </c>
      <c r="E1351" s="41" t="str">
        <f>IF($H1351="entrée en cours d'année",'Base de données'!$B1351,"-")</f>
        <v>-</v>
      </c>
      <c r="F1351" s="37" t="str">
        <f t="shared" si="85"/>
        <v/>
      </c>
      <c r="G1351" s="37" t="str">
        <f>IF($J1351="mouvement",_xlfn.XLOOKUP('Base de données'!$B1351,$V:$V,$V:$V,0),"")</f>
        <v/>
      </c>
      <c r="H1351" s="37" t="str">
        <f t="shared" si="86"/>
        <v/>
      </c>
      <c r="I1351" s="37" t="str">
        <f>IF($J1351="mouvement",_xlfn.XLOOKUP('Base de données'!$B1351,$K:$K,$K:$K,0),"")</f>
        <v/>
      </c>
      <c r="J1351" s="38" t="str">
        <f>IF(AND(Y1351&lt;&gt;MAX(Y:Y),COUNTIF(K1351:V1351,'Base de données'!$B1351)&gt;0),"mouvement","")</f>
        <v/>
      </c>
      <c r="K1351" s="39" t="str">
        <f>IF(K$1&gt;$AE$1,"-",IFERROR(IF(DATEDIF('Base de données'!$A1351,K$1,"d")&lt;&gt;0,"",'Base de données'!$B1351),""))</f>
        <v/>
      </c>
      <c r="L1351" s="39" t="str">
        <f>IF(L$1&gt;$AE$1,"-",IFERROR(IF(DATEDIF('Base de données'!$A1351,L$1,"d")&lt;&gt;0,"",'Base de données'!$B1351),""))</f>
        <v/>
      </c>
      <c r="M1351" s="39" t="str">
        <f>IF(M$1&gt;$AE$1,"-",IFERROR(IF(DATEDIF('Base de données'!$A1351,M$1,"d")&lt;&gt;0,"",'Base de données'!$B1351),""))</f>
        <v/>
      </c>
      <c r="N1351" s="39" t="str">
        <f>IF(N$1&gt;$AE$1,"-",IFERROR(IF(DATEDIF('Base de données'!$A1351,N$1,"d")&lt;&gt;0,"",'Base de données'!$B1351),""))</f>
        <v/>
      </c>
      <c r="O1351" s="39" t="str">
        <f>IF(O$1&gt;$AE$1,"-",IFERROR(IF(DATEDIF('Base de données'!$A1351,O$1,"d")&lt;&gt;0,"",'Base de données'!$B1351),""))</f>
        <v>WQ3DT</v>
      </c>
      <c r="P1351" s="39" t="str">
        <f>IF(P$1&gt;$AE$1,"-",IFERROR(IF(DATEDIF('Base de données'!$A1351,P$1,"d")&lt;&gt;0,"",'Base de données'!$B1351),""))</f>
        <v/>
      </c>
      <c r="Q1351" s="39" t="str">
        <f>IF(Q$1&gt;$AE$1,"-",IFERROR(IF(DATEDIF('Base de données'!$A1351,Q$1,"d")&lt;&gt;0,"",'Base de données'!$B1351),""))</f>
        <v/>
      </c>
      <c r="R1351" s="39" t="str">
        <f>IF(R$1&gt;$AE$1,"-",IFERROR(IF(DATEDIF('Base de données'!$A1351,R$1,"d")&lt;&gt;0,"",'Base de données'!$B1351),""))</f>
        <v/>
      </c>
      <c r="S1351" s="39" t="str">
        <f>IF(S$1&gt;$AE$1,"-",IFERROR(IF(DATEDIF('Base de données'!$A1351,S$1,"d")&lt;&gt;0,"",'Base de données'!$B1351),""))</f>
        <v/>
      </c>
      <c r="T1351" s="39" t="str">
        <f>IF(T$1&gt;$AE$1,"-",IFERROR(IF(DATEDIF('Base de données'!$A1351,T$1,"d")&lt;&gt;0,"",'Base de données'!$B1351),""))</f>
        <v/>
      </c>
      <c r="U1351" s="39" t="str">
        <f>IF(U$1&gt;$AE$1,"-",IFERROR(IF(DATEDIF('Base de données'!$A1351,U$1,"d")&lt;&gt;0,"",'Base de données'!$B1351),""))</f>
        <v/>
      </c>
      <c r="V1351" s="39" t="str">
        <f>IF(V$1&gt;$AE$1,"-",IFERROR(IF(DATEDIF('Base de données'!$A1351,V$1,"d")&lt;&gt;0,"",'Base de données'!$B1351),""))</f>
        <v/>
      </c>
      <c r="W1351" s="34"/>
      <c r="X1351" s="30" t="str">
        <f>'Base de données'!$C1351&amp;" "&amp;'Base de données'!$D1351</f>
        <v>Bertrand Océane</v>
      </c>
      <c r="Y1351" s="31">
        <f>COUNTIF('Base de données'!$B:$B,'Base de données'!$B1351)</f>
        <v>12</v>
      </c>
      <c r="AA1351" s="87" cm="1">
        <f t="array" aca="1" ref="AA1351" ca="1">INDIRECT("'Base de données'!A" &amp; ROW(Y1351))</f>
        <v>45778</v>
      </c>
      <c r="AB1351" s="51" t="str" cm="1">
        <f t="array" aca="1" ref="AB1351" ca="1">INDIRECT("'Base de données'!B" &amp; ROW(Z1351))</f>
        <v>WQ3DT</v>
      </c>
    </row>
    <row r="1352" spans="1:28" x14ac:dyDescent="0.3">
      <c r="A1352" s="41" t="str">
        <f ca="1">IF(IF(AND($B1352&lt;&gt;"-",$B1352=$E1352),"Entrée et sortie","-")="Entrée et sortie",'Base de données'!$B1352,"-")</f>
        <v>-</v>
      </c>
      <c r="B1352" s="41" t="str">
        <f t="shared" ca="1" si="87"/>
        <v>-</v>
      </c>
      <c r="C1352" s="41" t="str">
        <f t="shared" ca="1" si="88"/>
        <v>-</v>
      </c>
      <c r="D1352" s="41" t="str">
        <f>IF($F1352="sortie en cours d'année",'Base de données'!$B1352,"-")</f>
        <v>-</v>
      </c>
      <c r="E1352" s="41" t="str">
        <f>IF($H1352="entrée en cours d'année",'Base de données'!$B1352,"-")</f>
        <v>-</v>
      </c>
      <c r="F1352" s="37" t="str">
        <f t="shared" si="85"/>
        <v/>
      </c>
      <c r="G1352" s="37" t="str">
        <f>IF($J1352="mouvement",_xlfn.XLOOKUP('Base de données'!$B1352,$V:$V,$V:$V,0),"")</f>
        <v/>
      </c>
      <c r="H1352" s="37" t="str">
        <f t="shared" si="86"/>
        <v/>
      </c>
      <c r="I1352" s="37" t="str">
        <f>IF($J1352="mouvement",_xlfn.XLOOKUP('Base de données'!$B1352,$K:$K,$K:$K,0),"")</f>
        <v/>
      </c>
      <c r="J1352" s="38" t="str">
        <f>IF(AND(Y1352&lt;&gt;MAX(Y:Y),COUNTIF(K1352:V1352,'Base de données'!$B1352)&gt;0),"mouvement","")</f>
        <v/>
      </c>
      <c r="K1352" s="39" t="str">
        <f>IF(K$1&gt;$AE$1,"-",IFERROR(IF(DATEDIF('Base de données'!$A1352,K$1,"d")&lt;&gt;0,"",'Base de données'!$B1352),""))</f>
        <v/>
      </c>
      <c r="L1352" s="39" t="str">
        <f>IF(L$1&gt;$AE$1,"-",IFERROR(IF(DATEDIF('Base de données'!$A1352,L$1,"d")&lt;&gt;0,"",'Base de données'!$B1352),""))</f>
        <v/>
      </c>
      <c r="M1352" s="39" t="str">
        <f>IF(M$1&gt;$AE$1,"-",IFERROR(IF(DATEDIF('Base de données'!$A1352,M$1,"d")&lt;&gt;0,"",'Base de données'!$B1352),""))</f>
        <v/>
      </c>
      <c r="N1352" s="39" t="str">
        <f>IF(N$1&gt;$AE$1,"-",IFERROR(IF(DATEDIF('Base de données'!$A1352,N$1,"d")&lt;&gt;0,"",'Base de données'!$B1352),""))</f>
        <v/>
      </c>
      <c r="O1352" s="39" t="str">
        <f>IF(O$1&gt;$AE$1,"-",IFERROR(IF(DATEDIF('Base de données'!$A1352,O$1,"d")&lt;&gt;0,"",'Base de données'!$B1352),""))</f>
        <v>1MMH5</v>
      </c>
      <c r="P1352" s="39" t="str">
        <f>IF(P$1&gt;$AE$1,"-",IFERROR(IF(DATEDIF('Base de données'!$A1352,P$1,"d")&lt;&gt;0,"",'Base de données'!$B1352),""))</f>
        <v/>
      </c>
      <c r="Q1352" s="39" t="str">
        <f>IF(Q$1&gt;$AE$1,"-",IFERROR(IF(DATEDIF('Base de données'!$A1352,Q$1,"d")&lt;&gt;0,"",'Base de données'!$B1352),""))</f>
        <v/>
      </c>
      <c r="R1352" s="39" t="str">
        <f>IF(R$1&gt;$AE$1,"-",IFERROR(IF(DATEDIF('Base de données'!$A1352,R$1,"d")&lt;&gt;0,"",'Base de données'!$B1352),""))</f>
        <v/>
      </c>
      <c r="S1352" s="39" t="str">
        <f>IF(S$1&gt;$AE$1,"-",IFERROR(IF(DATEDIF('Base de données'!$A1352,S$1,"d")&lt;&gt;0,"",'Base de données'!$B1352),""))</f>
        <v/>
      </c>
      <c r="T1352" s="39" t="str">
        <f>IF(T$1&gt;$AE$1,"-",IFERROR(IF(DATEDIF('Base de données'!$A1352,T$1,"d")&lt;&gt;0,"",'Base de données'!$B1352),""))</f>
        <v/>
      </c>
      <c r="U1352" s="39" t="str">
        <f>IF(U$1&gt;$AE$1,"-",IFERROR(IF(DATEDIF('Base de données'!$A1352,U$1,"d")&lt;&gt;0,"",'Base de données'!$B1352),""))</f>
        <v/>
      </c>
      <c r="V1352" s="39" t="str">
        <f>IF(V$1&gt;$AE$1,"-",IFERROR(IF(DATEDIF('Base de données'!$A1352,V$1,"d")&lt;&gt;0,"",'Base de données'!$B1352),""))</f>
        <v/>
      </c>
      <c r="W1352" s="34"/>
      <c r="X1352" s="30" t="str">
        <f>'Base de données'!$C1352&amp;" "&amp;'Base de données'!$D1352</f>
        <v>Weber Dominique</v>
      </c>
      <c r="Y1352" s="31">
        <f>COUNTIF('Base de données'!$B:$B,'Base de données'!$B1352)</f>
        <v>12</v>
      </c>
      <c r="AA1352" s="87" cm="1">
        <f t="array" aca="1" ref="AA1352" ca="1">INDIRECT("'Base de données'!A" &amp; ROW(Y1352))</f>
        <v>45778</v>
      </c>
      <c r="AB1352" s="51" t="str" cm="1">
        <f t="array" aca="1" ref="AB1352" ca="1">INDIRECT("'Base de données'!B" &amp; ROW(Z1352))</f>
        <v>1MMH5</v>
      </c>
    </row>
    <row r="1353" spans="1:28" x14ac:dyDescent="0.3">
      <c r="A1353" s="41" t="str">
        <f ca="1">IF(IF(AND($B1353&lt;&gt;"-",$B1353=$E1353),"Entrée et sortie","-")="Entrée et sortie",'Base de données'!$B1353,"-")</f>
        <v>-</v>
      </c>
      <c r="B1353" s="41" t="str">
        <f t="shared" ca="1" si="87"/>
        <v>-</v>
      </c>
      <c r="C1353" s="41" t="str">
        <f t="shared" ca="1" si="88"/>
        <v>-</v>
      </c>
      <c r="D1353" s="41" t="str">
        <f>IF($F1353="sortie en cours d'année",'Base de données'!$B1353,"-")</f>
        <v>-</v>
      </c>
      <c r="E1353" s="41" t="str">
        <f>IF($H1353="entrée en cours d'année",'Base de données'!$B1353,"-")</f>
        <v>-</v>
      </c>
      <c r="F1353" s="37" t="str">
        <f t="shared" si="85"/>
        <v/>
      </c>
      <c r="G1353" s="37" t="str">
        <f>IF($J1353="mouvement",_xlfn.XLOOKUP('Base de données'!$B1353,$V:$V,$V:$V,0),"")</f>
        <v/>
      </c>
      <c r="H1353" s="37" t="str">
        <f t="shared" si="86"/>
        <v/>
      </c>
      <c r="I1353" s="37" t="str">
        <f>IF($J1353="mouvement",_xlfn.XLOOKUP('Base de données'!$B1353,$K:$K,$K:$K,0),"")</f>
        <v/>
      </c>
      <c r="J1353" s="38" t="str">
        <f>IF(AND(Y1353&lt;&gt;MAX(Y:Y),COUNTIF(K1353:V1353,'Base de données'!$B1353)&gt;0),"mouvement","")</f>
        <v/>
      </c>
      <c r="K1353" s="39" t="str">
        <f>IF(K$1&gt;$AE$1,"-",IFERROR(IF(DATEDIF('Base de données'!$A1353,K$1,"d")&lt;&gt;0,"",'Base de données'!$B1353),""))</f>
        <v/>
      </c>
      <c r="L1353" s="39" t="str">
        <f>IF(L$1&gt;$AE$1,"-",IFERROR(IF(DATEDIF('Base de données'!$A1353,L$1,"d")&lt;&gt;0,"",'Base de données'!$B1353),""))</f>
        <v/>
      </c>
      <c r="M1353" s="39" t="str">
        <f>IF(M$1&gt;$AE$1,"-",IFERROR(IF(DATEDIF('Base de données'!$A1353,M$1,"d")&lt;&gt;0,"",'Base de données'!$B1353),""))</f>
        <v/>
      </c>
      <c r="N1353" s="39" t="str">
        <f>IF(N$1&gt;$AE$1,"-",IFERROR(IF(DATEDIF('Base de données'!$A1353,N$1,"d")&lt;&gt;0,"",'Base de données'!$B1353),""))</f>
        <v/>
      </c>
      <c r="O1353" s="39" t="str">
        <f>IF(O$1&gt;$AE$1,"-",IFERROR(IF(DATEDIF('Base de données'!$A1353,O$1,"d")&lt;&gt;0,"",'Base de données'!$B1353),""))</f>
        <v>RJR3K</v>
      </c>
      <c r="P1353" s="39" t="str">
        <f>IF(P$1&gt;$AE$1,"-",IFERROR(IF(DATEDIF('Base de données'!$A1353,P$1,"d")&lt;&gt;0,"",'Base de données'!$B1353),""))</f>
        <v/>
      </c>
      <c r="Q1353" s="39" t="str">
        <f>IF(Q$1&gt;$AE$1,"-",IFERROR(IF(DATEDIF('Base de données'!$A1353,Q$1,"d")&lt;&gt;0,"",'Base de données'!$B1353),""))</f>
        <v/>
      </c>
      <c r="R1353" s="39" t="str">
        <f>IF(R$1&gt;$AE$1,"-",IFERROR(IF(DATEDIF('Base de données'!$A1353,R$1,"d")&lt;&gt;0,"",'Base de données'!$B1353),""))</f>
        <v/>
      </c>
      <c r="S1353" s="39" t="str">
        <f>IF(S$1&gt;$AE$1,"-",IFERROR(IF(DATEDIF('Base de données'!$A1353,S$1,"d")&lt;&gt;0,"",'Base de données'!$B1353),""))</f>
        <v/>
      </c>
      <c r="T1353" s="39" t="str">
        <f>IF(T$1&gt;$AE$1,"-",IFERROR(IF(DATEDIF('Base de données'!$A1353,T$1,"d")&lt;&gt;0,"",'Base de données'!$B1353),""))</f>
        <v/>
      </c>
      <c r="U1353" s="39" t="str">
        <f>IF(U$1&gt;$AE$1,"-",IFERROR(IF(DATEDIF('Base de données'!$A1353,U$1,"d")&lt;&gt;0,"",'Base de données'!$B1353),""))</f>
        <v/>
      </c>
      <c r="V1353" s="39" t="str">
        <f>IF(V$1&gt;$AE$1,"-",IFERROR(IF(DATEDIF('Base de données'!$A1353,V$1,"d")&lt;&gt;0,"",'Base de données'!$B1353),""))</f>
        <v/>
      </c>
      <c r="W1353" s="34"/>
      <c r="X1353" s="30" t="str">
        <f>'Base de données'!$C1353&amp;" "&amp;'Base de données'!$D1353</f>
        <v>Ledoux Étienne</v>
      </c>
      <c r="Y1353" s="31">
        <f>COUNTIF('Base de données'!$B:$B,'Base de données'!$B1353)</f>
        <v>12</v>
      </c>
      <c r="AA1353" s="87" cm="1">
        <f t="array" aca="1" ref="AA1353" ca="1">INDIRECT("'Base de données'!A" &amp; ROW(Y1353))</f>
        <v>45778</v>
      </c>
      <c r="AB1353" s="51" t="str" cm="1">
        <f t="array" aca="1" ref="AB1353" ca="1">INDIRECT("'Base de données'!B" &amp; ROW(Z1353))</f>
        <v>RJR3K</v>
      </c>
    </row>
    <row r="1354" spans="1:28" x14ac:dyDescent="0.3">
      <c r="A1354" s="41" t="str">
        <f ca="1">IF(IF(AND($B1354&lt;&gt;"-",$B1354=$E1354),"Entrée et sortie","-")="Entrée et sortie",'Base de données'!$B1354,"-")</f>
        <v>-</v>
      </c>
      <c r="B1354" s="41" t="str">
        <f t="shared" ca="1" si="87"/>
        <v>-</v>
      </c>
      <c r="C1354" s="41" t="str">
        <f t="shared" ca="1" si="88"/>
        <v>-</v>
      </c>
      <c r="D1354" s="41" t="str">
        <f>IF($F1354="sortie en cours d'année",'Base de données'!$B1354,"-")</f>
        <v>-</v>
      </c>
      <c r="E1354" s="41" t="str">
        <f>IF($H1354="entrée en cours d'année",'Base de données'!$B1354,"-")</f>
        <v>-</v>
      </c>
      <c r="F1354" s="37" t="str">
        <f t="shared" si="85"/>
        <v/>
      </c>
      <c r="G1354" s="37" t="str">
        <f>IF($J1354="mouvement",_xlfn.XLOOKUP('Base de données'!$B1354,$V:$V,$V:$V,0),"")</f>
        <v/>
      </c>
      <c r="H1354" s="37" t="str">
        <f t="shared" si="86"/>
        <v/>
      </c>
      <c r="I1354" s="37" t="str">
        <f>IF($J1354="mouvement",_xlfn.XLOOKUP('Base de données'!$B1354,$K:$K,$K:$K,0),"")</f>
        <v/>
      </c>
      <c r="J1354" s="38" t="str">
        <f>IF(AND(Y1354&lt;&gt;MAX(Y:Y),COUNTIF(K1354:V1354,'Base de données'!$B1354)&gt;0),"mouvement","")</f>
        <v/>
      </c>
      <c r="K1354" s="39" t="str">
        <f>IF(K$1&gt;$AE$1,"-",IFERROR(IF(DATEDIF('Base de données'!$A1354,K$1,"d")&lt;&gt;0,"",'Base de données'!$B1354),""))</f>
        <v/>
      </c>
      <c r="L1354" s="39" t="str">
        <f>IF(L$1&gt;$AE$1,"-",IFERROR(IF(DATEDIF('Base de données'!$A1354,L$1,"d")&lt;&gt;0,"",'Base de données'!$B1354),""))</f>
        <v/>
      </c>
      <c r="M1354" s="39" t="str">
        <f>IF(M$1&gt;$AE$1,"-",IFERROR(IF(DATEDIF('Base de données'!$A1354,M$1,"d")&lt;&gt;0,"",'Base de données'!$B1354),""))</f>
        <v/>
      </c>
      <c r="N1354" s="39" t="str">
        <f>IF(N$1&gt;$AE$1,"-",IFERROR(IF(DATEDIF('Base de données'!$A1354,N$1,"d")&lt;&gt;0,"",'Base de données'!$B1354),""))</f>
        <v/>
      </c>
      <c r="O1354" s="39" t="str">
        <f>IF(O$1&gt;$AE$1,"-",IFERROR(IF(DATEDIF('Base de données'!$A1354,O$1,"d")&lt;&gt;0,"",'Base de données'!$B1354),""))</f>
        <v>STIBE</v>
      </c>
      <c r="P1354" s="39" t="str">
        <f>IF(P$1&gt;$AE$1,"-",IFERROR(IF(DATEDIF('Base de données'!$A1354,P$1,"d")&lt;&gt;0,"",'Base de données'!$B1354),""))</f>
        <v/>
      </c>
      <c r="Q1354" s="39" t="str">
        <f>IF(Q$1&gt;$AE$1,"-",IFERROR(IF(DATEDIF('Base de données'!$A1354,Q$1,"d")&lt;&gt;0,"",'Base de données'!$B1354),""))</f>
        <v/>
      </c>
      <c r="R1354" s="39" t="str">
        <f>IF(R$1&gt;$AE$1,"-",IFERROR(IF(DATEDIF('Base de données'!$A1354,R$1,"d")&lt;&gt;0,"",'Base de données'!$B1354),""))</f>
        <v/>
      </c>
      <c r="S1354" s="39" t="str">
        <f>IF(S$1&gt;$AE$1,"-",IFERROR(IF(DATEDIF('Base de données'!$A1354,S$1,"d")&lt;&gt;0,"",'Base de données'!$B1354),""))</f>
        <v/>
      </c>
      <c r="T1354" s="39" t="str">
        <f>IF(T$1&gt;$AE$1,"-",IFERROR(IF(DATEDIF('Base de données'!$A1354,T$1,"d")&lt;&gt;0,"",'Base de données'!$B1354),""))</f>
        <v/>
      </c>
      <c r="U1354" s="39" t="str">
        <f>IF(U$1&gt;$AE$1,"-",IFERROR(IF(DATEDIF('Base de données'!$A1354,U$1,"d")&lt;&gt;0,"",'Base de données'!$B1354),""))</f>
        <v/>
      </c>
      <c r="V1354" s="39" t="str">
        <f>IF(V$1&gt;$AE$1,"-",IFERROR(IF(DATEDIF('Base de données'!$A1354,V$1,"d")&lt;&gt;0,"",'Base de données'!$B1354),""))</f>
        <v/>
      </c>
      <c r="W1354" s="34"/>
      <c r="X1354" s="30" t="str">
        <f>'Base de données'!$C1354&amp;" "&amp;'Base de données'!$D1354</f>
        <v>Huet Jacques</v>
      </c>
      <c r="Y1354" s="31">
        <f>COUNTIF('Base de données'!$B:$B,'Base de données'!$B1354)</f>
        <v>12</v>
      </c>
      <c r="AA1354" s="87" cm="1">
        <f t="array" aca="1" ref="AA1354" ca="1">INDIRECT("'Base de données'!A" &amp; ROW(Y1354))</f>
        <v>45778</v>
      </c>
      <c r="AB1354" s="51" t="str" cm="1">
        <f t="array" aca="1" ref="AB1354" ca="1">INDIRECT("'Base de données'!B" &amp; ROW(Z1354))</f>
        <v>STIBE</v>
      </c>
    </row>
    <row r="1355" spans="1:28" x14ac:dyDescent="0.3">
      <c r="A1355" s="41" t="str">
        <f ca="1">IF(IF(AND($B1355&lt;&gt;"-",$B1355=$E1355),"Entrée et sortie","-")="Entrée et sortie",'Base de données'!$B1355,"-")</f>
        <v>-</v>
      </c>
      <c r="B1355" s="41" t="str">
        <f t="shared" ca="1" si="87"/>
        <v>-</v>
      </c>
      <c r="C1355" s="41" t="str">
        <f t="shared" ca="1" si="88"/>
        <v>-</v>
      </c>
      <c r="D1355" s="41" t="str">
        <f>IF($F1355="sortie en cours d'année",'Base de données'!$B1355,"-")</f>
        <v>-</v>
      </c>
      <c r="E1355" s="41" t="str">
        <f>IF($H1355="entrée en cours d'année",'Base de données'!$B1355,"-")</f>
        <v>-</v>
      </c>
      <c r="F1355" s="37" t="str">
        <f t="shared" si="85"/>
        <v/>
      </c>
      <c r="G1355" s="37" t="str">
        <f>IF($J1355="mouvement",_xlfn.XLOOKUP('Base de données'!$B1355,$V:$V,$V:$V,0),"")</f>
        <v/>
      </c>
      <c r="H1355" s="37" t="str">
        <f t="shared" si="86"/>
        <v/>
      </c>
      <c r="I1355" s="37" t="str">
        <f>IF($J1355="mouvement",_xlfn.XLOOKUP('Base de données'!$B1355,$K:$K,$K:$K,0),"")</f>
        <v/>
      </c>
      <c r="J1355" s="38" t="str">
        <f>IF(AND(Y1355&lt;&gt;MAX(Y:Y),COUNTIF(K1355:V1355,'Base de données'!$B1355)&gt;0),"mouvement","")</f>
        <v/>
      </c>
      <c r="K1355" s="39" t="str">
        <f>IF(K$1&gt;$AE$1,"-",IFERROR(IF(DATEDIF('Base de données'!$A1355,K$1,"d")&lt;&gt;0,"",'Base de données'!$B1355),""))</f>
        <v/>
      </c>
      <c r="L1355" s="39" t="str">
        <f>IF(L$1&gt;$AE$1,"-",IFERROR(IF(DATEDIF('Base de données'!$A1355,L$1,"d")&lt;&gt;0,"",'Base de données'!$B1355),""))</f>
        <v/>
      </c>
      <c r="M1355" s="39" t="str">
        <f>IF(M$1&gt;$AE$1,"-",IFERROR(IF(DATEDIF('Base de données'!$A1355,M$1,"d")&lt;&gt;0,"",'Base de données'!$B1355),""))</f>
        <v/>
      </c>
      <c r="N1355" s="39" t="str">
        <f>IF(N$1&gt;$AE$1,"-",IFERROR(IF(DATEDIF('Base de données'!$A1355,N$1,"d")&lt;&gt;0,"",'Base de données'!$B1355),""))</f>
        <v/>
      </c>
      <c r="O1355" s="39" t="str">
        <f>IF(O$1&gt;$AE$1,"-",IFERROR(IF(DATEDIF('Base de données'!$A1355,O$1,"d")&lt;&gt;0,"",'Base de données'!$B1355),""))</f>
        <v>711RD</v>
      </c>
      <c r="P1355" s="39" t="str">
        <f>IF(P$1&gt;$AE$1,"-",IFERROR(IF(DATEDIF('Base de données'!$A1355,P$1,"d")&lt;&gt;0,"",'Base de données'!$B1355),""))</f>
        <v/>
      </c>
      <c r="Q1355" s="39" t="str">
        <f>IF(Q$1&gt;$AE$1,"-",IFERROR(IF(DATEDIF('Base de données'!$A1355,Q$1,"d")&lt;&gt;0,"",'Base de données'!$B1355),""))</f>
        <v/>
      </c>
      <c r="R1355" s="39" t="str">
        <f>IF(R$1&gt;$AE$1,"-",IFERROR(IF(DATEDIF('Base de données'!$A1355,R$1,"d")&lt;&gt;0,"",'Base de données'!$B1355),""))</f>
        <v/>
      </c>
      <c r="S1355" s="39" t="str">
        <f>IF(S$1&gt;$AE$1,"-",IFERROR(IF(DATEDIF('Base de données'!$A1355,S$1,"d")&lt;&gt;0,"",'Base de données'!$B1355),""))</f>
        <v/>
      </c>
      <c r="T1355" s="39" t="str">
        <f>IF(T$1&gt;$AE$1,"-",IFERROR(IF(DATEDIF('Base de données'!$A1355,T$1,"d")&lt;&gt;0,"",'Base de données'!$B1355),""))</f>
        <v/>
      </c>
      <c r="U1355" s="39" t="str">
        <f>IF(U$1&gt;$AE$1,"-",IFERROR(IF(DATEDIF('Base de données'!$A1355,U$1,"d")&lt;&gt;0,"",'Base de données'!$B1355),""))</f>
        <v/>
      </c>
      <c r="V1355" s="39" t="str">
        <f>IF(V$1&gt;$AE$1,"-",IFERROR(IF(DATEDIF('Base de données'!$A1355,V$1,"d")&lt;&gt;0,"",'Base de données'!$B1355),""))</f>
        <v/>
      </c>
      <c r="W1355" s="34"/>
      <c r="X1355" s="30" t="str">
        <f>'Base de données'!$C1355&amp;" "&amp;'Base de données'!$D1355</f>
        <v>Chevallier Lucas</v>
      </c>
      <c r="Y1355" s="31">
        <f>COUNTIF('Base de données'!$B:$B,'Base de données'!$B1355)</f>
        <v>12</v>
      </c>
      <c r="AA1355" s="87" cm="1">
        <f t="array" aca="1" ref="AA1355" ca="1">INDIRECT("'Base de données'!A" &amp; ROW(Y1355))</f>
        <v>45778</v>
      </c>
      <c r="AB1355" s="51" t="str" cm="1">
        <f t="array" aca="1" ref="AB1355" ca="1">INDIRECT("'Base de données'!B" &amp; ROW(Z1355))</f>
        <v>711RD</v>
      </c>
    </row>
    <row r="1356" spans="1:28" x14ac:dyDescent="0.3">
      <c r="A1356" s="41" t="str">
        <f ca="1">IF(IF(AND($B1356&lt;&gt;"-",$B1356=$E1356),"Entrée et sortie","-")="Entrée et sortie",'Base de données'!$B1356,"-")</f>
        <v>-</v>
      </c>
      <c r="B1356" s="41" t="str">
        <f t="shared" ca="1" si="87"/>
        <v>-</v>
      </c>
      <c r="C1356" s="41" t="str">
        <f t="shared" ca="1" si="88"/>
        <v>-</v>
      </c>
      <c r="D1356" s="41" t="str">
        <f>IF($F1356="sortie en cours d'année",'Base de données'!$B1356,"-")</f>
        <v>-</v>
      </c>
      <c r="E1356" s="41" t="str">
        <f>IF($H1356="entrée en cours d'année",'Base de données'!$B1356,"-")</f>
        <v>-</v>
      </c>
      <c r="F1356" s="37" t="str">
        <f t="shared" si="85"/>
        <v/>
      </c>
      <c r="G1356" s="37" t="str">
        <f>IF($J1356="mouvement",_xlfn.XLOOKUP('Base de données'!$B1356,$V:$V,$V:$V,0),"")</f>
        <v/>
      </c>
      <c r="H1356" s="37" t="str">
        <f t="shared" si="86"/>
        <v/>
      </c>
      <c r="I1356" s="37" t="str">
        <f>IF($J1356="mouvement",_xlfn.XLOOKUP('Base de données'!$B1356,$K:$K,$K:$K,0),"")</f>
        <v/>
      </c>
      <c r="J1356" s="38" t="str">
        <f>IF(AND(Y1356&lt;&gt;MAX(Y:Y),COUNTIF(K1356:V1356,'Base de données'!$B1356)&gt;0),"mouvement","")</f>
        <v/>
      </c>
      <c r="K1356" s="39" t="str">
        <f>IF(K$1&gt;$AE$1,"-",IFERROR(IF(DATEDIF('Base de données'!$A1356,K$1,"d")&lt;&gt;0,"",'Base de données'!$B1356),""))</f>
        <v/>
      </c>
      <c r="L1356" s="39" t="str">
        <f>IF(L$1&gt;$AE$1,"-",IFERROR(IF(DATEDIF('Base de données'!$A1356,L$1,"d")&lt;&gt;0,"",'Base de données'!$B1356),""))</f>
        <v/>
      </c>
      <c r="M1356" s="39" t="str">
        <f>IF(M$1&gt;$AE$1,"-",IFERROR(IF(DATEDIF('Base de données'!$A1356,M$1,"d")&lt;&gt;0,"",'Base de données'!$B1356),""))</f>
        <v/>
      </c>
      <c r="N1356" s="39" t="str">
        <f>IF(N$1&gt;$AE$1,"-",IFERROR(IF(DATEDIF('Base de données'!$A1356,N$1,"d")&lt;&gt;0,"",'Base de données'!$B1356),""))</f>
        <v/>
      </c>
      <c r="O1356" s="39" t="str">
        <f>IF(O$1&gt;$AE$1,"-",IFERROR(IF(DATEDIF('Base de données'!$A1356,O$1,"d")&lt;&gt;0,"",'Base de données'!$B1356),""))</f>
        <v>U29UM</v>
      </c>
      <c r="P1356" s="39" t="str">
        <f>IF(P$1&gt;$AE$1,"-",IFERROR(IF(DATEDIF('Base de données'!$A1356,P$1,"d")&lt;&gt;0,"",'Base de données'!$B1356),""))</f>
        <v/>
      </c>
      <c r="Q1356" s="39" t="str">
        <f>IF(Q$1&gt;$AE$1,"-",IFERROR(IF(DATEDIF('Base de données'!$A1356,Q$1,"d")&lt;&gt;0,"",'Base de données'!$B1356),""))</f>
        <v/>
      </c>
      <c r="R1356" s="39" t="str">
        <f>IF(R$1&gt;$AE$1,"-",IFERROR(IF(DATEDIF('Base de données'!$A1356,R$1,"d")&lt;&gt;0,"",'Base de données'!$B1356),""))</f>
        <v/>
      </c>
      <c r="S1356" s="39" t="str">
        <f>IF(S$1&gt;$AE$1,"-",IFERROR(IF(DATEDIF('Base de données'!$A1356,S$1,"d")&lt;&gt;0,"",'Base de données'!$B1356),""))</f>
        <v/>
      </c>
      <c r="T1356" s="39" t="str">
        <f>IF(T$1&gt;$AE$1,"-",IFERROR(IF(DATEDIF('Base de données'!$A1356,T$1,"d")&lt;&gt;0,"",'Base de données'!$B1356),""))</f>
        <v/>
      </c>
      <c r="U1356" s="39" t="str">
        <f>IF(U$1&gt;$AE$1,"-",IFERROR(IF(DATEDIF('Base de données'!$A1356,U$1,"d")&lt;&gt;0,"",'Base de données'!$B1356),""))</f>
        <v/>
      </c>
      <c r="V1356" s="39" t="str">
        <f>IF(V$1&gt;$AE$1,"-",IFERROR(IF(DATEDIF('Base de données'!$A1356,V$1,"d")&lt;&gt;0,"",'Base de données'!$B1356),""))</f>
        <v/>
      </c>
      <c r="W1356" s="34"/>
      <c r="X1356" s="30" t="str">
        <f>'Base de données'!$C1356&amp;" "&amp;'Base de données'!$D1356</f>
        <v>Schmitt Alix</v>
      </c>
      <c r="Y1356" s="31">
        <f>COUNTIF('Base de données'!$B:$B,'Base de données'!$B1356)</f>
        <v>12</v>
      </c>
      <c r="AA1356" s="87" cm="1">
        <f t="array" aca="1" ref="AA1356" ca="1">INDIRECT("'Base de données'!A" &amp; ROW(Y1356))</f>
        <v>45778</v>
      </c>
      <c r="AB1356" s="51" t="str" cm="1">
        <f t="array" aca="1" ref="AB1356" ca="1">INDIRECT("'Base de données'!B" &amp; ROW(Z1356))</f>
        <v>U29UM</v>
      </c>
    </row>
    <row r="1357" spans="1:28" x14ac:dyDescent="0.3">
      <c r="A1357" s="41" t="str">
        <f ca="1">IF(IF(AND($B1357&lt;&gt;"-",$B1357=$E1357),"Entrée et sortie","-")="Entrée et sortie",'Base de données'!$B1357,"-")</f>
        <v>-</v>
      </c>
      <c r="B1357" s="41" t="str">
        <f t="shared" ca="1" si="87"/>
        <v>-</v>
      </c>
      <c r="C1357" s="41" t="str">
        <f t="shared" ca="1" si="88"/>
        <v>-</v>
      </c>
      <c r="D1357" s="41" t="str">
        <f>IF($F1357="sortie en cours d'année",'Base de données'!$B1357,"-")</f>
        <v>-</v>
      </c>
      <c r="E1357" s="41" t="str">
        <f>IF($H1357="entrée en cours d'année",'Base de données'!$B1357,"-")</f>
        <v>-</v>
      </c>
      <c r="F1357" s="37" t="str">
        <f t="shared" si="85"/>
        <v/>
      </c>
      <c r="G1357" s="37" t="str">
        <f>IF($J1357="mouvement",_xlfn.XLOOKUP('Base de données'!$B1357,$V:$V,$V:$V,0),"")</f>
        <v/>
      </c>
      <c r="H1357" s="37" t="str">
        <f t="shared" si="86"/>
        <v/>
      </c>
      <c r="I1357" s="37" t="str">
        <f>IF($J1357="mouvement",_xlfn.XLOOKUP('Base de données'!$B1357,$K:$K,$K:$K,0),"")</f>
        <v/>
      </c>
      <c r="J1357" s="38" t="str">
        <f>IF(AND(Y1357&lt;&gt;MAX(Y:Y),COUNTIF(K1357:V1357,'Base de données'!$B1357)&gt;0),"mouvement","")</f>
        <v/>
      </c>
      <c r="K1357" s="39" t="str">
        <f>IF(K$1&gt;$AE$1,"-",IFERROR(IF(DATEDIF('Base de données'!$A1357,K$1,"d")&lt;&gt;0,"",'Base de données'!$B1357),""))</f>
        <v/>
      </c>
      <c r="L1357" s="39" t="str">
        <f>IF(L$1&gt;$AE$1,"-",IFERROR(IF(DATEDIF('Base de données'!$A1357,L$1,"d")&lt;&gt;0,"",'Base de données'!$B1357),""))</f>
        <v/>
      </c>
      <c r="M1357" s="39" t="str">
        <f>IF(M$1&gt;$AE$1,"-",IFERROR(IF(DATEDIF('Base de données'!$A1357,M$1,"d")&lt;&gt;0,"",'Base de données'!$B1357),""))</f>
        <v/>
      </c>
      <c r="N1357" s="39" t="str">
        <f>IF(N$1&gt;$AE$1,"-",IFERROR(IF(DATEDIF('Base de données'!$A1357,N$1,"d")&lt;&gt;0,"",'Base de données'!$B1357),""))</f>
        <v/>
      </c>
      <c r="O1357" s="39" t="str">
        <f>IF(O$1&gt;$AE$1,"-",IFERROR(IF(DATEDIF('Base de données'!$A1357,O$1,"d")&lt;&gt;0,"",'Base de données'!$B1357),""))</f>
        <v>QL1M5</v>
      </c>
      <c r="P1357" s="39" t="str">
        <f>IF(P$1&gt;$AE$1,"-",IFERROR(IF(DATEDIF('Base de données'!$A1357,P$1,"d")&lt;&gt;0,"",'Base de données'!$B1357),""))</f>
        <v/>
      </c>
      <c r="Q1357" s="39" t="str">
        <f>IF(Q$1&gt;$AE$1,"-",IFERROR(IF(DATEDIF('Base de données'!$A1357,Q$1,"d")&lt;&gt;0,"",'Base de données'!$B1357),""))</f>
        <v/>
      </c>
      <c r="R1357" s="39" t="str">
        <f>IF(R$1&gt;$AE$1,"-",IFERROR(IF(DATEDIF('Base de données'!$A1357,R$1,"d")&lt;&gt;0,"",'Base de données'!$B1357),""))</f>
        <v/>
      </c>
      <c r="S1357" s="39" t="str">
        <f>IF(S$1&gt;$AE$1,"-",IFERROR(IF(DATEDIF('Base de données'!$A1357,S$1,"d")&lt;&gt;0,"",'Base de données'!$B1357),""))</f>
        <v/>
      </c>
      <c r="T1357" s="39" t="str">
        <f>IF(T$1&gt;$AE$1,"-",IFERROR(IF(DATEDIF('Base de données'!$A1357,T$1,"d")&lt;&gt;0,"",'Base de données'!$B1357),""))</f>
        <v/>
      </c>
      <c r="U1357" s="39" t="str">
        <f>IF(U$1&gt;$AE$1,"-",IFERROR(IF(DATEDIF('Base de données'!$A1357,U$1,"d")&lt;&gt;0,"",'Base de données'!$B1357),""))</f>
        <v/>
      </c>
      <c r="V1357" s="39" t="str">
        <f>IF(V$1&gt;$AE$1,"-",IFERROR(IF(DATEDIF('Base de données'!$A1357,V$1,"d")&lt;&gt;0,"",'Base de données'!$B1357),""))</f>
        <v/>
      </c>
      <c r="W1357" s="34"/>
      <c r="X1357" s="30" t="str">
        <f>'Base de données'!$C1357&amp;" "&amp;'Base de données'!$D1357</f>
        <v>Leconte Stéphanie</v>
      </c>
      <c r="Y1357" s="31">
        <f>COUNTIF('Base de données'!$B:$B,'Base de données'!$B1357)</f>
        <v>12</v>
      </c>
      <c r="AA1357" s="87" cm="1">
        <f t="array" aca="1" ref="AA1357" ca="1">INDIRECT("'Base de données'!A" &amp; ROW(Y1357))</f>
        <v>45778</v>
      </c>
      <c r="AB1357" s="51" t="str" cm="1">
        <f t="array" aca="1" ref="AB1357" ca="1">INDIRECT("'Base de données'!B" &amp; ROW(Z1357))</f>
        <v>QL1M5</v>
      </c>
    </row>
    <row r="1358" spans="1:28" x14ac:dyDescent="0.3">
      <c r="A1358" s="41" t="str">
        <f ca="1">IF(IF(AND($B1358&lt;&gt;"-",$B1358=$E1358),"Entrée et sortie","-")="Entrée et sortie",'Base de données'!$B1358,"-")</f>
        <v>-</v>
      </c>
      <c r="B1358" s="41" t="str">
        <f t="shared" ca="1" si="87"/>
        <v>-</v>
      </c>
      <c r="C1358" s="41" t="str">
        <f t="shared" ca="1" si="88"/>
        <v>-</v>
      </c>
      <c r="D1358" s="41" t="str">
        <f>IF($F1358="sortie en cours d'année",'Base de données'!$B1358,"-")</f>
        <v>-</v>
      </c>
      <c r="E1358" s="41" t="str">
        <f>IF($H1358="entrée en cours d'année",'Base de données'!$B1358,"-")</f>
        <v>-</v>
      </c>
      <c r="F1358" s="37" t="str">
        <f t="shared" si="85"/>
        <v/>
      </c>
      <c r="G1358" s="37" t="str">
        <f>IF($J1358="mouvement",_xlfn.XLOOKUP('Base de données'!$B1358,$V:$V,$V:$V,0),"")</f>
        <v/>
      </c>
      <c r="H1358" s="37" t="str">
        <f t="shared" si="86"/>
        <v/>
      </c>
      <c r="I1358" s="37" t="str">
        <f>IF($J1358="mouvement",_xlfn.XLOOKUP('Base de données'!$B1358,$K:$K,$K:$K,0),"")</f>
        <v/>
      </c>
      <c r="J1358" s="38" t="str">
        <f>IF(AND(Y1358&lt;&gt;MAX(Y:Y),COUNTIF(K1358:V1358,'Base de données'!$B1358)&gt;0),"mouvement","")</f>
        <v/>
      </c>
      <c r="K1358" s="39" t="str">
        <f>IF(K$1&gt;$AE$1,"-",IFERROR(IF(DATEDIF('Base de données'!$A1358,K$1,"d")&lt;&gt;0,"",'Base de données'!$B1358),""))</f>
        <v/>
      </c>
      <c r="L1358" s="39" t="str">
        <f>IF(L$1&gt;$AE$1,"-",IFERROR(IF(DATEDIF('Base de données'!$A1358,L$1,"d")&lt;&gt;0,"",'Base de données'!$B1358),""))</f>
        <v/>
      </c>
      <c r="M1358" s="39" t="str">
        <f>IF(M$1&gt;$AE$1,"-",IFERROR(IF(DATEDIF('Base de données'!$A1358,M$1,"d")&lt;&gt;0,"",'Base de données'!$B1358),""))</f>
        <v/>
      </c>
      <c r="N1358" s="39" t="str">
        <f>IF(N$1&gt;$AE$1,"-",IFERROR(IF(DATEDIF('Base de données'!$A1358,N$1,"d")&lt;&gt;0,"",'Base de données'!$B1358),""))</f>
        <v/>
      </c>
      <c r="O1358" s="39" t="str">
        <f>IF(O$1&gt;$AE$1,"-",IFERROR(IF(DATEDIF('Base de données'!$A1358,O$1,"d")&lt;&gt;0,"",'Base de données'!$B1358),""))</f>
        <v>SDNJA</v>
      </c>
      <c r="P1358" s="39" t="str">
        <f>IF(P$1&gt;$AE$1,"-",IFERROR(IF(DATEDIF('Base de données'!$A1358,P$1,"d")&lt;&gt;0,"",'Base de données'!$B1358),""))</f>
        <v/>
      </c>
      <c r="Q1358" s="39" t="str">
        <f>IF(Q$1&gt;$AE$1,"-",IFERROR(IF(DATEDIF('Base de données'!$A1358,Q$1,"d")&lt;&gt;0,"",'Base de données'!$B1358),""))</f>
        <v/>
      </c>
      <c r="R1358" s="39" t="str">
        <f>IF(R$1&gt;$AE$1,"-",IFERROR(IF(DATEDIF('Base de données'!$A1358,R$1,"d")&lt;&gt;0,"",'Base de données'!$B1358),""))</f>
        <v/>
      </c>
      <c r="S1358" s="39" t="str">
        <f>IF(S$1&gt;$AE$1,"-",IFERROR(IF(DATEDIF('Base de données'!$A1358,S$1,"d")&lt;&gt;0,"",'Base de données'!$B1358),""))</f>
        <v/>
      </c>
      <c r="T1358" s="39" t="str">
        <f>IF(T$1&gt;$AE$1,"-",IFERROR(IF(DATEDIF('Base de données'!$A1358,T$1,"d")&lt;&gt;0,"",'Base de données'!$B1358),""))</f>
        <v/>
      </c>
      <c r="U1358" s="39" t="str">
        <f>IF(U$1&gt;$AE$1,"-",IFERROR(IF(DATEDIF('Base de données'!$A1358,U$1,"d")&lt;&gt;0,"",'Base de données'!$B1358),""))</f>
        <v/>
      </c>
      <c r="V1358" s="39" t="str">
        <f>IF(V$1&gt;$AE$1,"-",IFERROR(IF(DATEDIF('Base de données'!$A1358,V$1,"d")&lt;&gt;0,"",'Base de données'!$B1358),""))</f>
        <v/>
      </c>
      <c r="W1358" s="34"/>
      <c r="X1358" s="30" t="str">
        <f>'Base de données'!$C1358&amp;" "&amp;'Base de données'!$D1358</f>
        <v>Thierry Marianne</v>
      </c>
      <c r="Y1358" s="31">
        <f>COUNTIF('Base de données'!$B:$B,'Base de données'!$B1358)</f>
        <v>12</v>
      </c>
      <c r="AA1358" s="87" cm="1">
        <f t="array" aca="1" ref="AA1358" ca="1">INDIRECT("'Base de données'!A" &amp; ROW(Y1358))</f>
        <v>45778</v>
      </c>
      <c r="AB1358" s="51" t="str" cm="1">
        <f t="array" aca="1" ref="AB1358" ca="1">INDIRECT("'Base de données'!B" &amp; ROW(Z1358))</f>
        <v>SDNJA</v>
      </c>
    </row>
    <row r="1359" spans="1:28" x14ac:dyDescent="0.3">
      <c r="A1359" s="41" t="str">
        <f ca="1">IF(IF(AND($B1359&lt;&gt;"-",$B1359=$E1359),"Entrée et sortie","-")="Entrée et sortie",'Base de données'!$B1359,"-")</f>
        <v>-</v>
      </c>
      <c r="B1359" s="41" t="str">
        <f t="shared" ca="1" si="87"/>
        <v>-</v>
      </c>
      <c r="C1359" s="41" t="str">
        <f t="shared" ca="1" si="88"/>
        <v>-</v>
      </c>
      <c r="D1359" s="41" t="str">
        <f>IF($F1359="sortie en cours d'année",'Base de données'!$B1359,"-")</f>
        <v>-</v>
      </c>
      <c r="E1359" s="41" t="str">
        <f>IF($H1359="entrée en cours d'année",'Base de données'!$B1359,"-")</f>
        <v>-</v>
      </c>
      <c r="F1359" s="37" t="str">
        <f t="shared" si="85"/>
        <v/>
      </c>
      <c r="G1359" s="37" t="str">
        <f>IF($J1359="mouvement",_xlfn.XLOOKUP('Base de données'!$B1359,$V:$V,$V:$V,0),"")</f>
        <v/>
      </c>
      <c r="H1359" s="37" t="str">
        <f t="shared" si="86"/>
        <v/>
      </c>
      <c r="I1359" s="37" t="str">
        <f>IF($J1359="mouvement",_xlfn.XLOOKUP('Base de données'!$B1359,$K:$K,$K:$K,0),"")</f>
        <v/>
      </c>
      <c r="J1359" s="38" t="str">
        <f>IF(AND(Y1359&lt;&gt;MAX(Y:Y),COUNTIF(K1359:V1359,'Base de données'!$B1359)&gt;0),"mouvement","")</f>
        <v/>
      </c>
      <c r="K1359" s="39" t="str">
        <f>IF(K$1&gt;$AE$1,"-",IFERROR(IF(DATEDIF('Base de données'!$A1359,K$1,"d")&lt;&gt;0,"",'Base de données'!$B1359),""))</f>
        <v/>
      </c>
      <c r="L1359" s="39" t="str">
        <f>IF(L$1&gt;$AE$1,"-",IFERROR(IF(DATEDIF('Base de données'!$A1359,L$1,"d")&lt;&gt;0,"",'Base de données'!$B1359),""))</f>
        <v/>
      </c>
      <c r="M1359" s="39" t="str">
        <f>IF(M$1&gt;$AE$1,"-",IFERROR(IF(DATEDIF('Base de données'!$A1359,M$1,"d")&lt;&gt;0,"",'Base de données'!$B1359),""))</f>
        <v/>
      </c>
      <c r="N1359" s="39" t="str">
        <f>IF(N$1&gt;$AE$1,"-",IFERROR(IF(DATEDIF('Base de données'!$A1359,N$1,"d")&lt;&gt;0,"",'Base de données'!$B1359),""))</f>
        <v/>
      </c>
      <c r="O1359" s="39" t="str">
        <f>IF(O$1&gt;$AE$1,"-",IFERROR(IF(DATEDIF('Base de données'!$A1359,O$1,"d")&lt;&gt;0,"",'Base de données'!$B1359),""))</f>
        <v>HJK4E</v>
      </c>
      <c r="P1359" s="39" t="str">
        <f>IF(P$1&gt;$AE$1,"-",IFERROR(IF(DATEDIF('Base de données'!$A1359,P$1,"d")&lt;&gt;0,"",'Base de données'!$B1359),""))</f>
        <v/>
      </c>
      <c r="Q1359" s="39" t="str">
        <f>IF(Q$1&gt;$AE$1,"-",IFERROR(IF(DATEDIF('Base de données'!$A1359,Q$1,"d")&lt;&gt;0,"",'Base de données'!$B1359),""))</f>
        <v/>
      </c>
      <c r="R1359" s="39" t="str">
        <f>IF(R$1&gt;$AE$1,"-",IFERROR(IF(DATEDIF('Base de données'!$A1359,R$1,"d")&lt;&gt;0,"",'Base de données'!$B1359),""))</f>
        <v/>
      </c>
      <c r="S1359" s="39" t="str">
        <f>IF(S$1&gt;$AE$1,"-",IFERROR(IF(DATEDIF('Base de données'!$A1359,S$1,"d")&lt;&gt;0,"",'Base de données'!$B1359),""))</f>
        <v/>
      </c>
      <c r="T1359" s="39" t="str">
        <f>IF(T$1&gt;$AE$1,"-",IFERROR(IF(DATEDIF('Base de données'!$A1359,T$1,"d")&lt;&gt;0,"",'Base de données'!$B1359),""))</f>
        <v/>
      </c>
      <c r="U1359" s="39" t="str">
        <f>IF(U$1&gt;$AE$1,"-",IFERROR(IF(DATEDIF('Base de données'!$A1359,U$1,"d")&lt;&gt;0,"",'Base de données'!$B1359),""))</f>
        <v/>
      </c>
      <c r="V1359" s="39" t="str">
        <f>IF(V$1&gt;$AE$1,"-",IFERROR(IF(DATEDIF('Base de données'!$A1359,V$1,"d")&lt;&gt;0,"",'Base de données'!$B1359),""))</f>
        <v/>
      </c>
      <c r="W1359" s="34"/>
      <c r="X1359" s="30" t="str">
        <f>'Base de données'!$C1359&amp;" "&amp;'Base de données'!$D1359</f>
        <v>Thierry Jean</v>
      </c>
      <c r="Y1359" s="31">
        <f>COUNTIF('Base de données'!$B:$B,'Base de données'!$B1359)</f>
        <v>12</v>
      </c>
      <c r="AA1359" s="87" cm="1">
        <f t="array" aca="1" ref="AA1359" ca="1">INDIRECT("'Base de données'!A" &amp; ROW(Y1359))</f>
        <v>45778</v>
      </c>
      <c r="AB1359" s="51" t="str" cm="1">
        <f t="array" aca="1" ref="AB1359" ca="1">INDIRECT("'Base de données'!B" &amp; ROW(Z1359))</f>
        <v>HJK4E</v>
      </c>
    </row>
    <row r="1360" spans="1:28" x14ac:dyDescent="0.3">
      <c r="A1360" s="41" t="str">
        <f ca="1">IF(IF(AND($B1360&lt;&gt;"-",$B1360=$E1360),"Entrée et sortie","-")="Entrée et sortie",'Base de données'!$B1360,"-")</f>
        <v>-</v>
      </c>
      <c r="B1360" s="41" t="str">
        <f t="shared" ca="1" si="87"/>
        <v>-</v>
      </c>
      <c r="C1360" s="41" t="str">
        <f t="shared" ca="1" si="88"/>
        <v>-</v>
      </c>
      <c r="D1360" s="41" t="str">
        <f>IF($F1360="sortie en cours d'année",'Base de données'!$B1360,"-")</f>
        <v>-</v>
      </c>
      <c r="E1360" s="41" t="str">
        <f>IF($H1360="entrée en cours d'année",'Base de données'!$B1360,"-")</f>
        <v>-</v>
      </c>
      <c r="F1360" s="37" t="str">
        <f t="shared" si="85"/>
        <v/>
      </c>
      <c r="G1360" s="37" t="str">
        <f>IF($J1360="mouvement",_xlfn.XLOOKUP('Base de données'!$B1360,$V:$V,$V:$V,0),"")</f>
        <v/>
      </c>
      <c r="H1360" s="37" t="str">
        <f t="shared" si="86"/>
        <v/>
      </c>
      <c r="I1360" s="37" t="str">
        <f>IF($J1360="mouvement",_xlfn.XLOOKUP('Base de données'!$B1360,$K:$K,$K:$K,0),"")</f>
        <v/>
      </c>
      <c r="J1360" s="38" t="str">
        <f>IF(AND(Y1360&lt;&gt;MAX(Y:Y),COUNTIF(K1360:V1360,'Base de données'!$B1360)&gt;0),"mouvement","")</f>
        <v/>
      </c>
      <c r="K1360" s="39" t="str">
        <f>IF(K$1&gt;$AE$1,"-",IFERROR(IF(DATEDIF('Base de données'!$A1360,K$1,"d")&lt;&gt;0,"",'Base de données'!$B1360),""))</f>
        <v/>
      </c>
      <c r="L1360" s="39" t="str">
        <f>IF(L$1&gt;$AE$1,"-",IFERROR(IF(DATEDIF('Base de données'!$A1360,L$1,"d")&lt;&gt;0,"",'Base de données'!$B1360),""))</f>
        <v/>
      </c>
      <c r="M1360" s="39" t="str">
        <f>IF(M$1&gt;$AE$1,"-",IFERROR(IF(DATEDIF('Base de données'!$A1360,M$1,"d")&lt;&gt;0,"",'Base de données'!$B1360),""))</f>
        <v/>
      </c>
      <c r="N1360" s="39" t="str">
        <f>IF(N$1&gt;$AE$1,"-",IFERROR(IF(DATEDIF('Base de données'!$A1360,N$1,"d")&lt;&gt;0,"",'Base de données'!$B1360),""))</f>
        <v/>
      </c>
      <c r="O1360" s="39" t="str">
        <f>IF(O$1&gt;$AE$1,"-",IFERROR(IF(DATEDIF('Base de données'!$A1360,O$1,"d")&lt;&gt;0,"",'Base de données'!$B1360),""))</f>
        <v>FZTZM</v>
      </c>
      <c r="P1360" s="39" t="str">
        <f>IF(P$1&gt;$AE$1,"-",IFERROR(IF(DATEDIF('Base de données'!$A1360,P$1,"d")&lt;&gt;0,"",'Base de données'!$B1360),""))</f>
        <v/>
      </c>
      <c r="Q1360" s="39" t="str">
        <f>IF(Q$1&gt;$AE$1,"-",IFERROR(IF(DATEDIF('Base de données'!$A1360,Q$1,"d")&lt;&gt;0,"",'Base de données'!$B1360),""))</f>
        <v/>
      </c>
      <c r="R1360" s="39" t="str">
        <f>IF(R$1&gt;$AE$1,"-",IFERROR(IF(DATEDIF('Base de données'!$A1360,R$1,"d")&lt;&gt;0,"",'Base de données'!$B1360),""))</f>
        <v/>
      </c>
      <c r="S1360" s="39" t="str">
        <f>IF(S$1&gt;$AE$1,"-",IFERROR(IF(DATEDIF('Base de données'!$A1360,S$1,"d")&lt;&gt;0,"",'Base de données'!$B1360),""))</f>
        <v/>
      </c>
      <c r="T1360" s="39" t="str">
        <f>IF(T$1&gt;$AE$1,"-",IFERROR(IF(DATEDIF('Base de données'!$A1360,T$1,"d")&lt;&gt;0,"",'Base de données'!$B1360),""))</f>
        <v/>
      </c>
      <c r="U1360" s="39" t="str">
        <f>IF(U$1&gt;$AE$1,"-",IFERROR(IF(DATEDIF('Base de données'!$A1360,U$1,"d")&lt;&gt;0,"",'Base de données'!$B1360),""))</f>
        <v/>
      </c>
      <c r="V1360" s="39" t="str">
        <f>IF(V$1&gt;$AE$1,"-",IFERROR(IF(DATEDIF('Base de données'!$A1360,V$1,"d")&lt;&gt;0,"",'Base de données'!$B1360),""))</f>
        <v/>
      </c>
      <c r="W1360" s="34"/>
      <c r="X1360" s="30" t="str">
        <f>'Base de données'!$C1360&amp;" "&amp;'Base de données'!$D1360</f>
        <v>Le Goff Sébastien</v>
      </c>
      <c r="Y1360" s="31">
        <f>COUNTIF('Base de données'!$B:$B,'Base de données'!$B1360)</f>
        <v>12</v>
      </c>
      <c r="AA1360" s="87" cm="1">
        <f t="array" aca="1" ref="AA1360" ca="1">INDIRECT("'Base de données'!A" &amp; ROW(Y1360))</f>
        <v>45778</v>
      </c>
      <c r="AB1360" s="51" t="str" cm="1">
        <f t="array" aca="1" ref="AB1360" ca="1">INDIRECT("'Base de données'!B" &amp; ROW(Z1360))</f>
        <v>FZTZM</v>
      </c>
    </row>
    <row r="1361" spans="1:28" x14ac:dyDescent="0.3">
      <c r="A1361" s="41" t="str">
        <f ca="1">IF(IF(AND($B1361&lt;&gt;"-",$B1361=$E1361),"Entrée et sortie","-")="Entrée et sortie",'Base de données'!$B1361,"-")</f>
        <v>-</v>
      </c>
      <c r="B1361" s="41" t="str">
        <f t="shared" ca="1" si="87"/>
        <v>WXLIG</v>
      </c>
      <c r="C1361" s="41" t="str">
        <f t="shared" ca="1" si="88"/>
        <v>WXLIG</v>
      </c>
      <c r="D1361" s="41" t="str">
        <f>IF($F1361="sortie en cours d'année",'Base de données'!$B1361,"-")</f>
        <v>WXLIG</v>
      </c>
      <c r="E1361" s="41" t="str">
        <f>IF($H1361="entrée en cours d'année",'Base de données'!$B1361,"-")</f>
        <v>-</v>
      </c>
      <c r="F1361" s="37" t="str">
        <f t="shared" si="85"/>
        <v>sortie en cours d'année</v>
      </c>
      <c r="G1361" s="37">
        <f>IF($J1361="mouvement",_xlfn.XLOOKUP('Base de données'!$B1361,$V:$V,$V:$V,0),"")</f>
        <v>0</v>
      </c>
      <c r="H1361" s="37" t="str">
        <f t="shared" si="86"/>
        <v/>
      </c>
      <c r="I1361" s="37" t="str">
        <f>IF($J1361="mouvement",_xlfn.XLOOKUP('Base de données'!$B1361,$K:$K,$K:$K,0),"")</f>
        <v>WXLIG</v>
      </c>
      <c r="J1361" s="38" t="str">
        <f>IF(AND(Y1361&lt;&gt;MAX(Y:Y),COUNTIF(K1361:V1361,'Base de données'!$B1361)&gt;0),"mouvement","")</f>
        <v>mouvement</v>
      </c>
      <c r="K1361" s="39" t="str">
        <f>IF(K$1&gt;$AE$1,"-",IFERROR(IF(DATEDIF('Base de données'!$A1361,K$1,"d")&lt;&gt;0,"",'Base de données'!$B1361),""))</f>
        <v/>
      </c>
      <c r="L1361" s="39" t="str">
        <f>IF(L$1&gt;$AE$1,"-",IFERROR(IF(DATEDIF('Base de données'!$A1361,L$1,"d")&lt;&gt;0,"",'Base de données'!$B1361),""))</f>
        <v/>
      </c>
      <c r="M1361" s="39" t="str">
        <f>IF(M$1&gt;$AE$1,"-",IFERROR(IF(DATEDIF('Base de données'!$A1361,M$1,"d")&lt;&gt;0,"",'Base de données'!$B1361),""))</f>
        <v/>
      </c>
      <c r="N1361" s="39" t="str">
        <f>IF(N$1&gt;$AE$1,"-",IFERROR(IF(DATEDIF('Base de données'!$A1361,N$1,"d")&lt;&gt;0,"",'Base de données'!$B1361),""))</f>
        <v/>
      </c>
      <c r="O1361" s="39" t="str">
        <f>IF(O$1&gt;$AE$1,"-",IFERROR(IF(DATEDIF('Base de données'!$A1361,O$1,"d")&lt;&gt;0,"",'Base de données'!$B1361),""))</f>
        <v>WXLIG</v>
      </c>
      <c r="P1361" s="39" t="str">
        <f>IF(P$1&gt;$AE$1,"-",IFERROR(IF(DATEDIF('Base de données'!$A1361,P$1,"d")&lt;&gt;0,"",'Base de données'!$B1361),""))</f>
        <v/>
      </c>
      <c r="Q1361" s="39" t="str">
        <f>IF(Q$1&gt;$AE$1,"-",IFERROR(IF(DATEDIF('Base de données'!$A1361,Q$1,"d")&lt;&gt;0,"",'Base de données'!$B1361),""))</f>
        <v/>
      </c>
      <c r="R1361" s="39" t="str">
        <f>IF(R$1&gt;$AE$1,"-",IFERROR(IF(DATEDIF('Base de données'!$A1361,R$1,"d")&lt;&gt;0,"",'Base de données'!$B1361),""))</f>
        <v/>
      </c>
      <c r="S1361" s="39" t="str">
        <f>IF(S$1&gt;$AE$1,"-",IFERROR(IF(DATEDIF('Base de données'!$A1361,S$1,"d")&lt;&gt;0,"",'Base de données'!$B1361),""))</f>
        <v/>
      </c>
      <c r="T1361" s="39" t="str">
        <f>IF(T$1&gt;$AE$1,"-",IFERROR(IF(DATEDIF('Base de données'!$A1361,T$1,"d")&lt;&gt;0,"",'Base de données'!$B1361),""))</f>
        <v/>
      </c>
      <c r="U1361" s="39" t="str">
        <f>IF(U$1&gt;$AE$1,"-",IFERROR(IF(DATEDIF('Base de données'!$A1361,U$1,"d")&lt;&gt;0,"",'Base de données'!$B1361),""))</f>
        <v/>
      </c>
      <c r="V1361" s="39" t="str">
        <f>IF(V$1&gt;$AE$1,"-",IFERROR(IF(DATEDIF('Base de données'!$A1361,V$1,"d")&lt;&gt;0,"",'Base de données'!$B1361),""))</f>
        <v/>
      </c>
      <c r="W1361" s="34"/>
      <c r="X1361" s="30" t="str">
        <f>'Base de données'!$C1361&amp;" "&amp;'Base de données'!$D1361</f>
        <v>Pichon Étienne</v>
      </c>
      <c r="Y1361" s="31">
        <f>COUNTIF('Base de données'!$B:$B,'Base de données'!$B1361)</f>
        <v>10</v>
      </c>
      <c r="AA1361" s="87" cm="1">
        <f t="array" aca="1" ref="AA1361" ca="1">INDIRECT("'Base de données'!A" &amp; ROW(Y1361))</f>
        <v>45778</v>
      </c>
      <c r="AB1361" s="51" t="str" cm="1">
        <f t="array" aca="1" ref="AB1361" ca="1">INDIRECT("'Base de données'!B" &amp; ROW(Z1361))</f>
        <v>WXLIG</v>
      </c>
    </row>
    <row r="1362" spans="1:28" x14ac:dyDescent="0.3">
      <c r="A1362" s="41" t="str">
        <f ca="1">IF(IF(AND($B1362&lt;&gt;"-",$B1362=$E1362),"Entrée et sortie","-")="Entrée et sortie",'Base de données'!$B1362,"-")</f>
        <v>-</v>
      </c>
      <c r="B1362" s="41" t="str">
        <f t="shared" ca="1" si="87"/>
        <v>-</v>
      </c>
      <c r="C1362" s="41" t="str">
        <f t="shared" ca="1" si="88"/>
        <v>-</v>
      </c>
      <c r="D1362" s="41" t="str">
        <f>IF($F1362="sortie en cours d'année",'Base de données'!$B1362,"-")</f>
        <v>-</v>
      </c>
      <c r="E1362" s="41" t="str">
        <f>IF($H1362="entrée en cours d'année",'Base de données'!$B1362,"-")</f>
        <v>-</v>
      </c>
      <c r="F1362" s="37" t="str">
        <f t="shared" si="85"/>
        <v/>
      </c>
      <c r="G1362" s="37" t="str">
        <f>IF($J1362="mouvement",_xlfn.XLOOKUP('Base de données'!$B1362,$V:$V,$V:$V,0),"")</f>
        <v/>
      </c>
      <c r="H1362" s="37" t="str">
        <f t="shared" si="86"/>
        <v/>
      </c>
      <c r="I1362" s="37" t="str">
        <f>IF($J1362="mouvement",_xlfn.XLOOKUP('Base de données'!$B1362,$K:$K,$K:$K,0),"")</f>
        <v/>
      </c>
      <c r="J1362" s="38" t="str">
        <f>IF(AND(Y1362&lt;&gt;MAX(Y:Y),COUNTIF(K1362:V1362,'Base de données'!$B1362)&gt;0),"mouvement","")</f>
        <v/>
      </c>
      <c r="K1362" s="39" t="str">
        <f>IF(K$1&gt;$AE$1,"-",IFERROR(IF(DATEDIF('Base de données'!$A1362,K$1,"d")&lt;&gt;0,"",'Base de données'!$B1362),""))</f>
        <v/>
      </c>
      <c r="L1362" s="39" t="str">
        <f>IF(L$1&gt;$AE$1,"-",IFERROR(IF(DATEDIF('Base de données'!$A1362,L$1,"d")&lt;&gt;0,"",'Base de données'!$B1362),""))</f>
        <v/>
      </c>
      <c r="M1362" s="39" t="str">
        <f>IF(M$1&gt;$AE$1,"-",IFERROR(IF(DATEDIF('Base de données'!$A1362,M$1,"d")&lt;&gt;0,"",'Base de données'!$B1362),""))</f>
        <v/>
      </c>
      <c r="N1362" s="39" t="str">
        <f>IF(N$1&gt;$AE$1,"-",IFERROR(IF(DATEDIF('Base de données'!$A1362,N$1,"d")&lt;&gt;0,"",'Base de données'!$B1362),""))</f>
        <v/>
      </c>
      <c r="O1362" s="39" t="str">
        <f>IF(O$1&gt;$AE$1,"-",IFERROR(IF(DATEDIF('Base de données'!$A1362,O$1,"d")&lt;&gt;0,"",'Base de données'!$B1362),""))</f>
        <v>DQ4RC</v>
      </c>
      <c r="P1362" s="39" t="str">
        <f>IF(P$1&gt;$AE$1,"-",IFERROR(IF(DATEDIF('Base de données'!$A1362,P$1,"d")&lt;&gt;0,"",'Base de données'!$B1362),""))</f>
        <v/>
      </c>
      <c r="Q1362" s="39" t="str">
        <f>IF(Q$1&gt;$AE$1,"-",IFERROR(IF(DATEDIF('Base de données'!$A1362,Q$1,"d")&lt;&gt;0,"",'Base de données'!$B1362),""))</f>
        <v/>
      </c>
      <c r="R1362" s="39" t="str">
        <f>IF(R$1&gt;$AE$1,"-",IFERROR(IF(DATEDIF('Base de données'!$A1362,R$1,"d")&lt;&gt;0,"",'Base de données'!$B1362),""))</f>
        <v/>
      </c>
      <c r="S1362" s="39" t="str">
        <f>IF(S$1&gt;$AE$1,"-",IFERROR(IF(DATEDIF('Base de données'!$A1362,S$1,"d")&lt;&gt;0,"",'Base de données'!$B1362),""))</f>
        <v/>
      </c>
      <c r="T1362" s="39" t="str">
        <f>IF(T$1&gt;$AE$1,"-",IFERROR(IF(DATEDIF('Base de données'!$A1362,T$1,"d")&lt;&gt;0,"",'Base de données'!$B1362),""))</f>
        <v/>
      </c>
      <c r="U1362" s="39" t="str">
        <f>IF(U$1&gt;$AE$1,"-",IFERROR(IF(DATEDIF('Base de données'!$A1362,U$1,"d")&lt;&gt;0,"",'Base de données'!$B1362),""))</f>
        <v/>
      </c>
      <c r="V1362" s="39" t="str">
        <f>IF(V$1&gt;$AE$1,"-",IFERROR(IF(DATEDIF('Base de données'!$A1362,V$1,"d")&lt;&gt;0,"",'Base de données'!$B1362),""))</f>
        <v/>
      </c>
      <c r="W1362" s="34"/>
      <c r="X1362" s="30" t="str">
        <f>'Base de données'!$C1362&amp;" "&amp;'Base de données'!$D1362</f>
        <v>Paris Adrien</v>
      </c>
      <c r="Y1362" s="31">
        <f>COUNTIF('Base de données'!$B:$B,'Base de données'!$B1362)</f>
        <v>12</v>
      </c>
      <c r="AA1362" s="87" cm="1">
        <f t="array" aca="1" ref="AA1362" ca="1">INDIRECT("'Base de données'!A" &amp; ROW(Y1362))</f>
        <v>45778</v>
      </c>
      <c r="AB1362" s="51" t="str" cm="1">
        <f t="array" aca="1" ref="AB1362" ca="1">INDIRECT("'Base de données'!B" &amp; ROW(Z1362))</f>
        <v>DQ4RC</v>
      </c>
    </row>
    <row r="1363" spans="1:28" x14ac:dyDescent="0.3">
      <c r="A1363" s="41" t="str">
        <f ca="1">IF(IF(AND($B1363&lt;&gt;"-",$B1363=$E1363),"Entrée et sortie","-")="Entrée et sortie",'Base de données'!$B1363,"-")</f>
        <v>-</v>
      </c>
      <c r="B1363" s="41" t="str">
        <f t="shared" ca="1" si="87"/>
        <v>-</v>
      </c>
      <c r="C1363" s="41" t="str">
        <f t="shared" ca="1" si="88"/>
        <v>-</v>
      </c>
      <c r="D1363" s="41" t="str">
        <f>IF($F1363="sortie en cours d'année",'Base de données'!$B1363,"-")</f>
        <v>-</v>
      </c>
      <c r="E1363" s="41" t="str">
        <f>IF($H1363="entrée en cours d'année",'Base de données'!$B1363,"-")</f>
        <v>-</v>
      </c>
      <c r="F1363" s="37" t="str">
        <f t="shared" si="85"/>
        <v/>
      </c>
      <c r="G1363" s="37" t="str">
        <f>IF($J1363="mouvement",_xlfn.XLOOKUP('Base de données'!$B1363,$V:$V,$V:$V,0),"")</f>
        <v/>
      </c>
      <c r="H1363" s="37" t="str">
        <f t="shared" si="86"/>
        <v/>
      </c>
      <c r="I1363" s="37" t="str">
        <f>IF($J1363="mouvement",_xlfn.XLOOKUP('Base de données'!$B1363,$K:$K,$K:$K,0),"")</f>
        <v/>
      </c>
      <c r="J1363" s="38" t="str">
        <f>IF(AND(Y1363&lt;&gt;MAX(Y:Y),COUNTIF(K1363:V1363,'Base de données'!$B1363)&gt;0),"mouvement","")</f>
        <v/>
      </c>
      <c r="K1363" s="39" t="str">
        <f>IF(K$1&gt;$AE$1,"-",IFERROR(IF(DATEDIF('Base de données'!$A1363,K$1,"d")&lt;&gt;0,"",'Base de données'!$B1363),""))</f>
        <v/>
      </c>
      <c r="L1363" s="39" t="str">
        <f>IF(L$1&gt;$AE$1,"-",IFERROR(IF(DATEDIF('Base de données'!$A1363,L$1,"d")&lt;&gt;0,"",'Base de données'!$B1363),""))</f>
        <v/>
      </c>
      <c r="M1363" s="39" t="str">
        <f>IF(M$1&gt;$AE$1,"-",IFERROR(IF(DATEDIF('Base de données'!$A1363,M$1,"d")&lt;&gt;0,"",'Base de données'!$B1363),""))</f>
        <v/>
      </c>
      <c r="N1363" s="39" t="str">
        <f>IF(N$1&gt;$AE$1,"-",IFERROR(IF(DATEDIF('Base de données'!$A1363,N$1,"d")&lt;&gt;0,"",'Base de données'!$B1363),""))</f>
        <v/>
      </c>
      <c r="O1363" s="39" t="str">
        <f>IF(O$1&gt;$AE$1,"-",IFERROR(IF(DATEDIF('Base de données'!$A1363,O$1,"d")&lt;&gt;0,"",'Base de données'!$B1363),""))</f>
        <v>1XIA0</v>
      </c>
      <c r="P1363" s="39" t="str">
        <f>IF(P$1&gt;$AE$1,"-",IFERROR(IF(DATEDIF('Base de données'!$A1363,P$1,"d")&lt;&gt;0,"",'Base de données'!$B1363),""))</f>
        <v/>
      </c>
      <c r="Q1363" s="39" t="str">
        <f>IF(Q$1&gt;$AE$1,"-",IFERROR(IF(DATEDIF('Base de données'!$A1363,Q$1,"d")&lt;&gt;0,"",'Base de données'!$B1363),""))</f>
        <v/>
      </c>
      <c r="R1363" s="39" t="str">
        <f>IF(R$1&gt;$AE$1,"-",IFERROR(IF(DATEDIF('Base de données'!$A1363,R$1,"d")&lt;&gt;0,"",'Base de données'!$B1363),""))</f>
        <v/>
      </c>
      <c r="S1363" s="39" t="str">
        <f>IF(S$1&gt;$AE$1,"-",IFERROR(IF(DATEDIF('Base de données'!$A1363,S$1,"d")&lt;&gt;0,"",'Base de données'!$B1363),""))</f>
        <v/>
      </c>
      <c r="T1363" s="39" t="str">
        <f>IF(T$1&gt;$AE$1,"-",IFERROR(IF(DATEDIF('Base de données'!$A1363,T$1,"d")&lt;&gt;0,"",'Base de données'!$B1363),""))</f>
        <v/>
      </c>
      <c r="U1363" s="39" t="str">
        <f>IF(U$1&gt;$AE$1,"-",IFERROR(IF(DATEDIF('Base de données'!$A1363,U$1,"d")&lt;&gt;0,"",'Base de données'!$B1363),""))</f>
        <v/>
      </c>
      <c r="V1363" s="39" t="str">
        <f>IF(V$1&gt;$AE$1,"-",IFERROR(IF(DATEDIF('Base de données'!$A1363,V$1,"d")&lt;&gt;0,"",'Base de données'!$B1363),""))</f>
        <v/>
      </c>
      <c r="W1363" s="34"/>
      <c r="X1363" s="30" t="str">
        <f>'Base de données'!$C1363&amp;" "&amp;'Base de données'!$D1363</f>
        <v>Pons Georges</v>
      </c>
      <c r="Y1363" s="31">
        <f>COUNTIF('Base de données'!$B:$B,'Base de données'!$B1363)</f>
        <v>12</v>
      </c>
      <c r="AA1363" s="87" cm="1">
        <f t="array" aca="1" ref="AA1363" ca="1">INDIRECT("'Base de données'!A" &amp; ROW(Y1363))</f>
        <v>45778</v>
      </c>
      <c r="AB1363" s="51" t="str" cm="1">
        <f t="array" aca="1" ref="AB1363" ca="1">INDIRECT("'Base de données'!B" &amp; ROW(Z1363))</f>
        <v>1XIA0</v>
      </c>
    </row>
    <row r="1364" spans="1:28" x14ac:dyDescent="0.3">
      <c r="A1364" s="41" t="str">
        <f ca="1">IF(IF(AND($B1364&lt;&gt;"-",$B1364=$E1364),"Entrée et sortie","-")="Entrée et sortie",'Base de données'!$B1364,"-")</f>
        <v>-</v>
      </c>
      <c r="B1364" s="41" t="str">
        <f t="shared" ca="1" si="87"/>
        <v>-</v>
      </c>
      <c r="C1364" s="41" t="str">
        <f t="shared" ca="1" si="88"/>
        <v>-</v>
      </c>
      <c r="D1364" s="41" t="str">
        <f>IF($F1364="sortie en cours d'année",'Base de données'!$B1364,"-")</f>
        <v>-</v>
      </c>
      <c r="E1364" s="41" t="str">
        <f>IF($H1364="entrée en cours d'année",'Base de données'!$B1364,"-")</f>
        <v>-</v>
      </c>
      <c r="F1364" s="37" t="str">
        <f t="shared" si="85"/>
        <v/>
      </c>
      <c r="G1364" s="37" t="str">
        <f>IF($J1364="mouvement",_xlfn.XLOOKUP('Base de données'!$B1364,$V:$V,$V:$V,0),"")</f>
        <v/>
      </c>
      <c r="H1364" s="37" t="str">
        <f t="shared" si="86"/>
        <v/>
      </c>
      <c r="I1364" s="37" t="str">
        <f>IF($J1364="mouvement",_xlfn.XLOOKUP('Base de données'!$B1364,$K:$K,$K:$K,0),"")</f>
        <v/>
      </c>
      <c r="J1364" s="38" t="str">
        <f>IF(AND(Y1364&lt;&gt;MAX(Y:Y),COUNTIF(K1364:V1364,'Base de données'!$B1364)&gt;0),"mouvement","")</f>
        <v/>
      </c>
      <c r="K1364" s="39" t="str">
        <f>IF(K$1&gt;$AE$1,"-",IFERROR(IF(DATEDIF('Base de données'!$A1364,K$1,"d")&lt;&gt;0,"",'Base de données'!$B1364),""))</f>
        <v/>
      </c>
      <c r="L1364" s="39" t="str">
        <f>IF(L$1&gt;$AE$1,"-",IFERROR(IF(DATEDIF('Base de données'!$A1364,L$1,"d")&lt;&gt;0,"",'Base de données'!$B1364),""))</f>
        <v/>
      </c>
      <c r="M1364" s="39" t="str">
        <f>IF(M$1&gt;$AE$1,"-",IFERROR(IF(DATEDIF('Base de données'!$A1364,M$1,"d")&lt;&gt;0,"",'Base de données'!$B1364),""))</f>
        <v/>
      </c>
      <c r="N1364" s="39" t="str">
        <f>IF(N$1&gt;$AE$1,"-",IFERROR(IF(DATEDIF('Base de données'!$A1364,N$1,"d")&lt;&gt;0,"",'Base de données'!$B1364),""))</f>
        <v/>
      </c>
      <c r="O1364" s="39" t="str">
        <f>IF(O$1&gt;$AE$1,"-",IFERROR(IF(DATEDIF('Base de données'!$A1364,O$1,"d")&lt;&gt;0,"",'Base de données'!$B1364),""))</f>
        <v>PO5EN</v>
      </c>
      <c r="P1364" s="39" t="str">
        <f>IF(P$1&gt;$AE$1,"-",IFERROR(IF(DATEDIF('Base de données'!$A1364,P$1,"d")&lt;&gt;0,"",'Base de données'!$B1364),""))</f>
        <v/>
      </c>
      <c r="Q1364" s="39" t="str">
        <f>IF(Q$1&gt;$AE$1,"-",IFERROR(IF(DATEDIF('Base de données'!$A1364,Q$1,"d")&lt;&gt;0,"",'Base de données'!$B1364),""))</f>
        <v/>
      </c>
      <c r="R1364" s="39" t="str">
        <f>IF(R$1&gt;$AE$1,"-",IFERROR(IF(DATEDIF('Base de données'!$A1364,R$1,"d")&lt;&gt;0,"",'Base de données'!$B1364),""))</f>
        <v/>
      </c>
      <c r="S1364" s="39" t="str">
        <f>IF(S$1&gt;$AE$1,"-",IFERROR(IF(DATEDIF('Base de données'!$A1364,S$1,"d")&lt;&gt;0,"",'Base de données'!$B1364),""))</f>
        <v/>
      </c>
      <c r="T1364" s="39" t="str">
        <f>IF(T$1&gt;$AE$1,"-",IFERROR(IF(DATEDIF('Base de données'!$A1364,T$1,"d")&lt;&gt;0,"",'Base de données'!$B1364),""))</f>
        <v/>
      </c>
      <c r="U1364" s="39" t="str">
        <f>IF(U$1&gt;$AE$1,"-",IFERROR(IF(DATEDIF('Base de données'!$A1364,U$1,"d")&lt;&gt;0,"",'Base de données'!$B1364),""))</f>
        <v/>
      </c>
      <c r="V1364" s="39" t="str">
        <f>IF(V$1&gt;$AE$1,"-",IFERROR(IF(DATEDIF('Base de données'!$A1364,V$1,"d")&lt;&gt;0,"",'Base de données'!$B1364),""))</f>
        <v/>
      </c>
      <c r="W1364" s="34"/>
      <c r="X1364" s="30" t="str">
        <f>'Base de données'!$C1364&amp;" "&amp;'Base de données'!$D1364</f>
        <v>Moreau Adèle</v>
      </c>
      <c r="Y1364" s="31">
        <f>COUNTIF('Base de données'!$B:$B,'Base de données'!$B1364)</f>
        <v>12</v>
      </c>
      <c r="AA1364" s="87" cm="1">
        <f t="array" aca="1" ref="AA1364" ca="1">INDIRECT("'Base de données'!A" &amp; ROW(Y1364))</f>
        <v>45778</v>
      </c>
      <c r="AB1364" s="51" t="str" cm="1">
        <f t="array" aca="1" ref="AB1364" ca="1">INDIRECT("'Base de données'!B" &amp; ROW(Z1364))</f>
        <v>PO5EN</v>
      </c>
    </row>
    <row r="1365" spans="1:28" x14ac:dyDescent="0.3">
      <c r="A1365" s="41" t="str">
        <f ca="1">IF(IF(AND($B1365&lt;&gt;"-",$B1365=$E1365),"Entrée et sortie","-")="Entrée et sortie",'Base de données'!$B1365,"-")</f>
        <v>-</v>
      </c>
      <c r="B1365" s="41" t="str">
        <f t="shared" ca="1" si="87"/>
        <v>-</v>
      </c>
      <c r="C1365" s="41" t="str">
        <f t="shared" ca="1" si="88"/>
        <v>-</v>
      </c>
      <c r="D1365" s="41" t="str">
        <f>IF($F1365="sortie en cours d'année",'Base de données'!$B1365,"-")</f>
        <v>-</v>
      </c>
      <c r="E1365" s="41" t="str">
        <f>IF($H1365="entrée en cours d'année",'Base de données'!$B1365,"-")</f>
        <v>-</v>
      </c>
      <c r="F1365" s="37" t="str">
        <f t="shared" si="85"/>
        <v/>
      </c>
      <c r="G1365" s="37" t="str">
        <f>IF($J1365="mouvement",_xlfn.XLOOKUP('Base de données'!$B1365,$V:$V,$V:$V,0),"")</f>
        <v/>
      </c>
      <c r="H1365" s="37" t="str">
        <f t="shared" si="86"/>
        <v/>
      </c>
      <c r="I1365" s="37" t="str">
        <f>IF($J1365="mouvement",_xlfn.XLOOKUP('Base de données'!$B1365,$K:$K,$K:$K,0),"")</f>
        <v/>
      </c>
      <c r="J1365" s="38" t="str">
        <f>IF(AND(Y1365&lt;&gt;MAX(Y:Y),COUNTIF(K1365:V1365,'Base de données'!$B1365)&gt;0),"mouvement","")</f>
        <v/>
      </c>
      <c r="K1365" s="39" t="str">
        <f>IF(K$1&gt;$AE$1,"-",IFERROR(IF(DATEDIF('Base de données'!$A1365,K$1,"d")&lt;&gt;0,"",'Base de données'!$B1365),""))</f>
        <v/>
      </c>
      <c r="L1365" s="39" t="str">
        <f>IF(L$1&gt;$AE$1,"-",IFERROR(IF(DATEDIF('Base de données'!$A1365,L$1,"d")&lt;&gt;0,"",'Base de données'!$B1365),""))</f>
        <v/>
      </c>
      <c r="M1365" s="39" t="str">
        <f>IF(M$1&gt;$AE$1,"-",IFERROR(IF(DATEDIF('Base de données'!$A1365,M$1,"d")&lt;&gt;0,"",'Base de données'!$B1365),""))</f>
        <v/>
      </c>
      <c r="N1365" s="39" t="str">
        <f>IF(N$1&gt;$AE$1,"-",IFERROR(IF(DATEDIF('Base de données'!$A1365,N$1,"d")&lt;&gt;0,"",'Base de données'!$B1365),""))</f>
        <v/>
      </c>
      <c r="O1365" s="39" t="str">
        <f>IF(O$1&gt;$AE$1,"-",IFERROR(IF(DATEDIF('Base de données'!$A1365,O$1,"d")&lt;&gt;0,"",'Base de données'!$B1365),""))</f>
        <v>Q84S6</v>
      </c>
      <c r="P1365" s="39" t="str">
        <f>IF(P$1&gt;$AE$1,"-",IFERROR(IF(DATEDIF('Base de données'!$A1365,P$1,"d")&lt;&gt;0,"",'Base de données'!$B1365),""))</f>
        <v/>
      </c>
      <c r="Q1365" s="39" t="str">
        <f>IF(Q$1&gt;$AE$1,"-",IFERROR(IF(DATEDIF('Base de données'!$A1365,Q$1,"d")&lt;&gt;0,"",'Base de données'!$B1365),""))</f>
        <v/>
      </c>
      <c r="R1365" s="39" t="str">
        <f>IF(R$1&gt;$AE$1,"-",IFERROR(IF(DATEDIF('Base de données'!$A1365,R$1,"d")&lt;&gt;0,"",'Base de données'!$B1365),""))</f>
        <v/>
      </c>
      <c r="S1365" s="39" t="str">
        <f>IF(S$1&gt;$AE$1,"-",IFERROR(IF(DATEDIF('Base de données'!$A1365,S$1,"d")&lt;&gt;0,"",'Base de données'!$B1365),""))</f>
        <v/>
      </c>
      <c r="T1365" s="39" t="str">
        <f>IF(T$1&gt;$AE$1,"-",IFERROR(IF(DATEDIF('Base de données'!$A1365,T$1,"d")&lt;&gt;0,"",'Base de données'!$B1365),""))</f>
        <v/>
      </c>
      <c r="U1365" s="39" t="str">
        <f>IF(U$1&gt;$AE$1,"-",IFERROR(IF(DATEDIF('Base de données'!$A1365,U$1,"d")&lt;&gt;0,"",'Base de données'!$B1365),""))</f>
        <v/>
      </c>
      <c r="V1365" s="39" t="str">
        <f>IF(V$1&gt;$AE$1,"-",IFERROR(IF(DATEDIF('Base de données'!$A1365,V$1,"d")&lt;&gt;0,"",'Base de données'!$B1365),""))</f>
        <v/>
      </c>
      <c r="W1365" s="34"/>
      <c r="X1365" s="30" t="str">
        <f>'Base de données'!$C1365&amp;" "&amp;'Base de données'!$D1365</f>
        <v>Grenier Frédérique</v>
      </c>
      <c r="Y1365" s="31">
        <f>COUNTIF('Base de données'!$B:$B,'Base de données'!$B1365)</f>
        <v>12</v>
      </c>
      <c r="AA1365" s="87" cm="1">
        <f t="array" aca="1" ref="AA1365" ca="1">INDIRECT("'Base de données'!A" &amp; ROW(Y1365))</f>
        <v>45778</v>
      </c>
      <c r="AB1365" s="51" t="str" cm="1">
        <f t="array" aca="1" ref="AB1365" ca="1">INDIRECT("'Base de données'!B" &amp; ROW(Z1365))</f>
        <v>Q84S6</v>
      </c>
    </row>
    <row r="1366" spans="1:28" x14ac:dyDescent="0.3">
      <c r="A1366" s="41" t="str">
        <f ca="1">IF(IF(AND($B1366&lt;&gt;"-",$B1366=$E1366),"Entrée et sortie","-")="Entrée et sortie",'Base de données'!$B1366,"-")</f>
        <v>-</v>
      </c>
      <c r="B1366" s="41" t="str">
        <f t="shared" ca="1" si="87"/>
        <v>-</v>
      </c>
      <c r="C1366" s="41" t="str">
        <f t="shared" ca="1" si="88"/>
        <v>-</v>
      </c>
      <c r="D1366" s="41" t="str">
        <f>IF($F1366="sortie en cours d'année",'Base de données'!$B1366,"-")</f>
        <v>-</v>
      </c>
      <c r="E1366" s="41" t="str">
        <f>IF($H1366="entrée en cours d'année",'Base de données'!$B1366,"-")</f>
        <v>-</v>
      </c>
      <c r="F1366" s="37" t="str">
        <f t="shared" si="85"/>
        <v/>
      </c>
      <c r="G1366" s="37" t="str">
        <f>IF($J1366="mouvement",_xlfn.XLOOKUP('Base de données'!$B1366,$V:$V,$V:$V,0),"")</f>
        <v/>
      </c>
      <c r="H1366" s="37" t="str">
        <f t="shared" si="86"/>
        <v/>
      </c>
      <c r="I1366" s="37" t="str">
        <f>IF($J1366="mouvement",_xlfn.XLOOKUP('Base de données'!$B1366,$K:$K,$K:$K,0),"")</f>
        <v/>
      </c>
      <c r="J1366" s="38" t="str">
        <f>IF(AND(Y1366&lt;&gt;MAX(Y:Y),COUNTIF(K1366:V1366,'Base de données'!$B1366)&gt;0),"mouvement","")</f>
        <v/>
      </c>
      <c r="K1366" s="39" t="str">
        <f>IF(K$1&gt;$AE$1,"-",IFERROR(IF(DATEDIF('Base de données'!$A1366,K$1,"d")&lt;&gt;0,"",'Base de données'!$B1366),""))</f>
        <v/>
      </c>
      <c r="L1366" s="39" t="str">
        <f>IF(L$1&gt;$AE$1,"-",IFERROR(IF(DATEDIF('Base de données'!$A1366,L$1,"d")&lt;&gt;0,"",'Base de données'!$B1366),""))</f>
        <v/>
      </c>
      <c r="M1366" s="39" t="str">
        <f>IF(M$1&gt;$AE$1,"-",IFERROR(IF(DATEDIF('Base de données'!$A1366,M$1,"d")&lt;&gt;0,"",'Base de données'!$B1366),""))</f>
        <v/>
      </c>
      <c r="N1366" s="39" t="str">
        <f>IF(N$1&gt;$AE$1,"-",IFERROR(IF(DATEDIF('Base de données'!$A1366,N$1,"d")&lt;&gt;0,"",'Base de données'!$B1366),""))</f>
        <v/>
      </c>
      <c r="O1366" s="39" t="str">
        <f>IF(O$1&gt;$AE$1,"-",IFERROR(IF(DATEDIF('Base de données'!$A1366,O$1,"d")&lt;&gt;0,"",'Base de données'!$B1366),""))</f>
        <v>NGSRO</v>
      </c>
      <c r="P1366" s="39" t="str">
        <f>IF(P$1&gt;$AE$1,"-",IFERROR(IF(DATEDIF('Base de données'!$A1366,P$1,"d")&lt;&gt;0,"",'Base de données'!$B1366),""))</f>
        <v/>
      </c>
      <c r="Q1366" s="39" t="str">
        <f>IF(Q$1&gt;$AE$1,"-",IFERROR(IF(DATEDIF('Base de données'!$A1366,Q$1,"d")&lt;&gt;0,"",'Base de données'!$B1366),""))</f>
        <v/>
      </c>
      <c r="R1366" s="39" t="str">
        <f>IF(R$1&gt;$AE$1,"-",IFERROR(IF(DATEDIF('Base de données'!$A1366,R$1,"d")&lt;&gt;0,"",'Base de données'!$B1366),""))</f>
        <v/>
      </c>
      <c r="S1366" s="39" t="str">
        <f>IF(S$1&gt;$AE$1,"-",IFERROR(IF(DATEDIF('Base de données'!$A1366,S$1,"d")&lt;&gt;0,"",'Base de données'!$B1366),""))</f>
        <v/>
      </c>
      <c r="T1366" s="39" t="str">
        <f>IF(T$1&gt;$AE$1,"-",IFERROR(IF(DATEDIF('Base de données'!$A1366,T$1,"d")&lt;&gt;0,"",'Base de données'!$B1366),""))</f>
        <v/>
      </c>
      <c r="U1366" s="39" t="str">
        <f>IF(U$1&gt;$AE$1,"-",IFERROR(IF(DATEDIF('Base de données'!$A1366,U$1,"d")&lt;&gt;0,"",'Base de données'!$B1366),""))</f>
        <v/>
      </c>
      <c r="V1366" s="39" t="str">
        <f>IF(V$1&gt;$AE$1,"-",IFERROR(IF(DATEDIF('Base de données'!$A1366,V$1,"d")&lt;&gt;0,"",'Base de données'!$B1366),""))</f>
        <v/>
      </c>
      <c r="W1366" s="34"/>
      <c r="X1366" s="30" t="str">
        <f>'Base de données'!$C1366&amp;" "&amp;'Base de données'!$D1366</f>
        <v>Vasseur Hugues</v>
      </c>
      <c r="Y1366" s="31">
        <f>COUNTIF('Base de données'!$B:$B,'Base de données'!$B1366)</f>
        <v>12</v>
      </c>
      <c r="AA1366" s="87" cm="1">
        <f t="array" aca="1" ref="AA1366" ca="1">INDIRECT("'Base de données'!A" &amp; ROW(Y1366))</f>
        <v>45778</v>
      </c>
      <c r="AB1366" s="51" t="str" cm="1">
        <f t="array" aca="1" ref="AB1366" ca="1">INDIRECT("'Base de données'!B" &amp; ROW(Z1366))</f>
        <v>NGSRO</v>
      </c>
    </row>
    <row r="1367" spans="1:28" x14ac:dyDescent="0.3">
      <c r="A1367" s="41" t="str">
        <f ca="1">IF(IF(AND($B1367&lt;&gt;"-",$B1367=$E1367),"Entrée et sortie","-")="Entrée et sortie",'Base de données'!$B1367,"-")</f>
        <v>-</v>
      </c>
      <c r="B1367" s="41" t="str">
        <f t="shared" ca="1" si="87"/>
        <v>-</v>
      </c>
      <c r="C1367" s="41" t="str">
        <f t="shared" ca="1" si="88"/>
        <v>-</v>
      </c>
      <c r="D1367" s="41" t="str">
        <f>IF($F1367="sortie en cours d'année",'Base de données'!$B1367,"-")</f>
        <v>-</v>
      </c>
      <c r="E1367" s="41" t="str">
        <f>IF($H1367="entrée en cours d'année",'Base de données'!$B1367,"-")</f>
        <v>-</v>
      </c>
      <c r="F1367" s="37" t="str">
        <f t="shared" si="85"/>
        <v/>
      </c>
      <c r="G1367" s="37" t="str">
        <f>IF($J1367="mouvement",_xlfn.XLOOKUP('Base de données'!$B1367,$V:$V,$V:$V,0),"")</f>
        <v/>
      </c>
      <c r="H1367" s="37" t="str">
        <f t="shared" si="86"/>
        <v/>
      </c>
      <c r="I1367" s="37" t="str">
        <f>IF($J1367="mouvement",_xlfn.XLOOKUP('Base de données'!$B1367,$K:$K,$K:$K,0),"")</f>
        <v/>
      </c>
      <c r="J1367" s="38" t="str">
        <f>IF(AND(Y1367&lt;&gt;MAX(Y:Y),COUNTIF(K1367:V1367,'Base de données'!$B1367)&gt;0),"mouvement","")</f>
        <v/>
      </c>
      <c r="K1367" s="39" t="str">
        <f>IF(K$1&gt;$AE$1,"-",IFERROR(IF(DATEDIF('Base de données'!$A1367,K$1,"d")&lt;&gt;0,"",'Base de données'!$B1367),""))</f>
        <v/>
      </c>
      <c r="L1367" s="39" t="str">
        <f>IF(L$1&gt;$AE$1,"-",IFERROR(IF(DATEDIF('Base de données'!$A1367,L$1,"d")&lt;&gt;0,"",'Base de données'!$B1367),""))</f>
        <v/>
      </c>
      <c r="M1367" s="39" t="str">
        <f>IF(M$1&gt;$AE$1,"-",IFERROR(IF(DATEDIF('Base de données'!$A1367,M$1,"d")&lt;&gt;0,"",'Base de données'!$B1367),""))</f>
        <v/>
      </c>
      <c r="N1367" s="39" t="str">
        <f>IF(N$1&gt;$AE$1,"-",IFERROR(IF(DATEDIF('Base de données'!$A1367,N$1,"d")&lt;&gt;0,"",'Base de données'!$B1367),""))</f>
        <v/>
      </c>
      <c r="O1367" s="39" t="str">
        <f>IF(O$1&gt;$AE$1,"-",IFERROR(IF(DATEDIF('Base de données'!$A1367,O$1,"d")&lt;&gt;0,"",'Base de données'!$B1367),""))</f>
        <v>QO391</v>
      </c>
      <c r="P1367" s="39" t="str">
        <f>IF(P$1&gt;$AE$1,"-",IFERROR(IF(DATEDIF('Base de données'!$A1367,P$1,"d")&lt;&gt;0,"",'Base de données'!$B1367),""))</f>
        <v/>
      </c>
      <c r="Q1367" s="39" t="str">
        <f>IF(Q$1&gt;$AE$1,"-",IFERROR(IF(DATEDIF('Base de données'!$A1367,Q$1,"d")&lt;&gt;0,"",'Base de données'!$B1367),""))</f>
        <v/>
      </c>
      <c r="R1367" s="39" t="str">
        <f>IF(R$1&gt;$AE$1,"-",IFERROR(IF(DATEDIF('Base de données'!$A1367,R$1,"d")&lt;&gt;0,"",'Base de données'!$B1367),""))</f>
        <v/>
      </c>
      <c r="S1367" s="39" t="str">
        <f>IF(S$1&gt;$AE$1,"-",IFERROR(IF(DATEDIF('Base de données'!$A1367,S$1,"d")&lt;&gt;0,"",'Base de données'!$B1367),""))</f>
        <v/>
      </c>
      <c r="T1367" s="39" t="str">
        <f>IF(T$1&gt;$AE$1,"-",IFERROR(IF(DATEDIF('Base de données'!$A1367,T$1,"d")&lt;&gt;0,"",'Base de données'!$B1367),""))</f>
        <v/>
      </c>
      <c r="U1367" s="39" t="str">
        <f>IF(U$1&gt;$AE$1,"-",IFERROR(IF(DATEDIF('Base de données'!$A1367,U$1,"d")&lt;&gt;0,"",'Base de données'!$B1367),""))</f>
        <v/>
      </c>
      <c r="V1367" s="39" t="str">
        <f>IF(V$1&gt;$AE$1,"-",IFERROR(IF(DATEDIF('Base de données'!$A1367,V$1,"d")&lt;&gt;0,"",'Base de données'!$B1367),""))</f>
        <v/>
      </c>
      <c r="W1367" s="34"/>
      <c r="X1367" s="30" t="str">
        <f>'Base de données'!$C1367&amp;" "&amp;'Base de données'!$D1367</f>
        <v>Dupuis Benjamin</v>
      </c>
      <c r="Y1367" s="31">
        <f>COUNTIF('Base de données'!$B:$B,'Base de données'!$B1367)</f>
        <v>12</v>
      </c>
      <c r="AA1367" s="87" cm="1">
        <f t="array" aca="1" ref="AA1367" ca="1">INDIRECT("'Base de données'!A" &amp; ROW(Y1367))</f>
        <v>45778</v>
      </c>
      <c r="AB1367" s="51" t="str" cm="1">
        <f t="array" aca="1" ref="AB1367" ca="1">INDIRECT("'Base de données'!B" &amp; ROW(Z1367))</f>
        <v>QO391</v>
      </c>
    </row>
    <row r="1368" spans="1:28" x14ac:dyDescent="0.3">
      <c r="A1368" s="41" t="str">
        <f ca="1">IF(IF(AND($B1368&lt;&gt;"-",$B1368=$E1368),"Entrée et sortie","-")="Entrée et sortie",'Base de données'!$B1368,"-")</f>
        <v>-</v>
      </c>
      <c r="B1368" s="41" t="str">
        <f t="shared" ca="1" si="87"/>
        <v>IG2WC</v>
      </c>
      <c r="C1368" s="41" t="str">
        <f t="shared" ca="1" si="88"/>
        <v>IG2WC</v>
      </c>
      <c r="D1368" s="41" t="str">
        <f>IF($F1368="sortie en cours d'année",'Base de données'!$B1368,"-")</f>
        <v>IG2WC</v>
      </c>
      <c r="E1368" s="41" t="str">
        <f>IF($H1368="entrée en cours d'année",'Base de données'!$B1368,"-")</f>
        <v>-</v>
      </c>
      <c r="F1368" s="37" t="str">
        <f t="shared" si="85"/>
        <v>sortie en cours d'année</v>
      </c>
      <c r="G1368" s="37">
        <f>IF($J1368="mouvement",_xlfn.XLOOKUP('Base de données'!$B1368,$V:$V,$V:$V,0),"")</f>
        <v>0</v>
      </c>
      <c r="H1368" s="37" t="str">
        <f t="shared" si="86"/>
        <v/>
      </c>
      <c r="I1368" s="37" t="str">
        <f>IF($J1368="mouvement",_xlfn.XLOOKUP('Base de données'!$B1368,$K:$K,$K:$K,0),"")</f>
        <v>IG2WC</v>
      </c>
      <c r="J1368" s="38" t="str">
        <f>IF(AND(Y1368&lt;&gt;MAX(Y:Y),COUNTIF(K1368:V1368,'Base de données'!$B1368)&gt;0),"mouvement","")</f>
        <v>mouvement</v>
      </c>
      <c r="K1368" s="39" t="str">
        <f>IF(K$1&gt;$AE$1,"-",IFERROR(IF(DATEDIF('Base de données'!$A1368,K$1,"d")&lt;&gt;0,"",'Base de données'!$B1368),""))</f>
        <v/>
      </c>
      <c r="L1368" s="39" t="str">
        <f>IF(L$1&gt;$AE$1,"-",IFERROR(IF(DATEDIF('Base de données'!$A1368,L$1,"d")&lt;&gt;0,"",'Base de données'!$B1368),""))</f>
        <v/>
      </c>
      <c r="M1368" s="39" t="str">
        <f>IF(M$1&gt;$AE$1,"-",IFERROR(IF(DATEDIF('Base de données'!$A1368,M$1,"d")&lt;&gt;0,"",'Base de données'!$B1368),""))</f>
        <v/>
      </c>
      <c r="N1368" s="39" t="str">
        <f>IF(N$1&gt;$AE$1,"-",IFERROR(IF(DATEDIF('Base de données'!$A1368,N$1,"d")&lt;&gt;0,"",'Base de données'!$B1368),""))</f>
        <v/>
      </c>
      <c r="O1368" s="39" t="str">
        <f>IF(O$1&gt;$AE$1,"-",IFERROR(IF(DATEDIF('Base de données'!$A1368,O$1,"d")&lt;&gt;0,"",'Base de données'!$B1368),""))</f>
        <v>IG2WC</v>
      </c>
      <c r="P1368" s="39" t="str">
        <f>IF(P$1&gt;$AE$1,"-",IFERROR(IF(DATEDIF('Base de données'!$A1368,P$1,"d")&lt;&gt;0,"",'Base de données'!$B1368),""))</f>
        <v/>
      </c>
      <c r="Q1368" s="39" t="str">
        <f>IF(Q$1&gt;$AE$1,"-",IFERROR(IF(DATEDIF('Base de données'!$A1368,Q$1,"d")&lt;&gt;0,"",'Base de données'!$B1368),""))</f>
        <v/>
      </c>
      <c r="R1368" s="39" t="str">
        <f>IF(R$1&gt;$AE$1,"-",IFERROR(IF(DATEDIF('Base de données'!$A1368,R$1,"d")&lt;&gt;0,"",'Base de données'!$B1368),""))</f>
        <v/>
      </c>
      <c r="S1368" s="39" t="str">
        <f>IF(S$1&gt;$AE$1,"-",IFERROR(IF(DATEDIF('Base de données'!$A1368,S$1,"d")&lt;&gt;0,"",'Base de données'!$B1368),""))</f>
        <v/>
      </c>
      <c r="T1368" s="39" t="str">
        <f>IF(T$1&gt;$AE$1,"-",IFERROR(IF(DATEDIF('Base de données'!$A1368,T$1,"d")&lt;&gt;0,"",'Base de données'!$B1368),""))</f>
        <v/>
      </c>
      <c r="U1368" s="39" t="str">
        <f>IF(U$1&gt;$AE$1,"-",IFERROR(IF(DATEDIF('Base de données'!$A1368,U$1,"d")&lt;&gt;0,"",'Base de données'!$B1368),""))</f>
        <v/>
      </c>
      <c r="V1368" s="39" t="str">
        <f>IF(V$1&gt;$AE$1,"-",IFERROR(IF(DATEDIF('Base de données'!$A1368,V$1,"d")&lt;&gt;0,"",'Base de données'!$B1368),""))</f>
        <v/>
      </c>
      <c r="W1368" s="34"/>
      <c r="X1368" s="30" t="str">
        <f>'Base de données'!$C1368&amp;" "&amp;'Base de données'!$D1368</f>
        <v>Benoit Benjamin</v>
      </c>
      <c r="Y1368" s="31">
        <f>COUNTIF('Base de données'!$B:$B,'Base de données'!$B1368)</f>
        <v>7</v>
      </c>
      <c r="AA1368" s="87" cm="1">
        <f t="array" aca="1" ref="AA1368" ca="1">INDIRECT("'Base de données'!A" &amp; ROW(Y1368))</f>
        <v>45778</v>
      </c>
      <c r="AB1368" s="51" t="str" cm="1">
        <f t="array" aca="1" ref="AB1368" ca="1">INDIRECT("'Base de données'!B" &amp; ROW(Z1368))</f>
        <v>IG2WC</v>
      </c>
    </row>
    <row r="1369" spans="1:28" x14ac:dyDescent="0.3">
      <c r="A1369" s="41" t="str">
        <f ca="1">IF(IF(AND($B1369&lt;&gt;"-",$B1369=$E1369),"Entrée et sortie","-")="Entrée et sortie",'Base de données'!$B1369,"-")</f>
        <v>-</v>
      </c>
      <c r="B1369" s="41" t="str">
        <f t="shared" ca="1" si="87"/>
        <v>-</v>
      </c>
      <c r="C1369" s="41" t="str">
        <f t="shared" ca="1" si="88"/>
        <v>-</v>
      </c>
      <c r="D1369" s="41" t="str">
        <f>IF($F1369="sortie en cours d'année",'Base de données'!$B1369,"-")</f>
        <v>-</v>
      </c>
      <c r="E1369" s="41" t="str">
        <f>IF($H1369="entrée en cours d'année",'Base de données'!$B1369,"-")</f>
        <v>-</v>
      </c>
      <c r="F1369" s="37" t="str">
        <f t="shared" si="85"/>
        <v/>
      </c>
      <c r="G1369" s="37" t="str">
        <f>IF($J1369="mouvement",_xlfn.XLOOKUP('Base de données'!$B1369,$V:$V,$V:$V,0),"")</f>
        <v/>
      </c>
      <c r="H1369" s="37" t="str">
        <f t="shared" si="86"/>
        <v/>
      </c>
      <c r="I1369" s="37" t="str">
        <f>IF($J1369="mouvement",_xlfn.XLOOKUP('Base de données'!$B1369,$K:$K,$K:$K,0),"")</f>
        <v/>
      </c>
      <c r="J1369" s="38" t="str">
        <f>IF(AND(Y1369&lt;&gt;MAX(Y:Y),COUNTIF(K1369:V1369,'Base de données'!$B1369)&gt;0),"mouvement","")</f>
        <v/>
      </c>
      <c r="K1369" s="39" t="str">
        <f>IF(K$1&gt;$AE$1,"-",IFERROR(IF(DATEDIF('Base de données'!$A1369,K$1,"d")&lt;&gt;0,"",'Base de données'!$B1369),""))</f>
        <v/>
      </c>
      <c r="L1369" s="39" t="str">
        <f>IF(L$1&gt;$AE$1,"-",IFERROR(IF(DATEDIF('Base de données'!$A1369,L$1,"d")&lt;&gt;0,"",'Base de données'!$B1369),""))</f>
        <v/>
      </c>
      <c r="M1369" s="39" t="str">
        <f>IF(M$1&gt;$AE$1,"-",IFERROR(IF(DATEDIF('Base de données'!$A1369,M$1,"d")&lt;&gt;0,"",'Base de données'!$B1369),""))</f>
        <v/>
      </c>
      <c r="N1369" s="39" t="str">
        <f>IF(N$1&gt;$AE$1,"-",IFERROR(IF(DATEDIF('Base de données'!$A1369,N$1,"d")&lt;&gt;0,"",'Base de données'!$B1369),""))</f>
        <v/>
      </c>
      <c r="O1369" s="39" t="str">
        <f>IF(O$1&gt;$AE$1,"-",IFERROR(IF(DATEDIF('Base de données'!$A1369,O$1,"d")&lt;&gt;0,"",'Base de données'!$B1369),""))</f>
        <v>NPS0U</v>
      </c>
      <c r="P1369" s="39" t="str">
        <f>IF(P$1&gt;$AE$1,"-",IFERROR(IF(DATEDIF('Base de données'!$A1369,P$1,"d")&lt;&gt;0,"",'Base de données'!$B1369),""))</f>
        <v/>
      </c>
      <c r="Q1369" s="39" t="str">
        <f>IF(Q$1&gt;$AE$1,"-",IFERROR(IF(DATEDIF('Base de données'!$A1369,Q$1,"d")&lt;&gt;0,"",'Base de données'!$B1369),""))</f>
        <v/>
      </c>
      <c r="R1369" s="39" t="str">
        <f>IF(R$1&gt;$AE$1,"-",IFERROR(IF(DATEDIF('Base de données'!$A1369,R$1,"d")&lt;&gt;0,"",'Base de données'!$B1369),""))</f>
        <v/>
      </c>
      <c r="S1369" s="39" t="str">
        <f>IF(S$1&gt;$AE$1,"-",IFERROR(IF(DATEDIF('Base de données'!$A1369,S$1,"d")&lt;&gt;0,"",'Base de données'!$B1369),""))</f>
        <v/>
      </c>
      <c r="T1369" s="39" t="str">
        <f>IF(T$1&gt;$AE$1,"-",IFERROR(IF(DATEDIF('Base de données'!$A1369,T$1,"d")&lt;&gt;0,"",'Base de données'!$B1369),""))</f>
        <v/>
      </c>
      <c r="U1369" s="39" t="str">
        <f>IF(U$1&gt;$AE$1,"-",IFERROR(IF(DATEDIF('Base de données'!$A1369,U$1,"d")&lt;&gt;0,"",'Base de données'!$B1369),""))</f>
        <v/>
      </c>
      <c r="V1369" s="39" t="str">
        <f>IF(V$1&gt;$AE$1,"-",IFERROR(IF(DATEDIF('Base de données'!$A1369,V$1,"d")&lt;&gt;0,"",'Base de données'!$B1369),""))</f>
        <v/>
      </c>
      <c r="W1369" s="34"/>
      <c r="X1369" s="30" t="str">
        <f>'Base de données'!$C1369&amp;" "&amp;'Base de données'!$D1369</f>
        <v>Perrot Lucy</v>
      </c>
      <c r="Y1369" s="31">
        <f>COUNTIF('Base de données'!$B:$B,'Base de données'!$B1369)</f>
        <v>12</v>
      </c>
      <c r="AA1369" s="87" cm="1">
        <f t="array" aca="1" ref="AA1369" ca="1">INDIRECT("'Base de données'!A" &amp; ROW(Y1369))</f>
        <v>45778</v>
      </c>
      <c r="AB1369" s="51" t="str" cm="1">
        <f t="array" aca="1" ref="AB1369" ca="1">INDIRECT("'Base de données'!B" &amp; ROW(Z1369))</f>
        <v>NPS0U</v>
      </c>
    </row>
    <row r="1370" spans="1:28" x14ac:dyDescent="0.3">
      <c r="A1370" s="41" t="str">
        <f ca="1">IF(IF(AND($B1370&lt;&gt;"-",$B1370=$E1370),"Entrée et sortie","-")="Entrée et sortie",'Base de données'!$B1370,"-")</f>
        <v>-</v>
      </c>
      <c r="B1370" s="41" t="str">
        <f t="shared" ca="1" si="87"/>
        <v>-</v>
      </c>
      <c r="C1370" s="41" t="str">
        <f t="shared" ca="1" si="88"/>
        <v>-</v>
      </c>
      <c r="D1370" s="41" t="str">
        <f>IF($F1370="sortie en cours d'année",'Base de données'!$B1370,"-")</f>
        <v>-</v>
      </c>
      <c r="E1370" s="41" t="str">
        <f>IF($H1370="entrée en cours d'année",'Base de données'!$B1370,"-")</f>
        <v>-</v>
      </c>
      <c r="F1370" s="37" t="str">
        <f t="shared" si="85"/>
        <v/>
      </c>
      <c r="G1370" s="37" t="str">
        <f>IF($J1370="mouvement",_xlfn.XLOOKUP('Base de données'!$B1370,$V:$V,$V:$V,0),"")</f>
        <v/>
      </c>
      <c r="H1370" s="37" t="str">
        <f t="shared" si="86"/>
        <v/>
      </c>
      <c r="I1370" s="37" t="str">
        <f>IF($J1370="mouvement",_xlfn.XLOOKUP('Base de données'!$B1370,$K:$K,$K:$K,0),"")</f>
        <v/>
      </c>
      <c r="J1370" s="38" t="str">
        <f>IF(AND(Y1370&lt;&gt;MAX(Y:Y),COUNTIF(K1370:V1370,'Base de données'!$B1370)&gt;0),"mouvement","")</f>
        <v/>
      </c>
      <c r="K1370" s="39" t="str">
        <f>IF(K$1&gt;$AE$1,"-",IFERROR(IF(DATEDIF('Base de données'!$A1370,K$1,"d")&lt;&gt;0,"",'Base de données'!$B1370),""))</f>
        <v/>
      </c>
      <c r="L1370" s="39" t="str">
        <f>IF(L$1&gt;$AE$1,"-",IFERROR(IF(DATEDIF('Base de données'!$A1370,L$1,"d")&lt;&gt;0,"",'Base de données'!$B1370),""))</f>
        <v/>
      </c>
      <c r="M1370" s="39" t="str">
        <f>IF(M$1&gt;$AE$1,"-",IFERROR(IF(DATEDIF('Base de données'!$A1370,M$1,"d")&lt;&gt;0,"",'Base de données'!$B1370),""))</f>
        <v/>
      </c>
      <c r="N1370" s="39" t="str">
        <f>IF(N$1&gt;$AE$1,"-",IFERROR(IF(DATEDIF('Base de données'!$A1370,N$1,"d")&lt;&gt;0,"",'Base de données'!$B1370),""))</f>
        <v/>
      </c>
      <c r="O1370" s="39" t="str">
        <f>IF(O$1&gt;$AE$1,"-",IFERROR(IF(DATEDIF('Base de données'!$A1370,O$1,"d")&lt;&gt;0,"",'Base de données'!$B1370),""))</f>
        <v>2M3V3</v>
      </c>
      <c r="P1370" s="39" t="str">
        <f>IF(P$1&gt;$AE$1,"-",IFERROR(IF(DATEDIF('Base de données'!$A1370,P$1,"d")&lt;&gt;0,"",'Base de données'!$B1370),""))</f>
        <v/>
      </c>
      <c r="Q1370" s="39" t="str">
        <f>IF(Q$1&gt;$AE$1,"-",IFERROR(IF(DATEDIF('Base de données'!$A1370,Q$1,"d")&lt;&gt;0,"",'Base de données'!$B1370),""))</f>
        <v/>
      </c>
      <c r="R1370" s="39" t="str">
        <f>IF(R$1&gt;$AE$1,"-",IFERROR(IF(DATEDIF('Base de données'!$A1370,R$1,"d")&lt;&gt;0,"",'Base de données'!$B1370),""))</f>
        <v/>
      </c>
      <c r="S1370" s="39" t="str">
        <f>IF(S$1&gt;$AE$1,"-",IFERROR(IF(DATEDIF('Base de données'!$A1370,S$1,"d")&lt;&gt;0,"",'Base de données'!$B1370),""))</f>
        <v/>
      </c>
      <c r="T1370" s="39" t="str">
        <f>IF(T$1&gt;$AE$1,"-",IFERROR(IF(DATEDIF('Base de données'!$A1370,T$1,"d")&lt;&gt;0,"",'Base de données'!$B1370),""))</f>
        <v/>
      </c>
      <c r="U1370" s="39" t="str">
        <f>IF(U$1&gt;$AE$1,"-",IFERROR(IF(DATEDIF('Base de données'!$A1370,U$1,"d")&lt;&gt;0,"",'Base de données'!$B1370),""))</f>
        <v/>
      </c>
      <c r="V1370" s="39" t="str">
        <f>IF(V$1&gt;$AE$1,"-",IFERROR(IF(DATEDIF('Base de données'!$A1370,V$1,"d")&lt;&gt;0,"",'Base de données'!$B1370),""))</f>
        <v/>
      </c>
      <c r="W1370" s="34"/>
      <c r="X1370" s="30" t="str">
        <f>'Base de données'!$C1370&amp;" "&amp;'Base de données'!$D1370</f>
        <v>Bonneau Laetitia</v>
      </c>
      <c r="Y1370" s="31">
        <f>COUNTIF('Base de données'!$B:$B,'Base de données'!$B1370)</f>
        <v>12</v>
      </c>
      <c r="AA1370" s="87" cm="1">
        <f t="array" aca="1" ref="AA1370" ca="1">INDIRECT("'Base de données'!A" &amp; ROW(Y1370))</f>
        <v>45778</v>
      </c>
      <c r="AB1370" s="51" t="str" cm="1">
        <f t="array" aca="1" ref="AB1370" ca="1">INDIRECT("'Base de données'!B" &amp; ROW(Z1370))</f>
        <v>2M3V3</v>
      </c>
    </row>
    <row r="1371" spans="1:28" x14ac:dyDescent="0.3">
      <c r="A1371" s="41" t="str">
        <f ca="1">IF(IF(AND($B1371&lt;&gt;"-",$B1371=$E1371),"Entrée et sortie","-")="Entrée et sortie",'Base de données'!$B1371,"-")</f>
        <v>-</v>
      </c>
      <c r="B1371" s="41" t="str">
        <f t="shared" ca="1" si="87"/>
        <v>-</v>
      </c>
      <c r="C1371" s="41" t="str">
        <f t="shared" ca="1" si="88"/>
        <v>-</v>
      </c>
      <c r="D1371" s="41" t="str">
        <f>IF($F1371="sortie en cours d'année",'Base de données'!$B1371,"-")</f>
        <v>-</v>
      </c>
      <c r="E1371" s="41" t="str">
        <f>IF($H1371="entrée en cours d'année",'Base de données'!$B1371,"-")</f>
        <v>-</v>
      </c>
      <c r="F1371" s="37" t="str">
        <f t="shared" si="85"/>
        <v/>
      </c>
      <c r="G1371" s="37" t="str">
        <f>IF($J1371="mouvement",_xlfn.XLOOKUP('Base de données'!$B1371,$V:$V,$V:$V,0),"")</f>
        <v/>
      </c>
      <c r="H1371" s="37" t="str">
        <f t="shared" si="86"/>
        <v/>
      </c>
      <c r="I1371" s="37" t="str">
        <f>IF($J1371="mouvement",_xlfn.XLOOKUP('Base de données'!$B1371,$K:$K,$K:$K,0),"")</f>
        <v/>
      </c>
      <c r="J1371" s="38" t="str">
        <f>IF(AND(Y1371&lt;&gt;MAX(Y:Y),COUNTIF(K1371:V1371,'Base de données'!$B1371)&gt;0),"mouvement","")</f>
        <v/>
      </c>
      <c r="K1371" s="39" t="str">
        <f>IF(K$1&gt;$AE$1,"-",IFERROR(IF(DATEDIF('Base de données'!$A1371,K$1,"d")&lt;&gt;0,"",'Base de données'!$B1371),""))</f>
        <v/>
      </c>
      <c r="L1371" s="39" t="str">
        <f>IF(L$1&gt;$AE$1,"-",IFERROR(IF(DATEDIF('Base de données'!$A1371,L$1,"d")&lt;&gt;0,"",'Base de données'!$B1371),""))</f>
        <v/>
      </c>
      <c r="M1371" s="39" t="str">
        <f>IF(M$1&gt;$AE$1,"-",IFERROR(IF(DATEDIF('Base de données'!$A1371,M$1,"d")&lt;&gt;0,"",'Base de données'!$B1371),""))</f>
        <v/>
      </c>
      <c r="N1371" s="39" t="str">
        <f>IF(N$1&gt;$AE$1,"-",IFERROR(IF(DATEDIF('Base de données'!$A1371,N$1,"d")&lt;&gt;0,"",'Base de données'!$B1371),""))</f>
        <v/>
      </c>
      <c r="O1371" s="39" t="str">
        <f>IF(O$1&gt;$AE$1,"-",IFERROR(IF(DATEDIF('Base de données'!$A1371,O$1,"d")&lt;&gt;0,"",'Base de données'!$B1371),""))</f>
        <v>O47TK</v>
      </c>
      <c r="P1371" s="39" t="str">
        <f>IF(P$1&gt;$AE$1,"-",IFERROR(IF(DATEDIF('Base de données'!$A1371,P$1,"d")&lt;&gt;0,"",'Base de données'!$B1371),""))</f>
        <v/>
      </c>
      <c r="Q1371" s="39" t="str">
        <f>IF(Q$1&gt;$AE$1,"-",IFERROR(IF(DATEDIF('Base de données'!$A1371,Q$1,"d")&lt;&gt;0,"",'Base de données'!$B1371),""))</f>
        <v/>
      </c>
      <c r="R1371" s="39" t="str">
        <f>IF(R$1&gt;$AE$1,"-",IFERROR(IF(DATEDIF('Base de données'!$A1371,R$1,"d")&lt;&gt;0,"",'Base de données'!$B1371),""))</f>
        <v/>
      </c>
      <c r="S1371" s="39" t="str">
        <f>IF(S$1&gt;$AE$1,"-",IFERROR(IF(DATEDIF('Base de données'!$A1371,S$1,"d")&lt;&gt;0,"",'Base de données'!$B1371),""))</f>
        <v/>
      </c>
      <c r="T1371" s="39" t="str">
        <f>IF(T$1&gt;$AE$1,"-",IFERROR(IF(DATEDIF('Base de données'!$A1371,T$1,"d")&lt;&gt;0,"",'Base de données'!$B1371),""))</f>
        <v/>
      </c>
      <c r="U1371" s="39" t="str">
        <f>IF(U$1&gt;$AE$1,"-",IFERROR(IF(DATEDIF('Base de données'!$A1371,U$1,"d")&lt;&gt;0,"",'Base de données'!$B1371),""))</f>
        <v/>
      </c>
      <c r="V1371" s="39" t="str">
        <f>IF(V$1&gt;$AE$1,"-",IFERROR(IF(DATEDIF('Base de données'!$A1371,V$1,"d")&lt;&gt;0,"",'Base de données'!$B1371),""))</f>
        <v/>
      </c>
      <c r="W1371" s="34"/>
      <c r="X1371" s="30" t="str">
        <f>'Base de données'!$C1371&amp;" "&amp;'Base de données'!$D1371</f>
        <v>Humbert Théodore</v>
      </c>
      <c r="Y1371" s="31">
        <f>COUNTIF('Base de données'!$B:$B,'Base de données'!$B1371)</f>
        <v>12</v>
      </c>
      <c r="AA1371" s="87" cm="1">
        <f t="array" aca="1" ref="AA1371" ca="1">INDIRECT("'Base de données'!A" &amp; ROW(Y1371))</f>
        <v>45778</v>
      </c>
      <c r="AB1371" s="51" t="str" cm="1">
        <f t="array" aca="1" ref="AB1371" ca="1">INDIRECT("'Base de données'!B" &amp; ROW(Z1371))</f>
        <v>O47TK</v>
      </c>
    </row>
    <row r="1372" spans="1:28" x14ac:dyDescent="0.3">
      <c r="A1372" s="41" t="str">
        <f ca="1">IF(IF(AND($B1372&lt;&gt;"-",$B1372=$E1372),"Entrée et sortie","-")="Entrée et sortie",'Base de données'!$B1372,"-")</f>
        <v>-</v>
      </c>
      <c r="B1372" s="41" t="str">
        <f t="shared" ca="1" si="87"/>
        <v>-</v>
      </c>
      <c r="C1372" s="41" t="str">
        <f t="shared" ca="1" si="88"/>
        <v>-</v>
      </c>
      <c r="D1372" s="41" t="str">
        <f>IF($F1372="sortie en cours d'année",'Base de données'!$B1372,"-")</f>
        <v>-</v>
      </c>
      <c r="E1372" s="41" t="str">
        <f>IF($H1372="entrée en cours d'année",'Base de données'!$B1372,"-")</f>
        <v>-</v>
      </c>
      <c r="F1372" s="37" t="str">
        <f t="shared" si="85"/>
        <v/>
      </c>
      <c r="G1372" s="37" t="str">
        <f>IF($J1372="mouvement",_xlfn.XLOOKUP('Base de données'!$B1372,$V:$V,$V:$V,0),"")</f>
        <v/>
      </c>
      <c r="H1372" s="37" t="str">
        <f t="shared" si="86"/>
        <v/>
      </c>
      <c r="I1372" s="37" t="str">
        <f>IF($J1372="mouvement",_xlfn.XLOOKUP('Base de données'!$B1372,$K:$K,$K:$K,0),"")</f>
        <v/>
      </c>
      <c r="J1372" s="38" t="str">
        <f>IF(AND(Y1372&lt;&gt;MAX(Y:Y),COUNTIF(K1372:V1372,'Base de données'!$B1372)&gt;0),"mouvement","")</f>
        <v/>
      </c>
      <c r="K1372" s="39" t="str">
        <f>IF(K$1&gt;$AE$1,"-",IFERROR(IF(DATEDIF('Base de données'!$A1372,K$1,"d")&lt;&gt;0,"",'Base de données'!$B1372),""))</f>
        <v/>
      </c>
      <c r="L1372" s="39" t="str">
        <f>IF(L$1&gt;$AE$1,"-",IFERROR(IF(DATEDIF('Base de données'!$A1372,L$1,"d")&lt;&gt;0,"",'Base de données'!$B1372),""))</f>
        <v/>
      </c>
      <c r="M1372" s="39" t="str">
        <f>IF(M$1&gt;$AE$1,"-",IFERROR(IF(DATEDIF('Base de données'!$A1372,M$1,"d")&lt;&gt;0,"",'Base de données'!$B1372),""))</f>
        <v/>
      </c>
      <c r="N1372" s="39" t="str">
        <f>IF(N$1&gt;$AE$1,"-",IFERROR(IF(DATEDIF('Base de données'!$A1372,N$1,"d")&lt;&gt;0,"",'Base de données'!$B1372),""))</f>
        <v/>
      </c>
      <c r="O1372" s="39" t="str">
        <f>IF(O$1&gt;$AE$1,"-",IFERROR(IF(DATEDIF('Base de données'!$A1372,O$1,"d")&lt;&gt;0,"",'Base de données'!$B1372),""))</f>
        <v>55NEX</v>
      </c>
      <c r="P1372" s="39" t="str">
        <f>IF(P$1&gt;$AE$1,"-",IFERROR(IF(DATEDIF('Base de données'!$A1372,P$1,"d")&lt;&gt;0,"",'Base de données'!$B1372),""))</f>
        <v/>
      </c>
      <c r="Q1372" s="39" t="str">
        <f>IF(Q$1&gt;$AE$1,"-",IFERROR(IF(DATEDIF('Base de données'!$A1372,Q$1,"d")&lt;&gt;0,"",'Base de données'!$B1372),""))</f>
        <v/>
      </c>
      <c r="R1372" s="39" t="str">
        <f>IF(R$1&gt;$AE$1,"-",IFERROR(IF(DATEDIF('Base de données'!$A1372,R$1,"d")&lt;&gt;0,"",'Base de données'!$B1372),""))</f>
        <v/>
      </c>
      <c r="S1372" s="39" t="str">
        <f>IF(S$1&gt;$AE$1,"-",IFERROR(IF(DATEDIF('Base de données'!$A1372,S$1,"d")&lt;&gt;0,"",'Base de données'!$B1372),""))</f>
        <v/>
      </c>
      <c r="T1372" s="39" t="str">
        <f>IF(T$1&gt;$AE$1,"-",IFERROR(IF(DATEDIF('Base de données'!$A1372,T$1,"d")&lt;&gt;0,"",'Base de données'!$B1372),""))</f>
        <v/>
      </c>
      <c r="U1372" s="39" t="str">
        <f>IF(U$1&gt;$AE$1,"-",IFERROR(IF(DATEDIF('Base de données'!$A1372,U$1,"d")&lt;&gt;0,"",'Base de données'!$B1372),""))</f>
        <v/>
      </c>
      <c r="V1372" s="39" t="str">
        <f>IF(V$1&gt;$AE$1,"-",IFERROR(IF(DATEDIF('Base de données'!$A1372,V$1,"d")&lt;&gt;0,"",'Base de données'!$B1372),""))</f>
        <v/>
      </c>
      <c r="W1372" s="34"/>
      <c r="X1372" s="30" t="str">
        <f>'Base de données'!$C1372&amp;" "&amp;'Base de données'!$D1372</f>
        <v>Lebon Jérôme</v>
      </c>
      <c r="Y1372" s="31">
        <f>COUNTIF('Base de données'!$B:$B,'Base de données'!$B1372)</f>
        <v>12</v>
      </c>
      <c r="AA1372" s="87" cm="1">
        <f t="array" aca="1" ref="AA1372" ca="1">INDIRECT("'Base de données'!A" &amp; ROW(Y1372))</f>
        <v>45778</v>
      </c>
      <c r="AB1372" s="51" t="str" cm="1">
        <f t="array" aca="1" ref="AB1372" ca="1">INDIRECT("'Base de données'!B" &amp; ROW(Z1372))</f>
        <v>55NEX</v>
      </c>
    </row>
    <row r="1373" spans="1:28" x14ac:dyDescent="0.3">
      <c r="A1373" s="41" t="str">
        <f ca="1">IF(IF(AND($B1373&lt;&gt;"-",$B1373=$E1373),"Entrée et sortie","-")="Entrée et sortie",'Base de données'!$B1373,"-")</f>
        <v>-</v>
      </c>
      <c r="B1373" s="41" t="str">
        <f t="shared" ca="1" si="87"/>
        <v>-</v>
      </c>
      <c r="C1373" s="41" t="str">
        <f t="shared" ca="1" si="88"/>
        <v>-</v>
      </c>
      <c r="D1373" s="41" t="str">
        <f>IF($F1373="sortie en cours d'année",'Base de données'!$B1373,"-")</f>
        <v>-</v>
      </c>
      <c r="E1373" s="41" t="str">
        <f>IF($H1373="entrée en cours d'année",'Base de données'!$B1373,"-")</f>
        <v>-</v>
      </c>
      <c r="F1373" s="37" t="str">
        <f t="shared" si="85"/>
        <v/>
      </c>
      <c r="G1373" s="37" t="str">
        <f>IF($J1373="mouvement",_xlfn.XLOOKUP('Base de données'!$B1373,$V:$V,$V:$V,0),"")</f>
        <v/>
      </c>
      <c r="H1373" s="37" t="str">
        <f t="shared" si="86"/>
        <v/>
      </c>
      <c r="I1373" s="37" t="str">
        <f>IF($J1373="mouvement",_xlfn.XLOOKUP('Base de données'!$B1373,$K:$K,$K:$K,0),"")</f>
        <v/>
      </c>
      <c r="J1373" s="38" t="str">
        <f>IF(AND(Y1373&lt;&gt;MAX(Y:Y),COUNTIF(K1373:V1373,'Base de données'!$B1373)&gt;0),"mouvement","")</f>
        <v/>
      </c>
      <c r="K1373" s="39" t="str">
        <f>IF(K$1&gt;$AE$1,"-",IFERROR(IF(DATEDIF('Base de données'!$A1373,K$1,"d")&lt;&gt;0,"",'Base de données'!$B1373),""))</f>
        <v/>
      </c>
      <c r="L1373" s="39" t="str">
        <f>IF(L$1&gt;$AE$1,"-",IFERROR(IF(DATEDIF('Base de données'!$A1373,L$1,"d")&lt;&gt;0,"",'Base de données'!$B1373),""))</f>
        <v/>
      </c>
      <c r="M1373" s="39" t="str">
        <f>IF(M$1&gt;$AE$1,"-",IFERROR(IF(DATEDIF('Base de données'!$A1373,M$1,"d")&lt;&gt;0,"",'Base de données'!$B1373),""))</f>
        <v/>
      </c>
      <c r="N1373" s="39" t="str">
        <f>IF(N$1&gt;$AE$1,"-",IFERROR(IF(DATEDIF('Base de données'!$A1373,N$1,"d")&lt;&gt;0,"",'Base de données'!$B1373),""))</f>
        <v/>
      </c>
      <c r="O1373" s="39" t="str">
        <f>IF(O$1&gt;$AE$1,"-",IFERROR(IF(DATEDIF('Base de données'!$A1373,O$1,"d")&lt;&gt;0,"",'Base de données'!$B1373),""))</f>
        <v>4VFH6</v>
      </c>
      <c r="P1373" s="39" t="str">
        <f>IF(P$1&gt;$AE$1,"-",IFERROR(IF(DATEDIF('Base de données'!$A1373,P$1,"d")&lt;&gt;0,"",'Base de données'!$B1373),""))</f>
        <v/>
      </c>
      <c r="Q1373" s="39" t="str">
        <f>IF(Q$1&gt;$AE$1,"-",IFERROR(IF(DATEDIF('Base de données'!$A1373,Q$1,"d")&lt;&gt;0,"",'Base de données'!$B1373),""))</f>
        <v/>
      </c>
      <c r="R1373" s="39" t="str">
        <f>IF(R$1&gt;$AE$1,"-",IFERROR(IF(DATEDIF('Base de données'!$A1373,R$1,"d")&lt;&gt;0,"",'Base de données'!$B1373),""))</f>
        <v/>
      </c>
      <c r="S1373" s="39" t="str">
        <f>IF(S$1&gt;$AE$1,"-",IFERROR(IF(DATEDIF('Base de données'!$A1373,S$1,"d")&lt;&gt;0,"",'Base de données'!$B1373),""))</f>
        <v/>
      </c>
      <c r="T1373" s="39" t="str">
        <f>IF(T$1&gt;$AE$1,"-",IFERROR(IF(DATEDIF('Base de données'!$A1373,T$1,"d")&lt;&gt;0,"",'Base de données'!$B1373),""))</f>
        <v/>
      </c>
      <c r="U1373" s="39" t="str">
        <f>IF(U$1&gt;$AE$1,"-",IFERROR(IF(DATEDIF('Base de données'!$A1373,U$1,"d")&lt;&gt;0,"",'Base de données'!$B1373),""))</f>
        <v/>
      </c>
      <c r="V1373" s="39" t="str">
        <f>IF(V$1&gt;$AE$1,"-",IFERROR(IF(DATEDIF('Base de données'!$A1373,V$1,"d")&lt;&gt;0,"",'Base de données'!$B1373),""))</f>
        <v/>
      </c>
      <c r="W1373" s="34"/>
      <c r="X1373" s="30" t="str">
        <f>'Base de données'!$C1373&amp;" "&amp;'Base de données'!$D1373</f>
        <v>Moreno Thérèse</v>
      </c>
      <c r="Y1373" s="31">
        <f>COUNTIF('Base de données'!$B:$B,'Base de données'!$B1373)</f>
        <v>12</v>
      </c>
      <c r="AA1373" s="87" cm="1">
        <f t="array" aca="1" ref="AA1373" ca="1">INDIRECT("'Base de données'!A" &amp; ROW(Y1373))</f>
        <v>45778</v>
      </c>
      <c r="AB1373" s="51" t="str" cm="1">
        <f t="array" aca="1" ref="AB1373" ca="1">INDIRECT("'Base de données'!B" &amp; ROW(Z1373))</f>
        <v>4VFH6</v>
      </c>
    </row>
    <row r="1374" spans="1:28" x14ac:dyDescent="0.3">
      <c r="A1374" s="41" t="str">
        <f ca="1">IF(IF(AND($B1374&lt;&gt;"-",$B1374=$E1374),"Entrée et sortie","-")="Entrée et sortie",'Base de données'!$B1374,"-")</f>
        <v>-</v>
      </c>
      <c r="B1374" s="41" t="str">
        <f t="shared" ca="1" si="87"/>
        <v>-</v>
      </c>
      <c r="C1374" s="41" t="str">
        <f t="shared" ca="1" si="88"/>
        <v>-</v>
      </c>
      <c r="D1374" s="41" t="str">
        <f>IF($F1374="sortie en cours d'année",'Base de données'!$B1374,"-")</f>
        <v>-</v>
      </c>
      <c r="E1374" s="41" t="str">
        <f>IF($H1374="entrée en cours d'année",'Base de données'!$B1374,"-")</f>
        <v>-</v>
      </c>
      <c r="F1374" s="37" t="str">
        <f t="shared" si="85"/>
        <v/>
      </c>
      <c r="G1374" s="37" t="str">
        <f>IF($J1374="mouvement",_xlfn.XLOOKUP('Base de données'!$B1374,$V:$V,$V:$V,0),"")</f>
        <v/>
      </c>
      <c r="H1374" s="37" t="str">
        <f t="shared" si="86"/>
        <v/>
      </c>
      <c r="I1374" s="37" t="str">
        <f>IF($J1374="mouvement",_xlfn.XLOOKUP('Base de données'!$B1374,$K:$K,$K:$K,0),"")</f>
        <v/>
      </c>
      <c r="J1374" s="38" t="str">
        <f>IF(AND(Y1374&lt;&gt;MAX(Y:Y),COUNTIF(K1374:V1374,'Base de données'!$B1374)&gt;0),"mouvement","")</f>
        <v/>
      </c>
      <c r="K1374" s="39" t="str">
        <f>IF(K$1&gt;$AE$1,"-",IFERROR(IF(DATEDIF('Base de données'!$A1374,K$1,"d")&lt;&gt;0,"",'Base de données'!$B1374),""))</f>
        <v/>
      </c>
      <c r="L1374" s="39" t="str">
        <f>IF(L$1&gt;$AE$1,"-",IFERROR(IF(DATEDIF('Base de données'!$A1374,L$1,"d")&lt;&gt;0,"",'Base de données'!$B1374),""))</f>
        <v/>
      </c>
      <c r="M1374" s="39" t="str">
        <f>IF(M$1&gt;$AE$1,"-",IFERROR(IF(DATEDIF('Base de données'!$A1374,M$1,"d")&lt;&gt;0,"",'Base de données'!$B1374),""))</f>
        <v/>
      </c>
      <c r="N1374" s="39" t="str">
        <f>IF(N$1&gt;$AE$1,"-",IFERROR(IF(DATEDIF('Base de données'!$A1374,N$1,"d")&lt;&gt;0,"",'Base de données'!$B1374),""))</f>
        <v/>
      </c>
      <c r="O1374" s="39" t="str">
        <f>IF(O$1&gt;$AE$1,"-",IFERROR(IF(DATEDIF('Base de données'!$A1374,O$1,"d")&lt;&gt;0,"",'Base de données'!$B1374),""))</f>
        <v>BHHGU</v>
      </c>
      <c r="P1374" s="39" t="str">
        <f>IF(P$1&gt;$AE$1,"-",IFERROR(IF(DATEDIF('Base de données'!$A1374,P$1,"d")&lt;&gt;0,"",'Base de données'!$B1374),""))</f>
        <v/>
      </c>
      <c r="Q1374" s="39" t="str">
        <f>IF(Q$1&gt;$AE$1,"-",IFERROR(IF(DATEDIF('Base de données'!$A1374,Q$1,"d")&lt;&gt;0,"",'Base de données'!$B1374),""))</f>
        <v/>
      </c>
      <c r="R1374" s="39" t="str">
        <f>IF(R$1&gt;$AE$1,"-",IFERROR(IF(DATEDIF('Base de données'!$A1374,R$1,"d")&lt;&gt;0,"",'Base de données'!$B1374),""))</f>
        <v/>
      </c>
      <c r="S1374" s="39" t="str">
        <f>IF(S$1&gt;$AE$1,"-",IFERROR(IF(DATEDIF('Base de données'!$A1374,S$1,"d")&lt;&gt;0,"",'Base de données'!$B1374),""))</f>
        <v/>
      </c>
      <c r="T1374" s="39" t="str">
        <f>IF(T$1&gt;$AE$1,"-",IFERROR(IF(DATEDIF('Base de données'!$A1374,T$1,"d")&lt;&gt;0,"",'Base de données'!$B1374),""))</f>
        <v/>
      </c>
      <c r="U1374" s="39" t="str">
        <f>IF(U$1&gt;$AE$1,"-",IFERROR(IF(DATEDIF('Base de données'!$A1374,U$1,"d")&lt;&gt;0,"",'Base de données'!$B1374),""))</f>
        <v/>
      </c>
      <c r="V1374" s="39" t="str">
        <f>IF(V$1&gt;$AE$1,"-",IFERROR(IF(DATEDIF('Base de données'!$A1374,V$1,"d")&lt;&gt;0,"",'Base de données'!$B1374),""))</f>
        <v/>
      </c>
      <c r="W1374" s="34"/>
      <c r="X1374" s="30" t="str">
        <f>'Base de données'!$C1374&amp;" "&amp;'Base de données'!$D1374</f>
        <v>Royer Honoré</v>
      </c>
      <c r="Y1374" s="31">
        <f>COUNTIF('Base de données'!$B:$B,'Base de données'!$B1374)</f>
        <v>12</v>
      </c>
      <c r="AA1374" s="87" cm="1">
        <f t="array" aca="1" ref="AA1374" ca="1">INDIRECT("'Base de données'!A" &amp; ROW(Y1374))</f>
        <v>45778</v>
      </c>
      <c r="AB1374" s="51" t="str" cm="1">
        <f t="array" aca="1" ref="AB1374" ca="1">INDIRECT("'Base de données'!B" &amp; ROW(Z1374))</f>
        <v>BHHGU</v>
      </c>
    </row>
    <row r="1375" spans="1:28" x14ac:dyDescent="0.3">
      <c r="A1375" s="41" t="str">
        <f ca="1">IF(IF(AND($B1375&lt;&gt;"-",$B1375=$E1375),"Entrée et sortie","-")="Entrée et sortie",'Base de données'!$B1375,"-")</f>
        <v>-</v>
      </c>
      <c r="B1375" s="41" t="str">
        <f t="shared" ca="1" si="87"/>
        <v>-</v>
      </c>
      <c r="C1375" s="41" t="str">
        <f t="shared" ca="1" si="88"/>
        <v>-</v>
      </c>
      <c r="D1375" s="41" t="str">
        <f>IF($F1375="sortie en cours d'année",'Base de données'!$B1375,"-")</f>
        <v>-</v>
      </c>
      <c r="E1375" s="41" t="str">
        <f>IF($H1375="entrée en cours d'année",'Base de données'!$B1375,"-")</f>
        <v>-</v>
      </c>
      <c r="F1375" s="37" t="str">
        <f t="shared" si="85"/>
        <v/>
      </c>
      <c r="G1375" s="37" t="str">
        <f>IF($J1375="mouvement",_xlfn.XLOOKUP('Base de données'!$B1375,$V:$V,$V:$V,0),"")</f>
        <v/>
      </c>
      <c r="H1375" s="37" t="str">
        <f t="shared" si="86"/>
        <v/>
      </c>
      <c r="I1375" s="37" t="str">
        <f>IF($J1375="mouvement",_xlfn.XLOOKUP('Base de données'!$B1375,$K:$K,$K:$K,0),"")</f>
        <v/>
      </c>
      <c r="J1375" s="38" t="str">
        <f>IF(AND(Y1375&lt;&gt;MAX(Y:Y),COUNTIF(K1375:V1375,'Base de données'!$B1375)&gt;0),"mouvement","")</f>
        <v/>
      </c>
      <c r="K1375" s="39" t="str">
        <f>IF(K$1&gt;$AE$1,"-",IFERROR(IF(DATEDIF('Base de données'!$A1375,K$1,"d")&lt;&gt;0,"",'Base de données'!$B1375),""))</f>
        <v/>
      </c>
      <c r="L1375" s="39" t="str">
        <f>IF(L$1&gt;$AE$1,"-",IFERROR(IF(DATEDIF('Base de données'!$A1375,L$1,"d")&lt;&gt;0,"",'Base de données'!$B1375),""))</f>
        <v/>
      </c>
      <c r="M1375" s="39" t="str">
        <f>IF(M$1&gt;$AE$1,"-",IFERROR(IF(DATEDIF('Base de données'!$A1375,M$1,"d")&lt;&gt;0,"",'Base de données'!$B1375),""))</f>
        <v/>
      </c>
      <c r="N1375" s="39" t="str">
        <f>IF(N$1&gt;$AE$1,"-",IFERROR(IF(DATEDIF('Base de données'!$A1375,N$1,"d")&lt;&gt;0,"",'Base de données'!$B1375),""))</f>
        <v/>
      </c>
      <c r="O1375" s="39" t="str">
        <f>IF(O$1&gt;$AE$1,"-",IFERROR(IF(DATEDIF('Base de données'!$A1375,O$1,"d")&lt;&gt;0,"",'Base de données'!$B1375),""))</f>
        <v>SWK1T</v>
      </c>
      <c r="P1375" s="39" t="str">
        <f>IF(P$1&gt;$AE$1,"-",IFERROR(IF(DATEDIF('Base de données'!$A1375,P$1,"d")&lt;&gt;0,"",'Base de données'!$B1375),""))</f>
        <v/>
      </c>
      <c r="Q1375" s="39" t="str">
        <f>IF(Q$1&gt;$AE$1,"-",IFERROR(IF(DATEDIF('Base de données'!$A1375,Q$1,"d")&lt;&gt;0,"",'Base de données'!$B1375),""))</f>
        <v/>
      </c>
      <c r="R1375" s="39" t="str">
        <f>IF(R$1&gt;$AE$1,"-",IFERROR(IF(DATEDIF('Base de données'!$A1375,R$1,"d")&lt;&gt;0,"",'Base de données'!$B1375),""))</f>
        <v/>
      </c>
      <c r="S1375" s="39" t="str">
        <f>IF(S$1&gt;$AE$1,"-",IFERROR(IF(DATEDIF('Base de données'!$A1375,S$1,"d")&lt;&gt;0,"",'Base de données'!$B1375),""))</f>
        <v/>
      </c>
      <c r="T1375" s="39" t="str">
        <f>IF(T$1&gt;$AE$1,"-",IFERROR(IF(DATEDIF('Base de données'!$A1375,T$1,"d")&lt;&gt;0,"",'Base de données'!$B1375),""))</f>
        <v/>
      </c>
      <c r="U1375" s="39" t="str">
        <f>IF(U$1&gt;$AE$1,"-",IFERROR(IF(DATEDIF('Base de données'!$A1375,U$1,"d")&lt;&gt;0,"",'Base de données'!$B1375),""))</f>
        <v/>
      </c>
      <c r="V1375" s="39" t="str">
        <f>IF(V$1&gt;$AE$1,"-",IFERROR(IF(DATEDIF('Base de données'!$A1375,V$1,"d")&lt;&gt;0,"",'Base de données'!$B1375),""))</f>
        <v/>
      </c>
      <c r="W1375" s="34"/>
      <c r="X1375" s="30" t="str">
        <f>'Base de données'!$C1375&amp;" "&amp;'Base de données'!$D1375</f>
        <v>Chevallier Jules</v>
      </c>
      <c r="Y1375" s="31">
        <f>COUNTIF('Base de données'!$B:$B,'Base de données'!$B1375)</f>
        <v>12</v>
      </c>
      <c r="AA1375" s="87" cm="1">
        <f t="array" aca="1" ref="AA1375" ca="1">INDIRECT("'Base de données'!A" &amp; ROW(Y1375))</f>
        <v>45778</v>
      </c>
      <c r="AB1375" s="51" t="str" cm="1">
        <f t="array" aca="1" ref="AB1375" ca="1">INDIRECT("'Base de données'!B" &amp; ROW(Z1375))</f>
        <v>SWK1T</v>
      </c>
    </row>
    <row r="1376" spans="1:28" x14ac:dyDescent="0.3">
      <c r="A1376" s="41" t="str">
        <f ca="1">IF(IF(AND($B1376&lt;&gt;"-",$B1376=$E1376),"Entrée et sortie","-")="Entrée et sortie",'Base de données'!$B1376,"-")</f>
        <v>-</v>
      </c>
      <c r="B1376" s="41" t="str">
        <f t="shared" ca="1" si="87"/>
        <v>-</v>
      </c>
      <c r="C1376" s="41" t="str">
        <f t="shared" ca="1" si="88"/>
        <v>-</v>
      </c>
      <c r="D1376" s="41" t="str">
        <f>IF($F1376="sortie en cours d'année",'Base de données'!$B1376,"-")</f>
        <v>-</v>
      </c>
      <c r="E1376" s="41" t="str">
        <f>IF($H1376="entrée en cours d'année",'Base de données'!$B1376,"-")</f>
        <v>-</v>
      </c>
      <c r="F1376" s="37" t="str">
        <f t="shared" si="85"/>
        <v/>
      </c>
      <c r="G1376" s="37" t="str">
        <f>IF($J1376="mouvement",_xlfn.XLOOKUP('Base de données'!$B1376,$V:$V,$V:$V,0),"")</f>
        <v/>
      </c>
      <c r="H1376" s="37" t="str">
        <f t="shared" si="86"/>
        <v/>
      </c>
      <c r="I1376" s="37" t="str">
        <f>IF($J1376="mouvement",_xlfn.XLOOKUP('Base de données'!$B1376,$K:$K,$K:$K,0),"")</f>
        <v/>
      </c>
      <c r="J1376" s="38" t="str">
        <f>IF(AND(Y1376&lt;&gt;MAX(Y:Y),COUNTIF(K1376:V1376,'Base de données'!$B1376)&gt;0),"mouvement","")</f>
        <v/>
      </c>
      <c r="K1376" s="39" t="str">
        <f>IF(K$1&gt;$AE$1,"-",IFERROR(IF(DATEDIF('Base de données'!$A1376,K$1,"d")&lt;&gt;0,"",'Base de données'!$B1376),""))</f>
        <v/>
      </c>
      <c r="L1376" s="39" t="str">
        <f>IF(L$1&gt;$AE$1,"-",IFERROR(IF(DATEDIF('Base de données'!$A1376,L$1,"d")&lt;&gt;0,"",'Base de données'!$B1376),""))</f>
        <v/>
      </c>
      <c r="M1376" s="39" t="str">
        <f>IF(M$1&gt;$AE$1,"-",IFERROR(IF(DATEDIF('Base de données'!$A1376,M$1,"d")&lt;&gt;0,"",'Base de données'!$B1376),""))</f>
        <v/>
      </c>
      <c r="N1376" s="39" t="str">
        <f>IF(N$1&gt;$AE$1,"-",IFERROR(IF(DATEDIF('Base de données'!$A1376,N$1,"d")&lt;&gt;0,"",'Base de données'!$B1376),""))</f>
        <v/>
      </c>
      <c r="O1376" s="39" t="str">
        <f>IF(O$1&gt;$AE$1,"-",IFERROR(IF(DATEDIF('Base de données'!$A1376,O$1,"d")&lt;&gt;0,"",'Base de données'!$B1376),""))</f>
        <v>8IYTJ</v>
      </c>
      <c r="P1376" s="39" t="str">
        <f>IF(P$1&gt;$AE$1,"-",IFERROR(IF(DATEDIF('Base de données'!$A1376,P$1,"d")&lt;&gt;0,"",'Base de données'!$B1376),""))</f>
        <v/>
      </c>
      <c r="Q1376" s="39" t="str">
        <f>IF(Q$1&gt;$AE$1,"-",IFERROR(IF(DATEDIF('Base de données'!$A1376,Q$1,"d")&lt;&gt;0,"",'Base de données'!$B1376),""))</f>
        <v/>
      </c>
      <c r="R1376" s="39" t="str">
        <f>IF(R$1&gt;$AE$1,"-",IFERROR(IF(DATEDIF('Base de données'!$A1376,R$1,"d")&lt;&gt;0,"",'Base de données'!$B1376),""))</f>
        <v/>
      </c>
      <c r="S1376" s="39" t="str">
        <f>IF(S$1&gt;$AE$1,"-",IFERROR(IF(DATEDIF('Base de données'!$A1376,S$1,"d")&lt;&gt;0,"",'Base de données'!$B1376),""))</f>
        <v/>
      </c>
      <c r="T1376" s="39" t="str">
        <f>IF(T$1&gt;$AE$1,"-",IFERROR(IF(DATEDIF('Base de données'!$A1376,T$1,"d")&lt;&gt;0,"",'Base de données'!$B1376),""))</f>
        <v/>
      </c>
      <c r="U1376" s="39" t="str">
        <f>IF(U$1&gt;$AE$1,"-",IFERROR(IF(DATEDIF('Base de données'!$A1376,U$1,"d")&lt;&gt;0,"",'Base de données'!$B1376),""))</f>
        <v/>
      </c>
      <c r="V1376" s="39" t="str">
        <f>IF(V$1&gt;$AE$1,"-",IFERROR(IF(DATEDIF('Base de données'!$A1376,V$1,"d")&lt;&gt;0,"",'Base de données'!$B1376),""))</f>
        <v/>
      </c>
      <c r="W1376" s="34"/>
      <c r="X1376" s="30" t="str">
        <f>'Base de données'!$C1376&amp;" "&amp;'Base de données'!$D1376</f>
        <v>Ribeiro Aimé</v>
      </c>
      <c r="Y1376" s="31">
        <f>COUNTIF('Base de données'!$B:$B,'Base de données'!$B1376)</f>
        <v>12</v>
      </c>
      <c r="AA1376" s="87" cm="1">
        <f t="array" aca="1" ref="AA1376" ca="1">INDIRECT("'Base de données'!A" &amp; ROW(Y1376))</f>
        <v>45778</v>
      </c>
      <c r="AB1376" s="51" t="str" cm="1">
        <f t="array" aca="1" ref="AB1376" ca="1">INDIRECT("'Base de données'!B" &amp; ROW(Z1376))</f>
        <v>8IYTJ</v>
      </c>
    </row>
    <row r="1377" spans="1:28" x14ac:dyDescent="0.3">
      <c r="A1377" s="41" t="str">
        <f ca="1">IF(IF(AND($B1377&lt;&gt;"-",$B1377=$E1377),"Entrée et sortie","-")="Entrée et sortie",'Base de données'!$B1377,"-")</f>
        <v>-</v>
      </c>
      <c r="B1377" s="41" t="str">
        <f t="shared" ca="1" si="87"/>
        <v>-</v>
      </c>
      <c r="C1377" s="41" t="str">
        <f t="shared" ca="1" si="88"/>
        <v>-</v>
      </c>
      <c r="D1377" s="41" t="str">
        <f>IF($F1377="sortie en cours d'année",'Base de données'!$B1377,"-")</f>
        <v>-</v>
      </c>
      <c r="E1377" s="41" t="str">
        <f>IF($H1377="entrée en cours d'année",'Base de données'!$B1377,"-")</f>
        <v>-</v>
      </c>
      <c r="F1377" s="37" t="str">
        <f t="shared" si="85"/>
        <v/>
      </c>
      <c r="G1377" s="37" t="str">
        <f>IF($J1377="mouvement",_xlfn.XLOOKUP('Base de données'!$B1377,$V:$V,$V:$V,0),"")</f>
        <v/>
      </c>
      <c r="H1377" s="37" t="str">
        <f t="shared" si="86"/>
        <v/>
      </c>
      <c r="I1377" s="37" t="str">
        <f>IF($J1377="mouvement",_xlfn.XLOOKUP('Base de données'!$B1377,$K:$K,$K:$K,0),"")</f>
        <v/>
      </c>
      <c r="J1377" s="38" t="str">
        <f>IF(AND(Y1377&lt;&gt;MAX(Y:Y),COUNTIF(K1377:V1377,'Base de données'!$B1377)&gt;0),"mouvement","")</f>
        <v/>
      </c>
      <c r="K1377" s="39" t="str">
        <f>IF(K$1&gt;$AE$1,"-",IFERROR(IF(DATEDIF('Base de données'!$A1377,K$1,"d")&lt;&gt;0,"",'Base de données'!$B1377),""))</f>
        <v/>
      </c>
      <c r="L1377" s="39" t="str">
        <f>IF(L$1&gt;$AE$1,"-",IFERROR(IF(DATEDIF('Base de données'!$A1377,L$1,"d")&lt;&gt;0,"",'Base de données'!$B1377),""))</f>
        <v/>
      </c>
      <c r="M1377" s="39" t="str">
        <f>IF(M$1&gt;$AE$1,"-",IFERROR(IF(DATEDIF('Base de données'!$A1377,M$1,"d")&lt;&gt;0,"",'Base de données'!$B1377),""))</f>
        <v/>
      </c>
      <c r="N1377" s="39" t="str">
        <f>IF(N$1&gt;$AE$1,"-",IFERROR(IF(DATEDIF('Base de données'!$A1377,N$1,"d")&lt;&gt;0,"",'Base de données'!$B1377),""))</f>
        <v/>
      </c>
      <c r="O1377" s="39" t="str">
        <f>IF(O$1&gt;$AE$1,"-",IFERROR(IF(DATEDIF('Base de données'!$A1377,O$1,"d")&lt;&gt;0,"",'Base de données'!$B1377),""))</f>
        <v>UX84B</v>
      </c>
      <c r="P1377" s="39" t="str">
        <f>IF(P$1&gt;$AE$1,"-",IFERROR(IF(DATEDIF('Base de données'!$A1377,P$1,"d")&lt;&gt;0,"",'Base de données'!$B1377),""))</f>
        <v/>
      </c>
      <c r="Q1377" s="39" t="str">
        <f>IF(Q$1&gt;$AE$1,"-",IFERROR(IF(DATEDIF('Base de données'!$A1377,Q$1,"d")&lt;&gt;0,"",'Base de données'!$B1377),""))</f>
        <v/>
      </c>
      <c r="R1377" s="39" t="str">
        <f>IF(R$1&gt;$AE$1,"-",IFERROR(IF(DATEDIF('Base de données'!$A1377,R$1,"d")&lt;&gt;0,"",'Base de données'!$B1377),""))</f>
        <v/>
      </c>
      <c r="S1377" s="39" t="str">
        <f>IF(S$1&gt;$AE$1,"-",IFERROR(IF(DATEDIF('Base de données'!$A1377,S$1,"d")&lt;&gt;0,"",'Base de données'!$B1377),""))</f>
        <v/>
      </c>
      <c r="T1377" s="39" t="str">
        <f>IF(T$1&gt;$AE$1,"-",IFERROR(IF(DATEDIF('Base de données'!$A1377,T$1,"d")&lt;&gt;0,"",'Base de données'!$B1377),""))</f>
        <v/>
      </c>
      <c r="U1377" s="39" t="str">
        <f>IF(U$1&gt;$AE$1,"-",IFERROR(IF(DATEDIF('Base de données'!$A1377,U$1,"d")&lt;&gt;0,"",'Base de données'!$B1377),""))</f>
        <v/>
      </c>
      <c r="V1377" s="39" t="str">
        <f>IF(V$1&gt;$AE$1,"-",IFERROR(IF(DATEDIF('Base de données'!$A1377,V$1,"d")&lt;&gt;0,"",'Base de données'!$B1377),""))</f>
        <v/>
      </c>
      <c r="W1377" s="34"/>
      <c r="X1377" s="30" t="str">
        <f>'Base de données'!$C1377&amp;" "&amp;'Base de données'!$D1377</f>
        <v>Le Gall Monique</v>
      </c>
      <c r="Y1377" s="31">
        <f>COUNTIF('Base de données'!$B:$B,'Base de données'!$B1377)</f>
        <v>12</v>
      </c>
      <c r="AA1377" s="87" cm="1">
        <f t="array" aca="1" ref="AA1377" ca="1">INDIRECT("'Base de données'!A" &amp; ROW(Y1377))</f>
        <v>45778</v>
      </c>
      <c r="AB1377" s="51" t="str" cm="1">
        <f t="array" aca="1" ref="AB1377" ca="1">INDIRECT("'Base de données'!B" &amp; ROW(Z1377))</f>
        <v>UX84B</v>
      </c>
    </row>
    <row r="1378" spans="1:28" x14ac:dyDescent="0.3">
      <c r="A1378" s="41" t="str">
        <f ca="1">IF(IF(AND($B1378&lt;&gt;"-",$B1378=$E1378),"Entrée et sortie","-")="Entrée et sortie",'Base de données'!$B1378,"-")</f>
        <v>-</v>
      </c>
      <c r="B1378" s="41" t="str">
        <f t="shared" ca="1" si="87"/>
        <v>T0HSF</v>
      </c>
      <c r="C1378" s="41" t="str">
        <f t="shared" ca="1" si="88"/>
        <v>T0HSF</v>
      </c>
      <c r="D1378" s="41" t="str">
        <f>IF($F1378="sortie en cours d'année",'Base de données'!$B1378,"-")</f>
        <v>T0HSF</v>
      </c>
      <c r="E1378" s="41" t="str">
        <f>IF($H1378="entrée en cours d'année",'Base de données'!$B1378,"-")</f>
        <v>-</v>
      </c>
      <c r="F1378" s="37" t="str">
        <f t="shared" si="85"/>
        <v>sortie en cours d'année</v>
      </c>
      <c r="G1378" s="37">
        <f>IF($J1378="mouvement",_xlfn.XLOOKUP('Base de données'!$B1378,$V:$V,$V:$V,0),"")</f>
        <v>0</v>
      </c>
      <c r="H1378" s="37" t="str">
        <f t="shared" si="86"/>
        <v/>
      </c>
      <c r="I1378" s="37" t="str">
        <f>IF($J1378="mouvement",_xlfn.XLOOKUP('Base de données'!$B1378,$K:$K,$K:$K,0),"")</f>
        <v>T0HSF</v>
      </c>
      <c r="J1378" s="38" t="str">
        <f>IF(AND(Y1378&lt;&gt;MAX(Y:Y),COUNTIF(K1378:V1378,'Base de données'!$B1378)&gt;0),"mouvement","")</f>
        <v>mouvement</v>
      </c>
      <c r="K1378" s="39" t="str">
        <f>IF(K$1&gt;$AE$1,"-",IFERROR(IF(DATEDIF('Base de données'!$A1378,K$1,"d")&lt;&gt;0,"",'Base de données'!$B1378),""))</f>
        <v/>
      </c>
      <c r="L1378" s="39" t="str">
        <f>IF(L$1&gt;$AE$1,"-",IFERROR(IF(DATEDIF('Base de données'!$A1378,L$1,"d")&lt;&gt;0,"",'Base de données'!$B1378),""))</f>
        <v/>
      </c>
      <c r="M1378" s="39" t="str">
        <f>IF(M$1&gt;$AE$1,"-",IFERROR(IF(DATEDIF('Base de données'!$A1378,M$1,"d")&lt;&gt;0,"",'Base de données'!$B1378),""))</f>
        <v/>
      </c>
      <c r="N1378" s="39" t="str">
        <f>IF(N$1&gt;$AE$1,"-",IFERROR(IF(DATEDIF('Base de données'!$A1378,N$1,"d")&lt;&gt;0,"",'Base de données'!$B1378),""))</f>
        <v/>
      </c>
      <c r="O1378" s="39" t="str">
        <f>IF(O$1&gt;$AE$1,"-",IFERROR(IF(DATEDIF('Base de données'!$A1378,O$1,"d")&lt;&gt;0,"",'Base de données'!$B1378),""))</f>
        <v>T0HSF</v>
      </c>
      <c r="P1378" s="39" t="str">
        <f>IF(P$1&gt;$AE$1,"-",IFERROR(IF(DATEDIF('Base de données'!$A1378,P$1,"d")&lt;&gt;0,"",'Base de données'!$B1378),""))</f>
        <v/>
      </c>
      <c r="Q1378" s="39" t="str">
        <f>IF(Q$1&gt;$AE$1,"-",IFERROR(IF(DATEDIF('Base de données'!$A1378,Q$1,"d")&lt;&gt;0,"",'Base de données'!$B1378),""))</f>
        <v/>
      </c>
      <c r="R1378" s="39" t="str">
        <f>IF(R$1&gt;$AE$1,"-",IFERROR(IF(DATEDIF('Base de données'!$A1378,R$1,"d")&lt;&gt;0,"",'Base de données'!$B1378),""))</f>
        <v/>
      </c>
      <c r="S1378" s="39" t="str">
        <f>IF(S$1&gt;$AE$1,"-",IFERROR(IF(DATEDIF('Base de données'!$A1378,S$1,"d")&lt;&gt;0,"",'Base de données'!$B1378),""))</f>
        <v/>
      </c>
      <c r="T1378" s="39" t="str">
        <f>IF(T$1&gt;$AE$1,"-",IFERROR(IF(DATEDIF('Base de données'!$A1378,T$1,"d")&lt;&gt;0,"",'Base de données'!$B1378),""))</f>
        <v/>
      </c>
      <c r="U1378" s="39" t="str">
        <f>IF(U$1&gt;$AE$1,"-",IFERROR(IF(DATEDIF('Base de données'!$A1378,U$1,"d")&lt;&gt;0,"",'Base de données'!$B1378),""))</f>
        <v/>
      </c>
      <c r="V1378" s="39" t="str">
        <f>IF(V$1&gt;$AE$1,"-",IFERROR(IF(DATEDIF('Base de données'!$A1378,V$1,"d")&lt;&gt;0,"",'Base de données'!$B1378),""))</f>
        <v/>
      </c>
      <c r="W1378" s="34"/>
      <c r="X1378" s="30" t="str">
        <f>'Base de données'!$C1378&amp;" "&amp;'Base de données'!$D1378</f>
        <v>Legendre Laure</v>
      </c>
      <c r="Y1378" s="31">
        <f>COUNTIF('Base de données'!$B:$B,'Base de données'!$B1378)</f>
        <v>11</v>
      </c>
      <c r="AA1378" s="87" cm="1">
        <f t="array" aca="1" ref="AA1378" ca="1">INDIRECT("'Base de données'!A" &amp; ROW(Y1378))</f>
        <v>45778</v>
      </c>
      <c r="AB1378" s="51" t="str" cm="1">
        <f t="array" aca="1" ref="AB1378" ca="1">INDIRECT("'Base de données'!B" &amp; ROW(Z1378))</f>
        <v>T0HSF</v>
      </c>
    </row>
    <row r="1379" spans="1:28" x14ac:dyDescent="0.3">
      <c r="A1379" s="41" t="str">
        <f ca="1">IF(IF(AND($B1379&lt;&gt;"-",$B1379=$E1379),"Entrée et sortie","-")="Entrée et sortie",'Base de données'!$B1379,"-")</f>
        <v>-</v>
      </c>
      <c r="B1379" s="41" t="str">
        <f t="shared" ca="1" si="87"/>
        <v>-</v>
      </c>
      <c r="C1379" s="41" t="str">
        <f t="shared" ca="1" si="88"/>
        <v>-</v>
      </c>
      <c r="D1379" s="41" t="str">
        <f>IF($F1379="sortie en cours d'année",'Base de données'!$B1379,"-")</f>
        <v>-</v>
      </c>
      <c r="E1379" s="41" t="str">
        <f>IF($H1379="entrée en cours d'année",'Base de données'!$B1379,"-")</f>
        <v>-</v>
      </c>
      <c r="F1379" s="37" t="str">
        <f t="shared" si="85"/>
        <v/>
      </c>
      <c r="G1379" s="37" t="str">
        <f>IF($J1379="mouvement",_xlfn.XLOOKUP('Base de données'!$B1379,$V:$V,$V:$V,0),"")</f>
        <v/>
      </c>
      <c r="H1379" s="37" t="str">
        <f t="shared" si="86"/>
        <v/>
      </c>
      <c r="I1379" s="37" t="str">
        <f>IF($J1379="mouvement",_xlfn.XLOOKUP('Base de données'!$B1379,$K:$K,$K:$K,0),"")</f>
        <v/>
      </c>
      <c r="J1379" s="38" t="str">
        <f>IF(AND(Y1379&lt;&gt;MAX(Y:Y),COUNTIF(K1379:V1379,'Base de données'!$B1379)&gt;0),"mouvement","")</f>
        <v/>
      </c>
      <c r="K1379" s="39" t="str">
        <f>IF(K$1&gt;$AE$1,"-",IFERROR(IF(DATEDIF('Base de données'!$A1379,K$1,"d")&lt;&gt;0,"",'Base de données'!$B1379),""))</f>
        <v/>
      </c>
      <c r="L1379" s="39" t="str">
        <f>IF(L$1&gt;$AE$1,"-",IFERROR(IF(DATEDIF('Base de données'!$A1379,L$1,"d")&lt;&gt;0,"",'Base de données'!$B1379),""))</f>
        <v/>
      </c>
      <c r="M1379" s="39" t="str">
        <f>IF(M$1&gt;$AE$1,"-",IFERROR(IF(DATEDIF('Base de données'!$A1379,M$1,"d")&lt;&gt;0,"",'Base de données'!$B1379),""))</f>
        <v/>
      </c>
      <c r="N1379" s="39" t="str">
        <f>IF(N$1&gt;$AE$1,"-",IFERROR(IF(DATEDIF('Base de données'!$A1379,N$1,"d")&lt;&gt;0,"",'Base de données'!$B1379),""))</f>
        <v/>
      </c>
      <c r="O1379" s="39" t="str">
        <f>IF(O$1&gt;$AE$1,"-",IFERROR(IF(DATEDIF('Base de données'!$A1379,O$1,"d")&lt;&gt;0,"",'Base de données'!$B1379),""))</f>
        <v>IFJYC</v>
      </c>
      <c r="P1379" s="39" t="str">
        <f>IF(P$1&gt;$AE$1,"-",IFERROR(IF(DATEDIF('Base de données'!$A1379,P$1,"d")&lt;&gt;0,"",'Base de données'!$B1379),""))</f>
        <v/>
      </c>
      <c r="Q1379" s="39" t="str">
        <f>IF(Q$1&gt;$AE$1,"-",IFERROR(IF(DATEDIF('Base de données'!$A1379,Q$1,"d")&lt;&gt;0,"",'Base de données'!$B1379),""))</f>
        <v/>
      </c>
      <c r="R1379" s="39" t="str">
        <f>IF(R$1&gt;$AE$1,"-",IFERROR(IF(DATEDIF('Base de données'!$A1379,R$1,"d")&lt;&gt;0,"",'Base de données'!$B1379),""))</f>
        <v/>
      </c>
      <c r="S1379" s="39" t="str">
        <f>IF(S$1&gt;$AE$1,"-",IFERROR(IF(DATEDIF('Base de données'!$A1379,S$1,"d")&lt;&gt;0,"",'Base de données'!$B1379),""))</f>
        <v/>
      </c>
      <c r="T1379" s="39" t="str">
        <f>IF(T$1&gt;$AE$1,"-",IFERROR(IF(DATEDIF('Base de données'!$A1379,T$1,"d")&lt;&gt;0,"",'Base de données'!$B1379),""))</f>
        <v/>
      </c>
      <c r="U1379" s="39" t="str">
        <f>IF(U$1&gt;$AE$1,"-",IFERROR(IF(DATEDIF('Base de données'!$A1379,U$1,"d")&lt;&gt;0,"",'Base de données'!$B1379),""))</f>
        <v/>
      </c>
      <c r="V1379" s="39" t="str">
        <f>IF(V$1&gt;$AE$1,"-",IFERROR(IF(DATEDIF('Base de données'!$A1379,V$1,"d")&lt;&gt;0,"",'Base de données'!$B1379),""))</f>
        <v/>
      </c>
      <c r="W1379" s="34"/>
      <c r="X1379" s="30" t="str">
        <f>'Base de données'!$C1379&amp;" "&amp;'Base de données'!$D1379</f>
        <v>Lévy Denise</v>
      </c>
      <c r="Y1379" s="31">
        <f>COUNTIF('Base de données'!$B:$B,'Base de données'!$B1379)</f>
        <v>12</v>
      </c>
      <c r="AA1379" s="87" cm="1">
        <f t="array" aca="1" ref="AA1379" ca="1">INDIRECT("'Base de données'!A" &amp; ROW(Y1379))</f>
        <v>45778</v>
      </c>
      <c r="AB1379" s="51" t="str" cm="1">
        <f t="array" aca="1" ref="AB1379" ca="1">INDIRECT("'Base de données'!B" &amp; ROW(Z1379))</f>
        <v>IFJYC</v>
      </c>
    </row>
    <row r="1380" spans="1:28" x14ac:dyDescent="0.3">
      <c r="A1380" s="41" t="str">
        <f ca="1">IF(IF(AND($B1380&lt;&gt;"-",$B1380=$E1380),"Entrée et sortie","-")="Entrée et sortie",'Base de données'!$B1380,"-")</f>
        <v>-</v>
      </c>
      <c r="B1380" s="41" t="str">
        <f t="shared" ca="1" si="87"/>
        <v>CN75F</v>
      </c>
      <c r="C1380" s="41" t="str">
        <f t="shared" ca="1" si="88"/>
        <v>CN75F</v>
      </c>
      <c r="D1380" s="41" t="str">
        <f>IF($F1380="sortie en cours d'année",'Base de données'!$B1380,"-")</f>
        <v>CN75F</v>
      </c>
      <c r="E1380" s="41" t="str">
        <f>IF($H1380="entrée en cours d'année",'Base de données'!$B1380,"-")</f>
        <v>-</v>
      </c>
      <c r="F1380" s="37" t="str">
        <f t="shared" si="85"/>
        <v>sortie en cours d'année</v>
      </c>
      <c r="G1380" s="37">
        <f>IF($J1380="mouvement",_xlfn.XLOOKUP('Base de données'!$B1380,$V:$V,$V:$V,0),"")</f>
        <v>0</v>
      </c>
      <c r="H1380" s="37" t="str">
        <f t="shared" si="86"/>
        <v/>
      </c>
      <c r="I1380" s="37" t="str">
        <f>IF($J1380="mouvement",_xlfn.XLOOKUP('Base de données'!$B1380,$K:$K,$K:$K,0),"")</f>
        <v>CN75F</v>
      </c>
      <c r="J1380" s="38" t="str">
        <f>IF(AND(Y1380&lt;&gt;MAX(Y:Y),COUNTIF(K1380:V1380,'Base de données'!$B1380)&gt;0),"mouvement","")</f>
        <v>mouvement</v>
      </c>
      <c r="K1380" s="39" t="str">
        <f>IF(K$1&gt;$AE$1,"-",IFERROR(IF(DATEDIF('Base de données'!$A1380,K$1,"d")&lt;&gt;0,"",'Base de données'!$B1380),""))</f>
        <v/>
      </c>
      <c r="L1380" s="39" t="str">
        <f>IF(L$1&gt;$AE$1,"-",IFERROR(IF(DATEDIF('Base de données'!$A1380,L$1,"d")&lt;&gt;0,"",'Base de données'!$B1380),""))</f>
        <v/>
      </c>
      <c r="M1380" s="39" t="str">
        <f>IF(M$1&gt;$AE$1,"-",IFERROR(IF(DATEDIF('Base de données'!$A1380,M$1,"d")&lt;&gt;0,"",'Base de données'!$B1380),""))</f>
        <v/>
      </c>
      <c r="N1380" s="39" t="str">
        <f>IF(N$1&gt;$AE$1,"-",IFERROR(IF(DATEDIF('Base de données'!$A1380,N$1,"d")&lt;&gt;0,"",'Base de données'!$B1380),""))</f>
        <v/>
      </c>
      <c r="O1380" s="39" t="str">
        <f>IF(O$1&gt;$AE$1,"-",IFERROR(IF(DATEDIF('Base de données'!$A1380,O$1,"d")&lt;&gt;0,"",'Base de données'!$B1380),""))</f>
        <v>CN75F</v>
      </c>
      <c r="P1380" s="39" t="str">
        <f>IF(P$1&gt;$AE$1,"-",IFERROR(IF(DATEDIF('Base de données'!$A1380,P$1,"d")&lt;&gt;0,"",'Base de données'!$B1380),""))</f>
        <v/>
      </c>
      <c r="Q1380" s="39" t="str">
        <f>IF(Q$1&gt;$AE$1,"-",IFERROR(IF(DATEDIF('Base de données'!$A1380,Q$1,"d")&lt;&gt;0,"",'Base de données'!$B1380),""))</f>
        <v/>
      </c>
      <c r="R1380" s="39" t="str">
        <f>IF(R$1&gt;$AE$1,"-",IFERROR(IF(DATEDIF('Base de données'!$A1380,R$1,"d")&lt;&gt;0,"",'Base de données'!$B1380),""))</f>
        <v/>
      </c>
      <c r="S1380" s="39" t="str">
        <f>IF(S$1&gt;$AE$1,"-",IFERROR(IF(DATEDIF('Base de données'!$A1380,S$1,"d")&lt;&gt;0,"",'Base de données'!$B1380),""))</f>
        <v/>
      </c>
      <c r="T1380" s="39" t="str">
        <f>IF(T$1&gt;$AE$1,"-",IFERROR(IF(DATEDIF('Base de données'!$A1380,T$1,"d")&lt;&gt;0,"",'Base de données'!$B1380),""))</f>
        <v/>
      </c>
      <c r="U1380" s="39" t="str">
        <f>IF(U$1&gt;$AE$1,"-",IFERROR(IF(DATEDIF('Base de données'!$A1380,U$1,"d")&lt;&gt;0,"",'Base de données'!$B1380),""))</f>
        <v/>
      </c>
      <c r="V1380" s="39" t="str">
        <f>IF(V$1&gt;$AE$1,"-",IFERROR(IF(DATEDIF('Base de données'!$A1380,V$1,"d")&lt;&gt;0,"",'Base de données'!$B1380),""))</f>
        <v/>
      </c>
      <c r="W1380" s="34"/>
      <c r="X1380" s="30" t="str">
        <f>'Base de données'!$C1380&amp;" "&amp;'Base de données'!$D1380</f>
        <v>Camus Emmanuel</v>
      </c>
      <c r="Y1380" s="31">
        <f>COUNTIF('Base de données'!$B:$B,'Base de données'!$B1380)</f>
        <v>11</v>
      </c>
      <c r="AA1380" s="87" cm="1">
        <f t="array" aca="1" ref="AA1380" ca="1">INDIRECT("'Base de données'!A" &amp; ROW(Y1380))</f>
        <v>45778</v>
      </c>
      <c r="AB1380" s="51" t="str" cm="1">
        <f t="array" aca="1" ref="AB1380" ca="1">INDIRECT("'Base de données'!B" &amp; ROW(Z1380))</f>
        <v>CN75F</v>
      </c>
    </row>
    <row r="1381" spans="1:28" x14ac:dyDescent="0.3">
      <c r="A1381" s="41" t="str">
        <f ca="1">IF(IF(AND($B1381&lt;&gt;"-",$B1381=$E1381),"Entrée et sortie","-")="Entrée et sortie",'Base de données'!$B1381,"-")</f>
        <v>-</v>
      </c>
      <c r="B1381" s="41" t="str">
        <f t="shared" ca="1" si="87"/>
        <v>-</v>
      </c>
      <c r="C1381" s="41" t="str">
        <f t="shared" ca="1" si="88"/>
        <v>-</v>
      </c>
      <c r="D1381" s="41" t="str">
        <f>IF($F1381="sortie en cours d'année",'Base de données'!$B1381,"-")</f>
        <v>-</v>
      </c>
      <c r="E1381" s="41" t="str">
        <f>IF($H1381="entrée en cours d'année",'Base de données'!$B1381,"-")</f>
        <v>-</v>
      </c>
      <c r="F1381" s="37" t="str">
        <f t="shared" si="85"/>
        <v/>
      </c>
      <c r="G1381" s="37" t="str">
        <f>IF($J1381="mouvement",_xlfn.XLOOKUP('Base de données'!$B1381,$V:$V,$V:$V,0),"")</f>
        <v/>
      </c>
      <c r="H1381" s="37" t="str">
        <f t="shared" si="86"/>
        <v/>
      </c>
      <c r="I1381" s="37" t="str">
        <f>IF($J1381="mouvement",_xlfn.XLOOKUP('Base de données'!$B1381,$K:$K,$K:$K,0),"")</f>
        <v/>
      </c>
      <c r="J1381" s="38" t="str">
        <f>IF(AND(Y1381&lt;&gt;MAX(Y:Y),COUNTIF(K1381:V1381,'Base de données'!$B1381)&gt;0),"mouvement","")</f>
        <v/>
      </c>
      <c r="K1381" s="39" t="str">
        <f>IF(K$1&gt;$AE$1,"-",IFERROR(IF(DATEDIF('Base de données'!$A1381,K$1,"d")&lt;&gt;0,"",'Base de données'!$B1381),""))</f>
        <v/>
      </c>
      <c r="L1381" s="39" t="str">
        <f>IF(L$1&gt;$AE$1,"-",IFERROR(IF(DATEDIF('Base de données'!$A1381,L$1,"d")&lt;&gt;0,"",'Base de données'!$B1381),""))</f>
        <v/>
      </c>
      <c r="M1381" s="39" t="str">
        <f>IF(M$1&gt;$AE$1,"-",IFERROR(IF(DATEDIF('Base de données'!$A1381,M$1,"d")&lt;&gt;0,"",'Base de données'!$B1381),""))</f>
        <v/>
      </c>
      <c r="N1381" s="39" t="str">
        <f>IF(N$1&gt;$AE$1,"-",IFERROR(IF(DATEDIF('Base de données'!$A1381,N$1,"d")&lt;&gt;0,"",'Base de données'!$B1381),""))</f>
        <v/>
      </c>
      <c r="O1381" s="39" t="str">
        <f>IF(O$1&gt;$AE$1,"-",IFERROR(IF(DATEDIF('Base de données'!$A1381,O$1,"d")&lt;&gt;0,"",'Base de données'!$B1381),""))</f>
        <v>3E96F</v>
      </c>
      <c r="P1381" s="39" t="str">
        <f>IF(P$1&gt;$AE$1,"-",IFERROR(IF(DATEDIF('Base de données'!$A1381,P$1,"d")&lt;&gt;0,"",'Base de données'!$B1381),""))</f>
        <v/>
      </c>
      <c r="Q1381" s="39" t="str">
        <f>IF(Q$1&gt;$AE$1,"-",IFERROR(IF(DATEDIF('Base de données'!$A1381,Q$1,"d")&lt;&gt;0,"",'Base de données'!$B1381),""))</f>
        <v/>
      </c>
      <c r="R1381" s="39" t="str">
        <f>IF(R$1&gt;$AE$1,"-",IFERROR(IF(DATEDIF('Base de données'!$A1381,R$1,"d")&lt;&gt;0,"",'Base de données'!$B1381),""))</f>
        <v/>
      </c>
      <c r="S1381" s="39" t="str">
        <f>IF(S$1&gt;$AE$1,"-",IFERROR(IF(DATEDIF('Base de données'!$A1381,S$1,"d")&lt;&gt;0,"",'Base de données'!$B1381),""))</f>
        <v/>
      </c>
      <c r="T1381" s="39" t="str">
        <f>IF(T$1&gt;$AE$1,"-",IFERROR(IF(DATEDIF('Base de données'!$A1381,T$1,"d")&lt;&gt;0,"",'Base de données'!$B1381),""))</f>
        <v/>
      </c>
      <c r="U1381" s="39" t="str">
        <f>IF(U$1&gt;$AE$1,"-",IFERROR(IF(DATEDIF('Base de données'!$A1381,U$1,"d")&lt;&gt;0,"",'Base de données'!$B1381),""))</f>
        <v/>
      </c>
      <c r="V1381" s="39" t="str">
        <f>IF(V$1&gt;$AE$1,"-",IFERROR(IF(DATEDIF('Base de données'!$A1381,V$1,"d")&lt;&gt;0,"",'Base de données'!$B1381),""))</f>
        <v/>
      </c>
      <c r="W1381" s="34"/>
      <c r="X1381" s="30" t="str">
        <f>'Base de données'!$C1381&amp;" "&amp;'Base de données'!$D1381</f>
        <v>Becker Michèle</v>
      </c>
      <c r="Y1381" s="31">
        <f>COUNTIF('Base de données'!$B:$B,'Base de données'!$B1381)</f>
        <v>12</v>
      </c>
      <c r="AA1381" s="87" cm="1">
        <f t="array" aca="1" ref="AA1381" ca="1">INDIRECT("'Base de données'!A" &amp; ROW(Y1381))</f>
        <v>45778</v>
      </c>
      <c r="AB1381" s="51" t="str" cm="1">
        <f t="array" aca="1" ref="AB1381" ca="1">INDIRECT("'Base de données'!B" &amp; ROW(Z1381))</f>
        <v>3E96F</v>
      </c>
    </row>
    <row r="1382" spans="1:28" x14ac:dyDescent="0.3">
      <c r="A1382" s="41" t="str">
        <f ca="1">IF(IF(AND($B1382&lt;&gt;"-",$B1382=$E1382),"Entrée et sortie","-")="Entrée et sortie",'Base de données'!$B1382,"-")</f>
        <v>-</v>
      </c>
      <c r="B1382" s="41" t="str">
        <f t="shared" ca="1" si="87"/>
        <v>-</v>
      </c>
      <c r="C1382" s="41" t="str">
        <f t="shared" ca="1" si="88"/>
        <v>-</v>
      </c>
      <c r="D1382" s="41" t="str">
        <f>IF($F1382="sortie en cours d'année",'Base de données'!$B1382,"-")</f>
        <v>-</v>
      </c>
      <c r="E1382" s="41" t="str">
        <f>IF($H1382="entrée en cours d'année",'Base de données'!$B1382,"-")</f>
        <v>QJKEN</v>
      </c>
      <c r="F1382" s="37" t="str">
        <f t="shared" si="85"/>
        <v/>
      </c>
      <c r="G1382" s="37" t="str">
        <f>IF($J1382="mouvement",_xlfn.XLOOKUP('Base de données'!$B1382,$V:$V,$V:$V,0),"")</f>
        <v>QJKEN</v>
      </c>
      <c r="H1382" s="37" t="str">
        <f t="shared" si="86"/>
        <v>entrée en cours d'année</v>
      </c>
      <c r="I1382" s="37">
        <f>IF($J1382="mouvement",_xlfn.XLOOKUP('Base de données'!$B1382,$K:$K,$K:$K,0),"")</f>
        <v>0</v>
      </c>
      <c r="J1382" s="38" t="str">
        <f>IF(AND(Y1382&lt;&gt;MAX(Y:Y),COUNTIF(K1382:V1382,'Base de données'!$B1382)&gt;0),"mouvement","")</f>
        <v>mouvement</v>
      </c>
      <c r="K1382" s="39" t="str">
        <f>IF(K$1&gt;$AE$1,"-",IFERROR(IF(DATEDIF('Base de données'!$A1382,K$1,"d")&lt;&gt;0,"",'Base de données'!$B1382),""))</f>
        <v/>
      </c>
      <c r="L1382" s="39" t="str">
        <f>IF(L$1&gt;$AE$1,"-",IFERROR(IF(DATEDIF('Base de données'!$A1382,L$1,"d")&lt;&gt;0,"",'Base de données'!$B1382),""))</f>
        <v/>
      </c>
      <c r="M1382" s="39" t="str">
        <f>IF(M$1&gt;$AE$1,"-",IFERROR(IF(DATEDIF('Base de données'!$A1382,M$1,"d")&lt;&gt;0,"",'Base de données'!$B1382),""))</f>
        <v/>
      </c>
      <c r="N1382" s="39" t="str">
        <f>IF(N$1&gt;$AE$1,"-",IFERROR(IF(DATEDIF('Base de données'!$A1382,N$1,"d")&lt;&gt;0,"",'Base de données'!$B1382),""))</f>
        <v/>
      </c>
      <c r="O1382" s="39" t="str">
        <f>IF(O$1&gt;$AE$1,"-",IFERROR(IF(DATEDIF('Base de données'!$A1382,O$1,"d")&lt;&gt;0,"",'Base de données'!$B1382),""))</f>
        <v>QJKEN</v>
      </c>
      <c r="P1382" s="39" t="str">
        <f>IF(P$1&gt;$AE$1,"-",IFERROR(IF(DATEDIF('Base de données'!$A1382,P$1,"d")&lt;&gt;0,"",'Base de données'!$B1382),""))</f>
        <v/>
      </c>
      <c r="Q1382" s="39" t="str">
        <f>IF(Q$1&gt;$AE$1,"-",IFERROR(IF(DATEDIF('Base de données'!$A1382,Q$1,"d")&lt;&gt;0,"",'Base de données'!$B1382),""))</f>
        <v/>
      </c>
      <c r="R1382" s="39" t="str">
        <f>IF(R$1&gt;$AE$1,"-",IFERROR(IF(DATEDIF('Base de données'!$A1382,R$1,"d")&lt;&gt;0,"",'Base de données'!$B1382),""))</f>
        <v/>
      </c>
      <c r="S1382" s="39" t="str">
        <f>IF(S$1&gt;$AE$1,"-",IFERROR(IF(DATEDIF('Base de données'!$A1382,S$1,"d")&lt;&gt;0,"",'Base de données'!$B1382),""))</f>
        <v/>
      </c>
      <c r="T1382" s="39" t="str">
        <f>IF(T$1&gt;$AE$1,"-",IFERROR(IF(DATEDIF('Base de données'!$A1382,T$1,"d")&lt;&gt;0,"",'Base de données'!$B1382),""))</f>
        <v/>
      </c>
      <c r="U1382" s="39" t="str">
        <f>IF(U$1&gt;$AE$1,"-",IFERROR(IF(DATEDIF('Base de données'!$A1382,U$1,"d")&lt;&gt;0,"",'Base de données'!$B1382),""))</f>
        <v/>
      </c>
      <c r="V1382" s="39" t="str">
        <f>IF(V$1&gt;$AE$1,"-",IFERROR(IF(DATEDIF('Base de données'!$A1382,V$1,"d")&lt;&gt;0,"",'Base de données'!$B1382),""))</f>
        <v/>
      </c>
      <c r="W1382" s="34"/>
      <c r="X1382" s="30" t="str">
        <f>'Base de données'!$C1382&amp;" "&amp;'Base de données'!$D1382</f>
        <v>Salmon Thibaut</v>
      </c>
      <c r="Y1382" s="31">
        <f>COUNTIF('Base de données'!$B:$B,'Base de données'!$B1382)</f>
        <v>11</v>
      </c>
      <c r="AA1382" s="87" cm="1">
        <f t="array" aca="1" ref="AA1382" ca="1">INDIRECT("'Base de données'!A" &amp; ROW(Y1382))</f>
        <v>45778</v>
      </c>
      <c r="AB1382" s="51" t="str" cm="1">
        <f t="array" aca="1" ref="AB1382" ca="1">INDIRECT("'Base de données'!B" &amp; ROW(Z1382))</f>
        <v>QJKEN</v>
      </c>
    </row>
    <row r="1383" spans="1:28" x14ac:dyDescent="0.3">
      <c r="A1383" s="41" t="str">
        <f ca="1">IF(IF(AND($B1383&lt;&gt;"-",$B1383=$E1383),"Entrée et sortie","-")="Entrée et sortie",'Base de données'!$B1383,"-")</f>
        <v>-</v>
      </c>
      <c r="B1383" s="41" t="str">
        <f t="shared" ca="1" si="87"/>
        <v>-</v>
      </c>
      <c r="C1383" s="41" t="str">
        <f t="shared" ca="1" si="88"/>
        <v>-</v>
      </c>
      <c r="D1383" s="41" t="str">
        <f>IF($F1383="sortie en cours d'année",'Base de données'!$B1383,"-")</f>
        <v>-</v>
      </c>
      <c r="E1383" s="41" t="str">
        <f>IF($H1383="entrée en cours d'année",'Base de données'!$B1383,"-")</f>
        <v>FUMYO</v>
      </c>
      <c r="F1383" s="37" t="str">
        <f t="shared" si="85"/>
        <v/>
      </c>
      <c r="G1383" s="37" t="str">
        <f>IF($J1383="mouvement",_xlfn.XLOOKUP('Base de données'!$B1383,$V:$V,$V:$V,0),"")</f>
        <v>FUMYO</v>
      </c>
      <c r="H1383" s="37" t="str">
        <f t="shared" si="86"/>
        <v>entrée en cours d'année</v>
      </c>
      <c r="I1383" s="37">
        <f>IF($J1383="mouvement",_xlfn.XLOOKUP('Base de données'!$B1383,$K:$K,$K:$K,0),"")</f>
        <v>0</v>
      </c>
      <c r="J1383" s="38" t="str">
        <f>IF(AND(Y1383&lt;&gt;MAX(Y:Y),COUNTIF(K1383:V1383,'Base de données'!$B1383)&gt;0),"mouvement","")</f>
        <v>mouvement</v>
      </c>
      <c r="K1383" s="39" t="str">
        <f>IF(K$1&gt;$AE$1,"-",IFERROR(IF(DATEDIF('Base de données'!$A1383,K$1,"d")&lt;&gt;0,"",'Base de données'!$B1383),""))</f>
        <v/>
      </c>
      <c r="L1383" s="39" t="str">
        <f>IF(L$1&gt;$AE$1,"-",IFERROR(IF(DATEDIF('Base de données'!$A1383,L$1,"d")&lt;&gt;0,"",'Base de données'!$B1383),""))</f>
        <v/>
      </c>
      <c r="M1383" s="39" t="str">
        <f>IF(M$1&gt;$AE$1,"-",IFERROR(IF(DATEDIF('Base de données'!$A1383,M$1,"d")&lt;&gt;0,"",'Base de données'!$B1383),""))</f>
        <v/>
      </c>
      <c r="N1383" s="39" t="str">
        <f>IF(N$1&gt;$AE$1,"-",IFERROR(IF(DATEDIF('Base de données'!$A1383,N$1,"d")&lt;&gt;0,"",'Base de données'!$B1383),""))</f>
        <v/>
      </c>
      <c r="O1383" s="39" t="str">
        <f>IF(O$1&gt;$AE$1,"-",IFERROR(IF(DATEDIF('Base de données'!$A1383,O$1,"d")&lt;&gt;0,"",'Base de données'!$B1383),""))</f>
        <v>FUMYO</v>
      </c>
      <c r="P1383" s="39" t="str">
        <f>IF(P$1&gt;$AE$1,"-",IFERROR(IF(DATEDIF('Base de données'!$A1383,P$1,"d")&lt;&gt;0,"",'Base de données'!$B1383),""))</f>
        <v/>
      </c>
      <c r="Q1383" s="39" t="str">
        <f>IF(Q$1&gt;$AE$1,"-",IFERROR(IF(DATEDIF('Base de données'!$A1383,Q$1,"d")&lt;&gt;0,"",'Base de données'!$B1383),""))</f>
        <v/>
      </c>
      <c r="R1383" s="39" t="str">
        <f>IF(R$1&gt;$AE$1,"-",IFERROR(IF(DATEDIF('Base de données'!$A1383,R$1,"d")&lt;&gt;0,"",'Base de données'!$B1383),""))</f>
        <v/>
      </c>
      <c r="S1383" s="39" t="str">
        <f>IF(S$1&gt;$AE$1,"-",IFERROR(IF(DATEDIF('Base de données'!$A1383,S$1,"d")&lt;&gt;0,"",'Base de données'!$B1383),""))</f>
        <v/>
      </c>
      <c r="T1383" s="39" t="str">
        <f>IF(T$1&gt;$AE$1,"-",IFERROR(IF(DATEDIF('Base de données'!$A1383,T$1,"d")&lt;&gt;0,"",'Base de données'!$B1383),""))</f>
        <v/>
      </c>
      <c r="U1383" s="39" t="str">
        <f>IF(U$1&gt;$AE$1,"-",IFERROR(IF(DATEDIF('Base de données'!$A1383,U$1,"d")&lt;&gt;0,"",'Base de données'!$B1383),""))</f>
        <v/>
      </c>
      <c r="V1383" s="39" t="str">
        <f>IF(V$1&gt;$AE$1,"-",IFERROR(IF(DATEDIF('Base de données'!$A1383,V$1,"d")&lt;&gt;0,"",'Base de données'!$B1383),""))</f>
        <v/>
      </c>
      <c r="W1383" s="34"/>
      <c r="X1383" s="30" t="str">
        <f>'Base de données'!$C1383&amp;" "&amp;'Base de données'!$D1383</f>
        <v>Marchal Robert</v>
      </c>
      <c r="Y1383" s="31">
        <f>COUNTIF('Base de données'!$B:$B,'Base de données'!$B1383)</f>
        <v>11</v>
      </c>
      <c r="AA1383" s="87" cm="1">
        <f t="array" aca="1" ref="AA1383" ca="1">INDIRECT("'Base de données'!A" &amp; ROW(Y1383))</f>
        <v>45778</v>
      </c>
      <c r="AB1383" s="51" t="str" cm="1">
        <f t="array" aca="1" ref="AB1383" ca="1">INDIRECT("'Base de données'!B" &amp; ROW(Z1383))</f>
        <v>FUMYO</v>
      </c>
    </row>
    <row r="1384" spans="1:28" x14ac:dyDescent="0.3">
      <c r="A1384" s="41" t="str">
        <f ca="1">IF(IF(AND($B1384&lt;&gt;"-",$B1384=$E1384),"Entrée et sortie","-")="Entrée et sortie",'Base de données'!$B1384,"-")</f>
        <v>-</v>
      </c>
      <c r="B1384" s="41" t="str">
        <f t="shared" ca="1" si="87"/>
        <v>-</v>
      </c>
      <c r="C1384" s="41" t="str">
        <f t="shared" ca="1" si="88"/>
        <v>-</v>
      </c>
      <c r="D1384" s="41" t="str">
        <f>IF($F1384="sortie en cours d'année",'Base de données'!$B1384,"-")</f>
        <v>-</v>
      </c>
      <c r="E1384" s="41" t="str">
        <f>IF($H1384="entrée en cours d'année",'Base de données'!$B1384,"-")</f>
        <v>0D66F</v>
      </c>
      <c r="F1384" s="37" t="str">
        <f t="shared" si="85"/>
        <v/>
      </c>
      <c r="G1384" s="37" t="str">
        <f>IF($J1384="mouvement",_xlfn.XLOOKUP('Base de données'!$B1384,$V:$V,$V:$V,0),"")</f>
        <v>0D66F</v>
      </c>
      <c r="H1384" s="37" t="str">
        <f t="shared" si="86"/>
        <v>entrée en cours d'année</v>
      </c>
      <c r="I1384" s="37">
        <f>IF($J1384="mouvement",_xlfn.XLOOKUP('Base de données'!$B1384,$K:$K,$K:$K,0),"")</f>
        <v>0</v>
      </c>
      <c r="J1384" s="38" t="str">
        <f>IF(AND(Y1384&lt;&gt;MAX(Y:Y),COUNTIF(K1384:V1384,'Base de données'!$B1384)&gt;0),"mouvement","")</f>
        <v>mouvement</v>
      </c>
      <c r="K1384" s="39" t="str">
        <f>IF(K$1&gt;$AE$1,"-",IFERROR(IF(DATEDIF('Base de données'!$A1384,K$1,"d")&lt;&gt;0,"",'Base de données'!$B1384),""))</f>
        <v/>
      </c>
      <c r="L1384" s="39" t="str">
        <f>IF(L$1&gt;$AE$1,"-",IFERROR(IF(DATEDIF('Base de données'!$A1384,L$1,"d")&lt;&gt;0,"",'Base de données'!$B1384),""))</f>
        <v/>
      </c>
      <c r="M1384" s="39" t="str">
        <f>IF(M$1&gt;$AE$1,"-",IFERROR(IF(DATEDIF('Base de données'!$A1384,M$1,"d")&lt;&gt;0,"",'Base de données'!$B1384),""))</f>
        <v/>
      </c>
      <c r="N1384" s="39" t="str">
        <f>IF(N$1&gt;$AE$1,"-",IFERROR(IF(DATEDIF('Base de données'!$A1384,N$1,"d")&lt;&gt;0,"",'Base de données'!$B1384),""))</f>
        <v/>
      </c>
      <c r="O1384" s="39" t="str">
        <f>IF(O$1&gt;$AE$1,"-",IFERROR(IF(DATEDIF('Base de données'!$A1384,O$1,"d")&lt;&gt;0,"",'Base de données'!$B1384),""))</f>
        <v>0D66F</v>
      </c>
      <c r="P1384" s="39" t="str">
        <f>IF(P$1&gt;$AE$1,"-",IFERROR(IF(DATEDIF('Base de données'!$A1384,P$1,"d")&lt;&gt;0,"",'Base de données'!$B1384),""))</f>
        <v/>
      </c>
      <c r="Q1384" s="39" t="str">
        <f>IF(Q$1&gt;$AE$1,"-",IFERROR(IF(DATEDIF('Base de données'!$A1384,Q$1,"d")&lt;&gt;0,"",'Base de données'!$B1384),""))</f>
        <v/>
      </c>
      <c r="R1384" s="39" t="str">
        <f>IF(R$1&gt;$AE$1,"-",IFERROR(IF(DATEDIF('Base de données'!$A1384,R$1,"d")&lt;&gt;0,"",'Base de données'!$B1384),""))</f>
        <v/>
      </c>
      <c r="S1384" s="39" t="str">
        <f>IF(S$1&gt;$AE$1,"-",IFERROR(IF(DATEDIF('Base de données'!$A1384,S$1,"d")&lt;&gt;0,"",'Base de données'!$B1384),""))</f>
        <v/>
      </c>
      <c r="T1384" s="39" t="str">
        <f>IF(T$1&gt;$AE$1,"-",IFERROR(IF(DATEDIF('Base de données'!$A1384,T$1,"d")&lt;&gt;0,"",'Base de données'!$B1384),""))</f>
        <v/>
      </c>
      <c r="U1384" s="39" t="str">
        <f>IF(U$1&gt;$AE$1,"-",IFERROR(IF(DATEDIF('Base de données'!$A1384,U$1,"d")&lt;&gt;0,"",'Base de données'!$B1384),""))</f>
        <v/>
      </c>
      <c r="V1384" s="39" t="str">
        <f>IF(V$1&gt;$AE$1,"-",IFERROR(IF(DATEDIF('Base de données'!$A1384,V$1,"d")&lt;&gt;0,"",'Base de données'!$B1384),""))</f>
        <v/>
      </c>
      <c r="W1384" s="34"/>
      <c r="X1384" s="30" t="str">
        <f>'Base de données'!$C1384&amp;" "&amp;'Base de données'!$D1384</f>
        <v>Maréchal Paulette</v>
      </c>
      <c r="Y1384" s="31">
        <f>COUNTIF('Base de données'!$B:$B,'Base de données'!$B1384)</f>
        <v>11</v>
      </c>
      <c r="AA1384" s="87" cm="1">
        <f t="array" aca="1" ref="AA1384" ca="1">INDIRECT("'Base de données'!A" &amp; ROW(Y1384))</f>
        <v>45778</v>
      </c>
      <c r="AB1384" s="51" t="str" cm="1">
        <f t="array" aca="1" ref="AB1384" ca="1">INDIRECT("'Base de données'!B" &amp; ROW(Z1384))</f>
        <v>0D66F</v>
      </c>
    </row>
    <row r="1385" spans="1:28" x14ac:dyDescent="0.3">
      <c r="A1385" s="41" t="str">
        <f ca="1">IF(IF(AND($B1385&lt;&gt;"-",$B1385=$E1385),"Entrée et sortie","-")="Entrée et sortie",'Base de données'!$B1385,"-")</f>
        <v>-</v>
      </c>
      <c r="B1385" s="41" t="str">
        <f t="shared" ca="1" si="87"/>
        <v>-</v>
      </c>
      <c r="C1385" s="41" t="str">
        <f t="shared" ca="1" si="88"/>
        <v>-</v>
      </c>
      <c r="D1385" s="41" t="str">
        <f>IF($F1385="sortie en cours d'année",'Base de données'!$B1385,"-")</f>
        <v>-</v>
      </c>
      <c r="E1385" s="41" t="str">
        <f>IF($H1385="entrée en cours d'année",'Base de données'!$B1385,"-")</f>
        <v>00EBC</v>
      </c>
      <c r="F1385" s="37" t="str">
        <f t="shared" si="85"/>
        <v/>
      </c>
      <c r="G1385" s="37" t="str">
        <f>IF($J1385="mouvement",_xlfn.XLOOKUP('Base de données'!$B1385,$V:$V,$V:$V,0),"")</f>
        <v>00EBC</v>
      </c>
      <c r="H1385" s="37" t="str">
        <f t="shared" si="86"/>
        <v>entrée en cours d'année</v>
      </c>
      <c r="I1385" s="37">
        <f>IF($J1385="mouvement",_xlfn.XLOOKUP('Base de données'!$B1385,$K:$K,$K:$K,0),"")</f>
        <v>0</v>
      </c>
      <c r="J1385" s="38" t="str">
        <f>IF(AND(Y1385&lt;&gt;MAX(Y:Y),COUNTIF(K1385:V1385,'Base de données'!$B1385)&gt;0),"mouvement","")</f>
        <v>mouvement</v>
      </c>
      <c r="K1385" s="39" t="str">
        <f>IF(K$1&gt;$AE$1,"-",IFERROR(IF(DATEDIF('Base de données'!$A1385,K$1,"d")&lt;&gt;0,"",'Base de données'!$B1385),""))</f>
        <v/>
      </c>
      <c r="L1385" s="39" t="str">
        <f>IF(L$1&gt;$AE$1,"-",IFERROR(IF(DATEDIF('Base de données'!$A1385,L$1,"d")&lt;&gt;0,"",'Base de données'!$B1385),""))</f>
        <v/>
      </c>
      <c r="M1385" s="39" t="str">
        <f>IF(M$1&gt;$AE$1,"-",IFERROR(IF(DATEDIF('Base de données'!$A1385,M$1,"d")&lt;&gt;0,"",'Base de données'!$B1385),""))</f>
        <v/>
      </c>
      <c r="N1385" s="39" t="str">
        <f>IF(N$1&gt;$AE$1,"-",IFERROR(IF(DATEDIF('Base de données'!$A1385,N$1,"d")&lt;&gt;0,"",'Base de données'!$B1385),""))</f>
        <v/>
      </c>
      <c r="O1385" s="39" t="str">
        <f>IF(O$1&gt;$AE$1,"-",IFERROR(IF(DATEDIF('Base de données'!$A1385,O$1,"d")&lt;&gt;0,"",'Base de données'!$B1385),""))</f>
        <v>00EBC</v>
      </c>
      <c r="P1385" s="39" t="str">
        <f>IF(P$1&gt;$AE$1,"-",IFERROR(IF(DATEDIF('Base de données'!$A1385,P$1,"d")&lt;&gt;0,"",'Base de données'!$B1385),""))</f>
        <v/>
      </c>
      <c r="Q1385" s="39" t="str">
        <f>IF(Q$1&gt;$AE$1,"-",IFERROR(IF(DATEDIF('Base de données'!$A1385,Q$1,"d")&lt;&gt;0,"",'Base de données'!$B1385),""))</f>
        <v/>
      </c>
      <c r="R1385" s="39" t="str">
        <f>IF(R$1&gt;$AE$1,"-",IFERROR(IF(DATEDIF('Base de données'!$A1385,R$1,"d")&lt;&gt;0,"",'Base de données'!$B1385),""))</f>
        <v/>
      </c>
      <c r="S1385" s="39" t="str">
        <f>IF(S$1&gt;$AE$1,"-",IFERROR(IF(DATEDIF('Base de données'!$A1385,S$1,"d")&lt;&gt;0,"",'Base de données'!$B1385),""))</f>
        <v/>
      </c>
      <c r="T1385" s="39" t="str">
        <f>IF(T$1&gt;$AE$1,"-",IFERROR(IF(DATEDIF('Base de données'!$A1385,T$1,"d")&lt;&gt;0,"",'Base de données'!$B1385),""))</f>
        <v/>
      </c>
      <c r="U1385" s="39" t="str">
        <f>IF(U$1&gt;$AE$1,"-",IFERROR(IF(DATEDIF('Base de données'!$A1385,U$1,"d")&lt;&gt;0,"",'Base de données'!$B1385),""))</f>
        <v/>
      </c>
      <c r="V1385" s="39" t="str">
        <f>IF(V$1&gt;$AE$1,"-",IFERROR(IF(DATEDIF('Base de données'!$A1385,V$1,"d")&lt;&gt;0,"",'Base de données'!$B1385),""))</f>
        <v/>
      </c>
      <c r="W1385" s="34"/>
      <c r="X1385" s="30" t="str">
        <f>'Base de données'!$C1385&amp;" "&amp;'Base de données'!$D1385</f>
        <v>Leconte Vincent</v>
      </c>
      <c r="Y1385" s="31">
        <f>COUNTIF('Base de données'!$B:$B,'Base de données'!$B1385)</f>
        <v>11</v>
      </c>
      <c r="AA1385" s="87" cm="1">
        <f t="array" aca="1" ref="AA1385" ca="1">INDIRECT("'Base de données'!A" &amp; ROW(Y1385))</f>
        <v>45778</v>
      </c>
      <c r="AB1385" s="51" t="str" cm="1">
        <f t="array" aca="1" ref="AB1385" ca="1">INDIRECT("'Base de données'!B" &amp; ROW(Z1385))</f>
        <v>00EBC</v>
      </c>
    </row>
    <row r="1386" spans="1:28" x14ac:dyDescent="0.3">
      <c r="A1386" s="41" t="str">
        <f ca="1">IF(IF(AND($B1386&lt;&gt;"-",$B1386=$E1386),"Entrée et sortie","-")="Entrée et sortie",'Base de données'!$B1386,"-")</f>
        <v>DZOIT</v>
      </c>
      <c r="B1386" s="41" t="str">
        <f t="shared" ca="1" si="87"/>
        <v>DZOIT</v>
      </c>
      <c r="C1386" s="41" t="str">
        <f t="shared" ca="1" si="88"/>
        <v>DZOIT</v>
      </c>
      <c r="D1386" s="41" t="str">
        <f>IF($F1386="sortie en cours d'année",'Base de données'!$B1386,"-")</f>
        <v>DZOIT</v>
      </c>
      <c r="E1386" s="41" t="str">
        <f>IF($H1386="entrée en cours d'année",'Base de données'!$B1386,"-")</f>
        <v>DZOIT</v>
      </c>
      <c r="F1386" s="37" t="str">
        <f t="shared" si="85"/>
        <v>sortie en cours d'année</v>
      </c>
      <c r="G1386" s="37">
        <f>IF($J1386="mouvement",_xlfn.XLOOKUP('Base de données'!$B1386,$V:$V,$V:$V,0),"")</f>
        <v>0</v>
      </c>
      <c r="H1386" s="37" t="str">
        <f t="shared" si="86"/>
        <v>entrée en cours d'année</v>
      </c>
      <c r="I1386" s="37">
        <f>IF($J1386="mouvement",_xlfn.XLOOKUP('Base de données'!$B1386,$K:$K,$K:$K,0),"")</f>
        <v>0</v>
      </c>
      <c r="J1386" s="38" t="str">
        <f>IF(AND(Y1386&lt;&gt;MAX(Y:Y),COUNTIF(K1386:V1386,'Base de données'!$B1386)&gt;0),"mouvement","")</f>
        <v>mouvement</v>
      </c>
      <c r="K1386" s="39" t="str">
        <f>IF(K$1&gt;$AE$1,"-",IFERROR(IF(DATEDIF('Base de données'!$A1386,K$1,"d")&lt;&gt;0,"",'Base de données'!$B1386),""))</f>
        <v/>
      </c>
      <c r="L1386" s="39" t="str">
        <f>IF(L$1&gt;$AE$1,"-",IFERROR(IF(DATEDIF('Base de données'!$A1386,L$1,"d")&lt;&gt;0,"",'Base de données'!$B1386),""))</f>
        <v/>
      </c>
      <c r="M1386" s="39" t="str">
        <f>IF(M$1&gt;$AE$1,"-",IFERROR(IF(DATEDIF('Base de données'!$A1386,M$1,"d")&lt;&gt;0,"",'Base de données'!$B1386),""))</f>
        <v/>
      </c>
      <c r="N1386" s="39" t="str">
        <f>IF(N$1&gt;$AE$1,"-",IFERROR(IF(DATEDIF('Base de données'!$A1386,N$1,"d")&lt;&gt;0,"",'Base de données'!$B1386),""))</f>
        <v/>
      </c>
      <c r="O1386" s="39" t="str">
        <f>IF(O$1&gt;$AE$1,"-",IFERROR(IF(DATEDIF('Base de données'!$A1386,O$1,"d")&lt;&gt;0,"",'Base de données'!$B1386),""))</f>
        <v>DZOIT</v>
      </c>
      <c r="P1386" s="39" t="str">
        <f>IF(P$1&gt;$AE$1,"-",IFERROR(IF(DATEDIF('Base de données'!$A1386,P$1,"d")&lt;&gt;0,"",'Base de données'!$B1386),""))</f>
        <v/>
      </c>
      <c r="Q1386" s="39" t="str">
        <f>IF(Q$1&gt;$AE$1,"-",IFERROR(IF(DATEDIF('Base de données'!$A1386,Q$1,"d")&lt;&gt;0,"",'Base de données'!$B1386),""))</f>
        <v/>
      </c>
      <c r="R1386" s="39" t="str">
        <f>IF(R$1&gt;$AE$1,"-",IFERROR(IF(DATEDIF('Base de données'!$A1386,R$1,"d")&lt;&gt;0,"",'Base de données'!$B1386),""))</f>
        <v/>
      </c>
      <c r="S1386" s="39" t="str">
        <f>IF(S$1&gt;$AE$1,"-",IFERROR(IF(DATEDIF('Base de données'!$A1386,S$1,"d")&lt;&gt;0,"",'Base de données'!$B1386),""))</f>
        <v/>
      </c>
      <c r="T1386" s="39" t="str">
        <f>IF(T$1&gt;$AE$1,"-",IFERROR(IF(DATEDIF('Base de données'!$A1386,T$1,"d")&lt;&gt;0,"",'Base de données'!$B1386),""))</f>
        <v/>
      </c>
      <c r="U1386" s="39" t="str">
        <f>IF(U$1&gt;$AE$1,"-",IFERROR(IF(DATEDIF('Base de données'!$A1386,U$1,"d")&lt;&gt;0,"",'Base de données'!$B1386),""))</f>
        <v/>
      </c>
      <c r="V1386" s="39" t="str">
        <f>IF(V$1&gt;$AE$1,"-",IFERROR(IF(DATEDIF('Base de données'!$A1386,V$1,"d")&lt;&gt;0,"",'Base de données'!$B1386),""))</f>
        <v/>
      </c>
      <c r="W1386" s="34"/>
      <c r="X1386" s="30" t="str">
        <f>'Base de données'!$C1386&amp;" "&amp;'Base de données'!$D1386</f>
        <v>Meunier Marcel</v>
      </c>
      <c r="Y1386" s="31">
        <f>COUNTIF('Base de données'!$B:$B,'Base de données'!$B1386)</f>
        <v>6</v>
      </c>
      <c r="AA1386" s="87" cm="1">
        <f t="array" aca="1" ref="AA1386" ca="1">INDIRECT("'Base de données'!A" &amp; ROW(Y1386))</f>
        <v>45778</v>
      </c>
      <c r="AB1386" s="51" t="str" cm="1">
        <f t="array" aca="1" ref="AB1386" ca="1">INDIRECT("'Base de données'!B" &amp; ROW(Z1386))</f>
        <v>DZOIT</v>
      </c>
    </row>
    <row r="1387" spans="1:28" x14ac:dyDescent="0.3">
      <c r="A1387" s="41" t="str">
        <f ca="1">IF(IF(AND($B1387&lt;&gt;"-",$B1387=$E1387),"Entrée et sortie","-")="Entrée et sortie",'Base de données'!$B1387,"-")</f>
        <v>Y221M</v>
      </c>
      <c r="B1387" s="41" t="str">
        <f t="shared" ca="1" si="87"/>
        <v>Y221M</v>
      </c>
      <c r="C1387" s="41" t="str">
        <f t="shared" ca="1" si="88"/>
        <v>Y221M</v>
      </c>
      <c r="D1387" s="41" t="str">
        <f>IF($F1387="sortie en cours d'année",'Base de données'!$B1387,"-")</f>
        <v>Y221M</v>
      </c>
      <c r="E1387" s="41" t="str">
        <f>IF($H1387="entrée en cours d'année",'Base de données'!$B1387,"-")</f>
        <v>Y221M</v>
      </c>
      <c r="F1387" s="37" t="str">
        <f t="shared" si="85"/>
        <v>sortie en cours d'année</v>
      </c>
      <c r="G1387" s="37">
        <f>IF($J1387="mouvement",_xlfn.XLOOKUP('Base de données'!$B1387,$V:$V,$V:$V,0),"")</f>
        <v>0</v>
      </c>
      <c r="H1387" s="37" t="str">
        <f t="shared" si="86"/>
        <v>entrée en cours d'année</v>
      </c>
      <c r="I1387" s="37">
        <f>IF($J1387="mouvement",_xlfn.XLOOKUP('Base de données'!$B1387,$K:$K,$K:$K,0),"")</f>
        <v>0</v>
      </c>
      <c r="J1387" s="38" t="str">
        <f>IF(AND(Y1387&lt;&gt;MAX(Y:Y),COUNTIF(K1387:V1387,'Base de données'!$B1387)&gt;0),"mouvement","")</f>
        <v>mouvement</v>
      </c>
      <c r="K1387" s="39" t="str">
        <f>IF(K$1&gt;$AE$1,"-",IFERROR(IF(DATEDIF('Base de données'!$A1387,K$1,"d")&lt;&gt;0,"",'Base de données'!$B1387),""))</f>
        <v/>
      </c>
      <c r="L1387" s="39" t="str">
        <f>IF(L$1&gt;$AE$1,"-",IFERROR(IF(DATEDIF('Base de données'!$A1387,L$1,"d")&lt;&gt;0,"",'Base de données'!$B1387),""))</f>
        <v/>
      </c>
      <c r="M1387" s="39" t="str">
        <f>IF(M$1&gt;$AE$1,"-",IFERROR(IF(DATEDIF('Base de données'!$A1387,M$1,"d")&lt;&gt;0,"",'Base de données'!$B1387),""))</f>
        <v/>
      </c>
      <c r="N1387" s="39" t="str">
        <f>IF(N$1&gt;$AE$1,"-",IFERROR(IF(DATEDIF('Base de données'!$A1387,N$1,"d")&lt;&gt;0,"",'Base de données'!$B1387),""))</f>
        <v/>
      </c>
      <c r="O1387" s="39" t="str">
        <f>IF(O$1&gt;$AE$1,"-",IFERROR(IF(DATEDIF('Base de données'!$A1387,O$1,"d")&lt;&gt;0,"",'Base de données'!$B1387),""))</f>
        <v>Y221M</v>
      </c>
      <c r="P1387" s="39" t="str">
        <f>IF(P$1&gt;$AE$1,"-",IFERROR(IF(DATEDIF('Base de données'!$A1387,P$1,"d")&lt;&gt;0,"",'Base de données'!$B1387),""))</f>
        <v/>
      </c>
      <c r="Q1387" s="39" t="str">
        <f>IF(Q$1&gt;$AE$1,"-",IFERROR(IF(DATEDIF('Base de données'!$A1387,Q$1,"d")&lt;&gt;0,"",'Base de données'!$B1387),""))</f>
        <v/>
      </c>
      <c r="R1387" s="39" t="str">
        <f>IF(R$1&gt;$AE$1,"-",IFERROR(IF(DATEDIF('Base de données'!$A1387,R$1,"d")&lt;&gt;0,"",'Base de données'!$B1387),""))</f>
        <v/>
      </c>
      <c r="S1387" s="39" t="str">
        <f>IF(S$1&gt;$AE$1,"-",IFERROR(IF(DATEDIF('Base de données'!$A1387,S$1,"d")&lt;&gt;0,"",'Base de données'!$B1387),""))</f>
        <v/>
      </c>
      <c r="T1387" s="39" t="str">
        <f>IF(T$1&gt;$AE$1,"-",IFERROR(IF(DATEDIF('Base de données'!$A1387,T$1,"d")&lt;&gt;0,"",'Base de données'!$B1387),""))</f>
        <v/>
      </c>
      <c r="U1387" s="39" t="str">
        <f>IF(U$1&gt;$AE$1,"-",IFERROR(IF(DATEDIF('Base de données'!$A1387,U$1,"d")&lt;&gt;0,"",'Base de données'!$B1387),""))</f>
        <v/>
      </c>
      <c r="V1387" s="39" t="str">
        <f>IF(V$1&gt;$AE$1,"-",IFERROR(IF(DATEDIF('Base de données'!$A1387,V$1,"d")&lt;&gt;0,"",'Base de données'!$B1387),""))</f>
        <v/>
      </c>
      <c r="W1387" s="34"/>
      <c r="X1387" s="30" t="str">
        <f>'Base de données'!$C1387&amp;" "&amp;'Base de données'!$D1387</f>
        <v>Camus Antoinette</v>
      </c>
      <c r="Y1387" s="31">
        <f>COUNTIF('Base de données'!$B:$B,'Base de données'!$B1387)</f>
        <v>5</v>
      </c>
      <c r="AA1387" s="87" cm="1">
        <f t="array" aca="1" ref="AA1387" ca="1">INDIRECT("'Base de données'!A" &amp; ROW(Y1387))</f>
        <v>45778</v>
      </c>
      <c r="AB1387" s="51" t="str" cm="1">
        <f t="array" aca="1" ref="AB1387" ca="1">INDIRECT("'Base de données'!B" &amp; ROW(Z1387))</f>
        <v>Y221M</v>
      </c>
    </row>
    <row r="1388" spans="1:28" x14ac:dyDescent="0.3">
      <c r="A1388" s="41" t="str">
        <f ca="1">IF(IF(AND($B1388&lt;&gt;"-",$B1388=$E1388),"Entrée et sortie","-")="Entrée et sortie",'Base de données'!$B1388,"-")</f>
        <v>-</v>
      </c>
      <c r="B1388" s="41" t="str">
        <f t="shared" ca="1" si="87"/>
        <v>-</v>
      </c>
      <c r="C1388" s="41" t="str">
        <f t="shared" ca="1" si="88"/>
        <v>-</v>
      </c>
      <c r="D1388" s="41" t="str">
        <f>IF($F1388="sortie en cours d'année",'Base de données'!$B1388,"-")</f>
        <v>-</v>
      </c>
      <c r="E1388" s="41" t="str">
        <f>IF($H1388="entrée en cours d'année",'Base de données'!$B1388,"-")</f>
        <v>I5UV9</v>
      </c>
      <c r="F1388" s="37" t="str">
        <f t="shared" si="85"/>
        <v/>
      </c>
      <c r="G1388" s="37" t="str">
        <f>IF($J1388="mouvement",_xlfn.XLOOKUP('Base de données'!$B1388,$V:$V,$V:$V,0),"")</f>
        <v>I5UV9</v>
      </c>
      <c r="H1388" s="37" t="str">
        <f t="shared" si="86"/>
        <v>entrée en cours d'année</v>
      </c>
      <c r="I1388" s="37">
        <f>IF($J1388="mouvement",_xlfn.XLOOKUP('Base de données'!$B1388,$K:$K,$K:$K,0),"")</f>
        <v>0</v>
      </c>
      <c r="J1388" s="38" t="str">
        <f>IF(AND(Y1388&lt;&gt;MAX(Y:Y),COUNTIF(K1388:V1388,'Base de données'!$B1388)&gt;0),"mouvement","")</f>
        <v>mouvement</v>
      </c>
      <c r="K1388" s="39" t="str">
        <f>IF(K$1&gt;$AE$1,"-",IFERROR(IF(DATEDIF('Base de données'!$A1388,K$1,"d")&lt;&gt;0,"",'Base de données'!$B1388),""))</f>
        <v/>
      </c>
      <c r="L1388" s="39" t="str">
        <f>IF(L$1&gt;$AE$1,"-",IFERROR(IF(DATEDIF('Base de données'!$A1388,L$1,"d")&lt;&gt;0,"",'Base de données'!$B1388),""))</f>
        <v/>
      </c>
      <c r="M1388" s="39" t="str">
        <f>IF(M$1&gt;$AE$1,"-",IFERROR(IF(DATEDIF('Base de données'!$A1388,M$1,"d")&lt;&gt;0,"",'Base de données'!$B1388),""))</f>
        <v/>
      </c>
      <c r="N1388" s="39" t="str">
        <f>IF(N$1&gt;$AE$1,"-",IFERROR(IF(DATEDIF('Base de données'!$A1388,N$1,"d")&lt;&gt;0,"",'Base de données'!$B1388),""))</f>
        <v/>
      </c>
      <c r="O1388" s="39" t="str">
        <f>IF(O$1&gt;$AE$1,"-",IFERROR(IF(DATEDIF('Base de données'!$A1388,O$1,"d")&lt;&gt;0,"",'Base de données'!$B1388),""))</f>
        <v>I5UV9</v>
      </c>
      <c r="P1388" s="39" t="str">
        <f>IF(P$1&gt;$AE$1,"-",IFERROR(IF(DATEDIF('Base de données'!$A1388,P$1,"d")&lt;&gt;0,"",'Base de données'!$B1388),""))</f>
        <v/>
      </c>
      <c r="Q1388" s="39" t="str">
        <f>IF(Q$1&gt;$AE$1,"-",IFERROR(IF(DATEDIF('Base de données'!$A1388,Q$1,"d")&lt;&gt;0,"",'Base de données'!$B1388),""))</f>
        <v/>
      </c>
      <c r="R1388" s="39" t="str">
        <f>IF(R$1&gt;$AE$1,"-",IFERROR(IF(DATEDIF('Base de données'!$A1388,R$1,"d")&lt;&gt;0,"",'Base de données'!$B1388),""))</f>
        <v/>
      </c>
      <c r="S1388" s="39" t="str">
        <f>IF(S$1&gt;$AE$1,"-",IFERROR(IF(DATEDIF('Base de données'!$A1388,S$1,"d")&lt;&gt;0,"",'Base de données'!$B1388),""))</f>
        <v/>
      </c>
      <c r="T1388" s="39" t="str">
        <f>IF(T$1&gt;$AE$1,"-",IFERROR(IF(DATEDIF('Base de données'!$A1388,T$1,"d")&lt;&gt;0,"",'Base de données'!$B1388),""))</f>
        <v/>
      </c>
      <c r="U1388" s="39" t="str">
        <f>IF(U$1&gt;$AE$1,"-",IFERROR(IF(DATEDIF('Base de données'!$A1388,U$1,"d")&lt;&gt;0,"",'Base de données'!$B1388),""))</f>
        <v/>
      </c>
      <c r="V1388" s="39" t="str">
        <f>IF(V$1&gt;$AE$1,"-",IFERROR(IF(DATEDIF('Base de données'!$A1388,V$1,"d")&lt;&gt;0,"",'Base de données'!$B1388),""))</f>
        <v/>
      </c>
      <c r="W1388" s="34"/>
      <c r="X1388" s="30" t="str">
        <f>'Base de données'!$C1388&amp;" "&amp;'Base de données'!$D1388</f>
        <v>Leclerc Victoire</v>
      </c>
      <c r="Y1388" s="31">
        <f>COUNTIF('Base de données'!$B:$B,'Base de données'!$B1388)</f>
        <v>10</v>
      </c>
      <c r="AA1388" s="87" cm="1">
        <f t="array" aca="1" ref="AA1388" ca="1">INDIRECT("'Base de données'!A" &amp; ROW(Y1388))</f>
        <v>45778</v>
      </c>
      <c r="AB1388" s="51" t="str" cm="1">
        <f t="array" aca="1" ref="AB1388" ca="1">INDIRECT("'Base de données'!B" &amp; ROW(Z1388))</f>
        <v>I5UV9</v>
      </c>
    </row>
    <row r="1389" spans="1:28" x14ac:dyDescent="0.3">
      <c r="A1389" s="41" t="str">
        <f ca="1">IF(IF(AND($B1389&lt;&gt;"-",$B1389=$E1389),"Entrée et sortie","-")="Entrée et sortie",'Base de données'!$B1389,"-")</f>
        <v>-</v>
      </c>
      <c r="B1389" s="41" t="str">
        <f t="shared" ca="1" si="87"/>
        <v>-</v>
      </c>
      <c r="C1389" s="41" t="str">
        <f t="shared" ca="1" si="88"/>
        <v>-</v>
      </c>
      <c r="D1389" s="41" t="str">
        <f>IF($F1389="sortie en cours d'année",'Base de données'!$B1389,"-")</f>
        <v>-</v>
      </c>
      <c r="E1389" s="41" t="str">
        <f>IF($H1389="entrée en cours d'année",'Base de données'!$B1389,"-")</f>
        <v>R8VT4</v>
      </c>
      <c r="F1389" s="37" t="str">
        <f t="shared" si="85"/>
        <v/>
      </c>
      <c r="G1389" s="37" t="str">
        <f>IF($J1389="mouvement",_xlfn.XLOOKUP('Base de données'!$B1389,$V:$V,$V:$V,0),"")</f>
        <v>R8VT4</v>
      </c>
      <c r="H1389" s="37" t="str">
        <f t="shared" si="86"/>
        <v>entrée en cours d'année</v>
      </c>
      <c r="I1389" s="37">
        <f>IF($J1389="mouvement",_xlfn.XLOOKUP('Base de données'!$B1389,$K:$K,$K:$K,0),"")</f>
        <v>0</v>
      </c>
      <c r="J1389" s="38" t="str">
        <f>IF(AND(Y1389&lt;&gt;MAX(Y:Y),COUNTIF(K1389:V1389,'Base de données'!$B1389)&gt;0),"mouvement","")</f>
        <v>mouvement</v>
      </c>
      <c r="K1389" s="39" t="str">
        <f>IF(K$1&gt;$AE$1,"-",IFERROR(IF(DATEDIF('Base de données'!$A1389,K$1,"d")&lt;&gt;0,"",'Base de données'!$B1389),""))</f>
        <v/>
      </c>
      <c r="L1389" s="39" t="str">
        <f>IF(L$1&gt;$AE$1,"-",IFERROR(IF(DATEDIF('Base de données'!$A1389,L$1,"d")&lt;&gt;0,"",'Base de données'!$B1389),""))</f>
        <v/>
      </c>
      <c r="M1389" s="39" t="str">
        <f>IF(M$1&gt;$AE$1,"-",IFERROR(IF(DATEDIF('Base de données'!$A1389,M$1,"d")&lt;&gt;0,"",'Base de données'!$B1389),""))</f>
        <v/>
      </c>
      <c r="N1389" s="39" t="str">
        <f>IF(N$1&gt;$AE$1,"-",IFERROR(IF(DATEDIF('Base de données'!$A1389,N$1,"d")&lt;&gt;0,"",'Base de données'!$B1389),""))</f>
        <v/>
      </c>
      <c r="O1389" s="39" t="str">
        <f>IF(O$1&gt;$AE$1,"-",IFERROR(IF(DATEDIF('Base de données'!$A1389,O$1,"d")&lt;&gt;0,"",'Base de données'!$B1389),""))</f>
        <v>R8VT4</v>
      </c>
      <c r="P1389" s="39" t="str">
        <f>IF(P$1&gt;$AE$1,"-",IFERROR(IF(DATEDIF('Base de données'!$A1389,P$1,"d")&lt;&gt;0,"",'Base de données'!$B1389),""))</f>
        <v/>
      </c>
      <c r="Q1389" s="39" t="str">
        <f>IF(Q$1&gt;$AE$1,"-",IFERROR(IF(DATEDIF('Base de données'!$A1389,Q$1,"d")&lt;&gt;0,"",'Base de données'!$B1389),""))</f>
        <v/>
      </c>
      <c r="R1389" s="39" t="str">
        <f>IF(R$1&gt;$AE$1,"-",IFERROR(IF(DATEDIF('Base de données'!$A1389,R$1,"d")&lt;&gt;0,"",'Base de données'!$B1389),""))</f>
        <v/>
      </c>
      <c r="S1389" s="39" t="str">
        <f>IF(S$1&gt;$AE$1,"-",IFERROR(IF(DATEDIF('Base de données'!$A1389,S$1,"d")&lt;&gt;0,"",'Base de données'!$B1389),""))</f>
        <v/>
      </c>
      <c r="T1389" s="39" t="str">
        <f>IF(T$1&gt;$AE$1,"-",IFERROR(IF(DATEDIF('Base de données'!$A1389,T$1,"d")&lt;&gt;0,"",'Base de données'!$B1389),""))</f>
        <v/>
      </c>
      <c r="U1389" s="39" t="str">
        <f>IF(U$1&gt;$AE$1,"-",IFERROR(IF(DATEDIF('Base de données'!$A1389,U$1,"d")&lt;&gt;0,"",'Base de données'!$B1389),""))</f>
        <v/>
      </c>
      <c r="V1389" s="39" t="str">
        <f>IF(V$1&gt;$AE$1,"-",IFERROR(IF(DATEDIF('Base de données'!$A1389,V$1,"d")&lt;&gt;0,"",'Base de données'!$B1389),""))</f>
        <v/>
      </c>
      <c r="W1389" s="34"/>
      <c r="X1389" s="30" t="str">
        <f>'Base de données'!$C1389&amp;" "&amp;'Base de données'!$D1389</f>
        <v>Bousquet Isabelle</v>
      </c>
      <c r="Y1389" s="31">
        <f>COUNTIF('Base de données'!$B:$B,'Base de données'!$B1389)</f>
        <v>10</v>
      </c>
      <c r="AA1389" s="87" cm="1">
        <f t="array" aca="1" ref="AA1389" ca="1">INDIRECT("'Base de données'!A" &amp; ROW(Y1389))</f>
        <v>45778</v>
      </c>
      <c r="AB1389" s="51" t="str" cm="1">
        <f t="array" aca="1" ref="AB1389" ca="1">INDIRECT("'Base de données'!B" &amp; ROW(Z1389))</f>
        <v>R8VT4</v>
      </c>
    </row>
    <row r="1390" spans="1:28" x14ac:dyDescent="0.3">
      <c r="A1390" s="41" t="str">
        <f ca="1">IF(IF(AND($B1390&lt;&gt;"-",$B1390=$E1390),"Entrée et sortie","-")="Entrée et sortie",'Base de données'!$B1390,"-")</f>
        <v>-</v>
      </c>
      <c r="B1390" s="41" t="str">
        <f t="shared" ca="1" si="87"/>
        <v>-</v>
      </c>
      <c r="C1390" s="41" t="str">
        <f t="shared" ca="1" si="88"/>
        <v>-</v>
      </c>
      <c r="D1390" s="41" t="str">
        <f>IF($F1390="sortie en cours d'année",'Base de données'!$B1390,"-")</f>
        <v>-</v>
      </c>
      <c r="E1390" s="41" t="str">
        <f>IF($H1390="entrée en cours d'année",'Base de données'!$B1390,"-")</f>
        <v>T0BCS</v>
      </c>
      <c r="F1390" s="37" t="str">
        <f t="shared" si="85"/>
        <v/>
      </c>
      <c r="G1390" s="37" t="str">
        <f>IF($J1390="mouvement",_xlfn.XLOOKUP('Base de données'!$B1390,$V:$V,$V:$V,0),"")</f>
        <v>T0BCS</v>
      </c>
      <c r="H1390" s="37" t="str">
        <f t="shared" si="86"/>
        <v>entrée en cours d'année</v>
      </c>
      <c r="I1390" s="37">
        <f>IF($J1390="mouvement",_xlfn.XLOOKUP('Base de données'!$B1390,$K:$K,$K:$K,0),"")</f>
        <v>0</v>
      </c>
      <c r="J1390" s="38" t="str">
        <f>IF(AND(Y1390&lt;&gt;MAX(Y:Y),COUNTIF(K1390:V1390,'Base de données'!$B1390)&gt;0),"mouvement","")</f>
        <v>mouvement</v>
      </c>
      <c r="K1390" s="39" t="str">
        <f>IF(K$1&gt;$AE$1,"-",IFERROR(IF(DATEDIF('Base de données'!$A1390,K$1,"d")&lt;&gt;0,"",'Base de données'!$B1390),""))</f>
        <v/>
      </c>
      <c r="L1390" s="39" t="str">
        <f>IF(L$1&gt;$AE$1,"-",IFERROR(IF(DATEDIF('Base de données'!$A1390,L$1,"d")&lt;&gt;0,"",'Base de données'!$B1390),""))</f>
        <v/>
      </c>
      <c r="M1390" s="39" t="str">
        <f>IF(M$1&gt;$AE$1,"-",IFERROR(IF(DATEDIF('Base de données'!$A1390,M$1,"d")&lt;&gt;0,"",'Base de données'!$B1390),""))</f>
        <v/>
      </c>
      <c r="N1390" s="39" t="str">
        <f>IF(N$1&gt;$AE$1,"-",IFERROR(IF(DATEDIF('Base de données'!$A1390,N$1,"d")&lt;&gt;0,"",'Base de données'!$B1390),""))</f>
        <v/>
      </c>
      <c r="O1390" s="39" t="str">
        <f>IF(O$1&gt;$AE$1,"-",IFERROR(IF(DATEDIF('Base de données'!$A1390,O$1,"d")&lt;&gt;0,"",'Base de données'!$B1390),""))</f>
        <v>T0BCS</v>
      </c>
      <c r="P1390" s="39" t="str">
        <f>IF(P$1&gt;$AE$1,"-",IFERROR(IF(DATEDIF('Base de données'!$A1390,P$1,"d")&lt;&gt;0,"",'Base de données'!$B1390),""))</f>
        <v/>
      </c>
      <c r="Q1390" s="39" t="str">
        <f>IF(Q$1&gt;$AE$1,"-",IFERROR(IF(DATEDIF('Base de données'!$A1390,Q$1,"d")&lt;&gt;0,"",'Base de données'!$B1390),""))</f>
        <v/>
      </c>
      <c r="R1390" s="39" t="str">
        <f>IF(R$1&gt;$AE$1,"-",IFERROR(IF(DATEDIF('Base de données'!$A1390,R$1,"d")&lt;&gt;0,"",'Base de données'!$B1390),""))</f>
        <v/>
      </c>
      <c r="S1390" s="39" t="str">
        <f>IF(S$1&gt;$AE$1,"-",IFERROR(IF(DATEDIF('Base de données'!$A1390,S$1,"d")&lt;&gt;0,"",'Base de données'!$B1390),""))</f>
        <v/>
      </c>
      <c r="T1390" s="39" t="str">
        <f>IF(T$1&gt;$AE$1,"-",IFERROR(IF(DATEDIF('Base de données'!$A1390,T$1,"d")&lt;&gt;0,"",'Base de données'!$B1390),""))</f>
        <v/>
      </c>
      <c r="U1390" s="39" t="str">
        <f>IF(U$1&gt;$AE$1,"-",IFERROR(IF(DATEDIF('Base de données'!$A1390,U$1,"d")&lt;&gt;0,"",'Base de données'!$B1390),""))</f>
        <v/>
      </c>
      <c r="V1390" s="39" t="str">
        <f>IF(V$1&gt;$AE$1,"-",IFERROR(IF(DATEDIF('Base de données'!$A1390,V$1,"d")&lt;&gt;0,"",'Base de données'!$B1390),""))</f>
        <v/>
      </c>
      <c r="W1390" s="34"/>
      <c r="X1390" s="30" t="str">
        <f>'Base de données'!$C1390&amp;" "&amp;'Base de données'!$D1390</f>
        <v>Poirier Charles</v>
      </c>
      <c r="Y1390" s="31">
        <f>COUNTIF('Base de données'!$B:$B,'Base de données'!$B1390)</f>
        <v>10</v>
      </c>
      <c r="AA1390" s="87" cm="1">
        <f t="array" aca="1" ref="AA1390" ca="1">INDIRECT("'Base de données'!A" &amp; ROW(Y1390))</f>
        <v>45778</v>
      </c>
      <c r="AB1390" s="51" t="str" cm="1">
        <f t="array" aca="1" ref="AB1390" ca="1">INDIRECT("'Base de données'!B" &amp; ROW(Z1390))</f>
        <v>T0BCS</v>
      </c>
    </row>
    <row r="1391" spans="1:28" x14ac:dyDescent="0.3">
      <c r="A1391" s="41" t="str">
        <f ca="1">IF(IF(AND($B1391&lt;&gt;"-",$B1391=$E1391),"Entrée et sortie","-")="Entrée et sortie",'Base de données'!$B1391,"-")</f>
        <v>-</v>
      </c>
      <c r="B1391" s="41" t="str">
        <f t="shared" ca="1" si="87"/>
        <v>-</v>
      </c>
      <c r="C1391" s="41" t="str">
        <f t="shared" ca="1" si="88"/>
        <v>-</v>
      </c>
      <c r="D1391" s="41" t="str">
        <f>IF($F1391="sortie en cours d'année",'Base de données'!$B1391,"-")</f>
        <v>-</v>
      </c>
      <c r="E1391" s="41" t="str">
        <f>IF($H1391="entrée en cours d'année",'Base de données'!$B1391,"-")</f>
        <v>RWL31</v>
      </c>
      <c r="F1391" s="37" t="str">
        <f t="shared" si="85"/>
        <v/>
      </c>
      <c r="G1391" s="37" t="str">
        <f>IF($J1391="mouvement",_xlfn.XLOOKUP('Base de données'!$B1391,$V:$V,$V:$V,0),"")</f>
        <v>RWL31</v>
      </c>
      <c r="H1391" s="37" t="str">
        <f t="shared" si="86"/>
        <v>entrée en cours d'année</v>
      </c>
      <c r="I1391" s="37">
        <f>IF($J1391="mouvement",_xlfn.XLOOKUP('Base de données'!$B1391,$K:$K,$K:$K,0),"")</f>
        <v>0</v>
      </c>
      <c r="J1391" s="38" t="str">
        <f>IF(AND(Y1391&lt;&gt;MAX(Y:Y),COUNTIF(K1391:V1391,'Base de données'!$B1391)&gt;0),"mouvement","")</f>
        <v>mouvement</v>
      </c>
      <c r="K1391" s="39" t="str">
        <f>IF(K$1&gt;$AE$1,"-",IFERROR(IF(DATEDIF('Base de données'!$A1391,K$1,"d")&lt;&gt;0,"",'Base de données'!$B1391),""))</f>
        <v/>
      </c>
      <c r="L1391" s="39" t="str">
        <f>IF(L$1&gt;$AE$1,"-",IFERROR(IF(DATEDIF('Base de données'!$A1391,L$1,"d")&lt;&gt;0,"",'Base de données'!$B1391),""))</f>
        <v/>
      </c>
      <c r="M1391" s="39" t="str">
        <f>IF(M$1&gt;$AE$1,"-",IFERROR(IF(DATEDIF('Base de données'!$A1391,M$1,"d")&lt;&gt;0,"",'Base de données'!$B1391),""))</f>
        <v/>
      </c>
      <c r="N1391" s="39" t="str">
        <f>IF(N$1&gt;$AE$1,"-",IFERROR(IF(DATEDIF('Base de données'!$A1391,N$1,"d")&lt;&gt;0,"",'Base de données'!$B1391),""))</f>
        <v/>
      </c>
      <c r="O1391" s="39" t="str">
        <f>IF(O$1&gt;$AE$1,"-",IFERROR(IF(DATEDIF('Base de données'!$A1391,O$1,"d")&lt;&gt;0,"",'Base de données'!$B1391),""))</f>
        <v>RWL31</v>
      </c>
      <c r="P1391" s="39" t="str">
        <f>IF(P$1&gt;$AE$1,"-",IFERROR(IF(DATEDIF('Base de données'!$A1391,P$1,"d")&lt;&gt;0,"",'Base de données'!$B1391),""))</f>
        <v/>
      </c>
      <c r="Q1391" s="39" t="str">
        <f>IF(Q$1&gt;$AE$1,"-",IFERROR(IF(DATEDIF('Base de données'!$A1391,Q$1,"d")&lt;&gt;0,"",'Base de données'!$B1391),""))</f>
        <v/>
      </c>
      <c r="R1391" s="39" t="str">
        <f>IF(R$1&gt;$AE$1,"-",IFERROR(IF(DATEDIF('Base de données'!$A1391,R$1,"d")&lt;&gt;0,"",'Base de données'!$B1391),""))</f>
        <v/>
      </c>
      <c r="S1391" s="39" t="str">
        <f>IF(S$1&gt;$AE$1,"-",IFERROR(IF(DATEDIF('Base de données'!$A1391,S$1,"d")&lt;&gt;0,"",'Base de données'!$B1391),""))</f>
        <v/>
      </c>
      <c r="T1391" s="39" t="str">
        <f>IF(T$1&gt;$AE$1,"-",IFERROR(IF(DATEDIF('Base de données'!$A1391,T$1,"d")&lt;&gt;0,"",'Base de données'!$B1391),""))</f>
        <v/>
      </c>
      <c r="U1391" s="39" t="str">
        <f>IF(U$1&gt;$AE$1,"-",IFERROR(IF(DATEDIF('Base de données'!$A1391,U$1,"d")&lt;&gt;0,"",'Base de données'!$B1391),""))</f>
        <v/>
      </c>
      <c r="V1391" s="39" t="str">
        <f>IF(V$1&gt;$AE$1,"-",IFERROR(IF(DATEDIF('Base de données'!$A1391,V$1,"d")&lt;&gt;0,"",'Base de données'!$B1391),""))</f>
        <v/>
      </c>
      <c r="W1391" s="34"/>
      <c r="X1391" s="30" t="str">
        <f>'Base de données'!$C1391&amp;" "&amp;'Base de données'!$D1391</f>
        <v>Delahaye Martin</v>
      </c>
      <c r="Y1391" s="31">
        <f>COUNTIF('Base de données'!$B:$B,'Base de données'!$B1391)</f>
        <v>10</v>
      </c>
      <c r="AA1391" s="87" cm="1">
        <f t="array" aca="1" ref="AA1391" ca="1">INDIRECT("'Base de données'!A" &amp; ROW(Y1391))</f>
        <v>45778</v>
      </c>
      <c r="AB1391" s="51" t="str" cm="1">
        <f t="array" aca="1" ref="AB1391" ca="1">INDIRECT("'Base de données'!B" &amp; ROW(Z1391))</f>
        <v>RWL31</v>
      </c>
    </row>
    <row r="1392" spans="1:28" x14ac:dyDescent="0.3">
      <c r="A1392" s="41" t="str">
        <f ca="1">IF(IF(AND($B1392&lt;&gt;"-",$B1392=$E1392),"Entrée et sortie","-")="Entrée et sortie",'Base de données'!$B1392,"-")</f>
        <v>-</v>
      </c>
      <c r="B1392" s="41" t="str">
        <f t="shared" ca="1" si="87"/>
        <v>-</v>
      </c>
      <c r="C1392" s="41" t="str">
        <f t="shared" ca="1" si="88"/>
        <v>-</v>
      </c>
      <c r="D1392" s="41" t="str">
        <f>IF($F1392="sortie en cours d'année",'Base de données'!$B1392,"-")</f>
        <v>-</v>
      </c>
      <c r="E1392" s="41" t="str">
        <f>IF($H1392="entrée en cours d'année",'Base de données'!$B1392,"-")</f>
        <v>IN9ZX</v>
      </c>
      <c r="F1392" s="37" t="str">
        <f t="shared" si="85"/>
        <v/>
      </c>
      <c r="G1392" s="37" t="str">
        <f>IF($J1392="mouvement",_xlfn.XLOOKUP('Base de données'!$B1392,$V:$V,$V:$V,0),"")</f>
        <v>IN9ZX</v>
      </c>
      <c r="H1392" s="37" t="str">
        <f t="shared" si="86"/>
        <v>entrée en cours d'année</v>
      </c>
      <c r="I1392" s="37">
        <f>IF($J1392="mouvement",_xlfn.XLOOKUP('Base de données'!$B1392,$K:$K,$K:$K,0),"")</f>
        <v>0</v>
      </c>
      <c r="J1392" s="38" t="str">
        <f>IF(AND(Y1392&lt;&gt;MAX(Y:Y),COUNTIF(K1392:V1392,'Base de données'!$B1392)&gt;0),"mouvement","")</f>
        <v>mouvement</v>
      </c>
      <c r="K1392" s="39" t="str">
        <f>IF(K$1&gt;$AE$1,"-",IFERROR(IF(DATEDIF('Base de données'!$A1392,K$1,"d")&lt;&gt;0,"",'Base de données'!$B1392),""))</f>
        <v/>
      </c>
      <c r="L1392" s="39" t="str">
        <f>IF(L$1&gt;$AE$1,"-",IFERROR(IF(DATEDIF('Base de données'!$A1392,L$1,"d")&lt;&gt;0,"",'Base de données'!$B1392),""))</f>
        <v/>
      </c>
      <c r="M1392" s="39" t="str">
        <f>IF(M$1&gt;$AE$1,"-",IFERROR(IF(DATEDIF('Base de données'!$A1392,M$1,"d")&lt;&gt;0,"",'Base de données'!$B1392),""))</f>
        <v/>
      </c>
      <c r="N1392" s="39" t="str">
        <f>IF(N$1&gt;$AE$1,"-",IFERROR(IF(DATEDIF('Base de données'!$A1392,N$1,"d")&lt;&gt;0,"",'Base de données'!$B1392),""))</f>
        <v/>
      </c>
      <c r="O1392" s="39" t="str">
        <f>IF(O$1&gt;$AE$1,"-",IFERROR(IF(DATEDIF('Base de données'!$A1392,O$1,"d")&lt;&gt;0,"",'Base de données'!$B1392),""))</f>
        <v>IN9ZX</v>
      </c>
      <c r="P1392" s="39" t="str">
        <f>IF(P$1&gt;$AE$1,"-",IFERROR(IF(DATEDIF('Base de données'!$A1392,P$1,"d")&lt;&gt;0,"",'Base de données'!$B1392),""))</f>
        <v/>
      </c>
      <c r="Q1392" s="39" t="str">
        <f>IF(Q$1&gt;$AE$1,"-",IFERROR(IF(DATEDIF('Base de données'!$A1392,Q$1,"d")&lt;&gt;0,"",'Base de données'!$B1392),""))</f>
        <v/>
      </c>
      <c r="R1392" s="39" t="str">
        <f>IF(R$1&gt;$AE$1,"-",IFERROR(IF(DATEDIF('Base de données'!$A1392,R$1,"d")&lt;&gt;0,"",'Base de données'!$B1392),""))</f>
        <v/>
      </c>
      <c r="S1392" s="39" t="str">
        <f>IF(S$1&gt;$AE$1,"-",IFERROR(IF(DATEDIF('Base de données'!$A1392,S$1,"d")&lt;&gt;0,"",'Base de données'!$B1392),""))</f>
        <v/>
      </c>
      <c r="T1392" s="39" t="str">
        <f>IF(T$1&gt;$AE$1,"-",IFERROR(IF(DATEDIF('Base de données'!$A1392,T$1,"d")&lt;&gt;0,"",'Base de données'!$B1392),""))</f>
        <v/>
      </c>
      <c r="U1392" s="39" t="str">
        <f>IF(U$1&gt;$AE$1,"-",IFERROR(IF(DATEDIF('Base de données'!$A1392,U$1,"d")&lt;&gt;0,"",'Base de données'!$B1392),""))</f>
        <v/>
      </c>
      <c r="V1392" s="39" t="str">
        <f>IF(V$1&gt;$AE$1,"-",IFERROR(IF(DATEDIF('Base de données'!$A1392,V$1,"d")&lt;&gt;0,"",'Base de données'!$B1392),""))</f>
        <v/>
      </c>
      <c r="W1392" s="34"/>
      <c r="X1392" s="30" t="str">
        <f>'Base de données'!$C1392&amp;" "&amp;'Base de données'!$D1392</f>
        <v>Leclerc Alain</v>
      </c>
      <c r="Y1392" s="31">
        <f>COUNTIF('Base de données'!$B:$B,'Base de données'!$B1392)</f>
        <v>10</v>
      </c>
      <c r="AA1392" s="87" cm="1">
        <f t="array" aca="1" ref="AA1392" ca="1">INDIRECT("'Base de données'!A" &amp; ROW(Y1392))</f>
        <v>45778</v>
      </c>
      <c r="AB1392" s="51" t="str" cm="1">
        <f t="array" aca="1" ref="AB1392" ca="1">INDIRECT("'Base de données'!B" &amp; ROW(Z1392))</f>
        <v>IN9ZX</v>
      </c>
    </row>
    <row r="1393" spans="1:28" x14ac:dyDescent="0.3">
      <c r="A1393" s="41" t="str">
        <f ca="1">IF(IF(AND($B1393&lt;&gt;"-",$B1393=$E1393),"Entrée et sortie","-")="Entrée et sortie",'Base de données'!$B1393,"-")</f>
        <v>-</v>
      </c>
      <c r="B1393" s="41" t="str">
        <f t="shared" ca="1" si="87"/>
        <v>-</v>
      </c>
      <c r="C1393" s="41" t="str">
        <f t="shared" ca="1" si="88"/>
        <v>-</v>
      </c>
      <c r="D1393" s="41" t="str">
        <f>IF($F1393="sortie en cours d'année",'Base de données'!$B1393,"-")</f>
        <v>-</v>
      </c>
      <c r="E1393" s="41" t="str">
        <f>IF($H1393="entrée en cours d'année",'Base de données'!$B1393,"-")</f>
        <v>JTZE6</v>
      </c>
      <c r="F1393" s="37" t="str">
        <f t="shared" si="85"/>
        <v/>
      </c>
      <c r="G1393" s="37" t="str">
        <f>IF($J1393="mouvement",_xlfn.XLOOKUP('Base de données'!$B1393,$V:$V,$V:$V,0),"")</f>
        <v>JTZE6</v>
      </c>
      <c r="H1393" s="37" t="str">
        <f t="shared" si="86"/>
        <v>entrée en cours d'année</v>
      </c>
      <c r="I1393" s="37">
        <f>IF($J1393="mouvement",_xlfn.XLOOKUP('Base de données'!$B1393,$K:$K,$K:$K,0),"")</f>
        <v>0</v>
      </c>
      <c r="J1393" s="38" t="str">
        <f>IF(AND(Y1393&lt;&gt;MAX(Y:Y),COUNTIF(K1393:V1393,'Base de données'!$B1393)&gt;0),"mouvement","")</f>
        <v>mouvement</v>
      </c>
      <c r="K1393" s="39" t="str">
        <f>IF(K$1&gt;$AE$1,"-",IFERROR(IF(DATEDIF('Base de données'!$A1393,K$1,"d")&lt;&gt;0,"",'Base de données'!$B1393),""))</f>
        <v/>
      </c>
      <c r="L1393" s="39" t="str">
        <f>IF(L$1&gt;$AE$1,"-",IFERROR(IF(DATEDIF('Base de données'!$A1393,L$1,"d")&lt;&gt;0,"",'Base de données'!$B1393),""))</f>
        <v/>
      </c>
      <c r="M1393" s="39" t="str">
        <f>IF(M$1&gt;$AE$1,"-",IFERROR(IF(DATEDIF('Base de données'!$A1393,M$1,"d")&lt;&gt;0,"",'Base de données'!$B1393),""))</f>
        <v/>
      </c>
      <c r="N1393" s="39" t="str">
        <f>IF(N$1&gt;$AE$1,"-",IFERROR(IF(DATEDIF('Base de données'!$A1393,N$1,"d")&lt;&gt;0,"",'Base de données'!$B1393),""))</f>
        <v/>
      </c>
      <c r="O1393" s="39" t="str">
        <f>IF(O$1&gt;$AE$1,"-",IFERROR(IF(DATEDIF('Base de données'!$A1393,O$1,"d")&lt;&gt;0,"",'Base de données'!$B1393),""))</f>
        <v>JTZE6</v>
      </c>
      <c r="P1393" s="39" t="str">
        <f>IF(P$1&gt;$AE$1,"-",IFERROR(IF(DATEDIF('Base de données'!$A1393,P$1,"d")&lt;&gt;0,"",'Base de données'!$B1393),""))</f>
        <v/>
      </c>
      <c r="Q1393" s="39" t="str">
        <f>IF(Q$1&gt;$AE$1,"-",IFERROR(IF(DATEDIF('Base de données'!$A1393,Q$1,"d")&lt;&gt;0,"",'Base de données'!$B1393),""))</f>
        <v/>
      </c>
      <c r="R1393" s="39" t="str">
        <f>IF(R$1&gt;$AE$1,"-",IFERROR(IF(DATEDIF('Base de données'!$A1393,R$1,"d")&lt;&gt;0,"",'Base de données'!$B1393),""))</f>
        <v/>
      </c>
      <c r="S1393" s="39" t="str">
        <f>IF(S$1&gt;$AE$1,"-",IFERROR(IF(DATEDIF('Base de données'!$A1393,S$1,"d")&lt;&gt;0,"",'Base de données'!$B1393),""))</f>
        <v/>
      </c>
      <c r="T1393" s="39" t="str">
        <f>IF(T$1&gt;$AE$1,"-",IFERROR(IF(DATEDIF('Base de données'!$A1393,T$1,"d")&lt;&gt;0,"",'Base de données'!$B1393),""))</f>
        <v/>
      </c>
      <c r="U1393" s="39" t="str">
        <f>IF(U$1&gt;$AE$1,"-",IFERROR(IF(DATEDIF('Base de données'!$A1393,U$1,"d")&lt;&gt;0,"",'Base de données'!$B1393),""))</f>
        <v/>
      </c>
      <c r="V1393" s="39" t="str">
        <f>IF(V$1&gt;$AE$1,"-",IFERROR(IF(DATEDIF('Base de données'!$A1393,V$1,"d")&lt;&gt;0,"",'Base de données'!$B1393),""))</f>
        <v/>
      </c>
      <c r="W1393" s="34"/>
      <c r="X1393" s="30" t="str">
        <f>'Base de données'!$C1393&amp;" "&amp;'Base de données'!$D1393</f>
        <v>Jacquet André</v>
      </c>
      <c r="Y1393" s="31">
        <f>COUNTIF('Base de données'!$B:$B,'Base de données'!$B1393)</f>
        <v>10</v>
      </c>
      <c r="AA1393" s="87" cm="1">
        <f t="array" aca="1" ref="AA1393" ca="1">INDIRECT("'Base de données'!A" &amp; ROW(Y1393))</f>
        <v>45778</v>
      </c>
      <c r="AB1393" s="51" t="str" cm="1">
        <f t="array" aca="1" ref="AB1393" ca="1">INDIRECT("'Base de données'!B" &amp; ROW(Z1393))</f>
        <v>JTZE6</v>
      </c>
    </row>
    <row r="1394" spans="1:28" x14ac:dyDescent="0.3">
      <c r="A1394" s="41" t="str">
        <f ca="1">IF(IF(AND($B1394&lt;&gt;"-",$B1394=$E1394),"Entrée et sortie","-")="Entrée et sortie",'Base de données'!$B1394,"-")</f>
        <v>-</v>
      </c>
      <c r="B1394" s="41" t="str">
        <f t="shared" ca="1" si="87"/>
        <v>-</v>
      </c>
      <c r="C1394" s="41" t="str">
        <f t="shared" ca="1" si="88"/>
        <v>-</v>
      </c>
      <c r="D1394" s="41" t="str">
        <f>IF($F1394="sortie en cours d'année",'Base de données'!$B1394,"-")</f>
        <v>-</v>
      </c>
      <c r="E1394" s="41" t="str">
        <f>IF($H1394="entrée en cours d'année",'Base de données'!$B1394,"-")</f>
        <v>D4UTI</v>
      </c>
      <c r="F1394" s="37" t="str">
        <f t="shared" si="85"/>
        <v/>
      </c>
      <c r="G1394" s="37" t="str">
        <f>IF($J1394="mouvement",_xlfn.XLOOKUP('Base de données'!$B1394,$V:$V,$V:$V,0),"")</f>
        <v>D4UTI</v>
      </c>
      <c r="H1394" s="37" t="str">
        <f t="shared" si="86"/>
        <v>entrée en cours d'année</v>
      </c>
      <c r="I1394" s="37">
        <f>IF($J1394="mouvement",_xlfn.XLOOKUP('Base de données'!$B1394,$K:$K,$K:$K,0),"")</f>
        <v>0</v>
      </c>
      <c r="J1394" s="38" t="str">
        <f>IF(AND(Y1394&lt;&gt;MAX(Y:Y),COUNTIF(K1394:V1394,'Base de données'!$B1394)&gt;0),"mouvement","")</f>
        <v>mouvement</v>
      </c>
      <c r="K1394" s="39" t="str">
        <f>IF(K$1&gt;$AE$1,"-",IFERROR(IF(DATEDIF('Base de données'!$A1394,K$1,"d")&lt;&gt;0,"",'Base de données'!$B1394),""))</f>
        <v/>
      </c>
      <c r="L1394" s="39" t="str">
        <f>IF(L$1&gt;$AE$1,"-",IFERROR(IF(DATEDIF('Base de données'!$A1394,L$1,"d")&lt;&gt;0,"",'Base de données'!$B1394),""))</f>
        <v/>
      </c>
      <c r="M1394" s="39" t="str">
        <f>IF(M$1&gt;$AE$1,"-",IFERROR(IF(DATEDIF('Base de données'!$A1394,M$1,"d")&lt;&gt;0,"",'Base de données'!$B1394),""))</f>
        <v/>
      </c>
      <c r="N1394" s="39" t="str">
        <f>IF(N$1&gt;$AE$1,"-",IFERROR(IF(DATEDIF('Base de données'!$A1394,N$1,"d")&lt;&gt;0,"",'Base de données'!$B1394),""))</f>
        <v/>
      </c>
      <c r="O1394" s="39" t="str">
        <f>IF(O$1&gt;$AE$1,"-",IFERROR(IF(DATEDIF('Base de données'!$A1394,O$1,"d")&lt;&gt;0,"",'Base de données'!$B1394),""))</f>
        <v>D4UTI</v>
      </c>
      <c r="P1394" s="39" t="str">
        <f>IF(P$1&gt;$AE$1,"-",IFERROR(IF(DATEDIF('Base de données'!$A1394,P$1,"d")&lt;&gt;0,"",'Base de données'!$B1394),""))</f>
        <v/>
      </c>
      <c r="Q1394" s="39" t="str">
        <f>IF(Q$1&gt;$AE$1,"-",IFERROR(IF(DATEDIF('Base de données'!$A1394,Q$1,"d")&lt;&gt;0,"",'Base de données'!$B1394),""))</f>
        <v/>
      </c>
      <c r="R1394" s="39" t="str">
        <f>IF(R$1&gt;$AE$1,"-",IFERROR(IF(DATEDIF('Base de données'!$A1394,R$1,"d")&lt;&gt;0,"",'Base de données'!$B1394),""))</f>
        <v/>
      </c>
      <c r="S1394" s="39" t="str">
        <f>IF(S$1&gt;$AE$1,"-",IFERROR(IF(DATEDIF('Base de données'!$A1394,S$1,"d")&lt;&gt;0,"",'Base de données'!$B1394),""))</f>
        <v/>
      </c>
      <c r="T1394" s="39" t="str">
        <f>IF(T$1&gt;$AE$1,"-",IFERROR(IF(DATEDIF('Base de données'!$A1394,T$1,"d")&lt;&gt;0,"",'Base de données'!$B1394),""))</f>
        <v/>
      </c>
      <c r="U1394" s="39" t="str">
        <f>IF(U$1&gt;$AE$1,"-",IFERROR(IF(DATEDIF('Base de données'!$A1394,U$1,"d")&lt;&gt;0,"",'Base de données'!$B1394),""))</f>
        <v/>
      </c>
      <c r="V1394" s="39" t="str">
        <f>IF(V$1&gt;$AE$1,"-",IFERROR(IF(DATEDIF('Base de données'!$A1394,V$1,"d")&lt;&gt;0,"",'Base de données'!$B1394),""))</f>
        <v/>
      </c>
      <c r="W1394" s="34"/>
      <c r="X1394" s="30" t="str">
        <f>'Base de données'!$C1394&amp;" "&amp;'Base de données'!$D1394</f>
        <v>Leleu Martine</v>
      </c>
      <c r="Y1394" s="31">
        <f>COUNTIF('Base de données'!$B:$B,'Base de données'!$B1394)</f>
        <v>10</v>
      </c>
      <c r="AA1394" s="87" cm="1">
        <f t="array" aca="1" ref="AA1394" ca="1">INDIRECT("'Base de données'!A" &amp; ROW(Y1394))</f>
        <v>45778</v>
      </c>
      <c r="AB1394" s="51" t="str" cm="1">
        <f t="array" aca="1" ref="AB1394" ca="1">INDIRECT("'Base de données'!B" &amp; ROW(Z1394))</f>
        <v>D4UTI</v>
      </c>
    </row>
    <row r="1395" spans="1:28" x14ac:dyDescent="0.3">
      <c r="A1395" s="41" t="str">
        <f ca="1">IF(IF(AND($B1395&lt;&gt;"-",$B1395=$E1395),"Entrée et sortie","-")="Entrée et sortie",'Base de données'!$B1395,"-")</f>
        <v>-</v>
      </c>
      <c r="B1395" s="41" t="str">
        <f t="shared" ca="1" si="87"/>
        <v>-</v>
      </c>
      <c r="C1395" s="41" t="str">
        <f t="shared" ca="1" si="88"/>
        <v>-</v>
      </c>
      <c r="D1395" s="41" t="str">
        <f>IF($F1395="sortie en cours d'année",'Base de données'!$B1395,"-")</f>
        <v>-</v>
      </c>
      <c r="E1395" s="41" t="str">
        <f>IF($H1395="entrée en cours d'année",'Base de données'!$B1395,"-")</f>
        <v>IU9JS</v>
      </c>
      <c r="F1395" s="37" t="str">
        <f t="shared" si="85"/>
        <v/>
      </c>
      <c r="G1395" s="37" t="str">
        <f>IF($J1395="mouvement",_xlfn.XLOOKUP('Base de données'!$B1395,$V:$V,$V:$V,0),"")</f>
        <v>IU9JS</v>
      </c>
      <c r="H1395" s="37" t="str">
        <f t="shared" si="86"/>
        <v>entrée en cours d'année</v>
      </c>
      <c r="I1395" s="37">
        <f>IF($J1395="mouvement",_xlfn.XLOOKUP('Base de données'!$B1395,$K:$K,$K:$K,0),"")</f>
        <v>0</v>
      </c>
      <c r="J1395" s="38" t="str">
        <f>IF(AND(Y1395&lt;&gt;MAX(Y:Y),COUNTIF(K1395:V1395,'Base de données'!$B1395)&gt;0),"mouvement","")</f>
        <v>mouvement</v>
      </c>
      <c r="K1395" s="39" t="str">
        <f>IF(K$1&gt;$AE$1,"-",IFERROR(IF(DATEDIF('Base de données'!$A1395,K$1,"d")&lt;&gt;0,"",'Base de données'!$B1395),""))</f>
        <v/>
      </c>
      <c r="L1395" s="39" t="str">
        <f>IF(L$1&gt;$AE$1,"-",IFERROR(IF(DATEDIF('Base de données'!$A1395,L$1,"d")&lt;&gt;0,"",'Base de données'!$B1395),""))</f>
        <v/>
      </c>
      <c r="M1395" s="39" t="str">
        <f>IF(M$1&gt;$AE$1,"-",IFERROR(IF(DATEDIF('Base de données'!$A1395,M$1,"d")&lt;&gt;0,"",'Base de données'!$B1395),""))</f>
        <v/>
      </c>
      <c r="N1395" s="39" t="str">
        <f>IF(N$1&gt;$AE$1,"-",IFERROR(IF(DATEDIF('Base de données'!$A1395,N$1,"d")&lt;&gt;0,"",'Base de données'!$B1395),""))</f>
        <v/>
      </c>
      <c r="O1395" s="39" t="str">
        <f>IF(O$1&gt;$AE$1,"-",IFERROR(IF(DATEDIF('Base de données'!$A1395,O$1,"d")&lt;&gt;0,"",'Base de données'!$B1395),""))</f>
        <v>IU9JS</v>
      </c>
      <c r="P1395" s="39" t="str">
        <f>IF(P$1&gt;$AE$1,"-",IFERROR(IF(DATEDIF('Base de données'!$A1395,P$1,"d")&lt;&gt;0,"",'Base de données'!$B1395),""))</f>
        <v/>
      </c>
      <c r="Q1395" s="39" t="str">
        <f>IF(Q$1&gt;$AE$1,"-",IFERROR(IF(DATEDIF('Base de données'!$A1395,Q$1,"d")&lt;&gt;0,"",'Base de données'!$B1395),""))</f>
        <v/>
      </c>
      <c r="R1395" s="39" t="str">
        <f>IF(R$1&gt;$AE$1,"-",IFERROR(IF(DATEDIF('Base de données'!$A1395,R$1,"d")&lt;&gt;0,"",'Base de données'!$B1395),""))</f>
        <v/>
      </c>
      <c r="S1395" s="39" t="str">
        <f>IF(S$1&gt;$AE$1,"-",IFERROR(IF(DATEDIF('Base de données'!$A1395,S$1,"d")&lt;&gt;0,"",'Base de données'!$B1395),""))</f>
        <v/>
      </c>
      <c r="T1395" s="39" t="str">
        <f>IF(T$1&gt;$AE$1,"-",IFERROR(IF(DATEDIF('Base de données'!$A1395,T$1,"d")&lt;&gt;0,"",'Base de données'!$B1395),""))</f>
        <v/>
      </c>
      <c r="U1395" s="39" t="str">
        <f>IF(U$1&gt;$AE$1,"-",IFERROR(IF(DATEDIF('Base de données'!$A1395,U$1,"d")&lt;&gt;0,"",'Base de données'!$B1395),""))</f>
        <v/>
      </c>
      <c r="V1395" s="39" t="str">
        <f>IF(V$1&gt;$AE$1,"-",IFERROR(IF(DATEDIF('Base de données'!$A1395,V$1,"d")&lt;&gt;0,"",'Base de données'!$B1395),""))</f>
        <v/>
      </c>
      <c r="W1395" s="34"/>
      <c r="X1395" s="30" t="str">
        <f>'Base de données'!$C1395&amp;" "&amp;'Base de données'!$D1395</f>
        <v>Carlier Nicole</v>
      </c>
      <c r="Y1395" s="31">
        <f>COUNTIF('Base de données'!$B:$B,'Base de données'!$B1395)</f>
        <v>9</v>
      </c>
      <c r="AA1395" s="87" cm="1">
        <f t="array" aca="1" ref="AA1395" ca="1">INDIRECT("'Base de données'!A" &amp; ROW(Y1395))</f>
        <v>45778</v>
      </c>
      <c r="AB1395" s="51" t="str" cm="1">
        <f t="array" aca="1" ref="AB1395" ca="1">INDIRECT("'Base de données'!B" &amp; ROW(Z1395))</f>
        <v>IU9JS</v>
      </c>
    </row>
    <row r="1396" spans="1:28" x14ac:dyDescent="0.3">
      <c r="A1396" s="41" t="str">
        <f ca="1">IF(IF(AND($B1396&lt;&gt;"-",$B1396=$E1396),"Entrée et sortie","-")="Entrée et sortie",'Base de données'!$B1396,"-")</f>
        <v>-</v>
      </c>
      <c r="B1396" s="41" t="str">
        <f t="shared" ca="1" si="87"/>
        <v>-</v>
      </c>
      <c r="C1396" s="41" t="str">
        <f t="shared" ca="1" si="88"/>
        <v>-</v>
      </c>
      <c r="D1396" s="41" t="str">
        <f>IF($F1396="sortie en cours d'année",'Base de données'!$B1396,"-")</f>
        <v>-</v>
      </c>
      <c r="E1396" s="41" t="str">
        <f>IF($H1396="entrée en cours d'année",'Base de données'!$B1396,"-")</f>
        <v>AWHPJ</v>
      </c>
      <c r="F1396" s="37" t="str">
        <f t="shared" si="85"/>
        <v/>
      </c>
      <c r="G1396" s="37" t="str">
        <f>IF($J1396="mouvement",_xlfn.XLOOKUP('Base de données'!$B1396,$V:$V,$V:$V,0),"")</f>
        <v>AWHPJ</v>
      </c>
      <c r="H1396" s="37" t="str">
        <f t="shared" si="86"/>
        <v>entrée en cours d'année</v>
      </c>
      <c r="I1396" s="37">
        <f>IF($J1396="mouvement",_xlfn.XLOOKUP('Base de données'!$B1396,$K:$K,$K:$K,0),"")</f>
        <v>0</v>
      </c>
      <c r="J1396" s="38" t="str">
        <f>IF(AND(Y1396&lt;&gt;MAX(Y:Y),COUNTIF(K1396:V1396,'Base de données'!$B1396)&gt;0),"mouvement","")</f>
        <v>mouvement</v>
      </c>
      <c r="K1396" s="39" t="str">
        <f>IF(K$1&gt;$AE$1,"-",IFERROR(IF(DATEDIF('Base de données'!$A1396,K$1,"d")&lt;&gt;0,"",'Base de données'!$B1396),""))</f>
        <v/>
      </c>
      <c r="L1396" s="39" t="str">
        <f>IF(L$1&gt;$AE$1,"-",IFERROR(IF(DATEDIF('Base de données'!$A1396,L$1,"d")&lt;&gt;0,"",'Base de données'!$B1396),""))</f>
        <v/>
      </c>
      <c r="M1396" s="39" t="str">
        <f>IF(M$1&gt;$AE$1,"-",IFERROR(IF(DATEDIF('Base de données'!$A1396,M$1,"d")&lt;&gt;0,"",'Base de données'!$B1396),""))</f>
        <v/>
      </c>
      <c r="N1396" s="39" t="str">
        <f>IF(N$1&gt;$AE$1,"-",IFERROR(IF(DATEDIF('Base de données'!$A1396,N$1,"d")&lt;&gt;0,"",'Base de données'!$B1396),""))</f>
        <v/>
      </c>
      <c r="O1396" s="39" t="str">
        <f>IF(O$1&gt;$AE$1,"-",IFERROR(IF(DATEDIF('Base de données'!$A1396,O$1,"d")&lt;&gt;0,"",'Base de données'!$B1396),""))</f>
        <v>AWHPJ</v>
      </c>
      <c r="P1396" s="39" t="str">
        <f>IF(P$1&gt;$AE$1,"-",IFERROR(IF(DATEDIF('Base de données'!$A1396,P$1,"d")&lt;&gt;0,"",'Base de données'!$B1396),""))</f>
        <v/>
      </c>
      <c r="Q1396" s="39" t="str">
        <f>IF(Q$1&gt;$AE$1,"-",IFERROR(IF(DATEDIF('Base de données'!$A1396,Q$1,"d")&lt;&gt;0,"",'Base de données'!$B1396),""))</f>
        <v/>
      </c>
      <c r="R1396" s="39" t="str">
        <f>IF(R$1&gt;$AE$1,"-",IFERROR(IF(DATEDIF('Base de données'!$A1396,R$1,"d")&lt;&gt;0,"",'Base de données'!$B1396),""))</f>
        <v/>
      </c>
      <c r="S1396" s="39" t="str">
        <f>IF(S$1&gt;$AE$1,"-",IFERROR(IF(DATEDIF('Base de données'!$A1396,S$1,"d")&lt;&gt;0,"",'Base de données'!$B1396),""))</f>
        <v/>
      </c>
      <c r="T1396" s="39" t="str">
        <f>IF(T$1&gt;$AE$1,"-",IFERROR(IF(DATEDIF('Base de données'!$A1396,T$1,"d")&lt;&gt;0,"",'Base de données'!$B1396),""))</f>
        <v/>
      </c>
      <c r="U1396" s="39" t="str">
        <f>IF(U$1&gt;$AE$1,"-",IFERROR(IF(DATEDIF('Base de données'!$A1396,U$1,"d")&lt;&gt;0,"",'Base de données'!$B1396),""))</f>
        <v/>
      </c>
      <c r="V1396" s="39" t="str">
        <f>IF(V$1&gt;$AE$1,"-",IFERROR(IF(DATEDIF('Base de données'!$A1396,V$1,"d")&lt;&gt;0,"",'Base de données'!$B1396),""))</f>
        <v/>
      </c>
      <c r="W1396" s="34"/>
      <c r="X1396" s="30" t="str">
        <f>'Base de données'!$C1396&amp;" "&amp;'Base de données'!$D1396</f>
        <v>Colas Virginie</v>
      </c>
      <c r="Y1396" s="31">
        <f>COUNTIF('Base de données'!$B:$B,'Base de données'!$B1396)</f>
        <v>9</v>
      </c>
      <c r="AA1396" s="87" cm="1">
        <f t="array" aca="1" ref="AA1396" ca="1">INDIRECT("'Base de données'!A" &amp; ROW(Y1396))</f>
        <v>45778</v>
      </c>
      <c r="AB1396" s="51" t="str" cm="1">
        <f t="array" aca="1" ref="AB1396" ca="1">INDIRECT("'Base de données'!B" &amp; ROW(Z1396))</f>
        <v>AWHPJ</v>
      </c>
    </row>
    <row r="1397" spans="1:28" x14ac:dyDescent="0.3">
      <c r="A1397" s="41" t="str">
        <f ca="1">IF(IF(AND($B1397&lt;&gt;"-",$B1397=$E1397),"Entrée et sortie","-")="Entrée et sortie",'Base de données'!$B1397,"-")</f>
        <v>-</v>
      </c>
      <c r="B1397" s="41" t="str">
        <f t="shared" ca="1" si="87"/>
        <v>-</v>
      </c>
      <c r="C1397" s="41" t="str">
        <f t="shared" ca="1" si="88"/>
        <v>-</v>
      </c>
      <c r="D1397" s="41" t="str">
        <f>IF($F1397="sortie en cours d'année",'Base de données'!$B1397,"-")</f>
        <v>-</v>
      </c>
      <c r="E1397" s="41" t="str">
        <f>IF($H1397="entrée en cours d'année",'Base de données'!$B1397,"-")</f>
        <v>HN39N</v>
      </c>
      <c r="F1397" s="37" t="str">
        <f t="shared" si="85"/>
        <v/>
      </c>
      <c r="G1397" s="37" t="str">
        <f>IF($J1397="mouvement",_xlfn.XLOOKUP('Base de données'!$B1397,$V:$V,$V:$V,0),"")</f>
        <v>HN39N</v>
      </c>
      <c r="H1397" s="37" t="str">
        <f t="shared" si="86"/>
        <v>entrée en cours d'année</v>
      </c>
      <c r="I1397" s="37">
        <f>IF($J1397="mouvement",_xlfn.XLOOKUP('Base de données'!$B1397,$K:$K,$K:$K,0),"")</f>
        <v>0</v>
      </c>
      <c r="J1397" s="38" t="str">
        <f>IF(AND(Y1397&lt;&gt;MAX(Y:Y),COUNTIF(K1397:V1397,'Base de données'!$B1397)&gt;0),"mouvement","")</f>
        <v>mouvement</v>
      </c>
      <c r="K1397" s="39" t="str">
        <f>IF(K$1&gt;$AE$1,"-",IFERROR(IF(DATEDIF('Base de données'!$A1397,K$1,"d")&lt;&gt;0,"",'Base de données'!$B1397),""))</f>
        <v/>
      </c>
      <c r="L1397" s="39" t="str">
        <f>IF(L$1&gt;$AE$1,"-",IFERROR(IF(DATEDIF('Base de données'!$A1397,L$1,"d")&lt;&gt;0,"",'Base de données'!$B1397),""))</f>
        <v/>
      </c>
      <c r="M1397" s="39" t="str">
        <f>IF(M$1&gt;$AE$1,"-",IFERROR(IF(DATEDIF('Base de données'!$A1397,M$1,"d")&lt;&gt;0,"",'Base de données'!$B1397),""))</f>
        <v/>
      </c>
      <c r="N1397" s="39" t="str">
        <f>IF(N$1&gt;$AE$1,"-",IFERROR(IF(DATEDIF('Base de données'!$A1397,N$1,"d")&lt;&gt;0,"",'Base de données'!$B1397),""))</f>
        <v/>
      </c>
      <c r="O1397" s="39" t="str">
        <f>IF(O$1&gt;$AE$1,"-",IFERROR(IF(DATEDIF('Base de données'!$A1397,O$1,"d")&lt;&gt;0,"",'Base de données'!$B1397),""))</f>
        <v>HN39N</v>
      </c>
      <c r="P1397" s="39" t="str">
        <f>IF(P$1&gt;$AE$1,"-",IFERROR(IF(DATEDIF('Base de données'!$A1397,P$1,"d")&lt;&gt;0,"",'Base de données'!$B1397),""))</f>
        <v/>
      </c>
      <c r="Q1397" s="39" t="str">
        <f>IF(Q$1&gt;$AE$1,"-",IFERROR(IF(DATEDIF('Base de données'!$A1397,Q$1,"d")&lt;&gt;0,"",'Base de données'!$B1397),""))</f>
        <v/>
      </c>
      <c r="R1397" s="39" t="str">
        <f>IF(R$1&gt;$AE$1,"-",IFERROR(IF(DATEDIF('Base de données'!$A1397,R$1,"d")&lt;&gt;0,"",'Base de données'!$B1397),""))</f>
        <v/>
      </c>
      <c r="S1397" s="39" t="str">
        <f>IF(S$1&gt;$AE$1,"-",IFERROR(IF(DATEDIF('Base de données'!$A1397,S$1,"d")&lt;&gt;0,"",'Base de données'!$B1397),""))</f>
        <v/>
      </c>
      <c r="T1397" s="39" t="str">
        <f>IF(T$1&gt;$AE$1,"-",IFERROR(IF(DATEDIF('Base de données'!$A1397,T$1,"d")&lt;&gt;0,"",'Base de données'!$B1397),""))</f>
        <v/>
      </c>
      <c r="U1397" s="39" t="str">
        <f>IF(U$1&gt;$AE$1,"-",IFERROR(IF(DATEDIF('Base de données'!$A1397,U$1,"d")&lt;&gt;0,"",'Base de données'!$B1397),""))</f>
        <v/>
      </c>
      <c r="V1397" s="39" t="str">
        <f>IF(V$1&gt;$AE$1,"-",IFERROR(IF(DATEDIF('Base de données'!$A1397,V$1,"d")&lt;&gt;0,"",'Base de données'!$B1397),""))</f>
        <v/>
      </c>
      <c r="W1397" s="34"/>
      <c r="X1397" s="30" t="str">
        <f>'Base de données'!$C1397&amp;" "&amp;'Base de données'!$D1397</f>
        <v>Louis Jean</v>
      </c>
      <c r="Y1397" s="31">
        <f>COUNTIF('Base de données'!$B:$B,'Base de données'!$B1397)</f>
        <v>9</v>
      </c>
      <c r="AA1397" s="87" cm="1">
        <f t="array" aca="1" ref="AA1397" ca="1">INDIRECT("'Base de données'!A" &amp; ROW(Y1397))</f>
        <v>45778</v>
      </c>
      <c r="AB1397" s="51" t="str" cm="1">
        <f t="array" aca="1" ref="AB1397" ca="1">INDIRECT("'Base de données'!B" &amp; ROW(Z1397))</f>
        <v>HN39N</v>
      </c>
    </row>
    <row r="1398" spans="1:28" x14ac:dyDescent="0.3">
      <c r="A1398" s="41" t="str">
        <f ca="1">IF(IF(AND($B1398&lt;&gt;"-",$B1398=$E1398),"Entrée et sortie","-")="Entrée et sortie",'Base de données'!$B1398,"-")</f>
        <v>-</v>
      </c>
      <c r="B1398" s="41" t="str">
        <f t="shared" ca="1" si="87"/>
        <v>-</v>
      </c>
      <c r="C1398" s="41" t="str">
        <f t="shared" ca="1" si="88"/>
        <v>-</v>
      </c>
      <c r="D1398" s="41" t="str">
        <f>IF($F1398="sortie en cours d'année",'Base de données'!$B1398,"-")</f>
        <v>-</v>
      </c>
      <c r="E1398" s="41" t="str">
        <f>IF($H1398="entrée en cours d'année",'Base de données'!$B1398,"-")</f>
        <v>6AXKM</v>
      </c>
      <c r="F1398" s="37" t="str">
        <f t="shared" si="85"/>
        <v/>
      </c>
      <c r="G1398" s="37" t="str">
        <f>IF($J1398="mouvement",_xlfn.XLOOKUP('Base de données'!$B1398,$V:$V,$V:$V,0),"")</f>
        <v>6AXKM</v>
      </c>
      <c r="H1398" s="37" t="str">
        <f t="shared" si="86"/>
        <v>entrée en cours d'année</v>
      </c>
      <c r="I1398" s="37">
        <f>IF($J1398="mouvement",_xlfn.XLOOKUP('Base de données'!$B1398,$K:$K,$K:$K,0),"")</f>
        <v>0</v>
      </c>
      <c r="J1398" s="38" t="str">
        <f>IF(AND(Y1398&lt;&gt;MAX(Y:Y),COUNTIF(K1398:V1398,'Base de données'!$B1398)&gt;0),"mouvement","")</f>
        <v>mouvement</v>
      </c>
      <c r="K1398" s="39" t="str">
        <f>IF(K$1&gt;$AE$1,"-",IFERROR(IF(DATEDIF('Base de données'!$A1398,K$1,"d")&lt;&gt;0,"",'Base de données'!$B1398),""))</f>
        <v/>
      </c>
      <c r="L1398" s="39" t="str">
        <f>IF(L$1&gt;$AE$1,"-",IFERROR(IF(DATEDIF('Base de données'!$A1398,L$1,"d")&lt;&gt;0,"",'Base de données'!$B1398),""))</f>
        <v/>
      </c>
      <c r="M1398" s="39" t="str">
        <f>IF(M$1&gt;$AE$1,"-",IFERROR(IF(DATEDIF('Base de données'!$A1398,M$1,"d")&lt;&gt;0,"",'Base de données'!$B1398),""))</f>
        <v/>
      </c>
      <c r="N1398" s="39" t="str">
        <f>IF(N$1&gt;$AE$1,"-",IFERROR(IF(DATEDIF('Base de données'!$A1398,N$1,"d")&lt;&gt;0,"",'Base de données'!$B1398),""))</f>
        <v/>
      </c>
      <c r="O1398" s="39" t="str">
        <f>IF(O$1&gt;$AE$1,"-",IFERROR(IF(DATEDIF('Base de données'!$A1398,O$1,"d")&lt;&gt;0,"",'Base de données'!$B1398),""))</f>
        <v>6AXKM</v>
      </c>
      <c r="P1398" s="39" t="str">
        <f>IF(P$1&gt;$AE$1,"-",IFERROR(IF(DATEDIF('Base de données'!$A1398,P$1,"d")&lt;&gt;0,"",'Base de données'!$B1398),""))</f>
        <v/>
      </c>
      <c r="Q1398" s="39" t="str">
        <f>IF(Q$1&gt;$AE$1,"-",IFERROR(IF(DATEDIF('Base de données'!$A1398,Q$1,"d")&lt;&gt;0,"",'Base de données'!$B1398),""))</f>
        <v/>
      </c>
      <c r="R1398" s="39" t="str">
        <f>IF(R$1&gt;$AE$1,"-",IFERROR(IF(DATEDIF('Base de données'!$A1398,R$1,"d")&lt;&gt;0,"",'Base de données'!$B1398),""))</f>
        <v/>
      </c>
      <c r="S1398" s="39" t="str">
        <f>IF(S$1&gt;$AE$1,"-",IFERROR(IF(DATEDIF('Base de données'!$A1398,S$1,"d")&lt;&gt;0,"",'Base de données'!$B1398),""))</f>
        <v/>
      </c>
      <c r="T1398" s="39" t="str">
        <f>IF(T$1&gt;$AE$1,"-",IFERROR(IF(DATEDIF('Base de données'!$A1398,T$1,"d")&lt;&gt;0,"",'Base de données'!$B1398),""))</f>
        <v/>
      </c>
      <c r="U1398" s="39" t="str">
        <f>IF(U$1&gt;$AE$1,"-",IFERROR(IF(DATEDIF('Base de données'!$A1398,U$1,"d")&lt;&gt;0,"",'Base de données'!$B1398),""))</f>
        <v/>
      </c>
      <c r="V1398" s="39" t="str">
        <f>IF(V$1&gt;$AE$1,"-",IFERROR(IF(DATEDIF('Base de données'!$A1398,V$1,"d")&lt;&gt;0,"",'Base de données'!$B1398),""))</f>
        <v/>
      </c>
      <c r="W1398" s="34"/>
      <c r="X1398" s="30" t="str">
        <f>'Base de données'!$C1398&amp;" "&amp;'Base de données'!$D1398</f>
        <v>Barbier Adrienne</v>
      </c>
      <c r="Y1398" s="31">
        <f>COUNTIF('Base de données'!$B:$B,'Base de données'!$B1398)</f>
        <v>9</v>
      </c>
      <c r="AA1398" s="87" cm="1">
        <f t="array" aca="1" ref="AA1398" ca="1">INDIRECT("'Base de données'!A" &amp; ROW(Y1398))</f>
        <v>45778</v>
      </c>
      <c r="AB1398" s="51" t="str" cm="1">
        <f t="array" aca="1" ref="AB1398" ca="1">INDIRECT("'Base de données'!B" &amp; ROW(Z1398))</f>
        <v>6AXKM</v>
      </c>
    </row>
    <row r="1399" spans="1:28" x14ac:dyDescent="0.3">
      <c r="A1399" s="41" t="str">
        <f ca="1">IF(IF(AND($B1399&lt;&gt;"-",$B1399=$E1399),"Entrée et sortie","-")="Entrée et sortie",'Base de données'!$B1399,"-")</f>
        <v>-</v>
      </c>
      <c r="B1399" s="41" t="str">
        <f t="shared" ca="1" si="87"/>
        <v>-</v>
      </c>
      <c r="C1399" s="41" t="str">
        <f t="shared" ca="1" si="88"/>
        <v>-</v>
      </c>
      <c r="D1399" s="41" t="str">
        <f>IF($F1399="sortie en cours d'année",'Base de données'!$B1399,"-")</f>
        <v>-</v>
      </c>
      <c r="E1399" s="41" t="str">
        <f>IF($H1399="entrée en cours d'année",'Base de données'!$B1399,"-")</f>
        <v>LPD99</v>
      </c>
      <c r="F1399" s="37" t="str">
        <f t="shared" si="85"/>
        <v/>
      </c>
      <c r="G1399" s="37" t="str">
        <f>IF($J1399="mouvement",_xlfn.XLOOKUP('Base de données'!$B1399,$V:$V,$V:$V,0),"")</f>
        <v>LPD99</v>
      </c>
      <c r="H1399" s="37" t="str">
        <f t="shared" si="86"/>
        <v>entrée en cours d'année</v>
      </c>
      <c r="I1399" s="37">
        <f>IF($J1399="mouvement",_xlfn.XLOOKUP('Base de données'!$B1399,$K:$K,$K:$K,0),"")</f>
        <v>0</v>
      </c>
      <c r="J1399" s="38" t="str">
        <f>IF(AND(Y1399&lt;&gt;MAX(Y:Y),COUNTIF(K1399:V1399,'Base de données'!$B1399)&gt;0),"mouvement","")</f>
        <v>mouvement</v>
      </c>
      <c r="K1399" s="39" t="str">
        <f>IF(K$1&gt;$AE$1,"-",IFERROR(IF(DATEDIF('Base de données'!$A1399,K$1,"d")&lt;&gt;0,"",'Base de données'!$B1399),""))</f>
        <v/>
      </c>
      <c r="L1399" s="39" t="str">
        <f>IF(L$1&gt;$AE$1,"-",IFERROR(IF(DATEDIF('Base de données'!$A1399,L$1,"d")&lt;&gt;0,"",'Base de données'!$B1399),""))</f>
        <v/>
      </c>
      <c r="M1399" s="39" t="str">
        <f>IF(M$1&gt;$AE$1,"-",IFERROR(IF(DATEDIF('Base de données'!$A1399,M$1,"d")&lt;&gt;0,"",'Base de données'!$B1399),""))</f>
        <v/>
      </c>
      <c r="N1399" s="39" t="str">
        <f>IF(N$1&gt;$AE$1,"-",IFERROR(IF(DATEDIF('Base de données'!$A1399,N$1,"d")&lt;&gt;0,"",'Base de données'!$B1399),""))</f>
        <v/>
      </c>
      <c r="O1399" s="39" t="str">
        <f>IF(O$1&gt;$AE$1,"-",IFERROR(IF(DATEDIF('Base de données'!$A1399,O$1,"d")&lt;&gt;0,"",'Base de données'!$B1399),""))</f>
        <v>LPD99</v>
      </c>
      <c r="P1399" s="39" t="str">
        <f>IF(P$1&gt;$AE$1,"-",IFERROR(IF(DATEDIF('Base de données'!$A1399,P$1,"d")&lt;&gt;0,"",'Base de données'!$B1399),""))</f>
        <v/>
      </c>
      <c r="Q1399" s="39" t="str">
        <f>IF(Q$1&gt;$AE$1,"-",IFERROR(IF(DATEDIF('Base de données'!$A1399,Q$1,"d")&lt;&gt;0,"",'Base de données'!$B1399),""))</f>
        <v/>
      </c>
      <c r="R1399" s="39" t="str">
        <f>IF(R$1&gt;$AE$1,"-",IFERROR(IF(DATEDIF('Base de données'!$A1399,R$1,"d")&lt;&gt;0,"",'Base de données'!$B1399),""))</f>
        <v/>
      </c>
      <c r="S1399" s="39" t="str">
        <f>IF(S$1&gt;$AE$1,"-",IFERROR(IF(DATEDIF('Base de données'!$A1399,S$1,"d")&lt;&gt;0,"",'Base de données'!$B1399),""))</f>
        <v/>
      </c>
      <c r="T1399" s="39" t="str">
        <f>IF(T$1&gt;$AE$1,"-",IFERROR(IF(DATEDIF('Base de données'!$A1399,T$1,"d")&lt;&gt;0,"",'Base de données'!$B1399),""))</f>
        <v/>
      </c>
      <c r="U1399" s="39" t="str">
        <f>IF(U$1&gt;$AE$1,"-",IFERROR(IF(DATEDIF('Base de données'!$A1399,U$1,"d")&lt;&gt;0,"",'Base de données'!$B1399),""))</f>
        <v/>
      </c>
      <c r="V1399" s="39" t="str">
        <f>IF(V$1&gt;$AE$1,"-",IFERROR(IF(DATEDIF('Base de données'!$A1399,V$1,"d")&lt;&gt;0,"",'Base de données'!$B1399),""))</f>
        <v/>
      </c>
      <c r="W1399" s="34"/>
      <c r="X1399" s="30" t="str">
        <f>'Base de données'!$C1399&amp;" "&amp;'Base de données'!$D1399</f>
        <v>Lelièvre Sabine</v>
      </c>
      <c r="Y1399" s="31">
        <f>COUNTIF('Base de données'!$B:$B,'Base de données'!$B1399)</f>
        <v>8</v>
      </c>
      <c r="AA1399" s="87" cm="1">
        <f t="array" aca="1" ref="AA1399" ca="1">INDIRECT("'Base de données'!A" &amp; ROW(Y1399))</f>
        <v>45778</v>
      </c>
      <c r="AB1399" s="51" t="str" cm="1">
        <f t="array" aca="1" ref="AB1399" ca="1">INDIRECT("'Base de données'!B" &amp; ROW(Z1399))</f>
        <v>LPD99</v>
      </c>
    </row>
    <row r="1400" spans="1:28" x14ac:dyDescent="0.3">
      <c r="A1400" s="41" t="str">
        <f ca="1">IF(IF(AND($B1400&lt;&gt;"-",$B1400=$E1400),"Entrée et sortie","-")="Entrée et sortie",'Base de données'!$B1400,"-")</f>
        <v>-</v>
      </c>
      <c r="B1400" s="41" t="str">
        <f t="shared" ca="1" si="87"/>
        <v>-</v>
      </c>
      <c r="C1400" s="41" t="str">
        <f t="shared" ca="1" si="88"/>
        <v>-</v>
      </c>
      <c r="D1400" s="41" t="str">
        <f>IF($F1400="sortie en cours d'année",'Base de données'!$B1400,"-")</f>
        <v>-</v>
      </c>
      <c r="E1400" s="41" t="str">
        <f>IF($H1400="entrée en cours d'année",'Base de données'!$B1400,"-")</f>
        <v>16RLH</v>
      </c>
      <c r="F1400" s="37" t="str">
        <f t="shared" si="85"/>
        <v/>
      </c>
      <c r="G1400" s="37" t="str">
        <f>IF($J1400="mouvement",_xlfn.XLOOKUP('Base de données'!$B1400,$V:$V,$V:$V,0),"")</f>
        <v>16RLH</v>
      </c>
      <c r="H1400" s="37" t="str">
        <f t="shared" si="86"/>
        <v>entrée en cours d'année</v>
      </c>
      <c r="I1400" s="37">
        <f>IF($J1400="mouvement",_xlfn.XLOOKUP('Base de données'!$B1400,$K:$K,$K:$K,0),"")</f>
        <v>0</v>
      </c>
      <c r="J1400" s="38" t="str">
        <f>IF(AND(Y1400&lt;&gt;MAX(Y:Y),COUNTIF(K1400:V1400,'Base de données'!$B1400)&gt;0),"mouvement","")</f>
        <v>mouvement</v>
      </c>
      <c r="K1400" s="39" t="str">
        <f>IF(K$1&gt;$AE$1,"-",IFERROR(IF(DATEDIF('Base de données'!$A1400,K$1,"d")&lt;&gt;0,"",'Base de données'!$B1400),""))</f>
        <v/>
      </c>
      <c r="L1400" s="39" t="str">
        <f>IF(L$1&gt;$AE$1,"-",IFERROR(IF(DATEDIF('Base de données'!$A1400,L$1,"d")&lt;&gt;0,"",'Base de données'!$B1400),""))</f>
        <v/>
      </c>
      <c r="M1400" s="39" t="str">
        <f>IF(M$1&gt;$AE$1,"-",IFERROR(IF(DATEDIF('Base de données'!$A1400,M$1,"d")&lt;&gt;0,"",'Base de données'!$B1400),""))</f>
        <v/>
      </c>
      <c r="N1400" s="39" t="str">
        <f>IF(N$1&gt;$AE$1,"-",IFERROR(IF(DATEDIF('Base de données'!$A1400,N$1,"d")&lt;&gt;0,"",'Base de données'!$B1400),""))</f>
        <v/>
      </c>
      <c r="O1400" s="39" t="str">
        <f>IF(O$1&gt;$AE$1,"-",IFERROR(IF(DATEDIF('Base de données'!$A1400,O$1,"d")&lt;&gt;0,"",'Base de données'!$B1400),""))</f>
        <v>16RLH</v>
      </c>
      <c r="P1400" s="39" t="str">
        <f>IF(P$1&gt;$AE$1,"-",IFERROR(IF(DATEDIF('Base de données'!$A1400,P$1,"d")&lt;&gt;0,"",'Base de données'!$B1400),""))</f>
        <v/>
      </c>
      <c r="Q1400" s="39" t="str">
        <f>IF(Q$1&gt;$AE$1,"-",IFERROR(IF(DATEDIF('Base de données'!$A1400,Q$1,"d")&lt;&gt;0,"",'Base de données'!$B1400),""))</f>
        <v/>
      </c>
      <c r="R1400" s="39" t="str">
        <f>IF(R$1&gt;$AE$1,"-",IFERROR(IF(DATEDIF('Base de données'!$A1400,R$1,"d")&lt;&gt;0,"",'Base de données'!$B1400),""))</f>
        <v/>
      </c>
      <c r="S1400" s="39" t="str">
        <f>IF(S$1&gt;$AE$1,"-",IFERROR(IF(DATEDIF('Base de données'!$A1400,S$1,"d")&lt;&gt;0,"",'Base de données'!$B1400),""))</f>
        <v/>
      </c>
      <c r="T1400" s="39" t="str">
        <f>IF(T$1&gt;$AE$1,"-",IFERROR(IF(DATEDIF('Base de données'!$A1400,T$1,"d")&lt;&gt;0,"",'Base de données'!$B1400),""))</f>
        <v/>
      </c>
      <c r="U1400" s="39" t="str">
        <f>IF(U$1&gt;$AE$1,"-",IFERROR(IF(DATEDIF('Base de données'!$A1400,U$1,"d")&lt;&gt;0,"",'Base de données'!$B1400),""))</f>
        <v/>
      </c>
      <c r="V1400" s="39" t="str">
        <f>IF(V$1&gt;$AE$1,"-",IFERROR(IF(DATEDIF('Base de données'!$A1400,V$1,"d")&lt;&gt;0,"",'Base de données'!$B1400),""))</f>
        <v/>
      </c>
      <c r="W1400" s="34"/>
      <c r="X1400" s="30" t="str">
        <f>'Base de données'!$C1400&amp;" "&amp;'Base de données'!$D1400</f>
        <v>Cordier Colette</v>
      </c>
      <c r="Y1400" s="31">
        <f>COUNTIF('Base de données'!$B:$B,'Base de données'!$B1400)</f>
        <v>8</v>
      </c>
      <c r="AA1400" s="87" cm="1">
        <f t="array" aca="1" ref="AA1400" ca="1">INDIRECT("'Base de données'!A" &amp; ROW(Y1400))</f>
        <v>45778</v>
      </c>
      <c r="AB1400" s="51" t="str" cm="1">
        <f t="array" aca="1" ref="AB1400" ca="1">INDIRECT("'Base de données'!B" &amp; ROW(Z1400))</f>
        <v>16RLH</v>
      </c>
    </row>
    <row r="1401" spans="1:28" x14ac:dyDescent="0.3">
      <c r="A1401" s="41" t="str">
        <f ca="1">IF(IF(AND($B1401&lt;&gt;"-",$B1401=$E1401),"Entrée et sortie","-")="Entrée et sortie",'Base de données'!$B1401,"-")</f>
        <v>-</v>
      </c>
      <c r="B1401" s="41" t="str">
        <f t="shared" ca="1" si="87"/>
        <v>-</v>
      </c>
      <c r="C1401" s="41" t="str">
        <f t="shared" ca="1" si="88"/>
        <v>-</v>
      </c>
      <c r="D1401" s="41" t="str">
        <f>IF($F1401="sortie en cours d'année",'Base de données'!$B1401,"-")</f>
        <v>-</v>
      </c>
      <c r="E1401" s="41" t="str">
        <f>IF($H1401="entrée en cours d'année",'Base de données'!$B1401,"-")</f>
        <v>3VWAZ</v>
      </c>
      <c r="F1401" s="37" t="str">
        <f t="shared" si="85"/>
        <v/>
      </c>
      <c r="G1401" s="37" t="str">
        <f>IF($J1401="mouvement",_xlfn.XLOOKUP('Base de données'!$B1401,$V:$V,$V:$V,0),"")</f>
        <v>3VWAZ</v>
      </c>
      <c r="H1401" s="37" t="str">
        <f t="shared" si="86"/>
        <v>entrée en cours d'année</v>
      </c>
      <c r="I1401" s="37">
        <f>IF($J1401="mouvement",_xlfn.XLOOKUP('Base de données'!$B1401,$K:$K,$K:$K,0),"")</f>
        <v>0</v>
      </c>
      <c r="J1401" s="38" t="str">
        <f>IF(AND(Y1401&lt;&gt;MAX(Y:Y),COUNTIF(K1401:V1401,'Base de données'!$B1401)&gt;0),"mouvement","")</f>
        <v>mouvement</v>
      </c>
      <c r="K1401" s="39" t="str">
        <f>IF(K$1&gt;$AE$1,"-",IFERROR(IF(DATEDIF('Base de données'!$A1401,K$1,"d")&lt;&gt;0,"",'Base de données'!$B1401),""))</f>
        <v/>
      </c>
      <c r="L1401" s="39" t="str">
        <f>IF(L$1&gt;$AE$1,"-",IFERROR(IF(DATEDIF('Base de données'!$A1401,L$1,"d")&lt;&gt;0,"",'Base de données'!$B1401),""))</f>
        <v/>
      </c>
      <c r="M1401" s="39" t="str">
        <f>IF(M$1&gt;$AE$1,"-",IFERROR(IF(DATEDIF('Base de données'!$A1401,M$1,"d")&lt;&gt;0,"",'Base de données'!$B1401),""))</f>
        <v/>
      </c>
      <c r="N1401" s="39" t="str">
        <f>IF(N$1&gt;$AE$1,"-",IFERROR(IF(DATEDIF('Base de données'!$A1401,N$1,"d")&lt;&gt;0,"",'Base de données'!$B1401),""))</f>
        <v/>
      </c>
      <c r="O1401" s="39" t="str">
        <f>IF(O$1&gt;$AE$1,"-",IFERROR(IF(DATEDIF('Base de données'!$A1401,O$1,"d")&lt;&gt;0,"",'Base de données'!$B1401),""))</f>
        <v>3VWAZ</v>
      </c>
      <c r="P1401" s="39" t="str">
        <f>IF(P$1&gt;$AE$1,"-",IFERROR(IF(DATEDIF('Base de données'!$A1401,P$1,"d")&lt;&gt;0,"",'Base de données'!$B1401),""))</f>
        <v/>
      </c>
      <c r="Q1401" s="39" t="str">
        <f>IF(Q$1&gt;$AE$1,"-",IFERROR(IF(DATEDIF('Base de données'!$A1401,Q$1,"d")&lt;&gt;0,"",'Base de données'!$B1401),""))</f>
        <v/>
      </c>
      <c r="R1401" s="39" t="str">
        <f>IF(R$1&gt;$AE$1,"-",IFERROR(IF(DATEDIF('Base de données'!$A1401,R$1,"d")&lt;&gt;0,"",'Base de données'!$B1401),""))</f>
        <v/>
      </c>
      <c r="S1401" s="39" t="str">
        <f>IF(S$1&gt;$AE$1,"-",IFERROR(IF(DATEDIF('Base de données'!$A1401,S$1,"d")&lt;&gt;0,"",'Base de données'!$B1401),""))</f>
        <v/>
      </c>
      <c r="T1401" s="39" t="str">
        <f>IF(T$1&gt;$AE$1,"-",IFERROR(IF(DATEDIF('Base de données'!$A1401,T$1,"d")&lt;&gt;0,"",'Base de données'!$B1401),""))</f>
        <v/>
      </c>
      <c r="U1401" s="39" t="str">
        <f>IF(U$1&gt;$AE$1,"-",IFERROR(IF(DATEDIF('Base de données'!$A1401,U$1,"d")&lt;&gt;0,"",'Base de données'!$B1401),""))</f>
        <v/>
      </c>
      <c r="V1401" s="39" t="str">
        <f>IF(V$1&gt;$AE$1,"-",IFERROR(IF(DATEDIF('Base de données'!$A1401,V$1,"d")&lt;&gt;0,"",'Base de données'!$B1401),""))</f>
        <v/>
      </c>
      <c r="W1401" s="34"/>
      <c r="X1401" s="30" t="str">
        <f>'Base de données'!$C1401&amp;" "&amp;'Base de données'!$D1401</f>
        <v>Pascal Charles</v>
      </c>
      <c r="Y1401" s="31">
        <f>COUNTIF('Base de données'!$B:$B,'Base de données'!$B1401)</f>
        <v>8</v>
      </c>
      <c r="AA1401" s="87" cm="1">
        <f t="array" aca="1" ref="AA1401" ca="1">INDIRECT("'Base de données'!A" &amp; ROW(Y1401))</f>
        <v>45778</v>
      </c>
      <c r="AB1401" s="51" t="str" cm="1">
        <f t="array" aca="1" ref="AB1401" ca="1">INDIRECT("'Base de données'!B" &amp; ROW(Z1401))</f>
        <v>3VWAZ</v>
      </c>
    </row>
    <row r="1402" spans="1:28" x14ac:dyDescent="0.3">
      <c r="A1402" s="41" t="str">
        <f ca="1">IF(IF(AND($B1402&lt;&gt;"-",$B1402=$E1402),"Entrée et sortie","-")="Entrée et sortie",'Base de données'!$B1402,"-")</f>
        <v>3WN6C</v>
      </c>
      <c r="B1402" s="41" t="str">
        <f t="shared" ca="1" si="87"/>
        <v>3WN6C</v>
      </c>
      <c r="C1402" s="41" t="str">
        <f t="shared" ca="1" si="88"/>
        <v>3WN6C</v>
      </c>
      <c r="D1402" s="41" t="str">
        <f>IF($F1402="sortie en cours d'année",'Base de données'!$B1402,"-")</f>
        <v>3WN6C</v>
      </c>
      <c r="E1402" s="41" t="str">
        <f>IF($H1402="entrée en cours d'année",'Base de données'!$B1402,"-")</f>
        <v>3WN6C</v>
      </c>
      <c r="F1402" s="37" t="str">
        <f t="shared" si="85"/>
        <v>sortie en cours d'année</v>
      </c>
      <c r="G1402" s="37">
        <f>IF($J1402="mouvement",_xlfn.XLOOKUP('Base de données'!$B1402,$V:$V,$V:$V,0),"")</f>
        <v>0</v>
      </c>
      <c r="H1402" s="37" t="str">
        <f t="shared" si="86"/>
        <v>entrée en cours d'année</v>
      </c>
      <c r="I1402" s="37">
        <f>IF($J1402="mouvement",_xlfn.XLOOKUP('Base de données'!$B1402,$K:$K,$K:$K,0),"")</f>
        <v>0</v>
      </c>
      <c r="J1402" s="38" t="str">
        <f>IF(AND(Y1402&lt;&gt;MAX(Y:Y),COUNTIF(K1402:V1402,'Base de données'!$B1402)&gt;0),"mouvement","")</f>
        <v>mouvement</v>
      </c>
      <c r="K1402" s="39" t="str">
        <f>IF(K$1&gt;$AE$1,"-",IFERROR(IF(DATEDIF('Base de données'!$A1402,K$1,"d")&lt;&gt;0,"",'Base de données'!$B1402),""))</f>
        <v/>
      </c>
      <c r="L1402" s="39" t="str">
        <f>IF(L$1&gt;$AE$1,"-",IFERROR(IF(DATEDIF('Base de données'!$A1402,L$1,"d")&lt;&gt;0,"",'Base de données'!$B1402),""))</f>
        <v/>
      </c>
      <c r="M1402" s="39" t="str">
        <f>IF(M$1&gt;$AE$1,"-",IFERROR(IF(DATEDIF('Base de données'!$A1402,M$1,"d")&lt;&gt;0,"",'Base de données'!$B1402),""))</f>
        <v/>
      </c>
      <c r="N1402" s="39" t="str">
        <f>IF(N$1&gt;$AE$1,"-",IFERROR(IF(DATEDIF('Base de données'!$A1402,N$1,"d")&lt;&gt;0,"",'Base de données'!$B1402),""))</f>
        <v/>
      </c>
      <c r="O1402" s="39" t="str">
        <f>IF(O$1&gt;$AE$1,"-",IFERROR(IF(DATEDIF('Base de données'!$A1402,O$1,"d")&lt;&gt;0,"",'Base de données'!$B1402),""))</f>
        <v>3WN6C</v>
      </c>
      <c r="P1402" s="39" t="str">
        <f>IF(P$1&gt;$AE$1,"-",IFERROR(IF(DATEDIF('Base de données'!$A1402,P$1,"d")&lt;&gt;0,"",'Base de données'!$B1402),""))</f>
        <v/>
      </c>
      <c r="Q1402" s="39" t="str">
        <f>IF(Q$1&gt;$AE$1,"-",IFERROR(IF(DATEDIF('Base de données'!$A1402,Q$1,"d")&lt;&gt;0,"",'Base de données'!$B1402),""))</f>
        <v/>
      </c>
      <c r="R1402" s="39" t="str">
        <f>IF(R$1&gt;$AE$1,"-",IFERROR(IF(DATEDIF('Base de données'!$A1402,R$1,"d")&lt;&gt;0,"",'Base de données'!$B1402),""))</f>
        <v/>
      </c>
      <c r="S1402" s="39" t="str">
        <f>IF(S$1&gt;$AE$1,"-",IFERROR(IF(DATEDIF('Base de données'!$A1402,S$1,"d")&lt;&gt;0,"",'Base de données'!$B1402),""))</f>
        <v/>
      </c>
      <c r="T1402" s="39" t="str">
        <f>IF(T$1&gt;$AE$1,"-",IFERROR(IF(DATEDIF('Base de données'!$A1402,T$1,"d")&lt;&gt;0,"",'Base de données'!$B1402),""))</f>
        <v/>
      </c>
      <c r="U1402" s="39" t="str">
        <f>IF(U$1&gt;$AE$1,"-",IFERROR(IF(DATEDIF('Base de données'!$A1402,U$1,"d")&lt;&gt;0,"",'Base de données'!$B1402),""))</f>
        <v/>
      </c>
      <c r="V1402" s="39" t="str">
        <f>IF(V$1&gt;$AE$1,"-",IFERROR(IF(DATEDIF('Base de données'!$A1402,V$1,"d")&lt;&gt;0,"",'Base de données'!$B1402),""))</f>
        <v/>
      </c>
      <c r="W1402" s="34"/>
      <c r="X1402" s="30" t="str">
        <f>'Base de données'!$C1402&amp;" "&amp;'Base de données'!$D1402</f>
        <v>Delorme Marc</v>
      </c>
      <c r="Y1402" s="31">
        <f>COUNTIF('Base de données'!$B:$B,'Base de données'!$B1402)</f>
        <v>1</v>
      </c>
      <c r="AA1402" s="87" cm="1">
        <f t="array" aca="1" ref="AA1402" ca="1">INDIRECT("'Base de données'!A" &amp; ROW(Y1402))</f>
        <v>45778</v>
      </c>
      <c r="AB1402" s="51" t="str" cm="1">
        <f t="array" aca="1" ref="AB1402" ca="1">INDIRECT("'Base de données'!B" &amp; ROW(Z1402))</f>
        <v>3WN6C</v>
      </c>
    </row>
    <row r="1403" spans="1:28" x14ac:dyDescent="0.3">
      <c r="A1403" s="41" t="str">
        <f ca="1">IF(IF(AND($B1403&lt;&gt;"-",$B1403=$E1403),"Entrée et sortie","-")="Entrée et sortie",'Base de données'!$B1403,"-")</f>
        <v>-</v>
      </c>
      <c r="B1403" s="41" t="str">
        <f t="shared" ca="1" si="87"/>
        <v>-</v>
      </c>
      <c r="C1403" s="41" t="str">
        <f t="shared" ca="1" si="88"/>
        <v>-</v>
      </c>
      <c r="D1403" s="41" t="str">
        <f>IF($F1403="sortie en cours d'année",'Base de données'!$B1403,"-")</f>
        <v>-</v>
      </c>
      <c r="E1403" s="41" t="str">
        <f>IF($H1403="entrée en cours d'année",'Base de données'!$B1403,"-")</f>
        <v>66LEO</v>
      </c>
      <c r="F1403" s="37" t="str">
        <f t="shared" si="85"/>
        <v/>
      </c>
      <c r="G1403" s="37" t="str">
        <f>IF($J1403="mouvement",_xlfn.XLOOKUP('Base de données'!$B1403,$V:$V,$V:$V,0),"")</f>
        <v>66LEO</v>
      </c>
      <c r="H1403" s="37" t="str">
        <f t="shared" si="86"/>
        <v>entrée en cours d'année</v>
      </c>
      <c r="I1403" s="37">
        <f>IF($J1403="mouvement",_xlfn.XLOOKUP('Base de données'!$B1403,$K:$K,$K:$K,0),"")</f>
        <v>0</v>
      </c>
      <c r="J1403" s="38" t="str">
        <f>IF(AND(Y1403&lt;&gt;MAX(Y:Y),COUNTIF(K1403:V1403,'Base de données'!$B1403)&gt;0),"mouvement","")</f>
        <v>mouvement</v>
      </c>
      <c r="K1403" s="39" t="str">
        <f>IF(K$1&gt;$AE$1,"-",IFERROR(IF(DATEDIF('Base de données'!$A1403,K$1,"d")&lt;&gt;0,"",'Base de données'!$B1403),""))</f>
        <v/>
      </c>
      <c r="L1403" s="39" t="str">
        <f>IF(L$1&gt;$AE$1,"-",IFERROR(IF(DATEDIF('Base de données'!$A1403,L$1,"d")&lt;&gt;0,"",'Base de données'!$B1403),""))</f>
        <v/>
      </c>
      <c r="M1403" s="39" t="str">
        <f>IF(M$1&gt;$AE$1,"-",IFERROR(IF(DATEDIF('Base de données'!$A1403,M$1,"d")&lt;&gt;0,"",'Base de données'!$B1403),""))</f>
        <v/>
      </c>
      <c r="N1403" s="39" t="str">
        <f>IF(N$1&gt;$AE$1,"-",IFERROR(IF(DATEDIF('Base de données'!$A1403,N$1,"d")&lt;&gt;0,"",'Base de données'!$B1403),""))</f>
        <v/>
      </c>
      <c r="O1403" s="39" t="str">
        <f>IF(O$1&gt;$AE$1,"-",IFERROR(IF(DATEDIF('Base de données'!$A1403,O$1,"d")&lt;&gt;0,"",'Base de données'!$B1403),""))</f>
        <v>66LEO</v>
      </c>
      <c r="P1403" s="39" t="str">
        <f>IF(P$1&gt;$AE$1,"-",IFERROR(IF(DATEDIF('Base de données'!$A1403,P$1,"d")&lt;&gt;0,"",'Base de données'!$B1403),""))</f>
        <v/>
      </c>
      <c r="Q1403" s="39" t="str">
        <f>IF(Q$1&gt;$AE$1,"-",IFERROR(IF(DATEDIF('Base de données'!$A1403,Q$1,"d")&lt;&gt;0,"",'Base de données'!$B1403),""))</f>
        <v/>
      </c>
      <c r="R1403" s="39" t="str">
        <f>IF(R$1&gt;$AE$1,"-",IFERROR(IF(DATEDIF('Base de données'!$A1403,R$1,"d")&lt;&gt;0,"",'Base de données'!$B1403),""))</f>
        <v/>
      </c>
      <c r="S1403" s="39" t="str">
        <f>IF(S$1&gt;$AE$1,"-",IFERROR(IF(DATEDIF('Base de données'!$A1403,S$1,"d")&lt;&gt;0,"",'Base de données'!$B1403),""))</f>
        <v/>
      </c>
      <c r="T1403" s="39" t="str">
        <f>IF(T$1&gt;$AE$1,"-",IFERROR(IF(DATEDIF('Base de données'!$A1403,T$1,"d")&lt;&gt;0,"",'Base de données'!$B1403),""))</f>
        <v/>
      </c>
      <c r="U1403" s="39" t="str">
        <f>IF(U$1&gt;$AE$1,"-",IFERROR(IF(DATEDIF('Base de données'!$A1403,U$1,"d")&lt;&gt;0,"",'Base de données'!$B1403),""))</f>
        <v/>
      </c>
      <c r="V1403" s="39" t="str">
        <f>IF(V$1&gt;$AE$1,"-",IFERROR(IF(DATEDIF('Base de données'!$A1403,V$1,"d")&lt;&gt;0,"",'Base de données'!$B1403),""))</f>
        <v/>
      </c>
      <c r="W1403" s="34"/>
      <c r="X1403" s="30" t="str">
        <f>'Base de données'!$C1403&amp;" "&amp;'Base de données'!$D1403</f>
        <v>Arnaud Cécile</v>
      </c>
      <c r="Y1403" s="31">
        <f>COUNTIF('Base de données'!$B:$B,'Base de données'!$B1403)</f>
        <v>8</v>
      </c>
      <c r="AA1403" s="87" cm="1">
        <f t="array" aca="1" ref="AA1403" ca="1">INDIRECT("'Base de données'!A" &amp; ROW(Y1403))</f>
        <v>45778</v>
      </c>
      <c r="AB1403" s="51" t="str" cm="1">
        <f t="array" aca="1" ref="AB1403" ca="1">INDIRECT("'Base de données'!B" &amp; ROW(Z1403))</f>
        <v>66LEO</v>
      </c>
    </row>
    <row r="1404" spans="1:28" x14ac:dyDescent="0.3">
      <c r="A1404" s="41" t="str">
        <f ca="1">IF(IF(AND($B1404&lt;&gt;"-",$B1404=$E1404),"Entrée et sortie","-")="Entrée et sortie",'Base de données'!$B1404,"-")</f>
        <v>-</v>
      </c>
      <c r="B1404" s="41" t="str">
        <f t="shared" ca="1" si="87"/>
        <v>-</v>
      </c>
      <c r="C1404" s="41" t="str">
        <f t="shared" ca="1" si="88"/>
        <v>-</v>
      </c>
      <c r="D1404" s="41" t="str">
        <f>IF($F1404="sortie en cours d'année",'Base de données'!$B1404,"-")</f>
        <v>-</v>
      </c>
      <c r="E1404" s="41" t="str">
        <f>IF($H1404="entrée en cours d'année",'Base de données'!$B1404,"-")</f>
        <v>1AMM3</v>
      </c>
      <c r="F1404" s="37" t="str">
        <f t="shared" si="85"/>
        <v/>
      </c>
      <c r="G1404" s="37" t="str">
        <f>IF($J1404="mouvement",_xlfn.XLOOKUP('Base de données'!$B1404,$V:$V,$V:$V,0),"")</f>
        <v>1AMM3</v>
      </c>
      <c r="H1404" s="37" t="str">
        <f t="shared" si="86"/>
        <v>entrée en cours d'année</v>
      </c>
      <c r="I1404" s="37">
        <f>IF($J1404="mouvement",_xlfn.XLOOKUP('Base de données'!$B1404,$K:$K,$K:$K,0),"")</f>
        <v>0</v>
      </c>
      <c r="J1404" s="38" t="str">
        <f>IF(AND(Y1404&lt;&gt;MAX(Y:Y),COUNTIF(K1404:V1404,'Base de données'!$B1404)&gt;0),"mouvement","")</f>
        <v>mouvement</v>
      </c>
      <c r="K1404" s="39" t="str">
        <f>IF(K$1&gt;$AE$1,"-",IFERROR(IF(DATEDIF('Base de données'!$A1404,K$1,"d")&lt;&gt;0,"",'Base de données'!$B1404),""))</f>
        <v/>
      </c>
      <c r="L1404" s="39" t="str">
        <f>IF(L$1&gt;$AE$1,"-",IFERROR(IF(DATEDIF('Base de données'!$A1404,L$1,"d")&lt;&gt;0,"",'Base de données'!$B1404),""))</f>
        <v/>
      </c>
      <c r="M1404" s="39" t="str">
        <f>IF(M$1&gt;$AE$1,"-",IFERROR(IF(DATEDIF('Base de données'!$A1404,M$1,"d")&lt;&gt;0,"",'Base de données'!$B1404),""))</f>
        <v/>
      </c>
      <c r="N1404" s="39" t="str">
        <f>IF(N$1&gt;$AE$1,"-",IFERROR(IF(DATEDIF('Base de données'!$A1404,N$1,"d")&lt;&gt;0,"",'Base de données'!$B1404),""))</f>
        <v/>
      </c>
      <c r="O1404" s="39" t="str">
        <f>IF(O$1&gt;$AE$1,"-",IFERROR(IF(DATEDIF('Base de données'!$A1404,O$1,"d")&lt;&gt;0,"",'Base de données'!$B1404),""))</f>
        <v>1AMM3</v>
      </c>
      <c r="P1404" s="39" t="str">
        <f>IF(P$1&gt;$AE$1,"-",IFERROR(IF(DATEDIF('Base de données'!$A1404,P$1,"d")&lt;&gt;0,"",'Base de données'!$B1404),""))</f>
        <v/>
      </c>
      <c r="Q1404" s="39" t="str">
        <f>IF(Q$1&gt;$AE$1,"-",IFERROR(IF(DATEDIF('Base de données'!$A1404,Q$1,"d")&lt;&gt;0,"",'Base de données'!$B1404),""))</f>
        <v/>
      </c>
      <c r="R1404" s="39" t="str">
        <f>IF(R$1&gt;$AE$1,"-",IFERROR(IF(DATEDIF('Base de données'!$A1404,R$1,"d")&lt;&gt;0,"",'Base de données'!$B1404),""))</f>
        <v/>
      </c>
      <c r="S1404" s="39" t="str">
        <f>IF(S$1&gt;$AE$1,"-",IFERROR(IF(DATEDIF('Base de données'!$A1404,S$1,"d")&lt;&gt;0,"",'Base de données'!$B1404),""))</f>
        <v/>
      </c>
      <c r="T1404" s="39" t="str">
        <f>IF(T$1&gt;$AE$1,"-",IFERROR(IF(DATEDIF('Base de données'!$A1404,T$1,"d")&lt;&gt;0,"",'Base de données'!$B1404),""))</f>
        <v/>
      </c>
      <c r="U1404" s="39" t="str">
        <f>IF(U$1&gt;$AE$1,"-",IFERROR(IF(DATEDIF('Base de données'!$A1404,U$1,"d")&lt;&gt;0,"",'Base de données'!$B1404),""))</f>
        <v/>
      </c>
      <c r="V1404" s="39" t="str">
        <f>IF(V$1&gt;$AE$1,"-",IFERROR(IF(DATEDIF('Base de données'!$A1404,V$1,"d")&lt;&gt;0,"",'Base de données'!$B1404),""))</f>
        <v/>
      </c>
      <c r="W1404" s="34"/>
      <c r="X1404" s="30" t="str">
        <f>'Base de données'!$C1404&amp;" "&amp;'Base de données'!$D1404</f>
        <v>Becker Jacques</v>
      </c>
      <c r="Y1404" s="31">
        <f>COUNTIF('Base de données'!$B:$B,'Base de données'!$B1404)</f>
        <v>8</v>
      </c>
      <c r="AA1404" s="87" cm="1">
        <f t="array" aca="1" ref="AA1404" ca="1">INDIRECT("'Base de données'!A" &amp; ROW(Y1404))</f>
        <v>45778</v>
      </c>
      <c r="AB1404" s="51" t="str" cm="1">
        <f t="array" aca="1" ref="AB1404" ca="1">INDIRECT("'Base de données'!B" &amp; ROW(Z1404))</f>
        <v>1AMM3</v>
      </c>
    </row>
    <row r="1405" spans="1:28" x14ac:dyDescent="0.3">
      <c r="A1405" s="41" t="str">
        <f ca="1">IF(IF(AND($B1405&lt;&gt;"-",$B1405=$E1405),"Entrée et sortie","-")="Entrée et sortie",'Base de données'!$B1405,"-")</f>
        <v>-</v>
      </c>
      <c r="B1405" s="41" t="str">
        <f t="shared" ca="1" si="87"/>
        <v>-</v>
      </c>
      <c r="C1405" s="41" t="str">
        <f t="shared" ca="1" si="88"/>
        <v>-</v>
      </c>
      <c r="D1405" s="41" t="str">
        <f>IF($F1405="sortie en cours d'année",'Base de données'!$B1405,"-")</f>
        <v>-</v>
      </c>
      <c r="E1405" s="41" t="str">
        <f>IF($H1405="entrée en cours d'année",'Base de données'!$B1405,"-")</f>
        <v>7A9T1</v>
      </c>
      <c r="F1405" s="37" t="str">
        <f t="shared" si="85"/>
        <v/>
      </c>
      <c r="G1405" s="37" t="str">
        <f>IF($J1405="mouvement",_xlfn.XLOOKUP('Base de données'!$B1405,$V:$V,$V:$V,0),"")</f>
        <v>7A9T1</v>
      </c>
      <c r="H1405" s="37" t="str">
        <f t="shared" si="86"/>
        <v>entrée en cours d'année</v>
      </c>
      <c r="I1405" s="37">
        <f>IF($J1405="mouvement",_xlfn.XLOOKUP('Base de données'!$B1405,$K:$K,$K:$K,0),"")</f>
        <v>0</v>
      </c>
      <c r="J1405" s="38" t="str">
        <f>IF(AND(Y1405&lt;&gt;MAX(Y:Y),COUNTIF(K1405:V1405,'Base de données'!$B1405)&gt;0),"mouvement","")</f>
        <v>mouvement</v>
      </c>
      <c r="K1405" s="39" t="str">
        <f>IF(K$1&gt;$AE$1,"-",IFERROR(IF(DATEDIF('Base de données'!$A1405,K$1,"d")&lt;&gt;0,"",'Base de données'!$B1405),""))</f>
        <v/>
      </c>
      <c r="L1405" s="39" t="str">
        <f>IF(L$1&gt;$AE$1,"-",IFERROR(IF(DATEDIF('Base de données'!$A1405,L$1,"d")&lt;&gt;0,"",'Base de données'!$B1405),""))</f>
        <v/>
      </c>
      <c r="M1405" s="39" t="str">
        <f>IF(M$1&gt;$AE$1,"-",IFERROR(IF(DATEDIF('Base de données'!$A1405,M$1,"d")&lt;&gt;0,"",'Base de données'!$B1405),""))</f>
        <v/>
      </c>
      <c r="N1405" s="39" t="str">
        <f>IF(N$1&gt;$AE$1,"-",IFERROR(IF(DATEDIF('Base de données'!$A1405,N$1,"d")&lt;&gt;0,"",'Base de données'!$B1405),""))</f>
        <v/>
      </c>
      <c r="O1405" s="39" t="str">
        <f>IF(O$1&gt;$AE$1,"-",IFERROR(IF(DATEDIF('Base de données'!$A1405,O$1,"d")&lt;&gt;0,"",'Base de données'!$B1405),""))</f>
        <v>7A9T1</v>
      </c>
      <c r="P1405" s="39" t="str">
        <f>IF(P$1&gt;$AE$1,"-",IFERROR(IF(DATEDIF('Base de données'!$A1405,P$1,"d")&lt;&gt;0,"",'Base de données'!$B1405),""))</f>
        <v/>
      </c>
      <c r="Q1405" s="39" t="str">
        <f>IF(Q$1&gt;$AE$1,"-",IFERROR(IF(DATEDIF('Base de données'!$A1405,Q$1,"d")&lt;&gt;0,"",'Base de données'!$B1405),""))</f>
        <v/>
      </c>
      <c r="R1405" s="39" t="str">
        <f>IF(R$1&gt;$AE$1,"-",IFERROR(IF(DATEDIF('Base de données'!$A1405,R$1,"d")&lt;&gt;0,"",'Base de données'!$B1405),""))</f>
        <v/>
      </c>
      <c r="S1405" s="39" t="str">
        <f>IF(S$1&gt;$AE$1,"-",IFERROR(IF(DATEDIF('Base de données'!$A1405,S$1,"d")&lt;&gt;0,"",'Base de données'!$B1405),""))</f>
        <v/>
      </c>
      <c r="T1405" s="39" t="str">
        <f>IF(T$1&gt;$AE$1,"-",IFERROR(IF(DATEDIF('Base de données'!$A1405,T$1,"d")&lt;&gt;0,"",'Base de données'!$B1405),""))</f>
        <v/>
      </c>
      <c r="U1405" s="39" t="str">
        <f>IF(U$1&gt;$AE$1,"-",IFERROR(IF(DATEDIF('Base de données'!$A1405,U$1,"d")&lt;&gt;0,"",'Base de données'!$B1405),""))</f>
        <v/>
      </c>
      <c r="V1405" s="39" t="str">
        <f>IF(V$1&gt;$AE$1,"-",IFERROR(IF(DATEDIF('Base de données'!$A1405,V$1,"d")&lt;&gt;0,"",'Base de données'!$B1405),""))</f>
        <v/>
      </c>
      <c r="W1405" s="34"/>
      <c r="X1405" s="30" t="str">
        <f>'Base de données'!$C1405&amp;" "&amp;'Base de données'!$D1405</f>
        <v>Fournier Marc</v>
      </c>
      <c r="Y1405" s="31">
        <f>COUNTIF('Base de données'!$B:$B,'Base de données'!$B1405)</f>
        <v>8</v>
      </c>
      <c r="AA1405" s="87" cm="1">
        <f t="array" aca="1" ref="AA1405" ca="1">INDIRECT("'Base de données'!A" &amp; ROW(Y1405))</f>
        <v>45778</v>
      </c>
      <c r="AB1405" s="51" t="str" cm="1">
        <f t="array" aca="1" ref="AB1405" ca="1">INDIRECT("'Base de données'!B" &amp; ROW(Z1405))</f>
        <v>7A9T1</v>
      </c>
    </row>
    <row r="1406" spans="1:28" x14ac:dyDescent="0.3">
      <c r="A1406" s="41" t="str">
        <f ca="1">IF(IF(AND($B1406&lt;&gt;"-",$B1406=$E1406),"Entrée et sortie","-")="Entrée et sortie",'Base de données'!$B1406,"-")</f>
        <v>-</v>
      </c>
      <c r="B1406" s="41" t="str">
        <f t="shared" ca="1" si="87"/>
        <v>-</v>
      </c>
      <c r="C1406" s="41" t="str">
        <f t="shared" ca="1" si="88"/>
        <v>-</v>
      </c>
      <c r="D1406" s="41" t="str">
        <f>IF($F1406="sortie en cours d'année",'Base de données'!$B1406,"-")</f>
        <v>-</v>
      </c>
      <c r="E1406" s="41" t="str">
        <f>IF($H1406="entrée en cours d'année",'Base de données'!$B1406,"-")</f>
        <v>-</v>
      </c>
      <c r="F1406" s="37" t="str">
        <f t="shared" si="85"/>
        <v/>
      </c>
      <c r="G1406" s="37" t="str">
        <f>IF($J1406="mouvement",_xlfn.XLOOKUP('Base de données'!$B1406,$V:$V,$V:$V,0),"")</f>
        <v/>
      </c>
      <c r="H1406" s="37" t="str">
        <f t="shared" si="86"/>
        <v/>
      </c>
      <c r="I1406" s="37" t="str">
        <f>IF($J1406="mouvement",_xlfn.XLOOKUP('Base de données'!$B1406,$K:$K,$K:$K,0),"")</f>
        <v/>
      </c>
      <c r="J1406" s="38" t="str">
        <f>IF(AND(Y1406&lt;&gt;MAX(Y:Y),COUNTIF(K1406:V1406,'Base de données'!$B1406)&gt;0),"mouvement","")</f>
        <v/>
      </c>
      <c r="K1406" s="39" t="str">
        <f>IF(K$1&gt;$AE$1,"-",IFERROR(IF(DATEDIF('Base de données'!$A1406,K$1,"d")&lt;&gt;0,"",'Base de données'!$B1406),""))</f>
        <v/>
      </c>
      <c r="L1406" s="39" t="str">
        <f>IF(L$1&gt;$AE$1,"-",IFERROR(IF(DATEDIF('Base de données'!$A1406,L$1,"d")&lt;&gt;0,"",'Base de données'!$B1406),""))</f>
        <v/>
      </c>
      <c r="M1406" s="39" t="str">
        <f>IF(M$1&gt;$AE$1,"-",IFERROR(IF(DATEDIF('Base de données'!$A1406,M$1,"d")&lt;&gt;0,"",'Base de données'!$B1406),""))</f>
        <v/>
      </c>
      <c r="N1406" s="39" t="str">
        <f>IF(N$1&gt;$AE$1,"-",IFERROR(IF(DATEDIF('Base de données'!$A1406,N$1,"d")&lt;&gt;0,"",'Base de données'!$B1406),""))</f>
        <v/>
      </c>
      <c r="O1406" s="39" t="str">
        <f>IF(O$1&gt;$AE$1,"-",IFERROR(IF(DATEDIF('Base de données'!$A1406,O$1,"d")&lt;&gt;0,"",'Base de données'!$B1406),""))</f>
        <v/>
      </c>
      <c r="P1406" s="39" t="str">
        <f>IF(P$1&gt;$AE$1,"-",IFERROR(IF(DATEDIF('Base de données'!$A1406,P$1,"d")&lt;&gt;0,"",'Base de données'!$B1406),""))</f>
        <v>GPNP7</v>
      </c>
      <c r="Q1406" s="39" t="str">
        <f>IF(Q$1&gt;$AE$1,"-",IFERROR(IF(DATEDIF('Base de données'!$A1406,Q$1,"d")&lt;&gt;0,"",'Base de données'!$B1406),""))</f>
        <v/>
      </c>
      <c r="R1406" s="39" t="str">
        <f>IF(R$1&gt;$AE$1,"-",IFERROR(IF(DATEDIF('Base de données'!$A1406,R$1,"d")&lt;&gt;0,"",'Base de données'!$B1406),""))</f>
        <v/>
      </c>
      <c r="S1406" s="39" t="str">
        <f>IF(S$1&gt;$AE$1,"-",IFERROR(IF(DATEDIF('Base de données'!$A1406,S$1,"d")&lt;&gt;0,"",'Base de données'!$B1406),""))</f>
        <v/>
      </c>
      <c r="T1406" s="39" t="str">
        <f>IF(T$1&gt;$AE$1,"-",IFERROR(IF(DATEDIF('Base de données'!$A1406,T$1,"d")&lt;&gt;0,"",'Base de données'!$B1406),""))</f>
        <v/>
      </c>
      <c r="U1406" s="39" t="str">
        <f>IF(U$1&gt;$AE$1,"-",IFERROR(IF(DATEDIF('Base de données'!$A1406,U$1,"d")&lt;&gt;0,"",'Base de données'!$B1406),""))</f>
        <v/>
      </c>
      <c r="V1406" s="39" t="str">
        <f>IF(V$1&gt;$AE$1,"-",IFERROR(IF(DATEDIF('Base de données'!$A1406,V$1,"d")&lt;&gt;0,"",'Base de données'!$B1406),""))</f>
        <v/>
      </c>
      <c r="W1406" s="34"/>
      <c r="X1406" s="30" t="str">
        <f>'Base de données'!$C1406&amp;" "&amp;'Base de données'!$D1406</f>
        <v>Perret Agnès</v>
      </c>
      <c r="Y1406" s="31">
        <f>COUNTIF('Base de données'!$B:$B,'Base de données'!$B1406)</f>
        <v>12</v>
      </c>
      <c r="AA1406" s="87" cm="1">
        <f t="array" aca="1" ref="AA1406" ca="1">INDIRECT("'Base de données'!A" &amp; ROW(Y1406))</f>
        <v>45809</v>
      </c>
      <c r="AB1406" s="51" t="str" cm="1">
        <f t="array" aca="1" ref="AB1406" ca="1">INDIRECT("'Base de données'!B" &amp; ROW(Z1406))</f>
        <v>GPNP7</v>
      </c>
    </row>
    <row r="1407" spans="1:28" x14ac:dyDescent="0.3">
      <c r="A1407" s="41" t="str">
        <f ca="1">IF(IF(AND($B1407&lt;&gt;"-",$B1407=$E1407),"Entrée et sortie","-")="Entrée et sortie",'Base de données'!$B1407,"-")</f>
        <v>-</v>
      </c>
      <c r="B1407" s="41" t="str">
        <f t="shared" ca="1" si="87"/>
        <v>-</v>
      </c>
      <c r="C1407" s="41" t="str">
        <f t="shared" ca="1" si="88"/>
        <v>-</v>
      </c>
      <c r="D1407" s="41" t="str">
        <f>IF($F1407="sortie en cours d'année",'Base de données'!$B1407,"-")</f>
        <v>-</v>
      </c>
      <c r="E1407" s="41" t="str">
        <f>IF($H1407="entrée en cours d'année",'Base de données'!$B1407,"-")</f>
        <v>-</v>
      </c>
      <c r="F1407" s="37" t="str">
        <f t="shared" si="85"/>
        <v/>
      </c>
      <c r="G1407" s="37" t="str">
        <f>IF($J1407="mouvement",_xlfn.XLOOKUP('Base de données'!$B1407,$V:$V,$V:$V,0),"")</f>
        <v/>
      </c>
      <c r="H1407" s="37" t="str">
        <f t="shared" si="86"/>
        <v/>
      </c>
      <c r="I1407" s="37" t="str">
        <f>IF($J1407="mouvement",_xlfn.XLOOKUP('Base de données'!$B1407,$K:$K,$K:$K,0),"")</f>
        <v/>
      </c>
      <c r="J1407" s="38" t="str">
        <f>IF(AND(Y1407&lt;&gt;MAX(Y:Y),COUNTIF(K1407:V1407,'Base de données'!$B1407)&gt;0),"mouvement","")</f>
        <v/>
      </c>
      <c r="K1407" s="39" t="str">
        <f>IF(K$1&gt;$AE$1,"-",IFERROR(IF(DATEDIF('Base de données'!$A1407,K$1,"d")&lt;&gt;0,"",'Base de données'!$B1407),""))</f>
        <v/>
      </c>
      <c r="L1407" s="39" t="str">
        <f>IF(L$1&gt;$AE$1,"-",IFERROR(IF(DATEDIF('Base de données'!$A1407,L$1,"d")&lt;&gt;0,"",'Base de données'!$B1407),""))</f>
        <v/>
      </c>
      <c r="M1407" s="39" t="str">
        <f>IF(M$1&gt;$AE$1,"-",IFERROR(IF(DATEDIF('Base de données'!$A1407,M$1,"d")&lt;&gt;0,"",'Base de données'!$B1407),""))</f>
        <v/>
      </c>
      <c r="N1407" s="39" t="str">
        <f>IF(N$1&gt;$AE$1,"-",IFERROR(IF(DATEDIF('Base de données'!$A1407,N$1,"d")&lt;&gt;0,"",'Base de données'!$B1407),""))</f>
        <v/>
      </c>
      <c r="O1407" s="39" t="str">
        <f>IF(O$1&gt;$AE$1,"-",IFERROR(IF(DATEDIF('Base de données'!$A1407,O$1,"d")&lt;&gt;0,"",'Base de données'!$B1407),""))</f>
        <v/>
      </c>
      <c r="P1407" s="39" t="str">
        <f>IF(P$1&gt;$AE$1,"-",IFERROR(IF(DATEDIF('Base de données'!$A1407,P$1,"d")&lt;&gt;0,"",'Base de données'!$B1407),""))</f>
        <v>DKKLE</v>
      </c>
      <c r="Q1407" s="39" t="str">
        <f>IF(Q$1&gt;$AE$1,"-",IFERROR(IF(DATEDIF('Base de données'!$A1407,Q$1,"d")&lt;&gt;0,"",'Base de données'!$B1407),""))</f>
        <v/>
      </c>
      <c r="R1407" s="39" t="str">
        <f>IF(R$1&gt;$AE$1,"-",IFERROR(IF(DATEDIF('Base de données'!$A1407,R$1,"d")&lt;&gt;0,"",'Base de données'!$B1407),""))</f>
        <v/>
      </c>
      <c r="S1407" s="39" t="str">
        <f>IF(S$1&gt;$AE$1,"-",IFERROR(IF(DATEDIF('Base de données'!$A1407,S$1,"d")&lt;&gt;0,"",'Base de données'!$B1407),""))</f>
        <v/>
      </c>
      <c r="T1407" s="39" t="str">
        <f>IF(T$1&gt;$AE$1,"-",IFERROR(IF(DATEDIF('Base de données'!$A1407,T$1,"d")&lt;&gt;0,"",'Base de données'!$B1407),""))</f>
        <v/>
      </c>
      <c r="U1407" s="39" t="str">
        <f>IF(U$1&gt;$AE$1,"-",IFERROR(IF(DATEDIF('Base de données'!$A1407,U$1,"d")&lt;&gt;0,"",'Base de données'!$B1407),""))</f>
        <v/>
      </c>
      <c r="V1407" s="39" t="str">
        <f>IF(V$1&gt;$AE$1,"-",IFERROR(IF(DATEDIF('Base de données'!$A1407,V$1,"d")&lt;&gt;0,"",'Base de données'!$B1407),""))</f>
        <v/>
      </c>
      <c r="W1407" s="34"/>
      <c r="X1407" s="30" t="str">
        <f>'Base de données'!$C1407&amp;" "&amp;'Base de données'!$D1407</f>
        <v>Baron Danielle</v>
      </c>
      <c r="Y1407" s="31">
        <f>COUNTIF('Base de données'!$B:$B,'Base de données'!$B1407)</f>
        <v>12</v>
      </c>
      <c r="AA1407" s="87" cm="1">
        <f t="array" aca="1" ref="AA1407" ca="1">INDIRECT("'Base de données'!A" &amp; ROW(Y1407))</f>
        <v>45809</v>
      </c>
      <c r="AB1407" s="51" t="str" cm="1">
        <f t="array" aca="1" ref="AB1407" ca="1">INDIRECT("'Base de données'!B" &amp; ROW(Z1407))</f>
        <v>DKKLE</v>
      </c>
    </row>
    <row r="1408" spans="1:28" x14ac:dyDescent="0.3">
      <c r="A1408" s="41" t="str">
        <f ca="1">IF(IF(AND($B1408&lt;&gt;"-",$B1408=$E1408),"Entrée et sortie","-")="Entrée et sortie",'Base de données'!$B1408,"-")</f>
        <v>-</v>
      </c>
      <c r="B1408" s="41" t="str">
        <f t="shared" ca="1" si="87"/>
        <v>-</v>
      </c>
      <c r="C1408" s="41" t="str">
        <f t="shared" ca="1" si="88"/>
        <v>-</v>
      </c>
      <c r="D1408" s="41" t="str">
        <f>IF($F1408="sortie en cours d'année",'Base de données'!$B1408,"-")</f>
        <v>-</v>
      </c>
      <c r="E1408" s="41" t="str">
        <f>IF($H1408="entrée en cours d'année",'Base de données'!$B1408,"-")</f>
        <v>-</v>
      </c>
      <c r="F1408" s="37" t="str">
        <f t="shared" si="85"/>
        <v/>
      </c>
      <c r="G1408" s="37" t="str">
        <f>IF($J1408="mouvement",_xlfn.XLOOKUP('Base de données'!$B1408,$V:$V,$V:$V,0),"")</f>
        <v/>
      </c>
      <c r="H1408" s="37" t="str">
        <f t="shared" si="86"/>
        <v/>
      </c>
      <c r="I1408" s="37" t="str">
        <f>IF($J1408="mouvement",_xlfn.XLOOKUP('Base de données'!$B1408,$K:$K,$K:$K,0),"")</f>
        <v/>
      </c>
      <c r="J1408" s="38" t="str">
        <f>IF(AND(Y1408&lt;&gt;MAX(Y:Y),COUNTIF(K1408:V1408,'Base de données'!$B1408)&gt;0),"mouvement","")</f>
        <v/>
      </c>
      <c r="K1408" s="39" t="str">
        <f>IF(K$1&gt;$AE$1,"-",IFERROR(IF(DATEDIF('Base de données'!$A1408,K$1,"d")&lt;&gt;0,"",'Base de données'!$B1408),""))</f>
        <v/>
      </c>
      <c r="L1408" s="39" t="str">
        <f>IF(L$1&gt;$AE$1,"-",IFERROR(IF(DATEDIF('Base de données'!$A1408,L$1,"d")&lt;&gt;0,"",'Base de données'!$B1408),""))</f>
        <v/>
      </c>
      <c r="M1408" s="39" t="str">
        <f>IF(M$1&gt;$AE$1,"-",IFERROR(IF(DATEDIF('Base de données'!$A1408,M$1,"d")&lt;&gt;0,"",'Base de données'!$B1408),""))</f>
        <v/>
      </c>
      <c r="N1408" s="39" t="str">
        <f>IF(N$1&gt;$AE$1,"-",IFERROR(IF(DATEDIF('Base de données'!$A1408,N$1,"d")&lt;&gt;0,"",'Base de données'!$B1408),""))</f>
        <v/>
      </c>
      <c r="O1408" s="39" t="str">
        <f>IF(O$1&gt;$AE$1,"-",IFERROR(IF(DATEDIF('Base de données'!$A1408,O$1,"d")&lt;&gt;0,"",'Base de données'!$B1408),""))</f>
        <v/>
      </c>
      <c r="P1408" s="39" t="str">
        <f>IF(P$1&gt;$AE$1,"-",IFERROR(IF(DATEDIF('Base de données'!$A1408,P$1,"d")&lt;&gt;0,"",'Base de données'!$B1408),""))</f>
        <v>X43EK</v>
      </c>
      <c r="Q1408" s="39" t="str">
        <f>IF(Q$1&gt;$AE$1,"-",IFERROR(IF(DATEDIF('Base de données'!$A1408,Q$1,"d")&lt;&gt;0,"",'Base de données'!$B1408),""))</f>
        <v/>
      </c>
      <c r="R1408" s="39" t="str">
        <f>IF(R$1&gt;$AE$1,"-",IFERROR(IF(DATEDIF('Base de données'!$A1408,R$1,"d")&lt;&gt;0,"",'Base de données'!$B1408),""))</f>
        <v/>
      </c>
      <c r="S1408" s="39" t="str">
        <f>IF(S$1&gt;$AE$1,"-",IFERROR(IF(DATEDIF('Base de données'!$A1408,S$1,"d")&lt;&gt;0,"",'Base de données'!$B1408),""))</f>
        <v/>
      </c>
      <c r="T1408" s="39" t="str">
        <f>IF(T$1&gt;$AE$1,"-",IFERROR(IF(DATEDIF('Base de données'!$A1408,T$1,"d")&lt;&gt;0,"",'Base de données'!$B1408),""))</f>
        <v/>
      </c>
      <c r="U1408" s="39" t="str">
        <f>IF(U$1&gt;$AE$1,"-",IFERROR(IF(DATEDIF('Base de données'!$A1408,U$1,"d")&lt;&gt;0,"",'Base de données'!$B1408),""))</f>
        <v/>
      </c>
      <c r="V1408" s="39" t="str">
        <f>IF(V$1&gt;$AE$1,"-",IFERROR(IF(DATEDIF('Base de données'!$A1408,V$1,"d")&lt;&gt;0,"",'Base de données'!$B1408),""))</f>
        <v/>
      </c>
      <c r="W1408" s="34"/>
      <c r="X1408" s="30" t="str">
        <f>'Base de données'!$C1408&amp;" "&amp;'Base de données'!$D1408</f>
        <v>Aubry Georges</v>
      </c>
      <c r="Y1408" s="31">
        <f>COUNTIF('Base de données'!$B:$B,'Base de données'!$B1408)</f>
        <v>12</v>
      </c>
      <c r="AA1408" s="87" cm="1">
        <f t="array" aca="1" ref="AA1408" ca="1">INDIRECT("'Base de données'!A" &amp; ROW(Y1408))</f>
        <v>45809</v>
      </c>
      <c r="AB1408" s="51" t="str" cm="1">
        <f t="array" aca="1" ref="AB1408" ca="1">INDIRECT("'Base de données'!B" &amp; ROW(Z1408))</f>
        <v>X43EK</v>
      </c>
    </row>
    <row r="1409" spans="1:28" x14ac:dyDescent="0.3">
      <c r="A1409" s="41" t="str">
        <f ca="1">IF(IF(AND($B1409&lt;&gt;"-",$B1409=$E1409),"Entrée et sortie","-")="Entrée et sortie",'Base de données'!$B1409,"-")</f>
        <v>-</v>
      </c>
      <c r="B1409" s="41" t="str">
        <f t="shared" ca="1" si="87"/>
        <v>-</v>
      </c>
      <c r="C1409" s="41" t="str">
        <f t="shared" ca="1" si="88"/>
        <v>-</v>
      </c>
      <c r="D1409" s="41" t="str">
        <f>IF($F1409="sortie en cours d'année",'Base de données'!$B1409,"-")</f>
        <v>-</v>
      </c>
      <c r="E1409" s="41" t="str">
        <f>IF($H1409="entrée en cours d'année",'Base de données'!$B1409,"-")</f>
        <v>-</v>
      </c>
      <c r="F1409" s="37" t="str">
        <f t="shared" si="85"/>
        <v/>
      </c>
      <c r="G1409" s="37" t="str">
        <f>IF($J1409="mouvement",_xlfn.XLOOKUP('Base de données'!$B1409,$V:$V,$V:$V,0),"")</f>
        <v/>
      </c>
      <c r="H1409" s="37" t="str">
        <f t="shared" si="86"/>
        <v/>
      </c>
      <c r="I1409" s="37" t="str">
        <f>IF($J1409="mouvement",_xlfn.XLOOKUP('Base de données'!$B1409,$K:$K,$K:$K,0),"")</f>
        <v/>
      </c>
      <c r="J1409" s="38" t="str">
        <f>IF(AND(Y1409&lt;&gt;MAX(Y:Y),COUNTIF(K1409:V1409,'Base de données'!$B1409)&gt;0),"mouvement","")</f>
        <v/>
      </c>
      <c r="K1409" s="39" t="str">
        <f>IF(K$1&gt;$AE$1,"-",IFERROR(IF(DATEDIF('Base de données'!$A1409,K$1,"d")&lt;&gt;0,"",'Base de données'!$B1409),""))</f>
        <v/>
      </c>
      <c r="L1409" s="39" t="str">
        <f>IF(L$1&gt;$AE$1,"-",IFERROR(IF(DATEDIF('Base de données'!$A1409,L$1,"d")&lt;&gt;0,"",'Base de données'!$B1409),""))</f>
        <v/>
      </c>
      <c r="M1409" s="39" t="str">
        <f>IF(M$1&gt;$AE$1,"-",IFERROR(IF(DATEDIF('Base de données'!$A1409,M$1,"d")&lt;&gt;0,"",'Base de données'!$B1409),""))</f>
        <v/>
      </c>
      <c r="N1409" s="39" t="str">
        <f>IF(N$1&gt;$AE$1,"-",IFERROR(IF(DATEDIF('Base de données'!$A1409,N$1,"d")&lt;&gt;0,"",'Base de données'!$B1409),""))</f>
        <v/>
      </c>
      <c r="O1409" s="39" t="str">
        <f>IF(O$1&gt;$AE$1,"-",IFERROR(IF(DATEDIF('Base de données'!$A1409,O$1,"d")&lt;&gt;0,"",'Base de données'!$B1409),""))</f>
        <v/>
      </c>
      <c r="P1409" s="39" t="str">
        <f>IF(P$1&gt;$AE$1,"-",IFERROR(IF(DATEDIF('Base de données'!$A1409,P$1,"d")&lt;&gt;0,"",'Base de données'!$B1409),""))</f>
        <v>IDCZB</v>
      </c>
      <c r="Q1409" s="39" t="str">
        <f>IF(Q$1&gt;$AE$1,"-",IFERROR(IF(DATEDIF('Base de données'!$A1409,Q$1,"d")&lt;&gt;0,"",'Base de données'!$B1409),""))</f>
        <v/>
      </c>
      <c r="R1409" s="39" t="str">
        <f>IF(R$1&gt;$AE$1,"-",IFERROR(IF(DATEDIF('Base de données'!$A1409,R$1,"d")&lt;&gt;0,"",'Base de données'!$B1409),""))</f>
        <v/>
      </c>
      <c r="S1409" s="39" t="str">
        <f>IF(S$1&gt;$AE$1,"-",IFERROR(IF(DATEDIF('Base de données'!$A1409,S$1,"d")&lt;&gt;0,"",'Base de données'!$B1409),""))</f>
        <v/>
      </c>
      <c r="T1409" s="39" t="str">
        <f>IF(T$1&gt;$AE$1,"-",IFERROR(IF(DATEDIF('Base de données'!$A1409,T$1,"d")&lt;&gt;0,"",'Base de données'!$B1409),""))</f>
        <v/>
      </c>
      <c r="U1409" s="39" t="str">
        <f>IF(U$1&gt;$AE$1,"-",IFERROR(IF(DATEDIF('Base de données'!$A1409,U$1,"d")&lt;&gt;0,"",'Base de données'!$B1409),""))</f>
        <v/>
      </c>
      <c r="V1409" s="39" t="str">
        <f>IF(V$1&gt;$AE$1,"-",IFERROR(IF(DATEDIF('Base de données'!$A1409,V$1,"d")&lt;&gt;0,"",'Base de données'!$B1409),""))</f>
        <v/>
      </c>
      <c r="W1409" s="34"/>
      <c r="X1409" s="30" t="str">
        <f>'Base de données'!$C1409&amp;" "&amp;'Base de données'!$D1409</f>
        <v>Pages Emmanuel</v>
      </c>
      <c r="Y1409" s="31">
        <f>COUNTIF('Base de données'!$B:$B,'Base de données'!$B1409)</f>
        <v>12</v>
      </c>
      <c r="AA1409" s="87" cm="1">
        <f t="array" aca="1" ref="AA1409" ca="1">INDIRECT("'Base de données'!A" &amp; ROW(Y1409))</f>
        <v>45809</v>
      </c>
      <c r="AB1409" s="51" t="str" cm="1">
        <f t="array" aca="1" ref="AB1409" ca="1">INDIRECT("'Base de données'!B" &amp; ROW(Z1409))</f>
        <v>IDCZB</v>
      </c>
    </row>
    <row r="1410" spans="1:28" x14ac:dyDescent="0.3">
      <c r="A1410" s="41" t="str">
        <f ca="1">IF(IF(AND($B1410&lt;&gt;"-",$B1410=$E1410),"Entrée et sortie","-")="Entrée et sortie",'Base de données'!$B1410,"-")</f>
        <v>-</v>
      </c>
      <c r="B1410" s="41" t="str">
        <f t="shared" ca="1" si="87"/>
        <v>-</v>
      </c>
      <c r="C1410" s="41" t="str">
        <f t="shared" ca="1" si="88"/>
        <v>-</v>
      </c>
      <c r="D1410" s="41" t="str">
        <f>IF($F1410="sortie en cours d'année",'Base de données'!$B1410,"-")</f>
        <v>-</v>
      </c>
      <c r="E1410" s="41" t="str">
        <f>IF($H1410="entrée en cours d'année",'Base de données'!$B1410,"-")</f>
        <v>-</v>
      </c>
      <c r="F1410" s="37" t="str">
        <f t="shared" ref="F1410:F1473" si="89">IF(AND(G1410=0,J1410="mouvement"),"sortie en cours d'année","")</f>
        <v/>
      </c>
      <c r="G1410" s="37" t="str">
        <f>IF($J1410="mouvement",_xlfn.XLOOKUP('Base de données'!$B1410,$V:$V,$V:$V,0),"")</f>
        <v/>
      </c>
      <c r="H1410" s="37" t="str">
        <f t="shared" ref="H1410:H1473" si="90">IF(AND(I1410=0,J1410="mouvement"),"entrée en cours d'année","")</f>
        <v/>
      </c>
      <c r="I1410" s="37" t="str">
        <f>IF($J1410="mouvement",_xlfn.XLOOKUP('Base de données'!$B1410,$K:$K,$K:$K,0),"")</f>
        <v/>
      </c>
      <c r="J1410" s="38" t="str">
        <f>IF(AND(Y1410&lt;&gt;MAX(Y:Y),COUNTIF(K1410:V1410,'Base de données'!$B1410)&gt;0),"mouvement","")</f>
        <v/>
      </c>
      <c r="K1410" s="39" t="str">
        <f>IF(K$1&gt;$AE$1,"-",IFERROR(IF(DATEDIF('Base de données'!$A1410,K$1,"d")&lt;&gt;0,"",'Base de données'!$B1410),""))</f>
        <v/>
      </c>
      <c r="L1410" s="39" t="str">
        <f>IF(L$1&gt;$AE$1,"-",IFERROR(IF(DATEDIF('Base de données'!$A1410,L$1,"d")&lt;&gt;0,"",'Base de données'!$B1410),""))</f>
        <v/>
      </c>
      <c r="M1410" s="39" t="str">
        <f>IF(M$1&gt;$AE$1,"-",IFERROR(IF(DATEDIF('Base de données'!$A1410,M$1,"d")&lt;&gt;0,"",'Base de données'!$B1410),""))</f>
        <v/>
      </c>
      <c r="N1410" s="39" t="str">
        <f>IF(N$1&gt;$AE$1,"-",IFERROR(IF(DATEDIF('Base de données'!$A1410,N$1,"d")&lt;&gt;0,"",'Base de données'!$B1410),""))</f>
        <v/>
      </c>
      <c r="O1410" s="39" t="str">
        <f>IF(O$1&gt;$AE$1,"-",IFERROR(IF(DATEDIF('Base de données'!$A1410,O$1,"d")&lt;&gt;0,"",'Base de données'!$B1410),""))</f>
        <v/>
      </c>
      <c r="P1410" s="39" t="str">
        <f>IF(P$1&gt;$AE$1,"-",IFERROR(IF(DATEDIF('Base de données'!$A1410,P$1,"d")&lt;&gt;0,"",'Base de données'!$B1410),""))</f>
        <v>WVLRU</v>
      </c>
      <c r="Q1410" s="39" t="str">
        <f>IF(Q$1&gt;$AE$1,"-",IFERROR(IF(DATEDIF('Base de données'!$A1410,Q$1,"d")&lt;&gt;0,"",'Base de données'!$B1410),""))</f>
        <v/>
      </c>
      <c r="R1410" s="39" t="str">
        <f>IF(R$1&gt;$AE$1,"-",IFERROR(IF(DATEDIF('Base de données'!$A1410,R$1,"d")&lt;&gt;0,"",'Base de données'!$B1410),""))</f>
        <v/>
      </c>
      <c r="S1410" s="39" t="str">
        <f>IF(S$1&gt;$AE$1,"-",IFERROR(IF(DATEDIF('Base de données'!$A1410,S$1,"d")&lt;&gt;0,"",'Base de données'!$B1410),""))</f>
        <v/>
      </c>
      <c r="T1410" s="39" t="str">
        <f>IF(T$1&gt;$AE$1,"-",IFERROR(IF(DATEDIF('Base de données'!$A1410,T$1,"d")&lt;&gt;0,"",'Base de données'!$B1410),""))</f>
        <v/>
      </c>
      <c r="U1410" s="39" t="str">
        <f>IF(U$1&gt;$AE$1,"-",IFERROR(IF(DATEDIF('Base de données'!$A1410,U$1,"d")&lt;&gt;0,"",'Base de données'!$B1410),""))</f>
        <v/>
      </c>
      <c r="V1410" s="39" t="str">
        <f>IF(V$1&gt;$AE$1,"-",IFERROR(IF(DATEDIF('Base de données'!$A1410,V$1,"d")&lt;&gt;0,"",'Base de données'!$B1410),""))</f>
        <v/>
      </c>
      <c r="W1410" s="34"/>
      <c r="X1410" s="30" t="str">
        <f>'Base de données'!$C1410&amp;" "&amp;'Base de données'!$D1410</f>
        <v>Brunet Charles</v>
      </c>
      <c r="Y1410" s="31">
        <f>COUNTIF('Base de données'!$B:$B,'Base de données'!$B1410)</f>
        <v>12</v>
      </c>
      <c r="AA1410" s="87" cm="1">
        <f t="array" aca="1" ref="AA1410" ca="1">INDIRECT("'Base de données'!A" &amp; ROW(Y1410))</f>
        <v>45809</v>
      </c>
      <c r="AB1410" s="51" t="str" cm="1">
        <f t="array" aca="1" ref="AB1410" ca="1">INDIRECT("'Base de données'!B" &amp; ROW(Z1410))</f>
        <v>WVLRU</v>
      </c>
    </row>
    <row r="1411" spans="1:28" x14ac:dyDescent="0.3">
      <c r="A1411" s="41" t="str">
        <f ca="1">IF(IF(AND($B1411&lt;&gt;"-",$B1411=$E1411),"Entrée et sortie","-")="Entrée et sortie",'Base de données'!$B1411,"-")</f>
        <v>-</v>
      </c>
      <c r="B1411" s="41" t="str">
        <f t="shared" ref="B1411:B1474" ca="1" si="91">_xlfn.XLOOKUP($AB1411,$D:$D,$C:$C,"-",0,-1)</f>
        <v>-</v>
      </c>
      <c r="C1411" s="41" t="str">
        <f t="shared" ref="C1411:C1474" ca="1" si="92">IF($AA1411&lt;&gt;$AE$1,$D1411,"-")</f>
        <v>-</v>
      </c>
      <c r="D1411" s="41" t="str">
        <f>IF($F1411="sortie en cours d'année",'Base de données'!$B1411,"-")</f>
        <v>-</v>
      </c>
      <c r="E1411" s="41" t="str">
        <f>IF($H1411="entrée en cours d'année",'Base de données'!$B1411,"-")</f>
        <v>-</v>
      </c>
      <c r="F1411" s="37" t="str">
        <f t="shared" si="89"/>
        <v/>
      </c>
      <c r="G1411" s="37" t="str">
        <f>IF($J1411="mouvement",_xlfn.XLOOKUP('Base de données'!$B1411,$V:$V,$V:$V,0),"")</f>
        <v/>
      </c>
      <c r="H1411" s="37" t="str">
        <f t="shared" si="90"/>
        <v/>
      </c>
      <c r="I1411" s="37" t="str">
        <f>IF($J1411="mouvement",_xlfn.XLOOKUP('Base de données'!$B1411,$K:$K,$K:$K,0),"")</f>
        <v/>
      </c>
      <c r="J1411" s="38" t="str">
        <f>IF(AND(Y1411&lt;&gt;MAX(Y:Y),COUNTIF(K1411:V1411,'Base de données'!$B1411)&gt;0),"mouvement","")</f>
        <v/>
      </c>
      <c r="K1411" s="39" t="str">
        <f>IF(K$1&gt;$AE$1,"-",IFERROR(IF(DATEDIF('Base de données'!$A1411,K$1,"d")&lt;&gt;0,"",'Base de données'!$B1411),""))</f>
        <v/>
      </c>
      <c r="L1411" s="39" t="str">
        <f>IF(L$1&gt;$AE$1,"-",IFERROR(IF(DATEDIF('Base de données'!$A1411,L$1,"d")&lt;&gt;0,"",'Base de données'!$B1411),""))</f>
        <v/>
      </c>
      <c r="M1411" s="39" t="str">
        <f>IF(M$1&gt;$AE$1,"-",IFERROR(IF(DATEDIF('Base de données'!$A1411,M$1,"d")&lt;&gt;0,"",'Base de données'!$B1411),""))</f>
        <v/>
      </c>
      <c r="N1411" s="39" t="str">
        <f>IF(N$1&gt;$AE$1,"-",IFERROR(IF(DATEDIF('Base de données'!$A1411,N$1,"d")&lt;&gt;0,"",'Base de données'!$B1411),""))</f>
        <v/>
      </c>
      <c r="O1411" s="39" t="str">
        <f>IF(O$1&gt;$AE$1,"-",IFERROR(IF(DATEDIF('Base de données'!$A1411,O$1,"d")&lt;&gt;0,"",'Base de données'!$B1411),""))</f>
        <v/>
      </c>
      <c r="P1411" s="39" t="str">
        <f>IF(P$1&gt;$AE$1,"-",IFERROR(IF(DATEDIF('Base de données'!$A1411,P$1,"d")&lt;&gt;0,"",'Base de données'!$B1411),""))</f>
        <v>H1WN8</v>
      </c>
      <c r="Q1411" s="39" t="str">
        <f>IF(Q$1&gt;$AE$1,"-",IFERROR(IF(DATEDIF('Base de données'!$A1411,Q$1,"d")&lt;&gt;0,"",'Base de données'!$B1411),""))</f>
        <v/>
      </c>
      <c r="R1411" s="39" t="str">
        <f>IF(R$1&gt;$AE$1,"-",IFERROR(IF(DATEDIF('Base de données'!$A1411,R$1,"d")&lt;&gt;0,"",'Base de données'!$B1411),""))</f>
        <v/>
      </c>
      <c r="S1411" s="39" t="str">
        <f>IF(S$1&gt;$AE$1,"-",IFERROR(IF(DATEDIF('Base de données'!$A1411,S$1,"d")&lt;&gt;0,"",'Base de données'!$B1411),""))</f>
        <v/>
      </c>
      <c r="T1411" s="39" t="str">
        <f>IF(T$1&gt;$AE$1,"-",IFERROR(IF(DATEDIF('Base de données'!$A1411,T$1,"d")&lt;&gt;0,"",'Base de données'!$B1411),""))</f>
        <v/>
      </c>
      <c r="U1411" s="39" t="str">
        <f>IF(U$1&gt;$AE$1,"-",IFERROR(IF(DATEDIF('Base de données'!$A1411,U$1,"d")&lt;&gt;0,"",'Base de données'!$B1411),""))</f>
        <v/>
      </c>
      <c r="V1411" s="39" t="str">
        <f>IF(V$1&gt;$AE$1,"-",IFERROR(IF(DATEDIF('Base de données'!$A1411,V$1,"d")&lt;&gt;0,"",'Base de données'!$B1411),""))</f>
        <v/>
      </c>
      <c r="W1411" s="34"/>
      <c r="X1411" s="30" t="str">
        <f>'Base de données'!$C1411&amp;" "&amp;'Base de données'!$D1411</f>
        <v>Colas Claudine</v>
      </c>
      <c r="Y1411" s="31">
        <f>COUNTIF('Base de données'!$B:$B,'Base de données'!$B1411)</f>
        <v>12</v>
      </c>
      <c r="AA1411" s="87" cm="1">
        <f t="array" aca="1" ref="AA1411" ca="1">INDIRECT("'Base de données'!A" &amp; ROW(Y1411))</f>
        <v>45809</v>
      </c>
      <c r="AB1411" s="51" t="str" cm="1">
        <f t="array" aca="1" ref="AB1411" ca="1">INDIRECT("'Base de données'!B" &amp; ROW(Z1411))</f>
        <v>H1WN8</v>
      </c>
    </row>
    <row r="1412" spans="1:28" x14ac:dyDescent="0.3">
      <c r="A1412" s="41" t="str">
        <f ca="1">IF(IF(AND($B1412&lt;&gt;"-",$B1412=$E1412),"Entrée et sortie","-")="Entrée et sortie",'Base de données'!$B1412,"-")</f>
        <v>-</v>
      </c>
      <c r="B1412" s="41" t="str">
        <f t="shared" ca="1" si="91"/>
        <v>-</v>
      </c>
      <c r="C1412" s="41" t="str">
        <f t="shared" ca="1" si="92"/>
        <v>-</v>
      </c>
      <c r="D1412" s="41" t="str">
        <f>IF($F1412="sortie en cours d'année",'Base de données'!$B1412,"-")</f>
        <v>-</v>
      </c>
      <c r="E1412" s="41" t="str">
        <f>IF($H1412="entrée en cours d'année",'Base de données'!$B1412,"-")</f>
        <v>-</v>
      </c>
      <c r="F1412" s="37" t="str">
        <f t="shared" si="89"/>
        <v/>
      </c>
      <c r="G1412" s="37" t="str">
        <f>IF($J1412="mouvement",_xlfn.XLOOKUP('Base de données'!$B1412,$V:$V,$V:$V,0),"")</f>
        <v/>
      </c>
      <c r="H1412" s="37" t="str">
        <f t="shared" si="90"/>
        <v/>
      </c>
      <c r="I1412" s="37" t="str">
        <f>IF($J1412="mouvement",_xlfn.XLOOKUP('Base de données'!$B1412,$K:$K,$K:$K,0),"")</f>
        <v/>
      </c>
      <c r="J1412" s="38" t="str">
        <f>IF(AND(Y1412&lt;&gt;MAX(Y:Y),COUNTIF(K1412:V1412,'Base de données'!$B1412)&gt;0),"mouvement","")</f>
        <v/>
      </c>
      <c r="K1412" s="39" t="str">
        <f>IF(K$1&gt;$AE$1,"-",IFERROR(IF(DATEDIF('Base de données'!$A1412,K$1,"d")&lt;&gt;0,"",'Base de données'!$B1412),""))</f>
        <v/>
      </c>
      <c r="L1412" s="39" t="str">
        <f>IF(L$1&gt;$AE$1,"-",IFERROR(IF(DATEDIF('Base de données'!$A1412,L$1,"d")&lt;&gt;0,"",'Base de données'!$B1412),""))</f>
        <v/>
      </c>
      <c r="M1412" s="39" t="str">
        <f>IF(M$1&gt;$AE$1,"-",IFERROR(IF(DATEDIF('Base de données'!$A1412,M$1,"d")&lt;&gt;0,"",'Base de données'!$B1412),""))</f>
        <v/>
      </c>
      <c r="N1412" s="39" t="str">
        <f>IF(N$1&gt;$AE$1,"-",IFERROR(IF(DATEDIF('Base de données'!$A1412,N$1,"d")&lt;&gt;0,"",'Base de données'!$B1412),""))</f>
        <v/>
      </c>
      <c r="O1412" s="39" t="str">
        <f>IF(O$1&gt;$AE$1,"-",IFERROR(IF(DATEDIF('Base de données'!$A1412,O$1,"d")&lt;&gt;0,"",'Base de données'!$B1412),""))</f>
        <v/>
      </c>
      <c r="P1412" s="39" t="str">
        <f>IF(P$1&gt;$AE$1,"-",IFERROR(IF(DATEDIF('Base de données'!$A1412,P$1,"d")&lt;&gt;0,"",'Base de données'!$B1412),""))</f>
        <v>61344</v>
      </c>
      <c r="Q1412" s="39" t="str">
        <f>IF(Q$1&gt;$AE$1,"-",IFERROR(IF(DATEDIF('Base de données'!$A1412,Q$1,"d")&lt;&gt;0,"",'Base de données'!$B1412),""))</f>
        <v/>
      </c>
      <c r="R1412" s="39" t="str">
        <f>IF(R$1&gt;$AE$1,"-",IFERROR(IF(DATEDIF('Base de données'!$A1412,R$1,"d")&lt;&gt;0,"",'Base de données'!$B1412),""))</f>
        <v/>
      </c>
      <c r="S1412" s="39" t="str">
        <f>IF(S$1&gt;$AE$1,"-",IFERROR(IF(DATEDIF('Base de données'!$A1412,S$1,"d")&lt;&gt;0,"",'Base de données'!$B1412),""))</f>
        <v/>
      </c>
      <c r="T1412" s="39" t="str">
        <f>IF(T$1&gt;$AE$1,"-",IFERROR(IF(DATEDIF('Base de données'!$A1412,T$1,"d")&lt;&gt;0,"",'Base de données'!$B1412),""))</f>
        <v/>
      </c>
      <c r="U1412" s="39" t="str">
        <f>IF(U$1&gt;$AE$1,"-",IFERROR(IF(DATEDIF('Base de données'!$A1412,U$1,"d")&lt;&gt;0,"",'Base de données'!$B1412),""))</f>
        <v/>
      </c>
      <c r="V1412" s="39" t="str">
        <f>IF(V$1&gt;$AE$1,"-",IFERROR(IF(DATEDIF('Base de données'!$A1412,V$1,"d")&lt;&gt;0,"",'Base de données'!$B1412),""))</f>
        <v/>
      </c>
      <c r="W1412" s="34"/>
      <c r="X1412" s="30" t="str">
        <f>'Base de données'!$C1412&amp;" "&amp;'Base de données'!$D1412</f>
        <v>De Oliveira Benoît</v>
      </c>
      <c r="Y1412" s="31">
        <f>COUNTIF('Base de données'!$B:$B,'Base de données'!$B1412)</f>
        <v>12</v>
      </c>
      <c r="AA1412" s="87" cm="1">
        <f t="array" aca="1" ref="AA1412" ca="1">INDIRECT("'Base de données'!A" &amp; ROW(Y1412))</f>
        <v>45809</v>
      </c>
      <c r="AB1412" s="51" t="str" cm="1">
        <f t="array" aca="1" ref="AB1412" ca="1">INDIRECT("'Base de données'!B" &amp; ROW(Z1412))</f>
        <v>61344</v>
      </c>
    </row>
    <row r="1413" spans="1:28" x14ac:dyDescent="0.3">
      <c r="A1413" s="41" t="str">
        <f ca="1">IF(IF(AND($B1413&lt;&gt;"-",$B1413=$E1413),"Entrée et sortie","-")="Entrée et sortie",'Base de données'!$B1413,"-")</f>
        <v>-</v>
      </c>
      <c r="B1413" s="41" t="str">
        <f t="shared" ca="1" si="91"/>
        <v>-</v>
      </c>
      <c r="C1413" s="41" t="str">
        <f t="shared" ca="1" si="92"/>
        <v>-</v>
      </c>
      <c r="D1413" s="41" t="str">
        <f>IF($F1413="sortie en cours d'année",'Base de données'!$B1413,"-")</f>
        <v>-</v>
      </c>
      <c r="E1413" s="41" t="str">
        <f>IF($H1413="entrée en cours d'année",'Base de données'!$B1413,"-")</f>
        <v>-</v>
      </c>
      <c r="F1413" s="37" t="str">
        <f t="shared" si="89"/>
        <v/>
      </c>
      <c r="G1413" s="37" t="str">
        <f>IF($J1413="mouvement",_xlfn.XLOOKUP('Base de données'!$B1413,$V:$V,$V:$V,0),"")</f>
        <v/>
      </c>
      <c r="H1413" s="37" t="str">
        <f t="shared" si="90"/>
        <v/>
      </c>
      <c r="I1413" s="37" t="str">
        <f>IF($J1413="mouvement",_xlfn.XLOOKUP('Base de données'!$B1413,$K:$K,$K:$K,0),"")</f>
        <v/>
      </c>
      <c r="J1413" s="38" t="str">
        <f>IF(AND(Y1413&lt;&gt;MAX(Y:Y),COUNTIF(K1413:V1413,'Base de données'!$B1413)&gt;0),"mouvement","")</f>
        <v/>
      </c>
      <c r="K1413" s="39" t="str">
        <f>IF(K$1&gt;$AE$1,"-",IFERROR(IF(DATEDIF('Base de données'!$A1413,K$1,"d")&lt;&gt;0,"",'Base de données'!$B1413),""))</f>
        <v/>
      </c>
      <c r="L1413" s="39" t="str">
        <f>IF(L$1&gt;$AE$1,"-",IFERROR(IF(DATEDIF('Base de données'!$A1413,L$1,"d")&lt;&gt;0,"",'Base de données'!$B1413),""))</f>
        <v/>
      </c>
      <c r="M1413" s="39" t="str">
        <f>IF(M$1&gt;$AE$1,"-",IFERROR(IF(DATEDIF('Base de données'!$A1413,M$1,"d")&lt;&gt;0,"",'Base de données'!$B1413),""))</f>
        <v/>
      </c>
      <c r="N1413" s="39" t="str">
        <f>IF(N$1&gt;$AE$1,"-",IFERROR(IF(DATEDIF('Base de données'!$A1413,N$1,"d")&lt;&gt;0,"",'Base de données'!$B1413),""))</f>
        <v/>
      </c>
      <c r="O1413" s="39" t="str">
        <f>IF(O$1&gt;$AE$1,"-",IFERROR(IF(DATEDIF('Base de données'!$A1413,O$1,"d")&lt;&gt;0,"",'Base de données'!$B1413),""))</f>
        <v/>
      </c>
      <c r="P1413" s="39" t="str">
        <f>IF(P$1&gt;$AE$1,"-",IFERROR(IF(DATEDIF('Base de données'!$A1413,P$1,"d")&lt;&gt;0,"",'Base de données'!$B1413),""))</f>
        <v>7SPGI</v>
      </c>
      <c r="Q1413" s="39" t="str">
        <f>IF(Q$1&gt;$AE$1,"-",IFERROR(IF(DATEDIF('Base de données'!$A1413,Q$1,"d")&lt;&gt;0,"",'Base de données'!$B1413),""))</f>
        <v/>
      </c>
      <c r="R1413" s="39" t="str">
        <f>IF(R$1&gt;$AE$1,"-",IFERROR(IF(DATEDIF('Base de données'!$A1413,R$1,"d")&lt;&gt;0,"",'Base de données'!$B1413),""))</f>
        <v/>
      </c>
      <c r="S1413" s="39" t="str">
        <f>IF(S$1&gt;$AE$1,"-",IFERROR(IF(DATEDIF('Base de données'!$A1413,S$1,"d")&lt;&gt;0,"",'Base de données'!$B1413),""))</f>
        <v/>
      </c>
      <c r="T1413" s="39" t="str">
        <f>IF(T$1&gt;$AE$1,"-",IFERROR(IF(DATEDIF('Base de données'!$A1413,T$1,"d")&lt;&gt;0,"",'Base de données'!$B1413),""))</f>
        <v/>
      </c>
      <c r="U1413" s="39" t="str">
        <f>IF(U$1&gt;$AE$1,"-",IFERROR(IF(DATEDIF('Base de données'!$A1413,U$1,"d")&lt;&gt;0,"",'Base de données'!$B1413),""))</f>
        <v/>
      </c>
      <c r="V1413" s="39" t="str">
        <f>IF(V$1&gt;$AE$1,"-",IFERROR(IF(DATEDIF('Base de données'!$A1413,V$1,"d")&lt;&gt;0,"",'Base de données'!$B1413),""))</f>
        <v/>
      </c>
      <c r="W1413" s="34"/>
      <c r="X1413" s="30" t="str">
        <f>'Base de données'!$C1413&amp;" "&amp;'Base de données'!$D1413</f>
        <v>Rossi René</v>
      </c>
      <c r="Y1413" s="31">
        <f>COUNTIF('Base de données'!$B:$B,'Base de données'!$B1413)</f>
        <v>12</v>
      </c>
      <c r="AA1413" s="87" cm="1">
        <f t="array" aca="1" ref="AA1413" ca="1">INDIRECT("'Base de données'!A" &amp; ROW(Y1413))</f>
        <v>45809</v>
      </c>
      <c r="AB1413" s="51" t="str" cm="1">
        <f t="array" aca="1" ref="AB1413" ca="1">INDIRECT("'Base de données'!B" &amp; ROW(Z1413))</f>
        <v>7SPGI</v>
      </c>
    </row>
    <row r="1414" spans="1:28" x14ac:dyDescent="0.3">
      <c r="A1414" s="41" t="str">
        <f ca="1">IF(IF(AND($B1414&lt;&gt;"-",$B1414=$E1414),"Entrée et sortie","-")="Entrée et sortie",'Base de données'!$B1414,"-")</f>
        <v>-</v>
      </c>
      <c r="B1414" s="41" t="str">
        <f t="shared" ca="1" si="91"/>
        <v>-</v>
      </c>
      <c r="C1414" s="41" t="str">
        <f t="shared" ca="1" si="92"/>
        <v>-</v>
      </c>
      <c r="D1414" s="41" t="str">
        <f>IF($F1414="sortie en cours d'année",'Base de données'!$B1414,"-")</f>
        <v>-</v>
      </c>
      <c r="E1414" s="41" t="str">
        <f>IF($H1414="entrée en cours d'année",'Base de données'!$B1414,"-")</f>
        <v>-</v>
      </c>
      <c r="F1414" s="37" t="str">
        <f t="shared" si="89"/>
        <v/>
      </c>
      <c r="G1414" s="37" t="str">
        <f>IF($J1414="mouvement",_xlfn.XLOOKUP('Base de données'!$B1414,$V:$V,$V:$V,0),"")</f>
        <v/>
      </c>
      <c r="H1414" s="37" t="str">
        <f t="shared" si="90"/>
        <v/>
      </c>
      <c r="I1414" s="37" t="str">
        <f>IF($J1414="mouvement",_xlfn.XLOOKUP('Base de données'!$B1414,$K:$K,$K:$K,0),"")</f>
        <v/>
      </c>
      <c r="J1414" s="38" t="str">
        <f>IF(AND(Y1414&lt;&gt;MAX(Y:Y),COUNTIF(K1414:V1414,'Base de données'!$B1414)&gt;0),"mouvement","")</f>
        <v/>
      </c>
      <c r="K1414" s="39" t="str">
        <f>IF(K$1&gt;$AE$1,"-",IFERROR(IF(DATEDIF('Base de données'!$A1414,K$1,"d")&lt;&gt;0,"",'Base de données'!$B1414),""))</f>
        <v/>
      </c>
      <c r="L1414" s="39" t="str">
        <f>IF(L$1&gt;$AE$1,"-",IFERROR(IF(DATEDIF('Base de données'!$A1414,L$1,"d")&lt;&gt;0,"",'Base de données'!$B1414),""))</f>
        <v/>
      </c>
      <c r="M1414" s="39" t="str">
        <f>IF(M$1&gt;$AE$1,"-",IFERROR(IF(DATEDIF('Base de données'!$A1414,M$1,"d")&lt;&gt;0,"",'Base de données'!$B1414),""))</f>
        <v/>
      </c>
      <c r="N1414" s="39" t="str">
        <f>IF(N$1&gt;$AE$1,"-",IFERROR(IF(DATEDIF('Base de données'!$A1414,N$1,"d")&lt;&gt;0,"",'Base de données'!$B1414),""))</f>
        <v/>
      </c>
      <c r="O1414" s="39" t="str">
        <f>IF(O$1&gt;$AE$1,"-",IFERROR(IF(DATEDIF('Base de données'!$A1414,O$1,"d")&lt;&gt;0,"",'Base de données'!$B1414),""))</f>
        <v/>
      </c>
      <c r="P1414" s="39" t="str">
        <f>IF(P$1&gt;$AE$1,"-",IFERROR(IF(DATEDIF('Base de données'!$A1414,P$1,"d")&lt;&gt;0,"",'Base de données'!$B1414),""))</f>
        <v>E3HIK</v>
      </c>
      <c r="Q1414" s="39" t="str">
        <f>IF(Q$1&gt;$AE$1,"-",IFERROR(IF(DATEDIF('Base de données'!$A1414,Q$1,"d")&lt;&gt;0,"",'Base de données'!$B1414),""))</f>
        <v/>
      </c>
      <c r="R1414" s="39" t="str">
        <f>IF(R$1&gt;$AE$1,"-",IFERROR(IF(DATEDIF('Base de données'!$A1414,R$1,"d")&lt;&gt;0,"",'Base de données'!$B1414),""))</f>
        <v/>
      </c>
      <c r="S1414" s="39" t="str">
        <f>IF(S$1&gt;$AE$1,"-",IFERROR(IF(DATEDIF('Base de données'!$A1414,S$1,"d")&lt;&gt;0,"",'Base de données'!$B1414),""))</f>
        <v/>
      </c>
      <c r="T1414" s="39" t="str">
        <f>IF(T$1&gt;$AE$1,"-",IFERROR(IF(DATEDIF('Base de données'!$A1414,T$1,"d")&lt;&gt;0,"",'Base de données'!$B1414),""))</f>
        <v/>
      </c>
      <c r="U1414" s="39" t="str">
        <f>IF(U$1&gt;$AE$1,"-",IFERROR(IF(DATEDIF('Base de données'!$A1414,U$1,"d")&lt;&gt;0,"",'Base de données'!$B1414),""))</f>
        <v/>
      </c>
      <c r="V1414" s="39" t="str">
        <f>IF(V$1&gt;$AE$1,"-",IFERROR(IF(DATEDIF('Base de données'!$A1414,V$1,"d")&lt;&gt;0,"",'Base de données'!$B1414),""))</f>
        <v/>
      </c>
      <c r="W1414" s="34"/>
      <c r="X1414" s="30" t="str">
        <f>'Base de données'!$C1414&amp;" "&amp;'Base de données'!$D1414</f>
        <v>Marin Éric</v>
      </c>
      <c r="Y1414" s="31">
        <f>COUNTIF('Base de données'!$B:$B,'Base de données'!$B1414)</f>
        <v>12</v>
      </c>
      <c r="AA1414" s="87" cm="1">
        <f t="array" aca="1" ref="AA1414" ca="1">INDIRECT("'Base de données'!A" &amp; ROW(Y1414))</f>
        <v>45809</v>
      </c>
      <c r="AB1414" s="51" t="str" cm="1">
        <f t="array" aca="1" ref="AB1414" ca="1">INDIRECT("'Base de données'!B" &amp; ROW(Z1414))</f>
        <v>E3HIK</v>
      </c>
    </row>
    <row r="1415" spans="1:28" x14ac:dyDescent="0.3">
      <c r="A1415" s="41" t="str">
        <f ca="1">IF(IF(AND($B1415&lt;&gt;"-",$B1415=$E1415),"Entrée et sortie","-")="Entrée et sortie",'Base de données'!$B1415,"-")</f>
        <v>-</v>
      </c>
      <c r="B1415" s="41" t="str">
        <f t="shared" ca="1" si="91"/>
        <v>-</v>
      </c>
      <c r="C1415" s="41" t="str">
        <f t="shared" ca="1" si="92"/>
        <v>-</v>
      </c>
      <c r="D1415" s="41" t="str">
        <f>IF($F1415="sortie en cours d'année",'Base de données'!$B1415,"-")</f>
        <v>-</v>
      </c>
      <c r="E1415" s="41" t="str">
        <f>IF($H1415="entrée en cours d'année",'Base de données'!$B1415,"-")</f>
        <v>-</v>
      </c>
      <c r="F1415" s="37" t="str">
        <f t="shared" si="89"/>
        <v/>
      </c>
      <c r="G1415" s="37" t="str">
        <f>IF($J1415="mouvement",_xlfn.XLOOKUP('Base de données'!$B1415,$V:$V,$V:$V,0),"")</f>
        <v/>
      </c>
      <c r="H1415" s="37" t="str">
        <f t="shared" si="90"/>
        <v/>
      </c>
      <c r="I1415" s="37" t="str">
        <f>IF($J1415="mouvement",_xlfn.XLOOKUP('Base de données'!$B1415,$K:$K,$K:$K,0),"")</f>
        <v/>
      </c>
      <c r="J1415" s="38" t="str">
        <f>IF(AND(Y1415&lt;&gt;MAX(Y:Y),COUNTIF(K1415:V1415,'Base de données'!$B1415)&gt;0),"mouvement","")</f>
        <v/>
      </c>
      <c r="K1415" s="39" t="str">
        <f>IF(K$1&gt;$AE$1,"-",IFERROR(IF(DATEDIF('Base de données'!$A1415,K$1,"d")&lt;&gt;0,"",'Base de données'!$B1415),""))</f>
        <v/>
      </c>
      <c r="L1415" s="39" t="str">
        <f>IF(L$1&gt;$AE$1,"-",IFERROR(IF(DATEDIF('Base de données'!$A1415,L$1,"d")&lt;&gt;0,"",'Base de données'!$B1415),""))</f>
        <v/>
      </c>
      <c r="M1415" s="39" t="str">
        <f>IF(M$1&gt;$AE$1,"-",IFERROR(IF(DATEDIF('Base de données'!$A1415,M$1,"d")&lt;&gt;0,"",'Base de données'!$B1415),""))</f>
        <v/>
      </c>
      <c r="N1415" s="39" t="str">
        <f>IF(N$1&gt;$AE$1,"-",IFERROR(IF(DATEDIF('Base de données'!$A1415,N$1,"d")&lt;&gt;0,"",'Base de données'!$B1415),""))</f>
        <v/>
      </c>
      <c r="O1415" s="39" t="str">
        <f>IF(O$1&gt;$AE$1,"-",IFERROR(IF(DATEDIF('Base de données'!$A1415,O$1,"d")&lt;&gt;0,"",'Base de données'!$B1415),""))</f>
        <v/>
      </c>
      <c r="P1415" s="39" t="str">
        <f>IF(P$1&gt;$AE$1,"-",IFERROR(IF(DATEDIF('Base de données'!$A1415,P$1,"d")&lt;&gt;0,"",'Base de données'!$B1415),""))</f>
        <v>LPLFA</v>
      </c>
      <c r="Q1415" s="39" t="str">
        <f>IF(Q$1&gt;$AE$1,"-",IFERROR(IF(DATEDIF('Base de données'!$A1415,Q$1,"d")&lt;&gt;0,"",'Base de données'!$B1415),""))</f>
        <v/>
      </c>
      <c r="R1415" s="39" t="str">
        <f>IF(R$1&gt;$AE$1,"-",IFERROR(IF(DATEDIF('Base de données'!$A1415,R$1,"d")&lt;&gt;0,"",'Base de données'!$B1415),""))</f>
        <v/>
      </c>
      <c r="S1415" s="39" t="str">
        <f>IF(S$1&gt;$AE$1,"-",IFERROR(IF(DATEDIF('Base de données'!$A1415,S$1,"d")&lt;&gt;0,"",'Base de données'!$B1415),""))</f>
        <v/>
      </c>
      <c r="T1415" s="39" t="str">
        <f>IF(T$1&gt;$AE$1,"-",IFERROR(IF(DATEDIF('Base de données'!$A1415,T$1,"d")&lt;&gt;0,"",'Base de données'!$B1415),""))</f>
        <v/>
      </c>
      <c r="U1415" s="39" t="str">
        <f>IF(U$1&gt;$AE$1,"-",IFERROR(IF(DATEDIF('Base de données'!$A1415,U$1,"d")&lt;&gt;0,"",'Base de données'!$B1415),""))</f>
        <v/>
      </c>
      <c r="V1415" s="39" t="str">
        <f>IF(V$1&gt;$AE$1,"-",IFERROR(IF(DATEDIF('Base de données'!$A1415,V$1,"d")&lt;&gt;0,"",'Base de données'!$B1415),""))</f>
        <v/>
      </c>
      <c r="W1415" s="34"/>
      <c r="X1415" s="30" t="str">
        <f>'Base de données'!$C1415&amp;" "&amp;'Base de données'!$D1415</f>
        <v>Étienne René</v>
      </c>
      <c r="Y1415" s="31">
        <f>COUNTIF('Base de données'!$B:$B,'Base de données'!$B1415)</f>
        <v>12</v>
      </c>
      <c r="AA1415" s="87" cm="1">
        <f t="array" aca="1" ref="AA1415" ca="1">INDIRECT("'Base de données'!A" &amp; ROW(Y1415))</f>
        <v>45809</v>
      </c>
      <c r="AB1415" s="51" t="str" cm="1">
        <f t="array" aca="1" ref="AB1415" ca="1">INDIRECT("'Base de données'!B" &amp; ROW(Z1415))</f>
        <v>LPLFA</v>
      </c>
    </row>
    <row r="1416" spans="1:28" x14ac:dyDescent="0.3">
      <c r="A1416" s="41" t="str">
        <f ca="1">IF(IF(AND($B1416&lt;&gt;"-",$B1416=$E1416),"Entrée et sortie","-")="Entrée et sortie",'Base de données'!$B1416,"-")</f>
        <v>-</v>
      </c>
      <c r="B1416" s="41" t="str">
        <f t="shared" ca="1" si="91"/>
        <v>-</v>
      </c>
      <c r="C1416" s="41" t="str">
        <f t="shared" ca="1" si="92"/>
        <v>-</v>
      </c>
      <c r="D1416" s="41" t="str">
        <f>IF($F1416="sortie en cours d'année",'Base de données'!$B1416,"-")</f>
        <v>-</v>
      </c>
      <c r="E1416" s="41" t="str">
        <f>IF($H1416="entrée en cours d'année",'Base de données'!$B1416,"-")</f>
        <v>-</v>
      </c>
      <c r="F1416" s="37" t="str">
        <f t="shared" si="89"/>
        <v/>
      </c>
      <c r="G1416" s="37" t="str">
        <f>IF($J1416="mouvement",_xlfn.XLOOKUP('Base de données'!$B1416,$V:$V,$V:$V,0),"")</f>
        <v/>
      </c>
      <c r="H1416" s="37" t="str">
        <f t="shared" si="90"/>
        <v/>
      </c>
      <c r="I1416" s="37" t="str">
        <f>IF($J1416="mouvement",_xlfn.XLOOKUP('Base de données'!$B1416,$K:$K,$K:$K,0),"")</f>
        <v/>
      </c>
      <c r="J1416" s="38" t="str">
        <f>IF(AND(Y1416&lt;&gt;MAX(Y:Y),COUNTIF(K1416:V1416,'Base de données'!$B1416)&gt;0),"mouvement","")</f>
        <v/>
      </c>
      <c r="K1416" s="39" t="str">
        <f>IF(K$1&gt;$AE$1,"-",IFERROR(IF(DATEDIF('Base de données'!$A1416,K$1,"d")&lt;&gt;0,"",'Base de données'!$B1416),""))</f>
        <v/>
      </c>
      <c r="L1416" s="39" t="str">
        <f>IF(L$1&gt;$AE$1,"-",IFERROR(IF(DATEDIF('Base de données'!$A1416,L$1,"d")&lt;&gt;0,"",'Base de données'!$B1416),""))</f>
        <v/>
      </c>
      <c r="M1416" s="39" t="str">
        <f>IF(M$1&gt;$AE$1,"-",IFERROR(IF(DATEDIF('Base de données'!$A1416,M$1,"d")&lt;&gt;0,"",'Base de données'!$B1416),""))</f>
        <v/>
      </c>
      <c r="N1416" s="39" t="str">
        <f>IF(N$1&gt;$AE$1,"-",IFERROR(IF(DATEDIF('Base de données'!$A1416,N$1,"d")&lt;&gt;0,"",'Base de données'!$B1416),""))</f>
        <v/>
      </c>
      <c r="O1416" s="39" t="str">
        <f>IF(O$1&gt;$AE$1,"-",IFERROR(IF(DATEDIF('Base de données'!$A1416,O$1,"d")&lt;&gt;0,"",'Base de données'!$B1416),""))</f>
        <v/>
      </c>
      <c r="P1416" s="39" t="str">
        <f>IF(P$1&gt;$AE$1,"-",IFERROR(IF(DATEDIF('Base de données'!$A1416,P$1,"d")&lt;&gt;0,"",'Base de données'!$B1416),""))</f>
        <v>ZDPI3</v>
      </c>
      <c r="Q1416" s="39" t="str">
        <f>IF(Q$1&gt;$AE$1,"-",IFERROR(IF(DATEDIF('Base de données'!$A1416,Q$1,"d")&lt;&gt;0,"",'Base de données'!$B1416),""))</f>
        <v/>
      </c>
      <c r="R1416" s="39" t="str">
        <f>IF(R$1&gt;$AE$1,"-",IFERROR(IF(DATEDIF('Base de données'!$A1416,R$1,"d")&lt;&gt;0,"",'Base de données'!$B1416),""))</f>
        <v/>
      </c>
      <c r="S1416" s="39" t="str">
        <f>IF(S$1&gt;$AE$1,"-",IFERROR(IF(DATEDIF('Base de données'!$A1416,S$1,"d")&lt;&gt;0,"",'Base de données'!$B1416),""))</f>
        <v/>
      </c>
      <c r="T1416" s="39" t="str">
        <f>IF(T$1&gt;$AE$1,"-",IFERROR(IF(DATEDIF('Base de données'!$A1416,T$1,"d")&lt;&gt;0,"",'Base de données'!$B1416),""))</f>
        <v/>
      </c>
      <c r="U1416" s="39" t="str">
        <f>IF(U$1&gt;$AE$1,"-",IFERROR(IF(DATEDIF('Base de données'!$A1416,U$1,"d")&lt;&gt;0,"",'Base de données'!$B1416),""))</f>
        <v/>
      </c>
      <c r="V1416" s="39" t="str">
        <f>IF(V$1&gt;$AE$1,"-",IFERROR(IF(DATEDIF('Base de données'!$A1416,V$1,"d")&lt;&gt;0,"",'Base de données'!$B1416),""))</f>
        <v/>
      </c>
      <c r="W1416" s="34"/>
      <c r="X1416" s="30" t="str">
        <f>'Base de données'!$C1416&amp;" "&amp;'Base de données'!$D1416</f>
        <v>Martin Jeannine</v>
      </c>
      <c r="Y1416" s="31">
        <f>COUNTIF('Base de données'!$B:$B,'Base de données'!$B1416)</f>
        <v>12</v>
      </c>
      <c r="AA1416" s="87" cm="1">
        <f t="array" aca="1" ref="AA1416" ca="1">INDIRECT("'Base de données'!A" &amp; ROW(Y1416))</f>
        <v>45809</v>
      </c>
      <c r="AB1416" s="51" t="str" cm="1">
        <f t="array" aca="1" ref="AB1416" ca="1">INDIRECT("'Base de données'!B" &amp; ROW(Z1416))</f>
        <v>ZDPI3</v>
      </c>
    </row>
    <row r="1417" spans="1:28" x14ac:dyDescent="0.3">
      <c r="A1417" s="41" t="str">
        <f ca="1">IF(IF(AND($B1417&lt;&gt;"-",$B1417=$E1417),"Entrée et sortie","-")="Entrée et sortie",'Base de données'!$B1417,"-")</f>
        <v>-</v>
      </c>
      <c r="B1417" s="41" t="str">
        <f t="shared" ca="1" si="91"/>
        <v>-</v>
      </c>
      <c r="C1417" s="41" t="str">
        <f t="shared" ca="1" si="92"/>
        <v>-</v>
      </c>
      <c r="D1417" s="41" t="str">
        <f>IF($F1417="sortie en cours d'année",'Base de données'!$B1417,"-")</f>
        <v>-</v>
      </c>
      <c r="E1417" s="41" t="str">
        <f>IF($H1417="entrée en cours d'année",'Base de données'!$B1417,"-")</f>
        <v>-</v>
      </c>
      <c r="F1417" s="37" t="str">
        <f t="shared" si="89"/>
        <v/>
      </c>
      <c r="G1417" s="37" t="str">
        <f>IF($J1417="mouvement",_xlfn.XLOOKUP('Base de données'!$B1417,$V:$V,$V:$V,0),"")</f>
        <v/>
      </c>
      <c r="H1417" s="37" t="str">
        <f t="shared" si="90"/>
        <v/>
      </c>
      <c r="I1417" s="37" t="str">
        <f>IF($J1417="mouvement",_xlfn.XLOOKUP('Base de données'!$B1417,$K:$K,$K:$K,0),"")</f>
        <v/>
      </c>
      <c r="J1417" s="38" t="str">
        <f>IF(AND(Y1417&lt;&gt;MAX(Y:Y),COUNTIF(K1417:V1417,'Base de données'!$B1417)&gt;0),"mouvement","")</f>
        <v/>
      </c>
      <c r="K1417" s="39" t="str">
        <f>IF(K$1&gt;$AE$1,"-",IFERROR(IF(DATEDIF('Base de données'!$A1417,K$1,"d")&lt;&gt;0,"",'Base de données'!$B1417),""))</f>
        <v/>
      </c>
      <c r="L1417" s="39" t="str">
        <f>IF(L$1&gt;$AE$1,"-",IFERROR(IF(DATEDIF('Base de données'!$A1417,L$1,"d")&lt;&gt;0,"",'Base de données'!$B1417),""))</f>
        <v/>
      </c>
      <c r="M1417" s="39" t="str">
        <f>IF(M$1&gt;$AE$1,"-",IFERROR(IF(DATEDIF('Base de données'!$A1417,M$1,"d")&lt;&gt;0,"",'Base de données'!$B1417),""))</f>
        <v/>
      </c>
      <c r="N1417" s="39" t="str">
        <f>IF(N$1&gt;$AE$1,"-",IFERROR(IF(DATEDIF('Base de données'!$A1417,N$1,"d")&lt;&gt;0,"",'Base de données'!$B1417),""))</f>
        <v/>
      </c>
      <c r="O1417" s="39" t="str">
        <f>IF(O$1&gt;$AE$1,"-",IFERROR(IF(DATEDIF('Base de données'!$A1417,O$1,"d")&lt;&gt;0,"",'Base de données'!$B1417),""))</f>
        <v/>
      </c>
      <c r="P1417" s="39" t="str">
        <f>IF(P$1&gt;$AE$1,"-",IFERROR(IF(DATEDIF('Base de données'!$A1417,P$1,"d")&lt;&gt;0,"",'Base de données'!$B1417),""))</f>
        <v>1N0T3</v>
      </c>
      <c r="Q1417" s="39" t="str">
        <f>IF(Q$1&gt;$AE$1,"-",IFERROR(IF(DATEDIF('Base de données'!$A1417,Q$1,"d")&lt;&gt;0,"",'Base de données'!$B1417),""))</f>
        <v/>
      </c>
      <c r="R1417" s="39" t="str">
        <f>IF(R$1&gt;$AE$1,"-",IFERROR(IF(DATEDIF('Base de données'!$A1417,R$1,"d")&lt;&gt;0,"",'Base de données'!$B1417),""))</f>
        <v/>
      </c>
      <c r="S1417" s="39" t="str">
        <f>IF(S$1&gt;$AE$1,"-",IFERROR(IF(DATEDIF('Base de données'!$A1417,S$1,"d")&lt;&gt;0,"",'Base de données'!$B1417),""))</f>
        <v/>
      </c>
      <c r="T1417" s="39" t="str">
        <f>IF(T$1&gt;$AE$1,"-",IFERROR(IF(DATEDIF('Base de données'!$A1417,T$1,"d")&lt;&gt;0,"",'Base de données'!$B1417),""))</f>
        <v/>
      </c>
      <c r="U1417" s="39" t="str">
        <f>IF(U$1&gt;$AE$1,"-",IFERROR(IF(DATEDIF('Base de données'!$A1417,U$1,"d")&lt;&gt;0,"",'Base de données'!$B1417),""))</f>
        <v/>
      </c>
      <c r="V1417" s="39" t="str">
        <f>IF(V$1&gt;$AE$1,"-",IFERROR(IF(DATEDIF('Base de données'!$A1417,V$1,"d")&lt;&gt;0,"",'Base de données'!$B1417),""))</f>
        <v/>
      </c>
      <c r="W1417" s="34"/>
      <c r="X1417" s="30" t="str">
        <f>'Base de données'!$C1417&amp;" "&amp;'Base de données'!$D1417</f>
        <v>Lenoir Benjamin</v>
      </c>
      <c r="Y1417" s="31">
        <f>COUNTIF('Base de données'!$B:$B,'Base de données'!$B1417)</f>
        <v>12</v>
      </c>
      <c r="AA1417" s="87" cm="1">
        <f t="array" aca="1" ref="AA1417" ca="1">INDIRECT("'Base de données'!A" &amp; ROW(Y1417))</f>
        <v>45809</v>
      </c>
      <c r="AB1417" s="51" t="str" cm="1">
        <f t="array" aca="1" ref="AB1417" ca="1">INDIRECT("'Base de données'!B" &amp; ROW(Z1417))</f>
        <v>1N0T3</v>
      </c>
    </row>
    <row r="1418" spans="1:28" x14ac:dyDescent="0.3">
      <c r="A1418" s="41" t="str">
        <f ca="1">IF(IF(AND($B1418&lt;&gt;"-",$B1418=$E1418),"Entrée et sortie","-")="Entrée et sortie",'Base de données'!$B1418,"-")</f>
        <v>-</v>
      </c>
      <c r="B1418" s="41" t="str">
        <f t="shared" ca="1" si="91"/>
        <v>-</v>
      </c>
      <c r="C1418" s="41" t="str">
        <f t="shared" ca="1" si="92"/>
        <v>-</v>
      </c>
      <c r="D1418" s="41" t="str">
        <f>IF($F1418="sortie en cours d'année",'Base de données'!$B1418,"-")</f>
        <v>-</v>
      </c>
      <c r="E1418" s="41" t="str">
        <f>IF($H1418="entrée en cours d'année",'Base de données'!$B1418,"-")</f>
        <v>-</v>
      </c>
      <c r="F1418" s="37" t="str">
        <f t="shared" si="89"/>
        <v/>
      </c>
      <c r="G1418" s="37" t="str">
        <f>IF($J1418="mouvement",_xlfn.XLOOKUP('Base de données'!$B1418,$V:$V,$V:$V,0),"")</f>
        <v/>
      </c>
      <c r="H1418" s="37" t="str">
        <f t="shared" si="90"/>
        <v/>
      </c>
      <c r="I1418" s="37" t="str">
        <f>IF($J1418="mouvement",_xlfn.XLOOKUP('Base de données'!$B1418,$K:$K,$K:$K,0),"")</f>
        <v/>
      </c>
      <c r="J1418" s="38" t="str">
        <f>IF(AND(Y1418&lt;&gt;MAX(Y:Y),COUNTIF(K1418:V1418,'Base de données'!$B1418)&gt;0),"mouvement","")</f>
        <v/>
      </c>
      <c r="K1418" s="39" t="str">
        <f>IF(K$1&gt;$AE$1,"-",IFERROR(IF(DATEDIF('Base de données'!$A1418,K$1,"d")&lt;&gt;0,"",'Base de données'!$B1418),""))</f>
        <v/>
      </c>
      <c r="L1418" s="39" t="str">
        <f>IF(L$1&gt;$AE$1,"-",IFERROR(IF(DATEDIF('Base de données'!$A1418,L$1,"d")&lt;&gt;0,"",'Base de données'!$B1418),""))</f>
        <v/>
      </c>
      <c r="M1418" s="39" t="str">
        <f>IF(M$1&gt;$AE$1,"-",IFERROR(IF(DATEDIF('Base de données'!$A1418,M$1,"d")&lt;&gt;0,"",'Base de données'!$B1418),""))</f>
        <v/>
      </c>
      <c r="N1418" s="39" t="str">
        <f>IF(N$1&gt;$AE$1,"-",IFERROR(IF(DATEDIF('Base de données'!$A1418,N$1,"d")&lt;&gt;0,"",'Base de données'!$B1418),""))</f>
        <v/>
      </c>
      <c r="O1418" s="39" t="str">
        <f>IF(O$1&gt;$AE$1,"-",IFERROR(IF(DATEDIF('Base de données'!$A1418,O$1,"d")&lt;&gt;0,"",'Base de données'!$B1418),""))</f>
        <v/>
      </c>
      <c r="P1418" s="39" t="str">
        <f>IF(P$1&gt;$AE$1,"-",IFERROR(IF(DATEDIF('Base de données'!$A1418,P$1,"d")&lt;&gt;0,"",'Base de données'!$B1418),""))</f>
        <v>Y1YI7</v>
      </c>
      <c r="Q1418" s="39" t="str">
        <f>IF(Q$1&gt;$AE$1,"-",IFERROR(IF(DATEDIF('Base de données'!$A1418,Q$1,"d")&lt;&gt;0,"",'Base de données'!$B1418),""))</f>
        <v/>
      </c>
      <c r="R1418" s="39" t="str">
        <f>IF(R$1&gt;$AE$1,"-",IFERROR(IF(DATEDIF('Base de données'!$A1418,R$1,"d")&lt;&gt;0,"",'Base de données'!$B1418),""))</f>
        <v/>
      </c>
      <c r="S1418" s="39" t="str">
        <f>IF(S$1&gt;$AE$1,"-",IFERROR(IF(DATEDIF('Base de données'!$A1418,S$1,"d")&lt;&gt;0,"",'Base de données'!$B1418),""))</f>
        <v/>
      </c>
      <c r="T1418" s="39" t="str">
        <f>IF(T$1&gt;$AE$1,"-",IFERROR(IF(DATEDIF('Base de données'!$A1418,T$1,"d")&lt;&gt;0,"",'Base de données'!$B1418),""))</f>
        <v/>
      </c>
      <c r="U1418" s="39" t="str">
        <f>IF(U$1&gt;$AE$1,"-",IFERROR(IF(DATEDIF('Base de données'!$A1418,U$1,"d")&lt;&gt;0,"",'Base de données'!$B1418),""))</f>
        <v/>
      </c>
      <c r="V1418" s="39" t="str">
        <f>IF(V$1&gt;$AE$1,"-",IFERROR(IF(DATEDIF('Base de données'!$A1418,V$1,"d")&lt;&gt;0,"",'Base de données'!$B1418),""))</f>
        <v/>
      </c>
      <c r="W1418" s="34"/>
      <c r="X1418" s="30" t="str">
        <f>'Base de données'!$C1418&amp;" "&amp;'Base de données'!$D1418</f>
        <v>Roussel Monique</v>
      </c>
      <c r="Y1418" s="31">
        <f>COUNTIF('Base de données'!$B:$B,'Base de données'!$B1418)</f>
        <v>12</v>
      </c>
      <c r="AA1418" s="87" cm="1">
        <f t="array" aca="1" ref="AA1418" ca="1">INDIRECT("'Base de données'!A" &amp; ROW(Y1418))</f>
        <v>45809</v>
      </c>
      <c r="AB1418" s="51" t="str" cm="1">
        <f t="array" aca="1" ref="AB1418" ca="1">INDIRECT("'Base de données'!B" &amp; ROW(Z1418))</f>
        <v>Y1YI7</v>
      </c>
    </row>
    <row r="1419" spans="1:28" x14ac:dyDescent="0.3">
      <c r="A1419" s="41" t="str">
        <f ca="1">IF(IF(AND($B1419&lt;&gt;"-",$B1419=$E1419),"Entrée et sortie","-")="Entrée et sortie",'Base de données'!$B1419,"-")</f>
        <v>-</v>
      </c>
      <c r="B1419" s="41" t="str">
        <f t="shared" ca="1" si="91"/>
        <v>AQ2RR</v>
      </c>
      <c r="C1419" s="41" t="str">
        <f t="shared" ca="1" si="92"/>
        <v>AQ2RR</v>
      </c>
      <c r="D1419" s="41" t="str">
        <f>IF($F1419="sortie en cours d'année",'Base de données'!$B1419,"-")</f>
        <v>AQ2RR</v>
      </c>
      <c r="E1419" s="41" t="str">
        <f>IF($H1419="entrée en cours d'année",'Base de données'!$B1419,"-")</f>
        <v>-</v>
      </c>
      <c r="F1419" s="37" t="str">
        <f t="shared" si="89"/>
        <v>sortie en cours d'année</v>
      </c>
      <c r="G1419" s="37">
        <f>IF($J1419="mouvement",_xlfn.XLOOKUP('Base de données'!$B1419,$V:$V,$V:$V,0),"")</f>
        <v>0</v>
      </c>
      <c r="H1419" s="37" t="str">
        <f t="shared" si="90"/>
        <v/>
      </c>
      <c r="I1419" s="37" t="str">
        <f>IF($J1419="mouvement",_xlfn.XLOOKUP('Base de données'!$B1419,$K:$K,$K:$K,0),"")</f>
        <v>AQ2RR</v>
      </c>
      <c r="J1419" s="38" t="str">
        <f>IF(AND(Y1419&lt;&gt;MAX(Y:Y),COUNTIF(K1419:V1419,'Base de données'!$B1419)&gt;0),"mouvement","")</f>
        <v>mouvement</v>
      </c>
      <c r="K1419" s="39" t="str">
        <f>IF(K$1&gt;$AE$1,"-",IFERROR(IF(DATEDIF('Base de données'!$A1419,K$1,"d")&lt;&gt;0,"",'Base de données'!$B1419),""))</f>
        <v/>
      </c>
      <c r="L1419" s="39" t="str">
        <f>IF(L$1&gt;$AE$1,"-",IFERROR(IF(DATEDIF('Base de données'!$A1419,L$1,"d")&lt;&gt;0,"",'Base de données'!$B1419),""))</f>
        <v/>
      </c>
      <c r="M1419" s="39" t="str">
        <f>IF(M$1&gt;$AE$1,"-",IFERROR(IF(DATEDIF('Base de données'!$A1419,M$1,"d")&lt;&gt;0,"",'Base de données'!$B1419),""))</f>
        <v/>
      </c>
      <c r="N1419" s="39" t="str">
        <f>IF(N$1&gt;$AE$1,"-",IFERROR(IF(DATEDIF('Base de données'!$A1419,N$1,"d")&lt;&gt;0,"",'Base de données'!$B1419),""))</f>
        <v/>
      </c>
      <c r="O1419" s="39" t="str">
        <f>IF(O$1&gt;$AE$1,"-",IFERROR(IF(DATEDIF('Base de données'!$A1419,O$1,"d")&lt;&gt;0,"",'Base de données'!$B1419),""))</f>
        <v/>
      </c>
      <c r="P1419" s="39" t="str">
        <f>IF(P$1&gt;$AE$1,"-",IFERROR(IF(DATEDIF('Base de données'!$A1419,P$1,"d")&lt;&gt;0,"",'Base de données'!$B1419),""))</f>
        <v>AQ2RR</v>
      </c>
      <c r="Q1419" s="39" t="str">
        <f>IF(Q$1&gt;$AE$1,"-",IFERROR(IF(DATEDIF('Base de données'!$A1419,Q$1,"d")&lt;&gt;0,"",'Base de données'!$B1419),""))</f>
        <v/>
      </c>
      <c r="R1419" s="39" t="str">
        <f>IF(R$1&gt;$AE$1,"-",IFERROR(IF(DATEDIF('Base de données'!$A1419,R$1,"d")&lt;&gt;0,"",'Base de données'!$B1419),""))</f>
        <v/>
      </c>
      <c r="S1419" s="39" t="str">
        <f>IF(S$1&gt;$AE$1,"-",IFERROR(IF(DATEDIF('Base de données'!$A1419,S$1,"d")&lt;&gt;0,"",'Base de données'!$B1419),""))</f>
        <v/>
      </c>
      <c r="T1419" s="39" t="str">
        <f>IF(T$1&gt;$AE$1,"-",IFERROR(IF(DATEDIF('Base de données'!$A1419,T$1,"d")&lt;&gt;0,"",'Base de données'!$B1419),""))</f>
        <v/>
      </c>
      <c r="U1419" s="39" t="str">
        <f>IF(U$1&gt;$AE$1,"-",IFERROR(IF(DATEDIF('Base de données'!$A1419,U$1,"d")&lt;&gt;0,"",'Base de données'!$B1419),""))</f>
        <v/>
      </c>
      <c r="V1419" s="39" t="str">
        <f>IF(V$1&gt;$AE$1,"-",IFERROR(IF(DATEDIF('Base de données'!$A1419,V$1,"d")&lt;&gt;0,"",'Base de données'!$B1419),""))</f>
        <v/>
      </c>
      <c r="W1419" s="34"/>
      <c r="X1419" s="30" t="str">
        <f>'Base de données'!$C1419&amp;" "&amp;'Base de données'!$D1419</f>
        <v>Antoine Noémi</v>
      </c>
      <c r="Y1419" s="31">
        <f>COUNTIF('Base de données'!$B:$B,'Base de données'!$B1419)</f>
        <v>10</v>
      </c>
      <c r="AA1419" s="87" cm="1">
        <f t="array" aca="1" ref="AA1419" ca="1">INDIRECT("'Base de données'!A" &amp; ROW(Y1419))</f>
        <v>45809</v>
      </c>
      <c r="AB1419" s="51" t="str" cm="1">
        <f t="array" aca="1" ref="AB1419" ca="1">INDIRECT("'Base de données'!B" &amp; ROW(Z1419))</f>
        <v>AQ2RR</v>
      </c>
    </row>
    <row r="1420" spans="1:28" x14ac:dyDescent="0.3">
      <c r="A1420" s="41" t="str">
        <f ca="1">IF(IF(AND($B1420&lt;&gt;"-",$B1420=$E1420),"Entrée et sortie","-")="Entrée et sortie",'Base de données'!$B1420,"-")</f>
        <v>-</v>
      </c>
      <c r="B1420" s="41" t="str">
        <f t="shared" ca="1" si="91"/>
        <v>-</v>
      </c>
      <c r="C1420" s="41" t="str">
        <f t="shared" ca="1" si="92"/>
        <v>-</v>
      </c>
      <c r="D1420" s="41" t="str">
        <f>IF($F1420="sortie en cours d'année",'Base de données'!$B1420,"-")</f>
        <v>-</v>
      </c>
      <c r="E1420" s="41" t="str">
        <f>IF($H1420="entrée en cours d'année",'Base de données'!$B1420,"-")</f>
        <v>-</v>
      </c>
      <c r="F1420" s="37" t="str">
        <f t="shared" si="89"/>
        <v/>
      </c>
      <c r="G1420" s="37" t="str">
        <f>IF($J1420="mouvement",_xlfn.XLOOKUP('Base de données'!$B1420,$V:$V,$V:$V,0),"")</f>
        <v/>
      </c>
      <c r="H1420" s="37" t="str">
        <f t="shared" si="90"/>
        <v/>
      </c>
      <c r="I1420" s="37" t="str">
        <f>IF($J1420="mouvement",_xlfn.XLOOKUP('Base de données'!$B1420,$K:$K,$K:$K,0),"")</f>
        <v/>
      </c>
      <c r="J1420" s="38" t="str">
        <f>IF(AND(Y1420&lt;&gt;MAX(Y:Y),COUNTIF(K1420:V1420,'Base de données'!$B1420)&gt;0),"mouvement","")</f>
        <v/>
      </c>
      <c r="K1420" s="39" t="str">
        <f>IF(K$1&gt;$AE$1,"-",IFERROR(IF(DATEDIF('Base de données'!$A1420,K$1,"d")&lt;&gt;0,"",'Base de données'!$B1420),""))</f>
        <v/>
      </c>
      <c r="L1420" s="39" t="str">
        <f>IF(L$1&gt;$AE$1,"-",IFERROR(IF(DATEDIF('Base de données'!$A1420,L$1,"d")&lt;&gt;0,"",'Base de données'!$B1420),""))</f>
        <v/>
      </c>
      <c r="M1420" s="39" t="str">
        <f>IF(M$1&gt;$AE$1,"-",IFERROR(IF(DATEDIF('Base de données'!$A1420,M$1,"d")&lt;&gt;0,"",'Base de données'!$B1420),""))</f>
        <v/>
      </c>
      <c r="N1420" s="39" t="str">
        <f>IF(N$1&gt;$AE$1,"-",IFERROR(IF(DATEDIF('Base de données'!$A1420,N$1,"d")&lt;&gt;0,"",'Base de données'!$B1420),""))</f>
        <v/>
      </c>
      <c r="O1420" s="39" t="str">
        <f>IF(O$1&gt;$AE$1,"-",IFERROR(IF(DATEDIF('Base de données'!$A1420,O$1,"d")&lt;&gt;0,"",'Base de données'!$B1420),""))</f>
        <v/>
      </c>
      <c r="P1420" s="39" t="str">
        <f>IF(P$1&gt;$AE$1,"-",IFERROR(IF(DATEDIF('Base de données'!$A1420,P$1,"d")&lt;&gt;0,"",'Base de données'!$B1420),""))</f>
        <v>U3BKH</v>
      </c>
      <c r="Q1420" s="39" t="str">
        <f>IF(Q$1&gt;$AE$1,"-",IFERROR(IF(DATEDIF('Base de données'!$A1420,Q$1,"d")&lt;&gt;0,"",'Base de données'!$B1420),""))</f>
        <v/>
      </c>
      <c r="R1420" s="39" t="str">
        <f>IF(R$1&gt;$AE$1,"-",IFERROR(IF(DATEDIF('Base de données'!$A1420,R$1,"d")&lt;&gt;0,"",'Base de données'!$B1420),""))</f>
        <v/>
      </c>
      <c r="S1420" s="39" t="str">
        <f>IF(S$1&gt;$AE$1,"-",IFERROR(IF(DATEDIF('Base de données'!$A1420,S$1,"d")&lt;&gt;0,"",'Base de données'!$B1420),""))</f>
        <v/>
      </c>
      <c r="T1420" s="39" t="str">
        <f>IF(T$1&gt;$AE$1,"-",IFERROR(IF(DATEDIF('Base de données'!$A1420,T$1,"d")&lt;&gt;0,"",'Base de données'!$B1420),""))</f>
        <v/>
      </c>
      <c r="U1420" s="39" t="str">
        <f>IF(U$1&gt;$AE$1,"-",IFERROR(IF(DATEDIF('Base de données'!$A1420,U$1,"d")&lt;&gt;0,"",'Base de données'!$B1420),""))</f>
        <v/>
      </c>
      <c r="V1420" s="39" t="str">
        <f>IF(V$1&gt;$AE$1,"-",IFERROR(IF(DATEDIF('Base de données'!$A1420,V$1,"d")&lt;&gt;0,"",'Base de données'!$B1420),""))</f>
        <v/>
      </c>
      <c r="W1420" s="34"/>
      <c r="X1420" s="30" t="str">
        <f>'Base de données'!$C1420&amp;" "&amp;'Base de données'!$D1420</f>
        <v>Chevalier Roland</v>
      </c>
      <c r="Y1420" s="31">
        <f>COUNTIF('Base de données'!$B:$B,'Base de données'!$B1420)</f>
        <v>12</v>
      </c>
      <c r="AA1420" s="87" cm="1">
        <f t="array" aca="1" ref="AA1420" ca="1">INDIRECT("'Base de données'!A" &amp; ROW(Y1420))</f>
        <v>45809</v>
      </c>
      <c r="AB1420" s="51" t="str" cm="1">
        <f t="array" aca="1" ref="AB1420" ca="1">INDIRECT("'Base de données'!B" &amp; ROW(Z1420))</f>
        <v>U3BKH</v>
      </c>
    </row>
    <row r="1421" spans="1:28" x14ac:dyDescent="0.3">
      <c r="A1421" s="41" t="str">
        <f ca="1">IF(IF(AND($B1421&lt;&gt;"-",$B1421=$E1421),"Entrée et sortie","-")="Entrée et sortie",'Base de données'!$B1421,"-")</f>
        <v>-</v>
      </c>
      <c r="B1421" s="41" t="str">
        <f t="shared" ca="1" si="91"/>
        <v>-</v>
      </c>
      <c r="C1421" s="41" t="str">
        <f t="shared" ca="1" si="92"/>
        <v>-</v>
      </c>
      <c r="D1421" s="41" t="str">
        <f>IF($F1421="sortie en cours d'année",'Base de données'!$B1421,"-")</f>
        <v>-</v>
      </c>
      <c r="E1421" s="41" t="str">
        <f>IF($H1421="entrée en cours d'année",'Base de données'!$B1421,"-")</f>
        <v>-</v>
      </c>
      <c r="F1421" s="37" t="str">
        <f t="shared" si="89"/>
        <v/>
      </c>
      <c r="G1421" s="37" t="str">
        <f>IF($J1421="mouvement",_xlfn.XLOOKUP('Base de données'!$B1421,$V:$V,$V:$V,0),"")</f>
        <v/>
      </c>
      <c r="H1421" s="37" t="str">
        <f t="shared" si="90"/>
        <v/>
      </c>
      <c r="I1421" s="37" t="str">
        <f>IF($J1421="mouvement",_xlfn.XLOOKUP('Base de données'!$B1421,$K:$K,$K:$K,0),"")</f>
        <v/>
      </c>
      <c r="J1421" s="38" t="str">
        <f>IF(AND(Y1421&lt;&gt;MAX(Y:Y),COUNTIF(K1421:V1421,'Base de données'!$B1421)&gt;0),"mouvement","")</f>
        <v/>
      </c>
      <c r="K1421" s="39" t="str">
        <f>IF(K$1&gt;$AE$1,"-",IFERROR(IF(DATEDIF('Base de données'!$A1421,K$1,"d")&lt;&gt;0,"",'Base de données'!$B1421),""))</f>
        <v/>
      </c>
      <c r="L1421" s="39" t="str">
        <f>IF(L$1&gt;$AE$1,"-",IFERROR(IF(DATEDIF('Base de données'!$A1421,L$1,"d")&lt;&gt;0,"",'Base de données'!$B1421),""))</f>
        <v/>
      </c>
      <c r="M1421" s="39" t="str">
        <f>IF(M$1&gt;$AE$1,"-",IFERROR(IF(DATEDIF('Base de données'!$A1421,M$1,"d")&lt;&gt;0,"",'Base de données'!$B1421),""))</f>
        <v/>
      </c>
      <c r="N1421" s="39" t="str">
        <f>IF(N$1&gt;$AE$1,"-",IFERROR(IF(DATEDIF('Base de données'!$A1421,N$1,"d")&lt;&gt;0,"",'Base de données'!$B1421),""))</f>
        <v/>
      </c>
      <c r="O1421" s="39" t="str">
        <f>IF(O$1&gt;$AE$1,"-",IFERROR(IF(DATEDIF('Base de données'!$A1421,O$1,"d")&lt;&gt;0,"",'Base de données'!$B1421),""))</f>
        <v/>
      </c>
      <c r="P1421" s="39" t="str">
        <f>IF(P$1&gt;$AE$1,"-",IFERROR(IF(DATEDIF('Base de données'!$A1421,P$1,"d")&lt;&gt;0,"",'Base de données'!$B1421),""))</f>
        <v>HLXBT</v>
      </c>
      <c r="Q1421" s="39" t="str">
        <f>IF(Q$1&gt;$AE$1,"-",IFERROR(IF(DATEDIF('Base de données'!$A1421,Q$1,"d")&lt;&gt;0,"",'Base de données'!$B1421),""))</f>
        <v/>
      </c>
      <c r="R1421" s="39" t="str">
        <f>IF(R$1&gt;$AE$1,"-",IFERROR(IF(DATEDIF('Base de données'!$A1421,R$1,"d")&lt;&gt;0,"",'Base de données'!$B1421),""))</f>
        <v/>
      </c>
      <c r="S1421" s="39" t="str">
        <f>IF(S$1&gt;$AE$1,"-",IFERROR(IF(DATEDIF('Base de données'!$A1421,S$1,"d")&lt;&gt;0,"",'Base de données'!$B1421),""))</f>
        <v/>
      </c>
      <c r="T1421" s="39" t="str">
        <f>IF(T$1&gt;$AE$1,"-",IFERROR(IF(DATEDIF('Base de données'!$A1421,T$1,"d")&lt;&gt;0,"",'Base de données'!$B1421),""))</f>
        <v/>
      </c>
      <c r="U1421" s="39" t="str">
        <f>IF(U$1&gt;$AE$1,"-",IFERROR(IF(DATEDIF('Base de données'!$A1421,U$1,"d")&lt;&gt;0,"",'Base de données'!$B1421),""))</f>
        <v/>
      </c>
      <c r="V1421" s="39" t="str">
        <f>IF(V$1&gt;$AE$1,"-",IFERROR(IF(DATEDIF('Base de données'!$A1421,V$1,"d")&lt;&gt;0,"",'Base de données'!$B1421),""))</f>
        <v/>
      </c>
      <c r="W1421" s="34"/>
      <c r="X1421" s="30" t="str">
        <f>'Base de données'!$C1421&amp;" "&amp;'Base de données'!$D1421</f>
        <v>Gautier Noémi</v>
      </c>
      <c r="Y1421" s="31">
        <f>COUNTIF('Base de données'!$B:$B,'Base de données'!$B1421)</f>
        <v>12</v>
      </c>
      <c r="AA1421" s="87" cm="1">
        <f t="array" aca="1" ref="AA1421" ca="1">INDIRECT("'Base de données'!A" &amp; ROW(Y1421))</f>
        <v>45809</v>
      </c>
      <c r="AB1421" s="51" t="str" cm="1">
        <f t="array" aca="1" ref="AB1421" ca="1">INDIRECT("'Base de données'!B" &amp; ROW(Z1421))</f>
        <v>HLXBT</v>
      </c>
    </row>
    <row r="1422" spans="1:28" x14ac:dyDescent="0.3">
      <c r="A1422" s="41" t="str">
        <f ca="1">IF(IF(AND($B1422&lt;&gt;"-",$B1422=$E1422),"Entrée et sortie","-")="Entrée et sortie",'Base de données'!$B1422,"-")</f>
        <v>-</v>
      </c>
      <c r="B1422" s="41" t="str">
        <f t="shared" ca="1" si="91"/>
        <v>-</v>
      </c>
      <c r="C1422" s="41" t="str">
        <f t="shared" ca="1" si="92"/>
        <v>-</v>
      </c>
      <c r="D1422" s="41" t="str">
        <f>IF($F1422="sortie en cours d'année",'Base de données'!$B1422,"-")</f>
        <v>-</v>
      </c>
      <c r="E1422" s="41" t="str">
        <f>IF($H1422="entrée en cours d'année",'Base de données'!$B1422,"-")</f>
        <v>-</v>
      </c>
      <c r="F1422" s="37" t="str">
        <f t="shared" si="89"/>
        <v/>
      </c>
      <c r="G1422" s="37" t="str">
        <f>IF($J1422="mouvement",_xlfn.XLOOKUP('Base de données'!$B1422,$V:$V,$V:$V,0),"")</f>
        <v/>
      </c>
      <c r="H1422" s="37" t="str">
        <f t="shared" si="90"/>
        <v/>
      </c>
      <c r="I1422" s="37" t="str">
        <f>IF($J1422="mouvement",_xlfn.XLOOKUP('Base de données'!$B1422,$K:$K,$K:$K,0),"")</f>
        <v/>
      </c>
      <c r="J1422" s="38" t="str">
        <f>IF(AND(Y1422&lt;&gt;MAX(Y:Y),COUNTIF(K1422:V1422,'Base de données'!$B1422)&gt;0),"mouvement","")</f>
        <v/>
      </c>
      <c r="K1422" s="39" t="str">
        <f>IF(K$1&gt;$AE$1,"-",IFERROR(IF(DATEDIF('Base de données'!$A1422,K$1,"d")&lt;&gt;0,"",'Base de données'!$B1422),""))</f>
        <v/>
      </c>
      <c r="L1422" s="39" t="str">
        <f>IF(L$1&gt;$AE$1,"-",IFERROR(IF(DATEDIF('Base de données'!$A1422,L$1,"d")&lt;&gt;0,"",'Base de données'!$B1422),""))</f>
        <v/>
      </c>
      <c r="M1422" s="39" t="str">
        <f>IF(M$1&gt;$AE$1,"-",IFERROR(IF(DATEDIF('Base de données'!$A1422,M$1,"d")&lt;&gt;0,"",'Base de données'!$B1422),""))</f>
        <v/>
      </c>
      <c r="N1422" s="39" t="str">
        <f>IF(N$1&gt;$AE$1,"-",IFERROR(IF(DATEDIF('Base de données'!$A1422,N$1,"d")&lt;&gt;0,"",'Base de données'!$B1422),""))</f>
        <v/>
      </c>
      <c r="O1422" s="39" t="str">
        <f>IF(O$1&gt;$AE$1,"-",IFERROR(IF(DATEDIF('Base de données'!$A1422,O$1,"d")&lt;&gt;0,"",'Base de données'!$B1422),""))</f>
        <v/>
      </c>
      <c r="P1422" s="39" t="str">
        <f>IF(P$1&gt;$AE$1,"-",IFERROR(IF(DATEDIF('Base de données'!$A1422,P$1,"d")&lt;&gt;0,"",'Base de données'!$B1422),""))</f>
        <v>XLFAU</v>
      </c>
      <c r="Q1422" s="39" t="str">
        <f>IF(Q$1&gt;$AE$1,"-",IFERROR(IF(DATEDIF('Base de données'!$A1422,Q$1,"d")&lt;&gt;0,"",'Base de données'!$B1422),""))</f>
        <v/>
      </c>
      <c r="R1422" s="39" t="str">
        <f>IF(R$1&gt;$AE$1,"-",IFERROR(IF(DATEDIF('Base de données'!$A1422,R$1,"d")&lt;&gt;0,"",'Base de données'!$B1422),""))</f>
        <v/>
      </c>
      <c r="S1422" s="39" t="str">
        <f>IF(S$1&gt;$AE$1,"-",IFERROR(IF(DATEDIF('Base de données'!$A1422,S$1,"d")&lt;&gt;0,"",'Base de données'!$B1422),""))</f>
        <v/>
      </c>
      <c r="T1422" s="39" t="str">
        <f>IF(T$1&gt;$AE$1,"-",IFERROR(IF(DATEDIF('Base de données'!$A1422,T$1,"d")&lt;&gt;0,"",'Base de données'!$B1422),""))</f>
        <v/>
      </c>
      <c r="U1422" s="39" t="str">
        <f>IF(U$1&gt;$AE$1,"-",IFERROR(IF(DATEDIF('Base de données'!$A1422,U$1,"d")&lt;&gt;0,"",'Base de données'!$B1422),""))</f>
        <v/>
      </c>
      <c r="V1422" s="39" t="str">
        <f>IF(V$1&gt;$AE$1,"-",IFERROR(IF(DATEDIF('Base de données'!$A1422,V$1,"d")&lt;&gt;0,"",'Base de données'!$B1422),""))</f>
        <v/>
      </c>
      <c r="W1422" s="34"/>
      <c r="X1422" s="30" t="str">
        <f>'Base de données'!$C1422&amp;" "&amp;'Base de données'!$D1422</f>
        <v>Laine Marine</v>
      </c>
      <c r="Y1422" s="31">
        <f>COUNTIF('Base de données'!$B:$B,'Base de données'!$B1422)</f>
        <v>12</v>
      </c>
      <c r="AA1422" s="87" cm="1">
        <f t="array" aca="1" ref="AA1422" ca="1">INDIRECT("'Base de données'!A" &amp; ROW(Y1422))</f>
        <v>45809</v>
      </c>
      <c r="AB1422" s="51" t="str" cm="1">
        <f t="array" aca="1" ref="AB1422" ca="1">INDIRECT("'Base de données'!B" &amp; ROW(Z1422))</f>
        <v>XLFAU</v>
      </c>
    </row>
    <row r="1423" spans="1:28" x14ac:dyDescent="0.3">
      <c r="A1423" s="41" t="str">
        <f ca="1">IF(IF(AND($B1423&lt;&gt;"-",$B1423=$E1423),"Entrée et sortie","-")="Entrée et sortie",'Base de données'!$B1423,"-")</f>
        <v>-</v>
      </c>
      <c r="B1423" s="41" t="str">
        <f t="shared" ca="1" si="91"/>
        <v>-</v>
      </c>
      <c r="C1423" s="41" t="str">
        <f t="shared" ca="1" si="92"/>
        <v>-</v>
      </c>
      <c r="D1423" s="41" t="str">
        <f>IF($F1423="sortie en cours d'année",'Base de données'!$B1423,"-")</f>
        <v>-</v>
      </c>
      <c r="E1423" s="41" t="str">
        <f>IF($H1423="entrée en cours d'année",'Base de données'!$B1423,"-")</f>
        <v>-</v>
      </c>
      <c r="F1423" s="37" t="str">
        <f t="shared" si="89"/>
        <v/>
      </c>
      <c r="G1423" s="37" t="str">
        <f>IF($J1423="mouvement",_xlfn.XLOOKUP('Base de données'!$B1423,$V:$V,$V:$V,0),"")</f>
        <v/>
      </c>
      <c r="H1423" s="37" t="str">
        <f t="shared" si="90"/>
        <v/>
      </c>
      <c r="I1423" s="37" t="str">
        <f>IF($J1423="mouvement",_xlfn.XLOOKUP('Base de données'!$B1423,$K:$K,$K:$K,0),"")</f>
        <v/>
      </c>
      <c r="J1423" s="38" t="str">
        <f>IF(AND(Y1423&lt;&gt;MAX(Y:Y),COUNTIF(K1423:V1423,'Base de données'!$B1423)&gt;0),"mouvement","")</f>
        <v/>
      </c>
      <c r="K1423" s="39" t="str">
        <f>IF(K$1&gt;$AE$1,"-",IFERROR(IF(DATEDIF('Base de données'!$A1423,K$1,"d")&lt;&gt;0,"",'Base de données'!$B1423),""))</f>
        <v/>
      </c>
      <c r="L1423" s="39" t="str">
        <f>IF(L$1&gt;$AE$1,"-",IFERROR(IF(DATEDIF('Base de données'!$A1423,L$1,"d")&lt;&gt;0,"",'Base de données'!$B1423),""))</f>
        <v/>
      </c>
      <c r="M1423" s="39" t="str">
        <f>IF(M$1&gt;$AE$1,"-",IFERROR(IF(DATEDIF('Base de données'!$A1423,M$1,"d")&lt;&gt;0,"",'Base de données'!$B1423),""))</f>
        <v/>
      </c>
      <c r="N1423" s="39" t="str">
        <f>IF(N$1&gt;$AE$1,"-",IFERROR(IF(DATEDIF('Base de données'!$A1423,N$1,"d")&lt;&gt;0,"",'Base de données'!$B1423),""))</f>
        <v/>
      </c>
      <c r="O1423" s="39" t="str">
        <f>IF(O$1&gt;$AE$1,"-",IFERROR(IF(DATEDIF('Base de données'!$A1423,O$1,"d")&lt;&gt;0,"",'Base de données'!$B1423),""))</f>
        <v/>
      </c>
      <c r="P1423" s="39" t="str">
        <f>IF(P$1&gt;$AE$1,"-",IFERROR(IF(DATEDIF('Base de données'!$A1423,P$1,"d")&lt;&gt;0,"",'Base de données'!$B1423),""))</f>
        <v>NAMYB</v>
      </c>
      <c r="Q1423" s="39" t="str">
        <f>IF(Q$1&gt;$AE$1,"-",IFERROR(IF(DATEDIF('Base de données'!$A1423,Q$1,"d")&lt;&gt;0,"",'Base de données'!$B1423),""))</f>
        <v/>
      </c>
      <c r="R1423" s="39" t="str">
        <f>IF(R$1&gt;$AE$1,"-",IFERROR(IF(DATEDIF('Base de données'!$A1423,R$1,"d")&lt;&gt;0,"",'Base de données'!$B1423),""))</f>
        <v/>
      </c>
      <c r="S1423" s="39" t="str">
        <f>IF(S$1&gt;$AE$1,"-",IFERROR(IF(DATEDIF('Base de données'!$A1423,S$1,"d")&lt;&gt;0,"",'Base de données'!$B1423),""))</f>
        <v/>
      </c>
      <c r="T1423" s="39" t="str">
        <f>IF(T$1&gt;$AE$1,"-",IFERROR(IF(DATEDIF('Base de données'!$A1423,T$1,"d")&lt;&gt;0,"",'Base de données'!$B1423),""))</f>
        <v/>
      </c>
      <c r="U1423" s="39" t="str">
        <f>IF(U$1&gt;$AE$1,"-",IFERROR(IF(DATEDIF('Base de données'!$A1423,U$1,"d")&lt;&gt;0,"",'Base de données'!$B1423),""))</f>
        <v/>
      </c>
      <c r="V1423" s="39" t="str">
        <f>IF(V$1&gt;$AE$1,"-",IFERROR(IF(DATEDIF('Base de données'!$A1423,V$1,"d")&lt;&gt;0,"",'Base de données'!$B1423),""))</f>
        <v/>
      </c>
      <c r="W1423" s="34"/>
      <c r="X1423" s="30" t="str">
        <f>'Base de données'!$C1423&amp;" "&amp;'Base de données'!$D1423</f>
        <v>Da Costa Maggie</v>
      </c>
      <c r="Y1423" s="31">
        <f>COUNTIF('Base de données'!$B:$B,'Base de données'!$B1423)</f>
        <v>12</v>
      </c>
      <c r="AA1423" s="87" cm="1">
        <f t="array" aca="1" ref="AA1423" ca="1">INDIRECT("'Base de données'!A" &amp; ROW(Y1423))</f>
        <v>45809</v>
      </c>
      <c r="AB1423" s="51" t="str" cm="1">
        <f t="array" aca="1" ref="AB1423" ca="1">INDIRECT("'Base de données'!B" &amp; ROW(Z1423))</f>
        <v>NAMYB</v>
      </c>
    </row>
    <row r="1424" spans="1:28" x14ac:dyDescent="0.3">
      <c r="A1424" s="41" t="str">
        <f ca="1">IF(IF(AND($B1424&lt;&gt;"-",$B1424=$E1424),"Entrée et sortie","-")="Entrée et sortie",'Base de données'!$B1424,"-")</f>
        <v>-</v>
      </c>
      <c r="B1424" s="41" t="str">
        <f t="shared" ca="1" si="91"/>
        <v>-</v>
      </c>
      <c r="C1424" s="41" t="str">
        <f t="shared" ca="1" si="92"/>
        <v>-</v>
      </c>
      <c r="D1424" s="41" t="str">
        <f>IF($F1424="sortie en cours d'année",'Base de données'!$B1424,"-")</f>
        <v>-</v>
      </c>
      <c r="E1424" s="41" t="str">
        <f>IF($H1424="entrée en cours d'année",'Base de données'!$B1424,"-")</f>
        <v>-</v>
      </c>
      <c r="F1424" s="37" t="str">
        <f t="shared" si="89"/>
        <v/>
      </c>
      <c r="G1424" s="37" t="str">
        <f>IF($J1424="mouvement",_xlfn.XLOOKUP('Base de données'!$B1424,$V:$V,$V:$V,0),"")</f>
        <v/>
      </c>
      <c r="H1424" s="37" t="str">
        <f t="shared" si="90"/>
        <v/>
      </c>
      <c r="I1424" s="37" t="str">
        <f>IF($J1424="mouvement",_xlfn.XLOOKUP('Base de données'!$B1424,$K:$K,$K:$K,0),"")</f>
        <v/>
      </c>
      <c r="J1424" s="38" t="str">
        <f>IF(AND(Y1424&lt;&gt;MAX(Y:Y),COUNTIF(K1424:V1424,'Base de données'!$B1424)&gt;0),"mouvement","")</f>
        <v/>
      </c>
      <c r="K1424" s="39" t="str">
        <f>IF(K$1&gt;$AE$1,"-",IFERROR(IF(DATEDIF('Base de données'!$A1424,K$1,"d")&lt;&gt;0,"",'Base de données'!$B1424),""))</f>
        <v/>
      </c>
      <c r="L1424" s="39" t="str">
        <f>IF(L$1&gt;$AE$1,"-",IFERROR(IF(DATEDIF('Base de données'!$A1424,L$1,"d")&lt;&gt;0,"",'Base de données'!$B1424),""))</f>
        <v/>
      </c>
      <c r="M1424" s="39" t="str">
        <f>IF(M$1&gt;$AE$1,"-",IFERROR(IF(DATEDIF('Base de données'!$A1424,M$1,"d")&lt;&gt;0,"",'Base de données'!$B1424),""))</f>
        <v/>
      </c>
      <c r="N1424" s="39" t="str">
        <f>IF(N$1&gt;$AE$1,"-",IFERROR(IF(DATEDIF('Base de données'!$A1424,N$1,"d")&lt;&gt;0,"",'Base de données'!$B1424),""))</f>
        <v/>
      </c>
      <c r="O1424" s="39" t="str">
        <f>IF(O$1&gt;$AE$1,"-",IFERROR(IF(DATEDIF('Base de données'!$A1424,O$1,"d")&lt;&gt;0,"",'Base de données'!$B1424),""))</f>
        <v/>
      </c>
      <c r="P1424" s="39" t="str">
        <f>IF(P$1&gt;$AE$1,"-",IFERROR(IF(DATEDIF('Base de données'!$A1424,P$1,"d")&lt;&gt;0,"",'Base de données'!$B1424),""))</f>
        <v>K1I44</v>
      </c>
      <c r="Q1424" s="39" t="str">
        <f>IF(Q$1&gt;$AE$1,"-",IFERROR(IF(DATEDIF('Base de données'!$A1424,Q$1,"d")&lt;&gt;0,"",'Base de données'!$B1424),""))</f>
        <v/>
      </c>
      <c r="R1424" s="39" t="str">
        <f>IF(R$1&gt;$AE$1,"-",IFERROR(IF(DATEDIF('Base de données'!$A1424,R$1,"d")&lt;&gt;0,"",'Base de données'!$B1424),""))</f>
        <v/>
      </c>
      <c r="S1424" s="39" t="str">
        <f>IF(S$1&gt;$AE$1,"-",IFERROR(IF(DATEDIF('Base de données'!$A1424,S$1,"d")&lt;&gt;0,"",'Base de données'!$B1424),""))</f>
        <v/>
      </c>
      <c r="T1424" s="39" t="str">
        <f>IF(T$1&gt;$AE$1,"-",IFERROR(IF(DATEDIF('Base de données'!$A1424,T$1,"d")&lt;&gt;0,"",'Base de données'!$B1424),""))</f>
        <v/>
      </c>
      <c r="U1424" s="39" t="str">
        <f>IF(U$1&gt;$AE$1,"-",IFERROR(IF(DATEDIF('Base de données'!$A1424,U$1,"d")&lt;&gt;0,"",'Base de données'!$B1424),""))</f>
        <v/>
      </c>
      <c r="V1424" s="39" t="str">
        <f>IF(V$1&gt;$AE$1,"-",IFERROR(IF(DATEDIF('Base de données'!$A1424,V$1,"d")&lt;&gt;0,"",'Base de données'!$B1424),""))</f>
        <v/>
      </c>
      <c r="W1424" s="34"/>
      <c r="X1424" s="30" t="str">
        <f>'Base de données'!$C1424&amp;" "&amp;'Base de données'!$D1424</f>
        <v>Neveu Geneviève</v>
      </c>
      <c r="Y1424" s="31">
        <f>COUNTIF('Base de données'!$B:$B,'Base de données'!$B1424)</f>
        <v>12</v>
      </c>
      <c r="AA1424" s="87" cm="1">
        <f t="array" aca="1" ref="AA1424" ca="1">INDIRECT("'Base de données'!A" &amp; ROW(Y1424))</f>
        <v>45809</v>
      </c>
      <c r="AB1424" s="51" t="str" cm="1">
        <f t="array" aca="1" ref="AB1424" ca="1">INDIRECT("'Base de données'!B" &amp; ROW(Z1424))</f>
        <v>K1I44</v>
      </c>
    </row>
    <row r="1425" spans="1:28" x14ac:dyDescent="0.3">
      <c r="A1425" s="41" t="str">
        <f ca="1">IF(IF(AND($B1425&lt;&gt;"-",$B1425=$E1425),"Entrée et sortie","-")="Entrée et sortie",'Base de données'!$B1425,"-")</f>
        <v>-</v>
      </c>
      <c r="B1425" s="41" t="str">
        <f t="shared" ca="1" si="91"/>
        <v>-</v>
      </c>
      <c r="C1425" s="41" t="str">
        <f t="shared" ca="1" si="92"/>
        <v>-</v>
      </c>
      <c r="D1425" s="41" t="str">
        <f>IF($F1425="sortie en cours d'année",'Base de données'!$B1425,"-")</f>
        <v>-</v>
      </c>
      <c r="E1425" s="41" t="str">
        <f>IF($H1425="entrée en cours d'année",'Base de données'!$B1425,"-")</f>
        <v>-</v>
      </c>
      <c r="F1425" s="37" t="str">
        <f t="shared" si="89"/>
        <v/>
      </c>
      <c r="G1425" s="37" t="str">
        <f>IF($J1425="mouvement",_xlfn.XLOOKUP('Base de données'!$B1425,$V:$V,$V:$V,0),"")</f>
        <v/>
      </c>
      <c r="H1425" s="37" t="str">
        <f t="shared" si="90"/>
        <v/>
      </c>
      <c r="I1425" s="37" t="str">
        <f>IF($J1425="mouvement",_xlfn.XLOOKUP('Base de données'!$B1425,$K:$K,$K:$K,0),"")</f>
        <v/>
      </c>
      <c r="J1425" s="38" t="str">
        <f>IF(AND(Y1425&lt;&gt;MAX(Y:Y),COUNTIF(K1425:V1425,'Base de données'!$B1425)&gt;0),"mouvement","")</f>
        <v/>
      </c>
      <c r="K1425" s="39" t="str">
        <f>IF(K$1&gt;$AE$1,"-",IFERROR(IF(DATEDIF('Base de données'!$A1425,K$1,"d")&lt;&gt;0,"",'Base de données'!$B1425),""))</f>
        <v/>
      </c>
      <c r="L1425" s="39" t="str">
        <f>IF(L$1&gt;$AE$1,"-",IFERROR(IF(DATEDIF('Base de données'!$A1425,L$1,"d")&lt;&gt;0,"",'Base de données'!$B1425),""))</f>
        <v/>
      </c>
      <c r="M1425" s="39" t="str">
        <f>IF(M$1&gt;$AE$1,"-",IFERROR(IF(DATEDIF('Base de données'!$A1425,M$1,"d")&lt;&gt;0,"",'Base de données'!$B1425),""))</f>
        <v/>
      </c>
      <c r="N1425" s="39" t="str">
        <f>IF(N$1&gt;$AE$1,"-",IFERROR(IF(DATEDIF('Base de données'!$A1425,N$1,"d")&lt;&gt;0,"",'Base de données'!$B1425),""))</f>
        <v/>
      </c>
      <c r="O1425" s="39" t="str">
        <f>IF(O$1&gt;$AE$1,"-",IFERROR(IF(DATEDIF('Base de données'!$A1425,O$1,"d")&lt;&gt;0,"",'Base de données'!$B1425),""))</f>
        <v/>
      </c>
      <c r="P1425" s="39" t="str">
        <f>IF(P$1&gt;$AE$1,"-",IFERROR(IF(DATEDIF('Base de données'!$A1425,P$1,"d")&lt;&gt;0,"",'Base de données'!$B1425),""))</f>
        <v>GERRB</v>
      </c>
      <c r="Q1425" s="39" t="str">
        <f>IF(Q$1&gt;$AE$1,"-",IFERROR(IF(DATEDIF('Base de données'!$A1425,Q$1,"d")&lt;&gt;0,"",'Base de données'!$B1425),""))</f>
        <v/>
      </c>
      <c r="R1425" s="39" t="str">
        <f>IF(R$1&gt;$AE$1,"-",IFERROR(IF(DATEDIF('Base de données'!$A1425,R$1,"d")&lt;&gt;0,"",'Base de données'!$B1425),""))</f>
        <v/>
      </c>
      <c r="S1425" s="39" t="str">
        <f>IF(S$1&gt;$AE$1,"-",IFERROR(IF(DATEDIF('Base de données'!$A1425,S$1,"d")&lt;&gt;0,"",'Base de données'!$B1425),""))</f>
        <v/>
      </c>
      <c r="T1425" s="39" t="str">
        <f>IF(T$1&gt;$AE$1,"-",IFERROR(IF(DATEDIF('Base de données'!$A1425,T$1,"d")&lt;&gt;0,"",'Base de données'!$B1425),""))</f>
        <v/>
      </c>
      <c r="U1425" s="39" t="str">
        <f>IF(U$1&gt;$AE$1,"-",IFERROR(IF(DATEDIF('Base de données'!$A1425,U$1,"d")&lt;&gt;0,"",'Base de données'!$B1425),""))</f>
        <v/>
      </c>
      <c r="V1425" s="39" t="str">
        <f>IF(V$1&gt;$AE$1,"-",IFERROR(IF(DATEDIF('Base de données'!$A1425,V$1,"d")&lt;&gt;0,"",'Base de données'!$B1425),""))</f>
        <v/>
      </c>
      <c r="W1425" s="34"/>
      <c r="X1425" s="30" t="str">
        <f>'Base de données'!$C1425&amp;" "&amp;'Base de données'!$D1425</f>
        <v>Fontaine Arthur</v>
      </c>
      <c r="Y1425" s="31">
        <f>COUNTIF('Base de données'!$B:$B,'Base de données'!$B1425)</f>
        <v>12</v>
      </c>
      <c r="AA1425" s="87" cm="1">
        <f t="array" aca="1" ref="AA1425" ca="1">INDIRECT("'Base de données'!A" &amp; ROW(Y1425))</f>
        <v>45809</v>
      </c>
      <c r="AB1425" s="51" t="str" cm="1">
        <f t="array" aca="1" ref="AB1425" ca="1">INDIRECT("'Base de données'!B" &amp; ROW(Z1425))</f>
        <v>GERRB</v>
      </c>
    </row>
    <row r="1426" spans="1:28" x14ac:dyDescent="0.3">
      <c r="A1426" s="41" t="str">
        <f ca="1">IF(IF(AND($B1426&lt;&gt;"-",$B1426=$E1426),"Entrée et sortie","-")="Entrée et sortie",'Base de données'!$B1426,"-")</f>
        <v>-</v>
      </c>
      <c r="B1426" s="41" t="str">
        <f t="shared" ca="1" si="91"/>
        <v>-</v>
      </c>
      <c r="C1426" s="41" t="str">
        <f t="shared" ca="1" si="92"/>
        <v>-</v>
      </c>
      <c r="D1426" s="41" t="str">
        <f>IF($F1426="sortie en cours d'année",'Base de données'!$B1426,"-")</f>
        <v>-</v>
      </c>
      <c r="E1426" s="41" t="str">
        <f>IF($H1426="entrée en cours d'année",'Base de données'!$B1426,"-")</f>
        <v>-</v>
      </c>
      <c r="F1426" s="37" t="str">
        <f t="shared" si="89"/>
        <v/>
      </c>
      <c r="G1426" s="37" t="str">
        <f>IF($J1426="mouvement",_xlfn.XLOOKUP('Base de données'!$B1426,$V:$V,$V:$V,0),"")</f>
        <v/>
      </c>
      <c r="H1426" s="37" t="str">
        <f t="shared" si="90"/>
        <v/>
      </c>
      <c r="I1426" s="37" t="str">
        <f>IF($J1426="mouvement",_xlfn.XLOOKUP('Base de données'!$B1426,$K:$K,$K:$K,0),"")</f>
        <v/>
      </c>
      <c r="J1426" s="38" t="str">
        <f>IF(AND(Y1426&lt;&gt;MAX(Y:Y),COUNTIF(K1426:V1426,'Base de données'!$B1426)&gt;0),"mouvement","")</f>
        <v/>
      </c>
      <c r="K1426" s="39" t="str">
        <f>IF(K$1&gt;$AE$1,"-",IFERROR(IF(DATEDIF('Base de données'!$A1426,K$1,"d")&lt;&gt;0,"",'Base de données'!$B1426),""))</f>
        <v/>
      </c>
      <c r="L1426" s="39" t="str">
        <f>IF(L$1&gt;$AE$1,"-",IFERROR(IF(DATEDIF('Base de données'!$A1426,L$1,"d")&lt;&gt;0,"",'Base de données'!$B1426),""))</f>
        <v/>
      </c>
      <c r="M1426" s="39" t="str">
        <f>IF(M$1&gt;$AE$1,"-",IFERROR(IF(DATEDIF('Base de données'!$A1426,M$1,"d")&lt;&gt;0,"",'Base de données'!$B1426),""))</f>
        <v/>
      </c>
      <c r="N1426" s="39" t="str">
        <f>IF(N$1&gt;$AE$1,"-",IFERROR(IF(DATEDIF('Base de données'!$A1426,N$1,"d")&lt;&gt;0,"",'Base de données'!$B1426),""))</f>
        <v/>
      </c>
      <c r="O1426" s="39" t="str">
        <f>IF(O$1&gt;$AE$1,"-",IFERROR(IF(DATEDIF('Base de données'!$A1426,O$1,"d")&lt;&gt;0,"",'Base de données'!$B1426),""))</f>
        <v/>
      </c>
      <c r="P1426" s="39" t="str">
        <f>IF(P$1&gt;$AE$1,"-",IFERROR(IF(DATEDIF('Base de données'!$A1426,P$1,"d")&lt;&gt;0,"",'Base de données'!$B1426),""))</f>
        <v>6ZPJJ</v>
      </c>
      <c r="Q1426" s="39" t="str">
        <f>IF(Q$1&gt;$AE$1,"-",IFERROR(IF(DATEDIF('Base de données'!$A1426,Q$1,"d")&lt;&gt;0,"",'Base de données'!$B1426),""))</f>
        <v/>
      </c>
      <c r="R1426" s="39" t="str">
        <f>IF(R$1&gt;$AE$1,"-",IFERROR(IF(DATEDIF('Base de données'!$A1426,R$1,"d")&lt;&gt;0,"",'Base de données'!$B1426),""))</f>
        <v/>
      </c>
      <c r="S1426" s="39" t="str">
        <f>IF(S$1&gt;$AE$1,"-",IFERROR(IF(DATEDIF('Base de données'!$A1426,S$1,"d")&lt;&gt;0,"",'Base de données'!$B1426),""))</f>
        <v/>
      </c>
      <c r="T1426" s="39" t="str">
        <f>IF(T$1&gt;$AE$1,"-",IFERROR(IF(DATEDIF('Base de données'!$A1426,T$1,"d")&lt;&gt;0,"",'Base de données'!$B1426),""))</f>
        <v/>
      </c>
      <c r="U1426" s="39" t="str">
        <f>IF(U$1&gt;$AE$1,"-",IFERROR(IF(DATEDIF('Base de données'!$A1426,U$1,"d")&lt;&gt;0,"",'Base de données'!$B1426),""))</f>
        <v/>
      </c>
      <c r="V1426" s="39" t="str">
        <f>IF(V$1&gt;$AE$1,"-",IFERROR(IF(DATEDIF('Base de données'!$A1426,V$1,"d")&lt;&gt;0,"",'Base de données'!$B1426),""))</f>
        <v/>
      </c>
      <c r="W1426" s="34"/>
      <c r="X1426" s="30" t="str">
        <f>'Base de données'!$C1426&amp;" "&amp;'Base de données'!$D1426</f>
        <v>Laurent Adrienne</v>
      </c>
      <c r="Y1426" s="31">
        <f>COUNTIF('Base de données'!$B:$B,'Base de données'!$B1426)</f>
        <v>12</v>
      </c>
      <c r="AA1426" s="87" cm="1">
        <f t="array" aca="1" ref="AA1426" ca="1">INDIRECT("'Base de données'!A" &amp; ROW(Y1426))</f>
        <v>45809</v>
      </c>
      <c r="AB1426" s="51" t="str" cm="1">
        <f t="array" aca="1" ref="AB1426" ca="1">INDIRECT("'Base de données'!B" &amp; ROW(Z1426))</f>
        <v>6ZPJJ</v>
      </c>
    </row>
    <row r="1427" spans="1:28" x14ac:dyDescent="0.3">
      <c r="A1427" s="41" t="str">
        <f ca="1">IF(IF(AND($B1427&lt;&gt;"-",$B1427=$E1427),"Entrée et sortie","-")="Entrée et sortie",'Base de données'!$B1427,"-")</f>
        <v>-</v>
      </c>
      <c r="B1427" s="41" t="str">
        <f t="shared" ca="1" si="91"/>
        <v>-</v>
      </c>
      <c r="C1427" s="41" t="str">
        <f t="shared" ca="1" si="92"/>
        <v>-</v>
      </c>
      <c r="D1427" s="41" t="str">
        <f>IF($F1427="sortie en cours d'année",'Base de données'!$B1427,"-")</f>
        <v>-</v>
      </c>
      <c r="E1427" s="41" t="str">
        <f>IF($H1427="entrée en cours d'année",'Base de données'!$B1427,"-")</f>
        <v>-</v>
      </c>
      <c r="F1427" s="37" t="str">
        <f t="shared" si="89"/>
        <v/>
      </c>
      <c r="G1427" s="37" t="str">
        <f>IF($J1427="mouvement",_xlfn.XLOOKUP('Base de données'!$B1427,$V:$V,$V:$V,0),"")</f>
        <v/>
      </c>
      <c r="H1427" s="37" t="str">
        <f t="shared" si="90"/>
        <v/>
      </c>
      <c r="I1427" s="37" t="str">
        <f>IF($J1427="mouvement",_xlfn.XLOOKUP('Base de données'!$B1427,$K:$K,$K:$K,0),"")</f>
        <v/>
      </c>
      <c r="J1427" s="38" t="str">
        <f>IF(AND(Y1427&lt;&gt;MAX(Y:Y),COUNTIF(K1427:V1427,'Base de données'!$B1427)&gt;0),"mouvement","")</f>
        <v/>
      </c>
      <c r="K1427" s="39" t="str">
        <f>IF(K$1&gt;$AE$1,"-",IFERROR(IF(DATEDIF('Base de données'!$A1427,K$1,"d")&lt;&gt;0,"",'Base de données'!$B1427),""))</f>
        <v/>
      </c>
      <c r="L1427" s="39" t="str">
        <f>IF(L$1&gt;$AE$1,"-",IFERROR(IF(DATEDIF('Base de données'!$A1427,L$1,"d")&lt;&gt;0,"",'Base de données'!$B1427),""))</f>
        <v/>
      </c>
      <c r="M1427" s="39" t="str">
        <f>IF(M$1&gt;$AE$1,"-",IFERROR(IF(DATEDIF('Base de données'!$A1427,M$1,"d")&lt;&gt;0,"",'Base de données'!$B1427),""))</f>
        <v/>
      </c>
      <c r="N1427" s="39" t="str">
        <f>IF(N$1&gt;$AE$1,"-",IFERROR(IF(DATEDIF('Base de données'!$A1427,N$1,"d")&lt;&gt;0,"",'Base de données'!$B1427),""))</f>
        <v/>
      </c>
      <c r="O1427" s="39" t="str">
        <f>IF(O$1&gt;$AE$1,"-",IFERROR(IF(DATEDIF('Base de données'!$A1427,O$1,"d")&lt;&gt;0,"",'Base de données'!$B1427),""))</f>
        <v/>
      </c>
      <c r="P1427" s="39" t="str">
        <f>IF(P$1&gt;$AE$1,"-",IFERROR(IF(DATEDIF('Base de données'!$A1427,P$1,"d")&lt;&gt;0,"",'Base de données'!$B1427),""))</f>
        <v>QXZRZ</v>
      </c>
      <c r="Q1427" s="39" t="str">
        <f>IF(Q$1&gt;$AE$1,"-",IFERROR(IF(DATEDIF('Base de données'!$A1427,Q$1,"d")&lt;&gt;0,"",'Base de données'!$B1427),""))</f>
        <v/>
      </c>
      <c r="R1427" s="39" t="str">
        <f>IF(R$1&gt;$AE$1,"-",IFERROR(IF(DATEDIF('Base de données'!$A1427,R$1,"d")&lt;&gt;0,"",'Base de données'!$B1427),""))</f>
        <v/>
      </c>
      <c r="S1427" s="39" t="str">
        <f>IF(S$1&gt;$AE$1,"-",IFERROR(IF(DATEDIF('Base de données'!$A1427,S$1,"d")&lt;&gt;0,"",'Base de données'!$B1427),""))</f>
        <v/>
      </c>
      <c r="T1427" s="39" t="str">
        <f>IF(T$1&gt;$AE$1,"-",IFERROR(IF(DATEDIF('Base de données'!$A1427,T$1,"d")&lt;&gt;0,"",'Base de données'!$B1427),""))</f>
        <v/>
      </c>
      <c r="U1427" s="39" t="str">
        <f>IF(U$1&gt;$AE$1,"-",IFERROR(IF(DATEDIF('Base de données'!$A1427,U$1,"d")&lt;&gt;0,"",'Base de données'!$B1427),""))</f>
        <v/>
      </c>
      <c r="V1427" s="39" t="str">
        <f>IF(V$1&gt;$AE$1,"-",IFERROR(IF(DATEDIF('Base de données'!$A1427,V$1,"d")&lt;&gt;0,"",'Base de données'!$B1427),""))</f>
        <v/>
      </c>
      <c r="W1427" s="34"/>
      <c r="X1427" s="30" t="str">
        <f>'Base de données'!$C1427&amp;" "&amp;'Base de données'!$D1427</f>
        <v>Mallet William</v>
      </c>
      <c r="Y1427" s="31">
        <f>COUNTIF('Base de données'!$B:$B,'Base de données'!$B1427)</f>
        <v>12</v>
      </c>
      <c r="AA1427" s="87" cm="1">
        <f t="array" aca="1" ref="AA1427" ca="1">INDIRECT("'Base de données'!A" &amp; ROW(Y1427))</f>
        <v>45809</v>
      </c>
      <c r="AB1427" s="51" t="str" cm="1">
        <f t="array" aca="1" ref="AB1427" ca="1">INDIRECT("'Base de données'!B" &amp; ROW(Z1427))</f>
        <v>QXZRZ</v>
      </c>
    </row>
    <row r="1428" spans="1:28" x14ac:dyDescent="0.3">
      <c r="A1428" s="41" t="str">
        <f ca="1">IF(IF(AND($B1428&lt;&gt;"-",$B1428=$E1428),"Entrée et sortie","-")="Entrée et sortie",'Base de données'!$B1428,"-")</f>
        <v>-</v>
      </c>
      <c r="B1428" s="41" t="str">
        <f t="shared" ca="1" si="91"/>
        <v>CUQ5O</v>
      </c>
      <c r="C1428" s="41" t="str">
        <f t="shared" ca="1" si="92"/>
        <v>CUQ5O</v>
      </c>
      <c r="D1428" s="41" t="str">
        <f>IF($F1428="sortie en cours d'année",'Base de données'!$B1428,"-")</f>
        <v>CUQ5O</v>
      </c>
      <c r="E1428" s="41" t="str">
        <f>IF($H1428="entrée en cours d'année",'Base de données'!$B1428,"-")</f>
        <v>-</v>
      </c>
      <c r="F1428" s="37" t="str">
        <f t="shared" si="89"/>
        <v>sortie en cours d'année</v>
      </c>
      <c r="G1428" s="37">
        <f>IF($J1428="mouvement",_xlfn.XLOOKUP('Base de données'!$B1428,$V:$V,$V:$V,0),"")</f>
        <v>0</v>
      </c>
      <c r="H1428" s="37" t="str">
        <f t="shared" si="90"/>
        <v/>
      </c>
      <c r="I1428" s="37" t="str">
        <f>IF($J1428="mouvement",_xlfn.XLOOKUP('Base de données'!$B1428,$K:$K,$K:$K,0),"")</f>
        <v>CUQ5O</v>
      </c>
      <c r="J1428" s="38" t="str">
        <f>IF(AND(Y1428&lt;&gt;MAX(Y:Y),COUNTIF(K1428:V1428,'Base de données'!$B1428)&gt;0),"mouvement","")</f>
        <v>mouvement</v>
      </c>
      <c r="K1428" s="39" t="str">
        <f>IF(K$1&gt;$AE$1,"-",IFERROR(IF(DATEDIF('Base de données'!$A1428,K$1,"d")&lt;&gt;0,"",'Base de données'!$B1428),""))</f>
        <v/>
      </c>
      <c r="L1428" s="39" t="str">
        <f>IF(L$1&gt;$AE$1,"-",IFERROR(IF(DATEDIF('Base de données'!$A1428,L$1,"d")&lt;&gt;0,"",'Base de données'!$B1428),""))</f>
        <v/>
      </c>
      <c r="M1428" s="39" t="str">
        <f>IF(M$1&gt;$AE$1,"-",IFERROR(IF(DATEDIF('Base de données'!$A1428,M$1,"d")&lt;&gt;0,"",'Base de données'!$B1428),""))</f>
        <v/>
      </c>
      <c r="N1428" s="39" t="str">
        <f>IF(N$1&gt;$AE$1,"-",IFERROR(IF(DATEDIF('Base de données'!$A1428,N$1,"d")&lt;&gt;0,"",'Base de données'!$B1428),""))</f>
        <v/>
      </c>
      <c r="O1428" s="39" t="str">
        <f>IF(O$1&gt;$AE$1,"-",IFERROR(IF(DATEDIF('Base de données'!$A1428,O$1,"d")&lt;&gt;0,"",'Base de données'!$B1428),""))</f>
        <v/>
      </c>
      <c r="P1428" s="39" t="str">
        <f>IF(P$1&gt;$AE$1,"-",IFERROR(IF(DATEDIF('Base de données'!$A1428,P$1,"d")&lt;&gt;0,"",'Base de données'!$B1428),""))</f>
        <v>CUQ5O</v>
      </c>
      <c r="Q1428" s="39" t="str">
        <f>IF(Q$1&gt;$AE$1,"-",IFERROR(IF(DATEDIF('Base de données'!$A1428,Q$1,"d")&lt;&gt;0,"",'Base de données'!$B1428),""))</f>
        <v/>
      </c>
      <c r="R1428" s="39" t="str">
        <f>IF(R$1&gt;$AE$1,"-",IFERROR(IF(DATEDIF('Base de données'!$A1428,R$1,"d")&lt;&gt;0,"",'Base de données'!$B1428),""))</f>
        <v/>
      </c>
      <c r="S1428" s="39" t="str">
        <f>IF(S$1&gt;$AE$1,"-",IFERROR(IF(DATEDIF('Base de données'!$A1428,S$1,"d")&lt;&gt;0,"",'Base de données'!$B1428),""))</f>
        <v/>
      </c>
      <c r="T1428" s="39" t="str">
        <f>IF(T$1&gt;$AE$1,"-",IFERROR(IF(DATEDIF('Base de données'!$A1428,T$1,"d")&lt;&gt;0,"",'Base de données'!$B1428),""))</f>
        <v/>
      </c>
      <c r="U1428" s="39" t="str">
        <f>IF(U$1&gt;$AE$1,"-",IFERROR(IF(DATEDIF('Base de données'!$A1428,U$1,"d")&lt;&gt;0,"",'Base de données'!$B1428),""))</f>
        <v/>
      </c>
      <c r="V1428" s="39" t="str">
        <f>IF(V$1&gt;$AE$1,"-",IFERROR(IF(DATEDIF('Base de données'!$A1428,V$1,"d")&lt;&gt;0,"",'Base de données'!$B1428),""))</f>
        <v/>
      </c>
      <c r="W1428" s="34"/>
      <c r="X1428" s="30" t="str">
        <f>'Base de données'!$C1428&amp;" "&amp;'Base de données'!$D1428</f>
        <v>Camus Christiane</v>
      </c>
      <c r="Y1428" s="31">
        <f>COUNTIF('Base de données'!$B:$B,'Base de données'!$B1428)</f>
        <v>8</v>
      </c>
      <c r="AA1428" s="87" cm="1">
        <f t="array" aca="1" ref="AA1428" ca="1">INDIRECT("'Base de données'!A" &amp; ROW(Y1428))</f>
        <v>45809</v>
      </c>
      <c r="AB1428" s="51" t="str" cm="1">
        <f t="array" aca="1" ref="AB1428" ca="1">INDIRECT("'Base de données'!B" &amp; ROW(Z1428))</f>
        <v>CUQ5O</v>
      </c>
    </row>
    <row r="1429" spans="1:28" x14ac:dyDescent="0.3">
      <c r="A1429" s="41" t="str">
        <f ca="1">IF(IF(AND($B1429&lt;&gt;"-",$B1429=$E1429),"Entrée et sortie","-")="Entrée et sortie",'Base de données'!$B1429,"-")</f>
        <v>-</v>
      </c>
      <c r="B1429" s="41" t="str">
        <f t="shared" ca="1" si="91"/>
        <v>-</v>
      </c>
      <c r="C1429" s="41" t="str">
        <f t="shared" ca="1" si="92"/>
        <v>-</v>
      </c>
      <c r="D1429" s="41" t="str">
        <f>IF($F1429="sortie en cours d'année",'Base de données'!$B1429,"-")</f>
        <v>-</v>
      </c>
      <c r="E1429" s="41" t="str">
        <f>IF($H1429="entrée en cours d'année",'Base de données'!$B1429,"-")</f>
        <v>-</v>
      </c>
      <c r="F1429" s="37" t="str">
        <f t="shared" si="89"/>
        <v/>
      </c>
      <c r="G1429" s="37" t="str">
        <f>IF($J1429="mouvement",_xlfn.XLOOKUP('Base de données'!$B1429,$V:$V,$V:$V,0),"")</f>
        <v/>
      </c>
      <c r="H1429" s="37" t="str">
        <f t="shared" si="90"/>
        <v/>
      </c>
      <c r="I1429" s="37" t="str">
        <f>IF($J1429="mouvement",_xlfn.XLOOKUP('Base de données'!$B1429,$K:$K,$K:$K,0),"")</f>
        <v/>
      </c>
      <c r="J1429" s="38" t="str">
        <f>IF(AND(Y1429&lt;&gt;MAX(Y:Y),COUNTIF(K1429:V1429,'Base de données'!$B1429)&gt;0),"mouvement","")</f>
        <v/>
      </c>
      <c r="K1429" s="39" t="str">
        <f>IF(K$1&gt;$AE$1,"-",IFERROR(IF(DATEDIF('Base de données'!$A1429,K$1,"d")&lt;&gt;0,"",'Base de données'!$B1429),""))</f>
        <v/>
      </c>
      <c r="L1429" s="39" t="str">
        <f>IF(L$1&gt;$AE$1,"-",IFERROR(IF(DATEDIF('Base de données'!$A1429,L$1,"d")&lt;&gt;0,"",'Base de données'!$B1429),""))</f>
        <v/>
      </c>
      <c r="M1429" s="39" t="str">
        <f>IF(M$1&gt;$AE$1,"-",IFERROR(IF(DATEDIF('Base de données'!$A1429,M$1,"d")&lt;&gt;0,"",'Base de données'!$B1429),""))</f>
        <v/>
      </c>
      <c r="N1429" s="39" t="str">
        <f>IF(N$1&gt;$AE$1,"-",IFERROR(IF(DATEDIF('Base de données'!$A1429,N$1,"d")&lt;&gt;0,"",'Base de données'!$B1429),""))</f>
        <v/>
      </c>
      <c r="O1429" s="39" t="str">
        <f>IF(O$1&gt;$AE$1,"-",IFERROR(IF(DATEDIF('Base de données'!$A1429,O$1,"d")&lt;&gt;0,"",'Base de données'!$B1429),""))</f>
        <v/>
      </c>
      <c r="P1429" s="39" t="str">
        <f>IF(P$1&gt;$AE$1,"-",IFERROR(IF(DATEDIF('Base de données'!$A1429,P$1,"d")&lt;&gt;0,"",'Base de données'!$B1429),""))</f>
        <v>2TAA0</v>
      </c>
      <c r="Q1429" s="39" t="str">
        <f>IF(Q$1&gt;$AE$1,"-",IFERROR(IF(DATEDIF('Base de données'!$A1429,Q$1,"d")&lt;&gt;0,"",'Base de données'!$B1429),""))</f>
        <v/>
      </c>
      <c r="R1429" s="39" t="str">
        <f>IF(R$1&gt;$AE$1,"-",IFERROR(IF(DATEDIF('Base de données'!$A1429,R$1,"d")&lt;&gt;0,"",'Base de données'!$B1429),""))</f>
        <v/>
      </c>
      <c r="S1429" s="39" t="str">
        <f>IF(S$1&gt;$AE$1,"-",IFERROR(IF(DATEDIF('Base de données'!$A1429,S$1,"d")&lt;&gt;0,"",'Base de données'!$B1429),""))</f>
        <v/>
      </c>
      <c r="T1429" s="39" t="str">
        <f>IF(T$1&gt;$AE$1,"-",IFERROR(IF(DATEDIF('Base de données'!$A1429,T$1,"d")&lt;&gt;0,"",'Base de données'!$B1429),""))</f>
        <v/>
      </c>
      <c r="U1429" s="39" t="str">
        <f>IF(U$1&gt;$AE$1,"-",IFERROR(IF(DATEDIF('Base de données'!$A1429,U$1,"d")&lt;&gt;0,"",'Base de données'!$B1429),""))</f>
        <v/>
      </c>
      <c r="V1429" s="39" t="str">
        <f>IF(V$1&gt;$AE$1,"-",IFERROR(IF(DATEDIF('Base de données'!$A1429,V$1,"d")&lt;&gt;0,"",'Base de données'!$B1429),""))</f>
        <v/>
      </c>
      <c r="W1429" s="34"/>
      <c r="X1429" s="30" t="str">
        <f>'Base de données'!$C1429&amp;" "&amp;'Base de données'!$D1429</f>
        <v>Turpin Luc</v>
      </c>
      <c r="Y1429" s="31">
        <f>COUNTIF('Base de données'!$B:$B,'Base de données'!$B1429)</f>
        <v>12</v>
      </c>
      <c r="AA1429" s="87" cm="1">
        <f t="array" aca="1" ref="AA1429" ca="1">INDIRECT("'Base de données'!A" &amp; ROW(Y1429))</f>
        <v>45809</v>
      </c>
      <c r="AB1429" s="51" t="str" cm="1">
        <f t="array" aca="1" ref="AB1429" ca="1">INDIRECT("'Base de données'!B" &amp; ROW(Z1429))</f>
        <v>2TAA0</v>
      </c>
    </row>
    <row r="1430" spans="1:28" x14ac:dyDescent="0.3">
      <c r="A1430" s="41" t="str">
        <f ca="1">IF(IF(AND($B1430&lt;&gt;"-",$B1430=$E1430),"Entrée et sortie","-")="Entrée et sortie",'Base de données'!$B1430,"-")</f>
        <v>-</v>
      </c>
      <c r="B1430" s="41" t="str">
        <f t="shared" ca="1" si="91"/>
        <v>-</v>
      </c>
      <c r="C1430" s="41" t="str">
        <f t="shared" ca="1" si="92"/>
        <v>-</v>
      </c>
      <c r="D1430" s="41" t="str">
        <f>IF($F1430="sortie en cours d'année",'Base de données'!$B1430,"-")</f>
        <v>-</v>
      </c>
      <c r="E1430" s="41" t="str">
        <f>IF($H1430="entrée en cours d'année",'Base de données'!$B1430,"-")</f>
        <v>-</v>
      </c>
      <c r="F1430" s="37" t="str">
        <f t="shared" si="89"/>
        <v/>
      </c>
      <c r="G1430" s="37" t="str">
        <f>IF($J1430="mouvement",_xlfn.XLOOKUP('Base de données'!$B1430,$V:$V,$V:$V,0),"")</f>
        <v/>
      </c>
      <c r="H1430" s="37" t="str">
        <f t="shared" si="90"/>
        <v/>
      </c>
      <c r="I1430" s="37" t="str">
        <f>IF($J1430="mouvement",_xlfn.XLOOKUP('Base de données'!$B1430,$K:$K,$K:$K,0),"")</f>
        <v/>
      </c>
      <c r="J1430" s="38" t="str">
        <f>IF(AND(Y1430&lt;&gt;MAX(Y:Y),COUNTIF(K1430:V1430,'Base de données'!$B1430)&gt;0),"mouvement","")</f>
        <v/>
      </c>
      <c r="K1430" s="39" t="str">
        <f>IF(K$1&gt;$AE$1,"-",IFERROR(IF(DATEDIF('Base de données'!$A1430,K$1,"d")&lt;&gt;0,"",'Base de données'!$B1430),""))</f>
        <v/>
      </c>
      <c r="L1430" s="39" t="str">
        <f>IF(L$1&gt;$AE$1,"-",IFERROR(IF(DATEDIF('Base de données'!$A1430,L$1,"d")&lt;&gt;0,"",'Base de données'!$B1430),""))</f>
        <v/>
      </c>
      <c r="M1430" s="39" t="str">
        <f>IF(M$1&gt;$AE$1,"-",IFERROR(IF(DATEDIF('Base de données'!$A1430,M$1,"d")&lt;&gt;0,"",'Base de données'!$B1430),""))</f>
        <v/>
      </c>
      <c r="N1430" s="39" t="str">
        <f>IF(N$1&gt;$AE$1,"-",IFERROR(IF(DATEDIF('Base de données'!$A1430,N$1,"d")&lt;&gt;0,"",'Base de données'!$B1430),""))</f>
        <v/>
      </c>
      <c r="O1430" s="39" t="str">
        <f>IF(O$1&gt;$AE$1,"-",IFERROR(IF(DATEDIF('Base de données'!$A1430,O$1,"d")&lt;&gt;0,"",'Base de données'!$B1430),""))</f>
        <v/>
      </c>
      <c r="P1430" s="39" t="str">
        <f>IF(P$1&gt;$AE$1,"-",IFERROR(IF(DATEDIF('Base de données'!$A1430,P$1,"d")&lt;&gt;0,"",'Base de données'!$B1430),""))</f>
        <v>827HN</v>
      </c>
      <c r="Q1430" s="39" t="str">
        <f>IF(Q$1&gt;$AE$1,"-",IFERROR(IF(DATEDIF('Base de données'!$A1430,Q$1,"d")&lt;&gt;0,"",'Base de données'!$B1430),""))</f>
        <v/>
      </c>
      <c r="R1430" s="39" t="str">
        <f>IF(R$1&gt;$AE$1,"-",IFERROR(IF(DATEDIF('Base de données'!$A1430,R$1,"d")&lt;&gt;0,"",'Base de données'!$B1430),""))</f>
        <v/>
      </c>
      <c r="S1430" s="39" t="str">
        <f>IF(S$1&gt;$AE$1,"-",IFERROR(IF(DATEDIF('Base de données'!$A1430,S$1,"d")&lt;&gt;0,"",'Base de données'!$B1430),""))</f>
        <v/>
      </c>
      <c r="T1430" s="39" t="str">
        <f>IF(T$1&gt;$AE$1,"-",IFERROR(IF(DATEDIF('Base de données'!$A1430,T$1,"d")&lt;&gt;0,"",'Base de données'!$B1430),""))</f>
        <v/>
      </c>
      <c r="U1430" s="39" t="str">
        <f>IF(U$1&gt;$AE$1,"-",IFERROR(IF(DATEDIF('Base de données'!$A1430,U$1,"d")&lt;&gt;0,"",'Base de données'!$B1430),""))</f>
        <v/>
      </c>
      <c r="V1430" s="39" t="str">
        <f>IF(V$1&gt;$AE$1,"-",IFERROR(IF(DATEDIF('Base de données'!$A1430,V$1,"d")&lt;&gt;0,"",'Base de données'!$B1430),""))</f>
        <v/>
      </c>
      <c r="W1430" s="34"/>
      <c r="X1430" s="30" t="str">
        <f>'Base de données'!$C1430&amp;" "&amp;'Base de données'!$D1430</f>
        <v>Gilbert Georges</v>
      </c>
      <c r="Y1430" s="31">
        <f>COUNTIF('Base de données'!$B:$B,'Base de données'!$B1430)</f>
        <v>12</v>
      </c>
      <c r="AA1430" s="87" cm="1">
        <f t="array" aca="1" ref="AA1430" ca="1">INDIRECT("'Base de données'!A" &amp; ROW(Y1430))</f>
        <v>45809</v>
      </c>
      <c r="AB1430" s="51" t="str" cm="1">
        <f t="array" aca="1" ref="AB1430" ca="1">INDIRECT("'Base de données'!B" &amp; ROW(Z1430))</f>
        <v>827HN</v>
      </c>
    </row>
    <row r="1431" spans="1:28" x14ac:dyDescent="0.3">
      <c r="A1431" s="41" t="str">
        <f ca="1">IF(IF(AND($B1431&lt;&gt;"-",$B1431=$E1431),"Entrée et sortie","-")="Entrée et sortie",'Base de données'!$B1431,"-")</f>
        <v>-</v>
      </c>
      <c r="B1431" s="41" t="str">
        <f t="shared" ca="1" si="91"/>
        <v>-</v>
      </c>
      <c r="C1431" s="41" t="str">
        <f t="shared" ca="1" si="92"/>
        <v>-</v>
      </c>
      <c r="D1431" s="41" t="str">
        <f>IF($F1431="sortie en cours d'année",'Base de données'!$B1431,"-")</f>
        <v>-</v>
      </c>
      <c r="E1431" s="41" t="str">
        <f>IF($H1431="entrée en cours d'année",'Base de données'!$B1431,"-")</f>
        <v>-</v>
      </c>
      <c r="F1431" s="37" t="str">
        <f t="shared" si="89"/>
        <v/>
      </c>
      <c r="G1431" s="37" t="str">
        <f>IF($J1431="mouvement",_xlfn.XLOOKUP('Base de données'!$B1431,$V:$V,$V:$V,0),"")</f>
        <v/>
      </c>
      <c r="H1431" s="37" t="str">
        <f t="shared" si="90"/>
        <v/>
      </c>
      <c r="I1431" s="37" t="str">
        <f>IF($J1431="mouvement",_xlfn.XLOOKUP('Base de données'!$B1431,$K:$K,$K:$K,0),"")</f>
        <v/>
      </c>
      <c r="J1431" s="38" t="str">
        <f>IF(AND(Y1431&lt;&gt;MAX(Y:Y),COUNTIF(K1431:V1431,'Base de données'!$B1431)&gt;0),"mouvement","")</f>
        <v/>
      </c>
      <c r="K1431" s="39" t="str">
        <f>IF(K$1&gt;$AE$1,"-",IFERROR(IF(DATEDIF('Base de données'!$A1431,K$1,"d")&lt;&gt;0,"",'Base de données'!$B1431),""))</f>
        <v/>
      </c>
      <c r="L1431" s="39" t="str">
        <f>IF(L$1&gt;$AE$1,"-",IFERROR(IF(DATEDIF('Base de données'!$A1431,L$1,"d")&lt;&gt;0,"",'Base de données'!$B1431),""))</f>
        <v/>
      </c>
      <c r="M1431" s="39" t="str">
        <f>IF(M$1&gt;$AE$1,"-",IFERROR(IF(DATEDIF('Base de données'!$A1431,M$1,"d")&lt;&gt;0,"",'Base de données'!$B1431),""))</f>
        <v/>
      </c>
      <c r="N1431" s="39" t="str">
        <f>IF(N$1&gt;$AE$1,"-",IFERROR(IF(DATEDIF('Base de données'!$A1431,N$1,"d")&lt;&gt;0,"",'Base de données'!$B1431),""))</f>
        <v/>
      </c>
      <c r="O1431" s="39" t="str">
        <f>IF(O$1&gt;$AE$1,"-",IFERROR(IF(DATEDIF('Base de données'!$A1431,O$1,"d")&lt;&gt;0,"",'Base de données'!$B1431),""))</f>
        <v/>
      </c>
      <c r="P1431" s="39" t="str">
        <f>IF(P$1&gt;$AE$1,"-",IFERROR(IF(DATEDIF('Base de données'!$A1431,P$1,"d")&lt;&gt;0,"",'Base de données'!$B1431),""))</f>
        <v>H0PF6</v>
      </c>
      <c r="Q1431" s="39" t="str">
        <f>IF(Q$1&gt;$AE$1,"-",IFERROR(IF(DATEDIF('Base de données'!$A1431,Q$1,"d")&lt;&gt;0,"",'Base de données'!$B1431),""))</f>
        <v/>
      </c>
      <c r="R1431" s="39" t="str">
        <f>IF(R$1&gt;$AE$1,"-",IFERROR(IF(DATEDIF('Base de données'!$A1431,R$1,"d")&lt;&gt;0,"",'Base de données'!$B1431),""))</f>
        <v/>
      </c>
      <c r="S1431" s="39" t="str">
        <f>IF(S$1&gt;$AE$1,"-",IFERROR(IF(DATEDIF('Base de données'!$A1431,S$1,"d")&lt;&gt;0,"",'Base de données'!$B1431),""))</f>
        <v/>
      </c>
      <c r="T1431" s="39" t="str">
        <f>IF(T$1&gt;$AE$1,"-",IFERROR(IF(DATEDIF('Base de données'!$A1431,T$1,"d")&lt;&gt;0,"",'Base de données'!$B1431),""))</f>
        <v/>
      </c>
      <c r="U1431" s="39" t="str">
        <f>IF(U$1&gt;$AE$1,"-",IFERROR(IF(DATEDIF('Base de données'!$A1431,U$1,"d")&lt;&gt;0,"",'Base de données'!$B1431),""))</f>
        <v/>
      </c>
      <c r="V1431" s="39" t="str">
        <f>IF(V$1&gt;$AE$1,"-",IFERROR(IF(DATEDIF('Base de données'!$A1431,V$1,"d")&lt;&gt;0,"",'Base de données'!$B1431),""))</f>
        <v/>
      </c>
      <c r="W1431" s="34"/>
      <c r="X1431" s="30" t="str">
        <f>'Base de données'!$C1431&amp;" "&amp;'Base de données'!$D1431</f>
        <v>Allain Émilie</v>
      </c>
      <c r="Y1431" s="31">
        <f>COUNTIF('Base de données'!$B:$B,'Base de données'!$B1431)</f>
        <v>12</v>
      </c>
      <c r="AA1431" s="87" cm="1">
        <f t="array" aca="1" ref="AA1431" ca="1">INDIRECT("'Base de données'!A" &amp; ROW(Y1431))</f>
        <v>45809</v>
      </c>
      <c r="AB1431" s="51" t="str" cm="1">
        <f t="array" aca="1" ref="AB1431" ca="1">INDIRECT("'Base de données'!B" &amp; ROW(Z1431))</f>
        <v>H0PF6</v>
      </c>
    </row>
    <row r="1432" spans="1:28" x14ac:dyDescent="0.3">
      <c r="A1432" s="41" t="str">
        <f ca="1">IF(IF(AND($B1432&lt;&gt;"-",$B1432=$E1432),"Entrée et sortie","-")="Entrée et sortie",'Base de données'!$B1432,"-")</f>
        <v>-</v>
      </c>
      <c r="B1432" s="41" t="str">
        <f t="shared" ca="1" si="91"/>
        <v>-</v>
      </c>
      <c r="C1432" s="41" t="str">
        <f t="shared" ca="1" si="92"/>
        <v>-</v>
      </c>
      <c r="D1432" s="41" t="str">
        <f>IF($F1432="sortie en cours d'année",'Base de données'!$B1432,"-")</f>
        <v>-</v>
      </c>
      <c r="E1432" s="41" t="str">
        <f>IF($H1432="entrée en cours d'année",'Base de données'!$B1432,"-")</f>
        <v>-</v>
      </c>
      <c r="F1432" s="37" t="str">
        <f t="shared" si="89"/>
        <v/>
      </c>
      <c r="G1432" s="37" t="str">
        <f>IF($J1432="mouvement",_xlfn.XLOOKUP('Base de données'!$B1432,$V:$V,$V:$V,0),"")</f>
        <v/>
      </c>
      <c r="H1432" s="37" t="str">
        <f t="shared" si="90"/>
        <v/>
      </c>
      <c r="I1432" s="37" t="str">
        <f>IF($J1432="mouvement",_xlfn.XLOOKUP('Base de données'!$B1432,$K:$K,$K:$K,0),"")</f>
        <v/>
      </c>
      <c r="J1432" s="38" t="str">
        <f>IF(AND(Y1432&lt;&gt;MAX(Y:Y),COUNTIF(K1432:V1432,'Base de données'!$B1432)&gt;0),"mouvement","")</f>
        <v/>
      </c>
      <c r="K1432" s="39" t="str">
        <f>IF(K$1&gt;$AE$1,"-",IFERROR(IF(DATEDIF('Base de données'!$A1432,K$1,"d")&lt;&gt;0,"",'Base de données'!$B1432),""))</f>
        <v/>
      </c>
      <c r="L1432" s="39" t="str">
        <f>IF(L$1&gt;$AE$1,"-",IFERROR(IF(DATEDIF('Base de données'!$A1432,L$1,"d")&lt;&gt;0,"",'Base de données'!$B1432),""))</f>
        <v/>
      </c>
      <c r="M1432" s="39" t="str">
        <f>IF(M$1&gt;$AE$1,"-",IFERROR(IF(DATEDIF('Base de données'!$A1432,M$1,"d")&lt;&gt;0,"",'Base de données'!$B1432),""))</f>
        <v/>
      </c>
      <c r="N1432" s="39" t="str">
        <f>IF(N$1&gt;$AE$1,"-",IFERROR(IF(DATEDIF('Base de données'!$A1432,N$1,"d")&lt;&gt;0,"",'Base de données'!$B1432),""))</f>
        <v/>
      </c>
      <c r="O1432" s="39" t="str">
        <f>IF(O$1&gt;$AE$1,"-",IFERROR(IF(DATEDIF('Base de données'!$A1432,O$1,"d")&lt;&gt;0,"",'Base de données'!$B1432),""))</f>
        <v/>
      </c>
      <c r="P1432" s="39" t="str">
        <f>IF(P$1&gt;$AE$1,"-",IFERROR(IF(DATEDIF('Base de données'!$A1432,P$1,"d")&lt;&gt;0,"",'Base de données'!$B1432),""))</f>
        <v>PRNMM</v>
      </c>
      <c r="Q1432" s="39" t="str">
        <f>IF(Q$1&gt;$AE$1,"-",IFERROR(IF(DATEDIF('Base de données'!$A1432,Q$1,"d")&lt;&gt;0,"",'Base de données'!$B1432),""))</f>
        <v/>
      </c>
      <c r="R1432" s="39" t="str">
        <f>IF(R$1&gt;$AE$1,"-",IFERROR(IF(DATEDIF('Base de données'!$A1432,R$1,"d")&lt;&gt;0,"",'Base de données'!$B1432),""))</f>
        <v/>
      </c>
      <c r="S1432" s="39" t="str">
        <f>IF(S$1&gt;$AE$1,"-",IFERROR(IF(DATEDIF('Base de données'!$A1432,S$1,"d")&lt;&gt;0,"",'Base de données'!$B1432),""))</f>
        <v/>
      </c>
      <c r="T1432" s="39" t="str">
        <f>IF(T$1&gt;$AE$1,"-",IFERROR(IF(DATEDIF('Base de données'!$A1432,T$1,"d")&lt;&gt;0,"",'Base de données'!$B1432),""))</f>
        <v/>
      </c>
      <c r="U1432" s="39" t="str">
        <f>IF(U$1&gt;$AE$1,"-",IFERROR(IF(DATEDIF('Base de données'!$A1432,U$1,"d")&lt;&gt;0,"",'Base de données'!$B1432),""))</f>
        <v/>
      </c>
      <c r="V1432" s="39" t="str">
        <f>IF(V$1&gt;$AE$1,"-",IFERROR(IF(DATEDIF('Base de données'!$A1432,V$1,"d")&lt;&gt;0,"",'Base de données'!$B1432),""))</f>
        <v/>
      </c>
      <c r="W1432" s="34"/>
      <c r="X1432" s="30" t="str">
        <f>'Base de données'!$C1432&amp;" "&amp;'Base de données'!$D1432</f>
        <v>Renard Olivier</v>
      </c>
      <c r="Y1432" s="31">
        <f>COUNTIF('Base de données'!$B:$B,'Base de données'!$B1432)</f>
        <v>12</v>
      </c>
      <c r="AA1432" s="87" cm="1">
        <f t="array" aca="1" ref="AA1432" ca="1">INDIRECT("'Base de données'!A" &amp; ROW(Y1432))</f>
        <v>45809</v>
      </c>
      <c r="AB1432" s="51" t="str" cm="1">
        <f t="array" aca="1" ref="AB1432" ca="1">INDIRECT("'Base de données'!B" &amp; ROW(Z1432))</f>
        <v>PRNMM</v>
      </c>
    </row>
    <row r="1433" spans="1:28" x14ac:dyDescent="0.3">
      <c r="A1433" s="41" t="str">
        <f ca="1">IF(IF(AND($B1433&lt;&gt;"-",$B1433=$E1433),"Entrée et sortie","-")="Entrée et sortie",'Base de données'!$B1433,"-")</f>
        <v>-</v>
      </c>
      <c r="B1433" s="41" t="str">
        <f t="shared" ca="1" si="91"/>
        <v>NYNY1</v>
      </c>
      <c r="C1433" s="41" t="str">
        <f t="shared" ca="1" si="92"/>
        <v>NYNY1</v>
      </c>
      <c r="D1433" s="41" t="str">
        <f>IF($F1433="sortie en cours d'année",'Base de données'!$B1433,"-")</f>
        <v>NYNY1</v>
      </c>
      <c r="E1433" s="41" t="str">
        <f>IF($H1433="entrée en cours d'année",'Base de données'!$B1433,"-")</f>
        <v>-</v>
      </c>
      <c r="F1433" s="37" t="str">
        <f t="shared" si="89"/>
        <v>sortie en cours d'année</v>
      </c>
      <c r="G1433" s="37">
        <f>IF($J1433="mouvement",_xlfn.XLOOKUP('Base de données'!$B1433,$V:$V,$V:$V,0),"")</f>
        <v>0</v>
      </c>
      <c r="H1433" s="37" t="str">
        <f t="shared" si="90"/>
        <v/>
      </c>
      <c r="I1433" s="37" t="str">
        <f>IF($J1433="mouvement",_xlfn.XLOOKUP('Base de données'!$B1433,$K:$K,$K:$K,0),"")</f>
        <v>NYNY1</v>
      </c>
      <c r="J1433" s="38" t="str">
        <f>IF(AND(Y1433&lt;&gt;MAX(Y:Y),COUNTIF(K1433:V1433,'Base de données'!$B1433)&gt;0),"mouvement","")</f>
        <v>mouvement</v>
      </c>
      <c r="K1433" s="39" t="str">
        <f>IF(K$1&gt;$AE$1,"-",IFERROR(IF(DATEDIF('Base de données'!$A1433,K$1,"d")&lt;&gt;0,"",'Base de données'!$B1433),""))</f>
        <v/>
      </c>
      <c r="L1433" s="39" t="str">
        <f>IF(L$1&gt;$AE$1,"-",IFERROR(IF(DATEDIF('Base de données'!$A1433,L$1,"d")&lt;&gt;0,"",'Base de données'!$B1433),""))</f>
        <v/>
      </c>
      <c r="M1433" s="39" t="str">
        <f>IF(M$1&gt;$AE$1,"-",IFERROR(IF(DATEDIF('Base de données'!$A1433,M$1,"d")&lt;&gt;0,"",'Base de données'!$B1433),""))</f>
        <v/>
      </c>
      <c r="N1433" s="39" t="str">
        <f>IF(N$1&gt;$AE$1,"-",IFERROR(IF(DATEDIF('Base de données'!$A1433,N$1,"d")&lt;&gt;0,"",'Base de données'!$B1433),""))</f>
        <v/>
      </c>
      <c r="O1433" s="39" t="str">
        <f>IF(O$1&gt;$AE$1,"-",IFERROR(IF(DATEDIF('Base de données'!$A1433,O$1,"d")&lt;&gt;0,"",'Base de données'!$B1433),""))</f>
        <v/>
      </c>
      <c r="P1433" s="39" t="str">
        <f>IF(P$1&gt;$AE$1,"-",IFERROR(IF(DATEDIF('Base de données'!$A1433,P$1,"d")&lt;&gt;0,"",'Base de données'!$B1433),""))</f>
        <v>NYNY1</v>
      </c>
      <c r="Q1433" s="39" t="str">
        <f>IF(Q$1&gt;$AE$1,"-",IFERROR(IF(DATEDIF('Base de données'!$A1433,Q$1,"d")&lt;&gt;0,"",'Base de données'!$B1433),""))</f>
        <v/>
      </c>
      <c r="R1433" s="39" t="str">
        <f>IF(R$1&gt;$AE$1,"-",IFERROR(IF(DATEDIF('Base de données'!$A1433,R$1,"d")&lt;&gt;0,"",'Base de données'!$B1433),""))</f>
        <v/>
      </c>
      <c r="S1433" s="39" t="str">
        <f>IF(S$1&gt;$AE$1,"-",IFERROR(IF(DATEDIF('Base de données'!$A1433,S$1,"d")&lt;&gt;0,"",'Base de données'!$B1433),""))</f>
        <v/>
      </c>
      <c r="T1433" s="39" t="str">
        <f>IF(T$1&gt;$AE$1,"-",IFERROR(IF(DATEDIF('Base de données'!$A1433,T$1,"d")&lt;&gt;0,"",'Base de données'!$B1433),""))</f>
        <v/>
      </c>
      <c r="U1433" s="39" t="str">
        <f>IF(U$1&gt;$AE$1,"-",IFERROR(IF(DATEDIF('Base de données'!$A1433,U$1,"d")&lt;&gt;0,"",'Base de données'!$B1433),""))</f>
        <v/>
      </c>
      <c r="V1433" s="39" t="str">
        <f>IF(V$1&gt;$AE$1,"-",IFERROR(IF(DATEDIF('Base de données'!$A1433,V$1,"d")&lt;&gt;0,"",'Base de données'!$B1433),""))</f>
        <v/>
      </c>
      <c r="W1433" s="34"/>
      <c r="X1433" s="30" t="str">
        <f>'Base de données'!$C1433&amp;" "&amp;'Base de données'!$D1433</f>
        <v>Alexandre Hortense</v>
      </c>
      <c r="Y1433" s="31">
        <f>COUNTIF('Base de données'!$B:$B,'Base de données'!$B1433)</f>
        <v>10</v>
      </c>
      <c r="AA1433" s="87" cm="1">
        <f t="array" aca="1" ref="AA1433" ca="1">INDIRECT("'Base de données'!A" &amp; ROW(Y1433))</f>
        <v>45809</v>
      </c>
      <c r="AB1433" s="51" t="str" cm="1">
        <f t="array" aca="1" ref="AB1433" ca="1">INDIRECT("'Base de données'!B" &amp; ROW(Z1433))</f>
        <v>NYNY1</v>
      </c>
    </row>
    <row r="1434" spans="1:28" x14ac:dyDescent="0.3">
      <c r="A1434" s="41" t="str">
        <f ca="1">IF(IF(AND($B1434&lt;&gt;"-",$B1434=$E1434),"Entrée et sortie","-")="Entrée et sortie",'Base de données'!$B1434,"-")</f>
        <v>-</v>
      </c>
      <c r="B1434" s="41" t="str">
        <f t="shared" ca="1" si="91"/>
        <v>2UDL1</v>
      </c>
      <c r="C1434" s="41" t="str">
        <f t="shared" ca="1" si="92"/>
        <v>2UDL1</v>
      </c>
      <c r="D1434" s="41" t="str">
        <f>IF($F1434="sortie en cours d'année",'Base de données'!$B1434,"-")</f>
        <v>2UDL1</v>
      </c>
      <c r="E1434" s="41" t="str">
        <f>IF($H1434="entrée en cours d'année",'Base de données'!$B1434,"-")</f>
        <v>-</v>
      </c>
      <c r="F1434" s="37" t="str">
        <f t="shared" si="89"/>
        <v>sortie en cours d'année</v>
      </c>
      <c r="G1434" s="37">
        <f>IF($J1434="mouvement",_xlfn.XLOOKUP('Base de données'!$B1434,$V:$V,$V:$V,0),"")</f>
        <v>0</v>
      </c>
      <c r="H1434" s="37" t="str">
        <f t="shared" si="90"/>
        <v/>
      </c>
      <c r="I1434" s="37" t="str">
        <f>IF($J1434="mouvement",_xlfn.XLOOKUP('Base de données'!$B1434,$K:$K,$K:$K,0),"")</f>
        <v>2UDL1</v>
      </c>
      <c r="J1434" s="38" t="str">
        <f>IF(AND(Y1434&lt;&gt;MAX(Y:Y),COUNTIF(K1434:V1434,'Base de données'!$B1434)&gt;0),"mouvement","")</f>
        <v>mouvement</v>
      </c>
      <c r="K1434" s="39" t="str">
        <f>IF(K$1&gt;$AE$1,"-",IFERROR(IF(DATEDIF('Base de données'!$A1434,K$1,"d")&lt;&gt;0,"",'Base de données'!$B1434),""))</f>
        <v/>
      </c>
      <c r="L1434" s="39" t="str">
        <f>IF(L$1&gt;$AE$1,"-",IFERROR(IF(DATEDIF('Base de données'!$A1434,L$1,"d")&lt;&gt;0,"",'Base de données'!$B1434),""))</f>
        <v/>
      </c>
      <c r="M1434" s="39" t="str">
        <f>IF(M$1&gt;$AE$1,"-",IFERROR(IF(DATEDIF('Base de données'!$A1434,M$1,"d")&lt;&gt;0,"",'Base de données'!$B1434),""))</f>
        <v/>
      </c>
      <c r="N1434" s="39" t="str">
        <f>IF(N$1&gt;$AE$1,"-",IFERROR(IF(DATEDIF('Base de données'!$A1434,N$1,"d")&lt;&gt;0,"",'Base de données'!$B1434),""))</f>
        <v/>
      </c>
      <c r="O1434" s="39" t="str">
        <f>IF(O$1&gt;$AE$1,"-",IFERROR(IF(DATEDIF('Base de données'!$A1434,O$1,"d")&lt;&gt;0,"",'Base de données'!$B1434),""))</f>
        <v/>
      </c>
      <c r="P1434" s="39" t="str">
        <f>IF(P$1&gt;$AE$1,"-",IFERROR(IF(DATEDIF('Base de données'!$A1434,P$1,"d")&lt;&gt;0,"",'Base de données'!$B1434),""))</f>
        <v>2UDL1</v>
      </c>
      <c r="Q1434" s="39" t="str">
        <f>IF(Q$1&gt;$AE$1,"-",IFERROR(IF(DATEDIF('Base de données'!$A1434,Q$1,"d")&lt;&gt;0,"",'Base de données'!$B1434),""))</f>
        <v/>
      </c>
      <c r="R1434" s="39" t="str">
        <f>IF(R$1&gt;$AE$1,"-",IFERROR(IF(DATEDIF('Base de données'!$A1434,R$1,"d")&lt;&gt;0,"",'Base de données'!$B1434),""))</f>
        <v/>
      </c>
      <c r="S1434" s="39" t="str">
        <f>IF(S$1&gt;$AE$1,"-",IFERROR(IF(DATEDIF('Base de données'!$A1434,S$1,"d")&lt;&gt;0,"",'Base de données'!$B1434),""))</f>
        <v/>
      </c>
      <c r="T1434" s="39" t="str">
        <f>IF(T$1&gt;$AE$1,"-",IFERROR(IF(DATEDIF('Base de données'!$A1434,T$1,"d")&lt;&gt;0,"",'Base de données'!$B1434),""))</f>
        <v/>
      </c>
      <c r="U1434" s="39" t="str">
        <f>IF(U$1&gt;$AE$1,"-",IFERROR(IF(DATEDIF('Base de données'!$A1434,U$1,"d")&lt;&gt;0,"",'Base de données'!$B1434),""))</f>
        <v/>
      </c>
      <c r="V1434" s="39" t="str">
        <f>IF(V$1&gt;$AE$1,"-",IFERROR(IF(DATEDIF('Base de données'!$A1434,V$1,"d")&lt;&gt;0,"",'Base de données'!$B1434),""))</f>
        <v/>
      </c>
      <c r="W1434" s="34"/>
      <c r="X1434" s="30" t="str">
        <f>'Base de données'!$C1434&amp;" "&amp;'Base de données'!$D1434</f>
        <v>Lebreton Zacharie</v>
      </c>
      <c r="Y1434" s="31">
        <f>COUNTIF('Base de données'!$B:$B,'Base de données'!$B1434)</f>
        <v>8</v>
      </c>
      <c r="AA1434" s="87" cm="1">
        <f t="array" aca="1" ref="AA1434" ca="1">INDIRECT("'Base de données'!A" &amp; ROW(Y1434))</f>
        <v>45809</v>
      </c>
      <c r="AB1434" s="51" t="str" cm="1">
        <f t="array" aca="1" ref="AB1434" ca="1">INDIRECT("'Base de données'!B" &amp; ROW(Z1434))</f>
        <v>2UDL1</v>
      </c>
    </row>
    <row r="1435" spans="1:28" x14ac:dyDescent="0.3">
      <c r="A1435" s="41" t="str">
        <f ca="1">IF(IF(AND($B1435&lt;&gt;"-",$B1435=$E1435),"Entrée et sortie","-")="Entrée et sortie",'Base de données'!$B1435,"-")</f>
        <v>-</v>
      </c>
      <c r="B1435" s="41" t="str">
        <f t="shared" ca="1" si="91"/>
        <v>-</v>
      </c>
      <c r="C1435" s="41" t="str">
        <f t="shared" ca="1" si="92"/>
        <v>-</v>
      </c>
      <c r="D1435" s="41" t="str">
        <f>IF($F1435="sortie en cours d'année",'Base de données'!$B1435,"-")</f>
        <v>-</v>
      </c>
      <c r="E1435" s="41" t="str">
        <f>IF($H1435="entrée en cours d'année",'Base de données'!$B1435,"-")</f>
        <v>-</v>
      </c>
      <c r="F1435" s="37" t="str">
        <f t="shared" si="89"/>
        <v/>
      </c>
      <c r="G1435" s="37" t="str">
        <f>IF($J1435="mouvement",_xlfn.XLOOKUP('Base de données'!$B1435,$V:$V,$V:$V,0),"")</f>
        <v/>
      </c>
      <c r="H1435" s="37" t="str">
        <f t="shared" si="90"/>
        <v/>
      </c>
      <c r="I1435" s="37" t="str">
        <f>IF($J1435="mouvement",_xlfn.XLOOKUP('Base de données'!$B1435,$K:$K,$K:$K,0),"")</f>
        <v/>
      </c>
      <c r="J1435" s="38" t="str">
        <f>IF(AND(Y1435&lt;&gt;MAX(Y:Y),COUNTIF(K1435:V1435,'Base de données'!$B1435)&gt;0),"mouvement","")</f>
        <v/>
      </c>
      <c r="K1435" s="39" t="str">
        <f>IF(K$1&gt;$AE$1,"-",IFERROR(IF(DATEDIF('Base de données'!$A1435,K$1,"d")&lt;&gt;0,"",'Base de données'!$B1435),""))</f>
        <v/>
      </c>
      <c r="L1435" s="39" t="str">
        <f>IF(L$1&gt;$AE$1,"-",IFERROR(IF(DATEDIF('Base de données'!$A1435,L$1,"d")&lt;&gt;0,"",'Base de données'!$B1435),""))</f>
        <v/>
      </c>
      <c r="M1435" s="39" t="str">
        <f>IF(M$1&gt;$AE$1,"-",IFERROR(IF(DATEDIF('Base de données'!$A1435,M$1,"d")&lt;&gt;0,"",'Base de données'!$B1435),""))</f>
        <v/>
      </c>
      <c r="N1435" s="39" t="str">
        <f>IF(N$1&gt;$AE$1,"-",IFERROR(IF(DATEDIF('Base de données'!$A1435,N$1,"d")&lt;&gt;0,"",'Base de données'!$B1435),""))</f>
        <v/>
      </c>
      <c r="O1435" s="39" t="str">
        <f>IF(O$1&gt;$AE$1,"-",IFERROR(IF(DATEDIF('Base de données'!$A1435,O$1,"d")&lt;&gt;0,"",'Base de données'!$B1435),""))</f>
        <v/>
      </c>
      <c r="P1435" s="39" t="str">
        <f>IF(P$1&gt;$AE$1,"-",IFERROR(IF(DATEDIF('Base de données'!$A1435,P$1,"d")&lt;&gt;0,"",'Base de données'!$B1435),""))</f>
        <v>GLXU4</v>
      </c>
      <c r="Q1435" s="39" t="str">
        <f>IF(Q$1&gt;$AE$1,"-",IFERROR(IF(DATEDIF('Base de données'!$A1435,Q$1,"d")&lt;&gt;0,"",'Base de données'!$B1435),""))</f>
        <v/>
      </c>
      <c r="R1435" s="39" t="str">
        <f>IF(R$1&gt;$AE$1,"-",IFERROR(IF(DATEDIF('Base de données'!$A1435,R$1,"d")&lt;&gt;0,"",'Base de données'!$B1435),""))</f>
        <v/>
      </c>
      <c r="S1435" s="39" t="str">
        <f>IF(S$1&gt;$AE$1,"-",IFERROR(IF(DATEDIF('Base de données'!$A1435,S$1,"d")&lt;&gt;0,"",'Base de données'!$B1435),""))</f>
        <v/>
      </c>
      <c r="T1435" s="39" t="str">
        <f>IF(T$1&gt;$AE$1,"-",IFERROR(IF(DATEDIF('Base de données'!$A1435,T$1,"d")&lt;&gt;0,"",'Base de données'!$B1435),""))</f>
        <v/>
      </c>
      <c r="U1435" s="39" t="str">
        <f>IF(U$1&gt;$AE$1,"-",IFERROR(IF(DATEDIF('Base de données'!$A1435,U$1,"d")&lt;&gt;0,"",'Base de données'!$B1435),""))</f>
        <v/>
      </c>
      <c r="V1435" s="39" t="str">
        <f>IF(V$1&gt;$AE$1,"-",IFERROR(IF(DATEDIF('Base de données'!$A1435,V$1,"d")&lt;&gt;0,"",'Base de données'!$B1435),""))</f>
        <v/>
      </c>
      <c r="W1435" s="34"/>
      <c r="X1435" s="30" t="str">
        <f>'Base de données'!$C1435&amp;" "&amp;'Base de données'!$D1435</f>
        <v>Baron Camille</v>
      </c>
      <c r="Y1435" s="31">
        <f>COUNTIF('Base de données'!$B:$B,'Base de données'!$B1435)</f>
        <v>12</v>
      </c>
      <c r="AA1435" s="87" cm="1">
        <f t="array" aca="1" ref="AA1435" ca="1">INDIRECT("'Base de données'!A" &amp; ROW(Y1435))</f>
        <v>45809</v>
      </c>
      <c r="AB1435" s="51" t="str" cm="1">
        <f t="array" aca="1" ref="AB1435" ca="1">INDIRECT("'Base de données'!B" &amp; ROW(Z1435))</f>
        <v>GLXU4</v>
      </c>
    </row>
    <row r="1436" spans="1:28" x14ac:dyDescent="0.3">
      <c r="A1436" s="41" t="str">
        <f ca="1">IF(IF(AND($B1436&lt;&gt;"-",$B1436=$E1436),"Entrée et sortie","-")="Entrée et sortie",'Base de données'!$B1436,"-")</f>
        <v>-</v>
      </c>
      <c r="B1436" s="41" t="str">
        <f t="shared" ca="1" si="91"/>
        <v>-</v>
      </c>
      <c r="C1436" s="41" t="str">
        <f t="shared" ca="1" si="92"/>
        <v>-</v>
      </c>
      <c r="D1436" s="41" t="str">
        <f>IF($F1436="sortie en cours d'année",'Base de données'!$B1436,"-")</f>
        <v>-</v>
      </c>
      <c r="E1436" s="41" t="str">
        <f>IF($H1436="entrée en cours d'année",'Base de données'!$B1436,"-")</f>
        <v>-</v>
      </c>
      <c r="F1436" s="37" t="str">
        <f t="shared" si="89"/>
        <v/>
      </c>
      <c r="G1436" s="37" t="str">
        <f>IF($J1436="mouvement",_xlfn.XLOOKUP('Base de données'!$B1436,$V:$V,$V:$V,0),"")</f>
        <v/>
      </c>
      <c r="H1436" s="37" t="str">
        <f t="shared" si="90"/>
        <v/>
      </c>
      <c r="I1436" s="37" t="str">
        <f>IF($J1436="mouvement",_xlfn.XLOOKUP('Base de données'!$B1436,$K:$K,$K:$K,0),"")</f>
        <v/>
      </c>
      <c r="J1436" s="38" t="str">
        <f>IF(AND(Y1436&lt;&gt;MAX(Y:Y),COUNTIF(K1436:V1436,'Base de données'!$B1436)&gt;0),"mouvement","")</f>
        <v/>
      </c>
      <c r="K1436" s="39" t="str">
        <f>IF(K$1&gt;$AE$1,"-",IFERROR(IF(DATEDIF('Base de données'!$A1436,K$1,"d")&lt;&gt;0,"",'Base de données'!$B1436),""))</f>
        <v/>
      </c>
      <c r="L1436" s="39" t="str">
        <f>IF(L$1&gt;$AE$1,"-",IFERROR(IF(DATEDIF('Base de données'!$A1436,L$1,"d")&lt;&gt;0,"",'Base de données'!$B1436),""))</f>
        <v/>
      </c>
      <c r="M1436" s="39" t="str">
        <f>IF(M$1&gt;$AE$1,"-",IFERROR(IF(DATEDIF('Base de données'!$A1436,M$1,"d")&lt;&gt;0,"",'Base de données'!$B1436),""))</f>
        <v/>
      </c>
      <c r="N1436" s="39" t="str">
        <f>IF(N$1&gt;$AE$1,"-",IFERROR(IF(DATEDIF('Base de données'!$A1436,N$1,"d")&lt;&gt;0,"",'Base de données'!$B1436),""))</f>
        <v/>
      </c>
      <c r="O1436" s="39" t="str">
        <f>IF(O$1&gt;$AE$1,"-",IFERROR(IF(DATEDIF('Base de données'!$A1436,O$1,"d")&lt;&gt;0,"",'Base de données'!$B1436),""))</f>
        <v/>
      </c>
      <c r="P1436" s="39" t="str">
        <f>IF(P$1&gt;$AE$1,"-",IFERROR(IF(DATEDIF('Base de données'!$A1436,P$1,"d")&lt;&gt;0,"",'Base de données'!$B1436),""))</f>
        <v>OUDA7</v>
      </c>
      <c r="Q1436" s="39" t="str">
        <f>IF(Q$1&gt;$AE$1,"-",IFERROR(IF(DATEDIF('Base de données'!$A1436,Q$1,"d")&lt;&gt;0,"",'Base de données'!$B1436),""))</f>
        <v/>
      </c>
      <c r="R1436" s="39" t="str">
        <f>IF(R$1&gt;$AE$1,"-",IFERROR(IF(DATEDIF('Base de données'!$A1436,R$1,"d")&lt;&gt;0,"",'Base de données'!$B1436),""))</f>
        <v/>
      </c>
      <c r="S1436" s="39" t="str">
        <f>IF(S$1&gt;$AE$1,"-",IFERROR(IF(DATEDIF('Base de données'!$A1436,S$1,"d")&lt;&gt;0,"",'Base de données'!$B1436),""))</f>
        <v/>
      </c>
      <c r="T1436" s="39" t="str">
        <f>IF(T$1&gt;$AE$1,"-",IFERROR(IF(DATEDIF('Base de données'!$A1436,T$1,"d")&lt;&gt;0,"",'Base de données'!$B1436),""))</f>
        <v/>
      </c>
      <c r="U1436" s="39" t="str">
        <f>IF(U$1&gt;$AE$1,"-",IFERROR(IF(DATEDIF('Base de données'!$A1436,U$1,"d")&lt;&gt;0,"",'Base de données'!$B1436),""))</f>
        <v/>
      </c>
      <c r="V1436" s="39" t="str">
        <f>IF(V$1&gt;$AE$1,"-",IFERROR(IF(DATEDIF('Base de données'!$A1436,V$1,"d")&lt;&gt;0,"",'Base de données'!$B1436),""))</f>
        <v/>
      </c>
      <c r="W1436" s="34"/>
      <c r="X1436" s="30" t="str">
        <f>'Base de données'!$C1436&amp;" "&amp;'Base de données'!$D1436</f>
        <v>Lagarde Michel</v>
      </c>
      <c r="Y1436" s="31">
        <f>COUNTIF('Base de données'!$B:$B,'Base de données'!$B1436)</f>
        <v>12</v>
      </c>
      <c r="AA1436" s="87" cm="1">
        <f t="array" aca="1" ref="AA1436" ca="1">INDIRECT("'Base de données'!A" &amp; ROW(Y1436))</f>
        <v>45809</v>
      </c>
      <c r="AB1436" s="51" t="str" cm="1">
        <f t="array" aca="1" ref="AB1436" ca="1">INDIRECT("'Base de données'!B" &amp; ROW(Z1436))</f>
        <v>OUDA7</v>
      </c>
    </row>
    <row r="1437" spans="1:28" x14ac:dyDescent="0.3">
      <c r="A1437" s="41" t="str">
        <f ca="1">IF(IF(AND($B1437&lt;&gt;"-",$B1437=$E1437),"Entrée et sortie","-")="Entrée et sortie",'Base de données'!$B1437,"-")</f>
        <v>-</v>
      </c>
      <c r="B1437" s="41" t="str">
        <f t="shared" ca="1" si="91"/>
        <v>-</v>
      </c>
      <c r="C1437" s="41" t="str">
        <f t="shared" ca="1" si="92"/>
        <v>-</v>
      </c>
      <c r="D1437" s="41" t="str">
        <f>IF($F1437="sortie en cours d'année",'Base de données'!$B1437,"-")</f>
        <v>-</v>
      </c>
      <c r="E1437" s="41" t="str">
        <f>IF($H1437="entrée en cours d'année",'Base de données'!$B1437,"-")</f>
        <v>-</v>
      </c>
      <c r="F1437" s="37" t="str">
        <f t="shared" si="89"/>
        <v/>
      </c>
      <c r="G1437" s="37" t="str">
        <f>IF($J1437="mouvement",_xlfn.XLOOKUP('Base de données'!$B1437,$V:$V,$V:$V,0),"")</f>
        <v/>
      </c>
      <c r="H1437" s="37" t="str">
        <f t="shared" si="90"/>
        <v/>
      </c>
      <c r="I1437" s="37" t="str">
        <f>IF($J1437="mouvement",_xlfn.XLOOKUP('Base de données'!$B1437,$K:$K,$K:$K,0),"")</f>
        <v/>
      </c>
      <c r="J1437" s="38" t="str">
        <f>IF(AND(Y1437&lt;&gt;MAX(Y:Y),COUNTIF(K1437:V1437,'Base de données'!$B1437)&gt;0),"mouvement","")</f>
        <v/>
      </c>
      <c r="K1437" s="39" t="str">
        <f>IF(K$1&gt;$AE$1,"-",IFERROR(IF(DATEDIF('Base de données'!$A1437,K$1,"d")&lt;&gt;0,"",'Base de données'!$B1437),""))</f>
        <v/>
      </c>
      <c r="L1437" s="39" t="str">
        <f>IF(L$1&gt;$AE$1,"-",IFERROR(IF(DATEDIF('Base de données'!$A1437,L$1,"d")&lt;&gt;0,"",'Base de données'!$B1437),""))</f>
        <v/>
      </c>
      <c r="M1437" s="39" t="str">
        <f>IF(M$1&gt;$AE$1,"-",IFERROR(IF(DATEDIF('Base de données'!$A1437,M$1,"d")&lt;&gt;0,"",'Base de données'!$B1437),""))</f>
        <v/>
      </c>
      <c r="N1437" s="39" t="str">
        <f>IF(N$1&gt;$AE$1,"-",IFERROR(IF(DATEDIF('Base de données'!$A1437,N$1,"d")&lt;&gt;0,"",'Base de données'!$B1437),""))</f>
        <v/>
      </c>
      <c r="O1437" s="39" t="str">
        <f>IF(O$1&gt;$AE$1,"-",IFERROR(IF(DATEDIF('Base de données'!$A1437,O$1,"d")&lt;&gt;0,"",'Base de données'!$B1437),""))</f>
        <v/>
      </c>
      <c r="P1437" s="39" t="str">
        <f>IF(P$1&gt;$AE$1,"-",IFERROR(IF(DATEDIF('Base de données'!$A1437,P$1,"d")&lt;&gt;0,"",'Base de données'!$B1437),""))</f>
        <v>ACN0J</v>
      </c>
      <c r="Q1437" s="39" t="str">
        <f>IF(Q$1&gt;$AE$1,"-",IFERROR(IF(DATEDIF('Base de données'!$A1437,Q$1,"d")&lt;&gt;0,"",'Base de données'!$B1437),""))</f>
        <v/>
      </c>
      <c r="R1437" s="39" t="str">
        <f>IF(R$1&gt;$AE$1,"-",IFERROR(IF(DATEDIF('Base de données'!$A1437,R$1,"d")&lt;&gt;0,"",'Base de données'!$B1437),""))</f>
        <v/>
      </c>
      <c r="S1437" s="39" t="str">
        <f>IF(S$1&gt;$AE$1,"-",IFERROR(IF(DATEDIF('Base de données'!$A1437,S$1,"d")&lt;&gt;0,"",'Base de données'!$B1437),""))</f>
        <v/>
      </c>
      <c r="T1437" s="39" t="str">
        <f>IF(T$1&gt;$AE$1,"-",IFERROR(IF(DATEDIF('Base de données'!$A1437,T$1,"d")&lt;&gt;0,"",'Base de données'!$B1437),""))</f>
        <v/>
      </c>
      <c r="U1437" s="39" t="str">
        <f>IF(U$1&gt;$AE$1,"-",IFERROR(IF(DATEDIF('Base de données'!$A1437,U$1,"d")&lt;&gt;0,"",'Base de données'!$B1437),""))</f>
        <v/>
      </c>
      <c r="V1437" s="39" t="str">
        <f>IF(V$1&gt;$AE$1,"-",IFERROR(IF(DATEDIF('Base de données'!$A1437,V$1,"d")&lt;&gt;0,"",'Base de données'!$B1437),""))</f>
        <v/>
      </c>
      <c r="W1437" s="34"/>
      <c r="X1437" s="30" t="str">
        <f>'Base de données'!$C1437&amp;" "&amp;'Base de données'!$D1437</f>
        <v>Mathieu Élisabeth</v>
      </c>
      <c r="Y1437" s="31">
        <f>COUNTIF('Base de données'!$B:$B,'Base de données'!$B1437)</f>
        <v>12</v>
      </c>
      <c r="AA1437" s="87" cm="1">
        <f t="array" aca="1" ref="AA1437" ca="1">INDIRECT("'Base de données'!A" &amp; ROW(Y1437))</f>
        <v>45809</v>
      </c>
      <c r="AB1437" s="51" t="str" cm="1">
        <f t="array" aca="1" ref="AB1437" ca="1">INDIRECT("'Base de données'!B" &amp; ROW(Z1437))</f>
        <v>ACN0J</v>
      </c>
    </row>
    <row r="1438" spans="1:28" x14ac:dyDescent="0.3">
      <c r="A1438" s="41" t="str">
        <f ca="1">IF(IF(AND($B1438&lt;&gt;"-",$B1438=$E1438),"Entrée et sortie","-")="Entrée et sortie",'Base de données'!$B1438,"-")</f>
        <v>-</v>
      </c>
      <c r="B1438" s="41" t="str">
        <f t="shared" ca="1" si="91"/>
        <v>-</v>
      </c>
      <c r="C1438" s="41" t="str">
        <f t="shared" ca="1" si="92"/>
        <v>-</v>
      </c>
      <c r="D1438" s="41" t="str">
        <f>IF($F1438="sortie en cours d'année",'Base de données'!$B1438,"-")</f>
        <v>-</v>
      </c>
      <c r="E1438" s="41" t="str">
        <f>IF($H1438="entrée en cours d'année",'Base de données'!$B1438,"-")</f>
        <v>-</v>
      </c>
      <c r="F1438" s="37" t="str">
        <f t="shared" si="89"/>
        <v/>
      </c>
      <c r="G1438" s="37" t="str">
        <f>IF($J1438="mouvement",_xlfn.XLOOKUP('Base de données'!$B1438,$V:$V,$V:$V,0),"")</f>
        <v/>
      </c>
      <c r="H1438" s="37" t="str">
        <f t="shared" si="90"/>
        <v/>
      </c>
      <c r="I1438" s="37" t="str">
        <f>IF($J1438="mouvement",_xlfn.XLOOKUP('Base de données'!$B1438,$K:$K,$K:$K,0),"")</f>
        <v/>
      </c>
      <c r="J1438" s="38" t="str">
        <f>IF(AND(Y1438&lt;&gt;MAX(Y:Y),COUNTIF(K1438:V1438,'Base de données'!$B1438)&gt;0),"mouvement","")</f>
        <v/>
      </c>
      <c r="K1438" s="39" t="str">
        <f>IF(K$1&gt;$AE$1,"-",IFERROR(IF(DATEDIF('Base de données'!$A1438,K$1,"d")&lt;&gt;0,"",'Base de données'!$B1438),""))</f>
        <v/>
      </c>
      <c r="L1438" s="39" t="str">
        <f>IF(L$1&gt;$AE$1,"-",IFERROR(IF(DATEDIF('Base de données'!$A1438,L$1,"d")&lt;&gt;0,"",'Base de données'!$B1438),""))</f>
        <v/>
      </c>
      <c r="M1438" s="39" t="str">
        <f>IF(M$1&gt;$AE$1,"-",IFERROR(IF(DATEDIF('Base de données'!$A1438,M$1,"d")&lt;&gt;0,"",'Base de données'!$B1438),""))</f>
        <v/>
      </c>
      <c r="N1438" s="39" t="str">
        <f>IF(N$1&gt;$AE$1,"-",IFERROR(IF(DATEDIF('Base de données'!$A1438,N$1,"d")&lt;&gt;0,"",'Base de données'!$B1438),""))</f>
        <v/>
      </c>
      <c r="O1438" s="39" t="str">
        <f>IF(O$1&gt;$AE$1,"-",IFERROR(IF(DATEDIF('Base de données'!$A1438,O$1,"d")&lt;&gt;0,"",'Base de données'!$B1438),""))</f>
        <v/>
      </c>
      <c r="P1438" s="39" t="str">
        <f>IF(P$1&gt;$AE$1,"-",IFERROR(IF(DATEDIF('Base de données'!$A1438,P$1,"d")&lt;&gt;0,"",'Base de données'!$B1438),""))</f>
        <v>JF4II</v>
      </c>
      <c r="Q1438" s="39" t="str">
        <f>IF(Q$1&gt;$AE$1,"-",IFERROR(IF(DATEDIF('Base de données'!$A1438,Q$1,"d")&lt;&gt;0,"",'Base de données'!$B1438),""))</f>
        <v/>
      </c>
      <c r="R1438" s="39" t="str">
        <f>IF(R$1&gt;$AE$1,"-",IFERROR(IF(DATEDIF('Base de données'!$A1438,R$1,"d")&lt;&gt;0,"",'Base de données'!$B1438),""))</f>
        <v/>
      </c>
      <c r="S1438" s="39" t="str">
        <f>IF(S$1&gt;$AE$1,"-",IFERROR(IF(DATEDIF('Base de données'!$A1438,S$1,"d")&lt;&gt;0,"",'Base de données'!$B1438),""))</f>
        <v/>
      </c>
      <c r="T1438" s="39" t="str">
        <f>IF(T$1&gt;$AE$1,"-",IFERROR(IF(DATEDIF('Base de données'!$A1438,T$1,"d")&lt;&gt;0,"",'Base de données'!$B1438),""))</f>
        <v/>
      </c>
      <c r="U1438" s="39" t="str">
        <f>IF(U$1&gt;$AE$1,"-",IFERROR(IF(DATEDIF('Base de données'!$A1438,U$1,"d")&lt;&gt;0,"",'Base de données'!$B1438),""))</f>
        <v/>
      </c>
      <c r="V1438" s="39" t="str">
        <f>IF(V$1&gt;$AE$1,"-",IFERROR(IF(DATEDIF('Base de données'!$A1438,V$1,"d")&lt;&gt;0,"",'Base de données'!$B1438),""))</f>
        <v/>
      </c>
      <c r="W1438" s="34"/>
      <c r="X1438" s="30" t="str">
        <f>'Base de données'!$C1438&amp;" "&amp;'Base de données'!$D1438</f>
        <v>Normand Éléonore</v>
      </c>
      <c r="Y1438" s="31">
        <f>COUNTIF('Base de données'!$B:$B,'Base de données'!$B1438)</f>
        <v>12</v>
      </c>
      <c r="AA1438" s="87" cm="1">
        <f t="array" aca="1" ref="AA1438" ca="1">INDIRECT("'Base de données'!A" &amp; ROW(Y1438))</f>
        <v>45809</v>
      </c>
      <c r="AB1438" s="51" t="str" cm="1">
        <f t="array" aca="1" ref="AB1438" ca="1">INDIRECT("'Base de données'!B" &amp; ROW(Z1438))</f>
        <v>JF4II</v>
      </c>
    </row>
    <row r="1439" spans="1:28" x14ac:dyDescent="0.3">
      <c r="A1439" s="41" t="str">
        <f ca="1">IF(IF(AND($B1439&lt;&gt;"-",$B1439=$E1439),"Entrée et sortie","-")="Entrée et sortie",'Base de données'!$B1439,"-")</f>
        <v>-</v>
      </c>
      <c r="B1439" s="41" t="str">
        <f t="shared" ca="1" si="91"/>
        <v>-</v>
      </c>
      <c r="C1439" s="41" t="str">
        <f t="shared" ca="1" si="92"/>
        <v>-</v>
      </c>
      <c r="D1439" s="41" t="str">
        <f>IF($F1439="sortie en cours d'année",'Base de données'!$B1439,"-")</f>
        <v>-</v>
      </c>
      <c r="E1439" s="41" t="str">
        <f>IF($H1439="entrée en cours d'année",'Base de données'!$B1439,"-")</f>
        <v>-</v>
      </c>
      <c r="F1439" s="37" t="str">
        <f t="shared" si="89"/>
        <v/>
      </c>
      <c r="G1439" s="37" t="str">
        <f>IF($J1439="mouvement",_xlfn.XLOOKUP('Base de données'!$B1439,$V:$V,$V:$V,0),"")</f>
        <v/>
      </c>
      <c r="H1439" s="37" t="str">
        <f t="shared" si="90"/>
        <v/>
      </c>
      <c r="I1439" s="37" t="str">
        <f>IF($J1439="mouvement",_xlfn.XLOOKUP('Base de données'!$B1439,$K:$K,$K:$K,0),"")</f>
        <v/>
      </c>
      <c r="J1439" s="38" t="str">
        <f>IF(AND(Y1439&lt;&gt;MAX(Y:Y),COUNTIF(K1439:V1439,'Base de données'!$B1439)&gt;0),"mouvement","")</f>
        <v/>
      </c>
      <c r="K1439" s="39" t="str">
        <f>IF(K$1&gt;$AE$1,"-",IFERROR(IF(DATEDIF('Base de données'!$A1439,K$1,"d")&lt;&gt;0,"",'Base de données'!$B1439),""))</f>
        <v/>
      </c>
      <c r="L1439" s="39" t="str">
        <f>IF(L$1&gt;$AE$1,"-",IFERROR(IF(DATEDIF('Base de données'!$A1439,L$1,"d")&lt;&gt;0,"",'Base de données'!$B1439),""))</f>
        <v/>
      </c>
      <c r="M1439" s="39" t="str">
        <f>IF(M$1&gt;$AE$1,"-",IFERROR(IF(DATEDIF('Base de données'!$A1439,M$1,"d")&lt;&gt;0,"",'Base de données'!$B1439),""))</f>
        <v/>
      </c>
      <c r="N1439" s="39" t="str">
        <f>IF(N$1&gt;$AE$1,"-",IFERROR(IF(DATEDIF('Base de données'!$A1439,N$1,"d")&lt;&gt;0,"",'Base de données'!$B1439),""))</f>
        <v/>
      </c>
      <c r="O1439" s="39" t="str">
        <f>IF(O$1&gt;$AE$1,"-",IFERROR(IF(DATEDIF('Base de données'!$A1439,O$1,"d")&lt;&gt;0,"",'Base de données'!$B1439),""))</f>
        <v/>
      </c>
      <c r="P1439" s="39" t="str">
        <f>IF(P$1&gt;$AE$1,"-",IFERROR(IF(DATEDIF('Base de données'!$A1439,P$1,"d")&lt;&gt;0,"",'Base de données'!$B1439),""))</f>
        <v>O4PZL</v>
      </c>
      <c r="Q1439" s="39" t="str">
        <f>IF(Q$1&gt;$AE$1,"-",IFERROR(IF(DATEDIF('Base de données'!$A1439,Q$1,"d")&lt;&gt;0,"",'Base de données'!$B1439),""))</f>
        <v/>
      </c>
      <c r="R1439" s="39" t="str">
        <f>IF(R$1&gt;$AE$1,"-",IFERROR(IF(DATEDIF('Base de données'!$A1439,R$1,"d")&lt;&gt;0,"",'Base de données'!$B1439),""))</f>
        <v/>
      </c>
      <c r="S1439" s="39" t="str">
        <f>IF(S$1&gt;$AE$1,"-",IFERROR(IF(DATEDIF('Base de données'!$A1439,S$1,"d")&lt;&gt;0,"",'Base de données'!$B1439),""))</f>
        <v/>
      </c>
      <c r="T1439" s="39" t="str">
        <f>IF(T$1&gt;$AE$1,"-",IFERROR(IF(DATEDIF('Base de données'!$A1439,T$1,"d")&lt;&gt;0,"",'Base de données'!$B1439),""))</f>
        <v/>
      </c>
      <c r="U1439" s="39" t="str">
        <f>IF(U$1&gt;$AE$1,"-",IFERROR(IF(DATEDIF('Base de données'!$A1439,U$1,"d")&lt;&gt;0,"",'Base de données'!$B1439),""))</f>
        <v/>
      </c>
      <c r="V1439" s="39" t="str">
        <f>IF(V$1&gt;$AE$1,"-",IFERROR(IF(DATEDIF('Base de données'!$A1439,V$1,"d")&lt;&gt;0,"",'Base de données'!$B1439),""))</f>
        <v/>
      </c>
      <c r="W1439" s="34"/>
      <c r="X1439" s="30" t="str">
        <f>'Base de données'!$C1439&amp;" "&amp;'Base de données'!$D1439</f>
        <v>Hardy Noël</v>
      </c>
      <c r="Y1439" s="31">
        <f>COUNTIF('Base de données'!$B:$B,'Base de données'!$B1439)</f>
        <v>12</v>
      </c>
      <c r="AA1439" s="87" cm="1">
        <f t="array" aca="1" ref="AA1439" ca="1">INDIRECT("'Base de données'!A" &amp; ROW(Y1439))</f>
        <v>45809</v>
      </c>
      <c r="AB1439" s="51" t="str" cm="1">
        <f t="array" aca="1" ref="AB1439" ca="1">INDIRECT("'Base de données'!B" &amp; ROW(Z1439))</f>
        <v>O4PZL</v>
      </c>
    </row>
    <row r="1440" spans="1:28" x14ac:dyDescent="0.3">
      <c r="A1440" s="41" t="str">
        <f ca="1">IF(IF(AND($B1440&lt;&gt;"-",$B1440=$E1440),"Entrée et sortie","-")="Entrée et sortie",'Base de données'!$B1440,"-")</f>
        <v>-</v>
      </c>
      <c r="B1440" s="41" t="str">
        <f t="shared" ca="1" si="91"/>
        <v>-</v>
      </c>
      <c r="C1440" s="41" t="str">
        <f t="shared" ca="1" si="92"/>
        <v>-</v>
      </c>
      <c r="D1440" s="41" t="str">
        <f>IF($F1440="sortie en cours d'année",'Base de données'!$B1440,"-")</f>
        <v>-</v>
      </c>
      <c r="E1440" s="41" t="str">
        <f>IF($H1440="entrée en cours d'année",'Base de données'!$B1440,"-")</f>
        <v>-</v>
      </c>
      <c r="F1440" s="37" t="str">
        <f t="shared" si="89"/>
        <v/>
      </c>
      <c r="G1440" s="37" t="str">
        <f>IF($J1440="mouvement",_xlfn.XLOOKUP('Base de données'!$B1440,$V:$V,$V:$V,0),"")</f>
        <v/>
      </c>
      <c r="H1440" s="37" t="str">
        <f t="shared" si="90"/>
        <v/>
      </c>
      <c r="I1440" s="37" t="str">
        <f>IF($J1440="mouvement",_xlfn.XLOOKUP('Base de données'!$B1440,$K:$K,$K:$K,0),"")</f>
        <v/>
      </c>
      <c r="J1440" s="38" t="str">
        <f>IF(AND(Y1440&lt;&gt;MAX(Y:Y),COUNTIF(K1440:V1440,'Base de données'!$B1440)&gt;0),"mouvement","")</f>
        <v/>
      </c>
      <c r="K1440" s="39" t="str">
        <f>IF(K$1&gt;$AE$1,"-",IFERROR(IF(DATEDIF('Base de données'!$A1440,K$1,"d")&lt;&gt;0,"",'Base de données'!$B1440),""))</f>
        <v/>
      </c>
      <c r="L1440" s="39" t="str">
        <f>IF(L$1&gt;$AE$1,"-",IFERROR(IF(DATEDIF('Base de données'!$A1440,L$1,"d")&lt;&gt;0,"",'Base de données'!$B1440),""))</f>
        <v/>
      </c>
      <c r="M1440" s="39" t="str">
        <f>IF(M$1&gt;$AE$1,"-",IFERROR(IF(DATEDIF('Base de données'!$A1440,M$1,"d")&lt;&gt;0,"",'Base de données'!$B1440),""))</f>
        <v/>
      </c>
      <c r="N1440" s="39" t="str">
        <f>IF(N$1&gt;$AE$1,"-",IFERROR(IF(DATEDIF('Base de données'!$A1440,N$1,"d")&lt;&gt;0,"",'Base de données'!$B1440),""))</f>
        <v/>
      </c>
      <c r="O1440" s="39" t="str">
        <f>IF(O$1&gt;$AE$1,"-",IFERROR(IF(DATEDIF('Base de données'!$A1440,O$1,"d")&lt;&gt;0,"",'Base de données'!$B1440),""))</f>
        <v/>
      </c>
      <c r="P1440" s="39" t="str">
        <f>IF(P$1&gt;$AE$1,"-",IFERROR(IF(DATEDIF('Base de données'!$A1440,P$1,"d")&lt;&gt;0,"",'Base de données'!$B1440),""))</f>
        <v>7UCEM</v>
      </c>
      <c r="Q1440" s="39" t="str">
        <f>IF(Q$1&gt;$AE$1,"-",IFERROR(IF(DATEDIF('Base de données'!$A1440,Q$1,"d")&lt;&gt;0,"",'Base de données'!$B1440),""))</f>
        <v/>
      </c>
      <c r="R1440" s="39" t="str">
        <f>IF(R$1&gt;$AE$1,"-",IFERROR(IF(DATEDIF('Base de données'!$A1440,R$1,"d")&lt;&gt;0,"",'Base de données'!$B1440),""))</f>
        <v/>
      </c>
      <c r="S1440" s="39" t="str">
        <f>IF(S$1&gt;$AE$1,"-",IFERROR(IF(DATEDIF('Base de données'!$A1440,S$1,"d")&lt;&gt;0,"",'Base de données'!$B1440),""))</f>
        <v/>
      </c>
      <c r="T1440" s="39" t="str">
        <f>IF(T$1&gt;$AE$1,"-",IFERROR(IF(DATEDIF('Base de données'!$A1440,T$1,"d")&lt;&gt;0,"",'Base de données'!$B1440),""))</f>
        <v/>
      </c>
      <c r="U1440" s="39" t="str">
        <f>IF(U$1&gt;$AE$1,"-",IFERROR(IF(DATEDIF('Base de données'!$A1440,U$1,"d")&lt;&gt;0,"",'Base de données'!$B1440),""))</f>
        <v/>
      </c>
      <c r="V1440" s="39" t="str">
        <f>IF(V$1&gt;$AE$1,"-",IFERROR(IF(DATEDIF('Base de données'!$A1440,V$1,"d")&lt;&gt;0,"",'Base de données'!$B1440),""))</f>
        <v/>
      </c>
      <c r="W1440" s="34"/>
      <c r="X1440" s="30" t="str">
        <f>'Base de données'!$C1440&amp;" "&amp;'Base de données'!$D1440</f>
        <v>Perret Henri</v>
      </c>
      <c r="Y1440" s="31">
        <f>COUNTIF('Base de données'!$B:$B,'Base de données'!$B1440)</f>
        <v>12</v>
      </c>
      <c r="AA1440" s="87" cm="1">
        <f t="array" aca="1" ref="AA1440" ca="1">INDIRECT("'Base de données'!A" &amp; ROW(Y1440))</f>
        <v>45809</v>
      </c>
      <c r="AB1440" s="51" t="str" cm="1">
        <f t="array" aca="1" ref="AB1440" ca="1">INDIRECT("'Base de données'!B" &amp; ROW(Z1440))</f>
        <v>7UCEM</v>
      </c>
    </row>
    <row r="1441" spans="1:28" x14ac:dyDescent="0.3">
      <c r="A1441" s="41" t="str">
        <f ca="1">IF(IF(AND($B1441&lt;&gt;"-",$B1441=$E1441),"Entrée et sortie","-")="Entrée et sortie",'Base de données'!$B1441,"-")</f>
        <v>-</v>
      </c>
      <c r="B1441" s="41" t="str">
        <f t="shared" ca="1" si="91"/>
        <v>-</v>
      </c>
      <c r="C1441" s="41" t="str">
        <f t="shared" ca="1" si="92"/>
        <v>-</v>
      </c>
      <c r="D1441" s="41" t="str">
        <f>IF($F1441="sortie en cours d'année",'Base de données'!$B1441,"-")</f>
        <v>-</v>
      </c>
      <c r="E1441" s="41" t="str">
        <f>IF($H1441="entrée en cours d'année",'Base de données'!$B1441,"-")</f>
        <v>-</v>
      </c>
      <c r="F1441" s="37" t="str">
        <f t="shared" si="89"/>
        <v/>
      </c>
      <c r="G1441" s="37" t="str">
        <f>IF($J1441="mouvement",_xlfn.XLOOKUP('Base de données'!$B1441,$V:$V,$V:$V,0),"")</f>
        <v/>
      </c>
      <c r="H1441" s="37" t="str">
        <f t="shared" si="90"/>
        <v/>
      </c>
      <c r="I1441" s="37" t="str">
        <f>IF($J1441="mouvement",_xlfn.XLOOKUP('Base de données'!$B1441,$K:$K,$K:$K,0),"")</f>
        <v/>
      </c>
      <c r="J1441" s="38" t="str">
        <f>IF(AND(Y1441&lt;&gt;MAX(Y:Y),COUNTIF(K1441:V1441,'Base de données'!$B1441)&gt;0),"mouvement","")</f>
        <v/>
      </c>
      <c r="K1441" s="39" t="str">
        <f>IF(K$1&gt;$AE$1,"-",IFERROR(IF(DATEDIF('Base de données'!$A1441,K$1,"d")&lt;&gt;0,"",'Base de données'!$B1441),""))</f>
        <v/>
      </c>
      <c r="L1441" s="39" t="str">
        <f>IF(L$1&gt;$AE$1,"-",IFERROR(IF(DATEDIF('Base de données'!$A1441,L$1,"d")&lt;&gt;0,"",'Base de données'!$B1441),""))</f>
        <v/>
      </c>
      <c r="M1441" s="39" t="str">
        <f>IF(M$1&gt;$AE$1,"-",IFERROR(IF(DATEDIF('Base de données'!$A1441,M$1,"d")&lt;&gt;0,"",'Base de données'!$B1441),""))</f>
        <v/>
      </c>
      <c r="N1441" s="39" t="str">
        <f>IF(N$1&gt;$AE$1,"-",IFERROR(IF(DATEDIF('Base de données'!$A1441,N$1,"d")&lt;&gt;0,"",'Base de données'!$B1441),""))</f>
        <v/>
      </c>
      <c r="O1441" s="39" t="str">
        <f>IF(O$1&gt;$AE$1,"-",IFERROR(IF(DATEDIF('Base de données'!$A1441,O$1,"d")&lt;&gt;0,"",'Base de données'!$B1441),""))</f>
        <v/>
      </c>
      <c r="P1441" s="39" t="str">
        <f>IF(P$1&gt;$AE$1,"-",IFERROR(IF(DATEDIF('Base de données'!$A1441,P$1,"d")&lt;&gt;0,"",'Base de données'!$B1441),""))</f>
        <v>68AQ6</v>
      </c>
      <c r="Q1441" s="39" t="str">
        <f>IF(Q$1&gt;$AE$1,"-",IFERROR(IF(DATEDIF('Base de données'!$A1441,Q$1,"d")&lt;&gt;0,"",'Base de données'!$B1441),""))</f>
        <v/>
      </c>
      <c r="R1441" s="39" t="str">
        <f>IF(R$1&gt;$AE$1,"-",IFERROR(IF(DATEDIF('Base de données'!$A1441,R$1,"d")&lt;&gt;0,"",'Base de données'!$B1441),""))</f>
        <v/>
      </c>
      <c r="S1441" s="39" t="str">
        <f>IF(S$1&gt;$AE$1,"-",IFERROR(IF(DATEDIF('Base de données'!$A1441,S$1,"d")&lt;&gt;0,"",'Base de données'!$B1441),""))</f>
        <v/>
      </c>
      <c r="T1441" s="39" t="str">
        <f>IF(T$1&gt;$AE$1,"-",IFERROR(IF(DATEDIF('Base de données'!$A1441,T$1,"d")&lt;&gt;0,"",'Base de données'!$B1441),""))</f>
        <v/>
      </c>
      <c r="U1441" s="39" t="str">
        <f>IF(U$1&gt;$AE$1,"-",IFERROR(IF(DATEDIF('Base de données'!$A1441,U$1,"d")&lt;&gt;0,"",'Base de données'!$B1441),""))</f>
        <v/>
      </c>
      <c r="V1441" s="39" t="str">
        <f>IF(V$1&gt;$AE$1,"-",IFERROR(IF(DATEDIF('Base de données'!$A1441,V$1,"d")&lt;&gt;0,"",'Base de données'!$B1441),""))</f>
        <v/>
      </c>
      <c r="W1441" s="34"/>
      <c r="X1441" s="30" t="str">
        <f>'Base de données'!$C1441&amp;" "&amp;'Base de données'!$D1441</f>
        <v>Bertrand Charles</v>
      </c>
      <c r="Y1441" s="31">
        <f>COUNTIF('Base de données'!$B:$B,'Base de données'!$B1441)</f>
        <v>12</v>
      </c>
      <c r="AA1441" s="87" cm="1">
        <f t="array" aca="1" ref="AA1441" ca="1">INDIRECT("'Base de données'!A" &amp; ROW(Y1441))</f>
        <v>45809</v>
      </c>
      <c r="AB1441" s="51" t="str" cm="1">
        <f t="array" aca="1" ref="AB1441" ca="1">INDIRECT("'Base de données'!B" &amp; ROW(Z1441))</f>
        <v>68AQ6</v>
      </c>
    </row>
    <row r="1442" spans="1:28" x14ac:dyDescent="0.3">
      <c r="A1442" s="41" t="str">
        <f ca="1">IF(IF(AND($B1442&lt;&gt;"-",$B1442=$E1442),"Entrée et sortie","-")="Entrée et sortie",'Base de données'!$B1442,"-")</f>
        <v>-</v>
      </c>
      <c r="B1442" s="41" t="str">
        <f t="shared" ca="1" si="91"/>
        <v>-</v>
      </c>
      <c r="C1442" s="41" t="str">
        <f t="shared" ca="1" si="92"/>
        <v>-</v>
      </c>
      <c r="D1442" s="41" t="str">
        <f>IF($F1442="sortie en cours d'année",'Base de données'!$B1442,"-")</f>
        <v>-</v>
      </c>
      <c r="E1442" s="41" t="str">
        <f>IF($H1442="entrée en cours d'année",'Base de données'!$B1442,"-")</f>
        <v>-</v>
      </c>
      <c r="F1442" s="37" t="str">
        <f t="shared" si="89"/>
        <v/>
      </c>
      <c r="G1442" s="37" t="str">
        <f>IF($J1442="mouvement",_xlfn.XLOOKUP('Base de données'!$B1442,$V:$V,$V:$V,0),"")</f>
        <v/>
      </c>
      <c r="H1442" s="37" t="str">
        <f t="shared" si="90"/>
        <v/>
      </c>
      <c r="I1442" s="37" t="str">
        <f>IF($J1442="mouvement",_xlfn.XLOOKUP('Base de données'!$B1442,$K:$K,$K:$K,0),"")</f>
        <v/>
      </c>
      <c r="J1442" s="38" t="str">
        <f>IF(AND(Y1442&lt;&gt;MAX(Y:Y),COUNTIF(K1442:V1442,'Base de données'!$B1442)&gt;0),"mouvement","")</f>
        <v/>
      </c>
      <c r="K1442" s="39" t="str">
        <f>IF(K$1&gt;$AE$1,"-",IFERROR(IF(DATEDIF('Base de données'!$A1442,K$1,"d")&lt;&gt;0,"",'Base de données'!$B1442),""))</f>
        <v/>
      </c>
      <c r="L1442" s="39" t="str">
        <f>IF(L$1&gt;$AE$1,"-",IFERROR(IF(DATEDIF('Base de données'!$A1442,L$1,"d")&lt;&gt;0,"",'Base de données'!$B1442),""))</f>
        <v/>
      </c>
      <c r="M1442" s="39" t="str">
        <f>IF(M$1&gt;$AE$1,"-",IFERROR(IF(DATEDIF('Base de données'!$A1442,M$1,"d")&lt;&gt;0,"",'Base de données'!$B1442),""))</f>
        <v/>
      </c>
      <c r="N1442" s="39" t="str">
        <f>IF(N$1&gt;$AE$1,"-",IFERROR(IF(DATEDIF('Base de données'!$A1442,N$1,"d")&lt;&gt;0,"",'Base de données'!$B1442),""))</f>
        <v/>
      </c>
      <c r="O1442" s="39" t="str">
        <f>IF(O$1&gt;$AE$1,"-",IFERROR(IF(DATEDIF('Base de données'!$A1442,O$1,"d")&lt;&gt;0,"",'Base de données'!$B1442),""))</f>
        <v/>
      </c>
      <c r="P1442" s="39" t="str">
        <f>IF(P$1&gt;$AE$1,"-",IFERROR(IF(DATEDIF('Base de données'!$A1442,P$1,"d")&lt;&gt;0,"",'Base de données'!$B1442),""))</f>
        <v>Y670G</v>
      </c>
      <c r="Q1442" s="39" t="str">
        <f>IF(Q$1&gt;$AE$1,"-",IFERROR(IF(DATEDIF('Base de données'!$A1442,Q$1,"d")&lt;&gt;0,"",'Base de données'!$B1442),""))</f>
        <v/>
      </c>
      <c r="R1442" s="39" t="str">
        <f>IF(R$1&gt;$AE$1,"-",IFERROR(IF(DATEDIF('Base de données'!$A1442,R$1,"d")&lt;&gt;0,"",'Base de données'!$B1442),""))</f>
        <v/>
      </c>
      <c r="S1442" s="39" t="str">
        <f>IF(S$1&gt;$AE$1,"-",IFERROR(IF(DATEDIF('Base de données'!$A1442,S$1,"d")&lt;&gt;0,"",'Base de données'!$B1442),""))</f>
        <v/>
      </c>
      <c r="T1442" s="39" t="str">
        <f>IF(T$1&gt;$AE$1,"-",IFERROR(IF(DATEDIF('Base de données'!$A1442,T$1,"d")&lt;&gt;0,"",'Base de données'!$B1442),""))</f>
        <v/>
      </c>
      <c r="U1442" s="39" t="str">
        <f>IF(U$1&gt;$AE$1,"-",IFERROR(IF(DATEDIF('Base de données'!$A1442,U$1,"d")&lt;&gt;0,"",'Base de données'!$B1442),""))</f>
        <v/>
      </c>
      <c r="V1442" s="39" t="str">
        <f>IF(V$1&gt;$AE$1,"-",IFERROR(IF(DATEDIF('Base de données'!$A1442,V$1,"d")&lt;&gt;0,"",'Base de données'!$B1442),""))</f>
        <v/>
      </c>
      <c r="W1442" s="34"/>
      <c r="X1442" s="30" t="str">
        <f>'Base de données'!$C1442&amp;" "&amp;'Base de données'!$D1442</f>
        <v>Fleury Bertrand</v>
      </c>
      <c r="Y1442" s="31">
        <f>COUNTIF('Base de données'!$B:$B,'Base de données'!$B1442)</f>
        <v>12</v>
      </c>
      <c r="AA1442" s="87" cm="1">
        <f t="array" aca="1" ref="AA1442" ca="1">INDIRECT("'Base de données'!A" &amp; ROW(Y1442))</f>
        <v>45809</v>
      </c>
      <c r="AB1442" s="51" t="str" cm="1">
        <f t="array" aca="1" ref="AB1442" ca="1">INDIRECT("'Base de données'!B" &amp; ROW(Z1442))</f>
        <v>Y670G</v>
      </c>
    </row>
    <row r="1443" spans="1:28" x14ac:dyDescent="0.3">
      <c r="A1443" s="41" t="str">
        <f ca="1">IF(IF(AND($B1443&lt;&gt;"-",$B1443=$E1443),"Entrée et sortie","-")="Entrée et sortie",'Base de données'!$B1443,"-")</f>
        <v>-</v>
      </c>
      <c r="B1443" s="41" t="str">
        <f t="shared" ca="1" si="91"/>
        <v>-</v>
      </c>
      <c r="C1443" s="41" t="str">
        <f t="shared" ca="1" si="92"/>
        <v>-</v>
      </c>
      <c r="D1443" s="41" t="str">
        <f>IF($F1443="sortie en cours d'année",'Base de données'!$B1443,"-")</f>
        <v>-</v>
      </c>
      <c r="E1443" s="41" t="str">
        <f>IF($H1443="entrée en cours d'année",'Base de données'!$B1443,"-")</f>
        <v>-</v>
      </c>
      <c r="F1443" s="37" t="str">
        <f t="shared" si="89"/>
        <v/>
      </c>
      <c r="G1443" s="37" t="str">
        <f>IF($J1443="mouvement",_xlfn.XLOOKUP('Base de données'!$B1443,$V:$V,$V:$V,0),"")</f>
        <v/>
      </c>
      <c r="H1443" s="37" t="str">
        <f t="shared" si="90"/>
        <v/>
      </c>
      <c r="I1443" s="37" t="str">
        <f>IF($J1443="mouvement",_xlfn.XLOOKUP('Base de données'!$B1443,$K:$K,$K:$K,0),"")</f>
        <v/>
      </c>
      <c r="J1443" s="38" t="str">
        <f>IF(AND(Y1443&lt;&gt;MAX(Y:Y),COUNTIF(K1443:V1443,'Base de données'!$B1443)&gt;0),"mouvement","")</f>
        <v/>
      </c>
      <c r="K1443" s="39" t="str">
        <f>IF(K$1&gt;$AE$1,"-",IFERROR(IF(DATEDIF('Base de données'!$A1443,K$1,"d")&lt;&gt;0,"",'Base de données'!$B1443),""))</f>
        <v/>
      </c>
      <c r="L1443" s="39" t="str">
        <f>IF(L$1&gt;$AE$1,"-",IFERROR(IF(DATEDIF('Base de données'!$A1443,L$1,"d")&lt;&gt;0,"",'Base de données'!$B1443),""))</f>
        <v/>
      </c>
      <c r="M1443" s="39" t="str">
        <f>IF(M$1&gt;$AE$1,"-",IFERROR(IF(DATEDIF('Base de données'!$A1443,M$1,"d")&lt;&gt;0,"",'Base de données'!$B1443),""))</f>
        <v/>
      </c>
      <c r="N1443" s="39" t="str">
        <f>IF(N$1&gt;$AE$1,"-",IFERROR(IF(DATEDIF('Base de données'!$A1443,N$1,"d")&lt;&gt;0,"",'Base de données'!$B1443),""))</f>
        <v/>
      </c>
      <c r="O1443" s="39" t="str">
        <f>IF(O$1&gt;$AE$1,"-",IFERROR(IF(DATEDIF('Base de données'!$A1443,O$1,"d")&lt;&gt;0,"",'Base de données'!$B1443),""))</f>
        <v/>
      </c>
      <c r="P1443" s="39" t="str">
        <f>IF(P$1&gt;$AE$1,"-",IFERROR(IF(DATEDIF('Base de données'!$A1443,P$1,"d")&lt;&gt;0,"",'Base de données'!$B1443),""))</f>
        <v>YKW71</v>
      </c>
      <c r="Q1443" s="39" t="str">
        <f>IF(Q$1&gt;$AE$1,"-",IFERROR(IF(DATEDIF('Base de données'!$A1443,Q$1,"d")&lt;&gt;0,"",'Base de données'!$B1443),""))</f>
        <v/>
      </c>
      <c r="R1443" s="39" t="str">
        <f>IF(R$1&gt;$AE$1,"-",IFERROR(IF(DATEDIF('Base de données'!$A1443,R$1,"d")&lt;&gt;0,"",'Base de données'!$B1443),""))</f>
        <v/>
      </c>
      <c r="S1443" s="39" t="str">
        <f>IF(S$1&gt;$AE$1,"-",IFERROR(IF(DATEDIF('Base de données'!$A1443,S$1,"d")&lt;&gt;0,"",'Base de données'!$B1443),""))</f>
        <v/>
      </c>
      <c r="T1443" s="39" t="str">
        <f>IF(T$1&gt;$AE$1,"-",IFERROR(IF(DATEDIF('Base de données'!$A1443,T$1,"d")&lt;&gt;0,"",'Base de données'!$B1443),""))</f>
        <v/>
      </c>
      <c r="U1443" s="39" t="str">
        <f>IF(U$1&gt;$AE$1,"-",IFERROR(IF(DATEDIF('Base de données'!$A1443,U$1,"d")&lt;&gt;0,"",'Base de données'!$B1443),""))</f>
        <v/>
      </c>
      <c r="V1443" s="39" t="str">
        <f>IF(V$1&gt;$AE$1,"-",IFERROR(IF(DATEDIF('Base de données'!$A1443,V$1,"d")&lt;&gt;0,"",'Base de données'!$B1443),""))</f>
        <v/>
      </c>
      <c r="W1443" s="34"/>
      <c r="X1443" s="30" t="str">
        <f>'Base de données'!$C1443&amp;" "&amp;'Base de données'!$D1443</f>
        <v>David Thierry</v>
      </c>
      <c r="Y1443" s="31">
        <f>COUNTIF('Base de données'!$B:$B,'Base de données'!$B1443)</f>
        <v>12</v>
      </c>
      <c r="AA1443" s="87" cm="1">
        <f t="array" aca="1" ref="AA1443" ca="1">INDIRECT("'Base de données'!A" &amp; ROW(Y1443))</f>
        <v>45809</v>
      </c>
      <c r="AB1443" s="51" t="str" cm="1">
        <f t="array" aca="1" ref="AB1443" ca="1">INDIRECT("'Base de données'!B" &amp; ROW(Z1443))</f>
        <v>YKW71</v>
      </c>
    </row>
    <row r="1444" spans="1:28" x14ac:dyDescent="0.3">
      <c r="A1444" s="41" t="str">
        <f ca="1">IF(IF(AND($B1444&lt;&gt;"-",$B1444=$E1444),"Entrée et sortie","-")="Entrée et sortie",'Base de données'!$B1444,"-")</f>
        <v>-</v>
      </c>
      <c r="B1444" s="41" t="str">
        <f t="shared" ca="1" si="91"/>
        <v>-</v>
      </c>
      <c r="C1444" s="41" t="str">
        <f t="shared" ca="1" si="92"/>
        <v>-</v>
      </c>
      <c r="D1444" s="41" t="str">
        <f>IF($F1444="sortie en cours d'année",'Base de données'!$B1444,"-")</f>
        <v>-</v>
      </c>
      <c r="E1444" s="41" t="str">
        <f>IF($H1444="entrée en cours d'année",'Base de données'!$B1444,"-")</f>
        <v>-</v>
      </c>
      <c r="F1444" s="37" t="str">
        <f t="shared" si="89"/>
        <v/>
      </c>
      <c r="G1444" s="37" t="str">
        <f>IF($J1444="mouvement",_xlfn.XLOOKUP('Base de données'!$B1444,$V:$V,$V:$V,0),"")</f>
        <v/>
      </c>
      <c r="H1444" s="37" t="str">
        <f t="shared" si="90"/>
        <v/>
      </c>
      <c r="I1444" s="37" t="str">
        <f>IF($J1444="mouvement",_xlfn.XLOOKUP('Base de données'!$B1444,$K:$K,$K:$K,0),"")</f>
        <v/>
      </c>
      <c r="J1444" s="38" t="str">
        <f>IF(AND(Y1444&lt;&gt;MAX(Y:Y),COUNTIF(K1444:V1444,'Base de données'!$B1444)&gt;0),"mouvement","")</f>
        <v/>
      </c>
      <c r="K1444" s="39" t="str">
        <f>IF(K$1&gt;$AE$1,"-",IFERROR(IF(DATEDIF('Base de données'!$A1444,K$1,"d")&lt;&gt;0,"",'Base de données'!$B1444),""))</f>
        <v/>
      </c>
      <c r="L1444" s="39" t="str">
        <f>IF(L$1&gt;$AE$1,"-",IFERROR(IF(DATEDIF('Base de données'!$A1444,L$1,"d")&lt;&gt;0,"",'Base de données'!$B1444),""))</f>
        <v/>
      </c>
      <c r="M1444" s="39" t="str">
        <f>IF(M$1&gt;$AE$1,"-",IFERROR(IF(DATEDIF('Base de données'!$A1444,M$1,"d")&lt;&gt;0,"",'Base de données'!$B1444),""))</f>
        <v/>
      </c>
      <c r="N1444" s="39" t="str">
        <f>IF(N$1&gt;$AE$1,"-",IFERROR(IF(DATEDIF('Base de données'!$A1444,N$1,"d")&lt;&gt;0,"",'Base de données'!$B1444),""))</f>
        <v/>
      </c>
      <c r="O1444" s="39" t="str">
        <f>IF(O$1&gt;$AE$1,"-",IFERROR(IF(DATEDIF('Base de données'!$A1444,O$1,"d")&lt;&gt;0,"",'Base de données'!$B1444),""))</f>
        <v/>
      </c>
      <c r="P1444" s="39" t="str">
        <f>IF(P$1&gt;$AE$1,"-",IFERROR(IF(DATEDIF('Base de données'!$A1444,P$1,"d")&lt;&gt;0,"",'Base de données'!$B1444),""))</f>
        <v>3WW5L</v>
      </c>
      <c r="Q1444" s="39" t="str">
        <f>IF(Q$1&gt;$AE$1,"-",IFERROR(IF(DATEDIF('Base de données'!$A1444,Q$1,"d")&lt;&gt;0,"",'Base de données'!$B1444),""))</f>
        <v/>
      </c>
      <c r="R1444" s="39" t="str">
        <f>IF(R$1&gt;$AE$1,"-",IFERROR(IF(DATEDIF('Base de données'!$A1444,R$1,"d")&lt;&gt;0,"",'Base de données'!$B1444),""))</f>
        <v/>
      </c>
      <c r="S1444" s="39" t="str">
        <f>IF(S$1&gt;$AE$1,"-",IFERROR(IF(DATEDIF('Base de données'!$A1444,S$1,"d")&lt;&gt;0,"",'Base de données'!$B1444),""))</f>
        <v/>
      </c>
      <c r="T1444" s="39" t="str">
        <f>IF(T$1&gt;$AE$1,"-",IFERROR(IF(DATEDIF('Base de données'!$A1444,T$1,"d")&lt;&gt;0,"",'Base de données'!$B1444),""))</f>
        <v/>
      </c>
      <c r="U1444" s="39" t="str">
        <f>IF(U$1&gt;$AE$1,"-",IFERROR(IF(DATEDIF('Base de données'!$A1444,U$1,"d")&lt;&gt;0,"",'Base de données'!$B1444),""))</f>
        <v/>
      </c>
      <c r="V1444" s="39" t="str">
        <f>IF(V$1&gt;$AE$1,"-",IFERROR(IF(DATEDIF('Base de données'!$A1444,V$1,"d")&lt;&gt;0,"",'Base de données'!$B1444),""))</f>
        <v/>
      </c>
      <c r="W1444" s="34"/>
      <c r="X1444" s="30" t="str">
        <f>'Base de données'!$C1444&amp;" "&amp;'Base de données'!$D1444</f>
        <v>Bigot Frédérique</v>
      </c>
      <c r="Y1444" s="31">
        <f>COUNTIF('Base de données'!$B:$B,'Base de données'!$B1444)</f>
        <v>12</v>
      </c>
      <c r="AA1444" s="87" cm="1">
        <f t="array" aca="1" ref="AA1444" ca="1">INDIRECT("'Base de données'!A" &amp; ROW(Y1444))</f>
        <v>45809</v>
      </c>
      <c r="AB1444" s="51" t="str" cm="1">
        <f t="array" aca="1" ref="AB1444" ca="1">INDIRECT("'Base de données'!B" &amp; ROW(Z1444))</f>
        <v>3WW5L</v>
      </c>
    </row>
    <row r="1445" spans="1:28" x14ac:dyDescent="0.3">
      <c r="A1445" s="41" t="str">
        <f ca="1">IF(IF(AND($B1445&lt;&gt;"-",$B1445=$E1445),"Entrée et sortie","-")="Entrée et sortie",'Base de données'!$B1445,"-")</f>
        <v>-</v>
      </c>
      <c r="B1445" s="41" t="str">
        <f t="shared" ca="1" si="91"/>
        <v>-</v>
      </c>
      <c r="C1445" s="41" t="str">
        <f t="shared" ca="1" si="92"/>
        <v>-</v>
      </c>
      <c r="D1445" s="41" t="str">
        <f>IF($F1445="sortie en cours d'année",'Base de données'!$B1445,"-")</f>
        <v>-</v>
      </c>
      <c r="E1445" s="41" t="str">
        <f>IF($H1445="entrée en cours d'année",'Base de données'!$B1445,"-")</f>
        <v>-</v>
      </c>
      <c r="F1445" s="37" t="str">
        <f t="shared" si="89"/>
        <v/>
      </c>
      <c r="G1445" s="37" t="str">
        <f>IF($J1445="mouvement",_xlfn.XLOOKUP('Base de données'!$B1445,$V:$V,$V:$V,0),"")</f>
        <v/>
      </c>
      <c r="H1445" s="37" t="str">
        <f t="shared" si="90"/>
        <v/>
      </c>
      <c r="I1445" s="37" t="str">
        <f>IF($J1445="mouvement",_xlfn.XLOOKUP('Base de données'!$B1445,$K:$K,$K:$K,0),"")</f>
        <v/>
      </c>
      <c r="J1445" s="38" t="str">
        <f>IF(AND(Y1445&lt;&gt;MAX(Y:Y),COUNTIF(K1445:V1445,'Base de données'!$B1445)&gt;0),"mouvement","")</f>
        <v/>
      </c>
      <c r="K1445" s="39" t="str">
        <f>IF(K$1&gt;$AE$1,"-",IFERROR(IF(DATEDIF('Base de données'!$A1445,K$1,"d")&lt;&gt;0,"",'Base de données'!$B1445),""))</f>
        <v/>
      </c>
      <c r="L1445" s="39" t="str">
        <f>IF(L$1&gt;$AE$1,"-",IFERROR(IF(DATEDIF('Base de données'!$A1445,L$1,"d")&lt;&gt;0,"",'Base de données'!$B1445),""))</f>
        <v/>
      </c>
      <c r="M1445" s="39" t="str">
        <f>IF(M$1&gt;$AE$1,"-",IFERROR(IF(DATEDIF('Base de données'!$A1445,M$1,"d")&lt;&gt;0,"",'Base de données'!$B1445),""))</f>
        <v/>
      </c>
      <c r="N1445" s="39" t="str">
        <f>IF(N$1&gt;$AE$1,"-",IFERROR(IF(DATEDIF('Base de données'!$A1445,N$1,"d")&lt;&gt;0,"",'Base de données'!$B1445),""))</f>
        <v/>
      </c>
      <c r="O1445" s="39" t="str">
        <f>IF(O$1&gt;$AE$1,"-",IFERROR(IF(DATEDIF('Base de données'!$A1445,O$1,"d")&lt;&gt;0,"",'Base de données'!$B1445),""))</f>
        <v/>
      </c>
      <c r="P1445" s="39" t="str">
        <f>IF(P$1&gt;$AE$1,"-",IFERROR(IF(DATEDIF('Base de données'!$A1445,P$1,"d")&lt;&gt;0,"",'Base de données'!$B1445),""))</f>
        <v>F8G14</v>
      </c>
      <c r="Q1445" s="39" t="str">
        <f>IF(Q$1&gt;$AE$1,"-",IFERROR(IF(DATEDIF('Base de données'!$A1445,Q$1,"d")&lt;&gt;0,"",'Base de données'!$B1445),""))</f>
        <v/>
      </c>
      <c r="R1445" s="39" t="str">
        <f>IF(R$1&gt;$AE$1,"-",IFERROR(IF(DATEDIF('Base de données'!$A1445,R$1,"d")&lt;&gt;0,"",'Base de données'!$B1445),""))</f>
        <v/>
      </c>
      <c r="S1445" s="39" t="str">
        <f>IF(S$1&gt;$AE$1,"-",IFERROR(IF(DATEDIF('Base de données'!$A1445,S$1,"d")&lt;&gt;0,"",'Base de données'!$B1445),""))</f>
        <v/>
      </c>
      <c r="T1445" s="39" t="str">
        <f>IF(T$1&gt;$AE$1,"-",IFERROR(IF(DATEDIF('Base de données'!$A1445,T$1,"d")&lt;&gt;0,"",'Base de données'!$B1445),""))</f>
        <v/>
      </c>
      <c r="U1445" s="39" t="str">
        <f>IF(U$1&gt;$AE$1,"-",IFERROR(IF(DATEDIF('Base de données'!$A1445,U$1,"d")&lt;&gt;0,"",'Base de données'!$B1445),""))</f>
        <v/>
      </c>
      <c r="V1445" s="39" t="str">
        <f>IF(V$1&gt;$AE$1,"-",IFERROR(IF(DATEDIF('Base de données'!$A1445,V$1,"d")&lt;&gt;0,"",'Base de données'!$B1445),""))</f>
        <v/>
      </c>
      <c r="W1445" s="34"/>
      <c r="X1445" s="30" t="str">
        <f>'Base de données'!$C1445&amp;" "&amp;'Base de données'!$D1445</f>
        <v>Descamps Grégoire</v>
      </c>
      <c r="Y1445" s="31">
        <f>COUNTIF('Base de données'!$B:$B,'Base de données'!$B1445)</f>
        <v>12</v>
      </c>
      <c r="AA1445" s="87" cm="1">
        <f t="array" aca="1" ref="AA1445" ca="1">INDIRECT("'Base de données'!A" &amp; ROW(Y1445))</f>
        <v>45809</v>
      </c>
      <c r="AB1445" s="51" t="str" cm="1">
        <f t="array" aca="1" ref="AB1445" ca="1">INDIRECT("'Base de données'!B" &amp; ROW(Z1445))</f>
        <v>F8G14</v>
      </c>
    </row>
    <row r="1446" spans="1:28" x14ac:dyDescent="0.3">
      <c r="A1446" s="41" t="str">
        <f ca="1">IF(IF(AND($B1446&lt;&gt;"-",$B1446=$E1446),"Entrée et sortie","-")="Entrée et sortie",'Base de données'!$B1446,"-")</f>
        <v>-</v>
      </c>
      <c r="B1446" s="41" t="str">
        <f t="shared" ca="1" si="91"/>
        <v>-</v>
      </c>
      <c r="C1446" s="41" t="str">
        <f t="shared" ca="1" si="92"/>
        <v>-</v>
      </c>
      <c r="D1446" s="41" t="str">
        <f>IF($F1446="sortie en cours d'année",'Base de données'!$B1446,"-")</f>
        <v>-</v>
      </c>
      <c r="E1446" s="41" t="str">
        <f>IF($H1446="entrée en cours d'année",'Base de données'!$B1446,"-")</f>
        <v>-</v>
      </c>
      <c r="F1446" s="37" t="str">
        <f t="shared" si="89"/>
        <v/>
      </c>
      <c r="G1446" s="37" t="str">
        <f>IF($J1446="mouvement",_xlfn.XLOOKUP('Base de données'!$B1446,$V:$V,$V:$V,0),"")</f>
        <v/>
      </c>
      <c r="H1446" s="37" t="str">
        <f t="shared" si="90"/>
        <v/>
      </c>
      <c r="I1446" s="37" t="str">
        <f>IF($J1446="mouvement",_xlfn.XLOOKUP('Base de données'!$B1446,$K:$K,$K:$K,0),"")</f>
        <v/>
      </c>
      <c r="J1446" s="38" t="str">
        <f>IF(AND(Y1446&lt;&gt;MAX(Y:Y),COUNTIF(K1446:V1446,'Base de données'!$B1446)&gt;0),"mouvement","")</f>
        <v/>
      </c>
      <c r="K1446" s="39" t="str">
        <f>IF(K$1&gt;$AE$1,"-",IFERROR(IF(DATEDIF('Base de données'!$A1446,K$1,"d")&lt;&gt;0,"",'Base de données'!$B1446),""))</f>
        <v/>
      </c>
      <c r="L1446" s="39" t="str">
        <f>IF(L$1&gt;$AE$1,"-",IFERROR(IF(DATEDIF('Base de données'!$A1446,L$1,"d")&lt;&gt;0,"",'Base de données'!$B1446),""))</f>
        <v/>
      </c>
      <c r="M1446" s="39" t="str">
        <f>IF(M$1&gt;$AE$1,"-",IFERROR(IF(DATEDIF('Base de données'!$A1446,M$1,"d")&lt;&gt;0,"",'Base de données'!$B1446),""))</f>
        <v/>
      </c>
      <c r="N1446" s="39" t="str">
        <f>IF(N$1&gt;$AE$1,"-",IFERROR(IF(DATEDIF('Base de données'!$A1446,N$1,"d")&lt;&gt;0,"",'Base de données'!$B1446),""))</f>
        <v/>
      </c>
      <c r="O1446" s="39" t="str">
        <f>IF(O$1&gt;$AE$1,"-",IFERROR(IF(DATEDIF('Base de données'!$A1446,O$1,"d")&lt;&gt;0,"",'Base de données'!$B1446),""))</f>
        <v/>
      </c>
      <c r="P1446" s="39" t="str">
        <f>IF(P$1&gt;$AE$1,"-",IFERROR(IF(DATEDIF('Base de données'!$A1446,P$1,"d")&lt;&gt;0,"",'Base de données'!$B1446),""))</f>
        <v>3N0N9</v>
      </c>
      <c r="Q1446" s="39" t="str">
        <f>IF(Q$1&gt;$AE$1,"-",IFERROR(IF(DATEDIF('Base de données'!$A1446,Q$1,"d")&lt;&gt;0,"",'Base de données'!$B1446),""))</f>
        <v/>
      </c>
      <c r="R1446" s="39" t="str">
        <f>IF(R$1&gt;$AE$1,"-",IFERROR(IF(DATEDIF('Base de données'!$A1446,R$1,"d")&lt;&gt;0,"",'Base de données'!$B1446),""))</f>
        <v/>
      </c>
      <c r="S1446" s="39" t="str">
        <f>IF(S$1&gt;$AE$1,"-",IFERROR(IF(DATEDIF('Base de données'!$A1446,S$1,"d")&lt;&gt;0,"",'Base de données'!$B1446),""))</f>
        <v/>
      </c>
      <c r="T1446" s="39" t="str">
        <f>IF(T$1&gt;$AE$1,"-",IFERROR(IF(DATEDIF('Base de données'!$A1446,T$1,"d")&lt;&gt;0,"",'Base de données'!$B1446),""))</f>
        <v/>
      </c>
      <c r="U1446" s="39" t="str">
        <f>IF(U$1&gt;$AE$1,"-",IFERROR(IF(DATEDIF('Base de données'!$A1446,U$1,"d")&lt;&gt;0,"",'Base de données'!$B1446),""))</f>
        <v/>
      </c>
      <c r="V1446" s="39" t="str">
        <f>IF(V$1&gt;$AE$1,"-",IFERROR(IF(DATEDIF('Base de données'!$A1446,V$1,"d")&lt;&gt;0,"",'Base de données'!$B1446),""))</f>
        <v/>
      </c>
      <c r="W1446" s="34"/>
      <c r="X1446" s="30" t="str">
        <f>'Base de données'!$C1446&amp;" "&amp;'Base de données'!$D1446</f>
        <v>Masson Gérard</v>
      </c>
      <c r="Y1446" s="31">
        <f>COUNTIF('Base de données'!$B:$B,'Base de données'!$B1446)</f>
        <v>12</v>
      </c>
      <c r="AA1446" s="87" cm="1">
        <f t="array" aca="1" ref="AA1446" ca="1">INDIRECT("'Base de données'!A" &amp; ROW(Y1446))</f>
        <v>45809</v>
      </c>
      <c r="AB1446" s="51" t="str" cm="1">
        <f t="array" aca="1" ref="AB1446" ca="1">INDIRECT("'Base de données'!B" &amp; ROW(Z1446))</f>
        <v>3N0N9</v>
      </c>
    </row>
    <row r="1447" spans="1:28" x14ac:dyDescent="0.3">
      <c r="A1447" s="41" t="str">
        <f ca="1">IF(IF(AND($B1447&lt;&gt;"-",$B1447=$E1447),"Entrée et sortie","-")="Entrée et sortie",'Base de données'!$B1447,"-")</f>
        <v>-</v>
      </c>
      <c r="B1447" s="41" t="str">
        <f t="shared" ca="1" si="91"/>
        <v>-</v>
      </c>
      <c r="C1447" s="41" t="str">
        <f t="shared" ca="1" si="92"/>
        <v>-</v>
      </c>
      <c r="D1447" s="41" t="str">
        <f>IF($F1447="sortie en cours d'année",'Base de données'!$B1447,"-")</f>
        <v>-</v>
      </c>
      <c r="E1447" s="41" t="str">
        <f>IF($H1447="entrée en cours d'année",'Base de données'!$B1447,"-")</f>
        <v>-</v>
      </c>
      <c r="F1447" s="37" t="str">
        <f t="shared" si="89"/>
        <v/>
      </c>
      <c r="G1447" s="37" t="str">
        <f>IF($J1447="mouvement",_xlfn.XLOOKUP('Base de données'!$B1447,$V:$V,$V:$V,0),"")</f>
        <v/>
      </c>
      <c r="H1447" s="37" t="str">
        <f t="shared" si="90"/>
        <v/>
      </c>
      <c r="I1447" s="37" t="str">
        <f>IF($J1447="mouvement",_xlfn.XLOOKUP('Base de données'!$B1447,$K:$K,$K:$K,0),"")</f>
        <v/>
      </c>
      <c r="J1447" s="38" t="str">
        <f>IF(AND(Y1447&lt;&gt;MAX(Y:Y),COUNTIF(K1447:V1447,'Base de données'!$B1447)&gt;0),"mouvement","")</f>
        <v/>
      </c>
      <c r="K1447" s="39" t="str">
        <f>IF(K$1&gt;$AE$1,"-",IFERROR(IF(DATEDIF('Base de données'!$A1447,K$1,"d")&lt;&gt;0,"",'Base de données'!$B1447),""))</f>
        <v/>
      </c>
      <c r="L1447" s="39" t="str">
        <f>IF(L$1&gt;$AE$1,"-",IFERROR(IF(DATEDIF('Base de données'!$A1447,L$1,"d")&lt;&gt;0,"",'Base de données'!$B1447),""))</f>
        <v/>
      </c>
      <c r="M1447" s="39" t="str">
        <f>IF(M$1&gt;$AE$1,"-",IFERROR(IF(DATEDIF('Base de données'!$A1447,M$1,"d")&lt;&gt;0,"",'Base de données'!$B1447),""))</f>
        <v/>
      </c>
      <c r="N1447" s="39" t="str">
        <f>IF(N$1&gt;$AE$1,"-",IFERROR(IF(DATEDIF('Base de données'!$A1447,N$1,"d")&lt;&gt;0,"",'Base de données'!$B1447),""))</f>
        <v/>
      </c>
      <c r="O1447" s="39" t="str">
        <f>IF(O$1&gt;$AE$1,"-",IFERROR(IF(DATEDIF('Base de données'!$A1447,O$1,"d")&lt;&gt;0,"",'Base de données'!$B1447),""))</f>
        <v/>
      </c>
      <c r="P1447" s="39" t="str">
        <f>IF(P$1&gt;$AE$1,"-",IFERROR(IF(DATEDIF('Base de données'!$A1447,P$1,"d")&lt;&gt;0,"",'Base de données'!$B1447),""))</f>
        <v>DH91K</v>
      </c>
      <c r="Q1447" s="39" t="str">
        <f>IF(Q$1&gt;$AE$1,"-",IFERROR(IF(DATEDIF('Base de données'!$A1447,Q$1,"d")&lt;&gt;0,"",'Base de données'!$B1447),""))</f>
        <v/>
      </c>
      <c r="R1447" s="39" t="str">
        <f>IF(R$1&gt;$AE$1,"-",IFERROR(IF(DATEDIF('Base de données'!$A1447,R$1,"d")&lt;&gt;0,"",'Base de données'!$B1447),""))</f>
        <v/>
      </c>
      <c r="S1447" s="39" t="str">
        <f>IF(S$1&gt;$AE$1,"-",IFERROR(IF(DATEDIF('Base de données'!$A1447,S$1,"d")&lt;&gt;0,"",'Base de données'!$B1447),""))</f>
        <v/>
      </c>
      <c r="T1447" s="39" t="str">
        <f>IF(T$1&gt;$AE$1,"-",IFERROR(IF(DATEDIF('Base de données'!$A1447,T$1,"d")&lt;&gt;0,"",'Base de données'!$B1447),""))</f>
        <v/>
      </c>
      <c r="U1447" s="39" t="str">
        <f>IF(U$1&gt;$AE$1,"-",IFERROR(IF(DATEDIF('Base de données'!$A1447,U$1,"d")&lt;&gt;0,"",'Base de données'!$B1447),""))</f>
        <v/>
      </c>
      <c r="V1447" s="39" t="str">
        <f>IF(V$1&gt;$AE$1,"-",IFERROR(IF(DATEDIF('Base de données'!$A1447,V$1,"d")&lt;&gt;0,"",'Base de données'!$B1447),""))</f>
        <v/>
      </c>
      <c r="W1447" s="34"/>
      <c r="X1447" s="30" t="str">
        <f>'Base de données'!$C1447&amp;" "&amp;'Base de données'!$D1447</f>
        <v>Gallet Victoire</v>
      </c>
      <c r="Y1447" s="31">
        <f>COUNTIF('Base de données'!$B:$B,'Base de données'!$B1447)</f>
        <v>12</v>
      </c>
      <c r="AA1447" s="87" cm="1">
        <f t="array" aca="1" ref="AA1447" ca="1">INDIRECT("'Base de données'!A" &amp; ROW(Y1447))</f>
        <v>45809</v>
      </c>
      <c r="AB1447" s="51" t="str" cm="1">
        <f t="array" aca="1" ref="AB1447" ca="1">INDIRECT("'Base de données'!B" &amp; ROW(Z1447))</f>
        <v>DH91K</v>
      </c>
    </row>
    <row r="1448" spans="1:28" x14ac:dyDescent="0.3">
      <c r="A1448" s="41" t="str">
        <f ca="1">IF(IF(AND($B1448&lt;&gt;"-",$B1448=$E1448),"Entrée et sortie","-")="Entrée et sortie",'Base de données'!$B1448,"-")</f>
        <v>-</v>
      </c>
      <c r="B1448" s="41" t="str">
        <f t="shared" ca="1" si="91"/>
        <v>-</v>
      </c>
      <c r="C1448" s="41" t="str">
        <f t="shared" ca="1" si="92"/>
        <v>-</v>
      </c>
      <c r="D1448" s="41" t="str">
        <f>IF($F1448="sortie en cours d'année",'Base de données'!$B1448,"-")</f>
        <v>-</v>
      </c>
      <c r="E1448" s="41" t="str">
        <f>IF($H1448="entrée en cours d'année",'Base de données'!$B1448,"-")</f>
        <v>-</v>
      </c>
      <c r="F1448" s="37" t="str">
        <f t="shared" si="89"/>
        <v/>
      </c>
      <c r="G1448" s="37" t="str">
        <f>IF($J1448="mouvement",_xlfn.XLOOKUP('Base de données'!$B1448,$V:$V,$V:$V,0),"")</f>
        <v/>
      </c>
      <c r="H1448" s="37" t="str">
        <f t="shared" si="90"/>
        <v/>
      </c>
      <c r="I1448" s="37" t="str">
        <f>IF($J1448="mouvement",_xlfn.XLOOKUP('Base de données'!$B1448,$K:$K,$K:$K,0),"")</f>
        <v/>
      </c>
      <c r="J1448" s="38" t="str">
        <f>IF(AND(Y1448&lt;&gt;MAX(Y:Y),COUNTIF(K1448:V1448,'Base de données'!$B1448)&gt;0),"mouvement","")</f>
        <v/>
      </c>
      <c r="K1448" s="39" t="str">
        <f>IF(K$1&gt;$AE$1,"-",IFERROR(IF(DATEDIF('Base de données'!$A1448,K$1,"d")&lt;&gt;0,"",'Base de données'!$B1448),""))</f>
        <v/>
      </c>
      <c r="L1448" s="39" t="str">
        <f>IF(L$1&gt;$AE$1,"-",IFERROR(IF(DATEDIF('Base de données'!$A1448,L$1,"d")&lt;&gt;0,"",'Base de données'!$B1448),""))</f>
        <v/>
      </c>
      <c r="M1448" s="39" t="str">
        <f>IF(M$1&gt;$AE$1,"-",IFERROR(IF(DATEDIF('Base de données'!$A1448,M$1,"d")&lt;&gt;0,"",'Base de données'!$B1448),""))</f>
        <v/>
      </c>
      <c r="N1448" s="39" t="str">
        <f>IF(N$1&gt;$AE$1,"-",IFERROR(IF(DATEDIF('Base de données'!$A1448,N$1,"d")&lt;&gt;0,"",'Base de données'!$B1448),""))</f>
        <v/>
      </c>
      <c r="O1448" s="39" t="str">
        <f>IF(O$1&gt;$AE$1,"-",IFERROR(IF(DATEDIF('Base de données'!$A1448,O$1,"d")&lt;&gt;0,"",'Base de données'!$B1448),""))</f>
        <v/>
      </c>
      <c r="P1448" s="39" t="str">
        <f>IF(P$1&gt;$AE$1,"-",IFERROR(IF(DATEDIF('Base de données'!$A1448,P$1,"d")&lt;&gt;0,"",'Base de données'!$B1448),""))</f>
        <v>JH4VZ</v>
      </c>
      <c r="Q1448" s="39" t="str">
        <f>IF(Q$1&gt;$AE$1,"-",IFERROR(IF(DATEDIF('Base de données'!$A1448,Q$1,"d")&lt;&gt;0,"",'Base de données'!$B1448),""))</f>
        <v/>
      </c>
      <c r="R1448" s="39" t="str">
        <f>IF(R$1&gt;$AE$1,"-",IFERROR(IF(DATEDIF('Base de données'!$A1448,R$1,"d")&lt;&gt;0,"",'Base de données'!$B1448),""))</f>
        <v/>
      </c>
      <c r="S1448" s="39" t="str">
        <f>IF(S$1&gt;$AE$1,"-",IFERROR(IF(DATEDIF('Base de données'!$A1448,S$1,"d")&lt;&gt;0,"",'Base de données'!$B1448),""))</f>
        <v/>
      </c>
      <c r="T1448" s="39" t="str">
        <f>IF(T$1&gt;$AE$1,"-",IFERROR(IF(DATEDIF('Base de données'!$A1448,T$1,"d")&lt;&gt;0,"",'Base de données'!$B1448),""))</f>
        <v/>
      </c>
      <c r="U1448" s="39" t="str">
        <f>IF(U$1&gt;$AE$1,"-",IFERROR(IF(DATEDIF('Base de données'!$A1448,U$1,"d")&lt;&gt;0,"",'Base de données'!$B1448),""))</f>
        <v/>
      </c>
      <c r="V1448" s="39" t="str">
        <f>IF(V$1&gt;$AE$1,"-",IFERROR(IF(DATEDIF('Base de données'!$A1448,V$1,"d")&lt;&gt;0,"",'Base de données'!$B1448),""))</f>
        <v/>
      </c>
      <c r="W1448" s="34"/>
      <c r="X1448" s="30" t="str">
        <f>'Base de données'!$C1448&amp;" "&amp;'Base de données'!$D1448</f>
        <v>Lemonnier Juliette</v>
      </c>
      <c r="Y1448" s="31">
        <f>COUNTIF('Base de données'!$B:$B,'Base de données'!$B1448)</f>
        <v>12</v>
      </c>
      <c r="AA1448" s="87" cm="1">
        <f t="array" aca="1" ref="AA1448" ca="1">INDIRECT("'Base de données'!A" &amp; ROW(Y1448))</f>
        <v>45809</v>
      </c>
      <c r="AB1448" s="51" t="str" cm="1">
        <f t="array" aca="1" ref="AB1448" ca="1">INDIRECT("'Base de données'!B" &amp; ROW(Z1448))</f>
        <v>JH4VZ</v>
      </c>
    </row>
    <row r="1449" spans="1:28" x14ac:dyDescent="0.3">
      <c r="A1449" s="41" t="str">
        <f ca="1">IF(IF(AND($B1449&lt;&gt;"-",$B1449=$E1449),"Entrée et sortie","-")="Entrée et sortie",'Base de données'!$B1449,"-")</f>
        <v>-</v>
      </c>
      <c r="B1449" s="41" t="str">
        <f t="shared" ca="1" si="91"/>
        <v>-</v>
      </c>
      <c r="C1449" s="41" t="str">
        <f t="shared" ca="1" si="92"/>
        <v>-</v>
      </c>
      <c r="D1449" s="41" t="str">
        <f>IF($F1449="sortie en cours d'année",'Base de données'!$B1449,"-")</f>
        <v>-</v>
      </c>
      <c r="E1449" s="41" t="str">
        <f>IF($H1449="entrée en cours d'année",'Base de données'!$B1449,"-")</f>
        <v>-</v>
      </c>
      <c r="F1449" s="37" t="str">
        <f t="shared" si="89"/>
        <v/>
      </c>
      <c r="G1449" s="37" t="str">
        <f>IF($J1449="mouvement",_xlfn.XLOOKUP('Base de données'!$B1449,$V:$V,$V:$V,0),"")</f>
        <v/>
      </c>
      <c r="H1449" s="37" t="str">
        <f t="shared" si="90"/>
        <v/>
      </c>
      <c r="I1449" s="37" t="str">
        <f>IF($J1449="mouvement",_xlfn.XLOOKUP('Base de données'!$B1449,$K:$K,$K:$K,0),"")</f>
        <v/>
      </c>
      <c r="J1449" s="38" t="str">
        <f>IF(AND(Y1449&lt;&gt;MAX(Y:Y),COUNTIF(K1449:V1449,'Base de données'!$B1449)&gt;0),"mouvement","")</f>
        <v/>
      </c>
      <c r="K1449" s="39" t="str">
        <f>IF(K$1&gt;$AE$1,"-",IFERROR(IF(DATEDIF('Base de données'!$A1449,K$1,"d")&lt;&gt;0,"",'Base de données'!$B1449),""))</f>
        <v/>
      </c>
      <c r="L1449" s="39" t="str">
        <f>IF(L$1&gt;$AE$1,"-",IFERROR(IF(DATEDIF('Base de données'!$A1449,L$1,"d")&lt;&gt;0,"",'Base de données'!$B1449),""))</f>
        <v/>
      </c>
      <c r="M1449" s="39" t="str">
        <f>IF(M$1&gt;$AE$1,"-",IFERROR(IF(DATEDIF('Base de données'!$A1449,M$1,"d")&lt;&gt;0,"",'Base de données'!$B1449),""))</f>
        <v/>
      </c>
      <c r="N1449" s="39" t="str">
        <f>IF(N$1&gt;$AE$1,"-",IFERROR(IF(DATEDIF('Base de données'!$A1449,N$1,"d")&lt;&gt;0,"",'Base de données'!$B1449),""))</f>
        <v/>
      </c>
      <c r="O1449" s="39" t="str">
        <f>IF(O$1&gt;$AE$1,"-",IFERROR(IF(DATEDIF('Base de données'!$A1449,O$1,"d")&lt;&gt;0,"",'Base de données'!$B1449),""))</f>
        <v/>
      </c>
      <c r="P1449" s="39" t="str">
        <f>IF(P$1&gt;$AE$1,"-",IFERROR(IF(DATEDIF('Base de données'!$A1449,P$1,"d")&lt;&gt;0,"",'Base de données'!$B1449),""))</f>
        <v>IC5XE</v>
      </c>
      <c r="Q1449" s="39" t="str">
        <f>IF(Q$1&gt;$AE$1,"-",IFERROR(IF(DATEDIF('Base de données'!$A1449,Q$1,"d")&lt;&gt;0,"",'Base de données'!$B1449),""))</f>
        <v/>
      </c>
      <c r="R1449" s="39" t="str">
        <f>IF(R$1&gt;$AE$1,"-",IFERROR(IF(DATEDIF('Base de données'!$A1449,R$1,"d")&lt;&gt;0,"",'Base de données'!$B1449),""))</f>
        <v/>
      </c>
      <c r="S1449" s="39" t="str">
        <f>IF(S$1&gt;$AE$1,"-",IFERROR(IF(DATEDIF('Base de données'!$A1449,S$1,"d")&lt;&gt;0,"",'Base de données'!$B1449),""))</f>
        <v/>
      </c>
      <c r="T1449" s="39" t="str">
        <f>IF(T$1&gt;$AE$1,"-",IFERROR(IF(DATEDIF('Base de données'!$A1449,T$1,"d")&lt;&gt;0,"",'Base de données'!$B1449),""))</f>
        <v/>
      </c>
      <c r="U1449" s="39" t="str">
        <f>IF(U$1&gt;$AE$1,"-",IFERROR(IF(DATEDIF('Base de données'!$A1449,U$1,"d")&lt;&gt;0,"",'Base de données'!$B1449),""))</f>
        <v/>
      </c>
      <c r="V1449" s="39" t="str">
        <f>IF(V$1&gt;$AE$1,"-",IFERROR(IF(DATEDIF('Base de données'!$A1449,V$1,"d")&lt;&gt;0,"",'Base de données'!$B1449),""))</f>
        <v/>
      </c>
      <c r="W1449" s="34"/>
      <c r="X1449" s="30" t="str">
        <f>'Base de données'!$C1449&amp;" "&amp;'Base de données'!$D1449</f>
        <v>Germain Margot</v>
      </c>
      <c r="Y1449" s="31">
        <f>COUNTIF('Base de données'!$B:$B,'Base de données'!$B1449)</f>
        <v>12</v>
      </c>
      <c r="AA1449" s="87" cm="1">
        <f t="array" aca="1" ref="AA1449" ca="1">INDIRECT("'Base de données'!A" &amp; ROW(Y1449))</f>
        <v>45809</v>
      </c>
      <c r="AB1449" s="51" t="str" cm="1">
        <f t="array" aca="1" ref="AB1449" ca="1">INDIRECT("'Base de données'!B" &amp; ROW(Z1449))</f>
        <v>IC5XE</v>
      </c>
    </row>
    <row r="1450" spans="1:28" x14ac:dyDescent="0.3">
      <c r="A1450" s="41" t="str">
        <f ca="1">IF(IF(AND($B1450&lt;&gt;"-",$B1450=$E1450),"Entrée et sortie","-")="Entrée et sortie",'Base de données'!$B1450,"-")</f>
        <v>-</v>
      </c>
      <c r="B1450" s="41" t="str">
        <f t="shared" ca="1" si="91"/>
        <v>QBERT</v>
      </c>
      <c r="C1450" s="41" t="str">
        <f t="shared" ca="1" si="92"/>
        <v>QBERT</v>
      </c>
      <c r="D1450" s="41" t="str">
        <f>IF($F1450="sortie en cours d'année",'Base de données'!$B1450,"-")</f>
        <v>QBERT</v>
      </c>
      <c r="E1450" s="41" t="str">
        <f>IF($H1450="entrée en cours d'année",'Base de données'!$B1450,"-")</f>
        <v>-</v>
      </c>
      <c r="F1450" s="37" t="str">
        <f t="shared" si="89"/>
        <v>sortie en cours d'année</v>
      </c>
      <c r="G1450" s="37">
        <f>IF($J1450="mouvement",_xlfn.XLOOKUP('Base de données'!$B1450,$V:$V,$V:$V,0),"")</f>
        <v>0</v>
      </c>
      <c r="H1450" s="37" t="str">
        <f t="shared" si="90"/>
        <v/>
      </c>
      <c r="I1450" s="37" t="str">
        <f>IF($J1450="mouvement",_xlfn.XLOOKUP('Base de données'!$B1450,$K:$K,$K:$K,0),"")</f>
        <v>QBERT</v>
      </c>
      <c r="J1450" s="38" t="str">
        <f>IF(AND(Y1450&lt;&gt;MAX(Y:Y),COUNTIF(K1450:V1450,'Base de données'!$B1450)&gt;0),"mouvement","")</f>
        <v>mouvement</v>
      </c>
      <c r="K1450" s="39" t="str">
        <f>IF(K$1&gt;$AE$1,"-",IFERROR(IF(DATEDIF('Base de données'!$A1450,K$1,"d")&lt;&gt;0,"",'Base de données'!$B1450),""))</f>
        <v/>
      </c>
      <c r="L1450" s="39" t="str">
        <f>IF(L$1&gt;$AE$1,"-",IFERROR(IF(DATEDIF('Base de données'!$A1450,L$1,"d")&lt;&gt;0,"",'Base de données'!$B1450),""))</f>
        <v/>
      </c>
      <c r="M1450" s="39" t="str">
        <f>IF(M$1&gt;$AE$1,"-",IFERROR(IF(DATEDIF('Base de données'!$A1450,M$1,"d")&lt;&gt;0,"",'Base de données'!$B1450),""))</f>
        <v/>
      </c>
      <c r="N1450" s="39" t="str">
        <f>IF(N$1&gt;$AE$1,"-",IFERROR(IF(DATEDIF('Base de données'!$A1450,N$1,"d")&lt;&gt;0,"",'Base de données'!$B1450),""))</f>
        <v/>
      </c>
      <c r="O1450" s="39" t="str">
        <f>IF(O$1&gt;$AE$1,"-",IFERROR(IF(DATEDIF('Base de données'!$A1450,O$1,"d")&lt;&gt;0,"",'Base de données'!$B1450),""))</f>
        <v/>
      </c>
      <c r="P1450" s="39" t="str">
        <f>IF(P$1&gt;$AE$1,"-",IFERROR(IF(DATEDIF('Base de données'!$A1450,P$1,"d")&lt;&gt;0,"",'Base de données'!$B1450),""))</f>
        <v>QBERT</v>
      </c>
      <c r="Q1450" s="39" t="str">
        <f>IF(Q$1&gt;$AE$1,"-",IFERROR(IF(DATEDIF('Base de données'!$A1450,Q$1,"d")&lt;&gt;0,"",'Base de données'!$B1450),""))</f>
        <v/>
      </c>
      <c r="R1450" s="39" t="str">
        <f>IF(R$1&gt;$AE$1,"-",IFERROR(IF(DATEDIF('Base de données'!$A1450,R$1,"d")&lt;&gt;0,"",'Base de données'!$B1450),""))</f>
        <v/>
      </c>
      <c r="S1450" s="39" t="str">
        <f>IF(S$1&gt;$AE$1,"-",IFERROR(IF(DATEDIF('Base de données'!$A1450,S$1,"d")&lt;&gt;0,"",'Base de données'!$B1450),""))</f>
        <v/>
      </c>
      <c r="T1450" s="39" t="str">
        <f>IF(T$1&gt;$AE$1,"-",IFERROR(IF(DATEDIF('Base de données'!$A1450,T$1,"d")&lt;&gt;0,"",'Base de données'!$B1450),""))</f>
        <v/>
      </c>
      <c r="U1450" s="39" t="str">
        <f>IF(U$1&gt;$AE$1,"-",IFERROR(IF(DATEDIF('Base de données'!$A1450,U$1,"d")&lt;&gt;0,"",'Base de données'!$B1450),""))</f>
        <v/>
      </c>
      <c r="V1450" s="39" t="str">
        <f>IF(V$1&gt;$AE$1,"-",IFERROR(IF(DATEDIF('Base de données'!$A1450,V$1,"d")&lt;&gt;0,"",'Base de données'!$B1450),""))</f>
        <v/>
      </c>
      <c r="W1450" s="34"/>
      <c r="X1450" s="30" t="str">
        <f>'Base de données'!$C1450&amp;" "&amp;'Base de données'!$D1450</f>
        <v>Garnier Juliette</v>
      </c>
      <c r="Y1450" s="31">
        <f>COUNTIF('Base de données'!$B:$B,'Base de données'!$B1450)</f>
        <v>10</v>
      </c>
      <c r="AA1450" s="87" cm="1">
        <f t="array" aca="1" ref="AA1450" ca="1">INDIRECT("'Base de données'!A" &amp; ROW(Y1450))</f>
        <v>45809</v>
      </c>
      <c r="AB1450" s="51" t="str" cm="1">
        <f t="array" aca="1" ref="AB1450" ca="1">INDIRECT("'Base de données'!B" &amp; ROW(Z1450))</f>
        <v>QBERT</v>
      </c>
    </row>
    <row r="1451" spans="1:28" x14ac:dyDescent="0.3">
      <c r="A1451" s="41" t="str">
        <f ca="1">IF(IF(AND($B1451&lt;&gt;"-",$B1451=$E1451),"Entrée et sortie","-")="Entrée et sortie",'Base de données'!$B1451,"-")</f>
        <v>-</v>
      </c>
      <c r="B1451" s="41" t="str">
        <f t="shared" ca="1" si="91"/>
        <v>-</v>
      </c>
      <c r="C1451" s="41" t="str">
        <f t="shared" ca="1" si="92"/>
        <v>-</v>
      </c>
      <c r="D1451" s="41" t="str">
        <f>IF($F1451="sortie en cours d'année",'Base de données'!$B1451,"-")</f>
        <v>-</v>
      </c>
      <c r="E1451" s="41" t="str">
        <f>IF($H1451="entrée en cours d'année",'Base de données'!$B1451,"-")</f>
        <v>-</v>
      </c>
      <c r="F1451" s="37" t="str">
        <f t="shared" si="89"/>
        <v/>
      </c>
      <c r="G1451" s="37" t="str">
        <f>IF($J1451="mouvement",_xlfn.XLOOKUP('Base de données'!$B1451,$V:$V,$V:$V,0),"")</f>
        <v/>
      </c>
      <c r="H1451" s="37" t="str">
        <f t="shared" si="90"/>
        <v/>
      </c>
      <c r="I1451" s="37" t="str">
        <f>IF($J1451="mouvement",_xlfn.XLOOKUP('Base de données'!$B1451,$K:$K,$K:$K,0),"")</f>
        <v/>
      </c>
      <c r="J1451" s="38" t="str">
        <f>IF(AND(Y1451&lt;&gt;MAX(Y:Y),COUNTIF(K1451:V1451,'Base de données'!$B1451)&gt;0),"mouvement","")</f>
        <v/>
      </c>
      <c r="K1451" s="39" t="str">
        <f>IF(K$1&gt;$AE$1,"-",IFERROR(IF(DATEDIF('Base de données'!$A1451,K$1,"d")&lt;&gt;0,"",'Base de données'!$B1451),""))</f>
        <v/>
      </c>
      <c r="L1451" s="39" t="str">
        <f>IF(L$1&gt;$AE$1,"-",IFERROR(IF(DATEDIF('Base de données'!$A1451,L$1,"d")&lt;&gt;0,"",'Base de données'!$B1451),""))</f>
        <v/>
      </c>
      <c r="M1451" s="39" t="str">
        <f>IF(M$1&gt;$AE$1,"-",IFERROR(IF(DATEDIF('Base de données'!$A1451,M$1,"d")&lt;&gt;0,"",'Base de données'!$B1451),""))</f>
        <v/>
      </c>
      <c r="N1451" s="39" t="str">
        <f>IF(N$1&gt;$AE$1,"-",IFERROR(IF(DATEDIF('Base de données'!$A1451,N$1,"d")&lt;&gt;0,"",'Base de données'!$B1451),""))</f>
        <v/>
      </c>
      <c r="O1451" s="39" t="str">
        <f>IF(O$1&gt;$AE$1,"-",IFERROR(IF(DATEDIF('Base de données'!$A1451,O$1,"d")&lt;&gt;0,"",'Base de données'!$B1451),""))</f>
        <v/>
      </c>
      <c r="P1451" s="39" t="str">
        <f>IF(P$1&gt;$AE$1,"-",IFERROR(IF(DATEDIF('Base de données'!$A1451,P$1,"d")&lt;&gt;0,"",'Base de données'!$B1451),""))</f>
        <v>C5LJK</v>
      </c>
      <c r="Q1451" s="39" t="str">
        <f>IF(Q$1&gt;$AE$1,"-",IFERROR(IF(DATEDIF('Base de données'!$A1451,Q$1,"d")&lt;&gt;0,"",'Base de données'!$B1451),""))</f>
        <v/>
      </c>
      <c r="R1451" s="39" t="str">
        <f>IF(R$1&gt;$AE$1,"-",IFERROR(IF(DATEDIF('Base de données'!$A1451,R$1,"d")&lt;&gt;0,"",'Base de données'!$B1451),""))</f>
        <v/>
      </c>
      <c r="S1451" s="39" t="str">
        <f>IF(S$1&gt;$AE$1,"-",IFERROR(IF(DATEDIF('Base de données'!$A1451,S$1,"d")&lt;&gt;0,"",'Base de données'!$B1451),""))</f>
        <v/>
      </c>
      <c r="T1451" s="39" t="str">
        <f>IF(T$1&gt;$AE$1,"-",IFERROR(IF(DATEDIF('Base de données'!$A1451,T$1,"d")&lt;&gt;0,"",'Base de données'!$B1451),""))</f>
        <v/>
      </c>
      <c r="U1451" s="39" t="str">
        <f>IF(U$1&gt;$AE$1,"-",IFERROR(IF(DATEDIF('Base de données'!$A1451,U$1,"d")&lt;&gt;0,"",'Base de données'!$B1451),""))</f>
        <v/>
      </c>
      <c r="V1451" s="39" t="str">
        <f>IF(V$1&gt;$AE$1,"-",IFERROR(IF(DATEDIF('Base de données'!$A1451,V$1,"d")&lt;&gt;0,"",'Base de données'!$B1451),""))</f>
        <v/>
      </c>
      <c r="W1451" s="34"/>
      <c r="X1451" s="30" t="str">
        <f>'Base de données'!$C1451&amp;" "&amp;'Base de données'!$D1451</f>
        <v>Barbe Lucas</v>
      </c>
      <c r="Y1451" s="31">
        <f>COUNTIF('Base de données'!$B:$B,'Base de données'!$B1451)</f>
        <v>12</v>
      </c>
      <c r="AA1451" s="87" cm="1">
        <f t="array" aca="1" ref="AA1451" ca="1">INDIRECT("'Base de données'!A" &amp; ROW(Y1451))</f>
        <v>45809</v>
      </c>
      <c r="AB1451" s="51" t="str" cm="1">
        <f t="array" aca="1" ref="AB1451" ca="1">INDIRECT("'Base de données'!B" &amp; ROW(Z1451))</f>
        <v>C5LJK</v>
      </c>
    </row>
    <row r="1452" spans="1:28" x14ac:dyDescent="0.3">
      <c r="A1452" s="41" t="str">
        <f ca="1">IF(IF(AND($B1452&lt;&gt;"-",$B1452=$E1452),"Entrée et sortie","-")="Entrée et sortie",'Base de données'!$B1452,"-")</f>
        <v>-</v>
      </c>
      <c r="B1452" s="41" t="str">
        <f t="shared" ca="1" si="91"/>
        <v>-</v>
      </c>
      <c r="C1452" s="41" t="str">
        <f t="shared" ca="1" si="92"/>
        <v>-</v>
      </c>
      <c r="D1452" s="41" t="str">
        <f>IF($F1452="sortie en cours d'année",'Base de données'!$B1452,"-")</f>
        <v>-</v>
      </c>
      <c r="E1452" s="41" t="str">
        <f>IF($H1452="entrée en cours d'année",'Base de données'!$B1452,"-")</f>
        <v>-</v>
      </c>
      <c r="F1452" s="37" t="str">
        <f t="shared" si="89"/>
        <v/>
      </c>
      <c r="G1452" s="37" t="str">
        <f>IF($J1452="mouvement",_xlfn.XLOOKUP('Base de données'!$B1452,$V:$V,$V:$V,0),"")</f>
        <v/>
      </c>
      <c r="H1452" s="37" t="str">
        <f t="shared" si="90"/>
        <v/>
      </c>
      <c r="I1452" s="37" t="str">
        <f>IF($J1452="mouvement",_xlfn.XLOOKUP('Base de données'!$B1452,$K:$K,$K:$K,0),"")</f>
        <v/>
      </c>
      <c r="J1452" s="38" t="str">
        <f>IF(AND(Y1452&lt;&gt;MAX(Y:Y),COUNTIF(K1452:V1452,'Base de données'!$B1452)&gt;0),"mouvement","")</f>
        <v/>
      </c>
      <c r="K1452" s="39" t="str">
        <f>IF(K$1&gt;$AE$1,"-",IFERROR(IF(DATEDIF('Base de données'!$A1452,K$1,"d")&lt;&gt;0,"",'Base de données'!$B1452),""))</f>
        <v/>
      </c>
      <c r="L1452" s="39" t="str">
        <f>IF(L$1&gt;$AE$1,"-",IFERROR(IF(DATEDIF('Base de données'!$A1452,L$1,"d")&lt;&gt;0,"",'Base de données'!$B1452),""))</f>
        <v/>
      </c>
      <c r="M1452" s="39" t="str">
        <f>IF(M$1&gt;$AE$1,"-",IFERROR(IF(DATEDIF('Base de données'!$A1452,M$1,"d")&lt;&gt;0,"",'Base de données'!$B1452),""))</f>
        <v/>
      </c>
      <c r="N1452" s="39" t="str">
        <f>IF(N$1&gt;$AE$1,"-",IFERROR(IF(DATEDIF('Base de données'!$A1452,N$1,"d")&lt;&gt;0,"",'Base de données'!$B1452),""))</f>
        <v/>
      </c>
      <c r="O1452" s="39" t="str">
        <f>IF(O$1&gt;$AE$1,"-",IFERROR(IF(DATEDIF('Base de données'!$A1452,O$1,"d")&lt;&gt;0,"",'Base de données'!$B1452),""))</f>
        <v/>
      </c>
      <c r="P1452" s="39" t="str">
        <f>IF(P$1&gt;$AE$1,"-",IFERROR(IF(DATEDIF('Base de données'!$A1452,P$1,"d")&lt;&gt;0,"",'Base de données'!$B1452),""))</f>
        <v>0ZUM1</v>
      </c>
      <c r="Q1452" s="39" t="str">
        <f>IF(Q$1&gt;$AE$1,"-",IFERROR(IF(DATEDIF('Base de données'!$A1452,Q$1,"d")&lt;&gt;0,"",'Base de données'!$B1452),""))</f>
        <v/>
      </c>
      <c r="R1452" s="39" t="str">
        <f>IF(R$1&gt;$AE$1,"-",IFERROR(IF(DATEDIF('Base de données'!$A1452,R$1,"d")&lt;&gt;0,"",'Base de données'!$B1452),""))</f>
        <v/>
      </c>
      <c r="S1452" s="39" t="str">
        <f>IF(S$1&gt;$AE$1,"-",IFERROR(IF(DATEDIF('Base de données'!$A1452,S$1,"d")&lt;&gt;0,"",'Base de données'!$B1452),""))</f>
        <v/>
      </c>
      <c r="T1452" s="39" t="str">
        <f>IF(T$1&gt;$AE$1,"-",IFERROR(IF(DATEDIF('Base de données'!$A1452,T$1,"d")&lt;&gt;0,"",'Base de données'!$B1452),""))</f>
        <v/>
      </c>
      <c r="U1452" s="39" t="str">
        <f>IF(U$1&gt;$AE$1,"-",IFERROR(IF(DATEDIF('Base de données'!$A1452,U$1,"d")&lt;&gt;0,"",'Base de données'!$B1452),""))</f>
        <v/>
      </c>
      <c r="V1452" s="39" t="str">
        <f>IF(V$1&gt;$AE$1,"-",IFERROR(IF(DATEDIF('Base de données'!$A1452,V$1,"d")&lt;&gt;0,"",'Base de données'!$B1452),""))</f>
        <v/>
      </c>
      <c r="W1452" s="34"/>
      <c r="X1452" s="30" t="str">
        <f>'Base de données'!$C1452&amp;" "&amp;'Base de données'!$D1452</f>
        <v>Turpin Adèle</v>
      </c>
      <c r="Y1452" s="31">
        <f>COUNTIF('Base de données'!$B:$B,'Base de données'!$B1452)</f>
        <v>12</v>
      </c>
      <c r="AA1452" s="87" cm="1">
        <f t="array" aca="1" ref="AA1452" ca="1">INDIRECT("'Base de données'!A" &amp; ROW(Y1452))</f>
        <v>45809</v>
      </c>
      <c r="AB1452" s="51" t="str" cm="1">
        <f t="array" aca="1" ref="AB1452" ca="1">INDIRECT("'Base de données'!B" &amp; ROW(Z1452))</f>
        <v>0ZUM1</v>
      </c>
    </row>
    <row r="1453" spans="1:28" x14ac:dyDescent="0.3">
      <c r="A1453" s="41" t="str">
        <f ca="1">IF(IF(AND($B1453&lt;&gt;"-",$B1453=$E1453),"Entrée et sortie","-")="Entrée et sortie",'Base de données'!$B1453,"-")</f>
        <v>-</v>
      </c>
      <c r="B1453" s="41" t="str">
        <f t="shared" ca="1" si="91"/>
        <v>-</v>
      </c>
      <c r="C1453" s="41" t="str">
        <f t="shared" ca="1" si="92"/>
        <v>-</v>
      </c>
      <c r="D1453" s="41" t="str">
        <f>IF($F1453="sortie en cours d'année",'Base de données'!$B1453,"-")</f>
        <v>-</v>
      </c>
      <c r="E1453" s="41" t="str">
        <f>IF($H1453="entrée en cours d'année",'Base de données'!$B1453,"-")</f>
        <v>-</v>
      </c>
      <c r="F1453" s="37" t="str">
        <f t="shared" si="89"/>
        <v/>
      </c>
      <c r="G1453" s="37" t="str">
        <f>IF($J1453="mouvement",_xlfn.XLOOKUP('Base de données'!$B1453,$V:$V,$V:$V,0),"")</f>
        <v/>
      </c>
      <c r="H1453" s="37" t="str">
        <f t="shared" si="90"/>
        <v/>
      </c>
      <c r="I1453" s="37" t="str">
        <f>IF($J1453="mouvement",_xlfn.XLOOKUP('Base de données'!$B1453,$K:$K,$K:$K,0),"")</f>
        <v/>
      </c>
      <c r="J1453" s="38" t="str">
        <f>IF(AND(Y1453&lt;&gt;MAX(Y:Y),COUNTIF(K1453:V1453,'Base de données'!$B1453)&gt;0),"mouvement","")</f>
        <v/>
      </c>
      <c r="K1453" s="39" t="str">
        <f>IF(K$1&gt;$AE$1,"-",IFERROR(IF(DATEDIF('Base de données'!$A1453,K$1,"d")&lt;&gt;0,"",'Base de données'!$B1453),""))</f>
        <v/>
      </c>
      <c r="L1453" s="39" t="str">
        <f>IF(L$1&gt;$AE$1,"-",IFERROR(IF(DATEDIF('Base de données'!$A1453,L$1,"d")&lt;&gt;0,"",'Base de données'!$B1453),""))</f>
        <v/>
      </c>
      <c r="M1453" s="39" t="str">
        <f>IF(M$1&gt;$AE$1,"-",IFERROR(IF(DATEDIF('Base de données'!$A1453,M$1,"d")&lt;&gt;0,"",'Base de données'!$B1453),""))</f>
        <v/>
      </c>
      <c r="N1453" s="39" t="str">
        <f>IF(N$1&gt;$AE$1,"-",IFERROR(IF(DATEDIF('Base de données'!$A1453,N$1,"d")&lt;&gt;0,"",'Base de données'!$B1453),""))</f>
        <v/>
      </c>
      <c r="O1453" s="39" t="str">
        <f>IF(O$1&gt;$AE$1,"-",IFERROR(IF(DATEDIF('Base de données'!$A1453,O$1,"d")&lt;&gt;0,"",'Base de données'!$B1453),""))</f>
        <v/>
      </c>
      <c r="P1453" s="39" t="str">
        <f>IF(P$1&gt;$AE$1,"-",IFERROR(IF(DATEDIF('Base de données'!$A1453,P$1,"d")&lt;&gt;0,"",'Base de données'!$B1453),""))</f>
        <v>A2E1O</v>
      </c>
      <c r="Q1453" s="39" t="str">
        <f>IF(Q$1&gt;$AE$1,"-",IFERROR(IF(DATEDIF('Base de données'!$A1453,Q$1,"d")&lt;&gt;0,"",'Base de données'!$B1453),""))</f>
        <v/>
      </c>
      <c r="R1453" s="39" t="str">
        <f>IF(R$1&gt;$AE$1,"-",IFERROR(IF(DATEDIF('Base de données'!$A1453,R$1,"d")&lt;&gt;0,"",'Base de données'!$B1453),""))</f>
        <v/>
      </c>
      <c r="S1453" s="39" t="str">
        <f>IF(S$1&gt;$AE$1,"-",IFERROR(IF(DATEDIF('Base de données'!$A1453,S$1,"d")&lt;&gt;0,"",'Base de données'!$B1453),""))</f>
        <v/>
      </c>
      <c r="T1453" s="39" t="str">
        <f>IF(T$1&gt;$AE$1,"-",IFERROR(IF(DATEDIF('Base de données'!$A1453,T$1,"d")&lt;&gt;0,"",'Base de données'!$B1453),""))</f>
        <v/>
      </c>
      <c r="U1453" s="39" t="str">
        <f>IF(U$1&gt;$AE$1,"-",IFERROR(IF(DATEDIF('Base de données'!$A1453,U$1,"d")&lt;&gt;0,"",'Base de données'!$B1453),""))</f>
        <v/>
      </c>
      <c r="V1453" s="39" t="str">
        <f>IF(V$1&gt;$AE$1,"-",IFERROR(IF(DATEDIF('Base de données'!$A1453,V$1,"d")&lt;&gt;0,"",'Base de données'!$B1453),""))</f>
        <v/>
      </c>
      <c r="W1453" s="34"/>
      <c r="X1453" s="30" t="str">
        <f>'Base de données'!$C1453&amp;" "&amp;'Base de données'!$D1453</f>
        <v>Pichon Emmanuel</v>
      </c>
      <c r="Y1453" s="31">
        <f>COUNTIF('Base de données'!$B:$B,'Base de données'!$B1453)</f>
        <v>12</v>
      </c>
      <c r="AA1453" s="87" cm="1">
        <f t="array" aca="1" ref="AA1453" ca="1">INDIRECT("'Base de données'!A" &amp; ROW(Y1453))</f>
        <v>45809</v>
      </c>
      <c r="AB1453" s="51" t="str" cm="1">
        <f t="array" aca="1" ref="AB1453" ca="1">INDIRECT("'Base de données'!B" &amp; ROW(Z1453))</f>
        <v>A2E1O</v>
      </c>
    </row>
    <row r="1454" spans="1:28" x14ac:dyDescent="0.3">
      <c r="A1454" s="41" t="str">
        <f ca="1">IF(IF(AND($B1454&lt;&gt;"-",$B1454=$E1454),"Entrée et sortie","-")="Entrée et sortie",'Base de données'!$B1454,"-")</f>
        <v>-</v>
      </c>
      <c r="B1454" s="41" t="str">
        <f t="shared" ca="1" si="91"/>
        <v>-</v>
      </c>
      <c r="C1454" s="41" t="str">
        <f t="shared" ca="1" si="92"/>
        <v>-</v>
      </c>
      <c r="D1454" s="41" t="str">
        <f>IF($F1454="sortie en cours d'année",'Base de données'!$B1454,"-")</f>
        <v>-</v>
      </c>
      <c r="E1454" s="41" t="str">
        <f>IF($H1454="entrée en cours d'année",'Base de données'!$B1454,"-")</f>
        <v>-</v>
      </c>
      <c r="F1454" s="37" t="str">
        <f t="shared" si="89"/>
        <v/>
      </c>
      <c r="G1454" s="37" t="str">
        <f>IF($J1454="mouvement",_xlfn.XLOOKUP('Base de données'!$B1454,$V:$V,$V:$V,0),"")</f>
        <v/>
      </c>
      <c r="H1454" s="37" t="str">
        <f t="shared" si="90"/>
        <v/>
      </c>
      <c r="I1454" s="37" t="str">
        <f>IF($J1454="mouvement",_xlfn.XLOOKUP('Base de données'!$B1454,$K:$K,$K:$K,0),"")</f>
        <v/>
      </c>
      <c r="J1454" s="38" t="str">
        <f>IF(AND(Y1454&lt;&gt;MAX(Y:Y),COUNTIF(K1454:V1454,'Base de données'!$B1454)&gt;0),"mouvement","")</f>
        <v/>
      </c>
      <c r="K1454" s="39" t="str">
        <f>IF(K$1&gt;$AE$1,"-",IFERROR(IF(DATEDIF('Base de données'!$A1454,K$1,"d")&lt;&gt;0,"",'Base de données'!$B1454),""))</f>
        <v/>
      </c>
      <c r="L1454" s="39" t="str">
        <f>IF(L$1&gt;$AE$1,"-",IFERROR(IF(DATEDIF('Base de données'!$A1454,L$1,"d")&lt;&gt;0,"",'Base de données'!$B1454),""))</f>
        <v/>
      </c>
      <c r="M1454" s="39" t="str">
        <f>IF(M$1&gt;$AE$1,"-",IFERROR(IF(DATEDIF('Base de données'!$A1454,M$1,"d")&lt;&gt;0,"",'Base de données'!$B1454),""))</f>
        <v/>
      </c>
      <c r="N1454" s="39" t="str">
        <f>IF(N$1&gt;$AE$1,"-",IFERROR(IF(DATEDIF('Base de données'!$A1454,N$1,"d")&lt;&gt;0,"",'Base de données'!$B1454),""))</f>
        <v/>
      </c>
      <c r="O1454" s="39" t="str">
        <f>IF(O$1&gt;$AE$1,"-",IFERROR(IF(DATEDIF('Base de données'!$A1454,O$1,"d")&lt;&gt;0,"",'Base de données'!$B1454),""))</f>
        <v/>
      </c>
      <c r="P1454" s="39" t="str">
        <f>IF(P$1&gt;$AE$1,"-",IFERROR(IF(DATEDIF('Base de données'!$A1454,P$1,"d")&lt;&gt;0,"",'Base de données'!$B1454),""))</f>
        <v>EEW7P</v>
      </c>
      <c r="Q1454" s="39" t="str">
        <f>IF(Q$1&gt;$AE$1,"-",IFERROR(IF(DATEDIF('Base de données'!$A1454,Q$1,"d")&lt;&gt;0,"",'Base de données'!$B1454),""))</f>
        <v/>
      </c>
      <c r="R1454" s="39" t="str">
        <f>IF(R$1&gt;$AE$1,"-",IFERROR(IF(DATEDIF('Base de données'!$A1454,R$1,"d")&lt;&gt;0,"",'Base de données'!$B1454),""))</f>
        <v/>
      </c>
      <c r="S1454" s="39" t="str">
        <f>IF(S$1&gt;$AE$1,"-",IFERROR(IF(DATEDIF('Base de données'!$A1454,S$1,"d")&lt;&gt;0,"",'Base de données'!$B1454),""))</f>
        <v/>
      </c>
      <c r="T1454" s="39" t="str">
        <f>IF(T$1&gt;$AE$1,"-",IFERROR(IF(DATEDIF('Base de données'!$A1454,T$1,"d")&lt;&gt;0,"",'Base de données'!$B1454),""))</f>
        <v/>
      </c>
      <c r="U1454" s="39" t="str">
        <f>IF(U$1&gt;$AE$1,"-",IFERROR(IF(DATEDIF('Base de données'!$A1454,U$1,"d")&lt;&gt;0,"",'Base de données'!$B1454),""))</f>
        <v/>
      </c>
      <c r="V1454" s="39" t="str">
        <f>IF(V$1&gt;$AE$1,"-",IFERROR(IF(DATEDIF('Base de données'!$A1454,V$1,"d")&lt;&gt;0,"",'Base de données'!$B1454),""))</f>
        <v/>
      </c>
      <c r="W1454" s="34"/>
      <c r="X1454" s="30" t="str">
        <f>'Base de données'!$C1454&amp;" "&amp;'Base de données'!$D1454</f>
        <v>Gros Suzanne</v>
      </c>
      <c r="Y1454" s="31">
        <f>COUNTIF('Base de données'!$B:$B,'Base de données'!$B1454)</f>
        <v>12</v>
      </c>
      <c r="AA1454" s="87" cm="1">
        <f t="array" aca="1" ref="AA1454" ca="1">INDIRECT("'Base de données'!A" &amp; ROW(Y1454))</f>
        <v>45809</v>
      </c>
      <c r="AB1454" s="51" t="str" cm="1">
        <f t="array" aca="1" ref="AB1454" ca="1">INDIRECT("'Base de données'!B" &amp; ROW(Z1454))</f>
        <v>EEW7P</v>
      </c>
    </row>
    <row r="1455" spans="1:28" x14ac:dyDescent="0.3">
      <c r="A1455" s="41" t="str">
        <f ca="1">IF(IF(AND($B1455&lt;&gt;"-",$B1455=$E1455),"Entrée et sortie","-")="Entrée et sortie",'Base de données'!$B1455,"-")</f>
        <v>-</v>
      </c>
      <c r="B1455" s="41" t="str">
        <f t="shared" ca="1" si="91"/>
        <v>WI12D</v>
      </c>
      <c r="C1455" s="41" t="str">
        <f t="shared" ca="1" si="92"/>
        <v>WI12D</v>
      </c>
      <c r="D1455" s="41" t="str">
        <f>IF($F1455="sortie en cours d'année",'Base de données'!$B1455,"-")</f>
        <v>WI12D</v>
      </c>
      <c r="E1455" s="41" t="str">
        <f>IF($H1455="entrée en cours d'année",'Base de données'!$B1455,"-")</f>
        <v>-</v>
      </c>
      <c r="F1455" s="37" t="str">
        <f t="shared" si="89"/>
        <v>sortie en cours d'année</v>
      </c>
      <c r="G1455" s="37">
        <f>IF($J1455="mouvement",_xlfn.XLOOKUP('Base de données'!$B1455,$V:$V,$V:$V,0),"")</f>
        <v>0</v>
      </c>
      <c r="H1455" s="37" t="str">
        <f t="shared" si="90"/>
        <v/>
      </c>
      <c r="I1455" s="37" t="str">
        <f>IF($J1455="mouvement",_xlfn.XLOOKUP('Base de données'!$B1455,$K:$K,$K:$K,0),"")</f>
        <v>WI12D</v>
      </c>
      <c r="J1455" s="38" t="str">
        <f>IF(AND(Y1455&lt;&gt;MAX(Y:Y),COUNTIF(K1455:V1455,'Base de données'!$B1455)&gt;0),"mouvement","")</f>
        <v>mouvement</v>
      </c>
      <c r="K1455" s="39" t="str">
        <f>IF(K$1&gt;$AE$1,"-",IFERROR(IF(DATEDIF('Base de données'!$A1455,K$1,"d")&lt;&gt;0,"",'Base de données'!$B1455),""))</f>
        <v/>
      </c>
      <c r="L1455" s="39" t="str">
        <f>IF(L$1&gt;$AE$1,"-",IFERROR(IF(DATEDIF('Base de données'!$A1455,L$1,"d")&lt;&gt;0,"",'Base de données'!$B1455),""))</f>
        <v/>
      </c>
      <c r="M1455" s="39" t="str">
        <f>IF(M$1&gt;$AE$1,"-",IFERROR(IF(DATEDIF('Base de données'!$A1455,M$1,"d")&lt;&gt;0,"",'Base de données'!$B1455),""))</f>
        <v/>
      </c>
      <c r="N1455" s="39" t="str">
        <f>IF(N$1&gt;$AE$1,"-",IFERROR(IF(DATEDIF('Base de données'!$A1455,N$1,"d")&lt;&gt;0,"",'Base de données'!$B1455),""))</f>
        <v/>
      </c>
      <c r="O1455" s="39" t="str">
        <f>IF(O$1&gt;$AE$1,"-",IFERROR(IF(DATEDIF('Base de données'!$A1455,O$1,"d")&lt;&gt;0,"",'Base de données'!$B1455),""))</f>
        <v/>
      </c>
      <c r="P1455" s="39" t="str">
        <f>IF(P$1&gt;$AE$1,"-",IFERROR(IF(DATEDIF('Base de données'!$A1455,P$1,"d")&lt;&gt;0,"",'Base de données'!$B1455),""))</f>
        <v>WI12D</v>
      </c>
      <c r="Q1455" s="39" t="str">
        <f>IF(Q$1&gt;$AE$1,"-",IFERROR(IF(DATEDIF('Base de données'!$A1455,Q$1,"d")&lt;&gt;0,"",'Base de données'!$B1455),""))</f>
        <v/>
      </c>
      <c r="R1455" s="39" t="str">
        <f>IF(R$1&gt;$AE$1,"-",IFERROR(IF(DATEDIF('Base de données'!$A1455,R$1,"d")&lt;&gt;0,"",'Base de données'!$B1455),""))</f>
        <v/>
      </c>
      <c r="S1455" s="39" t="str">
        <f>IF(S$1&gt;$AE$1,"-",IFERROR(IF(DATEDIF('Base de données'!$A1455,S$1,"d")&lt;&gt;0,"",'Base de données'!$B1455),""))</f>
        <v/>
      </c>
      <c r="T1455" s="39" t="str">
        <f>IF(T$1&gt;$AE$1,"-",IFERROR(IF(DATEDIF('Base de données'!$A1455,T$1,"d")&lt;&gt;0,"",'Base de données'!$B1455),""))</f>
        <v/>
      </c>
      <c r="U1455" s="39" t="str">
        <f>IF(U$1&gt;$AE$1,"-",IFERROR(IF(DATEDIF('Base de données'!$A1455,U$1,"d")&lt;&gt;0,"",'Base de données'!$B1455),""))</f>
        <v/>
      </c>
      <c r="V1455" s="39" t="str">
        <f>IF(V$1&gt;$AE$1,"-",IFERROR(IF(DATEDIF('Base de données'!$A1455,V$1,"d")&lt;&gt;0,"",'Base de données'!$B1455),""))</f>
        <v/>
      </c>
      <c r="W1455" s="34"/>
      <c r="X1455" s="30" t="str">
        <f>'Base de données'!$C1455&amp;" "&amp;'Base de données'!$D1455</f>
        <v>Peron Robert</v>
      </c>
      <c r="Y1455" s="31">
        <f>COUNTIF('Base de données'!$B:$B,'Base de données'!$B1455)</f>
        <v>7</v>
      </c>
      <c r="AA1455" s="87" cm="1">
        <f t="array" aca="1" ref="AA1455" ca="1">INDIRECT("'Base de données'!A" &amp; ROW(Y1455))</f>
        <v>45809</v>
      </c>
      <c r="AB1455" s="51" t="str" cm="1">
        <f t="array" aca="1" ref="AB1455" ca="1">INDIRECT("'Base de données'!B" &amp; ROW(Z1455))</f>
        <v>WI12D</v>
      </c>
    </row>
    <row r="1456" spans="1:28" x14ac:dyDescent="0.3">
      <c r="A1456" s="41" t="str">
        <f ca="1">IF(IF(AND($B1456&lt;&gt;"-",$B1456=$E1456),"Entrée et sortie","-")="Entrée et sortie",'Base de données'!$B1456,"-")</f>
        <v>-</v>
      </c>
      <c r="B1456" s="41" t="str">
        <f t="shared" ca="1" si="91"/>
        <v>-</v>
      </c>
      <c r="C1456" s="41" t="str">
        <f t="shared" ca="1" si="92"/>
        <v>-</v>
      </c>
      <c r="D1456" s="41" t="str">
        <f>IF($F1456="sortie en cours d'année",'Base de données'!$B1456,"-")</f>
        <v>-</v>
      </c>
      <c r="E1456" s="41" t="str">
        <f>IF($H1456="entrée en cours d'année",'Base de données'!$B1456,"-")</f>
        <v>-</v>
      </c>
      <c r="F1456" s="37" t="str">
        <f t="shared" si="89"/>
        <v/>
      </c>
      <c r="G1456" s="37" t="str">
        <f>IF($J1456="mouvement",_xlfn.XLOOKUP('Base de données'!$B1456,$V:$V,$V:$V,0),"")</f>
        <v/>
      </c>
      <c r="H1456" s="37" t="str">
        <f t="shared" si="90"/>
        <v/>
      </c>
      <c r="I1456" s="37" t="str">
        <f>IF($J1456="mouvement",_xlfn.XLOOKUP('Base de données'!$B1456,$K:$K,$K:$K,0),"")</f>
        <v/>
      </c>
      <c r="J1456" s="38" t="str">
        <f>IF(AND(Y1456&lt;&gt;MAX(Y:Y),COUNTIF(K1456:V1456,'Base de données'!$B1456)&gt;0),"mouvement","")</f>
        <v/>
      </c>
      <c r="K1456" s="39" t="str">
        <f>IF(K$1&gt;$AE$1,"-",IFERROR(IF(DATEDIF('Base de données'!$A1456,K$1,"d")&lt;&gt;0,"",'Base de données'!$B1456),""))</f>
        <v/>
      </c>
      <c r="L1456" s="39" t="str">
        <f>IF(L$1&gt;$AE$1,"-",IFERROR(IF(DATEDIF('Base de données'!$A1456,L$1,"d")&lt;&gt;0,"",'Base de données'!$B1456),""))</f>
        <v/>
      </c>
      <c r="M1456" s="39" t="str">
        <f>IF(M$1&gt;$AE$1,"-",IFERROR(IF(DATEDIF('Base de données'!$A1456,M$1,"d")&lt;&gt;0,"",'Base de données'!$B1456),""))</f>
        <v/>
      </c>
      <c r="N1456" s="39" t="str">
        <f>IF(N$1&gt;$AE$1,"-",IFERROR(IF(DATEDIF('Base de données'!$A1456,N$1,"d")&lt;&gt;0,"",'Base de données'!$B1456),""))</f>
        <v/>
      </c>
      <c r="O1456" s="39" t="str">
        <f>IF(O$1&gt;$AE$1,"-",IFERROR(IF(DATEDIF('Base de données'!$A1456,O$1,"d")&lt;&gt;0,"",'Base de données'!$B1456),""))</f>
        <v/>
      </c>
      <c r="P1456" s="39" t="str">
        <f>IF(P$1&gt;$AE$1,"-",IFERROR(IF(DATEDIF('Base de données'!$A1456,P$1,"d")&lt;&gt;0,"",'Base de données'!$B1456),""))</f>
        <v>HG5H8</v>
      </c>
      <c r="Q1456" s="39" t="str">
        <f>IF(Q$1&gt;$AE$1,"-",IFERROR(IF(DATEDIF('Base de données'!$A1456,Q$1,"d")&lt;&gt;0,"",'Base de données'!$B1456),""))</f>
        <v/>
      </c>
      <c r="R1456" s="39" t="str">
        <f>IF(R$1&gt;$AE$1,"-",IFERROR(IF(DATEDIF('Base de données'!$A1456,R$1,"d")&lt;&gt;0,"",'Base de données'!$B1456),""))</f>
        <v/>
      </c>
      <c r="S1456" s="39" t="str">
        <f>IF(S$1&gt;$AE$1,"-",IFERROR(IF(DATEDIF('Base de données'!$A1456,S$1,"d")&lt;&gt;0,"",'Base de données'!$B1456),""))</f>
        <v/>
      </c>
      <c r="T1456" s="39" t="str">
        <f>IF(T$1&gt;$AE$1,"-",IFERROR(IF(DATEDIF('Base de données'!$A1456,T$1,"d")&lt;&gt;0,"",'Base de données'!$B1456),""))</f>
        <v/>
      </c>
      <c r="U1456" s="39" t="str">
        <f>IF(U$1&gt;$AE$1,"-",IFERROR(IF(DATEDIF('Base de données'!$A1456,U$1,"d")&lt;&gt;0,"",'Base de données'!$B1456),""))</f>
        <v/>
      </c>
      <c r="V1456" s="39" t="str">
        <f>IF(V$1&gt;$AE$1,"-",IFERROR(IF(DATEDIF('Base de données'!$A1456,V$1,"d")&lt;&gt;0,"",'Base de données'!$B1456),""))</f>
        <v/>
      </c>
      <c r="W1456" s="34"/>
      <c r="X1456" s="30" t="str">
        <f>'Base de données'!$C1456&amp;" "&amp;'Base de données'!$D1456</f>
        <v>Bègue Étienne</v>
      </c>
      <c r="Y1456" s="31">
        <f>COUNTIF('Base de données'!$B:$B,'Base de données'!$B1456)</f>
        <v>12</v>
      </c>
      <c r="AA1456" s="87" cm="1">
        <f t="array" aca="1" ref="AA1456" ca="1">INDIRECT("'Base de données'!A" &amp; ROW(Y1456))</f>
        <v>45809</v>
      </c>
      <c r="AB1456" s="51" t="str" cm="1">
        <f t="array" aca="1" ref="AB1456" ca="1">INDIRECT("'Base de données'!B" &amp; ROW(Z1456))</f>
        <v>HG5H8</v>
      </c>
    </row>
    <row r="1457" spans="1:28" x14ac:dyDescent="0.3">
      <c r="A1457" s="41" t="str">
        <f ca="1">IF(IF(AND($B1457&lt;&gt;"-",$B1457=$E1457),"Entrée et sortie","-")="Entrée et sortie",'Base de données'!$B1457,"-")</f>
        <v>-</v>
      </c>
      <c r="B1457" s="41" t="str">
        <f t="shared" ca="1" si="91"/>
        <v>-</v>
      </c>
      <c r="C1457" s="41" t="str">
        <f t="shared" ca="1" si="92"/>
        <v>-</v>
      </c>
      <c r="D1457" s="41" t="str">
        <f>IF($F1457="sortie en cours d'année",'Base de données'!$B1457,"-")</f>
        <v>-</v>
      </c>
      <c r="E1457" s="41" t="str">
        <f>IF($H1457="entrée en cours d'année",'Base de données'!$B1457,"-")</f>
        <v>-</v>
      </c>
      <c r="F1457" s="37" t="str">
        <f t="shared" si="89"/>
        <v/>
      </c>
      <c r="G1457" s="37" t="str">
        <f>IF($J1457="mouvement",_xlfn.XLOOKUP('Base de données'!$B1457,$V:$V,$V:$V,0),"")</f>
        <v/>
      </c>
      <c r="H1457" s="37" t="str">
        <f t="shared" si="90"/>
        <v/>
      </c>
      <c r="I1457" s="37" t="str">
        <f>IF($J1457="mouvement",_xlfn.XLOOKUP('Base de données'!$B1457,$K:$K,$K:$K,0),"")</f>
        <v/>
      </c>
      <c r="J1457" s="38" t="str">
        <f>IF(AND(Y1457&lt;&gt;MAX(Y:Y),COUNTIF(K1457:V1457,'Base de données'!$B1457)&gt;0),"mouvement","")</f>
        <v/>
      </c>
      <c r="K1457" s="39" t="str">
        <f>IF(K$1&gt;$AE$1,"-",IFERROR(IF(DATEDIF('Base de données'!$A1457,K$1,"d")&lt;&gt;0,"",'Base de données'!$B1457),""))</f>
        <v/>
      </c>
      <c r="L1457" s="39" t="str">
        <f>IF(L$1&gt;$AE$1,"-",IFERROR(IF(DATEDIF('Base de données'!$A1457,L$1,"d")&lt;&gt;0,"",'Base de données'!$B1457),""))</f>
        <v/>
      </c>
      <c r="M1457" s="39" t="str">
        <f>IF(M$1&gt;$AE$1,"-",IFERROR(IF(DATEDIF('Base de données'!$A1457,M$1,"d")&lt;&gt;0,"",'Base de données'!$B1457),""))</f>
        <v/>
      </c>
      <c r="N1457" s="39" t="str">
        <f>IF(N$1&gt;$AE$1,"-",IFERROR(IF(DATEDIF('Base de données'!$A1457,N$1,"d")&lt;&gt;0,"",'Base de données'!$B1457),""))</f>
        <v/>
      </c>
      <c r="O1457" s="39" t="str">
        <f>IF(O$1&gt;$AE$1,"-",IFERROR(IF(DATEDIF('Base de données'!$A1457,O$1,"d")&lt;&gt;0,"",'Base de données'!$B1457),""))</f>
        <v/>
      </c>
      <c r="P1457" s="39" t="str">
        <f>IF(P$1&gt;$AE$1,"-",IFERROR(IF(DATEDIF('Base de données'!$A1457,P$1,"d")&lt;&gt;0,"",'Base de données'!$B1457),""))</f>
        <v>YID01</v>
      </c>
      <c r="Q1457" s="39" t="str">
        <f>IF(Q$1&gt;$AE$1,"-",IFERROR(IF(DATEDIF('Base de données'!$A1457,Q$1,"d")&lt;&gt;0,"",'Base de données'!$B1457),""))</f>
        <v/>
      </c>
      <c r="R1457" s="39" t="str">
        <f>IF(R$1&gt;$AE$1,"-",IFERROR(IF(DATEDIF('Base de données'!$A1457,R$1,"d")&lt;&gt;0,"",'Base de données'!$B1457),""))</f>
        <v/>
      </c>
      <c r="S1457" s="39" t="str">
        <f>IF(S$1&gt;$AE$1,"-",IFERROR(IF(DATEDIF('Base de données'!$A1457,S$1,"d")&lt;&gt;0,"",'Base de données'!$B1457),""))</f>
        <v/>
      </c>
      <c r="T1457" s="39" t="str">
        <f>IF(T$1&gt;$AE$1,"-",IFERROR(IF(DATEDIF('Base de données'!$A1457,T$1,"d")&lt;&gt;0,"",'Base de données'!$B1457),""))</f>
        <v/>
      </c>
      <c r="U1457" s="39" t="str">
        <f>IF(U$1&gt;$AE$1,"-",IFERROR(IF(DATEDIF('Base de données'!$A1457,U$1,"d")&lt;&gt;0,"",'Base de données'!$B1457),""))</f>
        <v/>
      </c>
      <c r="V1457" s="39" t="str">
        <f>IF(V$1&gt;$AE$1,"-",IFERROR(IF(DATEDIF('Base de données'!$A1457,V$1,"d")&lt;&gt;0,"",'Base de données'!$B1457),""))</f>
        <v/>
      </c>
      <c r="W1457" s="34"/>
      <c r="X1457" s="30" t="str">
        <f>'Base de données'!$C1457&amp;" "&amp;'Base de données'!$D1457</f>
        <v>Guilbert Élodie</v>
      </c>
      <c r="Y1457" s="31">
        <f>COUNTIF('Base de données'!$B:$B,'Base de données'!$B1457)</f>
        <v>12</v>
      </c>
      <c r="AA1457" s="87" cm="1">
        <f t="array" aca="1" ref="AA1457" ca="1">INDIRECT("'Base de données'!A" &amp; ROW(Y1457))</f>
        <v>45809</v>
      </c>
      <c r="AB1457" s="51" t="str" cm="1">
        <f t="array" aca="1" ref="AB1457" ca="1">INDIRECT("'Base de données'!B" &amp; ROW(Z1457))</f>
        <v>YID01</v>
      </c>
    </row>
    <row r="1458" spans="1:28" x14ac:dyDescent="0.3">
      <c r="A1458" s="41" t="str">
        <f ca="1">IF(IF(AND($B1458&lt;&gt;"-",$B1458=$E1458),"Entrée et sortie","-")="Entrée et sortie",'Base de données'!$B1458,"-")</f>
        <v>-</v>
      </c>
      <c r="B1458" s="41" t="str">
        <f t="shared" ca="1" si="91"/>
        <v>-</v>
      </c>
      <c r="C1458" s="41" t="str">
        <f t="shared" ca="1" si="92"/>
        <v>-</v>
      </c>
      <c r="D1458" s="41" t="str">
        <f>IF($F1458="sortie en cours d'année",'Base de données'!$B1458,"-")</f>
        <v>-</v>
      </c>
      <c r="E1458" s="41" t="str">
        <f>IF($H1458="entrée en cours d'année",'Base de données'!$B1458,"-")</f>
        <v>-</v>
      </c>
      <c r="F1458" s="37" t="str">
        <f t="shared" si="89"/>
        <v/>
      </c>
      <c r="G1458" s="37" t="str">
        <f>IF($J1458="mouvement",_xlfn.XLOOKUP('Base de données'!$B1458,$V:$V,$V:$V,0),"")</f>
        <v/>
      </c>
      <c r="H1458" s="37" t="str">
        <f t="shared" si="90"/>
        <v/>
      </c>
      <c r="I1458" s="37" t="str">
        <f>IF($J1458="mouvement",_xlfn.XLOOKUP('Base de données'!$B1458,$K:$K,$K:$K,0),"")</f>
        <v/>
      </c>
      <c r="J1458" s="38" t="str">
        <f>IF(AND(Y1458&lt;&gt;MAX(Y:Y),COUNTIF(K1458:V1458,'Base de données'!$B1458)&gt;0),"mouvement","")</f>
        <v/>
      </c>
      <c r="K1458" s="39" t="str">
        <f>IF(K$1&gt;$AE$1,"-",IFERROR(IF(DATEDIF('Base de données'!$A1458,K$1,"d")&lt;&gt;0,"",'Base de données'!$B1458),""))</f>
        <v/>
      </c>
      <c r="L1458" s="39" t="str">
        <f>IF(L$1&gt;$AE$1,"-",IFERROR(IF(DATEDIF('Base de données'!$A1458,L$1,"d")&lt;&gt;0,"",'Base de données'!$B1458),""))</f>
        <v/>
      </c>
      <c r="M1458" s="39" t="str">
        <f>IF(M$1&gt;$AE$1,"-",IFERROR(IF(DATEDIF('Base de données'!$A1458,M$1,"d")&lt;&gt;0,"",'Base de données'!$B1458),""))</f>
        <v/>
      </c>
      <c r="N1458" s="39" t="str">
        <f>IF(N$1&gt;$AE$1,"-",IFERROR(IF(DATEDIF('Base de données'!$A1458,N$1,"d")&lt;&gt;0,"",'Base de données'!$B1458),""))</f>
        <v/>
      </c>
      <c r="O1458" s="39" t="str">
        <f>IF(O$1&gt;$AE$1,"-",IFERROR(IF(DATEDIF('Base de données'!$A1458,O$1,"d")&lt;&gt;0,"",'Base de données'!$B1458),""))</f>
        <v/>
      </c>
      <c r="P1458" s="39" t="str">
        <f>IF(P$1&gt;$AE$1,"-",IFERROR(IF(DATEDIF('Base de données'!$A1458,P$1,"d")&lt;&gt;0,"",'Base de données'!$B1458),""))</f>
        <v>5CII0</v>
      </c>
      <c r="Q1458" s="39" t="str">
        <f>IF(Q$1&gt;$AE$1,"-",IFERROR(IF(DATEDIF('Base de données'!$A1458,Q$1,"d")&lt;&gt;0,"",'Base de données'!$B1458),""))</f>
        <v/>
      </c>
      <c r="R1458" s="39" t="str">
        <f>IF(R$1&gt;$AE$1,"-",IFERROR(IF(DATEDIF('Base de données'!$A1458,R$1,"d")&lt;&gt;0,"",'Base de données'!$B1458),""))</f>
        <v/>
      </c>
      <c r="S1458" s="39" t="str">
        <f>IF(S$1&gt;$AE$1,"-",IFERROR(IF(DATEDIF('Base de données'!$A1458,S$1,"d")&lt;&gt;0,"",'Base de données'!$B1458),""))</f>
        <v/>
      </c>
      <c r="T1458" s="39" t="str">
        <f>IF(T$1&gt;$AE$1,"-",IFERROR(IF(DATEDIF('Base de données'!$A1458,T$1,"d")&lt;&gt;0,"",'Base de données'!$B1458),""))</f>
        <v/>
      </c>
      <c r="U1458" s="39" t="str">
        <f>IF(U$1&gt;$AE$1,"-",IFERROR(IF(DATEDIF('Base de données'!$A1458,U$1,"d")&lt;&gt;0,"",'Base de données'!$B1458),""))</f>
        <v/>
      </c>
      <c r="V1458" s="39" t="str">
        <f>IF(V$1&gt;$AE$1,"-",IFERROR(IF(DATEDIF('Base de données'!$A1458,V$1,"d")&lt;&gt;0,"",'Base de données'!$B1458),""))</f>
        <v/>
      </c>
      <c r="W1458" s="34"/>
      <c r="X1458" s="30" t="str">
        <f>'Base de données'!$C1458&amp;" "&amp;'Base de données'!$D1458</f>
        <v>Costa Céline</v>
      </c>
      <c r="Y1458" s="31">
        <f>COUNTIF('Base de données'!$B:$B,'Base de données'!$B1458)</f>
        <v>12</v>
      </c>
      <c r="AA1458" s="87" cm="1">
        <f t="array" aca="1" ref="AA1458" ca="1">INDIRECT("'Base de données'!A" &amp; ROW(Y1458))</f>
        <v>45809</v>
      </c>
      <c r="AB1458" s="51" t="str" cm="1">
        <f t="array" aca="1" ref="AB1458" ca="1">INDIRECT("'Base de données'!B" &amp; ROW(Z1458))</f>
        <v>5CII0</v>
      </c>
    </row>
    <row r="1459" spans="1:28" x14ac:dyDescent="0.3">
      <c r="A1459" s="41" t="str">
        <f ca="1">IF(IF(AND($B1459&lt;&gt;"-",$B1459=$E1459),"Entrée et sortie","-")="Entrée et sortie",'Base de données'!$B1459,"-")</f>
        <v>-</v>
      </c>
      <c r="B1459" s="41" t="str">
        <f t="shared" ca="1" si="91"/>
        <v>-</v>
      </c>
      <c r="C1459" s="41" t="str">
        <f t="shared" ca="1" si="92"/>
        <v>-</v>
      </c>
      <c r="D1459" s="41" t="str">
        <f>IF($F1459="sortie en cours d'année",'Base de données'!$B1459,"-")</f>
        <v>-</v>
      </c>
      <c r="E1459" s="41" t="str">
        <f>IF($H1459="entrée en cours d'année",'Base de données'!$B1459,"-")</f>
        <v>-</v>
      </c>
      <c r="F1459" s="37" t="str">
        <f t="shared" si="89"/>
        <v/>
      </c>
      <c r="G1459" s="37" t="str">
        <f>IF($J1459="mouvement",_xlfn.XLOOKUP('Base de données'!$B1459,$V:$V,$V:$V,0),"")</f>
        <v/>
      </c>
      <c r="H1459" s="37" t="str">
        <f t="shared" si="90"/>
        <v/>
      </c>
      <c r="I1459" s="37" t="str">
        <f>IF($J1459="mouvement",_xlfn.XLOOKUP('Base de données'!$B1459,$K:$K,$K:$K,0),"")</f>
        <v/>
      </c>
      <c r="J1459" s="38" t="str">
        <f>IF(AND(Y1459&lt;&gt;MAX(Y:Y),COUNTIF(K1459:V1459,'Base de données'!$B1459)&gt;0),"mouvement","")</f>
        <v/>
      </c>
      <c r="K1459" s="39" t="str">
        <f>IF(K$1&gt;$AE$1,"-",IFERROR(IF(DATEDIF('Base de données'!$A1459,K$1,"d")&lt;&gt;0,"",'Base de données'!$B1459),""))</f>
        <v/>
      </c>
      <c r="L1459" s="39" t="str">
        <f>IF(L$1&gt;$AE$1,"-",IFERROR(IF(DATEDIF('Base de données'!$A1459,L$1,"d")&lt;&gt;0,"",'Base de données'!$B1459),""))</f>
        <v/>
      </c>
      <c r="M1459" s="39" t="str">
        <f>IF(M$1&gt;$AE$1,"-",IFERROR(IF(DATEDIF('Base de données'!$A1459,M$1,"d")&lt;&gt;0,"",'Base de données'!$B1459),""))</f>
        <v/>
      </c>
      <c r="N1459" s="39" t="str">
        <f>IF(N$1&gt;$AE$1,"-",IFERROR(IF(DATEDIF('Base de données'!$A1459,N$1,"d")&lt;&gt;0,"",'Base de données'!$B1459),""))</f>
        <v/>
      </c>
      <c r="O1459" s="39" t="str">
        <f>IF(O$1&gt;$AE$1,"-",IFERROR(IF(DATEDIF('Base de données'!$A1459,O$1,"d")&lt;&gt;0,"",'Base de données'!$B1459),""))</f>
        <v/>
      </c>
      <c r="P1459" s="39" t="str">
        <f>IF(P$1&gt;$AE$1,"-",IFERROR(IF(DATEDIF('Base de données'!$A1459,P$1,"d")&lt;&gt;0,"",'Base de données'!$B1459),""))</f>
        <v>8RHOT</v>
      </c>
      <c r="Q1459" s="39" t="str">
        <f>IF(Q$1&gt;$AE$1,"-",IFERROR(IF(DATEDIF('Base de données'!$A1459,Q$1,"d")&lt;&gt;0,"",'Base de données'!$B1459),""))</f>
        <v/>
      </c>
      <c r="R1459" s="39" t="str">
        <f>IF(R$1&gt;$AE$1,"-",IFERROR(IF(DATEDIF('Base de données'!$A1459,R$1,"d")&lt;&gt;0,"",'Base de données'!$B1459),""))</f>
        <v/>
      </c>
      <c r="S1459" s="39" t="str">
        <f>IF(S$1&gt;$AE$1,"-",IFERROR(IF(DATEDIF('Base de données'!$A1459,S$1,"d")&lt;&gt;0,"",'Base de données'!$B1459),""))</f>
        <v/>
      </c>
      <c r="T1459" s="39" t="str">
        <f>IF(T$1&gt;$AE$1,"-",IFERROR(IF(DATEDIF('Base de données'!$A1459,T$1,"d")&lt;&gt;0,"",'Base de données'!$B1459),""))</f>
        <v/>
      </c>
      <c r="U1459" s="39" t="str">
        <f>IF(U$1&gt;$AE$1,"-",IFERROR(IF(DATEDIF('Base de données'!$A1459,U$1,"d")&lt;&gt;0,"",'Base de données'!$B1459),""))</f>
        <v/>
      </c>
      <c r="V1459" s="39" t="str">
        <f>IF(V$1&gt;$AE$1,"-",IFERROR(IF(DATEDIF('Base de données'!$A1459,V$1,"d")&lt;&gt;0,"",'Base de données'!$B1459),""))</f>
        <v/>
      </c>
      <c r="W1459" s="34"/>
      <c r="X1459" s="30" t="str">
        <f>'Base de données'!$C1459&amp;" "&amp;'Base de données'!$D1459</f>
        <v>Lecoq Nathalie</v>
      </c>
      <c r="Y1459" s="31">
        <f>COUNTIF('Base de données'!$B:$B,'Base de données'!$B1459)</f>
        <v>12</v>
      </c>
      <c r="AA1459" s="87" cm="1">
        <f t="array" aca="1" ref="AA1459" ca="1">INDIRECT("'Base de données'!A" &amp; ROW(Y1459))</f>
        <v>45809</v>
      </c>
      <c r="AB1459" s="51" t="str" cm="1">
        <f t="array" aca="1" ref="AB1459" ca="1">INDIRECT("'Base de données'!B" &amp; ROW(Z1459))</f>
        <v>8RHOT</v>
      </c>
    </row>
    <row r="1460" spans="1:28" x14ac:dyDescent="0.3">
      <c r="A1460" s="41" t="str">
        <f ca="1">IF(IF(AND($B1460&lt;&gt;"-",$B1460=$E1460),"Entrée et sortie","-")="Entrée et sortie",'Base de données'!$B1460,"-")</f>
        <v>-</v>
      </c>
      <c r="B1460" s="41" t="str">
        <f t="shared" ca="1" si="91"/>
        <v>-</v>
      </c>
      <c r="C1460" s="41" t="str">
        <f t="shared" ca="1" si="92"/>
        <v>-</v>
      </c>
      <c r="D1460" s="41" t="str">
        <f>IF($F1460="sortie en cours d'année",'Base de données'!$B1460,"-")</f>
        <v>-</v>
      </c>
      <c r="E1460" s="41" t="str">
        <f>IF($H1460="entrée en cours d'année",'Base de données'!$B1460,"-")</f>
        <v>-</v>
      </c>
      <c r="F1460" s="37" t="str">
        <f t="shared" si="89"/>
        <v/>
      </c>
      <c r="G1460" s="37" t="str">
        <f>IF($J1460="mouvement",_xlfn.XLOOKUP('Base de données'!$B1460,$V:$V,$V:$V,0),"")</f>
        <v/>
      </c>
      <c r="H1460" s="37" t="str">
        <f t="shared" si="90"/>
        <v/>
      </c>
      <c r="I1460" s="37" t="str">
        <f>IF($J1460="mouvement",_xlfn.XLOOKUP('Base de données'!$B1460,$K:$K,$K:$K,0),"")</f>
        <v/>
      </c>
      <c r="J1460" s="38" t="str">
        <f>IF(AND(Y1460&lt;&gt;MAX(Y:Y),COUNTIF(K1460:V1460,'Base de données'!$B1460)&gt;0),"mouvement","")</f>
        <v/>
      </c>
      <c r="K1460" s="39" t="str">
        <f>IF(K$1&gt;$AE$1,"-",IFERROR(IF(DATEDIF('Base de données'!$A1460,K$1,"d")&lt;&gt;0,"",'Base de données'!$B1460),""))</f>
        <v/>
      </c>
      <c r="L1460" s="39" t="str">
        <f>IF(L$1&gt;$AE$1,"-",IFERROR(IF(DATEDIF('Base de données'!$A1460,L$1,"d")&lt;&gt;0,"",'Base de données'!$B1460),""))</f>
        <v/>
      </c>
      <c r="M1460" s="39" t="str">
        <f>IF(M$1&gt;$AE$1,"-",IFERROR(IF(DATEDIF('Base de données'!$A1460,M$1,"d")&lt;&gt;0,"",'Base de données'!$B1460),""))</f>
        <v/>
      </c>
      <c r="N1460" s="39" t="str">
        <f>IF(N$1&gt;$AE$1,"-",IFERROR(IF(DATEDIF('Base de données'!$A1460,N$1,"d")&lt;&gt;0,"",'Base de données'!$B1460),""))</f>
        <v/>
      </c>
      <c r="O1460" s="39" t="str">
        <f>IF(O$1&gt;$AE$1,"-",IFERROR(IF(DATEDIF('Base de données'!$A1460,O$1,"d")&lt;&gt;0,"",'Base de données'!$B1460),""))</f>
        <v/>
      </c>
      <c r="P1460" s="39" t="str">
        <f>IF(P$1&gt;$AE$1,"-",IFERROR(IF(DATEDIF('Base de données'!$A1460,P$1,"d")&lt;&gt;0,"",'Base de données'!$B1460),""))</f>
        <v>9RSMG</v>
      </c>
      <c r="Q1460" s="39" t="str">
        <f>IF(Q$1&gt;$AE$1,"-",IFERROR(IF(DATEDIF('Base de données'!$A1460,Q$1,"d")&lt;&gt;0,"",'Base de données'!$B1460),""))</f>
        <v/>
      </c>
      <c r="R1460" s="39" t="str">
        <f>IF(R$1&gt;$AE$1,"-",IFERROR(IF(DATEDIF('Base de données'!$A1460,R$1,"d")&lt;&gt;0,"",'Base de données'!$B1460),""))</f>
        <v/>
      </c>
      <c r="S1460" s="39" t="str">
        <f>IF(S$1&gt;$AE$1,"-",IFERROR(IF(DATEDIF('Base de données'!$A1460,S$1,"d")&lt;&gt;0,"",'Base de données'!$B1460),""))</f>
        <v/>
      </c>
      <c r="T1460" s="39" t="str">
        <f>IF(T$1&gt;$AE$1,"-",IFERROR(IF(DATEDIF('Base de données'!$A1460,T$1,"d")&lt;&gt;0,"",'Base de données'!$B1460),""))</f>
        <v/>
      </c>
      <c r="U1460" s="39" t="str">
        <f>IF(U$1&gt;$AE$1,"-",IFERROR(IF(DATEDIF('Base de données'!$A1460,U$1,"d")&lt;&gt;0,"",'Base de données'!$B1460),""))</f>
        <v/>
      </c>
      <c r="V1460" s="39" t="str">
        <f>IF(V$1&gt;$AE$1,"-",IFERROR(IF(DATEDIF('Base de données'!$A1460,V$1,"d")&lt;&gt;0,"",'Base de données'!$B1460),""))</f>
        <v/>
      </c>
      <c r="W1460" s="34"/>
      <c r="X1460" s="30" t="str">
        <f>'Base de données'!$C1460&amp;" "&amp;'Base de données'!$D1460</f>
        <v>Roussel Colette</v>
      </c>
      <c r="Y1460" s="31">
        <f>COUNTIF('Base de données'!$B:$B,'Base de données'!$B1460)</f>
        <v>12</v>
      </c>
      <c r="AA1460" s="87" cm="1">
        <f t="array" aca="1" ref="AA1460" ca="1">INDIRECT("'Base de données'!A" &amp; ROW(Y1460))</f>
        <v>45809</v>
      </c>
      <c r="AB1460" s="51" t="str" cm="1">
        <f t="array" aca="1" ref="AB1460" ca="1">INDIRECT("'Base de données'!B" &amp; ROW(Z1460))</f>
        <v>9RSMG</v>
      </c>
    </row>
    <row r="1461" spans="1:28" x14ac:dyDescent="0.3">
      <c r="A1461" s="41" t="str">
        <f ca="1">IF(IF(AND($B1461&lt;&gt;"-",$B1461=$E1461),"Entrée et sortie","-")="Entrée et sortie",'Base de données'!$B1461,"-")</f>
        <v>-</v>
      </c>
      <c r="B1461" s="41" t="str">
        <f t="shared" ca="1" si="91"/>
        <v>-</v>
      </c>
      <c r="C1461" s="41" t="str">
        <f t="shared" ca="1" si="92"/>
        <v>-</v>
      </c>
      <c r="D1461" s="41" t="str">
        <f>IF($F1461="sortie en cours d'année",'Base de données'!$B1461,"-")</f>
        <v>-</v>
      </c>
      <c r="E1461" s="41" t="str">
        <f>IF($H1461="entrée en cours d'année",'Base de données'!$B1461,"-")</f>
        <v>-</v>
      </c>
      <c r="F1461" s="37" t="str">
        <f t="shared" si="89"/>
        <v/>
      </c>
      <c r="G1461" s="37" t="str">
        <f>IF($J1461="mouvement",_xlfn.XLOOKUP('Base de données'!$B1461,$V:$V,$V:$V,0),"")</f>
        <v/>
      </c>
      <c r="H1461" s="37" t="str">
        <f t="shared" si="90"/>
        <v/>
      </c>
      <c r="I1461" s="37" t="str">
        <f>IF($J1461="mouvement",_xlfn.XLOOKUP('Base de données'!$B1461,$K:$K,$K:$K,0),"")</f>
        <v/>
      </c>
      <c r="J1461" s="38" t="str">
        <f>IF(AND(Y1461&lt;&gt;MAX(Y:Y),COUNTIF(K1461:V1461,'Base de données'!$B1461)&gt;0),"mouvement","")</f>
        <v/>
      </c>
      <c r="K1461" s="39" t="str">
        <f>IF(K$1&gt;$AE$1,"-",IFERROR(IF(DATEDIF('Base de données'!$A1461,K$1,"d")&lt;&gt;0,"",'Base de données'!$B1461),""))</f>
        <v/>
      </c>
      <c r="L1461" s="39" t="str">
        <f>IF(L$1&gt;$AE$1,"-",IFERROR(IF(DATEDIF('Base de données'!$A1461,L$1,"d")&lt;&gt;0,"",'Base de données'!$B1461),""))</f>
        <v/>
      </c>
      <c r="M1461" s="39" t="str">
        <f>IF(M$1&gt;$AE$1,"-",IFERROR(IF(DATEDIF('Base de données'!$A1461,M$1,"d")&lt;&gt;0,"",'Base de données'!$B1461),""))</f>
        <v/>
      </c>
      <c r="N1461" s="39" t="str">
        <f>IF(N$1&gt;$AE$1,"-",IFERROR(IF(DATEDIF('Base de données'!$A1461,N$1,"d")&lt;&gt;0,"",'Base de données'!$B1461),""))</f>
        <v/>
      </c>
      <c r="O1461" s="39" t="str">
        <f>IF(O$1&gt;$AE$1,"-",IFERROR(IF(DATEDIF('Base de données'!$A1461,O$1,"d")&lt;&gt;0,"",'Base de données'!$B1461),""))</f>
        <v/>
      </c>
      <c r="P1461" s="39" t="str">
        <f>IF(P$1&gt;$AE$1,"-",IFERROR(IF(DATEDIF('Base de données'!$A1461,P$1,"d")&lt;&gt;0,"",'Base de données'!$B1461),""))</f>
        <v>8HJTZ</v>
      </c>
      <c r="Q1461" s="39" t="str">
        <f>IF(Q$1&gt;$AE$1,"-",IFERROR(IF(DATEDIF('Base de données'!$A1461,Q$1,"d")&lt;&gt;0,"",'Base de données'!$B1461),""))</f>
        <v/>
      </c>
      <c r="R1461" s="39" t="str">
        <f>IF(R$1&gt;$AE$1,"-",IFERROR(IF(DATEDIF('Base de données'!$A1461,R$1,"d")&lt;&gt;0,"",'Base de données'!$B1461),""))</f>
        <v/>
      </c>
      <c r="S1461" s="39" t="str">
        <f>IF(S$1&gt;$AE$1,"-",IFERROR(IF(DATEDIF('Base de données'!$A1461,S$1,"d")&lt;&gt;0,"",'Base de données'!$B1461),""))</f>
        <v/>
      </c>
      <c r="T1461" s="39" t="str">
        <f>IF(T$1&gt;$AE$1,"-",IFERROR(IF(DATEDIF('Base de données'!$A1461,T$1,"d")&lt;&gt;0,"",'Base de données'!$B1461),""))</f>
        <v/>
      </c>
      <c r="U1461" s="39" t="str">
        <f>IF(U$1&gt;$AE$1,"-",IFERROR(IF(DATEDIF('Base de données'!$A1461,U$1,"d")&lt;&gt;0,"",'Base de données'!$B1461),""))</f>
        <v/>
      </c>
      <c r="V1461" s="39" t="str">
        <f>IF(V$1&gt;$AE$1,"-",IFERROR(IF(DATEDIF('Base de données'!$A1461,V$1,"d")&lt;&gt;0,"",'Base de données'!$B1461),""))</f>
        <v/>
      </c>
      <c r="W1461" s="34"/>
      <c r="X1461" s="30" t="str">
        <f>'Base de données'!$C1461&amp;" "&amp;'Base de données'!$D1461</f>
        <v>Guilbert Alix</v>
      </c>
      <c r="Y1461" s="31">
        <f>COUNTIF('Base de données'!$B:$B,'Base de données'!$B1461)</f>
        <v>12</v>
      </c>
      <c r="AA1461" s="87" cm="1">
        <f t="array" aca="1" ref="AA1461" ca="1">INDIRECT("'Base de données'!A" &amp; ROW(Y1461))</f>
        <v>45809</v>
      </c>
      <c r="AB1461" s="51" t="str" cm="1">
        <f t="array" aca="1" ref="AB1461" ca="1">INDIRECT("'Base de données'!B" &amp; ROW(Z1461))</f>
        <v>8HJTZ</v>
      </c>
    </row>
    <row r="1462" spans="1:28" x14ac:dyDescent="0.3">
      <c r="A1462" s="41" t="str">
        <f ca="1">IF(IF(AND($B1462&lt;&gt;"-",$B1462=$E1462),"Entrée et sortie","-")="Entrée et sortie",'Base de données'!$B1462,"-")</f>
        <v>-</v>
      </c>
      <c r="B1462" s="41" t="str">
        <f t="shared" ca="1" si="91"/>
        <v>-</v>
      </c>
      <c r="C1462" s="41" t="str">
        <f t="shared" ca="1" si="92"/>
        <v>-</v>
      </c>
      <c r="D1462" s="41" t="str">
        <f>IF($F1462="sortie en cours d'année",'Base de données'!$B1462,"-")</f>
        <v>-</v>
      </c>
      <c r="E1462" s="41" t="str">
        <f>IF($H1462="entrée en cours d'année",'Base de données'!$B1462,"-")</f>
        <v>-</v>
      </c>
      <c r="F1462" s="37" t="str">
        <f t="shared" si="89"/>
        <v/>
      </c>
      <c r="G1462" s="37" t="str">
        <f>IF($J1462="mouvement",_xlfn.XLOOKUP('Base de données'!$B1462,$V:$V,$V:$V,0),"")</f>
        <v/>
      </c>
      <c r="H1462" s="37" t="str">
        <f t="shared" si="90"/>
        <v/>
      </c>
      <c r="I1462" s="37" t="str">
        <f>IF($J1462="mouvement",_xlfn.XLOOKUP('Base de données'!$B1462,$K:$K,$K:$K,0),"")</f>
        <v/>
      </c>
      <c r="J1462" s="38" t="str">
        <f>IF(AND(Y1462&lt;&gt;MAX(Y:Y),COUNTIF(K1462:V1462,'Base de données'!$B1462)&gt;0),"mouvement","")</f>
        <v/>
      </c>
      <c r="K1462" s="39" t="str">
        <f>IF(K$1&gt;$AE$1,"-",IFERROR(IF(DATEDIF('Base de données'!$A1462,K$1,"d")&lt;&gt;0,"",'Base de données'!$B1462),""))</f>
        <v/>
      </c>
      <c r="L1462" s="39" t="str">
        <f>IF(L$1&gt;$AE$1,"-",IFERROR(IF(DATEDIF('Base de données'!$A1462,L$1,"d")&lt;&gt;0,"",'Base de données'!$B1462),""))</f>
        <v/>
      </c>
      <c r="M1462" s="39" t="str">
        <f>IF(M$1&gt;$AE$1,"-",IFERROR(IF(DATEDIF('Base de données'!$A1462,M$1,"d")&lt;&gt;0,"",'Base de données'!$B1462),""))</f>
        <v/>
      </c>
      <c r="N1462" s="39" t="str">
        <f>IF(N$1&gt;$AE$1,"-",IFERROR(IF(DATEDIF('Base de données'!$A1462,N$1,"d")&lt;&gt;0,"",'Base de données'!$B1462),""))</f>
        <v/>
      </c>
      <c r="O1462" s="39" t="str">
        <f>IF(O$1&gt;$AE$1,"-",IFERROR(IF(DATEDIF('Base de données'!$A1462,O$1,"d")&lt;&gt;0,"",'Base de données'!$B1462),""))</f>
        <v/>
      </c>
      <c r="P1462" s="39" t="str">
        <f>IF(P$1&gt;$AE$1,"-",IFERROR(IF(DATEDIF('Base de données'!$A1462,P$1,"d")&lt;&gt;0,"",'Base de données'!$B1462),""))</f>
        <v>GEMIG</v>
      </c>
      <c r="Q1462" s="39" t="str">
        <f>IF(Q$1&gt;$AE$1,"-",IFERROR(IF(DATEDIF('Base de données'!$A1462,Q$1,"d")&lt;&gt;0,"",'Base de données'!$B1462),""))</f>
        <v/>
      </c>
      <c r="R1462" s="39" t="str">
        <f>IF(R$1&gt;$AE$1,"-",IFERROR(IF(DATEDIF('Base de données'!$A1462,R$1,"d")&lt;&gt;0,"",'Base de données'!$B1462),""))</f>
        <v/>
      </c>
      <c r="S1462" s="39" t="str">
        <f>IF(S$1&gt;$AE$1,"-",IFERROR(IF(DATEDIF('Base de données'!$A1462,S$1,"d")&lt;&gt;0,"",'Base de données'!$B1462),""))</f>
        <v/>
      </c>
      <c r="T1462" s="39" t="str">
        <f>IF(T$1&gt;$AE$1,"-",IFERROR(IF(DATEDIF('Base de données'!$A1462,T$1,"d")&lt;&gt;0,"",'Base de données'!$B1462),""))</f>
        <v/>
      </c>
      <c r="U1462" s="39" t="str">
        <f>IF(U$1&gt;$AE$1,"-",IFERROR(IF(DATEDIF('Base de données'!$A1462,U$1,"d")&lt;&gt;0,"",'Base de données'!$B1462),""))</f>
        <v/>
      </c>
      <c r="V1462" s="39" t="str">
        <f>IF(V$1&gt;$AE$1,"-",IFERROR(IF(DATEDIF('Base de données'!$A1462,V$1,"d")&lt;&gt;0,"",'Base de données'!$B1462),""))</f>
        <v/>
      </c>
      <c r="W1462" s="34"/>
      <c r="X1462" s="30" t="str">
        <f>'Base de données'!$C1462&amp;" "&amp;'Base de données'!$D1462</f>
        <v>Boucher Julie</v>
      </c>
      <c r="Y1462" s="31">
        <f>COUNTIF('Base de données'!$B:$B,'Base de données'!$B1462)</f>
        <v>12</v>
      </c>
      <c r="AA1462" s="87" cm="1">
        <f t="array" aca="1" ref="AA1462" ca="1">INDIRECT("'Base de données'!A" &amp; ROW(Y1462))</f>
        <v>45809</v>
      </c>
      <c r="AB1462" s="51" t="str" cm="1">
        <f t="array" aca="1" ref="AB1462" ca="1">INDIRECT("'Base de données'!B" &amp; ROW(Z1462))</f>
        <v>GEMIG</v>
      </c>
    </row>
    <row r="1463" spans="1:28" x14ac:dyDescent="0.3">
      <c r="A1463" s="41" t="str">
        <f ca="1">IF(IF(AND($B1463&lt;&gt;"-",$B1463=$E1463),"Entrée et sortie","-")="Entrée et sortie",'Base de données'!$B1463,"-")</f>
        <v>-</v>
      </c>
      <c r="B1463" s="41" t="str">
        <f t="shared" ca="1" si="91"/>
        <v>-</v>
      </c>
      <c r="C1463" s="41" t="str">
        <f t="shared" ca="1" si="92"/>
        <v>-</v>
      </c>
      <c r="D1463" s="41" t="str">
        <f>IF($F1463="sortie en cours d'année",'Base de données'!$B1463,"-")</f>
        <v>-</v>
      </c>
      <c r="E1463" s="41" t="str">
        <f>IF($H1463="entrée en cours d'année",'Base de données'!$B1463,"-")</f>
        <v>-</v>
      </c>
      <c r="F1463" s="37" t="str">
        <f t="shared" si="89"/>
        <v/>
      </c>
      <c r="G1463" s="37" t="str">
        <f>IF($J1463="mouvement",_xlfn.XLOOKUP('Base de données'!$B1463,$V:$V,$V:$V,0),"")</f>
        <v/>
      </c>
      <c r="H1463" s="37" t="str">
        <f t="shared" si="90"/>
        <v/>
      </c>
      <c r="I1463" s="37" t="str">
        <f>IF($J1463="mouvement",_xlfn.XLOOKUP('Base de données'!$B1463,$K:$K,$K:$K,0),"")</f>
        <v/>
      </c>
      <c r="J1463" s="38" t="str">
        <f>IF(AND(Y1463&lt;&gt;MAX(Y:Y),COUNTIF(K1463:V1463,'Base de données'!$B1463)&gt;0),"mouvement","")</f>
        <v/>
      </c>
      <c r="K1463" s="39" t="str">
        <f>IF(K$1&gt;$AE$1,"-",IFERROR(IF(DATEDIF('Base de données'!$A1463,K$1,"d")&lt;&gt;0,"",'Base de données'!$B1463),""))</f>
        <v/>
      </c>
      <c r="L1463" s="39" t="str">
        <f>IF(L$1&gt;$AE$1,"-",IFERROR(IF(DATEDIF('Base de données'!$A1463,L$1,"d")&lt;&gt;0,"",'Base de données'!$B1463),""))</f>
        <v/>
      </c>
      <c r="M1463" s="39" t="str">
        <f>IF(M$1&gt;$AE$1,"-",IFERROR(IF(DATEDIF('Base de données'!$A1463,M$1,"d")&lt;&gt;0,"",'Base de données'!$B1463),""))</f>
        <v/>
      </c>
      <c r="N1463" s="39" t="str">
        <f>IF(N$1&gt;$AE$1,"-",IFERROR(IF(DATEDIF('Base de données'!$A1463,N$1,"d")&lt;&gt;0,"",'Base de données'!$B1463),""))</f>
        <v/>
      </c>
      <c r="O1463" s="39" t="str">
        <f>IF(O$1&gt;$AE$1,"-",IFERROR(IF(DATEDIF('Base de données'!$A1463,O$1,"d")&lt;&gt;0,"",'Base de données'!$B1463),""))</f>
        <v/>
      </c>
      <c r="P1463" s="39" t="str">
        <f>IF(P$1&gt;$AE$1,"-",IFERROR(IF(DATEDIF('Base de données'!$A1463,P$1,"d")&lt;&gt;0,"",'Base de données'!$B1463),""))</f>
        <v>A2GS8</v>
      </c>
      <c r="Q1463" s="39" t="str">
        <f>IF(Q$1&gt;$AE$1,"-",IFERROR(IF(DATEDIF('Base de données'!$A1463,Q$1,"d")&lt;&gt;0,"",'Base de données'!$B1463),""))</f>
        <v/>
      </c>
      <c r="R1463" s="39" t="str">
        <f>IF(R$1&gt;$AE$1,"-",IFERROR(IF(DATEDIF('Base de données'!$A1463,R$1,"d")&lt;&gt;0,"",'Base de données'!$B1463),""))</f>
        <v/>
      </c>
      <c r="S1463" s="39" t="str">
        <f>IF(S$1&gt;$AE$1,"-",IFERROR(IF(DATEDIF('Base de données'!$A1463,S$1,"d")&lt;&gt;0,"",'Base de données'!$B1463),""))</f>
        <v/>
      </c>
      <c r="T1463" s="39" t="str">
        <f>IF(T$1&gt;$AE$1,"-",IFERROR(IF(DATEDIF('Base de données'!$A1463,T$1,"d")&lt;&gt;0,"",'Base de données'!$B1463),""))</f>
        <v/>
      </c>
      <c r="U1463" s="39" t="str">
        <f>IF(U$1&gt;$AE$1,"-",IFERROR(IF(DATEDIF('Base de données'!$A1463,U$1,"d")&lt;&gt;0,"",'Base de données'!$B1463),""))</f>
        <v/>
      </c>
      <c r="V1463" s="39" t="str">
        <f>IF(V$1&gt;$AE$1,"-",IFERROR(IF(DATEDIF('Base de données'!$A1463,V$1,"d")&lt;&gt;0,"",'Base de données'!$B1463),""))</f>
        <v/>
      </c>
      <c r="W1463" s="34"/>
      <c r="X1463" s="30" t="str">
        <f>'Base de données'!$C1463&amp;" "&amp;'Base de données'!$D1463</f>
        <v>Gomes Anastasie</v>
      </c>
      <c r="Y1463" s="31">
        <f>COUNTIF('Base de données'!$B:$B,'Base de données'!$B1463)</f>
        <v>12</v>
      </c>
      <c r="AA1463" s="87" cm="1">
        <f t="array" aca="1" ref="AA1463" ca="1">INDIRECT("'Base de données'!A" &amp; ROW(Y1463))</f>
        <v>45809</v>
      </c>
      <c r="AB1463" s="51" t="str" cm="1">
        <f t="array" aca="1" ref="AB1463" ca="1">INDIRECT("'Base de données'!B" &amp; ROW(Z1463))</f>
        <v>A2GS8</v>
      </c>
    </row>
    <row r="1464" spans="1:28" x14ac:dyDescent="0.3">
      <c r="A1464" s="41" t="str">
        <f ca="1">IF(IF(AND($B1464&lt;&gt;"-",$B1464=$E1464),"Entrée et sortie","-")="Entrée et sortie",'Base de données'!$B1464,"-")</f>
        <v>-</v>
      </c>
      <c r="B1464" s="41" t="str">
        <f t="shared" ca="1" si="91"/>
        <v>-</v>
      </c>
      <c r="C1464" s="41" t="str">
        <f t="shared" ca="1" si="92"/>
        <v>-</v>
      </c>
      <c r="D1464" s="41" t="str">
        <f>IF($F1464="sortie en cours d'année",'Base de données'!$B1464,"-")</f>
        <v>-</v>
      </c>
      <c r="E1464" s="41" t="str">
        <f>IF($H1464="entrée en cours d'année",'Base de données'!$B1464,"-")</f>
        <v>-</v>
      </c>
      <c r="F1464" s="37" t="str">
        <f t="shared" si="89"/>
        <v/>
      </c>
      <c r="G1464" s="37" t="str">
        <f>IF($J1464="mouvement",_xlfn.XLOOKUP('Base de données'!$B1464,$V:$V,$V:$V,0),"")</f>
        <v/>
      </c>
      <c r="H1464" s="37" t="str">
        <f t="shared" si="90"/>
        <v/>
      </c>
      <c r="I1464" s="37" t="str">
        <f>IF($J1464="mouvement",_xlfn.XLOOKUP('Base de données'!$B1464,$K:$K,$K:$K,0),"")</f>
        <v/>
      </c>
      <c r="J1464" s="38" t="str">
        <f>IF(AND(Y1464&lt;&gt;MAX(Y:Y),COUNTIF(K1464:V1464,'Base de données'!$B1464)&gt;0),"mouvement","")</f>
        <v/>
      </c>
      <c r="K1464" s="39" t="str">
        <f>IF(K$1&gt;$AE$1,"-",IFERROR(IF(DATEDIF('Base de données'!$A1464,K$1,"d")&lt;&gt;0,"",'Base de données'!$B1464),""))</f>
        <v/>
      </c>
      <c r="L1464" s="39" t="str">
        <f>IF(L$1&gt;$AE$1,"-",IFERROR(IF(DATEDIF('Base de données'!$A1464,L$1,"d")&lt;&gt;0,"",'Base de données'!$B1464),""))</f>
        <v/>
      </c>
      <c r="M1464" s="39" t="str">
        <f>IF(M$1&gt;$AE$1,"-",IFERROR(IF(DATEDIF('Base de données'!$A1464,M$1,"d")&lt;&gt;0,"",'Base de données'!$B1464),""))</f>
        <v/>
      </c>
      <c r="N1464" s="39" t="str">
        <f>IF(N$1&gt;$AE$1,"-",IFERROR(IF(DATEDIF('Base de données'!$A1464,N$1,"d")&lt;&gt;0,"",'Base de données'!$B1464),""))</f>
        <v/>
      </c>
      <c r="O1464" s="39" t="str">
        <f>IF(O$1&gt;$AE$1,"-",IFERROR(IF(DATEDIF('Base de données'!$A1464,O$1,"d")&lt;&gt;0,"",'Base de données'!$B1464),""))</f>
        <v/>
      </c>
      <c r="P1464" s="39" t="str">
        <f>IF(P$1&gt;$AE$1,"-",IFERROR(IF(DATEDIF('Base de données'!$A1464,P$1,"d")&lt;&gt;0,"",'Base de données'!$B1464),""))</f>
        <v>C52IR</v>
      </c>
      <c r="Q1464" s="39" t="str">
        <f>IF(Q$1&gt;$AE$1,"-",IFERROR(IF(DATEDIF('Base de données'!$A1464,Q$1,"d")&lt;&gt;0,"",'Base de données'!$B1464),""))</f>
        <v/>
      </c>
      <c r="R1464" s="39" t="str">
        <f>IF(R$1&gt;$AE$1,"-",IFERROR(IF(DATEDIF('Base de données'!$A1464,R$1,"d")&lt;&gt;0,"",'Base de données'!$B1464),""))</f>
        <v/>
      </c>
      <c r="S1464" s="39" t="str">
        <f>IF(S$1&gt;$AE$1,"-",IFERROR(IF(DATEDIF('Base de données'!$A1464,S$1,"d")&lt;&gt;0,"",'Base de données'!$B1464),""))</f>
        <v/>
      </c>
      <c r="T1464" s="39" t="str">
        <f>IF(T$1&gt;$AE$1,"-",IFERROR(IF(DATEDIF('Base de données'!$A1464,T$1,"d")&lt;&gt;0,"",'Base de données'!$B1464),""))</f>
        <v/>
      </c>
      <c r="U1464" s="39" t="str">
        <f>IF(U$1&gt;$AE$1,"-",IFERROR(IF(DATEDIF('Base de données'!$A1464,U$1,"d")&lt;&gt;0,"",'Base de données'!$B1464),""))</f>
        <v/>
      </c>
      <c r="V1464" s="39" t="str">
        <f>IF(V$1&gt;$AE$1,"-",IFERROR(IF(DATEDIF('Base de données'!$A1464,V$1,"d")&lt;&gt;0,"",'Base de données'!$B1464),""))</f>
        <v/>
      </c>
      <c r="W1464" s="34"/>
      <c r="X1464" s="30" t="str">
        <f>'Base de données'!$C1464&amp;" "&amp;'Base de données'!$D1464</f>
        <v>Durand Victor</v>
      </c>
      <c r="Y1464" s="31">
        <f>COUNTIF('Base de données'!$B:$B,'Base de données'!$B1464)</f>
        <v>12</v>
      </c>
      <c r="AA1464" s="87" cm="1">
        <f t="array" aca="1" ref="AA1464" ca="1">INDIRECT("'Base de données'!A" &amp; ROW(Y1464))</f>
        <v>45809</v>
      </c>
      <c r="AB1464" s="51" t="str" cm="1">
        <f t="array" aca="1" ref="AB1464" ca="1">INDIRECT("'Base de données'!B" &amp; ROW(Z1464))</f>
        <v>C52IR</v>
      </c>
    </row>
    <row r="1465" spans="1:28" x14ac:dyDescent="0.3">
      <c r="A1465" s="41" t="str">
        <f ca="1">IF(IF(AND($B1465&lt;&gt;"-",$B1465=$E1465),"Entrée et sortie","-")="Entrée et sortie",'Base de données'!$B1465,"-")</f>
        <v>-</v>
      </c>
      <c r="B1465" s="41" t="str">
        <f t="shared" ca="1" si="91"/>
        <v>-</v>
      </c>
      <c r="C1465" s="41" t="str">
        <f t="shared" ca="1" si="92"/>
        <v>-</v>
      </c>
      <c r="D1465" s="41" t="str">
        <f>IF($F1465="sortie en cours d'année",'Base de données'!$B1465,"-")</f>
        <v>-</v>
      </c>
      <c r="E1465" s="41" t="str">
        <f>IF($H1465="entrée en cours d'année",'Base de données'!$B1465,"-")</f>
        <v>-</v>
      </c>
      <c r="F1465" s="37" t="str">
        <f t="shared" si="89"/>
        <v/>
      </c>
      <c r="G1465" s="37" t="str">
        <f>IF($J1465="mouvement",_xlfn.XLOOKUP('Base de données'!$B1465,$V:$V,$V:$V,0),"")</f>
        <v/>
      </c>
      <c r="H1465" s="37" t="str">
        <f t="shared" si="90"/>
        <v/>
      </c>
      <c r="I1465" s="37" t="str">
        <f>IF($J1465="mouvement",_xlfn.XLOOKUP('Base de données'!$B1465,$K:$K,$K:$K,0),"")</f>
        <v/>
      </c>
      <c r="J1465" s="38" t="str">
        <f>IF(AND(Y1465&lt;&gt;MAX(Y:Y),COUNTIF(K1465:V1465,'Base de données'!$B1465)&gt;0),"mouvement","")</f>
        <v/>
      </c>
      <c r="K1465" s="39" t="str">
        <f>IF(K$1&gt;$AE$1,"-",IFERROR(IF(DATEDIF('Base de données'!$A1465,K$1,"d")&lt;&gt;0,"",'Base de données'!$B1465),""))</f>
        <v/>
      </c>
      <c r="L1465" s="39" t="str">
        <f>IF(L$1&gt;$AE$1,"-",IFERROR(IF(DATEDIF('Base de données'!$A1465,L$1,"d")&lt;&gt;0,"",'Base de données'!$B1465),""))</f>
        <v/>
      </c>
      <c r="M1465" s="39" t="str">
        <f>IF(M$1&gt;$AE$1,"-",IFERROR(IF(DATEDIF('Base de données'!$A1465,M$1,"d")&lt;&gt;0,"",'Base de données'!$B1465),""))</f>
        <v/>
      </c>
      <c r="N1465" s="39" t="str">
        <f>IF(N$1&gt;$AE$1,"-",IFERROR(IF(DATEDIF('Base de données'!$A1465,N$1,"d")&lt;&gt;0,"",'Base de données'!$B1465),""))</f>
        <v/>
      </c>
      <c r="O1465" s="39" t="str">
        <f>IF(O$1&gt;$AE$1,"-",IFERROR(IF(DATEDIF('Base de données'!$A1465,O$1,"d")&lt;&gt;0,"",'Base de données'!$B1465),""))</f>
        <v/>
      </c>
      <c r="P1465" s="39" t="str">
        <f>IF(P$1&gt;$AE$1,"-",IFERROR(IF(DATEDIF('Base de données'!$A1465,P$1,"d")&lt;&gt;0,"",'Base de données'!$B1465),""))</f>
        <v>5014G</v>
      </c>
      <c r="Q1465" s="39" t="str">
        <f>IF(Q$1&gt;$AE$1,"-",IFERROR(IF(DATEDIF('Base de données'!$A1465,Q$1,"d")&lt;&gt;0,"",'Base de données'!$B1465),""))</f>
        <v/>
      </c>
      <c r="R1465" s="39" t="str">
        <f>IF(R$1&gt;$AE$1,"-",IFERROR(IF(DATEDIF('Base de données'!$A1465,R$1,"d")&lt;&gt;0,"",'Base de données'!$B1465),""))</f>
        <v/>
      </c>
      <c r="S1465" s="39" t="str">
        <f>IF(S$1&gt;$AE$1,"-",IFERROR(IF(DATEDIF('Base de données'!$A1465,S$1,"d")&lt;&gt;0,"",'Base de données'!$B1465),""))</f>
        <v/>
      </c>
      <c r="T1465" s="39" t="str">
        <f>IF(T$1&gt;$AE$1,"-",IFERROR(IF(DATEDIF('Base de données'!$A1465,T$1,"d")&lt;&gt;0,"",'Base de données'!$B1465),""))</f>
        <v/>
      </c>
      <c r="U1465" s="39" t="str">
        <f>IF(U$1&gt;$AE$1,"-",IFERROR(IF(DATEDIF('Base de données'!$A1465,U$1,"d")&lt;&gt;0,"",'Base de données'!$B1465),""))</f>
        <v/>
      </c>
      <c r="V1465" s="39" t="str">
        <f>IF(V$1&gt;$AE$1,"-",IFERROR(IF(DATEDIF('Base de données'!$A1465,V$1,"d")&lt;&gt;0,"",'Base de données'!$B1465),""))</f>
        <v/>
      </c>
      <c r="W1465" s="34"/>
      <c r="X1465" s="30" t="str">
        <f>'Base de données'!$C1465&amp;" "&amp;'Base de données'!$D1465</f>
        <v>Leroy Arnaude</v>
      </c>
      <c r="Y1465" s="31">
        <f>COUNTIF('Base de données'!$B:$B,'Base de données'!$B1465)</f>
        <v>12</v>
      </c>
      <c r="AA1465" s="87" cm="1">
        <f t="array" aca="1" ref="AA1465" ca="1">INDIRECT("'Base de données'!A" &amp; ROW(Y1465))</f>
        <v>45809</v>
      </c>
      <c r="AB1465" s="51" t="str" cm="1">
        <f t="array" aca="1" ref="AB1465" ca="1">INDIRECT("'Base de données'!B" &amp; ROW(Z1465))</f>
        <v>5014G</v>
      </c>
    </row>
    <row r="1466" spans="1:28" x14ac:dyDescent="0.3">
      <c r="A1466" s="41" t="str">
        <f ca="1">IF(IF(AND($B1466&lt;&gt;"-",$B1466=$E1466),"Entrée et sortie","-")="Entrée et sortie",'Base de données'!$B1466,"-")</f>
        <v>-</v>
      </c>
      <c r="B1466" s="41" t="str">
        <f t="shared" ca="1" si="91"/>
        <v>IXQH2</v>
      </c>
      <c r="C1466" s="41" t="str">
        <f t="shared" ca="1" si="92"/>
        <v>IXQH2</v>
      </c>
      <c r="D1466" s="41" t="str">
        <f>IF($F1466="sortie en cours d'année",'Base de données'!$B1466,"-")</f>
        <v>IXQH2</v>
      </c>
      <c r="E1466" s="41" t="str">
        <f>IF($H1466="entrée en cours d'année",'Base de données'!$B1466,"-")</f>
        <v>-</v>
      </c>
      <c r="F1466" s="37" t="str">
        <f t="shared" si="89"/>
        <v>sortie en cours d'année</v>
      </c>
      <c r="G1466" s="37">
        <f>IF($J1466="mouvement",_xlfn.XLOOKUP('Base de données'!$B1466,$V:$V,$V:$V,0),"")</f>
        <v>0</v>
      </c>
      <c r="H1466" s="37" t="str">
        <f t="shared" si="90"/>
        <v/>
      </c>
      <c r="I1466" s="37" t="str">
        <f>IF($J1466="mouvement",_xlfn.XLOOKUP('Base de données'!$B1466,$K:$K,$K:$K,0),"")</f>
        <v>IXQH2</v>
      </c>
      <c r="J1466" s="38" t="str">
        <f>IF(AND(Y1466&lt;&gt;MAX(Y:Y),COUNTIF(K1466:V1466,'Base de données'!$B1466)&gt;0),"mouvement","")</f>
        <v>mouvement</v>
      </c>
      <c r="K1466" s="39" t="str">
        <f>IF(K$1&gt;$AE$1,"-",IFERROR(IF(DATEDIF('Base de données'!$A1466,K$1,"d")&lt;&gt;0,"",'Base de données'!$B1466),""))</f>
        <v/>
      </c>
      <c r="L1466" s="39" t="str">
        <f>IF(L$1&gt;$AE$1,"-",IFERROR(IF(DATEDIF('Base de données'!$A1466,L$1,"d")&lt;&gt;0,"",'Base de données'!$B1466),""))</f>
        <v/>
      </c>
      <c r="M1466" s="39" t="str">
        <f>IF(M$1&gt;$AE$1,"-",IFERROR(IF(DATEDIF('Base de données'!$A1466,M$1,"d")&lt;&gt;0,"",'Base de données'!$B1466),""))</f>
        <v/>
      </c>
      <c r="N1466" s="39" t="str">
        <f>IF(N$1&gt;$AE$1,"-",IFERROR(IF(DATEDIF('Base de données'!$A1466,N$1,"d")&lt;&gt;0,"",'Base de données'!$B1466),""))</f>
        <v/>
      </c>
      <c r="O1466" s="39" t="str">
        <f>IF(O$1&gt;$AE$1,"-",IFERROR(IF(DATEDIF('Base de données'!$A1466,O$1,"d")&lt;&gt;0,"",'Base de données'!$B1466),""))</f>
        <v/>
      </c>
      <c r="P1466" s="39" t="str">
        <f>IF(P$1&gt;$AE$1,"-",IFERROR(IF(DATEDIF('Base de données'!$A1466,P$1,"d")&lt;&gt;0,"",'Base de données'!$B1466),""))</f>
        <v>IXQH2</v>
      </c>
      <c r="Q1466" s="39" t="str">
        <f>IF(Q$1&gt;$AE$1,"-",IFERROR(IF(DATEDIF('Base de données'!$A1466,Q$1,"d")&lt;&gt;0,"",'Base de données'!$B1466),""))</f>
        <v/>
      </c>
      <c r="R1466" s="39" t="str">
        <f>IF(R$1&gt;$AE$1,"-",IFERROR(IF(DATEDIF('Base de données'!$A1466,R$1,"d")&lt;&gt;0,"",'Base de données'!$B1466),""))</f>
        <v/>
      </c>
      <c r="S1466" s="39" t="str">
        <f>IF(S$1&gt;$AE$1,"-",IFERROR(IF(DATEDIF('Base de données'!$A1466,S$1,"d")&lt;&gt;0,"",'Base de données'!$B1466),""))</f>
        <v/>
      </c>
      <c r="T1466" s="39" t="str">
        <f>IF(T$1&gt;$AE$1,"-",IFERROR(IF(DATEDIF('Base de données'!$A1466,T$1,"d")&lt;&gt;0,"",'Base de données'!$B1466),""))</f>
        <v/>
      </c>
      <c r="U1466" s="39" t="str">
        <f>IF(U$1&gt;$AE$1,"-",IFERROR(IF(DATEDIF('Base de données'!$A1466,U$1,"d")&lt;&gt;0,"",'Base de données'!$B1466),""))</f>
        <v/>
      </c>
      <c r="V1466" s="39" t="str">
        <f>IF(V$1&gt;$AE$1,"-",IFERROR(IF(DATEDIF('Base de données'!$A1466,V$1,"d")&lt;&gt;0,"",'Base de données'!$B1466),""))</f>
        <v/>
      </c>
      <c r="W1466" s="34"/>
      <c r="X1466" s="30" t="str">
        <f>'Base de données'!$C1466&amp;" "&amp;'Base de données'!$D1466</f>
        <v>Dias Xavier</v>
      </c>
      <c r="Y1466" s="31">
        <f>COUNTIF('Base de données'!$B:$B,'Base de données'!$B1466)</f>
        <v>6</v>
      </c>
      <c r="AA1466" s="87" cm="1">
        <f t="array" aca="1" ref="AA1466" ca="1">INDIRECT("'Base de données'!A" &amp; ROW(Y1466))</f>
        <v>45809</v>
      </c>
      <c r="AB1466" s="51" t="str" cm="1">
        <f t="array" aca="1" ref="AB1466" ca="1">INDIRECT("'Base de données'!B" &amp; ROW(Z1466))</f>
        <v>IXQH2</v>
      </c>
    </row>
    <row r="1467" spans="1:28" x14ac:dyDescent="0.3">
      <c r="A1467" s="41" t="str">
        <f ca="1">IF(IF(AND($B1467&lt;&gt;"-",$B1467=$E1467),"Entrée et sortie","-")="Entrée et sortie",'Base de données'!$B1467,"-")</f>
        <v>-</v>
      </c>
      <c r="B1467" s="41" t="str">
        <f t="shared" ca="1" si="91"/>
        <v>-</v>
      </c>
      <c r="C1467" s="41" t="str">
        <f t="shared" ca="1" si="92"/>
        <v>-</v>
      </c>
      <c r="D1467" s="41" t="str">
        <f>IF($F1467="sortie en cours d'année",'Base de données'!$B1467,"-")</f>
        <v>-</v>
      </c>
      <c r="E1467" s="41" t="str">
        <f>IF($H1467="entrée en cours d'année",'Base de données'!$B1467,"-")</f>
        <v>-</v>
      </c>
      <c r="F1467" s="37" t="str">
        <f t="shared" si="89"/>
        <v/>
      </c>
      <c r="G1467" s="37" t="str">
        <f>IF($J1467="mouvement",_xlfn.XLOOKUP('Base de données'!$B1467,$V:$V,$V:$V,0),"")</f>
        <v/>
      </c>
      <c r="H1467" s="37" t="str">
        <f t="shared" si="90"/>
        <v/>
      </c>
      <c r="I1467" s="37" t="str">
        <f>IF($J1467="mouvement",_xlfn.XLOOKUP('Base de données'!$B1467,$K:$K,$K:$K,0),"")</f>
        <v/>
      </c>
      <c r="J1467" s="38" t="str">
        <f>IF(AND(Y1467&lt;&gt;MAX(Y:Y),COUNTIF(K1467:V1467,'Base de données'!$B1467)&gt;0),"mouvement","")</f>
        <v/>
      </c>
      <c r="K1467" s="39" t="str">
        <f>IF(K$1&gt;$AE$1,"-",IFERROR(IF(DATEDIF('Base de données'!$A1467,K$1,"d")&lt;&gt;0,"",'Base de données'!$B1467),""))</f>
        <v/>
      </c>
      <c r="L1467" s="39" t="str">
        <f>IF(L$1&gt;$AE$1,"-",IFERROR(IF(DATEDIF('Base de données'!$A1467,L$1,"d")&lt;&gt;0,"",'Base de données'!$B1467),""))</f>
        <v/>
      </c>
      <c r="M1467" s="39" t="str">
        <f>IF(M$1&gt;$AE$1,"-",IFERROR(IF(DATEDIF('Base de données'!$A1467,M$1,"d")&lt;&gt;0,"",'Base de données'!$B1467),""))</f>
        <v/>
      </c>
      <c r="N1467" s="39" t="str">
        <f>IF(N$1&gt;$AE$1,"-",IFERROR(IF(DATEDIF('Base de données'!$A1467,N$1,"d")&lt;&gt;0,"",'Base de données'!$B1467),""))</f>
        <v/>
      </c>
      <c r="O1467" s="39" t="str">
        <f>IF(O$1&gt;$AE$1,"-",IFERROR(IF(DATEDIF('Base de données'!$A1467,O$1,"d")&lt;&gt;0,"",'Base de données'!$B1467),""))</f>
        <v/>
      </c>
      <c r="P1467" s="39" t="str">
        <f>IF(P$1&gt;$AE$1,"-",IFERROR(IF(DATEDIF('Base de données'!$A1467,P$1,"d")&lt;&gt;0,"",'Base de données'!$B1467),""))</f>
        <v>4G8KE</v>
      </c>
      <c r="Q1467" s="39" t="str">
        <f>IF(Q$1&gt;$AE$1,"-",IFERROR(IF(DATEDIF('Base de données'!$A1467,Q$1,"d")&lt;&gt;0,"",'Base de données'!$B1467),""))</f>
        <v/>
      </c>
      <c r="R1467" s="39" t="str">
        <f>IF(R$1&gt;$AE$1,"-",IFERROR(IF(DATEDIF('Base de données'!$A1467,R$1,"d")&lt;&gt;0,"",'Base de données'!$B1467),""))</f>
        <v/>
      </c>
      <c r="S1467" s="39" t="str">
        <f>IF(S$1&gt;$AE$1,"-",IFERROR(IF(DATEDIF('Base de données'!$A1467,S$1,"d")&lt;&gt;0,"",'Base de données'!$B1467),""))</f>
        <v/>
      </c>
      <c r="T1467" s="39" t="str">
        <f>IF(T$1&gt;$AE$1,"-",IFERROR(IF(DATEDIF('Base de données'!$A1467,T$1,"d")&lt;&gt;0,"",'Base de données'!$B1467),""))</f>
        <v/>
      </c>
      <c r="U1467" s="39" t="str">
        <f>IF(U$1&gt;$AE$1,"-",IFERROR(IF(DATEDIF('Base de données'!$A1467,U$1,"d")&lt;&gt;0,"",'Base de données'!$B1467),""))</f>
        <v/>
      </c>
      <c r="V1467" s="39" t="str">
        <f>IF(V$1&gt;$AE$1,"-",IFERROR(IF(DATEDIF('Base de données'!$A1467,V$1,"d")&lt;&gt;0,"",'Base de données'!$B1467),""))</f>
        <v/>
      </c>
      <c r="W1467" s="34"/>
      <c r="X1467" s="30" t="str">
        <f>'Base de données'!$C1467&amp;" "&amp;'Base de données'!$D1467</f>
        <v>Blot Jeanne</v>
      </c>
      <c r="Y1467" s="31">
        <f>COUNTIF('Base de données'!$B:$B,'Base de données'!$B1467)</f>
        <v>12</v>
      </c>
      <c r="AA1467" s="87" cm="1">
        <f t="array" aca="1" ref="AA1467" ca="1">INDIRECT("'Base de données'!A" &amp; ROW(Y1467))</f>
        <v>45809</v>
      </c>
      <c r="AB1467" s="51" t="str" cm="1">
        <f t="array" aca="1" ref="AB1467" ca="1">INDIRECT("'Base de données'!B" &amp; ROW(Z1467))</f>
        <v>4G8KE</v>
      </c>
    </row>
    <row r="1468" spans="1:28" x14ac:dyDescent="0.3">
      <c r="A1468" s="41" t="str">
        <f ca="1">IF(IF(AND($B1468&lt;&gt;"-",$B1468=$E1468),"Entrée et sortie","-")="Entrée et sortie",'Base de données'!$B1468,"-")</f>
        <v>-</v>
      </c>
      <c r="B1468" s="41" t="str">
        <f t="shared" ca="1" si="91"/>
        <v>-</v>
      </c>
      <c r="C1468" s="41" t="str">
        <f t="shared" ca="1" si="92"/>
        <v>-</v>
      </c>
      <c r="D1468" s="41" t="str">
        <f>IF($F1468="sortie en cours d'année",'Base de données'!$B1468,"-")</f>
        <v>-</v>
      </c>
      <c r="E1468" s="41" t="str">
        <f>IF($H1468="entrée en cours d'année",'Base de données'!$B1468,"-")</f>
        <v>-</v>
      </c>
      <c r="F1468" s="37" t="str">
        <f t="shared" si="89"/>
        <v/>
      </c>
      <c r="G1468" s="37" t="str">
        <f>IF($J1468="mouvement",_xlfn.XLOOKUP('Base de données'!$B1468,$V:$V,$V:$V,0),"")</f>
        <v/>
      </c>
      <c r="H1468" s="37" t="str">
        <f t="shared" si="90"/>
        <v/>
      </c>
      <c r="I1468" s="37" t="str">
        <f>IF($J1468="mouvement",_xlfn.XLOOKUP('Base de données'!$B1468,$K:$K,$K:$K,0),"")</f>
        <v/>
      </c>
      <c r="J1468" s="38" t="str">
        <f>IF(AND(Y1468&lt;&gt;MAX(Y:Y),COUNTIF(K1468:V1468,'Base de données'!$B1468)&gt;0),"mouvement","")</f>
        <v/>
      </c>
      <c r="K1468" s="39" t="str">
        <f>IF(K$1&gt;$AE$1,"-",IFERROR(IF(DATEDIF('Base de données'!$A1468,K$1,"d")&lt;&gt;0,"",'Base de données'!$B1468),""))</f>
        <v/>
      </c>
      <c r="L1468" s="39" t="str">
        <f>IF(L$1&gt;$AE$1,"-",IFERROR(IF(DATEDIF('Base de données'!$A1468,L$1,"d")&lt;&gt;0,"",'Base de données'!$B1468),""))</f>
        <v/>
      </c>
      <c r="M1468" s="39" t="str">
        <f>IF(M$1&gt;$AE$1,"-",IFERROR(IF(DATEDIF('Base de données'!$A1468,M$1,"d")&lt;&gt;0,"",'Base de données'!$B1468),""))</f>
        <v/>
      </c>
      <c r="N1468" s="39" t="str">
        <f>IF(N$1&gt;$AE$1,"-",IFERROR(IF(DATEDIF('Base de données'!$A1468,N$1,"d")&lt;&gt;0,"",'Base de données'!$B1468),""))</f>
        <v/>
      </c>
      <c r="O1468" s="39" t="str">
        <f>IF(O$1&gt;$AE$1,"-",IFERROR(IF(DATEDIF('Base de données'!$A1468,O$1,"d")&lt;&gt;0,"",'Base de données'!$B1468),""))</f>
        <v/>
      </c>
      <c r="P1468" s="39" t="str">
        <f>IF(P$1&gt;$AE$1,"-",IFERROR(IF(DATEDIF('Base de données'!$A1468,P$1,"d")&lt;&gt;0,"",'Base de données'!$B1468),""))</f>
        <v>8MUUW</v>
      </c>
      <c r="Q1468" s="39" t="str">
        <f>IF(Q$1&gt;$AE$1,"-",IFERROR(IF(DATEDIF('Base de données'!$A1468,Q$1,"d")&lt;&gt;0,"",'Base de données'!$B1468),""))</f>
        <v/>
      </c>
      <c r="R1468" s="39" t="str">
        <f>IF(R$1&gt;$AE$1,"-",IFERROR(IF(DATEDIF('Base de données'!$A1468,R$1,"d")&lt;&gt;0,"",'Base de données'!$B1468),""))</f>
        <v/>
      </c>
      <c r="S1468" s="39" t="str">
        <f>IF(S$1&gt;$AE$1,"-",IFERROR(IF(DATEDIF('Base de données'!$A1468,S$1,"d")&lt;&gt;0,"",'Base de données'!$B1468),""))</f>
        <v/>
      </c>
      <c r="T1468" s="39" t="str">
        <f>IF(T$1&gt;$AE$1,"-",IFERROR(IF(DATEDIF('Base de données'!$A1468,T$1,"d")&lt;&gt;0,"",'Base de données'!$B1468),""))</f>
        <v/>
      </c>
      <c r="U1468" s="39" t="str">
        <f>IF(U$1&gt;$AE$1,"-",IFERROR(IF(DATEDIF('Base de données'!$A1468,U$1,"d")&lt;&gt;0,"",'Base de données'!$B1468),""))</f>
        <v/>
      </c>
      <c r="V1468" s="39" t="str">
        <f>IF(V$1&gt;$AE$1,"-",IFERROR(IF(DATEDIF('Base de données'!$A1468,V$1,"d")&lt;&gt;0,"",'Base de données'!$B1468),""))</f>
        <v/>
      </c>
      <c r="W1468" s="34"/>
      <c r="X1468" s="30" t="str">
        <f>'Base de données'!$C1468&amp;" "&amp;'Base de données'!$D1468</f>
        <v>Rossi Gilles</v>
      </c>
      <c r="Y1468" s="31">
        <f>COUNTIF('Base de données'!$B:$B,'Base de données'!$B1468)</f>
        <v>12</v>
      </c>
      <c r="AA1468" s="87" cm="1">
        <f t="array" aca="1" ref="AA1468" ca="1">INDIRECT("'Base de données'!A" &amp; ROW(Y1468))</f>
        <v>45809</v>
      </c>
      <c r="AB1468" s="51" t="str" cm="1">
        <f t="array" aca="1" ref="AB1468" ca="1">INDIRECT("'Base de données'!B" &amp; ROW(Z1468))</f>
        <v>8MUUW</v>
      </c>
    </row>
    <row r="1469" spans="1:28" x14ac:dyDescent="0.3">
      <c r="A1469" s="41" t="str">
        <f ca="1">IF(IF(AND($B1469&lt;&gt;"-",$B1469=$E1469),"Entrée et sortie","-")="Entrée et sortie",'Base de données'!$B1469,"-")</f>
        <v>-</v>
      </c>
      <c r="B1469" s="41" t="str">
        <f t="shared" ca="1" si="91"/>
        <v>E904E</v>
      </c>
      <c r="C1469" s="41" t="str">
        <f t="shared" ca="1" si="92"/>
        <v>E904E</v>
      </c>
      <c r="D1469" s="41" t="str">
        <f>IF($F1469="sortie en cours d'année",'Base de données'!$B1469,"-")</f>
        <v>E904E</v>
      </c>
      <c r="E1469" s="41" t="str">
        <f>IF($H1469="entrée en cours d'année",'Base de données'!$B1469,"-")</f>
        <v>-</v>
      </c>
      <c r="F1469" s="37" t="str">
        <f t="shared" si="89"/>
        <v>sortie en cours d'année</v>
      </c>
      <c r="G1469" s="37">
        <f>IF($J1469="mouvement",_xlfn.XLOOKUP('Base de données'!$B1469,$V:$V,$V:$V,0),"")</f>
        <v>0</v>
      </c>
      <c r="H1469" s="37" t="str">
        <f t="shared" si="90"/>
        <v/>
      </c>
      <c r="I1469" s="37" t="str">
        <f>IF($J1469="mouvement",_xlfn.XLOOKUP('Base de données'!$B1469,$K:$K,$K:$K,0),"")</f>
        <v>E904E</v>
      </c>
      <c r="J1469" s="38" t="str">
        <f>IF(AND(Y1469&lt;&gt;MAX(Y:Y),COUNTIF(K1469:V1469,'Base de données'!$B1469)&gt;0),"mouvement","")</f>
        <v>mouvement</v>
      </c>
      <c r="K1469" s="39" t="str">
        <f>IF(K$1&gt;$AE$1,"-",IFERROR(IF(DATEDIF('Base de données'!$A1469,K$1,"d")&lt;&gt;0,"",'Base de données'!$B1469),""))</f>
        <v/>
      </c>
      <c r="L1469" s="39" t="str">
        <f>IF(L$1&gt;$AE$1,"-",IFERROR(IF(DATEDIF('Base de données'!$A1469,L$1,"d")&lt;&gt;0,"",'Base de données'!$B1469),""))</f>
        <v/>
      </c>
      <c r="M1469" s="39" t="str">
        <f>IF(M$1&gt;$AE$1,"-",IFERROR(IF(DATEDIF('Base de données'!$A1469,M$1,"d")&lt;&gt;0,"",'Base de données'!$B1469),""))</f>
        <v/>
      </c>
      <c r="N1469" s="39" t="str">
        <f>IF(N$1&gt;$AE$1,"-",IFERROR(IF(DATEDIF('Base de données'!$A1469,N$1,"d")&lt;&gt;0,"",'Base de données'!$B1469),""))</f>
        <v/>
      </c>
      <c r="O1469" s="39" t="str">
        <f>IF(O$1&gt;$AE$1,"-",IFERROR(IF(DATEDIF('Base de données'!$A1469,O$1,"d")&lt;&gt;0,"",'Base de données'!$B1469),""))</f>
        <v/>
      </c>
      <c r="P1469" s="39" t="str">
        <f>IF(P$1&gt;$AE$1,"-",IFERROR(IF(DATEDIF('Base de données'!$A1469,P$1,"d")&lt;&gt;0,"",'Base de données'!$B1469),""))</f>
        <v>E904E</v>
      </c>
      <c r="Q1469" s="39" t="str">
        <f>IF(Q$1&gt;$AE$1,"-",IFERROR(IF(DATEDIF('Base de données'!$A1469,Q$1,"d")&lt;&gt;0,"",'Base de données'!$B1469),""))</f>
        <v/>
      </c>
      <c r="R1469" s="39" t="str">
        <f>IF(R$1&gt;$AE$1,"-",IFERROR(IF(DATEDIF('Base de données'!$A1469,R$1,"d")&lt;&gt;0,"",'Base de données'!$B1469),""))</f>
        <v/>
      </c>
      <c r="S1469" s="39" t="str">
        <f>IF(S$1&gt;$AE$1,"-",IFERROR(IF(DATEDIF('Base de données'!$A1469,S$1,"d")&lt;&gt;0,"",'Base de données'!$B1469),""))</f>
        <v/>
      </c>
      <c r="T1469" s="39" t="str">
        <f>IF(T$1&gt;$AE$1,"-",IFERROR(IF(DATEDIF('Base de données'!$A1469,T$1,"d")&lt;&gt;0,"",'Base de données'!$B1469),""))</f>
        <v/>
      </c>
      <c r="U1469" s="39" t="str">
        <f>IF(U$1&gt;$AE$1,"-",IFERROR(IF(DATEDIF('Base de données'!$A1469,U$1,"d")&lt;&gt;0,"",'Base de données'!$B1469),""))</f>
        <v/>
      </c>
      <c r="V1469" s="39" t="str">
        <f>IF(V$1&gt;$AE$1,"-",IFERROR(IF(DATEDIF('Base de données'!$A1469,V$1,"d")&lt;&gt;0,"",'Base de données'!$B1469),""))</f>
        <v/>
      </c>
      <c r="W1469" s="34"/>
      <c r="X1469" s="30" t="str">
        <f>'Base de données'!$C1469&amp;" "&amp;'Base de données'!$D1469</f>
        <v>Rousset Grégoire</v>
      </c>
      <c r="Y1469" s="31">
        <f>COUNTIF('Base de données'!$B:$B,'Base de données'!$B1469)</f>
        <v>8</v>
      </c>
      <c r="AA1469" s="87" cm="1">
        <f t="array" aca="1" ref="AA1469" ca="1">INDIRECT("'Base de données'!A" &amp; ROW(Y1469))</f>
        <v>45809</v>
      </c>
      <c r="AB1469" s="51" t="str" cm="1">
        <f t="array" aca="1" ref="AB1469" ca="1">INDIRECT("'Base de données'!B" &amp; ROW(Z1469))</f>
        <v>E904E</v>
      </c>
    </row>
    <row r="1470" spans="1:28" x14ac:dyDescent="0.3">
      <c r="A1470" s="41" t="str">
        <f ca="1">IF(IF(AND($B1470&lt;&gt;"-",$B1470=$E1470),"Entrée et sortie","-")="Entrée et sortie",'Base de données'!$B1470,"-")</f>
        <v>-</v>
      </c>
      <c r="B1470" s="41" t="str">
        <f t="shared" ca="1" si="91"/>
        <v>-</v>
      </c>
      <c r="C1470" s="41" t="str">
        <f t="shared" ca="1" si="92"/>
        <v>-</v>
      </c>
      <c r="D1470" s="41" t="str">
        <f>IF($F1470="sortie en cours d'année",'Base de données'!$B1470,"-")</f>
        <v>-</v>
      </c>
      <c r="E1470" s="41" t="str">
        <f>IF($H1470="entrée en cours d'année",'Base de données'!$B1470,"-")</f>
        <v>-</v>
      </c>
      <c r="F1470" s="37" t="str">
        <f t="shared" si="89"/>
        <v/>
      </c>
      <c r="G1470" s="37" t="str">
        <f>IF($J1470="mouvement",_xlfn.XLOOKUP('Base de données'!$B1470,$V:$V,$V:$V,0),"")</f>
        <v/>
      </c>
      <c r="H1470" s="37" t="str">
        <f t="shared" si="90"/>
        <v/>
      </c>
      <c r="I1470" s="37" t="str">
        <f>IF($J1470="mouvement",_xlfn.XLOOKUP('Base de données'!$B1470,$K:$K,$K:$K,0),"")</f>
        <v/>
      </c>
      <c r="J1470" s="38" t="str">
        <f>IF(AND(Y1470&lt;&gt;MAX(Y:Y),COUNTIF(K1470:V1470,'Base de données'!$B1470)&gt;0),"mouvement","")</f>
        <v/>
      </c>
      <c r="K1470" s="39" t="str">
        <f>IF(K$1&gt;$AE$1,"-",IFERROR(IF(DATEDIF('Base de données'!$A1470,K$1,"d")&lt;&gt;0,"",'Base de données'!$B1470),""))</f>
        <v/>
      </c>
      <c r="L1470" s="39" t="str">
        <f>IF(L$1&gt;$AE$1,"-",IFERROR(IF(DATEDIF('Base de données'!$A1470,L$1,"d")&lt;&gt;0,"",'Base de données'!$B1470),""))</f>
        <v/>
      </c>
      <c r="M1470" s="39" t="str">
        <f>IF(M$1&gt;$AE$1,"-",IFERROR(IF(DATEDIF('Base de données'!$A1470,M$1,"d")&lt;&gt;0,"",'Base de données'!$B1470),""))</f>
        <v/>
      </c>
      <c r="N1470" s="39" t="str">
        <f>IF(N$1&gt;$AE$1,"-",IFERROR(IF(DATEDIF('Base de données'!$A1470,N$1,"d")&lt;&gt;0,"",'Base de données'!$B1470),""))</f>
        <v/>
      </c>
      <c r="O1470" s="39" t="str">
        <f>IF(O$1&gt;$AE$1,"-",IFERROR(IF(DATEDIF('Base de données'!$A1470,O$1,"d")&lt;&gt;0,"",'Base de données'!$B1470),""))</f>
        <v/>
      </c>
      <c r="P1470" s="39" t="str">
        <f>IF(P$1&gt;$AE$1,"-",IFERROR(IF(DATEDIF('Base de données'!$A1470,P$1,"d")&lt;&gt;0,"",'Base de données'!$B1470),""))</f>
        <v>YIZT7</v>
      </c>
      <c r="Q1470" s="39" t="str">
        <f>IF(Q$1&gt;$AE$1,"-",IFERROR(IF(DATEDIF('Base de données'!$A1470,Q$1,"d")&lt;&gt;0,"",'Base de données'!$B1470),""))</f>
        <v/>
      </c>
      <c r="R1470" s="39" t="str">
        <f>IF(R$1&gt;$AE$1,"-",IFERROR(IF(DATEDIF('Base de données'!$A1470,R$1,"d")&lt;&gt;0,"",'Base de données'!$B1470),""))</f>
        <v/>
      </c>
      <c r="S1470" s="39" t="str">
        <f>IF(S$1&gt;$AE$1,"-",IFERROR(IF(DATEDIF('Base de données'!$A1470,S$1,"d")&lt;&gt;0,"",'Base de données'!$B1470),""))</f>
        <v/>
      </c>
      <c r="T1470" s="39" t="str">
        <f>IF(T$1&gt;$AE$1,"-",IFERROR(IF(DATEDIF('Base de données'!$A1470,T$1,"d")&lt;&gt;0,"",'Base de données'!$B1470),""))</f>
        <v/>
      </c>
      <c r="U1470" s="39" t="str">
        <f>IF(U$1&gt;$AE$1,"-",IFERROR(IF(DATEDIF('Base de données'!$A1470,U$1,"d")&lt;&gt;0,"",'Base de données'!$B1470),""))</f>
        <v/>
      </c>
      <c r="V1470" s="39" t="str">
        <f>IF(V$1&gt;$AE$1,"-",IFERROR(IF(DATEDIF('Base de données'!$A1470,V$1,"d")&lt;&gt;0,"",'Base de données'!$B1470),""))</f>
        <v/>
      </c>
      <c r="W1470" s="34"/>
      <c r="X1470" s="30" t="str">
        <f>'Base de données'!$C1470&amp;" "&amp;'Base de données'!$D1470</f>
        <v>Humbert Philippe</v>
      </c>
      <c r="Y1470" s="31">
        <f>COUNTIF('Base de données'!$B:$B,'Base de données'!$B1470)</f>
        <v>12</v>
      </c>
      <c r="AA1470" s="87" cm="1">
        <f t="array" aca="1" ref="AA1470" ca="1">INDIRECT("'Base de données'!A" &amp; ROW(Y1470))</f>
        <v>45809</v>
      </c>
      <c r="AB1470" s="51" t="str" cm="1">
        <f t="array" aca="1" ref="AB1470" ca="1">INDIRECT("'Base de données'!B" &amp; ROW(Z1470))</f>
        <v>YIZT7</v>
      </c>
    </row>
    <row r="1471" spans="1:28" x14ac:dyDescent="0.3">
      <c r="A1471" s="41" t="str">
        <f ca="1">IF(IF(AND($B1471&lt;&gt;"-",$B1471=$E1471),"Entrée et sortie","-")="Entrée et sortie",'Base de données'!$B1471,"-")</f>
        <v>-</v>
      </c>
      <c r="B1471" s="41" t="str">
        <f t="shared" ca="1" si="91"/>
        <v>-</v>
      </c>
      <c r="C1471" s="41" t="str">
        <f t="shared" ca="1" si="92"/>
        <v>-</v>
      </c>
      <c r="D1471" s="41" t="str">
        <f>IF($F1471="sortie en cours d'année",'Base de données'!$B1471,"-")</f>
        <v>-</v>
      </c>
      <c r="E1471" s="41" t="str">
        <f>IF($H1471="entrée en cours d'année",'Base de données'!$B1471,"-")</f>
        <v>-</v>
      </c>
      <c r="F1471" s="37" t="str">
        <f t="shared" si="89"/>
        <v/>
      </c>
      <c r="G1471" s="37" t="str">
        <f>IF($J1471="mouvement",_xlfn.XLOOKUP('Base de données'!$B1471,$V:$V,$V:$V,0),"")</f>
        <v/>
      </c>
      <c r="H1471" s="37" t="str">
        <f t="shared" si="90"/>
        <v/>
      </c>
      <c r="I1471" s="37" t="str">
        <f>IF($J1471="mouvement",_xlfn.XLOOKUP('Base de données'!$B1471,$K:$K,$K:$K,0),"")</f>
        <v/>
      </c>
      <c r="J1471" s="38" t="str">
        <f>IF(AND(Y1471&lt;&gt;MAX(Y:Y),COUNTIF(K1471:V1471,'Base de données'!$B1471)&gt;0),"mouvement","")</f>
        <v/>
      </c>
      <c r="K1471" s="39" t="str">
        <f>IF(K$1&gt;$AE$1,"-",IFERROR(IF(DATEDIF('Base de données'!$A1471,K$1,"d")&lt;&gt;0,"",'Base de données'!$B1471),""))</f>
        <v/>
      </c>
      <c r="L1471" s="39" t="str">
        <f>IF(L$1&gt;$AE$1,"-",IFERROR(IF(DATEDIF('Base de données'!$A1471,L$1,"d")&lt;&gt;0,"",'Base de données'!$B1471),""))</f>
        <v/>
      </c>
      <c r="M1471" s="39" t="str">
        <f>IF(M$1&gt;$AE$1,"-",IFERROR(IF(DATEDIF('Base de données'!$A1471,M$1,"d")&lt;&gt;0,"",'Base de données'!$B1471),""))</f>
        <v/>
      </c>
      <c r="N1471" s="39" t="str">
        <f>IF(N$1&gt;$AE$1,"-",IFERROR(IF(DATEDIF('Base de données'!$A1471,N$1,"d")&lt;&gt;0,"",'Base de données'!$B1471),""))</f>
        <v/>
      </c>
      <c r="O1471" s="39" t="str">
        <f>IF(O$1&gt;$AE$1,"-",IFERROR(IF(DATEDIF('Base de données'!$A1471,O$1,"d")&lt;&gt;0,"",'Base de données'!$B1471),""))</f>
        <v/>
      </c>
      <c r="P1471" s="39" t="str">
        <f>IF(P$1&gt;$AE$1,"-",IFERROR(IF(DATEDIF('Base de données'!$A1471,P$1,"d")&lt;&gt;0,"",'Base de données'!$B1471),""))</f>
        <v>JIFXE</v>
      </c>
      <c r="Q1471" s="39" t="str">
        <f>IF(Q$1&gt;$AE$1,"-",IFERROR(IF(DATEDIF('Base de données'!$A1471,Q$1,"d")&lt;&gt;0,"",'Base de données'!$B1471),""))</f>
        <v/>
      </c>
      <c r="R1471" s="39" t="str">
        <f>IF(R$1&gt;$AE$1,"-",IFERROR(IF(DATEDIF('Base de données'!$A1471,R$1,"d")&lt;&gt;0,"",'Base de données'!$B1471),""))</f>
        <v/>
      </c>
      <c r="S1471" s="39" t="str">
        <f>IF(S$1&gt;$AE$1,"-",IFERROR(IF(DATEDIF('Base de données'!$A1471,S$1,"d")&lt;&gt;0,"",'Base de données'!$B1471),""))</f>
        <v/>
      </c>
      <c r="T1471" s="39" t="str">
        <f>IF(T$1&gt;$AE$1,"-",IFERROR(IF(DATEDIF('Base de données'!$A1471,T$1,"d")&lt;&gt;0,"",'Base de données'!$B1471),""))</f>
        <v/>
      </c>
      <c r="U1471" s="39" t="str">
        <f>IF(U$1&gt;$AE$1,"-",IFERROR(IF(DATEDIF('Base de données'!$A1471,U$1,"d")&lt;&gt;0,"",'Base de données'!$B1471),""))</f>
        <v/>
      </c>
      <c r="V1471" s="39" t="str">
        <f>IF(V$1&gt;$AE$1,"-",IFERROR(IF(DATEDIF('Base de données'!$A1471,V$1,"d")&lt;&gt;0,"",'Base de données'!$B1471),""))</f>
        <v/>
      </c>
      <c r="W1471" s="34"/>
      <c r="X1471" s="30" t="str">
        <f>'Base de données'!$C1471&amp;" "&amp;'Base de données'!$D1471</f>
        <v>Bigot Étienne</v>
      </c>
      <c r="Y1471" s="31">
        <f>COUNTIF('Base de données'!$B:$B,'Base de données'!$B1471)</f>
        <v>12</v>
      </c>
      <c r="AA1471" s="87" cm="1">
        <f t="array" aca="1" ref="AA1471" ca="1">INDIRECT("'Base de données'!A" &amp; ROW(Y1471))</f>
        <v>45809</v>
      </c>
      <c r="AB1471" s="51" t="str" cm="1">
        <f t="array" aca="1" ref="AB1471" ca="1">INDIRECT("'Base de données'!B" &amp; ROW(Z1471))</f>
        <v>JIFXE</v>
      </c>
    </row>
    <row r="1472" spans="1:28" x14ac:dyDescent="0.3">
      <c r="A1472" s="41" t="str">
        <f ca="1">IF(IF(AND($B1472&lt;&gt;"-",$B1472=$E1472),"Entrée et sortie","-")="Entrée et sortie",'Base de données'!$B1472,"-")</f>
        <v>-</v>
      </c>
      <c r="B1472" s="41" t="str">
        <f t="shared" ca="1" si="91"/>
        <v>-</v>
      </c>
      <c r="C1472" s="41" t="str">
        <f t="shared" ca="1" si="92"/>
        <v>-</v>
      </c>
      <c r="D1472" s="41" t="str">
        <f>IF($F1472="sortie en cours d'année",'Base de données'!$B1472,"-")</f>
        <v>-</v>
      </c>
      <c r="E1472" s="41" t="str">
        <f>IF($H1472="entrée en cours d'année",'Base de données'!$B1472,"-")</f>
        <v>-</v>
      </c>
      <c r="F1472" s="37" t="str">
        <f t="shared" si="89"/>
        <v/>
      </c>
      <c r="G1472" s="37" t="str">
        <f>IF($J1472="mouvement",_xlfn.XLOOKUP('Base de données'!$B1472,$V:$V,$V:$V,0),"")</f>
        <v/>
      </c>
      <c r="H1472" s="37" t="str">
        <f t="shared" si="90"/>
        <v/>
      </c>
      <c r="I1472" s="37" t="str">
        <f>IF($J1472="mouvement",_xlfn.XLOOKUP('Base de données'!$B1472,$K:$K,$K:$K,0),"")</f>
        <v/>
      </c>
      <c r="J1472" s="38" t="str">
        <f>IF(AND(Y1472&lt;&gt;MAX(Y:Y),COUNTIF(K1472:V1472,'Base de données'!$B1472)&gt;0),"mouvement","")</f>
        <v/>
      </c>
      <c r="K1472" s="39" t="str">
        <f>IF(K$1&gt;$AE$1,"-",IFERROR(IF(DATEDIF('Base de données'!$A1472,K$1,"d")&lt;&gt;0,"",'Base de données'!$B1472),""))</f>
        <v/>
      </c>
      <c r="L1472" s="39" t="str">
        <f>IF(L$1&gt;$AE$1,"-",IFERROR(IF(DATEDIF('Base de données'!$A1472,L$1,"d")&lt;&gt;0,"",'Base de données'!$B1472),""))</f>
        <v/>
      </c>
      <c r="M1472" s="39" t="str">
        <f>IF(M$1&gt;$AE$1,"-",IFERROR(IF(DATEDIF('Base de données'!$A1472,M$1,"d")&lt;&gt;0,"",'Base de données'!$B1472),""))</f>
        <v/>
      </c>
      <c r="N1472" s="39" t="str">
        <f>IF(N$1&gt;$AE$1,"-",IFERROR(IF(DATEDIF('Base de données'!$A1472,N$1,"d")&lt;&gt;0,"",'Base de données'!$B1472),""))</f>
        <v/>
      </c>
      <c r="O1472" s="39" t="str">
        <f>IF(O$1&gt;$AE$1,"-",IFERROR(IF(DATEDIF('Base de données'!$A1472,O$1,"d")&lt;&gt;0,"",'Base de données'!$B1472),""))</f>
        <v/>
      </c>
      <c r="P1472" s="39" t="str">
        <f>IF(P$1&gt;$AE$1,"-",IFERROR(IF(DATEDIF('Base de données'!$A1472,P$1,"d")&lt;&gt;0,"",'Base de données'!$B1472),""))</f>
        <v>6BTQU</v>
      </c>
      <c r="Q1472" s="39" t="str">
        <f>IF(Q$1&gt;$AE$1,"-",IFERROR(IF(DATEDIF('Base de données'!$A1472,Q$1,"d")&lt;&gt;0,"",'Base de données'!$B1472),""))</f>
        <v/>
      </c>
      <c r="R1472" s="39" t="str">
        <f>IF(R$1&gt;$AE$1,"-",IFERROR(IF(DATEDIF('Base de données'!$A1472,R$1,"d")&lt;&gt;0,"",'Base de données'!$B1472),""))</f>
        <v/>
      </c>
      <c r="S1472" s="39" t="str">
        <f>IF(S$1&gt;$AE$1,"-",IFERROR(IF(DATEDIF('Base de données'!$A1472,S$1,"d")&lt;&gt;0,"",'Base de données'!$B1472),""))</f>
        <v/>
      </c>
      <c r="T1472" s="39" t="str">
        <f>IF(T$1&gt;$AE$1,"-",IFERROR(IF(DATEDIF('Base de données'!$A1472,T$1,"d")&lt;&gt;0,"",'Base de données'!$B1472),""))</f>
        <v/>
      </c>
      <c r="U1472" s="39" t="str">
        <f>IF(U$1&gt;$AE$1,"-",IFERROR(IF(DATEDIF('Base de données'!$A1472,U$1,"d")&lt;&gt;0,"",'Base de données'!$B1472),""))</f>
        <v/>
      </c>
      <c r="V1472" s="39" t="str">
        <f>IF(V$1&gt;$AE$1,"-",IFERROR(IF(DATEDIF('Base de données'!$A1472,V$1,"d")&lt;&gt;0,"",'Base de données'!$B1472),""))</f>
        <v/>
      </c>
      <c r="W1472" s="34"/>
      <c r="X1472" s="30" t="str">
        <f>'Base de données'!$C1472&amp;" "&amp;'Base de données'!$D1472</f>
        <v>Poulain Jeannine</v>
      </c>
      <c r="Y1472" s="31">
        <f>COUNTIF('Base de données'!$B:$B,'Base de données'!$B1472)</f>
        <v>12</v>
      </c>
      <c r="AA1472" s="87" cm="1">
        <f t="array" aca="1" ref="AA1472" ca="1">INDIRECT("'Base de données'!A" &amp; ROW(Y1472))</f>
        <v>45809</v>
      </c>
      <c r="AB1472" s="51" t="str" cm="1">
        <f t="array" aca="1" ref="AB1472" ca="1">INDIRECT("'Base de données'!B" &amp; ROW(Z1472))</f>
        <v>6BTQU</v>
      </c>
    </row>
    <row r="1473" spans="1:28" x14ac:dyDescent="0.3">
      <c r="A1473" s="41" t="str">
        <f ca="1">IF(IF(AND($B1473&lt;&gt;"-",$B1473=$E1473),"Entrée et sortie","-")="Entrée et sortie",'Base de données'!$B1473,"-")</f>
        <v>-</v>
      </c>
      <c r="B1473" s="41" t="str">
        <f t="shared" ca="1" si="91"/>
        <v>-</v>
      </c>
      <c r="C1473" s="41" t="str">
        <f t="shared" ca="1" si="92"/>
        <v>-</v>
      </c>
      <c r="D1473" s="41" t="str">
        <f>IF($F1473="sortie en cours d'année",'Base de données'!$B1473,"-")</f>
        <v>-</v>
      </c>
      <c r="E1473" s="41" t="str">
        <f>IF($H1473="entrée en cours d'année",'Base de données'!$B1473,"-")</f>
        <v>-</v>
      </c>
      <c r="F1473" s="37" t="str">
        <f t="shared" si="89"/>
        <v/>
      </c>
      <c r="G1473" s="37" t="str">
        <f>IF($J1473="mouvement",_xlfn.XLOOKUP('Base de données'!$B1473,$V:$V,$V:$V,0),"")</f>
        <v/>
      </c>
      <c r="H1473" s="37" t="str">
        <f t="shared" si="90"/>
        <v/>
      </c>
      <c r="I1473" s="37" t="str">
        <f>IF($J1473="mouvement",_xlfn.XLOOKUP('Base de données'!$B1473,$K:$K,$K:$K,0),"")</f>
        <v/>
      </c>
      <c r="J1473" s="38" t="str">
        <f>IF(AND(Y1473&lt;&gt;MAX(Y:Y),COUNTIF(K1473:V1473,'Base de données'!$B1473)&gt;0),"mouvement","")</f>
        <v/>
      </c>
      <c r="K1473" s="39" t="str">
        <f>IF(K$1&gt;$AE$1,"-",IFERROR(IF(DATEDIF('Base de données'!$A1473,K$1,"d")&lt;&gt;0,"",'Base de données'!$B1473),""))</f>
        <v/>
      </c>
      <c r="L1473" s="39" t="str">
        <f>IF(L$1&gt;$AE$1,"-",IFERROR(IF(DATEDIF('Base de données'!$A1473,L$1,"d")&lt;&gt;0,"",'Base de données'!$B1473),""))</f>
        <v/>
      </c>
      <c r="M1473" s="39" t="str">
        <f>IF(M$1&gt;$AE$1,"-",IFERROR(IF(DATEDIF('Base de données'!$A1473,M$1,"d")&lt;&gt;0,"",'Base de données'!$B1473),""))</f>
        <v/>
      </c>
      <c r="N1473" s="39" t="str">
        <f>IF(N$1&gt;$AE$1,"-",IFERROR(IF(DATEDIF('Base de données'!$A1473,N$1,"d")&lt;&gt;0,"",'Base de données'!$B1473),""))</f>
        <v/>
      </c>
      <c r="O1473" s="39" t="str">
        <f>IF(O$1&gt;$AE$1,"-",IFERROR(IF(DATEDIF('Base de données'!$A1473,O$1,"d")&lt;&gt;0,"",'Base de données'!$B1473),""))</f>
        <v/>
      </c>
      <c r="P1473" s="39" t="str">
        <f>IF(P$1&gt;$AE$1,"-",IFERROR(IF(DATEDIF('Base de données'!$A1473,P$1,"d")&lt;&gt;0,"",'Base de données'!$B1473),""))</f>
        <v>C31YH</v>
      </c>
      <c r="Q1473" s="39" t="str">
        <f>IF(Q$1&gt;$AE$1,"-",IFERROR(IF(DATEDIF('Base de données'!$A1473,Q$1,"d")&lt;&gt;0,"",'Base de données'!$B1473),""))</f>
        <v/>
      </c>
      <c r="R1473" s="39" t="str">
        <f>IF(R$1&gt;$AE$1,"-",IFERROR(IF(DATEDIF('Base de données'!$A1473,R$1,"d")&lt;&gt;0,"",'Base de données'!$B1473),""))</f>
        <v/>
      </c>
      <c r="S1473" s="39" t="str">
        <f>IF(S$1&gt;$AE$1,"-",IFERROR(IF(DATEDIF('Base de données'!$A1473,S$1,"d")&lt;&gt;0,"",'Base de données'!$B1473),""))</f>
        <v/>
      </c>
      <c r="T1473" s="39" t="str">
        <f>IF(T$1&gt;$AE$1,"-",IFERROR(IF(DATEDIF('Base de données'!$A1473,T$1,"d")&lt;&gt;0,"",'Base de données'!$B1473),""))</f>
        <v/>
      </c>
      <c r="U1473" s="39" t="str">
        <f>IF(U$1&gt;$AE$1,"-",IFERROR(IF(DATEDIF('Base de données'!$A1473,U$1,"d")&lt;&gt;0,"",'Base de données'!$B1473),""))</f>
        <v/>
      </c>
      <c r="V1473" s="39" t="str">
        <f>IF(V$1&gt;$AE$1,"-",IFERROR(IF(DATEDIF('Base de données'!$A1473,V$1,"d")&lt;&gt;0,"",'Base de données'!$B1473),""))</f>
        <v/>
      </c>
      <c r="W1473" s="34"/>
      <c r="X1473" s="30" t="str">
        <f>'Base de données'!$C1473&amp;" "&amp;'Base de données'!$D1473</f>
        <v>Bourgeois Franck</v>
      </c>
      <c r="Y1473" s="31">
        <f>COUNTIF('Base de données'!$B:$B,'Base de données'!$B1473)</f>
        <v>12</v>
      </c>
      <c r="AA1473" s="87" cm="1">
        <f t="array" aca="1" ref="AA1473" ca="1">INDIRECT("'Base de données'!A" &amp; ROW(Y1473))</f>
        <v>45809</v>
      </c>
      <c r="AB1473" s="51" t="str" cm="1">
        <f t="array" aca="1" ref="AB1473" ca="1">INDIRECT("'Base de données'!B" &amp; ROW(Z1473))</f>
        <v>C31YH</v>
      </c>
    </row>
    <row r="1474" spans="1:28" x14ac:dyDescent="0.3">
      <c r="A1474" s="41" t="str">
        <f ca="1">IF(IF(AND($B1474&lt;&gt;"-",$B1474=$E1474),"Entrée et sortie","-")="Entrée et sortie",'Base de données'!$B1474,"-")</f>
        <v>-</v>
      </c>
      <c r="B1474" s="41" t="str">
        <f t="shared" ca="1" si="91"/>
        <v>-</v>
      </c>
      <c r="C1474" s="41" t="str">
        <f t="shared" ca="1" si="92"/>
        <v>-</v>
      </c>
      <c r="D1474" s="41" t="str">
        <f>IF($F1474="sortie en cours d'année",'Base de données'!$B1474,"-")</f>
        <v>-</v>
      </c>
      <c r="E1474" s="41" t="str">
        <f>IF($H1474="entrée en cours d'année",'Base de données'!$B1474,"-")</f>
        <v>-</v>
      </c>
      <c r="F1474" s="37" t="str">
        <f t="shared" ref="F1474:F1537" si="93">IF(AND(G1474=0,J1474="mouvement"),"sortie en cours d'année","")</f>
        <v/>
      </c>
      <c r="G1474" s="37" t="str">
        <f>IF($J1474="mouvement",_xlfn.XLOOKUP('Base de données'!$B1474,$V:$V,$V:$V,0),"")</f>
        <v/>
      </c>
      <c r="H1474" s="37" t="str">
        <f t="shared" ref="H1474:H1537" si="94">IF(AND(I1474=0,J1474="mouvement"),"entrée en cours d'année","")</f>
        <v/>
      </c>
      <c r="I1474" s="37" t="str">
        <f>IF($J1474="mouvement",_xlfn.XLOOKUP('Base de données'!$B1474,$K:$K,$K:$K,0),"")</f>
        <v/>
      </c>
      <c r="J1474" s="38" t="str">
        <f>IF(AND(Y1474&lt;&gt;MAX(Y:Y),COUNTIF(K1474:V1474,'Base de données'!$B1474)&gt;0),"mouvement","")</f>
        <v/>
      </c>
      <c r="K1474" s="39" t="str">
        <f>IF(K$1&gt;$AE$1,"-",IFERROR(IF(DATEDIF('Base de données'!$A1474,K$1,"d")&lt;&gt;0,"",'Base de données'!$B1474),""))</f>
        <v/>
      </c>
      <c r="L1474" s="39" t="str">
        <f>IF(L$1&gt;$AE$1,"-",IFERROR(IF(DATEDIF('Base de données'!$A1474,L$1,"d")&lt;&gt;0,"",'Base de données'!$B1474),""))</f>
        <v/>
      </c>
      <c r="M1474" s="39" t="str">
        <f>IF(M$1&gt;$AE$1,"-",IFERROR(IF(DATEDIF('Base de données'!$A1474,M$1,"d")&lt;&gt;0,"",'Base de données'!$B1474),""))</f>
        <v/>
      </c>
      <c r="N1474" s="39" t="str">
        <f>IF(N$1&gt;$AE$1,"-",IFERROR(IF(DATEDIF('Base de données'!$A1474,N$1,"d")&lt;&gt;0,"",'Base de données'!$B1474),""))</f>
        <v/>
      </c>
      <c r="O1474" s="39" t="str">
        <f>IF(O$1&gt;$AE$1,"-",IFERROR(IF(DATEDIF('Base de données'!$A1474,O$1,"d")&lt;&gt;0,"",'Base de données'!$B1474),""))</f>
        <v/>
      </c>
      <c r="P1474" s="39" t="str">
        <f>IF(P$1&gt;$AE$1,"-",IFERROR(IF(DATEDIF('Base de données'!$A1474,P$1,"d")&lt;&gt;0,"",'Base de données'!$B1474),""))</f>
        <v>JAQGO</v>
      </c>
      <c r="Q1474" s="39" t="str">
        <f>IF(Q$1&gt;$AE$1,"-",IFERROR(IF(DATEDIF('Base de données'!$A1474,Q$1,"d")&lt;&gt;0,"",'Base de données'!$B1474),""))</f>
        <v/>
      </c>
      <c r="R1474" s="39" t="str">
        <f>IF(R$1&gt;$AE$1,"-",IFERROR(IF(DATEDIF('Base de données'!$A1474,R$1,"d")&lt;&gt;0,"",'Base de données'!$B1474),""))</f>
        <v/>
      </c>
      <c r="S1474" s="39" t="str">
        <f>IF(S$1&gt;$AE$1,"-",IFERROR(IF(DATEDIF('Base de données'!$A1474,S$1,"d")&lt;&gt;0,"",'Base de données'!$B1474),""))</f>
        <v/>
      </c>
      <c r="T1474" s="39" t="str">
        <f>IF(T$1&gt;$AE$1,"-",IFERROR(IF(DATEDIF('Base de données'!$A1474,T$1,"d")&lt;&gt;0,"",'Base de données'!$B1474),""))</f>
        <v/>
      </c>
      <c r="U1474" s="39" t="str">
        <f>IF(U$1&gt;$AE$1,"-",IFERROR(IF(DATEDIF('Base de données'!$A1474,U$1,"d")&lt;&gt;0,"",'Base de données'!$B1474),""))</f>
        <v/>
      </c>
      <c r="V1474" s="39" t="str">
        <f>IF(V$1&gt;$AE$1,"-",IFERROR(IF(DATEDIF('Base de données'!$A1474,V$1,"d")&lt;&gt;0,"",'Base de données'!$B1474),""))</f>
        <v/>
      </c>
      <c r="W1474" s="34"/>
      <c r="X1474" s="30" t="str">
        <f>'Base de données'!$C1474&amp;" "&amp;'Base de données'!$D1474</f>
        <v>Ferreira Thibaut</v>
      </c>
      <c r="Y1474" s="31">
        <f>COUNTIF('Base de données'!$B:$B,'Base de données'!$B1474)</f>
        <v>12</v>
      </c>
      <c r="AA1474" s="87" cm="1">
        <f t="array" aca="1" ref="AA1474" ca="1">INDIRECT("'Base de données'!A" &amp; ROW(Y1474))</f>
        <v>45809</v>
      </c>
      <c r="AB1474" s="51" t="str" cm="1">
        <f t="array" aca="1" ref="AB1474" ca="1">INDIRECT("'Base de données'!B" &amp; ROW(Z1474))</f>
        <v>JAQGO</v>
      </c>
    </row>
    <row r="1475" spans="1:28" x14ac:dyDescent="0.3">
      <c r="A1475" s="41" t="str">
        <f ca="1">IF(IF(AND($B1475&lt;&gt;"-",$B1475=$E1475),"Entrée et sortie","-")="Entrée et sortie",'Base de données'!$B1475,"-")</f>
        <v>-</v>
      </c>
      <c r="B1475" s="41" t="str">
        <f t="shared" ref="B1475:B1538" ca="1" si="95">_xlfn.XLOOKUP($AB1475,$D:$D,$C:$C,"-",0,-1)</f>
        <v>-</v>
      </c>
      <c r="C1475" s="41" t="str">
        <f t="shared" ref="C1475:C1538" ca="1" si="96">IF($AA1475&lt;&gt;$AE$1,$D1475,"-")</f>
        <v>-</v>
      </c>
      <c r="D1475" s="41" t="str">
        <f>IF($F1475="sortie en cours d'année",'Base de données'!$B1475,"-")</f>
        <v>-</v>
      </c>
      <c r="E1475" s="41" t="str">
        <f>IF($H1475="entrée en cours d'année",'Base de données'!$B1475,"-")</f>
        <v>-</v>
      </c>
      <c r="F1475" s="37" t="str">
        <f t="shared" si="93"/>
        <v/>
      </c>
      <c r="G1475" s="37" t="str">
        <f>IF($J1475="mouvement",_xlfn.XLOOKUP('Base de données'!$B1475,$V:$V,$V:$V,0),"")</f>
        <v/>
      </c>
      <c r="H1475" s="37" t="str">
        <f t="shared" si="94"/>
        <v/>
      </c>
      <c r="I1475" s="37" t="str">
        <f>IF($J1475="mouvement",_xlfn.XLOOKUP('Base de données'!$B1475,$K:$K,$K:$K,0),"")</f>
        <v/>
      </c>
      <c r="J1475" s="38" t="str">
        <f>IF(AND(Y1475&lt;&gt;MAX(Y:Y),COUNTIF(K1475:V1475,'Base de données'!$B1475)&gt;0),"mouvement","")</f>
        <v/>
      </c>
      <c r="K1475" s="39" t="str">
        <f>IF(K$1&gt;$AE$1,"-",IFERROR(IF(DATEDIF('Base de données'!$A1475,K$1,"d")&lt;&gt;0,"",'Base de données'!$B1475),""))</f>
        <v/>
      </c>
      <c r="L1475" s="39" t="str">
        <f>IF(L$1&gt;$AE$1,"-",IFERROR(IF(DATEDIF('Base de données'!$A1475,L$1,"d")&lt;&gt;0,"",'Base de données'!$B1475),""))</f>
        <v/>
      </c>
      <c r="M1475" s="39" t="str">
        <f>IF(M$1&gt;$AE$1,"-",IFERROR(IF(DATEDIF('Base de données'!$A1475,M$1,"d")&lt;&gt;0,"",'Base de données'!$B1475),""))</f>
        <v/>
      </c>
      <c r="N1475" s="39" t="str">
        <f>IF(N$1&gt;$AE$1,"-",IFERROR(IF(DATEDIF('Base de données'!$A1475,N$1,"d")&lt;&gt;0,"",'Base de données'!$B1475),""))</f>
        <v/>
      </c>
      <c r="O1475" s="39" t="str">
        <f>IF(O$1&gt;$AE$1,"-",IFERROR(IF(DATEDIF('Base de données'!$A1475,O$1,"d")&lt;&gt;0,"",'Base de données'!$B1475),""))</f>
        <v/>
      </c>
      <c r="P1475" s="39" t="str">
        <f>IF(P$1&gt;$AE$1,"-",IFERROR(IF(DATEDIF('Base de données'!$A1475,P$1,"d")&lt;&gt;0,"",'Base de données'!$B1475),""))</f>
        <v>9C9K7</v>
      </c>
      <c r="Q1475" s="39" t="str">
        <f>IF(Q$1&gt;$AE$1,"-",IFERROR(IF(DATEDIF('Base de données'!$A1475,Q$1,"d")&lt;&gt;0,"",'Base de données'!$B1475),""))</f>
        <v/>
      </c>
      <c r="R1475" s="39" t="str">
        <f>IF(R$1&gt;$AE$1,"-",IFERROR(IF(DATEDIF('Base de données'!$A1475,R$1,"d")&lt;&gt;0,"",'Base de données'!$B1475),""))</f>
        <v/>
      </c>
      <c r="S1475" s="39" t="str">
        <f>IF(S$1&gt;$AE$1,"-",IFERROR(IF(DATEDIF('Base de données'!$A1475,S$1,"d")&lt;&gt;0,"",'Base de données'!$B1475),""))</f>
        <v/>
      </c>
      <c r="T1475" s="39" t="str">
        <f>IF(T$1&gt;$AE$1,"-",IFERROR(IF(DATEDIF('Base de données'!$A1475,T$1,"d")&lt;&gt;0,"",'Base de données'!$B1475),""))</f>
        <v/>
      </c>
      <c r="U1475" s="39" t="str">
        <f>IF(U$1&gt;$AE$1,"-",IFERROR(IF(DATEDIF('Base de données'!$A1475,U$1,"d")&lt;&gt;0,"",'Base de données'!$B1475),""))</f>
        <v/>
      </c>
      <c r="V1475" s="39" t="str">
        <f>IF(V$1&gt;$AE$1,"-",IFERROR(IF(DATEDIF('Base de données'!$A1475,V$1,"d")&lt;&gt;0,"",'Base de données'!$B1475),""))</f>
        <v/>
      </c>
      <c r="W1475" s="34"/>
      <c r="X1475" s="30" t="str">
        <f>'Base de données'!$C1475&amp;" "&amp;'Base de données'!$D1475</f>
        <v>Besson Rémy</v>
      </c>
      <c r="Y1475" s="31">
        <f>COUNTIF('Base de données'!$B:$B,'Base de données'!$B1475)</f>
        <v>12</v>
      </c>
      <c r="AA1475" s="87" cm="1">
        <f t="array" aca="1" ref="AA1475" ca="1">INDIRECT("'Base de données'!A" &amp; ROW(Y1475))</f>
        <v>45809</v>
      </c>
      <c r="AB1475" s="51" t="str" cm="1">
        <f t="array" aca="1" ref="AB1475" ca="1">INDIRECT("'Base de données'!B" &amp; ROW(Z1475))</f>
        <v>9C9K7</v>
      </c>
    </row>
    <row r="1476" spans="1:28" x14ac:dyDescent="0.3">
      <c r="A1476" s="41" t="str">
        <f ca="1">IF(IF(AND($B1476&lt;&gt;"-",$B1476=$E1476),"Entrée et sortie","-")="Entrée et sortie",'Base de données'!$B1476,"-")</f>
        <v>-</v>
      </c>
      <c r="B1476" s="41" t="str">
        <f t="shared" ca="1" si="95"/>
        <v>ORG55</v>
      </c>
      <c r="C1476" s="41" t="str">
        <f t="shared" ca="1" si="96"/>
        <v>ORG55</v>
      </c>
      <c r="D1476" s="41" t="str">
        <f>IF($F1476="sortie en cours d'année",'Base de données'!$B1476,"-")</f>
        <v>ORG55</v>
      </c>
      <c r="E1476" s="41" t="str">
        <f>IF($H1476="entrée en cours d'année",'Base de données'!$B1476,"-")</f>
        <v>-</v>
      </c>
      <c r="F1476" s="37" t="str">
        <f t="shared" si="93"/>
        <v>sortie en cours d'année</v>
      </c>
      <c r="G1476" s="37">
        <f>IF($J1476="mouvement",_xlfn.XLOOKUP('Base de données'!$B1476,$V:$V,$V:$V,0),"")</f>
        <v>0</v>
      </c>
      <c r="H1476" s="37" t="str">
        <f t="shared" si="94"/>
        <v/>
      </c>
      <c r="I1476" s="37" t="str">
        <f>IF($J1476="mouvement",_xlfn.XLOOKUP('Base de données'!$B1476,$K:$K,$K:$K,0),"")</f>
        <v>ORG55</v>
      </c>
      <c r="J1476" s="38" t="str">
        <f>IF(AND(Y1476&lt;&gt;MAX(Y:Y),COUNTIF(K1476:V1476,'Base de données'!$B1476)&gt;0),"mouvement","")</f>
        <v>mouvement</v>
      </c>
      <c r="K1476" s="39" t="str">
        <f>IF(K$1&gt;$AE$1,"-",IFERROR(IF(DATEDIF('Base de données'!$A1476,K$1,"d")&lt;&gt;0,"",'Base de données'!$B1476),""))</f>
        <v/>
      </c>
      <c r="L1476" s="39" t="str">
        <f>IF(L$1&gt;$AE$1,"-",IFERROR(IF(DATEDIF('Base de données'!$A1476,L$1,"d")&lt;&gt;0,"",'Base de données'!$B1476),""))</f>
        <v/>
      </c>
      <c r="M1476" s="39" t="str">
        <f>IF(M$1&gt;$AE$1,"-",IFERROR(IF(DATEDIF('Base de données'!$A1476,M$1,"d")&lt;&gt;0,"",'Base de données'!$B1476),""))</f>
        <v/>
      </c>
      <c r="N1476" s="39" t="str">
        <f>IF(N$1&gt;$AE$1,"-",IFERROR(IF(DATEDIF('Base de données'!$A1476,N$1,"d")&lt;&gt;0,"",'Base de données'!$B1476),""))</f>
        <v/>
      </c>
      <c r="O1476" s="39" t="str">
        <f>IF(O$1&gt;$AE$1,"-",IFERROR(IF(DATEDIF('Base de données'!$A1476,O$1,"d")&lt;&gt;0,"",'Base de données'!$B1476),""))</f>
        <v/>
      </c>
      <c r="P1476" s="39" t="str">
        <f>IF(P$1&gt;$AE$1,"-",IFERROR(IF(DATEDIF('Base de données'!$A1476,P$1,"d")&lt;&gt;0,"",'Base de données'!$B1476),""))</f>
        <v>ORG55</v>
      </c>
      <c r="Q1476" s="39" t="str">
        <f>IF(Q$1&gt;$AE$1,"-",IFERROR(IF(DATEDIF('Base de données'!$A1476,Q$1,"d")&lt;&gt;0,"",'Base de données'!$B1476),""))</f>
        <v/>
      </c>
      <c r="R1476" s="39" t="str">
        <f>IF(R$1&gt;$AE$1,"-",IFERROR(IF(DATEDIF('Base de données'!$A1476,R$1,"d")&lt;&gt;0,"",'Base de données'!$B1476),""))</f>
        <v/>
      </c>
      <c r="S1476" s="39" t="str">
        <f>IF(S$1&gt;$AE$1,"-",IFERROR(IF(DATEDIF('Base de données'!$A1476,S$1,"d")&lt;&gt;0,"",'Base de données'!$B1476),""))</f>
        <v/>
      </c>
      <c r="T1476" s="39" t="str">
        <f>IF(T$1&gt;$AE$1,"-",IFERROR(IF(DATEDIF('Base de données'!$A1476,T$1,"d")&lt;&gt;0,"",'Base de données'!$B1476),""))</f>
        <v/>
      </c>
      <c r="U1476" s="39" t="str">
        <f>IF(U$1&gt;$AE$1,"-",IFERROR(IF(DATEDIF('Base de données'!$A1476,U$1,"d")&lt;&gt;0,"",'Base de données'!$B1476),""))</f>
        <v/>
      </c>
      <c r="V1476" s="39" t="str">
        <f>IF(V$1&gt;$AE$1,"-",IFERROR(IF(DATEDIF('Base de données'!$A1476,V$1,"d")&lt;&gt;0,"",'Base de données'!$B1476),""))</f>
        <v/>
      </c>
      <c r="W1476" s="34"/>
      <c r="X1476" s="30" t="str">
        <f>'Base de données'!$C1476&amp;" "&amp;'Base de données'!$D1476</f>
        <v>Adam Alfred</v>
      </c>
      <c r="Y1476" s="31">
        <f>COUNTIF('Base de données'!$B:$B,'Base de données'!$B1476)</f>
        <v>6</v>
      </c>
      <c r="AA1476" s="87" cm="1">
        <f t="array" aca="1" ref="AA1476" ca="1">INDIRECT("'Base de données'!A" &amp; ROW(Y1476))</f>
        <v>45809</v>
      </c>
      <c r="AB1476" s="51" t="str" cm="1">
        <f t="array" aca="1" ref="AB1476" ca="1">INDIRECT("'Base de données'!B" &amp; ROW(Z1476))</f>
        <v>ORG55</v>
      </c>
    </row>
    <row r="1477" spans="1:28" x14ac:dyDescent="0.3">
      <c r="A1477" s="41" t="str">
        <f ca="1">IF(IF(AND($B1477&lt;&gt;"-",$B1477=$E1477),"Entrée et sortie","-")="Entrée et sortie",'Base de données'!$B1477,"-")</f>
        <v>-</v>
      </c>
      <c r="B1477" s="41" t="str">
        <f t="shared" ca="1" si="95"/>
        <v>-</v>
      </c>
      <c r="C1477" s="41" t="str">
        <f t="shared" ca="1" si="96"/>
        <v>-</v>
      </c>
      <c r="D1477" s="41" t="str">
        <f>IF($F1477="sortie en cours d'année",'Base de données'!$B1477,"-")</f>
        <v>-</v>
      </c>
      <c r="E1477" s="41" t="str">
        <f>IF($H1477="entrée en cours d'année",'Base de données'!$B1477,"-")</f>
        <v>-</v>
      </c>
      <c r="F1477" s="37" t="str">
        <f t="shared" si="93"/>
        <v/>
      </c>
      <c r="G1477" s="37" t="str">
        <f>IF($J1477="mouvement",_xlfn.XLOOKUP('Base de données'!$B1477,$V:$V,$V:$V,0),"")</f>
        <v/>
      </c>
      <c r="H1477" s="37" t="str">
        <f t="shared" si="94"/>
        <v/>
      </c>
      <c r="I1477" s="37" t="str">
        <f>IF($J1477="mouvement",_xlfn.XLOOKUP('Base de données'!$B1477,$K:$K,$K:$K,0),"")</f>
        <v/>
      </c>
      <c r="J1477" s="38" t="str">
        <f>IF(AND(Y1477&lt;&gt;MAX(Y:Y),COUNTIF(K1477:V1477,'Base de données'!$B1477)&gt;0),"mouvement","")</f>
        <v/>
      </c>
      <c r="K1477" s="39" t="str">
        <f>IF(K$1&gt;$AE$1,"-",IFERROR(IF(DATEDIF('Base de données'!$A1477,K$1,"d")&lt;&gt;0,"",'Base de données'!$B1477),""))</f>
        <v/>
      </c>
      <c r="L1477" s="39" t="str">
        <f>IF(L$1&gt;$AE$1,"-",IFERROR(IF(DATEDIF('Base de données'!$A1477,L$1,"d")&lt;&gt;0,"",'Base de données'!$B1477),""))</f>
        <v/>
      </c>
      <c r="M1477" s="39" t="str">
        <f>IF(M$1&gt;$AE$1,"-",IFERROR(IF(DATEDIF('Base de données'!$A1477,M$1,"d")&lt;&gt;0,"",'Base de données'!$B1477),""))</f>
        <v/>
      </c>
      <c r="N1477" s="39" t="str">
        <f>IF(N$1&gt;$AE$1,"-",IFERROR(IF(DATEDIF('Base de données'!$A1477,N$1,"d")&lt;&gt;0,"",'Base de données'!$B1477),""))</f>
        <v/>
      </c>
      <c r="O1477" s="39" t="str">
        <f>IF(O$1&gt;$AE$1,"-",IFERROR(IF(DATEDIF('Base de données'!$A1477,O$1,"d")&lt;&gt;0,"",'Base de données'!$B1477),""))</f>
        <v/>
      </c>
      <c r="P1477" s="39" t="str">
        <f>IF(P$1&gt;$AE$1,"-",IFERROR(IF(DATEDIF('Base de données'!$A1477,P$1,"d")&lt;&gt;0,"",'Base de données'!$B1477),""))</f>
        <v>SSZD6</v>
      </c>
      <c r="Q1477" s="39" t="str">
        <f>IF(Q$1&gt;$AE$1,"-",IFERROR(IF(DATEDIF('Base de données'!$A1477,Q$1,"d")&lt;&gt;0,"",'Base de données'!$B1477),""))</f>
        <v/>
      </c>
      <c r="R1477" s="39" t="str">
        <f>IF(R$1&gt;$AE$1,"-",IFERROR(IF(DATEDIF('Base de données'!$A1477,R$1,"d")&lt;&gt;0,"",'Base de données'!$B1477),""))</f>
        <v/>
      </c>
      <c r="S1477" s="39" t="str">
        <f>IF(S$1&gt;$AE$1,"-",IFERROR(IF(DATEDIF('Base de données'!$A1477,S$1,"d")&lt;&gt;0,"",'Base de données'!$B1477),""))</f>
        <v/>
      </c>
      <c r="T1477" s="39" t="str">
        <f>IF(T$1&gt;$AE$1,"-",IFERROR(IF(DATEDIF('Base de données'!$A1477,T$1,"d")&lt;&gt;0,"",'Base de données'!$B1477),""))</f>
        <v/>
      </c>
      <c r="U1477" s="39" t="str">
        <f>IF(U$1&gt;$AE$1,"-",IFERROR(IF(DATEDIF('Base de données'!$A1477,U$1,"d")&lt;&gt;0,"",'Base de données'!$B1477),""))</f>
        <v/>
      </c>
      <c r="V1477" s="39" t="str">
        <f>IF(V$1&gt;$AE$1,"-",IFERROR(IF(DATEDIF('Base de données'!$A1477,V$1,"d")&lt;&gt;0,"",'Base de données'!$B1477),""))</f>
        <v/>
      </c>
      <c r="W1477" s="34"/>
      <c r="X1477" s="30" t="str">
        <f>'Base de données'!$C1477&amp;" "&amp;'Base de données'!$D1477</f>
        <v>Goncalves Élisabeth</v>
      </c>
      <c r="Y1477" s="31">
        <f>COUNTIF('Base de données'!$B:$B,'Base de données'!$B1477)</f>
        <v>12</v>
      </c>
      <c r="AA1477" s="87" cm="1">
        <f t="array" aca="1" ref="AA1477" ca="1">INDIRECT("'Base de données'!A" &amp; ROW(Y1477))</f>
        <v>45809</v>
      </c>
      <c r="AB1477" s="51" t="str" cm="1">
        <f t="array" aca="1" ref="AB1477" ca="1">INDIRECT("'Base de données'!B" &amp; ROW(Z1477))</f>
        <v>SSZD6</v>
      </c>
    </row>
    <row r="1478" spans="1:28" x14ac:dyDescent="0.3">
      <c r="A1478" s="41" t="str">
        <f ca="1">IF(IF(AND($B1478&lt;&gt;"-",$B1478=$E1478),"Entrée et sortie","-")="Entrée et sortie",'Base de données'!$B1478,"-")</f>
        <v>-</v>
      </c>
      <c r="B1478" s="41" t="str">
        <f t="shared" ca="1" si="95"/>
        <v>-</v>
      </c>
      <c r="C1478" s="41" t="str">
        <f t="shared" ca="1" si="96"/>
        <v>-</v>
      </c>
      <c r="D1478" s="41" t="str">
        <f>IF($F1478="sortie en cours d'année",'Base de données'!$B1478,"-")</f>
        <v>-</v>
      </c>
      <c r="E1478" s="41" t="str">
        <f>IF($H1478="entrée en cours d'année",'Base de données'!$B1478,"-")</f>
        <v>-</v>
      </c>
      <c r="F1478" s="37" t="str">
        <f t="shared" si="93"/>
        <v/>
      </c>
      <c r="G1478" s="37" t="str">
        <f>IF($J1478="mouvement",_xlfn.XLOOKUP('Base de données'!$B1478,$V:$V,$V:$V,0),"")</f>
        <v/>
      </c>
      <c r="H1478" s="37" t="str">
        <f t="shared" si="94"/>
        <v/>
      </c>
      <c r="I1478" s="37" t="str">
        <f>IF($J1478="mouvement",_xlfn.XLOOKUP('Base de données'!$B1478,$K:$K,$K:$K,0),"")</f>
        <v/>
      </c>
      <c r="J1478" s="38" t="str">
        <f>IF(AND(Y1478&lt;&gt;MAX(Y:Y),COUNTIF(K1478:V1478,'Base de données'!$B1478)&gt;0),"mouvement","")</f>
        <v/>
      </c>
      <c r="K1478" s="39" t="str">
        <f>IF(K$1&gt;$AE$1,"-",IFERROR(IF(DATEDIF('Base de données'!$A1478,K$1,"d")&lt;&gt;0,"",'Base de données'!$B1478),""))</f>
        <v/>
      </c>
      <c r="L1478" s="39" t="str">
        <f>IF(L$1&gt;$AE$1,"-",IFERROR(IF(DATEDIF('Base de données'!$A1478,L$1,"d")&lt;&gt;0,"",'Base de données'!$B1478),""))</f>
        <v/>
      </c>
      <c r="M1478" s="39" t="str">
        <f>IF(M$1&gt;$AE$1,"-",IFERROR(IF(DATEDIF('Base de données'!$A1478,M$1,"d")&lt;&gt;0,"",'Base de données'!$B1478),""))</f>
        <v/>
      </c>
      <c r="N1478" s="39" t="str">
        <f>IF(N$1&gt;$AE$1,"-",IFERROR(IF(DATEDIF('Base de données'!$A1478,N$1,"d")&lt;&gt;0,"",'Base de données'!$B1478),""))</f>
        <v/>
      </c>
      <c r="O1478" s="39" t="str">
        <f>IF(O$1&gt;$AE$1,"-",IFERROR(IF(DATEDIF('Base de données'!$A1478,O$1,"d")&lt;&gt;0,"",'Base de données'!$B1478),""))</f>
        <v/>
      </c>
      <c r="P1478" s="39" t="str">
        <f>IF(P$1&gt;$AE$1,"-",IFERROR(IF(DATEDIF('Base de données'!$A1478,P$1,"d")&lt;&gt;0,"",'Base de données'!$B1478),""))</f>
        <v>XDHGJ</v>
      </c>
      <c r="Q1478" s="39" t="str">
        <f>IF(Q$1&gt;$AE$1,"-",IFERROR(IF(DATEDIF('Base de données'!$A1478,Q$1,"d")&lt;&gt;0,"",'Base de données'!$B1478),""))</f>
        <v/>
      </c>
      <c r="R1478" s="39" t="str">
        <f>IF(R$1&gt;$AE$1,"-",IFERROR(IF(DATEDIF('Base de données'!$A1478,R$1,"d")&lt;&gt;0,"",'Base de données'!$B1478),""))</f>
        <v/>
      </c>
      <c r="S1478" s="39" t="str">
        <f>IF(S$1&gt;$AE$1,"-",IFERROR(IF(DATEDIF('Base de données'!$A1478,S$1,"d")&lt;&gt;0,"",'Base de données'!$B1478),""))</f>
        <v/>
      </c>
      <c r="T1478" s="39" t="str">
        <f>IF(T$1&gt;$AE$1,"-",IFERROR(IF(DATEDIF('Base de données'!$A1478,T$1,"d")&lt;&gt;0,"",'Base de données'!$B1478),""))</f>
        <v/>
      </c>
      <c r="U1478" s="39" t="str">
        <f>IF(U$1&gt;$AE$1,"-",IFERROR(IF(DATEDIF('Base de données'!$A1478,U$1,"d")&lt;&gt;0,"",'Base de données'!$B1478),""))</f>
        <v/>
      </c>
      <c r="V1478" s="39" t="str">
        <f>IF(V$1&gt;$AE$1,"-",IFERROR(IF(DATEDIF('Base de données'!$A1478,V$1,"d")&lt;&gt;0,"",'Base de données'!$B1478),""))</f>
        <v/>
      </c>
      <c r="W1478" s="34"/>
      <c r="X1478" s="30" t="str">
        <f>'Base de données'!$C1478&amp;" "&amp;'Base de données'!$D1478</f>
        <v>Guillet Éléonore</v>
      </c>
      <c r="Y1478" s="31">
        <f>COUNTIF('Base de données'!$B:$B,'Base de données'!$B1478)</f>
        <v>12</v>
      </c>
      <c r="AA1478" s="87" cm="1">
        <f t="array" aca="1" ref="AA1478" ca="1">INDIRECT("'Base de données'!A" &amp; ROW(Y1478))</f>
        <v>45809</v>
      </c>
      <c r="AB1478" s="51" t="str" cm="1">
        <f t="array" aca="1" ref="AB1478" ca="1">INDIRECT("'Base de données'!B" &amp; ROW(Z1478))</f>
        <v>XDHGJ</v>
      </c>
    </row>
    <row r="1479" spans="1:28" x14ac:dyDescent="0.3">
      <c r="A1479" s="41" t="str">
        <f ca="1">IF(IF(AND($B1479&lt;&gt;"-",$B1479=$E1479),"Entrée et sortie","-")="Entrée et sortie",'Base de données'!$B1479,"-")</f>
        <v>-</v>
      </c>
      <c r="B1479" s="41" t="str">
        <f t="shared" ca="1" si="95"/>
        <v>-</v>
      </c>
      <c r="C1479" s="41" t="str">
        <f t="shared" ca="1" si="96"/>
        <v>-</v>
      </c>
      <c r="D1479" s="41" t="str">
        <f>IF($F1479="sortie en cours d'année",'Base de données'!$B1479,"-")</f>
        <v>-</v>
      </c>
      <c r="E1479" s="41" t="str">
        <f>IF($H1479="entrée en cours d'année",'Base de données'!$B1479,"-")</f>
        <v>-</v>
      </c>
      <c r="F1479" s="37" t="str">
        <f t="shared" si="93"/>
        <v/>
      </c>
      <c r="G1479" s="37" t="str">
        <f>IF($J1479="mouvement",_xlfn.XLOOKUP('Base de données'!$B1479,$V:$V,$V:$V,0),"")</f>
        <v/>
      </c>
      <c r="H1479" s="37" t="str">
        <f t="shared" si="94"/>
        <v/>
      </c>
      <c r="I1479" s="37" t="str">
        <f>IF($J1479="mouvement",_xlfn.XLOOKUP('Base de données'!$B1479,$K:$K,$K:$K,0),"")</f>
        <v/>
      </c>
      <c r="J1479" s="38" t="str">
        <f>IF(AND(Y1479&lt;&gt;MAX(Y:Y),COUNTIF(K1479:V1479,'Base de données'!$B1479)&gt;0),"mouvement","")</f>
        <v/>
      </c>
      <c r="K1479" s="39" t="str">
        <f>IF(K$1&gt;$AE$1,"-",IFERROR(IF(DATEDIF('Base de données'!$A1479,K$1,"d")&lt;&gt;0,"",'Base de données'!$B1479),""))</f>
        <v/>
      </c>
      <c r="L1479" s="39" t="str">
        <f>IF(L$1&gt;$AE$1,"-",IFERROR(IF(DATEDIF('Base de données'!$A1479,L$1,"d")&lt;&gt;0,"",'Base de données'!$B1479),""))</f>
        <v/>
      </c>
      <c r="M1479" s="39" t="str">
        <f>IF(M$1&gt;$AE$1,"-",IFERROR(IF(DATEDIF('Base de données'!$A1479,M$1,"d")&lt;&gt;0,"",'Base de données'!$B1479),""))</f>
        <v/>
      </c>
      <c r="N1479" s="39" t="str">
        <f>IF(N$1&gt;$AE$1,"-",IFERROR(IF(DATEDIF('Base de données'!$A1479,N$1,"d")&lt;&gt;0,"",'Base de données'!$B1479),""))</f>
        <v/>
      </c>
      <c r="O1479" s="39" t="str">
        <f>IF(O$1&gt;$AE$1,"-",IFERROR(IF(DATEDIF('Base de données'!$A1479,O$1,"d")&lt;&gt;0,"",'Base de données'!$B1479),""))</f>
        <v/>
      </c>
      <c r="P1479" s="39" t="str">
        <f>IF(P$1&gt;$AE$1,"-",IFERROR(IF(DATEDIF('Base de données'!$A1479,P$1,"d")&lt;&gt;0,"",'Base de données'!$B1479),""))</f>
        <v>SCOWD</v>
      </c>
      <c r="Q1479" s="39" t="str">
        <f>IF(Q$1&gt;$AE$1,"-",IFERROR(IF(DATEDIF('Base de données'!$A1479,Q$1,"d")&lt;&gt;0,"",'Base de données'!$B1479),""))</f>
        <v/>
      </c>
      <c r="R1479" s="39" t="str">
        <f>IF(R$1&gt;$AE$1,"-",IFERROR(IF(DATEDIF('Base de données'!$A1479,R$1,"d")&lt;&gt;0,"",'Base de données'!$B1479),""))</f>
        <v/>
      </c>
      <c r="S1479" s="39" t="str">
        <f>IF(S$1&gt;$AE$1,"-",IFERROR(IF(DATEDIF('Base de données'!$A1479,S$1,"d")&lt;&gt;0,"",'Base de données'!$B1479),""))</f>
        <v/>
      </c>
      <c r="T1479" s="39" t="str">
        <f>IF(T$1&gt;$AE$1,"-",IFERROR(IF(DATEDIF('Base de données'!$A1479,T$1,"d")&lt;&gt;0,"",'Base de données'!$B1479),""))</f>
        <v/>
      </c>
      <c r="U1479" s="39" t="str">
        <f>IF(U$1&gt;$AE$1,"-",IFERROR(IF(DATEDIF('Base de données'!$A1479,U$1,"d")&lt;&gt;0,"",'Base de données'!$B1479),""))</f>
        <v/>
      </c>
      <c r="V1479" s="39" t="str">
        <f>IF(V$1&gt;$AE$1,"-",IFERROR(IF(DATEDIF('Base de données'!$A1479,V$1,"d")&lt;&gt;0,"",'Base de données'!$B1479),""))</f>
        <v/>
      </c>
      <c r="W1479" s="34"/>
      <c r="X1479" s="30" t="str">
        <f>'Base de données'!$C1479&amp;" "&amp;'Base de données'!$D1479</f>
        <v>Salmon Patrick</v>
      </c>
      <c r="Y1479" s="31">
        <f>COUNTIF('Base de données'!$B:$B,'Base de données'!$B1479)</f>
        <v>12</v>
      </c>
      <c r="AA1479" s="87" cm="1">
        <f t="array" aca="1" ref="AA1479" ca="1">INDIRECT("'Base de données'!A" &amp; ROW(Y1479))</f>
        <v>45809</v>
      </c>
      <c r="AB1479" s="51" t="str" cm="1">
        <f t="array" aca="1" ref="AB1479" ca="1">INDIRECT("'Base de données'!B" &amp; ROW(Z1479))</f>
        <v>SCOWD</v>
      </c>
    </row>
    <row r="1480" spans="1:28" x14ac:dyDescent="0.3">
      <c r="A1480" s="41" t="str">
        <f ca="1">IF(IF(AND($B1480&lt;&gt;"-",$B1480=$E1480),"Entrée et sortie","-")="Entrée et sortie",'Base de données'!$B1480,"-")</f>
        <v>-</v>
      </c>
      <c r="B1480" s="41" t="str">
        <f t="shared" ca="1" si="95"/>
        <v>729T1</v>
      </c>
      <c r="C1480" s="41" t="str">
        <f t="shared" ca="1" si="96"/>
        <v>729T1</v>
      </c>
      <c r="D1480" s="41" t="str">
        <f>IF($F1480="sortie en cours d'année",'Base de données'!$B1480,"-")</f>
        <v>729T1</v>
      </c>
      <c r="E1480" s="41" t="str">
        <f>IF($H1480="entrée en cours d'année",'Base de données'!$B1480,"-")</f>
        <v>-</v>
      </c>
      <c r="F1480" s="37" t="str">
        <f t="shared" si="93"/>
        <v>sortie en cours d'année</v>
      </c>
      <c r="G1480" s="37">
        <f>IF($J1480="mouvement",_xlfn.XLOOKUP('Base de données'!$B1480,$V:$V,$V:$V,0),"")</f>
        <v>0</v>
      </c>
      <c r="H1480" s="37" t="str">
        <f t="shared" si="94"/>
        <v/>
      </c>
      <c r="I1480" s="37" t="str">
        <f>IF($J1480="mouvement",_xlfn.XLOOKUP('Base de données'!$B1480,$K:$K,$K:$K,0),"")</f>
        <v>729T1</v>
      </c>
      <c r="J1480" s="38" t="str">
        <f>IF(AND(Y1480&lt;&gt;MAX(Y:Y),COUNTIF(K1480:V1480,'Base de données'!$B1480)&gt;0),"mouvement","")</f>
        <v>mouvement</v>
      </c>
      <c r="K1480" s="39" t="str">
        <f>IF(K$1&gt;$AE$1,"-",IFERROR(IF(DATEDIF('Base de données'!$A1480,K$1,"d")&lt;&gt;0,"",'Base de données'!$B1480),""))</f>
        <v/>
      </c>
      <c r="L1480" s="39" t="str">
        <f>IF(L$1&gt;$AE$1,"-",IFERROR(IF(DATEDIF('Base de données'!$A1480,L$1,"d")&lt;&gt;0,"",'Base de données'!$B1480),""))</f>
        <v/>
      </c>
      <c r="M1480" s="39" t="str">
        <f>IF(M$1&gt;$AE$1,"-",IFERROR(IF(DATEDIF('Base de données'!$A1480,M$1,"d")&lt;&gt;0,"",'Base de données'!$B1480),""))</f>
        <v/>
      </c>
      <c r="N1480" s="39" t="str">
        <f>IF(N$1&gt;$AE$1,"-",IFERROR(IF(DATEDIF('Base de données'!$A1480,N$1,"d")&lt;&gt;0,"",'Base de données'!$B1480),""))</f>
        <v/>
      </c>
      <c r="O1480" s="39" t="str">
        <f>IF(O$1&gt;$AE$1,"-",IFERROR(IF(DATEDIF('Base de données'!$A1480,O$1,"d")&lt;&gt;0,"",'Base de données'!$B1480),""))</f>
        <v/>
      </c>
      <c r="P1480" s="39" t="str">
        <f>IF(P$1&gt;$AE$1,"-",IFERROR(IF(DATEDIF('Base de données'!$A1480,P$1,"d")&lt;&gt;0,"",'Base de données'!$B1480),""))</f>
        <v>729T1</v>
      </c>
      <c r="Q1480" s="39" t="str">
        <f>IF(Q$1&gt;$AE$1,"-",IFERROR(IF(DATEDIF('Base de données'!$A1480,Q$1,"d")&lt;&gt;0,"",'Base de données'!$B1480),""))</f>
        <v/>
      </c>
      <c r="R1480" s="39" t="str">
        <f>IF(R$1&gt;$AE$1,"-",IFERROR(IF(DATEDIF('Base de données'!$A1480,R$1,"d")&lt;&gt;0,"",'Base de données'!$B1480),""))</f>
        <v/>
      </c>
      <c r="S1480" s="39" t="str">
        <f>IF(S$1&gt;$AE$1,"-",IFERROR(IF(DATEDIF('Base de données'!$A1480,S$1,"d")&lt;&gt;0,"",'Base de données'!$B1480),""))</f>
        <v/>
      </c>
      <c r="T1480" s="39" t="str">
        <f>IF(T$1&gt;$AE$1,"-",IFERROR(IF(DATEDIF('Base de données'!$A1480,T$1,"d")&lt;&gt;0,"",'Base de données'!$B1480),""))</f>
        <v/>
      </c>
      <c r="U1480" s="39" t="str">
        <f>IF(U$1&gt;$AE$1,"-",IFERROR(IF(DATEDIF('Base de données'!$A1480,U$1,"d")&lt;&gt;0,"",'Base de données'!$B1480),""))</f>
        <v/>
      </c>
      <c r="V1480" s="39" t="str">
        <f>IF(V$1&gt;$AE$1,"-",IFERROR(IF(DATEDIF('Base de données'!$A1480,V$1,"d")&lt;&gt;0,"",'Base de données'!$B1480),""))</f>
        <v/>
      </c>
      <c r="W1480" s="34"/>
      <c r="X1480" s="30" t="str">
        <f>'Base de données'!$C1480&amp;" "&amp;'Base de données'!$D1480</f>
        <v>Turpin Anastasie</v>
      </c>
      <c r="Y1480" s="31">
        <f>COUNTIF('Base de données'!$B:$B,'Base de données'!$B1480)</f>
        <v>8</v>
      </c>
      <c r="AA1480" s="87" cm="1">
        <f t="array" aca="1" ref="AA1480" ca="1">INDIRECT("'Base de données'!A" &amp; ROW(Y1480))</f>
        <v>45809</v>
      </c>
      <c r="AB1480" s="51" t="str" cm="1">
        <f t="array" aca="1" ref="AB1480" ca="1">INDIRECT("'Base de données'!B" &amp; ROW(Z1480))</f>
        <v>729T1</v>
      </c>
    </row>
    <row r="1481" spans="1:28" x14ac:dyDescent="0.3">
      <c r="A1481" s="41" t="str">
        <f ca="1">IF(IF(AND($B1481&lt;&gt;"-",$B1481=$E1481),"Entrée et sortie","-")="Entrée et sortie",'Base de données'!$B1481,"-")</f>
        <v>-</v>
      </c>
      <c r="B1481" s="41" t="str">
        <f t="shared" ca="1" si="95"/>
        <v>-</v>
      </c>
      <c r="C1481" s="41" t="str">
        <f t="shared" ca="1" si="96"/>
        <v>-</v>
      </c>
      <c r="D1481" s="41" t="str">
        <f>IF($F1481="sortie en cours d'année",'Base de données'!$B1481,"-")</f>
        <v>-</v>
      </c>
      <c r="E1481" s="41" t="str">
        <f>IF($H1481="entrée en cours d'année",'Base de données'!$B1481,"-")</f>
        <v>-</v>
      </c>
      <c r="F1481" s="37" t="str">
        <f t="shared" si="93"/>
        <v/>
      </c>
      <c r="G1481" s="37" t="str">
        <f>IF($J1481="mouvement",_xlfn.XLOOKUP('Base de données'!$B1481,$V:$V,$V:$V,0),"")</f>
        <v/>
      </c>
      <c r="H1481" s="37" t="str">
        <f t="shared" si="94"/>
        <v/>
      </c>
      <c r="I1481" s="37" t="str">
        <f>IF($J1481="mouvement",_xlfn.XLOOKUP('Base de données'!$B1481,$K:$K,$K:$K,0),"")</f>
        <v/>
      </c>
      <c r="J1481" s="38" t="str">
        <f>IF(AND(Y1481&lt;&gt;MAX(Y:Y),COUNTIF(K1481:V1481,'Base de données'!$B1481)&gt;0),"mouvement","")</f>
        <v/>
      </c>
      <c r="K1481" s="39" t="str">
        <f>IF(K$1&gt;$AE$1,"-",IFERROR(IF(DATEDIF('Base de données'!$A1481,K$1,"d")&lt;&gt;0,"",'Base de données'!$B1481),""))</f>
        <v/>
      </c>
      <c r="L1481" s="39" t="str">
        <f>IF(L$1&gt;$AE$1,"-",IFERROR(IF(DATEDIF('Base de données'!$A1481,L$1,"d")&lt;&gt;0,"",'Base de données'!$B1481),""))</f>
        <v/>
      </c>
      <c r="M1481" s="39" t="str">
        <f>IF(M$1&gt;$AE$1,"-",IFERROR(IF(DATEDIF('Base de données'!$A1481,M$1,"d")&lt;&gt;0,"",'Base de données'!$B1481),""))</f>
        <v/>
      </c>
      <c r="N1481" s="39" t="str">
        <f>IF(N$1&gt;$AE$1,"-",IFERROR(IF(DATEDIF('Base de données'!$A1481,N$1,"d")&lt;&gt;0,"",'Base de données'!$B1481),""))</f>
        <v/>
      </c>
      <c r="O1481" s="39" t="str">
        <f>IF(O$1&gt;$AE$1,"-",IFERROR(IF(DATEDIF('Base de données'!$A1481,O$1,"d")&lt;&gt;0,"",'Base de données'!$B1481),""))</f>
        <v/>
      </c>
      <c r="P1481" s="39" t="str">
        <f>IF(P$1&gt;$AE$1,"-",IFERROR(IF(DATEDIF('Base de données'!$A1481,P$1,"d")&lt;&gt;0,"",'Base de données'!$B1481),""))</f>
        <v>5YF4O</v>
      </c>
      <c r="Q1481" s="39" t="str">
        <f>IF(Q$1&gt;$AE$1,"-",IFERROR(IF(DATEDIF('Base de données'!$A1481,Q$1,"d")&lt;&gt;0,"",'Base de données'!$B1481),""))</f>
        <v/>
      </c>
      <c r="R1481" s="39" t="str">
        <f>IF(R$1&gt;$AE$1,"-",IFERROR(IF(DATEDIF('Base de données'!$A1481,R$1,"d")&lt;&gt;0,"",'Base de données'!$B1481),""))</f>
        <v/>
      </c>
      <c r="S1481" s="39" t="str">
        <f>IF(S$1&gt;$AE$1,"-",IFERROR(IF(DATEDIF('Base de données'!$A1481,S$1,"d")&lt;&gt;0,"",'Base de données'!$B1481),""))</f>
        <v/>
      </c>
      <c r="T1481" s="39" t="str">
        <f>IF(T$1&gt;$AE$1,"-",IFERROR(IF(DATEDIF('Base de données'!$A1481,T$1,"d")&lt;&gt;0,"",'Base de données'!$B1481),""))</f>
        <v/>
      </c>
      <c r="U1481" s="39" t="str">
        <f>IF(U$1&gt;$AE$1,"-",IFERROR(IF(DATEDIF('Base de données'!$A1481,U$1,"d")&lt;&gt;0,"",'Base de données'!$B1481),""))</f>
        <v/>
      </c>
      <c r="V1481" s="39" t="str">
        <f>IF(V$1&gt;$AE$1,"-",IFERROR(IF(DATEDIF('Base de données'!$A1481,V$1,"d")&lt;&gt;0,"",'Base de données'!$B1481),""))</f>
        <v/>
      </c>
      <c r="W1481" s="34"/>
      <c r="X1481" s="30" t="str">
        <f>'Base de données'!$C1481&amp;" "&amp;'Base de données'!$D1481</f>
        <v>Vallée Bertrand</v>
      </c>
      <c r="Y1481" s="31">
        <f>COUNTIF('Base de données'!$B:$B,'Base de données'!$B1481)</f>
        <v>12</v>
      </c>
      <c r="AA1481" s="87" cm="1">
        <f t="array" aca="1" ref="AA1481" ca="1">INDIRECT("'Base de données'!A" &amp; ROW(Y1481))</f>
        <v>45809</v>
      </c>
      <c r="AB1481" s="51" t="str" cm="1">
        <f t="array" aca="1" ref="AB1481" ca="1">INDIRECT("'Base de données'!B" &amp; ROW(Z1481))</f>
        <v>5YF4O</v>
      </c>
    </row>
    <row r="1482" spans="1:28" x14ac:dyDescent="0.3">
      <c r="A1482" s="41" t="str">
        <f ca="1">IF(IF(AND($B1482&lt;&gt;"-",$B1482=$E1482),"Entrée et sortie","-")="Entrée et sortie",'Base de données'!$B1482,"-")</f>
        <v>-</v>
      </c>
      <c r="B1482" s="41" t="str">
        <f t="shared" ca="1" si="95"/>
        <v>-</v>
      </c>
      <c r="C1482" s="41" t="str">
        <f t="shared" ca="1" si="96"/>
        <v>-</v>
      </c>
      <c r="D1482" s="41" t="str">
        <f>IF($F1482="sortie en cours d'année",'Base de données'!$B1482,"-")</f>
        <v>-</v>
      </c>
      <c r="E1482" s="41" t="str">
        <f>IF($H1482="entrée en cours d'année",'Base de données'!$B1482,"-")</f>
        <v>-</v>
      </c>
      <c r="F1482" s="37" t="str">
        <f t="shared" si="93"/>
        <v/>
      </c>
      <c r="G1482" s="37" t="str">
        <f>IF($J1482="mouvement",_xlfn.XLOOKUP('Base de données'!$B1482,$V:$V,$V:$V,0),"")</f>
        <v/>
      </c>
      <c r="H1482" s="37" t="str">
        <f t="shared" si="94"/>
        <v/>
      </c>
      <c r="I1482" s="37" t="str">
        <f>IF($J1482="mouvement",_xlfn.XLOOKUP('Base de données'!$B1482,$K:$K,$K:$K,0),"")</f>
        <v/>
      </c>
      <c r="J1482" s="38" t="str">
        <f>IF(AND(Y1482&lt;&gt;MAX(Y:Y),COUNTIF(K1482:V1482,'Base de données'!$B1482)&gt;0),"mouvement","")</f>
        <v/>
      </c>
      <c r="K1482" s="39" t="str">
        <f>IF(K$1&gt;$AE$1,"-",IFERROR(IF(DATEDIF('Base de données'!$A1482,K$1,"d")&lt;&gt;0,"",'Base de données'!$B1482),""))</f>
        <v/>
      </c>
      <c r="L1482" s="39" t="str">
        <f>IF(L$1&gt;$AE$1,"-",IFERROR(IF(DATEDIF('Base de données'!$A1482,L$1,"d")&lt;&gt;0,"",'Base de données'!$B1482),""))</f>
        <v/>
      </c>
      <c r="M1482" s="39" t="str">
        <f>IF(M$1&gt;$AE$1,"-",IFERROR(IF(DATEDIF('Base de données'!$A1482,M$1,"d")&lt;&gt;0,"",'Base de données'!$B1482),""))</f>
        <v/>
      </c>
      <c r="N1482" s="39" t="str">
        <f>IF(N$1&gt;$AE$1,"-",IFERROR(IF(DATEDIF('Base de données'!$A1482,N$1,"d")&lt;&gt;0,"",'Base de données'!$B1482),""))</f>
        <v/>
      </c>
      <c r="O1482" s="39" t="str">
        <f>IF(O$1&gt;$AE$1,"-",IFERROR(IF(DATEDIF('Base de données'!$A1482,O$1,"d")&lt;&gt;0,"",'Base de données'!$B1482),""))</f>
        <v/>
      </c>
      <c r="P1482" s="39" t="str">
        <f>IF(P$1&gt;$AE$1,"-",IFERROR(IF(DATEDIF('Base de données'!$A1482,P$1,"d")&lt;&gt;0,"",'Base de données'!$B1482),""))</f>
        <v>CDC8P</v>
      </c>
      <c r="Q1482" s="39" t="str">
        <f>IF(Q$1&gt;$AE$1,"-",IFERROR(IF(DATEDIF('Base de données'!$A1482,Q$1,"d")&lt;&gt;0,"",'Base de données'!$B1482),""))</f>
        <v/>
      </c>
      <c r="R1482" s="39" t="str">
        <f>IF(R$1&gt;$AE$1,"-",IFERROR(IF(DATEDIF('Base de données'!$A1482,R$1,"d")&lt;&gt;0,"",'Base de données'!$B1482),""))</f>
        <v/>
      </c>
      <c r="S1482" s="39" t="str">
        <f>IF(S$1&gt;$AE$1,"-",IFERROR(IF(DATEDIF('Base de données'!$A1482,S$1,"d")&lt;&gt;0,"",'Base de données'!$B1482),""))</f>
        <v/>
      </c>
      <c r="T1482" s="39" t="str">
        <f>IF(T$1&gt;$AE$1,"-",IFERROR(IF(DATEDIF('Base de données'!$A1482,T$1,"d")&lt;&gt;0,"",'Base de données'!$B1482),""))</f>
        <v/>
      </c>
      <c r="U1482" s="39" t="str">
        <f>IF(U$1&gt;$AE$1,"-",IFERROR(IF(DATEDIF('Base de données'!$A1482,U$1,"d")&lt;&gt;0,"",'Base de données'!$B1482),""))</f>
        <v/>
      </c>
      <c r="V1482" s="39" t="str">
        <f>IF(V$1&gt;$AE$1,"-",IFERROR(IF(DATEDIF('Base de données'!$A1482,V$1,"d")&lt;&gt;0,"",'Base de données'!$B1482),""))</f>
        <v/>
      </c>
      <c r="W1482" s="34"/>
      <c r="X1482" s="30" t="str">
        <f>'Base de données'!$C1482&amp;" "&amp;'Base de données'!$D1482</f>
        <v>Brunel Valentine</v>
      </c>
      <c r="Y1482" s="31">
        <f>COUNTIF('Base de données'!$B:$B,'Base de données'!$B1482)</f>
        <v>12</v>
      </c>
      <c r="AA1482" s="87" cm="1">
        <f t="array" aca="1" ref="AA1482" ca="1">INDIRECT("'Base de données'!A" &amp; ROW(Y1482))</f>
        <v>45809</v>
      </c>
      <c r="AB1482" s="51" t="str" cm="1">
        <f t="array" aca="1" ref="AB1482" ca="1">INDIRECT("'Base de données'!B" &amp; ROW(Z1482))</f>
        <v>CDC8P</v>
      </c>
    </row>
    <row r="1483" spans="1:28" x14ac:dyDescent="0.3">
      <c r="A1483" s="41" t="str">
        <f ca="1">IF(IF(AND($B1483&lt;&gt;"-",$B1483=$E1483),"Entrée et sortie","-")="Entrée et sortie",'Base de données'!$B1483,"-")</f>
        <v>-</v>
      </c>
      <c r="B1483" s="41" t="str">
        <f t="shared" ca="1" si="95"/>
        <v>-</v>
      </c>
      <c r="C1483" s="41" t="str">
        <f t="shared" ca="1" si="96"/>
        <v>-</v>
      </c>
      <c r="D1483" s="41" t="str">
        <f>IF($F1483="sortie en cours d'année",'Base de données'!$B1483,"-")</f>
        <v>-</v>
      </c>
      <c r="E1483" s="41" t="str">
        <f>IF($H1483="entrée en cours d'année",'Base de données'!$B1483,"-")</f>
        <v>-</v>
      </c>
      <c r="F1483" s="37" t="str">
        <f t="shared" si="93"/>
        <v/>
      </c>
      <c r="G1483" s="37" t="str">
        <f>IF($J1483="mouvement",_xlfn.XLOOKUP('Base de données'!$B1483,$V:$V,$V:$V,0),"")</f>
        <v/>
      </c>
      <c r="H1483" s="37" t="str">
        <f t="shared" si="94"/>
        <v/>
      </c>
      <c r="I1483" s="37" t="str">
        <f>IF($J1483="mouvement",_xlfn.XLOOKUP('Base de données'!$B1483,$K:$K,$K:$K,0),"")</f>
        <v/>
      </c>
      <c r="J1483" s="38" t="str">
        <f>IF(AND(Y1483&lt;&gt;MAX(Y:Y),COUNTIF(K1483:V1483,'Base de données'!$B1483)&gt;0),"mouvement","")</f>
        <v/>
      </c>
      <c r="K1483" s="39" t="str">
        <f>IF(K$1&gt;$AE$1,"-",IFERROR(IF(DATEDIF('Base de données'!$A1483,K$1,"d")&lt;&gt;0,"",'Base de données'!$B1483),""))</f>
        <v/>
      </c>
      <c r="L1483" s="39" t="str">
        <f>IF(L$1&gt;$AE$1,"-",IFERROR(IF(DATEDIF('Base de données'!$A1483,L$1,"d")&lt;&gt;0,"",'Base de données'!$B1483),""))</f>
        <v/>
      </c>
      <c r="M1483" s="39" t="str">
        <f>IF(M$1&gt;$AE$1,"-",IFERROR(IF(DATEDIF('Base de données'!$A1483,M$1,"d")&lt;&gt;0,"",'Base de données'!$B1483),""))</f>
        <v/>
      </c>
      <c r="N1483" s="39" t="str">
        <f>IF(N$1&gt;$AE$1,"-",IFERROR(IF(DATEDIF('Base de données'!$A1483,N$1,"d")&lt;&gt;0,"",'Base de données'!$B1483),""))</f>
        <v/>
      </c>
      <c r="O1483" s="39" t="str">
        <f>IF(O$1&gt;$AE$1,"-",IFERROR(IF(DATEDIF('Base de données'!$A1483,O$1,"d")&lt;&gt;0,"",'Base de données'!$B1483),""))</f>
        <v/>
      </c>
      <c r="P1483" s="39" t="str">
        <f>IF(P$1&gt;$AE$1,"-",IFERROR(IF(DATEDIF('Base de données'!$A1483,P$1,"d")&lt;&gt;0,"",'Base de données'!$B1483),""))</f>
        <v>UY6WE</v>
      </c>
      <c r="Q1483" s="39" t="str">
        <f>IF(Q$1&gt;$AE$1,"-",IFERROR(IF(DATEDIF('Base de données'!$A1483,Q$1,"d")&lt;&gt;0,"",'Base de données'!$B1483),""))</f>
        <v/>
      </c>
      <c r="R1483" s="39" t="str">
        <f>IF(R$1&gt;$AE$1,"-",IFERROR(IF(DATEDIF('Base de données'!$A1483,R$1,"d")&lt;&gt;0,"",'Base de données'!$B1483),""))</f>
        <v/>
      </c>
      <c r="S1483" s="39" t="str">
        <f>IF(S$1&gt;$AE$1,"-",IFERROR(IF(DATEDIF('Base de données'!$A1483,S$1,"d")&lt;&gt;0,"",'Base de données'!$B1483),""))</f>
        <v/>
      </c>
      <c r="T1483" s="39" t="str">
        <f>IF(T$1&gt;$AE$1,"-",IFERROR(IF(DATEDIF('Base de données'!$A1483,T$1,"d")&lt;&gt;0,"",'Base de données'!$B1483),""))</f>
        <v/>
      </c>
      <c r="U1483" s="39" t="str">
        <f>IF(U$1&gt;$AE$1,"-",IFERROR(IF(DATEDIF('Base de données'!$A1483,U$1,"d")&lt;&gt;0,"",'Base de données'!$B1483),""))</f>
        <v/>
      </c>
      <c r="V1483" s="39" t="str">
        <f>IF(V$1&gt;$AE$1,"-",IFERROR(IF(DATEDIF('Base de données'!$A1483,V$1,"d")&lt;&gt;0,"",'Base de données'!$B1483),""))</f>
        <v/>
      </c>
      <c r="W1483" s="34"/>
      <c r="X1483" s="30" t="str">
        <f>'Base de données'!$C1483&amp;" "&amp;'Base de données'!$D1483</f>
        <v>Nguyen Margaret</v>
      </c>
      <c r="Y1483" s="31">
        <f>COUNTIF('Base de données'!$B:$B,'Base de données'!$B1483)</f>
        <v>12</v>
      </c>
      <c r="AA1483" s="87" cm="1">
        <f t="array" aca="1" ref="AA1483" ca="1">INDIRECT("'Base de données'!A" &amp; ROW(Y1483))</f>
        <v>45809</v>
      </c>
      <c r="AB1483" s="51" t="str" cm="1">
        <f t="array" aca="1" ref="AB1483" ca="1">INDIRECT("'Base de données'!B" &amp; ROW(Z1483))</f>
        <v>UY6WE</v>
      </c>
    </row>
    <row r="1484" spans="1:28" x14ac:dyDescent="0.3">
      <c r="A1484" s="41" t="str">
        <f ca="1">IF(IF(AND($B1484&lt;&gt;"-",$B1484=$E1484),"Entrée et sortie","-")="Entrée et sortie",'Base de données'!$B1484,"-")</f>
        <v>-</v>
      </c>
      <c r="B1484" s="41" t="str">
        <f t="shared" ca="1" si="95"/>
        <v>-</v>
      </c>
      <c r="C1484" s="41" t="str">
        <f t="shared" ca="1" si="96"/>
        <v>-</v>
      </c>
      <c r="D1484" s="41" t="str">
        <f>IF($F1484="sortie en cours d'année",'Base de données'!$B1484,"-")</f>
        <v>-</v>
      </c>
      <c r="E1484" s="41" t="str">
        <f>IF($H1484="entrée en cours d'année",'Base de données'!$B1484,"-")</f>
        <v>-</v>
      </c>
      <c r="F1484" s="37" t="str">
        <f t="shared" si="93"/>
        <v/>
      </c>
      <c r="G1484" s="37" t="str">
        <f>IF($J1484="mouvement",_xlfn.XLOOKUP('Base de données'!$B1484,$V:$V,$V:$V,0),"")</f>
        <v/>
      </c>
      <c r="H1484" s="37" t="str">
        <f t="shared" si="94"/>
        <v/>
      </c>
      <c r="I1484" s="37" t="str">
        <f>IF($J1484="mouvement",_xlfn.XLOOKUP('Base de données'!$B1484,$K:$K,$K:$K,0),"")</f>
        <v/>
      </c>
      <c r="J1484" s="38" t="str">
        <f>IF(AND(Y1484&lt;&gt;MAX(Y:Y),COUNTIF(K1484:V1484,'Base de données'!$B1484)&gt;0),"mouvement","")</f>
        <v/>
      </c>
      <c r="K1484" s="39" t="str">
        <f>IF(K$1&gt;$AE$1,"-",IFERROR(IF(DATEDIF('Base de données'!$A1484,K$1,"d")&lt;&gt;0,"",'Base de données'!$B1484),""))</f>
        <v/>
      </c>
      <c r="L1484" s="39" t="str">
        <f>IF(L$1&gt;$AE$1,"-",IFERROR(IF(DATEDIF('Base de données'!$A1484,L$1,"d")&lt;&gt;0,"",'Base de données'!$B1484),""))</f>
        <v/>
      </c>
      <c r="M1484" s="39" t="str">
        <f>IF(M$1&gt;$AE$1,"-",IFERROR(IF(DATEDIF('Base de données'!$A1484,M$1,"d")&lt;&gt;0,"",'Base de données'!$B1484),""))</f>
        <v/>
      </c>
      <c r="N1484" s="39" t="str">
        <f>IF(N$1&gt;$AE$1,"-",IFERROR(IF(DATEDIF('Base de données'!$A1484,N$1,"d")&lt;&gt;0,"",'Base de données'!$B1484),""))</f>
        <v/>
      </c>
      <c r="O1484" s="39" t="str">
        <f>IF(O$1&gt;$AE$1,"-",IFERROR(IF(DATEDIF('Base de données'!$A1484,O$1,"d")&lt;&gt;0,"",'Base de données'!$B1484),""))</f>
        <v/>
      </c>
      <c r="P1484" s="39" t="str">
        <f>IF(P$1&gt;$AE$1,"-",IFERROR(IF(DATEDIF('Base de données'!$A1484,P$1,"d")&lt;&gt;0,"",'Base de données'!$B1484),""))</f>
        <v>OIXJA</v>
      </c>
      <c r="Q1484" s="39" t="str">
        <f>IF(Q$1&gt;$AE$1,"-",IFERROR(IF(DATEDIF('Base de données'!$A1484,Q$1,"d")&lt;&gt;0,"",'Base de données'!$B1484),""))</f>
        <v/>
      </c>
      <c r="R1484" s="39" t="str">
        <f>IF(R$1&gt;$AE$1,"-",IFERROR(IF(DATEDIF('Base de données'!$A1484,R$1,"d")&lt;&gt;0,"",'Base de données'!$B1484),""))</f>
        <v/>
      </c>
      <c r="S1484" s="39" t="str">
        <f>IF(S$1&gt;$AE$1,"-",IFERROR(IF(DATEDIF('Base de données'!$A1484,S$1,"d")&lt;&gt;0,"",'Base de données'!$B1484),""))</f>
        <v/>
      </c>
      <c r="T1484" s="39" t="str">
        <f>IF(T$1&gt;$AE$1,"-",IFERROR(IF(DATEDIF('Base de données'!$A1484,T$1,"d")&lt;&gt;0,"",'Base de données'!$B1484),""))</f>
        <v/>
      </c>
      <c r="U1484" s="39" t="str">
        <f>IF(U$1&gt;$AE$1,"-",IFERROR(IF(DATEDIF('Base de données'!$A1484,U$1,"d")&lt;&gt;0,"",'Base de données'!$B1484),""))</f>
        <v/>
      </c>
      <c r="V1484" s="39" t="str">
        <f>IF(V$1&gt;$AE$1,"-",IFERROR(IF(DATEDIF('Base de données'!$A1484,V$1,"d")&lt;&gt;0,"",'Base de données'!$B1484),""))</f>
        <v/>
      </c>
      <c r="W1484" s="34"/>
      <c r="X1484" s="30" t="str">
        <f>'Base de données'!$C1484&amp;" "&amp;'Base de données'!$D1484</f>
        <v>Pichon Bernard</v>
      </c>
      <c r="Y1484" s="31">
        <f>COUNTIF('Base de données'!$B:$B,'Base de données'!$B1484)</f>
        <v>12</v>
      </c>
      <c r="AA1484" s="87" cm="1">
        <f t="array" aca="1" ref="AA1484" ca="1">INDIRECT("'Base de données'!A" &amp; ROW(Y1484))</f>
        <v>45809</v>
      </c>
      <c r="AB1484" s="51" t="str" cm="1">
        <f t="array" aca="1" ref="AB1484" ca="1">INDIRECT("'Base de données'!B" &amp; ROW(Z1484))</f>
        <v>OIXJA</v>
      </c>
    </row>
    <row r="1485" spans="1:28" x14ac:dyDescent="0.3">
      <c r="A1485" s="41" t="str">
        <f ca="1">IF(IF(AND($B1485&lt;&gt;"-",$B1485=$E1485),"Entrée et sortie","-")="Entrée et sortie",'Base de données'!$B1485,"-")</f>
        <v>-</v>
      </c>
      <c r="B1485" s="41" t="str">
        <f t="shared" ca="1" si="95"/>
        <v>-</v>
      </c>
      <c r="C1485" s="41" t="str">
        <f t="shared" ca="1" si="96"/>
        <v>-</v>
      </c>
      <c r="D1485" s="41" t="str">
        <f>IF($F1485="sortie en cours d'année",'Base de données'!$B1485,"-")</f>
        <v>-</v>
      </c>
      <c r="E1485" s="41" t="str">
        <f>IF($H1485="entrée en cours d'année",'Base de données'!$B1485,"-")</f>
        <v>-</v>
      </c>
      <c r="F1485" s="37" t="str">
        <f t="shared" si="93"/>
        <v/>
      </c>
      <c r="G1485" s="37" t="str">
        <f>IF($J1485="mouvement",_xlfn.XLOOKUP('Base de données'!$B1485,$V:$V,$V:$V,0),"")</f>
        <v/>
      </c>
      <c r="H1485" s="37" t="str">
        <f t="shared" si="94"/>
        <v/>
      </c>
      <c r="I1485" s="37" t="str">
        <f>IF($J1485="mouvement",_xlfn.XLOOKUP('Base de données'!$B1485,$K:$K,$K:$K,0),"")</f>
        <v/>
      </c>
      <c r="J1485" s="38" t="str">
        <f>IF(AND(Y1485&lt;&gt;MAX(Y:Y),COUNTIF(K1485:V1485,'Base de données'!$B1485)&gt;0),"mouvement","")</f>
        <v/>
      </c>
      <c r="K1485" s="39" t="str">
        <f>IF(K$1&gt;$AE$1,"-",IFERROR(IF(DATEDIF('Base de données'!$A1485,K$1,"d")&lt;&gt;0,"",'Base de données'!$B1485),""))</f>
        <v/>
      </c>
      <c r="L1485" s="39" t="str">
        <f>IF(L$1&gt;$AE$1,"-",IFERROR(IF(DATEDIF('Base de données'!$A1485,L$1,"d")&lt;&gt;0,"",'Base de données'!$B1485),""))</f>
        <v/>
      </c>
      <c r="M1485" s="39" t="str">
        <f>IF(M$1&gt;$AE$1,"-",IFERROR(IF(DATEDIF('Base de données'!$A1485,M$1,"d")&lt;&gt;0,"",'Base de données'!$B1485),""))</f>
        <v/>
      </c>
      <c r="N1485" s="39" t="str">
        <f>IF(N$1&gt;$AE$1,"-",IFERROR(IF(DATEDIF('Base de données'!$A1485,N$1,"d")&lt;&gt;0,"",'Base de données'!$B1485),""))</f>
        <v/>
      </c>
      <c r="O1485" s="39" t="str">
        <f>IF(O$1&gt;$AE$1,"-",IFERROR(IF(DATEDIF('Base de données'!$A1485,O$1,"d")&lt;&gt;0,"",'Base de données'!$B1485),""))</f>
        <v/>
      </c>
      <c r="P1485" s="39" t="str">
        <f>IF(P$1&gt;$AE$1,"-",IFERROR(IF(DATEDIF('Base de données'!$A1485,P$1,"d")&lt;&gt;0,"",'Base de données'!$B1485),""))</f>
        <v>4GZ42</v>
      </c>
      <c r="Q1485" s="39" t="str">
        <f>IF(Q$1&gt;$AE$1,"-",IFERROR(IF(DATEDIF('Base de données'!$A1485,Q$1,"d")&lt;&gt;0,"",'Base de données'!$B1485),""))</f>
        <v/>
      </c>
      <c r="R1485" s="39" t="str">
        <f>IF(R$1&gt;$AE$1,"-",IFERROR(IF(DATEDIF('Base de données'!$A1485,R$1,"d")&lt;&gt;0,"",'Base de données'!$B1485),""))</f>
        <v/>
      </c>
      <c r="S1485" s="39" t="str">
        <f>IF(S$1&gt;$AE$1,"-",IFERROR(IF(DATEDIF('Base de données'!$A1485,S$1,"d")&lt;&gt;0,"",'Base de données'!$B1485),""))</f>
        <v/>
      </c>
      <c r="T1485" s="39" t="str">
        <f>IF(T$1&gt;$AE$1,"-",IFERROR(IF(DATEDIF('Base de données'!$A1485,T$1,"d")&lt;&gt;0,"",'Base de données'!$B1485),""))</f>
        <v/>
      </c>
      <c r="U1485" s="39" t="str">
        <f>IF(U$1&gt;$AE$1,"-",IFERROR(IF(DATEDIF('Base de données'!$A1485,U$1,"d")&lt;&gt;0,"",'Base de données'!$B1485),""))</f>
        <v/>
      </c>
      <c r="V1485" s="39" t="str">
        <f>IF(V$1&gt;$AE$1,"-",IFERROR(IF(DATEDIF('Base de données'!$A1485,V$1,"d")&lt;&gt;0,"",'Base de données'!$B1485),""))</f>
        <v/>
      </c>
      <c r="W1485" s="34"/>
      <c r="X1485" s="30" t="str">
        <f>'Base de données'!$C1485&amp;" "&amp;'Base de données'!$D1485</f>
        <v>Ledoux Jules</v>
      </c>
      <c r="Y1485" s="31">
        <f>COUNTIF('Base de données'!$B:$B,'Base de données'!$B1485)</f>
        <v>12</v>
      </c>
      <c r="AA1485" s="87" cm="1">
        <f t="array" aca="1" ref="AA1485" ca="1">INDIRECT("'Base de données'!A" &amp; ROW(Y1485))</f>
        <v>45809</v>
      </c>
      <c r="AB1485" s="51" t="str" cm="1">
        <f t="array" aca="1" ref="AB1485" ca="1">INDIRECT("'Base de données'!B" &amp; ROW(Z1485))</f>
        <v>4GZ42</v>
      </c>
    </row>
    <row r="1486" spans="1:28" x14ac:dyDescent="0.3">
      <c r="A1486" s="41" t="str">
        <f ca="1">IF(IF(AND($B1486&lt;&gt;"-",$B1486=$E1486),"Entrée et sortie","-")="Entrée et sortie",'Base de données'!$B1486,"-")</f>
        <v>-</v>
      </c>
      <c r="B1486" s="41" t="str">
        <f t="shared" ca="1" si="95"/>
        <v>-</v>
      </c>
      <c r="C1486" s="41" t="str">
        <f t="shared" ca="1" si="96"/>
        <v>-</v>
      </c>
      <c r="D1486" s="41" t="str">
        <f>IF($F1486="sortie en cours d'année",'Base de données'!$B1486,"-")</f>
        <v>-</v>
      </c>
      <c r="E1486" s="41" t="str">
        <f>IF($H1486="entrée en cours d'année",'Base de données'!$B1486,"-")</f>
        <v>-</v>
      </c>
      <c r="F1486" s="37" t="str">
        <f t="shared" si="93"/>
        <v/>
      </c>
      <c r="G1486" s="37" t="str">
        <f>IF($J1486="mouvement",_xlfn.XLOOKUP('Base de données'!$B1486,$V:$V,$V:$V,0),"")</f>
        <v/>
      </c>
      <c r="H1486" s="37" t="str">
        <f t="shared" si="94"/>
        <v/>
      </c>
      <c r="I1486" s="37" t="str">
        <f>IF($J1486="mouvement",_xlfn.XLOOKUP('Base de données'!$B1486,$K:$K,$K:$K,0),"")</f>
        <v/>
      </c>
      <c r="J1486" s="38" t="str">
        <f>IF(AND(Y1486&lt;&gt;MAX(Y:Y),COUNTIF(K1486:V1486,'Base de données'!$B1486)&gt;0),"mouvement","")</f>
        <v/>
      </c>
      <c r="K1486" s="39" t="str">
        <f>IF(K$1&gt;$AE$1,"-",IFERROR(IF(DATEDIF('Base de données'!$A1486,K$1,"d")&lt;&gt;0,"",'Base de données'!$B1486),""))</f>
        <v/>
      </c>
      <c r="L1486" s="39" t="str">
        <f>IF(L$1&gt;$AE$1,"-",IFERROR(IF(DATEDIF('Base de données'!$A1486,L$1,"d")&lt;&gt;0,"",'Base de données'!$B1486),""))</f>
        <v/>
      </c>
      <c r="M1486" s="39" t="str">
        <f>IF(M$1&gt;$AE$1,"-",IFERROR(IF(DATEDIF('Base de données'!$A1486,M$1,"d")&lt;&gt;0,"",'Base de données'!$B1486),""))</f>
        <v/>
      </c>
      <c r="N1486" s="39" t="str">
        <f>IF(N$1&gt;$AE$1,"-",IFERROR(IF(DATEDIF('Base de données'!$A1486,N$1,"d")&lt;&gt;0,"",'Base de données'!$B1486),""))</f>
        <v/>
      </c>
      <c r="O1486" s="39" t="str">
        <f>IF(O$1&gt;$AE$1,"-",IFERROR(IF(DATEDIF('Base de données'!$A1486,O$1,"d")&lt;&gt;0,"",'Base de données'!$B1486),""))</f>
        <v/>
      </c>
      <c r="P1486" s="39" t="str">
        <f>IF(P$1&gt;$AE$1,"-",IFERROR(IF(DATEDIF('Base de données'!$A1486,P$1,"d")&lt;&gt;0,"",'Base de données'!$B1486),""))</f>
        <v>53NY9</v>
      </c>
      <c r="Q1486" s="39" t="str">
        <f>IF(Q$1&gt;$AE$1,"-",IFERROR(IF(DATEDIF('Base de données'!$A1486,Q$1,"d")&lt;&gt;0,"",'Base de données'!$B1486),""))</f>
        <v/>
      </c>
      <c r="R1486" s="39" t="str">
        <f>IF(R$1&gt;$AE$1,"-",IFERROR(IF(DATEDIF('Base de données'!$A1486,R$1,"d")&lt;&gt;0,"",'Base de données'!$B1486),""))</f>
        <v/>
      </c>
      <c r="S1486" s="39" t="str">
        <f>IF(S$1&gt;$AE$1,"-",IFERROR(IF(DATEDIF('Base de données'!$A1486,S$1,"d")&lt;&gt;0,"",'Base de données'!$B1486),""))</f>
        <v/>
      </c>
      <c r="T1486" s="39" t="str">
        <f>IF(T$1&gt;$AE$1,"-",IFERROR(IF(DATEDIF('Base de données'!$A1486,T$1,"d")&lt;&gt;0,"",'Base de données'!$B1486),""))</f>
        <v/>
      </c>
      <c r="U1486" s="39" t="str">
        <f>IF(U$1&gt;$AE$1,"-",IFERROR(IF(DATEDIF('Base de données'!$A1486,U$1,"d")&lt;&gt;0,"",'Base de données'!$B1486),""))</f>
        <v/>
      </c>
      <c r="V1486" s="39" t="str">
        <f>IF(V$1&gt;$AE$1,"-",IFERROR(IF(DATEDIF('Base de données'!$A1486,V$1,"d")&lt;&gt;0,"",'Base de données'!$B1486),""))</f>
        <v/>
      </c>
      <c r="W1486" s="34"/>
      <c r="X1486" s="30" t="str">
        <f>'Base de données'!$C1486&amp;" "&amp;'Base de données'!$D1486</f>
        <v>Salmon Guillaume</v>
      </c>
      <c r="Y1486" s="31">
        <f>COUNTIF('Base de données'!$B:$B,'Base de données'!$B1486)</f>
        <v>12</v>
      </c>
      <c r="AA1486" s="87" cm="1">
        <f t="array" aca="1" ref="AA1486" ca="1">INDIRECT("'Base de données'!A" &amp; ROW(Y1486))</f>
        <v>45809</v>
      </c>
      <c r="AB1486" s="51" t="str" cm="1">
        <f t="array" aca="1" ref="AB1486" ca="1">INDIRECT("'Base de données'!B" &amp; ROW(Z1486))</f>
        <v>53NY9</v>
      </c>
    </row>
    <row r="1487" spans="1:28" x14ac:dyDescent="0.3">
      <c r="A1487" s="41" t="str">
        <f ca="1">IF(IF(AND($B1487&lt;&gt;"-",$B1487=$E1487),"Entrée et sortie","-")="Entrée et sortie",'Base de données'!$B1487,"-")</f>
        <v>-</v>
      </c>
      <c r="B1487" s="41" t="str">
        <f t="shared" ca="1" si="95"/>
        <v>-</v>
      </c>
      <c r="C1487" s="41" t="str">
        <f t="shared" ca="1" si="96"/>
        <v>-</v>
      </c>
      <c r="D1487" s="41" t="str">
        <f>IF($F1487="sortie en cours d'année",'Base de données'!$B1487,"-")</f>
        <v>-</v>
      </c>
      <c r="E1487" s="41" t="str">
        <f>IF($H1487="entrée en cours d'année",'Base de données'!$B1487,"-")</f>
        <v>-</v>
      </c>
      <c r="F1487" s="37" t="str">
        <f t="shared" si="93"/>
        <v/>
      </c>
      <c r="G1487" s="37" t="str">
        <f>IF($J1487="mouvement",_xlfn.XLOOKUP('Base de données'!$B1487,$V:$V,$V:$V,0),"")</f>
        <v/>
      </c>
      <c r="H1487" s="37" t="str">
        <f t="shared" si="94"/>
        <v/>
      </c>
      <c r="I1487" s="37" t="str">
        <f>IF($J1487="mouvement",_xlfn.XLOOKUP('Base de données'!$B1487,$K:$K,$K:$K,0),"")</f>
        <v/>
      </c>
      <c r="J1487" s="38" t="str">
        <f>IF(AND(Y1487&lt;&gt;MAX(Y:Y),COUNTIF(K1487:V1487,'Base de données'!$B1487)&gt;0),"mouvement","")</f>
        <v/>
      </c>
      <c r="K1487" s="39" t="str">
        <f>IF(K$1&gt;$AE$1,"-",IFERROR(IF(DATEDIF('Base de données'!$A1487,K$1,"d")&lt;&gt;0,"",'Base de données'!$B1487),""))</f>
        <v/>
      </c>
      <c r="L1487" s="39" t="str">
        <f>IF(L$1&gt;$AE$1,"-",IFERROR(IF(DATEDIF('Base de données'!$A1487,L$1,"d")&lt;&gt;0,"",'Base de données'!$B1487),""))</f>
        <v/>
      </c>
      <c r="M1487" s="39" t="str">
        <f>IF(M$1&gt;$AE$1,"-",IFERROR(IF(DATEDIF('Base de données'!$A1487,M$1,"d")&lt;&gt;0,"",'Base de données'!$B1487),""))</f>
        <v/>
      </c>
      <c r="N1487" s="39" t="str">
        <f>IF(N$1&gt;$AE$1,"-",IFERROR(IF(DATEDIF('Base de données'!$A1487,N$1,"d")&lt;&gt;0,"",'Base de données'!$B1487),""))</f>
        <v/>
      </c>
      <c r="O1487" s="39" t="str">
        <f>IF(O$1&gt;$AE$1,"-",IFERROR(IF(DATEDIF('Base de données'!$A1487,O$1,"d")&lt;&gt;0,"",'Base de données'!$B1487),""))</f>
        <v/>
      </c>
      <c r="P1487" s="39" t="str">
        <f>IF(P$1&gt;$AE$1,"-",IFERROR(IF(DATEDIF('Base de données'!$A1487,P$1,"d")&lt;&gt;0,"",'Base de données'!$B1487),""))</f>
        <v>CHYQ5</v>
      </c>
      <c r="Q1487" s="39" t="str">
        <f>IF(Q$1&gt;$AE$1,"-",IFERROR(IF(DATEDIF('Base de données'!$A1487,Q$1,"d")&lt;&gt;0,"",'Base de données'!$B1487),""))</f>
        <v/>
      </c>
      <c r="R1487" s="39" t="str">
        <f>IF(R$1&gt;$AE$1,"-",IFERROR(IF(DATEDIF('Base de données'!$A1487,R$1,"d")&lt;&gt;0,"",'Base de données'!$B1487),""))</f>
        <v/>
      </c>
      <c r="S1487" s="39" t="str">
        <f>IF(S$1&gt;$AE$1,"-",IFERROR(IF(DATEDIF('Base de données'!$A1487,S$1,"d")&lt;&gt;0,"",'Base de données'!$B1487),""))</f>
        <v/>
      </c>
      <c r="T1487" s="39" t="str">
        <f>IF(T$1&gt;$AE$1,"-",IFERROR(IF(DATEDIF('Base de données'!$A1487,T$1,"d")&lt;&gt;0,"",'Base de données'!$B1487),""))</f>
        <v/>
      </c>
      <c r="U1487" s="39" t="str">
        <f>IF(U$1&gt;$AE$1,"-",IFERROR(IF(DATEDIF('Base de données'!$A1487,U$1,"d")&lt;&gt;0,"",'Base de données'!$B1487),""))</f>
        <v/>
      </c>
      <c r="V1487" s="39" t="str">
        <f>IF(V$1&gt;$AE$1,"-",IFERROR(IF(DATEDIF('Base de données'!$A1487,V$1,"d")&lt;&gt;0,"",'Base de données'!$B1487),""))</f>
        <v/>
      </c>
      <c r="W1487" s="34"/>
      <c r="X1487" s="30" t="str">
        <f>'Base de données'!$C1487&amp;" "&amp;'Base de données'!$D1487</f>
        <v>Camus Isaac</v>
      </c>
      <c r="Y1487" s="31">
        <f>COUNTIF('Base de données'!$B:$B,'Base de données'!$B1487)</f>
        <v>12</v>
      </c>
      <c r="AA1487" s="87" cm="1">
        <f t="array" aca="1" ref="AA1487" ca="1">INDIRECT("'Base de données'!A" &amp; ROW(Y1487))</f>
        <v>45809</v>
      </c>
      <c r="AB1487" s="51" t="str" cm="1">
        <f t="array" aca="1" ref="AB1487" ca="1">INDIRECT("'Base de données'!B" &amp; ROW(Z1487))</f>
        <v>CHYQ5</v>
      </c>
    </row>
    <row r="1488" spans="1:28" x14ac:dyDescent="0.3">
      <c r="A1488" s="41" t="str">
        <f ca="1">IF(IF(AND($B1488&lt;&gt;"-",$B1488=$E1488),"Entrée et sortie","-")="Entrée et sortie",'Base de données'!$B1488,"-")</f>
        <v>-</v>
      </c>
      <c r="B1488" s="41" t="str">
        <f t="shared" ca="1" si="95"/>
        <v>-</v>
      </c>
      <c r="C1488" s="41" t="str">
        <f t="shared" ca="1" si="96"/>
        <v>-</v>
      </c>
      <c r="D1488" s="41" t="str">
        <f>IF($F1488="sortie en cours d'année",'Base de données'!$B1488,"-")</f>
        <v>-</v>
      </c>
      <c r="E1488" s="41" t="str">
        <f>IF($H1488="entrée en cours d'année",'Base de données'!$B1488,"-")</f>
        <v>-</v>
      </c>
      <c r="F1488" s="37" t="str">
        <f t="shared" si="93"/>
        <v/>
      </c>
      <c r="G1488" s="37" t="str">
        <f>IF($J1488="mouvement",_xlfn.XLOOKUP('Base de données'!$B1488,$V:$V,$V:$V,0),"")</f>
        <v/>
      </c>
      <c r="H1488" s="37" t="str">
        <f t="shared" si="94"/>
        <v/>
      </c>
      <c r="I1488" s="37" t="str">
        <f>IF($J1488="mouvement",_xlfn.XLOOKUP('Base de données'!$B1488,$K:$K,$K:$K,0),"")</f>
        <v/>
      </c>
      <c r="J1488" s="38" t="str">
        <f>IF(AND(Y1488&lt;&gt;MAX(Y:Y),COUNTIF(K1488:V1488,'Base de données'!$B1488)&gt;0),"mouvement","")</f>
        <v/>
      </c>
      <c r="K1488" s="39" t="str">
        <f>IF(K$1&gt;$AE$1,"-",IFERROR(IF(DATEDIF('Base de données'!$A1488,K$1,"d")&lt;&gt;0,"",'Base de données'!$B1488),""))</f>
        <v/>
      </c>
      <c r="L1488" s="39" t="str">
        <f>IF(L$1&gt;$AE$1,"-",IFERROR(IF(DATEDIF('Base de données'!$A1488,L$1,"d")&lt;&gt;0,"",'Base de données'!$B1488),""))</f>
        <v/>
      </c>
      <c r="M1488" s="39" t="str">
        <f>IF(M$1&gt;$AE$1,"-",IFERROR(IF(DATEDIF('Base de données'!$A1488,M$1,"d")&lt;&gt;0,"",'Base de données'!$B1488),""))</f>
        <v/>
      </c>
      <c r="N1488" s="39" t="str">
        <f>IF(N$1&gt;$AE$1,"-",IFERROR(IF(DATEDIF('Base de données'!$A1488,N$1,"d")&lt;&gt;0,"",'Base de données'!$B1488),""))</f>
        <v/>
      </c>
      <c r="O1488" s="39" t="str">
        <f>IF(O$1&gt;$AE$1,"-",IFERROR(IF(DATEDIF('Base de données'!$A1488,O$1,"d")&lt;&gt;0,"",'Base de données'!$B1488),""))</f>
        <v/>
      </c>
      <c r="P1488" s="39" t="str">
        <f>IF(P$1&gt;$AE$1,"-",IFERROR(IF(DATEDIF('Base de données'!$A1488,P$1,"d")&lt;&gt;0,"",'Base de données'!$B1488),""))</f>
        <v>8E9LF</v>
      </c>
      <c r="Q1488" s="39" t="str">
        <f>IF(Q$1&gt;$AE$1,"-",IFERROR(IF(DATEDIF('Base de données'!$A1488,Q$1,"d")&lt;&gt;0,"",'Base de données'!$B1488),""))</f>
        <v/>
      </c>
      <c r="R1488" s="39" t="str">
        <f>IF(R$1&gt;$AE$1,"-",IFERROR(IF(DATEDIF('Base de données'!$A1488,R$1,"d")&lt;&gt;0,"",'Base de données'!$B1488),""))</f>
        <v/>
      </c>
      <c r="S1488" s="39" t="str">
        <f>IF(S$1&gt;$AE$1,"-",IFERROR(IF(DATEDIF('Base de données'!$A1488,S$1,"d")&lt;&gt;0,"",'Base de données'!$B1488),""))</f>
        <v/>
      </c>
      <c r="T1488" s="39" t="str">
        <f>IF(T$1&gt;$AE$1,"-",IFERROR(IF(DATEDIF('Base de données'!$A1488,T$1,"d")&lt;&gt;0,"",'Base de données'!$B1488),""))</f>
        <v/>
      </c>
      <c r="U1488" s="39" t="str">
        <f>IF(U$1&gt;$AE$1,"-",IFERROR(IF(DATEDIF('Base de données'!$A1488,U$1,"d")&lt;&gt;0,"",'Base de données'!$B1488),""))</f>
        <v/>
      </c>
      <c r="V1488" s="39" t="str">
        <f>IF(V$1&gt;$AE$1,"-",IFERROR(IF(DATEDIF('Base de données'!$A1488,V$1,"d")&lt;&gt;0,"",'Base de données'!$B1488),""))</f>
        <v/>
      </c>
      <c r="W1488" s="34"/>
      <c r="X1488" s="30" t="str">
        <f>'Base de données'!$C1488&amp;" "&amp;'Base de données'!$D1488</f>
        <v>Baron Marcelle</v>
      </c>
      <c r="Y1488" s="31">
        <f>COUNTIF('Base de données'!$B:$B,'Base de données'!$B1488)</f>
        <v>12</v>
      </c>
      <c r="AA1488" s="87" cm="1">
        <f t="array" aca="1" ref="AA1488" ca="1">INDIRECT("'Base de données'!A" &amp; ROW(Y1488))</f>
        <v>45809</v>
      </c>
      <c r="AB1488" s="51" t="str" cm="1">
        <f t="array" aca="1" ref="AB1488" ca="1">INDIRECT("'Base de données'!B" &amp; ROW(Z1488))</f>
        <v>8E9LF</v>
      </c>
    </row>
    <row r="1489" spans="1:28" x14ac:dyDescent="0.3">
      <c r="A1489" s="41" t="str">
        <f ca="1">IF(IF(AND($B1489&lt;&gt;"-",$B1489=$E1489),"Entrée et sortie","-")="Entrée et sortie",'Base de données'!$B1489,"-")</f>
        <v>-</v>
      </c>
      <c r="B1489" s="41" t="str">
        <f t="shared" ca="1" si="95"/>
        <v>-</v>
      </c>
      <c r="C1489" s="41" t="str">
        <f t="shared" ca="1" si="96"/>
        <v>-</v>
      </c>
      <c r="D1489" s="41" t="str">
        <f>IF($F1489="sortie en cours d'année",'Base de données'!$B1489,"-")</f>
        <v>-</v>
      </c>
      <c r="E1489" s="41" t="str">
        <f>IF($H1489="entrée en cours d'année",'Base de données'!$B1489,"-")</f>
        <v>-</v>
      </c>
      <c r="F1489" s="37" t="str">
        <f t="shared" si="93"/>
        <v/>
      </c>
      <c r="G1489" s="37" t="str">
        <f>IF($J1489="mouvement",_xlfn.XLOOKUP('Base de données'!$B1489,$V:$V,$V:$V,0),"")</f>
        <v/>
      </c>
      <c r="H1489" s="37" t="str">
        <f t="shared" si="94"/>
        <v/>
      </c>
      <c r="I1489" s="37" t="str">
        <f>IF($J1489="mouvement",_xlfn.XLOOKUP('Base de données'!$B1489,$K:$K,$K:$K,0),"")</f>
        <v/>
      </c>
      <c r="J1489" s="38" t="str">
        <f>IF(AND(Y1489&lt;&gt;MAX(Y:Y),COUNTIF(K1489:V1489,'Base de données'!$B1489)&gt;0),"mouvement","")</f>
        <v/>
      </c>
      <c r="K1489" s="39" t="str">
        <f>IF(K$1&gt;$AE$1,"-",IFERROR(IF(DATEDIF('Base de données'!$A1489,K$1,"d")&lt;&gt;0,"",'Base de données'!$B1489),""))</f>
        <v/>
      </c>
      <c r="L1489" s="39" t="str">
        <f>IF(L$1&gt;$AE$1,"-",IFERROR(IF(DATEDIF('Base de données'!$A1489,L$1,"d")&lt;&gt;0,"",'Base de données'!$B1489),""))</f>
        <v/>
      </c>
      <c r="M1489" s="39" t="str">
        <f>IF(M$1&gt;$AE$1,"-",IFERROR(IF(DATEDIF('Base de données'!$A1489,M$1,"d")&lt;&gt;0,"",'Base de données'!$B1489),""))</f>
        <v/>
      </c>
      <c r="N1489" s="39" t="str">
        <f>IF(N$1&gt;$AE$1,"-",IFERROR(IF(DATEDIF('Base de données'!$A1489,N$1,"d")&lt;&gt;0,"",'Base de données'!$B1489),""))</f>
        <v/>
      </c>
      <c r="O1489" s="39" t="str">
        <f>IF(O$1&gt;$AE$1,"-",IFERROR(IF(DATEDIF('Base de données'!$A1489,O$1,"d")&lt;&gt;0,"",'Base de données'!$B1489),""))</f>
        <v/>
      </c>
      <c r="P1489" s="39" t="str">
        <f>IF(P$1&gt;$AE$1,"-",IFERROR(IF(DATEDIF('Base de données'!$A1489,P$1,"d")&lt;&gt;0,"",'Base de données'!$B1489),""))</f>
        <v>M5OQN</v>
      </c>
      <c r="Q1489" s="39" t="str">
        <f>IF(Q$1&gt;$AE$1,"-",IFERROR(IF(DATEDIF('Base de données'!$A1489,Q$1,"d")&lt;&gt;0,"",'Base de données'!$B1489),""))</f>
        <v/>
      </c>
      <c r="R1489" s="39" t="str">
        <f>IF(R$1&gt;$AE$1,"-",IFERROR(IF(DATEDIF('Base de données'!$A1489,R$1,"d")&lt;&gt;0,"",'Base de données'!$B1489),""))</f>
        <v/>
      </c>
      <c r="S1489" s="39" t="str">
        <f>IF(S$1&gt;$AE$1,"-",IFERROR(IF(DATEDIF('Base de données'!$A1489,S$1,"d")&lt;&gt;0,"",'Base de données'!$B1489),""))</f>
        <v/>
      </c>
      <c r="T1489" s="39" t="str">
        <f>IF(T$1&gt;$AE$1,"-",IFERROR(IF(DATEDIF('Base de données'!$A1489,T$1,"d")&lt;&gt;0,"",'Base de données'!$B1489),""))</f>
        <v/>
      </c>
      <c r="U1489" s="39" t="str">
        <f>IF(U$1&gt;$AE$1,"-",IFERROR(IF(DATEDIF('Base de données'!$A1489,U$1,"d")&lt;&gt;0,"",'Base de données'!$B1489),""))</f>
        <v/>
      </c>
      <c r="V1489" s="39" t="str">
        <f>IF(V$1&gt;$AE$1,"-",IFERROR(IF(DATEDIF('Base de données'!$A1489,V$1,"d")&lt;&gt;0,"",'Base de données'!$B1489),""))</f>
        <v/>
      </c>
      <c r="W1489" s="34"/>
      <c r="X1489" s="30" t="str">
        <f>'Base de données'!$C1489&amp;" "&amp;'Base de données'!$D1489</f>
        <v>Courtois Marcel</v>
      </c>
      <c r="Y1489" s="31">
        <f>COUNTIF('Base de données'!$B:$B,'Base de données'!$B1489)</f>
        <v>12</v>
      </c>
      <c r="AA1489" s="87" cm="1">
        <f t="array" aca="1" ref="AA1489" ca="1">INDIRECT("'Base de données'!A" &amp; ROW(Y1489))</f>
        <v>45809</v>
      </c>
      <c r="AB1489" s="51" t="str" cm="1">
        <f t="array" aca="1" ref="AB1489" ca="1">INDIRECT("'Base de données'!B" &amp; ROW(Z1489))</f>
        <v>M5OQN</v>
      </c>
    </row>
    <row r="1490" spans="1:28" x14ac:dyDescent="0.3">
      <c r="A1490" s="41" t="str">
        <f ca="1">IF(IF(AND($B1490&lt;&gt;"-",$B1490=$E1490),"Entrée et sortie","-")="Entrée et sortie",'Base de données'!$B1490,"-")</f>
        <v>-</v>
      </c>
      <c r="B1490" s="41" t="str">
        <f t="shared" ca="1" si="95"/>
        <v>-</v>
      </c>
      <c r="C1490" s="41" t="str">
        <f t="shared" ca="1" si="96"/>
        <v>-</v>
      </c>
      <c r="D1490" s="41" t="str">
        <f>IF($F1490="sortie en cours d'année",'Base de données'!$B1490,"-")</f>
        <v>-</v>
      </c>
      <c r="E1490" s="41" t="str">
        <f>IF($H1490="entrée en cours d'année",'Base de données'!$B1490,"-")</f>
        <v>-</v>
      </c>
      <c r="F1490" s="37" t="str">
        <f t="shared" si="93"/>
        <v/>
      </c>
      <c r="G1490" s="37" t="str">
        <f>IF($J1490="mouvement",_xlfn.XLOOKUP('Base de données'!$B1490,$V:$V,$V:$V,0),"")</f>
        <v/>
      </c>
      <c r="H1490" s="37" t="str">
        <f t="shared" si="94"/>
        <v/>
      </c>
      <c r="I1490" s="37" t="str">
        <f>IF($J1490="mouvement",_xlfn.XLOOKUP('Base de données'!$B1490,$K:$K,$K:$K,0),"")</f>
        <v/>
      </c>
      <c r="J1490" s="38" t="str">
        <f>IF(AND(Y1490&lt;&gt;MAX(Y:Y),COUNTIF(K1490:V1490,'Base de données'!$B1490)&gt;0),"mouvement","")</f>
        <v/>
      </c>
      <c r="K1490" s="39" t="str">
        <f>IF(K$1&gt;$AE$1,"-",IFERROR(IF(DATEDIF('Base de données'!$A1490,K$1,"d")&lt;&gt;0,"",'Base de données'!$B1490),""))</f>
        <v/>
      </c>
      <c r="L1490" s="39" t="str">
        <f>IF(L$1&gt;$AE$1,"-",IFERROR(IF(DATEDIF('Base de données'!$A1490,L$1,"d")&lt;&gt;0,"",'Base de données'!$B1490),""))</f>
        <v/>
      </c>
      <c r="M1490" s="39" t="str">
        <f>IF(M$1&gt;$AE$1,"-",IFERROR(IF(DATEDIF('Base de données'!$A1490,M$1,"d")&lt;&gt;0,"",'Base de données'!$B1490),""))</f>
        <v/>
      </c>
      <c r="N1490" s="39" t="str">
        <f>IF(N$1&gt;$AE$1,"-",IFERROR(IF(DATEDIF('Base de données'!$A1490,N$1,"d")&lt;&gt;0,"",'Base de données'!$B1490),""))</f>
        <v/>
      </c>
      <c r="O1490" s="39" t="str">
        <f>IF(O$1&gt;$AE$1,"-",IFERROR(IF(DATEDIF('Base de données'!$A1490,O$1,"d")&lt;&gt;0,"",'Base de données'!$B1490),""))</f>
        <v/>
      </c>
      <c r="P1490" s="39" t="str">
        <f>IF(P$1&gt;$AE$1,"-",IFERROR(IF(DATEDIF('Base de données'!$A1490,P$1,"d")&lt;&gt;0,"",'Base de données'!$B1490),""))</f>
        <v>FOPU8</v>
      </c>
      <c r="Q1490" s="39" t="str">
        <f>IF(Q$1&gt;$AE$1,"-",IFERROR(IF(DATEDIF('Base de données'!$A1490,Q$1,"d")&lt;&gt;0,"",'Base de données'!$B1490),""))</f>
        <v/>
      </c>
      <c r="R1490" s="39" t="str">
        <f>IF(R$1&gt;$AE$1,"-",IFERROR(IF(DATEDIF('Base de données'!$A1490,R$1,"d")&lt;&gt;0,"",'Base de données'!$B1490),""))</f>
        <v/>
      </c>
      <c r="S1490" s="39" t="str">
        <f>IF(S$1&gt;$AE$1,"-",IFERROR(IF(DATEDIF('Base de données'!$A1490,S$1,"d")&lt;&gt;0,"",'Base de données'!$B1490),""))</f>
        <v/>
      </c>
      <c r="T1490" s="39" t="str">
        <f>IF(T$1&gt;$AE$1,"-",IFERROR(IF(DATEDIF('Base de données'!$A1490,T$1,"d")&lt;&gt;0,"",'Base de données'!$B1490),""))</f>
        <v/>
      </c>
      <c r="U1490" s="39" t="str">
        <f>IF(U$1&gt;$AE$1,"-",IFERROR(IF(DATEDIF('Base de données'!$A1490,U$1,"d")&lt;&gt;0,"",'Base de données'!$B1490),""))</f>
        <v/>
      </c>
      <c r="V1490" s="39" t="str">
        <f>IF(V$1&gt;$AE$1,"-",IFERROR(IF(DATEDIF('Base de données'!$A1490,V$1,"d")&lt;&gt;0,"",'Base de données'!$B1490),""))</f>
        <v/>
      </c>
      <c r="W1490" s="34"/>
      <c r="X1490" s="30" t="str">
        <f>'Base de données'!$C1490&amp;" "&amp;'Base de données'!$D1490</f>
        <v>Boulay Pierre</v>
      </c>
      <c r="Y1490" s="31">
        <f>COUNTIF('Base de données'!$B:$B,'Base de données'!$B1490)</f>
        <v>12</v>
      </c>
      <c r="AA1490" s="87" cm="1">
        <f t="array" aca="1" ref="AA1490" ca="1">INDIRECT("'Base de données'!A" &amp; ROW(Y1490))</f>
        <v>45809</v>
      </c>
      <c r="AB1490" s="51" t="str" cm="1">
        <f t="array" aca="1" ref="AB1490" ca="1">INDIRECT("'Base de données'!B" &amp; ROW(Z1490))</f>
        <v>FOPU8</v>
      </c>
    </row>
    <row r="1491" spans="1:28" x14ac:dyDescent="0.3">
      <c r="A1491" s="41" t="str">
        <f ca="1">IF(IF(AND($B1491&lt;&gt;"-",$B1491=$E1491),"Entrée et sortie","-")="Entrée et sortie",'Base de données'!$B1491,"-")</f>
        <v>-</v>
      </c>
      <c r="B1491" s="41" t="str">
        <f t="shared" ca="1" si="95"/>
        <v>-</v>
      </c>
      <c r="C1491" s="41" t="str">
        <f t="shared" ca="1" si="96"/>
        <v>-</v>
      </c>
      <c r="D1491" s="41" t="str">
        <f>IF($F1491="sortie en cours d'année",'Base de données'!$B1491,"-")</f>
        <v>-</v>
      </c>
      <c r="E1491" s="41" t="str">
        <f>IF($H1491="entrée en cours d'année",'Base de données'!$B1491,"-")</f>
        <v>-</v>
      </c>
      <c r="F1491" s="37" t="str">
        <f t="shared" si="93"/>
        <v/>
      </c>
      <c r="G1491" s="37" t="str">
        <f>IF($J1491="mouvement",_xlfn.XLOOKUP('Base de données'!$B1491,$V:$V,$V:$V,0),"")</f>
        <v/>
      </c>
      <c r="H1491" s="37" t="str">
        <f t="shared" si="94"/>
        <v/>
      </c>
      <c r="I1491" s="37" t="str">
        <f>IF($J1491="mouvement",_xlfn.XLOOKUP('Base de données'!$B1491,$K:$K,$K:$K,0),"")</f>
        <v/>
      </c>
      <c r="J1491" s="38" t="str">
        <f>IF(AND(Y1491&lt;&gt;MAX(Y:Y),COUNTIF(K1491:V1491,'Base de données'!$B1491)&gt;0),"mouvement","")</f>
        <v/>
      </c>
      <c r="K1491" s="39" t="str">
        <f>IF(K$1&gt;$AE$1,"-",IFERROR(IF(DATEDIF('Base de données'!$A1491,K$1,"d")&lt;&gt;0,"",'Base de données'!$B1491),""))</f>
        <v/>
      </c>
      <c r="L1491" s="39" t="str">
        <f>IF(L$1&gt;$AE$1,"-",IFERROR(IF(DATEDIF('Base de données'!$A1491,L$1,"d")&lt;&gt;0,"",'Base de données'!$B1491),""))</f>
        <v/>
      </c>
      <c r="M1491" s="39" t="str">
        <f>IF(M$1&gt;$AE$1,"-",IFERROR(IF(DATEDIF('Base de données'!$A1491,M$1,"d")&lt;&gt;0,"",'Base de données'!$B1491),""))</f>
        <v/>
      </c>
      <c r="N1491" s="39" t="str">
        <f>IF(N$1&gt;$AE$1,"-",IFERROR(IF(DATEDIF('Base de données'!$A1491,N$1,"d")&lt;&gt;0,"",'Base de données'!$B1491),""))</f>
        <v/>
      </c>
      <c r="O1491" s="39" t="str">
        <f>IF(O$1&gt;$AE$1,"-",IFERROR(IF(DATEDIF('Base de données'!$A1491,O$1,"d")&lt;&gt;0,"",'Base de données'!$B1491),""))</f>
        <v/>
      </c>
      <c r="P1491" s="39" t="str">
        <f>IF(P$1&gt;$AE$1,"-",IFERROR(IF(DATEDIF('Base de données'!$A1491,P$1,"d")&lt;&gt;0,"",'Base de données'!$B1491),""))</f>
        <v>7JO19</v>
      </c>
      <c r="Q1491" s="39" t="str">
        <f>IF(Q$1&gt;$AE$1,"-",IFERROR(IF(DATEDIF('Base de données'!$A1491,Q$1,"d")&lt;&gt;0,"",'Base de données'!$B1491),""))</f>
        <v/>
      </c>
      <c r="R1491" s="39" t="str">
        <f>IF(R$1&gt;$AE$1,"-",IFERROR(IF(DATEDIF('Base de données'!$A1491,R$1,"d")&lt;&gt;0,"",'Base de données'!$B1491),""))</f>
        <v/>
      </c>
      <c r="S1491" s="39" t="str">
        <f>IF(S$1&gt;$AE$1,"-",IFERROR(IF(DATEDIF('Base de données'!$A1491,S$1,"d")&lt;&gt;0,"",'Base de données'!$B1491),""))</f>
        <v/>
      </c>
      <c r="T1491" s="39" t="str">
        <f>IF(T$1&gt;$AE$1,"-",IFERROR(IF(DATEDIF('Base de données'!$A1491,T$1,"d")&lt;&gt;0,"",'Base de données'!$B1491),""))</f>
        <v/>
      </c>
      <c r="U1491" s="39" t="str">
        <f>IF(U$1&gt;$AE$1,"-",IFERROR(IF(DATEDIF('Base de données'!$A1491,U$1,"d")&lt;&gt;0,"",'Base de données'!$B1491),""))</f>
        <v/>
      </c>
      <c r="V1491" s="39" t="str">
        <f>IF(V$1&gt;$AE$1,"-",IFERROR(IF(DATEDIF('Base de données'!$A1491,V$1,"d")&lt;&gt;0,"",'Base de données'!$B1491),""))</f>
        <v/>
      </c>
      <c r="W1491" s="34"/>
      <c r="X1491" s="30" t="str">
        <f>'Base de données'!$C1491&amp;" "&amp;'Base de données'!$D1491</f>
        <v>Lefebvre Richard</v>
      </c>
      <c r="Y1491" s="31">
        <f>COUNTIF('Base de données'!$B:$B,'Base de données'!$B1491)</f>
        <v>12</v>
      </c>
      <c r="AA1491" s="87" cm="1">
        <f t="array" aca="1" ref="AA1491" ca="1">INDIRECT("'Base de données'!A" &amp; ROW(Y1491))</f>
        <v>45809</v>
      </c>
      <c r="AB1491" s="51" t="str" cm="1">
        <f t="array" aca="1" ref="AB1491" ca="1">INDIRECT("'Base de données'!B" &amp; ROW(Z1491))</f>
        <v>7JO19</v>
      </c>
    </row>
    <row r="1492" spans="1:28" x14ac:dyDescent="0.3">
      <c r="A1492" s="41" t="str">
        <f ca="1">IF(IF(AND($B1492&lt;&gt;"-",$B1492=$E1492),"Entrée et sortie","-")="Entrée et sortie",'Base de données'!$B1492,"-")</f>
        <v>-</v>
      </c>
      <c r="B1492" s="41" t="str">
        <f t="shared" ca="1" si="95"/>
        <v>-</v>
      </c>
      <c r="C1492" s="41" t="str">
        <f t="shared" ca="1" si="96"/>
        <v>-</v>
      </c>
      <c r="D1492" s="41" t="str">
        <f>IF($F1492="sortie en cours d'année",'Base de données'!$B1492,"-")</f>
        <v>-</v>
      </c>
      <c r="E1492" s="41" t="str">
        <f>IF($H1492="entrée en cours d'année",'Base de données'!$B1492,"-")</f>
        <v>-</v>
      </c>
      <c r="F1492" s="37" t="str">
        <f t="shared" si="93"/>
        <v/>
      </c>
      <c r="G1492" s="37" t="str">
        <f>IF($J1492="mouvement",_xlfn.XLOOKUP('Base de données'!$B1492,$V:$V,$V:$V,0),"")</f>
        <v/>
      </c>
      <c r="H1492" s="37" t="str">
        <f t="shared" si="94"/>
        <v/>
      </c>
      <c r="I1492" s="37" t="str">
        <f>IF($J1492="mouvement",_xlfn.XLOOKUP('Base de données'!$B1492,$K:$K,$K:$K,0),"")</f>
        <v/>
      </c>
      <c r="J1492" s="38" t="str">
        <f>IF(AND(Y1492&lt;&gt;MAX(Y:Y),COUNTIF(K1492:V1492,'Base de données'!$B1492)&gt;0),"mouvement","")</f>
        <v/>
      </c>
      <c r="K1492" s="39" t="str">
        <f>IF(K$1&gt;$AE$1,"-",IFERROR(IF(DATEDIF('Base de données'!$A1492,K$1,"d")&lt;&gt;0,"",'Base de données'!$B1492),""))</f>
        <v/>
      </c>
      <c r="L1492" s="39" t="str">
        <f>IF(L$1&gt;$AE$1,"-",IFERROR(IF(DATEDIF('Base de données'!$A1492,L$1,"d")&lt;&gt;0,"",'Base de données'!$B1492),""))</f>
        <v/>
      </c>
      <c r="M1492" s="39" t="str">
        <f>IF(M$1&gt;$AE$1,"-",IFERROR(IF(DATEDIF('Base de données'!$A1492,M$1,"d")&lt;&gt;0,"",'Base de données'!$B1492),""))</f>
        <v/>
      </c>
      <c r="N1492" s="39" t="str">
        <f>IF(N$1&gt;$AE$1,"-",IFERROR(IF(DATEDIF('Base de données'!$A1492,N$1,"d")&lt;&gt;0,"",'Base de données'!$B1492),""))</f>
        <v/>
      </c>
      <c r="O1492" s="39" t="str">
        <f>IF(O$1&gt;$AE$1,"-",IFERROR(IF(DATEDIF('Base de données'!$A1492,O$1,"d")&lt;&gt;0,"",'Base de données'!$B1492),""))</f>
        <v/>
      </c>
      <c r="P1492" s="39" t="str">
        <f>IF(P$1&gt;$AE$1,"-",IFERROR(IF(DATEDIF('Base de données'!$A1492,P$1,"d")&lt;&gt;0,"",'Base de données'!$B1492),""))</f>
        <v>NNRI4</v>
      </c>
      <c r="Q1492" s="39" t="str">
        <f>IF(Q$1&gt;$AE$1,"-",IFERROR(IF(DATEDIF('Base de données'!$A1492,Q$1,"d")&lt;&gt;0,"",'Base de données'!$B1492),""))</f>
        <v/>
      </c>
      <c r="R1492" s="39" t="str">
        <f>IF(R$1&gt;$AE$1,"-",IFERROR(IF(DATEDIF('Base de données'!$A1492,R$1,"d")&lt;&gt;0,"",'Base de données'!$B1492),""))</f>
        <v/>
      </c>
      <c r="S1492" s="39" t="str">
        <f>IF(S$1&gt;$AE$1,"-",IFERROR(IF(DATEDIF('Base de données'!$A1492,S$1,"d")&lt;&gt;0,"",'Base de données'!$B1492),""))</f>
        <v/>
      </c>
      <c r="T1492" s="39" t="str">
        <f>IF(T$1&gt;$AE$1,"-",IFERROR(IF(DATEDIF('Base de données'!$A1492,T$1,"d")&lt;&gt;0,"",'Base de données'!$B1492),""))</f>
        <v/>
      </c>
      <c r="U1492" s="39" t="str">
        <f>IF(U$1&gt;$AE$1,"-",IFERROR(IF(DATEDIF('Base de données'!$A1492,U$1,"d")&lt;&gt;0,"",'Base de données'!$B1492),""))</f>
        <v/>
      </c>
      <c r="V1492" s="39" t="str">
        <f>IF(V$1&gt;$AE$1,"-",IFERROR(IF(DATEDIF('Base de données'!$A1492,V$1,"d")&lt;&gt;0,"",'Base de données'!$B1492),""))</f>
        <v/>
      </c>
      <c r="W1492" s="34"/>
      <c r="X1492" s="30" t="str">
        <f>'Base de données'!$C1492&amp;" "&amp;'Base de données'!$D1492</f>
        <v>Rousseau Odette</v>
      </c>
      <c r="Y1492" s="31">
        <f>COUNTIF('Base de données'!$B:$B,'Base de données'!$B1492)</f>
        <v>12</v>
      </c>
      <c r="AA1492" s="87" cm="1">
        <f t="array" aca="1" ref="AA1492" ca="1">INDIRECT("'Base de données'!A" &amp; ROW(Y1492))</f>
        <v>45809</v>
      </c>
      <c r="AB1492" s="51" t="str" cm="1">
        <f t="array" aca="1" ref="AB1492" ca="1">INDIRECT("'Base de données'!B" &amp; ROW(Z1492))</f>
        <v>NNRI4</v>
      </c>
    </row>
    <row r="1493" spans="1:28" x14ac:dyDescent="0.3">
      <c r="A1493" s="41" t="str">
        <f ca="1">IF(IF(AND($B1493&lt;&gt;"-",$B1493=$E1493),"Entrée et sortie","-")="Entrée et sortie",'Base de données'!$B1493,"-")</f>
        <v>-</v>
      </c>
      <c r="B1493" s="41" t="str">
        <f t="shared" ca="1" si="95"/>
        <v>-</v>
      </c>
      <c r="C1493" s="41" t="str">
        <f t="shared" ca="1" si="96"/>
        <v>-</v>
      </c>
      <c r="D1493" s="41" t="str">
        <f>IF($F1493="sortie en cours d'année",'Base de données'!$B1493,"-")</f>
        <v>-</v>
      </c>
      <c r="E1493" s="41" t="str">
        <f>IF($H1493="entrée en cours d'année",'Base de données'!$B1493,"-")</f>
        <v>-</v>
      </c>
      <c r="F1493" s="37" t="str">
        <f t="shared" si="93"/>
        <v/>
      </c>
      <c r="G1493" s="37" t="str">
        <f>IF($J1493="mouvement",_xlfn.XLOOKUP('Base de données'!$B1493,$V:$V,$V:$V,0),"")</f>
        <v/>
      </c>
      <c r="H1493" s="37" t="str">
        <f t="shared" si="94"/>
        <v/>
      </c>
      <c r="I1493" s="37" t="str">
        <f>IF($J1493="mouvement",_xlfn.XLOOKUP('Base de données'!$B1493,$K:$K,$K:$K,0),"")</f>
        <v/>
      </c>
      <c r="J1493" s="38" t="str">
        <f>IF(AND(Y1493&lt;&gt;MAX(Y:Y),COUNTIF(K1493:V1493,'Base de données'!$B1493)&gt;0),"mouvement","")</f>
        <v/>
      </c>
      <c r="K1493" s="39" t="str">
        <f>IF(K$1&gt;$AE$1,"-",IFERROR(IF(DATEDIF('Base de données'!$A1493,K$1,"d")&lt;&gt;0,"",'Base de données'!$B1493),""))</f>
        <v/>
      </c>
      <c r="L1493" s="39" t="str">
        <f>IF(L$1&gt;$AE$1,"-",IFERROR(IF(DATEDIF('Base de données'!$A1493,L$1,"d")&lt;&gt;0,"",'Base de données'!$B1493),""))</f>
        <v/>
      </c>
      <c r="M1493" s="39" t="str">
        <f>IF(M$1&gt;$AE$1,"-",IFERROR(IF(DATEDIF('Base de données'!$A1493,M$1,"d")&lt;&gt;0,"",'Base de données'!$B1493),""))</f>
        <v/>
      </c>
      <c r="N1493" s="39" t="str">
        <f>IF(N$1&gt;$AE$1,"-",IFERROR(IF(DATEDIF('Base de données'!$A1493,N$1,"d")&lt;&gt;0,"",'Base de données'!$B1493),""))</f>
        <v/>
      </c>
      <c r="O1493" s="39" t="str">
        <f>IF(O$1&gt;$AE$1,"-",IFERROR(IF(DATEDIF('Base de données'!$A1493,O$1,"d")&lt;&gt;0,"",'Base de données'!$B1493),""))</f>
        <v/>
      </c>
      <c r="P1493" s="39" t="str">
        <f>IF(P$1&gt;$AE$1,"-",IFERROR(IF(DATEDIF('Base de données'!$A1493,P$1,"d")&lt;&gt;0,"",'Base de données'!$B1493),""))</f>
        <v>FAZGD</v>
      </c>
      <c r="Q1493" s="39" t="str">
        <f>IF(Q$1&gt;$AE$1,"-",IFERROR(IF(DATEDIF('Base de données'!$A1493,Q$1,"d")&lt;&gt;0,"",'Base de données'!$B1493),""))</f>
        <v/>
      </c>
      <c r="R1493" s="39" t="str">
        <f>IF(R$1&gt;$AE$1,"-",IFERROR(IF(DATEDIF('Base de données'!$A1493,R$1,"d")&lt;&gt;0,"",'Base de données'!$B1493),""))</f>
        <v/>
      </c>
      <c r="S1493" s="39" t="str">
        <f>IF(S$1&gt;$AE$1,"-",IFERROR(IF(DATEDIF('Base de données'!$A1493,S$1,"d")&lt;&gt;0,"",'Base de données'!$B1493),""))</f>
        <v/>
      </c>
      <c r="T1493" s="39" t="str">
        <f>IF(T$1&gt;$AE$1,"-",IFERROR(IF(DATEDIF('Base de données'!$A1493,T$1,"d")&lt;&gt;0,"",'Base de données'!$B1493),""))</f>
        <v/>
      </c>
      <c r="U1493" s="39" t="str">
        <f>IF(U$1&gt;$AE$1,"-",IFERROR(IF(DATEDIF('Base de données'!$A1493,U$1,"d")&lt;&gt;0,"",'Base de données'!$B1493),""))</f>
        <v/>
      </c>
      <c r="V1493" s="39" t="str">
        <f>IF(V$1&gt;$AE$1,"-",IFERROR(IF(DATEDIF('Base de données'!$A1493,V$1,"d")&lt;&gt;0,"",'Base de données'!$B1493),""))</f>
        <v/>
      </c>
      <c r="W1493" s="34"/>
      <c r="X1493" s="30" t="str">
        <f>'Base de données'!$C1493&amp;" "&amp;'Base de données'!$D1493</f>
        <v>Pinto Capucine</v>
      </c>
      <c r="Y1493" s="31">
        <f>COUNTIF('Base de données'!$B:$B,'Base de données'!$B1493)</f>
        <v>12</v>
      </c>
      <c r="AA1493" s="87" cm="1">
        <f t="array" aca="1" ref="AA1493" ca="1">INDIRECT("'Base de données'!A" &amp; ROW(Y1493))</f>
        <v>45809</v>
      </c>
      <c r="AB1493" s="51" t="str" cm="1">
        <f t="array" aca="1" ref="AB1493" ca="1">INDIRECT("'Base de données'!B" &amp; ROW(Z1493))</f>
        <v>FAZGD</v>
      </c>
    </row>
    <row r="1494" spans="1:28" x14ac:dyDescent="0.3">
      <c r="A1494" s="41" t="str">
        <f ca="1">IF(IF(AND($B1494&lt;&gt;"-",$B1494=$E1494),"Entrée et sortie","-")="Entrée et sortie",'Base de données'!$B1494,"-")</f>
        <v>-</v>
      </c>
      <c r="B1494" s="41" t="str">
        <f t="shared" ca="1" si="95"/>
        <v>-</v>
      </c>
      <c r="C1494" s="41" t="str">
        <f t="shared" ca="1" si="96"/>
        <v>-</v>
      </c>
      <c r="D1494" s="41" t="str">
        <f>IF($F1494="sortie en cours d'année",'Base de données'!$B1494,"-")</f>
        <v>-</v>
      </c>
      <c r="E1494" s="41" t="str">
        <f>IF($H1494="entrée en cours d'année",'Base de données'!$B1494,"-")</f>
        <v>-</v>
      </c>
      <c r="F1494" s="37" t="str">
        <f t="shared" si="93"/>
        <v/>
      </c>
      <c r="G1494" s="37" t="str">
        <f>IF($J1494="mouvement",_xlfn.XLOOKUP('Base de données'!$B1494,$V:$V,$V:$V,0),"")</f>
        <v/>
      </c>
      <c r="H1494" s="37" t="str">
        <f t="shared" si="94"/>
        <v/>
      </c>
      <c r="I1494" s="37" t="str">
        <f>IF($J1494="mouvement",_xlfn.XLOOKUP('Base de données'!$B1494,$K:$K,$K:$K,0),"")</f>
        <v/>
      </c>
      <c r="J1494" s="38" t="str">
        <f>IF(AND(Y1494&lt;&gt;MAX(Y:Y),COUNTIF(K1494:V1494,'Base de données'!$B1494)&gt;0),"mouvement","")</f>
        <v/>
      </c>
      <c r="K1494" s="39" t="str">
        <f>IF(K$1&gt;$AE$1,"-",IFERROR(IF(DATEDIF('Base de données'!$A1494,K$1,"d")&lt;&gt;0,"",'Base de données'!$B1494),""))</f>
        <v/>
      </c>
      <c r="L1494" s="39" t="str">
        <f>IF(L$1&gt;$AE$1,"-",IFERROR(IF(DATEDIF('Base de données'!$A1494,L$1,"d")&lt;&gt;0,"",'Base de données'!$B1494),""))</f>
        <v/>
      </c>
      <c r="M1494" s="39" t="str">
        <f>IF(M$1&gt;$AE$1,"-",IFERROR(IF(DATEDIF('Base de données'!$A1494,M$1,"d")&lt;&gt;0,"",'Base de données'!$B1494),""))</f>
        <v/>
      </c>
      <c r="N1494" s="39" t="str">
        <f>IF(N$1&gt;$AE$1,"-",IFERROR(IF(DATEDIF('Base de données'!$A1494,N$1,"d")&lt;&gt;0,"",'Base de données'!$B1494),""))</f>
        <v/>
      </c>
      <c r="O1494" s="39" t="str">
        <f>IF(O$1&gt;$AE$1,"-",IFERROR(IF(DATEDIF('Base de données'!$A1494,O$1,"d")&lt;&gt;0,"",'Base de données'!$B1494),""))</f>
        <v/>
      </c>
      <c r="P1494" s="39" t="str">
        <f>IF(P$1&gt;$AE$1,"-",IFERROR(IF(DATEDIF('Base de données'!$A1494,P$1,"d")&lt;&gt;0,"",'Base de données'!$B1494),""))</f>
        <v>K17K2</v>
      </c>
      <c r="Q1494" s="39" t="str">
        <f>IF(Q$1&gt;$AE$1,"-",IFERROR(IF(DATEDIF('Base de données'!$A1494,Q$1,"d")&lt;&gt;0,"",'Base de données'!$B1494),""))</f>
        <v/>
      </c>
      <c r="R1494" s="39" t="str">
        <f>IF(R$1&gt;$AE$1,"-",IFERROR(IF(DATEDIF('Base de données'!$A1494,R$1,"d")&lt;&gt;0,"",'Base de données'!$B1494),""))</f>
        <v/>
      </c>
      <c r="S1494" s="39" t="str">
        <f>IF(S$1&gt;$AE$1,"-",IFERROR(IF(DATEDIF('Base de données'!$A1494,S$1,"d")&lt;&gt;0,"",'Base de données'!$B1494),""))</f>
        <v/>
      </c>
      <c r="T1494" s="39" t="str">
        <f>IF(T$1&gt;$AE$1,"-",IFERROR(IF(DATEDIF('Base de données'!$A1494,T$1,"d")&lt;&gt;0,"",'Base de données'!$B1494),""))</f>
        <v/>
      </c>
      <c r="U1494" s="39" t="str">
        <f>IF(U$1&gt;$AE$1,"-",IFERROR(IF(DATEDIF('Base de données'!$A1494,U$1,"d")&lt;&gt;0,"",'Base de données'!$B1494),""))</f>
        <v/>
      </c>
      <c r="V1494" s="39" t="str">
        <f>IF(V$1&gt;$AE$1,"-",IFERROR(IF(DATEDIF('Base de données'!$A1494,V$1,"d")&lt;&gt;0,"",'Base de données'!$B1494),""))</f>
        <v/>
      </c>
      <c r="W1494" s="34"/>
      <c r="X1494" s="30" t="str">
        <f>'Base de données'!$C1494&amp;" "&amp;'Base de données'!$D1494</f>
        <v>Arnaud Capucine</v>
      </c>
      <c r="Y1494" s="31">
        <f>COUNTIF('Base de données'!$B:$B,'Base de données'!$B1494)</f>
        <v>12</v>
      </c>
      <c r="AA1494" s="87" cm="1">
        <f t="array" aca="1" ref="AA1494" ca="1">INDIRECT("'Base de données'!A" &amp; ROW(Y1494))</f>
        <v>45809</v>
      </c>
      <c r="AB1494" s="51" t="str" cm="1">
        <f t="array" aca="1" ref="AB1494" ca="1">INDIRECT("'Base de données'!B" &amp; ROW(Z1494))</f>
        <v>K17K2</v>
      </c>
    </row>
    <row r="1495" spans="1:28" x14ac:dyDescent="0.3">
      <c r="A1495" s="41" t="str">
        <f ca="1">IF(IF(AND($B1495&lt;&gt;"-",$B1495=$E1495),"Entrée et sortie","-")="Entrée et sortie",'Base de données'!$B1495,"-")</f>
        <v>-</v>
      </c>
      <c r="B1495" s="41" t="str">
        <f t="shared" ca="1" si="95"/>
        <v>-</v>
      </c>
      <c r="C1495" s="41" t="str">
        <f t="shared" ca="1" si="96"/>
        <v>-</v>
      </c>
      <c r="D1495" s="41" t="str">
        <f>IF($F1495="sortie en cours d'année",'Base de données'!$B1495,"-")</f>
        <v>-</v>
      </c>
      <c r="E1495" s="41" t="str">
        <f>IF($H1495="entrée en cours d'année",'Base de données'!$B1495,"-")</f>
        <v>-</v>
      </c>
      <c r="F1495" s="37" t="str">
        <f t="shared" si="93"/>
        <v/>
      </c>
      <c r="G1495" s="37" t="str">
        <f>IF($J1495="mouvement",_xlfn.XLOOKUP('Base de données'!$B1495,$V:$V,$V:$V,0),"")</f>
        <v/>
      </c>
      <c r="H1495" s="37" t="str">
        <f t="shared" si="94"/>
        <v/>
      </c>
      <c r="I1495" s="37" t="str">
        <f>IF($J1495="mouvement",_xlfn.XLOOKUP('Base de données'!$B1495,$K:$K,$K:$K,0),"")</f>
        <v/>
      </c>
      <c r="J1495" s="38" t="str">
        <f>IF(AND(Y1495&lt;&gt;MAX(Y:Y),COUNTIF(K1495:V1495,'Base de données'!$B1495)&gt;0),"mouvement","")</f>
        <v/>
      </c>
      <c r="K1495" s="39" t="str">
        <f>IF(K$1&gt;$AE$1,"-",IFERROR(IF(DATEDIF('Base de données'!$A1495,K$1,"d")&lt;&gt;0,"",'Base de données'!$B1495),""))</f>
        <v/>
      </c>
      <c r="L1495" s="39" t="str">
        <f>IF(L$1&gt;$AE$1,"-",IFERROR(IF(DATEDIF('Base de données'!$A1495,L$1,"d")&lt;&gt;0,"",'Base de données'!$B1495),""))</f>
        <v/>
      </c>
      <c r="M1495" s="39" t="str">
        <f>IF(M$1&gt;$AE$1,"-",IFERROR(IF(DATEDIF('Base de données'!$A1495,M$1,"d")&lt;&gt;0,"",'Base de données'!$B1495),""))</f>
        <v/>
      </c>
      <c r="N1495" s="39" t="str">
        <f>IF(N$1&gt;$AE$1,"-",IFERROR(IF(DATEDIF('Base de données'!$A1495,N$1,"d")&lt;&gt;0,"",'Base de données'!$B1495),""))</f>
        <v/>
      </c>
      <c r="O1495" s="39" t="str">
        <f>IF(O$1&gt;$AE$1,"-",IFERROR(IF(DATEDIF('Base de données'!$A1495,O$1,"d")&lt;&gt;0,"",'Base de données'!$B1495),""))</f>
        <v/>
      </c>
      <c r="P1495" s="39" t="str">
        <f>IF(P$1&gt;$AE$1,"-",IFERROR(IF(DATEDIF('Base de données'!$A1495,P$1,"d")&lt;&gt;0,"",'Base de données'!$B1495),""))</f>
        <v>SV587</v>
      </c>
      <c r="Q1495" s="39" t="str">
        <f>IF(Q$1&gt;$AE$1,"-",IFERROR(IF(DATEDIF('Base de données'!$A1495,Q$1,"d")&lt;&gt;0,"",'Base de données'!$B1495),""))</f>
        <v/>
      </c>
      <c r="R1495" s="39" t="str">
        <f>IF(R$1&gt;$AE$1,"-",IFERROR(IF(DATEDIF('Base de données'!$A1495,R$1,"d")&lt;&gt;0,"",'Base de données'!$B1495),""))</f>
        <v/>
      </c>
      <c r="S1495" s="39" t="str">
        <f>IF(S$1&gt;$AE$1,"-",IFERROR(IF(DATEDIF('Base de données'!$A1495,S$1,"d")&lt;&gt;0,"",'Base de données'!$B1495),""))</f>
        <v/>
      </c>
      <c r="T1495" s="39" t="str">
        <f>IF(T$1&gt;$AE$1,"-",IFERROR(IF(DATEDIF('Base de données'!$A1495,T$1,"d")&lt;&gt;0,"",'Base de données'!$B1495),""))</f>
        <v/>
      </c>
      <c r="U1495" s="39" t="str">
        <f>IF(U$1&gt;$AE$1,"-",IFERROR(IF(DATEDIF('Base de données'!$A1495,U$1,"d")&lt;&gt;0,"",'Base de données'!$B1495),""))</f>
        <v/>
      </c>
      <c r="V1495" s="39" t="str">
        <f>IF(V$1&gt;$AE$1,"-",IFERROR(IF(DATEDIF('Base de données'!$A1495,V$1,"d")&lt;&gt;0,"",'Base de données'!$B1495),""))</f>
        <v/>
      </c>
      <c r="W1495" s="34"/>
      <c r="X1495" s="30" t="str">
        <f>'Base de données'!$C1495&amp;" "&amp;'Base de données'!$D1495</f>
        <v>De Oliveira Geneviève</v>
      </c>
      <c r="Y1495" s="31">
        <f>COUNTIF('Base de données'!$B:$B,'Base de données'!$B1495)</f>
        <v>12</v>
      </c>
      <c r="AA1495" s="87" cm="1">
        <f t="array" aca="1" ref="AA1495" ca="1">INDIRECT("'Base de données'!A" &amp; ROW(Y1495))</f>
        <v>45809</v>
      </c>
      <c r="AB1495" s="51" t="str" cm="1">
        <f t="array" aca="1" ref="AB1495" ca="1">INDIRECT("'Base de données'!B" &amp; ROW(Z1495))</f>
        <v>SV587</v>
      </c>
    </row>
    <row r="1496" spans="1:28" x14ac:dyDescent="0.3">
      <c r="A1496" s="41" t="str">
        <f ca="1">IF(IF(AND($B1496&lt;&gt;"-",$B1496=$E1496),"Entrée et sortie","-")="Entrée et sortie",'Base de données'!$B1496,"-")</f>
        <v>-</v>
      </c>
      <c r="B1496" s="41" t="str">
        <f t="shared" ca="1" si="95"/>
        <v>-</v>
      </c>
      <c r="C1496" s="41" t="str">
        <f t="shared" ca="1" si="96"/>
        <v>-</v>
      </c>
      <c r="D1496" s="41" t="str">
        <f>IF($F1496="sortie en cours d'année",'Base de données'!$B1496,"-")</f>
        <v>-</v>
      </c>
      <c r="E1496" s="41" t="str">
        <f>IF($H1496="entrée en cours d'année",'Base de données'!$B1496,"-")</f>
        <v>-</v>
      </c>
      <c r="F1496" s="37" t="str">
        <f t="shared" si="93"/>
        <v/>
      </c>
      <c r="G1496" s="37" t="str">
        <f>IF($J1496="mouvement",_xlfn.XLOOKUP('Base de données'!$B1496,$V:$V,$V:$V,0),"")</f>
        <v/>
      </c>
      <c r="H1496" s="37" t="str">
        <f t="shared" si="94"/>
        <v/>
      </c>
      <c r="I1496" s="37" t="str">
        <f>IF($J1496="mouvement",_xlfn.XLOOKUP('Base de données'!$B1496,$K:$K,$K:$K,0),"")</f>
        <v/>
      </c>
      <c r="J1496" s="38" t="str">
        <f>IF(AND(Y1496&lt;&gt;MAX(Y:Y),COUNTIF(K1496:V1496,'Base de données'!$B1496)&gt;0),"mouvement","")</f>
        <v/>
      </c>
      <c r="K1496" s="39" t="str">
        <f>IF(K$1&gt;$AE$1,"-",IFERROR(IF(DATEDIF('Base de données'!$A1496,K$1,"d")&lt;&gt;0,"",'Base de données'!$B1496),""))</f>
        <v/>
      </c>
      <c r="L1496" s="39" t="str">
        <f>IF(L$1&gt;$AE$1,"-",IFERROR(IF(DATEDIF('Base de données'!$A1496,L$1,"d")&lt;&gt;0,"",'Base de données'!$B1496),""))</f>
        <v/>
      </c>
      <c r="M1496" s="39" t="str">
        <f>IF(M$1&gt;$AE$1,"-",IFERROR(IF(DATEDIF('Base de données'!$A1496,M$1,"d")&lt;&gt;0,"",'Base de données'!$B1496),""))</f>
        <v/>
      </c>
      <c r="N1496" s="39" t="str">
        <f>IF(N$1&gt;$AE$1,"-",IFERROR(IF(DATEDIF('Base de données'!$A1496,N$1,"d")&lt;&gt;0,"",'Base de données'!$B1496),""))</f>
        <v/>
      </c>
      <c r="O1496" s="39" t="str">
        <f>IF(O$1&gt;$AE$1,"-",IFERROR(IF(DATEDIF('Base de données'!$A1496,O$1,"d")&lt;&gt;0,"",'Base de données'!$B1496),""))</f>
        <v/>
      </c>
      <c r="P1496" s="39" t="str">
        <f>IF(P$1&gt;$AE$1,"-",IFERROR(IF(DATEDIF('Base de données'!$A1496,P$1,"d")&lt;&gt;0,"",'Base de données'!$B1496),""))</f>
        <v>KGFAN</v>
      </c>
      <c r="Q1496" s="39" t="str">
        <f>IF(Q$1&gt;$AE$1,"-",IFERROR(IF(DATEDIF('Base de données'!$A1496,Q$1,"d")&lt;&gt;0,"",'Base de données'!$B1496),""))</f>
        <v/>
      </c>
      <c r="R1496" s="39" t="str">
        <f>IF(R$1&gt;$AE$1,"-",IFERROR(IF(DATEDIF('Base de données'!$A1496,R$1,"d")&lt;&gt;0,"",'Base de données'!$B1496),""))</f>
        <v/>
      </c>
      <c r="S1496" s="39" t="str">
        <f>IF(S$1&gt;$AE$1,"-",IFERROR(IF(DATEDIF('Base de données'!$A1496,S$1,"d")&lt;&gt;0,"",'Base de données'!$B1496),""))</f>
        <v/>
      </c>
      <c r="T1496" s="39" t="str">
        <f>IF(T$1&gt;$AE$1,"-",IFERROR(IF(DATEDIF('Base de données'!$A1496,T$1,"d")&lt;&gt;0,"",'Base de données'!$B1496),""))</f>
        <v/>
      </c>
      <c r="U1496" s="39" t="str">
        <f>IF(U$1&gt;$AE$1,"-",IFERROR(IF(DATEDIF('Base de données'!$A1496,U$1,"d")&lt;&gt;0,"",'Base de données'!$B1496),""))</f>
        <v/>
      </c>
      <c r="V1496" s="39" t="str">
        <f>IF(V$1&gt;$AE$1,"-",IFERROR(IF(DATEDIF('Base de données'!$A1496,V$1,"d")&lt;&gt;0,"",'Base de données'!$B1496),""))</f>
        <v/>
      </c>
      <c r="W1496" s="34"/>
      <c r="X1496" s="30" t="str">
        <f>'Base de données'!$C1496&amp;" "&amp;'Base de données'!$D1496</f>
        <v>Gilbert William</v>
      </c>
      <c r="Y1496" s="31">
        <f>COUNTIF('Base de données'!$B:$B,'Base de données'!$B1496)</f>
        <v>12</v>
      </c>
      <c r="AA1496" s="87" cm="1">
        <f t="array" aca="1" ref="AA1496" ca="1">INDIRECT("'Base de données'!A" &amp; ROW(Y1496))</f>
        <v>45809</v>
      </c>
      <c r="AB1496" s="51" t="str" cm="1">
        <f t="array" aca="1" ref="AB1496" ca="1">INDIRECT("'Base de données'!B" &amp; ROW(Z1496))</f>
        <v>KGFAN</v>
      </c>
    </row>
    <row r="1497" spans="1:28" x14ac:dyDescent="0.3">
      <c r="A1497" s="41" t="str">
        <f ca="1">IF(IF(AND($B1497&lt;&gt;"-",$B1497=$E1497),"Entrée et sortie","-")="Entrée et sortie",'Base de données'!$B1497,"-")</f>
        <v>-</v>
      </c>
      <c r="B1497" s="41" t="str">
        <f t="shared" ca="1" si="95"/>
        <v>-</v>
      </c>
      <c r="C1497" s="41" t="str">
        <f t="shared" ca="1" si="96"/>
        <v>-</v>
      </c>
      <c r="D1497" s="41" t="str">
        <f>IF($F1497="sortie en cours d'année",'Base de données'!$B1497,"-")</f>
        <v>-</v>
      </c>
      <c r="E1497" s="41" t="str">
        <f>IF($H1497="entrée en cours d'année",'Base de données'!$B1497,"-")</f>
        <v>-</v>
      </c>
      <c r="F1497" s="37" t="str">
        <f t="shared" si="93"/>
        <v/>
      </c>
      <c r="G1497" s="37" t="str">
        <f>IF($J1497="mouvement",_xlfn.XLOOKUP('Base de données'!$B1497,$V:$V,$V:$V,0),"")</f>
        <v/>
      </c>
      <c r="H1497" s="37" t="str">
        <f t="shared" si="94"/>
        <v/>
      </c>
      <c r="I1497" s="37" t="str">
        <f>IF($J1497="mouvement",_xlfn.XLOOKUP('Base de données'!$B1497,$K:$K,$K:$K,0),"")</f>
        <v/>
      </c>
      <c r="J1497" s="38" t="str">
        <f>IF(AND(Y1497&lt;&gt;MAX(Y:Y),COUNTIF(K1497:V1497,'Base de données'!$B1497)&gt;0),"mouvement","")</f>
        <v/>
      </c>
      <c r="K1497" s="39" t="str">
        <f>IF(K$1&gt;$AE$1,"-",IFERROR(IF(DATEDIF('Base de données'!$A1497,K$1,"d")&lt;&gt;0,"",'Base de données'!$B1497),""))</f>
        <v/>
      </c>
      <c r="L1497" s="39" t="str">
        <f>IF(L$1&gt;$AE$1,"-",IFERROR(IF(DATEDIF('Base de données'!$A1497,L$1,"d")&lt;&gt;0,"",'Base de données'!$B1497),""))</f>
        <v/>
      </c>
      <c r="M1497" s="39" t="str">
        <f>IF(M$1&gt;$AE$1,"-",IFERROR(IF(DATEDIF('Base de données'!$A1497,M$1,"d")&lt;&gt;0,"",'Base de données'!$B1497),""))</f>
        <v/>
      </c>
      <c r="N1497" s="39" t="str">
        <f>IF(N$1&gt;$AE$1,"-",IFERROR(IF(DATEDIF('Base de données'!$A1497,N$1,"d")&lt;&gt;0,"",'Base de données'!$B1497),""))</f>
        <v/>
      </c>
      <c r="O1497" s="39" t="str">
        <f>IF(O$1&gt;$AE$1,"-",IFERROR(IF(DATEDIF('Base de données'!$A1497,O$1,"d")&lt;&gt;0,"",'Base de données'!$B1497),""))</f>
        <v/>
      </c>
      <c r="P1497" s="39" t="str">
        <f>IF(P$1&gt;$AE$1,"-",IFERROR(IF(DATEDIF('Base de données'!$A1497,P$1,"d")&lt;&gt;0,"",'Base de données'!$B1497),""))</f>
        <v>97B98</v>
      </c>
      <c r="Q1497" s="39" t="str">
        <f>IF(Q$1&gt;$AE$1,"-",IFERROR(IF(DATEDIF('Base de données'!$A1497,Q$1,"d")&lt;&gt;0,"",'Base de données'!$B1497),""))</f>
        <v/>
      </c>
      <c r="R1497" s="39" t="str">
        <f>IF(R$1&gt;$AE$1,"-",IFERROR(IF(DATEDIF('Base de données'!$A1497,R$1,"d")&lt;&gt;0,"",'Base de données'!$B1497),""))</f>
        <v/>
      </c>
      <c r="S1497" s="39" t="str">
        <f>IF(S$1&gt;$AE$1,"-",IFERROR(IF(DATEDIF('Base de données'!$A1497,S$1,"d")&lt;&gt;0,"",'Base de données'!$B1497),""))</f>
        <v/>
      </c>
      <c r="T1497" s="39" t="str">
        <f>IF(T$1&gt;$AE$1,"-",IFERROR(IF(DATEDIF('Base de données'!$A1497,T$1,"d")&lt;&gt;0,"",'Base de données'!$B1497),""))</f>
        <v/>
      </c>
      <c r="U1497" s="39" t="str">
        <f>IF(U$1&gt;$AE$1,"-",IFERROR(IF(DATEDIF('Base de données'!$A1497,U$1,"d")&lt;&gt;0,"",'Base de données'!$B1497),""))</f>
        <v/>
      </c>
      <c r="V1497" s="39" t="str">
        <f>IF(V$1&gt;$AE$1,"-",IFERROR(IF(DATEDIF('Base de données'!$A1497,V$1,"d")&lt;&gt;0,"",'Base de données'!$B1497),""))</f>
        <v/>
      </c>
      <c r="W1497" s="34"/>
      <c r="X1497" s="30" t="str">
        <f>'Base de données'!$C1497&amp;" "&amp;'Base de données'!$D1497</f>
        <v>Lemaître François</v>
      </c>
      <c r="Y1497" s="31">
        <f>COUNTIF('Base de données'!$B:$B,'Base de données'!$B1497)</f>
        <v>12</v>
      </c>
      <c r="AA1497" s="87" cm="1">
        <f t="array" aca="1" ref="AA1497" ca="1">INDIRECT("'Base de données'!A" &amp; ROW(Y1497))</f>
        <v>45809</v>
      </c>
      <c r="AB1497" s="51" t="str" cm="1">
        <f t="array" aca="1" ref="AB1497" ca="1">INDIRECT("'Base de données'!B" &amp; ROW(Z1497))</f>
        <v>97B98</v>
      </c>
    </row>
    <row r="1498" spans="1:28" x14ac:dyDescent="0.3">
      <c r="A1498" s="41" t="str">
        <f ca="1">IF(IF(AND($B1498&lt;&gt;"-",$B1498=$E1498),"Entrée et sortie","-")="Entrée et sortie",'Base de données'!$B1498,"-")</f>
        <v>-</v>
      </c>
      <c r="B1498" s="41" t="str">
        <f t="shared" ca="1" si="95"/>
        <v>-</v>
      </c>
      <c r="C1498" s="41" t="str">
        <f t="shared" ca="1" si="96"/>
        <v>-</v>
      </c>
      <c r="D1498" s="41" t="str">
        <f>IF($F1498="sortie en cours d'année",'Base de données'!$B1498,"-")</f>
        <v>-</v>
      </c>
      <c r="E1498" s="41" t="str">
        <f>IF($H1498="entrée en cours d'année",'Base de données'!$B1498,"-")</f>
        <v>-</v>
      </c>
      <c r="F1498" s="37" t="str">
        <f t="shared" si="93"/>
        <v/>
      </c>
      <c r="G1498" s="37" t="str">
        <f>IF($J1498="mouvement",_xlfn.XLOOKUP('Base de données'!$B1498,$V:$V,$V:$V,0),"")</f>
        <v/>
      </c>
      <c r="H1498" s="37" t="str">
        <f t="shared" si="94"/>
        <v/>
      </c>
      <c r="I1498" s="37" t="str">
        <f>IF($J1498="mouvement",_xlfn.XLOOKUP('Base de données'!$B1498,$K:$K,$K:$K,0),"")</f>
        <v/>
      </c>
      <c r="J1498" s="38" t="str">
        <f>IF(AND(Y1498&lt;&gt;MAX(Y:Y),COUNTIF(K1498:V1498,'Base de données'!$B1498)&gt;0),"mouvement","")</f>
        <v/>
      </c>
      <c r="K1498" s="39" t="str">
        <f>IF(K$1&gt;$AE$1,"-",IFERROR(IF(DATEDIF('Base de données'!$A1498,K$1,"d")&lt;&gt;0,"",'Base de données'!$B1498),""))</f>
        <v/>
      </c>
      <c r="L1498" s="39" t="str">
        <f>IF(L$1&gt;$AE$1,"-",IFERROR(IF(DATEDIF('Base de données'!$A1498,L$1,"d")&lt;&gt;0,"",'Base de données'!$B1498),""))</f>
        <v/>
      </c>
      <c r="M1498" s="39" t="str">
        <f>IF(M$1&gt;$AE$1,"-",IFERROR(IF(DATEDIF('Base de données'!$A1498,M$1,"d")&lt;&gt;0,"",'Base de données'!$B1498),""))</f>
        <v/>
      </c>
      <c r="N1498" s="39" t="str">
        <f>IF(N$1&gt;$AE$1,"-",IFERROR(IF(DATEDIF('Base de données'!$A1498,N$1,"d")&lt;&gt;0,"",'Base de données'!$B1498),""))</f>
        <v/>
      </c>
      <c r="O1498" s="39" t="str">
        <f>IF(O$1&gt;$AE$1,"-",IFERROR(IF(DATEDIF('Base de données'!$A1498,O$1,"d")&lt;&gt;0,"",'Base de données'!$B1498),""))</f>
        <v/>
      </c>
      <c r="P1498" s="39" t="str">
        <f>IF(P$1&gt;$AE$1,"-",IFERROR(IF(DATEDIF('Base de données'!$A1498,P$1,"d")&lt;&gt;0,"",'Base de données'!$B1498),""))</f>
        <v>879JO</v>
      </c>
      <c r="Q1498" s="39" t="str">
        <f>IF(Q$1&gt;$AE$1,"-",IFERROR(IF(DATEDIF('Base de données'!$A1498,Q$1,"d")&lt;&gt;0,"",'Base de données'!$B1498),""))</f>
        <v/>
      </c>
      <c r="R1498" s="39" t="str">
        <f>IF(R$1&gt;$AE$1,"-",IFERROR(IF(DATEDIF('Base de données'!$A1498,R$1,"d")&lt;&gt;0,"",'Base de données'!$B1498),""))</f>
        <v/>
      </c>
      <c r="S1498" s="39" t="str">
        <f>IF(S$1&gt;$AE$1,"-",IFERROR(IF(DATEDIF('Base de données'!$A1498,S$1,"d")&lt;&gt;0,"",'Base de données'!$B1498),""))</f>
        <v/>
      </c>
      <c r="T1498" s="39" t="str">
        <f>IF(T$1&gt;$AE$1,"-",IFERROR(IF(DATEDIF('Base de données'!$A1498,T$1,"d")&lt;&gt;0,"",'Base de données'!$B1498),""))</f>
        <v/>
      </c>
      <c r="U1498" s="39" t="str">
        <f>IF(U$1&gt;$AE$1,"-",IFERROR(IF(DATEDIF('Base de données'!$A1498,U$1,"d")&lt;&gt;0,"",'Base de données'!$B1498),""))</f>
        <v/>
      </c>
      <c r="V1498" s="39" t="str">
        <f>IF(V$1&gt;$AE$1,"-",IFERROR(IF(DATEDIF('Base de données'!$A1498,V$1,"d")&lt;&gt;0,"",'Base de données'!$B1498),""))</f>
        <v/>
      </c>
      <c r="W1498" s="34"/>
      <c r="X1498" s="30" t="str">
        <f>'Base de données'!$C1498&amp;" "&amp;'Base de données'!$D1498</f>
        <v>Delahaye Pierre</v>
      </c>
      <c r="Y1498" s="31">
        <f>COUNTIF('Base de données'!$B:$B,'Base de données'!$B1498)</f>
        <v>12</v>
      </c>
      <c r="AA1498" s="87" cm="1">
        <f t="array" aca="1" ref="AA1498" ca="1">INDIRECT("'Base de données'!A" &amp; ROW(Y1498))</f>
        <v>45809</v>
      </c>
      <c r="AB1498" s="51" t="str" cm="1">
        <f t="array" aca="1" ref="AB1498" ca="1">INDIRECT("'Base de données'!B" &amp; ROW(Z1498))</f>
        <v>879JO</v>
      </c>
    </row>
    <row r="1499" spans="1:28" x14ac:dyDescent="0.3">
      <c r="A1499" s="41" t="str">
        <f ca="1">IF(IF(AND($B1499&lt;&gt;"-",$B1499=$E1499),"Entrée et sortie","-")="Entrée et sortie",'Base de données'!$B1499,"-")</f>
        <v>-</v>
      </c>
      <c r="B1499" s="41" t="str">
        <f t="shared" ca="1" si="95"/>
        <v>-</v>
      </c>
      <c r="C1499" s="41" t="str">
        <f t="shared" ca="1" si="96"/>
        <v>-</v>
      </c>
      <c r="D1499" s="41" t="str">
        <f>IF($F1499="sortie en cours d'année",'Base de données'!$B1499,"-")</f>
        <v>-</v>
      </c>
      <c r="E1499" s="41" t="str">
        <f>IF($H1499="entrée en cours d'année",'Base de données'!$B1499,"-")</f>
        <v>-</v>
      </c>
      <c r="F1499" s="37" t="str">
        <f t="shared" si="93"/>
        <v/>
      </c>
      <c r="G1499" s="37" t="str">
        <f>IF($J1499="mouvement",_xlfn.XLOOKUP('Base de données'!$B1499,$V:$V,$V:$V,0),"")</f>
        <v/>
      </c>
      <c r="H1499" s="37" t="str">
        <f t="shared" si="94"/>
        <v/>
      </c>
      <c r="I1499" s="37" t="str">
        <f>IF($J1499="mouvement",_xlfn.XLOOKUP('Base de données'!$B1499,$K:$K,$K:$K,0),"")</f>
        <v/>
      </c>
      <c r="J1499" s="38" t="str">
        <f>IF(AND(Y1499&lt;&gt;MAX(Y:Y),COUNTIF(K1499:V1499,'Base de données'!$B1499)&gt;0),"mouvement","")</f>
        <v/>
      </c>
      <c r="K1499" s="39" t="str">
        <f>IF(K$1&gt;$AE$1,"-",IFERROR(IF(DATEDIF('Base de données'!$A1499,K$1,"d")&lt;&gt;0,"",'Base de données'!$B1499),""))</f>
        <v/>
      </c>
      <c r="L1499" s="39" t="str">
        <f>IF(L$1&gt;$AE$1,"-",IFERROR(IF(DATEDIF('Base de données'!$A1499,L$1,"d")&lt;&gt;0,"",'Base de données'!$B1499),""))</f>
        <v/>
      </c>
      <c r="M1499" s="39" t="str">
        <f>IF(M$1&gt;$AE$1,"-",IFERROR(IF(DATEDIF('Base de données'!$A1499,M$1,"d")&lt;&gt;0,"",'Base de données'!$B1499),""))</f>
        <v/>
      </c>
      <c r="N1499" s="39" t="str">
        <f>IF(N$1&gt;$AE$1,"-",IFERROR(IF(DATEDIF('Base de données'!$A1499,N$1,"d")&lt;&gt;0,"",'Base de données'!$B1499),""))</f>
        <v/>
      </c>
      <c r="O1499" s="39" t="str">
        <f>IF(O$1&gt;$AE$1,"-",IFERROR(IF(DATEDIF('Base de données'!$A1499,O$1,"d")&lt;&gt;0,"",'Base de données'!$B1499),""))</f>
        <v/>
      </c>
      <c r="P1499" s="39" t="str">
        <f>IF(P$1&gt;$AE$1,"-",IFERROR(IF(DATEDIF('Base de données'!$A1499,P$1,"d")&lt;&gt;0,"",'Base de données'!$B1499),""))</f>
        <v>GRXBX</v>
      </c>
      <c r="Q1499" s="39" t="str">
        <f>IF(Q$1&gt;$AE$1,"-",IFERROR(IF(DATEDIF('Base de données'!$A1499,Q$1,"d")&lt;&gt;0,"",'Base de données'!$B1499),""))</f>
        <v/>
      </c>
      <c r="R1499" s="39" t="str">
        <f>IF(R$1&gt;$AE$1,"-",IFERROR(IF(DATEDIF('Base de données'!$A1499,R$1,"d")&lt;&gt;0,"",'Base de données'!$B1499),""))</f>
        <v/>
      </c>
      <c r="S1499" s="39" t="str">
        <f>IF(S$1&gt;$AE$1,"-",IFERROR(IF(DATEDIF('Base de données'!$A1499,S$1,"d")&lt;&gt;0,"",'Base de données'!$B1499),""))</f>
        <v/>
      </c>
      <c r="T1499" s="39" t="str">
        <f>IF(T$1&gt;$AE$1,"-",IFERROR(IF(DATEDIF('Base de données'!$A1499,T$1,"d")&lt;&gt;0,"",'Base de données'!$B1499),""))</f>
        <v/>
      </c>
      <c r="U1499" s="39" t="str">
        <f>IF(U$1&gt;$AE$1,"-",IFERROR(IF(DATEDIF('Base de données'!$A1499,U$1,"d")&lt;&gt;0,"",'Base de données'!$B1499),""))</f>
        <v/>
      </c>
      <c r="V1499" s="39" t="str">
        <f>IF(V$1&gt;$AE$1,"-",IFERROR(IF(DATEDIF('Base de données'!$A1499,V$1,"d")&lt;&gt;0,"",'Base de données'!$B1499),""))</f>
        <v/>
      </c>
      <c r="W1499" s="34"/>
      <c r="X1499" s="30" t="str">
        <f>'Base de données'!$C1499&amp;" "&amp;'Base de données'!$D1499</f>
        <v>Deschamps Renée</v>
      </c>
      <c r="Y1499" s="31">
        <f>COUNTIF('Base de données'!$B:$B,'Base de données'!$B1499)</f>
        <v>12</v>
      </c>
      <c r="AA1499" s="87" cm="1">
        <f t="array" aca="1" ref="AA1499" ca="1">INDIRECT("'Base de données'!A" &amp; ROW(Y1499))</f>
        <v>45809</v>
      </c>
      <c r="AB1499" s="51" t="str" cm="1">
        <f t="array" aca="1" ref="AB1499" ca="1">INDIRECT("'Base de données'!B" &amp; ROW(Z1499))</f>
        <v>GRXBX</v>
      </c>
    </row>
    <row r="1500" spans="1:28" x14ac:dyDescent="0.3">
      <c r="A1500" s="41" t="str">
        <f ca="1">IF(IF(AND($B1500&lt;&gt;"-",$B1500=$E1500),"Entrée et sortie","-")="Entrée et sortie",'Base de données'!$B1500,"-")</f>
        <v>-</v>
      </c>
      <c r="B1500" s="41" t="str">
        <f t="shared" ca="1" si="95"/>
        <v>-</v>
      </c>
      <c r="C1500" s="41" t="str">
        <f t="shared" ca="1" si="96"/>
        <v>-</v>
      </c>
      <c r="D1500" s="41" t="str">
        <f>IF($F1500="sortie en cours d'année",'Base de données'!$B1500,"-")</f>
        <v>-</v>
      </c>
      <c r="E1500" s="41" t="str">
        <f>IF($H1500="entrée en cours d'année",'Base de données'!$B1500,"-")</f>
        <v>-</v>
      </c>
      <c r="F1500" s="37" t="str">
        <f t="shared" si="93"/>
        <v/>
      </c>
      <c r="G1500" s="37" t="str">
        <f>IF($J1500="mouvement",_xlfn.XLOOKUP('Base de données'!$B1500,$V:$V,$V:$V,0),"")</f>
        <v/>
      </c>
      <c r="H1500" s="37" t="str">
        <f t="shared" si="94"/>
        <v/>
      </c>
      <c r="I1500" s="37" t="str">
        <f>IF($J1500="mouvement",_xlfn.XLOOKUP('Base de données'!$B1500,$K:$K,$K:$K,0),"")</f>
        <v/>
      </c>
      <c r="J1500" s="38" t="str">
        <f>IF(AND(Y1500&lt;&gt;MAX(Y:Y),COUNTIF(K1500:V1500,'Base de données'!$B1500)&gt;0),"mouvement","")</f>
        <v/>
      </c>
      <c r="K1500" s="39" t="str">
        <f>IF(K$1&gt;$AE$1,"-",IFERROR(IF(DATEDIF('Base de données'!$A1500,K$1,"d")&lt;&gt;0,"",'Base de données'!$B1500),""))</f>
        <v/>
      </c>
      <c r="L1500" s="39" t="str">
        <f>IF(L$1&gt;$AE$1,"-",IFERROR(IF(DATEDIF('Base de données'!$A1500,L$1,"d")&lt;&gt;0,"",'Base de données'!$B1500),""))</f>
        <v/>
      </c>
      <c r="M1500" s="39" t="str">
        <f>IF(M$1&gt;$AE$1,"-",IFERROR(IF(DATEDIF('Base de données'!$A1500,M$1,"d")&lt;&gt;0,"",'Base de données'!$B1500),""))</f>
        <v/>
      </c>
      <c r="N1500" s="39" t="str">
        <f>IF(N$1&gt;$AE$1,"-",IFERROR(IF(DATEDIF('Base de données'!$A1500,N$1,"d")&lt;&gt;0,"",'Base de données'!$B1500),""))</f>
        <v/>
      </c>
      <c r="O1500" s="39" t="str">
        <f>IF(O$1&gt;$AE$1,"-",IFERROR(IF(DATEDIF('Base de données'!$A1500,O$1,"d")&lt;&gt;0,"",'Base de données'!$B1500),""))</f>
        <v/>
      </c>
      <c r="P1500" s="39" t="str">
        <f>IF(P$1&gt;$AE$1,"-",IFERROR(IF(DATEDIF('Base de données'!$A1500,P$1,"d")&lt;&gt;0,"",'Base de données'!$B1500),""))</f>
        <v>PDNCT</v>
      </c>
      <c r="Q1500" s="39" t="str">
        <f>IF(Q$1&gt;$AE$1,"-",IFERROR(IF(DATEDIF('Base de données'!$A1500,Q$1,"d")&lt;&gt;0,"",'Base de données'!$B1500),""))</f>
        <v/>
      </c>
      <c r="R1500" s="39" t="str">
        <f>IF(R$1&gt;$AE$1,"-",IFERROR(IF(DATEDIF('Base de données'!$A1500,R$1,"d")&lt;&gt;0,"",'Base de données'!$B1500),""))</f>
        <v/>
      </c>
      <c r="S1500" s="39" t="str">
        <f>IF(S$1&gt;$AE$1,"-",IFERROR(IF(DATEDIF('Base de données'!$A1500,S$1,"d")&lt;&gt;0,"",'Base de données'!$B1500),""))</f>
        <v/>
      </c>
      <c r="T1500" s="39" t="str">
        <f>IF(T$1&gt;$AE$1,"-",IFERROR(IF(DATEDIF('Base de données'!$A1500,T$1,"d")&lt;&gt;0,"",'Base de données'!$B1500),""))</f>
        <v/>
      </c>
      <c r="U1500" s="39" t="str">
        <f>IF(U$1&gt;$AE$1,"-",IFERROR(IF(DATEDIF('Base de données'!$A1500,U$1,"d")&lt;&gt;0,"",'Base de données'!$B1500),""))</f>
        <v/>
      </c>
      <c r="V1500" s="39" t="str">
        <f>IF(V$1&gt;$AE$1,"-",IFERROR(IF(DATEDIF('Base de données'!$A1500,V$1,"d")&lt;&gt;0,"",'Base de données'!$B1500),""))</f>
        <v/>
      </c>
      <c r="W1500" s="34"/>
      <c r="X1500" s="30" t="str">
        <f>'Base de données'!$C1500&amp;" "&amp;'Base de données'!$D1500</f>
        <v>Guilbert Marcelle</v>
      </c>
      <c r="Y1500" s="31">
        <f>COUNTIF('Base de données'!$B:$B,'Base de données'!$B1500)</f>
        <v>12</v>
      </c>
      <c r="AA1500" s="87" cm="1">
        <f t="array" aca="1" ref="AA1500" ca="1">INDIRECT("'Base de données'!A" &amp; ROW(Y1500))</f>
        <v>45809</v>
      </c>
      <c r="AB1500" s="51" t="str" cm="1">
        <f t="array" aca="1" ref="AB1500" ca="1">INDIRECT("'Base de données'!B" &amp; ROW(Z1500))</f>
        <v>PDNCT</v>
      </c>
    </row>
    <row r="1501" spans="1:28" x14ac:dyDescent="0.3">
      <c r="A1501" s="41" t="str">
        <f ca="1">IF(IF(AND($B1501&lt;&gt;"-",$B1501=$E1501),"Entrée et sortie","-")="Entrée et sortie",'Base de données'!$B1501,"-")</f>
        <v>-</v>
      </c>
      <c r="B1501" s="41" t="str">
        <f t="shared" ca="1" si="95"/>
        <v>-</v>
      </c>
      <c r="C1501" s="41" t="str">
        <f t="shared" ca="1" si="96"/>
        <v>-</v>
      </c>
      <c r="D1501" s="41" t="str">
        <f>IF($F1501="sortie en cours d'année",'Base de données'!$B1501,"-")</f>
        <v>-</v>
      </c>
      <c r="E1501" s="41" t="str">
        <f>IF($H1501="entrée en cours d'année",'Base de données'!$B1501,"-")</f>
        <v>-</v>
      </c>
      <c r="F1501" s="37" t="str">
        <f t="shared" si="93"/>
        <v/>
      </c>
      <c r="G1501" s="37" t="str">
        <f>IF($J1501="mouvement",_xlfn.XLOOKUP('Base de données'!$B1501,$V:$V,$V:$V,0),"")</f>
        <v/>
      </c>
      <c r="H1501" s="37" t="str">
        <f t="shared" si="94"/>
        <v/>
      </c>
      <c r="I1501" s="37" t="str">
        <f>IF($J1501="mouvement",_xlfn.XLOOKUP('Base de données'!$B1501,$K:$K,$K:$K,0),"")</f>
        <v/>
      </c>
      <c r="J1501" s="38" t="str">
        <f>IF(AND(Y1501&lt;&gt;MAX(Y:Y),COUNTIF(K1501:V1501,'Base de données'!$B1501)&gt;0),"mouvement","")</f>
        <v/>
      </c>
      <c r="K1501" s="39" t="str">
        <f>IF(K$1&gt;$AE$1,"-",IFERROR(IF(DATEDIF('Base de données'!$A1501,K$1,"d")&lt;&gt;0,"",'Base de données'!$B1501),""))</f>
        <v/>
      </c>
      <c r="L1501" s="39" t="str">
        <f>IF(L$1&gt;$AE$1,"-",IFERROR(IF(DATEDIF('Base de données'!$A1501,L$1,"d")&lt;&gt;0,"",'Base de données'!$B1501),""))</f>
        <v/>
      </c>
      <c r="M1501" s="39" t="str">
        <f>IF(M$1&gt;$AE$1,"-",IFERROR(IF(DATEDIF('Base de données'!$A1501,M$1,"d")&lt;&gt;0,"",'Base de données'!$B1501),""))</f>
        <v/>
      </c>
      <c r="N1501" s="39" t="str">
        <f>IF(N$1&gt;$AE$1,"-",IFERROR(IF(DATEDIF('Base de données'!$A1501,N$1,"d")&lt;&gt;0,"",'Base de données'!$B1501),""))</f>
        <v/>
      </c>
      <c r="O1501" s="39" t="str">
        <f>IF(O$1&gt;$AE$1,"-",IFERROR(IF(DATEDIF('Base de données'!$A1501,O$1,"d")&lt;&gt;0,"",'Base de données'!$B1501),""))</f>
        <v/>
      </c>
      <c r="P1501" s="39" t="str">
        <f>IF(P$1&gt;$AE$1,"-",IFERROR(IF(DATEDIF('Base de données'!$A1501,P$1,"d")&lt;&gt;0,"",'Base de données'!$B1501),""))</f>
        <v>TNB06</v>
      </c>
      <c r="Q1501" s="39" t="str">
        <f>IF(Q$1&gt;$AE$1,"-",IFERROR(IF(DATEDIF('Base de données'!$A1501,Q$1,"d")&lt;&gt;0,"",'Base de données'!$B1501),""))</f>
        <v/>
      </c>
      <c r="R1501" s="39" t="str">
        <f>IF(R$1&gt;$AE$1,"-",IFERROR(IF(DATEDIF('Base de données'!$A1501,R$1,"d")&lt;&gt;0,"",'Base de données'!$B1501),""))</f>
        <v/>
      </c>
      <c r="S1501" s="39" t="str">
        <f>IF(S$1&gt;$AE$1,"-",IFERROR(IF(DATEDIF('Base de données'!$A1501,S$1,"d")&lt;&gt;0,"",'Base de données'!$B1501),""))</f>
        <v/>
      </c>
      <c r="T1501" s="39" t="str">
        <f>IF(T$1&gt;$AE$1,"-",IFERROR(IF(DATEDIF('Base de données'!$A1501,T$1,"d")&lt;&gt;0,"",'Base de données'!$B1501),""))</f>
        <v/>
      </c>
      <c r="U1501" s="39" t="str">
        <f>IF(U$1&gt;$AE$1,"-",IFERROR(IF(DATEDIF('Base de données'!$A1501,U$1,"d")&lt;&gt;0,"",'Base de données'!$B1501),""))</f>
        <v/>
      </c>
      <c r="V1501" s="39" t="str">
        <f>IF(V$1&gt;$AE$1,"-",IFERROR(IF(DATEDIF('Base de données'!$A1501,V$1,"d")&lt;&gt;0,"",'Base de données'!$B1501),""))</f>
        <v/>
      </c>
      <c r="W1501" s="34"/>
      <c r="X1501" s="30" t="str">
        <f>'Base de données'!$C1501&amp;" "&amp;'Base de données'!$D1501</f>
        <v>Bègue Alfred</v>
      </c>
      <c r="Y1501" s="31">
        <f>COUNTIF('Base de données'!$B:$B,'Base de données'!$B1501)</f>
        <v>12</v>
      </c>
      <c r="AA1501" s="87" cm="1">
        <f t="array" aca="1" ref="AA1501" ca="1">INDIRECT("'Base de données'!A" &amp; ROW(Y1501))</f>
        <v>45809</v>
      </c>
      <c r="AB1501" s="51" t="str" cm="1">
        <f t="array" aca="1" ref="AB1501" ca="1">INDIRECT("'Base de données'!B" &amp; ROW(Z1501))</f>
        <v>TNB06</v>
      </c>
    </row>
    <row r="1502" spans="1:28" x14ac:dyDescent="0.3">
      <c r="A1502" s="41" t="str">
        <f ca="1">IF(IF(AND($B1502&lt;&gt;"-",$B1502=$E1502),"Entrée et sortie","-")="Entrée et sortie",'Base de données'!$B1502,"-")</f>
        <v>-</v>
      </c>
      <c r="B1502" s="41" t="str">
        <f t="shared" ca="1" si="95"/>
        <v>-</v>
      </c>
      <c r="C1502" s="41" t="str">
        <f t="shared" ca="1" si="96"/>
        <v>-</v>
      </c>
      <c r="D1502" s="41" t="str">
        <f>IF($F1502="sortie en cours d'année",'Base de données'!$B1502,"-")</f>
        <v>-</v>
      </c>
      <c r="E1502" s="41" t="str">
        <f>IF($H1502="entrée en cours d'année",'Base de données'!$B1502,"-")</f>
        <v>-</v>
      </c>
      <c r="F1502" s="37" t="str">
        <f t="shared" si="93"/>
        <v/>
      </c>
      <c r="G1502" s="37" t="str">
        <f>IF($J1502="mouvement",_xlfn.XLOOKUP('Base de données'!$B1502,$V:$V,$V:$V,0),"")</f>
        <v/>
      </c>
      <c r="H1502" s="37" t="str">
        <f t="shared" si="94"/>
        <v/>
      </c>
      <c r="I1502" s="37" t="str">
        <f>IF($J1502="mouvement",_xlfn.XLOOKUP('Base de données'!$B1502,$K:$K,$K:$K,0),"")</f>
        <v/>
      </c>
      <c r="J1502" s="38" t="str">
        <f>IF(AND(Y1502&lt;&gt;MAX(Y:Y),COUNTIF(K1502:V1502,'Base de données'!$B1502)&gt;0),"mouvement","")</f>
        <v/>
      </c>
      <c r="K1502" s="39" t="str">
        <f>IF(K$1&gt;$AE$1,"-",IFERROR(IF(DATEDIF('Base de données'!$A1502,K$1,"d")&lt;&gt;0,"",'Base de données'!$B1502),""))</f>
        <v/>
      </c>
      <c r="L1502" s="39" t="str">
        <f>IF(L$1&gt;$AE$1,"-",IFERROR(IF(DATEDIF('Base de données'!$A1502,L$1,"d")&lt;&gt;0,"",'Base de données'!$B1502),""))</f>
        <v/>
      </c>
      <c r="M1502" s="39" t="str">
        <f>IF(M$1&gt;$AE$1,"-",IFERROR(IF(DATEDIF('Base de données'!$A1502,M$1,"d")&lt;&gt;0,"",'Base de données'!$B1502),""))</f>
        <v/>
      </c>
      <c r="N1502" s="39" t="str">
        <f>IF(N$1&gt;$AE$1,"-",IFERROR(IF(DATEDIF('Base de données'!$A1502,N$1,"d")&lt;&gt;0,"",'Base de données'!$B1502),""))</f>
        <v/>
      </c>
      <c r="O1502" s="39" t="str">
        <f>IF(O$1&gt;$AE$1,"-",IFERROR(IF(DATEDIF('Base de données'!$A1502,O$1,"d")&lt;&gt;0,"",'Base de données'!$B1502),""))</f>
        <v/>
      </c>
      <c r="P1502" s="39" t="str">
        <f>IF(P$1&gt;$AE$1,"-",IFERROR(IF(DATEDIF('Base de données'!$A1502,P$1,"d")&lt;&gt;0,"",'Base de données'!$B1502),""))</f>
        <v>5ATC0</v>
      </c>
      <c r="Q1502" s="39" t="str">
        <f>IF(Q$1&gt;$AE$1,"-",IFERROR(IF(DATEDIF('Base de données'!$A1502,Q$1,"d")&lt;&gt;0,"",'Base de données'!$B1502),""))</f>
        <v/>
      </c>
      <c r="R1502" s="39" t="str">
        <f>IF(R$1&gt;$AE$1,"-",IFERROR(IF(DATEDIF('Base de données'!$A1502,R$1,"d")&lt;&gt;0,"",'Base de données'!$B1502),""))</f>
        <v/>
      </c>
      <c r="S1502" s="39" t="str">
        <f>IF(S$1&gt;$AE$1,"-",IFERROR(IF(DATEDIF('Base de données'!$A1502,S$1,"d")&lt;&gt;0,"",'Base de données'!$B1502),""))</f>
        <v/>
      </c>
      <c r="T1502" s="39" t="str">
        <f>IF(T$1&gt;$AE$1,"-",IFERROR(IF(DATEDIF('Base de données'!$A1502,T$1,"d")&lt;&gt;0,"",'Base de données'!$B1502),""))</f>
        <v/>
      </c>
      <c r="U1502" s="39" t="str">
        <f>IF(U$1&gt;$AE$1,"-",IFERROR(IF(DATEDIF('Base de données'!$A1502,U$1,"d")&lt;&gt;0,"",'Base de données'!$B1502),""))</f>
        <v/>
      </c>
      <c r="V1502" s="39" t="str">
        <f>IF(V$1&gt;$AE$1,"-",IFERROR(IF(DATEDIF('Base de données'!$A1502,V$1,"d")&lt;&gt;0,"",'Base de données'!$B1502),""))</f>
        <v/>
      </c>
      <c r="W1502" s="34"/>
      <c r="X1502" s="30" t="str">
        <f>'Base de données'!$C1502&amp;" "&amp;'Base de données'!$D1502</f>
        <v>Marin Lucie</v>
      </c>
      <c r="Y1502" s="31">
        <f>COUNTIF('Base de données'!$B:$B,'Base de données'!$B1502)</f>
        <v>12</v>
      </c>
      <c r="AA1502" s="87" cm="1">
        <f t="array" aca="1" ref="AA1502" ca="1">INDIRECT("'Base de données'!A" &amp; ROW(Y1502))</f>
        <v>45809</v>
      </c>
      <c r="AB1502" s="51" t="str" cm="1">
        <f t="array" aca="1" ref="AB1502" ca="1">INDIRECT("'Base de données'!B" &amp; ROW(Z1502))</f>
        <v>5ATC0</v>
      </c>
    </row>
    <row r="1503" spans="1:28" x14ac:dyDescent="0.3">
      <c r="A1503" s="41" t="str">
        <f ca="1">IF(IF(AND($B1503&lt;&gt;"-",$B1503=$E1503),"Entrée et sortie","-")="Entrée et sortie",'Base de données'!$B1503,"-")</f>
        <v>-</v>
      </c>
      <c r="B1503" s="41" t="str">
        <f t="shared" ca="1" si="95"/>
        <v>-</v>
      </c>
      <c r="C1503" s="41" t="str">
        <f t="shared" ca="1" si="96"/>
        <v>-</v>
      </c>
      <c r="D1503" s="41" t="str">
        <f>IF($F1503="sortie en cours d'année",'Base de données'!$B1503,"-")</f>
        <v>-</v>
      </c>
      <c r="E1503" s="41" t="str">
        <f>IF($H1503="entrée en cours d'année",'Base de données'!$B1503,"-")</f>
        <v>-</v>
      </c>
      <c r="F1503" s="37" t="str">
        <f t="shared" si="93"/>
        <v/>
      </c>
      <c r="G1503" s="37" t="str">
        <f>IF($J1503="mouvement",_xlfn.XLOOKUP('Base de données'!$B1503,$V:$V,$V:$V,0),"")</f>
        <v/>
      </c>
      <c r="H1503" s="37" t="str">
        <f t="shared" si="94"/>
        <v/>
      </c>
      <c r="I1503" s="37" t="str">
        <f>IF($J1503="mouvement",_xlfn.XLOOKUP('Base de données'!$B1503,$K:$K,$K:$K,0),"")</f>
        <v/>
      </c>
      <c r="J1503" s="38" t="str">
        <f>IF(AND(Y1503&lt;&gt;MAX(Y:Y),COUNTIF(K1503:V1503,'Base de données'!$B1503)&gt;0),"mouvement","")</f>
        <v/>
      </c>
      <c r="K1503" s="39" t="str">
        <f>IF(K$1&gt;$AE$1,"-",IFERROR(IF(DATEDIF('Base de données'!$A1503,K$1,"d")&lt;&gt;0,"",'Base de données'!$B1503),""))</f>
        <v/>
      </c>
      <c r="L1503" s="39" t="str">
        <f>IF(L$1&gt;$AE$1,"-",IFERROR(IF(DATEDIF('Base de données'!$A1503,L$1,"d")&lt;&gt;0,"",'Base de données'!$B1503),""))</f>
        <v/>
      </c>
      <c r="M1503" s="39" t="str">
        <f>IF(M$1&gt;$AE$1,"-",IFERROR(IF(DATEDIF('Base de données'!$A1503,M$1,"d")&lt;&gt;0,"",'Base de données'!$B1503),""))</f>
        <v/>
      </c>
      <c r="N1503" s="39" t="str">
        <f>IF(N$1&gt;$AE$1,"-",IFERROR(IF(DATEDIF('Base de données'!$A1503,N$1,"d")&lt;&gt;0,"",'Base de données'!$B1503),""))</f>
        <v/>
      </c>
      <c r="O1503" s="39" t="str">
        <f>IF(O$1&gt;$AE$1,"-",IFERROR(IF(DATEDIF('Base de données'!$A1503,O$1,"d")&lt;&gt;0,"",'Base de données'!$B1503),""))</f>
        <v/>
      </c>
      <c r="P1503" s="39" t="str">
        <f>IF(P$1&gt;$AE$1,"-",IFERROR(IF(DATEDIF('Base de données'!$A1503,P$1,"d")&lt;&gt;0,"",'Base de données'!$B1503),""))</f>
        <v>4XYGG</v>
      </c>
      <c r="Q1503" s="39" t="str">
        <f>IF(Q$1&gt;$AE$1,"-",IFERROR(IF(DATEDIF('Base de données'!$A1503,Q$1,"d")&lt;&gt;0,"",'Base de données'!$B1503),""))</f>
        <v/>
      </c>
      <c r="R1503" s="39" t="str">
        <f>IF(R$1&gt;$AE$1,"-",IFERROR(IF(DATEDIF('Base de données'!$A1503,R$1,"d")&lt;&gt;0,"",'Base de données'!$B1503),""))</f>
        <v/>
      </c>
      <c r="S1503" s="39" t="str">
        <f>IF(S$1&gt;$AE$1,"-",IFERROR(IF(DATEDIF('Base de données'!$A1503,S$1,"d")&lt;&gt;0,"",'Base de données'!$B1503),""))</f>
        <v/>
      </c>
      <c r="T1503" s="39" t="str">
        <f>IF(T$1&gt;$AE$1,"-",IFERROR(IF(DATEDIF('Base de données'!$A1503,T$1,"d")&lt;&gt;0,"",'Base de données'!$B1503),""))</f>
        <v/>
      </c>
      <c r="U1503" s="39" t="str">
        <f>IF(U$1&gt;$AE$1,"-",IFERROR(IF(DATEDIF('Base de données'!$A1503,U$1,"d")&lt;&gt;0,"",'Base de données'!$B1503),""))</f>
        <v/>
      </c>
      <c r="V1503" s="39" t="str">
        <f>IF(V$1&gt;$AE$1,"-",IFERROR(IF(DATEDIF('Base de données'!$A1503,V$1,"d")&lt;&gt;0,"",'Base de données'!$B1503),""))</f>
        <v/>
      </c>
      <c r="W1503" s="34"/>
      <c r="X1503" s="30" t="str">
        <f>'Base de données'!$C1503&amp;" "&amp;'Base de données'!$D1503</f>
        <v>Camus Isaac</v>
      </c>
      <c r="Y1503" s="31">
        <f>COUNTIF('Base de données'!$B:$B,'Base de données'!$B1503)</f>
        <v>12</v>
      </c>
      <c r="AA1503" s="87" cm="1">
        <f t="array" aca="1" ref="AA1503" ca="1">INDIRECT("'Base de données'!A" &amp; ROW(Y1503))</f>
        <v>45809</v>
      </c>
      <c r="AB1503" s="51" t="str" cm="1">
        <f t="array" aca="1" ref="AB1503" ca="1">INDIRECT("'Base de données'!B" &amp; ROW(Z1503))</f>
        <v>4XYGG</v>
      </c>
    </row>
    <row r="1504" spans="1:28" x14ac:dyDescent="0.3">
      <c r="A1504" s="41" t="str">
        <f ca="1">IF(IF(AND($B1504&lt;&gt;"-",$B1504=$E1504),"Entrée et sortie","-")="Entrée et sortie",'Base de données'!$B1504,"-")</f>
        <v>-</v>
      </c>
      <c r="B1504" s="41" t="str">
        <f t="shared" ca="1" si="95"/>
        <v>-</v>
      </c>
      <c r="C1504" s="41" t="str">
        <f t="shared" ca="1" si="96"/>
        <v>-</v>
      </c>
      <c r="D1504" s="41" t="str">
        <f>IF($F1504="sortie en cours d'année",'Base de données'!$B1504,"-")</f>
        <v>-</v>
      </c>
      <c r="E1504" s="41" t="str">
        <f>IF($H1504="entrée en cours d'année",'Base de données'!$B1504,"-")</f>
        <v>-</v>
      </c>
      <c r="F1504" s="37" t="str">
        <f t="shared" si="93"/>
        <v/>
      </c>
      <c r="G1504" s="37" t="str">
        <f>IF($J1504="mouvement",_xlfn.XLOOKUP('Base de données'!$B1504,$V:$V,$V:$V,0),"")</f>
        <v/>
      </c>
      <c r="H1504" s="37" t="str">
        <f t="shared" si="94"/>
        <v/>
      </c>
      <c r="I1504" s="37" t="str">
        <f>IF($J1504="mouvement",_xlfn.XLOOKUP('Base de données'!$B1504,$K:$K,$K:$K,0),"")</f>
        <v/>
      </c>
      <c r="J1504" s="38" t="str">
        <f>IF(AND(Y1504&lt;&gt;MAX(Y:Y),COUNTIF(K1504:V1504,'Base de données'!$B1504)&gt;0),"mouvement","")</f>
        <v/>
      </c>
      <c r="K1504" s="39" t="str">
        <f>IF(K$1&gt;$AE$1,"-",IFERROR(IF(DATEDIF('Base de données'!$A1504,K$1,"d")&lt;&gt;0,"",'Base de données'!$B1504),""))</f>
        <v/>
      </c>
      <c r="L1504" s="39" t="str">
        <f>IF(L$1&gt;$AE$1,"-",IFERROR(IF(DATEDIF('Base de données'!$A1504,L$1,"d")&lt;&gt;0,"",'Base de données'!$B1504),""))</f>
        <v/>
      </c>
      <c r="M1504" s="39" t="str">
        <f>IF(M$1&gt;$AE$1,"-",IFERROR(IF(DATEDIF('Base de données'!$A1504,M$1,"d")&lt;&gt;0,"",'Base de données'!$B1504),""))</f>
        <v/>
      </c>
      <c r="N1504" s="39" t="str">
        <f>IF(N$1&gt;$AE$1,"-",IFERROR(IF(DATEDIF('Base de données'!$A1504,N$1,"d")&lt;&gt;0,"",'Base de données'!$B1504),""))</f>
        <v/>
      </c>
      <c r="O1504" s="39" t="str">
        <f>IF(O$1&gt;$AE$1,"-",IFERROR(IF(DATEDIF('Base de données'!$A1504,O$1,"d")&lt;&gt;0,"",'Base de données'!$B1504),""))</f>
        <v/>
      </c>
      <c r="P1504" s="39" t="str">
        <f>IF(P$1&gt;$AE$1,"-",IFERROR(IF(DATEDIF('Base de données'!$A1504,P$1,"d")&lt;&gt;0,"",'Base de données'!$B1504),""))</f>
        <v>399PQ</v>
      </c>
      <c r="Q1504" s="39" t="str">
        <f>IF(Q$1&gt;$AE$1,"-",IFERROR(IF(DATEDIF('Base de données'!$A1504,Q$1,"d")&lt;&gt;0,"",'Base de données'!$B1504),""))</f>
        <v/>
      </c>
      <c r="R1504" s="39" t="str">
        <f>IF(R$1&gt;$AE$1,"-",IFERROR(IF(DATEDIF('Base de données'!$A1504,R$1,"d")&lt;&gt;0,"",'Base de données'!$B1504),""))</f>
        <v/>
      </c>
      <c r="S1504" s="39" t="str">
        <f>IF(S$1&gt;$AE$1,"-",IFERROR(IF(DATEDIF('Base de données'!$A1504,S$1,"d")&lt;&gt;0,"",'Base de données'!$B1504),""))</f>
        <v/>
      </c>
      <c r="T1504" s="39" t="str">
        <f>IF(T$1&gt;$AE$1,"-",IFERROR(IF(DATEDIF('Base de données'!$A1504,T$1,"d")&lt;&gt;0,"",'Base de données'!$B1504),""))</f>
        <v/>
      </c>
      <c r="U1504" s="39" t="str">
        <f>IF(U$1&gt;$AE$1,"-",IFERROR(IF(DATEDIF('Base de données'!$A1504,U$1,"d")&lt;&gt;0,"",'Base de données'!$B1504),""))</f>
        <v/>
      </c>
      <c r="V1504" s="39" t="str">
        <f>IF(V$1&gt;$AE$1,"-",IFERROR(IF(DATEDIF('Base de données'!$A1504,V$1,"d")&lt;&gt;0,"",'Base de données'!$B1504),""))</f>
        <v/>
      </c>
      <c r="W1504" s="34"/>
      <c r="X1504" s="30" t="str">
        <f>'Base de données'!$C1504&amp;" "&amp;'Base de données'!$D1504</f>
        <v>Nicolas Alix</v>
      </c>
      <c r="Y1504" s="31">
        <f>COUNTIF('Base de données'!$B:$B,'Base de données'!$B1504)</f>
        <v>12</v>
      </c>
      <c r="AA1504" s="87" cm="1">
        <f t="array" aca="1" ref="AA1504" ca="1">INDIRECT("'Base de données'!A" &amp; ROW(Y1504))</f>
        <v>45809</v>
      </c>
      <c r="AB1504" s="51" t="str" cm="1">
        <f t="array" aca="1" ref="AB1504" ca="1">INDIRECT("'Base de données'!B" &amp; ROW(Z1504))</f>
        <v>399PQ</v>
      </c>
    </row>
    <row r="1505" spans="1:28" x14ac:dyDescent="0.3">
      <c r="A1505" s="41" t="str">
        <f ca="1">IF(IF(AND($B1505&lt;&gt;"-",$B1505=$E1505),"Entrée et sortie","-")="Entrée et sortie",'Base de données'!$B1505,"-")</f>
        <v>-</v>
      </c>
      <c r="B1505" s="41" t="str">
        <f t="shared" ca="1" si="95"/>
        <v>-</v>
      </c>
      <c r="C1505" s="41" t="str">
        <f t="shared" ca="1" si="96"/>
        <v>-</v>
      </c>
      <c r="D1505" s="41" t="str">
        <f>IF($F1505="sortie en cours d'année",'Base de données'!$B1505,"-")</f>
        <v>-</v>
      </c>
      <c r="E1505" s="41" t="str">
        <f>IF($H1505="entrée en cours d'année",'Base de données'!$B1505,"-")</f>
        <v>-</v>
      </c>
      <c r="F1505" s="37" t="str">
        <f t="shared" si="93"/>
        <v/>
      </c>
      <c r="G1505" s="37" t="str">
        <f>IF($J1505="mouvement",_xlfn.XLOOKUP('Base de données'!$B1505,$V:$V,$V:$V,0),"")</f>
        <v/>
      </c>
      <c r="H1505" s="37" t="str">
        <f t="shared" si="94"/>
        <v/>
      </c>
      <c r="I1505" s="37" t="str">
        <f>IF($J1505="mouvement",_xlfn.XLOOKUP('Base de données'!$B1505,$K:$K,$K:$K,0),"")</f>
        <v/>
      </c>
      <c r="J1505" s="38" t="str">
        <f>IF(AND(Y1505&lt;&gt;MAX(Y:Y),COUNTIF(K1505:V1505,'Base de données'!$B1505)&gt;0),"mouvement","")</f>
        <v/>
      </c>
      <c r="K1505" s="39" t="str">
        <f>IF(K$1&gt;$AE$1,"-",IFERROR(IF(DATEDIF('Base de données'!$A1505,K$1,"d")&lt;&gt;0,"",'Base de données'!$B1505),""))</f>
        <v/>
      </c>
      <c r="L1505" s="39" t="str">
        <f>IF(L$1&gt;$AE$1,"-",IFERROR(IF(DATEDIF('Base de données'!$A1505,L$1,"d")&lt;&gt;0,"",'Base de données'!$B1505),""))</f>
        <v/>
      </c>
      <c r="M1505" s="39" t="str">
        <f>IF(M$1&gt;$AE$1,"-",IFERROR(IF(DATEDIF('Base de données'!$A1505,M$1,"d")&lt;&gt;0,"",'Base de données'!$B1505),""))</f>
        <v/>
      </c>
      <c r="N1505" s="39" t="str">
        <f>IF(N$1&gt;$AE$1,"-",IFERROR(IF(DATEDIF('Base de données'!$A1505,N$1,"d")&lt;&gt;0,"",'Base de données'!$B1505),""))</f>
        <v/>
      </c>
      <c r="O1505" s="39" t="str">
        <f>IF(O$1&gt;$AE$1,"-",IFERROR(IF(DATEDIF('Base de données'!$A1505,O$1,"d")&lt;&gt;0,"",'Base de données'!$B1505),""))</f>
        <v/>
      </c>
      <c r="P1505" s="39" t="str">
        <f>IF(P$1&gt;$AE$1,"-",IFERROR(IF(DATEDIF('Base de données'!$A1505,P$1,"d")&lt;&gt;0,"",'Base de données'!$B1505),""))</f>
        <v>VLI20</v>
      </c>
      <c r="Q1505" s="39" t="str">
        <f>IF(Q$1&gt;$AE$1,"-",IFERROR(IF(DATEDIF('Base de données'!$A1505,Q$1,"d")&lt;&gt;0,"",'Base de données'!$B1505),""))</f>
        <v/>
      </c>
      <c r="R1505" s="39" t="str">
        <f>IF(R$1&gt;$AE$1,"-",IFERROR(IF(DATEDIF('Base de données'!$A1505,R$1,"d")&lt;&gt;0,"",'Base de données'!$B1505),""))</f>
        <v/>
      </c>
      <c r="S1505" s="39" t="str">
        <f>IF(S$1&gt;$AE$1,"-",IFERROR(IF(DATEDIF('Base de données'!$A1505,S$1,"d")&lt;&gt;0,"",'Base de données'!$B1505),""))</f>
        <v/>
      </c>
      <c r="T1505" s="39" t="str">
        <f>IF(T$1&gt;$AE$1,"-",IFERROR(IF(DATEDIF('Base de données'!$A1505,T$1,"d")&lt;&gt;0,"",'Base de données'!$B1505),""))</f>
        <v/>
      </c>
      <c r="U1505" s="39" t="str">
        <f>IF(U$1&gt;$AE$1,"-",IFERROR(IF(DATEDIF('Base de données'!$A1505,U$1,"d")&lt;&gt;0,"",'Base de données'!$B1505),""))</f>
        <v/>
      </c>
      <c r="V1505" s="39" t="str">
        <f>IF(V$1&gt;$AE$1,"-",IFERROR(IF(DATEDIF('Base de données'!$A1505,V$1,"d")&lt;&gt;0,"",'Base de données'!$B1505),""))</f>
        <v/>
      </c>
      <c r="W1505" s="34"/>
      <c r="X1505" s="30" t="str">
        <f>'Base de données'!$C1505&amp;" "&amp;'Base de données'!$D1505</f>
        <v>Denis Laetitia</v>
      </c>
      <c r="Y1505" s="31">
        <f>COUNTIF('Base de données'!$B:$B,'Base de données'!$B1505)</f>
        <v>12</v>
      </c>
      <c r="AA1505" s="87" cm="1">
        <f t="array" aca="1" ref="AA1505" ca="1">INDIRECT("'Base de données'!A" &amp; ROW(Y1505))</f>
        <v>45809</v>
      </c>
      <c r="AB1505" s="51" t="str" cm="1">
        <f t="array" aca="1" ref="AB1505" ca="1">INDIRECT("'Base de données'!B" &amp; ROW(Z1505))</f>
        <v>VLI20</v>
      </c>
    </row>
    <row r="1506" spans="1:28" x14ac:dyDescent="0.3">
      <c r="A1506" s="41" t="str">
        <f ca="1">IF(IF(AND($B1506&lt;&gt;"-",$B1506=$E1506),"Entrée et sortie","-")="Entrée et sortie",'Base de données'!$B1506,"-")</f>
        <v>-</v>
      </c>
      <c r="B1506" s="41" t="str">
        <f t="shared" ca="1" si="95"/>
        <v>GZV5S</v>
      </c>
      <c r="C1506" s="41" t="str">
        <f t="shared" ca="1" si="96"/>
        <v>GZV5S</v>
      </c>
      <c r="D1506" s="41" t="str">
        <f>IF($F1506="sortie en cours d'année",'Base de données'!$B1506,"-")</f>
        <v>GZV5S</v>
      </c>
      <c r="E1506" s="41" t="str">
        <f>IF($H1506="entrée en cours d'année",'Base de données'!$B1506,"-")</f>
        <v>-</v>
      </c>
      <c r="F1506" s="37" t="str">
        <f t="shared" si="93"/>
        <v>sortie en cours d'année</v>
      </c>
      <c r="G1506" s="37">
        <f>IF($J1506="mouvement",_xlfn.XLOOKUP('Base de données'!$B1506,$V:$V,$V:$V,0),"")</f>
        <v>0</v>
      </c>
      <c r="H1506" s="37" t="str">
        <f t="shared" si="94"/>
        <v/>
      </c>
      <c r="I1506" s="37" t="str">
        <f>IF($J1506="mouvement",_xlfn.XLOOKUP('Base de données'!$B1506,$K:$K,$K:$K,0),"")</f>
        <v>GZV5S</v>
      </c>
      <c r="J1506" s="38" t="str">
        <f>IF(AND(Y1506&lt;&gt;MAX(Y:Y),COUNTIF(K1506:V1506,'Base de données'!$B1506)&gt;0),"mouvement","")</f>
        <v>mouvement</v>
      </c>
      <c r="K1506" s="39" t="str">
        <f>IF(K$1&gt;$AE$1,"-",IFERROR(IF(DATEDIF('Base de données'!$A1506,K$1,"d")&lt;&gt;0,"",'Base de données'!$B1506),""))</f>
        <v/>
      </c>
      <c r="L1506" s="39" t="str">
        <f>IF(L$1&gt;$AE$1,"-",IFERROR(IF(DATEDIF('Base de données'!$A1506,L$1,"d")&lt;&gt;0,"",'Base de données'!$B1506),""))</f>
        <v/>
      </c>
      <c r="M1506" s="39" t="str">
        <f>IF(M$1&gt;$AE$1,"-",IFERROR(IF(DATEDIF('Base de données'!$A1506,M$1,"d")&lt;&gt;0,"",'Base de données'!$B1506),""))</f>
        <v/>
      </c>
      <c r="N1506" s="39" t="str">
        <f>IF(N$1&gt;$AE$1,"-",IFERROR(IF(DATEDIF('Base de données'!$A1506,N$1,"d")&lt;&gt;0,"",'Base de données'!$B1506),""))</f>
        <v/>
      </c>
      <c r="O1506" s="39" t="str">
        <f>IF(O$1&gt;$AE$1,"-",IFERROR(IF(DATEDIF('Base de données'!$A1506,O$1,"d")&lt;&gt;0,"",'Base de données'!$B1506),""))</f>
        <v/>
      </c>
      <c r="P1506" s="39" t="str">
        <f>IF(P$1&gt;$AE$1,"-",IFERROR(IF(DATEDIF('Base de données'!$A1506,P$1,"d")&lt;&gt;0,"",'Base de données'!$B1506),""))</f>
        <v>GZV5S</v>
      </c>
      <c r="Q1506" s="39" t="str">
        <f>IF(Q$1&gt;$AE$1,"-",IFERROR(IF(DATEDIF('Base de données'!$A1506,Q$1,"d")&lt;&gt;0,"",'Base de données'!$B1506),""))</f>
        <v/>
      </c>
      <c r="R1506" s="39" t="str">
        <f>IF(R$1&gt;$AE$1,"-",IFERROR(IF(DATEDIF('Base de données'!$A1506,R$1,"d")&lt;&gt;0,"",'Base de données'!$B1506),""))</f>
        <v/>
      </c>
      <c r="S1506" s="39" t="str">
        <f>IF(S$1&gt;$AE$1,"-",IFERROR(IF(DATEDIF('Base de données'!$A1506,S$1,"d")&lt;&gt;0,"",'Base de données'!$B1506),""))</f>
        <v/>
      </c>
      <c r="T1506" s="39" t="str">
        <f>IF(T$1&gt;$AE$1,"-",IFERROR(IF(DATEDIF('Base de données'!$A1506,T$1,"d")&lt;&gt;0,"",'Base de données'!$B1506),""))</f>
        <v/>
      </c>
      <c r="U1506" s="39" t="str">
        <f>IF(U$1&gt;$AE$1,"-",IFERROR(IF(DATEDIF('Base de données'!$A1506,U$1,"d")&lt;&gt;0,"",'Base de données'!$B1506),""))</f>
        <v/>
      </c>
      <c r="V1506" s="39" t="str">
        <f>IF(V$1&gt;$AE$1,"-",IFERROR(IF(DATEDIF('Base de données'!$A1506,V$1,"d")&lt;&gt;0,"",'Base de données'!$B1506),""))</f>
        <v/>
      </c>
      <c r="W1506" s="34"/>
      <c r="X1506" s="30" t="str">
        <f>'Base de données'!$C1506&amp;" "&amp;'Base de données'!$D1506</f>
        <v>Chevallier Margaud</v>
      </c>
      <c r="Y1506" s="31">
        <f>COUNTIF('Base de données'!$B:$B,'Base de données'!$B1506)</f>
        <v>7</v>
      </c>
      <c r="AA1506" s="87" cm="1">
        <f t="array" aca="1" ref="AA1506" ca="1">INDIRECT("'Base de données'!A" &amp; ROW(Y1506))</f>
        <v>45809</v>
      </c>
      <c r="AB1506" s="51" t="str" cm="1">
        <f t="array" aca="1" ref="AB1506" ca="1">INDIRECT("'Base de données'!B" &amp; ROW(Z1506))</f>
        <v>GZV5S</v>
      </c>
    </row>
    <row r="1507" spans="1:28" x14ac:dyDescent="0.3">
      <c r="A1507" s="41" t="str">
        <f ca="1">IF(IF(AND($B1507&lt;&gt;"-",$B1507=$E1507),"Entrée et sortie","-")="Entrée et sortie",'Base de données'!$B1507,"-")</f>
        <v>-</v>
      </c>
      <c r="B1507" s="41" t="str">
        <f t="shared" ca="1" si="95"/>
        <v>-</v>
      </c>
      <c r="C1507" s="41" t="str">
        <f t="shared" ca="1" si="96"/>
        <v>-</v>
      </c>
      <c r="D1507" s="41" t="str">
        <f>IF($F1507="sortie en cours d'année",'Base de données'!$B1507,"-")</f>
        <v>-</v>
      </c>
      <c r="E1507" s="41" t="str">
        <f>IF($H1507="entrée en cours d'année",'Base de données'!$B1507,"-")</f>
        <v>-</v>
      </c>
      <c r="F1507" s="37" t="str">
        <f t="shared" si="93"/>
        <v/>
      </c>
      <c r="G1507" s="37" t="str">
        <f>IF($J1507="mouvement",_xlfn.XLOOKUP('Base de données'!$B1507,$V:$V,$V:$V,0),"")</f>
        <v/>
      </c>
      <c r="H1507" s="37" t="str">
        <f t="shared" si="94"/>
        <v/>
      </c>
      <c r="I1507" s="37" t="str">
        <f>IF($J1507="mouvement",_xlfn.XLOOKUP('Base de données'!$B1507,$K:$K,$K:$K,0),"")</f>
        <v/>
      </c>
      <c r="J1507" s="38" t="str">
        <f>IF(AND(Y1507&lt;&gt;MAX(Y:Y),COUNTIF(K1507:V1507,'Base de données'!$B1507)&gt;0),"mouvement","")</f>
        <v/>
      </c>
      <c r="K1507" s="39" t="str">
        <f>IF(K$1&gt;$AE$1,"-",IFERROR(IF(DATEDIF('Base de données'!$A1507,K$1,"d")&lt;&gt;0,"",'Base de données'!$B1507),""))</f>
        <v/>
      </c>
      <c r="L1507" s="39" t="str">
        <f>IF(L$1&gt;$AE$1,"-",IFERROR(IF(DATEDIF('Base de données'!$A1507,L$1,"d")&lt;&gt;0,"",'Base de données'!$B1507),""))</f>
        <v/>
      </c>
      <c r="M1507" s="39" t="str">
        <f>IF(M$1&gt;$AE$1,"-",IFERROR(IF(DATEDIF('Base de données'!$A1507,M$1,"d")&lt;&gt;0,"",'Base de données'!$B1507),""))</f>
        <v/>
      </c>
      <c r="N1507" s="39" t="str">
        <f>IF(N$1&gt;$AE$1,"-",IFERROR(IF(DATEDIF('Base de données'!$A1507,N$1,"d")&lt;&gt;0,"",'Base de données'!$B1507),""))</f>
        <v/>
      </c>
      <c r="O1507" s="39" t="str">
        <f>IF(O$1&gt;$AE$1,"-",IFERROR(IF(DATEDIF('Base de données'!$A1507,O$1,"d")&lt;&gt;0,"",'Base de données'!$B1507),""))</f>
        <v/>
      </c>
      <c r="P1507" s="39" t="str">
        <f>IF(P$1&gt;$AE$1,"-",IFERROR(IF(DATEDIF('Base de données'!$A1507,P$1,"d")&lt;&gt;0,"",'Base de données'!$B1507),""))</f>
        <v>D6LA5</v>
      </c>
      <c r="Q1507" s="39" t="str">
        <f>IF(Q$1&gt;$AE$1,"-",IFERROR(IF(DATEDIF('Base de données'!$A1507,Q$1,"d")&lt;&gt;0,"",'Base de données'!$B1507),""))</f>
        <v/>
      </c>
      <c r="R1507" s="39" t="str">
        <f>IF(R$1&gt;$AE$1,"-",IFERROR(IF(DATEDIF('Base de données'!$A1507,R$1,"d")&lt;&gt;0,"",'Base de données'!$B1507),""))</f>
        <v/>
      </c>
      <c r="S1507" s="39" t="str">
        <f>IF(S$1&gt;$AE$1,"-",IFERROR(IF(DATEDIF('Base de données'!$A1507,S$1,"d")&lt;&gt;0,"",'Base de données'!$B1507),""))</f>
        <v/>
      </c>
      <c r="T1507" s="39" t="str">
        <f>IF(T$1&gt;$AE$1,"-",IFERROR(IF(DATEDIF('Base de données'!$A1507,T$1,"d")&lt;&gt;0,"",'Base de données'!$B1507),""))</f>
        <v/>
      </c>
      <c r="U1507" s="39" t="str">
        <f>IF(U$1&gt;$AE$1,"-",IFERROR(IF(DATEDIF('Base de données'!$A1507,U$1,"d")&lt;&gt;0,"",'Base de données'!$B1507),""))</f>
        <v/>
      </c>
      <c r="V1507" s="39" t="str">
        <f>IF(V$1&gt;$AE$1,"-",IFERROR(IF(DATEDIF('Base de données'!$A1507,V$1,"d")&lt;&gt;0,"",'Base de données'!$B1507),""))</f>
        <v/>
      </c>
      <c r="W1507" s="34"/>
      <c r="X1507" s="30" t="str">
        <f>'Base de données'!$C1507&amp;" "&amp;'Base de données'!$D1507</f>
        <v>Morin Joséphine</v>
      </c>
      <c r="Y1507" s="31">
        <f>COUNTIF('Base de données'!$B:$B,'Base de données'!$B1507)</f>
        <v>12</v>
      </c>
      <c r="AA1507" s="87" cm="1">
        <f t="array" aca="1" ref="AA1507" ca="1">INDIRECT("'Base de données'!A" &amp; ROW(Y1507))</f>
        <v>45809</v>
      </c>
      <c r="AB1507" s="51" t="str" cm="1">
        <f t="array" aca="1" ref="AB1507" ca="1">INDIRECT("'Base de données'!B" &amp; ROW(Z1507))</f>
        <v>D6LA5</v>
      </c>
    </row>
    <row r="1508" spans="1:28" x14ac:dyDescent="0.3">
      <c r="A1508" s="41" t="str">
        <f ca="1">IF(IF(AND($B1508&lt;&gt;"-",$B1508=$E1508),"Entrée et sortie","-")="Entrée et sortie",'Base de données'!$B1508,"-")</f>
        <v>-</v>
      </c>
      <c r="B1508" s="41" t="str">
        <f t="shared" ca="1" si="95"/>
        <v>-</v>
      </c>
      <c r="C1508" s="41" t="str">
        <f t="shared" ca="1" si="96"/>
        <v>-</v>
      </c>
      <c r="D1508" s="41" t="str">
        <f>IF($F1508="sortie en cours d'année",'Base de données'!$B1508,"-")</f>
        <v>-</v>
      </c>
      <c r="E1508" s="41" t="str">
        <f>IF($H1508="entrée en cours d'année",'Base de données'!$B1508,"-")</f>
        <v>-</v>
      </c>
      <c r="F1508" s="37" t="str">
        <f t="shared" si="93"/>
        <v/>
      </c>
      <c r="G1508" s="37" t="str">
        <f>IF($J1508="mouvement",_xlfn.XLOOKUP('Base de données'!$B1508,$V:$V,$V:$V,0),"")</f>
        <v/>
      </c>
      <c r="H1508" s="37" t="str">
        <f t="shared" si="94"/>
        <v/>
      </c>
      <c r="I1508" s="37" t="str">
        <f>IF($J1508="mouvement",_xlfn.XLOOKUP('Base de données'!$B1508,$K:$K,$K:$K,0),"")</f>
        <v/>
      </c>
      <c r="J1508" s="38" t="str">
        <f>IF(AND(Y1508&lt;&gt;MAX(Y:Y),COUNTIF(K1508:V1508,'Base de données'!$B1508)&gt;0),"mouvement","")</f>
        <v/>
      </c>
      <c r="K1508" s="39" t="str">
        <f>IF(K$1&gt;$AE$1,"-",IFERROR(IF(DATEDIF('Base de données'!$A1508,K$1,"d")&lt;&gt;0,"",'Base de données'!$B1508),""))</f>
        <v/>
      </c>
      <c r="L1508" s="39" t="str">
        <f>IF(L$1&gt;$AE$1,"-",IFERROR(IF(DATEDIF('Base de données'!$A1508,L$1,"d")&lt;&gt;0,"",'Base de données'!$B1508),""))</f>
        <v/>
      </c>
      <c r="M1508" s="39" t="str">
        <f>IF(M$1&gt;$AE$1,"-",IFERROR(IF(DATEDIF('Base de données'!$A1508,M$1,"d")&lt;&gt;0,"",'Base de données'!$B1508),""))</f>
        <v/>
      </c>
      <c r="N1508" s="39" t="str">
        <f>IF(N$1&gt;$AE$1,"-",IFERROR(IF(DATEDIF('Base de données'!$A1508,N$1,"d")&lt;&gt;0,"",'Base de données'!$B1508),""))</f>
        <v/>
      </c>
      <c r="O1508" s="39" t="str">
        <f>IF(O$1&gt;$AE$1,"-",IFERROR(IF(DATEDIF('Base de données'!$A1508,O$1,"d")&lt;&gt;0,"",'Base de données'!$B1508),""))</f>
        <v/>
      </c>
      <c r="P1508" s="39" t="str">
        <f>IF(P$1&gt;$AE$1,"-",IFERROR(IF(DATEDIF('Base de données'!$A1508,P$1,"d")&lt;&gt;0,"",'Base de données'!$B1508),""))</f>
        <v>JS9XQ</v>
      </c>
      <c r="Q1508" s="39" t="str">
        <f>IF(Q$1&gt;$AE$1,"-",IFERROR(IF(DATEDIF('Base de données'!$A1508,Q$1,"d")&lt;&gt;0,"",'Base de données'!$B1508),""))</f>
        <v/>
      </c>
      <c r="R1508" s="39" t="str">
        <f>IF(R$1&gt;$AE$1,"-",IFERROR(IF(DATEDIF('Base de données'!$A1508,R$1,"d")&lt;&gt;0,"",'Base de données'!$B1508),""))</f>
        <v/>
      </c>
      <c r="S1508" s="39" t="str">
        <f>IF(S$1&gt;$AE$1,"-",IFERROR(IF(DATEDIF('Base de données'!$A1508,S$1,"d")&lt;&gt;0,"",'Base de données'!$B1508),""))</f>
        <v/>
      </c>
      <c r="T1508" s="39" t="str">
        <f>IF(T$1&gt;$AE$1,"-",IFERROR(IF(DATEDIF('Base de données'!$A1508,T$1,"d")&lt;&gt;0,"",'Base de données'!$B1508),""))</f>
        <v/>
      </c>
      <c r="U1508" s="39" t="str">
        <f>IF(U$1&gt;$AE$1,"-",IFERROR(IF(DATEDIF('Base de données'!$A1508,U$1,"d")&lt;&gt;0,"",'Base de données'!$B1508),""))</f>
        <v/>
      </c>
      <c r="V1508" s="39" t="str">
        <f>IF(V$1&gt;$AE$1,"-",IFERROR(IF(DATEDIF('Base de données'!$A1508,V$1,"d")&lt;&gt;0,"",'Base de données'!$B1508),""))</f>
        <v/>
      </c>
      <c r="W1508" s="34"/>
      <c r="X1508" s="30" t="str">
        <f>'Base de données'!$C1508&amp;" "&amp;'Base de données'!$D1508</f>
        <v>Becker Louise</v>
      </c>
      <c r="Y1508" s="31">
        <f>COUNTIF('Base de données'!$B:$B,'Base de données'!$B1508)</f>
        <v>12</v>
      </c>
      <c r="AA1508" s="87" cm="1">
        <f t="array" aca="1" ref="AA1508" ca="1">INDIRECT("'Base de données'!A" &amp; ROW(Y1508))</f>
        <v>45809</v>
      </c>
      <c r="AB1508" s="51" t="str" cm="1">
        <f t="array" aca="1" ref="AB1508" ca="1">INDIRECT("'Base de données'!B" &amp; ROW(Z1508))</f>
        <v>JS9XQ</v>
      </c>
    </row>
    <row r="1509" spans="1:28" x14ac:dyDescent="0.3">
      <c r="A1509" s="41" t="str">
        <f ca="1">IF(IF(AND($B1509&lt;&gt;"-",$B1509=$E1509),"Entrée et sortie","-")="Entrée et sortie",'Base de données'!$B1509,"-")</f>
        <v>-</v>
      </c>
      <c r="B1509" s="41" t="str">
        <f t="shared" ca="1" si="95"/>
        <v>-</v>
      </c>
      <c r="C1509" s="41" t="str">
        <f t="shared" ca="1" si="96"/>
        <v>-</v>
      </c>
      <c r="D1509" s="41" t="str">
        <f>IF($F1509="sortie en cours d'année",'Base de données'!$B1509,"-")</f>
        <v>-</v>
      </c>
      <c r="E1509" s="41" t="str">
        <f>IF($H1509="entrée en cours d'année",'Base de données'!$B1509,"-")</f>
        <v>-</v>
      </c>
      <c r="F1509" s="37" t="str">
        <f t="shared" si="93"/>
        <v/>
      </c>
      <c r="G1509" s="37" t="str">
        <f>IF($J1509="mouvement",_xlfn.XLOOKUP('Base de données'!$B1509,$V:$V,$V:$V,0),"")</f>
        <v/>
      </c>
      <c r="H1509" s="37" t="str">
        <f t="shared" si="94"/>
        <v/>
      </c>
      <c r="I1509" s="37" t="str">
        <f>IF($J1509="mouvement",_xlfn.XLOOKUP('Base de données'!$B1509,$K:$K,$K:$K,0),"")</f>
        <v/>
      </c>
      <c r="J1509" s="38" t="str">
        <f>IF(AND(Y1509&lt;&gt;MAX(Y:Y),COUNTIF(K1509:V1509,'Base de données'!$B1509)&gt;0),"mouvement","")</f>
        <v/>
      </c>
      <c r="K1509" s="39" t="str">
        <f>IF(K$1&gt;$AE$1,"-",IFERROR(IF(DATEDIF('Base de données'!$A1509,K$1,"d")&lt;&gt;0,"",'Base de données'!$B1509),""))</f>
        <v/>
      </c>
      <c r="L1509" s="39" t="str">
        <f>IF(L$1&gt;$AE$1,"-",IFERROR(IF(DATEDIF('Base de données'!$A1509,L$1,"d")&lt;&gt;0,"",'Base de données'!$B1509),""))</f>
        <v/>
      </c>
      <c r="M1509" s="39" t="str">
        <f>IF(M$1&gt;$AE$1,"-",IFERROR(IF(DATEDIF('Base de données'!$A1509,M$1,"d")&lt;&gt;0,"",'Base de données'!$B1509),""))</f>
        <v/>
      </c>
      <c r="N1509" s="39" t="str">
        <f>IF(N$1&gt;$AE$1,"-",IFERROR(IF(DATEDIF('Base de données'!$A1509,N$1,"d")&lt;&gt;0,"",'Base de données'!$B1509),""))</f>
        <v/>
      </c>
      <c r="O1509" s="39" t="str">
        <f>IF(O$1&gt;$AE$1,"-",IFERROR(IF(DATEDIF('Base de données'!$A1509,O$1,"d")&lt;&gt;0,"",'Base de données'!$B1509),""))</f>
        <v/>
      </c>
      <c r="P1509" s="39" t="str">
        <f>IF(P$1&gt;$AE$1,"-",IFERROR(IF(DATEDIF('Base de données'!$A1509,P$1,"d")&lt;&gt;0,"",'Base de données'!$B1509),""))</f>
        <v>6A9JO</v>
      </c>
      <c r="Q1509" s="39" t="str">
        <f>IF(Q$1&gt;$AE$1,"-",IFERROR(IF(DATEDIF('Base de données'!$A1509,Q$1,"d")&lt;&gt;0,"",'Base de données'!$B1509),""))</f>
        <v/>
      </c>
      <c r="R1509" s="39" t="str">
        <f>IF(R$1&gt;$AE$1,"-",IFERROR(IF(DATEDIF('Base de données'!$A1509,R$1,"d")&lt;&gt;0,"",'Base de données'!$B1509),""))</f>
        <v/>
      </c>
      <c r="S1509" s="39" t="str">
        <f>IF(S$1&gt;$AE$1,"-",IFERROR(IF(DATEDIF('Base de données'!$A1509,S$1,"d")&lt;&gt;0,"",'Base de données'!$B1509),""))</f>
        <v/>
      </c>
      <c r="T1509" s="39" t="str">
        <f>IF(T$1&gt;$AE$1,"-",IFERROR(IF(DATEDIF('Base de données'!$A1509,T$1,"d")&lt;&gt;0,"",'Base de données'!$B1509),""))</f>
        <v/>
      </c>
      <c r="U1509" s="39" t="str">
        <f>IF(U$1&gt;$AE$1,"-",IFERROR(IF(DATEDIF('Base de données'!$A1509,U$1,"d")&lt;&gt;0,"",'Base de données'!$B1509),""))</f>
        <v/>
      </c>
      <c r="V1509" s="39" t="str">
        <f>IF(V$1&gt;$AE$1,"-",IFERROR(IF(DATEDIF('Base de données'!$A1509,V$1,"d")&lt;&gt;0,"",'Base de données'!$B1509),""))</f>
        <v/>
      </c>
      <c r="W1509" s="34"/>
      <c r="X1509" s="30" t="str">
        <f>'Base de données'!$C1509&amp;" "&amp;'Base de données'!$D1509</f>
        <v>Vasseur Constance</v>
      </c>
      <c r="Y1509" s="31">
        <f>COUNTIF('Base de données'!$B:$B,'Base de données'!$B1509)</f>
        <v>12</v>
      </c>
      <c r="AA1509" s="87" cm="1">
        <f t="array" aca="1" ref="AA1509" ca="1">INDIRECT("'Base de données'!A" &amp; ROW(Y1509))</f>
        <v>45809</v>
      </c>
      <c r="AB1509" s="51" t="str" cm="1">
        <f t="array" aca="1" ref="AB1509" ca="1">INDIRECT("'Base de données'!B" &amp; ROW(Z1509))</f>
        <v>6A9JO</v>
      </c>
    </row>
    <row r="1510" spans="1:28" x14ac:dyDescent="0.3">
      <c r="A1510" s="41" t="str">
        <f ca="1">IF(IF(AND($B1510&lt;&gt;"-",$B1510=$E1510),"Entrée et sortie","-")="Entrée et sortie",'Base de données'!$B1510,"-")</f>
        <v>-</v>
      </c>
      <c r="B1510" s="41" t="str">
        <f t="shared" ca="1" si="95"/>
        <v>-</v>
      </c>
      <c r="C1510" s="41" t="str">
        <f t="shared" ca="1" si="96"/>
        <v>-</v>
      </c>
      <c r="D1510" s="41" t="str">
        <f>IF($F1510="sortie en cours d'année",'Base de données'!$B1510,"-")</f>
        <v>-</v>
      </c>
      <c r="E1510" s="41" t="str">
        <f>IF($H1510="entrée en cours d'année",'Base de données'!$B1510,"-")</f>
        <v>-</v>
      </c>
      <c r="F1510" s="37" t="str">
        <f t="shared" si="93"/>
        <v/>
      </c>
      <c r="G1510" s="37" t="str">
        <f>IF($J1510="mouvement",_xlfn.XLOOKUP('Base de données'!$B1510,$V:$V,$V:$V,0),"")</f>
        <v/>
      </c>
      <c r="H1510" s="37" t="str">
        <f t="shared" si="94"/>
        <v/>
      </c>
      <c r="I1510" s="37" t="str">
        <f>IF($J1510="mouvement",_xlfn.XLOOKUP('Base de données'!$B1510,$K:$K,$K:$K,0),"")</f>
        <v/>
      </c>
      <c r="J1510" s="38" t="str">
        <f>IF(AND(Y1510&lt;&gt;MAX(Y:Y),COUNTIF(K1510:V1510,'Base de données'!$B1510)&gt;0),"mouvement","")</f>
        <v/>
      </c>
      <c r="K1510" s="39" t="str">
        <f>IF(K$1&gt;$AE$1,"-",IFERROR(IF(DATEDIF('Base de données'!$A1510,K$1,"d")&lt;&gt;0,"",'Base de données'!$B1510),""))</f>
        <v/>
      </c>
      <c r="L1510" s="39" t="str">
        <f>IF(L$1&gt;$AE$1,"-",IFERROR(IF(DATEDIF('Base de données'!$A1510,L$1,"d")&lt;&gt;0,"",'Base de données'!$B1510),""))</f>
        <v/>
      </c>
      <c r="M1510" s="39" t="str">
        <f>IF(M$1&gt;$AE$1,"-",IFERROR(IF(DATEDIF('Base de données'!$A1510,M$1,"d")&lt;&gt;0,"",'Base de données'!$B1510),""))</f>
        <v/>
      </c>
      <c r="N1510" s="39" t="str">
        <f>IF(N$1&gt;$AE$1,"-",IFERROR(IF(DATEDIF('Base de données'!$A1510,N$1,"d")&lt;&gt;0,"",'Base de données'!$B1510),""))</f>
        <v/>
      </c>
      <c r="O1510" s="39" t="str">
        <f>IF(O$1&gt;$AE$1,"-",IFERROR(IF(DATEDIF('Base de données'!$A1510,O$1,"d")&lt;&gt;0,"",'Base de données'!$B1510),""))</f>
        <v/>
      </c>
      <c r="P1510" s="39" t="str">
        <f>IF(P$1&gt;$AE$1,"-",IFERROR(IF(DATEDIF('Base de données'!$A1510,P$1,"d")&lt;&gt;0,"",'Base de données'!$B1510),""))</f>
        <v>EVEHA</v>
      </c>
      <c r="Q1510" s="39" t="str">
        <f>IF(Q$1&gt;$AE$1,"-",IFERROR(IF(DATEDIF('Base de données'!$A1510,Q$1,"d")&lt;&gt;0,"",'Base de données'!$B1510),""))</f>
        <v/>
      </c>
      <c r="R1510" s="39" t="str">
        <f>IF(R$1&gt;$AE$1,"-",IFERROR(IF(DATEDIF('Base de données'!$A1510,R$1,"d")&lt;&gt;0,"",'Base de données'!$B1510),""))</f>
        <v/>
      </c>
      <c r="S1510" s="39" t="str">
        <f>IF(S$1&gt;$AE$1,"-",IFERROR(IF(DATEDIF('Base de données'!$A1510,S$1,"d")&lt;&gt;0,"",'Base de données'!$B1510),""))</f>
        <v/>
      </c>
      <c r="T1510" s="39" t="str">
        <f>IF(T$1&gt;$AE$1,"-",IFERROR(IF(DATEDIF('Base de données'!$A1510,T$1,"d")&lt;&gt;0,"",'Base de données'!$B1510),""))</f>
        <v/>
      </c>
      <c r="U1510" s="39" t="str">
        <f>IF(U$1&gt;$AE$1,"-",IFERROR(IF(DATEDIF('Base de données'!$A1510,U$1,"d")&lt;&gt;0,"",'Base de données'!$B1510),""))</f>
        <v/>
      </c>
      <c r="V1510" s="39" t="str">
        <f>IF(V$1&gt;$AE$1,"-",IFERROR(IF(DATEDIF('Base de données'!$A1510,V$1,"d")&lt;&gt;0,"",'Base de données'!$B1510),""))</f>
        <v/>
      </c>
      <c r="W1510" s="34"/>
      <c r="X1510" s="30" t="str">
        <f>'Base de données'!$C1510&amp;" "&amp;'Base de données'!$D1510</f>
        <v>Texier Monique</v>
      </c>
      <c r="Y1510" s="31">
        <f>COUNTIF('Base de données'!$B:$B,'Base de données'!$B1510)</f>
        <v>12</v>
      </c>
      <c r="AA1510" s="87" cm="1">
        <f t="array" aca="1" ref="AA1510" ca="1">INDIRECT("'Base de données'!A" &amp; ROW(Y1510))</f>
        <v>45809</v>
      </c>
      <c r="AB1510" s="51" t="str" cm="1">
        <f t="array" aca="1" ref="AB1510" ca="1">INDIRECT("'Base de données'!B" &amp; ROW(Z1510))</f>
        <v>EVEHA</v>
      </c>
    </row>
    <row r="1511" spans="1:28" x14ac:dyDescent="0.3">
      <c r="A1511" s="41" t="str">
        <f ca="1">IF(IF(AND($B1511&lt;&gt;"-",$B1511=$E1511),"Entrée et sortie","-")="Entrée et sortie",'Base de données'!$B1511,"-")</f>
        <v>-</v>
      </c>
      <c r="B1511" s="41" t="str">
        <f t="shared" ca="1" si="95"/>
        <v>-</v>
      </c>
      <c r="C1511" s="41" t="str">
        <f t="shared" ca="1" si="96"/>
        <v>-</v>
      </c>
      <c r="D1511" s="41" t="str">
        <f>IF($F1511="sortie en cours d'année",'Base de données'!$B1511,"-")</f>
        <v>-</v>
      </c>
      <c r="E1511" s="41" t="str">
        <f>IF($H1511="entrée en cours d'année",'Base de données'!$B1511,"-")</f>
        <v>-</v>
      </c>
      <c r="F1511" s="37" t="str">
        <f t="shared" si="93"/>
        <v/>
      </c>
      <c r="G1511" s="37" t="str">
        <f>IF($J1511="mouvement",_xlfn.XLOOKUP('Base de données'!$B1511,$V:$V,$V:$V,0),"")</f>
        <v/>
      </c>
      <c r="H1511" s="37" t="str">
        <f t="shared" si="94"/>
        <v/>
      </c>
      <c r="I1511" s="37" t="str">
        <f>IF($J1511="mouvement",_xlfn.XLOOKUP('Base de données'!$B1511,$K:$K,$K:$K,0),"")</f>
        <v/>
      </c>
      <c r="J1511" s="38" t="str">
        <f>IF(AND(Y1511&lt;&gt;MAX(Y:Y),COUNTIF(K1511:V1511,'Base de données'!$B1511)&gt;0),"mouvement","")</f>
        <v/>
      </c>
      <c r="K1511" s="39" t="str">
        <f>IF(K$1&gt;$AE$1,"-",IFERROR(IF(DATEDIF('Base de données'!$A1511,K$1,"d")&lt;&gt;0,"",'Base de données'!$B1511),""))</f>
        <v/>
      </c>
      <c r="L1511" s="39" t="str">
        <f>IF(L$1&gt;$AE$1,"-",IFERROR(IF(DATEDIF('Base de données'!$A1511,L$1,"d")&lt;&gt;0,"",'Base de données'!$B1511),""))</f>
        <v/>
      </c>
      <c r="M1511" s="39" t="str">
        <f>IF(M$1&gt;$AE$1,"-",IFERROR(IF(DATEDIF('Base de données'!$A1511,M$1,"d")&lt;&gt;0,"",'Base de données'!$B1511),""))</f>
        <v/>
      </c>
      <c r="N1511" s="39" t="str">
        <f>IF(N$1&gt;$AE$1,"-",IFERROR(IF(DATEDIF('Base de données'!$A1511,N$1,"d")&lt;&gt;0,"",'Base de données'!$B1511),""))</f>
        <v/>
      </c>
      <c r="O1511" s="39" t="str">
        <f>IF(O$1&gt;$AE$1,"-",IFERROR(IF(DATEDIF('Base de données'!$A1511,O$1,"d")&lt;&gt;0,"",'Base de données'!$B1511),""))</f>
        <v/>
      </c>
      <c r="P1511" s="39" t="str">
        <f>IF(P$1&gt;$AE$1,"-",IFERROR(IF(DATEDIF('Base de données'!$A1511,P$1,"d")&lt;&gt;0,"",'Base de données'!$B1511),""))</f>
        <v>GC0VK</v>
      </c>
      <c r="Q1511" s="39" t="str">
        <f>IF(Q$1&gt;$AE$1,"-",IFERROR(IF(DATEDIF('Base de données'!$A1511,Q$1,"d")&lt;&gt;0,"",'Base de données'!$B1511),""))</f>
        <v/>
      </c>
      <c r="R1511" s="39" t="str">
        <f>IF(R$1&gt;$AE$1,"-",IFERROR(IF(DATEDIF('Base de données'!$A1511,R$1,"d")&lt;&gt;0,"",'Base de données'!$B1511),""))</f>
        <v/>
      </c>
      <c r="S1511" s="39" t="str">
        <f>IF(S$1&gt;$AE$1,"-",IFERROR(IF(DATEDIF('Base de données'!$A1511,S$1,"d")&lt;&gt;0,"",'Base de données'!$B1511),""))</f>
        <v/>
      </c>
      <c r="T1511" s="39" t="str">
        <f>IF(T$1&gt;$AE$1,"-",IFERROR(IF(DATEDIF('Base de données'!$A1511,T$1,"d")&lt;&gt;0,"",'Base de données'!$B1511),""))</f>
        <v/>
      </c>
      <c r="U1511" s="39" t="str">
        <f>IF(U$1&gt;$AE$1,"-",IFERROR(IF(DATEDIF('Base de données'!$A1511,U$1,"d")&lt;&gt;0,"",'Base de données'!$B1511),""))</f>
        <v/>
      </c>
      <c r="V1511" s="39" t="str">
        <f>IF(V$1&gt;$AE$1,"-",IFERROR(IF(DATEDIF('Base de données'!$A1511,V$1,"d")&lt;&gt;0,"",'Base de données'!$B1511),""))</f>
        <v/>
      </c>
      <c r="W1511" s="34"/>
      <c r="X1511" s="30" t="str">
        <f>'Base de données'!$C1511&amp;" "&amp;'Base de données'!$D1511</f>
        <v>Maillet Lucas</v>
      </c>
      <c r="Y1511" s="31">
        <f>COUNTIF('Base de données'!$B:$B,'Base de données'!$B1511)</f>
        <v>12</v>
      </c>
      <c r="AA1511" s="87" cm="1">
        <f t="array" aca="1" ref="AA1511" ca="1">INDIRECT("'Base de données'!A" &amp; ROW(Y1511))</f>
        <v>45809</v>
      </c>
      <c r="AB1511" s="51" t="str" cm="1">
        <f t="array" aca="1" ref="AB1511" ca="1">INDIRECT("'Base de données'!B" &amp; ROW(Z1511))</f>
        <v>GC0VK</v>
      </c>
    </row>
    <row r="1512" spans="1:28" x14ac:dyDescent="0.3">
      <c r="A1512" s="41" t="str">
        <f ca="1">IF(IF(AND($B1512&lt;&gt;"-",$B1512=$E1512),"Entrée et sortie","-")="Entrée et sortie",'Base de données'!$B1512,"-")</f>
        <v>-</v>
      </c>
      <c r="B1512" s="41" t="str">
        <f t="shared" ca="1" si="95"/>
        <v>-</v>
      </c>
      <c r="C1512" s="41" t="str">
        <f t="shared" ca="1" si="96"/>
        <v>-</v>
      </c>
      <c r="D1512" s="41" t="str">
        <f>IF($F1512="sortie en cours d'année",'Base de données'!$B1512,"-")</f>
        <v>-</v>
      </c>
      <c r="E1512" s="41" t="str">
        <f>IF($H1512="entrée en cours d'année",'Base de données'!$B1512,"-")</f>
        <v>-</v>
      </c>
      <c r="F1512" s="37" t="str">
        <f t="shared" si="93"/>
        <v/>
      </c>
      <c r="G1512" s="37" t="str">
        <f>IF($J1512="mouvement",_xlfn.XLOOKUP('Base de données'!$B1512,$V:$V,$V:$V,0),"")</f>
        <v/>
      </c>
      <c r="H1512" s="37" t="str">
        <f t="shared" si="94"/>
        <v/>
      </c>
      <c r="I1512" s="37" t="str">
        <f>IF($J1512="mouvement",_xlfn.XLOOKUP('Base de données'!$B1512,$K:$K,$K:$K,0),"")</f>
        <v/>
      </c>
      <c r="J1512" s="38" t="str">
        <f>IF(AND(Y1512&lt;&gt;MAX(Y:Y),COUNTIF(K1512:V1512,'Base de données'!$B1512)&gt;0),"mouvement","")</f>
        <v/>
      </c>
      <c r="K1512" s="39" t="str">
        <f>IF(K$1&gt;$AE$1,"-",IFERROR(IF(DATEDIF('Base de données'!$A1512,K$1,"d")&lt;&gt;0,"",'Base de données'!$B1512),""))</f>
        <v/>
      </c>
      <c r="L1512" s="39" t="str">
        <f>IF(L$1&gt;$AE$1,"-",IFERROR(IF(DATEDIF('Base de données'!$A1512,L$1,"d")&lt;&gt;0,"",'Base de données'!$B1512),""))</f>
        <v/>
      </c>
      <c r="M1512" s="39" t="str">
        <f>IF(M$1&gt;$AE$1,"-",IFERROR(IF(DATEDIF('Base de données'!$A1512,M$1,"d")&lt;&gt;0,"",'Base de données'!$B1512),""))</f>
        <v/>
      </c>
      <c r="N1512" s="39" t="str">
        <f>IF(N$1&gt;$AE$1,"-",IFERROR(IF(DATEDIF('Base de données'!$A1512,N$1,"d")&lt;&gt;0,"",'Base de données'!$B1512),""))</f>
        <v/>
      </c>
      <c r="O1512" s="39" t="str">
        <f>IF(O$1&gt;$AE$1,"-",IFERROR(IF(DATEDIF('Base de données'!$A1512,O$1,"d")&lt;&gt;0,"",'Base de données'!$B1512),""))</f>
        <v/>
      </c>
      <c r="P1512" s="39" t="str">
        <f>IF(P$1&gt;$AE$1,"-",IFERROR(IF(DATEDIF('Base de données'!$A1512,P$1,"d")&lt;&gt;0,"",'Base de données'!$B1512),""))</f>
        <v>DHEUO</v>
      </c>
      <c r="Q1512" s="39" t="str">
        <f>IF(Q$1&gt;$AE$1,"-",IFERROR(IF(DATEDIF('Base de données'!$A1512,Q$1,"d")&lt;&gt;0,"",'Base de données'!$B1512),""))</f>
        <v/>
      </c>
      <c r="R1512" s="39" t="str">
        <f>IF(R$1&gt;$AE$1,"-",IFERROR(IF(DATEDIF('Base de données'!$A1512,R$1,"d")&lt;&gt;0,"",'Base de données'!$B1512),""))</f>
        <v/>
      </c>
      <c r="S1512" s="39" t="str">
        <f>IF(S$1&gt;$AE$1,"-",IFERROR(IF(DATEDIF('Base de données'!$A1512,S$1,"d")&lt;&gt;0,"",'Base de données'!$B1512),""))</f>
        <v/>
      </c>
      <c r="T1512" s="39" t="str">
        <f>IF(T$1&gt;$AE$1,"-",IFERROR(IF(DATEDIF('Base de données'!$A1512,T$1,"d")&lt;&gt;0,"",'Base de données'!$B1512),""))</f>
        <v/>
      </c>
      <c r="U1512" s="39" t="str">
        <f>IF(U$1&gt;$AE$1,"-",IFERROR(IF(DATEDIF('Base de données'!$A1512,U$1,"d")&lt;&gt;0,"",'Base de données'!$B1512),""))</f>
        <v/>
      </c>
      <c r="V1512" s="39" t="str">
        <f>IF(V$1&gt;$AE$1,"-",IFERROR(IF(DATEDIF('Base de données'!$A1512,V$1,"d")&lt;&gt;0,"",'Base de données'!$B1512),""))</f>
        <v/>
      </c>
      <c r="W1512" s="34"/>
      <c r="X1512" s="30" t="str">
        <f>'Base de données'!$C1512&amp;" "&amp;'Base de données'!$D1512</f>
        <v>Couturier Sébastien</v>
      </c>
      <c r="Y1512" s="31">
        <f>COUNTIF('Base de données'!$B:$B,'Base de données'!$B1512)</f>
        <v>12</v>
      </c>
      <c r="AA1512" s="87" cm="1">
        <f t="array" aca="1" ref="AA1512" ca="1">INDIRECT("'Base de données'!A" &amp; ROW(Y1512))</f>
        <v>45809</v>
      </c>
      <c r="AB1512" s="51" t="str" cm="1">
        <f t="array" aca="1" ref="AB1512" ca="1">INDIRECT("'Base de données'!B" &amp; ROW(Z1512))</f>
        <v>DHEUO</v>
      </c>
    </row>
    <row r="1513" spans="1:28" x14ac:dyDescent="0.3">
      <c r="A1513" s="41" t="str">
        <f ca="1">IF(IF(AND($B1513&lt;&gt;"-",$B1513=$E1513),"Entrée et sortie","-")="Entrée et sortie",'Base de données'!$B1513,"-")</f>
        <v>-</v>
      </c>
      <c r="B1513" s="41" t="str">
        <f t="shared" ca="1" si="95"/>
        <v>-</v>
      </c>
      <c r="C1513" s="41" t="str">
        <f t="shared" ca="1" si="96"/>
        <v>-</v>
      </c>
      <c r="D1513" s="41" t="str">
        <f>IF($F1513="sortie en cours d'année",'Base de données'!$B1513,"-")</f>
        <v>-</v>
      </c>
      <c r="E1513" s="41" t="str">
        <f>IF($H1513="entrée en cours d'année",'Base de données'!$B1513,"-")</f>
        <v>-</v>
      </c>
      <c r="F1513" s="37" t="str">
        <f t="shared" si="93"/>
        <v/>
      </c>
      <c r="G1513" s="37" t="str">
        <f>IF($J1513="mouvement",_xlfn.XLOOKUP('Base de données'!$B1513,$V:$V,$V:$V,0),"")</f>
        <v/>
      </c>
      <c r="H1513" s="37" t="str">
        <f t="shared" si="94"/>
        <v/>
      </c>
      <c r="I1513" s="37" t="str">
        <f>IF($J1513="mouvement",_xlfn.XLOOKUP('Base de données'!$B1513,$K:$K,$K:$K,0),"")</f>
        <v/>
      </c>
      <c r="J1513" s="38" t="str">
        <f>IF(AND(Y1513&lt;&gt;MAX(Y:Y),COUNTIF(K1513:V1513,'Base de données'!$B1513)&gt;0),"mouvement","")</f>
        <v/>
      </c>
      <c r="K1513" s="39" t="str">
        <f>IF(K$1&gt;$AE$1,"-",IFERROR(IF(DATEDIF('Base de données'!$A1513,K$1,"d")&lt;&gt;0,"",'Base de données'!$B1513),""))</f>
        <v/>
      </c>
      <c r="L1513" s="39" t="str">
        <f>IF(L$1&gt;$AE$1,"-",IFERROR(IF(DATEDIF('Base de données'!$A1513,L$1,"d")&lt;&gt;0,"",'Base de données'!$B1513),""))</f>
        <v/>
      </c>
      <c r="M1513" s="39" t="str">
        <f>IF(M$1&gt;$AE$1,"-",IFERROR(IF(DATEDIF('Base de données'!$A1513,M$1,"d")&lt;&gt;0,"",'Base de données'!$B1513),""))</f>
        <v/>
      </c>
      <c r="N1513" s="39" t="str">
        <f>IF(N$1&gt;$AE$1,"-",IFERROR(IF(DATEDIF('Base de données'!$A1513,N$1,"d")&lt;&gt;0,"",'Base de données'!$B1513),""))</f>
        <v/>
      </c>
      <c r="O1513" s="39" t="str">
        <f>IF(O$1&gt;$AE$1,"-",IFERROR(IF(DATEDIF('Base de données'!$A1513,O$1,"d")&lt;&gt;0,"",'Base de données'!$B1513),""))</f>
        <v/>
      </c>
      <c r="P1513" s="39" t="str">
        <f>IF(P$1&gt;$AE$1,"-",IFERROR(IF(DATEDIF('Base de données'!$A1513,P$1,"d")&lt;&gt;0,"",'Base de données'!$B1513),""))</f>
        <v>CD97O</v>
      </c>
      <c r="Q1513" s="39" t="str">
        <f>IF(Q$1&gt;$AE$1,"-",IFERROR(IF(DATEDIF('Base de données'!$A1513,Q$1,"d")&lt;&gt;0,"",'Base de données'!$B1513),""))</f>
        <v/>
      </c>
      <c r="R1513" s="39" t="str">
        <f>IF(R$1&gt;$AE$1,"-",IFERROR(IF(DATEDIF('Base de données'!$A1513,R$1,"d")&lt;&gt;0,"",'Base de données'!$B1513),""))</f>
        <v/>
      </c>
      <c r="S1513" s="39" t="str">
        <f>IF(S$1&gt;$AE$1,"-",IFERROR(IF(DATEDIF('Base de données'!$A1513,S$1,"d")&lt;&gt;0,"",'Base de données'!$B1513),""))</f>
        <v/>
      </c>
      <c r="T1513" s="39" t="str">
        <f>IF(T$1&gt;$AE$1,"-",IFERROR(IF(DATEDIF('Base de données'!$A1513,T$1,"d")&lt;&gt;0,"",'Base de données'!$B1513),""))</f>
        <v/>
      </c>
      <c r="U1513" s="39" t="str">
        <f>IF(U$1&gt;$AE$1,"-",IFERROR(IF(DATEDIF('Base de données'!$A1513,U$1,"d")&lt;&gt;0,"",'Base de données'!$B1513),""))</f>
        <v/>
      </c>
      <c r="V1513" s="39" t="str">
        <f>IF(V$1&gt;$AE$1,"-",IFERROR(IF(DATEDIF('Base de données'!$A1513,V$1,"d")&lt;&gt;0,"",'Base de données'!$B1513),""))</f>
        <v/>
      </c>
      <c r="W1513" s="34"/>
      <c r="X1513" s="30" t="str">
        <f>'Base de données'!$C1513&amp;" "&amp;'Base de données'!$D1513</f>
        <v>Texier Augustin</v>
      </c>
      <c r="Y1513" s="31">
        <f>COUNTIF('Base de données'!$B:$B,'Base de données'!$B1513)</f>
        <v>12</v>
      </c>
      <c r="AA1513" s="87" cm="1">
        <f t="array" aca="1" ref="AA1513" ca="1">INDIRECT("'Base de données'!A" &amp; ROW(Y1513))</f>
        <v>45809</v>
      </c>
      <c r="AB1513" s="51" t="str" cm="1">
        <f t="array" aca="1" ref="AB1513" ca="1">INDIRECT("'Base de données'!B" &amp; ROW(Z1513))</f>
        <v>CD97O</v>
      </c>
    </row>
    <row r="1514" spans="1:28" x14ac:dyDescent="0.3">
      <c r="A1514" s="41" t="str">
        <f ca="1">IF(IF(AND($B1514&lt;&gt;"-",$B1514=$E1514),"Entrée et sortie","-")="Entrée et sortie",'Base de données'!$B1514,"-")</f>
        <v>-</v>
      </c>
      <c r="B1514" s="41" t="str">
        <f t="shared" ca="1" si="95"/>
        <v>-</v>
      </c>
      <c r="C1514" s="41" t="str">
        <f t="shared" ca="1" si="96"/>
        <v>-</v>
      </c>
      <c r="D1514" s="41" t="str">
        <f>IF($F1514="sortie en cours d'année",'Base de données'!$B1514,"-")</f>
        <v>-</v>
      </c>
      <c r="E1514" s="41" t="str">
        <f>IF($H1514="entrée en cours d'année",'Base de données'!$B1514,"-")</f>
        <v>-</v>
      </c>
      <c r="F1514" s="37" t="str">
        <f t="shared" si="93"/>
        <v/>
      </c>
      <c r="G1514" s="37" t="str">
        <f>IF($J1514="mouvement",_xlfn.XLOOKUP('Base de données'!$B1514,$V:$V,$V:$V,0),"")</f>
        <v/>
      </c>
      <c r="H1514" s="37" t="str">
        <f t="shared" si="94"/>
        <v/>
      </c>
      <c r="I1514" s="37" t="str">
        <f>IF($J1514="mouvement",_xlfn.XLOOKUP('Base de données'!$B1514,$K:$K,$K:$K,0),"")</f>
        <v/>
      </c>
      <c r="J1514" s="38" t="str">
        <f>IF(AND(Y1514&lt;&gt;MAX(Y:Y),COUNTIF(K1514:V1514,'Base de données'!$B1514)&gt;0),"mouvement","")</f>
        <v/>
      </c>
      <c r="K1514" s="39" t="str">
        <f>IF(K$1&gt;$AE$1,"-",IFERROR(IF(DATEDIF('Base de données'!$A1514,K$1,"d")&lt;&gt;0,"",'Base de données'!$B1514),""))</f>
        <v/>
      </c>
      <c r="L1514" s="39" t="str">
        <f>IF(L$1&gt;$AE$1,"-",IFERROR(IF(DATEDIF('Base de données'!$A1514,L$1,"d")&lt;&gt;0,"",'Base de données'!$B1514),""))</f>
        <v/>
      </c>
      <c r="M1514" s="39" t="str">
        <f>IF(M$1&gt;$AE$1,"-",IFERROR(IF(DATEDIF('Base de données'!$A1514,M$1,"d")&lt;&gt;0,"",'Base de données'!$B1514),""))</f>
        <v/>
      </c>
      <c r="N1514" s="39" t="str">
        <f>IF(N$1&gt;$AE$1,"-",IFERROR(IF(DATEDIF('Base de données'!$A1514,N$1,"d")&lt;&gt;0,"",'Base de données'!$B1514),""))</f>
        <v/>
      </c>
      <c r="O1514" s="39" t="str">
        <f>IF(O$1&gt;$AE$1,"-",IFERROR(IF(DATEDIF('Base de données'!$A1514,O$1,"d")&lt;&gt;0,"",'Base de données'!$B1514),""))</f>
        <v/>
      </c>
      <c r="P1514" s="39" t="str">
        <f>IF(P$1&gt;$AE$1,"-",IFERROR(IF(DATEDIF('Base de données'!$A1514,P$1,"d")&lt;&gt;0,"",'Base de données'!$B1514),""))</f>
        <v>SC7KQ</v>
      </c>
      <c r="Q1514" s="39" t="str">
        <f>IF(Q$1&gt;$AE$1,"-",IFERROR(IF(DATEDIF('Base de données'!$A1514,Q$1,"d")&lt;&gt;0,"",'Base de données'!$B1514),""))</f>
        <v/>
      </c>
      <c r="R1514" s="39" t="str">
        <f>IF(R$1&gt;$AE$1,"-",IFERROR(IF(DATEDIF('Base de données'!$A1514,R$1,"d")&lt;&gt;0,"",'Base de données'!$B1514),""))</f>
        <v/>
      </c>
      <c r="S1514" s="39" t="str">
        <f>IF(S$1&gt;$AE$1,"-",IFERROR(IF(DATEDIF('Base de données'!$A1514,S$1,"d")&lt;&gt;0,"",'Base de données'!$B1514),""))</f>
        <v/>
      </c>
      <c r="T1514" s="39" t="str">
        <f>IF(T$1&gt;$AE$1,"-",IFERROR(IF(DATEDIF('Base de données'!$A1514,T$1,"d")&lt;&gt;0,"",'Base de données'!$B1514),""))</f>
        <v/>
      </c>
      <c r="U1514" s="39" t="str">
        <f>IF(U$1&gt;$AE$1,"-",IFERROR(IF(DATEDIF('Base de données'!$A1514,U$1,"d")&lt;&gt;0,"",'Base de données'!$B1514),""))</f>
        <v/>
      </c>
      <c r="V1514" s="39" t="str">
        <f>IF(V$1&gt;$AE$1,"-",IFERROR(IF(DATEDIF('Base de données'!$A1514,V$1,"d")&lt;&gt;0,"",'Base de données'!$B1514),""))</f>
        <v/>
      </c>
      <c r="W1514" s="34"/>
      <c r="X1514" s="30" t="str">
        <f>'Base de données'!$C1514&amp;" "&amp;'Base de données'!$D1514</f>
        <v>Hebert Alice</v>
      </c>
      <c r="Y1514" s="31">
        <f>COUNTIF('Base de données'!$B:$B,'Base de données'!$B1514)</f>
        <v>12</v>
      </c>
      <c r="AA1514" s="87" cm="1">
        <f t="array" aca="1" ref="AA1514" ca="1">INDIRECT("'Base de données'!A" &amp; ROW(Y1514))</f>
        <v>45809</v>
      </c>
      <c r="AB1514" s="51" t="str" cm="1">
        <f t="array" aca="1" ref="AB1514" ca="1">INDIRECT("'Base de données'!B" &amp; ROW(Z1514))</f>
        <v>SC7KQ</v>
      </c>
    </row>
    <row r="1515" spans="1:28" x14ac:dyDescent="0.3">
      <c r="A1515" s="41" t="str">
        <f ca="1">IF(IF(AND($B1515&lt;&gt;"-",$B1515=$E1515),"Entrée et sortie","-")="Entrée et sortie",'Base de données'!$B1515,"-")</f>
        <v>-</v>
      </c>
      <c r="B1515" s="41" t="str">
        <f t="shared" ca="1" si="95"/>
        <v>-</v>
      </c>
      <c r="C1515" s="41" t="str">
        <f t="shared" ca="1" si="96"/>
        <v>-</v>
      </c>
      <c r="D1515" s="41" t="str">
        <f>IF($F1515="sortie en cours d'année",'Base de données'!$B1515,"-")</f>
        <v>-</v>
      </c>
      <c r="E1515" s="41" t="str">
        <f>IF($H1515="entrée en cours d'année",'Base de données'!$B1515,"-")</f>
        <v>-</v>
      </c>
      <c r="F1515" s="37" t="str">
        <f t="shared" si="93"/>
        <v/>
      </c>
      <c r="G1515" s="37" t="str">
        <f>IF($J1515="mouvement",_xlfn.XLOOKUP('Base de données'!$B1515,$V:$V,$V:$V,0),"")</f>
        <v/>
      </c>
      <c r="H1515" s="37" t="str">
        <f t="shared" si="94"/>
        <v/>
      </c>
      <c r="I1515" s="37" t="str">
        <f>IF($J1515="mouvement",_xlfn.XLOOKUP('Base de données'!$B1515,$K:$K,$K:$K,0),"")</f>
        <v/>
      </c>
      <c r="J1515" s="38" t="str">
        <f>IF(AND(Y1515&lt;&gt;MAX(Y:Y),COUNTIF(K1515:V1515,'Base de données'!$B1515)&gt;0),"mouvement","")</f>
        <v/>
      </c>
      <c r="K1515" s="39" t="str">
        <f>IF(K$1&gt;$AE$1,"-",IFERROR(IF(DATEDIF('Base de données'!$A1515,K$1,"d")&lt;&gt;0,"",'Base de données'!$B1515),""))</f>
        <v/>
      </c>
      <c r="L1515" s="39" t="str">
        <f>IF(L$1&gt;$AE$1,"-",IFERROR(IF(DATEDIF('Base de données'!$A1515,L$1,"d")&lt;&gt;0,"",'Base de données'!$B1515),""))</f>
        <v/>
      </c>
      <c r="M1515" s="39" t="str">
        <f>IF(M$1&gt;$AE$1,"-",IFERROR(IF(DATEDIF('Base de données'!$A1515,M$1,"d")&lt;&gt;0,"",'Base de données'!$B1515),""))</f>
        <v/>
      </c>
      <c r="N1515" s="39" t="str">
        <f>IF(N$1&gt;$AE$1,"-",IFERROR(IF(DATEDIF('Base de données'!$A1515,N$1,"d")&lt;&gt;0,"",'Base de données'!$B1515),""))</f>
        <v/>
      </c>
      <c r="O1515" s="39" t="str">
        <f>IF(O$1&gt;$AE$1,"-",IFERROR(IF(DATEDIF('Base de données'!$A1515,O$1,"d")&lt;&gt;0,"",'Base de données'!$B1515),""))</f>
        <v/>
      </c>
      <c r="P1515" s="39" t="str">
        <f>IF(P$1&gt;$AE$1,"-",IFERROR(IF(DATEDIF('Base de données'!$A1515,P$1,"d")&lt;&gt;0,"",'Base de données'!$B1515),""))</f>
        <v>7XTUM</v>
      </c>
      <c r="Q1515" s="39" t="str">
        <f>IF(Q$1&gt;$AE$1,"-",IFERROR(IF(DATEDIF('Base de données'!$A1515,Q$1,"d")&lt;&gt;0,"",'Base de données'!$B1515),""))</f>
        <v/>
      </c>
      <c r="R1515" s="39" t="str">
        <f>IF(R$1&gt;$AE$1,"-",IFERROR(IF(DATEDIF('Base de données'!$A1515,R$1,"d")&lt;&gt;0,"",'Base de données'!$B1515),""))</f>
        <v/>
      </c>
      <c r="S1515" s="39" t="str">
        <f>IF(S$1&gt;$AE$1,"-",IFERROR(IF(DATEDIF('Base de données'!$A1515,S$1,"d")&lt;&gt;0,"",'Base de données'!$B1515),""))</f>
        <v/>
      </c>
      <c r="T1515" s="39" t="str">
        <f>IF(T$1&gt;$AE$1,"-",IFERROR(IF(DATEDIF('Base de données'!$A1515,T$1,"d")&lt;&gt;0,"",'Base de données'!$B1515),""))</f>
        <v/>
      </c>
      <c r="U1515" s="39" t="str">
        <f>IF(U$1&gt;$AE$1,"-",IFERROR(IF(DATEDIF('Base de données'!$A1515,U$1,"d")&lt;&gt;0,"",'Base de données'!$B1515),""))</f>
        <v/>
      </c>
      <c r="V1515" s="39" t="str">
        <f>IF(V$1&gt;$AE$1,"-",IFERROR(IF(DATEDIF('Base de données'!$A1515,V$1,"d")&lt;&gt;0,"",'Base de données'!$B1515),""))</f>
        <v/>
      </c>
      <c r="W1515" s="34"/>
      <c r="X1515" s="30" t="str">
        <f>'Base de données'!$C1515&amp;" "&amp;'Base de données'!$D1515</f>
        <v>Gaillard Gérard</v>
      </c>
      <c r="Y1515" s="31">
        <f>COUNTIF('Base de données'!$B:$B,'Base de données'!$B1515)</f>
        <v>12</v>
      </c>
      <c r="AA1515" s="87" cm="1">
        <f t="array" aca="1" ref="AA1515" ca="1">INDIRECT("'Base de données'!A" &amp; ROW(Y1515))</f>
        <v>45809</v>
      </c>
      <c r="AB1515" s="51" t="str" cm="1">
        <f t="array" aca="1" ref="AB1515" ca="1">INDIRECT("'Base de données'!B" &amp; ROW(Z1515))</f>
        <v>7XTUM</v>
      </c>
    </row>
    <row r="1516" spans="1:28" x14ac:dyDescent="0.3">
      <c r="A1516" s="41" t="str">
        <f ca="1">IF(IF(AND($B1516&lt;&gt;"-",$B1516=$E1516),"Entrée et sortie","-")="Entrée et sortie",'Base de données'!$B1516,"-")</f>
        <v>-</v>
      </c>
      <c r="B1516" s="41" t="str">
        <f t="shared" ca="1" si="95"/>
        <v>6IR69</v>
      </c>
      <c r="C1516" s="41" t="str">
        <f t="shared" ca="1" si="96"/>
        <v>6IR69</v>
      </c>
      <c r="D1516" s="41" t="str">
        <f>IF($F1516="sortie en cours d'année",'Base de données'!$B1516,"-")</f>
        <v>6IR69</v>
      </c>
      <c r="E1516" s="41" t="str">
        <f>IF($H1516="entrée en cours d'année",'Base de données'!$B1516,"-")</f>
        <v>-</v>
      </c>
      <c r="F1516" s="37" t="str">
        <f t="shared" si="93"/>
        <v>sortie en cours d'année</v>
      </c>
      <c r="G1516" s="37">
        <f>IF($J1516="mouvement",_xlfn.XLOOKUP('Base de données'!$B1516,$V:$V,$V:$V,0),"")</f>
        <v>0</v>
      </c>
      <c r="H1516" s="37" t="str">
        <f t="shared" si="94"/>
        <v/>
      </c>
      <c r="I1516" s="37" t="str">
        <f>IF($J1516="mouvement",_xlfn.XLOOKUP('Base de données'!$B1516,$K:$K,$K:$K,0),"")</f>
        <v>6IR69</v>
      </c>
      <c r="J1516" s="38" t="str">
        <f>IF(AND(Y1516&lt;&gt;MAX(Y:Y),COUNTIF(K1516:V1516,'Base de données'!$B1516)&gt;0),"mouvement","")</f>
        <v>mouvement</v>
      </c>
      <c r="K1516" s="39" t="str">
        <f>IF(K$1&gt;$AE$1,"-",IFERROR(IF(DATEDIF('Base de données'!$A1516,K$1,"d")&lt;&gt;0,"",'Base de données'!$B1516),""))</f>
        <v/>
      </c>
      <c r="L1516" s="39" t="str">
        <f>IF(L$1&gt;$AE$1,"-",IFERROR(IF(DATEDIF('Base de données'!$A1516,L$1,"d")&lt;&gt;0,"",'Base de données'!$B1516),""))</f>
        <v/>
      </c>
      <c r="M1516" s="39" t="str">
        <f>IF(M$1&gt;$AE$1,"-",IFERROR(IF(DATEDIF('Base de données'!$A1516,M$1,"d")&lt;&gt;0,"",'Base de données'!$B1516),""))</f>
        <v/>
      </c>
      <c r="N1516" s="39" t="str">
        <f>IF(N$1&gt;$AE$1,"-",IFERROR(IF(DATEDIF('Base de données'!$A1516,N$1,"d")&lt;&gt;0,"",'Base de données'!$B1516),""))</f>
        <v/>
      </c>
      <c r="O1516" s="39" t="str">
        <f>IF(O$1&gt;$AE$1,"-",IFERROR(IF(DATEDIF('Base de données'!$A1516,O$1,"d")&lt;&gt;0,"",'Base de données'!$B1516),""))</f>
        <v/>
      </c>
      <c r="P1516" s="39" t="str">
        <f>IF(P$1&gt;$AE$1,"-",IFERROR(IF(DATEDIF('Base de données'!$A1516,P$1,"d")&lt;&gt;0,"",'Base de données'!$B1516),""))</f>
        <v>6IR69</v>
      </c>
      <c r="Q1516" s="39" t="str">
        <f>IF(Q$1&gt;$AE$1,"-",IFERROR(IF(DATEDIF('Base de données'!$A1516,Q$1,"d")&lt;&gt;0,"",'Base de données'!$B1516),""))</f>
        <v/>
      </c>
      <c r="R1516" s="39" t="str">
        <f>IF(R$1&gt;$AE$1,"-",IFERROR(IF(DATEDIF('Base de données'!$A1516,R$1,"d")&lt;&gt;0,"",'Base de données'!$B1516),""))</f>
        <v/>
      </c>
      <c r="S1516" s="39" t="str">
        <f>IF(S$1&gt;$AE$1,"-",IFERROR(IF(DATEDIF('Base de données'!$A1516,S$1,"d")&lt;&gt;0,"",'Base de données'!$B1516),""))</f>
        <v/>
      </c>
      <c r="T1516" s="39" t="str">
        <f>IF(T$1&gt;$AE$1,"-",IFERROR(IF(DATEDIF('Base de données'!$A1516,T$1,"d")&lt;&gt;0,"",'Base de données'!$B1516),""))</f>
        <v/>
      </c>
      <c r="U1516" s="39" t="str">
        <f>IF(U$1&gt;$AE$1,"-",IFERROR(IF(DATEDIF('Base de données'!$A1516,U$1,"d")&lt;&gt;0,"",'Base de données'!$B1516),""))</f>
        <v/>
      </c>
      <c r="V1516" s="39" t="str">
        <f>IF(V$1&gt;$AE$1,"-",IFERROR(IF(DATEDIF('Base de données'!$A1516,V$1,"d")&lt;&gt;0,"",'Base de données'!$B1516),""))</f>
        <v/>
      </c>
      <c r="W1516" s="34"/>
      <c r="X1516" s="30" t="str">
        <f>'Base de données'!$C1516&amp;" "&amp;'Base de données'!$D1516</f>
        <v>Thibault Thomas</v>
      </c>
      <c r="Y1516" s="31">
        <f>COUNTIF('Base de données'!$B:$B,'Base de données'!$B1516)</f>
        <v>9</v>
      </c>
      <c r="AA1516" s="87" cm="1">
        <f t="array" aca="1" ref="AA1516" ca="1">INDIRECT("'Base de données'!A" &amp; ROW(Y1516))</f>
        <v>45809</v>
      </c>
      <c r="AB1516" s="51" t="str" cm="1">
        <f t="array" aca="1" ref="AB1516" ca="1">INDIRECT("'Base de données'!B" &amp; ROW(Z1516))</f>
        <v>6IR69</v>
      </c>
    </row>
    <row r="1517" spans="1:28" x14ac:dyDescent="0.3">
      <c r="A1517" s="41" t="str">
        <f ca="1">IF(IF(AND($B1517&lt;&gt;"-",$B1517=$E1517),"Entrée et sortie","-")="Entrée et sortie",'Base de données'!$B1517,"-")</f>
        <v>-</v>
      </c>
      <c r="B1517" s="41" t="str">
        <f t="shared" ca="1" si="95"/>
        <v>-</v>
      </c>
      <c r="C1517" s="41" t="str">
        <f t="shared" ca="1" si="96"/>
        <v>-</v>
      </c>
      <c r="D1517" s="41" t="str">
        <f>IF($F1517="sortie en cours d'année",'Base de données'!$B1517,"-")</f>
        <v>-</v>
      </c>
      <c r="E1517" s="41" t="str">
        <f>IF($H1517="entrée en cours d'année",'Base de données'!$B1517,"-")</f>
        <v>-</v>
      </c>
      <c r="F1517" s="37" t="str">
        <f t="shared" si="93"/>
        <v/>
      </c>
      <c r="G1517" s="37" t="str">
        <f>IF($J1517="mouvement",_xlfn.XLOOKUP('Base de données'!$B1517,$V:$V,$V:$V,0),"")</f>
        <v/>
      </c>
      <c r="H1517" s="37" t="str">
        <f t="shared" si="94"/>
        <v/>
      </c>
      <c r="I1517" s="37" t="str">
        <f>IF($J1517="mouvement",_xlfn.XLOOKUP('Base de données'!$B1517,$K:$K,$K:$K,0),"")</f>
        <v/>
      </c>
      <c r="J1517" s="38" t="str">
        <f>IF(AND(Y1517&lt;&gt;MAX(Y:Y),COUNTIF(K1517:V1517,'Base de données'!$B1517)&gt;0),"mouvement","")</f>
        <v/>
      </c>
      <c r="K1517" s="39" t="str">
        <f>IF(K$1&gt;$AE$1,"-",IFERROR(IF(DATEDIF('Base de données'!$A1517,K$1,"d")&lt;&gt;0,"",'Base de données'!$B1517),""))</f>
        <v/>
      </c>
      <c r="L1517" s="39" t="str">
        <f>IF(L$1&gt;$AE$1,"-",IFERROR(IF(DATEDIF('Base de données'!$A1517,L$1,"d")&lt;&gt;0,"",'Base de données'!$B1517),""))</f>
        <v/>
      </c>
      <c r="M1517" s="39" t="str">
        <f>IF(M$1&gt;$AE$1,"-",IFERROR(IF(DATEDIF('Base de données'!$A1517,M$1,"d")&lt;&gt;0,"",'Base de données'!$B1517),""))</f>
        <v/>
      </c>
      <c r="N1517" s="39" t="str">
        <f>IF(N$1&gt;$AE$1,"-",IFERROR(IF(DATEDIF('Base de données'!$A1517,N$1,"d")&lt;&gt;0,"",'Base de données'!$B1517),""))</f>
        <v/>
      </c>
      <c r="O1517" s="39" t="str">
        <f>IF(O$1&gt;$AE$1,"-",IFERROR(IF(DATEDIF('Base de données'!$A1517,O$1,"d")&lt;&gt;0,"",'Base de données'!$B1517),""))</f>
        <v/>
      </c>
      <c r="P1517" s="39" t="str">
        <f>IF(P$1&gt;$AE$1,"-",IFERROR(IF(DATEDIF('Base de données'!$A1517,P$1,"d")&lt;&gt;0,"",'Base de données'!$B1517),""))</f>
        <v>W01L7</v>
      </c>
      <c r="Q1517" s="39" t="str">
        <f>IF(Q$1&gt;$AE$1,"-",IFERROR(IF(DATEDIF('Base de données'!$A1517,Q$1,"d")&lt;&gt;0,"",'Base de données'!$B1517),""))</f>
        <v/>
      </c>
      <c r="R1517" s="39" t="str">
        <f>IF(R$1&gt;$AE$1,"-",IFERROR(IF(DATEDIF('Base de données'!$A1517,R$1,"d")&lt;&gt;0,"",'Base de données'!$B1517),""))</f>
        <v/>
      </c>
      <c r="S1517" s="39" t="str">
        <f>IF(S$1&gt;$AE$1,"-",IFERROR(IF(DATEDIF('Base de données'!$A1517,S$1,"d")&lt;&gt;0,"",'Base de données'!$B1517),""))</f>
        <v/>
      </c>
      <c r="T1517" s="39" t="str">
        <f>IF(T$1&gt;$AE$1,"-",IFERROR(IF(DATEDIF('Base de données'!$A1517,T$1,"d")&lt;&gt;0,"",'Base de données'!$B1517),""))</f>
        <v/>
      </c>
      <c r="U1517" s="39" t="str">
        <f>IF(U$1&gt;$AE$1,"-",IFERROR(IF(DATEDIF('Base de données'!$A1517,U$1,"d")&lt;&gt;0,"",'Base de données'!$B1517),""))</f>
        <v/>
      </c>
      <c r="V1517" s="39" t="str">
        <f>IF(V$1&gt;$AE$1,"-",IFERROR(IF(DATEDIF('Base de données'!$A1517,V$1,"d")&lt;&gt;0,"",'Base de données'!$B1517),""))</f>
        <v/>
      </c>
      <c r="W1517" s="34"/>
      <c r="X1517" s="30" t="str">
        <f>'Base de données'!$C1517&amp;" "&amp;'Base de données'!$D1517</f>
        <v>Gautier Louise</v>
      </c>
      <c r="Y1517" s="31">
        <f>COUNTIF('Base de données'!$B:$B,'Base de données'!$B1517)</f>
        <v>12</v>
      </c>
      <c r="AA1517" s="87" cm="1">
        <f t="array" aca="1" ref="AA1517" ca="1">INDIRECT("'Base de données'!A" &amp; ROW(Y1517))</f>
        <v>45809</v>
      </c>
      <c r="AB1517" s="51" t="str" cm="1">
        <f t="array" aca="1" ref="AB1517" ca="1">INDIRECT("'Base de données'!B" &amp; ROW(Z1517))</f>
        <v>W01L7</v>
      </c>
    </row>
    <row r="1518" spans="1:28" x14ac:dyDescent="0.3">
      <c r="A1518" s="41" t="str">
        <f ca="1">IF(IF(AND($B1518&lt;&gt;"-",$B1518=$E1518),"Entrée et sortie","-")="Entrée et sortie",'Base de données'!$B1518,"-")</f>
        <v>-</v>
      </c>
      <c r="B1518" s="41" t="str">
        <f t="shared" ca="1" si="95"/>
        <v>UHGK8</v>
      </c>
      <c r="C1518" s="41" t="str">
        <f t="shared" ca="1" si="96"/>
        <v>UHGK8</v>
      </c>
      <c r="D1518" s="41" t="str">
        <f>IF($F1518="sortie en cours d'année",'Base de données'!$B1518,"-")</f>
        <v>UHGK8</v>
      </c>
      <c r="E1518" s="41" t="str">
        <f>IF($H1518="entrée en cours d'année",'Base de données'!$B1518,"-")</f>
        <v>-</v>
      </c>
      <c r="F1518" s="37" t="str">
        <f t="shared" si="93"/>
        <v>sortie en cours d'année</v>
      </c>
      <c r="G1518" s="37">
        <f>IF($J1518="mouvement",_xlfn.XLOOKUP('Base de données'!$B1518,$V:$V,$V:$V,0),"")</f>
        <v>0</v>
      </c>
      <c r="H1518" s="37" t="str">
        <f t="shared" si="94"/>
        <v/>
      </c>
      <c r="I1518" s="37" t="str">
        <f>IF($J1518="mouvement",_xlfn.XLOOKUP('Base de données'!$B1518,$K:$K,$K:$K,0),"")</f>
        <v>UHGK8</v>
      </c>
      <c r="J1518" s="38" t="str">
        <f>IF(AND(Y1518&lt;&gt;MAX(Y:Y),COUNTIF(K1518:V1518,'Base de données'!$B1518)&gt;0),"mouvement","")</f>
        <v>mouvement</v>
      </c>
      <c r="K1518" s="39" t="str">
        <f>IF(K$1&gt;$AE$1,"-",IFERROR(IF(DATEDIF('Base de données'!$A1518,K$1,"d")&lt;&gt;0,"",'Base de données'!$B1518),""))</f>
        <v/>
      </c>
      <c r="L1518" s="39" t="str">
        <f>IF(L$1&gt;$AE$1,"-",IFERROR(IF(DATEDIF('Base de données'!$A1518,L$1,"d")&lt;&gt;0,"",'Base de données'!$B1518),""))</f>
        <v/>
      </c>
      <c r="M1518" s="39" t="str">
        <f>IF(M$1&gt;$AE$1,"-",IFERROR(IF(DATEDIF('Base de données'!$A1518,M$1,"d")&lt;&gt;0,"",'Base de données'!$B1518),""))</f>
        <v/>
      </c>
      <c r="N1518" s="39" t="str">
        <f>IF(N$1&gt;$AE$1,"-",IFERROR(IF(DATEDIF('Base de données'!$A1518,N$1,"d")&lt;&gt;0,"",'Base de données'!$B1518),""))</f>
        <v/>
      </c>
      <c r="O1518" s="39" t="str">
        <f>IF(O$1&gt;$AE$1,"-",IFERROR(IF(DATEDIF('Base de données'!$A1518,O$1,"d")&lt;&gt;0,"",'Base de données'!$B1518),""))</f>
        <v/>
      </c>
      <c r="P1518" s="39" t="str">
        <f>IF(P$1&gt;$AE$1,"-",IFERROR(IF(DATEDIF('Base de données'!$A1518,P$1,"d")&lt;&gt;0,"",'Base de données'!$B1518),""))</f>
        <v>UHGK8</v>
      </c>
      <c r="Q1518" s="39" t="str">
        <f>IF(Q$1&gt;$AE$1,"-",IFERROR(IF(DATEDIF('Base de données'!$A1518,Q$1,"d")&lt;&gt;0,"",'Base de données'!$B1518),""))</f>
        <v/>
      </c>
      <c r="R1518" s="39" t="str">
        <f>IF(R$1&gt;$AE$1,"-",IFERROR(IF(DATEDIF('Base de données'!$A1518,R$1,"d")&lt;&gt;0,"",'Base de données'!$B1518),""))</f>
        <v/>
      </c>
      <c r="S1518" s="39" t="str">
        <f>IF(S$1&gt;$AE$1,"-",IFERROR(IF(DATEDIF('Base de données'!$A1518,S$1,"d")&lt;&gt;0,"",'Base de données'!$B1518),""))</f>
        <v/>
      </c>
      <c r="T1518" s="39" t="str">
        <f>IF(T$1&gt;$AE$1,"-",IFERROR(IF(DATEDIF('Base de données'!$A1518,T$1,"d")&lt;&gt;0,"",'Base de données'!$B1518),""))</f>
        <v/>
      </c>
      <c r="U1518" s="39" t="str">
        <f>IF(U$1&gt;$AE$1,"-",IFERROR(IF(DATEDIF('Base de données'!$A1518,U$1,"d")&lt;&gt;0,"",'Base de données'!$B1518),""))</f>
        <v/>
      </c>
      <c r="V1518" s="39" t="str">
        <f>IF(V$1&gt;$AE$1,"-",IFERROR(IF(DATEDIF('Base de données'!$A1518,V$1,"d")&lt;&gt;0,"",'Base de données'!$B1518),""))</f>
        <v/>
      </c>
      <c r="W1518" s="34"/>
      <c r="X1518" s="30" t="str">
        <f>'Base de données'!$C1518&amp;" "&amp;'Base de données'!$D1518</f>
        <v>Perret Émile</v>
      </c>
      <c r="Y1518" s="31">
        <f>COUNTIF('Base de données'!$B:$B,'Base de données'!$B1518)</f>
        <v>6</v>
      </c>
      <c r="AA1518" s="87" cm="1">
        <f t="array" aca="1" ref="AA1518" ca="1">INDIRECT("'Base de données'!A" &amp; ROW(Y1518))</f>
        <v>45809</v>
      </c>
      <c r="AB1518" s="51" t="str" cm="1">
        <f t="array" aca="1" ref="AB1518" ca="1">INDIRECT("'Base de données'!B" &amp; ROW(Z1518))</f>
        <v>UHGK8</v>
      </c>
    </row>
    <row r="1519" spans="1:28" x14ac:dyDescent="0.3">
      <c r="A1519" s="41" t="str">
        <f ca="1">IF(IF(AND($B1519&lt;&gt;"-",$B1519=$E1519),"Entrée et sortie","-")="Entrée et sortie",'Base de données'!$B1519,"-")</f>
        <v>-</v>
      </c>
      <c r="B1519" s="41" t="str">
        <f t="shared" ca="1" si="95"/>
        <v>-</v>
      </c>
      <c r="C1519" s="41" t="str">
        <f t="shared" ca="1" si="96"/>
        <v>-</v>
      </c>
      <c r="D1519" s="41" t="str">
        <f>IF($F1519="sortie en cours d'année",'Base de données'!$B1519,"-")</f>
        <v>-</v>
      </c>
      <c r="E1519" s="41" t="str">
        <f>IF($H1519="entrée en cours d'année",'Base de données'!$B1519,"-")</f>
        <v>-</v>
      </c>
      <c r="F1519" s="37" t="str">
        <f t="shared" si="93"/>
        <v/>
      </c>
      <c r="G1519" s="37" t="str">
        <f>IF($J1519="mouvement",_xlfn.XLOOKUP('Base de données'!$B1519,$V:$V,$V:$V,0),"")</f>
        <v/>
      </c>
      <c r="H1519" s="37" t="str">
        <f t="shared" si="94"/>
        <v/>
      </c>
      <c r="I1519" s="37" t="str">
        <f>IF($J1519="mouvement",_xlfn.XLOOKUP('Base de données'!$B1519,$K:$K,$K:$K,0),"")</f>
        <v/>
      </c>
      <c r="J1519" s="38" t="str">
        <f>IF(AND(Y1519&lt;&gt;MAX(Y:Y),COUNTIF(K1519:V1519,'Base de données'!$B1519)&gt;0),"mouvement","")</f>
        <v/>
      </c>
      <c r="K1519" s="39" t="str">
        <f>IF(K$1&gt;$AE$1,"-",IFERROR(IF(DATEDIF('Base de données'!$A1519,K$1,"d")&lt;&gt;0,"",'Base de données'!$B1519),""))</f>
        <v/>
      </c>
      <c r="L1519" s="39" t="str">
        <f>IF(L$1&gt;$AE$1,"-",IFERROR(IF(DATEDIF('Base de données'!$A1519,L$1,"d")&lt;&gt;0,"",'Base de données'!$B1519),""))</f>
        <v/>
      </c>
      <c r="M1519" s="39" t="str">
        <f>IF(M$1&gt;$AE$1,"-",IFERROR(IF(DATEDIF('Base de données'!$A1519,M$1,"d")&lt;&gt;0,"",'Base de données'!$B1519),""))</f>
        <v/>
      </c>
      <c r="N1519" s="39" t="str">
        <f>IF(N$1&gt;$AE$1,"-",IFERROR(IF(DATEDIF('Base de données'!$A1519,N$1,"d")&lt;&gt;0,"",'Base de données'!$B1519),""))</f>
        <v/>
      </c>
      <c r="O1519" s="39" t="str">
        <f>IF(O$1&gt;$AE$1,"-",IFERROR(IF(DATEDIF('Base de données'!$A1519,O$1,"d")&lt;&gt;0,"",'Base de données'!$B1519),""))</f>
        <v/>
      </c>
      <c r="P1519" s="39" t="str">
        <f>IF(P$1&gt;$AE$1,"-",IFERROR(IF(DATEDIF('Base de données'!$A1519,P$1,"d")&lt;&gt;0,"",'Base de données'!$B1519),""))</f>
        <v>YG59M</v>
      </c>
      <c r="Q1519" s="39" t="str">
        <f>IF(Q$1&gt;$AE$1,"-",IFERROR(IF(DATEDIF('Base de données'!$A1519,Q$1,"d")&lt;&gt;0,"",'Base de données'!$B1519),""))</f>
        <v/>
      </c>
      <c r="R1519" s="39" t="str">
        <f>IF(R$1&gt;$AE$1,"-",IFERROR(IF(DATEDIF('Base de données'!$A1519,R$1,"d")&lt;&gt;0,"",'Base de données'!$B1519),""))</f>
        <v/>
      </c>
      <c r="S1519" s="39" t="str">
        <f>IF(S$1&gt;$AE$1,"-",IFERROR(IF(DATEDIF('Base de données'!$A1519,S$1,"d")&lt;&gt;0,"",'Base de données'!$B1519),""))</f>
        <v/>
      </c>
      <c r="T1519" s="39" t="str">
        <f>IF(T$1&gt;$AE$1,"-",IFERROR(IF(DATEDIF('Base de données'!$A1519,T$1,"d")&lt;&gt;0,"",'Base de données'!$B1519),""))</f>
        <v/>
      </c>
      <c r="U1519" s="39" t="str">
        <f>IF(U$1&gt;$AE$1,"-",IFERROR(IF(DATEDIF('Base de données'!$A1519,U$1,"d")&lt;&gt;0,"",'Base de données'!$B1519),""))</f>
        <v/>
      </c>
      <c r="V1519" s="39" t="str">
        <f>IF(V$1&gt;$AE$1,"-",IFERROR(IF(DATEDIF('Base de données'!$A1519,V$1,"d")&lt;&gt;0,"",'Base de données'!$B1519),""))</f>
        <v/>
      </c>
      <c r="W1519" s="34"/>
      <c r="X1519" s="30" t="str">
        <f>'Base de données'!$C1519&amp;" "&amp;'Base de données'!$D1519</f>
        <v>Maréchal Sabine</v>
      </c>
      <c r="Y1519" s="31">
        <f>COUNTIF('Base de données'!$B:$B,'Base de données'!$B1519)</f>
        <v>12</v>
      </c>
      <c r="AA1519" s="87" cm="1">
        <f t="array" aca="1" ref="AA1519" ca="1">INDIRECT("'Base de données'!A" &amp; ROW(Y1519))</f>
        <v>45809</v>
      </c>
      <c r="AB1519" s="51" t="str" cm="1">
        <f t="array" aca="1" ref="AB1519" ca="1">INDIRECT("'Base de données'!B" &amp; ROW(Z1519))</f>
        <v>YG59M</v>
      </c>
    </row>
    <row r="1520" spans="1:28" x14ac:dyDescent="0.3">
      <c r="A1520" s="41" t="str">
        <f ca="1">IF(IF(AND($B1520&lt;&gt;"-",$B1520=$E1520),"Entrée et sortie","-")="Entrée et sortie",'Base de données'!$B1520,"-")</f>
        <v>-</v>
      </c>
      <c r="B1520" s="41" t="str">
        <f t="shared" ca="1" si="95"/>
        <v>-</v>
      </c>
      <c r="C1520" s="41" t="str">
        <f t="shared" ca="1" si="96"/>
        <v>-</v>
      </c>
      <c r="D1520" s="41" t="str">
        <f>IF($F1520="sortie en cours d'année",'Base de données'!$B1520,"-")</f>
        <v>-</v>
      </c>
      <c r="E1520" s="41" t="str">
        <f>IF($H1520="entrée en cours d'année",'Base de données'!$B1520,"-")</f>
        <v>-</v>
      </c>
      <c r="F1520" s="37" t="str">
        <f t="shared" si="93"/>
        <v/>
      </c>
      <c r="G1520" s="37" t="str">
        <f>IF($J1520="mouvement",_xlfn.XLOOKUP('Base de données'!$B1520,$V:$V,$V:$V,0),"")</f>
        <v/>
      </c>
      <c r="H1520" s="37" t="str">
        <f t="shared" si="94"/>
        <v/>
      </c>
      <c r="I1520" s="37" t="str">
        <f>IF($J1520="mouvement",_xlfn.XLOOKUP('Base de données'!$B1520,$K:$K,$K:$K,0),"")</f>
        <v/>
      </c>
      <c r="J1520" s="38" t="str">
        <f>IF(AND(Y1520&lt;&gt;MAX(Y:Y),COUNTIF(K1520:V1520,'Base de données'!$B1520)&gt;0),"mouvement","")</f>
        <v/>
      </c>
      <c r="K1520" s="39" t="str">
        <f>IF(K$1&gt;$AE$1,"-",IFERROR(IF(DATEDIF('Base de données'!$A1520,K$1,"d")&lt;&gt;0,"",'Base de données'!$B1520),""))</f>
        <v/>
      </c>
      <c r="L1520" s="39" t="str">
        <f>IF(L$1&gt;$AE$1,"-",IFERROR(IF(DATEDIF('Base de données'!$A1520,L$1,"d")&lt;&gt;0,"",'Base de données'!$B1520),""))</f>
        <v/>
      </c>
      <c r="M1520" s="39" t="str">
        <f>IF(M$1&gt;$AE$1,"-",IFERROR(IF(DATEDIF('Base de données'!$A1520,M$1,"d")&lt;&gt;0,"",'Base de données'!$B1520),""))</f>
        <v/>
      </c>
      <c r="N1520" s="39" t="str">
        <f>IF(N$1&gt;$AE$1,"-",IFERROR(IF(DATEDIF('Base de données'!$A1520,N$1,"d")&lt;&gt;0,"",'Base de données'!$B1520),""))</f>
        <v/>
      </c>
      <c r="O1520" s="39" t="str">
        <f>IF(O$1&gt;$AE$1,"-",IFERROR(IF(DATEDIF('Base de données'!$A1520,O$1,"d")&lt;&gt;0,"",'Base de données'!$B1520),""))</f>
        <v/>
      </c>
      <c r="P1520" s="39" t="str">
        <f>IF(P$1&gt;$AE$1,"-",IFERROR(IF(DATEDIF('Base de données'!$A1520,P$1,"d")&lt;&gt;0,"",'Base de données'!$B1520),""))</f>
        <v>7FZA4</v>
      </c>
      <c r="Q1520" s="39" t="str">
        <f>IF(Q$1&gt;$AE$1,"-",IFERROR(IF(DATEDIF('Base de données'!$A1520,Q$1,"d")&lt;&gt;0,"",'Base de données'!$B1520),""))</f>
        <v/>
      </c>
      <c r="R1520" s="39" t="str">
        <f>IF(R$1&gt;$AE$1,"-",IFERROR(IF(DATEDIF('Base de données'!$A1520,R$1,"d")&lt;&gt;0,"",'Base de données'!$B1520),""))</f>
        <v/>
      </c>
      <c r="S1520" s="39" t="str">
        <f>IF(S$1&gt;$AE$1,"-",IFERROR(IF(DATEDIF('Base de données'!$A1520,S$1,"d")&lt;&gt;0,"",'Base de données'!$B1520),""))</f>
        <v/>
      </c>
      <c r="T1520" s="39" t="str">
        <f>IF(T$1&gt;$AE$1,"-",IFERROR(IF(DATEDIF('Base de données'!$A1520,T$1,"d")&lt;&gt;0,"",'Base de données'!$B1520),""))</f>
        <v/>
      </c>
      <c r="U1520" s="39" t="str">
        <f>IF(U$1&gt;$AE$1,"-",IFERROR(IF(DATEDIF('Base de données'!$A1520,U$1,"d")&lt;&gt;0,"",'Base de données'!$B1520),""))</f>
        <v/>
      </c>
      <c r="V1520" s="39" t="str">
        <f>IF(V$1&gt;$AE$1,"-",IFERROR(IF(DATEDIF('Base de données'!$A1520,V$1,"d")&lt;&gt;0,"",'Base de données'!$B1520),""))</f>
        <v/>
      </c>
      <c r="W1520" s="34"/>
      <c r="X1520" s="30" t="str">
        <f>'Base de données'!$C1520&amp;" "&amp;'Base de données'!$D1520</f>
        <v>Guillou Arthur</v>
      </c>
      <c r="Y1520" s="31">
        <f>COUNTIF('Base de données'!$B:$B,'Base de données'!$B1520)</f>
        <v>12</v>
      </c>
      <c r="AA1520" s="87" cm="1">
        <f t="array" aca="1" ref="AA1520" ca="1">INDIRECT("'Base de données'!A" &amp; ROW(Y1520))</f>
        <v>45809</v>
      </c>
      <c r="AB1520" s="51" t="str" cm="1">
        <f t="array" aca="1" ref="AB1520" ca="1">INDIRECT("'Base de données'!B" &amp; ROW(Z1520))</f>
        <v>7FZA4</v>
      </c>
    </row>
    <row r="1521" spans="1:28" x14ac:dyDescent="0.3">
      <c r="A1521" s="41" t="str">
        <f ca="1">IF(IF(AND($B1521&lt;&gt;"-",$B1521=$E1521),"Entrée et sortie","-")="Entrée et sortie",'Base de données'!$B1521,"-")</f>
        <v>-</v>
      </c>
      <c r="B1521" s="41" t="str">
        <f t="shared" ca="1" si="95"/>
        <v>-</v>
      </c>
      <c r="C1521" s="41" t="str">
        <f t="shared" ca="1" si="96"/>
        <v>-</v>
      </c>
      <c r="D1521" s="41" t="str">
        <f>IF($F1521="sortie en cours d'année",'Base de données'!$B1521,"-")</f>
        <v>-</v>
      </c>
      <c r="E1521" s="41" t="str">
        <f>IF($H1521="entrée en cours d'année",'Base de données'!$B1521,"-")</f>
        <v>-</v>
      </c>
      <c r="F1521" s="37" t="str">
        <f t="shared" si="93"/>
        <v/>
      </c>
      <c r="G1521" s="37" t="str">
        <f>IF($J1521="mouvement",_xlfn.XLOOKUP('Base de données'!$B1521,$V:$V,$V:$V,0),"")</f>
        <v/>
      </c>
      <c r="H1521" s="37" t="str">
        <f t="shared" si="94"/>
        <v/>
      </c>
      <c r="I1521" s="37" t="str">
        <f>IF($J1521="mouvement",_xlfn.XLOOKUP('Base de données'!$B1521,$K:$K,$K:$K,0),"")</f>
        <v/>
      </c>
      <c r="J1521" s="38" t="str">
        <f>IF(AND(Y1521&lt;&gt;MAX(Y:Y),COUNTIF(K1521:V1521,'Base de données'!$B1521)&gt;0),"mouvement","")</f>
        <v/>
      </c>
      <c r="K1521" s="39" t="str">
        <f>IF(K$1&gt;$AE$1,"-",IFERROR(IF(DATEDIF('Base de données'!$A1521,K$1,"d")&lt;&gt;0,"",'Base de données'!$B1521),""))</f>
        <v/>
      </c>
      <c r="L1521" s="39" t="str">
        <f>IF(L$1&gt;$AE$1,"-",IFERROR(IF(DATEDIF('Base de données'!$A1521,L$1,"d")&lt;&gt;0,"",'Base de données'!$B1521),""))</f>
        <v/>
      </c>
      <c r="M1521" s="39" t="str">
        <f>IF(M$1&gt;$AE$1,"-",IFERROR(IF(DATEDIF('Base de données'!$A1521,M$1,"d")&lt;&gt;0,"",'Base de données'!$B1521),""))</f>
        <v/>
      </c>
      <c r="N1521" s="39" t="str">
        <f>IF(N$1&gt;$AE$1,"-",IFERROR(IF(DATEDIF('Base de données'!$A1521,N$1,"d")&lt;&gt;0,"",'Base de données'!$B1521),""))</f>
        <v/>
      </c>
      <c r="O1521" s="39" t="str">
        <f>IF(O$1&gt;$AE$1,"-",IFERROR(IF(DATEDIF('Base de données'!$A1521,O$1,"d")&lt;&gt;0,"",'Base de données'!$B1521),""))</f>
        <v/>
      </c>
      <c r="P1521" s="39" t="str">
        <f>IF(P$1&gt;$AE$1,"-",IFERROR(IF(DATEDIF('Base de données'!$A1521,P$1,"d")&lt;&gt;0,"",'Base de données'!$B1521),""))</f>
        <v>9PUGX</v>
      </c>
      <c r="Q1521" s="39" t="str">
        <f>IF(Q$1&gt;$AE$1,"-",IFERROR(IF(DATEDIF('Base de données'!$A1521,Q$1,"d")&lt;&gt;0,"",'Base de données'!$B1521),""))</f>
        <v/>
      </c>
      <c r="R1521" s="39" t="str">
        <f>IF(R$1&gt;$AE$1,"-",IFERROR(IF(DATEDIF('Base de données'!$A1521,R$1,"d")&lt;&gt;0,"",'Base de données'!$B1521),""))</f>
        <v/>
      </c>
      <c r="S1521" s="39" t="str">
        <f>IF(S$1&gt;$AE$1,"-",IFERROR(IF(DATEDIF('Base de données'!$A1521,S$1,"d")&lt;&gt;0,"",'Base de données'!$B1521),""))</f>
        <v/>
      </c>
      <c r="T1521" s="39" t="str">
        <f>IF(T$1&gt;$AE$1,"-",IFERROR(IF(DATEDIF('Base de données'!$A1521,T$1,"d")&lt;&gt;0,"",'Base de données'!$B1521),""))</f>
        <v/>
      </c>
      <c r="U1521" s="39" t="str">
        <f>IF(U$1&gt;$AE$1,"-",IFERROR(IF(DATEDIF('Base de données'!$A1521,U$1,"d")&lt;&gt;0,"",'Base de données'!$B1521),""))</f>
        <v/>
      </c>
      <c r="V1521" s="39" t="str">
        <f>IF(V$1&gt;$AE$1,"-",IFERROR(IF(DATEDIF('Base de données'!$A1521,V$1,"d")&lt;&gt;0,"",'Base de données'!$B1521),""))</f>
        <v/>
      </c>
      <c r="W1521" s="34"/>
      <c r="X1521" s="30" t="str">
        <f>'Base de données'!$C1521&amp;" "&amp;'Base de données'!$D1521</f>
        <v>Bernard Constance</v>
      </c>
      <c r="Y1521" s="31">
        <f>COUNTIF('Base de données'!$B:$B,'Base de données'!$B1521)</f>
        <v>12</v>
      </c>
      <c r="AA1521" s="87" cm="1">
        <f t="array" aca="1" ref="AA1521" ca="1">INDIRECT("'Base de données'!A" &amp; ROW(Y1521))</f>
        <v>45809</v>
      </c>
      <c r="AB1521" s="51" t="str" cm="1">
        <f t="array" aca="1" ref="AB1521" ca="1">INDIRECT("'Base de données'!B" &amp; ROW(Z1521))</f>
        <v>9PUGX</v>
      </c>
    </row>
    <row r="1522" spans="1:28" x14ac:dyDescent="0.3">
      <c r="A1522" s="41" t="str">
        <f ca="1">IF(IF(AND($B1522&lt;&gt;"-",$B1522=$E1522),"Entrée et sortie","-")="Entrée et sortie",'Base de données'!$B1522,"-")</f>
        <v>-</v>
      </c>
      <c r="B1522" s="41" t="str">
        <f t="shared" ca="1" si="95"/>
        <v>-</v>
      </c>
      <c r="C1522" s="41" t="str">
        <f t="shared" ca="1" si="96"/>
        <v>-</v>
      </c>
      <c r="D1522" s="41" t="str">
        <f>IF($F1522="sortie en cours d'année",'Base de données'!$B1522,"-")</f>
        <v>-</v>
      </c>
      <c r="E1522" s="41" t="str">
        <f>IF($H1522="entrée en cours d'année",'Base de données'!$B1522,"-")</f>
        <v>-</v>
      </c>
      <c r="F1522" s="37" t="str">
        <f t="shared" si="93"/>
        <v/>
      </c>
      <c r="G1522" s="37" t="str">
        <f>IF($J1522="mouvement",_xlfn.XLOOKUP('Base de données'!$B1522,$V:$V,$V:$V,0),"")</f>
        <v/>
      </c>
      <c r="H1522" s="37" t="str">
        <f t="shared" si="94"/>
        <v/>
      </c>
      <c r="I1522" s="37" t="str">
        <f>IF($J1522="mouvement",_xlfn.XLOOKUP('Base de données'!$B1522,$K:$K,$K:$K,0),"")</f>
        <v/>
      </c>
      <c r="J1522" s="38" t="str">
        <f>IF(AND(Y1522&lt;&gt;MAX(Y:Y),COUNTIF(K1522:V1522,'Base de données'!$B1522)&gt;0),"mouvement","")</f>
        <v/>
      </c>
      <c r="K1522" s="39" t="str">
        <f>IF(K$1&gt;$AE$1,"-",IFERROR(IF(DATEDIF('Base de données'!$A1522,K$1,"d")&lt;&gt;0,"",'Base de données'!$B1522),""))</f>
        <v/>
      </c>
      <c r="L1522" s="39" t="str">
        <f>IF(L$1&gt;$AE$1,"-",IFERROR(IF(DATEDIF('Base de données'!$A1522,L$1,"d")&lt;&gt;0,"",'Base de données'!$B1522),""))</f>
        <v/>
      </c>
      <c r="M1522" s="39" t="str">
        <f>IF(M$1&gt;$AE$1,"-",IFERROR(IF(DATEDIF('Base de données'!$A1522,M$1,"d")&lt;&gt;0,"",'Base de données'!$B1522),""))</f>
        <v/>
      </c>
      <c r="N1522" s="39" t="str">
        <f>IF(N$1&gt;$AE$1,"-",IFERROR(IF(DATEDIF('Base de données'!$A1522,N$1,"d")&lt;&gt;0,"",'Base de données'!$B1522),""))</f>
        <v/>
      </c>
      <c r="O1522" s="39" t="str">
        <f>IF(O$1&gt;$AE$1,"-",IFERROR(IF(DATEDIF('Base de données'!$A1522,O$1,"d")&lt;&gt;0,"",'Base de données'!$B1522),""))</f>
        <v/>
      </c>
      <c r="P1522" s="39" t="str">
        <f>IF(P$1&gt;$AE$1,"-",IFERROR(IF(DATEDIF('Base de données'!$A1522,P$1,"d")&lt;&gt;0,"",'Base de données'!$B1522),""))</f>
        <v>T5AAD</v>
      </c>
      <c r="Q1522" s="39" t="str">
        <f>IF(Q$1&gt;$AE$1,"-",IFERROR(IF(DATEDIF('Base de données'!$A1522,Q$1,"d")&lt;&gt;0,"",'Base de données'!$B1522),""))</f>
        <v/>
      </c>
      <c r="R1522" s="39" t="str">
        <f>IF(R$1&gt;$AE$1,"-",IFERROR(IF(DATEDIF('Base de données'!$A1522,R$1,"d")&lt;&gt;0,"",'Base de données'!$B1522),""))</f>
        <v/>
      </c>
      <c r="S1522" s="39" t="str">
        <f>IF(S$1&gt;$AE$1,"-",IFERROR(IF(DATEDIF('Base de données'!$A1522,S$1,"d")&lt;&gt;0,"",'Base de données'!$B1522),""))</f>
        <v/>
      </c>
      <c r="T1522" s="39" t="str">
        <f>IF(T$1&gt;$AE$1,"-",IFERROR(IF(DATEDIF('Base de données'!$A1522,T$1,"d")&lt;&gt;0,"",'Base de données'!$B1522),""))</f>
        <v/>
      </c>
      <c r="U1522" s="39" t="str">
        <f>IF(U$1&gt;$AE$1,"-",IFERROR(IF(DATEDIF('Base de données'!$A1522,U$1,"d")&lt;&gt;0,"",'Base de données'!$B1522),""))</f>
        <v/>
      </c>
      <c r="V1522" s="39" t="str">
        <f>IF(V$1&gt;$AE$1,"-",IFERROR(IF(DATEDIF('Base de données'!$A1522,V$1,"d")&lt;&gt;0,"",'Base de données'!$B1522),""))</f>
        <v/>
      </c>
      <c r="W1522" s="34"/>
      <c r="X1522" s="30" t="str">
        <f>'Base de données'!$C1522&amp;" "&amp;'Base de données'!$D1522</f>
        <v>Pelletier Olivier</v>
      </c>
      <c r="Y1522" s="31">
        <f>COUNTIF('Base de données'!$B:$B,'Base de données'!$B1522)</f>
        <v>12</v>
      </c>
      <c r="AA1522" s="87" cm="1">
        <f t="array" aca="1" ref="AA1522" ca="1">INDIRECT("'Base de données'!A" &amp; ROW(Y1522))</f>
        <v>45809</v>
      </c>
      <c r="AB1522" s="51" t="str" cm="1">
        <f t="array" aca="1" ref="AB1522" ca="1">INDIRECT("'Base de données'!B" &amp; ROW(Z1522))</f>
        <v>T5AAD</v>
      </c>
    </row>
    <row r="1523" spans="1:28" x14ac:dyDescent="0.3">
      <c r="A1523" s="41" t="str">
        <f ca="1">IF(IF(AND($B1523&lt;&gt;"-",$B1523=$E1523),"Entrée et sortie","-")="Entrée et sortie",'Base de données'!$B1523,"-")</f>
        <v>-</v>
      </c>
      <c r="B1523" s="41" t="str">
        <f t="shared" ca="1" si="95"/>
        <v>-</v>
      </c>
      <c r="C1523" s="41" t="str">
        <f t="shared" ca="1" si="96"/>
        <v>-</v>
      </c>
      <c r="D1523" s="41" t="str">
        <f>IF($F1523="sortie en cours d'année",'Base de données'!$B1523,"-")</f>
        <v>-</v>
      </c>
      <c r="E1523" s="41" t="str">
        <f>IF($H1523="entrée en cours d'année",'Base de données'!$B1523,"-")</f>
        <v>-</v>
      </c>
      <c r="F1523" s="37" t="str">
        <f t="shared" si="93"/>
        <v/>
      </c>
      <c r="G1523" s="37" t="str">
        <f>IF($J1523="mouvement",_xlfn.XLOOKUP('Base de données'!$B1523,$V:$V,$V:$V,0),"")</f>
        <v/>
      </c>
      <c r="H1523" s="37" t="str">
        <f t="shared" si="94"/>
        <v/>
      </c>
      <c r="I1523" s="37" t="str">
        <f>IF($J1523="mouvement",_xlfn.XLOOKUP('Base de données'!$B1523,$K:$K,$K:$K,0),"")</f>
        <v/>
      </c>
      <c r="J1523" s="38" t="str">
        <f>IF(AND(Y1523&lt;&gt;MAX(Y:Y),COUNTIF(K1523:V1523,'Base de données'!$B1523)&gt;0),"mouvement","")</f>
        <v/>
      </c>
      <c r="K1523" s="39" t="str">
        <f>IF(K$1&gt;$AE$1,"-",IFERROR(IF(DATEDIF('Base de données'!$A1523,K$1,"d")&lt;&gt;0,"",'Base de données'!$B1523),""))</f>
        <v/>
      </c>
      <c r="L1523" s="39" t="str">
        <f>IF(L$1&gt;$AE$1,"-",IFERROR(IF(DATEDIF('Base de données'!$A1523,L$1,"d")&lt;&gt;0,"",'Base de données'!$B1523),""))</f>
        <v/>
      </c>
      <c r="M1523" s="39" t="str">
        <f>IF(M$1&gt;$AE$1,"-",IFERROR(IF(DATEDIF('Base de données'!$A1523,M$1,"d")&lt;&gt;0,"",'Base de données'!$B1523),""))</f>
        <v/>
      </c>
      <c r="N1523" s="39" t="str">
        <f>IF(N$1&gt;$AE$1,"-",IFERROR(IF(DATEDIF('Base de données'!$A1523,N$1,"d")&lt;&gt;0,"",'Base de données'!$B1523),""))</f>
        <v/>
      </c>
      <c r="O1523" s="39" t="str">
        <f>IF(O$1&gt;$AE$1,"-",IFERROR(IF(DATEDIF('Base de données'!$A1523,O$1,"d")&lt;&gt;0,"",'Base de données'!$B1523),""))</f>
        <v/>
      </c>
      <c r="P1523" s="39" t="str">
        <f>IF(P$1&gt;$AE$1,"-",IFERROR(IF(DATEDIF('Base de données'!$A1523,P$1,"d")&lt;&gt;0,"",'Base de données'!$B1523),""))</f>
        <v>ACSVV</v>
      </c>
      <c r="Q1523" s="39" t="str">
        <f>IF(Q$1&gt;$AE$1,"-",IFERROR(IF(DATEDIF('Base de données'!$A1523,Q$1,"d")&lt;&gt;0,"",'Base de données'!$B1523),""))</f>
        <v/>
      </c>
      <c r="R1523" s="39" t="str">
        <f>IF(R$1&gt;$AE$1,"-",IFERROR(IF(DATEDIF('Base de données'!$A1523,R$1,"d")&lt;&gt;0,"",'Base de données'!$B1523),""))</f>
        <v/>
      </c>
      <c r="S1523" s="39" t="str">
        <f>IF(S$1&gt;$AE$1,"-",IFERROR(IF(DATEDIF('Base de données'!$A1523,S$1,"d")&lt;&gt;0,"",'Base de données'!$B1523),""))</f>
        <v/>
      </c>
      <c r="T1523" s="39" t="str">
        <f>IF(T$1&gt;$AE$1,"-",IFERROR(IF(DATEDIF('Base de données'!$A1523,T$1,"d")&lt;&gt;0,"",'Base de données'!$B1523),""))</f>
        <v/>
      </c>
      <c r="U1523" s="39" t="str">
        <f>IF(U$1&gt;$AE$1,"-",IFERROR(IF(DATEDIF('Base de données'!$A1523,U$1,"d")&lt;&gt;0,"",'Base de données'!$B1523),""))</f>
        <v/>
      </c>
      <c r="V1523" s="39" t="str">
        <f>IF(V$1&gt;$AE$1,"-",IFERROR(IF(DATEDIF('Base de données'!$A1523,V$1,"d")&lt;&gt;0,"",'Base de données'!$B1523),""))</f>
        <v/>
      </c>
      <c r="W1523" s="34"/>
      <c r="X1523" s="30" t="str">
        <f>'Base de données'!$C1523&amp;" "&amp;'Base de données'!$D1523</f>
        <v>Legrand Martine</v>
      </c>
      <c r="Y1523" s="31">
        <f>COUNTIF('Base de données'!$B:$B,'Base de données'!$B1523)</f>
        <v>12</v>
      </c>
      <c r="AA1523" s="87" cm="1">
        <f t="array" aca="1" ref="AA1523" ca="1">INDIRECT("'Base de données'!A" &amp; ROW(Y1523))</f>
        <v>45809</v>
      </c>
      <c r="AB1523" s="51" t="str" cm="1">
        <f t="array" aca="1" ref="AB1523" ca="1">INDIRECT("'Base de données'!B" &amp; ROW(Z1523))</f>
        <v>ACSVV</v>
      </c>
    </row>
    <row r="1524" spans="1:28" x14ac:dyDescent="0.3">
      <c r="A1524" s="41" t="str">
        <f ca="1">IF(IF(AND($B1524&lt;&gt;"-",$B1524=$E1524),"Entrée et sortie","-")="Entrée et sortie",'Base de données'!$B1524,"-")</f>
        <v>-</v>
      </c>
      <c r="B1524" s="41" t="str">
        <f t="shared" ca="1" si="95"/>
        <v>-</v>
      </c>
      <c r="C1524" s="41" t="str">
        <f t="shared" ca="1" si="96"/>
        <v>-</v>
      </c>
      <c r="D1524" s="41" t="str">
        <f>IF($F1524="sortie en cours d'année",'Base de données'!$B1524,"-")</f>
        <v>-</v>
      </c>
      <c r="E1524" s="41" t="str">
        <f>IF($H1524="entrée en cours d'année",'Base de données'!$B1524,"-")</f>
        <v>-</v>
      </c>
      <c r="F1524" s="37" t="str">
        <f t="shared" si="93"/>
        <v/>
      </c>
      <c r="G1524" s="37" t="str">
        <f>IF($J1524="mouvement",_xlfn.XLOOKUP('Base de données'!$B1524,$V:$V,$V:$V,0),"")</f>
        <v/>
      </c>
      <c r="H1524" s="37" t="str">
        <f t="shared" si="94"/>
        <v/>
      </c>
      <c r="I1524" s="37" t="str">
        <f>IF($J1524="mouvement",_xlfn.XLOOKUP('Base de données'!$B1524,$K:$K,$K:$K,0),"")</f>
        <v/>
      </c>
      <c r="J1524" s="38" t="str">
        <f>IF(AND(Y1524&lt;&gt;MAX(Y:Y),COUNTIF(K1524:V1524,'Base de données'!$B1524)&gt;0),"mouvement","")</f>
        <v/>
      </c>
      <c r="K1524" s="39" t="str">
        <f>IF(K$1&gt;$AE$1,"-",IFERROR(IF(DATEDIF('Base de données'!$A1524,K$1,"d")&lt;&gt;0,"",'Base de données'!$B1524),""))</f>
        <v/>
      </c>
      <c r="L1524" s="39" t="str">
        <f>IF(L$1&gt;$AE$1,"-",IFERROR(IF(DATEDIF('Base de données'!$A1524,L$1,"d")&lt;&gt;0,"",'Base de données'!$B1524),""))</f>
        <v/>
      </c>
      <c r="M1524" s="39" t="str">
        <f>IF(M$1&gt;$AE$1,"-",IFERROR(IF(DATEDIF('Base de données'!$A1524,M$1,"d")&lt;&gt;0,"",'Base de données'!$B1524),""))</f>
        <v/>
      </c>
      <c r="N1524" s="39" t="str">
        <f>IF(N$1&gt;$AE$1,"-",IFERROR(IF(DATEDIF('Base de données'!$A1524,N$1,"d")&lt;&gt;0,"",'Base de données'!$B1524),""))</f>
        <v/>
      </c>
      <c r="O1524" s="39" t="str">
        <f>IF(O$1&gt;$AE$1,"-",IFERROR(IF(DATEDIF('Base de données'!$A1524,O$1,"d")&lt;&gt;0,"",'Base de données'!$B1524),""))</f>
        <v/>
      </c>
      <c r="P1524" s="39" t="str">
        <f>IF(P$1&gt;$AE$1,"-",IFERROR(IF(DATEDIF('Base de données'!$A1524,P$1,"d")&lt;&gt;0,"",'Base de données'!$B1524),""))</f>
        <v>RC7QH</v>
      </c>
      <c r="Q1524" s="39" t="str">
        <f>IF(Q$1&gt;$AE$1,"-",IFERROR(IF(DATEDIF('Base de données'!$A1524,Q$1,"d")&lt;&gt;0,"",'Base de données'!$B1524),""))</f>
        <v/>
      </c>
      <c r="R1524" s="39" t="str">
        <f>IF(R$1&gt;$AE$1,"-",IFERROR(IF(DATEDIF('Base de données'!$A1524,R$1,"d")&lt;&gt;0,"",'Base de données'!$B1524),""))</f>
        <v/>
      </c>
      <c r="S1524" s="39" t="str">
        <f>IF(S$1&gt;$AE$1,"-",IFERROR(IF(DATEDIF('Base de données'!$A1524,S$1,"d")&lt;&gt;0,"",'Base de données'!$B1524),""))</f>
        <v/>
      </c>
      <c r="T1524" s="39" t="str">
        <f>IF(T$1&gt;$AE$1,"-",IFERROR(IF(DATEDIF('Base de données'!$A1524,T$1,"d")&lt;&gt;0,"",'Base de données'!$B1524),""))</f>
        <v/>
      </c>
      <c r="U1524" s="39" t="str">
        <f>IF(U$1&gt;$AE$1,"-",IFERROR(IF(DATEDIF('Base de données'!$A1524,U$1,"d")&lt;&gt;0,"",'Base de données'!$B1524),""))</f>
        <v/>
      </c>
      <c r="V1524" s="39" t="str">
        <f>IF(V$1&gt;$AE$1,"-",IFERROR(IF(DATEDIF('Base de données'!$A1524,V$1,"d")&lt;&gt;0,"",'Base de données'!$B1524),""))</f>
        <v/>
      </c>
      <c r="W1524" s="34"/>
      <c r="X1524" s="30" t="str">
        <f>'Base de données'!$C1524&amp;" "&amp;'Base de données'!$D1524</f>
        <v>Vidal Alphonse</v>
      </c>
      <c r="Y1524" s="31">
        <f>COUNTIF('Base de données'!$B:$B,'Base de données'!$B1524)</f>
        <v>12</v>
      </c>
      <c r="AA1524" s="87" cm="1">
        <f t="array" aca="1" ref="AA1524" ca="1">INDIRECT("'Base de données'!A" &amp; ROW(Y1524))</f>
        <v>45809</v>
      </c>
      <c r="AB1524" s="51" t="str" cm="1">
        <f t="array" aca="1" ref="AB1524" ca="1">INDIRECT("'Base de données'!B" &amp; ROW(Z1524))</f>
        <v>RC7QH</v>
      </c>
    </row>
    <row r="1525" spans="1:28" x14ac:dyDescent="0.3">
      <c r="A1525" s="41" t="str">
        <f ca="1">IF(IF(AND($B1525&lt;&gt;"-",$B1525=$E1525),"Entrée et sortie","-")="Entrée et sortie",'Base de données'!$B1525,"-")</f>
        <v>-</v>
      </c>
      <c r="B1525" s="41" t="str">
        <f t="shared" ca="1" si="95"/>
        <v>-</v>
      </c>
      <c r="C1525" s="41" t="str">
        <f t="shared" ca="1" si="96"/>
        <v>-</v>
      </c>
      <c r="D1525" s="41" t="str">
        <f>IF($F1525="sortie en cours d'année",'Base de données'!$B1525,"-")</f>
        <v>-</v>
      </c>
      <c r="E1525" s="41" t="str">
        <f>IF($H1525="entrée en cours d'année",'Base de données'!$B1525,"-")</f>
        <v>-</v>
      </c>
      <c r="F1525" s="37" t="str">
        <f t="shared" si="93"/>
        <v/>
      </c>
      <c r="G1525" s="37" t="str">
        <f>IF($J1525="mouvement",_xlfn.XLOOKUP('Base de données'!$B1525,$V:$V,$V:$V,0),"")</f>
        <v/>
      </c>
      <c r="H1525" s="37" t="str">
        <f t="shared" si="94"/>
        <v/>
      </c>
      <c r="I1525" s="37" t="str">
        <f>IF($J1525="mouvement",_xlfn.XLOOKUP('Base de données'!$B1525,$K:$K,$K:$K,0),"")</f>
        <v/>
      </c>
      <c r="J1525" s="38" t="str">
        <f>IF(AND(Y1525&lt;&gt;MAX(Y:Y),COUNTIF(K1525:V1525,'Base de données'!$B1525)&gt;0),"mouvement","")</f>
        <v/>
      </c>
      <c r="K1525" s="39" t="str">
        <f>IF(K$1&gt;$AE$1,"-",IFERROR(IF(DATEDIF('Base de données'!$A1525,K$1,"d")&lt;&gt;0,"",'Base de données'!$B1525),""))</f>
        <v/>
      </c>
      <c r="L1525" s="39" t="str">
        <f>IF(L$1&gt;$AE$1,"-",IFERROR(IF(DATEDIF('Base de données'!$A1525,L$1,"d")&lt;&gt;0,"",'Base de données'!$B1525),""))</f>
        <v/>
      </c>
      <c r="M1525" s="39" t="str">
        <f>IF(M$1&gt;$AE$1,"-",IFERROR(IF(DATEDIF('Base de données'!$A1525,M$1,"d")&lt;&gt;0,"",'Base de données'!$B1525),""))</f>
        <v/>
      </c>
      <c r="N1525" s="39" t="str">
        <f>IF(N$1&gt;$AE$1,"-",IFERROR(IF(DATEDIF('Base de données'!$A1525,N$1,"d")&lt;&gt;0,"",'Base de données'!$B1525),""))</f>
        <v/>
      </c>
      <c r="O1525" s="39" t="str">
        <f>IF(O$1&gt;$AE$1,"-",IFERROR(IF(DATEDIF('Base de données'!$A1525,O$1,"d")&lt;&gt;0,"",'Base de données'!$B1525),""))</f>
        <v/>
      </c>
      <c r="P1525" s="39" t="str">
        <f>IF(P$1&gt;$AE$1,"-",IFERROR(IF(DATEDIF('Base de données'!$A1525,P$1,"d")&lt;&gt;0,"",'Base de données'!$B1525),""))</f>
        <v>5NBX1</v>
      </c>
      <c r="Q1525" s="39" t="str">
        <f>IF(Q$1&gt;$AE$1,"-",IFERROR(IF(DATEDIF('Base de données'!$A1525,Q$1,"d")&lt;&gt;0,"",'Base de données'!$B1525),""))</f>
        <v/>
      </c>
      <c r="R1525" s="39" t="str">
        <f>IF(R$1&gt;$AE$1,"-",IFERROR(IF(DATEDIF('Base de données'!$A1525,R$1,"d")&lt;&gt;0,"",'Base de données'!$B1525),""))</f>
        <v/>
      </c>
      <c r="S1525" s="39" t="str">
        <f>IF(S$1&gt;$AE$1,"-",IFERROR(IF(DATEDIF('Base de données'!$A1525,S$1,"d")&lt;&gt;0,"",'Base de données'!$B1525),""))</f>
        <v/>
      </c>
      <c r="T1525" s="39" t="str">
        <f>IF(T$1&gt;$AE$1,"-",IFERROR(IF(DATEDIF('Base de données'!$A1525,T$1,"d")&lt;&gt;0,"",'Base de données'!$B1525),""))</f>
        <v/>
      </c>
      <c r="U1525" s="39" t="str">
        <f>IF(U$1&gt;$AE$1,"-",IFERROR(IF(DATEDIF('Base de données'!$A1525,U$1,"d")&lt;&gt;0,"",'Base de données'!$B1525),""))</f>
        <v/>
      </c>
      <c r="V1525" s="39" t="str">
        <f>IF(V$1&gt;$AE$1,"-",IFERROR(IF(DATEDIF('Base de données'!$A1525,V$1,"d")&lt;&gt;0,"",'Base de données'!$B1525),""))</f>
        <v/>
      </c>
      <c r="W1525" s="34"/>
      <c r="X1525" s="30" t="str">
        <f>'Base de données'!$C1525&amp;" "&amp;'Base de données'!$D1525</f>
        <v>Morel Frédérique</v>
      </c>
      <c r="Y1525" s="31">
        <f>COUNTIF('Base de données'!$B:$B,'Base de données'!$B1525)</f>
        <v>12</v>
      </c>
      <c r="AA1525" s="87" cm="1">
        <f t="array" aca="1" ref="AA1525" ca="1">INDIRECT("'Base de données'!A" &amp; ROW(Y1525))</f>
        <v>45809</v>
      </c>
      <c r="AB1525" s="51" t="str" cm="1">
        <f t="array" aca="1" ref="AB1525" ca="1">INDIRECT("'Base de données'!B" &amp; ROW(Z1525))</f>
        <v>5NBX1</v>
      </c>
    </row>
    <row r="1526" spans="1:28" x14ac:dyDescent="0.3">
      <c r="A1526" s="41" t="str">
        <f ca="1">IF(IF(AND($B1526&lt;&gt;"-",$B1526=$E1526),"Entrée et sortie","-")="Entrée et sortie",'Base de données'!$B1526,"-")</f>
        <v>-</v>
      </c>
      <c r="B1526" s="41" t="str">
        <f t="shared" ca="1" si="95"/>
        <v>-</v>
      </c>
      <c r="C1526" s="41" t="str">
        <f t="shared" ca="1" si="96"/>
        <v>-</v>
      </c>
      <c r="D1526" s="41" t="str">
        <f>IF($F1526="sortie en cours d'année",'Base de données'!$B1526,"-")</f>
        <v>-</v>
      </c>
      <c r="E1526" s="41" t="str">
        <f>IF($H1526="entrée en cours d'année",'Base de données'!$B1526,"-")</f>
        <v>-</v>
      </c>
      <c r="F1526" s="37" t="str">
        <f t="shared" si="93"/>
        <v/>
      </c>
      <c r="G1526" s="37" t="str">
        <f>IF($J1526="mouvement",_xlfn.XLOOKUP('Base de données'!$B1526,$V:$V,$V:$V,0),"")</f>
        <v/>
      </c>
      <c r="H1526" s="37" t="str">
        <f t="shared" si="94"/>
        <v/>
      </c>
      <c r="I1526" s="37" t="str">
        <f>IF($J1526="mouvement",_xlfn.XLOOKUP('Base de données'!$B1526,$K:$K,$K:$K,0),"")</f>
        <v/>
      </c>
      <c r="J1526" s="38" t="str">
        <f>IF(AND(Y1526&lt;&gt;MAX(Y:Y),COUNTIF(K1526:V1526,'Base de données'!$B1526)&gt;0),"mouvement","")</f>
        <v/>
      </c>
      <c r="K1526" s="39" t="str">
        <f>IF(K$1&gt;$AE$1,"-",IFERROR(IF(DATEDIF('Base de données'!$A1526,K$1,"d")&lt;&gt;0,"",'Base de données'!$B1526),""))</f>
        <v/>
      </c>
      <c r="L1526" s="39" t="str">
        <f>IF(L$1&gt;$AE$1,"-",IFERROR(IF(DATEDIF('Base de données'!$A1526,L$1,"d")&lt;&gt;0,"",'Base de données'!$B1526),""))</f>
        <v/>
      </c>
      <c r="M1526" s="39" t="str">
        <f>IF(M$1&gt;$AE$1,"-",IFERROR(IF(DATEDIF('Base de données'!$A1526,M$1,"d")&lt;&gt;0,"",'Base de données'!$B1526),""))</f>
        <v/>
      </c>
      <c r="N1526" s="39" t="str">
        <f>IF(N$1&gt;$AE$1,"-",IFERROR(IF(DATEDIF('Base de données'!$A1526,N$1,"d")&lt;&gt;0,"",'Base de données'!$B1526),""))</f>
        <v/>
      </c>
      <c r="O1526" s="39" t="str">
        <f>IF(O$1&gt;$AE$1,"-",IFERROR(IF(DATEDIF('Base de données'!$A1526,O$1,"d")&lt;&gt;0,"",'Base de données'!$B1526),""))</f>
        <v/>
      </c>
      <c r="P1526" s="39" t="str">
        <f>IF(P$1&gt;$AE$1,"-",IFERROR(IF(DATEDIF('Base de données'!$A1526,P$1,"d")&lt;&gt;0,"",'Base de données'!$B1526),""))</f>
        <v>Y5PG6</v>
      </c>
      <c r="Q1526" s="39" t="str">
        <f>IF(Q$1&gt;$AE$1,"-",IFERROR(IF(DATEDIF('Base de données'!$A1526,Q$1,"d")&lt;&gt;0,"",'Base de données'!$B1526),""))</f>
        <v/>
      </c>
      <c r="R1526" s="39" t="str">
        <f>IF(R$1&gt;$AE$1,"-",IFERROR(IF(DATEDIF('Base de données'!$A1526,R$1,"d")&lt;&gt;0,"",'Base de données'!$B1526),""))</f>
        <v/>
      </c>
      <c r="S1526" s="39" t="str">
        <f>IF(S$1&gt;$AE$1,"-",IFERROR(IF(DATEDIF('Base de données'!$A1526,S$1,"d")&lt;&gt;0,"",'Base de données'!$B1526),""))</f>
        <v/>
      </c>
      <c r="T1526" s="39" t="str">
        <f>IF(T$1&gt;$AE$1,"-",IFERROR(IF(DATEDIF('Base de données'!$A1526,T$1,"d")&lt;&gt;0,"",'Base de données'!$B1526),""))</f>
        <v/>
      </c>
      <c r="U1526" s="39" t="str">
        <f>IF(U$1&gt;$AE$1,"-",IFERROR(IF(DATEDIF('Base de données'!$A1526,U$1,"d")&lt;&gt;0,"",'Base de données'!$B1526),""))</f>
        <v/>
      </c>
      <c r="V1526" s="39" t="str">
        <f>IF(V$1&gt;$AE$1,"-",IFERROR(IF(DATEDIF('Base de données'!$A1526,V$1,"d")&lt;&gt;0,"",'Base de données'!$B1526),""))</f>
        <v/>
      </c>
      <c r="W1526" s="34"/>
      <c r="X1526" s="30" t="str">
        <f>'Base de données'!$C1526&amp;" "&amp;'Base de données'!$D1526</f>
        <v>Lombard Aimée</v>
      </c>
      <c r="Y1526" s="31">
        <f>COUNTIF('Base de données'!$B:$B,'Base de données'!$B1526)</f>
        <v>12</v>
      </c>
      <c r="AA1526" s="87" cm="1">
        <f t="array" aca="1" ref="AA1526" ca="1">INDIRECT("'Base de données'!A" &amp; ROW(Y1526))</f>
        <v>45809</v>
      </c>
      <c r="AB1526" s="51" t="str" cm="1">
        <f t="array" aca="1" ref="AB1526" ca="1">INDIRECT("'Base de données'!B" &amp; ROW(Z1526))</f>
        <v>Y5PG6</v>
      </c>
    </row>
    <row r="1527" spans="1:28" x14ac:dyDescent="0.3">
      <c r="A1527" s="41" t="str">
        <f ca="1">IF(IF(AND($B1527&lt;&gt;"-",$B1527=$E1527),"Entrée et sortie","-")="Entrée et sortie",'Base de données'!$B1527,"-")</f>
        <v>-</v>
      </c>
      <c r="B1527" s="41" t="str">
        <f t="shared" ca="1" si="95"/>
        <v>-</v>
      </c>
      <c r="C1527" s="41" t="str">
        <f t="shared" ca="1" si="96"/>
        <v>-</v>
      </c>
      <c r="D1527" s="41" t="str">
        <f>IF($F1527="sortie en cours d'année",'Base de données'!$B1527,"-")</f>
        <v>-</v>
      </c>
      <c r="E1527" s="41" t="str">
        <f>IF($H1527="entrée en cours d'année",'Base de données'!$B1527,"-")</f>
        <v>-</v>
      </c>
      <c r="F1527" s="37" t="str">
        <f t="shared" si="93"/>
        <v/>
      </c>
      <c r="G1527" s="37" t="str">
        <f>IF($J1527="mouvement",_xlfn.XLOOKUP('Base de données'!$B1527,$V:$V,$V:$V,0),"")</f>
        <v/>
      </c>
      <c r="H1527" s="37" t="str">
        <f t="shared" si="94"/>
        <v/>
      </c>
      <c r="I1527" s="37" t="str">
        <f>IF($J1527="mouvement",_xlfn.XLOOKUP('Base de données'!$B1527,$K:$K,$K:$K,0),"")</f>
        <v/>
      </c>
      <c r="J1527" s="38" t="str">
        <f>IF(AND(Y1527&lt;&gt;MAX(Y:Y),COUNTIF(K1527:V1527,'Base de données'!$B1527)&gt;0),"mouvement","")</f>
        <v/>
      </c>
      <c r="K1527" s="39" t="str">
        <f>IF(K$1&gt;$AE$1,"-",IFERROR(IF(DATEDIF('Base de données'!$A1527,K$1,"d")&lt;&gt;0,"",'Base de données'!$B1527),""))</f>
        <v/>
      </c>
      <c r="L1527" s="39" t="str">
        <f>IF(L$1&gt;$AE$1,"-",IFERROR(IF(DATEDIF('Base de données'!$A1527,L$1,"d")&lt;&gt;0,"",'Base de données'!$B1527),""))</f>
        <v/>
      </c>
      <c r="M1527" s="39" t="str">
        <f>IF(M$1&gt;$AE$1,"-",IFERROR(IF(DATEDIF('Base de données'!$A1527,M$1,"d")&lt;&gt;0,"",'Base de données'!$B1527),""))</f>
        <v/>
      </c>
      <c r="N1527" s="39" t="str">
        <f>IF(N$1&gt;$AE$1,"-",IFERROR(IF(DATEDIF('Base de données'!$A1527,N$1,"d")&lt;&gt;0,"",'Base de données'!$B1527),""))</f>
        <v/>
      </c>
      <c r="O1527" s="39" t="str">
        <f>IF(O$1&gt;$AE$1,"-",IFERROR(IF(DATEDIF('Base de données'!$A1527,O$1,"d")&lt;&gt;0,"",'Base de données'!$B1527),""))</f>
        <v/>
      </c>
      <c r="P1527" s="39" t="str">
        <f>IF(P$1&gt;$AE$1,"-",IFERROR(IF(DATEDIF('Base de données'!$A1527,P$1,"d")&lt;&gt;0,"",'Base de données'!$B1527),""))</f>
        <v>4994C</v>
      </c>
      <c r="Q1527" s="39" t="str">
        <f>IF(Q$1&gt;$AE$1,"-",IFERROR(IF(DATEDIF('Base de données'!$A1527,Q$1,"d")&lt;&gt;0,"",'Base de données'!$B1527),""))</f>
        <v/>
      </c>
      <c r="R1527" s="39" t="str">
        <f>IF(R$1&gt;$AE$1,"-",IFERROR(IF(DATEDIF('Base de données'!$A1527,R$1,"d")&lt;&gt;0,"",'Base de données'!$B1527),""))</f>
        <v/>
      </c>
      <c r="S1527" s="39" t="str">
        <f>IF(S$1&gt;$AE$1,"-",IFERROR(IF(DATEDIF('Base de données'!$A1527,S$1,"d")&lt;&gt;0,"",'Base de données'!$B1527),""))</f>
        <v/>
      </c>
      <c r="T1527" s="39" t="str">
        <f>IF(T$1&gt;$AE$1,"-",IFERROR(IF(DATEDIF('Base de données'!$A1527,T$1,"d")&lt;&gt;0,"",'Base de données'!$B1527),""))</f>
        <v/>
      </c>
      <c r="U1527" s="39" t="str">
        <f>IF(U$1&gt;$AE$1,"-",IFERROR(IF(DATEDIF('Base de données'!$A1527,U$1,"d")&lt;&gt;0,"",'Base de données'!$B1527),""))</f>
        <v/>
      </c>
      <c r="V1527" s="39" t="str">
        <f>IF(V$1&gt;$AE$1,"-",IFERROR(IF(DATEDIF('Base de données'!$A1527,V$1,"d")&lt;&gt;0,"",'Base de données'!$B1527),""))</f>
        <v/>
      </c>
      <c r="W1527" s="34"/>
      <c r="X1527" s="30" t="str">
        <f>'Base de données'!$C1527&amp;" "&amp;'Base de données'!$D1527</f>
        <v>Roche Pierre</v>
      </c>
      <c r="Y1527" s="31">
        <f>COUNTIF('Base de données'!$B:$B,'Base de données'!$B1527)</f>
        <v>12</v>
      </c>
      <c r="AA1527" s="87" cm="1">
        <f t="array" aca="1" ref="AA1527" ca="1">INDIRECT("'Base de données'!A" &amp; ROW(Y1527))</f>
        <v>45809</v>
      </c>
      <c r="AB1527" s="51" t="str" cm="1">
        <f t="array" aca="1" ref="AB1527" ca="1">INDIRECT("'Base de données'!B" &amp; ROW(Z1527))</f>
        <v>4994C</v>
      </c>
    </row>
    <row r="1528" spans="1:28" x14ac:dyDescent="0.3">
      <c r="A1528" s="41" t="str">
        <f ca="1">IF(IF(AND($B1528&lt;&gt;"-",$B1528=$E1528),"Entrée et sortie","-")="Entrée et sortie",'Base de données'!$B1528,"-")</f>
        <v>-</v>
      </c>
      <c r="B1528" s="41" t="str">
        <f t="shared" ca="1" si="95"/>
        <v>-</v>
      </c>
      <c r="C1528" s="41" t="str">
        <f t="shared" ca="1" si="96"/>
        <v>-</v>
      </c>
      <c r="D1528" s="41" t="str">
        <f>IF($F1528="sortie en cours d'année",'Base de données'!$B1528,"-")</f>
        <v>-</v>
      </c>
      <c r="E1528" s="41" t="str">
        <f>IF($H1528="entrée en cours d'année",'Base de données'!$B1528,"-")</f>
        <v>-</v>
      </c>
      <c r="F1528" s="37" t="str">
        <f t="shared" si="93"/>
        <v/>
      </c>
      <c r="G1528" s="37" t="str">
        <f>IF($J1528="mouvement",_xlfn.XLOOKUP('Base de données'!$B1528,$V:$V,$V:$V,0),"")</f>
        <v/>
      </c>
      <c r="H1528" s="37" t="str">
        <f t="shared" si="94"/>
        <v/>
      </c>
      <c r="I1528" s="37" t="str">
        <f>IF($J1528="mouvement",_xlfn.XLOOKUP('Base de données'!$B1528,$K:$K,$K:$K,0),"")</f>
        <v/>
      </c>
      <c r="J1528" s="38" t="str">
        <f>IF(AND(Y1528&lt;&gt;MAX(Y:Y),COUNTIF(K1528:V1528,'Base de données'!$B1528)&gt;0),"mouvement","")</f>
        <v/>
      </c>
      <c r="K1528" s="39" t="str">
        <f>IF(K$1&gt;$AE$1,"-",IFERROR(IF(DATEDIF('Base de données'!$A1528,K$1,"d")&lt;&gt;0,"",'Base de données'!$B1528),""))</f>
        <v/>
      </c>
      <c r="L1528" s="39" t="str">
        <f>IF(L$1&gt;$AE$1,"-",IFERROR(IF(DATEDIF('Base de données'!$A1528,L$1,"d")&lt;&gt;0,"",'Base de données'!$B1528),""))</f>
        <v/>
      </c>
      <c r="M1528" s="39" t="str">
        <f>IF(M$1&gt;$AE$1,"-",IFERROR(IF(DATEDIF('Base de données'!$A1528,M$1,"d")&lt;&gt;0,"",'Base de données'!$B1528),""))</f>
        <v/>
      </c>
      <c r="N1528" s="39" t="str">
        <f>IF(N$1&gt;$AE$1,"-",IFERROR(IF(DATEDIF('Base de données'!$A1528,N$1,"d")&lt;&gt;0,"",'Base de données'!$B1528),""))</f>
        <v/>
      </c>
      <c r="O1528" s="39" t="str">
        <f>IF(O$1&gt;$AE$1,"-",IFERROR(IF(DATEDIF('Base de données'!$A1528,O$1,"d")&lt;&gt;0,"",'Base de données'!$B1528),""))</f>
        <v/>
      </c>
      <c r="P1528" s="39" t="str">
        <f>IF(P$1&gt;$AE$1,"-",IFERROR(IF(DATEDIF('Base de données'!$A1528,P$1,"d")&lt;&gt;0,"",'Base de données'!$B1528),""))</f>
        <v>FWAGD</v>
      </c>
      <c r="Q1528" s="39" t="str">
        <f>IF(Q$1&gt;$AE$1,"-",IFERROR(IF(DATEDIF('Base de données'!$A1528,Q$1,"d")&lt;&gt;0,"",'Base de données'!$B1528),""))</f>
        <v/>
      </c>
      <c r="R1528" s="39" t="str">
        <f>IF(R$1&gt;$AE$1,"-",IFERROR(IF(DATEDIF('Base de données'!$A1528,R$1,"d")&lt;&gt;0,"",'Base de données'!$B1528),""))</f>
        <v/>
      </c>
      <c r="S1528" s="39" t="str">
        <f>IF(S$1&gt;$AE$1,"-",IFERROR(IF(DATEDIF('Base de données'!$A1528,S$1,"d")&lt;&gt;0,"",'Base de données'!$B1528),""))</f>
        <v/>
      </c>
      <c r="T1528" s="39" t="str">
        <f>IF(T$1&gt;$AE$1,"-",IFERROR(IF(DATEDIF('Base de données'!$A1528,T$1,"d")&lt;&gt;0,"",'Base de données'!$B1528),""))</f>
        <v/>
      </c>
      <c r="U1528" s="39" t="str">
        <f>IF(U$1&gt;$AE$1,"-",IFERROR(IF(DATEDIF('Base de données'!$A1528,U$1,"d")&lt;&gt;0,"",'Base de données'!$B1528),""))</f>
        <v/>
      </c>
      <c r="V1528" s="39" t="str">
        <f>IF(V$1&gt;$AE$1,"-",IFERROR(IF(DATEDIF('Base de données'!$A1528,V$1,"d")&lt;&gt;0,"",'Base de données'!$B1528),""))</f>
        <v/>
      </c>
      <c r="W1528" s="34"/>
      <c r="X1528" s="30" t="str">
        <f>'Base de données'!$C1528&amp;" "&amp;'Base de données'!$D1528</f>
        <v>Langlois Daniel</v>
      </c>
      <c r="Y1528" s="31">
        <f>COUNTIF('Base de données'!$B:$B,'Base de données'!$B1528)</f>
        <v>12</v>
      </c>
      <c r="AA1528" s="87" cm="1">
        <f t="array" aca="1" ref="AA1528" ca="1">INDIRECT("'Base de données'!A" &amp; ROW(Y1528))</f>
        <v>45809</v>
      </c>
      <c r="AB1528" s="51" t="str" cm="1">
        <f t="array" aca="1" ref="AB1528" ca="1">INDIRECT("'Base de données'!B" &amp; ROW(Z1528))</f>
        <v>FWAGD</v>
      </c>
    </row>
    <row r="1529" spans="1:28" x14ac:dyDescent="0.3">
      <c r="A1529" s="41" t="str">
        <f ca="1">IF(IF(AND($B1529&lt;&gt;"-",$B1529=$E1529),"Entrée et sortie","-")="Entrée et sortie",'Base de données'!$B1529,"-")</f>
        <v>-</v>
      </c>
      <c r="B1529" s="41" t="str">
        <f t="shared" ca="1" si="95"/>
        <v>-</v>
      </c>
      <c r="C1529" s="41" t="str">
        <f t="shared" ca="1" si="96"/>
        <v>-</v>
      </c>
      <c r="D1529" s="41" t="str">
        <f>IF($F1529="sortie en cours d'année",'Base de données'!$B1529,"-")</f>
        <v>-</v>
      </c>
      <c r="E1529" s="41" t="str">
        <f>IF($H1529="entrée en cours d'année",'Base de données'!$B1529,"-")</f>
        <v>-</v>
      </c>
      <c r="F1529" s="37" t="str">
        <f t="shared" si="93"/>
        <v/>
      </c>
      <c r="G1529" s="37" t="str">
        <f>IF($J1529="mouvement",_xlfn.XLOOKUP('Base de données'!$B1529,$V:$V,$V:$V,0),"")</f>
        <v/>
      </c>
      <c r="H1529" s="37" t="str">
        <f t="shared" si="94"/>
        <v/>
      </c>
      <c r="I1529" s="37" t="str">
        <f>IF($J1529="mouvement",_xlfn.XLOOKUP('Base de données'!$B1529,$K:$K,$K:$K,0),"")</f>
        <v/>
      </c>
      <c r="J1529" s="38" t="str">
        <f>IF(AND(Y1529&lt;&gt;MAX(Y:Y),COUNTIF(K1529:V1529,'Base de données'!$B1529)&gt;0),"mouvement","")</f>
        <v/>
      </c>
      <c r="K1529" s="39" t="str">
        <f>IF(K$1&gt;$AE$1,"-",IFERROR(IF(DATEDIF('Base de données'!$A1529,K$1,"d")&lt;&gt;0,"",'Base de données'!$B1529),""))</f>
        <v/>
      </c>
      <c r="L1529" s="39" t="str">
        <f>IF(L$1&gt;$AE$1,"-",IFERROR(IF(DATEDIF('Base de données'!$A1529,L$1,"d")&lt;&gt;0,"",'Base de données'!$B1529),""))</f>
        <v/>
      </c>
      <c r="M1529" s="39" t="str">
        <f>IF(M$1&gt;$AE$1,"-",IFERROR(IF(DATEDIF('Base de données'!$A1529,M$1,"d")&lt;&gt;0,"",'Base de données'!$B1529),""))</f>
        <v/>
      </c>
      <c r="N1529" s="39" t="str">
        <f>IF(N$1&gt;$AE$1,"-",IFERROR(IF(DATEDIF('Base de données'!$A1529,N$1,"d")&lt;&gt;0,"",'Base de données'!$B1529),""))</f>
        <v/>
      </c>
      <c r="O1529" s="39" t="str">
        <f>IF(O$1&gt;$AE$1,"-",IFERROR(IF(DATEDIF('Base de données'!$A1529,O$1,"d")&lt;&gt;0,"",'Base de données'!$B1529),""))</f>
        <v/>
      </c>
      <c r="P1529" s="39" t="str">
        <f>IF(P$1&gt;$AE$1,"-",IFERROR(IF(DATEDIF('Base de données'!$A1529,P$1,"d")&lt;&gt;0,"",'Base de données'!$B1529),""))</f>
        <v>CZIFJ</v>
      </c>
      <c r="Q1529" s="39" t="str">
        <f>IF(Q$1&gt;$AE$1,"-",IFERROR(IF(DATEDIF('Base de données'!$A1529,Q$1,"d")&lt;&gt;0,"",'Base de données'!$B1529),""))</f>
        <v/>
      </c>
      <c r="R1529" s="39" t="str">
        <f>IF(R$1&gt;$AE$1,"-",IFERROR(IF(DATEDIF('Base de données'!$A1529,R$1,"d")&lt;&gt;0,"",'Base de données'!$B1529),""))</f>
        <v/>
      </c>
      <c r="S1529" s="39" t="str">
        <f>IF(S$1&gt;$AE$1,"-",IFERROR(IF(DATEDIF('Base de données'!$A1529,S$1,"d")&lt;&gt;0,"",'Base de données'!$B1529),""))</f>
        <v/>
      </c>
      <c r="T1529" s="39" t="str">
        <f>IF(T$1&gt;$AE$1,"-",IFERROR(IF(DATEDIF('Base de données'!$A1529,T$1,"d")&lt;&gt;0,"",'Base de données'!$B1529),""))</f>
        <v/>
      </c>
      <c r="U1529" s="39" t="str">
        <f>IF(U$1&gt;$AE$1,"-",IFERROR(IF(DATEDIF('Base de données'!$A1529,U$1,"d")&lt;&gt;0,"",'Base de données'!$B1529),""))</f>
        <v/>
      </c>
      <c r="V1529" s="39" t="str">
        <f>IF(V$1&gt;$AE$1,"-",IFERROR(IF(DATEDIF('Base de données'!$A1529,V$1,"d")&lt;&gt;0,"",'Base de données'!$B1529),""))</f>
        <v/>
      </c>
      <c r="W1529" s="34"/>
      <c r="X1529" s="30" t="str">
        <f>'Base de données'!$C1529&amp;" "&amp;'Base de données'!$D1529</f>
        <v>Thibault Thibault</v>
      </c>
      <c r="Y1529" s="31">
        <f>COUNTIF('Base de données'!$B:$B,'Base de données'!$B1529)</f>
        <v>12</v>
      </c>
      <c r="AA1529" s="87" cm="1">
        <f t="array" aca="1" ref="AA1529" ca="1">INDIRECT("'Base de données'!A" &amp; ROW(Y1529))</f>
        <v>45809</v>
      </c>
      <c r="AB1529" s="51" t="str" cm="1">
        <f t="array" aca="1" ref="AB1529" ca="1">INDIRECT("'Base de données'!B" &amp; ROW(Z1529))</f>
        <v>CZIFJ</v>
      </c>
    </row>
    <row r="1530" spans="1:28" x14ac:dyDescent="0.3">
      <c r="A1530" s="41" t="str">
        <f ca="1">IF(IF(AND($B1530&lt;&gt;"-",$B1530=$E1530),"Entrée et sortie","-")="Entrée et sortie",'Base de données'!$B1530,"-")</f>
        <v>-</v>
      </c>
      <c r="B1530" s="41" t="str">
        <f t="shared" ca="1" si="95"/>
        <v>LP99Q</v>
      </c>
      <c r="C1530" s="41" t="str">
        <f t="shared" ca="1" si="96"/>
        <v>LP99Q</v>
      </c>
      <c r="D1530" s="41" t="str">
        <f>IF($F1530="sortie en cours d'année",'Base de données'!$B1530,"-")</f>
        <v>LP99Q</v>
      </c>
      <c r="E1530" s="41" t="str">
        <f>IF($H1530="entrée en cours d'année",'Base de données'!$B1530,"-")</f>
        <v>-</v>
      </c>
      <c r="F1530" s="37" t="str">
        <f t="shared" si="93"/>
        <v>sortie en cours d'année</v>
      </c>
      <c r="G1530" s="37">
        <f>IF($J1530="mouvement",_xlfn.XLOOKUP('Base de données'!$B1530,$V:$V,$V:$V,0),"")</f>
        <v>0</v>
      </c>
      <c r="H1530" s="37" t="str">
        <f t="shared" si="94"/>
        <v/>
      </c>
      <c r="I1530" s="37" t="str">
        <f>IF($J1530="mouvement",_xlfn.XLOOKUP('Base de données'!$B1530,$K:$K,$K:$K,0),"")</f>
        <v>LP99Q</v>
      </c>
      <c r="J1530" s="38" t="str">
        <f>IF(AND(Y1530&lt;&gt;MAX(Y:Y),COUNTIF(K1530:V1530,'Base de données'!$B1530)&gt;0),"mouvement","")</f>
        <v>mouvement</v>
      </c>
      <c r="K1530" s="39" t="str">
        <f>IF(K$1&gt;$AE$1,"-",IFERROR(IF(DATEDIF('Base de données'!$A1530,K$1,"d")&lt;&gt;0,"",'Base de données'!$B1530),""))</f>
        <v/>
      </c>
      <c r="L1530" s="39" t="str">
        <f>IF(L$1&gt;$AE$1,"-",IFERROR(IF(DATEDIF('Base de données'!$A1530,L$1,"d")&lt;&gt;0,"",'Base de données'!$B1530),""))</f>
        <v/>
      </c>
      <c r="M1530" s="39" t="str">
        <f>IF(M$1&gt;$AE$1,"-",IFERROR(IF(DATEDIF('Base de données'!$A1530,M$1,"d")&lt;&gt;0,"",'Base de données'!$B1530),""))</f>
        <v/>
      </c>
      <c r="N1530" s="39" t="str">
        <f>IF(N$1&gt;$AE$1,"-",IFERROR(IF(DATEDIF('Base de données'!$A1530,N$1,"d")&lt;&gt;0,"",'Base de données'!$B1530),""))</f>
        <v/>
      </c>
      <c r="O1530" s="39" t="str">
        <f>IF(O$1&gt;$AE$1,"-",IFERROR(IF(DATEDIF('Base de données'!$A1530,O$1,"d")&lt;&gt;0,"",'Base de données'!$B1530),""))</f>
        <v/>
      </c>
      <c r="P1530" s="39" t="str">
        <f>IF(P$1&gt;$AE$1,"-",IFERROR(IF(DATEDIF('Base de données'!$A1530,P$1,"d")&lt;&gt;0,"",'Base de données'!$B1530),""))</f>
        <v>LP99Q</v>
      </c>
      <c r="Q1530" s="39" t="str">
        <f>IF(Q$1&gt;$AE$1,"-",IFERROR(IF(DATEDIF('Base de données'!$A1530,Q$1,"d")&lt;&gt;0,"",'Base de données'!$B1530),""))</f>
        <v/>
      </c>
      <c r="R1530" s="39" t="str">
        <f>IF(R$1&gt;$AE$1,"-",IFERROR(IF(DATEDIF('Base de données'!$A1530,R$1,"d")&lt;&gt;0,"",'Base de données'!$B1530),""))</f>
        <v/>
      </c>
      <c r="S1530" s="39" t="str">
        <f>IF(S$1&gt;$AE$1,"-",IFERROR(IF(DATEDIF('Base de données'!$A1530,S$1,"d")&lt;&gt;0,"",'Base de données'!$B1530),""))</f>
        <v/>
      </c>
      <c r="T1530" s="39" t="str">
        <f>IF(T$1&gt;$AE$1,"-",IFERROR(IF(DATEDIF('Base de données'!$A1530,T$1,"d")&lt;&gt;0,"",'Base de données'!$B1530),""))</f>
        <v/>
      </c>
      <c r="U1530" s="39" t="str">
        <f>IF(U$1&gt;$AE$1,"-",IFERROR(IF(DATEDIF('Base de données'!$A1530,U$1,"d")&lt;&gt;0,"",'Base de données'!$B1530),""))</f>
        <v/>
      </c>
      <c r="V1530" s="39" t="str">
        <f>IF(V$1&gt;$AE$1,"-",IFERROR(IF(DATEDIF('Base de données'!$A1530,V$1,"d")&lt;&gt;0,"",'Base de données'!$B1530),""))</f>
        <v/>
      </c>
      <c r="W1530" s="34"/>
      <c r="X1530" s="30" t="str">
        <f>'Base de données'!$C1530&amp;" "&amp;'Base de données'!$D1530</f>
        <v>Aubert Maggie</v>
      </c>
      <c r="Y1530" s="31">
        <f>COUNTIF('Base de données'!$B:$B,'Base de données'!$B1530)</f>
        <v>6</v>
      </c>
      <c r="AA1530" s="87" cm="1">
        <f t="array" aca="1" ref="AA1530" ca="1">INDIRECT("'Base de données'!A" &amp; ROW(Y1530))</f>
        <v>45809</v>
      </c>
      <c r="AB1530" s="51" t="str" cm="1">
        <f t="array" aca="1" ref="AB1530" ca="1">INDIRECT("'Base de données'!B" &amp; ROW(Z1530))</f>
        <v>LP99Q</v>
      </c>
    </row>
    <row r="1531" spans="1:28" x14ac:dyDescent="0.3">
      <c r="A1531" s="41" t="str">
        <f ca="1">IF(IF(AND($B1531&lt;&gt;"-",$B1531=$E1531),"Entrée et sortie","-")="Entrée et sortie",'Base de données'!$B1531,"-")</f>
        <v>-</v>
      </c>
      <c r="B1531" s="41" t="str">
        <f t="shared" ca="1" si="95"/>
        <v>-</v>
      </c>
      <c r="C1531" s="41" t="str">
        <f t="shared" ca="1" si="96"/>
        <v>-</v>
      </c>
      <c r="D1531" s="41" t="str">
        <f>IF($F1531="sortie en cours d'année",'Base de données'!$B1531,"-")</f>
        <v>-</v>
      </c>
      <c r="E1531" s="41" t="str">
        <f>IF($H1531="entrée en cours d'année",'Base de données'!$B1531,"-")</f>
        <v>-</v>
      </c>
      <c r="F1531" s="37" t="str">
        <f t="shared" si="93"/>
        <v/>
      </c>
      <c r="G1531" s="37" t="str">
        <f>IF($J1531="mouvement",_xlfn.XLOOKUP('Base de données'!$B1531,$V:$V,$V:$V,0),"")</f>
        <v/>
      </c>
      <c r="H1531" s="37" t="str">
        <f t="shared" si="94"/>
        <v/>
      </c>
      <c r="I1531" s="37" t="str">
        <f>IF($J1531="mouvement",_xlfn.XLOOKUP('Base de données'!$B1531,$K:$K,$K:$K,0),"")</f>
        <v/>
      </c>
      <c r="J1531" s="38" t="str">
        <f>IF(AND(Y1531&lt;&gt;MAX(Y:Y),COUNTIF(K1531:V1531,'Base de données'!$B1531)&gt;0),"mouvement","")</f>
        <v/>
      </c>
      <c r="K1531" s="39" t="str">
        <f>IF(K$1&gt;$AE$1,"-",IFERROR(IF(DATEDIF('Base de données'!$A1531,K$1,"d")&lt;&gt;0,"",'Base de données'!$B1531),""))</f>
        <v/>
      </c>
      <c r="L1531" s="39" t="str">
        <f>IF(L$1&gt;$AE$1,"-",IFERROR(IF(DATEDIF('Base de données'!$A1531,L$1,"d")&lt;&gt;0,"",'Base de données'!$B1531),""))</f>
        <v/>
      </c>
      <c r="M1531" s="39" t="str">
        <f>IF(M$1&gt;$AE$1,"-",IFERROR(IF(DATEDIF('Base de données'!$A1531,M$1,"d")&lt;&gt;0,"",'Base de données'!$B1531),""))</f>
        <v/>
      </c>
      <c r="N1531" s="39" t="str">
        <f>IF(N$1&gt;$AE$1,"-",IFERROR(IF(DATEDIF('Base de données'!$A1531,N$1,"d")&lt;&gt;0,"",'Base de données'!$B1531),""))</f>
        <v/>
      </c>
      <c r="O1531" s="39" t="str">
        <f>IF(O$1&gt;$AE$1,"-",IFERROR(IF(DATEDIF('Base de données'!$A1531,O$1,"d")&lt;&gt;0,"",'Base de données'!$B1531),""))</f>
        <v/>
      </c>
      <c r="P1531" s="39" t="str">
        <f>IF(P$1&gt;$AE$1,"-",IFERROR(IF(DATEDIF('Base de données'!$A1531,P$1,"d")&lt;&gt;0,"",'Base de données'!$B1531),""))</f>
        <v>0OW78</v>
      </c>
      <c r="Q1531" s="39" t="str">
        <f>IF(Q$1&gt;$AE$1,"-",IFERROR(IF(DATEDIF('Base de données'!$A1531,Q$1,"d")&lt;&gt;0,"",'Base de données'!$B1531),""))</f>
        <v/>
      </c>
      <c r="R1531" s="39" t="str">
        <f>IF(R$1&gt;$AE$1,"-",IFERROR(IF(DATEDIF('Base de données'!$A1531,R$1,"d")&lt;&gt;0,"",'Base de données'!$B1531),""))</f>
        <v/>
      </c>
      <c r="S1531" s="39" t="str">
        <f>IF(S$1&gt;$AE$1,"-",IFERROR(IF(DATEDIF('Base de données'!$A1531,S$1,"d")&lt;&gt;0,"",'Base de données'!$B1531),""))</f>
        <v/>
      </c>
      <c r="T1531" s="39" t="str">
        <f>IF(T$1&gt;$AE$1,"-",IFERROR(IF(DATEDIF('Base de données'!$A1531,T$1,"d")&lt;&gt;0,"",'Base de données'!$B1531),""))</f>
        <v/>
      </c>
      <c r="U1531" s="39" t="str">
        <f>IF(U$1&gt;$AE$1,"-",IFERROR(IF(DATEDIF('Base de données'!$A1531,U$1,"d")&lt;&gt;0,"",'Base de données'!$B1531),""))</f>
        <v/>
      </c>
      <c r="V1531" s="39" t="str">
        <f>IF(V$1&gt;$AE$1,"-",IFERROR(IF(DATEDIF('Base de données'!$A1531,V$1,"d")&lt;&gt;0,"",'Base de données'!$B1531),""))</f>
        <v/>
      </c>
      <c r="W1531" s="34"/>
      <c r="X1531" s="30" t="str">
        <f>'Base de données'!$C1531&amp;" "&amp;'Base de données'!$D1531</f>
        <v>Lebrun Roland</v>
      </c>
      <c r="Y1531" s="31">
        <f>COUNTIF('Base de données'!$B:$B,'Base de données'!$B1531)</f>
        <v>12</v>
      </c>
      <c r="AA1531" s="87" cm="1">
        <f t="array" aca="1" ref="AA1531" ca="1">INDIRECT("'Base de données'!A" &amp; ROW(Y1531))</f>
        <v>45809</v>
      </c>
      <c r="AB1531" s="51" t="str" cm="1">
        <f t="array" aca="1" ref="AB1531" ca="1">INDIRECT("'Base de données'!B" &amp; ROW(Z1531))</f>
        <v>0OW78</v>
      </c>
    </row>
    <row r="1532" spans="1:28" x14ac:dyDescent="0.3">
      <c r="A1532" s="41" t="str">
        <f ca="1">IF(IF(AND($B1532&lt;&gt;"-",$B1532=$E1532),"Entrée et sortie","-")="Entrée et sortie",'Base de données'!$B1532,"-")</f>
        <v>-</v>
      </c>
      <c r="B1532" s="41" t="str">
        <f t="shared" ca="1" si="95"/>
        <v>-</v>
      </c>
      <c r="C1532" s="41" t="str">
        <f t="shared" ca="1" si="96"/>
        <v>-</v>
      </c>
      <c r="D1532" s="41" t="str">
        <f>IF($F1532="sortie en cours d'année",'Base de données'!$B1532,"-")</f>
        <v>-</v>
      </c>
      <c r="E1532" s="41" t="str">
        <f>IF($H1532="entrée en cours d'année",'Base de données'!$B1532,"-")</f>
        <v>-</v>
      </c>
      <c r="F1532" s="37" t="str">
        <f t="shared" si="93"/>
        <v/>
      </c>
      <c r="G1532" s="37" t="str">
        <f>IF($J1532="mouvement",_xlfn.XLOOKUP('Base de données'!$B1532,$V:$V,$V:$V,0),"")</f>
        <v/>
      </c>
      <c r="H1532" s="37" t="str">
        <f t="shared" si="94"/>
        <v/>
      </c>
      <c r="I1532" s="37" t="str">
        <f>IF($J1532="mouvement",_xlfn.XLOOKUP('Base de données'!$B1532,$K:$K,$K:$K,0),"")</f>
        <v/>
      </c>
      <c r="J1532" s="38" t="str">
        <f>IF(AND(Y1532&lt;&gt;MAX(Y:Y),COUNTIF(K1532:V1532,'Base de données'!$B1532)&gt;0),"mouvement","")</f>
        <v/>
      </c>
      <c r="K1532" s="39" t="str">
        <f>IF(K$1&gt;$AE$1,"-",IFERROR(IF(DATEDIF('Base de données'!$A1532,K$1,"d")&lt;&gt;0,"",'Base de données'!$B1532),""))</f>
        <v/>
      </c>
      <c r="L1532" s="39" t="str">
        <f>IF(L$1&gt;$AE$1,"-",IFERROR(IF(DATEDIF('Base de données'!$A1532,L$1,"d")&lt;&gt;0,"",'Base de données'!$B1532),""))</f>
        <v/>
      </c>
      <c r="M1532" s="39" t="str">
        <f>IF(M$1&gt;$AE$1,"-",IFERROR(IF(DATEDIF('Base de données'!$A1532,M$1,"d")&lt;&gt;0,"",'Base de données'!$B1532),""))</f>
        <v/>
      </c>
      <c r="N1532" s="39" t="str">
        <f>IF(N$1&gt;$AE$1,"-",IFERROR(IF(DATEDIF('Base de données'!$A1532,N$1,"d")&lt;&gt;0,"",'Base de données'!$B1532),""))</f>
        <v/>
      </c>
      <c r="O1532" s="39" t="str">
        <f>IF(O$1&gt;$AE$1,"-",IFERROR(IF(DATEDIF('Base de données'!$A1532,O$1,"d")&lt;&gt;0,"",'Base de données'!$B1532),""))</f>
        <v/>
      </c>
      <c r="P1532" s="39" t="str">
        <f>IF(P$1&gt;$AE$1,"-",IFERROR(IF(DATEDIF('Base de données'!$A1532,P$1,"d")&lt;&gt;0,"",'Base de données'!$B1532),""))</f>
        <v>C7CSB</v>
      </c>
      <c r="Q1532" s="39" t="str">
        <f>IF(Q$1&gt;$AE$1,"-",IFERROR(IF(DATEDIF('Base de données'!$A1532,Q$1,"d")&lt;&gt;0,"",'Base de données'!$B1532),""))</f>
        <v/>
      </c>
      <c r="R1532" s="39" t="str">
        <f>IF(R$1&gt;$AE$1,"-",IFERROR(IF(DATEDIF('Base de données'!$A1532,R$1,"d")&lt;&gt;0,"",'Base de données'!$B1532),""))</f>
        <v/>
      </c>
      <c r="S1532" s="39" t="str">
        <f>IF(S$1&gt;$AE$1,"-",IFERROR(IF(DATEDIF('Base de données'!$A1532,S$1,"d")&lt;&gt;0,"",'Base de données'!$B1532),""))</f>
        <v/>
      </c>
      <c r="T1532" s="39" t="str">
        <f>IF(T$1&gt;$AE$1,"-",IFERROR(IF(DATEDIF('Base de données'!$A1532,T$1,"d")&lt;&gt;0,"",'Base de données'!$B1532),""))</f>
        <v/>
      </c>
      <c r="U1532" s="39" t="str">
        <f>IF(U$1&gt;$AE$1,"-",IFERROR(IF(DATEDIF('Base de données'!$A1532,U$1,"d")&lt;&gt;0,"",'Base de données'!$B1532),""))</f>
        <v/>
      </c>
      <c r="V1532" s="39" t="str">
        <f>IF(V$1&gt;$AE$1,"-",IFERROR(IF(DATEDIF('Base de données'!$A1532,V$1,"d")&lt;&gt;0,"",'Base de données'!$B1532),""))</f>
        <v/>
      </c>
      <c r="W1532" s="34"/>
      <c r="X1532" s="30" t="str">
        <f>'Base de données'!$C1532&amp;" "&amp;'Base de données'!$D1532</f>
        <v>Germain Stéphane</v>
      </c>
      <c r="Y1532" s="31">
        <f>COUNTIF('Base de données'!$B:$B,'Base de données'!$B1532)</f>
        <v>12</v>
      </c>
      <c r="AA1532" s="87" cm="1">
        <f t="array" aca="1" ref="AA1532" ca="1">INDIRECT("'Base de données'!A" &amp; ROW(Y1532))</f>
        <v>45809</v>
      </c>
      <c r="AB1532" s="51" t="str" cm="1">
        <f t="array" aca="1" ref="AB1532" ca="1">INDIRECT("'Base de données'!B" &amp; ROW(Z1532))</f>
        <v>C7CSB</v>
      </c>
    </row>
    <row r="1533" spans="1:28" x14ac:dyDescent="0.3">
      <c r="A1533" s="41" t="str">
        <f ca="1">IF(IF(AND($B1533&lt;&gt;"-",$B1533=$E1533),"Entrée et sortie","-")="Entrée et sortie",'Base de données'!$B1533,"-")</f>
        <v>-</v>
      </c>
      <c r="B1533" s="41" t="str">
        <f t="shared" ca="1" si="95"/>
        <v>-</v>
      </c>
      <c r="C1533" s="41" t="str">
        <f t="shared" ca="1" si="96"/>
        <v>-</v>
      </c>
      <c r="D1533" s="41" t="str">
        <f>IF($F1533="sortie en cours d'année",'Base de données'!$B1533,"-")</f>
        <v>-</v>
      </c>
      <c r="E1533" s="41" t="str">
        <f>IF($H1533="entrée en cours d'année",'Base de données'!$B1533,"-")</f>
        <v>-</v>
      </c>
      <c r="F1533" s="37" t="str">
        <f t="shared" si="93"/>
        <v/>
      </c>
      <c r="G1533" s="37" t="str">
        <f>IF($J1533="mouvement",_xlfn.XLOOKUP('Base de données'!$B1533,$V:$V,$V:$V,0),"")</f>
        <v/>
      </c>
      <c r="H1533" s="37" t="str">
        <f t="shared" si="94"/>
        <v/>
      </c>
      <c r="I1533" s="37" t="str">
        <f>IF($J1533="mouvement",_xlfn.XLOOKUP('Base de données'!$B1533,$K:$K,$K:$K,0),"")</f>
        <v/>
      </c>
      <c r="J1533" s="38" t="str">
        <f>IF(AND(Y1533&lt;&gt;MAX(Y:Y),COUNTIF(K1533:V1533,'Base de données'!$B1533)&gt;0),"mouvement","")</f>
        <v/>
      </c>
      <c r="K1533" s="39" t="str">
        <f>IF(K$1&gt;$AE$1,"-",IFERROR(IF(DATEDIF('Base de données'!$A1533,K$1,"d")&lt;&gt;0,"",'Base de données'!$B1533),""))</f>
        <v/>
      </c>
      <c r="L1533" s="39" t="str">
        <f>IF(L$1&gt;$AE$1,"-",IFERROR(IF(DATEDIF('Base de données'!$A1533,L$1,"d")&lt;&gt;0,"",'Base de données'!$B1533),""))</f>
        <v/>
      </c>
      <c r="M1533" s="39" t="str">
        <f>IF(M$1&gt;$AE$1,"-",IFERROR(IF(DATEDIF('Base de données'!$A1533,M$1,"d")&lt;&gt;0,"",'Base de données'!$B1533),""))</f>
        <v/>
      </c>
      <c r="N1533" s="39" t="str">
        <f>IF(N$1&gt;$AE$1,"-",IFERROR(IF(DATEDIF('Base de données'!$A1533,N$1,"d")&lt;&gt;0,"",'Base de données'!$B1533),""))</f>
        <v/>
      </c>
      <c r="O1533" s="39" t="str">
        <f>IF(O$1&gt;$AE$1,"-",IFERROR(IF(DATEDIF('Base de données'!$A1533,O$1,"d")&lt;&gt;0,"",'Base de données'!$B1533),""))</f>
        <v/>
      </c>
      <c r="P1533" s="39" t="str">
        <f>IF(P$1&gt;$AE$1,"-",IFERROR(IF(DATEDIF('Base de données'!$A1533,P$1,"d")&lt;&gt;0,"",'Base de données'!$B1533),""))</f>
        <v>4FZFQ</v>
      </c>
      <c r="Q1533" s="39" t="str">
        <f>IF(Q$1&gt;$AE$1,"-",IFERROR(IF(DATEDIF('Base de données'!$A1533,Q$1,"d")&lt;&gt;0,"",'Base de données'!$B1533),""))</f>
        <v/>
      </c>
      <c r="R1533" s="39" t="str">
        <f>IF(R$1&gt;$AE$1,"-",IFERROR(IF(DATEDIF('Base de données'!$A1533,R$1,"d")&lt;&gt;0,"",'Base de données'!$B1533),""))</f>
        <v/>
      </c>
      <c r="S1533" s="39" t="str">
        <f>IF(S$1&gt;$AE$1,"-",IFERROR(IF(DATEDIF('Base de données'!$A1533,S$1,"d")&lt;&gt;0,"",'Base de données'!$B1533),""))</f>
        <v/>
      </c>
      <c r="T1533" s="39" t="str">
        <f>IF(T$1&gt;$AE$1,"-",IFERROR(IF(DATEDIF('Base de données'!$A1533,T$1,"d")&lt;&gt;0,"",'Base de données'!$B1533),""))</f>
        <v/>
      </c>
      <c r="U1533" s="39" t="str">
        <f>IF(U$1&gt;$AE$1,"-",IFERROR(IF(DATEDIF('Base de données'!$A1533,U$1,"d")&lt;&gt;0,"",'Base de données'!$B1533),""))</f>
        <v/>
      </c>
      <c r="V1533" s="39" t="str">
        <f>IF(V$1&gt;$AE$1,"-",IFERROR(IF(DATEDIF('Base de données'!$A1533,V$1,"d")&lt;&gt;0,"",'Base de données'!$B1533),""))</f>
        <v/>
      </c>
      <c r="W1533" s="34"/>
      <c r="X1533" s="30" t="str">
        <f>'Base de données'!$C1533&amp;" "&amp;'Base de données'!$D1533</f>
        <v>Michel Éric</v>
      </c>
      <c r="Y1533" s="31">
        <f>COUNTIF('Base de données'!$B:$B,'Base de données'!$B1533)</f>
        <v>12</v>
      </c>
      <c r="AA1533" s="87" cm="1">
        <f t="array" aca="1" ref="AA1533" ca="1">INDIRECT("'Base de données'!A" &amp; ROW(Y1533))</f>
        <v>45809</v>
      </c>
      <c r="AB1533" s="51" t="str" cm="1">
        <f t="array" aca="1" ref="AB1533" ca="1">INDIRECT("'Base de données'!B" &amp; ROW(Z1533))</f>
        <v>4FZFQ</v>
      </c>
    </row>
    <row r="1534" spans="1:28" x14ac:dyDescent="0.3">
      <c r="A1534" s="41" t="str">
        <f ca="1">IF(IF(AND($B1534&lt;&gt;"-",$B1534=$E1534),"Entrée et sortie","-")="Entrée et sortie",'Base de données'!$B1534,"-")</f>
        <v>-</v>
      </c>
      <c r="B1534" s="41" t="str">
        <f t="shared" ca="1" si="95"/>
        <v>-</v>
      </c>
      <c r="C1534" s="41" t="str">
        <f t="shared" ca="1" si="96"/>
        <v>-</v>
      </c>
      <c r="D1534" s="41" t="str">
        <f>IF($F1534="sortie en cours d'année",'Base de données'!$B1534,"-")</f>
        <v>-</v>
      </c>
      <c r="E1534" s="41" t="str">
        <f>IF($H1534="entrée en cours d'année",'Base de données'!$B1534,"-")</f>
        <v>-</v>
      </c>
      <c r="F1534" s="37" t="str">
        <f t="shared" si="93"/>
        <v/>
      </c>
      <c r="G1534" s="37" t="str">
        <f>IF($J1534="mouvement",_xlfn.XLOOKUP('Base de données'!$B1534,$V:$V,$V:$V,0),"")</f>
        <v/>
      </c>
      <c r="H1534" s="37" t="str">
        <f t="shared" si="94"/>
        <v/>
      </c>
      <c r="I1534" s="37" t="str">
        <f>IF($J1534="mouvement",_xlfn.XLOOKUP('Base de données'!$B1534,$K:$K,$K:$K,0),"")</f>
        <v/>
      </c>
      <c r="J1534" s="38" t="str">
        <f>IF(AND(Y1534&lt;&gt;MAX(Y:Y),COUNTIF(K1534:V1534,'Base de données'!$B1534)&gt;0),"mouvement","")</f>
        <v/>
      </c>
      <c r="K1534" s="39" t="str">
        <f>IF(K$1&gt;$AE$1,"-",IFERROR(IF(DATEDIF('Base de données'!$A1534,K$1,"d")&lt;&gt;0,"",'Base de données'!$B1534),""))</f>
        <v/>
      </c>
      <c r="L1534" s="39" t="str">
        <f>IF(L$1&gt;$AE$1,"-",IFERROR(IF(DATEDIF('Base de données'!$A1534,L$1,"d")&lt;&gt;0,"",'Base de données'!$B1534),""))</f>
        <v/>
      </c>
      <c r="M1534" s="39" t="str">
        <f>IF(M$1&gt;$AE$1,"-",IFERROR(IF(DATEDIF('Base de données'!$A1534,M$1,"d")&lt;&gt;0,"",'Base de données'!$B1534),""))</f>
        <v/>
      </c>
      <c r="N1534" s="39" t="str">
        <f>IF(N$1&gt;$AE$1,"-",IFERROR(IF(DATEDIF('Base de données'!$A1534,N$1,"d")&lt;&gt;0,"",'Base de données'!$B1534),""))</f>
        <v/>
      </c>
      <c r="O1534" s="39" t="str">
        <f>IF(O$1&gt;$AE$1,"-",IFERROR(IF(DATEDIF('Base de données'!$A1534,O$1,"d")&lt;&gt;0,"",'Base de données'!$B1534),""))</f>
        <v/>
      </c>
      <c r="P1534" s="39" t="str">
        <f>IF(P$1&gt;$AE$1,"-",IFERROR(IF(DATEDIF('Base de données'!$A1534,P$1,"d")&lt;&gt;0,"",'Base de données'!$B1534),""))</f>
        <v>Y24HP</v>
      </c>
      <c r="Q1534" s="39" t="str">
        <f>IF(Q$1&gt;$AE$1,"-",IFERROR(IF(DATEDIF('Base de données'!$A1534,Q$1,"d")&lt;&gt;0,"",'Base de données'!$B1534),""))</f>
        <v/>
      </c>
      <c r="R1534" s="39" t="str">
        <f>IF(R$1&gt;$AE$1,"-",IFERROR(IF(DATEDIF('Base de données'!$A1534,R$1,"d")&lt;&gt;0,"",'Base de données'!$B1534),""))</f>
        <v/>
      </c>
      <c r="S1534" s="39" t="str">
        <f>IF(S$1&gt;$AE$1,"-",IFERROR(IF(DATEDIF('Base de données'!$A1534,S$1,"d")&lt;&gt;0,"",'Base de données'!$B1534),""))</f>
        <v/>
      </c>
      <c r="T1534" s="39" t="str">
        <f>IF(T$1&gt;$AE$1,"-",IFERROR(IF(DATEDIF('Base de données'!$A1534,T$1,"d")&lt;&gt;0,"",'Base de données'!$B1534),""))</f>
        <v/>
      </c>
      <c r="U1534" s="39" t="str">
        <f>IF(U$1&gt;$AE$1,"-",IFERROR(IF(DATEDIF('Base de données'!$A1534,U$1,"d")&lt;&gt;0,"",'Base de données'!$B1534),""))</f>
        <v/>
      </c>
      <c r="V1534" s="39" t="str">
        <f>IF(V$1&gt;$AE$1,"-",IFERROR(IF(DATEDIF('Base de données'!$A1534,V$1,"d")&lt;&gt;0,"",'Base de données'!$B1534),""))</f>
        <v/>
      </c>
      <c r="W1534" s="34"/>
      <c r="X1534" s="30" t="str">
        <f>'Base de données'!$C1534&amp;" "&amp;'Base de données'!$D1534</f>
        <v>Lesage Alphonse</v>
      </c>
      <c r="Y1534" s="31">
        <f>COUNTIF('Base de données'!$B:$B,'Base de données'!$B1534)</f>
        <v>12</v>
      </c>
      <c r="AA1534" s="87" cm="1">
        <f t="array" aca="1" ref="AA1534" ca="1">INDIRECT("'Base de données'!A" &amp; ROW(Y1534))</f>
        <v>45809</v>
      </c>
      <c r="AB1534" s="51" t="str" cm="1">
        <f t="array" aca="1" ref="AB1534" ca="1">INDIRECT("'Base de données'!B" &amp; ROW(Z1534))</f>
        <v>Y24HP</v>
      </c>
    </row>
    <row r="1535" spans="1:28" x14ac:dyDescent="0.3">
      <c r="A1535" s="41" t="str">
        <f ca="1">IF(IF(AND($B1535&lt;&gt;"-",$B1535=$E1535),"Entrée et sortie","-")="Entrée et sortie",'Base de données'!$B1535,"-")</f>
        <v>-</v>
      </c>
      <c r="B1535" s="41" t="str">
        <f t="shared" ca="1" si="95"/>
        <v>-</v>
      </c>
      <c r="C1535" s="41" t="str">
        <f t="shared" ca="1" si="96"/>
        <v>-</v>
      </c>
      <c r="D1535" s="41" t="str">
        <f>IF($F1535="sortie en cours d'année",'Base de données'!$B1535,"-")</f>
        <v>-</v>
      </c>
      <c r="E1535" s="41" t="str">
        <f>IF($H1535="entrée en cours d'année",'Base de données'!$B1535,"-")</f>
        <v>-</v>
      </c>
      <c r="F1535" s="37" t="str">
        <f t="shared" si="93"/>
        <v/>
      </c>
      <c r="G1535" s="37" t="str">
        <f>IF($J1535="mouvement",_xlfn.XLOOKUP('Base de données'!$B1535,$V:$V,$V:$V,0),"")</f>
        <v/>
      </c>
      <c r="H1535" s="37" t="str">
        <f t="shared" si="94"/>
        <v/>
      </c>
      <c r="I1535" s="37" t="str">
        <f>IF($J1535="mouvement",_xlfn.XLOOKUP('Base de données'!$B1535,$K:$K,$K:$K,0),"")</f>
        <v/>
      </c>
      <c r="J1535" s="38" t="str">
        <f>IF(AND(Y1535&lt;&gt;MAX(Y:Y),COUNTIF(K1535:V1535,'Base de données'!$B1535)&gt;0),"mouvement","")</f>
        <v/>
      </c>
      <c r="K1535" s="39" t="str">
        <f>IF(K$1&gt;$AE$1,"-",IFERROR(IF(DATEDIF('Base de données'!$A1535,K$1,"d")&lt;&gt;0,"",'Base de données'!$B1535),""))</f>
        <v/>
      </c>
      <c r="L1535" s="39" t="str">
        <f>IF(L$1&gt;$AE$1,"-",IFERROR(IF(DATEDIF('Base de données'!$A1535,L$1,"d")&lt;&gt;0,"",'Base de données'!$B1535),""))</f>
        <v/>
      </c>
      <c r="M1535" s="39" t="str">
        <f>IF(M$1&gt;$AE$1,"-",IFERROR(IF(DATEDIF('Base de données'!$A1535,M$1,"d")&lt;&gt;0,"",'Base de données'!$B1535),""))</f>
        <v/>
      </c>
      <c r="N1535" s="39" t="str">
        <f>IF(N$1&gt;$AE$1,"-",IFERROR(IF(DATEDIF('Base de données'!$A1535,N$1,"d")&lt;&gt;0,"",'Base de données'!$B1535),""))</f>
        <v/>
      </c>
      <c r="O1535" s="39" t="str">
        <f>IF(O$1&gt;$AE$1,"-",IFERROR(IF(DATEDIF('Base de données'!$A1535,O$1,"d")&lt;&gt;0,"",'Base de données'!$B1535),""))</f>
        <v/>
      </c>
      <c r="P1535" s="39" t="str">
        <f>IF(P$1&gt;$AE$1,"-",IFERROR(IF(DATEDIF('Base de données'!$A1535,P$1,"d")&lt;&gt;0,"",'Base de données'!$B1535),""))</f>
        <v>9B31P</v>
      </c>
      <c r="Q1535" s="39" t="str">
        <f>IF(Q$1&gt;$AE$1,"-",IFERROR(IF(DATEDIF('Base de données'!$A1535,Q$1,"d")&lt;&gt;0,"",'Base de données'!$B1535),""))</f>
        <v/>
      </c>
      <c r="R1535" s="39" t="str">
        <f>IF(R$1&gt;$AE$1,"-",IFERROR(IF(DATEDIF('Base de données'!$A1535,R$1,"d")&lt;&gt;0,"",'Base de données'!$B1535),""))</f>
        <v/>
      </c>
      <c r="S1535" s="39" t="str">
        <f>IF(S$1&gt;$AE$1,"-",IFERROR(IF(DATEDIF('Base de données'!$A1535,S$1,"d")&lt;&gt;0,"",'Base de données'!$B1535),""))</f>
        <v/>
      </c>
      <c r="T1535" s="39" t="str">
        <f>IF(T$1&gt;$AE$1,"-",IFERROR(IF(DATEDIF('Base de données'!$A1535,T$1,"d")&lt;&gt;0,"",'Base de données'!$B1535),""))</f>
        <v/>
      </c>
      <c r="U1535" s="39" t="str">
        <f>IF(U$1&gt;$AE$1,"-",IFERROR(IF(DATEDIF('Base de données'!$A1535,U$1,"d")&lt;&gt;0,"",'Base de données'!$B1535),""))</f>
        <v/>
      </c>
      <c r="V1535" s="39" t="str">
        <f>IF(V$1&gt;$AE$1,"-",IFERROR(IF(DATEDIF('Base de données'!$A1535,V$1,"d")&lt;&gt;0,"",'Base de données'!$B1535),""))</f>
        <v/>
      </c>
      <c r="W1535" s="34"/>
      <c r="X1535" s="30" t="str">
        <f>'Base de données'!$C1535&amp;" "&amp;'Base de données'!$D1535</f>
        <v>Masse Célina</v>
      </c>
      <c r="Y1535" s="31">
        <f>COUNTIF('Base de données'!$B:$B,'Base de données'!$B1535)</f>
        <v>12</v>
      </c>
      <c r="AA1535" s="87" cm="1">
        <f t="array" aca="1" ref="AA1535" ca="1">INDIRECT("'Base de données'!A" &amp; ROW(Y1535))</f>
        <v>45809</v>
      </c>
      <c r="AB1535" s="51" t="str" cm="1">
        <f t="array" aca="1" ref="AB1535" ca="1">INDIRECT("'Base de données'!B" &amp; ROW(Z1535))</f>
        <v>9B31P</v>
      </c>
    </row>
    <row r="1536" spans="1:28" x14ac:dyDescent="0.3">
      <c r="A1536" s="41" t="str">
        <f ca="1">IF(IF(AND($B1536&lt;&gt;"-",$B1536=$E1536),"Entrée et sortie","-")="Entrée et sortie",'Base de données'!$B1536,"-")</f>
        <v>-</v>
      </c>
      <c r="B1536" s="41" t="str">
        <f t="shared" ca="1" si="95"/>
        <v>-</v>
      </c>
      <c r="C1536" s="41" t="str">
        <f t="shared" ca="1" si="96"/>
        <v>-</v>
      </c>
      <c r="D1536" s="41" t="str">
        <f>IF($F1536="sortie en cours d'année",'Base de données'!$B1536,"-")</f>
        <v>-</v>
      </c>
      <c r="E1536" s="41" t="str">
        <f>IF($H1536="entrée en cours d'année",'Base de données'!$B1536,"-")</f>
        <v>-</v>
      </c>
      <c r="F1536" s="37" t="str">
        <f t="shared" si="93"/>
        <v/>
      </c>
      <c r="G1536" s="37" t="str">
        <f>IF($J1536="mouvement",_xlfn.XLOOKUP('Base de données'!$B1536,$V:$V,$V:$V,0),"")</f>
        <v/>
      </c>
      <c r="H1536" s="37" t="str">
        <f t="shared" si="94"/>
        <v/>
      </c>
      <c r="I1536" s="37" t="str">
        <f>IF($J1536="mouvement",_xlfn.XLOOKUP('Base de données'!$B1536,$K:$K,$K:$K,0),"")</f>
        <v/>
      </c>
      <c r="J1536" s="38" t="str">
        <f>IF(AND(Y1536&lt;&gt;MAX(Y:Y),COUNTIF(K1536:V1536,'Base de données'!$B1536)&gt;0),"mouvement","")</f>
        <v/>
      </c>
      <c r="K1536" s="39" t="str">
        <f>IF(K$1&gt;$AE$1,"-",IFERROR(IF(DATEDIF('Base de données'!$A1536,K$1,"d")&lt;&gt;0,"",'Base de données'!$B1536),""))</f>
        <v/>
      </c>
      <c r="L1536" s="39" t="str">
        <f>IF(L$1&gt;$AE$1,"-",IFERROR(IF(DATEDIF('Base de données'!$A1536,L$1,"d")&lt;&gt;0,"",'Base de données'!$B1536),""))</f>
        <v/>
      </c>
      <c r="M1536" s="39" t="str">
        <f>IF(M$1&gt;$AE$1,"-",IFERROR(IF(DATEDIF('Base de données'!$A1536,M$1,"d")&lt;&gt;0,"",'Base de données'!$B1536),""))</f>
        <v/>
      </c>
      <c r="N1536" s="39" t="str">
        <f>IF(N$1&gt;$AE$1,"-",IFERROR(IF(DATEDIF('Base de données'!$A1536,N$1,"d")&lt;&gt;0,"",'Base de données'!$B1536),""))</f>
        <v/>
      </c>
      <c r="O1536" s="39" t="str">
        <f>IF(O$1&gt;$AE$1,"-",IFERROR(IF(DATEDIF('Base de données'!$A1536,O$1,"d")&lt;&gt;0,"",'Base de données'!$B1536),""))</f>
        <v/>
      </c>
      <c r="P1536" s="39" t="str">
        <f>IF(P$1&gt;$AE$1,"-",IFERROR(IF(DATEDIF('Base de données'!$A1536,P$1,"d")&lt;&gt;0,"",'Base de données'!$B1536),""))</f>
        <v>PIJ3L</v>
      </c>
      <c r="Q1536" s="39" t="str">
        <f>IF(Q$1&gt;$AE$1,"-",IFERROR(IF(DATEDIF('Base de données'!$A1536,Q$1,"d")&lt;&gt;0,"",'Base de données'!$B1536),""))</f>
        <v/>
      </c>
      <c r="R1536" s="39" t="str">
        <f>IF(R$1&gt;$AE$1,"-",IFERROR(IF(DATEDIF('Base de données'!$A1536,R$1,"d")&lt;&gt;0,"",'Base de données'!$B1536),""))</f>
        <v/>
      </c>
      <c r="S1536" s="39" t="str">
        <f>IF(S$1&gt;$AE$1,"-",IFERROR(IF(DATEDIF('Base de données'!$A1536,S$1,"d")&lt;&gt;0,"",'Base de données'!$B1536),""))</f>
        <v/>
      </c>
      <c r="T1536" s="39" t="str">
        <f>IF(T$1&gt;$AE$1,"-",IFERROR(IF(DATEDIF('Base de données'!$A1536,T$1,"d")&lt;&gt;0,"",'Base de données'!$B1536),""))</f>
        <v/>
      </c>
      <c r="U1536" s="39" t="str">
        <f>IF(U$1&gt;$AE$1,"-",IFERROR(IF(DATEDIF('Base de données'!$A1536,U$1,"d")&lt;&gt;0,"",'Base de données'!$B1536),""))</f>
        <v/>
      </c>
      <c r="V1536" s="39" t="str">
        <f>IF(V$1&gt;$AE$1,"-",IFERROR(IF(DATEDIF('Base de données'!$A1536,V$1,"d")&lt;&gt;0,"",'Base de données'!$B1536),""))</f>
        <v/>
      </c>
      <c r="W1536" s="34"/>
      <c r="X1536" s="30" t="str">
        <f>'Base de données'!$C1536&amp;" "&amp;'Base de données'!$D1536</f>
        <v>Hubert Charlotte</v>
      </c>
      <c r="Y1536" s="31">
        <f>COUNTIF('Base de données'!$B:$B,'Base de données'!$B1536)</f>
        <v>12</v>
      </c>
      <c r="AA1536" s="87" cm="1">
        <f t="array" aca="1" ref="AA1536" ca="1">INDIRECT("'Base de données'!A" &amp; ROW(Y1536))</f>
        <v>45809</v>
      </c>
      <c r="AB1536" s="51" t="str" cm="1">
        <f t="array" aca="1" ref="AB1536" ca="1">INDIRECT("'Base de données'!B" &amp; ROW(Z1536))</f>
        <v>PIJ3L</v>
      </c>
    </row>
    <row r="1537" spans="1:28" x14ac:dyDescent="0.3">
      <c r="A1537" s="41" t="str">
        <f ca="1">IF(IF(AND($B1537&lt;&gt;"-",$B1537=$E1537),"Entrée et sortie","-")="Entrée et sortie",'Base de données'!$B1537,"-")</f>
        <v>-</v>
      </c>
      <c r="B1537" s="41" t="str">
        <f t="shared" ca="1" si="95"/>
        <v>-</v>
      </c>
      <c r="C1537" s="41" t="str">
        <f t="shared" ca="1" si="96"/>
        <v>-</v>
      </c>
      <c r="D1537" s="41" t="str">
        <f>IF($F1537="sortie en cours d'année",'Base de données'!$B1537,"-")</f>
        <v>-</v>
      </c>
      <c r="E1537" s="41" t="str">
        <f>IF($H1537="entrée en cours d'année",'Base de données'!$B1537,"-")</f>
        <v>-</v>
      </c>
      <c r="F1537" s="37" t="str">
        <f t="shared" si="93"/>
        <v/>
      </c>
      <c r="G1537" s="37" t="str">
        <f>IF($J1537="mouvement",_xlfn.XLOOKUP('Base de données'!$B1537,$V:$V,$V:$V,0),"")</f>
        <v/>
      </c>
      <c r="H1537" s="37" t="str">
        <f t="shared" si="94"/>
        <v/>
      </c>
      <c r="I1537" s="37" t="str">
        <f>IF($J1537="mouvement",_xlfn.XLOOKUP('Base de données'!$B1537,$K:$K,$K:$K,0),"")</f>
        <v/>
      </c>
      <c r="J1537" s="38" t="str">
        <f>IF(AND(Y1537&lt;&gt;MAX(Y:Y),COUNTIF(K1537:V1537,'Base de données'!$B1537)&gt;0),"mouvement","")</f>
        <v/>
      </c>
      <c r="K1537" s="39" t="str">
        <f>IF(K$1&gt;$AE$1,"-",IFERROR(IF(DATEDIF('Base de données'!$A1537,K$1,"d")&lt;&gt;0,"",'Base de données'!$B1537),""))</f>
        <v/>
      </c>
      <c r="L1537" s="39" t="str">
        <f>IF(L$1&gt;$AE$1,"-",IFERROR(IF(DATEDIF('Base de données'!$A1537,L$1,"d")&lt;&gt;0,"",'Base de données'!$B1537),""))</f>
        <v/>
      </c>
      <c r="M1537" s="39" t="str">
        <f>IF(M$1&gt;$AE$1,"-",IFERROR(IF(DATEDIF('Base de données'!$A1537,M$1,"d")&lt;&gt;0,"",'Base de données'!$B1537),""))</f>
        <v/>
      </c>
      <c r="N1537" s="39" t="str">
        <f>IF(N$1&gt;$AE$1,"-",IFERROR(IF(DATEDIF('Base de données'!$A1537,N$1,"d")&lt;&gt;0,"",'Base de données'!$B1537),""))</f>
        <v/>
      </c>
      <c r="O1537" s="39" t="str">
        <f>IF(O$1&gt;$AE$1,"-",IFERROR(IF(DATEDIF('Base de données'!$A1537,O$1,"d")&lt;&gt;0,"",'Base de données'!$B1537),""))</f>
        <v/>
      </c>
      <c r="P1537" s="39" t="str">
        <f>IF(P$1&gt;$AE$1,"-",IFERROR(IF(DATEDIF('Base de données'!$A1537,P$1,"d")&lt;&gt;0,"",'Base de données'!$B1537),""))</f>
        <v>826C3</v>
      </c>
      <c r="Q1537" s="39" t="str">
        <f>IF(Q$1&gt;$AE$1,"-",IFERROR(IF(DATEDIF('Base de données'!$A1537,Q$1,"d")&lt;&gt;0,"",'Base de données'!$B1537),""))</f>
        <v/>
      </c>
      <c r="R1537" s="39" t="str">
        <f>IF(R$1&gt;$AE$1,"-",IFERROR(IF(DATEDIF('Base de données'!$A1537,R$1,"d")&lt;&gt;0,"",'Base de données'!$B1537),""))</f>
        <v/>
      </c>
      <c r="S1537" s="39" t="str">
        <f>IF(S$1&gt;$AE$1,"-",IFERROR(IF(DATEDIF('Base de données'!$A1537,S$1,"d")&lt;&gt;0,"",'Base de données'!$B1537),""))</f>
        <v/>
      </c>
      <c r="T1537" s="39" t="str">
        <f>IF(T$1&gt;$AE$1,"-",IFERROR(IF(DATEDIF('Base de données'!$A1537,T$1,"d")&lt;&gt;0,"",'Base de données'!$B1537),""))</f>
        <v/>
      </c>
      <c r="U1537" s="39" t="str">
        <f>IF(U$1&gt;$AE$1,"-",IFERROR(IF(DATEDIF('Base de données'!$A1537,U$1,"d")&lt;&gt;0,"",'Base de données'!$B1537),""))</f>
        <v/>
      </c>
      <c r="V1537" s="39" t="str">
        <f>IF(V$1&gt;$AE$1,"-",IFERROR(IF(DATEDIF('Base de données'!$A1537,V$1,"d")&lt;&gt;0,"",'Base de données'!$B1537),""))</f>
        <v/>
      </c>
      <c r="W1537" s="34"/>
      <c r="X1537" s="30" t="str">
        <f>'Base de données'!$C1537&amp;" "&amp;'Base de données'!$D1537</f>
        <v>Briand Gérard</v>
      </c>
      <c r="Y1537" s="31">
        <f>COUNTIF('Base de données'!$B:$B,'Base de données'!$B1537)</f>
        <v>12</v>
      </c>
      <c r="AA1537" s="87" cm="1">
        <f t="array" aca="1" ref="AA1537" ca="1">INDIRECT("'Base de données'!A" &amp; ROW(Y1537))</f>
        <v>45809</v>
      </c>
      <c r="AB1537" s="51" t="str" cm="1">
        <f t="array" aca="1" ref="AB1537" ca="1">INDIRECT("'Base de données'!B" &amp; ROW(Z1537))</f>
        <v>826C3</v>
      </c>
    </row>
    <row r="1538" spans="1:28" x14ac:dyDescent="0.3">
      <c r="A1538" s="41" t="str">
        <f ca="1">IF(IF(AND($B1538&lt;&gt;"-",$B1538=$E1538),"Entrée et sortie","-")="Entrée et sortie",'Base de données'!$B1538,"-")</f>
        <v>-</v>
      </c>
      <c r="B1538" s="41" t="str">
        <f t="shared" ca="1" si="95"/>
        <v>-</v>
      </c>
      <c r="C1538" s="41" t="str">
        <f t="shared" ca="1" si="96"/>
        <v>-</v>
      </c>
      <c r="D1538" s="41" t="str">
        <f>IF($F1538="sortie en cours d'année",'Base de données'!$B1538,"-")</f>
        <v>-</v>
      </c>
      <c r="E1538" s="41" t="str">
        <f>IF($H1538="entrée en cours d'année",'Base de données'!$B1538,"-")</f>
        <v>-</v>
      </c>
      <c r="F1538" s="37" t="str">
        <f t="shared" ref="F1538:F1601" si="97">IF(AND(G1538=0,J1538="mouvement"),"sortie en cours d'année","")</f>
        <v/>
      </c>
      <c r="G1538" s="37" t="str">
        <f>IF($J1538="mouvement",_xlfn.XLOOKUP('Base de données'!$B1538,$V:$V,$V:$V,0),"")</f>
        <v/>
      </c>
      <c r="H1538" s="37" t="str">
        <f t="shared" ref="H1538:H1601" si="98">IF(AND(I1538=0,J1538="mouvement"),"entrée en cours d'année","")</f>
        <v/>
      </c>
      <c r="I1538" s="37" t="str">
        <f>IF($J1538="mouvement",_xlfn.XLOOKUP('Base de données'!$B1538,$K:$K,$K:$K,0),"")</f>
        <v/>
      </c>
      <c r="J1538" s="38" t="str">
        <f>IF(AND(Y1538&lt;&gt;MAX(Y:Y),COUNTIF(K1538:V1538,'Base de données'!$B1538)&gt;0),"mouvement","")</f>
        <v/>
      </c>
      <c r="K1538" s="39" t="str">
        <f>IF(K$1&gt;$AE$1,"-",IFERROR(IF(DATEDIF('Base de données'!$A1538,K$1,"d")&lt;&gt;0,"",'Base de données'!$B1538),""))</f>
        <v/>
      </c>
      <c r="L1538" s="39" t="str">
        <f>IF(L$1&gt;$AE$1,"-",IFERROR(IF(DATEDIF('Base de données'!$A1538,L$1,"d")&lt;&gt;0,"",'Base de données'!$B1538),""))</f>
        <v/>
      </c>
      <c r="M1538" s="39" t="str">
        <f>IF(M$1&gt;$AE$1,"-",IFERROR(IF(DATEDIF('Base de données'!$A1538,M$1,"d")&lt;&gt;0,"",'Base de données'!$B1538),""))</f>
        <v/>
      </c>
      <c r="N1538" s="39" t="str">
        <f>IF(N$1&gt;$AE$1,"-",IFERROR(IF(DATEDIF('Base de données'!$A1538,N$1,"d")&lt;&gt;0,"",'Base de données'!$B1538),""))</f>
        <v/>
      </c>
      <c r="O1538" s="39" t="str">
        <f>IF(O$1&gt;$AE$1,"-",IFERROR(IF(DATEDIF('Base de données'!$A1538,O$1,"d")&lt;&gt;0,"",'Base de données'!$B1538),""))</f>
        <v/>
      </c>
      <c r="P1538" s="39" t="str">
        <f>IF(P$1&gt;$AE$1,"-",IFERROR(IF(DATEDIF('Base de données'!$A1538,P$1,"d")&lt;&gt;0,"",'Base de données'!$B1538),""))</f>
        <v>EQARW</v>
      </c>
      <c r="Q1538" s="39" t="str">
        <f>IF(Q$1&gt;$AE$1,"-",IFERROR(IF(DATEDIF('Base de données'!$A1538,Q$1,"d")&lt;&gt;0,"",'Base de données'!$B1538),""))</f>
        <v/>
      </c>
      <c r="R1538" s="39" t="str">
        <f>IF(R$1&gt;$AE$1,"-",IFERROR(IF(DATEDIF('Base de données'!$A1538,R$1,"d")&lt;&gt;0,"",'Base de données'!$B1538),""))</f>
        <v/>
      </c>
      <c r="S1538" s="39" t="str">
        <f>IF(S$1&gt;$AE$1,"-",IFERROR(IF(DATEDIF('Base de données'!$A1538,S$1,"d")&lt;&gt;0,"",'Base de données'!$B1538),""))</f>
        <v/>
      </c>
      <c r="T1538" s="39" t="str">
        <f>IF(T$1&gt;$AE$1,"-",IFERROR(IF(DATEDIF('Base de données'!$A1538,T$1,"d")&lt;&gt;0,"",'Base de données'!$B1538),""))</f>
        <v/>
      </c>
      <c r="U1538" s="39" t="str">
        <f>IF(U$1&gt;$AE$1,"-",IFERROR(IF(DATEDIF('Base de données'!$A1538,U$1,"d")&lt;&gt;0,"",'Base de données'!$B1538),""))</f>
        <v/>
      </c>
      <c r="V1538" s="39" t="str">
        <f>IF(V$1&gt;$AE$1,"-",IFERROR(IF(DATEDIF('Base de données'!$A1538,V$1,"d")&lt;&gt;0,"",'Base de données'!$B1538),""))</f>
        <v/>
      </c>
      <c r="W1538" s="34"/>
      <c r="X1538" s="30" t="str">
        <f>'Base de données'!$C1538&amp;" "&amp;'Base de données'!$D1538</f>
        <v>Michel Jules</v>
      </c>
      <c r="Y1538" s="31">
        <f>COUNTIF('Base de données'!$B:$B,'Base de données'!$B1538)</f>
        <v>12</v>
      </c>
      <c r="AA1538" s="87" cm="1">
        <f t="array" aca="1" ref="AA1538" ca="1">INDIRECT("'Base de données'!A" &amp; ROW(Y1538))</f>
        <v>45809</v>
      </c>
      <c r="AB1538" s="51" t="str" cm="1">
        <f t="array" aca="1" ref="AB1538" ca="1">INDIRECT("'Base de données'!B" &amp; ROW(Z1538))</f>
        <v>EQARW</v>
      </c>
    </row>
    <row r="1539" spans="1:28" x14ac:dyDescent="0.3">
      <c r="A1539" s="41" t="str">
        <f ca="1">IF(IF(AND($B1539&lt;&gt;"-",$B1539=$E1539),"Entrée et sortie","-")="Entrée et sortie",'Base de données'!$B1539,"-")</f>
        <v>-</v>
      </c>
      <c r="B1539" s="41" t="str">
        <f t="shared" ref="B1539:B1602" ca="1" si="99">_xlfn.XLOOKUP($AB1539,$D:$D,$C:$C,"-",0,-1)</f>
        <v>-</v>
      </c>
      <c r="C1539" s="41" t="str">
        <f t="shared" ref="C1539:C1602" ca="1" si="100">IF($AA1539&lt;&gt;$AE$1,$D1539,"-")</f>
        <v>-</v>
      </c>
      <c r="D1539" s="41" t="str">
        <f>IF($F1539="sortie en cours d'année",'Base de données'!$B1539,"-")</f>
        <v>-</v>
      </c>
      <c r="E1539" s="41" t="str">
        <f>IF($H1539="entrée en cours d'année",'Base de données'!$B1539,"-")</f>
        <v>-</v>
      </c>
      <c r="F1539" s="37" t="str">
        <f t="shared" si="97"/>
        <v/>
      </c>
      <c r="G1539" s="37" t="str">
        <f>IF($J1539="mouvement",_xlfn.XLOOKUP('Base de données'!$B1539,$V:$V,$V:$V,0),"")</f>
        <v/>
      </c>
      <c r="H1539" s="37" t="str">
        <f t="shared" si="98"/>
        <v/>
      </c>
      <c r="I1539" s="37" t="str">
        <f>IF($J1539="mouvement",_xlfn.XLOOKUP('Base de données'!$B1539,$K:$K,$K:$K,0),"")</f>
        <v/>
      </c>
      <c r="J1539" s="38" t="str">
        <f>IF(AND(Y1539&lt;&gt;MAX(Y:Y),COUNTIF(K1539:V1539,'Base de données'!$B1539)&gt;0),"mouvement","")</f>
        <v/>
      </c>
      <c r="K1539" s="39" t="str">
        <f>IF(K$1&gt;$AE$1,"-",IFERROR(IF(DATEDIF('Base de données'!$A1539,K$1,"d")&lt;&gt;0,"",'Base de données'!$B1539),""))</f>
        <v/>
      </c>
      <c r="L1539" s="39" t="str">
        <f>IF(L$1&gt;$AE$1,"-",IFERROR(IF(DATEDIF('Base de données'!$A1539,L$1,"d")&lt;&gt;0,"",'Base de données'!$B1539),""))</f>
        <v/>
      </c>
      <c r="M1539" s="39" t="str">
        <f>IF(M$1&gt;$AE$1,"-",IFERROR(IF(DATEDIF('Base de données'!$A1539,M$1,"d")&lt;&gt;0,"",'Base de données'!$B1539),""))</f>
        <v/>
      </c>
      <c r="N1539" s="39" t="str">
        <f>IF(N$1&gt;$AE$1,"-",IFERROR(IF(DATEDIF('Base de données'!$A1539,N$1,"d")&lt;&gt;0,"",'Base de données'!$B1539),""))</f>
        <v/>
      </c>
      <c r="O1539" s="39" t="str">
        <f>IF(O$1&gt;$AE$1,"-",IFERROR(IF(DATEDIF('Base de données'!$A1539,O$1,"d")&lt;&gt;0,"",'Base de données'!$B1539),""))</f>
        <v/>
      </c>
      <c r="P1539" s="39" t="str">
        <f>IF(P$1&gt;$AE$1,"-",IFERROR(IF(DATEDIF('Base de données'!$A1539,P$1,"d")&lt;&gt;0,"",'Base de données'!$B1539),""))</f>
        <v>H4OZ9</v>
      </c>
      <c r="Q1539" s="39" t="str">
        <f>IF(Q$1&gt;$AE$1,"-",IFERROR(IF(DATEDIF('Base de données'!$A1539,Q$1,"d")&lt;&gt;0,"",'Base de données'!$B1539),""))</f>
        <v/>
      </c>
      <c r="R1539" s="39" t="str">
        <f>IF(R$1&gt;$AE$1,"-",IFERROR(IF(DATEDIF('Base de données'!$A1539,R$1,"d")&lt;&gt;0,"",'Base de données'!$B1539),""))</f>
        <v/>
      </c>
      <c r="S1539" s="39" t="str">
        <f>IF(S$1&gt;$AE$1,"-",IFERROR(IF(DATEDIF('Base de données'!$A1539,S$1,"d")&lt;&gt;0,"",'Base de données'!$B1539),""))</f>
        <v/>
      </c>
      <c r="T1539" s="39" t="str">
        <f>IF(T$1&gt;$AE$1,"-",IFERROR(IF(DATEDIF('Base de données'!$A1539,T$1,"d")&lt;&gt;0,"",'Base de données'!$B1539),""))</f>
        <v/>
      </c>
      <c r="U1539" s="39" t="str">
        <f>IF(U$1&gt;$AE$1,"-",IFERROR(IF(DATEDIF('Base de données'!$A1539,U$1,"d")&lt;&gt;0,"",'Base de données'!$B1539),""))</f>
        <v/>
      </c>
      <c r="V1539" s="39" t="str">
        <f>IF(V$1&gt;$AE$1,"-",IFERROR(IF(DATEDIF('Base de données'!$A1539,V$1,"d")&lt;&gt;0,"",'Base de données'!$B1539),""))</f>
        <v/>
      </c>
      <c r="W1539" s="34"/>
      <c r="X1539" s="30" t="str">
        <f>'Base de données'!$C1539&amp;" "&amp;'Base de données'!$D1539</f>
        <v>Deschamps Gilbert</v>
      </c>
      <c r="Y1539" s="31">
        <f>COUNTIF('Base de données'!$B:$B,'Base de données'!$B1539)</f>
        <v>12</v>
      </c>
      <c r="AA1539" s="87" cm="1">
        <f t="array" aca="1" ref="AA1539" ca="1">INDIRECT("'Base de données'!A" &amp; ROW(Y1539))</f>
        <v>45809</v>
      </c>
      <c r="AB1539" s="51" t="str" cm="1">
        <f t="array" aca="1" ref="AB1539" ca="1">INDIRECT("'Base de données'!B" &amp; ROW(Z1539))</f>
        <v>H4OZ9</v>
      </c>
    </row>
    <row r="1540" spans="1:28" x14ac:dyDescent="0.3">
      <c r="A1540" s="41" t="str">
        <f ca="1">IF(IF(AND($B1540&lt;&gt;"-",$B1540=$E1540),"Entrée et sortie","-")="Entrée et sortie",'Base de données'!$B1540,"-")</f>
        <v>-</v>
      </c>
      <c r="B1540" s="41" t="str">
        <f t="shared" ca="1" si="99"/>
        <v>-</v>
      </c>
      <c r="C1540" s="41" t="str">
        <f t="shared" ca="1" si="100"/>
        <v>-</v>
      </c>
      <c r="D1540" s="41" t="str">
        <f>IF($F1540="sortie en cours d'année",'Base de données'!$B1540,"-")</f>
        <v>-</v>
      </c>
      <c r="E1540" s="41" t="str">
        <f>IF($H1540="entrée en cours d'année",'Base de données'!$B1540,"-")</f>
        <v>-</v>
      </c>
      <c r="F1540" s="37" t="str">
        <f t="shared" si="97"/>
        <v/>
      </c>
      <c r="G1540" s="37" t="str">
        <f>IF($J1540="mouvement",_xlfn.XLOOKUP('Base de données'!$B1540,$V:$V,$V:$V,0),"")</f>
        <v/>
      </c>
      <c r="H1540" s="37" t="str">
        <f t="shared" si="98"/>
        <v/>
      </c>
      <c r="I1540" s="37" t="str">
        <f>IF($J1540="mouvement",_xlfn.XLOOKUP('Base de données'!$B1540,$K:$K,$K:$K,0),"")</f>
        <v/>
      </c>
      <c r="J1540" s="38" t="str">
        <f>IF(AND(Y1540&lt;&gt;MAX(Y:Y),COUNTIF(K1540:V1540,'Base de données'!$B1540)&gt;0),"mouvement","")</f>
        <v/>
      </c>
      <c r="K1540" s="39" t="str">
        <f>IF(K$1&gt;$AE$1,"-",IFERROR(IF(DATEDIF('Base de données'!$A1540,K$1,"d")&lt;&gt;0,"",'Base de données'!$B1540),""))</f>
        <v/>
      </c>
      <c r="L1540" s="39" t="str">
        <f>IF(L$1&gt;$AE$1,"-",IFERROR(IF(DATEDIF('Base de données'!$A1540,L$1,"d")&lt;&gt;0,"",'Base de données'!$B1540),""))</f>
        <v/>
      </c>
      <c r="M1540" s="39" t="str">
        <f>IF(M$1&gt;$AE$1,"-",IFERROR(IF(DATEDIF('Base de données'!$A1540,M$1,"d")&lt;&gt;0,"",'Base de données'!$B1540),""))</f>
        <v/>
      </c>
      <c r="N1540" s="39" t="str">
        <f>IF(N$1&gt;$AE$1,"-",IFERROR(IF(DATEDIF('Base de données'!$A1540,N$1,"d")&lt;&gt;0,"",'Base de données'!$B1540),""))</f>
        <v/>
      </c>
      <c r="O1540" s="39" t="str">
        <f>IF(O$1&gt;$AE$1,"-",IFERROR(IF(DATEDIF('Base de données'!$A1540,O$1,"d")&lt;&gt;0,"",'Base de données'!$B1540),""))</f>
        <v/>
      </c>
      <c r="P1540" s="39" t="str">
        <f>IF(P$1&gt;$AE$1,"-",IFERROR(IF(DATEDIF('Base de données'!$A1540,P$1,"d")&lt;&gt;0,"",'Base de données'!$B1540),""))</f>
        <v>GDD91</v>
      </c>
      <c r="Q1540" s="39" t="str">
        <f>IF(Q$1&gt;$AE$1,"-",IFERROR(IF(DATEDIF('Base de données'!$A1540,Q$1,"d")&lt;&gt;0,"",'Base de données'!$B1540),""))</f>
        <v/>
      </c>
      <c r="R1540" s="39" t="str">
        <f>IF(R$1&gt;$AE$1,"-",IFERROR(IF(DATEDIF('Base de données'!$A1540,R$1,"d")&lt;&gt;0,"",'Base de données'!$B1540),""))</f>
        <v/>
      </c>
      <c r="S1540" s="39" t="str">
        <f>IF(S$1&gt;$AE$1,"-",IFERROR(IF(DATEDIF('Base de données'!$A1540,S$1,"d")&lt;&gt;0,"",'Base de données'!$B1540),""))</f>
        <v/>
      </c>
      <c r="T1540" s="39" t="str">
        <f>IF(T$1&gt;$AE$1,"-",IFERROR(IF(DATEDIF('Base de données'!$A1540,T$1,"d")&lt;&gt;0,"",'Base de données'!$B1540),""))</f>
        <v/>
      </c>
      <c r="U1540" s="39" t="str">
        <f>IF(U$1&gt;$AE$1,"-",IFERROR(IF(DATEDIF('Base de données'!$A1540,U$1,"d")&lt;&gt;0,"",'Base de données'!$B1540),""))</f>
        <v/>
      </c>
      <c r="V1540" s="39" t="str">
        <f>IF(V$1&gt;$AE$1,"-",IFERROR(IF(DATEDIF('Base de données'!$A1540,V$1,"d")&lt;&gt;0,"",'Base de données'!$B1540),""))</f>
        <v/>
      </c>
      <c r="W1540" s="34"/>
      <c r="X1540" s="30" t="str">
        <f>'Base de données'!$C1540&amp;" "&amp;'Base de données'!$D1540</f>
        <v>Collin Thierry</v>
      </c>
      <c r="Y1540" s="31">
        <f>COUNTIF('Base de données'!$B:$B,'Base de données'!$B1540)</f>
        <v>12</v>
      </c>
      <c r="AA1540" s="87" cm="1">
        <f t="array" aca="1" ref="AA1540" ca="1">INDIRECT("'Base de données'!A" &amp; ROW(Y1540))</f>
        <v>45809</v>
      </c>
      <c r="AB1540" s="51" t="str" cm="1">
        <f t="array" aca="1" ref="AB1540" ca="1">INDIRECT("'Base de données'!B" &amp; ROW(Z1540))</f>
        <v>GDD91</v>
      </c>
    </row>
    <row r="1541" spans="1:28" x14ac:dyDescent="0.3">
      <c r="A1541" s="41" t="str">
        <f ca="1">IF(IF(AND($B1541&lt;&gt;"-",$B1541=$E1541),"Entrée et sortie","-")="Entrée et sortie",'Base de données'!$B1541,"-")</f>
        <v>-</v>
      </c>
      <c r="B1541" s="41" t="str">
        <f t="shared" ca="1" si="99"/>
        <v>-</v>
      </c>
      <c r="C1541" s="41" t="str">
        <f t="shared" ca="1" si="100"/>
        <v>-</v>
      </c>
      <c r="D1541" s="41" t="str">
        <f>IF($F1541="sortie en cours d'année",'Base de données'!$B1541,"-")</f>
        <v>-</v>
      </c>
      <c r="E1541" s="41" t="str">
        <f>IF($H1541="entrée en cours d'année",'Base de données'!$B1541,"-")</f>
        <v>-</v>
      </c>
      <c r="F1541" s="37" t="str">
        <f t="shared" si="97"/>
        <v/>
      </c>
      <c r="G1541" s="37" t="str">
        <f>IF($J1541="mouvement",_xlfn.XLOOKUP('Base de données'!$B1541,$V:$V,$V:$V,0),"")</f>
        <v/>
      </c>
      <c r="H1541" s="37" t="str">
        <f t="shared" si="98"/>
        <v/>
      </c>
      <c r="I1541" s="37" t="str">
        <f>IF($J1541="mouvement",_xlfn.XLOOKUP('Base de données'!$B1541,$K:$K,$K:$K,0),"")</f>
        <v/>
      </c>
      <c r="J1541" s="38" t="str">
        <f>IF(AND(Y1541&lt;&gt;MAX(Y:Y),COUNTIF(K1541:V1541,'Base de données'!$B1541)&gt;0),"mouvement","")</f>
        <v/>
      </c>
      <c r="K1541" s="39" t="str">
        <f>IF(K$1&gt;$AE$1,"-",IFERROR(IF(DATEDIF('Base de données'!$A1541,K$1,"d")&lt;&gt;0,"",'Base de données'!$B1541),""))</f>
        <v/>
      </c>
      <c r="L1541" s="39" t="str">
        <f>IF(L$1&gt;$AE$1,"-",IFERROR(IF(DATEDIF('Base de données'!$A1541,L$1,"d")&lt;&gt;0,"",'Base de données'!$B1541),""))</f>
        <v/>
      </c>
      <c r="M1541" s="39" t="str">
        <f>IF(M$1&gt;$AE$1,"-",IFERROR(IF(DATEDIF('Base de données'!$A1541,M$1,"d")&lt;&gt;0,"",'Base de données'!$B1541),""))</f>
        <v/>
      </c>
      <c r="N1541" s="39" t="str">
        <f>IF(N$1&gt;$AE$1,"-",IFERROR(IF(DATEDIF('Base de données'!$A1541,N$1,"d")&lt;&gt;0,"",'Base de données'!$B1541),""))</f>
        <v/>
      </c>
      <c r="O1541" s="39" t="str">
        <f>IF(O$1&gt;$AE$1,"-",IFERROR(IF(DATEDIF('Base de données'!$A1541,O$1,"d")&lt;&gt;0,"",'Base de données'!$B1541),""))</f>
        <v/>
      </c>
      <c r="P1541" s="39" t="str">
        <f>IF(P$1&gt;$AE$1,"-",IFERROR(IF(DATEDIF('Base de données'!$A1541,P$1,"d")&lt;&gt;0,"",'Base de données'!$B1541),""))</f>
        <v>DJGZW</v>
      </c>
      <c r="Q1541" s="39" t="str">
        <f>IF(Q$1&gt;$AE$1,"-",IFERROR(IF(DATEDIF('Base de données'!$A1541,Q$1,"d")&lt;&gt;0,"",'Base de données'!$B1541),""))</f>
        <v/>
      </c>
      <c r="R1541" s="39" t="str">
        <f>IF(R$1&gt;$AE$1,"-",IFERROR(IF(DATEDIF('Base de données'!$A1541,R$1,"d")&lt;&gt;0,"",'Base de données'!$B1541),""))</f>
        <v/>
      </c>
      <c r="S1541" s="39" t="str">
        <f>IF(S$1&gt;$AE$1,"-",IFERROR(IF(DATEDIF('Base de données'!$A1541,S$1,"d")&lt;&gt;0,"",'Base de données'!$B1541),""))</f>
        <v/>
      </c>
      <c r="T1541" s="39" t="str">
        <f>IF(T$1&gt;$AE$1,"-",IFERROR(IF(DATEDIF('Base de données'!$A1541,T$1,"d")&lt;&gt;0,"",'Base de données'!$B1541),""))</f>
        <v/>
      </c>
      <c r="U1541" s="39" t="str">
        <f>IF(U$1&gt;$AE$1,"-",IFERROR(IF(DATEDIF('Base de données'!$A1541,U$1,"d")&lt;&gt;0,"",'Base de données'!$B1541),""))</f>
        <v/>
      </c>
      <c r="V1541" s="39" t="str">
        <f>IF(V$1&gt;$AE$1,"-",IFERROR(IF(DATEDIF('Base de données'!$A1541,V$1,"d")&lt;&gt;0,"",'Base de données'!$B1541),""))</f>
        <v/>
      </c>
      <c r="W1541" s="34"/>
      <c r="X1541" s="30" t="str">
        <f>'Base de données'!$C1541&amp;" "&amp;'Base de données'!$D1541</f>
        <v>Godard Adrien</v>
      </c>
      <c r="Y1541" s="31">
        <f>COUNTIF('Base de données'!$B:$B,'Base de données'!$B1541)</f>
        <v>12</v>
      </c>
      <c r="AA1541" s="87" cm="1">
        <f t="array" aca="1" ref="AA1541" ca="1">INDIRECT("'Base de données'!A" &amp; ROW(Y1541))</f>
        <v>45809</v>
      </c>
      <c r="AB1541" s="51" t="str" cm="1">
        <f t="array" aca="1" ref="AB1541" ca="1">INDIRECT("'Base de données'!B" &amp; ROW(Z1541))</f>
        <v>DJGZW</v>
      </c>
    </row>
    <row r="1542" spans="1:28" x14ac:dyDescent="0.3">
      <c r="A1542" s="41" t="str">
        <f ca="1">IF(IF(AND($B1542&lt;&gt;"-",$B1542=$E1542),"Entrée et sortie","-")="Entrée et sortie",'Base de données'!$B1542,"-")</f>
        <v>-</v>
      </c>
      <c r="B1542" s="41" t="str">
        <f t="shared" ca="1" si="99"/>
        <v>-</v>
      </c>
      <c r="C1542" s="41" t="str">
        <f t="shared" ca="1" si="100"/>
        <v>-</v>
      </c>
      <c r="D1542" s="41" t="str">
        <f>IF($F1542="sortie en cours d'année",'Base de données'!$B1542,"-")</f>
        <v>-</v>
      </c>
      <c r="E1542" s="41" t="str">
        <f>IF($H1542="entrée en cours d'année",'Base de données'!$B1542,"-")</f>
        <v>-</v>
      </c>
      <c r="F1542" s="37" t="str">
        <f t="shared" si="97"/>
        <v/>
      </c>
      <c r="G1542" s="37" t="str">
        <f>IF($J1542="mouvement",_xlfn.XLOOKUP('Base de données'!$B1542,$V:$V,$V:$V,0),"")</f>
        <v/>
      </c>
      <c r="H1542" s="37" t="str">
        <f t="shared" si="98"/>
        <v/>
      </c>
      <c r="I1542" s="37" t="str">
        <f>IF($J1542="mouvement",_xlfn.XLOOKUP('Base de données'!$B1542,$K:$K,$K:$K,0),"")</f>
        <v/>
      </c>
      <c r="J1542" s="38" t="str">
        <f>IF(AND(Y1542&lt;&gt;MAX(Y:Y),COUNTIF(K1542:V1542,'Base de données'!$B1542)&gt;0),"mouvement","")</f>
        <v/>
      </c>
      <c r="K1542" s="39" t="str">
        <f>IF(K$1&gt;$AE$1,"-",IFERROR(IF(DATEDIF('Base de données'!$A1542,K$1,"d")&lt;&gt;0,"",'Base de données'!$B1542),""))</f>
        <v/>
      </c>
      <c r="L1542" s="39" t="str">
        <f>IF(L$1&gt;$AE$1,"-",IFERROR(IF(DATEDIF('Base de données'!$A1542,L$1,"d")&lt;&gt;0,"",'Base de données'!$B1542),""))</f>
        <v/>
      </c>
      <c r="M1542" s="39" t="str">
        <f>IF(M$1&gt;$AE$1,"-",IFERROR(IF(DATEDIF('Base de données'!$A1542,M$1,"d")&lt;&gt;0,"",'Base de données'!$B1542),""))</f>
        <v/>
      </c>
      <c r="N1542" s="39" t="str">
        <f>IF(N$1&gt;$AE$1,"-",IFERROR(IF(DATEDIF('Base de données'!$A1542,N$1,"d")&lt;&gt;0,"",'Base de données'!$B1542),""))</f>
        <v/>
      </c>
      <c r="O1542" s="39" t="str">
        <f>IF(O$1&gt;$AE$1,"-",IFERROR(IF(DATEDIF('Base de données'!$A1542,O$1,"d")&lt;&gt;0,"",'Base de données'!$B1542),""))</f>
        <v/>
      </c>
      <c r="P1542" s="39" t="str">
        <f>IF(P$1&gt;$AE$1,"-",IFERROR(IF(DATEDIF('Base de données'!$A1542,P$1,"d")&lt;&gt;0,"",'Base de données'!$B1542),""))</f>
        <v>T4LOT</v>
      </c>
      <c r="Q1542" s="39" t="str">
        <f>IF(Q$1&gt;$AE$1,"-",IFERROR(IF(DATEDIF('Base de données'!$A1542,Q$1,"d")&lt;&gt;0,"",'Base de données'!$B1542),""))</f>
        <v/>
      </c>
      <c r="R1542" s="39" t="str">
        <f>IF(R$1&gt;$AE$1,"-",IFERROR(IF(DATEDIF('Base de données'!$A1542,R$1,"d")&lt;&gt;0,"",'Base de données'!$B1542),""))</f>
        <v/>
      </c>
      <c r="S1542" s="39" t="str">
        <f>IF(S$1&gt;$AE$1,"-",IFERROR(IF(DATEDIF('Base de données'!$A1542,S$1,"d")&lt;&gt;0,"",'Base de données'!$B1542),""))</f>
        <v/>
      </c>
      <c r="T1542" s="39" t="str">
        <f>IF(T$1&gt;$AE$1,"-",IFERROR(IF(DATEDIF('Base de données'!$A1542,T$1,"d")&lt;&gt;0,"",'Base de données'!$B1542),""))</f>
        <v/>
      </c>
      <c r="U1542" s="39" t="str">
        <f>IF(U$1&gt;$AE$1,"-",IFERROR(IF(DATEDIF('Base de données'!$A1542,U$1,"d")&lt;&gt;0,"",'Base de données'!$B1542),""))</f>
        <v/>
      </c>
      <c r="V1542" s="39" t="str">
        <f>IF(V$1&gt;$AE$1,"-",IFERROR(IF(DATEDIF('Base de données'!$A1542,V$1,"d")&lt;&gt;0,"",'Base de données'!$B1542),""))</f>
        <v/>
      </c>
      <c r="W1542" s="34"/>
      <c r="X1542" s="30" t="str">
        <f>'Base de données'!$C1542&amp;" "&amp;'Base de données'!$D1542</f>
        <v>Maurice Théodore</v>
      </c>
      <c r="Y1542" s="31">
        <f>COUNTIF('Base de données'!$B:$B,'Base de données'!$B1542)</f>
        <v>12</v>
      </c>
      <c r="AA1542" s="87" cm="1">
        <f t="array" aca="1" ref="AA1542" ca="1">INDIRECT("'Base de données'!A" &amp; ROW(Y1542))</f>
        <v>45809</v>
      </c>
      <c r="AB1542" s="51" t="str" cm="1">
        <f t="array" aca="1" ref="AB1542" ca="1">INDIRECT("'Base de données'!B" &amp; ROW(Z1542))</f>
        <v>T4LOT</v>
      </c>
    </row>
    <row r="1543" spans="1:28" x14ac:dyDescent="0.3">
      <c r="A1543" s="41" t="str">
        <f ca="1">IF(IF(AND($B1543&lt;&gt;"-",$B1543=$E1543),"Entrée et sortie","-")="Entrée et sortie",'Base de données'!$B1543,"-")</f>
        <v>-</v>
      </c>
      <c r="B1543" s="41" t="str">
        <f t="shared" ca="1" si="99"/>
        <v>-</v>
      </c>
      <c r="C1543" s="41" t="str">
        <f t="shared" ca="1" si="100"/>
        <v>-</v>
      </c>
      <c r="D1543" s="41" t="str">
        <f>IF($F1543="sortie en cours d'année",'Base de données'!$B1543,"-")</f>
        <v>-</v>
      </c>
      <c r="E1543" s="41" t="str">
        <f>IF($H1543="entrée en cours d'année",'Base de données'!$B1543,"-")</f>
        <v>-</v>
      </c>
      <c r="F1543" s="37" t="str">
        <f t="shared" si="97"/>
        <v/>
      </c>
      <c r="G1543" s="37" t="str">
        <f>IF($J1543="mouvement",_xlfn.XLOOKUP('Base de données'!$B1543,$V:$V,$V:$V,0),"")</f>
        <v/>
      </c>
      <c r="H1543" s="37" t="str">
        <f t="shared" si="98"/>
        <v/>
      </c>
      <c r="I1543" s="37" t="str">
        <f>IF($J1543="mouvement",_xlfn.XLOOKUP('Base de données'!$B1543,$K:$K,$K:$K,0),"")</f>
        <v/>
      </c>
      <c r="J1543" s="38" t="str">
        <f>IF(AND(Y1543&lt;&gt;MAX(Y:Y),COUNTIF(K1543:V1543,'Base de données'!$B1543)&gt;0),"mouvement","")</f>
        <v/>
      </c>
      <c r="K1543" s="39" t="str">
        <f>IF(K$1&gt;$AE$1,"-",IFERROR(IF(DATEDIF('Base de données'!$A1543,K$1,"d")&lt;&gt;0,"",'Base de données'!$B1543),""))</f>
        <v/>
      </c>
      <c r="L1543" s="39" t="str">
        <f>IF(L$1&gt;$AE$1,"-",IFERROR(IF(DATEDIF('Base de données'!$A1543,L$1,"d")&lt;&gt;0,"",'Base de données'!$B1543),""))</f>
        <v/>
      </c>
      <c r="M1543" s="39" t="str">
        <f>IF(M$1&gt;$AE$1,"-",IFERROR(IF(DATEDIF('Base de données'!$A1543,M$1,"d")&lt;&gt;0,"",'Base de données'!$B1543),""))</f>
        <v/>
      </c>
      <c r="N1543" s="39" t="str">
        <f>IF(N$1&gt;$AE$1,"-",IFERROR(IF(DATEDIF('Base de données'!$A1543,N$1,"d")&lt;&gt;0,"",'Base de données'!$B1543),""))</f>
        <v/>
      </c>
      <c r="O1543" s="39" t="str">
        <f>IF(O$1&gt;$AE$1,"-",IFERROR(IF(DATEDIF('Base de données'!$A1543,O$1,"d")&lt;&gt;0,"",'Base de données'!$B1543),""))</f>
        <v/>
      </c>
      <c r="P1543" s="39" t="str">
        <f>IF(P$1&gt;$AE$1,"-",IFERROR(IF(DATEDIF('Base de données'!$A1543,P$1,"d")&lt;&gt;0,"",'Base de données'!$B1543),""))</f>
        <v>5NC4K</v>
      </c>
      <c r="Q1543" s="39" t="str">
        <f>IF(Q$1&gt;$AE$1,"-",IFERROR(IF(DATEDIF('Base de données'!$A1543,Q$1,"d")&lt;&gt;0,"",'Base de données'!$B1543),""))</f>
        <v/>
      </c>
      <c r="R1543" s="39" t="str">
        <f>IF(R$1&gt;$AE$1,"-",IFERROR(IF(DATEDIF('Base de données'!$A1543,R$1,"d")&lt;&gt;0,"",'Base de données'!$B1543),""))</f>
        <v/>
      </c>
      <c r="S1543" s="39" t="str">
        <f>IF(S$1&gt;$AE$1,"-",IFERROR(IF(DATEDIF('Base de données'!$A1543,S$1,"d")&lt;&gt;0,"",'Base de données'!$B1543),""))</f>
        <v/>
      </c>
      <c r="T1543" s="39" t="str">
        <f>IF(T$1&gt;$AE$1,"-",IFERROR(IF(DATEDIF('Base de données'!$A1543,T$1,"d")&lt;&gt;0,"",'Base de données'!$B1543),""))</f>
        <v/>
      </c>
      <c r="U1543" s="39" t="str">
        <f>IF(U$1&gt;$AE$1,"-",IFERROR(IF(DATEDIF('Base de données'!$A1543,U$1,"d")&lt;&gt;0,"",'Base de données'!$B1543),""))</f>
        <v/>
      </c>
      <c r="V1543" s="39" t="str">
        <f>IF(V$1&gt;$AE$1,"-",IFERROR(IF(DATEDIF('Base de données'!$A1543,V$1,"d")&lt;&gt;0,"",'Base de données'!$B1543),""))</f>
        <v/>
      </c>
      <c r="W1543" s="34"/>
      <c r="X1543" s="30" t="str">
        <f>'Base de données'!$C1543&amp;" "&amp;'Base de données'!$D1543</f>
        <v>Guillot Christine</v>
      </c>
      <c r="Y1543" s="31">
        <f>COUNTIF('Base de données'!$B:$B,'Base de données'!$B1543)</f>
        <v>12</v>
      </c>
      <c r="AA1543" s="87" cm="1">
        <f t="array" aca="1" ref="AA1543" ca="1">INDIRECT("'Base de données'!A" &amp; ROW(Y1543))</f>
        <v>45809</v>
      </c>
      <c r="AB1543" s="51" t="str" cm="1">
        <f t="array" aca="1" ref="AB1543" ca="1">INDIRECT("'Base de données'!B" &amp; ROW(Z1543))</f>
        <v>5NC4K</v>
      </c>
    </row>
    <row r="1544" spans="1:28" x14ac:dyDescent="0.3">
      <c r="A1544" s="41" t="str">
        <f ca="1">IF(IF(AND($B1544&lt;&gt;"-",$B1544=$E1544),"Entrée et sortie","-")="Entrée et sortie",'Base de données'!$B1544,"-")</f>
        <v>-</v>
      </c>
      <c r="B1544" s="41" t="str">
        <f t="shared" ca="1" si="99"/>
        <v>-</v>
      </c>
      <c r="C1544" s="41" t="str">
        <f t="shared" ca="1" si="100"/>
        <v>-</v>
      </c>
      <c r="D1544" s="41" t="str">
        <f>IF($F1544="sortie en cours d'année",'Base de données'!$B1544,"-")</f>
        <v>-</v>
      </c>
      <c r="E1544" s="41" t="str">
        <f>IF($H1544="entrée en cours d'année",'Base de données'!$B1544,"-")</f>
        <v>-</v>
      </c>
      <c r="F1544" s="37" t="str">
        <f t="shared" si="97"/>
        <v/>
      </c>
      <c r="G1544" s="37" t="str">
        <f>IF($J1544="mouvement",_xlfn.XLOOKUP('Base de données'!$B1544,$V:$V,$V:$V,0),"")</f>
        <v/>
      </c>
      <c r="H1544" s="37" t="str">
        <f t="shared" si="98"/>
        <v/>
      </c>
      <c r="I1544" s="37" t="str">
        <f>IF($J1544="mouvement",_xlfn.XLOOKUP('Base de données'!$B1544,$K:$K,$K:$K,0),"")</f>
        <v/>
      </c>
      <c r="J1544" s="38" t="str">
        <f>IF(AND(Y1544&lt;&gt;MAX(Y:Y),COUNTIF(K1544:V1544,'Base de données'!$B1544)&gt;0),"mouvement","")</f>
        <v/>
      </c>
      <c r="K1544" s="39" t="str">
        <f>IF(K$1&gt;$AE$1,"-",IFERROR(IF(DATEDIF('Base de données'!$A1544,K$1,"d")&lt;&gt;0,"",'Base de données'!$B1544),""))</f>
        <v/>
      </c>
      <c r="L1544" s="39" t="str">
        <f>IF(L$1&gt;$AE$1,"-",IFERROR(IF(DATEDIF('Base de données'!$A1544,L$1,"d")&lt;&gt;0,"",'Base de données'!$B1544),""))</f>
        <v/>
      </c>
      <c r="M1544" s="39" t="str">
        <f>IF(M$1&gt;$AE$1,"-",IFERROR(IF(DATEDIF('Base de données'!$A1544,M$1,"d")&lt;&gt;0,"",'Base de données'!$B1544),""))</f>
        <v/>
      </c>
      <c r="N1544" s="39" t="str">
        <f>IF(N$1&gt;$AE$1,"-",IFERROR(IF(DATEDIF('Base de données'!$A1544,N$1,"d")&lt;&gt;0,"",'Base de données'!$B1544),""))</f>
        <v/>
      </c>
      <c r="O1544" s="39" t="str">
        <f>IF(O$1&gt;$AE$1,"-",IFERROR(IF(DATEDIF('Base de données'!$A1544,O$1,"d")&lt;&gt;0,"",'Base de données'!$B1544),""))</f>
        <v/>
      </c>
      <c r="P1544" s="39" t="str">
        <f>IF(P$1&gt;$AE$1,"-",IFERROR(IF(DATEDIF('Base de données'!$A1544,P$1,"d")&lt;&gt;0,"",'Base de données'!$B1544),""))</f>
        <v>BN77K</v>
      </c>
      <c r="Q1544" s="39" t="str">
        <f>IF(Q$1&gt;$AE$1,"-",IFERROR(IF(DATEDIF('Base de données'!$A1544,Q$1,"d")&lt;&gt;0,"",'Base de données'!$B1544),""))</f>
        <v/>
      </c>
      <c r="R1544" s="39" t="str">
        <f>IF(R$1&gt;$AE$1,"-",IFERROR(IF(DATEDIF('Base de données'!$A1544,R$1,"d")&lt;&gt;0,"",'Base de données'!$B1544),""))</f>
        <v/>
      </c>
      <c r="S1544" s="39" t="str">
        <f>IF(S$1&gt;$AE$1,"-",IFERROR(IF(DATEDIF('Base de données'!$A1544,S$1,"d")&lt;&gt;0,"",'Base de données'!$B1544),""))</f>
        <v/>
      </c>
      <c r="T1544" s="39" t="str">
        <f>IF(T$1&gt;$AE$1,"-",IFERROR(IF(DATEDIF('Base de données'!$A1544,T$1,"d")&lt;&gt;0,"",'Base de données'!$B1544),""))</f>
        <v/>
      </c>
      <c r="U1544" s="39" t="str">
        <f>IF(U$1&gt;$AE$1,"-",IFERROR(IF(DATEDIF('Base de données'!$A1544,U$1,"d")&lt;&gt;0,"",'Base de données'!$B1544),""))</f>
        <v/>
      </c>
      <c r="V1544" s="39" t="str">
        <f>IF(V$1&gt;$AE$1,"-",IFERROR(IF(DATEDIF('Base de données'!$A1544,V$1,"d")&lt;&gt;0,"",'Base de données'!$B1544),""))</f>
        <v/>
      </c>
      <c r="W1544" s="34"/>
      <c r="X1544" s="30" t="str">
        <f>'Base de données'!$C1544&amp;" "&amp;'Base de données'!$D1544</f>
        <v>Berger Alexandre</v>
      </c>
      <c r="Y1544" s="31">
        <f>COUNTIF('Base de données'!$B:$B,'Base de données'!$B1544)</f>
        <v>12</v>
      </c>
      <c r="AA1544" s="87" cm="1">
        <f t="array" aca="1" ref="AA1544" ca="1">INDIRECT("'Base de données'!A" &amp; ROW(Y1544))</f>
        <v>45809</v>
      </c>
      <c r="AB1544" s="51" t="str" cm="1">
        <f t="array" aca="1" ref="AB1544" ca="1">INDIRECT("'Base de données'!B" &amp; ROW(Z1544))</f>
        <v>BN77K</v>
      </c>
    </row>
    <row r="1545" spans="1:28" x14ac:dyDescent="0.3">
      <c r="A1545" s="41" t="str">
        <f ca="1">IF(IF(AND($B1545&lt;&gt;"-",$B1545=$E1545),"Entrée et sortie","-")="Entrée et sortie",'Base de données'!$B1545,"-")</f>
        <v>-</v>
      </c>
      <c r="B1545" s="41" t="str">
        <f t="shared" ca="1" si="99"/>
        <v>-</v>
      </c>
      <c r="C1545" s="41" t="str">
        <f t="shared" ca="1" si="100"/>
        <v>-</v>
      </c>
      <c r="D1545" s="41" t="str">
        <f>IF($F1545="sortie en cours d'année",'Base de données'!$B1545,"-")</f>
        <v>-</v>
      </c>
      <c r="E1545" s="41" t="str">
        <f>IF($H1545="entrée en cours d'année",'Base de données'!$B1545,"-")</f>
        <v>-</v>
      </c>
      <c r="F1545" s="37" t="str">
        <f t="shared" si="97"/>
        <v/>
      </c>
      <c r="G1545" s="37" t="str">
        <f>IF($J1545="mouvement",_xlfn.XLOOKUP('Base de données'!$B1545,$V:$V,$V:$V,0),"")</f>
        <v/>
      </c>
      <c r="H1545" s="37" t="str">
        <f t="shared" si="98"/>
        <v/>
      </c>
      <c r="I1545" s="37" t="str">
        <f>IF($J1545="mouvement",_xlfn.XLOOKUP('Base de données'!$B1545,$K:$K,$K:$K,0),"")</f>
        <v/>
      </c>
      <c r="J1545" s="38" t="str">
        <f>IF(AND(Y1545&lt;&gt;MAX(Y:Y),COUNTIF(K1545:V1545,'Base de données'!$B1545)&gt;0),"mouvement","")</f>
        <v/>
      </c>
      <c r="K1545" s="39" t="str">
        <f>IF(K$1&gt;$AE$1,"-",IFERROR(IF(DATEDIF('Base de données'!$A1545,K$1,"d")&lt;&gt;0,"",'Base de données'!$B1545),""))</f>
        <v/>
      </c>
      <c r="L1545" s="39" t="str">
        <f>IF(L$1&gt;$AE$1,"-",IFERROR(IF(DATEDIF('Base de données'!$A1545,L$1,"d")&lt;&gt;0,"",'Base de données'!$B1545),""))</f>
        <v/>
      </c>
      <c r="M1545" s="39" t="str">
        <f>IF(M$1&gt;$AE$1,"-",IFERROR(IF(DATEDIF('Base de données'!$A1545,M$1,"d")&lt;&gt;0,"",'Base de données'!$B1545),""))</f>
        <v/>
      </c>
      <c r="N1545" s="39" t="str">
        <f>IF(N$1&gt;$AE$1,"-",IFERROR(IF(DATEDIF('Base de données'!$A1545,N$1,"d")&lt;&gt;0,"",'Base de données'!$B1545),""))</f>
        <v/>
      </c>
      <c r="O1545" s="39" t="str">
        <f>IF(O$1&gt;$AE$1,"-",IFERROR(IF(DATEDIF('Base de données'!$A1545,O$1,"d")&lt;&gt;0,"",'Base de données'!$B1545),""))</f>
        <v/>
      </c>
      <c r="P1545" s="39" t="str">
        <f>IF(P$1&gt;$AE$1,"-",IFERROR(IF(DATEDIF('Base de données'!$A1545,P$1,"d")&lt;&gt;0,"",'Base de données'!$B1545),""))</f>
        <v>KZ6XU</v>
      </c>
      <c r="Q1545" s="39" t="str">
        <f>IF(Q$1&gt;$AE$1,"-",IFERROR(IF(DATEDIF('Base de données'!$A1545,Q$1,"d")&lt;&gt;0,"",'Base de données'!$B1545),""))</f>
        <v/>
      </c>
      <c r="R1545" s="39" t="str">
        <f>IF(R$1&gt;$AE$1,"-",IFERROR(IF(DATEDIF('Base de données'!$A1545,R$1,"d")&lt;&gt;0,"",'Base de données'!$B1545),""))</f>
        <v/>
      </c>
      <c r="S1545" s="39" t="str">
        <f>IF(S$1&gt;$AE$1,"-",IFERROR(IF(DATEDIF('Base de données'!$A1545,S$1,"d")&lt;&gt;0,"",'Base de données'!$B1545),""))</f>
        <v/>
      </c>
      <c r="T1545" s="39" t="str">
        <f>IF(T$1&gt;$AE$1,"-",IFERROR(IF(DATEDIF('Base de données'!$A1545,T$1,"d")&lt;&gt;0,"",'Base de données'!$B1545),""))</f>
        <v/>
      </c>
      <c r="U1545" s="39" t="str">
        <f>IF(U$1&gt;$AE$1,"-",IFERROR(IF(DATEDIF('Base de données'!$A1545,U$1,"d")&lt;&gt;0,"",'Base de données'!$B1545),""))</f>
        <v/>
      </c>
      <c r="V1545" s="39" t="str">
        <f>IF(V$1&gt;$AE$1,"-",IFERROR(IF(DATEDIF('Base de données'!$A1545,V$1,"d")&lt;&gt;0,"",'Base de données'!$B1545),""))</f>
        <v/>
      </c>
      <c r="W1545" s="34"/>
      <c r="X1545" s="30" t="str">
        <f>'Base de données'!$C1545&amp;" "&amp;'Base de données'!$D1545</f>
        <v>Pinto Alex</v>
      </c>
      <c r="Y1545" s="31">
        <f>COUNTIF('Base de données'!$B:$B,'Base de données'!$B1545)</f>
        <v>12</v>
      </c>
      <c r="AA1545" s="87" cm="1">
        <f t="array" aca="1" ref="AA1545" ca="1">INDIRECT("'Base de données'!A" &amp; ROW(Y1545))</f>
        <v>45809</v>
      </c>
      <c r="AB1545" s="51" t="str" cm="1">
        <f t="array" aca="1" ref="AB1545" ca="1">INDIRECT("'Base de données'!B" &amp; ROW(Z1545))</f>
        <v>KZ6XU</v>
      </c>
    </row>
    <row r="1546" spans="1:28" x14ac:dyDescent="0.3">
      <c r="A1546" s="41" t="str">
        <f ca="1">IF(IF(AND($B1546&lt;&gt;"-",$B1546=$E1546),"Entrée et sortie","-")="Entrée et sortie",'Base de données'!$B1546,"-")</f>
        <v>-</v>
      </c>
      <c r="B1546" s="41" t="str">
        <f t="shared" ca="1" si="99"/>
        <v>-</v>
      </c>
      <c r="C1546" s="41" t="str">
        <f t="shared" ca="1" si="100"/>
        <v>-</v>
      </c>
      <c r="D1546" s="41" t="str">
        <f>IF($F1546="sortie en cours d'année",'Base de données'!$B1546,"-")</f>
        <v>-</v>
      </c>
      <c r="E1546" s="41" t="str">
        <f>IF($H1546="entrée en cours d'année",'Base de données'!$B1546,"-")</f>
        <v>-</v>
      </c>
      <c r="F1546" s="37" t="str">
        <f t="shared" si="97"/>
        <v/>
      </c>
      <c r="G1546" s="37" t="str">
        <f>IF($J1546="mouvement",_xlfn.XLOOKUP('Base de données'!$B1546,$V:$V,$V:$V,0),"")</f>
        <v/>
      </c>
      <c r="H1546" s="37" t="str">
        <f t="shared" si="98"/>
        <v/>
      </c>
      <c r="I1546" s="37" t="str">
        <f>IF($J1546="mouvement",_xlfn.XLOOKUP('Base de données'!$B1546,$K:$K,$K:$K,0),"")</f>
        <v/>
      </c>
      <c r="J1546" s="38" t="str">
        <f>IF(AND(Y1546&lt;&gt;MAX(Y:Y),COUNTIF(K1546:V1546,'Base de données'!$B1546)&gt;0),"mouvement","")</f>
        <v/>
      </c>
      <c r="K1546" s="39" t="str">
        <f>IF(K$1&gt;$AE$1,"-",IFERROR(IF(DATEDIF('Base de données'!$A1546,K$1,"d")&lt;&gt;0,"",'Base de données'!$B1546),""))</f>
        <v/>
      </c>
      <c r="L1546" s="39" t="str">
        <f>IF(L$1&gt;$AE$1,"-",IFERROR(IF(DATEDIF('Base de données'!$A1546,L$1,"d")&lt;&gt;0,"",'Base de données'!$B1546),""))</f>
        <v/>
      </c>
      <c r="M1546" s="39" t="str">
        <f>IF(M$1&gt;$AE$1,"-",IFERROR(IF(DATEDIF('Base de données'!$A1546,M$1,"d")&lt;&gt;0,"",'Base de données'!$B1546),""))</f>
        <v/>
      </c>
      <c r="N1546" s="39" t="str">
        <f>IF(N$1&gt;$AE$1,"-",IFERROR(IF(DATEDIF('Base de données'!$A1546,N$1,"d")&lt;&gt;0,"",'Base de données'!$B1546),""))</f>
        <v/>
      </c>
      <c r="O1546" s="39" t="str">
        <f>IF(O$1&gt;$AE$1,"-",IFERROR(IF(DATEDIF('Base de données'!$A1546,O$1,"d")&lt;&gt;0,"",'Base de données'!$B1546),""))</f>
        <v/>
      </c>
      <c r="P1546" s="39" t="str">
        <f>IF(P$1&gt;$AE$1,"-",IFERROR(IF(DATEDIF('Base de données'!$A1546,P$1,"d")&lt;&gt;0,"",'Base de données'!$B1546),""))</f>
        <v>6CRF7</v>
      </c>
      <c r="Q1546" s="39" t="str">
        <f>IF(Q$1&gt;$AE$1,"-",IFERROR(IF(DATEDIF('Base de données'!$A1546,Q$1,"d")&lt;&gt;0,"",'Base de données'!$B1546),""))</f>
        <v/>
      </c>
      <c r="R1546" s="39" t="str">
        <f>IF(R$1&gt;$AE$1,"-",IFERROR(IF(DATEDIF('Base de données'!$A1546,R$1,"d")&lt;&gt;0,"",'Base de données'!$B1546),""))</f>
        <v/>
      </c>
      <c r="S1546" s="39" t="str">
        <f>IF(S$1&gt;$AE$1,"-",IFERROR(IF(DATEDIF('Base de données'!$A1546,S$1,"d")&lt;&gt;0,"",'Base de données'!$B1546),""))</f>
        <v/>
      </c>
      <c r="T1546" s="39" t="str">
        <f>IF(T$1&gt;$AE$1,"-",IFERROR(IF(DATEDIF('Base de données'!$A1546,T$1,"d")&lt;&gt;0,"",'Base de données'!$B1546),""))</f>
        <v/>
      </c>
      <c r="U1546" s="39" t="str">
        <f>IF(U$1&gt;$AE$1,"-",IFERROR(IF(DATEDIF('Base de données'!$A1546,U$1,"d")&lt;&gt;0,"",'Base de données'!$B1546),""))</f>
        <v/>
      </c>
      <c r="V1546" s="39" t="str">
        <f>IF(V$1&gt;$AE$1,"-",IFERROR(IF(DATEDIF('Base de données'!$A1546,V$1,"d")&lt;&gt;0,"",'Base de données'!$B1546),""))</f>
        <v/>
      </c>
      <c r="W1546" s="34"/>
      <c r="X1546" s="30" t="str">
        <f>'Base de données'!$C1546&amp;" "&amp;'Base de données'!$D1546</f>
        <v>Thibault Roland</v>
      </c>
      <c r="Y1546" s="31">
        <f>COUNTIF('Base de données'!$B:$B,'Base de données'!$B1546)</f>
        <v>12</v>
      </c>
      <c r="AA1546" s="87" cm="1">
        <f t="array" aca="1" ref="AA1546" ca="1">INDIRECT("'Base de données'!A" &amp; ROW(Y1546))</f>
        <v>45809</v>
      </c>
      <c r="AB1546" s="51" t="str" cm="1">
        <f t="array" aca="1" ref="AB1546" ca="1">INDIRECT("'Base de données'!B" &amp; ROW(Z1546))</f>
        <v>6CRF7</v>
      </c>
    </row>
    <row r="1547" spans="1:28" x14ac:dyDescent="0.3">
      <c r="A1547" s="41" t="str">
        <f ca="1">IF(IF(AND($B1547&lt;&gt;"-",$B1547=$E1547),"Entrée et sortie","-")="Entrée et sortie",'Base de données'!$B1547,"-")</f>
        <v>-</v>
      </c>
      <c r="B1547" s="41" t="str">
        <f t="shared" ca="1" si="99"/>
        <v>-</v>
      </c>
      <c r="C1547" s="41" t="str">
        <f t="shared" ca="1" si="100"/>
        <v>-</v>
      </c>
      <c r="D1547" s="41" t="str">
        <f>IF($F1547="sortie en cours d'année",'Base de données'!$B1547,"-")</f>
        <v>-</v>
      </c>
      <c r="E1547" s="41" t="str">
        <f>IF($H1547="entrée en cours d'année",'Base de données'!$B1547,"-")</f>
        <v>-</v>
      </c>
      <c r="F1547" s="37" t="str">
        <f t="shared" si="97"/>
        <v/>
      </c>
      <c r="G1547" s="37" t="str">
        <f>IF($J1547="mouvement",_xlfn.XLOOKUP('Base de données'!$B1547,$V:$V,$V:$V,0),"")</f>
        <v/>
      </c>
      <c r="H1547" s="37" t="str">
        <f t="shared" si="98"/>
        <v/>
      </c>
      <c r="I1547" s="37" t="str">
        <f>IF($J1547="mouvement",_xlfn.XLOOKUP('Base de données'!$B1547,$K:$K,$K:$K,0),"")</f>
        <v/>
      </c>
      <c r="J1547" s="38" t="str">
        <f>IF(AND(Y1547&lt;&gt;MAX(Y:Y),COUNTIF(K1547:V1547,'Base de données'!$B1547)&gt;0),"mouvement","")</f>
        <v/>
      </c>
      <c r="K1547" s="39" t="str">
        <f>IF(K$1&gt;$AE$1,"-",IFERROR(IF(DATEDIF('Base de données'!$A1547,K$1,"d")&lt;&gt;0,"",'Base de données'!$B1547),""))</f>
        <v/>
      </c>
      <c r="L1547" s="39" t="str">
        <f>IF(L$1&gt;$AE$1,"-",IFERROR(IF(DATEDIF('Base de données'!$A1547,L$1,"d")&lt;&gt;0,"",'Base de données'!$B1547),""))</f>
        <v/>
      </c>
      <c r="M1547" s="39" t="str">
        <f>IF(M$1&gt;$AE$1,"-",IFERROR(IF(DATEDIF('Base de données'!$A1547,M$1,"d")&lt;&gt;0,"",'Base de données'!$B1547),""))</f>
        <v/>
      </c>
      <c r="N1547" s="39" t="str">
        <f>IF(N$1&gt;$AE$1,"-",IFERROR(IF(DATEDIF('Base de données'!$A1547,N$1,"d")&lt;&gt;0,"",'Base de données'!$B1547),""))</f>
        <v/>
      </c>
      <c r="O1547" s="39" t="str">
        <f>IF(O$1&gt;$AE$1,"-",IFERROR(IF(DATEDIF('Base de données'!$A1547,O$1,"d")&lt;&gt;0,"",'Base de données'!$B1547),""))</f>
        <v/>
      </c>
      <c r="P1547" s="39" t="str">
        <f>IF(P$1&gt;$AE$1,"-",IFERROR(IF(DATEDIF('Base de données'!$A1547,P$1,"d")&lt;&gt;0,"",'Base de données'!$B1547),""))</f>
        <v>NS0BV</v>
      </c>
      <c r="Q1547" s="39" t="str">
        <f>IF(Q$1&gt;$AE$1,"-",IFERROR(IF(DATEDIF('Base de données'!$A1547,Q$1,"d")&lt;&gt;0,"",'Base de données'!$B1547),""))</f>
        <v/>
      </c>
      <c r="R1547" s="39" t="str">
        <f>IF(R$1&gt;$AE$1,"-",IFERROR(IF(DATEDIF('Base de données'!$A1547,R$1,"d")&lt;&gt;0,"",'Base de données'!$B1547),""))</f>
        <v/>
      </c>
      <c r="S1547" s="39" t="str">
        <f>IF(S$1&gt;$AE$1,"-",IFERROR(IF(DATEDIF('Base de données'!$A1547,S$1,"d")&lt;&gt;0,"",'Base de données'!$B1547),""))</f>
        <v/>
      </c>
      <c r="T1547" s="39" t="str">
        <f>IF(T$1&gt;$AE$1,"-",IFERROR(IF(DATEDIF('Base de données'!$A1547,T$1,"d")&lt;&gt;0,"",'Base de données'!$B1547),""))</f>
        <v/>
      </c>
      <c r="U1547" s="39" t="str">
        <f>IF(U$1&gt;$AE$1,"-",IFERROR(IF(DATEDIF('Base de données'!$A1547,U$1,"d")&lt;&gt;0,"",'Base de données'!$B1547),""))</f>
        <v/>
      </c>
      <c r="V1547" s="39" t="str">
        <f>IF(V$1&gt;$AE$1,"-",IFERROR(IF(DATEDIF('Base de données'!$A1547,V$1,"d")&lt;&gt;0,"",'Base de données'!$B1547),""))</f>
        <v/>
      </c>
      <c r="W1547" s="34"/>
      <c r="X1547" s="30" t="str">
        <f>'Base de données'!$C1547&amp;" "&amp;'Base de données'!$D1547</f>
        <v>Lemonnier Laetitia</v>
      </c>
      <c r="Y1547" s="31">
        <f>COUNTIF('Base de données'!$B:$B,'Base de données'!$B1547)</f>
        <v>12</v>
      </c>
      <c r="AA1547" s="87" cm="1">
        <f t="array" aca="1" ref="AA1547" ca="1">INDIRECT("'Base de données'!A" &amp; ROW(Y1547))</f>
        <v>45809</v>
      </c>
      <c r="AB1547" s="51" t="str" cm="1">
        <f t="array" aca="1" ref="AB1547" ca="1">INDIRECT("'Base de données'!B" &amp; ROW(Z1547))</f>
        <v>NS0BV</v>
      </c>
    </row>
    <row r="1548" spans="1:28" x14ac:dyDescent="0.3">
      <c r="A1548" s="41" t="str">
        <f ca="1">IF(IF(AND($B1548&lt;&gt;"-",$B1548=$E1548),"Entrée et sortie","-")="Entrée et sortie",'Base de données'!$B1548,"-")</f>
        <v>-</v>
      </c>
      <c r="B1548" s="41" t="str">
        <f t="shared" ca="1" si="99"/>
        <v>-</v>
      </c>
      <c r="C1548" s="41" t="str">
        <f t="shared" ca="1" si="100"/>
        <v>-</v>
      </c>
      <c r="D1548" s="41" t="str">
        <f>IF($F1548="sortie en cours d'année",'Base de données'!$B1548,"-")</f>
        <v>-</v>
      </c>
      <c r="E1548" s="41" t="str">
        <f>IF($H1548="entrée en cours d'année",'Base de données'!$B1548,"-")</f>
        <v>-</v>
      </c>
      <c r="F1548" s="37" t="str">
        <f t="shared" si="97"/>
        <v/>
      </c>
      <c r="G1548" s="37" t="str">
        <f>IF($J1548="mouvement",_xlfn.XLOOKUP('Base de données'!$B1548,$V:$V,$V:$V,0),"")</f>
        <v/>
      </c>
      <c r="H1548" s="37" t="str">
        <f t="shared" si="98"/>
        <v/>
      </c>
      <c r="I1548" s="37" t="str">
        <f>IF($J1548="mouvement",_xlfn.XLOOKUP('Base de données'!$B1548,$K:$K,$K:$K,0),"")</f>
        <v/>
      </c>
      <c r="J1548" s="38" t="str">
        <f>IF(AND(Y1548&lt;&gt;MAX(Y:Y),COUNTIF(K1548:V1548,'Base de données'!$B1548)&gt;0),"mouvement","")</f>
        <v/>
      </c>
      <c r="K1548" s="39" t="str">
        <f>IF(K$1&gt;$AE$1,"-",IFERROR(IF(DATEDIF('Base de données'!$A1548,K$1,"d")&lt;&gt;0,"",'Base de données'!$B1548),""))</f>
        <v/>
      </c>
      <c r="L1548" s="39" t="str">
        <f>IF(L$1&gt;$AE$1,"-",IFERROR(IF(DATEDIF('Base de données'!$A1548,L$1,"d")&lt;&gt;0,"",'Base de données'!$B1548),""))</f>
        <v/>
      </c>
      <c r="M1548" s="39" t="str">
        <f>IF(M$1&gt;$AE$1,"-",IFERROR(IF(DATEDIF('Base de données'!$A1548,M$1,"d")&lt;&gt;0,"",'Base de données'!$B1548),""))</f>
        <v/>
      </c>
      <c r="N1548" s="39" t="str">
        <f>IF(N$1&gt;$AE$1,"-",IFERROR(IF(DATEDIF('Base de données'!$A1548,N$1,"d")&lt;&gt;0,"",'Base de données'!$B1548),""))</f>
        <v/>
      </c>
      <c r="O1548" s="39" t="str">
        <f>IF(O$1&gt;$AE$1,"-",IFERROR(IF(DATEDIF('Base de données'!$A1548,O$1,"d")&lt;&gt;0,"",'Base de données'!$B1548),""))</f>
        <v/>
      </c>
      <c r="P1548" s="39" t="str">
        <f>IF(P$1&gt;$AE$1,"-",IFERROR(IF(DATEDIF('Base de données'!$A1548,P$1,"d")&lt;&gt;0,"",'Base de données'!$B1548),""))</f>
        <v>TIEOC</v>
      </c>
      <c r="Q1548" s="39" t="str">
        <f>IF(Q$1&gt;$AE$1,"-",IFERROR(IF(DATEDIF('Base de données'!$A1548,Q$1,"d")&lt;&gt;0,"",'Base de données'!$B1548),""))</f>
        <v/>
      </c>
      <c r="R1548" s="39" t="str">
        <f>IF(R$1&gt;$AE$1,"-",IFERROR(IF(DATEDIF('Base de données'!$A1548,R$1,"d")&lt;&gt;0,"",'Base de données'!$B1548),""))</f>
        <v/>
      </c>
      <c r="S1548" s="39" t="str">
        <f>IF(S$1&gt;$AE$1,"-",IFERROR(IF(DATEDIF('Base de données'!$A1548,S$1,"d")&lt;&gt;0,"",'Base de données'!$B1548),""))</f>
        <v/>
      </c>
      <c r="T1548" s="39" t="str">
        <f>IF(T$1&gt;$AE$1,"-",IFERROR(IF(DATEDIF('Base de données'!$A1548,T$1,"d")&lt;&gt;0,"",'Base de données'!$B1548),""))</f>
        <v/>
      </c>
      <c r="U1548" s="39" t="str">
        <f>IF(U$1&gt;$AE$1,"-",IFERROR(IF(DATEDIF('Base de données'!$A1548,U$1,"d")&lt;&gt;0,"",'Base de données'!$B1548),""))</f>
        <v/>
      </c>
      <c r="V1548" s="39" t="str">
        <f>IF(V$1&gt;$AE$1,"-",IFERROR(IF(DATEDIF('Base de données'!$A1548,V$1,"d")&lt;&gt;0,"",'Base de données'!$B1548),""))</f>
        <v/>
      </c>
      <c r="W1548" s="34"/>
      <c r="X1548" s="30" t="str">
        <f>'Base de données'!$C1548&amp;" "&amp;'Base de données'!$D1548</f>
        <v>Bouvet Maggie</v>
      </c>
      <c r="Y1548" s="31">
        <f>COUNTIF('Base de données'!$B:$B,'Base de données'!$B1548)</f>
        <v>12</v>
      </c>
      <c r="AA1548" s="87" cm="1">
        <f t="array" aca="1" ref="AA1548" ca="1">INDIRECT("'Base de données'!A" &amp; ROW(Y1548))</f>
        <v>45809</v>
      </c>
      <c r="AB1548" s="51" t="str" cm="1">
        <f t="array" aca="1" ref="AB1548" ca="1">INDIRECT("'Base de données'!B" &amp; ROW(Z1548))</f>
        <v>TIEOC</v>
      </c>
    </row>
    <row r="1549" spans="1:28" x14ac:dyDescent="0.3">
      <c r="A1549" s="41" t="str">
        <f ca="1">IF(IF(AND($B1549&lt;&gt;"-",$B1549=$E1549),"Entrée et sortie","-")="Entrée et sortie",'Base de données'!$B1549,"-")</f>
        <v>-</v>
      </c>
      <c r="B1549" s="41" t="str">
        <f t="shared" ca="1" si="99"/>
        <v>-</v>
      </c>
      <c r="C1549" s="41" t="str">
        <f t="shared" ca="1" si="100"/>
        <v>-</v>
      </c>
      <c r="D1549" s="41" t="str">
        <f>IF($F1549="sortie en cours d'année",'Base de données'!$B1549,"-")</f>
        <v>-</v>
      </c>
      <c r="E1549" s="41" t="str">
        <f>IF($H1549="entrée en cours d'année",'Base de données'!$B1549,"-")</f>
        <v>-</v>
      </c>
      <c r="F1549" s="37" t="str">
        <f t="shared" si="97"/>
        <v/>
      </c>
      <c r="G1549" s="37" t="str">
        <f>IF($J1549="mouvement",_xlfn.XLOOKUP('Base de données'!$B1549,$V:$V,$V:$V,0),"")</f>
        <v/>
      </c>
      <c r="H1549" s="37" t="str">
        <f t="shared" si="98"/>
        <v/>
      </c>
      <c r="I1549" s="37" t="str">
        <f>IF($J1549="mouvement",_xlfn.XLOOKUP('Base de données'!$B1549,$K:$K,$K:$K,0),"")</f>
        <v/>
      </c>
      <c r="J1549" s="38" t="str">
        <f>IF(AND(Y1549&lt;&gt;MAX(Y:Y),COUNTIF(K1549:V1549,'Base de données'!$B1549)&gt;0),"mouvement","")</f>
        <v/>
      </c>
      <c r="K1549" s="39" t="str">
        <f>IF(K$1&gt;$AE$1,"-",IFERROR(IF(DATEDIF('Base de données'!$A1549,K$1,"d")&lt;&gt;0,"",'Base de données'!$B1549),""))</f>
        <v/>
      </c>
      <c r="L1549" s="39" t="str">
        <f>IF(L$1&gt;$AE$1,"-",IFERROR(IF(DATEDIF('Base de données'!$A1549,L$1,"d")&lt;&gt;0,"",'Base de données'!$B1549),""))</f>
        <v/>
      </c>
      <c r="M1549" s="39" t="str">
        <f>IF(M$1&gt;$AE$1,"-",IFERROR(IF(DATEDIF('Base de données'!$A1549,M$1,"d")&lt;&gt;0,"",'Base de données'!$B1549),""))</f>
        <v/>
      </c>
      <c r="N1549" s="39" t="str">
        <f>IF(N$1&gt;$AE$1,"-",IFERROR(IF(DATEDIF('Base de données'!$A1549,N$1,"d")&lt;&gt;0,"",'Base de données'!$B1549),""))</f>
        <v/>
      </c>
      <c r="O1549" s="39" t="str">
        <f>IF(O$1&gt;$AE$1,"-",IFERROR(IF(DATEDIF('Base de données'!$A1549,O$1,"d")&lt;&gt;0,"",'Base de données'!$B1549),""))</f>
        <v/>
      </c>
      <c r="P1549" s="39" t="str">
        <f>IF(P$1&gt;$AE$1,"-",IFERROR(IF(DATEDIF('Base de données'!$A1549,P$1,"d")&lt;&gt;0,"",'Base de données'!$B1549),""))</f>
        <v>Z9ALA</v>
      </c>
      <c r="Q1549" s="39" t="str">
        <f>IF(Q$1&gt;$AE$1,"-",IFERROR(IF(DATEDIF('Base de données'!$A1549,Q$1,"d")&lt;&gt;0,"",'Base de données'!$B1549),""))</f>
        <v/>
      </c>
      <c r="R1549" s="39" t="str">
        <f>IF(R$1&gt;$AE$1,"-",IFERROR(IF(DATEDIF('Base de données'!$A1549,R$1,"d")&lt;&gt;0,"",'Base de données'!$B1549),""))</f>
        <v/>
      </c>
      <c r="S1549" s="39" t="str">
        <f>IF(S$1&gt;$AE$1,"-",IFERROR(IF(DATEDIF('Base de données'!$A1549,S$1,"d")&lt;&gt;0,"",'Base de données'!$B1549),""))</f>
        <v/>
      </c>
      <c r="T1549" s="39" t="str">
        <f>IF(T$1&gt;$AE$1,"-",IFERROR(IF(DATEDIF('Base de données'!$A1549,T$1,"d")&lt;&gt;0,"",'Base de données'!$B1549),""))</f>
        <v/>
      </c>
      <c r="U1549" s="39" t="str">
        <f>IF(U$1&gt;$AE$1,"-",IFERROR(IF(DATEDIF('Base de données'!$A1549,U$1,"d")&lt;&gt;0,"",'Base de données'!$B1549),""))</f>
        <v/>
      </c>
      <c r="V1549" s="39" t="str">
        <f>IF(V$1&gt;$AE$1,"-",IFERROR(IF(DATEDIF('Base de données'!$A1549,V$1,"d")&lt;&gt;0,"",'Base de données'!$B1549),""))</f>
        <v/>
      </c>
      <c r="W1549" s="34"/>
      <c r="X1549" s="30" t="str">
        <f>'Base de données'!$C1549&amp;" "&amp;'Base de données'!$D1549</f>
        <v>Verdier Margaud</v>
      </c>
      <c r="Y1549" s="31">
        <f>COUNTIF('Base de données'!$B:$B,'Base de données'!$B1549)</f>
        <v>12</v>
      </c>
      <c r="AA1549" s="87" cm="1">
        <f t="array" aca="1" ref="AA1549" ca="1">INDIRECT("'Base de données'!A" &amp; ROW(Y1549))</f>
        <v>45809</v>
      </c>
      <c r="AB1549" s="51" t="str" cm="1">
        <f t="array" aca="1" ref="AB1549" ca="1">INDIRECT("'Base de données'!B" &amp; ROW(Z1549))</f>
        <v>Z9ALA</v>
      </c>
    </row>
    <row r="1550" spans="1:28" x14ac:dyDescent="0.3">
      <c r="A1550" s="41" t="str">
        <f ca="1">IF(IF(AND($B1550&lt;&gt;"-",$B1550=$E1550),"Entrée et sortie","-")="Entrée et sortie",'Base de données'!$B1550,"-")</f>
        <v>-</v>
      </c>
      <c r="B1550" s="41" t="str">
        <f t="shared" ca="1" si="99"/>
        <v>VQWYB</v>
      </c>
      <c r="C1550" s="41" t="str">
        <f t="shared" ca="1" si="100"/>
        <v>VQWYB</v>
      </c>
      <c r="D1550" s="41" t="str">
        <f>IF($F1550="sortie en cours d'année",'Base de données'!$B1550,"-")</f>
        <v>VQWYB</v>
      </c>
      <c r="E1550" s="41" t="str">
        <f>IF($H1550="entrée en cours d'année",'Base de données'!$B1550,"-")</f>
        <v>-</v>
      </c>
      <c r="F1550" s="37" t="str">
        <f t="shared" si="97"/>
        <v>sortie en cours d'année</v>
      </c>
      <c r="G1550" s="37">
        <f>IF($J1550="mouvement",_xlfn.XLOOKUP('Base de données'!$B1550,$V:$V,$V:$V,0),"")</f>
        <v>0</v>
      </c>
      <c r="H1550" s="37" t="str">
        <f t="shared" si="98"/>
        <v/>
      </c>
      <c r="I1550" s="37" t="str">
        <f>IF($J1550="mouvement",_xlfn.XLOOKUP('Base de données'!$B1550,$K:$K,$K:$K,0),"")</f>
        <v>VQWYB</v>
      </c>
      <c r="J1550" s="38" t="str">
        <f>IF(AND(Y1550&lt;&gt;MAX(Y:Y),COUNTIF(K1550:V1550,'Base de données'!$B1550)&gt;0),"mouvement","")</f>
        <v>mouvement</v>
      </c>
      <c r="K1550" s="39" t="str">
        <f>IF(K$1&gt;$AE$1,"-",IFERROR(IF(DATEDIF('Base de données'!$A1550,K$1,"d")&lt;&gt;0,"",'Base de données'!$B1550),""))</f>
        <v/>
      </c>
      <c r="L1550" s="39" t="str">
        <f>IF(L$1&gt;$AE$1,"-",IFERROR(IF(DATEDIF('Base de données'!$A1550,L$1,"d")&lt;&gt;0,"",'Base de données'!$B1550),""))</f>
        <v/>
      </c>
      <c r="M1550" s="39" t="str">
        <f>IF(M$1&gt;$AE$1,"-",IFERROR(IF(DATEDIF('Base de données'!$A1550,M$1,"d")&lt;&gt;0,"",'Base de données'!$B1550),""))</f>
        <v/>
      </c>
      <c r="N1550" s="39" t="str">
        <f>IF(N$1&gt;$AE$1,"-",IFERROR(IF(DATEDIF('Base de données'!$A1550,N$1,"d")&lt;&gt;0,"",'Base de données'!$B1550),""))</f>
        <v/>
      </c>
      <c r="O1550" s="39" t="str">
        <f>IF(O$1&gt;$AE$1,"-",IFERROR(IF(DATEDIF('Base de données'!$A1550,O$1,"d")&lt;&gt;0,"",'Base de données'!$B1550),""))</f>
        <v/>
      </c>
      <c r="P1550" s="39" t="str">
        <f>IF(P$1&gt;$AE$1,"-",IFERROR(IF(DATEDIF('Base de données'!$A1550,P$1,"d")&lt;&gt;0,"",'Base de données'!$B1550),""))</f>
        <v>VQWYB</v>
      </c>
      <c r="Q1550" s="39" t="str">
        <f>IF(Q$1&gt;$AE$1,"-",IFERROR(IF(DATEDIF('Base de données'!$A1550,Q$1,"d")&lt;&gt;0,"",'Base de données'!$B1550),""))</f>
        <v/>
      </c>
      <c r="R1550" s="39" t="str">
        <f>IF(R$1&gt;$AE$1,"-",IFERROR(IF(DATEDIF('Base de données'!$A1550,R$1,"d")&lt;&gt;0,"",'Base de données'!$B1550),""))</f>
        <v/>
      </c>
      <c r="S1550" s="39" t="str">
        <f>IF(S$1&gt;$AE$1,"-",IFERROR(IF(DATEDIF('Base de données'!$A1550,S$1,"d")&lt;&gt;0,"",'Base de données'!$B1550),""))</f>
        <v/>
      </c>
      <c r="T1550" s="39" t="str">
        <f>IF(T$1&gt;$AE$1,"-",IFERROR(IF(DATEDIF('Base de données'!$A1550,T$1,"d")&lt;&gt;0,"",'Base de données'!$B1550),""))</f>
        <v/>
      </c>
      <c r="U1550" s="39" t="str">
        <f>IF(U$1&gt;$AE$1,"-",IFERROR(IF(DATEDIF('Base de données'!$A1550,U$1,"d")&lt;&gt;0,"",'Base de données'!$B1550),""))</f>
        <v/>
      </c>
      <c r="V1550" s="39" t="str">
        <f>IF(V$1&gt;$AE$1,"-",IFERROR(IF(DATEDIF('Base de données'!$A1550,V$1,"d")&lt;&gt;0,"",'Base de données'!$B1550),""))</f>
        <v/>
      </c>
      <c r="W1550" s="34"/>
      <c r="X1550" s="30" t="str">
        <f>'Base de données'!$C1550&amp;" "&amp;'Base de données'!$D1550</f>
        <v>Mercier Noémi</v>
      </c>
      <c r="Y1550" s="31">
        <f>COUNTIF('Base de données'!$B:$B,'Base de données'!$B1550)</f>
        <v>9</v>
      </c>
      <c r="AA1550" s="87" cm="1">
        <f t="array" aca="1" ref="AA1550" ca="1">INDIRECT("'Base de données'!A" &amp; ROW(Y1550))</f>
        <v>45809</v>
      </c>
      <c r="AB1550" s="51" t="str" cm="1">
        <f t="array" aca="1" ref="AB1550" ca="1">INDIRECT("'Base de données'!B" &amp; ROW(Z1550))</f>
        <v>VQWYB</v>
      </c>
    </row>
    <row r="1551" spans="1:28" x14ac:dyDescent="0.3">
      <c r="A1551" s="41" t="str">
        <f ca="1">IF(IF(AND($B1551&lt;&gt;"-",$B1551=$E1551),"Entrée et sortie","-")="Entrée et sortie",'Base de données'!$B1551,"-")</f>
        <v>-</v>
      </c>
      <c r="B1551" s="41" t="str">
        <f t="shared" ca="1" si="99"/>
        <v>-</v>
      </c>
      <c r="C1551" s="41" t="str">
        <f t="shared" ca="1" si="100"/>
        <v>-</v>
      </c>
      <c r="D1551" s="41" t="str">
        <f>IF($F1551="sortie en cours d'année",'Base de données'!$B1551,"-")</f>
        <v>-</v>
      </c>
      <c r="E1551" s="41" t="str">
        <f>IF($H1551="entrée en cours d'année",'Base de données'!$B1551,"-")</f>
        <v>-</v>
      </c>
      <c r="F1551" s="37" t="str">
        <f t="shared" si="97"/>
        <v/>
      </c>
      <c r="G1551" s="37" t="str">
        <f>IF($J1551="mouvement",_xlfn.XLOOKUP('Base de données'!$B1551,$V:$V,$V:$V,0),"")</f>
        <v/>
      </c>
      <c r="H1551" s="37" t="str">
        <f t="shared" si="98"/>
        <v/>
      </c>
      <c r="I1551" s="37" t="str">
        <f>IF($J1551="mouvement",_xlfn.XLOOKUP('Base de données'!$B1551,$K:$K,$K:$K,0),"")</f>
        <v/>
      </c>
      <c r="J1551" s="38" t="str">
        <f>IF(AND(Y1551&lt;&gt;MAX(Y:Y),COUNTIF(K1551:V1551,'Base de données'!$B1551)&gt;0),"mouvement","")</f>
        <v/>
      </c>
      <c r="K1551" s="39" t="str">
        <f>IF(K$1&gt;$AE$1,"-",IFERROR(IF(DATEDIF('Base de données'!$A1551,K$1,"d")&lt;&gt;0,"",'Base de données'!$B1551),""))</f>
        <v/>
      </c>
      <c r="L1551" s="39" t="str">
        <f>IF(L$1&gt;$AE$1,"-",IFERROR(IF(DATEDIF('Base de données'!$A1551,L$1,"d")&lt;&gt;0,"",'Base de données'!$B1551),""))</f>
        <v/>
      </c>
      <c r="M1551" s="39" t="str">
        <f>IF(M$1&gt;$AE$1,"-",IFERROR(IF(DATEDIF('Base de données'!$A1551,M$1,"d")&lt;&gt;0,"",'Base de données'!$B1551),""))</f>
        <v/>
      </c>
      <c r="N1551" s="39" t="str">
        <f>IF(N$1&gt;$AE$1,"-",IFERROR(IF(DATEDIF('Base de données'!$A1551,N$1,"d")&lt;&gt;0,"",'Base de données'!$B1551),""))</f>
        <v/>
      </c>
      <c r="O1551" s="39" t="str">
        <f>IF(O$1&gt;$AE$1,"-",IFERROR(IF(DATEDIF('Base de données'!$A1551,O$1,"d")&lt;&gt;0,"",'Base de données'!$B1551),""))</f>
        <v/>
      </c>
      <c r="P1551" s="39" t="str">
        <f>IF(P$1&gt;$AE$1,"-",IFERROR(IF(DATEDIF('Base de données'!$A1551,P$1,"d")&lt;&gt;0,"",'Base de données'!$B1551),""))</f>
        <v>662GQ</v>
      </c>
      <c r="Q1551" s="39" t="str">
        <f>IF(Q$1&gt;$AE$1,"-",IFERROR(IF(DATEDIF('Base de données'!$A1551,Q$1,"d")&lt;&gt;0,"",'Base de données'!$B1551),""))</f>
        <v/>
      </c>
      <c r="R1551" s="39" t="str">
        <f>IF(R$1&gt;$AE$1,"-",IFERROR(IF(DATEDIF('Base de données'!$A1551,R$1,"d")&lt;&gt;0,"",'Base de données'!$B1551),""))</f>
        <v/>
      </c>
      <c r="S1551" s="39" t="str">
        <f>IF(S$1&gt;$AE$1,"-",IFERROR(IF(DATEDIF('Base de données'!$A1551,S$1,"d")&lt;&gt;0,"",'Base de données'!$B1551),""))</f>
        <v/>
      </c>
      <c r="T1551" s="39" t="str">
        <f>IF(T$1&gt;$AE$1,"-",IFERROR(IF(DATEDIF('Base de données'!$A1551,T$1,"d")&lt;&gt;0,"",'Base de données'!$B1551),""))</f>
        <v/>
      </c>
      <c r="U1551" s="39" t="str">
        <f>IF(U$1&gt;$AE$1,"-",IFERROR(IF(DATEDIF('Base de données'!$A1551,U$1,"d")&lt;&gt;0,"",'Base de données'!$B1551),""))</f>
        <v/>
      </c>
      <c r="V1551" s="39" t="str">
        <f>IF(V$1&gt;$AE$1,"-",IFERROR(IF(DATEDIF('Base de données'!$A1551,V$1,"d")&lt;&gt;0,"",'Base de données'!$B1551),""))</f>
        <v/>
      </c>
      <c r="W1551" s="34"/>
      <c r="X1551" s="30" t="str">
        <f>'Base de données'!$C1551&amp;" "&amp;'Base de données'!$D1551</f>
        <v>Louis Charles</v>
      </c>
      <c r="Y1551" s="31">
        <f>COUNTIF('Base de données'!$B:$B,'Base de données'!$B1551)</f>
        <v>12</v>
      </c>
      <c r="AA1551" s="87" cm="1">
        <f t="array" aca="1" ref="AA1551" ca="1">INDIRECT("'Base de données'!A" &amp; ROW(Y1551))</f>
        <v>45809</v>
      </c>
      <c r="AB1551" s="51" t="str" cm="1">
        <f t="array" aca="1" ref="AB1551" ca="1">INDIRECT("'Base de données'!B" &amp; ROW(Z1551))</f>
        <v>662GQ</v>
      </c>
    </row>
    <row r="1552" spans="1:28" x14ac:dyDescent="0.3">
      <c r="A1552" s="41" t="str">
        <f ca="1">IF(IF(AND($B1552&lt;&gt;"-",$B1552=$E1552),"Entrée et sortie","-")="Entrée et sortie",'Base de données'!$B1552,"-")</f>
        <v>-</v>
      </c>
      <c r="B1552" s="41" t="str">
        <f t="shared" ca="1" si="99"/>
        <v>-</v>
      </c>
      <c r="C1552" s="41" t="str">
        <f t="shared" ca="1" si="100"/>
        <v>-</v>
      </c>
      <c r="D1552" s="41" t="str">
        <f>IF($F1552="sortie en cours d'année",'Base de données'!$B1552,"-")</f>
        <v>-</v>
      </c>
      <c r="E1552" s="41" t="str">
        <f>IF($H1552="entrée en cours d'année",'Base de données'!$B1552,"-")</f>
        <v>-</v>
      </c>
      <c r="F1552" s="37" t="str">
        <f t="shared" si="97"/>
        <v/>
      </c>
      <c r="G1552" s="37" t="str">
        <f>IF($J1552="mouvement",_xlfn.XLOOKUP('Base de données'!$B1552,$V:$V,$V:$V,0),"")</f>
        <v/>
      </c>
      <c r="H1552" s="37" t="str">
        <f t="shared" si="98"/>
        <v/>
      </c>
      <c r="I1552" s="37" t="str">
        <f>IF($J1552="mouvement",_xlfn.XLOOKUP('Base de données'!$B1552,$K:$K,$K:$K,0),"")</f>
        <v/>
      </c>
      <c r="J1552" s="38" t="str">
        <f>IF(AND(Y1552&lt;&gt;MAX(Y:Y),COUNTIF(K1552:V1552,'Base de données'!$B1552)&gt;0),"mouvement","")</f>
        <v/>
      </c>
      <c r="K1552" s="39" t="str">
        <f>IF(K$1&gt;$AE$1,"-",IFERROR(IF(DATEDIF('Base de données'!$A1552,K$1,"d")&lt;&gt;0,"",'Base de données'!$B1552),""))</f>
        <v/>
      </c>
      <c r="L1552" s="39" t="str">
        <f>IF(L$1&gt;$AE$1,"-",IFERROR(IF(DATEDIF('Base de données'!$A1552,L$1,"d")&lt;&gt;0,"",'Base de données'!$B1552),""))</f>
        <v/>
      </c>
      <c r="M1552" s="39" t="str">
        <f>IF(M$1&gt;$AE$1,"-",IFERROR(IF(DATEDIF('Base de données'!$A1552,M$1,"d")&lt;&gt;0,"",'Base de données'!$B1552),""))</f>
        <v/>
      </c>
      <c r="N1552" s="39" t="str">
        <f>IF(N$1&gt;$AE$1,"-",IFERROR(IF(DATEDIF('Base de données'!$A1552,N$1,"d")&lt;&gt;0,"",'Base de données'!$B1552),""))</f>
        <v/>
      </c>
      <c r="O1552" s="39" t="str">
        <f>IF(O$1&gt;$AE$1,"-",IFERROR(IF(DATEDIF('Base de données'!$A1552,O$1,"d")&lt;&gt;0,"",'Base de données'!$B1552),""))</f>
        <v/>
      </c>
      <c r="P1552" s="39" t="str">
        <f>IF(P$1&gt;$AE$1,"-",IFERROR(IF(DATEDIF('Base de données'!$A1552,P$1,"d")&lt;&gt;0,"",'Base de données'!$B1552),""))</f>
        <v>M8KX1</v>
      </c>
      <c r="Q1552" s="39" t="str">
        <f>IF(Q$1&gt;$AE$1,"-",IFERROR(IF(DATEDIF('Base de données'!$A1552,Q$1,"d")&lt;&gt;0,"",'Base de données'!$B1552),""))</f>
        <v/>
      </c>
      <c r="R1552" s="39" t="str">
        <f>IF(R$1&gt;$AE$1,"-",IFERROR(IF(DATEDIF('Base de données'!$A1552,R$1,"d")&lt;&gt;0,"",'Base de données'!$B1552),""))</f>
        <v/>
      </c>
      <c r="S1552" s="39" t="str">
        <f>IF(S$1&gt;$AE$1,"-",IFERROR(IF(DATEDIF('Base de données'!$A1552,S$1,"d")&lt;&gt;0,"",'Base de données'!$B1552),""))</f>
        <v/>
      </c>
      <c r="T1552" s="39" t="str">
        <f>IF(T$1&gt;$AE$1,"-",IFERROR(IF(DATEDIF('Base de données'!$A1552,T$1,"d")&lt;&gt;0,"",'Base de données'!$B1552),""))</f>
        <v/>
      </c>
      <c r="U1552" s="39" t="str">
        <f>IF(U$1&gt;$AE$1,"-",IFERROR(IF(DATEDIF('Base de données'!$A1552,U$1,"d")&lt;&gt;0,"",'Base de données'!$B1552),""))</f>
        <v/>
      </c>
      <c r="V1552" s="39" t="str">
        <f>IF(V$1&gt;$AE$1,"-",IFERROR(IF(DATEDIF('Base de données'!$A1552,V$1,"d")&lt;&gt;0,"",'Base de données'!$B1552),""))</f>
        <v/>
      </c>
      <c r="W1552" s="34"/>
      <c r="X1552" s="30" t="str">
        <f>'Base de données'!$C1552&amp;" "&amp;'Base de données'!$D1552</f>
        <v>Bailly Caroline</v>
      </c>
      <c r="Y1552" s="31">
        <f>COUNTIF('Base de données'!$B:$B,'Base de données'!$B1552)</f>
        <v>12</v>
      </c>
      <c r="AA1552" s="87" cm="1">
        <f t="array" aca="1" ref="AA1552" ca="1">INDIRECT("'Base de données'!A" &amp; ROW(Y1552))</f>
        <v>45809</v>
      </c>
      <c r="AB1552" s="51" t="str" cm="1">
        <f t="array" aca="1" ref="AB1552" ca="1">INDIRECT("'Base de données'!B" &amp; ROW(Z1552))</f>
        <v>M8KX1</v>
      </c>
    </row>
    <row r="1553" spans="1:28" x14ac:dyDescent="0.3">
      <c r="A1553" s="41" t="str">
        <f ca="1">IF(IF(AND($B1553&lt;&gt;"-",$B1553=$E1553),"Entrée et sortie","-")="Entrée et sortie",'Base de données'!$B1553,"-")</f>
        <v>-</v>
      </c>
      <c r="B1553" s="41" t="str">
        <f t="shared" ca="1" si="99"/>
        <v>-</v>
      </c>
      <c r="C1553" s="41" t="str">
        <f t="shared" ca="1" si="100"/>
        <v>-</v>
      </c>
      <c r="D1553" s="41" t="str">
        <f>IF($F1553="sortie en cours d'année",'Base de données'!$B1553,"-")</f>
        <v>-</v>
      </c>
      <c r="E1553" s="41" t="str">
        <f>IF($H1553="entrée en cours d'année",'Base de données'!$B1553,"-")</f>
        <v>-</v>
      </c>
      <c r="F1553" s="37" t="str">
        <f t="shared" si="97"/>
        <v/>
      </c>
      <c r="G1553" s="37" t="str">
        <f>IF($J1553="mouvement",_xlfn.XLOOKUP('Base de données'!$B1553,$V:$V,$V:$V,0),"")</f>
        <v/>
      </c>
      <c r="H1553" s="37" t="str">
        <f t="shared" si="98"/>
        <v/>
      </c>
      <c r="I1553" s="37" t="str">
        <f>IF($J1553="mouvement",_xlfn.XLOOKUP('Base de données'!$B1553,$K:$K,$K:$K,0),"")</f>
        <v/>
      </c>
      <c r="J1553" s="38" t="str">
        <f>IF(AND(Y1553&lt;&gt;MAX(Y:Y),COUNTIF(K1553:V1553,'Base de données'!$B1553)&gt;0),"mouvement","")</f>
        <v/>
      </c>
      <c r="K1553" s="39" t="str">
        <f>IF(K$1&gt;$AE$1,"-",IFERROR(IF(DATEDIF('Base de données'!$A1553,K$1,"d")&lt;&gt;0,"",'Base de données'!$B1553),""))</f>
        <v/>
      </c>
      <c r="L1553" s="39" t="str">
        <f>IF(L$1&gt;$AE$1,"-",IFERROR(IF(DATEDIF('Base de données'!$A1553,L$1,"d")&lt;&gt;0,"",'Base de données'!$B1553),""))</f>
        <v/>
      </c>
      <c r="M1553" s="39" t="str">
        <f>IF(M$1&gt;$AE$1,"-",IFERROR(IF(DATEDIF('Base de données'!$A1553,M$1,"d")&lt;&gt;0,"",'Base de données'!$B1553),""))</f>
        <v/>
      </c>
      <c r="N1553" s="39" t="str">
        <f>IF(N$1&gt;$AE$1,"-",IFERROR(IF(DATEDIF('Base de données'!$A1553,N$1,"d")&lt;&gt;0,"",'Base de données'!$B1553),""))</f>
        <v/>
      </c>
      <c r="O1553" s="39" t="str">
        <f>IF(O$1&gt;$AE$1,"-",IFERROR(IF(DATEDIF('Base de données'!$A1553,O$1,"d")&lt;&gt;0,"",'Base de données'!$B1553),""))</f>
        <v/>
      </c>
      <c r="P1553" s="39" t="str">
        <f>IF(P$1&gt;$AE$1,"-",IFERROR(IF(DATEDIF('Base de données'!$A1553,P$1,"d")&lt;&gt;0,"",'Base de données'!$B1553),""))</f>
        <v>CJQ0F</v>
      </c>
      <c r="Q1553" s="39" t="str">
        <f>IF(Q$1&gt;$AE$1,"-",IFERROR(IF(DATEDIF('Base de données'!$A1553,Q$1,"d")&lt;&gt;0,"",'Base de données'!$B1553),""))</f>
        <v/>
      </c>
      <c r="R1553" s="39" t="str">
        <f>IF(R$1&gt;$AE$1,"-",IFERROR(IF(DATEDIF('Base de données'!$A1553,R$1,"d")&lt;&gt;0,"",'Base de données'!$B1553),""))</f>
        <v/>
      </c>
      <c r="S1553" s="39" t="str">
        <f>IF(S$1&gt;$AE$1,"-",IFERROR(IF(DATEDIF('Base de données'!$A1553,S$1,"d")&lt;&gt;0,"",'Base de données'!$B1553),""))</f>
        <v/>
      </c>
      <c r="T1553" s="39" t="str">
        <f>IF(T$1&gt;$AE$1,"-",IFERROR(IF(DATEDIF('Base de données'!$A1553,T$1,"d")&lt;&gt;0,"",'Base de données'!$B1553),""))</f>
        <v/>
      </c>
      <c r="U1553" s="39" t="str">
        <f>IF(U$1&gt;$AE$1,"-",IFERROR(IF(DATEDIF('Base de données'!$A1553,U$1,"d")&lt;&gt;0,"",'Base de données'!$B1553),""))</f>
        <v/>
      </c>
      <c r="V1553" s="39" t="str">
        <f>IF(V$1&gt;$AE$1,"-",IFERROR(IF(DATEDIF('Base de données'!$A1553,V$1,"d")&lt;&gt;0,"",'Base de données'!$B1553),""))</f>
        <v/>
      </c>
      <c r="W1553" s="34"/>
      <c r="X1553" s="30" t="str">
        <f>'Base de données'!$C1553&amp;" "&amp;'Base de données'!$D1553</f>
        <v>Joly Brigitte</v>
      </c>
      <c r="Y1553" s="31">
        <f>COUNTIF('Base de données'!$B:$B,'Base de données'!$B1553)</f>
        <v>12</v>
      </c>
      <c r="AA1553" s="87" cm="1">
        <f t="array" aca="1" ref="AA1553" ca="1">INDIRECT("'Base de données'!A" &amp; ROW(Y1553))</f>
        <v>45809</v>
      </c>
      <c r="AB1553" s="51" t="str" cm="1">
        <f t="array" aca="1" ref="AB1553" ca="1">INDIRECT("'Base de données'!B" &amp; ROW(Z1553))</f>
        <v>CJQ0F</v>
      </c>
    </row>
    <row r="1554" spans="1:28" x14ac:dyDescent="0.3">
      <c r="A1554" s="41" t="str">
        <f ca="1">IF(IF(AND($B1554&lt;&gt;"-",$B1554=$E1554),"Entrée et sortie","-")="Entrée et sortie",'Base de données'!$B1554,"-")</f>
        <v>-</v>
      </c>
      <c r="B1554" s="41" t="str">
        <f t="shared" ca="1" si="99"/>
        <v>-</v>
      </c>
      <c r="C1554" s="41" t="str">
        <f t="shared" ca="1" si="100"/>
        <v>-</v>
      </c>
      <c r="D1554" s="41" t="str">
        <f>IF($F1554="sortie en cours d'année",'Base de données'!$B1554,"-")</f>
        <v>-</v>
      </c>
      <c r="E1554" s="41" t="str">
        <f>IF($H1554="entrée en cours d'année",'Base de données'!$B1554,"-")</f>
        <v>-</v>
      </c>
      <c r="F1554" s="37" t="str">
        <f t="shared" si="97"/>
        <v/>
      </c>
      <c r="G1554" s="37" t="str">
        <f>IF($J1554="mouvement",_xlfn.XLOOKUP('Base de données'!$B1554,$V:$V,$V:$V,0),"")</f>
        <v/>
      </c>
      <c r="H1554" s="37" t="str">
        <f t="shared" si="98"/>
        <v/>
      </c>
      <c r="I1554" s="37" t="str">
        <f>IF($J1554="mouvement",_xlfn.XLOOKUP('Base de données'!$B1554,$K:$K,$K:$K,0),"")</f>
        <v/>
      </c>
      <c r="J1554" s="38" t="str">
        <f>IF(AND(Y1554&lt;&gt;MAX(Y:Y),COUNTIF(K1554:V1554,'Base de données'!$B1554)&gt;0),"mouvement","")</f>
        <v/>
      </c>
      <c r="K1554" s="39" t="str">
        <f>IF(K$1&gt;$AE$1,"-",IFERROR(IF(DATEDIF('Base de données'!$A1554,K$1,"d")&lt;&gt;0,"",'Base de données'!$B1554),""))</f>
        <v/>
      </c>
      <c r="L1554" s="39" t="str">
        <f>IF(L$1&gt;$AE$1,"-",IFERROR(IF(DATEDIF('Base de données'!$A1554,L$1,"d")&lt;&gt;0,"",'Base de données'!$B1554),""))</f>
        <v/>
      </c>
      <c r="M1554" s="39" t="str">
        <f>IF(M$1&gt;$AE$1,"-",IFERROR(IF(DATEDIF('Base de données'!$A1554,M$1,"d")&lt;&gt;0,"",'Base de données'!$B1554),""))</f>
        <v/>
      </c>
      <c r="N1554" s="39" t="str">
        <f>IF(N$1&gt;$AE$1,"-",IFERROR(IF(DATEDIF('Base de données'!$A1554,N$1,"d")&lt;&gt;0,"",'Base de données'!$B1554),""))</f>
        <v/>
      </c>
      <c r="O1554" s="39" t="str">
        <f>IF(O$1&gt;$AE$1,"-",IFERROR(IF(DATEDIF('Base de données'!$A1554,O$1,"d")&lt;&gt;0,"",'Base de données'!$B1554),""))</f>
        <v/>
      </c>
      <c r="P1554" s="39" t="str">
        <f>IF(P$1&gt;$AE$1,"-",IFERROR(IF(DATEDIF('Base de données'!$A1554,P$1,"d")&lt;&gt;0,"",'Base de données'!$B1554),""))</f>
        <v>TL8LX</v>
      </c>
      <c r="Q1554" s="39" t="str">
        <f>IF(Q$1&gt;$AE$1,"-",IFERROR(IF(DATEDIF('Base de données'!$A1554,Q$1,"d")&lt;&gt;0,"",'Base de données'!$B1554),""))</f>
        <v/>
      </c>
      <c r="R1554" s="39" t="str">
        <f>IF(R$1&gt;$AE$1,"-",IFERROR(IF(DATEDIF('Base de données'!$A1554,R$1,"d")&lt;&gt;0,"",'Base de données'!$B1554),""))</f>
        <v/>
      </c>
      <c r="S1554" s="39" t="str">
        <f>IF(S$1&gt;$AE$1,"-",IFERROR(IF(DATEDIF('Base de données'!$A1554,S$1,"d")&lt;&gt;0,"",'Base de données'!$B1554),""))</f>
        <v/>
      </c>
      <c r="T1554" s="39" t="str">
        <f>IF(T$1&gt;$AE$1,"-",IFERROR(IF(DATEDIF('Base de données'!$A1554,T$1,"d")&lt;&gt;0,"",'Base de données'!$B1554),""))</f>
        <v/>
      </c>
      <c r="U1554" s="39" t="str">
        <f>IF(U$1&gt;$AE$1,"-",IFERROR(IF(DATEDIF('Base de données'!$A1554,U$1,"d")&lt;&gt;0,"",'Base de données'!$B1554),""))</f>
        <v/>
      </c>
      <c r="V1554" s="39" t="str">
        <f>IF(V$1&gt;$AE$1,"-",IFERROR(IF(DATEDIF('Base de données'!$A1554,V$1,"d")&lt;&gt;0,"",'Base de données'!$B1554),""))</f>
        <v/>
      </c>
      <c r="W1554" s="34"/>
      <c r="X1554" s="30" t="str">
        <f>'Base de données'!$C1554&amp;" "&amp;'Base de données'!$D1554</f>
        <v>Jacques Michel</v>
      </c>
      <c r="Y1554" s="31">
        <f>COUNTIF('Base de données'!$B:$B,'Base de données'!$B1554)</f>
        <v>12</v>
      </c>
      <c r="AA1554" s="87" cm="1">
        <f t="array" aca="1" ref="AA1554" ca="1">INDIRECT("'Base de données'!A" &amp; ROW(Y1554))</f>
        <v>45809</v>
      </c>
      <c r="AB1554" s="51" t="str" cm="1">
        <f t="array" aca="1" ref="AB1554" ca="1">INDIRECT("'Base de données'!B" &amp; ROW(Z1554))</f>
        <v>TL8LX</v>
      </c>
    </row>
    <row r="1555" spans="1:28" x14ac:dyDescent="0.3">
      <c r="A1555" s="41" t="str">
        <f ca="1">IF(IF(AND($B1555&lt;&gt;"-",$B1555=$E1555),"Entrée et sortie","-")="Entrée et sortie",'Base de données'!$B1555,"-")</f>
        <v>-</v>
      </c>
      <c r="B1555" s="41" t="str">
        <f t="shared" ca="1" si="99"/>
        <v>-</v>
      </c>
      <c r="C1555" s="41" t="str">
        <f t="shared" ca="1" si="100"/>
        <v>-</v>
      </c>
      <c r="D1555" s="41" t="str">
        <f>IF($F1555="sortie en cours d'année",'Base de données'!$B1555,"-")</f>
        <v>-</v>
      </c>
      <c r="E1555" s="41" t="str">
        <f>IF($H1555="entrée en cours d'année",'Base de données'!$B1555,"-")</f>
        <v>-</v>
      </c>
      <c r="F1555" s="37" t="str">
        <f t="shared" si="97"/>
        <v/>
      </c>
      <c r="G1555" s="37" t="str">
        <f>IF($J1555="mouvement",_xlfn.XLOOKUP('Base de données'!$B1555,$V:$V,$V:$V,0),"")</f>
        <v/>
      </c>
      <c r="H1555" s="37" t="str">
        <f t="shared" si="98"/>
        <v/>
      </c>
      <c r="I1555" s="37" t="str">
        <f>IF($J1555="mouvement",_xlfn.XLOOKUP('Base de données'!$B1555,$K:$K,$K:$K,0),"")</f>
        <v/>
      </c>
      <c r="J1555" s="38" t="str">
        <f>IF(AND(Y1555&lt;&gt;MAX(Y:Y),COUNTIF(K1555:V1555,'Base de données'!$B1555)&gt;0),"mouvement","")</f>
        <v/>
      </c>
      <c r="K1555" s="39" t="str">
        <f>IF(K$1&gt;$AE$1,"-",IFERROR(IF(DATEDIF('Base de données'!$A1555,K$1,"d")&lt;&gt;0,"",'Base de données'!$B1555),""))</f>
        <v/>
      </c>
      <c r="L1555" s="39" t="str">
        <f>IF(L$1&gt;$AE$1,"-",IFERROR(IF(DATEDIF('Base de données'!$A1555,L$1,"d")&lt;&gt;0,"",'Base de données'!$B1555),""))</f>
        <v/>
      </c>
      <c r="M1555" s="39" t="str">
        <f>IF(M$1&gt;$AE$1,"-",IFERROR(IF(DATEDIF('Base de données'!$A1555,M$1,"d")&lt;&gt;0,"",'Base de données'!$B1555),""))</f>
        <v/>
      </c>
      <c r="N1555" s="39" t="str">
        <f>IF(N$1&gt;$AE$1,"-",IFERROR(IF(DATEDIF('Base de données'!$A1555,N$1,"d")&lt;&gt;0,"",'Base de données'!$B1555),""))</f>
        <v/>
      </c>
      <c r="O1555" s="39" t="str">
        <f>IF(O$1&gt;$AE$1,"-",IFERROR(IF(DATEDIF('Base de données'!$A1555,O$1,"d")&lt;&gt;0,"",'Base de données'!$B1555),""))</f>
        <v/>
      </c>
      <c r="P1555" s="39" t="str">
        <f>IF(P$1&gt;$AE$1,"-",IFERROR(IF(DATEDIF('Base de données'!$A1555,P$1,"d")&lt;&gt;0,"",'Base de données'!$B1555),""))</f>
        <v>EZDDO</v>
      </c>
      <c r="Q1555" s="39" t="str">
        <f>IF(Q$1&gt;$AE$1,"-",IFERROR(IF(DATEDIF('Base de données'!$A1555,Q$1,"d")&lt;&gt;0,"",'Base de données'!$B1555),""))</f>
        <v/>
      </c>
      <c r="R1555" s="39" t="str">
        <f>IF(R$1&gt;$AE$1,"-",IFERROR(IF(DATEDIF('Base de données'!$A1555,R$1,"d")&lt;&gt;0,"",'Base de données'!$B1555),""))</f>
        <v/>
      </c>
      <c r="S1555" s="39" t="str">
        <f>IF(S$1&gt;$AE$1,"-",IFERROR(IF(DATEDIF('Base de données'!$A1555,S$1,"d")&lt;&gt;0,"",'Base de données'!$B1555),""))</f>
        <v/>
      </c>
      <c r="T1555" s="39" t="str">
        <f>IF(T$1&gt;$AE$1,"-",IFERROR(IF(DATEDIF('Base de données'!$A1555,T$1,"d")&lt;&gt;0,"",'Base de données'!$B1555),""))</f>
        <v/>
      </c>
      <c r="U1555" s="39" t="str">
        <f>IF(U$1&gt;$AE$1,"-",IFERROR(IF(DATEDIF('Base de données'!$A1555,U$1,"d")&lt;&gt;0,"",'Base de données'!$B1555),""))</f>
        <v/>
      </c>
      <c r="V1555" s="39" t="str">
        <f>IF(V$1&gt;$AE$1,"-",IFERROR(IF(DATEDIF('Base de données'!$A1555,V$1,"d")&lt;&gt;0,"",'Base de données'!$B1555),""))</f>
        <v/>
      </c>
      <c r="W1555" s="34"/>
      <c r="X1555" s="30" t="str">
        <f>'Base de données'!$C1555&amp;" "&amp;'Base de données'!$D1555</f>
        <v>Breton Suzanne</v>
      </c>
      <c r="Y1555" s="31">
        <f>COUNTIF('Base de données'!$B:$B,'Base de données'!$B1555)</f>
        <v>12</v>
      </c>
      <c r="AA1555" s="87" cm="1">
        <f t="array" aca="1" ref="AA1555" ca="1">INDIRECT("'Base de données'!A" &amp; ROW(Y1555))</f>
        <v>45809</v>
      </c>
      <c r="AB1555" s="51" t="str" cm="1">
        <f t="array" aca="1" ref="AB1555" ca="1">INDIRECT("'Base de données'!B" &amp; ROW(Z1555))</f>
        <v>EZDDO</v>
      </c>
    </row>
    <row r="1556" spans="1:28" x14ac:dyDescent="0.3">
      <c r="A1556" s="41" t="str">
        <f ca="1">IF(IF(AND($B1556&lt;&gt;"-",$B1556=$E1556),"Entrée et sortie","-")="Entrée et sortie",'Base de données'!$B1556,"-")</f>
        <v>-</v>
      </c>
      <c r="B1556" s="41" t="str">
        <f t="shared" ca="1" si="99"/>
        <v>-</v>
      </c>
      <c r="C1556" s="41" t="str">
        <f t="shared" ca="1" si="100"/>
        <v>-</v>
      </c>
      <c r="D1556" s="41" t="str">
        <f>IF($F1556="sortie en cours d'année",'Base de données'!$B1556,"-")</f>
        <v>-</v>
      </c>
      <c r="E1556" s="41" t="str">
        <f>IF($H1556="entrée en cours d'année",'Base de données'!$B1556,"-")</f>
        <v>-</v>
      </c>
      <c r="F1556" s="37" t="str">
        <f t="shared" si="97"/>
        <v/>
      </c>
      <c r="G1556" s="37" t="str">
        <f>IF($J1556="mouvement",_xlfn.XLOOKUP('Base de données'!$B1556,$V:$V,$V:$V,0),"")</f>
        <v/>
      </c>
      <c r="H1556" s="37" t="str">
        <f t="shared" si="98"/>
        <v/>
      </c>
      <c r="I1556" s="37" t="str">
        <f>IF($J1556="mouvement",_xlfn.XLOOKUP('Base de données'!$B1556,$K:$K,$K:$K,0),"")</f>
        <v/>
      </c>
      <c r="J1556" s="38" t="str">
        <f>IF(AND(Y1556&lt;&gt;MAX(Y:Y),COUNTIF(K1556:V1556,'Base de données'!$B1556)&gt;0),"mouvement","")</f>
        <v/>
      </c>
      <c r="K1556" s="39" t="str">
        <f>IF(K$1&gt;$AE$1,"-",IFERROR(IF(DATEDIF('Base de données'!$A1556,K$1,"d")&lt;&gt;0,"",'Base de données'!$B1556),""))</f>
        <v/>
      </c>
      <c r="L1556" s="39" t="str">
        <f>IF(L$1&gt;$AE$1,"-",IFERROR(IF(DATEDIF('Base de données'!$A1556,L$1,"d")&lt;&gt;0,"",'Base de données'!$B1556),""))</f>
        <v/>
      </c>
      <c r="M1556" s="39" t="str">
        <f>IF(M$1&gt;$AE$1,"-",IFERROR(IF(DATEDIF('Base de données'!$A1556,M$1,"d")&lt;&gt;0,"",'Base de données'!$B1556),""))</f>
        <v/>
      </c>
      <c r="N1556" s="39" t="str">
        <f>IF(N$1&gt;$AE$1,"-",IFERROR(IF(DATEDIF('Base de données'!$A1556,N$1,"d")&lt;&gt;0,"",'Base de données'!$B1556),""))</f>
        <v/>
      </c>
      <c r="O1556" s="39" t="str">
        <f>IF(O$1&gt;$AE$1,"-",IFERROR(IF(DATEDIF('Base de données'!$A1556,O$1,"d")&lt;&gt;0,"",'Base de données'!$B1556),""))</f>
        <v/>
      </c>
      <c r="P1556" s="39" t="str">
        <f>IF(P$1&gt;$AE$1,"-",IFERROR(IF(DATEDIF('Base de données'!$A1556,P$1,"d")&lt;&gt;0,"",'Base de données'!$B1556),""))</f>
        <v>MODSU</v>
      </c>
      <c r="Q1556" s="39" t="str">
        <f>IF(Q$1&gt;$AE$1,"-",IFERROR(IF(DATEDIF('Base de données'!$A1556,Q$1,"d")&lt;&gt;0,"",'Base de données'!$B1556),""))</f>
        <v/>
      </c>
      <c r="R1556" s="39" t="str">
        <f>IF(R$1&gt;$AE$1,"-",IFERROR(IF(DATEDIF('Base de données'!$A1556,R$1,"d")&lt;&gt;0,"",'Base de données'!$B1556),""))</f>
        <v/>
      </c>
      <c r="S1556" s="39" t="str">
        <f>IF(S$1&gt;$AE$1,"-",IFERROR(IF(DATEDIF('Base de données'!$A1556,S$1,"d")&lt;&gt;0,"",'Base de données'!$B1556),""))</f>
        <v/>
      </c>
      <c r="T1556" s="39" t="str">
        <f>IF(T$1&gt;$AE$1,"-",IFERROR(IF(DATEDIF('Base de données'!$A1556,T$1,"d")&lt;&gt;0,"",'Base de données'!$B1556),""))</f>
        <v/>
      </c>
      <c r="U1556" s="39" t="str">
        <f>IF(U$1&gt;$AE$1,"-",IFERROR(IF(DATEDIF('Base de données'!$A1556,U$1,"d")&lt;&gt;0,"",'Base de données'!$B1556),""))</f>
        <v/>
      </c>
      <c r="V1556" s="39" t="str">
        <f>IF(V$1&gt;$AE$1,"-",IFERROR(IF(DATEDIF('Base de données'!$A1556,V$1,"d")&lt;&gt;0,"",'Base de données'!$B1556),""))</f>
        <v/>
      </c>
      <c r="W1556" s="34"/>
      <c r="X1556" s="30" t="str">
        <f>'Base de données'!$C1556&amp;" "&amp;'Base de données'!$D1556</f>
        <v>Vallet François</v>
      </c>
      <c r="Y1556" s="31">
        <f>COUNTIF('Base de données'!$B:$B,'Base de données'!$B1556)</f>
        <v>12</v>
      </c>
      <c r="AA1556" s="87" cm="1">
        <f t="array" aca="1" ref="AA1556" ca="1">INDIRECT("'Base de données'!A" &amp; ROW(Y1556))</f>
        <v>45809</v>
      </c>
      <c r="AB1556" s="51" t="str" cm="1">
        <f t="array" aca="1" ref="AB1556" ca="1">INDIRECT("'Base de données'!B" &amp; ROW(Z1556))</f>
        <v>MODSU</v>
      </c>
    </row>
    <row r="1557" spans="1:28" x14ac:dyDescent="0.3">
      <c r="A1557" s="41" t="str">
        <f ca="1">IF(IF(AND($B1557&lt;&gt;"-",$B1557=$E1557),"Entrée et sortie","-")="Entrée et sortie",'Base de données'!$B1557,"-")</f>
        <v>-</v>
      </c>
      <c r="B1557" s="41" t="str">
        <f t="shared" ca="1" si="99"/>
        <v>-</v>
      </c>
      <c r="C1557" s="41" t="str">
        <f t="shared" ca="1" si="100"/>
        <v>-</v>
      </c>
      <c r="D1557" s="41" t="str">
        <f>IF($F1557="sortie en cours d'année",'Base de données'!$B1557,"-")</f>
        <v>-</v>
      </c>
      <c r="E1557" s="41" t="str">
        <f>IF($H1557="entrée en cours d'année",'Base de données'!$B1557,"-")</f>
        <v>-</v>
      </c>
      <c r="F1557" s="37" t="str">
        <f t="shared" si="97"/>
        <v/>
      </c>
      <c r="G1557" s="37" t="str">
        <f>IF($J1557="mouvement",_xlfn.XLOOKUP('Base de données'!$B1557,$V:$V,$V:$V,0),"")</f>
        <v/>
      </c>
      <c r="H1557" s="37" t="str">
        <f t="shared" si="98"/>
        <v/>
      </c>
      <c r="I1557" s="37" t="str">
        <f>IF($J1557="mouvement",_xlfn.XLOOKUP('Base de données'!$B1557,$K:$K,$K:$K,0),"")</f>
        <v/>
      </c>
      <c r="J1557" s="38" t="str">
        <f>IF(AND(Y1557&lt;&gt;MAX(Y:Y),COUNTIF(K1557:V1557,'Base de données'!$B1557)&gt;0),"mouvement","")</f>
        <v/>
      </c>
      <c r="K1557" s="39" t="str">
        <f>IF(K$1&gt;$AE$1,"-",IFERROR(IF(DATEDIF('Base de données'!$A1557,K$1,"d")&lt;&gt;0,"",'Base de données'!$B1557),""))</f>
        <v/>
      </c>
      <c r="L1557" s="39" t="str">
        <f>IF(L$1&gt;$AE$1,"-",IFERROR(IF(DATEDIF('Base de données'!$A1557,L$1,"d")&lt;&gt;0,"",'Base de données'!$B1557),""))</f>
        <v/>
      </c>
      <c r="M1557" s="39" t="str">
        <f>IF(M$1&gt;$AE$1,"-",IFERROR(IF(DATEDIF('Base de données'!$A1557,M$1,"d")&lt;&gt;0,"",'Base de données'!$B1557),""))</f>
        <v/>
      </c>
      <c r="N1557" s="39" t="str">
        <f>IF(N$1&gt;$AE$1,"-",IFERROR(IF(DATEDIF('Base de données'!$A1557,N$1,"d")&lt;&gt;0,"",'Base de données'!$B1557),""))</f>
        <v/>
      </c>
      <c r="O1557" s="39" t="str">
        <f>IF(O$1&gt;$AE$1,"-",IFERROR(IF(DATEDIF('Base de données'!$A1557,O$1,"d")&lt;&gt;0,"",'Base de données'!$B1557),""))</f>
        <v/>
      </c>
      <c r="P1557" s="39" t="str">
        <f>IF(P$1&gt;$AE$1,"-",IFERROR(IF(DATEDIF('Base de données'!$A1557,P$1,"d")&lt;&gt;0,"",'Base de données'!$B1557),""))</f>
        <v>C6KLK</v>
      </c>
      <c r="Q1557" s="39" t="str">
        <f>IF(Q$1&gt;$AE$1,"-",IFERROR(IF(DATEDIF('Base de données'!$A1557,Q$1,"d")&lt;&gt;0,"",'Base de données'!$B1557),""))</f>
        <v/>
      </c>
      <c r="R1557" s="39" t="str">
        <f>IF(R$1&gt;$AE$1,"-",IFERROR(IF(DATEDIF('Base de données'!$A1557,R$1,"d")&lt;&gt;0,"",'Base de données'!$B1557),""))</f>
        <v/>
      </c>
      <c r="S1557" s="39" t="str">
        <f>IF(S$1&gt;$AE$1,"-",IFERROR(IF(DATEDIF('Base de données'!$A1557,S$1,"d")&lt;&gt;0,"",'Base de données'!$B1557),""))</f>
        <v/>
      </c>
      <c r="T1557" s="39" t="str">
        <f>IF(T$1&gt;$AE$1,"-",IFERROR(IF(DATEDIF('Base de données'!$A1557,T$1,"d")&lt;&gt;0,"",'Base de données'!$B1557),""))</f>
        <v/>
      </c>
      <c r="U1557" s="39" t="str">
        <f>IF(U$1&gt;$AE$1,"-",IFERROR(IF(DATEDIF('Base de données'!$A1557,U$1,"d")&lt;&gt;0,"",'Base de données'!$B1557),""))</f>
        <v/>
      </c>
      <c r="V1557" s="39" t="str">
        <f>IF(V$1&gt;$AE$1,"-",IFERROR(IF(DATEDIF('Base de données'!$A1557,V$1,"d")&lt;&gt;0,"",'Base de données'!$B1557),""))</f>
        <v/>
      </c>
      <c r="W1557" s="34"/>
      <c r="X1557" s="30" t="str">
        <f>'Base de données'!$C1557&amp;" "&amp;'Base de données'!$D1557</f>
        <v>Godard Agathe</v>
      </c>
      <c r="Y1557" s="31">
        <f>COUNTIF('Base de données'!$B:$B,'Base de données'!$B1557)</f>
        <v>12</v>
      </c>
      <c r="AA1557" s="87" cm="1">
        <f t="array" aca="1" ref="AA1557" ca="1">INDIRECT("'Base de données'!A" &amp; ROW(Y1557))</f>
        <v>45809</v>
      </c>
      <c r="AB1557" s="51" t="str" cm="1">
        <f t="array" aca="1" ref="AB1557" ca="1">INDIRECT("'Base de données'!B" &amp; ROW(Z1557))</f>
        <v>C6KLK</v>
      </c>
    </row>
    <row r="1558" spans="1:28" x14ac:dyDescent="0.3">
      <c r="A1558" s="41" t="str">
        <f ca="1">IF(IF(AND($B1558&lt;&gt;"-",$B1558=$E1558),"Entrée et sortie","-")="Entrée et sortie",'Base de données'!$B1558,"-")</f>
        <v>-</v>
      </c>
      <c r="B1558" s="41" t="str">
        <f t="shared" ca="1" si="99"/>
        <v>-</v>
      </c>
      <c r="C1558" s="41" t="str">
        <f t="shared" ca="1" si="100"/>
        <v>-</v>
      </c>
      <c r="D1558" s="41" t="str">
        <f>IF($F1558="sortie en cours d'année",'Base de données'!$B1558,"-")</f>
        <v>-</v>
      </c>
      <c r="E1558" s="41" t="str">
        <f>IF($H1558="entrée en cours d'année",'Base de données'!$B1558,"-")</f>
        <v>-</v>
      </c>
      <c r="F1558" s="37" t="str">
        <f t="shared" si="97"/>
        <v/>
      </c>
      <c r="G1558" s="37" t="str">
        <f>IF($J1558="mouvement",_xlfn.XLOOKUP('Base de données'!$B1558,$V:$V,$V:$V,0),"")</f>
        <v/>
      </c>
      <c r="H1558" s="37" t="str">
        <f t="shared" si="98"/>
        <v/>
      </c>
      <c r="I1558" s="37" t="str">
        <f>IF($J1558="mouvement",_xlfn.XLOOKUP('Base de données'!$B1558,$K:$K,$K:$K,0),"")</f>
        <v/>
      </c>
      <c r="J1558" s="38" t="str">
        <f>IF(AND(Y1558&lt;&gt;MAX(Y:Y),COUNTIF(K1558:V1558,'Base de données'!$B1558)&gt;0),"mouvement","")</f>
        <v/>
      </c>
      <c r="K1558" s="39" t="str">
        <f>IF(K$1&gt;$AE$1,"-",IFERROR(IF(DATEDIF('Base de données'!$A1558,K$1,"d")&lt;&gt;0,"",'Base de données'!$B1558),""))</f>
        <v/>
      </c>
      <c r="L1558" s="39" t="str">
        <f>IF(L$1&gt;$AE$1,"-",IFERROR(IF(DATEDIF('Base de données'!$A1558,L$1,"d")&lt;&gt;0,"",'Base de données'!$B1558),""))</f>
        <v/>
      </c>
      <c r="M1558" s="39" t="str">
        <f>IF(M$1&gt;$AE$1,"-",IFERROR(IF(DATEDIF('Base de données'!$A1558,M$1,"d")&lt;&gt;0,"",'Base de données'!$B1558),""))</f>
        <v/>
      </c>
      <c r="N1558" s="39" t="str">
        <f>IF(N$1&gt;$AE$1,"-",IFERROR(IF(DATEDIF('Base de données'!$A1558,N$1,"d")&lt;&gt;0,"",'Base de données'!$B1558),""))</f>
        <v/>
      </c>
      <c r="O1558" s="39" t="str">
        <f>IF(O$1&gt;$AE$1,"-",IFERROR(IF(DATEDIF('Base de données'!$A1558,O$1,"d")&lt;&gt;0,"",'Base de données'!$B1558),""))</f>
        <v/>
      </c>
      <c r="P1558" s="39" t="str">
        <f>IF(P$1&gt;$AE$1,"-",IFERROR(IF(DATEDIF('Base de données'!$A1558,P$1,"d")&lt;&gt;0,"",'Base de données'!$B1558),""))</f>
        <v>AASTU</v>
      </c>
      <c r="Q1558" s="39" t="str">
        <f>IF(Q$1&gt;$AE$1,"-",IFERROR(IF(DATEDIF('Base de données'!$A1558,Q$1,"d")&lt;&gt;0,"",'Base de données'!$B1558),""))</f>
        <v/>
      </c>
      <c r="R1558" s="39" t="str">
        <f>IF(R$1&gt;$AE$1,"-",IFERROR(IF(DATEDIF('Base de données'!$A1558,R$1,"d")&lt;&gt;0,"",'Base de données'!$B1558),""))</f>
        <v/>
      </c>
      <c r="S1558" s="39" t="str">
        <f>IF(S$1&gt;$AE$1,"-",IFERROR(IF(DATEDIF('Base de données'!$A1558,S$1,"d")&lt;&gt;0,"",'Base de données'!$B1558),""))</f>
        <v/>
      </c>
      <c r="T1558" s="39" t="str">
        <f>IF(T$1&gt;$AE$1,"-",IFERROR(IF(DATEDIF('Base de données'!$A1558,T$1,"d")&lt;&gt;0,"",'Base de données'!$B1558),""))</f>
        <v/>
      </c>
      <c r="U1558" s="39" t="str">
        <f>IF(U$1&gt;$AE$1,"-",IFERROR(IF(DATEDIF('Base de données'!$A1558,U$1,"d")&lt;&gt;0,"",'Base de données'!$B1558),""))</f>
        <v/>
      </c>
      <c r="V1558" s="39" t="str">
        <f>IF(V$1&gt;$AE$1,"-",IFERROR(IF(DATEDIF('Base de données'!$A1558,V$1,"d")&lt;&gt;0,"",'Base de données'!$B1558),""))</f>
        <v/>
      </c>
      <c r="W1558" s="34"/>
      <c r="X1558" s="30" t="str">
        <f>'Base de données'!$C1558&amp;" "&amp;'Base de données'!$D1558</f>
        <v>Wagner Gabrielle</v>
      </c>
      <c r="Y1558" s="31">
        <f>COUNTIF('Base de données'!$B:$B,'Base de données'!$B1558)</f>
        <v>12</v>
      </c>
      <c r="AA1558" s="87" cm="1">
        <f t="array" aca="1" ref="AA1558" ca="1">INDIRECT("'Base de données'!A" &amp; ROW(Y1558))</f>
        <v>45809</v>
      </c>
      <c r="AB1558" s="51" t="str" cm="1">
        <f t="array" aca="1" ref="AB1558" ca="1">INDIRECT("'Base de données'!B" &amp; ROW(Z1558))</f>
        <v>AASTU</v>
      </c>
    </row>
    <row r="1559" spans="1:28" x14ac:dyDescent="0.3">
      <c r="A1559" s="41" t="str">
        <f ca="1">IF(IF(AND($B1559&lt;&gt;"-",$B1559=$E1559),"Entrée et sortie","-")="Entrée et sortie",'Base de données'!$B1559,"-")</f>
        <v>-</v>
      </c>
      <c r="B1559" s="41" t="str">
        <f t="shared" ca="1" si="99"/>
        <v>-</v>
      </c>
      <c r="C1559" s="41" t="str">
        <f t="shared" ca="1" si="100"/>
        <v>-</v>
      </c>
      <c r="D1559" s="41" t="str">
        <f>IF($F1559="sortie en cours d'année",'Base de données'!$B1559,"-")</f>
        <v>-</v>
      </c>
      <c r="E1559" s="41" t="str">
        <f>IF($H1559="entrée en cours d'année",'Base de données'!$B1559,"-")</f>
        <v>-</v>
      </c>
      <c r="F1559" s="37" t="str">
        <f t="shared" si="97"/>
        <v/>
      </c>
      <c r="G1559" s="37" t="str">
        <f>IF($J1559="mouvement",_xlfn.XLOOKUP('Base de données'!$B1559,$V:$V,$V:$V,0),"")</f>
        <v/>
      </c>
      <c r="H1559" s="37" t="str">
        <f t="shared" si="98"/>
        <v/>
      </c>
      <c r="I1559" s="37" t="str">
        <f>IF($J1559="mouvement",_xlfn.XLOOKUP('Base de données'!$B1559,$K:$K,$K:$K,0),"")</f>
        <v/>
      </c>
      <c r="J1559" s="38" t="str">
        <f>IF(AND(Y1559&lt;&gt;MAX(Y:Y),COUNTIF(K1559:V1559,'Base de données'!$B1559)&gt;0),"mouvement","")</f>
        <v/>
      </c>
      <c r="K1559" s="39" t="str">
        <f>IF(K$1&gt;$AE$1,"-",IFERROR(IF(DATEDIF('Base de données'!$A1559,K$1,"d")&lt;&gt;0,"",'Base de données'!$B1559),""))</f>
        <v/>
      </c>
      <c r="L1559" s="39" t="str">
        <f>IF(L$1&gt;$AE$1,"-",IFERROR(IF(DATEDIF('Base de données'!$A1559,L$1,"d")&lt;&gt;0,"",'Base de données'!$B1559),""))</f>
        <v/>
      </c>
      <c r="M1559" s="39" t="str">
        <f>IF(M$1&gt;$AE$1,"-",IFERROR(IF(DATEDIF('Base de données'!$A1559,M$1,"d")&lt;&gt;0,"",'Base de données'!$B1559),""))</f>
        <v/>
      </c>
      <c r="N1559" s="39" t="str">
        <f>IF(N$1&gt;$AE$1,"-",IFERROR(IF(DATEDIF('Base de données'!$A1559,N$1,"d")&lt;&gt;0,"",'Base de données'!$B1559),""))</f>
        <v/>
      </c>
      <c r="O1559" s="39" t="str">
        <f>IF(O$1&gt;$AE$1,"-",IFERROR(IF(DATEDIF('Base de données'!$A1559,O$1,"d")&lt;&gt;0,"",'Base de données'!$B1559),""))</f>
        <v/>
      </c>
      <c r="P1559" s="39" t="str">
        <f>IF(P$1&gt;$AE$1,"-",IFERROR(IF(DATEDIF('Base de données'!$A1559,P$1,"d")&lt;&gt;0,"",'Base de données'!$B1559),""))</f>
        <v>6RYDI</v>
      </c>
      <c r="Q1559" s="39" t="str">
        <f>IF(Q$1&gt;$AE$1,"-",IFERROR(IF(DATEDIF('Base de données'!$A1559,Q$1,"d")&lt;&gt;0,"",'Base de données'!$B1559),""))</f>
        <v/>
      </c>
      <c r="R1559" s="39" t="str">
        <f>IF(R$1&gt;$AE$1,"-",IFERROR(IF(DATEDIF('Base de données'!$A1559,R$1,"d")&lt;&gt;0,"",'Base de données'!$B1559),""))</f>
        <v/>
      </c>
      <c r="S1559" s="39" t="str">
        <f>IF(S$1&gt;$AE$1,"-",IFERROR(IF(DATEDIF('Base de données'!$A1559,S$1,"d")&lt;&gt;0,"",'Base de données'!$B1559),""))</f>
        <v/>
      </c>
      <c r="T1559" s="39" t="str">
        <f>IF(T$1&gt;$AE$1,"-",IFERROR(IF(DATEDIF('Base de données'!$A1559,T$1,"d")&lt;&gt;0,"",'Base de données'!$B1559),""))</f>
        <v/>
      </c>
      <c r="U1559" s="39" t="str">
        <f>IF(U$1&gt;$AE$1,"-",IFERROR(IF(DATEDIF('Base de données'!$A1559,U$1,"d")&lt;&gt;0,"",'Base de données'!$B1559),""))</f>
        <v/>
      </c>
      <c r="V1559" s="39" t="str">
        <f>IF(V$1&gt;$AE$1,"-",IFERROR(IF(DATEDIF('Base de données'!$A1559,V$1,"d")&lt;&gt;0,"",'Base de données'!$B1559),""))</f>
        <v/>
      </c>
      <c r="W1559" s="34"/>
      <c r="X1559" s="30" t="str">
        <f>'Base de données'!$C1559&amp;" "&amp;'Base de données'!$D1559</f>
        <v>Bouchet Hélène</v>
      </c>
      <c r="Y1559" s="31">
        <f>COUNTIF('Base de données'!$B:$B,'Base de données'!$B1559)</f>
        <v>12</v>
      </c>
      <c r="AA1559" s="87" cm="1">
        <f t="array" aca="1" ref="AA1559" ca="1">INDIRECT("'Base de données'!A" &amp; ROW(Y1559))</f>
        <v>45809</v>
      </c>
      <c r="AB1559" s="51" t="str" cm="1">
        <f t="array" aca="1" ref="AB1559" ca="1">INDIRECT("'Base de données'!B" &amp; ROW(Z1559))</f>
        <v>6RYDI</v>
      </c>
    </row>
    <row r="1560" spans="1:28" x14ac:dyDescent="0.3">
      <c r="A1560" s="41" t="str">
        <f ca="1">IF(IF(AND($B1560&lt;&gt;"-",$B1560=$E1560),"Entrée et sortie","-")="Entrée et sortie",'Base de données'!$B1560,"-")</f>
        <v>-</v>
      </c>
      <c r="B1560" s="41" t="str">
        <f t="shared" ca="1" si="99"/>
        <v>-</v>
      </c>
      <c r="C1560" s="41" t="str">
        <f t="shared" ca="1" si="100"/>
        <v>-</v>
      </c>
      <c r="D1560" s="41" t="str">
        <f>IF($F1560="sortie en cours d'année",'Base de données'!$B1560,"-")</f>
        <v>-</v>
      </c>
      <c r="E1560" s="41" t="str">
        <f>IF($H1560="entrée en cours d'année",'Base de données'!$B1560,"-")</f>
        <v>-</v>
      </c>
      <c r="F1560" s="37" t="str">
        <f t="shared" si="97"/>
        <v/>
      </c>
      <c r="G1560" s="37" t="str">
        <f>IF($J1560="mouvement",_xlfn.XLOOKUP('Base de données'!$B1560,$V:$V,$V:$V,0),"")</f>
        <v/>
      </c>
      <c r="H1560" s="37" t="str">
        <f t="shared" si="98"/>
        <v/>
      </c>
      <c r="I1560" s="37" t="str">
        <f>IF($J1560="mouvement",_xlfn.XLOOKUP('Base de données'!$B1560,$K:$K,$K:$K,0),"")</f>
        <v/>
      </c>
      <c r="J1560" s="38" t="str">
        <f>IF(AND(Y1560&lt;&gt;MAX(Y:Y),COUNTIF(K1560:V1560,'Base de données'!$B1560)&gt;0),"mouvement","")</f>
        <v/>
      </c>
      <c r="K1560" s="39" t="str">
        <f>IF(K$1&gt;$AE$1,"-",IFERROR(IF(DATEDIF('Base de données'!$A1560,K$1,"d")&lt;&gt;0,"",'Base de données'!$B1560),""))</f>
        <v/>
      </c>
      <c r="L1560" s="39" t="str">
        <f>IF(L$1&gt;$AE$1,"-",IFERROR(IF(DATEDIF('Base de données'!$A1560,L$1,"d")&lt;&gt;0,"",'Base de données'!$B1560),""))</f>
        <v/>
      </c>
      <c r="M1560" s="39" t="str">
        <f>IF(M$1&gt;$AE$1,"-",IFERROR(IF(DATEDIF('Base de données'!$A1560,M$1,"d")&lt;&gt;0,"",'Base de données'!$B1560),""))</f>
        <v/>
      </c>
      <c r="N1560" s="39" t="str">
        <f>IF(N$1&gt;$AE$1,"-",IFERROR(IF(DATEDIF('Base de données'!$A1560,N$1,"d")&lt;&gt;0,"",'Base de données'!$B1560),""))</f>
        <v/>
      </c>
      <c r="O1560" s="39" t="str">
        <f>IF(O$1&gt;$AE$1,"-",IFERROR(IF(DATEDIF('Base de données'!$A1560,O$1,"d")&lt;&gt;0,"",'Base de données'!$B1560),""))</f>
        <v/>
      </c>
      <c r="P1560" s="39" t="str">
        <f>IF(P$1&gt;$AE$1,"-",IFERROR(IF(DATEDIF('Base de données'!$A1560,P$1,"d")&lt;&gt;0,"",'Base de données'!$B1560),""))</f>
        <v>V9JRR</v>
      </c>
      <c r="Q1560" s="39" t="str">
        <f>IF(Q$1&gt;$AE$1,"-",IFERROR(IF(DATEDIF('Base de données'!$A1560,Q$1,"d")&lt;&gt;0,"",'Base de données'!$B1560),""))</f>
        <v/>
      </c>
      <c r="R1560" s="39" t="str">
        <f>IF(R$1&gt;$AE$1,"-",IFERROR(IF(DATEDIF('Base de données'!$A1560,R$1,"d")&lt;&gt;0,"",'Base de données'!$B1560),""))</f>
        <v/>
      </c>
      <c r="S1560" s="39" t="str">
        <f>IF(S$1&gt;$AE$1,"-",IFERROR(IF(DATEDIF('Base de données'!$A1560,S$1,"d")&lt;&gt;0,"",'Base de données'!$B1560),""))</f>
        <v/>
      </c>
      <c r="T1560" s="39" t="str">
        <f>IF(T$1&gt;$AE$1,"-",IFERROR(IF(DATEDIF('Base de données'!$A1560,T$1,"d")&lt;&gt;0,"",'Base de données'!$B1560),""))</f>
        <v/>
      </c>
      <c r="U1560" s="39" t="str">
        <f>IF(U$1&gt;$AE$1,"-",IFERROR(IF(DATEDIF('Base de données'!$A1560,U$1,"d")&lt;&gt;0,"",'Base de données'!$B1560),""))</f>
        <v/>
      </c>
      <c r="V1560" s="39" t="str">
        <f>IF(V$1&gt;$AE$1,"-",IFERROR(IF(DATEDIF('Base de données'!$A1560,V$1,"d")&lt;&gt;0,"",'Base de données'!$B1560),""))</f>
        <v/>
      </c>
      <c r="W1560" s="34"/>
      <c r="X1560" s="30" t="str">
        <f>'Base de données'!$C1560&amp;" "&amp;'Base de données'!$D1560</f>
        <v>Godard Alphonse</v>
      </c>
      <c r="Y1560" s="31">
        <f>COUNTIF('Base de données'!$B:$B,'Base de données'!$B1560)</f>
        <v>12</v>
      </c>
      <c r="AA1560" s="87" cm="1">
        <f t="array" aca="1" ref="AA1560" ca="1">INDIRECT("'Base de données'!A" &amp; ROW(Y1560))</f>
        <v>45809</v>
      </c>
      <c r="AB1560" s="51" t="str" cm="1">
        <f t="array" aca="1" ref="AB1560" ca="1">INDIRECT("'Base de données'!B" &amp; ROW(Z1560))</f>
        <v>V9JRR</v>
      </c>
    </row>
    <row r="1561" spans="1:28" x14ac:dyDescent="0.3">
      <c r="A1561" s="41" t="str">
        <f ca="1">IF(IF(AND($B1561&lt;&gt;"-",$B1561=$E1561),"Entrée et sortie","-")="Entrée et sortie",'Base de données'!$B1561,"-")</f>
        <v>-</v>
      </c>
      <c r="B1561" s="41" t="str">
        <f t="shared" ca="1" si="99"/>
        <v>1DR5Q</v>
      </c>
      <c r="C1561" s="41" t="str">
        <f t="shared" ca="1" si="100"/>
        <v>1DR5Q</v>
      </c>
      <c r="D1561" s="41" t="str">
        <f>IF($F1561="sortie en cours d'année",'Base de données'!$B1561,"-")</f>
        <v>1DR5Q</v>
      </c>
      <c r="E1561" s="41" t="str">
        <f>IF($H1561="entrée en cours d'année",'Base de données'!$B1561,"-")</f>
        <v>-</v>
      </c>
      <c r="F1561" s="37" t="str">
        <f t="shared" si="97"/>
        <v>sortie en cours d'année</v>
      </c>
      <c r="G1561" s="37">
        <f>IF($J1561="mouvement",_xlfn.XLOOKUP('Base de données'!$B1561,$V:$V,$V:$V,0),"")</f>
        <v>0</v>
      </c>
      <c r="H1561" s="37" t="str">
        <f t="shared" si="98"/>
        <v/>
      </c>
      <c r="I1561" s="37" t="str">
        <f>IF($J1561="mouvement",_xlfn.XLOOKUP('Base de données'!$B1561,$K:$K,$K:$K,0),"")</f>
        <v>1DR5Q</v>
      </c>
      <c r="J1561" s="38" t="str">
        <f>IF(AND(Y1561&lt;&gt;MAX(Y:Y),COUNTIF(K1561:V1561,'Base de données'!$B1561)&gt;0),"mouvement","")</f>
        <v>mouvement</v>
      </c>
      <c r="K1561" s="39" t="str">
        <f>IF(K$1&gt;$AE$1,"-",IFERROR(IF(DATEDIF('Base de données'!$A1561,K$1,"d")&lt;&gt;0,"",'Base de données'!$B1561),""))</f>
        <v/>
      </c>
      <c r="L1561" s="39" t="str">
        <f>IF(L$1&gt;$AE$1,"-",IFERROR(IF(DATEDIF('Base de données'!$A1561,L$1,"d")&lt;&gt;0,"",'Base de données'!$B1561),""))</f>
        <v/>
      </c>
      <c r="M1561" s="39" t="str">
        <f>IF(M$1&gt;$AE$1,"-",IFERROR(IF(DATEDIF('Base de données'!$A1561,M$1,"d")&lt;&gt;0,"",'Base de données'!$B1561),""))</f>
        <v/>
      </c>
      <c r="N1561" s="39" t="str">
        <f>IF(N$1&gt;$AE$1,"-",IFERROR(IF(DATEDIF('Base de données'!$A1561,N$1,"d")&lt;&gt;0,"",'Base de données'!$B1561),""))</f>
        <v/>
      </c>
      <c r="O1561" s="39" t="str">
        <f>IF(O$1&gt;$AE$1,"-",IFERROR(IF(DATEDIF('Base de données'!$A1561,O$1,"d")&lt;&gt;0,"",'Base de données'!$B1561),""))</f>
        <v/>
      </c>
      <c r="P1561" s="39" t="str">
        <f>IF(P$1&gt;$AE$1,"-",IFERROR(IF(DATEDIF('Base de données'!$A1561,P$1,"d")&lt;&gt;0,"",'Base de données'!$B1561),""))</f>
        <v>1DR5Q</v>
      </c>
      <c r="Q1561" s="39" t="str">
        <f>IF(Q$1&gt;$AE$1,"-",IFERROR(IF(DATEDIF('Base de données'!$A1561,Q$1,"d")&lt;&gt;0,"",'Base de données'!$B1561),""))</f>
        <v/>
      </c>
      <c r="R1561" s="39" t="str">
        <f>IF(R$1&gt;$AE$1,"-",IFERROR(IF(DATEDIF('Base de données'!$A1561,R$1,"d")&lt;&gt;0,"",'Base de données'!$B1561),""))</f>
        <v/>
      </c>
      <c r="S1561" s="39" t="str">
        <f>IF(S$1&gt;$AE$1,"-",IFERROR(IF(DATEDIF('Base de données'!$A1561,S$1,"d")&lt;&gt;0,"",'Base de données'!$B1561),""))</f>
        <v/>
      </c>
      <c r="T1561" s="39" t="str">
        <f>IF(T$1&gt;$AE$1,"-",IFERROR(IF(DATEDIF('Base de données'!$A1561,T$1,"d")&lt;&gt;0,"",'Base de données'!$B1561),""))</f>
        <v/>
      </c>
      <c r="U1561" s="39" t="str">
        <f>IF(U$1&gt;$AE$1,"-",IFERROR(IF(DATEDIF('Base de données'!$A1561,U$1,"d")&lt;&gt;0,"",'Base de données'!$B1561),""))</f>
        <v/>
      </c>
      <c r="V1561" s="39" t="str">
        <f>IF(V$1&gt;$AE$1,"-",IFERROR(IF(DATEDIF('Base de données'!$A1561,V$1,"d")&lt;&gt;0,"",'Base de données'!$B1561),""))</f>
        <v/>
      </c>
      <c r="W1561" s="34"/>
      <c r="X1561" s="30" t="str">
        <f>'Base de données'!$C1561&amp;" "&amp;'Base de données'!$D1561</f>
        <v>Vasseur Matthieu</v>
      </c>
      <c r="Y1561" s="31">
        <f>COUNTIF('Base de données'!$B:$B,'Base de données'!$B1561)</f>
        <v>8</v>
      </c>
      <c r="AA1561" s="87" cm="1">
        <f t="array" aca="1" ref="AA1561" ca="1">INDIRECT("'Base de données'!A" &amp; ROW(Y1561))</f>
        <v>45809</v>
      </c>
      <c r="AB1561" s="51" t="str" cm="1">
        <f t="array" aca="1" ref="AB1561" ca="1">INDIRECT("'Base de données'!B" &amp; ROW(Z1561))</f>
        <v>1DR5Q</v>
      </c>
    </row>
    <row r="1562" spans="1:28" x14ac:dyDescent="0.3">
      <c r="A1562" s="41" t="str">
        <f ca="1">IF(IF(AND($B1562&lt;&gt;"-",$B1562=$E1562),"Entrée et sortie","-")="Entrée et sortie",'Base de données'!$B1562,"-")</f>
        <v>-</v>
      </c>
      <c r="B1562" s="41" t="str">
        <f t="shared" ca="1" si="99"/>
        <v>-</v>
      </c>
      <c r="C1562" s="41" t="str">
        <f t="shared" ca="1" si="100"/>
        <v>-</v>
      </c>
      <c r="D1562" s="41" t="str">
        <f>IF($F1562="sortie en cours d'année",'Base de données'!$B1562,"-")</f>
        <v>-</v>
      </c>
      <c r="E1562" s="41" t="str">
        <f>IF($H1562="entrée en cours d'année",'Base de données'!$B1562,"-")</f>
        <v>-</v>
      </c>
      <c r="F1562" s="37" t="str">
        <f t="shared" si="97"/>
        <v/>
      </c>
      <c r="G1562" s="37" t="str">
        <f>IF($J1562="mouvement",_xlfn.XLOOKUP('Base de données'!$B1562,$V:$V,$V:$V,0),"")</f>
        <v/>
      </c>
      <c r="H1562" s="37" t="str">
        <f t="shared" si="98"/>
        <v/>
      </c>
      <c r="I1562" s="37" t="str">
        <f>IF($J1562="mouvement",_xlfn.XLOOKUP('Base de données'!$B1562,$K:$K,$K:$K,0),"")</f>
        <v/>
      </c>
      <c r="J1562" s="38" t="str">
        <f>IF(AND(Y1562&lt;&gt;MAX(Y:Y),COUNTIF(K1562:V1562,'Base de données'!$B1562)&gt;0),"mouvement","")</f>
        <v/>
      </c>
      <c r="K1562" s="39" t="str">
        <f>IF(K$1&gt;$AE$1,"-",IFERROR(IF(DATEDIF('Base de données'!$A1562,K$1,"d")&lt;&gt;0,"",'Base de données'!$B1562),""))</f>
        <v/>
      </c>
      <c r="L1562" s="39" t="str">
        <f>IF(L$1&gt;$AE$1,"-",IFERROR(IF(DATEDIF('Base de données'!$A1562,L$1,"d")&lt;&gt;0,"",'Base de données'!$B1562),""))</f>
        <v/>
      </c>
      <c r="M1562" s="39" t="str">
        <f>IF(M$1&gt;$AE$1,"-",IFERROR(IF(DATEDIF('Base de données'!$A1562,M$1,"d")&lt;&gt;0,"",'Base de données'!$B1562),""))</f>
        <v/>
      </c>
      <c r="N1562" s="39" t="str">
        <f>IF(N$1&gt;$AE$1,"-",IFERROR(IF(DATEDIF('Base de données'!$A1562,N$1,"d")&lt;&gt;0,"",'Base de données'!$B1562),""))</f>
        <v/>
      </c>
      <c r="O1562" s="39" t="str">
        <f>IF(O$1&gt;$AE$1,"-",IFERROR(IF(DATEDIF('Base de données'!$A1562,O$1,"d")&lt;&gt;0,"",'Base de données'!$B1562),""))</f>
        <v/>
      </c>
      <c r="P1562" s="39" t="str">
        <f>IF(P$1&gt;$AE$1,"-",IFERROR(IF(DATEDIF('Base de données'!$A1562,P$1,"d")&lt;&gt;0,"",'Base de données'!$B1562),""))</f>
        <v>53CT8</v>
      </c>
      <c r="Q1562" s="39" t="str">
        <f>IF(Q$1&gt;$AE$1,"-",IFERROR(IF(DATEDIF('Base de données'!$A1562,Q$1,"d")&lt;&gt;0,"",'Base de données'!$B1562),""))</f>
        <v/>
      </c>
      <c r="R1562" s="39" t="str">
        <f>IF(R$1&gt;$AE$1,"-",IFERROR(IF(DATEDIF('Base de données'!$A1562,R$1,"d")&lt;&gt;0,"",'Base de données'!$B1562),""))</f>
        <v/>
      </c>
      <c r="S1562" s="39" t="str">
        <f>IF(S$1&gt;$AE$1,"-",IFERROR(IF(DATEDIF('Base de données'!$A1562,S$1,"d")&lt;&gt;0,"",'Base de données'!$B1562),""))</f>
        <v/>
      </c>
      <c r="T1562" s="39" t="str">
        <f>IF(T$1&gt;$AE$1,"-",IFERROR(IF(DATEDIF('Base de données'!$A1562,T$1,"d")&lt;&gt;0,"",'Base de données'!$B1562),""))</f>
        <v/>
      </c>
      <c r="U1562" s="39" t="str">
        <f>IF(U$1&gt;$AE$1,"-",IFERROR(IF(DATEDIF('Base de données'!$A1562,U$1,"d")&lt;&gt;0,"",'Base de données'!$B1562),""))</f>
        <v/>
      </c>
      <c r="V1562" s="39" t="str">
        <f>IF(V$1&gt;$AE$1,"-",IFERROR(IF(DATEDIF('Base de données'!$A1562,V$1,"d")&lt;&gt;0,"",'Base de données'!$B1562),""))</f>
        <v/>
      </c>
      <c r="W1562" s="34"/>
      <c r="X1562" s="30" t="str">
        <f>'Base de données'!$C1562&amp;" "&amp;'Base de données'!$D1562</f>
        <v>Pires Tristan</v>
      </c>
      <c r="Y1562" s="31">
        <f>COUNTIF('Base de données'!$B:$B,'Base de données'!$B1562)</f>
        <v>12</v>
      </c>
      <c r="AA1562" s="87" cm="1">
        <f t="array" aca="1" ref="AA1562" ca="1">INDIRECT("'Base de données'!A" &amp; ROW(Y1562))</f>
        <v>45809</v>
      </c>
      <c r="AB1562" s="51" t="str" cm="1">
        <f t="array" aca="1" ref="AB1562" ca="1">INDIRECT("'Base de données'!B" &amp; ROW(Z1562))</f>
        <v>53CT8</v>
      </c>
    </row>
    <row r="1563" spans="1:28" x14ac:dyDescent="0.3">
      <c r="A1563" s="41" t="str">
        <f ca="1">IF(IF(AND($B1563&lt;&gt;"-",$B1563=$E1563),"Entrée et sortie","-")="Entrée et sortie",'Base de données'!$B1563,"-")</f>
        <v>-</v>
      </c>
      <c r="B1563" s="41" t="str">
        <f t="shared" ca="1" si="99"/>
        <v>-</v>
      </c>
      <c r="C1563" s="41" t="str">
        <f t="shared" ca="1" si="100"/>
        <v>-</v>
      </c>
      <c r="D1563" s="41" t="str">
        <f>IF($F1563="sortie en cours d'année",'Base de données'!$B1563,"-")</f>
        <v>-</v>
      </c>
      <c r="E1563" s="41" t="str">
        <f>IF($H1563="entrée en cours d'année",'Base de données'!$B1563,"-")</f>
        <v>-</v>
      </c>
      <c r="F1563" s="37" t="str">
        <f t="shared" si="97"/>
        <v/>
      </c>
      <c r="G1563" s="37" t="str">
        <f>IF($J1563="mouvement",_xlfn.XLOOKUP('Base de données'!$B1563,$V:$V,$V:$V,0),"")</f>
        <v/>
      </c>
      <c r="H1563" s="37" t="str">
        <f t="shared" si="98"/>
        <v/>
      </c>
      <c r="I1563" s="37" t="str">
        <f>IF($J1563="mouvement",_xlfn.XLOOKUP('Base de données'!$B1563,$K:$K,$K:$K,0),"")</f>
        <v/>
      </c>
      <c r="J1563" s="38" t="str">
        <f>IF(AND(Y1563&lt;&gt;MAX(Y:Y),COUNTIF(K1563:V1563,'Base de données'!$B1563)&gt;0),"mouvement","")</f>
        <v/>
      </c>
      <c r="K1563" s="39" t="str">
        <f>IF(K$1&gt;$AE$1,"-",IFERROR(IF(DATEDIF('Base de données'!$A1563,K$1,"d")&lt;&gt;0,"",'Base de données'!$B1563),""))</f>
        <v/>
      </c>
      <c r="L1563" s="39" t="str">
        <f>IF(L$1&gt;$AE$1,"-",IFERROR(IF(DATEDIF('Base de données'!$A1563,L$1,"d")&lt;&gt;0,"",'Base de données'!$B1563),""))</f>
        <v/>
      </c>
      <c r="M1563" s="39" t="str">
        <f>IF(M$1&gt;$AE$1,"-",IFERROR(IF(DATEDIF('Base de données'!$A1563,M$1,"d")&lt;&gt;0,"",'Base de données'!$B1563),""))</f>
        <v/>
      </c>
      <c r="N1563" s="39" t="str">
        <f>IF(N$1&gt;$AE$1,"-",IFERROR(IF(DATEDIF('Base de données'!$A1563,N$1,"d")&lt;&gt;0,"",'Base de données'!$B1563),""))</f>
        <v/>
      </c>
      <c r="O1563" s="39" t="str">
        <f>IF(O$1&gt;$AE$1,"-",IFERROR(IF(DATEDIF('Base de données'!$A1563,O$1,"d")&lt;&gt;0,"",'Base de données'!$B1563),""))</f>
        <v/>
      </c>
      <c r="P1563" s="39" t="str">
        <f>IF(P$1&gt;$AE$1,"-",IFERROR(IF(DATEDIF('Base de données'!$A1563,P$1,"d")&lt;&gt;0,"",'Base de données'!$B1563),""))</f>
        <v>8FZXK</v>
      </c>
      <c r="Q1563" s="39" t="str">
        <f>IF(Q$1&gt;$AE$1,"-",IFERROR(IF(DATEDIF('Base de données'!$A1563,Q$1,"d")&lt;&gt;0,"",'Base de données'!$B1563),""))</f>
        <v/>
      </c>
      <c r="R1563" s="39" t="str">
        <f>IF(R$1&gt;$AE$1,"-",IFERROR(IF(DATEDIF('Base de données'!$A1563,R$1,"d")&lt;&gt;0,"",'Base de données'!$B1563),""))</f>
        <v/>
      </c>
      <c r="S1563" s="39" t="str">
        <f>IF(S$1&gt;$AE$1,"-",IFERROR(IF(DATEDIF('Base de données'!$A1563,S$1,"d")&lt;&gt;0,"",'Base de données'!$B1563),""))</f>
        <v/>
      </c>
      <c r="T1563" s="39" t="str">
        <f>IF(T$1&gt;$AE$1,"-",IFERROR(IF(DATEDIF('Base de données'!$A1563,T$1,"d")&lt;&gt;0,"",'Base de données'!$B1563),""))</f>
        <v/>
      </c>
      <c r="U1563" s="39" t="str">
        <f>IF(U$1&gt;$AE$1,"-",IFERROR(IF(DATEDIF('Base de données'!$A1563,U$1,"d")&lt;&gt;0,"",'Base de données'!$B1563),""))</f>
        <v/>
      </c>
      <c r="V1563" s="39" t="str">
        <f>IF(V$1&gt;$AE$1,"-",IFERROR(IF(DATEDIF('Base de données'!$A1563,V$1,"d")&lt;&gt;0,"",'Base de données'!$B1563),""))</f>
        <v/>
      </c>
      <c r="W1563" s="34"/>
      <c r="X1563" s="30" t="str">
        <f>'Base de données'!$C1563&amp;" "&amp;'Base de données'!$D1563</f>
        <v>Roche Éléonore</v>
      </c>
      <c r="Y1563" s="31">
        <f>COUNTIF('Base de données'!$B:$B,'Base de données'!$B1563)</f>
        <v>12</v>
      </c>
      <c r="AA1563" s="87" cm="1">
        <f t="array" aca="1" ref="AA1563" ca="1">INDIRECT("'Base de données'!A" &amp; ROW(Y1563))</f>
        <v>45809</v>
      </c>
      <c r="AB1563" s="51" t="str" cm="1">
        <f t="array" aca="1" ref="AB1563" ca="1">INDIRECT("'Base de données'!B" &amp; ROW(Z1563))</f>
        <v>8FZXK</v>
      </c>
    </row>
    <row r="1564" spans="1:28" x14ac:dyDescent="0.3">
      <c r="A1564" s="41" t="str">
        <f ca="1">IF(IF(AND($B1564&lt;&gt;"-",$B1564=$E1564),"Entrée et sortie","-")="Entrée et sortie",'Base de données'!$B1564,"-")</f>
        <v>-</v>
      </c>
      <c r="B1564" s="41" t="str">
        <f t="shared" ca="1" si="99"/>
        <v>-</v>
      </c>
      <c r="C1564" s="41" t="str">
        <f t="shared" ca="1" si="100"/>
        <v>-</v>
      </c>
      <c r="D1564" s="41" t="str">
        <f>IF($F1564="sortie en cours d'année",'Base de données'!$B1564,"-")</f>
        <v>-</v>
      </c>
      <c r="E1564" s="41" t="str">
        <f>IF($H1564="entrée en cours d'année",'Base de données'!$B1564,"-")</f>
        <v>-</v>
      </c>
      <c r="F1564" s="37" t="str">
        <f t="shared" si="97"/>
        <v/>
      </c>
      <c r="G1564" s="37" t="str">
        <f>IF($J1564="mouvement",_xlfn.XLOOKUP('Base de données'!$B1564,$V:$V,$V:$V,0),"")</f>
        <v/>
      </c>
      <c r="H1564" s="37" t="str">
        <f t="shared" si="98"/>
        <v/>
      </c>
      <c r="I1564" s="37" t="str">
        <f>IF($J1564="mouvement",_xlfn.XLOOKUP('Base de données'!$B1564,$K:$K,$K:$K,0),"")</f>
        <v/>
      </c>
      <c r="J1564" s="38" t="str">
        <f>IF(AND(Y1564&lt;&gt;MAX(Y:Y),COUNTIF(K1564:V1564,'Base de données'!$B1564)&gt;0),"mouvement","")</f>
        <v/>
      </c>
      <c r="K1564" s="39" t="str">
        <f>IF(K$1&gt;$AE$1,"-",IFERROR(IF(DATEDIF('Base de données'!$A1564,K$1,"d")&lt;&gt;0,"",'Base de données'!$B1564),""))</f>
        <v/>
      </c>
      <c r="L1564" s="39" t="str">
        <f>IF(L$1&gt;$AE$1,"-",IFERROR(IF(DATEDIF('Base de données'!$A1564,L$1,"d")&lt;&gt;0,"",'Base de données'!$B1564),""))</f>
        <v/>
      </c>
      <c r="M1564" s="39" t="str">
        <f>IF(M$1&gt;$AE$1,"-",IFERROR(IF(DATEDIF('Base de données'!$A1564,M$1,"d")&lt;&gt;0,"",'Base de données'!$B1564),""))</f>
        <v/>
      </c>
      <c r="N1564" s="39" t="str">
        <f>IF(N$1&gt;$AE$1,"-",IFERROR(IF(DATEDIF('Base de données'!$A1564,N$1,"d")&lt;&gt;0,"",'Base de données'!$B1564),""))</f>
        <v/>
      </c>
      <c r="O1564" s="39" t="str">
        <f>IF(O$1&gt;$AE$1,"-",IFERROR(IF(DATEDIF('Base de données'!$A1564,O$1,"d")&lt;&gt;0,"",'Base de données'!$B1564),""))</f>
        <v/>
      </c>
      <c r="P1564" s="39" t="str">
        <f>IF(P$1&gt;$AE$1,"-",IFERROR(IF(DATEDIF('Base de données'!$A1564,P$1,"d")&lt;&gt;0,"",'Base de données'!$B1564),""))</f>
        <v>CBT1T</v>
      </c>
      <c r="Q1564" s="39" t="str">
        <f>IF(Q$1&gt;$AE$1,"-",IFERROR(IF(DATEDIF('Base de données'!$A1564,Q$1,"d")&lt;&gt;0,"",'Base de données'!$B1564),""))</f>
        <v/>
      </c>
      <c r="R1564" s="39" t="str">
        <f>IF(R$1&gt;$AE$1,"-",IFERROR(IF(DATEDIF('Base de données'!$A1564,R$1,"d")&lt;&gt;0,"",'Base de données'!$B1564),""))</f>
        <v/>
      </c>
      <c r="S1564" s="39" t="str">
        <f>IF(S$1&gt;$AE$1,"-",IFERROR(IF(DATEDIF('Base de données'!$A1564,S$1,"d")&lt;&gt;0,"",'Base de données'!$B1564),""))</f>
        <v/>
      </c>
      <c r="T1564" s="39" t="str">
        <f>IF(T$1&gt;$AE$1,"-",IFERROR(IF(DATEDIF('Base de données'!$A1564,T$1,"d")&lt;&gt;0,"",'Base de données'!$B1564),""))</f>
        <v/>
      </c>
      <c r="U1564" s="39" t="str">
        <f>IF(U$1&gt;$AE$1,"-",IFERROR(IF(DATEDIF('Base de données'!$A1564,U$1,"d")&lt;&gt;0,"",'Base de données'!$B1564),""))</f>
        <v/>
      </c>
      <c r="V1564" s="39" t="str">
        <f>IF(V$1&gt;$AE$1,"-",IFERROR(IF(DATEDIF('Base de données'!$A1564,V$1,"d")&lt;&gt;0,"",'Base de données'!$B1564),""))</f>
        <v/>
      </c>
      <c r="W1564" s="34"/>
      <c r="X1564" s="30" t="str">
        <f>'Base de données'!$C1564&amp;" "&amp;'Base de données'!$D1564</f>
        <v>Hardy Timothée</v>
      </c>
      <c r="Y1564" s="31">
        <f>COUNTIF('Base de données'!$B:$B,'Base de données'!$B1564)</f>
        <v>12</v>
      </c>
      <c r="AA1564" s="87" cm="1">
        <f t="array" aca="1" ref="AA1564" ca="1">INDIRECT("'Base de données'!A" &amp; ROW(Y1564))</f>
        <v>45809</v>
      </c>
      <c r="AB1564" s="51" t="str" cm="1">
        <f t="array" aca="1" ref="AB1564" ca="1">INDIRECT("'Base de données'!B" &amp; ROW(Z1564))</f>
        <v>CBT1T</v>
      </c>
    </row>
    <row r="1565" spans="1:28" x14ac:dyDescent="0.3">
      <c r="A1565" s="41" t="str">
        <f ca="1">IF(IF(AND($B1565&lt;&gt;"-",$B1565=$E1565),"Entrée et sortie","-")="Entrée et sortie",'Base de données'!$B1565,"-")</f>
        <v>-</v>
      </c>
      <c r="B1565" s="41" t="str">
        <f t="shared" ca="1" si="99"/>
        <v>-</v>
      </c>
      <c r="C1565" s="41" t="str">
        <f t="shared" ca="1" si="100"/>
        <v>-</v>
      </c>
      <c r="D1565" s="41" t="str">
        <f>IF($F1565="sortie en cours d'année",'Base de données'!$B1565,"-")</f>
        <v>-</v>
      </c>
      <c r="E1565" s="41" t="str">
        <f>IF($H1565="entrée en cours d'année",'Base de données'!$B1565,"-")</f>
        <v>-</v>
      </c>
      <c r="F1565" s="37" t="str">
        <f t="shared" si="97"/>
        <v/>
      </c>
      <c r="G1565" s="37" t="str">
        <f>IF($J1565="mouvement",_xlfn.XLOOKUP('Base de données'!$B1565,$V:$V,$V:$V,0),"")</f>
        <v/>
      </c>
      <c r="H1565" s="37" t="str">
        <f t="shared" si="98"/>
        <v/>
      </c>
      <c r="I1565" s="37" t="str">
        <f>IF($J1565="mouvement",_xlfn.XLOOKUP('Base de données'!$B1565,$K:$K,$K:$K,0),"")</f>
        <v/>
      </c>
      <c r="J1565" s="38" t="str">
        <f>IF(AND(Y1565&lt;&gt;MAX(Y:Y),COUNTIF(K1565:V1565,'Base de données'!$B1565)&gt;0),"mouvement","")</f>
        <v/>
      </c>
      <c r="K1565" s="39" t="str">
        <f>IF(K$1&gt;$AE$1,"-",IFERROR(IF(DATEDIF('Base de données'!$A1565,K$1,"d")&lt;&gt;0,"",'Base de données'!$B1565),""))</f>
        <v/>
      </c>
      <c r="L1565" s="39" t="str">
        <f>IF(L$1&gt;$AE$1,"-",IFERROR(IF(DATEDIF('Base de données'!$A1565,L$1,"d")&lt;&gt;0,"",'Base de données'!$B1565),""))</f>
        <v/>
      </c>
      <c r="M1565" s="39" t="str">
        <f>IF(M$1&gt;$AE$1,"-",IFERROR(IF(DATEDIF('Base de données'!$A1565,M$1,"d")&lt;&gt;0,"",'Base de données'!$B1565),""))</f>
        <v/>
      </c>
      <c r="N1565" s="39" t="str">
        <f>IF(N$1&gt;$AE$1,"-",IFERROR(IF(DATEDIF('Base de données'!$A1565,N$1,"d")&lt;&gt;0,"",'Base de données'!$B1565),""))</f>
        <v/>
      </c>
      <c r="O1565" s="39" t="str">
        <f>IF(O$1&gt;$AE$1,"-",IFERROR(IF(DATEDIF('Base de données'!$A1565,O$1,"d")&lt;&gt;0,"",'Base de données'!$B1565),""))</f>
        <v/>
      </c>
      <c r="P1565" s="39" t="str">
        <f>IF(P$1&gt;$AE$1,"-",IFERROR(IF(DATEDIF('Base de données'!$A1565,P$1,"d")&lt;&gt;0,"",'Base de données'!$B1565),""))</f>
        <v>K015U</v>
      </c>
      <c r="Q1565" s="39" t="str">
        <f>IF(Q$1&gt;$AE$1,"-",IFERROR(IF(DATEDIF('Base de données'!$A1565,Q$1,"d")&lt;&gt;0,"",'Base de données'!$B1565),""))</f>
        <v/>
      </c>
      <c r="R1565" s="39" t="str">
        <f>IF(R$1&gt;$AE$1,"-",IFERROR(IF(DATEDIF('Base de données'!$A1565,R$1,"d")&lt;&gt;0,"",'Base de données'!$B1565),""))</f>
        <v/>
      </c>
      <c r="S1565" s="39" t="str">
        <f>IF(S$1&gt;$AE$1,"-",IFERROR(IF(DATEDIF('Base de données'!$A1565,S$1,"d")&lt;&gt;0,"",'Base de données'!$B1565),""))</f>
        <v/>
      </c>
      <c r="T1565" s="39" t="str">
        <f>IF(T$1&gt;$AE$1,"-",IFERROR(IF(DATEDIF('Base de données'!$A1565,T$1,"d")&lt;&gt;0,"",'Base de données'!$B1565),""))</f>
        <v/>
      </c>
      <c r="U1565" s="39" t="str">
        <f>IF(U$1&gt;$AE$1,"-",IFERROR(IF(DATEDIF('Base de données'!$A1565,U$1,"d")&lt;&gt;0,"",'Base de données'!$B1565),""))</f>
        <v/>
      </c>
      <c r="V1565" s="39" t="str">
        <f>IF(V$1&gt;$AE$1,"-",IFERROR(IF(DATEDIF('Base de données'!$A1565,V$1,"d")&lt;&gt;0,"",'Base de données'!$B1565),""))</f>
        <v/>
      </c>
      <c r="W1565" s="34"/>
      <c r="X1565" s="30" t="str">
        <f>'Base de données'!$C1565&amp;" "&amp;'Base de données'!$D1565</f>
        <v>Couturier Nath</v>
      </c>
      <c r="Y1565" s="31">
        <f>COUNTIF('Base de données'!$B:$B,'Base de données'!$B1565)</f>
        <v>12</v>
      </c>
      <c r="AA1565" s="87" cm="1">
        <f t="array" aca="1" ref="AA1565" ca="1">INDIRECT("'Base de données'!A" &amp; ROW(Y1565))</f>
        <v>45809</v>
      </c>
      <c r="AB1565" s="51" t="str" cm="1">
        <f t="array" aca="1" ref="AB1565" ca="1">INDIRECT("'Base de données'!B" &amp; ROW(Z1565))</f>
        <v>K015U</v>
      </c>
    </row>
    <row r="1566" spans="1:28" x14ac:dyDescent="0.3">
      <c r="A1566" s="41" t="str">
        <f ca="1">IF(IF(AND($B1566&lt;&gt;"-",$B1566=$E1566),"Entrée et sortie","-")="Entrée et sortie",'Base de données'!$B1566,"-")</f>
        <v>-</v>
      </c>
      <c r="B1566" s="41" t="str">
        <f t="shared" ca="1" si="99"/>
        <v>-</v>
      </c>
      <c r="C1566" s="41" t="str">
        <f t="shared" ca="1" si="100"/>
        <v>-</v>
      </c>
      <c r="D1566" s="41" t="str">
        <f>IF($F1566="sortie en cours d'année",'Base de données'!$B1566,"-")</f>
        <v>-</v>
      </c>
      <c r="E1566" s="41" t="str">
        <f>IF($H1566="entrée en cours d'année",'Base de données'!$B1566,"-")</f>
        <v>-</v>
      </c>
      <c r="F1566" s="37" t="str">
        <f t="shared" si="97"/>
        <v/>
      </c>
      <c r="G1566" s="37" t="str">
        <f>IF($J1566="mouvement",_xlfn.XLOOKUP('Base de données'!$B1566,$V:$V,$V:$V,0),"")</f>
        <v/>
      </c>
      <c r="H1566" s="37" t="str">
        <f t="shared" si="98"/>
        <v/>
      </c>
      <c r="I1566" s="37" t="str">
        <f>IF($J1566="mouvement",_xlfn.XLOOKUP('Base de données'!$B1566,$K:$K,$K:$K,0),"")</f>
        <v/>
      </c>
      <c r="J1566" s="38" t="str">
        <f>IF(AND(Y1566&lt;&gt;MAX(Y:Y),COUNTIF(K1566:V1566,'Base de données'!$B1566)&gt;0),"mouvement","")</f>
        <v/>
      </c>
      <c r="K1566" s="39" t="str">
        <f>IF(K$1&gt;$AE$1,"-",IFERROR(IF(DATEDIF('Base de données'!$A1566,K$1,"d")&lt;&gt;0,"",'Base de données'!$B1566),""))</f>
        <v/>
      </c>
      <c r="L1566" s="39" t="str">
        <f>IF(L$1&gt;$AE$1,"-",IFERROR(IF(DATEDIF('Base de données'!$A1566,L$1,"d")&lt;&gt;0,"",'Base de données'!$B1566),""))</f>
        <v/>
      </c>
      <c r="M1566" s="39" t="str">
        <f>IF(M$1&gt;$AE$1,"-",IFERROR(IF(DATEDIF('Base de données'!$A1566,M$1,"d")&lt;&gt;0,"",'Base de données'!$B1566),""))</f>
        <v/>
      </c>
      <c r="N1566" s="39" t="str">
        <f>IF(N$1&gt;$AE$1,"-",IFERROR(IF(DATEDIF('Base de données'!$A1566,N$1,"d")&lt;&gt;0,"",'Base de données'!$B1566),""))</f>
        <v/>
      </c>
      <c r="O1566" s="39" t="str">
        <f>IF(O$1&gt;$AE$1,"-",IFERROR(IF(DATEDIF('Base de données'!$A1566,O$1,"d")&lt;&gt;0,"",'Base de données'!$B1566),""))</f>
        <v/>
      </c>
      <c r="P1566" s="39" t="str">
        <f>IF(P$1&gt;$AE$1,"-",IFERROR(IF(DATEDIF('Base de données'!$A1566,P$1,"d")&lt;&gt;0,"",'Base de données'!$B1566),""))</f>
        <v>R0EWQ</v>
      </c>
      <c r="Q1566" s="39" t="str">
        <f>IF(Q$1&gt;$AE$1,"-",IFERROR(IF(DATEDIF('Base de données'!$A1566,Q$1,"d")&lt;&gt;0,"",'Base de données'!$B1566),""))</f>
        <v/>
      </c>
      <c r="R1566" s="39" t="str">
        <f>IF(R$1&gt;$AE$1,"-",IFERROR(IF(DATEDIF('Base de données'!$A1566,R$1,"d")&lt;&gt;0,"",'Base de données'!$B1566),""))</f>
        <v/>
      </c>
      <c r="S1566" s="39" t="str">
        <f>IF(S$1&gt;$AE$1,"-",IFERROR(IF(DATEDIF('Base de données'!$A1566,S$1,"d")&lt;&gt;0,"",'Base de données'!$B1566),""))</f>
        <v/>
      </c>
      <c r="T1566" s="39" t="str">
        <f>IF(T$1&gt;$AE$1,"-",IFERROR(IF(DATEDIF('Base de données'!$A1566,T$1,"d")&lt;&gt;0,"",'Base de données'!$B1566),""))</f>
        <v/>
      </c>
      <c r="U1566" s="39" t="str">
        <f>IF(U$1&gt;$AE$1,"-",IFERROR(IF(DATEDIF('Base de données'!$A1566,U$1,"d")&lt;&gt;0,"",'Base de données'!$B1566),""))</f>
        <v/>
      </c>
      <c r="V1566" s="39" t="str">
        <f>IF(V$1&gt;$AE$1,"-",IFERROR(IF(DATEDIF('Base de données'!$A1566,V$1,"d")&lt;&gt;0,"",'Base de données'!$B1566),""))</f>
        <v/>
      </c>
      <c r="W1566" s="34"/>
      <c r="X1566" s="30" t="str">
        <f>'Base de données'!$C1566&amp;" "&amp;'Base de données'!$D1566</f>
        <v>Leroux Maggie</v>
      </c>
      <c r="Y1566" s="31">
        <f>COUNTIF('Base de données'!$B:$B,'Base de données'!$B1566)</f>
        <v>12</v>
      </c>
      <c r="AA1566" s="87" cm="1">
        <f t="array" aca="1" ref="AA1566" ca="1">INDIRECT("'Base de données'!A" &amp; ROW(Y1566))</f>
        <v>45809</v>
      </c>
      <c r="AB1566" s="51" t="str" cm="1">
        <f t="array" aca="1" ref="AB1566" ca="1">INDIRECT("'Base de données'!B" &amp; ROW(Z1566))</f>
        <v>R0EWQ</v>
      </c>
    </row>
    <row r="1567" spans="1:28" x14ac:dyDescent="0.3">
      <c r="A1567" s="41" t="str">
        <f ca="1">IF(IF(AND($B1567&lt;&gt;"-",$B1567=$E1567),"Entrée et sortie","-")="Entrée et sortie",'Base de données'!$B1567,"-")</f>
        <v>-</v>
      </c>
      <c r="B1567" s="41" t="str">
        <f t="shared" ca="1" si="99"/>
        <v>-</v>
      </c>
      <c r="C1567" s="41" t="str">
        <f t="shared" ca="1" si="100"/>
        <v>-</v>
      </c>
      <c r="D1567" s="41" t="str">
        <f>IF($F1567="sortie en cours d'année",'Base de données'!$B1567,"-")</f>
        <v>-</v>
      </c>
      <c r="E1567" s="41" t="str">
        <f>IF($H1567="entrée en cours d'année",'Base de données'!$B1567,"-")</f>
        <v>-</v>
      </c>
      <c r="F1567" s="37" t="str">
        <f t="shared" si="97"/>
        <v/>
      </c>
      <c r="G1567" s="37" t="str">
        <f>IF($J1567="mouvement",_xlfn.XLOOKUP('Base de données'!$B1567,$V:$V,$V:$V,0),"")</f>
        <v/>
      </c>
      <c r="H1567" s="37" t="str">
        <f t="shared" si="98"/>
        <v/>
      </c>
      <c r="I1567" s="37" t="str">
        <f>IF($J1567="mouvement",_xlfn.XLOOKUP('Base de données'!$B1567,$K:$K,$K:$K,0),"")</f>
        <v/>
      </c>
      <c r="J1567" s="38" t="str">
        <f>IF(AND(Y1567&lt;&gt;MAX(Y:Y),COUNTIF(K1567:V1567,'Base de données'!$B1567)&gt;0),"mouvement","")</f>
        <v/>
      </c>
      <c r="K1567" s="39" t="str">
        <f>IF(K$1&gt;$AE$1,"-",IFERROR(IF(DATEDIF('Base de données'!$A1567,K$1,"d")&lt;&gt;0,"",'Base de données'!$B1567),""))</f>
        <v/>
      </c>
      <c r="L1567" s="39" t="str">
        <f>IF(L$1&gt;$AE$1,"-",IFERROR(IF(DATEDIF('Base de données'!$A1567,L$1,"d")&lt;&gt;0,"",'Base de données'!$B1567),""))</f>
        <v/>
      </c>
      <c r="M1567" s="39" t="str">
        <f>IF(M$1&gt;$AE$1,"-",IFERROR(IF(DATEDIF('Base de données'!$A1567,M$1,"d")&lt;&gt;0,"",'Base de données'!$B1567),""))</f>
        <v/>
      </c>
      <c r="N1567" s="39" t="str">
        <f>IF(N$1&gt;$AE$1,"-",IFERROR(IF(DATEDIF('Base de données'!$A1567,N$1,"d")&lt;&gt;0,"",'Base de données'!$B1567),""))</f>
        <v/>
      </c>
      <c r="O1567" s="39" t="str">
        <f>IF(O$1&gt;$AE$1,"-",IFERROR(IF(DATEDIF('Base de données'!$A1567,O$1,"d")&lt;&gt;0,"",'Base de données'!$B1567),""))</f>
        <v/>
      </c>
      <c r="P1567" s="39" t="str">
        <f>IF(P$1&gt;$AE$1,"-",IFERROR(IF(DATEDIF('Base de données'!$A1567,P$1,"d")&lt;&gt;0,"",'Base de données'!$B1567),""))</f>
        <v>EIWAR</v>
      </c>
      <c r="Q1567" s="39" t="str">
        <f>IF(Q$1&gt;$AE$1,"-",IFERROR(IF(DATEDIF('Base de données'!$A1567,Q$1,"d")&lt;&gt;0,"",'Base de données'!$B1567),""))</f>
        <v/>
      </c>
      <c r="R1567" s="39" t="str">
        <f>IF(R$1&gt;$AE$1,"-",IFERROR(IF(DATEDIF('Base de données'!$A1567,R$1,"d")&lt;&gt;0,"",'Base de données'!$B1567),""))</f>
        <v/>
      </c>
      <c r="S1567" s="39" t="str">
        <f>IF(S$1&gt;$AE$1,"-",IFERROR(IF(DATEDIF('Base de données'!$A1567,S$1,"d")&lt;&gt;0,"",'Base de données'!$B1567),""))</f>
        <v/>
      </c>
      <c r="T1567" s="39" t="str">
        <f>IF(T$1&gt;$AE$1,"-",IFERROR(IF(DATEDIF('Base de données'!$A1567,T$1,"d")&lt;&gt;0,"",'Base de données'!$B1567),""))</f>
        <v/>
      </c>
      <c r="U1567" s="39" t="str">
        <f>IF(U$1&gt;$AE$1,"-",IFERROR(IF(DATEDIF('Base de données'!$A1567,U$1,"d")&lt;&gt;0,"",'Base de données'!$B1567),""))</f>
        <v/>
      </c>
      <c r="V1567" s="39" t="str">
        <f>IF(V$1&gt;$AE$1,"-",IFERROR(IF(DATEDIF('Base de données'!$A1567,V$1,"d")&lt;&gt;0,"",'Base de données'!$B1567),""))</f>
        <v/>
      </c>
      <c r="W1567" s="34"/>
      <c r="X1567" s="30" t="str">
        <f>'Base de données'!$C1567&amp;" "&amp;'Base de données'!$D1567</f>
        <v>Paul Lucas</v>
      </c>
      <c r="Y1567" s="31">
        <f>COUNTIF('Base de données'!$B:$B,'Base de données'!$B1567)</f>
        <v>12</v>
      </c>
      <c r="AA1567" s="87" cm="1">
        <f t="array" aca="1" ref="AA1567" ca="1">INDIRECT("'Base de données'!A" &amp; ROW(Y1567))</f>
        <v>45809</v>
      </c>
      <c r="AB1567" s="51" t="str" cm="1">
        <f t="array" aca="1" ref="AB1567" ca="1">INDIRECT("'Base de données'!B" &amp; ROW(Z1567))</f>
        <v>EIWAR</v>
      </c>
    </row>
    <row r="1568" spans="1:28" x14ac:dyDescent="0.3">
      <c r="A1568" s="41" t="str">
        <f ca="1">IF(IF(AND($B1568&lt;&gt;"-",$B1568=$E1568),"Entrée et sortie","-")="Entrée et sortie",'Base de données'!$B1568,"-")</f>
        <v>-</v>
      </c>
      <c r="B1568" s="41" t="str">
        <f t="shared" ca="1" si="99"/>
        <v>-</v>
      </c>
      <c r="C1568" s="41" t="str">
        <f t="shared" ca="1" si="100"/>
        <v>-</v>
      </c>
      <c r="D1568" s="41" t="str">
        <f>IF($F1568="sortie en cours d'année",'Base de données'!$B1568,"-")</f>
        <v>-</v>
      </c>
      <c r="E1568" s="41" t="str">
        <f>IF($H1568="entrée en cours d'année",'Base de données'!$B1568,"-")</f>
        <v>-</v>
      </c>
      <c r="F1568" s="37" t="str">
        <f t="shared" si="97"/>
        <v/>
      </c>
      <c r="G1568" s="37" t="str">
        <f>IF($J1568="mouvement",_xlfn.XLOOKUP('Base de données'!$B1568,$V:$V,$V:$V,0),"")</f>
        <v/>
      </c>
      <c r="H1568" s="37" t="str">
        <f t="shared" si="98"/>
        <v/>
      </c>
      <c r="I1568" s="37" t="str">
        <f>IF($J1568="mouvement",_xlfn.XLOOKUP('Base de données'!$B1568,$K:$K,$K:$K,0),"")</f>
        <v/>
      </c>
      <c r="J1568" s="38" t="str">
        <f>IF(AND(Y1568&lt;&gt;MAX(Y:Y),COUNTIF(K1568:V1568,'Base de données'!$B1568)&gt;0),"mouvement","")</f>
        <v/>
      </c>
      <c r="K1568" s="39" t="str">
        <f>IF(K$1&gt;$AE$1,"-",IFERROR(IF(DATEDIF('Base de données'!$A1568,K$1,"d")&lt;&gt;0,"",'Base de données'!$B1568),""))</f>
        <v/>
      </c>
      <c r="L1568" s="39" t="str">
        <f>IF(L$1&gt;$AE$1,"-",IFERROR(IF(DATEDIF('Base de données'!$A1568,L$1,"d")&lt;&gt;0,"",'Base de données'!$B1568),""))</f>
        <v/>
      </c>
      <c r="M1568" s="39" t="str">
        <f>IF(M$1&gt;$AE$1,"-",IFERROR(IF(DATEDIF('Base de données'!$A1568,M$1,"d")&lt;&gt;0,"",'Base de données'!$B1568),""))</f>
        <v/>
      </c>
      <c r="N1568" s="39" t="str">
        <f>IF(N$1&gt;$AE$1,"-",IFERROR(IF(DATEDIF('Base de données'!$A1568,N$1,"d")&lt;&gt;0,"",'Base de données'!$B1568),""))</f>
        <v/>
      </c>
      <c r="O1568" s="39" t="str">
        <f>IF(O$1&gt;$AE$1,"-",IFERROR(IF(DATEDIF('Base de données'!$A1568,O$1,"d")&lt;&gt;0,"",'Base de données'!$B1568),""))</f>
        <v/>
      </c>
      <c r="P1568" s="39" t="str">
        <f>IF(P$1&gt;$AE$1,"-",IFERROR(IF(DATEDIF('Base de données'!$A1568,P$1,"d")&lt;&gt;0,"",'Base de données'!$B1568),""))</f>
        <v>DBD40</v>
      </c>
      <c r="Q1568" s="39" t="str">
        <f>IF(Q$1&gt;$AE$1,"-",IFERROR(IF(DATEDIF('Base de données'!$A1568,Q$1,"d")&lt;&gt;0,"",'Base de données'!$B1568),""))</f>
        <v/>
      </c>
      <c r="R1568" s="39" t="str">
        <f>IF(R$1&gt;$AE$1,"-",IFERROR(IF(DATEDIF('Base de données'!$A1568,R$1,"d")&lt;&gt;0,"",'Base de données'!$B1568),""))</f>
        <v/>
      </c>
      <c r="S1568" s="39" t="str">
        <f>IF(S$1&gt;$AE$1,"-",IFERROR(IF(DATEDIF('Base de données'!$A1568,S$1,"d")&lt;&gt;0,"",'Base de données'!$B1568),""))</f>
        <v/>
      </c>
      <c r="T1568" s="39" t="str">
        <f>IF(T$1&gt;$AE$1,"-",IFERROR(IF(DATEDIF('Base de données'!$A1568,T$1,"d")&lt;&gt;0,"",'Base de données'!$B1568),""))</f>
        <v/>
      </c>
      <c r="U1568" s="39" t="str">
        <f>IF(U$1&gt;$AE$1,"-",IFERROR(IF(DATEDIF('Base de données'!$A1568,U$1,"d")&lt;&gt;0,"",'Base de données'!$B1568),""))</f>
        <v/>
      </c>
      <c r="V1568" s="39" t="str">
        <f>IF(V$1&gt;$AE$1,"-",IFERROR(IF(DATEDIF('Base de données'!$A1568,V$1,"d")&lt;&gt;0,"",'Base de données'!$B1568),""))</f>
        <v/>
      </c>
      <c r="W1568" s="34"/>
      <c r="X1568" s="30" t="str">
        <f>'Base de données'!$C1568&amp;" "&amp;'Base de données'!$D1568</f>
        <v>Maillet Adèle</v>
      </c>
      <c r="Y1568" s="31">
        <f>COUNTIF('Base de données'!$B:$B,'Base de données'!$B1568)</f>
        <v>12</v>
      </c>
      <c r="AA1568" s="87" cm="1">
        <f t="array" aca="1" ref="AA1568" ca="1">INDIRECT("'Base de données'!A" &amp; ROW(Y1568))</f>
        <v>45809</v>
      </c>
      <c r="AB1568" s="51" t="str" cm="1">
        <f t="array" aca="1" ref="AB1568" ca="1">INDIRECT("'Base de données'!B" &amp; ROW(Z1568))</f>
        <v>DBD40</v>
      </c>
    </row>
    <row r="1569" spans="1:28" x14ac:dyDescent="0.3">
      <c r="A1569" s="41" t="str">
        <f ca="1">IF(IF(AND($B1569&lt;&gt;"-",$B1569=$E1569),"Entrée et sortie","-")="Entrée et sortie",'Base de données'!$B1569,"-")</f>
        <v>-</v>
      </c>
      <c r="B1569" s="41" t="str">
        <f t="shared" ca="1" si="99"/>
        <v>-</v>
      </c>
      <c r="C1569" s="41" t="str">
        <f t="shared" ca="1" si="100"/>
        <v>-</v>
      </c>
      <c r="D1569" s="41" t="str">
        <f>IF($F1569="sortie en cours d'année",'Base de données'!$B1569,"-")</f>
        <v>-</v>
      </c>
      <c r="E1569" s="41" t="str">
        <f>IF($H1569="entrée en cours d'année",'Base de données'!$B1569,"-")</f>
        <v>-</v>
      </c>
      <c r="F1569" s="37" t="str">
        <f t="shared" si="97"/>
        <v/>
      </c>
      <c r="G1569" s="37" t="str">
        <f>IF($J1569="mouvement",_xlfn.XLOOKUP('Base de données'!$B1569,$V:$V,$V:$V,0),"")</f>
        <v/>
      </c>
      <c r="H1569" s="37" t="str">
        <f t="shared" si="98"/>
        <v/>
      </c>
      <c r="I1569" s="37" t="str">
        <f>IF($J1569="mouvement",_xlfn.XLOOKUP('Base de données'!$B1569,$K:$K,$K:$K,0),"")</f>
        <v/>
      </c>
      <c r="J1569" s="38" t="str">
        <f>IF(AND(Y1569&lt;&gt;MAX(Y:Y),COUNTIF(K1569:V1569,'Base de données'!$B1569)&gt;0),"mouvement","")</f>
        <v/>
      </c>
      <c r="K1569" s="39" t="str">
        <f>IF(K$1&gt;$AE$1,"-",IFERROR(IF(DATEDIF('Base de données'!$A1569,K$1,"d")&lt;&gt;0,"",'Base de données'!$B1569),""))</f>
        <v/>
      </c>
      <c r="L1569" s="39" t="str">
        <f>IF(L$1&gt;$AE$1,"-",IFERROR(IF(DATEDIF('Base de données'!$A1569,L$1,"d")&lt;&gt;0,"",'Base de données'!$B1569),""))</f>
        <v/>
      </c>
      <c r="M1569" s="39" t="str">
        <f>IF(M$1&gt;$AE$1,"-",IFERROR(IF(DATEDIF('Base de données'!$A1569,M$1,"d")&lt;&gt;0,"",'Base de données'!$B1569),""))</f>
        <v/>
      </c>
      <c r="N1569" s="39" t="str">
        <f>IF(N$1&gt;$AE$1,"-",IFERROR(IF(DATEDIF('Base de données'!$A1569,N$1,"d")&lt;&gt;0,"",'Base de données'!$B1569),""))</f>
        <v/>
      </c>
      <c r="O1569" s="39" t="str">
        <f>IF(O$1&gt;$AE$1,"-",IFERROR(IF(DATEDIF('Base de données'!$A1569,O$1,"d")&lt;&gt;0,"",'Base de données'!$B1569),""))</f>
        <v/>
      </c>
      <c r="P1569" s="39" t="str">
        <f>IF(P$1&gt;$AE$1,"-",IFERROR(IF(DATEDIF('Base de données'!$A1569,P$1,"d")&lt;&gt;0,"",'Base de données'!$B1569),""))</f>
        <v>0M06O</v>
      </c>
      <c r="Q1569" s="39" t="str">
        <f>IF(Q$1&gt;$AE$1,"-",IFERROR(IF(DATEDIF('Base de données'!$A1569,Q$1,"d")&lt;&gt;0,"",'Base de données'!$B1569),""))</f>
        <v/>
      </c>
      <c r="R1569" s="39" t="str">
        <f>IF(R$1&gt;$AE$1,"-",IFERROR(IF(DATEDIF('Base de données'!$A1569,R$1,"d")&lt;&gt;0,"",'Base de données'!$B1569),""))</f>
        <v/>
      </c>
      <c r="S1569" s="39" t="str">
        <f>IF(S$1&gt;$AE$1,"-",IFERROR(IF(DATEDIF('Base de données'!$A1569,S$1,"d")&lt;&gt;0,"",'Base de données'!$B1569),""))</f>
        <v/>
      </c>
      <c r="T1569" s="39" t="str">
        <f>IF(T$1&gt;$AE$1,"-",IFERROR(IF(DATEDIF('Base de données'!$A1569,T$1,"d")&lt;&gt;0,"",'Base de données'!$B1569),""))</f>
        <v/>
      </c>
      <c r="U1569" s="39" t="str">
        <f>IF(U$1&gt;$AE$1,"-",IFERROR(IF(DATEDIF('Base de données'!$A1569,U$1,"d")&lt;&gt;0,"",'Base de données'!$B1569),""))</f>
        <v/>
      </c>
      <c r="V1569" s="39" t="str">
        <f>IF(V$1&gt;$AE$1,"-",IFERROR(IF(DATEDIF('Base de données'!$A1569,V$1,"d")&lt;&gt;0,"",'Base de données'!$B1569),""))</f>
        <v/>
      </c>
      <c r="W1569" s="34"/>
      <c r="X1569" s="30" t="str">
        <f>'Base de données'!$C1569&amp;" "&amp;'Base de données'!$D1569</f>
        <v>Daniel Lorraine</v>
      </c>
      <c r="Y1569" s="31">
        <f>COUNTIF('Base de données'!$B:$B,'Base de données'!$B1569)</f>
        <v>12</v>
      </c>
      <c r="AA1569" s="87" cm="1">
        <f t="array" aca="1" ref="AA1569" ca="1">INDIRECT("'Base de données'!A" &amp; ROW(Y1569))</f>
        <v>45809</v>
      </c>
      <c r="AB1569" s="51" t="str" cm="1">
        <f t="array" aca="1" ref="AB1569" ca="1">INDIRECT("'Base de données'!B" &amp; ROW(Z1569))</f>
        <v>0M06O</v>
      </c>
    </row>
    <row r="1570" spans="1:28" x14ac:dyDescent="0.3">
      <c r="A1570" s="41" t="str">
        <f ca="1">IF(IF(AND($B1570&lt;&gt;"-",$B1570=$E1570),"Entrée et sortie","-")="Entrée et sortie",'Base de données'!$B1570,"-")</f>
        <v>-</v>
      </c>
      <c r="B1570" s="41" t="str">
        <f t="shared" ca="1" si="99"/>
        <v>B7BI1</v>
      </c>
      <c r="C1570" s="41" t="str">
        <f t="shared" ca="1" si="100"/>
        <v>B7BI1</v>
      </c>
      <c r="D1570" s="41" t="str">
        <f>IF($F1570="sortie en cours d'année",'Base de données'!$B1570,"-")</f>
        <v>B7BI1</v>
      </c>
      <c r="E1570" s="41" t="str">
        <f>IF($H1570="entrée en cours d'année",'Base de données'!$B1570,"-")</f>
        <v>-</v>
      </c>
      <c r="F1570" s="37" t="str">
        <f t="shared" si="97"/>
        <v>sortie en cours d'année</v>
      </c>
      <c r="G1570" s="37">
        <f>IF($J1570="mouvement",_xlfn.XLOOKUP('Base de données'!$B1570,$V:$V,$V:$V,0),"")</f>
        <v>0</v>
      </c>
      <c r="H1570" s="37" t="str">
        <f t="shared" si="98"/>
        <v/>
      </c>
      <c r="I1570" s="37" t="str">
        <f>IF($J1570="mouvement",_xlfn.XLOOKUP('Base de données'!$B1570,$K:$K,$K:$K,0),"")</f>
        <v>B7BI1</v>
      </c>
      <c r="J1570" s="38" t="str">
        <f>IF(AND(Y1570&lt;&gt;MAX(Y:Y),COUNTIF(K1570:V1570,'Base de données'!$B1570)&gt;0),"mouvement","")</f>
        <v>mouvement</v>
      </c>
      <c r="K1570" s="39" t="str">
        <f>IF(K$1&gt;$AE$1,"-",IFERROR(IF(DATEDIF('Base de données'!$A1570,K$1,"d")&lt;&gt;0,"",'Base de données'!$B1570),""))</f>
        <v/>
      </c>
      <c r="L1570" s="39" t="str">
        <f>IF(L$1&gt;$AE$1,"-",IFERROR(IF(DATEDIF('Base de données'!$A1570,L$1,"d")&lt;&gt;0,"",'Base de données'!$B1570),""))</f>
        <v/>
      </c>
      <c r="M1570" s="39" t="str">
        <f>IF(M$1&gt;$AE$1,"-",IFERROR(IF(DATEDIF('Base de données'!$A1570,M$1,"d")&lt;&gt;0,"",'Base de données'!$B1570),""))</f>
        <v/>
      </c>
      <c r="N1570" s="39" t="str">
        <f>IF(N$1&gt;$AE$1,"-",IFERROR(IF(DATEDIF('Base de données'!$A1570,N$1,"d")&lt;&gt;0,"",'Base de données'!$B1570),""))</f>
        <v/>
      </c>
      <c r="O1570" s="39" t="str">
        <f>IF(O$1&gt;$AE$1,"-",IFERROR(IF(DATEDIF('Base de données'!$A1570,O$1,"d")&lt;&gt;0,"",'Base de données'!$B1570),""))</f>
        <v/>
      </c>
      <c r="P1570" s="39" t="str">
        <f>IF(P$1&gt;$AE$1,"-",IFERROR(IF(DATEDIF('Base de données'!$A1570,P$1,"d")&lt;&gt;0,"",'Base de données'!$B1570),""))</f>
        <v>B7BI1</v>
      </c>
      <c r="Q1570" s="39" t="str">
        <f>IF(Q$1&gt;$AE$1,"-",IFERROR(IF(DATEDIF('Base de données'!$A1570,Q$1,"d")&lt;&gt;0,"",'Base de données'!$B1570),""))</f>
        <v/>
      </c>
      <c r="R1570" s="39" t="str">
        <f>IF(R$1&gt;$AE$1,"-",IFERROR(IF(DATEDIF('Base de données'!$A1570,R$1,"d")&lt;&gt;0,"",'Base de données'!$B1570),""))</f>
        <v/>
      </c>
      <c r="S1570" s="39" t="str">
        <f>IF(S$1&gt;$AE$1,"-",IFERROR(IF(DATEDIF('Base de données'!$A1570,S$1,"d")&lt;&gt;0,"",'Base de données'!$B1570),""))</f>
        <v/>
      </c>
      <c r="T1570" s="39" t="str">
        <f>IF(T$1&gt;$AE$1,"-",IFERROR(IF(DATEDIF('Base de données'!$A1570,T$1,"d")&lt;&gt;0,"",'Base de données'!$B1570),""))</f>
        <v/>
      </c>
      <c r="U1570" s="39" t="str">
        <f>IF(U$1&gt;$AE$1,"-",IFERROR(IF(DATEDIF('Base de données'!$A1570,U$1,"d")&lt;&gt;0,"",'Base de données'!$B1570),""))</f>
        <v/>
      </c>
      <c r="V1570" s="39" t="str">
        <f>IF(V$1&gt;$AE$1,"-",IFERROR(IF(DATEDIF('Base de données'!$A1570,V$1,"d")&lt;&gt;0,"",'Base de données'!$B1570),""))</f>
        <v/>
      </c>
      <c r="W1570" s="34"/>
      <c r="X1570" s="30" t="str">
        <f>'Base de données'!$C1570&amp;" "&amp;'Base de données'!$D1570</f>
        <v>Petitjean Jacqueline</v>
      </c>
      <c r="Y1570" s="31">
        <f>COUNTIF('Base de données'!$B:$B,'Base de données'!$B1570)</f>
        <v>10</v>
      </c>
      <c r="AA1570" s="87" cm="1">
        <f t="array" aca="1" ref="AA1570" ca="1">INDIRECT("'Base de données'!A" &amp; ROW(Y1570))</f>
        <v>45809</v>
      </c>
      <c r="AB1570" s="51" t="str" cm="1">
        <f t="array" aca="1" ref="AB1570" ca="1">INDIRECT("'Base de données'!B" &amp; ROW(Z1570))</f>
        <v>B7BI1</v>
      </c>
    </row>
    <row r="1571" spans="1:28" x14ac:dyDescent="0.3">
      <c r="A1571" s="41" t="str">
        <f ca="1">IF(IF(AND($B1571&lt;&gt;"-",$B1571=$E1571),"Entrée et sortie","-")="Entrée et sortie",'Base de données'!$B1571,"-")</f>
        <v>-</v>
      </c>
      <c r="B1571" s="41" t="str">
        <f t="shared" ca="1" si="99"/>
        <v>-</v>
      </c>
      <c r="C1571" s="41" t="str">
        <f t="shared" ca="1" si="100"/>
        <v>-</v>
      </c>
      <c r="D1571" s="41" t="str">
        <f>IF($F1571="sortie en cours d'année",'Base de données'!$B1571,"-")</f>
        <v>-</v>
      </c>
      <c r="E1571" s="41" t="str">
        <f>IF($H1571="entrée en cours d'année",'Base de données'!$B1571,"-")</f>
        <v>-</v>
      </c>
      <c r="F1571" s="37" t="str">
        <f t="shared" si="97"/>
        <v/>
      </c>
      <c r="G1571" s="37" t="str">
        <f>IF($J1571="mouvement",_xlfn.XLOOKUP('Base de données'!$B1571,$V:$V,$V:$V,0),"")</f>
        <v/>
      </c>
      <c r="H1571" s="37" t="str">
        <f t="shared" si="98"/>
        <v/>
      </c>
      <c r="I1571" s="37" t="str">
        <f>IF($J1571="mouvement",_xlfn.XLOOKUP('Base de données'!$B1571,$K:$K,$K:$K,0),"")</f>
        <v/>
      </c>
      <c r="J1571" s="38" t="str">
        <f>IF(AND(Y1571&lt;&gt;MAX(Y:Y),COUNTIF(K1571:V1571,'Base de données'!$B1571)&gt;0),"mouvement","")</f>
        <v/>
      </c>
      <c r="K1571" s="39" t="str">
        <f>IF(K$1&gt;$AE$1,"-",IFERROR(IF(DATEDIF('Base de données'!$A1571,K$1,"d")&lt;&gt;0,"",'Base de données'!$B1571),""))</f>
        <v/>
      </c>
      <c r="L1571" s="39" t="str">
        <f>IF(L$1&gt;$AE$1,"-",IFERROR(IF(DATEDIF('Base de données'!$A1571,L$1,"d")&lt;&gt;0,"",'Base de données'!$B1571),""))</f>
        <v/>
      </c>
      <c r="M1571" s="39" t="str">
        <f>IF(M$1&gt;$AE$1,"-",IFERROR(IF(DATEDIF('Base de données'!$A1571,M$1,"d")&lt;&gt;0,"",'Base de données'!$B1571),""))</f>
        <v/>
      </c>
      <c r="N1571" s="39" t="str">
        <f>IF(N$1&gt;$AE$1,"-",IFERROR(IF(DATEDIF('Base de données'!$A1571,N$1,"d")&lt;&gt;0,"",'Base de données'!$B1571),""))</f>
        <v/>
      </c>
      <c r="O1571" s="39" t="str">
        <f>IF(O$1&gt;$AE$1,"-",IFERROR(IF(DATEDIF('Base de données'!$A1571,O$1,"d")&lt;&gt;0,"",'Base de données'!$B1571),""))</f>
        <v/>
      </c>
      <c r="P1571" s="39" t="str">
        <f>IF(P$1&gt;$AE$1,"-",IFERROR(IF(DATEDIF('Base de données'!$A1571,P$1,"d")&lt;&gt;0,"",'Base de données'!$B1571),""))</f>
        <v>YKKN2</v>
      </c>
      <c r="Q1571" s="39" t="str">
        <f>IF(Q$1&gt;$AE$1,"-",IFERROR(IF(DATEDIF('Base de données'!$A1571,Q$1,"d")&lt;&gt;0,"",'Base de données'!$B1571),""))</f>
        <v/>
      </c>
      <c r="R1571" s="39" t="str">
        <f>IF(R$1&gt;$AE$1,"-",IFERROR(IF(DATEDIF('Base de données'!$A1571,R$1,"d")&lt;&gt;0,"",'Base de données'!$B1571),""))</f>
        <v/>
      </c>
      <c r="S1571" s="39" t="str">
        <f>IF(S$1&gt;$AE$1,"-",IFERROR(IF(DATEDIF('Base de données'!$A1571,S$1,"d")&lt;&gt;0,"",'Base de données'!$B1571),""))</f>
        <v/>
      </c>
      <c r="T1571" s="39" t="str">
        <f>IF(T$1&gt;$AE$1,"-",IFERROR(IF(DATEDIF('Base de données'!$A1571,T$1,"d")&lt;&gt;0,"",'Base de données'!$B1571),""))</f>
        <v/>
      </c>
      <c r="U1571" s="39" t="str">
        <f>IF(U$1&gt;$AE$1,"-",IFERROR(IF(DATEDIF('Base de données'!$A1571,U$1,"d")&lt;&gt;0,"",'Base de données'!$B1571),""))</f>
        <v/>
      </c>
      <c r="V1571" s="39" t="str">
        <f>IF(V$1&gt;$AE$1,"-",IFERROR(IF(DATEDIF('Base de données'!$A1571,V$1,"d")&lt;&gt;0,"",'Base de données'!$B1571),""))</f>
        <v/>
      </c>
      <c r="W1571" s="34"/>
      <c r="X1571" s="30" t="str">
        <f>'Base de données'!$C1571&amp;" "&amp;'Base de données'!$D1571</f>
        <v>Grondin Mathilde</v>
      </c>
      <c r="Y1571" s="31">
        <f>COUNTIF('Base de données'!$B:$B,'Base de données'!$B1571)</f>
        <v>12</v>
      </c>
      <c r="AA1571" s="87" cm="1">
        <f t="array" aca="1" ref="AA1571" ca="1">INDIRECT("'Base de données'!A" &amp; ROW(Y1571))</f>
        <v>45809</v>
      </c>
      <c r="AB1571" s="51" t="str" cm="1">
        <f t="array" aca="1" ref="AB1571" ca="1">INDIRECT("'Base de données'!B" &amp; ROW(Z1571))</f>
        <v>YKKN2</v>
      </c>
    </row>
    <row r="1572" spans="1:28" x14ac:dyDescent="0.3">
      <c r="A1572" s="41" t="str">
        <f ca="1">IF(IF(AND($B1572&lt;&gt;"-",$B1572=$E1572),"Entrée et sortie","-")="Entrée et sortie",'Base de données'!$B1572,"-")</f>
        <v>-</v>
      </c>
      <c r="B1572" s="41" t="str">
        <f t="shared" ca="1" si="99"/>
        <v>-</v>
      </c>
      <c r="C1572" s="41" t="str">
        <f t="shared" ca="1" si="100"/>
        <v>-</v>
      </c>
      <c r="D1572" s="41" t="str">
        <f>IF($F1572="sortie en cours d'année",'Base de données'!$B1572,"-")</f>
        <v>-</v>
      </c>
      <c r="E1572" s="41" t="str">
        <f>IF($H1572="entrée en cours d'année",'Base de données'!$B1572,"-")</f>
        <v>-</v>
      </c>
      <c r="F1572" s="37" t="str">
        <f t="shared" si="97"/>
        <v/>
      </c>
      <c r="G1572" s="37" t="str">
        <f>IF($J1572="mouvement",_xlfn.XLOOKUP('Base de données'!$B1572,$V:$V,$V:$V,0),"")</f>
        <v/>
      </c>
      <c r="H1572" s="37" t="str">
        <f t="shared" si="98"/>
        <v/>
      </c>
      <c r="I1572" s="37" t="str">
        <f>IF($J1572="mouvement",_xlfn.XLOOKUP('Base de données'!$B1572,$K:$K,$K:$K,0),"")</f>
        <v/>
      </c>
      <c r="J1572" s="38" t="str">
        <f>IF(AND(Y1572&lt;&gt;MAX(Y:Y),COUNTIF(K1572:V1572,'Base de données'!$B1572)&gt;0),"mouvement","")</f>
        <v/>
      </c>
      <c r="K1572" s="39" t="str">
        <f>IF(K$1&gt;$AE$1,"-",IFERROR(IF(DATEDIF('Base de données'!$A1572,K$1,"d")&lt;&gt;0,"",'Base de données'!$B1572),""))</f>
        <v/>
      </c>
      <c r="L1572" s="39" t="str">
        <f>IF(L$1&gt;$AE$1,"-",IFERROR(IF(DATEDIF('Base de données'!$A1572,L$1,"d")&lt;&gt;0,"",'Base de données'!$B1572),""))</f>
        <v/>
      </c>
      <c r="M1572" s="39" t="str">
        <f>IF(M$1&gt;$AE$1,"-",IFERROR(IF(DATEDIF('Base de données'!$A1572,M$1,"d")&lt;&gt;0,"",'Base de données'!$B1572),""))</f>
        <v/>
      </c>
      <c r="N1572" s="39" t="str">
        <f>IF(N$1&gt;$AE$1,"-",IFERROR(IF(DATEDIF('Base de données'!$A1572,N$1,"d")&lt;&gt;0,"",'Base de données'!$B1572),""))</f>
        <v/>
      </c>
      <c r="O1572" s="39" t="str">
        <f>IF(O$1&gt;$AE$1,"-",IFERROR(IF(DATEDIF('Base de données'!$A1572,O$1,"d")&lt;&gt;0,"",'Base de données'!$B1572),""))</f>
        <v/>
      </c>
      <c r="P1572" s="39" t="str">
        <f>IF(P$1&gt;$AE$1,"-",IFERROR(IF(DATEDIF('Base de données'!$A1572,P$1,"d")&lt;&gt;0,"",'Base de données'!$B1572),""))</f>
        <v>HZUGL</v>
      </c>
      <c r="Q1572" s="39" t="str">
        <f>IF(Q$1&gt;$AE$1,"-",IFERROR(IF(DATEDIF('Base de données'!$A1572,Q$1,"d")&lt;&gt;0,"",'Base de données'!$B1572),""))</f>
        <v/>
      </c>
      <c r="R1572" s="39" t="str">
        <f>IF(R$1&gt;$AE$1,"-",IFERROR(IF(DATEDIF('Base de données'!$A1572,R$1,"d")&lt;&gt;0,"",'Base de données'!$B1572),""))</f>
        <v/>
      </c>
      <c r="S1572" s="39" t="str">
        <f>IF(S$1&gt;$AE$1,"-",IFERROR(IF(DATEDIF('Base de données'!$A1572,S$1,"d")&lt;&gt;0,"",'Base de données'!$B1572),""))</f>
        <v/>
      </c>
      <c r="T1572" s="39" t="str">
        <f>IF(T$1&gt;$AE$1,"-",IFERROR(IF(DATEDIF('Base de données'!$A1572,T$1,"d")&lt;&gt;0,"",'Base de données'!$B1572),""))</f>
        <v/>
      </c>
      <c r="U1572" s="39" t="str">
        <f>IF(U$1&gt;$AE$1,"-",IFERROR(IF(DATEDIF('Base de données'!$A1572,U$1,"d")&lt;&gt;0,"",'Base de données'!$B1572),""))</f>
        <v/>
      </c>
      <c r="V1572" s="39" t="str">
        <f>IF(V$1&gt;$AE$1,"-",IFERROR(IF(DATEDIF('Base de données'!$A1572,V$1,"d")&lt;&gt;0,"",'Base de données'!$B1572),""))</f>
        <v/>
      </c>
      <c r="W1572" s="34"/>
      <c r="X1572" s="30" t="str">
        <f>'Base de données'!$C1572&amp;" "&amp;'Base de données'!$D1572</f>
        <v>Guillou William</v>
      </c>
      <c r="Y1572" s="31">
        <f>COUNTIF('Base de données'!$B:$B,'Base de données'!$B1572)</f>
        <v>12</v>
      </c>
      <c r="AA1572" s="87" cm="1">
        <f t="array" aca="1" ref="AA1572" ca="1">INDIRECT("'Base de données'!A" &amp; ROW(Y1572))</f>
        <v>45809</v>
      </c>
      <c r="AB1572" s="51" t="str" cm="1">
        <f t="array" aca="1" ref="AB1572" ca="1">INDIRECT("'Base de données'!B" &amp; ROW(Z1572))</f>
        <v>HZUGL</v>
      </c>
    </row>
    <row r="1573" spans="1:28" x14ac:dyDescent="0.3">
      <c r="A1573" s="41" t="str">
        <f ca="1">IF(IF(AND($B1573&lt;&gt;"-",$B1573=$E1573),"Entrée et sortie","-")="Entrée et sortie",'Base de données'!$B1573,"-")</f>
        <v>-</v>
      </c>
      <c r="B1573" s="41" t="str">
        <f t="shared" ca="1" si="99"/>
        <v>-</v>
      </c>
      <c r="C1573" s="41" t="str">
        <f t="shared" ca="1" si="100"/>
        <v>-</v>
      </c>
      <c r="D1573" s="41" t="str">
        <f>IF($F1573="sortie en cours d'année",'Base de données'!$B1573,"-")</f>
        <v>-</v>
      </c>
      <c r="E1573" s="41" t="str">
        <f>IF($H1573="entrée en cours d'année",'Base de données'!$B1573,"-")</f>
        <v>-</v>
      </c>
      <c r="F1573" s="37" t="str">
        <f t="shared" si="97"/>
        <v/>
      </c>
      <c r="G1573" s="37" t="str">
        <f>IF($J1573="mouvement",_xlfn.XLOOKUP('Base de données'!$B1573,$V:$V,$V:$V,0),"")</f>
        <v/>
      </c>
      <c r="H1573" s="37" t="str">
        <f t="shared" si="98"/>
        <v/>
      </c>
      <c r="I1573" s="37" t="str">
        <f>IF($J1573="mouvement",_xlfn.XLOOKUP('Base de données'!$B1573,$K:$K,$K:$K,0),"")</f>
        <v/>
      </c>
      <c r="J1573" s="38" t="str">
        <f>IF(AND(Y1573&lt;&gt;MAX(Y:Y),COUNTIF(K1573:V1573,'Base de données'!$B1573)&gt;0),"mouvement","")</f>
        <v/>
      </c>
      <c r="K1573" s="39" t="str">
        <f>IF(K$1&gt;$AE$1,"-",IFERROR(IF(DATEDIF('Base de données'!$A1573,K$1,"d")&lt;&gt;0,"",'Base de données'!$B1573),""))</f>
        <v/>
      </c>
      <c r="L1573" s="39" t="str">
        <f>IF(L$1&gt;$AE$1,"-",IFERROR(IF(DATEDIF('Base de données'!$A1573,L$1,"d")&lt;&gt;0,"",'Base de données'!$B1573),""))</f>
        <v/>
      </c>
      <c r="M1573" s="39" t="str">
        <f>IF(M$1&gt;$AE$1,"-",IFERROR(IF(DATEDIF('Base de données'!$A1573,M$1,"d")&lt;&gt;0,"",'Base de données'!$B1573),""))</f>
        <v/>
      </c>
      <c r="N1573" s="39" t="str">
        <f>IF(N$1&gt;$AE$1,"-",IFERROR(IF(DATEDIF('Base de données'!$A1573,N$1,"d")&lt;&gt;0,"",'Base de données'!$B1573),""))</f>
        <v/>
      </c>
      <c r="O1573" s="39" t="str">
        <f>IF(O$1&gt;$AE$1,"-",IFERROR(IF(DATEDIF('Base de données'!$A1573,O$1,"d")&lt;&gt;0,"",'Base de données'!$B1573),""))</f>
        <v/>
      </c>
      <c r="P1573" s="39" t="str">
        <f>IF(P$1&gt;$AE$1,"-",IFERROR(IF(DATEDIF('Base de données'!$A1573,P$1,"d")&lt;&gt;0,"",'Base de données'!$B1573),""))</f>
        <v>O8ZE4</v>
      </c>
      <c r="Q1573" s="39" t="str">
        <f>IF(Q$1&gt;$AE$1,"-",IFERROR(IF(DATEDIF('Base de données'!$A1573,Q$1,"d")&lt;&gt;0,"",'Base de données'!$B1573),""))</f>
        <v/>
      </c>
      <c r="R1573" s="39" t="str">
        <f>IF(R$1&gt;$AE$1,"-",IFERROR(IF(DATEDIF('Base de données'!$A1573,R$1,"d")&lt;&gt;0,"",'Base de données'!$B1573),""))</f>
        <v/>
      </c>
      <c r="S1573" s="39" t="str">
        <f>IF(S$1&gt;$AE$1,"-",IFERROR(IF(DATEDIF('Base de données'!$A1573,S$1,"d")&lt;&gt;0,"",'Base de données'!$B1573),""))</f>
        <v/>
      </c>
      <c r="T1573" s="39" t="str">
        <f>IF(T$1&gt;$AE$1,"-",IFERROR(IF(DATEDIF('Base de données'!$A1573,T$1,"d")&lt;&gt;0,"",'Base de données'!$B1573),""))</f>
        <v/>
      </c>
      <c r="U1573" s="39" t="str">
        <f>IF(U$1&gt;$AE$1,"-",IFERROR(IF(DATEDIF('Base de données'!$A1573,U$1,"d")&lt;&gt;0,"",'Base de données'!$B1573),""))</f>
        <v/>
      </c>
      <c r="V1573" s="39" t="str">
        <f>IF(V$1&gt;$AE$1,"-",IFERROR(IF(DATEDIF('Base de données'!$A1573,V$1,"d")&lt;&gt;0,"",'Base de données'!$B1573),""))</f>
        <v/>
      </c>
      <c r="W1573" s="34"/>
      <c r="X1573" s="30" t="str">
        <f>'Base de données'!$C1573&amp;" "&amp;'Base de données'!$D1573</f>
        <v>Olivier Stéphanie</v>
      </c>
      <c r="Y1573" s="31">
        <f>COUNTIF('Base de données'!$B:$B,'Base de données'!$B1573)</f>
        <v>12</v>
      </c>
      <c r="AA1573" s="87" cm="1">
        <f t="array" aca="1" ref="AA1573" ca="1">INDIRECT("'Base de données'!A" &amp; ROW(Y1573))</f>
        <v>45809</v>
      </c>
      <c r="AB1573" s="51" t="str" cm="1">
        <f t="array" aca="1" ref="AB1573" ca="1">INDIRECT("'Base de données'!B" &amp; ROW(Z1573))</f>
        <v>O8ZE4</v>
      </c>
    </row>
    <row r="1574" spans="1:28" x14ac:dyDescent="0.3">
      <c r="A1574" s="41" t="str">
        <f ca="1">IF(IF(AND($B1574&lt;&gt;"-",$B1574=$E1574),"Entrée et sortie","-")="Entrée et sortie",'Base de données'!$B1574,"-")</f>
        <v>-</v>
      </c>
      <c r="B1574" s="41" t="str">
        <f t="shared" ca="1" si="99"/>
        <v>-</v>
      </c>
      <c r="C1574" s="41" t="str">
        <f t="shared" ca="1" si="100"/>
        <v>-</v>
      </c>
      <c r="D1574" s="41" t="str">
        <f>IF($F1574="sortie en cours d'année",'Base de données'!$B1574,"-")</f>
        <v>-</v>
      </c>
      <c r="E1574" s="41" t="str">
        <f>IF($H1574="entrée en cours d'année",'Base de données'!$B1574,"-")</f>
        <v>-</v>
      </c>
      <c r="F1574" s="37" t="str">
        <f t="shared" si="97"/>
        <v/>
      </c>
      <c r="G1574" s="37" t="str">
        <f>IF($J1574="mouvement",_xlfn.XLOOKUP('Base de données'!$B1574,$V:$V,$V:$V,0),"")</f>
        <v/>
      </c>
      <c r="H1574" s="37" t="str">
        <f t="shared" si="98"/>
        <v/>
      </c>
      <c r="I1574" s="37" t="str">
        <f>IF($J1574="mouvement",_xlfn.XLOOKUP('Base de données'!$B1574,$K:$K,$K:$K,0),"")</f>
        <v/>
      </c>
      <c r="J1574" s="38" t="str">
        <f>IF(AND(Y1574&lt;&gt;MAX(Y:Y),COUNTIF(K1574:V1574,'Base de données'!$B1574)&gt;0),"mouvement","")</f>
        <v/>
      </c>
      <c r="K1574" s="39" t="str">
        <f>IF(K$1&gt;$AE$1,"-",IFERROR(IF(DATEDIF('Base de données'!$A1574,K$1,"d")&lt;&gt;0,"",'Base de données'!$B1574),""))</f>
        <v/>
      </c>
      <c r="L1574" s="39" t="str">
        <f>IF(L$1&gt;$AE$1,"-",IFERROR(IF(DATEDIF('Base de données'!$A1574,L$1,"d")&lt;&gt;0,"",'Base de données'!$B1574),""))</f>
        <v/>
      </c>
      <c r="M1574" s="39" t="str">
        <f>IF(M$1&gt;$AE$1,"-",IFERROR(IF(DATEDIF('Base de données'!$A1574,M$1,"d")&lt;&gt;0,"",'Base de données'!$B1574),""))</f>
        <v/>
      </c>
      <c r="N1574" s="39" t="str">
        <f>IF(N$1&gt;$AE$1,"-",IFERROR(IF(DATEDIF('Base de données'!$A1574,N$1,"d")&lt;&gt;0,"",'Base de données'!$B1574),""))</f>
        <v/>
      </c>
      <c r="O1574" s="39" t="str">
        <f>IF(O$1&gt;$AE$1,"-",IFERROR(IF(DATEDIF('Base de données'!$A1574,O$1,"d")&lt;&gt;0,"",'Base de données'!$B1574),""))</f>
        <v/>
      </c>
      <c r="P1574" s="39" t="str">
        <f>IF(P$1&gt;$AE$1,"-",IFERROR(IF(DATEDIF('Base de données'!$A1574,P$1,"d")&lt;&gt;0,"",'Base de données'!$B1574),""))</f>
        <v>5RTGL</v>
      </c>
      <c r="Q1574" s="39" t="str">
        <f>IF(Q$1&gt;$AE$1,"-",IFERROR(IF(DATEDIF('Base de données'!$A1574,Q$1,"d")&lt;&gt;0,"",'Base de données'!$B1574),""))</f>
        <v/>
      </c>
      <c r="R1574" s="39" t="str">
        <f>IF(R$1&gt;$AE$1,"-",IFERROR(IF(DATEDIF('Base de données'!$A1574,R$1,"d")&lt;&gt;0,"",'Base de données'!$B1574),""))</f>
        <v/>
      </c>
      <c r="S1574" s="39" t="str">
        <f>IF(S$1&gt;$AE$1,"-",IFERROR(IF(DATEDIF('Base de données'!$A1574,S$1,"d")&lt;&gt;0,"",'Base de données'!$B1574),""))</f>
        <v/>
      </c>
      <c r="T1574" s="39" t="str">
        <f>IF(T$1&gt;$AE$1,"-",IFERROR(IF(DATEDIF('Base de données'!$A1574,T$1,"d")&lt;&gt;0,"",'Base de données'!$B1574),""))</f>
        <v/>
      </c>
      <c r="U1574" s="39" t="str">
        <f>IF(U$1&gt;$AE$1,"-",IFERROR(IF(DATEDIF('Base de données'!$A1574,U$1,"d")&lt;&gt;0,"",'Base de données'!$B1574),""))</f>
        <v/>
      </c>
      <c r="V1574" s="39" t="str">
        <f>IF(V$1&gt;$AE$1,"-",IFERROR(IF(DATEDIF('Base de données'!$A1574,V$1,"d")&lt;&gt;0,"",'Base de données'!$B1574),""))</f>
        <v/>
      </c>
      <c r="W1574" s="34"/>
      <c r="X1574" s="30" t="str">
        <f>'Base de données'!$C1574&amp;" "&amp;'Base de données'!$D1574</f>
        <v>Joubert Étienne</v>
      </c>
      <c r="Y1574" s="31">
        <f>COUNTIF('Base de données'!$B:$B,'Base de données'!$B1574)</f>
        <v>12</v>
      </c>
      <c r="AA1574" s="87" cm="1">
        <f t="array" aca="1" ref="AA1574" ca="1">INDIRECT("'Base de données'!A" &amp; ROW(Y1574))</f>
        <v>45809</v>
      </c>
      <c r="AB1574" s="51" t="str" cm="1">
        <f t="array" aca="1" ref="AB1574" ca="1">INDIRECT("'Base de données'!B" &amp; ROW(Z1574))</f>
        <v>5RTGL</v>
      </c>
    </row>
    <row r="1575" spans="1:28" x14ac:dyDescent="0.3">
      <c r="A1575" s="41" t="str">
        <f ca="1">IF(IF(AND($B1575&lt;&gt;"-",$B1575=$E1575),"Entrée et sortie","-")="Entrée et sortie",'Base de données'!$B1575,"-")</f>
        <v>-</v>
      </c>
      <c r="B1575" s="41" t="str">
        <f t="shared" ca="1" si="99"/>
        <v>-</v>
      </c>
      <c r="C1575" s="41" t="str">
        <f t="shared" ca="1" si="100"/>
        <v>-</v>
      </c>
      <c r="D1575" s="41" t="str">
        <f>IF($F1575="sortie en cours d'année",'Base de données'!$B1575,"-")</f>
        <v>-</v>
      </c>
      <c r="E1575" s="41" t="str">
        <f>IF($H1575="entrée en cours d'année",'Base de données'!$B1575,"-")</f>
        <v>-</v>
      </c>
      <c r="F1575" s="37" t="str">
        <f t="shared" si="97"/>
        <v/>
      </c>
      <c r="G1575" s="37" t="str">
        <f>IF($J1575="mouvement",_xlfn.XLOOKUP('Base de données'!$B1575,$V:$V,$V:$V,0),"")</f>
        <v/>
      </c>
      <c r="H1575" s="37" t="str">
        <f t="shared" si="98"/>
        <v/>
      </c>
      <c r="I1575" s="37" t="str">
        <f>IF($J1575="mouvement",_xlfn.XLOOKUP('Base de données'!$B1575,$K:$K,$K:$K,0),"")</f>
        <v/>
      </c>
      <c r="J1575" s="38" t="str">
        <f>IF(AND(Y1575&lt;&gt;MAX(Y:Y),COUNTIF(K1575:V1575,'Base de données'!$B1575)&gt;0),"mouvement","")</f>
        <v/>
      </c>
      <c r="K1575" s="39" t="str">
        <f>IF(K$1&gt;$AE$1,"-",IFERROR(IF(DATEDIF('Base de données'!$A1575,K$1,"d")&lt;&gt;0,"",'Base de données'!$B1575),""))</f>
        <v/>
      </c>
      <c r="L1575" s="39" t="str">
        <f>IF(L$1&gt;$AE$1,"-",IFERROR(IF(DATEDIF('Base de données'!$A1575,L$1,"d")&lt;&gt;0,"",'Base de données'!$B1575),""))</f>
        <v/>
      </c>
      <c r="M1575" s="39" t="str">
        <f>IF(M$1&gt;$AE$1,"-",IFERROR(IF(DATEDIF('Base de données'!$A1575,M$1,"d")&lt;&gt;0,"",'Base de données'!$B1575),""))</f>
        <v/>
      </c>
      <c r="N1575" s="39" t="str">
        <f>IF(N$1&gt;$AE$1,"-",IFERROR(IF(DATEDIF('Base de données'!$A1575,N$1,"d")&lt;&gt;0,"",'Base de données'!$B1575),""))</f>
        <v/>
      </c>
      <c r="O1575" s="39" t="str">
        <f>IF(O$1&gt;$AE$1,"-",IFERROR(IF(DATEDIF('Base de données'!$A1575,O$1,"d")&lt;&gt;0,"",'Base de données'!$B1575),""))</f>
        <v/>
      </c>
      <c r="P1575" s="39" t="str">
        <f>IF(P$1&gt;$AE$1,"-",IFERROR(IF(DATEDIF('Base de données'!$A1575,P$1,"d")&lt;&gt;0,"",'Base de données'!$B1575),""))</f>
        <v>SKG2X</v>
      </c>
      <c r="Q1575" s="39" t="str">
        <f>IF(Q$1&gt;$AE$1,"-",IFERROR(IF(DATEDIF('Base de données'!$A1575,Q$1,"d")&lt;&gt;0,"",'Base de données'!$B1575),""))</f>
        <v/>
      </c>
      <c r="R1575" s="39" t="str">
        <f>IF(R$1&gt;$AE$1,"-",IFERROR(IF(DATEDIF('Base de données'!$A1575,R$1,"d")&lt;&gt;0,"",'Base de données'!$B1575),""))</f>
        <v/>
      </c>
      <c r="S1575" s="39" t="str">
        <f>IF(S$1&gt;$AE$1,"-",IFERROR(IF(DATEDIF('Base de données'!$A1575,S$1,"d")&lt;&gt;0,"",'Base de données'!$B1575),""))</f>
        <v/>
      </c>
      <c r="T1575" s="39" t="str">
        <f>IF(T$1&gt;$AE$1,"-",IFERROR(IF(DATEDIF('Base de données'!$A1575,T$1,"d")&lt;&gt;0,"",'Base de données'!$B1575),""))</f>
        <v/>
      </c>
      <c r="U1575" s="39" t="str">
        <f>IF(U$1&gt;$AE$1,"-",IFERROR(IF(DATEDIF('Base de données'!$A1575,U$1,"d")&lt;&gt;0,"",'Base de données'!$B1575),""))</f>
        <v/>
      </c>
      <c r="V1575" s="39" t="str">
        <f>IF(V$1&gt;$AE$1,"-",IFERROR(IF(DATEDIF('Base de données'!$A1575,V$1,"d")&lt;&gt;0,"",'Base de données'!$B1575),""))</f>
        <v/>
      </c>
      <c r="W1575" s="34"/>
      <c r="X1575" s="30" t="str">
        <f>'Base de données'!$C1575&amp;" "&amp;'Base de données'!$D1575</f>
        <v>Lebon David</v>
      </c>
      <c r="Y1575" s="31">
        <f>COUNTIF('Base de données'!$B:$B,'Base de données'!$B1575)</f>
        <v>12</v>
      </c>
      <c r="AA1575" s="87" cm="1">
        <f t="array" aca="1" ref="AA1575" ca="1">INDIRECT("'Base de données'!A" &amp; ROW(Y1575))</f>
        <v>45809</v>
      </c>
      <c r="AB1575" s="51" t="str" cm="1">
        <f t="array" aca="1" ref="AB1575" ca="1">INDIRECT("'Base de données'!B" &amp; ROW(Z1575))</f>
        <v>SKG2X</v>
      </c>
    </row>
    <row r="1576" spans="1:28" x14ac:dyDescent="0.3">
      <c r="A1576" s="41" t="str">
        <f ca="1">IF(IF(AND($B1576&lt;&gt;"-",$B1576=$E1576),"Entrée et sortie","-")="Entrée et sortie",'Base de données'!$B1576,"-")</f>
        <v>-</v>
      </c>
      <c r="B1576" s="41" t="str">
        <f t="shared" ca="1" si="99"/>
        <v>-</v>
      </c>
      <c r="C1576" s="41" t="str">
        <f t="shared" ca="1" si="100"/>
        <v>-</v>
      </c>
      <c r="D1576" s="41" t="str">
        <f>IF($F1576="sortie en cours d'année",'Base de données'!$B1576,"-")</f>
        <v>-</v>
      </c>
      <c r="E1576" s="41" t="str">
        <f>IF($H1576="entrée en cours d'année",'Base de données'!$B1576,"-")</f>
        <v>-</v>
      </c>
      <c r="F1576" s="37" t="str">
        <f t="shared" si="97"/>
        <v/>
      </c>
      <c r="G1576" s="37" t="str">
        <f>IF($J1576="mouvement",_xlfn.XLOOKUP('Base de données'!$B1576,$V:$V,$V:$V,0),"")</f>
        <v/>
      </c>
      <c r="H1576" s="37" t="str">
        <f t="shared" si="98"/>
        <v/>
      </c>
      <c r="I1576" s="37" t="str">
        <f>IF($J1576="mouvement",_xlfn.XLOOKUP('Base de données'!$B1576,$K:$K,$K:$K,0),"")</f>
        <v/>
      </c>
      <c r="J1576" s="38" t="str">
        <f>IF(AND(Y1576&lt;&gt;MAX(Y:Y),COUNTIF(K1576:V1576,'Base de données'!$B1576)&gt;0),"mouvement","")</f>
        <v/>
      </c>
      <c r="K1576" s="39" t="str">
        <f>IF(K$1&gt;$AE$1,"-",IFERROR(IF(DATEDIF('Base de données'!$A1576,K$1,"d")&lt;&gt;0,"",'Base de données'!$B1576),""))</f>
        <v/>
      </c>
      <c r="L1576" s="39" t="str">
        <f>IF(L$1&gt;$AE$1,"-",IFERROR(IF(DATEDIF('Base de données'!$A1576,L$1,"d")&lt;&gt;0,"",'Base de données'!$B1576),""))</f>
        <v/>
      </c>
      <c r="M1576" s="39" t="str">
        <f>IF(M$1&gt;$AE$1,"-",IFERROR(IF(DATEDIF('Base de données'!$A1576,M$1,"d")&lt;&gt;0,"",'Base de données'!$B1576),""))</f>
        <v/>
      </c>
      <c r="N1576" s="39" t="str">
        <f>IF(N$1&gt;$AE$1,"-",IFERROR(IF(DATEDIF('Base de données'!$A1576,N$1,"d")&lt;&gt;0,"",'Base de données'!$B1576),""))</f>
        <v/>
      </c>
      <c r="O1576" s="39" t="str">
        <f>IF(O$1&gt;$AE$1,"-",IFERROR(IF(DATEDIF('Base de données'!$A1576,O$1,"d")&lt;&gt;0,"",'Base de données'!$B1576),""))</f>
        <v/>
      </c>
      <c r="P1576" s="39" t="str">
        <f>IF(P$1&gt;$AE$1,"-",IFERROR(IF(DATEDIF('Base de données'!$A1576,P$1,"d")&lt;&gt;0,"",'Base de données'!$B1576),""))</f>
        <v>RYDJX</v>
      </c>
      <c r="Q1576" s="39" t="str">
        <f>IF(Q$1&gt;$AE$1,"-",IFERROR(IF(DATEDIF('Base de données'!$A1576,Q$1,"d")&lt;&gt;0,"",'Base de données'!$B1576),""))</f>
        <v/>
      </c>
      <c r="R1576" s="39" t="str">
        <f>IF(R$1&gt;$AE$1,"-",IFERROR(IF(DATEDIF('Base de données'!$A1576,R$1,"d")&lt;&gt;0,"",'Base de données'!$B1576),""))</f>
        <v/>
      </c>
      <c r="S1576" s="39" t="str">
        <f>IF(S$1&gt;$AE$1,"-",IFERROR(IF(DATEDIF('Base de données'!$A1576,S$1,"d")&lt;&gt;0,"",'Base de données'!$B1576),""))</f>
        <v/>
      </c>
      <c r="T1576" s="39" t="str">
        <f>IF(T$1&gt;$AE$1,"-",IFERROR(IF(DATEDIF('Base de données'!$A1576,T$1,"d")&lt;&gt;0,"",'Base de données'!$B1576),""))</f>
        <v/>
      </c>
      <c r="U1576" s="39" t="str">
        <f>IF(U$1&gt;$AE$1,"-",IFERROR(IF(DATEDIF('Base de données'!$A1576,U$1,"d")&lt;&gt;0,"",'Base de données'!$B1576),""))</f>
        <v/>
      </c>
      <c r="V1576" s="39" t="str">
        <f>IF(V$1&gt;$AE$1,"-",IFERROR(IF(DATEDIF('Base de données'!$A1576,V$1,"d")&lt;&gt;0,"",'Base de données'!$B1576),""))</f>
        <v/>
      </c>
      <c r="W1576" s="34"/>
      <c r="X1576" s="30" t="str">
        <f>'Base de données'!$C1576&amp;" "&amp;'Base de données'!$D1576</f>
        <v>Marie Denis</v>
      </c>
      <c r="Y1576" s="31">
        <f>COUNTIF('Base de données'!$B:$B,'Base de données'!$B1576)</f>
        <v>12</v>
      </c>
      <c r="AA1576" s="87" cm="1">
        <f t="array" aca="1" ref="AA1576" ca="1">INDIRECT("'Base de données'!A" &amp; ROW(Y1576))</f>
        <v>45809</v>
      </c>
      <c r="AB1576" s="51" t="str" cm="1">
        <f t="array" aca="1" ref="AB1576" ca="1">INDIRECT("'Base de données'!B" &amp; ROW(Z1576))</f>
        <v>RYDJX</v>
      </c>
    </row>
    <row r="1577" spans="1:28" x14ac:dyDescent="0.3">
      <c r="A1577" s="41" t="str">
        <f ca="1">IF(IF(AND($B1577&lt;&gt;"-",$B1577=$E1577),"Entrée et sortie","-")="Entrée et sortie",'Base de données'!$B1577,"-")</f>
        <v>-</v>
      </c>
      <c r="B1577" s="41" t="str">
        <f t="shared" ca="1" si="99"/>
        <v>-</v>
      </c>
      <c r="C1577" s="41" t="str">
        <f t="shared" ca="1" si="100"/>
        <v>-</v>
      </c>
      <c r="D1577" s="41" t="str">
        <f>IF($F1577="sortie en cours d'année",'Base de données'!$B1577,"-")</f>
        <v>-</v>
      </c>
      <c r="E1577" s="41" t="str">
        <f>IF($H1577="entrée en cours d'année",'Base de données'!$B1577,"-")</f>
        <v>-</v>
      </c>
      <c r="F1577" s="37" t="str">
        <f t="shared" si="97"/>
        <v/>
      </c>
      <c r="G1577" s="37" t="str">
        <f>IF($J1577="mouvement",_xlfn.XLOOKUP('Base de données'!$B1577,$V:$V,$V:$V,0),"")</f>
        <v/>
      </c>
      <c r="H1577" s="37" t="str">
        <f t="shared" si="98"/>
        <v/>
      </c>
      <c r="I1577" s="37" t="str">
        <f>IF($J1577="mouvement",_xlfn.XLOOKUP('Base de données'!$B1577,$K:$K,$K:$K,0),"")</f>
        <v/>
      </c>
      <c r="J1577" s="38" t="str">
        <f>IF(AND(Y1577&lt;&gt;MAX(Y:Y),COUNTIF(K1577:V1577,'Base de données'!$B1577)&gt;0),"mouvement","")</f>
        <v/>
      </c>
      <c r="K1577" s="39" t="str">
        <f>IF(K$1&gt;$AE$1,"-",IFERROR(IF(DATEDIF('Base de données'!$A1577,K$1,"d")&lt;&gt;0,"",'Base de données'!$B1577),""))</f>
        <v/>
      </c>
      <c r="L1577" s="39" t="str">
        <f>IF(L$1&gt;$AE$1,"-",IFERROR(IF(DATEDIF('Base de données'!$A1577,L$1,"d")&lt;&gt;0,"",'Base de données'!$B1577),""))</f>
        <v/>
      </c>
      <c r="M1577" s="39" t="str">
        <f>IF(M$1&gt;$AE$1,"-",IFERROR(IF(DATEDIF('Base de données'!$A1577,M$1,"d")&lt;&gt;0,"",'Base de données'!$B1577),""))</f>
        <v/>
      </c>
      <c r="N1577" s="39" t="str">
        <f>IF(N$1&gt;$AE$1,"-",IFERROR(IF(DATEDIF('Base de données'!$A1577,N$1,"d")&lt;&gt;0,"",'Base de données'!$B1577),""))</f>
        <v/>
      </c>
      <c r="O1577" s="39" t="str">
        <f>IF(O$1&gt;$AE$1,"-",IFERROR(IF(DATEDIF('Base de données'!$A1577,O$1,"d")&lt;&gt;0,"",'Base de données'!$B1577),""))</f>
        <v/>
      </c>
      <c r="P1577" s="39" t="str">
        <f>IF(P$1&gt;$AE$1,"-",IFERROR(IF(DATEDIF('Base de données'!$A1577,P$1,"d")&lt;&gt;0,"",'Base de données'!$B1577),""))</f>
        <v>KJ5NJ</v>
      </c>
      <c r="Q1577" s="39" t="str">
        <f>IF(Q$1&gt;$AE$1,"-",IFERROR(IF(DATEDIF('Base de données'!$A1577,Q$1,"d")&lt;&gt;0,"",'Base de données'!$B1577),""))</f>
        <v/>
      </c>
      <c r="R1577" s="39" t="str">
        <f>IF(R$1&gt;$AE$1,"-",IFERROR(IF(DATEDIF('Base de données'!$A1577,R$1,"d")&lt;&gt;0,"",'Base de données'!$B1577),""))</f>
        <v/>
      </c>
      <c r="S1577" s="39" t="str">
        <f>IF(S$1&gt;$AE$1,"-",IFERROR(IF(DATEDIF('Base de données'!$A1577,S$1,"d")&lt;&gt;0,"",'Base de données'!$B1577),""))</f>
        <v/>
      </c>
      <c r="T1577" s="39" t="str">
        <f>IF(T$1&gt;$AE$1,"-",IFERROR(IF(DATEDIF('Base de données'!$A1577,T$1,"d")&lt;&gt;0,"",'Base de données'!$B1577),""))</f>
        <v/>
      </c>
      <c r="U1577" s="39" t="str">
        <f>IF(U$1&gt;$AE$1,"-",IFERROR(IF(DATEDIF('Base de données'!$A1577,U$1,"d")&lt;&gt;0,"",'Base de données'!$B1577),""))</f>
        <v/>
      </c>
      <c r="V1577" s="39" t="str">
        <f>IF(V$1&gt;$AE$1,"-",IFERROR(IF(DATEDIF('Base de données'!$A1577,V$1,"d")&lt;&gt;0,"",'Base de données'!$B1577),""))</f>
        <v/>
      </c>
      <c r="W1577" s="34"/>
      <c r="X1577" s="30" t="str">
        <f>'Base de données'!$C1577&amp;" "&amp;'Base de données'!$D1577</f>
        <v>Mathieu François</v>
      </c>
      <c r="Y1577" s="31">
        <f>COUNTIF('Base de données'!$B:$B,'Base de données'!$B1577)</f>
        <v>12</v>
      </c>
      <c r="AA1577" s="87" cm="1">
        <f t="array" aca="1" ref="AA1577" ca="1">INDIRECT("'Base de données'!A" &amp; ROW(Y1577))</f>
        <v>45809</v>
      </c>
      <c r="AB1577" s="51" t="str" cm="1">
        <f t="array" aca="1" ref="AB1577" ca="1">INDIRECT("'Base de données'!B" &amp; ROW(Z1577))</f>
        <v>KJ5NJ</v>
      </c>
    </row>
    <row r="1578" spans="1:28" x14ac:dyDescent="0.3">
      <c r="A1578" s="41" t="str">
        <f ca="1">IF(IF(AND($B1578&lt;&gt;"-",$B1578=$E1578),"Entrée et sortie","-")="Entrée et sortie",'Base de données'!$B1578,"-")</f>
        <v>-</v>
      </c>
      <c r="B1578" s="41" t="str">
        <f t="shared" ca="1" si="99"/>
        <v>-</v>
      </c>
      <c r="C1578" s="41" t="str">
        <f t="shared" ca="1" si="100"/>
        <v>-</v>
      </c>
      <c r="D1578" s="41" t="str">
        <f>IF($F1578="sortie en cours d'année",'Base de données'!$B1578,"-")</f>
        <v>-</v>
      </c>
      <c r="E1578" s="41" t="str">
        <f>IF($H1578="entrée en cours d'année",'Base de données'!$B1578,"-")</f>
        <v>-</v>
      </c>
      <c r="F1578" s="37" t="str">
        <f t="shared" si="97"/>
        <v/>
      </c>
      <c r="G1578" s="37" t="str">
        <f>IF($J1578="mouvement",_xlfn.XLOOKUP('Base de données'!$B1578,$V:$V,$V:$V,0),"")</f>
        <v/>
      </c>
      <c r="H1578" s="37" t="str">
        <f t="shared" si="98"/>
        <v/>
      </c>
      <c r="I1578" s="37" t="str">
        <f>IF($J1578="mouvement",_xlfn.XLOOKUP('Base de données'!$B1578,$K:$K,$K:$K,0),"")</f>
        <v/>
      </c>
      <c r="J1578" s="38" t="str">
        <f>IF(AND(Y1578&lt;&gt;MAX(Y:Y),COUNTIF(K1578:V1578,'Base de données'!$B1578)&gt;0),"mouvement","")</f>
        <v/>
      </c>
      <c r="K1578" s="39" t="str">
        <f>IF(K$1&gt;$AE$1,"-",IFERROR(IF(DATEDIF('Base de données'!$A1578,K$1,"d")&lt;&gt;0,"",'Base de données'!$B1578),""))</f>
        <v/>
      </c>
      <c r="L1578" s="39" t="str">
        <f>IF(L$1&gt;$AE$1,"-",IFERROR(IF(DATEDIF('Base de données'!$A1578,L$1,"d")&lt;&gt;0,"",'Base de données'!$B1578),""))</f>
        <v/>
      </c>
      <c r="M1578" s="39" t="str">
        <f>IF(M$1&gt;$AE$1,"-",IFERROR(IF(DATEDIF('Base de données'!$A1578,M$1,"d")&lt;&gt;0,"",'Base de données'!$B1578),""))</f>
        <v/>
      </c>
      <c r="N1578" s="39" t="str">
        <f>IF(N$1&gt;$AE$1,"-",IFERROR(IF(DATEDIF('Base de données'!$A1578,N$1,"d")&lt;&gt;0,"",'Base de données'!$B1578),""))</f>
        <v/>
      </c>
      <c r="O1578" s="39" t="str">
        <f>IF(O$1&gt;$AE$1,"-",IFERROR(IF(DATEDIF('Base de données'!$A1578,O$1,"d")&lt;&gt;0,"",'Base de données'!$B1578),""))</f>
        <v/>
      </c>
      <c r="P1578" s="39" t="str">
        <f>IF(P$1&gt;$AE$1,"-",IFERROR(IF(DATEDIF('Base de données'!$A1578,P$1,"d")&lt;&gt;0,"",'Base de données'!$B1578),""))</f>
        <v>ZUFW1</v>
      </c>
      <c r="Q1578" s="39" t="str">
        <f>IF(Q$1&gt;$AE$1,"-",IFERROR(IF(DATEDIF('Base de données'!$A1578,Q$1,"d")&lt;&gt;0,"",'Base de données'!$B1578),""))</f>
        <v/>
      </c>
      <c r="R1578" s="39" t="str">
        <f>IF(R$1&gt;$AE$1,"-",IFERROR(IF(DATEDIF('Base de données'!$A1578,R$1,"d")&lt;&gt;0,"",'Base de données'!$B1578),""))</f>
        <v/>
      </c>
      <c r="S1578" s="39" t="str">
        <f>IF(S$1&gt;$AE$1,"-",IFERROR(IF(DATEDIF('Base de données'!$A1578,S$1,"d")&lt;&gt;0,"",'Base de données'!$B1578),""))</f>
        <v/>
      </c>
      <c r="T1578" s="39" t="str">
        <f>IF(T$1&gt;$AE$1,"-",IFERROR(IF(DATEDIF('Base de données'!$A1578,T$1,"d")&lt;&gt;0,"",'Base de données'!$B1578),""))</f>
        <v/>
      </c>
      <c r="U1578" s="39" t="str">
        <f>IF(U$1&gt;$AE$1,"-",IFERROR(IF(DATEDIF('Base de données'!$A1578,U$1,"d")&lt;&gt;0,"",'Base de données'!$B1578),""))</f>
        <v/>
      </c>
      <c r="V1578" s="39" t="str">
        <f>IF(V$1&gt;$AE$1,"-",IFERROR(IF(DATEDIF('Base de données'!$A1578,V$1,"d")&lt;&gt;0,"",'Base de données'!$B1578),""))</f>
        <v/>
      </c>
      <c r="W1578" s="34"/>
      <c r="X1578" s="30" t="str">
        <f>'Base de données'!$C1578&amp;" "&amp;'Base de données'!$D1578</f>
        <v>De Sousa Eugène</v>
      </c>
      <c r="Y1578" s="31">
        <f>COUNTIF('Base de données'!$B:$B,'Base de données'!$B1578)</f>
        <v>12</v>
      </c>
      <c r="AA1578" s="87" cm="1">
        <f t="array" aca="1" ref="AA1578" ca="1">INDIRECT("'Base de données'!A" &amp; ROW(Y1578))</f>
        <v>45809</v>
      </c>
      <c r="AB1578" s="51" t="str" cm="1">
        <f t="array" aca="1" ref="AB1578" ca="1">INDIRECT("'Base de données'!B" &amp; ROW(Z1578))</f>
        <v>ZUFW1</v>
      </c>
    </row>
    <row r="1579" spans="1:28" x14ac:dyDescent="0.3">
      <c r="A1579" s="41" t="str">
        <f ca="1">IF(IF(AND($B1579&lt;&gt;"-",$B1579=$E1579),"Entrée et sortie","-")="Entrée et sortie",'Base de données'!$B1579,"-")</f>
        <v>-</v>
      </c>
      <c r="B1579" s="41" t="str">
        <f t="shared" ca="1" si="99"/>
        <v>-</v>
      </c>
      <c r="C1579" s="41" t="str">
        <f t="shared" ca="1" si="100"/>
        <v>-</v>
      </c>
      <c r="D1579" s="41" t="str">
        <f>IF($F1579="sortie en cours d'année",'Base de données'!$B1579,"-")</f>
        <v>-</v>
      </c>
      <c r="E1579" s="41" t="str">
        <f>IF($H1579="entrée en cours d'année",'Base de données'!$B1579,"-")</f>
        <v>-</v>
      </c>
      <c r="F1579" s="37" t="str">
        <f t="shared" si="97"/>
        <v/>
      </c>
      <c r="G1579" s="37" t="str">
        <f>IF($J1579="mouvement",_xlfn.XLOOKUP('Base de données'!$B1579,$V:$V,$V:$V,0),"")</f>
        <v/>
      </c>
      <c r="H1579" s="37" t="str">
        <f t="shared" si="98"/>
        <v/>
      </c>
      <c r="I1579" s="37" t="str">
        <f>IF($J1579="mouvement",_xlfn.XLOOKUP('Base de données'!$B1579,$K:$K,$K:$K,0),"")</f>
        <v/>
      </c>
      <c r="J1579" s="38" t="str">
        <f>IF(AND(Y1579&lt;&gt;MAX(Y:Y),COUNTIF(K1579:V1579,'Base de données'!$B1579)&gt;0),"mouvement","")</f>
        <v/>
      </c>
      <c r="K1579" s="39" t="str">
        <f>IF(K$1&gt;$AE$1,"-",IFERROR(IF(DATEDIF('Base de données'!$A1579,K$1,"d")&lt;&gt;0,"",'Base de données'!$B1579),""))</f>
        <v/>
      </c>
      <c r="L1579" s="39" t="str">
        <f>IF(L$1&gt;$AE$1,"-",IFERROR(IF(DATEDIF('Base de données'!$A1579,L$1,"d")&lt;&gt;0,"",'Base de données'!$B1579),""))</f>
        <v/>
      </c>
      <c r="M1579" s="39" t="str">
        <f>IF(M$1&gt;$AE$1,"-",IFERROR(IF(DATEDIF('Base de données'!$A1579,M$1,"d")&lt;&gt;0,"",'Base de données'!$B1579),""))</f>
        <v/>
      </c>
      <c r="N1579" s="39" t="str">
        <f>IF(N$1&gt;$AE$1,"-",IFERROR(IF(DATEDIF('Base de données'!$A1579,N$1,"d")&lt;&gt;0,"",'Base de données'!$B1579),""))</f>
        <v/>
      </c>
      <c r="O1579" s="39" t="str">
        <f>IF(O$1&gt;$AE$1,"-",IFERROR(IF(DATEDIF('Base de données'!$A1579,O$1,"d")&lt;&gt;0,"",'Base de données'!$B1579),""))</f>
        <v/>
      </c>
      <c r="P1579" s="39" t="str">
        <f>IF(P$1&gt;$AE$1,"-",IFERROR(IF(DATEDIF('Base de données'!$A1579,P$1,"d")&lt;&gt;0,"",'Base de données'!$B1579),""))</f>
        <v>ARBLU</v>
      </c>
      <c r="Q1579" s="39" t="str">
        <f>IF(Q$1&gt;$AE$1,"-",IFERROR(IF(DATEDIF('Base de données'!$A1579,Q$1,"d")&lt;&gt;0,"",'Base de données'!$B1579),""))</f>
        <v/>
      </c>
      <c r="R1579" s="39" t="str">
        <f>IF(R$1&gt;$AE$1,"-",IFERROR(IF(DATEDIF('Base de données'!$A1579,R$1,"d")&lt;&gt;0,"",'Base de données'!$B1579),""))</f>
        <v/>
      </c>
      <c r="S1579" s="39" t="str">
        <f>IF(S$1&gt;$AE$1,"-",IFERROR(IF(DATEDIF('Base de données'!$A1579,S$1,"d")&lt;&gt;0,"",'Base de données'!$B1579),""))</f>
        <v/>
      </c>
      <c r="T1579" s="39" t="str">
        <f>IF(T$1&gt;$AE$1,"-",IFERROR(IF(DATEDIF('Base de données'!$A1579,T$1,"d")&lt;&gt;0,"",'Base de données'!$B1579),""))</f>
        <v/>
      </c>
      <c r="U1579" s="39" t="str">
        <f>IF(U$1&gt;$AE$1,"-",IFERROR(IF(DATEDIF('Base de données'!$A1579,U$1,"d")&lt;&gt;0,"",'Base de données'!$B1579),""))</f>
        <v/>
      </c>
      <c r="V1579" s="39" t="str">
        <f>IF(V$1&gt;$AE$1,"-",IFERROR(IF(DATEDIF('Base de données'!$A1579,V$1,"d")&lt;&gt;0,"",'Base de données'!$B1579),""))</f>
        <v/>
      </c>
      <c r="W1579" s="34"/>
      <c r="X1579" s="30" t="str">
        <f>'Base de données'!$C1579&amp;" "&amp;'Base de données'!$D1579</f>
        <v>Lacroix Thibault</v>
      </c>
      <c r="Y1579" s="31">
        <f>COUNTIF('Base de données'!$B:$B,'Base de données'!$B1579)</f>
        <v>12</v>
      </c>
      <c r="AA1579" s="87" cm="1">
        <f t="array" aca="1" ref="AA1579" ca="1">INDIRECT("'Base de données'!A" &amp; ROW(Y1579))</f>
        <v>45809</v>
      </c>
      <c r="AB1579" s="51" t="str" cm="1">
        <f t="array" aca="1" ref="AB1579" ca="1">INDIRECT("'Base de données'!B" &amp; ROW(Z1579))</f>
        <v>ARBLU</v>
      </c>
    </row>
    <row r="1580" spans="1:28" x14ac:dyDescent="0.3">
      <c r="A1580" s="41" t="str">
        <f ca="1">IF(IF(AND($B1580&lt;&gt;"-",$B1580=$E1580),"Entrée et sortie","-")="Entrée et sortie",'Base de données'!$B1580,"-")</f>
        <v>-</v>
      </c>
      <c r="B1580" s="41" t="str">
        <f t="shared" ca="1" si="99"/>
        <v>-</v>
      </c>
      <c r="C1580" s="41" t="str">
        <f t="shared" ca="1" si="100"/>
        <v>-</v>
      </c>
      <c r="D1580" s="41" t="str">
        <f>IF($F1580="sortie en cours d'année",'Base de données'!$B1580,"-")</f>
        <v>-</v>
      </c>
      <c r="E1580" s="41" t="str">
        <f>IF($H1580="entrée en cours d'année",'Base de données'!$B1580,"-")</f>
        <v>-</v>
      </c>
      <c r="F1580" s="37" t="str">
        <f t="shared" si="97"/>
        <v/>
      </c>
      <c r="G1580" s="37" t="str">
        <f>IF($J1580="mouvement",_xlfn.XLOOKUP('Base de données'!$B1580,$V:$V,$V:$V,0),"")</f>
        <v/>
      </c>
      <c r="H1580" s="37" t="str">
        <f t="shared" si="98"/>
        <v/>
      </c>
      <c r="I1580" s="37" t="str">
        <f>IF($J1580="mouvement",_xlfn.XLOOKUP('Base de données'!$B1580,$K:$K,$K:$K,0),"")</f>
        <v/>
      </c>
      <c r="J1580" s="38" t="str">
        <f>IF(AND(Y1580&lt;&gt;MAX(Y:Y),COUNTIF(K1580:V1580,'Base de données'!$B1580)&gt;0),"mouvement","")</f>
        <v/>
      </c>
      <c r="K1580" s="39" t="str">
        <f>IF(K$1&gt;$AE$1,"-",IFERROR(IF(DATEDIF('Base de données'!$A1580,K$1,"d")&lt;&gt;0,"",'Base de données'!$B1580),""))</f>
        <v/>
      </c>
      <c r="L1580" s="39" t="str">
        <f>IF(L$1&gt;$AE$1,"-",IFERROR(IF(DATEDIF('Base de données'!$A1580,L$1,"d")&lt;&gt;0,"",'Base de données'!$B1580),""))</f>
        <v/>
      </c>
      <c r="M1580" s="39" t="str">
        <f>IF(M$1&gt;$AE$1,"-",IFERROR(IF(DATEDIF('Base de données'!$A1580,M$1,"d")&lt;&gt;0,"",'Base de données'!$B1580),""))</f>
        <v/>
      </c>
      <c r="N1580" s="39" t="str">
        <f>IF(N$1&gt;$AE$1,"-",IFERROR(IF(DATEDIF('Base de données'!$A1580,N$1,"d")&lt;&gt;0,"",'Base de données'!$B1580),""))</f>
        <v/>
      </c>
      <c r="O1580" s="39" t="str">
        <f>IF(O$1&gt;$AE$1,"-",IFERROR(IF(DATEDIF('Base de données'!$A1580,O$1,"d")&lt;&gt;0,"",'Base de données'!$B1580),""))</f>
        <v/>
      </c>
      <c r="P1580" s="39" t="str">
        <f>IF(P$1&gt;$AE$1,"-",IFERROR(IF(DATEDIF('Base de données'!$A1580,P$1,"d")&lt;&gt;0,"",'Base de données'!$B1580),""))</f>
        <v>2T2W1</v>
      </c>
      <c r="Q1580" s="39" t="str">
        <f>IF(Q$1&gt;$AE$1,"-",IFERROR(IF(DATEDIF('Base de données'!$A1580,Q$1,"d")&lt;&gt;0,"",'Base de données'!$B1580),""))</f>
        <v/>
      </c>
      <c r="R1580" s="39" t="str">
        <f>IF(R$1&gt;$AE$1,"-",IFERROR(IF(DATEDIF('Base de données'!$A1580,R$1,"d")&lt;&gt;0,"",'Base de données'!$B1580),""))</f>
        <v/>
      </c>
      <c r="S1580" s="39" t="str">
        <f>IF(S$1&gt;$AE$1,"-",IFERROR(IF(DATEDIF('Base de données'!$A1580,S$1,"d")&lt;&gt;0,"",'Base de données'!$B1580),""))</f>
        <v/>
      </c>
      <c r="T1580" s="39" t="str">
        <f>IF(T$1&gt;$AE$1,"-",IFERROR(IF(DATEDIF('Base de données'!$A1580,T$1,"d")&lt;&gt;0,"",'Base de données'!$B1580),""))</f>
        <v/>
      </c>
      <c r="U1580" s="39" t="str">
        <f>IF(U$1&gt;$AE$1,"-",IFERROR(IF(DATEDIF('Base de données'!$A1580,U$1,"d")&lt;&gt;0,"",'Base de données'!$B1580),""))</f>
        <v/>
      </c>
      <c r="V1580" s="39" t="str">
        <f>IF(V$1&gt;$AE$1,"-",IFERROR(IF(DATEDIF('Base de données'!$A1580,V$1,"d")&lt;&gt;0,"",'Base de données'!$B1580),""))</f>
        <v/>
      </c>
      <c r="W1580" s="34"/>
      <c r="X1580" s="30" t="str">
        <f>'Base de données'!$C1580&amp;" "&amp;'Base de données'!$D1580</f>
        <v>Maillard Laurent</v>
      </c>
      <c r="Y1580" s="31">
        <f>COUNTIF('Base de données'!$B:$B,'Base de données'!$B1580)</f>
        <v>12</v>
      </c>
      <c r="AA1580" s="87" cm="1">
        <f t="array" aca="1" ref="AA1580" ca="1">INDIRECT("'Base de données'!A" &amp; ROW(Y1580))</f>
        <v>45809</v>
      </c>
      <c r="AB1580" s="51" t="str" cm="1">
        <f t="array" aca="1" ref="AB1580" ca="1">INDIRECT("'Base de données'!B" &amp; ROW(Z1580))</f>
        <v>2T2W1</v>
      </c>
    </row>
    <row r="1581" spans="1:28" x14ac:dyDescent="0.3">
      <c r="A1581" s="41" t="str">
        <f ca="1">IF(IF(AND($B1581&lt;&gt;"-",$B1581=$E1581),"Entrée et sortie","-")="Entrée et sortie",'Base de données'!$B1581,"-")</f>
        <v>-</v>
      </c>
      <c r="B1581" s="41" t="str">
        <f t="shared" ca="1" si="99"/>
        <v>-</v>
      </c>
      <c r="C1581" s="41" t="str">
        <f t="shared" ca="1" si="100"/>
        <v>-</v>
      </c>
      <c r="D1581" s="41" t="str">
        <f>IF($F1581="sortie en cours d'année",'Base de données'!$B1581,"-")</f>
        <v>-</v>
      </c>
      <c r="E1581" s="41" t="str">
        <f>IF($H1581="entrée en cours d'année",'Base de données'!$B1581,"-")</f>
        <v>-</v>
      </c>
      <c r="F1581" s="37" t="str">
        <f t="shared" si="97"/>
        <v/>
      </c>
      <c r="G1581" s="37" t="str">
        <f>IF($J1581="mouvement",_xlfn.XLOOKUP('Base de données'!$B1581,$V:$V,$V:$V,0),"")</f>
        <v/>
      </c>
      <c r="H1581" s="37" t="str">
        <f t="shared" si="98"/>
        <v/>
      </c>
      <c r="I1581" s="37" t="str">
        <f>IF($J1581="mouvement",_xlfn.XLOOKUP('Base de données'!$B1581,$K:$K,$K:$K,0),"")</f>
        <v/>
      </c>
      <c r="J1581" s="38" t="str">
        <f>IF(AND(Y1581&lt;&gt;MAX(Y:Y),COUNTIF(K1581:V1581,'Base de données'!$B1581)&gt;0),"mouvement","")</f>
        <v/>
      </c>
      <c r="K1581" s="39" t="str">
        <f>IF(K$1&gt;$AE$1,"-",IFERROR(IF(DATEDIF('Base de données'!$A1581,K$1,"d")&lt;&gt;0,"",'Base de données'!$B1581),""))</f>
        <v/>
      </c>
      <c r="L1581" s="39" t="str">
        <f>IF(L$1&gt;$AE$1,"-",IFERROR(IF(DATEDIF('Base de données'!$A1581,L$1,"d")&lt;&gt;0,"",'Base de données'!$B1581),""))</f>
        <v/>
      </c>
      <c r="M1581" s="39" t="str">
        <f>IF(M$1&gt;$AE$1,"-",IFERROR(IF(DATEDIF('Base de données'!$A1581,M$1,"d")&lt;&gt;0,"",'Base de données'!$B1581),""))</f>
        <v/>
      </c>
      <c r="N1581" s="39" t="str">
        <f>IF(N$1&gt;$AE$1,"-",IFERROR(IF(DATEDIF('Base de données'!$A1581,N$1,"d")&lt;&gt;0,"",'Base de données'!$B1581),""))</f>
        <v/>
      </c>
      <c r="O1581" s="39" t="str">
        <f>IF(O$1&gt;$AE$1,"-",IFERROR(IF(DATEDIF('Base de données'!$A1581,O$1,"d")&lt;&gt;0,"",'Base de données'!$B1581),""))</f>
        <v/>
      </c>
      <c r="P1581" s="39" t="str">
        <f>IF(P$1&gt;$AE$1,"-",IFERROR(IF(DATEDIF('Base de données'!$A1581,P$1,"d")&lt;&gt;0,"",'Base de données'!$B1581),""))</f>
        <v>DOY58</v>
      </c>
      <c r="Q1581" s="39" t="str">
        <f>IF(Q$1&gt;$AE$1,"-",IFERROR(IF(DATEDIF('Base de données'!$A1581,Q$1,"d")&lt;&gt;0,"",'Base de données'!$B1581),""))</f>
        <v/>
      </c>
      <c r="R1581" s="39" t="str">
        <f>IF(R$1&gt;$AE$1,"-",IFERROR(IF(DATEDIF('Base de données'!$A1581,R$1,"d")&lt;&gt;0,"",'Base de données'!$B1581),""))</f>
        <v/>
      </c>
      <c r="S1581" s="39" t="str">
        <f>IF(S$1&gt;$AE$1,"-",IFERROR(IF(DATEDIF('Base de données'!$A1581,S$1,"d")&lt;&gt;0,"",'Base de données'!$B1581),""))</f>
        <v/>
      </c>
      <c r="T1581" s="39" t="str">
        <f>IF(T$1&gt;$AE$1,"-",IFERROR(IF(DATEDIF('Base de données'!$A1581,T$1,"d")&lt;&gt;0,"",'Base de données'!$B1581),""))</f>
        <v/>
      </c>
      <c r="U1581" s="39" t="str">
        <f>IF(U$1&gt;$AE$1,"-",IFERROR(IF(DATEDIF('Base de données'!$A1581,U$1,"d")&lt;&gt;0,"",'Base de données'!$B1581),""))</f>
        <v/>
      </c>
      <c r="V1581" s="39" t="str">
        <f>IF(V$1&gt;$AE$1,"-",IFERROR(IF(DATEDIF('Base de données'!$A1581,V$1,"d")&lt;&gt;0,"",'Base de données'!$B1581),""))</f>
        <v/>
      </c>
      <c r="W1581" s="34"/>
      <c r="X1581" s="30" t="str">
        <f>'Base de données'!$C1581&amp;" "&amp;'Base de données'!$D1581</f>
        <v>Munoz Joseph</v>
      </c>
      <c r="Y1581" s="31">
        <f>COUNTIF('Base de données'!$B:$B,'Base de données'!$B1581)</f>
        <v>12</v>
      </c>
      <c r="AA1581" s="87" cm="1">
        <f t="array" aca="1" ref="AA1581" ca="1">INDIRECT("'Base de données'!A" &amp; ROW(Y1581))</f>
        <v>45809</v>
      </c>
      <c r="AB1581" s="51" t="str" cm="1">
        <f t="array" aca="1" ref="AB1581" ca="1">INDIRECT("'Base de données'!B" &amp; ROW(Z1581))</f>
        <v>DOY58</v>
      </c>
    </row>
    <row r="1582" spans="1:28" x14ac:dyDescent="0.3">
      <c r="A1582" s="41" t="str">
        <f ca="1">IF(IF(AND($B1582&lt;&gt;"-",$B1582=$E1582),"Entrée et sortie","-")="Entrée et sortie",'Base de données'!$B1582,"-")</f>
        <v>-</v>
      </c>
      <c r="B1582" s="41" t="str">
        <f t="shared" ca="1" si="99"/>
        <v>-</v>
      </c>
      <c r="C1582" s="41" t="str">
        <f t="shared" ca="1" si="100"/>
        <v>-</v>
      </c>
      <c r="D1582" s="41" t="str">
        <f>IF($F1582="sortie en cours d'année",'Base de données'!$B1582,"-")</f>
        <v>-</v>
      </c>
      <c r="E1582" s="41" t="str">
        <f>IF($H1582="entrée en cours d'année",'Base de données'!$B1582,"-")</f>
        <v>-</v>
      </c>
      <c r="F1582" s="37" t="str">
        <f t="shared" si="97"/>
        <v/>
      </c>
      <c r="G1582" s="37" t="str">
        <f>IF($J1582="mouvement",_xlfn.XLOOKUP('Base de données'!$B1582,$V:$V,$V:$V,0),"")</f>
        <v/>
      </c>
      <c r="H1582" s="37" t="str">
        <f t="shared" si="98"/>
        <v/>
      </c>
      <c r="I1582" s="37" t="str">
        <f>IF($J1582="mouvement",_xlfn.XLOOKUP('Base de données'!$B1582,$K:$K,$K:$K,0),"")</f>
        <v/>
      </c>
      <c r="J1582" s="38" t="str">
        <f>IF(AND(Y1582&lt;&gt;MAX(Y:Y),COUNTIF(K1582:V1582,'Base de données'!$B1582)&gt;0),"mouvement","")</f>
        <v/>
      </c>
      <c r="K1582" s="39" t="str">
        <f>IF(K$1&gt;$AE$1,"-",IFERROR(IF(DATEDIF('Base de données'!$A1582,K$1,"d")&lt;&gt;0,"",'Base de données'!$B1582),""))</f>
        <v/>
      </c>
      <c r="L1582" s="39" t="str">
        <f>IF(L$1&gt;$AE$1,"-",IFERROR(IF(DATEDIF('Base de données'!$A1582,L$1,"d")&lt;&gt;0,"",'Base de données'!$B1582),""))</f>
        <v/>
      </c>
      <c r="M1582" s="39" t="str">
        <f>IF(M$1&gt;$AE$1,"-",IFERROR(IF(DATEDIF('Base de données'!$A1582,M$1,"d")&lt;&gt;0,"",'Base de données'!$B1582),""))</f>
        <v/>
      </c>
      <c r="N1582" s="39" t="str">
        <f>IF(N$1&gt;$AE$1,"-",IFERROR(IF(DATEDIF('Base de données'!$A1582,N$1,"d")&lt;&gt;0,"",'Base de données'!$B1582),""))</f>
        <v/>
      </c>
      <c r="O1582" s="39" t="str">
        <f>IF(O$1&gt;$AE$1,"-",IFERROR(IF(DATEDIF('Base de données'!$A1582,O$1,"d")&lt;&gt;0,"",'Base de données'!$B1582),""))</f>
        <v/>
      </c>
      <c r="P1582" s="39" t="str">
        <f>IF(P$1&gt;$AE$1,"-",IFERROR(IF(DATEDIF('Base de données'!$A1582,P$1,"d")&lt;&gt;0,"",'Base de données'!$B1582),""))</f>
        <v>TAAFZ</v>
      </c>
      <c r="Q1582" s="39" t="str">
        <f>IF(Q$1&gt;$AE$1,"-",IFERROR(IF(DATEDIF('Base de données'!$A1582,Q$1,"d")&lt;&gt;0,"",'Base de données'!$B1582),""))</f>
        <v/>
      </c>
      <c r="R1582" s="39" t="str">
        <f>IF(R$1&gt;$AE$1,"-",IFERROR(IF(DATEDIF('Base de données'!$A1582,R$1,"d")&lt;&gt;0,"",'Base de données'!$B1582),""))</f>
        <v/>
      </c>
      <c r="S1582" s="39" t="str">
        <f>IF(S$1&gt;$AE$1,"-",IFERROR(IF(DATEDIF('Base de données'!$A1582,S$1,"d")&lt;&gt;0,"",'Base de données'!$B1582),""))</f>
        <v/>
      </c>
      <c r="T1582" s="39" t="str">
        <f>IF(T$1&gt;$AE$1,"-",IFERROR(IF(DATEDIF('Base de données'!$A1582,T$1,"d")&lt;&gt;0,"",'Base de données'!$B1582),""))</f>
        <v/>
      </c>
      <c r="U1582" s="39" t="str">
        <f>IF(U$1&gt;$AE$1,"-",IFERROR(IF(DATEDIF('Base de données'!$A1582,U$1,"d")&lt;&gt;0,"",'Base de données'!$B1582),""))</f>
        <v/>
      </c>
      <c r="V1582" s="39" t="str">
        <f>IF(V$1&gt;$AE$1,"-",IFERROR(IF(DATEDIF('Base de données'!$A1582,V$1,"d")&lt;&gt;0,"",'Base de données'!$B1582),""))</f>
        <v/>
      </c>
      <c r="W1582" s="34"/>
      <c r="X1582" s="30" t="str">
        <f>'Base de données'!$C1582&amp;" "&amp;'Base de données'!$D1582</f>
        <v>Lévêque Victor</v>
      </c>
      <c r="Y1582" s="31">
        <f>COUNTIF('Base de données'!$B:$B,'Base de données'!$B1582)</f>
        <v>12</v>
      </c>
      <c r="AA1582" s="87" cm="1">
        <f t="array" aca="1" ref="AA1582" ca="1">INDIRECT("'Base de données'!A" &amp; ROW(Y1582))</f>
        <v>45809</v>
      </c>
      <c r="AB1582" s="51" t="str" cm="1">
        <f t="array" aca="1" ref="AB1582" ca="1">INDIRECT("'Base de données'!B" &amp; ROW(Z1582))</f>
        <v>TAAFZ</v>
      </c>
    </row>
    <row r="1583" spans="1:28" x14ac:dyDescent="0.3">
      <c r="A1583" s="41" t="str">
        <f ca="1">IF(IF(AND($B1583&lt;&gt;"-",$B1583=$E1583),"Entrée et sortie","-")="Entrée et sortie",'Base de données'!$B1583,"-")</f>
        <v>-</v>
      </c>
      <c r="B1583" s="41" t="str">
        <f t="shared" ca="1" si="99"/>
        <v>-</v>
      </c>
      <c r="C1583" s="41" t="str">
        <f t="shared" ca="1" si="100"/>
        <v>-</v>
      </c>
      <c r="D1583" s="41" t="str">
        <f>IF($F1583="sortie en cours d'année",'Base de données'!$B1583,"-")</f>
        <v>-</v>
      </c>
      <c r="E1583" s="41" t="str">
        <f>IF($H1583="entrée en cours d'année",'Base de données'!$B1583,"-")</f>
        <v>-</v>
      </c>
      <c r="F1583" s="37" t="str">
        <f t="shared" si="97"/>
        <v/>
      </c>
      <c r="G1583" s="37" t="str">
        <f>IF($J1583="mouvement",_xlfn.XLOOKUP('Base de données'!$B1583,$V:$V,$V:$V,0),"")</f>
        <v/>
      </c>
      <c r="H1583" s="37" t="str">
        <f t="shared" si="98"/>
        <v/>
      </c>
      <c r="I1583" s="37" t="str">
        <f>IF($J1583="mouvement",_xlfn.XLOOKUP('Base de données'!$B1583,$K:$K,$K:$K,0),"")</f>
        <v/>
      </c>
      <c r="J1583" s="38" t="str">
        <f>IF(AND(Y1583&lt;&gt;MAX(Y:Y),COUNTIF(K1583:V1583,'Base de données'!$B1583)&gt;0),"mouvement","")</f>
        <v/>
      </c>
      <c r="K1583" s="39" t="str">
        <f>IF(K$1&gt;$AE$1,"-",IFERROR(IF(DATEDIF('Base de données'!$A1583,K$1,"d")&lt;&gt;0,"",'Base de données'!$B1583),""))</f>
        <v/>
      </c>
      <c r="L1583" s="39" t="str">
        <f>IF(L$1&gt;$AE$1,"-",IFERROR(IF(DATEDIF('Base de données'!$A1583,L$1,"d")&lt;&gt;0,"",'Base de données'!$B1583),""))</f>
        <v/>
      </c>
      <c r="M1583" s="39" t="str">
        <f>IF(M$1&gt;$AE$1,"-",IFERROR(IF(DATEDIF('Base de données'!$A1583,M$1,"d")&lt;&gt;0,"",'Base de données'!$B1583),""))</f>
        <v/>
      </c>
      <c r="N1583" s="39" t="str">
        <f>IF(N$1&gt;$AE$1,"-",IFERROR(IF(DATEDIF('Base de données'!$A1583,N$1,"d")&lt;&gt;0,"",'Base de données'!$B1583),""))</f>
        <v/>
      </c>
      <c r="O1583" s="39" t="str">
        <f>IF(O$1&gt;$AE$1,"-",IFERROR(IF(DATEDIF('Base de données'!$A1583,O$1,"d")&lt;&gt;0,"",'Base de données'!$B1583),""))</f>
        <v/>
      </c>
      <c r="P1583" s="39" t="str">
        <f>IF(P$1&gt;$AE$1,"-",IFERROR(IF(DATEDIF('Base de données'!$A1583,P$1,"d")&lt;&gt;0,"",'Base de données'!$B1583),""))</f>
        <v>CJEWL</v>
      </c>
      <c r="Q1583" s="39" t="str">
        <f>IF(Q$1&gt;$AE$1,"-",IFERROR(IF(DATEDIF('Base de données'!$A1583,Q$1,"d")&lt;&gt;0,"",'Base de données'!$B1583),""))</f>
        <v/>
      </c>
      <c r="R1583" s="39" t="str">
        <f>IF(R$1&gt;$AE$1,"-",IFERROR(IF(DATEDIF('Base de données'!$A1583,R$1,"d")&lt;&gt;0,"",'Base de données'!$B1583),""))</f>
        <v/>
      </c>
      <c r="S1583" s="39" t="str">
        <f>IF(S$1&gt;$AE$1,"-",IFERROR(IF(DATEDIF('Base de données'!$A1583,S$1,"d")&lt;&gt;0,"",'Base de données'!$B1583),""))</f>
        <v/>
      </c>
      <c r="T1583" s="39" t="str">
        <f>IF(T$1&gt;$AE$1,"-",IFERROR(IF(DATEDIF('Base de données'!$A1583,T$1,"d")&lt;&gt;0,"",'Base de données'!$B1583),""))</f>
        <v/>
      </c>
      <c r="U1583" s="39" t="str">
        <f>IF(U$1&gt;$AE$1,"-",IFERROR(IF(DATEDIF('Base de données'!$A1583,U$1,"d")&lt;&gt;0,"",'Base de données'!$B1583),""))</f>
        <v/>
      </c>
      <c r="V1583" s="39" t="str">
        <f>IF(V$1&gt;$AE$1,"-",IFERROR(IF(DATEDIF('Base de données'!$A1583,V$1,"d")&lt;&gt;0,"",'Base de données'!$B1583),""))</f>
        <v/>
      </c>
      <c r="W1583" s="34"/>
      <c r="X1583" s="30" t="str">
        <f>'Base de données'!$C1583&amp;" "&amp;'Base de données'!$D1583</f>
        <v>Grenier Aimé</v>
      </c>
      <c r="Y1583" s="31">
        <f>COUNTIF('Base de données'!$B:$B,'Base de données'!$B1583)</f>
        <v>12</v>
      </c>
      <c r="AA1583" s="87" cm="1">
        <f t="array" aca="1" ref="AA1583" ca="1">INDIRECT("'Base de données'!A" &amp; ROW(Y1583))</f>
        <v>45809</v>
      </c>
      <c r="AB1583" s="51" t="str" cm="1">
        <f t="array" aca="1" ref="AB1583" ca="1">INDIRECT("'Base de données'!B" &amp; ROW(Z1583))</f>
        <v>CJEWL</v>
      </c>
    </row>
    <row r="1584" spans="1:28" x14ac:dyDescent="0.3">
      <c r="A1584" s="41" t="str">
        <f ca="1">IF(IF(AND($B1584&lt;&gt;"-",$B1584=$E1584),"Entrée et sortie","-")="Entrée et sortie",'Base de données'!$B1584,"-")</f>
        <v>-</v>
      </c>
      <c r="B1584" s="41" t="str">
        <f t="shared" ca="1" si="99"/>
        <v>-</v>
      </c>
      <c r="C1584" s="41" t="str">
        <f t="shared" ca="1" si="100"/>
        <v>-</v>
      </c>
      <c r="D1584" s="41" t="str">
        <f>IF($F1584="sortie en cours d'année",'Base de données'!$B1584,"-")</f>
        <v>-</v>
      </c>
      <c r="E1584" s="41" t="str">
        <f>IF($H1584="entrée en cours d'année",'Base de données'!$B1584,"-")</f>
        <v>-</v>
      </c>
      <c r="F1584" s="37" t="str">
        <f t="shared" si="97"/>
        <v/>
      </c>
      <c r="G1584" s="37" t="str">
        <f>IF($J1584="mouvement",_xlfn.XLOOKUP('Base de données'!$B1584,$V:$V,$V:$V,0),"")</f>
        <v/>
      </c>
      <c r="H1584" s="37" t="str">
        <f t="shared" si="98"/>
        <v/>
      </c>
      <c r="I1584" s="37" t="str">
        <f>IF($J1584="mouvement",_xlfn.XLOOKUP('Base de données'!$B1584,$K:$K,$K:$K,0),"")</f>
        <v/>
      </c>
      <c r="J1584" s="38" t="str">
        <f>IF(AND(Y1584&lt;&gt;MAX(Y:Y),COUNTIF(K1584:V1584,'Base de données'!$B1584)&gt;0),"mouvement","")</f>
        <v/>
      </c>
      <c r="K1584" s="39" t="str">
        <f>IF(K$1&gt;$AE$1,"-",IFERROR(IF(DATEDIF('Base de données'!$A1584,K$1,"d")&lt;&gt;0,"",'Base de données'!$B1584),""))</f>
        <v/>
      </c>
      <c r="L1584" s="39" t="str">
        <f>IF(L$1&gt;$AE$1,"-",IFERROR(IF(DATEDIF('Base de données'!$A1584,L$1,"d")&lt;&gt;0,"",'Base de données'!$B1584),""))</f>
        <v/>
      </c>
      <c r="M1584" s="39" t="str">
        <f>IF(M$1&gt;$AE$1,"-",IFERROR(IF(DATEDIF('Base de données'!$A1584,M$1,"d")&lt;&gt;0,"",'Base de données'!$B1584),""))</f>
        <v/>
      </c>
      <c r="N1584" s="39" t="str">
        <f>IF(N$1&gt;$AE$1,"-",IFERROR(IF(DATEDIF('Base de données'!$A1584,N$1,"d")&lt;&gt;0,"",'Base de données'!$B1584),""))</f>
        <v/>
      </c>
      <c r="O1584" s="39" t="str">
        <f>IF(O$1&gt;$AE$1,"-",IFERROR(IF(DATEDIF('Base de données'!$A1584,O$1,"d")&lt;&gt;0,"",'Base de données'!$B1584),""))</f>
        <v/>
      </c>
      <c r="P1584" s="39" t="str">
        <f>IF(P$1&gt;$AE$1,"-",IFERROR(IF(DATEDIF('Base de données'!$A1584,P$1,"d")&lt;&gt;0,"",'Base de données'!$B1584),""))</f>
        <v>GN35T</v>
      </c>
      <c r="Q1584" s="39" t="str">
        <f>IF(Q$1&gt;$AE$1,"-",IFERROR(IF(DATEDIF('Base de données'!$A1584,Q$1,"d")&lt;&gt;0,"",'Base de données'!$B1584),""))</f>
        <v/>
      </c>
      <c r="R1584" s="39" t="str">
        <f>IF(R$1&gt;$AE$1,"-",IFERROR(IF(DATEDIF('Base de données'!$A1584,R$1,"d")&lt;&gt;0,"",'Base de données'!$B1584),""))</f>
        <v/>
      </c>
      <c r="S1584" s="39" t="str">
        <f>IF(S$1&gt;$AE$1,"-",IFERROR(IF(DATEDIF('Base de données'!$A1584,S$1,"d")&lt;&gt;0,"",'Base de données'!$B1584),""))</f>
        <v/>
      </c>
      <c r="T1584" s="39" t="str">
        <f>IF(T$1&gt;$AE$1,"-",IFERROR(IF(DATEDIF('Base de données'!$A1584,T$1,"d")&lt;&gt;0,"",'Base de données'!$B1584),""))</f>
        <v/>
      </c>
      <c r="U1584" s="39" t="str">
        <f>IF(U$1&gt;$AE$1,"-",IFERROR(IF(DATEDIF('Base de données'!$A1584,U$1,"d")&lt;&gt;0,"",'Base de données'!$B1584),""))</f>
        <v/>
      </c>
      <c r="V1584" s="39" t="str">
        <f>IF(V$1&gt;$AE$1,"-",IFERROR(IF(DATEDIF('Base de données'!$A1584,V$1,"d")&lt;&gt;0,"",'Base de données'!$B1584),""))</f>
        <v/>
      </c>
      <c r="W1584" s="34"/>
      <c r="X1584" s="30" t="str">
        <f>'Base de données'!$C1584&amp;" "&amp;'Base de données'!$D1584</f>
        <v>Valette Timothée</v>
      </c>
      <c r="Y1584" s="31">
        <f>COUNTIF('Base de données'!$B:$B,'Base de données'!$B1584)</f>
        <v>12</v>
      </c>
      <c r="AA1584" s="87" cm="1">
        <f t="array" aca="1" ref="AA1584" ca="1">INDIRECT("'Base de données'!A" &amp; ROW(Y1584))</f>
        <v>45809</v>
      </c>
      <c r="AB1584" s="51" t="str" cm="1">
        <f t="array" aca="1" ref="AB1584" ca="1">INDIRECT("'Base de données'!B" &amp; ROW(Z1584))</f>
        <v>GN35T</v>
      </c>
    </row>
    <row r="1585" spans="1:28" x14ac:dyDescent="0.3">
      <c r="A1585" s="41" t="str">
        <f ca="1">IF(IF(AND($B1585&lt;&gt;"-",$B1585=$E1585),"Entrée et sortie","-")="Entrée et sortie",'Base de données'!$B1585,"-")</f>
        <v>-</v>
      </c>
      <c r="B1585" s="41" t="str">
        <f t="shared" ca="1" si="99"/>
        <v>-</v>
      </c>
      <c r="C1585" s="41" t="str">
        <f t="shared" ca="1" si="100"/>
        <v>-</v>
      </c>
      <c r="D1585" s="41" t="str">
        <f>IF($F1585="sortie en cours d'année",'Base de données'!$B1585,"-")</f>
        <v>-</v>
      </c>
      <c r="E1585" s="41" t="str">
        <f>IF($H1585="entrée en cours d'année",'Base de données'!$B1585,"-")</f>
        <v>-</v>
      </c>
      <c r="F1585" s="37" t="str">
        <f t="shared" si="97"/>
        <v/>
      </c>
      <c r="G1585" s="37" t="str">
        <f>IF($J1585="mouvement",_xlfn.XLOOKUP('Base de données'!$B1585,$V:$V,$V:$V,0),"")</f>
        <v/>
      </c>
      <c r="H1585" s="37" t="str">
        <f t="shared" si="98"/>
        <v/>
      </c>
      <c r="I1585" s="37" t="str">
        <f>IF($J1585="mouvement",_xlfn.XLOOKUP('Base de données'!$B1585,$K:$K,$K:$K,0),"")</f>
        <v/>
      </c>
      <c r="J1585" s="38" t="str">
        <f>IF(AND(Y1585&lt;&gt;MAX(Y:Y),COUNTIF(K1585:V1585,'Base de données'!$B1585)&gt;0),"mouvement","")</f>
        <v/>
      </c>
      <c r="K1585" s="39" t="str">
        <f>IF(K$1&gt;$AE$1,"-",IFERROR(IF(DATEDIF('Base de données'!$A1585,K$1,"d")&lt;&gt;0,"",'Base de données'!$B1585),""))</f>
        <v/>
      </c>
      <c r="L1585" s="39" t="str">
        <f>IF(L$1&gt;$AE$1,"-",IFERROR(IF(DATEDIF('Base de données'!$A1585,L$1,"d")&lt;&gt;0,"",'Base de données'!$B1585),""))</f>
        <v/>
      </c>
      <c r="M1585" s="39" t="str">
        <f>IF(M$1&gt;$AE$1,"-",IFERROR(IF(DATEDIF('Base de données'!$A1585,M$1,"d")&lt;&gt;0,"",'Base de données'!$B1585),""))</f>
        <v/>
      </c>
      <c r="N1585" s="39" t="str">
        <f>IF(N$1&gt;$AE$1,"-",IFERROR(IF(DATEDIF('Base de données'!$A1585,N$1,"d")&lt;&gt;0,"",'Base de données'!$B1585),""))</f>
        <v/>
      </c>
      <c r="O1585" s="39" t="str">
        <f>IF(O$1&gt;$AE$1,"-",IFERROR(IF(DATEDIF('Base de données'!$A1585,O$1,"d")&lt;&gt;0,"",'Base de données'!$B1585),""))</f>
        <v/>
      </c>
      <c r="P1585" s="39" t="str">
        <f>IF(P$1&gt;$AE$1,"-",IFERROR(IF(DATEDIF('Base de données'!$A1585,P$1,"d")&lt;&gt;0,"",'Base de données'!$B1585),""))</f>
        <v>8XT8G</v>
      </c>
      <c r="Q1585" s="39" t="str">
        <f>IF(Q$1&gt;$AE$1,"-",IFERROR(IF(DATEDIF('Base de données'!$A1585,Q$1,"d")&lt;&gt;0,"",'Base de données'!$B1585),""))</f>
        <v/>
      </c>
      <c r="R1585" s="39" t="str">
        <f>IF(R$1&gt;$AE$1,"-",IFERROR(IF(DATEDIF('Base de données'!$A1585,R$1,"d")&lt;&gt;0,"",'Base de données'!$B1585),""))</f>
        <v/>
      </c>
      <c r="S1585" s="39" t="str">
        <f>IF(S$1&gt;$AE$1,"-",IFERROR(IF(DATEDIF('Base de données'!$A1585,S$1,"d")&lt;&gt;0,"",'Base de données'!$B1585),""))</f>
        <v/>
      </c>
      <c r="T1585" s="39" t="str">
        <f>IF(T$1&gt;$AE$1,"-",IFERROR(IF(DATEDIF('Base de données'!$A1585,T$1,"d")&lt;&gt;0,"",'Base de données'!$B1585),""))</f>
        <v/>
      </c>
      <c r="U1585" s="39" t="str">
        <f>IF(U$1&gt;$AE$1,"-",IFERROR(IF(DATEDIF('Base de données'!$A1585,U$1,"d")&lt;&gt;0,"",'Base de données'!$B1585),""))</f>
        <v/>
      </c>
      <c r="V1585" s="39" t="str">
        <f>IF(V$1&gt;$AE$1,"-",IFERROR(IF(DATEDIF('Base de données'!$A1585,V$1,"d")&lt;&gt;0,"",'Base de données'!$B1585),""))</f>
        <v/>
      </c>
      <c r="W1585" s="34"/>
      <c r="X1585" s="30" t="str">
        <f>'Base de données'!$C1585&amp;" "&amp;'Base de données'!$D1585</f>
        <v>Fontaine Denise</v>
      </c>
      <c r="Y1585" s="31">
        <f>COUNTIF('Base de données'!$B:$B,'Base de données'!$B1585)</f>
        <v>12</v>
      </c>
      <c r="AA1585" s="87" cm="1">
        <f t="array" aca="1" ref="AA1585" ca="1">INDIRECT("'Base de données'!A" &amp; ROW(Y1585))</f>
        <v>45809</v>
      </c>
      <c r="AB1585" s="51" t="str" cm="1">
        <f t="array" aca="1" ref="AB1585" ca="1">INDIRECT("'Base de données'!B" &amp; ROW(Z1585))</f>
        <v>8XT8G</v>
      </c>
    </row>
    <row r="1586" spans="1:28" x14ac:dyDescent="0.3">
      <c r="A1586" s="41" t="str">
        <f ca="1">IF(IF(AND($B1586&lt;&gt;"-",$B1586=$E1586),"Entrée et sortie","-")="Entrée et sortie",'Base de données'!$B1586,"-")</f>
        <v>-</v>
      </c>
      <c r="B1586" s="41" t="str">
        <f t="shared" ca="1" si="99"/>
        <v>-</v>
      </c>
      <c r="C1586" s="41" t="str">
        <f t="shared" ca="1" si="100"/>
        <v>-</v>
      </c>
      <c r="D1586" s="41" t="str">
        <f>IF($F1586="sortie en cours d'année",'Base de données'!$B1586,"-")</f>
        <v>-</v>
      </c>
      <c r="E1586" s="41" t="str">
        <f>IF($H1586="entrée en cours d'année",'Base de données'!$B1586,"-")</f>
        <v>-</v>
      </c>
      <c r="F1586" s="37" t="str">
        <f t="shared" si="97"/>
        <v/>
      </c>
      <c r="G1586" s="37" t="str">
        <f>IF($J1586="mouvement",_xlfn.XLOOKUP('Base de données'!$B1586,$V:$V,$V:$V,0),"")</f>
        <v/>
      </c>
      <c r="H1586" s="37" t="str">
        <f t="shared" si="98"/>
        <v/>
      </c>
      <c r="I1586" s="37" t="str">
        <f>IF($J1586="mouvement",_xlfn.XLOOKUP('Base de données'!$B1586,$K:$K,$K:$K,0),"")</f>
        <v/>
      </c>
      <c r="J1586" s="38" t="str">
        <f>IF(AND(Y1586&lt;&gt;MAX(Y:Y),COUNTIF(K1586:V1586,'Base de données'!$B1586)&gt;0),"mouvement","")</f>
        <v/>
      </c>
      <c r="K1586" s="39" t="str">
        <f>IF(K$1&gt;$AE$1,"-",IFERROR(IF(DATEDIF('Base de données'!$A1586,K$1,"d")&lt;&gt;0,"",'Base de données'!$B1586),""))</f>
        <v/>
      </c>
      <c r="L1586" s="39" t="str">
        <f>IF(L$1&gt;$AE$1,"-",IFERROR(IF(DATEDIF('Base de données'!$A1586,L$1,"d")&lt;&gt;0,"",'Base de données'!$B1586),""))</f>
        <v/>
      </c>
      <c r="M1586" s="39" t="str">
        <f>IF(M$1&gt;$AE$1,"-",IFERROR(IF(DATEDIF('Base de données'!$A1586,M$1,"d")&lt;&gt;0,"",'Base de données'!$B1586),""))</f>
        <v/>
      </c>
      <c r="N1586" s="39" t="str">
        <f>IF(N$1&gt;$AE$1,"-",IFERROR(IF(DATEDIF('Base de données'!$A1586,N$1,"d")&lt;&gt;0,"",'Base de données'!$B1586),""))</f>
        <v/>
      </c>
      <c r="O1586" s="39" t="str">
        <f>IF(O$1&gt;$AE$1,"-",IFERROR(IF(DATEDIF('Base de données'!$A1586,O$1,"d")&lt;&gt;0,"",'Base de données'!$B1586),""))</f>
        <v/>
      </c>
      <c r="P1586" s="39" t="str">
        <f>IF(P$1&gt;$AE$1,"-",IFERROR(IF(DATEDIF('Base de données'!$A1586,P$1,"d")&lt;&gt;0,"",'Base de données'!$B1586),""))</f>
        <v>OPEPZ</v>
      </c>
      <c r="Q1586" s="39" t="str">
        <f>IF(Q$1&gt;$AE$1,"-",IFERROR(IF(DATEDIF('Base de données'!$A1586,Q$1,"d")&lt;&gt;0,"",'Base de données'!$B1586),""))</f>
        <v/>
      </c>
      <c r="R1586" s="39" t="str">
        <f>IF(R$1&gt;$AE$1,"-",IFERROR(IF(DATEDIF('Base de données'!$A1586,R$1,"d")&lt;&gt;0,"",'Base de données'!$B1586),""))</f>
        <v/>
      </c>
      <c r="S1586" s="39" t="str">
        <f>IF(S$1&gt;$AE$1,"-",IFERROR(IF(DATEDIF('Base de données'!$A1586,S$1,"d")&lt;&gt;0,"",'Base de données'!$B1586),""))</f>
        <v/>
      </c>
      <c r="T1586" s="39" t="str">
        <f>IF(T$1&gt;$AE$1,"-",IFERROR(IF(DATEDIF('Base de données'!$A1586,T$1,"d")&lt;&gt;0,"",'Base de données'!$B1586),""))</f>
        <v/>
      </c>
      <c r="U1586" s="39" t="str">
        <f>IF(U$1&gt;$AE$1,"-",IFERROR(IF(DATEDIF('Base de données'!$A1586,U$1,"d")&lt;&gt;0,"",'Base de données'!$B1586),""))</f>
        <v/>
      </c>
      <c r="V1586" s="39" t="str">
        <f>IF(V$1&gt;$AE$1,"-",IFERROR(IF(DATEDIF('Base de données'!$A1586,V$1,"d")&lt;&gt;0,"",'Base de données'!$B1586),""))</f>
        <v/>
      </c>
      <c r="W1586" s="34"/>
      <c r="X1586" s="30" t="str">
        <f>'Base de données'!$C1586&amp;" "&amp;'Base de données'!$D1586</f>
        <v>Salmon Jacques</v>
      </c>
      <c r="Y1586" s="31">
        <f>COUNTIF('Base de données'!$B:$B,'Base de données'!$B1586)</f>
        <v>12</v>
      </c>
      <c r="AA1586" s="87" cm="1">
        <f t="array" aca="1" ref="AA1586" ca="1">INDIRECT("'Base de données'!A" &amp; ROW(Y1586))</f>
        <v>45809</v>
      </c>
      <c r="AB1586" s="51" t="str" cm="1">
        <f t="array" aca="1" ref="AB1586" ca="1">INDIRECT("'Base de données'!B" &amp; ROW(Z1586))</f>
        <v>OPEPZ</v>
      </c>
    </row>
    <row r="1587" spans="1:28" x14ac:dyDescent="0.3">
      <c r="A1587" s="41" t="str">
        <f ca="1">IF(IF(AND($B1587&lt;&gt;"-",$B1587=$E1587),"Entrée et sortie","-")="Entrée et sortie",'Base de données'!$B1587,"-")</f>
        <v>-</v>
      </c>
      <c r="B1587" s="41" t="str">
        <f t="shared" ca="1" si="99"/>
        <v>-</v>
      </c>
      <c r="C1587" s="41" t="str">
        <f t="shared" ca="1" si="100"/>
        <v>-</v>
      </c>
      <c r="D1587" s="41" t="str">
        <f>IF($F1587="sortie en cours d'année",'Base de données'!$B1587,"-")</f>
        <v>-</v>
      </c>
      <c r="E1587" s="41" t="str">
        <f>IF($H1587="entrée en cours d'année",'Base de données'!$B1587,"-")</f>
        <v>-</v>
      </c>
      <c r="F1587" s="37" t="str">
        <f t="shared" si="97"/>
        <v/>
      </c>
      <c r="G1587" s="37" t="str">
        <f>IF($J1587="mouvement",_xlfn.XLOOKUP('Base de données'!$B1587,$V:$V,$V:$V,0),"")</f>
        <v/>
      </c>
      <c r="H1587" s="37" t="str">
        <f t="shared" si="98"/>
        <v/>
      </c>
      <c r="I1587" s="37" t="str">
        <f>IF($J1587="mouvement",_xlfn.XLOOKUP('Base de données'!$B1587,$K:$K,$K:$K,0),"")</f>
        <v/>
      </c>
      <c r="J1587" s="38" t="str">
        <f>IF(AND(Y1587&lt;&gt;MAX(Y:Y),COUNTIF(K1587:V1587,'Base de données'!$B1587)&gt;0),"mouvement","")</f>
        <v/>
      </c>
      <c r="K1587" s="39" t="str">
        <f>IF(K$1&gt;$AE$1,"-",IFERROR(IF(DATEDIF('Base de données'!$A1587,K$1,"d")&lt;&gt;0,"",'Base de données'!$B1587),""))</f>
        <v/>
      </c>
      <c r="L1587" s="39" t="str">
        <f>IF(L$1&gt;$AE$1,"-",IFERROR(IF(DATEDIF('Base de données'!$A1587,L$1,"d")&lt;&gt;0,"",'Base de données'!$B1587),""))</f>
        <v/>
      </c>
      <c r="M1587" s="39" t="str">
        <f>IF(M$1&gt;$AE$1,"-",IFERROR(IF(DATEDIF('Base de données'!$A1587,M$1,"d")&lt;&gt;0,"",'Base de données'!$B1587),""))</f>
        <v/>
      </c>
      <c r="N1587" s="39" t="str">
        <f>IF(N$1&gt;$AE$1,"-",IFERROR(IF(DATEDIF('Base de données'!$A1587,N$1,"d")&lt;&gt;0,"",'Base de données'!$B1587),""))</f>
        <v/>
      </c>
      <c r="O1587" s="39" t="str">
        <f>IF(O$1&gt;$AE$1,"-",IFERROR(IF(DATEDIF('Base de données'!$A1587,O$1,"d")&lt;&gt;0,"",'Base de données'!$B1587),""))</f>
        <v/>
      </c>
      <c r="P1587" s="39" t="str">
        <f>IF(P$1&gt;$AE$1,"-",IFERROR(IF(DATEDIF('Base de données'!$A1587,P$1,"d")&lt;&gt;0,"",'Base de données'!$B1587),""))</f>
        <v>5W5SI</v>
      </c>
      <c r="Q1587" s="39" t="str">
        <f>IF(Q$1&gt;$AE$1,"-",IFERROR(IF(DATEDIF('Base de données'!$A1587,Q$1,"d")&lt;&gt;0,"",'Base de données'!$B1587),""))</f>
        <v/>
      </c>
      <c r="R1587" s="39" t="str">
        <f>IF(R$1&gt;$AE$1,"-",IFERROR(IF(DATEDIF('Base de données'!$A1587,R$1,"d")&lt;&gt;0,"",'Base de données'!$B1587),""))</f>
        <v/>
      </c>
      <c r="S1587" s="39" t="str">
        <f>IF(S$1&gt;$AE$1,"-",IFERROR(IF(DATEDIF('Base de données'!$A1587,S$1,"d")&lt;&gt;0,"",'Base de données'!$B1587),""))</f>
        <v/>
      </c>
      <c r="T1587" s="39" t="str">
        <f>IF(T$1&gt;$AE$1,"-",IFERROR(IF(DATEDIF('Base de données'!$A1587,T$1,"d")&lt;&gt;0,"",'Base de données'!$B1587),""))</f>
        <v/>
      </c>
      <c r="U1587" s="39" t="str">
        <f>IF(U$1&gt;$AE$1,"-",IFERROR(IF(DATEDIF('Base de données'!$A1587,U$1,"d")&lt;&gt;0,"",'Base de données'!$B1587),""))</f>
        <v/>
      </c>
      <c r="V1587" s="39" t="str">
        <f>IF(V$1&gt;$AE$1,"-",IFERROR(IF(DATEDIF('Base de données'!$A1587,V$1,"d")&lt;&gt;0,"",'Base de données'!$B1587),""))</f>
        <v/>
      </c>
      <c r="W1587" s="34"/>
      <c r="X1587" s="30" t="str">
        <f>'Base de données'!$C1587&amp;" "&amp;'Base de données'!$D1587</f>
        <v>Olivier Gérard</v>
      </c>
      <c r="Y1587" s="31">
        <f>COUNTIF('Base de données'!$B:$B,'Base de données'!$B1587)</f>
        <v>12</v>
      </c>
      <c r="AA1587" s="87" cm="1">
        <f t="array" aca="1" ref="AA1587" ca="1">INDIRECT("'Base de données'!A" &amp; ROW(Y1587))</f>
        <v>45809</v>
      </c>
      <c r="AB1587" s="51" t="str" cm="1">
        <f t="array" aca="1" ref="AB1587" ca="1">INDIRECT("'Base de données'!B" &amp; ROW(Z1587))</f>
        <v>5W5SI</v>
      </c>
    </row>
    <row r="1588" spans="1:28" x14ac:dyDescent="0.3">
      <c r="A1588" s="41" t="str">
        <f ca="1">IF(IF(AND($B1588&lt;&gt;"-",$B1588=$E1588),"Entrée et sortie","-")="Entrée et sortie",'Base de données'!$B1588,"-")</f>
        <v>-</v>
      </c>
      <c r="B1588" s="41" t="str">
        <f t="shared" ca="1" si="99"/>
        <v>-</v>
      </c>
      <c r="C1588" s="41" t="str">
        <f t="shared" ca="1" si="100"/>
        <v>-</v>
      </c>
      <c r="D1588" s="41" t="str">
        <f>IF($F1588="sortie en cours d'année",'Base de données'!$B1588,"-")</f>
        <v>-</v>
      </c>
      <c r="E1588" s="41" t="str">
        <f>IF($H1588="entrée en cours d'année",'Base de données'!$B1588,"-")</f>
        <v>-</v>
      </c>
      <c r="F1588" s="37" t="str">
        <f t="shared" si="97"/>
        <v/>
      </c>
      <c r="G1588" s="37" t="str">
        <f>IF($J1588="mouvement",_xlfn.XLOOKUP('Base de données'!$B1588,$V:$V,$V:$V,0),"")</f>
        <v/>
      </c>
      <c r="H1588" s="37" t="str">
        <f t="shared" si="98"/>
        <v/>
      </c>
      <c r="I1588" s="37" t="str">
        <f>IF($J1588="mouvement",_xlfn.XLOOKUP('Base de données'!$B1588,$K:$K,$K:$K,0),"")</f>
        <v/>
      </c>
      <c r="J1588" s="38" t="str">
        <f>IF(AND(Y1588&lt;&gt;MAX(Y:Y),COUNTIF(K1588:V1588,'Base de données'!$B1588)&gt;0),"mouvement","")</f>
        <v/>
      </c>
      <c r="K1588" s="39" t="str">
        <f>IF(K$1&gt;$AE$1,"-",IFERROR(IF(DATEDIF('Base de données'!$A1588,K$1,"d")&lt;&gt;0,"",'Base de données'!$B1588),""))</f>
        <v/>
      </c>
      <c r="L1588" s="39" t="str">
        <f>IF(L$1&gt;$AE$1,"-",IFERROR(IF(DATEDIF('Base de données'!$A1588,L$1,"d")&lt;&gt;0,"",'Base de données'!$B1588),""))</f>
        <v/>
      </c>
      <c r="M1588" s="39" t="str">
        <f>IF(M$1&gt;$AE$1,"-",IFERROR(IF(DATEDIF('Base de données'!$A1588,M$1,"d")&lt;&gt;0,"",'Base de données'!$B1588),""))</f>
        <v/>
      </c>
      <c r="N1588" s="39" t="str">
        <f>IF(N$1&gt;$AE$1,"-",IFERROR(IF(DATEDIF('Base de données'!$A1588,N$1,"d")&lt;&gt;0,"",'Base de données'!$B1588),""))</f>
        <v/>
      </c>
      <c r="O1588" s="39" t="str">
        <f>IF(O$1&gt;$AE$1,"-",IFERROR(IF(DATEDIF('Base de données'!$A1588,O$1,"d")&lt;&gt;0,"",'Base de données'!$B1588),""))</f>
        <v/>
      </c>
      <c r="P1588" s="39" t="str">
        <f>IF(P$1&gt;$AE$1,"-",IFERROR(IF(DATEDIF('Base de données'!$A1588,P$1,"d")&lt;&gt;0,"",'Base de données'!$B1588),""))</f>
        <v>2W3RH</v>
      </c>
      <c r="Q1588" s="39" t="str">
        <f>IF(Q$1&gt;$AE$1,"-",IFERROR(IF(DATEDIF('Base de données'!$A1588,Q$1,"d")&lt;&gt;0,"",'Base de données'!$B1588),""))</f>
        <v/>
      </c>
      <c r="R1588" s="39" t="str">
        <f>IF(R$1&gt;$AE$1,"-",IFERROR(IF(DATEDIF('Base de données'!$A1588,R$1,"d")&lt;&gt;0,"",'Base de données'!$B1588),""))</f>
        <v/>
      </c>
      <c r="S1588" s="39" t="str">
        <f>IF(S$1&gt;$AE$1,"-",IFERROR(IF(DATEDIF('Base de données'!$A1588,S$1,"d")&lt;&gt;0,"",'Base de données'!$B1588),""))</f>
        <v/>
      </c>
      <c r="T1588" s="39" t="str">
        <f>IF(T$1&gt;$AE$1,"-",IFERROR(IF(DATEDIF('Base de données'!$A1588,T$1,"d")&lt;&gt;0,"",'Base de données'!$B1588),""))</f>
        <v/>
      </c>
      <c r="U1588" s="39" t="str">
        <f>IF(U$1&gt;$AE$1,"-",IFERROR(IF(DATEDIF('Base de données'!$A1588,U$1,"d")&lt;&gt;0,"",'Base de données'!$B1588),""))</f>
        <v/>
      </c>
      <c r="V1588" s="39" t="str">
        <f>IF(V$1&gt;$AE$1,"-",IFERROR(IF(DATEDIF('Base de données'!$A1588,V$1,"d")&lt;&gt;0,"",'Base de données'!$B1588),""))</f>
        <v/>
      </c>
      <c r="W1588" s="34"/>
      <c r="X1588" s="30" t="str">
        <f>'Base de données'!$C1588&amp;" "&amp;'Base de données'!$D1588</f>
        <v>Pichon Bernard</v>
      </c>
      <c r="Y1588" s="31">
        <f>COUNTIF('Base de données'!$B:$B,'Base de données'!$B1588)</f>
        <v>12</v>
      </c>
      <c r="AA1588" s="87" cm="1">
        <f t="array" aca="1" ref="AA1588" ca="1">INDIRECT("'Base de données'!A" &amp; ROW(Y1588))</f>
        <v>45809</v>
      </c>
      <c r="AB1588" s="51" t="str" cm="1">
        <f t="array" aca="1" ref="AB1588" ca="1">INDIRECT("'Base de données'!B" &amp; ROW(Z1588))</f>
        <v>2W3RH</v>
      </c>
    </row>
    <row r="1589" spans="1:28" x14ac:dyDescent="0.3">
      <c r="A1589" s="41" t="str">
        <f ca="1">IF(IF(AND($B1589&lt;&gt;"-",$B1589=$E1589),"Entrée et sortie","-")="Entrée et sortie",'Base de données'!$B1589,"-")</f>
        <v>-</v>
      </c>
      <c r="B1589" s="41" t="str">
        <f t="shared" ca="1" si="99"/>
        <v>-</v>
      </c>
      <c r="C1589" s="41" t="str">
        <f t="shared" ca="1" si="100"/>
        <v>-</v>
      </c>
      <c r="D1589" s="41" t="str">
        <f>IF($F1589="sortie en cours d'année",'Base de données'!$B1589,"-")</f>
        <v>-</v>
      </c>
      <c r="E1589" s="41" t="str">
        <f>IF($H1589="entrée en cours d'année",'Base de données'!$B1589,"-")</f>
        <v>-</v>
      </c>
      <c r="F1589" s="37" t="str">
        <f t="shared" si="97"/>
        <v/>
      </c>
      <c r="G1589" s="37" t="str">
        <f>IF($J1589="mouvement",_xlfn.XLOOKUP('Base de données'!$B1589,$V:$V,$V:$V,0),"")</f>
        <v/>
      </c>
      <c r="H1589" s="37" t="str">
        <f t="shared" si="98"/>
        <v/>
      </c>
      <c r="I1589" s="37" t="str">
        <f>IF($J1589="mouvement",_xlfn.XLOOKUP('Base de données'!$B1589,$K:$K,$K:$K,0),"")</f>
        <v/>
      </c>
      <c r="J1589" s="38" t="str">
        <f>IF(AND(Y1589&lt;&gt;MAX(Y:Y),COUNTIF(K1589:V1589,'Base de données'!$B1589)&gt;0),"mouvement","")</f>
        <v/>
      </c>
      <c r="K1589" s="39" t="str">
        <f>IF(K$1&gt;$AE$1,"-",IFERROR(IF(DATEDIF('Base de données'!$A1589,K$1,"d")&lt;&gt;0,"",'Base de données'!$B1589),""))</f>
        <v/>
      </c>
      <c r="L1589" s="39" t="str">
        <f>IF(L$1&gt;$AE$1,"-",IFERROR(IF(DATEDIF('Base de données'!$A1589,L$1,"d")&lt;&gt;0,"",'Base de données'!$B1589),""))</f>
        <v/>
      </c>
      <c r="M1589" s="39" t="str">
        <f>IF(M$1&gt;$AE$1,"-",IFERROR(IF(DATEDIF('Base de données'!$A1589,M$1,"d")&lt;&gt;0,"",'Base de données'!$B1589),""))</f>
        <v/>
      </c>
      <c r="N1589" s="39" t="str">
        <f>IF(N$1&gt;$AE$1,"-",IFERROR(IF(DATEDIF('Base de données'!$A1589,N$1,"d")&lt;&gt;0,"",'Base de données'!$B1589),""))</f>
        <v/>
      </c>
      <c r="O1589" s="39" t="str">
        <f>IF(O$1&gt;$AE$1,"-",IFERROR(IF(DATEDIF('Base de données'!$A1589,O$1,"d")&lt;&gt;0,"",'Base de données'!$B1589),""))</f>
        <v/>
      </c>
      <c r="P1589" s="39" t="str">
        <f>IF(P$1&gt;$AE$1,"-",IFERROR(IF(DATEDIF('Base de données'!$A1589,P$1,"d")&lt;&gt;0,"",'Base de données'!$B1589),""))</f>
        <v>AOI98</v>
      </c>
      <c r="Q1589" s="39" t="str">
        <f>IF(Q$1&gt;$AE$1,"-",IFERROR(IF(DATEDIF('Base de données'!$A1589,Q$1,"d")&lt;&gt;0,"",'Base de données'!$B1589),""))</f>
        <v/>
      </c>
      <c r="R1589" s="39" t="str">
        <f>IF(R$1&gt;$AE$1,"-",IFERROR(IF(DATEDIF('Base de données'!$A1589,R$1,"d")&lt;&gt;0,"",'Base de données'!$B1589),""))</f>
        <v/>
      </c>
      <c r="S1589" s="39" t="str">
        <f>IF(S$1&gt;$AE$1,"-",IFERROR(IF(DATEDIF('Base de données'!$A1589,S$1,"d")&lt;&gt;0,"",'Base de données'!$B1589),""))</f>
        <v/>
      </c>
      <c r="T1589" s="39" t="str">
        <f>IF(T$1&gt;$AE$1,"-",IFERROR(IF(DATEDIF('Base de données'!$A1589,T$1,"d")&lt;&gt;0,"",'Base de données'!$B1589),""))</f>
        <v/>
      </c>
      <c r="U1589" s="39" t="str">
        <f>IF(U$1&gt;$AE$1,"-",IFERROR(IF(DATEDIF('Base de données'!$A1589,U$1,"d")&lt;&gt;0,"",'Base de données'!$B1589),""))</f>
        <v/>
      </c>
      <c r="V1589" s="39" t="str">
        <f>IF(V$1&gt;$AE$1,"-",IFERROR(IF(DATEDIF('Base de données'!$A1589,V$1,"d")&lt;&gt;0,"",'Base de données'!$B1589),""))</f>
        <v/>
      </c>
      <c r="W1589" s="34"/>
      <c r="X1589" s="30" t="str">
        <f>'Base de données'!$C1589&amp;" "&amp;'Base de données'!$D1589</f>
        <v>Loiseau Bertrand</v>
      </c>
      <c r="Y1589" s="31">
        <f>COUNTIF('Base de données'!$B:$B,'Base de données'!$B1589)</f>
        <v>12</v>
      </c>
      <c r="AA1589" s="87" cm="1">
        <f t="array" aca="1" ref="AA1589" ca="1">INDIRECT("'Base de données'!A" &amp; ROW(Y1589))</f>
        <v>45809</v>
      </c>
      <c r="AB1589" s="51" t="str" cm="1">
        <f t="array" aca="1" ref="AB1589" ca="1">INDIRECT("'Base de données'!B" &amp; ROW(Z1589))</f>
        <v>AOI98</v>
      </c>
    </row>
    <row r="1590" spans="1:28" x14ac:dyDescent="0.3">
      <c r="A1590" s="41" t="str">
        <f ca="1">IF(IF(AND($B1590&lt;&gt;"-",$B1590=$E1590),"Entrée et sortie","-")="Entrée et sortie",'Base de données'!$B1590,"-")</f>
        <v>-</v>
      </c>
      <c r="B1590" s="41" t="str">
        <f t="shared" ca="1" si="99"/>
        <v>-</v>
      </c>
      <c r="C1590" s="41" t="str">
        <f t="shared" ca="1" si="100"/>
        <v>-</v>
      </c>
      <c r="D1590" s="41" t="str">
        <f>IF($F1590="sortie en cours d'année",'Base de données'!$B1590,"-")</f>
        <v>-</v>
      </c>
      <c r="E1590" s="41" t="str">
        <f>IF($H1590="entrée en cours d'année",'Base de données'!$B1590,"-")</f>
        <v>-</v>
      </c>
      <c r="F1590" s="37" t="str">
        <f t="shared" si="97"/>
        <v/>
      </c>
      <c r="G1590" s="37" t="str">
        <f>IF($J1590="mouvement",_xlfn.XLOOKUP('Base de données'!$B1590,$V:$V,$V:$V,0),"")</f>
        <v/>
      </c>
      <c r="H1590" s="37" t="str">
        <f t="shared" si="98"/>
        <v/>
      </c>
      <c r="I1590" s="37" t="str">
        <f>IF($J1590="mouvement",_xlfn.XLOOKUP('Base de données'!$B1590,$K:$K,$K:$K,0),"")</f>
        <v/>
      </c>
      <c r="J1590" s="38" t="str">
        <f>IF(AND(Y1590&lt;&gt;MAX(Y:Y),COUNTIF(K1590:V1590,'Base de données'!$B1590)&gt;0),"mouvement","")</f>
        <v/>
      </c>
      <c r="K1590" s="39" t="str">
        <f>IF(K$1&gt;$AE$1,"-",IFERROR(IF(DATEDIF('Base de données'!$A1590,K$1,"d")&lt;&gt;0,"",'Base de données'!$B1590),""))</f>
        <v/>
      </c>
      <c r="L1590" s="39" t="str">
        <f>IF(L$1&gt;$AE$1,"-",IFERROR(IF(DATEDIF('Base de données'!$A1590,L$1,"d")&lt;&gt;0,"",'Base de données'!$B1590),""))</f>
        <v/>
      </c>
      <c r="M1590" s="39" t="str">
        <f>IF(M$1&gt;$AE$1,"-",IFERROR(IF(DATEDIF('Base de données'!$A1590,M$1,"d")&lt;&gt;0,"",'Base de données'!$B1590),""))</f>
        <v/>
      </c>
      <c r="N1590" s="39" t="str">
        <f>IF(N$1&gt;$AE$1,"-",IFERROR(IF(DATEDIF('Base de données'!$A1590,N$1,"d")&lt;&gt;0,"",'Base de données'!$B1590),""))</f>
        <v/>
      </c>
      <c r="O1590" s="39" t="str">
        <f>IF(O$1&gt;$AE$1,"-",IFERROR(IF(DATEDIF('Base de données'!$A1590,O$1,"d")&lt;&gt;0,"",'Base de données'!$B1590),""))</f>
        <v/>
      </c>
      <c r="P1590" s="39" t="str">
        <f>IF(P$1&gt;$AE$1,"-",IFERROR(IF(DATEDIF('Base de données'!$A1590,P$1,"d")&lt;&gt;0,"",'Base de données'!$B1590),""))</f>
        <v>G2WR6</v>
      </c>
      <c r="Q1590" s="39" t="str">
        <f>IF(Q$1&gt;$AE$1,"-",IFERROR(IF(DATEDIF('Base de données'!$A1590,Q$1,"d")&lt;&gt;0,"",'Base de données'!$B1590),""))</f>
        <v/>
      </c>
      <c r="R1590" s="39" t="str">
        <f>IF(R$1&gt;$AE$1,"-",IFERROR(IF(DATEDIF('Base de données'!$A1590,R$1,"d")&lt;&gt;0,"",'Base de données'!$B1590),""))</f>
        <v/>
      </c>
      <c r="S1590" s="39" t="str">
        <f>IF(S$1&gt;$AE$1,"-",IFERROR(IF(DATEDIF('Base de données'!$A1590,S$1,"d")&lt;&gt;0,"",'Base de données'!$B1590),""))</f>
        <v/>
      </c>
      <c r="T1590" s="39" t="str">
        <f>IF(T$1&gt;$AE$1,"-",IFERROR(IF(DATEDIF('Base de données'!$A1590,T$1,"d")&lt;&gt;0,"",'Base de données'!$B1590),""))</f>
        <v/>
      </c>
      <c r="U1590" s="39" t="str">
        <f>IF(U$1&gt;$AE$1,"-",IFERROR(IF(DATEDIF('Base de données'!$A1590,U$1,"d")&lt;&gt;0,"",'Base de données'!$B1590),""))</f>
        <v/>
      </c>
      <c r="V1590" s="39" t="str">
        <f>IF(V$1&gt;$AE$1,"-",IFERROR(IF(DATEDIF('Base de données'!$A1590,V$1,"d")&lt;&gt;0,"",'Base de données'!$B1590),""))</f>
        <v/>
      </c>
      <c r="W1590" s="34"/>
      <c r="X1590" s="30" t="str">
        <f>'Base de données'!$C1590&amp;" "&amp;'Base de données'!$D1590</f>
        <v>Michel Aurélie</v>
      </c>
      <c r="Y1590" s="31">
        <f>COUNTIF('Base de données'!$B:$B,'Base de données'!$B1590)</f>
        <v>12</v>
      </c>
      <c r="AA1590" s="87" cm="1">
        <f t="array" aca="1" ref="AA1590" ca="1">INDIRECT("'Base de données'!A" &amp; ROW(Y1590))</f>
        <v>45809</v>
      </c>
      <c r="AB1590" s="51" t="str" cm="1">
        <f t="array" aca="1" ref="AB1590" ca="1">INDIRECT("'Base de données'!B" &amp; ROW(Z1590))</f>
        <v>G2WR6</v>
      </c>
    </row>
    <row r="1591" spans="1:28" x14ac:dyDescent="0.3">
      <c r="A1591" s="41" t="str">
        <f ca="1">IF(IF(AND($B1591&lt;&gt;"-",$B1591=$E1591),"Entrée et sortie","-")="Entrée et sortie",'Base de données'!$B1591,"-")</f>
        <v>-</v>
      </c>
      <c r="B1591" s="41" t="str">
        <f t="shared" ca="1" si="99"/>
        <v>-</v>
      </c>
      <c r="C1591" s="41" t="str">
        <f t="shared" ca="1" si="100"/>
        <v>-</v>
      </c>
      <c r="D1591" s="41" t="str">
        <f>IF($F1591="sortie en cours d'année",'Base de données'!$B1591,"-")</f>
        <v>-</v>
      </c>
      <c r="E1591" s="41" t="str">
        <f>IF($H1591="entrée en cours d'année",'Base de données'!$B1591,"-")</f>
        <v>-</v>
      </c>
      <c r="F1591" s="37" t="str">
        <f t="shared" si="97"/>
        <v/>
      </c>
      <c r="G1591" s="37" t="str">
        <f>IF($J1591="mouvement",_xlfn.XLOOKUP('Base de données'!$B1591,$V:$V,$V:$V,0),"")</f>
        <v/>
      </c>
      <c r="H1591" s="37" t="str">
        <f t="shared" si="98"/>
        <v/>
      </c>
      <c r="I1591" s="37" t="str">
        <f>IF($J1591="mouvement",_xlfn.XLOOKUP('Base de données'!$B1591,$K:$K,$K:$K,0),"")</f>
        <v/>
      </c>
      <c r="J1591" s="38" t="str">
        <f>IF(AND(Y1591&lt;&gt;MAX(Y:Y),COUNTIF(K1591:V1591,'Base de données'!$B1591)&gt;0),"mouvement","")</f>
        <v/>
      </c>
      <c r="K1591" s="39" t="str">
        <f>IF(K$1&gt;$AE$1,"-",IFERROR(IF(DATEDIF('Base de données'!$A1591,K$1,"d")&lt;&gt;0,"",'Base de données'!$B1591),""))</f>
        <v/>
      </c>
      <c r="L1591" s="39" t="str">
        <f>IF(L$1&gt;$AE$1,"-",IFERROR(IF(DATEDIF('Base de données'!$A1591,L$1,"d")&lt;&gt;0,"",'Base de données'!$B1591),""))</f>
        <v/>
      </c>
      <c r="M1591" s="39" t="str">
        <f>IF(M$1&gt;$AE$1,"-",IFERROR(IF(DATEDIF('Base de données'!$A1591,M$1,"d")&lt;&gt;0,"",'Base de données'!$B1591),""))</f>
        <v/>
      </c>
      <c r="N1591" s="39" t="str">
        <f>IF(N$1&gt;$AE$1,"-",IFERROR(IF(DATEDIF('Base de données'!$A1591,N$1,"d")&lt;&gt;0,"",'Base de données'!$B1591),""))</f>
        <v/>
      </c>
      <c r="O1591" s="39" t="str">
        <f>IF(O$1&gt;$AE$1,"-",IFERROR(IF(DATEDIF('Base de données'!$A1591,O$1,"d")&lt;&gt;0,"",'Base de données'!$B1591),""))</f>
        <v/>
      </c>
      <c r="P1591" s="39" t="str">
        <f>IF(P$1&gt;$AE$1,"-",IFERROR(IF(DATEDIF('Base de données'!$A1591,P$1,"d")&lt;&gt;0,"",'Base de données'!$B1591),""))</f>
        <v>50506</v>
      </c>
      <c r="Q1591" s="39" t="str">
        <f>IF(Q$1&gt;$AE$1,"-",IFERROR(IF(DATEDIF('Base de données'!$A1591,Q$1,"d")&lt;&gt;0,"",'Base de données'!$B1591),""))</f>
        <v/>
      </c>
      <c r="R1591" s="39" t="str">
        <f>IF(R$1&gt;$AE$1,"-",IFERROR(IF(DATEDIF('Base de données'!$A1591,R$1,"d")&lt;&gt;0,"",'Base de données'!$B1591),""))</f>
        <v/>
      </c>
      <c r="S1591" s="39" t="str">
        <f>IF(S$1&gt;$AE$1,"-",IFERROR(IF(DATEDIF('Base de données'!$A1591,S$1,"d")&lt;&gt;0,"",'Base de données'!$B1591),""))</f>
        <v/>
      </c>
      <c r="T1591" s="39" t="str">
        <f>IF(T$1&gt;$AE$1,"-",IFERROR(IF(DATEDIF('Base de données'!$A1591,T$1,"d")&lt;&gt;0,"",'Base de données'!$B1591),""))</f>
        <v/>
      </c>
      <c r="U1591" s="39" t="str">
        <f>IF(U$1&gt;$AE$1,"-",IFERROR(IF(DATEDIF('Base de données'!$A1591,U$1,"d")&lt;&gt;0,"",'Base de données'!$B1591),""))</f>
        <v/>
      </c>
      <c r="V1591" s="39" t="str">
        <f>IF(V$1&gt;$AE$1,"-",IFERROR(IF(DATEDIF('Base de données'!$A1591,V$1,"d")&lt;&gt;0,"",'Base de données'!$B1591),""))</f>
        <v/>
      </c>
      <c r="W1591" s="34"/>
      <c r="X1591" s="30" t="str">
        <f>'Base de données'!$C1591&amp;" "&amp;'Base de données'!$D1591</f>
        <v>Michel Pauline</v>
      </c>
      <c r="Y1591" s="31">
        <f>COUNTIF('Base de données'!$B:$B,'Base de données'!$B1591)</f>
        <v>12</v>
      </c>
      <c r="AA1591" s="87" cm="1">
        <f t="array" aca="1" ref="AA1591" ca="1">INDIRECT("'Base de données'!A" &amp; ROW(Y1591))</f>
        <v>45809</v>
      </c>
      <c r="AB1591" s="51" t="str" cm="1">
        <f t="array" aca="1" ref="AB1591" ca="1">INDIRECT("'Base de données'!B" &amp; ROW(Z1591))</f>
        <v>50506</v>
      </c>
    </row>
    <row r="1592" spans="1:28" x14ac:dyDescent="0.3">
      <c r="A1592" s="41" t="str">
        <f ca="1">IF(IF(AND($B1592&lt;&gt;"-",$B1592=$E1592),"Entrée et sortie","-")="Entrée et sortie",'Base de données'!$B1592,"-")</f>
        <v>-</v>
      </c>
      <c r="B1592" s="41" t="str">
        <f t="shared" ca="1" si="99"/>
        <v>G5QWQ</v>
      </c>
      <c r="C1592" s="41" t="str">
        <f t="shared" ca="1" si="100"/>
        <v>G5QWQ</v>
      </c>
      <c r="D1592" s="41" t="str">
        <f>IF($F1592="sortie en cours d'année",'Base de données'!$B1592,"-")</f>
        <v>G5QWQ</v>
      </c>
      <c r="E1592" s="41" t="str">
        <f>IF($H1592="entrée en cours d'année",'Base de données'!$B1592,"-")</f>
        <v>-</v>
      </c>
      <c r="F1592" s="37" t="str">
        <f t="shared" si="97"/>
        <v>sortie en cours d'année</v>
      </c>
      <c r="G1592" s="37">
        <f>IF($J1592="mouvement",_xlfn.XLOOKUP('Base de données'!$B1592,$V:$V,$V:$V,0),"")</f>
        <v>0</v>
      </c>
      <c r="H1592" s="37" t="str">
        <f t="shared" si="98"/>
        <v/>
      </c>
      <c r="I1592" s="37" t="str">
        <f>IF($J1592="mouvement",_xlfn.XLOOKUP('Base de données'!$B1592,$K:$K,$K:$K,0),"")</f>
        <v>G5QWQ</v>
      </c>
      <c r="J1592" s="38" t="str">
        <f>IF(AND(Y1592&lt;&gt;MAX(Y:Y),COUNTIF(K1592:V1592,'Base de données'!$B1592)&gt;0),"mouvement","")</f>
        <v>mouvement</v>
      </c>
      <c r="K1592" s="39" t="str">
        <f>IF(K$1&gt;$AE$1,"-",IFERROR(IF(DATEDIF('Base de données'!$A1592,K$1,"d")&lt;&gt;0,"",'Base de données'!$B1592),""))</f>
        <v/>
      </c>
      <c r="L1592" s="39" t="str">
        <f>IF(L$1&gt;$AE$1,"-",IFERROR(IF(DATEDIF('Base de données'!$A1592,L$1,"d")&lt;&gt;0,"",'Base de données'!$B1592),""))</f>
        <v/>
      </c>
      <c r="M1592" s="39" t="str">
        <f>IF(M$1&gt;$AE$1,"-",IFERROR(IF(DATEDIF('Base de données'!$A1592,M$1,"d")&lt;&gt;0,"",'Base de données'!$B1592),""))</f>
        <v/>
      </c>
      <c r="N1592" s="39" t="str">
        <f>IF(N$1&gt;$AE$1,"-",IFERROR(IF(DATEDIF('Base de données'!$A1592,N$1,"d")&lt;&gt;0,"",'Base de données'!$B1592),""))</f>
        <v/>
      </c>
      <c r="O1592" s="39" t="str">
        <f>IF(O$1&gt;$AE$1,"-",IFERROR(IF(DATEDIF('Base de données'!$A1592,O$1,"d")&lt;&gt;0,"",'Base de données'!$B1592),""))</f>
        <v/>
      </c>
      <c r="P1592" s="39" t="str">
        <f>IF(P$1&gt;$AE$1,"-",IFERROR(IF(DATEDIF('Base de données'!$A1592,P$1,"d")&lt;&gt;0,"",'Base de données'!$B1592),""))</f>
        <v>G5QWQ</v>
      </c>
      <c r="Q1592" s="39" t="str">
        <f>IF(Q$1&gt;$AE$1,"-",IFERROR(IF(DATEDIF('Base de données'!$A1592,Q$1,"d")&lt;&gt;0,"",'Base de données'!$B1592),""))</f>
        <v/>
      </c>
      <c r="R1592" s="39" t="str">
        <f>IF(R$1&gt;$AE$1,"-",IFERROR(IF(DATEDIF('Base de données'!$A1592,R$1,"d")&lt;&gt;0,"",'Base de données'!$B1592),""))</f>
        <v/>
      </c>
      <c r="S1592" s="39" t="str">
        <f>IF(S$1&gt;$AE$1,"-",IFERROR(IF(DATEDIF('Base de données'!$A1592,S$1,"d")&lt;&gt;0,"",'Base de données'!$B1592),""))</f>
        <v/>
      </c>
      <c r="T1592" s="39" t="str">
        <f>IF(T$1&gt;$AE$1,"-",IFERROR(IF(DATEDIF('Base de données'!$A1592,T$1,"d")&lt;&gt;0,"",'Base de données'!$B1592),""))</f>
        <v/>
      </c>
      <c r="U1592" s="39" t="str">
        <f>IF(U$1&gt;$AE$1,"-",IFERROR(IF(DATEDIF('Base de données'!$A1592,U$1,"d")&lt;&gt;0,"",'Base de données'!$B1592),""))</f>
        <v/>
      </c>
      <c r="V1592" s="39" t="str">
        <f>IF(V$1&gt;$AE$1,"-",IFERROR(IF(DATEDIF('Base de données'!$A1592,V$1,"d")&lt;&gt;0,"",'Base de données'!$B1592),""))</f>
        <v/>
      </c>
      <c r="W1592" s="34"/>
      <c r="X1592" s="30" t="str">
        <f>'Base de données'!$C1592&amp;" "&amp;'Base de données'!$D1592</f>
        <v>Thibault Alfred</v>
      </c>
      <c r="Y1592" s="31">
        <f>COUNTIF('Base de données'!$B:$B,'Base de données'!$B1592)</f>
        <v>10</v>
      </c>
      <c r="AA1592" s="87" cm="1">
        <f t="array" aca="1" ref="AA1592" ca="1">INDIRECT("'Base de données'!A" &amp; ROW(Y1592))</f>
        <v>45809</v>
      </c>
      <c r="AB1592" s="51" t="str" cm="1">
        <f t="array" aca="1" ref="AB1592" ca="1">INDIRECT("'Base de données'!B" &amp; ROW(Z1592))</f>
        <v>G5QWQ</v>
      </c>
    </row>
    <row r="1593" spans="1:28" x14ac:dyDescent="0.3">
      <c r="A1593" s="41" t="str">
        <f ca="1">IF(IF(AND($B1593&lt;&gt;"-",$B1593=$E1593),"Entrée et sortie","-")="Entrée et sortie",'Base de données'!$B1593,"-")</f>
        <v>-</v>
      </c>
      <c r="B1593" s="41" t="str">
        <f t="shared" ca="1" si="99"/>
        <v>-</v>
      </c>
      <c r="C1593" s="41" t="str">
        <f t="shared" ca="1" si="100"/>
        <v>-</v>
      </c>
      <c r="D1593" s="41" t="str">
        <f>IF($F1593="sortie en cours d'année",'Base de données'!$B1593,"-")</f>
        <v>-</v>
      </c>
      <c r="E1593" s="41" t="str">
        <f>IF($H1593="entrée en cours d'année",'Base de données'!$B1593,"-")</f>
        <v>-</v>
      </c>
      <c r="F1593" s="37" t="str">
        <f t="shared" si="97"/>
        <v/>
      </c>
      <c r="G1593" s="37" t="str">
        <f>IF($J1593="mouvement",_xlfn.XLOOKUP('Base de données'!$B1593,$V:$V,$V:$V,0),"")</f>
        <v/>
      </c>
      <c r="H1593" s="37" t="str">
        <f t="shared" si="98"/>
        <v/>
      </c>
      <c r="I1593" s="37" t="str">
        <f>IF($J1593="mouvement",_xlfn.XLOOKUP('Base de données'!$B1593,$K:$K,$K:$K,0),"")</f>
        <v/>
      </c>
      <c r="J1593" s="38" t="str">
        <f>IF(AND(Y1593&lt;&gt;MAX(Y:Y),COUNTIF(K1593:V1593,'Base de données'!$B1593)&gt;0),"mouvement","")</f>
        <v/>
      </c>
      <c r="K1593" s="39" t="str">
        <f>IF(K$1&gt;$AE$1,"-",IFERROR(IF(DATEDIF('Base de données'!$A1593,K$1,"d")&lt;&gt;0,"",'Base de données'!$B1593),""))</f>
        <v/>
      </c>
      <c r="L1593" s="39" t="str">
        <f>IF(L$1&gt;$AE$1,"-",IFERROR(IF(DATEDIF('Base de données'!$A1593,L$1,"d")&lt;&gt;0,"",'Base de données'!$B1593),""))</f>
        <v/>
      </c>
      <c r="M1593" s="39" t="str">
        <f>IF(M$1&gt;$AE$1,"-",IFERROR(IF(DATEDIF('Base de données'!$A1593,M$1,"d")&lt;&gt;0,"",'Base de données'!$B1593),""))</f>
        <v/>
      </c>
      <c r="N1593" s="39" t="str">
        <f>IF(N$1&gt;$AE$1,"-",IFERROR(IF(DATEDIF('Base de données'!$A1593,N$1,"d")&lt;&gt;0,"",'Base de données'!$B1593),""))</f>
        <v/>
      </c>
      <c r="O1593" s="39" t="str">
        <f>IF(O$1&gt;$AE$1,"-",IFERROR(IF(DATEDIF('Base de données'!$A1593,O$1,"d")&lt;&gt;0,"",'Base de données'!$B1593),""))</f>
        <v/>
      </c>
      <c r="P1593" s="39" t="str">
        <f>IF(P$1&gt;$AE$1,"-",IFERROR(IF(DATEDIF('Base de données'!$A1593,P$1,"d")&lt;&gt;0,"",'Base de données'!$B1593),""))</f>
        <v>G1Y48</v>
      </c>
      <c r="Q1593" s="39" t="str">
        <f>IF(Q$1&gt;$AE$1,"-",IFERROR(IF(DATEDIF('Base de données'!$A1593,Q$1,"d")&lt;&gt;0,"",'Base de données'!$B1593),""))</f>
        <v/>
      </c>
      <c r="R1593" s="39" t="str">
        <f>IF(R$1&gt;$AE$1,"-",IFERROR(IF(DATEDIF('Base de données'!$A1593,R$1,"d")&lt;&gt;0,"",'Base de données'!$B1593),""))</f>
        <v/>
      </c>
      <c r="S1593" s="39" t="str">
        <f>IF(S$1&gt;$AE$1,"-",IFERROR(IF(DATEDIF('Base de données'!$A1593,S$1,"d")&lt;&gt;0,"",'Base de données'!$B1593),""))</f>
        <v/>
      </c>
      <c r="T1593" s="39" t="str">
        <f>IF(T$1&gt;$AE$1,"-",IFERROR(IF(DATEDIF('Base de données'!$A1593,T$1,"d")&lt;&gt;0,"",'Base de données'!$B1593),""))</f>
        <v/>
      </c>
      <c r="U1593" s="39" t="str">
        <f>IF(U$1&gt;$AE$1,"-",IFERROR(IF(DATEDIF('Base de données'!$A1593,U$1,"d")&lt;&gt;0,"",'Base de données'!$B1593),""))</f>
        <v/>
      </c>
      <c r="V1593" s="39" t="str">
        <f>IF(V$1&gt;$AE$1,"-",IFERROR(IF(DATEDIF('Base de données'!$A1593,V$1,"d")&lt;&gt;0,"",'Base de données'!$B1593),""))</f>
        <v/>
      </c>
      <c r="W1593" s="34"/>
      <c r="X1593" s="30" t="str">
        <f>'Base de données'!$C1593&amp;" "&amp;'Base de données'!$D1593</f>
        <v>Roussel Aimé</v>
      </c>
      <c r="Y1593" s="31">
        <f>COUNTIF('Base de données'!$B:$B,'Base de données'!$B1593)</f>
        <v>12</v>
      </c>
      <c r="AA1593" s="87" cm="1">
        <f t="array" aca="1" ref="AA1593" ca="1">INDIRECT("'Base de données'!A" &amp; ROW(Y1593))</f>
        <v>45809</v>
      </c>
      <c r="AB1593" s="51" t="str" cm="1">
        <f t="array" aca="1" ref="AB1593" ca="1">INDIRECT("'Base de données'!B" &amp; ROW(Z1593))</f>
        <v>G1Y48</v>
      </c>
    </row>
    <row r="1594" spans="1:28" x14ac:dyDescent="0.3">
      <c r="A1594" s="41" t="str">
        <f ca="1">IF(IF(AND($B1594&lt;&gt;"-",$B1594=$E1594),"Entrée et sortie","-")="Entrée et sortie",'Base de données'!$B1594,"-")</f>
        <v>-</v>
      </c>
      <c r="B1594" s="41" t="str">
        <f t="shared" ca="1" si="99"/>
        <v>-</v>
      </c>
      <c r="C1594" s="41" t="str">
        <f t="shared" ca="1" si="100"/>
        <v>-</v>
      </c>
      <c r="D1594" s="41" t="str">
        <f>IF($F1594="sortie en cours d'année",'Base de données'!$B1594,"-")</f>
        <v>-</v>
      </c>
      <c r="E1594" s="41" t="str">
        <f>IF($H1594="entrée en cours d'année",'Base de données'!$B1594,"-")</f>
        <v>-</v>
      </c>
      <c r="F1594" s="37" t="str">
        <f t="shared" si="97"/>
        <v/>
      </c>
      <c r="G1594" s="37" t="str">
        <f>IF($J1594="mouvement",_xlfn.XLOOKUP('Base de données'!$B1594,$V:$V,$V:$V,0),"")</f>
        <v/>
      </c>
      <c r="H1594" s="37" t="str">
        <f t="shared" si="98"/>
        <v/>
      </c>
      <c r="I1594" s="37" t="str">
        <f>IF($J1594="mouvement",_xlfn.XLOOKUP('Base de données'!$B1594,$K:$K,$K:$K,0),"")</f>
        <v/>
      </c>
      <c r="J1594" s="38" t="str">
        <f>IF(AND(Y1594&lt;&gt;MAX(Y:Y),COUNTIF(K1594:V1594,'Base de données'!$B1594)&gt;0),"mouvement","")</f>
        <v/>
      </c>
      <c r="K1594" s="39" t="str">
        <f>IF(K$1&gt;$AE$1,"-",IFERROR(IF(DATEDIF('Base de données'!$A1594,K$1,"d")&lt;&gt;0,"",'Base de données'!$B1594),""))</f>
        <v/>
      </c>
      <c r="L1594" s="39" t="str">
        <f>IF(L$1&gt;$AE$1,"-",IFERROR(IF(DATEDIF('Base de données'!$A1594,L$1,"d")&lt;&gt;0,"",'Base de données'!$B1594),""))</f>
        <v/>
      </c>
      <c r="M1594" s="39" t="str">
        <f>IF(M$1&gt;$AE$1,"-",IFERROR(IF(DATEDIF('Base de données'!$A1594,M$1,"d")&lt;&gt;0,"",'Base de données'!$B1594),""))</f>
        <v/>
      </c>
      <c r="N1594" s="39" t="str">
        <f>IF(N$1&gt;$AE$1,"-",IFERROR(IF(DATEDIF('Base de données'!$A1594,N$1,"d")&lt;&gt;0,"",'Base de données'!$B1594),""))</f>
        <v/>
      </c>
      <c r="O1594" s="39" t="str">
        <f>IF(O$1&gt;$AE$1,"-",IFERROR(IF(DATEDIF('Base de données'!$A1594,O$1,"d")&lt;&gt;0,"",'Base de données'!$B1594),""))</f>
        <v/>
      </c>
      <c r="P1594" s="39" t="str">
        <f>IF(P$1&gt;$AE$1,"-",IFERROR(IF(DATEDIF('Base de données'!$A1594,P$1,"d")&lt;&gt;0,"",'Base de données'!$B1594),""))</f>
        <v>D44HR</v>
      </c>
      <c r="Q1594" s="39" t="str">
        <f>IF(Q$1&gt;$AE$1,"-",IFERROR(IF(DATEDIF('Base de données'!$A1594,Q$1,"d")&lt;&gt;0,"",'Base de données'!$B1594),""))</f>
        <v/>
      </c>
      <c r="R1594" s="39" t="str">
        <f>IF(R$1&gt;$AE$1,"-",IFERROR(IF(DATEDIF('Base de données'!$A1594,R$1,"d")&lt;&gt;0,"",'Base de données'!$B1594),""))</f>
        <v/>
      </c>
      <c r="S1594" s="39" t="str">
        <f>IF(S$1&gt;$AE$1,"-",IFERROR(IF(DATEDIF('Base de données'!$A1594,S$1,"d")&lt;&gt;0,"",'Base de données'!$B1594),""))</f>
        <v/>
      </c>
      <c r="T1594" s="39" t="str">
        <f>IF(T$1&gt;$AE$1,"-",IFERROR(IF(DATEDIF('Base de données'!$A1594,T$1,"d")&lt;&gt;0,"",'Base de données'!$B1594),""))</f>
        <v/>
      </c>
      <c r="U1594" s="39" t="str">
        <f>IF(U$1&gt;$AE$1,"-",IFERROR(IF(DATEDIF('Base de données'!$A1594,U$1,"d")&lt;&gt;0,"",'Base de données'!$B1594),""))</f>
        <v/>
      </c>
      <c r="V1594" s="39" t="str">
        <f>IF(V$1&gt;$AE$1,"-",IFERROR(IF(DATEDIF('Base de données'!$A1594,V$1,"d")&lt;&gt;0,"",'Base de données'!$B1594),""))</f>
        <v/>
      </c>
      <c r="W1594" s="34"/>
      <c r="X1594" s="30" t="str">
        <f>'Base de données'!$C1594&amp;" "&amp;'Base de données'!$D1594</f>
        <v>Denis Brigitte</v>
      </c>
      <c r="Y1594" s="31">
        <f>COUNTIF('Base de données'!$B:$B,'Base de données'!$B1594)</f>
        <v>12</v>
      </c>
      <c r="AA1594" s="87" cm="1">
        <f t="array" aca="1" ref="AA1594" ca="1">INDIRECT("'Base de données'!A" &amp; ROW(Y1594))</f>
        <v>45809</v>
      </c>
      <c r="AB1594" s="51" t="str" cm="1">
        <f t="array" aca="1" ref="AB1594" ca="1">INDIRECT("'Base de données'!B" &amp; ROW(Z1594))</f>
        <v>D44HR</v>
      </c>
    </row>
    <row r="1595" spans="1:28" x14ac:dyDescent="0.3">
      <c r="A1595" s="41" t="str">
        <f ca="1">IF(IF(AND($B1595&lt;&gt;"-",$B1595=$E1595),"Entrée et sortie","-")="Entrée et sortie",'Base de données'!$B1595,"-")</f>
        <v>-</v>
      </c>
      <c r="B1595" s="41" t="str">
        <f t="shared" ca="1" si="99"/>
        <v>-</v>
      </c>
      <c r="C1595" s="41" t="str">
        <f t="shared" ca="1" si="100"/>
        <v>-</v>
      </c>
      <c r="D1595" s="41" t="str">
        <f>IF($F1595="sortie en cours d'année",'Base de données'!$B1595,"-")</f>
        <v>-</v>
      </c>
      <c r="E1595" s="41" t="str">
        <f>IF($H1595="entrée en cours d'année",'Base de données'!$B1595,"-")</f>
        <v>-</v>
      </c>
      <c r="F1595" s="37" t="str">
        <f t="shared" si="97"/>
        <v/>
      </c>
      <c r="G1595" s="37" t="str">
        <f>IF($J1595="mouvement",_xlfn.XLOOKUP('Base de données'!$B1595,$V:$V,$V:$V,0),"")</f>
        <v/>
      </c>
      <c r="H1595" s="37" t="str">
        <f t="shared" si="98"/>
        <v/>
      </c>
      <c r="I1595" s="37" t="str">
        <f>IF($J1595="mouvement",_xlfn.XLOOKUP('Base de données'!$B1595,$K:$K,$K:$K,0),"")</f>
        <v/>
      </c>
      <c r="J1595" s="38" t="str">
        <f>IF(AND(Y1595&lt;&gt;MAX(Y:Y),COUNTIF(K1595:V1595,'Base de données'!$B1595)&gt;0),"mouvement","")</f>
        <v/>
      </c>
      <c r="K1595" s="39" t="str">
        <f>IF(K$1&gt;$AE$1,"-",IFERROR(IF(DATEDIF('Base de données'!$A1595,K$1,"d")&lt;&gt;0,"",'Base de données'!$B1595),""))</f>
        <v/>
      </c>
      <c r="L1595" s="39" t="str">
        <f>IF(L$1&gt;$AE$1,"-",IFERROR(IF(DATEDIF('Base de données'!$A1595,L$1,"d")&lt;&gt;0,"",'Base de données'!$B1595),""))</f>
        <v/>
      </c>
      <c r="M1595" s="39" t="str">
        <f>IF(M$1&gt;$AE$1,"-",IFERROR(IF(DATEDIF('Base de données'!$A1595,M$1,"d")&lt;&gt;0,"",'Base de données'!$B1595),""))</f>
        <v/>
      </c>
      <c r="N1595" s="39" t="str">
        <f>IF(N$1&gt;$AE$1,"-",IFERROR(IF(DATEDIF('Base de données'!$A1595,N$1,"d")&lt;&gt;0,"",'Base de données'!$B1595),""))</f>
        <v/>
      </c>
      <c r="O1595" s="39" t="str">
        <f>IF(O$1&gt;$AE$1,"-",IFERROR(IF(DATEDIF('Base de données'!$A1595,O$1,"d")&lt;&gt;0,"",'Base de données'!$B1595),""))</f>
        <v/>
      </c>
      <c r="P1595" s="39" t="str">
        <f>IF(P$1&gt;$AE$1,"-",IFERROR(IF(DATEDIF('Base de données'!$A1595,P$1,"d")&lt;&gt;0,"",'Base de données'!$B1595),""))</f>
        <v>TM02V</v>
      </c>
      <c r="Q1595" s="39" t="str">
        <f>IF(Q$1&gt;$AE$1,"-",IFERROR(IF(DATEDIF('Base de données'!$A1595,Q$1,"d")&lt;&gt;0,"",'Base de données'!$B1595),""))</f>
        <v/>
      </c>
      <c r="R1595" s="39" t="str">
        <f>IF(R$1&gt;$AE$1,"-",IFERROR(IF(DATEDIF('Base de données'!$A1595,R$1,"d")&lt;&gt;0,"",'Base de données'!$B1595),""))</f>
        <v/>
      </c>
      <c r="S1595" s="39" t="str">
        <f>IF(S$1&gt;$AE$1,"-",IFERROR(IF(DATEDIF('Base de données'!$A1595,S$1,"d")&lt;&gt;0,"",'Base de données'!$B1595),""))</f>
        <v/>
      </c>
      <c r="T1595" s="39" t="str">
        <f>IF(T$1&gt;$AE$1,"-",IFERROR(IF(DATEDIF('Base de données'!$A1595,T$1,"d")&lt;&gt;0,"",'Base de données'!$B1595),""))</f>
        <v/>
      </c>
      <c r="U1595" s="39" t="str">
        <f>IF(U$1&gt;$AE$1,"-",IFERROR(IF(DATEDIF('Base de données'!$A1595,U$1,"d")&lt;&gt;0,"",'Base de données'!$B1595),""))</f>
        <v/>
      </c>
      <c r="V1595" s="39" t="str">
        <f>IF(V$1&gt;$AE$1,"-",IFERROR(IF(DATEDIF('Base de données'!$A1595,V$1,"d")&lt;&gt;0,"",'Base de données'!$B1595),""))</f>
        <v/>
      </c>
      <c r="W1595" s="34"/>
      <c r="X1595" s="30" t="str">
        <f>'Base de données'!$C1595&amp;" "&amp;'Base de données'!$D1595</f>
        <v>Dupuis Laetitia</v>
      </c>
      <c r="Y1595" s="31">
        <f>COUNTIF('Base de données'!$B:$B,'Base de données'!$B1595)</f>
        <v>12</v>
      </c>
      <c r="AA1595" s="87" cm="1">
        <f t="array" aca="1" ref="AA1595" ca="1">INDIRECT("'Base de données'!A" &amp; ROW(Y1595))</f>
        <v>45809</v>
      </c>
      <c r="AB1595" s="51" t="str" cm="1">
        <f t="array" aca="1" ref="AB1595" ca="1">INDIRECT("'Base de données'!B" &amp; ROW(Z1595))</f>
        <v>TM02V</v>
      </c>
    </row>
    <row r="1596" spans="1:28" x14ac:dyDescent="0.3">
      <c r="A1596" s="41" t="str">
        <f ca="1">IF(IF(AND($B1596&lt;&gt;"-",$B1596=$E1596),"Entrée et sortie","-")="Entrée et sortie",'Base de données'!$B1596,"-")</f>
        <v>-</v>
      </c>
      <c r="B1596" s="41" t="str">
        <f t="shared" ca="1" si="99"/>
        <v>-</v>
      </c>
      <c r="C1596" s="41" t="str">
        <f t="shared" ca="1" si="100"/>
        <v>-</v>
      </c>
      <c r="D1596" s="41" t="str">
        <f>IF($F1596="sortie en cours d'année",'Base de données'!$B1596,"-")</f>
        <v>-</v>
      </c>
      <c r="E1596" s="41" t="str">
        <f>IF($H1596="entrée en cours d'année",'Base de données'!$B1596,"-")</f>
        <v>-</v>
      </c>
      <c r="F1596" s="37" t="str">
        <f t="shared" si="97"/>
        <v/>
      </c>
      <c r="G1596" s="37" t="str">
        <f>IF($J1596="mouvement",_xlfn.XLOOKUP('Base de données'!$B1596,$V:$V,$V:$V,0),"")</f>
        <v/>
      </c>
      <c r="H1596" s="37" t="str">
        <f t="shared" si="98"/>
        <v/>
      </c>
      <c r="I1596" s="37" t="str">
        <f>IF($J1596="mouvement",_xlfn.XLOOKUP('Base de données'!$B1596,$K:$K,$K:$K,0),"")</f>
        <v/>
      </c>
      <c r="J1596" s="38" t="str">
        <f>IF(AND(Y1596&lt;&gt;MAX(Y:Y),COUNTIF(K1596:V1596,'Base de données'!$B1596)&gt;0),"mouvement","")</f>
        <v/>
      </c>
      <c r="K1596" s="39" t="str">
        <f>IF(K$1&gt;$AE$1,"-",IFERROR(IF(DATEDIF('Base de données'!$A1596,K$1,"d")&lt;&gt;0,"",'Base de données'!$B1596),""))</f>
        <v/>
      </c>
      <c r="L1596" s="39" t="str">
        <f>IF(L$1&gt;$AE$1,"-",IFERROR(IF(DATEDIF('Base de données'!$A1596,L$1,"d")&lt;&gt;0,"",'Base de données'!$B1596),""))</f>
        <v/>
      </c>
      <c r="M1596" s="39" t="str">
        <f>IF(M$1&gt;$AE$1,"-",IFERROR(IF(DATEDIF('Base de données'!$A1596,M$1,"d")&lt;&gt;0,"",'Base de données'!$B1596),""))</f>
        <v/>
      </c>
      <c r="N1596" s="39" t="str">
        <f>IF(N$1&gt;$AE$1,"-",IFERROR(IF(DATEDIF('Base de données'!$A1596,N$1,"d")&lt;&gt;0,"",'Base de données'!$B1596),""))</f>
        <v/>
      </c>
      <c r="O1596" s="39" t="str">
        <f>IF(O$1&gt;$AE$1,"-",IFERROR(IF(DATEDIF('Base de données'!$A1596,O$1,"d")&lt;&gt;0,"",'Base de données'!$B1596),""))</f>
        <v/>
      </c>
      <c r="P1596" s="39" t="str">
        <f>IF(P$1&gt;$AE$1,"-",IFERROR(IF(DATEDIF('Base de données'!$A1596,P$1,"d")&lt;&gt;0,"",'Base de données'!$B1596),""))</f>
        <v>XTZ1R</v>
      </c>
      <c r="Q1596" s="39" t="str">
        <f>IF(Q$1&gt;$AE$1,"-",IFERROR(IF(DATEDIF('Base de données'!$A1596,Q$1,"d")&lt;&gt;0,"",'Base de données'!$B1596),""))</f>
        <v/>
      </c>
      <c r="R1596" s="39" t="str">
        <f>IF(R$1&gt;$AE$1,"-",IFERROR(IF(DATEDIF('Base de données'!$A1596,R$1,"d")&lt;&gt;0,"",'Base de données'!$B1596),""))</f>
        <v/>
      </c>
      <c r="S1596" s="39" t="str">
        <f>IF(S$1&gt;$AE$1,"-",IFERROR(IF(DATEDIF('Base de données'!$A1596,S$1,"d")&lt;&gt;0,"",'Base de données'!$B1596),""))</f>
        <v/>
      </c>
      <c r="T1596" s="39" t="str">
        <f>IF(T$1&gt;$AE$1,"-",IFERROR(IF(DATEDIF('Base de données'!$A1596,T$1,"d")&lt;&gt;0,"",'Base de données'!$B1596),""))</f>
        <v/>
      </c>
      <c r="U1596" s="39" t="str">
        <f>IF(U$1&gt;$AE$1,"-",IFERROR(IF(DATEDIF('Base de données'!$A1596,U$1,"d")&lt;&gt;0,"",'Base de données'!$B1596),""))</f>
        <v/>
      </c>
      <c r="V1596" s="39" t="str">
        <f>IF(V$1&gt;$AE$1,"-",IFERROR(IF(DATEDIF('Base de données'!$A1596,V$1,"d")&lt;&gt;0,"",'Base de données'!$B1596),""))</f>
        <v/>
      </c>
      <c r="W1596" s="34"/>
      <c r="X1596" s="30" t="str">
        <f>'Base de données'!$C1596&amp;" "&amp;'Base de données'!$D1596</f>
        <v>Bernard Christine</v>
      </c>
      <c r="Y1596" s="31">
        <f>COUNTIF('Base de données'!$B:$B,'Base de données'!$B1596)</f>
        <v>12</v>
      </c>
      <c r="AA1596" s="87" cm="1">
        <f t="array" aca="1" ref="AA1596" ca="1">INDIRECT("'Base de données'!A" &amp; ROW(Y1596))</f>
        <v>45809</v>
      </c>
      <c r="AB1596" s="51" t="str" cm="1">
        <f t="array" aca="1" ref="AB1596" ca="1">INDIRECT("'Base de données'!B" &amp; ROW(Z1596))</f>
        <v>XTZ1R</v>
      </c>
    </row>
    <row r="1597" spans="1:28" x14ac:dyDescent="0.3">
      <c r="A1597" s="41" t="str">
        <f ca="1">IF(IF(AND($B1597&lt;&gt;"-",$B1597=$E1597),"Entrée et sortie","-")="Entrée et sortie",'Base de données'!$B1597,"-")</f>
        <v>-</v>
      </c>
      <c r="B1597" s="41" t="str">
        <f t="shared" ca="1" si="99"/>
        <v>-</v>
      </c>
      <c r="C1597" s="41" t="str">
        <f t="shared" ca="1" si="100"/>
        <v>-</v>
      </c>
      <c r="D1597" s="41" t="str">
        <f>IF($F1597="sortie en cours d'année",'Base de données'!$B1597,"-")</f>
        <v>-</v>
      </c>
      <c r="E1597" s="41" t="str">
        <f>IF($H1597="entrée en cours d'année",'Base de données'!$B1597,"-")</f>
        <v>-</v>
      </c>
      <c r="F1597" s="37" t="str">
        <f t="shared" si="97"/>
        <v/>
      </c>
      <c r="G1597" s="37" t="str">
        <f>IF($J1597="mouvement",_xlfn.XLOOKUP('Base de données'!$B1597,$V:$V,$V:$V,0),"")</f>
        <v/>
      </c>
      <c r="H1597" s="37" t="str">
        <f t="shared" si="98"/>
        <v/>
      </c>
      <c r="I1597" s="37" t="str">
        <f>IF($J1597="mouvement",_xlfn.XLOOKUP('Base de données'!$B1597,$K:$K,$K:$K,0),"")</f>
        <v/>
      </c>
      <c r="J1597" s="38" t="str">
        <f>IF(AND(Y1597&lt;&gt;MAX(Y:Y),COUNTIF(K1597:V1597,'Base de données'!$B1597)&gt;0),"mouvement","")</f>
        <v/>
      </c>
      <c r="K1597" s="39" t="str">
        <f>IF(K$1&gt;$AE$1,"-",IFERROR(IF(DATEDIF('Base de données'!$A1597,K$1,"d")&lt;&gt;0,"",'Base de données'!$B1597),""))</f>
        <v/>
      </c>
      <c r="L1597" s="39" t="str">
        <f>IF(L$1&gt;$AE$1,"-",IFERROR(IF(DATEDIF('Base de données'!$A1597,L$1,"d")&lt;&gt;0,"",'Base de données'!$B1597),""))</f>
        <v/>
      </c>
      <c r="M1597" s="39" t="str">
        <f>IF(M$1&gt;$AE$1,"-",IFERROR(IF(DATEDIF('Base de données'!$A1597,M$1,"d")&lt;&gt;0,"",'Base de données'!$B1597),""))</f>
        <v/>
      </c>
      <c r="N1597" s="39" t="str">
        <f>IF(N$1&gt;$AE$1,"-",IFERROR(IF(DATEDIF('Base de données'!$A1597,N$1,"d")&lt;&gt;0,"",'Base de données'!$B1597),""))</f>
        <v/>
      </c>
      <c r="O1597" s="39" t="str">
        <f>IF(O$1&gt;$AE$1,"-",IFERROR(IF(DATEDIF('Base de données'!$A1597,O$1,"d")&lt;&gt;0,"",'Base de données'!$B1597),""))</f>
        <v/>
      </c>
      <c r="P1597" s="39" t="str">
        <f>IF(P$1&gt;$AE$1,"-",IFERROR(IF(DATEDIF('Base de données'!$A1597,P$1,"d")&lt;&gt;0,"",'Base de données'!$B1597),""))</f>
        <v>06FWZ</v>
      </c>
      <c r="Q1597" s="39" t="str">
        <f>IF(Q$1&gt;$AE$1,"-",IFERROR(IF(DATEDIF('Base de données'!$A1597,Q$1,"d")&lt;&gt;0,"",'Base de données'!$B1597),""))</f>
        <v/>
      </c>
      <c r="R1597" s="39" t="str">
        <f>IF(R$1&gt;$AE$1,"-",IFERROR(IF(DATEDIF('Base de données'!$A1597,R$1,"d")&lt;&gt;0,"",'Base de données'!$B1597),""))</f>
        <v/>
      </c>
      <c r="S1597" s="39" t="str">
        <f>IF(S$1&gt;$AE$1,"-",IFERROR(IF(DATEDIF('Base de données'!$A1597,S$1,"d")&lt;&gt;0,"",'Base de données'!$B1597),""))</f>
        <v/>
      </c>
      <c r="T1597" s="39" t="str">
        <f>IF(T$1&gt;$AE$1,"-",IFERROR(IF(DATEDIF('Base de données'!$A1597,T$1,"d")&lt;&gt;0,"",'Base de données'!$B1597),""))</f>
        <v/>
      </c>
      <c r="U1597" s="39" t="str">
        <f>IF(U$1&gt;$AE$1,"-",IFERROR(IF(DATEDIF('Base de données'!$A1597,U$1,"d")&lt;&gt;0,"",'Base de données'!$B1597),""))</f>
        <v/>
      </c>
      <c r="V1597" s="39" t="str">
        <f>IF(V$1&gt;$AE$1,"-",IFERROR(IF(DATEDIF('Base de données'!$A1597,V$1,"d")&lt;&gt;0,"",'Base de données'!$B1597),""))</f>
        <v/>
      </c>
      <c r="W1597" s="34"/>
      <c r="X1597" s="30" t="str">
        <f>'Base de données'!$C1597&amp;" "&amp;'Base de données'!$D1597</f>
        <v>Leclercq Agnès</v>
      </c>
      <c r="Y1597" s="31">
        <f>COUNTIF('Base de données'!$B:$B,'Base de données'!$B1597)</f>
        <v>12</v>
      </c>
      <c r="AA1597" s="87" cm="1">
        <f t="array" aca="1" ref="AA1597" ca="1">INDIRECT("'Base de données'!A" &amp; ROW(Y1597))</f>
        <v>45809</v>
      </c>
      <c r="AB1597" s="51" t="str" cm="1">
        <f t="array" aca="1" ref="AB1597" ca="1">INDIRECT("'Base de données'!B" &amp; ROW(Z1597))</f>
        <v>06FWZ</v>
      </c>
    </row>
    <row r="1598" spans="1:28" x14ac:dyDescent="0.3">
      <c r="A1598" s="41" t="str">
        <f ca="1">IF(IF(AND($B1598&lt;&gt;"-",$B1598=$E1598),"Entrée et sortie","-")="Entrée et sortie",'Base de données'!$B1598,"-")</f>
        <v>-</v>
      </c>
      <c r="B1598" s="41" t="str">
        <f t="shared" ca="1" si="99"/>
        <v>-</v>
      </c>
      <c r="C1598" s="41" t="str">
        <f t="shared" ca="1" si="100"/>
        <v>-</v>
      </c>
      <c r="D1598" s="41" t="str">
        <f>IF($F1598="sortie en cours d'année",'Base de données'!$B1598,"-")</f>
        <v>-</v>
      </c>
      <c r="E1598" s="41" t="str">
        <f>IF($H1598="entrée en cours d'année",'Base de données'!$B1598,"-")</f>
        <v>-</v>
      </c>
      <c r="F1598" s="37" t="str">
        <f t="shared" si="97"/>
        <v/>
      </c>
      <c r="G1598" s="37" t="str">
        <f>IF($J1598="mouvement",_xlfn.XLOOKUP('Base de données'!$B1598,$V:$V,$V:$V,0),"")</f>
        <v/>
      </c>
      <c r="H1598" s="37" t="str">
        <f t="shared" si="98"/>
        <v/>
      </c>
      <c r="I1598" s="37" t="str">
        <f>IF($J1598="mouvement",_xlfn.XLOOKUP('Base de données'!$B1598,$K:$K,$K:$K,0),"")</f>
        <v/>
      </c>
      <c r="J1598" s="38" t="str">
        <f>IF(AND(Y1598&lt;&gt;MAX(Y:Y),COUNTIF(K1598:V1598,'Base de données'!$B1598)&gt;0),"mouvement","")</f>
        <v/>
      </c>
      <c r="K1598" s="39" t="str">
        <f>IF(K$1&gt;$AE$1,"-",IFERROR(IF(DATEDIF('Base de données'!$A1598,K$1,"d")&lt;&gt;0,"",'Base de données'!$B1598),""))</f>
        <v/>
      </c>
      <c r="L1598" s="39" t="str">
        <f>IF(L$1&gt;$AE$1,"-",IFERROR(IF(DATEDIF('Base de données'!$A1598,L$1,"d")&lt;&gt;0,"",'Base de données'!$B1598),""))</f>
        <v/>
      </c>
      <c r="M1598" s="39" t="str">
        <f>IF(M$1&gt;$AE$1,"-",IFERROR(IF(DATEDIF('Base de données'!$A1598,M$1,"d")&lt;&gt;0,"",'Base de données'!$B1598),""))</f>
        <v/>
      </c>
      <c r="N1598" s="39" t="str">
        <f>IF(N$1&gt;$AE$1,"-",IFERROR(IF(DATEDIF('Base de données'!$A1598,N$1,"d")&lt;&gt;0,"",'Base de données'!$B1598),""))</f>
        <v/>
      </c>
      <c r="O1598" s="39" t="str">
        <f>IF(O$1&gt;$AE$1,"-",IFERROR(IF(DATEDIF('Base de données'!$A1598,O$1,"d")&lt;&gt;0,"",'Base de données'!$B1598),""))</f>
        <v/>
      </c>
      <c r="P1598" s="39" t="str">
        <f>IF(P$1&gt;$AE$1,"-",IFERROR(IF(DATEDIF('Base de données'!$A1598,P$1,"d")&lt;&gt;0,"",'Base de données'!$B1598),""))</f>
        <v>UHQC8</v>
      </c>
      <c r="Q1598" s="39" t="str">
        <f>IF(Q$1&gt;$AE$1,"-",IFERROR(IF(DATEDIF('Base de données'!$A1598,Q$1,"d")&lt;&gt;0,"",'Base de données'!$B1598),""))</f>
        <v/>
      </c>
      <c r="R1598" s="39" t="str">
        <f>IF(R$1&gt;$AE$1,"-",IFERROR(IF(DATEDIF('Base de données'!$A1598,R$1,"d")&lt;&gt;0,"",'Base de données'!$B1598),""))</f>
        <v/>
      </c>
      <c r="S1598" s="39" t="str">
        <f>IF(S$1&gt;$AE$1,"-",IFERROR(IF(DATEDIF('Base de données'!$A1598,S$1,"d")&lt;&gt;0,"",'Base de données'!$B1598),""))</f>
        <v/>
      </c>
      <c r="T1598" s="39" t="str">
        <f>IF(T$1&gt;$AE$1,"-",IFERROR(IF(DATEDIF('Base de données'!$A1598,T$1,"d")&lt;&gt;0,"",'Base de données'!$B1598),""))</f>
        <v/>
      </c>
      <c r="U1598" s="39" t="str">
        <f>IF(U$1&gt;$AE$1,"-",IFERROR(IF(DATEDIF('Base de données'!$A1598,U$1,"d")&lt;&gt;0,"",'Base de données'!$B1598),""))</f>
        <v/>
      </c>
      <c r="V1598" s="39" t="str">
        <f>IF(V$1&gt;$AE$1,"-",IFERROR(IF(DATEDIF('Base de données'!$A1598,V$1,"d")&lt;&gt;0,"",'Base de données'!$B1598),""))</f>
        <v/>
      </c>
      <c r="W1598" s="34"/>
      <c r="X1598" s="30" t="str">
        <f>'Base de données'!$C1598&amp;" "&amp;'Base de données'!$D1598</f>
        <v>Joubert Gilbert</v>
      </c>
      <c r="Y1598" s="31">
        <f>COUNTIF('Base de données'!$B:$B,'Base de données'!$B1598)</f>
        <v>12</v>
      </c>
      <c r="AA1598" s="87" cm="1">
        <f t="array" aca="1" ref="AA1598" ca="1">INDIRECT("'Base de données'!A" &amp; ROW(Y1598))</f>
        <v>45809</v>
      </c>
      <c r="AB1598" s="51" t="str" cm="1">
        <f t="array" aca="1" ref="AB1598" ca="1">INDIRECT("'Base de données'!B" &amp; ROW(Z1598))</f>
        <v>UHQC8</v>
      </c>
    </row>
    <row r="1599" spans="1:28" x14ac:dyDescent="0.3">
      <c r="A1599" s="41" t="str">
        <f ca="1">IF(IF(AND($B1599&lt;&gt;"-",$B1599=$E1599),"Entrée et sortie","-")="Entrée et sortie",'Base de données'!$B1599,"-")</f>
        <v>-</v>
      </c>
      <c r="B1599" s="41" t="str">
        <f t="shared" ca="1" si="99"/>
        <v>-</v>
      </c>
      <c r="C1599" s="41" t="str">
        <f t="shared" ca="1" si="100"/>
        <v>-</v>
      </c>
      <c r="D1599" s="41" t="str">
        <f>IF($F1599="sortie en cours d'année",'Base de données'!$B1599,"-")</f>
        <v>-</v>
      </c>
      <c r="E1599" s="41" t="str">
        <f>IF($H1599="entrée en cours d'année",'Base de données'!$B1599,"-")</f>
        <v>-</v>
      </c>
      <c r="F1599" s="37" t="str">
        <f t="shared" si="97"/>
        <v/>
      </c>
      <c r="G1599" s="37" t="str">
        <f>IF($J1599="mouvement",_xlfn.XLOOKUP('Base de données'!$B1599,$V:$V,$V:$V,0),"")</f>
        <v/>
      </c>
      <c r="H1599" s="37" t="str">
        <f t="shared" si="98"/>
        <v/>
      </c>
      <c r="I1599" s="37" t="str">
        <f>IF($J1599="mouvement",_xlfn.XLOOKUP('Base de données'!$B1599,$K:$K,$K:$K,0),"")</f>
        <v/>
      </c>
      <c r="J1599" s="38" t="str">
        <f>IF(AND(Y1599&lt;&gt;MAX(Y:Y),COUNTIF(K1599:V1599,'Base de données'!$B1599)&gt;0),"mouvement","")</f>
        <v/>
      </c>
      <c r="K1599" s="39" t="str">
        <f>IF(K$1&gt;$AE$1,"-",IFERROR(IF(DATEDIF('Base de données'!$A1599,K$1,"d")&lt;&gt;0,"",'Base de données'!$B1599),""))</f>
        <v/>
      </c>
      <c r="L1599" s="39" t="str">
        <f>IF(L$1&gt;$AE$1,"-",IFERROR(IF(DATEDIF('Base de données'!$A1599,L$1,"d")&lt;&gt;0,"",'Base de données'!$B1599),""))</f>
        <v/>
      </c>
      <c r="M1599" s="39" t="str">
        <f>IF(M$1&gt;$AE$1,"-",IFERROR(IF(DATEDIF('Base de données'!$A1599,M$1,"d")&lt;&gt;0,"",'Base de données'!$B1599),""))</f>
        <v/>
      </c>
      <c r="N1599" s="39" t="str">
        <f>IF(N$1&gt;$AE$1,"-",IFERROR(IF(DATEDIF('Base de données'!$A1599,N$1,"d")&lt;&gt;0,"",'Base de données'!$B1599),""))</f>
        <v/>
      </c>
      <c r="O1599" s="39" t="str">
        <f>IF(O$1&gt;$AE$1,"-",IFERROR(IF(DATEDIF('Base de données'!$A1599,O$1,"d")&lt;&gt;0,"",'Base de données'!$B1599),""))</f>
        <v/>
      </c>
      <c r="P1599" s="39" t="str">
        <f>IF(P$1&gt;$AE$1,"-",IFERROR(IF(DATEDIF('Base de données'!$A1599,P$1,"d")&lt;&gt;0,"",'Base de données'!$B1599),""))</f>
        <v>T0RQR</v>
      </c>
      <c r="Q1599" s="39" t="str">
        <f>IF(Q$1&gt;$AE$1,"-",IFERROR(IF(DATEDIF('Base de données'!$A1599,Q$1,"d")&lt;&gt;0,"",'Base de données'!$B1599),""))</f>
        <v/>
      </c>
      <c r="R1599" s="39" t="str">
        <f>IF(R$1&gt;$AE$1,"-",IFERROR(IF(DATEDIF('Base de données'!$A1599,R$1,"d")&lt;&gt;0,"",'Base de données'!$B1599),""))</f>
        <v/>
      </c>
      <c r="S1599" s="39" t="str">
        <f>IF(S$1&gt;$AE$1,"-",IFERROR(IF(DATEDIF('Base de données'!$A1599,S$1,"d")&lt;&gt;0,"",'Base de données'!$B1599),""))</f>
        <v/>
      </c>
      <c r="T1599" s="39" t="str">
        <f>IF(T$1&gt;$AE$1,"-",IFERROR(IF(DATEDIF('Base de données'!$A1599,T$1,"d")&lt;&gt;0,"",'Base de données'!$B1599),""))</f>
        <v/>
      </c>
      <c r="U1599" s="39" t="str">
        <f>IF(U$1&gt;$AE$1,"-",IFERROR(IF(DATEDIF('Base de données'!$A1599,U$1,"d")&lt;&gt;0,"",'Base de données'!$B1599),""))</f>
        <v/>
      </c>
      <c r="V1599" s="39" t="str">
        <f>IF(V$1&gt;$AE$1,"-",IFERROR(IF(DATEDIF('Base de données'!$A1599,V$1,"d")&lt;&gt;0,"",'Base de données'!$B1599),""))</f>
        <v/>
      </c>
      <c r="W1599" s="34"/>
      <c r="X1599" s="30" t="str">
        <f>'Base de données'!$C1599&amp;" "&amp;'Base de données'!$D1599</f>
        <v>Gallet Philippine</v>
      </c>
      <c r="Y1599" s="31">
        <f>COUNTIF('Base de données'!$B:$B,'Base de données'!$B1599)</f>
        <v>12</v>
      </c>
      <c r="AA1599" s="87" cm="1">
        <f t="array" aca="1" ref="AA1599" ca="1">INDIRECT("'Base de données'!A" &amp; ROW(Y1599))</f>
        <v>45809</v>
      </c>
      <c r="AB1599" s="51" t="str" cm="1">
        <f t="array" aca="1" ref="AB1599" ca="1">INDIRECT("'Base de données'!B" &amp; ROW(Z1599))</f>
        <v>T0RQR</v>
      </c>
    </row>
    <row r="1600" spans="1:28" x14ac:dyDescent="0.3">
      <c r="A1600" s="41" t="str">
        <f ca="1">IF(IF(AND($B1600&lt;&gt;"-",$B1600=$E1600),"Entrée et sortie","-")="Entrée et sortie",'Base de données'!$B1600,"-")</f>
        <v>-</v>
      </c>
      <c r="B1600" s="41" t="str">
        <f t="shared" ca="1" si="99"/>
        <v>-</v>
      </c>
      <c r="C1600" s="41" t="str">
        <f t="shared" ca="1" si="100"/>
        <v>-</v>
      </c>
      <c r="D1600" s="41" t="str">
        <f>IF($F1600="sortie en cours d'année",'Base de données'!$B1600,"-")</f>
        <v>-</v>
      </c>
      <c r="E1600" s="41" t="str">
        <f>IF($H1600="entrée en cours d'année",'Base de données'!$B1600,"-")</f>
        <v>-</v>
      </c>
      <c r="F1600" s="37" t="str">
        <f t="shared" si="97"/>
        <v/>
      </c>
      <c r="G1600" s="37" t="str">
        <f>IF($J1600="mouvement",_xlfn.XLOOKUP('Base de données'!$B1600,$V:$V,$V:$V,0),"")</f>
        <v/>
      </c>
      <c r="H1600" s="37" t="str">
        <f t="shared" si="98"/>
        <v/>
      </c>
      <c r="I1600" s="37" t="str">
        <f>IF($J1600="mouvement",_xlfn.XLOOKUP('Base de données'!$B1600,$K:$K,$K:$K,0),"")</f>
        <v/>
      </c>
      <c r="J1600" s="38" t="str">
        <f>IF(AND(Y1600&lt;&gt;MAX(Y:Y),COUNTIF(K1600:V1600,'Base de données'!$B1600)&gt;0),"mouvement","")</f>
        <v/>
      </c>
      <c r="K1600" s="39" t="str">
        <f>IF(K$1&gt;$AE$1,"-",IFERROR(IF(DATEDIF('Base de données'!$A1600,K$1,"d")&lt;&gt;0,"",'Base de données'!$B1600),""))</f>
        <v/>
      </c>
      <c r="L1600" s="39" t="str">
        <f>IF(L$1&gt;$AE$1,"-",IFERROR(IF(DATEDIF('Base de données'!$A1600,L$1,"d")&lt;&gt;0,"",'Base de données'!$B1600),""))</f>
        <v/>
      </c>
      <c r="M1600" s="39" t="str">
        <f>IF(M$1&gt;$AE$1,"-",IFERROR(IF(DATEDIF('Base de données'!$A1600,M$1,"d")&lt;&gt;0,"",'Base de données'!$B1600),""))</f>
        <v/>
      </c>
      <c r="N1600" s="39" t="str">
        <f>IF(N$1&gt;$AE$1,"-",IFERROR(IF(DATEDIF('Base de données'!$A1600,N$1,"d")&lt;&gt;0,"",'Base de données'!$B1600),""))</f>
        <v/>
      </c>
      <c r="O1600" s="39" t="str">
        <f>IF(O$1&gt;$AE$1,"-",IFERROR(IF(DATEDIF('Base de données'!$A1600,O$1,"d")&lt;&gt;0,"",'Base de données'!$B1600),""))</f>
        <v/>
      </c>
      <c r="P1600" s="39" t="str">
        <f>IF(P$1&gt;$AE$1,"-",IFERROR(IF(DATEDIF('Base de données'!$A1600,P$1,"d")&lt;&gt;0,"",'Base de données'!$B1600),""))</f>
        <v>OTZ97</v>
      </c>
      <c r="Q1600" s="39" t="str">
        <f>IF(Q$1&gt;$AE$1,"-",IFERROR(IF(DATEDIF('Base de données'!$A1600,Q$1,"d")&lt;&gt;0,"",'Base de données'!$B1600),""))</f>
        <v/>
      </c>
      <c r="R1600" s="39" t="str">
        <f>IF(R$1&gt;$AE$1,"-",IFERROR(IF(DATEDIF('Base de données'!$A1600,R$1,"d")&lt;&gt;0,"",'Base de données'!$B1600),""))</f>
        <v/>
      </c>
      <c r="S1600" s="39" t="str">
        <f>IF(S$1&gt;$AE$1,"-",IFERROR(IF(DATEDIF('Base de données'!$A1600,S$1,"d")&lt;&gt;0,"",'Base de données'!$B1600),""))</f>
        <v/>
      </c>
      <c r="T1600" s="39" t="str">
        <f>IF(T$1&gt;$AE$1,"-",IFERROR(IF(DATEDIF('Base de données'!$A1600,T$1,"d")&lt;&gt;0,"",'Base de données'!$B1600),""))</f>
        <v/>
      </c>
      <c r="U1600" s="39" t="str">
        <f>IF(U$1&gt;$AE$1,"-",IFERROR(IF(DATEDIF('Base de données'!$A1600,U$1,"d")&lt;&gt;0,"",'Base de données'!$B1600),""))</f>
        <v/>
      </c>
      <c r="V1600" s="39" t="str">
        <f>IF(V$1&gt;$AE$1,"-",IFERROR(IF(DATEDIF('Base de données'!$A1600,V$1,"d")&lt;&gt;0,"",'Base de données'!$B1600),""))</f>
        <v/>
      </c>
      <c r="W1600" s="34"/>
      <c r="X1600" s="30" t="str">
        <f>'Base de données'!$C1600&amp;" "&amp;'Base de données'!$D1600</f>
        <v>Costa Manon</v>
      </c>
      <c r="Y1600" s="31">
        <f>COUNTIF('Base de données'!$B:$B,'Base de données'!$B1600)</f>
        <v>12</v>
      </c>
      <c r="AA1600" s="87" cm="1">
        <f t="array" aca="1" ref="AA1600" ca="1">INDIRECT("'Base de données'!A" &amp; ROW(Y1600))</f>
        <v>45809</v>
      </c>
      <c r="AB1600" s="51" t="str" cm="1">
        <f t="array" aca="1" ref="AB1600" ca="1">INDIRECT("'Base de données'!B" &amp; ROW(Z1600))</f>
        <v>OTZ97</v>
      </c>
    </row>
    <row r="1601" spans="1:28" x14ac:dyDescent="0.3">
      <c r="A1601" s="41" t="str">
        <f ca="1">IF(IF(AND($B1601&lt;&gt;"-",$B1601=$E1601),"Entrée et sortie","-")="Entrée et sortie",'Base de données'!$B1601,"-")</f>
        <v>-</v>
      </c>
      <c r="B1601" s="41" t="str">
        <f t="shared" ca="1" si="99"/>
        <v>-</v>
      </c>
      <c r="C1601" s="41" t="str">
        <f t="shared" ca="1" si="100"/>
        <v>-</v>
      </c>
      <c r="D1601" s="41" t="str">
        <f>IF($F1601="sortie en cours d'année",'Base de données'!$B1601,"-")</f>
        <v>-</v>
      </c>
      <c r="E1601" s="41" t="str">
        <f>IF($H1601="entrée en cours d'année",'Base de données'!$B1601,"-")</f>
        <v>-</v>
      </c>
      <c r="F1601" s="37" t="str">
        <f t="shared" si="97"/>
        <v/>
      </c>
      <c r="G1601" s="37" t="str">
        <f>IF($J1601="mouvement",_xlfn.XLOOKUP('Base de données'!$B1601,$V:$V,$V:$V,0),"")</f>
        <v/>
      </c>
      <c r="H1601" s="37" t="str">
        <f t="shared" si="98"/>
        <v/>
      </c>
      <c r="I1601" s="37" t="str">
        <f>IF($J1601="mouvement",_xlfn.XLOOKUP('Base de données'!$B1601,$K:$K,$K:$K,0),"")</f>
        <v/>
      </c>
      <c r="J1601" s="38" t="str">
        <f>IF(AND(Y1601&lt;&gt;MAX(Y:Y),COUNTIF(K1601:V1601,'Base de données'!$B1601)&gt;0),"mouvement","")</f>
        <v/>
      </c>
      <c r="K1601" s="39" t="str">
        <f>IF(K$1&gt;$AE$1,"-",IFERROR(IF(DATEDIF('Base de données'!$A1601,K$1,"d")&lt;&gt;0,"",'Base de données'!$B1601),""))</f>
        <v/>
      </c>
      <c r="L1601" s="39" t="str">
        <f>IF(L$1&gt;$AE$1,"-",IFERROR(IF(DATEDIF('Base de données'!$A1601,L$1,"d")&lt;&gt;0,"",'Base de données'!$B1601),""))</f>
        <v/>
      </c>
      <c r="M1601" s="39" t="str">
        <f>IF(M$1&gt;$AE$1,"-",IFERROR(IF(DATEDIF('Base de données'!$A1601,M$1,"d")&lt;&gt;0,"",'Base de données'!$B1601),""))</f>
        <v/>
      </c>
      <c r="N1601" s="39" t="str">
        <f>IF(N$1&gt;$AE$1,"-",IFERROR(IF(DATEDIF('Base de données'!$A1601,N$1,"d")&lt;&gt;0,"",'Base de données'!$B1601),""))</f>
        <v/>
      </c>
      <c r="O1601" s="39" t="str">
        <f>IF(O$1&gt;$AE$1,"-",IFERROR(IF(DATEDIF('Base de données'!$A1601,O$1,"d")&lt;&gt;0,"",'Base de données'!$B1601),""))</f>
        <v/>
      </c>
      <c r="P1601" s="39" t="str">
        <f>IF(P$1&gt;$AE$1,"-",IFERROR(IF(DATEDIF('Base de données'!$A1601,P$1,"d")&lt;&gt;0,"",'Base de données'!$B1601),""))</f>
        <v>57BOR</v>
      </c>
      <c r="Q1601" s="39" t="str">
        <f>IF(Q$1&gt;$AE$1,"-",IFERROR(IF(DATEDIF('Base de données'!$A1601,Q$1,"d")&lt;&gt;0,"",'Base de données'!$B1601),""))</f>
        <v/>
      </c>
      <c r="R1601" s="39" t="str">
        <f>IF(R$1&gt;$AE$1,"-",IFERROR(IF(DATEDIF('Base de données'!$A1601,R$1,"d")&lt;&gt;0,"",'Base de données'!$B1601),""))</f>
        <v/>
      </c>
      <c r="S1601" s="39" t="str">
        <f>IF(S$1&gt;$AE$1,"-",IFERROR(IF(DATEDIF('Base de données'!$A1601,S$1,"d")&lt;&gt;0,"",'Base de données'!$B1601),""))</f>
        <v/>
      </c>
      <c r="T1601" s="39" t="str">
        <f>IF(T$1&gt;$AE$1,"-",IFERROR(IF(DATEDIF('Base de données'!$A1601,T$1,"d")&lt;&gt;0,"",'Base de données'!$B1601),""))</f>
        <v/>
      </c>
      <c r="U1601" s="39" t="str">
        <f>IF(U$1&gt;$AE$1,"-",IFERROR(IF(DATEDIF('Base de données'!$A1601,U$1,"d")&lt;&gt;0,"",'Base de données'!$B1601),""))</f>
        <v/>
      </c>
      <c r="V1601" s="39" t="str">
        <f>IF(V$1&gt;$AE$1,"-",IFERROR(IF(DATEDIF('Base de données'!$A1601,V$1,"d")&lt;&gt;0,"",'Base de données'!$B1601),""))</f>
        <v/>
      </c>
      <c r="W1601" s="34"/>
      <c r="X1601" s="30" t="str">
        <f>'Base de données'!$C1601&amp;" "&amp;'Base de données'!$D1601</f>
        <v>Pruvost Margaret</v>
      </c>
      <c r="Y1601" s="31">
        <f>COUNTIF('Base de données'!$B:$B,'Base de données'!$B1601)</f>
        <v>12</v>
      </c>
      <c r="AA1601" s="87" cm="1">
        <f t="array" aca="1" ref="AA1601" ca="1">INDIRECT("'Base de données'!A" &amp; ROW(Y1601))</f>
        <v>45809</v>
      </c>
      <c r="AB1601" s="51" t="str" cm="1">
        <f t="array" aca="1" ref="AB1601" ca="1">INDIRECT("'Base de données'!B" &amp; ROW(Z1601))</f>
        <v>57BOR</v>
      </c>
    </row>
    <row r="1602" spans="1:28" x14ac:dyDescent="0.3">
      <c r="A1602" s="41" t="str">
        <f ca="1">IF(IF(AND($B1602&lt;&gt;"-",$B1602=$E1602),"Entrée et sortie","-")="Entrée et sortie",'Base de données'!$B1602,"-")</f>
        <v>-</v>
      </c>
      <c r="B1602" s="41" t="str">
        <f t="shared" ca="1" si="99"/>
        <v>-</v>
      </c>
      <c r="C1602" s="41" t="str">
        <f t="shared" ca="1" si="100"/>
        <v>-</v>
      </c>
      <c r="D1602" s="41" t="str">
        <f>IF($F1602="sortie en cours d'année",'Base de données'!$B1602,"-")</f>
        <v>-</v>
      </c>
      <c r="E1602" s="41" t="str">
        <f>IF($H1602="entrée en cours d'année",'Base de données'!$B1602,"-")</f>
        <v>-</v>
      </c>
      <c r="F1602" s="37" t="str">
        <f t="shared" ref="F1602:F1665" si="101">IF(AND(G1602=0,J1602="mouvement"),"sortie en cours d'année","")</f>
        <v/>
      </c>
      <c r="G1602" s="37" t="str">
        <f>IF($J1602="mouvement",_xlfn.XLOOKUP('Base de données'!$B1602,$V:$V,$V:$V,0),"")</f>
        <v/>
      </c>
      <c r="H1602" s="37" t="str">
        <f t="shared" ref="H1602:H1665" si="102">IF(AND(I1602=0,J1602="mouvement"),"entrée en cours d'année","")</f>
        <v/>
      </c>
      <c r="I1602" s="37" t="str">
        <f>IF($J1602="mouvement",_xlfn.XLOOKUP('Base de données'!$B1602,$K:$K,$K:$K,0),"")</f>
        <v/>
      </c>
      <c r="J1602" s="38" t="str">
        <f>IF(AND(Y1602&lt;&gt;MAX(Y:Y),COUNTIF(K1602:V1602,'Base de données'!$B1602)&gt;0),"mouvement","")</f>
        <v/>
      </c>
      <c r="K1602" s="39" t="str">
        <f>IF(K$1&gt;$AE$1,"-",IFERROR(IF(DATEDIF('Base de données'!$A1602,K$1,"d")&lt;&gt;0,"",'Base de données'!$B1602),""))</f>
        <v/>
      </c>
      <c r="L1602" s="39" t="str">
        <f>IF(L$1&gt;$AE$1,"-",IFERROR(IF(DATEDIF('Base de données'!$A1602,L$1,"d")&lt;&gt;0,"",'Base de données'!$B1602),""))</f>
        <v/>
      </c>
      <c r="M1602" s="39" t="str">
        <f>IF(M$1&gt;$AE$1,"-",IFERROR(IF(DATEDIF('Base de données'!$A1602,M$1,"d")&lt;&gt;0,"",'Base de données'!$B1602),""))</f>
        <v/>
      </c>
      <c r="N1602" s="39" t="str">
        <f>IF(N$1&gt;$AE$1,"-",IFERROR(IF(DATEDIF('Base de données'!$A1602,N$1,"d")&lt;&gt;0,"",'Base de données'!$B1602),""))</f>
        <v/>
      </c>
      <c r="O1602" s="39" t="str">
        <f>IF(O$1&gt;$AE$1,"-",IFERROR(IF(DATEDIF('Base de données'!$A1602,O$1,"d")&lt;&gt;0,"",'Base de données'!$B1602),""))</f>
        <v/>
      </c>
      <c r="P1602" s="39" t="str">
        <f>IF(P$1&gt;$AE$1,"-",IFERROR(IF(DATEDIF('Base de données'!$A1602,P$1,"d")&lt;&gt;0,"",'Base de données'!$B1602),""))</f>
        <v>9MO35</v>
      </c>
      <c r="Q1602" s="39" t="str">
        <f>IF(Q$1&gt;$AE$1,"-",IFERROR(IF(DATEDIF('Base de données'!$A1602,Q$1,"d")&lt;&gt;0,"",'Base de données'!$B1602),""))</f>
        <v/>
      </c>
      <c r="R1602" s="39" t="str">
        <f>IF(R$1&gt;$AE$1,"-",IFERROR(IF(DATEDIF('Base de données'!$A1602,R$1,"d")&lt;&gt;0,"",'Base de données'!$B1602),""))</f>
        <v/>
      </c>
      <c r="S1602" s="39" t="str">
        <f>IF(S$1&gt;$AE$1,"-",IFERROR(IF(DATEDIF('Base de données'!$A1602,S$1,"d")&lt;&gt;0,"",'Base de données'!$B1602),""))</f>
        <v/>
      </c>
      <c r="T1602" s="39" t="str">
        <f>IF(T$1&gt;$AE$1,"-",IFERROR(IF(DATEDIF('Base de données'!$A1602,T$1,"d")&lt;&gt;0,"",'Base de données'!$B1602),""))</f>
        <v/>
      </c>
      <c r="U1602" s="39" t="str">
        <f>IF(U$1&gt;$AE$1,"-",IFERROR(IF(DATEDIF('Base de données'!$A1602,U$1,"d")&lt;&gt;0,"",'Base de données'!$B1602),""))</f>
        <v/>
      </c>
      <c r="V1602" s="39" t="str">
        <f>IF(V$1&gt;$AE$1,"-",IFERROR(IF(DATEDIF('Base de données'!$A1602,V$1,"d")&lt;&gt;0,"",'Base de données'!$B1602),""))</f>
        <v/>
      </c>
      <c r="W1602" s="34"/>
      <c r="X1602" s="30" t="str">
        <f>'Base de données'!$C1602&amp;" "&amp;'Base de données'!$D1602</f>
        <v>Marie Louis</v>
      </c>
      <c r="Y1602" s="31">
        <f>COUNTIF('Base de données'!$B:$B,'Base de données'!$B1602)</f>
        <v>12</v>
      </c>
      <c r="AA1602" s="87" cm="1">
        <f t="array" aca="1" ref="AA1602" ca="1">INDIRECT("'Base de données'!A" &amp; ROW(Y1602))</f>
        <v>45809</v>
      </c>
      <c r="AB1602" s="51" t="str" cm="1">
        <f t="array" aca="1" ref="AB1602" ca="1">INDIRECT("'Base de données'!B" &amp; ROW(Z1602))</f>
        <v>9MO35</v>
      </c>
    </row>
    <row r="1603" spans="1:28" x14ac:dyDescent="0.3">
      <c r="A1603" s="41" t="str">
        <f ca="1">IF(IF(AND($B1603&lt;&gt;"-",$B1603=$E1603),"Entrée et sortie","-")="Entrée et sortie",'Base de données'!$B1603,"-")</f>
        <v>-</v>
      </c>
      <c r="B1603" s="41" t="str">
        <f t="shared" ref="B1603:B1666" ca="1" si="103">_xlfn.XLOOKUP($AB1603,$D:$D,$C:$C,"-",0,-1)</f>
        <v>-</v>
      </c>
      <c r="C1603" s="41" t="str">
        <f t="shared" ref="C1603:C1666" ca="1" si="104">IF($AA1603&lt;&gt;$AE$1,$D1603,"-")</f>
        <v>-</v>
      </c>
      <c r="D1603" s="41" t="str">
        <f>IF($F1603="sortie en cours d'année",'Base de données'!$B1603,"-")</f>
        <v>-</v>
      </c>
      <c r="E1603" s="41" t="str">
        <f>IF($H1603="entrée en cours d'année",'Base de données'!$B1603,"-")</f>
        <v>-</v>
      </c>
      <c r="F1603" s="37" t="str">
        <f t="shared" si="101"/>
        <v/>
      </c>
      <c r="G1603" s="37" t="str">
        <f>IF($J1603="mouvement",_xlfn.XLOOKUP('Base de données'!$B1603,$V:$V,$V:$V,0),"")</f>
        <v/>
      </c>
      <c r="H1603" s="37" t="str">
        <f t="shared" si="102"/>
        <v/>
      </c>
      <c r="I1603" s="37" t="str">
        <f>IF($J1603="mouvement",_xlfn.XLOOKUP('Base de données'!$B1603,$K:$K,$K:$K,0),"")</f>
        <v/>
      </c>
      <c r="J1603" s="38" t="str">
        <f>IF(AND(Y1603&lt;&gt;MAX(Y:Y),COUNTIF(K1603:V1603,'Base de données'!$B1603)&gt;0),"mouvement","")</f>
        <v/>
      </c>
      <c r="K1603" s="39" t="str">
        <f>IF(K$1&gt;$AE$1,"-",IFERROR(IF(DATEDIF('Base de données'!$A1603,K$1,"d")&lt;&gt;0,"",'Base de données'!$B1603),""))</f>
        <v/>
      </c>
      <c r="L1603" s="39" t="str">
        <f>IF(L$1&gt;$AE$1,"-",IFERROR(IF(DATEDIF('Base de données'!$A1603,L$1,"d")&lt;&gt;0,"",'Base de données'!$B1603),""))</f>
        <v/>
      </c>
      <c r="M1603" s="39" t="str">
        <f>IF(M$1&gt;$AE$1,"-",IFERROR(IF(DATEDIF('Base de données'!$A1603,M$1,"d")&lt;&gt;0,"",'Base de données'!$B1603),""))</f>
        <v/>
      </c>
      <c r="N1603" s="39" t="str">
        <f>IF(N$1&gt;$AE$1,"-",IFERROR(IF(DATEDIF('Base de données'!$A1603,N$1,"d")&lt;&gt;0,"",'Base de données'!$B1603),""))</f>
        <v/>
      </c>
      <c r="O1603" s="39" t="str">
        <f>IF(O$1&gt;$AE$1,"-",IFERROR(IF(DATEDIF('Base de données'!$A1603,O$1,"d")&lt;&gt;0,"",'Base de données'!$B1603),""))</f>
        <v/>
      </c>
      <c r="P1603" s="39" t="str">
        <f>IF(P$1&gt;$AE$1,"-",IFERROR(IF(DATEDIF('Base de données'!$A1603,P$1,"d")&lt;&gt;0,"",'Base de données'!$B1603),""))</f>
        <v>PBG0U</v>
      </c>
      <c r="Q1603" s="39" t="str">
        <f>IF(Q$1&gt;$AE$1,"-",IFERROR(IF(DATEDIF('Base de données'!$A1603,Q$1,"d")&lt;&gt;0,"",'Base de données'!$B1603),""))</f>
        <v/>
      </c>
      <c r="R1603" s="39" t="str">
        <f>IF(R$1&gt;$AE$1,"-",IFERROR(IF(DATEDIF('Base de données'!$A1603,R$1,"d")&lt;&gt;0,"",'Base de données'!$B1603),""))</f>
        <v/>
      </c>
      <c r="S1603" s="39" t="str">
        <f>IF(S$1&gt;$AE$1,"-",IFERROR(IF(DATEDIF('Base de données'!$A1603,S$1,"d")&lt;&gt;0,"",'Base de données'!$B1603),""))</f>
        <v/>
      </c>
      <c r="T1603" s="39" t="str">
        <f>IF(T$1&gt;$AE$1,"-",IFERROR(IF(DATEDIF('Base de données'!$A1603,T$1,"d")&lt;&gt;0,"",'Base de données'!$B1603),""))</f>
        <v/>
      </c>
      <c r="U1603" s="39" t="str">
        <f>IF(U$1&gt;$AE$1,"-",IFERROR(IF(DATEDIF('Base de données'!$A1603,U$1,"d")&lt;&gt;0,"",'Base de données'!$B1603),""))</f>
        <v/>
      </c>
      <c r="V1603" s="39" t="str">
        <f>IF(V$1&gt;$AE$1,"-",IFERROR(IF(DATEDIF('Base de données'!$A1603,V$1,"d")&lt;&gt;0,"",'Base de données'!$B1603),""))</f>
        <v/>
      </c>
      <c r="W1603" s="34"/>
      <c r="X1603" s="30" t="str">
        <f>'Base de données'!$C1603&amp;" "&amp;'Base de données'!$D1603</f>
        <v>Chauveau Gérard</v>
      </c>
      <c r="Y1603" s="31">
        <f>COUNTIF('Base de données'!$B:$B,'Base de données'!$B1603)</f>
        <v>12</v>
      </c>
      <c r="AA1603" s="87" cm="1">
        <f t="array" aca="1" ref="AA1603" ca="1">INDIRECT("'Base de données'!A" &amp; ROW(Y1603))</f>
        <v>45809</v>
      </c>
      <c r="AB1603" s="51" t="str" cm="1">
        <f t="array" aca="1" ref="AB1603" ca="1">INDIRECT("'Base de données'!B" &amp; ROW(Z1603))</f>
        <v>PBG0U</v>
      </c>
    </row>
    <row r="1604" spans="1:28" x14ac:dyDescent="0.3">
      <c r="A1604" s="41" t="str">
        <f ca="1">IF(IF(AND($B1604&lt;&gt;"-",$B1604=$E1604),"Entrée et sortie","-")="Entrée et sortie",'Base de données'!$B1604,"-")</f>
        <v>-</v>
      </c>
      <c r="B1604" s="41" t="str">
        <f t="shared" ca="1" si="103"/>
        <v>-</v>
      </c>
      <c r="C1604" s="41" t="str">
        <f t="shared" ca="1" si="104"/>
        <v>-</v>
      </c>
      <c r="D1604" s="41" t="str">
        <f>IF($F1604="sortie en cours d'année",'Base de données'!$B1604,"-")</f>
        <v>-</v>
      </c>
      <c r="E1604" s="41" t="str">
        <f>IF($H1604="entrée en cours d'année",'Base de données'!$B1604,"-")</f>
        <v>-</v>
      </c>
      <c r="F1604" s="37" t="str">
        <f t="shared" si="101"/>
        <v/>
      </c>
      <c r="G1604" s="37" t="str">
        <f>IF($J1604="mouvement",_xlfn.XLOOKUP('Base de données'!$B1604,$V:$V,$V:$V,0),"")</f>
        <v/>
      </c>
      <c r="H1604" s="37" t="str">
        <f t="shared" si="102"/>
        <v/>
      </c>
      <c r="I1604" s="37" t="str">
        <f>IF($J1604="mouvement",_xlfn.XLOOKUP('Base de données'!$B1604,$K:$K,$K:$K,0),"")</f>
        <v/>
      </c>
      <c r="J1604" s="38" t="str">
        <f>IF(AND(Y1604&lt;&gt;MAX(Y:Y),COUNTIF(K1604:V1604,'Base de données'!$B1604)&gt;0),"mouvement","")</f>
        <v/>
      </c>
      <c r="K1604" s="39" t="str">
        <f>IF(K$1&gt;$AE$1,"-",IFERROR(IF(DATEDIF('Base de données'!$A1604,K$1,"d")&lt;&gt;0,"",'Base de données'!$B1604),""))</f>
        <v/>
      </c>
      <c r="L1604" s="39" t="str">
        <f>IF(L$1&gt;$AE$1,"-",IFERROR(IF(DATEDIF('Base de données'!$A1604,L$1,"d")&lt;&gt;0,"",'Base de données'!$B1604),""))</f>
        <v/>
      </c>
      <c r="M1604" s="39" t="str">
        <f>IF(M$1&gt;$AE$1,"-",IFERROR(IF(DATEDIF('Base de données'!$A1604,M$1,"d")&lt;&gt;0,"",'Base de données'!$B1604),""))</f>
        <v/>
      </c>
      <c r="N1604" s="39" t="str">
        <f>IF(N$1&gt;$AE$1,"-",IFERROR(IF(DATEDIF('Base de données'!$A1604,N$1,"d")&lt;&gt;0,"",'Base de données'!$B1604),""))</f>
        <v/>
      </c>
      <c r="O1604" s="39" t="str">
        <f>IF(O$1&gt;$AE$1,"-",IFERROR(IF(DATEDIF('Base de données'!$A1604,O$1,"d")&lt;&gt;0,"",'Base de données'!$B1604),""))</f>
        <v/>
      </c>
      <c r="P1604" s="39" t="str">
        <f>IF(P$1&gt;$AE$1,"-",IFERROR(IF(DATEDIF('Base de données'!$A1604,P$1,"d")&lt;&gt;0,"",'Base de données'!$B1604),""))</f>
        <v>5KKJS</v>
      </c>
      <c r="Q1604" s="39" t="str">
        <f>IF(Q$1&gt;$AE$1,"-",IFERROR(IF(DATEDIF('Base de données'!$A1604,Q$1,"d")&lt;&gt;0,"",'Base de données'!$B1604),""))</f>
        <v/>
      </c>
      <c r="R1604" s="39" t="str">
        <f>IF(R$1&gt;$AE$1,"-",IFERROR(IF(DATEDIF('Base de données'!$A1604,R$1,"d")&lt;&gt;0,"",'Base de données'!$B1604),""))</f>
        <v/>
      </c>
      <c r="S1604" s="39" t="str">
        <f>IF(S$1&gt;$AE$1,"-",IFERROR(IF(DATEDIF('Base de données'!$A1604,S$1,"d")&lt;&gt;0,"",'Base de données'!$B1604),""))</f>
        <v/>
      </c>
      <c r="T1604" s="39" t="str">
        <f>IF(T$1&gt;$AE$1,"-",IFERROR(IF(DATEDIF('Base de données'!$A1604,T$1,"d")&lt;&gt;0,"",'Base de données'!$B1604),""))</f>
        <v/>
      </c>
      <c r="U1604" s="39" t="str">
        <f>IF(U$1&gt;$AE$1,"-",IFERROR(IF(DATEDIF('Base de données'!$A1604,U$1,"d")&lt;&gt;0,"",'Base de données'!$B1604),""))</f>
        <v/>
      </c>
      <c r="V1604" s="39" t="str">
        <f>IF(V$1&gt;$AE$1,"-",IFERROR(IF(DATEDIF('Base de données'!$A1604,V$1,"d")&lt;&gt;0,"",'Base de données'!$B1604),""))</f>
        <v/>
      </c>
      <c r="W1604" s="34"/>
      <c r="X1604" s="30" t="str">
        <f>'Base de données'!$C1604&amp;" "&amp;'Base de données'!$D1604</f>
        <v>Vaillant Raymond</v>
      </c>
      <c r="Y1604" s="31">
        <f>COUNTIF('Base de données'!$B:$B,'Base de données'!$B1604)</f>
        <v>12</v>
      </c>
      <c r="AA1604" s="87" cm="1">
        <f t="array" aca="1" ref="AA1604" ca="1">INDIRECT("'Base de données'!A" &amp; ROW(Y1604))</f>
        <v>45809</v>
      </c>
      <c r="AB1604" s="51" t="str" cm="1">
        <f t="array" aca="1" ref="AB1604" ca="1">INDIRECT("'Base de données'!B" &amp; ROW(Z1604))</f>
        <v>5KKJS</v>
      </c>
    </row>
    <row r="1605" spans="1:28" x14ac:dyDescent="0.3">
      <c r="A1605" s="41" t="str">
        <f ca="1">IF(IF(AND($B1605&lt;&gt;"-",$B1605=$E1605),"Entrée et sortie","-")="Entrée et sortie",'Base de données'!$B1605,"-")</f>
        <v>-</v>
      </c>
      <c r="B1605" s="41" t="str">
        <f t="shared" ca="1" si="103"/>
        <v>-</v>
      </c>
      <c r="C1605" s="41" t="str">
        <f t="shared" ca="1" si="104"/>
        <v>-</v>
      </c>
      <c r="D1605" s="41" t="str">
        <f>IF($F1605="sortie en cours d'année",'Base de données'!$B1605,"-")</f>
        <v>-</v>
      </c>
      <c r="E1605" s="41" t="str">
        <f>IF($H1605="entrée en cours d'année",'Base de données'!$B1605,"-")</f>
        <v>-</v>
      </c>
      <c r="F1605" s="37" t="str">
        <f t="shared" si="101"/>
        <v/>
      </c>
      <c r="G1605" s="37" t="str">
        <f>IF($J1605="mouvement",_xlfn.XLOOKUP('Base de données'!$B1605,$V:$V,$V:$V,0),"")</f>
        <v/>
      </c>
      <c r="H1605" s="37" t="str">
        <f t="shared" si="102"/>
        <v/>
      </c>
      <c r="I1605" s="37" t="str">
        <f>IF($J1605="mouvement",_xlfn.XLOOKUP('Base de données'!$B1605,$K:$K,$K:$K,0),"")</f>
        <v/>
      </c>
      <c r="J1605" s="38" t="str">
        <f>IF(AND(Y1605&lt;&gt;MAX(Y:Y),COUNTIF(K1605:V1605,'Base de données'!$B1605)&gt;0),"mouvement","")</f>
        <v/>
      </c>
      <c r="K1605" s="39" t="str">
        <f>IF(K$1&gt;$AE$1,"-",IFERROR(IF(DATEDIF('Base de données'!$A1605,K$1,"d")&lt;&gt;0,"",'Base de données'!$B1605),""))</f>
        <v/>
      </c>
      <c r="L1605" s="39" t="str">
        <f>IF(L$1&gt;$AE$1,"-",IFERROR(IF(DATEDIF('Base de données'!$A1605,L$1,"d")&lt;&gt;0,"",'Base de données'!$B1605),""))</f>
        <v/>
      </c>
      <c r="M1605" s="39" t="str">
        <f>IF(M$1&gt;$AE$1,"-",IFERROR(IF(DATEDIF('Base de données'!$A1605,M$1,"d")&lt;&gt;0,"",'Base de données'!$B1605),""))</f>
        <v/>
      </c>
      <c r="N1605" s="39" t="str">
        <f>IF(N$1&gt;$AE$1,"-",IFERROR(IF(DATEDIF('Base de données'!$A1605,N$1,"d")&lt;&gt;0,"",'Base de données'!$B1605),""))</f>
        <v/>
      </c>
      <c r="O1605" s="39" t="str">
        <f>IF(O$1&gt;$AE$1,"-",IFERROR(IF(DATEDIF('Base de données'!$A1605,O$1,"d")&lt;&gt;0,"",'Base de données'!$B1605),""))</f>
        <v/>
      </c>
      <c r="P1605" s="39" t="str">
        <f>IF(P$1&gt;$AE$1,"-",IFERROR(IF(DATEDIF('Base de données'!$A1605,P$1,"d")&lt;&gt;0,"",'Base de données'!$B1605),""))</f>
        <v>V5RYW</v>
      </c>
      <c r="Q1605" s="39" t="str">
        <f>IF(Q$1&gt;$AE$1,"-",IFERROR(IF(DATEDIF('Base de données'!$A1605,Q$1,"d")&lt;&gt;0,"",'Base de données'!$B1605),""))</f>
        <v/>
      </c>
      <c r="R1605" s="39" t="str">
        <f>IF(R$1&gt;$AE$1,"-",IFERROR(IF(DATEDIF('Base de données'!$A1605,R$1,"d")&lt;&gt;0,"",'Base de données'!$B1605),""))</f>
        <v/>
      </c>
      <c r="S1605" s="39" t="str">
        <f>IF(S$1&gt;$AE$1,"-",IFERROR(IF(DATEDIF('Base de données'!$A1605,S$1,"d")&lt;&gt;0,"",'Base de données'!$B1605),""))</f>
        <v/>
      </c>
      <c r="T1605" s="39" t="str">
        <f>IF(T$1&gt;$AE$1,"-",IFERROR(IF(DATEDIF('Base de données'!$A1605,T$1,"d")&lt;&gt;0,"",'Base de données'!$B1605),""))</f>
        <v/>
      </c>
      <c r="U1605" s="39" t="str">
        <f>IF(U$1&gt;$AE$1,"-",IFERROR(IF(DATEDIF('Base de données'!$A1605,U$1,"d")&lt;&gt;0,"",'Base de données'!$B1605),""))</f>
        <v/>
      </c>
      <c r="V1605" s="39" t="str">
        <f>IF(V$1&gt;$AE$1,"-",IFERROR(IF(DATEDIF('Base de données'!$A1605,V$1,"d")&lt;&gt;0,"",'Base de données'!$B1605),""))</f>
        <v/>
      </c>
      <c r="W1605" s="34"/>
      <c r="X1605" s="30" t="str">
        <f>'Base de données'!$C1605&amp;" "&amp;'Base de données'!$D1605</f>
        <v>Leconte Suzanne</v>
      </c>
      <c r="Y1605" s="31">
        <f>COUNTIF('Base de données'!$B:$B,'Base de données'!$B1605)</f>
        <v>12</v>
      </c>
      <c r="AA1605" s="87" cm="1">
        <f t="array" aca="1" ref="AA1605" ca="1">INDIRECT("'Base de données'!A" &amp; ROW(Y1605))</f>
        <v>45809</v>
      </c>
      <c r="AB1605" s="51" t="str" cm="1">
        <f t="array" aca="1" ref="AB1605" ca="1">INDIRECT("'Base de données'!B" &amp; ROW(Z1605))</f>
        <v>V5RYW</v>
      </c>
    </row>
    <row r="1606" spans="1:28" x14ac:dyDescent="0.3">
      <c r="A1606" s="41" t="str">
        <f ca="1">IF(IF(AND($B1606&lt;&gt;"-",$B1606=$E1606),"Entrée et sortie","-")="Entrée et sortie",'Base de données'!$B1606,"-")</f>
        <v>-</v>
      </c>
      <c r="B1606" s="41" t="str">
        <f t="shared" ca="1" si="103"/>
        <v>-</v>
      </c>
      <c r="C1606" s="41" t="str">
        <f t="shared" ca="1" si="104"/>
        <v>-</v>
      </c>
      <c r="D1606" s="41" t="str">
        <f>IF($F1606="sortie en cours d'année",'Base de données'!$B1606,"-")</f>
        <v>-</v>
      </c>
      <c r="E1606" s="41" t="str">
        <f>IF($H1606="entrée en cours d'année",'Base de données'!$B1606,"-")</f>
        <v>-</v>
      </c>
      <c r="F1606" s="37" t="str">
        <f t="shared" si="101"/>
        <v/>
      </c>
      <c r="G1606" s="37" t="str">
        <f>IF($J1606="mouvement",_xlfn.XLOOKUP('Base de données'!$B1606,$V:$V,$V:$V,0),"")</f>
        <v/>
      </c>
      <c r="H1606" s="37" t="str">
        <f t="shared" si="102"/>
        <v/>
      </c>
      <c r="I1606" s="37" t="str">
        <f>IF($J1606="mouvement",_xlfn.XLOOKUP('Base de données'!$B1606,$K:$K,$K:$K,0),"")</f>
        <v/>
      </c>
      <c r="J1606" s="38" t="str">
        <f>IF(AND(Y1606&lt;&gt;MAX(Y:Y),COUNTIF(K1606:V1606,'Base de données'!$B1606)&gt;0),"mouvement","")</f>
        <v/>
      </c>
      <c r="K1606" s="39" t="str">
        <f>IF(K$1&gt;$AE$1,"-",IFERROR(IF(DATEDIF('Base de données'!$A1606,K$1,"d")&lt;&gt;0,"",'Base de données'!$B1606),""))</f>
        <v/>
      </c>
      <c r="L1606" s="39" t="str">
        <f>IF(L$1&gt;$AE$1,"-",IFERROR(IF(DATEDIF('Base de données'!$A1606,L$1,"d")&lt;&gt;0,"",'Base de données'!$B1606),""))</f>
        <v/>
      </c>
      <c r="M1606" s="39" t="str">
        <f>IF(M$1&gt;$AE$1,"-",IFERROR(IF(DATEDIF('Base de données'!$A1606,M$1,"d")&lt;&gt;0,"",'Base de données'!$B1606),""))</f>
        <v/>
      </c>
      <c r="N1606" s="39" t="str">
        <f>IF(N$1&gt;$AE$1,"-",IFERROR(IF(DATEDIF('Base de données'!$A1606,N$1,"d")&lt;&gt;0,"",'Base de données'!$B1606),""))</f>
        <v/>
      </c>
      <c r="O1606" s="39" t="str">
        <f>IF(O$1&gt;$AE$1,"-",IFERROR(IF(DATEDIF('Base de données'!$A1606,O$1,"d")&lt;&gt;0,"",'Base de données'!$B1606),""))</f>
        <v/>
      </c>
      <c r="P1606" s="39" t="str">
        <f>IF(P$1&gt;$AE$1,"-",IFERROR(IF(DATEDIF('Base de données'!$A1606,P$1,"d")&lt;&gt;0,"",'Base de données'!$B1606),""))</f>
        <v>2B93K</v>
      </c>
      <c r="Q1606" s="39" t="str">
        <f>IF(Q$1&gt;$AE$1,"-",IFERROR(IF(DATEDIF('Base de données'!$A1606,Q$1,"d")&lt;&gt;0,"",'Base de données'!$B1606),""))</f>
        <v/>
      </c>
      <c r="R1606" s="39" t="str">
        <f>IF(R$1&gt;$AE$1,"-",IFERROR(IF(DATEDIF('Base de données'!$A1606,R$1,"d")&lt;&gt;0,"",'Base de données'!$B1606),""))</f>
        <v/>
      </c>
      <c r="S1606" s="39" t="str">
        <f>IF(S$1&gt;$AE$1,"-",IFERROR(IF(DATEDIF('Base de données'!$A1606,S$1,"d")&lt;&gt;0,"",'Base de données'!$B1606),""))</f>
        <v/>
      </c>
      <c r="T1606" s="39" t="str">
        <f>IF(T$1&gt;$AE$1,"-",IFERROR(IF(DATEDIF('Base de données'!$A1606,T$1,"d")&lt;&gt;0,"",'Base de données'!$B1606),""))</f>
        <v/>
      </c>
      <c r="U1606" s="39" t="str">
        <f>IF(U$1&gt;$AE$1,"-",IFERROR(IF(DATEDIF('Base de données'!$A1606,U$1,"d")&lt;&gt;0,"",'Base de données'!$B1606),""))</f>
        <v/>
      </c>
      <c r="V1606" s="39" t="str">
        <f>IF(V$1&gt;$AE$1,"-",IFERROR(IF(DATEDIF('Base de données'!$A1606,V$1,"d")&lt;&gt;0,"",'Base de données'!$B1606),""))</f>
        <v/>
      </c>
      <c r="W1606" s="34"/>
      <c r="X1606" s="30" t="str">
        <f>'Base de données'!$C1606&amp;" "&amp;'Base de données'!$D1606</f>
        <v>Julien Dorothée</v>
      </c>
      <c r="Y1606" s="31">
        <f>COUNTIF('Base de données'!$B:$B,'Base de données'!$B1606)</f>
        <v>12</v>
      </c>
      <c r="AA1606" s="87" cm="1">
        <f t="array" aca="1" ref="AA1606" ca="1">INDIRECT("'Base de données'!A" &amp; ROW(Y1606))</f>
        <v>45809</v>
      </c>
      <c r="AB1606" s="51" t="str" cm="1">
        <f t="array" aca="1" ref="AB1606" ca="1">INDIRECT("'Base de données'!B" &amp; ROW(Z1606))</f>
        <v>2B93K</v>
      </c>
    </row>
    <row r="1607" spans="1:28" x14ac:dyDescent="0.3">
      <c r="A1607" s="41" t="str">
        <f ca="1">IF(IF(AND($B1607&lt;&gt;"-",$B1607=$E1607),"Entrée et sortie","-")="Entrée et sortie",'Base de données'!$B1607,"-")</f>
        <v>-</v>
      </c>
      <c r="B1607" s="41" t="str">
        <f t="shared" ca="1" si="103"/>
        <v>-</v>
      </c>
      <c r="C1607" s="41" t="str">
        <f t="shared" ca="1" si="104"/>
        <v>-</v>
      </c>
      <c r="D1607" s="41" t="str">
        <f>IF($F1607="sortie en cours d'année",'Base de données'!$B1607,"-")</f>
        <v>-</v>
      </c>
      <c r="E1607" s="41" t="str">
        <f>IF($H1607="entrée en cours d'année",'Base de données'!$B1607,"-")</f>
        <v>-</v>
      </c>
      <c r="F1607" s="37" t="str">
        <f t="shared" si="101"/>
        <v/>
      </c>
      <c r="G1607" s="37" t="str">
        <f>IF($J1607="mouvement",_xlfn.XLOOKUP('Base de données'!$B1607,$V:$V,$V:$V,0),"")</f>
        <v/>
      </c>
      <c r="H1607" s="37" t="str">
        <f t="shared" si="102"/>
        <v/>
      </c>
      <c r="I1607" s="37" t="str">
        <f>IF($J1607="mouvement",_xlfn.XLOOKUP('Base de données'!$B1607,$K:$K,$K:$K,0),"")</f>
        <v/>
      </c>
      <c r="J1607" s="38" t="str">
        <f>IF(AND(Y1607&lt;&gt;MAX(Y:Y),COUNTIF(K1607:V1607,'Base de données'!$B1607)&gt;0),"mouvement","")</f>
        <v/>
      </c>
      <c r="K1607" s="39" t="str">
        <f>IF(K$1&gt;$AE$1,"-",IFERROR(IF(DATEDIF('Base de données'!$A1607,K$1,"d")&lt;&gt;0,"",'Base de données'!$B1607),""))</f>
        <v/>
      </c>
      <c r="L1607" s="39" t="str">
        <f>IF(L$1&gt;$AE$1,"-",IFERROR(IF(DATEDIF('Base de données'!$A1607,L$1,"d")&lt;&gt;0,"",'Base de données'!$B1607),""))</f>
        <v/>
      </c>
      <c r="M1607" s="39" t="str">
        <f>IF(M$1&gt;$AE$1,"-",IFERROR(IF(DATEDIF('Base de données'!$A1607,M$1,"d")&lt;&gt;0,"",'Base de données'!$B1607),""))</f>
        <v/>
      </c>
      <c r="N1607" s="39" t="str">
        <f>IF(N$1&gt;$AE$1,"-",IFERROR(IF(DATEDIF('Base de données'!$A1607,N$1,"d")&lt;&gt;0,"",'Base de données'!$B1607),""))</f>
        <v/>
      </c>
      <c r="O1607" s="39" t="str">
        <f>IF(O$1&gt;$AE$1,"-",IFERROR(IF(DATEDIF('Base de données'!$A1607,O$1,"d")&lt;&gt;0,"",'Base de données'!$B1607),""))</f>
        <v/>
      </c>
      <c r="P1607" s="39" t="str">
        <f>IF(P$1&gt;$AE$1,"-",IFERROR(IF(DATEDIF('Base de données'!$A1607,P$1,"d")&lt;&gt;0,"",'Base de données'!$B1607),""))</f>
        <v>TDOXF</v>
      </c>
      <c r="Q1607" s="39" t="str">
        <f>IF(Q$1&gt;$AE$1,"-",IFERROR(IF(DATEDIF('Base de données'!$A1607,Q$1,"d")&lt;&gt;0,"",'Base de données'!$B1607),""))</f>
        <v/>
      </c>
      <c r="R1607" s="39" t="str">
        <f>IF(R$1&gt;$AE$1,"-",IFERROR(IF(DATEDIF('Base de données'!$A1607,R$1,"d")&lt;&gt;0,"",'Base de données'!$B1607),""))</f>
        <v/>
      </c>
      <c r="S1607" s="39" t="str">
        <f>IF(S$1&gt;$AE$1,"-",IFERROR(IF(DATEDIF('Base de données'!$A1607,S$1,"d")&lt;&gt;0,"",'Base de données'!$B1607),""))</f>
        <v/>
      </c>
      <c r="T1607" s="39" t="str">
        <f>IF(T$1&gt;$AE$1,"-",IFERROR(IF(DATEDIF('Base de données'!$A1607,T$1,"d")&lt;&gt;0,"",'Base de données'!$B1607),""))</f>
        <v/>
      </c>
      <c r="U1607" s="39" t="str">
        <f>IF(U$1&gt;$AE$1,"-",IFERROR(IF(DATEDIF('Base de données'!$A1607,U$1,"d")&lt;&gt;0,"",'Base de données'!$B1607),""))</f>
        <v/>
      </c>
      <c r="V1607" s="39" t="str">
        <f>IF(V$1&gt;$AE$1,"-",IFERROR(IF(DATEDIF('Base de données'!$A1607,V$1,"d")&lt;&gt;0,"",'Base de données'!$B1607),""))</f>
        <v/>
      </c>
      <c r="W1607" s="34"/>
      <c r="X1607" s="30" t="str">
        <f>'Base de données'!$C1607&amp;" "&amp;'Base de données'!$D1607</f>
        <v>Gosselin Rémy</v>
      </c>
      <c r="Y1607" s="31">
        <f>COUNTIF('Base de données'!$B:$B,'Base de données'!$B1607)</f>
        <v>12</v>
      </c>
      <c r="AA1607" s="87" cm="1">
        <f t="array" aca="1" ref="AA1607" ca="1">INDIRECT("'Base de données'!A" &amp; ROW(Y1607))</f>
        <v>45809</v>
      </c>
      <c r="AB1607" s="51" t="str" cm="1">
        <f t="array" aca="1" ref="AB1607" ca="1">INDIRECT("'Base de données'!B" &amp; ROW(Z1607))</f>
        <v>TDOXF</v>
      </c>
    </row>
    <row r="1608" spans="1:28" x14ac:dyDescent="0.3">
      <c r="A1608" s="41" t="str">
        <f ca="1">IF(IF(AND($B1608&lt;&gt;"-",$B1608=$E1608),"Entrée et sortie","-")="Entrée et sortie",'Base de données'!$B1608,"-")</f>
        <v>-</v>
      </c>
      <c r="B1608" s="41" t="str">
        <f t="shared" ca="1" si="103"/>
        <v>-</v>
      </c>
      <c r="C1608" s="41" t="str">
        <f t="shared" ca="1" si="104"/>
        <v>-</v>
      </c>
      <c r="D1608" s="41" t="str">
        <f>IF($F1608="sortie en cours d'année",'Base de données'!$B1608,"-")</f>
        <v>-</v>
      </c>
      <c r="E1608" s="41" t="str">
        <f>IF($H1608="entrée en cours d'année",'Base de données'!$B1608,"-")</f>
        <v>-</v>
      </c>
      <c r="F1608" s="37" t="str">
        <f t="shared" si="101"/>
        <v/>
      </c>
      <c r="G1608" s="37" t="str">
        <f>IF($J1608="mouvement",_xlfn.XLOOKUP('Base de données'!$B1608,$V:$V,$V:$V,0),"")</f>
        <v/>
      </c>
      <c r="H1608" s="37" t="str">
        <f t="shared" si="102"/>
        <v/>
      </c>
      <c r="I1608" s="37" t="str">
        <f>IF($J1608="mouvement",_xlfn.XLOOKUP('Base de données'!$B1608,$K:$K,$K:$K,0),"")</f>
        <v/>
      </c>
      <c r="J1608" s="38" t="str">
        <f>IF(AND(Y1608&lt;&gt;MAX(Y:Y),COUNTIF(K1608:V1608,'Base de données'!$B1608)&gt;0),"mouvement","")</f>
        <v/>
      </c>
      <c r="K1608" s="39" t="str">
        <f>IF(K$1&gt;$AE$1,"-",IFERROR(IF(DATEDIF('Base de données'!$A1608,K$1,"d")&lt;&gt;0,"",'Base de données'!$B1608),""))</f>
        <v/>
      </c>
      <c r="L1608" s="39" t="str">
        <f>IF(L$1&gt;$AE$1,"-",IFERROR(IF(DATEDIF('Base de données'!$A1608,L$1,"d")&lt;&gt;0,"",'Base de données'!$B1608),""))</f>
        <v/>
      </c>
      <c r="M1608" s="39" t="str">
        <f>IF(M$1&gt;$AE$1,"-",IFERROR(IF(DATEDIF('Base de données'!$A1608,M$1,"d")&lt;&gt;0,"",'Base de données'!$B1608),""))</f>
        <v/>
      </c>
      <c r="N1608" s="39" t="str">
        <f>IF(N$1&gt;$AE$1,"-",IFERROR(IF(DATEDIF('Base de données'!$A1608,N$1,"d")&lt;&gt;0,"",'Base de données'!$B1608),""))</f>
        <v/>
      </c>
      <c r="O1608" s="39" t="str">
        <f>IF(O$1&gt;$AE$1,"-",IFERROR(IF(DATEDIF('Base de données'!$A1608,O$1,"d")&lt;&gt;0,"",'Base de données'!$B1608),""))</f>
        <v/>
      </c>
      <c r="P1608" s="39" t="str">
        <f>IF(P$1&gt;$AE$1,"-",IFERROR(IF(DATEDIF('Base de données'!$A1608,P$1,"d")&lt;&gt;0,"",'Base de données'!$B1608),""))</f>
        <v>I8XNM</v>
      </c>
      <c r="Q1608" s="39" t="str">
        <f>IF(Q$1&gt;$AE$1,"-",IFERROR(IF(DATEDIF('Base de données'!$A1608,Q$1,"d")&lt;&gt;0,"",'Base de données'!$B1608),""))</f>
        <v/>
      </c>
      <c r="R1608" s="39" t="str">
        <f>IF(R$1&gt;$AE$1,"-",IFERROR(IF(DATEDIF('Base de données'!$A1608,R$1,"d")&lt;&gt;0,"",'Base de données'!$B1608),""))</f>
        <v/>
      </c>
      <c r="S1608" s="39" t="str">
        <f>IF(S$1&gt;$AE$1,"-",IFERROR(IF(DATEDIF('Base de données'!$A1608,S$1,"d")&lt;&gt;0,"",'Base de données'!$B1608),""))</f>
        <v/>
      </c>
      <c r="T1608" s="39" t="str">
        <f>IF(T$1&gt;$AE$1,"-",IFERROR(IF(DATEDIF('Base de données'!$A1608,T$1,"d")&lt;&gt;0,"",'Base de données'!$B1608),""))</f>
        <v/>
      </c>
      <c r="U1608" s="39" t="str">
        <f>IF(U$1&gt;$AE$1,"-",IFERROR(IF(DATEDIF('Base de données'!$A1608,U$1,"d")&lt;&gt;0,"",'Base de données'!$B1608),""))</f>
        <v/>
      </c>
      <c r="V1608" s="39" t="str">
        <f>IF(V$1&gt;$AE$1,"-",IFERROR(IF(DATEDIF('Base de données'!$A1608,V$1,"d")&lt;&gt;0,"",'Base de données'!$B1608),""))</f>
        <v/>
      </c>
      <c r="W1608" s="34"/>
      <c r="X1608" s="30" t="str">
        <f>'Base de données'!$C1608&amp;" "&amp;'Base de données'!$D1608</f>
        <v>Dupont Frédéric</v>
      </c>
      <c r="Y1608" s="31">
        <f>COUNTIF('Base de données'!$B:$B,'Base de données'!$B1608)</f>
        <v>12</v>
      </c>
      <c r="AA1608" s="87" cm="1">
        <f t="array" aca="1" ref="AA1608" ca="1">INDIRECT("'Base de données'!A" &amp; ROW(Y1608))</f>
        <v>45809</v>
      </c>
      <c r="AB1608" s="51" t="str" cm="1">
        <f t="array" aca="1" ref="AB1608" ca="1">INDIRECT("'Base de données'!B" &amp; ROW(Z1608))</f>
        <v>I8XNM</v>
      </c>
    </row>
    <row r="1609" spans="1:28" x14ac:dyDescent="0.3">
      <c r="A1609" s="41" t="str">
        <f ca="1">IF(IF(AND($B1609&lt;&gt;"-",$B1609=$E1609),"Entrée et sortie","-")="Entrée et sortie",'Base de données'!$B1609,"-")</f>
        <v>-</v>
      </c>
      <c r="B1609" s="41" t="str">
        <f t="shared" ca="1" si="103"/>
        <v>8GBTA</v>
      </c>
      <c r="C1609" s="41" t="str">
        <f t="shared" ca="1" si="104"/>
        <v>8GBTA</v>
      </c>
      <c r="D1609" s="41" t="str">
        <f>IF($F1609="sortie en cours d'année",'Base de données'!$B1609,"-")</f>
        <v>8GBTA</v>
      </c>
      <c r="E1609" s="41" t="str">
        <f>IF($H1609="entrée en cours d'année",'Base de données'!$B1609,"-")</f>
        <v>-</v>
      </c>
      <c r="F1609" s="37" t="str">
        <f t="shared" si="101"/>
        <v>sortie en cours d'année</v>
      </c>
      <c r="G1609" s="37">
        <f>IF($J1609="mouvement",_xlfn.XLOOKUP('Base de données'!$B1609,$V:$V,$V:$V,0),"")</f>
        <v>0</v>
      </c>
      <c r="H1609" s="37" t="str">
        <f t="shared" si="102"/>
        <v/>
      </c>
      <c r="I1609" s="37" t="str">
        <f>IF($J1609="mouvement",_xlfn.XLOOKUP('Base de données'!$B1609,$K:$K,$K:$K,0),"")</f>
        <v>8GBTA</v>
      </c>
      <c r="J1609" s="38" t="str">
        <f>IF(AND(Y1609&lt;&gt;MAX(Y:Y),COUNTIF(K1609:V1609,'Base de données'!$B1609)&gt;0),"mouvement","")</f>
        <v>mouvement</v>
      </c>
      <c r="K1609" s="39" t="str">
        <f>IF(K$1&gt;$AE$1,"-",IFERROR(IF(DATEDIF('Base de données'!$A1609,K$1,"d")&lt;&gt;0,"",'Base de données'!$B1609),""))</f>
        <v/>
      </c>
      <c r="L1609" s="39" t="str">
        <f>IF(L$1&gt;$AE$1,"-",IFERROR(IF(DATEDIF('Base de données'!$A1609,L$1,"d")&lt;&gt;0,"",'Base de données'!$B1609),""))</f>
        <v/>
      </c>
      <c r="M1609" s="39" t="str">
        <f>IF(M$1&gt;$AE$1,"-",IFERROR(IF(DATEDIF('Base de données'!$A1609,M$1,"d")&lt;&gt;0,"",'Base de données'!$B1609),""))</f>
        <v/>
      </c>
      <c r="N1609" s="39" t="str">
        <f>IF(N$1&gt;$AE$1,"-",IFERROR(IF(DATEDIF('Base de données'!$A1609,N$1,"d")&lt;&gt;0,"",'Base de données'!$B1609),""))</f>
        <v/>
      </c>
      <c r="O1609" s="39" t="str">
        <f>IF(O$1&gt;$AE$1,"-",IFERROR(IF(DATEDIF('Base de données'!$A1609,O$1,"d")&lt;&gt;0,"",'Base de données'!$B1609),""))</f>
        <v/>
      </c>
      <c r="P1609" s="39" t="str">
        <f>IF(P$1&gt;$AE$1,"-",IFERROR(IF(DATEDIF('Base de données'!$A1609,P$1,"d")&lt;&gt;0,"",'Base de données'!$B1609),""))</f>
        <v>8GBTA</v>
      </c>
      <c r="Q1609" s="39" t="str">
        <f>IF(Q$1&gt;$AE$1,"-",IFERROR(IF(DATEDIF('Base de données'!$A1609,Q$1,"d")&lt;&gt;0,"",'Base de données'!$B1609),""))</f>
        <v/>
      </c>
      <c r="R1609" s="39" t="str">
        <f>IF(R$1&gt;$AE$1,"-",IFERROR(IF(DATEDIF('Base de données'!$A1609,R$1,"d")&lt;&gt;0,"",'Base de données'!$B1609),""))</f>
        <v/>
      </c>
      <c r="S1609" s="39" t="str">
        <f>IF(S$1&gt;$AE$1,"-",IFERROR(IF(DATEDIF('Base de données'!$A1609,S$1,"d")&lt;&gt;0,"",'Base de données'!$B1609),""))</f>
        <v/>
      </c>
      <c r="T1609" s="39" t="str">
        <f>IF(T$1&gt;$AE$1,"-",IFERROR(IF(DATEDIF('Base de données'!$A1609,T$1,"d")&lt;&gt;0,"",'Base de données'!$B1609),""))</f>
        <v/>
      </c>
      <c r="U1609" s="39" t="str">
        <f>IF(U$1&gt;$AE$1,"-",IFERROR(IF(DATEDIF('Base de données'!$A1609,U$1,"d")&lt;&gt;0,"",'Base de données'!$B1609),""))</f>
        <v/>
      </c>
      <c r="V1609" s="39" t="str">
        <f>IF(V$1&gt;$AE$1,"-",IFERROR(IF(DATEDIF('Base de données'!$A1609,V$1,"d")&lt;&gt;0,"",'Base de données'!$B1609),""))</f>
        <v/>
      </c>
      <c r="W1609" s="34"/>
      <c r="X1609" s="30" t="str">
        <f>'Base de données'!$C1609&amp;" "&amp;'Base de données'!$D1609</f>
        <v>Julien Claude</v>
      </c>
      <c r="Y1609" s="31">
        <f>COUNTIF('Base de données'!$B:$B,'Base de données'!$B1609)</f>
        <v>7</v>
      </c>
      <c r="AA1609" s="87" cm="1">
        <f t="array" aca="1" ref="AA1609" ca="1">INDIRECT("'Base de données'!A" &amp; ROW(Y1609))</f>
        <v>45809</v>
      </c>
      <c r="AB1609" s="51" t="str" cm="1">
        <f t="array" aca="1" ref="AB1609" ca="1">INDIRECT("'Base de données'!B" &amp; ROW(Z1609))</f>
        <v>8GBTA</v>
      </c>
    </row>
    <row r="1610" spans="1:28" x14ac:dyDescent="0.3">
      <c r="A1610" s="41" t="str">
        <f ca="1">IF(IF(AND($B1610&lt;&gt;"-",$B1610=$E1610),"Entrée et sortie","-")="Entrée et sortie",'Base de données'!$B1610,"-")</f>
        <v>-</v>
      </c>
      <c r="B1610" s="41" t="str">
        <f t="shared" ca="1" si="103"/>
        <v>-</v>
      </c>
      <c r="C1610" s="41" t="str">
        <f t="shared" ca="1" si="104"/>
        <v>-</v>
      </c>
      <c r="D1610" s="41" t="str">
        <f>IF($F1610="sortie en cours d'année",'Base de données'!$B1610,"-")</f>
        <v>-</v>
      </c>
      <c r="E1610" s="41" t="str">
        <f>IF($H1610="entrée en cours d'année",'Base de données'!$B1610,"-")</f>
        <v>-</v>
      </c>
      <c r="F1610" s="37" t="str">
        <f t="shared" si="101"/>
        <v/>
      </c>
      <c r="G1610" s="37" t="str">
        <f>IF($J1610="mouvement",_xlfn.XLOOKUP('Base de données'!$B1610,$V:$V,$V:$V,0),"")</f>
        <v/>
      </c>
      <c r="H1610" s="37" t="str">
        <f t="shared" si="102"/>
        <v/>
      </c>
      <c r="I1610" s="37" t="str">
        <f>IF($J1610="mouvement",_xlfn.XLOOKUP('Base de données'!$B1610,$K:$K,$K:$K,0),"")</f>
        <v/>
      </c>
      <c r="J1610" s="38" t="str">
        <f>IF(AND(Y1610&lt;&gt;MAX(Y:Y),COUNTIF(K1610:V1610,'Base de données'!$B1610)&gt;0),"mouvement","")</f>
        <v/>
      </c>
      <c r="K1610" s="39" t="str">
        <f>IF(K$1&gt;$AE$1,"-",IFERROR(IF(DATEDIF('Base de données'!$A1610,K$1,"d")&lt;&gt;0,"",'Base de données'!$B1610),""))</f>
        <v/>
      </c>
      <c r="L1610" s="39" t="str">
        <f>IF(L$1&gt;$AE$1,"-",IFERROR(IF(DATEDIF('Base de données'!$A1610,L$1,"d")&lt;&gt;0,"",'Base de données'!$B1610),""))</f>
        <v/>
      </c>
      <c r="M1610" s="39" t="str">
        <f>IF(M$1&gt;$AE$1,"-",IFERROR(IF(DATEDIF('Base de données'!$A1610,M$1,"d")&lt;&gt;0,"",'Base de données'!$B1610),""))</f>
        <v/>
      </c>
      <c r="N1610" s="39" t="str">
        <f>IF(N$1&gt;$AE$1,"-",IFERROR(IF(DATEDIF('Base de données'!$A1610,N$1,"d")&lt;&gt;0,"",'Base de données'!$B1610),""))</f>
        <v/>
      </c>
      <c r="O1610" s="39" t="str">
        <f>IF(O$1&gt;$AE$1,"-",IFERROR(IF(DATEDIF('Base de données'!$A1610,O$1,"d")&lt;&gt;0,"",'Base de données'!$B1610),""))</f>
        <v/>
      </c>
      <c r="P1610" s="39" t="str">
        <f>IF(P$1&gt;$AE$1,"-",IFERROR(IF(DATEDIF('Base de données'!$A1610,P$1,"d")&lt;&gt;0,"",'Base de données'!$B1610),""))</f>
        <v>P610F</v>
      </c>
      <c r="Q1610" s="39" t="str">
        <f>IF(Q$1&gt;$AE$1,"-",IFERROR(IF(DATEDIF('Base de données'!$A1610,Q$1,"d")&lt;&gt;0,"",'Base de données'!$B1610),""))</f>
        <v/>
      </c>
      <c r="R1610" s="39" t="str">
        <f>IF(R$1&gt;$AE$1,"-",IFERROR(IF(DATEDIF('Base de données'!$A1610,R$1,"d")&lt;&gt;0,"",'Base de données'!$B1610),""))</f>
        <v/>
      </c>
      <c r="S1610" s="39" t="str">
        <f>IF(S$1&gt;$AE$1,"-",IFERROR(IF(DATEDIF('Base de données'!$A1610,S$1,"d")&lt;&gt;0,"",'Base de données'!$B1610),""))</f>
        <v/>
      </c>
      <c r="T1610" s="39" t="str">
        <f>IF(T$1&gt;$AE$1,"-",IFERROR(IF(DATEDIF('Base de données'!$A1610,T$1,"d")&lt;&gt;0,"",'Base de données'!$B1610),""))</f>
        <v/>
      </c>
      <c r="U1610" s="39" t="str">
        <f>IF(U$1&gt;$AE$1,"-",IFERROR(IF(DATEDIF('Base de données'!$A1610,U$1,"d")&lt;&gt;0,"",'Base de données'!$B1610),""))</f>
        <v/>
      </c>
      <c r="V1610" s="39" t="str">
        <f>IF(V$1&gt;$AE$1,"-",IFERROR(IF(DATEDIF('Base de données'!$A1610,V$1,"d")&lt;&gt;0,"",'Base de données'!$B1610),""))</f>
        <v/>
      </c>
      <c r="W1610" s="34"/>
      <c r="X1610" s="30" t="str">
        <f>'Base de données'!$C1610&amp;" "&amp;'Base de données'!$D1610</f>
        <v>Carlier Bertrand</v>
      </c>
      <c r="Y1610" s="31">
        <f>COUNTIF('Base de données'!$B:$B,'Base de données'!$B1610)</f>
        <v>12</v>
      </c>
      <c r="AA1610" s="87" cm="1">
        <f t="array" aca="1" ref="AA1610" ca="1">INDIRECT("'Base de données'!A" &amp; ROW(Y1610))</f>
        <v>45809</v>
      </c>
      <c r="AB1610" s="51" t="str" cm="1">
        <f t="array" aca="1" ref="AB1610" ca="1">INDIRECT("'Base de données'!B" &amp; ROW(Z1610))</f>
        <v>P610F</v>
      </c>
    </row>
    <row r="1611" spans="1:28" x14ac:dyDescent="0.3">
      <c r="A1611" s="41" t="str">
        <f ca="1">IF(IF(AND($B1611&lt;&gt;"-",$B1611=$E1611),"Entrée et sortie","-")="Entrée et sortie",'Base de données'!$B1611,"-")</f>
        <v>-</v>
      </c>
      <c r="B1611" s="41" t="str">
        <f t="shared" ca="1" si="103"/>
        <v>-</v>
      </c>
      <c r="C1611" s="41" t="str">
        <f t="shared" ca="1" si="104"/>
        <v>-</v>
      </c>
      <c r="D1611" s="41" t="str">
        <f>IF($F1611="sortie en cours d'année",'Base de données'!$B1611,"-")</f>
        <v>-</v>
      </c>
      <c r="E1611" s="41" t="str">
        <f>IF($H1611="entrée en cours d'année",'Base de données'!$B1611,"-")</f>
        <v>-</v>
      </c>
      <c r="F1611" s="37" t="str">
        <f t="shared" si="101"/>
        <v/>
      </c>
      <c r="G1611" s="37" t="str">
        <f>IF($J1611="mouvement",_xlfn.XLOOKUP('Base de données'!$B1611,$V:$V,$V:$V,0),"")</f>
        <v/>
      </c>
      <c r="H1611" s="37" t="str">
        <f t="shared" si="102"/>
        <v/>
      </c>
      <c r="I1611" s="37" t="str">
        <f>IF($J1611="mouvement",_xlfn.XLOOKUP('Base de données'!$B1611,$K:$K,$K:$K,0),"")</f>
        <v/>
      </c>
      <c r="J1611" s="38" t="str">
        <f>IF(AND(Y1611&lt;&gt;MAX(Y:Y),COUNTIF(K1611:V1611,'Base de données'!$B1611)&gt;0),"mouvement","")</f>
        <v/>
      </c>
      <c r="K1611" s="39" t="str">
        <f>IF(K$1&gt;$AE$1,"-",IFERROR(IF(DATEDIF('Base de données'!$A1611,K$1,"d")&lt;&gt;0,"",'Base de données'!$B1611),""))</f>
        <v/>
      </c>
      <c r="L1611" s="39" t="str">
        <f>IF(L$1&gt;$AE$1,"-",IFERROR(IF(DATEDIF('Base de données'!$A1611,L$1,"d")&lt;&gt;0,"",'Base de données'!$B1611),""))</f>
        <v/>
      </c>
      <c r="M1611" s="39" t="str">
        <f>IF(M$1&gt;$AE$1,"-",IFERROR(IF(DATEDIF('Base de données'!$A1611,M$1,"d")&lt;&gt;0,"",'Base de données'!$B1611),""))</f>
        <v/>
      </c>
      <c r="N1611" s="39" t="str">
        <f>IF(N$1&gt;$AE$1,"-",IFERROR(IF(DATEDIF('Base de données'!$A1611,N$1,"d")&lt;&gt;0,"",'Base de données'!$B1611),""))</f>
        <v/>
      </c>
      <c r="O1611" s="39" t="str">
        <f>IF(O$1&gt;$AE$1,"-",IFERROR(IF(DATEDIF('Base de données'!$A1611,O$1,"d")&lt;&gt;0,"",'Base de données'!$B1611),""))</f>
        <v/>
      </c>
      <c r="P1611" s="39" t="str">
        <f>IF(P$1&gt;$AE$1,"-",IFERROR(IF(DATEDIF('Base de données'!$A1611,P$1,"d")&lt;&gt;0,"",'Base de données'!$B1611),""))</f>
        <v>ZCARB</v>
      </c>
      <c r="Q1611" s="39" t="str">
        <f>IF(Q$1&gt;$AE$1,"-",IFERROR(IF(DATEDIF('Base de données'!$A1611,Q$1,"d")&lt;&gt;0,"",'Base de données'!$B1611),""))</f>
        <v/>
      </c>
      <c r="R1611" s="39" t="str">
        <f>IF(R$1&gt;$AE$1,"-",IFERROR(IF(DATEDIF('Base de données'!$A1611,R$1,"d")&lt;&gt;0,"",'Base de données'!$B1611),""))</f>
        <v/>
      </c>
      <c r="S1611" s="39" t="str">
        <f>IF(S$1&gt;$AE$1,"-",IFERROR(IF(DATEDIF('Base de données'!$A1611,S$1,"d")&lt;&gt;0,"",'Base de données'!$B1611),""))</f>
        <v/>
      </c>
      <c r="T1611" s="39" t="str">
        <f>IF(T$1&gt;$AE$1,"-",IFERROR(IF(DATEDIF('Base de données'!$A1611,T$1,"d")&lt;&gt;0,"",'Base de données'!$B1611),""))</f>
        <v/>
      </c>
      <c r="U1611" s="39" t="str">
        <f>IF(U$1&gt;$AE$1,"-",IFERROR(IF(DATEDIF('Base de données'!$A1611,U$1,"d")&lt;&gt;0,"",'Base de données'!$B1611),""))</f>
        <v/>
      </c>
      <c r="V1611" s="39" t="str">
        <f>IF(V$1&gt;$AE$1,"-",IFERROR(IF(DATEDIF('Base de données'!$A1611,V$1,"d")&lt;&gt;0,"",'Base de données'!$B1611),""))</f>
        <v/>
      </c>
      <c r="W1611" s="34"/>
      <c r="X1611" s="30" t="str">
        <f>'Base de données'!$C1611&amp;" "&amp;'Base de données'!$D1611</f>
        <v>Blanchard Julien</v>
      </c>
      <c r="Y1611" s="31">
        <f>COUNTIF('Base de données'!$B:$B,'Base de données'!$B1611)</f>
        <v>12</v>
      </c>
      <c r="AA1611" s="87" cm="1">
        <f t="array" aca="1" ref="AA1611" ca="1">INDIRECT("'Base de données'!A" &amp; ROW(Y1611))</f>
        <v>45809</v>
      </c>
      <c r="AB1611" s="51" t="str" cm="1">
        <f t="array" aca="1" ref="AB1611" ca="1">INDIRECT("'Base de données'!B" &amp; ROW(Z1611))</f>
        <v>ZCARB</v>
      </c>
    </row>
    <row r="1612" spans="1:28" x14ac:dyDescent="0.3">
      <c r="A1612" s="41" t="str">
        <f ca="1">IF(IF(AND($B1612&lt;&gt;"-",$B1612=$E1612),"Entrée et sortie","-")="Entrée et sortie",'Base de données'!$B1612,"-")</f>
        <v>-</v>
      </c>
      <c r="B1612" s="41" t="str">
        <f t="shared" ca="1" si="103"/>
        <v>-</v>
      </c>
      <c r="C1612" s="41" t="str">
        <f t="shared" ca="1" si="104"/>
        <v>-</v>
      </c>
      <c r="D1612" s="41" t="str">
        <f>IF($F1612="sortie en cours d'année",'Base de données'!$B1612,"-")</f>
        <v>-</v>
      </c>
      <c r="E1612" s="41" t="str">
        <f>IF($H1612="entrée en cours d'année",'Base de données'!$B1612,"-")</f>
        <v>-</v>
      </c>
      <c r="F1612" s="37" t="str">
        <f t="shared" si="101"/>
        <v/>
      </c>
      <c r="G1612" s="37" t="str">
        <f>IF($J1612="mouvement",_xlfn.XLOOKUP('Base de données'!$B1612,$V:$V,$V:$V,0),"")</f>
        <v/>
      </c>
      <c r="H1612" s="37" t="str">
        <f t="shared" si="102"/>
        <v/>
      </c>
      <c r="I1612" s="37" t="str">
        <f>IF($J1612="mouvement",_xlfn.XLOOKUP('Base de données'!$B1612,$K:$K,$K:$K,0),"")</f>
        <v/>
      </c>
      <c r="J1612" s="38" t="str">
        <f>IF(AND(Y1612&lt;&gt;MAX(Y:Y),COUNTIF(K1612:V1612,'Base de données'!$B1612)&gt;0),"mouvement","")</f>
        <v/>
      </c>
      <c r="K1612" s="39" t="str">
        <f>IF(K$1&gt;$AE$1,"-",IFERROR(IF(DATEDIF('Base de données'!$A1612,K$1,"d")&lt;&gt;0,"",'Base de données'!$B1612),""))</f>
        <v/>
      </c>
      <c r="L1612" s="39" t="str">
        <f>IF(L$1&gt;$AE$1,"-",IFERROR(IF(DATEDIF('Base de données'!$A1612,L$1,"d")&lt;&gt;0,"",'Base de données'!$B1612),""))</f>
        <v/>
      </c>
      <c r="M1612" s="39" t="str">
        <f>IF(M$1&gt;$AE$1,"-",IFERROR(IF(DATEDIF('Base de données'!$A1612,M$1,"d")&lt;&gt;0,"",'Base de données'!$B1612),""))</f>
        <v/>
      </c>
      <c r="N1612" s="39" t="str">
        <f>IF(N$1&gt;$AE$1,"-",IFERROR(IF(DATEDIF('Base de données'!$A1612,N$1,"d")&lt;&gt;0,"",'Base de données'!$B1612),""))</f>
        <v/>
      </c>
      <c r="O1612" s="39" t="str">
        <f>IF(O$1&gt;$AE$1,"-",IFERROR(IF(DATEDIF('Base de données'!$A1612,O$1,"d")&lt;&gt;0,"",'Base de données'!$B1612),""))</f>
        <v/>
      </c>
      <c r="P1612" s="39" t="str">
        <f>IF(P$1&gt;$AE$1,"-",IFERROR(IF(DATEDIF('Base de données'!$A1612,P$1,"d")&lt;&gt;0,"",'Base de données'!$B1612),""))</f>
        <v>9TUUK</v>
      </c>
      <c r="Q1612" s="39" t="str">
        <f>IF(Q$1&gt;$AE$1,"-",IFERROR(IF(DATEDIF('Base de données'!$A1612,Q$1,"d")&lt;&gt;0,"",'Base de données'!$B1612),""))</f>
        <v/>
      </c>
      <c r="R1612" s="39" t="str">
        <f>IF(R$1&gt;$AE$1,"-",IFERROR(IF(DATEDIF('Base de données'!$A1612,R$1,"d")&lt;&gt;0,"",'Base de données'!$B1612),""))</f>
        <v/>
      </c>
      <c r="S1612" s="39" t="str">
        <f>IF(S$1&gt;$AE$1,"-",IFERROR(IF(DATEDIF('Base de données'!$A1612,S$1,"d")&lt;&gt;0,"",'Base de données'!$B1612),""))</f>
        <v/>
      </c>
      <c r="T1612" s="39" t="str">
        <f>IF(T$1&gt;$AE$1,"-",IFERROR(IF(DATEDIF('Base de données'!$A1612,T$1,"d")&lt;&gt;0,"",'Base de données'!$B1612),""))</f>
        <v/>
      </c>
      <c r="U1612" s="39" t="str">
        <f>IF(U$1&gt;$AE$1,"-",IFERROR(IF(DATEDIF('Base de données'!$A1612,U$1,"d")&lt;&gt;0,"",'Base de données'!$B1612),""))</f>
        <v/>
      </c>
      <c r="V1612" s="39" t="str">
        <f>IF(V$1&gt;$AE$1,"-",IFERROR(IF(DATEDIF('Base de données'!$A1612,V$1,"d")&lt;&gt;0,"",'Base de données'!$B1612),""))</f>
        <v/>
      </c>
      <c r="W1612" s="34"/>
      <c r="X1612" s="30" t="str">
        <f>'Base de données'!$C1612&amp;" "&amp;'Base de données'!$D1612</f>
        <v>Paul Nicolas</v>
      </c>
      <c r="Y1612" s="31">
        <f>COUNTIF('Base de données'!$B:$B,'Base de données'!$B1612)</f>
        <v>12</v>
      </c>
      <c r="AA1612" s="87" cm="1">
        <f t="array" aca="1" ref="AA1612" ca="1">INDIRECT("'Base de données'!A" &amp; ROW(Y1612))</f>
        <v>45809</v>
      </c>
      <c r="AB1612" s="51" t="str" cm="1">
        <f t="array" aca="1" ref="AB1612" ca="1">INDIRECT("'Base de données'!B" &amp; ROW(Z1612))</f>
        <v>9TUUK</v>
      </c>
    </row>
    <row r="1613" spans="1:28" x14ac:dyDescent="0.3">
      <c r="A1613" s="41" t="str">
        <f ca="1">IF(IF(AND($B1613&lt;&gt;"-",$B1613=$E1613),"Entrée et sortie","-")="Entrée et sortie",'Base de données'!$B1613,"-")</f>
        <v>-</v>
      </c>
      <c r="B1613" s="41" t="str">
        <f t="shared" ca="1" si="103"/>
        <v>-</v>
      </c>
      <c r="C1613" s="41" t="str">
        <f t="shared" ca="1" si="104"/>
        <v>-</v>
      </c>
      <c r="D1613" s="41" t="str">
        <f>IF($F1613="sortie en cours d'année",'Base de données'!$B1613,"-")</f>
        <v>-</v>
      </c>
      <c r="E1613" s="41" t="str">
        <f>IF($H1613="entrée en cours d'année",'Base de données'!$B1613,"-")</f>
        <v>-</v>
      </c>
      <c r="F1613" s="37" t="str">
        <f t="shared" si="101"/>
        <v/>
      </c>
      <c r="G1613" s="37" t="str">
        <f>IF($J1613="mouvement",_xlfn.XLOOKUP('Base de données'!$B1613,$V:$V,$V:$V,0),"")</f>
        <v/>
      </c>
      <c r="H1613" s="37" t="str">
        <f t="shared" si="102"/>
        <v/>
      </c>
      <c r="I1613" s="37" t="str">
        <f>IF($J1613="mouvement",_xlfn.XLOOKUP('Base de données'!$B1613,$K:$K,$K:$K,0),"")</f>
        <v/>
      </c>
      <c r="J1613" s="38" t="str">
        <f>IF(AND(Y1613&lt;&gt;MAX(Y:Y),COUNTIF(K1613:V1613,'Base de données'!$B1613)&gt;0),"mouvement","")</f>
        <v/>
      </c>
      <c r="K1613" s="39" t="str">
        <f>IF(K$1&gt;$AE$1,"-",IFERROR(IF(DATEDIF('Base de données'!$A1613,K$1,"d")&lt;&gt;0,"",'Base de données'!$B1613),""))</f>
        <v/>
      </c>
      <c r="L1613" s="39" t="str">
        <f>IF(L$1&gt;$AE$1,"-",IFERROR(IF(DATEDIF('Base de données'!$A1613,L$1,"d")&lt;&gt;0,"",'Base de données'!$B1613),""))</f>
        <v/>
      </c>
      <c r="M1613" s="39" t="str">
        <f>IF(M$1&gt;$AE$1,"-",IFERROR(IF(DATEDIF('Base de données'!$A1613,M$1,"d")&lt;&gt;0,"",'Base de données'!$B1613),""))</f>
        <v/>
      </c>
      <c r="N1613" s="39" t="str">
        <f>IF(N$1&gt;$AE$1,"-",IFERROR(IF(DATEDIF('Base de données'!$A1613,N$1,"d")&lt;&gt;0,"",'Base de données'!$B1613),""))</f>
        <v/>
      </c>
      <c r="O1613" s="39" t="str">
        <f>IF(O$1&gt;$AE$1,"-",IFERROR(IF(DATEDIF('Base de données'!$A1613,O$1,"d")&lt;&gt;0,"",'Base de données'!$B1613),""))</f>
        <v/>
      </c>
      <c r="P1613" s="39" t="str">
        <f>IF(P$1&gt;$AE$1,"-",IFERROR(IF(DATEDIF('Base de données'!$A1613,P$1,"d")&lt;&gt;0,"",'Base de données'!$B1613),""))</f>
        <v>IETO7</v>
      </c>
      <c r="Q1613" s="39" t="str">
        <f>IF(Q$1&gt;$AE$1,"-",IFERROR(IF(DATEDIF('Base de données'!$A1613,Q$1,"d")&lt;&gt;0,"",'Base de données'!$B1613),""))</f>
        <v/>
      </c>
      <c r="R1613" s="39" t="str">
        <f>IF(R$1&gt;$AE$1,"-",IFERROR(IF(DATEDIF('Base de données'!$A1613,R$1,"d")&lt;&gt;0,"",'Base de données'!$B1613),""))</f>
        <v/>
      </c>
      <c r="S1613" s="39" t="str">
        <f>IF(S$1&gt;$AE$1,"-",IFERROR(IF(DATEDIF('Base de données'!$A1613,S$1,"d")&lt;&gt;0,"",'Base de données'!$B1613),""))</f>
        <v/>
      </c>
      <c r="T1613" s="39" t="str">
        <f>IF(T$1&gt;$AE$1,"-",IFERROR(IF(DATEDIF('Base de données'!$A1613,T$1,"d")&lt;&gt;0,"",'Base de données'!$B1613),""))</f>
        <v/>
      </c>
      <c r="U1613" s="39" t="str">
        <f>IF(U$1&gt;$AE$1,"-",IFERROR(IF(DATEDIF('Base de données'!$A1613,U$1,"d")&lt;&gt;0,"",'Base de données'!$B1613),""))</f>
        <v/>
      </c>
      <c r="V1613" s="39" t="str">
        <f>IF(V$1&gt;$AE$1,"-",IFERROR(IF(DATEDIF('Base de données'!$A1613,V$1,"d")&lt;&gt;0,"",'Base de données'!$B1613),""))</f>
        <v/>
      </c>
      <c r="W1613" s="34"/>
      <c r="X1613" s="30" t="str">
        <f>'Base de données'!$C1613&amp;" "&amp;'Base de données'!$D1613</f>
        <v>Chevalier Étienne</v>
      </c>
      <c r="Y1613" s="31">
        <f>COUNTIF('Base de données'!$B:$B,'Base de données'!$B1613)</f>
        <v>12</v>
      </c>
      <c r="AA1613" s="87" cm="1">
        <f t="array" aca="1" ref="AA1613" ca="1">INDIRECT("'Base de données'!A" &amp; ROW(Y1613))</f>
        <v>45809</v>
      </c>
      <c r="AB1613" s="51" t="str" cm="1">
        <f t="array" aca="1" ref="AB1613" ca="1">INDIRECT("'Base de données'!B" &amp; ROW(Z1613))</f>
        <v>IETO7</v>
      </c>
    </row>
    <row r="1614" spans="1:28" x14ac:dyDescent="0.3">
      <c r="A1614" s="41" t="str">
        <f ca="1">IF(IF(AND($B1614&lt;&gt;"-",$B1614=$E1614),"Entrée et sortie","-")="Entrée et sortie",'Base de données'!$B1614,"-")</f>
        <v>-</v>
      </c>
      <c r="B1614" s="41" t="str">
        <f t="shared" ca="1" si="103"/>
        <v>-</v>
      </c>
      <c r="C1614" s="41" t="str">
        <f t="shared" ca="1" si="104"/>
        <v>-</v>
      </c>
      <c r="D1614" s="41" t="str">
        <f>IF($F1614="sortie en cours d'année",'Base de données'!$B1614,"-")</f>
        <v>-</v>
      </c>
      <c r="E1614" s="41" t="str">
        <f>IF($H1614="entrée en cours d'année",'Base de données'!$B1614,"-")</f>
        <v>-</v>
      </c>
      <c r="F1614" s="37" t="str">
        <f t="shared" si="101"/>
        <v/>
      </c>
      <c r="G1614" s="37" t="str">
        <f>IF($J1614="mouvement",_xlfn.XLOOKUP('Base de données'!$B1614,$V:$V,$V:$V,0),"")</f>
        <v/>
      </c>
      <c r="H1614" s="37" t="str">
        <f t="shared" si="102"/>
        <v/>
      </c>
      <c r="I1614" s="37" t="str">
        <f>IF($J1614="mouvement",_xlfn.XLOOKUP('Base de données'!$B1614,$K:$K,$K:$K,0),"")</f>
        <v/>
      </c>
      <c r="J1614" s="38" t="str">
        <f>IF(AND(Y1614&lt;&gt;MAX(Y:Y),COUNTIF(K1614:V1614,'Base de données'!$B1614)&gt;0),"mouvement","")</f>
        <v/>
      </c>
      <c r="K1614" s="39" t="str">
        <f>IF(K$1&gt;$AE$1,"-",IFERROR(IF(DATEDIF('Base de données'!$A1614,K$1,"d")&lt;&gt;0,"",'Base de données'!$B1614),""))</f>
        <v/>
      </c>
      <c r="L1614" s="39" t="str">
        <f>IF(L$1&gt;$AE$1,"-",IFERROR(IF(DATEDIF('Base de données'!$A1614,L$1,"d")&lt;&gt;0,"",'Base de données'!$B1614),""))</f>
        <v/>
      </c>
      <c r="M1614" s="39" t="str">
        <f>IF(M$1&gt;$AE$1,"-",IFERROR(IF(DATEDIF('Base de données'!$A1614,M$1,"d")&lt;&gt;0,"",'Base de données'!$B1614),""))</f>
        <v/>
      </c>
      <c r="N1614" s="39" t="str">
        <f>IF(N$1&gt;$AE$1,"-",IFERROR(IF(DATEDIF('Base de données'!$A1614,N$1,"d")&lt;&gt;0,"",'Base de données'!$B1614),""))</f>
        <v/>
      </c>
      <c r="O1614" s="39" t="str">
        <f>IF(O$1&gt;$AE$1,"-",IFERROR(IF(DATEDIF('Base de données'!$A1614,O$1,"d")&lt;&gt;0,"",'Base de données'!$B1614),""))</f>
        <v/>
      </c>
      <c r="P1614" s="39" t="str">
        <f>IF(P$1&gt;$AE$1,"-",IFERROR(IF(DATEDIF('Base de données'!$A1614,P$1,"d")&lt;&gt;0,"",'Base de données'!$B1614),""))</f>
        <v>ZRYVY</v>
      </c>
      <c r="Q1614" s="39" t="str">
        <f>IF(Q$1&gt;$AE$1,"-",IFERROR(IF(DATEDIF('Base de données'!$A1614,Q$1,"d")&lt;&gt;0,"",'Base de données'!$B1614),""))</f>
        <v/>
      </c>
      <c r="R1614" s="39" t="str">
        <f>IF(R$1&gt;$AE$1,"-",IFERROR(IF(DATEDIF('Base de données'!$A1614,R$1,"d")&lt;&gt;0,"",'Base de données'!$B1614),""))</f>
        <v/>
      </c>
      <c r="S1614" s="39" t="str">
        <f>IF(S$1&gt;$AE$1,"-",IFERROR(IF(DATEDIF('Base de données'!$A1614,S$1,"d")&lt;&gt;0,"",'Base de données'!$B1614),""))</f>
        <v/>
      </c>
      <c r="T1614" s="39" t="str">
        <f>IF(T$1&gt;$AE$1,"-",IFERROR(IF(DATEDIF('Base de données'!$A1614,T$1,"d")&lt;&gt;0,"",'Base de données'!$B1614),""))</f>
        <v/>
      </c>
      <c r="U1614" s="39" t="str">
        <f>IF(U$1&gt;$AE$1,"-",IFERROR(IF(DATEDIF('Base de données'!$A1614,U$1,"d")&lt;&gt;0,"",'Base de données'!$B1614),""))</f>
        <v/>
      </c>
      <c r="V1614" s="39" t="str">
        <f>IF(V$1&gt;$AE$1,"-",IFERROR(IF(DATEDIF('Base de données'!$A1614,V$1,"d")&lt;&gt;0,"",'Base de données'!$B1614),""))</f>
        <v/>
      </c>
      <c r="W1614" s="34"/>
      <c r="X1614" s="30" t="str">
        <f>'Base de données'!$C1614&amp;" "&amp;'Base de données'!$D1614</f>
        <v>Chauvin Adrienne</v>
      </c>
      <c r="Y1614" s="31">
        <f>COUNTIF('Base de données'!$B:$B,'Base de données'!$B1614)</f>
        <v>12</v>
      </c>
      <c r="AA1614" s="87" cm="1">
        <f t="array" aca="1" ref="AA1614" ca="1">INDIRECT("'Base de données'!A" &amp; ROW(Y1614))</f>
        <v>45809</v>
      </c>
      <c r="AB1614" s="51" t="str" cm="1">
        <f t="array" aca="1" ref="AB1614" ca="1">INDIRECT("'Base de données'!B" &amp; ROW(Z1614))</f>
        <v>ZRYVY</v>
      </c>
    </row>
    <row r="1615" spans="1:28" x14ac:dyDescent="0.3">
      <c r="A1615" s="41" t="str">
        <f ca="1">IF(IF(AND($B1615&lt;&gt;"-",$B1615=$E1615),"Entrée et sortie","-")="Entrée et sortie",'Base de données'!$B1615,"-")</f>
        <v>-</v>
      </c>
      <c r="B1615" s="41" t="str">
        <f t="shared" ca="1" si="103"/>
        <v>-</v>
      </c>
      <c r="C1615" s="41" t="str">
        <f t="shared" ca="1" si="104"/>
        <v>-</v>
      </c>
      <c r="D1615" s="41" t="str">
        <f>IF($F1615="sortie en cours d'année",'Base de données'!$B1615,"-")</f>
        <v>-</v>
      </c>
      <c r="E1615" s="41" t="str">
        <f>IF($H1615="entrée en cours d'année",'Base de données'!$B1615,"-")</f>
        <v>-</v>
      </c>
      <c r="F1615" s="37" t="str">
        <f t="shared" si="101"/>
        <v/>
      </c>
      <c r="G1615" s="37" t="str">
        <f>IF($J1615="mouvement",_xlfn.XLOOKUP('Base de données'!$B1615,$V:$V,$V:$V,0),"")</f>
        <v/>
      </c>
      <c r="H1615" s="37" t="str">
        <f t="shared" si="102"/>
        <v/>
      </c>
      <c r="I1615" s="37" t="str">
        <f>IF($J1615="mouvement",_xlfn.XLOOKUP('Base de données'!$B1615,$K:$K,$K:$K,0),"")</f>
        <v/>
      </c>
      <c r="J1615" s="38" t="str">
        <f>IF(AND(Y1615&lt;&gt;MAX(Y:Y),COUNTIF(K1615:V1615,'Base de données'!$B1615)&gt;0),"mouvement","")</f>
        <v/>
      </c>
      <c r="K1615" s="39" t="str">
        <f>IF(K$1&gt;$AE$1,"-",IFERROR(IF(DATEDIF('Base de données'!$A1615,K$1,"d")&lt;&gt;0,"",'Base de données'!$B1615),""))</f>
        <v/>
      </c>
      <c r="L1615" s="39" t="str">
        <f>IF(L$1&gt;$AE$1,"-",IFERROR(IF(DATEDIF('Base de données'!$A1615,L$1,"d")&lt;&gt;0,"",'Base de données'!$B1615),""))</f>
        <v/>
      </c>
      <c r="M1615" s="39" t="str">
        <f>IF(M$1&gt;$AE$1,"-",IFERROR(IF(DATEDIF('Base de données'!$A1615,M$1,"d")&lt;&gt;0,"",'Base de données'!$B1615),""))</f>
        <v/>
      </c>
      <c r="N1615" s="39" t="str">
        <f>IF(N$1&gt;$AE$1,"-",IFERROR(IF(DATEDIF('Base de données'!$A1615,N$1,"d")&lt;&gt;0,"",'Base de données'!$B1615),""))</f>
        <v/>
      </c>
      <c r="O1615" s="39" t="str">
        <f>IF(O$1&gt;$AE$1,"-",IFERROR(IF(DATEDIF('Base de données'!$A1615,O$1,"d")&lt;&gt;0,"",'Base de données'!$B1615),""))</f>
        <v/>
      </c>
      <c r="P1615" s="39" t="str">
        <f>IF(P$1&gt;$AE$1,"-",IFERROR(IF(DATEDIF('Base de données'!$A1615,P$1,"d")&lt;&gt;0,"",'Base de données'!$B1615),""))</f>
        <v>URFCR</v>
      </c>
      <c r="Q1615" s="39" t="str">
        <f>IF(Q$1&gt;$AE$1,"-",IFERROR(IF(DATEDIF('Base de données'!$A1615,Q$1,"d")&lt;&gt;0,"",'Base de données'!$B1615),""))</f>
        <v/>
      </c>
      <c r="R1615" s="39" t="str">
        <f>IF(R$1&gt;$AE$1,"-",IFERROR(IF(DATEDIF('Base de données'!$A1615,R$1,"d")&lt;&gt;0,"",'Base de données'!$B1615),""))</f>
        <v/>
      </c>
      <c r="S1615" s="39" t="str">
        <f>IF(S$1&gt;$AE$1,"-",IFERROR(IF(DATEDIF('Base de données'!$A1615,S$1,"d")&lt;&gt;0,"",'Base de données'!$B1615),""))</f>
        <v/>
      </c>
      <c r="T1615" s="39" t="str">
        <f>IF(T$1&gt;$AE$1,"-",IFERROR(IF(DATEDIF('Base de données'!$A1615,T$1,"d")&lt;&gt;0,"",'Base de données'!$B1615),""))</f>
        <v/>
      </c>
      <c r="U1615" s="39" t="str">
        <f>IF(U$1&gt;$AE$1,"-",IFERROR(IF(DATEDIF('Base de données'!$A1615,U$1,"d")&lt;&gt;0,"",'Base de données'!$B1615),""))</f>
        <v/>
      </c>
      <c r="V1615" s="39" t="str">
        <f>IF(V$1&gt;$AE$1,"-",IFERROR(IF(DATEDIF('Base de données'!$A1615,V$1,"d")&lt;&gt;0,"",'Base de données'!$B1615),""))</f>
        <v/>
      </c>
      <c r="W1615" s="34"/>
      <c r="X1615" s="30" t="str">
        <f>'Base de données'!$C1615&amp;" "&amp;'Base de données'!$D1615</f>
        <v>Foucher Aimé</v>
      </c>
      <c r="Y1615" s="31">
        <f>COUNTIF('Base de données'!$B:$B,'Base de données'!$B1615)</f>
        <v>12</v>
      </c>
      <c r="AA1615" s="87" cm="1">
        <f t="array" aca="1" ref="AA1615" ca="1">INDIRECT("'Base de données'!A" &amp; ROW(Y1615))</f>
        <v>45809</v>
      </c>
      <c r="AB1615" s="51" t="str" cm="1">
        <f t="array" aca="1" ref="AB1615" ca="1">INDIRECT("'Base de données'!B" &amp; ROW(Z1615))</f>
        <v>URFCR</v>
      </c>
    </row>
    <row r="1616" spans="1:28" x14ac:dyDescent="0.3">
      <c r="A1616" s="41" t="str">
        <f ca="1">IF(IF(AND($B1616&lt;&gt;"-",$B1616=$E1616),"Entrée et sortie","-")="Entrée et sortie",'Base de données'!$B1616,"-")</f>
        <v>-</v>
      </c>
      <c r="B1616" s="41" t="str">
        <f t="shared" ca="1" si="103"/>
        <v>-</v>
      </c>
      <c r="C1616" s="41" t="str">
        <f t="shared" ca="1" si="104"/>
        <v>-</v>
      </c>
      <c r="D1616" s="41" t="str">
        <f>IF($F1616="sortie en cours d'année",'Base de données'!$B1616,"-")</f>
        <v>-</v>
      </c>
      <c r="E1616" s="41" t="str">
        <f>IF($H1616="entrée en cours d'année",'Base de données'!$B1616,"-")</f>
        <v>-</v>
      </c>
      <c r="F1616" s="37" t="str">
        <f t="shared" si="101"/>
        <v/>
      </c>
      <c r="G1616" s="37" t="str">
        <f>IF($J1616="mouvement",_xlfn.XLOOKUP('Base de données'!$B1616,$V:$V,$V:$V,0),"")</f>
        <v/>
      </c>
      <c r="H1616" s="37" t="str">
        <f t="shared" si="102"/>
        <v/>
      </c>
      <c r="I1616" s="37" t="str">
        <f>IF($J1616="mouvement",_xlfn.XLOOKUP('Base de données'!$B1616,$K:$K,$K:$K,0),"")</f>
        <v/>
      </c>
      <c r="J1616" s="38" t="str">
        <f>IF(AND(Y1616&lt;&gt;MAX(Y:Y),COUNTIF(K1616:V1616,'Base de données'!$B1616)&gt;0),"mouvement","")</f>
        <v/>
      </c>
      <c r="K1616" s="39" t="str">
        <f>IF(K$1&gt;$AE$1,"-",IFERROR(IF(DATEDIF('Base de données'!$A1616,K$1,"d")&lt;&gt;0,"",'Base de données'!$B1616),""))</f>
        <v/>
      </c>
      <c r="L1616" s="39" t="str">
        <f>IF(L$1&gt;$AE$1,"-",IFERROR(IF(DATEDIF('Base de données'!$A1616,L$1,"d")&lt;&gt;0,"",'Base de données'!$B1616),""))</f>
        <v/>
      </c>
      <c r="M1616" s="39" t="str">
        <f>IF(M$1&gt;$AE$1,"-",IFERROR(IF(DATEDIF('Base de données'!$A1616,M$1,"d")&lt;&gt;0,"",'Base de données'!$B1616),""))</f>
        <v/>
      </c>
      <c r="N1616" s="39" t="str">
        <f>IF(N$1&gt;$AE$1,"-",IFERROR(IF(DATEDIF('Base de données'!$A1616,N$1,"d")&lt;&gt;0,"",'Base de données'!$B1616),""))</f>
        <v/>
      </c>
      <c r="O1616" s="39" t="str">
        <f>IF(O$1&gt;$AE$1,"-",IFERROR(IF(DATEDIF('Base de données'!$A1616,O$1,"d")&lt;&gt;0,"",'Base de données'!$B1616),""))</f>
        <v/>
      </c>
      <c r="P1616" s="39" t="str">
        <f>IF(P$1&gt;$AE$1,"-",IFERROR(IF(DATEDIF('Base de données'!$A1616,P$1,"d")&lt;&gt;0,"",'Base de données'!$B1616),""))</f>
        <v>NI2P8</v>
      </c>
      <c r="Q1616" s="39" t="str">
        <f>IF(Q$1&gt;$AE$1,"-",IFERROR(IF(DATEDIF('Base de données'!$A1616,Q$1,"d")&lt;&gt;0,"",'Base de données'!$B1616),""))</f>
        <v/>
      </c>
      <c r="R1616" s="39" t="str">
        <f>IF(R$1&gt;$AE$1,"-",IFERROR(IF(DATEDIF('Base de données'!$A1616,R$1,"d")&lt;&gt;0,"",'Base de données'!$B1616),""))</f>
        <v/>
      </c>
      <c r="S1616" s="39" t="str">
        <f>IF(S$1&gt;$AE$1,"-",IFERROR(IF(DATEDIF('Base de données'!$A1616,S$1,"d")&lt;&gt;0,"",'Base de données'!$B1616),""))</f>
        <v/>
      </c>
      <c r="T1616" s="39" t="str">
        <f>IF(T$1&gt;$AE$1,"-",IFERROR(IF(DATEDIF('Base de données'!$A1616,T$1,"d")&lt;&gt;0,"",'Base de données'!$B1616),""))</f>
        <v/>
      </c>
      <c r="U1616" s="39" t="str">
        <f>IF(U$1&gt;$AE$1,"-",IFERROR(IF(DATEDIF('Base de données'!$A1616,U$1,"d")&lt;&gt;0,"",'Base de données'!$B1616),""))</f>
        <v/>
      </c>
      <c r="V1616" s="39" t="str">
        <f>IF(V$1&gt;$AE$1,"-",IFERROR(IF(DATEDIF('Base de données'!$A1616,V$1,"d")&lt;&gt;0,"",'Base de données'!$B1616),""))</f>
        <v/>
      </c>
      <c r="W1616" s="34"/>
      <c r="X1616" s="30" t="str">
        <f>'Base de données'!$C1616&amp;" "&amp;'Base de données'!$D1616</f>
        <v>Gautier Anaïs</v>
      </c>
      <c r="Y1616" s="31">
        <f>COUNTIF('Base de données'!$B:$B,'Base de données'!$B1616)</f>
        <v>12</v>
      </c>
      <c r="AA1616" s="87" cm="1">
        <f t="array" aca="1" ref="AA1616" ca="1">INDIRECT("'Base de données'!A" &amp; ROW(Y1616))</f>
        <v>45809</v>
      </c>
      <c r="AB1616" s="51" t="str" cm="1">
        <f t="array" aca="1" ref="AB1616" ca="1">INDIRECT("'Base de données'!B" &amp; ROW(Z1616))</f>
        <v>NI2P8</v>
      </c>
    </row>
    <row r="1617" spans="1:28" x14ac:dyDescent="0.3">
      <c r="A1617" s="41" t="str">
        <f ca="1">IF(IF(AND($B1617&lt;&gt;"-",$B1617=$E1617),"Entrée et sortie","-")="Entrée et sortie",'Base de données'!$B1617,"-")</f>
        <v>-</v>
      </c>
      <c r="B1617" s="41" t="str">
        <f t="shared" ca="1" si="103"/>
        <v>-</v>
      </c>
      <c r="C1617" s="41" t="str">
        <f t="shared" ca="1" si="104"/>
        <v>-</v>
      </c>
      <c r="D1617" s="41" t="str">
        <f>IF($F1617="sortie en cours d'année",'Base de données'!$B1617,"-")</f>
        <v>-</v>
      </c>
      <c r="E1617" s="41" t="str">
        <f>IF($H1617="entrée en cours d'année",'Base de données'!$B1617,"-")</f>
        <v>-</v>
      </c>
      <c r="F1617" s="37" t="str">
        <f t="shared" si="101"/>
        <v/>
      </c>
      <c r="G1617" s="37" t="str">
        <f>IF($J1617="mouvement",_xlfn.XLOOKUP('Base de données'!$B1617,$V:$V,$V:$V,0),"")</f>
        <v/>
      </c>
      <c r="H1617" s="37" t="str">
        <f t="shared" si="102"/>
        <v/>
      </c>
      <c r="I1617" s="37" t="str">
        <f>IF($J1617="mouvement",_xlfn.XLOOKUP('Base de données'!$B1617,$K:$K,$K:$K,0),"")</f>
        <v/>
      </c>
      <c r="J1617" s="38" t="str">
        <f>IF(AND(Y1617&lt;&gt;MAX(Y:Y),COUNTIF(K1617:V1617,'Base de données'!$B1617)&gt;0),"mouvement","")</f>
        <v/>
      </c>
      <c r="K1617" s="39" t="str">
        <f>IF(K$1&gt;$AE$1,"-",IFERROR(IF(DATEDIF('Base de données'!$A1617,K$1,"d")&lt;&gt;0,"",'Base de données'!$B1617),""))</f>
        <v/>
      </c>
      <c r="L1617" s="39" t="str">
        <f>IF(L$1&gt;$AE$1,"-",IFERROR(IF(DATEDIF('Base de données'!$A1617,L$1,"d")&lt;&gt;0,"",'Base de données'!$B1617),""))</f>
        <v/>
      </c>
      <c r="M1617" s="39" t="str">
        <f>IF(M$1&gt;$AE$1,"-",IFERROR(IF(DATEDIF('Base de données'!$A1617,M$1,"d")&lt;&gt;0,"",'Base de données'!$B1617),""))</f>
        <v/>
      </c>
      <c r="N1617" s="39" t="str">
        <f>IF(N$1&gt;$AE$1,"-",IFERROR(IF(DATEDIF('Base de données'!$A1617,N$1,"d")&lt;&gt;0,"",'Base de données'!$B1617),""))</f>
        <v/>
      </c>
      <c r="O1617" s="39" t="str">
        <f>IF(O$1&gt;$AE$1,"-",IFERROR(IF(DATEDIF('Base de données'!$A1617,O$1,"d")&lt;&gt;0,"",'Base de données'!$B1617),""))</f>
        <v/>
      </c>
      <c r="P1617" s="39" t="str">
        <f>IF(P$1&gt;$AE$1,"-",IFERROR(IF(DATEDIF('Base de données'!$A1617,P$1,"d")&lt;&gt;0,"",'Base de données'!$B1617),""))</f>
        <v>1HV7K</v>
      </c>
      <c r="Q1617" s="39" t="str">
        <f>IF(Q$1&gt;$AE$1,"-",IFERROR(IF(DATEDIF('Base de données'!$A1617,Q$1,"d")&lt;&gt;0,"",'Base de données'!$B1617),""))</f>
        <v/>
      </c>
      <c r="R1617" s="39" t="str">
        <f>IF(R$1&gt;$AE$1,"-",IFERROR(IF(DATEDIF('Base de données'!$A1617,R$1,"d")&lt;&gt;0,"",'Base de données'!$B1617),""))</f>
        <v/>
      </c>
      <c r="S1617" s="39" t="str">
        <f>IF(S$1&gt;$AE$1,"-",IFERROR(IF(DATEDIF('Base de données'!$A1617,S$1,"d")&lt;&gt;0,"",'Base de données'!$B1617),""))</f>
        <v/>
      </c>
      <c r="T1617" s="39" t="str">
        <f>IF(T$1&gt;$AE$1,"-",IFERROR(IF(DATEDIF('Base de données'!$A1617,T$1,"d")&lt;&gt;0,"",'Base de données'!$B1617),""))</f>
        <v/>
      </c>
      <c r="U1617" s="39" t="str">
        <f>IF(U$1&gt;$AE$1,"-",IFERROR(IF(DATEDIF('Base de données'!$A1617,U$1,"d")&lt;&gt;0,"",'Base de données'!$B1617),""))</f>
        <v/>
      </c>
      <c r="V1617" s="39" t="str">
        <f>IF(V$1&gt;$AE$1,"-",IFERROR(IF(DATEDIF('Base de données'!$A1617,V$1,"d")&lt;&gt;0,"",'Base de données'!$B1617),""))</f>
        <v/>
      </c>
      <c r="W1617" s="34"/>
      <c r="X1617" s="30" t="str">
        <f>'Base de données'!$C1617&amp;" "&amp;'Base de données'!$D1617</f>
        <v>Michel Eugène</v>
      </c>
      <c r="Y1617" s="31">
        <f>COUNTIF('Base de données'!$B:$B,'Base de données'!$B1617)</f>
        <v>12</v>
      </c>
      <c r="AA1617" s="87" cm="1">
        <f t="array" aca="1" ref="AA1617" ca="1">INDIRECT("'Base de données'!A" &amp; ROW(Y1617))</f>
        <v>45809</v>
      </c>
      <c r="AB1617" s="51" t="str" cm="1">
        <f t="array" aca="1" ref="AB1617" ca="1">INDIRECT("'Base de données'!B" &amp; ROW(Z1617))</f>
        <v>1HV7K</v>
      </c>
    </row>
    <row r="1618" spans="1:28" x14ac:dyDescent="0.3">
      <c r="A1618" s="41" t="str">
        <f ca="1">IF(IF(AND($B1618&lt;&gt;"-",$B1618=$E1618),"Entrée et sortie","-")="Entrée et sortie",'Base de données'!$B1618,"-")</f>
        <v>-</v>
      </c>
      <c r="B1618" s="41" t="str">
        <f t="shared" ca="1" si="103"/>
        <v>B4AHL</v>
      </c>
      <c r="C1618" s="41" t="str">
        <f t="shared" ca="1" si="104"/>
        <v>B4AHL</v>
      </c>
      <c r="D1618" s="41" t="str">
        <f>IF($F1618="sortie en cours d'année",'Base de données'!$B1618,"-")</f>
        <v>B4AHL</v>
      </c>
      <c r="E1618" s="41" t="str">
        <f>IF($H1618="entrée en cours d'année",'Base de données'!$B1618,"-")</f>
        <v>-</v>
      </c>
      <c r="F1618" s="37" t="str">
        <f t="shared" si="101"/>
        <v>sortie en cours d'année</v>
      </c>
      <c r="G1618" s="37">
        <f>IF($J1618="mouvement",_xlfn.XLOOKUP('Base de données'!$B1618,$V:$V,$V:$V,0),"")</f>
        <v>0</v>
      </c>
      <c r="H1618" s="37" t="str">
        <f t="shared" si="102"/>
        <v/>
      </c>
      <c r="I1618" s="37" t="str">
        <f>IF($J1618="mouvement",_xlfn.XLOOKUP('Base de données'!$B1618,$K:$K,$K:$K,0),"")</f>
        <v>B4AHL</v>
      </c>
      <c r="J1618" s="38" t="str">
        <f>IF(AND(Y1618&lt;&gt;MAX(Y:Y),COUNTIF(K1618:V1618,'Base de données'!$B1618)&gt;0),"mouvement","")</f>
        <v>mouvement</v>
      </c>
      <c r="K1618" s="39" t="str">
        <f>IF(K$1&gt;$AE$1,"-",IFERROR(IF(DATEDIF('Base de données'!$A1618,K$1,"d")&lt;&gt;0,"",'Base de données'!$B1618),""))</f>
        <v/>
      </c>
      <c r="L1618" s="39" t="str">
        <f>IF(L$1&gt;$AE$1,"-",IFERROR(IF(DATEDIF('Base de données'!$A1618,L$1,"d")&lt;&gt;0,"",'Base de données'!$B1618),""))</f>
        <v/>
      </c>
      <c r="M1618" s="39" t="str">
        <f>IF(M$1&gt;$AE$1,"-",IFERROR(IF(DATEDIF('Base de données'!$A1618,M$1,"d")&lt;&gt;0,"",'Base de données'!$B1618),""))</f>
        <v/>
      </c>
      <c r="N1618" s="39" t="str">
        <f>IF(N$1&gt;$AE$1,"-",IFERROR(IF(DATEDIF('Base de données'!$A1618,N$1,"d")&lt;&gt;0,"",'Base de données'!$B1618),""))</f>
        <v/>
      </c>
      <c r="O1618" s="39" t="str">
        <f>IF(O$1&gt;$AE$1,"-",IFERROR(IF(DATEDIF('Base de données'!$A1618,O$1,"d")&lt;&gt;0,"",'Base de données'!$B1618),""))</f>
        <v/>
      </c>
      <c r="P1618" s="39" t="str">
        <f>IF(P$1&gt;$AE$1,"-",IFERROR(IF(DATEDIF('Base de données'!$A1618,P$1,"d")&lt;&gt;0,"",'Base de données'!$B1618),""))</f>
        <v>B4AHL</v>
      </c>
      <c r="Q1618" s="39" t="str">
        <f>IF(Q$1&gt;$AE$1,"-",IFERROR(IF(DATEDIF('Base de données'!$A1618,Q$1,"d")&lt;&gt;0,"",'Base de données'!$B1618),""))</f>
        <v/>
      </c>
      <c r="R1618" s="39" t="str">
        <f>IF(R$1&gt;$AE$1,"-",IFERROR(IF(DATEDIF('Base de données'!$A1618,R$1,"d")&lt;&gt;0,"",'Base de données'!$B1618),""))</f>
        <v/>
      </c>
      <c r="S1618" s="39" t="str">
        <f>IF(S$1&gt;$AE$1,"-",IFERROR(IF(DATEDIF('Base de données'!$A1618,S$1,"d")&lt;&gt;0,"",'Base de données'!$B1618),""))</f>
        <v/>
      </c>
      <c r="T1618" s="39" t="str">
        <f>IF(T$1&gt;$AE$1,"-",IFERROR(IF(DATEDIF('Base de données'!$A1618,T$1,"d")&lt;&gt;0,"",'Base de données'!$B1618),""))</f>
        <v/>
      </c>
      <c r="U1618" s="39" t="str">
        <f>IF(U$1&gt;$AE$1,"-",IFERROR(IF(DATEDIF('Base de données'!$A1618,U$1,"d")&lt;&gt;0,"",'Base de données'!$B1618),""))</f>
        <v/>
      </c>
      <c r="V1618" s="39" t="str">
        <f>IF(V$1&gt;$AE$1,"-",IFERROR(IF(DATEDIF('Base de données'!$A1618,V$1,"d")&lt;&gt;0,"",'Base de données'!$B1618),""))</f>
        <v/>
      </c>
      <c r="W1618" s="34"/>
      <c r="X1618" s="30" t="str">
        <f>'Base de données'!$C1618&amp;" "&amp;'Base de données'!$D1618</f>
        <v>Bourgeois Emmanuel</v>
      </c>
      <c r="Y1618" s="31">
        <f>COUNTIF('Base de données'!$B:$B,'Base de données'!$B1618)</f>
        <v>6</v>
      </c>
      <c r="AA1618" s="87" cm="1">
        <f t="array" aca="1" ref="AA1618" ca="1">INDIRECT("'Base de données'!A" &amp; ROW(Y1618))</f>
        <v>45809</v>
      </c>
      <c r="AB1618" s="51" t="str" cm="1">
        <f t="array" aca="1" ref="AB1618" ca="1">INDIRECT("'Base de données'!B" &amp; ROW(Z1618))</f>
        <v>B4AHL</v>
      </c>
    </row>
    <row r="1619" spans="1:28" x14ac:dyDescent="0.3">
      <c r="A1619" s="41" t="str">
        <f ca="1">IF(IF(AND($B1619&lt;&gt;"-",$B1619=$E1619),"Entrée et sortie","-")="Entrée et sortie",'Base de données'!$B1619,"-")</f>
        <v>-</v>
      </c>
      <c r="B1619" s="41" t="str">
        <f t="shared" ca="1" si="103"/>
        <v>-</v>
      </c>
      <c r="C1619" s="41" t="str">
        <f t="shared" ca="1" si="104"/>
        <v>-</v>
      </c>
      <c r="D1619" s="41" t="str">
        <f>IF($F1619="sortie en cours d'année",'Base de données'!$B1619,"-")</f>
        <v>-</v>
      </c>
      <c r="E1619" s="41" t="str">
        <f>IF($H1619="entrée en cours d'année",'Base de données'!$B1619,"-")</f>
        <v>-</v>
      </c>
      <c r="F1619" s="37" t="str">
        <f t="shared" si="101"/>
        <v/>
      </c>
      <c r="G1619" s="37" t="str">
        <f>IF($J1619="mouvement",_xlfn.XLOOKUP('Base de données'!$B1619,$V:$V,$V:$V,0),"")</f>
        <v/>
      </c>
      <c r="H1619" s="37" t="str">
        <f t="shared" si="102"/>
        <v/>
      </c>
      <c r="I1619" s="37" t="str">
        <f>IF($J1619="mouvement",_xlfn.XLOOKUP('Base de données'!$B1619,$K:$K,$K:$K,0),"")</f>
        <v/>
      </c>
      <c r="J1619" s="38" t="str">
        <f>IF(AND(Y1619&lt;&gt;MAX(Y:Y),COUNTIF(K1619:V1619,'Base de données'!$B1619)&gt;0),"mouvement","")</f>
        <v/>
      </c>
      <c r="K1619" s="39" t="str">
        <f>IF(K$1&gt;$AE$1,"-",IFERROR(IF(DATEDIF('Base de données'!$A1619,K$1,"d")&lt;&gt;0,"",'Base de données'!$B1619),""))</f>
        <v/>
      </c>
      <c r="L1619" s="39" t="str">
        <f>IF(L$1&gt;$AE$1,"-",IFERROR(IF(DATEDIF('Base de données'!$A1619,L$1,"d")&lt;&gt;0,"",'Base de données'!$B1619),""))</f>
        <v/>
      </c>
      <c r="M1619" s="39" t="str">
        <f>IF(M$1&gt;$AE$1,"-",IFERROR(IF(DATEDIF('Base de données'!$A1619,M$1,"d")&lt;&gt;0,"",'Base de données'!$B1619),""))</f>
        <v/>
      </c>
      <c r="N1619" s="39" t="str">
        <f>IF(N$1&gt;$AE$1,"-",IFERROR(IF(DATEDIF('Base de données'!$A1619,N$1,"d")&lt;&gt;0,"",'Base de données'!$B1619),""))</f>
        <v/>
      </c>
      <c r="O1619" s="39" t="str">
        <f>IF(O$1&gt;$AE$1,"-",IFERROR(IF(DATEDIF('Base de données'!$A1619,O$1,"d")&lt;&gt;0,"",'Base de données'!$B1619),""))</f>
        <v/>
      </c>
      <c r="P1619" s="39" t="str">
        <f>IF(P$1&gt;$AE$1,"-",IFERROR(IF(DATEDIF('Base de données'!$A1619,P$1,"d")&lt;&gt;0,"",'Base de données'!$B1619),""))</f>
        <v>NILC6</v>
      </c>
      <c r="Q1619" s="39" t="str">
        <f>IF(Q$1&gt;$AE$1,"-",IFERROR(IF(DATEDIF('Base de données'!$A1619,Q$1,"d")&lt;&gt;0,"",'Base de données'!$B1619),""))</f>
        <v/>
      </c>
      <c r="R1619" s="39" t="str">
        <f>IF(R$1&gt;$AE$1,"-",IFERROR(IF(DATEDIF('Base de données'!$A1619,R$1,"d")&lt;&gt;0,"",'Base de données'!$B1619),""))</f>
        <v/>
      </c>
      <c r="S1619" s="39" t="str">
        <f>IF(S$1&gt;$AE$1,"-",IFERROR(IF(DATEDIF('Base de données'!$A1619,S$1,"d")&lt;&gt;0,"",'Base de données'!$B1619),""))</f>
        <v/>
      </c>
      <c r="T1619" s="39" t="str">
        <f>IF(T$1&gt;$AE$1,"-",IFERROR(IF(DATEDIF('Base de données'!$A1619,T$1,"d")&lt;&gt;0,"",'Base de données'!$B1619),""))</f>
        <v/>
      </c>
      <c r="U1619" s="39" t="str">
        <f>IF(U$1&gt;$AE$1,"-",IFERROR(IF(DATEDIF('Base de données'!$A1619,U$1,"d")&lt;&gt;0,"",'Base de données'!$B1619),""))</f>
        <v/>
      </c>
      <c r="V1619" s="39" t="str">
        <f>IF(V$1&gt;$AE$1,"-",IFERROR(IF(DATEDIF('Base de données'!$A1619,V$1,"d")&lt;&gt;0,"",'Base de données'!$B1619),""))</f>
        <v/>
      </c>
      <c r="W1619" s="34"/>
      <c r="X1619" s="30" t="str">
        <f>'Base de données'!$C1619&amp;" "&amp;'Base de données'!$D1619</f>
        <v>Rousset Thierry</v>
      </c>
      <c r="Y1619" s="31">
        <f>COUNTIF('Base de données'!$B:$B,'Base de données'!$B1619)</f>
        <v>12</v>
      </c>
      <c r="AA1619" s="87" cm="1">
        <f t="array" aca="1" ref="AA1619" ca="1">INDIRECT("'Base de données'!A" &amp; ROW(Y1619))</f>
        <v>45809</v>
      </c>
      <c r="AB1619" s="51" t="str" cm="1">
        <f t="array" aca="1" ref="AB1619" ca="1">INDIRECT("'Base de données'!B" &amp; ROW(Z1619))</f>
        <v>NILC6</v>
      </c>
    </row>
    <row r="1620" spans="1:28" x14ac:dyDescent="0.3">
      <c r="A1620" s="41" t="str">
        <f ca="1">IF(IF(AND($B1620&lt;&gt;"-",$B1620=$E1620),"Entrée et sortie","-")="Entrée et sortie",'Base de données'!$B1620,"-")</f>
        <v>-</v>
      </c>
      <c r="B1620" s="41" t="str">
        <f t="shared" ca="1" si="103"/>
        <v>-</v>
      </c>
      <c r="C1620" s="41" t="str">
        <f t="shared" ca="1" si="104"/>
        <v>-</v>
      </c>
      <c r="D1620" s="41" t="str">
        <f>IF($F1620="sortie en cours d'année",'Base de données'!$B1620,"-")</f>
        <v>-</v>
      </c>
      <c r="E1620" s="41" t="str">
        <f>IF($H1620="entrée en cours d'année",'Base de données'!$B1620,"-")</f>
        <v>-</v>
      </c>
      <c r="F1620" s="37" t="str">
        <f t="shared" si="101"/>
        <v/>
      </c>
      <c r="G1620" s="37" t="str">
        <f>IF($J1620="mouvement",_xlfn.XLOOKUP('Base de données'!$B1620,$V:$V,$V:$V,0),"")</f>
        <v/>
      </c>
      <c r="H1620" s="37" t="str">
        <f t="shared" si="102"/>
        <v/>
      </c>
      <c r="I1620" s="37" t="str">
        <f>IF($J1620="mouvement",_xlfn.XLOOKUP('Base de données'!$B1620,$K:$K,$K:$K,0),"")</f>
        <v/>
      </c>
      <c r="J1620" s="38" t="str">
        <f>IF(AND(Y1620&lt;&gt;MAX(Y:Y),COUNTIF(K1620:V1620,'Base de données'!$B1620)&gt;0),"mouvement","")</f>
        <v/>
      </c>
      <c r="K1620" s="39" t="str">
        <f>IF(K$1&gt;$AE$1,"-",IFERROR(IF(DATEDIF('Base de données'!$A1620,K$1,"d")&lt;&gt;0,"",'Base de données'!$B1620),""))</f>
        <v/>
      </c>
      <c r="L1620" s="39" t="str">
        <f>IF(L$1&gt;$AE$1,"-",IFERROR(IF(DATEDIF('Base de données'!$A1620,L$1,"d")&lt;&gt;0,"",'Base de données'!$B1620),""))</f>
        <v/>
      </c>
      <c r="M1620" s="39" t="str">
        <f>IF(M$1&gt;$AE$1,"-",IFERROR(IF(DATEDIF('Base de données'!$A1620,M$1,"d")&lt;&gt;0,"",'Base de données'!$B1620),""))</f>
        <v/>
      </c>
      <c r="N1620" s="39" t="str">
        <f>IF(N$1&gt;$AE$1,"-",IFERROR(IF(DATEDIF('Base de données'!$A1620,N$1,"d")&lt;&gt;0,"",'Base de données'!$B1620),""))</f>
        <v/>
      </c>
      <c r="O1620" s="39" t="str">
        <f>IF(O$1&gt;$AE$1,"-",IFERROR(IF(DATEDIF('Base de données'!$A1620,O$1,"d")&lt;&gt;0,"",'Base de données'!$B1620),""))</f>
        <v/>
      </c>
      <c r="P1620" s="39" t="str">
        <f>IF(P$1&gt;$AE$1,"-",IFERROR(IF(DATEDIF('Base de données'!$A1620,P$1,"d")&lt;&gt;0,"",'Base de données'!$B1620),""))</f>
        <v>D3QV2</v>
      </c>
      <c r="Q1620" s="39" t="str">
        <f>IF(Q$1&gt;$AE$1,"-",IFERROR(IF(DATEDIF('Base de données'!$A1620,Q$1,"d")&lt;&gt;0,"",'Base de données'!$B1620),""))</f>
        <v/>
      </c>
      <c r="R1620" s="39" t="str">
        <f>IF(R$1&gt;$AE$1,"-",IFERROR(IF(DATEDIF('Base de données'!$A1620,R$1,"d")&lt;&gt;0,"",'Base de données'!$B1620),""))</f>
        <v/>
      </c>
      <c r="S1620" s="39" t="str">
        <f>IF(S$1&gt;$AE$1,"-",IFERROR(IF(DATEDIF('Base de données'!$A1620,S$1,"d")&lt;&gt;0,"",'Base de données'!$B1620),""))</f>
        <v/>
      </c>
      <c r="T1620" s="39" t="str">
        <f>IF(T$1&gt;$AE$1,"-",IFERROR(IF(DATEDIF('Base de données'!$A1620,T$1,"d")&lt;&gt;0,"",'Base de données'!$B1620),""))</f>
        <v/>
      </c>
      <c r="U1620" s="39" t="str">
        <f>IF(U$1&gt;$AE$1,"-",IFERROR(IF(DATEDIF('Base de données'!$A1620,U$1,"d")&lt;&gt;0,"",'Base de données'!$B1620),""))</f>
        <v/>
      </c>
      <c r="V1620" s="39" t="str">
        <f>IF(V$1&gt;$AE$1,"-",IFERROR(IF(DATEDIF('Base de données'!$A1620,V$1,"d")&lt;&gt;0,"",'Base de données'!$B1620),""))</f>
        <v/>
      </c>
      <c r="W1620" s="34"/>
      <c r="X1620" s="30" t="str">
        <f>'Base de données'!$C1620&amp;" "&amp;'Base de données'!$D1620</f>
        <v>Torres Marguerite</v>
      </c>
      <c r="Y1620" s="31">
        <f>COUNTIF('Base de données'!$B:$B,'Base de données'!$B1620)</f>
        <v>12</v>
      </c>
      <c r="AA1620" s="87" cm="1">
        <f t="array" aca="1" ref="AA1620" ca="1">INDIRECT("'Base de données'!A" &amp; ROW(Y1620))</f>
        <v>45809</v>
      </c>
      <c r="AB1620" s="51" t="str" cm="1">
        <f t="array" aca="1" ref="AB1620" ca="1">INDIRECT("'Base de données'!B" &amp; ROW(Z1620))</f>
        <v>D3QV2</v>
      </c>
    </row>
    <row r="1621" spans="1:28" x14ac:dyDescent="0.3">
      <c r="A1621" s="41" t="str">
        <f ca="1">IF(IF(AND($B1621&lt;&gt;"-",$B1621=$E1621),"Entrée et sortie","-")="Entrée et sortie",'Base de données'!$B1621,"-")</f>
        <v>-</v>
      </c>
      <c r="B1621" s="41" t="str">
        <f t="shared" ca="1" si="103"/>
        <v>-</v>
      </c>
      <c r="C1621" s="41" t="str">
        <f t="shared" ca="1" si="104"/>
        <v>-</v>
      </c>
      <c r="D1621" s="41" t="str">
        <f>IF($F1621="sortie en cours d'année",'Base de données'!$B1621,"-")</f>
        <v>-</v>
      </c>
      <c r="E1621" s="41" t="str">
        <f>IF($H1621="entrée en cours d'année",'Base de données'!$B1621,"-")</f>
        <v>-</v>
      </c>
      <c r="F1621" s="37" t="str">
        <f t="shared" si="101"/>
        <v/>
      </c>
      <c r="G1621" s="37" t="str">
        <f>IF($J1621="mouvement",_xlfn.XLOOKUP('Base de données'!$B1621,$V:$V,$V:$V,0),"")</f>
        <v/>
      </c>
      <c r="H1621" s="37" t="str">
        <f t="shared" si="102"/>
        <v/>
      </c>
      <c r="I1621" s="37" t="str">
        <f>IF($J1621="mouvement",_xlfn.XLOOKUP('Base de données'!$B1621,$K:$K,$K:$K,0),"")</f>
        <v/>
      </c>
      <c r="J1621" s="38" t="str">
        <f>IF(AND(Y1621&lt;&gt;MAX(Y:Y),COUNTIF(K1621:V1621,'Base de données'!$B1621)&gt;0),"mouvement","")</f>
        <v/>
      </c>
      <c r="K1621" s="39" t="str">
        <f>IF(K$1&gt;$AE$1,"-",IFERROR(IF(DATEDIF('Base de données'!$A1621,K$1,"d")&lt;&gt;0,"",'Base de données'!$B1621),""))</f>
        <v/>
      </c>
      <c r="L1621" s="39" t="str">
        <f>IF(L$1&gt;$AE$1,"-",IFERROR(IF(DATEDIF('Base de données'!$A1621,L$1,"d")&lt;&gt;0,"",'Base de données'!$B1621),""))</f>
        <v/>
      </c>
      <c r="M1621" s="39" t="str">
        <f>IF(M$1&gt;$AE$1,"-",IFERROR(IF(DATEDIF('Base de données'!$A1621,M$1,"d")&lt;&gt;0,"",'Base de données'!$B1621),""))</f>
        <v/>
      </c>
      <c r="N1621" s="39" t="str">
        <f>IF(N$1&gt;$AE$1,"-",IFERROR(IF(DATEDIF('Base de données'!$A1621,N$1,"d")&lt;&gt;0,"",'Base de données'!$B1621),""))</f>
        <v/>
      </c>
      <c r="O1621" s="39" t="str">
        <f>IF(O$1&gt;$AE$1,"-",IFERROR(IF(DATEDIF('Base de données'!$A1621,O$1,"d")&lt;&gt;0,"",'Base de données'!$B1621),""))</f>
        <v/>
      </c>
      <c r="P1621" s="39" t="str">
        <f>IF(P$1&gt;$AE$1,"-",IFERROR(IF(DATEDIF('Base de données'!$A1621,P$1,"d")&lt;&gt;0,"",'Base de données'!$B1621),""))</f>
        <v>OL6O2</v>
      </c>
      <c r="Q1621" s="39" t="str">
        <f>IF(Q$1&gt;$AE$1,"-",IFERROR(IF(DATEDIF('Base de données'!$A1621,Q$1,"d")&lt;&gt;0,"",'Base de données'!$B1621),""))</f>
        <v/>
      </c>
      <c r="R1621" s="39" t="str">
        <f>IF(R$1&gt;$AE$1,"-",IFERROR(IF(DATEDIF('Base de données'!$A1621,R$1,"d")&lt;&gt;0,"",'Base de données'!$B1621),""))</f>
        <v/>
      </c>
      <c r="S1621" s="39" t="str">
        <f>IF(S$1&gt;$AE$1,"-",IFERROR(IF(DATEDIF('Base de données'!$A1621,S$1,"d")&lt;&gt;0,"",'Base de données'!$B1621),""))</f>
        <v/>
      </c>
      <c r="T1621" s="39" t="str">
        <f>IF(T$1&gt;$AE$1,"-",IFERROR(IF(DATEDIF('Base de données'!$A1621,T$1,"d")&lt;&gt;0,"",'Base de données'!$B1621),""))</f>
        <v/>
      </c>
      <c r="U1621" s="39" t="str">
        <f>IF(U$1&gt;$AE$1,"-",IFERROR(IF(DATEDIF('Base de données'!$A1621,U$1,"d")&lt;&gt;0,"",'Base de données'!$B1621),""))</f>
        <v/>
      </c>
      <c r="V1621" s="39" t="str">
        <f>IF(V$1&gt;$AE$1,"-",IFERROR(IF(DATEDIF('Base de données'!$A1621,V$1,"d")&lt;&gt;0,"",'Base de données'!$B1621),""))</f>
        <v/>
      </c>
      <c r="W1621" s="34"/>
      <c r="X1621" s="30" t="str">
        <f>'Base de données'!$C1621&amp;" "&amp;'Base de données'!$D1621</f>
        <v>Traore Élise</v>
      </c>
      <c r="Y1621" s="31">
        <f>COUNTIF('Base de données'!$B:$B,'Base de données'!$B1621)</f>
        <v>12</v>
      </c>
      <c r="AA1621" s="87" cm="1">
        <f t="array" aca="1" ref="AA1621" ca="1">INDIRECT("'Base de données'!A" &amp; ROW(Y1621))</f>
        <v>45809</v>
      </c>
      <c r="AB1621" s="51" t="str" cm="1">
        <f t="array" aca="1" ref="AB1621" ca="1">INDIRECT("'Base de données'!B" &amp; ROW(Z1621))</f>
        <v>OL6O2</v>
      </c>
    </row>
    <row r="1622" spans="1:28" x14ac:dyDescent="0.3">
      <c r="A1622" s="41" t="str">
        <f ca="1">IF(IF(AND($B1622&lt;&gt;"-",$B1622=$E1622),"Entrée et sortie","-")="Entrée et sortie",'Base de données'!$B1622,"-")</f>
        <v>-</v>
      </c>
      <c r="B1622" s="41" t="str">
        <f t="shared" ca="1" si="103"/>
        <v>-</v>
      </c>
      <c r="C1622" s="41" t="str">
        <f t="shared" ca="1" si="104"/>
        <v>-</v>
      </c>
      <c r="D1622" s="41" t="str">
        <f>IF($F1622="sortie en cours d'année",'Base de données'!$B1622,"-")</f>
        <v>-</v>
      </c>
      <c r="E1622" s="41" t="str">
        <f>IF($H1622="entrée en cours d'année",'Base de données'!$B1622,"-")</f>
        <v>-</v>
      </c>
      <c r="F1622" s="37" t="str">
        <f t="shared" si="101"/>
        <v/>
      </c>
      <c r="G1622" s="37" t="str">
        <f>IF($J1622="mouvement",_xlfn.XLOOKUP('Base de données'!$B1622,$V:$V,$V:$V,0),"")</f>
        <v/>
      </c>
      <c r="H1622" s="37" t="str">
        <f t="shared" si="102"/>
        <v/>
      </c>
      <c r="I1622" s="37" t="str">
        <f>IF($J1622="mouvement",_xlfn.XLOOKUP('Base de données'!$B1622,$K:$K,$K:$K,0),"")</f>
        <v/>
      </c>
      <c r="J1622" s="38" t="str">
        <f>IF(AND(Y1622&lt;&gt;MAX(Y:Y),COUNTIF(K1622:V1622,'Base de données'!$B1622)&gt;0),"mouvement","")</f>
        <v/>
      </c>
      <c r="K1622" s="39" t="str">
        <f>IF(K$1&gt;$AE$1,"-",IFERROR(IF(DATEDIF('Base de données'!$A1622,K$1,"d")&lt;&gt;0,"",'Base de données'!$B1622),""))</f>
        <v/>
      </c>
      <c r="L1622" s="39" t="str">
        <f>IF(L$1&gt;$AE$1,"-",IFERROR(IF(DATEDIF('Base de données'!$A1622,L$1,"d")&lt;&gt;0,"",'Base de données'!$B1622),""))</f>
        <v/>
      </c>
      <c r="M1622" s="39" t="str">
        <f>IF(M$1&gt;$AE$1,"-",IFERROR(IF(DATEDIF('Base de données'!$A1622,M$1,"d")&lt;&gt;0,"",'Base de données'!$B1622),""))</f>
        <v/>
      </c>
      <c r="N1622" s="39" t="str">
        <f>IF(N$1&gt;$AE$1,"-",IFERROR(IF(DATEDIF('Base de données'!$A1622,N$1,"d")&lt;&gt;0,"",'Base de données'!$B1622),""))</f>
        <v/>
      </c>
      <c r="O1622" s="39" t="str">
        <f>IF(O$1&gt;$AE$1,"-",IFERROR(IF(DATEDIF('Base de données'!$A1622,O$1,"d")&lt;&gt;0,"",'Base de données'!$B1622),""))</f>
        <v/>
      </c>
      <c r="P1622" s="39" t="str">
        <f>IF(P$1&gt;$AE$1,"-",IFERROR(IF(DATEDIF('Base de données'!$A1622,P$1,"d")&lt;&gt;0,"",'Base de données'!$B1622),""))</f>
        <v>GERYB</v>
      </c>
      <c r="Q1622" s="39" t="str">
        <f>IF(Q$1&gt;$AE$1,"-",IFERROR(IF(DATEDIF('Base de données'!$A1622,Q$1,"d")&lt;&gt;0,"",'Base de données'!$B1622),""))</f>
        <v/>
      </c>
      <c r="R1622" s="39" t="str">
        <f>IF(R$1&gt;$AE$1,"-",IFERROR(IF(DATEDIF('Base de données'!$A1622,R$1,"d")&lt;&gt;0,"",'Base de données'!$B1622),""))</f>
        <v/>
      </c>
      <c r="S1622" s="39" t="str">
        <f>IF(S$1&gt;$AE$1,"-",IFERROR(IF(DATEDIF('Base de données'!$A1622,S$1,"d")&lt;&gt;0,"",'Base de données'!$B1622),""))</f>
        <v/>
      </c>
      <c r="T1622" s="39" t="str">
        <f>IF(T$1&gt;$AE$1,"-",IFERROR(IF(DATEDIF('Base de données'!$A1622,T$1,"d")&lt;&gt;0,"",'Base de données'!$B1622),""))</f>
        <v/>
      </c>
      <c r="U1622" s="39" t="str">
        <f>IF(U$1&gt;$AE$1,"-",IFERROR(IF(DATEDIF('Base de données'!$A1622,U$1,"d")&lt;&gt;0,"",'Base de données'!$B1622),""))</f>
        <v/>
      </c>
      <c r="V1622" s="39" t="str">
        <f>IF(V$1&gt;$AE$1,"-",IFERROR(IF(DATEDIF('Base de données'!$A1622,V$1,"d")&lt;&gt;0,"",'Base de données'!$B1622),""))</f>
        <v/>
      </c>
      <c r="W1622" s="34"/>
      <c r="X1622" s="30" t="str">
        <f>'Base de données'!$C1622&amp;" "&amp;'Base de données'!$D1622</f>
        <v>Marie Édouard</v>
      </c>
      <c r="Y1622" s="31">
        <f>COUNTIF('Base de données'!$B:$B,'Base de données'!$B1622)</f>
        <v>12</v>
      </c>
      <c r="AA1622" s="87" cm="1">
        <f t="array" aca="1" ref="AA1622" ca="1">INDIRECT("'Base de données'!A" &amp; ROW(Y1622))</f>
        <v>45809</v>
      </c>
      <c r="AB1622" s="51" t="str" cm="1">
        <f t="array" aca="1" ref="AB1622" ca="1">INDIRECT("'Base de données'!B" &amp; ROW(Z1622))</f>
        <v>GERYB</v>
      </c>
    </row>
    <row r="1623" spans="1:28" x14ac:dyDescent="0.3">
      <c r="A1623" s="41" t="str">
        <f ca="1">IF(IF(AND($B1623&lt;&gt;"-",$B1623=$E1623),"Entrée et sortie","-")="Entrée et sortie",'Base de données'!$B1623,"-")</f>
        <v>-</v>
      </c>
      <c r="B1623" s="41" t="str">
        <f t="shared" ca="1" si="103"/>
        <v>-</v>
      </c>
      <c r="C1623" s="41" t="str">
        <f t="shared" ca="1" si="104"/>
        <v>-</v>
      </c>
      <c r="D1623" s="41" t="str">
        <f>IF($F1623="sortie en cours d'année",'Base de données'!$B1623,"-")</f>
        <v>-</v>
      </c>
      <c r="E1623" s="41" t="str">
        <f>IF($H1623="entrée en cours d'année",'Base de données'!$B1623,"-")</f>
        <v>-</v>
      </c>
      <c r="F1623" s="37" t="str">
        <f t="shared" si="101"/>
        <v/>
      </c>
      <c r="G1623" s="37" t="str">
        <f>IF($J1623="mouvement",_xlfn.XLOOKUP('Base de données'!$B1623,$V:$V,$V:$V,0),"")</f>
        <v/>
      </c>
      <c r="H1623" s="37" t="str">
        <f t="shared" si="102"/>
        <v/>
      </c>
      <c r="I1623" s="37" t="str">
        <f>IF($J1623="mouvement",_xlfn.XLOOKUP('Base de données'!$B1623,$K:$K,$K:$K,0),"")</f>
        <v/>
      </c>
      <c r="J1623" s="38" t="str">
        <f>IF(AND(Y1623&lt;&gt;MAX(Y:Y),COUNTIF(K1623:V1623,'Base de données'!$B1623)&gt;0),"mouvement","")</f>
        <v/>
      </c>
      <c r="K1623" s="39" t="str">
        <f>IF(K$1&gt;$AE$1,"-",IFERROR(IF(DATEDIF('Base de données'!$A1623,K$1,"d")&lt;&gt;0,"",'Base de données'!$B1623),""))</f>
        <v/>
      </c>
      <c r="L1623" s="39" t="str">
        <f>IF(L$1&gt;$AE$1,"-",IFERROR(IF(DATEDIF('Base de données'!$A1623,L$1,"d")&lt;&gt;0,"",'Base de données'!$B1623),""))</f>
        <v/>
      </c>
      <c r="M1623" s="39" t="str">
        <f>IF(M$1&gt;$AE$1,"-",IFERROR(IF(DATEDIF('Base de données'!$A1623,M$1,"d")&lt;&gt;0,"",'Base de données'!$B1623),""))</f>
        <v/>
      </c>
      <c r="N1623" s="39" t="str">
        <f>IF(N$1&gt;$AE$1,"-",IFERROR(IF(DATEDIF('Base de données'!$A1623,N$1,"d")&lt;&gt;0,"",'Base de données'!$B1623),""))</f>
        <v/>
      </c>
      <c r="O1623" s="39" t="str">
        <f>IF(O$1&gt;$AE$1,"-",IFERROR(IF(DATEDIF('Base de données'!$A1623,O$1,"d")&lt;&gt;0,"",'Base de données'!$B1623),""))</f>
        <v/>
      </c>
      <c r="P1623" s="39" t="str">
        <f>IF(P$1&gt;$AE$1,"-",IFERROR(IF(DATEDIF('Base de données'!$A1623,P$1,"d")&lt;&gt;0,"",'Base de données'!$B1623),""))</f>
        <v>PL2KE</v>
      </c>
      <c r="Q1623" s="39" t="str">
        <f>IF(Q$1&gt;$AE$1,"-",IFERROR(IF(DATEDIF('Base de données'!$A1623,Q$1,"d")&lt;&gt;0,"",'Base de données'!$B1623),""))</f>
        <v/>
      </c>
      <c r="R1623" s="39" t="str">
        <f>IF(R$1&gt;$AE$1,"-",IFERROR(IF(DATEDIF('Base de données'!$A1623,R$1,"d")&lt;&gt;0,"",'Base de données'!$B1623),""))</f>
        <v/>
      </c>
      <c r="S1623" s="39" t="str">
        <f>IF(S$1&gt;$AE$1,"-",IFERROR(IF(DATEDIF('Base de données'!$A1623,S$1,"d")&lt;&gt;0,"",'Base de données'!$B1623),""))</f>
        <v/>
      </c>
      <c r="T1623" s="39" t="str">
        <f>IF(T$1&gt;$AE$1,"-",IFERROR(IF(DATEDIF('Base de données'!$A1623,T$1,"d")&lt;&gt;0,"",'Base de données'!$B1623),""))</f>
        <v/>
      </c>
      <c r="U1623" s="39" t="str">
        <f>IF(U$1&gt;$AE$1,"-",IFERROR(IF(DATEDIF('Base de données'!$A1623,U$1,"d")&lt;&gt;0,"",'Base de données'!$B1623),""))</f>
        <v/>
      </c>
      <c r="V1623" s="39" t="str">
        <f>IF(V$1&gt;$AE$1,"-",IFERROR(IF(DATEDIF('Base de données'!$A1623,V$1,"d")&lt;&gt;0,"",'Base de données'!$B1623),""))</f>
        <v/>
      </c>
      <c r="W1623" s="34"/>
      <c r="X1623" s="30" t="str">
        <f>'Base de données'!$C1623&amp;" "&amp;'Base de données'!$D1623</f>
        <v>Duval Alain</v>
      </c>
      <c r="Y1623" s="31">
        <f>COUNTIF('Base de données'!$B:$B,'Base de données'!$B1623)</f>
        <v>12</v>
      </c>
      <c r="AA1623" s="87" cm="1">
        <f t="array" aca="1" ref="AA1623" ca="1">INDIRECT("'Base de données'!A" &amp; ROW(Y1623))</f>
        <v>45809</v>
      </c>
      <c r="AB1623" s="51" t="str" cm="1">
        <f t="array" aca="1" ref="AB1623" ca="1">INDIRECT("'Base de données'!B" &amp; ROW(Z1623))</f>
        <v>PL2KE</v>
      </c>
    </row>
    <row r="1624" spans="1:28" x14ac:dyDescent="0.3">
      <c r="A1624" s="41" t="str">
        <f ca="1">IF(IF(AND($B1624&lt;&gt;"-",$B1624=$E1624),"Entrée et sortie","-")="Entrée et sortie",'Base de données'!$B1624,"-")</f>
        <v>-</v>
      </c>
      <c r="B1624" s="41" t="str">
        <f t="shared" ca="1" si="103"/>
        <v>P6EK9</v>
      </c>
      <c r="C1624" s="41" t="str">
        <f t="shared" ca="1" si="104"/>
        <v>P6EK9</v>
      </c>
      <c r="D1624" s="41" t="str">
        <f>IF($F1624="sortie en cours d'année",'Base de données'!$B1624,"-")</f>
        <v>P6EK9</v>
      </c>
      <c r="E1624" s="41" t="str">
        <f>IF($H1624="entrée en cours d'année",'Base de données'!$B1624,"-")</f>
        <v>-</v>
      </c>
      <c r="F1624" s="37" t="str">
        <f t="shared" si="101"/>
        <v>sortie en cours d'année</v>
      </c>
      <c r="G1624" s="37">
        <f>IF($J1624="mouvement",_xlfn.XLOOKUP('Base de données'!$B1624,$V:$V,$V:$V,0),"")</f>
        <v>0</v>
      </c>
      <c r="H1624" s="37" t="str">
        <f t="shared" si="102"/>
        <v/>
      </c>
      <c r="I1624" s="37" t="str">
        <f>IF($J1624="mouvement",_xlfn.XLOOKUP('Base de données'!$B1624,$K:$K,$K:$K,0),"")</f>
        <v>P6EK9</v>
      </c>
      <c r="J1624" s="38" t="str">
        <f>IF(AND(Y1624&lt;&gt;MAX(Y:Y),COUNTIF(K1624:V1624,'Base de données'!$B1624)&gt;0),"mouvement","")</f>
        <v>mouvement</v>
      </c>
      <c r="K1624" s="39" t="str">
        <f>IF(K$1&gt;$AE$1,"-",IFERROR(IF(DATEDIF('Base de données'!$A1624,K$1,"d")&lt;&gt;0,"",'Base de données'!$B1624),""))</f>
        <v/>
      </c>
      <c r="L1624" s="39" t="str">
        <f>IF(L$1&gt;$AE$1,"-",IFERROR(IF(DATEDIF('Base de données'!$A1624,L$1,"d")&lt;&gt;0,"",'Base de données'!$B1624),""))</f>
        <v/>
      </c>
      <c r="M1624" s="39" t="str">
        <f>IF(M$1&gt;$AE$1,"-",IFERROR(IF(DATEDIF('Base de données'!$A1624,M$1,"d")&lt;&gt;0,"",'Base de données'!$B1624),""))</f>
        <v/>
      </c>
      <c r="N1624" s="39" t="str">
        <f>IF(N$1&gt;$AE$1,"-",IFERROR(IF(DATEDIF('Base de données'!$A1624,N$1,"d")&lt;&gt;0,"",'Base de données'!$B1624),""))</f>
        <v/>
      </c>
      <c r="O1624" s="39" t="str">
        <f>IF(O$1&gt;$AE$1,"-",IFERROR(IF(DATEDIF('Base de données'!$A1624,O$1,"d")&lt;&gt;0,"",'Base de données'!$B1624),""))</f>
        <v/>
      </c>
      <c r="P1624" s="39" t="str">
        <f>IF(P$1&gt;$AE$1,"-",IFERROR(IF(DATEDIF('Base de données'!$A1624,P$1,"d")&lt;&gt;0,"",'Base de données'!$B1624),""))</f>
        <v>P6EK9</v>
      </c>
      <c r="Q1624" s="39" t="str">
        <f>IF(Q$1&gt;$AE$1,"-",IFERROR(IF(DATEDIF('Base de données'!$A1624,Q$1,"d")&lt;&gt;0,"",'Base de données'!$B1624),""))</f>
        <v/>
      </c>
      <c r="R1624" s="39" t="str">
        <f>IF(R$1&gt;$AE$1,"-",IFERROR(IF(DATEDIF('Base de données'!$A1624,R$1,"d")&lt;&gt;0,"",'Base de données'!$B1624),""))</f>
        <v/>
      </c>
      <c r="S1624" s="39" t="str">
        <f>IF(S$1&gt;$AE$1,"-",IFERROR(IF(DATEDIF('Base de données'!$A1624,S$1,"d")&lt;&gt;0,"",'Base de données'!$B1624),""))</f>
        <v/>
      </c>
      <c r="T1624" s="39" t="str">
        <f>IF(T$1&gt;$AE$1,"-",IFERROR(IF(DATEDIF('Base de données'!$A1624,T$1,"d")&lt;&gt;0,"",'Base de données'!$B1624),""))</f>
        <v/>
      </c>
      <c r="U1624" s="39" t="str">
        <f>IF(U$1&gt;$AE$1,"-",IFERROR(IF(DATEDIF('Base de données'!$A1624,U$1,"d")&lt;&gt;0,"",'Base de données'!$B1624),""))</f>
        <v/>
      </c>
      <c r="V1624" s="39" t="str">
        <f>IF(V$1&gt;$AE$1,"-",IFERROR(IF(DATEDIF('Base de données'!$A1624,V$1,"d")&lt;&gt;0,"",'Base de données'!$B1624),""))</f>
        <v/>
      </c>
      <c r="W1624" s="34"/>
      <c r="X1624" s="30" t="str">
        <f>'Base de données'!$C1624&amp;" "&amp;'Base de données'!$D1624</f>
        <v>Bazin Mathilde</v>
      </c>
      <c r="Y1624" s="31">
        <f>COUNTIF('Base de données'!$B:$B,'Base de données'!$B1624)</f>
        <v>7</v>
      </c>
      <c r="AA1624" s="87" cm="1">
        <f t="array" aca="1" ref="AA1624" ca="1">INDIRECT("'Base de données'!A" &amp; ROW(Y1624))</f>
        <v>45809</v>
      </c>
      <c r="AB1624" s="51" t="str" cm="1">
        <f t="array" aca="1" ref="AB1624" ca="1">INDIRECT("'Base de données'!B" &amp; ROW(Z1624))</f>
        <v>P6EK9</v>
      </c>
    </row>
    <row r="1625" spans="1:28" x14ac:dyDescent="0.3">
      <c r="A1625" s="41" t="str">
        <f ca="1">IF(IF(AND($B1625&lt;&gt;"-",$B1625=$E1625),"Entrée et sortie","-")="Entrée et sortie",'Base de données'!$B1625,"-")</f>
        <v>-</v>
      </c>
      <c r="B1625" s="41" t="str">
        <f t="shared" ca="1" si="103"/>
        <v>-</v>
      </c>
      <c r="C1625" s="41" t="str">
        <f t="shared" ca="1" si="104"/>
        <v>-</v>
      </c>
      <c r="D1625" s="41" t="str">
        <f>IF($F1625="sortie en cours d'année",'Base de données'!$B1625,"-")</f>
        <v>-</v>
      </c>
      <c r="E1625" s="41" t="str">
        <f>IF($H1625="entrée en cours d'année",'Base de données'!$B1625,"-")</f>
        <v>-</v>
      </c>
      <c r="F1625" s="37" t="str">
        <f t="shared" si="101"/>
        <v/>
      </c>
      <c r="G1625" s="37" t="str">
        <f>IF($J1625="mouvement",_xlfn.XLOOKUP('Base de données'!$B1625,$V:$V,$V:$V,0),"")</f>
        <v/>
      </c>
      <c r="H1625" s="37" t="str">
        <f t="shared" si="102"/>
        <v/>
      </c>
      <c r="I1625" s="37" t="str">
        <f>IF($J1625="mouvement",_xlfn.XLOOKUP('Base de données'!$B1625,$K:$K,$K:$K,0),"")</f>
        <v/>
      </c>
      <c r="J1625" s="38" t="str">
        <f>IF(AND(Y1625&lt;&gt;MAX(Y:Y),COUNTIF(K1625:V1625,'Base de données'!$B1625)&gt;0),"mouvement","")</f>
        <v/>
      </c>
      <c r="K1625" s="39" t="str">
        <f>IF(K$1&gt;$AE$1,"-",IFERROR(IF(DATEDIF('Base de données'!$A1625,K$1,"d")&lt;&gt;0,"",'Base de données'!$B1625),""))</f>
        <v/>
      </c>
      <c r="L1625" s="39" t="str">
        <f>IF(L$1&gt;$AE$1,"-",IFERROR(IF(DATEDIF('Base de données'!$A1625,L$1,"d")&lt;&gt;0,"",'Base de données'!$B1625),""))</f>
        <v/>
      </c>
      <c r="M1625" s="39" t="str">
        <f>IF(M$1&gt;$AE$1,"-",IFERROR(IF(DATEDIF('Base de données'!$A1625,M$1,"d")&lt;&gt;0,"",'Base de données'!$B1625),""))</f>
        <v/>
      </c>
      <c r="N1625" s="39" t="str">
        <f>IF(N$1&gt;$AE$1,"-",IFERROR(IF(DATEDIF('Base de données'!$A1625,N$1,"d")&lt;&gt;0,"",'Base de données'!$B1625),""))</f>
        <v/>
      </c>
      <c r="O1625" s="39" t="str">
        <f>IF(O$1&gt;$AE$1,"-",IFERROR(IF(DATEDIF('Base de données'!$A1625,O$1,"d")&lt;&gt;0,"",'Base de données'!$B1625),""))</f>
        <v/>
      </c>
      <c r="P1625" s="39" t="str">
        <f>IF(P$1&gt;$AE$1,"-",IFERROR(IF(DATEDIF('Base de données'!$A1625,P$1,"d")&lt;&gt;0,"",'Base de données'!$B1625),""))</f>
        <v>TQ7A6</v>
      </c>
      <c r="Q1625" s="39" t="str">
        <f>IF(Q$1&gt;$AE$1,"-",IFERROR(IF(DATEDIF('Base de données'!$A1625,Q$1,"d")&lt;&gt;0,"",'Base de données'!$B1625),""))</f>
        <v/>
      </c>
      <c r="R1625" s="39" t="str">
        <f>IF(R$1&gt;$AE$1,"-",IFERROR(IF(DATEDIF('Base de données'!$A1625,R$1,"d")&lt;&gt;0,"",'Base de données'!$B1625),""))</f>
        <v/>
      </c>
      <c r="S1625" s="39" t="str">
        <f>IF(S$1&gt;$AE$1,"-",IFERROR(IF(DATEDIF('Base de données'!$A1625,S$1,"d")&lt;&gt;0,"",'Base de données'!$B1625),""))</f>
        <v/>
      </c>
      <c r="T1625" s="39" t="str">
        <f>IF(T$1&gt;$AE$1,"-",IFERROR(IF(DATEDIF('Base de données'!$A1625,T$1,"d")&lt;&gt;0,"",'Base de données'!$B1625),""))</f>
        <v/>
      </c>
      <c r="U1625" s="39" t="str">
        <f>IF(U$1&gt;$AE$1,"-",IFERROR(IF(DATEDIF('Base de données'!$A1625,U$1,"d")&lt;&gt;0,"",'Base de données'!$B1625),""))</f>
        <v/>
      </c>
      <c r="V1625" s="39" t="str">
        <f>IF(V$1&gt;$AE$1,"-",IFERROR(IF(DATEDIF('Base de données'!$A1625,V$1,"d")&lt;&gt;0,"",'Base de données'!$B1625),""))</f>
        <v/>
      </c>
      <c r="W1625" s="34"/>
      <c r="X1625" s="30" t="str">
        <f>'Base de données'!$C1625&amp;" "&amp;'Base de données'!$D1625</f>
        <v>Vincent Marcelle</v>
      </c>
      <c r="Y1625" s="31">
        <f>COUNTIF('Base de données'!$B:$B,'Base de données'!$B1625)</f>
        <v>12</v>
      </c>
      <c r="AA1625" s="87" cm="1">
        <f t="array" aca="1" ref="AA1625" ca="1">INDIRECT("'Base de données'!A" &amp; ROW(Y1625))</f>
        <v>45809</v>
      </c>
      <c r="AB1625" s="51" t="str" cm="1">
        <f t="array" aca="1" ref="AB1625" ca="1">INDIRECT("'Base de données'!B" &amp; ROW(Z1625))</f>
        <v>TQ7A6</v>
      </c>
    </row>
    <row r="1626" spans="1:28" x14ac:dyDescent="0.3">
      <c r="A1626" s="41" t="str">
        <f ca="1">IF(IF(AND($B1626&lt;&gt;"-",$B1626=$E1626),"Entrée et sortie","-")="Entrée et sortie",'Base de données'!$B1626,"-")</f>
        <v>-</v>
      </c>
      <c r="B1626" s="41" t="str">
        <f t="shared" ca="1" si="103"/>
        <v>-</v>
      </c>
      <c r="C1626" s="41" t="str">
        <f t="shared" ca="1" si="104"/>
        <v>-</v>
      </c>
      <c r="D1626" s="41" t="str">
        <f>IF($F1626="sortie en cours d'année",'Base de données'!$B1626,"-")</f>
        <v>-</v>
      </c>
      <c r="E1626" s="41" t="str">
        <f>IF($H1626="entrée en cours d'année",'Base de données'!$B1626,"-")</f>
        <v>-</v>
      </c>
      <c r="F1626" s="37" t="str">
        <f t="shared" si="101"/>
        <v/>
      </c>
      <c r="G1626" s="37" t="str">
        <f>IF($J1626="mouvement",_xlfn.XLOOKUP('Base de données'!$B1626,$V:$V,$V:$V,0),"")</f>
        <v/>
      </c>
      <c r="H1626" s="37" t="str">
        <f t="shared" si="102"/>
        <v/>
      </c>
      <c r="I1626" s="37" t="str">
        <f>IF($J1626="mouvement",_xlfn.XLOOKUP('Base de données'!$B1626,$K:$K,$K:$K,0),"")</f>
        <v/>
      </c>
      <c r="J1626" s="38" t="str">
        <f>IF(AND(Y1626&lt;&gt;MAX(Y:Y),COUNTIF(K1626:V1626,'Base de données'!$B1626)&gt;0),"mouvement","")</f>
        <v/>
      </c>
      <c r="K1626" s="39" t="str">
        <f>IF(K$1&gt;$AE$1,"-",IFERROR(IF(DATEDIF('Base de données'!$A1626,K$1,"d")&lt;&gt;0,"",'Base de données'!$B1626),""))</f>
        <v/>
      </c>
      <c r="L1626" s="39" t="str">
        <f>IF(L$1&gt;$AE$1,"-",IFERROR(IF(DATEDIF('Base de données'!$A1626,L$1,"d")&lt;&gt;0,"",'Base de données'!$B1626),""))</f>
        <v/>
      </c>
      <c r="M1626" s="39" t="str">
        <f>IF(M$1&gt;$AE$1,"-",IFERROR(IF(DATEDIF('Base de données'!$A1626,M$1,"d")&lt;&gt;0,"",'Base de données'!$B1626),""))</f>
        <v/>
      </c>
      <c r="N1626" s="39" t="str">
        <f>IF(N$1&gt;$AE$1,"-",IFERROR(IF(DATEDIF('Base de données'!$A1626,N$1,"d")&lt;&gt;0,"",'Base de données'!$B1626),""))</f>
        <v/>
      </c>
      <c r="O1626" s="39" t="str">
        <f>IF(O$1&gt;$AE$1,"-",IFERROR(IF(DATEDIF('Base de données'!$A1626,O$1,"d")&lt;&gt;0,"",'Base de données'!$B1626),""))</f>
        <v/>
      </c>
      <c r="P1626" s="39" t="str">
        <f>IF(P$1&gt;$AE$1,"-",IFERROR(IF(DATEDIF('Base de données'!$A1626,P$1,"d")&lt;&gt;0,"",'Base de données'!$B1626),""))</f>
        <v>X23GT</v>
      </c>
      <c r="Q1626" s="39" t="str">
        <f>IF(Q$1&gt;$AE$1,"-",IFERROR(IF(DATEDIF('Base de données'!$A1626,Q$1,"d")&lt;&gt;0,"",'Base de données'!$B1626),""))</f>
        <v/>
      </c>
      <c r="R1626" s="39" t="str">
        <f>IF(R$1&gt;$AE$1,"-",IFERROR(IF(DATEDIF('Base de données'!$A1626,R$1,"d")&lt;&gt;0,"",'Base de données'!$B1626),""))</f>
        <v/>
      </c>
      <c r="S1626" s="39" t="str">
        <f>IF(S$1&gt;$AE$1,"-",IFERROR(IF(DATEDIF('Base de données'!$A1626,S$1,"d")&lt;&gt;0,"",'Base de données'!$B1626),""))</f>
        <v/>
      </c>
      <c r="T1626" s="39" t="str">
        <f>IF(T$1&gt;$AE$1,"-",IFERROR(IF(DATEDIF('Base de données'!$A1626,T$1,"d")&lt;&gt;0,"",'Base de données'!$B1626),""))</f>
        <v/>
      </c>
      <c r="U1626" s="39" t="str">
        <f>IF(U$1&gt;$AE$1,"-",IFERROR(IF(DATEDIF('Base de données'!$A1626,U$1,"d")&lt;&gt;0,"",'Base de données'!$B1626),""))</f>
        <v/>
      </c>
      <c r="V1626" s="39" t="str">
        <f>IF(V$1&gt;$AE$1,"-",IFERROR(IF(DATEDIF('Base de données'!$A1626,V$1,"d")&lt;&gt;0,"",'Base de données'!$B1626),""))</f>
        <v/>
      </c>
      <c r="W1626" s="34"/>
      <c r="X1626" s="30" t="str">
        <f>'Base de données'!$C1626&amp;" "&amp;'Base de données'!$D1626</f>
        <v>Lacroix Clémence</v>
      </c>
      <c r="Y1626" s="31">
        <f>COUNTIF('Base de données'!$B:$B,'Base de données'!$B1626)</f>
        <v>12</v>
      </c>
      <c r="AA1626" s="87" cm="1">
        <f t="array" aca="1" ref="AA1626" ca="1">INDIRECT("'Base de données'!A" &amp; ROW(Y1626))</f>
        <v>45809</v>
      </c>
      <c r="AB1626" s="51" t="str" cm="1">
        <f t="array" aca="1" ref="AB1626" ca="1">INDIRECT("'Base de données'!B" &amp; ROW(Z1626))</f>
        <v>X23GT</v>
      </c>
    </row>
    <row r="1627" spans="1:28" x14ac:dyDescent="0.3">
      <c r="A1627" s="41" t="str">
        <f ca="1">IF(IF(AND($B1627&lt;&gt;"-",$B1627=$E1627),"Entrée et sortie","-")="Entrée et sortie",'Base de données'!$B1627,"-")</f>
        <v>-</v>
      </c>
      <c r="B1627" s="41" t="str">
        <f t="shared" ca="1" si="103"/>
        <v>-</v>
      </c>
      <c r="C1627" s="41" t="str">
        <f t="shared" ca="1" si="104"/>
        <v>-</v>
      </c>
      <c r="D1627" s="41" t="str">
        <f>IF($F1627="sortie en cours d'année",'Base de données'!$B1627,"-")</f>
        <v>-</v>
      </c>
      <c r="E1627" s="41" t="str">
        <f>IF($H1627="entrée en cours d'année",'Base de données'!$B1627,"-")</f>
        <v>-</v>
      </c>
      <c r="F1627" s="37" t="str">
        <f t="shared" si="101"/>
        <v/>
      </c>
      <c r="G1627" s="37" t="str">
        <f>IF($J1627="mouvement",_xlfn.XLOOKUP('Base de données'!$B1627,$V:$V,$V:$V,0),"")</f>
        <v/>
      </c>
      <c r="H1627" s="37" t="str">
        <f t="shared" si="102"/>
        <v/>
      </c>
      <c r="I1627" s="37" t="str">
        <f>IF($J1627="mouvement",_xlfn.XLOOKUP('Base de données'!$B1627,$K:$K,$K:$K,0),"")</f>
        <v/>
      </c>
      <c r="J1627" s="38" t="str">
        <f>IF(AND(Y1627&lt;&gt;MAX(Y:Y),COUNTIF(K1627:V1627,'Base de données'!$B1627)&gt;0),"mouvement","")</f>
        <v/>
      </c>
      <c r="K1627" s="39" t="str">
        <f>IF(K$1&gt;$AE$1,"-",IFERROR(IF(DATEDIF('Base de données'!$A1627,K$1,"d")&lt;&gt;0,"",'Base de données'!$B1627),""))</f>
        <v/>
      </c>
      <c r="L1627" s="39" t="str">
        <f>IF(L$1&gt;$AE$1,"-",IFERROR(IF(DATEDIF('Base de données'!$A1627,L$1,"d")&lt;&gt;0,"",'Base de données'!$B1627),""))</f>
        <v/>
      </c>
      <c r="M1627" s="39" t="str">
        <f>IF(M$1&gt;$AE$1,"-",IFERROR(IF(DATEDIF('Base de données'!$A1627,M$1,"d")&lt;&gt;0,"",'Base de données'!$B1627),""))</f>
        <v/>
      </c>
      <c r="N1627" s="39" t="str">
        <f>IF(N$1&gt;$AE$1,"-",IFERROR(IF(DATEDIF('Base de données'!$A1627,N$1,"d")&lt;&gt;0,"",'Base de données'!$B1627),""))</f>
        <v/>
      </c>
      <c r="O1627" s="39" t="str">
        <f>IF(O$1&gt;$AE$1,"-",IFERROR(IF(DATEDIF('Base de données'!$A1627,O$1,"d")&lt;&gt;0,"",'Base de données'!$B1627),""))</f>
        <v/>
      </c>
      <c r="P1627" s="39" t="str">
        <f>IF(P$1&gt;$AE$1,"-",IFERROR(IF(DATEDIF('Base de données'!$A1627,P$1,"d")&lt;&gt;0,"",'Base de données'!$B1627),""))</f>
        <v>WQ3DT</v>
      </c>
      <c r="Q1627" s="39" t="str">
        <f>IF(Q$1&gt;$AE$1,"-",IFERROR(IF(DATEDIF('Base de données'!$A1627,Q$1,"d")&lt;&gt;0,"",'Base de données'!$B1627),""))</f>
        <v/>
      </c>
      <c r="R1627" s="39" t="str">
        <f>IF(R$1&gt;$AE$1,"-",IFERROR(IF(DATEDIF('Base de données'!$A1627,R$1,"d")&lt;&gt;0,"",'Base de données'!$B1627),""))</f>
        <v/>
      </c>
      <c r="S1627" s="39" t="str">
        <f>IF(S$1&gt;$AE$1,"-",IFERROR(IF(DATEDIF('Base de données'!$A1627,S$1,"d")&lt;&gt;0,"",'Base de données'!$B1627),""))</f>
        <v/>
      </c>
      <c r="T1627" s="39" t="str">
        <f>IF(T$1&gt;$AE$1,"-",IFERROR(IF(DATEDIF('Base de données'!$A1627,T$1,"d")&lt;&gt;0,"",'Base de données'!$B1627),""))</f>
        <v/>
      </c>
      <c r="U1627" s="39" t="str">
        <f>IF(U$1&gt;$AE$1,"-",IFERROR(IF(DATEDIF('Base de données'!$A1627,U$1,"d")&lt;&gt;0,"",'Base de données'!$B1627),""))</f>
        <v/>
      </c>
      <c r="V1627" s="39" t="str">
        <f>IF(V$1&gt;$AE$1,"-",IFERROR(IF(DATEDIF('Base de données'!$A1627,V$1,"d")&lt;&gt;0,"",'Base de données'!$B1627),""))</f>
        <v/>
      </c>
      <c r="W1627" s="34"/>
      <c r="X1627" s="30" t="str">
        <f>'Base de données'!$C1627&amp;" "&amp;'Base de données'!$D1627</f>
        <v>Bertrand Océane</v>
      </c>
      <c r="Y1627" s="31">
        <f>COUNTIF('Base de données'!$B:$B,'Base de données'!$B1627)</f>
        <v>12</v>
      </c>
      <c r="AA1627" s="87" cm="1">
        <f t="array" aca="1" ref="AA1627" ca="1">INDIRECT("'Base de données'!A" &amp; ROW(Y1627))</f>
        <v>45809</v>
      </c>
      <c r="AB1627" s="51" t="str" cm="1">
        <f t="array" aca="1" ref="AB1627" ca="1">INDIRECT("'Base de données'!B" &amp; ROW(Z1627))</f>
        <v>WQ3DT</v>
      </c>
    </row>
    <row r="1628" spans="1:28" x14ac:dyDescent="0.3">
      <c r="A1628" s="41" t="str">
        <f ca="1">IF(IF(AND($B1628&lt;&gt;"-",$B1628=$E1628),"Entrée et sortie","-")="Entrée et sortie",'Base de données'!$B1628,"-")</f>
        <v>-</v>
      </c>
      <c r="B1628" s="41" t="str">
        <f t="shared" ca="1" si="103"/>
        <v>-</v>
      </c>
      <c r="C1628" s="41" t="str">
        <f t="shared" ca="1" si="104"/>
        <v>-</v>
      </c>
      <c r="D1628" s="41" t="str">
        <f>IF($F1628="sortie en cours d'année",'Base de données'!$B1628,"-")</f>
        <v>-</v>
      </c>
      <c r="E1628" s="41" t="str">
        <f>IF($H1628="entrée en cours d'année",'Base de données'!$B1628,"-")</f>
        <v>-</v>
      </c>
      <c r="F1628" s="37" t="str">
        <f t="shared" si="101"/>
        <v/>
      </c>
      <c r="G1628" s="37" t="str">
        <f>IF($J1628="mouvement",_xlfn.XLOOKUP('Base de données'!$B1628,$V:$V,$V:$V,0),"")</f>
        <v/>
      </c>
      <c r="H1628" s="37" t="str">
        <f t="shared" si="102"/>
        <v/>
      </c>
      <c r="I1628" s="37" t="str">
        <f>IF($J1628="mouvement",_xlfn.XLOOKUP('Base de données'!$B1628,$K:$K,$K:$K,0),"")</f>
        <v/>
      </c>
      <c r="J1628" s="38" t="str">
        <f>IF(AND(Y1628&lt;&gt;MAX(Y:Y),COUNTIF(K1628:V1628,'Base de données'!$B1628)&gt;0),"mouvement","")</f>
        <v/>
      </c>
      <c r="K1628" s="39" t="str">
        <f>IF(K$1&gt;$AE$1,"-",IFERROR(IF(DATEDIF('Base de données'!$A1628,K$1,"d")&lt;&gt;0,"",'Base de données'!$B1628),""))</f>
        <v/>
      </c>
      <c r="L1628" s="39" t="str">
        <f>IF(L$1&gt;$AE$1,"-",IFERROR(IF(DATEDIF('Base de données'!$A1628,L$1,"d")&lt;&gt;0,"",'Base de données'!$B1628),""))</f>
        <v/>
      </c>
      <c r="M1628" s="39" t="str">
        <f>IF(M$1&gt;$AE$1,"-",IFERROR(IF(DATEDIF('Base de données'!$A1628,M$1,"d")&lt;&gt;0,"",'Base de données'!$B1628),""))</f>
        <v/>
      </c>
      <c r="N1628" s="39" t="str">
        <f>IF(N$1&gt;$AE$1,"-",IFERROR(IF(DATEDIF('Base de données'!$A1628,N$1,"d")&lt;&gt;0,"",'Base de données'!$B1628),""))</f>
        <v/>
      </c>
      <c r="O1628" s="39" t="str">
        <f>IF(O$1&gt;$AE$1,"-",IFERROR(IF(DATEDIF('Base de données'!$A1628,O$1,"d")&lt;&gt;0,"",'Base de données'!$B1628),""))</f>
        <v/>
      </c>
      <c r="P1628" s="39" t="str">
        <f>IF(P$1&gt;$AE$1,"-",IFERROR(IF(DATEDIF('Base de données'!$A1628,P$1,"d")&lt;&gt;0,"",'Base de données'!$B1628),""))</f>
        <v>1MMH5</v>
      </c>
      <c r="Q1628" s="39" t="str">
        <f>IF(Q$1&gt;$AE$1,"-",IFERROR(IF(DATEDIF('Base de données'!$A1628,Q$1,"d")&lt;&gt;0,"",'Base de données'!$B1628),""))</f>
        <v/>
      </c>
      <c r="R1628" s="39" t="str">
        <f>IF(R$1&gt;$AE$1,"-",IFERROR(IF(DATEDIF('Base de données'!$A1628,R$1,"d")&lt;&gt;0,"",'Base de données'!$B1628),""))</f>
        <v/>
      </c>
      <c r="S1628" s="39" t="str">
        <f>IF(S$1&gt;$AE$1,"-",IFERROR(IF(DATEDIF('Base de données'!$A1628,S$1,"d")&lt;&gt;0,"",'Base de données'!$B1628),""))</f>
        <v/>
      </c>
      <c r="T1628" s="39" t="str">
        <f>IF(T$1&gt;$AE$1,"-",IFERROR(IF(DATEDIF('Base de données'!$A1628,T$1,"d")&lt;&gt;0,"",'Base de données'!$B1628),""))</f>
        <v/>
      </c>
      <c r="U1628" s="39" t="str">
        <f>IF(U$1&gt;$AE$1,"-",IFERROR(IF(DATEDIF('Base de données'!$A1628,U$1,"d")&lt;&gt;0,"",'Base de données'!$B1628),""))</f>
        <v/>
      </c>
      <c r="V1628" s="39" t="str">
        <f>IF(V$1&gt;$AE$1,"-",IFERROR(IF(DATEDIF('Base de données'!$A1628,V$1,"d")&lt;&gt;0,"",'Base de données'!$B1628),""))</f>
        <v/>
      </c>
      <c r="W1628" s="34"/>
      <c r="X1628" s="30" t="str">
        <f>'Base de données'!$C1628&amp;" "&amp;'Base de données'!$D1628</f>
        <v>Weber Dominique</v>
      </c>
      <c r="Y1628" s="31">
        <f>COUNTIF('Base de données'!$B:$B,'Base de données'!$B1628)</f>
        <v>12</v>
      </c>
      <c r="AA1628" s="87" cm="1">
        <f t="array" aca="1" ref="AA1628" ca="1">INDIRECT("'Base de données'!A" &amp; ROW(Y1628))</f>
        <v>45809</v>
      </c>
      <c r="AB1628" s="51" t="str" cm="1">
        <f t="array" aca="1" ref="AB1628" ca="1">INDIRECT("'Base de données'!B" &amp; ROW(Z1628))</f>
        <v>1MMH5</v>
      </c>
    </row>
    <row r="1629" spans="1:28" x14ac:dyDescent="0.3">
      <c r="A1629" s="41" t="str">
        <f ca="1">IF(IF(AND($B1629&lt;&gt;"-",$B1629=$E1629),"Entrée et sortie","-")="Entrée et sortie",'Base de données'!$B1629,"-")</f>
        <v>-</v>
      </c>
      <c r="B1629" s="41" t="str">
        <f t="shared" ca="1" si="103"/>
        <v>-</v>
      </c>
      <c r="C1629" s="41" t="str">
        <f t="shared" ca="1" si="104"/>
        <v>-</v>
      </c>
      <c r="D1629" s="41" t="str">
        <f>IF($F1629="sortie en cours d'année",'Base de données'!$B1629,"-")</f>
        <v>-</v>
      </c>
      <c r="E1629" s="41" t="str">
        <f>IF($H1629="entrée en cours d'année",'Base de données'!$B1629,"-")</f>
        <v>-</v>
      </c>
      <c r="F1629" s="37" t="str">
        <f t="shared" si="101"/>
        <v/>
      </c>
      <c r="G1629" s="37" t="str">
        <f>IF($J1629="mouvement",_xlfn.XLOOKUP('Base de données'!$B1629,$V:$V,$V:$V,0),"")</f>
        <v/>
      </c>
      <c r="H1629" s="37" t="str">
        <f t="shared" si="102"/>
        <v/>
      </c>
      <c r="I1629" s="37" t="str">
        <f>IF($J1629="mouvement",_xlfn.XLOOKUP('Base de données'!$B1629,$K:$K,$K:$K,0),"")</f>
        <v/>
      </c>
      <c r="J1629" s="38" t="str">
        <f>IF(AND(Y1629&lt;&gt;MAX(Y:Y),COUNTIF(K1629:V1629,'Base de données'!$B1629)&gt;0),"mouvement","")</f>
        <v/>
      </c>
      <c r="K1629" s="39" t="str">
        <f>IF(K$1&gt;$AE$1,"-",IFERROR(IF(DATEDIF('Base de données'!$A1629,K$1,"d")&lt;&gt;0,"",'Base de données'!$B1629),""))</f>
        <v/>
      </c>
      <c r="L1629" s="39" t="str">
        <f>IF(L$1&gt;$AE$1,"-",IFERROR(IF(DATEDIF('Base de données'!$A1629,L$1,"d")&lt;&gt;0,"",'Base de données'!$B1629),""))</f>
        <v/>
      </c>
      <c r="M1629" s="39" t="str">
        <f>IF(M$1&gt;$AE$1,"-",IFERROR(IF(DATEDIF('Base de données'!$A1629,M$1,"d")&lt;&gt;0,"",'Base de données'!$B1629),""))</f>
        <v/>
      </c>
      <c r="N1629" s="39" t="str">
        <f>IF(N$1&gt;$AE$1,"-",IFERROR(IF(DATEDIF('Base de données'!$A1629,N$1,"d")&lt;&gt;0,"",'Base de données'!$B1629),""))</f>
        <v/>
      </c>
      <c r="O1629" s="39" t="str">
        <f>IF(O$1&gt;$AE$1,"-",IFERROR(IF(DATEDIF('Base de données'!$A1629,O$1,"d")&lt;&gt;0,"",'Base de données'!$B1629),""))</f>
        <v/>
      </c>
      <c r="P1629" s="39" t="str">
        <f>IF(P$1&gt;$AE$1,"-",IFERROR(IF(DATEDIF('Base de données'!$A1629,P$1,"d")&lt;&gt;0,"",'Base de données'!$B1629),""))</f>
        <v>RJR3K</v>
      </c>
      <c r="Q1629" s="39" t="str">
        <f>IF(Q$1&gt;$AE$1,"-",IFERROR(IF(DATEDIF('Base de données'!$A1629,Q$1,"d")&lt;&gt;0,"",'Base de données'!$B1629),""))</f>
        <v/>
      </c>
      <c r="R1629" s="39" t="str">
        <f>IF(R$1&gt;$AE$1,"-",IFERROR(IF(DATEDIF('Base de données'!$A1629,R$1,"d")&lt;&gt;0,"",'Base de données'!$B1629),""))</f>
        <v/>
      </c>
      <c r="S1629" s="39" t="str">
        <f>IF(S$1&gt;$AE$1,"-",IFERROR(IF(DATEDIF('Base de données'!$A1629,S$1,"d")&lt;&gt;0,"",'Base de données'!$B1629),""))</f>
        <v/>
      </c>
      <c r="T1629" s="39" t="str">
        <f>IF(T$1&gt;$AE$1,"-",IFERROR(IF(DATEDIF('Base de données'!$A1629,T$1,"d")&lt;&gt;0,"",'Base de données'!$B1629),""))</f>
        <v/>
      </c>
      <c r="U1629" s="39" t="str">
        <f>IF(U$1&gt;$AE$1,"-",IFERROR(IF(DATEDIF('Base de données'!$A1629,U$1,"d")&lt;&gt;0,"",'Base de données'!$B1629),""))</f>
        <v/>
      </c>
      <c r="V1629" s="39" t="str">
        <f>IF(V$1&gt;$AE$1,"-",IFERROR(IF(DATEDIF('Base de données'!$A1629,V$1,"d")&lt;&gt;0,"",'Base de données'!$B1629),""))</f>
        <v/>
      </c>
      <c r="W1629" s="34"/>
      <c r="X1629" s="30" t="str">
        <f>'Base de données'!$C1629&amp;" "&amp;'Base de données'!$D1629</f>
        <v>Ledoux Étienne</v>
      </c>
      <c r="Y1629" s="31">
        <f>COUNTIF('Base de données'!$B:$B,'Base de données'!$B1629)</f>
        <v>12</v>
      </c>
      <c r="AA1629" s="87" cm="1">
        <f t="array" aca="1" ref="AA1629" ca="1">INDIRECT("'Base de données'!A" &amp; ROW(Y1629))</f>
        <v>45809</v>
      </c>
      <c r="AB1629" s="51" t="str" cm="1">
        <f t="array" aca="1" ref="AB1629" ca="1">INDIRECT("'Base de données'!B" &amp; ROW(Z1629))</f>
        <v>RJR3K</v>
      </c>
    </row>
    <row r="1630" spans="1:28" x14ac:dyDescent="0.3">
      <c r="A1630" s="41" t="str">
        <f ca="1">IF(IF(AND($B1630&lt;&gt;"-",$B1630=$E1630),"Entrée et sortie","-")="Entrée et sortie",'Base de données'!$B1630,"-")</f>
        <v>-</v>
      </c>
      <c r="B1630" s="41" t="str">
        <f t="shared" ca="1" si="103"/>
        <v>-</v>
      </c>
      <c r="C1630" s="41" t="str">
        <f t="shared" ca="1" si="104"/>
        <v>-</v>
      </c>
      <c r="D1630" s="41" t="str">
        <f>IF($F1630="sortie en cours d'année",'Base de données'!$B1630,"-")</f>
        <v>-</v>
      </c>
      <c r="E1630" s="41" t="str">
        <f>IF($H1630="entrée en cours d'année",'Base de données'!$B1630,"-")</f>
        <v>-</v>
      </c>
      <c r="F1630" s="37" t="str">
        <f t="shared" si="101"/>
        <v/>
      </c>
      <c r="G1630" s="37" t="str">
        <f>IF($J1630="mouvement",_xlfn.XLOOKUP('Base de données'!$B1630,$V:$V,$V:$V,0),"")</f>
        <v/>
      </c>
      <c r="H1630" s="37" t="str">
        <f t="shared" si="102"/>
        <v/>
      </c>
      <c r="I1630" s="37" t="str">
        <f>IF($J1630="mouvement",_xlfn.XLOOKUP('Base de données'!$B1630,$K:$K,$K:$K,0),"")</f>
        <v/>
      </c>
      <c r="J1630" s="38" t="str">
        <f>IF(AND(Y1630&lt;&gt;MAX(Y:Y),COUNTIF(K1630:V1630,'Base de données'!$B1630)&gt;0),"mouvement","")</f>
        <v/>
      </c>
      <c r="K1630" s="39" t="str">
        <f>IF(K$1&gt;$AE$1,"-",IFERROR(IF(DATEDIF('Base de données'!$A1630,K$1,"d")&lt;&gt;0,"",'Base de données'!$B1630),""))</f>
        <v/>
      </c>
      <c r="L1630" s="39" t="str">
        <f>IF(L$1&gt;$AE$1,"-",IFERROR(IF(DATEDIF('Base de données'!$A1630,L$1,"d")&lt;&gt;0,"",'Base de données'!$B1630),""))</f>
        <v/>
      </c>
      <c r="M1630" s="39" t="str">
        <f>IF(M$1&gt;$AE$1,"-",IFERROR(IF(DATEDIF('Base de données'!$A1630,M$1,"d")&lt;&gt;0,"",'Base de données'!$B1630),""))</f>
        <v/>
      </c>
      <c r="N1630" s="39" t="str">
        <f>IF(N$1&gt;$AE$1,"-",IFERROR(IF(DATEDIF('Base de données'!$A1630,N$1,"d")&lt;&gt;0,"",'Base de données'!$B1630),""))</f>
        <v/>
      </c>
      <c r="O1630" s="39" t="str">
        <f>IF(O$1&gt;$AE$1,"-",IFERROR(IF(DATEDIF('Base de données'!$A1630,O$1,"d")&lt;&gt;0,"",'Base de données'!$B1630),""))</f>
        <v/>
      </c>
      <c r="P1630" s="39" t="str">
        <f>IF(P$1&gt;$AE$1,"-",IFERROR(IF(DATEDIF('Base de données'!$A1630,P$1,"d")&lt;&gt;0,"",'Base de données'!$B1630),""))</f>
        <v>STIBE</v>
      </c>
      <c r="Q1630" s="39" t="str">
        <f>IF(Q$1&gt;$AE$1,"-",IFERROR(IF(DATEDIF('Base de données'!$A1630,Q$1,"d")&lt;&gt;0,"",'Base de données'!$B1630),""))</f>
        <v/>
      </c>
      <c r="R1630" s="39" t="str">
        <f>IF(R$1&gt;$AE$1,"-",IFERROR(IF(DATEDIF('Base de données'!$A1630,R$1,"d")&lt;&gt;0,"",'Base de données'!$B1630),""))</f>
        <v/>
      </c>
      <c r="S1630" s="39" t="str">
        <f>IF(S$1&gt;$AE$1,"-",IFERROR(IF(DATEDIF('Base de données'!$A1630,S$1,"d")&lt;&gt;0,"",'Base de données'!$B1630),""))</f>
        <v/>
      </c>
      <c r="T1630" s="39" t="str">
        <f>IF(T$1&gt;$AE$1,"-",IFERROR(IF(DATEDIF('Base de données'!$A1630,T$1,"d")&lt;&gt;0,"",'Base de données'!$B1630),""))</f>
        <v/>
      </c>
      <c r="U1630" s="39" t="str">
        <f>IF(U$1&gt;$AE$1,"-",IFERROR(IF(DATEDIF('Base de données'!$A1630,U$1,"d")&lt;&gt;0,"",'Base de données'!$B1630),""))</f>
        <v/>
      </c>
      <c r="V1630" s="39" t="str">
        <f>IF(V$1&gt;$AE$1,"-",IFERROR(IF(DATEDIF('Base de données'!$A1630,V$1,"d")&lt;&gt;0,"",'Base de données'!$B1630),""))</f>
        <v/>
      </c>
      <c r="W1630" s="34"/>
      <c r="X1630" s="30" t="str">
        <f>'Base de données'!$C1630&amp;" "&amp;'Base de données'!$D1630</f>
        <v>Huet Jacques</v>
      </c>
      <c r="Y1630" s="31">
        <f>COUNTIF('Base de données'!$B:$B,'Base de données'!$B1630)</f>
        <v>12</v>
      </c>
      <c r="AA1630" s="87" cm="1">
        <f t="array" aca="1" ref="AA1630" ca="1">INDIRECT("'Base de données'!A" &amp; ROW(Y1630))</f>
        <v>45809</v>
      </c>
      <c r="AB1630" s="51" t="str" cm="1">
        <f t="array" aca="1" ref="AB1630" ca="1">INDIRECT("'Base de données'!B" &amp; ROW(Z1630))</f>
        <v>STIBE</v>
      </c>
    </row>
    <row r="1631" spans="1:28" x14ac:dyDescent="0.3">
      <c r="A1631" s="41" t="str">
        <f ca="1">IF(IF(AND($B1631&lt;&gt;"-",$B1631=$E1631),"Entrée et sortie","-")="Entrée et sortie",'Base de données'!$B1631,"-")</f>
        <v>-</v>
      </c>
      <c r="B1631" s="41" t="str">
        <f t="shared" ca="1" si="103"/>
        <v>-</v>
      </c>
      <c r="C1631" s="41" t="str">
        <f t="shared" ca="1" si="104"/>
        <v>-</v>
      </c>
      <c r="D1631" s="41" t="str">
        <f>IF($F1631="sortie en cours d'année",'Base de données'!$B1631,"-")</f>
        <v>-</v>
      </c>
      <c r="E1631" s="41" t="str">
        <f>IF($H1631="entrée en cours d'année",'Base de données'!$B1631,"-")</f>
        <v>-</v>
      </c>
      <c r="F1631" s="37" t="str">
        <f t="shared" si="101"/>
        <v/>
      </c>
      <c r="G1631" s="37" t="str">
        <f>IF($J1631="mouvement",_xlfn.XLOOKUP('Base de données'!$B1631,$V:$V,$V:$V,0),"")</f>
        <v/>
      </c>
      <c r="H1631" s="37" t="str">
        <f t="shared" si="102"/>
        <v/>
      </c>
      <c r="I1631" s="37" t="str">
        <f>IF($J1631="mouvement",_xlfn.XLOOKUP('Base de données'!$B1631,$K:$K,$K:$K,0),"")</f>
        <v/>
      </c>
      <c r="J1631" s="38" t="str">
        <f>IF(AND(Y1631&lt;&gt;MAX(Y:Y),COUNTIF(K1631:V1631,'Base de données'!$B1631)&gt;0),"mouvement","")</f>
        <v/>
      </c>
      <c r="K1631" s="39" t="str">
        <f>IF(K$1&gt;$AE$1,"-",IFERROR(IF(DATEDIF('Base de données'!$A1631,K$1,"d")&lt;&gt;0,"",'Base de données'!$B1631),""))</f>
        <v/>
      </c>
      <c r="L1631" s="39" t="str">
        <f>IF(L$1&gt;$AE$1,"-",IFERROR(IF(DATEDIF('Base de données'!$A1631,L$1,"d")&lt;&gt;0,"",'Base de données'!$B1631),""))</f>
        <v/>
      </c>
      <c r="M1631" s="39" t="str">
        <f>IF(M$1&gt;$AE$1,"-",IFERROR(IF(DATEDIF('Base de données'!$A1631,M$1,"d")&lt;&gt;0,"",'Base de données'!$B1631),""))</f>
        <v/>
      </c>
      <c r="N1631" s="39" t="str">
        <f>IF(N$1&gt;$AE$1,"-",IFERROR(IF(DATEDIF('Base de données'!$A1631,N$1,"d")&lt;&gt;0,"",'Base de données'!$B1631),""))</f>
        <v/>
      </c>
      <c r="O1631" s="39" t="str">
        <f>IF(O$1&gt;$AE$1,"-",IFERROR(IF(DATEDIF('Base de données'!$A1631,O$1,"d")&lt;&gt;0,"",'Base de données'!$B1631),""))</f>
        <v/>
      </c>
      <c r="P1631" s="39" t="str">
        <f>IF(P$1&gt;$AE$1,"-",IFERROR(IF(DATEDIF('Base de données'!$A1631,P$1,"d")&lt;&gt;0,"",'Base de données'!$B1631),""))</f>
        <v>711RD</v>
      </c>
      <c r="Q1631" s="39" t="str">
        <f>IF(Q$1&gt;$AE$1,"-",IFERROR(IF(DATEDIF('Base de données'!$A1631,Q$1,"d")&lt;&gt;0,"",'Base de données'!$B1631),""))</f>
        <v/>
      </c>
      <c r="R1631" s="39" t="str">
        <f>IF(R$1&gt;$AE$1,"-",IFERROR(IF(DATEDIF('Base de données'!$A1631,R$1,"d")&lt;&gt;0,"",'Base de données'!$B1631),""))</f>
        <v/>
      </c>
      <c r="S1631" s="39" t="str">
        <f>IF(S$1&gt;$AE$1,"-",IFERROR(IF(DATEDIF('Base de données'!$A1631,S$1,"d")&lt;&gt;0,"",'Base de données'!$B1631),""))</f>
        <v/>
      </c>
      <c r="T1631" s="39" t="str">
        <f>IF(T$1&gt;$AE$1,"-",IFERROR(IF(DATEDIF('Base de données'!$A1631,T$1,"d")&lt;&gt;0,"",'Base de données'!$B1631),""))</f>
        <v/>
      </c>
      <c r="U1631" s="39" t="str">
        <f>IF(U$1&gt;$AE$1,"-",IFERROR(IF(DATEDIF('Base de données'!$A1631,U$1,"d")&lt;&gt;0,"",'Base de données'!$B1631),""))</f>
        <v/>
      </c>
      <c r="V1631" s="39" t="str">
        <f>IF(V$1&gt;$AE$1,"-",IFERROR(IF(DATEDIF('Base de données'!$A1631,V$1,"d")&lt;&gt;0,"",'Base de données'!$B1631),""))</f>
        <v/>
      </c>
      <c r="W1631" s="34"/>
      <c r="X1631" s="30" t="str">
        <f>'Base de données'!$C1631&amp;" "&amp;'Base de données'!$D1631</f>
        <v>Chevallier Lucas</v>
      </c>
      <c r="Y1631" s="31">
        <f>COUNTIF('Base de données'!$B:$B,'Base de données'!$B1631)</f>
        <v>12</v>
      </c>
      <c r="AA1631" s="87" cm="1">
        <f t="array" aca="1" ref="AA1631" ca="1">INDIRECT("'Base de données'!A" &amp; ROW(Y1631))</f>
        <v>45809</v>
      </c>
      <c r="AB1631" s="51" t="str" cm="1">
        <f t="array" aca="1" ref="AB1631" ca="1">INDIRECT("'Base de données'!B" &amp; ROW(Z1631))</f>
        <v>711RD</v>
      </c>
    </row>
    <row r="1632" spans="1:28" x14ac:dyDescent="0.3">
      <c r="A1632" s="41" t="str">
        <f ca="1">IF(IF(AND($B1632&lt;&gt;"-",$B1632=$E1632),"Entrée et sortie","-")="Entrée et sortie",'Base de données'!$B1632,"-")</f>
        <v>-</v>
      </c>
      <c r="B1632" s="41" t="str">
        <f t="shared" ca="1" si="103"/>
        <v>-</v>
      </c>
      <c r="C1632" s="41" t="str">
        <f t="shared" ca="1" si="104"/>
        <v>-</v>
      </c>
      <c r="D1632" s="41" t="str">
        <f>IF($F1632="sortie en cours d'année",'Base de données'!$B1632,"-")</f>
        <v>-</v>
      </c>
      <c r="E1632" s="41" t="str">
        <f>IF($H1632="entrée en cours d'année",'Base de données'!$B1632,"-")</f>
        <v>-</v>
      </c>
      <c r="F1632" s="37" t="str">
        <f t="shared" si="101"/>
        <v/>
      </c>
      <c r="G1632" s="37" t="str">
        <f>IF($J1632="mouvement",_xlfn.XLOOKUP('Base de données'!$B1632,$V:$V,$V:$V,0),"")</f>
        <v/>
      </c>
      <c r="H1632" s="37" t="str">
        <f t="shared" si="102"/>
        <v/>
      </c>
      <c r="I1632" s="37" t="str">
        <f>IF($J1632="mouvement",_xlfn.XLOOKUP('Base de données'!$B1632,$K:$K,$K:$K,0),"")</f>
        <v/>
      </c>
      <c r="J1632" s="38" t="str">
        <f>IF(AND(Y1632&lt;&gt;MAX(Y:Y),COUNTIF(K1632:V1632,'Base de données'!$B1632)&gt;0),"mouvement","")</f>
        <v/>
      </c>
      <c r="K1632" s="39" t="str">
        <f>IF(K$1&gt;$AE$1,"-",IFERROR(IF(DATEDIF('Base de données'!$A1632,K$1,"d")&lt;&gt;0,"",'Base de données'!$B1632),""))</f>
        <v/>
      </c>
      <c r="L1632" s="39" t="str">
        <f>IF(L$1&gt;$AE$1,"-",IFERROR(IF(DATEDIF('Base de données'!$A1632,L$1,"d")&lt;&gt;0,"",'Base de données'!$B1632),""))</f>
        <v/>
      </c>
      <c r="M1632" s="39" t="str">
        <f>IF(M$1&gt;$AE$1,"-",IFERROR(IF(DATEDIF('Base de données'!$A1632,M$1,"d")&lt;&gt;0,"",'Base de données'!$B1632),""))</f>
        <v/>
      </c>
      <c r="N1632" s="39" t="str">
        <f>IF(N$1&gt;$AE$1,"-",IFERROR(IF(DATEDIF('Base de données'!$A1632,N$1,"d")&lt;&gt;0,"",'Base de données'!$B1632),""))</f>
        <v/>
      </c>
      <c r="O1632" s="39" t="str">
        <f>IF(O$1&gt;$AE$1,"-",IFERROR(IF(DATEDIF('Base de données'!$A1632,O$1,"d")&lt;&gt;0,"",'Base de données'!$B1632),""))</f>
        <v/>
      </c>
      <c r="P1632" s="39" t="str">
        <f>IF(P$1&gt;$AE$1,"-",IFERROR(IF(DATEDIF('Base de données'!$A1632,P$1,"d")&lt;&gt;0,"",'Base de données'!$B1632),""))</f>
        <v>U29UM</v>
      </c>
      <c r="Q1632" s="39" t="str">
        <f>IF(Q$1&gt;$AE$1,"-",IFERROR(IF(DATEDIF('Base de données'!$A1632,Q$1,"d")&lt;&gt;0,"",'Base de données'!$B1632),""))</f>
        <v/>
      </c>
      <c r="R1632" s="39" t="str">
        <f>IF(R$1&gt;$AE$1,"-",IFERROR(IF(DATEDIF('Base de données'!$A1632,R$1,"d")&lt;&gt;0,"",'Base de données'!$B1632),""))</f>
        <v/>
      </c>
      <c r="S1632" s="39" t="str">
        <f>IF(S$1&gt;$AE$1,"-",IFERROR(IF(DATEDIF('Base de données'!$A1632,S$1,"d")&lt;&gt;0,"",'Base de données'!$B1632),""))</f>
        <v/>
      </c>
      <c r="T1632" s="39" t="str">
        <f>IF(T$1&gt;$AE$1,"-",IFERROR(IF(DATEDIF('Base de données'!$A1632,T$1,"d")&lt;&gt;0,"",'Base de données'!$B1632),""))</f>
        <v/>
      </c>
      <c r="U1632" s="39" t="str">
        <f>IF(U$1&gt;$AE$1,"-",IFERROR(IF(DATEDIF('Base de données'!$A1632,U$1,"d")&lt;&gt;0,"",'Base de données'!$B1632),""))</f>
        <v/>
      </c>
      <c r="V1632" s="39" t="str">
        <f>IF(V$1&gt;$AE$1,"-",IFERROR(IF(DATEDIF('Base de données'!$A1632,V$1,"d")&lt;&gt;0,"",'Base de données'!$B1632),""))</f>
        <v/>
      </c>
      <c r="W1632" s="34"/>
      <c r="X1632" s="30" t="str">
        <f>'Base de données'!$C1632&amp;" "&amp;'Base de données'!$D1632</f>
        <v>Schmitt Alix</v>
      </c>
      <c r="Y1632" s="31">
        <f>COUNTIF('Base de données'!$B:$B,'Base de données'!$B1632)</f>
        <v>12</v>
      </c>
      <c r="AA1632" s="87" cm="1">
        <f t="array" aca="1" ref="AA1632" ca="1">INDIRECT("'Base de données'!A" &amp; ROW(Y1632))</f>
        <v>45809</v>
      </c>
      <c r="AB1632" s="51" t="str" cm="1">
        <f t="array" aca="1" ref="AB1632" ca="1">INDIRECT("'Base de données'!B" &amp; ROW(Z1632))</f>
        <v>U29UM</v>
      </c>
    </row>
    <row r="1633" spans="1:28" x14ac:dyDescent="0.3">
      <c r="A1633" s="41" t="str">
        <f ca="1">IF(IF(AND($B1633&lt;&gt;"-",$B1633=$E1633),"Entrée et sortie","-")="Entrée et sortie",'Base de données'!$B1633,"-")</f>
        <v>-</v>
      </c>
      <c r="B1633" s="41" t="str">
        <f t="shared" ca="1" si="103"/>
        <v>-</v>
      </c>
      <c r="C1633" s="41" t="str">
        <f t="shared" ca="1" si="104"/>
        <v>-</v>
      </c>
      <c r="D1633" s="41" t="str">
        <f>IF($F1633="sortie en cours d'année",'Base de données'!$B1633,"-")</f>
        <v>-</v>
      </c>
      <c r="E1633" s="41" t="str">
        <f>IF($H1633="entrée en cours d'année",'Base de données'!$B1633,"-")</f>
        <v>-</v>
      </c>
      <c r="F1633" s="37" t="str">
        <f t="shared" si="101"/>
        <v/>
      </c>
      <c r="G1633" s="37" t="str">
        <f>IF($J1633="mouvement",_xlfn.XLOOKUP('Base de données'!$B1633,$V:$V,$V:$V,0),"")</f>
        <v/>
      </c>
      <c r="H1633" s="37" t="str">
        <f t="shared" si="102"/>
        <v/>
      </c>
      <c r="I1633" s="37" t="str">
        <f>IF($J1633="mouvement",_xlfn.XLOOKUP('Base de données'!$B1633,$K:$K,$K:$K,0),"")</f>
        <v/>
      </c>
      <c r="J1633" s="38" t="str">
        <f>IF(AND(Y1633&lt;&gt;MAX(Y:Y),COUNTIF(K1633:V1633,'Base de données'!$B1633)&gt;0),"mouvement","")</f>
        <v/>
      </c>
      <c r="K1633" s="39" t="str">
        <f>IF(K$1&gt;$AE$1,"-",IFERROR(IF(DATEDIF('Base de données'!$A1633,K$1,"d")&lt;&gt;0,"",'Base de données'!$B1633),""))</f>
        <v/>
      </c>
      <c r="L1633" s="39" t="str">
        <f>IF(L$1&gt;$AE$1,"-",IFERROR(IF(DATEDIF('Base de données'!$A1633,L$1,"d")&lt;&gt;0,"",'Base de données'!$B1633),""))</f>
        <v/>
      </c>
      <c r="M1633" s="39" t="str">
        <f>IF(M$1&gt;$AE$1,"-",IFERROR(IF(DATEDIF('Base de données'!$A1633,M$1,"d")&lt;&gt;0,"",'Base de données'!$B1633),""))</f>
        <v/>
      </c>
      <c r="N1633" s="39" t="str">
        <f>IF(N$1&gt;$AE$1,"-",IFERROR(IF(DATEDIF('Base de données'!$A1633,N$1,"d")&lt;&gt;0,"",'Base de données'!$B1633),""))</f>
        <v/>
      </c>
      <c r="O1633" s="39" t="str">
        <f>IF(O$1&gt;$AE$1,"-",IFERROR(IF(DATEDIF('Base de données'!$A1633,O$1,"d")&lt;&gt;0,"",'Base de données'!$B1633),""))</f>
        <v/>
      </c>
      <c r="P1633" s="39" t="str">
        <f>IF(P$1&gt;$AE$1,"-",IFERROR(IF(DATEDIF('Base de données'!$A1633,P$1,"d")&lt;&gt;0,"",'Base de données'!$B1633),""))</f>
        <v>QL1M5</v>
      </c>
      <c r="Q1633" s="39" t="str">
        <f>IF(Q$1&gt;$AE$1,"-",IFERROR(IF(DATEDIF('Base de données'!$A1633,Q$1,"d")&lt;&gt;0,"",'Base de données'!$B1633),""))</f>
        <v/>
      </c>
      <c r="R1633" s="39" t="str">
        <f>IF(R$1&gt;$AE$1,"-",IFERROR(IF(DATEDIF('Base de données'!$A1633,R$1,"d")&lt;&gt;0,"",'Base de données'!$B1633),""))</f>
        <v/>
      </c>
      <c r="S1633" s="39" t="str">
        <f>IF(S$1&gt;$AE$1,"-",IFERROR(IF(DATEDIF('Base de données'!$A1633,S$1,"d")&lt;&gt;0,"",'Base de données'!$B1633),""))</f>
        <v/>
      </c>
      <c r="T1633" s="39" t="str">
        <f>IF(T$1&gt;$AE$1,"-",IFERROR(IF(DATEDIF('Base de données'!$A1633,T$1,"d")&lt;&gt;0,"",'Base de données'!$B1633),""))</f>
        <v/>
      </c>
      <c r="U1633" s="39" t="str">
        <f>IF(U$1&gt;$AE$1,"-",IFERROR(IF(DATEDIF('Base de données'!$A1633,U$1,"d")&lt;&gt;0,"",'Base de données'!$B1633),""))</f>
        <v/>
      </c>
      <c r="V1633" s="39" t="str">
        <f>IF(V$1&gt;$AE$1,"-",IFERROR(IF(DATEDIF('Base de données'!$A1633,V$1,"d")&lt;&gt;0,"",'Base de données'!$B1633),""))</f>
        <v/>
      </c>
      <c r="W1633" s="34"/>
      <c r="X1633" s="30" t="str">
        <f>'Base de données'!$C1633&amp;" "&amp;'Base de données'!$D1633</f>
        <v>Leconte Stéphanie</v>
      </c>
      <c r="Y1633" s="31">
        <f>COUNTIF('Base de données'!$B:$B,'Base de données'!$B1633)</f>
        <v>12</v>
      </c>
      <c r="AA1633" s="87" cm="1">
        <f t="array" aca="1" ref="AA1633" ca="1">INDIRECT("'Base de données'!A" &amp; ROW(Y1633))</f>
        <v>45809</v>
      </c>
      <c r="AB1633" s="51" t="str" cm="1">
        <f t="array" aca="1" ref="AB1633" ca="1">INDIRECT("'Base de données'!B" &amp; ROW(Z1633))</f>
        <v>QL1M5</v>
      </c>
    </row>
    <row r="1634" spans="1:28" x14ac:dyDescent="0.3">
      <c r="A1634" s="41" t="str">
        <f ca="1">IF(IF(AND($B1634&lt;&gt;"-",$B1634=$E1634),"Entrée et sortie","-")="Entrée et sortie",'Base de données'!$B1634,"-")</f>
        <v>-</v>
      </c>
      <c r="B1634" s="41" t="str">
        <f t="shared" ca="1" si="103"/>
        <v>-</v>
      </c>
      <c r="C1634" s="41" t="str">
        <f t="shared" ca="1" si="104"/>
        <v>-</v>
      </c>
      <c r="D1634" s="41" t="str">
        <f>IF($F1634="sortie en cours d'année",'Base de données'!$B1634,"-")</f>
        <v>-</v>
      </c>
      <c r="E1634" s="41" t="str">
        <f>IF($H1634="entrée en cours d'année",'Base de données'!$B1634,"-")</f>
        <v>-</v>
      </c>
      <c r="F1634" s="37" t="str">
        <f t="shared" si="101"/>
        <v/>
      </c>
      <c r="G1634" s="37" t="str">
        <f>IF($J1634="mouvement",_xlfn.XLOOKUP('Base de données'!$B1634,$V:$V,$V:$V,0),"")</f>
        <v/>
      </c>
      <c r="H1634" s="37" t="str">
        <f t="shared" si="102"/>
        <v/>
      </c>
      <c r="I1634" s="37" t="str">
        <f>IF($J1634="mouvement",_xlfn.XLOOKUP('Base de données'!$B1634,$K:$K,$K:$K,0),"")</f>
        <v/>
      </c>
      <c r="J1634" s="38" t="str">
        <f>IF(AND(Y1634&lt;&gt;MAX(Y:Y),COUNTIF(K1634:V1634,'Base de données'!$B1634)&gt;0),"mouvement","")</f>
        <v/>
      </c>
      <c r="K1634" s="39" t="str">
        <f>IF(K$1&gt;$AE$1,"-",IFERROR(IF(DATEDIF('Base de données'!$A1634,K$1,"d")&lt;&gt;0,"",'Base de données'!$B1634),""))</f>
        <v/>
      </c>
      <c r="L1634" s="39" t="str">
        <f>IF(L$1&gt;$AE$1,"-",IFERROR(IF(DATEDIF('Base de données'!$A1634,L$1,"d")&lt;&gt;0,"",'Base de données'!$B1634),""))</f>
        <v/>
      </c>
      <c r="M1634" s="39" t="str">
        <f>IF(M$1&gt;$AE$1,"-",IFERROR(IF(DATEDIF('Base de données'!$A1634,M$1,"d")&lt;&gt;0,"",'Base de données'!$B1634),""))</f>
        <v/>
      </c>
      <c r="N1634" s="39" t="str">
        <f>IF(N$1&gt;$AE$1,"-",IFERROR(IF(DATEDIF('Base de données'!$A1634,N$1,"d")&lt;&gt;0,"",'Base de données'!$B1634),""))</f>
        <v/>
      </c>
      <c r="O1634" s="39" t="str">
        <f>IF(O$1&gt;$AE$1,"-",IFERROR(IF(DATEDIF('Base de données'!$A1634,O$1,"d")&lt;&gt;0,"",'Base de données'!$B1634),""))</f>
        <v/>
      </c>
      <c r="P1634" s="39" t="str">
        <f>IF(P$1&gt;$AE$1,"-",IFERROR(IF(DATEDIF('Base de données'!$A1634,P$1,"d")&lt;&gt;0,"",'Base de données'!$B1634),""))</f>
        <v>SDNJA</v>
      </c>
      <c r="Q1634" s="39" t="str">
        <f>IF(Q$1&gt;$AE$1,"-",IFERROR(IF(DATEDIF('Base de données'!$A1634,Q$1,"d")&lt;&gt;0,"",'Base de données'!$B1634),""))</f>
        <v/>
      </c>
      <c r="R1634" s="39" t="str">
        <f>IF(R$1&gt;$AE$1,"-",IFERROR(IF(DATEDIF('Base de données'!$A1634,R$1,"d")&lt;&gt;0,"",'Base de données'!$B1634),""))</f>
        <v/>
      </c>
      <c r="S1634" s="39" t="str">
        <f>IF(S$1&gt;$AE$1,"-",IFERROR(IF(DATEDIF('Base de données'!$A1634,S$1,"d")&lt;&gt;0,"",'Base de données'!$B1634),""))</f>
        <v/>
      </c>
      <c r="T1634" s="39" t="str">
        <f>IF(T$1&gt;$AE$1,"-",IFERROR(IF(DATEDIF('Base de données'!$A1634,T$1,"d")&lt;&gt;0,"",'Base de données'!$B1634),""))</f>
        <v/>
      </c>
      <c r="U1634" s="39" t="str">
        <f>IF(U$1&gt;$AE$1,"-",IFERROR(IF(DATEDIF('Base de données'!$A1634,U$1,"d")&lt;&gt;0,"",'Base de données'!$B1634),""))</f>
        <v/>
      </c>
      <c r="V1634" s="39" t="str">
        <f>IF(V$1&gt;$AE$1,"-",IFERROR(IF(DATEDIF('Base de données'!$A1634,V$1,"d")&lt;&gt;0,"",'Base de données'!$B1634),""))</f>
        <v/>
      </c>
      <c r="W1634" s="34"/>
      <c r="X1634" s="30" t="str">
        <f>'Base de données'!$C1634&amp;" "&amp;'Base de données'!$D1634</f>
        <v>Thierry Marianne</v>
      </c>
      <c r="Y1634" s="31">
        <f>COUNTIF('Base de données'!$B:$B,'Base de données'!$B1634)</f>
        <v>12</v>
      </c>
      <c r="AA1634" s="87" cm="1">
        <f t="array" aca="1" ref="AA1634" ca="1">INDIRECT("'Base de données'!A" &amp; ROW(Y1634))</f>
        <v>45809</v>
      </c>
      <c r="AB1634" s="51" t="str" cm="1">
        <f t="array" aca="1" ref="AB1634" ca="1">INDIRECT("'Base de données'!B" &amp; ROW(Z1634))</f>
        <v>SDNJA</v>
      </c>
    </row>
    <row r="1635" spans="1:28" x14ac:dyDescent="0.3">
      <c r="A1635" s="41" t="str">
        <f ca="1">IF(IF(AND($B1635&lt;&gt;"-",$B1635=$E1635),"Entrée et sortie","-")="Entrée et sortie",'Base de données'!$B1635,"-")</f>
        <v>-</v>
      </c>
      <c r="B1635" s="41" t="str">
        <f t="shared" ca="1" si="103"/>
        <v>-</v>
      </c>
      <c r="C1635" s="41" t="str">
        <f t="shared" ca="1" si="104"/>
        <v>-</v>
      </c>
      <c r="D1635" s="41" t="str">
        <f>IF($F1635="sortie en cours d'année",'Base de données'!$B1635,"-")</f>
        <v>-</v>
      </c>
      <c r="E1635" s="41" t="str">
        <f>IF($H1635="entrée en cours d'année",'Base de données'!$B1635,"-")</f>
        <v>-</v>
      </c>
      <c r="F1635" s="37" t="str">
        <f t="shared" si="101"/>
        <v/>
      </c>
      <c r="G1635" s="37" t="str">
        <f>IF($J1635="mouvement",_xlfn.XLOOKUP('Base de données'!$B1635,$V:$V,$V:$V,0),"")</f>
        <v/>
      </c>
      <c r="H1635" s="37" t="str">
        <f t="shared" si="102"/>
        <v/>
      </c>
      <c r="I1635" s="37" t="str">
        <f>IF($J1635="mouvement",_xlfn.XLOOKUP('Base de données'!$B1635,$K:$K,$K:$K,0),"")</f>
        <v/>
      </c>
      <c r="J1635" s="38" t="str">
        <f>IF(AND(Y1635&lt;&gt;MAX(Y:Y),COUNTIF(K1635:V1635,'Base de données'!$B1635)&gt;0),"mouvement","")</f>
        <v/>
      </c>
      <c r="K1635" s="39" t="str">
        <f>IF(K$1&gt;$AE$1,"-",IFERROR(IF(DATEDIF('Base de données'!$A1635,K$1,"d")&lt;&gt;0,"",'Base de données'!$B1635),""))</f>
        <v/>
      </c>
      <c r="L1635" s="39" t="str">
        <f>IF(L$1&gt;$AE$1,"-",IFERROR(IF(DATEDIF('Base de données'!$A1635,L$1,"d")&lt;&gt;0,"",'Base de données'!$B1635),""))</f>
        <v/>
      </c>
      <c r="M1635" s="39" t="str">
        <f>IF(M$1&gt;$AE$1,"-",IFERROR(IF(DATEDIF('Base de données'!$A1635,M$1,"d")&lt;&gt;0,"",'Base de données'!$B1635),""))</f>
        <v/>
      </c>
      <c r="N1635" s="39" t="str">
        <f>IF(N$1&gt;$AE$1,"-",IFERROR(IF(DATEDIF('Base de données'!$A1635,N$1,"d")&lt;&gt;0,"",'Base de données'!$B1635),""))</f>
        <v/>
      </c>
      <c r="O1635" s="39" t="str">
        <f>IF(O$1&gt;$AE$1,"-",IFERROR(IF(DATEDIF('Base de données'!$A1635,O$1,"d")&lt;&gt;0,"",'Base de données'!$B1635),""))</f>
        <v/>
      </c>
      <c r="P1635" s="39" t="str">
        <f>IF(P$1&gt;$AE$1,"-",IFERROR(IF(DATEDIF('Base de données'!$A1635,P$1,"d")&lt;&gt;0,"",'Base de données'!$B1635),""))</f>
        <v>HJK4E</v>
      </c>
      <c r="Q1635" s="39" t="str">
        <f>IF(Q$1&gt;$AE$1,"-",IFERROR(IF(DATEDIF('Base de données'!$A1635,Q$1,"d")&lt;&gt;0,"",'Base de données'!$B1635),""))</f>
        <v/>
      </c>
      <c r="R1635" s="39" t="str">
        <f>IF(R$1&gt;$AE$1,"-",IFERROR(IF(DATEDIF('Base de données'!$A1635,R$1,"d")&lt;&gt;0,"",'Base de données'!$B1635),""))</f>
        <v/>
      </c>
      <c r="S1635" s="39" t="str">
        <f>IF(S$1&gt;$AE$1,"-",IFERROR(IF(DATEDIF('Base de données'!$A1635,S$1,"d")&lt;&gt;0,"",'Base de données'!$B1635),""))</f>
        <v/>
      </c>
      <c r="T1635" s="39" t="str">
        <f>IF(T$1&gt;$AE$1,"-",IFERROR(IF(DATEDIF('Base de données'!$A1635,T$1,"d")&lt;&gt;0,"",'Base de données'!$B1635),""))</f>
        <v/>
      </c>
      <c r="U1635" s="39" t="str">
        <f>IF(U$1&gt;$AE$1,"-",IFERROR(IF(DATEDIF('Base de données'!$A1635,U$1,"d")&lt;&gt;0,"",'Base de données'!$B1635),""))</f>
        <v/>
      </c>
      <c r="V1635" s="39" t="str">
        <f>IF(V$1&gt;$AE$1,"-",IFERROR(IF(DATEDIF('Base de données'!$A1635,V$1,"d")&lt;&gt;0,"",'Base de données'!$B1635),""))</f>
        <v/>
      </c>
      <c r="W1635" s="34"/>
      <c r="X1635" s="30" t="str">
        <f>'Base de données'!$C1635&amp;" "&amp;'Base de données'!$D1635</f>
        <v>Thierry Jean</v>
      </c>
      <c r="Y1635" s="31">
        <f>COUNTIF('Base de données'!$B:$B,'Base de données'!$B1635)</f>
        <v>12</v>
      </c>
      <c r="AA1635" s="87" cm="1">
        <f t="array" aca="1" ref="AA1635" ca="1">INDIRECT("'Base de données'!A" &amp; ROW(Y1635))</f>
        <v>45809</v>
      </c>
      <c r="AB1635" s="51" t="str" cm="1">
        <f t="array" aca="1" ref="AB1635" ca="1">INDIRECT("'Base de données'!B" &amp; ROW(Z1635))</f>
        <v>HJK4E</v>
      </c>
    </row>
    <row r="1636" spans="1:28" x14ac:dyDescent="0.3">
      <c r="A1636" s="41" t="str">
        <f ca="1">IF(IF(AND($B1636&lt;&gt;"-",$B1636=$E1636),"Entrée et sortie","-")="Entrée et sortie",'Base de données'!$B1636,"-")</f>
        <v>-</v>
      </c>
      <c r="B1636" s="41" t="str">
        <f t="shared" ca="1" si="103"/>
        <v>-</v>
      </c>
      <c r="C1636" s="41" t="str">
        <f t="shared" ca="1" si="104"/>
        <v>-</v>
      </c>
      <c r="D1636" s="41" t="str">
        <f>IF($F1636="sortie en cours d'année",'Base de données'!$B1636,"-")</f>
        <v>-</v>
      </c>
      <c r="E1636" s="41" t="str">
        <f>IF($H1636="entrée en cours d'année",'Base de données'!$B1636,"-")</f>
        <v>-</v>
      </c>
      <c r="F1636" s="37" t="str">
        <f t="shared" si="101"/>
        <v/>
      </c>
      <c r="G1636" s="37" t="str">
        <f>IF($J1636="mouvement",_xlfn.XLOOKUP('Base de données'!$B1636,$V:$V,$V:$V,0),"")</f>
        <v/>
      </c>
      <c r="H1636" s="37" t="str">
        <f t="shared" si="102"/>
        <v/>
      </c>
      <c r="I1636" s="37" t="str">
        <f>IF($J1636="mouvement",_xlfn.XLOOKUP('Base de données'!$B1636,$K:$K,$K:$K,0),"")</f>
        <v/>
      </c>
      <c r="J1636" s="38" t="str">
        <f>IF(AND(Y1636&lt;&gt;MAX(Y:Y),COUNTIF(K1636:V1636,'Base de données'!$B1636)&gt;0),"mouvement","")</f>
        <v/>
      </c>
      <c r="K1636" s="39" t="str">
        <f>IF(K$1&gt;$AE$1,"-",IFERROR(IF(DATEDIF('Base de données'!$A1636,K$1,"d")&lt;&gt;0,"",'Base de données'!$B1636),""))</f>
        <v/>
      </c>
      <c r="L1636" s="39" t="str">
        <f>IF(L$1&gt;$AE$1,"-",IFERROR(IF(DATEDIF('Base de données'!$A1636,L$1,"d")&lt;&gt;0,"",'Base de données'!$B1636),""))</f>
        <v/>
      </c>
      <c r="M1636" s="39" t="str">
        <f>IF(M$1&gt;$AE$1,"-",IFERROR(IF(DATEDIF('Base de données'!$A1636,M$1,"d")&lt;&gt;0,"",'Base de données'!$B1636),""))</f>
        <v/>
      </c>
      <c r="N1636" s="39" t="str">
        <f>IF(N$1&gt;$AE$1,"-",IFERROR(IF(DATEDIF('Base de données'!$A1636,N$1,"d")&lt;&gt;0,"",'Base de données'!$B1636),""))</f>
        <v/>
      </c>
      <c r="O1636" s="39" t="str">
        <f>IF(O$1&gt;$AE$1,"-",IFERROR(IF(DATEDIF('Base de données'!$A1636,O$1,"d")&lt;&gt;0,"",'Base de données'!$B1636),""))</f>
        <v/>
      </c>
      <c r="P1636" s="39" t="str">
        <f>IF(P$1&gt;$AE$1,"-",IFERROR(IF(DATEDIF('Base de données'!$A1636,P$1,"d")&lt;&gt;0,"",'Base de données'!$B1636),""))</f>
        <v>FZTZM</v>
      </c>
      <c r="Q1636" s="39" t="str">
        <f>IF(Q$1&gt;$AE$1,"-",IFERROR(IF(DATEDIF('Base de données'!$A1636,Q$1,"d")&lt;&gt;0,"",'Base de données'!$B1636),""))</f>
        <v/>
      </c>
      <c r="R1636" s="39" t="str">
        <f>IF(R$1&gt;$AE$1,"-",IFERROR(IF(DATEDIF('Base de données'!$A1636,R$1,"d")&lt;&gt;0,"",'Base de données'!$B1636),""))</f>
        <v/>
      </c>
      <c r="S1636" s="39" t="str">
        <f>IF(S$1&gt;$AE$1,"-",IFERROR(IF(DATEDIF('Base de données'!$A1636,S$1,"d")&lt;&gt;0,"",'Base de données'!$B1636),""))</f>
        <v/>
      </c>
      <c r="T1636" s="39" t="str">
        <f>IF(T$1&gt;$AE$1,"-",IFERROR(IF(DATEDIF('Base de données'!$A1636,T$1,"d")&lt;&gt;0,"",'Base de données'!$B1636),""))</f>
        <v/>
      </c>
      <c r="U1636" s="39" t="str">
        <f>IF(U$1&gt;$AE$1,"-",IFERROR(IF(DATEDIF('Base de données'!$A1636,U$1,"d")&lt;&gt;0,"",'Base de données'!$B1636),""))</f>
        <v/>
      </c>
      <c r="V1636" s="39" t="str">
        <f>IF(V$1&gt;$AE$1,"-",IFERROR(IF(DATEDIF('Base de données'!$A1636,V$1,"d")&lt;&gt;0,"",'Base de données'!$B1636),""))</f>
        <v/>
      </c>
      <c r="W1636" s="34"/>
      <c r="X1636" s="30" t="str">
        <f>'Base de données'!$C1636&amp;" "&amp;'Base de données'!$D1636</f>
        <v>Le Goff Sébastien</v>
      </c>
      <c r="Y1636" s="31">
        <f>COUNTIF('Base de données'!$B:$B,'Base de données'!$B1636)</f>
        <v>12</v>
      </c>
      <c r="AA1636" s="87" cm="1">
        <f t="array" aca="1" ref="AA1636" ca="1">INDIRECT("'Base de données'!A" &amp; ROW(Y1636))</f>
        <v>45809</v>
      </c>
      <c r="AB1636" s="51" t="str" cm="1">
        <f t="array" aca="1" ref="AB1636" ca="1">INDIRECT("'Base de données'!B" &amp; ROW(Z1636))</f>
        <v>FZTZM</v>
      </c>
    </row>
    <row r="1637" spans="1:28" x14ac:dyDescent="0.3">
      <c r="A1637" s="41" t="str">
        <f ca="1">IF(IF(AND($B1637&lt;&gt;"-",$B1637=$E1637),"Entrée et sortie","-")="Entrée et sortie",'Base de données'!$B1637,"-")</f>
        <v>-</v>
      </c>
      <c r="B1637" s="41" t="str">
        <f t="shared" ca="1" si="103"/>
        <v>WXLIG</v>
      </c>
      <c r="C1637" s="41" t="str">
        <f t="shared" ca="1" si="104"/>
        <v>WXLIG</v>
      </c>
      <c r="D1637" s="41" t="str">
        <f>IF($F1637="sortie en cours d'année",'Base de données'!$B1637,"-")</f>
        <v>WXLIG</v>
      </c>
      <c r="E1637" s="41" t="str">
        <f>IF($H1637="entrée en cours d'année",'Base de données'!$B1637,"-")</f>
        <v>-</v>
      </c>
      <c r="F1637" s="37" t="str">
        <f t="shared" si="101"/>
        <v>sortie en cours d'année</v>
      </c>
      <c r="G1637" s="37">
        <f>IF($J1637="mouvement",_xlfn.XLOOKUP('Base de données'!$B1637,$V:$V,$V:$V,0),"")</f>
        <v>0</v>
      </c>
      <c r="H1637" s="37" t="str">
        <f t="shared" si="102"/>
        <v/>
      </c>
      <c r="I1637" s="37" t="str">
        <f>IF($J1637="mouvement",_xlfn.XLOOKUP('Base de données'!$B1637,$K:$K,$K:$K,0),"")</f>
        <v>WXLIG</v>
      </c>
      <c r="J1637" s="38" t="str">
        <f>IF(AND(Y1637&lt;&gt;MAX(Y:Y),COUNTIF(K1637:V1637,'Base de données'!$B1637)&gt;0),"mouvement","")</f>
        <v>mouvement</v>
      </c>
      <c r="K1637" s="39" t="str">
        <f>IF(K$1&gt;$AE$1,"-",IFERROR(IF(DATEDIF('Base de données'!$A1637,K$1,"d")&lt;&gt;0,"",'Base de données'!$B1637),""))</f>
        <v/>
      </c>
      <c r="L1637" s="39" t="str">
        <f>IF(L$1&gt;$AE$1,"-",IFERROR(IF(DATEDIF('Base de données'!$A1637,L$1,"d")&lt;&gt;0,"",'Base de données'!$B1637),""))</f>
        <v/>
      </c>
      <c r="M1637" s="39" t="str">
        <f>IF(M$1&gt;$AE$1,"-",IFERROR(IF(DATEDIF('Base de données'!$A1637,M$1,"d")&lt;&gt;0,"",'Base de données'!$B1637),""))</f>
        <v/>
      </c>
      <c r="N1637" s="39" t="str">
        <f>IF(N$1&gt;$AE$1,"-",IFERROR(IF(DATEDIF('Base de données'!$A1637,N$1,"d")&lt;&gt;0,"",'Base de données'!$B1637),""))</f>
        <v/>
      </c>
      <c r="O1637" s="39" t="str">
        <f>IF(O$1&gt;$AE$1,"-",IFERROR(IF(DATEDIF('Base de données'!$A1637,O$1,"d")&lt;&gt;0,"",'Base de données'!$B1637),""))</f>
        <v/>
      </c>
      <c r="P1637" s="39" t="str">
        <f>IF(P$1&gt;$AE$1,"-",IFERROR(IF(DATEDIF('Base de données'!$A1637,P$1,"d")&lt;&gt;0,"",'Base de données'!$B1637),""))</f>
        <v>WXLIG</v>
      </c>
      <c r="Q1637" s="39" t="str">
        <f>IF(Q$1&gt;$AE$1,"-",IFERROR(IF(DATEDIF('Base de données'!$A1637,Q$1,"d")&lt;&gt;0,"",'Base de données'!$B1637),""))</f>
        <v/>
      </c>
      <c r="R1637" s="39" t="str">
        <f>IF(R$1&gt;$AE$1,"-",IFERROR(IF(DATEDIF('Base de données'!$A1637,R$1,"d")&lt;&gt;0,"",'Base de données'!$B1637),""))</f>
        <v/>
      </c>
      <c r="S1637" s="39" t="str">
        <f>IF(S$1&gt;$AE$1,"-",IFERROR(IF(DATEDIF('Base de données'!$A1637,S$1,"d")&lt;&gt;0,"",'Base de données'!$B1637),""))</f>
        <v/>
      </c>
      <c r="T1637" s="39" t="str">
        <f>IF(T$1&gt;$AE$1,"-",IFERROR(IF(DATEDIF('Base de données'!$A1637,T$1,"d")&lt;&gt;0,"",'Base de données'!$B1637),""))</f>
        <v/>
      </c>
      <c r="U1637" s="39" t="str">
        <f>IF(U$1&gt;$AE$1,"-",IFERROR(IF(DATEDIF('Base de données'!$A1637,U$1,"d")&lt;&gt;0,"",'Base de données'!$B1637),""))</f>
        <v/>
      </c>
      <c r="V1637" s="39" t="str">
        <f>IF(V$1&gt;$AE$1,"-",IFERROR(IF(DATEDIF('Base de données'!$A1637,V$1,"d")&lt;&gt;0,"",'Base de données'!$B1637),""))</f>
        <v/>
      </c>
      <c r="W1637" s="34"/>
      <c r="X1637" s="30" t="str">
        <f>'Base de données'!$C1637&amp;" "&amp;'Base de données'!$D1637</f>
        <v>Pichon Étienne</v>
      </c>
      <c r="Y1637" s="31">
        <f>COUNTIF('Base de données'!$B:$B,'Base de données'!$B1637)</f>
        <v>10</v>
      </c>
      <c r="AA1637" s="87" cm="1">
        <f t="array" aca="1" ref="AA1637" ca="1">INDIRECT("'Base de données'!A" &amp; ROW(Y1637))</f>
        <v>45809</v>
      </c>
      <c r="AB1637" s="51" t="str" cm="1">
        <f t="array" aca="1" ref="AB1637" ca="1">INDIRECT("'Base de données'!B" &amp; ROW(Z1637))</f>
        <v>WXLIG</v>
      </c>
    </row>
    <row r="1638" spans="1:28" x14ac:dyDescent="0.3">
      <c r="A1638" s="41" t="str">
        <f ca="1">IF(IF(AND($B1638&lt;&gt;"-",$B1638=$E1638),"Entrée et sortie","-")="Entrée et sortie",'Base de données'!$B1638,"-")</f>
        <v>-</v>
      </c>
      <c r="B1638" s="41" t="str">
        <f t="shared" ca="1" si="103"/>
        <v>-</v>
      </c>
      <c r="C1638" s="41" t="str">
        <f t="shared" ca="1" si="104"/>
        <v>-</v>
      </c>
      <c r="D1638" s="41" t="str">
        <f>IF($F1638="sortie en cours d'année",'Base de données'!$B1638,"-")</f>
        <v>-</v>
      </c>
      <c r="E1638" s="41" t="str">
        <f>IF($H1638="entrée en cours d'année",'Base de données'!$B1638,"-")</f>
        <v>-</v>
      </c>
      <c r="F1638" s="37" t="str">
        <f t="shared" si="101"/>
        <v/>
      </c>
      <c r="G1638" s="37" t="str">
        <f>IF($J1638="mouvement",_xlfn.XLOOKUP('Base de données'!$B1638,$V:$V,$V:$V,0),"")</f>
        <v/>
      </c>
      <c r="H1638" s="37" t="str">
        <f t="shared" si="102"/>
        <v/>
      </c>
      <c r="I1638" s="37" t="str">
        <f>IF($J1638="mouvement",_xlfn.XLOOKUP('Base de données'!$B1638,$K:$K,$K:$K,0),"")</f>
        <v/>
      </c>
      <c r="J1638" s="38" t="str">
        <f>IF(AND(Y1638&lt;&gt;MAX(Y:Y),COUNTIF(K1638:V1638,'Base de données'!$B1638)&gt;0),"mouvement","")</f>
        <v/>
      </c>
      <c r="K1638" s="39" t="str">
        <f>IF(K$1&gt;$AE$1,"-",IFERROR(IF(DATEDIF('Base de données'!$A1638,K$1,"d")&lt;&gt;0,"",'Base de données'!$B1638),""))</f>
        <v/>
      </c>
      <c r="L1638" s="39" t="str">
        <f>IF(L$1&gt;$AE$1,"-",IFERROR(IF(DATEDIF('Base de données'!$A1638,L$1,"d")&lt;&gt;0,"",'Base de données'!$B1638),""))</f>
        <v/>
      </c>
      <c r="M1638" s="39" t="str">
        <f>IF(M$1&gt;$AE$1,"-",IFERROR(IF(DATEDIF('Base de données'!$A1638,M$1,"d")&lt;&gt;0,"",'Base de données'!$B1638),""))</f>
        <v/>
      </c>
      <c r="N1638" s="39" t="str">
        <f>IF(N$1&gt;$AE$1,"-",IFERROR(IF(DATEDIF('Base de données'!$A1638,N$1,"d")&lt;&gt;0,"",'Base de données'!$B1638),""))</f>
        <v/>
      </c>
      <c r="O1638" s="39" t="str">
        <f>IF(O$1&gt;$AE$1,"-",IFERROR(IF(DATEDIF('Base de données'!$A1638,O$1,"d")&lt;&gt;0,"",'Base de données'!$B1638),""))</f>
        <v/>
      </c>
      <c r="P1638" s="39" t="str">
        <f>IF(P$1&gt;$AE$1,"-",IFERROR(IF(DATEDIF('Base de données'!$A1638,P$1,"d")&lt;&gt;0,"",'Base de données'!$B1638),""))</f>
        <v>DQ4RC</v>
      </c>
      <c r="Q1638" s="39" t="str">
        <f>IF(Q$1&gt;$AE$1,"-",IFERROR(IF(DATEDIF('Base de données'!$A1638,Q$1,"d")&lt;&gt;0,"",'Base de données'!$B1638),""))</f>
        <v/>
      </c>
      <c r="R1638" s="39" t="str">
        <f>IF(R$1&gt;$AE$1,"-",IFERROR(IF(DATEDIF('Base de données'!$A1638,R$1,"d")&lt;&gt;0,"",'Base de données'!$B1638),""))</f>
        <v/>
      </c>
      <c r="S1638" s="39" t="str">
        <f>IF(S$1&gt;$AE$1,"-",IFERROR(IF(DATEDIF('Base de données'!$A1638,S$1,"d")&lt;&gt;0,"",'Base de données'!$B1638),""))</f>
        <v/>
      </c>
      <c r="T1638" s="39" t="str">
        <f>IF(T$1&gt;$AE$1,"-",IFERROR(IF(DATEDIF('Base de données'!$A1638,T$1,"d")&lt;&gt;0,"",'Base de données'!$B1638),""))</f>
        <v/>
      </c>
      <c r="U1638" s="39" t="str">
        <f>IF(U$1&gt;$AE$1,"-",IFERROR(IF(DATEDIF('Base de données'!$A1638,U$1,"d")&lt;&gt;0,"",'Base de données'!$B1638),""))</f>
        <v/>
      </c>
      <c r="V1638" s="39" t="str">
        <f>IF(V$1&gt;$AE$1,"-",IFERROR(IF(DATEDIF('Base de données'!$A1638,V$1,"d")&lt;&gt;0,"",'Base de données'!$B1638),""))</f>
        <v/>
      </c>
      <c r="W1638" s="34"/>
      <c r="X1638" s="30" t="str">
        <f>'Base de données'!$C1638&amp;" "&amp;'Base de données'!$D1638</f>
        <v>Paris Adrien</v>
      </c>
      <c r="Y1638" s="31">
        <f>COUNTIF('Base de données'!$B:$B,'Base de données'!$B1638)</f>
        <v>12</v>
      </c>
      <c r="AA1638" s="87" cm="1">
        <f t="array" aca="1" ref="AA1638" ca="1">INDIRECT("'Base de données'!A" &amp; ROW(Y1638))</f>
        <v>45809</v>
      </c>
      <c r="AB1638" s="51" t="str" cm="1">
        <f t="array" aca="1" ref="AB1638" ca="1">INDIRECT("'Base de données'!B" &amp; ROW(Z1638))</f>
        <v>DQ4RC</v>
      </c>
    </row>
    <row r="1639" spans="1:28" x14ac:dyDescent="0.3">
      <c r="A1639" s="41" t="str">
        <f ca="1">IF(IF(AND($B1639&lt;&gt;"-",$B1639=$E1639),"Entrée et sortie","-")="Entrée et sortie",'Base de données'!$B1639,"-")</f>
        <v>-</v>
      </c>
      <c r="B1639" s="41" t="str">
        <f t="shared" ca="1" si="103"/>
        <v>-</v>
      </c>
      <c r="C1639" s="41" t="str">
        <f t="shared" ca="1" si="104"/>
        <v>-</v>
      </c>
      <c r="D1639" s="41" t="str">
        <f>IF($F1639="sortie en cours d'année",'Base de données'!$B1639,"-")</f>
        <v>-</v>
      </c>
      <c r="E1639" s="41" t="str">
        <f>IF($H1639="entrée en cours d'année",'Base de données'!$B1639,"-")</f>
        <v>-</v>
      </c>
      <c r="F1639" s="37" t="str">
        <f t="shared" si="101"/>
        <v/>
      </c>
      <c r="G1639" s="37" t="str">
        <f>IF($J1639="mouvement",_xlfn.XLOOKUP('Base de données'!$B1639,$V:$V,$V:$V,0),"")</f>
        <v/>
      </c>
      <c r="H1639" s="37" t="str">
        <f t="shared" si="102"/>
        <v/>
      </c>
      <c r="I1639" s="37" t="str">
        <f>IF($J1639="mouvement",_xlfn.XLOOKUP('Base de données'!$B1639,$K:$K,$K:$K,0),"")</f>
        <v/>
      </c>
      <c r="J1639" s="38" t="str">
        <f>IF(AND(Y1639&lt;&gt;MAX(Y:Y),COUNTIF(K1639:V1639,'Base de données'!$B1639)&gt;0),"mouvement","")</f>
        <v/>
      </c>
      <c r="K1639" s="39" t="str">
        <f>IF(K$1&gt;$AE$1,"-",IFERROR(IF(DATEDIF('Base de données'!$A1639,K$1,"d")&lt;&gt;0,"",'Base de données'!$B1639),""))</f>
        <v/>
      </c>
      <c r="L1639" s="39" t="str">
        <f>IF(L$1&gt;$AE$1,"-",IFERROR(IF(DATEDIF('Base de données'!$A1639,L$1,"d")&lt;&gt;0,"",'Base de données'!$B1639),""))</f>
        <v/>
      </c>
      <c r="M1639" s="39" t="str">
        <f>IF(M$1&gt;$AE$1,"-",IFERROR(IF(DATEDIF('Base de données'!$A1639,M$1,"d")&lt;&gt;0,"",'Base de données'!$B1639),""))</f>
        <v/>
      </c>
      <c r="N1639" s="39" t="str">
        <f>IF(N$1&gt;$AE$1,"-",IFERROR(IF(DATEDIF('Base de données'!$A1639,N$1,"d")&lt;&gt;0,"",'Base de données'!$B1639),""))</f>
        <v/>
      </c>
      <c r="O1639" s="39" t="str">
        <f>IF(O$1&gt;$AE$1,"-",IFERROR(IF(DATEDIF('Base de données'!$A1639,O$1,"d")&lt;&gt;0,"",'Base de données'!$B1639),""))</f>
        <v/>
      </c>
      <c r="P1639" s="39" t="str">
        <f>IF(P$1&gt;$AE$1,"-",IFERROR(IF(DATEDIF('Base de données'!$A1639,P$1,"d")&lt;&gt;0,"",'Base de données'!$B1639),""))</f>
        <v>1XIA0</v>
      </c>
      <c r="Q1639" s="39" t="str">
        <f>IF(Q$1&gt;$AE$1,"-",IFERROR(IF(DATEDIF('Base de données'!$A1639,Q$1,"d")&lt;&gt;0,"",'Base de données'!$B1639),""))</f>
        <v/>
      </c>
      <c r="R1639" s="39" t="str">
        <f>IF(R$1&gt;$AE$1,"-",IFERROR(IF(DATEDIF('Base de données'!$A1639,R$1,"d")&lt;&gt;0,"",'Base de données'!$B1639),""))</f>
        <v/>
      </c>
      <c r="S1639" s="39" t="str">
        <f>IF(S$1&gt;$AE$1,"-",IFERROR(IF(DATEDIF('Base de données'!$A1639,S$1,"d")&lt;&gt;0,"",'Base de données'!$B1639),""))</f>
        <v/>
      </c>
      <c r="T1639" s="39" t="str">
        <f>IF(T$1&gt;$AE$1,"-",IFERROR(IF(DATEDIF('Base de données'!$A1639,T$1,"d")&lt;&gt;0,"",'Base de données'!$B1639),""))</f>
        <v/>
      </c>
      <c r="U1639" s="39" t="str">
        <f>IF(U$1&gt;$AE$1,"-",IFERROR(IF(DATEDIF('Base de données'!$A1639,U$1,"d")&lt;&gt;0,"",'Base de données'!$B1639),""))</f>
        <v/>
      </c>
      <c r="V1639" s="39" t="str">
        <f>IF(V$1&gt;$AE$1,"-",IFERROR(IF(DATEDIF('Base de données'!$A1639,V$1,"d")&lt;&gt;0,"",'Base de données'!$B1639),""))</f>
        <v/>
      </c>
      <c r="W1639" s="34"/>
      <c r="X1639" s="30" t="str">
        <f>'Base de données'!$C1639&amp;" "&amp;'Base de données'!$D1639</f>
        <v>Pons Georges</v>
      </c>
      <c r="Y1639" s="31">
        <f>COUNTIF('Base de données'!$B:$B,'Base de données'!$B1639)</f>
        <v>12</v>
      </c>
      <c r="AA1639" s="87" cm="1">
        <f t="array" aca="1" ref="AA1639" ca="1">INDIRECT("'Base de données'!A" &amp; ROW(Y1639))</f>
        <v>45809</v>
      </c>
      <c r="AB1639" s="51" t="str" cm="1">
        <f t="array" aca="1" ref="AB1639" ca="1">INDIRECT("'Base de données'!B" &amp; ROW(Z1639))</f>
        <v>1XIA0</v>
      </c>
    </row>
    <row r="1640" spans="1:28" x14ac:dyDescent="0.3">
      <c r="A1640" s="41" t="str">
        <f ca="1">IF(IF(AND($B1640&lt;&gt;"-",$B1640=$E1640),"Entrée et sortie","-")="Entrée et sortie",'Base de données'!$B1640,"-")</f>
        <v>-</v>
      </c>
      <c r="B1640" s="41" t="str">
        <f t="shared" ca="1" si="103"/>
        <v>-</v>
      </c>
      <c r="C1640" s="41" t="str">
        <f t="shared" ca="1" si="104"/>
        <v>-</v>
      </c>
      <c r="D1640" s="41" t="str">
        <f>IF($F1640="sortie en cours d'année",'Base de données'!$B1640,"-")</f>
        <v>-</v>
      </c>
      <c r="E1640" s="41" t="str">
        <f>IF($H1640="entrée en cours d'année",'Base de données'!$B1640,"-")</f>
        <v>-</v>
      </c>
      <c r="F1640" s="37" t="str">
        <f t="shared" si="101"/>
        <v/>
      </c>
      <c r="G1640" s="37" t="str">
        <f>IF($J1640="mouvement",_xlfn.XLOOKUP('Base de données'!$B1640,$V:$V,$V:$V,0),"")</f>
        <v/>
      </c>
      <c r="H1640" s="37" t="str">
        <f t="shared" si="102"/>
        <v/>
      </c>
      <c r="I1640" s="37" t="str">
        <f>IF($J1640="mouvement",_xlfn.XLOOKUP('Base de données'!$B1640,$K:$K,$K:$K,0),"")</f>
        <v/>
      </c>
      <c r="J1640" s="38" t="str">
        <f>IF(AND(Y1640&lt;&gt;MAX(Y:Y),COUNTIF(K1640:V1640,'Base de données'!$B1640)&gt;0),"mouvement","")</f>
        <v/>
      </c>
      <c r="K1640" s="39" t="str">
        <f>IF(K$1&gt;$AE$1,"-",IFERROR(IF(DATEDIF('Base de données'!$A1640,K$1,"d")&lt;&gt;0,"",'Base de données'!$B1640),""))</f>
        <v/>
      </c>
      <c r="L1640" s="39" t="str">
        <f>IF(L$1&gt;$AE$1,"-",IFERROR(IF(DATEDIF('Base de données'!$A1640,L$1,"d")&lt;&gt;0,"",'Base de données'!$B1640),""))</f>
        <v/>
      </c>
      <c r="M1640" s="39" t="str">
        <f>IF(M$1&gt;$AE$1,"-",IFERROR(IF(DATEDIF('Base de données'!$A1640,M$1,"d")&lt;&gt;0,"",'Base de données'!$B1640),""))</f>
        <v/>
      </c>
      <c r="N1640" s="39" t="str">
        <f>IF(N$1&gt;$AE$1,"-",IFERROR(IF(DATEDIF('Base de données'!$A1640,N$1,"d")&lt;&gt;0,"",'Base de données'!$B1640),""))</f>
        <v/>
      </c>
      <c r="O1640" s="39" t="str">
        <f>IF(O$1&gt;$AE$1,"-",IFERROR(IF(DATEDIF('Base de données'!$A1640,O$1,"d")&lt;&gt;0,"",'Base de données'!$B1640),""))</f>
        <v/>
      </c>
      <c r="P1640" s="39" t="str">
        <f>IF(P$1&gt;$AE$1,"-",IFERROR(IF(DATEDIF('Base de données'!$A1640,P$1,"d")&lt;&gt;0,"",'Base de données'!$B1640),""))</f>
        <v>PO5EN</v>
      </c>
      <c r="Q1640" s="39" t="str">
        <f>IF(Q$1&gt;$AE$1,"-",IFERROR(IF(DATEDIF('Base de données'!$A1640,Q$1,"d")&lt;&gt;0,"",'Base de données'!$B1640),""))</f>
        <v/>
      </c>
      <c r="R1640" s="39" t="str">
        <f>IF(R$1&gt;$AE$1,"-",IFERROR(IF(DATEDIF('Base de données'!$A1640,R$1,"d")&lt;&gt;0,"",'Base de données'!$B1640),""))</f>
        <v/>
      </c>
      <c r="S1640" s="39" t="str">
        <f>IF(S$1&gt;$AE$1,"-",IFERROR(IF(DATEDIF('Base de données'!$A1640,S$1,"d")&lt;&gt;0,"",'Base de données'!$B1640),""))</f>
        <v/>
      </c>
      <c r="T1640" s="39" t="str">
        <f>IF(T$1&gt;$AE$1,"-",IFERROR(IF(DATEDIF('Base de données'!$A1640,T$1,"d")&lt;&gt;0,"",'Base de données'!$B1640),""))</f>
        <v/>
      </c>
      <c r="U1640" s="39" t="str">
        <f>IF(U$1&gt;$AE$1,"-",IFERROR(IF(DATEDIF('Base de données'!$A1640,U$1,"d")&lt;&gt;0,"",'Base de données'!$B1640),""))</f>
        <v/>
      </c>
      <c r="V1640" s="39" t="str">
        <f>IF(V$1&gt;$AE$1,"-",IFERROR(IF(DATEDIF('Base de données'!$A1640,V$1,"d")&lt;&gt;0,"",'Base de données'!$B1640),""))</f>
        <v/>
      </c>
      <c r="W1640" s="34"/>
      <c r="X1640" s="30" t="str">
        <f>'Base de données'!$C1640&amp;" "&amp;'Base de données'!$D1640</f>
        <v>Moreau Adèle</v>
      </c>
      <c r="Y1640" s="31">
        <f>COUNTIF('Base de données'!$B:$B,'Base de données'!$B1640)</f>
        <v>12</v>
      </c>
      <c r="AA1640" s="87" cm="1">
        <f t="array" aca="1" ref="AA1640" ca="1">INDIRECT("'Base de données'!A" &amp; ROW(Y1640))</f>
        <v>45809</v>
      </c>
      <c r="AB1640" s="51" t="str" cm="1">
        <f t="array" aca="1" ref="AB1640" ca="1">INDIRECT("'Base de données'!B" &amp; ROW(Z1640))</f>
        <v>PO5EN</v>
      </c>
    </row>
    <row r="1641" spans="1:28" x14ac:dyDescent="0.3">
      <c r="A1641" s="41" t="str">
        <f ca="1">IF(IF(AND($B1641&lt;&gt;"-",$B1641=$E1641),"Entrée et sortie","-")="Entrée et sortie",'Base de données'!$B1641,"-")</f>
        <v>-</v>
      </c>
      <c r="B1641" s="41" t="str">
        <f t="shared" ca="1" si="103"/>
        <v>-</v>
      </c>
      <c r="C1641" s="41" t="str">
        <f t="shared" ca="1" si="104"/>
        <v>-</v>
      </c>
      <c r="D1641" s="41" t="str">
        <f>IF($F1641="sortie en cours d'année",'Base de données'!$B1641,"-")</f>
        <v>-</v>
      </c>
      <c r="E1641" s="41" t="str">
        <f>IF($H1641="entrée en cours d'année",'Base de données'!$B1641,"-")</f>
        <v>-</v>
      </c>
      <c r="F1641" s="37" t="str">
        <f t="shared" si="101"/>
        <v/>
      </c>
      <c r="G1641" s="37" t="str">
        <f>IF($J1641="mouvement",_xlfn.XLOOKUP('Base de données'!$B1641,$V:$V,$V:$V,0),"")</f>
        <v/>
      </c>
      <c r="H1641" s="37" t="str">
        <f t="shared" si="102"/>
        <v/>
      </c>
      <c r="I1641" s="37" t="str">
        <f>IF($J1641="mouvement",_xlfn.XLOOKUP('Base de données'!$B1641,$K:$K,$K:$K,0),"")</f>
        <v/>
      </c>
      <c r="J1641" s="38" t="str">
        <f>IF(AND(Y1641&lt;&gt;MAX(Y:Y),COUNTIF(K1641:V1641,'Base de données'!$B1641)&gt;0),"mouvement","")</f>
        <v/>
      </c>
      <c r="K1641" s="39" t="str">
        <f>IF(K$1&gt;$AE$1,"-",IFERROR(IF(DATEDIF('Base de données'!$A1641,K$1,"d")&lt;&gt;0,"",'Base de données'!$B1641),""))</f>
        <v/>
      </c>
      <c r="L1641" s="39" t="str">
        <f>IF(L$1&gt;$AE$1,"-",IFERROR(IF(DATEDIF('Base de données'!$A1641,L$1,"d")&lt;&gt;0,"",'Base de données'!$B1641),""))</f>
        <v/>
      </c>
      <c r="M1641" s="39" t="str">
        <f>IF(M$1&gt;$AE$1,"-",IFERROR(IF(DATEDIF('Base de données'!$A1641,M$1,"d")&lt;&gt;0,"",'Base de données'!$B1641),""))</f>
        <v/>
      </c>
      <c r="N1641" s="39" t="str">
        <f>IF(N$1&gt;$AE$1,"-",IFERROR(IF(DATEDIF('Base de données'!$A1641,N$1,"d")&lt;&gt;0,"",'Base de données'!$B1641),""))</f>
        <v/>
      </c>
      <c r="O1641" s="39" t="str">
        <f>IF(O$1&gt;$AE$1,"-",IFERROR(IF(DATEDIF('Base de données'!$A1641,O$1,"d")&lt;&gt;0,"",'Base de données'!$B1641),""))</f>
        <v/>
      </c>
      <c r="P1641" s="39" t="str">
        <f>IF(P$1&gt;$AE$1,"-",IFERROR(IF(DATEDIF('Base de données'!$A1641,P$1,"d")&lt;&gt;0,"",'Base de données'!$B1641),""))</f>
        <v>Q84S6</v>
      </c>
      <c r="Q1641" s="39" t="str">
        <f>IF(Q$1&gt;$AE$1,"-",IFERROR(IF(DATEDIF('Base de données'!$A1641,Q$1,"d")&lt;&gt;0,"",'Base de données'!$B1641),""))</f>
        <v/>
      </c>
      <c r="R1641" s="39" t="str">
        <f>IF(R$1&gt;$AE$1,"-",IFERROR(IF(DATEDIF('Base de données'!$A1641,R$1,"d")&lt;&gt;0,"",'Base de données'!$B1641),""))</f>
        <v/>
      </c>
      <c r="S1641" s="39" t="str">
        <f>IF(S$1&gt;$AE$1,"-",IFERROR(IF(DATEDIF('Base de données'!$A1641,S$1,"d")&lt;&gt;0,"",'Base de données'!$B1641),""))</f>
        <v/>
      </c>
      <c r="T1641" s="39" t="str">
        <f>IF(T$1&gt;$AE$1,"-",IFERROR(IF(DATEDIF('Base de données'!$A1641,T$1,"d")&lt;&gt;0,"",'Base de données'!$B1641),""))</f>
        <v/>
      </c>
      <c r="U1641" s="39" t="str">
        <f>IF(U$1&gt;$AE$1,"-",IFERROR(IF(DATEDIF('Base de données'!$A1641,U$1,"d")&lt;&gt;0,"",'Base de données'!$B1641),""))</f>
        <v/>
      </c>
      <c r="V1641" s="39" t="str">
        <f>IF(V$1&gt;$AE$1,"-",IFERROR(IF(DATEDIF('Base de données'!$A1641,V$1,"d")&lt;&gt;0,"",'Base de données'!$B1641),""))</f>
        <v/>
      </c>
      <c r="W1641" s="34"/>
      <c r="X1641" s="30" t="str">
        <f>'Base de données'!$C1641&amp;" "&amp;'Base de données'!$D1641</f>
        <v>Grenier Frédérique</v>
      </c>
      <c r="Y1641" s="31">
        <f>COUNTIF('Base de données'!$B:$B,'Base de données'!$B1641)</f>
        <v>12</v>
      </c>
      <c r="AA1641" s="87" cm="1">
        <f t="array" aca="1" ref="AA1641" ca="1">INDIRECT("'Base de données'!A" &amp; ROW(Y1641))</f>
        <v>45809</v>
      </c>
      <c r="AB1641" s="51" t="str" cm="1">
        <f t="array" aca="1" ref="AB1641" ca="1">INDIRECT("'Base de données'!B" &amp; ROW(Z1641))</f>
        <v>Q84S6</v>
      </c>
    </row>
    <row r="1642" spans="1:28" x14ac:dyDescent="0.3">
      <c r="A1642" s="41" t="str">
        <f ca="1">IF(IF(AND($B1642&lt;&gt;"-",$B1642=$E1642),"Entrée et sortie","-")="Entrée et sortie",'Base de données'!$B1642,"-")</f>
        <v>-</v>
      </c>
      <c r="B1642" s="41" t="str">
        <f t="shared" ca="1" si="103"/>
        <v>-</v>
      </c>
      <c r="C1642" s="41" t="str">
        <f t="shared" ca="1" si="104"/>
        <v>-</v>
      </c>
      <c r="D1642" s="41" t="str">
        <f>IF($F1642="sortie en cours d'année",'Base de données'!$B1642,"-")</f>
        <v>-</v>
      </c>
      <c r="E1642" s="41" t="str">
        <f>IF($H1642="entrée en cours d'année",'Base de données'!$B1642,"-")</f>
        <v>-</v>
      </c>
      <c r="F1642" s="37" t="str">
        <f t="shared" si="101"/>
        <v/>
      </c>
      <c r="G1642" s="37" t="str">
        <f>IF($J1642="mouvement",_xlfn.XLOOKUP('Base de données'!$B1642,$V:$V,$V:$V,0),"")</f>
        <v/>
      </c>
      <c r="H1642" s="37" t="str">
        <f t="shared" si="102"/>
        <v/>
      </c>
      <c r="I1642" s="37" t="str">
        <f>IF($J1642="mouvement",_xlfn.XLOOKUP('Base de données'!$B1642,$K:$K,$K:$K,0),"")</f>
        <v/>
      </c>
      <c r="J1642" s="38" t="str">
        <f>IF(AND(Y1642&lt;&gt;MAX(Y:Y),COUNTIF(K1642:V1642,'Base de données'!$B1642)&gt;0),"mouvement","")</f>
        <v/>
      </c>
      <c r="K1642" s="39" t="str">
        <f>IF(K$1&gt;$AE$1,"-",IFERROR(IF(DATEDIF('Base de données'!$A1642,K$1,"d")&lt;&gt;0,"",'Base de données'!$B1642),""))</f>
        <v/>
      </c>
      <c r="L1642" s="39" t="str">
        <f>IF(L$1&gt;$AE$1,"-",IFERROR(IF(DATEDIF('Base de données'!$A1642,L$1,"d")&lt;&gt;0,"",'Base de données'!$B1642),""))</f>
        <v/>
      </c>
      <c r="M1642" s="39" t="str">
        <f>IF(M$1&gt;$AE$1,"-",IFERROR(IF(DATEDIF('Base de données'!$A1642,M$1,"d")&lt;&gt;0,"",'Base de données'!$B1642),""))</f>
        <v/>
      </c>
      <c r="N1642" s="39" t="str">
        <f>IF(N$1&gt;$AE$1,"-",IFERROR(IF(DATEDIF('Base de données'!$A1642,N$1,"d")&lt;&gt;0,"",'Base de données'!$B1642),""))</f>
        <v/>
      </c>
      <c r="O1642" s="39" t="str">
        <f>IF(O$1&gt;$AE$1,"-",IFERROR(IF(DATEDIF('Base de données'!$A1642,O$1,"d")&lt;&gt;0,"",'Base de données'!$B1642),""))</f>
        <v/>
      </c>
      <c r="P1642" s="39" t="str">
        <f>IF(P$1&gt;$AE$1,"-",IFERROR(IF(DATEDIF('Base de données'!$A1642,P$1,"d")&lt;&gt;0,"",'Base de données'!$B1642),""))</f>
        <v>NGSRO</v>
      </c>
      <c r="Q1642" s="39" t="str">
        <f>IF(Q$1&gt;$AE$1,"-",IFERROR(IF(DATEDIF('Base de données'!$A1642,Q$1,"d")&lt;&gt;0,"",'Base de données'!$B1642),""))</f>
        <v/>
      </c>
      <c r="R1642" s="39" t="str">
        <f>IF(R$1&gt;$AE$1,"-",IFERROR(IF(DATEDIF('Base de données'!$A1642,R$1,"d")&lt;&gt;0,"",'Base de données'!$B1642),""))</f>
        <v/>
      </c>
      <c r="S1642" s="39" t="str">
        <f>IF(S$1&gt;$AE$1,"-",IFERROR(IF(DATEDIF('Base de données'!$A1642,S$1,"d")&lt;&gt;0,"",'Base de données'!$B1642),""))</f>
        <v/>
      </c>
      <c r="T1642" s="39" t="str">
        <f>IF(T$1&gt;$AE$1,"-",IFERROR(IF(DATEDIF('Base de données'!$A1642,T$1,"d")&lt;&gt;0,"",'Base de données'!$B1642),""))</f>
        <v/>
      </c>
      <c r="U1642" s="39" t="str">
        <f>IF(U$1&gt;$AE$1,"-",IFERROR(IF(DATEDIF('Base de données'!$A1642,U$1,"d")&lt;&gt;0,"",'Base de données'!$B1642),""))</f>
        <v/>
      </c>
      <c r="V1642" s="39" t="str">
        <f>IF(V$1&gt;$AE$1,"-",IFERROR(IF(DATEDIF('Base de données'!$A1642,V$1,"d")&lt;&gt;0,"",'Base de données'!$B1642),""))</f>
        <v/>
      </c>
      <c r="W1642" s="34"/>
      <c r="X1642" s="30" t="str">
        <f>'Base de données'!$C1642&amp;" "&amp;'Base de données'!$D1642</f>
        <v>Vasseur Hugues</v>
      </c>
      <c r="Y1642" s="31">
        <f>COUNTIF('Base de données'!$B:$B,'Base de données'!$B1642)</f>
        <v>12</v>
      </c>
      <c r="AA1642" s="87" cm="1">
        <f t="array" aca="1" ref="AA1642" ca="1">INDIRECT("'Base de données'!A" &amp; ROW(Y1642))</f>
        <v>45809</v>
      </c>
      <c r="AB1642" s="51" t="str" cm="1">
        <f t="array" aca="1" ref="AB1642" ca="1">INDIRECT("'Base de données'!B" &amp; ROW(Z1642))</f>
        <v>NGSRO</v>
      </c>
    </row>
    <row r="1643" spans="1:28" x14ac:dyDescent="0.3">
      <c r="A1643" s="41" t="str">
        <f ca="1">IF(IF(AND($B1643&lt;&gt;"-",$B1643=$E1643),"Entrée et sortie","-")="Entrée et sortie",'Base de données'!$B1643,"-")</f>
        <v>-</v>
      </c>
      <c r="B1643" s="41" t="str">
        <f t="shared" ca="1" si="103"/>
        <v>-</v>
      </c>
      <c r="C1643" s="41" t="str">
        <f t="shared" ca="1" si="104"/>
        <v>-</v>
      </c>
      <c r="D1643" s="41" t="str">
        <f>IF($F1643="sortie en cours d'année",'Base de données'!$B1643,"-")</f>
        <v>-</v>
      </c>
      <c r="E1643" s="41" t="str">
        <f>IF($H1643="entrée en cours d'année",'Base de données'!$B1643,"-")</f>
        <v>-</v>
      </c>
      <c r="F1643" s="37" t="str">
        <f t="shared" si="101"/>
        <v/>
      </c>
      <c r="G1643" s="37" t="str">
        <f>IF($J1643="mouvement",_xlfn.XLOOKUP('Base de données'!$B1643,$V:$V,$V:$V,0),"")</f>
        <v/>
      </c>
      <c r="H1643" s="37" t="str">
        <f t="shared" si="102"/>
        <v/>
      </c>
      <c r="I1643" s="37" t="str">
        <f>IF($J1643="mouvement",_xlfn.XLOOKUP('Base de données'!$B1643,$K:$K,$K:$K,0),"")</f>
        <v/>
      </c>
      <c r="J1643" s="38" t="str">
        <f>IF(AND(Y1643&lt;&gt;MAX(Y:Y),COUNTIF(K1643:V1643,'Base de données'!$B1643)&gt;0),"mouvement","")</f>
        <v/>
      </c>
      <c r="K1643" s="39" t="str">
        <f>IF(K$1&gt;$AE$1,"-",IFERROR(IF(DATEDIF('Base de données'!$A1643,K$1,"d")&lt;&gt;0,"",'Base de données'!$B1643),""))</f>
        <v/>
      </c>
      <c r="L1643" s="39" t="str">
        <f>IF(L$1&gt;$AE$1,"-",IFERROR(IF(DATEDIF('Base de données'!$A1643,L$1,"d")&lt;&gt;0,"",'Base de données'!$B1643),""))</f>
        <v/>
      </c>
      <c r="M1643" s="39" t="str">
        <f>IF(M$1&gt;$AE$1,"-",IFERROR(IF(DATEDIF('Base de données'!$A1643,M$1,"d")&lt;&gt;0,"",'Base de données'!$B1643),""))</f>
        <v/>
      </c>
      <c r="N1643" s="39" t="str">
        <f>IF(N$1&gt;$AE$1,"-",IFERROR(IF(DATEDIF('Base de données'!$A1643,N$1,"d")&lt;&gt;0,"",'Base de données'!$B1643),""))</f>
        <v/>
      </c>
      <c r="O1643" s="39" t="str">
        <f>IF(O$1&gt;$AE$1,"-",IFERROR(IF(DATEDIF('Base de données'!$A1643,O$1,"d")&lt;&gt;0,"",'Base de données'!$B1643),""))</f>
        <v/>
      </c>
      <c r="P1643" s="39" t="str">
        <f>IF(P$1&gt;$AE$1,"-",IFERROR(IF(DATEDIF('Base de données'!$A1643,P$1,"d")&lt;&gt;0,"",'Base de données'!$B1643),""))</f>
        <v>QO391</v>
      </c>
      <c r="Q1643" s="39" t="str">
        <f>IF(Q$1&gt;$AE$1,"-",IFERROR(IF(DATEDIF('Base de données'!$A1643,Q$1,"d")&lt;&gt;0,"",'Base de données'!$B1643),""))</f>
        <v/>
      </c>
      <c r="R1643" s="39" t="str">
        <f>IF(R$1&gt;$AE$1,"-",IFERROR(IF(DATEDIF('Base de données'!$A1643,R$1,"d")&lt;&gt;0,"",'Base de données'!$B1643),""))</f>
        <v/>
      </c>
      <c r="S1643" s="39" t="str">
        <f>IF(S$1&gt;$AE$1,"-",IFERROR(IF(DATEDIF('Base de données'!$A1643,S$1,"d")&lt;&gt;0,"",'Base de données'!$B1643),""))</f>
        <v/>
      </c>
      <c r="T1643" s="39" t="str">
        <f>IF(T$1&gt;$AE$1,"-",IFERROR(IF(DATEDIF('Base de données'!$A1643,T$1,"d")&lt;&gt;0,"",'Base de données'!$B1643),""))</f>
        <v/>
      </c>
      <c r="U1643" s="39" t="str">
        <f>IF(U$1&gt;$AE$1,"-",IFERROR(IF(DATEDIF('Base de données'!$A1643,U$1,"d")&lt;&gt;0,"",'Base de données'!$B1643),""))</f>
        <v/>
      </c>
      <c r="V1643" s="39" t="str">
        <f>IF(V$1&gt;$AE$1,"-",IFERROR(IF(DATEDIF('Base de données'!$A1643,V$1,"d")&lt;&gt;0,"",'Base de données'!$B1643),""))</f>
        <v/>
      </c>
      <c r="W1643" s="34"/>
      <c r="X1643" s="30" t="str">
        <f>'Base de données'!$C1643&amp;" "&amp;'Base de données'!$D1643</f>
        <v>Dupuis Benjamin</v>
      </c>
      <c r="Y1643" s="31">
        <f>COUNTIF('Base de données'!$B:$B,'Base de données'!$B1643)</f>
        <v>12</v>
      </c>
      <c r="AA1643" s="87" cm="1">
        <f t="array" aca="1" ref="AA1643" ca="1">INDIRECT("'Base de données'!A" &amp; ROW(Y1643))</f>
        <v>45809</v>
      </c>
      <c r="AB1643" s="51" t="str" cm="1">
        <f t="array" aca="1" ref="AB1643" ca="1">INDIRECT("'Base de données'!B" &amp; ROW(Z1643))</f>
        <v>QO391</v>
      </c>
    </row>
    <row r="1644" spans="1:28" x14ac:dyDescent="0.3">
      <c r="A1644" s="41" t="str">
        <f ca="1">IF(IF(AND($B1644&lt;&gt;"-",$B1644=$E1644),"Entrée et sortie","-")="Entrée et sortie",'Base de données'!$B1644,"-")</f>
        <v>-</v>
      </c>
      <c r="B1644" s="41" t="str">
        <f t="shared" ca="1" si="103"/>
        <v>IG2WC</v>
      </c>
      <c r="C1644" s="41" t="str">
        <f t="shared" ca="1" si="104"/>
        <v>IG2WC</v>
      </c>
      <c r="D1644" s="41" t="str">
        <f>IF($F1644="sortie en cours d'année",'Base de données'!$B1644,"-")</f>
        <v>IG2WC</v>
      </c>
      <c r="E1644" s="41" t="str">
        <f>IF($H1644="entrée en cours d'année",'Base de données'!$B1644,"-")</f>
        <v>-</v>
      </c>
      <c r="F1644" s="37" t="str">
        <f t="shared" si="101"/>
        <v>sortie en cours d'année</v>
      </c>
      <c r="G1644" s="37">
        <f>IF($J1644="mouvement",_xlfn.XLOOKUP('Base de données'!$B1644,$V:$V,$V:$V,0),"")</f>
        <v>0</v>
      </c>
      <c r="H1644" s="37" t="str">
        <f t="shared" si="102"/>
        <v/>
      </c>
      <c r="I1644" s="37" t="str">
        <f>IF($J1644="mouvement",_xlfn.XLOOKUP('Base de données'!$B1644,$K:$K,$K:$K,0),"")</f>
        <v>IG2WC</v>
      </c>
      <c r="J1644" s="38" t="str">
        <f>IF(AND(Y1644&lt;&gt;MAX(Y:Y),COUNTIF(K1644:V1644,'Base de données'!$B1644)&gt;0),"mouvement","")</f>
        <v>mouvement</v>
      </c>
      <c r="K1644" s="39" t="str">
        <f>IF(K$1&gt;$AE$1,"-",IFERROR(IF(DATEDIF('Base de données'!$A1644,K$1,"d")&lt;&gt;0,"",'Base de données'!$B1644),""))</f>
        <v/>
      </c>
      <c r="L1644" s="39" t="str">
        <f>IF(L$1&gt;$AE$1,"-",IFERROR(IF(DATEDIF('Base de données'!$A1644,L$1,"d")&lt;&gt;0,"",'Base de données'!$B1644),""))</f>
        <v/>
      </c>
      <c r="M1644" s="39" t="str">
        <f>IF(M$1&gt;$AE$1,"-",IFERROR(IF(DATEDIF('Base de données'!$A1644,M$1,"d")&lt;&gt;0,"",'Base de données'!$B1644),""))</f>
        <v/>
      </c>
      <c r="N1644" s="39" t="str">
        <f>IF(N$1&gt;$AE$1,"-",IFERROR(IF(DATEDIF('Base de données'!$A1644,N$1,"d")&lt;&gt;0,"",'Base de données'!$B1644),""))</f>
        <v/>
      </c>
      <c r="O1644" s="39" t="str">
        <f>IF(O$1&gt;$AE$1,"-",IFERROR(IF(DATEDIF('Base de données'!$A1644,O$1,"d")&lt;&gt;0,"",'Base de données'!$B1644),""))</f>
        <v/>
      </c>
      <c r="P1644" s="39" t="str">
        <f>IF(P$1&gt;$AE$1,"-",IFERROR(IF(DATEDIF('Base de données'!$A1644,P$1,"d")&lt;&gt;0,"",'Base de données'!$B1644),""))</f>
        <v>IG2WC</v>
      </c>
      <c r="Q1644" s="39" t="str">
        <f>IF(Q$1&gt;$AE$1,"-",IFERROR(IF(DATEDIF('Base de données'!$A1644,Q$1,"d")&lt;&gt;0,"",'Base de données'!$B1644),""))</f>
        <v/>
      </c>
      <c r="R1644" s="39" t="str">
        <f>IF(R$1&gt;$AE$1,"-",IFERROR(IF(DATEDIF('Base de données'!$A1644,R$1,"d")&lt;&gt;0,"",'Base de données'!$B1644),""))</f>
        <v/>
      </c>
      <c r="S1644" s="39" t="str">
        <f>IF(S$1&gt;$AE$1,"-",IFERROR(IF(DATEDIF('Base de données'!$A1644,S$1,"d")&lt;&gt;0,"",'Base de données'!$B1644),""))</f>
        <v/>
      </c>
      <c r="T1644" s="39" t="str">
        <f>IF(T$1&gt;$AE$1,"-",IFERROR(IF(DATEDIF('Base de données'!$A1644,T$1,"d")&lt;&gt;0,"",'Base de données'!$B1644),""))</f>
        <v/>
      </c>
      <c r="U1644" s="39" t="str">
        <f>IF(U$1&gt;$AE$1,"-",IFERROR(IF(DATEDIF('Base de données'!$A1644,U$1,"d")&lt;&gt;0,"",'Base de données'!$B1644),""))</f>
        <v/>
      </c>
      <c r="V1644" s="39" t="str">
        <f>IF(V$1&gt;$AE$1,"-",IFERROR(IF(DATEDIF('Base de données'!$A1644,V$1,"d")&lt;&gt;0,"",'Base de données'!$B1644),""))</f>
        <v/>
      </c>
      <c r="W1644" s="34"/>
      <c r="X1644" s="30" t="str">
        <f>'Base de données'!$C1644&amp;" "&amp;'Base de données'!$D1644</f>
        <v>Benoit Benjamin</v>
      </c>
      <c r="Y1644" s="31">
        <f>COUNTIF('Base de données'!$B:$B,'Base de données'!$B1644)</f>
        <v>7</v>
      </c>
      <c r="AA1644" s="87" cm="1">
        <f t="array" aca="1" ref="AA1644" ca="1">INDIRECT("'Base de données'!A" &amp; ROW(Y1644))</f>
        <v>45809</v>
      </c>
      <c r="AB1644" s="51" t="str" cm="1">
        <f t="array" aca="1" ref="AB1644" ca="1">INDIRECT("'Base de données'!B" &amp; ROW(Z1644))</f>
        <v>IG2WC</v>
      </c>
    </row>
    <row r="1645" spans="1:28" x14ac:dyDescent="0.3">
      <c r="A1645" s="41" t="str">
        <f ca="1">IF(IF(AND($B1645&lt;&gt;"-",$B1645=$E1645),"Entrée et sortie","-")="Entrée et sortie",'Base de données'!$B1645,"-")</f>
        <v>-</v>
      </c>
      <c r="B1645" s="41" t="str">
        <f t="shared" ca="1" si="103"/>
        <v>-</v>
      </c>
      <c r="C1645" s="41" t="str">
        <f t="shared" ca="1" si="104"/>
        <v>-</v>
      </c>
      <c r="D1645" s="41" t="str">
        <f>IF($F1645="sortie en cours d'année",'Base de données'!$B1645,"-")</f>
        <v>-</v>
      </c>
      <c r="E1645" s="41" t="str">
        <f>IF($H1645="entrée en cours d'année",'Base de données'!$B1645,"-")</f>
        <v>-</v>
      </c>
      <c r="F1645" s="37" t="str">
        <f t="shared" si="101"/>
        <v/>
      </c>
      <c r="G1645" s="37" t="str">
        <f>IF($J1645="mouvement",_xlfn.XLOOKUP('Base de données'!$B1645,$V:$V,$V:$V,0),"")</f>
        <v/>
      </c>
      <c r="H1645" s="37" t="str">
        <f t="shared" si="102"/>
        <v/>
      </c>
      <c r="I1645" s="37" t="str">
        <f>IF($J1645="mouvement",_xlfn.XLOOKUP('Base de données'!$B1645,$K:$K,$K:$K,0),"")</f>
        <v/>
      </c>
      <c r="J1645" s="38" t="str">
        <f>IF(AND(Y1645&lt;&gt;MAX(Y:Y),COUNTIF(K1645:V1645,'Base de données'!$B1645)&gt;0),"mouvement","")</f>
        <v/>
      </c>
      <c r="K1645" s="39" t="str">
        <f>IF(K$1&gt;$AE$1,"-",IFERROR(IF(DATEDIF('Base de données'!$A1645,K$1,"d")&lt;&gt;0,"",'Base de données'!$B1645),""))</f>
        <v/>
      </c>
      <c r="L1645" s="39" t="str">
        <f>IF(L$1&gt;$AE$1,"-",IFERROR(IF(DATEDIF('Base de données'!$A1645,L$1,"d")&lt;&gt;0,"",'Base de données'!$B1645),""))</f>
        <v/>
      </c>
      <c r="M1645" s="39" t="str">
        <f>IF(M$1&gt;$AE$1,"-",IFERROR(IF(DATEDIF('Base de données'!$A1645,M$1,"d")&lt;&gt;0,"",'Base de données'!$B1645),""))</f>
        <v/>
      </c>
      <c r="N1645" s="39" t="str">
        <f>IF(N$1&gt;$AE$1,"-",IFERROR(IF(DATEDIF('Base de données'!$A1645,N$1,"d")&lt;&gt;0,"",'Base de données'!$B1645),""))</f>
        <v/>
      </c>
      <c r="O1645" s="39" t="str">
        <f>IF(O$1&gt;$AE$1,"-",IFERROR(IF(DATEDIF('Base de données'!$A1645,O$1,"d")&lt;&gt;0,"",'Base de données'!$B1645),""))</f>
        <v/>
      </c>
      <c r="P1645" s="39" t="str">
        <f>IF(P$1&gt;$AE$1,"-",IFERROR(IF(DATEDIF('Base de données'!$A1645,P$1,"d")&lt;&gt;0,"",'Base de données'!$B1645),""))</f>
        <v>NPS0U</v>
      </c>
      <c r="Q1645" s="39" t="str">
        <f>IF(Q$1&gt;$AE$1,"-",IFERROR(IF(DATEDIF('Base de données'!$A1645,Q$1,"d")&lt;&gt;0,"",'Base de données'!$B1645),""))</f>
        <v/>
      </c>
      <c r="R1645" s="39" t="str">
        <f>IF(R$1&gt;$AE$1,"-",IFERROR(IF(DATEDIF('Base de données'!$A1645,R$1,"d")&lt;&gt;0,"",'Base de données'!$B1645),""))</f>
        <v/>
      </c>
      <c r="S1645" s="39" t="str">
        <f>IF(S$1&gt;$AE$1,"-",IFERROR(IF(DATEDIF('Base de données'!$A1645,S$1,"d")&lt;&gt;0,"",'Base de données'!$B1645),""))</f>
        <v/>
      </c>
      <c r="T1645" s="39" t="str">
        <f>IF(T$1&gt;$AE$1,"-",IFERROR(IF(DATEDIF('Base de données'!$A1645,T$1,"d")&lt;&gt;0,"",'Base de données'!$B1645),""))</f>
        <v/>
      </c>
      <c r="U1645" s="39" t="str">
        <f>IF(U$1&gt;$AE$1,"-",IFERROR(IF(DATEDIF('Base de données'!$A1645,U$1,"d")&lt;&gt;0,"",'Base de données'!$B1645),""))</f>
        <v/>
      </c>
      <c r="V1645" s="39" t="str">
        <f>IF(V$1&gt;$AE$1,"-",IFERROR(IF(DATEDIF('Base de données'!$A1645,V$1,"d")&lt;&gt;0,"",'Base de données'!$B1645),""))</f>
        <v/>
      </c>
      <c r="W1645" s="34"/>
      <c r="X1645" s="30" t="str">
        <f>'Base de données'!$C1645&amp;" "&amp;'Base de données'!$D1645</f>
        <v>Perrot Lucy</v>
      </c>
      <c r="Y1645" s="31">
        <f>COUNTIF('Base de données'!$B:$B,'Base de données'!$B1645)</f>
        <v>12</v>
      </c>
      <c r="AA1645" s="87" cm="1">
        <f t="array" aca="1" ref="AA1645" ca="1">INDIRECT("'Base de données'!A" &amp; ROW(Y1645))</f>
        <v>45809</v>
      </c>
      <c r="AB1645" s="51" t="str" cm="1">
        <f t="array" aca="1" ref="AB1645" ca="1">INDIRECT("'Base de données'!B" &amp; ROW(Z1645))</f>
        <v>NPS0U</v>
      </c>
    </row>
    <row r="1646" spans="1:28" x14ac:dyDescent="0.3">
      <c r="A1646" s="41" t="str">
        <f ca="1">IF(IF(AND($B1646&lt;&gt;"-",$B1646=$E1646),"Entrée et sortie","-")="Entrée et sortie",'Base de données'!$B1646,"-")</f>
        <v>-</v>
      </c>
      <c r="B1646" s="41" t="str">
        <f t="shared" ca="1" si="103"/>
        <v>-</v>
      </c>
      <c r="C1646" s="41" t="str">
        <f t="shared" ca="1" si="104"/>
        <v>-</v>
      </c>
      <c r="D1646" s="41" t="str">
        <f>IF($F1646="sortie en cours d'année",'Base de données'!$B1646,"-")</f>
        <v>-</v>
      </c>
      <c r="E1646" s="41" t="str">
        <f>IF($H1646="entrée en cours d'année",'Base de données'!$B1646,"-")</f>
        <v>-</v>
      </c>
      <c r="F1646" s="37" t="str">
        <f t="shared" si="101"/>
        <v/>
      </c>
      <c r="G1646" s="37" t="str">
        <f>IF($J1646="mouvement",_xlfn.XLOOKUP('Base de données'!$B1646,$V:$V,$V:$V,0),"")</f>
        <v/>
      </c>
      <c r="H1646" s="37" t="str">
        <f t="shared" si="102"/>
        <v/>
      </c>
      <c r="I1646" s="37" t="str">
        <f>IF($J1646="mouvement",_xlfn.XLOOKUP('Base de données'!$B1646,$K:$K,$K:$K,0),"")</f>
        <v/>
      </c>
      <c r="J1646" s="38" t="str">
        <f>IF(AND(Y1646&lt;&gt;MAX(Y:Y),COUNTIF(K1646:V1646,'Base de données'!$B1646)&gt;0),"mouvement","")</f>
        <v/>
      </c>
      <c r="K1646" s="39" t="str">
        <f>IF(K$1&gt;$AE$1,"-",IFERROR(IF(DATEDIF('Base de données'!$A1646,K$1,"d")&lt;&gt;0,"",'Base de données'!$B1646),""))</f>
        <v/>
      </c>
      <c r="L1646" s="39" t="str">
        <f>IF(L$1&gt;$AE$1,"-",IFERROR(IF(DATEDIF('Base de données'!$A1646,L$1,"d")&lt;&gt;0,"",'Base de données'!$B1646),""))</f>
        <v/>
      </c>
      <c r="M1646" s="39" t="str">
        <f>IF(M$1&gt;$AE$1,"-",IFERROR(IF(DATEDIF('Base de données'!$A1646,M$1,"d")&lt;&gt;0,"",'Base de données'!$B1646),""))</f>
        <v/>
      </c>
      <c r="N1646" s="39" t="str">
        <f>IF(N$1&gt;$AE$1,"-",IFERROR(IF(DATEDIF('Base de données'!$A1646,N$1,"d")&lt;&gt;0,"",'Base de données'!$B1646),""))</f>
        <v/>
      </c>
      <c r="O1646" s="39" t="str">
        <f>IF(O$1&gt;$AE$1,"-",IFERROR(IF(DATEDIF('Base de données'!$A1646,O$1,"d")&lt;&gt;0,"",'Base de données'!$B1646),""))</f>
        <v/>
      </c>
      <c r="P1646" s="39" t="str">
        <f>IF(P$1&gt;$AE$1,"-",IFERROR(IF(DATEDIF('Base de données'!$A1646,P$1,"d")&lt;&gt;0,"",'Base de données'!$B1646),""))</f>
        <v>2M3V3</v>
      </c>
      <c r="Q1646" s="39" t="str">
        <f>IF(Q$1&gt;$AE$1,"-",IFERROR(IF(DATEDIF('Base de données'!$A1646,Q$1,"d")&lt;&gt;0,"",'Base de données'!$B1646),""))</f>
        <v/>
      </c>
      <c r="R1646" s="39" t="str">
        <f>IF(R$1&gt;$AE$1,"-",IFERROR(IF(DATEDIF('Base de données'!$A1646,R$1,"d")&lt;&gt;0,"",'Base de données'!$B1646),""))</f>
        <v/>
      </c>
      <c r="S1646" s="39" t="str">
        <f>IF(S$1&gt;$AE$1,"-",IFERROR(IF(DATEDIF('Base de données'!$A1646,S$1,"d")&lt;&gt;0,"",'Base de données'!$B1646),""))</f>
        <v/>
      </c>
      <c r="T1646" s="39" t="str">
        <f>IF(T$1&gt;$AE$1,"-",IFERROR(IF(DATEDIF('Base de données'!$A1646,T$1,"d")&lt;&gt;0,"",'Base de données'!$B1646),""))</f>
        <v/>
      </c>
      <c r="U1646" s="39" t="str">
        <f>IF(U$1&gt;$AE$1,"-",IFERROR(IF(DATEDIF('Base de données'!$A1646,U$1,"d")&lt;&gt;0,"",'Base de données'!$B1646),""))</f>
        <v/>
      </c>
      <c r="V1646" s="39" t="str">
        <f>IF(V$1&gt;$AE$1,"-",IFERROR(IF(DATEDIF('Base de données'!$A1646,V$1,"d")&lt;&gt;0,"",'Base de données'!$B1646),""))</f>
        <v/>
      </c>
      <c r="W1646" s="34"/>
      <c r="X1646" s="30" t="str">
        <f>'Base de données'!$C1646&amp;" "&amp;'Base de données'!$D1646</f>
        <v>Bonneau Laetitia</v>
      </c>
      <c r="Y1646" s="31">
        <f>COUNTIF('Base de données'!$B:$B,'Base de données'!$B1646)</f>
        <v>12</v>
      </c>
      <c r="AA1646" s="87" cm="1">
        <f t="array" aca="1" ref="AA1646" ca="1">INDIRECT("'Base de données'!A" &amp; ROW(Y1646))</f>
        <v>45809</v>
      </c>
      <c r="AB1646" s="51" t="str" cm="1">
        <f t="array" aca="1" ref="AB1646" ca="1">INDIRECT("'Base de données'!B" &amp; ROW(Z1646))</f>
        <v>2M3V3</v>
      </c>
    </row>
    <row r="1647" spans="1:28" x14ac:dyDescent="0.3">
      <c r="A1647" s="41" t="str">
        <f ca="1">IF(IF(AND($B1647&lt;&gt;"-",$B1647=$E1647),"Entrée et sortie","-")="Entrée et sortie",'Base de données'!$B1647,"-")</f>
        <v>-</v>
      </c>
      <c r="B1647" s="41" t="str">
        <f t="shared" ca="1" si="103"/>
        <v>-</v>
      </c>
      <c r="C1647" s="41" t="str">
        <f t="shared" ca="1" si="104"/>
        <v>-</v>
      </c>
      <c r="D1647" s="41" t="str">
        <f>IF($F1647="sortie en cours d'année",'Base de données'!$B1647,"-")</f>
        <v>-</v>
      </c>
      <c r="E1647" s="41" t="str">
        <f>IF($H1647="entrée en cours d'année",'Base de données'!$B1647,"-")</f>
        <v>-</v>
      </c>
      <c r="F1647" s="37" t="str">
        <f t="shared" si="101"/>
        <v/>
      </c>
      <c r="G1647" s="37" t="str">
        <f>IF($J1647="mouvement",_xlfn.XLOOKUP('Base de données'!$B1647,$V:$V,$V:$V,0),"")</f>
        <v/>
      </c>
      <c r="H1647" s="37" t="str">
        <f t="shared" si="102"/>
        <v/>
      </c>
      <c r="I1647" s="37" t="str">
        <f>IF($J1647="mouvement",_xlfn.XLOOKUP('Base de données'!$B1647,$K:$K,$K:$K,0),"")</f>
        <v/>
      </c>
      <c r="J1647" s="38" t="str">
        <f>IF(AND(Y1647&lt;&gt;MAX(Y:Y),COUNTIF(K1647:V1647,'Base de données'!$B1647)&gt;0),"mouvement","")</f>
        <v/>
      </c>
      <c r="K1647" s="39" t="str">
        <f>IF(K$1&gt;$AE$1,"-",IFERROR(IF(DATEDIF('Base de données'!$A1647,K$1,"d")&lt;&gt;0,"",'Base de données'!$B1647),""))</f>
        <v/>
      </c>
      <c r="L1647" s="39" t="str">
        <f>IF(L$1&gt;$AE$1,"-",IFERROR(IF(DATEDIF('Base de données'!$A1647,L$1,"d")&lt;&gt;0,"",'Base de données'!$B1647),""))</f>
        <v/>
      </c>
      <c r="M1647" s="39" t="str">
        <f>IF(M$1&gt;$AE$1,"-",IFERROR(IF(DATEDIF('Base de données'!$A1647,M$1,"d")&lt;&gt;0,"",'Base de données'!$B1647),""))</f>
        <v/>
      </c>
      <c r="N1647" s="39" t="str">
        <f>IF(N$1&gt;$AE$1,"-",IFERROR(IF(DATEDIF('Base de données'!$A1647,N$1,"d")&lt;&gt;0,"",'Base de données'!$B1647),""))</f>
        <v/>
      </c>
      <c r="O1647" s="39" t="str">
        <f>IF(O$1&gt;$AE$1,"-",IFERROR(IF(DATEDIF('Base de données'!$A1647,O$1,"d")&lt;&gt;0,"",'Base de données'!$B1647),""))</f>
        <v/>
      </c>
      <c r="P1647" s="39" t="str">
        <f>IF(P$1&gt;$AE$1,"-",IFERROR(IF(DATEDIF('Base de données'!$A1647,P$1,"d")&lt;&gt;0,"",'Base de données'!$B1647),""))</f>
        <v>O47TK</v>
      </c>
      <c r="Q1647" s="39" t="str">
        <f>IF(Q$1&gt;$AE$1,"-",IFERROR(IF(DATEDIF('Base de données'!$A1647,Q$1,"d")&lt;&gt;0,"",'Base de données'!$B1647),""))</f>
        <v/>
      </c>
      <c r="R1647" s="39" t="str">
        <f>IF(R$1&gt;$AE$1,"-",IFERROR(IF(DATEDIF('Base de données'!$A1647,R$1,"d")&lt;&gt;0,"",'Base de données'!$B1647),""))</f>
        <v/>
      </c>
      <c r="S1647" s="39" t="str">
        <f>IF(S$1&gt;$AE$1,"-",IFERROR(IF(DATEDIF('Base de données'!$A1647,S$1,"d")&lt;&gt;0,"",'Base de données'!$B1647),""))</f>
        <v/>
      </c>
      <c r="T1647" s="39" t="str">
        <f>IF(T$1&gt;$AE$1,"-",IFERROR(IF(DATEDIF('Base de données'!$A1647,T$1,"d")&lt;&gt;0,"",'Base de données'!$B1647),""))</f>
        <v/>
      </c>
      <c r="U1647" s="39" t="str">
        <f>IF(U$1&gt;$AE$1,"-",IFERROR(IF(DATEDIF('Base de données'!$A1647,U$1,"d")&lt;&gt;0,"",'Base de données'!$B1647),""))</f>
        <v/>
      </c>
      <c r="V1647" s="39" t="str">
        <f>IF(V$1&gt;$AE$1,"-",IFERROR(IF(DATEDIF('Base de données'!$A1647,V$1,"d")&lt;&gt;0,"",'Base de données'!$B1647),""))</f>
        <v/>
      </c>
      <c r="W1647" s="34"/>
      <c r="X1647" s="30" t="str">
        <f>'Base de données'!$C1647&amp;" "&amp;'Base de données'!$D1647</f>
        <v>Humbert Théodore</v>
      </c>
      <c r="Y1647" s="31">
        <f>COUNTIF('Base de données'!$B:$B,'Base de données'!$B1647)</f>
        <v>12</v>
      </c>
      <c r="AA1647" s="87" cm="1">
        <f t="array" aca="1" ref="AA1647" ca="1">INDIRECT("'Base de données'!A" &amp; ROW(Y1647))</f>
        <v>45809</v>
      </c>
      <c r="AB1647" s="51" t="str" cm="1">
        <f t="array" aca="1" ref="AB1647" ca="1">INDIRECT("'Base de données'!B" &amp; ROW(Z1647))</f>
        <v>O47TK</v>
      </c>
    </row>
    <row r="1648" spans="1:28" x14ac:dyDescent="0.3">
      <c r="A1648" s="41" t="str">
        <f ca="1">IF(IF(AND($B1648&lt;&gt;"-",$B1648=$E1648),"Entrée et sortie","-")="Entrée et sortie",'Base de données'!$B1648,"-")</f>
        <v>-</v>
      </c>
      <c r="B1648" s="41" t="str">
        <f t="shared" ca="1" si="103"/>
        <v>-</v>
      </c>
      <c r="C1648" s="41" t="str">
        <f t="shared" ca="1" si="104"/>
        <v>-</v>
      </c>
      <c r="D1648" s="41" t="str">
        <f>IF($F1648="sortie en cours d'année",'Base de données'!$B1648,"-")</f>
        <v>-</v>
      </c>
      <c r="E1648" s="41" t="str">
        <f>IF($H1648="entrée en cours d'année",'Base de données'!$B1648,"-")</f>
        <v>-</v>
      </c>
      <c r="F1648" s="37" t="str">
        <f t="shared" si="101"/>
        <v/>
      </c>
      <c r="G1648" s="37" t="str">
        <f>IF($J1648="mouvement",_xlfn.XLOOKUP('Base de données'!$B1648,$V:$V,$V:$V,0),"")</f>
        <v/>
      </c>
      <c r="H1648" s="37" t="str">
        <f t="shared" si="102"/>
        <v/>
      </c>
      <c r="I1648" s="37" t="str">
        <f>IF($J1648="mouvement",_xlfn.XLOOKUP('Base de données'!$B1648,$K:$K,$K:$K,0),"")</f>
        <v/>
      </c>
      <c r="J1648" s="38" t="str">
        <f>IF(AND(Y1648&lt;&gt;MAX(Y:Y),COUNTIF(K1648:V1648,'Base de données'!$B1648)&gt;0),"mouvement","")</f>
        <v/>
      </c>
      <c r="K1648" s="39" t="str">
        <f>IF(K$1&gt;$AE$1,"-",IFERROR(IF(DATEDIF('Base de données'!$A1648,K$1,"d")&lt;&gt;0,"",'Base de données'!$B1648),""))</f>
        <v/>
      </c>
      <c r="L1648" s="39" t="str">
        <f>IF(L$1&gt;$AE$1,"-",IFERROR(IF(DATEDIF('Base de données'!$A1648,L$1,"d")&lt;&gt;0,"",'Base de données'!$B1648),""))</f>
        <v/>
      </c>
      <c r="M1648" s="39" t="str">
        <f>IF(M$1&gt;$AE$1,"-",IFERROR(IF(DATEDIF('Base de données'!$A1648,M$1,"d")&lt;&gt;0,"",'Base de données'!$B1648),""))</f>
        <v/>
      </c>
      <c r="N1648" s="39" t="str">
        <f>IF(N$1&gt;$AE$1,"-",IFERROR(IF(DATEDIF('Base de données'!$A1648,N$1,"d")&lt;&gt;0,"",'Base de données'!$B1648),""))</f>
        <v/>
      </c>
      <c r="O1648" s="39" t="str">
        <f>IF(O$1&gt;$AE$1,"-",IFERROR(IF(DATEDIF('Base de données'!$A1648,O$1,"d")&lt;&gt;0,"",'Base de données'!$B1648),""))</f>
        <v/>
      </c>
      <c r="P1648" s="39" t="str">
        <f>IF(P$1&gt;$AE$1,"-",IFERROR(IF(DATEDIF('Base de données'!$A1648,P$1,"d")&lt;&gt;0,"",'Base de données'!$B1648),""))</f>
        <v>55NEX</v>
      </c>
      <c r="Q1648" s="39" t="str">
        <f>IF(Q$1&gt;$AE$1,"-",IFERROR(IF(DATEDIF('Base de données'!$A1648,Q$1,"d")&lt;&gt;0,"",'Base de données'!$B1648),""))</f>
        <v/>
      </c>
      <c r="R1648" s="39" t="str">
        <f>IF(R$1&gt;$AE$1,"-",IFERROR(IF(DATEDIF('Base de données'!$A1648,R$1,"d")&lt;&gt;0,"",'Base de données'!$B1648),""))</f>
        <v/>
      </c>
      <c r="S1648" s="39" t="str">
        <f>IF(S$1&gt;$AE$1,"-",IFERROR(IF(DATEDIF('Base de données'!$A1648,S$1,"d")&lt;&gt;0,"",'Base de données'!$B1648),""))</f>
        <v/>
      </c>
      <c r="T1648" s="39" t="str">
        <f>IF(T$1&gt;$AE$1,"-",IFERROR(IF(DATEDIF('Base de données'!$A1648,T$1,"d")&lt;&gt;0,"",'Base de données'!$B1648),""))</f>
        <v/>
      </c>
      <c r="U1648" s="39" t="str">
        <f>IF(U$1&gt;$AE$1,"-",IFERROR(IF(DATEDIF('Base de données'!$A1648,U$1,"d")&lt;&gt;0,"",'Base de données'!$B1648),""))</f>
        <v/>
      </c>
      <c r="V1648" s="39" t="str">
        <f>IF(V$1&gt;$AE$1,"-",IFERROR(IF(DATEDIF('Base de données'!$A1648,V$1,"d")&lt;&gt;0,"",'Base de données'!$B1648),""))</f>
        <v/>
      </c>
      <c r="W1648" s="34"/>
      <c r="X1648" s="30" t="str">
        <f>'Base de données'!$C1648&amp;" "&amp;'Base de données'!$D1648</f>
        <v>Lebon Jérôme</v>
      </c>
      <c r="Y1648" s="31">
        <f>COUNTIF('Base de données'!$B:$B,'Base de données'!$B1648)</f>
        <v>12</v>
      </c>
      <c r="AA1648" s="87" cm="1">
        <f t="array" aca="1" ref="AA1648" ca="1">INDIRECT("'Base de données'!A" &amp; ROW(Y1648))</f>
        <v>45809</v>
      </c>
      <c r="AB1648" s="51" t="str" cm="1">
        <f t="array" aca="1" ref="AB1648" ca="1">INDIRECT("'Base de données'!B" &amp; ROW(Z1648))</f>
        <v>55NEX</v>
      </c>
    </row>
    <row r="1649" spans="1:28" x14ac:dyDescent="0.3">
      <c r="A1649" s="41" t="str">
        <f ca="1">IF(IF(AND($B1649&lt;&gt;"-",$B1649=$E1649),"Entrée et sortie","-")="Entrée et sortie",'Base de données'!$B1649,"-")</f>
        <v>-</v>
      </c>
      <c r="B1649" s="41" t="str">
        <f t="shared" ca="1" si="103"/>
        <v>-</v>
      </c>
      <c r="C1649" s="41" t="str">
        <f t="shared" ca="1" si="104"/>
        <v>-</v>
      </c>
      <c r="D1649" s="41" t="str">
        <f>IF($F1649="sortie en cours d'année",'Base de données'!$B1649,"-")</f>
        <v>-</v>
      </c>
      <c r="E1649" s="41" t="str">
        <f>IF($H1649="entrée en cours d'année",'Base de données'!$B1649,"-")</f>
        <v>-</v>
      </c>
      <c r="F1649" s="37" t="str">
        <f t="shared" si="101"/>
        <v/>
      </c>
      <c r="G1649" s="37" t="str">
        <f>IF($J1649="mouvement",_xlfn.XLOOKUP('Base de données'!$B1649,$V:$V,$V:$V,0),"")</f>
        <v/>
      </c>
      <c r="H1649" s="37" t="str">
        <f t="shared" si="102"/>
        <v/>
      </c>
      <c r="I1649" s="37" t="str">
        <f>IF($J1649="mouvement",_xlfn.XLOOKUP('Base de données'!$B1649,$K:$K,$K:$K,0),"")</f>
        <v/>
      </c>
      <c r="J1649" s="38" t="str">
        <f>IF(AND(Y1649&lt;&gt;MAX(Y:Y),COUNTIF(K1649:V1649,'Base de données'!$B1649)&gt;0),"mouvement","")</f>
        <v/>
      </c>
      <c r="K1649" s="39" t="str">
        <f>IF(K$1&gt;$AE$1,"-",IFERROR(IF(DATEDIF('Base de données'!$A1649,K$1,"d")&lt;&gt;0,"",'Base de données'!$B1649),""))</f>
        <v/>
      </c>
      <c r="L1649" s="39" t="str">
        <f>IF(L$1&gt;$AE$1,"-",IFERROR(IF(DATEDIF('Base de données'!$A1649,L$1,"d")&lt;&gt;0,"",'Base de données'!$B1649),""))</f>
        <v/>
      </c>
      <c r="M1649" s="39" t="str">
        <f>IF(M$1&gt;$AE$1,"-",IFERROR(IF(DATEDIF('Base de données'!$A1649,M$1,"d")&lt;&gt;0,"",'Base de données'!$B1649),""))</f>
        <v/>
      </c>
      <c r="N1649" s="39" t="str">
        <f>IF(N$1&gt;$AE$1,"-",IFERROR(IF(DATEDIF('Base de données'!$A1649,N$1,"d")&lt;&gt;0,"",'Base de données'!$B1649),""))</f>
        <v/>
      </c>
      <c r="O1649" s="39" t="str">
        <f>IF(O$1&gt;$AE$1,"-",IFERROR(IF(DATEDIF('Base de données'!$A1649,O$1,"d")&lt;&gt;0,"",'Base de données'!$B1649),""))</f>
        <v/>
      </c>
      <c r="P1649" s="39" t="str">
        <f>IF(P$1&gt;$AE$1,"-",IFERROR(IF(DATEDIF('Base de données'!$A1649,P$1,"d")&lt;&gt;0,"",'Base de données'!$B1649),""))</f>
        <v>4VFH6</v>
      </c>
      <c r="Q1649" s="39" t="str">
        <f>IF(Q$1&gt;$AE$1,"-",IFERROR(IF(DATEDIF('Base de données'!$A1649,Q$1,"d")&lt;&gt;0,"",'Base de données'!$B1649),""))</f>
        <v/>
      </c>
      <c r="R1649" s="39" t="str">
        <f>IF(R$1&gt;$AE$1,"-",IFERROR(IF(DATEDIF('Base de données'!$A1649,R$1,"d")&lt;&gt;0,"",'Base de données'!$B1649),""))</f>
        <v/>
      </c>
      <c r="S1649" s="39" t="str">
        <f>IF(S$1&gt;$AE$1,"-",IFERROR(IF(DATEDIF('Base de données'!$A1649,S$1,"d")&lt;&gt;0,"",'Base de données'!$B1649),""))</f>
        <v/>
      </c>
      <c r="T1649" s="39" t="str">
        <f>IF(T$1&gt;$AE$1,"-",IFERROR(IF(DATEDIF('Base de données'!$A1649,T$1,"d")&lt;&gt;0,"",'Base de données'!$B1649),""))</f>
        <v/>
      </c>
      <c r="U1649" s="39" t="str">
        <f>IF(U$1&gt;$AE$1,"-",IFERROR(IF(DATEDIF('Base de données'!$A1649,U$1,"d")&lt;&gt;0,"",'Base de données'!$B1649),""))</f>
        <v/>
      </c>
      <c r="V1649" s="39" t="str">
        <f>IF(V$1&gt;$AE$1,"-",IFERROR(IF(DATEDIF('Base de données'!$A1649,V$1,"d")&lt;&gt;0,"",'Base de données'!$B1649),""))</f>
        <v/>
      </c>
      <c r="W1649" s="34"/>
      <c r="X1649" s="30" t="str">
        <f>'Base de données'!$C1649&amp;" "&amp;'Base de données'!$D1649</f>
        <v>Moreno Thérèse</v>
      </c>
      <c r="Y1649" s="31">
        <f>COUNTIF('Base de données'!$B:$B,'Base de données'!$B1649)</f>
        <v>12</v>
      </c>
      <c r="AA1649" s="87" cm="1">
        <f t="array" aca="1" ref="AA1649" ca="1">INDIRECT("'Base de données'!A" &amp; ROW(Y1649))</f>
        <v>45809</v>
      </c>
      <c r="AB1649" s="51" t="str" cm="1">
        <f t="array" aca="1" ref="AB1649" ca="1">INDIRECT("'Base de données'!B" &amp; ROW(Z1649))</f>
        <v>4VFH6</v>
      </c>
    </row>
    <row r="1650" spans="1:28" x14ac:dyDescent="0.3">
      <c r="A1650" s="41" t="str">
        <f ca="1">IF(IF(AND($B1650&lt;&gt;"-",$B1650=$E1650),"Entrée et sortie","-")="Entrée et sortie",'Base de données'!$B1650,"-")</f>
        <v>-</v>
      </c>
      <c r="B1650" s="41" t="str">
        <f t="shared" ca="1" si="103"/>
        <v>-</v>
      </c>
      <c r="C1650" s="41" t="str">
        <f t="shared" ca="1" si="104"/>
        <v>-</v>
      </c>
      <c r="D1650" s="41" t="str">
        <f>IF($F1650="sortie en cours d'année",'Base de données'!$B1650,"-")</f>
        <v>-</v>
      </c>
      <c r="E1650" s="41" t="str">
        <f>IF($H1650="entrée en cours d'année",'Base de données'!$B1650,"-")</f>
        <v>-</v>
      </c>
      <c r="F1650" s="37" t="str">
        <f t="shared" si="101"/>
        <v/>
      </c>
      <c r="G1650" s="37" t="str">
        <f>IF($J1650="mouvement",_xlfn.XLOOKUP('Base de données'!$B1650,$V:$V,$V:$V,0),"")</f>
        <v/>
      </c>
      <c r="H1650" s="37" t="str">
        <f t="shared" si="102"/>
        <v/>
      </c>
      <c r="I1650" s="37" t="str">
        <f>IF($J1650="mouvement",_xlfn.XLOOKUP('Base de données'!$B1650,$K:$K,$K:$K,0),"")</f>
        <v/>
      </c>
      <c r="J1650" s="38" t="str">
        <f>IF(AND(Y1650&lt;&gt;MAX(Y:Y),COUNTIF(K1650:V1650,'Base de données'!$B1650)&gt;0),"mouvement","")</f>
        <v/>
      </c>
      <c r="K1650" s="39" t="str">
        <f>IF(K$1&gt;$AE$1,"-",IFERROR(IF(DATEDIF('Base de données'!$A1650,K$1,"d")&lt;&gt;0,"",'Base de données'!$B1650),""))</f>
        <v/>
      </c>
      <c r="L1650" s="39" t="str">
        <f>IF(L$1&gt;$AE$1,"-",IFERROR(IF(DATEDIF('Base de données'!$A1650,L$1,"d")&lt;&gt;0,"",'Base de données'!$B1650),""))</f>
        <v/>
      </c>
      <c r="M1650" s="39" t="str">
        <f>IF(M$1&gt;$AE$1,"-",IFERROR(IF(DATEDIF('Base de données'!$A1650,M$1,"d")&lt;&gt;0,"",'Base de données'!$B1650),""))</f>
        <v/>
      </c>
      <c r="N1650" s="39" t="str">
        <f>IF(N$1&gt;$AE$1,"-",IFERROR(IF(DATEDIF('Base de données'!$A1650,N$1,"d")&lt;&gt;0,"",'Base de données'!$B1650),""))</f>
        <v/>
      </c>
      <c r="O1650" s="39" t="str">
        <f>IF(O$1&gt;$AE$1,"-",IFERROR(IF(DATEDIF('Base de données'!$A1650,O$1,"d")&lt;&gt;0,"",'Base de données'!$B1650),""))</f>
        <v/>
      </c>
      <c r="P1650" s="39" t="str">
        <f>IF(P$1&gt;$AE$1,"-",IFERROR(IF(DATEDIF('Base de données'!$A1650,P$1,"d")&lt;&gt;0,"",'Base de données'!$B1650),""))</f>
        <v>BHHGU</v>
      </c>
      <c r="Q1650" s="39" t="str">
        <f>IF(Q$1&gt;$AE$1,"-",IFERROR(IF(DATEDIF('Base de données'!$A1650,Q$1,"d")&lt;&gt;0,"",'Base de données'!$B1650),""))</f>
        <v/>
      </c>
      <c r="R1650" s="39" t="str">
        <f>IF(R$1&gt;$AE$1,"-",IFERROR(IF(DATEDIF('Base de données'!$A1650,R$1,"d")&lt;&gt;0,"",'Base de données'!$B1650),""))</f>
        <v/>
      </c>
      <c r="S1650" s="39" t="str">
        <f>IF(S$1&gt;$AE$1,"-",IFERROR(IF(DATEDIF('Base de données'!$A1650,S$1,"d")&lt;&gt;0,"",'Base de données'!$B1650),""))</f>
        <v/>
      </c>
      <c r="T1650" s="39" t="str">
        <f>IF(T$1&gt;$AE$1,"-",IFERROR(IF(DATEDIF('Base de données'!$A1650,T$1,"d")&lt;&gt;0,"",'Base de données'!$B1650),""))</f>
        <v/>
      </c>
      <c r="U1650" s="39" t="str">
        <f>IF(U$1&gt;$AE$1,"-",IFERROR(IF(DATEDIF('Base de données'!$A1650,U$1,"d")&lt;&gt;0,"",'Base de données'!$B1650),""))</f>
        <v/>
      </c>
      <c r="V1650" s="39" t="str">
        <f>IF(V$1&gt;$AE$1,"-",IFERROR(IF(DATEDIF('Base de données'!$A1650,V$1,"d")&lt;&gt;0,"",'Base de données'!$B1650),""))</f>
        <v/>
      </c>
      <c r="W1650" s="34"/>
      <c r="X1650" s="30" t="str">
        <f>'Base de données'!$C1650&amp;" "&amp;'Base de données'!$D1650</f>
        <v>Royer Honoré</v>
      </c>
      <c r="Y1650" s="31">
        <f>COUNTIF('Base de données'!$B:$B,'Base de données'!$B1650)</f>
        <v>12</v>
      </c>
      <c r="AA1650" s="87" cm="1">
        <f t="array" aca="1" ref="AA1650" ca="1">INDIRECT("'Base de données'!A" &amp; ROW(Y1650))</f>
        <v>45809</v>
      </c>
      <c r="AB1650" s="51" t="str" cm="1">
        <f t="array" aca="1" ref="AB1650" ca="1">INDIRECT("'Base de données'!B" &amp; ROW(Z1650))</f>
        <v>BHHGU</v>
      </c>
    </row>
    <row r="1651" spans="1:28" x14ac:dyDescent="0.3">
      <c r="A1651" s="41" t="str">
        <f ca="1">IF(IF(AND($B1651&lt;&gt;"-",$B1651=$E1651),"Entrée et sortie","-")="Entrée et sortie",'Base de données'!$B1651,"-")</f>
        <v>-</v>
      </c>
      <c r="B1651" s="41" t="str">
        <f t="shared" ca="1" si="103"/>
        <v>-</v>
      </c>
      <c r="C1651" s="41" t="str">
        <f t="shared" ca="1" si="104"/>
        <v>-</v>
      </c>
      <c r="D1651" s="41" t="str">
        <f>IF($F1651="sortie en cours d'année",'Base de données'!$B1651,"-")</f>
        <v>-</v>
      </c>
      <c r="E1651" s="41" t="str">
        <f>IF($H1651="entrée en cours d'année",'Base de données'!$B1651,"-")</f>
        <v>-</v>
      </c>
      <c r="F1651" s="37" t="str">
        <f t="shared" si="101"/>
        <v/>
      </c>
      <c r="G1651" s="37" t="str">
        <f>IF($J1651="mouvement",_xlfn.XLOOKUP('Base de données'!$B1651,$V:$V,$V:$V,0),"")</f>
        <v/>
      </c>
      <c r="H1651" s="37" t="str">
        <f t="shared" si="102"/>
        <v/>
      </c>
      <c r="I1651" s="37" t="str">
        <f>IF($J1651="mouvement",_xlfn.XLOOKUP('Base de données'!$B1651,$K:$K,$K:$K,0),"")</f>
        <v/>
      </c>
      <c r="J1651" s="38" t="str">
        <f>IF(AND(Y1651&lt;&gt;MAX(Y:Y),COUNTIF(K1651:V1651,'Base de données'!$B1651)&gt;0),"mouvement","")</f>
        <v/>
      </c>
      <c r="K1651" s="39" t="str">
        <f>IF(K$1&gt;$AE$1,"-",IFERROR(IF(DATEDIF('Base de données'!$A1651,K$1,"d")&lt;&gt;0,"",'Base de données'!$B1651),""))</f>
        <v/>
      </c>
      <c r="L1651" s="39" t="str">
        <f>IF(L$1&gt;$AE$1,"-",IFERROR(IF(DATEDIF('Base de données'!$A1651,L$1,"d")&lt;&gt;0,"",'Base de données'!$B1651),""))</f>
        <v/>
      </c>
      <c r="M1651" s="39" t="str">
        <f>IF(M$1&gt;$AE$1,"-",IFERROR(IF(DATEDIF('Base de données'!$A1651,M$1,"d")&lt;&gt;0,"",'Base de données'!$B1651),""))</f>
        <v/>
      </c>
      <c r="N1651" s="39" t="str">
        <f>IF(N$1&gt;$AE$1,"-",IFERROR(IF(DATEDIF('Base de données'!$A1651,N$1,"d")&lt;&gt;0,"",'Base de données'!$B1651),""))</f>
        <v/>
      </c>
      <c r="O1651" s="39" t="str">
        <f>IF(O$1&gt;$AE$1,"-",IFERROR(IF(DATEDIF('Base de données'!$A1651,O$1,"d")&lt;&gt;0,"",'Base de données'!$B1651),""))</f>
        <v/>
      </c>
      <c r="P1651" s="39" t="str">
        <f>IF(P$1&gt;$AE$1,"-",IFERROR(IF(DATEDIF('Base de données'!$A1651,P$1,"d")&lt;&gt;0,"",'Base de données'!$B1651),""))</f>
        <v>SWK1T</v>
      </c>
      <c r="Q1651" s="39" t="str">
        <f>IF(Q$1&gt;$AE$1,"-",IFERROR(IF(DATEDIF('Base de données'!$A1651,Q$1,"d")&lt;&gt;0,"",'Base de données'!$B1651),""))</f>
        <v/>
      </c>
      <c r="R1651" s="39" t="str">
        <f>IF(R$1&gt;$AE$1,"-",IFERROR(IF(DATEDIF('Base de données'!$A1651,R$1,"d")&lt;&gt;0,"",'Base de données'!$B1651),""))</f>
        <v/>
      </c>
      <c r="S1651" s="39" t="str">
        <f>IF(S$1&gt;$AE$1,"-",IFERROR(IF(DATEDIF('Base de données'!$A1651,S$1,"d")&lt;&gt;0,"",'Base de données'!$B1651),""))</f>
        <v/>
      </c>
      <c r="T1651" s="39" t="str">
        <f>IF(T$1&gt;$AE$1,"-",IFERROR(IF(DATEDIF('Base de données'!$A1651,T$1,"d")&lt;&gt;0,"",'Base de données'!$B1651),""))</f>
        <v/>
      </c>
      <c r="U1651" s="39" t="str">
        <f>IF(U$1&gt;$AE$1,"-",IFERROR(IF(DATEDIF('Base de données'!$A1651,U$1,"d")&lt;&gt;0,"",'Base de données'!$B1651),""))</f>
        <v/>
      </c>
      <c r="V1651" s="39" t="str">
        <f>IF(V$1&gt;$AE$1,"-",IFERROR(IF(DATEDIF('Base de données'!$A1651,V$1,"d")&lt;&gt;0,"",'Base de données'!$B1651),""))</f>
        <v/>
      </c>
      <c r="W1651" s="34"/>
      <c r="X1651" s="30" t="str">
        <f>'Base de données'!$C1651&amp;" "&amp;'Base de données'!$D1651</f>
        <v>Chevallier Jules</v>
      </c>
      <c r="Y1651" s="31">
        <f>COUNTIF('Base de données'!$B:$B,'Base de données'!$B1651)</f>
        <v>12</v>
      </c>
      <c r="AA1651" s="87" cm="1">
        <f t="array" aca="1" ref="AA1651" ca="1">INDIRECT("'Base de données'!A" &amp; ROW(Y1651))</f>
        <v>45809</v>
      </c>
      <c r="AB1651" s="51" t="str" cm="1">
        <f t="array" aca="1" ref="AB1651" ca="1">INDIRECT("'Base de données'!B" &amp; ROW(Z1651))</f>
        <v>SWK1T</v>
      </c>
    </row>
    <row r="1652" spans="1:28" x14ac:dyDescent="0.3">
      <c r="A1652" s="41" t="str">
        <f ca="1">IF(IF(AND($B1652&lt;&gt;"-",$B1652=$E1652),"Entrée et sortie","-")="Entrée et sortie",'Base de données'!$B1652,"-")</f>
        <v>-</v>
      </c>
      <c r="B1652" s="41" t="str">
        <f t="shared" ca="1" si="103"/>
        <v>-</v>
      </c>
      <c r="C1652" s="41" t="str">
        <f t="shared" ca="1" si="104"/>
        <v>-</v>
      </c>
      <c r="D1652" s="41" t="str">
        <f>IF($F1652="sortie en cours d'année",'Base de données'!$B1652,"-")</f>
        <v>-</v>
      </c>
      <c r="E1652" s="41" t="str">
        <f>IF($H1652="entrée en cours d'année",'Base de données'!$B1652,"-")</f>
        <v>-</v>
      </c>
      <c r="F1652" s="37" t="str">
        <f t="shared" si="101"/>
        <v/>
      </c>
      <c r="G1652" s="37" t="str">
        <f>IF($J1652="mouvement",_xlfn.XLOOKUP('Base de données'!$B1652,$V:$V,$V:$V,0),"")</f>
        <v/>
      </c>
      <c r="H1652" s="37" t="str">
        <f t="shared" si="102"/>
        <v/>
      </c>
      <c r="I1652" s="37" t="str">
        <f>IF($J1652="mouvement",_xlfn.XLOOKUP('Base de données'!$B1652,$K:$K,$K:$K,0),"")</f>
        <v/>
      </c>
      <c r="J1652" s="38" t="str">
        <f>IF(AND(Y1652&lt;&gt;MAX(Y:Y),COUNTIF(K1652:V1652,'Base de données'!$B1652)&gt;0),"mouvement","")</f>
        <v/>
      </c>
      <c r="K1652" s="39" t="str">
        <f>IF(K$1&gt;$AE$1,"-",IFERROR(IF(DATEDIF('Base de données'!$A1652,K$1,"d")&lt;&gt;0,"",'Base de données'!$B1652),""))</f>
        <v/>
      </c>
      <c r="L1652" s="39" t="str">
        <f>IF(L$1&gt;$AE$1,"-",IFERROR(IF(DATEDIF('Base de données'!$A1652,L$1,"d")&lt;&gt;0,"",'Base de données'!$B1652),""))</f>
        <v/>
      </c>
      <c r="M1652" s="39" t="str">
        <f>IF(M$1&gt;$AE$1,"-",IFERROR(IF(DATEDIF('Base de données'!$A1652,M$1,"d")&lt;&gt;0,"",'Base de données'!$B1652),""))</f>
        <v/>
      </c>
      <c r="N1652" s="39" t="str">
        <f>IF(N$1&gt;$AE$1,"-",IFERROR(IF(DATEDIF('Base de données'!$A1652,N$1,"d")&lt;&gt;0,"",'Base de données'!$B1652),""))</f>
        <v/>
      </c>
      <c r="O1652" s="39" t="str">
        <f>IF(O$1&gt;$AE$1,"-",IFERROR(IF(DATEDIF('Base de données'!$A1652,O$1,"d")&lt;&gt;0,"",'Base de données'!$B1652),""))</f>
        <v/>
      </c>
      <c r="P1652" s="39" t="str">
        <f>IF(P$1&gt;$AE$1,"-",IFERROR(IF(DATEDIF('Base de données'!$A1652,P$1,"d")&lt;&gt;0,"",'Base de données'!$B1652),""))</f>
        <v>8IYTJ</v>
      </c>
      <c r="Q1652" s="39" t="str">
        <f>IF(Q$1&gt;$AE$1,"-",IFERROR(IF(DATEDIF('Base de données'!$A1652,Q$1,"d")&lt;&gt;0,"",'Base de données'!$B1652),""))</f>
        <v/>
      </c>
      <c r="R1652" s="39" t="str">
        <f>IF(R$1&gt;$AE$1,"-",IFERROR(IF(DATEDIF('Base de données'!$A1652,R$1,"d")&lt;&gt;0,"",'Base de données'!$B1652),""))</f>
        <v/>
      </c>
      <c r="S1652" s="39" t="str">
        <f>IF(S$1&gt;$AE$1,"-",IFERROR(IF(DATEDIF('Base de données'!$A1652,S$1,"d")&lt;&gt;0,"",'Base de données'!$B1652),""))</f>
        <v/>
      </c>
      <c r="T1652" s="39" t="str">
        <f>IF(T$1&gt;$AE$1,"-",IFERROR(IF(DATEDIF('Base de données'!$A1652,T$1,"d")&lt;&gt;0,"",'Base de données'!$B1652),""))</f>
        <v/>
      </c>
      <c r="U1652" s="39" t="str">
        <f>IF(U$1&gt;$AE$1,"-",IFERROR(IF(DATEDIF('Base de données'!$A1652,U$1,"d")&lt;&gt;0,"",'Base de données'!$B1652),""))</f>
        <v/>
      </c>
      <c r="V1652" s="39" t="str">
        <f>IF(V$1&gt;$AE$1,"-",IFERROR(IF(DATEDIF('Base de données'!$A1652,V$1,"d")&lt;&gt;0,"",'Base de données'!$B1652),""))</f>
        <v/>
      </c>
      <c r="W1652" s="34"/>
      <c r="X1652" s="30" t="str">
        <f>'Base de données'!$C1652&amp;" "&amp;'Base de données'!$D1652</f>
        <v>Ribeiro Aimé</v>
      </c>
      <c r="Y1652" s="31">
        <f>COUNTIF('Base de données'!$B:$B,'Base de données'!$B1652)</f>
        <v>12</v>
      </c>
      <c r="AA1652" s="87" cm="1">
        <f t="array" aca="1" ref="AA1652" ca="1">INDIRECT("'Base de données'!A" &amp; ROW(Y1652))</f>
        <v>45809</v>
      </c>
      <c r="AB1652" s="51" t="str" cm="1">
        <f t="array" aca="1" ref="AB1652" ca="1">INDIRECT("'Base de données'!B" &amp; ROW(Z1652))</f>
        <v>8IYTJ</v>
      </c>
    </row>
    <row r="1653" spans="1:28" x14ac:dyDescent="0.3">
      <c r="A1653" s="41" t="str">
        <f ca="1">IF(IF(AND($B1653&lt;&gt;"-",$B1653=$E1653),"Entrée et sortie","-")="Entrée et sortie",'Base de données'!$B1653,"-")</f>
        <v>-</v>
      </c>
      <c r="B1653" s="41" t="str">
        <f t="shared" ca="1" si="103"/>
        <v>-</v>
      </c>
      <c r="C1653" s="41" t="str">
        <f t="shared" ca="1" si="104"/>
        <v>-</v>
      </c>
      <c r="D1653" s="41" t="str">
        <f>IF($F1653="sortie en cours d'année",'Base de données'!$B1653,"-")</f>
        <v>-</v>
      </c>
      <c r="E1653" s="41" t="str">
        <f>IF($H1653="entrée en cours d'année",'Base de données'!$B1653,"-")</f>
        <v>-</v>
      </c>
      <c r="F1653" s="37" t="str">
        <f t="shared" si="101"/>
        <v/>
      </c>
      <c r="G1653" s="37" t="str">
        <f>IF($J1653="mouvement",_xlfn.XLOOKUP('Base de données'!$B1653,$V:$V,$V:$V,0),"")</f>
        <v/>
      </c>
      <c r="H1653" s="37" t="str">
        <f t="shared" si="102"/>
        <v/>
      </c>
      <c r="I1653" s="37" t="str">
        <f>IF($J1653="mouvement",_xlfn.XLOOKUP('Base de données'!$B1653,$K:$K,$K:$K,0),"")</f>
        <v/>
      </c>
      <c r="J1653" s="38" t="str">
        <f>IF(AND(Y1653&lt;&gt;MAX(Y:Y),COUNTIF(K1653:V1653,'Base de données'!$B1653)&gt;0),"mouvement","")</f>
        <v/>
      </c>
      <c r="K1653" s="39" t="str">
        <f>IF(K$1&gt;$AE$1,"-",IFERROR(IF(DATEDIF('Base de données'!$A1653,K$1,"d")&lt;&gt;0,"",'Base de données'!$B1653),""))</f>
        <v/>
      </c>
      <c r="L1653" s="39" t="str">
        <f>IF(L$1&gt;$AE$1,"-",IFERROR(IF(DATEDIF('Base de données'!$A1653,L$1,"d")&lt;&gt;0,"",'Base de données'!$B1653),""))</f>
        <v/>
      </c>
      <c r="M1653" s="39" t="str">
        <f>IF(M$1&gt;$AE$1,"-",IFERROR(IF(DATEDIF('Base de données'!$A1653,M$1,"d")&lt;&gt;0,"",'Base de données'!$B1653),""))</f>
        <v/>
      </c>
      <c r="N1653" s="39" t="str">
        <f>IF(N$1&gt;$AE$1,"-",IFERROR(IF(DATEDIF('Base de données'!$A1653,N$1,"d")&lt;&gt;0,"",'Base de données'!$B1653),""))</f>
        <v/>
      </c>
      <c r="O1653" s="39" t="str">
        <f>IF(O$1&gt;$AE$1,"-",IFERROR(IF(DATEDIF('Base de données'!$A1653,O$1,"d")&lt;&gt;0,"",'Base de données'!$B1653),""))</f>
        <v/>
      </c>
      <c r="P1653" s="39" t="str">
        <f>IF(P$1&gt;$AE$1,"-",IFERROR(IF(DATEDIF('Base de données'!$A1653,P$1,"d")&lt;&gt;0,"",'Base de données'!$B1653),""))</f>
        <v>UX84B</v>
      </c>
      <c r="Q1653" s="39" t="str">
        <f>IF(Q$1&gt;$AE$1,"-",IFERROR(IF(DATEDIF('Base de données'!$A1653,Q$1,"d")&lt;&gt;0,"",'Base de données'!$B1653),""))</f>
        <v/>
      </c>
      <c r="R1653" s="39" t="str">
        <f>IF(R$1&gt;$AE$1,"-",IFERROR(IF(DATEDIF('Base de données'!$A1653,R$1,"d")&lt;&gt;0,"",'Base de données'!$B1653),""))</f>
        <v/>
      </c>
      <c r="S1653" s="39" t="str">
        <f>IF(S$1&gt;$AE$1,"-",IFERROR(IF(DATEDIF('Base de données'!$A1653,S$1,"d")&lt;&gt;0,"",'Base de données'!$B1653),""))</f>
        <v/>
      </c>
      <c r="T1653" s="39" t="str">
        <f>IF(T$1&gt;$AE$1,"-",IFERROR(IF(DATEDIF('Base de données'!$A1653,T$1,"d")&lt;&gt;0,"",'Base de données'!$B1653),""))</f>
        <v/>
      </c>
      <c r="U1653" s="39" t="str">
        <f>IF(U$1&gt;$AE$1,"-",IFERROR(IF(DATEDIF('Base de données'!$A1653,U$1,"d")&lt;&gt;0,"",'Base de données'!$B1653),""))</f>
        <v/>
      </c>
      <c r="V1653" s="39" t="str">
        <f>IF(V$1&gt;$AE$1,"-",IFERROR(IF(DATEDIF('Base de données'!$A1653,V$1,"d")&lt;&gt;0,"",'Base de données'!$B1653),""))</f>
        <v/>
      </c>
      <c r="W1653" s="34"/>
      <c r="X1653" s="30" t="str">
        <f>'Base de données'!$C1653&amp;" "&amp;'Base de données'!$D1653</f>
        <v>Le Gall Monique</v>
      </c>
      <c r="Y1653" s="31">
        <f>COUNTIF('Base de données'!$B:$B,'Base de données'!$B1653)</f>
        <v>12</v>
      </c>
      <c r="AA1653" s="87" cm="1">
        <f t="array" aca="1" ref="AA1653" ca="1">INDIRECT("'Base de données'!A" &amp; ROW(Y1653))</f>
        <v>45809</v>
      </c>
      <c r="AB1653" s="51" t="str" cm="1">
        <f t="array" aca="1" ref="AB1653" ca="1">INDIRECT("'Base de données'!B" &amp; ROW(Z1653))</f>
        <v>UX84B</v>
      </c>
    </row>
    <row r="1654" spans="1:28" x14ac:dyDescent="0.3">
      <c r="A1654" s="41" t="str">
        <f ca="1">IF(IF(AND($B1654&lt;&gt;"-",$B1654=$E1654),"Entrée et sortie","-")="Entrée et sortie",'Base de données'!$B1654,"-")</f>
        <v>-</v>
      </c>
      <c r="B1654" s="41" t="str">
        <f t="shared" ca="1" si="103"/>
        <v>T0HSF</v>
      </c>
      <c r="C1654" s="41" t="str">
        <f t="shared" ca="1" si="104"/>
        <v>T0HSF</v>
      </c>
      <c r="D1654" s="41" t="str">
        <f>IF($F1654="sortie en cours d'année",'Base de données'!$B1654,"-")</f>
        <v>T0HSF</v>
      </c>
      <c r="E1654" s="41" t="str">
        <f>IF($H1654="entrée en cours d'année",'Base de données'!$B1654,"-")</f>
        <v>-</v>
      </c>
      <c r="F1654" s="37" t="str">
        <f t="shared" si="101"/>
        <v>sortie en cours d'année</v>
      </c>
      <c r="G1654" s="37">
        <f>IF($J1654="mouvement",_xlfn.XLOOKUP('Base de données'!$B1654,$V:$V,$V:$V,0),"")</f>
        <v>0</v>
      </c>
      <c r="H1654" s="37" t="str">
        <f t="shared" si="102"/>
        <v/>
      </c>
      <c r="I1654" s="37" t="str">
        <f>IF($J1654="mouvement",_xlfn.XLOOKUP('Base de données'!$B1654,$K:$K,$K:$K,0),"")</f>
        <v>T0HSF</v>
      </c>
      <c r="J1654" s="38" t="str">
        <f>IF(AND(Y1654&lt;&gt;MAX(Y:Y),COUNTIF(K1654:V1654,'Base de données'!$B1654)&gt;0),"mouvement","")</f>
        <v>mouvement</v>
      </c>
      <c r="K1654" s="39" t="str">
        <f>IF(K$1&gt;$AE$1,"-",IFERROR(IF(DATEDIF('Base de données'!$A1654,K$1,"d")&lt;&gt;0,"",'Base de données'!$B1654),""))</f>
        <v/>
      </c>
      <c r="L1654" s="39" t="str">
        <f>IF(L$1&gt;$AE$1,"-",IFERROR(IF(DATEDIF('Base de données'!$A1654,L$1,"d")&lt;&gt;0,"",'Base de données'!$B1654),""))</f>
        <v/>
      </c>
      <c r="M1654" s="39" t="str">
        <f>IF(M$1&gt;$AE$1,"-",IFERROR(IF(DATEDIF('Base de données'!$A1654,M$1,"d")&lt;&gt;0,"",'Base de données'!$B1654),""))</f>
        <v/>
      </c>
      <c r="N1654" s="39" t="str">
        <f>IF(N$1&gt;$AE$1,"-",IFERROR(IF(DATEDIF('Base de données'!$A1654,N$1,"d")&lt;&gt;0,"",'Base de données'!$B1654),""))</f>
        <v/>
      </c>
      <c r="O1654" s="39" t="str">
        <f>IF(O$1&gt;$AE$1,"-",IFERROR(IF(DATEDIF('Base de données'!$A1654,O$1,"d")&lt;&gt;0,"",'Base de données'!$B1654),""))</f>
        <v/>
      </c>
      <c r="P1654" s="39" t="str">
        <f>IF(P$1&gt;$AE$1,"-",IFERROR(IF(DATEDIF('Base de données'!$A1654,P$1,"d")&lt;&gt;0,"",'Base de données'!$B1654),""))</f>
        <v>T0HSF</v>
      </c>
      <c r="Q1654" s="39" t="str">
        <f>IF(Q$1&gt;$AE$1,"-",IFERROR(IF(DATEDIF('Base de données'!$A1654,Q$1,"d")&lt;&gt;0,"",'Base de données'!$B1654),""))</f>
        <v/>
      </c>
      <c r="R1654" s="39" t="str">
        <f>IF(R$1&gt;$AE$1,"-",IFERROR(IF(DATEDIF('Base de données'!$A1654,R$1,"d")&lt;&gt;0,"",'Base de données'!$B1654),""))</f>
        <v/>
      </c>
      <c r="S1654" s="39" t="str">
        <f>IF(S$1&gt;$AE$1,"-",IFERROR(IF(DATEDIF('Base de données'!$A1654,S$1,"d")&lt;&gt;0,"",'Base de données'!$B1654),""))</f>
        <v/>
      </c>
      <c r="T1654" s="39" t="str">
        <f>IF(T$1&gt;$AE$1,"-",IFERROR(IF(DATEDIF('Base de données'!$A1654,T$1,"d")&lt;&gt;0,"",'Base de données'!$B1654),""))</f>
        <v/>
      </c>
      <c r="U1654" s="39" t="str">
        <f>IF(U$1&gt;$AE$1,"-",IFERROR(IF(DATEDIF('Base de données'!$A1654,U$1,"d")&lt;&gt;0,"",'Base de données'!$B1654),""))</f>
        <v/>
      </c>
      <c r="V1654" s="39" t="str">
        <f>IF(V$1&gt;$AE$1,"-",IFERROR(IF(DATEDIF('Base de données'!$A1654,V$1,"d")&lt;&gt;0,"",'Base de données'!$B1654),""))</f>
        <v/>
      </c>
      <c r="W1654" s="34"/>
      <c r="X1654" s="30" t="str">
        <f>'Base de données'!$C1654&amp;" "&amp;'Base de données'!$D1654</f>
        <v>Legendre Laure</v>
      </c>
      <c r="Y1654" s="31">
        <f>COUNTIF('Base de données'!$B:$B,'Base de données'!$B1654)</f>
        <v>11</v>
      </c>
      <c r="AA1654" s="87" cm="1">
        <f t="array" aca="1" ref="AA1654" ca="1">INDIRECT("'Base de données'!A" &amp; ROW(Y1654))</f>
        <v>45809</v>
      </c>
      <c r="AB1654" s="51" t="str" cm="1">
        <f t="array" aca="1" ref="AB1654" ca="1">INDIRECT("'Base de données'!B" &amp; ROW(Z1654))</f>
        <v>T0HSF</v>
      </c>
    </row>
    <row r="1655" spans="1:28" x14ac:dyDescent="0.3">
      <c r="A1655" s="41" t="str">
        <f ca="1">IF(IF(AND($B1655&lt;&gt;"-",$B1655=$E1655),"Entrée et sortie","-")="Entrée et sortie",'Base de données'!$B1655,"-")</f>
        <v>-</v>
      </c>
      <c r="B1655" s="41" t="str">
        <f t="shared" ca="1" si="103"/>
        <v>-</v>
      </c>
      <c r="C1655" s="41" t="str">
        <f t="shared" ca="1" si="104"/>
        <v>-</v>
      </c>
      <c r="D1655" s="41" t="str">
        <f>IF($F1655="sortie en cours d'année",'Base de données'!$B1655,"-")</f>
        <v>-</v>
      </c>
      <c r="E1655" s="41" t="str">
        <f>IF($H1655="entrée en cours d'année",'Base de données'!$B1655,"-")</f>
        <v>-</v>
      </c>
      <c r="F1655" s="37" t="str">
        <f t="shared" si="101"/>
        <v/>
      </c>
      <c r="G1655" s="37" t="str">
        <f>IF($J1655="mouvement",_xlfn.XLOOKUP('Base de données'!$B1655,$V:$V,$V:$V,0),"")</f>
        <v/>
      </c>
      <c r="H1655" s="37" t="str">
        <f t="shared" si="102"/>
        <v/>
      </c>
      <c r="I1655" s="37" t="str">
        <f>IF($J1655="mouvement",_xlfn.XLOOKUP('Base de données'!$B1655,$K:$K,$K:$K,0),"")</f>
        <v/>
      </c>
      <c r="J1655" s="38" t="str">
        <f>IF(AND(Y1655&lt;&gt;MAX(Y:Y),COUNTIF(K1655:V1655,'Base de données'!$B1655)&gt;0),"mouvement","")</f>
        <v/>
      </c>
      <c r="K1655" s="39" t="str">
        <f>IF(K$1&gt;$AE$1,"-",IFERROR(IF(DATEDIF('Base de données'!$A1655,K$1,"d")&lt;&gt;0,"",'Base de données'!$B1655),""))</f>
        <v/>
      </c>
      <c r="L1655" s="39" t="str">
        <f>IF(L$1&gt;$AE$1,"-",IFERROR(IF(DATEDIF('Base de données'!$A1655,L$1,"d")&lt;&gt;0,"",'Base de données'!$B1655),""))</f>
        <v/>
      </c>
      <c r="M1655" s="39" t="str">
        <f>IF(M$1&gt;$AE$1,"-",IFERROR(IF(DATEDIF('Base de données'!$A1655,M$1,"d")&lt;&gt;0,"",'Base de données'!$B1655),""))</f>
        <v/>
      </c>
      <c r="N1655" s="39" t="str">
        <f>IF(N$1&gt;$AE$1,"-",IFERROR(IF(DATEDIF('Base de données'!$A1655,N$1,"d")&lt;&gt;0,"",'Base de données'!$B1655),""))</f>
        <v/>
      </c>
      <c r="O1655" s="39" t="str">
        <f>IF(O$1&gt;$AE$1,"-",IFERROR(IF(DATEDIF('Base de données'!$A1655,O$1,"d")&lt;&gt;0,"",'Base de données'!$B1655),""))</f>
        <v/>
      </c>
      <c r="P1655" s="39" t="str">
        <f>IF(P$1&gt;$AE$1,"-",IFERROR(IF(DATEDIF('Base de données'!$A1655,P$1,"d")&lt;&gt;0,"",'Base de données'!$B1655),""))</f>
        <v>IFJYC</v>
      </c>
      <c r="Q1655" s="39" t="str">
        <f>IF(Q$1&gt;$AE$1,"-",IFERROR(IF(DATEDIF('Base de données'!$A1655,Q$1,"d")&lt;&gt;0,"",'Base de données'!$B1655),""))</f>
        <v/>
      </c>
      <c r="R1655" s="39" t="str">
        <f>IF(R$1&gt;$AE$1,"-",IFERROR(IF(DATEDIF('Base de données'!$A1655,R$1,"d")&lt;&gt;0,"",'Base de données'!$B1655),""))</f>
        <v/>
      </c>
      <c r="S1655" s="39" t="str">
        <f>IF(S$1&gt;$AE$1,"-",IFERROR(IF(DATEDIF('Base de données'!$A1655,S$1,"d")&lt;&gt;0,"",'Base de données'!$B1655),""))</f>
        <v/>
      </c>
      <c r="T1655" s="39" t="str">
        <f>IF(T$1&gt;$AE$1,"-",IFERROR(IF(DATEDIF('Base de données'!$A1655,T$1,"d")&lt;&gt;0,"",'Base de données'!$B1655),""))</f>
        <v/>
      </c>
      <c r="U1655" s="39" t="str">
        <f>IF(U$1&gt;$AE$1,"-",IFERROR(IF(DATEDIF('Base de données'!$A1655,U$1,"d")&lt;&gt;0,"",'Base de données'!$B1655),""))</f>
        <v/>
      </c>
      <c r="V1655" s="39" t="str">
        <f>IF(V$1&gt;$AE$1,"-",IFERROR(IF(DATEDIF('Base de données'!$A1655,V$1,"d")&lt;&gt;0,"",'Base de données'!$B1655),""))</f>
        <v/>
      </c>
      <c r="W1655" s="34"/>
      <c r="X1655" s="30" t="str">
        <f>'Base de données'!$C1655&amp;" "&amp;'Base de données'!$D1655</f>
        <v>Lévy Denise</v>
      </c>
      <c r="Y1655" s="31">
        <f>COUNTIF('Base de données'!$B:$B,'Base de données'!$B1655)</f>
        <v>12</v>
      </c>
      <c r="AA1655" s="87" cm="1">
        <f t="array" aca="1" ref="AA1655" ca="1">INDIRECT("'Base de données'!A" &amp; ROW(Y1655))</f>
        <v>45809</v>
      </c>
      <c r="AB1655" s="51" t="str" cm="1">
        <f t="array" aca="1" ref="AB1655" ca="1">INDIRECT("'Base de données'!B" &amp; ROW(Z1655))</f>
        <v>IFJYC</v>
      </c>
    </row>
    <row r="1656" spans="1:28" x14ac:dyDescent="0.3">
      <c r="A1656" s="41" t="str">
        <f ca="1">IF(IF(AND($B1656&lt;&gt;"-",$B1656=$E1656),"Entrée et sortie","-")="Entrée et sortie",'Base de données'!$B1656,"-")</f>
        <v>-</v>
      </c>
      <c r="B1656" s="41" t="str">
        <f t="shared" ca="1" si="103"/>
        <v>CN75F</v>
      </c>
      <c r="C1656" s="41" t="str">
        <f t="shared" ca="1" si="104"/>
        <v>CN75F</v>
      </c>
      <c r="D1656" s="41" t="str">
        <f>IF($F1656="sortie en cours d'année",'Base de données'!$B1656,"-")</f>
        <v>CN75F</v>
      </c>
      <c r="E1656" s="41" t="str">
        <f>IF($H1656="entrée en cours d'année",'Base de données'!$B1656,"-")</f>
        <v>-</v>
      </c>
      <c r="F1656" s="37" t="str">
        <f t="shared" si="101"/>
        <v>sortie en cours d'année</v>
      </c>
      <c r="G1656" s="37">
        <f>IF($J1656="mouvement",_xlfn.XLOOKUP('Base de données'!$B1656,$V:$V,$V:$V,0),"")</f>
        <v>0</v>
      </c>
      <c r="H1656" s="37" t="str">
        <f t="shared" si="102"/>
        <v/>
      </c>
      <c r="I1656" s="37" t="str">
        <f>IF($J1656="mouvement",_xlfn.XLOOKUP('Base de données'!$B1656,$K:$K,$K:$K,0),"")</f>
        <v>CN75F</v>
      </c>
      <c r="J1656" s="38" t="str">
        <f>IF(AND(Y1656&lt;&gt;MAX(Y:Y),COUNTIF(K1656:V1656,'Base de données'!$B1656)&gt;0),"mouvement","")</f>
        <v>mouvement</v>
      </c>
      <c r="K1656" s="39" t="str">
        <f>IF(K$1&gt;$AE$1,"-",IFERROR(IF(DATEDIF('Base de données'!$A1656,K$1,"d")&lt;&gt;0,"",'Base de données'!$B1656),""))</f>
        <v/>
      </c>
      <c r="L1656" s="39" t="str">
        <f>IF(L$1&gt;$AE$1,"-",IFERROR(IF(DATEDIF('Base de données'!$A1656,L$1,"d")&lt;&gt;0,"",'Base de données'!$B1656),""))</f>
        <v/>
      </c>
      <c r="M1656" s="39" t="str">
        <f>IF(M$1&gt;$AE$1,"-",IFERROR(IF(DATEDIF('Base de données'!$A1656,M$1,"d")&lt;&gt;0,"",'Base de données'!$B1656),""))</f>
        <v/>
      </c>
      <c r="N1656" s="39" t="str">
        <f>IF(N$1&gt;$AE$1,"-",IFERROR(IF(DATEDIF('Base de données'!$A1656,N$1,"d")&lt;&gt;0,"",'Base de données'!$B1656),""))</f>
        <v/>
      </c>
      <c r="O1656" s="39" t="str">
        <f>IF(O$1&gt;$AE$1,"-",IFERROR(IF(DATEDIF('Base de données'!$A1656,O$1,"d")&lt;&gt;0,"",'Base de données'!$B1656),""))</f>
        <v/>
      </c>
      <c r="P1656" s="39" t="str">
        <f>IF(P$1&gt;$AE$1,"-",IFERROR(IF(DATEDIF('Base de données'!$A1656,P$1,"d")&lt;&gt;0,"",'Base de données'!$B1656),""))</f>
        <v>CN75F</v>
      </c>
      <c r="Q1656" s="39" t="str">
        <f>IF(Q$1&gt;$AE$1,"-",IFERROR(IF(DATEDIF('Base de données'!$A1656,Q$1,"d")&lt;&gt;0,"",'Base de données'!$B1656),""))</f>
        <v/>
      </c>
      <c r="R1656" s="39" t="str">
        <f>IF(R$1&gt;$AE$1,"-",IFERROR(IF(DATEDIF('Base de données'!$A1656,R$1,"d")&lt;&gt;0,"",'Base de données'!$B1656),""))</f>
        <v/>
      </c>
      <c r="S1656" s="39" t="str">
        <f>IF(S$1&gt;$AE$1,"-",IFERROR(IF(DATEDIF('Base de données'!$A1656,S$1,"d")&lt;&gt;0,"",'Base de données'!$B1656),""))</f>
        <v/>
      </c>
      <c r="T1656" s="39" t="str">
        <f>IF(T$1&gt;$AE$1,"-",IFERROR(IF(DATEDIF('Base de données'!$A1656,T$1,"d")&lt;&gt;0,"",'Base de données'!$B1656),""))</f>
        <v/>
      </c>
      <c r="U1656" s="39" t="str">
        <f>IF(U$1&gt;$AE$1,"-",IFERROR(IF(DATEDIF('Base de données'!$A1656,U$1,"d")&lt;&gt;0,"",'Base de données'!$B1656),""))</f>
        <v/>
      </c>
      <c r="V1656" s="39" t="str">
        <f>IF(V$1&gt;$AE$1,"-",IFERROR(IF(DATEDIF('Base de données'!$A1656,V$1,"d")&lt;&gt;0,"",'Base de données'!$B1656),""))</f>
        <v/>
      </c>
      <c r="W1656" s="34"/>
      <c r="X1656" s="30" t="str">
        <f>'Base de données'!$C1656&amp;" "&amp;'Base de données'!$D1656</f>
        <v>Camus Emmanuel</v>
      </c>
      <c r="Y1656" s="31">
        <f>COUNTIF('Base de données'!$B:$B,'Base de données'!$B1656)</f>
        <v>11</v>
      </c>
      <c r="AA1656" s="87" cm="1">
        <f t="array" aca="1" ref="AA1656" ca="1">INDIRECT("'Base de données'!A" &amp; ROW(Y1656))</f>
        <v>45809</v>
      </c>
      <c r="AB1656" s="51" t="str" cm="1">
        <f t="array" aca="1" ref="AB1656" ca="1">INDIRECT("'Base de données'!B" &amp; ROW(Z1656))</f>
        <v>CN75F</v>
      </c>
    </row>
    <row r="1657" spans="1:28" x14ac:dyDescent="0.3">
      <c r="A1657" s="41" t="str">
        <f ca="1">IF(IF(AND($B1657&lt;&gt;"-",$B1657=$E1657),"Entrée et sortie","-")="Entrée et sortie",'Base de données'!$B1657,"-")</f>
        <v>-</v>
      </c>
      <c r="B1657" s="41" t="str">
        <f t="shared" ca="1" si="103"/>
        <v>-</v>
      </c>
      <c r="C1657" s="41" t="str">
        <f t="shared" ca="1" si="104"/>
        <v>-</v>
      </c>
      <c r="D1657" s="41" t="str">
        <f>IF($F1657="sortie en cours d'année",'Base de données'!$B1657,"-")</f>
        <v>-</v>
      </c>
      <c r="E1657" s="41" t="str">
        <f>IF($H1657="entrée en cours d'année",'Base de données'!$B1657,"-")</f>
        <v>-</v>
      </c>
      <c r="F1657" s="37" t="str">
        <f t="shared" si="101"/>
        <v/>
      </c>
      <c r="G1657" s="37" t="str">
        <f>IF($J1657="mouvement",_xlfn.XLOOKUP('Base de données'!$B1657,$V:$V,$V:$V,0),"")</f>
        <v/>
      </c>
      <c r="H1657" s="37" t="str">
        <f t="shared" si="102"/>
        <v/>
      </c>
      <c r="I1657" s="37" t="str">
        <f>IF($J1657="mouvement",_xlfn.XLOOKUP('Base de données'!$B1657,$K:$K,$K:$K,0),"")</f>
        <v/>
      </c>
      <c r="J1657" s="38" t="str">
        <f>IF(AND(Y1657&lt;&gt;MAX(Y:Y),COUNTIF(K1657:V1657,'Base de données'!$B1657)&gt;0),"mouvement","")</f>
        <v/>
      </c>
      <c r="K1657" s="39" t="str">
        <f>IF(K$1&gt;$AE$1,"-",IFERROR(IF(DATEDIF('Base de données'!$A1657,K$1,"d")&lt;&gt;0,"",'Base de données'!$B1657),""))</f>
        <v/>
      </c>
      <c r="L1657" s="39" t="str">
        <f>IF(L$1&gt;$AE$1,"-",IFERROR(IF(DATEDIF('Base de données'!$A1657,L$1,"d")&lt;&gt;0,"",'Base de données'!$B1657),""))</f>
        <v/>
      </c>
      <c r="M1657" s="39" t="str">
        <f>IF(M$1&gt;$AE$1,"-",IFERROR(IF(DATEDIF('Base de données'!$A1657,M$1,"d")&lt;&gt;0,"",'Base de données'!$B1657),""))</f>
        <v/>
      </c>
      <c r="N1657" s="39" t="str">
        <f>IF(N$1&gt;$AE$1,"-",IFERROR(IF(DATEDIF('Base de données'!$A1657,N$1,"d")&lt;&gt;0,"",'Base de données'!$B1657),""))</f>
        <v/>
      </c>
      <c r="O1657" s="39" t="str">
        <f>IF(O$1&gt;$AE$1,"-",IFERROR(IF(DATEDIF('Base de données'!$A1657,O$1,"d")&lt;&gt;0,"",'Base de données'!$B1657),""))</f>
        <v/>
      </c>
      <c r="P1657" s="39" t="str">
        <f>IF(P$1&gt;$AE$1,"-",IFERROR(IF(DATEDIF('Base de données'!$A1657,P$1,"d")&lt;&gt;0,"",'Base de données'!$B1657),""))</f>
        <v>3E96F</v>
      </c>
      <c r="Q1657" s="39" t="str">
        <f>IF(Q$1&gt;$AE$1,"-",IFERROR(IF(DATEDIF('Base de données'!$A1657,Q$1,"d")&lt;&gt;0,"",'Base de données'!$B1657),""))</f>
        <v/>
      </c>
      <c r="R1657" s="39" t="str">
        <f>IF(R$1&gt;$AE$1,"-",IFERROR(IF(DATEDIF('Base de données'!$A1657,R$1,"d")&lt;&gt;0,"",'Base de données'!$B1657),""))</f>
        <v/>
      </c>
      <c r="S1657" s="39" t="str">
        <f>IF(S$1&gt;$AE$1,"-",IFERROR(IF(DATEDIF('Base de données'!$A1657,S$1,"d")&lt;&gt;0,"",'Base de données'!$B1657),""))</f>
        <v/>
      </c>
      <c r="T1657" s="39" t="str">
        <f>IF(T$1&gt;$AE$1,"-",IFERROR(IF(DATEDIF('Base de données'!$A1657,T$1,"d")&lt;&gt;0,"",'Base de données'!$B1657),""))</f>
        <v/>
      </c>
      <c r="U1657" s="39" t="str">
        <f>IF(U$1&gt;$AE$1,"-",IFERROR(IF(DATEDIF('Base de données'!$A1657,U$1,"d")&lt;&gt;0,"",'Base de données'!$B1657),""))</f>
        <v/>
      </c>
      <c r="V1657" s="39" t="str">
        <f>IF(V$1&gt;$AE$1,"-",IFERROR(IF(DATEDIF('Base de données'!$A1657,V$1,"d")&lt;&gt;0,"",'Base de données'!$B1657),""))</f>
        <v/>
      </c>
      <c r="W1657" s="34"/>
      <c r="X1657" s="30" t="str">
        <f>'Base de données'!$C1657&amp;" "&amp;'Base de données'!$D1657</f>
        <v>Becker Michèle</v>
      </c>
      <c r="Y1657" s="31">
        <f>COUNTIF('Base de données'!$B:$B,'Base de données'!$B1657)</f>
        <v>12</v>
      </c>
      <c r="AA1657" s="87" cm="1">
        <f t="array" aca="1" ref="AA1657" ca="1">INDIRECT("'Base de données'!A" &amp; ROW(Y1657))</f>
        <v>45809</v>
      </c>
      <c r="AB1657" s="51" t="str" cm="1">
        <f t="array" aca="1" ref="AB1657" ca="1">INDIRECT("'Base de données'!B" &amp; ROW(Z1657))</f>
        <v>3E96F</v>
      </c>
    </row>
    <row r="1658" spans="1:28" x14ac:dyDescent="0.3">
      <c r="A1658" s="41" t="str">
        <f ca="1">IF(IF(AND($B1658&lt;&gt;"-",$B1658=$E1658),"Entrée et sortie","-")="Entrée et sortie",'Base de données'!$B1658,"-")</f>
        <v>-</v>
      </c>
      <c r="B1658" s="41" t="str">
        <f t="shared" ca="1" si="103"/>
        <v>-</v>
      </c>
      <c r="C1658" s="41" t="str">
        <f t="shared" ca="1" si="104"/>
        <v>-</v>
      </c>
      <c r="D1658" s="41" t="str">
        <f>IF($F1658="sortie en cours d'année",'Base de données'!$B1658,"-")</f>
        <v>-</v>
      </c>
      <c r="E1658" s="41" t="str">
        <f>IF($H1658="entrée en cours d'année",'Base de données'!$B1658,"-")</f>
        <v>QJKEN</v>
      </c>
      <c r="F1658" s="37" t="str">
        <f t="shared" si="101"/>
        <v/>
      </c>
      <c r="G1658" s="37" t="str">
        <f>IF($J1658="mouvement",_xlfn.XLOOKUP('Base de données'!$B1658,$V:$V,$V:$V,0),"")</f>
        <v>QJKEN</v>
      </c>
      <c r="H1658" s="37" t="str">
        <f t="shared" si="102"/>
        <v>entrée en cours d'année</v>
      </c>
      <c r="I1658" s="37">
        <f>IF($J1658="mouvement",_xlfn.XLOOKUP('Base de données'!$B1658,$K:$K,$K:$K,0),"")</f>
        <v>0</v>
      </c>
      <c r="J1658" s="38" t="str">
        <f>IF(AND(Y1658&lt;&gt;MAX(Y:Y),COUNTIF(K1658:V1658,'Base de données'!$B1658)&gt;0),"mouvement","")</f>
        <v>mouvement</v>
      </c>
      <c r="K1658" s="39" t="str">
        <f>IF(K$1&gt;$AE$1,"-",IFERROR(IF(DATEDIF('Base de données'!$A1658,K$1,"d")&lt;&gt;0,"",'Base de données'!$B1658),""))</f>
        <v/>
      </c>
      <c r="L1658" s="39" t="str">
        <f>IF(L$1&gt;$AE$1,"-",IFERROR(IF(DATEDIF('Base de données'!$A1658,L$1,"d")&lt;&gt;0,"",'Base de données'!$B1658),""))</f>
        <v/>
      </c>
      <c r="M1658" s="39" t="str">
        <f>IF(M$1&gt;$AE$1,"-",IFERROR(IF(DATEDIF('Base de données'!$A1658,M$1,"d")&lt;&gt;0,"",'Base de données'!$B1658),""))</f>
        <v/>
      </c>
      <c r="N1658" s="39" t="str">
        <f>IF(N$1&gt;$AE$1,"-",IFERROR(IF(DATEDIF('Base de données'!$A1658,N$1,"d")&lt;&gt;0,"",'Base de données'!$B1658),""))</f>
        <v/>
      </c>
      <c r="O1658" s="39" t="str">
        <f>IF(O$1&gt;$AE$1,"-",IFERROR(IF(DATEDIF('Base de données'!$A1658,O$1,"d")&lt;&gt;0,"",'Base de données'!$B1658),""))</f>
        <v/>
      </c>
      <c r="P1658" s="39" t="str">
        <f>IF(P$1&gt;$AE$1,"-",IFERROR(IF(DATEDIF('Base de données'!$A1658,P$1,"d")&lt;&gt;0,"",'Base de données'!$B1658),""))</f>
        <v>QJKEN</v>
      </c>
      <c r="Q1658" s="39" t="str">
        <f>IF(Q$1&gt;$AE$1,"-",IFERROR(IF(DATEDIF('Base de données'!$A1658,Q$1,"d")&lt;&gt;0,"",'Base de données'!$B1658),""))</f>
        <v/>
      </c>
      <c r="R1658" s="39" t="str">
        <f>IF(R$1&gt;$AE$1,"-",IFERROR(IF(DATEDIF('Base de données'!$A1658,R$1,"d")&lt;&gt;0,"",'Base de données'!$B1658),""))</f>
        <v/>
      </c>
      <c r="S1658" s="39" t="str">
        <f>IF(S$1&gt;$AE$1,"-",IFERROR(IF(DATEDIF('Base de données'!$A1658,S$1,"d")&lt;&gt;0,"",'Base de données'!$B1658),""))</f>
        <v/>
      </c>
      <c r="T1658" s="39" t="str">
        <f>IF(T$1&gt;$AE$1,"-",IFERROR(IF(DATEDIF('Base de données'!$A1658,T$1,"d")&lt;&gt;0,"",'Base de données'!$B1658),""))</f>
        <v/>
      </c>
      <c r="U1658" s="39" t="str">
        <f>IF(U$1&gt;$AE$1,"-",IFERROR(IF(DATEDIF('Base de données'!$A1658,U$1,"d")&lt;&gt;0,"",'Base de données'!$B1658),""))</f>
        <v/>
      </c>
      <c r="V1658" s="39" t="str">
        <f>IF(V$1&gt;$AE$1,"-",IFERROR(IF(DATEDIF('Base de données'!$A1658,V$1,"d")&lt;&gt;0,"",'Base de données'!$B1658),""))</f>
        <v/>
      </c>
      <c r="W1658" s="34"/>
      <c r="X1658" s="30" t="str">
        <f>'Base de données'!$C1658&amp;" "&amp;'Base de données'!$D1658</f>
        <v>Salmon Thibaut</v>
      </c>
      <c r="Y1658" s="31">
        <f>COUNTIF('Base de données'!$B:$B,'Base de données'!$B1658)</f>
        <v>11</v>
      </c>
      <c r="AA1658" s="87" cm="1">
        <f t="array" aca="1" ref="AA1658" ca="1">INDIRECT("'Base de données'!A" &amp; ROW(Y1658))</f>
        <v>45809</v>
      </c>
      <c r="AB1658" s="51" t="str" cm="1">
        <f t="array" aca="1" ref="AB1658" ca="1">INDIRECT("'Base de données'!B" &amp; ROW(Z1658))</f>
        <v>QJKEN</v>
      </c>
    </row>
    <row r="1659" spans="1:28" x14ac:dyDescent="0.3">
      <c r="A1659" s="41" t="str">
        <f ca="1">IF(IF(AND($B1659&lt;&gt;"-",$B1659=$E1659),"Entrée et sortie","-")="Entrée et sortie",'Base de données'!$B1659,"-")</f>
        <v>-</v>
      </c>
      <c r="B1659" s="41" t="str">
        <f t="shared" ca="1" si="103"/>
        <v>-</v>
      </c>
      <c r="C1659" s="41" t="str">
        <f t="shared" ca="1" si="104"/>
        <v>-</v>
      </c>
      <c r="D1659" s="41" t="str">
        <f>IF($F1659="sortie en cours d'année",'Base de données'!$B1659,"-")</f>
        <v>-</v>
      </c>
      <c r="E1659" s="41" t="str">
        <f>IF($H1659="entrée en cours d'année",'Base de données'!$B1659,"-")</f>
        <v>FUMYO</v>
      </c>
      <c r="F1659" s="37" t="str">
        <f t="shared" si="101"/>
        <v/>
      </c>
      <c r="G1659" s="37" t="str">
        <f>IF($J1659="mouvement",_xlfn.XLOOKUP('Base de données'!$B1659,$V:$V,$V:$V,0),"")</f>
        <v>FUMYO</v>
      </c>
      <c r="H1659" s="37" t="str">
        <f t="shared" si="102"/>
        <v>entrée en cours d'année</v>
      </c>
      <c r="I1659" s="37">
        <f>IF($J1659="mouvement",_xlfn.XLOOKUP('Base de données'!$B1659,$K:$K,$K:$K,0),"")</f>
        <v>0</v>
      </c>
      <c r="J1659" s="38" t="str">
        <f>IF(AND(Y1659&lt;&gt;MAX(Y:Y),COUNTIF(K1659:V1659,'Base de données'!$B1659)&gt;0),"mouvement","")</f>
        <v>mouvement</v>
      </c>
      <c r="K1659" s="39" t="str">
        <f>IF(K$1&gt;$AE$1,"-",IFERROR(IF(DATEDIF('Base de données'!$A1659,K$1,"d")&lt;&gt;0,"",'Base de données'!$B1659),""))</f>
        <v/>
      </c>
      <c r="L1659" s="39" t="str">
        <f>IF(L$1&gt;$AE$1,"-",IFERROR(IF(DATEDIF('Base de données'!$A1659,L$1,"d")&lt;&gt;0,"",'Base de données'!$B1659),""))</f>
        <v/>
      </c>
      <c r="M1659" s="39" t="str">
        <f>IF(M$1&gt;$AE$1,"-",IFERROR(IF(DATEDIF('Base de données'!$A1659,M$1,"d")&lt;&gt;0,"",'Base de données'!$B1659),""))</f>
        <v/>
      </c>
      <c r="N1659" s="39" t="str">
        <f>IF(N$1&gt;$AE$1,"-",IFERROR(IF(DATEDIF('Base de données'!$A1659,N$1,"d")&lt;&gt;0,"",'Base de données'!$B1659),""))</f>
        <v/>
      </c>
      <c r="O1659" s="39" t="str">
        <f>IF(O$1&gt;$AE$1,"-",IFERROR(IF(DATEDIF('Base de données'!$A1659,O$1,"d")&lt;&gt;0,"",'Base de données'!$B1659),""))</f>
        <v/>
      </c>
      <c r="P1659" s="39" t="str">
        <f>IF(P$1&gt;$AE$1,"-",IFERROR(IF(DATEDIF('Base de données'!$A1659,P$1,"d")&lt;&gt;0,"",'Base de données'!$B1659),""))</f>
        <v>FUMYO</v>
      </c>
      <c r="Q1659" s="39" t="str">
        <f>IF(Q$1&gt;$AE$1,"-",IFERROR(IF(DATEDIF('Base de données'!$A1659,Q$1,"d")&lt;&gt;0,"",'Base de données'!$B1659),""))</f>
        <v/>
      </c>
      <c r="R1659" s="39" t="str">
        <f>IF(R$1&gt;$AE$1,"-",IFERROR(IF(DATEDIF('Base de données'!$A1659,R$1,"d")&lt;&gt;0,"",'Base de données'!$B1659),""))</f>
        <v/>
      </c>
      <c r="S1659" s="39" t="str">
        <f>IF(S$1&gt;$AE$1,"-",IFERROR(IF(DATEDIF('Base de données'!$A1659,S$1,"d")&lt;&gt;0,"",'Base de données'!$B1659),""))</f>
        <v/>
      </c>
      <c r="T1659" s="39" t="str">
        <f>IF(T$1&gt;$AE$1,"-",IFERROR(IF(DATEDIF('Base de données'!$A1659,T$1,"d")&lt;&gt;0,"",'Base de données'!$B1659),""))</f>
        <v/>
      </c>
      <c r="U1659" s="39" t="str">
        <f>IF(U$1&gt;$AE$1,"-",IFERROR(IF(DATEDIF('Base de données'!$A1659,U$1,"d")&lt;&gt;0,"",'Base de données'!$B1659),""))</f>
        <v/>
      </c>
      <c r="V1659" s="39" t="str">
        <f>IF(V$1&gt;$AE$1,"-",IFERROR(IF(DATEDIF('Base de données'!$A1659,V$1,"d")&lt;&gt;0,"",'Base de données'!$B1659),""))</f>
        <v/>
      </c>
      <c r="W1659" s="34"/>
      <c r="X1659" s="30" t="str">
        <f>'Base de données'!$C1659&amp;" "&amp;'Base de données'!$D1659</f>
        <v>Marchal Robert</v>
      </c>
      <c r="Y1659" s="31">
        <f>COUNTIF('Base de données'!$B:$B,'Base de données'!$B1659)</f>
        <v>11</v>
      </c>
      <c r="AA1659" s="87" cm="1">
        <f t="array" aca="1" ref="AA1659" ca="1">INDIRECT("'Base de données'!A" &amp; ROW(Y1659))</f>
        <v>45809</v>
      </c>
      <c r="AB1659" s="51" t="str" cm="1">
        <f t="array" aca="1" ref="AB1659" ca="1">INDIRECT("'Base de données'!B" &amp; ROW(Z1659))</f>
        <v>FUMYO</v>
      </c>
    </row>
    <row r="1660" spans="1:28" x14ac:dyDescent="0.3">
      <c r="A1660" s="41" t="str">
        <f ca="1">IF(IF(AND($B1660&lt;&gt;"-",$B1660=$E1660),"Entrée et sortie","-")="Entrée et sortie",'Base de données'!$B1660,"-")</f>
        <v>-</v>
      </c>
      <c r="B1660" s="41" t="str">
        <f t="shared" ca="1" si="103"/>
        <v>-</v>
      </c>
      <c r="C1660" s="41" t="str">
        <f t="shared" ca="1" si="104"/>
        <v>-</v>
      </c>
      <c r="D1660" s="41" t="str">
        <f>IF($F1660="sortie en cours d'année",'Base de données'!$B1660,"-")</f>
        <v>-</v>
      </c>
      <c r="E1660" s="41" t="str">
        <f>IF($H1660="entrée en cours d'année",'Base de données'!$B1660,"-")</f>
        <v>0D66F</v>
      </c>
      <c r="F1660" s="37" t="str">
        <f t="shared" si="101"/>
        <v/>
      </c>
      <c r="G1660" s="37" t="str">
        <f>IF($J1660="mouvement",_xlfn.XLOOKUP('Base de données'!$B1660,$V:$V,$V:$V,0),"")</f>
        <v>0D66F</v>
      </c>
      <c r="H1660" s="37" t="str">
        <f t="shared" si="102"/>
        <v>entrée en cours d'année</v>
      </c>
      <c r="I1660" s="37">
        <f>IF($J1660="mouvement",_xlfn.XLOOKUP('Base de données'!$B1660,$K:$K,$K:$K,0),"")</f>
        <v>0</v>
      </c>
      <c r="J1660" s="38" t="str">
        <f>IF(AND(Y1660&lt;&gt;MAX(Y:Y),COUNTIF(K1660:V1660,'Base de données'!$B1660)&gt;0),"mouvement","")</f>
        <v>mouvement</v>
      </c>
      <c r="K1660" s="39" t="str">
        <f>IF(K$1&gt;$AE$1,"-",IFERROR(IF(DATEDIF('Base de données'!$A1660,K$1,"d")&lt;&gt;0,"",'Base de données'!$B1660),""))</f>
        <v/>
      </c>
      <c r="L1660" s="39" t="str">
        <f>IF(L$1&gt;$AE$1,"-",IFERROR(IF(DATEDIF('Base de données'!$A1660,L$1,"d")&lt;&gt;0,"",'Base de données'!$B1660),""))</f>
        <v/>
      </c>
      <c r="M1660" s="39" t="str">
        <f>IF(M$1&gt;$AE$1,"-",IFERROR(IF(DATEDIF('Base de données'!$A1660,M$1,"d")&lt;&gt;0,"",'Base de données'!$B1660),""))</f>
        <v/>
      </c>
      <c r="N1660" s="39" t="str">
        <f>IF(N$1&gt;$AE$1,"-",IFERROR(IF(DATEDIF('Base de données'!$A1660,N$1,"d")&lt;&gt;0,"",'Base de données'!$B1660),""))</f>
        <v/>
      </c>
      <c r="O1660" s="39" t="str">
        <f>IF(O$1&gt;$AE$1,"-",IFERROR(IF(DATEDIF('Base de données'!$A1660,O$1,"d")&lt;&gt;0,"",'Base de données'!$B1660),""))</f>
        <v/>
      </c>
      <c r="P1660" s="39" t="str">
        <f>IF(P$1&gt;$AE$1,"-",IFERROR(IF(DATEDIF('Base de données'!$A1660,P$1,"d")&lt;&gt;0,"",'Base de données'!$B1660),""))</f>
        <v>0D66F</v>
      </c>
      <c r="Q1660" s="39" t="str">
        <f>IF(Q$1&gt;$AE$1,"-",IFERROR(IF(DATEDIF('Base de données'!$A1660,Q$1,"d")&lt;&gt;0,"",'Base de données'!$B1660),""))</f>
        <v/>
      </c>
      <c r="R1660" s="39" t="str">
        <f>IF(R$1&gt;$AE$1,"-",IFERROR(IF(DATEDIF('Base de données'!$A1660,R$1,"d")&lt;&gt;0,"",'Base de données'!$B1660),""))</f>
        <v/>
      </c>
      <c r="S1660" s="39" t="str">
        <f>IF(S$1&gt;$AE$1,"-",IFERROR(IF(DATEDIF('Base de données'!$A1660,S$1,"d")&lt;&gt;0,"",'Base de données'!$B1660),""))</f>
        <v/>
      </c>
      <c r="T1660" s="39" t="str">
        <f>IF(T$1&gt;$AE$1,"-",IFERROR(IF(DATEDIF('Base de données'!$A1660,T$1,"d")&lt;&gt;0,"",'Base de données'!$B1660),""))</f>
        <v/>
      </c>
      <c r="U1660" s="39" t="str">
        <f>IF(U$1&gt;$AE$1,"-",IFERROR(IF(DATEDIF('Base de données'!$A1660,U$1,"d")&lt;&gt;0,"",'Base de données'!$B1660),""))</f>
        <v/>
      </c>
      <c r="V1660" s="39" t="str">
        <f>IF(V$1&gt;$AE$1,"-",IFERROR(IF(DATEDIF('Base de données'!$A1660,V$1,"d")&lt;&gt;0,"",'Base de données'!$B1660),""))</f>
        <v/>
      </c>
      <c r="W1660" s="34"/>
      <c r="X1660" s="30" t="str">
        <f>'Base de données'!$C1660&amp;" "&amp;'Base de données'!$D1660</f>
        <v>Maréchal Paulette</v>
      </c>
      <c r="Y1660" s="31">
        <f>COUNTIF('Base de données'!$B:$B,'Base de données'!$B1660)</f>
        <v>11</v>
      </c>
      <c r="AA1660" s="87" cm="1">
        <f t="array" aca="1" ref="AA1660" ca="1">INDIRECT("'Base de données'!A" &amp; ROW(Y1660))</f>
        <v>45809</v>
      </c>
      <c r="AB1660" s="51" t="str" cm="1">
        <f t="array" aca="1" ref="AB1660" ca="1">INDIRECT("'Base de données'!B" &amp; ROW(Z1660))</f>
        <v>0D66F</v>
      </c>
    </row>
    <row r="1661" spans="1:28" x14ac:dyDescent="0.3">
      <c r="A1661" s="41" t="str">
        <f ca="1">IF(IF(AND($B1661&lt;&gt;"-",$B1661=$E1661),"Entrée et sortie","-")="Entrée et sortie",'Base de données'!$B1661,"-")</f>
        <v>-</v>
      </c>
      <c r="B1661" s="41" t="str">
        <f t="shared" ca="1" si="103"/>
        <v>-</v>
      </c>
      <c r="C1661" s="41" t="str">
        <f t="shared" ca="1" si="104"/>
        <v>-</v>
      </c>
      <c r="D1661" s="41" t="str">
        <f>IF($F1661="sortie en cours d'année",'Base de données'!$B1661,"-")</f>
        <v>-</v>
      </c>
      <c r="E1661" s="41" t="str">
        <f>IF($H1661="entrée en cours d'année",'Base de données'!$B1661,"-")</f>
        <v>00EBC</v>
      </c>
      <c r="F1661" s="37" t="str">
        <f t="shared" si="101"/>
        <v/>
      </c>
      <c r="G1661" s="37" t="str">
        <f>IF($J1661="mouvement",_xlfn.XLOOKUP('Base de données'!$B1661,$V:$V,$V:$V,0),"")</f>
        <v>00EBC</v>
      </c>
      <c r="H1661" s="37" t="str">
        <f t="shared" si="102"/>
        <v>entrée en cours d'année</v>
      </c>
      <c r="I1661" s="37">
        <f>IF($J1661="mouvement",_xlfn.XLOOKUP('Base de données'!$B1661,$K:$K,$K:$K,0),"")</f>
        <v>0</v>
      </c>
      <c r="J1661" s="38" t="str">
        <f>IF(AND(Y1661&lt;&gt;MAX(Y:Y),COUNTIF(K1661:V1661,'Base de données'!$B1661)&gt;0),"mouvement","")</f>
        <v>mouvement</v>
      </c>
      <c r="K1661" s="39" t="str">
        <f>IF(K$1&gt;$AE$1,"-",IFERROR(IF(DATEDIF('Base de données'!$A1661,K$1,"d")&lt;&gt;0,"",'Base de données'!$B1661),""))</f>
        <v/>
      </c>
      <c r="L1661" s="39" t="str">
        <f>IF(L$1&gt;$AE$1,"-",IFERROR(IF(DATEDIF('Base de données'!$A1661,L$1,"d")&lt;&gt;0,"",'Base de données'!$B1661),""))</f>
        <v/>
      </c>
      <c r="M1661" s="39" t="str">
        <f>IF(M$1&gt;$AE$1,"-",IFERROR(IF(DATEDIF('Base de données'!$A1661,M$1,"d")&lt;&gt;0,"",'Base de données'!$B1661),""))</f>
        <v/>
      </c>
      <c r="N1661" s="39" t="str">
        <f>IF(N$1&gt;$AE$1,"-",IFERROR(IF(DATEDIF('Base de données'!$A1661,N$1,"d")&lt;&gt;0,"",'Base de données'!$B1661),""))</f>
        <v/>
      </c>
      <c r="O1661" s="39" t="str">
        <f>IF(O$1&gt;$AE$1,"-",IFERROR(IF(DATEDIF('Base de données'!$A1661,O$1,"d")&lt;&gt;0,"",'Base de données'!$B1661),""))</f>
        <v/>
      </c>
      <c r="P1661" s="39" t="str">
        <f>IF(P$1&gt;$AE$1,"-",IFERROR(IF(DATEDIF('Base de données'!$A1661,P$1,"d")&lt;&gt;0,"",'Base de données'!$B1661),""))</f>
        <v>00EBC</v>
      </c>
      <c r="Q1661" s="39" t="str">
        <f>IF(Q$1&gt;$AE$1,"-",IFERROR(IF(DATEDIF('Base de données'!$A1661,Q$1,"d")&lt;&gt;0,"",'Base de données'!$B1661),""))</f>
        <v/>
      </c>
      <c r="R1661" s="39" t="str">
        <f>IF(R$1&gt;$AE$1,"-",IFERROR(IF(DATEDIF('Base de données'!$A1661,R$1,"d")&lt;&gt;0,"",'Base de données'!$B1661),""))</f>
        <v/>
      </c>
      <c r="S1661" s="39" t="str">
        <f>IF(S$1&gt;$AE$1,"-",IFERROR(IF(DATEDIF('Base de données'!$A1661,S$1,"d")&lt;&gt;0,"",'Base de données'!$B1661),""))</f>
        <v/>
      </c>
      <c r="T1661" s="39" t="str">
        <f>IF(T$1&gt;$AE$1,"-",IFERROR(IF(DATEDIF('Base de données'!$A1661,T$1,"d")&lt;&gt;0,"",'Base de données'!$B1661),""))</f>
        <v/>
      </c>
      <c r="U1661" s="39" t="str">
        <f>IF(U$1&gt;$AE$1,"-",IFERROR(IF(DATEDIF('Base de données'!$A1661,U$1,"d")&lt;&gt;0,"",'Base de données'!$B1661),""))</f>
        <v/>
      </c>
      <c r="V1661" s="39" t="str">
        <f>IF(V$1&gt;$AE$1,"-",IFERROR(IF(DATEDIF('Base de données'!$A1661,V$1,"d")&lt;&gt;0,"",'Base de données'!$B1661),""))</f>
        <v/>
      </c>
      <c r="W1661" s="34"/>
      <c r="X1661" s="30" t="str">
        <f>'Base de données'!$C1661&amp;" "&amp;'Base de données'!$D1661</f>
        <v>Leconte Vincent</v>
      </c>
      <c r="Y1661" s="31">
        <f>COUNTIF('Base de données'!$B:$B,'Base de données'!$B1661)</f>
        <v>11</v>
      </c>
      <c r="AA1661" s="87" cm="1">
        <f t="array" aca="1" ref="AA1661" ca="1">INDIRECT("'Base de données'!A" &amp; ROW(Y1661))</f>
        <v>45809</v>
      </c>
      <c r="AB1661" s="51" t="str" cm="1">
        <f t="array" aca="1" ref="AB1661" ca="1">INDIRECT("'Base de données'!B" &amp; ROW(Z1661))</f>
        <v>00EBC</v>
      </c>
    </row>
    <row r="1662" spans="1:28" x14ac:dyDescent="0.3">
      <c r="A1662" s="41" t="str">
        <f ca="1">IF(IF(AND($B1662&lt;&gt;"-",$B1662=$E1662),"Entrée et sortie","-")="Entrée et sortie",'Base de données'!$B1662,"-")</f>
        <v>DZOIT</v>
      </c>
      <c r="B1662" s="41" t="str">
        <f t="shared" ca="1" si="103"/>
        <v>DZOIT</v>
      </c>
      <c r="C1662" s="41" t="str">
        <f t="shared" ca="1" si="104"/>
        <v>DZOIT</v>
      </c>
      <c r="D1662" s="41" t="str">
        <f>IF($F1662="sortie en cours d'année",'Base de données'!$B1662,"-")</f>
        <v>DZOIT</v>
      </c>
      <c r="E1662" s="41" t="str">
        <f>IF($H1662="entrée en cours d'année",'Base de données'!$B1662,"-")</f>
        <v>DZOIT</v>
      </c>
      <c r="F1662" s="37" t="str">
        <f t="shared" si="101"/>
        <v>sortie en cours d'année</v>
      </c>
      <c r="G1662" s="37">
        <f>IF($J1662="mouvement",_xlfn.XLOOKUP('Base de données'!$B1662,$V:$V,$V:$V,0),"")</f>
        <v>0</v>
      </c>
      <c r="H1662" s="37" t="str">
        <f t="shared" si="102"/>
        <v>entrée en cours d'année</v>
      </c>
      <c r="I1662" s="37">
        <f>IF($J1662="mouvement",_xlfn.XLOOKUP('Base de données'!$B1662,$K:$K,$K:$K,0),"")</f>
        <v>0</v>
      </c>
      <c r="J1662" s="38" t="str">
        <f>IF(AND(Y1662&lt;&gt;MAX(Y:Y),COUNTIF(K1662:V1662,'Base de données'!$B1662)&gt;0),"mouvement","")</f>
        <v>mouvement</v>
      </c>
      <c r="K1662" s="39" t="str">
        <f>IF(K$1&gt;$AE$1,"-",IFERROR(IF(DATEDIF('Base de données'!$A1662,K$1,"d")&lt;&gt;0,"",'Base de données'!$B1662),""))</f>
        <v/>
      </c>
      <c r="L1662" s="39" t="str">
        <f>IF(L$1&gt;$AE$1,"-",IFERROR(IF(DATEDIF('Base de données'!$A1662,L$1,"d")&lt;&gt;0,"",'Base de données'!$B1662),""))</f>
        <v/>
      </c>
      <c r="M1662" s="39" t="str">
        <f>IF(M$1&gt;$AE$1,"-",IFERROR(IF(DATEDIF('Base de données'!$A1662,M$1,"d")&lt;&gt;0,"",'Base de données'!$B1662),""))</f>
        <v/>
      </c>
      <c r="N1662" s="39" t="str">
        <f>IF(N$1&gt;$AE$1,"-",IFERROR(IF(DATEDIF('Base de données'!$A1662,N$1,"d")&lt;&gt;0,"",'Base de données'!$B1662),""))</f>
        <v/>
      </c>
      <c r="O1662" s="39" t="str">
        <f>IF(O$1&gt;$AE$1,"-",IFERROR(IF(DATEDIF('Base de données'!$A1662,O$1,"d")&lt;&gt;0,"",'Base de données'!$B1662),""))</f>
        <v/>
      </c>
      <c r="P1662" s="39" t="str">
        <f>IF(P$1&gt;$AE$1,"-",IFERROR(IF(DATEDIF('Base de données'!$A1662,P$1,"d")&lt;&gt;0,"",'Base de données'!$B1662),""))</f>
        <v>DZOIT</v>
      </c>
      <c r="Q1662" s="39" t="str">
        <f>IF(Q$1&gt;$AE$1,"-",IFERROR(IF(DATEDIF('Base de données'!$A1662,Q$1,"d")&lt;&gt;0,"",'Base de données'!$B1662),""))</f>
        <v/>
      </c>
      <c r="R1662" s="39" t="str">
        <f>IF(R$1&gt;$AE$1,"-",IFERROR(IF(DATEDIF('Base de données'!$A1662,R$1,"d")&lt;&gt;0,"",'Base de données'!$B1662),""))</f>
        <v/>
      </c>
      <c r="S1662" s="39" t="str">
        <f>IF(S$1&gt;$AE$1,"-",IFERROR(IF(DATEDIF('Base de données'!$A1662,S$1,"d")&lt;&gt;0,"",'Base de données'!$B1662),""))</f>
        <v/>
      </c>
      <c r="T1662" s="39" t="str">
        <f>IF(T$1&gt;$AE$1,"-",IFERROR(IF(DATEDIF('Base de données'!$A1662,T$1,"d")&lt;&gt;0,"",'Base de données'!$B1662),""))</f>
        <v/>
      </c>
      <c r="U1662" s="39" t="str">
        <f>IF(U$1&gt;$AE$1,"-",IFERROR(IF(DATEDIF('Base de données'!$A1662,U$1,"d")&lt;&gt;0,"",'Base de données'!$B1662),""))</f>
        <v/>
      </c>
      <c r="V1662" s="39" t="str">
        <f>IF(V$1&gt;$AE$1,"-",IFERROR(IF(DATEDIF('Base de données'!$A1662,V$1,"d")&lt;&gt;0,"",'Base de données'!$B1662),""))</f>
        <v/>
      </c>
      <c r="W1662" s="34"/>
      <c r="X1662" s="30" t="str">
        <f>'Base de données'!$C1662&amp;" "&amp;'Base de données'!$D1662</f>
        <v>Meunier Marcel</v>
      </c>
      <c r="Y1662" s="31">
        <f>COUNTIF('Base de données'!$B:$B,'Base de données'!$B1662)</f>
        <v>6</v>
      </c>
      <c r="AA1662" s="87" cm="1">
        <f t="array" aca="1" ref="AA1662" ca="1">INDIRECT("'Base de données'!A" &amp; ROW(Y1662))</f>
        <v>45809</v>
      </c>
      <c r="AB1662" s="51" t="str" cm="1">
        <f t="array" aca="1" ref="AB1662" ca="1">INDIRECT("'Base de données'!B" &amp; ROW(Z1662))</f>
        <v>DZOIT</v>
      </c>
    </row>
    <row r="1663" spans="1:28" x14ac:dyDescent="0.3">
      <c r="A1663" s="41" t="str">
        <f ca="1">IF(IF(AND($B1663&lt;&gt;"-",$B1663=$E1663),"Entrée et sortie","-")="Entrée et sortie",'Base de données'!$B1663,"-")</f>
        <v>Y221M</v>
      </c>
      <c r="B1663" s="41" t="str">
        <f t="shared" ca="1" si="103"/>
        <v>Y221M</v>
      </c>
      <c r="C1663" s="41" t="str">
        <f t="shared" ca="1" si="104"/>
        <v>Y221M</v>
      </c>
      <c r="D1663" s="41" t="str">
        <f>IF($F1663="sortie en cours d'année",'Base de données'!$B1663,"-")</f>
        <v>Y221M</v>
      </c>
      <c r="E1663" s="41" t="str">
        <f>IF($H1663="entrée en cours d'année",'Base de données'!$B1663,"-")</f>
        <v>Y221M</v>
      </c>
      <c r="F1663" s="37" t="str">
        <f t="shared" si="101"/>
        <v>sortie en cours d'année</v>
      </c>
      <c r="G1663" s="37">
        <f>IF($J1663="mouvement",_xlfn.XLOOKUP('Base de données'!$B1663,$V:$V,$V:$V,0),"")</f>
        <v>0</v>
      </c>
      <c r="H1663" s="37" t="str">
        <f t="shared" si="102"/>
        <v>entrée en cours d'année</v>
      </c>
      <c r="I1663" s="37">
        <f>IF($J1663="mouvement",_xlfn.XLOOKUP('Base de données'!$B1663,$K:$K,$K:$K,0),"")</f>
        <v>0</v>
      </c>
      <c r="J1663" s="38" t="str">
        <f>IF(AND(Y1663&lt;&gt;MAX(Y:Y),COUNTIF(K1663:V1663,'Base de données'!$B1663)&gt;0),"mouvement","")</f>
        <v>mouvement</v>
      </c>
      <c r="K1663" s="39" t="str">
        <f>IF(K$1&gt;$AE$1,"-",IFERROR(IF(DATEDIF('Base de données'!$A1663,K$1,"d")&lt;&gt;0,"",'Base de données'!$B1663),""))</f>
        <v/>
      </c>
      <c r="L1663" s="39" t="str">
        <f>IF(L$1&gt;$AE$1,"-",IFERROR(IF(DATEDIF('Base de données'!$A1663,L$1,"d")&lt;&gt;0,"",'Base de données'!$B1663),""))</f>
        <v/>
      </c>
      <c r="M1663" s="39" t="str">
        <f>IF(M$1&gt;$AE$1,"-",IFERROR(IF(DATEDIF('Base de données'!$A1663,M$1,"d")&lt;&gt;0,"",'Base de données'!$B1663),""))</f>
        <v/>
      </c>
      <c r="N1663" s="39" t="str">
        <f>IF(N$1&gt;$AE$1,"-",IFERROR(IF(DATEDIF('Base de données'!$A1663,N$1,"d")&lt;&gt;0,"",'Base de données'!$B1663),""))</f>
        <v/>
      </c>
      <c r="O1663" s="39" t="str">
        <f>IF(O$1&gt;$AE$1,"-",IFERROR(IF(DATEDIF('Base de données'!$A1663,O$1,"d")&lt;&gt;0,"",'Base de données'!$B1663),""))</f>
        <v/>
      </c>
      <c r="P1663" s="39" t="str">
        <f>IF(P$1&gt;$AE$1,"-",IFERROR(IF(DATEDIF('Base de données'!$A1663,P$1,"d")&lt;&gt;0,"",'Base de données'!$B1663),""))</f>
        <v>Y221M</v>
      </c>
      <c r="Q1663" s="39" t="str">
        <f>IF(Q$1&gt;$AE$1,"-",IFERROR(IF(DATEDIF('Base de données'!$A1663,Q$1,"d")&lt;&gt;0,"",'Base de données'!$B1663),""))</f>
        <v/>
      </c>
      <c r="R1663" s="39" t="str">
        <f>IF(R$1&gt;$AE$1,"-",IFERROR(IF(DATEDIF('Base de données'!$A1663,R$1,"d")&lt;&gt;0,"",'Base de données'!$B1663),""))</f>
        <v/>
      </c>
      <c r="S1663" s="39" t="str">
        <f>IF(S$1&gt;$AE$1,"-",IFERROR(IF(DATEDIF('Base de données'!$A1663,S$1,"d")&lt;&gt;0,"",'Base de données'!$B1663),""))</f>
        <v/>
      </c>
      <c r="T1663" s="39" t="str">
        <f>IF(T$1&gt;$AE$1,"-",IFERROR(IF(DATEDIF('Base de données'!$A1663,T$1,"d")&lt;&gt;0,"",'Base de données'!$B1663),""))</f>
        <v/>
      </c>
      <c r="U1663" s="39" t="str">
        <f>IF(U$1&gt;$AE$1,"-",IFERROR(IF(DATEDIF('Base de données'!$A1663,U$1,"d")&lt;&gt;0,"",'Base de données'!$B1663),""))</f>
        <v/>
      </c>
      <c r="V1663" s="39" t="str">
        <f>IF(V$1&gt;$AE$1,"-",IFERROR(IF(DATEDIF('Base de données'!$A1663,V$1,"d")&lt;&gt;0,"",'Base de données'!$B1663),""))</f>
        <v/>
      </c>
      <c r="W1663" s="34"/>
      <c r="X1663" s="30" t="str">
        <f>'Base de données'!$C1663&amp;" "&amp;'Base de données'!$D1663</f>
        <v>Camus Antoinette</v>
      </c>
      <c r="Y1663" s="31">
        <f>COUNTIF('Base de données'!$B:$B,'Base de données'!$B1663)</f>
        <v>5</v>
      </c>
      <c r="AA1663" s="87" cm="1">
        <f t="array" aca="1" ref="AA1663" ca="1">INDIRECT("'Base de données'!A" &amp; ROW(Y1663))</f>
        <v>45809</v>
      </c>
      <c r="AB1663" s="51" t="str" cm="1">
        <f t="array" aca="1" ref="AB1663" ca="1">INDIRECT("'Base de données'!B" &amp; ROW(Z1663))</f>
        <v>Y221M</v>
      </c>
    </row>
    <row r="1664" spans="1:28" x14ac:dyDescent="0.3">
      <c r="A1664" s="41" t="str">
        <f ca="1">IF(IF(AND($B1664&lt;&gt;"-",$B1664=$E1664),"Entrée et sortie","-")="Entrée et sortie",'Base de données'!$B1664,"-")</f>
        <v>-</v>
      </c>
      <c r="B1664" s="41" t="str">
        <f t="shared" ca="1" si="103"/>
        <v>-</v>
      </c>
      <c r="C1664" s="41" t="str">
        <f t="shared" ca="1" si="104"/>
        <v>-</v>
      </c>
      <c r="D1664" s="41" t="str">
        <f>IF($F1664="sortie en cours d'année",'Base de données'!$B1664,"-")</f>
        <v>-</v>
      </c>
      <c r="E1664" s="41" t="str">
        <f>IF($H1664="entrée en cours d'année",'Base de données'!$B1664,"-")</f>
        <v>I5UV9</v>
      </c>
      <c r="F1664" s="37" t="str">
        <f t="shared" si="101"/>
        <v/>
      </c>
      <c r="G1664" s="37" t="str">
        <f>IF($J1664="mouvement",_xlfn.XLOOKUP('Base de données'!$B1664,$V:$V,$V:$V,0),"")</f>
        <v>I5UV9</v>
      </c>
      <c r="H1664" s="37" t="str">
        <f t="shared" si="102"/>
        <v>entrée en cours d'année</v>
      </c>
      <c r="I1664" s="37">
        <f>IF($J1664="mouvement",_xlfn.XLOOKUP('Base de données'!$B1664,$K:$K,$K:$K,0),"")</f>
        <v>0</v>
      </c>
      <c r="J1664" s="38" t="str">
        <f>IF(AND(Y1664&lt;&gt;MAX(Y:Y),COUNTIF(K1664:V1664,'Base de données'!$B1664)&gt;0),"mouvement","")</f>
        <v>mouvement</v>
      </c>
      <c r="K1664" s="39" t="str">
        <f>IF(K$1&gt;$AE$1,"-",IFERROR(IF(DATEDIF('Base de données'!$A1664,K$1,"d")&lt;&gt;0,"",'Base de données'!$B1664),""))</f>
        <v/>
      </c>
      <c r="L1664" s="39" t="str">
        <f>IF(L$1&gt;$AE$1,"-",IFERROR(IF(DATEDIF('Base de données'!$A1664,L$1,"d")&lt;&gt;0,"",'Base de données'!$B1664),""))</f>
        <v/>
      </c>
      <c r="M1664" s="39" t="str">
        <f>IF(M$1&gt;$AE$1,"-",IFERROR(IF(DATEDIF('Base de données'!$A1664,M$1,"d")&lt;&gt;0,"",'Base de données'!$B1664),""))</f>
        <v/>
      </c>
      <c r="N1664" s="39" t="str">
        <f>IF(N$1&gt;$AE$1,"-",IFERROR(IF(DATEDIF('Base de données'!$A1664,N$1,"d")&lt;&gt;0,"",'Base de données'!$B1664),""))</f>
        <v/>
      </c>
      <c r="O1664" s="39" t="str">
        <f>IF(O$1&gt;$AE$1,"-",IFERROR(IF(DATEDIF('Base de données'!$A1664,O$1,"d")&lt;&gt;0,"",'Base de données'!$B1664),""))</f>
        <v/>
      </c>
      <c r="P1664" s="39" t="str">
        <f>IF(P$1&gt;$AE$1,"-",IFERROR(IF(DATEDIF('Base de données'!$A1664,P$1,"d")&lt;&gt;0,"",'Base de données'!$B1664),""))</f>
        <v>I5UV9</v>
      </c>
      <c r="Q1664" s="39" t="str">
        <f>IF(Q$1&gt;$AE$1,"-",IFERROR(IF(DATEDIF('Base de données'!$A1664,Q$1,"d")&lt;&gt;0,"",'Base de données'!$B1664),""))</f>
        <v/>
      </c>
      <c r="R1664" s="39" t="str">
        <f>IF(R$1&gt;$AE$1,"-",IFERROR(IF(DATEDIF('Base de données'!$A1664,R$1,"d")&lt;&gt;0,"",'Base de données'!$B1664),""))</f>
        <v/>
      </c>
      <c r="S1664" s="39" t="str">
        <f>IF(S$1&gt;$AE$1,"-",IFERROR(IF(DATEDIF('Base de données'!$A1664,S$1,"d")&lt;&gt;0,"",'Base de données'!$B1664),""))</f>
        <v/>
      </c>
      <c r="T1664" s="39" t="str">
        <f>IF(T$1&gt;$AE$1,"-",IFERROR(IF(DATEDIF('Base de données'!$A1664,T$1,"d")&lt;&gt;0,"",'Base de données'!$B1664),""))</f>
        <v/>
      </c>
      <c r="U1664" s="39" t="str">
        <f>IF(U$1&gt;$AE$1,"-",IFERROR(IF(DATEDIF('Base de données'!$A1664,U$1,"d")&lt;&gt;0,"",'Base de données'!$B1664),""))</f>
        <v/>
      </c>
      <c r="V1664" s="39" t="str">
        <f>IF(V$1&gt;$AE$1,"-",IFERROR(IF(DATEDIF('Base de données'!$A1664,V$1,"d")&lt;&gt;0,"",'Base de données'!$B1664),""))</f>
        <v/>
      </c>
      <c r="W1664" s="34"/>
      <c r="X1664" s="30" t="str">
        <f>'Base de données'!$C1664&amp;" "&amp;'Base de données'!$D1664</f>
        <v>Leclerc Victoire</v>
      </c>
      <c r="Y1664" s="31">
        <f>COUNTIF('Base de données'!$B:$B,'Base de données'!$B1664)</f>
        <v>10</v>
      </c>
      <c r="AA1664" s="87" cm="1">
        <f t="array" aca="1" ref="AA1664" ca="1">INDIRECT("'Base de données'!A" &amp; ROW(Y1664))</f>
        <v>45809</v>
      </c>
      <c r="AB1664" s="51" t="str" cm="1">
        <f t="array" aca="1" ref="AB1664" ca="1">INDIRECT("'Base de données'!B" &amp; ROW(Z1664))</f>
        <v>I5UV9</v>
      </c>
    </row>
    <row r="1665" spans="1:28" x14ac:dyDescent="0.3">
      <c r="A1665" s="41" t="str">
        <f ca="1">IF(IF(AND($B1665&lt;&gt;"-",$B1665=$E1665),"Entrée et sortie","-")="Entrée et sortie",'Base de données'!$B1665,"-")</f>
        <v>-</v>
      </c>
      <c r="B1665" s="41" t="str">
        <f t="shared" ca="1" si="103"/>
        <v>-</v>
      </c>
      <c r="C1665" s="41" t="str">
        <f t="shared" ca="1" si="104"/>
        <v>-</v>
      </c>
      <c r="D1665" s="41" t="str">
        <f>IF($F1665="sortie en cours d'année",'Base de données'!$B1665,"-")</f>
        <v>-</v>
      </c>
      <c r="E1665" s="41" t="str">
        <f>IF($H1665="entrée en cours d'année",'Base de données'!$B1665,"-")</f>
        <v>R8VT4</v>
      </c>
      <c r="F1665" s="37" t="str">
        <f t="shared" si="101"/>
        <v/>
      </c>
      <c r="G1665" s="37" t="str">
        <f>IF($J1665="mouvement",_xlfn.XLOOKUP('Base de données'!$B1665,$V:$V,$V:$V,0),"")</f>
        <v>R8VT4</v>
      </c>
      <c r="H1665" s="37" t="str">
        <f t="shared" si="102"/>
        <v>entrée en cours d'année</v>
      </c>
      <c r="I1665" s="37">
        <f>IF($J1665="mouvement",_xlfn.XLOOKUP('Base de données'!$B1665,$K:$K,$K:$K,0),"")</f>
        <v>0</v>
      </c>
      <c r="J1665" s="38" t="str">
        <f>IF(AND(Y1665&lt;&gt;MAX(Y:Y),COUNTIF(K1665:V1665,'Base de données'!$B1665)&gt;0),"mouvement","")</f>
        <v>mouvement</v>
      </c>
      <c r="K1665" s="39" t="str">
        <f>IF(K$1&gt;$AE$1,"-",IFERROR(IF(DATEDIF('Base de données'!$A1665,K$1,"d")&lt;&gt;0,"",'Base de données'!$B1665),""))</f>
        <v/>
      </c>
      <c r="L1665" s="39" t="str">
        <f>IF(L$1&gt;$AE$1,"-",IFERROR(IF(DATEDIF('Base de données'!$A1665,L$1,"d")&lt;&gt;0,"",'Base de données'!$B1665),""))</f>
        <v/>
      </c>
      <c r="M1665" s="39" t="str">
        <f>IF(M$1&gt;$AE$1,"-",IFERROR(IF(DATEDIF('Base de données'!$A1665,M$1,"d")&lt;&gt;0,"",'Base de données'!$B1665),""))</f>
        <v/>
      </c>
      <c r="N1665" s="39" t="str">
        <f>IF(N$1&gt;$AE$1,"-",IFERROR(IF(DATEDIF('Base de données'!$A1665,N$1,"d")&lt;&gt;0,"",'Base de données'!$B1665),""))</f>
        <v/>
      </c>
      <c r="O1665" s="39" t="str">
        <f>IF(O$1&gt;$AE$1,"-",IFERROR(IF(DATEDIF('Base de données'!$A1665,O$1,"d")&lt;&gt;0,"",'Base de données'!$B1665),""))</f>
        <v/>
      </c>
      <c r="P1665" s="39" t="str">
        <f>IF(P$1&gt;$AE$1,"-",IFERROR(IF(DATEDIF('Base de données'!$A1665,P$1,"d")&lt;&gt;0,"",'Base de données'!$B1665),""))</f>
        <v>R8VT4</v>
      </c>
      <c r="Q1665" s="39" t="str">
        <f>IF(Q$1&gt;$AE$1,"-",IFERROR(IF(DATEDIF('Base de données'!$A1665,Q$1,"d")&lt;&gt;0,"",'Base de données'!$B1665),""))</f>
        <v/>
      </c>
      <c r="R1665" s="39" t="str">
        <f>IF(R$1&gt;$AE$1,"-",IFERROR(IF(DATEDIF('Base de données'!$A1665,R$1,"d")&lt;&gt;0,"",'Base de données'!$B1665),""))</f>
        <v/>
      </c>
      <c r="S1665" s="39" t="str">
        <f>IF(S$1&gt;$AE$1,"-",IFERROR(IF(DATEDIF('Base de données'!$A1665,S$1,"d")&lt;&gt;0,"",'Base de données'!$B1665),""))</f>
        <v/>
      </c>
      <c r="T1665" s="39" t="str">
        <f>IF(T$1&gt;$AE$1,"-",IFERROR(IF(DATEDIF('Base de données'!$A1665,T$1,"d")&lt;&gt;0,"",'Base de données'!$B1665),""))</f>
        <v/>
      </c>
      <c r="U1665" s="39" t="str">
        <f>IF(U$1&gt;$AE$1,"-",IFERROR(IF(DATEDIF('Base de données'!$A1665,U$1,"d")&lt;&gt;0,"",'Base de données'!$B1665),""))</f>
        <v/>
      </c>
      <c r="V1665" s="39" t="str">
        <f>IF(V$1&gt;$AE$1,"-",IFERROR(IF(DATEDIF('Base de données'!$A1665,V$1,"d")&lt;&gt;0,"",'Base de données'!$B1665),""))</f>
        <v/>
      </c>
      <c r="W1665" s="34"/>
      <c r="X1665" s="30" t="str">
        <f>'Base de données'!$C1665&amp;" "&amp;'Base de données'!$D1665</f>
        <v>Bousquet Isabelle</v>
      </c>
      <c r="Y1665" s="31">
        <f>COUNTIF('Base de données'!$B:$B,'Base de données'!$B1665)</f>
        <v>10</v>
      </c>
      <c r="AA1665" s="87" cm="1">
        <f t="array" aca="1" ref="AA1665" ca="1">INDIRECT("'Base de données'!A" &amp; ROW(Y1665))</f>
        <v>45809</v>
      </c>
      <c r="AB1665" s="51" t="str" cm="1">
        <f t="array" aca="1" ref="AB1665" ca="1">INDIRECT("'Base de données'!B" &amp; ROW(Z1665))</f>
        <v>R8VT4</v>
      </c>
    </row>
    <row r="1666" spans="1:28" x14ac:dyDescent="0.3">
      <c r="A1666" s="41" t="str">
        <f ca="1">IF(IF(AND($B1666&lt;&gt;"-",$B1666=$E1666),"Entrée et sortie","-")="Entrée et sortie",'Base de données'!$B1666,"-")</f>
        <v>-</v>
      </c>
      <c r="B1666" s="41" t="str">
        <f t="shared" ca="1" si="103"/>
        <v>-</v>
      </c>
      <c r="C1666" s="41" t="str">
        <f t="shared" ca="1" si="104"/>
        <v>-</v>
      </c>
      <c r="D1666" s="41" t="str">
        <f>IF($F1666="sortie en cours d'année",'Base de données'!$B1666,"-")</f>
        <v>-</v>
      </c>
      <c r="E1666" s="41" t="str">
        <f>IF($H1666="entrée en cours d'année",'Base de données'!$B1666,"-")</f>
        <v>T0BCS</v>
      </c>
      <c r="F1666" s="37" t="str">
        <f t="shared" ref="F1666:F1729" si="105">IF(AND(G1666=0,J1666="mouvement"),"sortie en cours d'année","")</f>
        <v/>
      </c>
      <c r="G1666" s="37" t="str">
        <f>IF($J1666="mouvement",_xlfn.XLOOKUP('Base de données'!$B1666,$V:$V,$V:$V,0),"")</f>
        <v>T0BCS</v>
      </c>
      <c r="H1666" s="37" t="str">
        <f t="shared" ref="H1666:H1729" si="106">IF(AND(I1666=0,J1666="mouvement"),"entrée en cours d'année","")</f>
        <v>entrée en cours d'année</v>
      </c>
      <c r="I1666" s="37">
        <f>IF($J1666="mouvement",_xlfn.XLOOKUP('Base de données'!$B1666,$K:$K,$K:$K,0),"")</f>
        <v>0</v>
      </c>
      <c r="J1666" s="38" t="str">
        <f>IF(AND(Y1666&lt;&gt;MAX(Y:Y),COUNTIF(K1666:V1666,'Base de données'!$B1666)&gt;0),"mouvement","")</f>
        <v>mouvement</v>
      </c>
      <c r="K1666" s="39" t="str">
        <f>IF(K$1&gt;$AE$1,"-",IFERROR(IF(DATEDIF('Base de données'!$A1666,K$1,"d")&lt;&gt;0,"",'Base de données'!$B1666),""))</f>
        <v/>
      </c>
      <c r="L1666" s="39" t="str">
        <f>IF(L$1&gt;$AE$1,"-",IFERROR(IF(DATEDIF('Base de données'!$A1666,L$1,"d")&lt;&gt;0,"",'Base de données'!$B1666),""))</f>
        <v/>
      </c>
      <c r="M1666" s="39" t="str">
        <f>IF(M$1&gt;$AE$1,"-",IFERROR(IF(DATEDIF('Base de données'!$A1666,M$1,"d")&lt;&gt;0,"",'Base de données'!$B1666),""))</f>
        <v/>
      </c>
      <c r="N1666" s="39" t="str">
        <f>IF(N$1&gt;$AE$1,"-",IFERROR(IF(DATEDIF('Base de données'!$A1666,N$1,"d")&lt;&gt;0,"",'Base de données'!$B1666),""))</f>
        <v/>
      </c>
      <c r="O1666" s="39" t="str">
        <f>IF(O$1&gt;$AE$1,"-",IFERROR(IF(DATEDIF('Base de données'!$A1666,O$1,"d")&lt;&gt;0,"",'Base de données'!$B1666),""))</f>
        <v/>
      </c>
      <c r="P1666" s="39" t="str">
        <f>IF(P$1&gt;$AE$1,"-",IFERROR(IF(DATEDIF('Base de données'!$A1666,P$1,"d")&lt;&gt;0,"",'Base de données'!$B1666),""))</f>
        <v>T0BCS</v>
      </c>
      <c r="Q1666" s="39" t="str">
        <f>IF(Q$1&gt;$AE$1,"-",IFERROR(IF(DATEDIF('Base de données'!$A1666,Q$1,"d")&lt;&gt;0,"",'Base de données'!$B1666),""))</f>
        <v/>
      </c>
      <c r="R1666" s="39" t="str">
        <f>IF(R$1&gt;$AE$1,"-",IFERROR(IF(DATEDIF('Base de données'!$A1666,R$1,"d")&lt;&gt;0,"",'Base de données'!$B1666),""))</f>
        <v/>
      </c>
      <c r="S1666" s="39" t="str">
        <f>IF(S$1&gt;$AE$1,"-",IFERROR(IF(DATEDIF('Base de données'!$A1666,S$1,"d")&lt;&gt;0,"",'Base de données'!$B1666),""))</f>
        <v/>
      </c>
      <c r="T1666" s="39" t="str">
        <f>IF(T$1&gt;$AE$1,"-",IFERROR(IF(DATEDIF('Base de données'!$A1666,T$1,"d")&lt;&gt;0,"",'Base de données'!$B1666),""))</f>
        <v/>
      </c>
      <c r="U1666" s="39" t="str">
        <f>IF(U$1&gt;$AE$1,"-",IFERROR(IF(DATEDIF('Base de données'!$A1666,U$1,"d")&lt;&gt;0,"",'Base de données'!$B1666),""))</f>
        <v/>
      </c>
      <c r="V1666" s="39" t="str">
        <f>IF(V$1&gt;$AE$1,"-",IFERROR(IF(DATEDIF('Base de données'!$A1666,V$1,"d")&lt;&gt;0,"",'Base de données'!$B1666),""))</f>
        <v/>
      </c>
      <c r="W1666" s="34"/>
      <c r="X1666" s="30" t="str">
        <f>'Base de données'!$C1666&amp;" "&amp;'Base de données'!$D1666</f>
        <v>Poirier Charles</v>
      </c>
      <c r="Y1666" s="31">
        <f>COUNTIF('Base de données'!$B:$B,'Base de données'!$B1666)</f>
        <v>10</v>
      </c>
      <c r="AA1666" s="87" cm="1">
        <f t="array" aca="1" ref="AA1666" ca="1">INDIRECT("'Base de données'!A" &amp; ROW(Y1666))</f>
        <v>45809</v>
      </c>
      <c r="AB1666" s="51" t="str" cm="1">
        <f t="array" aca="1" ref="AB1666" ca="1">INDIRECT("'Base de données'!B" &amp; ROW(Z1666))</f>
        <v>T0BCS</v>
      </c>
    </row>
    <row r="1667" spans="1:28" x14ac:dyDescent="0.3">
      <c r="A1667" s="41" t="str">
        <f ca="1">IF(IF(AND($B1667&lt;&gt;"-",$B1667=$E1667),"Entrée et sortie","-")="Entrée et sortie",'Base de données'!$B1667,"-")</f>
        <v>-</v>
      </c>
      <c r="B1667" s="41" t="str">
        <f t="shared" ref="B1667:B1730" ca="1" si="107">_xlfn.XLOOKUP($AB1667,$D:$D,$C:$C,"-",0,-1)</f>
        <v>-</v>
      </c>
      <c r="C1667" s="41" t="str">
        <f t="shared" ref="C1667:C1730" ca="1" si="108">IF($AA1667&lt;&gt;$AE$1,$D1667,"-")</f>
        <v>-</v>
      </c>
      <c r="D1667" s="41" t="str">
        <f>IF($F1667="sortie en cours d'année",'Base de données'!$B1667,"-")</f>
        <v>-</v>
      </c>
      <c r="E1667" s="41" t="str">
        <f>IF($H1667="entrée en cours d'année",'Base de données'!$B1667,"-")</f>
        <v>RWL31</v>
      </c>
      <c r="F1667" s="37" t="str">
        <f t="shared" si="105"/>
        <v/>
      </c>
      <c r="G1667" s="37" t="str">
        <f>IF($J1667="mouvement",_xlfn.XLOOKUP('Base de données'!$B1667,$V:$V,$V:$V,0),"")</f>
        <v>RWL31</v>
      </c>
      <c r="H1667" s="37" t="str">
        <f t="shared" si="106"/>
        <v>entrée en cours d'année</v>
      </c>
      <c r="I1667" s="37">
        <f>IF($J1667="mouvement",_xlfn.XLOOKUP('Base de données'!$B1667,$K:$K,$K:$K,0),"")</f>
        <v>0</v>
      </c>
      <c r="J1667" s="38" t="str">
        <f>IF(AND(Y1667&lt;&gt;MAX(Y:Y),COUNTIF(K1667:V1667,'Base de données'!$B1667)&gt;0),"mouvement","")</f>
        <v>mouvement</v>
      </c>
      <c r="K1667" s="39" t="str">
        <f>IF(K$1&gt;$AE$1,"-",IFERROR(IF(DATEDIF('Base de données'!$A1667,K$1,"d")&lt;&gt;0,"",'Base de données'!$B1667),""))</f>
        <v/>
      </c>
      <c r="L1667" s="39" t="str">
        <f>IF(L$1&gt;$AE$1,"-",IFERROR(IF(DATEDIF('Base de données'!$A1667,L$1,"d")&lt;&gt;0,"",'Base de données'!$B1667),""))</f>
        <v/>
      </c>
      <c r="M1667" s="39" t="str">
        <f>IF(M$1&gt;$AE$1,"-",IFERROR(IF(DATEDIF('Base de données'!$A1667,M$1,"d")&lt;&gt;0,"",'Base de données'!$B1667),""))</f>
        <v/>
      </c>
      <c r="N1667" s="39" t="str">
        <f>IF(N$1&gt;$AE$1,"-",IFERROR(IF(DATEDIF('Base de données'!$A1667,N$1,"d")&lt;&gt;0,"",'Base de données'!$B1667),""))</f>
        <v/>
      </c>
      <c r="O1667" s="39" t="str">
        <f>IF(O$1&gt;$AE$1,"-",IFERROR(IF(DATEDIF('Base de données'!$A1667,O$1,"d")&lt;&gt;0,"",'Base de données'!$B1667),""))</f>
        <v/>
      </c>
      <c r="P1667" s="39" t="str">
        <f>IF(P$1&gt;$AE$1,"-",IFERROR(IF(DATEDIF('Base de données'!$A1667,P$1,"d")&lt;&gt;0,"",'Base de données'!$B1667),""))</f>
        <v>RWL31</v>
      </c>
      <c r="Q1667" s="39" t="str">
        <f>IF(Q$1&gt;$AE$1,"-",IFERROR(IF(DATEDIF('Base de données'!$A1667,Q$1,"d")&lt;&gt;0,"",'Base de données'!$B1667),""))</f>
        <v/>
      </c>
      <c r="R1667" s="39" t="str">
        <f>IF(R$1&gt;$AE$1,"-",IFERROR(IF(DATEDIF('Base de données'!$A1667,R$1,"d")&lt;&gt;0,"",'Base de données'!$B1667),""))</f>
        <v/>
      </c>
      <c r="S1667" s="39" t="str">
        <f>IF(S$1&gt;$AE$1,"-",IFERROR(IF(DATEDIF('Base de données'!$A1667,S$1,"d")&lt;&gt;0,"",'Base de données'!$B1667),""))</f>
        <v/>
      </c>
      <c r="T1667" s="39" t="str">
        <f>IF(T$1&gt;$AE$1,"-",IFERROR(IF(DATEDIF('Base de données'!$A1667,T$1,"d")&lt;&gt;0,"",'Base de données'!$B1667),""))</f>
        <v/>
      </c>
      <c r="U1667" s="39" t="str">
        <f>IF(U$1&gt;$AE$1,"-",IFERROR(IF(DATEDIF('Base de données'!$A1667,U$1,"d")&lt;&gt;0,"",'Base de données'!$B1667),""))</f>
        <v/>
      </c>
      <c r="V1667" s="39" t="str">
        <f>IF(V$1&gt;$AE$1,"-",IFERROR(IF(DATEDIF('Base de données'!$A1667,V$1,"d")&lt;&gt;0,"",'Base de données'!$B1667),""))</f>
        <v/>
      </c>
      <c r="W1667" s="34"/>
      <c r="X1667" s="30" t="str">
        <f>'Base de données'!$C1667&amp;" "&amp;'Base de données'!$D1667</f>
        <v>Delahaye Martin</v>
      </c>
      <c r="Y1667" s="31">
        <f>COUNTIF('Base de données'!$B:$B,'Base de données'!$B1667)</f>
        <v>10</v>
      </c>
      <c r="AA1667" s="87" cm="1">
        <f t="array" aca="1" ref="AA1667" ca="1">INDIRECT("'Base de données'!A" &amp; ROW(Y1667))</f>
        <v>45809</v>
      </c>
      <c r="AB1667" s="51" t="str" cm="1">
        <f t="array" aca="1" ref="AB1667" ca="1">INDIRECT("'Base de données'!B" &amp; ROW(Z1667))</f>
        <v>RWL31</v>
      </c>
    </row>
    <row r="1668" spans="1:28" x14ac:dyDescent="0.3">
      <c r="A1668" s="41" t="str">
        <f ca="1">IF(IF(AND($B1668&lt;&gt;"-",$B1668=$E1668),"Entrée et sortie","-")="Entrée et sortie",'Base de données'!$B1668,"-")</f>
        <v>-</v>
      </c>
      <c r="B1668" s="41" t="str">
        <f t="shared" ca="1" si="107"/>
        <v>-</v>
      </c>
      <c r="C1668" s="41" t="str">
        <f t="shared" ca="1" si="108"/>
        <v>-</v>
      </c>
      <c r="D1668" s="41" t="str">
        <f>IF($F1668="sortie en cours d'année",'Base de données'!$B1668,"-")</f>
        <v>-</v>
      </c>
      <c r="E1668" s="41" t="str">
        <f>IF($H1668="entrée en cours d'année",'Base de données'!$B1668,"-")</f>
        <v>IN9ZX</v>
      </c>
      <c r="F1668" s="37" t="str">
        <f t="shared" si="105"/>
        <v/>
      </c>
      <c r="G1668" s="37" t="str">
        <f>IF($J1668="mouvement",_xlfn.XLOOKUP('Base de données'!$B1668,$V:$V,$V:$V,0),"")</f>
        <v>IN9ZX</v>
      </c>
      <c r="H1668" s="37" t="str">
        <f t="shared" si="106"/>
        <v>entrée en cours d'année</v>
      </c>
      <c r="I1668" s="37">
        <f>IF($J1668="mouvement",_xlfn.XLOOKUP('Base de données'!$B1668,$K:$K,$K:$K,0),"")</f>
        <v>0</v>
      </c>
      <c r="J1668" s="38" t="str">
        <f>IF(AND(Y1668&lt;&gt;MAX(Y:Y),COUNTIF(K1668:V1668,'Base de données'!$B1668)&gt;0),"mouvement","")</f>
        <v>mouvement</v>
      </c>
      <c r="K1668" s="39" t="str">
        <f>IF(K$1&gt;$AE$1,"-",IFERROR(IF(DATEDIF('Base de données'!$A1668,K$1,"d")&lt;&gt;0,"",'Base de données'!$B1668),""))</f>
        <v/>
      </c>
      <c r="L1668" s="39" t="str">
        <f>IF(L$1&gt;$AE$1,"-",IFERROR(IF(DATEDIF('Base de données'!$A1668,L$1,"d")&lt;&gt;0,"",'Base de données'!$B1668),""))</f>
        <v/>
      </c>
      <c r="M1668" s="39" t="str">
        <f>IF(M$1&gt;$AE$1,"-",IFERROR(IF(DATEDIF('Base de données'!$A1668,M$1,"d")&lt;&gt;0,"",'Base de données'!$B1668),""))</f>
        <v/>
      </c>
      <c r="N1668" s="39" t="str">
        <f>IF(N$1&gt;$AE$1,"-",IFERROR(IF(DATEDIF('Base de données'!$A1668,N$1,"d")&lt;&gt;0,"",'Base de données'!$B1668),""))</f>
        <v/>
      </c>
      <c r="O1668" s="39" t="str">
        <f>IF(O$1&gt;$AE$1,"-",IFERROR(IF(DATEDIF('Base de données'!$A1668,O$1,"d")&lt;&gt;0,"",'Base de données'!$B1668),""))</f>
        <v/>
      </c>
      <c r="P1668" s="39" t="str">
        <f>IF(P$1&gt;$AE$1,"-",IFERROR(IF(DATEDIF('Base de données'!$A1668,P$1,"d")&lt;&gt;0,"",'Base de données'!$B1668),""))</f>
        <v>IN9ZX</v>
      </c>
      <c r="Q1668" s="39" t="str">
        <f>IF(Q$1&gt;$AE$1,"-",IFERROR(IF(DATEDIF('Base de données'!$A1668,Q$1,"d")&lt;&gt;0,"",'Base de données'!$B1668),""))</f>
        <v/>
      </c>
      <c r="R1668" s="39" t="str">
        <f>IF(R$1&gt;$AE$1,"-",IFERROR(IF(DATEDIF('Base de données'!$A1668,R$1,"d")&lt;&gt;0,"",'Base de données'!$B1668),""))</f>
        <v/>
      </c>
      <c r="S1668" s="39" t="str">
        <f>IF(S$1&gt;$AE$1,"-",IFERROR(IF(DATEDIF('Base de données'!$A1668,S$1,"d")&lt;&gt;0,"",'Base de données'!$B1668),""))</f>
        <v/>
      </c>
      <c r="T1668" s="39" t="str">
        <f>IF(T$1&gt;$AE$1,"-",IFERROR(IF(DATEDIF('Base de données'!$A1668,T$1,"d")&lt;&gt;0,"",'Base de données'!$B1668),""))</f>
        <v/>
      </c>
      <c r="U1668" s="39" t="str">
        <f>IF(U$1&gt;$AE$1,"-",IFERROR(IF(DATEDIF('Base de données'!$A1668,U$1,"d")&lt;&gt;0,"",'Base de données'!$B1668),""))</f>
        <v/>
      </c>
      <c r="V1668" s="39" t="str">
        <f>IF(V$1&gt;$AE$1,"-",IFERROR(IF(DATEDIF('Base de données'!$A1668,V$1,"d")&lt;&gt;0,"",'Base de données'!$B1668),""))</f>
        <v/>
      </c>
      <c r="W1668" s="34"/>
      <c r="X1668" s="30" t="str">
        <f>'Base de données'!$C1668&amp;" "&amp;'Base de données'!$D1668</f>
        <v>Leclerc Alain</v>
      </c>
      <c r="Y1668" s="31">
        <f>COUNTIF('Base de données'!$B:$B,'Base de données'!$B1668)</f>
        <v>10</v>
      </c>
      <c r="AA1668" s="87" cm="1">
        <f t="array" aca="1" ref="AA1668" ca="1">INDIRECT("'Base de données'!A" &amp; ROW(Y1668))</f>
        <v>45809</v>
      </c>
      <c r="AB1668" s="51" t="str" cm="1">
        <f t="array" aca="1" ref="AB1668" ca="1">INDIRECT("'Base de données'!B" &amp; ROW(Z1668))</f>
        <v>IN9ZX</v>
      </c>
    </row>
    <row r="1669" spans="1:28" x14ac:dyDescent="0.3">
      <c r="A1669" s="41" t="str">
        <f ca="1">IF(IF(AND($B1669&lt;&gt;"-",$B1669=$E1669),"Entrée et sortie","-")="Entrée et sortie",'Base de données'!$B1669,"-")</f>
        <v>-</v>
      </c>
      <c r="B1669" s="41" t="str">
        <f t="shared" ca="1" si="107"/>
        <v>-</v>
      </c>
      <c r="C1669" s="41" t="str">
        <f t="shared" ca="1" si="108"/>
        <v>-</v>
      </c>
      <c r="D1669" s="41" t="str">
        <f>IF($F1669="sortie en cours d'année",'Base de données'!$B1669,"-")</f>
        <v>-</v>
      </c>
      <c r="E1669" s="41" t="str">
        <f>IF($H1669="entrée en cours d'année",'Base de données'!$B1669,"-")</f>
        <v>JTZE6</v>
      </c>
      <c r="F1669" s="37" t="str">
        <f t="shared" si="105"/>
        <v/>
      </c>
      <c r="G1669" s="37" t="str">
        <f>IF($J1669="mouvement",_xlfn.XLOOKUP('Base de données'!$B1669,$V:$V,$V:$V,0),"")</f>
        <v>JTZE6</v>
      </c>
      <c r="H1669" s="37" t="str">
        <f t="shared" si="106"/>
        <v>entrée en cours d'année</v>
      </c>
      <c r="I1669" s="37">
        <f>IF($J1669="mouvement",_xlfn.XLOOKUP('Base de données'!$B1669,$K:$K,$K:$K,0),"")</f>
        <v>0</v>
      </c>
      <c r="J1669" s="38" t="str">
        <f>IF(AND(Y1669&lt;&gt;MAX(Y:Y),COUNTIF(K1669:V1669,'Base de données'!$B1669)&gt;0),"mouvement","")</f>
        <v>mouvement</v>
      </c>
      <c r="K1669" s="39" t="str">
        <f>IF(K$1&gt;$AE$1,"-",IFERROR(IF(DATEDIF('Base de données'!$A1669,K$1,"d")&lt;&gt;0,"",'Base de données'!$B1669),""))</f>
        <v/>
      </c>
      <c r="L1669" s="39" t="str">
        <f>IF(L$1&gt;$AE$1,"-",IFERROR(IF(DATEDIF('Base de données'!$A1669,L$1,"d")&lt;&gt;0,"",'Base de données'!$B1669),""))</f>
        <v/>
      </c>
      <c r="M1669" s="39" t="str">
        <f>IF(M$1&gt;$AE$1,"-",IFERROR(IF(DATEDIF('Base de données'!$A1669,M$1,"d")&lt;&gt;0,"",'Base de données'!$B1669),""))</f>
        <v/>
      </c>
      <c r="N1669" s="39" t="str">
        <f>IF(N$1&gt;$AE$1,"-",IFERROR(IF(DATEDIF('Base de données'!$A1669,N$1,"d")&lt;&gt;0,"",'Base de données'!$B1669),""))</f>
        <v/>
      </c>
      <c r="O1669" s="39" t="str">
        <f>IF(O$1&gt;$AE$1,"-",IFERROR(IF(DATEDIF('Base de données'!$A1669,O$1,"d")&lt;&gt;0,"",'Base de données'!$B1669),""))</f>
        <v/>
      </c>
      <c r="P1669" s="39" t="str">
        <f>IF(P$1&gt;$AE$1,"-",IFERROR(IF(DATEDIF('Base de données'!$A1669,P$1,"d")&lt;&gt;0,"",'Base de données'!$B1669),""))</f>
        <v>JTZE6</v>
      </c>
      <c r="Q1669" s="39" t="str">
        <f>IF(Q$1&gt;$AE$1,"-",IFERROR(IF(DATEDIF('Base de données'!$A1669,Q$1,"d")&lt;&gt;0,"",'Base de données'!$B1669),""))</f>
        <v/>
      </c>
      <c r="R1669" s="39" t="str">
        <f>IF(R$1&gt;$AE$1,"-",IFERROR(IF(DATEDIF('Base de données'!$A1669,R$1,"d")&lt;&gt;0,"",'Base de données'!$B1669),""))</f>
        <v/>
      </c>
      <c r="S1669" s="39" t="str">
        <f>IF(S$1&gt;$AE$1,"-",IFERROR(IF(DATEDIF('Base de données'!$A1669,S$1,"d")&lt;&gt;0,"",'Base de données'!$B1669),""))</f>
        <v/>
      </c>
      <c r="T1669" s="39" t="str">
        <f>IF(T$1&gt;$AE$1,"-",IFERROR(IF(DATEDIF('Base de données'!$A1669,T$1,"d")&lt;&gt;0,"",'Base de données'!$B1669),""))</f>
        <v/>
      </c>
      <c r="U1669" s="39" t="str">
        <f>IF(U$1&gt;$AE$1,"-",IFERROR(IF(DATEDIF('Base de données'!$A1669,U$1,"d")&lt;&gt;0,"",'Base de données'!$B1669),""))</f>
        <v/>
      </c>
      <c r="V1669" s="39" t="str">
        <f>IF(V$1&gt;$AE$1,"-",IFERROR(IF(DATEDIF('Base de données'!$A1669,V$1,"d")&lt;&gt;0,"",'Base de données'!$B1669),""))</f>
        <v/>
      </c>
      <c r="W1669" s="34"/>
      <c r="X1669" s="30" t="str">
        <f>'Base de données'!$C1669&amp;" "&amp;'Base de données'!$D1669</f>
        <v>Jacquet André</v>
      </c>
      <c r="Y1669" s="31">
        <f>COUNTIF('Base de données'!$B:$B,'Base de données'!$B1669)</f>
        <v>10</v>
      </c>
      <c r="AA1669" s="87" cm="1">
        <f t="array" aca="1" ref="AA1669" ca="1">INDIRECT("'Base de données'!A" &amp; ROW(Y1669))</f>
        <v>45809</v>
      </c>
      <c r="AB1669" s="51" t="str" cm="1">
        <f t="array" aca="1" ref="AB1669" ca="1">INDIRECT("'Base de données'!B" &amp; ROW(Z1669))</f>
        <v>JTZE6</v>
      </c>
    </row>
    <row r="1670" spans="1:28" x14ac:dyDescent="0.3">
      <c r="A1670" s="41" t="str">
        <f ca="1">IF(IF(AND($B1670&lt;&gt;"-",$B1670=$E1670),"Entrée et sortie","-")="Entrée et sortie",'Base de données'!$B1670,"-")</f>
        <v>-</v>
      </c>
      <c r="B1670" s="41" t="str">
        <f t="shared" ca="1" si="107"/>
        <v>-</v>
      </c>
      <c r="C1670" s="41" t="str">
        <f t="shared" ca="1" si="108"/>
        <v>-</v>
      </c>
      <c r="D1670" s="41" t="str">
        <f>IF($F1670="sortie en cours d'année",'Base de données'!$B1670,"-")</f>
        <v>-</v>
      </c>
      <c r="E1670" s="41" t="str">
        <f>IF($H1670="entrée en cours d'année",'Base de données'!$B1670,"-")</f>
        <v>D4UTI</v>
      </c>
      <c r="F1670" s="37" t="str">
        <f t="shared" si="105"/>
        <v/>
      </c>
      <c r="G1670" s="37" t="str">
        <f>IF($J1670="mouvement",_xlfn.XLOOKUP('Base de données'!$B1670,$V:$V,$V:$V,0),"")</f>
        <v>D4UTI</v>
      </c>
      <c r="H1670" s="37" t="str">
        <f t="shared" si="106"/>
        <v>entrée en cours d'année</v>
      </c>
      <c r="I1670" s="37">
        <f>IF($J1670="mouvement",_xlfn.XLOOKUP('Base de données'!$B1670,$K:$K,$K:$K,0),"")</f>
        <v>0</v>
      </c>
      <c r="J1670" s="38" t="str">
        <f>IF(AND(Y1670&lt;&gt;MAX(Y:Y),COUNTIF(K1670:V1670,'Base de données'!$B1670)&gt;0),"mouvement","")</f>
        <v>mouvement</v>
      </c>
      <c r="K1670" s="39" t="str">
        <f>IF(K$1&gt;$AE$1,"-",IFERROR(IF(DATEDIF('Base de données'!$A1670,K$1,"d")&lt;&gt;0,"",'Base de données'!$B1670),""))</f>
        <v/>
      </c>
      <c r="L1670" s="39" t="str">
        <f>IF(L$1&gt;$AE$1,"-",IFERROR(IF(DATEDIF('Base de données'!$A1670,L$1,"d")&lt;&gt;0,"",'Base de données'!$B1670),""))</f>
        <v/>
      </c>
      <c r="M1670" s="39" t="str">
        <f>IF(M$1&gt;$AE$1,"-",IFERROR(IF(DATEDIF('Base de données'!$A1670,M$1,"d")&lt;&gt;0,"",'Base de données'!$B1670),""))</f>
        <v/>
      </c>
      <c r="N1670" s="39" t="str">
        <f>IF(N$1&gt;$AE$1,"-",IFERROR(IF(DATEDIF('Base de données'!$A1670,N$1,"d")&lt;&gt;0,"",'Base de données'!$B1670),""))</f>
        <v/>
      </c>
      <c r="O1670" s="39" t="str">
        <f>IF(O$1&gt;$AE$1,"-",IFERROR(IF(DATEDIF('Base de données'!$A1670,O$1,"d")&lt;&gt;0,"",'Base de données'!$B1670),""))</f>
        <v/>
      </c>
      <c r="P1670" s="39" t="str">
        <f>IF(P$1&gt;$AE$1,"-",IFERROR(IF(DATEDIF('Base de données'!$A1670,P$1,"d")&lt;&gt;0,"",'Base de données'!$B1670),""))</f>
        <v>D4UTI</v>
      </c>
      <c r="Q1670" s="39" t="str">
        <f>IF(Q$1&gt;$AE$1,"-",IFERROR(IF(DATEDIF('Base de données'!$A1670,Q$1,"d")&lt;&gt;0,"",'Base de données'!$B1670),""))</f>
        <v/>
      </c>
      <c r="R1670" s="39" t="str">
        <f>IF(R$1&gt;$AE$1,"-",IFERROR(IF(DATEDIF('Base de données'!$A1670,R$1,"d")&lt;&gt;0,"",'Base de données'!$B1670),""))</f>
        <v/>
      </c>
      <c r="S1670" s="39" t="str">
        <f>IF(S$1&gt;$AE$1,"-",IFERROR(IF(DATEDIF('Base de données'!$A1670,S$1,"d")&lt;&gt;0,"",'Base de données'!$B1670),""))</f>
        <v/>
      </c>
      <c r="T1670" s="39" t="str">
        <f>IF(T$1&gt;$AE$1,"-",IFERROR(IF(DATEDIF('Base de données'!$A1670,T$1,"d")&lt;&gt;0,"",'Base de données'!$B1670),""))</f>
        <v/>
      </c>
      <c r="U1670" s="39" t="str">
        <f>IF(U$1&gt;$AE$1,"-",IFERROR(IF(DATEDIF('Base de données'!$A1670,U$1,"d")&lt;&gt;0,"",'Base de données'!$B1670),""))</f>
        <v/>
      </c>
      <c r="V1670" s="39" t="str">
        <f>IF(V$1&gt;$AE$1,"-",IFERROR(IF(DATEDIF('Base de données'!$A1670,V$1,"d")&lt;&gt;0,"",'Base de données'!$B1670),""))</f>
        <v/>
      </c>
      <c r="W1670" s="34"/>
      <c r="X1670" s="30" t="str">
        <f>'Base de données'!$C1670&amp;" "&amp;'Base de données'!$D1670</f>
        <v>Leleu Martine</v>
      </c>
      <c r="Y1670" s="31">
        <f>COUNTIF('Base de données'!$B:$B,'Base de données'!$B1670)</f>
        <v>10</v>
      </c>
      <c r="AA1670" s="87" cm="1">
        <f t="array" aca="1" ref="AA1670" ca="1">INDIRECT("'Base de données'!A" &amp; ROW(Y1670))</f>
        <v>45809</v>
      </c>
      <c r="AB1670" s="51" t="str" cm="1">
        <f t="array" aca="1" ref="AB1670" ca="1">INDIRECT("'Base de données'!B" &amp; ROW(Z1670))</f>
        <v>D4UTI</v>
      </c>
    </row>
    <row r="1671" spans="1:28" x14ac:dyDescent="0.3">
      <c r="A1671" s="41" t="str">
        <f ca="1">IF(IF(AND($B1671&lt;&gt;"-",$B1671=$E1671),"Entrée et sortie","-")="Entrée et sortie",'Base de données'!$B1671,"-")</f>
        <v>-</v>
      </c>
      <c r="B1671" s="41" t="str">
        <f t="shared" ca="1" si="107"/>
        <v>-</v>
      </c>
      <c r="C1671" s="41" t="str">
        <f t="shared" ca="1" si="108"/>
        <v>-</v>
      </c>
      <c r="D1671" s="41" t="str">
        <f>IF($F1671="sortie en cours d'année",'Base de données'!$B1671,"-")</f>
        <v>-</v>
      </c>
      <c r="E1671" s="41" t="str">
        <f>IF($H1671="entrée en cours d'année",'Base de données'!$B1671,"-")</f>
        <v>IU9JS</v>
      </c>
      <c r="F1671" s="37" t="str">
        <f t="shared" si="105"/>
        <v/>
      </c>
      <c r="G1671" s="37" t="str">
        <f>IF($J1671="mouvement",_xlfn.XLOOKUP('Base de données'!$B1671,$V:$V,$V:$V,0),"")</f>
        <v>IU9JS</v>
      </c>
      <c r="H1671" s="37" t="str">
        <f t="shared" si="106"/>
        <v>entrée en cours d'année</v>
      </c>
      <c r="I1671" s="37">
        <f>IF($J1671="mouvement",_xlfn.XLOOKUP('Base de données'!$B1671,$K:$K,$K:$K,0),"")</f>
        <v>0</v>
      </c>
      <c r="J1671" s="38" t="str">
        <f>IF(AND(Y1671&lt;&gt;MAX(Y:Y),COUNTIF(K1671:V1671,'Base de données'!$B1671)&gt;0),"mouvement","")</f>
        <v>mouvement</v>
      </c>
      <c r="K1671" s="39" t="str">
        <f>IF(K$1&gt;$AE$1,"-",IFERROR(IF(DATEDIF('Base de données'!$A1671,K$1,"d")&lt;&gt;0,"",'Base de données'!$B1671),""))</f>
        <v/>
      </c>
      <c r="L1671" s="39" t="str">
        <f>IF(L$1&gt;$AE$1,"-",IFERROR(IF(DATEDIF('Base de données'!$A1671,L$1,"d")&lt;&gt;0,"",'Base de données'!$B1671),""))</f>
        <v/>
      </c>
      <c r="M1671" s="39" t="str">
        <f>IF(M$1&gt;$AE$1,"-",IFERROR(IF(DATEDIF('Base de données'!$A1671,M$1,"d")&lt;&gt;0,"",'Base de données'!$B1671),""))</f>
        <v/>
      </c>
      <c r="N1671" s="39" t="str">
        <f>IF(N$1&gt;$AE$1,"-",IFERROR(IF(DATEDIF('Base de données'!$A1671,N$1,"d")&lt;&gt;0,"",'Base de données'!$B1671),""))</f>
        <v/>
      </c>
      <c r="O1671" s="39" t="str">
        <f>IF(O$1&gt;$AE$1,"-",IFERROR(IF(DATEDIF('Base de données'!$A1671,O$1,"d")&lt;&gt;0,"",'Base de données'!$B1671),""))</f>
        <v/>
      </c>
      <c r="P1671" s="39" t="str">
        <f>IF(P$1&gt;$AE$1,"-",IFERROR(IF(DATEDIF('Base de données'!$A1671,P$1,"d")&lt;&gt;0,"",'Base de données'!$B1671),""))</f>
        <v>IU9JS</v>
      </c>
      <c r="Q1671" s="39" t="str">
        <f>IF(Q$1&gt;$AE$1,"-",IFERROR(IF(DATEDIF('Base de données'!$A1671,Q$1,"d")&lt;&gt;0,"",'Base de données'!$B1671),""))</f>
        <v/>
      </c>
      <c r="R1671" s="39" t="str">
        <f>IF(R$1&gt;$AE$1,"-",IFERROR(IF(DATEDIF('Base de données'!$A1671,R$1,"d")&lt;&gt;0,"",'Base de données'!$B1671),""))</f>
        <v/>
      </c>
      <c r="S1671" s="39" t="str">
        <f>IF(S$1&gt;$AE$1,"-",IFERROR(IF(DATEDIF('Base de données'!$A1671,S$1,"d")&lt;&gt;0,"",'Base de données'!$B1671),""))</f>
        <v/>
      </c>
      <c r="T1671" s="39" t="str">
        <f>IF(T$1&gt;$AE$1,"-",IFERROR(IF(DATEDIF('Base de données'!$A1671,T$1,"d")&lt;&gt;0,"",'Base de données'!$B1671),""))</f>
        <v/>
      </c>
      <c r="U1671" s="39" t="str">
        <f>IF(U$1&gt;$AE$1,"-",IFERROR(IF(DATEDIF('Base de données'!$A1671,U$1,"d")&lt;&gt;0,"",'Base de données'!$B1671),""))</f>
        <v/>
      </c>
      <c r="V1671" s="39" t="str">
        <f>IF(V$1&gt;$AE$1,"-",IFERROR(IF(DATEDIF('Base de données'!$A1671,V$1,"d")&lt;&gt;0,"",'Base de données'!$B1671),""))</f>
        <v/>
      </c>
      <c r="W1671" s="34"/>
      <c r="X1671" s="30" t="str">
        <f>'Base de données'!$C1671&amp;" "&amp;'Base de données'!$D1671</f>
        <v>Carlier Nicole</v>
      </c>
      <c r="Y1671" s="31">
        <f>COUNTIF('Base de données'!$B:$B,'Base de données'!$B1671)</f>
        <v>9</v>
      </c>
      <c r="AA1671" s="87" cm="1">
        <f t="array" aca="1" ref="AA1671" ca="1">INDIRECT("'Base de données'!A" &amp; ROW(Y1671))</f>
        <v>45809</v>
      </c>
      <c r="AB1671" s="51" t="str" cm="1">
        <f t="array" aca="1" ref="AB1671" ca="1">INDIRECT("'Base de données'!B" &amp; ROW(Z1671))</f>
        <v>IU9JS</v>
      </c>
    </row>
    <row r="1672" spans="1:28" x14ac:dyDescent="0.3">
      <c r="A1672" s="41" t="str">
        <f ca="1">IF(IF(AND($B1672&lt;&gt;"-",$B1672=$E1672),"Entrée et sortie","-")="Entrée et sortie",'Base de données'!$B1672,"-")</f>
        <v>-</v>
      </c>
      <c r="B1672" s="41" t="str">
        <f t="shared" ca="1" si="107"/>
        <v>-</v>
      </c>
      <c r="C1672" s="41" t="str">
        <f t="shared" ca="1" si="108"/>
        <v>-</v>
      </c>
      <c r="D1672" s="41" t="str">
        <f>IF($F1672="sortie en cours d'année",'Base de données'!$B1672,"-")</f>
        <v>-</v>
      </c>
      <c r="E1672" s="41" t="str">
        <f>IF($H1672="entrée en cours d'année",'Base de données'!$B1672,"-")</f>
        <v>AWHPJ</v>
      </c>
      <c r="F1672" s="37" t="str">
        <f t="shared" si="105"/>
        <v/>
      </c>
      <c r="G1672" s="37" t="str">
        <f>IF($J1672="mouvement",_xlfn.XLOOKUP('Base de données'!$B1672,$V:$V,$V:$V,0),"")</f>
        <v>AWHPJ</v>
      </c>
      <c r="H1672" s="37" t="str">
        <f t="shared" si="106"/>
        <v>entrée en cours d'année</v>
      </c>
      <c r="I1672" s="37">
        <f>IF($J1672="mouvement",_xlfn.XLOOKUP('Base de données'!$B1672,$K:$K,$K:$K,0),"")</f>
        <v>0</v>
      </c>
      <c r="J1672" s="38" t="str">
        <f>IF(AND(Y1672&lt;&gt;MAX(Y:Y),COUNTIF(K1672:V1672,'Base de données'!$B1672)&gt;0),"mouvement","")</f>
        <v>mouvement</v>
      </c>
      <c r="K1672" s="39" t="str">
        <f>IF(K$1&gt;$AE$1,"-",IFERROR(IF(DATEDIF('Base de données'!$A1672,K$1,"d")&lt;&gt;0,"",'Base de données'!$B1672),""))</f>
        <v/>
      </c>
      <c r="L1672" s="39" t="str">
        <f>IF(L$1&gt;$AE$1,"-",IFERROR(IF(DATEDIF('Base de données'!$A1672,L$1,"d")&lt;&gt;0,"",'Base de données'!$B1672),""))</f>
        <v/>
      </c>
      <c r="M1672" s="39" t="str">
        <f>IF(M$1&gt;$AE$1,"-",IFERROR(IF(DATEDIF('Base de données'!$A1672,M$1,"d")&lt;&gt;0,"",'Base de données'!$B1672),""))</f>
        <v/>
      </c>
      <c r="N1672" s="39" t="str">
        <f>IF(N$1&gt;$AE$1,"-",IFERROR(IF(DATEDIF('Base de données'!$A1672,N$1,"d")&lt;&gt;0,"",'Base de données'!$B1672),""))</f>
        <v/>
      </c>
      <c r="O1672" s="39" t="str">
        <f>IF(O$1&gt;$AE$1,"-",IFERROR(IF(DATEDIF('Base de données'!$A1672,O$1,"d")&lt;&gt;0,"",'Base de données'!$B1672),""))</f>
        <v/>
      </c>
      <c r="P1672" s="39" t="str">
        <f>IF(P$1&gt;$AE$1,"-",IFERROR(IF(DATEDIF('Base de données'!$A1672,P$1,"d")&lt;&gt;0,"",'Base de données'!$B1672),""))</f>
        <v>AWHPJ</v>
      </c>
      <c r="Q1672" s="39" t="str">
        <f>IF(Q$1&gt;$AE$1,"-",IFERROR(IF(DATEDIF('Base de données'!$A1672,Q$1,"d")&lt;&gt;0,"",'Base de données'!$B1672),""))</f>
        <v/>
      </c>
      <c r="R1672" s="39" t="str">
        <f>IF(R$1&gt;$AE$1,"-",IFERROR(IF(DATEDIF('Base de données'!$A1672,R$1,"d")&lt;&gt;0,"",'Base de données'!$B1672),""))</f>
        <v/>
      </c>
      <c r="S1672" s="39" t="str">
        <f>IF(S$1&gt;$AE$1,"-",IFERROR(IF(DATEDIF('Base de données'!$A1672,S$1,"d")&lt;&gt;0,"",'Base de données'!$B1672),""))</f>
        <v/>
      </c>
      <c r="T1672" s="39" t="str">
        <f>IF(T$1&gt;$AE$1,"-",IFERROR(IF(DATEDIF('Base de données'!$A1672,T$1,"d")&lt;&gt;0,"",'Base de données'!$B1672),""))</f>
        <v/>
      </c>
      <c r="U1672" s="39" t="str">
        <f>IF(U$1&gt;$AE$1,"-",IFERROR(IF(DATEDIF('Base de données'!$A1672,U$1,"d")&lt;&gt;0,"",'Base de données'!$B1672),""))</f>
        <v/>
      </c>
      <c r="V1672" s="39" t="str">
        <f>IF(V$1&gt;$AE$1,"-",IFERROR(IF(DATEDIF('Base de données'!$A1672,V$1,"d")&lt;&gt;0,"",'Base de données'!$B1672),""))</f>
        <v/>
      </c>
      <c r="W1672" s="34"/>
      <c r="X1672" s="30" t="str">
        <f>'Base de données'!$C1672&amp;" "&amp;'Base de données'!$D1672</f>
        <v>Colas Virginie</v>
      </c>
      <c r="Y1672" s="31">
        <f>COUNTIF('Base de données'!$B:$B,'Base de données'!$B1672)</f>
        <v>9</v>
      </c>
      <c r="AA1672" s="87" cm="1">
        <f t="array" aca="1" ref="AA1672" ca="1">INDIRECT("'Base de données'!A" &amp; ROW(Y1672))</f>
        <v>45809</v>
      </c>
      <c r="AB1672" s="51" t="str" cm="1">
        <f t="array" aca="1" ref="AB1672" ca="1">INDIRECT("'Base de données'!B" &amp; ROW(Z1672))</f>
        <v>AWHPJ</v>
      </c>
    </row>
    <row r="1673" spans="1:28" x14ac:dyDescent="0.3">
      <c r="A1673" s="41" t="str">
        <f ca="1">IF(IF(AND($B1673&lt;&gt;"-",$B1673=$E1673),"Entrée et sortie","-")="Entrée et sortie",'Base de données'!$B1673,"-")</f>
        <v>-</v>
      </c>
      <c r="B1673" s="41" t="str">
        <f t="shared" ca="1" si="107"/>
        <v>-</v>
      </c>
      <c r="C1673" s="41" t="str">
        <f t="shared" ca="1" si="108"/>
        <v>-</v>
      </c>
      <c r="D1673" s="41" t="str">
        <f>IF($F1673="sortie en cours d'année",'Base de données'!$B1673,"-")</f>
        <v>-</v>
      </c>
      <c r="E1673" s="41" t="str">
        <f>IF($H1673="entrée en cours d'année",'Base de données'!$B1673,"-")</f>
        <v>HN39N</v>
      </c>
      <c r="F1673" s="37" t="str">
        <f t="shared" si="105"/>
        <v/>
      </c>
      <c r="G1673" s="37" t="str">
        <f>IF($J1673="mouvement",_xlfn.XLOOKUP('Base de données'!$B1673,$V:$V,$V:$V,0),"")</f>
        <v>HN39N</v>
      </c>
      <c r="H1673" s="37" t="str">
        <f t="shared" si="106"/>
        <v>entrée en cours d'année</v>
      </c>
      <c r="I1673" s="37">
        <f>IF($J1673="mouvement",_xlfn.XLOOKUP('Base de données'!$B1673,$K:$K,$K:$K,0),"")</f>
        <v>0</v>
      </c>
      <c r="J1673" s="38" t="str">
        <f>IF(AND(Y1673&lt;&gt;MAX(Y:Y),COUNTIF(K1673:V1673,'Base de données'!$B1673)&gt;0),"mouvement","")</f>
        <v>mouvement</v>
      </c>
      <c r="K1673" s="39" t="str">
        <f>IF(K$1&gt;$AE$1,"-",IFERROR(IF(DATEDIF('Base de données'!$A1673,K$1,"d")&lt;&gt;0,"",'Base de données'!$B1673),""))</f>
        <v/>
      </c>
      <c r="L1673" s="39" t="str">
        <f>IF(L$1&gt;$AE$1,"-",IFERROR(IF(DATEDIF('Base de données'!$A1673,L$1,"d")&lt;&gt;0,"",'Base de données'!$B1673),""))</f>
        <v/>
      </c>
      <c r="M1673" s="39" t="str">
        <f>IF(M$1&gt;$AE$1,"-",IFERROR(IF(DATEDIF('Base de données'!$A1673,M$1,"d")&lt;&gt;0,"",'Base de données'!$B1673),""))</f>
        <v/>
      </c>
      <c r="N1673" s="39" t="str">
        <f>IF(N$1&gt;$AE$1,"-",IFERROR(IF(DATEDIF('Base de données'!$A1673,N$1,"d")&lt;&gt;0,"",'Base de données'!$B1673),""))</f>
        <v/>
      </c>
      <c r="O1673" s="39" t="str">
        <f>IF(O$1&gt;$AE$1,"-",IFERROR(IF(DATEDIF('Base de données'!$A1673,O$1,"d")&lt;&gt;0,"",'Base de données'!$B1673),""))</f>
        <v/>
      </c>
      <c r="P1673" s="39" t="str">
        <f>IF(P$1&gt;$AE$1,"-",IFERROR(IF(DATEDIF('Base de données'!$A1673,P$1,"d")&lt;&gt;0,"",'Base de données'!$B1673),""))</f>
        <v>HN39N</v>
      </c>
      <c r="Q1673" s="39" t="str">
        <f>IF(Q$1&gt;$AE$1,"-",IFERROR(IF(DATEDIF('Base de données'!$A1673,Q$1,"d")&lt;&gt;0,"",'Base de données'!$B1673),""))</f>
        <v/>
      </c>
      <c r="R1673" s="39" t="str">
        <f>IF(R$1&gt;$AE$1,"-",IFERROR(IF(DATEDIF('Base de données'!$A1673,R$1,"d")&lt;&gt;0,"",'Base de données'!$B1673),""))</f>
        <v/>
      </c>
      <c r="S1673" s="39" t="str">
        <f>IF(S$1&gt;$AE$1,"-",IFERROR(IF(DATEDIF('Base de données'!$A1673,S$1,"d")&lt;&gt;0,"",'Base de données'!$B1673),""))</f>
        <v/>
      </c>
      <c r="T1673" s="39" t="str">
        <f>IF(T$1&gt;$AE$1,"-",IFERROR(IF(DATEDIF('Base de données'!$A1673,T$1,"d")&lt;&gt;0,"",'Base de données'!$B1673),""))</f>
        <v/>
      </c>
      <c r="U1673" s="39" t="str">
        <f>IF(U$1&gt;$AE$1,"-",IFERROR(IF(DATEDIF('Base de données'!$A1673,U$1,"d")&lt;&gt;0,"",'Base de données'!$B1673),""))</f>
        <v/>
      </c>
      <c r="V1673" s="39" t="str">
        <f>IF(V$1&gt;$AE$1,"-",IFERROR(IF(DATEDIF('Base de données'!$A1673,V$1,"d")&lt;&gt;0,"",'Base de données'!$B1673),""))</f>
        <v/>
      </c>
      <c r="W1673" s="34"/>
      <c r="X1673" s="30" t="str">
        <f>'Base de données'!$C1673&amp;" "&amp;'Base de données'!$D1673</f>
        <v>Louis Jean</v>
      </c>
      <c r="Y1673" s="31">
        <f>COUNTIF('Base de données'!$B:$B,'Base de données'!$B1673)</f>
        <v>9</v>
      </c>
      <c r="AA1673" s="87" cm="1">
        <f t="array" aca="1" ref="AA1673" ca="1">INDIRECT("'Base de données'!A" &amp; ROW(Y1673))</f>
        <v>45809</v>
      </c>
      <c r="AB1673" s="51" t="str" cm="1">
        <f t="array" aca="1" ref="AB1673" ca="1">INDIRECT("'Base de données'!B" &amp; ROW(Z1673))</f>
        <v>HN39N</v>
      </c>
    </row>
    <row r="1674" spans="1:28" x14ac:dyDescent="0.3">
      <c r="A1674" s="41" t="str">
        <f ca="1">IF(IF(AND($B1674&lt;&gt;"-",$B1674=$E1674),"Entrée et sortie","-")="Entrée et sortie",'Base de données'!$B1674,"-")</f>
        <v>-</v>
      </c>
      <c r="B1674" s="41" t="str">
        <f t="shared" ca="1" si="107"/>
        <v>-</v>
      </c>
      <c r="C1674" s="41" t="str">
        <f t="shared" ca="1" si="108"/>
        <v>-</v>
      </c>
      <c r="D1674" s="41" t="str">
        <f>IF($F1674="sortie en cours d'année",'Base de données'!$B1674,"-")</f>
        <v>-</v>
      </c>
      <c r="E1674" s="41" t="str">
        <f>IF($H1674="entrée en cours d'année",'Base de données'!$B1674,"-")</f>
        <v>6AXKM</v>
      </c>
      <c r="F1674" s="37" t="str">
        <f t="shared" si="105"/>
        <v/>
      </c>
      <c r="G1674" s="37" t="str">
        <f>IF($J1674="mouvement",_xlfn.XLOOKUP('Base de données'!$B1674,$V:$V,$V:$V,0),"")</f>
        <v>6AXKM</v>
      </c>
      <c r="H1674" s="37" t="str">
        <f t="shared" si="106"/>
        <v>entrée en cours d'année</v>
      </c>
      <c r="I1674" s="37">
        <f>IF($J1674="mouvement",_xlfn.XLOOKUP('Base de données'!$B1674,$K:$K,$K:$K,0),"")</f>
        <v>0</v>
      </c>
      <c r="J1674" s="38" t="str">
        <f>IF(AND(Y1674&lt;&gt;MAX(Y:Y),COUNTIF(K1674:V1674,'Base de données'!$B1674)&gt;0),"mouvement","")</f>
        <v>mouvement</v>
      </c>
      <c r="K1674" s="39" t="str">
        <f>IF(K$1&gt;$AE$1,"-",IFERROR(IF(DATEDIF('Base de données'!$A1674,K$1,"d")&lt;&gt;0,"",'Base de données'!$B1674),""))</f>
        <v/>
      </c>
      <c r="L1674" s="39" t="str">
        <f>IF(L$1&gt;$AE$1,"-",IFERROR(IF(DATEDIF('Base de données'!$A1674,L$1,"d")&lt;&gt;0,"",'Base de données'!$B1674),""))</f>
        <v/>
      </c>
      <c r="M1674" s="39" t="str">
        <f>IF(M$1&gt;$AE$1,"-",IFERROR(IF(DATEDIF('Base de données'!$A1674,M$1,"d")&lt;&gt;0,"",'Base de données'!$B1674),""))</f>
        <v/>
      </c>
      <c r="N1674" s="39" t="str">
        <f>IF(N$1&gt;$AE$1,"-",IFERROR(IF(DATEDIF('Base de données'!$A1674,N$1,"d")&lt;&gt;0,"",'Base de données'!$B1674),""))</f>
        <v/>
      </c>
      <c r="O1674" s="39" t="str">
        <f>IF(O$1&gt;$AE$1,"-",IFERROR(IF(DATEDIF('Base de données'!$A1674,O$1,"d")&lt;&gt;0,"",'Base de données'!$B1674),""))</f>
        <v/>
      </c>
      <c r="P1674" s="39" t="str">
        <f>IF(P$1&gt;$AE$1,"-",IFERROR(IF(DATEDIF('Base de données'!$A1674,P$1,"d")&lt;&gt;0,"",'Base de données'!$B1674),""))</f>
        <v>6AXKM</v>
      </c>
      <c r="Q1674" s="39" t="str">
        <f>IF(Q$1&gt;$AE$1,"-",IFERROR(IF(DATEDIF('Base de données'!$A1674,Q$1,"d")&lt;&gt;0,"",'Base de données'!$B1674),""))</f>
        <v/>
      </c>
      <c r="R1674" s="39" t="str">
        <f>IF(R$1&gt;$AE$1,"-",IFERROR(IF(DATEDIF('Base de données'!$A1674,R$1,"d")&lt;&gt;0,"",'Base de données'!$B1674),""))</f>
        <v/>
      </c>
      <c r="S1674" s="39" t="str">
        <f>IF(S$1&gt;$AE$1,"-",IFERROR(IF(DATEDIF('Base de données'!$A1674,S$1,"d")&lt;&gt;0,"",'Base de données'!$B1674),""))</f>
        <v/>
      </c>
      <c r="T1674" s="39" t="str">
        <f>IF(T$1&gt;$AE$1,"-",IFERROR(IF(DATEDIF('Base de données'!$A1674,T$1,"d")&lt;&gt;0,"",'Base de données'!$B1674),""))</f>
        <v/>
      </c>
      <c r="U1674" s="39" t="str">
        <f>IF(U$1&gt;$AE$1,"-",IFERROR(IF(DATEDIF('Base de données'!$A1674,U$1,"d")&lt;&gt;0,"",'Base de données'!$B1674),""))</f>
        <v/>
      </c>
      <c r="V1674" s="39" t="str">
        <f>IF(V$1&gt;$AE$1,"-",IFERROR(IF(DATEDIF('Base de données'!$A1674,V$1,"d")&lt;&gt;0,"",'Base de données'!$B1674),""))</f>
        <v/>
      </c>
      <c r="W1674" s="34"/>
      <c r="X1674" s="30" t="str">
        <f>'Base de données'!$C1674&amp;" "&amp;'Base de données'!$D1674</f>
        <v>Barbier Adrienne</v>
      </c>
      <c r="Y1674" s="31">
        <f>COUNTIF('Base de données'!$B:$B,'Base de données'!$B1674)</f>
        <v>9</v>
      </c>
      <c r="AA1674" s="87" cm="1">
        <f t="array" aca="1" ref="AA1674" ca="1">INDIRECT("'Base de données'!A" &amp; ROW(Y1674))</f>
        <v>45809</v>
      </c>
      <c r="AB1674" s="51" t="str" cm="1">
        <f t="array" aca="1" ref="AB1674" ca="1">INDIRECT("'Base de données'!B" &amp; ROW(Z1674))</f>
        <v>6AXKM</v>
      </c>
    </row>
    <row r="1675" spans="1:28" x14ac:dyDescent="0.3">
      <c r="A1675" s="41" t="str">
        <f ca="1">IF(IF(AND($B1675&lt;&gt;"-",$B1675=$E1675),"Entrée et sortie","-")="Entrée et sortie",'Base de données'!$B1675,"-")</f>
        <v>-</v>
      </c>
      <c r="B1675" s="41" t="str">
        <f t="shared" ca="1" si="107"/>
        <v>-</v>
      </c>
      <c r="C1675" s="41" t="str">
        <f t="shared" ca="1" si="108"/>
        <v>-</v>
      </c>
      <c r="D1675" s="41" t="str">
        <f>IF($F1675="sortie en cours d'année",'Base de données'!$B1675,"-")</f>
        <v>-</v>
      </c>
      <c r="E1675" s="41" t="str">
        <f>IF($H1675="entrée en cours d'année",'Base de données'!$B1675,"-")</f>
        <v>LPD99</v>
      </c>
      <c r="F1675" s="37" t="str">
        <f t="shared" si="105"/>
        <v/>
      </c>
      <c r="G1675" s="37" t="str">
        <f>IF($J1675="mouvement",_xlfn.XLOOKUP('Base de données'!$B1675,$V:$V,$V:$V,0),"")</f>
        <v>LPD99</v>
      </c>
      <c r="H1675" s="37" t="str">
        <f t="shared" si="106"/>
        <v>entrée en cours d'année</v>
      </c>
      <c r="I1675" s="37">
        <f>IF($J1675="mouvement",_xlfn.XLOOKUP('Base de données'!$B1675,$K:$K,$K:$K,0),"")</f>
        <v>0</v>
      </c>
      <c r="J1675" s="38" t="str">
        <f>IF(AND(Y1675&lt;&gt;MAX(Y:Y),COUNTIF(K1675:V1675,'Base de données'!$B1675)&gt;0),"mouvement","")</f>
        <v>mouvement</v>
      </c>
      <c r="K1675" s="39" t="str">
        <f>IF(K$1&gt;$AE$1,"-",IFERROR(IF(DATEDIF('Base de données'!$A1675,K$1,"d")&lt;&gt;0,"",'Base de données'!$B1675),""))</f>
        <v/>
      </c>
      <c r="L1675" s="39" t="str">
        <f>IF(L$1&gt;$AE$1,"-",IFERROR(IF(DATEDIF('Base de données'!$A1675,L$1,"d")&lt;&gt;0,"",'Base de données'!$B1675),""))</f>
        <v/>
      </c>
      <c r="M1675" s="39" t="str">
        <f>IF(M$1&gt;$AE$1,"-",IFERROR(IF(DATEDIF('Base de données'!$A1675,M$1,"d")&lt;&gt;0,"",'Base de données'!$B1675),""))</f>
        <v/>
      </c>
      <c r="N1675" s="39" t="str">
        <f>IF(N$1&gt;$AE$1,"-",IFERROR(IF(DATEDIF('Base de données'!$A1675,N$1,"d")&lt;&gt;0,"",'Base de données'!$B1675),""))</f>
        <v/>
      </c>
      <c r="O1675" s="39" t="str">
        <f>IF(O$1&gt;$AE$1,"-",IFERROR(IF(DATEDIF('Base de données'!$A1675,O$1,"d")&lt;&gt;0,"",'Base de données'!$B1675),""))</f>
        <v/>
      </c>
      <c r="P1675" s="39" t="str">
        <f>IF(P$1&gt;$AE$1,"-",IFERROR(IF(DATEDIF('Base de données'!$A1675,P$1,"d")&lt;&gt;0,"",'Base de données'!$B1675),""))</f>
        <v>LPD99</v>
      </c>
      <c r="Q1675" s="39" t="str">
        <f>IF(Q$1&gt;$AE$1,"-",IFERROR(IF(DATEDIF('Base de données'!$A1675,Q$1,"d")&lt;&gt;0,"",'Base de données'!$B1675),""))</f>
        <v/>
      </c>
      <c r="R1675" s="39" t="str">
        <f>IF(R$1&gt;$AE$1,"-",IFERROR(IF(DATEDIF('Base de données'!$A1675,R$1,"d")&lt;&gt;0,"",'Base de données'!$B1675),""))</f>
        <v/>
      </c>
      <c r="S1675" s="39" t="str">
        <f>IF(S$1&gt;$AE$1,"-",IFERROR(IF(DATEDIF('Base de données'!$A1675,S$1,"d")&lt;&gt;0,"",'Base de données'!$B1675),""))</f>
        <v/>
      </c>
      <c r="T1675" s="39" t="str">
        <f>IF(T$1&gt;$AE$1,"-",IFERROR(IF(DATEDIF('Base de données'!$A1675,T$1,"d")&lt;&gt;0,"",'Base de données'!$B1675),""))</f>
        <v/>
      </c>
      <c r="U1675" s="39" t="str">
        <f>IF(U$1&gt;$AE$1,"-",IFERROR(IF(DATEDIF('Base de données'!$A1675,U$1,"d")&lt;&gt;0,"",'Base de données'!$B1675),""))</f>
        <v/>
      </c>
      <c r="V1675" s="39" t="str">
        <f>IF(V$1&gt;$AE$1,"-",IFERROR(IF(DATEDIF('Base de données'!$A1675,V$1,"d")&lt;&gt;0,"",'Base de données'!$B1675),""))</f>
        <v/>
      </c>
      <c r="W1675" s="34"/>
      <c r="X1675" s="30" t="str">
        <f>'Base de données'!$C1675&amp;" "&amp;'Base de données'!$D1675</f>
        <v>Lelièvre Sabine</v>
      </c>
      <c r="Y1675" s="31">
        <f>COUNTIF('Base de données'!$B:$B,'Base de données'!$B1675)</f>
        <v>8</v>
      </c>
      <c r="AA1675" s="87" cm="1">
        <f t="array" aca="1" ref="AA1675" ca="1">INDIRECT("'Base de données'!A" &amp; ROW(Y1675))</f>
        <v>45809</v>
      </c>
      <c r="AB1675" s="51" t="str" cm="1">
        <f t="array" aca="1" ref="AB1675" ca="1">INDIRECT("'Base de données'!B" &amp; ROW(Z1675))</f>
        <v>LPD99</v>
      </c>
    </row>
    <row r="1676" spans="1:28" x14ac:dyDescent="0.3">
      <c r="A1676" s="41" t="str">
        <f ca="1">IF(IF(AND($B1676&lt;&gt;"-",$B1676=$E1676),"Entrée et sortie","-")="Entrée et sortie",'Base de données'!$B1676,"-")</f>
        <v>-</v>
      </c>
      <c r="B1676" s="41" t="str">
        <f t="shared" ca="1" si="107"/>
        <v>-</v>
      </c>
      <c r="C1676" s="41" t="str">
        <f t="shared" ca="1" si="108"/>
        <v>-</v>
      </c>
      <c r="D1676" s="41" t="str">
        <f>IF($F1676="sortie en cours d'année",'Base de données'!$B1676,"-")</f>
        <v>-</v>
      </c>
      <c r="E1676" s="41" t="str">
        <f>IF($H1676="entrée en cours d'année",'Base de données'!$B1676,"-")</f>
        <v>16RLH</v>
      </c>
      <c r="F1676" s="37" t="str">
        <f t="shared" si="105"/>
        <v/>
      </c>
      <c r="G1676" s="37" t="str">
        <f>IF($J1676="mouvement",_xlfn.XLOOKUP('Base de données'!$B1676,$V:$V,$V:$V,0),"")</f>
        <v>16RLH</v>
      </c>
      <c r="H1676" s="37" t="str">
        <f t="shared" si="106"/>
        <v>entrée en cours d'année</v>
      </c>
      <c r="I1676" s="37">
        <f>IF($J1676="mouvement",_xlfn.XLOOKUP('Base de données'!$B1676,$K:$K,$K:$K,0),"")</f>
        <v>0</v>
      </c>
      <c r="J1676" s="38" t="str">
        <f>IF(AND(Y1676&lt;&gt;MAX(Y:Y),COUNTIF(K1676:V1676,'Base de données'!$B1676)&gt;0),"mouvement","")</f>
        <v>mouvement</v>
      </c>
      <c r="K1676" s="39" t="str">
        <f>IF(K$1&gt;$AE$1,"-",IFERROR(IF(DATEDIF('Base de données'!$A1676,K$1,"d")&lt;&gt;0,"",'Base de données'!$B1676),""))</f>
        <v/>
      </c>
      <c r="L1676" s="39" t="str">
        <f>IF(L$1&gt;$AE$1,"-",IFERROR(IF(DATEDIF('Base de données'!$A1676,L$1,"d")&lt;&gt;0,"",'Base de données'!$B1676),""))</f>
        <v/>
      </c>
      <c r="M1676" s="39" t="str">
        <f>IF(M$1&gt;$AE$1,"-",IFERROR(IF(DATEDIF('Base de données'!$A1676,M$1,"d")&lt;&gt;0,"",'Base de données'!$B1676),""))</f>
        <v/>
      </c>
      <c r="N1676" s="39" t="str">
        <f>IF(N$1&gt;$AE$1,"-",IFERROR(IF(DATEDIF('Base de données'!$A1676,N$1,"d")&lt;&gt;0,"",'Base de données'!$B1676),""))</f>
        <v/>
      </c>
      <c r="O1676" s="39" t="str">
        <f>IF(O$1&gt;$AE$1,"-",IFERROR(IF(DATEDIF('Base de données'!$A1676,O$1,"d")&lt;&gt;0,"",'Base de données'!$B1676),""))</f>
        <v/>
      </c>
      <c r="P1676" s="39" t="str">
        <f>IF(P$1&gt;$AE$1,"-",IFERROR(IF(DATEDIF('Base de données'!$A1676,P$1,"d")&lt;&gt;0,"",'Base de données'!$B1676),""))</f>
        <v>16RLH</v>
      </c>
      <c r="Q1676" s="39" t="str">
        <f>IF(Q$1&gt;$AE$1,"-",IFERROR(IF(DATEDIF('Base de données'!$A1676,Q$1,"d")&lt;&gt;0,"",'Base de données'!$B1676),""))</f>
        <v/>
      </c>
      <c r="R1676" s="39" t="str">
        <f>IF(R$1&gt;$AE$1,"-",IFERROR(IF(DATEDIF('Base de données'!$A1676,R$1,"d")&lt;&gt;0,"",'Base de données'!$B1676),""))</f>
        <v/>
      </c>
      <c r="S1676" s="39" t="str">
        <f>IF(S$1&gt;$AE$1,"-",IFERROR(IF(DATEDIF('Base de données'!$A1676,S$1,"d")&lt;&gt;0,"",'Base de données'!$B1676),""))</f>
        <v/>
      </c>
      <c r="T1676" s="39" t="str">
        <f>IF(T$1&gt;$AE$1,"-",IFERROR(IF(DATEDIF('Base de données'!$A1676,T$1,"d")&lt;&gt;0,"",'Base de données'!$B1676),""))</f>
        <v/>
      </c>
      <c r="U1676" s="39" t="str">
        <f>IF(U$1&gt;$AE$1,"-",IFERROR(IF(DATEDIF('Base de données'!$A1676,U$1,"d")&lt;&gt;0,"",'Base de données'!$B1676),""))</f>
        <v/>
      </c>
      <c r="V1676" s="39" t="str">
        <f>IF(V$1&gt;$AE$1,"-",IFERROR(IF(DATEDIF('Base de données'!$A1676,V$1,"d")&lt;&gt;0,"",'Base de données'!$B1676),""))</f>
        <v/>
      </c>
      <c r="W1676" s="34"/>
      <c r="X1676" s="30" t="str">
        <f>'Base de données'!$C1676&amp;" "&amp;'Base de données'!$D1676</f>
        <v>Cordier Colette</v>
      </c>
      <c r="Y1676" s="31">
        <f>COUNTIF('Base de données'!$B:$B,'Base de données'!$B1676)</f>
        <v>8</v>
      </c>
      <c r="AA1676" s="87" cm="1">
        <f t="array" aca="1" ref="AA1676" ca="1">INDIRECT("'Base de données'!A" &amp; ROW(Y1676))</f>
        <v>45809</v>
      </c>
      <c r="AB1676" s="51" t="str" cm="1">
        <f t="array" aca="1" ref="AB1676" ca="1">INDIRECT("'Base de données'!B" &amp; ROW(Z1676))</f>
        <v>16RLH</v>
      </c>
    </row>
    <row r="1677" spans="1:28" x14ac:dyDescent="0.3">
      <c r="A1677" s="41" t="str">
        <f ca="1">IF(IF(AND($B1677&lt;&gt;"-",$B1677=$E1677),"Entrée et sortie","-")="Entrée et sortie",'Base de données'!$B1677,"-")</f>
        <v>-</v>
      </c>
      <c r="B1677" s="41" t="str">
        <f t="shared" ca="1" si="107"/>
        <v>-</v>
      </c>
      <c r="C1677" s="41" t="str">
        <f t="shared" ca="1" si="108"/>
        <v>-</v>
      </c>
      <c r="D1677" s="41" t="str">
        <f>IF($F1677="sortie en cours d'année",'Base de données'!$B1677,"-")</f>
        <v>-</v>
      </c>
      <c r="E1677" s="41" t="str">
        <f>IF($H1677="entrée en cours d'année",'Base de données'!$B1677,"-")</f>
        <v>3VWAZ</v>
      </c>
      <c r="F1677" s="37" t="str">
        <f t="shared" si="105"/>
        <v/>
      </c>
      <c r="G1677" s="37" t="str">
        <f>IF($J1677="mouvement",_xlfn.XLOOKUP('Base de données'!$B1677,$V:$V,$V:$V,0),"")</f>
        <v>3VWAZ</v>
      </c>
      <c r="H1677" s="37" t="str">
        <f t="shared" si="106"/>
        <v>entrée en cours d'année</v>
      </c>
      <c r="I1677" s="37">
        <f>IF($J1677="mouvement",_xlfn.XLOOKUP('Base de données'!$B1677,$K:$K,$K:$K,0),"")</f>
        <v>0</v>
      </c>
      <c r="J1677" s="38" t="str">
        <f>IF(AND(Y1677&lt;&gt;MAX(Y:Y),COUNTIF(K1677:V1677,'Base de données'!$B1677)&gt;0),"mouvement","")</f>
        <v>mouvement</v>
      </c>
      <c r="K1677" s="39" t="str">
        <f>IF(K$1&gt;$AE$1,"-",IFERROR(IF(DATEDIF('Base de données'!$A1677,K$1,"d")&lt;&gt;0,"",'Base de données'!$B1677),""))</f>
        <v/>
      </c>
      <c r="L1677" s="39" t="str">
        <f>IF(L$1&gt;$AE$1,"-",IFERROR(IF(DATEDIF('Base de données'!$A1677,L$1,"d")&lt;&gt;0,"",'Base de données'!$B1677),""))</f>
        <v/>
      </c>
      <c r="M1677" s="39" t="str">
        <f>IF(M$1&gt;$AE$1,"-",IFERROR(IF(DATEDIF('Base de données'!$A1677,M$1,"d")&lt;&gt;0,"",'Base de données'!$B1677),""))</f>
        <v/>
      </c>
      <c r="N1677" s="39" t="str">
        <f>IF(N$1&gt;$AE$1,"-",IFERROR(IF(DATEDIF('Base de données'!$A1677,N$1,"d")&lt;&gt;0,"",'Base de données'!$B1677),""))</f>
        <v/>
      </c>
      <c r="O1677" s="39" t="str">
        <f>IF(O$1&gt;$AE$1,"-",IFERROR(IF(DATEDIF('Base de données'!$A1677,O$1,"d")&lt;&gt;0,"",'Base de données'!$B1677),""))</f>
        <v/>
      </c>
      <c r="P1677" s="39" t="str">
        <f>IF(P$1&gt;$AE$1,"-",IFERROR(IF(DATEDIF('Base de données'!$A1677,P$1,"d")&lt;&gt;0,"",'Base de données'!$B1677),""))</f>
        <v>3VWAZ</v>
      </c>
      <c r="Q1677" s="39" t="str">
        <f>IF(Q$1&gt;$AE$1,"-",IFERROR(IF(DATEDIF('Base de données'!$A1677,Q$1,"d")&lt;&gt;0,"",'Base de données'!$B1677),""))</f>
        <v/>
      </c>
      <c r="R1677" s="39" t="str">
        <f>IF(R$1&gt;$AE$1,"-",IFERROR(IF(DATEDIF('Base de données'!$A1677,R$1,"d")&lt;&gt;0,"",'Base de données'!$B1677),""))</f>
        <v/>
      </c>
      <c r="S1677" s="39" t="str">
        <f>IF(S$1&gt;$AE$1,"-",IFERROR(IF(DATEDIF('Base de données'!$A1677,S$1,"d")&lt;&gt;0,"",'Base de données'!$B1677),""))</f>
        <v/>
      </c>
      <c r="T1677" s="39" t="str">
        <f>IF(T$1&gt;$AE$1,"-",IFERROR(IF(DATEDIF('Base de données'!$A1677,T$1,"d")&lt;&gt;0,"",'Base de données'!$B1677),""))</f>
        <v/>
      </c>
      <c r="U1677" s="39" t="str">
        <f>IF(U$1&gt;$AE$1,"-",IFERROR(IF(DATEDIF('Base de données'!$A1677,U$1,"d")&lt;&gt;0,"",'Base de données'!$B1677),""))</f>
        <v/>
      </c>
      <c r="V1677" s="39" t="str">
        <f>IF(V$1&gt;$AE$1,"-",IFERROR(IF(DATEDIF('Base de données'!$A1677,V$1,"d")&lt;&gt;0,"",'Base de données'!$B1677),""))</f>
        <v/>
      </c>
      <c r="W1677" s="34"/>
      <c r="X1677" s="30" t="str">
        <f>'Base de données'!$C1677&amp;" "&amp;'Base de données'!$D1677</f>
        <v>Pascal Charles</v>
      </c>
      <c r="Y1677" s="31">
        <f>COUNTIF('Base de données'!$B:$B,'Base de données'!$B1677)</f>
        <v>8</v>
      </c>
      <c r="AA1677" s="87" cm="1">
        <f t="array" aca="1" ref="AA1677" ca="1">INDIRECT("'Base de données'!A" &amp; ROW(Y1677))</f>
        <v>45809</v>
      </c>
      <c r="AB1677" s="51" t="str" cm="1">
        <f t="array" aca="1" ref="AB1677" ca="1">INDIRECT("'Base de données'!B" &amp; ROW(Z1677))</f>
        <v>3VWAZ</v>
      </c>
    </row>
    <row r="1678" spans="1:28" x14ac:dyDescent="0.3">
      <c r="A1678" s="41" t="str">
        <f ca="1">IF(IF(AND($B1678&lt;&gt;"-",$B1678=$E1678),"Entrée et sortie","-")="Entrée et sortie",'Base de données'!$B1678,"-")</f>
        <v>-</v>
      </c>
      <c r="B1678" s="41" t="str">
        <f t="shared" ca="1" si="107"/>
        <v>-</v>
      </c>
      <c r="C1678" s="41" t="str">
        <f t="shared" ca="1" si="108"/>
        <v>-</v>
      </c>
      <c r="D1678" s="41" t="str">
        <f>IF($F1678="sortie en cours d'année",'Base de données'!$B1678,"-")</f>
        <v>-</v>
      </c>
      <c r="E1678" s="41" t="str">
        <f>IF($H1678="entrée en cours d'année",'Base de données'!$B1678,"-")</f>
        <v>66LEO</v>
      </c>
      <c r="F1678" s="37" t="str">
        <f t="shared" si="105"/>
        <v/>
      </c>
      <c r="G1678" s="37" t="str">
        <f>IF($J1678="mouvement",_xlfn.XLOOKUP('Base de données'!$B1678,$V:$V,$V:$V,0),"")</f>
        <v>66LEO</v>
      </c>
      <c r="H1678" s="37" t="str">
        <f t="shared" si="106"/>
        <v>entrée en cours d'année</v>
      </c>
      <c r="I1678" s="37">
        <f>IF($J1678="mouvement",_xlfn.XLOOKUP('Base de données'!$B1678,$K:$K,$K:$K,0),"")</f>
        <v>0</v>
      </c>
      <c r="J1678" s="38" t="str">
        <f>IF(AND(Y1678&lt;&gt;MAX(Y:Y),COUNTIF(K1678:V1678,'Base de données'!$B1678)&gt;0),"mouvement","")</f>
        <v>mouvement</v>
      </c>
      <c r="K1678" s="39" t="str">
        <f>IF(K$1&gt;$AE$1,"-",IFERROR(IF(DATEDIF('Base de données'!$A1678,K$1,"d")&lt;&gt;0,"",'Base de données'!$B1678),""))</f>
        <v/>
      </c>
      <c r="L1678" s="39" t="str">
        <f>IF(L$1&gt;$AE$1,"-",IFERROR(IF(DATEDIF('Base de données'!$A1678,L$1,"d")&lt;&gt;0,"",'Base de données'!$B1678),""))</f>
        <v/>
      </c>
      <c r="M1678" s="39" t="str">
        <f>IF(M$1&gt;$AE$1,"-",IFERROR(IF(DATEDIF('Base de données'!$A1678,M$1,"d")&lt;&gt;0,"",'Base de données'!$B1678),""))</f>
        <v/>
      </c>
      <c r="N1678" s="39" t="str">
        <f>IF(N$1&gt;$AE$1,"-",IFERROR(IF(DATEDIF('Base de données'!$A1678,N$1,"d")&lt;&gt;0,"",'Base de données'!$B1678),""))</f>
        <v/>
      </c>
      <c r="O1678" s="39" t="str">
        <f>IF(O$1&gt;$AE$1,"-",IFERROR(IF(DATEDIF('Base de données'!$A1678,O$1,"d")&lt;&gt;0,"",'Base de données'!$B1678),""))</f>
        <v/>
      </c>
      <c r="P1678" s="39" t="str">
        <f>IF(P$1&gt;$AE$1,"-",IFERROR(IF(DATEDIF('Base de données'!$A1678,P$1,"d")&lt;&gt;0,"",'Base de données'!$B1678),""))</f>
        <v>66LEO</v>
      </c>
      <c r="Q1678" s="39" t="str">
        <f>IF(Q$1&gt;$AE$1,"-",IFERROR(IF(DATEDIF('Base de données'!$A1678,Q$1,"d")&lt;&gt;0,"",'Base de données'!$B1678),""))</f>
        <v/>
      </c>
      <c r="R1678" s="39" t="str">
        <f>IF(R$1&gt;$AE$1,"-",IFERROR(IF(DATEDIF('Base de données'!$A1678,R$1,"d")&lt;&gt;0,"",'Base de données'!$B1678),""))</f>
        <v/>
      </c>
      <c r="S1678" s="39" t="str">
        <f>IF(S$1&gt;$AE$1,"-",IFERROR(IF(DATEDIF('Base de données'!$A1678,S$1,"d")&lt;&gt;0,"",'Base de données'!$B1678),""))</f>
        <v/>
      </c>
      <c r="T1678" s="39" t="str">
        <f>IF(T$1&gt;$AE$1,"-",IFERROR(IF(DATEDIF('Base de données'!$A1678,T$1,"d")&lt;&gt;0,"",'Base de données'!$B1678),""))</f>
        <v/>
      </c>
      <c r="U1678" s="39" t="str">
        <f>IF(U$1&gt;$AE$1,"-",IFERROR(IF(DATEDIF('Base de données'!$A1678,U$1,"d")&lt;&gt;0,"",'Base de données'!$B1678),""))</f>
        <v/>
      </c>
      <c r="V1678" s="39" t="str">
        <f>IF(V$1&gt;$AE$1,"-",IFERROR(IF(DATEDIF('Base de données'!$A1678,V$1,"d")&lt;&gt;0,"",'Base de données'!$B1678),""))</f>
        <v/>
      </c>
      <c r="W1678" s="34"/>
      <c r="X1678" s="30" t="str">
        <f>'Base de données'!$C1678&amp;" "&amp;'Base de données'!$D1678</f>
        <v>Arnaud Cécile</v>
      </c>
      <c r="Y1678" s="31">
        <f>COUNTIF('Base de données'!$B:$B,'Base de données'!$B1678)</f>
        <v>8</v>
      </c>
      <c r="AA1678" s="87" cm="1">
        <f t="array" aca="1" ref="AA1678" ca="1">INDIRECT("'Base de données'!A" &amp; ROW(Y1678))</f>
        <v>45809</v>
      </c>
      <c r="AB1678" s="51" t="str" cm="1">
        <f t="array" aca="1" ref="AB1678" ca="1">INDIRECT("'Base de données'!B" &amp; ROW(Z1678))</f>
        <v>66LEO</v>
      </c>
    </row>
    <row r="1679" spans="1:28" x14ac:dyDescent="0.3">
      <c r="A1679" s="41" t="str">
        <f ca="1">IF(IF(AND($B1679&lt;&gt;"-",$B1679=$E1679),"Entrée et sortie","-")="Entrée et sortie",'Base de données'!$B1679,"-")</f>
        <v>-</v>
      </c>
      <c r="B1679" s="41" t="str">
        <f t="shared" ca="1" si="107"/>
        <v>-</v>
      </c>
      <c r="C1679" s="41" t="str">
        <f t="shared" ca="1" si="108"/>
        <v>-</v>
      </c>
      <c r="D1679" s="41" t="str">
        <f>IF($F1679="sortie en cours d'année",'Base de données'!$B1679,"-")</f>
        <v>-</v>
      </c>
      <c r="E1679" s="41" t="str">
        <f>IF($H1679="entrée en cours d'année",'Base de données'!$B1679,"-")</f>
        <v>1AMM3</v>
      </c>
      <c r="F1679" s="37" t="str">
        <f t="shared" si="105"/>
        <v/>
      </c>
      <c r="G1679" s="37" t="str">
        <f>IF($J1679="mouvement",_xlfn.XLOOKUP('Base de données'!$B1679,$V:$V,$V:$V,0),"")</f>
        <v>1AMM3</v>
      </c>
      <c r="H1679" s="37" t="str">
        <f t="shared" si="106"/>
        <v>entrée en cours d'année</v>
      </c>
      <c r="I1679" s="37">
        <f>IF($J1679="mouvement",_xlfn.XLOOKUP('Base de données'!$B1679,$K:$K,$K:$K,0),"")</f>
        <v>0</v>
      </c>
      <c r="J1679" s="38" t="str">
        <f>IF(AND(Y1679&lt;&gt;MAX(Y:Y),COUNTIF(K1679:V1679,'Base de données'!$B1679)&gt;0),"mouvement","")</f>
        <v>mouvement</v>
      </c>
      <c r="K1679" s="39" t="str">
        <f>IF(K$1&gt;$AE$1,"-",IFERROR(IF(DATEDIF('Base de données'!$A1679,K$1,"d")&lt;&gt;0,"",'Base de données'!$B1679),""))</f>
        <v/>
      </c>
      <c r="L1679" s="39" t="str">
        <f>IF(L$1&gt;$AE$1,"-",IFERROR(IF(DATEDIF('Base de données'!$A1679,L$1,"d")&lt;&gt;0,"",'Base de données'!$B1679),""))</f>
        <v/>
      </c>
      <c r="M1679" s="39" t="str">
        <f>IF(M$1&gt;$AE$1,"-",IFERROR(IF(DATEDIF('Base de données'!$A1679,M$1,"d")&lt;&gt;0,"",'Base de données'!$B1679),""))</f>
        <v/>
      </c>
      <c r="N1679" s="39" t="str">
        <f>IF(N$1&gt;$AE$1,"-",IFERROR(IF(DATEDIF('Base de données'!$A1679,N$1,"d")&lt;&gt;0,"",'Base de données'!$B1679),""))</f>
        <v/>
      </c>
      <c r="O1679" s="39" t="str">
        <f>IF(O$1&gt;$AE$1,"-",IFERROR(IF(DATEDIF('Base de données'!$A1679,O$1,"d")&lt;&gt;0,"",'Base de données'!$B1679),""))</f>
        <v/>
      </c>
      <c r="P1679" s="39" t="str">
        <f>IF(P$1&gt;$AE$1,"-",IFERROR(IF(DATEDIF('Base de données'!$A1679,P$1,"d")&lt;&gt;0,"",'Base de données'!$B1679),""))</f>
        <v>1AMM3</v>
      </c>
      <c r="Q1679" s="39" t="str">
        <f>IF(Q$1&gt;$AE$1,"-",IFERROR(IF(DATEDIF('Base de données'!$A1679,Q$1,"d")&lt;&gt;0,"",'Base de données'!$B1679),""))</f>
        <v/>
      </c>
      <c r="R1679" s="39" t="str">
        <f>IF(R$1&gt;$AE$1,"-",IFERROR(IF(DATEDIF('Base de données'!$A1679,R$1,"d")&lt;&gt;0,"",'Base de données'!$B1679),""))</f>
        <v/>
      </c>
      <c r="S1679" s="39" t="str">
        <f>IF(S$1&gt;$AE$1,"-",IFERROR(IF(DATEDIF('Base de données'!$A1679,S$1,"d")&lt;&gt;0,"",'Base de données'!$B1679),""))</f>
        <v/>
      </c>
      <c r="T1679" s="39" t="str">
        <f>IF(T$1&gt;$AE$1,"-",IFERROR(IF(DATEDIF('Base de données'!$A1679,T$1,"d")&lt;&gt;0,"",'Base de données'!$B1679),""))</f>
        <v/>
      </c>
      <c r="U1679" s="39" t="str">
        <f>IF(U$1&gt;$AE$1,"-",IFERROR(IF(DATEDIF('Base de données'!$A1679,U$1,"d")&lt;&gt;0,"",'Base de données'!$B1679),""))</f>
        <v/>
      </c>
      <c r="V1679" s="39" t="str">
        <f>IF(V$1&gt;$AE$1,"-",IFERROR(IF(DATEDIF('Base de données'!$A1679,V$1,"d")&lt;&gt;0,"",'Base de données'!$B1679),""))</f>
        <v/>
      </c>
      <c r="W1679" s="34"/>
      <c r="X1679" s="30" t="str">
        <f>'Base de données'!$C1679&amp;" "&amp;'Base de données'!$D1679</f>
        <v>Becker Jacques</v>
      </c>
      <c r="Y1679" s="31">
        <f>COUNTIF('Base de données'!$B:$B,'Base de données'!$B1679)</f>
        <v>8</v>
      </c>
      <c r="AA1679" s="87" cm="1">
        <f t="array" aca="1" ref="AA1679" ca="1">INDIRECT("'Base de données'!A" &amp; ROW(Y1679))</f>
        <v>45809</v>
      </c>
      <c r="AB1679" s="51" t="str" cm="1">
        <f t="array" aca="1" ref="AB1679" ca="1">INDIRECT("'Base de données'!B" &amp; ROW(Z1679))</f>
        <v>1AMM3</v>
      </c>
    </row>
    <row r="1680" spans="1:28" x14ac:dyDescent="0.3">
      <c r="A1680" s="41" t="str">
        <f ca="1">IF(IF(AND($B1680&lt;&gt;"-",$B1680=$E1680),"Entrée et sortie","-")="Entrée et sortie",'Base de données'!$B1680,"-")</f>
        <v>-</v>
      </c>
      <c r="B1680" s="41" t="str">
        <f t="shared" ca="1" si="107"/>
        <v>-</v>
      </c>
      <c r="C1680" s="41" t="str">
        <f t="shared" ca="1" si="108"/>
        <v>-</v>
      </c>
      <c r="D1680" s="41" t="str">
        <f>IF($F1680="sortie en cours d'année",'Base de données'!$B1680,"-")</f>
        <v>-</v>
      </c>
      <c r="E1680" s="41" t="str">
        <f>IF($H1680="entrée en cours d'année",'Base de données'!$B1680,"-")</f>
        <v>7A9T1</v>
      </c>
      <c r="F1680" s="37" t="str">
        <f t="shared" si="105"/>
        <v/>
      </c>
      <c r="G1680" s="37" t="str">
        <f>IF($J1680="mouvement",_xlfn.XLOOKUP('Base de données'!$B1680,$V:$V,$V:$V,0),"")</f>
        <v>7A9T1</v>
      </c>
      <c r="H1680" s="37" t="str">
        <f t="shared" si="106"/>
        <v>entrée en cours d'année</v>
      </c>
      <c r="I1680" s="37">
        <f>IF($J1680="mouvement",_xlfn.XLOOKUP('Base de données'!$B1680,$K:$K,$K:$K,0),"")</f>
        <v>0</v>
      </c>
      <c r="J1680" s="38" t="str">
        <f>IF(AND(Y1680&lt;&gt;MAX(Y:Y),COUNTIF(K1680:V1680,'Base de données'!$B1680)&gt;0),"mouvement","")</f>
        <v>mouvement</v>
      </c>
      <c r="K1680" s="39" t="str">
        <f>IF(K$1&gt;$AE$1,"-",IFERROR(IF(DATEDIF('Base de données'!$A1680,K$1,"d")&lt;&gt;0,"",'Base de données'!$B1680),""))</f>
        <v/>
      </c>
      <c r="L1680" s="39" t="str">
        <f>IF(L$1&gt;$AE$1,"-",IFERROR(IF(DATEDIF('Base de données'!$A1680,L$1,"d")&lt;&gt;0,"",'Base de données'!$B1680),""))</f>
        <v/>
      </c>
      <c r="M1680" s="39" t="str">
        <f>IF(M$1&gt;$AE$1,"-",IFERROR(IF(DATEDIF('Base de données'!$A1680,M$1,"d")&lt;&gt;0,"",'Base de données'!$B1680),""))</f>
        <v/>
      </c>
      <c r="N1680" s="39" t="str">
        <f>IF(N$1&gt;$AE$1,"-",IFERROR(IF(DATEDIF('Base de données'!$A1680,N$1,"d")&lt;&gt;0,"",'Base de données'!$B1680),""))</f>
        <v/>
      </c>
      <c r="O1680" s="39" t="str">
        <f>IF(O$1&gt;$AE$1,"-",IFERROR(IF(DATEDIF('Base de données'!$A1680,O$1,"d")&lt;&gt;0,"",'Base de données'!$B1680),""))</f>
        <v/>
      </c>
      <c r="P1680" s="39" t="str">
        <f>IF(P$1&gt;$AE$1,"-",IFERROR(IF(DATEDIF('Base de données'!$A1680,P$1,"d")&lt;&gt;0,"",'Base de données'!$B1680),""))</f>
        <v>7A9T1</v>
      </c>
      <c r="Q1680" s="39" t="str">
        <f>IF(Q$1&gt;$AE$1,"-",IFERROR(IF(DATEDIF('Base de données'!$A1680,Q$1,"d")&lt;&gt;0,"",'Base de données'!$B1680),""))</f>
        <v/>
      </c>
      <c r="R1680" s="39" t="str">
        <f>IF(R$1&gt;$AE$1,"-",IFERROR(IF(DATEDIF('Base de données'!$A1680,R$1,"d")&lt;&gt;0,"",'Base de données'!$B1680),""))</f>
        <v/>
      </c>
      <c r="S1680" s="39" t="str">
        <f>IF(S$1&gt;$AE$1,"-",IFERROR(IF(DATEDIF('Base de données'!$A1680,S$1,"d")&lt;&gt;0,"",'Base de données'!$B1680),""))</f>
        <v/>
      </c>
      <c r="T1680" s="39" t="str">
        <f>IF(T$1&gt;$AE$1,"-",IFERROR(IF(DATEDIF('Base de données'!$A1680,T$1,"d")&lt;&gt;0,"",'Base de données'!$B1680),""))</f>
        <v/>
      </c>
      <c r="U1680" s="39" t="str">
        <f>IF(U$1&gt;$AE$1,"-",IFERROR(IF(DATEDIF('Base de données'!$A1680,U$1,"d")&lt;&gt;0,"",'Base de données'!$B1680),""))</f>
        <v/>
      </c>
      <c r="V1680" s="39" t="str">
        <f>IF(V$1&gt;$AE$1,"-",IFERROR(IF(DATEDIF('Base de données'!$A1680,V$1,"d")&lt;&gt;0,"",'Base de données'!$B1680),""))</f>
        <v/>
      </c>
      <c r="W1680" s="34"/>
      <c r="X1680" s="30" t="str">
        <f>'Base de données'!$C1680&amp;" "&amp;'Base de données'!$D1680</f>
        <v>Fournier Marc</v>
      </c>
      <c r="Y1680" s="31">
        <f>COUNTIF('Base de données'!$B:$B,'Base de données'!$B1680)</f>
        <v>8</v>
      </c>
      <c r="AA1680" s="87" cm="1">
        <f t="array" aca="1" ref="AA1680" ca="1">INDIRECT("'Base de données'!A" &amp; ROW(Y1680))</f>
        <v>45809</v>
      </c>
      <c r="AB1680" s="51" t="str" cm="1">
        <f t="array" aca="1" ref="AB1680" ca="1">INDIRECT("'Base de données'!B" &amp; ROW(Z1680))</f>
        <v>7A9T1</v>
      </c>
    </row>
    <row r="1681" spans="1:28" x14ac:dyDescent="0.3">
      <c r="A1681" s="41" t="str">
        <f ca="1">IF(IF(AND($B1681&lt;&gt;"-",$B1681=$E1681),"Entrée et sortie","-")="Entrée et sortie",'Base de données'!$B1681,"-")</f>
        <v>-</v>
      </c>
      <c r="B1681" s="41" t="str">
        <f t="shared" ca="1" si="107"/>
        <v>-</v>
      </c>
      <c r="C1681" s="41" t="str">
        <f t="shared" ca="1" si="108"/>
        <v>-</v>
      </c>
      <c r="D1681" s="41" t="str">
        <f>IF($F1681="sortie en cours d'année",'Base de données'!$B1681,"-")</f>
        <v>-</v>
      </c>
      <c r="E1681" s="41" t="str">
        <f>IF($H1681="entrée en cours d'année",'Base de données'!$B1681,"-")</f>
        <v>YTR5H</v>
      </c>
      <c r="F1681" s="37" t="str">
        <f t="shared" si="105"/>
        <v/>
      </c>
      <c r="G1681" s="37" t="str">
        <f>IF($J1681="mouvement",_xlfn.XLOOKUP('Base de données'!$B1681,$V:$V,$V:$V,0),"")</f>
        <v>YTR5H</v>
      </c>
      <c r="H1681" s="37" t="str">
        <f t="shared" si="106"/>
        <v>entrée en cours d'année</v>
      </c>
      <c r="I1681" s="37">
        <f>IF($J1681="mouvement",_xlfn.XLOOKUP('Base de données'!$B1681,$K:$K,$K:$K,0),"")</f>
        <v>0</v>
      </c>
      <c r="J1681" s="38" t="str">
        <f>IF(AND(Y1681&lt;&gt;MAX(Y:Y),COUNTIF(K1681:V1681,'Base de données'!$B1681)&gt;0),"mouvement","")</f>
        <v>mouvement</v>
      </c>
      <c r="K1681" s="39" t="str">
        <f>IF(K$1&gt;$AE$1,"-",IFERROR(IF(DATEDIF('Base de données'!$A1681,K$1,"d")&lt;&gt;0,"",'Base de données'!$B1681),""))</f>
        <v/>
      </c>
      <c r="L1681" s="39" t="str">
        <f>IF(L$1&gt;$AE$1,"-",IFERROR(IF(DATEDIF('Base de données'!$A1681,L$1,"d")&lt;&gt;0,"",'Base de données'!$B1681),""))</f>
        <v/>
      </c>
      <c r="M1681" s="39" t="str">
        <f>IF(M$1&gt;$AE$1,"-",IFERROR(IF(DATEDIF('Base de données'!$A1681,M$1,"d")&lt;&gt;0,"",'Base de données'!$B1681),""))</f>
        <v/>
      </c>
      <c r="N1681" s="39" t="str">
        <f>IF(N$1&gt;$AE$1,"-",IFERROR(IF(DATEDIF('Base de données'!$A1681,N$1,"d")&lt;&gt;0,"",'Base de données'!$B1681),""))</f>
        <v/>
      </c>
      <c r="O1681" s="39" t="str">
        <f>IF(O$1&gt;$AE$1,"-",IFERROR(IF(DATEDIF('Base de données'!$A1681,O$1,"d")&lt;&gt;0,"",'Base de données'!$B1681),""))</f>
        <v/>
      </c>
      <c r="P1681" s="39" t="str">
        <f>IF(P$1&gt;$AE$1,"-",IFERROR(IF(DATEDIF('Base de données'!$A1681,P$1,"d")&lt;&gt;0,"",'Base de données'!$B1681),""))</f>
        <v>YTR5H</v>
      </c>
      <c r="Q1681" s="39" t="str">
        <f>IF(Q$1&gt;$AE$1,"-",IFERROR(IF(DATEDIF('Base de données'!$A1681,Q$1,"d")&lt;&gt;0,"",'Base de données'!$B1681),""))</f>
        <v/>
      </c>
      <c r="R1681" s="39" t="str">
        <f>IF(R$1&gt;$AE$1,"-",IFERROR(IF(DATEDIF('Base de données'!$A1681,R$1,"d")&lt;&gt;0,"",'Base de données'!$B1681),""))</f>
        <v/>
      </c>
      <c r="S1681" s="39" t="str">
        <f>IF(S$1&gt;$AE$1,"-",IFERROR(IF(DATEDIF('Base de données'!$A1681,S$1,"d")&lt;&gt;0,"",'Base de données'!$B1681),""))</f>
        <v/>
      </c>
      <c r="T1681" s="39" t="str">
        <f>IF(T$1&gt;$AE$1,"-",IFERROR(IF(DATEDIF('Base de données'!$A1681,T$1,"d")&lt;&gt;0,"",'Base de données'!$B1681),""))</f>
        <v/>
      </c>
      <c r="U1681" s="39" t="str">
        <f>IF(U$1&gt;$AE$1,"-",IFERROR(IF(DATEDIF('Base de données'!$A1681,U$1,"d")&lt;&gt;0,"",'Base de données'!$B1681),""))</f>
        <v/>
      </c>
      <c r="V1681" s="39" t="str">
        <f>IF(V$1&gt;$AE$1,"-",IFERROR(IF(DATEDIF('Base de données'!$A1681,V$1,"d")&lt;&gt;0,"",'Base de données'!$B1681),""))</f>
        <v/>
      </c>
      <c r="W1681" s="34"/>
      <c r="X1681" s="30" t="str">
        <f>'Base de données'!$C1681&amp;" "&amp;'Base de données'!$D1681</f>
        <v>Gomes Christiane</v>
      </c>
      <c r="Y1681" s="31">
        <f>COUNTIF('Base de données'!$B:$B,'Base de données'!$B1681)</f>
        <v>7</v>
      </c>
      <c r="AA1681" s="87" cm="1">
        <f t="array" aca="1" ref="AA1681" ca="1">INDIRECT("'Base de données'!A" &amp; ROW(Y1681))</f>
        <v>45809</v>
      </c>
      <c r="AB1681" s="51" t="str" cm="1">
        <f t="array" aca="1" ref="AB1681" ca="1">INDIRECT("'Base de données'!B" &amp; ROW(Z1681))</f>
        <v>YTR5H</v>
      </c>
    </row>
    <row r="1682" spans="1:28" x14ac:dyDescent="0.3">
      <c r="A1682" s="41" t="str">
        <f ca="1">IF(IF(AND($B1682&lt;&gt;"-",$B1682=$E1682),"Entrée et sortie","-")="Entrée et sortie",'Base de données'!$B1682,"-")</f>
        <v>-</v>
      </c>
      <c r="B1682" s="41" t="str">
        <f t="shared" ca="1" si="107"/>
        <v>-</v>
      </c>
      <c r="C1682" s="41" t="str">
        <f t="shared" ca="1" si="108"/>
        <v>-</v>
      </c>
      <c r="D1682" s="41" t="str">
        <f>IF($F1682="sortie en cours d'année",'Base de données'!$B1682,"-")</f>
        <v>-</v>
      </c>
      <c r="E1682" s="41" t="str">
        <f>IF($H1682="entrée en cours d'année",'Base de données'!$B1682,"-")</f>
        <v>HXMOR</v>
      </c>
      <c r="F1682" s="37" t="str">
        <f t="shared" si="105"/>
        <v/>
      </c>
      <c r="G1682" s="37" t="str">
        <f>IF($J1682="mouvement",_xlfn.XLOOKUP('Base de données'!$B1682,$V:$V,$V:$V,0),"")</f>
        <v>HXMOR</v>
      </c>
      <c r="H1682" s="37" t="str">
        <f t="shared" si="106"/>
        <v>entrée en cours d'année</v>
      </c>
      <c r="I1682" s="37">
        <f>IF($J1682="mouvement",_xlfn.XLOOKUP('Base de données'!$B1682,$K:$K,$K:$K,0),"")</f>
        <v>0</v>
      </c>
      <c r="J1682" s="38" t="str">
        <f>IF(AND(Y1682&lt;&gt;MAX(Y:Y),COUNTIF(K1682:V1682,'Base de données'!$B1682)&gt;0),"mouvement","")</f>
        <v>mouvement</v>
      </c>
      <c r="K1682" s="39" t="str">
        <f>IF(K$1&gt;$AE$1,"-",IFERROR(IF(DATEDIF('Base de données'!$A1682,K$1,"d")&lt;&gt;0,"",'Base de données'!$B1682),""))</f>
        <v/>
      </c>
      <c r="L1682" s="39" t="str">
        <f>IF(L$1&gt;$AE$1,"-",IFERROR(IF(DATEDIF('Base de données'!$A1682,L$1,"d")&lt;&gt;0,"",'Base de données'!$B1682),""))</f>
        <v/>
      </c>
      <c r="M1682" s="39" t="str">
        <f>IF(M$1&gt;$AE$1,"-",IFERROR(IF(DATEDIF('Base de données'!$A1682,M$1,"d")&lt;&gt;0,"",'Base de données'!$B1682),""))</f>
        <v/>
      </c>
      <c r="N1682" s="39" t="str">
        <f>IF(N$1&gt;$AE$1,"-",IFERROR(IF(DATEDIF('Base de données'!$A1682,N$1,"d")&lt;&gt;0,"",'Base de données'!$B1682),""))</f>
        <v/>
      </c>
      <c r="O1682" s="39" t="str">
        <f>IF(O$1&gt;$AE$1,"-",IFERROR(IF(DATEDIF('Base de données'!$A1682,O$1,"d")&lt;&gt;0,"",'Base de données'!$B1682),""))</f>
        <v/>
      </c>
      <c r="P1682" s="39" t="str">
        <f>IF(P$1&gt;$AE$1,"-",IFERROR(IF(DATEDIF('Base de données'!$A1682,P$1,"d")&lt;&gt;0,"",'Base de données'!$B1682),""))</f>
        <v>HXMOR</v>
      </c>
      <c r="Q1682" s="39" t="str">
        <f>IF(Q$1&gt;$AE$1,"-",IFERROR(IF(DATEDIF('Base de données'!$A1682,Q$1,"d")&lt;&gt;0,"",'Base de données'!$B1682),""))</f>
        <v/>
      </c>
      <c r="R1682" s="39" t="str">
        <f>IF(R$1&gt;$AE$1,"-",IFERROR(IF(DATEDIF('Base de données'!$A1682,R$1,"d")&lt;&gt;0,"",'Base de données'!$B1682),""))</f>
        <v/>
      </c>
      <c r="S1682" s="39" t="str">
        <f>IF(S$1&gt;$AE$1,"-",IFERROR(IF(DATEDIF('Base de données'!$A1682,S$1,"d")&lt;&gt;0,"",'Base de données'!$B1682),""))</f>
        <v/>
      </c>
      <c r="T1682" s="39" t="str">
        <f>IF(T$1&gt;$AE$1,"-",IFERROR(IF(DATEDIF('Base de données'!$A1682,T$1,"d")&lt;&gt;0,"",'Base de données'!$B1682),""))</f>
        <v/>
      </c>
      <c r="U1682" s="39" t="str">
        <f>IF(U$1&gt;$AE$1,"-",IFERROR(IF(DATEDIF('Base de données'!$A1682,U$1,"d")&lt;&gt;0,"",'Base de données'!$B1682),""))</f>
        <v/>
      </c>
      <c r="V1682" s="39" t="str">
        <f>IF(V$1&gt;$AE$1,"-",IFERROR(IF(DATEDIF('Base de données'!$A1682,V$1,"d")&lt;&gt;0,"",'Base de données'!$B1682),""))</f>
        <v/>
      </c>
      <c r="W1682" s="34"/>
      <c r="X1682" s="30" t="str">
        <f>'Base de données'!$C1682&amp;" "&amp;'Base de données'!$D1682</f>
        <v>Huet Henri</v>
      </c>
      <c r="Y1682" s="31">
        <f>COUNTIF('Base de données'!$B:$B,'Base de données'!$B1682)</f>
        <v>7</v>
      </c>
      <c r="AA1682" s="87" cm="1">
        <f t="array" aca="1" ref="AA1682" ca="1">INDIRECT("'Base de données'!A" &amp; ROW(Y1682))</f>
        <v>45809</v>
      </c>
      <c r="AB1682" s="51" t="str" cm="1">
        <f t="array" aca="1" ref="AB1682" ca="1">INDIRECT("'Base de données'!B" &amp; ROW(Z1682))</f>
        <v>HXMOR</v>
      </c>
    </row>
    <row r="1683" spans="1:28" x14ac:dyDescent="0.3">
      <c r="A1683" s="41" t="str">
        <f ca="1">IF(IF(AND($B1683&lt;&gt;"-",$B1683=$E1683),"Entrée et sortie","-")="Entrée et sortie",'Base de données'!$B1683,"-")</f>
        <v>-</v>
      </c>
      <c r="B1683" s="41" t="str">
        <f t="shared" ca="1" si="107"/>
        <v>-</v>
      </c>
      <c r="C1683" s="41" t="str">
        <f t="shared" ca="1" si="108"/>
        <v>-</v>
      </c>
      <c r="D1683" s="41" t="str">
        <f>IF($F1683="sortie en cours d'année",'Base de données'!$B1683,"-")</f>
        <v>-</v>
      </c>
      <c r="E1683" s="41" t="str">
        <f>IF($H1683="entrée en cours d'année",'Base de données'!$B1683,"-")</f>
        <v>FL5LL</v>
      </c>
      <c r="F1683" s="37" t="str">
        <f t="shared" si="105"/>
        <v/>
      </c>
      <c r="G1683" s="37" t="str">
        <f>IF($J1683="mouvement",_xlfn.XLOOKUP('Base de données'!$B1683,$V:$V,$V:$V,0),"")</f>
        <v>FL5LL</v>
      </c>
      <c r="H1683" s="37" t="str">
        <f t="shared" si="106"/>
        <v>entrée en cours d'année</v>
      </c>
      <c r="I1683" s="37">
        <f>IF($J1683="mouvement",_xlfn.XLOOKUP('Base de données'!$B1683,$K:$K,$K:$K,0),"")</f>
        <v>0</v>
      </c>
      <c r="J1683" s="38" t="str">
        <f>IF(AND(Y1683&lt;&gt;MAX(Y:Y),COUNTIF(K1683:V1683,'Base de données'!$B1683)&gt;0),"mouvement","")</f>
        <v>mouvement</v>
      </c>
      <c r="K1683" s="39" t="str">
        <f>IF(K$1&gt;$AE$1,"-",IFERROR(IF(DATEDIF('Base de données'!$A1683,K$1,"d")&lt;&gt;0,"",'Base de données'!$B1683),""))</f>
        <v/>
      </c>
      <c r="L1683" s="39" t="str">
        <f>IF(L$1&gt;$AE$1,"-",IFERROR(IF(DATEDIF('Base de données'!$A1683,L$1,"d")&lt;&gt;0,"",'Base de données'!$B1683),""))</f>
        <v/>
      </c>
      <c r="M1683" s="39" t="str">
        <f>IF(M$1&gt;$AE$1,"-",IFERROR(IF(DATEDIF('Base de données'!$A1683,M$1,"d")&lt;&gt;0,"",'Base de données'!$B1683),""))</f>
        <v/>
      </c>
      <c r="N1683" s="39" t="str">
        <f>IF(N$1&gt;$AE$1,"-",IFERROR(IF(DATEDIF('Base de données'!$A1683,N$1,"d")&lt;&gt;0,"",'Base de données'!$B1683),""))</f>
        <v/>
      </c>
      <c r="O1683" s="39" t="str">
        <f>IF(O$1&gt;$AE$1,"-",IFERROR(IF(DATEDIF('Base de données'!$A1683,O$1,"d")&lt;&gt;0,"",'Base de données'!$B1683),""))</f>
        <v/>
      </c>
      <c r="P1683" s="39" t="str">
        <f>IF(P$1&gt;$AE$1,"-",IFERROR(IF(DATEDIF('Base de données'!$A1683,P$1,"d")&lt;&gt;0,"",'Base de données'!$B1683),""))</f>
        <v>FL5LL</v>
      </c>
      <c r="Q1683" s="39" t="str">
        <f>IF(Q$1&gt;$AE$1,"-",IFERROR(IF(DATEDIF('Base de données'!$A1683,Q$1,"d")&lt;&gt;0,"",'Base de données'!$B1683),""))</f>
        <v/>
      </c>
      <c r="R1683" s="39" t="str">
        <f>IF(R$1&gt;$AE$1,"-",IFERROR(IF(DATEDIF('Base de données'!$A1683,R$1,"d")&lt;&gt;0,"",'Base de données'!$B1683),""))</f>
        <v/>
      </c>
      <c r="S1683" s="39" t="str">
        <f>IF(S$1&gt;$AE$1,"-",IFERROR(IF(DATEDIF('Base de données'!$A1683,S$1,"d")&lt;&gt;0,"",'Base de données'!$B1683),""))</f>
        <v/>
      </c>
      <c r="T1683" s="39" t="str">
        <f>IF(T$1&gt;$AE$1,"-",IFERROR(IF(DATEDIF('Base de données'!$A1683,T$1,"d")&lt;&gt;0,"",'Base de données'!$B1683),""))</f>
        <v/>
      </c>
      <c r="U1683" s="39" t="str">
        <f>IF(U$1&gt;$AE$1,"-",IFERROR(IF(DATEDIF('Base de données'!$A1683,U$1,"d")&lt;&gt;0,"",'Base de données'!$B1683),""))</f>
        <v/>
      </c>
      <c r="V1683" s="39" t="str">
        <f>IF(V$1&gt;$AE$1,"-",IFERROR(IF(DATEDIF('Base de données'!$A1683,V$1,"d")&lt;&gt;0,"",'Base de données'!$B1683),""))</f>
        <v/>
      </c>
      <c r="W1683" s="34"/>
      <c r="X1683" s="30" t="str">
        <f>'Base de données'!$C1683&amp;" "&amp;'Base de données'!$D1683</f>
        <v>Hamon Hugues</v>
      </c>
      <c r="Y1683" s="31">
        <f>COUNTIF('Base de données'!$B:$B,'Base de données'!$B1683)</f>
        <v>7</v>
      </c>
      <c r="AA1683" s="87" cm="1">
        <f t="array" aca="1" ref="AA1683" ca="1">INDIRECT("'Base de données'!A" &amp; ROW(Y1683))</f>
        <v>45809</v>
      </c>
      <c r="AB1683" s="51" t="str" cm="1">
        <f t="array" aca="1" ref="AB1683" ca="1">INDIRECT("'Base de données'!B" &amp; ROW(Z1683))</f>
        <v>FL5LL</v>
      </c>
    </row>
    <row r="1684" spans="1:28" x14ac:dyDescent="0.3">
      <c r="A1684" s="41" t="str">
        <f ca="1">IF(IF(AND($B1684&lt;&gt;"-",$B1684=$E1684),"Entrée et sortie","-")="Entrée et sortie",'Base de données'!$B1684,"-")</f>
        <v>E7KKO</v>
      </c>
      <c r="B1684" s="41" t="str">
        <f t="shared" ca="1" si="107"/>
        <v>E7KKO</v>
      </c>
      <c r="C1684" s="41" t="str">
        <f t="shared" ca="1" si="108"/>
        <v>E7KKO</v>
      </c>
      <c r="D1684" s="41" t="str">
        <f>IF($F1684="sortie en cours d'année",'Base de données'!$B1684,"-")</f>
        <v>E7KKO</v>
      </c>
      <c r="E1684" s="41" t="str">
        <f>IF($H1684="entrée en cours d'année",'Base de données'!$B1684,"-")</f>
        <v>E7KKO</v>
      </c>
      <c r="F1684" s="37" t="str">
        <f t="shared" si="105"/>
        <v>sortie en cours d'année</v>
      </c>
      <c r="G1684" s="37">
        <f>IF($J1684="mouvement",_xlfn.XLOOKUP('Base de données'!$B1684,$V:$V,$V:$V,0),"")</f>
        <v>0</v>
      </c>
      <c r="H1684" s="37" t="str">
        <f t="shared" si="106"/>
        <v>entrée en cours d'année</v>
      </c>
      <c r="I1684" s="37">
        <f>IF($J1684="mouvement",_xlfn.XLOOKUP('Base de données'!$B1684,$K:$K,$K:$K,0),"")</f>
        <v>0</v>
      </c>
      <c r="J1684" s="38" t="str">
        <f>IF(AND(Y1684&lt;&gt;MAX(Y:Y),COUNTIF(K1684:V1684,'Base de données'!$B1684)&gt;0),"mouvement","")</f>
        <v>mouvement</v>
      </c>
      <c r="K1684" s="39" t="str">
        <f>IF(K$1&gt;$AE$1,"-",IFERROR(IF(DATEDIF('Base de données'!$A1684,K$1,"d")&lt;&gt;0,"",'Base de données'!$B1684),""))</f>
        <v/>
      </c>
      <c r="L1684" s="39" t="str">
        <f>IF(L$1&gt;$AE$1,"-",IFERROR(IF(DATEDIF('Base de données'!$A1684,L$1,"d")&lt;&gt;0,"",'Base de données'!$B1684),""))</f>
        <v/>
      </c>
      <c r="M1684" s="39" t="str">
        <f>IF(M$1&gt;$AE$1,"-",IFERROR(IF(DATEDIF('Base de données'!$A1684,M$1,"d")&lt;&gt;0,"",'Base de données'!$B1684),""))</f>
        <v/>
      </c>
      <c r="N1684" s="39" t="str">
        <f>IF(N$1&gt;$AE$1,"-",IFERROR(IF(DATEDIF('Base de données'!$A1684,N$1,"d")&lt;&gt;0,"",'Base de données'!$B1684),""))</f>
        <v/>
      </c>
      <c r="O1684" s="39" t="str">
        <f>IF(O$1&gt;$AE$1,"-",IFERROR(IF(DATEDIF('Base de données'!$A1684,O$1,"d")&lt;&gt;0,"",'Base de données'!$B1684),""))</f>
        <v/>
      </c>
      <c r="P1684" s="39" t="str">
        <f>IF(P$1&gt;$AE$1,"-",IFERROR(IF(DATEDIF('Base de données'!$A1684,P$1,"d")&lt;&gt;0,"",'Base de données'!$B1684),""))</f>
        <v>E7KKO</v>
      </c>
      <c r="Q1684" s="39" t="str">
        <f>IF(Q$1&gt;$AE$1,"-",IFERROR(IF(DATEDIF('Base de données'!$A1684,Q$1,"d")&lt;&gt;0,"",'Base de données'!$B1684),""))</f>
        <v/>
      </c>
      <c r="R1684" s="39" t="str">
        <f>IF(R$1&gt;$AE$1,"-",IFERROR(IF(DATEDIF('Base de données'!$A1684,R$1,"d")&lt;&gt;0,"",'Base de données'!$B1684),""))</f>
        <v/>
      </c>
      <c r="S1684" s="39" t="str">
        <f>IF(S$1&gt;$AE$1,"-",IFERROR(IF(DATEDIF('Base de données'!$A1684,S$1,"d")&lt;&gt;0,"",'Base de données'!$B1684),""))</f>
        <v/>
      </c>
      <c r="T1684" s="39" t="str">
        <f>IF(T$1&gt;$AE$1,"-",IFERROR(IF(DATEDIF('Base de données'!$A1684,T$1,"d")&lt;&gt;0,"",'Base de données'!$B1684),""))</f>
        <v/>
      </c>
      <c r="U1684" s="39" t="str">
        <f>IF(U$1&gt;$AE$1,"-",IFERROR(IF(DATEDIF('Base de données'!$A1684,U$1,"d")&lt;&gt;0,"",'Base de données'!$B1684),""))</f>
        <v/>
      </c>
      <c r="V1684" s="39" t="str">
        <f>IF(V$1&gt;$AE$1,"-",IFERROR(IF(DATEDIF('Base de données'!$A1684,V$1,"d")&lt;&gt;0,"",'Base de données'!$B1684),""))</f>
        <v/>
      </c>
      <c r="W1684" s="34"/>
      <c r="X1684" s="30" t="str">
        <f>'Base de données'!$C1684&amp;" "&amp;'Base de données'!$D1684</f>
        <v>Charrier François</v>
      </c>
      <c r="Y1684" s="31">
        <f>COUNTIF('Base de données'!$B:$B,'Base de données'!$B1684)</f>
        <v>3</v>
      </c>
      <c r="AA1684" s="87" cm="1">
        <f t="array" aca="1" ref="AA1684" ca="1">INDIRECT("'Base de données'!A" &amp; ROW(Y1684))</f>
        <v>45809</v>
      </c>
      <c r="AB1684" s="51" t="str" cm="1">
        <f t="array" aca="1" ref="AB1684" ca="1">INDIRECT("'Base de données'!B" &amp; ROW(Z1684))</f>
        <v>E7KKO</v>
      </c>
    </row>
    <row r="1685" spans="1:28" x14ac:dyDescent="0.3">
      <c r="A1685" s="41" t="str">
        <f ca="1">IF(IF(AND($B1685&lt;&gt;"-",$B1685=$E1685),"Entrée et sortie","-")="Entrée et sortie",'Base de données'!$B1685,"-")</f>
        <v>-</v>
      </c>
      <c r="B1685" s="41" t="str">
        <f t="shared" ca="1" si="107"/>
        <v>-</v>
      </c>
      <c r="C1685" s="41" t="str">
        <f t="shared" ca="1" si="108"/>
        <v>-</v>
      </c>
      <c r="D1685" s="41" t="str">
        <f>IF($F1685="sortie en cours d'année",'Base de données'!$B1685,"-")</f>
        <v>-</v>
      </c>
      <c r="E1685" s="41" t="str">
        <f>IF($H1685="entrée en cours d'année",'Base de données'!$B1685,"-")</f>
        <v>E1F3Q</v>
      </c>
      <c r="F1685" s="37" t="str">
        <f t="shared" si="105"/>
        <v/>
      </c>
      <c r="G1685" s="37" t="str">
        <f>IF($J1685="mouvement",_xlfn.XLOOKUP('Base de données'!$B1685,$V:$V,$V:$V,0),"")</f>
        <v>E1F3Q</v>
      </c>
      <c r="H1685" s="37" t="str">
        <f t="shared" si="106"/>
        <v>entrée en cours d'année</v>
      </c>
      <c r="I1685" s="37">
        <f>IF($J1685="mouvement",_xlfn.XLOOKUP('Base de données'!$B1685,$K:$K,$K:$K,0),"")</f>
        <v>0</v>
      </c>
      <c r="J1685" s="38" t="str">
        <f>IF(AND(Y1685&lt;&gt;MAX(Y:Y),COUNTIF(K1685:V1685,'Base de données'!$B1685)&gt;0),"mouvement","")</f>
        <v>mouvement</v>
      </c>
      <c r="K1685" s="39" t="str">
        <f>IF(K$1&gt;$AE$1,"-",IFERROR(IF(DATEDIF('Base de données'!$A1685,K$1,"d")&lt;&gt;0,"",'Base de données'!$B1685),""))</f>
        <v/>
      </c>
      <c r="L1685" s="39" t="str">
        <f>IF(L$1&gt;$AE$1,"-",IFERROR(IF(DATEDIF('Base de données'!$A1685,L$1,"d")&lt;&gt;0,"",'Base de données'!$B1685),""))</f>
        <v/>
      </c>
      <c r="M1685" s="39" t="str">
        <f>IF(M$1&gt;$AE$1,"-",IFERROR(IF(DATEDIF('Base de données'!$A1685,M$1,"d")&lt;&gt;0,"",'Base de données'!$B1685),""))</f>
        <v/>
      </c>
      <c r="N1685" s="39" t="str">
        <f>IF(N$1&gt;$AE$1,"-",IFERROR(IF(DATEDIF('Base de données'!$A1685,N$1,"d")&lt;&gt;0,"",'Base de données'!$B1685),""))</f>
        <v/>
      </c>
      <c r="O1685" s="39" t="str">
        <f>IF(O$1&gt;$AE$1,"-",IFERROR(IF(DATEDIF('Base de données'!$A1685,O$1,"d")&lt;&gt;0,"",'Base de données'!$B1685),""))</f>
        <v/>
      </c>
      <c r="P1685" s="39" t="str">
        <f>IF(P$1&gt;$AE$1,"-",IFERROR(IF(DATEDIF('Base de données'!$A1685,P$1,"d")&lt;&gt;0,"",'Base de données'!$B1685),""))</f>
        <v>E1F3Q</v>
      </c>
      <c r="Q1685" s="39" t="str">
        <f>IF(Q$1&gt;$AE$1,"-",IFERROR(IF(DATEDIF('Base de données'!$A1685,Q$1,"d")&lt;&gt;0,"",'Base de données'!$B1685),""))</f>
        <v/>
      </c>
      <c r="R1685" s="39" t="str">
        <f>IF(R$1&gt;$AE$1,"-",IFERROR(IF(DATEDIF('Base de données'!$A1685,R$1,"d")&lt;&gt;0,"",'Base de données'!$B1685),""))</f>
        <v/>
      </c>
      <c r="S1685" s="39" t="str">
        <f>IF(S$1&gt;$AE$1,"-",IFERROR(IF(DATEDIF('Base de données'!$A1685,S$1,"d")&lt;&gt;0,"",'Base de données'!$B1685),""))</f>
        <v/>
      </c>
      <c r="T1685" s="39" t="str">
        <f>IF(T$1&gt;$AE$1,"-",IFERROR(IF(DATEDIF('Base de données'!$A1685,T$1,"d")&lt;&gt;0,"",'Base de données'!$B1685),""))</f>
        <v/>
      </c>
      <c r="U1685" s="39" t="str">
        <f>IF(U$1&gt;$AE$1,"-",IFERROR(IF(DATEDIF('Base de données'!$A1685,U$1,"d")&lt;&gt;0,"",'Base de données'!$B1685),""))</f>
        <v/>
      </c>
      <c r="V1685" s="39" t="str">
        <f>IF(V$1&gt;$AE$1,"-",IFERROR(IF(DATEDIF('Base de données'!$A1685,V$1,"d")&lt;&gt;0,"",'Base de données'!$B1685),""))</f>
        <v/>
      </c>
      <c r="W1685" s="34"/>
      <c r="X1685" s="30" t="str">
        <f>'Base de données'!$C1685&amp;" "&amp;'Base de données'!$D1685</f>
        <v>Wagner Christiane</v>
      </c>
      <c r="Y1685" s="31">
        <f>COUNTIF('Base de données'!$B:$B,'Base de données'!$B1685)</f>
        <v>7</v>
      </c>
      <c r="AA1685" s="87" cm="1">
        <f t="array" aca="1" ref="AA1685" ca="1">INDIRECT("'Base de données'!A" &amp; ROW(Y1685))</f>
        <v>45809</v>
      </c>
      <c r="AB1685" s="51" t="str" cm="1">
        <f t="array" aca="1" ref="AB1685" ca="1">INDIRECT("'Base de données'!B" &amp; ROW(Z1685))</f>
        <v>E1F3Q</v>
      </c>
    </row>
    <row r="1686" spans="1:28" x14ac:dyDescent="0.3">
      <c r="A1686" s="41" t="str">
        <f ca="1">IF(IF(AND($B1686&lt;&gt;"-",$B1686=$E1686),"Entrée et sortie","-")="Entrée et sortie",'Base de données'!$B1686,"-")</f>
        <v>L8YK1</v>
      </c>
      <c r="B1686" s="41" t="str">
        <f t="shared" ca="1" si="107"/>
        <v>L8YK1</v>
      </c>
      <c r="C1686" s="41" t="str">
        <f t="shared" ca="1" si="108"/>
        <v>L8YK1</v>
      </c>
      <c r="D1686" s="41" t="str">
        <f>IF($F1686="sortie en cours d'année",'Base de données'!$B1686,"-")</f>
        <v>L8YK1</v>
      </c>
      <c r="E1686" s="41" t="str">
        <f>IF($H1686="entrée en cours d'année",'Base de données'!$B1686,"-")</f>
        <v>L8YK1</v>
      </c>
      <c r="F1686" s="37" t="str">
        <f t="shared" si="105"/>
        <v>sortie en cours d'année</v>
      </c>
      <c r="G1686" s="37">
        <f>IF($J1686="mouvement",_xlfn.XLOOKUP('Base de données'!$B1686,$V:$V,$V:$V,0),"")</f>
        <v>0</v>
      </c>
      <c r="H1686" s="37" t="str">
        <f t="shared" si="106"/>
        <v>entrée en cours d'année</v>
      </c>
      <c r="I1686" s="37">
        <f>IF($J1686="mouvement",_xlfn.XLOOKUP('Base de données'!$B1686,$K:$K,$K:$K,0),"")</f>
        <v>0</v>
      </c>
      <c r="J1686" s="38" t="str">
        <f>IF(AND(Y1686&lt;&gt;MAX(Y:Y),COUNTIF(K1686:V1686,'Base de données'!$B1686)&gt;0),"mouvement","")</f>
        <v>mouvement</v>
      </c>
      <c r="K1686" s="39" t="str">
        <f>IF(K$1&gt;$AE$1,"-",IFERROR(IF(DATEDIF('Base de données'!$A1686,K$1,"d")&lt;&gt;0,"",'Base de données'!$B1686),""))</f>
        <v/>
      </c>
      <c r="L1686" s="39" t="str">
        <f>IF(L$1&gt;$AE$1,"-",IFERROR(IF(DATEDIF('Base de données'!$A1686,L$1,"d")&lt;&gt;0,"",'Base de données'!$B1686),""))</f>
        <v/>
      </c>
      <c r="M1686" s="39" t="str">
        <f>IF(M$1&gt;$AE$1,"-",IFERROR(IF(DATEDIF('Base de données'!$A1686,M$1,"d")&lt;&gt;0,"",'Base de données'!$B1686),""))</f>
        <v/>
      </c>
      <c r="N1686" s="39" t="str">
        <f>IF(N$1&gt;$AE$1,"-",IFERROR(IF(DATEDIF('Base de données'!$A1686,N$1,"d")&lt;&gt;0,"",'Base de données'!$B1686),""))</f>
        <v/>
      </c>
      <c r="O1686" s="39" t="str">
        <f>IF(O$1&gt;$AE$1,"-",IFERROR(IF(DATEDIF('Base de données'!$A1686,O$1,"d")&lt;&gt;0,"",'Base de données'!$B1686),""))</f>
        <v/>
      </c>
      <c r="P1686" s="39" t="str">
        <f>IF(P$1&gt;$AE$1,"-",IFERROR(IF(DATEDIF('Base de données'!$A1686,P$1,"d")&lt;&gt;0,"",'Base de données'!$B1686),""))</f>
        <v>L8YK1</v>
      </c>
      <c r="Q1686" s="39" t="str">
        <f>IF(Q$1&gt;$AE$1,"-",IFERROR(IF(DATEDIF('Base de données'!$A1686,Q$1,"d")&lt;&gt;0,"",'Base de données'!$B1686),""))</f>
        <v/>
      </c>
      <c r="R1686" s="39" t="str">
        <f>IF(R$1&gt;$AE$1,"-",IFERROR(IF(DATEDIF('Base de données'!$A1686,R$1,"d")&lt;&gt;0,"",'Base de données'!$B1686),""))</f>
        <v/>
      </c>
      <c r="S1686" s="39" t="str">
        <f>IF(S$1&gt;$AE$1,"-",IFERROR(IF(DATEDIF('Base de données'!$A1686,S$1,"d")&lt;&gt;0,"",'Base de données'!$B1686),""))</f>
        <v/>
      </c>
      <c r="T1686" s="39" t="str">
        <f>IF(T$1&gt;$AE$1,"-",IFERROR(IF(DATEDIF('Base de données'!$A1686,T$1,"d")&lt;&gt;0,"",'Base de données'!$B1686),""))</f>
        <v/>
      </c>
      <c r="U1686" s="39" t="str">
        <f>IF(U$1&gt;$AE$1,"-",IFERROR(IF(DATEDIF('Base de données'!$A1686,U$1,"d")&lt;&gt;0,"",'Base de données'!$B1686),""))</f>
        <v/>
      </c>
      <c r="V1686" s="39" t="str">
        <f>IF(V$1&gt;$AE$1,"-",IFERROR(IF(DATEDIF('Base de données'!$A1686,V$1,"d")&lt;&gt;0,"",'Base de données'!$B1686),""))</f>
        <v/>
      </c>
      <c r="W1686" s="34"/>
      <c r="X1686" s="30" t="str">
        <f>'Base de données'!$C1686&amp;" "&amp;'Base de données'!$D1686</f>
        <v>Tessier Anne</v>
      </c>
      <c r="Y1686" s="31">
        <f>COUNTIF('Base de données'!$B:$B,'Base de données'!$B1686)</f>
        <v>1</v>
      </c>
      <c r="AA1686" s="87" cm="1">
        <f t="array" aca="1" ref="AA1686" ca="1">INDIRECT("'Base de données'!A" &amp; ROW(Y1686))</f>
        <v>45809</v>
      </c>
      <c r="AB1686" s="51" t="str" cm="1">
        <f t="array" aca="1" ref="AB1686" ca="1">INDIRECT("'Base de données'!B" &amp; ROW(Z1686))</f>
        <v>L8YK1</v>
      </c>
    </row>
    <row r="1687" spans="1:28" x14ac:dyDescent="0.3">
      <c r="A1687" s="41" t="str">
        <f ca="1">IF(IF(AND($B1687&lt;&gt;"-",$B1687=$E1687),"Entrée et sortie","-")="Entrée et sortie",'Base de données'!$B1687,"-")</f>
        <v>-</v>
      </c>
      <c r="B1687" s="41" t="str">
        <f t="shared" ca="1" si="107"/>
        <v>-</v>
      </c>
      <c r="C1687" s="41" t="str">
        <f t="shared" ca="1" si="108"/>
        <v>-</v>
      </c>
      <c r="D1687" s="41" t="str">
        <f>IF($F1687="sortie en cours d'année",'Base de données'!$B1687,"-")</f>
        <v>-</v>
      </c>
      <c r="E1687" s="41" t="str">
        <f>IF($H1687="entrée en cours d'année",'Base de données'!$B1687,"-")</f>
        <v>PSBJQ</v>
      </c>
      <c r="F1687" s="37" t="str">
        <f t="shared" si="105"/>
        <v/>
      </c>
      <c r="G1687" s="37" t="str">
        <f>IF($J1687="mouvement",_xlfn.XLOOKUP('Base de données'!$B1687,$V:$V,$V:$V,0),"")</f>
        <v>PSBJQ</v>
      </c>
      <c r="H1687" s="37" t="str">
        <f t="shared" si="106"/>
        <v>entrée en cours d'année</v>
      </c>
      <c r="I1687" s="37">
        <f>IF($J1687="mouvement",_xlfn.XLOOKUP('Base de données'!$B1687,$K:$K,$K:$K,0),"")</f>
        <v>0</v>
      </c>
      <c r="J1687" s="38" t="str">
        <f>IF(AND(Y1687&lt;&gt;MAX(Y:Y),COUNTIF(K1687:V1687,'Base de données'!$B1687)&gt;0),"mouvement","")</f>
        <v>mouvement</v>
      </c>
      <c r="K1687" s="39" t="str">
        <f>IF(K$1&gt;$AE$1,"-",IFERROR(IF(DATEDIF('Base de données'!$A1687,K$1,"d")&lt;&gt;0,"",'Base de données'!$B1687),""))</f>
        <v/>
      </c>
      <c r="L1687" s="39" t="str">
        <f>IF(L$1&gt;$AE$1,"-",IFERROR(IF(DATEDIF('Base de données'!$A1687,L$1,"d")&lt;&gt;0,"",'Base de données'!$B1687),""))</f>
        <v/>
      </c>
      <c r="M1687" s="39" t="str">
        <f>IF(M$1&gt;$AE$1,"-",IFERROR(IF(DATEDIF('Base de données'!$A1687,M$1,"d")&lt;&gt;0,"",'Base de données'!$B1687),""))</f>
        <v/>
      </c>
      <c r="N1687" s="39" t="str">
        <f>IF(N$1&gt;$AE$1,"-",IFERROR(IF(DATEDIF('Base de données'!$A1687,N$1,"d")&lt;&gt;0,"",'Base de données'!$B1687),""))</f>
        <v/>
      </c>
      <c r="O1687" s="39" t="str">
        <f>IF(O$1&gt;$AE$1,"-",IFERROR(IF(DATEDIF('Base de données'!$A1687,O$1,"d")&lt;&gt;0,"",'Base de données'!$B1687),""))</f>
        <v/>
      </c>
      <c r="P1687" s="39" t="str">
        <f>IF(P$1&gt;$AE$1,"-",IFERROR(IF(DATEDIF('Base de données'!$A1687,P$1,"d")&lt;&gt;0,"",'Base de données'!$B1687),""))</f>
        <v>PSBJQ</v>
      </c>
      <c r="Q1687" s="39" t="str">
        <f>IF(Q$1&gt;$AE$1,"-",IFERROR(IF(DATEDIF('Base de données'!$A1687,Q$1,"d")&lt;&gt;0,"",'Base de données'!$B1687),""))</f>
        <v/>
      </c>
      <c r="R1687" s="39" t="str">
        <f>IF(R$1&gt;$AE$1,"-",IFERROR(IF(DATEDIF('Base de données'!$A1687,R$1,"d")&lt;&gt;0,"",'Base de données'!$B1687),""))</f>
        <v/>
      </c>
      <c r="S1687" s="39" t="str">
        <f>IF(S$1&gt;$AE$1,"-",IFERROR(IF(DATEDIF('Base de données'!$A1687,S$1,"d")&lt;&gt;0,"",'Base de données'!$B1687),""))</f>
        <v/>
      </c>
      <c r="T1687" s="39" t="str">
        <f>IF(T$1&gt;$AE$1,"-",IFERROR(IF(DATEDIF('Base de données'!$A1687,T$1,"d")&lt;&gt;0,"",'Base de données'!$B1687),""))</f>
        <v/>
      </c>
      <c r="U1687" s="39" t="str">
        <f>IF(U$1&gt;$AE$1,"-",IFERROR(IF(DATEDIF('Base de données'!$A1687,U$1,"d")&lt;&gt;0,"",'Base de données'!$B1687),""))</f>
        <v/>
      </c>
      <c r="V1687" s="39" t="str">
        <f>IF(V$1&gt;$AE$1,"-",IFERROR(IF(DATEDIF('Base de données'!$A1687,V$1,"d")&lt;&gt;0,"",'Base de données'!$B1687),""))</f>
        <v/>
      </c>
      <c r="W1687" s="34"/>
      <c r="X1687" s="30" t="str">
        <f>'Base de données'!$C1687&amp;" "&amp;'Base de données'!$D1687</f>
        <v>Bailly Astrid</v>
      </c>
      <c r="Y1687" s="31">
        <f>COUNTIF('Base de données'!$B:$B,'Base de données'!$B1687)</f>
        <v>7</v>
      </c>
      <c r="AA1687" s="87" cm="1">
        <f t="array" aca="1" ref="AA1687" ca="1">INDIRECT("'Base de données'!A" &amp; ROW(Y1687))</f>
        <v>45809</v>
      </c>
      <c r="AB1687" s="51" t="str" cm="1">
        <f t="array" aca="1" ref="AB1687" ca="1">INDIRECT("'Base de données'!B" &amp; ROW(Z1687))</f>
        <v>PSBJQ</v>
      </c>
    </row>
    <row r="1688" spans="1:28" x14ac:dyDescent="0.3">
      <c r="A1688" s="41" t="str">
        <f ca="1">IF(IF(AND($B1688&lt;&gt;"-",$B1688=$E1688),"Entrée et sortie","-")="Entrée et sortie",'Base de données'!$B1688,"-")</f>
        <v>-</v>
      </c>
      <c r="B1688" s="41" t="str">
        <f t="shared" ca="1" si="107"/>
        <v>-</v>
      </c>
      <c r="C1688" s="41" t="str">
        <f t="shared" ca="1" si="108"/>
        <v>-</v>
      </c>
      <c r="D1688" s="41" t="str">
        <f>IF($F1688="sortie en cours d'année",'Base de données'!$B1688,"-")</f>
        <v>-</v>
      </c>
      <c r="E1688" s="41" t="str">
        <f>IF($H1688="entrée en cours d'année",'Base de données'!$B1688,"-")</f>
        <v>-</v>
      </c>
      <c r="F1688" s="37" t="str">
        <f t="shared" si="105"/>
        <v/>
      </c>
      <c r="G1688" s="37" t="str">
        <f>IF($J1688="mouvement",_xlfn.XLOOKUP('Base de données'!$B1688,$V:$V,$V:$V,0),"")</f>
        <v/>
      </c>
      <c r="H1688" s="37" t="str">
        <f t="shared" si="106"/>
        <v/>
      </c>
      <c r="I1688" s="37" t="str">
        <f>IF($J1688="mouvement",_xlfn.XLOOKUP('Base de données'!$B1688,$K:$K,$K:$K,0),"")</f>
        <v/>
      </c>
      <c r="J1688" s="38" t="str">
        <f>IF(AND(Y1688&lt;&gt;MAX(Y:Y),COUNTIF(K1688:V1688,'Base de données'!$B1688)&gt;0),"mouvement","")</f>
        <v/>
      </c>
      <c r="K1688" s="39" t="str">
        <f>IF(K$1&gt;$AE$1,"-",IFERROR(IF(DATEDIF('Base de données'!$A1688,K$1,"d")&lt;&gt;0,"",'Base de données'!$B1688),""))</f>
        <v/>
      </c>
      <c r="L1688" s="39" t="str">
        <f>IF(L$1&gt;$AE$1,"-",IFERROR(IF(DATEDIF('Base de données'!$A1688,L$1,"d")&lt;&gt;0,"",'Base de données'!$B1688),""))</f>
        <v/>
      </c>
      <c r="M1688" s="39" t="str">
        <f>IF(M$1&gt;$AE$1,"-",IFERROR(IF(DATEDIF('Base de données'!$A1688,M$1,"d")&lt;&gt;0,"",'Base de données'!$B1688),""))</f>
        <v/>
      </c>
      <c r="N1688" s="39" t="str">
        <f>IF(N$1&gt;$AE$1,"-",IFERROR(IF(DATEDIF('Base de données'!$A1688,N$1,"d")&lt;&gt;0,"",'Base de données'!$B1688),""))</f>
        <v/>
      </c>
      <c r="O1688" s="39" t="str">
        <f>IF(O$1&gt;$AE$1,"-",IFERROR(IF(DATEDIF('Base de données'!$A1688,O$1,"d")&lt;&gt;0,"",'Base de données'!$B1688),""))</f>
        <v/>
      </c>
      <c r="P1688" s="39" t="str">
        <f>IF(P$1&gt;$AE$1,"-",IFERROR(IF(DATEDIF('Base de données'!$A1688,P$1,"d")&lt;&gt;0,"",'Base de données'!$B1688),""))</f>
        <v/>
      </c>
      <c r="Q1688" s="39" t="str">
        <f>IF(Q$1&gt;$AE$1,"-",IFERROR(IF(DATEDIF('Base de données'!$A1688,Q$1,"d")&lt;&gt;0,"",'Base de données'!$B1688),""))</f>
        <v>GPNP7</v>
      </c>
      <c r="R1688" s="39" t="str">
        <f>IF(R$1&gt;$AE$1,"-",IFERROR(IF(DATEDIF('Base de données'!$A1688,R$1,"d")&lt;&gt;0,"",'Base de données'!$B1688),""))</f>
        <v/>
      </c>
      <c r="S1688" s="39" t="str">
        <f>IF(S$1&gt;$AE$1,"-",IFERROR(IF(DATEDIF('Base de données'!$A1688,S$1,"d")&lt;&gt;0,"",'Base de données'!$B1688),""))</f>
        <v/>
      </c>
      <c r="T1688" s="39" t="str">
        <f>IF(T$1&gt;$AE$1,"-",IFERROR(IF(DATEDIF('Base de données'!$A1688,T$1,"d")&lt;&gt;0,"",'Base de données'!$B1688),""))</f>
        <v/>
      </c>
      <c r="U1688" s="39" t="str">
        <f>IF(U$1&gt;$AE$1,"-",IFERROR(IF(DATEDIF('Base de données'!$A1688,U$1,"d")&lt;&gt;0,"",'Base de données'!$B1688),""))</f>
        <v/>
      </c>
      <c r="V1688" s="39" t="str">
        <f>IF(V$1&gt;$AE$1,"-",IFERROR(IF(DATEDIF('Base de données'!$A1688,V$1,"d")&lt;&gt;0,"",'Base de données'!$B1688),""))</f>
        <v/>
      </c>
      <c r="W1688" s="34"/>
      <c r="X1688" s="30" t="str">
        <f>'Base de données'!$C1688&amp;" "&amp;'Base de données'!$D1688</f>
        <v>Perret Agnès</v>
      </c>
      <c r="Y1688" s="31">
        <f>COUNTIF('Base de données'!$B:$B,'Base de données'!$B1688)</f>
        <v>12</v>
      </c>
      <c r="AA1688" s="87" cm="1">
        <f t="array" aca="1" ref="AA1688" ca="1">INDIRECT("'Base de données'!A" &amp; ROW(Y1688))</f>
        <v>45839</v>
      </c>
      <c r="AB1688" s="51" t="str" cm="1">
        <f t="array" aca="1" ref="AB1688" ca="1">INDIRECT("'Base de données'!B" &amp; ROW(Z1688))</f>
        <v>GPNP7</v>
      </c>
    </row>
    <row r="1689" spans="1:28" x14ac:dyDescent="0.3">
      <c r="A1689" s="41" t="str">
        <f ca="1">IF(IF(AND($B1689&lt;&gt;"-",$B1689=$E1689),"Entrée et sortie","-")="Entrée et sortie",'Base de données'!$B1689,"-")</f>
        <v>-</v>
      </c>
      <c r="B1689" s="41" t="str">
        <f t="shared" ca="1" si="107"/>
        <v>-</v>
      </c>
      <c r="C1689" s="41" t="str">
        <f t="shared" ca="1" si="108"/>
        <v>-</v>
      </c>
      <c r="D1689" s="41" t="str">
        <f>IF($F1689="sortie en cours d'année",'Base de données'!$B1689,"-")</f>
        <v>-</v>
      </c>
      <c r="E1689" s="41" t="str">
        <f>IF($H1689="entrée en cours d'année",'Base de données'!$B1689,"-")</f>
        <v>-</v>
      </c>
      <c r="F1689" s="37" t="str">
        <f t="shared" si="105"/>
        <v/>
      </c>
      <c r="G1689" s="37" t="str">
        <f>IF($J1689="mouvement",_xlfn.XLOOKUP('Base de données'!$B1689,$V:$V,$V:$V,0),"")</f>
        <v/>
      </c>
      <c r="H1689" s="37" t="str">
        <f t="shared" si="106"/>
        <v/>
      </c>
      <c r="I1689" s="37" t="str">
        <f>IF($J1689="mouvement",_xlfn.XLOOKUP('Base de données'!$B1689,$K:$K,$K:$K,0),"")</f>
        <v/>
      </c>
      <c r="J1689" s="38" t="str">
        <f>IF(AND(Y1689&lt;&gt;MAX(Y:Y),COUNTIF(K1689:V1689,'Base de données'!$B1689)&gt;0),"mouvement","")</f>
        <v/>
      </c>
      <c r="K1689" s="39" t="str">
        <f>IF(K$1&gt;$AE$1,"-",IFERROR(IF(DATEDIF('Base de données'!$A1689,K$1,"d")&lt;&gt;0,"",'Base de données'!$B1689),""))</f>
        <v/>
      </c>
      <c r="L1689" s="39" t="str">
        <f>IF(L$1&gt;$AE$1,"-",IFERROR(IF(DATEDIF('Base de données'!$A1689,L$1,"d")&lt;&gt;0,"",'Base de données'!$B1689),""))</f>
        <v/>
      </c>
      <c r="M1689" s="39" t="str">
        <f>IF(M$1&gt;$AE$1,"-",IFERROR(IF(DATEDIF('Base de données'!$A1689,M$1,"d")&lt;&gt;0,"",'Base de données'!$B1689),""))</f>
        <v/>
      </c>
      <c r="N1689" s="39" t="str">
        <f>IF(N$1&gt;$AE$1,"-",IFERROR(IF(DATEDIF('Base de données'!$A1689,N$1,"d")&lt;&gt;0,"",'Base de données'!$B1689),""))</f>
        <v/>
      </c>
      <c r="O1689" s="39" t="str">
        <f>IF(O$1&gt;$AE$1,"-",IFERROR(IF(DATEDIF('Base de données'!$A1689,O$1,"d")&lt;&gt;0,"",'Base de données'!$B1689),""))</f>
        <v/>
      </c>
      <c r="P1689" s="39" t="str">
        <f>IF(P$1&gt;$AE$1,"-",IFERROR(IF(DATEDIF('Base de données'!$A1689,P$1,"d")&lt;&gt;0,"",'Base de données'!$B1689),""))</f>
        <v/>
      </c>
      <c r="Q1689" s="39" t="str">
        <f>IF(Q$1&gt;$AE$1,"-",IFERROR(IF(DATEDIF('Base de données'!$A1689,Q$1,"d")&lt;&gt;0,"",'Base de données'!$B1689),""))</f>
        <v>DKKLE</v>
      </c>
      <c r="R1689" s="39" t="str">
        <f>IF(R$1&gt;$AE$1,"-",IFERROR(IF(DATEDIF('Base de données'!$A1689,R$1,"d")&lt;&gt;0,"",'Base de données'!$B1689),""))</f>
        <v/>
      </c>
      <c r="S1689" s="39" t="str">
        <f>IF(S$1&gt;$AE$1,"-",IFERROR(IF(DATEDIF('Base de données'!$A1689,S$1,"d")&lt;&gt;0,"",'Base de données'!$B1689),""))</f>
        <v/>
      </c>
      <c r="T1689" s="39" t="str">
        <f>IF(T$1&gt;$AE$1,"-",IFERROR(IF(DATEDIF('Base de données'!$A1689,T$1,"d")&lt;&gt;0,"",'Base de données'!$B1689),""))</f>
        <v/>
      </c>
      <c r="U1689" s="39" t="str">
        <f>IF(U$1&gt;$AE$1,"-",IFERROR(IF(DATEDIF('Base de données'!$A1689,U$1,"d")&lt;&gt;0,"",'Base de données'!$B1689),""))</f>
        <v/>
      </c>
      <c r="V1689" s="39" t="str">
        <f>IF(V$1&gt;$AE$1,"-",IFERROR(IF(DATEDIF('Base de données'!$A1689,V$1,"d")&lt;&gt;0,"",'Base de données'!$B1689),""))</f>
        <v/>
      </c>
      <c r="W1689" s="34"/>
      <c r="X1689" s="30" t="str">
        <f>'Base de données'!$C1689&amp;" "&amp;'Base de données'!$D1689</f>
        <v>Baron Danielle</v>
      </c>
      <c r="Y1689" s="31">
        <f>COUNTIF('Base de données'!$B:$B,'Base de données'!$B1689)</f>
        <v>12</v>
      </c>
      <c r="AA1689" s="87" cm="1">
        <f t="array" aca="1" ref="AA1689" ca="1">INDIRECT("'Base de données'!A" &amp; ROW(Y1689))</f>
        <v>45839</v>
      </c>
      <c r="AB1689" s="51" t="str" cm="1">
        <f t="array" aca="1" ref="AB1689" ca="1">INDIRECT("'Base de données'!B" &amp; ROW(Z1689))</f>
        <v>DKKLE</v>
      </c>
    </row>
    <row r="1690" spans="1:28" x14ac:dyDescent="0.3">
      <c r="A1690" s="41" t="str">
        <f ca="1">IF(IF(AND($B1690&lt;&gt;"-",$B1690=$E1690),"Entrée et sortie","-")="Entrée et sortie",'Base de données'!$B1690,"-")</f>
        <v>-</v>
      </c>
      <c r="B1690" s="41" t="str">
        <f t="shared" ca="1" si="107"/>
        <v>-</v>
      </c>
      <c r="C1690" s="41" t="str">
        <f t="shared" ca="1" si="108"/>
        <v>-</v>
      </c>
      <c r="D1690" s="41" t="str">
        <f>IF($F1690="sortie en cours d'année",'Base de données'!$B1690,"-")</f>
        <v>-</v>
      </c>
      <c r="E1690" s="41" t="str">
        <f>IF($H1690="entrée en cours d'année",'Base de données'!$B1690,"-")</f>
        <v>-</v>
      </c>
      <c r="F1690" s="37" t="str">
        <f t="shared" si="105"/>
        <v/>
      </c>
      <c r="G1690" s="37" t="str">
        <f>IF($J1690="mouvement",_xlfn.XLOOKUP('Base de données'!$B1690,$V:$V,$V:$V,0),"")</f>
        <v/>
      </c>
      <c r="H1690" s="37" t="str">
        <f t="shared" si="106"/>
        <v/>
      </c>
      <c r="I1690" s="37" t="str">
        <f>IF($J1690="mouvement",_xlfn.XLOOKUP('Base de données'!$B1690,$K:$K,$K:$K,0),"")</f>
        <v/>
      </c>
      <c r="J1690" s="38" t="str">
        <f>IF(AND(Y1690&lt;&gt;MAX(Y:Y),COUNTIF(K1690:V1690,'Base de données'!$B1690)&gt;0),"mouvement","")</f>
        <v/>
      </c>
      <c r="K1690" s="39" t="str">
        <f>IF(K$1&gt;$AE$1,"-",IFERROR(IF(DATEDIF('Base de données'!$A1690,K$1,"d")&lt;&gt;0,"",'Base de données'!$B1690),""))</f>
        <v/>
      </c>
      <c r="L1690" s="39" t="str">
        <f>IF(L$1&gt;$AE$1,"-",IFERROR(IF(DATEDIF('Base de données'!$A1690,L$1,"d")&lt;&gt;0,"",'Base de données'!$B1690),""))</f>
        <v/>
      </c>
      <c r="M1690" s="39" t="str">
        <f>IF(M$1&gt;$AE$1,"-",IFERROR(IF(DATEDIF('Base de données'!$A1690,M$1,"d")&lt;&gt;0,"",'Base de données'!$B1690),""))</f>
        <v/>
      </c>
      <c r="N1690" s="39" t="str">
        <f>IF(N$1&gt;$AE$1,"-",IFERROR(IF(DATEDIF('Base de données'!$A1690,N$1,"d")&lt;&gt;0,"",'Base de données'!$B1690),""))</f>
        <v/>
      </c>
      <c r="O1690" s="39" t="str">
        <f>IF(O$1&gt;$AE$1,"-",IFERROR(IF(DATEDIF('Base de données'!$A1690,O$1,"d")&lt;&gt;0,"",'Base de données'!$B1690),""))</f>
        <v/>
      </c>
      <c r="P1690" s="39" t="str">
        <f>IF(P$1&gt;$AE$1,"-",IFERROR(IF(DATEDIF('Base de données'!$A1690,P$1,"d")&lt;&gt;0,"",'Base de données'!$B1690),""))</f>
        <v/>
      </c>
      <c r="Q1690" s="39" t="str">
        <f>IF(Q$1&gt;$AE$1,"-",IFERROR(IF(DATEDIF('Base de données'!$A1690,Q$1,"d")&lt;&gt;0,"",'Base de données'!$B1690),""))</f>
        <v>X43EK</v>
      </c>
      <c r="R1690" s="39" t="str">
        <f>IF(R$1&gt;$AE$1,"-",IFERROR(IF(DATEDIF('Base de données'!$A1690,R$1,"d")&lt;&gt;0,"",'Base de données'!$B1690),""))</f>
        <v/>
      </c>
      <c r="S1690" s="39" t="str">
        <f>IF(S$1&gt;$AE$1,"-",IFERROR(IF(DATEDIF('Base de données'!$A1690,S$1,"d")&lt;&gt;0,"",'Base de données'!$B1690),""))</f>
        <v/>
      </c>
      <c r="T1690" s="39" t="str">
        <f>IF(T$1&gt;$AE$1,"-",IFERROR(IF(DATEDIF('Base de données'!$A1690,T$1,"d")&lt;&gt;0,"",'Base de données'!$B1690),""))</f>
        <v/>
      </c>
      <c r="U1690" s="39" t="str">
        <f>IF(U$1&gt;$AE$1,"-",IFERROR(IF(DATEDIF('Base de données'!$A1690,U$1,"d")&lt;&gt;0,"",'Base de données'!$B1690),""))</f>
        <v/>
      </c>
      <c r="V1690" s="39" t="str">
        <f>IF(V$1&gt;$AE$1,"-",IFERROR(IF(DATEDIF('Base de données'!$A1690,V$1,"d")&lt;&gt;0,"",'Base de données'!$B1690),""))</f>
        <v/>
      </c>
      <c r="W1690" s="34"/>
      <c r="X1690" s="30" t="str">
        <f>'Base de données'!$C1690&amp;" "&amp;'Base de données'!$D1690</f>
        <v>Aubry Georges</v>
      </c>
      <c r="Y1690" s="31">
        <f>COUNTIF('Base de données'!$B:$B,'Base de données'!$B1690)</f>
        <v>12</v>
      </c>
      <c r="AA1690" s="87" cm="1">
        <f t="array" aca="1" ref="AA1690" ca="1">INDIRECT("'Base de données'!A" &amp; ROW(Y1690))</f>
        <v>45839</v>
      </c>
      <c r="AB1690" s="51" t="str" cm="1">
        <f t="array" aca="1" ref="AB1690" ca="1">INDIRECT("'Base de données'!B" &amp; ROW(Z1690))</f>
        <v>X43EK</v>
      </c>
    </row>
    <row r="1691" spans="1:28" x14ac:dyDescent="0.3">
      <c r="A1691" s="41" t="str">
        <f ca="1">IF(IF(AND($B1691&lt;&gt;"-",$B1691=$E1691),"Entrée et sortie","-")="Entrée et sortie",'Base de données'!$B1691,"-")</f>
        <v>-</v>
      </c>
      <c r="B1691" s="41" t="str">
        <f t="shared" ca="1" si="107"/>
        <v>-</v>
      </c>
      <c r="C1691" s="41" t="str">
        <f t="shared" ca="1" si="108"/>
        <v>-</v>
      </c>
      <c r="D1691" s="41" t="str">
        <f>IF($F1691="sortie en cours d'année",'Base de données'!$B1691,"-")</f>
        <v>-</v>
      </c>
      <c r="E1691" s="41" t="str">
        <f>IF($H1691="entrée en cours d'année",'Base de données'!$B1691,"-")</f>
        <v>-</v>
      </c>
      <c r="F1691" s="37" t="str">
        <f t="shared" si="105"/>
        <v/>
      </c>
      <c r="G1691" s="37" t="str">
        <f>IF($J1691="mouvement",_xlfn.XLOOKUP('Base de données'!$B1691,$V:$V,$V:$V,0),"")</f>
        <v/>
      </c>
      <c r="H1691" s="37" t="str">
        <f t="shared" si="106"/>
        <v/>
      </c>
      <c r="I1691" s="37" t="str">
        <f>IF($J1691="mouvement",_xlfn.XLOOKUP('Base de données'!$B1691,$K:$K,$K:$K,0),"")</f>
        <v/>
      </c>
      <c r="J1691" s="38" t="str">
        <f>IF(AND(Y1691&lt;&gt;MAX(Y:Y),COUNTIF(K1691:V1691,'Base de données'!$B1691)&gt;0),"mouvement","")</f>
        <v/>
      </c>
      <c r="K1691" s="39" t="str">
        <f>IF(K$1&gt;$AE$1,"-",IFERROR(IF(DATEDIF('Base de données'!$A1691,K$1,"d")&lt;&gt;0,"",'Base de données'!$B1691),""))</f>
        <v/>
      </c>
      <c r="L1691" s="39" t="str">
        <f>IF(L$1&gt;$AE$1,"-",IFERROR(IF(DATEDIF('Base de données'!$A1691,L$1,"d")&lt;&gt;0,"",'Base de données'!$B1691),""))</f>
        <v/>
      </c>
      <c r="M1691" s="39" t="str">
        <f>IF(M$1&gt;$AE$1,"-",IFERROR(IF(DATEDIF('Base de données'!$A1691,M$1,"d")&lt;&gt;0,"",'Base de données'!$B1691),""))</f>
        <v/>
      </c>
      <c r="N1691" s="39" t="str">
        <f>IF(N$1&gt;$AE$1,"-",IFERROR(IF(DATEDIF('Base de données'!$A1691,N$1,"d")&lt;&gt;0,"",'Base de données'!$B1691),""))</f>
        <v/>
      </c>
      <c r="O1691" s="39" t="str">
        <f>IF(O$1&gt;$AE$1,"-",IFERROR(IF(DATEDIF('Base de données'!$A1691,O$1,"d")&lt;&gt;0,"",'Base de données'!$B1691),""))</f>
        <v/>
      </c>
      <c r="P1691" s="39" t="str">
        <f>IF(P$1&gt;$AE$1,"-",IFERROR(IF(DATEDIF('Base de données'!$A1691,P$1,"d")&lt;&gt;0,"",'Base de données'!$B1691),""))</f>
        <v/>
      </c>
      <c r="Q1691" s="39" t="str">
        <f>IF(Q$1&gt;$AE$1,"-",IFERROR(IF(DATEDIF('Base de données'!$A1691,Q$1,"d")&lt;&gt;0,"",'Base de données'!$B1691),""))</f>
        <v>IDCZB</v>
      </c>
      <c r="R1691" s="39" t="str">
        <f>IF(R$1&gt;$AE$1,"-",IFERROR(IF(DATEDIF('Base de données'!$A1691,R$1,"d")&lt;&gt;0,"",'Base de données'!$B1691),""))</f>
        <v/>
      </c>
      <c r="S1691" s="39" t="str">
        <f>IF(S$1&gt;$AE$1,"-",IFERROR(IF(DATEDIF('Base de données'!$A1691,S$1,"d")&lt;&gt;0,"",'Base de données'!$B1691),""))</f>
        <v/>
      </c>
      <c r="T1691" s="39" t="str">
        <f>IF(T$1&gt;$AE$1,"-",IFERROR(IF(DATEDIF('Base de données'!$A1691,T$1,"d")&lt;&gt;0,"",'Base de données'!$B1691),""))</f>
        <v/>
      </c>
      <c r="U1691" s="39" t="str">
        <f>IF(U$1&gt;$AE$1,"-",IFERROR(IF(DATEDIF('Base de données'!$A1691,U$1,"d")&lt;&gt;0,"",'Base de données'!$B1691),""))</f>
        <v/>
      </c>
      <c r="V1691" s="39" t="str">
        <f>IF(V$1&gt;$AE$1,"-",IFERROR(IF(DATEDIF('Base de données'!$A1691,V$1,"d")&lt;&gt;0,"",'Base de données'!$B1691),""))</f>
        <v/>
      </c>
      <c r="W1691" s="34"/>
      <c r="X1691" s="30" t="str">
        <f>'Base de données'!$C1691&amp;" "&amp;'Base de données'!$D1691</f>
        <v>Pages Emmanuel</v>
      </c>
      <c r="Y1691" s="31">
        <f>COUNTIF('Base de données'!$B:$B,'Base de données'!$B1691)</f>
        <v>12</v>
      </c>
      <c r="AA1691" s="87" cm="1">
        <f t="array" aca="1" ref="AA1691" ca="1">INDIRECT("'Base de données'!A" &amp; ROW(Y1691))</f>
        <v>45839</v>
      </c>
      <c r="AB1691" s="51" t="str" cm="1">
        <f t="array" aca="1" ref="AB1691" ca="1">INDIRECT("'Base de données'!B" &amp; ROW(Z1691))</f>
        <v>IDCZB</v>
      </c>
    </row>
    <row r="1692" spans="1:28" x14ac:dyDescent="0.3">
      <c r="A1692" s="41" t="str">
        <f ca="1">IF(IF(AND($B1692&lt;&gt;"-",$B1692=$E1692),"Entrée et sortie","-")="Entrée et sortie",'Base de données'!$B1692,"-")</f>
        <v>-</v>
      </c>
      <c r="B1692" s="41" t="str">
        <f t="shared" ca="1" si="107"/>
        <v>-</v>
      </c>
      <c r="C1692" s="41" t="str">
        <f t="shared" ca="1" si="108"/>
        <v>-</v>
      </c>
      <c r="D1692" s="41" t="str">
        <f>IF($F1692="sortie en cours d'année",'Base de données'!$B1692,"-")</f>
        <v>-</v>
      </c>
      <c r="E1692" s="41" t="str">
        <f>IF($H1692="entrée en cours d'année",'Base de données'!$B1692,"-")</f>
        <v>-</v>
      </c>
      <c r="F1692" s="37" t="str">
        <f t="shared" si="105"/>
        <v/>
      </c>
      <c r="G1692" s="37" t="str">
        <f>IF($J1692="mouvement",_xlfn.XLOOKUP('Base de données'!$B1692,$V:$V,$V:$V,0),"")</f>
        <v/>
      </c>
      <c r="H1692" s="37" t="str">
        <f t="shared" si="106"/>
        <v/>
      </c>
      <c r="I1692" s="37" t="str">
        <f>IF($J1692="mouvement",_xlfn.XLOOKUP('Base de données'!$B1692,$K:$K,$K:$K,0),"")</f>
        <v/>
      </c>
      <c r="J1692" s="38" t="str">
        <f>IF(AND(Y1692&lt;&gt;MAX(Y:Y),COUNTIF(K1692:V1692,'Base de données'!$B1692)&gt;0),"mouvement","")</f>
        <v/>
      </c>
      <c r="K1692" s="39" t="str">
        <f>IF(K$1&gt;$AE$1,"-",IFERROR(IF(DATEDIF('Base de données'!$A1692,K$1,"d")&lt;&gt;0,"",'Base de données'!$B1692),""))</f>
        <v/>
      </c>
      <c r="L1692" s="39" t="str">
        <f>IF(L$1&gt;$AE$1,"-",IFERROR(IF(DATEDIF('Base de données'!$A1692,L$1,"d")&lt;&gt;0,"",'Base de données'!$B1692),""))</f>
        <v/>
      </c>
      <c r="M1692" s="39" t="str">
        <f>IF(M$1&gt;$AE$1,"-",IFERROR(IF(DATEDIF('Base de données'!$A1692,M$1,"d")&lt;&gt;0,"",'Base de données'!$B1692),""))</f>
        <v/>
      </c>
      <c r="N1692" s="39" t="str">
        <f>IF(N$1&gt;$AE$1,"-",IFERROR(IF(DATEDIF('Base de données'!$A1692,N$1,"d")&lt;&gt;0,"",'Base de données'!$B1692),""))</f>
        <v/>
      </c>
      <c r="O1692" s="39" t="str">
        <f>IF(O$1&gt;$AE$1,"-",IFERROR(IF(DATEDIF('Base de données'!$A1692,O$1,"d")&lt;&gt;0,"",'Base de données'!$B1692),""))</f>
        <v/>
      </c>
      <c r="P1692" s="39" t="str">
        <f>IF(P$1&gt;$AE$1,"-",IFERROR(IF(DATEDIF('Base de données'!$A1692,P$1,"d")&lt;&gt;0,"",'Base de données'!$B1692),""))</f>
        <v/>
      </c>
      <c r="Q1692" s="39" t="str">
        <f>IF(Q$1&gt;$AE$1,"-",IFERROR(IF(DATEDIF('Base de données'!$A1692,Q$1,"d")&lt;&gt;0,"",'Base de données'!$B1692),""))</f>
        <v>WVLRU</v>
      </c>
      <c r="R1692" s="39" t="str">
        <f>IF(R$1&gt;$AE$1,"-",IFERROR(IF(DATEDIF('Base de données'!$A1692,R$1,"d")&lt;&gt;0,"",'Base de données'!$B1692),""))</f>
        <v/>
      </c>
      <c r="S1692" s="39" t="str">
        <f>IF(S$1&gt;$AE$1,"-",IFERROR(IF(DATEDIF('Base de données'!$A1692,S$1,"d")&lt;&gt;0,"",'Base de données'!$B1692),""))</f>
        <v/>
      </c>
      <c r="T1692" s="39" t="str">
        <f>IF(T$1&gt;$AE$1,"-",IFERROR(IF(DATEDIF('Base de données'!$A1692,T$1,"d")&lt;&gt;0,"",'Base de données'!$B1692),""))</f>
        <v/>
      </c>
      <c r="U1692" s="39" t="str">
        <f>IF(U$1&gt;$AE$1,"-",IFERROR(IF(DATEDIF('Base de données'!$A1692,U$1,"d")&lt;&gt;0,"",'Base de données'!$B1692),""))</f>
        <v/>
      </c>
      <c r="V1692" s="39" t="str">
        <f>IF(V$1&gt;$AE$1,"-",IFERROR(IF(DATEDIF('Base de données'!$A1692,V$1,"d")&lt;&gt;0,"",'Base de données'!$B1692),""))</f>
        <v/>
      </c>
      <c r="W1692" s="34"/>
      <c r="X1692" s="30" t="str">
        <f>'Base de données'!$C1692&amp;" "&amp;'Base de données'!$D1692</f>
        <v>Brunet Charles</v>
      </c>
      <c r="Y1692" s="31">
        <f>COUNTIF('Base de données'!$B:$B,'Base de données'!$B1692)</f>
        <v>12</v>
      </c>
      <c r="AA1692" s="87" cm="1">
        <f t="array" aca="1" ref="AA1692" ca="1">INDIRECT("'Base de données'!A" &amp; ROW(Y1692))</f>
        <v>45839</v>
      </c>
      <c r="AB1692" s="51" t="str" cm="1">
        <f t="array" aca="1" ref="AB1692" ca="1">INDIRECT("'Base de données'!B" &amp; ROW(Z1692))</f>
        <v>WVLRU</v>
      </c>
    </row>
    <row r="1693" spans="1:28" x14ac:dyDescent="0.3">
      <c r="A1693" s="41" t="str">
        <f ca="1">IF(IF(AND($B1693&lt;&gt;"-",$B1693=$E1693),"Entrée et sortie","-")="Entrée et sortie",'Base de données'!$B1693,"-")</f>
        <v>-</v>
      </c>
      <c r="B1693" s="41" t="str">
        <f t="shared" ca="1" si="107"/>
        <v>-</v>
      </c>
      <c r="C1693" s="41" t="str">
        <f t="shared" ca="1" si="108"/>
        <v>-</v>
      </c>
      <c r="D1693" s="41" t="str">
        <f>IF($F1693="sortie en cours d'année",'Base de données'!$B1693,"-")</f>
        <v>-</v>
      </c>
      <c r="E1693" s="41" t="str">
        <f>IF($H1693="entrée en cours d'année",'Base de données'!$B1693,"-")</f>
        <v>-</v>
      </c>
      <c r="F1693" s="37" t="str">
        <f t="shared" si="105"/>
        <v/>
      </c>
      <c r="G1693" s="37" t="str">
        <f>IF($J1693="mouvement",_xlfn.XLOOKUP('Base de données'!$B1693,$V:$V,$V:$V,0),"")</f>
        <v/>
      </c>
      <c r="H1693" s="37" t="str">
        <f t="shared" si="106"/>
        <v/>
      </c>
      <c r="I1693" s="37" t="str">
        <f>IF($J1693="mouvement",_xlfn.XLOOKUP('Base de données'!$B1693,$K:$K,$K:$K,0),"")</f>
        <v/>
      </c>
      <c r="J1693" s="38" t="str">
        <f>IF(AND(Y1693&lt;&gt;MAX(Y:Y),COUNTIF(K1693:V1693,'Base de données'!$B1693)&gt;0),"mouvement","")</f>
        <v/>
      </c>
      <c r="K1693" s="39" t="str">
        <f>IF(K$1&gt;$AE$1,"-",IFERROR(IF(DATEDIF('Base de données'!$A1693,K$1,"d")&lt;&gt;0,"",'Base de données'!$B1693),""))</f>
        <v/>
      </c>
      <c r="L1693" s="39" t="str">
        <f>IF(L$1&gt;$AE$1,"-",IFERROR(IF(DATEDIF('Base de données'!$A1693,L$1,"d")&lt;&gt;0,"",'Base de données'!$B1693),""))</f>
        <v/>
      </c>
      <c r="M1693" s="39" t="str">
        <f>IF(M$1&gt;$AE$1,"-",IFERROR(IF(DATEDIF('Base de données'!$A1693,M$1,"d")&lt;&gt;0,"",'Base de données'!$B1693),""))</f>
        <v/>
      </c>
      <c r="N1693" s="39" t="str">
        <f>IF(N$1&gt;$AE$1,"-",IFERROR(IF(DATEDIF('Base de données'!$A1693,N$1,"d")&lt;&gt;0,"",'Base de données'!$B1693),""))</f>
        <v/>
      </c>
      <c r="O1693" s="39" t="str">
        <f>IF(O$1&gt;$AE$1,"-",IFERROR(IF(DATEDIF('Base de données'!$A1693,O$1,"d")&lt;&gt;0,"",'Base de données'!$B1693),""))</f>
        <v/>
      </c>
      <c r="P1693" s="39" t="str">
        <f>IF(P$1&gt;$AE$1,"-",IFERROR(IF(DATEDIF('Base de données'!$A1693,P$1,"d")&lt;&gt;0,"",'Base de données'!$B1693),""))</f>
        <v/>
      </c>
      <c r="Q1693" s="39" t="str">
        <f>IF(Q$1&gt;$AE$1,"-",IFERROR(IF(DATEDIF('Base de données'!$A1693,Q$1,"d")&lt;&gt;0,"",'Base de données'!$B1693),""))</f>
        <v>H1WN8</v>
      </c>
      <c r="R1693" s="39" t="str">
        <f>IF(R$1&gt;$AE$1,"-",IFERROR(IF(DATEDIF('Base de données'!$A1693,R$1,"d")&lt;&gt;0,"",'Base de données'!$B1693),""))</f>
        <v/>
      </c>
      <c r="S1693" s="39" t="str">
        <f>IF(S$1&gt;$AE$1,"-",IFERROR(IF(DATEDIF('Base de données'!$A1693,S$1,"d")&lt;&gt;0,"",'Base de données'!$B1693),""))</f>
        <v/>
      </c>
      <c r="T1693" s="39" t="str">
        <f>IF(T$1&gt;$AE$1,"-",IFERROR(IF(DATEDIF('Base de données'!$A1693,T$1,"d")&lt;&gt;0,"",'Base de données'!$B1693),""))</f>
        <v/>
      </c>
      <c r="U1693" s="39" t="str">
        <f>IF(U$1&gt;$AE$1,"-",IFERROR(IF(DATEDIF('Base de données'!$A1693,U$1,"d")&lt;&gt;0,"",'Base de données'!$B1693),""))</f>
        <v/>
      </c>
      <c r="V1693" s="39" t="str">
        <f>IF(V$1&gt;$AE$1,"-",IFERROR(IF(DATEDIF('Base de données'!$A1693,V$1,"d")&lt;&gt;0,"",'Base de données'!$B1693),""))</f>
        <v/>
      </c>
      <c r="W1693" s="34"/>
      <c r="X1693" s="30" t="str">
        <f>'Base de données'!$C1693&amp;" "&amp;'Base de données'!$D1693</f>
        <v>Colas Claudine</v>
      </c>
      <c r="Y1693" s="31">
        <f>COUNTIF('Base de données'!$B:$B,'Base de données'!$B1693)</f>
        <v>12</v>
      </c>
      <c r="AA1693" s="87" cm="1">
        <f t="array" aca="1" ref="AA1693" ca="1">INDIRECT("'Base de données'!A" &amp; ROW(Y1693))</f>
        <v>45839</v>
      </c>
      <c r="AB1693" s="51" t="str" cm="1">
        <f t="array" aca="1" ref="AB1693" ca="1">INDIRECT("'Base de données'!B" &amp; ROW(Z1693))</f>
        <v>H1WN8</v>
      </c>
    </row>
    <row r="1694" spans="1:28" x14ac:dyDescent="0.3">
      <c r="A1694" s="41" t="str">
        <f ca="1">IF(IF(AND($B1694&lt;&gt;"-",$B1694=$E1694),"Entrée et sortie","-")="Entrée et sortie",'Base de données'!$B1694,"-")</f>
        <v>-</v>
      </c>
      <c r="B1694" s="41" t="str">
        <f t="shared" ca="1" si="107"/>
        <v>-</v>
      </c>
      <c r="C1694" s="41" t="str">
        <f t="shared" ca="1" si="108"/>
        <v>-</v>
      </c>
      <c r="D1694" s="41" t="str">
        <f>IF($F1694="sortie en cours d'année",'Base de données'!$B1694,"-")</f>
        <v>-</v>
      </c>
      <c r="E1694" s="41" t="str">
        <f>IF($H1694="entrée en cours d'année",'Base de données'!$B1694,"-")</f>
        <v>-</v>
      </c>
      <c r="F1694" s="37" t="str">
        <f t="shared" si="105"/>
        <v/>
      </c>
      <c r="G1694" s="37" t="str">
        <f>IF($J1694="mouvement",_xlfn.XLOOKUP('Base de données'!$B1694,$V:$V,$V:$V,0),"")</f>
        <v/>
      </c>
      <c r="H1694" s="37" t="str">
        <f t="shared" si="106"/>
        <v/>
      </c>
      <c r="I1694" s="37" t="str">
        <f>IF($J1694="mouvement",_xlfn.XLOOKUP('Base de données'!$B1694,$K:$K,$K:$K,0),"")</f>
        <v/>
      </c>
      <c r="J1694" s="38" t="str">
        <f>IF(AND(Y1694&lt;&gt;MAX(Y:Y),COUNTIF(K1694:V1694,'Base de données'!$B1694)&gt;0),"mouvement","")</f>
        <v/>
      </c>
      <c r="K1694" s="39" t="str">
        <f>IF(K$1&gt;$AE$1,"-",IFERROR(IF(DATEDIF('Base de données'!$A1694,K$1,"d")&lt;&gt;0,"",'Base de données'!$B1694),""))</f>
        <v/>
      </c>
      <c r="L1694" s="39" t="str">
        <f>IF(L$1&gt;$AE$1,"-",IFERROR(IF(DATEDIF('Base de données'!$A1694,L$1,"d")&lt;&gt;0,"",'Base de données'!$B1694),""))</f>
        <v/>
      </c>
      <c r="M1694" s="39" t="str">
        <f>IF(M$1&gt;$AE$1,"-",IFERROR(IF(DATEDIF('Base de données'!$A1694,M$1,"d")&lt;&gt;0,"",'Base de données'!$B1694),""))</f>
        <v/>
      </c>
      <c r="N1694" s="39" t="str">
        <f>IF(N$1&gt;$AE$1,"-",IFERROR(IF(DATEDIF('Base de données'!$A1694,N$1,"d")&lt;&gt;0,"",'Base de données'!$B1694),""))</f>
        <v/>
      </c>
      <c r="O1694" s="39" t="str">
        <f>IF(O$1&gt;$AE$1,"-",IFERROR(IF(DATEDIF('Base de données'!$A1694,O$1,"d")&lt;&gt;0,"",'Base de données'!$B1694),""))</f>
        <v/>
      </c>
      <c r="P1694" s="39" t="str">
        <f>IF(P$1&gt;$AE$1,"-",IFERROR(IF(DATEDIF('Base de données'!$A1694,P$1,"d")&lt;&gt;0,"",'Base de données'!$B1694),""))</f>
        <v/>
      </c>
      <c r="Q1694" s="39" t="str">
        <f>IF(Q$1&gt;$AE$1,"-",IFERROR(IF(DATEDIF('Base de données'!$A1694,Q$1,"d")&lt;&gt;0,"",'Base de données'!$B1694),""))</f>
        <v>61344</v>
      </c>
      <c r="R1694" s="39" t="str">
        <f>IF(R$1&gt;$AE$1,"-",IFERROR(IF(DATEDIF('Base de données'!$A1694,R$1,"d")&lt;&gt;0,"",'Base de données'!$B1694),""))</f>
        <v/>
      </c>
      <c r="S1694" s="39" t="str">
        <f>IF(S$1&gt;$AE$1,"-",IFERROR(IF(DATEDIF('Base de données'!$A1694,S$1,"d")&lt;&gt;0,"",'Base de données'!$B1694),""))</f>
        <v/>
      </c>
      <c r="T1694" s="39" t="str">
        <f>IF(T$1&gt;$AE$1,"-",IFERROR(IF(DATEDIF('Base de données'!$A1694,T$1,"d")&lt;&gt;0,"",'Base de données'!$B1694),""))</f>
        <v/>
      </c>
      <c r="U1694" s="39" t="str">
        <f>IF(U$1&gt;$AE$1,"-",IFERROR(IF(DATEDIF('Base de données'!$A1694,U$1,"d")&lt;&gt;0,"",'Base de données'!$B1694),""))</f>
        <v/>
      </c>
      <c r="V1694" s="39" t="str">
        <f>IF(V$1&gt;$AE$1,"-",IFERROR(IF(DATEDIF('Base de données'!$A1694,V$1,"d")&lt;&gt;0,"",'Base de données'!$B1694),""))</f>
        <v/>
      </c>
      <c r="W1694" s="34"/>
      <c r="X1694" s="30" t="str">
        <f>'Base de données'!$C1694&amp;" "&amp;'Base de données'!$D1694</f>
        <v>De Oliveira Benoît</v>
      </c>
      <c r="Y1694" s="31">
        <f>COUNTIF('Base de données'!$B:$B,'Base de données'!$B1694)</f>
        <v>12</v>
      </c>
      <c r="AA1694" s="87" cm="1">
        <f t="array" aca="1" ref="AA1694" ca="1">INDIRECT("'Base de données'!A" &amp; ROW(Y1694))</f>
        <v>45839</v>
      </c>
      <c r="AB1694" s="51" t="str" cm="1">
        <f t="array" aca="1" ref="AB1694" ca="1">INDIRECT("'Base de données'!B" &amp; ROW(Z1694))</f>
        <v>61344</v>
      </c>
    </row>
    <row r="1695" spans="1:28" x14ac:dyDescent="0.3">
      <c r="A1695" s="41" t="str">
        <f ca="1">IF(IF(AND($B1695&lt;&gt;"-",$B1695=$E1695),"Entrée et sortie","-")="Entrée et sortie",'Base de données'!$B1695,"-")</f>
        <v>-</v>
      </c>
      <c r="B1695" s="41" t="str">
        <f t="shared" ca="1" si="107"/>
        <v>-</v>
      </c>
      <c r="C1695" s="41" t="str">
        <f t="shared" ca="1" si="108"/>
        <v>-</v>
      </c>
      <c r="D1695" s="41" t="str">
        <f>IF($F1695="sortie en cours d'année",'Base de données'!$B1695,"-")</f>
        <v>-</v>
      </c>
      <c r="E1695" s="41" t="str">
        <f>IF($H1695="entrée en cours d'année",'Base de données'!$B1695,"-")</f>
        <v>-</v>
      </c>
      <c r="F1695" s="37" t="str">
        <f t="shared" si="105"/>
        <v/>
      </c>
      <c r="G1695" s="37" t="str">
        <f>IF($J1695="mouvement",_xlfn.XLOOKUP('Base de données'!$B1695,$V:$V,$V:$V,0),"")</f>
        <v/>
      </c>
      <c r="H1695" s="37" t="str">
        <f t="shared" si="106"/>
        <v/>
      </c>
      <c r="I1695" s="37" t="str">
        <f>IF($J1695="mouvement",_xlfn.XLOOKUP('Base de données'!$B1695,$K:$K,$K:$K,0),"")</f>
        <v/>
      </c>
      <c r="J1695" s="38" t="str">
        <f>IF(AND(Y1695&lt;&gt;MAX(Y:Y),COUNTIF(K1695:V1695,'Base de données'!$B1695)&gt;0),"mouvement","")</f>
        <v/>
      </c>
      <c r="K1695" s="39" t="str">
        <f>IF(K$1&gt;$AE$1,"-",IFERROR(IF(DATEDIF('Base de données'!$A1695,K$1,"d")&lt;&gt;0,"",'Base de données'!$B1695),""))</f>
        <v/>
      </c>
      <c r="L1695" s="39" t="str">
        <f>IF(L$1&gt;$AE$1,"-",IFERROR(IF(DATEDIF('Base de données'!$A1695,L$1,"d")&lt;&gt;0,"",'Base de données'!$B1695),""))</f>
        <v/>
      </c>
      <c r="M1695" s="39" t="str">
        <f>IF(M$1&gt;$AE$1,"-",IFERROR(IF(DATEDIF('Base de données'!$A1695,M$1,"d")&lt;&gt;0,"",'Base de données'!$B1695),""))</f>
        <v/>
      </c>
      <c r="N1695" s="39" t="str">
        <f>IF(N$1&gt;$AE$1,"-",IFERROR(IF(DATEDIF('Base de données'!$A1695,N$1,"d")&lt;&gt;0,"",'Base de données'!$B1695),""))</f>
        <v/>
      </c>
      <c r="O1695" s="39" t="str">
        <f>IF(O$1&gt;$AE$1,"-",IFERROR(IF(DATEDIF('Base de données'!$A1695,O$1,"d")&lt;&gt;0,"",'Base de données'!$B1695),""))</f>
        <v/>
      </c>
      <c r="P1695" s="39" t="str">
        <f>IF(P$1&gt;$AE$1,"-",IFERROR(IF(DATEDIF('Base de données'!$A1695,P$1,"d")&lt;&gt;0,"",'Base de données'!$B1695),""))</f>
        <v/>
      </c>
      <c r="Q1695" s="39" t="str">
        <f>IF(Q$1&gt;$AE$1,"-",IFERROR(IF(DATEDIF('Base de données'!$A1695,Q$1,"d")&lt;&gt;0,"",'Base de données'!$B1695),""))</f>
        <v>7SPGI</v>
      </c>
      <c r="R1695" s="39" t="str">
        <f>IF(R$1&gt;$AE$1,"-",IFERROR(IF(DATEDIF('Base de données'!$A1695,R$1,"d")&lt;&gt;0,"",'Base de données'!$B1695),""))</f>
        <v/>
      </c>
      <c r="S1695" s="39" t="str">
        <f>IF(S$1&gt;$AE$1,"-",IFERROR(IF(DATEDIF('Base de données'!$A1695,S$1,"d")&lt;&gt;0,"",'Base de données'!$B1695),""))</f>
        <v/>
      </c>
      <c r="T1695" s="39" t="str">
        <f>IF(T$1&gt;$AE$1,"-",IFERROR(IF(DATEDIF('Base de données'!$A1695,T$1,"d")&lt;&gt;0,"",'Base de données'!$B1695),""))</f>
        <v/>
      </c>
      <c r="U1695" s="39" t="str">
        <f>IF(U$1&gt;$AE$1,"-",IFERROR(IF(DATEDIF('Base de données'!$A1695,U$1,"d")&lt;&gt;0,"",'Base de données'!$B1695),""))</f>
        <v/>
      </c>
      <c r="V1695" s="39" t="str">
        <f>IF(V$1&gt;$AE$1,"-",IFERROR(IF(DATEDIF('Base de données'!$A1695,V$1,"d")&lt;&gt;0,"",'Base de données'!$B1695),""))</f>
        <v/>
      </c>
      <c r="W1695" s="34"/>
      <c r="X1695" s="30" t="str">
        <f>'Base de données'!$C1695&amp;" "&amp;'Base de données'!$D1695</f>
        <v>Rossi René</v>
      </c>
      <c r="Y1695" s="31">
        <f>COUNTIF('Base de données'!$B:$B,'Base de données'!$B1695)</f>
        <v>12</v>
      </c>
      <c r="AA1695" s="87" cm="1">
        <f t="array" aca="1" ref="AA1695" ca="1">INDIRECT("'Base de données'!A" &amp; ROW(Y1695))</f>
        <v>45839</v>
      </c>
      <c r="AB1695" s="51" t="str" cm="1">
        <f t="array" aca="1" ref="AB1695" ca="1">INDIRECT("'Base de données'!B" &amp; ROW(Z1695))</f>
        <v>7SPGI</v>
      </c>
    </row>
    <row r="1696" spans="1:28" x14ac:dyDescent="0.3">
      <c r="A1696" s="41" t="str">
        <f ca="1">IF(IF(AND($B1696&lt;&gt;"-",$B1696=$E1696),"Entrée et sortie","-")="Entrée et sortie",'Base de données'!$B1696,"-")</f>
        <v>-</v>
      </c>
      <c r="B1696" s="41" t="str">
        <f t="shared" ca="1" si="107"/>
        <v>-</v>
      </c>
      <c r="C1696" s="41" t="str">
        <f t="shared" ca="1" si="108"/>
        <v>-</v>
      </c>
      <c r="D1696" s="41" t="str">
        <f>IF($F1696="sortie en cours d'année",'Base de données'!$B1696,"-")</f>
        <v>-</v>
      </c>
      <c r="E1696" s="41" t="str">
        <f>IF($H1696="entrée en cours d'année",'Base de données'!$B1696,"-")</f>
        <v>-</v>
      </c>
      <c r="F1696" s="37" t="str">
        <f t="shared" si="105"/>
        <v/>
      </c>
      <c r="G1696" s="37" t="str">
        <f>IF($J1696="mouvement",_xlfn.XLOOKUP('Base de données'!$B1696,$V:$V,$V:$V,0),"")</f>
        <v/>
      </c>
      <c r="H1696" s="37" t="str">
        <f t="shared" si="106"/>
        <v/>
      </c>
      <c r="I1696" s="37" t="str">
        <f>IF($J1696="mouvement",_xlfn.XLOOKUP('Base de données'!$B1696,$K:$K,$K:$K,0),"")</f>
        <v/>
      </c>
      <c r="J1696" s="38" t="str">
        <f>IF(AND(Y1696&lt;&gt;MAX(Y:Y),COUNTIF(K1696:V1696,'Base de données'!$B1696)&gt;0),"mouvement","")</f>
        <v/>
      </c>
      <c r="K1696" s="39" t="str">
        <f>IF(K$1&gt;$AE$1,"-",IFERROR(IF(DATEDIF('Base de données'!$A1696,K$1,"d")&lt;&gt;0,"",'Base de données'!$B1696),""))</f>
        <v/>
      </c>
      <c r="L1696" s="39" t="str">
        <f>IF(L$1&gt;$AE$1,"-",IFERROR(IF(DATEDIF('Base de données'!$A1696,L$1,"d")&lt;&gt;0,"",'Base de données'!$B1696),""))</f>
        <v/>
      </c>
      <c r="M1696" s="39" t="str">
        <f>IF(M$1&gt;$AE$1,"-",IFERROR(IF(DATEDIF('Base de données'!$A1696,M$1,"d")&lt;&gt;0,"",'Base de données'!$B1696),""))</f>
        <v/>
      </c>
      <c r="N1696" s="39" t="str">
        <f>IF(N$1&gt;$AE$1,"-",IFERROR(IF(DATEDIF('Base de données'!$A1696,N$1,"d")&lt;&gt;0,"",'Base de données'!$B1696),""))</f>
        <v/>
      </c>
      <c r="O1696" s="39" t="str">
        <f>IF(O$1&gt;$AE$1,"-",IFERROR(IF(DATEDIF('Base de données'!$A1696,O$1,"d")&lt;&gt;0,"",'Base de données'!$B1696),""))</f>
        <v/>
      </c>
      <c r="P1696" s="39" t="str">
        <f>IF(P$1&gt;$AE$1,"-",IFERROR(IF(DATEDIF('Base de données'!$A1696,P$1,"d")&lt;&gt;0,"",'Base de données'!$B1696),""))</f>
        <v/>
      </c>
      <c r="Q1696" s="39" t="str">
        <f>IF(Q$1&gt;$AE$1,"-",IFERROR(IF(DATEDIF('Base de données'!$A1696,Q$1,"d")&lt;&gt;0,"",'Base de données'!$B1696),""))</f>
        <v>E3HIK</v>
      </c>
      <c r="R1696" s="39" t="str">
        <f>IF(R$1&gt;$AE$1,"-",IFERROR(IF(DATEDIF('Base de données'!$A1696,R$1,"d")&lt;&gt;0,"",'Base de données'!$B1696),""))</f>
        <v/>
      </c>
      <c r="S1696" s="39" t="str">
        <f>IF(S$1&gt;$AE$1,"-",IFERROR(IF(DATEDIF('Base de données'!$A1696,S$1,"d")&lt;&gt;0,"",'Base de données'!$B1696),""))</f>
        <v/>
      </c>
      <c r="T1696" s="39" t="str">
        <f>IF(T$1&gt;$AE$1,"-",IFERROR(IF(DATEDIF('Base de données'!$A1696,T$1,"d")&lt;&gt;0,"",'Base de données'!$B1696),""))</f>
        <v/>
      </c>
      <c r="U1696" s="39" t="str">
        <f>IF(U$1&gt;$AE$1,"-",IFERROR(IF(DATEDIF('Base de données'!$A1696,U$1,"d")&lt;&gt;0,"",'Base de données'!$B1696),""))</f>
        <v/>
      </c>
      <c r="V1696" s="39" t="str">
        <f>IF(V$1&gt;$AE$1,"-",IFERROR(IF(DATEDIF('Base de données'!$A1696,V$1,"d")&lt;&gt;0,"",'Base de données'!$B1696),""))</f>
        <v/>
      </c>
      <c r="W1696" s="34"/>
      <c r="X1696" s="30" t="str">
        <f>'Base de données'!$C1696&amp;" "&amp;'Base de données'!$D1696</f>
        <v>Marin Éric</v>
      </c>
      <c r="Y1696" s="31">
        <f>COUNTIF('Base de données'!$B:$B,'Base de données'!$B1696)</f>
        <v>12</v>
      </c>
      <c r="AA1696" s="87" cm="1">
        <f t="array" aca="1" ref="AA1696" ca="1">INDIRECT("'Base de données'!A" &amp; ROW(Y1696))</f>
        <v>45839</v>
      </c>
      <c r="AB1696" s="51" t="str" cm="1">
        <f t="array" aca="1" ref="AB1696" ca="1">INDIRECT("'Base de données'!B" &amp; ROW(Z1696))</f>
        <v>E3HIK</v>
      </c>
    </row>
    <row r="1697" spans="1:28" x14ac:dyDescent="0.3">
      <c r="A1697" s="41" t="str">
        <f ca="1">IF(IF(AND($B1697&lt;&gt;"-",$B1697=$E1697),"Entrée et sortie","-")="Entrée et sortie",'Base de données'!$B1697,"-")</f>
        <v>-</v>
      </c>
      <c r="B1697" s="41" t="str">
        <f t="shared" ca="1" si="107"/>
        <v>-</v>
      </c>
      <c r="C1697" s="41" t="str">
        <f t="shared" ca="1" si="108"/>
        <v>-</v>
      </c>
      <c r="D1697" s="41" t="str">
        <f>IF($F1697="sortie en cours d'année",'Base de données'!$B1697,"-")</f>
        <v>-</v>
      </c>
      <c r="E1697" s="41" t="str">
        <f>IF($H1697="entrée en cours d'année",'Base de données'!$B1697,"-")</f>
        <v>-</v>
      </c>
      <c r="F1697" s="37" t="str">
        <f t="shared" si="105"/>
        <v/>
      </c>
      <c r="G1697" s="37" t="str">
        <f>IF($J1697="mouvement",_xlfn.XLOOKUP('Base de données'!$B1697,$V:$V,$V:$V,0),"")</f>
        <v/>
      </c>
      <c r="H1697" s="37" t="str">
        <f t="shared" si="106"/>
        <v/>
      </c>
      <c r="I1697" s="37" t="str">
        <f>IF($J1697="mouvement",_xlfn.XLOOKUP('Base de données'!$B1697,$K:$K,$K:$K,0),"")</f>
        <v/>
      </c>
      <c r="J1697" s="38" t="str">
        <f>IF(AND(Y1697&lt;&gt;MAX(Y:Y),COUNTIF(K1697:V1697,'Base de données'!$B1697)&gt;0),"mouvement","")</f>
        <v/>
      </c>
      <c r="K1697" s="39" t="str">
        <f>IF(K$1&gt;$AE$1,"-",IFERROR(IF(DATEDIF('Base de données'!$A1697,K$1,"d")&lt;&gt;0,"",'Base de données'!$B1697),""))</f>
        <v/>
      </c>
      <c r="L1697" s="39" t="str">
        <f>IF(L$1&gt;$AE$1,"-",IFERROR(IF(DATEDIF('Base de données'!$A1697,L$1,"d")&lt;&gt;0,"",'Base de données'!$B1697),""))</f>
        <v/>
      </c>
      <c r="M1697" s="39" t="str">
        <f>IF(M$1&gt;$AE$1,"-",IFERROR(IF(DATEDIF('Base de données'!$A1697,M$1,"d")&lt;&gt;0,"",'Base de données'!$B1697),""))</f>
        <v/>
      </c>
      <c r="N1697" s="39" t="str">
        <f>IF(N$1&gt;$AE$1,"-",IFERROR(IF(DATEDIF('Base de données'!$A1697,N$1,"d")&lt;&gt;0,"",'Base de données'!$B1697),""))</f>
        <v/>
      </c>
      <c r="O1697" s="39" t="str">
        <f>IF(O$1&gt;$AE$1,"-",IFERROR(IF(DATEDIF('Base de données'!$A1697,O$1,"d")&lt;&gt;0,"",'Base de données'!$B1697),""))</f>
        <v/>
      </c>
      <c r="P1697" s="39" t="str">
        <f>IF(P$1&gt;$AE$1,"-",IFERROR(IF(DATEDIF('Base de données'!$A1697,P$1,"d")&lt;&gt;0,"",'Base de données'!$B1697),""))</f>
        <v/>
      </c>
      <c r="Q1697" s="39" t="str">
        <f>IF(Q$1&gt;$AE$1,"-",IFERROR(IF(DATEDIF('Base de données'!$A1697,Q$1,"d")&lt;&gt;0,"",'Base de données'!$B1697),""))</f>
        <v>LPLFA</v>
      </c>
      <c r="R1697" s="39" t="str">
        <f>IF(R$1&gt;$AE$1,"-",IFERROR(IF(DATEDIF('Base de données'!$A1697,R$1,"d")&lt;&gt;0,"",'Base de données'!$B1697),""))</f>
        <v/>
      </c>
      <c r="S1697" s="39" t="str">
        <f>IF(S$1&gt;$AE$1,"-",IFERROR(IF(DATEDIF('Base de données'!$A1697,S$1,"d")&lt;&gt;0,"",'Base de données'!$B1697),""))</f>
        <v/>
      </c>
      <c r="T1697" s="39" t="str">
        <f>IF(T$1&gt;$AE$1,"-",IFERROR(IF(DATEDIF('Base de données'!$A1697,T$1,"d")&lt;&gt;0,"",'Base de données'!$B1697),""))</f>
        <v/>
      </c>
      <c r="U1697" s="39" t="str">
        <f>IF(U$1&gt;$AE$1,"-",IFERROR(IF(DATEDIF('Base de données'!$A1697,U$1,"d")&lt;&gt;0,"",'Base de données'!$B1697),""))</f>
        <v/>
      </c>
      <c r="V1697" s="39" t="str">
        <f>IF(V$1&gt;$AE$1,"-",IFERROR(IF(DATEDIF('Base de données'!$A1697,V$1,"d")&lt;&gt;0,"",'Base de données'!$B1697),""))</f>
        <v/>
      </c>
      <c r="W1697" s="34"/>
      <c r="X1697" s="30" t="str">
        <f>'Base de données'!$C1697&amp;" "&amp;'Base de données'!$D1697</f>
        <v>Étienne René</v>
      </c>
      <c r="Y1697" s="31">
        <f>COUNTIF('Base de données'!$B:$B,'Base de données'!$B1697)</f>
        <v>12</v>
      </c>
      <c r="AA1697" s="87" cm="1">
        <f t="array" aca="1" ref="AA1697" ca="1">INDIRECT("'Base de données'!A" &amp; ROW(Y1697))</f>
        <v>45839</v>
      </c>
      <c r="AB1697" s="51" t="str" cm="1">
        <f t="array" aca="1" ref="AB1697" ca="1">INDIRECT("'Base de données'!B" &amp; ROW(Z1697))</f>
        <v>LPLFA</v>
      </c>
    </row>
    <row r="1698" spans="1:28" x14ac:dyDescent="0.3">
      <c r="A1698" s="41" t="str">
        <f ca="1">IF(IF(AND($B1698&lt;&gt;"-",$B1698=$E1698),"Entrée et sortie","-")="Entrée et sortie",'Base de données'!$B1698,"-")</f>
        <v>-</v>
      </c>
      <c r="B1698" s="41" t="str">
        <f t="shared" ca="1" si="107"/>
        <v>-</v>
      </c>
      <c r="C1698" s="41" t="str">
        <f t="shared" ca="1" si="108"/>
        <v>-</v>
      </c>
      <c r="D1698" s="41" t="str">
        <f>IF($F1698="sortie en cours d'année",'Base de données'!$B1698,"-")</f>
        <v>-</v>
      </c>
      <c r="E1698" s="41" t="str">
        <f>IF($H1698="entrée en cours d'année",'Base de données'!$B1698,"-")</f>
        <v>-</v>
      </c>
      <c r="F1698" s="37" t="str">
        <f t="shared" si="105"/>
        <v/>
      </c>
      <c r="G1698" s="37" t="str">
        <f>IF($J1698="mouvement",_xlfn.XLOOKUP('Base de données'!$B1698,$V:$V,$V:$V,0),"")</f>
        <v/>
      </c>
      <c r="H1698" s="37" t="str">
        <f t="shared" si="106"/>
        <v/>
      </c>
      <c r="I1698" s="37" t="str">
        <f>IF($J1698="mouvement",_xlfn.XLOOKUP('Base de données'!$B1698,$K:$K,$K:$K,0),"")</f>
        <v/>
      </c>
      <c r="J1698" s="38" t="str">
        <f>IF(AND(Y1698&lt;&gt;MAX(Y:Y),COUNTIF(K1698:V1698,'Base de données'!$B1698)&gt;0),"mouvement","")</f>
        <v/>
      </c>
      <c r="K1698" s="39" t="str">
        <f>IF(K$1&gt;$AE$1,"-",IFERROR(IF(DATEDIF('Base de données'!$A1698,K$1,"d")&lt;&gt;0,"",'Base de données'!$B1698),""))</f>
        <v/>
      </c>
      <c r="L1698" s="39" t="str">
        <f>IF(L$1&gt;$AE$1,"-",IFERROR(IF(DATEDIF('Base de données'!$A1698,L$1,"d")&lt;&gt;0,"",'Base de données'!$B1698),""))</f>
        <v/>
      </c>
      <c r="M1698" s="39" t="str">
        <f>IF(M$1&gt;$AE$1,"-",IFERROR(IF(DATEDIF('Base de données'!$A1698,M$1,"d")&lt;&gt;0,"",'Base de données'!$B1698),""))</f>
        <v/>
      </c>
      <c r="N1698" s="39" t="str">
        <f>IF(N$1&gt;$AE$1,"-",IFERROR(IF(DATEDIF('Base de données'!$A1698,N$1,"d")&lt;&gt;0,"",'Base de données'!$B1698),""))</f>
        <v/>
      </c>
      <c r="O1698" s="39" t="str">
        <f>IF(O$1&gt;$AE$1,"-",IFERROR(IF(DATEDIF('Base de données'!$A1698,O$1,"d")&lt;&gt;0,"",'Base de données'!$B1698),""))</f>
        <v/>
      </c>
      <c r="P1698" s="39" t="str">
        <f>IF(P$1&gt;$AE$1,"-",IFERROR(IF(DATEDIF('Base de données'!$A1698,P$1,"d")&lt;&gt;0,"",'Base de données'!$B1698),""))</f>
        <v/>
      </c>
      <c r="Q1698" s="39" t="str">
        <f>IF(Q$1&gt;$AE$1,"-",IFERROR(IF(DATEDIF('Base de données'!$A1698,Q$1,"d")&lt;&gt;0,"",'Base de données'!$B1698),""))</f>
        <v>ZDPI3</v>
      </c>
      <c r="R1698" s="39" t="str">
        <f>IF(R$1&gt;$AE$1,"-",IFERROR(IF(DATEDIF('Base de données'!$A1698,R$1,"d")&lt;&gt;0,"",'Base de données'!$B1698),""))</f>
        <v/>
      </c>
      <c r="S1698" s="39" t="str">
        <f>IF(S$1&gt;$AE$1,"-",IFERROR(IF(DATEDIF('Base de données'!$A1698,S$1,"d")&lt;&gt;0,"",'Base de données'!$B1698),""))</f>
        <v/>
      </c>
      <c r="T1698" s="39" t="str">
        <f>IF(T$1&gt;$AE$1,"-",IFERROR(IF(DATEDIF('Base de données'!$A1698,T$1,"d")&lt;&gt;0,"",'Base de données'!$B1698),""))</f>
        <v/>
      </c>
      <c r="U1698" s="39" t="str">
        <f>IF(U$1&gt;$AE$1,"-",IFERROR(IF(DATEDIF('Base de données'!$A1698,U$1,"d")&lt;&gt;0,"",'Base de données'!$B1698),""))</f>
        <v/>
      </c>
      <c r="V1698" s="39" t="str">
        <f>IF(V$1&gt;$AE$1,"-",IFERROR(IF(DATEDIF('Base de données'!$A1698,V$1,"d")&lt;&gt;0,"",'Base de données'!$B1698),""))</f>
        <v/>
      </c>
      <c r="W1698" s="34"/>
      <c r="X1698" s="30" t="str">
        <f>'Base de données'!$C1698&amp;" "&amp;'Base de données'!$D1698</f>
        <v>Martin Jeannine</v>
      </c>
      <c r="Y1698" s="31">
        <f>COUNTIF('Base de données'!$B:$B,'Base de données'!$B1698)</f>
        <v>12</v>
      </c>
      <c r="AA1698" s="87" cm="1">
        <f t="array" aca="1" ref="AA1698" ca="1">INDIRECT("'Base de données'!A" &amp; ROW(Y1698))</f>
        <v>45839</v>
      </c>
      <c r="AB1698" s="51" t="str" cm="1">
        <f t="array" aca="1" ref="AB1698" ca="1">INDIRECT("'Base de données'!B" &amp; ROW(Z1698))</f>
        <v>ZDPI3</v>
      </c>
    </row>
    <row r="1699" spans="1:28" x14ac:dyDescent="0.3">
      <c r="A1699" s="41" t="str">
        <f ca="1">IF(IF(AND($B1699&lt;&gt;"-",$B1699=$E1699),"Entrée et sortie","-")="Entrée et sortie",'Base de données'!$B1699,"-")</f>
        <v>-</v>
      </c>
      <c r="B1699" s="41" t="str">
        <f t="shared" ca="1" si="107"/>
        <v>-</v>
      </c>
      <c r="C1699" s="41" t="str">
        <f t="shared" ca="1" si="108"/>
        <v>-</v>
      </c>
      <c r="D1699" s="41" t="str">
        <f>IF($F1699="sortie en cours d'année",'Base de données'!$B1699,"-")</f>
        <v>-</v>
      </c>
      <c r="E1699" s="41" t="str">
        <f>IF($H1699="entrée en cours d'année",'Base de données'!$B1699,"-")</f>
        <v>-</v>
      </c>
      <c r="F1699" s="37" t="str">
        <f t="shared" si="105"/>
        <v/>
      </c>
      <c r="G1699" s="37" t="str">
        <f>IF($J1699="mouvement",_xlfn.XLOOKUP('Base de données'!$B1699,$V:$V,$V:$V,0),"")</f>
        <v/>
      </c>
      <c r="H1699" s="37" t="str">
        <f t="shared" si="106"/>
        <v/>
      </c>
      <c r="I1699" s="37" t="str">
        <f>IF($J1699="mouvement",_xlfn.XLOOKUP('Base de données'!$B1699,$K:$K,$K:$K,0),"")</f>
        <v/>
      </c>
      <c r="J1699" s="38" t="str">
        <f>IF(AND(Y1699&lt;&gt;MAX(Y:Y),COUNTIF(K1699:V1699,'Base de données'!$B1699)&gt;0),"mouvement","")</f>
        <v/>
      </c>
      <c r="K1699" s="39" t="str">
        <f>IF(K$1&gt;$AE$1,"-",IFERROR(IF(DATEDIF('Base de données'!$A1699,K$1,"d")&lt;&gt;0,"",'Base de données'!$B1699),""))</f>
        <v/>
      </c>
      <c r="L1699" s="39" t="str">
        <f>IF(L$1&gt;$AE$1,"-",IFERROR(IF(DATEDIF('Base de données'!$A1699,L$1,"d")&lt;&gt;0,"",'Base de données'!$B1699),""))</f>
        <v/>
      </c>
      <c r="M1699" s="39" t="str">
        <f>IF(M$1&gt;$AE$1,"-",IFERROR(IF(DATEDIF('Base de données'!$A1699,M$1,"d")&lt;&gt;0,"",'Base de données'!$B1699),""))</f>
        <v/>
      </c>
      <c r="N1699" s="39" t="str">
        <f>IF(N$1&gt;$AE$1,"-",IFERROR(IF(DATEDIF('Base de données'!$A1699,N$1,"d")&lt;&gt;0,"",'Base de données'!$B1699),""))</f>
        <v/>
      </c>
      <c r="O1699" s="39" t="str">
        <f>IF(O$1&gt;$AE$1,"-",IFERROR(IF(DATEDIF('Base de données'!$A1699,O$1,"d")&lt;&gt;0,"",'Base de données'!$B1699),""))</f>
        <v/>
      </c>
      <c r="P1699" s="39" t="str">
        <f>IF(P$1&gt;$AE$1,"-",IFERROR(IF(DATEDIF('Base de données'!$A1699,P$1,"d")&lt;&gt;0,"",'Base de données'!$B1699),""))</f>
        <v/>
      </c>
      <c r="Q1699" s="39" t="str">
        <f>IF(Q$1&gt;$AE$1,"-",IFERROR(IF(DATEDIF('Base de données'!$A1699,Q$1,"d")&lt;&gt;0,"",'Base de données'!$B1699),""))</f>
        <v>1N0T3</v>
      </c>
      <c r="R1699" s="39" t="str">
        <f>IF(R$1&gt;$AE$1,"-",IFERROR(IF(DATEDIF('Base de données'!$A1699,R$1,"d")&lt;&gt;0,"",'Base de données'!$B1699),""))</f>
        <v/>
      </c>
      <c r="S1699" s="39" t="str">
        <f>IF(S$1&gt;$AE$1,"-",IFERROR(IF(DATEDIF('Base de données'!$A1699,S$1,"d")&lt;&gt;0,"",'Base de données'!$B1699),""))</f>
        <v/>
      </c>
      <c r="T1699" s="39" t="str">
        <f>IF(T$1&gt;$AE$1,"-",IFERROR(IF(DATEDIF('Base de données'!$A1699,T$1,"d")&lt;&gt;0,"",'Base de données'!$B1699),""))</f>
        <v/>
      </c>
      <c r="U1699" s="39" t="str">
        <f>IF(U$1&gt;$AE$1,"-",IFERROR(IF(DATEDIF('Base de données'!$A1699,U$1,"d")&lt;&gt;0,"",'Base de données'!$B1699),""))</f>
        <v/>
      </c>
      <c r="V1699" s="39" t="str">
        <f>IF(V$1&gt;$AE$1,"-",IFERROR(IF(DATEDIF('Base de données'!$A1699,V$1,"d")&lt;&gt;0,"",'Base de données'!$B1699),""))</f>
        <v/>
      </c>
      <c r="W1699" s="34"/>
      <c r="X1699" s="30" t="str">
        <f>'Base de données'!$C1699&amp;" "&amp;'Base de données'!$D1699</f>
        <v>Lenoir Benjamin</v>
      </c>
      <c r="Y1699" s="31">
        <f>COUNTIF('Base de données'!$B:$B,'Base de données'!$B1699)</f>
        <v>12</v>
      </c>
      <c r="AA1699" s="87" cm="1">
        <f t="array" aca="1" ref="AA1699" ca="1">INDIRECT("'Base de données'!A" &amp; ROW(Y1699))</f>
        <v>45839</v>
      </c>
      <c r="AB1699" s="51" t="str" cm="1">
        <f t="array" aca="1" ref="AB1699" ca="1">INDIRECT("'Base de données'!B" &amp; ROW(Z1699))</f>
        <v>1N0T3</v>
      </c>
    </row>
    <row r="1700" spans="1:28" x14ac:dyDescent="0.3">
      <c r="A1700" s="41" t="str">
        <f ca="1">IF(IF(AND($B1700&lt;&gt;"-",$B1700=$E1700),"Entrée et sortie","-")="Entrée et sortie",'Base de données'!$B1700,"-")</f>
        <v>-</v>
      </c>
      <c r="B1700" s="41" t="str">
        <f t="shared" ca="1" si="107"/>
        <v>-</v>
      </c>
      <c r="C1700" s="41" t="str">
        <f t="shared" ca="1" si="108"/>
        <v>-</v>
      </c>
      <c r="D1700" s="41" t="str">
        <f>IF($F1700="sortie en cours d'année",'Base de données'!$B1700,"-")</f>
        <v>-</v>
      </c>
      <c r="E1700" s="41" t="str">
        <f>IF($H1700="entrée en cours d'année",'Base de données'!$B1700,"-")</f>
        <v>-</v>
      </c>
      <c r="F1700" s="37" t="str">
        <f t="shared" si="105"/>
        <v/>
      </c>
      <c r="G1700" s="37" t="str">
        <f>IF($J1700="mouvement",_xlfn.XLOOKUP('Base de données'!$B1700,$V:$V,$V:$V,0),"")</f>
        <v/>
      </c>
      <c r="H1700" s="37" t="str">
        <f t="shared" si="106"/>
        <v/>
      </c>
      <c r="I1700" s="37" t="str">
        <f>IF($J1700="mouvement",_xlfn.XLOOKUP('Base de données'!$B1700,$K:$K,$K:$K,0),"")</f>
        <v/>
      </c>
      <c r="J1700" s="38" t="str">
        <f>IF(AND(Y1700&lt;&gt;MAX(Y:Y),COUNTIF(K1700:V1700,'Base de données'!$B1700)&gt;0),"mouvement","")</f>
        <v/>
      </c>
      <c r="K1700" s="39" t="str">
        <f>IF(K$1&gt;$AE$1,"-",IFERROR(IF(DATEDIF('Base de données'!$A1700,K$1,"d")&lt;&gt;0,"",'Base de données'!$B1700),""))</f>
        <v/>
      </c>
      <c r="L1700" s="39" t="str">
        <f>IF(L$1&gt;$AE$1,"-",IFERROR(IF(DATEDIF('Base de données'!$A1700,L$1,"d")&lt;&gt;0,"",'Base de données'!$B1700),""))</f>
        <v/>
      </c>
      <c r="M1700" s="39" t="str">
        <f>IF(M$1&gt;$AE$1,"-",IFERROR(IF(DATEDIF('Base de données'!$A1700,M$1,"d")&lt;&gt;0,"",'Base de données'!$B1700),""))</f>
        <v/>
      </c>
      <c r="N1700" s="39" t="str">
        <f>IF(N$1&gt;$AE$1,"-",IFERROR(IF(DATEDIF('Base de données'!$A1700,N$1,"d")&lt;&gt;0,"",'Base de données'!$B1700),""))</f>
        <v/>
      </c>
      <c r="O1700" s="39" t="str">
        <f>IF(O$1&gt;$AE$1,"-",IFERROR(IF(DATEDIF('Base de données'!$A1700,O$1,"d")&lt;&gt;0,"",'Base de données'!$B1700),""))</f>
        <v/>
      </c>
      <c r="P1700" s="39" t="str">
        <f>IF(P$1&gt;$AE$1,"-",IFERROR(IF(DATEDIF('Base de données'!$A1700,P$1,"d")&lt;&gt;0,"",'Base de données'!$B1700),""))</f>
        <v/>
      </c>
      <c r="Q1700" s="39" t="str">
        <f>IF(Q$1&gt;$AE$1,"-",IFERROR(IF(DATEDIF('Base de données'!$A1700,Q$1,"d")&lt;&gt;0,"",'Base de données'!$B1700),""))</f>
        <v>Y1YI7</v>
      </c>
      <c r="R1700" s="39" t="str">
        <f>IF(R$1&gt;$AE$1,"-",IFERROR(IF(DATEDIF('Base de données'!$A1700,R$1,"d")&lt;&gt;0,"",'Base de données'!$B1700),""))</f>
        <v/>
      </c>
      <c r="S1700" s="39" t="str">
        <f>IF(S$1&gt;$AE$1,"-",IFERROR(IF(DATEDIF('Base de données'!$A1700,S$1,"d")&lt;&gt;0,"",'Base de données'!$B1700),""))</f>
        <v/>
      </c>
      <c r="T1700" s="39" t="str">
        <f>IF(T$1&gt;$AE$1,"-",IFERROR(IF(DATEDIF('Base de données'!$A1700,T$1,"d")&lt;&gt;0,"",'Base de données'!$B1700),""))</f>
        <v/>
      </c>
      <c r="U1700" s="39" t="str">
        <f>IF(U$1&gt;$AE$1,"-",IFERROR(IF(DATEDIF('Base de données'!$A1700,U$1,"d")&lt;&gt;0,"",'Base de données'!$B1700),""))</f>
        <v/>
      </c>
      <c r="V1700" s="39" t="str">
        <f>IF(V$1&gt;$AE$1,"-",IFERROR(IF(DATEDIF('Base de données'!$A1700,V$1,"d")&lt;&gt;0,"",'Base de données'!$B1700),""))</f>
        <v/>
      </c>
      <c r="W1700" s="34"/>
      <c r="X1700" s="30" t="str">
        <f>'Base de données'!$C1700&amp;" "&amp;'Base de données'!$D1700</f>
        <v>Roussel Monique</v>
      </c>
      <c r="Y1700" s="31">
        <f>COUNTIF('Base de données'!$B:$B,'Base de données'!$B1700)</f>
        <v>12</v>
      </c>
      <c r="AA1700" s="87" cm="1">
        <f t="array" aca="1" ref="AA1700" ca="1">INDIRECT("'Base de données'!A" &amp; ROW(Y1700))</f>
        <v>45839</v>
      </c>
      <c r="AB1700" s="51" t="str" cm="1">
        <f t="array" aca="1" ref="AB1700" ca="1">INDIRECT("'Base de données'!B" &amp; ROW(Z1700))</f>
        <v>Y1YI7</v>
      </c>
    </row>
    <row r="1701" spans="1:28" x14ac:dyDescent="0.3">
      <c r="A1701" s="41" t="str">
        <f ca="1">IF(IF(AND($B1701&lt;&gt;"-",$B1701=$E1701),"Entrée et sortie","-")="Entrée et sortie",'Base de données'!$B1701,"-")</f>
        <v>-</v>
      </c>
      <c r="B1701" s="41" t="str">
        <f t="shared" ca="1" si="107"/>
        <v>AQ2RR</v>
      </c>
      <c r="C1701" s="41" t="str">
        <f t="shared" ca="1" si="108"/>
        <v>AQ2RR</v>
      </c>
      <c r="D1701" s="41" t="str">
        <f>IF($F1701="sortie en cours d'année",'Base de données'!$B1701,"-")</f>
        <v>AQ2RR</v>
      </c>
      <c r="E1701" s="41" t="str">
        <f>IF($H1701="entrée en cours d'année",'Base de données'!$B1701,"-")</f>
        <v>-</v>
      </c>
      <c r="F1701" s="37" t="str">
        <f t="shared" si="105"/>
        <v>sortie en cours d'année</v>
      </c>
      <c r="G1701" s="37">
        <f>IF($J1701="mouvement",_xlfn.XLOOKUP('Base de données'!$B1701,$V:$V,$V:$V,0),"")</f>
        <v>0</v>
      </c>
      <c r="H1701" s="37" t="str">
        <f t="shared" si="106"/>
        <v/>
      </c>
      <c r="I1701" s="37" t="str">
        <f>IF($J1701="mouvement",_xlfn.XLOOKUP('Base de données'!$B1701,$K:$K,$K:$K,0),"")</f>
        <v>AQ2RR</v>
      </c>
      <c r="J1701" s="38" t="str">
        <f>IF(AND(Y1701&lt;&gt;MAX(Y:Y),COUNTIF(K1701:V1701,'Base de données'!$B1701)&gt;0),"mouvement","")</f>
        <v>mouvement</v>
      </c>
      <c r="K1701" s="39" t="str">
        <f>IF(K$1&gt;$AE$1,"-",IFERROR(IF(DATEDIF('Base de données'!$A1701,K$1,"d")&lt;&gt;0,"",'Base de données'!$B1701),""))</f>
        <v/>
      </c>
      <c r="L1701" s="39" t="str">
        <f>IF(L$1&gt;$AE$1,"-",IFERROR(IF(DATEDIF('Base de données'!$A1701,L$1,"d")&lt;&gt;0,"",'Base de données'!$B1701),""))</f>
        <v/>
      </c>
      <c r="M1701" s="39" t="str">
        <f>IF(M$1&gt;$AE$1,"-",IFERROR(IF(DATEDIF('Base de données'!$A1701,M$1,"d")&lt;&gt;0,"",'Base de données'!$B1701),""))</f>
        <v/>
      </c>
      <c r="N1701" s="39" t="str">
        <f>IF(N$1&gt;$AE$1,"-",IFERROR(IF(DATEDIF('Base de données'!$A1701,N$1,"d")&lt;&gt;0,"",'Base de données'!$B1701),""))</f>
        <v/>
      </c>
      <c r="O1701" s="39" t="str">
        <f>IF(O$1&gt;$AE$1,"-",IFERROR(IF(DATEDIF('Base de données'!$A1701,O$1,"d")&lt;&gt;0,"",'Base de données'!$B1701),""))</f>
        <v/>
      </c>
      <c r="P1701" s="39" t="str">
        <f>IF(P$1&gt;$AE$1,"-",IFERROR(IF(DATEDIF('Base de données'!$A1701,P$1,"d")&lt;&gt;0,"",'Base de données'!$B1701),""))</f>
        <v/>
      </c>
      <c r="Q1701" s="39" t="str">
        <f>IF(Q$1&gt;$AE$1,"-",IFERROR(IF(DATEDIF('Base de données'!$A1701,Q$1,"d")&lt;&gt;0,"",'Base de données'!$B1701),""))</f>
        <v>AQ2RR</v>
      </c>
      <c r="R1701" s="39" t="str">
        <f>IF(R$1&gt;$AE$1,"-",IFERROR(IF(DATEDIF('Base de données'!$A1701,R$1,"d")&lt;&gt;0,"",'Base de données'!$B1701),""))</f>
        <v/>
      </c>
      <c r="S1701" s="39" t="str">
        <f>IF(S$1&gt;$AE$1,"-",IFERROR(IF(DATEDIF('Base de données'!$A1701,S$1,"d")&lt;&gt;0,"",'Base de données'!$B1701),""))</f>
        <v/>
      </c>
      <c r="T1701" s="39" t="str">
        <f>IF(T$1&gt;$AE$1,"-",IFERROR(IF(DATEDIF('Base de données'!$A1701,T$1,"d")&lt;&gt;0,"",'Base de données'!$B1701),""))</f>
        <v/>
      </c>
      <c r="U1701" s="39" t="str">
        <f>IF(U$1&gt;$AE$1,"-",IFERROR(IF(DATEDIF('Base de données'!$A1701,U$1,"d")&lt;&gt;0,"",'Base de données'!$B1701),""))</f>
        <v/>
      </c>
      <c r="V1701" s="39" t="str">
        <f>IF(V$1&gt;$AE$1,"-",IFERROR(IF(DATEDIF('Base de données'!$A1701,V$1,"d")&lt;&gt;0,"",'Base de données'!$B1701),""))</f>
        <v/>
      </c>
      <c r="W1701" s="34"/>
      <c r="X1701" s="30" t="str">
        <f>'Base de données'!$C1701&amp;" "&amp;'Base de données'!$D1701</f>
        <v>Antoine Noémi</v>
      </c>
      <c r="Y1701" s="31">
        <f>COUNTIF('Base de données'!$B:$B,'Base de données'!$B1701)</f>
        <v>10</v>
      </c>
      <c r="AA1701" s="87" cm="1">
        <f t="array" aca="1" ref="AA1701" ca="1">INDIRECT("'Base de données'!A" &amp; ROW(Y1701))</f>
        <v>45839</v>
      </c>
      <c r="AB1701" s="51" t="str" cm="1">
        <f t="array" aca="1" ref="AB1701" ca="1">INDIRECT("'Base de données'!B" &amp; ROW(Z1701))</f>
        <v>AQ2RR</v>
      </c>
    </row>
    <row r="1702" spans="1:28" x14ac:dyDescent="0.3">
      <c r="A1702" s="41" t="str">
        <f ca="1">IF(IF(AND($B1702&lt;&gt;"-",$B1702=$E1702),"Entrée et sortie","-")="Entrée et sortie",'Base de données'!$B1702,"-")</f>
        <v>-</v>
      </c>
      <c r="B1702" s="41" t="str">
        <f t="shared" ca="1" si="107"/>
        <v>-</v>
      </c>
      <c r="C1702" s="41" t="str">
        <f t="shared" ca="1" si="108"/>
        <v>-</v>
      </c>
      <c r="D1702" s="41" t="str">
        <f>IF($F1702="sortie en cours d'année",'Base de données'!$B1702,"-")</f>
        <v>-</v>
      </c>
      <c r="E1702" s="41" t="str">
        <f>IF($H1702="entrée en cours d'année",'Base de données'!$B1702,"-")</f>
        <v>-</v>
      </c>
      <c r="F1702" s="37" t="str">
        <f t="shared" si="105"/>
        <v/>
      </c>
      <c r="G1702" s="37" t="str">
        <f>IF($J1702="mouvement",_xlfn.XLOOKUP('Base de données'!$B1702,$V:$V,$V:$V,0),"")</f>
        <v/>
      </c>
      <c r="H1702" s="37" t="str">
        <f t="shared" si="106"/>
        <v/>
      </c>
      <c r="I1702" s="37" t="str">
        <f>IF($J1702="mouvement",_xlfn.XLOOKUP('Base de données'!$B1702,$K:$K,$K:$K,0),"")</f>
        <v/>
      </c>
      <c r="J1702" s="38" t="str">
        <f>IF(AND(Y1702&lt;&gt;MAX(Y:Y),COUNTIF(K1702:V1702,'Base de données'!$B1702)&gt;0),"mouvement","")</f>
        <v/>
      </c>
      <c r="K1702" s="39" t="str">
        <f>IF(K$1&gt;$AE$1,"-",IFERROR(IF(DATEDIF('Base de données'!$A1702,K$1,"d")&lt;&gt;0,"",'Base de données'!$B1702),""))</f>
        <v/>
      </c>
      <c r="L1702" s="39" t="str">
        <f>IF(L$1&gt;$AE$1,"-",IFERROR(IF(DATEDIF('Base de données'!$A1702,L$1,"d")&lt;&gt;0,"",'Base de données'!$B1702),""))</f>
        <v/>
      </c>
      <c r="M1702" s="39" t="str">
        <f>IF(M$1&gt;$AE$1,"-",IFERROR(IF(DATEDIF('Base de données'!$A1702,M$1,"d")&lt;&gt;0,"",'Base de données'!$B1702),""))</f>
        <v/>
      </c>
      <c r="N1702" s="39" t="str">
        <f>IF(N$1&gt;$AE$1,"-",IFERROR(IF(DATEDIF('Base de données'!$A1702,N$1,"d")&lt;&gt;0,"",'Base de données'!$B1702),""))</f>
        <v/>
      </c>
      <c r="O1702" s="39" t="str">
        <f>IF(O$1&gt;$AE$1,"-",IFERROR(IF(DATEDIF('Base de données'!$A1702,O$1,"d")&lt;&gt;0,"",'Base de données'!$B1702),""))</f>
        <v/>
      </c>
      <c r="P1702" s="39" t="str">
        <f>IF(P$1&gt;$AE$1,"-",IFERROR(IF(DATEDIF('Base de données'!$A1702,P$1,"d")&lt;&gt;0,"",'Base de données'!$B1702),""))</f>
        <v/>
      </c>
      <c r="Q1702" s="39" t="str">
        <f>IF(Q$1&gt;$AE$1,"-",IFERROR(IF(DATEDIF('Base de données'!$A1702,Q$1,"d")&lt;&gt;0,"",'Base de données'!$B1702),""))</f>
        <v>U3BKH</v>
      </c>
      <c r="R1702" s="39" t="str">
        <f>IF(R$1&gt;$AE$1,"-",IFERROR(IF(DATEDIF('Base de données'!$A1702,R$1,"d")&lt;&gt;0,"",'Base de données'!$B1702),""))</f>
        <v/>
      </c>
      <c r="S1702" s="39" t="str">
        <f>IF(S$1&gt;$AE$1,"-",IFERROR(IF(DATEDIF('Base de données'!$A1702,S$1,"d")&lt;&gt;0,"",'Base de données'!$B1702),""))</f>
        <v/>
      </c>
      <c r="T1702" s="39" t="str">
        <f>IF(T$1&gt;$AE$1,"-",IFERROR(IF(DATEDIF('Base de données'!$A1702,T$1,"d")&lt;&gt;0,"",'Base de données'!$B1702),""))</f>
        <v/>
      </c>
      <c r="U1702" s="39" t="str">
        <f>IF(U$1&gt;$AE$1,"-",IFERROR(IF(DATEDIF('Base de données'!$A1702,U$1,"d")&lt;&gt;0,"",'Base de données'!$B1702),""))</f>
        <v/>
      </c>
      <c r="V1702" s="39" t="str">
        <f>IF(V$1&gt;$AE$1,"-",IFERROR(IF(DATEDIF('Base de données'!$A1702,V$1,"d")&lt;&gt;0,"",'Base de données'!$B1702),""))</f>
        <v/>
      </c>
      <c r="W1702" s="34"/>
      <c r="X1702" s="30" t="str">
        <f>'Base de données'!$C1702&amp;" "&amp;'Base de données'!$D1702</f>
        <v>Chevalier Roland</v>
      </c>
      <c r="Y1702" s="31">
        <f>COUNTIF('Base de données'!$B:$B,'Base de données'!$B1702)</f>
        <v>12</v>
      </c>
      <c r="AA1702" s="87" cm="1">
        <f t="array" aca="1" ref="AA1702" ca="1">INDIRECT("'Base de données'!A" &amp; ROW(Y1702))</f>
        <v>45839</v>
      </c>
      <c r="AB1702" s="51" t="str" cm="1">
        <f t="array" aca="1" ref="AB1702" ca="1">INDIRECT("'Base de données'!B" &amp; ROW(Z1702))</f>
        <v>U3BKH</v>
      </c>
    </row>
    <row r="1703" spans="1:28" x14ac:dyDescent="0.3">
      <c r="A1703" s="41" t="str">
        <f ca="1">IF(IF(AND($B1703&lt;&gt;"-",$B1703=$E1703),"Entrée et sortie","-")="Entrée et sortie",'Base de données'!$B1703,"-")</f>
        <v>-</v>
      </c>
      <c r="B1703" s="41" t="str">
        <f t="shared" ca="1" si="107"/>
        <v>-</v>
      </c>
      <c r="C1703" s="41" t="str">
        <f t="shared" ca="1" si="108"/>
        <v>-</v>
      </c>
      <c r="D1703" s="41" t="str">
        <f>IF($F1703="sortie en cours d'année",'Base de données'!$B1703,"-")</f>
        <v>-</v>
      </c>
      <c r="E1703" s="41" t="str">
        <f>IF($H1703="entrée en cours d'année",'Base de données'!$B1703,"-")</f>
        <v>-</v>
      </c>
      <c r="F1703" s="37" t="str">
        <f t="shared" si="105"/>
        <v/>
      </c>
      <c r="G1703" s="37" t="str">
        <f>IF($J1703="mouvement",_xlfn.XLOOKUP('Base de données'!$B1703,$V:$V,$V:$V,0),"")</f>
        <v/>
      </c>
      <c r="H1703" s="37" t="str">
        <f t="shared" si="106"/>
        <v/>
      </c>
      <c r="I1703" s="37" t="str">
        <f>IF($J1703="mouvement",_xlfn.XLOOKUP('Base de données'!$B1703,$K:$K,$K:$K,0),"")</f>
        <v/>
      </c>
      <c r="J1703" s="38" t="str">
        <f>IF(AND(Y1703&lt;&gt;MAX(Y:Y),COUNTIF(K1703:V1703,'Base de données'!$B1703)&gt;0),"mouvement","")</f>
        <v/>
      </c>
      <c r="K1703" s="39" t="str">
        <f>IF(K$1&gt;$AE$1,"-",IFERROR(IF(DATEDIF('Base de données'!$A1703,K$1,"d")&lt;&gt;0,"",'Base de données'!$B1703),""))</f>
        <v/>
      </c>
      <c r="L1703" s="39" t="str">
        <f>IF(L$1&gt;$AE$1,"-",IFERROR(IF(DATEDIF('Base de données'!$A1703,L$1,"d")&lt;&gt;0,"",'Base de données'!$B1703),""))</f>
        <v/>
      </c>
      <c r="M1703" s="39" t="str">
        <f>IF(M$1&gt;$AE$1,"-",IFERROR(IF(DATEDIF('Base de données'!$A1703,M$1,"d")&lt;&gt;0,"",'Base de données'!$B1703),""))</f>
        <v/>
      </c>
      <c r="N1703" s="39" t="str">
        <f>IF(N$1&gt;$AE$1,"-",IFERROR(IF(DATEDIF('Base de données'!$A1703,N$1,"d")&lt;&gt;0,"",'Base de données'!$B1703),""))</f>
        <v/>
      </c>
      <c r="O1703" s="39" t="str">
        <f>IF(O$1&gt;$AE$1,"-",IFERROR(IF(DATEDIF('Base de données'!$A1703,O$1,"d")&lt;&gt;0,"",'Base de données'!$B1703),""))</f>
        <v/>
      </c>
      <c r="P1703" s="39" t="str">
        <f>IF(P$1&gt;$AE$1,"-",IFERROR(IF(DATEDIF('Base de données'!$A1703,P$1,"d")&lt;&gt;0,"",'Base de données'!$B1703),""))</f>
        <v/>
      </c>
      <c r="Q1703" s="39" t="str">
        <f>IF(Q$1&gt;$AE$1,"-",IFERROR(IF(DATEDIF('Base de données'!$A1703,Q$1,"d")&lt;&gt;0,"",'Base de données'!$B1703),""))</f>
        <v>HLXBT</v>
      </c>
      <c r="R1703" s="39" t="str">
        <f>IF(R$1&gt;$AE$1,"-",IFERROR(IF(DATEDIF('Base de données'!$A1703,R$1,"d")&lt;&gt;0,"",'Base de données'!$B1703),""))</f>
        <v/>
      </c>
      <c r="S1703" s="39" t="str">
        <f>IF(S$1&gt;$AE$1,"-",IFERROR(IF(DATEDIF('Base de données'!$A1703,S$1,"d")&lt;&gt;0,"",'Base de données'!$B1703),""))</f>
        <v/>
      </c>
      <c r="T1703" s="39" t="str">
        <f>IF(T$1&gt;$AE$1,"-",IFERROR(IF(DATEDIF('Base de données'!$A1703,T$1,"d")&lt;&gt;0,"",'Base de données'!$B1703),""))</f>
        <v/>
      </c>
      <c r="U1703" s="39" t="str">
        <f>IF(U$1&gt;$AE$1,"-",IFERROR(IF(DATEDIF('Base de données'!$A1703,U$1,"d")&lt;&gt;0,"",'Base de données'!$B1703),""))</f>
        <v/>
      </c>
      <c r="V1703" s="39" t="str">
        <f>IF(V$1&gt;$AE$1,"-",IFERROR(IF(DATEDIF('Base de données'!$A1703,V$1,"d")&lt;&gt;0,"",'Base de données'!$B1703),""))</f>
        <v/>
      </c>
      <c r="W1703" s="34"/>
      <c r="X1703" s="30" t="str">
        <f>'Base de données'!$C1703&amp;" "&amp;'Base de données'!$D1703</f>
        <v>Gautier Noémi</v>
      </c>
      <c r="Y1703" s="31">
        <f>COUNTIF('Base de données'!$B:$B,'Base de données'!$B1703)</f>
        <v>12</v>
      </c>
      <c r="AA1703" s="87" cm="1">
        <f t="array" aca="1" ref="AA1703" ca="1">INDIRECT("'Base de données'!A" &amp; ROW(Y1703))</f>
        <v>45839</v>
      </c>
      <c r="AB1703" s="51" t="str" cm="1">
        <f t="array" aca="1" ref="AB1703" ca="1">INDIRECT("'Base de données'!B" &amp; ROW(Z1703))</f>
        <v>HLXBT</v>
      </c>
    </row>
    <row r="1704" spans="1:28" x14ac:dyDescent="0.3">
      <c r="A1704" s="41" t="str">
        <f ca="1">IF(IF(AND($B1704&lt;&gt;"-",$B1704=$E1704),"Entrée et sortie","-")="Entrée et sortie",'Base de données'!$B1704,"-")</f>
        <v>-</v>
      </c>
      <c r="B1704" s="41" t="str">
        <f t="shared" ca="1" si="107"/>
        <v>-</v>
      </c>
      <c r="C1704" s="41" t="str">
        <f t="shared" ca="1" si="108"/>
        <v>-</v>
      </c>
      <c r="D1704" s="41" t="str">
        <f>IF($F1704="sortie en cours d'année",'Base de données'!$B1704,"-")</f>
        <v>-</v>
      </c>
      <c r="E1704" s="41" t="str">
        <f>IF($H1704="entrée en cours d'année",'Base de données'!$B1704,"-")</f>
        <v>-</v>
      </c>
      <c r="F1704" s="37" t="str">
        <f t="shared" si="105"/>
        <v/>
      </c>
      <c r="G1704" s="37" t="str">
        <f>IF($J1704="mouvement",_xlfn.XLOOKUP('Base de données'!$B1704,$V:$V,$V:$V,0),"")</f>
        <v/>
      </c>
      <c r="H1704" s="37" t="str">
        <f t="shared" si="106"/>
        <v/>
      </c>
      <c r="I1704" s="37" t="str">
        <f>IF($J1704="mouvement",_xlfn.XLOOKUP('Base de données'!$B1704,$K:$K,$K:$K,0),"")</f>
        <v/>
      </c>
      <c r="J1704" s="38" t="str">
        <f>IF(AND(Y1704&lt;&gt;MAX(Y:Y),COUNTIF(K1704:V1704,'Base de données'!$B1704)&gt;0),"mouvement","")</f>
        <v/>
      </c>
      <c r="K1704" s="39" t="str">
        <f>IF(K$1&gt;$AE$1,"-",IFERROR(IF(DATEDIF('Base de données'!$A1704,K$1,"d")&lt;&gt;0,"",'Base de données'!$B1704),""))</f>
        <v/>
      </c>
      <c r="L1704" s="39" t="str">
        <f>IF(L$1&gt;$AE$1,"-",IFERROR(IF(DATEDIF('Base de données'!$A1704,L$1,"d")&lt;&gt;0,"",'Base de données'!$B1704),""))</f>
        <v/>
      </c>
      <c r="M1704" s="39" t="str">
        <f>IF(M$1&gt;$AE$1,"-",IFERROR(IF(DATEDIF('Base de données'!$A1704,M$1,"d")&lt;&gt;0,"",'Base de données'!$B1704),""))</f>
        <v/>
      </c>
      <c r="N1704" s="39" t="str">
        <f>IF(N$1&gt;$AE$1,"-",IFERROR(IF(DATEDIF('Base de données'!$A1704,N$1,"d")&lt;&gt;0,"",'Base de données'!$B1704),""))</f>
        <v/>
      </c>
      <c r="O1704" s="39" t="str">
        <f>IF(O$1&gt;$AE$1,"-",IFERROR(IF(DATEDIF('Base de données'!$A1704,O$1,"d")&lt;&gt;0,"",'Base de données'!$B1704),""))</f>
        <v/>
      </c>
      <c r="P1704" s="39" t="str">
        <f>IF(P$1&gt;$AE$1,"-",IFERROR(IF(DATEDIF('Base de données'!$A1704,P$1,"d")&lt;&gt;0,"",'Base de données'!$B1704),""))</f>
        <v/>
      </c>
      <c r="Q1704" s="39" t="str">
        <f>IF(Q$1&gt;$AE$1,"-",IFERROR(IF(DATEDIF('Base de données'!$A1704,Q$1,"d")&lt;&gt;0,"",'Base de données'!$B1704),""))</f>
        <v>XLFAU</v>
      </c>
      <c r="R1704" s="39" t="str">
        <f>IF(R$1&gt;$AE$1,"-",IFERROR(IF(DATEDIF('Base de données'!$A1704,R$1,"d")&lt;&gt;0,"",'Base de données'!$B1704),""))</f>
        <v/>
      </c>
      <c r="S1704" s="39" t="str">
        <f>IF(S$1&gt;$AE$1,"-",IFERROR(IF(DATEDIF('Base de données'!$A1704,S$1,"d")&lt;&gt;0,"",'Base de données'!$B1704),""))</f>
        <v/>
      </c>
      <c r="T1704" s="39" t="str">
        <f>IF(T$1&gt;$AE$1,"-",IFERROR(IF(DATEDIF('Base de données'!$A1704,T$1,"d")&lt;&gt;0,"",'Base de données'!$B1704),""))</f>
        <v/>
      </c>
      <c r="U1704" s="39" t="str">
        <f>IF(U$1&gt;$AE$1,"-",IFERROR(IF(DATEDIF('Base de données'!$A1704,U$1,"d")&lt;&gt;0,"",'Base de données'!$B1704),""))</f>
        <v/>
      </c>
      <c r="V1704" s="39" t="str">
        <f>IF(V$1&gt;$AE$1,"-",IFERROR(IF(DATEDIF('Base de données'!$A1704,V$1,"d")&lt;&gt;0,"",'Base de données'!$B1704),""))</f>
        <v/>
      </c>
      <c r="W1704" s="34"/>
      <c r="X1704" s="30" t="str">
        <f>'Base de données'!$C1704&amp;" "&amp;'Base de données'!$D1704</f>
        <v>Laine Marine</v>
      </c>
      <c r="Y1704" s="31">
        <f>COUNTIF('Base de données'!$B:$B,'Base de données'!$B1704)</f>
        <v>12</v>
      </c>
      <c r="AA1704" s="87" cm="1">
        <f t="array" aca="1" ref="AA1704" ca="1">INDIRECT("'Base de données'!A" &amp; ROW(Y1704))</f>
        <v>45839</v>
      </c>
      <c r="AB1704" s="51" t="str" cm="1">
        <f t="array" aca="1" ref="AB1704" ca="1">INDIRECT("'Base de données'!B" &amp; ROW(Z1704))</f>
        <v>XLFAU</v>
      </c>
    </row>
    <row r="1705" spans="1:28" x14ac:dyDescent="0.3">
      <c r="A1705" s="41" t="str">
        <f ca="1">IF(IF(AND($B1705&lt;&gt;"-",$B1705=$E1705),"Entrée et sortie","-")="Entrée et sortie",'Base de données'!$B1705,"-")</f>
        <v>-</v>
      </c>
      <c r="B1705" s="41" t="str">
        <f t="shared" ca="1" si="107"/>
        <v>-</v>
      </c>
      <c r="C1705" s="41" t="str">
        <f t="shared" ca="1" si="108"/>
        <v>-</v>
      </c>
      <c r="D1705" s="41" t="str">
        <f>IF($F1705="sortie en cours d'année",'Base de données'!$B1705,"-")</f>
        <v>-</v>
      </c>
      <c r="E1705" s="41" t="str">
        <f>IF($H1705="entrée en cours d'année",'Base de données'!$B1705,"-")</f>
        <v>-</v>
      </c>
      <c r="F1705" s="37" t="str">
        <f t="shared" si="105"/>
        <v/>
      </c>
      <c r="G1705" s="37" t="str">
        <f>IF($J1705="mouvement",_xlfn.XLOOKUP('Base de données'!$B1705,$V:$V,$V:$V,0),"")</f>
        <v/>
      </c>
      <c r="H1705" s="37" t="str">
        <f t="shared" si="106"/>
        <v/>
      </c>
      <c r="I1705" s="37" t="str">
        <f>IF($J1705="mouvement",_xlfn.XLOOKUP('Base de données'!$B1705,$K:$K,$K:$K,0),"")</f>
        <v/>
      </c>
      <c r="J1705" s="38" t="str">
        <f>IF(AND(Y1705&lt;&gt;MAX(Y:Y),COUNTIF(K1705:V1705,'Base de données'!$B1705)&gt;0),"mouvement","")</f>
        <v/>
      </c>
      <c r="K1705" s="39" t="str">
        <f>IF(K$1&gt;$AE$1,"-",IFERROR(IF(DATEDIF('Base de données'!$A1705,K$1,"d")&lt;&gt;0,"",'Base de données'!$B1705),""))</f>
        <v/>
      </c>
      <c r="L1705" s="39" t="str">
        <f>IF(L$1&gt;$AE$1,"-",IFERROR(IF(DATEDIF('Base de données'!$A1705,L$1,"d")&lt;&gt;0,"",'Base de données'!$B1705),""))</f>
        <v/>
      </c>
      <c r="M1705" s="39" t="str">
        <f>IF(M$1&gt;$AE$1,"-",IFERROR(IF(DATEDIF('Base de données'!$A1705,M$1,"d")&lt;&gt;0,"",'Base de données'!$B1705),""))</f>
        <v/>
      </c>
      <c r="N1705" s="39" t="str">
        <f>IF(N$1&gt;$AE$1,"-",IFERROR(IF(DATEDIF('Base de données'!$A1705,N$1,"d")&lt;&gt;0,"",'Base de données'!$B1705),""))</f>
        <v/>
      </c>
      <c r="O1705" s="39" t="str">
        <f>IF(O$1&gt;$AE$1,"-",IFERROR(IF(DATEDIF('Base de données'!$A1705,O$1,"d")&lt;&gt;0,"",'Base de données'!$B1705),""))</f>
        <v/>
      </c>
      <c r="P1705" s="39" t="str">
        <f>IF(P$1&gt;$AE$1,"-",IFERROR(IF(DATEDIF('Base de données'!$A1705,P$1,"d")&lt;&gt;0,"",'Base de données'!$B1705),""))</f>
        <v/>
      </c>
      <c r="Q1705" s="39" t="str">
        <f>IF(Q$1&gt;$AE$1,"-",IFERROR(IF(DATEDIF('Base de données'!$A1705,Q$1,"d")&lt;&gt;0,"",'Base de données'!$B1705),""))</f>
        <v>NAMYB</v>
      </c>
      <c r="R1705" s="39" t="str">
        <f>IF(R$1&gt;$AE$1,"-",IFERROR(IF(DATEDIF('Base de données'!$A1705,R$1,"d")&lt;&gt;0,"",'Base de données'!$B1705),""))</f>
        <v/>
      </c>
      <c r="S1705" s="39" t="str">
        <f>IF(S$1&gt;$AE$1,"-",IFERROR(IF(DATEDIF('Base de données'!$A1705,S$1,"d")&lt;&gt;0,"",'Base de données'!$B1705),""))</f>
        <v/>
      </c>
      <c r="T1705" s="39" t="str">
        <f>IF(T$1&gt;$AE$1,"-",IFERROR(IF(DATEDIF('Base de données'!$A1705,T$1,"d")&lt;&gt;0,"",'Base de données'!$B1705),""))</f>
        <v/>
      </c>
      <c r="U1705" s="39" t="str">
        <f>IF(U$1&gt;$AE$1,"-",IFERROR(IF(DATEDIF('Base de données'!$A1705,U$1,"d")&lt;&gt;0,"",'Base de données'!$B1705),""))</f>
        <v/>
      </c>
      <c r="V1705" s="39" t="str">
        <f>IF(V$1&gt;$AE$1,"-",IFERROR(IF(DATEDIF('Base de données'!$A1705,V$1,"d")&lt;&gt;0,"",'Base de données'!$B1705),""))</f>
        <v/>
      </c>
      <c r="W1705" s="34"/>
      <c r="X1705" s="30" t="str">
        <f>'Base de données'!$C1705&amp;" "&amp;'Base de données'!$D1705</f>
        <v>Da Costa Maggie</v>
      </c>
      <c r="Y1705" s="31">
        <f>COUNTIF('Base de données'!$B:$B,'Base de données'!$B1705)</f>
        <v>12</v>
      </c>
      <c r="AA1705" s="87" cm="1">
        <f t="array" aca="1" ref="AA1705" ca="1">INDIRECT("'Base de données'!A" &amp; ROW(Y1705))</f>
        <v>45839</v>
      </c>
      <c r="AB1705" s="51" t="str" cm="1">
        <f t="array" aca="1" ref="AB1705" ca="1">INDIRECT("'Base de données'!B" &amp; ROW(Z1705))</f>
        <v>NAMYB</v>
      </c>
    </row>
    <row r="1706" spans="1:28" x14ac:dyDescent="0.3">
      <c r="A1706" s="41" t="str">
        <f ca="1">IF(IF(AND($B1706&lt;&gt;"-",$B1706=$E1706),"Entrée et sortie","-")="Entrée et sortie",'Base de données'!$B1706,"-")</f>
        <v>-</v>
      </c>
      <c r="B1706" s="41" t="str">
        <f t="shared" ca="1" si="107"/>
        <v>-</v>
      </c>
      <c r="C1706" s="41" t="str">
        <f t="shared" ca="1" si="108"/>
        <v>-</v>
      </c>
      <c r="D1706" s="41" t="str">
        <f>IF($F1706="sortie en cours d'année",'Base de données'!$B1706,"-")</f>
        <v>-</v>
      </c>
      <c r="E1706" s="41" t="str">
        <f>IF($H1706="entrée en cours d'année",'Base de données'!$B1706,"-")</f>
        <v>-</v>
      </c>
      <c r="F1706" s="37" t="str">
        <f t="shared" si="105"/>
        <v/>
      </c>
      <c r="G1706" s="37" t="str">
        <f>IF($J1706="mouvement",_xlfn.XLOOKUP('Base de données'!$B1706,$V:$V,$V:$V,0),"")</f>
        <v/>
      </c>
      <c r="H1706" s="37" t="str">
        <f t="shared" si="106"/>
        <v/>
      </c>
      <c r="I1706" s="37" t="str">
        <f>IF($J1706="mouvement",_xlfn.XLOOKUP('Base de données'!$B1706,$K:$K,$K:$K,0),"")</f>
        <v/>
      </c>
      <c r="J1706" s="38" t="str">
        <f>IF(AND(Y1706&lt;&gt;MAX(Y:Y),COUNTIF(K1706:V1706,'Base de données'!$B1706)&gt;0),"mouvement","")</f>
        <v/>
      </c>
      <c r="K1706" s="39" t="str">
        <f>IF(K$1&gt;$AE$1,"-",IFERROR(IF(DATEDIF('Base de données'!$A1706,K$1,"d")&lt;&gt;0,"",'Base de données'!$B1706),""))</f>
        <v/>
      </c>
      <c r="L1706" s="39" t="str">
        <f>IF(L$1&gt;$AE$1,"-",IFERROR(IF(DATEDIF('Base de données'!$A1706,L$1,"d")&lt;&gt;0,"",'Base de données'!$B1706),""))</f>
        <v/>
      </c>
      <c r="M1706" s="39" t="str">
        <f>IF(M$1&gt;$AE$1,"-",IFERROR(IF(DATEDIF('Base de données'!$A1706,M$1,"d")&lt;&gt;0,"",'Base de données'!$B1706),""))</f>
        <v/>
      </c>
      <c r="N1706" s="39" t="str">
        <f>IF(N$1&gt;$AE$1,"-",IFERROR(IF(DATEDIF('Base de données'!$A1706,N$1,"d")&lt;&gt;0,"",'Base de données'!$B1706),""))</f>
        <v/>
      </c>
      <c r="O1706" s="39" t="str">
        <f>IF(O$1&gt;$AE$1,"-",IFERROR(IF(DATEDIF('Base de données'!$A1706,O$1,"d")&lt;&gt;0,"",'Base de données'!$B1706),""))</f>
        <v/>
      </c>
      <c r="P1706" s="39" t="str">
        <f>IF(P$1&gt;$AE$1,"-",IFERROR(IF(DATEDIF('Base de données'!$A1706,P$1,"d")&lt;&gt;0,"",'Base de données'!$B1706),""))</f>
        <v/>
      </c>
      <c r="Q1706" s="39" t="str">
        <f>IF(Q$1&gt;$AE$1,"-",IFERROR(IF(DATEDIF('Base de données'!$A1706,Q$1,"d")&lt;&gt;0,"",'Base de données'!$B1706),""))</f>
        <v>K1I44</v>
      </c>
      <c r="R1706" s="39" t="str">
        <f>IF(R$1&gt;$AE$1,"-",IFERROR(IF(DATEDIF('Base de données'!$A1706,R$1,"d")&lt;&gt;0,"",'Base de données'!$B1706),""))</f>
        <v/>
      </c>
      <c r="S1706" s="39" t="str">
        <f>IF(S$1&gt;$AE$1,"-",IFERROR(IF(DATEDIF('Base de données'!$A1706,S$1,"d")&lt;&gt;0,"",'Base de données'!$B1706),""))</f>
        <v/>
      </c>
      <c r="T1706" s="39" t="str">
        <f>IF(T$1&gt;$AE$1,"-",IFERROR(IF(DATEDIF('Base de données'!$A1706,T$1,"d")&lt;&gt;0,"",'Base de données'!$B1706),""))</f>
        <v/>
      </c>
      <c r="U1706" s="39" t="str">
        <f>IF(U$1&gt;$AE$1,"-",IFERROR(IF(DATEDIF('Base de données'!$A1706,U$1,"d")&lt;&gt;0,"",'Base de données'!$B1706),""))</f>
        <v/>
      </c>
      <c r="V1706" s="39" t="str">
        <f>IF(V$1&gt;$AE$1,"-",IFERROR(IF(DATEDIF('Base de données'!$A1706,V$1,"d")&lt;&gt;0,"",'Base de données'!$B1706),""))</f>
        <v/>
      </c>
      <c r="W1706" s="34"/>
      <c r="X1706" s="30" t="str">
        <f>'Base de données'!$C1706&amp;" "&amp;'Base de données'!$D1706</f>
        <v>Neveu Geneviève</v>
      </c>
      <c r="Y1706" s="31">
        <f>COUNTIF('Base de données'!$B:$B,'Base de données'!$B1706)</f>
        <v>12</v>
      </c>
      <c r="AA1706" s="87" cm="1">
        <f t="array" aca="1" ref="AA1706" ca="1">INDIRECT("'Base de données'!A" &amp; ROW(Y1706))</f>
        <v>45839</v>
      </c>
      <c r="AB1706" s="51" t="str" cm="1">
        <f t="array" aca="1" ref="AB1706" ca="1">INDIRECT("'Base de données'!B" &amp; ROW(Z1706))</f>
        <v>K1I44</v>
      </c>
    </row>
    <row r="1707" spans="1:28" x14ac:dyDescent="0.3">
      <c r="A1707" s="41" t="str">
        <f ca="1">IF(IF(AND($B1707&lt;&gt;"-",$B1707=$E1707),"Entrée et sortie","-")="Entrée et sortie",'Base de données'!$B1707,"-")</f>
        <v>-</v>
      </c>
      <c r="B1707" s="41" t="str">
        <f t="shared" ca="1" si="107"/>
        <v>-</v>
      </c>
      <c r="C1707" s="41" t="str">
        <f t="shared" ca="1" si="108"/>
        <v>-</v>
      </c>
      <c r="D1707" s="41" t="str">
        <f>IF($F1707="sortie en cours d'année",'Base de données'!$B1707,"-")</f>
        <v>-</v>
      </c>
      <c r="E1707" s="41" t="str">
        <f>IF($H1707="entrée en cours d'année",'Base de données'!$B1707,"-")</f>
        <v>-</v>
      </c>
      <c r="F1707" s="37" t="str">
        <f t="shared" si="105"/>
        <v/>
      </c>
      <c r="G1707" s="37" t="str">
        <f>IF($J1707="mouvement",_xlfn.XLOOKUP('Base de données'!$B1707,$V:$V,$V:$V,0),"")</f>
        <v/>
      </c>
      <c r="H1707" s="37" t="str">
        <f t="shared" si="106"/>
        <v/>
      </c>
      <c r="I1707" s="37" t="str">
        <f>IF($J1707="mouvement",_xlfn.XLOOKUP('Base de données'!$B1707,$K:$K,$K:$K,0),"")</f>
        <v/>
      </c>
      <c r="J1707" s="38" t="str">
        <f>IF(AND(Y1707&lt;&gt;MAX(Y:Y),COUNTIF(K1707:V1707,'Base de données'!$B1707)&gt;0),"mouvement","")</f>
        <v/>
      </c>
      <c r="K1707" s="39" t="str">
        <f>IF(K$1&gt;$AE$1,"-",IFERROR(IF(DATEDIF('Base de données'!$A1707,K$1,"d")&lt;&gt;0,"",'Base de données'!$B1707),""))</f>
        <v/>
      </c>
      <c r="L1707" s="39" t="str">
        <f>IF(L$1&gt;$AE$1,"-",IFERROR(IF(DATEDIF('Base de données'!$A1707,L$1,"d")&lt;&gt;0,"",'Base de données'!$B1707),""))</f>
        <v/>
      </c>
      <c r="M1707" s="39" t="str">
        <f>IF(M$1&gt;$AE$1,"-",IFERROR(IF(DATEDIF('Base de données'!$A1707,M$1,"d")&lt;&gt;0,"",'Base de données'!$B1707),""))</f>
        <v/>
      </c>
      <c r="N1707" s="39" t="str">
        <f>IF(N$1&gt;$AE$1,"-",IFERROR(IF(DATEDIF('Base de données'!$A1707,N$1,"d")&lt;&gt;0,"",'Base de données'!$B1707),""))</f>
        <v/>
      </c>
      <c r="O1707" s="39" t="str">
        <f>IF(O$1&gt;$AE$1,"-",IFERROR(IF(DATEDIF('Base de données'!$A1707,O$1,"d")&lt;&gt;0,"",'Base de données'!$B1707),""))</f>
        <v/>
      </c>
      <c r="P1707" s="39" t="str">
        <f>IF(P$1&gt;$AE$1,"-",IFERROR(IF(DATEDIF('Base de données'!$A1707,P$1,"d")&lt;&gt;0,"",'Base de données'!$B1707),""))</f>
        <v/>
      </c>
      <c r="Q1707" s="39" t="str">
        <f>IF(Q$1&gt;$AE$1,"-",IFERROR(IF(DATEDIF('Base de données'!$A1707,Q$1,"d")&lt;&gt;0,"",'Base de données'!$B1707),""))</f>
        <v>GERRB</v>
      </c>
      <c r="R1707" s="39" t="str">
        <f>IF(R$1&gt;$AE$1,"-",IFERROR(IF(DATEDIF('Base de données'!$A1707,R$1,"d")&lt;&gt;0,"",'Base de données'!$B1707),""))</f>
        <v/>
      </c>
      <c r="S1707" s="39" t="str">
        <f>IF(S$1&gt;$AE$1,"-",IFERROR(IF(DATEDIF('Base de données'!$A1707,S$1,"d")&lt;&gt;0,"",'Base de données'!$B1707),""))</f>
        <v/>
      </c>
      <c r="T1707" s="39" t="str">
        <f>IF(T$1&gt;$AE$1,"-",IFERROR(IF(DATEDIF('Base de données'!$A1707,T$1,"d")&lt;&gt;0,"",'Base de données'!$B1707),""))</f>
        <v/>
      </c>
      <c r="U1707" s="39" t="str">
        <f>IF(U$1&gt;$AE$1,"-",IFERROR(IF(DATEDIF('Base de données'!$A1707,U$1,"d")&lt;&gt;0,"",'Base de données'!$B1707),""))</f>
        <v/>
      </c>
      <c r="V1707" s="39" t="str">
        <f>IF(V$1&gt;$AE$1,"-",IFERROR(IF(DATEDIF('Base de données'!$A1707,V$1,"d")&lt;&gt;0,"",'Base de données'!$B1707),""))</f>
        <v/>
      </c>
      <c r="W1707" s="34"/>
      <c r="X1707" s="30" t="str">
        <f>'Base de données'!$C1707&amp;" "&amp;'Base de données'!$D1707</f>
        <v>Fontaine Arthur</v>
      </c>
      <c r="Y1707" s="31">
        <f>COUNTIF('Base de données'!$B:$B,'Base de données'!$B1707)</f>
        <v>12</v>
      </c>
      <c r="AA1707" s="87" cm="1">
        <f t="array" aca="1" ref="AA1707" ca="1">INDIRECT("'Base de données'!A" &amp; ROW(Y1707))</f>
        <v>45839</v>
      </c>
      <c r="AB1707" s="51" t="str" cm="1">
        <f t="array" aca="1" ref="AB1707" ca="1">INDIRECT("'Base de données'!B" &amp; ROW(Z1707))</f>
        <v>GERRB</v>
      </c>
    </row>
    <row r="1708" spans="1:28" x14ac:dyDescent="0.3">
      <c r="A1708" s="41" t="str">
        <f ca="1">IF(IF(AND($B1708&lt;&gt;"-",$B1708=$E1708),"Entrée et sortie","-")="Entrée et sortie",'Base de données'!$B1708,"-")</f>
        <v>-</v>
      </c>
      <c r="B1708" s="41" t="str">
        <f t="shared" ca="1" si="107"/>
        <v>-</v>
      </c>
      <c r="C1708" s="41" t="str">
        <f t="shared" ca="1" si="108"/>
        <v>-</v>
      </c>
      <c r="D1708" s="41" t="str">
        <f>IF($F1708="sortie en cours d'année",'Base de données'!$B1708,"-")</f>
        <v>-</v>
      </c>
      <c r="E1708" s="41" t="str">
        <f>IF($H1708="entrée en cours d'année",'Base de données'!$B1708,"-")</f>
        <v>-</v>
      </c>
      <c r="F1708" s="37" t="str">
        <f t="shared" si="105"/>
        <v/>
      </c>
      <c r="G1708" s="37" t="str">
        <f>IF($J1708="mouvement",_xlfn.XLOOKUP('Base de données'!$B1708,$V:$V,$V:$V,0),"")</f>
        <v/>
      </c>
      <c r="H1708" s="37" t="str">
        <f t="shared" si="106"/>
        <v/>
      </c>
      <c r="I1708" s="37" t="str">
        <f>IF($J1708="mouvement",_xlfn.XLOOKUP('Base de données'!$B1708,$K:$K,$K:$K,0),"")</f>
        <v/>
      </c>
      <c r="J1708" s="38" t="str">
        <f>IF(AND(Y1708&lt;&gt;MAX(Y:Y),COUNTIF(K1708:V1708,'Base de données'!$B1708)&gt;0),"mouvement","")</f>
        <v/>
      </c>
      <c r="K1708" s="39" t="str">
        <f>IF(K$1&gt;$AE$1,"-",IFERROR(IF(DATEDIF('Base de données'!$A1708,K$1,"d")&lt;&gt;0,"",'Base de données'!$B1708),""))</f>
        <v/>
      </c>
      <c r="L1708" s="39" t="str">
        <f>IF(L$1&gt;$AE$1,"-",IFERROR(IF(DATEDIF('Base de données'!$A1708,L$1,"d")&lt;&gt;0,"",'Base de données'!$B1708),""))</f>
        <v/>
      </c>
      <c r="M1708" s="39" t="str">
        <f>IF(M$1&gt;$AE$1,"-",IFERROR(IF(DATEDIF('Base de données'!$A1708,M$1,"d")&lt;&gt;0,"",'Base de données'!$B1708),""))</f>
        <v/>
      </c>
      <c r="N1708" s="39" t="str">
        <f>IF(N$1&gt;$AE$1,"-",IFERROR(IF(DATEDIF('Base de données'!$A1708,N$1,"d")&lt;&gt;0,"",'Base de données'!$B1708),""))</f>
        <v/>
      </c>
      <c r="O1708" s="39" t="str">
        <f>IF(O$1&gt;$AE$1,"-",IFERROR(IF(DATEDIF('Base de données'!$A1708,O$1,"d")&lt;&gt;0,"",'Base de données'!$B1708),""))</f>
        <v/>
      </c>
      <c r="P1708" s="39" t="str">
        <f>IF(P$1&gt;$AE$1,"-",IFERROR(IF(DATEDIF('Base de données'!$A1708,P$1,"d")&lt;&gt;0,"",'Base de données'!$B1708),""))</f>
        <v/>
      </c>
      <c r="Q1708" s="39" t="str">
        <f>IF(Q$1&gt;$AE$1,"-",IFERROR(IF(DATEDIF('Base de données'!$A1708,Q$1,"d")&lt;&gt;0,"",'Base de données'!$B1708),""))</f>
        <v>6ZPJJ</v>
      </c>
      <c r="R1708" s="39" t="str">
        <f>IF(R$1&gt;$AE$1,"-",IFERROR(IF(DATEDIF('Base de données'!$A1708,R$1,"d")&lt;&gt;0,"",'Base de données'!$B1708),""))</f>
        <v/>
      </c>
      <c r="S1708" s="39" t="str">
        <f>IF(S$1&gt;$AE$1,"-",IFERROR(IF(DATEDIF('Base de données'!$A1708,S$1,"d")&lt;&gt;0,"",'Base de données'!$B1708),""))</f>
        <v/>
      </c>
      <c r="T1708" s="39" t="str">
        <f>IF(T$1&gt;$AE$1,"-",IFERROR(IF(DATEDIF('Base de données'!$A1708,T$1,"d")&lt;&gt;0,"",'Base de données'!$B1708),""))</f>
        <v/>
      </c>
      <c r="U1708" s="39" t="str">
        <f>IF(U$1&gt;$AE$1,"-",IFERROR(IF(DATEDIF('Base de données'!$A1708,U$1,"d")&lt;&gt;0,"",'Base de données'!$B1708),""))</f>
        <v/>
      </c>
      <c r="V1708" s="39" t="str">
        <f>IF(V$1&gt;$AE$1,"-",IFERROR(IF(DATEDIF('Base de données'!$A1708,V$1,"d")&lt;&gt;0,"",'Base de données'!$B1708),""))</f>
        <v/>
      </c>
      <c r="W1708" s="34"/>
      <c r="X1708" s="30" t="str">
        <f>'Base de données'!$C1708&amp;" "&amp;'Base de données'!$D1708</f>
        <v>Laurent Adrienne</v>
      </c>
      <c r="Y1708" s="31">
        <f>COUNTIF('Base de données'!$B:$B,'Base de données'!$B1708)</f>
        <v>12</v>
      </c>
      <c r="AA1708" s="87" cm="1">
        <f t="array" aca="1" ref="AA1708" ca="1">INDIRECT("'Base de données'!A" &amp; ROW(Y1708))</f>
        <v>45839</v>
      </c>
      <c r="AB1708" s="51" t="str" cm="1">
        <f t="array" aca="1" ref="AB1708" ca="1">INDIRECT("'Base de données'!B" &amp; ROW(Z1708))</f>
        <v>6ZPJJ</v>
      </c>
    </row>
    <row r="1709" spans="1:28" x14ac:dyDescent="0.3">
      <c r="A1709" s="41" t="str">
        <f ca="1">IF(IF(AND($B1709&lt;&gt;"-",$B1709=$E1709),"Entrée et sortie","-")="Entrée et sortie",'Base de données'!$B1709,"-")</f>
        <v>-</v>
      </c>
      <c r="B1709" s="41" t="str">
        <f t="shared" ca="1" si="107"/>
        <v>-</v>
      </c>
      <c r="C1709" s="41" t="str">
        <f t="shared" ca="1" si="108"/>
        <v>-</v>
      </c>
      <c r="D1709" s="41" t="str">
        <f>IF($F1709="sortie en cours d'année",'Base de données'!$B1709,"-")</f>
        <v>-</v>
      </c>
      <c r="E1709" s="41" t="str">
        <f>IF($H1709="entrée en cours d'année",'Base de données'!$B1709,"-")</f>
        <v>-</v>
      </c>
      <c r="F1709" s="37" t="str">
        <f t="shared" si="105"/>
        <v/>
      </c>
      <c r="G1709" s="37" t="str">
        <f>IF($J1709="mouvement",_xlfn.XLOOKUP('Base de données'!$B1709,$V:$V,$V:$V,0),"")</f>
        <v/>
      </c>
      <c r="H1709" s="37" t="str">
        <f t="shared" si="106"/>
        <v/>
      </c>
      <c r="I1709" s="37" t="str">
        <f>IF($J1709="mouvement",_xlfn.XLOOKUP('Base de données'!$B1709,$K:$K,$K:$K,0),"")</f>
        <v/>
      </c>
      <c r="J1709" s="38" t="str">
        <f>IF(AND(Y1709&lt;&gt;MAX(Y:Y),COUNTIF(K1709:V1709,'Base de données'!$B1709)&gt;0),"mouvement","")</f>
        <v/>
      </c>
      <c r="K1709" s="39" t="str">
        <f>IF(K$1&gt;$AE$1,"-",IFERROR(IF(DATEDIF('Base de données'!$A1709,K$1,"d")&lt;&gt;0,"",'Base de données'!$B1709),""))</f>
        <v/>
      </c>
      <c r="L1709" s="39" t="str">
        <f>IF(L$1&gt;$AE$1,"-",IFERROR(IF(DATEDIF('Base de données'!$A1709,L$1,"d")&lt;&gt;0,"",'Base de données'!$B1709),""))</f>
        <v/>
      </c>
      <c r="M1709" s="39" t="str">
        <f>IF(M$1&gt;$AE$1,"-",IFERROR(IF(DATEDIF('Base de données'!$A1709,M$1,"d")&lt;&gt;0,"",'Base de données'!$B1709),""))</f>
        <v/>
      </c>
      <c r="N1709" s="39" t="str">
        <f>IF(N$1&gt;$AE$1,"-",IFERROR(IF(DATEDIF('Base de données'!$A1709,N$1,"d")&lt;&gt;0,"",'Base de données'!$B1709),""))</f>
        <v/>
      </c>
      <c r="O1709" s="39" t="str">
        <f>IF(O$1&gt;$AE$1,"-",IFERROR(IF(DATEDIF('Base de données'!$A1709,O$1,"d")&lt;&gt;0,"",'Base de données'!$B1709),""))</f>
        <v/>
      </c>
      <c r="P1709" s="39" t="str">
        <f>IF(P$1&gt;$AE$1,"-",IFERROR(IF(DATEDIF('Base de données'!$A1709,P$1,"d")&lt;&gt;0,"",'Base de données'!$B1709),""))</f>
        <v/>
      </c>
      <c r="Q1709" s="39" t="str">
        <f>IF(Q$1&gt;$AE$1,"-",IFERROR(IF(DATEDIF('Base de données'!$A1709,Q$1,"d")&lt;&gt;0,"",'Base de données'!$B1709),""))</f>
        <v>QXZRZ</v>
      </c>
      <c r="R1709" s="39" t="str">
        <f>IF(R$1&gt;$AE$1,"-",IFERROR(IF(DATEDIF('Base de données'!$A1709,R$1,"d")&lt;&gt;0,"",'Base de données'!$B1709),""))</f>
        <v/>
      </c>
      <c r="S1709" s="39" t="str">
        <f>IF(S$1&gt;$AE$1,"-",IFERROR(IF(DATEDIF('Base de données'!$A1709,S$1,"d")&lt;&gt;0,"",'Base de données'!$B1709),""))</f>
        <v/>
      </c>
      <c r="T1709" s="39" t="str">
        <f>IF(T$1&gt;$AE$1,"-",IFERROR(IF(DATEDIF('Base de données'!$A1709,T$1,"d")&lt;&gt;0,"",'Base de données'!$B1709),""))</f>
        <v/>
      </c>
      <c r="U1709" s="39" t="str">
        <f>IF(U$1&gt;$AE$1,"-",IFERROR(IF(DATEDIF('Base de données'!$A1709,U$1,"d")&lt;&gt;0,"",'Base de données'!$B1709),""))</f>
        <v/>
      </c>
      <c r="V1709" s="39" t="str">
        <f>IF(V$1&gt;$AE$1,"-",IFERROR(IF(DATEDIF('Base de données'!$A1709,V$1,"d")&lt;&gt;0,"",'Base de données'!$B1709),""))</f>
        <v/>
      </c>
      <c r="W1709" s="34"/>
      <c r="X1709" s="30" t="str">
        <f>'Base de données'!$C1709&amp;" "&amp;'Base de données'!$D1709</f>
        <v>Mallet William</v>
      </c>
      <c r="Y1709" s="31">
        <f>COUNTIF('Base de données'!$B:$B,'Base de données'!$B1709)</f>
        <v>12</v>
      </c>
      <c r="AA1709" s="87" cm="1">
        <f t="array" aca="1" ref="AA1709" ca="1">INDIRECT("'Base de données'!A" &amp; ROW(Y1709))</f>
        <v>45839</v>
      </c>
      <c r="AB1709" s="51" t="str" cm="1">
        <f t="array" aca="1" ref="AB1709" ca="1">INDIRECT("'Base de données'!B" &amp; ROW(Z1709))</f>
        <v>QXZRZ</v>
      </c>
    </row>
    <row r="1710" spans="1:28" x14ac:dyDescent="0.3">
      <c r="A1710" s="41" t="str">
        <f ca="1">IF(IF(AND($B1710&lt;&gt;"-",$B1710=$E1710),"Entrée et sortie","-")="Entrée et sortie",'Base de données'!$B1710,"-")</f>
        <v>-</v>
      </c>
      <c r="B1710" s="41" t="str">
        <f t="shared" ca="1" si="107"/>
        <v>CUQ5O</v>
      </c>
      <c r="C1710" s="41" t="str">
        <f t="shared" ca="1" si="108"/>
        <v>CUQ5O</v>
      </c>
      <c r="D1710" s="41" t="str">
        <f>IF($F1710="sortie en cours d'année",'Base de données'!$B1710,"-")</f>
        <v>CUQ5O</v>
      </c>
      <c r="E1710" s="41" t="str">
        <f>IF($H1710="entrée en cours d'année",'Base de données'!$B1710,"-")</f>
        <v>-</v>
      </c>
      <c r="F1710" s="37" t="str">
        <f t="shared" si="105"/>
        <v>sortie en cours d'année</v>
      </c>
      <c r="G1710" s="37">
        <f>IF($J1710="mouvement",_xlfn.XLOOKUP('Base de données'!$B1710,$V:$V,$V:$V,0),"")</f>
        <v>0</v>
      </c>
      <c r="H1710" s="37" t="str">
        <f t="shared" si="106"/>
        <v/>
      </c>
      <c r="I1710" s="37" t="str">
        <f>IF($J1710="mouvement",_xlfn.XLOOKUP('Base de données'!$B1710,$K:$K,$K:$K,0),"")</f>
        <v>CUQ5O</v>
      </c>
      <c r="J1710" s="38" t="str">
        <f>IF(AND(Y1710&lt;&gt;MAX(Y:Y),COUNTIF(K1710:V1710,'Base de données'!$B1710)&gt;0),"mouvement","")</f>
        <v>mouvement</v>
      </c>
      <c r="K1710" s="39" t="str">
        <f>IF(K$1&gt;$AE$1,"-",IFERROR(IF(DATEDIF('Base de données'!$A1710,K$1,"d")&lt;&gt;0,"",'Base de données'!$B1710),""))</f>
        <v/>
      </c>
      <c r="L1710" s="39" t="str">
        <f>IF(L$1&gt;$AE$1,"-",IFERROR(IF(DATEDIF('Base de données'!$A1710,L$1,"d")&lt;&gt;0,"",'Base de données'!$B1710),""))</f>
        <v/>
      </c>
      <c r="M1710" s="39" t="str">
        <f>IF(M$1&gt;$AE$1,"-",IFERROR(IF(DATEDIF('Base de données'!$A1710,M$1,"d")&lt;&gt;0,"",'Base de données'!$B1710),""))</f>
        <v/>
      </c>
      <c r="N1710" s="39" t="str">
        <f>IF(N$1&gt;$AE$1,"-",IFERROR(IF(DATEDIF('Base de données'!$A1710,N$1,"d")&lt;&gt;0,"",'Base de données'!$B1710),""))</f>
        <v/>
      </c>
      <c r="O1710" s="39" t="str">
        <f>IF(O$1&gt;$AE$1,"-",IFERROR(IF(DATEDIF('Base de données'!$A1710,O$1,"d")&lt;&gt;0,"",'Base de données'!$B1710),""))</f>
        <v/>
      </c>
      <c r="P1710" s="39" t="str">
        <f>IF(P$1&gt;$AE$1,"-",IFERROR(IF(DATEDIF('Base de données'!$A1710,P$1,"d")&lt;&gt;0,"",'Base de données'!$B1710),""))</f>
        <v/>
      </c>
      <c r="Q1710" s="39" t="str">
        <f>IF(Q$1&gt;$AE$1,"-",IFERROR(IF(DATEDIF('Base de données'!$A1710,Q$1,"d")&lt;&gt;0,"",'Base de données'!$B1710),""))</f>
        <v>CUQ5O</v>
      </c>
      <c r="R1710" s="39" t="str">
        <f>IF(R$1&gt;$AE$1,"-",IFERROR(IF(DATEDIF('Base de données'!$A1710,R$1,"d")&lt;&gt;0,"",'Base de données'!$B1710),""))</f>
        <v/>
      </c>
      <c r="S1710" s="39" t="str">
        <f>IF(S$1&gt;$AE$1,"-",IFERROR(IF(DATEDIF('Base de données'!$A1710,S$1,"d")&lt;&gt;0,"",'Base de données'!$B1710),""))</f>
        <v/>
      </c>
      <c r="T1710" s="39" t="str">
        <f>IF(T$1&gt;$AE$1,"-",IFERROR(IF(DATEDIF('Base de données'!$A1710,T$1,"d")&lt;&gt;0,"",'Base de données'!$B1710),""))</f>
        <v/>
      </c>
      <c r="U1710" s="39" t="str">
        <f>IF(U$1&gt;$AE$1,"-",IFERROR(IF(DATEDIF('Base de données'!$A1710,U$1,"d")&lt;&gt;0,"",'Base de données'!$B1710),""))</f>
        <v/>
      </c>
      <c r="V1710" s="39" t="str">
        <f>IF(V$1&gt;$AE$1,"-",IFERROR(IF(DATEDIF('Base de données'!$A1710,V$1,"d")&lt;&gt;0,"",'Base de données'!$B1710),""))</f>
        <v/>
      </c>
      <c r="W1710" s="34"/>
      <c r="X1710" s="30" t="str">
        <f>'Base de données'!$C1710&amp;" "&amp;'Base de données'!$D1710</f>
        <v>Camus Christiane</v>
      </c>
      <c r="Y1710" s="31">
        <f>COUNTIF('Base de données'!$B:$B,'Base de données'!$B1710)</f>
        <v>8</v>
      </c>
      <c r="AA1710" s="87" cm="1">
        <f t="array" aca="1" ref="AA1710" ca="1">INDIRECT("'Base de données'!A" &amp; ROW(Y1710))</f>
        <v>45839</v>
      </c>
      <c r="AB1710" s="51" t="str" cm="1">
        <f t="array" aca="1" ref="AB1710" ca="1">INDIRECT("'Base de données'!B" &amp; ROW(Z1710))</f>
        <v>CUQ5O</v>
      </c>
    </row>
    <row r="1711" spans="1:28" x14ac:dyDescent="0.3">
      <c r="A1711" s="41" t="str">
        <f ca="1">IF(IF(AND($B1711&lt;&gt;"-",$B1711=$E1711),"Entrée et sortie","-")="Entrée et sortie",'Base de données'!$B1711,"-")</f>
        <v>-</v>
      </c>
      <c r="B1711" s="41" t="str">
        <f t="shared" ca="1" si="107"/>
        <v>-</v>
      </c>
      <c r="C1711" s="41" t="str">
        <f t="shared" ca="1" si="108"/>
        <v>-</v>
      </c>
      <c r="D1711" s="41" t="str">
        <f>IF($F1711="sortie en cours d'année",'Base de données'!$B1711,"-")</f>
        <v>-</v>
      </c>
      <c r="E1711" s="41" t="str">
        <f>IF($H1711="entrée en cours d'année",'Base de données'!$B1711,"-")</f>
        <v>-</v>
      </c>
      <c r="F1711" s="37" t="str">
        <f t="shared" si="105"/>
        <v/>
      </c>
      <c r="G1711" s="37" t="str">
        <f>IF($J1711="mouvement",_xlfn.XLOOKUP('Base de données'!$B1711,$V:$V,$V:$V,0),"")</f>
        <v/>
      </c>
      <c r="H1711" s="37" t="str">
        <f t="shared" si="106"/>
        <v/>
      </c>
      <c r="I1711" s="37" t="str">
        <f>IF($J1711="mouvement",_xlfn.XLOOKUP('Base de données'!$B1711,$K:$K,$K:$K,0),"")</f>
        <v/>
      </c>
      <c r="J1711" s="38" t="str">
        <f>IF(AND(Y1711&lt;&gt;MAX(Y:Y),COUNTIF(K1711:V1711,'Base de données'!$B1711)&gt;0),"mouvement","")</f>
        <v/>
      </c>
      <c r="K1711" s="39" t="str">
        <f>IF(K$1&gt;$AE$1,"-",IFERROR(IF(DATEDIF('Base de données'!$A1711,K$1,"d")&lt;&gt;0,"",'Base de données'!$B1711),""))</f>
        <v/>
      </c>
      <c r="L1711" s="39" t="str">
        <f>IF(L$1&gt;$AE$1,"-",IFERROR(IF(DATEDIF('Base de données'!$A1711,L$1,"d")&lt;&gt;0,"",'Base de données'!$B1711),""))</f>
        <v/>
      </c>
      <c r="M1711" s="39" t="str">
        <f>IF(M$1&gt;$AE$1,"-",IFERROR(IF(DATEDIF('Base de données'!$A1711,M$1,"d")&lt;&gt;0,"",'Base de données'!$B1711),""))</f>
        <v/>
      </c>
      <c r="N1711" s="39" t="str">
        <f>IF(N$1&gt;$AE$1,"-",IFERROR(IF(DATEDIF('Base de données'!$A1711,N$1,"d")&lt;&gt;0,"",'Base de données'!$B1711),""))</f>
        <v/>
      </c>
      <c r="O1711" s="39" t="str">
        <f>IF(O$1&gt;$AE$1,"-",IFERROR(IF(DATEDIF('Base de données'!$A1711,O$1,"d")&lt;&gt;0,"",'Base de données'!$B1711),""))</f>
        <v/>
      </c>
      <c r="P1711" s="39" t="str">
        <f>IF(P$1&gt;$AE$1,"-",IFERROR(IF(DATEDIF('Base de données'!$A1711,P$1,"d")&lt;&gt;0,"",'Base de données'!$B1711),""))</f>
        <v/>
      </c>
      <c r="Q1711" s="39" t="str">
        <f>IF(Q$1&gt;$AE$1,"-",IFERROR(IF(DATEDIF('Base de données'!$A1711,Q$1,"d")&lt;&gt;0,"",'Base de données'!$B1711),""))</f>
        <v>2TAA0</v>
      </c>
      <c r="R1711" s="39" t="str">
        <f>IF(R$1&gt;$AE$1,"-",IFERROR(IF(DATEDIF('Base de données'!$A1711,R$1,"d")&lt;&gt;0,"",'Base de données'!$B1711),""))</f>
        <v/>
      </c>
      <c r="S1711" s="39" t="str">
        <f>IF(S$1&gt;$AE$1,"-",IFERROR(IF(DATEDIF('Base de données'!$A1711,S$1,"d")&lt;&gt;0,"",'Base de données'!$B1711),""))</f>
        <v/>
      </c>
      <c r="T1711" s="39" t="str">
        <f>IF(T$1&gt;$AE$1,"-",IFERROR(IF(DATEDIF('Base de données'!$A1711,T$1,"d")&lt;&gt;0,"",'Base de données'!$B1711),""))</f>
        <v/>
      </c>
      <c r="U1711" s="39" t="str">
        <f>IF(U$1&gt;$AE$1,"-",IFERROR(IF(DATEDIF('Base de données'!$A1711,U$1,"d")&lt;&gt;0,"",'Base de données'!$B1711),""))</f>
        <v/>
      </c>
      <c r="V1711" s="39" t="str">
        <f>IF(V$1&gt;$AE$1,"-",IFERROR(IF(DATEDIF('Base de données'!$A1711,V$1,"d")&lt;&gt;0,"",'Base de données'!$B1711),""))</f>
        <v/>
      </c>
      <c r="W1711" s="34"/>
      <c r="X1711" s="30" t="str">
        <f>'Base de données'!$C1711&amp;" "&amp;'Base de données'!$D1711</f>
        <v>Turpin Luc</v>
      </c>
      <c r="Y1711" s="31">
        <f>COUNTIF('Base de données'!$B:$B,'Base de données'!$B1711)</f>
        <v>12</v>
      </c>
      <c r="AA1711" s="87" cm="1">
        <f t="array" aca="1" ref="AA1711" ca="1">INDIRECT("'Base de données'!A" &amp; ROW(Y1711))</f>
        <v>45839</v>
      </c>
      <c r="AB1711" s="51" t="str" cm="1">
        <f t="array" aca="1" ref="AB1711" ca="1">INDIRECT("'Base de données'!B" &amp; ROW(Z1711))</f>
        <v>2TAA0</v>
      </c>
    </row>
    <row r="1712" spans="1:28" x14ac:dyDescent="0.3">
      <c r="A1712" s="41" t="str">
        <f ca="1">IF(IF(AND($B1712&lt;&gt;"-",$B1712=$E1712),"Entrée et sortie","-")="Entrée et sortie",'Base de données'!$B1712,"-")</f>
        <v>-</v>
      </c>
      <c r="B1712" s="41" t="str">
        <f t="shared" ca="1" si="107"/>
        <v>-</v>
      </c>
      <c r="C1712" s="41" t="str">
        <f t="shared" ca="1" si="108"/>
        <v>-</v>
      </c>
      <c r="D1712" s="41" t="str">
        <f>IF($F1712="sortie en cours d'année",'Base de données'!$B1712,"-")</f>
        <v>-</v>
      </c>
      <c r="E1712" s="41" t="str">
        <f>IF($H1712="entrée en cours d'année",'Base de données'!$B1712,"-")</f>
        <v>-</v>
      </c>
      <c r="F1712" s="37" t="str">
        <f t="shared" si="105"/>
        <v/>
      </c>
      <c r="G1712" s="37" t="str">
        <f>IF($J1712="mouvement",_xlfn.XLOOKUP('Base de données'!$B1712,$V:$V,$V:$V,0),"")</f>
        <v/>
      </c>
      <c r="H1712" s="37" t="str">
        <f t="shared" si="106"/>
        <v/>
      </c>
      <c r="I1712" s="37" t="str">
        <f>IF($J1712="mouvement",_xlfn.XLOOKUP('Base de données'!$B1712,$K:$K,$K:$K,0),"")</f>
        <v/>
      </c>
      <c r="J1712" s="38" t="str">
        <f>IF(AND(Y1712&lt;&gt;MAX(Y:Y),COUNTIF(K1712:V1712,'Base de données'!$B1712)&gt;0),"mouvement","")</f>
        <v/>
      </c>
      <c r="K1712" s="39" t="str">
        <f>IF(K$1&gt;$AE$1,"-",IFERROR(IF(DATEDIF('Base de données'!$A1712,K$1,"d")&lt;&gt;0,"",'Base de données'!$B1712),""))</f>
        <v/>
      </c>
      <c r="L1712" s="39" t="str">
        <f>IF(L$1&gt;$AE$1,"-",IFERROR(IF(DATEDIF('Base de données'!$A1712,L$1,"d")&lt;&gt;0,"",'Base de données'!$B1712),""))</f>
        <v/>
      </c>
      <c r="M1712" s="39" t="str">
        <f>IF(M$1&gt;$AE$1,"-",IFERROR(IF(DATEDIF('Base de données'!$A1712,M$1,"d")&lt;&gt;0,"",'Base de données'!$B1712),""))</f>
        <v/>
      </c>
      <c r="N1712" s="39" t="str">
        <f>IF(N$1&gt;$AE$1,"-",IFERROR(IF(DATEDIF('Base de données'!$A1712,N$1,"d")&lt;&gt;0,"",'Base de données'!$B1712),""))</f>
        <v/>
      </c>
      <c r="O1712" s="39" t="str">
        <f>IF(O$1&gt;$AE$1,"-",IFERROR(IF(DATEDIF('Base de données'!$A1712,O$1,"d")&lt;&gt;0,"",'Base de données'!$B1712),""))</f>
        <v/>
      </c>
      <c r="P1712" s="39" t="str">
        <f>IF(P$1&gt;$AE$1,"-",IFERROR(IF(DATEDIF('Base de données'!$A1712,P$1,"d")&lt;&gt;0,"",'Base de données'!$B1712),""))</f>
        <v/>
      </c>
      <c r="Q1712" s="39" t="str">
        <f>IF(Q$1&gt;$AE$1,"-",IFERROR(IF(DATEDIF('Base de données'!$A1712,Q$1,"d")&lt;&gt;0,"",'Base de données'!$B1712),""))</f>
        <v>827HN</v>
      </c>
      <c r="R1712" s="39" t="str">
        <f>IF(R$1&gt;$AE$1,"-",IFERROR(IF(DATEDIF('Base de données'!$A1712,R$1,"d")&lt;&gt;0,"",'Base de données'!$B1712),""))</f>
        <v/>
      </c>
      <c r="S1712" s="39" t="str">
        <f>IF(S$1&gt;$AE$1,"-",IFERROR(IF(DATEDIF('Base de données'!$A1712,S$1,"d")&lt;&gt;0,"",'Base de données'!$B1712),""))</f>
        <v/>
      </c>
      <c r="T1712" s="39" t="str">
        <f>IF(T$1&gt;$AE$1,"-",IFERROR(IF(DATEDIF('Base de données'!$A1712,T$1,"d")&lt;&gt;0,"",'Base de données'!$B1712),""))</f>
        <v/>
      </c>
      <c r="U1712" s="39" t="str">
        <f>IF(U$1&gt;$AE$1,"-",IFERROR(IF(DATEDIF('Base de données'!$A1712,U$1,"d")&lt;&gt;0,"",'Base de données'!$B1712),""))</f>
        <v/>
      </c>
      <c r="V1712" s="39" t="str">
        <f>IF(V$1&gt;$AE$1,"-",IFERROR(IF(DATEDIF('Base de données'!$A1712,V$1,"d")&lt;&gt;0,"",'Base de données'!$B1712),""))</f>
        <v/>
      </c>
      <c r="W1712" s="34"/>
      <c r="X1712" s="30" t="str">
        <f>'Base de données'!$C1712&amp;" "&amp;'Base de données'!$D1712</f>
        <v>Gilbert Georges</v>
      </c>
      <c r="Y1712" s="31">
        <f>COUNTIF('Base de données'!$B:$B,'Base de données'!$B1712)</f>
        <v>12</v>
      </c>
      <c r="AA1712" s="87" cm="1">
        <f t="array" aca="1" ref="AA1712" ca="1">INDIRECT("'Base de données'!A" &amp; ROW(Y1712))</f>
        <v>45839</v>
      </c>
      <c r="AB1712" s="51" t="str" cm="1">
        <f t="array" aca="1" ref="AB1712" ca="1">INDIRECT("'Base de données'!B" &amp; ROW(Z1712))</f>
        <v>827HN</v>
      </c>
    </row>
    <row r="1713" spans="1:28" x14ac:dyDescent="0.3">
      <c r="A1713" s="41" t="str">
        <f ca="1">IF(IF(AND($B1713&lt;&gt;"-",$B1713=$E1713),"Entrée et sortie","-")="Entrée et sortie",'Base de données'!$B1713,"-")</f>
        <v>-</v>
      </c>
      <c r="B1713" s="41" t="str">
        <f t="shared" ca="1" si="107"/>
        <v>-</v>
      </c>
      <c r="C1713" s="41" t="str">
        <f t="shared" ca="1" si="108"/>
        <v>-</v>
      </c>
      <c r="D1713" s="41" t="str">
        <f>IF($F1713="sortie en cours d'année",'Base de données'!$B1713,"-")</f>
        <v>-</v>
      </c>
      <c r="E1713" s="41" t="str">
        <f>IF($H1713="entrée en cours d'année",'Base de données'!$B1713,"-")</f>
        <v>-</v>
      </c>
      <c r="F1713" s="37" t="str">
        <f t="shared" si="105"/>
        <v/>
      </c>
      <c r="G1713" s="37" t="str">
        <f>IF($J1713="mouvement",_xlfn.XLOOKUP('Base de données'!$B1713,$V:$V,$V:$V,0),"")</f>
        <v/>
      </c>
      <c r="H1713" s="37" t="str">
        <f t="shared" si="106"/>
        <v/>
      </c>
      <c r="I1713" s="37" t="str">
        <f>IF($J1713="mouvement",_xlfn.XLOOKUP('Base de données'!$B1713,$K:$K,$K:$K,0),"")</f>
        <v/>
      </c>
      <c r="J1713" s="38" t="str">
        <f>IF(AND(Y1713&lt;&gt;MAX(Y:Y),COUNTIF(K1713:V1713,'Base de données'!$B1713)&gt;0),"mouvement","")</f>
        <v/>
      </c>
      <c r="K1713" s="39" t="str">
        <f>IF(K$1&gt;$AE$1,"-",IFERROR(IF(DATEDIF('Base de données'!$A1713,K$1,"d")&lt;&gt;0,"",'Base de données'!$B1713),""))</f>
        <v/>
      </c>
      <c r="L1713" s="39" t="str">
        <f>IF(L$1&gt;$AE$1,"-",IFERROR(IF(DATEDIF('Base de données'!$A1713,L$1,"d")&lt;&gt;0,"",'Base de données'!$B1713),""))</f>
        <v/>
      </c>
      <c r="M1713" s="39" t="str">
        <f>IF(M$1&gt;$AE$1,"-",IFERROR(IF(DATEDIF('Base de données'!$A1713,M$1,"d")&lt;&gt;0,"",'Base de données'!$B1713),""))</f>
        <v/>
      </c>
      <c r="N1713" s="39" t="str">
        <f>IF(N$1&gt;$AE$1,"-",IFERROR(IF(DATEDIF('Base de données'!$A1713,N$1,"d")&lt;&gt;0,"",'Base de données'!$B1713),""))</f>
        <v/>
      </c>
      <c r="O1713" s="39" t="str">
        <f>IF(O$1&gt;$AE$1,"-",IFERROR(IF(DATEDIF('Base de données'!$A1713,O$1,"d")&lt;&gt;0,"",'Base de données'!$B1713),""))</f>
        <v/>
      </c>
      <c r="P1713" s="39" t="str">
        <f>IF(P$1&gt;$AE$1,"-",IFERROR(IF(DATEDIF('Base de données'!$A1713,P$1,"d")&lt;&gt;0,"",'Base de données'!$B1713),""))</f>
        <v/>
      </c>
      <c r="Q1713" s="39" t="str">
        <f>IF(Q$1&gt;$AE$1,"-",IFERROR(IF(DATEDIF('Base de données'!$A1713,Q$1,"d")&lt;&gt;0,"",'Base de données'!$B1713),""))</f>
        <v>H0PF6</v>
      </c>
      <c r="R1713" s="39" t="str">
        <f>IF(R$1&gt;$AE$1,"-",IFERROR(IF(DATEDIF('Base de données'!$A1713,R$1,"d")&lt;&gt;0,"",'Base de données'!$B1713),""))</f>
        <v/>
      </c>
      <c r="S1713" s="39" t="str">
        <f>IF(S$1&gt;$AE$1,"-",IFERROR(IF(DATEDIF('Base de données'!$A1713,S$1,"d")&lt;&gt;0,"",'Base de données'!$B1713),""))</f>
        <v/>
      </c>
      <c r="T1713" s="39" t="str">
        <f>IF(T$1&gt;$AE$1,"-",IFERROR(IF(DATEDIF('Base de données'!$A1713,T$1,"d")&lt;&gt;0,"",'Base de données'!$B1713),""))</f>
        <v/>
      </c>
      <c r="U1713" s="39" t="str">
        <f>IF(U$1&gt;$AE$1,"-",IFERROR(IF(DATEDIF('Base de données'!$A1713,U$1,"d")&lt;&gt;0,"",'Base de données'!$B1713),""))</f>
        <v/>
      </c>
      <c r="V1713" s="39" t="str">
        <f>IF(V$1&gt;$AE$1,"-",IFERROR(IF(DATEDIF('Base de données'!$A1713,V$1,"d")&lt;&gt;0,"",'Base de données'!$B1713),""))</f>
        <v/>
      </c>
      <c r="W1713" s="34"/>
      <c r="X1713" s="30" t="str">
        <f>'Base de données'!$C1713&amp;" "&amp;'Base de données'!$D1713</f>
        <v>Allain Émilie</v>
      </c>
      <c r="Y1713" s="31">
        <f>COUNTIF('Base de données'!$B:$B,'Base de données'!$B1713)</f>
        <v>12</v>
      </c>
      <c r="AA1713" s="87" cm="1">
        <f t="array" aca="1" ref="AA1713" ca="1">INDIRECT("'Base de données'!A" &amp; ROW(Y1713))</f>
        <v>45839</v>
      </c>
      <c r="AB1713" s="51" t="str" cm="1">
        <f t="array" aca="1" ref="AB1713" ca="1">INDIRECT("'Base de données'!B" &amp; ROW(Z1713))</f>
        <v>H0PF6</v>
      </c>
    </row>
    <row r="1714" spans="1:28" x14ac:dyDescent="0.3">
      <c r="A1714" s="41" t="str">
        <f ca="1">IF(IF(AND($B1714&lt;&gt;"-",$B1714=$E1714),"Entrée et sortie","-")="Entrée et sortie",'Base de données'!$B1714,"-")</f>
        <v>-</v>
      </c>
      <c r="B1714" s="41" t="str">
        <f t="shared" ca="1" si="107"/>
        <v>-</v>
      </c>
      <c r="C1714" s="41" t="str">
        <f t="shared" ca="1" si="108"/>
        <v>-</v>
      </c>
      <c r="D1714" s="41" t="str">
        <f>IF($F1714="sortie en cours d'année",'Base de données'!$B1714,"-")</f>
        <v>-</v>
      </c>
      <c r="E1714" s="41" t="str">
        <f>IF($H1714="entrée en cours d'année",'Base de données'!$B1714,"-")</f>
        <v>-</v>
      </c>
      <c r="F1714" s="37" t="str">
        <f t="shared" si="105"/>
        <v/>
      </c>
      <c r="G1714" s="37" t="str">
        <f>IF($J1714="mouvement",_xlfn.XLOOKUP('Base de données'!$B1714,$V:$V,$V:$V,0),"")</f>
        <v/>
      </c>
      <c r="H1714" s="37" t="str">
        <f t="shared" si="106"/>
        <v/>
      </c>
      <c r="I1714" s="37" t="str">
        <f>IF($J1714="mouvement",_xlfn.XLOOKUP('Base de données'!$B1714,$K:$K,$K:$K,0),"")</f>
        <v/>
      </c>
      <c r="J1714" s="38" t="str">
        <f>IF(AND(Y1714&lt;&gt;MAX(Y:Y),COUNTIF(K1714:V1714,'Base de données'!$B1714)&gt;0),"mouvement","")</f>
        <v/>
      </c>
      <c r="K1714" s="39" t="str">
        <f>IF(K$1&gt;$AE$1,"-",IFERROR(IF(DATEDIF('Base de données'!$A1714,K$1,"d")&lt;&gt;0,"",'Base de données'!$B1714),""))</f>
        <v/>
      </c>
      <c r="L1714" s="39" t="str">
        <f>IF(L$1&gt;$AE$1,"-",IFERROR(IF(DATEDIF('Base de données'!$A1714,L$1,"d")&lt;&gt;0,"",'Base de données'!$B1714),""))</f>
        <v/>
      </c>
      <c r="M1714" s="39" t="str">
        <f>IF(M$1&gt;$AE$1,"-",IFERROR(IF(DATEDIF('Base de données'!$A1714,M$1,"d")&lt;&gt;0,"",'Base de données'!$B1714),""))</f>
        <v/>
      </c>
      <c r="N1714" s="39" t="str">
        <f>IF(N$1&gt;$AE$1,"-",IFERROR(IF(DATEDIF('Base de données'!$A1714,N$1,"d")&lt;&gt;0,"",'Base de données'!$B1714),""))</f>
        <v/>
      </c>
      <c r="O1714" s="39" t="str">
        <f>IF(O$1&gt;$AE$1,"-",IFERROR(IF(DATEDIF('Base de données'!$A1714,O$1,"d")&lt;&gt;0,"",'Base de données'!$B1714),""))</f>
        <v/>
      </c>
      <c r="P1714" s="39" t="str">
        <f>IF(P$1&gt;$AE$1,"-",IFERROR(IF(DATEDIF('Base de données'!$A1714,P$1,"d")&lt;&gt;0,"",'Base de données'!$B1714),""))</f>
        <v/>
      </c>
      <c r="Q1714" s="39" t="str">
        <f>IF(Q$1&gt;$AE$1,"-",IFERROR(IF(DATEDIF('Base de données'!$A1714,Q$1,"d")&lt;&gt;0,"",'Base de données'!$B1714),""))</f>
        <v>PRNMM</v>
      </c>
      <c r="R1714" s="39" t="str">
        <f>IF(R$1&gt;$AE$1,"-",IFERROR(IF(DATEDIF('Base de données'!$A1714,R$1,"d")&lt;&gt;0,"",'Base de données'!$B1714),""))</f>
        <v/>
      </c>
      <c r="S1714" s="39" t="str">
        <f>IF(S$1&gt;$AE$1,"-",IFERROR(IF(DATEDIF('Base de données'!$A1714,S$1,"d")&lt;&gt;0,"",'Base de données'!$B1714),""))</f>
        <v/>
      </c>
      <c r="T1714" s="39" t="str">
        <f>IF(T$1&gt;$AE$1,"-",IFERROR(IF(DATEDIF('Base de données'!$A1714,T$1,"d")&lt;&gt;0,"",'Base de données'!$B1714),""))</f>
        <v/>
      </c>
      <c r="U1714" s="39" t="str">
        <f>IF(U$1&gt;$AE$1,"-",IFERROR(IF(DATEDIF('Base de données'!$A1714,U$1,"d")&lt;&gt;0,"",'Base de données'!$B1714),""))</f>
        <v/>
      </c>
      <c r="V1714" s="39" t="str">
        <f>IF(V$1&gt;$AE$1,"-",IFERROR(IF(DATEDIF('Base de données'!$A1714,V$1,"d")&lt;&gt;0,"",'Base de données'!$B1714),""))</f>
        <v/>
      </c>
      <c r="W1714" s="34"/>
      <c r="X1714" s="30" t="str">
        <f>'Base de données'!$C1714&amp;" "&amp;'Base de données'!$D1714</f>
        <v>Renard Olivier</v>
      </c>
      <c r="Y1714" s="31">
        <f>COUNTIF('Base de données'!$B:$B,'Base de données'!$B1714)</f>
        <v>12</v>
      </c>
      <c r="AA1714" s="87" cm="1">
        <f t="array" aca="1" ref="AA1714" ca="1">INDIRECT("'Base de données'!A" &amp; ROW(Y1714))</f>
        <v>45839</v>
      </c>
      <c r="AB1714" s="51" t="str" cm="1">
        <f t="array" aca="1" ref="AB1714" ca="1">INDIRECT("'Base de données'!B" &amp; ROW(Z1714))</f>
        <v>PRNMM</v>
      </c>
    </row>
    <row r="1715" spans="1:28" x14ac:dyDescent="0.3">
      <c r="A1715" s="41" t="str">
        <f ca="1">IF(IF(AND($B1715&lt;&gt;"-",$B1715=$E1715),"Entrée et sortie","-")="Entrée et sortie",'Base de données'!$B1715,"-")</f>
        <v>-</v>
      </c>
      <c r="B1715" s="41" t="str">
        <f t="shared" ca="1" si="107"/>
        <v>NYNY1</v>
      </c>
      <c r="C1715" s="41" t="str">
        <f t="shared" ca="1" si="108"/>
        <v>NYNY1</v>
      </c>
      <c r="D1715" s="41" t="str">
        <f>IF($F1715="sortie en cours d'année",'Base de données'!$B1715,"-")</f>
        <v>NYNY1</v>
      </c>
      <c r="E1715" s="41" t="str">
        <f>IF($H1715="entrée en cours d'année",'Base de données'!$B1715,"-")</f>
        <v>-</v>
      </c>
      <c r="F1715" s="37" t="str">
        <f t="shared" si="105"/>
        <v>sortie en cours d'année</v>
      </c>
      <c r="G1715" s="37">
        <f>IF($J1715="mouvement",_xlfn.XLOOKUP('Base de données'!$B1715,$V:$V,$V:$V,0),"")</f>
        <v>0</v>
      </c>
      <c r="H1715" s="37" t="str">
        <f t="shared" si="106"/>
        <v/>
      </c>
      <c r="I1715" s="37" t="str">
        <f>IF($J1715="mouvement",_xlfn.XLOOKUP('Base de données'!$B1715,$K:$K,$K:$K,0),"")</f>
        <v>NYNY1</v>
      </c>
      <c r="J1715" s="38" t="str">
        <f>IF(AND(Y1715&lt;&gt;MAX(Y:Y),COUNTIF(K1715:V1715,'Base de données'!$B1715)&gt;0),"mouvement","")</f>
        <v>mouvement</v>
      </c>
      <c r="K1715" s="39" t="str">
        <f>IF(K$1&gt;$AE$1,"-",IFERROR(IF(DATEDIF('Base de données'!$A1715,K$1,"d")&lt;&gt;0,"",'Base de données'!$B1715),""))</f>
        <v/>
      </c>
      <c r="L1715" s="39" t="str">
        <f>IF(L$1&gt;$AE$1,"-",IFERROR(IF(DATEDIF('Base de données'!$A1715,L$1,"d")&lt;&gt;0,"",'Base de données'!$B1715),""))</f>
        <v/>
      </c>
      <c r="M1715" s="39" t="str">
        <f>IF(M$1&gt;$AE$1,"-",IFERROR(IF(DATEDIF('Base de données'!$A1715,M$1,"d")&lt;&gt;0,"",'Base de données'!$B1715),""))</f>
        <v/>
      </c>
      <c r="N1715" s="39" t="str">
        <f>IF(N$1&gt;$AE$1,"-",IFERROR(IF(DATEDIF('Base de données'!$A1715,N$1,"d")&lt;&gt;0,"",'Base de données'!$B1715),""))</f>
        <v/>
      </c>
      <c r="O1715" s="39" t="str">
        <f>IF(O$1&gt;$AE$1,"-",IFERROR(IF(DATEDIF('Base de données'!$A1715,O$1,"d")&lt;&gt;0,"",'Base de données'!$B1715),""))</f>
        <v/>
      </c>
      <c r="P1715" s="39" t="str">
        <f>IF(P$1&gt;$AE$1,"-",IFERROR(IF(DATEDIF('Base de données'!$A1715,P$1,"d")&lt;&gt;0,"",'Base de données'!$B1715),""))</f>
        <v/>
      </c>
      <c r="Q1715" s="39" t="str">
        <f>IF(Q$1&gt;$AE$1,"-",IFERROR(IF(DATEDIF('Base de données'!$A1715,Q$1,"d")&lt;&gt;0,"",'Base de données'!$B1715),""))</f>
        <v>NYNY1</v>
      </c>
      <c r="R1715" s="39" t="str">
        <f>IF(R$1&gt;$AE$1,"-",IFERROR(IF(DATEDIF('Base de données'!$A1715,R$1,"d")&lt;&gt;0,"",'Base de données'!$B1715),""))</f>
        <v/>
      </c>
      <c r="S1715" s="39" t="str">
        <f>IF(S$1&gt;$AE$1,"-",IFERROR(IF(DATEDIF('Base de données'!$A1715,S$1,"d")&lt;&gt;0,"",'Base de données'!$B1715),""))</f>
        <v/>
      </c>
      <c r="T1715" s="39" t="str">
        <f>IF(T$1&gt;$AE$1,"-",IFERROR(IF(DATEDIF('Base de données'!$A1715,T$1,"d")&lt;&gt;0,"",'Base de données'!$B1715),""))</f>
        <v/>
      </c>
      <c r="U1715" s="39" t="str">
        <f>IF(U$1&gt;$AE$1,"-",IFERROR(IF(DATEDIF('Base de données'!$A1715,U$1,"d")&lt;&gt;0,"",'Base de données'!$B1715),""))</f>
        <v/>
      </c>
      <c r="V1715" s="39" t="str">
        <f>IF(V$1&gt;$AE$1,"-",IFERROR(IF(DATEDIF('Base de données'!$A1715,V$1,"d")&lt;&gt;0,"",'Base de données'!$B1715),""))</f>
        <v/>
      </c>
      <c r="W1715" s="34"/>
      <c r="X1715" s="30" t="str">
        <f>'Base de données'!$C1715&amp;" "&amp;'Base de données'!$D1715</f>
        <v>Alexandre Hortense</v>
      </c>
      <c r="Y1715" s="31">
        <f>COUNTIF('Base de données'!$B:$B,'Base de données'!$B1715)</f>
        <v>10</v>
      </c>
      <c r="AA1715" s="87" cm="1">
        <f t="array" aca="1" ref="AA1715" ca="1">INDIRECT("'Base de données'!A" &amp; ROW(Y1715))</f>
        <v>45839</v>
      </c>
      <c r="AB1715" s="51" t="str" cm="1">
        <f t="array" aca="1" ref="AB1715" ca="1">INDIRECT("'Base de données'!B" &amp; ROW(Z1715))</f>
        <v>NYNY1</v>
      </c>
    </row>
    <row r="1716" spans="1:28" x14ac:dyDescent="0.3">
      <c r="A1716" s="41" t="str">
        <f ca="1">IF(IF(AND($B1716&lt;&gt;"-",$B1716=$E1716),"Entrée et sortie","-")="Entrée et sortie",'Base de données'!$B1716,"-")</f>
        <v>-</v>
      </c>
      <c r="B1716" s="41" t="str">
        <f t="shared" ca="1" si="107"/>
        <v>2UDL1</v>
      </c>
      <c r="C1716" s="41" t="str">
        <f t="shared" ca="1" si="108"/>
        <v>2UDL1</v>
      </c>
      <c r="D1716" s="41" t="str">
        <f>IF($F1716="sortie en cours d'année",'Base de données'!$B1716,"-")</f>
        <v>2UDL1</v>
      </c>
      <c r="E1716" s="41" t="str">
        <f>IF($H1716="entrée en cours d'année",'Base de données'!$B1716,"-")</f>
        <v>-</v>
      </c>
      <c r="F1716" s="37" t="str">
        <f t="shared" si="105"/>
        <v>sortie en cours d'année</v>
      </c>
      <c r="G1716" s="37">
        <f>IF($J1716="mouvement",_xlfn.XLOOKUP('Base de données'!$B1716,$V:$V,$V:$V,0),"")</f>
        <v>0</v>
      </c>
      <c r="H1716" s="37" t="str">
        <f t="shared" si="106"/>
        <v/>
      </c>
      <c r="I1716" s="37" t="str">
        <f>IF($J1716="mouvement",_xlfn.XLOOKUP('Base de données'!$B1716,$K:$K,$K:$K,0),"")</f>
        <v>2UDL1</v>
      </c>
      <c r="J1716" s="38" t="str">
        <f>IF(AND(Y1716&lt;&gt;MAX(Y:Y),COUNTIF(K1716:V1716,'Base de données'!$B1716)&gt;0),"mouvement","")</f>
        <v>mouvement</v>
      </c>
      <c r="K1716" s="39" t="str">
        <f>IF(K$1&gt;$AE$1,"-",IFERROR(IF(DATEDIF('Base de données'!$A1716,K$1,"d")&lt;&gt;0,"",'Base de données'!$B1716),""))</f>
        <v/>
      </c>
      <c r="L1716" s="39" t="str">
        <f>IF(L$1&gt;$AE$1,"-",IFERROR(IF(DATEDIF('Base de données'!$A1716,L$1,"d")&lt;&gt;0,"",'Base de données'!$B1716),""))</f>
        <v/>
      </c>
      <c r="M1716" s="39" t="str">
        <f>IF(M$1&gt;$AE$1,"-",IFERROR(IF(DATEDIF('Base de données'!$A1716,M$1,"d")&lt;&gt;0,"",'Base de données'!$B1716),""))</f>
        <v/>
      </c>
      <c r="N1716" s="39" t="str">
        <f>IF(N$1&gt;$AE$1,"-",IFERROR(IF(DATEDIF('Base de données'!$A1716,N$1,"d")&lt;&gt;0,"",'Base de données'!$B1716),""))</f>
        <v/>
      </c>
      <c r="O1716" s="39" t="str">
        <f>IF(O$1&gt;$AE$1,"-",IFERROR(IF(DATEDIF('Base de données'!$A1716,O$1,"d")&lt;&gt;0,"",'Base de données'!$B1716),""))</f>
        <v/>
      </c>
      <c r="P1716" s="39" t="str">
        <f>IF(P$1&gt;$AE$1,"-",IFERROR(IF(DATEDIF('Base de données'!$A1716,P$1,"d")&lt;&gt;0,"",'Base de données'!$B1716),""))</f>
        <v/>
      </c>
      <c r="Q1716" s="39" t="str">
        <f>IF(Q$1&gt;$AE$1,"-",IFERROR(IF(DATEDIF('Base de données'!$A1716,Q$1,"d")&lt;&gt;0,"",'Base de données'!$B1716),""))</f>
        <v>2UDL1</v>
      </c>
      <c r="R1716" s="39" t="str">
        <f>IF(R$1&gt;$AE$1,"-",IFERROR(IF(DATEDIF('Base de données'!$A1716,R$1,"d")&lt;&gt;0,"",'Base de données'!$B1716),""))</f>
        <v/>
      </c>
      <c r="S1716" s="39" t="str">
        <f>IF(S$1&gt;$AE$1,"-",IFERROR(IF(DATEDIF('Base de données'!$A1716,S$1,"d")&lt;&gt;0,"",'Base de données'!$B1716),""))</f>
        <v/>
      </c>
      <c r="T1716" s="39" t="str">
        <f>IF(T$1&gt;$AE$1,"-",IFERROR(IF(DATEDIF('Base de données'!$A1716,T$1,"d")&lt;&gt;0,"",'Base de données'!$B1716),""))</f>
        <v/>
      </c>
      <c r="U1716" s="39" t="str">
        <f>IF(U$1&gt;$AE$1,"-",IFERROR(IF(DATEDIF('Base de données'!$A1716,U$1,"d")&lt;&gt;0,"",'Base de données'!$B1716),""))</f>
        <v/>
      </c>
      <c r="V1716" s="39" t="str">
        <f>IF(V$1&gt;$AE$1,"-",IFERROR(IF(DATEDIF('Base de données'!$A1716,V$1,"d")&lt;&gt;0,"",'Base de données'!$B1716),""))</f>
        <v/>
      </c>
      <c r="W1716" s="34"/>
      <c r="X1716" s="30" t="str">
        <f>'Base de données'!$C1716&amp;" "&amp;'Base de données'!$D1716</f>
        <v>Lebreton Zacharie</v>
      </c>
      <c r="Y1716" s="31">
        <f>COUNTIF('Base de données'!$B:$B,'Base de données'!$B1716)</f>
        <v>8</v>
      </c>
      <c r="AA1716" s="87" cm="1">
        <f t="array" aca="1" ref="AA1716" ca="1">INDIRECT("'Base de données'!A" &amp; ROW(Y1716))</f>
        <v>45839</v>
      </c>
      <c r="AB1716" s="51" t="str" cm="1">
        <f t="array" aca="1" ref="AB1716" ca="1">INDIRECT("'Base de données'!B" &amp; ROW(Z1716))</f>
        <v>2UDL1</v>
      </c>
    </row>
    <row r="1717" spans="1:28" x14ac:dyDescent="0.3">
      <c r="A1717" s="41" t="str">
        <f ca="1">IF(IF(AND($B1717&lt;&gt;"-",$B1717=$E1717),"Entrée et sortie","-")="Entrée et sortie",'Base de données'!$B1717,"-")</f>
        <v>-</v>
      </c>
      <c r="B1717" s="41" t="str">
        <f t="shared" ca="1" si="107"/>
        <v>-</v>
      </c>
      <c r="C1717" s="41" t="str">
        <f t="shared" ca="1" si="108"/>
        <v>-</v>
      </c>
      <c r="D1717" s="41" t="str">
        <f>IF($F1717="sortie en cours d'année",'Base de données'!$B1717,"-")</f>
        <v>-</v>
      </c>
      <c r="E1717" s="41" t="str">
        <f>IF($H1717="entrée en cours d'année",'Base de données'!$B1717,"-")</f>
        <v>-</v>
      </c>
      <c r="F1717" s="37" t="str">
        <f t="shared" si="105"/>
        <v/>
      </c>
      <c r="G1717" s="37" t="str">
        <f>IF($J1717="mouvement",_xlfn.XLOOKUP('Base de données'!$B1717,$V:$V,$V:$V,0),"")</f>
        <v/>
      </c>
      <c r="H1717" s="37" t="str">
        <f t="shared" si="106"/>
        <v/>
      </c>
      <c r="I1717" s="37" t="str">
        <f>IF($J1717="mouvement",_xlfn.XLOOKUP('Base de données'!$B1717,$K:$K,$K:$K,0),"")</f>
        <v/>
      </c>
      <c r="J1717" s="38" t="str">
        <f>IF(AND(Y1717&lt;&gt;MAX(Y:Y),COUNTIF(K1717:V1717,'Base de données'!$B1717)&gt;0),"mouvement","")</f>
        <v/>
      </c>
      <c r="K1717" s="39" t="str">
        <f>IF(K$1&gt;$AE$1,"-",IFERROR(IF(DATEDIF('Base de données'!$A1717,K$1,"d")&lt;&gt;0,"",'Base de données'!$B1717),""))</f>
        <v/>
      </c>
      <c r="L1717" s="39" t="str">
        <f>IF(L$1&gt;$AE$1,"-",IFERROR(IF(DATEDIF('Base de données'!$A1717,L$1,"d")&lt;&gt;0,"",'Base de données'!$B1717),""))</f>
        <v/>
      </c>
      <c r="M1717" s="39" t="str">
        <f>IF(M$1&gt;$AE$1,"-",IFERROR(IF(DATEDIF('Base de données'!$A1717,M$1,"d")&lt;&gt;0,"",'Base de données'!$B1717),""))</f>
        <v/>
      </c>
      <c r="N1717" s="39" t="str">
        <f>IF(N$1&gt;$AE$1,"-",IFERROR(IF(DATEDIF('Base de données'!$A1717,N$1,"d")&lt;&gt;0,"",'Base de données'!$B1717),""))</f>
        <v/>
      </c>
      <c r="O1717" s="39" t="str">
        <f>IF(O$1&gt;$AE$1,"-",IFERROR(IF(DATEDIF('Base de données'!$A1717,O$1,"d")&lt;&gt;0,"",'Base de données'!$B1717),""))</f>
        <v/>
      </c>
      <c r="P1717" s="39" t="str">
        <f>IF(P$1&gt;$AE$1,"-",IFERROR(IF(DATEDIF('Base de données'!$A1717,P$1,"d")&lt;&gt;0,"",'Base de données'!$B1717),""))</f>
        <v/>
      </c>
      <c r="Q1717" s="39" t="str">
        <f>IF(Q$1&gt;$AE$1,"-",IFERROR(IF(DATEDIF('Base de données'!$A1717,Q$1,"d")&lt;&gt;0,"",'Base de données'!$B1717),""))</f>
        <v>GLXU4</v>
      </c>
      <c r="R1717" s="39" t="str">
        <f>IF(R$1&gt;$AE$1,"-",IFERROR(IF(DATEDIF('Base de données'!$A1717,R$1,"d")&lt;&gt;0,"",'Base de données'!$B1717),""))</f>
        <v/>
      </c>
      <c r="S1717" s="39" t="str">
        <f>IF(S$1&gt;$AE$1,"-",IFERROR(IF(DATEDIF('Base de données'!$A1717,S$1,"d")&lt;&gt;0,"",'Base de données'!$B1717),""))</f>
        <v/>
      </c>
      <c r="T1717" s="39" t="str">
        <f>IF(T$1&gt;$AE$1,"-",IFERROR(IF(DATEDIF('Base de données'!$A1717,T$1,"d")&lt;&gt;0,"",'Base de données'!$B1717),""))</f>
        <v/>
      </c>
      <c r="U1717" s="39" t="str">
        <f>IF(U$1&gt;$AE$1,"-",IFERROR(IF(DATEDIF('Base de données'!$A1717,U$1,"d")&lt;&gt;0,"",'Base de données'!$B1717),""))</f>
        <v/>
      </c>
      <c r="V1717" s="39" t="str">
        <f>IF(V$1&gt;$AE$1,"-",IFERROR(IF(DATEDIF('Base de données'!$A1717,V$1,"d")&lt;&gt;0,"",'Base de données'!$B1717),""))</f>
        <v/>
      </c>
      <c r="W1717" s="34"/>
      <c r="X1717" s="30" t="str">
        <f>'Base de données'!$C1717&amp;" "&amp;'Base de données'!$D1717</f>
        <v>Baron Camille</v>
      </c>
      <c r="Y1717" s="31">
        <f>COUNTIF('Base de données'!$B:$B,'Base de données'!$B1717)</f>
        <v>12</v>
      </c>
      <c r="AA1717" s="87" cm="1">
        <f t="array" aca="1" ref="AA1717" ca="1">INDIRECT("'Base de données'!A" &amp; ROW(Y1717))</f>
        <v>45839</v>
      </c>
      <c r="AB1717" s="51" t="str" cm="1">
        <f t="array" aca="1" ref="AB1717" ca="1">INDIRECT("'Base de données'!B" &amp; ROW(Z1717))</f>
        <v>GLXU4</v>
      </c>
    </row>
    <row r="1718" spans="1:28" x14ac:dyDescent="0.3">
      <c r="A1718" s="41" t="str">
        <f ca="1">IF(IF(AND($B1718&lt;&gt;"-",$B1718=$E1718),"Entrée et sortie","-")="Entrée et sortie",'Base de données'!$B1718,"-")</f>
        <v>-</v>
      </c>
      <c r="B1718" s="41" t="str">
        <f t="shared" ca="1" si="107"/>
        <v>-</v>
      </c>
      <c r="C1718" s="41" t="str">
        <f t="shared" ca="1" si="108"/>
        <v>-</v>
      </c>
      <c r="D1718" s="41" t="str">
        <f>IF($F1718="sortie en cours d'année",'Base de données'!$B1718,"-")</f>
        <v>-</v>
      </c>
      <c r="E1718" s="41" t="str">
        <f>IF($H1718="entrée en cours d'année",'Base de données'!$B1718,"-")</f>
        <v>-</v>
      </c>
      <c r="F1718" s="37" t="str">
        <f t="shared" si="105"/>
        <v/>
      </c>
      <c r="G1718" s="37" t="str">
        <f>IF($J1718="mouvement",_xlfn.XLOOKUP('Base de données'!$B1718,$V:$V,$V:$V,0),"")</f>
        <v/>
      </c>
      <c r="H1718" s="37" t="str">
        <f t="shared" si="106"/>
        <v/>
      </c>
      <c r="I1718" s="37" t="str">
        <f>IF($J1718="mouvement",_xlfn.XLOOKUP('Base de données'!$B1718,$K:$K,$K:$K,0),"")</f>
        <v/>
      </c>
      <c r="J1718" s="38" t="str">
        <f>IF(AND(Y1718&lt;&gt;MAX(Y:Y),COUNTIF(K1718:V1718,'Base de données'!$B1718)&gt;0),"mouvement","")</f>
        <v/>
      </c>
      <c r="K1718" s="39" t="str">
        <f>IF(K$1&gt;$AE$1,"-",IFERROR(IF(DATEDIF('Base de données'!$A1718,K$1,"d")&lt;&gt;0,"",'Base de données'!$B1718),""))</f>
        <v/>
      </c>
      <c r="L1718" s="39" t="str">
        <f>IF(L$1&gt;$AE$1,"-",IFERROR(IF(DATEDIF('Base de données'!$A1718,L$1,"d")&lt;&gt;0,"",'Base de données'!$B1718),""))</f>
        <v/>
      </c>
      <c r="M1718" s="39" t="str">
        <f>IF(M$1&gt;$AE$1,"-",IFERROR(IF(DATEDIF('Base de données'!$A1718,M$1,"d")&lt;&gt;0,"",'Base de données'!$B1718),""))</f>
        <v/>
      </c>
      <c r="N1718" s="39" t="str">
        <f>IF(N$1&gt;$AE$1,"-",IFERROR(IF(DATEDIF('Base de données'!$A1718,N$1,"d")&lt;&gt;0,"",'Base de données'!$B1718),""))</f>
        <v/>
      </c>
      <c r="O1718" s="39" t="str">
        <f>IF(O$1&gt;$AE$1,"-",IFERROR(IF(DATEDIF('Base de données'!$A1718,O$1,"d")&lt;&gt;0,"",'Base de données'!$B1718),""))</f>
        <v/>
      </c>
      <c r="P1718" s="39" t="str">
        <f>IF(P$1&gt;$AE$1,"-",IFERROR(IF(DATEDIF('Base de données'!$A1718,P$1,"d")&lt;&gt;0,"",'Base de données'!$B1718),""))</f>
        <v/>
      </c>
      <c r="Q1718" s="39" t="str">
        <f>IF(Q$1&gt;$AE$1,"-",IFERROR(IF(DATEDIF('Base de données'!$A1718,Q$1,"d")&lt;&gt;0,"",'Base de données'!$B1718),""))</f>
        <v>OUDA7</v>
      </c>
      <c r="R1718" s="39" t="str">
        <f>IF(R$1&gt;$AE$1,"-",IFERROR(IF(DATEDIF('Base de données'!$A1718,R$1,"d")&lt;&gt;0,"",'Base de données'!$B1718),""))</f>
        <v/>
      </c>
      <c r="S1718" s="39" t="str">
        <f>IF(S$1&gt;$AE$1,"-",IFERROR(IF(DATEDIF('Base de données'!$A1718,S$1,"d")&lt;&gt;0,"",'Base de données'!$B1718),""))</f>
        <v/>
      </c>
      <c r="T1718" s="39" t="str">
        <f>IF(T$1&gt;$AE$1,"-",IFERROR(IF(DATEDIF('Base de données'!$A1718,T$1,"d")&lt;&gt;0,"",'Base de données'!$B1718),""))</f>
        <v/>
      </c>
      <c r="U1718" s="39" t="str">
        <f>IF(U$1&gt;$AE$1,"-",IFERROR(IF(DATEDIF('Base de données'!$A1718,U$1,"d")&lt;&gt;0,"",'Base de données'!$B1718),""))</f>
        <v/>
      </c>
      <c r="V1718" s="39" t="str">
        <f>IF(V$1&gt;$AE$1,"-",IFERROR(IF(DATEDIF('Base de données'!$A1718,V$1,"d")&lt;&gt;0,"",'Base de données'!$B1718),""))</f>
        <v/>
      </c>
      <c r="W1718" s="34"/>
      <c r="X1718" s="30" t="str">
        <f>'Base de données'!$C1718&amp;" "&amp;'Base de données'!$D1718</f>
        <v>Lagarde Michel</v>
      </c>
      <c r="Y1718" s="31">
        <f>COUNTIF('Base de données'!$B:$B,'Base de données'!$B1718)</f>
        <v>12</v>
      </c>
      <c r="AA1718" s="87" cm="1">
        <f t="array" aca="1" ref="AA1718" ca="1">INDIRECT("'Base de données'!A" &amp; ROW(Y1718))</f>
        <v>45839</v>
      </c>
      <c r="AB1718" s="51" t="str" cm="1">
        <f t="array" aca="1" ref="AB1718" ca="1">INDIRECT("'Base de données'!B" &amp; ROW(Z1718))</f>
        <v>OUDA7</v>
      </c>
    </row>
    <row r="1719" spans="1:28" x14ac:dyDescent="0.3">
      <c r="A1719" s="41" t="str">
        <f ca="1">IF(IF(AND($B1719&lt;&gt;"-",$B1719=$E1719),"Entrée et sortie","-")="Entrée et sortie",'Base de données'!$B1719,"-")</f>
        <v>-</v>
      </c>
      <c r="B1719" s="41" t="str">
        <f t="shared" ca="1" si="107"/>
        <v>-</v>
      </c>
      <c r="C1719" s="41" t="str">
        <f t="shared" ca="1" si="108"/>
        <v>-</v>
      </c>
      <c r="D1719" s="41" t="str">
        <f>IF($F1719="sortie en cours d'année",'Base de données'!$B1719,"-")</f>
        <v>-</v>
      </c>
      <c r="E1719" s="41" t="str">
        <f>IF($H1719="entrée en cours d'année",'Base de données'!$B1719,"-")</f>
        <v>-</v>
      </c>
      <c r="F1719" s="37" t="str">
        <f t="shared" si="105"/>
        <v/>
      </c>
      <c r="G1719" s="37" t="str">
        <f>IF($J1719="mouvement",_xlfn.XLOOKUP('Base de données'!$B1719,$V:$V,$V:$V,0),"")</f>
        <v/>
      </c>
      <c r="H1719" s="37" t="str">
        <f t="shared" si="106"/>
        <v/>
      </c>
      <c r="I1719" s="37" t="str">
        <f>IF($J1719="mouvement",_xlfn.XLOOKUP('Base de données'!$B1719,$K:$K,$K:$K,0),"")</f>
        <v/>
      </c>
      <c r="J1719" s="38" t="str">
        <f>IF(AND(Y1719&lt;&gt;MAX(Y:Y),COUNTIF(K1719:V1719,'Base de données'!$B1719)&gt;0),"mouvement","")</f>
        <v/>
      </c>
      <c r="K1719" s="39" t="str">
        <f>IF(K$1&gt;$AE$1,"-",IFERROR(IF(DATEDIF('Base de données'!$A1719,K$1,"d")&lt;&gt;0,"",'Base de données'!$B1719),""))</f>
        <v/>
      </c>
      <c r="L1719" s="39" t="str">
        <f>IF(L$1&gt;$AE$1,"-",IFERROR(IF(DATEDIF('Base de données'!$A1719,L$1,"d")&lt;&gt;0,"",'Base de données'!$B1719),""))</f>
        <v/>
      </c>
      <c r="M1719" s="39" t="str">
        <f>IF(M$1&gt;$AE$1,"-",IFERROR(IF(DATEDIF('Base de données'!$A1719,M$1,"d")&lt;&gt;0,"",'Base de données'!$B1719),""))</f>
        <v/>
      </c>
      <c r="N1719" s="39" t="str">
        <f>IF(N$1&gt;$AE$1,"-",IFERROR(IF(DATEDIF('Base de données'!$A1719,N$1,"d")&lt;&gt;0,"",'Base de données'!$B1719),""))</f>
        <v/>
      </c>
      <c r="O1719" s="39" t="str">
        <f>IF(O$1&gt;$AE$1,"-",IFERROR(IF(DATEDIF('Base de données'!$A1719,O$1,"d")&lt;&gt;0,"",'Base de données'!$B1719),""))</f>
        <v/>
      </c>
      <c r="P1719" s="39" t="str">
        <f>IF(P$1&gt;$AE$1,"-",IFERROR(IF(DATEDIF('Base de données'!$A1719,P$1,"d")&lt;&gt;0,"",'Base de données'!$B1719),""))</f>
        <v/>
      </c>
      <c r="Q1719" s="39" t="str">
        <f>IF(Q$1&gt;$AE$1,"-",IFERROR(IF(DATEDIF('Base de données'!$A1719,Q$1,"d")&lt;&gt;0,"",'Base de données'!$B1719),""))</f>
        <v>ACN0J</v>
      </c>
      <c r="R1719" s="39" t="str">
        <f>IF(R$1&gt;$AE$1,"-",IFERROR(IF(DATEDIF('Base de données'!$A1719,R$1,"d")&lt;&gt;0,"",'Base de données'!$B1719),""))</f>
        <v/>
      </c>
      <c r="S1719" s="39" t="str">
        <f>IF(S$1&gt;$AE$1,"-",IFERROR(IF(DATEDIF('Base de données'!$A1719,S$1,"d")&lt;&gt;0,"",'Base de données'!$B1719),""))</f>
        <v/>
      </c>
      <c r="T1719" s="39" t="str">
        <f>IF(T$1&gt;$AE$1,"-",IFERROR(IF(DATEDIF('Base de données'!$A1719,T$1,"d")&lt;&gt;0,"",'Base de données'!$B1719),""))</f>
        <v/>
      </c>
      <c r="U1719" s="39" t="str">
        <f>IF(U$1&gt;$AE$1,"-",IFERROR(IF(DATEDIF('Base de données'!$A1719,U$1,"d")&lt;&gt;0,"",'Base de données'!$B1719),""))</f>
        <v/>
      </c>
      <c r="V1719" s="39" t="str">
        <f>IF(V$1&gt;$AE$1,"-",IFERROR(IF(DATEDIF('Base de données'!$A1719,V$1,"d")&lt;&gt;0,"",'Base de données'!$B1719),""))</f>
        <v/>
      </c>
      <c r="W1719" s="34"/>
      <c r="X1719" s="30" t="str">
        <f>'Base de données'!$C1719&amp;" "&amp;'Base de données'!$D1719</f>
        <v>Mathieu Élisabeth</v>
      </c>
      <c r="Y1719" s="31">
        <f>COUNTIF('Base de données'!$B:$B,'Base de données'!$B1719)</f>
        <v>12</v>
      </c>
      <c r="AA1719" s="87" cm="1">
        <f t="array" aca="1" ref="AA1719" ca="1">INDIRECT("'Base de données'!A" &amp; ROW(Y1719))</f>
        <v>45839</v>
      </c>
      <c r="AB1719" s="51" t="str" cm="1">
        <f t="array" aca="1" ref="AB1719" ca="1">INDIRECT("'Base de données'!B" &amp; ROW(Z1719))</f>
        <v>ACN0J</v>
      </c>
    </row>
    <row r="1720" spans="1:28" x14ac:dyDescent="0.3">
      <c r="A1720" s="41" t="str">
        <f ca="1">IF(IF(AND($B1720&lt;&gt;"-",$B1720=$E1720),"Entrée et sortie","-")="Entrée et sortie",'Base de données'!$B1720,"-")</f>
        <v>-</v>
      </c>
      <c r="B1720" s="41" t="str">
        <f t="shared" ca="1" si="107"/>
        <v>-</v>
      </c>
      <c r="C1720" s="41" t="str">
        <f t="shared" ca="1" si="108"/>
        <v>-</v>
      </c>
      <c r="D1720" s="41" t="str">
        <f>IF($F1720="sortie en cours d'année",'Base de données'!$B1720,"-")</f>
        <v>-</v>
      </c>
      <c r="E1720" s="41" t="str">
        <f>IF($H1720="entrée en cours d'année",'Base de données'!$B1720,"-")</f>
        <v>-</v>
      </c>
      <c r="F1720" s="37" t="str">
        <f t="shared" si="105"/>
        <v/>
      </c>
      <c r="G1720" s="37" t="str">
        <f>IF($J1720="mouvement",_xlfn.XLOOKUP('Base de données'!$B1720,$V:$V,$V:$V,0),"")</f>
        <v/>
      </c>
      <c r="H1720" s="37" t="str">
        <f t="shared" si="106"/>
        <v/>
      </c>
      <c r="I1720" s="37" t="str">
        <f>IF($J1720="mouvement",_xlfn.XLOOKUP('Base de données'!$B1720,$K:$K,$K:$K,0),"")</f>
        <v/>
      </c>
      <c r="J1720" s="38" t="str">
        <f>IF(AND(Y1720&lt;&gt;MAX(Y:Y),COUNTIF(K1720:V1720,'Base de données'!$B1720)&gt;0),"mouvement","")</f>
        <v/>
      </c>
      <c r="K1720" s="39" t="str">
        <f>IF(K$1&gt;$AE$1,"-",IFERROR(IF(DATEDIF('Base de données'!$A1720,K$1,"d")&lt;&gt;0,"",'Base de données'!$B1720),""))</f>
        <v/>
      </c>
      <c r="L1720" s="39" t="str">
        <f>IF(L$1&gt;$AE$1,"-",IFERROR(IF(DATEDIF('Base de données'!$A1720,L$1,"d")&lt;&gt;0,"",'Base de données'!$B1720),""))</f>
        <v/>
      </c>
      <c r="M1720" s="39" t="str">
        <f>IF(M$1&gt;$AE$1,"-",IFERROR(IF(DATEDIF('Base de données'!$A1720,M$1,"d")&lt;&gt;0,"",'Base de données'!$B1720),""))</f>
        <v/>
      </c>
      <c r="N1720" s="39" t="str">
        <f>IF(N$1&gt;$AE$1,"-",IFERROR(IF(DATEDIF('Base de données'!$A1720,N$1,"d")&lt;&gt;0,"",'Base de données'!$B1720),""))</f>
        <v/>
      </c>
      <c r="O1720" s="39" t="str">
        <f>IF(O$1&gt;$AE$1,"-",IFERROR(IF(DATEDIF('Base de données'!$A1720,O$1,"d")&lt;&gt;0,"",'Base de données'!$B1720),""))</f>
        <v/>
      </c>
      <c r="P1720" s="39" t="str">
        <f>IF(P$1&gt;$AE$1,"-",IFERROR(IF(DATEDIF('Base de données'!$A1720,P$1,"d")&lt;&gt;0,"",'Base de données'!$B1720),""))</f>
        <v/>
      </c>
      <c r="Q1720" s="39" t="str">
        <f>IF(Q$1&gt;$AE$1,"-",IFERROR(IF(DATEDIF('Base de données'!$A1720,Q$1,"d")&lt;&gt;0,"",'Base de données'!$B1720),""))</f>
        <v>JF4II</v>
      </c>
      <c r="R1720" s="39" t="str">
        <f>IF(R$1&gt;$AE$1,"-",IFERROR(IF(DATEDIF('Base de données'!$A1720,R$1,"d")&lt;&gt;0,"",'Base de données'!$B1720),""))</f>
        <v/>
      </c>
      <c r="S1720" s="39" t="str">
        <f>IF(S$1&gt;$AE$1,"-",IFERROR(IF(DATEDIF('Base de données'!$A1720,S$1,"d")&lt;&gt;0,"",'Base de données'!$B1720),""))</f>
        <v/>
      </c>
      <c r="T1720" s="39" t="str">
        <f>IF(T$1&gt;$AE$1,"-",IFERROR(IF(DATEDIF('Base de données'!$A1720,T$1,"d")&lt;&gt;0,"",'Base de données'!$B1720),""))</f>
        <v/>
      </c>
      <c r="U1720" s="39" t="str">
        <f>IF(U$1&gt;$AE$1,"-",IFERROR(IF(DATEDIF('Base de données'!$A1720,U$1,"d")&lt;&gt;0,"",'Base de données'!$B1720),""))</f>
        <v/>
      </c>
      <c r="V1720" s="39" t="str">
        <f>IF(V$1&gt;$AE$1,"-",IFERROR(IF(DATEDIF('Base de données'!$A1720,V$1,"d")&lt;&gt;0,"",'Base de données'!$B1720),""))</f>
        <v/>
      </c>
      <c r="W1720" s="34"/>
      <c r="X1720" s="30" t="str">
        <f>'Base de données'!$C1720&amp;" "&amp;'Base de données'!$D1720</f>
        <v>Normand Éléonore</v>
      </c>
      <c r="Y1720" s="31">
        <f>COUNTIF('Base de données'!$B:$B,'Base de données'!$B1720)</f>
        <v>12</v>
      </c>
      <c r="AA1720" s="87" cm="1">
        <f t="array" aca="1" ref="AA1720" ca="1">INDIRECT("'Base de données'!A" &amp; ROW(Y1720))</f>
        <v>45839</v>
      </c>
      <c r="AB1720" s="51" t="str" cm="1">
        <f t="array" aca="1" ref="AB1720" ca="1">INDIRECT("'Base de données'!B" &amp; ROW(Z1720))</f>
        <v>JF4II</v>
      </c>
    </row>
    <row r="1721" spans="1:28" x14ac:dyDescent="0.3">
      <c r="A1721" s="41" t="str">
        <f ca="1">IF(IF(AND($B1721&lt;&gt;"-",$B1721=$E1721),"Entrée et sortie","-")="Entrée et sortie",'Base de données'!$B1721,"-")</f>
        <v>-</v>
      </c>
      <c r="B1721" s="41" t="str">
        <f t="shared" ca="1" si="107"/>
        <v>-</v>
      </c>
      <c r="C1721" s="41" t="str">
        <f t="shared" ca="1" si="108"/>
        <v>-</v>
      </c>
      <c r="D1721" s="41" t="str">
        <f>IF($F1721="sortie en cours d'année",'Base de données'!$B1721,"-")</f>
        <v>-</v>
      </c>
      <c r="E1721" s="41" t="str">
        <f>IF($H1721="entrée en cours d'année",'Base de données'!$B1721,"-")</f>
        <v>-</v>
      </c>
      <c r="F1721" s="37" t="str">
        <f t="shared" si="105"/>
        <v/>
      </c>
      <c r="G1721" s="37" t="str">
        <f>IF($J1721="mouvement",_xlfn.XLOOKUP('Base de données'!$B1721,$V:$V,$V:$V,0),"")</f>
        <v/>
      </c>
      <c r="H1721" s="37" t="str">
        <f t="shared" si="106"/>
        <v/>
      </c>
      <c r="I1721" s="37" t="str">
        <f>IF($J1721="mouvement",_xlfn.XLOOKUP('Base de données'!$B1721,$K:$K,$K:$K,0),"")</f>
        <v/>
      </c>
      <c r="J1721" s="38" t="str">
        <f>IF(AND(Y1721&lt;&gt;MAX(Y:Y),COUNTIF(K1721:V1721,'Base de données'!$B1721)&gt;0),"mouvement","")</f>
        <v/>
      </c>
      <c r="K1721" s="39" t="str">
        <f>IF(K$1&gt;$AE$1,"-",IFERROR(IF(DATEDIF('Base de données'!$A1721,K$1,"d")&lt;&gt;0,"",'Base de données'!$B1721),""))</f>
        <v/>
      </c>
      <c r="L1721" s="39" t="str">
        <f>IF(L$1&gt;$AE$1,"-",IFERROR(IF(DATEDIF('Base de données'!$A1721,L$1,"d")&lt;&gt;0,"",'Base de données'!$B1721),""))</f>
        <v/>
      </c>
      <c r="M1721" s="39" t="str">
        <f>IF(M$1&gt;$AE$1,"-",IFERROR(IF(DATEDIF('Base de données'!$A1721,M$1,"d")&lt;&gt;0,"",'Base de données'!$B1721),""))</f>
        <v/>
      </c>
      <c r="N1721" s="39" t="str">
        <f>IF(N$1&gt;$AE$1,"-",IFERROR(IF(DATEDIF('Base de données'!$A1721,N$1,"d")&lt;&gt;0,"",'Base de données'!$B1721),""))</f>
        <v/>
      </c>
      <c r="O1721" s="39" t="str">
        <f>IF(O$1&gt;$AE$1,"-",IFERROR(IF(DATEDIF('Base de données'!$A1721,O$1,"d")&lt;&gt;0,"",'Base de données'!$B1721),""))</f>
        <v/>
      </c>
      <c r="P1721" s="39" t="str">
        <f>IF(P$1&gt;$AE$1,"-",IFERROR(IF(DATEDIF('Base de données'!$A1721,P$1,"d")&lt;&gt;0,"",'Base de données'!$B1721),""))</f>
        <v/>
      </c>
      <c r="Q1721" s="39" t="str">
        <f>IF(Q$1&gt;$AE$1,"-",IFERROR(IF(DATEDIF('Base de données'!$A1721,Q$1,"d")&lt;&gt;0,"",'Base de données'!$B1721),""))</f>
        <v>O4PZL</v>
      </c>
      <c r="R1721" s="39" t="str">
        <f>IF(R$1&gt;$AE$1,"-",IFERROR(IF(DATEDIF('Base de données'!$A1721,R$1,"d")&lt;&gt;0,"",'Base de données'!$B1721),""))</f>
        <v/>
      </c>
      <c r="S1721" s="39" t="str">
        <f>IF(S$1&gt;$AE$1,"-",IFERROR(IF(DATEDIF('Base de données'!$A1721,S$1,"d")&lt;&gt;0,"",'Base de données'!$B1721),""))</f>
        <v/>
      </c>
      <c r="T1721" s="39" t="str">
        <f>IF(T$1&gt;$AE$1,"-",IFERROR(IF(DATEDIF('Base de données'!$A1721,T$1,"d")&lt;&gt;0,"",'Base de données'!$B1721),""))</f>
        <v/>
      </c>
      <c r="U1721" s="39" t="str">
        <f>IF(U$1&gt;$AE$1,"-",IFERROR(IF(DATEDIF('Base de données'!$A1721,U$1,"d")&lt;&gt;0,"",'Base de données'!$B1721),""))</f>
        <v/>
      </c>
      <c r="V1721" s="39" t="str">
        <f>IF(V$1&gt;$AE$1,"-",IFERROR(IF(DATEDIF('Base de données'!$A1721,V$1,"d")&lt;&gt;0,"",'Base de données'!$B1721),""))</f>
        <v/>
      </c>
      <c r="W1721" s="34"/>
      <c r="X1721" s="30" t="str">
        <f>'Base de données'!$C1721&amp;" "&amp;'Base de données'!$D1721</f>
        <v>Hardy Noël</v>
      </c>
      <c r="Y1721" s="31">
        <f>COUNTIF('Base de données'!$B:$B,'Base de données'!$B1721)</f>
        <v>12</v>
      </c>
      <c r="AA1721" s="87" cm="1">
        <f t="array" aca="1" ref="AA1721" ca="1">INDIRECT("'Base de données'!A" &amp; ROW(Y1721))</f>
        <v>45839</v>
      </c>
      <c r="AB1721" s="51" t="str" cm="1">
        <f t="array" aca="1" ref="AB1721" ca="1">INDIRECT("'Base de données'!B" &amp; ROW(Z1721))</f>
        <v>O4PZL</v>
      </c>
    </row>
    <row r="1722" spans="1:28" x14ac:dyDescent="0.3">
      <c r="A1722" s="41" t="str">
        <f ca="1">IF(IF(AND($B1722&lt;&gt;"-",$B1722=$E1722),"Entrée et sortie","-")="Entrée et sortie",'Base de données'!$B1722,"-")</f>
        <v>-</v>
      </c>
      <c r="B1722" s="41" t="str">
        <f t="shared" ca="1" si="107"/>
        <v>-</v>
      </c>
      <c r="C1722" s="41" t="str">
        <f t="shared" ca="1" si="108"/>
        <v>-</v>
      </c>
      <c r="D1722" s="41" t="str">
        <f>IF($F1722="sortie en cours d'année",'Base de données'!$B1722,"-")</f>
        <v>-</v>
      </c>
      <c r="E1722" s="41" t="str">
        <f>IF($H1722="entrée en cours d'année",'Base de données'!$B1722,"-")</f>
        <v>-</v>
      </c>
      <c r="F1722" s="37" t="str">
        <f t="shared" si="105"/>
        <v/>
      </c>
      <c r="G1722" s="37" t="str">
        <f>IF($J1722="mouvement",_xlfn.XLOOKUP('Base de données'!$B1722,$V:$V,$V:$V,0),"")</f>
        <v/>
      </c>
      <c r="H1722" s="37" t="str">
        <f t="shared" si="106"/>
        <v/>
      </c>
      <c r="I1722" s="37" t="str">
        <f>IF($J1722="mouvement",_xlfn.XLOOKUP('Base de données'!$B1722,$K:$K,$K:$K,0),"")</f>
        <v/>
      </c>
      <c r="J1722" s="38" t="str">
        <f>IF(AND(Y1722&lt;&gt;MAX(Y:Y),COUNTIF(K1722:V1722,'Base de données'!$B1722)&gt;0),"mouvement","")</f>
        <v/>
      </c>
      <c r="K1722" s="39" t="str">
        <f>IF(K$1&gt;$AE$1,"-",IFERROR(IF(DATEDIF('Base de données'!$A1722,K$1,"d")&lt;&gt;0,"",'Base de données'!$B1722),""))</f>
        <v/>
      </c>
      <c r="L1722" s="39" t="str">
        <f>IF(L$1&gt;$AE$1,"-",IFERROR(IF(DATEDIF('Base de données'!$A1722,L$1,"d")&lt;&gt;0,"",'Base de données'!$B1722),""))</f>
        <v/>
      </c>
      <c r="M1722" s="39" t="str">
        <f>IF(M$1&gt;$AE$1,"-",IFERROR(IF(DATEDIF('Base de données'!$A1722,M$1,"d")&lt;&gt;0,"",'Base de données'!$B1722),""))</f>
        <v/>
      </c>
      <c r="N1722" s="39" t="str">
        <f>IF(N$1&gt;$AE$1,"-",IFERROR(IF(DATEDIF('Base de données'!$A1722,N$1,"d")&lt;&gt;0,"",'Base de données'!$B1722),""))</f>
        <v/>
      </c>
      <c r="O1722" s="39" t="str">
        <f>IF(O$1&gt;$AE$1,"-",IFERROR(IF(DATEDIF('Base de données'!$A1722,O$1,"d")&lt;&gt;0,"",'Base de données'!$B1722),""))</f>
        <v/>
      </c>
      <c r="P1722" s="39" t="str">
        <f>IF(P$1&gt;$AE$1,"-",IFERROR(IF(DATEDIF('Base de données'!$A1722,P$1,"d")&lt;&gt;0,"",'Base de données'!$B1722),""))</f>
        <v/>
      </c>
      <c r="Q1722" s="39" t="str">
        <f>IF(Q$1&gt;$AE$1,"-",IFERROR(IF(DATEDIF('Base de données'!$A1722,Q$1,"d")&lt;&gt;0,"",'Base de données'!$B1722),""))</f>
        <v>7UCEM</v>
      </c>
      <c r="R1722" s="39" t="str">
        <f>IF(R$1&gt;$AE$1,"-",IFERROR(IF(DATEDIF('Base de données'!$A1722,R$1,"d")&lt;&gt;0,"",'Base de données'!$B1722),""))</f>
        <v/>
      </c>
      <c r="S1722" s="39" t="str">
        <f>IF(S$1&gt;$AE$1,"-",IFERROR(IF(DATEDIF('Base de données'!$A1722,S$1,"d")&lt;&gt;0,"",'Base de données'!$B1722),""))</f>
        <v/>
      </c>
      <c r="T1722" s="39" t="str">
        <f>IF(T$1&gt;$AE$1,"-",IFERROR(IF(DATEDIF('Base de données'!$A1722,T$1,"d")&lt;&gt;0,"",'Base de données'!$B1722),""))</f>
        <v/>
      </c>
      <c r="U1722" s="39" t="str">
        <f>IF(U$1&gt;$AE$1,"-",IFERROR(IF(DATEDIF('Base de données'!$A1722,U$1,"d")&lt;&gt;0,"",'Base de données'!$B1722),""))</f>
        <v/>
      </c>
      <c r="V1722" s="39" t="str">
        <f>IF(V$1&gt;$AE$1,"-",IFERROR(IF(DATEDIF('Base de données'!$A1722,V$1,"d")&lt;&gt;0,"",'Base de données'!$B1722),""))</f>
        <v/>
      </c>
      <c r="W1722" s="34"/>
      <c r="X1722" s="30" t="str">
        <f>'Base de données'!$C1722&amp;" "&amp;'Base de données'!$D1722</f>
        <v>Perret Henri</v>
      </c>
      <c r="Y1722" s="31">
        <f>COUNTIF('Base de données'!$B:$B,'Base de données'!$B1722)</f>
        <v>12</v>
      </c>
      <c r="AA1722" s="87" cm="1">
        <f t="array" aca="1" ref="AA1722" ca="1">INDIRECT("'Base de données'!A" &amp; ROW(Y1722))</f>
        <v>45839</v>
      </c>
      <c r="AB1722" s="51" t="str" cm="1">
        <f t="array" aca="1" ref="AB1722" ca="1">INDIRECT("'Base de données'!B" &amp; ROW(Z1722))</f>
        <v>7UCEM</v>
      </c>
    </row>
    <row r="1723" spans="1:28" x14ac:dyDescent="0.3">
      <c r="A1723" s="41" t="str">
        <f ca="1">IF(IF(AND($B1723&lt;&gt;"-",$B1723=$E1723),"Entrée et sortie","-")="Entrée et sortie",'Base de données'!$B1723,"-")</f>
        <v>-</v>
      </c>
      <c r="B1723" s="41" t="str">
        <f t="shared" ca="1" si="107"/>
        <v>-</v>
      </c>
      <c r="C1723" s="41" t="str">
        <f t="shared" ca="1" si="108"/>
        <v>-</v>
      </c>
      <c r="D1723" s="41" t="str">
        <f>IF($F1723="sortie en cours d'année",'Base de données'!$B1723,"-")</f>
        <v>-</v>
      </c>
      <c r="E1723" s="41" t="str">
        <f>IF($H1723="entrée en cours d'année",'Base de données'!$B1723,"-")</f>
        <v>-</v>
      </c>
      <c r="F1723" s="37" t="str">
        <f t="shared" si="105"/>
        <v/>
      </c>
      <c r="G1723" s="37" t="str">
        <f>IF($J1723="mouvement",_xlfn.XLOOKUP('Base de données'!$B1723,$V:$V,$V:$V,0),"")</f>
        <v/>
      </c>
      <c r="H1723" s="37" t="str">
        <f t="shared" si="106"/>
        <v/>
      </c>
      <c r="I1723" s="37" t="str">
        <f>IF($J1723="mouvement",_xlfn.XLOOKUP('Base de données'!$B1723,$K:$K,$K:$K,0),"")</f>
        <v/>
      </c>
      <c r="J1723" s="38" t="str">
        <f>IF(AND(Y1723&lt;&gt;MAX(Y:Y),COUNTIF(K1723:V1723,'Base de données'!$B1723)&gt;0),"mouvement","")</f>
        <v/>
      </c>
      <c r="K1723" s="39" t="str">
        <f>IF(K$1&gt;$AE$1,"-",IFERROR(IF(DATEDIF('Base de données'!$A1723,K$1,"d")&lt;&gt;0,"",'Base de données'!$B1723),""))</f>
        <v/>
      </c>
      <c r="L1723" s="39" t="str">
        <f>IF(L$1&gt;$AE$1,"-",IFERROR(IF(DATEDIF('Base de données'!$A1723,L$1,"d")&lt;&gt;0,"",'Base de données'!$B1723),""))</f>
        <v/>
      </c>
      <c r="M1723" s="39" t="str">
        <f>IF(M$1&gt;$AE$1,"-",IFERROR(IF(DATEDIF('Base de données'!$A1723,M$1,"d")&lt;&gt;0,"",'Base de données'!$B1723),""))</f>
        <v/>
      </c>
      <c r="N1723" s="39" t="str">
        <f>IF(N$1&gt;$AE$1,"-",IFERROR(IF(DATEDIF('Base de données'!$A1723,N$1,"d")&lt;&gt;0,"",'Base de données'!$B1723),""))</f>
        <v/>
      </c>
      <c r="O1723" s="39" t="str">
        <f>IF(O$1&gt;$AE$1,"-",IFERROR(IF(DATEDIF('Base de données'!$A1723,O$1,"d")&lt;&gt;0,"",'Base de données'!$B1723),""))</f>
        <v/>
      </c>
      <c r="P1723" s="39" t="str">
        <f>IF(P$1&gt;$AE$1,"-",IFERROR(IF(DATEDIF('Base de données'!$A1723,P$1,"d")&lt;&gt;0,"",'Base de données'!$B1723),""))</f>
        <v/>
      </c>
      <c r="Q1723" s="39" t="str">
        <f>IF(Q$1&gt;$AE$1,"-",IFERROR(IF(DATEDIF('Base de données'!$A1723,Q$1,"d")&lt;&gt;0,"",'Base de données'!$B1723),""))</f>
        <v>68AQ6</v>
      </c>
      <c r="R1723" s="39" t="str">
        <f>IF(R$1&gt;$AE$1,"-",IFERROR(IF(DATEDIF('Base de données'!$A1723,R$1,"d")&lt;&gt;0,"",'Base de données'!$B1723),""))</f>
        <v/>
      </c>
      <c r="S1723" s="39" t="str">
        <f>IF(S$1&gt;$AE$1,"-",IFERROR(IF(DATEDIF('Base de données'!$A1723,S$1,"d")&lt;&gt;0,"",'Base de données'!$B1723),""))</f>
        <v/>
      </c>
      <c r="T1723" s="39" t="str">
        <f>IF(T$1&gt;$AE$1,"-",IFERROR(IF(DATEDIF('Base de données'!$A1723,T$1,"d")&lt;&gt;0,"",'Base de données'!$B1723),""))</f>
        <v/>
      </c>
      <c r="U1723" s="39" t="str">
        <f>IF(U$1&gt;$AE$1,"-",IFERROR(IF(DATEDIF('Base de données'!$A1723,U$1,"d")&lt;&gt;0,"",'Base de données'!$B1723),""))</f>
        <v/>
      </c>
      <c r="V1723" s="39" t="str">
        <f>IF(V$1&gt;$AE$1,"-",IFERROR(IF(DATEDIF('Base de données'!$A1723,V$1,"d")&lt;&gt;0,"",'Base de données'!$B1723),""))</f>
        <v/>
      </c>
      <c r="W1723" s="34"/>
      <c r="X1723" s="30" t="str">
        <f>'Base de données'!$C1723&amp;" "&amp;'Base de données'!$D1723</f>
        <v>Bertrand Charles</v>
      </c>
      <c r="Y1723" s="31">
        <f>COUNTIF('Base de données'!$B:$B,'Base de données'!$B1723)</f>
        <v>12</v>
      </c>
      <c r="AA1723" s="87" cm="1">
        <f t="array" aca="1" ref="AA1723" ca="1">INDIRECT("'Base de données'!A" &amp; ROW(Y1723))</f>
        <v>45839</v>
      </c>
      <c r="AB1723" s="51" t="str" cm="1">
        <f t="array" aca="1" ref="AB1723" ca="1">INDIRECT("'Base de données'!B" &amp; ROW(Z1723))</f>
        <v>68AQ6</v>
      </c>
    </row>
    <row r="1724" spans="1:28" x14ac:dyDescent="0.3">
      <c r="A1724" s="41" t="str">
        <f ca="1">IF(IF(AND($B1724&lt;&gt;"-",$B1724=$E1724),"Entrée et sortie","-")="Entrée et sortie",'Base de données'!$B1724,"-")</f>
        <v>-</v>
      </c>
      <c r="B1724" s="41" t="str">
        <f t="shared" ca="1" si="107"/>
        <v>-</v>
      </c>
      <c r="C1724" s="41" t="str">
        <f t="shared" ca="1" si="108"/>
        <v>-</v>
      </c>
      <c r="D1724" s="41" t="str">
        <f>IF($F1724="sortie en cours d'année",'Base de données'!$B1724,"-")</f>
        <v>-</v>
      </c>
      <c r="E1724" s="41" t="str">
        <f>IF($H1724="entrée en cours d'année",'Base de données'!$B1724,"-")</f>
        <v>-</v>
      </c>
      <c r="F1724" s="37" t="str">
        <f t="shared" si="105"/>
        <v/>
      </c>
      <c r="G1724" s="37" t="str">
        <f>IF($J1724="mouvement",_xlfn.XLOOKUP('Base de données'!$B1724,$V:$V,$V:$V,0),"")</f>
        <v/>
      </c>
      <c r="H1724" s="37" t="str">
        <f t="shared" si="106"/>
        <v/>
      </c>
      <c r="I1724" s="37" t="str">
        <f>IF($J1724="mouvement",_xlfn.XLOOKUP('Base de données'!$B1724,$K:$K,$K:$K,0),"")</f>
        <v/>
      </c>
      <c r="J1724" s="38" t="str">
        <f>IF(AND(Y1724&lt;&gt;MAX(Y:Y),COUNTIF(K1724:V1724,'Base de données'!$B1724)&gt;0),"mouvement","")</f>
        <v/>
      </c>
      <c r="K1724" s="39" t="str">
        <f>IF(K$1&gt;$AE$1,"-",IFERROR(IF(DATEDIF('Base de données'!$A1724,K$1,"d")&lt;&gt;0,"",'Base de données'!$B1724),""))</f>
        <v/>
      </c>
      <c r="L1724" s="39" t="str">
        <f>IF(L$1&gt;$AE$1,"-",IFERROR(IF(DATEDIF('Base de données'!$A1724,L$1,"d")&lt;&gt;0,"",'Base de données'!$B1724),""))</f>
        <v/>
      </c>
      <c r="M1724" s="39" t="str">
        <f>IF(M$1&gt;$AE$1,"-",IFERROR(IF(DATEDIF('Base de données'!$A1724,M$1,"d")&lt;&gt;0,"",'Base de données'!$B1724),""))</f>
        <v/>
      </c>
      <c r="N1724" s="39" t="str">
        <f>IF(N$1&gt;$AE$1,"-",IFERROR(IF(DATEDIF('Base de données'!$A1724,N$1,"d")&lt;&gt;0,"",'Base de données'!$B1724),""))</f>
        <v/>
      </c>
      <c r="O1724" s="39" t="str">
        <f>IF(O$1&gt;$AE$1,"-",IFERROR(IF(DATEDIF('Base de données'!$A1724,O$1,"d")&lt;&gt;0,"",'Base de données'!$B1724),""))</f>
        <v/>
      </c>
      <c r="P1724" s="39" t="str">
        <f>IF(P$1&gt;$AE$1,"-",IFERROR(IF(DATEDIF('Base de données'!$A1724,P$1,"d")&lt;&gt;0,"",'Base de données'!$B1724),""))</f>
        <v/>
      </c>
      <c r="Q1724" s="39" t="str">
        <f>IF(Q$1&gt;$AE$1,"-",IFERROR(IF(DATEDIF('Base de données'!$A1724,Q$1,"d")&lt;&gt;0,"",'Base de données'!$B1724),""))</f>
        <v>Y670G</v>
      </c>
      <c r="R1724" s="39" t="str">
        <f>IF(R$1&gt;$AE$1,"-",IFERROR(IF(DATEDIF('Base de données'!$A1724,R$1,"d")&lt;&gt;0,"",'Base de données'!$B1724),""))</f>
        <v/>
      </c>
      <c r="S1724" s="39" t="str">
        <f>IF(S$1&gt;$AE$1,"-",IFERROR(IF(DATEDIF('Base de données'!$A1724,S$1,"d")&lt;&gt;0,"",'Base de données'!$B1724),""))</f>
        <v/>
      </c>
      <c r="T1724" s="39" t="str">
        <f>IF(T$1&gt;$AE$1,"-",IFERROR(IF(DATEDIF('Base de données'!$A1724,T$1,"d")&lt;&gt;0,"",'Base de données'!$B1724),""))</f>
        <v/>
      </c>
      <c r="U1724" s="39" t="str">
        <f>IF(U$1&gt;$AE$1,"-",IFERROR(IF(DATEDIF('Base de données'!$A1724,U$1,"d")&lt;&gt;0,"",'Base de données'!$B1724),""))</f>
        <v/>
      </c>
      <c r="V1724" s="39" t="str">
        <f>IF(V$1&gt;$AE$1,"-",IFERROR(IF(DATEDIF('Base de données'!$A1724,V$1,"d")&lt;&gt;0,"",'Base de données'!$B1724),""))</f>
        <v/>
      </c>
      <c r="W1724" s="34"/>
      <c r="X1724" s="30" t="str">
        <f>'Base de données'!$C1724&amp;" "&amp;'Base de données'!$D1724</f>
        <v>Fleury Bertrand</v>
      </c>
      <c r="Y1724" s="31">
        <f>COUNTIF('Base de données'!$B:$B,'Base de données'!$B1724)</f>
        <v>12</v>
      </c>
      <c r="AA1724" s="87" cm="1">
        <f t="array" aca="1" ref="AA1724" ca="1">INDIRECT("'Base de données'!A" &amp; ROW(Y1724))</f>
        <v>45839</v>
      </c>
      <c r="AB1724" s="51" t="str" cm="1">
        <f t="array" aca="1" ref="AB1724" ca="1">INDIRECT("'Base de données'!B" &amp; ROW(Z1724))</f>
        <v>Y670G</v>
      </c>
    </row>
    <row r="1725" spans="1:28" x14ac:dyDescent="0.3">
      <c r="A1725" s="41" t="str">
        <f ca="1">IF(IF(AND($B1725&lt;&gt;"-",$B1725=$E1725),"Entrée et sortie","-")="Entrée et sortie",'Base de données'!$B1725,"-")</f>
        <v>-</v>
      </c>
      <c r="B1725" s="41" t="str">
        <f t="shared" ca="1" si="107"/>
        <v>-</v>
      </c>
      <c r="C1725" s="41" t="str">
        <f t="shared" ca="1" si="108"/>
        <v>-</v>
      </c>
      <c r="D1725" s="41" t="str">
        <f>IF($F1725="sortie en cours d'année",'Base de données'!$B1725,"-")</f>
        <v>-</v>
      </c>
      <c r="E1725" s="41" t="str">
        <f>IF($H1725="entrée en cours d'année",'Base de données'!$B1725,"-")</f>
        <v>-</v>
      </c>
      <c r="F1725" s="37" t="str">
        <f t="shared" si="105"/>
        <v/>
      </c>
      <c r="G1725" s="37" t="str">
        <f>IF($J1725="mouvement",_xlfn.XLOOKUP('Base de données'!$B1725,$V:$V,$V:$V,0),"")</f>
        <v/>
      </c>
      <c r="H1725" s="37" t="str">
        <f t="shared" si="106"/>
        <v/>
      </c>
      <c r="I1725" s="37" t="str">
        <f>IF($J1725="mouvement",_xlfn.XLOOKUP('Base de données'!$B1725,$K:$K,$K:$K,0),"")</f>
        <v/>
      </c>
      <c r="J1725" s="38" t="str">
        <f>IF(AND(Y1725&lt;&gt;MAX(Y:Y),COUNTIF(K1725:V1725,'Base de données'!$B1725)&gt;0),"mouvement","")</f>
        <v/>
      </c>
      <c r="K1725" s="39" t="str">
        <f>IF(K$1&gt;$AE$1,"-",IFERROR(IF(DATEDIF('Base de données'!$A1725,K$1,"d")&lt;&gt;0,"",'Base de données'!$B1725),""))</f>
        <v/>
      </c>
      <c r="L1725" s="39" t="str">
        <f>IF(L$1&gt;$AE$1,"-",IFERROR(IF(DATEDIF('Base de données'!$A1725,L$1,"d")&lt;&gt;0,"",'Base de données'!$B1725),""))</f>
        <v/>
      </c>
      <c r="M1725" s="39" t="str">
        <f>IF(M$1&gt;$AE$1,"-",IFERROR(IF(DATEDIF('Base de données'!$A1725,M$1,"d")&lt;&gt;0,"",'Base de données'!$B1725),""))</f>
        <v/>
      </c>
      <c r="N1725" s="39" t="str">
        <f>IF(N$1&gt;$AE$1,"-",IFERROR(IF(DATEDIF('Base de données'!$A1725,N$1,"d")&lt;&gt;0,"",'Base de données'!$B1725),""))</f>
        <v/>
      </c>
      <c r="O1725" s="39" t="str">
        <f>IF(O$1&gt;$AE$1,"-",IFERROR(IF(DATEDIF('Base de données'!$A1725,O$1,"d")&lt;&gt;0,"",'Base de données'!$B1725),""))</f>
        <v/>
      </c>
      <c r="P1725" s="39" t="str">
        <f>IF(P$1&gt;$AE$1,"-",IFERROR(IF(DATEDIF('Base de données'!$A1725,P$1,"d")&lt;&gt;0,"",'Base de données'!$B1725),""))</f>
        <v/>
      </c>
      <c r="Q1725" s="39" t="str">
        <f>IF(Q$1&gt;$AE$1,"-",IFERROR(IF(DATEDIF('Base de données'!$A1725,Q$1,"d")&lt;&gt;0,"",'Base de données'!$B1725),""))</f>
        <v>YKW71</v>
      </c>
      <c r="R1725" s="39" t="str">
        <f>IF(R$1&gt;$AE$1,"-",IFERROR(IF(DATEDIF('Base de données'!$A1725,R$1,"d")&lt;&gt;0,"",'Base de données'!$B1725),""))</f>
        <v/>
      </c>
      <c r="S1725" s="39" t="str">
        <f>IF(S$1&gt;$AE$1,"-",IFERROR(IF(DATEDIF('Base de données'!$A1725,S$1,"d")&lt;&gt;0,"",'Base de données'!$B1725),""))</f>
        <v/>
      </c>
      <c r="T1725" s="39" t="str">
        <f>IF(T$1&gt;$AE$1,"-",IFERROR(IF(DATEDIF('Base de données'!$A1725,T$1,"d")&lt;&gt;0,"",'Base de données'!$B1725),""))</f>
        <v/>
      </c>
      <c r="U1725" s="39" t="str">
        <f>IF(U$1&gt;$AE$1,"-",IFERROR(IF(DATEDIF('Base de données'!$A1725,U$1,"d")&lt;&gt;0,"",'Base de données'!$B1725),""))</f>
        <v/>
      </c>
      <c r="V1725" s="39" t="str">
        <f>IF(V$1&gt;$AE$1,"-",IFERROR(IF(DATEDIF('Base de données'!$A1725,V$1,"d")&lt;&gt;0,"",'Base de données'!$B1725),""))</f>
        <v/>
      </c>
      <c r="W1725" s="34"/>
      <c r="X1725" s="30" t="str">
        <f>'Base de données'!$C1725&amp;" "&amp;'Base de données'!$D1725</f>
        <v>David Thierry</v>
      </c>
      <c r="Y1725" s="31">
        <f>COUNTIF('Base de données'!$B:$B,'Base de données'!$B1725)</f>
        <v>12</v>
      </c>
      <c r="AA1725" s="87" cm="1">
        <f t="array" aca="1" ref="AA1725" ca="1">INDIRECT("'Base de données'!A" &amp; ROW(Y1725))</f>
        <v>45839</v>
      </c>
      <c r="AB1725" s="51" t="str" cm="1">
        <f t="array" aca="1" ref="AB1725" ca="1">INDIRECT("'Base de données'!B" &amp; ROW(Z1725))</f>
        <v>YKW71</v>
      </c>
    </row>
    <row r="1726" spans="1:28" x14ac:dyDescent="0.3">
      <c r="A1726" s="41" t="str">
        <f ca="1">IF(IF(AND($B1726&lt;&gt;"-",$B1726=$E1726),"Entrée et sortie","-")="Entrée et sortie",'Base de données'!$B1726,"-")</f>
        <v>-</v>
      </c>
      <c r="B1726" s="41" t="str">
        <f t="shared" ca="1" si="107"/>
        <v>-</v>
      </c>
      <c r="C1726" s="41" t="str">
        <f t="shared" ca="1" si="108"/>
        <v>-</v>
      </c>
      <c r="D1726" s="41" t="str">
        <f>IF($F1726="sortie en cours d'année",'Base de données'!$B1726,"-")</f>
        <v>-</v>
      </c>
      <c r="E1726" s="41" t="str">
        <f>IF($H1726="entrée en cours d'année",'Base de données'!$B1726,"-")</f>
        <v>-</v>
      </c>
      <c r="F1726" s="37" t="str">
        <f t="shared" si="105"/>
        <v/>
      </c>
      <c r="G1726" s="37" t="str">
        <f>IF($J1726="mouvement",_xlfn.XLOOKUP('Base de données'!$B1726,$V:$V,$V:$V,0),"")</f>
        <v/>
      </c>
      <c r="H1726" s="37" t="str">
        <f t="shared" si="106"/>
        <v/>
      </c>
      <c r="I1726" s="37" t="str">
        <f>IF($J1726="mouvement",_xlfn.XLOOKUP('Base de données'!$B1726,$K:$K,$K:$K,0),"")</f>
        <v/>
      </c>
      <c r="J1726" s="38" t="str">
        <f>IF(AND(Y1726&lt;&gt;MAX(Y:Y),COUNTIF(K1726:V1726,'Base de données'!$B1726)&gt;0),"mouvement","")</f>
        <v/>
      </c>
      <c r="K1726" s="39" t="str">
        <f>IF(K$1&gt;$AE$1,"-",IFERROR(IF(DATEDIF('Base de données'!$A1726,K$1,"d")&lt;&gt;0,"",'Base de données'!$B1726),""))</f>
        <v/>
      </c>
      <c r="L1726" s="39" t="str">
        <f>IF(L$1&gt;$AE$1,"-",IFERROR(IF(DATEDIF('Base de données'!$A1726,L$1,"d")&lt;&gt;0,"",'Base de données'!$B1726),""))</f>
        <v/>
      </c>
      <c r="M1726" s="39" t="str">
        <f>IF(M$1&gt;$AE$1,"-",IFERROR(IF(DATEDIF('Base de données'!$A1726,M$1,"d")&lt;&gt;0,"",'Base de données'!$B1726),""))</f>
        <v/>
      </c>
      <c r="N1726" s="39" t="str">
        <f>IF(N$1&gt;$AE$1,"-",IFERROR(IF(DATEDIF('Base de données'!$A1726,N$1,"d")&lt;&gt;0,"",'Base de données'!$B1726),""))</f>
        <v/>
      </c>
      <c r="O1726" s="39" t="str">
        <f>IF(O$1&gt;$AE$1,"-",IFERROR(IF(DATEDIF('Base de données'!$A1726,O$1,"d")&lt;&gt;0,"",'Base de données'!$B1726),""))</f>
        <v/>
      </c>
      <c r="P1726" s="39" t="str">
        <f>IF(P$1&gt;$AE$1,"-",IFERROR(IF(DATEDIF('Base de données'!$A1726,P$1,"d")&lt;&gt;0,"",'Base de données'!$B1726),""))</f>
        <v/>
      </c>
      <c r="Q1726" s="39" t="str">
        <f>IF(Q$1&gt;$AE$1,"-",IFERROR(IF(DATEDIF('Base de données'!$A1726,Q$1,"d")&lt;&gt;0,"",'Base de données'!$B1726),""))</f>
        <v>3WW5L</v>
      </c>
      <c r="R1726" s="39" t="str">
        <f>IF(R$1&gt;$AE$1,"-",IFERROR(IF(DATEDIF('Base de données'!$A1726,R$1,"d")&lt;&gt;0,"",'Base de données'!$B1726),""))</f>
        <v/>
      </c>
      <c r="S1726" s="39" t="str">
        <f>IF(S$1&gt;$AE$1,"-",IFERROR(IF(DATEDIF('Base de données'!$A1726,S$1,"d")&lt;&gt;0,"",'Base de données'!$B1726),""))</f>
        <v/>
      </c>
      <c r="T1726" s="39" t="str">
        <f>IF(T$1&gt;$AE$1,"-",IFERROR(IF(DATEDIF('Base de données'!$A1726,T$1,"d")&lt;&gt;0,"",'Base de données'!$B1726),""))</f>
        <v/>
      </c>
      <c r="U1726" s="39" t="str">
        <f>IF(U$1&gt;$AE$1,"-",IFERROR(IF(DATEDIF('Base de données'!$A1726,U$1,"d")&lt;&gt;0,"",'Base de données'!$B1726),""))</f>
        <v/>
      </c>
      <c r="V1726" s="39" t="str">
        <f>IF(V$1&gt;$AE$1,"-",IFERROR(IF(DATEDIF('Base de données'!$A1726,V$1,"d")&lt;&gt;0,"",'Base de données'!$B1726),""))</f>
        <v/>
      </c>
      <c r="W1726" s="34"/>
      <c r="X1726" s="30" t="str">
        <f>'Base de données'!$C1726&amp;" "&amp;'Base de données'!$D1726</f>
        <v>Bigot Frédérique</v>
      </c>
      <c r="Y1726" s="31">
        <f>COUNTIF('Base de données'!$B:$B,'Base de données'!$B1726)</f>
        <v>12</v>
      </c>
      <c r="AA1726" s="87" cm="1">
        <f t="array" aca="1" ref="AA1726" ca="1">INDIRECT("'Base de données'!A" &amp; ROW(Y1726))</f>
        <v>45839</v>
      </c>
      <c r="AB1726" s="51" t="str" cm="1">
        <f t="array" aca="1" ref="AB1726" ca="1">INDIRECT("'Base de données'!B" &amp; ROW(Z1726))</f>
        <v>3WW5L</v>
      </c>
    </row>
    <row r="1727" spans="1:28" x14ac:dyDescent="0.3">
      <c r="A1727" s="41" t="str">
        <f ca="1">IF(IF(AND($B1727&lt;&gt;"-",$B1727=$E1727),"Entrée et sortie","-")="Entrée et sortie",'Base de données'!$B1727,"-")</f>
        <v>-</v>
      </c>
      <c r="B1727" s="41" t="str">
        <f t="shared" ca="1" si="107"/>
        <v>-</v>
      </c>
      <c r="C1727" s="41" t="str">
        <f t="shared" ca="1" si="108"/>
        <v>-</v>
      </c>
      <c r="D1727" s="41" t="str">
        <f>IF($F1727="sortie en cours d'année",'Base de données'!$B1727,"-")</f>
        <v>-</v>
      </c>
      <c r="E1727" s="41" t="str">
        <f>IF($H1727="entrée en cours d'année",'Base de données'!$B1727,"-")</f>
        <v>-</v>
      </c>
      <c r="F1727" s="37" t="str">
        <f t="shared" si="105"/>
        <v/>
      </c>
      <c r="G1727" s="37" t="str">
        <f>IF($J1727="mouvement",_xlfn.XLOOKUP('Base de données'!$B1727,$V:$V,$V:$V,0),"")</f>
        <v/>
      </c>
      <c r="H1727" s="37" t="str">
        <f t="shared" si="106"/>
        <v/>
      </c>
      <c r="I1727" s="37" t="str">
        <f>IF($J1727="mouvement",_xlfn.XLOOKUP('Base de données'!$B1727,$K:$K,$K:$K,0),"")</f>
        <v/>
      </c>
      <c r="J1727" s="38" t="str">
        <f>IF(AND(Y1727&lt;&gt;MAX(Y:Y),COUNTIF(K1727:V1727,'Base de données'!$B1727)&gt;0),"mouvement","")</f>
        <v/>
      </c>
      <c r="K1727" s="39" t="str">
        <f>IF(K$1&gt;$AE$1,"-",IFERROR(IF(DATEDIF('Base de données'!$A1727,K$1,"d")&lt;&gt;0,"",'Base de données'!$B1727),""))</f>
        <v/>
      </c>
      <c r="L1727" s="39" t="str">
        <f>IF(L$1&gt;$AE$1,"-",IFERROR(IF(DATEDIF('Base de données'!$A1727,L$1,"d")&lt;&gt;0,"",'Base de données'!$B1727),""))</f>
        <v/>
      </c>
      <c r="M1727" s="39" t="str">
        <f>IF(M$1&gt;$AE$1,"-",IFERROR(IF(DATEDIF('Base de données'!$A1727,M$1,"d")&lt;&gt;0,"",'Base de données'!$B1727),""))</f>
        <v/>
      </c>
      <c r="N1727" s="39" t="str">
        <f>IF(N$1&gt;$AE$1,"-",IFERROR(IF(DATEDIF('Base de données'!$A1727,N$1,"d")&lt;&gt;0,"",'Base de données'!$B1727),""))</f>
        <v/>
      </c>
      <c r="O1727" s="39" t="str">
        <f>IF(O$1&gt;$AE$1,"-",IFERROR(IF(DATEDIF('Base de données'!$A1727,O$1,"d")&lt;&gt;0,"",'Base de données'!$B1727),""))</f>
        <v/>
      </c>
      <c r="P1727" s="39" t="str">
        <f>IF(P$1&gt;$AE$1,"-",IFERROR(IF(DATEDIF('Base de données'!$A1727,P$1,"d")&lt;&gt;0,"",'Base de données'!$B1727),""))</f>
        <v/>
      </c>
      <c r="Q1727" s="39" t="str">
        <f>IF(Q$1&gt;$AE$1,"-",IFERROR(IF(DATEDIF('Base de données'!$A1727,Q$1,"d")&lt;&gt;0,"",'Base de données'!$B1727),""))</f>
        <v>F8G14</v>
      </c>
      <c r="R1727" s="39" t="str">
        <f>IF(R$1&gt;$AE$1,"-",IFERROR(IF(DATEDIF('Base de données'!$A1727,R$1,"d")&lt;&gt;0,"",'Base de données'!$B1727),""))</f>
        <v/>
      </c>
      <c r="S1727" s="39" t="str">
        <f>IF(S$1&gt;$AE$1,"-",IFERROR(IF(DATEDIF('Base de données'!$A1727,S$1,"d")&lt;&gt;0,"",'Base de données'!$B1727),""))</f>
        <v/>
      </c>
      <c r="T1727" s="39" t="str">
        <f>IF(T$1&gt;$AE$1,"-",IFERROR(IF(DATEDIF('Base de données'!$A1727,T$1,"d")&lt;&gt;0,"",'Base de données'!$B1727),""))</f>
        <v/>
      </c>
      <c r="U1727" s="39" t="str">
        <f>IF(U$1&gt;$AE$1,"-",IFERROR(IF(DATEDIF('Base de données'!$A1727,U$1,"d")&lt;&gt;0,"",'Base de données'!$B1727),""))</f>
        <v/>
      </c>
      <c r="V1727" s="39" t="str">
        <f>IF(V$1&gt;$AE$1,"-",IFERROR(IF(DATEDIF('Base de données'!$A1727,V$1,"d")&lt;&gt;0,"",'Base de données'!$B1727),""))</f>
        <v/>
      </c>
      <c r="W1727" s="34"/>
      <c r="X1727" s="30" t="str">
        <f>'Base de données'!$C1727&amp;" "&amp;'Base de données'!$D1727</f>
        <v>Descamps Grégoire</v>
      </c>
      <c r="Y1727" s="31">
        <f>COUNTIF('Base de données'!$B:$B,'Base de données'!$B1727)</f>
        <v>12</v>
      </c>
      <c r="AA1727" s="87" cm="1">
        <f t="array" aca="1" ref="AA1727" ca="1">INDIRECT("'Base de données'!A" &amp; ROW(Y1727))</f>
        <v>45839</v>
      </c>
      <c r="AB1727" s="51" t="str" cm="1">
        <f t="array" aca="1" ref="AB1727" ca="1">INDIRECT("'Base de données'!B" &amp; ROW(Z1727))</f>
        <v>F8G14</v>
      </c>
    </row>
    <row r="1728" spans="1:28" x14ac:dyDescent="0.3">
      <c r="A1728" s="41" t="str">
        <f ca="1">IF(IF(AND($B1728&lt;&gt;"-",$B1728=$E1728),"Entrée et sortie","-")="Entrée et sortie",'Base de données'!$B1728,"-")</f>
        <v>-</v>
      </c>
      <c r="B1728" s="41" t="str">
        <f t="shared" ca="1" si="107"/>
        <v>-</v>
      </c>
      <c r="C1728" s="41" t="str">
        <f t="shared" ca="1" si="108"/>
        <v>-</v>
      </c>
      <c r="D1728" s="41" t="str">
        <f>IF($F1728="sortie en cours d'année",'Base de données'!$B1728,"-")</f>
        <v>-</v>
      </c>
      <c r="E1728" s="41" t="str">
        <f>IF($H1728="entrée en cours d'année",'Base de données'!$B1728,"-")</f>
        <v>-</v>
      </c>
      <c r="F1728" s="37" t="str">
        <f t="shared" si="105"/>
        <v/>
      </c>
      <c r="G1728" s="37" t="str">
        <f>IF($J1728="mouvement",_xlfn.XLOOKUP('Base de données'!$B1728,$V:$V,$V:$V,0),"")</f>
        <v/>
      </c>
      <c r="H1728" s="37" t="str">
        <f t="shared" si="106"/>
        <v/>
      </c>
      <c r="I1728" s="37" t="str">
        <f>IF($J1728="mouvement",_xlfn.XLOOKUP('Base de données'!$B1728,$K:$K,$K:$K,0),"")</f>
        <v/>
      </c>
      <c r="J1728" s="38" t="str">
        <f>IF(AND(Y1728&lt;&gt;MAX(Y:Y),COUNTIF(K1728:V1728,'Base de données'!$B1728)&gt;0),"mouvement","")</f>
        <v/>
      </c>
      <c r="K1728" s="39" t="str">
        <f>IF(K$1&gt;$AE$1,"-",IFERROR(IF(DATEDIF('Base de données'!$A1728,K$1,"d")&lt;&gt;0,"",'Base de données'!$B1728),""))</f>
        <v/>
      </c>
      <c r="L1728" s="39" t="str">
        <f>IF(L$1&gt;$AE$1,"-",IFERROR(IF(DATEDIF('Base de données'!$A1728,L$1,"d")&lt;&gt;0,"",'Base de données'!$B1728),""))</f>
        <v/>
      </c>
      <c r="M1728" s="39" t="str">
        <f>IF(M$1&gt;$AE$1,"-",IFERROR(IF(DATEDIF('Base de données'!$A1728,M$1,"d")&lt;&gt;0,"",'Base de données'!$B1728),""))</f>
        <v/>
      </c>
      <c r="N1728" s="39" t="str">
        <f>IF(N$1&gt;$AE$1,"-",IFERROR(IF(DATEDIF('Base de données'!$A1728,N$1,"d")&lt;&gt;0,"",'Base de données'!$B1728),""))</f>
        <v/>
      </c>
      <c r="O1728" s="39" t="str">
        <f>IF(O$1&gt;$AE$1,"-",IFERROR(IF(DATEDIF('Base de données'!$A1728,O$1,"d")&lt;&gt;0,"",'Base de données'!$B1728),""))</f>
        <v/>
      </c>
      <c r="P1728" s="39" t="str">
        <f>IF(P$1&gt;$AE$1,"-",IFERROR(IF(DATEDIF('Base de données'!$A1728,P$1,"d")&lt;&gt;0,"",'Base de données'!$B1728),""))</f>
        <v/>
      </c>
      <c r="Q1728" s="39" t="str">
        <f>IF(Q$1&gt;$AE$1,"-",IFERROR(IF(DATEDIF('Base de données'!$A1728,Q$1,"d")&lt;&gt;0,"",'Base de données'!$B1728),""))</f>
        <v>3N0N9</v>
      </c>
      <c r="R1728" s="39" t="str">
        <f>IF(R$1&gt;$AE$1,"-",IFERROR(IF(DATEDIF('Base de données'!$A1728,R$1,"d")&lt;&gt;0,"",'Base de données'!$B1728),""))</f>
        <v/>
      </c>
      <c r="S1728" s="39" t="str">
        <f>IF(S$1&gt;$AE$1,"-",IFERROR(IF(DATEDIF('Base de données'!$A1728,S$1,"d")&lt;&gt;0,"",'Base de données'!$B1728),""))</f>
        <v/>
      </c>
      <c r="T1728" s="39" t="str">
        <f>IF(T$1&gt;$AE$1,"-",IFERROR(IF(DATEDIF('Base de données'!$A1728,T$1,"d")&lt;&gt;0,"",'Base de données'!$B1728),""))</f>
        <v/>
      </c>
      <c r="U1728" s="39" t="str">
        <f>IF(U$1&gt;$AE$1,"-",IFERROR(IF(DATEDIF('Base de données'!$A1728,U$1,"d")&lt;&gt;0,"",'Base de données'!$B1728),""))</f>
        <v/>
      </c>
      <c r="V1728" s="39" t="str">
        <f>IF(V$1&gt;$AE$1,"-",IFERROR(IF(DATEDIF('Base de données'!$A1728,V$1,"d")&lt;&gt;0,"",'Base de données'!$B1728),""))</f>
        <v/>
      </c>
      <c r="W1728" s="34"/>
      <c r="X1728" s="30" t="str">
        <f>'Base de données'!$C1728&amp;" "&amp;'Base de données'!$D1728</f>
        <v>Masson Gérard</v>
      </c>
      <c r="Y1728" s="31">
        <f>COUNTIF('Base de données'!$B:$B,'Base de données'!$B1728)</f>
        <v>12</v>
      </c>
      <c r="AA1728" s="87" cm="1">
        <f t="array" aca="1" ref="AA1728" ca="1">INDIRECT("'Base de données'!A" &amp; ROW(Y1728))</f>
        <v>45839</v>
      </c>
      <c r="AB1728" s="51" t="str" cm="1">
        <f t="array" aca="1" ref="AB1728" ca="1">INDIRECT("'Base de données'!B" &amp; ROW(Z1728))</f>
        <v>3N0N9</v>
      </c>
    </row>
    <row r="1729" spans="1:28" x14ac:dyDescent="0.3">
      <c r="A1729" s="41" t="str">
        <f ca="1">IF(IF(AND($B1729&lt;&gt;"-",$B1729=$E1729),"Entrée et sortie","-")="Entrée et sortie",'Base de données'!$B1729,"-")</f>
        <v>-</v>
      </c>
      <c r="B1729" s="41" t="str">
        <f t="shared" ca="1" si="107"/>
        <v>-</v>
      </c>
      <c r="C1729" s="41" t="str">
        <f t="shared" ca="1" si="108"/>
        <v>-</v>
      </c>
      <c r="D1729" s="41" t="str">
        <f>IF($F1729="sortie en cours d'année",'Base de données'!$B1729,"-")</f>
        <v>-</v>
      </c>
      <c r="E1729" s="41" t="str">
        <f>IF($H1729="entrée en cours d'année",'Base de données'!$B1729,"-")</f>
        <v>-</v>
      </c>
      <c r="F1729" s="37" t="str">
        <f t="shared" si="105"/>
        <v/>
      </c>
      <c r="G1729" s="37" t="str">
        <f>IF($J1729="mouvement",_xlfn.XLOOKUP('Base de données'!$B1729,$V:$V,$V:$V,0),"")</f>
        <v/>
      </c>
      <c r="H1729" s="37" t="str">
        <f t="shared" si="106"/>
        <v/>
      </c>
      <c r="I1729" s="37" t="str">
        <f>IF($J1729="mouvement",_xlfn.XLOOKUP('Base de données'!$B1729,$K:$K,$K:$K,0),"")</f>
        <v/>
      </c>
      <c r="J1729" s="38" t="str">
        <f>IF(AND(Y1729&lt;&gt;MAX(Y:Y),COUNTIF(K1729:V1729,'Base de données'!$B1729)&gt;0),"mouvement","")</f>
        <v/>
      </c>
      <c r="K1729" s="39" t="str">
        <f>IF(K$1&gt;$AE$1,"-",IFERROR(IF(DATEDIF('Base de données'!$A1729,K$1,"d")&lt;&gt;0,"",'Base de données'!$B1729),""))</f>
        <v/>
      </c>
      <c r="L1729" s="39" t="str">
        <f>IF(L$1&gt;$AE$1,"-",IFERROR(IF(DATEDIF('Base de données'!$A1729,L$1,"d")&lt;&gt;0,"",'Base de données'!$B1729),""))</f>
        <v/>
      </c>
      <c r="M1729" s="39" t="str">
        <f>IF(M$1&gt;$AE$1,"-",IFERROR(IF(DATEDIF('Base de données'!$A1729,M$1,"d")&lt;&gt;0,"",'Base de données'!$B1729),""))</f>
        <v/>
      </c>
      <c r="N1729" s="39" t="str">
        <f>IF(N$1&gt;$AE$1,"-",IFERROR(IF(DATEDIF('Base de données'!$A1729,N$1,"d")&lt;&gt;0,"",'Base de données'!$B1729),""))</f>
        <v/>
      </c>
      <c r="O1729" s="39" t="str">
        <f>IF(O$1&gt;$AE$1,"-",IFERROR(IF(DATEDIF('Base de données'!$A1729,O$1,"d")&lt;&gt;0,"",'Base de données'!$B1729),""))</f>
        <v/>
      </c>
      <c r="P1729" s="39" t="str">
        <f>IF(P$1&gt;$AE$1,"-",IFERROR(IF(DATEDIF('Base de données'!$A1729,P$1,"d")&lt;&gt;0,"",'Base de données'!$B1729),""))</f>
        <v/>
      </c>
      <c r="Q1729" s="39" t="str">
        <f>IF(Q$1&gt;$AE$1,"-",IFERROR(IF(DATEDIF('Base de données'!$A1729,Q$1,"d")&lt;&gt;0,"",'Base de données'!$B1729),""))</f>
        <v>DH91K</v>
      </c>
      <c r="R1729" s="39" t="str">
        <f>IF(R$1&gt;$AE$1,"-",IFERROR(IF(DATEDIF('Base de données'!$A1729,R$1,"d")&lt;&gt;0,"",'Base de données'!$B1729),""))</f>
        <v/>
      </c>
      <c r="S1729" s="39" t="str">
        <f>IF(S$1&gt;$AE$1,"-",IFERROR(IF(DATEDIF('Base de données'!$A1729,S$1,"d")&lt;&gt;0,"",'Base de données'!$B1729),""))</f>
        <v/>
      </c>
      <c r="T1729" s="39" t="str">
        <f>IF(T$1&gt;$AE$1,"-",IFERROR(IF(DATEDIF('Base de données'!$A1729,T$1,"d")&lt;&gt;0,"",'Base de données'!$B1729),""))</f>
        <v/>
      </c>
      <c r="U1729" s="39" t="str">
        <f>IF(U$1&gt;$AE$1,"-",IFERROR(IF(DATEDIF('Base de données'!$A1729,U$1,"d")&lt;&gt;0,"",'Base de données'!$B1729),""))</f>
        <v/>
      </c>
      <c r="V1729" s="39" t="str">
        <f>IF(V$1&gt;$AE$1,"-",IFERROR(IF(DATEDIF('Base de données'!$A1729,V$1,"d")&lt;&gt;0,"",'Base de données'!$B1729),""))</f>
        <v/>
      </c>
      <c r="W1729" s="34"/>
      <c r="X1729" s="30" t="str">
        <f>'Base de données'!$C1729&amp;" "&amp;'Base de données'!$D1729</f>
        <v>Gallet Victoire</v>
      </c>
      <c r="Y1729" s="31">
        <f>COUNTIF('Base de données'!$B:$B,'Base de données'!$B1729)</f>
        <v>12</v>
      </c>
      <c r="AA1729" s="87" cm="1">
        <f t="array" aca="1" ref="AA1729" ca="1">INDIRECT("'Base de données'!A" &amp; ROW(Y1729))</f>
        <v>45839</v>
      </c>
      <c r="AB1729" s="51" t="str" cm="1">
        <f t="array" aca="1" ref="AB1729" ca="1">INDIRECT("'Base de données'!B" &amp; ROW(Z1729))</f>
        <v>DH91K</v>
      </c>
    </row>
    <row r="1730" spans="1:28" x14ac:dyDescent="0.3">
      <c r="A1730" s="41" t="str">
        <f ca="1">IF(IF(AND($B1730&lt;&gt;"-",$B1730=$E1730),"Entrée et sortie","-")="Entrée et sortie",'Base de données'!$B1730,"-")</f>
        <v>-</v>
      </c>
      <c r="B1730" s="41" t="str">
        <f t="shared" ca="1" si="107"/>
        <v>-</v>
      </c>
      <c r="C1730" s="41" t="str">
        <f t="shared" ca="1" si="108"/>
        <v>-</v>
      </c>
      <c r="D1730" s="41" t="str">
        <f>IF($F1730="sortie en cours d'année",'Base de données'!$B1730,"-")</f>
        <v>-</v>
      </c>
      <c r="E1730" s="41" t="str">
        <f>IF($H1730="entrée en cours d'année",'Base de données'!$B1730,"-")</f>
        <v>-</v>
      </c>
      <c r="F1730" s="37" t="str">
        <f t="shared" ref="F1730:F1793" si="109">IF(AND(G1730=0,J1730="mouvement"),"sortie en cours d'année","")</f>
        <v/>
      </c>
      <c r="G1730" s="37" t="str">
        <f>IF($J1730="mouvement",_xlfn.XLOOKUP('Base de données'!$B1730,$V:$V,$V:$V,0),"")</f>
        <v/>
      </c>
      <c r="H1730" s="37" t="str">
        <f t="shared" ref="H1730:H1793" si="110">IF(AND(I1730=0,J1730="mouvement"),"entrée en cours d'année","")</f>
        <v/>
      </c>
      <c r="I1730" s="37" t="str">
        <f>IF($J1730="mouvement",_xlfn.XLOOKUP('Base de données'!$B1730,$K:$K,$K:$K,0),"")</f>
        <v/>
      </c>
      <c r="J1730" s="38" t="str">
        <f>IF(AND(Y1730&lt;&gt;MAX(Y:Y),COUNTIF(K1730:V1730,'Base de données'!$B1730)&gt;0),"mouvement","")</f>
        <v/>
      </c>
      <c r="K1730" s="39" t="str">
        <f>IF(K$1&gt;$AE$1,"-",IFERROR(IF(DATEDIF('Base de données'!$A1730,K$1,"d")&lt;&gt;0,"",'Base de données'!$B1730),""))</f>
        <v/>
      </c>
      <c r="L1730" s="39" t="str">
        <f>IF(L$1&gt;$AE$1,"-",IFERROR(IF(DATEDIF('Base de données'!$A1730,L$1,"d")&lt;&gt;0,"",'Base de données'!$B1730),""))</f>
        <v/>
      </c>
      <c r="M1730" s="39" t="str">
        <f>IF(M$1&gt;$AE$1,"-",IFERROR(IF(DATEDIF('Base de données'!$A1730,M$1,"d")&lt;&gt;0,"",'Base de données'!$B1730),""))</f>
        <v/>
      </c>
      <c r="N1730" s="39" t="str">
        <f>IF(N$1&gt;$AE$1,"-",IFERROR(IF(DATEDIF('Base de données'!$A1730,N$1,"d")&lt;&gt;0,"",'Base de données'!$B1730),""))</f>
        <v/>
      </c>
      <c r="O1730" s="39" t="str">
        <f>IF(O$1&gt;$AE$1,"-",IFERROR(IF(DATEDIF('Base de données'!$A1730,O$1,"d")&lt;&gt;0,"",'Base de données'!$B1730),""))</f>
        <v/>
      </c>
      <c r="P1730" s="39" t="str">
        <f>IF(P$1&gt;$AE$1,"-",IFERROR(IF(DATEDIF('Base de données'!$A1730,P$1,"d")&lt;&gt;0,"",'Base de données'!$B1730),""))</f>
        <v/>
      </c>
      <c r="Q1730" s="39" t="str">
        <f>IF(Q$1&gt;$AE$1,"-",IFERROR(IF(DATEDIF('Base de données'!$A1730,Q$1,"d")&lt;&gt;0,"",'Base de données'!$B1730),""))</f>
        <v>JH4VZ</v>
      </c>
      <c r="R1730" s="39" t="str">
        <f>IF(R$1&gt;$AE$1,"-",IFERROR(IF(DATEDIF('Base de données'!$A1730,R$1,"d")&lt;&gt;0,"",'Base de données'!$B1730),""))</f>
        <v/>
      </c>
      <c r="S1730" s="39" t="str">
        <f>IF(S$1&gt;$AE$1,"-",IFERROR(IF(DATEDIF('Base de données'!$A1730,S$1,"d")&lt;&gt;0,"",'Base de données'!$B1730),""))</f>
        <v/>
      </c>
      <c r="T1730" s="39" t="str">
        <f>IF(T$1&gt;$AE$1,"-",IFERROR(IF(DATEDIF('Base de données'!$A1730,T$1,"d")&lt;&gt;0,"",'Base de données'!$B1730),""))</f>
        <v/>
      </c>
      <c r="U1730" s="39" t="str">
        <f>IF(U$1&gt;$AE$1,"-",IFERROR(IF(DATEDIF('Base de données'!$A1730,U$1,"d")&lt;&gt;0,"",'Base de données'!$B1730),""))</f>
        <v/>
      </c>
      <c r="V1730" s="39" t="str">
        <f>IF(V$1&gt;$AE$1,"-",IFERROR(IF(DATEDIF('Base de données'!$A1730,V$1,"d")&lt;&gt;0,"",'Base de données'!$B1730),""))</f>
        <v/>
      </c>
      <c r="W1730" s="34"/>
      <c r="X1730" s="30" t="str">
        <f>'Base de données'!$C1730&amp;" "&amp;'Base de données'!$D1730</f>
        <v>Lemonnier Juliette</v>
      </c>
      <c r="Y1730" s="31">
        <f>COUNTIF('Base de données'!$B:$B,'Base de données'!$B1730)</f>
        <v>12</v>
      </c>
      <c r="AA1730" s="87" cm="1">
        <f t="array" aca="1" ref="AA1730" ca="1">INDIRECT("'Base de données'!A" &amp; ROW(Y1730))</f>
        <v>45839</v>
      </c>
      <c r="AB1730" s="51" t="str" cm="1">
        <f t="array" aca="1" ref="AB1730" ca="1">INDIRECT("'Base de données'!B" &amp; ROW(Z1730))</f>
        <v>JH4VZ</v>
      </c>
    </row>
    <row r="1731" spans="1:28" x14ac:dyDescent="0.3">
      <c r="A1731" s="41" t="str">
        <f ca="1">IF(IF(AND($B1731&lt;&gt;"-",$B1731=$E1731),"Entrée et sortie","-")="Entrée et sortie",'Base de données'!$B1731,"-")</f>
        <v>-</v>
      </c>
      <c r="B1731" s="41" t="str">
        <f t="shared" ref="B1731:B1794" ca="1" si="111">_xlfn.XLOOKUP($AB1731,$D:$D,$C:$C,"-",0,-1)</f>
        <v>-</v>
      </c>
      <c r="C1731" s="41" t="str">
        <f t="shared" ref="C1731:C1794" ca="1" si="112">IF($AA1731&lt;&gt;$AE$1,$D1731,"-")</f>
        <v>-</v>
      </c>
      <c r="D1731" s="41" t="str">
        <f>IF($F1731="sortie en cours d'année",'Base de données'!$B1731,"-")</f>
        <v>-</v>
      </c>
      <c r="E1731" s="41" t="str">
        <f>IF($H1731="entrée en cours d'année",'Base de données'!$B1731,"-")</f>
        <v>-</v>
      </c>
      <c r="F1731" s="37" t="str">
        <f t="shared" si="109"/>
        <v/>
      </c>
      <c r="G1731" s="37" t="str">
        <f>IF($J1731="mouvement",_xlfn.XLOOKUP('Base de données'!$B1731,$V:$V,$V:$V,0),"")</f>
        <v/>
      </c>
      <c r="H1731" s="37" t="str">
        <f t="shared" si="110"/>
        <v/>
      </c>
      <c r="I1731" s="37" t="str">
        <f>IF($J1731="mouvement",_xlfn.XLOOKUP('Base de données'!$B1731,$K:$K,$K:$K,0),"")</f>
        <v/>
      </c>
      <c r="J1731" s="38" t="str">
        <f>IF(AND(Y1731&lt;&gt;MAX(Y:Y),COUNTIF(K1731:V1731,'Base de données'!$B1731)&gt;0),"mouvement","")</f>
        <v/>
      </c>
      <c r="K1731" s="39" t="str">
        <f>IF(K$1&gt;$AE$1,"-",IFERROR(IF(DATEDIF('Base de données'!$A1731,K$1,"d")&lt;&gt;0,"",'Base de données'!$B1731),""))</f>
        <v/>
      </c>
      <c r="L1731" s="39" t="str">
        <f>IF(L$1&gt;$AE$1,"-",IFERROR(IF(DATEDIF('Base de données'!$A1731,L$1,"d")&lt;&gt;0,"",'Base de données'!$B1731),""))</f>
        <v/>
      </c>
      <c r="M1731" s="39" t="str">
        <f>IF(M$1&gt;$AE$1,"-",IFERROR(IF(DATEDIF('Base de données'!$A1731,M$1,"d")&lt;&gt;0,"",'Base de données'!$B1731),""))</f>
        <v/>
      </c>
      <c r="N1731" s="39" t="str">
        <f>IF(N$1&gt;$AE$1,"-",IFERROR(IF(DATEDIF('Base de données'!$A1731,N$1,"d")&lt;&gt;0,"",'Base de données'!$B1731),""))</f>
        <v/>
      </c>
      <c r="O1731" s="39" t="str">
        <f>IF(O$1&gt;$AE$1,"-",IFERROR(IF(DATEDIF('Base de données'!$A1731,O$1,"d")&lt;&gt;0,"",'Base de données'!$B1731),""))</f>
        <v/>
      </c>
      <c r="P1731" s="39" t="str">
        <f>IF(P$1&gt;$AE$1,"-",IFERROR(IF(DATEDIF('Base de données'!$A1731,P$1,"d")&lt;&gt;0,"",'Base de données'!$B1731),""))</f>
        <v/>
      </c>
      <c r="Q1731" s="39" t="str">
        <f>IF(Q$1&gt;$AE$1,"-",IFERROR(IF(DATEDIF('Base de données'!$A1731,Q$1,"d")&lt;&gt;0,"",'Base de données'!$B1731),""))</f>
        <v>IC5XE</v>
      </c>
      <c r="R1731" s="39" t="str">
        <f>IF(R$1&gt;$AE$1,"-",IFERROR(IF(DATEDIF('Base de données'!$A1731,R$1,"d")&lt;&gt;0,"",'Base de données'!$B1731),""))</f>
        <v/>
      </c>
      <c r="S1731" s="39" t="str">
        <f>IF(S$1&gt;$AE$1,"-",IFERROR(IF(DATEDIF('Base de données'!$A1731,S$1,"d")&lt;&gt;0,"",'Base de données'!$B1731),""))</f>
        <v/>
      </c>
      <c r="T1731" s="39" t="str">
        <f>IF(T$1&gt;$AE$1,"-",IFERROR(IF(DATEDIF('Base de données'!$A1731,T$1,"d")&lt;&gt;0,"",'Base de données'!$B1731),""))</f>
        <v/>
      </c>
      <c r="U1731" s="39" t="str">
        <f>IF(U$1&gt;$AE$1,"-",IFERROR(IF(DATEDIF('Base de données'!$A1731,U$1,"d")&lt;&gt;0,"",'Base de données'!$B1731),""))</f>
        <v/>
      </c>
      <c r="V1731" s="39" t="str">
        <f>IF(V$1&gt;$AE$1,"-",IFERROR(IF(DATEDIF('Base de données'!$A1731,V$1,"d")&lt;&gt;0,"",'Base de données'!$B1731),""))</f>
        <v/>
      </c>
      <c r="W1731" s="34"/>
      <c r="X1731" s="30" t="str">
        <f>'Base de données'!$C1731&amp;" "&amp;'Base de données'!$D1731</f>
        <v>Germain Margot</v>
      </c>
      <c r="Y1731" s="31">
        <f>COUNTIF('Base de données'!$B:$B,'Base de données'!$B1731)</f>
        <v>12</v>
      </c>
      <c r="AA1731" s="87" cm="1">
        <f t="array" aca="1" ref="AA1731" ca="1">INDIRECT("'Base de données'!A" &amp; ROW(Y1731))</f>
        <v>45839</v>
      </c>
      <c r="AB1731" s="51" t="str" cm="1">
        <f t="array" aca="1" ref="AB1731" ca="1">INDIRECT("'Base de données'!B" &amp; ROW(Z1731))</f>
        <v>IC5XE</v>
      </c>
    </row>
    <row r="1732" spans="1:28" x14ac:dyDescent="0.3">
      <c r="A1732" s="41" t="str">
        <f ca="1">IF(IF(AND($B1732&lt;&gt;"-",$B1732=$E1732),"Entrée et sortie","-")="Entrée et sortie",'Base de données'!$B1732,"-")</f>
        <v>-</v>
      </c>
      <c r="B1732" s="41" t="str">
        <f t="shared" ca="1" si="111"/>
        <v>QBERT</v>
      </c>
      <c r="C1732" s="41" t="str">
        <f t="shared" ca="1" si="112"/>
        <v>QBERT</v>
      </c>
      <c r="D1732" s="41" t="str">
        <f>IF($F1732="sortie en cours d'année",'Base de données'!$B1732,"-")</f>
        <v>QBERT</v>
      </c>
      <c r="E1732" s="41" t="str">
        <f>IF($H1732="entrée en cours d'année",'Base de données'!$B1732,"-")</f>
        <v>-</v>
      </c>
      <c r="F1732" s="37" t="str">
        <f t="shared" si="109"/>
        <v>sortie en cours d'année</v>
      </c>
      <c r="G1732" s="37">
        <f>IF($J1732="mouvement",_xlfn.XLOOKUP('Base de données'!$B1732,$V:$V,$V:$V,0),"")</f>
        <v>0</v>
      </c>
      <c r="H1732" s="37" t="str">
        <f t="shared" si="110"/>
        <v/>
      </c>
      <c r="I1732" s="37" t="str">
        <f>IF($J1732="mouvement",_xlfn.XLOOKUP('Base de données'!$B1732,$K:$K,$K:$K,0),"")</f>
        <v>QBERT</v>
      </c>
      <c r="J1732" s="38" t="str">
        <f>IF(AND(Y1732&lt;&gt;MAX(Y:Y),COUNTIF(K1732:V1732,'Base de données'!$B1732)&gt;0),"mouvement","")</f>
        <v>mouvement</v>
      </c>
      <c r="K1732" s="39" t="str">
        <f>IF(K$1&gt;$AE$1,"-",IFERROR(IF(DATEDIF('Base de données'!$A1732,K$1,"d")&lt;&gt;0,"",'Base de données'!$B1732),""))</f>
        <v/>
      </c>
      <c r="L1732" s="39" t="str">
        <f>IF(L$1&gt;$AE$1,"-",IFERROR(IF(DATEDIF('Base de données'!$A1732,L$1,"d")&lt;&gt;0,"",'Base de données'!$B1732),""))</f>
        <v/>
      </c>
      <c r="M1732" s="39" t="str">
        <f>IF(M$1&gt;$AE$1,"-",IFERROR(IF(DATEDIF('Base de données'!$A1732,M$1,"d")&lt;&gt;0,"",'Base de données'!$B1732),""))</f>
        <v/>
      </c>
      <c r="N1732" s="39" t="str">
        <f>IF(N$1&gt;$AE$1,"-",IFERROR(IF(DATEDIF('Base de données'!$A1732,N$1,"d")&lt;&gt;0,"",'Base de données'!$B1732),""))</f>
        <v/>
      </c>
      <c r="O1732" s="39" t="str">
        <f>IF(O$1&gt;$AE$1,"-",IFERROR(IF(DATEDIF('Base de données'!$A1732,O$1,"d")&lt;&gt;0,"",'Base de données'!$B1732),""))</f>
        <v/>
      </c>
      <c r="P1732" s="39" t="str">
        <f>IF(P$1&gt;$AE$1,"-",IFERROR(IF(DATEDIF('Base de données'!$A1732,P$1,"d")&lt;&gt;0,"",'Base de données'!$B1732),""))</f>
        <v/>
      </c>
      <c r="Q1732" s="39" t="str">
        <f>IF(Q$1&gt;$AE$1,"-",IFERROR(IF(DATEDIF('Base de données'!$A1732,Q$1,"d")&lt;&gt;0,"",'Base de données'!$B1732),""))</f>
        <v>QBERT</v>
      </c>
      <c r="R1732" s="39" t="str">
        <f>IF(R$1&gt;$AE$1,"-",IFERROR(IF(DATEDIF('Base de données'!$A1732,R$1,"d")&lt;&gt;0,"",'Base de données'!$B1732),""))</f>
        <v/>
      </c>
      <c r="S1732" s="39" t="str">
        <f>IF(S$1&gt;$AE$1,"-",IFERROR(IF(DATEDIF('Base de données'!$A1732,S$1,"d")&lt;&gt;0,"",'Base de données'!$B1732),""))</f>
        <v/>
      </c>
      <c r="T1732" s="39" t="str">
        <f>IF(T$1&gt;$AE$1,"-",IFERROR(IF(DATEDIF('Base de données'!$A1732,T$1,"d")&lt;&gt;0,"",'Base de données'!$B1732),""))</f>
        <v/>
      </c>
      <c r="U1732" s="39" t="str">
        <f>IF(U$1&gt;$AE$1,"-",IFERROR(IF(DATEDIF('Base de données'!$A1732,U$1,"d")&lt;&gt;0,"",'Base de données'!$B1732),""))</f>
        <v/>
      </c>
      <c r="V1732" s="39" t="str">
        <f>IF(V$1&gt;$AE$1,"-",IFERROR(IF(DATEDIF('Base de données'!$A1732,V$1,"d")&lt;&gt;0,"",'Base de données'!$B1732),""))</f>
        <v/>
      </c>
      <c r="W1732" s="34"/>
      <c r="X1732" s="30" t="str">
        <f>'Base de données'!$C1732&amp;" "&amp;'Base de données'!$D1732</f>
        <v>Garnier Juliette</v>
      </c>
      <c r="Y1732" s="31">
        <f>COUNTIF('Base de données'!$B:$B,'Base de données'!$B1732)</f>
        <v>10</v>
      </c>
      <c r="AA1732" s="87" cm="1">
        <f t="array" aca="1" ref="AA1732" ca="1">INDIRECT("'Base de données'!A" &amp; ROW(Y1732))</f>
        <v>45839</v>
      </c>
      <c r="AB1732" s="51" t="str" cm="1">
        <f t="array" aca="1" ref="AB1732" ca="1">INDIRECT("'Base de données'!B" &amp; ROW(Z1732))</f>
        <v>QBERT</v>
      </c>
    </row>
    <row r="1733" spans="1:28" x14ac:dyDescent="0.3">
      <c r="A1733" s="41" t="str">
        <f ca="1">IF(IF(AND($B1733&lt;&gt;"-",$B1733=$E1733),"Entrée et sortie","-")="Entrée et sortie",'Base de données'!$B1733,"-")</f>
        <v>-</v>
      </c>
      <c r="B1733" s="41" t="str">
        <f t="shared" ca="1" si="111"/>
        <v>-</v>
      </c>
      <c r="C1733" s="41" t="str">
        <f t="shared" ca="1" si="112"/>
        <v>-</v>
      </c>
      <c r="D1733" s="41" t="str">
        <f>IF($F1733="sortie en cours d'année",'Base de données'!$B1733,"-")</f>
        <v>-</v>
      </c>
      <c r="E1733" s="41" t="str">
        <f>IF($H1733="entrée en cours d'année",'Base de données'!$B1733,"-")</f>
        <v>-</v>
      </c>
      <c r="F1733" s="37" t="str">
        <f t="shared" si="109"/>
        <v/>
      </c>
      <c r="G1733" s="37" t="str">
        <f>IF($J1733="mouvement",_xlfn.XLOOKUP('Base de données'!$B1733,$V:$V,$V:$V,0),"")</f>
        <v/>
      </c>
      <c r="H1733" s="37" t="str">
        <f t="shared" si="110"/>
        <v/>
      </c>
      <c r="I1733" s="37" t="str">
        <f>IF($J1733="mouvement",_xlfn.XLOOKUP('Base de données'!$B1733,$K:$K,$K:$K,0),"")</f>
        <v/>
      </c>
      <c r="J1733" s="38" t="str">
        <f>IF(AND(Y1733&lt;&gt;MAX(Y:Y),COUNTIF(K1733:V1733,'Base de données'!$B1733)&gt;0),"mouvement","")</f>
        <v/>
      </c>
      <c r="K1733" s="39" t="str">
        <f>IF(K$1&gt;$AE$1,"-",IFERROR(IF(DATEDIF('Base de données'!$A1733,K$1,"d")&lt;&gt;0,"",'Base de données'!$B1733),""))</f>
        <v/>
      </c>
      <c r="L1733" s="39" t="str">
        <f>IF(L$1&gt;$AE$1,"-",IFERROR(IF(DATEDIF('Base de données'!$A1733,L$1,"d")&lt;&gt;0,"",'Base de données'!$B1733),""))</f>
        <v/>
      </c>
      <c r="M1733" s="39" t="str">
        <f>IF(M$1&gt;$AE$1,"-",IFERROR(IF(DATEDIF('Base de données'!$A1733,M$1,"d")&lt;&gt;0,"",'Base de données'!$B1733),""))</f>
        <v/>
      </c>
      <c r="N1733" s="39" t="str">
        <f>IF(N$1&gt;$AE$1,"-",IFERROR(IF(DATEDIF('Base de données'!$A1733,N$1,"d")&lt;&gt;0,"",'Base de données'!$B1733),""))</f>
        <v/>
      </c>
      <c r="O1733" s="39" t="str">
        <f>IF(O$1&gt;$AE$1,"-",IFERROR(IF(DATEDIF('Base de données'!$A1733,O$1,"d")&lt;&gt;0,"",'Base de données'!$B1733),""))</f>
        <v/>
      </c>
      <c r="P1733" s="39" t="str">
        <f>IF(P$1&gt;$AE$1,"-",IFERROR(IF(DATEDIF('Base de données'!$A1733,P$1,"d")&lt;&gt;0,"",'Base de données'!$B1733),""))</f>
        <v/>
      </c>
      <c r="Q1733" s="39" t="str">
        <f>IF(Q$1&gt;$AE$1,"-",IFERROR(IF(DATEDIF('Base de données'!$A1733,Q$1,"d")&lt;&gt;0,"",'Base de données'!$B1733),""))</f>
        <v>C5LJK</v>
      </c>
      <c r="R1733" s="39" t="str">
        <f>IF(R$1&gt;$AE$1,"-",IFERROR(IF(DATEDIF('Base de données'!$A1733,R$1,"d")&lt;&gt;0,"",'Base de données'!$B1733),""))</f>
        <v/>
      </c>
      <c r="S1733" s="39" t="str">
        <f>IF(S$1&gt;$AE$1,"-",IFERROR(IF(DATEDIF('Base de données'!$A1733,S$1,"d")&lt;&gt;0,"",'Base de données'!$B1733),""))</f>
        <v/>
      </c>
      <c r="T1733" s="39" t="str">
        <f>IF(T$1&gt;$AE$1,"-",IFERROR(IF(DATEDIF('Base de données'!$A1733,T$1,"d")&lt;&gt;0,"",'Base de données'!$B1733),""))</f>
        <v/>
      </c>
      <c r="U1733" s="39" t="str">
        <f>IF(U$1&gt;$AE$1,"-",IFERROR(IF(DATEDIF('Base de données'!$A1733,U$1,"d")&lt;&gt;0,"",'Base de données'!$B1733),""))</f>
        <v/>
      </c>
      <c r="V1733" s="39" t="str">
        <f>IF(V$1&gt;$AE$1,"-",IFERROR(IF(DATEDIF('Base de données'!$A1733,V$1,"d")&lt;&gt;0,"",'Base de données'!$B1733),""))</f>
        <v/>
      </c>
      <c r="W1733" s="34"/>
      <c r="X1733" s="30" t="str">
        <f>'Base de données'!$C1733&amp;" "&amp;'Base de données'!$D1733</f>
        <v>Barbe Lucas</v>
      </c>
      <c r="Y1733" s="31">
        <f>COUNTIF('Base de données'!$B:$B,'Base de données'!$B1733)</f>
        <v>12</v>
      </c>
      <c r="AA1733" s="87" cm="1">
        <f t="array" aca="1" ref="AA1733" ca="1">INDIRECT("'Base de données'!A" &amp; ROW(Y1733))</f>
        <v>45839</v>
      </c>
      <c r="AB1733" s="51" t="str" cm="1">
        <f t="array" aca="1" ref="AB1733" ca="1">INDIRECT("'Base de données'!B" &amp; ROW(Z1733))</f>
        <v>C5LJK</v>
      </c>
    </row>
    <row r="1734" spans="1:28" x14ac:dyDescent="0.3">
      <c r="A1734" s="41" t="str">
        <f ca="1">IF(IF(AND($B1734&lt;&gt;"-",$B1734=$E1734),"Entrée et sortie","-")="Entrée et sortie",'Base de données'!$B1734,"-")</f>
        <v>-</v>
      </c>
      <c r="B1734" s="41" t="str">
        <f t="shared" ca="1" si="111"/>
        <v>-</v>
      </c>
      <c r="C1734" s="41" t="str">
        <f t="shared" ca="1" si="112"/>
        <v>-</v>
      </c>
      <c r="D1734" s="41" t="str">
        <f>IF($F1734="sortie en cours d'année",'Base de données'!$B1734,"-")</f>
        <v>-</v>
      </c>
      <c r="E1734" s="41" t="str">
        <f>IF($H1734="entrée en cours d'année",'Base de données'!$B1734,"-")</f>
        <v>-</v>
      </c>
      <c r="F1734" s="37" t="str">
        <f t="shared" si="109"/>
        <v/>
      </c>
      <c r="G1734" s="37" t="str">
        <f>IF($J1734="mouvement",_xlfn.XLOOKUP('Base de données'!$B1734,$V:$V,$V:$V,0),"")</f>
        <v/>
      </c>
      <c r="H1734" s="37" t="str">
        <f t="shared" si="110"/>
        <v/>
      </c>
      <c r="I1734" s="37" t="str">
        <f>IF($J1734="mouvement",_xlfn.XLOOKUP('Base de données'!$B1734,$K:$K,$K:$K,0),"")</f>
        <v/>
      </c>
      <c r="J1734" s="38" t="str">
        <f>IF(AND(Y1734&lt;&gt;MAX(Y:Y),COUNTIF(K1734:V1734,'Base de données'!$B1734)&gt;0),"mouvement","")</f>
        <v/>
      </c>
      <c r="K1734" s="39" t="str">
        <f>IF(K$1&gt;$AE$1,"-",IFERROR(IF(DATEDIF('Base de données'!$A1734,K$1,"d")&lt;&gt;0,"",'Base de données'!$B1734),""))</f>
        <v/>
      </c>
      <c r="L1734" s="39" t="str">
        <f>IF(L$1&gt;$AE$1,"-",IFERROR(IF(DATEDIF('Base de données'!$A1734,L$1,"d")&lt;&gt;0,"",'Base de données'!$B1734),""))</f>
        <v/>
      </c>
      <c r="M1734" s="39" t="str">
        <f>IF(M$1&gt;$AE$1,"-",IFERROR(IF(DATEDIF('Base de données'!$A1734,M$1,"d")&lt;&gt;0,"",'Base de données'!$B1734),""))</f>
        <v/>
      </c>
      <c r="N1734" s="39" t="str">
        <f>IF(N$1&gt;$AE$1,"-",IFERROR(IF(DATEDIF('Base de données'!$A1734,N$1,"d")&lt;&gt;0,"",'Base de données'!$B1734),""))</f>
        <v/>
      </c>
      <c r="O1734" s="39" t="str">
        <f>IF(O$1&gt;$AE$1,"-",IFERROR(IF(DATEDIF('Base de données'!$A1734,O$1,"d")&lt;&gt;0,"",'Base de données'!$B1734),""))</f>
        <v/>
      </c>
      <c r="P1734" s="39" t="str">
        <f>IF(P$1&gt;$AE$1,"-",IFERROR(IF(DATEDIF('Base de données'!$A1734,P$1,"d")&lt;&gt;0,"",'Base de données'!$B1734),""))</f>
        <v/>
      </c>
      <c r="Q1734" s="39" t="str">
        <f>IF(Q$1&gt;$AE$1,"-",IFERROR(IF(DATEDIF('Base de données'!$A1734,Q$1,"d")&lt;&gt;0,"",'Base de données'!$B1734),""))</f>
        <v>0ZUM1</v>
      </c>
      <c r="R1734" s="39" t="str">
        <f>IF(R$1&gt;$AE$1,"-",IFERROR(IF(DATEDIF('Base de données'!$A1734,R$1,"d")&lt;&gt;0,"",'Base de données'!$B1734),""))</f>
        <v/>
      </c>
      <c r="S1734" s="39" t="str">
        <f>IF(S$1&gt;$AE$1,"-",IFERROR(IF(DATEDIF('Base de données'!$A1734,S$1,"d")&lt;&gt;0,"",'Base de données'!$B1734),""))</f>
        <v/>
      </c>
      <c r="T1734" s="39" t="str">
        <f>IF(T$1&gt;$AE$1,"-",IFERROR(IF(DATEDIF('Base de données'!$A1734,T$1,"d")&lt;&gt;0,"",'Base de données'!$B1734),""))</f>
        <v/>
      </c>
      <c r="U1734" s="39" t="str">
        <f>IF(U$1&gt;$AE$1,"-",IFERROR(IF(DATEDIF('Base de données'!$A1734,U$1,"d")&lt;&gt;0,"",'Base de données'!$B1734),""))</f>
        <v/>
      </c>
      <c r="V1734" s="39" t="str">
        <f>IF(V$1&gt;$AE$1,"-",IFERROR(IF(DATEDIF('Base de données'!$A1734,V$1,"d")&lt;&gt;0,"",'Base de données'!$B1734),""))</f>
        <v/>
      </c>
      <c r="W1734" s="34"/>
      <c r="X1734" s="30" t="str">
        <f>'Base de données'!$C1734&amp;" "&amp;'Base de données'!$D1734</f>
        <v>Turpin Adèle</v>
      </c>
      <c r="Y1734" s="31">
        <f>COUNTIF('Base de données'!$B:$B,'Base de données'!$B1734)</f>
        <v>12</v>
      </c>
      <c r="AA1734" s="87" cm="1">
        <f t="array" aca="1" ref="AA1734" ca="1">INDIRECT("'Base de données'!A" &amp; ROW(Y1734))</f>
        <v>45839</v>
      </c>
      <c r="AB1734" s="51" t="str" cm="1">
        <f t="array" aca="1" ref="AB1734" ca="1">INDIRECT("'Base de données'!B" &amp; ROW(Z1734))</f>
        <v>0ZUM1</v>
      </c>
    </row>
    <row r="1735" spans="1:28" x14ac:dyDescent="0.3">
      <c r="A1735" s="41" t="str">
        <f ca="1">IF(IF(AND($B1735&lt;&gt;"-",$B1735=$E1735),"Entrée et sortie","-")="Entrée et sortie",'Base de données'!$B1735,"-")</f>
        <v>-</v>
      </c>
      <c r="B1735" s="41" t="str">
        <f t="shared" ca="1" si="111"/>
        <v>-</v>
      </c>
      <c r="C1735" s="41" t="str">
        <f t="shared" ca="1" si="112"/>
        <v>-</v>
      </c>
      <c r="D1735" s="41" t="str">
        <f>IF($F1735="sortie en cours d'année",'Base de données'!$B1735,"-")</f>
        <v>-</v>
      </c>
      <c r="E1735" s="41" t="str">
        <f>IF($H1735="entrée en cours d'année",'Base de données'!$B1735,"-")</f>
        <v>-</v>
      </c>
      <c r="F1735" s="37" t="str">
        <f t="shared" si="109"/>
        <v/>
      </c>
      <c r="G1735" s="37" t="str">
        <f>IF($J1735="mouvement",_xlfn.XLOOKUP('Base de données'!$B1735,$V:$V,$V:$V,0),"")</f>
        <v/>
      </c>
      <c r="H1735" s="37" t="str">
        <f t="shared" si="110"/>
        <v/>
      </c>
      <c r="I1735" s="37" t="str">
        <f>IF($J1735="mouvement",_xlfn.XLOOKUP('Base de données'!$B1735,$K:$K,$K:$K,0),"")</f>
        <v/>
      </c>
      <c r="J1735" s="38" t="str">
        <f>IF(AND(Y1735&lt;&gt;MAX(Y:Y),COUNTIF(K1735:V1735,'Base de données'!$B1735)&gt;0),"mouvement","")</f>
        <v/>
      </c>
      <c r="K1735" s="39" t="str">
        <f>IF(K$1&gt;$AE$1,"-",IFERROR(IF(DATEDIF('Base de données'!$A1735,K$1,"d")&lt;&gt;0,"",'Base de données'!$B1735),""))</f>
        <v/>
      </c>
      <c r="L1735" s="39" t="str">
        <f>IF(L$1&gt;$AE$1,"-",IFERROR(IF(DATEDIF('Base de données'!$A1735,L$1,"d")&lt;&gt;0,"",'Base de données'!$B1735),""))</f>
        <v/>
      </c>
      <c r="M1735" s="39" t="str">
        <f>IF(M$1&gt;$AE$1,"-",IFERROR(IF(DATEDIF('Base de données'!$A1735,M$1,"d")&lt;&gt;0,"",'Base de données'!$B1735),""))</f>
        <v/>
      </c>
      <c r="N1735" s="39" t="str">
        <f>IF(N$1&gt;$AE$1,"-",IFERROR(IF(DATEDIF('Base de données'!$A1735,N$1,"d")&lt;&gt;0,"",'Base de données'!$B1735),""))</f>
        <v/>
      </c>
      <c r="O1735" s="39" t="str">
        <f>IF(O$1&gt;$AE$1,"-",IFERROR(IF(DATEDIF('Base de données'!$A1735,O$1,"d")&lt;&gt;0,"",'Base de données'!$B1735),""))</f>
        <v/>
      </c>
      <c r="P1735" s="39" t="str">
        <f>IF(P$1&gt;$AE$1,"-",IFERROR(IF(DATEDIF('Base de données'!$A1735,P$1,"d")&lt;&gt;0,"",'Base de données'!$B1735),""))</f>
        <v/>
      </c>
      <c r="Q1735" s="39" t="str">
        <f>IF(Q$1&gt;$AE$1,"-",IFERROR(IF(DATEDIF('Base de données'!$A1735,Q$1,"d")&lt;&gt;0,"",'Base de données'!$B1735),""))</f>
        <v>A2E1O</v>
      </c>
      <c r="R1735" s="39" t="str">
        <f>IF(R$1&gt;$AE$1,"-",IFERROR(IF(DATEDIF('Base de données'!$A1735,R$1,"d")&lt;&gt;0,"",'Base de données'!$B1735),""))</f>
        <v/>
      </c>
      <c r="S1735" s="39" t="str">
        <f>IF(S$1&gt;$AE$1,"-",IFERROR(IF(DATEDIF('Base de données'!$A1735,S$1,"d")&lt;&gt;0,"",'Base de données'!$B1735),""))</f>
        <v/>
      </c>
      <c r="T1735" s="39" t="str">
        <f>IF(T$1&gt;$AE$1,"-",IFERROR(IF(DATEDIF('Base de données'!$A1735,T$1,"d")&lt;&gt;0,"",'Base de données'!$B1735),""))</f>
        <v/>
      </c>
      <c r="U1735" s="39" t="str">
        <f>IF(U$1&gt;$AE$1,"-",IFERROR(IF(DATEDIF('Base de données'!$A1735,U$1,"d")&lt;&gt;0,"",'Base de données'!$B1735),""))</f>
        <v/>
      </c>
      <c r="V1735" s="39" t="str">
        <f>IF(V$1&gt;$AE$1,"-",IFERROR(IF(DATEDIF('Base de données'!$A1735,V$1,"d")&lt;&gt;0,"",'Base de données'!$B1735),""))</f>
        <v/>
      </c>
      <c r="W1735" s="34"/>
      <c r="X1735" s="30" t="str">
        <f>'Base de données'!$C1735&amp;" "&amp;'Base de données'!$D1735</f>
        <v>Pichon Emmanuel</v>
      </c>
      <c r="Y1735" s="31">
        <f>COUNTIF('Base de données'!$B:$B,'Base de données'!$B1735)</f>
        <v>12</v>
      </c>
      <c r="AA1735" s="87" cm="1">
        <f t="array" aca="1" ref="AA1735" ca="1">INDIRECT("'Base de données'!A" &amp; ROW(Y1735))</f>
        <v>45839</v>
      </c>
      <c r="AB1735" s="51" t="str" cm="1">
        <f t="array" aca="1" ref="AB1735" ca="1">INDIRECT("'Base de données'!B" &amp; ROW(Z1735))</f>
        <v>A2E1O</v>
      </c>
    </row>
    <row r="1736" spans="1:28" x14ac:dyDescent="0.3">
      <c r="A1736" s="41" t="str">
        <f ca="1">IF(IF(AND($B1736&lt;&gt;"-",$B1736=$E1736),"Entrée et sortie","-")="Entrée et sortie",'Base de données'!$B1736,"-")</f>
        <v>-</v>
      </c>
      <c r="B1736" s="41" t="str">
        <f t="shared" ca="1" si="111"/>
        <v>-</v>
      </c>
      <c r="C1736" s="41" t="str">
        <f t="shared" ca="1" si="112"/>
        <v>-</v>
      </c>
      <c r="D1736" s="41" t="str">
        <f>IF($F1736="sortie en cours d'année",'Base de données'!$B1736,"-")</f>
        <v>-</v>
      </c>
      <c r="E1736" s="41" t="str">
        <f>IF($H1736="entrée en cours d'année",'Base de données'!$B1736,"-")</f>
        <v>-</v>
      </c>
      <c r="F1736" s="37" t="str">
        <f t="shared" si="109"/>
        <v/>
      </c>
      <c r="G1736" s="37" t="str">
        <f>IF($J1736="mouvement",_xlfn.XLOOKUP('Base de données'!$B1736,$V:$V,$V:$V,0),"")</f>
        <v/>
      </c>
      <c r="H1736" s="37" t="str">
        <f t="shared" si="110"/>
        <v/>
      </c>
      <c r="I1736" s="37" t="str">
        <f>IF($J1736="mouvement",_xlfn.XLOOKUP('Base de données'!$B1736,$K:$K,$K:$K,0),"")</f>
        <v/>
      </c>
      <c r="J1736" s="38" t="str">
        <f>IF(AND(Y1736&lt;&gt;MAX(Y:Y),COUNTIF(K1736:V1736,'Base de données'!$B1736)&gt;0),"mouvement","")</f>
        <v/>
      </c>
      <c r="K1736" s="39" t="str">
        <f>IF(K$1&gt;$AE$1,"-",IFERROR(IF(DATEDIF('Base de données'!$A1736,K$1,"d")&lt;&gt;0,"",'Base de données'!$B1736),""))</f>
        <v/>
      </c>
      <c r="L1736" s="39" t="str">
        <f>IF(L$1&gt;$AE$1,"-",IFERROR(IF(DATEDIF('Base de données'!$A1736,L$1,"d")&lt;&gt;0,"",'Base de données'!$B1736),""))</f>
        <v/>
      </c>
      <c r="M1736" s="39" t="str">
        <f>IF(M$1&gt;$AE$1,"-",IFERROR(IF(DATEDIF('Base de données'!$A1736,M$1,"d")&lt;&gt;0,"",'Base de données'!$B1736),""))</f>
        <v/>
      </c>
      <c r="N1736" s="39" t="str">
        <f>IF(N$1&gt;$AE$1,"-",IFERROR(IF(DATEDIF('Base de données'!$A1736,N$1,"d")&lt;&gt;0,"",'Base de données'!$B1736),""))</f>
        <v/>
      </c>
      <c r="O1736" s="39" t="str">
        <f>IF(O$1&gt;$AE$1,"-",IFERROR(IF(DATEDIF('Base de données'!$A1736,O$1,"d")&lt;&gt;0,"",'Base de données'!$B1736),""))</f>
        <v/>
      </c>
      <c r="P1736" s="39" t="str">
        <f>IF(P$1&gt;$AE$1,"-",IFERROR(IF(DATEDIF('Base de données'!$A1736,P$1,"d")&lt;&gt;0,"",'Base de données'!$B1736),""))</f>
        <v/>
      </c>
      <c r="Q1736" s="39" t="str">
        <f>IF(Q$1&gt;$AE$1,"-",IFERROR(IF(DATEDIF('Base de données'!$A1736,Q$1,"d")&lt;&gt;0,"",'Base de données'!$B1736),""))</f>
        <v>EEW7P</v>
      </c>
      <c r="R1736" s="39" t="str">
        <f>IF(R$1&gt;$AE$1,"-",IFERROR(IF(DATEDIF('Base de données'!$A1736,R$1,"d")&lt;&gt;0,"",'Base de données'!$B1736),""))</f>
        <v/>
      </c>
      <c r="S1736" s="39" t="str">
        <f>IF(S$1&gt;$AE$1,"-",IFERROR(IF(DATEDIF('Base de données'!$A1736,S$1,"d")&lt;&gt;0,"",'Base de données'!$B1736),""))</f>
        <v/>
      </c>
      <c r="T1736" s="39" t="str">
        <f>IF(T$1&gt;$AE$1,"-",IFERROR(IF(DATEDIF('Base de données'!$A1736,T$1,"d")&lt;&gt;0,"",'Base de données'!$B1736),""))</f>
        <v/>
      </c>
      <c r="U1736" s="39" t="str">
        <f>IF(U$1&gt;$AE$1,"-",IFERROR(IF(DATEDIF('Base de données'!$A1736,U$1,"d")&lt;&gt;0,"",'Base de données'!$B1736),""))</f>
        <v/>
      </c>
      <c r="V1736" s="39" t="str">
        <f>IF(V$1&gt;$AE$1,"-",IFERROR(IF(DATEDIF('Base de données'!$A1736,V$1,"d")&lt;&gt;0,"",'Base de données'!$B1736),""))</f>
        <v/>
      </c>
      <c r="W1736" s="34"/>
      <c r="X1736" s="30" t="str">
        <f>'Base de données'!$C1736&amp;" "&amp;'Base de données'!$D1736</f>
        <v>Gros Suzanne</v>
      </c>
      <c r="Y1736" s="31">
        <f>COUNTIF('Base de données'!$B:$B,'Base de données'!$B1736)</f>
        <v>12</v>
      </c>
      <c r="AA1736" s="87" cm="1">
        <f t="array" aca="1" ref="AA1736" ca="1">INDIRECT("'Base de données'!A" &amp; ROW(Y1736))</f>
        <v>45839</v>
      </c>
      <c r="AB1736" s="51" t="str" cm="1">
        <f t="array" aca="1" ref="AB1736" ca="1">INDIRECT("'Base de données'!B" &amp; ROW(Z1736))</f>
        <v>EEW7P</v>
      </c>
    </row>
    <row r="1737" spans="1:28" x14ac:dyDescent="0.3">
      <c r="A1737" s="41" t="str">
        <f ca="1">IF(IF(AND($B1737&lt;&gt;"-",$B1737=$E1737),"Entrée et sortie","-")="Entrée et sortie",'Base de données'!$B1737,"-")</f>
        <v>-</v>
      </c>
      <c r="B1737" s="41" t="str">
        <f t="shared" ca="1" si="111"/>
        <v>WI12D</v>
      </c>
      <c r="C1737" s="41" t="str">
        <f t="shared" ca="1" si="112"/>
        <v>WI12D</v>
      </c>
      <c r="D1737" s="41" t="str">
        <f>IF($F1737="sortie en cours d'année",'Base de données'!$B1737,"-")</f>
        <v>WI12D</v>
      </c>
      <c r="E1737" s="41" t="str">
        <f>IF($H1737="entrée en cours d'année",'Base de données'!$B1737,"-")</f>
        <v>-</v>
      </c>
      <c r="F1737" s="37" t="str">
        <f t="shared" si="109"/>
        <v>sortie en cours d'année</v>
      </c>
      <c r="G1737" s="37">
        <f>IF($J1737="mouvement",_xlfn.XLOOKUP('Base de données'!$B1737,$V:$V,$V:$V,0),"")</f>
        <v>0</v>
      </c>
      <c r="H1737" s="37" t="str">
        <f t="shared" si="110"/>
        <v/>
      </c>
      <c r="I1737" s="37" t="str">
        <f>IF($J1737="mouvement",_xlfn.XLOOKUP('Base de données'!$B1737,$K:$K,$K:$K,0),"")</f>
        <v>WI12D</v>
      </c>
      <c r="J1737" s="38" t="str">
        <f>IF(AND(Y1737&lt;&gt;MAX(Y:Y),COUNTIF(K1737:V1737,'Base de données'!$B1737)&gt;0),"mouvement","")</f>
        <v>mouvement</v>
      </c>
      <c r="K1737" s="39" t="str">
        <f>IF(K$1&gt;$AE$1,"-",IFERROR(IF(DATEDIF('Base de données'!$A1737,K$1,"d")&lt;&gt;0,"",'Base de données'!$B1737),""))</f>
        <v/>
      </c>
      <c r="L1737" s="39" t="str">
        <f>IF(L$1&gt;$AE$1,"-",IFERROR(IF(DATEDIF('Base de données'!$A1737,L$1,"d")&lt;&gt;0,"",'Base de données'!$B1737),""))</f>
        <v/>
      </c>
      <c r="M1737" s="39" t="str">
        <f>IF(M$1&gt;$AE$1,"-",IFERROR(IF(DATEDIF('Base de données'!$A1737,M$1,"d")&lt;&gt;0,"",'Base de données'!$B1737),""))</f>
        <v/>
      </c>
      <c r="N1737" s="39" t="str">
        <f>IF(N$1&gt;$AE$1,"-",IFERROR(IF(DATEDIF('Base de données'!$A1737,N$1,"d")&lt;&gt;0,"",'Base de données'!$B1737),""))</f>
        <v/>
      </c>
      <c r="O1737" s="39" t="str">
        <f>IF(O$1&gt;$AE$1,"-",IFERROR(IF(DATEDIF('Base de données'!$A1737,O$1,"d")&lt;&gt;0,"",'Base de données'!$B1737),""))</f>
        <v/>
      </c>
      <c r="P1737" s="39" t="str">
        <f>IF(P$1&gt;$AE$1,"-",IFERROR(IF(DATEDIF('Base de données'!$A1737,P$1,"d")&lt;&gt;0,"",'Base de données'!$B1737),""))</f>
        <v/>
      </c>
      <c r="Q1737" s="39" t="str">
        <f>IF(Q$1&gt;$AE$1,"-",IFERROR(IF(DATEDIF('Base de données'!$A1737,Q$1,"d")&lt;&gt;0,"",'Base de données'!$B1737),""))</f>
        <v>WI12D</v>
      </c>
      <c r="R1737" s="39" t="str">
        <f>IF(R$1&gt;$AE$1,"-",IFERROR(IF(DATEDIF('Base de données'!$A1737,R$1,"d")&lt;&gt;0,"",'Base de données'!$B1737),""))</f>
        <v/>
      </c>
      <c r="S1737" s="39" t="str">
        <f>IF(S$1&gt;$AE$1,"-",IFERROR(IF(DATEDIF('Base de données'!$A1737,S$1,"d")&lt;&gt;0,"",'Base de données'!$B1737),""))</f>
        <v/>
      </c>
      <c r="T1737" s="39" t="str">
        <f>IF(T$1&gt;$AE$1,"-",IFERROR(IF(DATEDIF('Base de données'!$A1737,T$1,"d")&lt;&gt;0,"",'Base de données'!$B1737),""))</f>
        <v/>
      </c>
      <c r="U1737" s="39" t="str">
        <f>IF(U$1&gt;$AE$1,"-",IFERROR(IF(DATEDIF('Base de données'!$A1737,U$1,"d")&lt;&gt;0,"",'Base de données'!$B1737),""))</f>
        <v/>
      </c>
      <c r="V1737" s="39" t="str">
        <f>IF(V$1&gt;$AE$1,"-",IFERROR(IF(DATEDIF('Base de données'!$A1737,V$1,"d")&lt;&gt;0,"",'Base de données'!$B1737),""))</f>
        <v/>
      </c>
      <c r="W1737" s="34"/>
      <c r="X1737" s="30" t="str">
        <f>'Base de données'!$C1737&amp;" "&amp;'Base de données'!$D1737</f>
        <v>Peron Robert</v>
      </c>
      <c r="Y1737" s="31">
        <f>COUNTIF('Base de données'!$B:$B,'Base de données'!$B1737)</f>
        <v>7</v>
      </c>
      <c r="AA1737" s="87" cm="1">
        <f t="array" aca="1" ref="AA1737" ca="1">INDIRECT("'Base de données'!A" &amp; ROW(Y1737))</f>
        <v>45839</v>
      </c>
      <c r="AB1737" s="51" t="str" cm="1">
        <f t="array" aca="1" ref="AB1737" ca="1">INDIRECT("'Base de données'!B" &amp; ROW(Z1737))</f>
        <v>WI12D</v>
      </c>
    </row>
    <row r="1738" spans="1:28" x14ac:dyDescent="0.3">
      <c r="A1738" s="41" t="str">
        <f ca="1">IF(IF(AND($B1738&lt;&gt;"-",$B1738=$E1738),"Entrée et sortie","-")="Entrée et sortie",'Base de données'!$B1738,"-")</f>
        <v>-</v>
      </c>
      <c r="B1738" s="41" t="str">
        <f t="shared" ca="1" si="111"/>
        <v>-</v>
      </c>
      <c r="C1738" s="41" t="str">
        <f t="shared" ca="1" si="112"/>
        <v>-</v>
      </c>
      <c r="D1738" s="41" t="str">
        <f>IF($F1738="sortie en cours d'année",'Base de données'!$B1738,"-")</f>
        <v>-</v>
      </c>
      <c r="E1738" s="41" t="str">
        <f>IF($H1738="entrée en cours d'année",'Base de données'!$B1738,"-")</f>
        <v>-</v>
      </c>
      <c r="F1738" s="37" t="str">
        <f t="shared" si="109"/>
        <v/>
      </c>
      <c r="G1738" s="37" t="str">
        <f>IF($J1738="mouvement",_xlfn.XLOOKUP('Base de données'!$B1738,$V:$V,$V:$V,0),"")</f>
        <v/>
      </c>
      <c r="H1738" s="37" t="str">
        <f t="shared" si="110"/>
        <v/>
      </c>
      <c r="I1738" s="37" t="str">
        <f>IF($J1738="mouvement",_xlfn.XLOOKUP('Base de données'!$B1738,$K:$K,$K:$K,0),"")</f>
        <v/>
      </c>
      <c r="J1738" s="38" t="str">
        <f>IF(AND(Y1738&lt;&gt;MAX(Y:Y),COUNTIF(K1738:V1738,'Base de données'!$B1738)&gt;0),"mouvement","")</f>
        <v/>
      </c>
      <c r="K1738" s="39" t="str">
        <f>IF(K$1&gt;$AE$1,"-",IFERROR(IF(DATEDIF('Base de données'!$A1738,K$1,"d")&lt;&gt;0,"",'Base de données'!$B1738),""))</f>
        <v/>
      </c>
      <c r="L1738" s="39" t="str">
        <f>IF(L$1&gt;$AE$1,"-",IFERROR(IF(DATEDIF('Base de données'!$A1738,L$1,"d")&lt;&gt;0,"",'Base de données'!$B1738),""))</f>
        <v/>
      </c>
      <c r="M1738" s="39" t="str">
        <f>IF(M$1&gt;$AE$1,"-",IFERROR(IF(DATEDIF('Base de données'!$A1738,M$1,"d")&lt;&gt;0,"",'Base de données'!$B1738),""))</f>
        <v/>
      </c>
      <c r="N1738" s="39" t="str">
        <f>IF(N$1&gt;$AE$1,"-",IFERROR(IF(DATEDIF('Base de données'!$A1738,N$1,"d")&lt;&gt;0,"",'Base de données'!$B1738),""))</f>
        <v/>
      </c>
      <c r="O1738" s="39" t="str">
        <f>IF(O$1&gt;$AE$1,"-",IFERROR(IF(DATEDIF('Base de données'!$A1738,O$1,"d")&lt;&gt;0,"",'Base de données'!$B1738),""))</f>
        <v/>
      </c>
      <c r="P1738" s="39" t="str">
        <f>IF(P$1&gt;$AE$1,"-",IFERROR(IF(DATEDIF('Base de données'!$A1738,P$1,"d")&lt;&gt;0,"",'Base de données'!$B1738),""))</f>
        <v/>
      </c>
      <c r="Q1738" s="39" t="str">
        <f>IF(Q$1&gt;$AE$1,"-",IFERROR(IF(DATEDIF('Base de données'!$A1738,Q$1,"d")&lt;&gt;0,"",'Base de données'!$B1738),""))</f>
        <v>HG5H8</v>
      </c>
      <c r="R1738" s="39" t="str">
        <f>IF(R$1&gt;$AE$1,"-",IFERROR(IF(DATEDIF('Base de données'!$A1738,R$1,"d")&lt;&gt;0,"",'Base de données'!$B1738),""))</f>
        <v/>
      </c>
      <c r="S1738" s="39" t="str">
        <f>IF(S$1&gt;$AE$1,"-",IFERROR(IF(DATEDIF('Base de données'!$A1738,S$1,"d")&lt;&gt;0,"",'Base de données'!$B1738),""))</f>
        <v/>
      </c>
      <c r="T1738" s="39" t="str">
        <f>IF(T$1&gt;$AE$1,"-",IFERROR(IF(DATEDIF('Base de données'!$A1738,T$1,"d")&lt;&gt;0,"",'Base de données'!$B1738),""))</f>
        <v/>
      </c>
      <c r="U1738" s="39" t="str">
        <f>IF(U$1&gt;$AE$1,"-",IFERROR(IF(DATEDIF('Base de données'!$A1738,U$1,"d")&lt;&gt;0,"",'Base de données'!$B1738),""))</f>
        <v/>
      </c>
      <c r="V1738" s="39" t="str">
        <f>IF(V$1&gt;$AE$1,"-",IFERROR(IF(DATEDIF('Base de données'!$A1738,V$1,"d")&lt;&gt;0,"",'Base de données'!$B1738),""))</f>
        <v/>
      </c>
      <c r="W1738" s="34"/>
      <c r="X1738" s="30" t="str">
        <f>'Base de données'!$C1738&amp;" "&amp;'Base de données'!$D1738</f>
        <v>Bègue Étienne</v>
      </c>
      <c r="Y1738" s="31">
        <f>COUNTIF('Base de données'!$B:$B,'Base de données'!$B1738)</f>
        <v>12</v>
      </c>
      <c r="AA1738" s="87" cm="1">
        <f t="array" aca="1" ref="AA1738" ca="1">INDIRECT("'Base de données'!A" &amp; ROW(Y1738))</f>
        <v>45839</v>
      </c>
      <c r="AB1738" s="51" t="str" cm="1">
        <f t="array" aca="1" ref="AB1738" ca="1">INDIRECT("'Base de données'!B" &amp; ROW(Z1738))</f>
        <v>HG5H8</v>
      </c>
    </row>
    <row r="1739" spans="1:28" x14ac:dyDescent="0.3">
      <c r="A1739" s="41" t="str">
        <f ca="1">IF(IF(AND($B1739&lt;&gt;"-",$B1739=$E1739),"Entrée et sortie","-")="Entrée et sortie",'Base de données'!$B1739,"-")</f>
        <v>-</v>
      </c>
      <c r="B1739" s="41" t="str">
        <f t="shared" ca="1" si="111"/>
        <v>-</v>
      </c>
      <c r="C1739" s="41" t="str">
        <f t="shared" ca="1" si="112"/>
        <v>-</v>
      </c>
      <c r="D1739" s="41" t="str">
        <f>IF($F1739="sortie en cours d'année",'Base de données'!$B1739,"-")</f>
        <v>-</v>
      </c>
      <c r="E1739" s="41" t="str">
        <f>IF($H1739="entrée en cours d'année",'Base de données'!$B1739,"-")</f>
        <v>-</v>
      </c>
      <c r="F1739" s="37" t="str">
        <f t="shared" si="109"/>
        <v/>
      </c>
      <c r="G1739" s="37" t="str">
        <f>IF($J1739="mouvement",_xlfn.XLOOKUP('Base de données'!$B1739,$V:$V,$V:$V,0),"")</f>
        <v/>
      </c>
      <c r="H1739" s="37" t="str">
        <f t="shared" si="110"/>
        <v/>
      </c>
      <c r="I1739" s="37" t="str">
        <f>IF($J1739="mouvement",_xlfn.XLOOKUP('Base de données'!$B1739,$K:$K,$K:$K,0),"")</f>
        <v/>
      </c>
      <c r="J1739" s="38" t="str">
        <f>IF(AND(Y1739&lt;&gt;MAX(Y:Y),COUNTIF(K1739:V1739,'Base de données'!$B1739)&gt;0),"mouvement","")</f>
        <v/>
      </c>
      <c r="K1739" s="39" t="str">
        <f>IF(K$1&gt;$AE$1,"-",IFERROR(IF(DATEDIF('Base de données'!$A1739,K$1,"d")&lt;&gt;0,"",'Base de données'!$B1739),""))</f>
        <v/>
      </c>
      <c r="L1739" s="39" t="str">
        <f>IF(L$1&gt;$AE$1,"-",IFERROR(IF(DATEDIF('Base de données'!$A1739,L$1,"d")&lt;&gt;0,"",'Base de données'!$B1739),""))</f>
        <v/>
      </c>
      <c r="M1739" s="39" t="str">
        <f>IF(M$1&gt;$AE$1,"-",IFERROR(IF(DATEDIF('Base de données'!$A1739,M$1,"d")&lt;&gt;0,"",'Base de données'!$B1739),""))</f>
        <v/>
      </c>
      <c r="N1739" s="39" t="str">
        <f>IF(N$1&gt;$AE$1,"-",IFERROR(IF(DATEDIF('Base de données'!$A1739,N$1,"d")&lt;&gt;0,"",'Base de données'!$B1739),""))</f>
        <v/>
      </c>
      <c r="O1739" s="39" t="str">
        <f>IF(O$1&gt;$AE$1,"-",IFERROR(IF(DATEDIF('Base de données'!$A1739,O$1,"d")&lt;&gt;0,"",'Base de données'!$B1739),""))</f>
        <v/>
      </c>
      <c r="P1739" s="39" t="str">
        <f>IF(P$1&gt;$AE$1,"-",IFERROR(IF(DATEDIF('Base de données'!$A1739,P$1,"d")&lt;&gt;0,"",'Base de données'!$B1739),""))</f>
        <v/>
      </c>
      <c r="Q1739" s="39" t="str">
        <f>IF(Q$1&gt;$AE$1,"-",IFERROR(IF(DATEDIF('Base de données'!$A1739,Q$1,"d")&lt;&gt;0,"",'Base de données'!$B1739),""))</f>
        <v>YID01</v>
      </c>
      <c r="R1739" s="39" t="str">
        <f>IF(R$1&gt;$AE$1,"-",IFERROR(IF(DATEDIF('Base de données'!$A1739,R$1,"d")&lt;&gt;0,"",'Base de données'!$B1739),""))</f>
        <v/>
      </c>
      <c r="S1739" s="39" t="str">
        <f>IF(S$1&gt;$AE$1,"-",IFERROR(IF(DATEDIF('Base de données'!$A1739,S$1,"d")&lt;&gt;0,"",'Base de données'!$B1739),""))</f>
        <v/>
      </c>
      <c r="T1739" s="39" t="str">
        <f>IF(T$1&gt;$AE$1,"-",IFERROR(IF(DATEDIF('Base de données'!$A1739,T$1,"d")&lt;&gt;0,"",'Base de données'!$B1739),""))</f>
        <v/>
      </c>
      <c r="U1739" s="39" t="str">
        <f>IF(U$1&gt;$AE$1,"-",IFERROR(IF(DATEDIF('Base de données'!$A1739,U$1,"d")&lt;&gt;0,"",'Base de données'!$B1739),""))</f>
        <v/>
      </c>
      <c r="V1739" s="39" t="str">
        <f>IF(V$1&gt;$AE$1,"-",IFERROR(IF(DATEDIF('Base de données'!$A1739,V$1,"d")&lt;&gt;0,"",'Base de données'!$B1739),""))</f>
        <v/>
      </c>
      <c r="W1739" s="34"/>
      <c r="X1739" s="30" t="str">
        <f>'Base de données'!$C1739&amp;" "&amp;'Base de données'!$D1739</f>
        <v>Guilbert Élodie</v>
      </c>
      <c r="Y1739" s="31">
        <f>COUNTIF('Base de données'!$B:$B,'Base de données'!$B1739)</f>
        <v>12</v>
      </c>
      <c r="AA1739" s="87" cm="1">
        <f t="array" aca="1" ref="AA1739" ca="1">INDIRECT("'Base de données'!A" &amp; ROW(Y1739))</f>
        <v>45839</v>
      </c>
      <c r="AB1739" s="51" t="str" cm="1">
        <f t="array" aca="1" ref="AB1739" ca="1">INDIRECT("'Base de données'!B" &amp; ROW(Z1739))</f>
        <v>YID01</v>
      </c>
    </row>
    <row r="1740" spans="1:28" x14ac:dyDescent="0.3">
      <c r="A1740" s="41" t="str">
        <f ca="1">IF(IF(AND($B1740&lt;&gt;"-",$B1740=$E1740),"Entrée et sortie","-")="Entrée et sortie",'Base de données'!$B1740,"-")</f>
        <v>-</v>
      </c>
      <c r="B1740" s="41" t="str">
        <f t="shared" ca="1" si="111"/>
        <v>-</v>
      </c>
      <c r="C1740" s="41" t="str">
        <f t="shared" ca="1" si="112"/>
        <v>-</v>
      </c>
      <c r="D1740" s="41" t="str">
        <f>IF($F1740="sortie en cours d'année",'Base de données'!$B1740,"-")</f>
        <v>-</v>
      </c>
      <c r="E1740" s="41" t="str">
        <f>IF($H1740="entrée en cours d'année",'Base de données'!$B1740,"-")</f>
        <v>-</v>
      </c>
      <c r="F1740" s="37" t="str">
        <f t="shared" si="109"/>
        <v/>
      </c>
      <c r="G1740" s="37" t="str">
        <f>IF($J1740="mouvement",_xlfn.XLOOKUP('Base de données'!$B1740,$V:$V,$V:$V,0),"")</f>
        <v/>
      </c>
      <c r="H1740" s="37" t="str">
        <f t="shared" si="110"/>
        <v/>
      </c>
      <c r="I1740" s="37" t="str">
        <f>IF($J1740="mouvement",_xlfn.XLOOKUP('Base de données'!$B1740,$K:$K,$K:$K,0),"")</f>
        <v/>
      </c>
      <c r="J1740" s="38" t="str">
        <f>IF(AND(Y1740&lt;&gt;MAX(Y:Y),COUNTIF(K1740:V1740,'Base de données'!$B1740)&gt;0),"mouvement","")</f>
        <v/>
      </c>
      <c r="K1740" s="39" t="str">
        <f>IF(K$1&gt;$AE$1,"-",IFERROR(IF(DATEDIF('Base de données'!$A1740,K$1,"d")&lt;&gt;0,"",'Base de données'!$B1740),""))</f>
        <v/>
      </c>
      <c r="L1740" s="39" t="str">
        <f>IF(L$1&gt;$AE$1,"-",IFERROR(IF(DATEDIF('Base de données'!$A1740,L$1,"d")&lt;&gt;0,"",'Base de données'!$B1740),""))</f>
        <v/>
      </c>
      <c r="M1740" s="39" t="str">
        <f>IF(M$1&gt;$AE$1,"-",IFERROR(IF(DATEDIF('Base de données'!$A1740,M$1,"d")&lt;&gt;0,"",'Base de données'!$B1740),""))</f>
        <v/>
      </c>
      <c r="N1740" s="39" t="str">
        <f>IF(N$1&gt;$AE$1,"-",IFERROR(IF(DATEDIF('Base de données'!$A1740,N$1,"d")&lt;&gt;0,"",'Base de données'!$B1740),""))</f>
        <v/>
      </c>
      <c r="O1740" s="39" t="str">
        <f>IF(O$1&gt;$AE$1,"-",IFERROR(IF(DATEDIF('Base de données'!$A1740,O$1,"d")&lt;&gt;0,"",'Base de données'!$B1740),""))</f>
        <v/>
      </c>
      <c r="P1740" s="39" t="str">
        <f>IF(P$1&gt;$AE$1,"-",IFERROR(IF(DATEDIF('Base de données'!$A1740,P$1,"d")&lt;&gt;0,"",'Base de données'!$B1740),""))</f>
        <v/>
      </c>
      <c r="Q1740" s="39" t="str">
        <f>IF(Q$1&gt;$AE$1,"-",IFERROR(IF(DATEDIF('Base de données'!$A1740,Q$1,"d")&lt;&gt;0,"",'Base de données'!$B1740),""))</f>
        <v>5CII0</v>
      </c>
      <c r="R1740" s="39" t="str">
        <f>IF(R$1&gt;$AE$1,"-",IFERROR(IF(DATEDIF('Base de données'!$A1740,R$1,"d")&lt;&gt;0,"",'Base de données'!$B1740),""))</f>
        <v/>
      </c>
      <c r="S1740" s="39" t="str">
        <f>IF(S$1&gt;$AE$1,"-",IFERROR(IF(DATEDIF('Base de données'!$A1740,S$1,"d")&lt;&gt;0,"",'Base de données'!$B1740),""))</f>
        <v/>
      </c>
      <c r="T1740" s="39" t="str">
        <f>IF(T$1&gt;$AE$1,"-",IFERROR(IF(DATEDIF('Base de données'!$A1740,T$1,"d")&lt;&gt;0,"",'Base de données'!$B1740),""))</f>
        <v/>
      </c>
      <c r="U1740" s="39" t="str">
        <f>IF(U$1&gt;$AE$1,"-",IFERROR(IF(DATEDIF('Base de données'!$A1740,U$1,"d")&lt;&gt;0,"",'Base de données'!$B1740),""))</f>
        <v/>
      </c>
      <c r="V1740" s="39" t="str">
        <f>IF(V$1&gt;$AE$1,"-",IFERROR(IF(DATEDIF('Base de données'!$A1740,V$1,"d")&lt;&gt;0,"",'Base de données'!$B1740),""))</f>
        <v/>
      </c>
      <c r="W1740" s="34"/>
      <c r="X1740" s="30" t="str">
        <f>'Base de données'!$C1740&amp;" "&amp;'Base de données'!$D1740</f>
        <v>Costa Céline</v>
      </c>
      <c r="Y1740" s="31">
        <f>COUNTIF('Base de données'!$B:$B,'Base de données'!$B1740)</f>
        <v>12</v>
      </c>
      <c r="AA1740" s="87" cm="1">
        <f t="array" aca="1" ref="AA1740" ca="1">INDIRECT("'Base de données'!A" &amp; ROW(Y1740))</f>
        <v>45839</v>
      </c>
      <c r="AB1740" s="51" t="str" cm="1">
        <f t="array" aca="1" ref="AB1740" ca="1">INDIRECT("'Base de données'!B" &amp; ROW(Z1740))</f>
        <v>5CII0</v>
      </c>
    </row>
    <row r="1741" spans="1:28" x14ac:dyDescent="0.3">
      <c r="A1741" s="41" t="str">
        <f ca="1">IF(IF(AND($B1741&lt;&gt;"-",$B1741=$E1741),"Entrée et sortie","-")="Entrée et sortie",'Base de données'!$B1741,"-")</f>
        <v>-</v>
      </c>
      <c r="B1741" s="41" t="str">
        <f t="shared" ca="1" si="111"/>
        <v>-</v>
      </c>
      <c r="C1741" s="41" t="str">
        <f t="shared" ca="1" si="112"/>
        <v>-</v>
      </c>
      <c r="D1741" s="41" t="str">
        <f>IF($F1741="sortie en cours d'année",'Base de données'!$B1741,"-")</f>
        <v>-</v>
      </c>
      <c r="E1741" s="41" t="str">
        <f>IF($H1741="entrée en cours d'année",'Base de données'!$B1741,"-")</f>
        <v>-</v>
      </c>
      <c r="F1741" s="37" t="str">
        <f t="shared" si="109"/>
        <v/>
      </c>
      <c r="G1741" s="37" t="str">
        <f>IF($J1741="mouvement",_xlfn.XLOOKUP('Base de données'!$B1741,$V:$V,$V:$V,0),"")</f>
        <v/>
      </c>
      <c r="H1741" s="37" t="str">
        <f t="shared" si="110"/>
        <v/>
      </c>
      <c r="I1741" s="37" t="str">
        <f>IF($J1741="mouvement",_xlfn.XLOOKUP('Base de données'!$B1741,$K:$K,$K:$K,0),"")</f>
        <v/>
      </c>
      <c r="J1741" s="38" t="str">
        <f>IF(AND(Y1741&lt;&gt;MAX(Y:Y),COUNTIF(K1741:V1741,'Base de données'!$B1741)&gt;0),"mouvement","")</f>
        <v/>
      </c>
      <c r="K1741" s="39" t="str">
        <f>IF(K$1&gt;$AE$1,"-",IFERROR(IF(DATEDIF('Base de données'!$A1741,K$1,"d")&lt;&gt;0,"",'Base de données'!$B1741),""))</f>
        <v/>
      </c>
      <c r="L1741" s="39" t="str">
        <f>IF(L$1&gt;$AE$1,"-",IFERROR(IF(DATEDIF('Base de données'!$A1741,L$1,"d")&lt;&gt;0,"",'Base de données'!$B1741),""))</f>
        <v/>
      </c>
      <c r="M1741" s="39" t="str">
        <f>IF(M$1&gt;$AE$1,"-",IFERROR(IF(DATEDIF('Base de données'!$A1741,M$1,"d")&lt;&gt;0,"",'Base de données'!$B1741),""))</f>
        <v/>
      </c>
      <c r="N1741" s="39" t="str">
        <f>IF(N$1&gt;$AE$1,"-",IFERROR(IF(DATEDIF('Base de données'!$A1741,N$1,"d")&lt;&gt;0,"",'Base de données'!$B1741),""))</f>
        <v/>
      </c>
      <c r="O1741" s="39" t="str">
        <f>IF(O$1&gt;$AE$1,"-",IFERROR(IF(DATEDIF('Base de données'!$A1741,O$1,"d")&lt;&gt;0,"",'Base de données'!$B1741),""))</f>
        <v/>
      </c>
      <c r="P1741" s="39" t="str">
        <f>IF(P$1&gt;$AE$1,"-",IFERROR(IF(DATEDIF('Base de données'!$A1741,P$1,"d")&lt;&gt;0,"",'Base de données'!$B1741),""))</f>
        <v/>
      </c>
      <c r="Q1741" s="39" t="str">
        <f>IF(Q$1&gt;$AE$1,"-",IFERROR(IF(DATEDIF('Base de données'!$A1741,Q$1,"d")&lt;&gt;0,"",'Base de données'!$B1741),""))</f>
        <v>8RHOT</v>
      </c>
      <c r="R1741" s="39" t="str">
        <f>IF(R$1&gt;$AE$1,"-",IFERROR(IF(DATEDIF('Base de données'!$A1741,R$1,"d")&lt;&gt;0,"",'Base de données'!$B1741),""))</f>
        <v/>
      </c>
      <c r="S1741" s="39" t="str">
        <f>IF(S$1&gt;$AE$1,"-",IFERROR(IF(DATEDIF('Base de données'!$A1741,S$1,"d")&lt;&gt;0,"",'Base de données'!$B1741),""))</f>
        <v/>
      </c>
      <c r="T1741" s="39" t="str">
        <f>IF(T$1&gt;$AE$1,"-",IFERROR(IF(DATEDIF('Base de données'!$A1741,T$1,"d")&lt;&gt;0,"",'Base de données'!$B1741),""))</f>
        <v/>
      </c>
      <c r="U1741" s="39" t="str">
        <f>IF(U$1&gt;$AE$1,"-",IFERROR(IF(DATEDIF('Base de données'!$A1741,U$1,"d")&lt;&gt;0,"",'Base de données'!$B1741),""))</f>
        <v/>
      </c>
      <c r="V1741" s="39" t="str">
        <f>IF(V$1&gt;$AE$1,"-",IFERROR(IF(DATEDIF('Base de données'!$A1741,V$1,"d")&lt;&gt;0,"",'Base de données'!$B1741),""))</f>
        <v/>
      </c>
      <c r="W1741" s="34"/>
      <c r="X1741" s="30" t="str">
        <f>'Base de données'!$C1741&amp;" "&amp;'Base de données'!$D1741</f>
        <v>Lecoq Nathalie</v>
      </c>
      <c r="Y1741" s="31">
        <f>COUNTIF('Base de données'!$B:$B,'Base de données'!$B1741)</f>
        <v>12</v>
      </c>
      <c r="AA1741" s="87" cm="1">
        <f t="array" aca="1" ref="AA1741" ca="1">INDIRECT("'Base de données'!A" &amp; ROW(Y1741))</f>
        <v>45839</v>
      </c>
      <c r="AB1741" s="51" t="str" cm="1">
        <f t="array" aca="1" ref="AB1741" ca="1">INDIRECT("'Base de données'!B" &amp; ROW(Z1741))</f>
        <v>8RHOT</v>
      </c>
    </row>
    <row r="1742" spans="1:28" x14ac:dyDescent="0.3">
      <c r="A1742" s="41" t="str">
        <f ca="1">IF(IF(AND($B1742&lt;&gt;"-",$B1742=$E1742),"Entrée et sortie","-")="Entrée et sortie",'Base de données'!$B1742,"-")</f>
        <v>-</v>
      </c>
      <c r="B1742" s="41" t="str">
        <f t="shared" ca="1" si="111"/>
        <v>-</v>
      </c>
      <c r="C1742" s="41" t="str">
        <f t="shared" ca="1" si="112"/>
        <v>-</v>
      </c>
      <c r="D1742" s="41" t="str">
        <f>IF($F1742="sortie en cours d'année",'Base de données'!$B1742,"-")</f>
        <v>-</v>
      </c>
      <c r="E1742" s="41" t="str">
        <f>IF($H1742="entrée en cours d'année",'Base de données'!$B1742,"-")</f>
        <v>-</v>
      </c>
      <c r="F1742" s="37" t="str">
        <f t="shared" si="109"/>
        <v/>
      </c>
      <c r="G1742" s="37" t="str">
        <f>IF($J1742="mouvement",_xlfn.XLOOKUP('Base de données'!$B1742,$V:$V,$V:$V,0),"")</f>
        <v/>
      </c>
      <c r="H1742" s="37" t="str">
        <f t="shared" si="110"/>
        <v/>
      </c>
      <c r="I1742" s="37" t="str">
        <f>IF($J1742="mouvement",_xlfn.XLOOKUP('Base de données'!$B1742,$K:$K,$K:$K,0),"")</f>
        <v/>
      </c>
      <c r="J1742" s="38" t="str">
        <f>IF(AND(Y1742&lt;&gt;MAX(Y:Y),COUNTIF(K1742:V1742,'Base de données'!$B1742)&gt;0),"mouvement","")</f>
        <v/>
      </c>
      <c r="K1742" s="39" t="str">
        <f>IF(K$1&gt;$AE$1,"-",IFERROR(IF(DATEDIF('Base de données'!$A1742,K$1,"d")&lt;&gt;0,"",'Base de données'!$B1742),""))</f>
        <v/>
      </c>
      <c r="L1742" s="39" t="str">
        <f>IF(L$1&gt;$AE$1,"-",IFERROR(IF(DATEDIF('Base de données'!$A1742,L$1,"d")&lt;&gt;0,"",'Base de données'!$B1742),""))</f>
        <v/>
      </c>
      <c r="M1742" s="39" t="str">
        <f>IF(M$1&gt;$AE$1,"-",IFERROR(IF(DATEDIF('Base de données'!$A1742,M$1,"d")&lt;&gt;0,"",'Base de données'!$B1742),""))</f>
        <v/>
      </c>
      <c r="N1742" s="39" t="str">
        <f>IF(N$1&gt;$AE$1,"-",IFERROR(IF(DATEDIF('Base de données'!$A1742,N$1,"d")&lt;&gt;0,"",'Base de données'!$B1742),""))</f>
        <v/>
      </c>
      <c r="O1742" s="39" t="str">
        <f>IF(O$1&gt;$AE$1,"-",IFERROR(IF(DATEDIF('Base de données'!$A1742,O$1,"d")&lt;&gt;0,"",'Base de données'!$B1742),""))</f>
        <v/>
      </c>
      <c r="P1742" s="39" t="str">
        <f>IF(P$1&gt;$AE$1,"-",IFERROR(IF(DATEDIF('Base de données'!$A1742,P$1,"d")&lt;&gt;0,"",'Base de données'!$B1742),""))</f>
        <v/>
      </c>
      <c r="Q1742" s="39" t="str">
        <f>IF(Q$1&gt;$AE$1,"-",IFERROR(IF(DATEDIF('Base de données'!$A1742,Q$1,"d")&lt;&gt;0,"",'Base de données'!$B1742),""))</f>
        <v>9RSMG</v>
      </c>
      <c r="R1742" s="39" t="str">
        <f>IF(R$1&gt;$AE$1,"-",IFERROR(IF(DATEDIF('Base de données'!$A1742,R$1,"d")&lt;&gt;0,"",'Base de données'!$B1742),""))</f>
        <v/>
      </c>
      <c r="S1742" s="39" t="str">
        <f>IF(S$1&gt;$AE$1,"-",IFERROR(IF(DATEDIF('Base de données'!$A1742,S$1,"d")&lt;&gt;0,"",'Base de données'!$B1742),""))</f>
        <v/>
      </c>
      <c r="T1742" s="39" t="str">
        <f>IF(T$1&gt;$AE$1,"-",IFERROR(IF(DATEDIF('Base de données'!$A1742,T$1,"d")&lt;&gt;0,"",'Base de données'!$B1742),""))</f>
        <v/>
      </c>
      <c r="U1742" s="39" t="str">
        <f>IF(U$1&gt;$AE$1,"-",IFERROR(IF(DATEDIF('Base de données'!$A1742,U$1,"d")&lt;&gt;0,"",'Base de données'!$B1742),""))</f>
        <v/>
      </c>
      <c r="V1742" s="39" t="str">
        <f>IF(V$1&gt;$AE$1,"-",IFERROR(IF(DATEDIF('Base de données'!$A1742,V$1,"d")&lt;&gt;0,"",'Base de données'!$B1742),""))</f>
        <v/>
      </c>
      <c r="W1742" s="34"/>
      <c r="X1742" s="30" t="str">
        <f>'Base de données'!$C1742&amp;" "&amp;'Base de données'!$D1742</f>
        <v>Roussel Colette</v>
      </c>
      <c r="Y1742" s="31">
        <f>COUNTIF('Base de données'!$B:$B,'Base de données'!$B1742)</f>
        <v>12</v>
      </c>
      <c r="AA1742" s="87" cm="1">
        <f t="array" aca="1" ref="AA1742" ca="1">INDIRECT("'Base de données'!A" &amp; ROW(Y1742))</f>
        <v>45839</v>
      </c>
      <c r="AB1742" s="51" t="str" cm="1">
        <f t="array" aca="1" ref="AB1742" ca="1">INDIRECT("'Base de données'!B" &amp; ROW(Z1742))</f>
        <v>9RSMG</v>
      </c>
    </row>
    <row r="1743" spans="1:28" x14ac:dyDescent="0.3">
      <c r="A1743" s="41" t="str">
        <f ca="1">IF(IF(AND($B1743&lt;&gt;"-",$B1743=$E1743),"Entrée et sortie","-")="Entrée et sortie",'Base de données'!$B1743,"-")</f>
        <v>-</v>
      </c>
      <c r="B1743" s="41" t="str">
        <f t="shared" ca="1" si="111"/>
        <v>-</v>
      </c>
      <c r="C1743" s="41" t="str">
        <f t="shared" ca="1" si="112"/>
        <v>-</v>
      </c>
      <c r="D1743" s="41" t="str">
        <f>IF($F1743="sortie en cours d'année",'Base de données'!$B1743,"-")</f>
        <v>-</v>
      </c>
      <c r="E1743" s="41" t="str">
        <f>IF($H1743="entrée en cours d'année",'Base de données'!$B1743,"-")</f>
        <v>-</v>
      </c>
      <c r="F1743" s="37" t="str">
        <f t="shared" si="109"/>
        <v/>
      </c>
      <c r="G1743" s="37" t="str">
        <f>IF($J1743="mouvement",_xlfn.XLOOKUP('Base de données'!$B1743,$V:$V,$V:$V,0),"")</f>
        <v/>
      </c>
      <c r="H1743" s="37" t="str">
        <f t="shared" si="110"/>
        <v/>
      </c>
      <c r="I1743" s="37" t="str">
        <f>IF($J1743="mouvement",_xlfn.XLOOKUP('Base de données'!$B1743,$K:$K,$K:$K,0),"")</f>
        <v/>
      </c>
      <c r="J1743" s="38" t="str">
        <f>IF(AND(Y1743&lt;&gt;MAX(Y:Y),COUNTIF(K1743:V1743,'Base de données'!$B1743)&gt;0),"mouvement","")</f>
        <v/>
      </c>
      <c r="K1743" s="39" t="str">
        <f>IF(K$1&gt;$AE$1,"-",IFERROR(IF(DATEDIF('Base de données'!$A1743,K$1,"d")&lt;&gt;0,"",'Base de données'!$B1743),""))</f>
        <v/>
      </c>
      <c r="L1743" s="39" t="str">
        <f>IF(L$1&gt;$AE$1,"-",IFERROR(IF(DATEDIF('Base de données'!$A1743,L$1,"d")&lt;&gt;0,"",'Base de données'!$B1743),""))</f>
        <v/>
      </c>
      <c r="M1743" s="39" t="str">
        <f>IF(M$1&gt;$AE$1,"-",IFERROR(IF(DATEDIF('Base de données'!$A1743,M$1,"d")&lt;&gt;0,"",'Base de données'!$B1743),""))</f>
        <v/>
      </c>
      <c r="N1743" s="39" t="str">
        <f>IF(N$1&gt;$AE$1,"-",IFERROR(IF(DATEDIF('Base de données'!$A1743,N$1,"d")&lt;&gt;0,"",'Base de données'!$B1743),""))</f>
        <v/>
      </c>
      <c r="O1743" s="39" t="str">
        <f>IF(O$1&gt;$AE$1,"-",IFERROR(IF(DATEDIF('Base de données'!$A1743,O$1,"d")&lt;&gt;0,"",'Base de données'!$B1743),""))</f>
        <v/>
      </c>
      <c r="P1743" s="39" t="str">
        <f>IF(P$1&gt;$AE$1,"-",IFERROR(IF(DATEDIF('Base de données'!$A1743,P$1,"d")&lt;&gt;0,"",'Base de données'!$B1743),""))</f>
        <v/>
      </c>
      <c r="Q1743" s="39" t="str">
        <f>IF(Q$1&gt;$AE$1,"-",IFERROR(IF(DATEDIF('Base de données'!$A1743,Q$1,"d")&lt;&gt;0,"",'Base de données'!$B1743),""))</f>
        <v>8HJTZ</v>
      </c>
      <c r="R1743" s="39" t="str">
        <f>IF(R$1&gt;$AE$1,"-",IFERROR(IF(DATEDIF('Base de données'!$A1743,R$1,"d")&lt;&gt;0,"",'Base de données'!$B1743),""))</f>
        <v/>
      </c>
      <c r="S1743" s="39" t="str">
        <f>IF(S$1&gt;$AE$1,"-",IFERROR(IF(DATEDIF('Base de données'!$A1743,S$1,"d")&lt;&gt;0,"",'Base de données'!$B1743),""))</f>
        <v/>
      </c>
      <c r="T1743" s="39" t="str">
        <f>IF(T$1&gt;$AE$1,"-",IFERROR(IF(DATEDIF('Base de données'!$A1743,T$1,"d")&lt;&gt;0,"",'Base de données'!$B1743),""))</f>
        <v/>
      </c>
      <c r="U1743" s="39" t="str">
        <f>IF(U$1&gt;$AE$1,"-",IFERROR(IF(DATEDIF('Base de données'!$A1743,U$1,"d")&lt;&gt;0,"",'Base de données'!$B1743),""))</f>
        <v/>
      </c>
      <c r="V1743" s="39" t="str">
        <f>IF(V$1&gt;$AE$1,"-",IFERROR(IF(DATEDIF('Base de données'!$A1743,V$1,"d")&lt;&gt;0,"",'Base de données'!$B1743),""))</f>
        <v/>
      </c>
      <c r="W1743" s="34"/>
      <c r="X1743" s="30" t="str">
        <f>'Base de données'!$C1743&amp;" "&amp;'Base de données'!$D1743</f>
        <v>Guilbert Alix</v>
      </c>
      <c r="Y1743" s="31">
        <f>COUNTIF('Base de données'!$B:$B,'Base de données'!$B1743)</f>
        <v>12</v>
      </c>
      <c r="AA1743" s="87" cm="1">
        <f t="array" aca="1" ref="AA1743" ca="1">INDIRECT("'Base de données'!A" &amp; ROW(Y1743))</f>
        <v>45839</v>
      </c>
      <c r="AB1743" s="51" t="str" cm="1">
        <f t="array" aca="1" ref="AB1743" ca="1">INDIRECT("'Base de données'!B" &amp; ROW(Z1743))</f>
        <v>8HJTZ</v>
      </c>
    </row>
    <row r="1744" spans="1:28" x14ac:dyDescent="0.3">
      <c r="A1744" s="41" t="str">
        <f ca="1">IF(IF(AND($B1744&lt;&gt;"-",$B1744=$E1744),"Entrée et sortie","-")="Entrée et sortie",'Base de données'!$B1744,"-")</f>
        <v>-</v>
      </c>
      <c r="B1744" s="41" t="str">
        <f t="shared" ca="1" si="111"/>
        <v>-</v>
      </c>
      <c r="C1744" s="41" t="str">
        <f t="shared" ca="1" si="112"/>
        <v>-</v>
      </c>
      <c r="D1744" s="41" t="str">
        <f>IF($F1744="sortie en cours d'année",'Base de données'!$B1744,"-")</f>
        <v>-</v>
      </c>
      <c r="E1744" s="41" t="str">
        <f>IF($H1744="entrée en cours d'année",'Base de données'!$B1744,"-")</f>
        <v>-</v>
      </c>
      <c r="F1744" s="37" t="str">
        <f t="shared" si="109"/>
        <v/>
      </c>
      <c r="G1744" s="37" t="str">
        <f>IF($J1744="mouvement",_xlfn.XLOOKUP('Base de données'!$B1744,$V:$V,$V:$V,0),"")</f>
        <v/>
      </c>
      <c r="H1744" s="37" t="str">
        <f t="shared" si="110"/>
        <v/>
      </c>
      <c r="I1744" s="37" t="str">
        <f>IF($J1744="mouvement",_xlfn.XLOOKUP('Base de données'!$B1744,$K:$K,$K:$K,0),"")</f>
        <v/>
      </c>
      <c r="J1744" s="38" t="str">
        <f>IF(AND(Y1744&lt;&gt;MAX(Y:Y),COUNTIF(K1744:V1744,'Base de données'!$B1744)&gt;0),"mouvement","")</f>
        <v/>
      </c>
      <c r="K1744" s="39" t="str">
        <f>IF(K$1&gt;$AE$1,"-",IFERROR(IF(DATEDIF('Base de données'!$A1744,K$1,"d")&lt;&gt;0,"",'Base de données'!$B1744),""))</f>
        <v/>
      </c>
      <c r="L1744" s="39" t="str">
        <f>IF(L$1&gt;$AE$1,"-",IFERROR(IF(DATEDIF('Base de données'!$A1744,L$1,"d")&lt;&gt;0,"",'Base de données'!$B1744),""))</f>
        <v/>
      </c>
      <c r="M1744" s="39" t="str">
        <f>IF(M$1&gt;$AE$1,"-",IFERROR(IF(DATEDIF('Base de données'!$A1744,M$1,"d")&lt;&gt;0,"",'Base de données'!$B1744),""))</f>
        <v/>
      </c>
      <c r="N1744" s="39" t="str">
        <f>IF(N$1&gt;$AE$1,"-",IFERROR(IF(DATEDIF('Base de données'!$A1744,N$1,"d")&lt;&gt;0,"",'Base de données'!$B1744),""))</f>
        <v/>
      </c>
      <c r="O1744" s="39" t="str">
        <f>IF(O$1&gt;$AE$1,"-",IFERROR(IF(DATEDIF('Base de données'!$A1744,O$1,"d")&lt;&gt;0,"",'Base de données'!$B1744),""))</f>
        <v/>
      </c>
      <c r="P1744" s="39" t="str">
        <f>IF(P$1&gt;$AE$1,"-",IFERROR(IF(DATEDIF('Base de données'!$A1744,P$1,"d")&lt;&gt;0,"",'Base de données'!$B1744),""))</f>
        <v/>
      </c>
      <c r="Q1744" s="39" t="str">
        <f>IF(Q$1&gt;$AE$1,"-",IFERROR(IF(DATEDIF('Base de données'!$A1744,Q$1,"d")&lt;&gt;0,"",'Base de données'!$B1744),""))</f>
        <v>GEMIG</v>
      </c>
      <c r="R1744" s="39" t="str">
        <f>IF(R$1&gt;$AE$1,"-",IFERROR(IF(DATEDIF('Base de données'!$A1744,R$1,"d")&lt;&gt;0,"",'Base de données'!$B1744),""))</f>
        <v/>
      </c>
      <c r="S1744" s="39" t="str">
        <f>IF(S$1&gt;$AE$1,"-",IFERROR(IF(DATEDIF('Base de données'!$A1744,S$1,"d")&lt;&gt;0,"",'Base de données'!$B1744),""))</f>
        <v/>
      </c>
      <c r="T1744" s="39" t="str">
        <f>IF(T$1&gt;$AE$1,"-",IFERROR(IF(DATEDIF('Base de données'!$A1744,T$1,"d")&lt;&gt;0,"",'Base de données'!$B1744),""))</f>
        <v/>
      </c>
      <c r="U1744" s="39" t="str">
        <f>IF(U$1&gt;$AE$1,"-",IFERROR(IF(DATEDIF('Base de données'!$A1744,U$1,"d")&lt;&gt;0,"",'Base de données'!$B1744),""))</f>
        <v/>
      </c>
      <c r="V1744" s="39" t="str">
        <f>IF(V$1&gt;$AE$1,"-",IFERROR(IF(DATEDIF('Base de données'!$A1744,V$1,"d")&lt;&gt;0,"",'Base de données'!$B1744),""))</f>
        <v/>
      </c>
      <c r="W1744" s="34"/>
      <c r="X1744" s="30" t="str">
        <f>'Base de données'!$C1744&amp;" "&amp;'Base de données'!$D1744</f>
        <v>Boucher Julie</v>
      </c>
      <c r="Y1744" s="31">
        <f>COUNTIF('Base de données'!$B:$B,'Base de données'!$B1744)</f>
        <v>12</v>
      </c>
      <c r="AA1744" s="87" cm="1">
        <f t="array" aca="1" ref="AA1744" ca="1">INDIRECT("'Base de données'!A" &amp; ROW(Y1744))</f>
        <v>45839</v>
      </c>
      <c r="AB1744" s="51" t="str" cm="1">
        <f t="array" aca="1" ref="AB1744" ca="1">INDIRECT("'Base de données'!B" &amp; ROW(Z1744))</f>
        <v>GEMIG</v>
      </c>
    </row>
    <row r="1745" spans="1:28" x14ac:dyDescent="0.3">
      <c r="A1745" s="41" t="str">
        <f ca="1">IF(IF(AND($B1745&lt;&gt;"-",$B1745=$E1745),"Entrée et sortie","-")="Entrée et sortie",'Base de données'!$B1745,"-")</f>
        <v>-</v>
      </c>
      <c r="B1745" s="41" t="str">
        <f t="shared" ca="1" si="111"/>
        <v>-</v>
      </c>
      <c r="C1745" s="41" t="str">
        <f t="shared" ca="1" si="112"/>
        <v>-</v>
      </c>
      <c r="D1745" s="41" t="str">
        <f>IF($F1745="sortie en cours d'année",'Base de données'!$B1745,"-")</f>
        <v>-</v>
      </c>
      <c r="E1745" s="41" t="str">
        <f>IF($H1745="entrée en cours d'année",'Base de données'!$B1745,"-")</f>
        <v>-</v>
      </c>
      <c r="F1745" s="37" t="str">
        <f t="shared" si="109"/>
        <v/>
      </c>
      <c r="G1745" s="37" t="str">
        <f>IF($J1745="mouvement",_xlfn.XLOOKUP('Base de données'!$B1745,$V:$V,$V:$V,0),"")</f>
        <v/>
      </c>
      <c r="H1745" s="37" t="str">
        <f t="shared" si="110"/>
        <v/>
      </c>
      <c r="I1745" s="37" t="str">
        <f>IF($J1745="mouvement",_xlfn.XLOOKUP('Base de données'!$B1745,$K:$K,$K:$K,0),"")</f>
        <v/>
      </c>
      <c r="J1745" s="38" t="str">
        <f>IF(AND(Y1745&lt;&gt;MAX(Y:Y),COUNTIF(K1745:V1745,'Base de données'!$B1745)&gt;0),"mouvement","")</f>
        <v/>
      </c>
      <c r="K1745" s="39" t="str">
        <f>IF(K$1&gt;$AE$1,"-",IFERROR(IF(DATEDIF('Base de données'!$A1745,K$1,"d")&lt;&gt;0,"",'Base de données'!$B1745),""))</f>
        <v/>
      </c>
      <c r="L1745" s="39" t="str">
        <f>IF(L$1&gt;$AE$1,"-",IFERROR(IF(DATEDIF('Base de données'!$A1745,L$1,"d")&lt;&gt;0,"",'Base de données'!$B1745),""))</f>
        <v/>
      </c>
      <c r="M1745" s="39" t="str">
        <f>IF(M$1&gt;$AE$1,"-",IFERROR(IF(DATEDIF('Base de données'!$A1745,M$1,"d")&lt;&gt;0,"",'Base de données'!$B1745),""))</f>
        <v/>
      </c>
      <c r="N1745" s="39" t="str">
        <f>IF(N$1&gt;$AE$1,"-",IFERROR(IF(DATEDIF('Base de données'!$A1745,N$1,"d")&lt;&gt;0,"",'Base de données'!$B1745),""))</f>
        <v/>
      </c>
      <c r="O1745" s="39" t="str">
        <f>IF(O$1&gt;$AE$1,"-",IFERROR(IF(DATEDIF('Base de données'!$A1745,O$1,"d")&lt;&gt;0,"",'Base de données'!$B1745),""))</f>
        <v/>
      </c>
      <c r="P1745" s="39" t="str">
        <f>IF(P$1&gt;$AE$1,"-",IFERROR(IF(DATEDIF('Base de données'!$A1745,P$1,"d")&lt;&gt;0,"",'Base de données'!$B1745),""))</f>
        <v/>
      </c>
      <c r="Q1745" s="39" t="str">
        <f>IF(Q$1&gt;$AE$1,"-",IFERROR(IF(DATEDIF('Base de données'!$A1745,Q$1,"d")&lt;&gt;0,"",'Base de données'!$B1745),""))</f>
        <v>A2GS8</v>
      </c>
      <c r="R1745" s="39" t="str">
        <f>IF(R$1&gt;$AE$1,"-",IFERROR(IF(DATEDIF('Base de données'!$A1745,R$1,"d")&lt;&gt;0,"",'Base de données'!$B1745),""))</f>
        <v/>
      </c>
      <c r="S1745" s="39" t="str">
        <f>IF(S$1&gt;$AE$1,"-",IFERROR(IF(DATEDIF('Base de données'!$A1745,S$1,"d")&lt;&gt;0,"",'Base de données'!$B1745),""))</f>
        <v/>
      </c>
      <c r="T1745" s="39" t="str">
        <f>IF(T$1&gt;$AE$1,"-",IFERROR(IF(DATEDIF('Base de données'!$A1745,T$1,"d")&lt;&gt;0,"",'Base de données'!$B1745),""))</f>
        <v/>
      </c>
      <c r="U1745" s="39" t="str">
        <f>IF(U$1&gt;$AE$1,"-",IFERROR(IF(DATEDIF('Base de données'!$A1745,U$1,"d")&lt;&gt;0,"",'Base de données'!$B1745),""))</f>
        <v/>
      </c>
      <c r="V1745" s="39" t="str">
        <f>IF(V$1&gt;$AE$1,"-",IFERROR(IF(DATEDIF('Base de données'!$A1745,V$1,"d")&lt;&gt;0,"",'Base de données'!$B1745),""))</f>
        <v/>
      </c>
      <c r="W1745" s="34"/>
      <c r="X1745" s="30" t="str">
        <f>'Base de données'!$C1745&amp;" "&amp;'Base de données'!$D1745</f>
        <v>Gomes Anastasie</v>
      </c>
      <c r="Y1745" s="31">
        <f>COUNTIF('Base de données'!$B:$B,'Base de données'!$B1745)</f>
        <v>12</v>
      </c>
      <c r="AA1745" s="87" cm="1">
        <f t="array" aca="1" ref="AA1745" ca="1">INDIRECT("'Base de données'!A" &amp; ROW(Y1745))</f>
        <v>45839</v>
      </c>
      <c r="AB1745" s="51" t="str" cm="1">
        <f t="array" aca="1" ref="AB1745" ca="1">INDIRECT("'Base de données'!B" &amp; ROW(Z1745))</f>
        <v>A2GS8</v>
      </c>
    </row>
    <row r="1746" spans="1:28" x14ac:dyDescent="0.3">
      <c r="A1746" s="41" t="str">
        <f ca="1">IF(IF(AND($B1746&lt;&gt;"-",$B1746=$E1746),"Entrée et sortie","-")="Entrée et sortie",'Base de données'!$B1746,"-")</f>
        <v>-</v>
      </c>
      <c r="B1746" s="41" t="str">
        <f t="shared" ca="1" si="111"/>
        <v>-</v>
      </c>
      <c r="C1746" s="41" t="str">
        <f t="shared" ca="1" si="112"/>
        <v>-</v>
      </c>
      <c r="D1746" s="41" t="str">
        <f>IF($F1746="sortie en cours d'année",'Base de données'!$B1746,"-")</f>
        <v>-</v>
      </c>
      <c r="E1746" s="41" t="str">
        <f>IF($H1746="entrée en cours d'année",'Base de données'!$B1746,"-")</f>
        <v>-</v>
      </c>
      <c r="F1746" s="37" t="str">
        <f t="shared" si="109"/>
        <v/>
      </c>
      <c r="G1746" s="37" t="str">
        <f>IF($J1746="mouvement",_xlfn.XLOOKUP('Base de données'!$B1746,$V:$V,$V:$V,0),"")</f>
        <v/>
      </c>
      <c r="H1746" s="37" t="str">
        <f t="shared" si="110"/>
        <v/>
      </c>
      <c r="I1746" s="37" t="str">
        <f>IF($J1746="mouvement",_xlfn.XLOOKUP('Base de données'!$B1746,$K:$K,$K:$K,0),"")</f>
        <v/>
      </c>
      <c r="J1746" s="38" t="str">
        <f>IF(AND(Y1746&lt;&gt;MAX(Y:Y),COUNTIF(K1746:V1746,'Base de données'!$B1746)&gt;0),"mouvement","")</f>
        <v/>
      </c>
      <c r="K1746" s="39" t="str">
        <f>IF(K$1&gt;$AE$1,"-",IFERROR(IF(DATEDIF('Base de données'!$A1746,K$1,"d")&lt;&gt;0,"",'Base de données'!$B1746),""))</f>
        <v/>
      </c>
      <c r="L1746" s="39" t="str">
        <f>IF(L$1&gt;$AE$1,"-",IFERROR(IF(DATEDIF('Base de données'!$A1746,L$1,"d")&lt;&gt;0,"",'Base de données'!$B1746),""))</f>
        <v/>
      </c>
      <c r="M1746" s="39" t="str">
        <f>IF(M$1&gt;$AE$1,"-",IFERROR(IF(DATEDIF('Base de données'!$A1746,M$1,"d")&lt;&gt;0,"",'Base de données'!$B1746),""))</f>
        <v/>
      </c>
      <c r="N1746" s="39" t="str">
        <f>IF(N$1&gt;$AE$1,"-",IFERROR(IF(DATEDIF('Base de données'!$A1746,N$1,"d")&lt;&gt;0,"",'Base de données'!$B1746),""))</f>
        <v/>
      </c>
      <c r="O1746" s="39" t="str">
        <f>IF(O$1&gt;$AE$1,"-",IFERROR(IF(DATEDIF('Base de données'!$A1746,O$1,"d")&lt;&gt;0,"",'Base de données'!$B1746),""))</f>
        <v/>
      </c>
      <c r="P1746" s="39" t="str">
        <f>IF(P$1&gt;$AE$1,"-",IFERROR(IF(DATEDIF('Base de données'!$A1746,P$1,"d")&lt;&gt;0,"",'Base de données'!$B1746),""))</f>
        <v/>
      </c>
      <c r="Q1746" s="39" t="str">
        <f>IF(Q$1&gt;$AE$1,"-",IFERROR(IF(DATEDIF('Base de données'!$A1746,Q$1,"d")&lt;&gt;0,"",'Base de données'!$B1746),""))</f>
        <v>C52IR</v>
      </c>
      <c r="R1746" s="39" t="str">
        <f>IF(R$1&gt;$AE$1,"-",IFERROR(IF(DATEDIF('Base de données'!$A1746,R$1,"d")&lt;&gt;0,"",'Base de données'!$B1746),""))</f>
        <v/>
      </c>
      <c r="S1746" s="39" t="str">
        <f>IF(S$1&gt;$AE$1,"-",IFERROR(IF(DATEDIF('Base de données'!$A1746,S$1,"d")&lt;&gt;0,"",'Base de données'!$B1746),""))</f>
        <v/>
      </c>
      <c r="T1746" s="39" t="str">
        <f>IF(T$1&gt;$AE$1,"-",IFERROR(IF(DATEDIF('Base de données'!$A1746,T$1,"d")&lt;&gt;0,"",'Base de données'!$B1746),""))</f>
        <v/>
      </c>
      <c r="U1746" s="39" t="str">
        <f>IF(U$1&gt;$AE$1,"-",IFERROR(IF(DATEDIF('Base de données'!$A1746,U$1,"d")&lt;&gt;0,"",'Base de données'!$B1746),""))</f>
        <v/>
      </c>
      <c r="V1746" s="39" t="str">
        <f>IF(V$1&gt;$AE$1,"-",IFERROR(IF(DATEDIF('Base de données'!$A1746,V$1,"d")&lt;&gt;0,"",'Base de données'!$B1746),""))</f>
        <v/>
      </c>
      <c r="W1746" s="34"/>
      <c r="X1746" s="30" t="str">
        <f>'Base de données'!$C1746&amp;" "&amp;'Base de données'!$D1746</f>
        <v>Durand Victor</v>
      </c>
      <c r="Y1746" s="31">
        <f>COUNTIF('Base de données'!$B:$B,'Base de données'!$B1746)</f>
        <v>12</v>
      </c>
      <c r="AA1746" s="87" cm="1">
        <f t="array" aca="1" ref="AA1746" ca="1">INDIRECT("'Base de données'!A" &amp; ROW(Y1746))</f>
        <v>45839</v>
      </c>
      <c r="AB1746" s="51" t="str" cm="1">
        <f t="array" aca="1" ref="AB1746" ca="1">INDIRECT("'Base de données'!B" &amp; ROW(Z1746))</f>
        <v>C52IR</v>
      </c>
    </row>
    <row r="1747" spans="1:28" x14ac:dyDescent="0.3">
      <c r="A1747" s="41" t="str">
        <f ca="1">IF(IF(AND($B1747&lt;&gt;"-",$B1747=$E1747),"Entrée et sortie","-")="Entrée et sortie",'Base de données'!$B1747,"-")</f>
        <v>-</v>
      </c>
      <c r="B1747" s="41" t="str">
        <f t="shared" ca="1" si="111"/>
        <v>-</v>
      </c>
      <c r="C1747" s="41" t="str">
        <f t="shared" ca="1" si="112"/>
        <v>-</v>
      </c>
      <c r="D1747" s="41" t="str">
        <f>IF($F1747="sortie en cours d'année",'Base de données'!$B1747,"-")</f>
        <v>-</v>
      </c>
      <c r="E1747" s="41" t="str">
        <f>IF($H1747="entrée en cours d'année",'Base de données'!$B1747,"-")</f>
        <v>-</v>
      </c>
      <c r="F1747" s="37" t="str">
        <f t="shared" si="109"/>
        <v/>
      </c>
      <c r="G1747" s="37" t="str">
        <f>IF($J1747="mouvement",_xlfn.XLOOKUP('Base de données'!$B1747,$V:$V,$V:$V,0),"")</f>
        <v/>
      </c>
      <c r="H1747" s="37" t="str">
        <f t="shared" si="110"/>
        <v/>
      </c>
      <c r="I1747" s="37" t="str">
        <f>IF($J1747="mouvement",_xlfn.XLOOKUP('Base de données'!$B1747,$K:$K,$K:$K,0),"")</f>
        <v/>
      </c>
      <c r="J1747" s="38" t="str">
        <f>IF(AND(Y1747&lt;&gt;MAX(Y:Y),COUNTIF(K1747:V1747,'Base de données'!$B1747)&gt;0),"mouvement","")</f>
        <v/>
      </c>
      <c r="K1747" s="39" t="str">
        <f>IF(K$1&gt;$AE$1,"-",IFERROR(IF(DATEDIF('Base de données'!$A1747,K$1,"d")&lt;&gt;0,"",'Base de données'!$B1747),""))</f>
        <v/>
      </c>
      <c r="L1747" s="39" t="str">
        <f>IF(L$1&gt;$AE$1,"-",IFERROR(IF(DATEDIF('Base de données'!$A1747,L$1,"d")&lt;&gt;0,"",'Base de données'!$B1747),""))</f>
        <v/>
      </c>
      <c r="M1747" s="39" t="str">
        <f>IF(M$1&gt;$AE$1,"-",IFERROR(IF(DATEDIF('Base de données'!$A1747,M$1,"d")&lt;&gt;0,"",'Base de données'!$B1747),""))</f>
        <v/>
      </c>
      <c r="N1747" s="39" t="str">
        <f>IF(N$1&gt;$AE$1,"-",IFERROR(IF(DATEDIF('Base de données'!$A1747,N$1,"d")&lt;&gt;0,"",'Base de données'!$B1747),""))</f>
        <v/>
      </c>
      <c r="O1747" s="39" t="str">
        <f>IF(O$1&gt;$AE$1,"-",IFERROR(IF(DATEDIF('Base de données'!$A1747,O$1,"d")&lt;&gt;0,"",'Base de données'!$B1747),""))</f>
        <v/>
      </c>
      <c r="P1747" s="39" t="str">
        <f>IF(P$1&gt;$AE$1,"-",IFERROR(IF(DATEDIF('Base de données'!$A1747,P$1,"d")&lt;&gt;0,"",'Base de données'!$B1747),""))</f>
        <v/>
      </c>
      <c r="Q1747" s="39" t="str">
        <f>IF(Q$1&gt;$AE$1,"-",IFERROR(IF(DATEDIF('Base de données'!$A1747,Q$1,"d")&lt;&gt;0,"",'Base de données'!$B1747),""))</f>
        <v>5014G</v>
      </c>
      <c r="R1747" s="39" t="str">
        <f>IF(R$1&gt;$AE$1,"-",IFERROR(IF(DATEDIF('Base de données'!$A1747,R$1,"d")&lt;&gt;0,"",'Base de données'!$B1747),""))</f>
        <v/>
      </c>
      <c r="S1747" s="39" t="str">
        <f>IF(S$1&gt;$AE$1,"-",IFERROR(IF(DATEDIF('Base de données'!$A1747,S$1,"d")&lt;&gt;0,"",'Base de données'!$B1747),""))</f>
        <v/>
      </c>
      <c r="T1747" s="39" t="str">
        <f>IF(T$1&gt;$AE$1,"-",IFERROR(IF(DATEDIF('Base de données'!$A1747,T$1,"d")&lt;&gt;0,"",'Base de données'!$B1747),""))</f>
        <v/>
      </c>
      <c r="U1747" s="39" t="str">
        <f>IF(U$1&gt;$AE$1,"-",IFERROR(IF(DATEDIF('Base de données'!$A1747,U$1,"d")&lt;&gt;0,"",'Base de données'!$B1747),""))</f>
        <v/>
      </c>
      <c r="V1747" s="39" t="str">
        <f>IF(V$1&gt;$AE$1,"-",IFERROR(IF(DATEDIF('Base de données'!$A1747,V$1,"d")&lt;&gt;0,"",'Base de données'!$B1747),""))</f>
        <v/>
      </c>
      <c r="W1747" s="34"/>
      <c r="X1747" s="30" t="str">
        <f>'Base de données'!$C1747&amp;" "&amp;'Base de données'!$D1747</f>
        <v>Leroy Arnaude</v>
      </c>
      <c r="Y1747" s="31">
        <f>COUNTIF('Base de données'!$B:$B,'Base de données'!$B1747)</f>
        <v>12</v>
      </c>
      <c r="AA1747" s="87" cm="1">
        <f t="array" aca="1" ref="AA1747" ca="1">INDIRECT("'Base de données'!A" &amp; ROW(Y1747))</f>
        <v>45839</v>
      </c>
      <c r="AB1747" s="51" t="str" cm="1">
        <f t="array" aca="1" ref="AB1747" ca="1">INDIRECT("'Base de données'!B" &amp; ROW(Z1747))</f>
        <v>5014G</v>
      </c>
    </row>
    <row r="1748" spans="1:28" x14ac:dyDescent="0.3">
      <c r="A1748" s="41" t="str">
        <f ca="1">IF(IF(AND($B1748&lt;&gt;"-",$B1748=$E1748),"Entrée et sortie","-")="Entrée et sortie",'Base de données'!$B1748,"-")</f>
        <v>-</v>
      </c>
      <c r="B1748" s="41" t="str">
        <f t="shared" ca="1" si="111"/>
        <v>-</v>
      </c>
      <c r="C1748" s="41" t="str">
        <f t="shared" ca="1" si="112"/>
        <v>-</v>
      </c>
      <c r="D1748" s="41" t="str">
        <f>IF($F1748="sortie en cours d'année",'Base de données'!$B1748,"-")</f>
        <v>-</v>
      </c>
      <c r="E1748" s="41" t="str">
        <f>IF($H1748="entrée en cours d'année",'Base de données'!$B1748,"-")</f>
        <v>-</v>
      </c>
      <c r="F1748" s="37" t="str">
        <f t="shared" si="109"/>
        <v/>
      </c>
      <c r="G1748" s="37" t="str">
        <f>IF($J1748="mouvement",_xlfn.XLOOKUP('Base de données'!$B1748,$V:$V,$V:$V,0),"")</f>
        <v/>
      </c>
      <c r="H1748" s="37" t="str">
        <f t="shared" si="110"/>
        <v/>
      </c>
      <c r="I1748" s="37" t="str">
        <f>IF($J1748="mouvement",_xlfn.XLOOKUP('Base de données'!$B1748,$K:$K,$K:$K,0),"")</f>
        <v/>
      </c>
      <c r="J1748" s="38" t="str">
        <f>IF(AND(Y1748&lt;&gt;MAX(Y:Y),COUNTIF(K1748:V1748,'Base de données'!$B1748)&gt;0),"mouvement","")</f>
        <v/>
      </c>
      <c r="K1748" s="39" t="str">
        <f>IF(K$1&gt;$AE$1,"-",IFERROR(IF(DATEDIF('Base de données'!$A1748,K$1,"d")&lt;&gt;0,"",'Base de données'!$B1748),""))</f>
        <v/>
      </c>
      <c r="L1748" s="39" t="str">
        <f>IF(L$1&gt;$AE$1,"-",IFERROR(IF(DATEDIF('Base de données'!$A1748,L$1,"d")&lt;&gt;0,"",'Base de données'!$B1748),""))</f>
        <v/>
      </c>
      <c r="M1748" s="39" t="str">
        <f>IF(M$1&gt;$AE$1,"-",IFERROR(IF(DATEDIF('Base de données'!$A1748,M$1,"d")&lt;&gt;0,"",'Base de données'!$B1748),""))</f>
        <v/>
      </c>
      <c r="N1748" s="39" t="str">
        <f>IF(N$1&gt;$AE$1,"-",IFERROR(IF(DATEDIF('Base de données'!$A1748,N$1,"d")&lt;&gt;0,"",'Base de données'!$B1748),""))</f>
        <v/>
      </c>
      <c r="O1748" s="39" t="str">
        <f>IF(O$1&gt;$AE$1,"-",IFERROR(IF(DATEDIF('Base de données'!$A1748,O$1,"d")&lt;&gt;0,"",'Base de données'!$B1748),""))</f>
        <v/>
      </c>
      <c r="P1748" s="39" t="str">
        <f>IF(P$1&gt;$AE$1,"-",IFERROR(IF(DATEDIF('Base de données'!$A1748,P$1,"d")&lt;&gt;0,"",'Base de données'!$B1748),""))</f>
        <v/>
      </c>
      <c r="Q1748" s="39" t="str">
        <f>IF(Q$1&gt;$AE$1,"-",IFERROR(IF(DATEDIF('Base de données'!$A1748,Q$1,"d")&lt;&gt;0,"",'Base de données'!$B1748),""))</f>
        <v>4G8KE</v>
      </c>
      <c r="R1748" s="39" t="str">
        <f>IF(R$1&gt;$AE$1,"-",IFERROR(IF(DATEDIF('Base de données'!$A1748,R$1,"d")&lt;&gt;0,"",'Base de données'!$B1748),""))</f>
        <v/>
      </c>
      <c r="S1748" s="39" t="str">
        <f>IF(S$1&gt;$AE$1,"-",IFERROR(IF(DATEDIF('Base de données'!$A1748,S$1,"d")&lt;&gt;0,"",'Base de données'!$B1748),""))</f>
        <v/>
      </c>
      <c r="T1748" s="39" t="str">
        <f>IF(T$1&gt;$AE$1,"-",IFERROR(IF(DATEDIF('Base de données'!$A1748,T$1,"d")&lt;&gt;0,"",'Base de données'!$B1748),""))</f>
        <v/>
      </c>
      <c r="U1748" s="39" t="str">
        <f>IF(U$1&gt;$AE$1,"-",IFERROR(IF(DATEDIF('Base de données'!$A1748,U$1,"d")&lt;&gt;0,"",'Base de données'!$B1748),""))</f>
        <v/>
      </c>
      <c r="V1748" s="39" t="str">
        <f>IF(V$1&gt;$AE$1,"-",IFERROR(IF(DATEDIF('Base de données'!$A1748,V$1,"d")&lt;&gt;0,"",'Base de données'!$B1748),""))</f>
        <v/>
      </c>
      <c r="W1748" s="34"/>
      <c r="X1748" s="30" t="str">
        <f>'Base de données'!$C1748&amp;" "&amp;'Base de données'!$D1748</f>
        <v>Blot Jeanne</v>
      </c>
      <c r="Y1748" s="31">
        <f>COUNTIF('Base de données'!$B:$B,'Base de données'!$B1748)</f>
        <v>12</v>
      </c>
      <c r="AA1748" s="87" cm="1">
        <f t="array" aca="1" ref="AA1748" ca="1">INDIRECT("'Base de données'!A" &amp; ROW(Y1748))</f>
        <v>45839</v>
      </c>
      <c r="AB1748" s="51" t="str" cm="1">
        <f t="array" aca="1" ref="AB1748" ca="1">INDIRECT("'Base de données'!B" &amp; ROW(Z1748))</f>
        <v>4G8KE</v>
      </c>
    </row>
    <row r="1749" spans="1:28" x14ac:dyDescent="0.3">
      <c r="A1749" s="41" t="str">
        <f ca="1">IF(IF(AND($B1749&lt;&gt;"-",$B1749=$E1749),"Entrée et sortie","-")="Entrée et sortie",'Base de données'!$B1749,"-")</f>
        <v>-</v>
      </c>
      <c r="B1749" s="41" t="str">
        <f t="shared" ca="1" si="111"/>
        <v>-</v>
      </c>
      <c r="C1749" s="41" t="str">
        <f t="shared" ca="1" si="112"/>
        <v>-</v>
      </c>
      <c r="D1749" s="41" t="str">
        <f>IF($F1749="sortie en cours d'année",'Base de données'!$B1749,"-")</f>
        <v>-</v>
      </c>
      <c r="E1749" s="41" t="str">
        <f>IF($H1749="entrée en cours d'année",'Base de données'!$B1749,"-")</f>
        <v>-</v>
      </c>
      <c r="F1749" s="37" t="str">
        <f t="shared" si="109"/>
        <v/>
      </c>
      <c r="G1749" s="37" t="str">
        <f>IF($J1749="mouvement",_xlfn.XLOOKUP('Base de données'!$B1749,$V:$V,$V:$V,0),"")</f>
        <v/>
      </c>
      <c r="H1749" s="37" t="str">
        <f t="shared" si="110"/>
        <v/>
      </c>
      <c r="I1749" s="37" t="str">
        <f>IF($J1749="mouvement",_xlfn.XLOOKUP('Base de données'!$B1749,$K:$K,$K:$K,0),"")</f>
        <v/>
      </c>
      <c r="J1749" s="38" t="str">
        <f>IF(AND(Y1749&lt;&gt;MAX(Y:Y),COUNTIF(K1749:V1749,'Base de données'!$B1749)&gt;0),"mouvement","")</f>
        <v/>
      </c>
      <c r="K1749" s="39" t="str">
        <f>IF(K$1&gt;$AE$1,"-",IFERROR(IF(DATEDIF('Base de données'!$A1749,K$1,"d")&lt;&gt;0,"",'Base de données'!$B1749),""))</f>
        <v/>
      </c>
      <c r="L1749" s="39" t="str">
        <f>IF(L$1&gt;$AE$1,"-",IFERROR(IF(DATEDIF('Base de données'!$A1749,L$1,"d")&lt;&gt;0,"",'Base de données'!$B1749),""))</f>
        <v/>
      </c>
      <c r="M1749" s="39" t="str">
        <f>IF(M$1&gt;$AE$1,"-",IFERROR(IF(DATEDIF('Base de données'!$A1749,M$1,"d")&lt;&gt;0,"",'Base de données'!$B1749),""))</f>
        <v/>
      </c>
      <c r="N1749" s="39" t="str">
        <f>IF(N$1&gt;$AE$1,"-",IFERROR(IF(DATEDIF('Base de données'!$A1749,N$1,"d")&lt;&gt;0,"",'Base de données'!$B1749),""))</f>
        <v/>
      </c>
      <c r="O1749" s="39" t="str">
        <f>IF(O$1&gt;$AE$1,"-",IFERROR(IF(DATEDIF('Base de données'!$A1749,O$1,"d")&lt;&gt;0,"",'Base de données'!$B1749),""))</f>
        <v/>
      </c>
      <c r="P1749" s="39" t="str">
        <f>IF(P$1&gt;$AE$1,"-",IFERROR(IF(DATEDIF('Base de données'!$A1749,P$1,"d")&lt;&gt;0,"",'Base de données'!$B1749),""))</f>
        <v/>
      </c>
      <c r="Q1749" s="39" t="str">
        <f>IF(Q$1&gt;$AE$1,"-",IFERROR(IF(DATEDIF('Base de données'!$A1749,Q$1,"d")&lt;&gt;0,"",'Base de données'!$B1749),""))</f>
        <v>8MUUW</v>
      </c>
      <c r="R1749" s="39" t="str">
        <f>IF(R$1&gt;$AE$1,"-",IFERROR(IF(DATEDIF('Base de données'!$A1749,R$1,"d")&lt;&gt;0,"",'Base de données'!$B1749),""))</f>
        <v/>
      </c>
      <c r="S1749" s="39" t="str">
        <f>IF(S$1&gt;$AE$1,"-",IFERROR(IF(DATEDIF('Base de données'!$A1749,S$1,"d")&lt;&gt;0,"",'Base de données'!$B1749),""))</f>
        <v/>
      </c>
      <c r="T1749" s="39" t="str">
        <f>IF(T$1&gt;$AE$1,"-",IFERROR(IF(DATEDIF('Base de données'!$A1749,T$1,"d")&lt;&gt;0,"",'Base de données'!$B1749),""))</f>
        <v/>
      </c>
      <c r="U1749" s="39" t="str">
        <f>IF(U$1&gt;$AE$1,"-",IFERROR(IF(DATEDIF('Base de données'!$A1749,U$1,"d")&lt;&gt;0,"",'Base de données'!$B1749),""))</f>
        <v/>
      </c>
      <c r="V1749" s="39" t="str">
        <f>IF(V$1&gt;$AE$1,"-",IFERROR(IF(DATEDIF('Base de données'!$A1749,V$1,"d")&lt;&gt;0,"",'Base de données'!$B1749),""))</f>
        <v/>
      </c>
      <c r="W1749" s="34"/>
      <c r="X1749" s="30" t="str">
        <f>'Base de données'!$C1749&amp;" "&amp;'Base de données'!$D1749</f>
        <v>Rossi Gilles</v>
      </c>
      <c r="Y1749" s="31">
        <f>COUNTIF('Base de données'!$B:$B,'Base de données'!$B1749)</f>
        <v>12</v>
      </c>
      <c r="AA1749" s="87" cm="1">
        <f t="array" aca="1" ref="AA1749" ca="1">INDIRECT("'Base de données'!A" &amp; ROW(Y1749))</f>
        <v>45839</v>
      </c>
      <c r="AB1749" s="51" t="str" cm="1">
        <f t="array" aca="1" ref="AB1749" ca="1">INDIRECT("'Base de données'!B" &amp; ROW(Z1749))</f>
        <v>8MUUW</v>
      </c>
    </row>
    <row r="1750" spans="1:28" x14ac:dyDescent="0.3">
      <c r="A1750" s="41" t="str">
        <f ca="1">IF(IF(AND($B1750&lt;&gt;"-",$B1750=$E1750),"Entrée et sortie","-")="Entrée et sortie",'Base de données'!$B1750,"-")</f>
        <v>-</v>
      </c>
      <c r="B1750" s="41" t="str">
        <f t="shared" ca="1" si="111"/>
        <v>E904E</v>
      </c>
      <c r="C1750" s="41" t="str">
        <f t="shared" ca="1" si="112"/>
        <v>E904E</v>
      </c>
      <c r="D1750" s="41" t="str">
        <f>IF($F1750="sortie en cours d'année",'Base de données'!$B1750,"-")</f>
        <v>E904E</v>
      </c>
      <c r="E1750" s="41" t="str">
        <f>IF($H1750="entrée en cours d'année",'Base de données'!$B1750,"-")</f>
        <v>-</v>
      </c>
      <c r="F1750" s="37" t="str">
        <f t="shared" si="109"/>
        <v>sortie en cours d'année</v>
      </c>
      <c r="G1750" s="37">
        <f>IF($J1750="mouvement",_xlfn.XLOOKUP('Base de données'!$B1750,$V:$V,$V:$V,0),"")</f>
        <v>0</v>
      </c>
      <c r="H1750" s="37" t="str">
        <f t="shared" si="110"/>
        <v/>
      </c>
      <c r="I1750" s="37" t="str">
        <f>IF($J1750="mouvement",_xlfn.XLOOKUP('Base de données'!$B1750,$K:$K,$K:$K,0),"")</f>
        <v>E904E</v>
      </c>
      <c r="J1750" s="38" t="str">
        <f>IF(AND(Y1750&lt;&gt;MAX(Y:Y),COUNTIF(K1750:V1750,'Base de données'!$B1750)&gt;0),"mouvement","")</f>
        <v>mouvement</v>
      </c>
      <c r="K1750" s="39" t="str">
        <f>IF(K$1&gt;$AE$1,"-",IFERROR(IF(DATEDIF('Base de données'!$A1750,K$1,"d")&lt;&gt;0,"",'Base de données'!$B1750),""))</f>
        <v/>
      </c>
      <c r="L1750" s="39" t="str">
        <f>IF(L$1&gt;$AE$1,"-",IFERROR(IF(DATEDIF('Base de données'!$A1750,L$1,"d")&lt;&gt;0,"",'Base de données'!$B1750),""))</f>
        <v/>
      </c>
      <c r="M1750" s="39" t="str">
        <f>IF(M$1&gt;$AE$1,"-",IFERROR(IF(DATEDIF('Base de données'!$A1750,M$1,"d")&lt;&gt;0,"",'Base de données'!$B1750),""))</f>
        <v/>
      </c>
      <c r="N1750" s="39" t="str">
        <f>IF(N$1&gt;$AE$1,"-",IFERROR(IF(DATEDIF('Base de données'!$A1750,N$1,"d")&lt;&gt;0,"",'Base de données'!$B1750),""))</f>
        <v/>
      </c>
      <c r="O1750" s="39" t="str">
        <f>IF(O$1&gt;$AE$1,"-",IFERROR(IF(DATEDIF('Base de données'!$A1750,O$1,"d")&lt;&gt;0,"",'Base de données'!$B1750),""))</f>
        <v/>
      </c>
      <c r="P1750" s="39" t="str">
        <f>IF(P$1&gt;$AE$1,"-",IFERROR(IF(DATEDIF('Base de données'!$A1750,P$1,"d")&lt;&gt;0,"",'Base de données'!$B1750),""))</f>
        <v/>
      </c>
      <c r="Q1750" s="39" t="str">
        <f>IF(Q$1&gt;$AE$1,"-",IFERROR(IF(DATEDIF('Base de données'!$A1750,Q$1,"d")&lt;&gt;0,"",'Base de données'!$B1750),""))</f>
        <v>E904E</v>
      </c>
      <c r="R1750" s="39" t="str">
        <f>IF(R$1&gt;$AE$1,"-",IFERROR(IF(DATEDIF('Base de données'!$A1750,R$1,"d")&lt;&gt;0,"",'Base de données'!$B1750),""))</f>
        <v/>
      </c>
      <c r="S1750" s="39" t="str">
        <f>IF(S$1&gt;$AE$1,"-",IFERROR(IF(DATEDIF('Base de données'!$A1750,S$1,"d")&lt;&gt;0,"",'Base de données'!$B1750),""))</f>
        <v/>
      </c>
      <c r="T1750" s="39" t="str">
        <f>IF(T$1&gt;$AE$1,"-",IFERROR(IF(DATEDIF('Base de données'!$A1750,T$1,"d")&lt;&gt;0,"",'Base de données'!$B1750),""))</f>
        <v/>
      </c>
      <c r="U1750" s="39" t="str">
        <f>IF(U$1&gt;$AE$1,"-",IFERROR(IF(DATEDIF('Base de données'!$A1750,U$1,"d")&lt;&gt;0,"",'Base de données'!$B1750),""))</f>
        <v/>
      </c>
      <c r="V1750" s="39" t="str">
        <f>IF(V$1&gt;$AE$1,"-",IFERROR(IF(DATEDIF('Base de données'!$A1750,V$1,"d")&lt;&gt;0,"",'Base de données'!$B1750),""))</f>
        <v/>
      </c>
      <c r="W1750" s="34"/>
      <c r="X1750" s="30" t="str">
        <f>'Base de données'!$C1750&amp;" "&amp;'Base de données'!$D1750</f>
        <v>Rousset Grégoire</v>
      </c>
      <c r="Y1750" s="31">
        <f>COUNTIF('Base de données'!$B:$B,'Base de données'!$B1750)</f>
        <v>8</v>
      </c>
      <c r="AA1750" s="87" cm="1">
        <f t="array" aca="1" ref="AA1750" ca="1">INDIRECT("'Base de données'!A" &amp; ROW(Y1750))</f>
        <v>45839</v>
      </c>
      <c r="AB1750" s="51" t="str" cm="1">
        <f t="array" aca="1" ref="AB1750" ca="1">INDIRECT("'Base de données'!B" &amp; ROW(Z1750))</f>
        <v>E904E</v>
      </c>
    </row>
    <row r="1751" spans="1:28" x14ac:dyDescent="0.3">
      <c r="A1751" s="41" t="str">
        <f ca="1">IF(IF(AND($B1751&lt;&gt;"-",$B1751=$E1751),"Entrée et sortie","-")="Entrée et sortie",'Base de données'!$B1751,"-")</f>
        <v>-</v>
      </c>
      <c r="B1751" s="41" t="str">
        <f t="shared" ca="1" si="111"/>
        <v>-</v>
      </c>
      <c r="C1751" s="41" t="str">
        <f t="shared" ca="1" si="112"/>
        <v>-</v>
      </c>
      <c r="D1751" s="41" t="str">
        <f>IF($F1751="sortie en cours d'année",'Base de données'!$B1751,"-")</f>
        <v>-</v>
      </c>
      <c r="E1751" s="41" t="str">
        <f>IF($H1751="entrée en cours d'année",'Base de données'!$B1751,"-")</f>
        <v>-</v>
      </c>
      <c r="F1751" s="37" t="str">
        <f t="shared" si="109"/>
        <v/>
      </c>
      <c r="G1751" s="37" t="str">
        <f>IF($J1751="mouvement",_xlfn.XLOOKUP('Base de données'!$B1751,$V:$V,$V:$V,0),"")</f>
        <v/>
      </c>
      <c r="H1751" s="37" t="str">
        <f t="shared" si="110"/>
        <v/>
      </c>
      <c r="I1751" s="37" t="str">
        <f>IF($J1751="mouvement",_xlfn.XLOOKUP('Base de données'!$B1751,$K:$K,$K:$K,0),"")</f>
        <v/>
      </c>
      <c r="J1751" s="38" t="str">
        <f>IF(AND(Y1751&lt;&gt;MAX(Y:Y),COUNTIF(K1751:V1751,'Base de données'!$B1751)&gt;0),"mouvement","")</f>
        <v/>
      </c>
      <c r="K1751" s="39" t="str">
        <f>IF(K$1&gt;$AE$1,"-",IFERROR(IF(DATEDIF('Base de données'!$A1751,K$1,"d")&lt;&gt;0,"",'Base de données'!$B1751),""))</f>
        <v/>
      </c>
      <c r="L1751" s="39" t="str">
        <f>IF(L$1&gt;$AE$1,"-",IFERROR(IF(DATEDIF('Base de données'!$A1751,L$1,"d")&lt;&gt;0,"",'Base de données'!$B1751),""))</f>
        <v/>
      </c>
      <c r="M1751" s="39" t="str">
        <f>IF(M$1&gt;$AE$1,"-",IFERROR(IF(DATEDIF('Base de données'!$A1751,M$1,"d")&lt;&gt;0,"",'Base de données'!$B1751),""))</f>
        <v/>
      </c>
      <c r="N1751" s="39" t="str">
        <f>IF(N$1&gt;$AE$1,"-",IFERROR(IF(DATEDIF('Base de données'!$A1751,N$1,"d")&lt;&gt;0,"",'Base de données'!$B1751),""))</f>
        <v/>
      </c>
      <c r="O1751" s="39" t="str">
        <f>IF(O$1&gt;$AE$1,"-",IFERROR(IF(DATEDIF('Base de données'!$A1751,O$1,"d")&lt;&gt;0,"",'Base de données'!$B1751),""))</f>
        <v/>
      </c>
      <c r="P1751" s="39" t="str">
        <f>IF(P$1&gt;$AE$1,"-",IFERROR(IF(DATEDIF('Base de données'!$A1751,P$1,"d")&lt;&gt;0,"",'Base de données'!$B1751),""))</f>
        <v/>
      </c>
      <c r="Q1751" s="39" t="str">
        <f>IF(Q$1&gt;$AE$1,"-",IFERROR(IF(DATEDIF('Base de données'!$A1751,Q$1,"d")&lt;&gt;0,"",'Base de données'!$B1751),""))</f>
        <v>YIZT7</v>
      </c>
      <c r="R1751" s="39" t="str">
        <f>IF(R$1&gt;$AE$1,"-",IFERROR(IF(DATEDIF('Base de données'!$A1751,R$1,"d")&lt;&gt;0,"",'Base de données'!$B1751),""))</f>
        <v/>
      </c>
      <c r="S1751" s="39" t="str">
        <f>IF(S$1&gt;$AE$1,"-",IFERROR(IF(DATEDIF('Base de données'!$A1751,S$1,"d")&lt;&gt;0,"",'Base de données'!$B1751),""))</f>
        <v/>
      </c>
      <c r="T1751" s="39" t="str">
        <f>IF(T$1&gt;$AE$1,"-",IFERROR(IF(DATEDIF('Base de données'!$A1751,T$1,"d")&lt;&gt;0,"",'Base de données'!$B1751),""))</f>
        <v/>
      </c>
      <c r="U1751" s="39" t="str">
        <f>IF(U$1&gt;$AE$1,"-",IFERROR(IF(DATEDIF('Base de données'!$A1751,U$1,"d")&lt;&gt;0,"",'Base de données'!$B1751),""))</f>
        <v/>
      </c>
      <c r="V1751" s="39" t="str">
        <f>IF(V$1&gt;$AE$1,"-",IFERROR(IF(DATEDIF('Base de données'!$A1751,V$1,"d")&lt;&gt;0,"",'Base de données'!$B1751),""))</f>
        <v/>
      </c>
      <c r="W1751" s="34"/>
      <c r="X1751" s="30" t="str">
        <f>'Base de données'!$C1751&amp;" "&amp;'Base de données'!$D1751</f>
        <v>Humbert Philippe</v>
      </c>
      <c r="Y1751" s="31">
        <f>COUNTIF('Base de données'!$B:$B,'Base de données'!$B1751)</f>
        <v>12</v>
      </c>
      <c r="AA1751" s="87" cm="1">
        <f t="array" aca="1" ref="AA1751" ca="1">INDIRECT("'Base de données'!A" &amp; ROW(Y1751))</f>
        <v>45839</v>
      </c>
      <c r="AB1751" s="51" t="str" cm="1">
        <f t="array" aca="1" ref="AB1751" ca="1">INDIRECT("'Base de données'!B" &amp; ROW(Z1751))</f>
        <v>YIZT7</v>
      </c>
    </row>
    <row r="1752" spans="1:28" x14ac:dyDescent="0.3">
      <c r="A1752" s="41" t="str">
        <f ca="1">IF(IF(AND($B1752&lt;&gt;"-",$B1752=$E1752),"Entrée et sortie","-")="Entrée et sortie",'Base de données'!$B1752,"-")</f>
        <v>-</v>
      </c>
      <c r="B1752" s="41" t="str">
        <f t="shared" ca="1" si="111"/>
        <v>-</v>
      </c>
      <c r="C1752" s="41" t="str">
        <f t="shared" ca="1" si="112"/>
        <v>-</v>
      </c>
      <c r="D1752" s="41" t="str">
        <f>IF($F1752="sortie en cours d'année",'Base de données'!$B1752,"-")</f>
        <v>-</v>
      </c>
      <c r="E1752" s="41" t="str">
        <f>IF($H1752="entrée en cours d'année",'Base de données'!$B1752,"-")</f>
        <v>-</v>
      </c>
      <c r="F1752" s="37" t="str">
        <f t="shared" si="109"/>
        <v/>
      </c>
      <c r="G1752" s="37" t="str">
        <f>IF($J1752="mouvement",_xlfn.XLOOKUP('Base de données'!$B1752,$V:$V,$V:$V,0),"")</f>
        <v/>
      </c>
      <c r="H1752" s="37" t="str">
        <f t="shared" si="110"/>
        <v/>
      </c>
      <c r="I1752" s="37" t="str">
        <f>IF($J1752="mouvement",_xlfn.XLOOKUP('Base de données'!$B1752,$K:$K,$K:$K,0),"")</f>
        <v/>
      </c>
      <c r="J1752" s="38" t="str">
        <f>IF(AND(Y1752&lt;&gt;MAX(Y:Y),COUNTIF(K1752:V1752,'Base de données'!$B1752)&gt;0),"mouvement","")</f>
        <v/>
      </c>
      <c r="K1752" s="39" t="str">
        <f>IF(K$1&gt;$AE$1,"-",IFERROR(IF(DATEDIF('Base de données'!$A1752,K$1,"d")&lt;&gt;0,"",'Base de données'!$B1752),""))</f>
        <v/>
      </c>
      <c r="L1752" s="39" t="str">
        <f>IF(L$1&gt;$AE$1,"-",IFERROR(IF(DATEDIF('Base de données'!$A1752,L$1,"d")&lt;&gt;0,"",'Base de données'!$B1752),""))</f>
        <v/>
      </c>
      <c r="M1752" s="39" t="str">
        <f>IF(M$1&gt;$AE$1,"-",IFERROR(IF(DATEDIF('Base de données'!$A1752,M$1,"d")&lt;&gt;0,"",'Base de données'!$B1752),""))</f>
        <v/>
      </c>
      <c r="N1752" s="39" t="str">
        <f>IF(N$1&gt;$AE$1,"-",IFERROR(IF(DATEDIF('Base de données'!$A1752,N$1,"d")&lt;&gt;0,"",'Base de données'!$B1752),""))</f>
        <v/>
      </c>
      <c r="O1752" s="39" t="str">
        <f>IF(O$1&gt;$AE$1,"-",IFERROR(IF(DATEDIF('Base de données'!$A1752,O$1,"d")&lt;&gt;0,"",'Base de données'!$B1752),""))</f>
        <v/>
      </c>
      <c r="P1752" s="39" t="str">
        <f>IF(P$1&gt;$AE$1,"-",IFERROR(IF(DATEDIF('Base de données'!$A1752,P$1,"d")&lt;&gt;0,"",'Base de données'!$B1752),""))</f>
        <v/>
      </c>
      <c r="Q1752" s="39" t="str">
        <f>IF(Q$1&gt;$AE$1,"-",IFERROR(IF(DATEDIF('Base de données'!$A1752,Q$1,"d")&lt;&gt;0,"",'Base de données'!$B1752),""))</f>
        <v>JIFXE</v>
      </c>
      <c r="R1752" s="39" t="str">
        <f>IF(R$1&gt;$AE$1,"-",IFERROR(IF(DATEDIF('Base de données'!$A1752,R$1,"d")&lt;&gt;0,"",'Base de données'!$B1752),""))</f>
        <v/>
      </c>
      <c r="S1752" s="39" t="str">
        <f>IF(S$1&gt;$AE$1,"-",IFERROR(IF(DATEDIF('Base de données'!$A1752,S$1,"d")&lt;&gt;0,"",'Base de données'!$B1752),""))</f>
        <v/>
      </c>
      <c r="T1752" s="39" t="str">
        <f>IF(T$1&gt;$AE$1,"-",IFERROR(IF(DATEDIF('Base de données'!$A1752,T$1,"d")&lt;&gt;0,"",'Base de données'!$B1752),""))</f>
        <v/>
      </c>
      <c r="U1752" s="39" t="str">
        <f>IF(U$1&gt;$AE$1,"-",IFERROR(IF(DATEDIF('Base de données'!$A1752,U$1,"d")&lt;&gt;0,"",'Base de données'!$B1752),""))</f>
        <v/>
      </c>
      <c r="V1752" s="39" t="str">
        <f>IF(V$1&gt;$AE$1,"-",IFERROR(IF(DATEDIF('Base de données'!$A1752,V$1,"d")&lt;&gt;0,"",'Base de données'!$B1752),""))</f>
        <v/>
      </c>
      <c r="W1752" s="34"/>
      <c r="X1752" s="30" t="str">
        <f>'Base de données'!$C1752&amp;" "&amp;'Base de données'!$D1752</f>
        <v>Bigot Étienne</v>
      </c>
      <c r="Y1752" s="31">
        <f>COUNTIF('Base de données'!$B:$B,'Base de données'!$B1752)</f>
        <v>12</v>
      </c>
      <c r="AA1752" s="87" cm="1">
        <f t="array" aca="1" ref="AA1752" ca="1">INDIRECT("'Base de données'!A" &amp; ROW(Y1752))</f>
        <v>45839</v>
      </c>
      <c r="AB1752" s="51" t="str" cm="1">
        <f t="array" aca="1" ref="AB1752" ca="1">INDIRECT("'Base de données'!B" &amp; ROW(Z1752))</f>
        <v>JIFXE</v>
      </c>
    </row>
    <row r="1753" spans="1:28" x14ac:dyDescent="0.3">
      <c r="A1753" s="41" t="str">
        <f ca="1">IF(IF(AND($B1753&lt;&gt;"-",$B1753=$E1753),"Entrée et sortie","-")="Entrée et sortie",'Base de données'!$B1753,"-")</f>
        <v>-</v>
      </c>
      <c r="B1753" s="41" t="str">
        <f t="shared" ca="1" si="111"/>
        <v>-</v>
      </c>
      <c r="C1753" s="41" t="str">
        <f t="shared" ca="1" si="112"/>
        <v>-</v>
      </c>
      <c r="D1753" s="41" t="str">
        <f>IF($F1753="sortie en cours d'année",'Base de données'!$B1753,"-")</f>
        <v>-</v>
      </c>
      <c r="E1753" s="41" t="str">
        <f>IF($H1753="entrée en cours d'année",'Base de données'!$B1753,"-")</f>
        <v>-</v>
      </c>
      <c r="F1753" s="37" t="str">
        <f t="shared" si="109"/>
        <v/>
      </c>
      <c r="G1753" s="37" t="str">
        <f>IF($J1753="mouvement",_xlfn.XLOOKUP('Base de données'!$B1753,$V:$V,$V:$V,0),"")</f>
        <v/>
      </c>
      <c r="H1753" s="37" t="str">
        <f t="shared" si="110"/>
        <v/>
      </c>
      <c r="I1753" s="37" t="str">
        <f>IF($J1753="mouvement",_xlfn.XLOOKUP('Base de données'!$B1753,$K:$K,$K:$K,0),"")</f>
        <v/>
      </c>
      <c r="J1753" s="38" t="str">
        <f>IF(AND(Y1753&lt;&gt;MAX(Y:Y),COUNTIF(K1753:V1753,'Base de données'!$B1753)&gt;0),"mouvement","")</f>
        <v/>
      </c>
      <c r="K1753" s="39" t="str">
        <f>IF(K$1&gt;$AE$1,"-",IFERROR(IF(DATEDIF('Base de données'!$A1753,K$1,"d")&lt;&gt;0,"",'Base de données'!$B1753),""))</f>
        <v/>
      </c>
      <c r="L1753" s="39" t="str">
        <f>IF(L$1&gt;$AE$1,"-",IFERROR(IF(DATEDIF('Base de données'!$A1753,L$1,"d")&lt;&gt;0,"",'Base de données'!$B1753),""))</f>
        <v/>
      </c>
      <c r="M1753" s="39" t="str">
        <f>IF(M$1&gt;$AE$1,"-",IFERROR(IF(DATEDIF('Base de données'!$A1753,M$1,"d")&lt;&gt;0,"",'Base de données'!$B1753),""))</f>
        <v/>
      </c>
      <c r="N1753" s="39" t="str">
        <f>IF(N$1&gt;$AE$1,"-",IFERROR(IF(DATEDIF('Base de données'!$A1753,N$1,"d")&lt;&gt;0,"",'Base de données'!$B1753),""))</f>
        <v/>
      </c>
      <c r="O1753" s="39" t="str">
        <f>IF(O$1&gt;$AE$1,"-",IFERROR(IF(DATEDIF('Base de données'!$A1753,O$1,"d")&lt;&gt;0,"",'Base de données'!$B1753),""))</f>
        <v/>
      </c>
      <c r="P1753" s="39" t="str">
        <f>IF(P$1&gt;$AE$1,"-",IFERROR(IF(DATEDIF('Base de données'!$A1753,P$1,"d")&lt;&gt;0,"",'Base de données'!$B1753),""))</f>
        <v/>
      </c>
      <c r="Q1753" s="39" t="str">
        <f>IF(Q$1&gt;$AE$1,"-",IFERROR(IF(DATEDIF('Base de données'!$A1753,Q$1,"d")&lt;&gt;0,"",'Base de données'!$B1753),""))</f>
        <v>6BTQU</v>
      </c>
      <c r="R1753" s="39" t="str">
        <f>IF(R$1&gt;$AE$1,"-",IFERROR(IF(DATEDIF('Base de données'!$A1753,R$1,"d")&lt;&gt;0,"",'Base de données'!$B1753),""))</f>
        <v/>
      </c>
      <c r="S1753" s="39" t="str">
        <f>IF(S$1&gt;$AE$1,"-",IFERROR(IF(DATEDIF('Base de données'!$A1753,S$1,"d")&lt;&gt;0,"",'Base de données'!$B1753),""))</f>
        <v/>
      </c>
      <c r="T1753" s="39" t="str">
        <f>IF(T$1&gt;$AE$1,"-",IFERROR(IF(DATEDIF('Base de données'!$A1753,T$1,"d")&lt;&gt;0,"",'Base de données'!$B1753),""))</f>
        <v/>
      </c>
      <c r="U1753" s="39" t="str">
        <f>IF(U$1&gt;$AE$1,"-",IFERROR(IF(DATEDIF('Base de données'!$A1753,U$1,"d")&lt;&gt;0,"",'Base de données'!$B1753),""))</f>
        <v/>
      </c>
      <c r="V1753" s="39" t="str">
        <f>IF(V$1&gt;$AE$1,"-",IFERROR(IF(DATEDIF('Base de données'!$A1753,V$1,"d")&lt;&gt;0,"",'Base de données'!$B1753),""))</f>
        <v/>
      </c>
      <c r="W1753" s="34"/>
      <c r="X1753" s="30" t="str">
        <f>'Base de données'!$C1753&amp;" "&amp;'Base de données'!$D1753</f>
        <v>Poulain Jeannine</v>
      </c>
      <c r="Y1753" s="31">
        <f>COUNTIF('Base de données'!$B:$B,'Base de données'!$B1753)</f>
        <v>12</v>
      </c>
      <c r="AA1753" s="87" cm="1">
        <f t="array" aca="1" ref="AA1753" ca="1">INDIRECT("'Base de données'!A" &amp; ROW(Y1753))</f>
        <v>45839</v>
      </c>
      <c r="AB1753" s="51" t="str" cm="1">
        <f t="array" aca="1" ref="AB1753" ca="1">INDIRECT("'Base de données'!B" &amp; ROW(Z1753))</f>
        <v>6BTQU</v>
      </c>
    </row>
    <row r="1754" spans="1:28" x14ac:dyDescent="0.3">
      <c r="A1754" s="41" t="str">
        <f ca="1">IF(IF(AND($B1754&lt;&gt;"-",$B1754=$E1754),"Entrée et sortie","-")="Entrée et sortie",'Base de données'!$B1754,"-")</f>
        <v>-</v>
      </c>
      <c r="B1754" s="41" t="str">
        <f t="shared" ca="1" si="111"/>
        <v>-</v>
      </c>
      <c r="C1754" s="41" t="str">
        <f t="shared" ca="1" si="112"/>
        <v>-</v>
      </c>
      <c r="D1754" s="41" t="str">
        <f>IF($F1754="sortie en cours d'année",'Base de données'!$B1754,"-")</f>
        <v>-</v>
      </c>
      <c r="E1754" s="41" t="str">
        <f>IF($H1754="entrée en cours d'année",'Base de données'!$B1754,"-")</f>
        <v>-</v>
      </c>
      <c r="F1754" s="37" t="str">
        <f t="shared" si="109"/>
        <v/>
      </c>
      <c r="G1754" s="37" t="str">
        <f>IF($J1754="mouvement",_xlfn.XLOOKUP('Base de données'!$B1754,$V:$V,$V:$V,0),"")</f>
        <v/>
      </c>
      <c r="H1754" s="37" t="str">
        <f t="shared" si="110"/>
        <v/>
      </c>
      <c r="I1754" s="37" t="str">
        <f>IF($J1754="mouvement",_xlfn.XLOOKUP('Base de données'!$B1754,$K:$K,$K:$K,0),"")</f>
        <v/>
      </c>
      <c r="J1754" s="38" t="str">
        <f>IF(AND(Y1754&lt;&gt;MAX(Y:Y),COUNTIF(K1754:V1754,'Base de données'!$B1754)&gt;0),"mouvement","")</f>
        <v/>
      </c>
      <c r="K1754" s="39" t="str">
        <f>IF(K$1&gt;$AE$1,"-",IFERROR(IF(DATEDIF('Base de données'!$A1754,K$1,"d")&lt;&gt;0,"",'Base de données'!$B1754),""))</f>
        <v/>
      </c>
      <c r="L1754" s="39" t="str">
        <f>IF(L$1&gt;$AE$1,"-",IFERROR(IF(DATEDIF('Base de données'!$A1754,L$1,"d")&lt;&gt;0,"",'Base de données'!$B1754),""))</f>
        <v/>
      </c>
      <c r="M1754" s="39" t="str">
        <f>IF(M$1&gt;$AE$1,"-",IFERROR(IF(DATEDIF('Base de données'!$A1754,M$1,"d")&lt;&gt;0,"",'Base de données'!$B1754),""))</f>
        <v/>
      </c>
      <c r="N1754" s="39" t="str">
        <f>IF(N$1&gt;$AE$1,"-",IFERROR(IF(DATEDIF('Base de données'!$A1754,N$1,"d")&lt;&gt;0,"",'Base de données'!$B1754),""))</f>
        <v/>
      </c>
      <c r="O1754" s="39" t="str">
        <f>IF(O$1&gt;$AE$1,"-",IFERROR(IF(DATEDIF('Base de données'!$A1754,O$1,"d")&lt;&gt;0,"",'Base de données'!$B1754),""))</f>
        <v/>
      </c>
      <c r="P1754" s="39" t="str">
        <f>IF(P$1&gt;$AE$1,"-",IFERROR(IF(DATEDIF('Base de données'!$A1754,P$1,"d")&lt;&gt;0,"",'Base de données'!$B1754),""))</f>
        <v/>
      </c>
      <c r="Q1754" s="39" t="str">
        <f>IF(Q$1&gt;$AE$1,"-",IFERROR(IF(DATEDIF('Base de données'!$A1754,Q$1,"d")&lt;&gt;0,"",'Base de données'!$B1754),""))</f>
        <v>C31YH</v>
      </c>
      <c r="R1754" s="39" t="str">
        <f>IF(R$1&gt;$AE$1,"-",IFERROR(IF(DATEDIF('Base de données'!$A1754,R$1,"d")&lt;&gt;0,"",'Base de données'!$B1754),""))</f>
        <v/>
      </c>
      <c r="S1754" s="39" t="str">
        <f>IF(S$1&gt;$AE$1,"-",IFERROR(IF(DATEDIF('Base de données'!$A1754,S$1,"d")&lt;&gt;0,"",'Base de données'!$B1754),""))</f>
        <v/>
      </c>
      <c r="T1754" s="39" t="str">
        <f>IF(T$1&gt;$AE$1,"-",IFERROR(IF(DATEDIF('Base de données'!$A1754,T$1,"d")&lt;&gt;0,"",'Base de données'!$B1754),""))</f>
        <v/>
      </c>
      <c r="U1754" s="39" t="str">
        <f>IF(U$1&gt;$AE$1,"-",IFERROR(IF(DATEDIF('Base de données'!$A1754,U$1,"d")&lt;&gt;0,"",'Base de données'!$B1754),""))</f>
        <v/>
      </c>
      <c r="V1754" s="39" t="str">
        <f>IF(V$1&gt;$AE$1,"-",IFERROR(IF(DATEDIF('Base de données'!$A1754,V$1,"d")&lt;&gt;0,"",'Base de données'!$B1754),""))</f>
        <v/>
      </c>
      <c r="W1754" s="34"/>
      <c r="X1754" s="30" t="str">
        <f>'Base de données'!$C1754&amp;" "&amp;'Base de données'!$D1754</f>
        <v>Bourgeois Franck</v>
      </c>
      <c r="Y1754" s="31">
        <f>COUNTIF('Base de données'!$B:$B,'Base de données'!$B1754)</f>
        <v>12</v>
      </c>
      <c r="AA1754" s="87" cm="1">
        <f t="array" aca="1" ref="AA1754" ca="1">INDIRECT("'Base de données'!A" &amp; ROW(Y1754))</f>
        <v>45839</v>
      </c>
      <c r="AB1754" s="51" t="str" cm="1">
        <f t="array" aca="1" ref="AB1754" ca="1">INDIRECT("'Base de données'!B" &amp; ROW(Z1754))</f>
        <v>C31YH</v>
      </c>
    </row>
    <row r="1755" spans="1:28" x14ac:dyDescent="0.3">
      <c r="A1755" s="41" t="str">
        <f ca="1">IF(IF(AND($B1755&lt;&gt;"-",$B1755=$E1755),"Entrée et sortie","-")="Entrée et sortie",'Base de données'!$B1755,"-")</f>
        <v>-</v>
      </c>
      <c r="B1755" s="41" t="str">
        <f t="shared" ca="1" si="111"/>
        <v>-</v>
      </c>
      <c r="C1755" s="41" t="str">
        <f t="shared" ca="1" si="112"/>
        <v>-</v>
      </c>
      <c r="D1755" s="41" t="str">
        <f>IF($F1755="sortie en cours d'année",'Base de données'!$B1755,"-")</f>
        <v>-</v>
      </c>
      <c r="E1755" s="41" t="str">
        <f>IF($H1755="entrée en cours d'année",'Base de données'!$B1755,"-")</f>
        <v>-</v>
      </c>
      <c r="F1755" s="37" t="str">
        <f t="shared" si="109"/>
        <v/>
      </c>
      <c r="G1755" s="37" t="str">
        <f>IF($J1755="mouvement",_xlfn.XLOOKUP('Base de données'!$B1755,$V:$V,$V:$V,0),"")</f>
        <v/>
      </c>
      <c r="H1755" s="37" t="str">
        <f t="shared" si="110"/>
        <v/>
      </c>
      <c r="I1755" s="37" t="str">
        <f>IF($J1755="mouvement",_xlfn.XLOOKUP('Base de données'!$B1755,$K:$K,$K:$K,0),"")</f>
        <v/>
      </c>
      <c r="J1755" s="38" t="str">
        <f>IF(AND(Y1755&lt;&gt;MAX(Y:Y),COUNTIF(K1755:V1755,'Base de données'!$B1755)&gt;0),"mouvement","")</f>
        <v/>
      </c>
      <c r="K1755" s="39" t="str">
        <f>IF(K$1&gt;$AE$1,"-",IFERROR(IF(DATEDIF('Base de données'!$A1755,K$1,"d")&lt;&gt;0,"",'Base de données'!$B1755),""))</f>
        <v/>
      </c>
      <c r="L1755" s="39" t="str">
        <f>IF(L$1&gt;$AE$1,"-",IFERROR(IF(DATEDIF('Base de données'!$A1755,L$1,"d")&lt;&gt;0,"",'Base de données'!$B1755),""))</f>
        <v/>
      </c>
      <c r="M1755" s="39" t="str">
        <f>IF(M$1&gt;$AE$1,"-",IFERROR(IF(DATEDIF('Base de données'!$A1755,M$1,"d")&lt;&gt;0,"",'Base de données'!$B1755),""))</f>
        <v/>
      </c>
      <c r="N1755" s="39" t="str">
        <f>IF(N$1&gt;$AE$1,"-",IFERROR(IF(DATEDIF('Base de données'!$A1755,N$1,"d")&lt;&gt;0,"",'Base de données'!$B1755),""))</f>
        <v/>
      </c>
      <c r="O1755" s="39" t="str">
        <f>IF(O$1&gt;$AE$1,"-",IFERROR(IF(DATEDIF('Base de données'!$A1755,O$1,"d")&lt;&gt;0,"",'Base de données'!$B1755),""))</f>
        <v/>
      </c>
      <c r="P1755" s="39" t="str">
        <f>IF(P$1&gt;$AE$1,"-",IFERROR(IF(DATEDIF('Base de données'!$A1755,P$1,"d")&lt;&gt;0,"",'Base de données'!$B1755),""))</f>
        <v/>
      </c>
      <c r="Q1755" s="39" t="str">
        <f>IF(Q$1&gt;$AE$1,"-",IFERROR(IF(DATEDIF('Base de données'!$A1755,Q$1,"d")&lt;&gt;0,"",'Base de données'!$B1755),""))</f>
        <v>JAQGO</v>
      </c>
      <c r="R1755" s="39" t="str">
        <f>IF(R$1&gt;$AE$1,"-",IFERROR(IF(DATEDIF('Base de données'!$A1755,R$1,"d")&lt;&gt;0,"",'Base de données'!$B1755),""))</f>
        <v/>
      </c>
      <c r="S1755" s="39" t="str">
        <f>IF(S$1&gt;$AE$1,"-",IFERROR(IF(DATEDIF('Base de données'!$A1755,S$1,"d")&lt;&gt;0,"",'Base de données'!$B1755),""))</f>
        <v/>
      </c>
      <c r="T1755" s="39" t="str">
        <f>IF(T$1&gt;$AE$1,"-",IFERROR(IF(DATEDIF('Base de données'!$A1755,T$1,"d")&lt;&gt;0,"",'Base de données'!$B1755),""))</f>
        <v/>
      </c>
      <c r="U1755" s="39" t="str">
        <f>IF(U$1&gt;$AE$1,"-",IFERROR(IF(DATEDIF('Base de données'!$A1755,U$1,"d")&lt;&gt;0,"",'Base de données'!$B1755),""))</f>
        <v/>
      </c>
      <c r="V1755" s="39" t="str">
        <f>IF(V$1&gt;$AE$1,"-",IFERROR(IF(DATEDIF('Base de données'!$A1755,V$1,"d")&lt;&gt;0,"",'Base de données'!$B1755),""))</f>
        <v/>
      </c>
      <c r="W1755" s="34"/>
      <c r="X1755" s="30" t="str">
        <f>'Base de données'!$C1755&amp;" "&amp;'Base de données'!$D1755</f>
        <v>Ferreira Thibaut</v>
      </c>
      <c r="Y1755" s="31">
        <f>COUNTIF('Base de données'!$B:$B,'Base de données'!$B1755)</f>
        <v>12</v>
      </c>
      <c r="AA1755" s="87" cm="1">
        <f t="array" aca="1" ref="AA1755" ca="1">INDIRECT("'Base de données'!A" &amp; ROW(Y1755))</f>
        <v>45839</v>
      </c>
      <c r="AB1755" s="51" t="str" cm="1">
        <f t="array" aca="1" ref="AB1755" ca="1">INDIRECT("'Base de données'!B" &amp; ROW(Z1755))</f>
        <v>JAQGO</v>
      </c>
    </row>
    <row r="1756" spans="1:28" x14ac:dyDescent="0.3">
      <c r="A1756" s="41" t="str">
        <f ca="1">IF(IF(AND($B1756&lt;&gt;"-",$B1756=$E1756),"Entrée et sortie","-")="Entrée et sortie",'Base de données'!$B1756,"-")</f>
        <v>-</v>
      </c>
      <c r="B1756" s="41" t="str">
        <f t="shared" ca="1" si="111"/>
        <v>-</v>
      </c>
      <c r="C1756" s="41" t="str">
        <f t="shared" ca="1" si="112"/>
        <v>-</v>
      </c>
      <c r="D1756" s="41" t="str">
        <f>IF($F1756="sortie en cours d'année",'Base de données'!$B1756,"-")</f>
        <v>-</v>
      </c>
      <c r="E1756" s="41" t="str">
        <f>IF($H1756="entrée en cours d'année",'Base de données'!$B1756,"-")</f>
        <v>-</v>
      </c>
      <c r="F1756" s="37" t="str">
        <f t="shared" si="109"/>
        <v/>
      </c>
      <c r="G1756" s="37" t="str">
        <f>IF($J1756="mouvement",_xlfn.XLOOKUP('Base de données'!$B1756,$V:$V,$V:$V,0),"")</f>
        <v/>
      </c>
      <c r="H1756" s="37" t="str">
        <f t="shared" si="110"/>
        <v/>
      </c>
      <c r="I1756" s="37" t="str">
        <f>IF($J1756="mouvement",_xlfn.XLOOKUP('Base de données'!$B1756,$K:$K,$K:$K,0),"")</f>
        <v/>
      </c>
      <c r="J1756" s="38" t="str">
        <f>IF(AND(Y1756&lt;&gt;MAX(Y:Y),COUNTIF(K1756:V1756,'Base de données'!$B1756)&gt;0),"mouvement","")</f>
        <v/>
      </c>
      <c r="K1756" s="39" t="str">
        <f>IF(K$1&gt;$AE$1,"-",IFERROR(IF(DATEDIF('Base de données'!$A1756,K$1,"d")&lt;&gt;0,"",'Base de données'!$B1756),""))</f>
        <v/>
      </c>
      <c r="L1756" s="39" t="str">
        <f>IF(L$1&gt;$AE$1,"-",IFERROR(IF(DATEDIF('Base de données'!$A1756,L$1,"d")&lt;&gt;0,"",'Base de données'!$B1756),""))</f>
        <v/>
      </c>
      <c r="M1756" s="39" t="str">
        <f>IF(M$1&gt;$AE$1,"-",IFERROR(IF(DATEDIF('Base de données'!$A1756,M$1,"d")&lt;&gt;0,"",'Base de données'!$B1756),""))</f>
        <v/>
      </c>
      <c r="N1756" s="39" t="str">
        <f>IF(N$1&gt;$AE$1,"-",IFERROR(IF(DATEDIF('Base de données'!$A1756,N$1,"d")&lt;&gt;0,"",'Base de données'!$B1756),""))</f>
        <v/>
      </c>
      <c r="O1756" s="39" t="str">
        <f>IF(O$1&gt;$AE$1,"-",IFERROR(IF(DATEDIF('Base de données'!$A1756,O$1,"d")&lt;&gt;0,"",'Base de données'!$B1756),""))</f>
        <v/>
      </c>
      <c r="P1756" s="39" t="str">
        <f>IF(P$1&gt;$AE$1,"-",IFERROR(IF(DATEDIF('Base de données'!$A1756,P$1,"d")&lt;&gt;0,"",'Base de données'!$B1756),""))</f>
        <v/>
      </c>
      <c r="Q1756" s="39" t="str">
        <f>IF(Q$1&gt;$AE$1,"-",IFERROR(IF(DATEDIF('Base de données'!$A1756,Q$1,"d")&lt;&gt;0,"",'Base de données'!$B1756),""))</f>
        <v>9C9K7</v>
      </c>
      <c r="R1756" s="39" t="str">
        <f>IF(R$1&gt;$AE$1,"-",IFERROR(IF(DATEDIF('Base de données'!$A1756,R$1,"d")&lt;&gt;0,"",'Base de données'!$B1756),""))</f>
        <v/>
      </c>
      <c r="S1756" s="39" t="str">
        <f>IF(S$1&gt;$AE$1,"-",IFERROR(IF(DATEDIF('Base de données'!$A1756,S$1,"d")&lt;&gt;0,"",'Base de données'!$B1756),""))</f>
        <v/>
      </c>
      <c r="T1756" s="39" t="str">
        <f>IF(T$1&gt;$AE$1,"-",IFERROR(IF(DATEDIF('Base de données'!$A1756,T$1,"d")&lt;&gt;0,"",'Base de données'!$B1756),""))</f>
        <v/>
      </c>
      <c r="U1756" s="39" t="str">
        <f>IF(U$1&gt;$AE$1,"-",IFERROR(IF(DATEDIF('Base de données'!$A1756,U$1,"d")&lt;&gt;0,"",'Base de données'!$B1756),""))</f>
        <v/>
      </c>
      <c r="V1756" s="39" t="str">
        <f>IF(V$1&gt;$AE$1,"-",IFERROR(IF(DATEDIF('Base de données'!$A1756,V$1,"d")&lt;&gt;0,"",'Base de données'!$B1756),""))</f>
        <v/>
      </c>
      <c r="W1756" s="34"/>
      <c r="X1756" s="30" t="str">
        <f>'Base de données'!$C1756&amp;" "&amp;'Base de données'!$D1756</f>
        <v>Besson Rémy</v>
      </c>
      <c r="Y1756" s="31">
        <f>COUNTIF('Base de données'!$B:$B,'Base de données'!$B1756)</f>
        <v>12</v>
      </c>
      <c r="AA1756" s="87" cm="1">
        <f t="array" aca="1" ref="AA1756" ca="1">INDIRECT("'Base de données'!A" &amp; ROW(Y1756))</f>
        <v>45839</v>
      </c>
      <c r="AB1756" s="51" t="str" cm="1">
        <f t="array" aca="1" ref="AB1756" ca="1">INDIRECT("'Base de données'!B" &amp; ROW(Z1756))</f>
        <v>9C9K7</v>
      </c>
    </row>
    <row r="1757" spans="1:28" x14ac:dyDescent="0.3">
      <c r="A1757" s="41" t="str">
        <f ca="1">IF(IF(AND($B1757&lt;&gt;"-",$B1757=$E1757),"Entrée et sortie","-")="Entrée et sortie",'Base de données'!$B1757,"-")</f>
        <v>-</v>
      </c>
      <c r="B1757" s="41" t="str">
        <f t="shared" ca="1" si="111"/>
        <v>-</v>
      </c>
      <c r="C1757" s="41" t="str">
        <f t="shared" ca="1" si="112"/>
        <v>-</v>
      </c>
      <c r="D1757" s="41" t="str">
        <f>IF($F1757="sortie en cours d'année",'Base de données'!$B1757,"-")</f>
        <v>-</v>
      </c>
      <c r="E1757" s="41" t="str">
        <f>IF($H1757="entrée en cours d'année",'Base de données'!$B1757,"-")</f>
        <v>-</v>
      </c>
      <c r="F1757" s="37" t="str">
        <f t="shared" si="109"/>
        <v/>
      </c>
      <c r="G1757" s="37" t="str">
        <f>IF($J1757="mouvement",_xlfn.XLOOKUP('Base de données'!$B1757,$V:$V,$V:$V,0),"")</f>
        <v/>
      </c>
      <c r="H1757" s="37" t="str">
        <f t="shared" si="110"/>
        <v/>
      </c>
      <c r="I1757" s="37" t="str">
        <f>IF($J1757="mouvement",_xlfn.XLOOKUP('Base de données'!$B1757,$K:$K,$K:$K,0),"")</f>
        <v/>
      </c>
      <c r="J1757" s="38" t="str">
        <f>IF(AND(Y1757&lt;&gt;MAX(Y:Y),COUNTIF(K1757:V1757,'Base de données'!$B1757)&gt;0),"mouvement","")</f>
        <v/>
      </c>
      <c r="K1757" s="39" t="str">
        <f>IF(K$1&gt;$AE$1,"-",IFERROR(IF(DATEDIF('Base de données'!$A1757,K$1,"d")&lt;&gt;0,"",'Base de données'!$B1757),""))</f>
        <v/>
      </c>
      <c r="L1757" s="39" t="str">
        <f>IF(L$1&gt;$AE$1,"-",IFERROR(IF(DATEDIF('Base de données'!$A1757,L$1,"d")&lt;&gt;0,"",'Base de données'!$B1757),""))</f>
        <v/>
      </c>
      <c r="M1757" s="39" t="str">
        <f>IF(M$1&gt;$AE$1,"-",IFERROR(IF(DATEDIF('Base de données'!$A1757,M$1,"d")&lt;&gt;0,"",'Base de données'!$B1757),""))</f>
        <v/>
      </c>
      <c r="N1757" s="39" t="str">
        <f>IF(N$1&gt;$AE$1,"-",IFERROR(IF(DATEDIF('Base de données'!$A1757,N$1,"d")&lt;&gt;0,"",'Base de données'!$B1757),""))</f>
        <v/>
      </c>
      <c r="O1757" s="39" t="str">
        <f>IF(O$1&gt;$AE$1,"-",IFERROR(IF(DATEDIF('Base de données'!$A1757,O$1,"d")&lt;&gt;0,"",'Base de données'!$B1757),""))</f>
        <v/>
      </c>
      <c r="P1757" s="39" t="str">
        <f>IF(P$1&gt;$AE$1,"-",IFERROR(IF(DATEDIF('Base de données'!$A1757,P$1,"d")&lt;&gt;0,"",'Base de données'!$B1757),""))</f>
        <v/>
      </c>
      <c r="Q1757" s="39" t="str">
        <f>IF(Q$1&gt;$AE$1,"-",IFERROR(IF(DATEDIF('Base de données'!$A1757,Q$1,"d")&lt;&gt;0,"",'Base de données'!$B1757),""))</f>
        <v>SSZD6</v>
      </c>
      <c r="R1757" s="39" t="str">
        <f>IF(R$1&gt;$AE$1,"-",IFERROR(IF(DATEDIF('Base de données'!$A1757,R$1,"d")&lt;&gt;0,"",'Base de données'!$B1757),""))</f>
        <v/>
      </c>
      <c r="S1757" s="39" t="str">
        <f>IF(S$1&gt;$AE$1,"-",IFERROR(IF(DATEDIF('Base de données'!$A1757,S$1,"d")&lt;&gt;0,"",'Base de données'!$B1757),""))</f>
        <v/>
      </c>
      <c r="T1757" s="39" t="str">
        <f>IF(T$1&gt;$AE$1,"-",IFERROR(IF(DATEDIF('Base de données'!$A1757,T$1,"d")&lt;&gt;0,"",'Base de données'!$B1757),""))</f>
        <v/>
      </c>
      <c r="U1757" s="39" t="str">
        <f>IF(U$1&gt;$AE$1,"-",IFERROR(IF(DATEDIF('Base de données'!$A1757,U$1,"d")&lt;&gt;0,"",'Base de données'!$B1757),""))</f>
        <v/>
      </c>
      <c r="V1757" s="39" t="str">
        <f>IF(V$1&gt;$AE$1,"-",IFERROR(IF(DATEDIF('Base de données'!$A1757,V$1,"d")&lt;&gt;0,"",'Base de données'!$B1757),""))</f>
        <v/>
      </c>
      <c r="W1757" s="34"/>
      <c r="X1757" s="30" t="str">
        <f>'Base de données'!$C1757&amp;" "&amp;'Base de données'!$D1757</f>
        <v>Goncalves Élisabeth</v>
      </c>
      <c r="Y1757" s="31">
        <f>COUNTIF('Base de données'!$B:$B,'Base de données'!$B1757)</f>
        <v>12</v>
      </c>
      <c r="AA1757" s="87" cm="1">
        <f t="array" aca="1" ref="AA1757" ca="1">INDIRECT("'Base de données'!A" &amp; ROW(Y1757))</f>
        <v>45839</v>
      </c>
      <c r="AB1757" s="51" t="str" cm="1">
        <f t="array" aca="1" ref="AB1757" ca="1">INDIRECT("'Base de données'!B" &amp; ROW(Z1757))</f>
        <v>SSZD6</v>
      </c>
    </row>
    <row r="1758" spans="1:28" x14ac:dyDescent="0.3">
      <c r="A1758" s="41" t="str">
        <f ca="1">IF(IF(AND($B1758&lt;&gt;"-",$B1758=$E1758),"Entrée et sortie","-")="Entrée et sortie",'Base de données'!$B1758,"-")</f>
        <v>-</v>
      </c>
      <c r="B1758" s="41" t="str">
        <f t="shared" ca="1" si="111"/>
        <v>-</v>
      </c>
      <c r="C1758" s="41" t="str">
        <f t="shared" ca="1" si="112"/>
        <v>-</v>
      </c>
      <c r="D1758" s="41" t="str">
        <f>IF($F1758="sortie en cours d'année",'Base de données'!$B1758,"-")</f>
        <v>-</v>
      </c>
      <c r="E1758" s="41" t="str">
        <f>IF($H1758="entrée en cours d'année",'Base de données'!$B1758,"-")</f>
        <v>-</v>
      </c>
      <c r="F1758" s="37" t="str">
        <f t="shared" si="109"/>
        <v/>
      </c>
      <c r="G1758" s="37" t="str">
        <f>IF($J1758="mouvement",_xlfn.XLOOKUP('Base de données'!$B1758,$V:$V,$V:$V,0),"")</f>
        <v/>
      </c>
      <c r="H1758" s="37" t="str">
        <f t="shared" si="110"/>
        <v/>
      </c>
      <c r="I1758" s="37" t="str">
        <f>IF($J1758="mouvement",_xlfn.XLOOKUP('Base de données'!$B1758,$K:$K,$K:$K,0),"")</f>
        <v/>
      </c>
      <c r="J1758" s="38" t="str">
        <f>IF(AND(Y1758&lt;&gt;MAX(Y:Y),COUNTIF(K1758:V1758,'Base de données'!$B1758)&gt;0),"mouvement","")</f>
        <v/>
      </c>
      <c r="K1758" s="39" t="str">
        <f>IF(K$1&gt;$AE$1,"-",IFERROR(IF(DATEDIF('Base de données'!$A1758,K$1,"d")&lt;&gt;0,"",'Base de données'!$B1758),""))</f>
        <v/>
      </c>
      <c r="L1758" s="39" t="str">
        <f>IF(L$1&gt;$AE$1,"-",IFERROR(IF(DATEDIF('Base de données'!$A1758,L$1,"d")&lt;&gt;0,"",'Base de données'!$B1758),""))</f>
        <v/>
      </c>
      <c r="M1758" s="39" t="str">
        <f>IF(M$1&gt;$AE$1,"-",IFERROR(IF(DATEDIF('Base de données'!$A1758,M$1,"d")&lt;&gt;0,"",'Base de données'!$B1758),""))</f>
        <v/>
      </c>
      <c r="N1758" s="39" t="str">
        <f>IF(N$1&gt;$AE$1,"-",IFERROR(IF(DATEDIF('Base de données'!$A1758,N$1,"d")&lt;&gt;0,"",'Base de données'!$B1758),""))</f>
        <v/>
      </c>
      <c r="O1758" s="39" t="str">
        <f>IF(O$1&gt;$AE$1,"-",IFERROR(IF(DATEDIF('Base de données'!$A1758,O$1,"d")&lt;&gt;0,"",'Base de données'!$B1758),""))</f>
        <v/>
      </c>
      <c r="P1758" s="39" t="str">
        <f>IF(P$1&gt;$AE$1,"-",IFERROR(IF(DATEDIF('Base de données'!$A1758,P$1,"d")&lt;&gt;0,"",'Base de données'!$B1758),""))</f>
        <v/>
      </c>
      <c r="Q1758" s="39" t="str">
        <f>IF(Q$1&gt;$AE$1,"-",IFERROR(IF(DATEDIF('Base de données'!$A1758,Q$1,"d")&lt;&gt;0,"",'Base de données'!$B1758),""))</f>
        <v>XDHGJ</v>
      </c>
      <c r="R1758" s="39" t="str">
        <f>IF(R$1&gt;$AE$1,"-",IFERROR(IF(DATEDIF('Base de données'!$A1758,R$1,"d")&lt;&gt;0,"",'Base de données'!$B1758),""))</f>
        <v/>
      </c>
      <c r="S1758" s="39" t="str">
        <f>IF(S$1&gt;$AE$1,"-",IFERROR(IF(DATEDIF('Base de données'!$A1758,S$1,"d")&lt;&gt;0,"",'Base de données'!$B1758),""))</f>
        <v/>
      </c>
      <c r="T1758" s="39" t="str">
        <f>IF(T$1&gt;$AE$1,"-",IFERROR(IF(DATEDIF('Base de données'!$A1758,T$1,"d")&lt;&gt;0,"",'Base de données'!$B1758),""))</f>
        <v/>
      </c>
      <c r="U1758" s="39" t="str">
        <f>IF(U$1&gt;$AE$1,"-",IFERROR(IF(DATEDIF('Base de données'!$A1758,U$1,"d")&lt;&gt;0,"",'Base de données'!$B1758),""))</f>
        <v/>
      </c>
      <c r="V1758" s="39" t="str">
        <f>IF(V$1&gt;$AE$1,"-",IFERROR(IF(DATEDIF('Base de données'!$A1758,V$1,"d")&lt;&gt;0,"",'Base de données'!$B1758),""))</f>
        <v/>
      </c>
      <c r="W1758" s="34"/>
      <c r="X1758" s="30" t="str">
        <f>'Base de données'!$C1758&amp;" "&amp;'Base de données'!$D1758</f>
        <v>Guillet Éléonore</v>
      </c>
      <c r="Y1758" s="31">
        <f>COUNTIF('Base de données'!$B:$B,'Base de données'!$B1758)</f>
        <v>12</v>
      </c>
      <c r="AA1758" s="87" cm="1">
        <f t="array" aca="1" ref="AA1758" ca="1">INDIRECT("'Base de données'!A" &amp; ROW(Y1758))</f>
        <v>45839</v>
      </c>
      <c r="AB1758" s="51" t="str" cm="1">
        <f t="array" aca="1" ref="AB1758" ca="1">INDIRECT("'Base de données'!B" &amp; ROW(Z1758))</f>
        <v>XDHGJ</v>
      </c>
    </row>
    <row r="1759" spans="1:28" x14ac:dyDescent="0.3">
      <c r="A1759" s="41" t="str">
        <f ca="1">IF(IF(AND($B1759&lt;&gt;"-",$B1759=$E1759),"Entrée et sortie","-")="Entrée et sortie",'Base de données'!$B1759,"-")</f>
        <v>-</v>
      </c>
      <c r="B1759" s="41" t="str">
        <f t="shared" ca="1" si="111"/>
        <v>-</v>
      </c>
      <c r="C1759" s="41" t="str">
        <f t="shared" ca="1" si="112"/>
        <v>-</v>
      </c>
      <c r="D1759" s="41" t="str">
        <f>IF($F1759="sortie en cours d'année",'Base de données'!$B1759,"-")</f>
        <v>-</v>
      </c>
      <c r="E1759" s="41" t="str">
        <f>IF($H1759="entrée en cours d'année",'Base de données'!$B1759,"-")</f>
        <v>-</v>
      </c>
      <c r="F1759" s="37" t="str">
        <f t="shared" si="109"/>
        <v/>
      </c>
      <c r="G1759" s="37" t="str">
        <f>IF($J1759="mouvement",_xlfn.XLOOKUP('Base de données'!$B1759,$V:$V,$V:$V,0),"")</f>
        <v/>
      </c>
      <c r="H1759" s="37" t="str">
        <f t="shared" si="110"/>
        <v/>
      </c>
      <c r="I1759" s="37" t="str">
        <f>IF($J1759="mouvement",_xlfn.XLOOKUP('Base de données'!$B1759,$K:$K,$K:$K,0),"")</f>
        <v/>
      </c>
      <c r="J1759" s="38" t="str">
        <f>IF(AND(Y1759&lt;&gt;MAX(Y:Y),COUNTIF(K1759:V1759,'Base de données'!$B1759)&gt;0),"mouvement","")</f>
        <v/>
      </c>
      <c r="K1759" s="39" t="str">
        <f>IF(K$1&gt;$AE$1,"-",IFERROR(IF(DATEDIF('Base de données'!$A1759,K$1,"d")&lt;&gt;0,"",'Base de données'!$B1759),""))</f>
        <v/>
      </c>
      <c r="L1759" s="39" t="str">
        <f>IF(L$1&gt;$AE$1,"-",IFERROR(IF(DATEDIF('Base de données'!$A1759,L$1,"d")&lt;&gt;0,"",'Base de données'!$B1759),""))</f>
        <v/>
      </c>
      <c r="M1759" s="39" t="str">
        <f>IF(M$1&gt;$AE$1,"-",IFERROR(IF(DATEDIF('Base de données'!$A1759,M$1,"d")&lt;&gt;0,"",'Base de données'!$B1759),""))</f>
        <v/>
      </c>
      <c r="N1759" s="39" t="str">
        <f>IF(N$1&gt;$AE$1,"-",IFERROR(IF(DATEDIF('Base de données'!$A1759,N$1,"d")&lt;&gt;0,"",'Base de données'!$B1759),""))</f>
        <v/>
      </c>
      <c r="O1759" s="39" t="str">
        <f>IF(O$1&gt;$AE$1,"-",IFERROR(IF(DATEDIF('Base de données'!$A1759,O$1,"d")&lt;&gt;0,"",'Base de données'!$B1759),""))</f>
        <v/>
      </c>
      <c r="P1759" s="39" t="str">
        <f>IF(P$1&gt;$AE$1,"-",IFERROR(IF(DATEDIF('Base de données'!$A1759,P$1,"d")&lt;&gt;0,"",'Base de données'!$B1759),""))</f>
        <v/>
      </c>
      <c r="Q1759" s="39" t="str">
        <f>IF(Q$1&gt;$AE$1,"-",IFERROR(IF(DATEDIF('Base de données'!$A1759,Q$1,"d")&lt;&gt;0,"",'Base de données'!$B1759),""))</f>
        <v>SCOWD</v>
      </c>
      <c r="R1759" s="39" t="str">
        <f>IF(R$1&gt;$AE$1,"-",IFERROR(IF(DATEDIF('Base de données'!$A1759,R$1,"d")&lt;&gt;0,"",'Base de données'!$B1759),""))</f>
        <v/>
      </c>
      <c r="S1759" s="39" t="str">
        <f>IF(S$1&gt;$AE$1,"-",IFERROR(IF(DATEDIF('Base de données'!$A1759,S$1,"d")&lt;&gt;0,"",'Base de données'!$B1759),""))</f>
        <v/>
      </c>
      <c r="T1759" s="39" t="str">
        <f>IF(T$1&gt;$AE$1,"-",IFERROR(IF(DATEDIF('Base de données'!$A1759,T$1,"d")&lt;&gt;0,"",'Base de données'!$B1759),""))</f>
        <v/>
      </c>
      <c r="U1759" s="39" t="str">
        <f>IF(U$1&gt;$AE$1,"-",IFERROR(IF(DATEDIF('Base de données'!$A1759,U$1,"d")&lt;&gt;0,"",'Base de données'!$B1759),""))</f>
        <v/>
      </c>
      <c r="V1759" s="39" t="str">
        <f>IF(V$1&gt;$AE$1,"-",IFERROR(IF(DATEDIF('Base de données'!$A1759,V$1,"d")&lt;&gt;0,"",'Base de données'!$B1759),""))</f>
        <v/>
      </c>
      <c r="W1759" s="34"/>
      <c r="X1759" s="30" t="str">
        <f>'Base de données'!$C1759&amp;" "&amp;'Base de données'!$D1759</f>
        <v>Salmon Patrick</v>
      </c>
      <c r="Y1759" s="31">
        <f>COUNTIF('Base de données'!$B:$B,'Base de données'!$B1759)</f>
        <v>12</v>
      </c>
      <c r="AA1759" s="87" cm="1">
        <f t="array" aca="1" ref="AA1759" ca="1">INDIRECT("'Base de données'!A" &amp; ROW(Y1759))</f>
        <v>45839</v>
      </c>
      <c r="AB1759" s="51" t="str" cm="1">
        <f t="array" aca="1" ref="AB1759" ca="1">INDIRECT("'Base de données'!B" &amp; ROW(Z1759))</f>
        <v>SCOWD</v>
      </c>
    </row>
    <row r="1760" spans="1:28" x14ac:dyDescent="0.3">
      <c r="A1760" s="41" t="str">
        <f ca="1">IF(IF(AND($B1760&lt;&gt;"-",$B1760=$E1760),"Entrée et sortie","-")="Entrée et sortie",'Base de données'!$B1760,"-")</f>
        <v>-</v>
      </c>
      <c r="B1760" s="41" t="str">
        <f t="shared" ca="1" si="111"/>
        <v>729T1</v>
      </c>
      <c r="C1760" s="41" t="str">
        <f t="shared" ca="1" si="112"/>
        <v>729T1</v>
      </c>
      <c r="D1760" s="41" t="str">
        <f>IF($F1760="sortie en cours d'année",'Base de données'!$B1760,"-")</f>
        <v>729T1</v>
      </c>
      <c r="E1760" s="41" t="str">
        <f>IF($H1760="entrée en cours d'année",'Base de données'!$B1760,"-")</f>
        <v>-</v>
      </c>
      <c r="F1760" s="37" t="str">
        <f t="shared" si="109"/>
        <v>sortie en cours d'année</v>
      </c>
      <c r="G1760" s="37">
        <f>IF($J1760="mouvement",_xlfn.XLOOKUP('Base de données'!$B1760,$V:$V,$V:$V,0),"")</f>
        <v>0</v>
      </c>
      <c r="H1760" s="37" t="str">
        <f t="shared" si="110"/>
        <v/>
      </c>
      <c r="I1760" s="37" t="str">
        <f>IF($J1760="mouvement",_xlfn.XLOOKUP('Base de données'!$B1760,$K:$K,$K:$K,0),"")</f>
        <v>729T1</v>
      </c>
      <c r="J1760" s="38" t="str">
        <f>IF(AND(Y1760&lt;&gt;MAX(Y:Y),COUNTIF(K1760:V1760,'Base de données'!$B1760)&gt;0),"mouvement","")</f>
        <v>mouvement</v>
      </c>
      <c r="K1760" s="39" t="str">
        <f>IF(K$1&gt;$AE$1,"-",IFERROR(IF(DATEDIF('Base de données'!$A1760,K$1,"d")&lt;&gt;0,"",'Base de données'!$B1760),""))</f>
        <v/>
      </c>
      <c r="L1760" s="39" t="str">
        <f>IF(L$1&gt;$AE$1,"-",IFERROR(IF(DATEDIF('Base de données'!$A1760,L$1,"d")&lt;&gt;0,"",'Base de données'!$B1760),""))</f>
        <v/>
      </c>
      <c r="M1760" s="39" t="str">
        <f>IF(M$1&gt;$AE$1,"-",IFERROR(IF(DATEDIF('Base de données'!$A1760,M$1,"d")&lt;&gt;0,"",'Base de données'!$B1760),""))</f>
        <v/>
      </c>
      <c r="N1760" s="39" t="str">
        <f>IF(N$1&gt;$AE$1,"-",IFERROR(IF(DATEDIF('Base de données'!$A1760,N$1,"d")&lt;&gt;0,"",'Base de données'!$B1760),""))</f>
        <v/>
      </c>
      <c r="O1760" s="39" t="str">
        <f>IF(O$1&gt;$AE$1,"-",IFERROR(IF(DATEDIF('Base de données'!$A1760,O$1,"d")&lt;&gt;0,"",'Base de données'!$B1760),""))</f>
        <v/>
      </c>
      <c r="P1760" s="39" t="str">
        <f>IF(P$1&gt;$AE$1,"-",IFERROR(IF(DATEDIF('Base de données'!$A1760,P$1,"d")&lt;&gt;0,"",'Base de données'!$B1760),""))</f>
        <v/>
      </c>
      <c r="Q1760" s="39" t="str">
        <f>IF(Q$1&gt;$AE$1,"-",IFERROR(IF(DATEDIF('Base de données'!$A1760,Q$1,"d")&lt;&gt;0,"",'Base de données'!$B1760),""))</f>
        <v>729T1</v>
      </c>
      <c r="R1760" s="39" t="str">
        <f>IF(R$1&gt;$AE$1,"-",IFERROR(IF(DATEDIF('Base de données'!$A1760,R$1,"d")&lt;&gt;0,"",'Base de données'!$B1760),""))</f>
        <v/>
      </c>
      <c r="S1760" s="39" t="str">
        <f>IF(S$1&gt;$AE$1,"-",IFERROR(IF(DATEDIF('Base de données'!$A1760,S$1,"d")&lt;&gt;0,"",'Base de données'!$B1760),""))</f>
        <v/>
      </c>
      <c r="T1760" s="39" t="str">
        <f>IF(T$1&gt;$AE$1,"-",IFERROR(IF(DATEDIF('Base de données'!$A1760,T$1,"d")&lt;&gt;0,"",'Base de données'!$B1760),""))</f>
        <v/>
      </c>
      <c r="U1760" s="39" t="str">
        <f>IF(U$1&gt;$AE$1,"-",IFERROR(IF(DATEDIF('Base de données'!$A1760,U$1,"d")&lt;&gt;0,"",'Base de données'!$B1760),""))</f>
        <v/>
      </c>
      <c r="V1760" s="39" t="str">
        <f>IF(V$1&gt;$AE$1,"-",IFERROR(IF(DATEDIF('Base de données'!$A1760,V$1,"d")&lt;&gt;0,"",'Base de données'!$B1760),""))</f>
        <v/>
      </c>
      <c r="W1760" s="34"/>
      <c r="X1760" s="30" t="str">
        <f>'Base de données'!$C1760&amp;" "&amp;'Base de données'!$D1760</f>
        <v>Turpin Anastasie</v>
      </c>
      <c r="Y1760" s="31">
        <f>COUNTIF('Base de données'!$B:$B,'Base de données'!$B1760)</f>
        <v>8</v>
      </c>
      <c r="AA1760" s="87" cm="1">
        <f t="array" aca="1" ref="AA1760" ca="1">INDIRECT("'Base de données'!A" &amp; ROW(Y1760))</f>
        <v>45839</v>
      </c>
      <c r="AB1760" s="51" t="str" cm="1">
        <f t="array" aca="1" ref="AB1760" ca="1">INDIRECT("'Base de données'!B" &amp; ROW(Z1760))</f>
        <v>729T1</v>
      </c>
    </row>
    <row r="1761" spans="1:28" x14ac:dyDescent="0.3">
      <c r="A1761" s="41" t="str">
        <f ca="1">IF(IF(AND($B1761&lt;&gt;"-",$B1761=$E1761),"Entrée et sortie","-")="Entrée et sortie",'Base de données'!$B1761,"-")</f>
        <v>-</v>
      </c>
      <c r="B1761" s="41" t="str">
        <f t="shared" ca="1" si="111"/>
        <v>-</v>
      </c>
      <c r="C1761" s="41" t="str">
        <f t="shared" ca="1" si="112"/>
        <v>-</v>
      </c>
      <c r="D1761" s="41" t="str">
        <f>IF($F1761="sortie en cours d'année",'Base de données'!$B1761,"-")</f>
        <v>-</v>
      </c>
      <c r="E1761" s="41" t="str">
        <f>IF($H1761="entrée en cours d'année",'Base de données'!$B1761,"-")</f>
        <v>-</v>
      </c>
      <c r="F1761" s="37" t="str">
        <f t="shared" si="109"/>
        <v/>
      </c>
      <c r="G1761" s="37" t="str">
        <f>IF($J1761="mouvement",_xlfn.XLOOKUP('Base de données'!$B1761,$V:$V,$V:$V,0),"")</f>
        <v/>
      </c>
      <c r="H1761" s="37" t="str">
        <f t="shared" si="110"/>
        <v/>
      </c>
      <c r="I1761" s="37" t="str">
        <f>IF($J1761="mouvement",_xlfn.XLOOKUP('Base de données'!$B1761,$K:$K,$K:$K,0),"")</f>
        <v/>
      </c>
      <c r="J1761" s="38" t="str">
        <f>IF(AND(Y1761&lt;&gt;MAX(Y:Y),COUNTIF(K1761:V1761,'Base de données'!$B1761)&gt;0),"mouvement","")</f>
        <v/>
      </c>
      <c r="K1761" s="39" t="str">
        <f>IF(K$1&gt;$AE$1,"-",IFERROR(IF(DATEDIF('Base de données'!$A1761,K$1,"d")&lt;&gt;0,"",'Base de données'!$B1761),""))</f>
        <v/>
      </c>
      <c r="L1761" s="39" t="str">
        <f>IF(L$1&gt;$AE$1,"-",IFERROR(IF(DATEDIF('Base de données'!$A1761,L$1,"d")&lt;&gt;0,"",'Base de données'!$B1761),""))</f>
        <v/>
      </c>
      <c r="M1761" s="39" t="str">
        <f>IF(M$1&gt;$AE$1,"-",IFERROR(IF(DATEDIF('Base de données'!$A1761,M$1,"d")&lt;&gt;0,"",'Base de données'!$B1761),""))</f>
        <v/>
      </c>
      <c r="N1761" s="39" t="str">
        <f>IF(N$1&gt;$AE$1,"-",IFERROR(IF(DATEDIF('Base de données'!$A1761,N$1,"d")&lt;&gt;0,"",'Base de données'!$B1761),""))</f>
        <v/>
      </c>
      <c r="O1761" s="39" t="str">
        <f>IF(O$1&gt;$AE$1,"-",IFERROR(IF(DATEDIF('Base de données'!$A1761,O$1,"d")&lt;&gt;0,"",'Base de données'!$B1761),""))</f>
        <v/>
      </c>
      <c r="P1761" s="39" t="str">
        <f>IF(P$1&gt;$AE$1,"-",IFERROR(IF(DATEDIF('Base de données'!$A1761,P$1,"d")&lt;&gt;0,"",'Base de données'!$B1761),""))</f>
        <v/>
      </c>
      <c r="Q1761" s="39" t="str">
        <f>IF(Q$1&gt;$AE$1,"-",IFERROR(IF(DATEDIF('Base de données'!$A1761,Q$1,"d")&lt;&gt;0,"",'Base de données'!$B1761),""))</f>
        <v>5YF4O</v>
      </c>
      <c r="R1761" s="39" t="str">
        <f>IF(R$1&gt;$AE$1,"-",IFERROR(IF(DATEDIF('Base de données'!$A1761,R$1,"d")&lt;&gt;0,"",'Base de données'!$B1761),""))</f>
        <v/>
      </c>
      <c r="S1761" s="39" t="str">
        <f>IF(S$1&gt;$AE$1,"-",IFERROR(IF(DATEDIF('Base de données'!$A1761,S$1,"d")&lt;&gt;0,"",'Base de données'!$B1761),""))</f>
        <v/>
      </c>
      <c r="T1761" s="39" t="str">
        <f>IF(T$1&gt;$AE$1,"-",IFERROR(IF(DATEDIF('Base de données'!$A1761,T$1,"d")&lt;&gt;0,"",'Base de données'!$B1761),""))</f>
        <v/>
      </c>
      <c r="U1761" s="39" t="str">
        <f>IF(U$1&gt;$AE$1,"-",IFERROR(IF(DATEDIF('Base de données'!$A1761,U$1,"d")&lt;&gt;0,"",'Base de données'!$B1761),""))</f>
        <v/>
      </c>
      <c r="V1761" s="39" t="str">
        <f>IF(V$1&gt;$AE$1,"-",IFERROR(IF(DATEDIF('Base de données'!$A1761,V$1,"d")&lt;&gt;0,"",'Base de données'!$B1761),""))</f>
        <v/>
      </c>
      <c r="W1761" s="34"/>
      <c r="X1761" s="30" t="str">
        <f>'Base de données'!$C1761&amp;" "&amp;'Base de données'!$D1761</f>
        <v>Vallée Bertrand</v>
      </c>
      <c r="Y1761" s="31">
        <f>COUNTIF('Base de données'!$B:$B,'Base de données'!$B1761)</f>
        <v>12</v>
      </c>
      <c r="AA1761" s="87" cm="1">
        <f t="array" aca="1" ref="AA1761" ca="1">INDIRECT("'Base de données'!A" &amp; ROW(Y1761))</f>
        <v>45839</v>
      </c>
      <c r="AB1761" s="51" t="str" cm="1">
        <f t="array" aca="1" ref="AB1761" ca="1">INDIRECT("'Base de données'!B" &amp; ROW(Z1761))</f>
        <v>5YF4O</v>
      </c>
    </row>
    <row r="1762" spans="1:28" x14ac:dyDescent="0.3">
      <c r="A1762" s="41" t="str">
        <f ca="1">IF(IF(AND($B1762&lt;&gt;"-",$B1762=$E1762),"Entrée et sortie","-")="Entrée et sortie",'Base de données'!$B1762,"-")</f>
        <v>-</v>
      </c>
      <c r="B1762" s="41" t="str">
        <f t="shared" ca="1" si="111"/>
        <v>-</v>
      </c>
      <c r="C1762" s="41" t="str">
        <f t="shared" ca="1" si="112"/>
        <v>-</v>
      </c>
      <c r="D1762" s="41" t="str">
        <f>IF($F1762="sortie en cours d'année",'Base de données'!$B1762,"-")</f>
        <v>-</v>
      </c>
      <c r="E1762" s="41" t="str">
        <f>IF($H1762="entrée en cours d'année",'Base de données'!$B1762,"-")</f>
        <v>-</v>
      </c>
      <c r="F1762" s="37" t="str">
        <f t="shared" si="109"/>
        <v/>
      </c>
      <c r="G1762" s="37" t="str">
        <f>IF($J1762="mouvement",_xlfn.XLOOKUP('Base de données'!$B1762,$V:$V,$V:$V,0),"")</f>
        <v/>
      </c>
      <c r="H1762" s="37" t="str">
        <f t="shared" si="110"/>
        <v/>
      </c>
      <c r="I1762" s="37" t="str">
        <f>IF($J1762="mouvement",_xlfn.XLOOKUP('Base de données'!$B1762,$K:$K,$K:$K,0),"")</f>
        <v/>
      </c>
      <c r="J1762" s="38" t="str">
        <f>IF(AND(Y1762&lt;&gt;MAX(Y:Y),COUNTIF(K1762:V1762,'Base de données'!$B1762)&gt;0),"mouvement","")</f>
        <v/>
      </c>
      <c r="K1762" s="39" t="str">
        <f>IF(K$1&gt;$AE$1,"-",IFERROR(IF(DATEDIF('Base de données'!$A1762,K$1,"d")&lt;&gt;0,"",'Base de données'!$B1762),""))</f>
        <v/>
      </c>
      <c r="L1762" s="39" t="str">
        <f>IF(L$1&gt;$AE$1,"-",IFERROR(IF(DATEDIF('Base de données'!$A1762,L$1,"d")&lt;&gt;0,"",'Base de données'!$B1762),""))</f>
        <v/>
      </c>
      <c r="M1762" s="39" t="str">
        <f>IF(M$1&gt;$AE$1,"-",IFERROR(IF(DATEDIF('Base de données'!$A1762,M$1,"d")&lt;&gt;0,"",'Base de données'!$B1762),""))</f>
        <v/>
      </c>
      <c r="N1762" s="39" t="str">
        <f>IF(N$1&gt;$AE$1,"-",IFERROR(IF(DATEDIF('Base de données'!$A1762,N$1,"d")&lt;&gt;0,"",'Base de données'!$B1762),""))</f>
        <v/>
      </c>
      <c r="O1762" s="39" t="str">
        <f>IF(O$1&gt;$AE$1,"-",IFERROR(IF(DATEDIF('Base de données'!$A1762,O$1,"d")&lt;&gt;0,"",'Base de données'!$B1762),""))</f>
        <v/>
      </c>
      <c r="P1762" s="39" t="str">
        <f>IF(P$1&gt;$AE$1,"-",IFERROR(IF(DATEDIF('Base de données'!$A1762,P$1,"d")&lt;&gt;0,"",'Base de données'!$B1762),""))</f>
        <v/>
      </c>
      <c r="Q1762" s="39" t="str">
        <f>IF(Q$1&gt;$AE$1,"-",IFERROR(IF(DATEDIF('Base de données'!$A1762,Q$1,"d")&lt;&gt;0,"",'Base de données'!$B1762),""))</f>
        <v>CDC8P</v>
      </c>
      <c r="R1762" s="39" t="str">
        <f>IF(R$1&gt;$AE$1,"-",IFERROR(IF(DATEDIF('Base de données'!$A1762,R$1,"d")&lt;&gt;0,"",'Base de données'!$B1762),""))</f>
        <v/>
      </c>
      <c r="S1762" s="39" t="str">
        <f>IF(S$1&gt;$AE$1,"-",IFERROR(IF(DATEDIF('Base de données'!$A1762,S$1,"d")&lt;&gt;0,"",'Base de données'!$B1762),""))</f>
        <v/>
      </c>
      <c r="T1762" s="39" t="str">
        <f>IF(T$1&gt;$AE$1,"-",IFERROR(IF(DATEDIF('Base de données'!$A1762,T$1,"d")&lt;&gt;0,"",'Base de données'!$B1762),""))</f>
        <v/>
      </c>
      <c r="U1762" s="39" t="str">
        <f>IF(U$1&gt;$AE$1,"-",IFERROR(IF(DATEDIF('Base de données'!$A1762,U$1,"d")&lt;&gt;0,"",'Base de données'!$B1762),""))</f>
        <v/>
      </c>
      <c r="V1762" s="39" t="str">
        <f>IF(V$1&gt;$AE$1,"-",IFERROR(IF(DATEDIF('Base de données'!$A1762,V$1,"d")&lt;&gt;0,"",'Base de données'!$B1762),""))</f>
        <v/>
      </c>
      <c r="W1762" s="34"/>
      <c r="X1762" s="30" t="str">
        <f>'Base de données'!$C1762&amp;" "&amp;'Base de données'!$D1762</f>
        <v>Brunel Valentine</v>
      </c>
      <c r="Y1762" s="31">
        <f>COUNTIF('Base de données'!$B:$B,'Base de données'!$B1762)</f>
        <v>12</v>
      </c>
      <c r="AA1762" s="87" cm="1">
        <f t="array" aca="1" ref="AA1762" ca="1">INDIRECT("'Base de données'!A" &amp; ROW(Y1762))</f>
        <v>45839</v>
      </c>
      <c r="AB1762" s="51" t="str" cm="1">
        <f t="array" aca="1" ref="AB1762" ca="1">INDIRECT("'Base de données'!B" &amp; ROW(Z1762))</f>
        <v>CDC8P</v>
      </c>
    </row>
    <row r="1763" spans="1:28" x14ac:dyDescent="0.3">
      <c r="A1763" s="41" t="str">
        <f ca="1">IF(IF(AND($B1763&lt;&gt;"-",$B1763=$E1763),"Entrée et sortie","-")="Entrée et sortie",'Base de données'!$B1763,"-")</f>
        <v>-</v>
      </c>
      <c r="B1763" s="41" t="str">
        <f t="shared" ca="1" si="111"/>
        <v>-</v>
      </c>
      <c r="C1763" s="41" t="str">
        <f t="shared" ca="1" si="112"/>
        <v>-</v>
      </c>
      <c r="D1763" s="41" t="str">
        <f>IF($F1763="sortie en cours d'année",'Base de données'!$B1763,"-")</f>
        <v>-</v>
      </c>
      <c r="E1763" s="41" t="str">
        <f>IF($H1763="entrée en cours d'année",'Base de données'!$B1763,"-")</f>
        <v>-</v>
      </c>
      <c r="F1763" s="37" t="str">
        <f t="shared" si="109"/>
        <v/>
      </c>
      <c r="G1763" s="37" t="str">
        <f>IF($J1763="mouvement",_xlfn.XLOOKUP('Base de données'!$B1763,$V:$V,$V:$V,0),"")</f>
        <v/>
      </c>
      <c r="H1763" s="37" t="str">
        <f t="shared" si="110"/>
        <v/>
      </c>
      <c r="I1763" s="37" t="str">
        <f>IF($J1763="mouvement",_xlfn.XLOOKUP('Base de données'!$B1763,$K:$K,$K:$K,0),"")</f>
        <v/>
      </c>
      <c r="J1763" s="38" t="str">
        <f>IF(AND(Y1763&lt;&gt;MAX(Y:Y),COUNTIF(K1763:V1763,'Base de données'!$B1763)&gt;0),"mouvement","")</f>
        <v/>
      </c>
      <c r="K1763" s="39" t="str">
        <f>IF(K$1&gt;$AE$1,"-",IFERROR(IF(DATEDIF('Base de données'!$A1763,K$1,"d")&lt;&gt;0,"",'Base de données'!$B1763),""))</f>
        <v/>
      </c>
      <c r="L1763" s="39" t="str">
        <f>IF(L$1&gt;$AE$1,"-",IFERROR(IF(DATEDIF('Base de données'!$A1763,L$1,"d")&lt;&gt;0,"",'Base de données'!$B1763),""))</f>
        <v/>
      </c>
      <c r="M1763" s="39" t="str">
        <f>IF(M$1&gt;$AE$1,"-",IFERROR(IF(DATEDIF('Base de données'!$A1763,M$1,"d")&lt;&gt;0,"",'Base de données'!$B1763),""))</f>
        <v/>
      </c>
      <c r="N1763" s="39" t="str">
        <f>IF(N$1&gt;$AE$1,"-",IFERROR(IF(DATEDIF('Base de données'!$A1763,N$1,"d")&lt;&gt;0,"",'Base de données'!$B1763),""))</f>
        <v/>
      </c>
      <c r="O1763" s="39" t="str">
        <f>IF(O$1&gt;$AE$1,"-",IFERROR(IF(DATEDIF('Base de données'!$A1763,O$1,"d")&lt;&gt;0,"",'Base de données'!$B1763),""))</f>
        <v/>
      </c>
      <c r="P1763" s="39" t="str">
        <f>IF(P$1&gt;$AE$1,"-",IFERROR(IF(DATEDIF('Base de données'!$A1763,P$1,"d")&lt;&gt;0,"",'Base de données'!$B1763),""))</f>
        <v/>
      </c>
      <c r="Q1763" s="39" t="str">
        <f>IF(Q$1&gt;$AE$1,"-",IFERROR(IF(DATEDIF('Base de données'!$A1763,Q$1,"d")&lt;&gt;0,"",'Base de données'!$B1763),""))</f>
        <v>UY6WE</v>
      </c>
      <c r="R1763" s="39" t="str">
        <f>IF(R$1&gt;$AE$1,"-",IFERROR(IF(DATEDIF('Base de données'!$A1763,R$1,"d")&lt;&gt;0,"",'Base de données'!$B1763),""))</f>
        <v/>
      </c>
      <c r="S1763" s="39" t="str">
        <f>IF(S$1&gt;$AE$1,"-",IFERROR(IF(DATEDIF('Base de données'!$A1763,S$1,"d")&lt;&gt;0,"",'Base de données'!$B1763),""))</f>
        <v/>
      </c>
      <c r="T1763" s="39" t="str">
        <f>IF(T$1&gt;$AE$1,"-",IFERROR(IF(DATEDIF('Base de données'!$A1763,T$1,"d")&lt;&gt;0,"",'Base de données'!$B1763),""))</f>
        <v/>
      </c>
      <c r="U1763" s="39" t="str">
        <f>IF(U$1&gt;$AE$1,"-",IFERROR(IF(DATEDIF('Base de données'!$A1763,U$1,"d")&lt;&gt;0,"",'Base de données'!$B1763),""))</f>
        <v/>
      </c>
      <c r="V1763" s="39" t="str">
        <f>IF(V$1&gt;$AE$1,"-",IFERROR(IF(DATEDIF('Base de données'!$A1763,V$1,"d")&lt;&gt;0,"",'Base de données'!$B1763),""))</f>
        <v/>
      </c>
      <c r="W1763" s="34"/>
      <c r="X1763" s="30" t="str">
        <f>'Base de données'!$C1763&amp;" "&amp;'Base de données'!$D1763</f>
        <v>Nguyen Margaret</v>
      </c>
      <c r="Y1763" s="31">
        <f>COUNTIF('Base de données'!$B:$B,'Base de données'!$B1763)</f>
        <v>12</v>
      </c>
      <c r="AA1763" s="87" cm="1">
        <f t="array" aca="1" ref="AA1763" ca="1">INDIRECT("'Base de données'!A" &amp; ROW(Y1763))</f>
        <v>45839</v>
      </c>
      <c r="AB1763" s="51" t="str" cm="1">
        <f t="array" aca="1" ref="AB1763" ca="1">INDIRECT("'Base de données'!B" &amp; ROW(Z1763))</f>
        <v>UY6WE</v>
      </c>
    </row>
    <row r="1764" spans="1:28" x14ac:dyDescent="0.3">
      <c r="A1764" s="41" t="str">
        <f ca="1">IF(IF(AND($B1764&lt;&gt;"-",$B1764=$E1764),"Entrée et sortie","-")="Entrée et sortie",'Base de données'!$B1764,"-")</f>
        <v>-</v>
      </c>
      <c r="B1764" s="41" t="str">
        <f t="shared" ca="1" si="111"/>
        <v>-</v>
      </c>
      <c r="C1764" s="41" t="str">
        <f t="shared" ca="1" si="112"/>
        <v>-</v>
      </c>
      <c r="D1764" s="41" t="str">
        <f>IF($F1764="sortie en cours d'année",'Base de données'!$B1764,"-")</f>
        <v>-</v>
      </c>
      <c r="E1764" s="41" t="str">
        <f>IF($H1764="entrée en cours d'année",'Base de données'!$B1764,"-")</f>
        <v>-</v>
      </c>
      <c r="F1764" s="37" t="str">
        <f t="shared" si="109"/>
        <v/>
      </c>
      <c r="G1764" s="37" t="str">
        <f>IF($J1764="mouvement",_xlfn.XLOOKUP('Base de données'!$B1764,$V:$V,$V:$V,0),"")</f>
        <v/>
      </c>
      <c r="H1764" s="37" t="str">
        <f t="shared" si="110"/>
        <v/>
      </c>
      <c r="I1764" s="37" t="str">
        <f>IF($J1764="mouvement",_xlfn.XLOOKUP('Base de données'!$B1764,$K:$K,$K:$K,0),"")</f>
        <v/>
      </c>
      <c r="J1764" s="38" t="str">
        <f>IF(AND(Y1764&lt;&gt;MAX(Y:Y),COUNTIF(K1764:V1764,'Base de données'!$B1764)&gt;0),"mouvement","")</f>
        <v/>
      </c>
      <c r="K1764" s="39" t="str">
        <f>IF(K$1&gt;$AE$1,"-",IFERROR(IF(DATEDIF('Base de données'!$A1764,K$1,"d")&lt;&gt;0,"",'Base de données'!$B1764),""))</f>
        <v/>
      </c>
      <c r="L1764" s="39" t="str">
        <f>IF(L$1&gt;$AE$1,"-",IFERROR(IF(DATEDIF('Base de données'!$A1764,L$1,"d")&lt;&gt;0,"",'Base de données'!$B1764),""))</f>
        <v/>
      </c>
      <c r="M1764" s="39" t="str">
        <f>IF(M$1&gt;$AE$1,"-",IFERROR(IF(DATEDIF('Base de données'!$A1764,M$1,"d")&lt;&gt;0,"",'Base de données'!$B1764),""))</f>
        <v/>
      </c>
      <c r="N1764" s="39" t="str">
        <f>IF(N$1&gt;$AE$1,"-",IFERROR(IF(DATEDIF('Base de données'!$A1764,N$1,"d")&lt;&gt;0,"",'Base de données'!$B1764),""))</f>
        <v/>
      </c>
      <c r="O1764" s="39" t="str">
        <f>IF(O$1&gt;$AE$1,"-",IFERROR(IF(DATEDIF('Base de données'!$A1764,O$1,"d")&lt;&gt;0,"",'Base de données'!$B1764),""))</f>
        <v/>
      </c>
      <c r="P1764" s="39" t="str">
        <f>IF(P$1&gt;$AE$1,"-",IFERROR(IF(DATEDIF('Base de données'!$A1764,P$1,"d")&lt;&gt;0,"",'Base de données'!$B1764),""))</f>
        <v/>
      </c>
      <c r="Q1764" s="39" t="str">
        <f>IF(Q$1&gt;$AE$1,"-",IFERROR(IF(DATEDIF('Base de données'!$A1764,Q$1,"d")&lt;&gt;0,"",'Base de données'!$B1764),""))</f>
        <v>OIXJA</v>
      </c>
      <c r="R1764" s="39" t="str">
        <f>IF(R$1&gt;$AE$1,"-",IFERROR(IF(DATEDIF('Base de données'!$A1764,R$1,"d")&lt;&gt;0,"",'Base de données'!$B1764),""))</f>
        <v/>
      </c>
      <c r="S1764" s="39" t="str">
        <f>IF(S$1&gt;$AE$1,"-",IFERROR(IF(DATEDIF('Base de données'!$A1764,S$1,"d")&lt;&gt;0,"",'Base de données'!$B1764),""))</f>
        <v/>
      </c>
      <c r="T1764" s="39" t="str">
        <f>IF(T$1&gt;$AE$1,"-",IFERROR(IF(DATEDIF('Base de données'!$A1764,T$1,"d")&lt;&gt;0,"",'Base de données'!$B1764),""))</f>
        <v/>
      </c>
      <c r="U1764" s="39" t="str">
        <f>IF(U$1&gt;$AE$1,"-",IFERROR(IF(DATEDIF('Base de données'!$A1764,U$1,"d")&lt;&gt;0,"",'Base de données'!$B1764),""))</f>
        <v/>
      </c>
      <c r="V1764" s="39" t="str">
        <f>IF(V$1&gt;$AE$1,"-",IFERROR(IF(DATEDIF('Base de données'!$A1764,V$1,"d")&lt;&gt;0,"",'Base de données'!$B1764),""))</f>
        <v/>
      </c>
      <c r="W1764" s="34"/>
      <c r="X1764" s="30" t="str">
        <f>'Base de données'!$C1764&amp;" "&amp;'Base de données'!$D1764</f>
        <v>Pichon Bernard</v>
      </c>
      <c r="Y1764" s="31">
        <f>COUNTIF('Base de données'!$B:$B,'Base de données'!$B1764)</f>
        <v>12</v>
      </c>
      <c r="AA1764" s="87" cm="1">
        <f t="array" aca="1" ref="AA1764" ca="1">INDIRECT("'Base de données'!A" &amp; ROW(Y1764))</f>
        <v>45839</v>
      </c>
      <c r="AB1764" s="51" t="str" cm="1">
        <f t="array" aca="1" ref="AB1764" ca="1">INDIRECT("'Base de données'!B" &amp; ROW(Z1764))</f>
        <v>OIXJA</v>
      </c>
    </row>
    <row r="1765" spans="1:28" x14ac:dyDescent="0.3">
      <c r="A1765" s="41" t="str">
        <f ca="1">IF(IF(AND($B1765&lt;&gt;"-",$B1765=$E1765),"Entrée et sortie","-")="Entrée et sortie",'Base de données'!$B1765,"-")</f>
        <v>-</v>
      </c>
      <c r="B1765" s="41" t="str">
        <f t="shared" ca="1" si="111"/>
        <v>-</v>
      </c>
      <c r="C1765" s="41" t="str">
        <f t="shared" ca="1" si="112"/>
        <v>-</v>
      </c>
      <c r="D1765" s="41" t="str">
        <f>IF($F1765="sortie en cours d'année",'Base de données'!$B1765,"-")</f>
        <v>-</v>
      </c>
      <c r="E1765" s="41" t="str">
        <f>IF($H1765="entrée en cours d'année",'Base de données'!$B1765,"-")</f>
        <v>-</v>
      </c>
      <c r="F1765" s="37" t="str">
        <f t="shared" si="109"/>
        <v/>
      </c>
      <c r="G1765" s="37" t="str">
        <f>IF($J1765="mouvement",_xlfn.XLOOKUP('Base de données'!$B1765,$V:$V,$V:$V,0),"")</f>
        <v/>
      </c>
      <c r="H1765" s="37" t="str">
        <f t="shared" si="110"/>
        <v/>
      </c>
      <c r="I1765" s="37" t="str">
        <f>IF($J1765="mouvement",_xlfn.XLOOKUP('Base de données'!$B1765,$K:$K,$K:$K,0),"")</f>
        <v/>
      </c>
      <c r="J1765" s="38" t="str">
        <f>IF(AND(Y1765&lt;&gt;MAX(Y:Y),COUNTIF(K1765:V1765,'Base de données'!$B1765)&gt;0),"mouvement","")</f>
        <v/>
      </c>
      <c r="K1765" s="39" t="str">
        <f>IF(K$1&gt;$AE$1,"-",IFERROR(IF(DATEDIF('Base de données'!$A1765,K$1,"d")&lt;&gt;0,"",'Base de données'!$B1765),""))</f>
        <v/>
      </c>
      <c r="L1765" s="39" t="str">
        <f>IF(L$1&gt;$AE$1,"-",IFERROR(IF(DATEDIF('Base de données'!$A1765,L$1,"d")&lt;&gt;0,"",'Base de données'!$B1765),""))</f>
        <v/>
      </c>
      <c r="M1765" s="39" t="str">
        <f>IF(M$1&gt;$AE$1,"-",IFERROR(IF(DATEDIF('Base de données'!$A1765,M$1,"d")&lt;&gt;0,"",'Base de données'!$B1765),""))</f>
        <v/>
      </c>
      <c r="N1765" s="39" t="str">
        <f>IF(N$1&gt;$AE$1,"-",IFERROR(IF(DATEDIF('Base de données'!$A1765,N$1,"d")&lt;&gt;0,"",'Base de données'!$B1765),""))</f>
        <v/>
      </c>
      <c r="O1765" s="39" t="str">
        <f>IF(O$1&gt;$AE$1,"-",IFERROR(IF(DATEDIF('Base de données'!$A1765,O$1,"d")&lt;&gt;0,"",'Base de données'!$B1765),""))</f>
        <v/>
      </c>
      <c r="P1765" s="39" t="str">
        <f>IF(P$1&gt;$AE$1,"-",IFERROR(IF(DATEDIF('Base de données'!$A1765,P$1,"d")&lt;&gt;0,"",'Base de données'!$B1765),""))</f>
        <v/>
      </c>
      <c r="Q1765" s="39" t="str">
        <f>IF(Q$1&gt;$AE$1,"-",IFERROR(IF(DATEDIF('Base de données'!$A1765,Q$1,"d")&lt;&gt;0,"",'Base de données'!$B1765),""))</f>
        <v>4GZ42</v>
      </c>
      <c r="R1765" s="39" t="str">
        <f>IF(R$1&gt;$AE$1,"-",IFERROR(IF(DATEDIF('Base de données'!$A1765,R$1,"d")&lt;&gt;0,"",'Base de données'!$B1765),""))</f>
        <v/>
      </c>
      <c r="S1765" s="39" t="str">
        <f>IF(S$1&gt;$AE$1,"-",IFERROR(IF(DATEDIF('Base de données'!$A1765,S$1,"d")&lt;&gt;0,"",'Base de données'!$B1765),""))</f>
        <v/>
      </c>
      <c r="T1765" s="39" t="str">
        <f>IF(T$1&gt;$AE$1,"-",IFERROR(IF(DATEDIF('Base de données'!$A1765,T$1,"d")&lt;&gt;0,"",'Base de données'!$B1765),""))</f>
        <v/>
      </c>
      <c r="U1765" s="39" t="str">
        <f>IF(U$1&gt;$AE$1,"-",IFERROR(IF(DATEDIF('Base de données'!$A1765,U$1,"d")&lt;&gt;0,"",'Base de données'!$B1765),""))</f>
        <v/>
      </c>
      <c r="V1765" s="39" t="str">
        <f>IF(V$1&gt;$AE$1,"-",IFERROR(IF(DATEDIF('Base de données'!$A1765,V$1,"d")&lt;&gt;0,"",'Base de données'!$B1765),""))</f>
        <v/>
      </c>
      <c r="W1765" s="34"/>
      <c r="X1765" s="30" t="str">
        <f>'Base de données'!$C1765&amp;" "&amp;'Base de données'!$D1765</f>
        <v>Ledoux Jules</v>
      </c>
      <c r="Y1765" s="31">
        <f>COUNTIF('Base de données'!$B:$B,'Base de données'!$B1765)</f>
        <v>12</v>
      </c>
      <c r="AA1765" s="87" cm="1">
        <f t="array" aca="1" ref="AA1765" ca="1">INDIRECT("'Base de données'!A" &amp; ROW(Y1765))</f>
        <v>45839</v>
      </c>
      <c r="AB1765" s="51" t="str" cm="1">
        <f t="array" aca="1" ref="AB1765" ca="1">INDIRECT("'Base de données'!B" &amp; ROW(Z1765))</f>
        <v>4GZ42</v>
      </c>
    </row>
    <row r="1766" spans="1:28" x14ac:dyDescent="0.3">
      <c r="A1766" s="41" t="str">
        <f ca="1">IF(IF(AND($B1766&lt;&gt;"-",$B1766=$E1766),"Entrée et sortie","-")="Entrée et sortie",'Base de données'!$B1766,"-")</f>
        <v>-</v>
      </c>
      <c r="B1766" s="41" t="str">
        <f t="shared" ca="1" si="111"/>
        <v>-</v>
      </c>
      <c r="C1766" s="41" t="str">
        <f t="shared" ca="1" si="112"/>
        <v>-</v>
      </c>
      <c r="D1766" s="41" t="str">
        <f>IF($F1766="sortie en cours d'année",'Base de données'!$B1766,"-")</f>
        <v>-</v>
      </c>
      <c r="E1766" s="41" t="str">
        <f>IF($H1766="entrée en cours d'année",'Base de données'!$B1766,"-")</f>
        <v>-</v>
      </c>
      <c r="F1766" s="37" t="str">
        <f t="shared" si="109"/>
        <v/>
      </c>
      <c r="G1766" s="37" t="str">
        <f>IF($J1766="mouvement",_xlfn.XLOOKUP('Base de données'!$B1766,$V:$V,$V:$V,0),"")</f>
        <v/>
      </c>
      <c r="H1766" s="37" t="str">
        <f t="shared" si="110"/>
        <v/>
      </c>
      <c r="I1766" s="37" t="str">
        <f>IF($J1766="mouvement",_xlfn.XLOOKUP('Base de données'!$B1766,$K:$K,$K:$K,0),"")</f>
        <v/>
      </c>
      <c r="J1766" s="38" t="str">
        <f>IF(AND(Y1766&lt;&gt;MAX(Y:Y),COUNTIF(K1766:V1766,'Base de données'!$B1766)&gt;0),"mouvement","")</f>
        <v/>
      </c>
      <c r="K1766" s="39" t="str">
        <f>IF(K$1&gt;$AE$1,"-",IFERROR(IF(DATEDIF('Base de données'!$A1766,K$1,"d")&lt;&gt;0,"",'Base de données'!$B1766),""))</f>
        <v/>
      </c>
      <c r="L1766" s="39" t="str">
        <f>IF(L$1&gt;$AE$1,"-",IFERROR(IF(DATEDIF('Base de données'!$A1766,L$1,"d")&lt;&gt;0,"",'Base de données'!$B1766),""))</f>
        <v/>
      </c>
      <c r="M1766" s="39" t="str">
        <f>IF(M$1&gt;$AE$1,"-",IFERROR(IF(DATEDIF('Base de données'!$A1766,M$1,"d")&lt;&gt;0,"",'Base de données'!$B1766),""))</f>
        <v/>
      </c>
      <c r="N1766" s="39" t="str">
        <f>IF(N$1&gt;$AE$1,"-",IFERROR(IF(DATEDIF('Base de données'!$A1766,N$1,"d")&lt;&gt;0,"",'Base de données'!$B1766),""))</f>
        <v/>
      </c>
      <c r="O1766" s="39" t="str">
        <f>IF(O$1&gt;$AE$1,"-",IFERROR(IF(DATEDIF('Base de données'!$A1766,O$1,"d")&lt;&gt;0,"",'Base de données'!$B1766),""))</f>
        <v/>
      </c>
      <c r="P1766" s="39" t="str">
        <f>IF(P$1&gt;$AE$1,"-",IFERROR(IF(DATEDIF('Base de données'!$A1766,P$1,"d")&lt;&gt;0,"",'Base de données'!$B1766),""))</f>
        <v/>
      </c>
      <c r="Q1766" s="39" t="str">
        <f>IF(Q$1&gt;$AE$1,"-",IFERROR(IF(DATEDIF('Base de données'!$A1766,Q$1,"d")&lt;&gt;0,"",'Base de données'!$B1766),""))</f>
        <v>53NY9</v>
      </c>
      <c r="R1766" s="39" t="str">
        <f>IF(R$1&gt;$AE$1,"-",IFERROR(IF(DATEDIF('Base de données'!$A1766,R$1,"d")&lt;&gt;0,"",'Base de données'!$B1766),""))</f>
        <v/>
      </c>
      <c r="S1766" s="39" t="str">
        <f>IF(S$1&gt;$AE$1,"-",IFERROR(IF(DATEDIF('Base de données'!$A1766,S$1,"d")&lt;&gt;0,"",'Base de données'!$B1766),""))</f>
        <v/>
      </c>
      <c r="T1766" s="39" t="str">
        <f>IF(T$1&gt;$AE$1,"-",IFERROR(IF(DATEDIF('Base de données'!$A1766,T$1,"d")&lt;&gt;0,"",'Base de données'!$B1766),""))</f>
        <v/>
      </c>
      <c r="U1766" s="39" t="str">
        <f>IF(U$1&gt;$AE$1,"-",IFERROR(IF(DATEDIF('Base de données'!$A1766,U$1,"d")&lt;&gt;0,"",'Base de données'!$B1766),""))</f>
        <v/>
      </c>
      <c r="V1766" s="39" t="str">
        <f>IF(V$1&gt;$AE$1,"-",IFERROR(IF(DATEDIF('Base de données'!$A1766,V$1,"d")&lt;&gt;0,"",'Base de données'!$B1766),""))</f>
        <v/>
      </c>
      <c r="W1766" s="34"/>
      <c r="X1766" s="30" t="str">
        <f>'Base de données'!$C1766&amp;" "&amp;'Base de données'!$D1766</f>
        <v>Salmon Guillaume</v>
      </c>
      <c r="Y1766" s="31">
        <f>COUNTIF('Base de données'!$B:$B,'Base de données'!$B1766)</f>
        <v>12</v>
      </c>
      <c r="AA1766" s="87" cm="1">
        <f t="array" aca="1" ref="AA1766" ca="1">INDIRECT("'Base de données'!A" &amp; ROW(Y1766))</f>
        <v>45839</v>
      </c>
      <c r="AB1766" s="51" t="str" cm="1">
        <f t="array" aca="1" ref="AB1766" ca="1">INDIRECT("'Base de données'!B" &amp; ROW(Z1766))</f>
        <v>53NY9</v>
      </c>
    </row>
    <row r="1767" spans="1:28" x14ac:dyDescent="0.3">
      <c r="A1767" s="41" t="str">
        <f ca="1">IF(IF(AND($B1767&lt;&gt;"-",$B1767=$E1767),"Entrée et sortie","-")="Entrée et sortie",'Base de données'!$B1767,"-")</f>
        <v>-</v>
      </c>
      <c r="B1767" s="41" t="str">
        <f t="shared" ca="1" si="111"/>
        <v>-</v>
      </c>
      <c r="C1767" s="41" t="str">
        <f t="shared" ca="1" si="112"/>
        <v>-</v>
      </c>
      <c r="D1767" s="41" t="str">
        <f>IF($F1767="sortie en cours d'année",'Base de données'!$B1767,"-")</f>
        <v>-</v>
      </c>
      <c r="E1767" s="41" t="str">
        <f>IF($H1767="entrée en cours d'année",'Base de données'!$B1767,"-")</f>
        <v>-</v>
      </c>
      <c r="F1767" s="37" t="str">
        <f t="shared" si="109"/>
        <v/>
      </c>
      <c r="G1767" s="37" t="str">
        <f>IF($J1767="mouvement",_xlfn.XLOOKUP('Base de données'!$B1767,$V:$V,$V:$V,0),"")</f>
        <v/>
      </c>
      <c r="H1767" s="37" t="str">
        <f t="shared" si="110"/>
        <v/>
      </c>
      <c r="I1767" s="37" t="str">
        <f>IF($J1767="mouvement",_xlfn.XLOOKUP('Base de données'!$B1767,$K:$K,$K:$K,0),"")</f>
        <v/>
      </c>
      <c r="J1767" s="38" t="str">
        <f>IF(AND(Y1767&lt;&gt;MAX(Y:Y),COUNTIF(K1767:V1767,'Base de données'!$B1767)&gt;0),"mouvement","")</f>
        <v/>
      </c>
      <c r="K1767" s="39" t="str">
        <f>IF(K$1&gt;$AE$1,"-",IFERROR(IF(DATEDIF('Base de données'!$A1767,K$1,"d")&lt;&gt;0,"",'Base de données'!$B1767),""))</f>
        <v/>
      </c>
      <c r="L1767" s="39" t="str">
        <f>IF(L$1&gt;$AE$1,"-",IFERROR(IF(DATEDIF('Base de données'!$A1767,L$1,"d")&lt;&gt;0,"",'Base de données'!$B1767),""))</f>
        <v/>
      </c>
      <c r="M1767" s="39" t="str">
        <f>IF(M$1&gt;$AE$1,"-",IFERROR(IF(DATEDIF('Base de données'!$A1767,M$1,"d")&lt;&gt;0,"",'Base de données'!$B1767),""))</f>
        <v/>
      </c>
      <c r="N1767" s="39" t="str">
        <f>IF(N$1&gt;$AE$1,"-",IFERROR(IF(DATEDIF('Base de données'!$A1767,N$1,"d")&lt;&gt;0,"",'Base de données'!$B1767),""))</f>
        <v/>
      </c>
      <c r="O1767" s="39" t="str">
        <f>IF(O$1&gt;$AE$1,"-",IFERROR(IF(DATEDIF('Base de données'!$A1767,O$1,"d")&lt;&gt;0,"",'Base de données'!$B1767),""))</f>
        <v/>
      </c>
      <c r="P1767" s="39" t="str">
        <f>IF(P$1&gt;$AE$1,"-",IFERROR(IF(DATEDIF('Base de données'!$A1767,P$1,"d")&lt;&gt;0,"",'Base de données'!$B1767),""))</f>
        <v/>
      </c>
      <c r="Q1767" s="39" t="str">
        <f>IF(Q$1&gt;$AE$1,"-",IFERROR(IF(DATEDIF('Base de données'!$A1767,Q$1,"d")&lt;&gt;0,"",'Base de données'!$B1767),""))</f>
        <v>CHYQ5</v>
      </c>
      <c r="R1767" s="39" t="str">
        <f>IF(R$1&gt;$AE$1,"-",IFERROR(IF(DATEDIF('Base de données'!$A1767,R$1,"d")&lt;&gt;0,"",'Base de données'!$B1767),""))</f>
        <v/>
      </c>
      <c r="S1767" s="39" t="str">
        <f>IF(S$1&gt;$AE$1,"-",IFERROR(IF(DATEDIF('Base de données'!$A1767,S$1,"d")&lt;&gt;0,"",'Base de données'!$B1767),""))</f>
        <v/>
      </c>
      <c r="T1767" s="39" t="str">
        <f>IF(T$1&gt;$AE$1,"-",IFERROR(IF(DATEDIF('Base de données'!$A1767,T$1,"d")&lt;&gt;0,"",'Base de données'!$B1767),""))</f>
        <v/>
      </c>
      <c r="U1767" s="39" t="str">
        <f>IF(U$1&gt;$AE$1,"-",IFERROR(IF(DATEDIF('Base de données'!$A1767,U$1,"d")&lt;&gt;0,"",'Base de données'!$B1767),""))</f>
        <v/>
      </c>
      <c r="V1767" s="39" t="str">
        <f>IF(V$1&gt;$AE$1,"-",IFERROR(IF(DATEDIF('Base de données'!$A1767,V$1,"d")&lt;&gt;0,"",'Base de données'!$B1767),""))</f>
        <v/>
      </c>
      <c r="W1767" s="34"/>
      <c r="X1767" s="30" t="str">
        <f>'Base de données'!$C1767&amp;" "&amp;'Base de données'!$D1767</f>
        <v>Camus Isaac</v>
      </c>
      <c r="Y1767" s="31">
        <f>COUNTIF('Base de données'!$B:$B,'Base de données'!$B1767)</f>
        <v>12</v>
      </c>
      <c r="AA1767" s="87" cm="1">
        <f t="array" aca="1" ref="AA1767" ca="1">INDIRECT("'Base de données'!A" &amp; ROW(Y1767))</f>
        <v>45839</v>
      </c>
      <c r="AB1767" s="51" t="str" cm="1">
        <f t="array" aca="1" ref="AB1767" ca="1">INDIRECT("'Base de données'!B" &amp; ROW(Z1767))</f>
        <v>CHYQ5</v>
      </c>
    </row>
    <row r="1768" spans="1:28" x14ac:dyDescent="0.3">
      <c r="A1768" s="41" t="str">
        <f ca="1">IF(IF(AND($B1768&lt;&gt;"-",$B1768=$E1768),"Entrée et sortie","-")="Entrée et sortie",'Base de données'!$B1768,"-")</f>
        <v>-</v>
      </c>
      <c r="B1768" s="41" t="str">
        <f t="shared" ca="1" si="111"/>
        <v>-</v>
      </c>
      <c r="C1768" s="41" t="str">
        <f t="shared" ca="1" si="112"/>
        <v>-</v>
      </c>
      <c r="D1768" s="41" t="str">
        <f>IF($F1768="sortie en cours d'année",'Base de données'!$B1768,"-")</f>
        <v>-</v>
      </c>
      <c r="E1768" s="41" t="str">
        <f>IF($H1768="entrée en cours d'année",'Base de données'!$B1768,"-")</f>
        <v>-</v>
      </c>
      <c r="F1768" s="37" t="str">
        <f t="shared" si="109"/>
        <v/>
      </c>
      <c r="G1768" s="37" t="str">
        <f>IF($J1768="mouvement",_xlfn.XLOOKUP('Base de données'!$B1768,$V:$V,$V:$V,0),"")</f>
        <v/>
      </c>
      <c r="H1768" s="37" t="str">
        <f t="shared" si="110"/>
        <v/>
      </c>
      <c r="I1768" s="37" t="str">
        <f>IF($J1768="mouvement",_xlfn.XLOOKUP('Base de données'!$B1768,$K:$K,$K:$K,0),"")</f>
        <v/>
      </c>
      <c r="J1768" s="38" t="str">
        <f>IF(AND(Y1768&lt;&gt;MAX(Y:Y),COUNTIF(K1768:V1768,'Base de données'!$B1768)&gt;0),"mouvement","")</f>
        <v/>
      </c>
      <c r="K1768" s="39" t="str">
        <f>IF(K$1&gt;$AE$1,"-",IFERROR(IF(DATEDIF('Base de données'!$A1768,K$1,"d")&lt;&gt;0,"",'Base de données'!$B1768),""))</f>
        <v/>
      </c>
      <c r="L1768" s="39" t="str">
        <f>IF(L$1&gt;$AE$1,"-",IFERROR(IF(DATEDIF('Base de données'!$A1768,L$1,"d")&lt;&gt;0,"",'Base de données'!$B1768),""))</f>
        <v/>
      </c>
      <c r="M1768" s="39" t="str">
        <f>IF(M$1&gt;$AE$1,"-",IFERROR(IF(DATEDIF('Base de données'!$A1768,M$1,"d")&lt;&gt;0,"",'Base de données'!$B1768),""))</f>
        <v/>
      </c>
      <c r="N1768" s="39" t="str">
        <f>IF(N$1&gt;$AE$1,"-",IFERROR(IF(DATEDIF('Base de données'!$A1768,N$1,"d")&lt;&gt;0,"",'Base de données'!$B1768),""))</f>
        <v/>
      </c>
      <c r="O1768" s="39" t="str">
        <f>IF(O$1&gt;$AE$1,"-",IFERROR(IF(DATEDIF('Base de données'!$A1768,O$1,"d")&lt;&gt;0,"",'Base de données'!$B1768),""))</f>
        <v/>
      </c>
      <c r="P1768" s="39" t="str">
        <f>IF(P$1&gt;$AE$1,"-",IFERROR(IF(DATEDIF('Base de données'!$A1768,P$1,"d")&lt;&gt;0,"",'Base de données'!$B1768),""))</f>
        <v/>
      </c>
      <c r="Q1768" s="39" t="str">
        <f>IF(Q$1&gt;$AE$1,"-",IFERROR(IF(DATEDIF('Base de données'!$A1768,Q$1,"d")&lt;&gt;0,"",'Base de données'!$B1768),""))</f>
        <v>8E9LF</v>
      </c>
      <c r="R1768" s="39" t="str">
        <f>IF(R$1&gt;$AE$1,"-",IFERROR(IF(DATEDIF('Base de données'!$A1768,R$1,"d")&lt;&gt;0,"",'Base de données'!$B1768),""))</f>
        <v/>
      </c>
      <c r="S1768" s="39" t="str">
        <f>IF(S$1&gt;$AE$1,"-",IFERROR(IF(DATEDIF('Base de données'!$A1768,S$1,"d")&lt;&gt;0,"",'Base de données'!$B1768),""))</f>
        <v/>
      </c>
      <c r="T1768" s="39" t="str">
        <f>IF(T$1&gt;$AE$1,"-",IFERROR(IF(DATEDIF('Base de données'!$A1768,T$1,"d")&lt;&gt;0,"",'Base de données'!$B1768),""))</f>
        <v/>
      </c>
      <c r="U1768" s="39" t="str">
        <f>IF(U$1&gt;$AE$1,"-",IFERROR(IF(DATEDIF('Base de données'!$A1768,U$1,"d")&lt;&gt;0,"",'Base de données'!$B1768),""))</f>
        <v/>
      </c>
      <c r="V1768" s="39" t="str">
        <f>IF(V$1&gt;$AE$1,"-",IFERROR(IF(DATEDIF('Base de données'!$A1768,V$1,"d")&lt;&gt;0,"",'Base de données'!$B1768),""))</f>
        <v/>
      </c>
      <c r="W1768" s="34"/>
      <c r="X1768" s="30" t="str">
        <f>'Base de données'!$C1768&amp;" "&amp;'Base de données'!$D1768</f>
        <v>Baron Marcelle</v>
      </c>
      <c r="Y1768" s="31">
        <f>COUNTIF('Base de données'!$B:$B,'Base de données'!$B1768)</f>
        <v>12</v>
      </c>
      <c r="AA1768" s="87" cm="1">
        <f t="array" aca="1" ref="AA1768" ca="1">INDIRECT("'Base de données'!A" &amp; ROW(Y1768))</f>
        <v>45839</v>
      </c>
      <c r="AB1768" s="51" t="str" cm="1">
        <f t="array" aca="1" ref="AB1768" ca="1">INDIRECT("'Base de données'!B" &amp; ROW(Z1768))</f>
        <v>8E9LF</v>
      </c>
    </row>
    <row r="1769" spans="1:28" x14ac:dyDescent="0.3">
      <c r="A1769" s="41" t="str">
        <f ca="1">IF(IF(AND($B1769&lt;&gt;"-",$B1769=$E1769),"Entrée et sortie","-")="Entrée et sortie",'Base de données'!$B1769,"-")</f>
        <v>-</v>
      </c>
      <c r="B1769" s="41" t="str">
        <f t="shared" ca="1" si="111"/>
        <v>-</v>
      </c>
      <c r="C1769" s="41" t="str">
        <f t="shared" ca="1" si="112"/>
        <v>-</v>
      </c>
      <c r="D1769" s="41" t="str">
        <f>IF($F1769="sortie en cours d'année",'Base de données'!$B1769,"-")</f>
        <v>-</v>
      </c>
      <c r="E1769" s="41" t="str">
        <f>IF($H1769="entrée en cours d'année",'Base de données'!$B1769,"-")</f>
        <v>-</v>
      </c>
      <c r="F1769" s="37" t="str">
        <f t="shared" si="109"/>
        <v/>
      </c>
      <c r="G1769" s="37" t="str">
        <f>IF($J1769="mouvement",_xlfn.XLOOKUP('Base de données'!$B1769,$V:$V,$V:$V,0),"")</f>
        <v/>
      </c>
      <c r="H1769" s="37" t="str">
        <f t="shared" si="110"/>
        <v/>
      </c>
      <c r="I1769" s="37" t="str">
        <f>IF($J1769="mouvement",_xlfn.XLOOKUP('Base de données'!$B1769,$K:$K,$K:$K,0),"")</f>
        <v/>
      </c>
      <c r="J1769" s="38" t="str">
        <f>IF(AND(Y1769&lt;&gt;MAX(Y:Y),COUNTIF(K1769:V1769,'Base de données'!$B1769)&gt;0),"mouvement","")</f>
        <v/>
      </c>
      <c r="K1769" s="39" t="str">
        <f>IF(K$1&gt;$AE$1,"-",IFERROR(IF(DATEDIF('Base de données'!$A1769,K$1,"d")&lt;&gt;0,"",'Base de données'!$B1769),""))</f>
        <v/>
      </c>
      <c r="L1769" s="39" t="str">
        <f>IF(L$1&gt;$AE$1,"-",IFERROR(IF(DATEDIF('Base de données'!$A1769,L$1,"d")&lt;&gt;0,"",'Base de données'!$B1769),""))</f>
        <v/>
      </c>
      <c r="M1769" s="39" t="str">
        <f>IF(M$1&gt;$AE$1,"-",IFERROR(IF(DATEDIF('Base de données'!$A1769,M$1,"d")&lt;&gt;0,"",'Base de données'!$B1769),""))</f>
        <v/>
      </c>
      <c r="N1769" s="39" t="str">
        <f>IF(N$1&gt;$AE$1,"-",IFERROR(IF(DATEDIF('Base de données'!$A1769,N$1,"d")&lt;&gt;0,"",'Base de données'!$B1769),""))</f>
        <v/>
      </c>
      <c r="O1769" s="39" t="str">
        <f>IF(O$1&gt;$AE$1,"-",IFERROR(IF(DATEDIF('Base de données'!$A1769,O$1,"d")&lt;&gt;0,"",'Base de données'!$B1769),""))</f>
        <v/>
      </c>
      <c r="P1769" s="39" t="str">
        <f>IF(P$1&gt;$AE$1,"-",IFERROR(IF(DATEDIF('Base de données'!$A1769,P$1,"d")&lt;&gt;0,"",'Base de données'!$B1769),""))</f>
        <v/>
      </c>
      <c r="Q1769" s="39" t="str">
        <f>IF(Q$1&gt;$AE$1,"-",IFERROR(IF(DATEDIF('Base de données'!$A1769,Q$1,"d")&lt;&gt;0,"",'Base de données'!$B1769),""))</f>
        <v>M5OQN</v>
      </c>
      <c r="R1769" s="39" t="str">
        <f>IF(R$1&gt;$AE$1,"-",IFERROR(IF(DATEDIF('Base de données'!$A1769,R$1,"d")&lt;&gt;0,"",'Base de données'!$B1769),""))</f>
        <v/>
      </c>
      <c r="S1769" s="39" t="str">
        <f>IF(S$1&gt;$AE$1,"-",IFERROR(IF(DATEDIF('Base de données'!$A1769,S$1,"d")&lt;&gt;0,"",'Base de données'!$B1769),""))</f>
        <v/>
      </c>
      <c r="T1769" s="39" t="str">
        <f>IF(T$1&gt;$AE$1,"-",IFERROR(IF(DATEDIF('Base de données'!$A1769,T$1,"d")&lt;&gt;0,"",'Base de données'!$B1769),""))</f>
        <v/>
      </c>
      <c r="U1769" s="39" t="str">
        <f>IF(U$1&gt;$AE$1,"-",IFERROR(IF(DATEDIF('Base de données'!$A1769,U$1,"d")&lt;&gt;0,"",'Base de données'!$B1769),""))</f>
        <v/>
      </c>
      <c r="V1769" s="39" t="str">
        <f>IF(V$1&gt;$AE$1,"-",IFERROR(IF(DATEDIF('Base de données'!$A1769,V$1,"d")&lt;&gt;0,"",'Base de données'!$B1769),""))</f>
        <v/>
      </c>
      <c r="W1769" s="34"/>
      <c r="X1769" s="30" t="str">
        <f>'Base de données'!$C1769&amp;" "&amp;'Base de données'!$D1769</f>
        <v>Courtois Marcel</v>
      </c>
      <c r="Y1769" s="31">
        <f>COUNTIF('Base de données'!$B:$B,'Base de données'!$B1769)</f>
        <v>12</v>
      </c>
      <c r="AA1769" s="87" cm="1">
        <f t="array" aca="1" ref="AA1769" ca="1">INDIRECT("'Base de données'!A" &amp; ROW(Y1769))</f>
        <v>45839</v>
      </c>
      <c r="AB1769" s="51" t="str" cm="1">
        <f t="array" aca="1" ref="AB1769" ca="1">INDIRECT("'Base de données'!B" &amp; ROW(Z1769))</f>
        <v>M5OQN</v>
      </c>
    </row>
    <row r="1770" spans="1:28" x14ac:dyDescent="0.3">
      <c r="A1770" s="41" t="str">
        <f ca="1">IF(IF(AND($B1770&lt;&gt;"-",$B1770=$E1770),"Entrée et sortie","-")="Entrée et sortie",'Base de données'!$B1770,"-")</f>
        <v>-</v>
      </c>
      <c r="B1770" s="41" t="str">
        <f t="shared" ca="1" si="111"/>
        <v>-</v>
      </c>
      <c r="C1770" s="41" t="str">
        <f t="shared" ca="1" si="112"/>
        <v>-</v>
      </c>
      <c r="D1770" s="41" t="str">
        <f>IF($F1770="sortie en cours d'année",'Base de données'!$B1770,"-")</f>
        <v>-</v>
      </c>
      <c r="E1770" s="41" t="str">
        <f>IF($H1770="entrée en cours d'année",'Base de données'!$B1770,"-")</f>
        <v>-</v>
      </c>
      <c r="F1770" s="37" t="str">
        <f t="shared" si="109"/>
        <v/>
      </c>
      <c r="G1770" s="37" t="str">
        <f>IF($J1770="mouvement",_xlfn.XLOOKUP('Base de données'!$B1770,$V:$V,$V:$V,0),"")</f>
        <v/>
      </c>
      <c r="H1770" s="37" t="str">
        <f t="shared" si="110"/>
        <v/>
      </c>
      <c r="I1770" s="37" t="str">
        <f>IF($J1770="mouvement",_xlfn.XLOOKUP('Base de données'!$B1770,$K:$K,$K:$K,0),"")</f>
        <v/>
      </c>
      <c r="J1770" s="38" t="str">
        <f>IF(AND(Y1770&lt;&gt;MAX(Y:Y),COUNTIF(K1770:V1770,'Base de données'!$B1770)&gt;0),"mouvement","")</f>
        <v/>
      </c>
      <c r="K1770" s="39" t="str">
        <f>IF(K$1&gt;$AE$1,"-",IFERROR(IF(DATEDIF('Base de données'!$A1770,K$1,"d")&lt;&gt;0,"",'Base de données'!$B1770),""))</f>
        <v/>
      </c>
      <c r="L1770" s="39" t="str">
        <f>IF(L$1&gt;$AE$1,"-",IFERROR(IF(DATEDIF('Base de données'!$A1770,L$1,"d")&lt;&gt;0,"",'Base de données'!$B1770),""))</f>
        <v/>
      </c>
      <c r="M1770" s="39" t="str">
        <f>IF(M$1&gt;$AE$1,"-",IFERROR(IF(DATEDIF('Base de données'!$A1770,M$1,"d")&lt;&gt;0,"",'Base de données'!$B1770),""))</f>
        <v/>
      </c>
      <c r="N1770" s="39" t="str">
        <f>IF(N$1&gt;$AE$1,"-",IFERROR(IF(DATEDIF('Base de données'!$A1770,N$1,"d")&lt;&gt;0,"",'Base de données'!$B1770),""))</f>
        <v/>
      </c>
      <c r="O1770" s="39" t="str">
        <f>IF(O$1&gt;$AE$1,"-",IFERROR(IF(DATEDIF('Base de données'!$A1770,O$1,"d")&lt;&gt;0,"",'Base de données'!$B1770),""))</f>
        <v/>
      </c>
      <c r="P1770" s="39" t="str">
        <f>IF(P$1&gt;$AE$1,"-",IFERROR(IF(DATEDIF('Base de données'!$A1770,P$1,"d")&lt;&gt;0,"",'Base de données'!$B1770),""))</f>
        <v/>
      </c>
      <c r="Q1770" s="39" t="str">
        <f>IF(Q$1&gt;$AE$1,"-",IFERROR(IF(DATEDIF('Base de données'!$A1770,Q$1,"d")&lt;&gt;0,"",'Base de données'!$B1770),""))</f>
        <v>FOPU8</v>
      </c>
      <c r="R1770" s="39" t="str">
        <f>IF(R$1&gt;$AE$1,"-",IFERROR(IF(DATEDIF('Base de données'!$A1770,R$1,"d")&lt;&gt;0,"",'Base de données'!$B1770),""))</f>
        <v/>
      </c>
      <c r="S1770" s="39" t="str">
        <f>IF(S$1&gt;$AE$1,"-",IFERROR(IF(DATEDIF('Base de données'!$A1770,S$1,"d")&lt;&gt;0,"",'Base de données'!$B1770),""))</f>
        <v/>
      </c>
      <c r="T1770" s="39" t="str">
        <f>IF(T$1&gt;$AE$1,"-",IFERROR(IF(DATEDIF('Base de données'!$A1770,T$1,"d")&lt;&gt;0,"",'Base de données'!$B1770),""))</f>
        <v/>
      </c>
      <c r="U1770" s="39" t="str">
        <f>IF(U$1&gt;$AE$1,"-",IFERROR(IF(DATEDIF('Base de données'!$A1770,U$1,"d")&lt;&gt;0,"",'Base de données'!$B1770),""))</f>
        <v/>
      </c>
      <c r="V1770" s="39" t="str">
        <f>IF(V$1&gt;$AE$1,"-",IFERROR(IF(DATEDIF('Base de données'!$A1770,V$1,"d")&lt;&gt;0,"",'Base de données'!$B1770),""))</f>
        <v/>
      </c>
      <c r="W1770" s="34"/>
      <c r="X1770" s="30" t="str">
        <f>'Base de données'!$C1770&amp;" "&amp;'Base de données'!$D1770</f>
        <v>Boulay Pierre</v>
      </c>
      <c r="Y1770" s="31">
        <f>COUNTIF('Base de données'!$B:$B,'Base de données'!$B1770)</f>
        <v>12</v>
      </c>
      <c r="AA1770" s="87" cm="1">
        <f t="array" aca="1" ref="AA1770" ca="1">INDIRECT("'Base de données'!A" &amp; ROW(Y1770))</f>
        <v>45839</v>
      </c>
      <c r="AB1770" s="51" t="str" cm="1">
        <f t="array" aca="1" ref="AB1770" ca="1">INDIRECT("'Base de données'!B" &amp; ROW(Z1770))</f>
        <v>FOPU8</v>
      </c>
    </row>
    <row r="1771" spans="1:28" x14ac:dyDescent="0.3">
      <c r="A1771" s="41" t="str">
        <f ca="1">IF(IF(AND($B1771&lt;&gt;"-",$B1771=$E1771),"Entrée et sortie","-")="Entrée et sortie",'Base de données'!$B1771,"-")</f>
        <v>-</v>
      </c>
      <c r="B1771" s="41" t="str">
        <f t="shared" ca="1" si="111"/>
        <v>-</v>
      </c>
      <c r="C1771" s="41" t="str">
        <f t="shared" ca="1" si="112"/>
        <v>-</v>
      </c>
      <c r="D1771" s="41" t="str">
        <f>IF($F1771="sortie en cours d'année",'Base de données'!$B1771,"-")</f>
        <v>-</v>
      </c>
      <c r="E1771" s="41" t="str">
        <f>IF($H1771="entrée en cours d'année",'Base de données'!$B1771,"-")</f>
        <v>-</v>
      </c>
      <c r="F1771" s="37" t="str">
        <f t="shared" si="109"/>
        <v/>
      </c>
      <c r="G1771" s="37" t="str">
        <f>IF($J1771="mouvement",_xlfn.XLOOKUP('Base de données'!$B1771,$V:$V,$V:$V,0),"")</f>
        <v/>
      </c>
      <c r="H1771" s="37" t="str">
        <f t="shared" si="110"/>
        <v/>
      </c>
      <c r="I1771" s="37" t="str">
        <f>IF($J1771="mouvement",_xlfn.XLOOKUP('Base de données'!$B1771,$K:$K,$K:$K,0),"")</f>
        <v/>
      </c>
      <c r="J1771" s="38" t="str">
        <f>IF(AND(Y1771&lt;&gt;MAX(Y:Y),COUNTIF(K1771:V1771,'Base de données'!$B1771)&gt;0),"mouvement","")</f>
        <v/>
      </c>
      <c r="K1771" s="39" t="str">
        <f>IF(K$1&gt;$AE$1,"-",IFERROR(IF(DATEDIF('Base de données'!$A1771,K$1,"d")&lt;&gt;0,"",'Base de données'!$B1771),""))</f>
        <v/>
      </c>
      <c r="L1771" s="39" t="str">
        <f>IF(L$1&gt;$AE$1,"-",IFERROR(IF(DATEDIF('Base de données'!$A1771,L$1,"d")&lt;&gt;0,"",'Base de données'!$B1771),""))</f>
        <v/>
      </c>
      <c r="M1771" s="39" t="str">
        <f>IF(M$1&gt;$AE$1,"-",IFERROR(IF(DATEDIF('Base de données'!$A1771,M$1,"d")&lt;&gt;0,"",'Base de données'!$B1771),""))</f>
        <v/>
      </c>
      <c r="N1771" s="39" t="str">
        <f>IF(N$1&gt;$AE$1,"-",IFERROR(IF(DATEDIF('Base de données'!$A1771,N$1,"d")&lt;&gt;0,"",'Base de données'!$B1771),""))</f>
        <v/>
      </c>
      <c r="O1771" s="39" t="str">
        <f>IF(O$1&gt;$AE$1,"-",IFERROR(IF(DATEDIF('Base de données'!$A1771,O$1,"d")&lt;&gt;0,"",'Base de données'!$B1771),""))</f>
        <v/>
      </c>
      <c r="P1771" s="39" t="str">
        <f>IF(P$1&gt;$AE$1,"-",IFERROR(IF(DATEDIF('Base de données'!$A1771,P$1,"d")&lt;&gt;0,"",'Base de données'!$B1771),""))</f>
        <v/>
      </c>
      <c r="Q1771" s="39" t="str">
        <f>IF(Q$1&gt;$AE$1,"-",IFERROR(IF(DATEDIF('Base de données'!$A1771,Q$1,"d")&lt;&gt;0,"",'Base de données'!$B1771),""))</f>
        <v>7JO19</v>
      </c>
      <c r="R1771" s="39" t="str">
        <f>IF(R$1&gt;$AE$1,"-",IFERROR(IF(DATEDIF('Base de données'!$A1771,R$1,"d")&lt;&gt;0,"",'Base de données'!$B1771),""))</f>
        <v/>
      </c>
      <c r="S1771" s="39" t="str">
        <f>IF(S$1&gt;$AE$1,"-",IFERROR(IF(DATEDIF('Base de données'!$A1771,S$1,"d")&lt;&gt;0,"",'Base de données'!$B1771),""))</f>
        <v/>
      </c>
      <c r="T1771" s="39" t="str">
        <f>IF(T$1&gt;$AE$1,"-",IFERROR(IF(DATEDIF('Base de données'!$A1771,T$1,"d")&lt;&gt;0,"",'Base de données'!$B1771),""))</f>
        <v/>
      </c>
      <c r="U1771" s="39" t="str">
        <f>IF(U$1&gt;$AE$1,"-",IFERROR(IF(DATEDIF('Base de données'!$A1771,U$1,"d")&lt;&gt;0,"",'Base de données'!$B1771),""))</f>
        <v/>
      </c>
      <c r="V1771" s="39" t="str">
        <f>IF(V$1&gt;$AE$1,"-",IFERROR(IF(DATEDIF('Base de données'!$A1771,V$1,"d")&lt;&gt;0,"",'Base de données'!$B1771),""))</f>
        <v/>
      </c>
      <c r="W1771" s="34"/>
      <c r="X1771" s="30" t="str">
        <f>'Base de données'!$C1771&amp;" "&amp;'Base de données'!$D1771</f>
        <v>Lefebvre Richard</v>
      </c>
      <c r="Y1771" s="31">
        <f>COUNTIF('Base de données'!$B:$B,'Base de données'!$B1771)</f>
        <v>12</v>
      </c>
      <c r="AA1771" s="87" cm="1">
        <f t="array" aca="1" ref="AA1771" ca="1">INDIRECT("'Base de données'!A" &amp; ROW(Y1771))</f>
        <v>45839</v>
      </c>
      <c r="AB1771" s="51" t="str" cm="1">
        <f t="array" aca="1" ref="AB1771" ca="1">INDIRECT("'Base de données'!B" &amp; ROW(Z1771))</f>
        <v>7JO19</v>
      </c>
    </row>
    <row r="1772" spans="1:28" x14ac:dyDescent="0.3">
      <c r="A1772" s="41" t="str">
        <f ca="1">IF(IF(AND($B1772&lt;&gt;"-",$B1772=$E1772),"Entrée et sortie","-")="Entrée et sortie",'Base de données'!$B1772,"-")</f>
        <v>-</v>
      </c>
      <c r="B1772" s="41" t="str">
        <f t="shared" ca="1" si="111"/>
        <v>-</v>
      </c>
      <c r="C1772" s="41" t="str">
        <f t="shared" ca="1" si="112"/>
        <v>-</v>
      </c>
      <c r="D1772" s="41" t="str">
        <f>IF($F1772="sortie en cours d'année",'Base de données'!$B1772,"-")</f>
        <v>-</v>
      </c>
      <c r="E1772" s="41" t="str">
        <f>IF($H1772="entrée en cours d'année",'Base de données'!$B1772,"-")</f>
        <v>-</v>
      </c>
      <c r="F1772" s="37" t="str">
        <f t="shared" si="109"/>
        <v/>
      </c>
      <c r="G1772" s="37" t="str">
        <f>IF($J1772="mouvement",_xlfn.XLOOKUP('Base de données'!$B1772,$V:$V,$V:$V,0),"")</f>
        <v/>
      </c>
      <c r="H1772" s="37" t="str">
        <f t="shared" si="110"/>
        <v/>
      </c>
      <c r="I1772" s="37" t="str">
        <f>IF($J1772="mouvement",_xlfn.XLOOKUP('Base de données'!$B1772,$K:$K,$K:$K,0),"")</f>
        <v/>
      </c>
      <c r="J1772" s="38" t="str">
        <f>IF(AND(Y1772&lt;&gt;MAX(Y:Y),COUNTIF(K1772:V1772,'Base de données'!$B1772)&gt;0),"mouvement","")</f>
        <v/>
      </c>
      <c r="K1772" s="39" t="str">
        <f>IF(K$1&gt;$AE$1,"-",IFERROR(IF(DATEDIF('Base de données'!$A1772,K$1,"d")&lt;&gt;0,"",'Base de données'!$B1772),""))</f>
        <v/>
      </c>
      <c r="L1772" s="39" t="str">
        <f>IF(L$1&gt;$AE$1,"-",IFERROR(IF(DATEDIF('Base de données'!$A1772,L$1,"d")&lt;&gt;0,"",'Base de données'!$B1772),""))</f>
        <v/>
      </c>
      <c r="M1772" s="39" t="str">
        <f>IF(M$1&gt;$AE$1,"-",IFERROR(IF(DATEDIF('Base de données'!$A1772,M$1,"d")&lt;&gt;0,"",'Base de données'!$B1772),""))</f>
        <v/>
      </c>
      <c r="N1772" s="39" t="str">
        <f>IF(N$1&gt;$AE$1,"-",IFERROR(IF(DATEDIF('Base de données'!$A1772,N$1,"d")&lt;&gt;0,"",'Base de données'!$B1772),""))</f>
        <v/>
      </c>
      <c r="O1772" s="39" t="str">
        <f>IF(O$1&gt;$AE$1,"-",IFERROR(IF(DATEDIF('Base de données'!$A1772,O$1,"d")&lt;&gt;0,"",'Base de données'!$B1772),""))</f>
        <v/>
      </c>
      <c r="P1772" s="39" t="str">
        <f>IF(P$1&gt;$AE$1,"-",IFERROR(IF(DATEDIF('Base de données'!$A1772,P$1,"d")&lt;&gt;0,"",'Base de données'!$B1772),""))</f>
        <v/>
      </c>
      <c r="Q1772" s="39" t="str">
        <f>IF(Q$1&gt;$AE$1,"-",IFERROR(IF(DATEDIF('Base de données'!$A1772,Q$1,"d")&lt;&gt;0,"",'Base de données'!$B1772),""))</f>
        <v>NNRI4</v>
      </c>
      <c r="R1772" s="39" t="str">
        <f>IF(R$1&gt;$AE$1,"-",IFERROR(IF(DATEDIF('Base de données'!$A1772,R$1,"d")&lt;&gt;0,"",'Base de données'!$B1772),""))</f>
        <v/>
      </c>
      <c r="S1772" s="39" t="str">
        <f>IF(S$1&gt;$AE$1,"-",IFERROR(IF(DATEDIF('Base de données'!$A1772,S$1,"d")&lt;&gt;0,"",'Base de données'!$B1772),""))</f>
        <v/>
      </c>
      <c r="T1772" s="39" t="str">
        <f>IF(T$1&gt;$AE$1,"-",IFERROR(IF(DATEDIF('Base de données'!$A1772,T$1,"d")&lt;&gt;0,"",'Base de données'!$B1772),""))</f>
        <v/>
      </c>
      <c r="U1772" s="39" t="str">
        <f>IF(U$1&gt;$AE$1,"-",IFERROR(IF(DATEDIF('Base de données'!$A1772,U$1,"d")&lt;&gt;0,"",'Base de données'!$B1772),""))</f>
        <v/>
      </c>
      <c r="V1772" s="39" t="str">
        <f>IF(V$1&gt;$AE$1,"-",IFERROR(IF(DATEDIF('Base de données'!$A1772,V$1,"d")&lt;&gt;0,"",'Base de données'!$B1772),""))</f>
        <v/>
      </c>
      <c r="W1772" s="34"/>
      <c r="X1772" s="30" t="str">
        <f>'Base de données'!$C1772&amp;" "&amp;'Base de données'!$D1772</f>
        <v>Rousseau Odette</v>
      </c>
      <c r="Y1772" s="31">
        <f>COUNTIF('Base de données'!$B:$B,'Base de données'!$B1772)</f>
        <v>12</v>
      </c>
      <c r="AA1772" s="87" cm="1">
        <f t="array" aca="1" ref="AA1772" ca="1">INDIRECT("'Base de données'!A" &amp; ROW(Y1772))</f>
        <v>45839</v>
      </c>
      <c r="AB1772" s="51" t="str" cm="1">
        <f t="array" aca="1" ref="AB1772" ca="1">INDIRECT("'Base de données'!B" &amp; ROW(Z1772))</f>
        <v>NNRI4</v>
      </c>
    </row>
    <row r="1773" spans="1:28" x14ac:dyDescent="0.3">
      <c r="A1773" s="41" t="str">
        <f ca="1">IF(IF(AND($B1773&lt;&gt;"-",$B1773=$E1773),"Entrée et sortie","-")="Entrée et sortie",'Base de données'!$B1773,"-")</f>
        <v>-</v>
      </c>
      <c r="B1773" s="41" t="str">
        <f t="shared" ca="1" si="111"/>
        <v>-</v>
      </c>
      <c r="C1773" s="41" t="str">
        <f t="shared" ca="1" si="112"/>
        <v>-</v>
      </c>
      <c r="D1773" s="41" t="str">
        <f>IF($F1773="sortie en cours d'année",'Base de données'!$B1773,"-")</f>
        <v>-</v>
      </c>
      <c r="E1773" s="41" t="str">
        <f>IF($H1773="entrée en cours d'année",'Base de données'!$B1773,"-")</f>
        <v>-</v>
      </c>
      <c r="F1773" s="37" t="str">
        <f t="shared" si="109"/>
        <v/>
      </c>
      <c r="G1773" s="37" t="str">
        <f>IF($J1773="mouvement",_xlfn.XLOOKUP('Base de données'!$B1773,$V:$V,$V:$V,0),"")</f>
        <v/>
      </c>
      <c r="H1773" s="37" t="str">
        <f t="shared" si="110"/>
        <v/>
      </c>
      <c r="I1773" s="37" t="str">
        <f>IF($J1773="mouvement",_xlfn.XLOOKUP('Base de données'!$B1773,$K:$K,$K:$K,0),"")</f>
        <v/>
      </c>
      <c r="J1773" s="38" t="str">
        <f>IF(AND(Y1773&lt;&gt;MAX(Y:Y),COUNTIF(K1773:V1773,'Base de données'!$B1773)&gt;0),"mouvement","")</f>
        <v/>
      </c>
      <c r="K1773" s="39" t="str">
        <f>IF(K$1&gt;$AE$1,"-",IFERROR(IF(DATEDIF('Base de données'!$A1773,K$1,"d")&lt;&gt;0,"",'Base de données'!$B1773),""))</f>
        <v/>
      </c>
      <c r="L1773" s="39" t="str">
        <f>IF(L$1&gt;$AE$1,"-",IFERROR(IF(DATEDIF('Base de données'!$A1773,L$1,"d")&lt;&gt;0,"",'Base de données'!$B1773),""))</f>
        <v/>
      </c>
      <c r="M1773" s="39" t="str">
        <f>IF(M$1&gt;$AE$1,"-",IFERROR(IF(DATEDIF('Base de données'!$A1773,M$1,"d")&lt;&gt;0,"",'Base de données'!$B1773),""))</f>
        <v/>
      </c>
      <c r="N1773" s="39" t="str">
        <f>IF(N$1&gt;$AE$1,"-",IFERROR(IF(DATEDIF('Base de données'!$A1773,N$1,"d")&lt;&gt;0,"",'Base de données'!$B1773),""))</f>
        <v/>
      </c>
      <c r="O1773" s="39" t="str">
        <f>IF(O$1&gt;$AE$1,"-",IFERROR(IF(DATEDIF('Base de données'!$A1773,O$1,"d")&lt;&gt;0,"",'Base de données'!$B1773),""))</f>
        <v/>
      </c>
      <c r="P1773" s="39" t="str">
        <f>IF(P$1&gt;$AE$1,"-",IFERROR(IF(DATEDIF('Base de données'!$A1773,P$1,"d")&lt;&gt;0,"",'Base de données'!$B1773),""))</f>
        <v/>
      </c>
      <c r="Q1773" s="39" t="str">
        <f>IF(Q$1&gt;$AE$1,"-",IFERROR(IF(DATEDIF('Base de données'!$A1773,Q$1,"d")&lt;&gt;0,"",'Base de données'!$B1773),""))</f>
        <v>FAZGD</v>
      </c>
      <c r="R1773" s="39" t="str">
        <f>IF(R$1&gt;$AE$1,"-",IFERROR(IF(DATEDIF('Base de données'!$A1773,R$1,"d")&lt;&gt;0,"",'Base de données'!$B1773),""))</f>
        <v/>
      </c>
      <c r="S1773" s="39" t="str">
        <f>IF(S$1&gt;$AE$1,"-",IFERROR(IF(DATEDIF('Base de données'!$A1773,S$1,"d")&lt;&gt;0,"",'Base de données'!$B1773),""))</f>
        <v/>
      </c>
      <c r="T1773" s="39" t="str">
        <f>IF(T$1&gt;$AE$1,"-",IFERROR(IF(DATEDIF('Base de données'!$A1773,T$1,"d")&lt;&gt;0,"",'Base de données'!$B1773),""))</f>
        <v/>
      </c>
      <c r="U1773" s="39" t="str">
        <f>IF(U$1&gt;$AE$1,"-",IFERROR(IF(DATEDIF('Base de données'!$A1773,U$1,"d")&lt;&gt;0,"",'Base de données'!$B1773),""))</f>
        <v/>
      </c>
      <c r="V1773" s="39" t="str">
        <f>IF(V$1&gt;$AE$1,"-",IFERROR(IF(DATEDIF('Base de données'!$A1773,V$1,"d")&lt;&gt;0,"",'Base de données'!$B1773),""))</f>
        <v/>
      </c>
      <c r="W1773" s="34"/>
      <c r="X1773" s="30" t="str">
        <f>'Base de données'!$C1773&amp;" "&amp;'Base de données'!$D1773</f>
        <v>Pinto Capucine</v>
      </c>
      <c r="Y1773" s="31">
        <f>COUNTIF('Base de données'!$B:$B,'Base de données'!$B1773)</f>
        <v>12</v>
      </c>
      <c r="AA1773" s="87" cm="1">
        <f t="array" aca="1" ref="AA1773" ca="1">INDIRECT("'Base de données'!A" &amp; ROW(Y1773))</f>
        <v>45839</v>
      </c>
      <c r="AB1773" s="51" t="str" cm="1">
        <f t="array" aca="1" ref="AB1773" ca="1">INDIRECT("'Base de données'!B" &amp; ROW(Z1773))</f>
        <v>FAZGD</v>
      </c>
    </row>
    <row r="1774" spans="1:28" x14ac:dyDescent="0.3">
      <c r="A1774" s="41" t="str">
        <f ca="1">IF(IF(AND($B1774&lt;&gt;"-",$B1774=$E1774),"Entrée et sortie","-")="Entrée et sortie",'Base de données'!$B1774,"-")</f>
        <v>-</v>
      </c>
      <c r="B1774" s="41" t="str">
        <f t="shared" ca="1" si="111"/>
        <v>-</v>
      </c>
      <c r="C1774" s="41" t="str">
        <f t="shared" ca="1" si="112"/>
        <v>-</v>
      </c>
      <c r="D1774" s="41" t="str">
        <f>IF($F1774="sortie en cours d'année",'Base de données'!$B1774,"-")</f>
        <v>-</v>
      </c>
      <c r="E1774" s="41" t="str">
        <f>IF($H1774="entrée en cours d'année",'Base de données'!$B1774,"-")</f>
        <v>-</v>
      </c>
      <c r="F1774" s="37" t="str">
        <f t="shared" si="109"/>
        <v/>
      </c>
      <c r="G1774" s="37" t="str">
        <f>IF($J1774="mouvement",_xlfn.XLOOKUP('Base de données'!$B1774,$V:$V,$V:$V,0),"")</f>
        <v/>
      </c>
      <c r="H1774" s="37" t="str">
        <f t="shared" si="110"/>
        <v/>
      </c>
      <c r="I1774" s="37" t="str">
        <f>IF($J1774="mouvement",_xlfn.XLOOKUP('Base de données'!$B1774,$K:$K,$K:$K,0),"")</f>
        <v/>
      </c>
      <c r="J1774" s="38" t="str">
        <f>IF(AND(Y1774&lt;&gt;MAX(Y:Y),COUNTIF(K1774:V1774,'Base de données'!$B1774)&gt;0),"mouvement","")</f>
        <v/>
      </c>
      <c r="K1774" s="39" t="str">
        <f>IF(K$1&gt;$AE$1,"-",IFERROR(IF(DATEDIF('Base de données'!$A1774,K$1,"d")&lt;&gt;0,"",'Base de données'!$B1774),""))</f>
        <v/>
      </c>
      <c r="L1774" s="39" t="str">
        <f>IF(L$1&gt;$AE$1,"-",IFERROR(IF(DATEDIF('Base de données'!$A1774,L$1,"d")&lt;&gt;0,"",'Base de données'!$B1774),""))</f>
        <v/>
      </c>
      <c r="M1774" s="39" t="str">
        <f>IF(M$1&gt;$AE$1,"-",IFERROR(IF(DATEDIF('Base de données'!$A1774,M$1,"d")&lt;&gt;0,"",'Base de données'!$B1774),""))</f>
        <v/>
      </c>
      <c r="N1774" s="39" t="str">
        <f>IF(N$1&gt;$AE$1,"-",IFERROR(IF(DATEDIF('Base de données'!$A1774,N$1,"d")&lt;&gt;0,"",'Base de données'!$B1774),""))</f>
        <v/>
      </c>
      <c r="O1774" s="39" t="str">
        <f>IF(O$1&gt;$AE$1,"-",IFERROR(IF(DATEDIF('Base de données'!$A1774,O$1,"d")&lt;&gt;0,"",'Base de données'!$B1774),""))</f>
        <v/>
      </c>
      <c r="P1774" s="39" t="str">
        <f>IF(P$1&gt;$AE$1,"-",IFERROR(IF(DATEDIF('Base de données'!$A1774,P$1,"d")&lt;&gt;0,"",'Base de données'!$B1774),""))</f>
        <v/>
      </c>
      <c r="Q1774" s="39" t="str">
        <f>IF(Q$1&gt;$AE$1,"-",IFERROR(IF(DATEDIF('Base de données'!$A1774,Q$1,"d")&lt;&gt;0,"",'Base de données'!$B1774),""))</f>
        <v>K17K2</v>
      </c>
      <c r="R1774" s="39" t="str">
        <f>IF(R$1&gt;$AE$1,"-",IFERROR(IF(DATEDIF('Base de données'!$A1774,R$1,"d")&lt;&gt;0,"",'Base de données'!$B1774),""))</f>
        <v/>
      </c>
      <c r="S1774" s="39" t="str">
        <f>IF(S$1&gt;$AE$1,"-",IFERROR(IF(DATEDIF('Base de données'!$A1774,S$1,"d")&lt;&gt;0,"",'Base de données'!$B1774),""))</f>
        <v/>
      </c>
      <c r="T1774" s="39" t="str">
        <f>IF(T$1&gt;$AE$1,"-",IFERROR(IF(DATEDIF('Base de données'!$A1774,T$1,"d")&lt;&gt;0,"",'Base de données'!$B1774),""))</f>
        <v/>
      </c>
      <c r="U1774" s="39" t="str">
        <f>IF(U$1&gt;$AE$1,"-",IFERROR(IF(DATEDIF('Base de données'!$A1774,U$1,"d")&lt;&gt;0,"",'Base de données'!$B1774),""))</f>
        <v/>
      </c>
      <c r="V1774" s="39" t="str">
        <f>IF(V$1&gt;$AE$1,"-",IFERROR(IF(DATEDIF('Base de données'!$A1774,V$1,"d")&lt;&gt;0,"",'Base de données'!$B1774),""))</f>
        <v/>
      </c>
      <c r="W1774" s="34"/>
      <c r="X1774" s="30" t="str">
        <f>'Base de données'!$C1774&amp;" "&amp;'Base de données'!$D1774</f>
        <v>Arnaud Capucine</v>
      </c>
      <c r="Y1774" s="31">
        <f>COUNTIF('Base de données'!$B:$B,'Base de données'!$B1774)</f>
        <v>12</v>
      </c>
      <c r="AA1774" s="87" cm="1">
        <f t="array" aca="1" ref="AA1774" ca="1">INDIRECT("'Base de données'!A" &amp; ROW(Y1774))</f>
        <v>45839</v>
      </c>
      <c r="AB1774" s="51" t="str" cm="1">
        <f t="array" aca="1" ref="AB1774" ca="1">INDIRECT("'Base de données'!B" &amp; ROW(Z1774))</f>
        <v>K17K2</v>
      </c>
    </row>
    <row r="1775" spans="1:28" x14ac:dyDescent="0.3">
      <c r="A1775" s="41" t="str">
        <f ca="1">IF(IF(AND($B1775&lt;&gt;"-",$B1775=$E1775),"Entrée et sortie","-")="Entrée et sortie",'Base de données'!$B1775,"-")</f>
        <v>-</v>
      </c>
      <c r="B1775" s="41" t="str">
        <f t="shared" ca="1" si="111"/>
        <v>-</v>
      </c>
      <c r="C1775" s="41" t="str">
        <f t="shared" ca="1" si="112"/>
        <v>-</v>
      </c>
      <c r="D1775" s="41" t="str">
        <f>IF($F1775="sortie en cours d'année",'Base de données'!$B1775,"-")</f>
        <v>-</v>
      </c>
      <c r="E1775" s="41" t="str">
        <f>IF($H1775="entrée en cours d'année",'Base de données'!$B1775,"-")</f>
        <v>-</v>
      </c>
      <c r="F1775" s="37" t="str">
        <f t="shared" si="109"/>
        <v/>
      </c>
      <c r="G1775" s="37" t="str">
        <f>IF($J1775="mouvement",_xlfn.XLOOKUP('Base de données'!$B1775,$V:$V,$V:$V,0),"")</f>
        <v/>
      </c>
      <c r="H1775" s="37" t="str">
        <f t="shared" si="110"/>
        <v/>
      </c>
      <c r="I1775" s="37" t="str">
        <f>IF($J1775="mouvement",_xlfn.XLOOKUP('Base de données'!$B1775,$K:$K,$K:$K,0),"")</f>
        <v/>
      </c>
      <c r="J1775" s="38" t="str">
        <f>IF(AND(Y1775&lt;&gt;MAX(Y:Y),COUNTIF(K1775:V1775,'Base de données'!$B1775)&gt;0),"mouvement","")</f>
        <v/>
      </c>
      <c r="K1775" s="39" t="str">
        <f>IF(K$1&gt;$AE$1,"-",IFERROR(IF(DATEDIF('Base de données'!$A1775,K$1,"d")&lt;&gt;0,"",'Base de données'!$B1775),""))</f>
        <v/>
      </c>
      <c r="L1775" s="39" t="str">
        <f>IF(L$1&gt;$AE$1,"-",IFERROR(IF(DATEDIF('Base de données'!$A1775,L$1,"d")&lt;&gt;0,"",'Base de données'!$B1775),""))</f>
        <v/>
      </c>
      <c r="M1775" s="39" t="str">
        <f>IF(M$1&gt;$AE$1,"-",IFERROR(IF(DATEDIF('Base de données'!$A1775,M$1,"d")&lt;&gt;0,"",'Base de données'!$B1775),""))</f>
        <v/>
      </c>
      <c r="N1775" s="39" t="str">
        <f>IF(N$1&gt;$AE$1,"-",IFERROR(IF(DATEDIF('Base de données'!$A1775,N$1,"d")&lt;&gt;0,"",'Base de données'!$B1775),""))</f>
        <v/>
      </c>
      <c r="O1775" s="39" t="str">
        <f>IF(O$1&gt;$AE$1,"-",IFERROR(IF(DATEDIF('Base de données'!$A1775,O$1,"d")&lt;&gt;0,"",'Base de données'!$B1775),""))</f>
        <v/>
      </c>
      <c r="P1775" s="39" t="str">
        <f>IF(P$1&gt;$AE$1,"-",IFERROR(IF(DATEDIF('Base de données'!$A1775,P$1,"d")&lt;&gt;0,"",'Base de données'!$B1775),""))</f>
        <v/>
      </c>
      <c r="Q1775" s="39" t="str">
        <f>IF(Q$1&gt;$AE$1,"-",IFERROR(IF(DATEDIF('Base de données'!$A1775,Q$1,"d")&lt;&gt;0,"",'Base de données'!$B1775),""))</f>
        <v>SV587</v>
      </c>
      <c r="R1775" s="39" t="str">
        <f>IF(R$1&gt;$AE$1,"-",IFERROR(IF(DATEDIF('Base de données'!$A1775,R$1,"d")&lt;&gt;0,"",'Base de données'!$B1775),""))</f>
        <v/>
      </c>
      <c r="S1775" s="39" t="str">
        <f>IF(S$1&gt;$AE$1,"-",IFERROR(IF(DATEDIF('Base de données'!$A1775,S$1,"d")&lt;&gt;0,"",'Base de données'!$B1775),""))</f>
        <v/>
      </c>
      <c r="T1775" s="39" t="str">
        <f>IF(T$1&gt;$AE$1,"-",IFERROR(IF(DATEDIF('Base de données'!$A1775,T$1,"d")&lt;&gt;0,"",'Base de données'!$B1775),""))</f>
        <v/>
      </c>
      <c r="U1775" s="39" t="str">
        <f>IF(U$1&gt;$AE$1,"-",IFERROR(IF(DATEDIF('Base de données'!$A1775,U$1,"d")&lt;&gt;0,"",'Base de données'!$B1775),""))</f>
        <v/>
      </c>
      <c r="V1775" s="39" t="str">
        <f>IF(V$1&gt;$AE$1,"-",IFERROR(IF(DATEDIF('Base de données'!$A1775,V$1,"d")&lt;&gt;0,"",'Base de données'!$B1775),""))</f>
        <v/>
      </c>
      <c r="W1775" s="34"/>
      <c r="X1775" s="30" t="str">
        <f>'Base de données'!$C1775&amp;" "&amp;'Base de données'!$D1775</f>
        <v>De Oliveira Geneviève</v>
      </c>
      <c r="Y1775" s="31">
        <f>COUNTIF('Base de données'!$B:$B,'Base de données'!$B1775)</f>
        <v>12</v>
      </c>
      <c r="AA1775" s="87" cm="1">
        <f t="array" aca="1" ref="AA1775" ca="1">INDIRECT("'Base de données'!A" &amp; ROW(Y1775))</f>
        <v>45839</v>
      </c>
      <c r="AB1775" s="51" t="str" cm="1">
        <f t="array" aca="1" ref="AB1775" ca="1">INDIRECT("'Base de données'!B" &amp; ROW(Z1775))</f>
        <v>SV587</v>
      </c>
    </row>
    <row r="1776" spans="1:28" x14ac:dyDescent="0.3">
      <c r="A1776" s="41" t="str">
        <f ca="1">IF(IF(AND($B1776&lt;&gt;"-",$B1776=$E1776),"Entrée et sortie","-")="Entrée et sortie",'Base de données'!$B1776,"-")</f>
        <v>-</v>
      </c>
      <c r="B1776" s="41" t="str">
        <f t="shared" ca="1" si="111"/>
        <v>-</v>
      </c>
      <c r="C1776" s="41" t="str">
        <f t="shared" ca="1" si="112"/>
        <v>-</v>
      </c>
      <c r="D1776" s="41" t="str">
        <f>IF($F1776="sortie en cours d'année",'Base de données'!$B1776,"-")</f>
        <v>-</v>
      </c>
      <c r="E1776" s="41" t="str">
        <f>IF($H1776="entrée en cours d'année",'Base de données'!$B1776,"-")</f>
        <v>-</v>
      </c>
      <c r="F1776" s="37" t="str">
        <f t="shared" si="109"/>
        <v/>
      </c>
      <c r="G1776" s="37" t="str">
        <f>IF($J1776="mouvement",_xlfn.XLOOKUP('Base de données'!$B1776,$V:$V,$V:$V,0),"")</f>
        <v/>
      </c>
      <c r="H1776" s="37" t="str">
        <f t="shared" si="110"/>
        <v/>
      </c>
      <c r="I1776" s="37" t="str">
        <f>IF($J1776="mouvement",_xlfn.XLOOKUP('Base de données'!$B1776,$K:$K,$K:$K,0),"")</f>
        <v/>
      </c>
      <c r="J1776" s="38" t="str">
        <f>IF(AND(Y1776&lt;&gt;MAX(Y:Y),COUNTIF(K1776:V1776,'Base de données'!$B1776)&gt;0),"mouvement","")</f>
        <v/>
      </c>
      <c r="K1776" s="39" t="str">
        <f>IF(K$1&gt;$AE$1,"-",IFERROR(IF(DATEDIF('Base de données'!$A1776,K$1,"d")&lt;&gt;0,"",'Base de données'!$B1776),""))</f>
        <v/>
      </c>
      <c r="L1776" s="39" t="str">
        <f>IF(L$1&gt;$AE$1,"-",IFERROR(IF(DATEDIF('Base de données'!$A1776,L$1,"d")&lt;&gt;0,"",'Base de données'!$B1776),""))</f>
        <v/>
      </c>
      <c r="M1776" s="39" t="str">
        <f>IF(M$1&gt;$AE$1,"-",IFERROR(IF(DATEDIF('Base de données'!$A1776,M$1,"d")&lt;&gt;0,"",'Base de données'!$B1776),""))</f>
        <v/>
      </c>
      <c r="N1776" s="39" t="str">
        <f>IF(N$1&gt;$AE$1,"-",IFERROR(IF(DATEDIF('Base de données'!$A1776,N$1,"d")&lt;&gt;0,"",'Base de données'!$B1776),""))</f>
        <v/>
      </c>
      <c r="O1776" s="39" t="str">
        <f>IF(O$1&gt;$AE$1,"-",IFERROR(IF(DATEDIF('Base de données'!$A1776,O$1,"d")&lt;&gt;0,"",'Base de données'!$B1776),""))</f>
        <v/>
      </c>
      <c r="P1776" s="39" t="str">
        <f>IF(P$1&gt;$AE$1,"-",IFERROR(IF(DATEDIF('Base de données'!$A1776,P$1,"d")&lt;&gt;0,"",'Base de données'!$B1776),""))</f>
        <v/>
      </c>
      <c r="Q1776" s="39" t="str">
        <f>IF(Q$1&gt;$AE$1,"-",IFERROR(IF(DATEDIF('Base de données'!$A1776,Q$1,"d")&lt;&gt;0,"",'Base de données'!$B1776),""))</f>
        <v>KGFAN</v>
      </c>
      <c r="R1776" s="39" t="str">
        <f>IF(R$1&gt;$AE$1,"-",IFERROR(IF(DATEDIF('Base de données'!$A1776,R$1,"d")&lt;&gt;0,"",'Base de données'!$B1776),""))</f>
        <v/>
      </c>
      <c r="S1776" s="39" t="str">
        <f>IF(S$1&gt;$AE$1,"-",IFERROR(IF(DATEDIF('Base de données'!$A1776,S$1,"d")&lt;&gt;0,"",'Base de données'!$B1776),""))</f>
        <v/>
      </c>
      <c r="T1776" s="39" t="str">
        <f>IF(T$1&gt;$AE$1,"-",IFERROR(IF(DATEDIF('Base de données'!$A1776,T$1,"d")&lt;&gt;0,"",'Base de données'!$B1776),""))</f>
        <v/>
      </c>
      <c r="U1776" s="39" t="str">
        <f>IF(U$1&gt;$AE$1,"-",IFERROR(IF(DATEDIF('Base de données'!$A1776,U$1,"d")&lt;&gt;0,"",'Base de données'!$B1776),""))</f>
        <v/>
      </c>
      <c r="V1776" s="39" t="str">
        <f>IF(V$1&gt;$AE$1,"-",IFERROR(IF(DATEDIF('Base de données'!$A1776,V$1,"d")&lt;&gt;0,"",'Base de données'!$B1776),""))</f>
        <v/>
      </c>
      <c r="W1776" s="34"/>
      <c r="X1776" s="30" t="str">
        <f>'Base de données'!$C1776&amp;" "&amp;'Base de données'!$D1776</f>
        <v>Gilbert William</v>
      </c>
      <c r="Y1776" s="31">
        <f>COUNTIF('Base de données'!$B:$B,'Base de données'!$B1776)</f>
        <v>12</v>
      </c>
      <c r="AA1776" s="87" cm="1">
        <f t="array" aca="1" ref="AA1776" ca="1">INDIRECT("'Base de données'!A" &amp; ROW(Y1776))</f>
        <v>45839</v>
      </c>
      <c r="AB1776" s="51" t="str" cm="1">
        <f t="array" aca="1" ref="AB1776" ca="1">INDIRECT("'Base de données'!B" &amp; ROW(Z1776))</f>
        <v>KGFAN</v>
      </c>
    </row>
    <row r="1777" spans="1:28" x14ac:dyDescent="0.3">
      <c r="A1777" s="41" t="str">
        <f ca="1">IF(IF(AND($B1777&lt;&gt;"-",$B1777=$E1777),"Entrée et sortie","-")="Entrée et sortie",'Base de données'!$B1777,"-")</f>
        <v>-</v>
      </c>
      <c r="B1777" s="41" t="str">
        <f t="shared" ca="1" si="111"/>
        <v>-</v>
      </c>
      <c r="C1777" s="41" t="str">
        <f t="shared" ca="1" si="112"/>
        <v>-</v>
      </c>
      <c r="D1777" s="41" t="str">
        <f>IF($F1777="sortie en cours d'année",'Base de données'!$B1777,"-")</f>
        <v>-</v>
      </c>
      <c r="E1777" s="41" t="str">
        <f>IF($H1777="entrée en cours d'année",'Base de données'!$B1777,"-")</f>
        <v>-</v>
      </c>
      <c r="F1777" s="37" t="str">
        <f t="shared" si="109"/>
        <v/>
      </c>
      <c r="G1777" s="37" t="str">
        <f>IF($J1777="mouvement",_xlfn.XLOOKUP('Base de données'!$B1777,$V:$V,$V:$V,0),"")</f>
        <v/>
      </c>
      <c r="H1777" s="37" t="str">
        <f t="shared" si="110"/>
        <v/>
      </c>
      <c r="I1777" s="37" t="str">
        <f>IF($J1777="mouvement",_xlfn.XLOOKUP('Base de données'!$B1777,$K:$K,$K:$K,0),"")</f>
        <v/>
      </c>
      <c r="J1777" s="38" t="str">
        <f>IF(AND(Y1777&lt;&gt;MAX(Y:Y),COUNTIF(K1777:V1777,'Base de données'!$B1777)&gt;0),"mouvement","")</f>
        <v/>
      </c>
      <c r="K1777" s="39" t="str">
        <f>IF(K$1&gt;$AE$1,"-",IFERROR(IF(DATEDIF('Base de données'!$A1777,K$1,"d")&lt;&gt;0,"",'Base de données'!$B1777),""))</f>
        <v/>
      </c>
      <c r="L1777" s="39" t="str">
        <f>IF(L$1&gt;$AE$1,"-",IFERROR(IF(DATEDIF('Base de données'!$A1777,L$1,"d")&lt;&gt;0,"",'Base de données'!$B1777),""))</f>
        <v/>
      </c>
      <c r="M1777" s="39" t="str">
        <f>IF(M$1&gt;$AE$1,"-",IFERROR(IF(DATEDIF('Base de données'!$A1777,M$1,"d")&lt;&gt;0,"",'Base de données'!$B1777),""))</f>
        <v/>
      </c>
      <c r="N1777" s="39" t="str">
        <f>IF(N$1&gt;$AE$1,"-",IFERROR(IF(DATEDIF('Base de données'!$A1777,N$1,"d")&lt;&gt;0,"",'Base de données'!$B1777),""))</f>
        <v/>
      </c>
      <c r="O1777" s="39" t="str">
        <f>IF(O$1&gt;$AE$1,"-",IFERROR(IF(DATEDIF('Base de données'!$A1777,O$1,"d")&lt;&gt;0,"",'Base de données'!$B1777),""))</f>
        <v/>
      </c>
      <c r="P1777" s="39" t="str">
        <f>IF(P$1&gt;$AE$1,"-",IFERROR(IF(DATEDIF('Base de données'!$A1777,P$1,"d")&lt;&gt;0,"",'Base de données'!$B1777),""))</f>
        <v/>
      </c>
      <c r="Q1777" s="39" t="str">
        <f>IF(Q$1&gt;$AE$1,"-",IFERROR(IF(DATEDIF('Base de données'!$A1777,Q$1,"d")&lt;&gt;0,"",'Base de données'!$B1777),""))</f>
        <v>97B98</v>
      </c>
      <c r="R1777" s="39" t="str">
        <f>IF(R$1&gt;$AE$1,"-",IFERROR(IF(DATEDIF('Base de données'!$A1777,R$1,"d")&lt;&gt;0,"",'Base de données'!$B1777),""))</f>
        <v/>
      </c>
      <c r="S1777" s="39" t="str">
        <f>IF(S$1&gt;$AE$1,"-",IFERROR(IF(DATEDIF('Base de données'!$A1777,S$1,"d")&lt;&gt;0,"",'Base de données'!$B1777),""))</f>
        <v/>
      </c>
      <c r="T1777" s="39" t="str">
        <f>IF(T$1&gt;$AE$1,"-",IFERROR(IF(DATEDIF('Base de données'!$A1777,T$1,"d")&lt;&gt;0,"",'Base de données'!$B1777),""))</f>
        <v/>
      </c>
      <c r="U1777" s="39" t="str">
        <f>IF(U$1&gt;$AE$1,"-",IFERROR(IF(DATEDIF('Base de données'!$A1777,U$1,"d")&lt;&gt;0,"",'Base de données'!$B1777),""))</f>
        <v/>
      </c>
      <c r="V1777" s="39" t="str">
        <f>IF(V$1&gt;$AE$1,"-",IFERROR(IF(DATEDIF('Base de données'!$A1777,V$1,"d")&lt;&gt;0,"",'Base de données'!$B1777),""))</f>
        <v/>
      </c>
      <c r="W1777" s="34"/>
      <c r="X1777" s="30" t="str">
        <f>'Base de données'!$C1777&amp;" "&amp;'Base de données'!$D1777</f>
        <v>Lemaître François</v>
      </c>
      <c r="Y1777" s="31">
        <f>COUNTIF('Base de données'!$B:$B,'Base de données'!$B1777)</f>
        <v>12</v>
      </c>
      <c r="AA1777" s="87" cm="1">
        <f t="array" aca="1" ref="AA1777" ca="1">INDIRECT("'Base de données'!A" &amp; ROW(Y1777))</f>
        <v>45839</v>
      </c>
      <c r="AB1777" s="51" t="str" cm="1">
        <f t="array" aca="1" ref="AB1777" ca="1">INDIRECT("'Base de données'!B" &amp; ROW(Z1777))</f>
        <v>97B98</v>
      </c>
    </row>
    <row r="1778" spans="1:28" x14ac:dyDescent="0.3">
      <c r="A1778" s="41" t="str">
        <f ca="1">IF(IF(AND($B1778&lt;&gt;"-",$B1778=$E1778),"Entrée et sortie","-")="Entrée et sortie",'Base de données'!$B1778,"-")</f>
        <v>-</v>
      </c>
      <c r="B1778" s="41" t="str">
        <f t="shared" ca="1" si="111"/>
        <v>-</v>
      </c>
      <c r="C1778" s="41" t="str">
        <f t="shared" ca="1" si="112"/>
        <v>-</v>
      </c>
      <c r="D1778" s="41" t="str">
        <f>IF($F1778="sortie en cours d'année",'Base de données'!$B1778,"-")</f>
        <v>-</v>
      </c>
      <c r="E1778" s="41" t="str">
        <f>IF($H1778="entrée en cours d'année",'Base de données'!$B1778,"-")</f>
        <v>-</v>
      </c>
      <c r="F1778" s="37" t="str">
        <f t="shared" si="109"/>
        <v/>
      </c>
      <c r="G1778" s="37" t="str">
        <f>IF($J1778="mouvement",_xlfn.XLOOKUP('Base de données'!$B1778,$V:$V,$V:$V,0),"")</f>
        <v/>
      </c>
      <c r="H1778" s="37" t="str">
        <f t="shared" si="110"/>
        <v/>
      </c>
      <c r="I1778" s="37" t="str">
        <f>IF($J1778="mouvement",_xlfn.XLOOKUP('Base de données'!$B1778,$K:$K,$K:$K,0),"")</f>
        <v/>
      </c>
      <c r="J1778" s="38" t="str">
        <f>IF(AND(Y1778&lt;&gt;MAX(Y:Y),COUNTIF(K1778:V1778,'Base de données'!$B1778)&gt;0),"mouvement","")</f>
        <v/>
      </c>
      <c r="K1778" s="39" t="str">
        <f>IF(K$1&gt;$AE$1,"-",IFERROR(IF(DATEDIF('Base de données'!$A1778,K$1,"d")&lt;&gt;0,"",'Base de données'!$B1778),""))</f>
        <v/>
      </c>
      <c r="L1778" s="39" t="str">
        <f>IF(L$1&gt;$AE$1,"-",IFERROR(IF(DATEDIF('Base de données'!$A1778,L$1,"d")&lt;&gt;0,"",'Base de données'!$B1778),""))</f>
        <v/>
      </c>
      <c r="M1778" s="39" t="str">
        <f>IF(M$1&gt;$AE$1,"-",IFERROR(IF(DATEDIF('Base de données'!$A1778,M$1,"d")&lt;&gt;0,"",'Base de données'!$B1778),""))</f>
        <v/>
      </c>
      <c r="N1778" s="39" t="str">
        <f>IF(N$1&gt;$AE$1,"-",IFERROR(IF(DATEDIF('Base de données'!$A1778,N$1,"d")&lt;&gt;0,"",'Base de données'!$B1778),""))</f>
        <v/>
      </c>
      <c r="O1778" s="39" t="str">
        <f>IF(O$1&gt;$AE$1,"-",IFERROR(IF(DATEDIF('Base de données'!$A1778,O$1,"d")&lt;&gt;0,"",'Base de données'!$B1778),""))</f>
        <v/>
      </c>
      <c r="P1778" s="39" t="str">
        <f>IF(P$1&gt;$AE$1,"-",IFERROR(IF(DATEDIF('Base de données'!$A1778,P$1,"d")&lt;&gt;0,"",'Base de données'!$B1778),""))</f>
        <v/>
      </c>
      <c r="Q1778" s="39" t="str">
        <f>IF(Q$1&gt;$AE$1,"-",IFERROR(IF(DATEDIF('Base de données'!$A1778,Q$1,"d")&lt;&gt;0,"",'Base de données'!$B1778),""))</f>
        <v>879JO</v>
      </c>
      <c r="R1778" s="39" t="str">
        <f>IF(R$1&gt;$AE$1,"-",IFERROR(IF(DATEDIF('Base de données'!$A1778,R$1,"d")&lt;&gt;0,"",'Base de données'!$B1778),""))</f>
        <v/>
      </c>
      <c r="S1778" s="39" t="str">
        <f>IF(S$1&gt;$AE$1,"-",IFERROR(IF(DATEDIF('Base de données'!$A1778,S$1,"d")&lt;&gt;0,"",'Base de données'!$B1778),""))</f>
        <v/>
      </c>
      <c r="T1778" s="39" t="str">
        <f>IF(T$1&gt;$AE$1,"-",IFERROR(IF(DATEDIF('Base de données'!$A1778,T$1,"d")&lt;&gt;0,"",'Base de données'!$B1778),""))</f>
        <v/>
      </c>
      <c r="U1778" s="39" t="str">
        <f>IF(U$1&gt;$AE$1,"-",IFERROR(IF(DATEDIF('Base de données'!$A1778,U$1,"d")&lt;&gt;0,"",'Base de données'!$B1778),""))</f>
        <v/>
      </c>
      <c r="V1778" s="39" t="str">
        <f>IF(V$1&gt;$AE$1,"-",IFERROR(IF(DATEDIF('Base de données'!$A1778,V$1,"d")&lt;&gt;0,"",'Base de données'!$B1778),""))</f>
        <v/>
      </c>
      <c r="W1778" s="34"/>
      <c r="X1778" s="30" t="str">
        <f>'Base de données'!$C1778&amp;" "&amp;'Base de données'!$D1778</f>
        <v>Delahaye Pierre</v>
      </c>
      <c r="Y1778" s="31">
        <f>COUNTIF('Base de données'!$B:$B,'Base de données'!$B1778)</f>
        <v>12</v>
      </c>
      <c r="AA1778" s="87" cm="1">
        <f t="array" aca="1" ref="AA1778" ca="1">INDIRECT("'Base de données'!A" &amp; ROW(Y1778))</f>
        <v>45839</v>
      </c>
      <c r="AB1778" s="51" t="str" cm="1">
        <f t="array" aca="1" ref="AB1778" ca="1">INDIRECT("'Base de données'!B" &amp; ROW(Z1778))</f>
        <v>879JO</v>
      </c>
    </row>
    <row r="1779" spans="1:28" x14ac:dyDescent="0.3">
      <c r="A1779" s="41" t="str">
        <f ca="1">IF(IF(AND($B1779&lt;&gt;"-",$B1779=$E1779),"Entrée et sortie","-")="Entrée et sortie",'Base de données'!$B1779,"-")</f>
        <v>-</v>
      </c>
      <c r="B1779" s="41" t="str">
        <f t="shared" ca="1" si="111"/>
        <v>-</v>
      </c>
      <c r="C1779" s="41" t="str">
        <f t="shared" ca="1" si="112"/>
        <v>-</v>
      </c>
      <c r="D1779" s="41" t="str">
        <f>IF($F1779="sortie en cours d'année",'Base de données'!$B1779,"-")</f>
        <v>-</v>
      </c>
      <c r="E1779" s="41" t="str">
        <f>IF($H1779="entrée en cours d'année",'Base de données'!$B1779,"-")</f>
        <v>-</v>
      </c>
      <c r="F1779" s="37" t="str">
        <f t="shared" si="109"/>
        <v/>
      </c>
      <c r="G1779" s="37" t="str">
        <f>IF($J1779="mouvement",_xlfn.XLOOKUP('Base de données'!$B1779,$V:$V,$V:$V,0),"")</f>
        <v/>
      </c>
      <c r="H1779" s="37" t="str">
        <f t="shared" si="110"/>
        <v/>
      </c>
      <c r="I1779" s="37" t="str">
        <f>IF($J1779="mouvement",_xlfn.XLOOKUP('Base de données'!$B1779,$K:$K,$K:$K,0),"")</f>
        <v/>
      </c>
      <c r="J1779" s="38" t="str">
        <f>IF(AND(Y1779&lt;&gt;MAX(Y:Y),COUNTIF(K1779:V1779,'Base de données'!$B1779)&gt;0),"mouvement","")</f>
        <v/>
      </c>
      <c r="K1779" s="39" t="str">
        <f>IF(K$1&gt;$AE$1,"-",IFERROR(IF(DATEDIF('Base de données'!$A1779,K$1,"d")&lt;&gt;0,"",'Base de données'!$B1779),""))</f>
        <v/>
      </c>
      <c r="L1779" s="39" t="str">
        <f>IF(L$1&gt;$AE$1,"-",IFERROR(IF(DATEDIF('Base de données'!$A1779,L$1,"d")&lt;&gt;0,"",'Base de données'!$B1779),""))</f>
        <v/>
      </c>
      <c r="M1779" s="39" t="str">
        <f>IF(M$1&gt;$AE$1,"-",IFERROR(IF(DATEDIF('Base de données'!$A1779,M$1,"d")&lt;&gt;0,"",'Base de données'!$B1779),""))</f>
        <v/>
      </c>
      <c r="N1779" s="39" t="str">
        <f>IF(N$1&gt;$AE$1,"-",IFERROR(IF(DATEDIF('Base de données'!$A1779,N$1,"d")&lt;&gt;0,"",'Base de données'!$B1779),""))</f>
        <v/>
      </c>
      <c r="O1779" s="39" t="str">
        <f>IF(O$1&gt;$AE$1,"-",IFERROR(IF(DATEDIF('Base de données'!$A1779,O$1,"d")&lt;&gt;0,"",'Base de données'!$B1779),""))</f>
        <v/>
      </c>
      <c r="P1779" s="39" t="str">
        <f>IF(P$1&gt;$AE$1,"-",IFERROR(IF(DATEDIF('Base de données'!$A1779,P$1,"d")&lt;&gt;0,"",'Base de données'!$B1779),""))</f>
        <v/>
      </c>
      <c r="Q1779" s="39" t="str">
        <f>IF(Q$1&gt;$AE$1,"-",IFERROR(IF(DATEDIF('Base de données'!$A1779,Q$1,"d")&lt;&gt;0,"",'Base de données'!$B1779),""))</f>
        <v>GRXBX</v>
      </c>
      <c r="R1779" s="39" t="str">
        <f>IF(R$1&gt;$AE$1,"-",IFERROR(IF(DATEDIF('Base de données'!$A1779,R$1,"d")&lt;&gt;0,"",'Base de données'!$B1779),""))</f>
        <v/>
      </c>
      <c r="S1779" s="39" t="str">
        <f>IF(S$1&gt;$AE$1,"-",IFERROR(IF(DATEDIF('Base de données'!$A1779,S$1,"d")&lt;&gt;0,"",'Base de données'!$B1779),""))</f>
        <v/>
      </c>
      <c r="T1779" s="39" t="str">
        <f>IF(T$1&gt;$AE$1,"-",IFERROR(IF(DATEDIF('Base de données'!$A1779,T$1,"d")&lt;&gt;0,"",'Base de données'!$B1779),""))</f>
        <v/>
      </c>
      <c r="U1779" s="39" t="str">
        <f>IF(U$1&gt;$AE$1,"-",IFERROR(IF(DATEDIF('Base de données'!$A1779,U$1,"d")&lt;&gt;0,"",'Base de données'!$B1779),""))</f>
        <v/>
      </c>
      <c r="V1779" s="39" t="str">
        <f>IF(V$1&gt;$AE$1,"-",IFERROR(IF(DATEDIF('Base de données'!$A1779,V$1,"d")&lt;&gt;0,"",'Base de données'!$B1779),""))</f>
        <v/>
      </c>
      <c r="W1779" s="34"/>
      <c r="X1779" s="30" t="str">
        <f>'Base de données'!$C1779&amp;" "&amp;'Base de données'!$D1779</f>
        <v>Deschamps Renée</v>
      </c>
      <c r="Y1779" s="31">
        <f>COUNTIF('Base de données'!$B:$B,'Base de données'!$B1779)</f>
        <v>12</v>
      </c>
      <c r="AA1779" s="87" cm="1">
        <f t="array" aca="1" ref="AA1779" ca="1">INDIRECT("'Base de données'!A" &amp; ROW(Y1779))</f>
        <v>45839</v>
      </c>
      <c r="AB1779" s="51" t="str" cm="1">
        <f t="array" aca="1" ref="AB1779" ca="1">INDIRECT("'Base de données'!B" &amp; ROW(Z1779))</f>
        <v>GRXBX</v>
      </c>
    </row>
    <row r="1780" spans="1:28" x14ac:dyDescent="0.3">
      <c r="A1780" s="41" t="str">
        <f ca="1">IF(IF(AND($B1780&lt;&gt;"-",$B1780=$E1780),"Entrée et sortie","-")="Entrée et sortie",'Base de données'!$B1780,"-")</f>
        <v>-</v>
      </c>
      <c r="B1780" s="41" t="str">
        <f t="shared" ca="1" si="111"/>
        <v>-</v>
      </c>
      <c r="C1780" s="41" t="str">
        <f t="shared" ca="1" si="112"/>
        <v>-</v>
      </c>
      <c r="D1780" s="41" t="str">
        <f>IF($F1780="sortie en cours d'année",'Base de données'!$B1780,"-")</f>
        <v>-</v>
      </c>
      <c r="E1780" s="41" t="str">
        <f>IF($H1780="entrée en cours d'année",'Base de données'!$B1780,"-")</f>
        <v>-</v>
      </c>
      <c r="F1780" s="37" t="str">
        <f t="shared" si="109"/>
        <v/>
      </c>
      <c r="G1780" s="37" t="str">
        <f>IF($J1780="mouvement",_xlfn.XLOOKUP('Base de données'!$B1780,$V:$V,$V:$V,0),"")</f>
        <v/>
      </c>
      <c r="H1780" s="37" t="str">
        <f t="shared" si="110"/>
        <v/>
      </c>
      <c r="I1780" s="37" t="str">
        <f>IF($J1780="mouvement",_xlfn.XLOOKUP('Base de données'!$B1780,$K:$K,$K:$K,0),"")</f>
        <v/>
      </c>
      <c r="J1780" s="38" t="str">
        <f>IF(AND(Y1780&lt;&gt;MAX(Y:Y),COUNTIF(K1780:V1780,'Base de données'!$B1780)&gt;0),"mouvement","")</f>
        <v/>
      </c>
      <c r="K1780" s="39" t="str">
        <f>IF(K$1&gt;$AE$1,"-",IFERROR(IF(DATEDIF('Base de données'!$A1780,K$1,"d")&lt;&gt;0,"",'Base de données'!$B1780),""))</f>
        <v/>
      </c>
      <c r="L1780" s="39" t="str">
        <f>IF(L$1&gt;$AE$1,"-",IFERROR(IF(DATEDIF('Base de données'!$A1780,L$1,"d")&lt;&gt;0,"",'Base de données'!$B1780),""))</f>
        <v/>
      </c>
      <c r="M1780" s="39" t="str">
        <f>IF(M$1&gt;$AE$1,"-",IFERROR(IF(DATEDIF('Base de données'!$A1780,M$1,"d")&lt;&gt;0,"",'Base de données'!$B1780),""))</f>
        <v/>
      </c>
      <c r="N1780" s="39" t="str">
        <f>IF(N$1&gt;$AE$1,"-",IFERROR(IF(DATEDIF('Base de données'!$A1780,N$1,"d")&lt;&gt;0,"",'Base de données'!$B1780),""))</f>
        <v/>
      </c>
      <c r="O1780" s="39" t="str">
        <f>IF(O$1&gt;$AE$1,"-",IFERROR(IF(DATEDIF('Base de données'!$A1780,O$1,"d")&lt;&gt;0,"",'Base de données'!$B1780),""))</f>
        <v/>
      </c>
      <c r="P1780" s="39" t="str">
        <f>IF(P$1&gt;$AE$1,"-",IFERROR(IF(DATEDIF('Base de données'!$A1780,P$1,"d")&lt;&gt;0,"",'Base de données'!$B1780),""))</f>
        <v/>
      </c>
      <c r="Q1780" s="39" t="str">
        <f>IF(Q$1&gt;$AE$1,"-",IFERROR(IF(DATEDIF('Base de données'!$A1780,Q$1,"d")&lt;&gt;0,"",'Base de données'!$B1780),""))</f>
        <v>PDNCT</v>
      </c>
      <c r="R1780" s="39" t="str">
        <f>IF(R$1&gt;$AE$1,"-",IFERROR(IF(DATEDIF('Base de données'!$A1780,R$1,"d")&lt;&gt;0,"",'Base de données'!$B1780),""))</f>
        <v/>
      </c>
      <c r="S1780" s="39" t="str">
        <f>IF(S$1&gt;$AE$1,"-",IFERROR(IF(DATEDIF('Base de données'!$A1780,S$1,"d")&lt;&gt;0,"",'Base de données'!$B1780),""))</f>
        <v/>
      </c>
      <c r="T1780" s="39" t="str">
        <f>IF(T$1&gt;$AE$1,"-",IFERROR(IF(DATEDIF('Base de données'!$A1780,T$1,"d")&lt;&gt;0,"",'Base de données'!$B1780),""))</f>
        <v/>
      </c>
      <c r="U1780" s="39" t="str">
        <f>IF(U$1&gt;$AE$1,"-",IFERROR(IF(DATEDIF('Base de données'!$A1780,U$1,"d")&lt;&gt;0,"",'Base de données'!$B1780),""))</f>
        <v/>
      </c>
      <c r="V1780" s="39" t="str">
        <f>IF(V$1&gt;$AE$1,"-",IFERROR(IF(DATEDIF('Base de données'!$A1780,V$1,"d")&lt;&gt;0,"",'Base de données'!$B1780),""))</f>
        <v/>
      </c>
      <c r="W1780" s="34"/>
      <c r="X1780" s="30" t="str">
        <f>'Base de données'!$C1780&amp;" "&amp;'Base de données'!$D1780</f>
        <v>Guilbert Marcelle</v>
      </c>
      <c r="Y1780" s="31">
        <f>COUNTIF('Base de données'!$B:$B,'Base de données'!$B1780)</f>
        <v>12</v>
      </c>
      <c r="AA1780" s="87" cm="1">
        <f t="array" aca="1" ref="AA1780" ca="1">INDIRECT("'Base de données'!A" &amp; ROW(Y1780))</f>
        <v>45839</v>
      </c>
      <c r="AB1780" s="51" t="str" cm="1">
        <f t="array" aca="1" ref="AB1780" ca="1">INDIRECT("'Base de données'!B" &amp; ROW(Z1780))</f>
        <v>PDNCT</v>
      </c>
    </row>
    <row r="1781" spans="1:28" x14ac:dyDescent="0.3">
      <c r="A1781" s="41" t="str">
        <f ca="1">IF(IF(AND($B1781&lt;&gt;"-",$B1781=$E1781),"Entrée et sortie","-")="Entrée et sortie",'Base de données'!$B1781,"-")</f>
        <v>-</v>
      </c>
      <c r="B1781" s="41" t="str">
        <f t="shared" ca="1" si="111"/>
        <v>-</v>
      </c>
      <c r="C1781" s="41" t="str">
        <f t="shared" ca="1" si="112"/>
        <v>-</v>
      </c>
      <c r="D1781" s="41" t="str">
        <f>IF($F1781="sortie en cours d'année",'Base de données'!$B1781,"-")</f>
        <v>-</v>
      </c>
      <c r="E1781" s="41" t="str">
        <f>IF($H1781="entrée en cours d'année",'Base de données'!$B1781,"-")</f>
        <v>-</v>
      </c>
      <c r="F1781" s="37" t="str">
        <f t="shared" si="109"/>
        <v/>
      </c>
      <c r="G1781" s="37" t="str">
        <f>IF($J1781="mouvement",_xlfn.XLOOKUP('Base de données'!$B1781,$V:$V,$V:$V,0),"")</f>
        <v/>
      </c>
      <c r="H1781" s="37" t="str">
        <f t="shared" si="110"/>
        <v/>
      </c>
      <c r="I1781" s="37" t="str">
        <f>IF($J1781="mouvement",_xlfn.XLOOKUP('Base de données'!$B1781,$K:$K,$K:$K,0),"")</f>
        <v/>
      </c>
      <c r="J1781" s="38" t="str">
        <f>IF(AND(Y1781&lt;&gt;MAX(Y:Y),COUNTIF(K1781:V1781,'Base de données'!$B1781)&gt;0),"mouvement","")</f>
        <v/>
      </c>
      <c r="K1781" s="39" t="str">
        <f>IF(K$1&gt;$AE$1,"-",IFERROR(IF(DATEDIF('Base de données'!$A1781,K$1,"d")&lt;&gt;0,"",'Base de données'!$B1781),""))</f>
        <v/>
      </c>
      <c r="L1781" s="39" t="str">
        <f>IF(L$1&gt;$AE$1,"-",IFERROR(IF(DATEDIF('Base de données'!$A1781,L$1,"d")&lt;&gt;0,"",'Base de données'!$B1781),""))</f>
        <v/>
      </c>
      <c r="M1781" s="39" t="str">
        <f>IF(M$1&gt;$AE$1,"-",IFERROR(IF(DATEDIF('Base de données'!$A1781,M$1,"d")&lt;&gt;0,"",'Base de données'!$B1781),""))</f>
        <v/>
      </c>
      <c r="N1781" s="39" t="str">
        <f>IF(N$1&gt;$AE$1,"-",IFERROR(IF(DATEDIF('Base de données'!$A1781,N$1,"d")&lt;&gt;0,"",'Base de données'!$B1781),""))</f>
        <v/>
      </c>
      <c r="O1781" s="39" t="str">
        <f>IF(O$1&gt;$AE$1,"-",IFERROR(IF(DATEDIF('Base de données'!$A1781,O$1,"d")&lt;&gt;0,"",'Base de données'!$B1781),""))</f>
        <v/>
      </c>
      <c r="P1781" s="39" t="str">
        <f>IF(P$1&gt;$AE$1,"-",IFERROR(IF(DATEDIF('Base de données'!$A1781,P$1,"d")&lt;&gt;0,"",'Base de données'!$B1781),""))</f>
        <v/>
      </c>
      <c r="Q1781" s="39" t="str">
        <f>IF(Q$1&gt;$AE$1,"-",IFERROR(IF(DATEDIF('Base de données'!$A1781,Q$1,"d")&lt;&gt;0,"",'Base de données'!$B1781),""))</f>
        <v>TNB06</v>
      </c>
      <c r="R1781" s="39" t="str">
        <f>IF(R$1&gt;$AE$1,"-",IFERROR(IF(DATEDIF('Base de données'!$A1781,R$1,"d")&lt;&gt;0,"",'Base de données'!$B1781),""))</f>
        <v/>
      </c>
      <c r="S1781" s="39" t="str">
        <f>IF(S$1&gt;$AE$1,"-",IFERROR(IF(DATEDIF('Base de données'!$A1781,S$1,"d")&lt;&gt;0,"",'Base de données'!$B1781),""))</f>
        <v/>
      </c>
      <c r="T1781" s="39" t="str">
        <f>IF(T$1&gt;$AE$1,"-",IFERROR(IF(DATEDIF('Base de données'!$A1781,T$1,"d")&lt;&gt;0,"",'Base de données'!$B1781),""))</f>
        <v/>
      </c>
      <c r="U1781" s="39" t="str">
        <f>IF(U$1&gt;$AE$1,"-",IFERROR(IF(DATEDIF('Base de données'!$A1781,U$1,"d")&lt;&gt;0,"",'Base de données'!$B1781),""))</f>
        <v/>
      </c>
      <c r="V1781" s="39" t="str">
        <f>IF(V$1&gt;$AE$1,"-",IFERROR(IF(DATEDIF('Base de données'!$A1781,V$1,"d")&lt;&gt;0,"",'Base de données'!$B1781),""))</f>
        <v/>
      </c>
      <c r="W1781" s="34"/>
      <c r="X1781" s="30" t="str">
        <f>'Base de données'!$C1781&amp;" "&amp;'Base de données'!$D1781</f>
        <v>Bègue Alfred</v>
      </c>
      <c r="Y1781" s="31">
        <f>COUNTIF('Base de données'!$B:$B,'Base de données'!$B1781)</f>
        <v>12</v>
      </c>
      <c r="AA1781" s="87" cm="1">
        <f t="array" aca="1" ref="AA1781" ca="1">INDIRECT("'Base de données'!A" &amp; ROW(Y1781))</f>
        <v>45839</v>
      </c>
      <c r="AB1781" s="51" t="str" cm="1">
        <f t="array" aca="1" ref="AB1781" ca="1">INDIRECT("'Base de données'!B" &amp; ROW(Z1781))</f>
        <v>TNB06</v>
      </c>
    </row>
    <row r="1782" spans="1:28" x14ac:dyDescent="0.3">
      <c r="A1782" s="41" t="str">
        <f ca="1">IF(IF(AND($B1782&lt;&gt;"-",$B1782=$E1782),"Entrée et sortie","-")="Entrée et sortie",'Base de données'!$B1782,"-")</f>
        <v>-</v>
      </c>
      <c r="B1782" s="41" t="str">
        <f t="shared" ca="1" si="111"/>
        <v>-</v>
      </c>
      <c r="C1782" s="41" t="str">
        <f t="shared" ca="1" si="112"/>
        <v>-</v>
      </c>
      <c r="D1782" s="41" t="str">
        <f>IF($F1782="sortie en cours d'année",'Base de données'!$B1782,"-")</f>
        <v>-</v>
      </c>
      <c r="E1782" s="41" t="str">
        <f>IF($H1782="entrée en cours d'année",'Base de données'!$B1782,"-")</f>
        <v>-</v>
      </c>
      <c r="F1782" s="37" t="str">
        <f t="shared" si="109"/>
        <v/>
      </c>
      <c r="G1782" s="37" t="str">
        <f>IF($J1782="mouvement",_xlfn.XLOOKUP('Base de données'!$B1782,$V:$V,$V:$V,0),"")</f>
        <v/>
      </c>
      <c r="H1782" s="37" t="str">
        <f t="shared" si="110"/>
        <v/>
      </c>
      <c r="I1782" s="37" t="str">
        <f>IF($J1782="mouvement",_xlfn.XLOOKUP('Base de données'!$B1782,$K:$K,$K:$K,0),"")</f>
        <v/>
      </c>
      <c r="J1782" s="38" t="str">
        <f>IF(AND(Y1782&lt;&gt;MAX(Y:Y),COUNTIF(K1782:V1782,'Base de données'!$B1782)&gt;0),"mouvement","")</f>
        <v/>
      </c>
      <c r="K1782" s="39" t="str">
        <f>IF(K$1&gt;$AE$1,"-",IFERROR(IF(DATEDIF('Base de données'!$A1782,K$1,"d")&lt;&gt;0,"",'Base de données'!$B1782),""))</f>
        <v/>
      </c>
      <c r="L1782" s="39" t="str">
        <f>IF(L$1&gt;$AE$1,"-",IFERROR(IF(DATEDIF('Base de données'!$A1782,L$1,"d")&lt;&gt;0,"",'Base de données'!$B1782),""))</f>
        <v/>
      </c>
      <c r="M1782" s="39" t="str">
        <f>IF(M$1&gt;$AE$1,"-",IFERROR(IF(DATEDIF('Base de données'!$A1782,M$1,"d")&lt;&gt;0,"",'Base de données'!$B1782),""))</f>
        <v/>
      </c>
      <c r="N1782" s="39" t="str">
        <f>IF(N$1&gt;$AE$1,"-",IFERROR(IF(DATEDIF('Base de données'!$A1782,N$1,"d")&lt;&gt;0,"",'Base de données'!$B1782),""))</f>
        <v/>
      </c>
      <c r="O1782" s="39" t="str">
        <f>IF(O$1&gt;$AE$1,"-",IFERROR(IF(DATEDIF('Base de données'!$A1782,O$1,"d")&lt;&gt;0,"",'Base de données'!$B1782),""))</f>
        <v/>
      </c>
      <c r="P1782" s="39" t="str">
        <f>IF(P$1&gt;$AE$1,"-",IFERROR(IF(DATEDIF('Base de données'!$A1782,P$1,"d")&lt;&gt;0,"",'Base de données'!$B1782),""))</f>
        <v/>
      </c>
      <c r="Q1782" s="39" t="str">
        <f>IF(Q$1&gt;$AE$1,"-",IFERROR(IF(DATEDIF('Base de données'!$A1782,Q$1,"d")&lt;&gt;0,"",'Base de données'!$B1782),""))</f>
        <v>5ATC0</v>
      </c>
      <c r="R1782" s="39" t="str">
        <f>IF(R$1&gt;$AE$1,"-",IFERROR(IF(DATEDIF('Base de données'!$A1782,R$1,"d")&lt;&gt;0,"",'Base de données'!$B1782),""))</f>
        <v/>
      </c>
      <c r="S1782" s="39" t="str">
        <f>IF(S$1&gt;$AE$1,"-",IFERROR(IF(DATEDIF('Base de données'!$A1782,S$1,"d")&lt;&gt;0,"",'Base de données'!$B1782),""))</f>
        <v/>
      </c>
      <c r="T1782" s="39" t="str">
        <f>IF(T$1&gt;$AE$1,"-",IFERROR(IF(DATEDIF('Base de données'!$A1782,T$1,"d")&lt;&gt;0,"",'Base de données'!$B1782),""))</f>
        <v/>
      </c>
      <c r="U1782" s="39" t="str">
        <f>IF(U$1&gt;$AE$1,"-",IFERROR(IF(DATEDIF('Base de données'!$A1782,U$1,"d")&lt;&gt;0,"",'Base de données'!$B1782),""))</f>
        <v/>
      </c>
      <c r="V1782" s="39" t="str">
        <f>IF(V$1&gt;$AE$1,"-",IFERROR(IF(DATEDIF('Base de données'!$A1782,V$1,"d")&lt;&gt;0,"",'Base de données'!$B1782),""))</f>
        <v/>
      </c>
      <c r="W1782" s="34"/>
      <c r="X1782" s="30" t="str">
        <f>'Base de données'!$C1782&amp;" "&amp;'Base de données'!$D1782</f>
        <v>Marin Lucie</v>
      </c>
      <c r="Y1782" s="31">
        <f>COUNTIF('Base de données'!$B:$B,'Base de données'!$B1782)</f>
        <v>12</v>
      </c>
      <c r="AA1782" s="87" cm="1">
        <f t="array" aca="1" ref="AA1782" ca="1">INDIRECT("'Base de données'!A" &amp; ROW(Y1782))</f>
        <v>45839</v>
      </c>
      <c r="AB1782" s="51" t="str" cm="1">
        <f t="array" aca="1" ref="AB1782" ca="1">INDIRECT("'Base de données'!B" &amp; ROW(Z1782))</f>
        <v>5ATC0</v>
      </c>
    </row>
    <row r="1783" spans="1:28" x14ac:dyDescent="0.3">
      <c r="A1783" s="41" t="str">
        <f ca="1">IF(IF(AND($B1783&lt;&gt;"-",$B1783=$E1783),"Entrée et sortie","-")="Entrée et sortie",'Base de données'!$B1783,"-")</f>
        <v>-</v>
      </c>
      <c r="B1783" s="41" t="str">
        <f t="shared" ca="1" si="111"/>
        <v>-</v>
      </c>
      <c r="C1783" s="41" t="str">
        <f t="shared" ca="1" si="112"/>
        <v>-</v>
      </c>
      <c r="D1783" s="41" t="str">
        <f>IF($F1783="sortie en cours d'année",'Base de données'!$B1783,"-")</f>
        <v>-</v>
      </c>
      <c r="E1783" s="41" t="str">
        <f>IF($H1783="entrée en cours d'année",'Base de données'!$B1783,"-")</f>
        <v>-</v>
      </c>
      <c r="F1783" s="37" t="str">
        <f t="shared" si="109"/>
        <v/>
      </c>
      <c r="G1783" s="37" t="str">
        <f>IF($J1783="mouvement",_xlfn.XLOOKUP('Base de données'!$B1783,$V:$V,$V:$V,0),"")</f>
        <v/>
      </c>
      <c r="H1783" s="37" t="str">
        <f t="shared" si="110"/>
        <v/>
      </c>
      <c r="I1783" s="37" t="str">
        <f>IF($J1783="mouvement",_xlfn.XLOOKUP('Base de données'!$B1783,$K:$K,$K:$K,0),"")</f>
        <v/>
      </c>
      <c r="J1783" s="38" t="str">
        <f>IF(AND(Y1783&lt;&gt;MAX(Y:Y),COUNTIF(K1783:V1783,'Base de données'!$B1783)&gt;0),"mouvement","")</f>
        <v/>
      </c>
      <c r="K1783" s="39" t="str">
        <f>IF(K$1&gt;$AE$1,"-",IFERROR(IF(DATEDIF('Base de données'!$A1783,K$1,"d")&lt;&gt;0,"",'Base de données'!$B1783),""))</f>
        <v/>
      </c>
      <c r="L1783" s="39" t="str">
        <f>IF(L$1&gt;$AE$1,"-",IFERROR(IF(DATEDIF('Base de données'!$A1783,L$1,"d")&lt;&gt;0,"",'Base de données'!$B1783),""))</f>
        <v/>
      </c>
      <c r="M1783" s="39" t="str">
        <f>IF(M$1&gt;$AE$1,"-",IFERROR(IF(DATEDIF('Base de données'!$A1783,M$1,"d")&lt;&gt;0,"",'Base de données'!$B1783),""))</f>
        <v/>
      </c>
      <c r="N1783" s="39" t="str">
        <f>IF(N$1&gt;$AE$1,"-",IFERROR(IF(DATEDIF('Base de données'!$A1783,N$1,"d")&lt;&gt;0,"",'Base de données'!$B1783),""))</f>
        <v/>
      </c>
      <c r="O1783" s="39" t="str">
        <f>IF(O$1&gt;$AE$1,"-",IFERROR(IF(DATEDIF('Base de données'!$A1783,O$1,"d")&lt;&gt;0,"",'Base de données'!$B1783),""))</f>
        <v/>
      </c>
      <c r="P1783" s="39" t="str">
        <f>IF(P$1&gt;$AE$1,"-",IFERROR(IF(DATEDIF('Base de données'!$A1783,P$1,"d")&lt;&gt;0,"",'Base de données'!$B1783),""))</f>
        <v/>
      </c>
      <c r="Q1783" s="39" t="str">
        <f>IF(Q$1&gt;$AE$1,"-",IFERROR(IF(DATEDIF('Base de données'!$A1783,Q$1,"d")&lt;&gt;0,"",'Base de données'!$B1783),""))</f>
        <v>4XYGG</v>
      </c>
      <c r="R1783" s="39" t="str">
        <f>IF(R$1&gt;$AE$1,"-",IFERROR(IF(DATEDIF('Base de données'!$A1783,R$1,"d")&lt;&gt;0,"",'Base de données'!$B1783),""))</f>
        <v/>
      </c>
      <c r="S1783" s="39" t="str">
        <f>IF(S$1&gt;$AE$1,"-",IFERROR(IF(DATEDIF('Base de données'!$A1783,S$1,"d")&lt;&gt;0,"",'Base de données'!$B1783),""))</f>
        <v/>
      </c>
      <c r="T1783" s="39" t="str">
        <f>IF(T$1&gt;$AE$1,"-",IFERROR(IF(DATEDIF('Base de données'!$A1783,T$1,"d")&lt;&gt;0,"",'Base de données'!$B1783),""))</f>
        <v/>
      </c>
      <c r="U1783" s="39" t="str">
        <f>IF(U$1&gt;$AE$1,"-",IFERROR(IF(DATEDIF('Base de données'!$A1783,U$1,"d")&lt;&gt;0,"",'Base de données'!$B1783),""))</f>
        <v/>
      </c>
      <c r="V1783" s="39" t="str">
        <f>IF(V$1&gt;$AE$1,"-",IFERROR(IF(DATEDIF('Base de données'!$A1783,V$1,"d")&lt;&gt;0,"",'Base de données'!$B1783),""))</f>
        <v/>
      </c>
      <c r="W1783" s="34"/>
      <c r="X1783" s="30" t="str">
        <f>'Base de données'!$C1783&amp;" "&amp;'Base de données'!$D1783</f>
        <v>Camus Isaac</v>
      </c>
      <c r="Y1783" s="31">
        <f>COUNTIF('Base de données'!$B:$B,'Base de données'!$B1783)</f>
        <v>12</v>
      </c>
      <c r="AA1783" s="87" cm="1">
        <f t="array" aca="1" ref="AA1783" ca="1">INDIRECT("'Base de données'!A" &amp; ROW(Y1783))</f>
        <v>45839</v>
      </c>
      <c r="AB1783" s="51" t="str" cm="1">
        <f t="array" aca="1" ref="AB1783" ca="1">INDIRECT("'Base de données'!B" &amp; ROW(Z1783))</f>
        <v>4XYGG</v>
      </c>
    </row>
    <row r="1784" spans="1:28" x14ac:dyDescent="0.3">
      <c r="A1784" s="41" t="str">
        <f ca="1">IF(IF(AND($B1784&lt;&gt;"-",$B1784=$E1784),"Entrée et sortie","-")="Entrée et sortie",'Base de données'!$B1784,"-")</f>
        <v>-</v>
      </c>
      <c r="B1784" s="41" t="str">
        <f t="shared" ca="1" si="111"/>
        <v>-</v>
      </c>
      <c r="C1784" s="41" t="str">
        <f t="shared" ca="1" si="112"/>
        <v>-</v>
      </c>
      <c r="D1784" s="41" t="str">
        <f>IF($F1784="sortie en cours d'année",'Base de données'!$B1784,"-")</f>
        <v>-</v>
      </c>
      <c r="E1784" s="41" t="str">
        <f>IF($H1784="entrée en cours d'année",'Base de données'!$B1784,"-")</f>
        <v>-</v>
      </c>
      <c r="F1784" s="37" t="str">
        <f t="shared" si="109"/>
        <v/>
      </c>
      <c r="G1784" s="37" t="str">
        <f>IF($J1784="mouvement",_xlfn.XLOOKUP('Base de données'!$B1784,$V:$V,$V:$V,0),"")</f>
        <v/>
      </c>
      <c r="H1784" s="37" t="str">
        <f t="shared" si="110"/>
        <v/>
      </c>
      <c r="I1784" s="37" t="str">
        <f>IF($J1784="mouvement",_xlfn.XLOOKUP('Base de données'!$B1784,$K:$K,$K:$K,0),"")</f>
        <v/>
      </c>
      <c r="J1784" s="38" t="str">
        <f>IF(AND(Y1784&lt;&gt;MAX(Y:Y),COUNTIF(K1784:V1784,'Base de données'!$B1784)&gt;0),"mouvement","")</f>
        <v/>
      </c>
      <c r="K1784" s="39" t="str">
        <f>IF(K$1&gt;$AE$1,"-",IFERROR(IF(DATEDIF('Base de données'!$A1784,K$1,"d")&lt;&gt;0,"",'Base de données'!$B1784),""))</f>
        <v/>
      </c>
      <c r="L1784" s="39" t="str">
        <f>IF(L$1&gt;$AE$1,"-",IFERROR(IF(DATEDIF('Base de données'!$A1784,L$1,"d")&lt;&gt;0,"",'Base de données'!$B1784),""))</f>
        <v/>
      </c>
      <c r="M1784" s="39" t="str">
        <f>IF(M$1&gt;$AE$1,"-",IFERROR(IF(DATEDIF('Base de données'!$A1784,M$1,"d")&lt;&gt;0,"",'Base de données'!$B1784),""))</f>
        <v/>
      </c>
      <c r="N1784" s="39" t="str">
        <f>IF(N$1&gt;$AE$1,"-",IFERROR(IF(DATEDIF('Base de données'!$A1784,N$1,"d")&lt;&gt;0,"",'Base de données'!$B1784),""))</f>
        <v/>
      </c>
      <c r="O1784" s="39" t="str">
        <f>IF(O$1&gt;$AE$1,"-",IFERROR(IF(DATEDIF('Base de données'!$A1784,O$1,"d")&lt;&gt;0,"",'Base de données'!$B1784),""))</f>
        <v/>
      </c>
      <c r="P1784" s="39" t="str">
        <f>IF(P$1&gt;$AE$1,"-",IFERROR(IF(DATEDIF('Base de données'!$A1784,P$1,"d")&lt;&gt;0,"",'Base de données'!$B1784),""))</f>
        <v/>
      </c>
      <c r="Q1784" s="39" t="str">
        <f>IF(Q$1&gt;$AE$1,"-",IFERROR(IF(DATEDIF('Base de données'!$A1784,Q$1,"d")&lt;&gt;0,"",'Base de données'!$B1784),""))</f>
        <v>399PQ</v>
      </c>
      <c r="R1784" s="39" t="str">
        <f>IF(R$1&gt;$AE$1,"-",IFERROR(IF(DATEDIF('Base de données'!$A1784,R$1,"d")&lt;&gt;0,"",'Base de données'!$B1784),""))</f>
        <v/>
      </c>
      <c r="S1784" s="39" t="str">
        <f>IF(S$1&gt;$AE$1,"-",IFERROR(IF(DATEDIF('Base de données'!$A1784,S$1,"d")&lt;&gt;0,"",'Base de données'!$B1784),""))</f>
        <v/>
      </c>
      <c r="T1784" s="39" t="str">
        <f>IF(T$1&gt;$AE$1,"-",IFERROR(IF(DATEDIF('Base de données'!$A1784,T$1,"d")&lt;&gt;0,"",'Base de données'!$B1784),""))</f>
        <v/>
      </c>
      <c r="U1784" s="39" t="str">
        <f>IF(U$1&gt;$AE$1,"-",IFERROR(IF(DATEDIF('Base de données'!$A1784,U$1,"d")&lt;&gt;0,"",'Base de données'!$B1784),""))</f>
        <v/>
      </c>
      <c r="V1784" s="39" t="str">
        <f>IF(V$1&gt;$AE$1,"-",IFERROR(IF(DATEDIF('Base de données'!$A1784,V$1,"d")&lt;&gt;0,"",'Base de données'!$B1784),""))</f>
        <v/>
      </c>
      <c r="W1784" s="34"/>
      <c r="X1784" s="30" t="str">
        <f>'Base de données'!$C1784&amp;" "&amp;'Base de données'!$D1784</f>
        <v>Nicolas Alix</v>
      </c>
      <c r="Y1784" s="31">
        <f>COUNTIF('Base de données'!$B:$B,'Base de données'!$B1784)</f>
        <v>12</v>
      </c>
      <c r="AA1784" s="87" cm="1">
        <f t="array" aca="1" ref="AA1784" ca="1">INDIRECT("'Base de données'!A" &amp; ROW(Y1784))</f>
        <v>45839</v>
      </c>
      <c r="AB1784" s="51" t="str" cm="1">
        <f t="array" aca="1" ref="AB1784" ca="1">INDIRECT("'Base de données'!B" &amp; ROW(Z1784))</f>
        <v>399PQ</v>
      </c>
    </row>
    <row r="1785" spans="1:28" x14ac:dyDescent="0.3">
      <c r="A1785" s="41" t="str">
        <f ca="1">IF(IF(AND($B1785&lt;&gt;"-",$B1785=$E1785),"Entrée et sortie","-")="Entrée et sortie",'Base de données'!$B1785,"-")</f>
        <v>-</v>
      </c>
      <c r="B1785" s="41" t="str">
        <f t="shared" ca="1" si="111"/>
        <v>-</v>
      </c>
      <c r="C1785" s="41" t="str">
        <f t="shared" ca="1" si="112"/>
        <v>-</v>
      </c>
      <c r="D1785" s="41" t="str">
        <f>IF($F1785="sortie en cours d'année",'Base de données'!$B1785,"-")</f>
        <v>-</v>
      </c>
      <c r="E1785" s="41" t="str">
        <f>IF($H1785="entrée en cours d'année",'Base de données'!$B1785,"-")</f>
        <v>-</v>
      </c>
      <c r="F1785" s="37" t="str">
        <f t="shared" si="109"/>
        <v/>
      </c>
      <c r="G1785" s="37" t="str">
        <f>IF($J1785="mouvement",_xlfn.XLOOKUP('Base de données'!$B1785,$V:$V,$V:$V,0),"")</f>
        <v/>
      </c>
      <c r="H1785" s="37" t="str">
        <f t="shared" si="110"/>
        <v/>
      </c>
      <c r="I1785" s="37" t="str">
        <f>IF($J1785="mouvement",_xlfn.XLOOKUP('Base de données'!$B1785,$K:$K,$K:$K,0),"")</f>
        <v/>
      </c>
      <c r="J1785" s="38" t="str">
        <f>IF(AND(Y1785&lt;&gt;MAX(Y:Y),COUNTIF(K1785:V1785,'Base de données'!$B1785)&gt;0),"mouvement","")</f>
        <v/>
      </c>
      <c r="K1785" s="39" t="str">
        <f>IF(K$1&gt;$AE$1,"-",IFERROR(IF(DATEDIF('Base de données'!$A1785,K$1,"d")&lt;&gt;0,"",'Base de données'!$B1785),""))</f>
        <v/>
      </c>
      <c r="L1785" s="39" t="str">
        <f>IF(L$1&gt;$AE$1,"-",IFERROR(IF(DATEDIF('Base de données'!$A1785,L$1,"d")&lt;&gt;0,"",'Base de données'!$B1785),""))</f>
        <v/>
      </c>
      <c r="M1785" s="39" t="str">
        <f>IF(M$1&gt;$AE$1,"-",IFERROR(IF(DATEDIF('Base de données'!$A1785,M$1,"d")&lt;&gt;0,"",'Base de données'!$B1785),""))</f>
        <v/>
      </c>
      <c r="N1785" s="39" t="str">
        <f>IF(N$1&gt;$AE$1,"-",IFERROR(IF(DATEDIF('Base de données'!$A1785,N$1,"d")&lt;&gt;0,"",'Base de données'!$B1785),""))</f>
        <v/>
      </c>
      <c r="O1785" s="39" t="str">
        <f>IF(O$1&gt;$AE$1,"-",IFERROR(IF(DATEDIF('Base de données'!$A1785,O$1,"d")&lt;&gt;0,"",'Base de données'!$B1785),""))</f>
        <v/>
      </c>
      <c r="P1785" s="39" t="str">
        <f>IF(P$1&gt;$AE$1,"-",IFERROR(IF(DATEDIF('Base de données'!$A1785,P$1,"d")&lt;&gt;0,"",'Base de données'!$B1785),""))</f>
        <v/>
      </c>
      <c r="Q1785" s="39" t="str">
        <f>IF(Q$1&gt;$AE$1,"-",IFERROR(IF(DATEDIF('Base de données'!$A1785,Q$1,"d")&lt;&gt;0,"",'Base de données'!$B1785),""))</f>
        <v>VLI20</v>
      </c>
      <c r="R1785" s="39" t="str">
        <f>IF(R$1&gt;$AE$1,"-",IFERROR(IF(DATEDIF('Base de données'!$A1785,R$1,"d")&lt;&gt;0,"",'Base de données'!$B1785),""))</f>
        <v/>
      </c>
      <c r="S1785" s="39" t="str">
        <f>IF(S$1&gt;$AE$1,"-",IFERROR(IF(DATEDIF('Base de données'!$A1785,S$1,"d")&lt;&gt;0,"",'Base de données'!$B1785),""))</f>
        <v/>
      </c>
      <c r="T1785" s="39" t="str">
        <f>IF(T$1&gt;$AE$1,"-",IFERROR(IF(DATEDIF('Base de données'!$A1785,T$1,"d")&lt;&gt;0,"",'Base de données'!$B1785),""))</f>
        <v/>
      </c>
      <c r="U1785" s="39" t="str">
        <f>IF(U$1&gt;$AE$1,"-",IFERROR(IF(DATEDIF('Base de données'!$A1785,U$1,"d")&lt;&gt;0,"",'Base de données'!$B1785),""))</f>
        <v/>
      </c>
      <c r="V1785" s="39" t="str">
        <f>IF(V$1&gt;$AE$1,"-",IFERROR(IF(DATEDIF('Base de données'!$A1785,V$1,"d")&lt;&gt;0,"",'Base de données'!$B1785),""))</f>
        <v/>
      </c>
      <c r="W1785" s="34"/>
      <c r="X1785" s="30" t="str">
        <f>'Base de données'!$C1785&amp;" "&amp;'Base de données'!$D1785</f>
        <v>Denis Laetitia</v>
      </c>
      <c r="Y1785" s="31">
        <f>COUNTIF('Base de données'!$B:$B,'Base de données'!$B1785)</f>
        <v>12</v>
      </c>
      <c r="AA1785" s="87" cm="1">
        <f t="array" aca="1" ref="AA1785" ca="1">INDIRECT("'Base de données'!A" &amp; ROW(Y1785))</f>
        <v>45839</v>
      </c>
      <c r="AB1785" s="51" t="str" cm="1">
        <f t="array" aca="1" ref="AB1785" ca="1">INDIRECT("'Base de données'!B" &amp; ROW(Z1785))</f>
        <v>VLI20</v>
      </c>
    </row>
    <row r="1786" spans="1:28" x14ac:dyDescent="0.3">
      <c r="A1786" s="41" t="str">
        <f ca="1">IF(IF(AND($B1786&lt;&gt;"-",$B1786=$E1786),"Entrée et sortie","-")="Entrée et sortie",'Base de données'!$B1786,"-")</f>
        <v>-</v>
      </c>
      <c r="B1786" s="41" t="str">
        <f t="shared" ca="1" si="111"/>
        <v>GZV5S</v>
      </c>
      <c r="C1786" s="41" t="str">
        <f t="shared" ca="1" si="112"/>
        <v>GZV5S</v>
      </c>
      <c r="D1786" s="41" t="str">
        <f>IF($F1786="sortie en cours d'année",'Base de données'!$B1786,"-")</f>
        <v>GZV5S</v>
      </c>
      <c r="E1786" s="41" t="str">
        <f>IF($H1786="entrée en cours d'année",'Base de données'!$B1786,"-")</f>
        <v>-</v>
      </c>
      <c r="F1786" s="37" t="str">
        <f t="shared" si="109"/>
        <v>sortie en cours d'année</v>
      </c>
      <c r="G1786" s="37">
        <f>IF($J1786="mouvement",_xlfn.XLOOKUP('Base de données'!$B1786,$V:$V,$V:$V,0),"")</f>
        <v>0</v>
      </c>
      <c r="H1786" s="37" t="str">
        <f t="shared" si="110"/>
        <v/>
      </c>
      <c r="I1786" s="37" t="str">
        <f>IF($J1786="mouvement",_xlfn.XLOOKUP('Base de données'!$B1786,$K:$K,$K:$K,0),"")</f>
        <v>GZV5S</v>
      </c>
      <c r="J1786" s="38" t="str">
        <f>IF(AND(Y1786&lt;&gt;MAX(Y:Y),COUNTIF(K1786:V1786,'Base de données'!$B1786)&gt;0),"mouvement","")</f>
        <v>mouvement</v>
      </c>
      <c r="K1786" s="39" t="str">
        <f>IF(K$1&gt;$AE$1,"-",IFERROR(IF(DATEDIF('Base de données'!$A1786,K$1,"d")&lt;&gt;0,"",'Base de données'!$B1786),""))</f>
        <v/>
      </c>
      <c r="L1786" s="39" t="str">
        <f>IF(L$1&gt;$AE$1,"-",IFERROR(IF(DATEDIF('Base de données'!$A1786,L$1,"d")&lt;&gt;0,"",'Base de données'!$B1786),""))</f>
        <v/>
      </c>
      <c r="M1786" s="39" t="str">
        <f>IF(M$1&gt;$AE$1,"-",IFERROR(IF(DATEDIF('Base de données'!$A1786,M$1,"d")&lt;&gt;0,"",'Base de données'!$B1786),""))</f>
        <v/>
      </c>
      <c r="N1786" s="39" t="str">
        <f>IF(N$1&gt;$AE$1,"-",IFERROR(IF(DATEDIF('Base de données'!$A1786,N$1,"d")&lt;&gt;0,"",'Base de données'!$B1786),""))</f>
        <v/>
      </c>
      <c r="O1786" s="39" t="str">
        <f>IF(O$1&gt;$AE$1,"-",IFERROR(IF(DATEDIF('Base de données'!$A1786,O$1,"d")&lt;&gt;0,"",'Base de données'!$B1786),""))</f>
        <v/>
      </c>
      <c r="P1786" s="39" t="str">
        <f>IF(P$1&gt;$AE$1,"-",IFERROR(IF(DATEDIF('Base de données'!$A1786,P$1,"d")&lt;&gt;0,"",'Base de données'!$B1786),""))</f>
        <v/>
      </c>
      <c r="Q1786" s="39" t="str">
        <f>IF(Q$1&gt;$AE$1,"-",IFERROR(IF(DATEDIF('Base de données'!$A1786,Q$1,"d")&lt;&gt;0,"",'Base de données'!$B1786),""))</f>
        <v>GZV5S</v>
      </c>
      <c r="R1786" s="39" t="str">
        <f>IF(R$1&gt;$AE$1,"-",IFERROR(IF(DATEDIF('Base de données'!$A1786,R$1,"d")&lt;&gt;0,"",'Base de données'!$B1786),""))</f>
        <v/>
      </c>
      <c r="S1786" s="39" t="str">
        <f>IF(S$1&gt;$AE$1,"-",IFERROR(IF(DATEDIF('Base de données'!$A1786,S$1,"d")&lt;&gt;0,"",'Base de données'!$B1786),""))</f>
        <v/>
      </c>
      <c r="T1786" s="39" t="str">
        <f>IF(T$1&gt;$AE$1,"-",IFERROR(IF(DATEDIF('Base de données'!$A1786,T$1,"d")&lt;&gt;0,"",'Base de données'!$B1786),""))</f>
        <v/>
      </c>
      <c r="U1786" s="39" t="str">
        <f>IF(U$1&gt;$AE$1,"-",IFERROR(IF(DATEDIF('Base de données'!$A1786,U$1,"d")&lt;&gt;0,"",'Base de données'!$B1786),""))</f>
        <v/>
      </c>
      <c r="V1786" s="39" t="str">
        <f>IF(V$1&gt;$AE$1,"-",IFERROR(IF(DATEDIF('Base de données'!$A1786,V$1,"d")&lt;&gt;0,"",'Base de données'!$B1786),""))</f>
        <v/>
      </c>
      <c r="W1786" s="34"/>
      <c r="X1786" s="30" t="str">
        <f>'Base de données'!$C1786&amp;" "&amp;'Base de données'!$D1786</f>
        <v>Chevallier Margaud</v>
      </c>
      <c r="Y1786" s="31">
        <f>COUNTIF('Base de données'!$B:$B,'Base de données'!$B1786)</f>
        <v>7</v>
      </c>
      <c r="AA1786" s="87" cm="1">
        <f t="array" aca="1" ref="AA1786" ca="1">INDIRECT("'Base de données'!A" &amp; ROW(Y1786))</f>
        <v>45839</v>
      </c>
      <c r="AB1786" s="51" t="str" cm="1">
        <f t="array" aca="1" ref="AB1786" ca="1">INDIRECT("'Base de données'!B" &amp; ROW(Z1786))</f>
        <v>GZV5S</v>
      </c>
    </row>
    <row r="1787" spans="1:28" x14ac:dyDescent="0.3">
      <c r="A1787" s="41" t="str">
        <f ca="1">IF(IF(AND($B1787&lt;&gt;"-",$B1787=$E1787),"Entrée et sortie","-")="Entrée et sortie",'Base de données'!$B1787,"-")</f>
        <v>-</v>
      </c>
      <c r="B1787" s="41" t="str">
        <f t="shared" ca="1" si="111"/>
        <v>-</v>
      </c>
      <c r="C1787" s="41" t="str">
        <f t="shared" ca="1" si="112"/>
        <v>-</v>
      </c>
      <c r="D1787" s="41" t="str">
        <f>IF($F1787="sortie en cours d'année",'Base de données'!$B1787,"-")</f>
        <v>-</v>
      </c>
      <c r="E1787" s="41" t="str">
        <f>IF($H1787="entrée en cours d'année",'Base de données'!$B1787,"-")</f>
        <v>-</v>
      </c>
      <c r="F1787" s="37" t="str">
        <f t="shared" si="109"/>
        <v/>
      </c>
      <c r="G1787" s="37" t="str">
        <f>IF($J1787="mouvement",_xlfn.XLOOKUP('Base de données'!$B1787,$V:$V,$V:$V,0),"")</f>
        <v/>
      </c>
      <c r="H1787" s="37" t="str">
        <f t="shared" si="110"/>
        <v/>
      </c>
      <c r="I1787" s="37" t="str">
        <f>IF($J1787="mouvement",_xlfn.XLOOKUP('Base de données'!$B1787,$K:$K,$K:$K,0),"")</f>
        <v/>
      </c>
      <c r="J1787" s="38" t="str">
        <f>IF(AND(Y1787&lt;&gt;MAX(Y:Y),COUNTIF(K1787:V1787,'Base de données'!$B1787)&gt;0),"mouvement","")</f>
        <v/>
      </c>
      <c r="K1787" s="39" t="str">
        <f>IF(K$1&gt;$AE$1,"-",IFERROR(IF(DATEDIF('Base de données'!$A1787,K$1,"d")&lt;&gt;0,"",'Base de données'!$B1787),""))</f>
        <v/>
      </c>
      <c r="L1787" s="39" t="str">
        <f>IF(L$1&gt;$AE$1,"-",IFERROR(IF(DATEDIF('Base de données'!$A1787,L$1,"d")&lt;&gt;0,"",'Base de données'!$B1787),""))</f>
        <v/>
      </c>
      <c r="M1787" s="39" t="str">
        <f>IF(M$1&gt;$AE$1,"-",IFERROR(IF(DATEDIF('Base de données'!$A1787,M$1,"d")&lt;&gt;0,"",'Base de données'!$B1787),""))</f>
        <v/>
      </c>
      <c r="N1787" s="39" t="str">
        <f>IF(N$1&gt;$AE$1,"-",IFERROR(IF(DATEDIF('Base de données'!$A1787,N$1,"d")&lt;&gt;0,"",'Base de données'!$B1787),""))</f>
        <v/>
      </c>
      <c r="O1787" s="39" t="str">
        <f>IF(O$1&gt;$AE$1,"-",IFERROR(IF(DATEDIF('Base de données'!$A1787,O$1,"d")&lt;&gt;0,"",'Base de données'!$B1787),""))</f>
        <v/>
      </c>
      <c r="P1787" s="39" t="str">
        <f>IF(P$1&gt;$AE$1,"-",IFERROR(IF(DATEDIF('Base de données'!$A1787,P$1,"d")&lt;&gt;0,"",'Base de données'!$B1787),""))</f>
        <v/>
      </c>
      <c r="Q1787" s="39" t="str">
        <f>IF(Q$1&gt;$AE$1,"-",IFERROR(IF(DATEDIF('Base de données'!$A1787,Q$1,"d")&lt;&gt;0,"",'Base de données'!$B1787),""))</f>
        <v>D6LA5</v>
      </c>
      <c r="R1787" s="39" t="str">
        <f>IF(R$1&gt;$AE$1,"-",IFERROR(IF(DATEDIF('Base de données'!$A1787,R$1,"d")&lt;&gt;0,"",'Base de données'!$B1787),""))</f>
        <v/>
      </c>
      <c r="S1787" s="39" t="str">
        <f>IF(S$1&gt;$AE$1,"-",IFERROR(IF(DATEDIF('Base de données'!$A1787,S$1,"d")&lt;&gt;0,"",'Base de données'!$B1787),""))</f>
        <v/>
      </c>
      <c r="T1787" s="39" t="str">
        <f>IF(T$1&gt;$AE$1,"-",IFERROR(IF(DATEDIF('Base de données'!$A1787,T$1,"d")&lt;&gt;0,"",'Base de données'!$B1787),""))</f>
        <v/>
      </c>
      <c r="U1787" s="39" t="str">
        <f>IF(U$1&gt;$AE$1,"-",IFERROR(IF(DATEDIF('Base de données'!$A1787,U$1,"d")&lt;&gt;0,"",'Base de données'!$B1787),""))</f>
        <v/>
      </c>
      <c r="V1787" s="39" t="str">
        <f>IF(V$1&gt;$AE$1,"-",IFERROR(IF(DATEDIF('Base de données'!$A1787,V$1,"d")&lt;&gt;0,"",'Base de données'!$B1787),""))</f>
        <v/>
      </c>
      <c r="W1787" s="34"/>
      <c r="X1787" s="30" t="str">
        <f>'Base de données'!$C1787&amp;" "&amp;'Base de données'!$D1787</f>
        <v>Morin Joséphine</v>
      </c>
      <c r="Y1787" s="31">
        <f>COUNTIF('Base de données'!$B:$B,'Base de données'!$B1787)</f>
        <v>12</v>
      </c>
      <c r="AA1787" s="87" cm="1">
        <f t="array" aca="1" ref="AA1787" ca="1">INDIRECT("'Base de données'!A" &amp; ROW(Y1787))</f>
        <v>45839</v>
      </c>
      <c r="AB1787" s="51" t="str" cm="1">
        <f t="array" aca="1" ref="AB1787" ca="1">INDIRECT("'Base de données'!B" &amp; ROW(Z1787))</f>
        <v>D6LA5</v>
      </c>
    </row>
    <row r="1788" spans="1:28" x14ac:dyDescent="0.3">
      <c r="A1788" s="41" t="str">
        <f ca="1">IF(IF(AND($B1788&lt;&gt;"-",$B1788=$E1788),"Entrée et sortie","-")="Entrée et sortie",'Base de données'!$B1788,"-")</f>
        <v>-</v>
      </c>
      <c r="B1788" s="41" t="str">
        <f t="shared" ca="1" si="111"/>
        <v>-</v>
      </c>
      <c r="C1788" s="41" t="str">
        <f t="shared" ca="1" si="112"/>
        <v>-</v>
      </c>
      <c r="D1788" s="41" t="str">
        <f>IF($F1788="sortie en cours d'année",'Base de données'!$B1788,"-")</f>
        <v>-</v>
      </c>
      <c r="E1788" s="41" t="str">
        <f>IF($H1788="entrée en cours d'année",'Base de données'!$B1788,"-")</f>
        <v>-</v>
      </c>
      <c r="F1788" s="37" t="str">
        <f t="shared" si="109"/>
        <v/>
      </c>
      <c r="G1788" s="37" t="str">
        <f>IF($J1788="mouvement",_xlfn.XLOOKUP('Base de données'!$B1788,$V:$V,$V:$V,0),"")</f>
        <v/>
      </c>
      <c r="H1788" s="37" t="str">
        <f t="shared" si="110"/>
        <v/>
      </c>
      <c r="I1788" s="37" t="str">
        <f>IF($J1788="mouvement",_xlfn.XLOOKUP('Base de données'!$B1788,$K:$K,$K:$K,0),"")</f>
        <v/>
      </c>
      <c r="J1788" s="38" t="str">
        <f>IF(AND(Y1788&lt;&gt;MAX(Y:Y),COUNTIF(K1788:V1788,'Base de données'!$B1788)&gt;0),"mouvement","")</f>
        <v/>
      </c>
      <c r="K1788" s="39" t="str">
        <f>IF(K$1&gt;$AE$1,"-",IFERROR(IF(DATEDIF('Base de données'!$A1788,K$1,"d")&lt;&gt;0,"",'Base de données'!$B1788),""))</f>
        <v/>
      </c>
      <c r="L1788" s="39" t="str">
        <f>IF(L$1&gt;$AE$1,"-",IFERROR(IF(DATEDIF('Base de données'!$A1788,L$1,"d")&lt;&gt;0,"",'Base de données'!$B1788),""))</f>
        <v/>
      </c>
      <c r="M1788" s="39" t="str">
        <f>IF(M$1&gt;$AE$1,"-",IFERROR(IF(DATEDIF('Base de données'!$A1788,M$1,"d")&lt;&gt;0,"",'Base de données'!$B1788),""))</f>
        <v/>
      </c>
      <c r="N1788" s="39" t="str">
        <f>IF(N$1&gt;$AE$1,"-",IFERROR(IF(DATEDIF('Base de données'!$A1788,N$1,"d")&lt;&gt;0,"",'Base de données'!$B1788),""))</f>
        <v/>
      </c>
      <c r="O1788" s="39" t="str">
        <f>IF(O$1&gt;$AE$1,"-",IFERROR(IF(DATEDIF('Base de données'!$A1788,O$1,"d")&lt;&gt;0,"",'Base de données'!$B1788),""))</f>
        <v/>
      </c>
      <c r="P1788" s="39" t="str">
        <f>IF(P$1&gt;$AE$1,"-",IFERROR(IF(DATEDIF('Base de données'!$A1788,P$1,"d")&lt;&gt;0,"",'Base de données'!$B1788),""))</f>
        <v/>
      </c>
      <c r="Q1788" s="39" t="str">
        <f>IF(Q$1&gt;$AE$1,"-",IFERROR(IF(DATEDIF('Base de données'!$A1788,Q$1,"d")&lt;&gt;0,"",'Base de données'!$B1788),""))</f>
        <v>JS9XQ</v>
      </c>
      <c r="R1788" s="39" t="str">
        <f>IF(R$1&gt;$AE$1,"-",IFERROR(IF(DATEDIF('Base de données'!$A1788,R$1,"d")&lt;&gt;0,"",'Base de données'!$B1788),""))</f>
        <v/>
      </c>
      <c r="S1788" s="39" t="str">
        <f>IF(S$1&gt;$AE$1,"-",IFERROR(IF(DATEDIF('Base de données'!$A1788,S$1,"d")&lt;&gt;0,"",'Base de données'!$B1788),""))</f>
        <v/>
      </c>
      <c r="T1788" s="39" t="str">
        <f>IF(T$1&gt;$AE$1,"-",IFERROR(IF(DATEDIF('Base de données'!$A1788,T$1,"d")&lt;&gt;0,"",'Base de données'!$B1788),""))</f>
        <v/>
      </c>
      <c r="U1788" s="39" t="str">
        <f>IF(U$1&gt;$AE$1,"-",IFERROR(IF(DATEDIF('Base de données'!$A1788,U$1,"d")&lt;&gt;0,"",'Base de données'!$B1788),""))</f>
        <v/>
      </c>
      <c r="V1788" s="39" t="str">
        <f>IF(V$1&gt;$AE$1,"-",IFERROR(IF(DATEDIF('Base de données'!$A1788,V$1,"d")&lt;&gt;0,"",'Base de données'!$B1788),""))</f>
        <v/>
      </c>
      <c r="W1788" s="34"/>
      <c r="X1788" s="30" t="str">
        <f>'Base de données'!$C1788&amp;" "&amp;'Base de données'!$D1788</f>
        <v>Becker Louise</v>
      </c>
      <c r="Y1788" s="31">
        <f>COUNTIF('Base de données'!$B:$B,'Base de données'!$B1788)</f>
        <v>12</v>
      </c>
      <c r="AA1788" s="87" cm="1">
        <f t="array" aca="1" ref="AA1788" ca="1">INDIRECT("'Base de données'!A" &amp; ROW(Y1788))</f>
        <v>45839</v>
      </c>
      <c r="AB1788" s="51" t="str" cm="1">
        <f t="array" aca="1" ref="AB1788" ca="1">INDIRECT("'Base de données'!B" &amp; ROW(Z1788))</f>
        <v>JS9XQ</v>
      </c>
    </row>
    <row r="1789" spans="1:28" x14ac:dyDescent="0.3">
      <c r="A1789" s="41" t="str">
        <f ca="1">IF(IF(AND($B1789&lt;&gt;"-",$B1789=$E1789),"Entrée et sortie","-")="Entrée et sortie",'Base de données'!$B1789,"-")</f>
        <v>-</v>
      </c>
      <c r="B1789" s="41" t="str">
        <f t="shared" ca="1" si="111"/>
        <v>-</v>
      </c>
      <c r="C1789" s="41" t="str">
        <f t="shared" ca="1" si="112"/>
        <v>-</v>
      </c>
      <c r="D1789" s="41" t="str">
        <f>IF($F1789="sortie en cours d'année",'Base de données'!$B1789,"-")</f>
        <v>-</v>
      </c>
      <c r="E1789" s="41" t="str">
        <f>IF($H1789="entrée en cours d'année",'Base de données'!$B1789,"-")</f>
        <v>-</v>
      </c>
      <c r="F1789" s="37" t="str">
        <f t="shared" si="109"/>
        <v/>
      </c>
      <c r="G1789" s="37" t="str">
        <f>IF($J1789="mouvement",_xlfn.XLOOKUP('Base de données'!$B1789,$V:$V,$V:$V,0),"")</f>
        <v/>
      </c>
      <c r="H1789" s="37" t="str">
        <f t="shared" si="110"/>
        <v/>
      </c>
      <c r="I1789" s="37" t="str">
        <f>IF($J1789="mouvement",_xlfn.XLOOKUP('Base de données'!$B1789,$K:$K,$K:$K,0),"")</f>
        <v/>
      </c>
      <c r="J1789" s="38" t="str">
        <f>IF(AND(Y1789&lt;&gt;MAX(Y:Y),COUNTIF(K1789:V1789,'Base de données'!$B1789)&gt;0),"mouvement","")</f>
        <v/>
      </c>
      <c r="K1789" s="39" t="str">
        <f>IF(K$1&gt;$AE$1,"-",IFERROR(IF(DATEDIF('Base de données'!$A1789,K$1,"d")&lt;&gt;0,"",'Base de données'!$B1789),""))</f>
        <v/>
      </c>
      <c r="L1789" s="39" t="str">
        <f>IF(L$1&gt;$AE$1,"-",IFERROR(IF(DATEDIF('Base de données'!$A1789,L$1,"d")&lt;&gt;0,"",'Base de données'!$B1789),""))</f>
        <v/>
      </c>
      <c r="M1789" s="39" t="str">
        <f>IF(M$1&gt;$AE$1,"-",IFERROR(IF(DATEDIF('Base de données'!$A1789,M$1,"d")&lt;&gt;0,"",'Base de données'!$B1789),""))</f>
        <v/>
      </c>
      <c r="N1789" s="39" t="str">
        <f>IF(N$1&gt;$AE$1,"-",IFERROR(IF(DATEDIF('Base de données'!$A1789,N$1,"d")&lt;&gt;0,"",'Base de données'!$B1789),""))</f>
        <v/>
      </c>
      <c r="O1789" s="39" t="str">
        <f>IF(O$1&gt;$AE$1,"-",IFERROR(IF(DATEDIF('Base de données'!$A1789,O$1,"d")&lt;&gt;0,"",'Base de données'!$B1789),""))</f>
        <v/>
      </c>
      <c r="P1789" s="39" t="str">
        <f>IF(P$1&gt;$AE$1,"-",IFERROR(IF(DATEDIF('Base de données'!$A1789,P$1,"d")&lt;&gt;0,"",'Base de données'!$B1789),""))</f>
        <v/>
      </c>
      <c r="Q1789" s="39" t="str">
        <f>IF(Q$1&gt;$AE$1,"-",IFERROR(IF(DATEDIF('Base de données'!$A1789,Q$1,"d")&lt;&gt;0,"",'Base de données'!$B1789),""))</f>
        <v>6A9JO</v>
      </c>
      <c r="R1789" s="39" t="str">
        <f>IF(R$1&gt;$AE$1,"-",IFERROR(IF(DATEDIF('Base de données'!$A1789,R$1,"d")&lt;&gt;0,"",'Base de données'!$B1789),""))</f>
        <v/>
      </c>
      <c r="S1789" s="39" t="str">
        <f>IF(S$1&gt;$AE$1,"-",IFERROR(IF(DATEDIF('Base de données'!$A1789,S$1,"d")&lt;&gt;0,"",'Base de données'!$B1789),""))</f>
        <v/>
      </c>
      <c r="T1789" s="39" t="str">
        <f>IF(T$1&gt;$AE$1,"-",IFERROR(IF(DATEDIF('Base de données'!$A1789,T$1,"d")&lt;&gt;0,"",'Base de données'!$B1789),""))</f>
        <v/>
      </c>
      <c r="U1789" s="39" t="str">
        <f>IF(U$1&gt;$AE$1,"-",IFERROR(IF(DATEDIF('Base de données'!$A1789,U$1,"d")&lt;&gt;0,"",'Base de données'!$B1789),""))</f>
        <v/>
      </c>
      <c r="V1789" s="39" t="str">
        <f>IF(V$1&gt;$AE$1,"-",IFERROR(IF(DATEDIF('Base de données'!$A1789,V$1,"d")&lt;&gt;0,"",'Base de données'!$B1789),""))</f>
        <v/>
      </c>
      <c r="W1789" s="34"/>
      <c r="X1789" s="30" t="str">
        <f>'Base de données'!$C1789&amp;" "&amp;'Base de données'!$D1789</f>
        <v>Vasseur Constance</v>
      </c>
      <c r="Y1789" s="31">
        <f>COUNTIF('Base de données'!$B:$B,'Base de données'!$B1789)</f>
        <v>12</v>
      </c>
      <c r="AA1789" s="87" cm="1">
        <f t="array" aca="1" ref="AA1789" ca="1">INDIRECT("'Base de données'!A" &amp; ROW(Y1789))</f>
        <v>45839</v>
      </c>
      <c r="AB1789" s="51" t="str" cm="1">
        <f t="array" aca="1" ref="AB1789" ca="1">INDIRECT("'Base de données'!B" &amp; ROW(Z1789))</f>
        <v>6A9JO</v>
      </c>
    </row>
    <row r="1790" spans="1:28" x14ac:dyDescent="0.3">
      <c r="A1790" s="41" t="str">
        <f ca="1">IF(IF(AND($B1790&lt;&gt;"-",$B1790=$E1790),"Entrée et sortie","-")="Entrée et sortie",'Base de données'!$B1790,"-")</f>
        <v>-</v>
      </c>
      <c r="B1790" s="41" t="str">
        <f t="shared" ca="1" si="111"/>
        <v>-</v>
      </c>
      <c r="C1790" s="41" t="str">
        <f t="shared" ca="1" si="112"/>
        <v>-</v>
      </c>
      <c r="D1790" s="41" t="str">
        <f>IF($F1790="sortie en cours d'année",'Base de données'!$B1790,"-")</f>
        <v>-</v>
      </c>
      <c r="E1790" s="41" t="str">
        <f>IF($H1790="entrée en cours d'année",'Base de données'!$B1790,"-")</f>
        <v>-</v>
      </c>
      <c r="F1790" s="37" t="str">
        <f t="shared" si="109"/>
        <v/>
      </c>
      <c r="G1790" s="37" t="str">
        <f>IF($J1790="mouvement",_xlfn.XLOOKUP('Base de données'!$B1790,$V:$V,$V:$V,0),"")</f>
        <v/>
      </c>
      <c r="H1790" s="37" t="str">
        <f t="shared" si="110"/>
        <v/>
      </c>
      <c r="I1790" s="37" t="str">
        <f>IF($J1790="mouvement",_xlfn.XLOOKUP('Base de données'!$B1790,$K:$K,$K:$K,0),"")</f>
        <v/>
      </c>
      <c r="J1790" s="38" t="str">
        <f>IF(AND(Y1790&lt;&gt;MAX(Y:Y),COUNTIF(K1790:V1790,'Base de données'!$B1790)&gt;0),"mouvement","")</f>
        <v/>
      </c>
      <c r="K1790" s="39" t="str">
        <f>IF(K$1&gt;$AE$1,"-",IFERROR(IF(DATEDIF('Base de données'!$A1790,K$1,"d")&lt;&gt;0,"",'Base de données'!$B1790),""))</f>
        <v/>
      </c>
      <c r="L1790" s="39" t="str">
        <f>IF(L$1&gt;$AE$1,"-",IFERROR(IF(DATEDIF('Base de données'!$A1790,L$1,"d")&lt;&gt;0,"",'Base de données'!$B1790),""))</f>
        <v/>
      </c>
      <c r="M1790" s="39" t="str">
        <f>IF(M$1&gt;$AE$1,"-",IFERROR(IF(DATEDIF('Base de données'!$A1790,M$1,"d")&lt;&gt;0,"",'Base de données'!$B1790),""))</f>
        <v/>
      </c>
      <c r="N1790" s="39" t="str">
        <f>IF(N$1&gt;$AE$1,"-",IFERROR(IF(DATEDIF('Base de données'!$A1790,N$1,"d")&lt;&gt;0,"",'Base de données'!$B1790),""))</f>
        <v/>
      </c>
      <c r="O1790" s="39" t="str">
        <f>IF(O$1&gt;$AE$1,"-",IFERROR(IF(DATEDIF('Base de données'!$A1790,O$1,"d")&lt;&gt;0,"",'Base de données'!$B1790),""))</f>
        <v/>
      </c>
      <c r="P1790" s="39" t="str">
        <f>IF(P$1&gt;$AE$1,"-",IFERROR(IF(DATEDIF('Base de données'!$A1790,P$1,"d")&lt;&gt;0,"",'Base de données'!$B1790),""))</f>
        <v/>
      </c>
      <c r="Q1790" s="39" t="str">
        <f>IF(Q$1&gt;$AE$1,"-",IFERROR(IF(DATEDIF('Base de données'!$A1790,Q$1,"d")&lt;&gt;0,"",'Base de données'!$B1790),""))</f>
        <v>EVEHA</v>
      </c>
      <c r="R1790" s="39" t="str">
        <f>IF(R$1&gt;$AE$1,"-",IFERROR(IF(DATEDIF('Base de données'!$A1790,R$1,"d")&lt;&gt;0,"",'Base de données'!$B1790),""))</f>
        <v/>
      </c>
      <c r="S1790" s="39" t="str">
        <f>IF(S$1&gt;$AE$1,"-",IFERROR(IF(DATEDIF('Base de données'!$A1790,S$1,"d")&lt;&gt;0,"",'Base de données'!$B1790),""))</f>
        <v/>
      </c>
      <c r="T1790" s="39" t="str">
        <f>IF(T$1&gt;$AE$1,"-",IFERROR(IF(DATEDIF('Base de données'!$A1790,T$1,"d")&lt;&gt;0,"",'Base de données'!$B1790),""))</f>
        <v/>
      </c>
      <c r="U1790" s="39" t="str">
        <f>IF(U$1&gt;$AE$1,"-",IFERROR(IF(DATEDIF('Base de données'!$A1790,U$1,"d")&lt;&gt;0,"",'Base de données'!$B1790),""))</f>
        <v/>
      </c>
      <c r="V1790" s="39" t="str">
        <f>IF(V$1&gt;$AE$1,"-",IFERROR(IF(DATEDIF('Base de données'!$A1790,V$1,"d")&lt;&gt;0,"",'Base de données'!$B1790),""))</f>
        <v/>
      </c>
      <c r="W1790" s="34"/>
      <c r="X1790" s="30" t="str">
        <f>'Base de données'!$C1790&amp;" "&amp;'Base de données'!$D1790</f>
        <v>Texier Monique</v>
      </c>
      <c r="Y1790" s="31">
        <f>COUNTIF('Base de données'!$B:$B,'Base de données'!$B1790)</f>
        <v>12</v>
      </c>
      <c r="AA1790" s="87" cm="1">
        <f t="array" aca="1" ref="AA1790" ca="1">INDIRECT("'Base de données'!A" &amp; ROW(Y1790))</f>
        <v>45839</v>
      </c>
      <c r="AB1790" s="51" t="str" cm="1">
        <f t="array" aca="1" ref="AB1790" ca="1">INDIRECT("'Base de données'!B" &amp; ROW(Z1790))</f>
        <v>EVEHA</v>
      </c>
    </row>
    <row r="1791" spans="1:28" x14ac:dyDescent="0.3">
      <c r="A1791" s="41" t="str">
        <f ca="1">IF(IF(AND($B1791&lt;&gt;"-",$B1791=$E1791),"Entrée et sortie","-")="Entrée et sortie",'Base de données'!$B1791,"-")</f>
        <v>-</v>
      </c>
      <c r="B1791" s="41" t="str">
        <f t="shared" ca="1" si="111"/>
        <v>-</v>
      </c>
      <c r="C1791" s="41" t="str">
        <f t="shared" ca="1" si="112"/>
        <v>-</v>
      </c>
      <c r="D1791" s="41" t="str">
        <f>IF($F1791="sortie en cours d'année",'Base de données'!$B1791,"-")</f>
        <v>-</v>
      </c>
      <c r="E1791" s="41" t="str">
        <f>IF($H1791="entrée en cours d'année",'Base de données'!$B1791,"-")</f>
        <v>-</v>
      </c>
      <c r="F1791" s="37" t="str">
        <f t="shared" si="109"/>
        <v/>
      </c>
      <c r="G1791" s="37" t="str">
        <f>IF($J1791="mouvement",_xlfn.XLOOKUP('Base de données'!$B1791,$V:$V,$V:$V,0),"")</f>
        <v/>
      </c>
      <c r="H1791" s="37" t="str">
        <f t="shared" si="110"/>
        <v/>
      </c>
      <c r="I1791" s="37" t="str">
        <f>IF($J1791="mouvement",_xlfn.XLOOKUP('Base de données'!$B1791,$K:$K,$K:$K,0),"")</f>
        <v/>
      </c>
      <c r="J1791" s="38" t="str">
        <f>IF(AND(Y1791&lt;&gt;MAX(Y:Y),COUNTIF(K1791:V1791,'Base de données'!$B1791)&gt;0),"mouvement","")</f>
        <v/>
      </c>
      <c r="K1791" s="39" t="str">
        <f>IF(K$1&gt;$AE$1,"-",IFERROR(IF(DATEDIF('Base de données'!$A1791,K$1,"d")&lt;&gt;0,"",'Base de données'!$B1791),""))</f>
        <v/>
      </c>
      <c r="L1791" s="39" t="str">
        <f>IF(L$1&gt;$AE$1,"-",IFERROR(IF(DATEDIF('Base de données'!$A1791,L$1,"d")&lt;&gt;0,"",'Base de données'!$B1791),""))</f>
        <v/>
      </c>
      <c r="M1791" s="39" t="str">
        <f>IF(M$1&gt;$AE$1,"-",IFERROR(IF(DATEDIF('Base de données'!$A1791,M$1,"d")&lt;&gt;0,"",'Base de données'!$B1791),""))</f>
        <v/>
      </c>
      <c r="N1791" s="39" t="str">
        <f>IF(N$1&gt;$AE$1,"-",IFERROR(IF(DATEDIF('Base de données'!$A1791,N$1,"d")&lt;&gt;0,"",'Base de données'!$B1791),""))</f>
        <v/>
      </c>
      <c r="O1791" s="39" t="str">
        <f>IF(O$1&gt;$AE$1,"-",IFERROR(IF(DATEDIF('Base de données'!$A1791,O$1,"d")&lt;&gt;0,"",'Base de données'!$B1791),""))</f>
        <v/>
      </c>
      <c r="P1791" s="39" t="str">
        <f>IF(P$1&gt;$AE$1,"-",IFERROR(IF(DATEDIF('Base de données'!$A1791,P$1,"d")&lt;&gt;0,"",'Base de données'!$B1791),""))</f>
        <v/>
      </c>
      <c r="Q1791" s="39" t="str">
        <f>IF(Q$1&gt;$AE$1,"-",IFERROR(IF(DATEDIF('Base de données'!$A1791,Q$1,"d")&lt;&gt;0,"",'Base de données'!$B1791),""))</f>
        <v>GC0VK</v>
      </c>
      <c r="R1791" s="39" t="str">
        <f>IF(R$1&gt;$AE$1,"-",IFERROR(IF(DATEDIF('Base de données'!$A1791,R$1,"d")&lt;&gt;0,"",'Base de données'!$B1791),""))</f>
        <v/>
      </c>
      <c r="S1791" s="39" t="str">
        <f>IF(S$1&gt;$AE$1,"-",IFERROR(IF(DATEDIF('Base de données'!$A1791,S$1,"d")&lt;&gt;0,"",'Base de données'!$B1791),""))</f>
        <v/>
      </c>
      <c r="T1791" s="39" t="str">
        <f>IF(T$1&gt;$AE$1,"-",IFERROR(IF(DATEDIF('Base de données'!$A1791,T$1,"d")&lt;&gt;0,"",'Base de données'!$B1791),""))</f>
        <v/>
      </c>
      <c r="U1791" s="39" t="str">
        <f>IF(U$1&gt;$AE$1,"-",IFERROR(IF(DATEDIF('Base de données'!$A1791,U$1,"d")&lt;&gt;0,"",'Base de données'!$B1791),""))</f>
        <v/>
      </c>
      <c r="V1791" s="39" t="str">
        <f>IF(V$1&gt;$AE$1,"-",IFERROR(IF(DATEDIF('Base de données'!$A1791,V$1,"d")&lt;&gt;0,"",'Base de données'!$B1791),""))</f>
        <v/>
      </c>
      <c r="W1791" s="34"/>
      <c r="X1791" s="30" t="str">
        <f>'Base de données'!$C1791&amp;" "&amp;'Base de données'!$D1791</f>
        <v>Maillet Lucas</v>
      </c>
      <c r="Y1791" s="31">
        <f>COUNTIF('Base de données'!$B:$B,'Base de données'!$B1791)</f>
        <v>12</v>
      </c>
      <c r="AA1791" s="87" cm="1">
        <f t="array" aca="1" ref="AA1791" ca="1">INDIRECT("'Base de données'!A" &amp; ROW(Y1791))</f>
        <v>45839</v>
      </c>
      <c r="AB1791" s="51" t="str" cm="1">
        <f t="array" aca="1" ref="AB1791" ca="1">INDIRECT("'Base de données'!B" &amp; ROW(Z1791))</f>
        <v>GC0VK</v>
      </c>
    </row>
    <row r="1792" spans="1:28" x14ac:dyDescent="0.3">
      <c r="A1792" s="41" t="str">
        <f ca="1">IF(IF(AND($B1792&lt;&gt;"-",$B1792=$E1792),"Entrée et sortie","-")="Entrée et sortie",'Base de données'!$B1792,"-")</f>
        <v>-</v>
      </c>
      <c r="B1792" s="41" t="str">
        <f t="shared" ca="1" si="111"/>
        <v>-</v>
      </c>
      <c r="C1792" s="41" t="str">
        <f t="shared" ca="1" si="112"/>
        <v>-</v>
      </c>
      <c r="D1792" s="41" t="str">
        <f>IF($F1792="sortie en cours d'année",'Base de données'!$B1792,"-")</f>
        <v>-</v>
      </c>
      <c r="E1792" s="41" t="str">
        <f>IF($H1792="entrée en cours d'année",'Base de données'!$B1792,"-")</f>
        <v>-</v>
      </c>
      <c r="F1792" s="37" t="str">
        <f t="shared" si="109"/>
        <v/>
      </c>
      <c r="G1792" s="37" t="str">
        <f>IF($J1792="mouvement",_xlfn.XLOOKUP('Base de données'!$B1792,$V:$V,$V:$V,0),"")</f>
        <v/>
      </c>
      <c r="H1792" s="37" t="str">
        <f t="shared" si="110"/>
        <v/>
      </c>
      <c r="I1792" s="37" t="str">
        <f>IF($J1792="mouvement",_xlfn.XLOOKUP('Base de données'!$B1792,$K:$K,$K:$K,0),"")</f>
        <v/>
      </c>
      <c r="J1792" s="38" t="str">
        <f>IF(AND(Y1792&lt;&gt;MAX(Y:Y),COUNTIF(K1792:V1792,'Base de données'!$B1792)&gt;0),"mouvement","")</f>
        <v/>
      </c>
      <c r="K1792" s="39" t="str">
        <f>IF(K$1&gt;$AE$1,"-",IFERROR(IF(DATEDIF('Base de données'!$A1792,K$1,"d")&lt;&gt;0,"",'Base de données'!$B1792),""))</f>
        <v/>
      </c>
      <c r="L1792" s="39" t="str">
        <f>IF(L$1&gt;$AE$1,"-",IFERROR(IF(DATEDIF('Base de données'!$A1792,L$1,"d")&lt;&gt;0,"",'Base de données'!$B1792),""))</f>
        <v/>
      </c>
      <c r="M1792" s="39" t="str">
        <f>IF(M$1&gt;$AE$1,"-",IFERROR(IF(DATEDIF('Base de données'!$A1792,M$1,"d")&lt;&gt;0,"",'Base de données'!$B1792),""))</f>
        <v/>
      </c>
      <c r="N1792" s="39" t="str">
        <f>IF(N$1&gt;$AE$1,"-",IFERROR(IF(DATEDIF('Base de données'!$A1792,N$1,"d")&lt;&gt;0,"",'Base de données'!$B1792),""))</f>
        <v/>
      </c>
      <c r="O1792" s="39" t="str">
        <f>IF(O$1&gt;$AE$1,"-",IFERROR(IF(DATEDIF('Base de données'!$A1792,O$1,"d")&lt;&gt;0,"",'Base de données'!$B1792),""))</f>
        <v/>
      </c>
      <c r="P1792" s="39" t="str">
        <f>IF(P$1&gt;$AE$1,"-",IFERROR(IF(DATEDIF('Base de données'!$A1792,P$1,"d")&lt;&gt;0,"",'Base de données'!$B1792),""))</f>
        <v/>
      </c>
      <c r="Q1792" s="39" t="str">
        <f>IF(Q$1&gt;$AE$1,"-",IFERROR(IF(DATEDIF('Base de données'!$A1792,Q$1,"d")&lt;&gt;0,"",'Base de données'!$B1792),""))</f>
        <v>DHEUO</v>
      </c>
      <c r="R1792" s="39" t="str">
        <f>IF(R$1&gt;$AE$1,"-",IFERROR(IF(DATEDIF('Base de données'!$A1792,R$1,"d")&lt;&gt;0,"",'Base de données'!$B1792),""))</f>
        <v/>
      </c>
      <c r="S1792" s="39" t="str">
        <f>IF(S$1&gt;$AE$1,"-",IFERROR(IF(DATEDIF('Base de données'!$A1792,S$1,"d")&lt;&gt;0,"",'Base de données'!$B1792),""))</f>
        <v/>
      </c>
      <c r="T1792" s="39" t="str">
        <f>IF(T$1&gt;$AE$1,"-",IFERROR(IF(DATEDIF('Base de données'!$A1792,T$1,"d")&lt;&gt;0,"",'Base de données'!$B1792),""))</f>
        <v/>
      </c>
      <c r="U1792" s="39" t="str">
        <f>IF(U$1&gt;$AE$1,"-",IFERROR(IF(DATEDIF('Base de données'!$A1792,U$1,"d")&lt;&gt;0,"",'Base de données'!$B1792),""))</f>
        <v/>
      </c>
      <c r="V1792" s="39" t="str">
        <f>IF(V$1&gt;$AE$1,"-",IFERROR(IF(DATEDIF('Base de données'!$A1792,V$1,"d")&lt;&gt;0,"",'Base de données'!$B1792),""))</f>
        <v/>
      </c>
      <c r="W1792" s="34"/>
      <c r="X1792" s="30" t="str">
        <f>'Base de données'!$C1792&amp;" "&amp;'Base de données'!$D1792</f>
        <v>Couturier Sébastien</v>
      </c>
      <c r="Y1792" s="31">
        <f>COUNTIF('Base de données'!$B:$B,'Base de données'!$B1792)</f>
        <v>12</v>
      </c>
      <c r="AA1792" s="87" cm="1">
        <f t="array" aca="1" ref="AA1792" ca="1">INDIRECT("'Base de données'!A" &amp; ROW(Y1792))</f>
        <v>45839</v>
      </c>
      <c r="AB1792" s="51" t="str" cm="1">
        <f t="array" aca="1" ref="AB1792" ca="1">INDIRECT("'Base de données'!B" &amp; ROW(Z1792))</f>
        <v>DHEUO</v>
      </c>
    </row>
    <row r="1793" spans="1:28" x14ac:dyDescent="0.3">
      <c r="A1793" s="41" t="str">
        <f ca="1">IF(IF(AND($B1793&lt;&gt;"-",$B1793=$E1793),"Entrée et sortie","-")="Entrée et sortie",'Base de données'!$B1793,"-")</f>
        <v>-</v>
      </c>
      <c r="B1793" s="41" t="str">
        <f t="shared" ca="1" si="111"/>
        <v>-</v>
      </c>
      <c r="C1793" s="41" t="str">
        <f t="shared" ca="1" si="112"/>
        <v>-</v>
      </c>
      <c r="D1793" s="41" t="str">
        <f>IF($F1793="sortie en cours d'année",'Base de données'!$B1793,"-")</f>
        <v>-</v>
      </c>
      <c r="E1793" s="41" t="str">
        <f>IF($H1793="entrée en cours d'année",'Base de données'!$B1793,"-")</f>
        <v>-</v>
      </c>
      <c r="F1793" s="37" t="str">
        <f t="shared" si="109"/>
        <v/>
      </c>
      <c r="G1793" s="37" t="str">
        <f>IF($J1793="mouvement",_xlfn.XLOOKUP('Base de données'!$B1793,$V:$V,$V:$V,0),"")</f>
        <v/>
      </c>
      <c r="H1793" s="37" t="str">
        <f t="shared" si="110"/>
        <v/>
      </c>
      <c r="I1793" s="37" t="str">
        <f>IF($J1793="mouvement",_xlfn.XLOOKUP('Base de données'!$B1793,$K:$K,$K:$K,0),"")</f>
        <v/>
      </c>
      <c r="J1793" s="38" t="str">
        <f>IF(AND(Y1793&lt;&gt;MAX(Y:Y),COUNTIF(K1793:V1793,'Base de données'!$B1793)&gt;0),"mouvement","")</f>
        <v/>
      </c>
      <c r="K1793" s="39" t="str">
        <f>IF(K$1&gt;$AE$1,"-",IFERROR(IF(DATEDIF('Base de données'!$A1793,K$1,"d")&lt;&gt;0,"",'Base de données'!$B1793),""))</f>
        <v/>
      </c>
      <c r="L1793" s="39" t="str">
        <f>IF(L$1&gt;$AE$1,"-",IFERROR(IF(DATEDIF('Base de données'!$A1793,L$1,"d")&lt;&gt;0,"",'Base de données'!$B1793),""))</f>
        <v/>
      </c>
      <c r="M1793" s="39" t="str">
        <f>IF(M$1&gt;$AE$1,"-",IFERROR(IF(DATEDIF('Base de données'!$A1793,M$1,"d")&lt;&gt;0,"",'Base de données'!$B1793),""))</f>
        <v/>
      </c>
      <c r="N1793" s="39" t="str">
        <f>IF(N$1&gt;$AE$1,"-",IFERROR(IF(DATEDIF('Base de données'!$A1793,N$1,"d")&lt;&gt;0,"",'Base de données'!$B1793),""))</f>
        <v/>
      </c>
      <c r="O1793" s="39" t="str">
        <f>IF(O$1&gt;$AE$1,"-",IFERROR(IF(DATEDIF('Base de données'!$A1793,O$1,"d")&lt;&gt;0,"",'Base de données'!$B1793),""))</f>
        <v/>
      </c>
      <c r="P1793" s="39" t="str">
        <f>IF(P$1&gt;$AE$1,"-",IFERROR(IF(DATEDIF('Base de données'!$A1793,P$1,"d")&lt;&gt;0,"",'Base de données'!$B1793),""))</f>
        <v/>
      </c>
      <c r="Q1793" s="39" t="str">
        <f>IF(Q$1&gt;$AE$1,"-",IFERROR(IF(DATEDIF('Base de données'!$A1793,Q$1,"d")&lt;&gt;0,"",'Base de données'!$B1793),""))</f>
        <v>CD97O</v>
      </c>
      <c r="R1793" s="39" t="str">
        <f>IF(R$1&gt;$AE$1,"-",IFERROR(IF(DATEDIF('Base de données'!$A1793,R$1,"d")&lt;&gt;0,"",'Base de données'!$B1793),""))</f>
        <v/>
      </c>
      <c r="S1793" s="39" t="str">
        <f>IF(S$1&gt;$AE$1,"-",IFERROR(IF(DATEDIF('Base de données'!$A1793,S$1,"d")&lt;&gt;0,"",'Base de données'!$B1793),""))</f>
        <v/>
      </c>
      <c r="T1793" s="39" t="str">
        <f>IF(T$1&gt;$AE$1,"-",IFERROR(IF(DATEDIF('Base de données'!$A1793,T$1,"d")&lt;&gt;0,"",'Base de données'!$B1793),""))</f>
        <v/>
      </c>
      <c r="U1793" s="39" t="str">
        <f>IF(U$1&gt;$AE$1,"-",IFERROR(IF(DATEDIF('Base de données'!$A1793,U$1,"d")&lt;&gt;0,"",'Base de données'!$B1793),""))</f>
        <v/>
      </c>
      <c r="V1793" s="39" t="str">
        <f>IF(V$1&gt;$AE$1,"-",IFERROR(IF(DATEDIF('Base de données'!$A1793,V$1,"d")&lt;&gt;0,"",'Base de données'!$B1793),""))</f>
        <v/>
      </c>
      <c r="W1793" s="34"/>
      <c r="X1793" s="30" t="str">
        <f>'Base de données'!$C1793&amp;" "&amp;'Base de données'!$D1793</f>
        <v>Texier Augustin</v>
      </c>
      <c r="Y1793" s="31">
        <f>COUNTIF('Base de données'!$B:$B,'Base de données'!$B1793)</f>
        <v>12</v>
      </c>
      <c r="AA1793" s="87" cm="1">
        <f t="array" aca="1" ref="AA1793" ca="1">INDIRECT("'Base de données'!A" &amp; ROW(Y1793))</f>
        <v>45839</v>
      </c>
      <c r="AB1793" s="51" t="str" cm="1">
        <f t="array" aca="1" ref="AB1793" ca="1">INDIRECT("'Base de données'!B" &amp; ROW(Z1793))</f>
        <v>CD97O</v>
      </c>
    </row>
    <row r="1794" spans="1:28" x14ac:dyDescent="0.3">
      <c r="A1794" s="41" t="str">
        <f ca="1">IF(IF(AND($B1794&lt;&gt;"-",$B1794=$E1794),"Entrée et sortie","-")="Entrée et sortie",'Base de données'!$B1794,"-")</f>
        <v>-</v>
      </c>
      <c r="B1794" s="41" t="str">
        <f t="shared" ca="1" si="111"/>
        <v>-</v>
      </c>
      <c r="C1794" s="41" t="str">
        <f t="shared" ca="1" si="112"/>
        <v>-</v>
      </c>
      <c r="D1794" s="41" t="str">
        <f>IF($F1794="sortie en cours d'année",'Base de données'!$B1794,"-")</f>
        <v>-</v>
      </c>
      <c r="E1794" s="41" t="str">
        <f>IF($H1794="entrée en cours d'année",'Base de données'!$B1794,"-")</f>
        <v>-</v>
      </c>
      <c r="F1794" s="37" t="str">
        <f t="shared" ref="F1794:F1857" si="113">IF(AND(G1794=0,J1794="mouvement"),"sortie en cours d'année","")</f>
        <v/>
      </c>
      <c r="G1794" s="37" t="str">
        <f>IF($J1794="mouvement",_xlfn.XLOOKUP('Base de données'!$B1794,$V:$V,$V:$V,0),"")</f>
        <v/>
      </c>
      <c r="H1794" s="37" t="str">
        <f t="shared" ref="H1794:H1857" si="114">IF(AND(I1794=0,J1794="mouvement"),"entrée en cours d'année","")</f>
        <v/>
      </c>
      <c r="I1794" s="37" t="str">
        <f>IF($J1794="mouvement",_xlfn.XLOOKUP('Base de données'!$B1794,$K:$K,$K:$K,0),"")</f>
        <v/>
      </c>
      <c r="J1794" s="38" t="str">
        <f>IF(AND(Y1794&lt;&gt;MAX(Y:Y),COUNTIF(K1794:V1794,'Base de données'!$B1794)&gt;0),"mouvement","")</f>
        <v/>
      </c>
      <c r="K1794" s="39" t="str">
        <f>IF(K$1&gt;$AE$1,"-",IFERROR(IF(DATEDIF('Base de données'!$A1794,K$1,"d")&lt;&gt;0,"",'Base de données'!$B1794),""))</f>
        <v/>
      </c>
      <c r="L1794" s="39" t="str">
        <f>IF(L$1&gt;$AE$1,"-",IFERROR(IF(DATEDIF('Base de données'!$A1794,L$1,"d")&lt;&gt;0,"",'Base de données'!$B1794),""))</f>
        <v/>
      </c>
      <c r="M1794" s="39" t="str">
        <f>IF(M$1&gt;$AE$1,"-",IFERROR(IF(DATEDIF('Base de données'!$A1794,M$1,"d")&lt;&gt;0,"",'Base de données'!$B1794),""))</f>
        <v/>
      </c>
      <c r="N1794" s="39" t="str">
        <f>IF(N$1&gt;$AE$1,"-",IFERROR(IF(DATEDIF('Base de données'!$A1794,N$1,"d")&lt;&gt;0,"",'Base de données'!$B1794),""))</f>
        <v/>
      </c>
      <c r="O1794" s="39" t="str">
        <f>IF(O$1&gt;$AE$1,"-",IFERROR(IF(DATEDIF('Base de données'!$A1794,O$1,"d")&lt;&gt;0,"",'Base de données'!$B1794),""))</f>
        <v/>
      </c>
      <c r="P1794" s="39" t="str">
        <f>IF(P$1&gt;$AE$1,"-",IFERROR(IF(DATEDIF('Base de données'!$A1794,P$1,"d")&lt;&gt;0,"",'Base de données'!$B1794),""))</f>
        <v/>
      </c>
      <c r="Q1794" s="39" t="str">
        <f>IF(Q$1&gt;$AE$1,"-",IFERROR(IF(DATEDIF('Base de données'!$A1794,Q$1,"d")&lt;&gt;0,"",'Base de données'!$B1794),""))</f>
        <v>SC7KQ</v>
      </c>
      <c r="R1794" s="39" t="str">
        <f>IF(R$1&gt;$AE$1,"-",IFERROR(IF(DATEDIF('Base de données'!$A1794,R$1,"d")&lt;&gt;0,"",'Base de données'!$B1794),""))</f>
        <v/>
      </c>
      <c r="S1794" s="39" t="str">
        <f>IF(S$1&gt;$AE$1,"-",IFERROR(IF(DATEDIF('Base de données'!$A1794,S$1,"d")&lt;&gt;0,"",'Base de données'!$B1794),""))</f>
        <v/>
      </c>
      <c r="T1794" s="39" t="str">
        <f>IF(T$1&gt;$AE$1,"-",IFERROR(IF(DATEDIF('Base de données'!$A1794,T$1,"d")&lt;&gt;0,"",'Base de données'!$B1794),""))</f>
        <v/>
      </c>
      <c r="U1794" s="39" t="str">
        <f>IF(U$1&gt;$AE$1,"-",IFERROR(IF(DATEDIF('Base de données'!$A1794,U$1,"d")&lt;&gt;0,"",'Base de données'!$B1794),""))</f>
        <v/>
      </c>
      <c r="V1794" s="39" t="str">
        <f>IF(V$1&gt;$AE$1,"-",IFERROR(IF(DATEDIF('Base de données'!$A1794,V$1,"d")&lt;&gt;0,"",'Base de données'!$B1794),""))</f>
        <v/>
      </c>
      <c r="W1794" s="34"/>
      <c r="X1794" s="30" t="str">
        <f>'Base de données'!$C1794&amp;" "&amp;'Base de données'!$D1794</f>
        <v>Hebert Alice</v>
      </c>
      <c r="Y1794" s="31">
        <f>COUNTIF('Base de données'!$B:$B,'Base de données'!$B1794)</f>
        <v>12</v>
      </c>
      <c r="AA1794" s="87" cm="1">
        <f t="array" aca="1" ref="AA1794" ca="1">INDIRECT("'Base de données'!A" &amp; ROW(Y1794))</f>
        <v>45839</v>
      </c>
      <c r="AB1794" s="51" t="str" cm="1">
        <f t="array" aca="1" ref="AB1794" ca="1">INDIRECT("'Base de données'!B" &amp; ROW(Z1794))</f>
        <v>SC7KQ</v>
      </c>
    </row>
    <row r="1795" spans="1:28" x14ac:dyDescent="0.3">
      <c r="A1795" s="41" t="str">
        <f ca="1">IF(IF(AND($B1795&lt;&gt;"-",$B1795=$E1795),"Entrée et sortie","-")="Entrée et sortie",'Base de données'!$B1795,"-")</f>
        <v>-</v>
      </c>
      <c r="B1795" s="41" t="str">
        <f t="shared" ref="B1795:B1858" ca="1" si="115">_xlfn.XLOOKUP($AB1795,$D:$D,$C:$C,"-",0,-1)</f>
        <v>-</v>
      </c>
      <c r="C1795" s="41" t="str">
        <f t="shared" ref="C1795:C1858" ca="1" si="116">IF($AA1795&lt;&gt;$AE$1,$D1795,"-")</f>
        <v>-</v>
      </c>
      <c r="D1795" s="41" t="str">
        <f>IF($F1795="sortie en cours d'année",'Base de données'!$B1795,"-")</f>
        <v>-</v>
      </c>
      <c r="E1795" s="41" t="str">
        <f>IF($H1795="entrée en cours d'année",'Base de données'!$B1795,"-")</f>
        <v>-</v>
      </c>
      <c r="F1795" s="37" t="str">
        <f t="shared" si="113"/>
        <v/>
      </c>
      <c r="G1795" s="37" t="str">
        <f>IF($J1795="mouvement",_xlfn.XLOOKUP('Base de données'!$B1795,$V:$V,$V:$V,0),"")</f>
        <v/>
      </c>
      <c r="H1795" s="37" t="str">
        <f t="shared" si="114"/>
        <v/>
      </c>
      <c r="I1795" s="37" t="str">
        <f>IF($J1795="mouvement",_xlfn.XLOOKUP('Base de données'!$B1795,$K:$K,$K:$K,0),"")</f>
        <v/>
      </c>
      <c r="J1795" s="38" t="str">
        <f>IF(AND(Y1795&lt;&gt;MAX(Y:Y),COUNTIF(K1795:V1795,'Base de données'!$B1795)&gt;0),"mouvement","")</f>
        <v/>
      </c>
      <c r="K1795" s="39" t="str">
        <f>IF(K$1&gt;$AE$1,"-",IFERROR(IF(DATEDIF('Base de données'!$A1795,K$1,"d")&lt;&gt;0,"",'Base de données'!$B1795),""))</f>
        <v/>
      </c>
      <c r="L1795" s="39" t="str">
        <f>IF(L$1&gt;$AE$1,"-",IFERROR(IF(DATEDIF('Base de données'!$A1795,L$1,"d")&lt;&gt;0,"",'Base de données'!$B1795),""))</f>
        <v/>
      </c>
      <c r="M1795" s="39" t="str">
        <f>IF(M$1&gt;$AE$1,"-",IFERROR(IF(DATEDIF('Base de données'!$A1795,M$1,"d")&lt;&gt;0,"",'Base de données'!$B1795),""))</f>
        <v/>
      </c>
      <c r="N1795" s="39" t="str">
        <f>IF(N$1&gt;$AE$1,"-",IFERROR(IF(DATEDIF('Base de données'!$A1795,N$1,"d")&lt;&gt;0,"",'Base de données'!$B1795),""))</f>
        <v/>
      </c>
      <c r="O1795" s="39" t="str">
        <f>IF(O$1&gt;$AE$1,"-",IFERROR(IF(DATEDIF('Base de données'!$A1795,O$1,"d")&lt;&gt;0,"",'Base de données'!$B1795),""))</f>
        <v/>
      </c>
      <c r="P1795" s="39" t="str">
        <f>IF(P$1&gt;$AE$1,"-",IFERROR(IF(DATEDIF('Base de données'!$A1795,P$1,"d")&lt;&gt;0,"",'Base de données'!$B1795),""))</f>
        <v/>
      </c>
      <c r="Q1795" s="39" t="str">
        <f>IF(Q$1&gt;$AE$1,"-",IFERROR(IF(DATEDIF('Base de données'!$A1795,Q$1,"d")&lt;&gt;0,"",'Base de données'!$B1795),""))</f>
        <v>7XTUM</v>
      </c>
      <c r="R1795" s="39" t="str">
        <f>IF(R$1&gt;$AE$1,"-",IFERROR(IF(DATEDIF('Base de données'!$A1795,R$1,"d")&lt;&gt;0,"",'Base de données'!$B1795),""))</f>
        <v/>
      </c>
      <c r="S1795" s="39" t="str">
        <f>IF(S$1&gt;$AE$1,"-",IFERROR(IF(DATEDIF('Base de données'!$A1795,S$1,"d")&lt;&gt;0,"",'Base de données'!$B1795),""))</f>
        <v/>
      </c>
      <c r="T1795" s="39" t="str">
        <f>IF(T$1&gt;$AE$1,"-",IFERROR(IF(DATEDIF('Base de données'!$A1795,T$1,"d")&lt;&gt;0,"",'Base de données'!$B1795),""))</f>
        <v/>
      </c>
      <c r="U1795" s="39" t="str">
        <f>IF(U$1&gt;$AE$1,"-",IFERROR(IF(DATEDIF('Base de données'!$A1795,U$1,"d")&lt;&gt;0,"",'Base de données'!$B1795),""))</f>
        <v/>
      </c>
      <c r="V1795" s="39" t="str">
        <f>IF(V$1&gt;$AE$1,"-",IFERROR(IF(DATEDIF('Base de données'!$A1795,V$1,"d")&lt;&gt;0,"",'Base de données'!$B1795),""))</f>
        <v/>
      </c>
      <c r="W1795" s="34"/>
      <c r="X1795" s="30" t="str">
        <f>'Base de données'!$C1795&amp;" "&amp;'Base de données'!$D1795</f>
        <v>Gaillard Gérard</v>
      </c>
      <c r="Y1795" s="31">
        <f>COUNTIF('Base de données'!$B:$B,'Base de données'!$B1795)</f>
        <v>12</v>
      </c>
      <c r="AA1795" s="87" cm="1">
        <f t="array" aca="1" ref="AA1795" ca="1">INDIRECT("'Base de données'!A" &amp; ROW(Y1795))</f>
        <v>45839</v>
      </c>
      <c r="AB1795" s="51" t="str" cm="1">
        <f t="array" aca="1" ref="AB1795" ca="1">INDIRECT("'Base de données'!B" &amp; ROW(Z1795))</f>
        <v>7XTUM</v>
      </c>
    </row>
    <row r="1796" spans="1:28" x14ac:dyDescent="0.3">
      <c r="A1796" s="41" t="str">
        <f ca="1">IF(IF(AND($B1796&lt;&gt;"-",$B1796=$E1796),"Entrée et sortie","-")="Entrée et sortie",'Base de données'!$B1796,"-")</f>
        <v>-</v>
      </c>
      <c r="B1796" s="41" t="str">
        <f t="shared" ca="1" si="115"/>
        <v>6IR69</v>
      </c>
      <c r="C1796" s="41" t="str">
        <f t="shared" ca="1" si="116"/>
        <v>6IR69</v>
      </c>
      <c r="D1796" s="41" t="str">
        <f>IF($F1796="sortie en cours d'année",'Base de données'!$B1796,"-")</f>
        <v>6IR69</v>
      </c>
      <c r="E1796" s="41" t="str">
        <f>IF($H1796="entrée en cours d'année",'Base de données'!$B1796,"-")</f>
        <v>-</v>
      </c>
      <c r="F1796" s="37" t="str">
        <f t="shared" si="113"/>
        <v>sortie en cours d'année</v>
      </c>
      <c r="G1796" s="37">
        <f>IF($J1796="mouvement",_xlfn.XLOOKUP('Base de données'!$B1796,$V:$V,$V:$V,0),"")</f>
        <v>0</v>
      </c>
      <c r="H1796" s="37" t="str">
        <f t="shared" si="114"/>
        <v/>
      </c>
      <c r="I1796" s="37" t="str">
        <f>IF($J1796="mouvement",_xlfn.XLOOKUP('Base de données'!$B1796,$K:$K,$K:$K,0),"")</f>
        <v>6IR69</v>
      </c>
      <c r="J1796" s="38" t="str">
        <f>IF(AND(Y1796&lt;&gt;MAX(Y:Y),COUNTIF(K1796:V1796,'Base de données'!$B1796)&gt;0),"mouvement","")</f>
        <v>mouvement</v>
      </c>
      <c r="K1796" s="39" t="str">
        <f>IF(K$1&gt;$AE$1,"-",IFERROR(IF(DATEDIF('Base de données'!$A1796,K$1,"d")&lt;&gt;0,"",'Base de données'!$B1796),""))</f>
        <v/>
      </c>
      <c r="L1796" s="39" t="str">
        <f>IF(L$1&gt;$AE$1,"-",IFERROR(IF(DATEDIF('Base de données'!$A1796,L$1,"d")&lt;&gt;0,"",'Base de données'!$B1796),""))</f>
        <v/>
      </c>
      <c r="M1796" s="39" t="str">
        <f>IF(M$1&gt;$AE$1,"-",IFERROR(IF(DATEDIF('Base de données'!$A1796,M$1,"d")&lt;&gt;0,"",'Base de données'!$B1796),""))</f>
        <v/>
      </c>
      <c r="N1796" s="39" t="str">
        <f>IF(N$1&gt;$AE$1,"-",IFERROR(IF(DATEDIF('Base de données'!$A1796,N$1,"d")&lt;&gt;0,"",'Base de données'!$B1796),""))</f>
        <v/>
      </c>
      <c r="O1796" s="39" t="str">
        <f>IF(O$1&gt;$AE$1,"-",IFERROR(IF(DATEDIF('Base de données'!$A1796,O$1,"d")&lt;&gt;0,"",'Base de données'!$B1796),""))</f>
        <v/>
      </c>
      <c r="P1796" s="39" t="str">
        <f>IF(P$1&gt;$AE$1,"-",IFERROR(IF(DATEDIF('Base de données'!$A1796,P$1,"d")&lt;&gt;0,"",'Base de données'!$B1796),""))</f>
        <v/>
      </c>
      <c r="Q1796" s="39" t="str">
        <f>IF(Q$1&gt;$AE$1,"-",IFERROR(IF(DATEDIF('Base de données'!$A1796,Q$1,"d")&lt;&gt;0,"",'Base de données'!$B1796),""))</f>
        <v>6IR69</v>
      </c>
      <c r="R1796" s="39" t="str">
        <f>IF(R$1&gt;$AE$1,"-",IFERROR(IF(DATEDIF('Base de données'!$A1796,R$1,"d")&lt;&gt;0,"",'Base de données'!$B1796),""))</f>
        <v/>
      </c>
      <c r="S1796" s="39" t="str">
        <f>IF(S$1&gt;$AE$1,"-",IFERROR(IF(DATEDIF('Base de données'!$A1796,S$1,"d")&lt;&gt;0,"",'Base de données'!$B1796),""))</f>
        <v/>
      </c>
      <c r="T1796" s="39" t="str">
        <f>IF(T$1&gt;$AE$1,"-",IFERROR(IF(DATEDIF('Base de données'!$A1796,T$1,"d")&lt;&gt;0,"",'Base de données'!$B1796),""))</f>
        <v/>
      </c>
      <c r="U1796" s="39" t="str">
        <f>IF(U$1&gt;$AE$1,"-",IFERROR(IF(DATEDIF('Base de données'!$A1796,U$1,"d")&lt;&gt;0,"",'Base de données'!$B1796),""))</f>
        <v/>
      </c>
      <c r="V1796" s="39" t="str">
        <f>IF(V$1&gt;$AE$1,"-",IFERROR(IF(DATEDIF('Base de données'!$A1796,V$1,"d")&lt;&gt;0,"",'Base de données'!$B1796),""))</f>
        <v/>
      </c>
      <c r="W1796" s="34"/>
      <c r="X1796" s="30" t="str">
        <f>'Base de données'!$C1796&amp;" "&amp;'Base de données'!$D1796</f>
        <v>Thibault Thomas</v>
      </c>
      <c r="Y1796" s="31">
        <f>COUNTIF('Base de données'!$B:$B,'Base de données'!$B1796)</f>
        <v>9</v>
      </c>
      <c r="AA1796" s="87" cm="1">
        <f t="array" aca="1" ref="AA1796" ca="1">INDIRECT("'Base de données'!A" &amp; ROW(Y1796))</f>
        <v>45839</v>
      </c>
      <c r="AB1796" s="51" t="str" cm="1">
        <f t="array" aca="1" ref="AB1796" ca="1">INDIRECT("'Base de données'!B" &amp; ROW(Z1796))</f>
        <v>6IR69</v>
      </c>
    </row>
    <row r="1797" spans="1:28" x14ac:dyDescent="0.3">
      <c r="A1797" s="41" t="str">
        <f ca="1">IF(IF(AND($B1797&lt;&gt;"-",$B1797=$E1797),"Entrée et sortie","-")="Entrée et sortie",'Base de données'!$B1797,"-")</f>
        <v>-</v>
      </c>
      <c r="B1797" s="41" t="str">
        <f t="shared" ca="1" si="115"/>
        <v>-</v>
      </c>
      <c r="C1797" s="41" t="str">
        <f t="shared" ca="1" si="116"/>
        <v>-</v>
      </c>
      <c r="D1797" s="41" t="str">
        <f>IF($F1797="sortie en cours d'année",'Base de données'!$B1797,"-")</f>
        <v>-</v>
      </c>
      <c r="E1797" s="41" t="str">
        <f>IF($H1797="entrée en cours d'année",'Base de données'!$B1797,"-")</f>
        <v>-</v>
      </c>
      <c r="F1797" s="37" t="str">
        <f t="shared" si="113"/>
        <v/>
      </c>
      <c r="G1797" s="37" t="str">
        <f>IF($J1797="mouvement",_xlfn.XLOOKUP('Base de données'!$B1797,$V:$V,$V:$V,0),"")</f>
        <v/>
      </c>
      <c r="H1797" s="37" t="str">
        <f t="shared" si="114"/>
        <v/>
      </c>
      <c r="I1797" s="37" t="str">
        <f>IF($J1797="mouvement",_xlfn.XLOOKUP('Base de données'!$B1797,$K:$K,$K:$K,0),"")</f>
        <v/>
      </c>
      <c r="J1797" s="38" t="str">
        <f>IF(AND(Y1797&lt;&gt;MAX(Y:Y),COUNTIF(K1797:V1797,'Base de données'!$B1797)&gt;0),"mouvement","")</f>
        <v/>
      </c>
      <c r="K1797" s="39" t="str">
        <f>IF(K$1&gt;$AE$1,"-",IFERROR(IF(DATEDIF('Base de données'!$A1797,K$1,"d")&lt;&gt;0,"",'Base de données'!$B1797),""))</f>
        <v/>
      </c>
      <c r="L1797" s="39" t="str">
        <f>IF(L$1&gt;$AE$1,"-",IFERROR(IF(DATEDIF('Base de données'!$A1797,L$1,"d")&lt;&gt;0,"",'Base de données'!$B1797),""))</f>
        <v/>
      </c>
      <c r="M1797" s="39" t="str">
        <f>IF(M$1&gt;$AE$1,"-",IFERROR(IF(DATEDIF('Base de données'!$A1797,M$1,"d")&lt;&gt;0,"",'Base de données'!$B1797),""))</f>
        <v/>
      </c>
      <c r="N1797" s="39" t="str">
        <f>IF(N$1&gt;$AE$1,"-",IFERROR(IF(DATEDIF('Base de données'!$A1797,N$1,"d")&lt;&gt;0,"",'Base de données'!$B1797),""))</f>
        <v/>
      </c>
      <c r="O1797" s="39" t="str">
        <f>IF(O$1&gt;$AE$1,"-",IFERROR(IF(DATEDIF('Base de données'!$A1797,O$1,"d")&lt;&gt;0,"",'Base de données'!$B1797),""))</f>
        <v/>
      </c>
      <c r="P1797" s="39" t="str">
        <f>IF(P$1&gt;$AE$1,"-",IFERROR(IF(DATEDIF('Base de données'!$A1797,P$1,"d")&lt;&gt;0,"",'Base de données'!$B1797),""))</f>
        <v/>
      </c>
      <c r="Q1797" s="39" t="str">
        <f>IF(Q$1&gt;$AE$1,"-",IFERROR(IF(DATEDIF('Base de données'!$A1797,Q$1,"d")&lt;&gt;0,"",'Base de données'!$B1797),""))</f>
        <v>W01L7</v>
      </c>
      <c r="R1797" s="39" t="str">
        <f>IF(R$1&gt;$AE$1,"-",IFERROR(IF(DATEDIF('Base de données'!$A1797,R$1,"d")&lt;&gt;0,"",'Base de données'!$B1797),""))</f>
        <v/>
      </c>
      <c r="S1797" s="39" t="str">
        <f>IF(S$1&gt;$AE$1,"-",IFERROR(IF(DATEDIF('Base de données'!$A1797,S$1,"d")&lt;&gt;0,"",'Base de données'!$B1797),""))</f>
        <v/>
      </c>
      <c r="T1797" s="39" t="str">
        <f>IF(T$1&gt;$AE$1,"-",IFERROR(IF(DATEDIF('Base de données'!$A1797,T$1,"d")&lt;&gt;0,"",'Base de données'!$B1797),""))</f>
        <v/>
      </c>
      <c r="U1797" s="39" t="str">
        <f>IF(U$1&gt;$AE$1,"-",IFERROR(IF(DATEDIF('Base de données'!$A1797,U$1,"d")&lt;&gt;0,"",'Base de données'!$B1797),""))</f>
        <v/>
      </c>
      <c r="V1797" s="39" t="str">
        <f>IF(V$1&gt;$AE$1,"-",IFERROR(IF(DATEDIF('Base de données'!$A1797,V$1,"d")&lt;&gt;0,"",'Base de données'!$B1797),""))</f>
        <v/>
      </c>
      <c r="W1797" s="34"/>
      <c r="X1797" s="30" t="str">
        <f>'Base de données'!$C1797&amp;" "&amp;'Base de données'!$D1797</f>
        <v>Gautier Louise</v>
      </c>
      <c r="Y1797" s="31">
        <f>COUNTIF('Base de données'!$B:$B,'Base de données'!$B1797)</f>
        <v>12</v>
      </c>
      <c r="AA1797" s="87" cm="1">
        <f t="array" aca="1" ref="AA1797" ca="1">INDIRECT("'Base de données'!A" &amp; ROW(Y1797))</f>
        <v>45839</v>
      </c>
      <c r="AB1797" s="51" t="str" cm="1">
        <f t="array" aca="1" ref="AB1797" ca="1">INDIRECT("'Base de données'!B" &amp; ROW(Z1797))</f>
        <v>W01L7</v>
      </c>
    </row>
    <row r="1798" spans="1:28" x14ac:dyDescent="0.3">
      <c r="A1798" s="41" t="str">
        <f ca="1">IF(IF(AND($B1798&lt;&gt;"-",$B1798=$E1798),"Entrée et sortie","-")="Entrée et sortie",'Base de données'!$B1798,"-")</f>
        <v>-</v>
      </c>
      <c r="B1798" s="41" t="str">
        <f t="shared" ca="1" si="115"/>
        <v>-</v>
      </c>
      <c r="C1798" s="41" t="str">
        <f t="shared" ca="1" si="116"/>
        <v>-</v>
      </c>
      <c r="D1798" s="41" t="str">
        <f>IF($F1798="sortie en cours d'année",'Base de données'!$B1798,"-")</f>
        <v>-</v>
      </c>
      <c r="E1798" s="41" t="str">
        <f>IF($H1798="entrée en cours d'année",'Base de données'!$B1798,"-")</f>
        <v>-</v>
      </c>
      <c r="F1798" s="37" t="str">
        <f t="shared" si="113"/>
        <v/>
      </c>
      <c r="G1798" s="37" t="str">
        <f>IF($J1798="mouvement",_xlfn.XLOOKUP('Base de données'!$B1798,$V:$V,$V:$V,0),"")</f>
        <v/>
      </c>
      <c r="H1798" s="37" t="str">
        <f t="shared" si="114"/>
        <v/>
      </c>
      <c r="I1798" s="37" t="str">
        <f>IF($J1798="mouvement",_xlfn.XLOOKUP('Base de données'!$B1798,$K:$K,$K:$K,0),"")</f>
        <v/>
      </c>
      <c r="J1798" s="38" t="str">
        <f>IF(AND(Y1798&lt;&gt;MAX(Y:Y),COUNTIF(K1798:V1798,'Base de données'!$B1798)&gt;0),"mouvement","")</f>
        <v/>
      </c>
      <c r="K1798" s="39" t="str">
        <f>IF(K$1&gt;$AE$1,"-",IFERROR(IF(DATEDIF('Base de données'!$A1798,K$1,"d")&lt;&gt;0,"",'Base de données'!$B1798),""))</f>
        <v/>
      </c>
      <c r="L1798" s="39" t="str">
        <f>IF(L$1&gt;$AE$1,"-",IFERROR(IF(DATEDIF('Base de données'!$A1798,L$1,"d")&lt;&gt;0,"",'Base de données'!$B1798),""))</f>
        <v/>
      </c>
      <c r="M1798" s="39" t="str">
        <f>IF(M$1&gt;$AE$1,"-",IFERROR(IF(DATEDIF('Base de données'!$A1798,M$1,"d")&lt;&gt;0,"",'Base de données'!$B1798),""))</f>
        <v/>
      </c>
      <c r="N1798" s="39" t="str">
        <f>IF(N$1&gt;$AE$1,"-",IFERROR(IF(DATEDIF('Base de données'!$A1798,N$1,"d")&lt;&gt;0,"",'Base de données'!$B1798),""))</f>
        <v/>
      </c>
      <c r="O1798" s="39" t="str">
        <f>IF(O$1&gt;$AE$1,"-",IFERROR(IF(DATEDIF('Base de données'!$A1798,O$1,"d")&lt;&gt;0,"",'Base de données'!$B1798),""))</f>
        <v/>
      </c>
      <c r="P1798" s="39" t="str">
        <f>IF(P$1&gt;$AE$1,"-",IFERROR(IF(DATEDIF('Base de données'!$A1798,P$1,"d")&lt;&gt;0,"",'Base de données'!$B1798),""))</f>
        <v/>
      </c>
      <c r="Q1798" s="39" t="str">
        <f>IF(Q$1&gt;$AE$1,"-",IFERROR(IF(DATEDIF('Base de données'!$A1798,Q$1,"d")&lt;&gt;0,"",'Base de données'!$B1798),""))</f>
        <v>YG59M</v>
      </c>
      <c r="R1798" s="39" t="str">
        <f>IF(R$1&gt;$AE$1,"-",IFERROR(IF(DATEDIF('Base de données'!$A1798,R$1,"d")&lt;&gt;0,"",'Base de données'!$B1798),""))</f>
        <v/>
      </c>
      <c r="S1798" s="39" t="str">
        <f>IF(S$1&gt;$AE$1,"-",IFERROR(IF(DATEDIF('Base de données'!$A1798,S$1,"d")&lt;&gt;0,"",'Base de données'!$B1798),""))</f>
        <v/>
      </c>
      <c r="T1798" s="39" t="str">
        <f>IF(T$1&gt;$AE$1,"-",IFERROR(IF(DATEDIF('Base de données'!$A1798,T$1,"d")&lt;&gt;0,"",'Base de données'!$B1798),""))</f>
        <v/>
      </c>
      <c r="U1798" s="39" t="str">
        <f>IF(U$1&gt;$AE$1,"-",IFERROR(IF(DATEDIF('Base de données'!$A1798,U$1,"d")&lt;&gt;0,"",'Base de données'!$B1798),""))</f>
        <v/>
      </c>
      <c r="V1798" s="39" t="str">
        <f>IF(V$1&gt;$AE$1,"-",IFERROR(IF(DATEDIF('Base de données'!$A1798,V$1,"d")&lt;&gt;0,"",'Base de données'!$B1798),""))</f>
        <v/>
      </c>
      <c r="W1798" s="34"/>
      <c r="X1798" s="30" t="str">
        <f>'Base de données'!$C1798&amp;" "&amp;'Base de données'!$D1798</f>
        <v>Maréchal Sabine</v>
      </c>
      <c r="Y1798" s="31">
        <f>COUNTIF('Base de données'!$B:$B,'Base de données'!$B1798)</f>
        <v>12</v>
      </c>
      <c r="AA1798" s="87" cm="1">
        <f t="array" aca="1" ref="AA1798" ca="1">INDIRECT("'Base de données'!A" &amp; ROW(Y1798))</f>
        <v>45839</v>
      </c>
      <c r="AB1798" s="51" t="str" cm="1">
        <f t="array" aca="1" ref="AB1798" ca="1">INDIRECT("'Base de données'!B" &amp; ROW(Z1798))</f>
        <v>YG59M</v>
      </c>
    </row>
    <row r="1799" spans="1:28" x14ac:dyDescent="0.3">
      <c r="A1799" s="41" t="str">
        <f ca="1">IF(IF(AND($B1799&lt;&gt;"-",$B1799=$E1799),"Entrée et sortie","-")="Entrée et sortie",'Base de données'!$B1799,"-")</f>
        <v>-</v>
      </c>
      <c r="B1799" s="41" t="str">
        <f t="shared" ca="1" si="115"/>
        <v>-</v>
      </c>
      <c r="C1799" s="41" t="str">
        <f t="shared" ca="1" si="116"/>
        <v>-</v>
      </c>
      <c r="D1799" s="41" t="str">
        <f>IF($F1799="sortie en cours d'année",'Base de données'!$B1799,"-")</f>
        <v>-</v>
      </c>
      <c r="E1799" s="41" t="str">
        <f>IF($H1799="entrée en cours d'année",'Base de données'!$B1799,"-")</f>
        <v>-</v>
      </c>
      <c r="F1799" s="37" t="str">
        <f t="shared" si="113"/>
        <v/>
      </c>
      <c r="G1799" s="37" t="str">
        <f>IF($J1799="mouvement",_xlfn.XLOOKUP('Base de données'!$B1799,$V:$V,$V:$V,0),"")</f>
        <v/>
      </c>
      <c r="H1799" s="37" t="str">
        <f t="shared" si="114"/>
        <v/>
      </c>
      <c r="I1799" s="37" t="str">
        <f>IF($J1799="mouvement",_xlfn.XLOOKUP('Base de données'!$B1799,$K:$K,$K:$K,0),"")</f>
        <v/>
      </c>
      <c r="J1799" s="38" t="str">
        <f>IF(AND(Y1799&lt;&gt;MAX(Y:Y),COUNTIF(K1799:V1799,'Base de données'!$B1799)&gt;0),"mouvement","")</f>
        <v/>
      </c>
      <c r="K1799" s="39" t="str">
        <f>IF(K$1&gt;$AE$1,"-",IFERROR(IF(DATEDIF('Base de données'!$A1799,K$1,"d")&lt;&gt;0,"",'Base de données'!$B1799),""))</f>
        <v/>
      </c>
      <c r="L1799" s="39" t="str">
        <f>IF(L$1&gt;$AE$1,"-",IFERROR(IF(DATEDIF('Base de données'!$A1799,L$1,"d")&lt;&gt;0,"",'Base de données'!$B1799),""))</f>
        <v/>
      </c>
      <c r="M1799" s="39" t="str">
        <f>IF(M$1&gt;$AE$1,"-",IFERROR(IF(DATEDIF('Base de données'!$A1799,M$1,"d")&lt;&gt;0,"",'Base de données'!$B1799),""))</f>
        <v/>
      </c>
      <c r="N1799" s="39" t="str">
        <f>IF(N$1&gt;$AE$1,"-",IFERROR(IF(DATEDIF('Base de données'!$A1799,N$1,"d")&lt;&gt;0,"",'Base de données'!$B1799),""))</f>
        <v/>
      </c>
      <c r="O1799" s="39" t="str">
        <f>IF(O$1&gt;$AE$1,"-",IFERROR(IF(DATEDIF('Base de données'!$A1799,O$1,"d")&lt;&gt;0,"",'Base de données'!$B1799),""))</f>
        <v/>
      </c>
      <c r="P1799" s="39" t="str">
        <f>IF(P$1&gt;$AE$1,"-",IFERROR(IF(DATEDIF('Base de données'!$A1799,P$1,"d")&lt;&gt;0,"",'Base de données'!$B1799),""))</f>
        <v/>
      </c>
      <c r="Q1799" s="39" t="str">
        <f>IF(Q$1&gt;$AE$1,"-",IFERROR(IF(DATEDIF('Base de données'!$A1799,Q$1,"d")&lt;&gt;0,"",'Base de données'!$B1799),""))</f>
        <v>7FZA4</v>
      </c>
      <c r="R1799" s="39" t="str">
        <f>IF(R$1&gt;$AE$1,"-",IFERROR(IF(DATEDIF('Base de données'!$A1799,R$1,"d")&lt;&gt;0,"",'Base de données'!$B1799),""))</f>
        <v/>
      </c>
      <c r="S1799" s="39" t="str">
        <f>IF(S$1&gt;$AE$1,"-",IFERROR(IF(DATEDIF('Base de données'!$A1799,S$1,"d")&lt;&gt;0,"",'Base de données'!$B1799),""))</f>
        <v/>
      </c>
      <c r="T1799" s="39" t="str">
        <f>IF(T$1&gt;$AE$1,"-",IFERROR(IF(DATEDIF('Base de données'!$A1799,T$1,"d")&lt;&gt;0,"",'Base de données'!$B1799),""))</f>
        <v/>
      </c>
      <c r="U1799" s="39" t="str">
        <f>IF(U$1&gt;$AE$1,"-",IFERROR(IF(DATEDIF('Base de données'!$A1799,U$1,"d")&lt;&gt;0,"",'Base de données'!$B1799),""))</f>
        <v/>
      </c>
      <c r="V1799" s="39" t="str">
        <f>IF(V$1&gt;$AE$1,"-",IFERROR(IF(DATEDIF('Base de données'!$A1799,V$1,"d")&lt;&gt;0,"",'Base de données'!$B1799),""))</f>
        <v/>
      </c>
      <c r="W1799" s="34"/>
      <c r="X1799" s="30" t="str">
        <f>'Base de données'!$C1799&amp;" "&amp;'Base de données'!$D1799</f>
        <v>Guillou Arthur</v>
      </c>
      <c r="Y1799" s="31">
        <f>COUNTIF('Base de données'!$B:$B,'Base de données'!$B1799)</f>
        <v>12</v>
      </c>
      <c r="AA1799" s="87" cm="1">
        <f t="array" aca="1" ref="AA1799" ca="1">INDIRECT("'Base de données'!A" &amp; ROW(Y1799))</f>
        <v>45839</v>
      </c>
      <c r="AB1799" s="51" t="str" cm="1">
        <f t="array" aca="1" ref="AB1799" ca="1">INDIRECT("'Base de données'!B" &amp; ROW(Z1799))</f>
        <v>7FZA4</v>
      </c>
    </row>
    <row r="1800" spans="1:28" x14ac:dyDescent="0.3">
      <c r="A1800" s="41" t="str">
        <f ca="1">IF(IF(AND($B1800&lt;&gt;"-",$B1800=$E1800),"Entrée et sortie","-")="Entrée et sortie",'Base de données'!$B1800,"-")</f>
        <v>-</v>
      </c>
      <c r="B1800" s="41" t="str">
        <f t="shared" ca="1" si="115"/>
        <v>-</v>
      </c>
      <c r="C1800" s="41" t="str">
        <f t="shared" ca="1" si="116"/>
        <v>-</v>
      </c>
      <c r="D1800" s="41" t="str">
        <f>IF($F1800="sortie en cours d'année",'Base de données'!$B1800,"-")</f>
        <v>-</v>
      </c>
      <c r="E1800" s="41" t="str">
        <f>IF($H1800="entrée en cours d'année",'Base de données'!$B1800,"-")</f>
        <v>-</v>
      </c>
      <c r="F1800" s="37" t="str">
        <f t="shared" si="113"/>
        <v/>
      </c>
      <c r="G1800" s="37" t="str">
        <f>IF($J1800="mouvement",_xlfn.XLOOKUP('Base de données'!$B1800,$V:$V,$V:$V,0),"")</f>
        <v/>
      </c>
      <c r="H1800" s="37" t="str">
        <f t="shared" si="114"/>
        <v/>
      </c>
      <c r="I1800" s="37" t="str">
        <f>IF($J1800="mouvement",_xlfn.XLOOKUP('Base de données'!$B1800,$K:$K,$K:$K,0),"")</f>
        <v/>
      </c>
      <c r="J1800" s="38" t="str">
        <f>IF(AND(Y1800&lt;&gt;MAX(Y:Y),COUNTIF(K1800:V1800,'Base de données'!$B1800)&gt;0),"mouvement","")</f>
        <v/>
      </c>
      <c r="K1800" s="39" t="str">
        <f>IF(K$1&gt;$AE$1,"-",IFERROR(IF(DATEDIF('Base de données'!$A1800,K$1,"d")&lt;&gt;0,"",'Base de données'!$B1800),""))</f>
        <v/>
      </c>
      <c r="L1800" s="39" t="str">
        <f>IF(L$1&gt;$AE$1,"-",IFERROR(IF(DATEDIF('Base de données'!$A1800,L$1,"d")&lt;&gt;0,"",'Base de données'!$B1800),""))</f>
        <v/>
      </c>
      <c r="M1800" s="39" t="str">
        <f>IF(M$1&gt;$AE$1,"-",IFERROR(IF(DATEDIF('Base de données'!$A1800,M$1,"d")&lt;&gt;0,"",'Base de données'!$B1800),""))</f>
        <v/>
      </c>
      <c r="N1800" s="39" t="str">
        <f>IF(N$1&gt;$AE$1,"-",IFERROR(IF(DATEDIF('Base de données'!$A1800,N$1,"d")&lt;&gt;0,"",'Base de données'!$B1800),""))</f>
        <v/>
      </c>
      <c r="O1800" s="39" t="str">
        <f>IF(O$1&gt;$AE$1,"-",IFERROR(IF(DATEDIF('Base de données'!$A1800,O$1,"d")&lt;&gt;0,"",'Base de données'!$B1800),""))</f>
        <v/>
      </c>
      <c r="P1800" s="39" t="str">
        <f>IF(P$1&gt;$AE$1,"-",IFERROR(IF(DATEDIF('Base de données'!$A1800,P$1,"d")&lt;&gt;0,"",'Base de données'!$B1800),""))</f>
        <v/>
      </c>
      <c r="Q1800" s="39" t="str">
        <f>IF(Q$1&gt;$AE$1,"-",IFERROR(IF(DATEDIF('Base de données'!$A1800,Q$1,"d")&lt;&gt;0,"",'Base de données'!$B1800),""))</f>
        <v>9PUGX</v>
      </c>
      <c r="R1800" s="39" t="str">
        <f>IF(R$1&gt;$AE$1,"-",IFERROR(IF(DATEDIF('Base de données'!$A1800,R$1,"d")&lt;&gt;0,"",'Base de données'!$B1800),""))</f>
        <v/>
      </c>
      <c r="S1800" s="39" t="str">
        <f>IF(S$1&gt;$AE$1,"-",IFERROR(IF(DATEDIF('Base de données'!$A1800,S$1,"d")&lt;&gt;0,"",'Base de données'!$B1800),""))</f>
        <v/>
      </c>
      <c r="T1800" s="39" t="str">
        <f>IF(T$1&gt;$AE$1,"-",IFERROR(IF(DATEDIF('Base de données'!$A1800,T$1,"d")&lt;&gt;0,"",'Base de données'!$B1800),""))</f>
        <v/>
      </c>
      <c r="U1800" s="39" t="str">
        <f>IF(U$1&gt;$AE$1,"-",IFERROR(IF(DATEDIF('Base de données'!$A1800,U$1,"d")&lt;&gt;0,"",'Base de données'!$B1800),""))</f>
        <v/>
      </c>
      <c r="V1800" s="39" t="str">
        <f>IF(V$1&gt;$AE$1,"-",IFERROR(IF(DATEDIF('Base de données'!$A1800,V$1,"d")&lt;&gt;0,"",'Base de données'!$B1800),""))</f>
        <v/>
      </c>
      <c r="W1800" s="34"/>
      <c r="X1800" s="30" t="str">
        <f>'Base de données'!$C1800&amp;" "&amp;'Base de données'!$D1800</f>
        <v>Bernard Constance</v>
      </c>
      <c r="Y1800" s="31">
        <f>COUNTIF('Base de données'!$B:$B,'Base de données'!$B1800)</f>
        <v>12</v>
      </c>
      <c r="AA1800" s="87" cm="1">
        <f t="array" aca="1" ref="AA1800" ca="1">INDIRECT("'Base de données'!A" &amp; ROW(Y1800))</f>
        <v>45839</v>
      </c>
      <c r="AB1800" s="51" t="str" cm="1">
        <f t="array" aca="1" ref="AB1800" ca="1">INDIRECT("'Base de données'!B" &amp; ROW(Z1800))</f>
        <v>9PUGX</v>
      </c>
    </row>
    <row r="1801" spans="1:28" x14ac:dyDescent="0.3">
      <c r="A1801" s="41" t="str">
        <f ca="1">IF(IF(AND($B1801&lt;&gt;"-",$B1801=$E1801),"Entrée et sortie","-")="Entrée et sortie",'Base de données'!$B1801,"-")</f>
        <v>-</v>
      </c>
      <c r="B1801" s="41" t="str">
        <f t="shared" ca="1" si="115"/>
        <v>-</v>
      </c>
      <c r="C1801" s="41" t="str">
        <f t="shared" ca="1" si="116"/>
        <v>-</v>
      </c>
      <c r="D1801" s="41" t="str">
        <f>IF($F1801="sortie en cours d'année",'Base de données'!$B1801,"-")</f>
        <v>-</v>
      </c>
      <c r="E1801" s="41" t="str">
        <f>IF($H1801="entrée en cours d'année",'Base de données'!$B1801,"-")</f>
        <v>-</v>
      </c>
      <c r="F1801" s="37" t="str">
        <f t="shared" si="113"/>
        <v/>
      </c>
      <c r="G1801" s="37" t="str">
        <f>IF($J1801="mouvement",_xlfn.XLOOKUP('Base de données'!$B1801,$V:$V,$V:$V,0),"")</f>
        <v/>
      </c>
      <c r="H1801" s="37" t="str">
        <f t="shared" si="114"/>
        <v/>
      </c>
      <c r="I1801" s="37" t="str">
        <f>IF($J1801="mouvement",_xlfn.XLOOKUP('Base de données'!$B1801,$K:$K,$K:$K,0),"")</f>
        <v/>
      </c>
      <c r="J1801" s="38" t="str">
        <f>IF(AND(Y1801&lt;&gt;MAX(Y:Y),COUNTIF(K1801:V1801,'Base de données'!$B1801)&gt;0),"mouvement","")</f>
        <v/>
      </c>
      <c r="K1801" s="39" t="str">
        <f>IF(K$1&gt;$AE$1,"-",IFERROR(IF(DATEDIF('Base de données'!$A1801,K$1,"d")&lt;&gt;0,"",'Base de données'!$B1801),""))</f>
        <v/>
      </c>
      <c r="L1801" s="39" t="str">
        <f>IF(L$1&gt;$AE$1,"-",IFERROR(IF(DATEDIF('Base de données'!$A1801,L$1,"d")&lt;&gt;0,"",'Base de données'!$B1801),""))</f>
        <v/>
      </c>
      <c r="M1801" s="39" t="str">
        <f>IF(M$1&gt;$AE$1,"-",IFERROR(IF(DATEDIF('Base de données'!$A1801,M$1,"d")&lt;&gt;0,"",'Base de données'!$B1801),""))</f>
        <v/>
      </c>
      <c r="N1801" s="39" t="str">
        <f>IF(N$1&gt;$AE$1,"-",IFERROR(IF(DATEDIF('Base de données'!$A1801,N$1,"d")&lt;&gt;0,"",'Base de données'!$B1801),""))</f>
        <v/>
      </c>
      <c r="O1801" s="39" t="str">
        <f>IF(O$1&gt;$AE$1,"-",IFERROR(IF(DATEDIF('Base de données'!$A1801,O$1,"d")&lt;&gt;0,"",'Base de données'!$B1801),""))</f>
        <v/>
      </c>
      <c r="P1801" s="39" t="str">
        <f>IF(P$1&gt;$AE$1,"-",IFERROR(IF(DATEDIF('Base de données'!$A1801,P$1,"d")&lt;&gt;0,"",'Base de données'!$B1801),""))</f>
        <v/>
      </c>
      <c r="Q1801" s="39" t="str">
        <f>IF(Q$1&gt;$AE$1,"-",IFERROR(IF(DATEDIF('Base de données'!$A1801,Q$1,"d")&lt;&gt;0,"",'Base de données'!$B1801),""))</f>
        <v>T5AAD</v>
      </c>
      <c r="R1801" s="39" t="str">
        <f>IF(R$1&gt;$AE$1,"-",IFERROR(IF(DATEDIF('Base de données'!$A1801,R$1,"d")&lt;&gt;0,"",'Base de données'!$B1801),""))</f>
        <v/>
      </c>
      <c r="S1801" s="39" t="str">
        <f>IF(S$1&gt;$AE$1,"-",IFERROR(IF(DATEDIF('Base de données'!$A1801,S$1,"d")&lt;&gt;0,"",'Base de données'!$B1801),""))</f>
        <v/>
      </c>
      <c r="T1801" s="39" t="str">
        <f>IF(T$1&gt;$AE$1,"-",IFERROR(IF(DATEDIF('Base de données'!$A1801,T$1,"d")&lt;&gt;0,"",'Base de données'!$B1801),""))</f>
        <v/>
      </c>
      <c r="U1801" s="39" t="str">
        <f>IF(U$1&gt;$AE$1,"-",IFERROR(IF(DATEDIF('Base de données'!$A1801,U$1,"d")&lt;&gt;0,"",'Base de données'!$B1801),""))</f>
        <v/>
      </c>
      <c r="V1801" s="39" t="str">
        <f>IF(V$1&gt;$AE$1,"-",IFERROR(IF(DATEDIF('Base de données'!$A1801,V$1,"d")&lt;&gt;0,"",'Base de données'!$B1801),""))</f>
        <v/>
      </c>
      <c r="W1801" s="34"/>
      <c r="X1801" s="30" t="str">
        <f>'Base de données'!$C1801&amp;" "&amp;'Base de données'!$D1801</f>
        <v>Pelletier Olivier</v>
      </c>
      <c r="Y1801" s="31">
        <f>COUNTIF('Base de données'!$B:$B,'Base de données'!$B1801)</f>
        <v>12</v>
      </c>
      <c r="AA1801" s="87" cm="1">
        <f t="array" aca="1" ref="AA1801" ca="1">INDIRECT("'Base de données'!A" &amp; ROW(Y1801))</f>
        <v>45839</v>
      </c>
      <c r="AB1801" s="51" t="str" cm="1">
        <f t="array" aca="1" ref="AB1801" ca="1">INDIRECT("'Base de données'!B" &amp; ROW(Z1801))</f>
        <v>T5AAD</v>
      </c>
    </row>
    <row r="1802" spans="1:28" x14ac:dyDescent="0.3">
      <c r="A1802" s="41" t="str">
        <f ca="1">IF(IF(AND($B1802&lt;&gt;"-",$B1802=$E1802),"Entrée et sortie","-")="Entrée et sortie",'Base de données'!$B1802,"-")</f>
        <v>-</v>
      </c>
      <c r="B1802" s="41" t="str">
        <f t="shared" ca="1" si="115"/>
        <v>-</v>
      </c>
      <c r="C1802" s="41" t="str">
        <f t="shared" ca="1" si="116"/>
        <v>-</v>
      </c>
      <c r="D1802" s="41" t="str">
        <f>IF($F1802="sortie en cours d'année",'Base de données'!$B1802,"-")</f>
        <v>-</v>
      </c>
      <c r="E1802" s="41" t="str">
        <f>IF($H1802="entrée en cours d'année",'Base de données'!$B1802,"-")</f>
        <v>-</v>
      </c>
      <c r="F1802" s="37" t="str">
        <f t="shared" si="113"/>
        <v/>
      </c>
      <c r="G1802" s="37" t="str">
        <f>IF($J1802="mouvement",_xlfn.XLOOKUP('Base de données'!$B1802,$V:$V,$V:$V,0),"")</f>
        <v/>
      </c>
      <c r="H1802" s="37" t="str">
        <f t="shared" si="114"/>
        <v/>
      </c>
      <c r="I1802" s="37" t="str">
        <f>IF($J1802="mouvement",_xlfn.XLOOKUP('Base de données'!$B1802,$K:$K,$K:$K,0),"")</f>
        <v/>
      </c>
      <c r="J1802" s="38" t="str">
        <f>IF(AND(Y1802&lt;&gt;MAX(Y:Y),COUNTIF(K1802:V1802,'Base de données'!$B1802)&gt;0),"mouvement","")</f>
        <v/>
      </c>
      <c r="K1802" s="39" t="str">
        <f>IF(K$1&gt;$AE$1,"-",IFERROR(IF(DATEDIF('Base de données'!$A1802,K$1,"d")&lt;&gt;0,"",'Base de données'!$B1802),""))</f>
        <v/>
      </c>
      <c r="L1802" s="39" t="str">
        <f>IF(L$1&gt;$AE$1,"-",IFERROR(IF(DATEDIF('Base de données'!$A1802,L$1,"d")&lt;&gt;0,"",'Base de données'!$B1802),""))</f>
        <v/>
      </c>
      <c r="M1802" s="39" t="str">
        <f>IF(M$1&gt;$AE$1,"-",IFERROR(IF(DATEDIF('Base de données'!$A1802,M$1,"d")&lt;&gt;0,"",'Base de données'!$B1802),""))</f>
        <v/>
      </c>
      <c r="N1802" s="39" t="str">
        <f>IF(N$1&gt;$AE$1,"-",IFERROR(IF(DATEDIF('Base de données'!$A1802,N$1,"d")&lt;&gt;0,"",'Base de données'!$B1802),""))</f>
        <v/>
      </c>
      <c r="O1802" s="39" t="str">
        <f>IF(O$1&gt;$AE$1,"-",IFERROR(IF(DATEDIF('Base de données'!$A1802,O$1,"d")&lt;&gt;0,"",'Base de données'!$B1802),""))</f>
        <v/>
      </c>
      <c r="P1802" s="39" t="str">
        <f>IF(P$1&gt;$AE$1,"-",IFERROR(IF(DATEDIF('Base de données'!$A1802,P$1,"d")&lt;&gt;0,"",'Base de données'!$B1802),""))</f>
        <v/>
      </c>
      <c r="Q1802" s="39" t="str">
        <f>IF(Q$1&gt;$AE$1,"-",IFERROR(IF(DATEDIF('Base de données'!$A1802,Q$1,"d")&lt;&gt;0,"",'Base de données'!$B1802),""))</f>
        <v>ACSVV</v>
      </c>
      <c r="R1802" s="39" t="str">
        <f>IF(R$1&gt;$AE$1,"-",IFERROR(IF(DATEDIF('Base de données'!$A1802,R$1,"d")&lt;&gt;0,"",'Base de données'!$B1802),""))</f>
        <v/>
      </c>
      <c r="S1802" s="39" t="str">
        <f>IF(S$1&gt;$AE$1,"-",IFERROR(IF(DATEDIF('Base de données'!$A1802,S$1,"d")&lt;&gt;0,"",'Base de données'!$B1802),""))</f>
        <v/>
      </c>
      <c r="T1802" s="39" t="str">
        <f>IF(T$1&gt;$AE$1,"-",IFERROR(IF(DATEDIF('Base de données'!$A1802,T$1,"d")&lt;&gt;0,"",'Base de données'!$B1802),""))</f>
        <v/>
      </c>
      <c r="U1802" s="39" t="str">
        <f>IF(U$1&gt;$AE$1,"-",IFERROR(IF(DATEDIF('Base de données'!$A1802,U$1,"d")&lt;&gt;0,"",'Base de données'!$B1802),""))</f>
        <v/>
      </c>
      <c r="V1802" s="39" t="str">
        <f>IF(V$1&gt;$AE$1,"-",IFERROR(IF(DATEDIF('Base de données'!$A1802,V$1,"d")&lt;&gt;0,"",'Base de données'!$B1802),""))</f>
        <v/>
      </c>
      <c r="W1802" s="34"/>
      <c r="X1802" s="30" t="str">
        <f>'Base de données'!$C1802&amp;" "&amp;'Base de données'!$D1802</f>
        <v>Legrand Martine</v>
      </c>
      <c r="Y1802" s="31">
        <f>COUNTIF('Base de données'!$B:$B,'Base de données'!$B1802)</f>
        <v>12</v>
      </c>
      <c r="AA1802" s="87" cm="1">
        <f t="array" aca="1" ref="AA1802" ca="1">INDIRECT("'Base de données'!A" &amp; ROW(Y1802))</f>
        <v>45839</v>
      </c>
      <c r="AB1802" s="51" t="str" cm="1">
        <f t="array" aca="1" ref="AB1802" ca="1">INDIRECT("'Base de données'!B" &amp; ROW(Z1802))</f>
        <v>ACSVV</v>
      </c>
    </row>
    <row r="1803" spans="1:28" x14ac:dyDescent="0.3">
      <c r="A1803" s="41" t="str">
        <f ca="1">IF(IF(AND($B1803&lt;&gt;"-",$B1803=$E1803),"Entrée et sortie","-")="Entrée et sortie",'Base de données'!$B1803,"-")</f>
        <v>-</v>
      </c>
      <c r="B1803" s="41" t="str">
        <f t="shared" ca="1" si="115"/>
        <v>-</v>
      </c>
      <c r="C1803" s="41" t="str">
        <f t="shared" ca="1" si="116"/>
        <v>-</v>
      </c>
      <c r="D1803" s="41" t="str">
        <f>IF($F1803="sortie en cours d'année",'Base de données'!$B1803,"-")</f>
        <v>-</v>
      </c>
      <c r="E1803" s="41" t="str">
        <f>IF($H1803="entrée en cours d'année",'Base de données'!$B1803,"-")</f>
        <v>-</v>
      </c>
      <c r="F1803" s="37" t="str">
        <f t="shared" si="113"/>
        <v/>
      </c>
      <c r="G1803" s="37" t="str">
        <f>IF($J1803="mouvement",_xlfn.XLOOKUP('Base de données'!$B1803,$V:$V,$V:$V,0),"")</f>
        <v/>
      </c>
      <c r="H1803" s="37" t="str">
        <f t="shared" si="114"/>
        <v/>
      </c>
      <c r="I1803" s="37" t="str">
        <f>IF($J1803="mouvement",_xlfn.XLOOKUP('Base de données'!$B1803,$K:$K,$K:$K,0),"")</f>
        <v/>
      </c>
      <c r="J1803" s="38" t="str">
        <f>IF(AND(Y1803&lt;&gt;MAX(Y:Y),COUNTIF(K1803:V1803,'Base de données'!$B1803)&gt;0),"mouvement","")</f>
        <v/>
      </c>
      <c r="K1803" s="39" t="str">
        <f>IF(K$1&gt;$AE$1,"-",IFERROR(IF(DATEDIF('Base de données'!$A1803,K$1,"d")&lt;&gt;0,"",'Base de données'!$B1803),""))</f>
        <v/>
      </c>
      <c r="L1803" s="39" t="str">
        <f>IF(L$1&gt;$AE$1,"-",IFERROR(IF(DATEDIF('Base de données'!$A1803,L$1,"d")&lt;&gt;0,"",'Base de données'!$B1803),""))</f>
        <v/>
      </c>
      <c r="M1803" s="39" t="str">
        <f>IF(M$1&gt;$AE$1,"-",IFERROR(IF(DATEDIF('Base de données'!$A1803,M$1,"d")&lt;&gt;0,"",'Base de données'!$B1803),""))</f>
        <v/>
      </c>
      <c r="N1803" s="39" t="str">
        <f>IF(N$1&gt;$AE$1,"-",IFERROR(IF(DATEDIF('Base de données'!$A1803,N$1,"d")&lt;&gt;0,"",'Base de données'!$B1803),""))</f>
        <v/>
      </c>
      <c r="O1803" s="39" t="str">
        <f>IF(O$1&gt;$AE$1,"-",IFERROR(IF(DATEDIF('Base de données'!$A1803,O$1,"d")&lt;&gt;0,"",'Base de données'!$B1803),""))</f>
        <v/>
      </c>
      <c r="P1803" s="39" t="str">
        <f>IF(P$1&gt;$AE$1,"-",IFERROR(IF(DATEDIF('Base de données'!$A1803,P$1,"d")&lt;&gt;0,"",'Base de données'!$B1803),""))</f>
        <v/>
      </c>
      <c r="Q1803" s="39" t="str">
        <f>IF(Q$1&gt;$AE$1,"-",IFERROR(IF(DATEDIF('Base de données'!$A1803,Q$1,"d")&lt;&gt;0,"",'Base de données'!$B1803),""))</f>
        <v>RC7QH</v>
      </c>
      <c r="R1803" s="39" t="str">
        <f>IF(R$1&gt;$AE$1,"-",IFERROR(IF(DATEDIF('Base de données'!$A1803,R$1,"d")&lt;&gt;0,"",'Base de données'!$B1803),""))</f>
        <v/>
      </c>
      <c r="S1803" s="39" t="str">
        <f>IF(S$1&gt;$AE$1,"-",IFERROR(IF(DATEDIF('Base de données'!$A1803,S$1,"d")&lt;&gt;0,"",'Base de données'!$B1803),""))</f>
        <v/>
      </c>
      <c r="T1803" s="39" t="str">
        <f>IF(T$1&gt;$AE$1,"-",IFERROR(IF(DATEDIF('Base de données'!$A1803,T$1,"d")&lt;&gt;0,"",'Base de données'!$B1803),""))</f>
        <v/>
      </c>
      <c r="U1803" s="39" t="str">
        <f>IF(U$1&gt;$AE$1,"-",IFERROR(IF(DATEDIF('Base de données'!$A1803,U$1,"d")&lt;&gt;0,"",'Base de données'!$B1803),""))</f>
        <v/>
      </c>
      <c r="V1803" s="39" t="str">
        <f>IF(V$1&gt;$AE$1,"-",IFERROR(IF(DATEDIF('Base de données'!$A1803,V$1,"d")&lt;&gt;0,"",'Base de données'!$B1803),""))</f>
        <v/>
      </c>
      <c r="W1803" s="34"/>
      <c r="X1803" s="30" t="str">
        <f>'Base de données'!$C1803&amp;" "&amp;'Base de données'!$D1803</f>
        <v>Vidal Alphonse</v>
      </c>
      <c r="Y1803" s="31">
        <f>COUNTIF('Base de données'!$B:$B,'Base de données'!$B1803)</f>
        <v>12</v>
      </c>
      <c r="AA1803" s="87" cm="1">
        <f t="array" aca="1" ref="AA1803" ca="1">INDIRECT("'Base de données'!A" &amp; ROW(Y1803))</f>
        <v>45839</v>
      </c>
      <c r="AB1803" s="51" t="str" cm="1">
        <f t="array" aca="1" ref="AB1803" ca="1">INDIRECT("'Base de données'!B" &amp; ROW(Z1803))</f>
        <v>RC7QH</v>
      </c>
    </row>
    <row r="1804" spans="1:28" x14ac:dyDescent="0.3">
      <c r="A1804" s="41" t="str">
        <f ca="1">IF(IF(AND($B1804&lt;&gt;"-",$B1804=$E1804),"Entrée et sortie","-")="Entrée et sortie",'Base de données'!$B1804,"-")</f>
        <v>-</v>
      </c>
      <c r="B1804" s="41" t="str">
        <f t="shared" ca="1" si="115"/>
        <v>-</v>
      </c>
      <c r="C1804" s="41" t="str">
        <f t="shared" ca="1" si="116"/>
        <v>-</v>
      </c>
      <c r="D1804" s="41" t="str">
        <f>IF($F1804="sortie en cours d'année",'Base de données'!$B1804,"-")</f>
        <v>-</v>
      </c>
      <c r="E1804" s="41" t="str">
        <f>IF($H1804="entrée en cours d'année",'Base de données'!$B1804,"-")</f>
        <v>-</v>
      </c>
      <c r="F1804" s="37" t="str">
        <f t="shared" si="113"/>
        <v/>
      </c>
      <c r="G1804" s="37" t="str">
        <f>IF($J1804="mouvement",_xlfn.XLOOKUP('Base de données'!$B1804,$V:$V,$V:$V,0),"")</f>
        <v/>
      </c>
      <c r="H1804" s="37" t="str">
        <f t="shared" si="114"/>
        <v/>
      </c>
      <c r="I1804" s="37" t="str">
        <f>IF($J1804="mouvement",_xlfn.XLOOKUP('Base de données'!$B1804,$K:$K,$K:$K,0),"")</f>
        <v/>
      </c>
      <c r="J1804" s="38" t="str">
        <f>IF(AND(Y1804&lt;&gt;MAX(Y:Y),COUNTIF(K1804:V1804,'Base de données'!$B1804)&gt;0),"mouvement","")</f>
        <v/>
      </c>
      <c r="K1804" s="39" t="str">
        <f>IF(K$1&gt;$AE$1,"-",IFERROR(IF(DATEDIF('Base de données'!$A1804,K$1,"d")&lt;&gt;0,"",'Base de données'!$B1804),""))</f>
        <v/>
      </c>
      <c r="L1804" s="39" t="str">
        <f>IF(L$1&gt;$AE$1,"-",IFERROR(IF(DATEDIF('Base de données'!$A1804,L$1,"d")&lt;&gt;0,"",'Base de données'!$B1804),""))</f>
        <v/>
      </c>
      <c r="M1804" s="39" t="str">
        <f>IF(M$1&gt;$AE$1,"-",IFERROR(IF(DATEDIF('Base de données'!$A1804,M$1,"d")&lt;&gt;0,"",'Base de données'!$B1804),""))</f>
        <v/>
      </c>
      <c r="N1804" s="39" t="str">
        <f>IF(N$1&gt;$AE$1,"-",IFERROR(IF(DATEDIF('Base de données'!$A1804,N$1,"d")&lt;&gt;0,"",'Base de données'!$B1804),""))</f>
        <v/>
      </c>
      <c r="O1804" s="39" t="str">
        <f>IF(O$1&gt;$AE$1,"-",IFERROR(IF(DATEDIF('Base de données'!$A1804,O$1,"d")&lt;&gt;0,"",'Base de données'!$B1804),""))</f>
        <v/>
      </c>
      <c r="P1804" s="39" t="str">
        <f>IF(P$1&gt;$AE$1,"-",IFERROR(IF(DATEDIF('Base de données'!$A1804,P$1,"d")&lt;&gt;0,"",'Base de données'!$B1804),""))</f>
        <v/>
      </c>
      <c r="Q1804" s="39" t="str">
        <f>IF(Q$1&gt;$AE$1,"-",IFERROR(IF(DATEDIF('Base de données'!$A1804,Q$1,"d")&lt;&gt;0,"",'Base de données'!$B1804),""))</f>
        <v>5NBX1</v>
      </c>
      <c r="R1804" s="39" t="str">
        <f>IF(R$1&gt;$AE$1,"-",IFERROR(IF(DATEDIF('Base de données'!$A1804,R$1,"d")&lt;&gt;0,"",'Base de données'!$B1804),""))</f>
        <v/>
      </c>
      <c r="S1804" s="39" t="str">
        <f>IF(S$1&gt;$AE$1,"-",IFERROR(IF(DATEDIF('Base de données'!$A1804,S$1,"d")&lt;&gt;0,"",'Base de données'!$B1804),""))</f>
        <v/>
      </c>
      <c r="T1804" s="39" t="str">
        <f>IF(T$1&gt;$AE$1,"-",IFERROR(IF(DATEDIF('Base de données'!$A1804,T$1,"d")&lt;&gt;0,"",'Base de données'!$B1804),""))</f>
        <v/>
      </c>
      <c r="U1804" s="39" t="str">
        <f>IF(U$1&gt;$AE$1,"-",IFERROR(IF(DATEDIF('Base de données'!$A1804,U$1,"d")&lt;&gt;0,"",'Base de données'!$B1804),""))</f>
        <v/>
      </c>
      <c r="V1804" s="39" t="str">
        <f>IF(V$1&gt;$AE$1,"-",IFERROR(IF(DATEDIF('Base de données'!$A1804,V$1,"d")&lt;&gt;0,"",'Base de données'!$B1804),""))</f>
        <v/>
      </c>
      <c r="W1804" s="34"/>
      <c r="X1804" s="30" t="str">
        <f>'Base de données'!$C1804&amp;" "&amp;'Base de données'!$D1804</f>
        <v>Morel Frédérique</v>
      </c>
      <c r="Y1804" s="31">
        <f>COUNTIF('Base de données'!$B:$B,'Base de données'!$B1804)</f>
        <v>12</v>
      </c>
      <c r="AA1804" s="87" cm="1">
        <f t="array" aca="1" ref="AA1804" ca="1">INDIRECT("'Base de données'!A" &amp; ROW(Y1804))</f>
        <v>45839</v>
      </c>
      <c r="AB1804" s="51" t="str" cm="1">
        <f t="array" aca="1" ref="AB1804" ca="1">INDIRECT("'Base de données'!B" &amp; ROW(Z1804))</f>
        <v>5NBX1</v>
      </c>
    </row>
    <row r="1805" spans="1:28" x14ac:dyDescent="0.3">
      <c r="A1805" s="41" t="str">
        <f ca="1">IF(IF(AND($B1805&lt;&gt;"-",$B1805=$E1805),"Entrée et sortie","-")="Entrée et sortie",'Base de données'!$B1805,"-")</f>
        <v>-</v>
      </c>
      <c r="B1805" s="41" t="str">
        <f t="shared" ca="1" si="115"/>
        <v>-</v>
      </c>
      <c r="C1805" s="41" t="str">
        <f t="shared" ca="1" si="116"/>
        <v>-</v>
      </c>
      <c r="D1805" s="41" t="str">
        <f>IF($F1805="sortie en cours d'année",'Base de données'!$B1805,"-")</f>
        <v>-</v>
      </c>
      <c r="E1805" s="41" t="str">
        <f>IF($H1805="entrée en cours d'année",'Base de données'!$B1805,"-")</f>
        <v>-</v>
      </c>
      <c r="F1805" s="37" t="str">
        <f t="shared" si="113"/>
        <v/>
      </c>
      <c r="G1805" s="37" t="str">
        <f>IF($J1805="mouvement",_xlfn.XLOOKUP('Base de données'!$B1805,$V:$V,$V:$V,0),"")</f>
        <v/>
      </c>
      <c r="H1805" s="37" t="str">
        <f t="shared" si="114"/>
        <v/>
      </c>
      <c r="I1805" s="37" t="str">
        <f>IF($J1805="mouvement",_xlfn.XLOOKUP('Base de données'!$B1805,$K:$K,$K:$K,0),"")</f>
        <v/>
      </c>
      <c r="J1805" s="38" t="str">
        <f>IF(AND(Y1805&lt;&gt;MAX(Y:Y),COUNTIF(K1805:V1805,'Base de données'!$B1805)&gt;0),"mouvement","")</f>
        <v/>
      </c>
      <c r="K1805" s="39" t="str">
        <f>IF(K$1&gt;$AE$1,"-",IFERROR(IF(DATEDIF('Base de données'!$A1805,K$1,"d")&lt;&gt;0,"",'Base de données'!$B1805),""))</f>
        <v/>
      </c>
      <c r="L1805" s="39" t="str">
        <f>IF(L$1&gt;$AE$1,"-",IFERROR(IF(DATEDIF('Base de données'!$A1805,L$1,"d")&lt;&gt;0,"",'Base de données'!$B1805),""))</f>
        <v/>
      </c>
      <c r="M1805" s="39" t="str">
        <f>IF(M$1&gt;$AE$1,"-",IFERROR(IF(DATEDIF('Base de données'!$A1805,M$1,"d")&lt;&gt;0,"",'Base de données'!$B1805),""))</f>
        <v/>
      </c>
      <c r="N1805" s="39" t="str">
        <f>IF(N$1&gt;$AE$1,"-",IFERROR(IF(DATEDIF('Base de données'!$A1805,N$1,"d")&lt;&gt;0,"",'Base de données'!$B1805),""))</f>
        <v/>
      </c>
      <c r="O1805" s="39" t="str">
        <f>IF(O$1&gt;$AE$1,"-",IFERROR(IF(DATEDIF('Base de données'!$A1805,O$1,"d")&lt;&gt;0,"",'Base de données'!$B1805),""))</f>
        <v/>
      </c>
      <c r="P1805" s="39" t="str">
        <f>IF(P$1&gt;$AE$1,"-",IFERROR(IF(DATEDIF('Base de données'!$A1805,P$1,"d")&lt;&gt;0,"",'Base de données'!$B1805),""))</f>
        <v/>
      </c>
      <c r="Q1805" s="39" t="str">
        <f>IF(Q$1&gt;$AE$1,"-",IFERROR(IF(DATEDIF('Base de données'!$A1805,Q$1,"d")&lt;&gt;0,"",'Base de données'!$B1805),""))</f>
        <v>Y5PG6</v>
      </c>
      <c r="R1805" s="39" t="str">
        <f>IF(R$1&gt;$AE$1,"-",IFERROR(IF(DATEDIF('Base de données'!$A1805,R$1,"d")&lt;&gt;0,"",'Base de données'!$B1805),""))</f>
        <v/>
      </c>
      <c r="S1805" s="39" t="str">
        <f>IF(S$1&gt;$AE$1,"-",IFERROR(IF(DATEDIF('Base de données'!$A1805,S$1,"d")&lt;&gt;0,"",'Base de données'!$B1805),""))</f>
        <v/>
      </c>
      <c r="T1805" s="39" t="str">
        <f>IF(T$1&gt;$AE$1,"-",IFERROR(IF(DATEDIF('Base de données'!$A1805,T$1,"d")&lt;&gt;0,"",'Base de données'!$B1805),""))</f>
        <v/>
      </c>
      <c r="U1805" s="39" t="str">
        <f>IF(U$1&gt;$AE$1,"-",IFERROR(IF(DATEDIF('Base de données'!$A1805,U$1,"d")&lt;&gt;0,"",'Base de données'!$B1805),""))</f>
        <v/>
      </c>
      <c r="V1805" s="39" t="str">
        <f>IF(V$1&gt;$AE$1,"-",IFERROR(IF(DATEDIF('Base de données'!$A1805,V$1,"d")&lt;&gt;0,"",'Base de données'!$B1805),""))</f>
        <v/>
      </c>
      <c r="W1805" s="34"/>
      <c r="X1805" s="30" t="str">
        <f>'Base de données'!$C1805&amp;" "&amp;'Base de données'!$D1805</f>
        <v>Lombard Aimée</v>
      </c>
      <c r="Y1805" s="31">
        <f>COUNTIF('Base de données'!$B:$B,'Base de données'!$B1805)</f>
        <v>12</v>
      </c>
      <c r="AA1805" s="87" cm="1">
        <f t="array" aca="1" ref="AA1805" ca="1">INDIRECT("'Base de données'!A" &amp; ROW(Y1805))</f>
        <v>45839</v>
      </c>
      <c r="AB1805" s="51" t="str" cm="1">
        <f t="array" aca="1" ref="AB1805" ca="1">INDIRECT("'Base de données'!B" &amp; ROW(Z1805))</f>
        <v>Y5PG6</v>
      </c>
    </row>
    <row r="1806" spans="1:28" x14ac:dyDescent="0.3">
      <c r="A1806" s="41" t="str">
        <f ca="1">IF(IF(AND($B1806&lt;&gt;"-",$B1806=$E1806),"Entrée et sortie","-")="Entrée et sortie",'Base de données'!$B1806,"-")</f>
        <v>-</v>
      </c>
      <c r="B1806" s="41" t="str">
        <f t="shared" ca="1" si="115"/>
        <v>-</v>
      </c>
      <c r="C1806" s="41" t="str">
        <f t="shared" ca="1" si="116"/>
        <v>-</v>
      </c>
      <c r="D1806" s="41" t="str">
        <f>IF($F1806="sortie en cours d'année",'Base de données'!$B1806,"-")</f>
        <v>-</v>
      </c>
      <c r="E1806" s="41" t="str">
        <f>IF($H1806="entrée en cours d'année",'Base de données'!$B1806,"-")</f>
        <v>-</v>
      </c>
      <c r="F1806" s="37" t="str">
        <f t="shared" si="113"/>
        <v/>
      </c>
      <c r="G1806" s="37" t="str">
        <f>IF($J1806="mouvement",_xlfn.XLOOKUP('Base de données'!$B1806,$V:$V,$V:$V,0),"")</f>
        <v/>
      </c>
      <c r="H1806" s="37" t="str">
        <f t="shared" si="114"/>
        <v/>
      </c>
      <c r="I1806" s="37" t="str">
        <f>IF($J1806="mouvement",_xlfn.XLOOKUP('Base de données'!$B1806,$K:$K,$K:$K,0),"")</f>
        <v/>
      </c>
      <c r="J1806" s="38" t="str">
        <f>IF(AND(Y1806&lt;&gt;MAX(Y:Y),COUNTIF(K1806:V1806,'Base de données'!$B1806)&gt;0),"mouvement","")</f>
        <v/>
      </c>
      <c r="K1806" s="39" t="str">
        <f>IF(K$1&gt;$AE$1,"-",IFERROR(IF(DATEDIF('Base de données'!$A1806,K$1,"d")&lt;&gt;0,"",'Base de données'!$B1806),""))</f>
        <v/>
      </c>
      <c r="L1806" s="39" t="str">
        <f>IF(L$1&gt;$AE$1,"-",IFERROR(IF(DATEDIF('Base de données'!$A1806,L$1,"d")&lt;&gt;0,"",'Base de données'!$B1806),""))</f>
        <v/>
      </c>
      <c r="M1806" s="39" t="str">
        <f>IF(M$1&gt;$AE$1,"-",IFERROR(IF(DATEDIF('Base de données'!$A1806,M$1,"d")&lt;&gt;0,"",'Base de données'!$B1806),""))</f>
        <v/>
      </c>
      <c r="N1806" s="39" t="str">
        <f>IF(N$1&gt;$AE$1,"-",IFERROR(IF(DATEDIF('Base de données'!$A1806,N$1,"d")&lt;&gt;0,"",'Base de données'!$B1806),""))</f>
        <v/>
      </c>
      <c r="O1806" s="39" t="str">
        <f>IF(O$1&gt;$AE$1,"-",IFERROR(IF(DATEDIF('Base de données'!$A1806,O$1,"d")&lt;&gt;0,"",'Base de données'!$B1806),""))</f>
        <v/>
      </c>
      <c r="P1806" s="39" t="str">
        <f>IF(P$1&gt;$AE$1,"-",IFERROR(IF(DATEDIF('Base de données'!$A1806,P$1,"d")&lt;&gt;0,"",'Base de données'!$B1806),""))</f>
        <v/>
      </c>
      <c r="Q1806" s="39" t="str">
        <f>IF(Q$1&gt;$AE$1,"-",IFERROR(IF(DATEDIF('Base de données'!$A1806,Q$1,"d")&lt;&gt;0,"",'Base de données'!$B1806),""))</f>
        <v>4994C</v>
      </c>
      <c r="R1806" s="39" t="str">
        <f>IF(R$1&gt;$AE$1,"-",IFERROR(IF(DATEDIF('Base de données'!$A1806,R$1,"d")&lt;&gt;0,"",'Base de données'!$B1806),""))</f>
        <v/>
      </c>
      <c r="S1806" s="39" t="str">
        <f>IF(S$1&gt;$AE$1,"-",IFERROR(IF(DATEDIF('Base de données'!$A1806,S$1,"d")&lt;&gt;0,"",'Base de données'!$B1806),""))</f>
        <v/>
      </c>
      <c r="T1806" s="39" t="str">
        <f>IF(T$1&gt;$AE$1,"-",IFERROR(IF(DATEDIF('Base de données'!$A1806,T$1,"d")&lt;&gt;0,"",'Base de données'!$B1806),""))</f>
        <v/>
      </c>
      <c r="U1806" s="39" t="str">
        <f>IF(U$1&gt;$AE$1,"-",IFERROR(IF(DATEDIF('Base de données'!$A1806,U$1,"d")&lt;&gt;0,"",'Base de données'!$B1806),""))</f>
        <v/>
      </c>
      <c r="V1806" s="39" t="str">
        <f>IF(V$1&gt;$AE$1,"-",IFERROR(IF(DATEDIF('Base de données'!$A1806,V$1,"d")&lt;&gt;0,"",'Base de données'!$B1806),""))</f>
        <v/>
      </c>
      <c r="W1806" s="34"/>
      <c r="X1806" s="30" t="str">
        <f>'Base de données'!$C1806&amp;" "&amp;'Base de données'!$D1806</f>
        <v>Roche Pierre</v>
      </c>
      <c r="Y1806" s="31">
        <f>COUNTIF('Base de données'!$B:$B,'Base de données'!$B1806)</f>
        <v>12</v>
      </c>
      <c r="AA1806" s="87" cm="1">
        <f t="array" aca="1" ref="AA1806" ca="1">INDIRECT("'Base de données'!A" &amp; ROW(Y1806))</f>
        <v>45839</v>
      </c>
      <c r="AB1806" s="51" t="str" cm="1">
        <f t="array" aca="1" ref="AB1806" ca="1">INDIRECT("'Base de données'!B" &amp; ROW(Z1806))</f>
        <v>4994C</v>
      </c>
    </row>
    <row r="1807" spans="1:28" x14ac:dyDescent="0.3">
      <c r="A1807" s="41" t="str">
        <f ca="1">IF(IF(AND($B1807&lt;&gt;"-",$B1807=$E1807),"Entrée et sortie","-")="Entrée et sortie",'Base de données'!$B1807,"-")</f>
        <v>-</v>
      </c>
      <c r="B1807" s="41" t="str">
        <f t="shared" ca="1" si="115"/>
        <v>-</v>
      </c>
      <c r="C1807" s="41" t="str">
        <f t="shared" ca="1" si="116"/>
        <v>-</v>
      </c>
      <c r="D1807" s="41" t="str">
        <f>IF($F1807="sortie en cours d'année",'Base de données'!$B1807,"-")</f>
        <v>-</v>
      </c>
      <c r="E1807" s="41" t="str">
        <f>IF($H1807="entrée en cours d'année",'Base de données'!$B1807,"-")</f>
        <v>-</v>
      </c>
      <c r="F1807" s="37" t="str">
        <f t="shared" si="113"/>
        <v/>
      </c>
      <c r="G1807" s="37" t="str">
        <f>IF($J1807="mouvement",_xlfn.XLOOKUP('Base de données'!$B1807,$V:$V,$V:$V,0),"")</f>
        <v/>
      </c>
      <c r="H1807" s="37" t="str">
        <f t="shared" si="114"/>
        <v/>
      </c>
      <c r="I1807" s="37" t="str">
        <f>IF($J1807="mouvement",_xlfn.XLOOKUP('Base de données'!$B1807,$K:$K,$K:$K,0),"")</f>
        <v/>
      </c>
      <c r="J1807" s="38" t="str">
        <f>IF(AND(Y1807&lt;&gt;MAX(Y:Y),COUNTIF(K1807:V1807,'Base de données'!$B1807)&gt;0),"mouvement","")</f>
        <v/>
      </c>
      <c r="K1807" s="39" t="str">
        <f>IF(K$1&gt;$AE$1,"-",IFERROR(IF(DATEDIF('Base de données'!$A1807,K$1,"d")&lt;&gt;0,"",'Base de données'!$B1807),""))</f>
        <v/>
      </c>
      <c r="L1807" s="39" t="str">
        <f>IF(L$1&gt;$AE$1,"-",IFERROR(IF(DATEDIF('Base de données'!$A1807,L$1,"d")&lt;&gt;0,"",'Base de données'!$B1807),""))</f>
        <v/>
      </c>
      <c r="M1807" s="39" t="str">
        <f>IF(M$1&gt;$AE$1,"-",IFERROR(IF(DATEDIF('Base de données'!$A1807,M$1,"d")&lt;&gt;0,"",'Base de données'!$B1807),""))</f>
        <v/>
      </c>
      <c r="N1807" s="39" t="str">
        <f>IF(N$1&gt;$AE$1,"-",IFERROR(IF(DATEDIF('Base de données'!$A1807,N$1,"d")&lt;&gt;0,"",'Base de données'!$B1807),""))</f>
        <v/>
      </c>
      <c r="O1807" s="39" t="str">
        <f>IF(O$1&gt;$AE$1,"-",IFERROR(IF(DATEDIF('Base de données'!$A1807,O$1,"d")&lt;&gt;0,"",'Base de données'!$B1807),""))</f>
        <v/>
      </c>
      <c r="P1807" s="39" t="str">
        <f>IF(P$1&gt;$AE$1,"-",IFERROR(IF(DATEDIF('Base de données'!$A1807,P$1,"d")&lt;&gt;0,"",'Base de données'!$B1807),""))</f>
        <v/>
      </c>
      <c r="Q1807" s="39" t="str">
        <f>IF(Q$1&gt;$AE$1,"-",IFERROR(IF(DATEDIF('Base de données'!$A1807,Q$1,"d")&lt;&gt;0,"",'Base de données'!$B1807),""))</f>
        <v>FWAGD</v>
      </c>
      <c r="R1807" s="39" t="str">
        <f>IF(R$1&gt;$AE$1,"-",IFERROR(IF(DATEDIF('Base de données'!$A1807,R$1,"d")&lt;&gt;0,"",'Base de données'!$B1807),""))</f>
        <v/>
      </c>
      <c r="S1807" s="39" t="str">
        <f>IF(S$1&gt;$AE$1,"-",IFERROR(IF(DATEDIF('Base de données'!$A1807,S$1,"d")&lt;&gt;0,"",'Base de données'!$B1807),""))</f>
        <v/>
      </c>
      <c r="T1807" s="39" t="str">
        <f>IF(T$1&gt;$AE$1,"-",IFERROR(IF(DATEDIF('Base de données'!$A1807,T$1,"d")&lt;&gt;0,"",'Base de données'!$B1807),""))</f>
        <v/>
      </c>
      <c r="U1807" s="39" t="str">
        <f>IF(U$1&gt;$AE$1,"-",IFERROR(IF(DATEDIF('Base de données'!$A1807,U$1,"d")&lt;&gt;0,"",'Base de données'!$B1807),""))</f>
        <v/>
      </c>
      <c r="V1807" s="39" t="str">
        <f>IF(V$1&gt;$AE$1,"-",IFERROR(IF(DATEDIF('Base de données'!$A1807,V$1,"d")&lt;&gt;0,"",'Base de données'!$B1807),""))</f>
        <v/>
      </c>
      <c r="W1807" s="34"/>
      <c r="X1807" s="30" t="str">
        <f>'Base de données'!$C1807&amp;" "&amp;'Base de données'!$D1807</f>
        <v>Langlois Daniel</v>
      </c>
      <c r="Y1807" s="31">
        <f>COUNTIF('Base de données'!$B:$B,'Base de données'!$B1807)</f>
        <v>12</v>
      </c>
      <c r="AA1807" s="87" cm="1">
        <f t="array" aca="1" ref="AA1807" ca="1">INDIRECT("'Base de données'!A" &amp; ROW(Y1807))</f>
        <v>45839</v>
      </c>
      <c r="AB1807" s="51" t="str" cm="1">
        <f t="array" aca="1" ref="AB1807" ca="1">INDIRECT("'Base de données'!B" &amp; ROW(Z1807))</f>
        <v>FWAGD</v>
      </c>
    </row>
    <row r="1808" spans="1:28" x14ac:dyDescent="0.3">
      <c r="A1808" s="41" t="str">
        <f ca="1">IF(IF(AND($B1808&lt;&gt;"-",$B1808=$E1808),"Entrée et sortie","-")="Entrée et sortie",'Base de données'!$B1808,"-")</f>
        <v>-</v>
      </c>
      <c r="B1808" s="41" t="str">
        <f t="shared" ca="1" si="115"/>
        <v>-</v>
      </c>
      <c r="C1808" s="41" t="str">
        <f t="shared" ca="1" si="116"/>
        <v>-</v>
      </c>
      <c r="D1808" s="41" t="str">
        <f>IF($F1808="sortie en cours d'année",'Base de données'!$B1808,"-")</f>
        <v>-</v>
      </c>
      <c r="E1808" s="41" t="str">
        <f>IF($H1808="entrée en cours d'année",'Base de données'!$B1808,"-")</f>
        <v>-</v>
      </c>
      <c r="F1808" s="37" t="str">
        <f t="shared" si="113"/>
        <v/>
      </c>
      <c r="G1808" s="37" t="str">
        <f>IF($J1808="mouvement",_xlfn.XLOOKUP('Base de données'!$B1808,$V:$V,$V:$V,0),"")</f>
        <v/>
      </c>
      <c r="H1808" s="37" t="str">
        <f t="shared" si="114"/>
        <v/>
      </c>
      <c r="I1808" s="37" t="str">
        <f>IF($J1808="mouvement",_xlfn.XLOOKUP('Base de données'!$B1808,$K:$K,$K:$K,0),"")</f>
        <v/>
      </c>
      <c r="J1808" s="38" t="str">
        <f>IF(AND(Y1808&lt;&gt;MAX(Y:Y),COUNTIF(K1808:V1808,'Base de données'!$B1808)&gt;0),"mouvement","")</f>
        <v/>
      </c>
      <c r="K1808" s="39" t="str">
        <f>IF(K$1&gt;$AE$1,"-",IFERROR(IF(DATEDIF('Base de données'!$A1808,K$1,"d")&lt;&gt;0,"",'Base de données'!$B1808),""))</f>
        <v/>
      </c>
      <c r="L1808" s="39" t="str">
        <f>IF(L$1&gt;$AE$1,"-",IFERROR(IF(DATEDIF('Base de données'!$A1808,L$1,"d")&lt;&gt;0,"",'Base de données'!$B1808),""))</f>
        <v/>
      </c>
      <c r="M1808" s="39" t="str">
        <f>IF(M$1&gt;$AE$1,"-",IFERROR(IF(DATEDIF('Base de données'!$A1808,M$1,"d")&lt;&gt;0,"",'Base de données'!$B1808),""))</f>
        <v/>
      </c>
      <c r="N1808" s="39" t="str">
        <f>IF(N$1&gt;$AE$1,"-",IFERROR(IF(DATEDIF('Base de données'!$A1808,N$1,"d")&lt;&gt;0,"",'Base de données'!$B1808),""))</f>
        <v/>
      </c>
      <c r="O1808" s="39" t="str">
        <f>IF(O$1&gt;$AE$1,"-",IFERROR(IF(DATEDIF('Base de données'!$A1808,O$1,"d")&lt;&gt;0,"",'Base de données'!$B1808),""))</f>
        <v/>
      </c>
      <c r="P1808" s="39" t="str">
        <f>IF(P$1&gt;$AE$1,"-",IFERROR(IF(DATEDIF('Base de données'!$A1808,P$1,"d")&lt;&gt;0,"",'Base de données'!$B1808),""))</f>
        <v/>
      </c>
      <c r="Q1808" s="39" t="str">
        <f>IF(Q$1&gt;$AE$1,"-",IFERROR(IF(DATEDIF('Base de données'!$A1808,Q$1,"d")&lt;&gt;0,"",'Base de données'!$B1808),""))</f>
        <v>CZIFJ</v>
      </c>
      <c r="R1808" s="39" t="str">
        <f>IF(R$1&gt;$AE$1,"-",IFERROR(IF(DATEDIF('Base de données'!$A1808,R$1,"d")&lt;&gt;0,"",'Base de données'!$B1808),""))</f>
        <v/>
      </c>
      <c r="S1808" s="39" t="str">
        <f>IF(S$1&gt;$AE$1,"-",IFERROR(IF(DATEDIF('Base de données'!$A1808,S$1,"d")&lt;&gt;0,"",'Base de données'!$B1808),""))</f>
        <v/>
      </c>
      <c r="T1808" s="39" t="str">
        <f>IF(T$1&gt;$AE$1,"-",IFERROR(IF(DATEDIF('Base de données'!$A1808,T$1,"d")&lt;&gt;0,"",'Base de données'!$B1808),""))</f>
        <v/>
      </c>
      <c r="U1808" s="39" t="str">
        <f>IF(U$1&gt;$AE$1,"-",IFERROR(IF(DATEDIF('Base de données'!$A1808,U$1,"d")&lt;&gt;0,"",'Base de données'!$B1808),""))</f>
        <v/>
      </c>
      <c r="V1808" s="39" t="str">
        <f>IF(V$1&gt;$AE$1,"-",IFERROR(IF(DATEDIF('Base de données'!$A1808,V$1,"d")&lt;&gt;0,"",'Base de données'!$B1808),""))</f>
        <v/>
      </c>
      <c r="W1808" s="34"/>
      <c r="X1808" s="30" t="str">
        <f>'Base de données'!$C1808&amp;" "&amp;'Base de données'!$D1808</f>
        <v>Thibault Thibault</v>
      </c>
      <c r="Y1808" s="31">
        <f>COUNTIF('Base de données'!$B:$B,'Base de données'!$B1808)</f>
        <v>12</v>
      </c>
      <c r="AA1808" s="87" cm="1">
        <f t="array" aca="1" ref="AA1808" ca="1">INDIRECT("'Base de données'!A" &amp; ROW(Y1808))</f>
        <v>45839</v>
      </c>
      <c r="AB1808" s="51" t="str" cm="1">
        <f t="array" aca="1" ref="AB1808" ca="1">INDIRECT("'Base de données'!B" &amp; ROW(Z1808))</f>
        <v>CZIFJ</v>
      </c>
    </row>
    <row r="1809" spans="1:28" x14ac:dyDescent="0.3">
      <c r="A1809" s="41" t="str">
        <f ca="1">IF(IF(AND($B1809&lt;&gt;"-",$B1809=$E1809),"Entrée et sortie","-")="Entrée et sortie",'Base de données'!$B1809,"-")</f>
        <v>-</v>
      </c>
      <c r="B1809" s="41" t="str">
        <f t="shared" ca="1" si="115"/>
        <v>-</v>
      </c>
      <c r="C1809" s="41" t="str">
        <f t="shared" ca="1" si="116"/>
        <v>-</v>
      </c>
      <c r="D1809" s="41" t="str">
        <f>IF($F1809="sortie en cours d'année",'Base de données'!$B1809,"-")</f>
        <v>-</v>
      </c>
      <c r="E1809" s="41" t="str">
        <f>IF($H1809="entrée en cours d'année",'Base de données'!$B1809,"-")</f>
        <v>-</v>
      </c>
      <c r="F1809" s="37" t="str">
        <f t="shared" si="113"/>
        <v/>
      </c>
      <c r="G1809" s="37" t="str">
        <f>IF($J1809="mouvement",_xlfn.XLOOKUP('Base de données'!$B1809,$V:$V,$V:$V,0),"")</f>
        <v/>
      </c>
      <c r="H1809" s="37" t="str">
        <f t="shared" si="114"/>
        <v/>
      </c>
      <c r="I1809" s="37" t="str">
        <f>IF($J1809="mouvement",_xlfn.XLOOKUP('Base de données'!$B1809,$K:$K,$K:$K,0),"")</f>
        <v/>
      </c>
      <c r="J1809" s="38" t="str">
        <f>IF(AND(Y1809&lt;&gt;MAX(Y:Y),COUNTIF(K1809:V1809,'Base de données'!$B1809)&gt;0),"mouvement","")</f>
        <v/>
      </c>
      <c r="K1809" s="39" t="str">
        <f>IF(K$1&gt;$AE$1,"-",IFERROR(IF(DATEDIF('Base de données'!$A1809,K$1,"d")&lt;&gt;0,"",'Base de données'!$B1809),""))</f>
        <v/>
      </c>
      <c r="L1809" s="39" t="str">
        <f>IF(L$1&gt;$AE$1,"-",IFERROR(IF(DATEDIF('Base de données'!$A1809,L$1,"d")&lt;&gt;0,"",'Base de données'!$B1809),""))</f>
        <v/>
      </c>
      <c r="M1809" s="39" t="str">
        <f>IF(M$1&gt;$AE$1,"-",IFERROR(IF(DATEDIF('Base de données'!$A1809,M$1,"d")&lt;&gt;0,"",'Base de données'!$B1809),""))</f>
        <v/>
      </c>
      <c r="N1809" s="39" t="str">
        <f>IF(N$1&gt;$AE$1,"-",IFERROR(IF(DATEDIF('Base de données'!$A1809,N$1,"d")&lt;&gt;0,"",'Base de données'!$B1809),""))</f>
        <v/>
      </c>
      <c r="O1809" s="39" t="str">
        <f>IF(O$1&gt;$AE$1,"-",IFERROR(IF(DATEDIF('Base de données'!$A1809,O$1,"d")&lt;&gt;0,"",'Base de données'!$B1809),""))</f>
        <v/>
      </c>
      <c r="P1809" s="39" t="str">
        <f>IF(P$1&gt;$AE$1,"-",IFERROR(IF(DATEDIF('Base de données'!$A1809,P$1,"d")&lt;&gt;0,"",'Base de données'!$B1809),""))</f>
        <v/>
      </c>
      <c r="Q1809" s="39" t="str">
        <f>IF(Q$1&gt;$AE$1,"-",IFERROR(IF(DATEDIF('Base de données'!$A1809,Q$1,"d")&lt;&gt;0,"",'Base de données'!$B1809),""))</f>
        <v>0OW78</v>
      </c>
      <c r="R1809" s="39" t="str">
        <f>IF(R$1&gt;$AE$1,"-",IFERROR(IF(DATEDIF('Base de données'!$A1809,R$1,"d")&lt;&gt;0,"",'Base de données'!$B1809),""))</f>
        <v/>
      </c>
      <c r="S1809" s="39" t="str">
        <f>IF(S$1&gt;$AE$1,"-",IFERROR(IF(DATEDIF('Base de données'!$A1809,S$1,"d")&lt;&gt;0,"",'Base de données'!$B1809),""))</f>
        <v/>
      </c>
      <c r="T1809" s="39" t="str">
        <f>IF(T$1&gt;$AE$1,"-",IFERROR(IF(DATEDIF('Base de données'!$A1809,T$1,"d")&lt;&gt;0,"",'Base de données'!$B1809),""))</f>
        <v/>
      </c>
      <c r="U1809" s="39" t="str">
        <f>IF(U$1&gt;$AE$1,"-",IFERROR(IF(DATEDIF('Base de données'!$A1809,U$1,"d")&lt;&gt;0,"",'Base de données'!$B1809),""))</f>
        <v/>
      </c>
      <c r="V1809" s="39" t="str">
        <f>IF(V$1&gt;$AE$1,"-",IFERROR(IF(DATEDIF('Base de données'!$A1809,V$1,"d")&lt;&gt;0,"",'Base de données'!$B1809),""))</f>
        <v/>
      </c>
      <c r="W1809" s="34"/>
      <c r="X1809" s="30" t="str">
        <f>'Base de données'!$C1809&amp;" "&amp;'Base de données'!$D1809</f>
        <v>Lebrun Roland</v>
      </c>
      <c r="Y1809" s="31">
        <f>COUNTIF('Base de données'!$B:$B,'Base de données'!$B1809)</f>
        <v>12</v>
      </c>
      <c r="AA1809" s="87" cm="1">
        <f t="array" aca="1" ref="AA1809" ca="1">INDIRECT("'Base de données'!A" &amp; ROW(Y1809))</f>
        <v>45839</v>
      </c>
      <c r="AB1809" s="51" t="str" cm="1">
        <f t="array" aca="1" ref="AB1809" ca="1">INDIRECT("'Base de données'!B" &amp; ROW(Z1809))</f>
        <v>0OW78</v>
      </c>
    </row>
    <row r="1810" spans="1:28" x14ac:dyDescent="0.3">
      <c r="A1810" s="41" t="str">
        <f ca="1">IF(IF(AND($B1810&lt;&gt;"-",$B1810=$E1810),"Entrée et sortie","-")="Entrée et sortie",'Base de données'!$B1810,"-")</f>
        <v>-</v>
      </c>
      <c r="B1810" s="41" t="str">
        <f t="shared" ca="1" si="115"/>
        <v>-</v>
      </c>
      <c r="C1810" s="41" t="str">
        <f t="shared" ca="1" si="116"/>
        <v>-</v>
      </c>
      <c r="D1810" s="41" t="str">
        <f>IF($F1810="sortie en cours d'année",'Base de données'!$B1810,"-")</f>
        <v>-</v>
      </c>
      <c r="E1810" s="41" t="str">
        <f>IF($H1810="entrée en cours d'année",'Base de données'!$B1810,"-")</f>
        <v>-</v>
      </c>
      <c r="F1810" s="37" t="str">
        <f t="shared" si="113"/>
        <v/>
      </c>
      <c r="G1810" s="37" t="str">
        <f>IF($J1810="mouvement",_xlfn.XLOOKUP('Base de données'!$B1810,$V:$V,$V:$V,0),"")</f>
        <v/>
      </c>
      <c r="H1810" s="37" t="str">
        <f t="shared" si="114"/>
        <v/>
      </c>
      <c r="I1810" s="37" t="str">
        <f>IF($J1810="mouvement",_xlfn.XLOOKUP('Base de données'!$B1810,$K:$K,$K:$K,0),"")</f>
        <v/>
      </c>
      <c r="J1810" s="38" t="str">
        <f>IF(AND(Y1810&lt;&gt;MAX(Y:Y),COUNTIF(K1810:V1810,'Base de données'!$B1810)&gt;0),"mouvement","")</f>
        <v/>
      </c>
      <c r="K1810" s="39" t="str">
        <f>IF(K$1&gt;$AE$1,"-",IFERROR(IF(DATEDIF('Base de données'!$A1810,K$1,"d")&lt;&gt;0,"",'Base de données'!$B1810),""))</f>
        <v/>
      </c>
      <c r="L1810" s="39" t="str">
        <f>IF(L$1&gt;$AE$1,"-",IFERROR(IF(DATEDIF('Base de données'!$A1810,L$1,"d")&lt;&gt;0,"",'Base de données'!$B1810),""))</f>
        <v/>
      </c>
      <c r="M1810" s="39" t="str">
        <f>IF(M$1&gt;$AE$1,"-",IFERROR(IF(DATEDIF('Base de données'!$A1810,M$1,"d")&lt;&gt;0,"",'Base de données'!$B1810),""))</f>
        <v/>
      </c>
      <c r="N1810" s="39" t="str">
        <f>IF(N$1&gt;$AE$1,"-",IFERROR(IF(DATEDIF('Base de données'!$A1810,N$1,"d")&lt;&gt;0,"",'Base de données'!$B1810),""))</f>
        <v/>
      </c>
      <c r="O1810" s="39" t="str">
        <f>IF(O$1&gt;$AE$1,"-",IFERROR(IF(DATEDIF('Base de données'!$A1810,O$1,"d")&lt;&gt;0,"",'Base de données'!$B1810),""))</f>
        <v/>
      </c>
      <c r="P1810" s="39" t="str">
        <f>IF(P$1&gt;$AE$1,"-",IFERROR(IF(DATEDIF('Base de données'!$A1810,P$1,"d")&lt;&gt;0,"",'Base de données'!$B1810),""))</f>
        <v/>
      </c>
      <c r="Q1810" s="39" t="str">
        <f>IF(Q$1&gt;$AE$1,"-",IFERROR(IF(DATEDIF('Base de données'!$A1810,Q$1,"d")&lt;&gt;0,"",'Base de données'!$B1810),""))</f>
        <v>C7CSB</v>
      </c>
      <c r="R1810" s="39" t="str">
        <f>IF(R$1&gt;$AE$1,"-",IFERROR(IF(DATEDIF('Base de données'!$A1810,R$1,"d")&lt;&gt;0,"",'Base de données'!$B1810),""))</f>
        <v/>
      </c>
      <c r="S1810" s="39" t="str">
        <f>IF(S$1&gt;$AE$1,"-",IFERROR(IF(DATEDIF('Base de données'!$A1810,S$1,"d")&lt;&gt;0,"",'Base de données'!$B1810),""))</f>
        <v/>
      </c>
      <c r="T1810" s="39" t="str">
        <f>IF(T$1&gt;$AE$1,"-",IFERROR(IF(DATEDIF('Base de données'!$A1810,T$1,"d")&lt;&gt;0,"",'Base de données'!$B1810),""))</f>
        <v/>
      </c>
      <c r="U1810" s="39" t="str">
        <f>IF(U$1&gt;$AE$1,"-",IFERROR(IF(DATEDIF('Base de données'!$A1810,U$1,"d")&lt;&gt;0,"",'Base de données'!$B1810),""))</f>
        <v/>
      </c>
      <c r="V1810" s="39" t="str">
        <f>IF(V$1&gt;$AE$1,"-",IFERROR(IF(DATEDIF('Base de données'!$A1810,V$1,"d")&lt;&gt;0,"",'Base de données'!$B1810),""))</f>
        <v/>
      </c>
      <c r="W1810" s="34"/>
      <c r="X1810" s="30" t="str">
        <f>'Base de données'!$C1810&amp;" "&amp;'Base de données'!$D1810</f>
        <v>Germain Stéphane</v>
      </c>
      <c r="Y1810" s="31">
        <f>COUNTIF('Base de données'!$B:$B,'Base de données'!$B1810)</f>
        <v>12</v>
      </c>
      <c r="AA1810" s="87" cm="1">
        <f t="array" aca="1" ref="AA1810" ca="1">INDIRECT("'Base de données'!A" &amp; ROW(Y1810))</f>
        <v>45839</v>
      </c>
      <c r="AB1810" s="51" t="str" cm="1">
        <f t="array" aca="1" ref="AB1810" ca="1">INDIRECT("'Base de données'!B" &amp; ROW(Z1810))</f>
        <v>C7CSB</v>
      </c>
    </row>
    <row r="1811" spans="1:28" x14ac:dyDescent="0.3">
      <c r="A1811" s="41" t="str">
        <f ca="1">IF(IF(AND($B1811&lt;&gt;"-",$B1811=$E1811),"Entrée et sortie","-")="Entrée et sortie",'Base de données'!$B1811,"-")</f>
        <v>-</v>
      </c>
      <c r="B1811" s="41" t="str">
        <f t="shared" ca="1" si="115"/>
        <v>-</v>
      </c>
      <c r="C1811" s="41" t="str">
        <f t="shared" ca="1" si="116"/>
        <v>-</v>
      </c>
      <c r="D1811" s="41" t="str">
        <f>IF($F1811="sortie en cours d'année",'Base de données'!$B1811,"-")</f>
        <v>-</v>
      </c>
      <c r="E1811" s="41" t="str">
        <f>IF($H1811="entrée en cours d'année",'Base de données'!$B1811,"-")</f>
        <v>-</v>
      </c>
      <c r="F1811" s="37" t="str">
        <f t="shared" si="113"/>
        <v/>
      </c>
      <c r="G1811" s="37" t="str">
        <f>IF($J1811="mouvement",_xlfn.XLOOKUP('Base de données'!$B1811,$V:$V,$V:$V,0),"")</f>
        <v/>
      </c>
      <c r="H1811" s="37" t="str">
        <f t="shared" si="114"/>
        <v/>
      </c>
      <c r="I1811" s="37" t="str">
        <f>IF($J1811="mouvement",_xlfn.XLOOKUP('Base de données'!$B1811,$K:$K,$K:$K,0),"")</f>
        <v/>
      </c>
      <c r="J1811" s="38" t="str">
        <f>IF(AND(Y1811&lt;&gt;MAX(Y:Y),COUNTIF(K1811:V1811,'Base de données'!$B1811)&gt;0),"mouvement","")</f>
        <v/>
      </c>
      <c r="K1811" s="39" t="str">
        <f>IF(K$1&gt;$AE$1,"-",IFERROR(IF(DATEDIF('Base de données'!$A1811,K$1,"d")&lt;&gt;0,"",'Base de données'!$B1811),""))</f>
        <v/>
      </c>
      <c r="L1811" s="39" t="str">
        <f>IF(L$1&gt;$AE$1,"-",IFERROR(IF(DATEDIF('Base de données'!$A1811,L$1,"d")&lt;&gt;0,"",'Base de données'!$B1811),""))</f>
        <v/>
      </c>
      <c r="M1811" s="39" t="str">
        <f>IF(M$1&gt;$AE$1,"-",IFERROR(IF(DATEDIF('Base de données'!$A1811,M$1,"d")&lt;&gt;0,"",'Base de données'!$B1811),""))</f>
        <v/>
      </c>
      <c r="N1811" s="39" t="str">
        <f>IF(N$1&gt;$AE$1,"-",IFERROR(IF(DATEDIF('Base de données'!$A1811,N$1,"d")&lt;&gt;0,"",'Base de données'!$B1811),""))</f>
        <v/>
      </c>
      <c r="O1811" s="39" t="str">
        <f>IF(O$1&gt;$AE$1,"-",IFERROR(IF(DATEDIF('Base de données'!$A1811,O$1,"d")&lt;&gt;0,"",'Base de données'!$B1811),""))</f>
        <v/>
      </c>
      <c r="P1811" s="39" t="str">
        <f>IF(P$1&gt;$AE$1,"-",IFERROR(IF(DATEDIF('Base de données'!$A1811,P$1,"d")&lt;&gt;0,"",'Base de données'!$B1811),""))</f>
        <v/>
      </c>
      <c r="Q1811" s="39" t="str">
        <f>IF(Q$1&gt;$AE$1,"-",IFERROR(IF(DATEDIF('Base de données'!$A1811,Q$1,"d")&lt;&gt;0,"",'Base de données'!$B1811),""))</f>
        <v>4FZFQ</v>
      </c>
      <c r="R1811" s="39" t="str">
        <f>IF(R$1&gt;$AE$1,"-",IFERROR(IF(DATEDIF('Base de données'!$A1811,R$1,"d")&lt;&gt;0,"",'Base de données'!$B1811),""))</f>
        <v/>
      </c>
      <c r="S1811" s="39" t="str">
        <f>IF(S$1&gt;$AE$1,"-",IFERROR(IF(DATEDIF('Base de données'!$A1811,S$1,"d")&lt;&gt;0,"",'Base de données'!$B1811),""))</f>
        <v/>
      </c>
      <c r="T1811" s="39" t="str">
        <f>IF(T$1&gt;$AE$1,"-",IFERROR(IF(DATEDIF('Base de données'!$A1811,T$1,"d")&lt;&gt;0,"",'Base de données'!$B1811),""))</f>
        <v/>
      </c>
      <c r="U1811" s="39" t="str">
        <f>IF(U$1&gt;$AE$1,"-",IFERROR(IF(DATEDIF('Base de données'!$A1811,U$1,"d")&lt;&gt;0,"",'Base de données'!$B1811),""))</f>
        <v/>
      </c>
      <c r="V1811" s="39" t="str">
        <f>IF(V$1&gt;$AE$1,"-",IFERROR(IF(DATEDIF('Base de données'!$A1811,V$1,"d")&lt;&gt;0,"",'Base de données'!$B1811),""))</f>
        <v/>
      </c>
      <c r="W1811" s="34"/>
      <c r="X1811" s="30" t="str">
        <f>'Base de données'!$C1811&amp;" "&amp;'Base de données'!$D1811</f>
        <v>Michel Éric</v>
      </c>
      <c r="Y1811" s="31">
        <f>COUNTIF('Base de données'!$B:$B,'Base de données'!$B1811)</f>
        <v>12</v>
      </c>
      <c r="AA1811" s="87" cm="1">
        <f t="array" aca="1" ref="AA1811" ca="1">INDIRECT("'Base de données'!A" &amp; ROW(Y1811))</f>
        <v>45839</v>
      </c>
      <c r="AB1811" s="51" t="str" cm="1">
        <f t="array" aca="1" ref="AB1811" ca="1">INDIRECT("'Base de données'!B" &amp; ROW(Z1811))</f>
        <v>4FZFQ</v>
      </c>
    </row>
    <row r="1812" spans="1:28" x14ac:dyDescent="0.3">
      <c r="A1812" s="41" t="str">
        <f ca="1">IF(IF(AND($B1812&lt;&gt;"-",$B1812=$E1812),"Entrée et sortie","-")="Entrée et sortie",'Base de données'!$B1812,"-")</f>
        <v>-</v>
      </c>
      <c r="B1812" s="41" t="str">
        <f t="shared" ca="1" si="115"/>
        <v>-</v>
      </c>
      <c r="C1812" s="41" t="str">
        <f t="shared" ca="1" si="116"/>
        <v>-</v>
      </c>
      <c r="D1812" s="41" t="str">
        <f>IF($F1812="sortie en cours d'année",'Base de données'!$B1812,"-")</f>
        <v>-</v>
      </c>
      <c r="E1812" s="41" t="str">
        <f>IF($H1812="entrée en cours d'année",'Base de données'!$B1812,"-")</f>
        <v>-</v>
      </c>
      <c r="F1812" s="37" t="str">
        <f t="shared" si="113"/>
        <v/>
      </c>
      <c r="G1812" s="37" t="str">
        <f>IF($J1812="mouvement",_xlfn.XLOOKUP('Base de données'!$B1812,$V:$V,$V:$V,0),"")</f>
        <v/>
      </c>
      <c r="H1812" s="37" t="str">
        <f t="shared" si="114"/>
        <v/>
      </c>
      <c r="I1812" s="37" t="str">
        <f>IF($J1812="mouvement",_xlfn.XLOOKUP('Base de données'!$B1812,$K:$K,$K:$K,0),"")</f>
        <v/>
      </c>
      <c r="J1812" s="38" t="str">
        <f>IF(AND(Y1812&lt;&gt;MAX(Y:Y),COUNTIF(K1812:V1812,'Base de données'!$B1812)&gt;0),"mouvement","")</f>
        <v/>
      </c>
      <c r="K1812" s="39" t="str">
        <f>IF(K$1&gt;$AE$1,"-",IFERROR(IF(DATEDIF('Base de données'!$A1812,K$1,"d")&lt;&gt;0,"",'Base de données'!$B1812),""))</f>
        <v/>
      </c>
      <c r="L1812" s="39" t="str">
        <f>IF(L$1&gt;$AE$1,"-",IFERROR(IF(DATEDIF('Base de données'!$A1812,L$1,"d")&lt;&gt;0,"",'Base de données'!$B1812),""))</f>
        <v/>
      </c>
      <c r="M1812" s="39" t="str">
        <f>IF(M$1&gt;$AE$1,"-",IFERROR(IF(DATEDIF('Base de données'!$A1812,M$1,"d")&lt;&gt;0,"",'Base de données'!$B1812),""))</f>
        <v/>
      </c>
      <c r="N1812" s="39" t="str">
        <f>IF(N$1&gt;$AE$1,"-",IFERROR(IF(DATEDIF('Base de données'!$A1812,N$1,"d")&lt;&gt;0,"",'Base de données'!$B1812),""))</f>
        <v/>
      </c>
      <c r="O1812" s="39" t="str">
        <f>IF(O$1&gt;$AE$1,"-",IFERROR(IF(DATEDIF('Base de données'!$A1812,O$1,"d")&lt;&gt;0,"",'Base de données'!$B1812),""))</f>
        <v/>
      </c>
      <c r="P1812" s="39" t="str">
        <f>IF(P$1&gt;$AE$1,"-",IFERROR(IF(DATEDIF('Base de données'!$A1812,P$1,"d")&lt;&gt;0,"",'Base de données'!$B1812),""))</f>
        <v/>
      </c>
      <c r="Q1812" s="39" t="str">
        <f>IF(Q$1&gt;$AE$1,"-",IFERROR(IF(DATEDIF('Base de données'!$A1812,Q$1,"d")&lt;&gt;0,"",'Base de données'!$B1812),""))</f>
        <v>Y24HP</v>
      </c>
      <c r="R1812" s="39" t="str">
        <f>IF(R$1&gt;$AE$1,"-",IFERROR(IF(DATEDIF('Base de données'!$A1812,R$1,"d")&lt;&gt;0,"",'Base de données'!$B1812),""))</f>
        <v/>
      </c>
      <c r="S1812" s="39" t="str">
        <f>IF(S$1&gt;$AE$1,"-",IFERROR(IF(DATEDIF('Base de données'!$A1812,S$1,"d")&lt;&gt;0,"",'Base de données'!$B1812),""))</f>
        <v/>
      </c>
      <c r="T1812" s="39" t="str">
        <f>IF(T$1&gt;$AE$1,"-",IFERROR(IF(DATEDIF('Base de données'!$A1812,T$1,"d")&lt;&gt;0,"",'Base de données'!$B1812),""))</f>
        <v/>
      </c>
      <c r="U1812" s="39" t="str">
        <f>IF(U$1&gt;$AE$1,"-",IFERROR(IF(DATEDIF('Base de données'!$A1812,U$1,"d")&lt;&gt;0,"",'Base de données'!$B1812),""))</f>
        <v/>
      </c>
      <c r="V1812" s="39" t="str">
        <f>IF(V$1&gt;$AE$1,"-",IFERROR(IF(DATEDIF('Base de données'!$A1812,V$1,"d")&lt;&gt;0,"",'Base de données'!$B1812),""))</f>
        <v/>
      </c>
      <c r="W1812" s="34"/>
      <c r="X1812" s="30" t="str">
        <f>'Base de données'!$C1812&amp;" "&amp;'Base de données'!$D1812</f>
        <v>Lesage Alphonse</v>
      </c>
      <c r="Y1812" s="31">
        <f>COUNTIF('Base de données'!$B:$B,'Base de données'!$B1812)</f>
        <v>12</v>
      </c>
      <c r="AA1812" s="87" cm="1">
        <f t="array" aca="1" ref="AA1812" ca="1">INDIRECT("'Base de données'!A" &amp; ROW(Y1812))</f>
        <v>45839</v>
      </c>
      <c r="AB1812" s="51" t="str" cm="1">
        <f t="array" aca="1" ref="AB1812" ca="1">INDIRECT("'Base de données'!B" &amp; ROW(Z1812))</f>
        <v>Y24HP</v>
      </c>
    </row>
    <row r="1813" spans="1:28" x14ac:dyDescent="0.3">
      <c r="A1813" s="41" t="str">
        <f ca="1">IF(IF(AND($B1813&lt;&gt;"-",$B1813=$E1813),"Entrée et sortie","-")="Entrée et sortie",'Base de données'!$B1813,"-")</f>
        <v>-</v>
      </c>
      <c r="B1813" s="41" t="str">
        <f t="shared" ca="1" si="115"/>
        <v>-</v>
      </c>
      <c r="C1813" s="41" t="str">
        <f t="shared" ca="1" si="116"/>
        <v>-</v>
      </c>
      <c r="D1813" s="41" t="str">
        <f>IF($F1813="sortie en cours d'année",'Base de données'!$B1813,"-")</f>
        <v>-</v>
      </c>
      <c r="E1813" s="41" t="str">
        <f>IF($H1813="entrée en cours d'année",'Base de données'!$B1813,"-")</f>
        <v>-</v>
      </c>
      <c r="F1813" s="37" t="str">
        <f t="shared" si="113"/>
        <v/>
      </c>
      <c r="G1813" s="37" t="str">
        <f>IF($J1813="mouvement",_xlfn.XLOOKUP('Base de données'!$B1813,$V:$V,$V:$V,0),"")</f>
        <v/>
      </c>
      <c r="H1813" s="37" t="str">
        <f t="shared" si="114"/>
        <v/>
      </c>
      <c r="I1813" s="37" t="str">
        <f>IF($J1813="mouvement",_xlfn.XLOOKUP('Base de données'!$B1813,$K:$K,$K:$K,0),"")</f>
        <v/>
      </c>
      <c r="J1813" s="38" t="str">
        <f>IF(AND(Y1813&lt;&gt;MAX(Y:Y),COUNTIF(K1813:V1813,'Base de données'!$B1813)&gt;0),"mouvement","")</f>
        <v/>
      </c>
      <c r="K1813" s="39" t="str">
        <f>IF(K$1&gt;$AE$1,"-",IFERROR(IF(DATEDIF('Base de données'!$A1813,K$1,"d")&lt;&gt;0,"",'Base de données'!$B1813),""))</f>
        <v/>
      </c>
      <c r="L1813" s="39" t="str">
        <f>IF(L$1&gt;$AE$1,"-",IFERROR(IF(DATEDIF('Base de données'!$A1813,L$1,"d")&lt;&gt;0,"",'Base de données'!$B1813),""))</f>
        <v/>
      </c>
      <c r="M1813" s="39" t="str">
        <f>IF(M$1&gt;$AE$1,"-",IFERROR(IF(DATEDIF('Base de données'!$A1813,M$1,"d")&lt;&gt;0,"",'Base de données'!$B1813),""))</f>
        <v/>
      </c>
      <c r="N1813" s="39" t="str">
        <f>IF(N$1&gt;$AE$1,"-",IFERROR(IF(DATEDIF('Base de données'!$A1813,N$1,"d")&lt;&gt;0,"",'Base de données'!$B1813),""))</f>
        <v/>
      </c>
      <c r="O1813" s="39" t="str">
        <f>IF(O$1&gt;$AE$1,"-",IFERROR(IF(DATEDIF('Base de données'!$A1813,O$1,"d")&lt;&gt;0,"",'Base de données'!$B1813),""))</f>
        <v/>
      </c>
      <c r="P1813" s="39" t="str">
        <f>IF(P$1&gt;$AE$1,"-",IFERROR(IF(DATEDIF('Base de données'!$A1813,P$1,"d")&lt;&gt;0,"",'Base de données'!$B1813),""))</f>
        <v/>
      </c>
      <c r="Q1813" s="39" t="str">
        <f>IF(Q$1&gt;$AE$1,"-",IFERROR(IF(DATEDIF('Base de données'!$A1813,Q$1,"d")&lt;&gt;0,"",'Base de données'!$B1813),""))</f>
        <v>9B31P</v>
      </c>
      <c r="R1813" s="39" t="str">
        <f>IF(R$1&gt;$AE$1,"-",IFERROR(IF(DATEDIF('Base de données'!$A1813,R$1,"d")&lt;&gt;0,"",'Base de données'!$B1813),""))</f>
        <v/>
      </c>
      <c r="S1813" s="39" t="str">
        <f>IF(S$1&gt;$AE$1,"-",IFERROR(IF(DATEDIF('Base de données'!$A1813,S$1,"d")&lt;&gt;0,"",'Base de données'!$B1813),""))</f>
        <v/>
      </c>
      <c r="T1813" s="39" t="str">
        <f>IF(T$1&gt;$AE$1,"-",IFERROR(IF(DATEDIF('Base de données'!$A1813,T$1,"d")&lt;&gt;0,"",'Base de données'!$B1813),""))</f>
        <v/>
      </c>
      <c r="U1813" s="39" t="str">
        <f>IF(U$1&gt;$AE$1,"-",IFERROR(IF(DATEDIF('Base de données'!$A1813,U$1,"d")&lt;&gt;0,"",'Base de données'!$B1813),""))</f>
        <v/>
      </c>
      <c r="V1813" s="39" t="str">
        <f>IF(V$1&gt;$AE$1,"-",IFERROR(IF(DATEDIF('Base de données'!$A1813,V$1,"d")&lt;&gt;0,"",'Base de données'!$B1813),""))</f>
        <v/>
      </c>
      <c r="W1813" s="34"/>
      <c r="X1813" s="30" t="str">
        <f>'Base de données'!$C1813&amp;" "&amp;'Base de données'!$D1813</f>
        <v>Masse Célina</v>
      </c>
      <c r="Y1813" s="31">
        <f>COUNTIF('Base de données'!$B:$B,'Base de données'!$B1813)</f>
        <v>12</v>
      </c>
      <c r="AA1813" s="87" cm="1">
        <f t="array" aca="1" ref="AA1813" ca="1">INDIRECT("'Base de données'!A" &amp; ROW(Y1813))</f>
        <v>45839</v>
      </c>
      <c r="AB1813" s="51" t="str" cm="1">
        <f t="array" aca="1" ref="AB1813" ca="1">INDIRECT("'Base de données'!B" &amp; ROW(Z1813))</f>
        <v>9B31P</v>
      </c>
    </row>
    <row r="1814" spans="1:28" x14ac:dyDescent="0.3">
      <c r="A1814" s="41" t="str">
        <f ca="1">IF(IF(AND($B1814&lt;&gt;"-",$B1814=$E1814),"Entrée et sortie","-")="Entrée et sortie",'Base de données'!$B1814,"-")</f>
        <v>-</v>
      </c>
      <c r="B1814" s="41" t="str">
        <f t="shared" ca="1" si="115"/>
        <v>-</v>
      </c>
      <c r="C1814" s="41" t="str">
        <f t="shared" ca="1" si="116"/>
        <v>-</v>
      </c>
      <c r="D1814" s="41" t="str">
        <f>IF($F1814="sortie en cours d'année",'Base de données'!$B1814,"-")</f>
        <v>-</v>
      </c>
      <c r="E1814" s="41" t="str">
        <f>IF($H1814="entrée en cours d'année",'Base de données'!$B1814,"-")</f>
        <v>-</v>
      </c>
      <c r="F1814" s="37" t="str">
        <f t="shared" si="113"/>
        <v/>
      </c>
      <c r="G1814" s="37" t="str">
        <f>IF($J1814="mouvement",_xlfn.XLOOKUP('Base de données'!$B1814,$V:$V,$V:$V,0),"")</f>
        <v/>
      </c>
      <c r="H1814" s="37" t="str">
        <f t="shared" si="114"/>
        <v/>
      </c>
      <c r="I1814" s="37" t="str">
        <f>IF($J1814="mouvement",_xlfn.XLOOKUP('Base de données'!$B1814,$K:$K,$K:$K,0),"")</f>
        <v/>
      </c>
      <c r="J1814" s="38" t="str">
        <f>IF(AND(Y1814&lt;&gt;MAX(Y:Y),COUNTIF(K1814:V1814,'Base de données'!$B1814)&gt;0),"mouvement","")</f>
        <v/>
      </c>
      <c r="K1814" s="39" t="str">
        <f>IF(K$1&gt;$AE$1,"-",IFERROR(IF(DATEDIF('Base de données'!$A1814,K$1,"d")&lt;&gt;0,"",'Base de données'!$B1814),""))</f>
        <v/>
      </c>
      <c r="L1814" s="39" t="str">
        <f>IF(L$1&gt;$AE$1,"-",IFERROR(IF(DATEDIF('Base de données'!$A1814,L$1,"d")&lt;&gt;0,"",'Base de données'!$B1814),""))</f>
        <v/>
      </c>
      <c r="M1814" s="39" t="str">
        <f>IF(M$1&gt;$AE$1,"-",IFERROR(IF(DATEDIF('Base de données'!$A1814,M$1,"d")&lt;&gt;0,"",'Base de données'!$B1814),""))</f>
        <v/>
      </c>
      <c r="N1814" s="39" t="str">
        <f>IF(N$1&gt;$AE$1,"-",IFERROR(IF(DATEDIF('Base de données'!$A1814,N$1,"d")&lt;&gt;0,"",'Base de données'!$B1814),""))</f>
        <v/>
      </c>
      <c r="O1814" s="39" t="str">
        <f>IF(O$1&gt;$AE$1,"-",IFERROR(IF(DATEDIF('Base de données'!$A1814,O$1,"d")&lt;&gt;0,"",'Base de données'!$B1814),""))</f>
        <v/>
      </c>
      <c r="P1814" s="39" t="str">
        <f>IF(P$1&gt;$AE$1,"-",IFERROR(IF(DATEDIF('Base de données'!$A1814,P$1,"d")&lt;&gt;0,"",'Base de données'!$B1814),""))</f>
        <v/>
      </c>
      <c r="Q1814" s="39" t="str">
        <f>IF(Q$1&gt;$AE$1,"-",IFERROR(IF(DATEDIF('Base de données'!$A1814,Q$1,"d")&lt;&gt;0,"",'Base de données'!$B1814),""))</f>
        <v>PIJ3L</v>
      </c>
      <c r="R1814" s="39" t="str">
        <f>IF(R$1&gt;$AE$1,"-",IFERROR(IF(DATEDIF('Base de données'!$A1814,R$1,"d")&lt;&gt;0,"",'Base de données'!$B1814),""))</f>
        <v/>
      </c>
      <c r="S1814" s="39" t="str">
        <f>IF(S$1&gt;$AE$1,"-",IFERROR(IF(DATEDIF('Base de données'!$A1814,S$1,"d")&lt;&gt;0,"",'Base de données'!$B1814),""))</f>
        <v/>
      </c>
      <c r="T1814" s="39" t="str">
        <f>IF(T$1&gt;$AE$1,"-",IFERROR(IF(DATEDIF('Base de données'!$A1814,T$1,"d")&lt;&gt;0,"",'Base de données'!$B1814),""))</f>
        <v/>
      </c>
      <c r="U1814" s="39" t="str">
        <f>IF(U$1&gt;$AE$1,"-",IFERROR(IF(DATEDIF('Base de données'!$A1814,U$1,"d")&lt;&gt;0,"",'Base de données'!$B1814),""))</f>
        <v/>
      </c>
      <c r="V1814" s="39" t="str">
        <f>IF(V$1&gt;$AE$1,"-",IFERROR(IF(DATEDIF('Base de données'!$A1814,V$1,"d")&lt;&gt;0,"",'Base de données'!$B1814),""))</f>
        <v/>
      </c>
      <c r="W1814" s="34"/>
      <c r="X1814" s="30" t="str">
        <f>'Base de données'!$C1814&amp;" "&amp;'Base de données'!$D1814</f>
        <v>Hubert Charlotte</v>
      </c>
      <c r="Y1814" s="31">
        <f>COUNTIF('Base de données'!$B:$B,'Base de données'!$B1814)</f>
        <v>12</v>
      </c>
      <c r="AA1814" s="87" cm="1">
        <f t="array" aca="1" ref="AA1814" ca="1">INDIRECT("'Base de données'!A" &amp; ROW(Y1814))</f>
        <v>45839</v>
      </c>
      <c r="AB1814" s="51" t="str" cm="1">
        <f t="array" aca="1" ref="AB1814" ca="1">INDIRECT("'Base de données'!B" &amp; ROW(Z1814))</f>
        <v>PIJ3L</v>
      </c>
    </row>
    <row r="1815" spans="1:28" x14ac:dyDescent="0.3">
      <c r="A1815" s="41" t="str">
        <f ca="1">IF(IF(AND($B1815&lt;&gt;"-",$B1815=$E1815),"Entrée et sortie","-")="Entrée et sortie",'Base de données'!$B1815,"-")</f>
        <v>-</v>
      </c>
      <c r="B1815" s="41" t="str">
        <f t="shared" ca="1" si="115"/>
        <v>-</v>
      </c>
      <c r="C1815" s="41" t="str">
        <f t="shared" ca="1" si="116"/>
        <v>-</v>
      </c>
      <c r="D1815" s="41" t="str">
        <f>IF($F1815="sortie en cours d'année",'Base de données'!$B1815,"-")</f>
        <v>-</v>
      </c>
      <c r="E1815" s="41" t="str">
        <f>IF($H1815="entrée en cours d'année",'Base de données'!$B1815,"-")</f>
        <v>-</v>
      </c>
      <c r="F1815" s="37" t="str">
        <f t="shared" si="113"/>
        <v/>
      </c>
      <c r="G1815" s="37" t="str">
        <f>IF($J1815="mouvement",_xlfn.XLOOKUP('Base de données'!$B1815,$V:$V,$V:$V,0),"")</f>
        <v/>
      </c>
      <c r="H1815" s="37" t="str">
        <f t="shared" si="114"/>
        <v/>
      </c>
      <c r="I1815" s="37" t="str">
        <f>IF($J1815="mouvement",_xlfn.XLOOKUP('Base de données'!$B1815,$K:$K,$K:$K,0),"")</f>
        <v/>
      </c>
      <c r="J1815" s="38" t="str">
        <f>IF(AND(Y1815&lt;&gt;MAX(Y:Y),COUNTIF(K1815:V1815,'Base de données'!$B1815)&gt;0),"mouvement","")</f>
        <v/>
      </c>
      <c r="K1815" s="39" t="str">
        <f>IF(K$1&gt;$AE$1,"-",IFERROR(IF(DATEDIF('Base de données'!$A1815,K$1,"d")&lt;&gt;0,"",'Base de données'!$B1815),""))</f>
        <v/>
      </c>
      <c r="L1815" s="39" t="str">
        <f>IF(L$1&gt;$AE$1,"-",IFERROR(IF(DATEDIF('Base de données'!$A1815,L$1,"d")&lt;&gt;0,"",'Base de données'!$B1815),""))</f>
        <v/>
      </c>
      <c r="M1815" s="39" t="str">
        <f>IF(M$1&gt;$AE$1,"-",IFERROR(IF(DATEDIF('Base de données'!$A1815,M$1,"d")&lt;&gt;0,"",'Base de données'!$B1815),""))</f>
        <v/>
      </c>
      <c r="N1815" s="39" t="str">
        <f>IF(N$1&gt;$AE$1,"-",IFERROR(IF(DATEDIF('Base de données'!$A1815,N$1,"d")&lt;&gt;0,"",'Base de données'!$B1815),""))</f>
        <v/>
      </c>
      <c r="O1815" s="39" t="str">
        <f>IF(O$1&gt;$AE$1,"-",IFERROR(IF(DATEDIF('Base de données'!$A1815,O$1,"d")&lt;&gt;0,"",'Base de données'!$B1815),""))</f>
        <v/>
      </c>
      <c r="P1815" s="39" t="str">
        <f>IF(P$1&gt;$AE$1,"-",IFERROR(IF(DATEDIF('Base de données'!$A1815,P$1,"d")&lt;&gt;0,"",'Base de données'!$B1815),""))</f>
        <v/>
      </c>
      <c r="Q1815" s="39" t="str">
        <f>IF(Q$1&gt;$AE$1,"-",IFERROR(IF(DATEDIF('Base de données'!$A1815,Q$1,"d")&lt;&gt;0,"",'Base de données'!$B1815),""))</f>
        <v>826C3</v>
      </c>
      <c r="R1815" s="39" t="str">
        <f>IF(R$1&gt;$AE$1,"-",IFERROR(IF(DATEDIF('Base de données'!$A1815,R$1,"d")&lt;&gt;0,"",'Base de données'!$B1815),""))</f>
        <v/>
      </c>
      <c r="S1815" s="39" t="str">
        <f>IF(S$1&gt;$AE$1,"-",IFERROR(IF(DATEDIF('Base de données'!$A1815,S$1,"d")&lt;&gt;0,"",'Base de données'!$B1815),""))</f>
        <v/>
      </c>
      <c r="T1815" s="39" t="str">
        <f>IF(T$1&gt;$AE$1,"-",IFERROR(IF(DATEDIF('Base de données'!$A1815,T$1,"d")&lt;&gt;0,"",'Base de données'!$B1815),""))</f>
        <v/>
      </c>
      <c r="U1815" s="39" t="str">
        <f>IF(U$1&gt;$AE$1,"-",IFERROR(IF(DATEDIF('Base de données'!$A1815,U$1,"d")&lt;&gt;0,"",'Base de données'!$B1815),""))</f>
        <v/>
      </c>
      <c r="V1815" s="39" t="str">
        <f>IF(V$1&gt;$AE$1,"-",IFERROR(IF(DATEDIF('Base de données'!$A1815,V$1,"d")&lt;&gt;0,"",'Base de données'!$B1815),""))</f>
        <v/>
      </c>
      <c r="W1815" s="34"/>
      <c r="X1815" s="30" t="str">
        <f>'Base de données'!$C1815&amp;" "&amp;'Base de données'!$D1815</f>
        <v>Briand Gérard</v>
      </c>
      <c r="Y1815" s="31">
        <f>COUNTIF('Base de données'!$B:$B,'Base de données'!$B1815)</f>
        <v>12</v>
      </c>
      <c r="AA1815" s="87" cm="1">
        <f t="array" aca="1" ref="AA1815" ca="1">INDIRECT("'Base de données'!A" &amp; ROW(Y1815))</f>
        <v>45839</v>
      </c>
      <c r="AB1815" s="51" t="str" cm="1">
        <f t="array" aca="1" ref="AB1815" ca="1">INDIRECT("'Base de données'!B" &amp; ROW(Z1815))</f>
        <v>826C3</v>
      </c>
    </row>
    <row r="1816" spans="1:28" x14ac:dyDescent="0.3">
      <c r="A1816" s="41" t="str">
        <f ca="1">IF(IF(AND($B1816&lt;&gt;"-",$B1816=$E1816),"Entrée et sortie","-")="Entrée et sortie",'Base de données'!$B1816,"-")</f>
        <v>-</v>
      </c>
      <c r="B1816" s="41" t="str">
        <f t="shared" ca="1" si="115"/>
        <v>-</v>
      </c>
      <c r="C1816" s="41" t="str">
        <f t="shared" ca="1" si="116"/>
        <v>-</v>
      </c>
      <c r="D1816" s="41" t="str">
        <f>IF($F1816="sortie en cours d'année",'Base de données'!$B1816,"-")</f>
        <v>-</v>
      </c>
      <c r="E1816" s="41" t="str">
        <f>IF($H1816="entrée en cours d'année",'Base de données'!$B1816,"-")</f>
        <v>-</v>
      </c>
      <c r="F1816" s="37" t="str">
        <f t="shared" si="113"/>
        <v/>
      </c>
      <c r="G1816" s="37" t="str">
        <f>IF($J1816="mouvement",_xlfn.XLOOKUP('Base de données'!$B1816,$V:$V,$V:$V,0),"")</f>
        <v/>
      </c>
      <c r="H1816" s="37" t="str">
        <f t="shared" si="114"/>
        <v/>
      </c>
      <c r="I1816" s="37" t="str">
        <f>IF($J1816="mouvement",_xlfn.XLOOKUP('Base de données'!$B1816,$K:$K,$K:$K,0),"")</f>
        <v/>
      </c>
      <c r="J1816" s="38" t="str">
        <f>IF(AND(Y1816&lt;&gt;MAX(Y:Y),COUNTIF(K1816:V1816,'Base de données'!$B1816)&gt;0),"mouvement","")</f>
        <v/>
      </c>
      <c r="K1816" s="39" t="str">
        <f>IF(K$1&gt;$AE$1,"-",IFERROR(IF(DATEDIF('Base de données'!$A1816,K$1,"d")&lt;&gt;0,"",'Base de données'!$B1816),""))</f>
        <v/>
      </c>
      <c r="L1816" s="39" t="str">
        <f>IF(L$1&gt;$AE$1,"-",IFERROR(IF(DATEDIF('Base de données'!$A1816,L$1,"d")&lt;&gt;0,"",'Base de données'!$B1816),""))</f>
        <v/>
      </c>
      <c r="M1816" s="39" t="str">
        <f>IF(M$1&gt;$AE$1,"-",IFERROR(IF(DATEDIF('Base de données'!$A1816,M$1,"d")&lt;&gt;0,"",'Base de données'!$B1816),""))</f>
        <v/>
      </c>
      <c r="N1816" s="39" t="str">
        <f>IF(N$1&gt;$AE$1,"-",IFERROR(IF(DATEDIF('Base de données'!$A1816,N$1,"d")&lt;&gt;0,"",'Base de données'!$B1816),""))</f>
        <v/>
      </c>
      <c r="O1816" s="39" t="str">
        <f>IF(O$1&gt;$AE$1,"-",IFERROR(IF(DATEDIF('Base de données'!$A1816,O$1,"d")&lt;&gt;0,"",'Base de données'!$B1816),""))</f>
        <v/>
      </c>
      <c r="P1816" s="39" t="str">
        <f>IF(P$1&gt;$AE$1,"-",IFERROR(IF(DATEDIF('Base de données'!$A1816,P$1,"d")&lt;&gt;0,"",'Base de données'!$B1816),""))</f>
        <v/>
      </c>
      <c r="Q1816" s="39" t="str">
        <f>IF(Q$1&gt;$AE$1,"-",IFERROR(IF(DATEDIF('Base de données'!$A1816,Q$1,"d")&lt;&gt;0,"",'Base de données'!$B1816),""))</f>
        <v>EQARW</v>
      </c>
      <c r="R1816" s="39" t="str">
        <f>IF(R$1&gt;$AE$1,"-",IFERROR(IF(DATEDIF('Base de données'!$A1816,R$1,"d")&lt;&gt;0,"",'Base de données'!$B1816),""))</f>
        <v/>
      </c>
      <c r="S1816" s="39" t="str">
        <f>IF(S$1&gt;$AE$1,"-",IFERROR(IF(DATEDIF('Base de données'!$A1816,S$1,"d")&lt;&gt;0,"",'Base de données'!$B1816),""))</f>
        <v/>
      </c>
      <c r="T1816" s="39" t="str">
        <f>IF(T$1&gt;$AE$1,"-",IFERROR(IF(DATEDIF('Base de données'!$A1816,T$1,"d")&lt;&gt;0,"",'Base de données'!$B1816),""))</f>
        <v/>
      </c>
      <c r="U1816" s="39" t="str">
        <f>IF(U$1&gt;$AE$1,"-",IFERROR(IF(DATEDIF('Base de données'!$A1816,U$1,"d")&lt;&gt;0,"",'Base de données'!$B1816),""))</f>
        <v/>
      </c>
      <c r="V1816" s="39" t="str">
        <f>IF(V$1&gt;$AE$1,"-",IFERROR(IF(DATEDIF('Base de données'!$A1816,V$1,"d")&lt;&gt;0,"",'Base de données'!$B1816),""))</f>
        <v/>
      </c>
      <c r="W1816" s="34"/>
      <c r="X1816" s="30" t="str">
        <f>'Base de données'!$C1816&amp;" "&amp;'Base de données'!$D1816</f>
        <v>Michel Jules</v>
      </c>
      <c r="Y1816" s="31">
        <f>COUNTIF('Base de données'!$B:$B,'Base de données'!$B1816)</f>
        <v>12</v>
      </c>
      <c r="AA1816" s="87" cm="1">
        <f t="array" aca="1" ref="AA1816" ca="1">INDIRECT("'Base de données'!A" &amp; ROW(Y1816))</f>
        <v>45839</v>
      </c>
      <c r="AB1816" s="51" t="str" cm="1">
        <f t="array" aca="1" ref="AB1816" ca="1">INDIRECT("'Base de données'!B" &amp; ROW(Z1816))</f>
        <v>EQARW</v>
      </c>
    </row>
    <row r="1817" spans="1:28" x14ac:dyDescent="0.3">
      <c r="A1817" s="41" t="str">
        <f ca="1">IF(IF(AND($B1817&lt;&gt;"-",$B1817=$E1817),"Entrée et sortie","-")="Entrée et sortie",'Base de données'!$B1817,"-")</f>
        <v>-</v>
      </c>
      <c r="B1817" s="41" t="str">
        <f t="shared" ca="1" si="115"/>
        <v>-</v>
      </c>
      <c r="C1817" s="41" t="str">
        <f t="shared" ca="1" si="116"/>
        <v>-</v>
      </c>
      <c r="D1817" s="41" t="str">
        <f>IF($F1817="sortie en cours d'année",'Base de données'!$B1817,"-")</f>
        <v>-</v>
      </c>
      <c r="E1817" s="41" t="str">
        <f>IF($H1817="entrée en cours d'année",'Base de données'!$B1817,"-")</f>
        <v>-</v>
      </c>
      <c r="F1817" s="37" t="str">
        <f t="shared" si="113"/>
        <v/>
      </c>
      <c r="G1817" s="37" t="str">
        <f>IF($J1817="mouvement",_xlfn.XLOOKUP('Base de données'!$B1817,$V:$V,$V:$V,0),"")</f>
        <v/>
      </c>
      <c r="H1817" s="37" t="str">
        <f t="shared" si="114"/>
        <v/>
      </c>
      <c r="I1817" s="37" t="str">
        <f>IF($J1817="mouvement",_xlfn.XLOOKUP('Base de données'!$B1817,$K:$K,$K:$K,0),"")</f>
        <v/>
      </c>
      <c r="J1817" s="38" t="str">
        <f>IF(AND(Y1817&lt;&gt;MAX(Y:Y),COUNTIF(K1817:V1817,'Base de données'!$B1817)&gt;0),"mouvement","")</f>
        <v/>
      </c>
      <c r="K1817" s="39" t="str">
        <f>IF(K$1&gt;$AE$1,"-",IFERROR(IF(DATEDIF('Base de données'!$A1817,K$1,"d")&lt;&gt;0,"",'Base de données'!$B1817),""))</f>
        <v/>
      </c>
      <c r="L1817" s="39" t="str">
        <f>IF(L$1&gt;$AE$1,"-",IFERROR(IF(DATEDIF('Base de données'!$A1817,L$1,"d")&lt;&gt;0,"",'Base de données'!$B1817),""))</f>
        <v/>
      </c>
      <c r="M1817" s="39" t="str">
        <f>IF(M$1&gt;$AE$1,"-",IFERROR(IF(DATEDIF('Base de données'!$A1817,M$1,"d")&lt;&gt;0,"",'Base de données'!$B1817),""))</f>
        <v/>
      </c>
      <c r="N1817" s="39" t="str">
        <f>IF(N$1&gt;$AE$1,"-",IFERROR(IF(DATEDIF('Base de données'!$A1817,N$1,"d")&lt;&gt;0,"",'Base de données'!$B1817),""))</f>
        <v/>
      </c>
      <c r="O1817" s="39" t="str">
        <f>IF(O$1&gt;$AE$1,"-",IFERROR(IF(DATEDIF('Base de données'!$A1817,O$1,"d")&lt;&gt;0,"",'Base de données'!$B1817),""))</f>
        <v/>
      </c>
      <c r="P1817" s="39" t="str">
        <f>IF(P$1&gt;$AE$1,"-",IFERROR(IF(DATEDIF('Base de données'!$A1817,P$1,"d")&lt;&gt;0,"",'Base de données'!$B1817),""))</f>
        <v/>
      </c>
      <c r="Q1817" s="39" t="str">
        <f>IF(Q$1&gt;$AE$1,"-",IFERROR(IF(DATEDIF('Base de données'!$A1817,Q$1,"d")&lt;&gt;0,"",'Base de données'!$B1817),""))</f>
        <v>H4OZ9</v>
      </c>
      <c r="R1817" s="39" t="str">
        <f>IF(R$1&gt;$AE$1,"-",IFERROR(IF(DATEDIF('Base de données'!$A1817,R$1,"d")&lt;&gt;0,"",'Base de données'!$B1817),""))</f>
        <v/>
      </c>
      <c r="S1817" s="39" t="str">
        <f>IF(S$1&gt;$AE$1,"-",IFERROR(IF(DATEDIF('Base de données'!$A1817,S$1,"d")&lt;&gt;0,"",'Base de données'!$B1817),""))</f>
        <v/>
      </c>
      <c r="T1817" s="39" t="str">
        <f>IF(T$1&gt;$AE$1,"-",IFERROR(IF(DATEDIF('Base de données'!$A1817,T$1,"d")&lt;&gt;0,"",'Base de données'!$B1817),""))</f>
        <v/>
      </c>
      <c r="U1817" s="39" t="str">
        <f>IF(U$1&gt;$AE$1,"-",IFERROR(IF(DATEDIF('Base de données'!$A1817,U$1,"d")&lt;&gt;0,"",'Base de données'!$B1817),""))</f>
        <v/>
      </c>
      <c r="V1817" s="39" t="str">
        <f>IF(V$1&gt;$AE$1,"-",IFERROR(IF(DATEDIF('Base de données'!$A1817,V$1,"d")&lt;&gt;0,"",'Base de données'!$B1817),""))</f>
        <v/>
      </c>
      <c r="W1817" s="34"/>
      <c r="X1817" s="30" t="str">
        <f>'Base de données'!$C1817&amp;" "&amp;'Base de données'!$D1817</f>
        <v>Deschamps Gilbert</v>
      </c>
      <c r="Y1817" s="31">
        <f>COUNTIF('Base de données'!$B:$B,'Base de données'!$B1817)</f>
        <v>12</v>
      </c>
      <c r="AA1817" s="87" cm="1">
        <f t="array" aca="1" ref="AA1817" ca="1">INDIRECT("'Base de données'!A" &amp; ROW(Y1817))</f>
        <v>45839</v>
      </c>
      <c r="AB1817" s="51" t="str" cm="1">
        <f t="array" aca="1" ref="AB1817" ca="1">INDIRECT("'Base de données'!B" &amp; ROW(Z1817))</f>
        <v>H4OZ9</v>
      </c>
    </row>
    <row r="1818" spans="1:28" x14ac:dyDescent="0.3">
      <c r="A1818" s="41" t="str">
        <f ca="1">IF(IF(AND($B1818&lt;&gt;"-",$B1818=$E1818),"Entrée et sortie","-")="Entrée et sortie",'Base de données'!$B1818,"-")</f>
        <v>-</v>
      </c>
      <c r="B1818" s="41" t="str">
        <f t="shared" ca="1" si="115"/>
        <v>-</v>
      </c>
      <c r="C1818" s="41" t="str">
        <f t="shared" ca="1" si="116"/>
        <v>-</v>
      </c>
      <c r="D1818" s="41" t="str">
        <f>IF($F1818="sortie en cours d'année",'Base de données'!$B1818,"-")</f>
        <v>-</v>
      </c>
      <c r="E1818" s="41" t="str">
        <f>IF($H1818="entrée en cours d'année",'Base de données'!$B1818,"-")</f>
        <v>-</v>
      </c>
      <c r="F1818" s="37" t="str">
        <f t="shared" si="113"/>
        <v/>
      </c>
      <c r="G1818" s="37" t="str">
        <f>IF($J1818="mouvement",_xlfn.XLOOKUP('Base de données'!$B1818,$V:$V,$V:$V,0),"")</f>
        <v/>
      </c>
      <c r="H1818" s="37" t="str">
        <f t="shared" si="114"/>
        <v/>
      </c>
      <c r="I1818" s="37" t="str">
        <f>IF($J1818="mouvement",_xlfn.XLOOKUP('Base de données'!$B1818,$K:$K,$K:$K,0),"")</f>
        <v/>
      </c>
      <c r="J1818" s="38" t="str">
        <f>IF(AND(Y1818&lt;&gt;MAX(Y:Y),COUNTIF(K1818:V1818,'Base de données'!$B1818)&gt;0),"mouvement","")</f>
        <v/>
      </c>
      <c r="K1818" s="39" t="str">
        <f>IF(K$1&gt;$AE$1,"-",IFERROR(IF(DATEDIF('Base de données'!$A1818,K$1,"d")&lt;&gt;0,"",'Base de données'!$B1818),""))</f>
        <v/>
      </c>
      <c r="L1818" s="39" t="str">
        <f>IF(L$1&gt;$AE$1,"-",IFERROR(IF(DATEDIF('Base de données'!$A1818,L$1,"d")&lt;&gt;0,"",'Base de données'!$B1818),""))</f>
        <v/>
      </c>
      <c r="M1818" s="39" t="str">
        <f>IF(M$1&gt;$AE$1,"-",IFERROR(IF(DATEDIF('Base de données'!$A1818,M$1,"d")&lt;&gt;0,"",'Base de données'!$B1818),""))</f>
        <v/>
      </c>
      <c r="N1818" s="39" t="str">
        <f>IF(N$1&gt;$AE$1,"-",IFERROR(IF(DATEDIF('Base de données'!$A1818,N$1,"d")&lt;&gt;0,"",'Base de données'!$B1818),""))</f>
        <v/>
      </c>
      <c r="O1818" s="39" t="str">
        <f>IF(O$1&gt;$AE$1,"-",IFERROR(IF(DATEDIF('Base de données'!$A1818,O$1,"d")&lt;&gt;0,"",'Base de données'!$B1818),""))</f>
        <v/>
      </c>
      <c r="P1818" s="39" t="str">
        <f>IF(P$1&gt;$AE$1,"-",IFERROR(IF(DATEDIF('Base de données'!$A1818,P$1,"d")&lt;&gt;0,"",'Base de données'!$B1818),""))</f>
        <v/>
      </c>
      <c r="Q1818" s="39" t="str">
        <f>IF(Q$1&gt;$AE$1,"-",IFERROR(IF(DATEDIF('Base de données'!$A1818,Q$1,"d")&lt;&gt;0,"",'Base de données'!$B1818),""))</f>
        <v>GDD91</v>
      </c>
      <c r="R1818" s="39" t="str">
        <f>IF(R$1&gt;$AE$1,"-",IFERROR(IF(DATEDIF('Base de données'!$A1818,R$1,"d")&lt;&gt;0,"",'Base de données'!$B1818),""))</f>
        <v/>
      </c>
      <c r="S1818" s="39" t="str">
        <f>IF(S$1&gt;$AE$1,"-",IFERROR(IF(DATEDIF('Base de données'!$A1818,S$1,"d")&lt;&gt;0,"",'Base de données'!$B1818),""))</f>
        <v/>
      </c>
      <c r="T1818" s="39" t="str">
        <f>IF(T$1&gt;$AE$1,"-",IFERROR(IF(DATEDIF('Base de données'!$A1818,T$1,"d")&lt;&gt;0,"",'Base de données'!$B1818),""))</f>
        <v/>
      </c>
      <c r="U1818" s="39" t="str">
        <f>IF(U$1&gt;$AE$1,"-",IFERROR(IF(DATEDIF('Base de données'!$A1818,U$1,"d")&lt;&gt;0,"",'Base de données'!$B1818),""))</f>
        <v/>
      </c>
      <c r="V1818" s="39" t="str">
        <f>IF(V$1&gt;$AE$1,"-",IFERROR(IF(DATEDIF('Base de données'!$A1818,V$1,"d")&lt;&gt;0,"",'Base de données'!$B1818),""))</f>
        <v/>
      </c>
      <c r="W1818" s="34"/>
      <c r="X1818" s="30" t="str">
        <f>'Base de données'!$C1818&amp;" "&amp;'Base de données'!$D1818</f>
        <v>Collin Thierry</v>
      </c>
      <c r="Y1818" s="31">
        <f>COUNTIF('Base de données'!$B:$B,'Base de données'!$B1818)</f>
        <v>12</v>
      </c>
      <c r="AA1818" s="87" cm="1">
        <f t="array" aca="1" ref="AA1818" ca="1">INDIRECT("'Base de données'!A" &amp; ROW(Y1818))</f>
        <v>45839</v>
      </c>
      <c r="AB1818" s="51" t="str" cm="1">
        <f t="array" aca="1" ref="AB1818" ca="1">INDIRECT("'Base de données'!B" &amp; ROW(Z1818))</f>
        <v>GDD91</v>
      </c>
    </row>
    <row r="1819" spans="1:28" x14ac:dyDescent="0.3">
      <c r="A1819" s="41" t="str">
        <f ca="1">IF(IF(AND($B1819&lt;&gt;"-",$B1819=$E1819),"Entrée et sortie","-")="Entrée et sortie",'Base de données'!$B1819,"-")</f>
        <v>-</v>
      </c>
      <c r="B1819" s="41" t="str">
        <f t="shared" ca="1" si="115"/>
        <v>-</v>
      </c>
      <c r="C1819" s="41" t="str">
        <f t="shared" ca="1" si="116"/>
        <v>-</v>
      </c>
      <c r="D1819" s="41" t="str">
        <f>IF($F1819="sortie en cours d'année",'Base de données'!$B1819,"-")</f>
        <v>-</v>
      </c>
      <c r="E1819" s="41" t="str">
        <f>IF($H1819="entrée en cours d'année",'Base de données'!$B1819,"-")</f>
        <v>-</v>
      </c>
      <c r="F1819" s="37" t="str">
        <f t="shared" si="113"/>
        <v/>
      </c>
      <c r="G1819" s="37" t="str">
        <f>IF($J1819="mouvement",_xlfn.XLOOKUP('Base de données'!$B1819,$V:$V,$V:$V,0),"")</f>
        <v/>
      </c>
      <c r="H1819" s="37" t="str">
        <f t="shared" si="114"/>
        <v/>
      </c>
      <c r="I1819" s="37" t="str">
        <f>IF($J1819="mouvement",_xlfn.XLOOKUP('Base de données'!$B1819,$K:$K,$K:$K,0),"")</f>
        <v/>
      </c>
      <c r="J1819" s="38" t="str">
        <f>IF(AND(Y1819&lt;&gt;MAX(Y:Y),COUNTIF(K1819:V1819,'Base de données'!$B1819)&gt;0),"mouvement","")</f>
        <v/>
      </c>
      <c r="K1819" s="39" t="str">
        <f>IF(K$1&gt;$AE$1,"-",IFERROR(IF(DATEDIF('Base de données'!$A1819,K$1,"d")&lt;&gt;0,"",'Base de données'!$B1819),""))</f>
        <v/>
      </c>
      <c r="L1819" s="39" t="str">
        <f>IF(L$1&gt;$AE$1,"-",IFERROR(IF(DATEDIF('Base de données'!$A1819,L$1,"d")&lt;&gt;0,"",'Base de données'!$B1819),""))</f>
        <v/>
      </c>
      <c r="M1819" s="39" t="str">
        <f>IF(M$1&gt;$AE$1,"-",IFERROR(IF(DATEDIF('Base de données'!$A1819,M$1,"d")&lt;&gt;0,"",'Base de données'!$B1819),""))</f>
        <v/>
      </c>
      <c r="N1819" s="39" t="str">
        <f>IF(N$1&gt;$AE$1,"-",IFERROR(IF(DATEDIF('Base de données'!$A1819,N$1,"d")&lt;&gt;0,"",'Base de données'!$B1819),""))</f>
        <v/>
      </c>
      <c r="O1819" s="39" t="str">
        <f>IF(O$1&gt;$AE$1,"-",IFERROR(IF(DATEDIF('Base de données'!$A1819,O$1,"d")&lt;&gt;0,"",'Base de données'!$B1819),""))</f>
        <v/>
      </c>
      <c r="P1819" s="39" t="str">
        <f>IF(P$1&gt;$AE$1,"-",IFERROR(IF(DATEDIF('Base de données'!$A1819,P$1,"d")&lt;&gt;0,"",'Base de données'!$B1819),""))</f>
        <v/>
      </c>
      <c r="Q1819" s="39" t="str">
        <f>IF(Q$1&gt;$AE$1,"-",IFERROR(IF(DATEDIF('Base de données'!$A1819,Q$1,"d")&lt;&gt;0,"",'Base de données'!$B1819),""))</f>
        <v>DJGZW</v>
      </c>
      <c r="R1819" s="39" t="str">
        <f>IF(R$1&gt;$AE$1,"-",IFERROR(IF(DATEDIF('Base de données'!$A1819,R$1,"d")&lt;&gt;0,"",'Base de données'!$B1819),""))</f>
        <v/>
      </c>
      <c r="S1819" s="39" t="str">
        <f>IF(S$1&gt;$AE$1,"-",IFERROR(IF(DATEDIF('Base de données'!$A1819,S$1,"d")&lt;&gt;0,"",'Base de données'!$B1819),""))</f>
        <v/>
      </c>
      <c r="T1819" s="39" t="str">
        <f>IF(T$1&gt;$AE$1,"-",IFERROR(IF(DATEDIF('Base de données'!$A1819,T$1,"d")&lt;&gt;0,"",'Base de données'!$B1819),""))</f>
        <v/>
      </c>
      <c r="U1819" s="39" t="str">
        <f>IF(U$1&gt;$AE$1,"-",IFERROR(IF(DATEDIF('Base de données'!$A1819,U$1,"d")&lt;&gt;0,"",'Base de données'!$B1819),""))</f>
        <v/>
      </c>
      <c r="V1819" s="39" t="str">
        <f>IF(V$1&gt;$AE$1,"-",IFERROR(IF(DATEDIF('Base de données'!$A1819,V$1,"d")&lt;&gt;0,"",'Base de données'!$B1819),""))</f>
        <v/>
      </c>
      <c r="W1819" s="34"/>
      <c r="X1819" s="30" t="str">
        <f>'Base de données'!$C1819&amp;" "&amp;'Base de données'!$D1819</f>
        <v>Godard Adrien</v>
      </c>
      <c r="Y1819" s="31">
        <f>COUNTIF('Base de données'!$B:$B,'Base de données'!$B1819)</f>
        <v>12</v>
      </c>
      <c r="AA1819" s="87" cm="1">
        <f t="array" aca="1" ref="AA1819" ca="1">INDIRECT("'Base de données'!A" &amp; ROW(Y1819))</f>
        <v>45839</v>
      </c>
      <c r="AB1819" s="51" t="str" cm="1">
        <f t="array" aca="1" ref="AB1819" ca="1">INDIRECT("'Base de données'!B" &amp; ROW(Z1819))</f>
        <v>DJGZW</v>
      </c>
    </row>
    <row r="1820" spans="1:28" x14ac:dyDescent="0.3">
      <c r="A1820" s="41" t="str">
        <f ca="1">IF(IF(AND($B1820&lt;&gt;"-",$B1820=$E1820),"Entrée et sortie","-")="Entrée et sortie",'Base de données'!$B1820,"-")</f>
        <v>-</v>
      </c>
      <c r="B1820" s="41" t="str">
        <f t="shared" ca="1" si="115"/>
        <v>-</v>
      </c>
      <c r="C1820" s="41" t="str">
        <f t="shared" ca="1" si="116"/>
        <v>-</v>
      </c>
      <c r="D1820" s="41" t="str">
        <f>IF($F1820="sortie en cours d'année",'Base de données'!$B1820,"-")</f>
        <v>-</v>
      </c>
      <c r="E1820" s="41" t="str">
        <f>IF($H1820="entrée en cours d'année",'Base de données'!$B1820,"-")</f>
        <v>-</v>
      </c>
      <c r="F1820" s="37" t="str">
        <f t="shared" si="113"/>
        <v/>
      </c>
      <c r="G1820" s="37" t="str">
        <f>IF($J1820="mouvement",_xlfn.XLOOKUP('Base de données'!$B1820,$V:$V,$V:$V,0),"")</f>
        <v/>
      </c>
      <c r="H1820" s="37" t="str">
        <f t="shared" si="114"/>
        <v/>
      </c>
      <c r="I1820" s="37" t="str">
        <f>IF($J1820="mouvement",_xlfn.XLOOKUP('Base de données'!$B1820,$K:$K,$K:$K,0),"")</f>
        <v/>
      </c>
      <c r="J1820" s="38" t="str">
        <f>IF(AND(Y1820&lt;&gt;MAX(Y:Y),COUNTIF(K1820:V1820,'Base de données'!$B1820)&gt;0),"mouvement","")</f>
        <v/>
      </c>
      <c r="K1820" s="39" t="str">
        <f>IF(K$1&gt;$AE$1,"-",IFERROR(IF(DATEDIF('Base de données'!$A1820,K$1,"d")&lt;&gt;0,"",'Base de données'!$B1820),""))</f>
        <v/>
      </c>
      <c r="L1820" s="39" t="str">
        <f>IF(L$1&gt;$AE$1,"-",IFERROR(IF(DATEDIF('Base de données'!$A1820,L$1,"d")&lt;&gt;0,"",'Base de données'!$B1820),""))</f>
        <v/>
      </c>
      <c r="M1820" s="39" t="str">
        <f>IF(M$1&gt;$AE$1,"-",IFERROR(IF(DATEDIF('Base de données'!$A1820,M$1,"d")&lt;&gt;0,"",'Base de données'!$B1820),""))</f>
        <v/>
      </c>
      <c r="N1820" s="39" t="str">
        <f>IF(N$1&gt;$AE$1,"-",IFERROR(IF(DATEDIF('Base de données'!$A1820,N$1,"d")&lt;&gt;0,"",'Base de données'!$B1820),""))</f>
        <v/>
      </c>
      <c r="O1820" s="39" t="str">
        <f>IF(O$1&gt;$AE$1,"-",IFERROR(IF(DATEDIF('Base de données'!$A1820,O$1,"d")&lt;&gt;0,"",'Base de données'!$B1820),""))</f>
        <v/>
      </c>
      <c r="P1820" s="39" t="str">
        <f>IF(P$1&gt;$AE$1,"-",IFERROR(IF(DATEDIF('Base de données'!$A1820,P$1,"d")&lt;&gt;0,"",'Base de données'!$B1820),""))</f>
        <v/>
      </c>
      <c r="Q1820" s="39" t="str">
        <f>IF(Q$1&gt;$AE$1,"-",IFERROR(IF(DATEDIF('Base de données'!$A1820,Q$1,"d")&lt;&gt;0,"",'Base de données'!$B1820),""))</f>
        <v>T4LOT</v>
      </c>
      <c r="R1820" s="39" t="str">
        <f>IF(R$1&gt;$AE$1,"-",IFERROR(IF(DATEDIF('Base de données'!$A1820,R$1,"d")&lt;&gt;0,"",'Base de données'!$B1820),""))</f>
        <v/>
      </c>
      <c r="S1820" s="39" t="str">
        <f>IF(S$1&gt;$AE$1,"-",IFERROR(IF(DATEDIF('Base de données'!$A1820,S$1,"d")&lt;&gt;0,"",'Base de données'!$B1820),""))</f>
        <v/>
      </c>
      <c r="T1820" s="39" t="str">
        <f>IF(T$1&gt;$AE$1,"-",IFERROR(IF(DATEDIF('Base de données'!$A1820,T$1,"d")&lt;&gt;0,"",'Base de données'!$B1820),""))</f>
        <v/>
      </c>
      <c r="U1820" s="39" t="str">
        <f>IF(U$1&gt;$AE$1,"-",IFERROR(IF(DATEDIF('Base de données'!$A1820,U$1,"d")&lt;&gt;0,"",'Base de données'!$B1820),""))</f>
        <v/>
      </c>
      <c r="V1820" s="39" t="str">
        <f>IF(V$1&gt;$AE$1,"-",IFERROR(IF(DATEDIF('Base de données'!$A1820,V$1,"d")&lt;&gt;0,"",'Base de données'!$B1820),""))</f>
        <v/>
      </c>
      <c r="W1820" s="34"/>
      <c r="X1820" s="30" t="str">
        <f>'Base de données'!$C1820&amp;" "&amp;'Base de données'!$D1820</f>
        <v>Maurice Théodore</v>
      </c>
      <c r="Y1820" s="31">
        <f>COUNTIF('Base de données'!$B:$B,'Base de données'!$B1820)</f>
        <v>12</v>
      </c>
      <c r="AA1820" s="87" cm="1">
        <f t="array" aca="1" ref="AA1820" ca="1">INDIRECT("'Base de données'!A" &amp; ROW(Y1820))</f>
        <v>45839</v>
      </c>
      <c r="AB1820" s="51" t="str" cm="1">
        <f t="array" aca="1" ref="AB1820" ca="1">INDIRECT("'Base de données'!B" &amp; ROW(Z1820))</f>
        <v>T4LOT</v>
      </c>
    </row>
    <row r="1821" spans="1:28" x14ac:dyDescent="0.3">
      <c r="A1821" s="41" t="str">
        <f ca="1">IF(IF(AND($B1821&lt;&gt;"-",$B1821=$E1821),"Entrée et sortie","-")="Entrée et sortie",'Base de données'!$B1821,"-")</f>
        <v>-</v>
      </c>
      <c r="B1821" s="41" t="str">
        <f t="shared" ca="1" si="115"/>
        <v>-</v>
      </c>
      <c r="C1821" s="41" t="str">
        <f t="shared" ca="1" si="116"/>
        <v>-</v>
      </c>
      <c r="D1821" s="41" t="str">
        <f>IF($F1821="sortie en cours d'année",'Base de données'!$B1821,"-")</f>
        <v>-</v>
      </c>
      <c r="E1821" s="41" t="str">
        <f>IF($H1821="entrée en cours d'année",'Base de données'!$B1821,"-")</f>
        <v>-</v>
      </c>
      <c r="F1821" s="37" t="str">
        <f t="shared" si="113"/>
        <v/>
      </c>
      <c r="G1821" s="37" t="str">
        <f>IF($J1821="mouvement",_xlfn.XLOOKUP('Base de données'!$B1821,$V:$V,$V:$V,0),"")</f>
        <v/>
      </c>
      <c r="H1821" s="37" t="str">
        <f t="shared" si="114"/>
        <v/>
      </c>
      <c r="I1821" s="37" t="str">
        <f>IF($J1821="mouvement",_xlfn.XLOOKUP('Base de données'!$B1821,$K:$K,$K:$K,0),"")</f>
        <v/>
      </c>
      <c r="J1821" s="38" t="str">
        <f>IF(AND(Y1821&lt;&gt;MAX(Y:Y),COUNTIF(K1821:V1821,'Base de données'!$B1821)&gt;0),"mouvement","")</f>
        <v/>
      </c>
      <c r="K1821" s="39" t="str">
        <f>IF(K$1&gt;$AE$1,"-",IFERROR(IF(DATEDIF('Base de données'!$A1821,K$1,"d")&lt;&gt;0,"",'Base de données'!$B1821),""))</f>
        <v/>
      </c>
      <c r="L1821" s="39" t="str">
        <f>IF(L$1&gt;$AE$1,"-",IFERROR(IF(DATEDIF('Base de données'!$A1821,L$1,"d")&lt;&gt;0,"",'Base de données'!$B1821),""))</f>
        <v/>
      </c>
      <c r="M1821" s="39" t="str">
        <f>IF(M$1&gt;$AE$1,"-",IFERROR(IF(DATEDIF('Base de données'!$A1821,M$1,"d")&lt;&gt;0,"",'Base de données'!$B1821),""))</f>
        <v/>
      </c>
      <c r="N1821" s="39" t="str">
        <f>IF(N$1&gt;$AE$1,"-",IFERROR(IF(DATEDIF('Base de données'!$A1821,N$1,"d")&lt;&gt;0,"",'Base de données'!$B1821),""))</f>
        <v/>
      </c>
      <c r="O1821" s="39" t="str">
        <f>IF(O$1&gt;$AE$1,"-",IFERROR(IF(DATEDIF('Base de données'!$A1821,O$1,"d")&lt;&gt;0,"",'Base de données'!$B1821),""))</f>
        <v/>
      </c>
      <c r="P1821" s="39" t="str">
        <f>IF(P$1&gt;$AE$1,"-",IFERROR(IF(DATEDIF('Base de données'!$A1821,P$1,"d")&lt;&gt;0,"",'Base de données'!$B1821),""))</f>
        <v/>
      </c>
      <c r="Q1821" s="39" t="str">
        <f>IF(Q$1&gt;$AE$1,"-",IFERROR(IF(DATEDIF('Base de données'!$A1821,Q$1,"d")&lt;&gt;0,"",'Base de données'!$B1821),""))</f>
        <v>5NC4K</v>
      </c>
      <c r="R1821" s="39" t="str">
        <f>IF(R$1&gt;$AE$1,"-",IFERROR(IF(DATEDIF('Base de données'!$A1821,R$1,"d")&lt;&gt;0,"",'Base de données'!$B1821),""))</f>
        <v/>
      </c>
      <c r="S1821" s="39" t="str">
        <f>IF(S$1&gt;$AE$1,"-",IFERROR(IF(DATEDIF('Base de données'!$A1821,S$1,"d")&lt;&gt;0,"",'Base de données'!$B1821),""))</f>
        <v/>
      </c>
      <c r="T1821" s="39" t="str">
        <f>IF(T$1&gt;$AE$1,"-",IFERROR(IF(DATEDIF('Base de données'!$A1821,T$1,"d")&lt;&gt;0,"",'Base de données'!$B1821),""))</f>
        <v/>
      </c>
      <c r="U1821" s="39" t="str">
        <f>IF(U$1&gt;$AE$1,"-",IFERROR(IF(DATEDIF('Base de données'!$A1821,U$1,"d")&lt;&gt;0,"",'Base de données'!$B1821),""))</f>
        <v/>
      </c>
      <c r="V1821" s="39" t="str">
        <f>IF(V$1&gt;$AE$1,"-",IFERROR(IF(DATEDIF('Base de données'!$A1821,V$1,"d")&lt;&gt;0,"",'Base de données'!$B1821),""))</f>
        <v/>
      </c>
      <c r="W1821" s="34"/>
      <c r="X1821" s="30" t="str">
        <f>'Base de données'!$C1821&amp;" "&amp;'Base de données'!$D1821</f>
        <v>Guillot Christine</v>
      </c>
      <c r="Y1821" s="31">
        <f>COUNTIF('Base de données'!$B:$B,'Base de données'!$B1821)</f>
        <v>12</v>
      </c>
      <c r="AA1821" s="87" cm="1">
        <f t="array" aca="1" ref="AA1821" ca="1">INDIRECT("'Base de données'!A" &amp; ROW(Y1821))</f>
        <v>45839</v>
      </c>
      <c r="AB1821" s="51" t="str" cm="1">
        <f t="array" aca="1" ref="AB1821" ca="1">INDIRECT("'Base de données'!B" &amp; ROW(Z1821))</f>
        <v>5NC4K</v>
      </c>
    </row>
    <row r="1822" spans="1:28" x14ac:dyDescent="0.3">
      <c r="A1822" s="41" t="str">
        <f ca="1">IF(IF(AND($B1822&lt;&gt;"-",$B1822=$E1822),"Entrée et sortie","-")="Entrée et sortie",'Base de données'!$B1822,"-")</f>
        <v>-</v>
      </c>
      <c r="B1822" s="41" t="str">
        <f t="shared" ca="1" si="115"/>
        <v>-</v>
      </c>
      <c r="C1822" s="41" t="str">
        <f t="shared" ca="1" si="116"/>
        <v>-</v>
      </c>
      <c r="D1822" s="41" t="str">
        <f>IF($F1822="sortie en cours d'année",'Base de données'!$B1822,"-")</f>
        <v>-</v>
      </c>
      <c r="E1822" s="41" t="str">
        <f>IF($H1822="entrée en cours d'année",'Base de données'!$B1822,"-")</f>
        <v>-</v>
      </c>
      <c r="F1822" s="37" t="str">
        <f t="shared" si="113"/>
        <v/>
      </c>
      <c r="G1822" s="37" t="str">
        <f>IF($J1822="mouvement",_xlfn.XLOOKUP('Base de données'!$B1822,$V:$V,$V:$V,0),"")</f>
        <v/>
      </c>
      <c r="H1822" s="37" t="str">
        <f t="shared" si="114"/>
        <v/>
      </c>
      <c r="I1822" s="37" t="str">
        <f>IF($J1822="mouvement",_xlfn.XLOOKUP('Base de données'!$B1822,$K:$K,$K:$K,0),"")</f>
        <v/>
      </c>
      <c r="J1822" s="38" t="str">
        <f>IF(AND(Y1822&lt;&gt;MAX(Y:Y),COUNTIF(K1822:V1822,'Base de données'!$B1822)&gt;0),"mouvement","")</f>
        <v/>
      </c>
      <c r="K1822" s="39" t="str">
        <f>IF(K$1&gt;$AE$1,"-",IFERROR(IF(DATEDIF('Base de données'!$A1822,K$1,"d")&lt;&gt;0,"",'Base de données'!$B1822),""))</f>
        <v/>
      </c>
      <c r="L1822" s="39" t="str">
        <f>IF(L$1&gt;$AE$1,"-",IFERROR(IF(DATEDIF('Base de données'!$A1822,L$1,"d")&lt;&gt;0,"",'Base de données'!$B1822),""))</f>
        <v/>
      </c>
      <c r="M1822" s="39" t="str">
        <f>IF(M$1&gt;$AE$1,"-",IFERROR(IF(DATEDIF('Base de données'!$A1822,M$1,"d")&lt;&gt;0,"",'Base de données'!$B1822),""))</f>
        <v/>
      </c>
      <c r="N1822" s="39" t="str">
        <f>IF(N$1&gt;$AE$1,"-",IFERROR(IF(DATEDIF('Base de données'!$A1822,N$1,"d")&lt;&gt;0,"",'Base de données'!$B1822),""))</f>
        <v/>
      </c>
      <c r="O1822" s="39" t="str">
        <f>IF(O$1&gt;$AE$1,"-",IFERROR(IF(DATEDIF('Base de données'!$A1822,O$1,"d")&lt;&gt;0,"",'Base de données'!$B1822),""))</f>
        <v/>
      </c>
      <c r="P1822" s="39" t="str">
        <f>IF(P$1&gt;$AE$1,"-",IFERROR(IF(DATEDIF('Base de données'!$A1822,P$1,"d")&lt;&gt;0,"",'Base de données'!$B1822),""))</f>
        <v/>
      </c>
      <c r="Q1822" s="39" t="str">
        <f>IF(Q$1&gt;$AE$1,"-",IFERROR(IF(DATEDIF('Base de données'!$A1822,Q$1,"d")&lt;&gt;0,"",'Base de données'!$B1822),""))</f>
        <v>BN77K</v>
      </c>
      <c r="R1822" s="39" t="str">
        <f>IF(R$1&gt;$AE$1,"-",IFERROR(IF(DATEDIF('Base de données'!$A1822,R$1,"d")&lt;&gt;0,"",'Base de données'!$B1822),""))</f>
        <v/>
      </c>
      <c r="S1822" s="39" t="str">
        <f>IF(S$1&gt;$AE$1,"-",IFERROR(IF(DATEDIF('Base de données'!$A1822,S$1,"d")&lt;&gt;0,"",'Base de données'!$B1822),""))</f>
        <v/>
      </c>
      <c r="T1822" s="39" t="str">
        <f>IF(T$1&gt;$AE$1,"-",IFERROR(IF(DATEDIF('Base de données'!$A1822,T$1,"d")&lt;&gt;0,"",'Base de données'!$B1822),""))</f>
        <v/>
      </c>
      <c r="U1822" s="39" t="str">
        <f>IF(U$1&gt;$AE$1,"-",IFERROR(IF(DATEDIF('Base de données'!$A1822,U$1,"d")&lt;&gt;0,"",'Base de données'!$B1822),""))</f>
        <v/>
      </c>
      <c r="V1822" s="39" t="str">
        <f>IF(V$1&gt;$AE$1,"-",IFERROR(IF(DATEDIF('Base de données'!$A1822,V$1,"d")&lt;&gt;0,"",'Base de données'!$B1822),""))</f>
        <v/>
      </c>
      <c r="W1822" s="34"/>
      <c r="X1822" s="30" t="str">
        <f>'Base de données'!$C1822&amp;" "&amp;'Base de données'!$D1822</f>
        <v>Berger Alexandre</v>
      </c>
      <c r="Y1822" s="31">
        <f>COUNTIF('Base de données'!$B:$B,'Base de données'!$B1822)</f>
        <v>12</v>
      </c>
      <c r="AA1822" s="87" cm="1">
        <f t="array" aca="1" ref="AA1822" ca="1">INDIRECT("'Base de données'!A" &amp; ROW(Y1822))</f>
        <v>45839</v>
      </c>
      <c r="AB1822" s="51" t="str" cm="1">
        <f t="array" aca="1" ref="AB1822" ca="1">INDIRECT("'Base de données'!B" &amp; ROW(Z1822))</f>
        <v>BN77K</v>
      </c>
    </row>
    <row r="1823" spans="1:28" x14ac:dyDescent="0.3">
      <c r="A1823" s="41" t="str">
        <f ca="1">IF(IF(AND($B1823&lt;&gt;"-",$B1823=$E1823),"Entrée et sortie","-")="Entrée et sortie",'Base de données'!$B1823,"-")</f>
        <v>-</v>
      </c>
      <c r="B1823" s="41" t="str">
        <f t="shared" ca="1" si="115"/>
        <v>-</v>
      </c>
      <c r="C1823" s="41" t="str">
        <f t="shared" ca="1" si="116"/>
        <v>-</v>
      </c>
      <c r="D1823" s="41" t="str">
        <f>IF($F1823="sortie en cours d'année",'Base de données'!$B1823,"-")</f>
        <v>-</v>
      </c>
      <c r="E1823" s="41" t="str">
        <f>IF($H1823="entrée en cours d'année",'Base de données'!$B1823,"-")</f>
        <v>-</v>
      </c>
      <c r="F1823" s="37" t="str">
        <f t="shared" si="113"/>
        <v/>
      </c>
      <c r="G1823" s="37" t="str">
        <f>IF($J1823="mouvement",_xlfn.XLOOKUP('Base de données'!$B1823,$V:$V,$V:$V,0),"")</f>
        <v/>
      </c>
      <c r="H1823" s="37" t="str">
        <f t="shared" si="114"/>
        <v/>
      </c>
      <c r="I1823" s="37" t="str">
        <f>IF($J1823="mouvement",_xlfn.XLOOKUP('Base de données'!$B1823,$K:$K,$K:$K,0),"")</f>
        <v/>
      </c>
      <c r="J1823" s="38" t="str">
        <f>IF(AND(Y1823&lt;&gt;MAX(Y:Y),COUNTIF(K1823:V1823,'Base de données'!$B1823)&gt;0),"mouvement","")</f>
        <v/>
      </c>
      <c r="K1823" s="39" t="str">
        <f>IF(K$1&gt;$AE$1,"-",IFERROR(IF(DATEDIF('Base de données'!$A1823,K$1,"d")&lt;&gt;0,"",'Base de données'!$B1823),""))</f>
        <v/>
      </c>
      <c r="L1823" s="39" t="str">
        <f>IF(L$1&gt;$AE$1,"-",IFERROR(IF(DATEDIF('Base de données'!$A1823,L$1,"d")&lt;&gt;0,"",'Base de données'!$B1823),""))</f>
        <v/>
      </c>
      <c r="M1823" s="39" t="str">
        <f>IF(M$1&gt;$AE$1,"-",IFERROR(IF(DATEDIF('Base de données'!$A1823,M$1,"d")&lt;&gt;0,"",'Base de données'!$B1823),""))</f>
        <v/>
      </c>
      <c r="N1823" s="39" t="str">
        <f>IF(N$1&gt;$AE$1,"-",IFERROR(IF(DATEDIF('Base de données'!$A1823,N$1,"d")&lt;&gt;0,"",'Base de données'!$B1823),""))</f>
        <v/>
      </c>
      <c r="O1823" s="39" t="str">
        <f>IF(O$1&gt;$AE$1,"-",IFERROR(IF(DATEDIF('Base de données'!$A1823,O$1,"d")&lt;&gt;0,"",'Base de données'!$B1823),""))</f>
        <v/>
      </c>
      <c r="P1823" s="39" t="str">
        <f>IF(P$1&gt;$AE$1,"-",IFERROR(IF(DATEDIF('Base de données'!$A1823,P$1,"d")&lt;&gt;0,"",'Base de données'!$B1823),""))</f>
        <v/>
      </c>
      <c r="Q1823" s="39" t="str">
        <f>IF(Q$1&gt;$AE$1,"-",IFERROR(IF(DATEDIF('Base de données'!$A1823,Q$1,"d")&lt;&gt;0,"",'Base de données'!$B1823),""))</f>
        <v>KZ6XU</v>
      </c>
      <c r="R1823" s="39" t="str">
        <f>IF(R$1&gt;$AE$1,"-",IFERROR(IF(DATEDIF('Base de données'!$A1823,R$1,"d")&lt;&gt;0,"",'Base de données'!$B1823),""))</f>
        <v/>
      </c>
      <c r="S1823" s="39" t="str">
        <f>IF(S$1&gt;$AE$1,"-",IFERROR(IF(DATEDIF('Base de données'!$A1823,S$1,"d")&lt;&gt;0,"",'Base de données'!$B1823),""))</f>
        <v/>
      </c>
      <c r="T1823" s="39" t="str">
        <f>IF(T$1&gt;$AE$1,"-",IFERROR(IF(DATEDIF('Base de données'!$A1823,T$1,"d")&lt;&gt;0,"",'Base de données'!$B1823),""))</f>
        <v/>
      </c>
      <c r="U1823" s="39" t="str">
        <f>IF(U$1&gt;$AE$1,"-",IFERROR(IF(DATEDIF('Base de données'!$A1823,U$1,"d")&lt;&gt;0,"",'Base de données'!$B1823),""))</f>
        <v/>
      </c>
      <c r="V1823" s="39" t="str">
        <f>IF(V$1&gt;$AE$1,"-",IFERROR(IF(DATEDIF('Base de données'!$A1823,V$1,"d")&lt;&gt;0,"",'Base de données'!$B1823),""))</f>
        <v/>
      </c>
      <c r="W1823" s="34"/>
      <c r="X1823" s="30" t="str">
        <f>'Base de données'!$C1823&amp;" "&amp;'Base de données'!$D1823</f>
        <v>Pinto Alex</v>
      </c>
      <c r="Y1823" s="31">
        <f>COUNTIF('Base de données'!$B:$B,'Base de données'!$B1823)</f>
        <v>12</v>
      </c>
      <c r="AA1823" s="87" cm="1">
        <f t="array" aca="1" ref="AA1823" ca="1">INDIRECT("'Base de données'!A" &amp; ROW(Y1823))</f>
        <v>45839</v>
      </c>
      <c r="AB1823" s="51" t="str" cm="1">
        <f t="array" aca="1" ref="AB1823" ca="1">INDIRECT("'Base de données'!B" &amp; ROW(Z1823))</f>
        <v>KZ6XU</v>
      </c>
    </row>
    <row r="1824" spans="1:28" x14ac:dyDescent="0.3">
      <c r="A1824" s="41" t="str">
        <f ca="1">IF(IF(AND($B1824&lt;&gt;"-",$B1824=$E1824),"Entrée et sortie","-")="Entrée et sortie",'Base de données'!$B1824,"-")</f>
        <v>-</v>
      </c>
      <c r="B1824" s="41" t="str">
        <f t="shared" ca="1" si="115"/>
        <v>-</v>
      </c>
      <c r="C1824" s="41" t="str">
        <f t="shared" ca="1" si="116"/>
        <v>-</v>
      </c>
      <c r="D1824" s="41" t="str">
        <f>IF($F1824="sortie en cours d'année",'Base de données'!$B1824,"-")</f>
        <v>-</v>
      </c>
      <c r="E1824" s="41" t="str">
        <f>IF($H1824="entrée en cours d'année",'Base de données'!$B1824,"-")</f>
        <v>-</v>
      </c>
      <c r="F1824" s="37" t="str">
        <f t="shared" si="113"/>
        <v/>
      </c>
      <c r="G1824" s="37" t="str">
        <f>IF($J1824="mouvement",_xlfn.XLOOKUP('Base de données'!$B1824,$V:$V,$V:$V,0),"")</f>
        <v/>
      </c>
      <c r="H1824" s="37" t="str">
        <f t="shared" si="114"/>
        <v/>
      </c>
      <c r="I1824" s="37" t="str">
        <f>IF($J1824="mouvement",_xlfn.XLOOKUP('Base de données'!$B1824,$K:$K,$K:$K,0),"")</f>
        <v/>
      </c>
      <c r="J1824" s="38" t="str">
        <f>IF(AND(Y1824&lt;&gt;MAX(Y:Y),COUNTIF(K1824:V1824,'Base de données'!$B1824)&gt;0),"mouvement","")</f>
        <v/>
      </c>
      <c r="K1824" s="39" t="str">
        <f>IF(K$1&gt;$AE$1,"-",IFERROR(IF(DATEDIF('Base de données'!$A1824,K$1,"d")&lt;&gt;0,"",'Base de données'!$B1824),""))</f>
        <v/>
      </c>
      <c r="L1824" s="39" t="str">
        <f>IF(L$1&gt;$AE$1,"-",IFERROR(IF(DATEDIF('Base de données'!$A1824,L$1,"d")&lt;&gt;0,"",'Base de données'!$B1824),""))</f>
        <v/>
      </c>
      <c r="M1824" s="39" t="str">
        <f>IF(M$1&gt;$AE$1,"-",IFERROR(IF(DATEDIF('Base de données'!$A1824,M$1,"d")&lt;&gt;0,"",'Base de données'!$B1824),""))</f>
        <v/>
      </c>
      <c r="N1824" s="39" t="str">
        <f>IF(N$1&gt;$AE$1,"-",IFERROR(IF(DATEDIF('Base de données'!$A1824,N$1,"d")&lt;&gt;0,"",'Base de données'!$B1824),""))</f>
        <v/>
      </c>
      <c r="O1824" s="39" t="str">
        <f>IF(O$1&gt;$AE$1,"-",IFERROR(IF(DATEDIF('Base de données'!$A1824,O$1,"d")&lt;&gt;0,"",'Base de données'!$B1824),""))</f>
        <v/>
      </c>
      <c r="P1824" s="39" t="str">
        <f>IF(P$1&gt;$AE$1,"-",IFERROR(IF(DATEDIF('Base de données'!$A1824,P$1,"d")&lt;&gt;0,"",'Base de données'!$B1824),""))</f>
        <v/>
      </c>
      <c r="Q1824" s="39" t="str">
        <f>IF(Q$1&gt;$AE$1,"-",IFERROR(IF(DATEDIF('Base de données'!$A1824,Q$1,"d")&lt;&gt;0,"",'Base de données'!$B1824),""))</f>
        <v>6CRF7</v>
      </c>
      <c r="R1824" s="39" t="str">
        <f>IF(R$1&gt;$AE$1,"-",IFERROR(IF(DATEDIF('Base de données'!$A1824,R$1,"d")&lt;&gt;0,"",'Base de données'!$B1824),""))</f>
        <v/>
      </c>
      <c r="S1824" s="39" t="str">
        <f>IF(S$1&gt;$AE$1,"-",IFERROR(IF(DATEDIF('Base de données'!$A1824,S$1,"d")&lt;&gt;0,"",'Base de données'!$B1824),""))</f>
        <v/>
      </c>
      <c r="T1824" s="39" t="str">
        <f>IF(T$1&gt;$AE$1,"-",IFERROR(IF(DATEDIF('Base de données'!$A1824,T$1,"d")&lt;&gt;0,"",'Base de données'!$B1824),""))</f>
        <v/>
      </c>
      <c r="U1824" s="39" t="str">
        <f>IF(U$1&gt;$AE$1,"-",IFERROR(IF(DATEDIF('Base de données'!$A1824,U$1,"d")&lt;&gt;0,"",'Base de données'!$B1824),""))</f>
        <v/>
      </c>
      <c r="V1824" s="39" t="str">
        <f>IF(V$1&gt;$AE$1,"-",IFERROR(IF(DATEDIF('Base de données'!$A1824,V$1,"d")&lt;&gt;0,"",'Base de données'!$B1824),""))</f>
        <v/>
      </c>
      <c r="W1824" s="34"/>
      <c r="X1824" s="30" t="str">
        <f>'Base de données'!$C1824&amp;" "&amp;'Base de données'!$D1824</f>
        <v>Thibault Roland</v>
      </c>
      <c r="Y1824" s="31">
        <f>COUNTIF('Base de données'!$B:$B,'Base de données'!$B1824)</f>
        <v>12</v>
      </c>
      <c r="AA1824" s="87" cm="1">
        <f t="array" aca="1" ref="AA1824" ca="1">INDIRECT("'Base de données'!A" &amp; ROW(Y1824))</f>
        <v>45839</v>
      </c>
      <c r="AB1824" s="51" t="str" cm="1">
        <f t="array" aca="1" ref="AB1824" ca="1">INDIRECT("'Base de données'!B" &amp; ROW(Z1824))</f>
        <v>6CRF7</v>
      </c>
    </row>
    <row r="1825" spans="1:28" x14ac:dyDescent="0.3">
      <c r="A1825" s="41" t="str">
        <f ca="1">IF(IF(AND($B1825&lt;&gt;"-",$B1825=$E1825),"Entrée et sortie","-")="Entrée et sortie",'Base de données'!$B1825,"-")</f>
        <v>-</v>
      </c>
      <c r="B1825" s="41" t="str">
        <f t="shared" ca="1" si="115"/>
        <v>-</v>
      </c>
      <c r="C1825" s="41" t="str">
        <f t="shared" ca="1" si="116"/>
        <v>-</v>
      </c>
      <c r="D1825" s="41" t="str">
        <f>IF($F1825="sortie en cours d'année",'Base de données'!$B1825,"-")</f>
        <v>-</v>
      </c>
      <c r="E1825" s="41" t="str">
        <f>IF($H1825="entrée en cours d'année",'Base de données'!$B1825,"-")</f>
        <v>-</v>
      </c>
      <c r="F1825" s="37" t="str">
        <f t="shared" si="113"/>
        <v/>
      </c>
      <c r="G1825" s="37" t="str">
        <f>IF($J1825="mouvement",_xlfn.XLOOKUP('Base de données'!$B1825,$V:$V,$V:$V,0),"")</f>
        <v/>
      </c>
      <c r="H1825" s="37" t="str">
        <f t="shared" si="114"/>
        <v/>
      </c>
      <c r="I1825" s="37" t="str">
        <f>IF($J1825="mouvement",_xlfn.XLOOKUP('Base de données'!$B1825,$K:$K,$K:$K,0),"")</f>
        <v/>
      </c>
      <c r="J1825" s="38" t="str">
        <f>IF(AND(Y1825&lt;&gt;MAX(Y:Y),COUNTIF(K1825:V1825,'Base de données'!$B1825)&gt;0),"mouvement","")</f>
        <v/>
      </c>
      <c r="K1825" s="39" t="str">
        <f>IF(K$1&gt;$AE$1,"-",IFERROR(IF(DATEDIF('Base de données'!$A1825,K$1,"d")&lt;&gt;0,"",'Base de données'!$B1825),""))</f>
        <v/>
      </c>
      <c r="L1825" s="39" t="str">
        <f>IF(L$1&gt;$AE$1,"-",IFERROR(IF(DATEDIF('Base de données'!$A1825,L$1,"d")&lt;&gt;0,"",'Base de données'!$B1825),""))</f>
        <v/>
      </c>
      <c r="M1825" s="39" t="str">
        <f>IF(M$1&gt;$AE$1,"-",IFERROR(IF(DATEDIF('Base de données'!$A1825,M$1,"d")&lt;&gt;0,"",'Base de données'!$B1825),""))</f>
        <v/>
      </c>
      <c r="N1825" s="39" t="str">
        <f>IF(N$1&gt;$AE$1,"-",IFERROR(IF(DATEDIF('Base de données'!$A1825,N$1,"d")&lt;&gt;0,"",'Base de données'!$B1825),""))</f>
        <v/>
      </c>
      <c r="O1825" s="39" t="str">
        <f>IF(O$1&gt;$AE$1,"-",IFERROR(IF(DATEDIF('Base de données'!$A1825,O$1,"d")&lt;&gt;0,"",'Base de données'!$B1825),""))</f>
        <v/>
      </c>
      <c r="P1825" s="39" t="str">
        <f>IF(P$1&gt;$AE$1,"-",IFERROR(IF(DATEDIF('Base de données'!$A1825,P$1,"d")&lt;&gt;0,"",'Base de données'!$B1825),""))</f>
        <v/>
      </c>
      <c r="Q1825" s="39" t="str">
        <f>IF(Q$1&gt;$AE$1,"-",IFERROR(IF(DATEDIF('Base de données'!$A1825,Q$1,"d")&lt;&gt;0,"",'Base de données'!$B1825),""))</f>
        <v>NS0BV</v>
      </c>
      <c r="R1825" s="39" t="str">
        <f>IF(R$1&gt;$AE$1,"-",IFERROR(IF(DATEDIF('Base de données'!$A1825,R$1,"d")&lt;&gt;0,"",'Base de données'!$B1825),""))</f>
        <v/>
      </c>
      <c r="S1825" s="39" t="str">
        <f>IF(S$1&gt;$AE$1,"-",IFERROR(IF(DATEDIF('Base de données'!$A1825,S$1,"d")&lt;&gt;0,"",'Base de données'!$B1825),""))</f>
        <v/>
      </c>
      <c r="T1825" s="39" t="str">
        <f>IF(T$1&gt;$AE$1,"-",IFERROR(IF(DATEDIF('Base de données'!$A1825,T$1,"d")&lt;&gt;0,"",'Base de données'!$B1825),""))</f>
        <v/>
      </c>
      <c r="U1825" s="39" t="str">
        <f>IF(U$1&gt;$AE$1,"-",IFERROR(IF(DATEDIF('Base de données'!$A1825,U$1,"d")&lt;&gt;0,"",'Base de données'!$B1825),""))</f>
        <v/>
      </c>
      <c r="V1825" s="39" t="str">
        <f>IF(V$1&gt;$AE$1,"-",IFERROR(IF(DATEDIF('Base de données'!$A1825,V$1,"d")&lt;&gt;0,"",'Base de données'!$B1825),""))</f>
        <v/>
      </c>
      <c r="W1825" s="34"/>
      <c r="X1825" s="30" t="str">
        <f>'Base de données'!$C1825&amp;" "&amp;'Base de données'!$D1825</f>
        <v>Lemonnier Laetitia</v>
      </c>
      <c r="Y1825" s="31">
        <f>COUNTIF('Base de données'!$B:$B,'Base de données'!$B1825)</f>
        <v>12</v>
      </c>
      <c r="AA1825" s="87" cm="1">
        <f t="array" aca="1" ref="AA1825" ca="1">INDIRECT("'Base de données'!A" &amp; ROW(Y1825))</f>
        <v>45839</v>
      </c>
      <c r="AB1825" s="51" t="str" cm="1">
        <f t="array" aca="1" ref="AB1825" ca="1">INDIRECT("'Base de données'!B" &amp; ROW(Z1825))</f>
        <v>NS0BV</v>
      </c>
    </row>
    <row r="1826" spans="1:28" x14ac:dyDescent="0.3">
      <c r="A1826" s="41" t="str">
        <f ca="1">IF(IF(AND($B1826&lt;&gt;"-",$B1826=$E1826),"Entrée et sortie","-")="Entrée et sortie",'Base de données'!$B1826,"-")</f>
        <v>-</v>
      </c>
      <c r="B1826" s="41" t="str">
        <f t="shared" ca="1" si="115"/>
        <v>-</v>
      </c>
      <c r="C1826" s="41" t="str">
        <f t="shared" ca="1" si="116"/>
        <v>-</v>
      </c>
      <c r="D1826" s="41" t="str">
        <f>IF($F1826="sortie en cours d'année",'Base de données'!$B1826,"-")</f>
        <v>-</v>
      </c>
      <c r="E1826" s="41" t="str">
        <f>IF($H1826="entrée en cours d'année",'Base de données'!$B1826,"-")</f>
        <v>-</v>
      </c>
      <c r="F1826" s="37" t="str">
        <f t="shared" si="113"/>
        <v/>
      </c>
      <c r="G1826" s="37" t="str">
        <f>IF($J1826="mouvement",_xlfn.XLOOKUP('Base de données'!$B1826,$V:$V,$V:$V,0),"")</f>
        <v/>
      </c>
      <c r="H1826" s="37" t="str">
        <f t="shared" si="114"/>
        <v/>
      </c>
      <c r="I1826" s="37" t="str">
        <f>IF($J1826="mouvement",_xlfn.XLOOKUP('Base de données'!$B1826,$K:$K,$K:$K,0),"")</f>
        <v/>
      </c>
      <c r="J1826" s="38" t="str">
        <f>IF(AND(Y1826&lt;&gt;MAX(Y:Y),COUNTIF(K1826:V1826,'Base de données'!$B1826)&gt;0),"mouvement","")</f>
        <v/>
      </c>
      <c r="K1826" s="39" t="str">
        <f>IF(K$1&gt;$AE$1,"-",IFERROR(IF(DATEDIF('Base de données'!$A1826,K$1,"d")&lt;&gt;0,"",'Base de données'!$B1826),""))</f>
        <v/>
      </c>
      <c r="L1826" s="39" t="str">
        <f>IF(L$1&gt;$AE$1,"-",IFERROR(IF(DATEDIF('Base de données'!$A1826,L$1,"d")&lt;&gt;0,"",'Base de données'!$B1826),""))</f>
        <v/>
      </c>
      <c r="M1826" s="39" t="str">
        <f>IF(M$1&gt;$AE$1,"-",IFERROR(IF(DATEDIF('Base de données'!$A1826,M$1,"d")&lt;&gt;0,"",'Base de données'!$B1826),""))</f>
        <v/>
      </c>
      <c r="N1826" s="39" t="str">
        <f>IF(N$1&gt;$AE$1,"-",IFERROR(IF(DATEDIF('Base de données'!$A1826,N$1,"d")&lt;&gt;0,"",'Base de données'!$B1826),""))</f>
        <v/>
      </c>
      <c r="O1826" s="39" t="str">
        <f>IF(O$1&gt;$AE$1,"-",IFERROR(IF(DATEDIF('Base de données'!$A1826,O$1,"d")&lt;&gt;0,"",'Base de données'!$B1826),""))</f>
        <v/>
      </c>
      <c r="P1826" s="39" t="str">
        <f>IF(P$1&gt;$AE$1,"-",IFERROR(IF(DATEDIF('Base de données'!$A1826,P$1,"d")&lt;&gt;0,"",'Base de données'!$B1826),""))</f>
        <v/>
      </c>
      <c r="Q1826" s="39" t="str">
        <f>IF(Q$1&gt;$AE$1,"-",IFERROR(IF(DATEDIF('Base de données'!$A1826,Q$1,"d")&lt;&gt;0,"",'Base de données'!$B1826),""))</f>
        <v>TIEOC</v>
      </c>
      <c r="R1826" s="39" t="str">
        <f>IF(R$1&gt;$AE$1,"-",IFERROR(IF(DATEDIF('Base de données'!$A1826,R$1,"d")&lt;&gt;0,"",'Base de données'!$B1826),""))</f>
        <v/>
      </c>
      <c r="S1826" s="39" t="str">
        <f>IF(S$1&gt;$AE$1,"-",IFERROR(IF(DATEDIF('Base de données'!$A1826,S$1,"d")&lt;&gt;0,"",'Base de données'!$B1826),""))</f>
        <v/>
      </c>
      <c r="T1826" s="39" t="str">
        <f>IF(T$1&gt;$AE$1,"-",IFERROR(IF(DATEDIF('Base de données'!$A1826,T$1,"d")&lt;&gt;0,"",'Base de données'!$B1826),""))</f>
        <v/>
      </c>
      <c r="U1826" s="39" t="str">
        <f>IF(U$1&gt;$AE$1,"-",IFERROR(IF(DATEDIF('Base de données'!$A1826,U$1,"d")&lt;&gt;0,"",'Base de données'!$B1826),""))</f>
        <v/>
      </c>
      <c r="V1826" s="39" t="str">
        <f>IF(V$1&gt;$AE$1,"-",IFERROR(IF(DATEDIF('Base de données'!$A1826,V$1,"d")&lt;&gt;0,"",'Base de données'!$B1826),""))</f>
        <v/>
      </c>
      <c r="W1826" s="34"/>
      <c r="X1826" s="30" t="str">
        <f>'Base de données'!$C1826&amp;" "&amp;'Base de données'!$D1826</f>
        <v>Bouvet Maggie</v>
      </c>
      <c r="Y1826" s="31">
        <f>COUNTIF('Base de données'!$B:$B,'Base de données'!$B1826)</f>
        <v>12</v>
      </c>
      <c r="AA1826" s="87" cm="1">
        <f t="array" aca="1" ref="AA1826" ca="1">INDIRECT("'Base de données'!A" &amp; ROW(Y1826))</f>
        <v>45839</v>
      </c>
      <c r="AB1826" s="51" t="str" cm="1">
        <f t="array" aca="1" ref="AB1826" ca="1">INDIRECT("'Base de données'!B" &amp; ROW(Z1826))</f>
        <v>TIEOC</v>
      </c>
    </row>
    <row r="1827" spans="1:28" x14ac:dyDescent="0.3">
      <c r="A1827" s="41" t="str">
        <f ca="1">IF(IF(AND($B1827&lt;&gt;"-",$B1827=$E1827),"Entrée et sortie","-")="Entrée et sortie",'Base de données'!$B1827,"-")</f>
        <v>-</v>
      </c>
      <c r="B1827" s="41" t="str">
        <f t="shared" ca="1" si="115"/>
        <v>-</v>
      </c>
      <c r="C1827" s="41" t="str">
        <f t="shared" ca="1" si="116"/>
        <v>-</v>
      </c>
      <c r="D1827" s="41" t="str">
        <f>IF($F1827="sortie en cours d'année",'Base de données'!$B1827,"-")</f>
        <v>-</v>
      </c>
      <c r="E1827" s="41" t="str">
        <f>IF($H1827="entrée en cours d'année",'Base de données'!$B1827,"-")</f>
        <v>-</v>
      </c>
      <c r="F1827" s="37" t="str">
        <f t="shared" si="113"/>
        <v/>
      </c>
      <c r="G1827" s="37" t="str">
        <f>IF($J1827="mouvement",_xlfn.XLOOKUP('Base de données'!$B1827,$V:$V,$V:$V,0),"")</f>
        <v/>
      </c>
      <c r="H1827" s="37" t="str">
        <f t="shared" si="114"/>
        <v/>
      </c>
      <c r="I1827" s="37" t="str">
        <f>IF($J1827="mouvement",_xlfn.XLOOKUP('Base de données'!$B1827,$K:$K,$K:$K,0),"")</f>
        <v/>
      </c>
      <c r="J1827" s="38" t="str">
        <f>IF(AND(Y1827&lt;&gt;MAX(Y:Y),COUNTIF(K1827:V1827,'Base de données'!$B1827)&gt;0),"mouvement","")</f>
        <v/>
      </c>
      <c r="K1827" s="39" t="str">
        <f>IF(K$1&gt;$AE$1,"-",IFERROR(IF(DATEDIF('Base de données'!$A1827,K$1,"d")&lt;&gt;0,"",'Base de données'!$B1827),""))</f>
        <v/>
      </c>
      <c r="L1827" s="39" t="str">
        <f>IF(L$1&gt;$AE$1,"-",IFERROR(IF(DATEDIF('Base de données'!$A1827,L$1,"d")&lt;&gt;0,"",'Base de données'!$B1827),""))</f>
        <v/>
      </c>
      <c r="M1827" s="39" t="str">
        <f>IF(M$1&gt;$AE$1,"-",IFERROR(IF(DATEDIF('Base de données'!$A1827,M$1,"d")&lt;&gt;0,"",'Base de données'!$B1827),""))</f>
        <v/>
      </c>
      <c r="N1827" s="39" t="str">
        <f>IF(N$1&gt;$AE$1,"-",IFERROR(IF(DATEDIF('Base de données'!$A1827,N$1,"d")&lt;&gt;0,"",'Base de données'!$B1827),""))</f>
        <v/>
      </c>
      <c r="O1827" s="39" t="str">
        <f>IF(O$1&gt;$AE$1,"-",IFERROR(IF(DATEDIF('Base de données'!$A1827,O$1,"d")&lt;&gt;0,"",'Base de données'!$B1827),""))</f>
        <v/>
      </c>
      <c r="P1827" s="39" t="str">
        <f>IF(P$1&gt;$AE$1,"-",IFERROR(IF(DATEDIF('Base de données'!$A1827,P$1,"d")&lt;&gt;0,"",'Base de données'!$B1827),""))</f>
        <v/>
      </c>
      <c r="Q1827" s="39" t="str">
        <f>IF(Q$1&gt;$AE$1,"-",IFERROR(IF(DATEDIF('Base de données'!$A1827,Q$1,"d")&lt;&gt;0,"",'Base de données'!$B1827),""))</f>
        <v>Z9ALA</v>
      </c>
      <c r="R1827" s="39" t="str">
        <f>IF(R$1&gt;$AE$1,"-",IFERROR(IF(DATEDIF('Base de données'!$A1827,R$1,"d")&lt;&gt;0,"",'Base de données'!$B1827),""))</f>
        <v/>
      </c>
      <c r="S1827" s="39" t="str">
        <f>IF(S$1&gt;$AE$1,"-",IFERROR(IF(DATEDIF('Base de données'!$A1827,S$1,"d")&lt;&gt;0,"",'Base de données'!$B1827),""))</f>
        <v/>
      </c>
      <c r="T1827" s="39" t="str">
        <f>IF(T$1&gt;$AE$1,"-",IFERROR(IF(DATEDIF('Base de données'!$A1827,T$1,"d")&lt;&gt;0,"",'Base de données'!$B1827),""))</f>
        <v/>
      </c>
      <c r="U1827" s="39" t="str">
        <f>IF(U$1&gt;$AE$1,"-",IFERROR(IF(DATEDIF('Base de données'!$A1827,U$1,"d")&lt;&gt;0,"",'Base de données'!$B1827),""))</f>
        <v/>
      </c>
      <c r="V1827" s="39" t="str">
        <f>IF(V$1&gt;$AE$1,"-",IFERROR(IF(DATEDIF('Base de données'!$A1827,V$1,"d")&lt;&gt;0,"",'Base de données'!$B1827),""))</f>
        <v/>
      </c>
      <c r="W1827" s="34"/>
      <c r="X1827" s="30" t="str">
        <f>'Base de données'!$C1827&amp;" "&amp;'Base de données'!$D1827</f>
        <v>Verdier Margaud</v>
      </c>
      <c r="Y1827" s="31">
        <f>COUNTIF('Base de données'!$B:$B,'Base de données'!$B1827)</f>
        <v>12</v>
      </c>
      <c r="AA1827" s="87" cm="1">
        <f t="array" aca="1" ref="AA1827" ca="1">INDIRECT("'Base de données'!A" &amp; ROW(Y1827))</f>
        <v>45839</v>
      </c>
      <c r="AB1827" s="51" t="str" cm="1">
        <f t="array" aca="1" ref="AB1827" ca="1">INDIRECT("'Base de données'!B" &amp; ROW(Z1827))</f>
        <v>Z9ALA</v>
      </c>
    </row>
    <row r="1828" spans="1:28" x14ac:dyDescent="0.3">
      <c r="A1828" s="41" t="str">
        <f ca="1">IF(IF(AND($B1828&lt;&gt;"-",$B1828=$E1828),"Entrée et sortie","-")="Entrée et sortie",'Base de données'!$B1828,"-")</f>
        <v>-</v>
      </c>
      <c r="B1828" s="41" t="str">
        <f t="shared" ca="1" si="115"/>
        <v>VQWYB</v>
      </c>
      <c r="C1828" s="41" t="str">
        <f t="shared" ca="1" si="116"/>
        <v>VQWYB</v>
      </c>
      <c r="D1828" s="41" t="str">
        <f>IF($F1828="sortie en cours d'année",'Base de données'!$B1828,"-")</f>
        <v>VQWYB</v>
      </c>
      <c r="E1828" s="41" t="str">
        <f>IF($H1828="entrée en cours d'année",'Base de données'!$B1828,"-")</f>
        <v>-</v>
      </c>
      <c r="F1828" s="37" t="str">
        <f t="shared" si="113"/>
        <v>sortie en cours d'année</v>
      </c>
      <c r="G1828" s="37">
        <f>IF($J1828="mouvement",_xlfn.XLOOKUP('Base de données'!$B1828,$V:$V,$V:$V,0),"")</f>
        <v>0</v>
      </c>
      <c r="H1828" s="37" t="str">
        <f t="shared" si="114"/>
        <v/>
      </c>
      <c r="I1828" s="37" t="str">
        <f>IF($J1828="mouvement",_xlfn.XLOOKUP('Base de données'!$B1828,$K:$K,$K:$K,0),"")</f>
        <v>VQWYB</v>
      </c>
      <c r="J1828" s="38" t="str">
        <f>IF(AND(Y1828&lt;&gt;MAX(Y:Y),COUNTIF(K1828:V1828,'Base de données'!$B1828)&gt;0),"mouvement","")</f>
        <v>mouvement</v>
      </c>
      <c r="K1828" s="39" t="str">
        <f>IF(K$1&gt;$AE$1,"-",IFERROR(IF(DATEDIF('Base de données'!$A1828,K$1,"d")&lt;&gt;0,"",'Base de données'!$B1828),""))</f>
        <v/>
      </c>
      <c r="L1828" s="39" t="str">
        <f>IF(L$1&gt;$AE$1,"-",IFERROR(IF(DATEDIF('Base de données'!$A1828,L$1,"d")&lt;&gt;0,"",'Base de données'!$B1828),""))</f>
        <v/>
      </c>
      <c r="M1828" s="39" t="str">
        <f>IF(M$1&gt;$AE$1,"-",IFERROR(IF(DATEDIF('Base de données'!$A1828,M$1,"d")&lt;&gt;0,"",'Base de données'!$B1828),""))</f>
        <v/>
      </c>
      <c r="N1828" s="39" t="str">
        <f>IF(N$1&gt;$AE$1,"-",IFERROR(IF(DATEDIF('Base de données'!$A1828,N$1,"d")&lt;&gt;0,"",'Base de données'!$B1828),""))</f>
        <v/>
      </c>
      <c r="O1828" s="39" t="str">
        <f>IF(O$1&gt;$AE$1,"-",IFERROR(IF(DATEDIF('Base de données'!$A1828,O$1,"d")&lt;&gt;0,"",'Base de données'!$B1828),""))</f>
        <v/>
      </c>
      <c r="P1828" s="39" t="str">
        <f>IF(P$1&gt;$AE$1,"-",IFERROR(IF(DATEDIF('Base de données'!$A1828,P$1,"d")&lt;&gt;0,"",'Base de données'!$B1828),""))</f>
        <v/>
      </c>
      <c r="Q1828" s="39" t="str">
        <f>IF(Q$1&gt;$AE$1,"-",IFERROR(IF(DATEDIF('Base de données'!$A1828,Q$1,"d")&lt;&gt;0,"",'Base de données'!$B1828),""))</f>
        <v>VQWYB</v>
      </c>
      <c r="R1828" s="39" t="str">
        <f>IF(R$1&gt;$AE$1,"-",IFERROR(IF(DATEDIF('Base de données'!$A1828,R$1,"d")&lt;&gt;0,"",'Base de données'!$B1828),""))</f>
        <v/>
      </c>
      <c r="S1828" s="39" t="str">
        <f>IF(S$1&gt;$AE$1,"-",IFERROR(IF(DATEDIF('Base de données'!$A1828,S$1,"d")&lt;&gt;0,"",'Base de données'!$B1828),""))</f>
        <v/>
      </c>
      <c r="T1828" s="39" t="str">
        <f>IF(T$1&gt;$AE$1,"-",IFERROR(IF(DATEDIF('Base de données'!$A1828,T$1,"d")&lt;&gt;0,"",'Base de données'!$B1828),""))</f>
        <v/>
      </c>
      <c r="U1828" s="39" t="str">
        <f>IF(U$1&gt;$AE$1,"-",IFERROR(IF(DATEDIF('Base de données'!$A1828,U$1,"d")&lt;&gt;0,"",'Base de données'!$B1828),""))</f>
        <v/>
      </c>
      <c r="V1828" s="39" t="str">
        <f>IF(V$1&gt;$AE$1,"-",IFERROR(IF(DATEDIF('Base de données'!$A1828,V$1,"d")&lt;&gt;0,"",'Base de données'!$B1828),""))</f>
        <v/>
      </c>
      <c r="W1828" s="34"/>
      <c r="X1828" s="30" t="str">
        <f>'Base de données'!$C1828&amp;" "&amp;'Base de données'!$D1828</f>
        <v>Mercier Noémi</v>
      </c>
      <c r="Y1828" s="31">
        <f>COUNTIF('Base de données'!$B:$B,'Base de données'!$B1828)</f>
        <v>9</v>
      </c>
      <c r="AA1828" s="87" cm="1">
        <f t="array" aca="1" ref="AA1828" ca="1">INDIRECT("'Base de données'!A" &amp; ROW(Y1828))</f>
        <v>45839</v>
      </c>
      <c r="AB1828" s="51" t="str" cm="1">
        <f t="array" aca="1" ref="AB1828" ca="1">INDIRECT("'Base de données'!B" &amp; ROW(Z1828))</f>
        <v>VQWYB</v>
      </c>
    </row>
    <row r="1829" spans="1:28" x14ac:dyDescent="0.3">
      <c r="A1829" s="41" t="str">
        <f ca="1">IF(IF(AND($B1829&lt;&gt;"-",$B1829=$E1829),"Entrée et sortie","-")="Entrée et sortie",'Base de données'!$B1829,"-")</f>
        <v>-</v>
      </c>
      <c r="B1829" s="41" t="str">
        <f t="shared" ca="1" si="115"/>
        <v>-</v>
      </c>
      <c r="C1829" s="41" t="str">
        <f t="shared" ca="1" si="116"/>
        <v>-</v>
      </c>
      <c r="D1829" s="41" t="str">
        <f>IF($F1829="sortie en cours d'année",'Base de données'!$B1829,"-")</f>
        <v>-</v>
      </c>
      <c r="E1829" s="41" t="str">
        <f>IF($H1829="entrée en cours d'année",'Base de données'!$B1829,"-")</f>
        <v>-</v>
      </c>
      <c r="F1829" s="37" t="str">
        <f t="shared" si="113"/>
        <v/>
      </c>
      <c r="G1829" s="37" t="str">
        <f>IF($J1829="mouvement",_xlfn.XLOOKUP('Base de données'!$B1829,$V:$V,$V:$V,0),"")</f>
        <v/>
      </c>
      <c r="H1829" s="37" t="str">
        <f t="shared" si="114"/>
        <v/>
      </c>
      <c r="I1829" s="37" t="str">
        <f>IF($J1829="mouvement",_xlfn.XLOOKUP('Base de données'!$B1829,$K:$K,$K:$K,0),"")</f>
        <v/>
      </c>
      <c r="J1829" s="38" t="str">
        <f>IF(AND(Y1829&lt;&gt;MAX(Y:Y),COUNTIF(K1829:V1829,'Base de données'!$B1829)&gt;0),"mouvement","")</f>
        <v/>
      </c>
      <c r="K1829" s="39" t="str">
        <f>IF(K$1&gt;$AE$1,"-",IFERROR(IF(DATEDIF('Base de données'!$A1829,K$1,"d")&lt;&gt;0,"",'Base de données'!$B1829),""))</f>
        <v/>
      </c>
      <c r="L1829" s="39" t="str">
        <f>IF(L$1&gt;$AE$1,"-",IFERROR(IF(DATEDIF('Base de données'!$A1829,L$1,"d")&lt;&gt;0,"",'Base de données'!$B1829),""))</f>
        <v/>
      </c>
      <c r="M1829" s="39" t="str">
        <f>IF(M$1&gt;$AE$1,"-",IFERROR(IF(DATEDIF('Base de données'!$A1829,M$1,"d")&lt;&gt;0,"",'Base de données'!$B1829),""))</f>
        <v/>
      </c>
      <c r="N1829" s="39" t="str">
        <f>IF(N$1&gt;$AE$1,"-",IFERROR(IF(DATEDIF('Base de données'!$A1829,N$1,"d")&lt;&gt;0,"",'Base de données'!$B1829),""))</f>
        <v/>
      </c>
      <c r="O1829" s="39" t="str">
        <f>IF(O$1&gt;$AE$1,"-",IFERROR(IF(DATEDIF('Base de données'!$A1829,O$1,"d")&lt;&gt;0,"",'Base de données'!$B1829),""))</f>
        <v/>
      </c>
      <c r="P1829" s="39" t="str">
        <f>IF(P$1&gt;$AE$1,"-",IFERROR(IF(DATEDIF('Base de données'!$A1829,P$1,"d")&lt;&gt;0,"",'Base de données'!$B1829),""))</f>
        <v/>
      </c>
      <c r="Q1829" s="39" t="str">
        <f>IF(Q$1&gt;$AE$1,"-",IFERROR(IF(DATEDIF('Base de données'!$A1829,Q$1,"d")&lt;&gt;0,"",'Base de données'!$B1829),""))</f>
        <v>662GQ</v>
      </c>
      <c r="R1829" s="39" t="str">
        <f>IF(R$1&gt;$AE$1,"-",IFERROR(IF(DATEDIF('Base de données'!$A1829,R$1,"d")&lt;&gt;0,"",'Base de données'!$B1829),""))</f>
        <v/>
      </c>
      <c r="S1829" s="39" t="str">
        <f>IF(S$1&gt;$AE$1,"-",IFERROR(IF(DATEDIF('Base de données'!$A1829,S$1,"d")&lt;&gt;0,"",'Base de données'!$B1829),""))</f>
        <v/>
      </c>
      <c r="T1829" s="39" t="str">
        <f>IF(T$1&gt;$AE$1,"-",IFERROR(IF(DATEDIF('Base de données'!$A1829,T$1,"d")&lt;&gt;0,"",'Base de données'!$B1829),""))</f>
        <v/>
      </c>
      <c r="U1829" s="39" t="str">
        <f>IF(U$1&gt;$AE$1,"-",IFERROR(IF(DATEDIF('Base de données'!$A1829,U$1,"d")&lt;&gt;0,"",'Base de données'!$B1829),""))</f>
        <v/>
      </c>
      <c r="V1829" s="39" t="str">
        <f>IF(V$1&gt;$AE$1,"-",IFERROR(IF(DATEDIF('Base de données'!$A1829,V$1,"d")&lt;&gt;0,"",'Base de données'!$B1829),""))</f>
        <v/>
      </c>
      <c r="W1829" s="34"/>
      <c r="X1829" s="30" t="str">
        <f>'Base de données'!$C1829&amp;" "&amp;'Base de données'!$D1829</f>
        <v>Louis Charles</v>
      </c>
      <c r="Y1829" s="31">
        <f>COUNTIF('Base de données'!$B:$B,'Base de données'!$B1829)</f>
        <v>12</v>
      </c>
      <c r="AA1829" s="87" cm="1">
        <f t="array" aca="1" ref="AA1829" ca="1">INDIRECT("'Base de données'!A" &amp; ROW(Y1829))</f>
        <v>45839</v>
      </c>
      <c r="AB1829" s="51" t="str" cm="1">
        <f t="array" aca="1" ref="AB1829" ca="1">INDIRECT("'Base de données'!B" &amp; ROW(Z1829))</f>
        <v>662GQ</v>
      </c>
    </row>
    <row r="1830" spans="1:28" x14ac:dyDescent="0.3">
      <c r="A1830" s="41" t="str">
        <f ca="1">IF(IF(AND($B1830&lt;&gt;"-",$B1830=$E1830),"Entrée et sortie","-")="Entrée et sortie",'Base de données'!$B1830,"-")</f>
        <v>-</v>
      </c>
      <c r="B1830" s="41" t="str">
        <f t="shared" ca="1" si="115"/>
        <v>-</v>
      </c>
      <c r="C1830" s="41" t="str">
        <f t="shared" ca="1" si="116"/>
        <v>-</v>
      </c>
      <c r="D1830" s="41" t="str">
        <f>IF($F1830="sortie en cours d'année",'Base de données'!$B1830,"-")</f>
        <v>-</v>
      </c>
      <c r="E1830" s="41" t="str">
        <f>IF($H1830="entrée en cours d'année",'Base de données'!$B1830,"-")</f>
        <v>-</v>
      </c>
      <c r="F1830" s="37" t="str">
        <f t="shared" si="113"/>
        <v/>
      </c>
      <c r="G1830" s="37" t="str">
        <f>IF($J1830="mouvement",_xlfn.XLOOKUP('Base de données'!$B1830,$V:$V,$V:$V,0),"")</f>
        <v/>
      </c>
      <c r="H1830" s="37" t="str">
        <f t="shared" si="114"/>
        <v/>
      </c>
      <c r="I1830" s="37" t="str">
        <f>IF($J1830="mouvement",_xlfn.XLOOKUP('Base de données'!$B1830,$K:$K,$K:$K,0),"")</f>
        <v/>
      </c>
      <c r="J1830" s="38" t="str">
        <f>IF(AND(Y1830&lt;&gt;MAX(Y:Y),COUNTIF(K1830:V1830,'Base de données'!$B1830)&gt;0),"mouvement","")</f>
        <v/>
      </c>
      <c r="K1830" s="39" t="str">
        <f>IF(K$1&gt;$AE$1,"-",IFERROR(IF(DATEDIF('Base de données'!$A1830,K$1,"d")&lt;&gt;0,"",'Base de données'!$B1830),""))</f>
        <v/>
      </c>
      <c r="L1830" s="39" t="str">
        <f>IF(L$1&gt;$AE$1,"-",IFERROR(IF(DATEDIF('Base de données'!$A1830,L$1,"d")&lt;&gt;0,"",'Base de données'!$B1830),""))</f>
        <v/>
      </c>
      <c r="M1830" s="39" t="str">
        <f>IF(M$1&gt;$AE$1,"-",IFERROR(IF(DATEDIF('Base de données'!$A1830,M$1,"d")&lt;&gt;0,"",'Base de données'!$B1830),""))</f>
        <v/>
      </c>
      <c r="N1830" s="39" t="str">
        <f>IF(N$1&gt;$AE$1,"-",IFERROR(IF(DATEDIF('Base de données'!$A1830,N$1,"d")&lt;&gt;0,"",'Base de données'!$B1830),""))</f>
        <v/>
      </c>
      <c r="O1830" s="39" t="str">
        <f>IF(O$1&gt;$AE$1,"-",IFERROR(IF(DATEDIF('Base de données'!$A1830,O$1,"d")&lt;&gt;0,"",'Base de données'!$B1830),""))</f>
        <v/>
      </c>
      <c r="P1830" s="39" t="str">
        <f>IF(P$1&gt;$AE$1,"-",IFERROR(IF(DATEDIF('Base de données'!$A1830,P$1,"d")&lt;&gt;0,"",'Base de données'!$B1830),""))</f>
        <v/>
      </c>
      <c r="Q1830" s="39" t="str">
        <f>IF(Q$1&gt;$AE$1,"-",IFERROR(IF(DATEDIF('Base de données'!$A1830,Q$1,"d")&lt;&gt;0,"",'Base de données'!$B1830),""))</f>
        <v>M8KX1</v>
      </c>
      <c r="R1830" s="39" t="str">
        <f>IF(R$1&gt;$AE$1,"-",IFERROR(IF(DATEDIF('Base de données'!$A1830,R$1,"d")&lt;&gt;0,"",'Base de données'!$B1830),""))</f>
        <v/>
      </c>
      <c r="S1830" s="39" t="str">
        <f>IF(S$1&gt;$AE$1,"-",IFERROR(IF(DATEDIF('Base de données'!$A1830,S$1,"d")&lt;&gt;0,"",'Base de données'!$B1830),""))</f>
        <v/>
      </c>
      <c r="T1830" s="39" t="str">
        <f>IF(T$1&gt;$AE$1,"-",IFERROR(IF(DATEDIF('Base de données'!$A1830,T$1,"d")&lt;&gt;0,"",'Base de données'!$B1830),""))</f>
        <v/>
      </c>
      <c r="U1830" s="39" t="str">
        <f>IF(U$1&gt;$AE$1,"-",IFERROR(IF(DATEDIF('Base de données'!$A1830,U$1,"d")&lt;&gt;0,"",'Base de données'!$B1830),""))</f>
        <v/>
      </c>
      <c r="V1830" s="39" t="str">
        <f>IF(V$1&gt;$AE$1,"-",IFERROR(IF(DATEDIF('Base de données'!$A1830,V$1,"d")&lt;&gt;0,"",'Base de données'!$B1830),""))</f>
        <v/>
      </c>
      <c r="W1830" s="34"/>
      <c r="X1830" s="30" t="str">
        <f>'Base de données'!$C1830&amp;" "&amp;'Base de données'!$D1830</f>
        <v>Bailly Caroline</v>
      </c>
      <c r="Y1830" s="31">
        <f>COUNTIF('Base de données'!$B:$B,'Base de données'!$B1830)</f>
        <v>12</v>
      </c>
      <c r="AA1830" s="87" cm="1">
        <f t="array" aca="1" ref="AA1830" ca="1">INDIRECT("'Base de données'!A" &amp; ROW(Y1830))</f>
        <v>45839</v>
      </c>
      <c r="AB1830" s="51" t="str" cm="1">
        <f t="array" aca="1" ref="AB1830" ca="1">INDIRECT("'Base de données'!B" &amp; ROW(Z1830))</f>
        <v>M8KX1</v>
      </c>
    </row>
    <row r="1831" spans="1:28" x14ac:dyDescent="0.3">
      <c r="A1831" s="41" t="str">
        <f ca="1">IF(IF(AND($B1831&lt;&gt;"-",$B1831=$E1831),"Entrée et sortie","-")="Entrée et sortie",'Base de données'!$B1831,"-")</f>
        <v>-</v>
      </c>
      <c r="B1831" s="41" t="str">
        <f t="shared" ca="1" si="115"/>
        <v>-</v>
      </c>
      <c r="C1831" s="41" t="str">
        <f t="shared" ca="1" si="116"/>
        <v>-</v>
      </c>
      <c r="D1831" s="41" t="str">
        <f>IF($F1831="sortie en cours d'année",'Base de données'!$B1831,"-")</f>
        <v>-</v>
      </c>
      <c r="E1831" s="41" t="str">
        <f>IF($H1831="entrée en cours d'année",'Base de données'!$B1831,"-")</f>
        <v>-</v>
      </c>
      <c r="F1831" s="37" t="str">
        <f t="shared" si="113"/>
        <v/>
      </c>
      <c r="G1831" s="37" t="str">
        <f>IF($J1831="mouvement",_xlfn.XLOOKUP('Base de données'!$B1831,$V:$V,$V:$V,0),"")</f>
        <v/>
      </c>
      <c r="H1831" s="37" t="str">
        <f t="shared" si="114"/>
        <v/>
      </c>
      <c r="I1831" s="37" t="str">
        <f>IF($J1831="mouvement",_xlfn.XLOOKUP('Base de données'!$B1831,$K:$K,$K:$K,0),"")</f>
        <v/>
      </c>
      <c r="J1831" s="38" t="str">
        <f>IF(AND(Y1831&lt;&gt;MAX(Y:Y),COUNTIF(K1831:V1831,'Base de données'!$B1831)&gt;0),"mouvement","")</f>
        <v/>
      </c>
      <c r="K1831" s="39" t="str">
        <f>IF(K$1&gt;$AE$1,"-",IFERROR(IF(DATEDIF('Base de données'!$A1831,K$1,"d")&lt;&gt;0,"",'Base de données'!$B1831),""))</f>
        <v/>
      </c>
      <c r="L1831" s="39" t="str">
        <f>IF(L$1&gt;$AE$1,"-",IFERROR(IF(DATEDIF('Base de données'!$A1831,L$1,"d")&lt;&gt;0,"",'Base de données'!$B1831),""))</f>
        <v/>
      </c>
      <c r="M1831" s="39" t="str">
        <f>IF(M$1&gt;$AE$1,"-",IFERROR(IF(DATEDIF('Base de données'!$A1831,M$1,"d")&lt;&gt;0,"",'Base de données'!$B1831),""))</f>
        <v/>
      </c>
      <c r="N1831" s="39" t="str">
        <f>IF(N$1&gt;$AE$1,"-",IFERROR(IF(DATEDIF('Base de données'!$A1831,N$1,"d")&lt;&gt;0,"",'Base de données'!$B1831),""))</f>
        <v/>
      </c>
      <c r="O1831" s="39" t="str">
        <f>IF(O$1&gt;$AE$1,"-",IFERROR(IF(DATEDIF('Base de données'!$A1831,O$1,"d")&lt;&gt;0,"",'Base de données'!$B1831),""))</f>
        <v/>
      </c>
      <c r="P1831" s="39" t="str">
        <f>IF(P$1&gt;$AE$1,"-",IFERROR(IF(DATEDIF('Base de données'!$A1831,P$1,"d")&lt;&gt;0,"",'Base de données'!$B1831),""))</f>
        <v/>
      </c>
      <c r="Q1831" s="39" t="str">
        <f>IF(Q$1&gt;$AE$1,"-",IFERROR(IF(DATEDIF('Base de données'!$A1831,Q$1,"d")&lt;&gt;0,"",'Base de données'!$B1831),""))</f>
        <v>CJQ0F</v>
      </c>
      <c r="R1831" s="39" t="str">
        <f>IF(R$1&gt;$AE$1,"-",IFERROR(IF(DATEDIF('Base de données'!$A1831,R$1,"d")&lt;&gt;0,"",'Base de données'!$B1831),""))</f>
        <v/>
      </c>
      <c r="S1831" s="39" t="str">
        <f>IF(S$1&gt;$AE$1,"-",IFERROR(IF(DATEDIF('Base de données'!$A1831,S$1,"d")&lt;&gt;0,"",'Base de données'!$B1831),""))</f>
        <v/>
      </c>
      <c r="T1831" s="39" t="str">
        <f>IF(T$1&gt;$AE$1,"-",IFERROR(IF(DATEDIF('Base de données'!$A1831,T$1,"d")&lt;&gt;0,"",'Base de données'!$B1831),""))</f>
        <v/>
      </c>
      <c r="U1831" s="39" t="str">
        <f>IF(U$1&gt;$AE$1,"-",IFERROR(IF(DATEDIF('Base de données'!$A1831,U$1,"d")&lt;&gt;0,"",'Base de données'!$B1831),""))</f>
        <v/>
      </c>
      <c r="V1831" s="39" t="str">
        <f>IF(V$1&gt;$AE$1,"-",IFERROR(IF(DATEDIF('Base de données'!$A1831,V$1,"d")&lt;&gt;0,"",'Base de données'!$B1831),""))</f>
        <v/>
      </c>
      <c r="W1831" s="34"/>
      <c r="X1831" s="30" t="str">
        <f>'Base de données'!$C1831&amp;" "&amp;'Base de données'!$D1831</f>
        <v>Joly Brigitte</v>
      </c>
      <c r="Y1831" s="31">
        <f>COUNTIF('Base de données'!$B:$B,'Base de données'!$B1831)</f>
        <v>12</v>
      </c>
      <c r="AA1831" s="87" cm="1">
        <f t="array" aca="1" ref="AA1831" ca="1">INDIRECT("'Base de données'!A" &amp; ROW(Y1831))</f>
        <v>45839</v>
      </c>
      <c r="AB1831" s="51" t="str" cm="1">
        <f t="array" aca="1" ref="AB1831" ca="1">INDIRECT("'Base de données'!B" &amp; ROW(Z1831))</f>
        <v>CJQ0F</v>
      </c>
    </row>
    <row r="1832" spans="1:28" x14ac:dyDescent="0.3">
      <c r="A1832" s="41" t="str">
        <f ca="1">IF(IF(AND($B1832&lt;&gt;"-",$B1832=$E1832),"Entrée et sortie","-")="Entrée et sortie",'Base de données'!$B1832,"-")</f>
        <v>-</v>
      </c>
      <c r="B1832" s="41" t="str">
        <f t="shared" ca="1" si="115"/>
        <v>-</v>
      </c>
      <c r="C1832" s="41" t="str">
        <f t="shared" ca="1" si="116"/>
        <v>-</v>
      </c>
      <c r="D1832" s="41" t="str">
        <f>IF($F1832="sortie en cours d'année",'Base de données'!$B1832,"-")</f>
        <v>-</v>
      </c>
      <c r="E1832" s="41" t="str">
        <f>IF($H1832="entrée en cours d'année",'Base de données'!$B1832,"-")</f>
        <v>-</v>
      </c>
      <c r="F1832" s="37" t="str">
        <f t="shared" si="113"/>
        <v/>
      </c>
      <c r="G1832" s="37" t="str">
        <f>IF($J1832="mouvement",_xlfn.XLOOKUP('Base de données'!$B1832,$V:$V,$V:$V,0),"")</f>
        <v/>
      </c>
      <c r="H1832" s="37" t="str">
        <f t="shared" si="114"/>
        <v/>
      </c>
      <c r="I1832" s="37" t="str">
        <f>IF($J1832="mouvement",_xlfn.XLOOKUP('Base de données'!$B1832,$K:$K,$K:$K,0),"")</f>
        <v/>
      </c>
      <c r="J1832" s="38" t="str">
        <f>IF(AND(Y1832&lt;&gt;MAX(Y:Y),COUNTIF(K1832:V1832,'Base de données'!$B1832)&gt;0),"mouvement","")</f>
        <v/>
      </c>
      <c r="K1832" s="39" t="str">
        <f>IF(K$1&gt;$AE$1,"-",IFERROR(IF(DATEDIF('Base de données'!$A1832,K$1,"d")&lt;&gt;0,"",'Base de données'!$B1832),""))</f>
        <v/>
      </c>
      <c r="L1832" s="39" t="str">
        <f>IF(L$1&gt;$AE$1,"-",IFERROR(IF(DATEDIF('Base de données'!$A1832,L$1,"d")&lt;&gt;0,"",'Base de données'!$B1832),""))</f>
        <v/>
      </c>
      <c r="M1832" s="39" t="str">
        <f>IF(M$1&gt;$AE$1,"-",IFERROR(IF(DATEDIF('Base de données'!$A1832,M$1,"d")&lt;&gt;0,"",'Base de données'!$B1832),""))</f>
        <v/>
      </c>
      <c r="N1832" s="39" t="str">
        <f>IF(N$1&gt;$AE$1,"-",IFERROR(IF(DATEDIF('Base de données'!$A1832,N$1,"d")&lt;&gt;0,"",'Base de données'!$B1832),""))</f>
        <v/>
      </c>
      <c r="O1832" s="39" t="str">
        <f>IF(O$1&gt;$AE$1,"-",IFERROR(IF(DATEDIF('Base de données'!$A1832,O$1,"d")&lt;&gt;0,"",'Base de données'!$B1832),""))</f>
        <v/>
      </c>
      <c r="P1832" s="39" t="str">
        <f>IF(P$1&gt;$AE$1,"-",IFERROR(IF(DATEDIF('Base de données'!$A1832,P$1,"d")&lt;&gt;0,"",'Base de données'!$B1832),""))</f>
        <v/>
      </c>
      <c r="Q1832" s="39" t="str">
        <f>IF(Q$1&gt;$AE$1,"-",IFERROR(IF(DATEDIF('Base de données'!$A1832,Q$1,"d")&lt;&gt;0,"",'Base de données'!$B1832),""))</f>
        <v>TL8LX</v>
      </c>
      <c r="R1832" s="39" t="str">
        <f>IF(R$1&gt;$AE$1,"-",IFERROR(IF(DATEDIF('Base de données'!$A1832,R$1,"d")&lt;&gt;0,"",'Base de données'!$B1832),""))</f>
        <v/>
      </c>
      <c r="S1832" s="39" t="str">
        <f>IF(S$1&gt;$AE$1,"-",IFERROR(IF(DATEDIF('Base de données'!$A1832,S$1,"d")&lt;&gt;0,"",'Base de données'!$B1832),""))</f>
        <v/>
      </c>
      <c r="T1832" s="39" t="str">
        <f>IF(T$1&gt;$AE$1,"-",IFERROR(IF(DATEDIF('Base de données'!$A1832,T$1,"d")&lt;&gt;0,"",'Base de données'!$B1832),""))</f>
        <v/>
      </c>
      <c r="U1832" s="39" t="str">
        <f>IF(U$1&gt;$AE$1,"-",IFERROR(IF(DATEDIF('Base de données'!$A1832,U$1,"d")&lt;&gt;0,"",'Base de données'!$B1832),""))</f>
        <v/>
      </c>
      <c r="V1832" s="39" t="str">
        <f>IF(V$1&gt;$AE$1,"-",IFERROR(IF(DATEDIF('Base de données'!$A1832,V$1,"d")&lt;&gt;0,"",'Base de données'!$B1832),""))</f>
        <v/>
      </c>
      <c r="W1832" s="34"/>
      <c r="X1832" s="30" t="str">
        <f>'Base de données'!$C1832&amp;" "&amp;'Base de données'!$D1832</f>
        <v>Jacques Michel</v>
      </c>
      <c r="Y1832" s="31">
        <f>COUNTIF('Base de données'!$B:$B,'Base de données'!$B1832)</f>
        <v>12</v>
      </c>
      <c r="AA1832" s="87" cm="1">
        <f t="array" aca="1" ref="AA1832" ca="1">INDIRECT("'Base de données'!A" &amp; ROW(Y1832))</f>
        <v>45839</v>
      </c>
      <c r="AB1832" s="51" t="str" cm="1">
        <f t="array" aca="1" ref="AB1832" ca="1">INDIRECT("'Base de données'!B" &amp; ROW(Z1832))</f>
        <v>TL8LX</v>
      </c>
    </row>
    <row r="1833" spans="1:28" x14ac:dyDescent="0.3">
      <c r="A1833" s="41" t="str">
        <f ca="1">IF(IF(AND($B1833&lt;&gt;"-",$B1833=$E1833),"Entrée et sortie","-")="Entrée et sortie",'Base de données'!$B1833,"-")</f>
        <v>-</v>
      </c>
      <c r="B1833" s="41" t="str">
        <f t="shared" ca="1" si="115"/>
        <v>-</v>
      </c>
      <c r="C1833" s="41" t="str">
        <f t="shared" ca="1" si="116"/>
        <v>-</v>
      </c>
      <c r="D1833" s="41" t="str">
        <f>IF($F1833="sortie en cours d'année",'Base de données'!$B1833,"-")</f>
        <v>-</v>
      </c>
      <c r="E1833" s="41" t="str">
        <f>IF($H1833="entrée en cours d'année",'Base de données'!$B1833,"-")</f>
        <v>-</v>
      </c>
      <c r="F1833" s="37" t="str">
        <f t="shared" si="113"/>
        <v/>
      </c>
      <c r="G1833" s="37" t="str">
        <f>IF($J1833="mouvement",_xlfn.XLOOKUP('Base de données'!$B1833,$V:$V,$V:$V,0),"")</f>
        <v/>
      </c>
      <c r="H1833" s="37" t="str">
        <f t="shared" si="114"/>
        <v/>
      </c>
      <c r="I1833" s="37" t="str">
        <f>IF($J1833="mouvement",_xlfn.XLOOKUP('Base de données'!$B1833,$K:$K,$K:$K,0),"")</f>
        <v/>
      </c>
      <c r="J1833" s="38" t="str">
        <f>IF(AND(Y1833&lt;&gt;MAX(Y:Y),COUNTIF(K1833:V1833,'Base de données'!$B1833)&gt;0),"mouvement","")</f>
        <v/>
      </c>
      <c r="K1833" s="39" t="str">
        <f>IF(K$1&gt;$AE$1,"-",IFERROR(IF(DATEDIF('Base de données'!$A1833,K$1,"d")&lt;&gt;0,"",'Base de données'!$B1833),""))</f>
        <v/>
      </c>
      <c r="L1833" s="39" t="str">
        <f>IF(L$1&gt;$AE$1,"-",IFERROR(IF(DATEDIF('Base de données'!$A1833,L$1,"d")&lt;&gt;0,"",'Base de données'!$B1833),""))</f>
        <v/>
      </c>
      <c r="M1833" s="39" t="str">
        <f>IF(M$1&gt;$AE$1,"-",IFERROR(IF(DATEDIF('Base de données'!$A1833,M$1,"d")&lt;&gt;0,"",'Base de données'!$B1833),""))</f>
        <v/>
      </c>
      <c r="N1833" s="39" t="str">
        <f>IF(N$1&gt;$AE$1,"-",IFERROR(IF(DATEDIF('Base de données'!$A1833,N$1,"d")&lt;&gt;0,"",'Base de données'!$B1833),""))</f>
        <v/>
      </c>
      <c r="O1833" s="39" t="str">
        <f>IF(O$1&gt;$AE$1,"-",IFERROR(IF(DATEDIF('Base de données'!$A1833,O$1,"d")&lt;&gt;0,"",'Base de données'!$B1833),""))</f>
        <v/>
      </c>
      <c r="P1833" s="39" t="str">
        <f>IF(P$1&gt;$AE$1,"-",IFERROR(IF(DATEDIF('Base de données'!$A1833,P$1,"d")&lt;&gt;0,"",'Base de données'!$B1833),""))</f>
        <v/>
      </c>
      <c r="Q1833" s="39" t="str">
        <f>IF(Q$1&gt;$AE$1,"-",IFERROR(IF(DATEDIF('Base de données'!$A1833,Q$1,"d")&lt;&gt;0,"",'Base de données'!$B1833),""))</f>
        <v>EZDDO</v>
      </c>
      <c r="R1833" s="39" t="str">
        <f>IF(R$1&gt;$AE$1,"-",IFERROR(IF(DATEDIF('Base de données'!$A1833,R$1,"d")&lt;&gt;0,"",'Base de données'!$B1833),""))</f>
        <v/>
      </c>
      <c r="S1833" s="39" t="str">
        <f>IF(S$1&gt;$AE$1,"-",IFERROR(IF(DATEDIF('Base de données'!$A1833,S$1,"d")&lt;&gt;0,"",'Base de données'!$B1833),""))</f>
        <v/>
      </c>
      <c r="T1833" s="39" t="str">
        <f>IF(T$1&gt;$AE$1,"-",IFERROR(IF(DATEDIF('Base de données'!$A1833,T$1,"d")&lt;&gt;0,"",'Base de données'!$B1833),""))</f>
        <v/>
      </c>
      <c r="U1833" s="39" t="str">
        <f>IF(U$1&gt;$AE$1,"-",IFERROR(IF(DATEDIF('Base de données'!$A1833,U$1,"d")&lt;&gt;0,"",'Base de données'!$B1833),""))</f>
        <v/>
      </c>
      <c r="V1833" s="39" t="str">
        <f>IF(V$1&gt;$AE$1,"-",IFERROR(IF(DATEDIF('Base de données'!$A1833,V$1,"d")&lt;&gt;0,"",'Base de données'!$B1833),""))</f>
        <v/>
      </c>
      <c r="W1833" s="34"/>
      <c r="X1833" s="30" t="str">
        <f>'Base de données'!$C1833&amp;" "&amp;'Base de données'!$D1833</f>
        <v>Breton Suzanne</v>
      </c>
      <c r="Y1833" s="31">
        <f>COUNTIF('Base de données'!$B:$B,'Base de données'!$B1833)</f>
        <v>12</v>
      </c>
      <c r="AA1833" s="87" cm="1">
        <f t="array" aca="1" ref="AA1833" ca="1">INDIRECT("'Base de données'!A" &amp; ROW(Y1833))</f>
        <v>45839</v>
      </c>
      <c r="AB1833" s="51" t="str" cm="1">
        <f t="array" aca="1" ref="AB1833" ca="1">INDIRECT("'Base de données'!B" &amp; ROW(Z1833))</f>
        <v>EZDDO</v>
      </c>
    </row>
    <row r="1834" spans="1:28" x14ac:dyDescent="0.3">
      <c r="A1834" s="41" t="str">
        <f ca="1">IF(IF(AND($B1834&lt;&gt;"-",$B1834=$E1834),"Entrée et sortie","-")="Entrée et sortie",'Base de données'!$B1834,"-")</f>
        <v>-</v>
      </c>
      <c r="B1834" s="41" t="str">
        <f t="shared" ca="1" si="115"/>
        <v>-</v>
      </c>
      <c r="C1834" s="41" t="str">
        <f t="shared" ca="1" si="116"/>
        <v>-</v>
      </c>
      <c r="D1834" s="41" t="str">
        <f>IF($F1834="sortie en cours d'année",'Base de données'!$B1834,"-")</f>
        <v>-</v>
      </c>
      <c r="E1834" s="41" t="str">
        <f>IF($H1834="entrée en cours d'année",'Base de données'!$B1834,"-")</f>
        <v>-</v>
      </c>
      <c r="F1834" s="37" t="str">
        <f t="shared" si="113"/>
        <v/>
      </c>
      <c r="G1834" s="37" t="str">
        <f>IF($J1834="mouvement",_xlfn.XLOOKUP('Base de données'!$B1834,$V:$V,$V:$V,0),"")</f>
        <v/>
      </c>
      <c r="H1834" s="37" t="str">
        <f t="shared" si="114"/>
        <v/>
      </c>
      <c r="I1834" s="37" t="str">
        <f>IF($J1834="mouvement",_xlfn.XLOOKUP('Base de données'!$B1834,$K:$K,$K:$K,0),"")</f>
        <v/>
      </c>
      <c r="J1834" s="38" t="str">
        <f>IF(AND(Y1834&lt;&gt;MAX(Y:Y),COUNTIF(K1834:V1834,'Base de données'!$B1834)&gt;0),"mouvement","")</f>
        <v/>
      </c>
      <c r="K1834" s="39" t="str">
        <f>IF(K$1&gt;$AE$1,"-",IFERROR(IF(DATEDIF('Base de données'!$A1834,K$1,"d")&lt;&gt;0,"",'Base de données'!$B1834),""))</f>
        <v/>
      </c>
      <c r="L1834" s="39" t="str">
        <f>IF(L$1&gt;$AE$1,"-",IFERROR(IF(DATEDIF('Base de données'!$A1834,L$1,"d")&lt;&gt;0,"",'Base de données'!$B1834),""))</f>
        <v/>
      </c>
      <c r="M1834" s="39" t="str">
        <f>IF(M$1&gt;$AE$1,"-",IFERROR(IF(DATEDIF('Base de données'!$A1834,M$1,"d")&lt;&gt;0,"",'Base de données'!$B1834),""))</f>
        <v/>
      </c>
      <c r="N1834" s="39" t="str">
        <f>IF(N$1&gt;$AE$1,"-",IFERROR(IF(DATEDIF('Base de données'!$A1834,N$1,"d")&lt;&gt;0,"",'Base de données'!$B1834),""))</f>
        <v/>
      </c>
      <c r="O1834" s="39" t="str">
        <f>IF(O$1&gt;$AE$1,"-",IFERROR(IF(DATEDIF('Base de données'!$A1834,O$1,"d")&lt;&gt;0,"",'Base de données'!$B1834),""))</f>
        <v/>
      </c>
      <c r="P1834" s="39" t="str">
        <f>IF(P$1&gt;$AE$1,"-",IFERROR(IF(DATEDIF('Base de données'!$A1834,P$1,"d")&lt;&gt;0,"",'Base de données'!$B1834),""))</f>
        <v/>
      </c>
      <c r="Q1834" s="39" t="str">
        <f>IF(Q$1&gt;$AE$1,"-",IFERROR(IF(DATEDIF('Base de données'!$A1834,Q$1,"d")&lt;&gt;0,"",'Base de données'!$B1834),""))</f>
        <v>MODSU</v>
      </c>
      <c r="R1834" s="39" t="str">
        <f>IF(R$1&gt;$AE$1,"-",IFERROR(IF(DATEDIF('Base de données'!$A1834,R$1,"d")&lt;&gt;0,"",'Base de données'!$B1834),""))</f>
        <v/>
      </c>
      <c r="S1834" s="39" t="str">
        <f>IF(S$1&gt;$AE$1,"-",IFERROR(IF(DATEDIF('Base de données'!$A1834,S$1,"d")&lt;&gt;0,"",'Base de données'!$B1834),""))</f>
        <v/>
      </c>
      <c r="T1834" s="39" t="str">
        <f>IF(T$1&gt;$AE$1,"-",IFERROR(IF(DATEDIF('Base de données'!$A1834,T$1,"d")&lt;&gt;0,"",'Base de données'!$B1834),""))</f>
        <v/>
      </c>
      <c r="U1834" s="39" t="str">
        <f>IF(U$1&gt;$AE$1,"-",IFERROR(IF(DATEDIF('Base de données'!$A1834,U$1,"d")&lt;&gt;0,"",'Base de données'!$B1834),""))</f>
        <v/>
      </c>
      <c r="V1834" s="39" t="str">
        <f>IF(V$1&gt;$AE$1,"-",IFERROR(IF(DATEDIF('Base de données'!$A1834,V$1,"d")&lt;&gt;0,"",'Base de données'!$B1834),""))</f>
        <v/>
      </c>
      <c r="W1834" s="34"/>
      <c r="X1834" s="30" t="str">
        <f>'Base de données'!$C1834&amp;" "&amp;'Base de données'!$D1834</f>
        <v>Vallet François</v>
      </c>
      <c r="Y1834" s="31">
        <f>COUNTIF('Base de données'!$B:$B,'Base de données'!$B1834)</f>
        <v>12</v>
      </c>
      <c r="AA1834" s="87" cm="1">
        <f t="array" aca="1" ref="AA1834" ca="1">INDIRECT("'Base de données'!A" &amp; ROW(Y1834))</f>
        <v>45839</v>
      </c>
      <c r="AB1834" s="51" t="str" cm="1">
        <f t="array" aca="1" ref="AB1834" ca="1">INDIRECT("'Base de données'!B" &amp; ROW(Z1834))</f>
        <v>MODSU</v>
      </c>
    </row>
    <row r="1835" spans="1:28" x14ac:dyDescent="0.3">
      <c r="A1835" s="41" t="str">
        <f ca="1">IF(IF(AND($B1835&lt;&gt;"-",$B1835=$E1835),"Entrée et sortie","-")="Entrée et sortie",'Base de données'!$B1835,"-")</f>
        <v>-</v>
      </c>
      <c r="B1835" s="41" t="str">
        <f t="shared" ca="1" si="115"/>
        <v>-</v>
      </c>
      <c r="C1835" s="41" t="str">
        <f t="shared" ca="1" si="116"/>
        <v>-</v>
      </c>
      <c r="D1835" s="41" t="str">
        <f>IF($F1835="sortie en cours d'année",'Base de données'!$B1835,"-")</f>
        <v>-</v>
      </c>
      <c r="E1835" s="41" t="str">
        <f>IF($H1835="entrée en cours d'année",'Base de données'!$B1835,"-")</f>
        <v>-</v>
      </c>
      <c r="F1835" s="37" t="str">
        <f t="shared" si="113"/>
        <v/>
      </c>
      <c r="G1835" s="37" t="str">
        <f>IF($J1835="mouvement",_xlfn.XLOOKUP('Base de données'!$B1835,$V:$V,$V:$V,0),"")</f>
        <v/>
      </c>
      <c r="H1835" s="37" t="str">
        <f t="shared" si="114"/>
        <v/>
      </c>
      <c r="I1835" s="37" t="str">
        <f>IF($J1835="mouvement",_xlfn.XLOOKUP('Base de données'!$B1835,$K:$K,$K:$K,0),"")</f>
        <v/>
      </c>
      <c r="J1835" s="38" t="str">
        <f>IF(AND(Y1835&lt;&gt;MAX(Y:Y),COUNTIF(K1835:V1835,'Base de données'!$B1835)&gt;0),"mouvement","")</f>
        <v/>
      </c>
      <c r="K1835" s="39" t="str">
        <f>IF(K$1&gt;$AE$1,"-",IFERROR(IF(DATEDIF('Base de données'!$A1835,K$1,"d")&lt;&gt;0,"",'Base de données'!$B1835),""))</f>
        <v/>
      </c>
      <c r="L1835" s="39" t="str">
        <f>IF(L$1&gt;$AE$1,"-",IFERROR(IF(DATEDIF('Base de données'!$A1835,L$1,"d")&lt;&gt;0,"",'Base de données'!$B1835),""))</f>
        <v/>
      </c>
      <c r="M1835" s="39" t="str">
        <f>IF(M$1&gt;$AE$1,"-",IFERROR(IF(DATEDIF('Base de données'!$A1835,M$1,"d")&lt;&gt;0,"",'Base de données'!$B1835),""))</f>
        <v/>
      </c>
      <c r="N1835" s="39" t="str">
        <f>IF(N$1&gt;$AE$1,"-",IFERROR(IF(DATEDIF('Base de données'!$A1835,N$1,"d")&lt;&gt;0,"",'Base de données'!$B1835),""))</f>
        <v/>
      </c>
      <c r="O1835" s="39" t="str">
        <f>IF(O$1&gt;$AE$1,"-",IFERROR(IF(DATEDIF('Base de données'!$A1835,O$1,"d")&lt;&gt;0,"",'Base de données'!$B1835),""))</f>
        <v/>
      </c>
      <c r="P1835" s="39" t="str">
        <f>IF(P$1&gt;$AE$1,"-",IFERROR(IF(DATEDIF('Base de données'!$A1835,P$1,"d")&lt;&gt;0,"",'Base de données'!$B1835),""))</f>
        <v/>
      </c>
      <c r="Q1835" s="39" t="str">
        <f>IF(Q$1&gt;$AE$1,"-",IFERROR(IF(DATEDIF('Base de données'!$A1835,Q$1,"d")&lt;&gt;0,"",'Base de données'!$B1835),""))</f>
        <v>C6KLK</v>
      </c>
      <c r="R1835" s="39" t="str">
        <f>IF(R$1&gt;$AE$1,"-",IFERROR(IF(DATEDIF('Base de données'!$A1835,R$1,"d")&lt;&gt;0,"",'Base de données'!$B1835),""))</f>
        <v/>
      </c>
      <c r="S1835" s="39" t="str">
        <f>IF(S$1&gt;$AE$1,"-",IFERROR(IF(DATEDIF('Base de données'!$A1835,S$1,"d")&lt;&gt;0,"",'Base de données'!$B1835),""))</f>
        <v/>
      </c>
      <c r="T1835" s="39" t="str">
        <f>IF(T$1&gt;$AE$1,"-",IFERROR(IF(DATEDIF('Base de données'!$A1835,T$1,"d")&lt;&gt;0,"",'Base de données'!$B1835),""))</f>
        <v/>
      </c>
      <c r="U1835" s="39" t="str">
        <f>IF(U$1&gt;$AE$1,"-",IFERROR(IF(DATEDIF('Base de données'!$A1835,U$1,"d")&lt;&gt;0,"",'Base de données'!$B1835),""))</f>
        <v/>
      </c>
      <c r="V1835" s="39" t="str">
        <f>IF(V$1&gt;$AE$1,"-",IFERROR(IF(DATEDIF('Base de données'!$A1835,V$1,"d")&lt;&gt;0,"",'Base de données'!$B1835),""))</f>
        <v/>
      </c>
      <c r="W1835" s="34"/>
      <c r="X1835" s="30" t="str">
        <f>'Base de données'!$C1835&amp;" "&amp;'Base de données'!$D1835</f>
        <v>Godard Agathe</v>
      </c>
      <c r="Y1835" s="31">
        <f>COUNTIF('Base de données'!$B:$B,'Base de données'!$B1835)</f>
        <v>12</v>
      </c>
      <c r="AA1835" s="87" cm="1">
        <f t="array" aca="1" ref="AA1835" ca="1">INDIRECT("'Base de données'!A" &amp; ROW(Y1835))</f>
        <v>45839</v>
      </c>
      <c r="AB1835" s="51" t="str" cm="1">
        <f t="array" aca="1" ref="AB1835" ca="1">INDIRECT("'Base de données'!B" &amp; ROW(Z1835))</f>
        <v>C6KLK</v>
      </c>
    </row>
    <row r="1836" spans="1:28" x14ac:dyDescent="0.3">
      <c r="A1836" s="41" t="str">
        <f ca="1">IF(IF(AND($B1836&lt;&gt;"-",$B1836=$E1836),"Entrée et sortie","-")="Entrée et sortie",'Base de données'!$B1836,"-")</f>
        <v>-</v>
      </c>
      <c r="B1836" s="41" t="str">
        <f t="shared" ca="1" si="115"/>
        <v>-</v>
      </c>
      <c r="C1836" s="41" t="str">
        <f t="shared" ca="1" si="116"/>
        <v>-</v>
      </c>
      <c r="D1836" s="41" t="str">
        <f>IF($F1836="sortie en cours d'année",'Base de données'!$B1836,"-")</f>
        <v>-</v>
      </c>
      <c r="E1836" s="41" t="str">
        <f>IF($H1836="entrée en cours d'année",'Base de données'!$B1836,"-")</f>
        <v>-</v>
      </c>
      <c r="F1836" s="37" t="str">
        <f t="shared" si="113"/>
        <v/>
      </c>
      <c r="G1836" s="37" t="str">
        <f>IF($J1836="mouvement",_xlfn.XLOOKUP('Base de données'!$B1836,$V:$V,$V:$V,0),"")</f>
        <v/>
      </c>
      <c r="H1836" s="37" t="str">
        <f t="shared" si="114"/>
        <v/>
      </c>
      <c r="I1836" s="37" t="str">
        <f>IF($J1836="mouvement",_xlfn.XLOOKUP('Base de données'!$B1836,$K:$K,$K:$K,0),"")</f>
        <v/>
      </c>
      <c r="J1836" s="38" t="str">
        <f>IF(AND(Y1836&lt;&gt;MAX(Y:Y),COUNTIF(K1836:V1836,'Base de données'!$B1836)&gt;0),"mouvement","")</f>
        <v/>
      </c>
      <c r="K1836" s="39" t="str">
        <f>IF(K$1&gt;$AE$1,"-",IFERROR(IF(DATEDIF('Base de données'!$A1836,K$1,"d")&lt;&gt;0,"",'Base de données'!$B1836),""))</f>
        <v/>
      </c>
      <c r="L1836" s="39" t="str">
        <f>IF(L$1&gt;$AE$1,"-",IFERROR(IF(DATEDIF('Base de données'!$A1836,L$1,"d")&lt;&gt;0,"",'Base de données'!$B1836),""))</f>
        <v/>
      </c>
      <c r="M1836" s="39" t="str">
        <f>IF(M$1&gt;$AE$1,"-",IFERROR(IF(DATEDIF('Base de données'!$A1836,M$1,"d")&lt;&gt;0,"",'Base de données'!$B1836),""))</f>
        <v/>
      </c>
      <c r="N1836" s="39" t="str">
        <f>IF(N$1&gt;$AE$1,"-",IFERROR(IF(DATEDIF('Base de données'!$A1836,N$1,"d")&lt;&gt;0,"",'Base de données'!$B1836),""))</f>
        <v/>
      </c>
      <c r="O1836" s="39" t="str">
        <f>IF(O$1&gt;$AE$1,"-",IFERROR(IF(DATEDIF('Base de données'!$A1836,O$1,"d")&lt;&gt;0,"",'Base de données'!$B1836),""))</f>
        <v/>
      </c>
      <c r="P1836" s="39" t="str">
        <f>IF(P$1&gt;$AE$1,"-",IFERROR(IF(DATEDIF('Base de données'!$A1836,P$1,"d")&lt;&gt;0,"",'Base de données'!$B1836),""))</f>
        <v/>
      </c>
      <c r="Q1836" s="39" t="str">
        <f>IF(Q$1&gt;$AE$1,"-",IFERROR(IF(DATEDIF('Base de données'!$A1836,Q$1,"d")&lt;&gt;0,"",'Base de données'!$B1836),""))</f>
        <v>AASTU</v>
      </c>
      <c r="R1836" s="39" t="str">
        <f>IF(R$1&gt;$AE$1,"-",IFERROR(IF(DATEDIF('Base de données'!$A1836,R$1,"d")&lt;&gt;0,"",'Base de données'!$B1836),""))</f>
        <v/>
      </c>
      <c r="S1836" s="39" t="str">
        <f>IF(S$1&gt;$AE$1,"-",IFERROR(IF(DATEDIF('Base de données'!$A1836,S$1,"d")&lt;&gt;0,"",'Base de données'!$B1836),""))</f>
        <v/>
      </c>
      <c r="T1836" s="39" t="str">
        <f>IF(T$1&gt;$AE$1,"-",IFERROR(IF(DATEDIF('Base de données'!$A1836,T$1,"d")&lt;&gt;0,"",'Base de données'!$B1836),""))</f>
        <v/>
      </c>
      <c r="U1836" s="39" t="str">
        <f>IF(U$1&gt;$AE$1,"-",IFERROR(IF(DATEDIF('Base de données'!$A1836,U$1,"d")&lt;&gt;0,"",'Base de données'!$B1836),""))</f>
        <v/>
      </c>
      <c r="V1836" s="39" t="str">
        <f>IF(V$1&gt;$AE$1,"-",IFERROR(IF(DATEDIF('Base de données'!$A1836,V$1,"d")&lt;&gt;0,"",'Base de données'!$B1836),""))</f>
        <v/>
      </c>
      <c r="W1836" s="34"/>
      <c r="X1836" s="30" t="str">
        <f>'Base de données'!$C1836&amp;" "&amp;'Base de données'!$D1836</f>
        <v>Wagner Gabrielle</v>
      </c>
      <c r="Y1836" s="31">
        <f>COUNTIF('Base de données'!$B:$B,'Base de données'!$B1836)</f>
        <v>12</v>
      </c>
      <c r="AA1836" s="87" cm="1">
        <f t="array" aca="1" ref="AA1836" ca="1">INDIRECT("'Base de données'!A" &amp; ROW(Y1836))</f>
        <v>45839</v>
      </c>
      <c r="AB1836" s="51" t="str" cm="1">
        <f t="array" aca="1" ref="AB1836" ca="1">INDIRECT("'Base de données'!B" &amp; ROW(Z1836))</f>
        <v>AASTU</v>
      </c>
    </row>
    <row r="1837" spans="1:28" x14ac:dyDescent="0.3">
      <c r="A1837" s="41" t="str">
        <f ca="1">IF(IF(AND($B1837&lt;&gt;"-",$B1837=$E1837),"Entrée et sortie","-")="Entrée et sortie",'Base de données'!$B1837,"-")</f>
        <v>-</v>
      </c>
      <c r="B1837" s="41" t="str">
        <f t="shared" ca="1" si="115"/>
        <v>-</v>
      </c>
      <c r="C1837" s="41" t="str">
        <f t="shared" ca="1" si="116"/>
        <v>-</v>
      </c>
      <c r="D1837" s="41" t="str">
        <f>IF($F1837="sortie en cours d'année",'Base de données'!$B1837,"-")</f>
        <v>-</v>
      </c>
      <c r="E1837" s="41" t="str">
        <f>IF($H1837="entrée en cours d'année",'Base de données'!$B1837,"-")</f>
        <v>-</v>
      </c>
      <c r="F1837" s="37" t="str">
        <f t="shared" si="113"/>
        <v/>
      </c>
      <c r="G1837" s="37" t="str">
        <f>IF($J1837="mouvement",_xlfn.XLOOKUP('Base de données'!$B1837,$V:$V,$V:$V,0),"")</f>
        <v/>
      </c>
      <c r="H1837" s="37" t="str">
        <f t="shared" si="114"/>
        <v/>
      </c>
      <c r="I1837" s="37" t="str">
        <f>IF($J1837="mouvement",_xlfn.XLOOKUP('Base de données'!$B1837,$K:$K,$K:$K,0),"")</f>
        <v/>
      </c>
      <c r="J1837" s="38" t="str">
        <f>IF(AND(Y1837&lt;&gt;MAX(Y:Y),COUNTIF(K1837:V1837,'Base de données'!$B1837)&gt;0),"mouvement","")</f>
        <v/>
      </c>
      <c r="K1837" s="39" t="str">
        <f>IF(K$1&gt;$AE$1,"-",IFERROR(IF(DATEDIF('Base de données'!$A1837,K$1,"d")&lt;&gt;0,"",'Base de données'!$B1837),""))</f>
        <v/>
      </c>
      <c r="L1837" s="39" t="str">
        <f>IF(L$1&gt;$AE$1,"-",IFERROR(IF(DATEDIF('Base de données'!$A1837,L$1,"d")&lt;&gt;0,"",'Base de données'!$B1837),""))</f>
        <v/>
      </c>
      <c r="M1837" s="39" t="str">
        <f>IF(M$1&gt;$AE$1,"-",IFERROR(IF(DATEDIF('Base de données'!$A1837,M$1,"d")&lt;&gt;0,"",'Base de données'!$B1837),""))</f>
        <v/>
      </c>
      <c r="N1837" s="39" t="str">
        <f>IF(N$1&gt;$AE$1,"-",IFERROR(IF(DATEDIF('Base de données'!$A1837,N$1,"d")&lt;&gt;0,"",'Base de données'!$B1837),""))</f>
        <v/>
      </c>
      <c r="O1837" s="39" t="str">
        <f>IF(O$1&gt;$AE$1,"-",IFERROR(IF(DATEDIF('Base de données'!$A1837,O$1,"d")&lt;&gt;0,"",'Base de données'!$B1837),""))</f>
        <v/>
      </c>
      <c r="P1837" s="39" t="str">
        <f>IF(P$1&gt;$AE$1,"-",IFERROR(IF(DATEDIF('Base de données'!$A1837,P$1,"d")&lt;&gt;0,"",'Base de données'!$B1837),""))</f>
        <v/>
      </c>
      <c r="Q1837" s="39" t="str">
        <f>IF(Q$1&gt;$AE$1,"-",IFERROR(IF(DATEDIF('Base de données'!$A1837,Q$1,"d")&lt;&gt;0,"",'Base de données'!$B1837),""))</f>
        <v>6RYDI</v>
      </c>
      <c r="R1837" s="39" t="str">
        <f>IF(R$1&gt;$AE$1,"-",IFERROR(IF(DATEDIF('Base de données'!$A1837,R$1,"d")&lt;&gt;0,"",'Base de données'!$B1837),""))</f>
        <v/>
      </c>
      <c r="S1837" s="39" t="str">
        <f>IF(S$1&gt;$AE$1,"-",IFERROR(IF(DATEDIF('Base de données'!$A1837,S$1,"d")&lt;&gt;0,"",'Base de données'!$B1837),""))</f>
        <v/>
      </c>
      <c r="T1837" s="39" t="str">
        <f>IF(T$1&gt;$AE$1,"-",IFERROR(IF(DATEDIF('Base de données'!$A1837,T$1,"d")&lt;&gt;0,"",'Base de données'!$B1837),""))</f>
        <v/>
      </c>
      <c r="U1837" s="39" t="str">
        <f>IF(U$1&gt;$AE$1,"-",IFERROR(IF(DATEDIF('Base de données'!$A1837,U$1,"d")&lt;&gt;0,"",'Base de données'!$B1837),""))</f>
        <v/>
      </c>
      <c r="V1837" s="39" t="str">
        <f>IF(V$1&gt;$AE$1,"-",IFERROR(IF(DATEDIF('Base de données'!$A1837,V$1,"d")&lt;&gt;0,"",'Base de données'!$B1837),""))</f>
        <v/>
      </c>
      <c r="W1837" s="34"/>
      <c r="X1837" s="30" t="str">
        <f>'Base de données'!$C1837&amp;" "&amp;'Base de données'!$D1837</f>
        <v>Bouchet Hélène</v>
      </c>
      <c r="Y1837" s="31">
        <f>COUNTIF('Base de données'!$B:$B,'Base de données'!$B1837)</f>
        <v>12</v>
      </c>
      <c r="AA1837" s="87" cm="1">
        <f t="array" aca="1" ref="AA1837" ca="1">INDIRECT("'Base de données'!A" &amp; ROW(Y1837))</f>
        <v>45839</v>
      </c>
      <c r="AB1837" s="51" t="str" cm="1">
        <f t="array" aca="1" ref="AB1837" ca="1">INDIRECT("'Base de données'!B" &amp; ROW(Z1837))</f>
        <v>6RYDI</v>
      </c>
    </row>
    <row r="1838" spans="1:28" x14ac:dyDescent="0.3">
      <c r="A1838" s="41" t="str">
        <f ca="1">IF(IF(AND($B1838&lt;&gt;"-",$B1838=$E1838),"Entrée et sortie","-")="Entrée et sortie",'Base de données'!$B1838,"-")</f>
        <v>-</v>
      </c>
      <c r="B1838" s="41" t="str">
        <f t="shared" ca="1" si="115"/>
        <v>-</v>
      </c>
      <c r="C1838" s="41" t="str">
        <f t="shared" ca="1" si="116"/>
        <v>-</v>
      </c>
      <c r="D1838" s="41" t="str">
        <f>IF($F1838="sortie en cours d'année",'Base de données'!$B1838,"-")</f>
        <v>-</v>
      </c>
      <c r="E1838" s="41" t="str">
        <f>IF($H1838="entrée en cours d'année",'Base de données'!$B1838,"-")</f>
        <v>-</v>
      </c>
      <c r="F1838" s="37" t="str">
        <f t="shared" si="113"/>
        <v/>
      </c>
      <c r="G1838" s="37" t="str">
        <f>IF($J1838="mouvement",_xlfn.XLOOKUP('Base de données'!$B1838,$V:$V,$V:$V,0),"")</f>
        <v/>
      </c>
      <c r="H1838" s="37" t="str">
        <f t="shared" si="114"/>
        <v/>
      </c>
      <c r="I1838" s="37" t="str">
        <f>IF($J1838="mouvement",_xlfn.XLOOKUP('Base de données'!$B1838,$K:$K,$K:$K,0),"")</f>
        <v/>
      </c>
      <c r="J1838" s="38" t="str">
        <f>IF(AND(Y1838&lt;&gt;MAX(Y:Y),COUNTIF(K1838:V1838,'Base de données'!$B1838)&gt;0),"mouvement","")</f>
        <v/>
      </c>
      <c r="K1838" s="39" t="str">
        <f>IF(K$1&gt;$AE$1,"-",IFERROR(IF(DATEDIF('Base de données'!$A1838,K$1,"d")&lt;&gt;0,"",'Base de données'!$B1838),""))</f>
        <v/>
      </c>
      <c r="L1838" s="39" t="str">
        <f>IF(L$1&gt;$AE$1,"-",IFERROR(IF(DATEDIF('Base de données'!$A1838,L$1,"d")&lt;&gt;0,"",'Base de données'!$B1838),""))</f>
        <v/>
      </c>
      <c r="M1838" s="39" t="str">
        <f>IF(M$1&gt;$AE$1,"-",IFERROR(IF(DATEDIF('Base de données'!$A1838,M$1,"d")&lt;&gt;0,"",'Base de données'!$B1838),""))</f>
        <v/>
      </c>
      <c r="N1838" s="39" t="str">
        <f>IF(N$1&gt;$AE$1,"-",IFERROR(IF(DATEDIF('Base de données'!$A1838,N$1,"d")&lt;&gt;0,"",'Base de données'!$B1838),""))</f>
        <v/>
      </c>
      <c r="O1838" s="39" t="str">
        <f>IF(O$1&gt;$AE$1,"-",IFERROR(IF(DATEDIF('Base de données'!$A1838,O$1,"d")&lt;&gt;0,"",'Base de données'!$B1838),""))</f>
        <v/>
      </c>
      <c r="P1838" s="39" t="str">
        <f>IF(P$1&gt;$AE$1,"-",IFERROR(IF(DATEDIF('Base de données'!$A1838,P$1,"d")&lt;&gt;0,"",'Base de données'!$B1838),""))</f>
        <v/>
      </c>
      <c r="Q1838" s="39" t="str">
        <f>IF(Q$1&gt;$AE$1,"-",IFERROR(IF(DATEDIF('Base de données'!$A1838,Q$1,"d")&lt;&gt;0,"",'Base de données'!$B1838),""))</f>
        <v>V9JRR</v>
      </c>
      <c r="R1838" s="39" t="str">
        <f>IF(R$1&gt;$AE$1,"-",IFERROR(IF(DATEDIF('Base de données'!$A1838,R$1,"d")&lt;&gt;0,"",'Base de données'!$B1838),""))</f>
        <v/>
      </c>
      <c r="S1838" s="39" t="str">
        <f>IF(S$1&gt;$AE$1,"-",IFERROR(IF(DATEDIF('Base de données'!$A1838,S$1,"d")&lt;&gt;0,"",'Base de données'!$B1838),""))</f>
        <v/>
      </c>
      <c r="T1838" s="39" t="str">
        <f>IF(T$1&gt;$AE$1,"-",IFERROR(IF(DATEDIF('Base de données'!$A1838,T$1,"d")&lt;&gt;0,"",'Base de données'!$B1838),""))</f>
        <v/>
      </c>
      <c r="U1838" s="39" t="str">
        <f>IF(U$1&gt;$AE$1,"-",IFERROR(IF(DATEDIF('Base de données'!$A1838,U$1,"d")&lt;&gt;0,"",'Base de données'!$B1838),""))</f>
        <v/>
      </c>
      <c r="V1838" s="39" t="str">
        <f>IF(V$1&gt;$AE$1,"-",IFERROR(IF(DATEDIF('Base de données'!$A1838,V$1,"d")&lt;&gt;0,"",'Base de données'!$B1838),""))</f>
        <v/>
      </c>
      <c r="W1838" s="34"/>
      <c r="X1838" s="30" t="str">
        <f>'Base de données'!$C1838&amp;" "&amp;'Base de données'!$D1838</f>
        <v>Godard Alphonse</v>
      </c>
      <c r="Y1838" s="31">
        <f>COUNTIF('Base de données'!$B:$B,'Base de données'!$B1838)</f>
        <v>12</v>
      </c>
      <c r="AA1838" s="87" cm="1">
        <f t="array" aca="1" ref="AA1838" ca="1">INDIRECT("'Base de données'!A" &amp; ROW(Y1838))</f>
        <v>45839</v>
      </c>
      <c r="AB1838" s="51" t="str" cm="1">
        <f t="array" aca="1" ref="AB1838" ca="1">INDIRECT("'Base de données'!B" &amp; ROW(Z1838))</f>
        <v>V9JRR</v>
      </c>
    </row>
    <row r="1839" spans="1:28" x14ac:dyDescent="0.3">
      <c r="A1839" s="41" t="str">
        <f ca="1">IF(IF(AND($B1839&lt;&gt;"-",$B1839=$E1839),"Entrée et sortie","-")="Entrée et sortie",'Base de données'!$B1839,"-")</f>
        <v>-</v>
      </c>
      <c r="B1839" s="41" t="str">
        <f t="shared" ca="1" si="115"/>
        <v>1DR5Q</v>
      </c>
      <c r="C1839" s="41" t="str">
        <f t="shared" ca="1" si="116"/>
        <v>1DR5Q</v>
      </c>
      <c r="D1839" s="41" t="str">
        <f>IF($F1839="sortie en cours d'année",'Base de données'!$B1839,"-")</f>
        <v>1DR5Q</v>
      </c>
      <c r="E1839" s="41" t="str">
        <f>IF($H1839="entrée en cours d'année",'Base de données'!$B1839,"-")</f>
        <v>-</v>
      </c>
      <c r="F1839" s="37" t="str">
        <f t="shared" si="113"/>
        <v>sortie en cours d'année</v>
      </c>
      <c r="G1839" s="37">
        <f>IF($J1839="mouvement",_xlfn.XLOOKUP('Base de données'!$B1839,$V:$V,$V:$V,0),"")</f>
        <v>0</v>
      </c>
      <c r="H1839" s="37" t="str">
        <f t="shared" si="114"/>
        <v/>
      </c>
      <c r="I1839" s="37" t="str">
        <f>IF($J1839="mouvement",_xlfn.XLOOKUP('Base de données'!$B1839,$K:$K,$K:$K,0),"")</f>
        <v>1DR5Q</v>
      </c>
      <c r="J1839" s="38" t="str">
        <f>IF(AND(Y1839&lt;&gt;MAX(Y:Y),COUNTIF(K1839:V1839,'Base de données'!$B1839)&gt;0),"mouvement","")</f>
        <v>mouvement</v>
      </c>
      <c r="K1839" s="39" t="str">
        <f>IF(K$1&gt;$AE$1,"-",IFERROR(IF(DATEDIF('Base de données'!$A1839,K$1,"d")&lt;&gt;0,"",'Base de données'!$B1839),""))</f>
        <v/>
      </c>
      <c r="L1839" s="39" t="str">
        <f>IF(L$1&gt;$AE$1,"-",IFERROR(IF(DATEDIF('Base de données'!$A1839,L$1,"d")&lt;&gt;0,"",'Base de données'!$B1839),""))</f>
        <v/>
      </c>
      <c r="M1839" s="39" t="str">
        <f>IF(M$1&gt;$AE$1,"-",IFERROR(IF(DATEDIF('Base de données'!$A1839,M$1,"d")&lt;&gt;0,"",'Base de données'!$B1839),""))</f>
        <v/>
      </c>
      <c r="N1839" s="39" t="str">
        <f>IF(N$1&gt;$AE$1,"-",IFERROR(IF(DATEDIF('Base de données'!$A1839,N$1,"d")&lt;&gt;0,"",'Base de données'!$B1839),""))</f>
        <v/>
      </c>
      <c r="O1839" s="39" t="str">
        <f>IF(O$1&gt;$AE$1,"-",IFERROR(IF(DATEDIF('Base de données'!$A1839,O$1,"d")&lt;&gt;0,"",'Base de données'!$B1839),""))</f>
        <v/>
      </c>
      <c r="P1839" s="39" t="str">
        <f>IF(P$1&gt;$AE$1,"-",IFERROR(IF(DATEDIF('Base de données'!$A1839,P$1,"d")&lt;&gt;0,"",'Base de données'!$B1839),""))</f>
        <v/>
      </c>
      <c r="Q1839" s="39" t="str">
        <f>IF(Q$1&gt;$AE$1,"-",IFERROR(IF(DATEDIF('Base de données'!$A1839,Q$1,"d")&lt;&gt;0,"",'Base de données'!$B1839),""))</f>
        <v>1DR5Q</v>
      </c>
      <c r="R1839" s="39" t="str">
        <f>IF(R$1&gt;$AE$1,"-",IFERROR(IF(DATEDIF('Base de données'!$A1839,R$1,"d")&lt;&gt;0,"",'Base de données'!$B1839),""))</f>
        <v/>
      </c>
      <c r="S1839" s="39" t="str">
        <f>IF(S$1&gt;$AE$1,"-",IFERROR(IF(DATEDIF('Base de données'!$A1839,S$1,"d")&lt;&gt;0,"",'Base de données'!$B1839),""))</f>
        <v/>
      </c>
      <c r="T1839" s="39" t="str">
        <f>IF(T$1&gt;$AE$1,"-",IFERROR(IF(DATEDIF('Base de données'!$A1839,T$1,"d")&lt;&gt;0,"",'Base de données'!$B1839),""))</f>
        <v/>
      </c>
      <c r="U1839" s="39" t="str">
        <f>IF(U$1&gt;$AE$1,"-",IFERROR(IF(DATEDIF('Base de données'!$A1839,U$1,"d")&lt;&gt;0,"",'Base de données'!$B1839),""))</f>
        <v/>
      </c>
      <c r="V1839" s="39" t="str">
        <f>IF(V$1&gt;$AE$1,"-",IFERROR(IF(DATEDIF('Base de données'!$A1839,V$1,"d")&lt;&gt;0,"",'Base de données'!$B1839),""))</f>
        <v/>
      </c>
      <c r="W1839" s="34"/>
      <c r="X1839" s="30" t="str">
        <f>'Base de données'!$C1839&amp;" "&amp;'Base de données'!$D1839</f>
        <v>Vasseur Matthieu</v>
      </c>
      <c r="Y1839" s="31">
        <f>COUNTIF('Base de données'!$B:$B,'Base de données'!$B1839)</f>
        <v>8</v>
      </c>
      <c r="AA1839" s="87" cm="1">
        <f t="array" aca="1" ref="AA1839" ca="1">INDIRECT("'Base de données'!A" &amp; ROW(Y1839))</f>
        <v>45839</v>
      </c>
      <c r="AB1839" s="51" t="str" cm="1">
        <f t="array" aca="1" ref="AB1839" ca="1">INDIRECT("'Base de données'!B" &amp; ROW(Z1839))</f>
        <v>1DR5Q</v>
      </c>
    </row>
    <row r="1840" spans="1:28" x14ac:dyDescent="0.3">
      <c r="A1840" s="41" t="str">
        <f ca="1">IF(IF(AND($B1840&lt;&gt;"-",$B1840=$E1840),"Entrée et sortie","-")="Entrée et sortie",'Base de données'!$B1840,"-")</f>
        <v>-</v>
      </c>
      <c r="B1840" s="41" t="str">
        <f t="shared" ca="1" si="115"/>
        <v>-</v>
      </c>
      <c r="C1840" s="41" t="str">
        <f t="shared" ca="1" si="116"/>
        <v>-</v>
      </c>
      <c r="D1840" s="41" t="str">
        <f>IF($F1840="sortie en cours d'année",'Base de données'!$B1840,"-")</f>
        <v>-</v>
      </c>
      <c r="E1840" s="41" t="str">
        <f>IF($H1840="entrée en cours d'année",'Base de données'!$B1840,"-")</f>
        <v>-</v>
      </c>
      <c r="F1840" s="37" t="str">
        <f t="shared" si="113"/>
        <v/>
      </c>
      <c r="G1840" s="37" t="str">
        <f>IF($J1840="mouvement",_xlfn.XLOOKUP('Base de données'!$B1840,$V:$V,$V:$V,0),"")</f>
        <v/>
      </c>
      <c r="H1840" s="37" t="str">
        <f t="shared" si="114"/>
        <v/>
      </c>
      <c r="I1840" s="37" t="str">
        <f>IF($J1840="mouvement",_xlfn.XLOOKUP('Base de données'!$B1840,$K:$K,$K:$K,0),"")</f>
        <v/>
      </c>
      <c r="J1840" s="38" t="str">
        <f>IF(AND(Y1840&lt;&gt;MAX(Y:Y),COUNTIF(K1840:V1840,'Base de données'!$B1840)&gt;0),"mouvement","")</f>
        <v/>
      </c>
      <c r="K1840" s="39" t="str">
        <f>IF(K$1&gt;$AE$1,"-",IFERROR(IF(DATEDIF('Base de données'!$A1840,K$1,"d")&lt;&gt;0,"",'Base de données'!$B1840),""))</f>
        <v/>
      </c>
      <c r="L1840" s="39" t="str">
        <f>IF(L$1&gt;$AE$1,"-",IFERROR(IF(DATEDIF('Base de données'!$A1840,L$1,"d")&lt;&gt;0,"",'Base de données'!$B1840),""))</f>
        <v/>
      </c>
      <c r="M1840" s="39" t="str">
        <f>IF(M$1&gt;$AE$1,"-",IFERROR(IF(DATEDIF('Base de données'!$A1840,M$1,"d")&lt;&gt;0,"",'Base de données'!$B1840),""))</f>
        <v/>
      </c>
      <c r="N1840" s="39" t="str">
        <f>IF(N$1&gt;$AE$1,"-",IFERROR(IF(DATEDIF('Base de données'!$A1840,N$1,"d")&lt;&gt;0,"",'Base de données'!$B1840),""))</f>
        <v/>
      </c>
      <c r="O1840" s="39" t="str">
        <f>IF(O$1&gt;$AE$1,"-",IFERROR(IF(DATEDIF('Base de données'!$A1840,O$1,"d")&lt;&gt;0,"",'Base de données'!$B1840),""))</f>
        <v/>
      </c>
      <c r="P1840" s="39" t="str">
        <f>IF(P$1&gt;$AE$1,"-",IFERROR(IF(DATEDIF('Base de données'!$A1840,P$1,"d")&lt;&gt;0,"",'Base de données'!$B1840),""))</f>
        <v/>
      </c>
      <c r="Q1840" s="39" t="str">
        <f>IF(Q$1&gt;$AE$1,"-",IFERROR(IF(DATEDIF('Base de données'!$A1840,Q$1,"d")&lt;&gt;0,"",'Base de données'!$B1840),""))</f>
        <v>53CT8</v>
      </c>
      <c r="R1840" s="39" t="str">
        <f>IF(R$1&gt;$AE$1,"-",IFERROR(IF(DATEDIF('Base de données'!$A1840,R$1,"d")&lt;&gt;0,"",'Base de données'!$B1840),""))</f>
        <v/>
      </c>
      <c r="S1840" s="39" t="str">
        <f>IF(S$1&gt;$AE$1,"-",IFERROR(IF(DATEDIF('Base de données'!$A1840,S$1,"d")&lt;&gt;0,"",'Base de données'!$B1840),""))</f>
        <v/>
      </c>
      <c r="T1840" s="39" t="str">
        <f>IF(T$1&gt;$AE$1,"-",IFERROR(IF(DATEDIF('Base de données'!$A1840,T$1,"d")&lt;&gt;0,"",'Base de données'!$B1840),""))</f>
        <v/>
      </c>
      <c r="U1840" s="39" t="str">
        <f>IF(U$1&gt;$AE$1,"-",IFERROR(IF(DATEDIF('Base de données'!$A1840,U$1,"d")&lt;&gt;0,"",'Base de données'!$B1840),""))</f>
        <v/>
      </c>
      <c r="V1840" s="39" t="str">
        <f>IF(V$1&gt;$AE$1,"-",IFERROR(IF(DATEDIF('Base de données'!$A1840,V$1,"d")&lt;&gt;0,"",'Base de données'!$B1840),""))</f>
        <v/>
      </c>
      <c r="W1840" s="34"/>
      <c r="X1840" s="30" t="str">
        <f>'Base de données'!$C1840&amp;" "&amp;'Base de données'!$D1840</f>
        <v>Pires Tristan</v>
      </c>
      <c r="Y1840" s="31">
        <f>COUNTIF('Base de données'!$B:$B,'Base de données'!$B1840)</f>
        <v>12</v>
      </c>
      <c r="AA1840" s="87" cm="1">
        <f t="array" aca="1" ref="AA1840" ca="1">INDIRECT("'Base de données'!A" &amp; ROW(Y1840))</f>
        <v>45839</v>
      </c>
      <c r="AB1840" s="51" t="str" cm="1">
        <f t="array" aca="1" ref="AB1840" ca="1">INDIRECT("'Base de données'!B" &amp; ROW(Z1840))</f>
        <v>53CT8</v>
      </c>
    </row>
    <row r="1841" spans="1:28" x14ac:dyDescent="0.3">
      <c r="A1841" s="41" t="str">
        <f ca="1">IF(IF(AND($B1841&lt;&gt;"-",$B1841=$E1841),"Entrée et sortie","-")="Entrée et sortie",'Base de données'!$B1841,"-")</f>
        <v>-</v>
      </c>
      <c r="B1841" s="41" t="str">
        <f t="shared" ca="1" si="115"/>
        <v>-</v>
      </c>
      <c r="C1841" s="41" t="str">
        <f t="shared" ca="1" si="116"/>
        <v>-</v>
      </c>
      <c r="D1841" s="41" t="str">
        <f>IF($F1841="sortie en cours d'année",'Base de données'!$B1841,"-")</f>
        <v>-</v>
      </c>
      <c r="E1841" s="41" t="str">
        <f>IF($H1841="entrée en cours d'année",'Base de données'!$B1841,"-")</f>
        <v>-</v>
      </c>
      <c r="F1841" s="37" t="str">
        <f t="shared" si="113"/>
        <v/>
      </c>
      <c r="G1841" s="37" t="str">
        <f>IF($J1841="mouvement",_xlfn.XLOOKUP('Base de données'!$B1841,$V:$V,$V:$V,0),"")</f>
        <v/>
      </c>
      <c r="H1841" s="37" t="str">
        <f t="shared" si="114"/>
        <v/>
      </c>
      <c r="I1841" s="37" t="str">
        <f>IF($J1841="mouvement",_xlfn.XLOOKUP('Base de données'!$B1841,$K:$K,$K:$K,0),"")</f>
        <v/>
      </c>
      <c r="J1841" s="38" t="str">
        <f>IF(AND(Y1841&lt;&gt;MAX(Y:Y),COUNTIF(K1841:V1841,'Base de données'!$B1841)&gt;0),"mouvement","")</f>
        <v/>
      </c>
      <c r="K1841" s="39" t="str">
        <f>IF(K$1&gt;$AE$1,"-",IFERROR(IF(DATEDIF('Base de données'!$A1841,K$1,"d")&lt;&gt;0,"",'Base de données'!$B1841),""))</f>
        <v/>
      </c>
      <c r="L1841" s="39" t="str">
        <f>IF(L$1&gt;$AE$1,"-",IFERROR(IF(DATEDIF('Base de données'!$A1841,L$1,"d")&lt;&gt;0,"",'Base de données'!$B1841),""))</f>
        <v/>
      </c>
      <c r="M1841" s="39" t="str">
        <f>IF(M$1&gt;$AE$1,"-",IFERROR(IF(DATEDIF('Base de données'!$A1841,M$1,"d")&lt;&gt;0,"",'Base de données'!$B1841),""))</f>
        <v/>
      </c>
      <c r="N1841" s="39" t="str">
        <f>IF(N$1&gt;$AE$1,"-",IFERROR(IF(DATEDIF('Base de données'!$A1841,N$1,"d")&lt;&gt;0,"",'Base de données'!$B1841),""))</f>
        <v/>
      </c>
      <c r="O1841" s="39" t="str">
        <f>IF(O$1&gt;$AE$1,"-",IFERROR(IF(DATEDIF('Base de données'!$A1841,O$1,"d")&lt;&gt;0,"",'Base de données'!$B1841),""))</f>
        <v/>
      </c>
      <c r="P1841" s="39" t="str">
        <f>IF(P$1&gt;$AE$1,"-",IFERROR(IF(DATEDIF('Base de données'!$A1841,P$1,"d")&lt;&gt;0,"",'Base de données'!$B1841),""))</f>
        <v/>
      </c>
      <c r="Q1841" s="39" t="str">
        <f>IF(Q$1&gt;$AE$1,"-",IFERROR(IF(DATEDIF('Base de données'!$A1841,Q$1,"d")&lt;&gt;0,"",'Base de données'!$B1841),""))</f>
        <v>8FZXK</v>
      </c>
      <c r="R1841" s="39" t="str">
        <f>IF(R$1&gt;$AE$1,"-",IFERROR(IF(DATEDIF('Base de données'!$A1841,R$1,"d")&lt;&gt;0,"",'Base de données'!$B1841),""))</f>
        <v/>
      </c>
      <c r="S1841" s="39" t="str">
        <f>IF(S$1&gt;$AE$1,"-",IFERROR(IF(DATEDIF('Base de données'!$A1841,S$1,"d")&lt;&gt;0,"",'Base de données'!$B1841),""))</f>
        <v/>
      </c>
      <c r="T1841" s="39" t="str">
        <f>IF(T$1&gt;$AE$1,"-",IFERROR(IF(DATEDIF('Base de données'!$A1841,T$1,"d")&lt;&gt;0,"",'Base de données'!$B1841),""))</f>
        <v/>
      </c>
      <c r="U1841" s="39" t="str">
        <f>IF(U$1&gt;$AE$1,"-",IFERROR(IF(DATEDIF('Base de données'!$A1841,U$1,"d")&lt;&gt;0,"",'Base de données'!$B1841),""))</f>
        <v/>
      </c>
      <c r="V1841" s="39" t="str">
        <f>IF(V$1&gt;$AE$1,"-",IFERROR(IF(DATEDIF('Base de données'!$A1841,V$1,"d")&lt;&gt;0,"",'Base de données'!$B1841),""))</f>
        <v/>
      </c>
      <c r="W1841" s="34"/>
      <c r="X1841" s="30" t="str">
        <f>'Base de données'!$C1841&amp;" "&amp;'Base de données'!$D1841</f>
        <v>Roche Éléonore</v>
      </c>
      <c r="Y1841" s="31">
        <f>COUNTIF('Base de données'!$B:$B,'Base de données'!$B1841)</f>
        <v>12</v>
      </c>
      <c r="AA1841" s="87" cm="1">
        <f t="array" aca="1" ref="AA1841" ca="1">INDIRECT("'Base de données'!A" &amp; ROW(Y1841))</f>
        <v>45839</v>
      </c>
      <c r="AB1841" s="51" t="str" cm="1">
        <f t="array" aca="1" ref="AB1841" ca="1">INDIRECT("'Base de données'!B" &amp; ROW(Z1841))</f>
        <v>8FZXK</v>
      </c>
    </row>
    <row r="1842" spans="1:28" x14ac:dyDescent="0.3">
      <c r="A1842" s="41" t="str">
        <f ca="1">IF(IF(AND($B1842&lt;&gt;"-",$B1842=$E1842),"Entrée et sortie","-")="Entrée et sortie",'Base de données'!$B1842,"-")</f>
        <v>-</v>
      </c>
      <c r="B1842" s="41" t="str">
        <f t="shared" ca="1" si="115"/>
        <v>-</v>
      </c>
      <c r="C1842" s="41" t="str">
        <f t="shared" ca="1" si="116"/>
        <v>-</v>
      </c>
      <c r="D1842" s="41" t="str">
        <f>IF($F1842="sortie en cours d'année",'Base de données'!$B1842,"-")</f>
        <v>-</v>
      </c>
      <c r="E1842" s="41" t="str">
        <f>IF($H1842="entrée en cours d'année",'Base de données'!$B1842,"-")</f>
        <v>-</v>
      </c>
      <c r="F1842" s="37" t="str">
        <f t="shared" si="113"/>
        <v/>
      </c>
      <c r="G1842" s="37" t="str">
        <f>IF($J1842="mouvement",_xlfn.XLOOKUP('Base de données'!$B1842,$V:$V,$V:$V,0),"")</f>
        <v/>
      </c>
      <c r="H1842" s="37" t="str">
        <f t="shared" si="114"/>
        <v/>
      </c>
      <c r="I1842" s="37" t="str">
        <f>IF($J1842="mouvement",_xlfn.XLOOKUP('Base de données'!$B1842,$K:$K,$K:$K,0),"")</f>
        <v/>
      </c>
      <c r="J1842" s="38" t="str">
        <f>IF(AND(Y1842&lt;&gt;MAX(Y:Y),COUNTIF(K1842:V1842,'Base de données'!$B1842)&gt;0),"mouvement","")</f>
        <v/>
      </c>
      <c r="K1842" s="39" t="str">
        <f>IF(K$1&gt;$AE$1,"-",IFERROR(IF(DATEDIF('Base de données'!$A1842,K$1,"d")&lt;&gt;0,"",'Base de données'!$B1842),""))</f>
        <v/>
      </c>
      <c r="L1842" s="39" t="str">
        <f>IF(L$1&gt;$AE$1,"-",IFERROR(IF(DATEDIF('Base de données'!$A1842,L$1,"d")&lt;&gt;0,"",'Base de données'!$B1842),""))</f>
        <v/>
      </c>
      <c r="M1842" s="39" t="str">
        <f>IF(M$1&gt;$AE$1,"-",IFERROR(IF(DATEDIF('Base de données'!$A1842,M$1,"d")&lt;&gt;0,"",'Base de données'!$B1842),""))</f>
        <v/>
      </c>
      <c r="N1842" s="39" t="str">
        <f>IF(N$1&gt;$AE$1,"-",IFERROR(IF(DATEDIF('Base de données'!$A1842,N$1,"d")&lt;&gt;0,"",'Base de données'!$B1842),""))</f>
        <v/>
      </c>
      <c r="O1842" s="39" t="str">
        <f>IF(O$1&gt;$AE$1,"-",IFERROR(IF(DATEDIF('Base de données'!$A1842,O$1,"d")&lt;&gt;0,"",'Base de données'!$B1842),""))</f>
        <v/>
      </c>
      <c r="P1842" s="39" t="str">
        <f>IF(P$1&gt;$AE$1,"-",IFERROR(IF(DATEDIF('Base de données'!$A1842,P$1,"d")&lt;&gt;0,"",'Base de données'!$B1842),""))</f>
        <v/>
      </c>
      <c r="Q1842" s="39" t="str">
        <f>IF(Q$1&gt;$AE$1,"-",IFERROR(IF(DATEDIF('Base de données'!$A1842,Q$1,"d")&lt;&gt;0,"",'Base de données'!$B1842),""))</f>
        <v>CBT1T</v>
      </c>
      <c r="R1842" s="39" t="str">
        <f>IF(R$1&gt;$AE$1,"-",IFERROR(IF(DATEDIF('Base de données'!$A1842,R$1,"d")&lt;&gt;0,"",'Base de données'!$B1842),""))</f>
        <v/>
      </c>
      <c r="S1842" s="39" t="str">
        <f>IF(S$1&gt;$AE$1,"-",IFERROR(IF(DATEDIF('Base de données'!$A1842,S$1,"d")&lt;&gt;0,"",'Base de données'!$B1842),""))</f>
        <v/>
      </c>
      <c r="T1842" s="39" t="str">
        <f>IF(T$1&gt;$AE$1,"-",IFERROR(IF(DATEDIF('Base de données'!$A1842,T$1,"d")&lt;&gt;0,"",'Base de données'!$B1842),""))</f>
        <v/>
      </c>
      <c r="U1842" s="39" t="str">
        <f>IF(U$1&gt;$AE$1,"-",IFERROR(IF(DATEDIF('Base de données'!$A1842,U$1,"d")&lt;&gt;0,"",'Base de données'!$B1842),""))</f>
        <v/>
      </c>
      <c r="V1842" s="39" t="str">
        <f>IF(V$1&gt;$AE$1,"-",IFERROR(IF(DATEDIF('Base de données'!$A1842,V$1,"d")&lt;&gt;0,"",'Base de données'!$B1842),""))</f>
        <v/>
      </c>
      <c r="W1842" s="34"/>
      <c r="X1842" s="30" t="str">
        <f>'Base de données'!$C1842&amp;" "&amp;'Base de données'!$D1842</f>
        <v>Hardy Timothée</v>
      </c>
      <c r="Y1842" s="31">
        <f>COUNTIF('Base de données'!$B:$B,'Base de données'!$B1842)</f>
        <v>12</v>
      </c>
      <c r="AA1842" s="87" cm="1">
        <f t="array" aca="1" ref="AA1842" ca="1">INDIRECT("'Base de données'!A" &amp; ROW(Y1842))</f>
        <v>45839</v>
      </c>
      <c r="AB1842" s="51" t="str" cm="1">
        <f t="array" aca="1" ref="AB1842" ca="1">INDIRECT("'Base de données'!B" &amp; ROW(Z1842))</f>
        <v>CBT1T</v>
      </c>
    </row>
    <row r="1843" spans="1:28" x14ac:dyDescent="0.3">
      <c r="A1843" s="41" t="str">
        <f ca="1">IF(IF(AND($B1843&lt;&gt;"-",$B1843=$E1843),"Entrée et sortie","-")="Entrée et sortie",'Base de données'!$B1843,"-")</f>
        <v>-</v>
      </c>
      <c r="B1843" s="41" t="str">
        <f t="shared" ca="1" si="115"/>
        <v>-</v>
      </c>
      <c r="C1843" s="41" t="str">
        <f t="shared" ca="1" si="116"/>
        <v>-</v>
      </c>
      <c r="D1843" s="41" t="str">
        <f>IF($F1843="sortie en cours d'année",'Base de données'!$B1843,"-")</f>
        <v>-</v>
      </c>
      <c r="E1843" s="41" t="str">
        <f>IF($H1843="entrée en cours d'année",'Base de données'!$B1843,"-")</f>
        <v>-</v>
      </c>
      <c r="F1843" s="37" t="str">
        <f t="shared" si="113"/>
        <v/>
      </c>
      <c r="G1843" s="37" t="str">
        <f>IF($J1843="mouvement",_xlfn.XLOOKUP('Base de données'!$B1843,$V:$V,$V:$V,0),"")</f>
        <v/>
      </c>
      <c r="H1843" s="37" t="str">
        <f t="shared" si="114"/>
        <v/>
      </c>
      <c r="I1843" s="37" t="str">
        <f>IF($J1843="mouvement",_xlfn.XLOOKUP('Base de données'!$B1843,$K:$K,$K:$K,0),"")</f>
        <v/>
      </c>
      <c r="J1843" s="38" t="str">
        <f>IF(AND(Y1843&lt;&gt;MAX(Y:Y),COUNTIF(K1843:V1843,'Base de données'!$B1843)&gt;0),"mouvement","")</f>
        <v/>
      </c>
      <c r="K1843" s="39" t="str">
        <f>IF(K$1&gt;$AE$1,"-",IFERROR(IF(DATEDIF('Base de données'!$A1843,K$1,"d")&lt;&gt;0,"",'Base de données'!$B1843),""))</f>
        <v/>
      </c>
      <c r="L1843" s="39" t="str">
        <f>IF(L$1&gt;$AE$1,"-",IFERROR(IF(DATEDIF('Base de données'!$A1843,L$1,"d")&lt;&gt;0,"",'Base de données'!$B1843),""))</f>
        <v/>
      </c>
      <c r="M1843" s="39" t="str">
        <f>IF(M$1&gt;$AE$1,"-",IFERROR(IF(DATEDIF('Base de données'!$A1843,M$1,"d")&lt;&gt;0,"",'Base de données'!$B1843),""))</f>
        <v/>
      </c>
      <c r="N1843" s="39" t="str">
        <f>IF(N$1&gt;$AE$1,"-",IFERROR(IF(DATEDIF('Base de données'!$A1843,N$1,"d")&lt;&gt;0,"",'Base de données'!$B1843),""))</f>
        <v/>
      </c>
      <c r="O1843" s="39" t="str">
        <f>IF(O$1&gt;$AE$1,"-",IFERROR(IF(DATEDIF('Base de données'!$A1843,O$1,"d")&lt;&gt;0,"",'Base de données'!$B1843),""))</f>
        <v/>
      </c>
      <c r="P1843" s="39" t="str">
        <f>IF(P$1&gt;$AE$1,"-",IFERROR(IF(DATEDIF('Base de données'!$A1843,P$1,"d")&lt;&gt;0,"",'Base de données'!$B1843),""))</f>
        <v/>
      </c>
      <c r="Q1843" s="39" t="str">
        <f>IF(Q$1&gt;$AE$1,"-",IFERROR(IF(DATEDIF('Base de données'!$A1843,Q$1,"d")&lt;&gt;0,"",'Base de données'!$B1843),""))</f>
        <v>K015U</v>
      </c>
      <c r="R1843" s="39" t="str">
        <f>IF(R$1&gt;$AE$1,"-",IFERROR(IF(DATEDIF('Base de données'!$A1843,R$1,"d")&lt;&gt;0,"",'Base de données'!$B1843),""))</f>
        <v/>
      </c>
      <c r="S1843" s="39" t="str">
        <f>IF(S$1&gt;$AE$1,"-",IFERROR(IF(DATEDIF('Base de données'!$A1843,S$1,"d")&lt;&gt;0,"",'Base de données'!$B1843),""))</f>
        <v/>
      </c>
      <c r="T1843" s="39" t="str">
        <f>IF(T$1&gt;$AE$1,"-",IFERROR(IF(DATEDIF('Base de données'!$A1843,T$1,"d")&lt;&gt;0,"",'Base de données'!$B1843),""))</f>
        <v/>
      </c>
      <c r="U1843" s="39" t="str">
        <f>IF(U$1&gt;$AE$1,"-",IFERROR(IF(DATEDIF('Base de données'!$A1843,U$1,"d")&lt;&gt;0,"",'Base de données'!$B1843),""))</f>
        <v/>
      </c>
      <c r="V1843" s="39" t="str">
        <f>IF(V$1&gt;$AE$1,"-",IFERROR(IF(DATEDIF('Base de données'!$A1843,V$1,"d")&lt;&gt;0,"",'Base de données'!$B1843),""))</f>
        <v/>
      </c>
      <c r="W1843" s="34"/>
      <c r="X1843" s="30" t="str">
        <f>'Base de données'!$C1843&amp;" "&amp;'Base de données'!$D1843</f>
        <v>Couturier Nath</v>
      </c>
      <c r="Y1843" s="31">
        <f>COUNTIF('Base de données'!$B:$B,'Base de données'!$B1843)</f>
        <v>12</v>
      </c>
      <c r="AA1843" s="87" cm="1">
        <f t="array" aca="1" ref="AA1843" ca="1">INDIRECT("'Base de données'!A" &amp; ROW(Y1843))</f>
        <v>45839</v>
      </c>
      <c r="AB1843" s="51" t="str" cm="1">
        <f t="array" aca="1" ref="AB1843" ca="1">INDIRECT("'Base de données'!B" &amp; ROW(Z1843))</f>
        <v>K015U</v>
      </c>
    </row>
    <row r="1844" spans="1:28" x14ac:dyDescent="0.3">
      <c r="A1844" s="41" t="str">
        <f ca="1">IF(IF(AND($B1844&lt;&gt;"-",$B1844=$E1844),"Entrée et sortie","-")="Entrée et sortie",'Base de données'!$B1844,"-")</f>
        <v>-</v>
      </c>
      <c r="B1844" s="41" t="str">
        <f t="shared" ca="1" si="115"/>
        <v>-</v>
      </c>
      <c r="C1844" s="41" t="str">
        <f t="shared" ca="1" si="116"/>
        <v>-</v>
      </c>
      <c r="D1844" s="41" t="str">
        <f>IF($F1844="sortie en cours d'année",'Base de données'!$B1844,"-")</f>
        <v>-</v>
      </c>
      <c r="E1844" s="41" t="str">
        <f>IF($H1844="entrée en cours d'année",'Base de données'!$B1844,"-")</f>
        <v>-</v>
      </c>
      <c r="F1844" s="37" t="str">
        <f t="shared" si="113"/>
        <v/>
      </c>
      <c r="G1844" s="37" t="str">
        <f>IF($J1844="mouvement",_xlfn.XLOOKUP('Base de données'!$B1844,$V:$V,$V:$V,0),"")</f>
        <v/>
      </c>
      <c r="H1844" s="37" t="str">
        <f t="shared" si="114"/>
        <v/>
      </c>
      <c r="I1844" s="37" t="str">
        <f>IF($J1844="mouvement",_xlfn.XLOOKUP('Base de données'!$B1844,$K:$K,$K:$K,0),"")</f>
        <v/>
      </c>
      <c r="J1844" s="38" t="str">
        <f>IF(AND(Y1844&lt;&gt;MAX(Y:Y),COUNTIF(K1844:V1844,'Base de données'!$B1844)&gt;0),"mouvement","")</f>
        <v/>
      </c>
      <c r="K1844" s="39" t="str">
        <f>IF(K$1&gt;$AE$1,"-",IFERROR(IF(DATEDIF('Base de données'!$A1844,K$1,"d")&lt;&gt;0,"",'Base de données'!$B1844),""))</f>
        <v/>
      </c>
      <c r="L1844" s="39" t="str">
        <f>IF(L$1&gt;$AE$1,"-",IFERROR(IF(DATEDIF('Base de données'!$A1844,L$1,"d")&lt;&gt;0,"",'Base de données'!$B1844),""))</f>
        <v/>
      </c>
      <c r="M1844" s="39" t="str">
        <f>IF(M$1&gt;$AE$1,"-",IFERROR(IF(DATEDIF('Base de données'!$A1844,M$1,"d")&lt;&gt;0,"",'Base de données'!$B1844),""))</f>
        <v/>
      </c>
      <c r="N1844" s="39" t="str">
        <f>IF(N$1&gt;$AE$1,"-",IFERROR(IF(DATEDIF('Base de données'!$A1844,N$1,"d")&lt;&gt;0,"",'Base de données'!$B1844),""))</f>
        <v/>
      </c>
      <c r="O1844" s="39" t="str">
        <f>IF(O$1&gt;$AE$1,"-",IFERROR(IF(DATEDIF('Base de données'!$A1844,O$1,"d")&lt;&gt;0,"",'Base de données'!$B1844),""))</f>
        <v/>
      </c>
      <c r="P1844" s="39" t="str">
        <f>IF(P$1&gt;$AE$1,"-",IFERROR(IF(DATEDIF('Base de données'!$A1844,P$1,"d")&lt;&gt;0,"",'Base de données'!$B1844),""))</f>
        <v/>
      </c>
      <c r="Q1844" s="39" t="str">
        <f>IF(Q$1&gt;$AE$1,"-",IFERROR(IF(DATEDIF('Base de données'!$A1844,Q$1,"d")&lt;&gt;0,"",'Base de données'!$B1844),""))</f>
        <v>R0EWQ</v>
      </c>
      <c r="R1844" s="39" t="str">
        <f>IF(R$1&gt;$AE$1,"-",IFERROR(IF(DATEDIF('Base de données'!$A1844,R$1,"d")&lt;&gt;0,"",'Base de données'!$B1844),""))</f>
        <v/>
      </c>
      <c r="S1844" s="39" t="str">
        <f>IF(S$1&gt;$AE$1,"-",IFERROR(IF(DATEDIF('Base de données'!$A1844,S$1,"d")&lt;&gt;0,"",'Base de données'!$B1844),""))</f>
        <v/>
      </c>
      <c r="T1844" s="39" t="str">
        <f>IF(T$1&gt;$AE$1,"-",IFERROR(IF(DATEDIF('Base de données'!$A1844,T$1,"d")&lt;&gt;0,"",'Base de données'!$B1844),""))</f>
        <v/>
      </c>
      <c r="U1844" s="39" t="str">
        <f>IF(U$1&gt;$AE$1,"-",IFERROR(IF(DATEDIF('Base de données'!$A1844,U$1,"d")&lt;&gt;0,"",'Base de données'!$B1844),""))</f>
        <v/>
      </c>
      <c r="V1844" s="39" t="str">
        <f>IF(V$1&gt;$AE$1,"-",IFERROR(IF(DATEDIF('Base de données'!$A1844,V$1,"d")&lt;&gt;0,"",'Base de données'!$B1844),""))</f>
        <v/>
      </c>
      <c r="W1844" s="34"/>
      <c r="X1844" s="30" t="str">
        <f>'Base de données'!$C1844&amp;" "&amp;'Base de données'!$D1844</f>
        <v>Leroux Maggie</v>
      </c>
      <c r="Y1844" s="31">
        <f>COUNTIF('Base de données'!$B:$B,'Base de données'!$B1844)</f>
        <v>12</v>
      </c>
      <c r="AA1844" s="87" cm="1">
        <f t="array" aca="1" ref="AA1844" ca="1">INDIRECT("'Base de données'!A" &amp; ROW(Y1844))</f>
        <v>45839</v>
      </c>
      <c r="AB1844" s="51" t="str" cm="1">
        <f t="array" aca="1" ref="AB1844" ca="1">INDIRECT("'Base de données'!B" &amp; ROW(Z1844))</f>
        <v>R0EWQ</v>
      </c>
    </row>
    <row r="1845" spans="1:28" x14ac:dyDescent="0.3">
      <c r="A1845" s="41" t="str">
        <f ca="1">IF(IF(AND($B1845&lt;&gt;"-",$B1845=$E1845),"Entrée et sortie","-")="Entrée et sortie",'Base de données'!$B1845,"-")</f>
        <v>-</v>
      </c>
      <c r="B1845" s="41" t="str">
        <f t="shared" ca="1" si="115"/>
        <v>-</v>
      </c>
      <c r="C1845" s="41" t="str">
        <f t="shared" ca="1" si="116"/>
        <v>-</v>
      </c>
      <c r="D1845" s="41" t="str">
        <f>IF($F1845="sortie en cours d'année",'Base de données'!$B1845,"-")</f>
        <v>-</v>
      </c>
      <c r="E1845" s="41" t="str">
        <f>IF($H1845="entrée en cours d'année",'Base de données'!$B1845,"-")</f>
        <v>-</v>
      </c>
      <c r="F1845" s="37" t="str">
        <f t="shared" si="113"/>
        <v/>
      </c>
      <c r="G1845" s="37" t="str">
        <f>IF($J1845="mouvement",_xlfn.XLOOKUP('Base de données'!$B1845,$V:$V,$V:$V,0),"")</f>
        <v/>
      </c>
      <c r="H1845" s="37" t="str">
        <f t="shared" si="114"/>
        <v/>
      </c>
      <c r="I1845" s="37" t="str">
        <f>IF($J1845="mouvement",_xlfn.XLOOKUP('Base de données'!$B1845,$K:$K,$K:$K,0),"")</f>
        <v/>
      </c>
      <c r="J1845" s="38" t="str">
        <f>IF(AND(Y1845&lt;&gt;MAX(Y:Y),COUNTIF(K1845:V1845,'Base de données'!$B1845)&gt;0),"mouvement","")</f>
        <v/>
      </c>
      <c r="K1845" s="39" t="str">
        <f>IF(K$1&gt;$AE$1,"-",IFERROR(IF(DATEDIF('Base de données'!$A1845,K$1,"d")&lt;&gt;0,"",'Base de données'!$B1845),""))</f>
        <v/>
      </c>
      <c r="L1845" s="39" t="str">
        <f>IF(L$1&gt;$AE$1,"-",IFERROR(IF(DATEDIF('Base de données'!$A1845,L$1,"d")&lt;&gt;0,"",'Base de données'!$B1845),""))</f>
        <v/>
      </c>
      <c r="M1845" s="39" t="str">
        <f>IF(M$1&gt;$AE$1,"-",IFERROR(IF(DATEDIF('Base de données'!$A1845,M$1,"d")&lt;&gt;0,"",'Base de données'!$B1845),""))</f>
        <v/>
      </c>
      <c r="N1845" s="39" t="str">
        <f>IF(N$1&gt;$AE$1,"-",IFERROR(IF(DATEDIF('Base de données'!$A1845,N$1,"d")&lt;&gt;0,"",'Base de données'!$B1845),""))</f>
        <v/>
      </c>
      <c r="O1845" s="39" t="str">
        <f>IF(O$1&gt;$AE$1,"-",IFERROR(IF(DATEDIF('Base de données'!$A1845,O$1,"d")&lt;&gt;0,"",'Base de données'!$B1845),""))</f>
        <v/>
      </c>
      <c r="P1845" s="39" t="str">
        <f>IF(P$1&gt;$AE$1,"-",IFERROR(IF(DATEDIF('Base de données'!$A1845,P$1,"d")&lt;&gt;0,"",'Base de données'!$B1845),""))</f>
        <v/>
      </c>
      <c r="Q1845" s="39" t="str">
        <f>IF(Q$1&gt;$AE$1,"-",IFERROR(IF(DATEDIF('Base de données'!$A1845,Q$1,"d")&lt;&gt;0,"",'Base de données'!$B1845),""))</f>
        <v>EIWAR</v>
      </c>
      <c r="R1845" s="39" t="str">
        <f>IF(R$1&gt;$AE$1,"-",IFERROR(IF(DATEDIF('Base de données'!$A1845,R$1,"d")&lt;&gt;0,"",'Base de données'!$B1845),""))</f>
        <v/>
      </c>
      <c r="S1845" s="39" t="str">
        <f>IF(S$1&gt;$AE$1,"-",IFERROR(IF(DATEDIF('Base de données'!$A1845,S$1,"d")&lt;&gt;0,"",'Base de données'!$B1845),""))</f>
        <v/>
      </c>
      <c r="T1845" s="39" t="str">
        <f>IF(T$1&gt;$AE$1,"-",IFERROR(IF(DATEDIF('Base de données'!$A1845,T$1,"d")&lt;&gt;0,"",'Base de données'!$B1845),""))</f>
        <v/>
      </c>
      <c r="U1845" s="39" t="str">
        <f>IF(U$1&gt;$AE$1,"-",IFERROR(IF(DATEDIF('Base de données'!$A1845,U$1,"d")&lt;&gt;0,"",'Base de données'!$B1845),""))</f>
        <v/>
      </c>
      <c r="V1845" s="39" t="str">
        <f>IF(V$1&gt;$AE$1,"-",IFERROR(IF(DATEDIF('Base de données'!$A1845,V$1,"d")&lt;&gt;0,"",'Base de données'!$B1845),""))</f>
        <v/>
      </c>
      <c r="W1845" s="34"/>
      <c r="X1845" s="30" t="str">
        <f>'Base de données'!$C1845&amp;" "&amp;'Base de données'!$D1845</f>
        <v>Paul Lucas</v>
      </c>
      <c r="Y1845" s="31">
        <f>COUNTIF('Base de données'!$B:$B,'Base de données'!$B1845)</f>
        <v>12</v>
      </c>
      <c r="AA1845" s="87" cm="1">
        <f t="array" aca="1" ref="AA1845" ca="1">INDIRECT("'Base de données'!A" &amp; ROW(Y1845))</f>
        <v>45839</v>
      </c>
      <c r="AB1845" s="51" t="str" cm="1">
        <f t="array" aca="1" ref="AB1845" ca="1">INDIRECT("'Base de données'!B" &amp; ROW(Z1845))</f>
        <v>EIWAR</v>
      </c>
    </row>
    <row r="1846" spans="1:28" x14ac:dyDescent="0.3">
      <c r="A1846" s="41" t="str">
        <f ca="1">IF(IF(AND($B1846&lt;&gt;"-",$B1846=$E1846),"Entrée et sortie","-")="Entrée et sortie",'Base de données'!$B1846,"-")</f>
        <v>-</v>
      </c>
      <c r="B1846" s="41" t="str">
        <f t="shared" ca="1" si="115"/>
        <v>-</v>
      </c>
      <c r="C1846" s="41" t="str">
        <f t="shared" ca="1" si="116"/>
        <v>-</v>
      </c>
      <c r="D1846" s="41" t="str">
        <f>IF($F1846="sortie en cours d'année",'Base de données'!$B1846,"-")</f>
        <v>-</v>
      </c>
      <c r="E1846" s="41" t="str">
        <f>IF($H1846="entrée en cours d'année",'Base de données'!$B1846,"-")</f>
        <v>-</v>
      </c>
      <c r="F1846" s="37" t="str">
        <f t="shared" si="113"/>
        <v/>
      </c>
      <c r="G1846" s="37" t="str">
        <f>IF($J1846="mouvement",_xlfn.XLOOKUP('Base de données'!$B1846,$V:$V,$V:$V,0),"")</f>
        <v/>
      </c>
      <c r="H1846" s="37" t="str">
        <f t="shared" si="114"/>
        <v/>
      </c>
      <c r="I1846" s="37" t="str">
        <f>IF($J1846="mouvement",_xlfn.XLOOKUP('Base de données'!$B1846,$K:$K,$K:$K,0),"")</f>
        <v/>
      </c>
      <c r="J1846" s="38" t="str">
        <f>IF(AND(Y1846&lt;&gt;MAX(Y:Y),COUNTIF(K1846:V1846,'Base de données'!$B1846)&gt;0),"mouvement","")</f>
        <v/>
      </c>
      <c r="K1846" s="39" t="str">
        <f>IF(K$1&gt;$AE$1,"-",IFERROR(IF(DATEDIF('Base de données'!$A1846,K$1,"d")&lt;&gt;0,"",'Base de données'!$B1846),""))</f>
        <v/>
      </c>
      <c r="L1846" s="39" t="str">
        <f>IF(L$1&gt;$AE$1,"-",IFERROR(IF(DATEDIF('Base de données'!$A1846,L$1,"d")&lt;&gt;0,"",'Base de données'!$B1846),""))</f>
        <v/>
      </c>
      <c r="M1846" s="39" t="str">
        <f>IF(M$1&gt;$AE$1,"-",IFERROR(IF(DATEDIF('Base de données'!$A1846,M$1,"d")&lt;&gt;0,"",'Base de données'!$B1846),""))</f>
        <v/>
      </c>
      <c r="N1846" s="39" t="str">
        <f>IF(N$1&gt;$AE$1,"-",IFERROR(IF(DATEDIF('Base de données'!$A1846,N$1,"d")&lt;&gt;0,"",'Base de données'!$B1846),""))</f>
        <v/>
      </c>
      <c r="O1846" s="39" t="str">
        <f>IF(O$1&gt;$AE$1,"-",IFERROR(IF(DATEDIF('Base de données'!$A1846,O$1,"d")&lt;&gt;0,"",'Base de données'!$B1846),""))</f>
        <v/>
      </c>
      <c r="P1846" s="39" t="str">
        <f>IF(P$1&gt;$AE$1,"-",IFERROR(IF(DATEDIF('Base de données'!$A1846,P$1,"d")&lt;&gt;0,"",'Base de données'!$B1846),""))</f>
        <v/>
      </c>
      <c r="Q1846" s="39" t="str">
        <f>IF(Q$1&gt;$AE$1,"-",IFERROR(IF(DATEDIF('Base de données'!$A1846,Q$1,"d")&lt;&gt;0,"",'Base de données'!$B1846),""))</f>
        <v>DBD40</v>
      </c>
      <c r="R1846" s="39" t="str">
        <f>IF(R$1&gt;$AE$1,"-",IFERROR(IF(DATEDIF('Base de données'!$A1846,R$1,"d")&lt;&gt;0,"",'Base de données'!$B1846),""))</f>
        <v/>
      </c>
      <c r="S1846" s="39" t="str">
        <f>IF(S$1&gt;$AE$1,"-",IFERROR(IF(DATEDIF('Base de données'!$A1846,S$1,"d")&lt;&gt;0,"",'Base de données'!$B1846),""))</f>
        <v/>
      </c>
      <c r="T1846" s="39" t="str">
        <f>IF(T$1&gt;$AE$1,"-",IFERROR(IF(DATEDIF('Base de données'!$A1846,T$1,"d")&lt;&gt;0,"",'Base de données'!$B1846),""))</f>
        <v/>
      </c>
      <c r="U1846" s="39" t="str">
        <f>IF(U$1&gt;$AE$1,"-",IFERROR(IF(DATEDIF('Base de données'!$A1846,U$1,"d")&lt;&gt;0,"",'Base de données'!$B1846),""))</f>
        <v/>
      </c>
      <c r="V1846" s="39" t="str">
        <f>IF(V$1&gt;$AE$1,"-",IFERROR(IF(DATEDIF('Base de données'!$A1846,V$1,"d")&lt;&gt;0,"",'Base de données'!$B1846),""))</f>
        <v/>
      </c>
      <c r="W1846" s="34"/>
      <c r="X1846" s="30" t="str">
        <f>'Base de données'!$C1846&amp;" "&amp;'Base de données'!$D1846</f>
        <v>Maillet Adèle</v>
      </c>
      <c r="Y1846" s="31">
        <f>COUNTIF('Base de données'!$B:$B,'Base de données'!$B1846)</f>
        <v>12</v>
      </c>
      <c r="AA1846" s="87" cm="1">
        <f t="array" aca="1" ref="AA1846" ca="1">INDIRECT("'Base de données'!A" &amp; ROW(Y1846))</f>
        <v>45839</v>
      </c>
      <c r="AB1846" s="51" t="str" cm="1">
        <f t="array" aca="1" ref="AB1846" ca="1">INDIRECT("'Base de données'!B" &amp; ROW(Z1846))</f>
        <v>DBD40</v>
      </c>
    </row>
    <row r="1847" spans="1:28" x14ac:dyDescent="0.3">
      <c r="A1847" s="41" t="str">
        <f ca="1">IF(IF(AND($B1847&lt;&gt;"-",$B1847=$E1847),"Entrée et sortie","-")="Entrée et sortie",'Base de données'!$B1847,"-")</f>
        <v>-</v>
      </c>
      <c r="B1847" s="41" t="str">
        <f t="shared" ca="1" si="115"/>
        <v>-</v>
      </c>
      <c r="C1847" s="41" t="str">
        <f t="shared" ca="1" si="116"/>
        <v>-</v>
      </c>
      <c r="D1847" s="41" t="str">
        <f>IF($F1847="sortie en cours d'année",'Base de données'!$B1847,"-")</f>
        <v>-</v>
      </c>
      <c r="E1847" s="41" t="str">
        <f>IF($H1847="entrée en cours d'année",'Base de données'!$B1847,"-")</f>
        <v>-</v>
      </c>
      <c r="F1847" s="37" t="str">
        <f t="shared" si="113"/>
        <v/>
      </c>
      <c r="G1847" s="37" t="str">
        <f>IF($J1847="mouvement",_xlfn.XLOOKUP('Base de données'!$B1847,$V:$V,$V:$V,0),"")</f>
        <v/>
      </c>
      <c r="H1847" s="37" t="str">
        <f t="shared" si="114"/>
        <v/>
      </c>
      <c r="I1847" s="37" t="str">
        <f>IF($J1847="mouvement",_xlfn.XLOOKUP('Base de données'!$B1847,$K:$K,$K:$K,0),"")</f>
        <v/>
      </c>
      <c r="J1847" s="38" t="str">
        <f>IF(AND(Y1847&lt;&gt;MAX(Y:Y),COUNTIF(K1847:V1847,'Base de données'!$B1847)&gt;0),"mouvement","")</f>
        <v/>
      </c>
      <c r="K1847" s="39" t="str">
        <f>IF(K$1&gt;$AE$1,"-",IFERROR(IF(DATEDIF('Base de données'!$A1847,K$1,"d")&lt;&gt;0,"",'Base de données'!$B1847),""))</f>
        <v/>
      </c>
      <c r="L1847" s="39" t="str">
        <f>IF(L$1&gt;$AE$1,"-",IFERROR(IF(DATEDIF('Base de données'!$A1847,L$1,"d")&lt;&gt;0,"",'Base de données'!$B1847),""))</f>
        <v/>
      </c>
      <c r="M1847" s="39" t="str">
        <f>IF(M$1&gt;$AE$1,"-",IFERROR(IF(DATEDIF('Base de données'!$A1847,M$1,"d")&lt;&gt;0,"",'Base de données'!$B1847),""))</f>
        <v/>
      </c>
      <c r="N1847" s="39" t="str">
        <f>IF(N$1&gt;$AE$1,"-",IFERROR(IF(DATEDIF('Base de données'!$A1847,N$1,"d")&lt;&gt;0,"",'Base de données'!$B1847),""))</f>
        <v/>
      </c>
      <c r="O1847" s="39" t="str">
        <f>IF(O$1&gt;$AE$1,"-",IFERROR(IF(DATEDIF('Base de données'!$A1847,O$1,"d")&lt;&gt;0,"",'Base de données'!$B1847),""))</f>
        <v/>
      </c>
      <c r="P1847" s="39" t="str">
        <f>IF(P$1&gt;$AE$1,"-",IFERROR(IF(DATEDIF('Base de données'!$A1847,P$1,"d")&lt;&gt;0,"",'Base de données'!$B1847),""))</f>
        <v/>
      </c>
      <c r="Q1847" s="39" t="str">
        <f>IF(Q$1&gt;$AE$1,"-",IFERROR(IF(DATEDIF('Base de données'!$A1847,Q$1,"d")&lt;&gt;0,"",'Base de données'!$B1847),""))</f>
        <v>0M06O</v>
      </c>
      <c r="R1847" s="39" t="str">
        <f>IF(R$1&gt;$AE$1,"-",IFERROR(IF(DATEDIF('Base de données'!$A1847,R$1,"d")&lt;&gt;0,"",'Base de données'!$B1847),""))</f>
        <v/>
      </c>
      <c r="S1847" s="39" t="str">
        <f>IF(S$1&gt;$AE$1,"-",IFERROR(IF(DATEDIF('Base de données'!$A1847,S$1,"d")&lt;&gt;0,"",'Base de données'!$B1847),""))</f>
        <v/>
      </c>
      <c r="T1847" s="39" t="str">
        <f>IF(T$1&gt;$AE$1,"-",IFERROR(IF(DATEDIF('Base de données'!$A1847,T$1,"d")&lt;&gt;0,"",'Base de données'!$B1847),""))</f>
        <v/>
      </c>
      <c r="U1847" s="39" t="str">
        <f>IF(U$1&gt;$AE$1,"-",IFERROR(IF(DATEDIF('Base de données'!$A1847,U$1,"d")&lt;&gt;0,"",'Base de données'!$B1847),""))</f>
        <v/>
      </c>
      <c r="V1847" s="39" t="str">
        <f>IF(V$1&gt;$AE$1,"-",IFERROR(IF(DATEDIF('Base de données'!$A1847,V$1,"d")&lt;&gt;0,"",'Base de données'!$B1847),""))</f>
        <v/>
      </c>
      <c r="W1847" s="34"/>
      <c r="X1847" s="30" t="str">
        <f>'Base de données'!$C1847&amp;" "&amp;'Base de données'!$D1847</f>
        <v>Daniel Lorraine</v>
      </c>
      <c r="Y1847" s="31">
        <f>COUNTIF('Base de données'!$B:$B,'Base de données'!$B1847)</f>
        <v>12</v>
      </c>
      <c r="AA1847" s="87" cm="1">
        <f t="array" aca="1" ref="AA1847" ca="1">INDIRECT("'Base de données'!A" &amp; ROW(Y1847))</f>
        <v>45839</v>
      </c>
      <c r="AB1847" s="51" t="str" cm="1">
        <f t="array" aca="1" ref="AB1847" ca="1">INDIRECT("'Base de données'!B" &amp; ROW(Z1847))</f>
        <v>0M06O</v>
      </c>
    </row>
    <row r="1848" spans="1:28" x14ac:dyDescent="0.3">
      <c r="A1848" s="41" t="str">
        <f ca="1">IF(IF(AND($B1848&lt;&gt;"-",$B1848=$E1848),"Entrée et sortie","-")="Entrée et sortie",'Base de données'!$B1848,"-")</f>
        <v>-</v>
      </c>
      <c r="B1848" s="41" t="str">
        <f t="shared" ca="1" si="115"/>
        <v>B7BI1</v>
      </c>
      <c r="C1848" s="41" t="str">
        <f t="shared" ca="1" si="116"/>
        <v>B7BI1</v>
      </c>
      <c r="D1848" s="41" t="str">
        <f>IF($F1848="sortie en cours d'année",'Base de données'!$B1848,"-")</f>
        <v>B7BI1</v>
      </c>
      <c r="E1848" s="41" t="str">
        <f>IF($H1848="entrée en cours d'année",'Base de données'!$B1848,"-")</f>
        <v>-</v>
      </c>
      <c r="F1848" s="37" t="str">
        <f t="shared" si="113"/>
        <v>sortie en cours d'année</v>
      </c>
      <c r="G1848" s="37">
        <f>IF($J1848="mouvement",_xlfn.XLOOKUP('Base de données'!$B1848,$V:$V,$V:$V,0),"")</f>
        <v>0</v>
      </c>
      <c r="H1848" s="37" t="str">
        <f t="shared" si="114"/>
        <v/>
      </c>
      <c r="I1848" s="37" t="str">
        <f>IF($J1848="mouvement",_xlfn.XLOOKUP('Base de données'!$B1848,$K:$K,$K:$K,0),"")</f>
        <v>B7BI1</v>
      </c>
      <c r="J1848" s="38" t="str">
        <f>IF(AND(Y1848&lt;&gt;MAX(Y:Y),COUNTIF(K1848:V1848,'Base de données'!$B1848)&gt;0),"mouvement","")</f>
        <v>mouvement</v>
      </c>
      <c r="K1848" s="39" t="str">
        <f>IF(K$1&gt;$AE$1,"-",IFERROR(IF(DATEDIF('Base de données'!$A1848,K$1,"d")&lt;&gt;0,"",'Base de données'!$B1848),""))</f>
        <v/>
      </c>
      <c r="L1848" s="39" t="str">
        <f>IF(L$1&gt;$AE$1,"-",IFERROR(IF(DATEDIF('Base de données'!$A1848,L$1,"d")&lt;&gt;0,"",'Base de données'!$B1848),""))</f>
        <v/>
      </c>
      <c r="M1848" s="39" t="str">
        <f>IF(M$1&gt;$AE$1,"-",IFERROR(IF(DATEDIF('Base de données'!$A1848,M$1,"d")&lt;&gt;0,"",'Base de données'!$B1848),""))</f>
        <v/>
      </c>
      <c r="N1848" s="39" t="str">
        <f>IF(N$1&gt;$AE$1,"-",IFERROR(IF(DATEDIF('Base de données'!$A1848,N$1,"d")&lt;&gt;0,"",'Base de données'!$B1848),""))</f>
        <v/>
      </c>
      <c r="O1848" s="39" t="str">
        <f>IF(O$1&gt;$AE$1,"-",IFERROR(IF(DATEDIF('Base de données'!$A1848,O$1,"d")&lt;&gt;0,"",'Base de données'!$B1848),""))</f>
        <v/>
      </c>
      <c r="P1848" s="39" t="str">
        <f>IF(P$1&gt;$AE$1,"-",IFERROR(IF(DATEDIF('Base de données'!$A1848,P$1,"d")&lt;&gt;0,"",'Base de données'!$B1848),""))</f>
        <v/>
      </c>
      <c r="Q1848" s="39" t="str">
        <f>IF(Q$1&gt;$AE$1,"-",IFERROR(IF(DATEDIF('Base de données'!$A1848,Q$1,"d")&lt;&gt;0,"",'Base de données'!$B1848),""))</f>
        <v>B7BI1</v>
      </c>
      <c r="R1848" s="39" t="str">
        <f>IF(R$1&gt;$AE$1,"-",IFERROR(IF(DATEDIF('Base de données'!$A1848,R$1,"d")&lt;&gt;0,"",'Base de données'!$B1848),""))</f>
        <v/>
      </c>
      <c r="S1848" s="39" t="str">
        <f>IF(S$1&gt;$AE$1,"-",IFERROR(IF(DATEDIF('Base de données'!$A1848,S$1,"d")&lt;&gt;0,"",'Base de données'!$B1848),""))</f>
        <v/>
      </c>
      <c r="T1848" s="39" t="str">
        <f>IF(T$1&gt;$AE$1,"-",IFERROR(IF(DATEDIF('Base de données'!$A1848,T$1,"d")&lt;&gt;0,"",'Base de données'!$B1848),""))</f>
        <v/>
      </c>
      <c r="U1848" s="39" t="str">
        <f>IF(U$1&gt;$AE$1,"-",IFERROR(IF(DATEDIF('Base de données'!$A1848,U$1,"d")&lt;&gt;0,"",'Base de données'!$B1848),""))</f>
        <v/>
      </c>
      <c r="V1848" s="39" t="str">
        <f>IF(V$1&gt;$AE$1,"-",IFERROR(IF(DATEDIF('Base de données'!$A1848,V$1,"d")&lt;&gt;0,"",'Base de données'!$B1848),""))</f>
        <v/>
      </c>
      <c r="W1848" s="34"/>
      <c r="X1848" s="30" t="str">
        <f>'Base de données'!$C1848&amp;" "&amp;'Base de données'!$D1848</f>
        <v>Petitjean Jacqueline</v>
      </c>
      <c r="Y1848" s="31">
        <f>COUNTIF('Base de données'!$B:$B,'Base de données'!$B1848)</f>
        <v>10</v>
      </c>
      <c r="AA1848" s="87" cm="1">
        <f t="array" aca="1" ref="AA1848" ca="1">INDIRECT("'Base de données'!A" &amp; ROW(Y1848))</f>
        <v>45839</v>
      </c>
      <c r="AB1848" s="51" t="str" cm="1">
        <f t="array" aca="1" ref="AB1848" ca="1">INDIRECT("'Base de données'!B" &amp; ROW(Z1848))</f>
        <v>B7BI1</v>
      </c>
    </row>
    <row r="1849" spans="1:28" x14ac:dyDescent="0.3">
      <c r="A1849" s="41" t="str">
        <f ca="1">IF(IF(AND($B1849&lt;&gt;"-",$B1849=$E1849),"Entrée et sortie","-")="Entrée et sortie",'Base de données'!$B1849,"-")</f>
        <v>-</v>
      </c>
      <c r="B1849" s="41" t="str">
        <f t="shared" ca="1" si="115"/>
        <v>-</v>
      </c>
      <c r="C1849" s="41" t="str">
        <f t="shared" ca="1" si="116"/>
        <v>-</v>
      </c>
      <c r="D1849" s="41" t="str">
        <f>IF($F1849="sortie en cours d'année",'Base de données'!$B1849,"-")</f>
        <v>-</v>
      </c>
      <c r="E1849" s="41" t="str">
        <f>IF($H1849="entrée en cours d'année",'Base de données'!$B1849,"-")</f>
        <v>-</v>
      </c>
      <c r="F1849" s="37" t="str">
        <f t="shared" si="113"/>
        <v/>
      </c>
      <c r="G1849" s="37" t="str">
        <f>IF($J1849="mouvement",_xlfn.XLOOKUP('Base de données'!$B1849,$V:$V,$V:$V,0),"")</f>
        <v/>
      </c>
      <c r="H1849" s="37" t="str">
        <f t="shared" si="114"/>
        <v/>
      </c>
      <c r="I1849" s="37" t="str">
        <f>IF($J1849="mouvement",_xlfn.XLOOKUP('Base de données'!$B1849,$K:$K,$K:$K,0),"")</f>
        <v/>
      </c>
      <c r="J1849" s="38" t="str">
        <f>IF(AND(Y1849&lt;&gt;MAX(Y:Y),COUNTIF(K1849:V1849,'Base de données'!$B1849)&gt;0),"mouvement","")</f>
        <v/>
      </c>
      <c r="K1849" s="39" t="str">
        <f>IF(K$1&gt;$AE$1,"-",IFERROR(IF(DATEDIF('Base de données'!$A1849,K$1,"d")&lt;&gt;0,"",'Base de données'!$B1849),""))</f>
        <v/>
      </c>
      <c r="L1849" s="39" t="str">
        <f>IF(L$1&gt;$AE$1,"-",IFERROR(IF(DATEDIF('Base de données'!$A1849,L$1,"d")&lt;&gt;0,"",'Base de données'!$B1849),""))</f>
        <v/>
      </c>
      <c r="M1849" s="39" t="str">
        <f>IF(M$1&gt;$AE$1,"-",IFERROR(IF(DATEDIF('Base de données'!$A1849,M$1,"d")&lt;&gt;0,"",'Base de données'!$B1849),""))</f>
        <v/>
      </c>
      <c r="N1849" s="39" t="str">
        <f>IF(N$1&gt;$AE$1,"-",IFERROR(IF(DATEDIF('Base de données'!$A1849,N$1,"d")&lt;&gt;0,"",'Base de données'!$B1849),""))</f>
        <v/>
      </c>
      <c r="O1849" s="39" t="str">
        <f>IF(O$1&gt;$AE$1,"-",IFERROR(IF(DATEDIF('Base de données'!$A1849,O$1,"d")&lt;&gt;0,"",'Base de données'!$B1849),""))</f>
        <v/>
      </c>
      <c r="P1849" s="39" t="str">
        <f>IF(P$1&gt;$AE$1,"-",IFERROR(IF(DATEDIF('Base de données'!$A1849,P$1,"d")&lt;&gt;0,"",'Base de données'!$B1849),""))</f>
        <v/>
      </c>
      <c r="Q1849" s="39" t="str">
        <f>IF(Q$1&gt;$AE$1,"-",IFERROR(IF(DATEDIF('Base de données'!$A1849,Q$1,"d")&lt;&gt;0,"",'Base de données'!$B1849),""))</f>
        <v>YKKN2</v>
      </c>
      <c r="R1849" s="39" t="str">
        <f>IF(R$1&gt;$AE$1,"-",IFERROR(IF(DATEDIF('Base de données'!$A1849,R$1,"d")&lt;&gt;0,"",'Base de données'!$B1849),""))</f>
        <v/>
      </c>
      <c r="S1849" s="39" t="str">
        <f>IF(S$1&gt;$AE$1,"-",IFERROR(IF(DATEDIF('Base de données'!$A1849,S$1,"d")&lt;&gt;0,"",'Base de données'!$B1849),""))</f>
        <v/>
      </c>
      <c r="T1849" s="39" t="str">
        <f>IF(T$1&gt;$AE$1,"-",IFERROR(IF(DATEDIF('Base de données'!$A1849,T$1,"d")&lt;&gt;0,"",'Base de données'!$B1849),""))</f>
        <v/>
      </c>
      <c r="U1849" s="39" t="str">
        <f>IF(U$1&gt;$AE$1,"-",IFERROR(IF(DATEDIF('Base de données'!$A1849,U$1,"d")&lt;&gt;0,"",'Base de données'!$B1849),""))</f>
        <v/>
      </c>
      <c r="V1849" s="39" t="str">
        <f>IF(V$1&gt;$AE$1,"-",IFERROR(IF(DATEDIF('Base de données'!$A1849,V$1,"d")&lt;&gt;0,"",'Base de données'!$B1849),""))</f>
        <v/>
      </c>
      <c r="W1849" s="34"/>
      <c r="X1849" s="30" t="str">
        <f>'Base de données'!$C1849&amp;" "&amp;'Base de données'!$D1849</f>
        <v>Grondin Mathilde</v>
      </c>
      <c r="Y1849" s="31">
        <f>COUNTIF('Base de données'!$B:$B,'Base de données'!$B1849)</f>
        <v>12</v>
      </c>
      <c r="AA1849" s="87" cm="1">
        <f t="array" aca="1" ref="AA1849" ca="1">INDIRECT("'Base de données'!A" &amp; ROW(Y1849))</f>
        <v>45839</v>
      </c>
      <c r="AB1849" s="51" t="str" cm="1">
        <f t="array" aca="1" ref="AB1849" ca="1">INDIRECT("'Base de données'!B" &amp; ROW(Z1849))</f>
        <v>YKKN2</v>
      </c>
    </row>
    <row r="1850" spans="1:28" x14ac:dyDescent="0.3">
      <c r="A1850" s="41" t="str">
        <f ca="1">IF(IF(AND($B1850&lt;&gt;"-",$B1850=$E1850),"Entrée et sortie","-")="Entrée et sortie",'Base de données'!$B1850,"-")</f>
        <v>-</v>
      </c>
      <c r="B1850" s="41" t="str">
        <f t="shared" ca="1" si="115"/>
        <v>-</v>
      </c>
      <c r="C1850" s="41" t="str">
        <f t="shared" ca="1" si="116"/>
        <v>-</v>
      </c>
      <c r="D1850" s="41" t="str">
        <f>IF($F1850="sortie en cours d'année",'Base de données'!$B1850,"-")</f>
        <v>-</v>
      </c>
      <c r="E1850" s="41" t="str">
        <f>IF($H1850="entrée en cours d'année",'Base de données'!$B1850,"-")</f>
        <v>-</v>
      </c>
      <c r="F1850" s="37" t="str">
        <f t="shared" si="113"/>
        <v/>
      </c>
      <c r="G1850" s="37" t="str">
        <f>IF($J1850="mouvement",_xlfn.XLOOKUP('Base de données'!$B1850,$V:$V,$V:$V,0),"")</f>
        <v/>
      </c>
      <c r="H1850" s="37" t="str">
        <f t="shared" si="114"/>
        <v/>
      </c>
      <c r="I1850" s="37" t="str">
        <f>IF($J1850="mouvement",_xlfn.XLOOKUP('Base de données'!$B1850,$K:$K,$K:$K,0),"")</f>
        <v/>
      </c>
      <c r="J1850" s="38" t="str">
        <f>IF(AND(Y1850&lt;&gt;MAX(Y:Y),COUNTIF(K1850:V1850,'Base de données'!$B1850)&gt;0),"mouvement","")</f>
        <v/>
      </c>
      <c r="K1850" s="39" t="str">
        <f>IF(K$1&gt;$AE$1,"-",IFERROR(IF(DATEDIF('Base de données'!$A1850,K$1,"d")&lt;&gt;0,"",'Base de données'!$B1850),""))</f>
        <v/>
      </c>
      <c r="L1850" s="39" t="str">
        <f>IF(L$1&gt;$AE$1,"-",IFERROR(IF(DATEDIF('Base de données'!$A1850,L$1,"d")&lt;&gt;0,"",'Base de données'!$B1850),""))</f>
        <v/>
      </c>
      <c r="M1850" s="39" t="str">
        <f>IF(M$1&gt;$AE$1,"-",IFERROR(IF(DATEDIF('Base de données'!$A1850,M$1,"d")&lt;&gt;0,"",'Base de données'!$B1850),""))</f>
        <v/>
      </c>
      <c r="N1850" s="39" t="str">
        <f>IF(N$1&gt;$AE$1,"-",IFERROR(IF(DATEDIF('Base de données'!$A1850,N$1,"d")&lt;&gt;0,"",'Base de données'!$B1850),""))</f>
        <v/>
      </c>
      <c r="O1850" s="39" t="str">
        <f>IF(O$1&gt;$AE$1,"-",IFERROR(IF(DATEDIF('Base de données'!$A1850,O$1,"d")&lt;&gt;0,"",'Base de données'!$B1850),""))</f>
        <v/>
      </c>
      <c r="P1850" s="39" t="str">
        <f>IF(P$1&gt;$AE$1,"-",IFERROR(IF(DATEDIF('Base de données'!$A1850,P$1,"d")&lt;&gt;0,"",'Base de données'!$B1850),""))</f>
        <v/>
      </c>
      <c r="Q1850" s="39" t="str">
        <f>IF(Q$1&gt;$AE$1,"-",IFERROR(IF(DATEDIF('Base de données'!$A1850,Q$1,"d")&lt;&gt;0,"",'Base de données'!$B1850),""))</f>
        <v>HZUGL</v>
      </c>
      <c r="R1850" s="39" t="str">
        <f>IF(R$1&gt;$AE$1,"-",IFERROR(IF(DATEDIF('Base de données'!$A1850,R$1,"d")&lt;&gt;0,"",'Base de données'!$B1850),""))</f>
        <v/>
      </c>
      <c r="S1850" s="39" t="str">
        <f>IF(S$1&gt;$AE$1,"-",IFERROR(IF(DATEDIF('Base de données'!$A1850,S$1,"d")&lt;&gt;0,"",'Base de données'!$B1850),""))</f>
        <v/>
      </c>
      <c r="T1850" s="39" t="str">
        <f>IF(T$1&gt;$AE$1,"-",IFERROR(IF(DATEDIF('Base de données'!$A1850,T$1,"d")&lt;&gt;0,"",'Base de données'!$B1850),""))</f>
        <v/>
      </c>
      <c r="U1850" s="39" t="str">
        <f>IF(U$1&gt;$AE$1,"-",IFERROR(IF(DATEDIF('Base de données'!$A1850,U$1,"d")&lt;&gt;0,"",'Base de données'!$B1850),""))</f>
        <v/>
      </c>
      <c r="V1850" s="39" t="str">
        <f>IF(V$1&gt;$AE$1,"-",IFERROR(IF(DATEDIF('Base de données'!$A1850,V$1,"d")&lt;&gt;0,"",'Base de données'!$B1850),""))</f>
        <v/>
      </c>
      <c r="W1850" s="34"/>
      <c r="X1850" s="30" t="str">
        <f>'Base de données'!$C1850&amp;" "&amp;'Base de données'!$D1850</f>
        <v>Guillou William</v>
      </c>
      <c r="Y1850" s="31">
        <f>COUNTIF('Base de données'!$B:$B,'Base de données'!$B1850)</f>
        <v>12</v>
      </c>
      <c r="AA1850" s="87" cm="1">
        <f t="array" aca="1" ref="AA1850" ca="1">INDIRECT("'Base de données'!A" &amp; ROW(Y1850))</f>
        <v>45839</v>
      </c>
      <c r="AB1850" s="51" t="str" cm="1">
        <f t="array" aca="1" ref="AB1850" ca="1">INDIRECT("'Base de données'!B" &amp; ROW(Z1850))</f>
        <v>HZUGL</v>
      </c>
    </row>
    <row r="1851" spans="1:28" x14ac:dyDescent="0.3">
      <c r="A1851" s="41" t="str">
        <f ca="1">IF(IF(AND($B1851&lt;&gt;"-",$B1851=$E1851),"Entrée et sortie","-")="Entrée et sortie",'Base de données'!$B1851,"-")</f>
        <v>-</v>
      </c>
      <c r="B1851" s="41" t="str">
        <f t="shared" ca="1" si="115"/>
        <v>-</v>
      </c>
      <c r="C1851" s="41" t="str">
        <f t="shared" ca="1" si="116"/>
        <v>-</v>
      </c>
      <c r="D1851" s="41" t="str">
        <f>IF($F1851="sortie en cours d'année",'Base de données'!$B1851,"-")</f>
        <v>-</v>
      </c>
      <c r="E1851" s="41" t="str">
        <f>IF($H1851="entrée en cours d'année",'Base de données'!$B1851,"-")</f>
        <v>-</v>
      </c>
      <c r="F1851" s="37" t="str">
        <f t="shared" si="113"/>
        <v/>
      </c>
      <c r="G1851" s="37" t="str">
        <f>IF($J1851="mouvement",_xlfn.XLOOKUP('Base de données'!$B1851,$V:$V,$V:$V,0),"")</f>
        <v/>
      </c>
      <c r="H1851" s="37" t="str">
        <f t="shared" si="114"/>
        <v/>
      </c>
      <c r="I1851" s="37" t="str">
        <f>IF($J1851="mouvement",_xlfn.XLOOKUP('Base de données'!$B1851,$K:$K,$K:$K,0),"")</f>
        <v/>
      </c>
      <c r="J1851" s="38" t="str">
        <f>IF(AND(Y1851&lt;&gt;MAX(Y:Y),COUNTIF(K1851:V1851,'Base de données'!$B1851)&gt;0),"mouvement","")</f>
        <v/>
      </c>
      <c r="K1851" s="39" t="str">
        <f>IF(K$1&gt;$AE$1,"-",IFERROR(IF(DATEDIF('Base de données'!$A1851,K$1,"d")&lt;&gt;0,"",'Base de données'!$B1851),""))</f>
        <v/>
      </c>
      <c r="L1851" s="39" t="str">
        <f>IF(L$1&gt;$AE$1,"-",IFERROR(IF(DATEDIF('Base de données'!$A1851,L$1,"d")&lt;&gt;0,"",'Base de données'!$B1851),""))</f>
        <v/>
      </c>
      <c r="M1851" s="39" t="str">
        <f>IF(M$1&gt;$AE$1,"-",IFERROR(IF(DATEDIF('Base de données'!$A1851,M$1,"d")&lt;&gt;0,"",'Base de données'!$B1851),""))</f>
        <v/>
      </c>
      <c r="N1851" s="39" t="str">
        <f>IF(N$1&gt;$AE$1,"-",IFERROR(IF(DATEDIF('Base de données'!$A1851,N$1,"d")&lt;&gt;0,"",'Base de données'!$B1851),""))</f>
        <v/>
      </c>
      <c r="O1851" s="39" t="str">
        <f>IF(O$1&gt;$AE$1,"-",IFERROR(IF(DATEDIF('Base de données'!$A1851,O$1,"d")&lt;&gt;0,"",'Base de données'!$B1851),""))</f>
        <v/>
      </c>
      <c r="P1851" s="39" t="str">
        <f>IF(P$1&gt;$AE$1,"-",IFERROR(IF(DATEDIF('Base de données'!$A1851,P$1,"d")&lt;&gt;0,"",'Base de données'!$B1851),""))</f>
        <v/>
      </c>
      <c r="Q1851" s="39" t="str">
        <f>IF(Q$1&gt;$AE$1,"-",IFERROR(IF(DATEDIF('Base de données'!$A1851,Q$1,"d")&lt;&gt;0,"",'Base de données'!$B1851),""))</f>
        <v>O8ZE4</v>
      </c>
      <c r="R1851" s="39" t="str">
        <f>IF(R$1&gt;$AE$1,"-",IFERROR(IF(DATEDIF('Base de données'!$A1851,R$1,"d")&lt;&gt;0,"",'Base de données'!$B1851),""))</f>
        <v/>
      </c>
      <c r="S1851" s="39" t="str">
        <f>IF(S$1&gt;$AE$1,"-",IFERROR(IF(DATEDIF('Base de données'!$A1851,S$1,"d")&lt;&gt;0,"",'Base de données'!$B1851),""))</f>
        <v/>
      </c>
      <c r="T1851" s="39" t="str">
        <f>IF(T$1&gt;$AE$1,"-",IFERROR(IF(DATEDIF('Base de données'!$A1851,T$1,"d")&lt;&gt;0,"",'Base de données'!$B1851),""))</f>
        <v/>
      </c>
      <c r="U1851" s="39" t="str">
        <f>IF(U$1&gt;$AE$1,"-",IFERROR(IF(DATEDIF('Base de données'!$A1851,U$1,"d")&lt;&gt;0,"",'Base de données'!$B1851),""))</f>
        <v/>
      </c>
      <c r="V1851" s="39" t="str">
        <f>IF(V$1&gt;$AE$1,"-",IFERROR(IF(DATEDIF('Base de données'!$A1851,V$1,"d")&lt;&gt;0,"",'Base de données'!$B1851),""))</f>
        <v/>
      </c>
      <c r="W1851" s="34"/>
      <c r="X1851" s="30" t="str">
        <f>'Base de données'!$C1851&amp;" "&amp;'Base de données'!$D1851</f>
        <v>Olivier Stéphanie</v>
      </c>
      <c r="Y1851" s="31">
        <f>COUNTIF('Base de données'!$B:$B,'Base de données'!$B1851)</f>
        <v>12</v>
      </c>
      <c r="AA1851" s="87" cm="1">
        <f t="array" aca="1" ref="AA1851" ca="1">INDIRECT("'Base de données'!A" &amp; ROW(Y1851))</f>
        <v>45839</v>
      </c>
      <c r="AB1851" s="51" t="str" cm="1">
        <f t="array" aca="1" ref="AB1851" ca="1">INDIRECT("'Base de données'!B" &amp; ROW(Z1851))</f>
        <v>O8ZE4</v>
      </c>
    </row>
    <row r="1852" spans="1:28" x14ac:dyDescent="0.3">
      <c r="A1852" s="41" t="str">
        <f ca="1">IF(IF(AND($B1852&lt;&gt;"-",$B1852=$E1852),"Entrée et sortie","-")="Entrée et sortie",'Base de données'!$B1852,"-")</f>
        <v>-</v>
      </c>
      <c r="B1852" s="41" t="str">
        <f t="shared" ca="1" si="115"/>
        <v>-</v>
      </c>
      <c r="C1852" s="41" t="str">
        <f t="shared" ca="1" si="116"/>
        <v>-</v>
      </c>
      <c r="D1852" s="41" t="str">
        <f>IF($F1852="sortie en cours d'année",'Base de données'!$B1852,"-")</f>
        <v>-</v>
      </c>
      <c r="E1852" s="41" t="str">
        <f>IF($H1852="entrée en cours d'année",'Base de données'!$B1852,"-")</f>
        <v>-</v>
      </c>
      <c r="F1852" s="37" t="str">
        <f t="shared" si="113"/>
        <v/>
      </c>
      <c r="G1852" s="37" t="str">
        <f>IF($J1852="mouvement",_xlfn.XLOOKUP('Base de données'!$B1852,$V:$V,$V:$V,0),"")</f>
        <v/>
      </c>
      <c r="H1852" s="37" t="str">
        <f t="shared" si="114"/>
        <v/>
      </c>
      <c r="I1852" s="37" t="str">
        <f>IF($J1852="mouvement",_xlfn.XLOOKUP('Base de données'!$B1852,$K:$K,$K:$K,0),"")</f>
        <v/>
      </c>
      <c r="J1852" s="38" t="str">
        <f>IF(AND(Y1852&lt;&gt;MAX(Y:Y),COUNTIF(K1852:V1852,'Base de données'!$B1852)&gt;0),"mouvement","")</f>
        <v/>
      </c>
      <c r="K1852" s="39" t="str">
        <f>IF(K$1&gt;$AE$1,"-",IFERROR(IF(DATEDIF('Base de données'!$A1852,K$1,"d")&lt;&gt;0,"",'Base de données'!$B1852),""))</f>
        <v/>
      </c>
      <c r="L1852" s="39" t="str">
        <f>IF(L$1&gt;$AE$1,"-",IFERROR(IF(DATEDIF('Base de données'!$A1852,L$1,"d")&lt;&gt;0,"",'Base de données'!$B1852),""))</f>
        <v/>
      </c>
      <c r="M1852" s="39" t="str">
        <f>IF(M$1&gt;$AE$1,"-",IFERROR(IF(DATEDIF('Base de données'!$A1852,M$1,"d")&lt;&gt;0,"",'Base de données'!$B1852),""))</f>
        <v/>
      </c>
      <c r="N1852" s="39" t="str">
        <f>IF(N$1&gt;$AE$1,"-",IFERROR(IF(DATEDIF('Base de données'!$A1852,N$1,"d")&lt;&gt;0,"",'Base de données'!$B1852),""))</f>
        <v/>
      </c>
      <c r="O1852" s="39" t="str">
        <f>IF(O$1&gt;$AE$1,"-",IFERROR(IF(DATEDIF('Base de données'!$A1852,O$1,"d")&lt;&gt;0,"",'Base de données'!$B1852),""))</f>
        <v/>
      </c>
      <c r="P1852" s="39" t="str">
        <f>IF(P$1&gt;$AE$1,"-",IFERROR(IF(DATEDIF('Base de données'!$A1852,P$1,"d")&lt;&gt;0,"",'Base de données'!$B1852),""))</f>
        <v/>
      </c>
      <c r="Q1852" s="39" t="str">
        <f>IF(Q$1&gt;$AE$1,"-",IFERROR(IF(DATEDIF('Base de données'!$A1852,Q$1,"d")&lt;&gt;0,"",'Base de données'!$B1852),""))</f>
        <v>5RTGL</v>
      </c>
      <c r="R1852" s="39" t="str">
        <f>IF(R$1&gt;$AE$1,"-",IFERROR(IF(DATEDIF('Base de données'!$A1852,R$1,"d")&lt;&gt;0,"",'Base de données'!$B1852),""))</f>
        <v/>
      </c>
      <c r="S1852" s="39" t="str">
        <f>IF(S$1&gt;$AE$1,"-",IFERROR(IF(DATEDIF('Base de données'!$A1852,S$1,"d")&lt;&gt;0,"",'Base de données'!$B1852),""))</f>
        <v/>
      </c>
      <c r="T1852" s="39" t="str">
        <f>IF(T$1&gt;$AE$1,"-",IFERROR(IF(DATEDIF('Base de données'!$A1852,T$1,"d")&lt;&gt;0,"",'Base de données'!$B1852),""))</f>
        <v/>
      </c>
      <c r="U1852" s="39" t="str">
        <f>IF(U$1&gt;$AE$1,"-",IFERROR(IF(DATEDIF('Base de données'!$A1852,U$1,"d")&lt;&gt;0,"",'Base de données'!$B1852),""))</f>
        <v/>
      </c>
      <c r="V1852" s="39" t="str">
        <f>IF(V$1&gt;$AE$1,"-",IFERROR(IF(DATEDIF('Base de données'!$A1852,V$1,"d")&lt;&gt;0,"",'Base de données'!$B1852),""))</f>
        <v/>
      </c>
      <c r="W1852" s="34"/>
      <c r="X1852" s="30" t="str">
        <f>'Base de données'!$C1852&amp;" "&amp;'Base de données'!$D1852</f>
        <v>Joubert Étienne</v>
      </c>
      <c r="Y1852" s="31">
        <f>COUNTIF('Base de données'!$B:$B,'Base de données'!$B1852)</f>
        <v>12</v>
      </c>
      <c r="AA1852" s="87" cm="1">
        <f t="array" aca="1" ref="AA1852" ca="1">INDIRECT("'Base de données'!A" &amp; ROW(Y1852))</f>
        <v>45839</v>
      </c>
      <c r="AB1852" s="51" t="str" cm="1">
        <f t="array" aca="1" ref="AB1852" ca="1">INDIRECT("'Base de données'!B" &amp; ROW(Z1852))</f>
        <v>5RTGL</v>
      </c>
    </row>
    <row r="1853" spans="1:28" x14ac:dyDescent="0.3">
      <c r="A1853" s="41" t="str">
        <f ca="1">IF(IF(AND($B1853&lt;&gt;"-",$B1853=$E1853),"Entrée et sortie","-")="Entrée et sortie",'Base de données'!$B1853,"-")</f>
        <v>-</v>
      </c>
      <c r="B1853" s="41" t="str">
        <f t="shared" ca="1" si="115"/>
        <v>-</v>
      </c>
      <c r="C1853" s="41" t="str">
        <f t="shared" ca="1" si="116"/>
        <v>-</v>
      </c>
      <c r="D1853" s="41" t="str">
        <f>IF($F1853="sortie en cours d'année",'Base de données'!$B1853,"-")</f>
        <v>-</v>
      </c>
      <c r="E1853" s="41" t="str">
        <f>IF($H1853="entrée en cours d'année",'Base de données'!$B1853,"-")</f>
        <v>-</v>
      </c>
      <c r="F1853" s="37" t="str">
        <f t="shared" si="113"/>
        <v/>
      </c>
      <c r="G1853" s="37" t="str">
        <f>IF($J1853="mouvement",_xlfn.XLOOKUP('Base de données'!$B1853,$V:$V,$V:$V,0),"")</f>
        <v/>
      </c>
      <c r="H1853" s="37" t="str">
        <f t="shared" si="114"/>
        <v/>
      </c>
      <c r="I1853" s="37" t="str">
        <f>IF($J1853="mouvement",_xlfn.XLOOKUP('Base de données'!$B1853,$K:$K,$K:$K,0),"")</f>
        <v/>
      </c>
      <c r="J1853" s="38" t="str">
        <f>IF(AND(Y1853&lt;&gt;MAX(Y:Y),COUNTIF(K1853:V1853,'Base de données'!$B1853)&gt;0),"mouvement","")</f>
        <v/>
      </c>
      <c r="K1853" s="39" t="str">
        <f>IF(K$1&gt;$AE$1,"-",IFERROR(IF(DATEDIF('Base de données'!$A1853,K$1,"d")&lt;&gt;0,"",'Base de données'!$B1853),""))</f>
        <v/>
      </c>
      <c r="L1853" s="39" t="str">
        <f>IF(L$1&gt;$AE$1,"-",IFERROR(IF(DATEDIF('Base de données'!$A1853,L$1,"d")&lt;&gt;0,"",'Base de données'!$B1853),""))</f>
        <v/>
      </c>
      <c r="M1853" s="39" t="str">
        <f>IF(M$1&gt;$AE$1,"-",IFERROR(IF(DATEDIF('Base de données'!$A1853,M$1,"d")&lt;&gt;0,"",'Base de données'!$B1853),""))</f>
        <v/>
      </c>
      <c r="N1853" s="39" t="str">
        <f>IF(N$1&gt;$AE$1,"-",IFERROR(IF(DATEDIF('Base de données'!$A1853,N$1,"d")&lt;&gt;0,"",'Base de données'!$B1853),""))</f>
        <v/>
      </c>
      <c r="O1853" s="39" t="str">
        <f>IF(O$1&gt;$AE$1,"-",IFERROR(IF(DATEDIF('Base de données'!$A1853,O$1,"d")&lt;&gt;0,"",'Base de données'!$B1853),""))</f>
        <v/>
      </c>
      <c r="P1853" s="39" t="str">
        <f>IF(P$1&gt;$AE$1,"-",IFERROR(IF(DATEDIF('Base de données'!$A1853,P$1,"d")&lt;&gt;0,"",'Base de données'!$B1853),""))</f>
        <v/>
      </c>
      <c r="Q1853" s="39" t="str">
        <f>IF(Q$1&gt;$AE$1,"-",IFERROR(IF(DATEDIF('Base de données'!$A1853,Q$1,"d")&lt;&gt;0,"",'Base de données'!$B1853),""))</f>
        <v>SKG2X</v>
      </c>
      <c r="R1853" s="39" t="str">
        <f>IF(R$1&gt;$AE$1,"-",IFERROR(IF(DATEDIF('Base de données'!$A1853,R$1,"d")&lt;&gt;0,"",'Base de données'!$B1853),""))</f>
        <v/>
      </c>
      <c r="S1853" s="39" t="str">
        <f>IF(S$1&gt;$AE$1,"-",IFERROR(IF(DATEDIF('Base de données'!$A1853,S$1,"d")&lt;&gt;0,"",'Base de données'!$B1853),""))</f>
        <v/>
      </c>
      <c r="T1853" s="39" t="str">
        <f>IF(T$1&gt;$AE$1,"-",IFERROR(IF(DATEDIF('Base de données'!$A1853,T$1,"d")&lt;&gt;0,"",'Base de données'!$B1853),""))</f>
        <v/>
      </c>
      <c r="U1853" s="39" t="str">
        <f>IF(U$1&gt;$AE$1,"-",IFERROR(IF(DATEDIF('Base de données'!$A1853,U$1,"d")&lt;&gt;0,"",'Base de données'!$B1853),""))</f>
        <v/>
      </c>
      <c r="V1853" s="39" t="str">
        <f>IF(V$1&gt;$AE$1,"-",IFERROR(IF(DATEDIF('Base de données'!$A1853,V$1,"d")&lt;&gt;0,"",'Base de données'!$B1853),""))</f>
        <v/>
      </c>
      <c r="W1853" s="34"/>
      <c r="X1853" s="30" t="str">
        <f>'Base de données'!$C1853&amp;" "&amp;'Base de données'!$D1853</f>
        <v>Lebon David</v>
      </c>
      <c r="Y1853" s="31">
        <f>COUNTIF('Base de données'!$B:$B,'Base de données'!$B1853)</f>
        <v>12</v>
      </c>
      <c r="AA1853" s="87" cm="1">
        <f t="array" aca="1" ref="AA1853" ca="1">INDIRECT("'Base de données'!A" &amp; ROW(Y1853))</f>
        <v>45839</v>
      </c>
      <c r="AB1853" s="51" t="str" cm="1">
        <f t="array" aca="1" ref="AB1853" ca="1">INDIRECT("'Base de données'!B" &amp; ROW(Z1853))</f>
        <v>SKG2X</v>
      </c>
    </row>
    <row r="1854" spans="1:28" x14ac:dyDescent="0.3">
      <c r="A1854" s="41" t="str">
        <f ca="1">IF(IF(AND($B1854&lt;&gt;"-",$B1854=$E1854),"Entrée et sortie","-")="Entrée et sortie",'Base de données'!$B1854,"-")</f>
        <v>-</v>
      </c>
      <c r="B1854" s="41" t="str">
        <f t="shared" ca="1" si="115"/>
        <v>-</v>
      </c>
      <c r="C1854" s="41" t="str">
        <f t="shared" ca="1" si="116"/>
        <v>-</v>
      </c>
      <c r="D1854" s="41" t="str">
        <f>IF($F1854="sortie en cours d'année",'Base de données'!$B1854,"-")</f>
        <v>-</v>
      </c>
      <c r="E1854" s="41" t="str">
        <f>IF($H1854="entrée en cours d'année",'Base de données'!$B1854,"-")</f>
        <v>-</v>
      </c>
      <c r="F1854" s="37" t="str">
        <f t="shared" si="113"/>
        <v/>
      </c>
      <c r="G1854" s="37" t="str">
        <f>IF($J1854="mouvement",_xlfn.XLOOKUP('Base de données'!$B1854,$V:$V,$V:$V,0),"")</f>
        <v/>
      </c>
      <c r="H1854" s="37" t="str">
        <f t="shared" si="114"/>
        <v/>
      </c>
      <c r="I1854" s="37" t="str">
        <f>IF($J1854="mouvement",_xlfn.XLOOKUP('Base de données'!$B1854,$K:$K,$K:$K,0),"")</f>
        <v/>
      </c>
      <c r="J1854" s="38" t="str">
        <f>IF(AND(Y1854&lt;&gt;MAX(Y:Y),COUNTIF(K1854:V1854,'Base de données'!$B1854)&gt;0),"mouvement","")</f>
        <v/>
      </c>
      <c r="K1854" s="39" t="str">
        <f>IF(K$1&gt;$AE$1,"-",IFERROR(IF(DATEDIF('Base de données'!$A1854,K$1,"d")&lt;&gt;0,"",'Base de données'!$B1854),""))</f>
        <v/>
      </c>
      <c r="L1854" s="39" t="str">
        <f>IF(L$1&gt;$AE$1,"-",IFERROR(IF(DATEDIF('Base de données'!$A1854,L$1,"d")&lt;&gt;0,"",'Base de données'!$B1854),""))</f>
        <v/>
      </c>
      <c r="M1854" s="39" t="str">
        <f>IF(M$1&gt;$AE$1,"-",IFERROR(IF(DATEDIF('Base de données'!$A1854,M$1,"d")&lt;&gt;0,"",'Base de données'!$B1854),""))</f>
        <v/>
      </c>
      <c r="N1854" s="39" t="str">
        <f>IF(N$1&gt;$AE$1,"-",IFERROR(IF(DATEDIF('Base de données'!$A1854,N$1,"d")&lt;&gt;0,"",'Base de données'!$B1854),""))</f>
        <v/>
      </c>
      <c r="O1854" s="39" t="str">
        <f>IF(O$1&gt;$AE$1,"-",IFERROR(IF(DATEDIF('Base de données'!$A1854,O$1,"d")&lt;&gt;0,"",'Base de données'!$B1854),""))</f>
        <v/>
      </c>
      <c r="P1854" s="39" t="str">
        <f>IF(P$1&gt;$AE$1,"-",IFERROR(IF(DATEDIF('Base de données'!$A1854,P$1,"d")&lt;&gt;0,"",'Base de données'!$B1854),""))</f>
        <v/>
      </c>
      <c r="Q1854" s="39" t="str">
        <f>IF(Q$1&gt;$AE$1,"-",IFERROR(IF(DATEDIF('Base de données'!$A1854,Q$1,"d")&lt;&gt;0,"",'Base de données'!$B1854),""))</f>
        <v>RYDJX</v>
      </c>
      <c r="R1854" s="39" t="str">
        <f>IF(R$1&gt;$AE$1,"-",IFERROR(IF(DATEDIF('Base de données'!$A1854,R$1,"d")&lt;&gt;0,"",'Base de données'!$B1854),""))</f>
        <v/>
      </c>
      <c r="S1854" s="39" t="str">
        <f>IF(S$1&gt;$AE$1,"-",IFERROR(IF(DATEDIF('Base de données'!$A1854,S$1,"d")&lt;&gt;0,"",'Base de données'!$B1854),""))</f>
        <v/>
      </c>
      <c r="T1854" s="39" t="str">
        <f>IF(T$1&gt;$AE$1,"-",IFERROR(IF(DATEDIF('Base de données'!$A1854,T$1,"d")&lt;&gt;0,"",'Base de données'!$B1854),""))</f>
        <v/>
      </c>
      <c r="U1854" s="39" t="str">
        <f>IF(U$1&gt;$AE$1,"-",IFERROR(IF(DATEDIF('Base de données'!$A1854,U$1,"d")&lt;&gt;0,"",'Base de données'!$B1854),""))</f>
        <v/>
      </c>
      <c r="V1854" s="39" t="str">
        <f>IF(V$1&gt;$AE$1,"-",IFERROR(IF(DATEDIF('Base de données'!$A1854,V$1,"d")&lt;&gt;0,"",'Base de données'!$B1854),""))</f>
        <v/>
      </c>
      <c r="W1854" s="34"/>
      <c r="X1854" s="30" t="str">
        <f>'Base de données'!$C1854&amp;" "&amp;'Base de données'!$D1854</f>
        <v>Marie Denis</v>
      </c>
      <c r="Y1854" s="31">
        <f>COUNTIF('Base de données'!$B:$B,'Base de données'!$B1854)</f>
        <v>12</v>
      </c>
      <c r="AA1854" s="87" cm="1">
        <f t="array" aca="1" ref="AA1854" ca="1">INDIRECT("'Base de données'!A" &amp; ROW(Y1854))</f>
        <v>45839</v>
      </c>
      <c r="AB1854" s="51" t="str" cm="1">
        <f t="array" aca="1" ref="AB1854" ca="1">INDIRECT("'Base de données'!B" &amp; ROW(Z1854))</f>
        <v>RYDJX</v>
      </c>
    </row>
    <row r="1855" spans="1:28" x14ac:dyDescent="0.3">
      <c r="A1855" s="41" t="str">
        <f ca="1">IF(IF(AND($B1855&lt;&gt;"-",$B1855=$E1855),"Entrée et sortie","-")="Entrée et sortie",'Base de données'!$B1855,"-")</f>
        <v>-</v>
      </c>
      <c r="B1855" s="41" t="str">
        <f t="shared" ca="1" si="115"/>
        <v>-</v>
      </c>
      <c r="C1855" s="41" t="str">
        <f t="shared" ca="1" si="116"/>
        <v>-</v>
      </c>
      <c r="D1855" s="41" t="str">
        <f>IF($F1855="sortie en cours d'année",'Base de données'!$B1855,"-")</f>
        <v>-</v>
      </c>
      <c r="E1855" s="41" t="str">
        <f>IF($H1855="entrée en cours d'année",'Base de données'!$B1855,"-")</f>
        <v>-</v>
      </c>
      <c r="F1855" s="37" t="str">
        <f t="shared" si="113"/>
        <v/>
      </c>
      <c r="G1855" s="37" t="str">
        <f>IF($J1855="mouvement",_xlfn.XLOOKUP('Base de données'!$B1855,$V:$V,$V:$V,0),"")</f>
        <v/>
      </c>
      <c r="H1855" s="37" t="str">
        <f t="shared" si="114"/>
        <v/>
      </c>
      <c r="I1855" s="37" t="str">
        <f>IF($J1855="mouvement",_xlfn.XLOOKUP('Base de données'!$B1855,$K:$K,$K:$K,0),"")</f>
        <v/>
      </c>
      <c r="J1855" s="38" t="str">
        <f>IF(AND(Y1855&lt;&gt;MAX(Y:Y),COUNTIF(K1855:V1855,'Base de données'!$B1855)&gt;0),"mouvement","")</f>
        <v/>
      </c>
      <c r="K1855" s="39" t="str">
        <f>IF(K$1&gt;$AE$1,"-",IFERROR(IF(DATEDIF('Base de données'!$A1855,K$1,"d")&lt;&gt;0,"",'Base de données'!$B1855),""))</f>
        <v/>
      </c>
      <c r="L1855" s="39" t="str">
        <f>IF(L$1&gt;$AE$1,"-",IFERROR(IF(DATEDIF('Base de données'!$A1855,L$1,"d")&lt;&gt;0,"",'Base de données'!$B1855),""))</f>
        <v/>
      </c>
      <c r="M1855" s="39" t="str">
        <f>IF(M$1&gt;$AE$1,"-",IFERROR(IF(DATEDIF('Base de données'!$A1855,M$1,"d")&lt;&gt;0,"",'Base de données'!$B1855),""))</f>
        <v/>
      </c>
      <c r="N1855" s="39" t="str">
        <f>IF(N$1&gt;$AE$1,"-",IFERROR(IF(DATEDIF('Base de données'!$A1855,N$1,"d")&lt;&gt;0,"",'Base de données'!$B1855),""))</f>
        <v/>
      </c>
      <c r="O1855" s="39" t="str">
        <f>IF(O$1&gt;$AE$1,"-",IFERROR(IF(DATEDIF('Base de données'!$A1855,O$1,"d")&lt;&gt;0,"",'Base de données'!$B1855),""))</f>
        <v/>
      </c>
      <c r="P1855" s="39" t="str">
        <f>IF(P$1&gt;$AE$1,"-",IFERROR(IF(DATEDIF('Base de données'!$A1855,P$1,"d")&lt;&gt;0,"",'Base de données'!$B1855),""))</f>
        <v/>
      </c>
      <c r="Q1855" s="39" t="str">
        <f>IF(Q$1&gt;$AE$1,"-",IFERROR(IF(DATEDIF('Base de données'!$A1855,Q$1,"d")&lt;&gt;0,"",'Base de données'!$B1855),""))</f>
        <v>KJ5NJ</v>
      </c>
      <c r="R1855" s="39" t="str">
        <f>IF(R$1&gt;$AE$1,"-",IFERROR(IF(DATEDIF('Base de données'!$A1855,R$1,"d")&lt;&gt;0,"",'Base de données'!$B1855),""))</f>
        <v/>
      </c>
      <c r="S1855" s="39" t="str">
        <f>IF(S$1&gt;$AE$1,"-",IFERROR(IF(DATEDIF('Base de données'!$A1855,S$1,"d")&lt;&gt;0,"",'Base de données'!$B1855),""))</f>
        <v/>
      </c>
      <c r="T1855" s="39" t="str">
        <f>IF(T$1&gt;$AE$1,"-",IFERROR(IF(DATEDIF('Base de données'!$A1855,T$1,"d")&lt;&gt;0,"",'Base de données'!$B1855),""))</f>
        <v/>
      </c>
      <c r="U1855" s="39" t="str">
        <f>IF(U$1&gt;$AE$1,"-",IFERROR(IF(DATEDIF('Base de données'!$A1855,U$1,"d")&lt;&gt;0,"",'Base de données'!$B1855),""))</f>
        <v/>
      </c>
      <c r="V1855" s="39" t="str">
        <f>IF(V$1&gt;$AE$1,"-",IFERROR(IF(DATEDIF('Base de données'!$A1855,V$1,"d")&lt;&gt;0,"",'Base de données'!$B1855),""))</f>
        <v/>
      </c>
      <c r="W1855" s="34"/>
      <c r="X1855" s="30" t="str">
        <f>'Base de données'!$C1855&amp;" "&amp;'Base de données'!$D1855</f>
        <v>Mathieu François</v>
      </c>
      <c r="Y1855" s="31">
        <f>COUNTIF('Base de données'!$B:$B,'Base de données'!$B1855)</f>
        <v>12</v>
      </c>
      <c r="AA1855" s="87" cm="1">
        <f t="array" aca="1" ref="AA1855" ca="1">INDIRECT("'Base de données'!A" &amp; ROW(Y1855))</f>
        <v>45839</v>
      </c>
      <c r="AB1855" s="51" t="str" cm="1">
        <f t="array" aca="1" ref="AB1855" ca="1">INDIRECT("'Base de données'!B" &amp; ROW(Z1855))</f>
        <v>KJ5NJ</v>
      </c>
    </row>
    <row r="1856" spans="1:28" x14ac:dyDescent="0.3">
      <c r="A1856" s="41" t="str">
        <f ca="1">IF(IF(AND($B1856&lt;&gt;"-",$B1856=$E1856),"Entrée et sortie","-")="Entrée et sortie",'Base de données'!$B1856,"-")</f>
        <v>-</v>
      </c>
      <c r="B1856" s="41" t="str">
        <f t="shared" ca="1" si="115"/>
        <v>-</v>
      </c>
      <c r="C1856" s="41" t="str">
        <f t="shared" ca="1" si="116"/>
        <v>-</v>
      </c>
      <c r="D1856" s="41" t="str">
        <f>IF($F1856="sortie en cours d'année",'Base de données'!$B1856,"-")</f>
        <v>-</v>
      </c>
      <c r="E1856" s="41" t="str">
        <f>IF($H1856="entrée en cours d'année",'Base de données'!$B1856,"-")</f>
        <v>-</v>
      </c>
      <c r="F1856" s="37" t="str">
        <f t="shared" si="113"/>
        <v/>
      </c>
      <c r="G1856" s="37" t="str">
        <f>IF($J1856="mouvement",_xlfn.XLOOKUP('Base de données'!$B1856,$V:$V,$V:$V,0),"")</f>
        <v/>
      </c>
      <c r="H1856" s="37" t="str">
        <f t="shared" si="114"/>
        <v/>
      </c>
      <c r="I1856" s="37" t="str">
        <f>IF($J1856="mouvement",_xlfn.XLOOKUP('Base de données'!$B1856,$K:$K,$K:$K,0),"")</f>
        <v/>
      </c>
      <c r="J1856" s="38" t="str">
        <f>IF(AND(Y1856&lt;&gt;MAX(Y:Y),COUNTIF(K1856:V1856,'Base de données'!$B1856)&gt;0),"mouvement","")</f>
        <v/>
      </c>
      <c r="K1856" s="39" t="str">
        <f>IF(K$1&gt;$AE$1,"-",IFERROR(IF(DATEDIF('Base de données'!$A1856,K$1,"d")&lt;&gt;0,"",'Base de données'!$B1856),""))</f>
        <v/>
      </c>
      <c r="L1856" s="39" t="str">
        <f>IF(L$1&gt;$AE$1,"-",IFERROR(IF(DATEDIF('Base de données'!$A1856,L$1,"d")&lt;&gt;0,"",'Base de données'!$B1856),""))</f>
        <v/>
      </c>
      <c r="M1856" s="39" t="str">
        <f>IF(M$1&gt;$AE$1,"-",IFERROR(IF(DATEDIF('Base de données'!$A1856,M$1,"d")&lt;&gt;0,"",'Base de données'!$B1856),""))</f>
        <v/>
      </c>
      <c r="N1856" s="39" t="str">
        <f>IF(N$1&gt;$AE$1,"-",IFERROR(IF(DATEDIF('Base de données'!$A1856,N$1,"d")&lt;&gt;0,"",'Base de données'!$B1856),""))</f>
        <v/>
      </c>
      <c r="O1856" s="39" t="str">
        <f>IF(O$1&gt;$AE$1,"-",IFERROR(IF(DATEDIF('Base de données'!$A1856,O$1,"d")&lt;&gt;0,"",'Base de données'!$B1856),""))</f>
        <v/>
      </c>
      <c r="P1856" s="39" t="str">
        <f>IF(P$1&gt;$AE$1,"-",IFERROR(IF(DATEDIF('Base de données'!$A1856,P$1,"d")&lt;&gt;0,"",'Base de données'!$B1856),""))</f>
        <v/>
      </c>
      <c r="Q1856" s="39" t="str">
        <f>IF(Q$1&gt;$AE$1,"-",IFERROR(IF(DATEDIF('Base de données'!$A1856,Q$1,"d")&lt;&gt;0,"",'Base de données'!$B1856),""))</f>
        <v>ZUFW1</v>
      </c>
      <c r="R1856" s="39" t="str">
        <f>IF(R$1&gt;$AE$1,"-",IFERROR(IF(DATEDIF('Base de données'!$A1856,R$1,"d")&lt;&gt;0,"",'Base de données'!$B1856),""))</f>
        <v/>
      </c>
      <c r="S1856" s="39" t="str">
        <f>IF(S$1&gt;$AE$1,"-",IFERROR(IF(DATEDIF('Base de données'!$A1856,S$1,"d")&lt;&gt;0,"",'Base de données'!$B1856),""))</f>
        <v/>
      </c>
      <c r="T1856" s="39" t="str">
        <f>IF(T$1&gt;$AE$1,"-",IFERROR(IF(DATEDIF('Base de données'!$A1856,T$1,"d")&lt;&gt;0,"",'Base de données'!$B1856),""))</f>
        <v/>
      </c>
      <c r="U1856" s="39" t="str">
        <f>IF(U$1&gt;$AE$1,"-",IFERROR(IF(DATEDIF('Base de données'!$A1856,U$1,"d")&lt;&gt;0,"",'Base de données'!$B1856),""))</f>
        <v/>
      </c>
      <c r="V1856" s="39" t="str">
        <f>IF(V$1&gt;$AE$1,"-",IFERROR(IF(DATEDIF('Base de données'!$A1856,V$1,"d")&lt;&gt;0,"",'Base de données'!$B1856),""))</f>
        <v/>
      </c>
      <c r="W1856" s="34"/>
      <c r="X1856" s="30" t="str">
        <f>'Base de données'!$C1856&amp;" "&amp;'Base de données'!$D1856</f>
        <v>De Sousa Eugène</v>
      </c>
      <c r="Y1856" s="31">
        <f>COUNTIF('Base de données'!$B:$B,'Base de données'!$B1856)</f>
        <v>12</v>
      </c>
      <c r="AA1856" s="87" cm="1">
        <f t="array" aca="1" ref="AA1856" ca="1">INDIRECT("'Base de données'!A" &amp; ROW(Y1856))</f>
        <v>45839</v>
      </c>
      <c r="AB1856" s="51" t="str" cm="1">
        <f t="array" aca="1" ref="AB1856" ca="1">INDIRECT("'Base de données'!B" &amp; ROW(Z1856))</f>
        <v>ZUFW1</v>
      </c>
    </row>
    <row r="1857" spans="1:28" x14ac:dyDescent="0.3">
      <c r="A1857" s="41" t="str">
        <f ca="1">IF(IF(AND($B1857&lt;&gt;"-",$B1857=$E1857),"Entrée et sortie","-")="Entrée et sortie",'Base de données'!$B1857,"-")</f>
        <v>-</v>
      </c>
      <c r="B1857" s="41" t="str">
        <f t="shared" ca="1" si="115"/>
        <v>-</v>
      </c>
      <c r="C1857" s="41" t="str">
        <f t="shared" ca="1" si="116"/>
        <v>-</v>
      </c>
      <c r="D1857" s="41" t="str">
        <f>IF($F1857="sortie en cours d'année",'Base de données'!$B1857,"-")</f>
        <v>-</v>
      </c>
      <c r="E1857" s="41" t="str">
        <f>IF($H1857="entrée en cours d'année",'Base de données'!$B1857,"-")</f>
        <v>-</v>
      </c>
      <c r="F1857" s="37" t="str">
        <f t="shared" si="113"/>
        <v/>
      </c>
      <c r="G1857" s="37" t="str">
        <f>IF($J1857="mouvement",_xlfn.XLOOKUP('Base de données'!$B1857,$V:$V,$V:$V,0),"")</f>
        <v/>
      </c>
      <c r="H1857" s="37" t="str">
        <f t="shared" si="114"/>
        <v/>
      </c>
      <c r="I1857" s="37" t="str">
        <f>IF($J1857="mouvement",_xlfn.XLOOKUP('Base de données'!$B1857,$K:$K,$K:$K,0),"")</f>
        <v/>
      </c>
      <c r="J1857" s="38" t="str">
        <f>IF(AND(Y1857&lt;&gt;MAX(Y:Y),COUNTIF(K1857:V1857,'Base de données'!$B1857)&gt;0),"mouvement","")</f>
        <v/>
      </c>
      <c r="K1857" s="39" t="str">
        <f>IF(K$1&gt;$AE$1,"-",IFERROR(IF(DATEDIF('Base de données'!$A1857,K$1,"d")&lt;&gt;0,"",'Base de données'!$B1857),""))</f>
        <v/>
      </c>
      <c r="L1857" s="39" t="str">
        <f>IF(L$1&gt;$AE$1,"-",IFERROR(IF(DATEDIF('Base de données'!$A1857,L$1,"d")&lt;&gt;0,"",'Base de données'!$B1857),""))</f>
        <v/>
      </c>
      <c r="M1857" s="39" t="str">
        <f>IF(M$1&gt;$AE$1,"-",IFERROR(IF(DATEDIF('Base de données'!$A1857,M$1,"d")&lt;&gt;0,"",'Base de données'!$B1857),""))</f>
        <v/>
      </c>
      <c r="N1857" s="39" t="str">
        <f>IF(N$1&gt;$AE$1,"-",IFERROR(IF(DATEDIF('Base de données'!$A1857,N$1,"d")&lt;&gt;0,"",'Base de données'!$B1857),""))</f>
        <v/>
      </c>
      <c r="O1857" s="39" t="str">
        <f>IF(O$1&gt;$AE$1,"-",IFERROR(IF(DATEDIF('Base de données'!$A1857,O$1,"d")&lt;&gt;0,"",'Base de données'!$B1857),""))</f>
        <v/>
      </c>
      <c r="P1857" s="39" t="str">
        <f>IF(P$1&gt;$AE$1,"-",IFERROR(IF(DATEDIF('Base de données'!$A1857,P$1,"d")&lt;&gt;0,"",'Base de données'!$B1857),""))</f>
        <v/>
      </c>
      <c r="Q1857" s="39" t="str">
        <f>IF(Q$1&gt;$AE$1,"-",IFERROR(IF(DATEDIF('Base de données'!$A1857,Q$1,"d")&lt;&gt;0,"",'Base de données'!$B1857),""))</f>
        <v>ARBLU</v>
      </c>
      <c r="R1857" s="39" t="str">
        <f>IF(R$1&gt;$AE$1,"-",IFERROR(IF(DATEDIF('Base de données'!$A1857,R$1,"d")&lt;&gt;0,"",'Base de données'!$B1857),""))</f>
        <v/>
      </c>
      <c r="S1857" s="39" t="str">
        <f>IF(S$1&gt;$AE$1,"-",IFERROR(IF(DATEDIF('Base de données'!$A1857,S$1,"d")&lt;&gt;0,"",'Base de données'!$B1857),""))</f>
        <v/>
      </c>
      <c r="T1857" s="39" t="str">
        <f>IF(T$1&gt;$AE$1,"-",IFERROR(IF(DATEDIF('Base de données'!$A1857,T$1,"d")&lt;&gt;0,"",'Base de données'!$B1857),""))</f>
        <v/>
      </c>
      <c r="U1857" s="39" t="str">
        <f>IF(U$1&gt;$AE$1,"-",IFERROR(IF(DATEDIF('Base de données'!$A1857,U$1,"d")&lt;&gt;0,"",'Base de données'!$B1857),""))</f>
        <v/>
      </c>
      <c r="V1857" s="39" t="str">
        <f>IF(V$1&gt;$AE$1,"-",IFERROR(IF(DATEDIF('Base de données'!$A1857,V$1,"d")&lt;&gt;0,"",'Base de données'!$B1857),""))</f>
        <v/>
      </c>
      <c r="W1857" s="34"/>
      <c r="X1857" s="30" t="str">
        <f>'Base de données'!$C1857&amp;" "&amp;'Base de données'!$D1857</f>
        <v>Lacroix Thibault</v>
      </c>
      <c r="Y1857" s="31">
        <f>COUNTIF('Base de données'!$B:$B,'Base de données'!$B1857)</f>
        <v>12</v>
      </c>
      <c r="AA1857" s="87" cm="1">
        <f t="array" aca="1" ref="AA1857" ca="1">INDIRECT("'Base de données'!A" &amp; ROW(Y1857))</f>
        <v>45839</v>
      </c>
      <c r="AB1857" s="51" t="str" cm="1">
        <f t="array" aca="1" ref="AB1857" ca="1">INDIRECT("'Base de données'!B" &amp; ROW(Z1857))</f>
        <v>ARBLU</v>
      </c>
    </row>
    <row r="1858" spans="1:28" x14ac:dyDescent="0.3">
      <c r="A1858" s="41" t="str">
        <f ca="1">IF(IF(AND($B1858&lt;&gt;"-",$B1858=$E1858),"Entrée et sortie","-")="Entrée et sortie",'Base de données'!$B1858,"-")</f>
        <v>-</v>
      </c>
      <c r="B1858" s="41" t="str">
        <f t="shared" ca="1" si="115"/>
        <v>-</v>
      </c>
      <c r="C1858" s="41" t="str">
        <f t="shared" ca="1" si="116"/>
        <v>-</v>
      </c>
      <c r="D1858" s="41" t="str">
        <f>IF($F1858="sortie en cours d'année",'Base de données'!$B1858,"-")</f>
        <v>-</v>
      </c>
      <c r="E1858" s="41" t="str">
        <f>IF($H1858="entrée en cours d'année",'Base de données'!$B1858,"-")</f>
        <v>-</v>
      </c>
      <c r="F1858" s="37" t="str">
        <f t="shared" ref="F1858:F1921" si="117">IF(AND(G1858=0,J1858="mouvement"),"sortie en cours d'année","")</f>
        <v/>
      </c>
      <c r="G1858" s="37" t="str">
        <f>IF($J1858="mouvement",_xlfn.XLOOKUP('Base de données'!$B1858,$V:$V,$V:$V,0),"")</f>
        <v/>
      </c>
      <c r="H1858" s="37" t="str">
        <f t="shared" ref="H1858:H1921" si="118">IF(AND(I1858=0,J1858="mouvement"),"entrée en cours d'année","")</f>
        <v/>
      </c>
      <c r="I1858" s="37" t="str">
        <f>IF($J1858="mouvement",_xlfn.XLOOKUP('Base de données'!$B1858,$K:$K,$K:$K,0),"")</f>
        <v/>
      </c>
      <c r="J1858" s="38" t="str">
        <f>IF(AND(Y1858&lt;&gt;MAX(Y:Y),COUNTIF(K1858:V1858,'Base de données'!$B1858)&gt;0),"mouvement","")</f>
        <v/>
      </c>
      <c r="K1858" s="39" t="str">
        <f>IF(K$1&gt;$AE$1,"-",IFERROR(IF(DATEDIF('Base de données'!$A1858,K$1,"d")&lt;&gt;0,"",'Base de données'!$B1858),""))</f>
        <v/>
      </c>
      <c r="L1858" s="39" t="str">
        <f>IF(L$1&gt;$AE$1,"-",IFERROR(IF(DATEDIF('Base de données'!$A1858,L$1,"d")&lt;&gt;0,"",'Base de données'!$B1858),""))</f>
        <v/>
      </c>
      <c r="M1858" s="39" t="str">
        <f>IF(M$1&gt;$AE$1,"-",IFERROR(IF(DATEDIF('Base de données'!$A1858,M$1,"d")&lt;&gt;0,"",'Base de données'!$B1858),""))</f>
        <v/>
      </c>
      <c r="N1858" s="39" t="str">
        <f>IF(N$1&gt;$AE$1,"-",IFERROR(IF(DATEDIF('Base de données'!$A1858,N$1,"d")&lt;&gt;0,"",'Base de données'!$B1858),""))</f>
        <v/>
      </c>
      <c r="O1858" s="39" t="str">
        <f>IF(O$1&gt;$AE$1,"-",IFERROR(IF(DATEDIF('Base de données'!$A1858,O$1,"d")&lt;&gt;0,"",'Base de données'!$B1858),""))</f>
        <v/>
      </c>
      <c r="P1858" s="39" t="str">
        <f>IF(P$1&gt;$AE$1,"-",IFERROR(IF(DATEDIF('Base de données'!$A1858,P$1,"d")&lt;&gt;0,"",'Base de données'!$B1858),""))</f>
        <v/>
      </c>
      <c r="Q1858" s="39" t="str">
        <f>IF(Q$1&gt;$AE$1,"-",IFERROR(IF(DATEDIF('Base de données'!$A1858,Q$1,"d")&lt;&gt;0,"",'Base de données'!$B1858),""))</f>
        <v>2T2W1</v>
      </c>
      <c r="R1858" s="39" t="str">
        <f>IF(R$1&gt;$AE$1,"-",IFERROR(IF(DATEDIF('Base de données'!$A1858,R$1,"d")&lt;&gt;0,"",'Base de données'!$B1858),""))</f>
        <v/>
      </c>
      <c r="S1858" s="39" t="str">
        <f>IF(S$1&gt;$AE$1,"-",IFERROR(IF(DATEDIF('Base de données'!$A1858,S$1,"d")&lt;&gt;0,"",'Base de données'!$B1858),""))</f>
        <v/>
      </c>
      <c r="T1858" s="39" t="str">
        <f>IF(T$1&gt;$AE$1,"-",IFERROR(IF(DATEDIF('Base de données'!$A1858,T$1,"d")&lt;&gt;0,"",'Base de données'!$B1858),""))</f>
        <v/>
      </c>
      <c r="U1858" s="39" t="str">
        <f>IF(U$1&gt;$AE$1,"-",IFERROR(IF(DATEDIF('Base de données'!$A1858,U$1,"d")&lt;&gt;0,"",'Base de données'!$B1858),""))</f>
        <v/>
      </c>
      <c r="V1858" s="39" t="str">
        <f>IF(V$1&gt;$AE$1,"-",IFERROR(IF(DATEDIF('Base de données'!$A1858,V$1,"d")&lt;&gt;0,"",'Base de données'!$B1858),""))</f>
        <v/>
      </c>
      <c r="W1858" s="34"/>
      <c r="X1858" s="30" t="str">
        <f>'Base de données'!$C1858&amp;" "&amp;'Base de données'!$D1858</f>
        <v>Maillard Laurent</v>
      </c>
      <c r="Y1858" s="31">
        <f>COUNTIF('Base de données'!$B:$B,'Base de données'!$B1858)</f>
        <v>12</v>
      </c>
      <c r="AA1858" s="87" cm="1">
        <f t="array" aca="1" ref="AA1858" ca="1">INDIRECT("'Base de données'!A" &amp; ROW(Y1858))</f>
        <v>45839</v>
      </c>
      <c r="AB1858" s="51" t="str" cm="1">
        <f t="array" aca="1" ref="AB1858" ca="1">INDIRECT("'Base de données'!B" &amp; ROW(Z1858))</f>
        <v>2T2W1</v>
      </c>
    </row>
    <row r="1859" spans="1:28" x14ac:dyDescent="0.3">
      <c r="A1859" s="41" t="str">
        <f ca="1">IF(IF(AND($B1859&lt;&gt;"-",$B1859=$E1859),"Entrée et sortie","-")="Entrée et sortie",'Base de données'!$B1859,"-")</f>
        <v>-</v>
      </c>
      <c r="B1859" s="41" t="str">
        <f t="shared" ref="B1859:B1922" ca="1" si="119">_xlfn.XLOOKUP($AB1859,$D:$D,$C:$C,"-",0,-1)</f>
        <v>-</v>
      </c>
      <c r="C1859" s="41" t="str">
        <f t="shared" ref="C1859:C1922" ca="1" si="120">IF($AA1859&lt;&gt;$AE$1,$D1859,"-")</f>
        <v>-</v>
      </c>
      <c r="D1859" s="41" t="str">
        <f>IF($F1859="sortie en cours d'année",'Base de données'!$B1859,"-")</f>
        <v>-</v>
      </c>
      <c r="E1859" s="41" t="str">
        <f>IF($H1859="entrée en cours d'année",'Base de données'!$B1859,"-")</f>
        <v>-</v>
      </c>
      <c r="F1859" s="37" t="str">
        <f t="shared" si="117"/>
        <v/>
      </c>
      <c r="G1859" s="37" t="str">
        <f>IF($J1859="mouvement",_xlfn.XLOOKUP('Base de données'!$B1859,$V:$V,$V:$V,0),"")</f>
        <v/>
      </c>
      <c r="H1859" s="37" t="str">
        <f t="shared" si="118"/>
        <v/>
      </c>
      <c r="I1859" s="37" t="str">
        <f>IF($J1859="mouvement",_xlfn.XLOOKUP('Base de données'!$B1859,$K:$K,$K:$K,0),"")</f>
        <v/>
      </c>
      <c r="J1859" s="38" t="str">
        <f>IF(AND(Y1859&lt;&gt;MAX(Y:Y),COUNTIF(K1859:V1859,'Base de données'!$B1859)&gt;0),"mouvement","")</f>
        <v/>
      </c>
      <c r="K1859" s="39" t="str">
        <f>IF(K$1&gt;$AE$1,"-",IFERROR(IF(DATEDIF('Base de données'!$A1859,K$1,"d")&lt;&gt;0,"",'Base de données'!$B1859),""))</f>
        <v/>
      </c>
      <c r="L1859" s="39" t="str">
        <f>IF(L$1&gt;$AE$1,"-",IFERROR(IF(DATEDIF('Base de données'!$A1859,L$1,"d")&lt;&gt;0,"",'Base de données'!$B1859),""))</f>
        <v/>
      </c>
      <c r="M1859" s="39" t="str">
        <f>IF(M$1&gt;$AE$1,"-",IFERROR(IF(DATEDIF('Base de données'!$A1859,M$1,"d")&lt;&gt;0,"",'Base de données'!$B1859),""))</f>
        <v/>
      </c>
      <c r="N1859" s="39" t="str">
        <f>IF(N$1&gt;$AE$1,"-",IFERROR(IF(DATEDIF('Base de données'!$A1859,N$1,"d")&lt;&gt;0,"",'Base de données'!$B1859),""))</f>
        <v/>
      </c>
      <c r="O1859" s="39" t="str">
        <f>IF(O$1&gt;$AE$1,"-",IFERROR(IF(DATEDIF('Base de données'!$A1859,O$1,"d")&lt;&gt;0,"",'Base de données'!$B1859),""))</f>
        <v/>
      </c>
      <c r="P1859" s="39" t="str">
        <f>IF(P$1&gt;$AE$1,"-",IFERROR(IF(DATEDIF('Base de données'!$A1859,P$1,"d")&lt;&gt;0,"",'Base de données'!$B1859),""))</f>
        <v/>
      </c>
      <c r="Q1859" s="39" t="str">
        <f>IF(Q$1&gt;$AE$1,"-",IFERROR(IF(DATEDIF('Base de données'!$A1859,Q$1,"d")&lt;&gt;0,"",'Base de données'!$B1859),""))</f>
        <v>DOY58</v>
      </c>
      <c r="R1859" s="39" t="str">
        <f>IF(R$1&gt;$AE$1,"-",IFERROR(IF(DATEDIF('Base de données'!$A1859,R$1,"d")&lt;&gt;0,"",'Base de données'!$B1859),""))</f>
        <v/>
      </c>
      <c r="S1859" s="39" t="str">
        <f>IF(S$1&gt;$AE$1,"-",IFERROR(IF(DATEDIF('Base de données'!$A1859,S$1,"d")&lt;&gt;0,"",'Base de données'!$B1859),""))</f>
        <v/>
      </c>
      <c r="T1859" s="39" t="str">
        <f>IF(T$1&gt;$AE$1,"-",IFERROR(IF(DATEDIF('Base de données'!$A1859,T$1,"d")&lt;&gt;0,"",'Base de données'!$B1859),""))</f>
        <v/>
      </c>
      <c r="U1859" s="39" t="str">
        <f>IF(U$1&gt;$AE$1,"-",IFERROR(IF(DATEDIF('Base de données'!$A1859,U$1,"d")&lt;&gt;0,"",'Base de données'!$B1859),""))</f>
        <v/>
      </c>
      <c r="V1859" s="39" t="str">
        <f>IF(V$1&gt;$AE$1,"-",IFERROR(IF(DATEDIF('Base de données'!$A1859,V$1,"d")&lt;&gt;0,"",'Base de données'!$B1859),""))</f>
        <v/>
      </c>
      <c r="W1859" s="34"/>
      <c r="X1859" s="30" t="str">
        <f>'Base de données'!$C1859&amp;" "&amp;'Base de données'!$D1859</f>
        <v>Munoz Joseph</v>
      </c>
      <c r="Y1859" s="31">
        <f>COUNTIF('Base de données'!$B:$B,'Base de données'!$B1859)</f>
        <v>12</v>
      </c>
      <c r="AA1859" s="87" cm="1">
        <f t="array" aca="1" ref="AA1859" ca="1">INDIRECT("'Base de données'!A" &amp; ROW(Y1859))</f>
        <v>45839</v>
      </c>
      <c r="AB1859" s="51" t="str" cm="1">
        <f t="array" aca="1" ref="AB1859" ca="1">INDIRECT("'Base de données'!B" &amp; ROW(Z1859))</f>
        <v>DOY58</v>
      </c>
    </row>
    <row r="1860" spans="1:28" x14ac:dyDescent="0.3">
      <c r="A1860" s="41" t="str">
        <f ca="1">IF(IF(AND($B1860&lt;&gt;"-",$B1860=$E1860),"Entrée et sortie","-")="Entrée et sortie",'Base de données'!$B1860,"-")</f>
        <v>-</v>
      </c>
      <c r="B1860" s="41" t="str">
        <f t="shared" ca="1" si="119"/>
        <v>-</v>
      </c>
      <c r="C1860" s="41" t="str">
        <f t="shared" ca="1" si="120"/>
        <v>-</v>
      </c>
      <c r="D1860" s="41" t="str">
        <f>IF($F1860="sortie en cours d'année",'Base de données'!$B1860,"-")</f>
        <v>-</v>
      </c>
      <c r="E1860" s="41" t="str">
        <f>IF($H1860="entrée en cours d'année",'Base de données'!$B1860,"-")</f>
        <v>-</v>
      </c>
      <c r="F1860" s="37" t="str">
        <f t="shared" si="117"/>
        <v/>
      </c>
      <c r="G1860" s="37" t="str">
        <f>IF($J1860="mouvement",_xlfn.XLOOKUP('Base de données'!$B1860,$V:$V,$V:$V,0),"")</f>
        <v/>
      </c>
      <c r="H1860" s="37" t="str">
        <f t="shared" si="118"/>
        <v/>
      </c>
      <c r="I1860" s="37" t="str">
        <f>IF($J1860="mouvement",_xlfn.XLOOKUP('Base de données'!$B1860,$K:$K,$K:$K,0),"")</f>
        <v/>
      </c>
      <c r="J1860" s="38" t="str">
        <f>IF(AND(Y1860&lt;&gt;MAX(Y:Y),COUNTIF(K1860:V1860,'Base de données'!$B1860)&gt;0),"mouvement","")</f>
        <v/>
      </c>
      <c r="K1860" s="39" t="str">
        <f>IF(K$1&gt;$AE$1,"-",IFERROR(IF(DATEDIF('Base de données'!$A1860,K$1,"d")&lt;&gt;0,"",'Base de données'!$B1860),""))</f>
        <v/>
      </c>
      <c r="L1860" s="39" t="str">
        <f>IF(L$1&gt;$AE$1,"-",IFERROR(IF(DATEDIF('Base de données'!$A1860,L$1,"d")&lt;&gt;0,"",'Base de données'!$B1860),""))</f>
        <v/>
      </c>
      <c r="M1860" s="39" t="str">
        <f>IF(M$1&gt;$AE$1,"-",IFERROR(IF(DATEDIF('Base de données'!$A1860,M$1,"d")&lt;&gt;0,"",'Base de données'!$B1860),""))</f>
        <v/>
      </c>
      <c r="N1860" s="39" t="str">
        <f>IF(N$1&gt;$AE$1,"-",IFERROR(IF(DATEDIF('Base de données'!$A1860,N$1,"d")&lt;&gt;0,"",'Base de données'!$B1860),""))</f>
        <v/>
      </c>
      <c r="O1860" s="39" t="str">
        <f>IF(O$1&gt;$AE$1,"-",IFERROR(IF(DATEDIF('Base de données'!$A1860,O$1,"d")&lt;&gt;0,"",'Base de données'!$B1860),""))</f>
        <v/>
      </c>
      <c r="P1860" s="39" t="str">
        <f>IF(P$1&gt;$AE$1,"-",IFERROR(IF(DATEDIF('Base de données'!$A1860,P$1,"d")&lt;&gt;0,"",'Base de données'!$B1860),""))</f>
        <v/>
      </c>
      <c r="Q1860" s="39" t="str">
        <f>IF(Q$1&gt;$AE$1,"-",IFERROR(IF(DATEDIF('Base de données'!$A1860,Q$1,"d")&lt;&gt;0,"",'Base de données'!$B1860),""))</f>
        <v>TAAFZ</v>
      </c>
      <c r="R1860" s="39" t="str">
        <f>IF(R$1&gt;$AE$1,"-",IFERROR(IF(DATEDIF('Base de données'!$A1860,R$1,"d")&lt;&gt;0,"",'Base de données'!$B1860),""))</f>
        <v/>
      </c>
      <c r="S1860" s="39" t="str">
        <f>IF(S$1&gt;$AE$1,"-",IFERROR(IF(DATEDIF('Base de données'!$A1860,S$1,"d")&lt;&gt;0,"",'Base de données'!$B1860),""))</f>
        <v/>
      </c>
      <c r="T1860" s="39" t="str">
        <f>IF(T$1&gt;$AE$1,"-",IFERROR(IF(DATEDIF('Base de données'!$A1860,T$1,"d")&lt;&gt;0,"",'Base de données'!$B1860),""))</f>
        <v/>
      </c>
      <c r="U1860" s="39" t="str">
        <f>IF(U$1&gt;$AE$1,"-",IFERROR(IF(DATEDIF('Base de données'!$A1860,U$1,"d")&lt;&gt;0,"",'Base de données'!$B1860),""))</f>
        <v/>
      </c>
      <c r="V1860" s="39" t="str">
        <f>IF(V$1&gt;$AE$1,"-",IFERROR(IF(DATEDIF('Base de données'!$A1860,V$1,"d")&lt;&gt;0,"",'Base de données'!$B1860),""))</f>
        <v/>
      </c>
      <c r="W1860" s="34"/>
      <c r="X1860" s="30" t="str">
        <f>'Base de données'!$C1860&amp;" "&amp;'Base de données'!$D1860</f>
        <v>Lévêque Victor</v>
      </c>
      <c r="Y1860" s="31">
        <f>COUNTIF('Base de données'!$B:$B,'Base de données'!$B1860)</f>
        <v>12</v>
      </c>
      <c r="AA1860" s="87" cm="1">
        <f t="array" aca="1" ref="AA1860" ca="1">INDIRECT("'Base de données'!A" &amp; ROW(Y1860))</f>
        <v>45839</v>
      </c>
      <c r="AB1860" s="51" t="str" cm="1">
        <f t="array" aca="1" ref="AB1860" ca="1">INDIRECT("'Base de données'!B" &amp; ROW(Z1860))</f>
        <v>TAAFZ</v>
      </c>
    </row>
    <row r="1861" spans="1:28" x14ac:dyDescent="0.3">
      <c r="A1861" s="41" t="str">
        <f ca="1">IF(IF(AND($B1861&lt;&gt;"-",$B1861=$E1861),"Entrée et sortie","-")="Entrée et sortie",'Base de données'!$B1861,"-")</f>
        <v>-</v>
      </c>
      <c r="B1861" s="41" t="str">
        <f t="shared" ca="1" si="119"/>
        <v>-</v>
      </c>
      <c r="C1861" s="41" t="str">
        <f t="shared" ca="1" si="120"/>
        <v>-</v>
      </c>
      <c r="D1861" s="41" t="str">
        <f>IF($F1861="sortie en cours d'année",'Base de données'!$B1861,"-")</f>
        <v>-</v>
      </c>
      <c r="E1861" s="41" t="str">
        <f>IF($H1861="entrée en cours d'année",'Base de données'!$B1861,"-")</f>
        <v>-</v>
      </c>
      <c r="F1861" s="37" t="str">
        <f t="shared" si="117"/>
        <v/>
      </c>
      <c r="G1861" s="37" t="str">
        <f>IF($J1861="mouvement",_xlfn.XLOOKUP('Base de données'!$B1861,$V:$V,$V:$V,0),"")</f>
        <v/>
      </c>
      <c r="H1861" s="37" t="str">
        <f t="shared" si="118"/>
        <v/>
      </c>
      <c r="I1861" s="37" t="str">
        <f>IF($J1861="mouvement",_xlfn.XLOOKUP('Base de données'!$B1861,$K:$K,$K:$K,0),"")</f>
        <v/>
      </c>
      <c r="J1861" s="38" t="str">
        <f>IF(AND(Y1861&lt;&gt;MAX(Y:Y),COUNTIF(K1861:V1861,'Base de données'!$B1861)&gt;0),"mouvement","")</f>
        <v/>
      </c>
      <c r="K1861" s="39" t="str">
        <f>IF(K$1&gt;$AE$1,"-",IFERROR(IF(DATEDIF('Base de données'!$A1861,K$1,"d")&lt;&gt;0,"",'Base de données'!$B1861),""))</f>
        <v/>
      </c>
      <c r="L1861" s="39" t="str">
        <f>IF(L$1&gt;$AE$1,"-",IFERROR(IF(DATEDIF('Base de données'!$A1861,L$1,"d")&lt;&gt;0,"",'Base de données'!$B1861),""))</f>
        <v/>
      </c>
      <c r="M1861" s="39" t="str">
        <f>IF(M$1&gt;$AE$1,"-",IFERROR(IF(DATEDIF('Base de données'!$A1861,M$1,"d")&lt;&gt;0,"",'Base de données'!$B1861),""))</f>
        <v/>
      </c>
      <c r="N1861" s="39" t="str">
        <f>IF(N$1&gt;$AE$1,"-",IFERROR(IF(DATEDIF('Base de données'!$A1861,N$1,"d")&lt;&gt;0,"",'Base de données'!$B1861),""))</f>
        <v/>
      </c>
      <c r="O1861" s="39" t="str">
        <f>IF(O$1&gt;$AE$1,"-",IFERROR(IF(DATEDIF('Base de données'!$A1861,O$1,"d")&lt;&gt;0,"",'Base de données'!$B1861),""))</f>
        <v/>
      </c>
      <c r="P1861" s="39" t="str">
        <f>IF(P$1&gt;$AE$1,"-",IFERROR(IF(DATEDIF('Base de données'!$A1861,P$1,"d")&lt;&gt;0,"",'Base de données'!$B1861),""))</f>
        <v/>
      </c>
      <c r="Q1861" s="39" t="str">
        <f>IF(Q$1&gt;$AE$1,"-",IFERROR(IF(DATEDIF('Base de données'!$A1861,Q$1,"d")&lt;&gt;0,"",'Base de données'!$B1861),""))</f>
        <v>CJEWL</v>
      </c>
      <c r="R1861" s="39" t="str">
        <f>IF(R$1&gt;$AE$1,"-",IFERROR(IF(DATEDIF('Base de données'!$A1861,R$1,"d")&lt;&gt;0,"",'Base de données'!$B1861),""))</f>
        <v/>
      </c>
      <c r="S1861" s="39" t="str">
        <f>IF(S$1&gt;$AE$1,"-",IFERROR(IF(DATEDIF('Base de données'!$A1861,S$1,"d")&lt;&gt;0,"",'Base de données'!$B1861),""))</f>
        <v/>
      </c>
      <c r="T1861" s="39" t="str">
        <f>IF(T$1&gt;$AE$1,"-",IFERROR(IF(DATEDIF('Base de données'!$A1861,T$1,"d")&lt;&gt;0,"",'Base de données'!$B1861),""))</f>
        <v/>
      </c>
      <c r="U1861" s="39" t="str">
        <f>IF(U$1&gt;$AE$1,"-",IFERROR(IF(DATEDIF('Base de données'!$A1861,U$1,"d")&lt;&gt;0,"",'Base de données'!$B1861),""))</f>
        <v/>
      </c>
      <c r="V1861" s="39" t="str">
        <f>IF(V$1&gt;$AE$1,"-",IFERROR(IF(DATEDIF('Base de données'!$A1861,V$1,"d")&lt;&gt;0,"",'Base de données'!$B1861),""))</f>
        <v/>
      </c>
      <c r="W1861" s="34"/>
      <c r="X1861" s="30" t="str">
        <f>'Base de données'!$C1861&amp;" "&amp;'Base de données'!$D1861</f>
        <v>Grenier Aimé</v>
      </c>
      <c r="Y1861" s="31">
        <f>COUNTIF('Base de données'!$B:$B,'Base de données'!$B1861)</f>
        <v>12</v>
      </c>
      <c r="AA1861" s="87" cm="1">
        <f t="array" aca="1" ref="AA1861" ca="1">INDIRECT("'Base de données'!A" &amp; ROW(Y1861))</f>
        <v>45839</v>
      </c>
      <c r="AB1861" s="51" t="str" cm="1">
        <f t="array" aca="1" ref="AB1861" ca="1">INDIRECT("'Base de données'!B" &amp; ROW(Z1861))</f>
        <v>CJEWL</v>
      </c>
    </row>
    <row r="1862" spans="1:28" x14ac:dyDescent="0.3">
      <c r="A1862" s="41" t="str">
        <f ca="1">IF(IF(AND($B1862&lt;&gt;"-",$B1862=$E1862),"Entrée et sortie","-")="Entrée et sortie",'Base de données'!$B1862,"-")</f>
        <v>-</v>
      </c>
      <c r="B1862" s="41" t="str">
        <f t="shared" ca="1" si="119"/>
        <v>-</v>
      </c>
      <c r="C1862" s="41" t="str">
        <f t="shared" ca="1" si="120"/>
        <v>-</v>
      </c>
      <c r="D1862" s="41" t="str">
        <f>IF($F1862="sortie en cours d'année",'Base de données'!$B1862,"-")</f>
        <v>-</v>
      </c>
      <c r="E1862" s="41" t="str">
        <f>IF($H1862="entrée en cours d'année",'Base de données'!$B1862,"-")</f>
        <v>-</v>
      </c>
      <c r="F1862" s="37" t="str">
        <f t="shared" si="117"/>
        <v/>
      </c>
      <c r="G1862" s="37" t="str">
        <f>IF($J1862="mouvement",_xlfn.XLOOKUP('Base de données'!$B1862,$V:$V,$V:$V,0),"")</f>
        <v/>
      </c>
      <c r="H1862" s="37" t="str">
        <f t="shared" si="118"/>
        <v/>
      </c>
      <c r="I1862" s="37" t="str">
        <f>IF($J1862="mouvement",_xlfn.XLOOKUP('Base de données'!$B1862,$K:$K,$K:$K,0),"")</f>
        <v/>
      </c>
      <c r="J1862" s="38" t="str">
        <f>IF(AND(Y1862&lt;&gt;MAX(Y:Y),COUNTIF(K1862:V1862,'Base de données'!$B1862)&gt;0),"mouvement","")</f>
        <v/>
      </c>
      <c r="K1862" s="39" t="str">
        <f>IF(K$1&gt;$AE$1,"-",IFERROR(IF(DATEDIF('Base de données'!$A1862,K$1,"d")&lt;&gt;0,"",'Base de données'!$B1862),""))</f>
        <v/>
      </c>
      <c r="L1862" s="39" t="str">
        <f>IF(L$1&gt;$AE$1,"-",IFERROR(IF(DATEDIF('Base de données'!$A1862,L$1,"d")&lt;&gt;0,"",'Base de données'!$B1862),""))</f>
        <v/>
      </c>
      <c r="M1862" s="39" t="str">
        <f>IF(M$1&gt;$AE$1,"-",IFERROR(IF(DATEDIF('Base de données'!$A1862,M$1,"d")&lt;&gt;0,"",'Base de données'!$B1862),""))</f>
        <v/>
      </c>
      <c r="N1862" s="39" t="str">
        <f>IF(N$1&gt;$AE$1,"-",IFERROR(IF(DATEDIF('Base de données'!$A1862,N$1,"d")&lt;&gt;0,"",'Base de données'!$B1862),""))</f>
        <v/>
      </c>
      <c r="O1862" s="39" t="str">
        <f>IF(O$1&gt;$AE$1,"-",IFERROR(IF(DATEDIF('Base de données'!$A1862,O$1,"d")&lt;&gt;0,"",'Base de données'!$B1862),""))</f>
        <v/>
      </c>
      <c r="P1862" s="39" t="str">
        <f>IF(P$1&gt;$AE$1,"-",IFERROR(IF(DATEDIF('Base de données'!$A1862,P$1,"d")&lt;&gt;0,"",'Base de données'!$B1862),""))</f>
        <v/>
      </c>
      <c r="Q1862" s="39" t="str">
        <f>IF(Q$1&gt;$AE$1,"-",IFERROR(IF(DATEDIF('Base de données'!$A1862,Q$1,"d")&lt;&gt;0,"",'Base de données'!$B1862),""))</f>
        <v>GN35T</v>
      </c>
      <c r="R1862" s="39" t="str">
        <f>IF(R$1&gt;$AE$1,"-",IFERROR(IF(DATEDIF('Base de données'!$A1862,R$1,"d")&lt;&gt;0,"",'Base de données'!$B1862),""))</f>
        <v/>
      </c>
      <c r="S1862" s="39" t="str">
        <f>IF(S$1&gt;$AE$1,"-",IFERROR(IF(DATEDIF('Base de données'!$A1862,S$1,"d")&lt;&gt;0,"",'Base de données'!$B1862),""))</f>
        <v/>
      </c>
      <c r="T1862" s="39" t="str">
        <f>IF(T$1&gt;$AE$1,"-",IFERROR(IF(DATEDIF('Base de données'!$A1862,T$1,"d")&lt;&gt;0,"",'Base de données'!$B1862),""))</f>
        <v/>
      </c>
      <c r="U1862" s="39" t="str">
        <f>IF(U$1&gt;$AE$1,"-",IFERROR(IF(DATEDIF('Base de données'!$A1862,U$1,"d")&lt;&gt;0,"",'Base de données'!$B1862),""))</f>
        <v/>
      </c>
      <c r="V1862" s="39" t="str">
        <f>IF(V$1&gt;$AE$1,"-",IFERROR(IF(DATEDIF('Base de données'!$A1862,V$1,"d")&lt;&gt;0,"",'Base de données'!$B1862),""))</f>
        <v/>
      </c>
      <c r="W1862" s="34"/>
      <c r="X1862" s="30" t="str">
        <f>'Base de données'!$C1862&amp;" "&amp;'Base de données'!$D1862</f>
        <v>Valette Timothée</v>
      </c>
      <c r="Y1862" s="31">
        <f>COUNTIF('Base de données'!$B:$B,'Base de données'!$B1862)</f>
        <v>12</v>
      </c>
      <c r="AA1862" s="87" cm="1">
        <f t="array" aca="1" ref="AA1862" ca="1">INDIRECT("'Base de données'!A" &amp; ROW(Y1862))</f>
        <v>45839</v>
      </c>
      <c r="AB1862" s="51" t="str" cm="1">
        <f t="array" aca="1" ref="AB1862" ca="1">INDIRECT("'Base de données'!B" &amp; ROW(Z1862))</f>
        <v>GN35T</v>
      </c>
    </row>
    <row r="1863" spans="1:28" x14ac:dyDescent="0.3">
      <c r="A1863" s="41" t="str">
        <f ca="1">IF(IF(AND($B1863&lt;&gt;"-",$B1863=$E1863),"Entrée et sortie","-")="Entrée et sortie",'Base de données'!$B1863,"-")</f>
        <v>-</v>
      </c>
      <c r="B1863" s="41" t="str">
        <f t="shared" ca="1" si="119"/>
        <v>-</v>
      </c>
      <c r="C1863" s="41" t="str">
        <f t="shared" ca="1" si="120"/>
        <v>-</v>
      </c>
      <c r="D1863" s="41" t="str">
        <f>IF($F1863="sortie en cours d'année",'Base de données'!$B1863,"-")</f>
        <v>-</v>
      </c>
      <c r="E1863" s="41" t="str">
        <f>IF($H1863="entrée en cours d'année",'Base de données'!$B1863,"-")</f>
        <v>-</v>
      </c>
      <c r="F1863" s="37" t="str">
        <f t="shared" si="117"/>
        <v/>
      </c>
      <c r="G1863" s="37" t="str">
        <f>IF($J1863="mouvement",_xlfn.XLOOKUP('Base de données'!$B1863,$V:$V,$V:$V,0),"")</f>
        <v/>
      </c>
      <c r="H1863" s="37" t="str">
        <f t="shared" si="118"/>
        <v/>
      </c>
      <c r="I1863" s="37" t="str">
        <f>IF($J1863="mouvement",_xlfn.XLOOKUP('Base de données'!$B1863,$K:$K,$K:$K,0),"")</f>
        <v/>
      </c>
      <c r="J1863" s="38" t="str">
        <f>IF(AND(Y1863&lt;&gt;MAX(Y:Y),COUNTIF(K1863:V1863,'Base de données'!$B1863)&gt;0),"mouvement","")</f>
        <v/>
      </c>
      <c r="K1863" s="39" t="str">
        <f>IF(K$1&gt;$AE$1,"-",IFERROR(IF(DATEDIF('Base de données'!$A1863,K$1,"d")&lt;&gt;0,"",'Base de données'!$B1863),""))</f>
        <v/>
      </c>
      <c r="L1863" s="39" t="str">
        <f>IF(L$1&gt;$AE$1,"-",IFERROR(IF(DATEDIF('Base de données'!$A1863,L$1,"d")&lt;&gt;0,"",'Base de données'!$B1863),""))</f>
        <v/>
      </c>
      <c r="M1863" s="39" t="str">
        <f>IF(M$1&gt;$AE$1,"-",IFERROR(IF(DATEDIF('Base de données'!$A1863,M$1,"d")&lt;&gt;0,"",'Base de données'!$B1863),""))</f>
        <v/>
      </c>
      <c r="N1863" s="39" t="str">
        <f>IF(N$1&gt;$AE$1,"-",IFERROR(IF(DATEDIF('Base de données'!$A1863,N$1,"d")&lt;&gt;0,"",'Base de données'!$B1863),""))</f>
        <v/>
      </c>
      <c r="O1863" s="39" t="str">
        <f>IF(O$1&gt;$AE$1,"-",IFERROR(IF(DATEDIF('Base de données'!$A1863,O$1,"d")&lt;&gt;0,"",'Base de données'!$B1863),""))</f>
        <v/>
      </c>
      <c r="P1863" s="39" t="str">
        <f>IF(P$1&gt;$AE$1,"-",IFERROR(IF(DATEDIF('Base de données'!$A1863,P$1,"d")&lt;&gt;0,"",'Base de données'!$B1863),""))</f>
        <v/>
      </c>
      <c r="Q1863" s="39" t="str">
        <f>IF(Q$1&gt;$AE$1,"-",IFERROR(IF(DATEDIF('Base de données'!$A1863,Q$1,"d")&lt;&gt;0,"",'Base de données'!$B1863),""))</f>
        <v>8XT8G</v>
      </c>
      <c r="R1863" s="39" t="str">
        <f>IF(R$1&gt;$AE$1,"-",IFERROR(IF(DATEDIF('Base de données'!$A1863,R$1,"d")&lt;&gt;0,"",'Base de données'!$B1863),""))</f>
        <v/>
      </c>
      <c r="S1863" s="39" t="str">
        <f>IF(S$1&gt;$AE$1,"-",IFERROR(IF(DATEDIF('Base de données'!$A1863,S$1,"d")&lt;&gt;0,"",'Base de données'!$B1863),""))</f>
        <v/>
      </c>
      <c r="T1863" s="39" t="str">
        <f>IF(T$1&gt;$AE$1,"-",IFERROR(IF(DATEDIF('Base de données'!$A1863,T$1,"d")&lt;&gt;0,"",'Base de données'!$B1863),""))</f>
        <v/>
      </c>
      <c r="U1863" s="39" t="str">
        <f>IF(U$1&gt;$AE$1,"-",IFERROR(IF(DATEDIF('Base de données'!$A1863,U$1,"d")&lt;&gt;0,"",'Base de données'!$B1863),""))</f>
        <v/>
      </c>
      <c r="V1863" s="39" t="str">
        <f>IF(V$1&gt;$AE$1,"-",IFERROR(IF(DATEDIF('Base de données'!$A1863,V$1,"d")&lt;&gt;0,"",'Base de données'!$B1863),""))</f>
        <v/>
      </c>
      <c r="W1863" s="34"/>
      <c r="X1863" s="30" t="str">
        <f>'Base de données'!$C1863&amp;" "&amp;'Base de données'!$D1863</f>
        <v>Fontaine Denise</v>
      </c>
      <c r="Y1863" s="31">
        <f>COUNTIF('Base de données'!$B:$B,'Base de données'!$B1863)</f>
        <v>12</v>
      </c>
      <c r="AA1863" s="87" cm="1">
        <f t="array" aca="1" ref="AA1863" ca="1">INDIRECT("'Base de données'!A" &amp; ROW(Y1863))</f>
        <v>45839</v>
      </c>
      <c r="AB1863" s="51" t="str" cm="1">
        <f t="array" aca="1" ref="AB1863" ca="1">INDIRECT("'Base de données'!B" &amp; ROW(Z1863))</f>
        <v>8XT8G</v>
      </c>
    </row>
    <row r="1864" spans="1:28" x14ac:dyDescent="0.3">
      <c r="A1864" s="41" t="str">
        <f ca="1">IF(IF(AND($B1864&lt;&gt;"-",$B1864=$E1864),"Entrée et sortie","-")="Entrée et sortie",'Base de données'!$B1864,"-")</f>
        <v>-</v>
      </c>
      <c r="B1864" s="41" t="str">
        <f t="shared" ca="1" si="119"/>
        <v>-</v>
      </c>
      <c r="C1864" s="41" t="str">
        <f t="shared" ca="1" si="120"/>
        <v>-</v>
      </c>
      <c r="D1864" s="41" t="str">
        <f>IF($F1864="sortie en cours d'année",'Base de données'!$B1864,"-")</f>
        <v>-</v>
      </c>
      <c r="E1864" s="41" t="str">
        <f>IF($H1864="entrée en cours d'année",'Base de données'!$B1864,"-")</f>
        <v>-</v>
      </c>
      <c r="F1864" s="37" t="str">
        <f t="shared" si="117"/>
        <v/>
      </c>
      <c r="G1864" s="37" t="str">
        <f>IF($J1864="mouvement",_xlfn.XLOOKUP('Base de données'!$B1864,$V:$V,$V:$V,0),"")</f>
        <v/>
      </c>
      <c r="H1864" s="37" t="str">
        <f t="shared" si="118"/>
        <v/>
      </c>
      <c r="I1864" s="37" t="str">
        <f>IF($J1864="mouvement",_xlfn.XLOOKUP('Base de données'!$B1864,$K:$K,$K:$K,0),"")</f>
        <v/>
      </c>
      <c r="J1864" s="38" t="str">
        <f>IF(AND(Y1864&lt;&gt;MAX(Y:Y),COUNTIF(K1864:V1864,'Base de données'!$B1864)&gt;0),"mouvement","")</f>
        <v/>
      </c>
      <c r="K1864" s="39" t="str">
        <f>IF(K$1&gt;$AE$1,"-",IFERROR(IF(DATEDIF('Base de données'!$A1864,K$1,"d")&lt;&gt;0,"",'Base de données'!$B1864),""))</f>
        <v/>
      </c>
      <c r="L1864" s="39" t="str">
        <f>IF(L$1&gt;$AE$1,"-",IFERROR(IF(DATEDIF('Base de données'!$A1864,L$1,"d")&lt;&gt;0,"",'Base de données'!$B1864),""))</f>
        <v/>
      </c>
      <c r="M1864" s="39" t="str">
        <f>IF(M$1&gt;$AE$1,"-",IFERROR(IF(DATEDIF('Base de données'!$A1864,M$1,"d")&lt;&gt;0,"",'Base de données'!$B1864),""))</f>
        <v/>
      </c>
      <c r="N1864" s="39" t="str">
        <f>IF(N$1&gt;$AE$1,"-",IFERROR(IF(DATEDIF('Base de données'!$A1864,N$1,"d")&lt;&gt;0,"",'Base de données'!$B1864),""))</f>
        <v/>
      </c>
      <c r="O1864" s="39" t="str">
        <f>IF(O$1&gt;$AE$1,"-",IFERROR(IF(DATEDIF('Base de données'!$A1864,O$1,"d")&lt;&gt;0,"",'Base de données'!$B1864),""))</f>
        <v/>
      </c>
      <c r="P1864" s="39" t="str">
        <f>IF(P$1&gt;$AE$1,"-",IFERROR(IF(DATEDIF('Base de données'!$A1864,P$1,"d")&lt;&gt;0,"",'Base de données'!$B1864),""))</f>
        <v/>
      </c>
      <c r="Q1864" s="39" t="str">
        <f>IF(Q$1&gt;$AE$1,"-",IFERROR(IF(DATEDIF('Base de données'!$A1864,Q$1,"d")&lt;&gt;0,"",'Base de données'!$B1864),""))</f>
        <v>OPEPZ</v>
      </c>
      <c r="R1864" s="39" t="str">
        <f>IF(R$1&gt;$AE$1,"-",IFERROR(IF(DATEDIF('Base de données'!$A1864,R$1,"d")&lt;&gt;0,"",'Base de données'!$B1864),""))</f>
        <v/>
      </c>
      <c r="S1864" s="39" t="str">
        <f>IF(S$1&gt;$AE$1,"-",IFERROR(IF(DATEDIF('Base de données'!$A1864,S$1,"d")&lt;&gt;0,"",'Base de données'!$B1864),""))</f>
        <v/>
      </c>
      <c r="T1864" s="39" t="str">
        <f>IF(T$1&gt;$AE$1,"-",IFERROR(IF(DATEDIF('Base de données'!$A1864,T$1,"d")&lt;&gt;0,"",'Base de données'!$B1864),""))</f>
        <v/>
      </c>
      <c r="U1864" s="39" t="str">
        <f>IF(U$1&gt;$AE$1,"-",IFERROR(IF(DATEDIF('Base de données'!$A1864,U$1,"d")&lt;&gt;0,"",'Base de données'!$B1864),""))</f>
        <v/>
      </c>
      <c r="V1864" s="39" t="str">
        <f>IF(V$1&gt;$AE$1,"-",IFERROR(IF(DATEDIF('Base de données'!$A1864,V$1,"d")&lt;&gt;0,"",'Base de données'!$B1864),""))</f>
        <v/>
      </c>
      <c r="W1864" s="34"/>
      <c r="X1864" s="30" t="str">
        <f>'Base de données'!$C1864&amp;" "&amp;'Base de données'!$D1864</f>
        <v>Salmon Jacques</v>
      </c>
      <c r="Y1864" s="31">
        <f>COUNTIF('Base de données'!$B:$B,'Base de données'!$B1864)</f>
        <v>12</v>
      </c>
      <c r="AA1864" s="87" cm="1">
        <f t="array" aca="1" ref="AA1864" ca="1">INDIRECT("'Base de données'!A" &amp; ROW(Y1864))</f>
        <v>45839</v>
      </c>
      <c r="AB1864" s="51" t="str" cm="1">
        <f t="array" aca="1" ref="AB1864" ca="1">INDIRECT("'Base de données'!B" &amp; ROW(Z1864))</f>
        <v>OPEPZ</v>
      </c>
    </row>
    <row r="1865" spans="1:28" x14ac:dyDescent="0.3">
      <c r="A1865" s="41" t="str">
        <f ca="1">IF(IF(AND($B1865&lt;&gt;"-",$B1865=$E1865),"Entrée et sortie","-")="Entrée et sortie",'Base de données'!$B1865,"-")</f>
        <v>-</v>
      </c>
      <c r="B1865" s="41" t="str">
        <f t="shared" ca="1" si="119"/>
        <v>-</v>
      </c>
      <c r="C1865" s="41" t="str">
        <f t="shared" ca="1" si="120"/>
        <v>-</v>
      </c>
      <c r="D1865" s="41" t="str">
        <f>IF($F1865="sortie en cours d'année",'Base de données'!$B1865,"-")</f>
        <v>-</v>
      </c>
      <c r="E1865" s="41" t="str">
        <f>IF($H1865="entrée en cours d'année",'Base de données'!$B1865,"-")</f>
        <v>-</v>
      </c>
      <c r="F1865" s="37" t="str">
        <f t="shared" si="117"/>
        <v/>
      </c>
      <c r="G1865" s="37" t="str">
        <f>IF($J1865="mouvement",_xlfn.XLOOKUP('Base de données'!$B1865,$V:$V,$V:$V,0),"")</f>
        <v/>
      </c>
      <c r="H1865" s="37" t="str">
        <f t="shared" si="118"/>
        <v/>
      </c>
      <c r="I1865" s="37" t="str">
        <f>IF($J1865="mouvement",_xlfn.XLOOKUP('Base de données'!$B1865,$K:$K,$K:$K,0),"")</f>
        <v/>
      </c>
      <c r="J1865" s="38" t="str">
        <f>IF(AND(Y1865&lt;&gt;MAX(Y:Y),COUNTIF(K1865:V1865,'Base de données'!$B1865)&gt;0),"mouvement","")</f>
        <v/>
      </c>
      <c r="K1865" s="39" t="str">
        <f>IF(K$1&gt;$AE$1,"-",IFERROR(IF(DATEDIF('Base de données'!$A1865,K$1,"d")&lt;&gt;0,"",'Base de données'!$B1865),""))</f>
        <v/>
      </c>
      <c r="L1865" s="39" t="str">
        <f>IF(L$1&gt;$AE$1,"-",IFERROR(IF(DATEDIF('Base de données'!$A1865,L$1,"d")&lt;&gt;0,"",'Base de données'!$B1865),""))</f>
        <v/>
      </c>
      <c r="M1865" s="39" t="str">
        <f>IF(M$1&gt;$AE$1,"-",IFERROR(IF(DATEDIF('Base de données'!$A1865,M$1,"d")&lt;&gt;0,"",'Base de données'!$B1865),""))</f>
        <v/>
      </c>
      <c r="N1865" s="39" t="str">
        <f>IF(N$1&gt;$AE$1,"-",IFERROR(IF(DATEDIF('Base de données'!$A1865,N$1,"d")&lt;&gt;0,"",'Base de données'!$B1865),""))</f>
        <v/>
      </c>
      <c r="O1865" s="39" t="str">
        <f>IF(O$1&gt;$AE$1,"-",IFERROR(IF(DATEDIF('Base de données'!$A1865,O$1,"d")&lt;&gt;0,"",'Base de données'!$B1865),""))</f>
        <v/>
      </c>
      <c r="P1865" s="39" t="str">
        <f>IF(P$1&gt;$AE$1,"-",IFERROR(IF(DATEDIF('Base de données'!$A1865,P$1,"d")&lt;&gt;0,"",'Base de données'!$B1865),""))</f>
        <v/>
      </c>
      <c r="Q1865" s="39" t="str">
        <f>IF(Q$1&gt;$AE$1,"-",IFERROR(IF(DATEDIF('Base de données'!$A1865,Q$1,"d")&lt;&gt;0,"",'Base de données'!$B1865),""))</f>
        <v>5W5SI</v>
      </c>
      <c r="R1865" s="39" t="str">
        <f>IF(R$1&gt;$AE$1,"-",IFERROR(IF(DATEDIF('Base de données'!$A1865,R$1,"d")&lt;&gt;0,"",'Base de données'!$B1865),""))</f>
        <v/>
      </c>
      <c r="S1865" s="39" t="str">
        <f>IF(S$1&gt;$AE$1,"-",IFERROR(IF(DATEDIF('Base de données'!$A1865,S$1,"d")&lt;&gt;0,"",'Base de données'!$B1865),""))</f>
        <v/>
      </c>
      <c r="T1865" s="39" t="str">
        <f>IF(T$1&gt;$AE$1,"-",IFERROR(IF(DATEDIF('Base de données'!$A1865,T$1,"d")&lt;&gt;0,"",'Base de données'!$B1865),""))</f>
        <v/>
      </c>
      <c r="U1865" s="39" t="str">
        <f>IF(U$1&gt;$AE$1,"-",IFERROR(IF(DATEDIF('Base de données'!$A1865,U$1,"d")&lt;&gt;0,"",'Base de données'!$B1865),""))</f>
        <v/>
      </c>
      <c r="V1865" s="39" t="str">
        <f>IF(V$1&gt;$AE$1,"-",IFERROR(IF(DATEDIF('Base de données'!$A1865,V$1,"d")&lt;&gt;0,"",'Base de données'!$B1865),""))</f>
        <v/>
      </c>
      <c r="W1865" s="34"/>
      <c r="X1865" s="30" t="str">
        <f>'Base de données'!$C1865&amp;" "&amp;'Base de données'!$D1865</f>
        <v>Olivier Gérard</v>
      </c>
      <c r="Y1865" s="31">
        <f>COUNTIF('Base de données'!$B:$B,'Base de données'!$B1865)</f>
        <v>12</v>
      </c>
      <c r="AA1865" s="87" cm="1">
        <f t="array" aca="1" ref="AA1865" ca="1">INDIRECT("'Base de données'!A" &amp; ROW(Y1865))</f>
        <v>45839</v>
      </c>
      <c r="AB1865" s="51" t="str" cm="1">
        <f t="array" aca="1" ref="AB1865" ca="1">INDIRECT("'Base de données'!B" &amp; ROW(Z1865))</f>
        <v>5W5SI</v>
      </c>
    </row>
    <row r="1866" spans="1:28" x14ac:dyDescent="0.3">
      <c r="A1866" s="41" t="str">
        <f ca="1">IF(IF(AND($B1866&lt;&gt;"-",$B1866=$E1866),"Entrée et sortie","-")="Entrée et sortie",'Base de données'!$B1866,"-")</f>
        <v>-</v>
      </c>
      <c r="B1866" s="41" t="str">
        <f t="shared" ca="1" si="119"/>
        <v>-</v>
      </c>
      <c r="C1866" s="41" t="str">
        <f t="shared" ca="1" si="120"/>
        <v>-</v>
      </c>
      <c r="D1866" s="41" t="str">
        <f>IF($F1866="sortie en cours d'année",'Base de données'!$B1866,"-")</f>
        <v>-</v>
      </c>
      <c r="E1866" s="41" t="str">
        <f>IF($H1866="entrée en cours d'année",'Base de données'!$B1866,"-")</f>
        <v>-</v>
      </c>
      <c r="F1866" s="37" t="str">
        <f t="shared" si="117"/>
        <v/>
      </c>
      <c r="G1866" s="37" t="str">
        <f>IF($J1866="mouvement",_xlfn.XLOOKUP('Base de données'!$B1866,$V:$V,$V:$V,0),"")</f>
        <v/>
      </c>
      <c r="H1866" s="37" t="str">
        <f t="shared" si="118"/>
        <v/>
      </c>
      <c r="I1866" s="37" t="str">
        <f>IF($J1866="mouvement",_xlfn.XLOOKUP('Base de données'!$B1866,$K:$K,$K:$K,0),"")</f>
        <v/>
      </c>
      <c r="J1866" s="38" t="str">
        <f>IF(AND(Y1866&lt;&gt;MAX(Y:Y),COUNTIF(K1866:V1866,'Base de données'!$B1866)&gt;0),"mouvement","")</f>
        <v/>
      </c>
      <c r="K1866" s="39" t="str">
        <f>IF(K$1&gt;$AE$1,"-",IFERROR(IF(DATEDIF('Base de données'!$A1866,K$1,"d")&lt;&gt;0,"",'Base de données'!$B1866),""))</f>
        <v/>
      </c>
      <c r="L1866" s="39" t="str">
        <f>IF(L$1&gt;$AE$1,"-",IFERROR(IF(DATEDIF('Base de données'!$A1866,L$1,"d")&lt;&gt;0,"",'Base de données'!$B1866),""))</f>
        <v/>
      </c>
      <c r="M1866" s="39" t="str">
        <f>IF(M$1&gt;$AE$1,"-",IFERROR(IF(DATEDIF('Base de données'!$A1866,M$1,"d")&lt;&gt;0,"",'Base de données'!$B1866),""))</f>
        <v/>
      </c>
      <c r="N1866" s="39" t="str">
        <f>IF(N$1&gt;$AE$1,"-",IFERROR(IF(DATEDIF('Base de données'!$A1866,N$1,"d")&lt;&gt;0,"",'Base de données'!$B1866),""))</f>
        <v/>
      </c>
      <c r="O1866" s="39" t="str">
        <f>IF(O$1&gt;$AE$1,"-",IFERROR(IF(DATEDIF('Base de données'!$A1866,O$1,"d")&lt;&gt;0,"",'Base de données'!$B1866),""))</f>
        <v/>
      </c>
      <c r="P1866" s="39" t="str">
        <f>IF(P$1&gt;$AE$1,"-",IFERROR(IF(DATEDIF('Base de données'!$A1866,P$1,"d")&lt;&gt;0,"",'Base de données'!$B1866),""))</f>
        <v/>
      </c>
      <c r="Q1866" s="39" t="str">
        <f>IF(Q$1&gt;$AE$1,"-",IFERROR(IF(DATEDIF('Base de données'!$A1866,Q$1,"d")&lt;&gt;0,"",'Base de données'!$B1866),""))</f>
        <v>2W3RH</v>
      </c>
      <c r="R1866" s="39" t="str">
        <f>IF(R$1&gt;$AE$1,"-",IFERROR(IF(DATEDIF('Base de données'!$A1866,R$1,"d")&lt;&gt;0,"",'Base de données'!$B1866),""))</f>
        <v/>
      </c>
      <c r="S1866" s="39" t="str">
        <f>IF(S$1&gt;$AE$1,"-",IFERROR(IF(DATEDIF('Base de données'!$A1866,S$1,"d")&lt;&gt;0,"",'Base de données'!$B1866),""))</f>
        <v/>
      </c>
      <c r="T1866" s="39" t="str">
        <f>IF(T$1&gt;$AE$1,"-",IFERROR(IF(DATEDIF('Base de données'!$A1866,T$1,"d")&lt;&gt;0,"",'Base de données'!$B1866),""))</f>
        <v/>
      </c>
      <c r="U1866" s="39" t="str">
        <f>IF(U$1&gt;$AE$1,"-",IFERROR(IF(DATEDIF('Base de données'!$A1866,U$1,"d")&lt;&gt;0,"",'Base de données'!$B1866),""))</f>
        <v/>
      </c>
      <c r="V1866" s="39" t="str">
        <f>IF(V$1&gt;$AE$1,"-",IFERROR(IF(DATEDIF('Base de données'!$A1866,V$1,"d")&lt;&gt;0,"",'Base de données'!$B1866),""))</f>
        <v/>
      </c>
      <c r="W1866" s="34"/>
      <c r="X1866" s="30" t="str">
        <f>'Base de données'!$C1866&amp;" "&amp;'Base de données'!$D1866</f>
        <v>Pichon Bernard</v>
      </c>
      <c r="Y1866" s="31">
        <f>COUNTIF('Base de données'!$B:$B,'Base de données'!$B1866)</f>
        <v>12</v>
      </c>
      <c r="AA1866" s="87" cm="1">
        <f t="array" aca="1" ref="AA1866" ca="1">INDIRECT("'Base de données'!A" &amp; ROW(Y1866))</f>
        <v>45839</v>
      </c>
      <c r="AB1866" s="51" t="str" cm="1">
        <f t="array" aca="1" ref="AB1866" ca="1">INDIRECT("'Base de données'!B" &amp; ROW(Z1866))</f>
        <v>2W3RH</v>
      </c>
    </row>
    <row r="1867" spans="1:28" x14ac:dyDescent="0.3">
      <c r="A1867" s="41" t="str">
        <f ca="1">IF(IF(AND($B1867&lt;&gt;"-",$B1867=$E1867),"Entrée et sortie","-")="Entrée et sortie",'Base de données'!$B1867,"-")</f>
        <v>-</v>
      </c>
      <c r="B1867" s="41" t="str">
        <f t="shared" ca="1" si="119"/>
        <v>-</v>
      </c>
      <c r="C1867" s="41" t="str">
        <f t="shared" ca="1" si="120"/>
        <v>-</v>
      </c>
      <c r="D1867" s="41" t="str">
        <f>IF($F1867="sortie en cours d'année",'Base de données'!$B1867,"-")</f>
        <v>-</v>
      </c>
      <c r="E1867" s="41" t="str">
        <f>IF($H1867="entrée en cours d'année",'Base de données'!$B1867,"-")</f>
        <v>-</v>
      </c>
      <c r="F1867" s="37" t="str">
        <f t="shared" si="117"/>
        <v/>
      </c>
      <c r="G1867" s="37" t="str">
        <f>IF($J1867="mouvement",_xlfn.XLOOKUP('Base de données'!$B1867,$V:$V,$V:$V,0),"")</f>
        <v/>
      </c>
      <c r="H1867" s="37" t="str">
        <f t="shared" si="118"/>
        <v/>
      </c>
      <c r="I1867" s="37" t="str">
        <f>IF($J1867="mouvement",_xlfn.XLOOKUP('Base de données'!$B1867,$K:$K,$K:$K,0),"")</f>
        <v/>
      </c>
      <c r="J1867" s="38" t="str">
        <f>IF(AND(Y1867&lt;&gt;MAX(Y:Y),COUNTIF(K1867:V1867,'Base de données'!$B1867)&gt;0),"mouvement","")</f>
        <v/>
      </c>
      <c r="K1867" s="39" t="str">
        <f>IF(K$1&gt;$AE$1,"-",IFERROR(IF(DATEDIF('Base de données'!$A1867,K$1,"d")&lt;&gt;0,"",'Base de données'!$B1867),""))</f>
        <v/>
      </c>
      <c r="L1867" s="39" t="str">
        <f>IF(L$1&gt;$AE$1,"-",IFERROR(IF(DATEDIF('Base de données'!$A1867,L$1,"d")&lt;&gt;0,"",'Base de données'!$B1867),""))</f>
        <v/>
      </c>
      <c r="M1867" s="39" t="str">
        <f>IF(M$1&gt;$AE$1,"-",IFERROR(IF(DATEDIF('Base de données'!$A1867,M$1,"d")&lt;&gt;0,"",'Base de données'!$B1867),""))</f>
        <v/>
      </c>
      <c r="N1867" s="39" t="str">
        <f>IF(N$1&gt;$AE$1,"-",IFERROR(IF(DATEDIF('Base de données'!$A1867,N$1,"d")&lt;&gt;0,"",'Base de données'!$B1867),""))</f>
        <v/>
      </c>
      <c r="O1867" s="39" t="str">
        <f>IF(O$1&gt;$AE$1,"-",IFERROR(IF(DATEDIF('Base de données'!$A1867,O$1,"d")&lt;&gt;0,"",'Base de données'!$B1867),""))</f>
        <v/>
      </c>
      <c r="P1867" s="39" t="str">
        <f>IF(P$1&gt;$AE$1,"-",IFERROR(IF(DATEDIF('Base de données'!$A1867,P$1,"d")&lt;&gt;0,"",'Base de données'!$B1867),""))</f>
        <v/>
      </c>
      <c r="Q1867" s="39" t="str">
        <f>IF(Q$1&gt;$AE$1,"-",IFERROR(IF(DATEDIF('Base de données'!$A1867,Q$1,"d")&lt;&gt;0,"",'Base de données'!$B1867),""))</f>
        <v>AOI98</v>
      </c>
      <c r="R1867" s="39" t="str">
        <f>IF(R$1&gt;$AE$1,"-",IFERROR(IF(DATEDIF('Base de données'!$A1867,R$1,"d")&lt;&gt;0,"",'Base de données'!$B1867),""))</f>
        <v/>
      </c>
      <c r="S1867" s="39" t="str">
        <f>IF(S$1&gt;$AE$1,"-",IFERROR(IF(DATEDIF('Base de données'!$A1867,S$1,"d")&lt;&gt;0,"",'Base de données'!$B1867),""))</f>
        <v/>
      </c>
      <c r="T1867" s="39" t="str">
        <f>IF(T$1&gt;$AE$1,"-",IFERROR(IF(DATEDIF('Base de données'!$A1867,T$1,"d")&lt;&gt;0,"",'Base de données'!$B1867),""))</f>
        <v/>
      </c>
      <c r="U1867" s="39" t="str">
        <f>IF(U$1&gt;$AE$1,"-",IFERROR(IF(DATEDIF('Base de données'!$A1867,U$1,"d")&lt;&gt;0,"",'Base de données'!$B1867),""))</f>
        <v/>
      </c>
      <c r="V1867" s="39" t="str">
        <f>IF(V$1&gt;$AE$1,"-",IFERROR(IF(DATEDIF('Base de données'!$A1867,V$1,"d")&lt;&gt;0,"",'Base de données'!$B1867),""))</f>
        <v/>
      </c>
      <c r="W1867" s="34"/>
      <c r="X1867" s="30" t="str">
        <f>'Base de données'!$C1867&amp;" "&amp;'Base de données'!$D1867</f>
        <v>Loiseau Bertrand</v>
      </c>
      <c r="Y1867" s="31">
        <f>COUNTIF('Base de données'!$B:$B,'Base de données'!$B1867)</f>
        <v>12</v>
      </c>
      <c r="AA1867" s="87" cm="1">
        <f t="array" aca="1" ref="AA1867" ca="1">INDIRECT("'Base de données'!A" &amp; ROW(Y1867))</f>
        <v>45839</v>
      </c>
      <c r="AB1867" s="51" t="str" cm="1">
        <f t="array" aca="1" ref="AB1867" ca="1">INDIRECT("'Base de données'!B" &amp; ROW(Z1867))</f>
        <v>AOI98</v>
      </c>
    </row>
    <row r="1868" spans="1:28" x14ac:dyDescent="0.3">
      <c r="A1868" s="41" t="str">
        <f ca="1">IF(IF(AND($B1868&lt;&gt;"-",$B1868=$E1868),"Entrée et sortie","-")="Entrée et sortie",'Base de données'!$B1868,"-")</f>
        <v>-</v>
      </c>
      <c r="B1868" s="41" t="str">
        <f t="shared" ca="1" si="119"/>
        <v>-</v>
      </c>
      <c r="C1868" s="41" t="str">
        <f t="shared" ca="1" si="120"/>
        <v>-</v>
      </c>
      <c r="D1868" s="41" t="str">
        <f>IF($F1868="sortie en cours d'année",'Base de données'!$B1868,"-")</f>
        <v>-</v>
      </c>
      <c r="E1868" s="41" t="str">
        <f>IF($H1868="entrée en cours d'année",'Base de données'!$B1868,"-")</f>
        <v>-</v>
      </c>
      <c r="F1868" s="37" t="str">
        <f t="shared" si="117"/>
        <v/>
      </c>
      <c r="G1868" s="37" t="str">
        <f>IF($J1868="mouvement",_xlfn.XLOOKUP('Base de données'!$B1868,$V:$V,$V:$V,0),"")</f>
        <v/>
      </c>
      <c r="H1868" s="37" t="str">
        <f t="shared" si="118"/>
        <v/>
      </c>
      <c r="I1868" s="37" t="str">
        <f>IF($J1868="mouvement",_xlfn.XLOOKUP('Base de données'!$B1868,$K:$K,$K:$K,0),"")</f>
        <v/>
      </c>
      <c r="J1868" s="38" t="str">
        <f>IF(AND(Y1868&lt;&gt;MAX(Y:Y),COUNTIF(K1868:V1868,'Base de données'!$B1868)&gt;0),"mouvement","")</f>
        <v/>
      </c>
      <c r="K1868" s="39" t="str">
        <f>IF(K$1&gt;$AE$1,"-",IFERROR(IF(DATEDIF('Base de données'!$A1868,K$1,"d")&lt;&gt;0,"",'Base de données'!$B1868),""))</f>
        <v/>
      </c>
      <c r="L1868" s="39" t="str">
        <f>IF(L$1&gt;$AE$1,"-",IFERROR(IF(DATEDIF('Base de données'!$A1868,L$1,"d")&lt;&gt;0,"",'Base de données'!$B1868),""))</f>
        <v/>
      </c>
      <c r="M1868" s="39" t="str">
        <f>IF(M$1&gt;$AE$1,"-",IFERROR(IF(DATEDIF('Base de données'!$A1868,M$1,"d")&lt;&gt;0,"",'Base de données'!$B1868),""))</f>
        <v/>
      </c>
      <c r="N1868" s="39" t="str">
        <f>IF(N$1&gt;$AE$1,"-",IFERROR(IF(DATEDIF('Base de données'!$A1868,N$1,"d")&lt;&gt;0,"",'Base de données'!$B1868),""))</f>
        <v/>
      </c>
      <c r="O1868" s="39" t="str">
        <f>IF(O$1&gt;$AE$1,"-",IFERROR(IF(DATEDIF('Base de données'!$A1868,O$1,"d")&lt;&gt;0,"",'Base de données'!$B1868),""))</f>
        <v/>
      </c>
      <c r="P1868" s="39" t="str">
        <f>IF(P$1&gt;$AE$1,"-",IFERROR(IF(DATEDIF('Base de données'!$A1868,P$1,"d")&lt;&gt;0,"",'Base de données'!$B1868),""))</f>
        <v/>
      </c>
      <c r="Q1868" s="39" t="str">
        <f>IF(Q$1&gt;$AE$1,"-",IFERROR(IF(DATEDIF('Base de données'!$A1868,Q$1,"d")&lt;&gt;0,"",'Base de données'!$B1868),""))</f>
        <v>G2WR6</v>
      </c>
      <c r="R1868" s="39" t="str">
        <f>IF(R$1&gt;$AE$1,"-",IFERROR(IF(DATEDIF('Base de données'!$A1868,R$1,"d")&lt;&gt;0,"",'Base de données'!$B1868),""))</f>
        <v/>
      </c>
      <c r="S1868" s="39" t="str">
        <f>IF(S$1&gt;$AE$1,"-",IFERROR(IF(DATEDIF('Base de données'!$A1868,S$1,"d")&lt;&gt;0,"",'Base de données'!$B1868),""))</f>
        <v/>
      </c>
      <c r="T1868" s="39" t="str">
        <f>IF(T$1&gt;$AE$1,"-",IFERROR(IF(DATEDIF('Base de données'!$A1868,T$1,"d")&lt;&gt;0,"",'Base de données'!$B1868),""))</f>
        <v/>
      </c>
      <c r="U1868" s="39" t="str">
        <f>IF(U$1&gt;$AE$1,"-",IFERROR(IF(DATEDIF('Base de données'!$A1868,U$1,"d")&lt;&gt;0,"",'Base de données'!$B1868),""))</f>
        <v/>
      </c>
      <c r="V1868" s="39" t="str">
        <f>IF(V$1&gt;$AE$1,"-",IFERROR(IF(DATEDIF('Base de données'!$A1868,V$1,"d")&lt;&gt;0,"",'Base de données'!$B1868),""))</f>
        <v/>
      </c>
      <c r="W1868" s="34"/>
      <c r="X1868" s="30" t="str">
        <f>'Base de données'!$C1868&amp;" "&amp;'Base de données'!$D1868</f>
        <v>Michel Aurélie</v>
      </c>
      <c r="Y1868" s="31">
        <f>COUNTIF('Base de données'!$B:$B,'Base de données'!$B1868)</f>
        <v>12</v>
      </c>
      <c r="AA1868" s="87" cm="1">
        <f t="array" aca="1" ref="AA1868" ca="1">INDIRECT("'Base de données'!A" &amp; ROW(Y1868))</f>
        <v>45839</v>
      </c>
      <c r="AB1868" s="51" t="str" cm="1">
        <f t="array" aca="1" ref="AB1868" ca="1">INDIRECT("'Base de données'!B" &amp; ROW(Z1868))</f>
        <v>G2WR6</v>
      </c>
    </row>
    <row r="1869" spans="1:28" x14ac:dyDescent="0.3">
      <c r="A1869" s="41" t="str">
        <f ca="1">IF(IF(AND($B1869&lt;&gt;"-",$B1869=$E1869),"Entrée et sortie","-")="Entrée et sortie",'Base de données'!$B1869,"-")</f>
        <v>-</v>
      </c>
      <c r="B1869" s="41" t="str">
        <f t="shared" ca="1" si="119"/>
        <v>-</v>
      </c>
      <c r="C1869" s="41" t="str">
        <f t="shared" ca="1" si="120"/>
        <v>-</v>
      </c>
      <c r="D1869" s="41" t="str">
        <f>IF($F1869="sortie en cours d'année",'Base de données'!$B1869,"-")</f>
        <v>-</v>
      </c>
      <c r="E1869" s="41" t="str">
        <f>IF($H1869="entrée en cours d'année",'Base de données'!$B1869,"-")</f>
        <v>-</v>
      </c>
      <c r="F1869" s="37" t="str">
        <f t="shared" si="117"/>
        <v/>
      </c>
      <c r="G1869" s="37" t="str">
        <f>IF($J1869="mouvement",_xlfn.XLOOKUP('Base de données'!$B1869,$V:$V,$V:$V,0),"")</f>
        <v/>
      </c>
      <c r="H1869" s="37" t="str">
        <f t="shared" si="118"/>
        <v/>
      </c>
      <c r="I1869" s="37" t="str">
        <f>IF($J1869="mouvement",_xlfn.XLOOKUP('Base de données'!$B1869,$K:$K,$K:$K,0),"")</f>
        <v/>
      </c>
      <c r="J1869" s="38" t="str">
        <f>IF(AND(Y1869&lt;&gt;MAX(Y:Y),COUNTIF(K1869:V1869,'Base de données'!$B1869)&gt;0),"mouvement","")</f>
        <v/>
      </c>
      <c r="K1869" s="39" t="str">
        <f>IF(K$1&gt;$AE$1,"-",IFERROR(IF(DATEDIF('Base de données'!$A1869,K$1,"d")&lt;&gt;0,"",'Base de données'!$B1869),""))</f>
        <v/>
      </c>
      <c r="L1869" s="39" t="str">
        <f>IF(L$1&gt;$AE$1,"-",IFERROR(IF(DATEDIF('Base de données'!$A1869,L$1,"d")&lt;&gt;0,"",'Base de données'!$B1869),""))</f>
        <v/>
      </c>
      <c r="M1869" s="39" t="str">
        <f>IF(M$1&gt;$AE$1,"-",IFERROR(IF(DATEDIF('Base de données'!$A1869,M$1,"d")&lt;&gt;0,"",'Base de données'!$B1869),""))</f>
        <v/>
      </c>
      <c r="N1869" s="39" t="str">
        <f>IF(N$1&gt;$AE$1,"-",IFERROR(IF(DATEDIF('Base de données'!$A1869,N$1,"d")&lt;&gt;0,"",'Base de données'!$B1869),""))</f>
        <v/>
      </c>
      <c r="O1869" s="39" t="str">
        <f>IF(O$1&gt;$AE$1,"-",IFERROR(IF(DATEDIF('Base de données'!$A1869,O$1,"d")&lt;&gt;0,"",'Base de données'!$B1869),""))</f>
        <v/>
      </c>
      <c r="P1869" s="39" t="str">
        <f>IF(P$1&gt;$AE$1,"-",IFERROR(IF(DATEDIF('Base de données'!$A1869,P$1,"d")&lt;&gt;0,"",'Base de données'!$B1869),""))</f>
        <v/>
      </c>
      <c r="Q1869" s="39" t="str">
        <f>IF(Q$1&gt;$AE$1,"-",IFERROR(IF(DATEDIF('Base de données'!$A1869,Q$1,"d")&lt;&gt;0,"",'Base de données'!$B1869),""))</f>
        <v>50506</v>
      </c>
      <c r="R1869" s="39" t="str">
        <f>IF(R$1&gt;$AE$1,"-",IFERROR(IF(DATEDIF('Base de données'!$A1869,R$1,"d")&lt;&gt;0,"",'Base de données'!$B1869),""))</f>
        <v/>
      </c>
      <c r="S1869" s="39" t="str">
        <f>IF(S$1&gt;$AE$1,"-",IFERROR(IF(DATEDIF('Base de données'!$A1869,S$1,"d")&lt;&gt;0,"",'Base de données'!$B1869),""))</f>
        <v/>
      </c>
      <c r="T1869" s="39" t="str">
        <f>IF(T$1&gt;$AE$1,"-",IFERROR(IF(DATEDIF('Base de données'!$A1869,T$1,"d")&lt;&gt;0,"",'Base de données'!$B1869),""))</f>
        <v/>
      </c>
      <c r="U1869" s="39" t="str">
        <f>IF(U$1&gt;$AE$1,"-",IFERROR(IF(DATEDIF('Base de données'!$A1869,U$1,"d")&lt;&gt;0,"",'Base de données'!$B1869),""))</f>
        <v/>
      </c>
      <c r="V1869" s="39" t="str">
        <f>IF(V$1&gt;$AE$1,"-",IFERROR(IF(DATEDIF('Base de données'!$A1869,V$1,"d")&lt;&gt;0,"",'Base de données'!$B1869),""))</f>
        <v/>
      </c>
      <c r="W1869" s="34"/>
      <c r="X1869" s="30" t="str">
        <f>'Base de données'!$C1869&amp;" "&amp;'Base de données'!$D1869</f>
        <v>Michel Pauline</v>
      </c>
      <c r="Y1869" s="31">
        <f>COUNTIF('Base de données'!$B:$B,'Base de données'!$B1869)</f>
        <v>12</v>
      </c>
      <c r="AA1869" s="87" cm="1">
        <f t="array" aca="1" ref="AA1869" ca="1">INDIRECT("'Base de données'!A" &amp; ROW(Y1869))</f>
        <v>45839</v>
      </c>
      <c r="AB1869" s="51" t="str" cm="1">
        <f t="array" aca="1" ref="AB1869" ca="1">INDIRECT("'Base de données'!B" &amp; ROW(Z1869))</f>
        <v>50506</v>
      </c>
    </row>
    <row r="1870" spans="1:28" x14ac:dyDescent="0.3">
      <c r="A1870" s="41" t="str">
        <f ca="1">IF(IF(AND($B1870&lt;&gt;"-",$B1870=$E1870),"Entrée et sortie","-")="Entrée et sortie",'Base de données'!$B1870,"-")</f>
        <v>-</v>
      </c>
      <c r="B1870" s="41" t="str">
        <f t="shared" ca="1" si="119"/>
        <v>G5QWQ</v>
      </c>
      <c r="C1870" s="41" t="str">
        <f t="shared" ca="1" si="120"/>
        <v>G5QWQ</v>
      </c>
      <c r="D1870" s="41" t="str">
        <f>IF($F1870="sortie en cours d'année",'Base de données'!$B1870,"-")</f>
        <v>G5QWQ</v>
      </c>
      <c r="E1870" s="41" t="str">
        <f>IF($H1870="entrée en cours d'année",'Base de données'!$B1870,"-")</f>
        <v>-</v>
      </c>
      <c r="F1870" s="37" t="str">
        <f t="shared" si="117"/>
        <v>sortie en cours d'année</v>
      </c>
      <c r="G1870" s="37">
        <f>IF($J1870="mouvement",_xlfn.XLOOKUP('Base de données'!$B1870,$V:$V,$V:$V,0),"")</f>
        <v>0</v>
      </c>
      <c r="H1870" s="37" t="str">
        <f t="shared" si="118"/>
        <v/>
      </c>
      <c r="I1870" s="37" t="str">
        <f>IF($J1870="mouvement",_xlfn.XLOOKUP('Base de données'!$B1870,$K:$K,$K:$K,0),"")</f>
        <v>G5QWQ</v>
      </c>
      <c r="J1870" s="38" t="str">
        <f>IF(AND(Y1870&lt;&gt;MAX(Y:Y),COUNTIF(K1870:V1870,'Base de données'!$B1870)&gt;0),"mouvement","")</f>
        <v>mouvement</v>
      </c>
      <c r="K1870" s="39" t="str">
        <f>IF(K$1&gt;$AE$1,"-",IFERROR(IF(DATEDIF('Base de données'!$A1870,K$1,"d")&lt;&gt;0,"",'Base de données'!$B1870),""))</f>
        <v/>
      </c>
      <c r="L1870" s="39" t="str">
        <f>IF(L$1&gt;$AE$1,"-",IFERROR(IF(DATEDIF('Base de données'!$A1870,L$1,"d")&lt;&gt;0,"",'Base de données'!$B1870),""))</f>
        <v/>
      </c>
      <c r="M1870" s="39" t="str">
        <f>IF(M$1&gt;$AE$1,"-",IFERROR(IF(DATEDIF('Base de données'!$A1870,M$1,"d")&lt;&gt;0,"",'Base de données'!$B1870),""))</f>
        <v/>
      </c>
      <c r="N1870" s="39" t="str">
        <f>IF(N$1&gt;$AE$1,"-",IFERROR(IF(DATEDIF('Base de données'!$A1870,N$1,"d")&lt;&gt;0,"",'Base de données'!$B1870),""))</f>
        <v/>
      </c>
      <c r="O1870" s="39" t="str">
        <f>IF(O$1&gt;$AE$1,"-",IFERROR(IF(DATEDIF('Base de données'!$A1870,O$1,"d")&lt;&gt;0,"",'Base de données'!$B1870),""))</f>
        <v/>
      </c>
      <c r="P1870" s="39" t="str">
        <f>IF(P$1&gt;$AE$1,"-",IFERROR(IF(DATEDIF('Base de données'!$A1870,P$1,"d")&lt;&gt;0,"",'Base de données'!$B1870),""))</f>
        <v/>
      </c>
      <c r="Q1870" s="39" t="str">
        <f>IF(Q$1&gt;$AE$1,"-",IFERROR(IF(DATEDIF('Base de données'!$A1870,Q$1,"d")&lt;&gt;0,"",'Base de données'!$B1870),""))</f>
        <v>G5QWQ</v>
      </c>
      <c r="R1870" s="39" t="str">
        <f>IF(R$1&gt;$AE$1,"-",IFERROR(IF(DATEDIF('Base de données'!$A1870,R$1,"d")&lt;&gt;0,"",'Base de données'!$B1870),""))</f>
        <v/>
      </c>
      <c r="S1870" s="39" t="str">
        <f>IF(S$1&gt;$AE$1,"-",IFERROR(IF(DATEDIF('Base de données'!$A1870,S$1,"d")&lt;&gt;0,"",'Base de données'!$B1870),""))</f>
        <v/>
      </c>
      <c r="T1870" s="39" t="str">
        <f>IF(T$1&gt;$AE$1,"-",IFERROR(IF(DATEDIF('Base de données'!$A1870,T$1,"d")&lt;&gt;0,"",'Base de données'!$B1870),""))</f>
        <v/>
      </c>
      <c r="U1870" s="39" t="str">
        <f>IF(U$1&gt;$AE$1,"-",IFERROR(IF(DATEDIF('Base de données'!$A1870,U$1,"d")&lt;&gt;0,"",'Base de données'!$B1870),""))</f>
        <v/>
      </c>
      <c r="V1870" s="39" t="str">
        <f>IF(V$1&gt;$AE$1,"-",IFERROR(IF(DATEDIF('Base de données'!$A1870,V$1,"d")&lt;&gt;0,"",'Base de données'!$B1870),""))</f>
        <v/>
      </c>
      <c r="W1870" s="34"/>
      <c r="X1870" s="30" t="str">
        <f>'Base de données'!$C1870&amp;" "&amp;'Base de données'!$D1870</f>
        <v>Thibault Alfred</v>
      </c>
      <c r="Y1870" s="31">
        <f>COUNTIF('Base de données'!$B:$B,'Base de données'!$B1870)</f>
        <v>10</v>
      </c>
      <c r="AA1870" s="87" cm="1">
        <f t="array" aca="1" ref="AA1870" ca="1">INDIRECT("'Base de données'!A" &amp; ROW(Y1870))</f>
        <v>45839</v>
      </c>
      <c r="AB1870" s="51" t="str" cm="1">
        <f t="array" aca="1" ref="AB1870" ca="1">INDIRECT("'Base de données'!B" &amp; ROW(Z1870))</f>
        <v>G5QWQ</v>
      </c>
    </row>
    <row r="1871" spans="1:28" x14ac:dyDescent="0.3">
      <c r="A1871" s="41" t="str">
        <f ca="1">IF(IF(AND($B1871&lt;&gt;"-",$B1871=$E1871),"Entrée et sortie","-")="Entrée et sortie",'Base de données'!$B1871,"-")</f>
        <v>-</v>
      </c>
      <c r="B1871" s="41" t="str">
        <f t="shared" ca="1" si="119"/>
        <v>-</v>
      </c>
      <c r="C1871" s="41" t="str">
        <f t="shared" ca="1" si="120"/>
        <v>-</v>
      </c>
      <c r="D1871" s="41" t="str">
        <f>IF($F1871="sortie en cours d'année",'Base de données'!$B1871,"-")</f>
        <v>-</v>
      </c>
      <c r="E1871" s="41" t="str">
        <f>IF($H1871="entrée en cours d'année",'Base de données'!$B1871,"-")</f>
        <v>-</v>
      </c>
      <c r="F1871" s="37" t="str">
        <f t="shared" si="117"/>
        <v/>
      </c>
      <c r="G1871" s="37" t="str">
        <f>IF($J1871="mouvement",_xlfn.XLOOKUP('Base de données'!$B1871,$V:$V,$V:$V,0),"")</f>
        <v/>
      </c>
      <c r="H1871" s="37" t="str">
        <f t="shared" si="118"/>
        <v/>
      </c>
      <c r="I1871" s="37" t="str">
        <f>IF($J1871="mouvement",_xlfn.XLOOKUP('Base de données'!$B1871,$K:$K,$K:$K,0),"")</f>
        <v/>
      </c>
      <c r="J1871" s="38" t="str">
        <f>IF(AND(Y1871&lt;&gt;MAX(Y:Y),COUNTIF(K1871:V1871,'Base de données'!$B1871)&gt;0),"mouvement","")</f>
        <v/>
      </c>
      <c r="K1871" s="39" t="str">
        <f>IF(K$1&gt;$AE$1,"-",IFERROR(IF(DATEDIF('Base de données'!$A1871,K$1,"d")&lt;&gt;0,"",'Base de données'!$B1871),""))</f>
        <v/>
      </c>
      <c r="L1871" s="39" t="str">
        <f>IF(L$1&gt;$AE$1,"-",IFERROR(IF(DATEDIF('Base de données'!$A1871,L$1,"d")&lt;&gt;0,"",'Base de données'!$B1871),""))</f>
        <v/>
      </c>
      <c r="M1871" s="39" t="str">
        <f>IF(M$1&gt;$AE$1,"-",IFERROR(IF(DATEDIF('Base de données'!$A1871,M$1,"d")&lt;&gt;0,"",'Base de données'!$B1871),""))</f>
        <v/>
      </c>
      <c r="N1871" s="39" t="str">
        <f>IF(N$1&gt;$AE$1,"-",IFERROR(IF(DATEDIF('Base de données'!$A1871,N$1,"d")&lt;&gt;0,"",'Base de données'!$B1871),""))</f>
        <v/>
      </c>
      <c r="O1871" s="39" t="str">
        <f>IF(O$1&gt;$AE$1,"-",IFERROR(IF(DATEDIF('Base de données'!$A1871,O$1,"d")&lt;&gt;0,"",'Base de données'!$B1871),""))</f>
        <v/>
      </c>
      <c r="P1871" s="39" t="str">
        <f>IF(P$1&gt;$AE$1,"-",IFERROR(IF(DATEDIF('Base de données'!$A1871,P$1,"d")&lt;&gt;0,"",'Base de données'!$B1871),""))</f>
        <v/>
      </c>
      <c r="Q1871" s="39" t="str">
        <f>IF(Q$1&gt;$AE$1,"-",IFERROR(IF(DATEDIF('Base de données'!$A1871,Q$1,"d")&lt;&gt;0,"",'Base de données'!$B1871),""))</f>
        <v>G1Y48</v>
      </c>
      <c r="R1871" s="39" t="str">
        <f>IF(R$1&gt;$AE$1,"-",IFERROR(IF(DATEDIF('Base de données'!$A1871,R$1,"d")&lt;&gt;0,"",'Base de données'!$B1871),""))</f>
        <v/>
      </c>
      <c r="S1871" s="39" t="str">
        <f>IF(S$1&gt;$AE$1,"-",IFERROR(IF(DATEDIF('Base de données'!$A1871,S$1,"d")&lt;&gt;0,"",'Base de données'!$B1871),""))</f>
        <v/>
      </c>
      <c r="T1871" s="39" t="str">
        <f>IF(T$1&gt;$AE$1,"-",IFERROR(IF(DATEDIF('Base de données'!$A1871,T$1,"d")&lt;&gt;0,"",'Base de données'!$B1871),""))</f>
        <v/>
      </c>
      <c r="U1871" s="39" t="str">
        <f>IF(U$1&gt;$AE$1,"-",IFERROR(IF(DATEDIF('Base de données'!$A1871,U$1,"d")&lt;&gt;0,"",'Base de données'!$B1871),""))</f>
        <v/>
      </c>
      <c r="V1871" s="39" t="str">
        <f>IF(V$1&gt;$AE$1,"-",IFERROR(IF(DATEDIF('Base de données'!$A1871,V$1,"d")&lt;&gt;0,"",'Base de données'!$B1871),""))</f>
        <v/>
      </c>
      <c r="W1871" s="34"/>
      <c r="X1871" s="30" t="str">
        <f>'Base de données'!$C1871&amp;" "&amp;'Base de données'!$D1871</f>
        <v>Roussel Aimé</v>
      </c>
      <c r="Y1871" s="31">
        <f>COUNTIF('Base de données'!$B:$B,'Base de données'!$B1871)</f>
        <v>12</v>
      </c>
      <c r="AA1871" s="87" cm="1">
        <f t="array" aca="1" ref="AA1871" ca="1">INDIRECT("'Base de données'!A" &amp; ROW(Y1871))</f>
        <v>45839</v>
      </c>
      <c r="AB1871" s="51" t="str" cm="1">
        <f t="array" aca="1" ref="AB1871" ca="1">INDIRECT("'Base de données'!B" &amp; ROW(Z1871))</f>
        <v>G1Y48</v>
      </c>
    </row>
    <row r="1872" spans="1:28" x14ac:dyDescent="0.3">
      <c r="A1872" s="41" t="str">
        <f ca="1">IF(IF(AND($B1872&lt;&gt;"-",$B1872=$E1872),"Entrée et sortie","-")="Entrée et sortie",'Base de données'!$B1872,"-")</f>
        <v>-</v>
      </c>
      <c r="B1872" s="41" t="str">
        <f t="shared" ca="1" si="119"/>
        <v>-</v>
      </c>
      <c r="C1872" s="41" t="str">
        <f t="shared" ca="1" si="120"/>
        <v>-</v>
      </c>
      <c r="D1872" s="41" t="str">
        <f>IF($F1872="sortie en cours d'année",'Base de données'!$B1872,"-")</f>
        <v>-</v>
      </c>
      <c r="E1872" s="41" t="str">
        <f>IF($H1872="entrée en cours d'année",'Base de données'!$B1872,"-")</f>
        <v>-</v>
      </c>
      <c r="F1872" s="37" t="str">
        <f t="shared" si="117"/>
        <v/>
      </c>
      <c r="G1872" s="37" t="str">
        <f>IF($J1872="mouvement",_xlfn.XLOOKUP('Base de données'!$B1872,$V:$V,$V:$V,0),"")</f>
        <v/>
      </c>
      <c r="H1872" s="37" t="str">
        <f t="shared" si="118"/>
        <v/>
      </c>
      <c r="I1872" s="37" t="str">
        <f>IF($J1872="mouvement",_xlfn.XLOOKUP('Base de données'!$B1872,$K:$K,$K:$K,0),"")</f>
        <v/>
      </c>
      <c r="J1872" s="38" t="str">
        <f>IF(AND(Y1872&lt;&gt;MAX(Y:Y),COUNTIF(K1872:V1872,'Base de données'!$B1872)&gt;0),"mouvement","")</f>
        <v/>
      </c>
      <c r="K1872" s="39" t="str">
        <f>IF(K$1&gt;$AE$1,"-",IFERROR(IF(DATEDIF('Base de données'!$A1872,K$1,"d")&lt;&gt;0,"",'Base de données'!$B1872),""))</f>
        <v/>
      </c>
      <c r="L1872" s="39" t="str">
        <f>IF(L$1&gt;$AE$1,"-",IFERROR(IF(DATEDIF('Base de données'!$A1872,L$1,"d")&lt;&gt;0,"",'Base de données'!$B1872),""))</f>
        <v/>
      </c>
      <c r="M1872" s="39" t="str">
        <f>IF(M$1&gt;$AE$1,"-",IFERROR(IF(DATEDIF('Base de données'!$A1872,M$1,"d")&lt;&gt;0,"",'Base de données'!$B1872),""))</f>
        <v/>
      </c>
      <c r="N1872" s="39" t="str">
        <f>IF(N$1&gt;$AE$1,"-",IFERROR(IF(DATEDIF('Base de données'!$A1872,N$1,"d")&lt;&gt;0,"",'Base de données'!$B1872),""))</f>
        <v/>
      </c>
      <c r="O1872" s="39" t="str">
        <f>IF(O$1&gt;$AE$1,"-",IFERROR(IF(DATEDIF('Base de données'!$A1872,O$1,"d")&lt;&gt;0,"",'Base de données'!$B1872),""))</f>
        <v/>
      </c>
      <c r="P1872" s="39" t="str">
        <f>IF(P$1&gt;$AE$1,"-",IFERROR(IF(DATEDIF('Base de données'!$A1872,P$1,"d")&lt;&gt;0,"",'Base de données'!$B1872),""))</f>
        <v/>
      </c>
      <c r="Q1872" s="39" t="str">
        <f>IF(Q$1&gt;$AE$1,"-",IFERROR(IF(DATEDIF('Base de données'!$A1872,Q$1,"d")&lt;&gt;0,"",'Base de données'!$B1872),""))</f>
        <v>D44HR</v>
      </c>
      <c r="R1872" s="39" t="str">
        <f>IF(R$1&gt;$AE$1,"-",IFERROR(IF(DATEDIF('Base de données'!$A1872,R$1,"d")&lt;&gt;0,"",'Base de données'!$B1872),""))</f>
        <v/>
      </c>
      <c r="S1872" s="39" t="str">
        <f>IF(S$1&gt;$AE$1,"-",IFERROR(IF(DATEDIF('Base de données'!$A1872,S$1,"d")&lt;&gt;0,"",'Base de données'!$B1872),""))</f>
        <v/>
      </c>
      <c r="T1872" s="39" t="str">
        <f>IF(T$1&gt;$AE$1,"-",IFERROR(IF(DATEDIF('Base de données'!$A1872,T$1,"d")&lt;&gt;0,"",'Base de données'!$B1872),""))</f>
        <v/>
      </c>
      <c r="U1872" s="39" t="str">
        <f>IF(U$1&gt;$AE$1,"-",IFERROR(IF(DATEDIF('Base de données'!$A1872,U$1,"d")&lt;&gt;0,"",'Base de données'!$B1872),""))</f>
        <v/>
      </c>
      <c r="V1872" s="39" t="str">
        <f>IF(V$1&gt;$AE$1,"-",IFERROR(IF(DATEDIF('Base de données'!$A1872,V$1,"d")&lt;&gt;0,"",'Base de données'!$B1872),""))</f>
        <v/>
      </c>
      <c r="W1872" s="34"/>
      <c r="X1872" s="30" t="str">
        <f>'Base de données'!$C1872&amp;" "&amp;'Base de données'!$D1872</f>
        <v>Denis Brigitte</v>
      </c>
      <c r="Y1872" s="31">
        <f>COUNTIF('Base de données'!$B:$B,'Base de données'!$B1872)</f>
        <v>12</v>
      </c>
      <c r="AA1872" s="87" cm="1">
        <f t="array" aca="1" ref="AA1872" ca="1">INDIRECT("'Base de données'!A" &amp; ROW(Y1872))</f>
        <v>45839</v>
      </c>
      <c r="AB1872" s="51" t="str" cm="1">
        <f t="array" aca="1" ref="AB1872" ca="1">INDIRECT("'Base de données'!B" &amp; ROW(Z1872))</f>
        <v>D44HR</v>
      </c>
    </row>
    <row r="1873" spans="1:28" x14ac:dyDescent="0.3">
      <c r="A1873" s="41" t="str">
        <f ca="1">IF(IF(AND($B1873&lt;&gt;"-",$B1873=$E1873),"Entrée et sortie","-")="Entrée et sortie",'Base de données'!$B1873,"-")</f>
        <v>-</v>
      </c>
      <c r="B1873" s="41" t="str">
        <f t="shared" ca="1" si="119"/>
        <v>-</v>
      </c>
      <c r="C1873" s="41" t="str">
        <f t="shared" ca="1" si="120"/>
        <v>-</v>
      </c>
      <c r="D1873" s="41" t="str">
        <f>IF($F1873="sortie en cours d'année",'Base de données'!$B1873,"-")</f>
        <v>-</v>
      </c>
      <c r="E1873" s="41" t="str">
        <f>IF($H1873="entrée en cours d'année",'Base de données'!$B1873,"-")</f>
        <v>-</v>
      </c>
      <c r="F1873" s="37" t="str">
        <f t="shared" si="117"/>
        <v/>
      </c>
      <c r="G1873" s="37" t="str">
        <f>IF($J1873="mouvement",_xlfn.XLOOKUP('Base de données'!$B1873,$V:$V,$V:$V,0),"")</f>
        <v/>
      </c>
      <c r="H1873" s="37" t="str">
        <f t="shared" si="118"/>
        <v/>
      </c>
      <c r="I1873" s="37" t="str">
        <f>IF($J1873="mouvement",_xlfn.XLOOKUP('Base de données'!$B1873,$K:$K,$K:$K,0),"")</f>
        <v/>
      </c>
      <c r="J1873" s="38" t="str">
        <f>IF(AND(Y1873&lt;&gt;MAX(Y:Y),COUNTIF(K1873:V1873,'Base de données'!$B1873)&gt;0),"mouvement","")</f>
        <v/>
      </c>
      <c r="K1873" s="39" t="str">
        <f>IF(K$1&gt;$AE$1,"-",IFERROR(IF(DATEDIF('Base de données'!$A1873,K$1,"d")&lt;&gt;0,"",'Base de données'!$B1873),""))</f>
        <v/>
      </c>
      <c r="L1873" s="39" t="str">
        <f>IF(L$1&gt;$AE$1,"-",IFERROR(IF(DATEDIF('Base de données'!$A1873,L$1,"d")&lt;&gt;0,"",'Base de données'!$B1873),""))</f>
        <v/>
      </c>
      <c r="M1873" s="39" t="str">
        <f>IF(M$1&gt;$AE$1,"-",IFERROR(IF(DATEDIF('Base de données'!$A1873,M$1,"d")&lt;&gt;0,"",'Base de données'!$B1873),""))</f>
        <v/>
      </c>
      <c r="N1873" s="39" t="str">
        <f>IF(N$1&gt;$AE$1,"-",IFERROR(IF(DATEDIF('Base de données'!$A1873,N$1,"d")&lt;&gt;0,"",'Base de données'!$B1873),""))</f>
        <v/>
      </c>
      <c r="O1873" s="39" t="str">
        <f>IF(O$1&gt;$AE$1,"-",IFERROR(IF(DATEDIF('Base de données'!$A1873,O$1,"d")&lt;&gt;0,"",'Base de données'!$B1873),""))</f>
        <v/>
      </c>
      <c r="P1873" s="39" t="str">
        <f>IF(P$1&gt;$AE$1,"-",IFERROR(IF(DATEDIF('Base de données'!$A1873,P$1,"d")&lt;&gt;0,"",'Base de données'!$B1873),""))</f>
        <v/>
      </c>
      <c r="Q1873" s="39" t="str">
        <f>IF(Q$1&gt;$AE$1,"-",IFERROR(IF(DATEDIF('Base de données'!$A1873,Q$1,"d")&lt;&gt;0,"",'Base de données'!$B1873),""))</f>
        <v>TM02V</v>
      </c>
      <c r="R1873" s="39" t="str">
        <f>IF(R$1&gt;$AE$1,"-",IFERROR(IF(DATEDIF('Base de données'!$A1873,R$1,"d")&lt;&gt;0,"",'Base de données'!$B1873),""))</f>
        <v/>
      </c>
      <c r="S1873" s="39" t="str">
        <f>IF(S$1&gt;$AE$1,"-",IFERROR(IF(DATEDIF('Base de données'!$A1873,S$1,"d")&lt;&gt;0,"",'Base de données'!$B1873),""))</f>
        <v/>
      </c>
      <c r="T1873" s="39" t="str">
        <f>IF(T$1&gt;$AE$1,"-",IFERROR(IF(DATEDIF('Base de données'!$A1873,T$1,"d")&lt;&gt;0,"",'Base de données'!$B1873),""))</f>
        <v/>
      </c>
      <c r="U1873" s="39" t="str">
        <f>IF(U$1&gt;$AE$1,"-",IFERROR(IF(DATEDIF('Base de données'!$A1873,U$1,"d")&lt;&gt;0,"",'Base de données'!$B1873),""))</f>
        <v/>
      </c>
      <c r="V1873" s="39" t="str">
        <f>IF(V$1&gt;$AE$1,"-",IFERROR(IF(DATEDIF('Base de données'!$A1873,V$1,"d")&lt;&gt;0,"",'Base de données'!$B1873),""))</f>
        <v/>
      </c>
      <c r="W1873" s="34"/>
      <c r="X1873" s="30" t="str">
        <f>'Base de données'!$C1873&amp;" "&amp;'Base de données'!$D1873</f>
        <v>Dupuis Laetitia</v>
      </c>
      <c r="Y1873" s="31">
        <f>COUNTIF('Base de données'!$B:$B,'Base de données'!$B1873)</f>
        <v>12</v>
      </c>
      <c r="AA1873" s="87" cm="1">
        <f t="array" aca="1" ref="AA1873" ca="1">INDIRECT("'Base de données'!A" &amp; ROW(Y1873))</f>
        <v>45839</v>
      </c>
      <c r="AB1873" s="51" t="str" cm="1">
        <f t="array" aca="1" ref="AB1873" ca="1">INDIRECT("'Base de données'!B" &amp; ROW(Z1873))</f>
        <v>TM02V</v>
      </c>
    </row>
    <row r="1874" spans="1:28" x14ac:dyDescent="0.3">
      <c r="A1874" s="41" t="str">
        <f ca="1">IF(IF(AND($B1874&lt;&gt;"-",$B1874=$E1874),"Entrée et sortie","-")="Entrée et sortie",'Base de données'!$B1874,"-")</f>
        <v>-</v>
      </c>
      <c r="B1874" s="41" t="str">
        <f t="shared" ca="1" si="119"/>
        <v>-</v>
      </c>
      <c r="C1874" s="41" t="str">
        <f t="shared" ca="1" si="120"/>
        <v>-</v>
      </c>
      <c r="D1874" s="41" t="str">
        <f>IF($F1874="sortie en cours d'année",'Base de données'!$B1874,"-")</f>
        <v>-</v>
      </c>
      <c r="E1874" s="41" t="str">
        <f>IF($H1874="entrée en cours d'année",'Base de données'!$B1874,"-")</f>
        <v>-</v>
      </c>
      <c r="F1874" s="37" t="str">
        <f t="shared" si="117"/>
        <v/>
      </c>
      <c r="G1874" s="37" t="str">
        <f>IF($J1874="mouvement",_xlfn.XLOOKUP('Base de données'!$B1874,$V:$V,$V:$V,0),"")</f>
        <v/>
      </c>
      <c r="H1874" s="37" t="str">
        <f t="shared" si="118"/>
        <v/>
      </c>
      <c r="I1874" s="37" t="str">
        <f>IF($J1874="mouvement",_xlfn.XLOOKUP('Base de données'!$B1874,$K:$K,$K:$K,0),"")</f>
        <v/>
      </c>
      <c r="J1874" s="38" t="str">
        <f>IF(AND(Y1874&lt;&gt;MAX(Y:Y),COUNTIF(K1874:V1874,'Base de données'!$B1874)&gt;0),"mouvement","")</f>
        <v/>
      </c>
      <c r="K1874" s="39" t="str">
        <f>IF(K$1&gt;$AE$1,"-",IFERROR(IF(DATEDIF('Base de données'!$A1874,K$1,"d")&lt;&gt;0,"",'Base de données'!$B1874),""))</f>
        <v/>
      </c>
      <c r="L1874" s="39" t="str">
        <f>IF(L$1&gt;$AE$1,"-",IFERROR(IF(DATEDIF('Base de données'!$A1874,L$1,"d")&lt;&gt;0,"",'Base de données'!$B1874),""))</f>
        <v/>
      </c>
      <c r="M1874" s="39" t="str">
        <f>IF(M$1&gt;$AE$1,"-",IFERROR(IF(DATEDIF('Base de données'!$A1874,M$1,"d")&lt;&gt;0,"",'Base de données'!$B1874),""))</f>
        <v/>
      </c>
      <c r="N1874" s="39" t="str">
        <f>IF(N$1&gt;$AE$1,"-",IFERROR(IF(DATEDIF('Base de données'!$A1874,N$1,"d")&lt;&gt;0,"",'Base de données'!$B1874),""))</f>
        <v/>
      </c>
      <c r="O1874" s="39" t="str">
        <f>IF(O$1&gt;$AE$1,"-",IFERROR(IF(DATEDIF('Base de données'!$A1874,O$1,"d")&lt;&gt;0,"",'Base de données'!$B1874),""))</f>
        <v/>
      </c>
      <c r="P1874" s="39" t="str">
        <f>IF(P$1&gt;$AE$1,"-",IFERROR(IF(DATEDIF('Base de données'!$A1874,P$1,"d")&lt;&gt;0,"",'Base de données'!$B1874),""))</f>
        <v/>
      </c>
      <c r="Q1874" s="39" t="str">
        <f>IF(Q$1&gt;$AE$1,"-",IFERROR(IF(DATEDIF('Base de données'!$A1874,Q$1,"d")&lt;&gt;0,"",'Base de données'!$B1874),""))</f>
        <v>XTZ1R</v>
      </c>
      <c r="R1874" s="39" t="str">
        <f>IF(R$1&gt;$AE$1,"-",IFERROR(IF(DATEDIF('Base de données'!$A1874,R$1,"d")&lt;&gt;0,"",'Base de données'!$B1874),""))</f>
        <v/>
      </c>
      <c r="S1874" s="39" t="str">
        <f>IF(S$1&gt;$AE$1,"-",IFERROR(IF(DATEDIF('Base de données'!$A1874,S$1,"d")&lt;&gt;0,"",'Base de données'!$B1874),""))</f>
        <v/>
      </c>
      <c r="T1874" s="39" t="str">
        <f>IF(T$1&gt;$AE$1,"-",IFERROR(IF(DATEDIF('Base de données'!$A1874,T$1,"d")&lt;&gt;0,"",'Base de données'!$B1874),""))</f>
        <v/>
      </c>
      <c r="U1874" s="39" t="str">
        <f>IF(U$1&gt;$AE$1,"-",IFERROR(IF(DATEDIF('Base de données'!$A1874,U$1,"d")&lt;&gt;0,"",'Base de données'!$B1874),""))</f>
        <v/>
      </c>
      <c r="V1874" s="39" t="str">
        <f>IF(V$1&gt;$AE$1,"-",IFERROR(IF(DATEDIF('Base de données'!$A1874,V$1,"d")&lt;&gt;0,"",'Base de données'!$B1874),""))</f>
        <v/>
      </c>
      <c r="W1874" s="34"/>
      <c r="X1874" s="30" t="str">
        <f>'Base de données'!$C1874&amp;" "&amp;'Base de données'!$D1874</f>
        <v>Bernard Christine</v>
      </c>
      <c r="Y1874" s="31">
        <f>COUNTIF('Base de données'!$B:$B,'Base de données'!$B1874)</f>
        <v>12</v>
      </c>
      <c r="AA1874" s="87" cm="1">
        <f t="array" aca="1" ref="AA1874" ca="1">INDIRECT("'Base de données'!A" &amp; ROW(Y1874))</f>
        <v>45839</v>
      </c>
      <c r="AB1874" s="51" t="str" cm="1">
        <f t="array" aca="1" ref="AB1874" ca="1">INDIRECT("'Base de données'!B" &amp; ROW(Z1874))</f>
        <v>XTZ1R</v>
      </c>
    </row>
    <row r="1875" spans="1:28" x14ac:dyDescent="0.3">
      <c r="A1875" s="41" t="str">
        <f ca="1">IF(IF(AND($B1875&lt;&gt;"-",$B1875=$E1875),"Entrée et sortie","-")="Entrée et sortie",'Base de données'!$B1875,"-")</f>
        <v>-</v>
      </c>
      <c r="B1875" s="41" t="str">
        <f t="shared" ca="1" si="119"/>
        <v>-</v>
      </c>
      <c r="C1875" s="41" t="str">
        <f t="shared" ca="1" si="120"/>
        <v>-</v>
      </c>
      <c r="D1875" s="41" t="str">
        <f>IF($F1875="sortie en cours d'année",'Base de données'!$B1875,"-")</f>
        <v>-</v>
      </c>
      <c r="E1875" s="41" t="str">
        <f>IF($H1875="entrée en cours d'année",'Base de données'!$B1875,"-")</f>
        <v>-</v>
      </c>
      <c r="F1875" s="37" t="str">
        <f t="shared" si="117"/>
        <v/>
      </c>
      <c r="G1875" s="37" t="str">
        <f>IF($J1875="mouvement",_xlfn.XLOOKUP('Base de données'!$B1875,$V:$V,$V:$V,0),"")</f>
        <v/>
      </c>
      <c r="H1875" s="37" t="str">
        <f t="shared" si="118"/>
        <v/>
      </c>
      <c r="I1875" s="37" t="str">
        <f>IF($J1875="mouvement",_xlfn.XLOOKUP('Base de données'!$B1875,$K:$K,$K:$K,0),"")</f>
        <v/>
      </c>
      <c r="J1875" s="38" t="str">
        <f>IF(AND(Y1875&lt;&gt;MAX(Y:Y),COUNTIF(K1875:V1875,'Base de données'!$B1875)&gt;0),"mouvement","")</f>
        <v/>
      </c>
      <c r="K1875" s="39" t="str">
        <f>IF(K$1&gt;$AE$1,"-",IFERROR(IF(DATEDIF('Base de données'!$A1875,K$1,"d")&lt;&gt;0,"",'Base de données'!$B1875),""))</f>
        <v/>
      </c>
      <c r="L1875" s="39" t="str">
        <f>IF(L$1&gt;$AE$1,"-",IFERROR(IF(DATEDIF('Base de données'!$A1875,L$1,"d")&lt;&gt;0,"",'Base de données'!$B1875),""))</f>
        <v/>
      </c>
      <c r="M1875" s="39" t="str">
        <f>IF(M$1&gt;$AE$1,"-",IFERROR(IF(DATEDIF('Base de données'!$A1875,M$1,"d")&lt;&gt;0,"",'Base de données'!$B1875),""))</f>
        <v/>
      </c>
      <c r="N1875" s="39" t="str">
        <f>IF(N$1&gt;$AE$1,"-",IFERROR(IF(DATEDIF('Base de données'!$A1875,N$1,"d")&lt;&gt;0,"",'Base de données'!$B1875),""))</f>
        <v/>
      </c>
      <c r="O1875" s="39" t="str">
        <f>IF(O$1&gt;$AE$1,"-",IFERROR(IF(DATEDIF('Base de données'!$A1875,O$1,"d")&lt;&gt;0,"",'Base de données'!$B1875),""))</f>
        <v/>
      </c>
      <c r="P1875" s="39" t="str">
        <f>IF(P$1&gt;$AE$1,"-",IFERROR(IF(DATEDIF('Base de données'!$A1875,P$1,"d")&lt;&gt;0,"",'Base de données'!$B1875),""))</f>
        <v/>
      </c>
      <c r="Q1875" s="39" t="str">
        <f>IF(Q$1&gt;$AE$1,"-",IFERROR(IF(DATEDIF('Base de données'!$A1875,Q$1,"d")&lt;&gt;0,"",'Base de données'!$B1875),""))</f>
        <v>06FWZ</v>
      </c>
      <c r="R1875" s="39" t="str">
        <f>IF(R$1&gt;$AE$1,"-",IFERROR(IF(DATEDIF('Base de données'!$A1875,R$1,"d")&lt;&gt;0,"",'Base de données'!$B1875),""))</f>
        <v/>
      </c>
      <c r="S1875" s="39" t="str">
        <f>IF(S$1&gt;$AE$1,"-",IFERROR(IF(DATEDIF('Base de données'!$A1875,S$1,"d")&lt;&gt;0,"",'Base de données'!$B1875),""))</f>
        <v/>
      </c>
      <c r="T1875" s="39" t="str">
        <f>IF(T$1&gt;$AE$1,"-",IFERROR(IF(DATEDIF('Base de données'!$A1875,T$1,"d")&lt;&gt;0,"",'Base de données'!$B1875),""))</f>
        <v/>
      </c>
      <c r="U1875" s="39" t="str">
        <f>IF(U$1&gt;$AE$1,"-",IFERROR(IF(DATEDIF('Base de données'!$A1875,U$1,"d")&lt;&gt;0,"",'Base de données'!$B1875),""))</f>
        <v/>
      </c>
      <c r="V1875" s="39" t="str">
        <f>IF(V$1&gt;$AE$1,"-",IFERROR(IF(DATEDIF('Base de données'!$A1875,V$1,"d")&lt;&gt;0,"",'Base de données'!$B1875),""))</f>
        <v/>
      </c>
      <c r="W1875" s="34"/>
      <c r="X1875" s="30" t="str">
        <f>'Base de données'!$C1875&amp;" "&amp;'Base de données'!$D1875</f>
        <v>Leclercq Agnès</v>
      </c>
      <c r="Y1875" s="31">
        <f>COUNTIF('Base de données'!$B:$B,'Base de données'!$B1875)</f>
        <v>12</v>
      </c>
      <c r="AA1875" s="87" cm="1">
        <f t="array" aca="1" ref="AA1875" ca="1">INDIRECT("'Base de données'!A" &amp; ROW(Y1875))</f>
        <v>45839</v>
      </c>
      <c r="AB1875" s="51" t="str" cm="1">
        <f t="array" aca="1" ref="AB1875" ca="1">INDIRECT("'Base de données'!B" &amp; ROW(Z1875))</f>
        <v>06FWZ</v>
      </c>
    </row>
    <row r="1876" spans="1:28" x14ac:dyDescent="0.3">
      <c r="A1876" s="41" t="str">
        <f ca="1">IF(IF(AND($B1876&lt;&gt;"-",$B1876=$E1876),"Entrée et sortie","-")="Entrée et sortie",'Base de données'!$B1876,"-")</f>
        <v>-</v>
      </c>
      <c r="B1876" s="41" t="str">
        <f t="shared" ca="1" si="119"/>
        <v>-</v>
      </c>
      <c r="C1876" s="41" t="str">
        <f t="shared" ca="1" si="120"/>
        <v>-</v>
      </c>
      <c r="D1876" s="41" t="str">
        <f>IF($F1876="sortie en cours d'année",'Base de données'!$B1876,"-")</f>
        <v>-</v>
      </c>
      <c r="E1876" s="41" t="str">
        <f>IF($H1876="entrée en cours d'année",'Base de données'!$B1876,"-")</f>
        <v>-</v>
      </c>
      <c r="F1876" s="37" t="str">
        <f t="shared" si="117"/>
        <v/>
      </c>
      <c r="G1876" s="37" t="str">
        <f>IF($J1876="mouvement",_xlfn.XLOOKUP('Base de données'!$B1876,$V:$V,$V:$V,0),"")</f>
        <v/>
      </c>
      <c r="H1876" s="37" t="str">
        <f t="shared" si="118"/>
        <v/>
      </c>
      <c r="I1876" s="37" t="str">
        <f>IF($J1876="mouvement",_xlfn.XLOOKUP('Base de données'!$B1876,$K:$K,$K:$K,0),"")</f>
        <v/>
      </c>
      <c r="J1876" s="38" t="str">
        <f>IF(AND(Y1876&lt;&gt;MAX(Y:Y),COUNTIF(K1876:V1876,'Base de données'!$B1876)&gt;0),"mouvement","")</f>
        <v/>
      </c>
      <c r="K1876" s="39" t="str">
        <f>IF(K$1&gt;$AE$1,"-",IFERROR(IF(DATEDIF('Base de données'!$A1876,K$1,"d")&lt;&gt;0,"",'Base de données'!$B1876),""))</f>
        <v/>
      </c>
      <c r="L1876" s="39" t="str">
        <f>IF(L$1&gt;$AE$1,"-",IFERROR(IF(DATEDIF('Base de données'!$A1876,L$1,"d")&lt;&gt;0,"",'Base de données'!$B1876),""))</f>
        <v/>
      </c>
      <c r="M1876" s="39" t="str">
        <f>IF(M$1&gt;$AE$1,"-",IFERROR(IF(DATEDIF('Base de données'!$A1876,M$1,"d")&lt;&gt;0,"",'Base de données'!$B1876),""))</f>
        <v/>
      </c>
      <c r="N1876" s="39" t="str">
        <f>IF(N$1&gt;$AE$1,"-",IFERROR(IF(DATEDIF('Base de données'!$A1876,N$1,"d")&lt;&gt;0,"",'Base de données'!$B1876),""))</f>
        <v/>
      </c>
      <c r="O1876" s="39" t="str">
        <f>IF(O$1&gt;$AE$1,"-",IFERROR(IF(DATEDIF('Base de données'!$A1876,O$1,"d")&lt;&gt;0,"",'Base de données'!$B1876),""))</f>
        <v/>
      </c>
      <c r="P1876" s="39" t="str">
        <f>IF(P$1&gt;$AE$1,"-",IFERROR(IF(DATEDIF('Base de données'!$A1876,P$1,"d")&lt;&gt;0,"",'Base de données'!$B1876),""))</f>
        <v/>
      </c>
      <c r="Q1876" s="39" t="str">
        <f>IF(Q$1&gt;$AE$1,"-",IFERROR(IF(DATEDIF('Base de données'!$A1876,Q$1,"d")&lt;&gt;0,"",'Base de données'!$B1876),""))</f>
        <v>UHQC8</v>
      </c>
      <c r="R1876" s="39" t="str">
        <f>IF(R$1&gt;$AE$1,"-",IFERROR(IF(DATEDIF('Base de données'!$A1876,R$1,"d")&lt;&gt;0,"",'Base de données'!$B1876),""))</f>
        <v/>
      </c>
      <c r="S1876" s="39" t="str">
        <f>IF(S$1&gt;$AE$1,"-",IFERROR(IF(DATEDIF('Base de données'!$A1876,S$1,"d")&lt;&gt;0,"",'Base de données'!$B1876),""))</f>
        <v/>
      </c>
      <c r="T1876" s="39" t="str">
        <f>IF(T$1&gt;$AE$1,"-",IFERROR(IF(DATEDIF('Base de données'!$A1876,T$1,"d")&lt;&gt;0,"",'Base de données'!$B1876),""))</f>
        <v/>
      </c>
      <c r="U1876" s="39" t="str">
        <f>IF(U$1&gt;$AE$1,"-",IFERROR(IF(DATEDIF('Base de données'!$A1876,U$1,"d")&lt;&gt;0,"",'Base de données'!$B1876),""))</f>
        <v/>
      </c>
      <c r="V1876" s="39" t="str">
        <f>IF(V$1&gt;$AE$1,"-",IFERROR(IF(DATEDIF('Base de données'!$A1876,V$1,"d")&lt;&gt;0,"",'Base de données'!$B1876),""))</f>
        <v/>
      </c>
      <c r="W1876" s="34"/>
      <c r="X1876" s="30" t="str">
        <f>'Base de données'!$C1876&amp;" "&amp;'Base de données'!$D1876</f>
        <v>Joubert Gilbert</v>
      </c>
      <c r="Y1876" s="31">
        <f>COUNTIF('Base de données'!$B:$B,'Base de données'!$B1876)</f>
        <v>12</v>
      </c>
      <c r="AA1876" s="87" cm="1">
        <f t="array" aca="1" ref="AA1876" ca="1">INDIRECT("'Base de données'!A" &amp; ROW(Y1876))</f>
        <v>45839</v>
      </c>
      <c r="AB1876" s="51" t="str" cm="1">
        <f t="array" aca="1" ref="AB1876" ca="1">INDIRECT("'Base de données'!B" &amp; ROW(Z1876))</f>
        <v>UHQC8</v>
      </c>
    </row>
    <row r="1877" spans="1:28" x14ac:dyDescent="0.3">
      <c r="A1877" s="41" t="str">
        <f ca="1">IF(IF(AND($B1877&lt;&gt;"-",$B1877=$E1877),"Entrée et sortie","-")="Entrée et sortie",'Base de données'!$B1877,"-")</f>
        <v>-</v>
      </c>
      <c r="B1877" s="41" t="str">
        <f t="shared" ca="1" si="119"/>
        <v>-</v>
      </c>
      <c r="C1877" s="41" t="str">
        <f t="shared" ca="1" si="120"/>
        <v>-</v>
      </c>
      <c r="D1877" s="41" t="str">
        <f>IF($F1877="sortie en cours d'année",'Base de données'!$B1877,"-")</f>
        <v>-</v>
      </c>
      <c r="E1877" s="41" t="str">
        <f>IF($H1877="entrée en cours d'année",'Base de données'!$B1877,"-")</f>
        <v>-</v>
      </c>
      <c r="F1877" s="37" t="str">
        <f t="shared" si="117"/>
        <v/>
      </c>
      <c r="G1877" s="37" t="str">
        <f>IF($J1877="mouvement",_xlfn.XLOOKUP('Base de données'!$B1877,$V:$V,$V:$V,0),"")</f>
        <v/>
      </c>
      <c r="H1877" s="37" t="str">
        <f t="shared" si="118"/>
        <v/>
      </c>
      <c r="I1877" s="37" t="str">
        <f>IF($J1877="mouvement",_xlfn.XLOOKUP('Base de données'!$B1877,$K:$K,$K:$K,0),"")</f>
        <v/>
      </c>
      <c r="J1877" s="38" t="str">
        <f>IF(AND(Y1877&lt;&gt;MAX(Y:Y),COUNTIF(K1877:V1877,'Base de données'!$B1877)&gt;0),"mouvement","")</f>
        <v/>
      </c>
      <c r="K1877" s="39" t="str">
        <f>IF(K$1&gt;$AE$1,"-",IFERROR(IF(DATEDIF('Base de données'!$A1877,K$1,"d")&lt;&gt;0,"",'Base de données'!$B1877),""))</f>
        <v/>
      </c>
      <c r="L1877" s="39" t="str">
        <f>IF(L$1&gt;$AE$1,"-",IFERROR(IF(DATEDIF('Base de données'!$A1877,L$1,"d")&lt;&gt;0,"",'Base de données'!$B1877),""))</f>
        <v/>
      </c>
      <c r="M1877" s="39" t="str">
        <f>IF(M$1&gt;$AE$1,"-",IFERROR(IF(DATEDIF('Base de données'!$A1877,M$1,"d")&lt;&gt;0,"",'Base de données'!$B1877),""))</f>
        <v/>
      </c>
      <c r="N1877" s="39" t="str">
        <f>IF(N$1&gt;$AE$1,"-",IFERROR(IF(DATEDIF('Base de données'!$A1877,N$1,"d")&lt;&gt;0,"",'Base de données'!$B1877),""))</f>
        <v/>
      </c>
      <c r="O1877" s="39" t="str">
        <f>IF(O$1&gt;$AE$1,"-",IFERROR(IF(DATEDIF('Base de données'!$A1877,O$1,"d")&lt;&gt;0,"",'Base de données'!$B1877),""))</f>
        <v/>
      </c>
      <c r="P1877" s="39" t="str">
        <f>IF(P$1&gt;$AE$1,"-",IFERROR(IF(DATEDIF('Base de données'!$A1877,P$1,"d")&lt;&gt;0,"",'Base de données'!$B1877),""))</f>
        <v/>
      </c>
      <c r="Q1877" s="39" t="str">
        <f>IF(Q$1&gt;$AE$1,"-",IFERROR(IF(DATEDIF('Base de données'!$A1877,Q$1,"d")&lt;&gt;0,"",'Base de données'!$B1877),""))</f>
        <v>T0RQR</v>
      </c>
      <c r="R1877" s="39" t="str">
        <f>IF(R$1&gt;$AE$1,"-",IFERROR(IF(DATEDIF('Base de données'!$A1877,R$1,"d")&lt;&gt;0,"",'Base de données'!$B1877),""))</f>
        <v/>
      </c>
      <c r="S1877" s="39" t="str">
        <f>IF(S$1&gt;$AE$1,"-",IFERROR(IF(DATEDIF('Base de données'!$A1877,S$1,"d")&lt;&gt;0,"",'Base de données'!$B1877),""))</f>
        <v/>
      </c>
      <c r="T1877" s="39" t="str">
        <f>IF(T$1&gt;$AE$1,"-",IFERROR(IF(DATEDIF('Base de données'!$A1877,T$1,"d")&lt;&gt;0,"",'Base de données'!$B1877),""))</f>
        <v/>
      </c>
      <c r="U1877" s="39" t="str">
        <f>IF(U$1&gt;$AE$1,"-",IFERROR(IF(DATEDIF('Base de données'!$A1877,U$1,"d")&lt;&gt;0,"",'Base de données'!$B1877),""))</f>
        <v/>
      </c>
      <c r="V1877" s="39" t="str">
        <f>IF(V$1&gt;$AE$1,"-",IFERROR(IF(DATEDIF('Base de données'!$A1877,V$1,"d")&lt;&gt;0,"",'Base de données'!$B1877),""))</f>
        <v/>
      </c>
      <c r="W1877" s="34"/>
      <c r="X1877" s="30" t="str">
        <f>'Base de données'!$C1877&amp;" "&amp;'Base de données'!$D1877</f>
        <v>Gallet Philippine</v>
      </c>
      <c r="Y1877" s="31">
        <f>COUNTIF('Base de données'!$B:$B,'Base de données'!$B1877)</f>
        <v>12</v>
      </c>
      <c r="AA1877" s="87" cm="1">
        <f t="array" aca="1" ref="AA1877" ca="1">INDIRECT("'Base de données'!A" &amp; ROW(Y1877))</f>
        <v>45839</v>
      </c>
      <c r="AB1877" s="51" t="str" cm="1">
        <f t="array" aca="1" ref="AB1877" ca="1">INDIRECT("'Base de données'!B" &amp; ROW(Z1877))</f>
        <v>T0RQR</v>
      </c>
    </row>
    <row r="1878" spans="1:28" x14ac:dyDescent="0.3">
      <c r="A1878" s="41" t="str">
        <f ca="1">IF(IF(AND($B1878&lt;&gt;"-",$B1878=$E1878),"Entrée et sortie","-")="Entrée et sortie",'Base de données'!$B1878,"-")</f>
        <v>-</v>
      </c>
      <c r="B1878" s="41" t="str">
        <f t="shared" ca="1" si="119"/>
        <v>-</v>
      </c>
      <c r="C1878" s="41" t="str">
        <f t="shared" ca="1" si="120"/>
        <v>-</v>
      </c>
      <c r="D1878" s="41" t="str">
        <f>IF($F1878="sortie en cours d'année",'Base de données'!$B1878,"-")</f>
        <v>-</v>
      </c>
      <c r="E1878" s="41" t="str">
        <f>IF($H1878="entrée en cours d'année",'Base de données'!$B1878,"-")</f>
        <v>-</v>
      </c>
      <c r="F1878" s="37" t="str">
        <f t="shared" si="117"/>
        <v/>
      </c>
      <c r="G1878" s="37" t="str">
        <f>IF($J1878="mouvement",_xlfn.XLOOKUP('Base de données'!$B1878,$V:$V,$V:$V,0),"")</f>
        <v/>
      </c>
      <c r="H1878" s="37" t="str">
        <f t="shared" si="118"/>
        <v/>
      </c>
      <c r="I1878" s="37" t="str">
        <f>IF($J1878="mouvement",_xlfn.XLOOKUP('Base de données'!$B1878,$K:$K,$K:$K,0),"")</f>
        <v/>
      </c>
      <c r="J1878" s="38" t="str">
        <f>IF(AND(Y1878&lt;&gt;MAX(Y:Y),COUNTIF(K1878:V1878,'Base de données'!$B1878)&gt;0),"mouvement","")</f>
        <v/>
      </c>
      <c r="K1878" s="39" t="str">
        <f>IF(K$1&gt;$AE$1,"-",IFERROR(IF(DATEDIF('Base de données'!$A1878,K$1,"d")&lt;&gt;0,"",'Base de données'!$B1878),""))</f>
        <v/>
      </c>
      <c r="L1878" s="39" t="str">
        <f>IF(L$1&gt;$AE$1,"-",IFERROR(IF(DATEDIF('Base de données'!$A1878,L$1,"d")&lt;&gt;0,"",'Base de données'!$B1878),""))</f>
        <v/>
      </c>
      <c r="M1878" s="39" t="str">
        <f>IF(M$1&gt;$AE$1,"-",IFERROR(IF(DATEDIF('Base de données'!$A1878,M$1,"d")&lt;&gt;0,"",'Base de données'!$B1878),""))</f>
        <v/>
      </c>
      <c r="N1878" s="39" t="str">
        <f>IF(N$1&gt;$AE$1,"-",IFERROR(IF(DATEDIF('Base de données'!$A1878,N$1,"d")&lt;&gt;0,"",'Base de données'!$B1878),""))</f>
        <v/>
      </c>
      <c r="O1878" s="39" t="str">
        <f>IF(O$1&gt;$AE$1,"-",IFERROR(IF(DATEDIF('Base de données'!$A1878,O$1,"d")&lt;&gt;0,"",'Base de données'!$B1878),""))</f>
        <v/>
      </c>
      <c r="P1878" s="39" t="str">
        <f>IF(P$1&gt;$AE$1,"-",IFERROR(IF(DATEDIF('Base de données'!$A1878,P$1,"d")&lt;&gt;0,"",'Base de données'!$B1878),""))</f>
        <v/>
      </c>
      <c r="Q1878" s="39" t="str">
        <f>IF(Q$1&gt;$AE$1,"-",IFERROR(IF(DATEDIF('Base de données'!$A1878,Q$1,"d")&lt;&gt;0,"",'Base de données'!$B1878),""))</f>
        <v>OTZ97</v>
      </c>
      <c r="R1878" s="39" t="str">
        <f>IF(R$1&gt;$AE$1,"-",IFERROR(IF(DATEDIF('Base de données'!$A1878,R$1,"d")&lt;&gt;0,"",'Base de données'!$B1878),""))</f>
        <v/>
      </c>
      <c r="S1878" s="39" t="str">
        <f>IF(S$1&gt;$AE$1,"-",IFERROR(IF(DATEDIF('Base de données'!$A1878,S$1,"d")&lt;&gt;0,"",'Base de données'!$B1878),""))</f>
        <v/>
      </c>
      <c r="T1878" s="39" t="str">
        <f>IF(T$1&gt;$AE$1,"-",IFERROR(IF(DATEDIF('Base de données'!$A1878,T$1,"d")&lt;&gt;0,"",'Base de données'!$B1878),""))</f>
        <v/>
      </c>
      <c r="U1878" s="39" t="str">
        <f>IF(U$1&gt;$AE$1,"-",IFERROR(IF(DATEDIF('Base de données'!$A1878,U$1,"d")&lt;&gt;0,"",'Base de données'!$B1878),""))</f>
        <v/>
      </c>
      <c r="V1878" s="39" t="str">
        <f>IF(V$1&gt;$AE$1,"-",IFERROR(IF(DATEDIF('Base de données'!$A1878,V$1,"d")&lt;&gt;0,"",'Base de données'!$B1878),""))</f>
        <v/>
      </c>
      <c r="W1878" s="34"/>
      <c r="X1878" s="30" t="str">
        <f>'Base de données'!$C1878&amp;" "&amp;'Base de données'!$D1878</f>
        <v>Costa Manon</v>
      </c>
      <c r="Y1878" s="31">
        <f>COUNTIF('Base de données'!$B:$B,'Base de données'!$B1878)</f>
        <v>12</v>
      </c>
      <c r="AA1878" s="87" cm="1">
        <f t="array" aca="1" ref="AA1878" ca="1">INDIRECT("'Base de données'!A" &amp; ROW(Y1878))</f>
        <v>45839</v>
      </c>
      <c r="AB1878" s="51" t="str" cm="1">
        <f t="array" aca="1" ref="AB1878" ca="1">INDIRECT("'Base de données'!B" &amp; ROW(Z1878))</f>
        <v>OTZ97</v>
      </c>
    </row>
    <row r="1879" spans="1:28" x14ac:dyDescent="0.3">
      <c r="A1879" s="41" t="str">
        <f ca="1">IF(IF(AND($B1879&lt;&gt;"-",$B1879=$E1879),"Entrée et sortie","-")="Entrée et sortie",'Base de données'!$B1879,"-")</f>
        <v>-</v>
      </c>
      <c r="B1879" s="41" t="str">
        <f t="shared" ca="1" si="119"/>
        <v>-</v>
      </c>
      <c r="C1879" s="41" t="str">
        <f t="shared" ca="1" si="120"/>
        <v>-</v>
      </c>
      <c r="D1879" s="41" t="str">
        <f>IF($F1879="sortie en cours d'année",'Base de données'!$B1879,"-")</f>
        <v>-</v>
      </c>
      <c r="E1879" s="41" t="str">
        <f>IF($H1879="entrée en cours d'année",'Base de données'!$B1879,"-")</f>
        <v>-</v>
      </c>
      <c r="F1879" s="37" t="str">
        <f t="shared" si="117"/>
        <v/>
      </c>
      <c r="G1879" s="37" t="str">
        <f>IF($J1879="mouvement",_xlfn.XLOOKUP('Base de données'!$B1879,$V:$V,$V:$V,0),"")</f>
        <v/>
      </c>
      <c r="H1879" s="37" t="str">
        <f t="shared" si="118"/>
        <v/>
      </c>
      <c r="I1879" s="37" t="str">
        <f>IF($J1879="mouvement",_xlfn.XLOOKUP('Base de données'!$B1879,$K:$K,$K:$K,0),"")</f>
        <v/>
      </c>
      <c r="J1879" s="38" t="str">
        <f>IF(AND(Y1879&lt;&gt;MAX(Y:Y),COUNTIF(K1879:V1879,'Base de données'!$B1879)&gt;0),"mouvement","")</f>
        <v/>
      </c>
      <c r="K1879" s="39" t="str">
        <f>IF(K$1&gt;$AE$1,"-",IFERROR(IF(DATEDIF('Base de données'!$A1879,K$1,"d")&lt;&gt;0,"",'Base de données'!$B1879),""))</f>
        <v/>
      </c>
      <c r="L1879" s="39" t="str">
        <f>IF(L$1&gt;$AE$1,"-",IFERROR(IF(DATEDIF('Base de données'!$A1879,L$1,"d")&lt;&gt;0,"",'Base de données'!$B1879),""))</f>
        <v/>
      </c>
      <c r="M1879" s="39" t="str">
        <f>IF(M$1&gt;$AE$1,"-",IFERROR(IF(DATEDIF('Base de données'!$A1879,M$1,"d")&lt;&gt;0,"",'Base de données'!$B1879),""))</f>
        <v/>
      </c>
      <c r="N1879" s="39" t="str">
        <f>IF(N$1&gt;$AE$1,"-",IFERROR(IF(DATEDIF('Base de données'!$A1879,N$1,"d")&lt;&gt;0,"",'Base de données'!$B1879),""))</f>
        <v/>
      </c>
      <c r="O1879" s="39" t="str">
        <f>IF(O$1&gt;$AE$1,"-",IFERROR(IF(DATEDIF('Base de données'!$A1879,O$1,"d")&lt;&gt;0,"",'Base de données'!$B1879),""))</f>
        <v/>
      </c>
      <c r="P1879" s="39" t="str">
        <f>IF(P$1&gt;$AE$1,"-",IFERROR(IF(DATEDIF('Base de données'!$A1879,P$1,"d")&lt;&gt;0,"",'Base de données'!$B1879),""))</f>
        <v/>
      </c>
      <c r="Q1879" s="39" t="str">
        <f>IF(Q$1&gt;$AE$1,"-",IFERROR(IF(DATEDIF('Base de données'!$A1879,Q$1,"d")&lt;&gt;0,"",'Base de données'!$B1879),""))</f>
        <v>57BOR</v>
      </c>
      <c r="R1879" s="39" t="str">
        <f>IF(R$1&gt;$AE$1,"-",IFERROR(IF(DATEDIF('Base de données'!$A1879,R$1,"d")&lt;&gt;0,"",'Base de données'!$B1879),""))</f>
        <v/>
      </c>
      <c r="S1879" s="39" t="str">
        <f>IF(S$1&gt;$AE$1,"-",IFERROR(IF(DATEDIF('Base de données'!$A1879,S$1,"d")&lt;&gt;0,"",'Base de données'!$B1879),""))</f>
        <v/>
      </c>
      <c r="T1879" s="39" t="str">
        <f>IF(T$1&gt;$AE$1,"-",IFERROR(IF(DATEDIF('Base de données'!$A1879,T$1,"d")&lt;&gt;0,"",'Base de données'!$B1879),""))</f>
        <v/>
      </c>
      <c r="U1879" s="39" t="str">
        <f>IF(U$1&gt;$AE$1,"-",IFERROR(IF(DATEDIF('Base de données'!$A1879,U$1,"d")&lt;&gt;0,"",'Base de données'!$B1879),""))</f>
        <v/>
      </c>
      <c r="V1879" s="39" t="str">
        <f>IF(V$1&gt;$AE$1,"-",IFERROR(IF(DATEDIF('Base de données'!$A1879,V$1,"d")&lt;&gt;0,"",'Base de données'!$B1879),""))</f>
        <v/>
      </c>
      <c r="W1879" s="34"/>
      <c r="X1879" s="30" t="str">
        <f>'Base de données'!$C1879&amp;" "&amp;'Base de données'!$D1879</f>
        <v>Pruvost Margaret</v>
      </c>
      <c r="Y1879" s="31">
        <f>COUNTIF('Base de données'!$B:$B,'Base de données'!$B1879)</f>
        <v>12</v>
      </c>
      <c r="AA1879" s="87" cm="1">
        <f t="array" aca="1" ref="AA1879" ca="1">INDIRECT("'Base de données'!A" &amp; ROW(Y1879))</f>
        <v>45839</v>
      </c>
      <c r="AB1879" s="51" t="str" cm="1">
        <f t="array" aca="1" ref="AB1879" ca="1">INDIRECT("'Base de données'!B" &amp; ROW(Z1879))</f>
        <v>57BOR</v>
      </c>
    </row>
    <row r="1880" spans="1:28" x14ac:dyDescent="0.3">
      <c r="A1880" s="41" t="str">
        <f ca="1">IF(IF(AND($B1880&lt;&gt;"-",$B1880=$E1880),"Entrée et sortie","-")="Entrée et sortie",'Base de données'!$B1880,"-")</f>
        <v>-</v>
      </c>
      <c r="B1880" s="41" t="str">
        <f t="shared" ca="1" si="119"/>
        <v>-</v>
      </c>
      <c r="C1880" s="41" t="str">
        <f t="shared" ca="1" si="120"/>
        <v>-</v>
      </c>
      <c r="D1880" s="41" t="str">
        <f>IF($F1880="sortie en cours d'année",'Base de données'!$B1880,"-")</f>
        <v>-</v>
      </c>
      <c r="E1880" s="41" t="str">
        <f>IF($H1880="entrée en cours d'année",'Base de données'!$B1880,"-")</f>
        <v>-</v>
      </c>
      <c r="F1880" s="37" t="str">
        <f t="shared" si="117"/>
        <v/>
      </c>
      <c r="G1880" s="37" t="str">
        <f>IF($J1880="mouvement",_xlfn.XLOOKUP('Base de données'!$B1880,$V:$V,$V:$V,0),"")</f>
        <v/>
      </c>
      <c r="H1880" s="37" t="str">
        <f t="shared" si="118"/>
        <v/>
      </c>
      <c r="I1880" s="37" t="str">
        <f>IF($J1880="mouvement",_xlfn.XLOOKUP('Base de données'!$B1880,$K:$K,$K:$K,0),"")</f>
        <v/>
      </c>
      <c r="J1880" s="38" t="str">
        <f>IF(AND(Y1880&lt;&gt;MAX(Y:Y),COUNTIF(K1880:V1880,'Base de données'!$B1880)&gt;0),"mouvement","")</f>
        <v/>
      </c>
      <c r="K1880" s="39" t="str">
        <f>IF(K$1&gt;$AE$1,"-",IFERROR(IF(DATEDIF('Base de données'!$A1880,K$1,"d")&lt;&gt;0,"",'Base de données'!$B1880),""))</f>
        <v/>
      </c>
      <c r="L1880" s="39" t="str">
        <f>IF(L$1&gt;$AE$1,"-",IFERROR(IF(DATEDIF('Base de données'!$A1880,L$1,"d")&lt;&gt;0,"",'Base de données'!$B1880),""))</f>
        <v/>
      </c>
      <c r="M1880" s="39" t="str">
        <f>IF(M$1&gt;$AE$1,"-",IFERROR(IF(DATEDIF('Base de données'!$A1880,M$1,"d")&lt;&gt;0,"",'Base de données'!$B1880),""))</f>
        <v/>
      </c>
      <c r="N1880" s="39" t="str">
        <f>IF(N$1&gt;$AE$1,"-",IFERROR(IF(DATEDIF('Base de données'!$A1880,N$1,"d")&lt;&gt;0,"",'Base de données'!$B1880),""))</f>
        <v/>
      </c>
      <c r="O1880" s="39" t="str">
        <f>IF(O$1&gt;$AE$1,"-",IFERROR(IF(DATEDIF('Base de données'!$A1880,O$1,"d")&lt;&gt;0,"",'Base de données'!$B1880),""))</f>
        <v/>
      </c>
      <c r="P1880" s="39" t="str">
        <f>IF(P$1&gt;$AE$1,"-",IFERROR(IF(DATEDIF('Base de données'!$A1880,P$1,"d")&lt;&gt;0,"",'Base de données'!$B1880),""))</f>
        <v/>
      </c>
      <c r="Q1880" s="39" t="str">
        <f>IF(Q$1&gt;$AE$1,"-",IFERROR(IF(DATEDIF('Base de données'!$A1880,Q$1,"d")&lt;&gt;0,"",'Base de données'!$B1880),""))</f>
        <v>9MO35</v>
      </c>
      <c r="R1880" s="39" t="str">
        <f>IF(R$1&gt;$AE$1,"-",IFERROR(IF(DATEDIF('Base de données'!$A1880,R$1,"d")&lt;&gt;0,"",'Base de données'!$B1880),""))</f>
        <v/>
      </c>
      <c r="S1880" s="39" t="str">
        <f>IF(S$1&gt;$AE$1,"-",IFERROR(IF(DATEDIF('Base de données'!$A1880,S$1,"d")&lt;&gt;0,"",'Base de données'!$B1880),""))</f>
        <v/>
      </c>
      <c r="T1880" s="39" t="str">
        <f>IF(T$1&gt;$AE$1,"-",IFERROR(IF(DATEDIF('Base de données'!$A1880,T$1,"d")&lt;&gt;0,"",'Base de données'!$B1880),""))</f>
        <v/>
      </c>
      <c r="U1880" s="39" t="str">
        <f>IF(U$1&gt;$AE$1,"-",IFERROR(IF(DATEDIF('Base de données'!$A1880,U$1,"d")&lt;&gt;0,"",'Base de données'!$B1880),""))</f>
        <v/>
      </c>
      <c r="V1880" s="39" t="str">
        <f>IF(V$1&gt;$AE$1,"-",IFERROR(IF(DATEDIF('Base de données'!$A1880,V$1,"d")&lt;&gt;0,"",'Base de données'!$B1880),""))</f>
        <v/>
      </c>
      <c r="W1880" s="34"/>
      <c r="X1880" s="30" t="str">
        <f>'Base de données'!$C1880&amp;" "&amp;'Base de données'!$D1880</f>
        <v>Marie Louis</v>
      </c>
      <c r="Y1880" s="31">
        <f>COUNTIF('Base de données'!$B:$B,'Base de données'!$B1880)</f>
        <v>12</v>
      </c>
      <c r="AA1880" s="87" cm="1">
        <f t="array" aca="1" ref="AA1880" ca="1">INDIRECT("'Base de données'!A" &amp; ROW(Y1880))</f>
        <v>45839</v>
      </c>
      <c r="AB1880" s="51" t="str" cm="1">
        <f t="array" aca="1" ref="AB1880" ca="1">INDIRECT("'Base de données'!B" &amp; ROW(Z1880))</f>
        <v>9MO35</v>
      </c>
    </row>
    <row r="1881" spans="1:28" x14ac:dyDescent="0.3">
      <c r="A1881" s="41" t="str">
        <f ca="1">IF(IF(AND($B1881&lt;&gt;"-",$B1881=$E1881),"Entrée et sortie","-")="Entrée et sortie",'Base de données'!$B1881,"-")</f>
        <v>-</v>
      </c>
      <c r="B1881" s="41" t="str">
        <f t="shared" ca="1" si="119"/>
        <v>-</v>
      </c>
      <c r="C1881" s="41" t="str">
        <f t="shared" ca="1" si="120"/>
        <v>-</v>
      </c>
      <c r="D1881" s="41" t="str">
        <f>IF($F1881="sortie en cours d'année",'Base de données'!$B1881,"-")</f>
        <v>-</v>
      </c>
      <c r="E1881" s="41" t="str">
        <f>IF($H1881="entrée en cours d'année",'Base de données'!$B1881,"-")</f>
        <v>-</v>
      </c>
      <c r="F1881" s="37" t="str">
        <f t="shared" si="117"/>
        <v/>
      </c>
      <c r="G1881" s="37" t="str">
        <f>IF($J1881="mouvement",_xlfn.XLOOKUP('Base de données'!$B1881,$V:$V,$V:$V,0),"")</f>
        <v/>
      </c>
      <c r="H1881" s="37" t="str">
        <f t="shared" si="118"/>
        <v/>
      </c>
      <c r="I1881" s="37" t="str">
        <f>IF($J1881="mouvement",_xlfn.XLOOKUP('Base de données'!$B1881,$K:$K,$K:$K,0),"")</f>
        <v/>
      </c>
      <c r="J1881" s="38" t="str">
        <f>IF(AND(Y1881&lt;&gt;MAX(Y:Y),COUNTIF(K1881:V1881,'Base de données'!$B1881)&gt;0),"mouvement","")</f>
        <v/>
      </c>
      <c r="K1881" s="39" t="str">
        <f>IF(K$1&gt;$AE$1,"-",IFERROR(IF(DATEDIF('Base de données'!$A1881,K$1,"d")&lt;&gt;0,"",'Base de données'!$B1881),""))</f>
        <v/>
      </c>
      <c r="L1881" s="39" t="str">
        <f>IF(L$1&gt;$AE$1,"-",IFERROR(IF(DATEDIF('Base de données'!$A1881,L$1,"d")&lt;&gt;0,"",'Base de données'!$B1881),""))</f>
        <v/>
      </c>
      <c r="M1881" s="39" t="str">
        <f>IF(M$1&gt;$AE$1,"-",IFERROR(IF(DATEDIF('Base de données'!$A1881,M$1,"d")&lt;&gt;0,"",'Base de données'!$B1881),""))</f>
        <v/>
      </c>
      <c r="N1881" s="39" t="str">
        <f>IF(N$1&gt;$AE$1,"-",IFERROR(IF(DATEDIF('Base de données'!$A1881,N$1,"d")&lt;&gt;0,"",'Base de données'!$B1881),""))</f>
        <v/>
      </c>
      <c r="O1881" s="39" t="str">
        <f>IF(O$1&gt;$AE$1,"-",IFERROR(IF(DATEDIF('Base de données'!$A1881,O$1,"d")&lt;&gt;0,"",'Base de données'!$B1881),""))</f>
        <v/>
      </c>
      <c r="P1881" s="39" t="str">
        <f>IF(P$1&gt;$AE$1,"-",IFERROR(IF(DATEDIF('Base de données'!$A1881,P$1,"d")&lt;&gt;0,"",'Base de données'!$B1881),""))</f>
        <v/>
      </c>
      <c r="Q1881" s="39" t="str">
        <f>IF(Q$1&gt;$AE$1,"-",IFERROR(IF(DATEDIF('Base de données'!$A1881,Q$1,"d")&lt;&gt;0,"",'Base de données'!$B1881),""))</f>
        <v>PBG0U</v>
      </c>
      <c r="R1881" s="39" t="str">
        <f>IF(R$1&gt;$AE$1,"-",IFERROR(IF(DATEDIF('Base de données'!$A1881,R$1,"d")&lt;&gt;0,"",'Base de données'!$B1881),""))</f>
        <v/>
      </c>
      <c r="S1881" s="39" t="str">
        <f>IF(S$1&gt;$AE$1,"-",IFERROR(IF(DATEDIF('Base de données'!$A1881,S$1,"d")&lt;&gt;0,"",'Base de données'!$B1881),""))</f>
        <v/>
      </c>
      <c r="T1881" s="39" t="str">
        <f>IF(T$1&gt;$AE$1,"-",IFERROR(IF(DATEDIF('Base de données'!$A1881,T$1,"d")&lt;&gt;0,"",'Base de données'!$B1881),""))</f>
        <v/>
      </c>
      <c r="U1881" s="39" t="str">
        <f>IF(U$1&gt;$AE$1,"-",IFERROR(IF(DATEDIF('Base de données'!$A1881,U$1,"d")&lt;&gt;0,"",'Base de données'!$B1881),""))</f>
        <v/>
      </c>
      <c r="V1881" s="39" t="str">
        <f>IF(V$1&gt;$AE$1,"-",IFERROR(IF(DATEDIF('Base de données'!$A1881,V$1,"d")&lt;&gt;0,"",'Base de données'!$B1881),""))</f>
        <v/>
      </c>
      <c r="W1881" s="34"/>
      <c r="X1881" s="30" t="str">
        <f>'Base de données'!$C1881&amp;" "&amp;'Base de données'!$D1881</f>
        <v>Chauveau Gérard</v>
      </c>
      <c r="Y1881" s="31">
        <f>COUNTIF('Base de données'!$B:$B,'Base de données'!$B1881)</f>
        <v>12</v>
      </c>
      <c r="AA1881" s="87" cm="1">
        <f t="array" aca="1" ref="AA1881" ca="1">INDIRECT("'Base de données'!A" &amp; ROW(Y1881))</f>
        <v>45839</v>
      </c>
      <c r="AB1881" s="51" t="str" cm="1">
        <f t="array" aca="1" ref="AB1881" ca="1">INDIRECT("'Base de données'!B" &amp; ROW(Z1881))</f>
        <v>PBG0U</v>
      </c>
    </row>
    <row r="1882" spans="1:28" x14ac:dyDescent="0.3">
      <c r="A1882" s="41" t="str">
        <f ca="1">IF(IF(AND($B1882&lt;&gt;"-",$B1882=$E1882),"Entrée et sortie","-")="Entrée et sortie",'Base de données'!$B1882,"-")</f>
        <v>-</v>
      </c>
      <c r="B1882" s="41" t="str">
        <f t="shared" ca="1" si="119"/>
        <v>-</v>
      </c>
      <c r="C1882" s="41" t="str">
        <f t="shared" ca="1" si="120"/>
        <v>-</v>
      </c>
      <c r="D1882" s="41" t="str">
        <f>IF($F1882="sortie en cours d'année",'Base de données'!$B1882,"-")</f>
        <v>-</v>
      </c>
      <c r="E1882" s="41" t="str">
        <f>IF($H1882="entrée en cours d'année",'Base de données'!$B1882,"-")</f>
        <v>-</v>
      </c>
      <c r="F1882" s="37" t="str">
        <f t="shared" si="117"/>
        <v/>
      </c>
      <c r="G1882" s="37" t="str">
        <f>IF($J1882="mouvement",_xlfn.XLOOKUP('Base de données'!$B1882,$V:$V,$V:$V,0),"")</f>
        <v/>
      </c>
      <c r="H1882" s="37" t="str">
        <f t="shared" si="118"/>
        <v/>
      </c>
      <c r="I1882" s="37" t="str">
        <f>IF($J1882="mouvement",_xlfn.XLOOKUP('Base de données'!$B1882,$K:$K,$K:$K,0),"")</f>
        <v/>
      </c>
      <c r="J1882" s="38" t="str">
        <f>IF(AND(Y1882&lt;&gt;MAX(Y:Y),COUNTIF(K1882:V1882,'Base de données'!$B1882)&gt;0),"mouvement","")</f>
        <v/>
      </c>
      <c r="K1882" s="39" t="str">
        <f>IF(K$1&gt;$AE$1,"-",IFERROR(IF(DATEDIF('Base de données'!$A1882,K$1,"d")&lt;&gt;0,"",'Base de données'!$B1882),""))</f>
        <v/>
      </c>
      <c r="L1882" s="39" t="str">
        <f>IF(L$1&gt;$AE$1,"-",IFERROR(IF(DATEDIF('Base de données'!$A1882,L$1,"d")&lt;&gt;0,"",'Base de données'!$B1882),""))</f>
        <v/>
      </c>
      <c r="M1882" s="39" t="str">
        <f>IF(M$1&gt;$AE$1,"-",IFERROR(IF(DATEDIF('Base de données'!$A1882,M$1,"d")&lt;&gt;0,"",'Base de données'!$B1882),""))</f>
        <v/>
      </c>
      <c r="N1882" s="39" t="str">
        <f>IF(N$1&gt;$AE$1,"-",IFERROR(IF(DATEDIF('Base de données'!$A1882,N$1,"d")&lt;&gt;0,"",'Base de données'!$B1882),""))</f>
        <v/>
      </c>
      <c r="O1882" s="39" t="str">
        <f>IF(O$1&gt;$AE$1,"-",IFERROR(IF(DATEDIF('Base de données'!$A1882,O$1,"d")&lt;&gt;0,"",'Base de données'!$B1882),""))</f>
        <v/>
      </c>
      <c r="P1882" s="39" t="str">
        <f>IF(P$1&gt;$AE$1,"-",IFERROR(IF(DATEDIF('Base de données'!$A1882,P$1,"d")&lt;&gt;0,"",'Base de données'!$B1882),""))</f>
        <v/>
      </c>
      <c r="Q1882" s="39" t="str">
        <f>IF(Q$1&gt;$AE$1,"-",IFERROR(IF(DATEDIF('Base de données'!$A1882,Q$1,"d")&lt;&gt;0,"",'Base de données'!$B1882),""))</f>
        <v>5KKJS</v>
      </c>
      <c r="R1882" s="39" t="str">
        <f>IF(R$1&gt;$AE$1,"-",IFERROR(IF(DATEDIF('Base de données'!$A1882,R$1,"d")&lt;&gt;0,"",'Base de données'!$B1882),""))</f>
        <v/>
      </c>
      <c r="S1882" s="39" t="str">
        <f>IF(S$1&gt;$AE$1,"-",IFERROR(IF(DATEDIF('Base de données'!$A1882,S$1,"d")&lt;&gt;0,"",'Base de données'!$B1882),""))</f>
        <v/>
      </c>
      <c r="T1882" s="39" t="str">
        <f>IF(T$1&gt;$AE$1,"-",IFERROR(IF(DATEDIF('Base de données'!$A1882,T$1,"d")&lt;&gt;0,"",'Base de données'!$B1882),""))</f>
        <v/>
      </c>
      <c r="U1882" s="39" t="str">
        <f>IF(U$1&gt;$AE$1,"-",IFERROR(IF(DATEDIF('Base de données'!$A1882,U$1,"d")&lt;&gt;0,"",'Base de données'!$B1882),""))</f>
        <v/>
      </c>
      <c r="V1882" s="39" t="str">
        <f>IF(V$1&gt;$AE$1,"-",IFERROR(IF(DATEDIF('Base de données'!$A1882,V$1,"d")&lt;&gt;0,"",'Base de données'!$B1882),""))</f>
        <v/>
      </c>
      <c r="W1882" s="34"/>
      <c r="X1882" s="30" t="str">
        <f>'Base de données'!$C1882&amp;" "&amp;'Base de données'!$D1882</f>
        <v>Vaillant Raymond</v>
      </c>
      <c r="Y1882" s="31">
        <f>COUNTIF('Base de données'!$B:$B,'Base de données'!$B1882)</f>
        <v>12</v>
      </c>
      <c r="AA1882" s="87" cm="1">
        <f t="array" aca="1" ref="AA1882" ca="1">INDIRECT("'Base de données'!A" &amp; ROW(Y1882))</f>
        <v>45839</v>
      </c>
      <c r="AB1882" s="51" t="str" cm="1">
        <f t="array" aca="1" ref="AB1882" ca="1">INDIRECT("'Base de données'!B" &amp; ROW(Z1882))</f>
        <v>5KKJS</v>
      </c>
    </row>
    <row r="1883" spans="1:28" x14ac:dyDescent="0.3">
      <c r="A1883" s="41" t="str">
        <f ca="1">IF(IF(AND($B1883&lt;&gt;"-",$B1883=$E1883),"Entrée et sortie","-")="Entrée et sortie",'Base de données'!$B1883,"-")</f>
        <v>-</v>
      </c>
      <c r="B1883" s="41" t="str">
        <f t="shared" ca="1" si="119"/>
        <v>-</v>
      </c>
      <c r="C1883" s="41" t="str">
        <f t="shared" ca="1" si="120"/>
        <v>-</v>
      </c>
      <c r="D1883" s="41" t="str">
        <f>IF($F1883="sortie en cours d'année",'Base de données'!$B1883,"-")</f>
        <v>-</v>
      </c>
      <c r="E1883" s="41" t="str">
        <f>IF($H1883="entrée en cours d'année",'Base de données'!$B1883,"-")</f>
        <v>-</v>
      </c>
      <c r="F1883" s="37" t="str">
        <f t="shared" si="117"/>
        <v/>
      </c>
      <c r="G1883" s="37" t="str">
        <f>IF($J1883="mouvement",_xlfn.XLOOKUP('Base de données'!$B1883,$V:$V,$V:$V,0),"")</f>
        <v/>
      </c>
      <c r="H1883" s="37" t="str">
        <f t="shared" si="118"/>
        <v/>
      </c>
      <c r="I1883" s="37" t="str">
        <f>IF($J1883="mouvement",_xlfn.XLOOKUP('Base de données'!$B1883,$K:$K,$K:$K,0),"")</f>
        <v/>
      </c>
      <c r="J1883" s="38" t="str">
        <f>IF(AND(Y1883&lt;&gt;MAX(Y:Y),COUNTIF(K1883:V1883,'Base de données'!$B1883)&gt;0),"mouvement","")</f>
        <v/>
      </c>
      <c r="K1883" s="39" t="str">
        <f>IF(K$1&gt;$AE$1,"-",IFERROR(IF(DATEDIF('Base de données'!$A1883,K$1,"d")&lt;&gt;0,"",'Base de données'!$B1883),""))</f>
        <v/>
      </c>
      <c r="L1883" s="39" t="str">
        <f>IF(L$1&gt;$AE$1,"-",IFERROR(IF(DATEDIF('Base de données'!$A1883,L$1,"d")&lt;&gt;0,"",'Base de données'!$B1883),""))</f>
        <v/>
      </c>
      <c r="M1883" s="39" t="str">
        <f>IF(M$1&gt;$AE$1,"-",IFERROR(IF(DATEDIF('Base de données'!$A1883,M$1,"d")&lt;&gt;0,"",'Base de données'!$B1883),""))</f>
        <v/>
      </c>
      <c r="N1883" s="39" t="str">
        <f>IF(N$1&gt;$AE$1,"-",IFERROR(IF(DATEDIF('Base de données'!$A1883,N$1,"d")&lt;&gt;0,"",'Base de données'!$B1883),""))</f>
        <v/>
      </c>
      <c r="O1883" s="39" t="str">
        <f>IF(O$1&gt;$AE$1,"-",IFERROR(IF(DATEDIF('Base de données'!$A1883,O$1,"d")&lt;&gt;0,"",'Base de données'!$B1883),""))</f>
        <v/>
      </c>
      <c r="P1883" s="39" t="str">
        <f>IF(P$1&gt;$AE$1,"-",IFERROR(IF(DATEDIF('Base de données'!$A1883,P$1,"d")&lt;&gt;0,"",'Base de données'!$B1883),""))</f>
        <v/>
      </c>
      <c r="Q1883" s="39" t="str">
        <f>IF(Q$1&gt;$AE$1,"-",IFERROR(IF(DATEDIF('Base de données'!$A1883,Q$1,"d")&lt;&gt;0,"",'Base de données'!$B1883),""))</f>
        <v>V5RYW</v>
      </c>
      <c r="R1883" s="39" t="str">
        <f>IF(R$1&gt;$AE$1,"-",IFERROR(IF(DATEDIF('Base de données'!$A1883,R$1,"d")&lt;&gt;0,"",'Base de données'!$B1883),""))</f>
        <v/>
      </c>
      <c r="S1883" s="39" t="str">
        <f>IF(S$1&gt;$AE$1,"-",IFERROR(IF(DATEDIF('Base de données'!$A1883,S$1,"d")&lt;&gt;0,"",'Base de données'!$B1883),""))</f>
        <v/>
      </c>
      <c r="T1883" s="39" t="str">
        <f>IF(T$1&gt;$AE$1,"-",IFERROR(IF(DATEDIF('Base de données'!$A1883,T$1,"d")&lt;&gt;0,"",'Base de données'!$B1883),""))</f>
        <v/>
      </c>
      <c r="U1883" s="39" t="str">
        <f>IF(U$1&gt;$AE$1,"-",IFERROR(IF(DATEDIF('Base de données'!$A1883,U$1,"d")&lt;&gt;0,"",'Base de données'!$B1883),""))</f>
        <v/>
      </c>
      <c r="V1883" s="39" t="str">
        <f>IF(V$1&gt;$AE$1,"-",IFERROR(IF(DATEDIF('Base de données'!$A1883,V$1,"d")&lt;&gt;0,"",'Base de données'!$B1883),""))</f>
        <v/>
      </c>
      <c r="W1883" s="34"/>
      <c r="X1883" s="30" t="str">
        <f>'Base de données'!$C1883&amp;" "&amp;'Base de données'!$D1883</f>
        <v>Leconte Suzanne</v>
      </c>
      <c r="Y1883" s="31">
        <f>COUNTIF('Base de données'!$B:$B,'Base de données'!$B1883)</f>
        <v>12</v>
      </c>
      <c r="AA1883" s="87" cm="1">
        <f t="array" aca="1" ref="AA1883" ca="1">INDIRECT("'Base de données'!A" &amp; ROW(Y1883))</f>
        <v>45839</v>
      </c>
      <c r="AB1883" s="51" t="str" cm="1">
        <f t="array" aca="1" ref="AB1883" ca="1">INDIRECT("'Base de données'!B" &amp; ROW(Z1883))</f>
        <v>V5RYW</v>
      </c>
    </row>
    <row r="1884" spans="1:28" x14ac:dyDescent="0.3">
      <c r="A1884" s="41" t="str">
        <f ca="1">IF(IF(AND($B1884&lt;&gt;"-",$B1884=$E1884),"Entrée et sortie","-")="Entrée et sortie",'Base de données'!$B1884,"-")</f>
        <v>-</v>
      </c>
      <c r="B1884" s="41" t="str">
        <f t="shared" ca="1" si="119"/>
        <v>-</v>
      </c>
      <c r="C1884" s="41" t="str">
        <f t="shared" ca="1" si="120"/>
        <v>-</v>
      </c>
      <c r="D1884" s="41" t="str">
        <f>IF($F1884="sortie en cours d'année",'Base de données'!$B1884,"-")</f>
        <v>-</v>
      </c>
      <c r="E1884" s="41" t="str">
        <f>IF($H1884="entrée en cours d'année",'Base de données'!$B1884,"-")</f>
        <v>-</v>
      </c>
      <c r="F1884" s="37" t="str">
        <f t="shared" si="117"/>
        <v/>
      </c>
      <c r="G1884" s="37" t="str">
        <f>IF($J1884="mouvement",_xlfn.XLOOKUP('Base de données'!$B1884,$V:$V,$V:$V,0),"")</f>
        <v/>
      </c>
      <c r="H1884" s="37" t="str">
        <f t="shared" si="118"/>
        <v/>
      </c>
      <c r="I1884" s="37" t="str">
        <f>IF($J1884="mouvement",_xlfn.XLOOKUP('Base de données'!$B1884,$K:$K,$K:$K,0),"")</f>
        <v/>
      </c>
      <c r="J1884" s="38" t="str">
        <f>IF(AND(Y1884&lt;&gt;MAX(Y:Y),COUNTIF(K1884:V1884,'Base de données'!$B1884)&gt;0),"mouvement","")</f>
        <v/>
      </c>
      <c r="K1884" s="39" t="str">
        <f>IF(K$1&gt;$AE$1,"-",IFERROR(IF(DATEDIF('Base de données'!$A1884,K$1,"d")&lt;&gt;0,"",'Base de données'!$B1884),""))</f>
        <v/>
      </c>
      <c r="L1884" s="39" t="str">
        <f>IF(L$1&gt;$AE$1,"-",IFERROR(IF(DATEDIF('Base de données'!$A1884,L$1,"d")&lt;&gt;0,"",'Base de données'!$B1884),""))</f>
        <v/>
      </c>
      <c r="M1884" s="39" t="str">
        <f>IF(M$1&gt;$AE$1,"-",IFERROR(IF(DATEDIF('Base de données'!$A1884,M$1,"d")&lt;&gt;0,"",'Base de données'!$B1884),""))</f>
        <v/>
      </c>
      <c r="N1884" s="39" t="str">
        <f>IF(N$1&gt;$AE$1,"-",IFERROR(IF(DATEDIF('Base de données'!$A1884,N$1,"d")&lt;&gt;0,"",'Base de données'!$B1884),""))</f>
        <v/>
      </c>
      <c r="O1884" s="39" t="str">
        <f>IF(O$1&gt;$AE$1,"-",IFERROR(IF(DATEDIF('Base de données'!$A1884,O$1,"d")&lt;&gt;0,"",'Base de données'!$B1884),""))</f>
        <v/>
      </c>
      <c r="P1884" s="39" t="str">
        <f>IF(P$1&gt;$AE$1,"-",IFERROR(IF(DATEDIF('Base de données'!$A1884,P$1,"d")&lt;&gt;0,"",'Base de données'!$B1884),""))</f>
        <v/>
      </c>
      <c r="Q1884" s="39" t="str">
        <f>IF(Q$1&gt;$AE$1,"-",IFERROR(IF(DATEDIF('Base de données'!$A1884,Q$1,"d")&lt;&gt;0,"",'Base de données'!$B1884),""))</f>
        <v>2B93K</v>
      </c>
      <c r="R1884" s="39" t="str">
        <f>IF(R$1&gt;$AE$1,"-",IFERROR(IF(DATEDIF('Base de données'!$A1884,R$1,"d")&lt;&gt;0,"",'Base de données'!$B1884),""))</f>
        <v/>
      </c>
      <c r="S1884" s="39" t="str">
        <f>IF(S$1&gt;$AE$1,"-",IFERROR(IF(DATEDIF('Base de données'!$A1884,S$1,"d")&lt;&gt;0,"",'Base de données'!$B1884),""))</f>
        <v/>
      </c>
      <c r="T1884" s="39" t="str">
        <f>IF(T$1&gt;$AE$1,"-",IFERROR(IF(DATEDIF('Base de données'!$A1884,T$1,"d")&lt;&gt;0,"",'Base de données'!$B1884),""))</f>
        <v/>
      </c>
      <c r="U1884" s="39" t="str">
        <f>IF(U$1&gt;$AE$1,"-",IFERROR(IF(DATEDIF('Base de données'!$A1884,U$1,"d")&lt;&gt;0,"",'Base de données'!$B1884),""))</f>
        <v/>
      </c>
      <c r="V1884" s="39" t="str">
        <f>IF(V$1&gt;$AE$1,"-",IFERROR(IF(DATEDIF('Base de données'!$A1884,V$1,"d")&lt;&gt;0,"",'Base de données'!$B1884),""))</f>
        <v/>
      </c>
      <c r="W1884" s="34"/>
      <c r="X1884" s="30" t="str">
        <f>'Base de données'!$C1884&amp;" "&amp;'Base de données'!$D1884</f>
        <v>Julien Dorothée</v>
      </c>
      <c r="Y1884" s="31">
        <f>COUNTIF('Base de données'!$B:$B,'Base de données'!$B1884)</f>
        <v>12</v>
      </c>
      <c r="AA1884" s="87" cm="1">
        <f t="array" aca="1" ref="AA1884" ca="1">INDIRECT("'Base de données'!A" &amp; ROW(Y1884))</f>
        <v>45839</v>
      </c>
      <c r="AB1884" s="51" t="str" cm="1">
        <f t="array" aca="1" ref="AB1884" ca="1">INDIRECT("'Base de données'!B" &amp; ROW(Z1884))</f>
        <v>2B93K</v>
      </c>
    </row>
    <row r="1885" spans="1:28" x14ac:dyDescent="0.3">
      <c r="A1885" s="41" t="str">
        <f ca="1">IF(IF(AND($B1885&lt;&gt;"-",$B1885=$E1885),"Entrée et sortie","-")="Entrée et sortie",'Base de données'!$B1885,"-")</f>
        <v>-</v>
      </c>
      <c r="B1885" s="41" t="str">
        <f t="shared" ca="1" si="119"/>
        <v>-</v>
      </c>
      <c r="C1885" s="41" t="str">
        <f t="shared" ca="1" si="120"/>
        <v>-</v>
      </c>
      <c r="D1885" s="41" t="str">
        <f>IF($F1885="sortie en cours d'année",'Base de données'!$B1885,"-")</f>
        <v>-</v>
      </c>
      <c r="E1885" s="41" t="str">
        <f>IF($H1885="entrée en cours d'année",'Base de données'!$B1885,"-")</f>
        <v>-</v>
      </c>
      <c r="F1885" s="37" t="str">
        <f t="shared" si="117"/>
        <v/>
      </c>
      <c r="G1885" s="37" t="str">
        <f>IF($J1885="mouvement",_xlfn.XLOOKUP('Base de données'!$B1885,$V:$V,$V:$V,0),"")</f>
        <v/>
      </c>
      <c r="H1885" s="37" t="str">
        <f t="shared" si="118"/>
        <v/>
      </c>
      <c r="I1885" s="37" t="str">
        <f>IF($J1885="mouvement",_xlfn.XLOOKUP('Base de données'!$B1885,$K:$K,$K:$K,0),"")</f>
        <v/>
      </c>
      <c r="J1885" s="38" t="str">
        <f>IF(AND(Y1885&lt;&gt;MAX(Y:Y),COUNTIF(K1885:V1885,'Base de données'!$B1885)&gt;0),"mouvement","")</f>
        <v/>
      </c>
      <c r="K1885" s="39" t="str">
        <f>IF(K$1&gt;$AE$1,"-",IFERROR(IF(DATEDIF('Base de données'!$A1885,K$1,"d")&lt;&gt;0,"",'Base de données'!$B1885),""))</f>
        <v/>
      </c>
      <c r="L1885" s="39" t="str">
        <f>IF(L$1&gt;$AE$1,"-",IFERROR(IF(DATEDIF('Base de données'!$A1885,L$1,"d")&lt;&gt;0,"",'Base de données'!$B1885),""))</f>
        <v/>
      </c>
      <c r="M1885" s="39" t="str">
        <f>IF(M$1&gt;$AE$1,"-",IFERROR(IF(DATEDIF('Base de données'!$A1885,M$1,"d")&lt;&gt;0,"",'Base de données'!$B1885),""))</f>
        <v/>
      </c>
      <c r="N1885" s="39" t="str">
        <f>IF(N$1&gt;$AE$1,"-",IFERROR(IF(DATEDIF('Base de données'!$A1885,N$1,"d")&lt;&gt;0,"",'Base de données'!$B1885),""))</f>
        <v/>
      </c>
      <c r="O1885" s="39" t="str">
        <f>IF(O$1&gt;$AE$1,"-",IFERROR(IF(DATEDIF('Base de données'!$A1885,O$1,"d")&lt;&gt;0,"",'Base de données'!$B1885),""))</f>
        <v/>
      </c>
      <c r="P1885" s="39" t="str">
        <f>IF(P$1&gt;$AE$1,"-",IFERROR(IF(DATEDIF('Base de données'!$A1885,P$1,"d")&lt;&gt;0,"",'Base de données'!$B1885),""))</f>
        <v/>
      </c>
      <c r="Q1885" s="39" t="str">
        <f>IF(Q$1&gt;$AE$1,"-",IFERROR(IF(DATEDIF('Base de données'!$A1885,Q$1,"d")&lt;&gt;0,"",'Base de données'!$B1885),""))</f>
        <v>TDOXF</v>
      </c>
      <c r="R1885" s="39" t="str">
        <f>IF(R$1&gt;$AE$1,"-",IFERROR(IF(DATEDIF('Base de données'!$A1885,R$1,"d")&lt;&gt;0,"",'Base de données'!$B1885),""))</f>
        <v/>
      </c>
      <c r="S1885" s="39" t="str">
        <f>IF(S$1&gt;$AE$1,"-",IFERROR(IF(DATEDIF('Base de données'!$A1885,S$1,"d")&lt;&gt;0,"",'Base de données'!$B1885),""))</f>
        <v/>
      </c>
      <c r="T1885" s="39" t="str">
        <f>IF(T$1&gt;$AE$1,"-",IFERROR(IF(DATEDIF('Base de données'!$A1885,T$1,"d")&lt;&gt;0,"",'Base de données'!$B1885),""))</f>
        <v/>
      </c>
      <c r="U1885" s="39" t="str">
        <f>IF(U$1&gt;$AE$1,"-",IFERROR(IF(DATEDIF('Base de données'!$A1885,U$1,"d")&lt;&gt;0,"",'Base de données'!$B1885),""))</f>
        <v/>
      </c>
      <c r="V1885" s="39" t="str">
        <f>IF(V$1&gt;$AE$1,"-",IFERROR(IF(DATEDIF('Base de données'!$A1885,V$1,"d")&lt;&gt;0,"",'Base de données'!$B1885),""))</f>
        <v/>
      </c>
      <c r="W1885" s="34"/>
      <c r="X1885" s="30" t="str">
        <f>'Base de données'!$C1885&amp;" "&amp;'Base de données'!$D1885</f>
        <v>Gosselin Rémy</v>
      </c>
      <c r="Y1885" s="31">
        <f>COUNTIF('Base de données'!$B:$B,'Base de données'!$B1885)</f>
        <v>12</v>
      </c>
      <c r="AA1885" s="87" cm="1">
        <f t="array" aca="1" ref="AA1885" ca="1">INDIRECT("'Base de données'!A" &amp; ROW(Y1885))</f>
        <v>45839</v>
      </c>
      <c r="AB1885" s="51" t="str" cm="1">
        <f t="array" aca="1" ref="AB1885" ca="1">INDIRECT("'Base de données'!B" &amp; ROW(Z1885))</f>
        <v>TDOXF</v>
      </c>
    </row>
    <row r="1886" spans="1:28" x14ac:dyDescent="0.3">
      <c r="A1886" s="41" t="str">
        <f ca="1">IF(IF(AND($B1886&lt;&gt;"-",$B1886=$E1886),"Entrée et sortie","-")="Entrée et sortie",'Base de données'!$B1886,"-")</f>
        <v>-</v>
      </c>
      <c r="B1886" s="41" t="str">
        <f t="shared" ca="1" si="119"/>
        <v>-</v>
      </c>
      <c r="C1886" s="41" t="str">
        <f t="shared" ca="1" si="120"/>
        <v>-</v>
      </c>
      <c r="D1886" s="41" t="str">
        <f>IF($F1886="sortie en cours d'année",'Base de données'!$B1886,"-")</f>
        <v>-</v>
      </c>
      <c r="E1886" s="41" t="str">
        <f>IF($H1886="entrée en cours d'année",'Base de données'!$B1886,"-")</f>
        <v>-</v>
      </c>
      <c r="F1886" s="37" t="str">
        <f t="shared" si="117"/>
        <v/>
      </c>
      <c r="G1886" s="37" t="str">
        <f>IF($J1886="mouvement",_xlfn.XLOOKUP('Base de données'!$B1886,$V:$V,$V:$V,0),"")</f>
        <v/>
      </c>
      <c r="H1886" s="37" t="str">
        <f t="shared" si="118"/>
        <v/>
      </c>
      <c r="I1886" s="37" t="str">
        <f>IF($J1886="mouvement",_xlfn.XLOOKUP('Base de données'!$B1886,$K:$K,$K:$K,0),"")</f>
        <v/>
      </c>
      <c r="J1886" s="38" t="str">
        <f>IF(AND(Y1886&lt;&gt;MAX(Y:Y),COUNTIF(K1886:V1886,'Base de données'!$B1886)&gt;0),"mouvement","")</f>
        <v/>
      </c>
      <c r="K1886" s="39" t="str">
        <f>IF(K$1&gt;$AE$1,"-",IFERROR(IF(DATEDIF('Base de données'!$A1886,K$1,"d")&lt;&gt;0,"",'Base de données'!$B1886),""))</f>
        <v/>
      </c>
      <c r="L1886" s="39" t="str">
        <f>IF(L$1&gt;$AE$1,"-",IFERROR(IF(DATEDIF('Base de données'!$A1886,L$1,"d")&lt;&gt;0,"",'Base de données'!$B1886),""))</f>
        <v/>
      </c>
      <c r="M1886" s="39" t="str">
        <f>IF(M$1&gt;$AE$1,"-",IFERROR(IF(DATEDIF('Base de données'!$A1886,M$1,"d")&lt;&gt;0,"",'Base de données'!$B1886),""))</f>
        <v/>
      </c>
      <c r="N1886" s="39" t="str">
        <f>IF(N$1&gt;$AE$1,"-",IFERROR(IF(DATEDIF('Base de données'!$A1886,N$1,"d")&lt;&gt;0,"",'Base de données'!$B1886),""))</f>
        <v/>
      </c>
      <c r="O1886" s="39" t="str">
        <f>IF(O$1&gt;$AE$1,"-",IFERROR(IF(DATEDIF('Base de données'!$A1886,O$1,"d")&lt;&gt;0,"",'Base de données'!$B1886),""))</f>
        <v/>
      </c>
      <c r="P1886" s="39" t="str">
        <f>IF(P$1&gt;$AE$1,"-",IFERROR(IF(DATEDIF('Base de données'!$A1886,P$1,"d")&lt;&gt;0,"",'Base de données'!$B1886),""))</f>
        <v/>
      </c>
      <c r="Q1886" s="39" t="str">
        <f>IF(Q$1&gt;$AE$1,"-",IFERROR(IF(DATEDIF('Base de données'!$A1886,Q$1,"d")&lt;&gt;0,"",'Base de données'!$B1886),""))</f>
        <v>I8XNM</v>
      </c>
      <c r="R1886" s="39" t="str">
        <f>IF(R$1&gt;$AE$1,"-",IFERROR(IF(DATEDIF('Base de données'!$A1886,R$1,"d")&lt;&gt;0,"",'Base de données'!$B1886),""))</f>
        <v/>
      </c>
      <c r="S1886" s="39" t="str">
        <f>IF(S$1&gt;$AE$1,"-",IFERROR(IF(DATEDIF('Base de données'!$A1886,S$1,"d")&lt;&gt;0,"",'Base de données'!$B1886),""))</f>
        <v/>
      </c>
      <c r="T1886" s="39" t="str">
        <f>IF(T$1&gt;$AE$1,"-",IFERROR(IF(DATEDIF('Base de données'!$A1886,T$1,"d")&lt;&gt;0,"",'Base de données'!$B1886),""))</f>
        <v/>
      </c>
      <c r="U1886" s="39" t="str">
        <f>IF(U$1&gt;$AE$1,"-",IFERROR(IF(DATEDIF('Base de données'!$A1886,U$1,"d")&lt;&gt;0,"",'Base de données'!$B1886),""))</f>
        <v/>
      </c>
      <c r="V1886" s="39" t="str">
        <f>IF(V$1&gt;$AE$1,"-",IFERROR(IF(DATEDIF('Base de données'!$A1886,V$1,"d")&lt;&gt;0,"",'Base de données'!$B1886),""))</f>
        <v/>
      </c>
      <c r="W1886" s="34"/>
      <c r="X1886" s="30" t="str">
        <f>'Base de données'!$C1886&amp;" "&amp;'Base de données'!$D1886</f>
        <v>Dupont Frédéric</v>
      </c>
      <c r="Y1886" s="31">
        <f>COUNTIF('Base de données'!$B:$B,'Base de données'!$B1886)</f>
        <v>12</v>
      </c>
      <c r="AA1886" s="87" cm="1">
        <f t="array" aca="1" ref="AA1886" ca="1">INDIRECT("'Base de données'!A" &amp; ROW(Y1886))</f>
        <v>45839</v>
      </c>
      <c r="AB1886" s="51" t="str" cm="1">
        <f t="array" aca="1" ref="AB1886" ca="1">INDIRECT("'Base de données'!B" &amp; ROW(Z1886))</f>
        <v>I8XNM</v>
      </c>
    </row>
    <row r="1887" spans="1:28" x14ac:dyDescent="0.3">
      <c r="A1887" s="41" t="str">
        <f ca="1">IF(IF(AND($B1887&lt;&gt;"-",$B1887=$E1887),"Entrée et sortie","-")="Entrée et sortie",'Base de données'!$B1887,"-")</f>
        <v>-</v>
      </c>
      <c r="B1887" s="41" t="str">
        <f t="shared" ca="1" si="119"/>
        <v>8GBTA</v>
      </c>
      <c r="C1887" s="41" t="str">
        <f t="shared" ca="1" si="120"/>
        <v>8GBTA</v>
      </c>
      <c r="D1887" s="41" t="str">
        <f>IF($F1887="sortie en cours d'année",'Base de données'!$B1887,"-")</f>
        <v>8GBTA</v>
      </c>
      <c r="E1887" s="41" t="str">
        <f>IF($H1887="entrée en cours d'année",'Base de données'!$B1887,"-")</f>
        <v>-</v>
      </c>
      <c r="F1887" s="37" t="str">
        <f t="shared" si="117"/>
        <v>sortie en cours d'année</v>
      </c>
      <c r="G1887" s="37">
        <f>IF($J1887="mouvement",_xlfn.XLOOKUP('Base de données'!$B1887,$V:$V,$V:$V,0),"")</f>
        <v>0</v>
      </c>
      <c r="H1887" s="37" t="str">
        <f t="shared" si="118"/>
        <v/>
      </c>
      <c r="I1887" s="37" t="str">
        <f>IF($J1887="mouvement",_xlfn.XLOOKUP('Base de données'!$B1887,$K:$K,$K:$K,0),"")</f>
        <v>8GBTA</v>
      </c>
      <c r="J1887" s="38" t="str">
        <f>IF(AND(Y1887&lt;&gt;MAX(Y:Y),COUNTIF(K1887:V1887,'Base de données'!$B1887)&gt;0),"mouvement","")</f>
        <v>mouvement</v>
      </c>
      <c r="K1887" s="39" t="str">
        <f>IF(K$1&gt;$AE$1,"-",IFERROR(IF(DATEDIF('Base de données'!$A1887,K$1,"d")&lt;&gt;0,"",'Base de données'!$B1887),""))</f>
        <v/>
      </c>
      <c r="L1887" s="39" t="str">
        <f>IF(L$1&gt;$AE$1,"-",IFERROR(IF(DATEDIF('Base de données'!$A1887,L$1,"d")&lt;&gt;0,"",'Base de données'!$B1887),""))</f>
        <v/>
      </c>
      <c r="M1887" s="39" t="str">
        <f>IF(M$1&gt;$AE$1,"-",IFERROR(IF(DATEDIF('Base de données'!$A1887,M$1,"d")&lt;&gt;0,"",'Base de données'!$B1887),""))</f>
        <v/>
      </c>
      <c r="N1887" s="39" t="str">
        <f>IF(N$1&gt;$AE$1,"-",IFERROR(IF(DATEDIF('Base de données'!$A1887,N$1,"d")&lt;&gt;0,"",'Base de données'!$B1887),""))</f>
        <v/>
      </c>
      <c r="O1887" s="39" t="str">
        <f>IF(O$1&gt;$AE$1,"-",IFERROR(IF(DATEDIF('Base de données'!$A1887,O$1,"d")&lt;&gt;0,"",'Base de données'!$B1887),""))</f>
        <v/>
      </c>
      <c r="P1887" s="39" t="str">
        <f>IF(P$1&gt;$AE$1,"-",IFERROR(IF(DATEDIF('Base de données'!$A1887,P$1,"d")&lt;&gt;0,"",'Base de données'!$B1887),""))</f>
        <v/>
      </c>
      <c r="Q1887" s="39" t="str">
        <f>IF(Q$1&gt;$AE$1,"-",IFERROR(IF(DATEDIF('Base de données'!$A1887,Q$1,"d")&lt;&gt;0,"",'Base de données'!$B1887),""))</f>
        <v>8GBTA</v>
      </c>
      <c r="R1887" s="39" t="str">
        <f>IF(R$1&gt;$AE$1,"-",IFERROR(IF(DATEDIF('Base de données'!$A1887,R$1,"d")&lt;&gt;0,"",'Base de données'!$B1887),""))</f>
        <v/>
      </c>
      <c r="S1887" s="39" t="str">
        <f>IF(S$1&gt;$AE$1,"-",IFERROR(IF(DATEDIF('Base de données'!$A1887,S$1,"d")&lt;&gt;0,"",'Base de données'!$B1887),""))</f>
        <v/>
      </c>
      <c r="T1887" s="39" t="str">
        <f>IF(T$1&gt;$AE$1,"-",IFERROR(IF(DATEDIF('Base de données'!$A1887,T$1,"d")&lt;&gt;0,"",'Base de données'!$B1887),""))</f>
        <v/>
      </c>
      <c r="U1887" s="39" t="str">
        <f>IF(U$1&gt;$AE$1,"-",IFERROR(IF(DATEDIF('Base de données'!$A1887,U$1,"d")&lt;&gt;0,"",'Base de données'!$B1887),""))</f>
        <v/>
      </c>
      <c r="V1887" s="39" t="str">
        <f>IF(V$1&gt;$AE$1,"-",IFERROR(IF(DATEDIF('Base de données'!$A1887,V$1,"d")&lt;&gt;0,"",'Base de données'!$B1887),""))</f>
        <v/>
      </c>
      <c r="W1887" s="34"/>
      <c r="X1887" s="30" t="str">
        <f>'Base de données'!$C1887&amp;" "&amp;'Base de données'!$D1887</f>
        <v>Julien Claude</v>
      </c>
      <c r="Y1887" s="31">
        <f>COUNTIF('Base de données'!$B:$B,'Base de données'!$B1887)</f>
        <v>7</v>
      </c>
      <c r="AA1887" s="87" cm="1">
        <f t="array" aca="1" ref="AA1887" ca="1">INDIRECT("'Base de données'!A" &amp; ROW(Y1887))</f>
        <v>45839</v>
      </c>
      <c r="AB1887" s="51" t="str" cm="1">
        <f t="array" aca="1" ref="AB1887" ca="1">INDIRECT("'Base de données'!B" &amp; ROW(Z1887))</f>
        <v>8GBTA</v>
      </c>
    </row>
    <row r="1888" spans="1:28" x14ac:dyDescent="0.3">
      <c r="A1888" s="41" t="str">
        <f ca="1">IF(IF(AND($B1888&lt;&gt;"-",$B1888=$E1888),"Entrée et sortie","-")="Entrée et sortie",'Base de données'!$B1888,"-")</f>
        <v>-</v>
      </c>
      <c r="B1888" s="41" t="str">
        <f t="shared" ca="1" si="119"/>
        <v>-</v>
      </c>
      <c r="C1888" s="41" t="str">
        <f t="shared" ca="1" si="120"/>
        <v>-</v>
      </c>
      <c r="D1888" s="41" t="str">
        <f>IF($F1888="sortie en cours d'année",'Base de données'!$B1888,"-")</f>
        <v>-</v>
      </c>
      <c r="E1888" s="41" t="str">
        <f>IF($H1888="entrée en cours d'année",'Base de données'!$B1888,"-")</f>
        <v>-</v>
      </c>
      <c r="F1888" s="37" t="str">
        <f t="shared" si="117"/>
        <v/>
      </c>
      <c r="G1888" s="37" t="str">
        <f>IF($J1888="mouvement",_xlfn.XLOOKUP('Base de données'!$B1888,$V:$V,$V:$V,0),"")</f>
        <v/>
      </c>
      <c r="H1888" s="37" t="str">
        <f t="shared" si="118"/>
        <v/>
      </c>
      <c r="I1888" s="37" t="str">
        <f>IF($J1888="mouvement",_xlfn.XLOOKUP('Base de données'!$B1888,$K:$K,$K:$K,0),"")</f>
        <v/>
      </c>
      <c r="J1888" s="38" t="str">
        <f>IF(AND(Y1888&lt;&gt;MAX(Y:Y),COUNTIF(K1888:V1888,'Base de données'!$B1888)&gt;0),"mouvement","")</f>
        <v/>
      </c>
      <c r="K1888" s="39" t="str">
        <f>IF(K$1&gt;$AE$1,"-",IFERROR(IF(DATEDIF('Base de données'!$A1888,K$1,"d")&lt;&gt;0,"",'Base de données'!$B1888),""))</f>
        <v/>
      </c>
      <c r="L1888" s="39" t="str">
        <f>IF(L$1&gt;$AE$1,"-",IFERROR(IF(DATEDIF('Base de données'!$A1888,L$1,"d")&lt;&gt;0,"",'Base de données'!$B1888),""))</f>
        <v/>
      </c>
      <c r="M1888" s="39" t="str">
        <f>IF(M$1&gt;$AE$1,"-",IFERROR(IF(DATEDIF('Base de données'!$A1888,M$1,"d")&lt;&gt;0,"",'Base de données'!$B1888),""))</f>
        <v/>
      </c>
      <c r="N1888" s="39" t="str">
        <f>IF(N$1&gt;$AE$1,"-",IFERROR(IF(DATEDIF('Base de données'!$A1888,N$1,"d")&lt;&gt;0,"",'Base de données'!$B1888),""))</f>
        <v/>
      </c>
      <c r="O1888" s="39" t="str">
        <f>IF(O$1&gt;$AE$1,"-",IFERROR(IF(DATEDIF('Base de données'!$A1888,O$1,"d")&lt;&gt;0,"",'Base de données'!$B1888),""))</f>
        <v/>
      </c>
      <c r="P1888" s="39" t="str">
        <f>IF(P$1&gt;$AE$1,"-",IFERROR(IF(DATEDIF('Base de données'!$A1888,P$1,"d")&lt;&gt;0,"",'Base de données'!$B1888),""))</f>
        <v/>
      </c>
      <c r="Q1888" s="39" t="str">
        <f>IF(Q$1&gt;$AE$1,"-",IFERROR(IF(DATEDIF('Base de données'!$A1888,Q$1,"d")&lt;&gt;0,"",'Base de données'!$B1888),""))</f>
        <v>P610F</v>
      </c>
      <c r="R1888" s="39" t="str">
        <f>IF(R$1&gt;$AE$1,"-",IFERROR(IF(DATEDIF('Base de données'!$A1888,R$1,"d")&lt;&gt;0,"",'Base de données'!$B1888),""))</f>
        <v/>
      </c>
      <c r="S1888" s="39" t="str">
        <f>IF(S$1&gt;$AE$1,"-",IFERROR(IF(DATEDIF('Base de données'!$A1888,S$1,"d")&lt;&gt;0,"",'Base de données'!$B1888),""))</f>
        <v/>
      </c>
      <c r="T1888" s="39" t="str">
        <f>IF(T$1&gt;$AE$1,"-",IFERROR(IF(DATEDIF('Base de données'!$A1888,T$1,"d")&lt;&gt;0,"",'Base de données'!$B1888),""))</f>
        <v/>
      </c>
      <c r="U1888" s="39" t="str">
        <f>IF(U$1&gt;$AE$1,"-",IFERROR(IF(DATEDIF('Base de données'!$A1888,U$1,"d")&lt;&gt;0,"",'Base de données'!$B1888),""))</f>
        <v/>
      </c>
      <c r="V1888" s="39" t="str">
        <f>IF(V$1&gt;$AE$1,"-",IFERROR(IF(DATEDIF('Base de données'!$A1888,V$1,"d")&lt;&gt;0,"",'Base de données'!$B1888),""))</f>
        <v/>
      </c>
      <c r="W1888" s="34"/>
      <c r="X1888" s="30" t="str">
        <f>'Base de données'!$C1888&amp;" "&amp;'Base de données'!$D1888</f>
        <v>Carlier Bertrand</v>
      </c>
      <c r="Y1888" s="31">
        <f>COUNTIF('Base de données'!$B:$B,'Base de données'!$B1888)</f>
        <v>12</v>
      </c>
      <c r="AA1888" s="87" cm="1">
        <f t="array" aca="1" ref="AA1888" ca="1">INDIRECT("'Base de données'!A" &amp; ROW(Y1888))</f>
        <v>45839</v>
      </c>
      <c r="AB1888" s="51" t="str" cm="1">
        <f t="array" aca="1" ref="AB1888" ca="1">INDIRECT("'Base de données'!B" &amp; ROW(Z1888))</f>
        <v>P610F</v>
      </c>
    </row>
    <row r="1889" spans="1:28" x14ac:dyDescent="0.3">
      <c r="A1889" s="41" t="str">
        <f ca="1">IF(IF(AND($B1889&lt;&gt;"-",$B1889=$E1889),"Entrée et sortie","-")="Entrée et sortie",'Base de données'!$B1889,"-")</f>
        <v>-</v>
      </c>
      <c r="B1889" s="41" t="str">
        <f t="shared" ca="1" si="119"/>
        <v>-</v>
      </c>
      <c r="C1889" s="41" t="str">
        <f t="shared" ca="1" si="120"/>
        <v>-</v>
      </c>
      <c r="D1889" s="41" t="str">
        <f>IF($F1889="sortie en cours d'année",'Base de données'!$B1889,"-")</f>
        <v>-</v>
      </c>
      <c r="E1889" s="41" t="str">
        <f>IF($H1889="entrée en cours d'année",'Base de données'!$B1889,"-")</f>
        <v>-</v>
      </c>
      <c r="F1889" s="37" t="str">
        <f t="shared" si="117"/>
        <v/>
      </c>
      <c r="G1889" s="37" t="str">
        <f>IF($J1889="mouvement",_xlfn.XLOOKUP('Base de données'!$B1889,$V:$V,$V:$V,0),"")</f>
        <v/>
      </c>
      <c r="H1889" s="37" t="str">
        <f t="shared" si="118"/>
        <v/>
      </c>
      <c r="I1889" s="37" t="str">
        <f>IF($J1889="mouvement",_xlfn.XLOOKUP('Base de données'!$B1889,$K:$K,$K:$K,0),"")</f>
        <v/>
      </c>
      <c r="J1889" s="38" t="str">
        <f>IF(AND(Y1889&lt;&gt;MAX(Y:Y),COUNTIF(K1889:V1889,'Base de données'!$B1889)&gt;0),"mouvement","")</f>
        <v/>
      </c>
      <c r="K1889" s="39" t="str">
        <f>IF(K$1&gt;$AE$1,"-",IFERROR(IF(DATEDIF('Base de données'!$A1889,K$1,"d")&lt;&gt;0,"",'Base de données'!$B1889),""))</f>
        <v/>
      </c>
      <c r="L1889" s="39" t="str">
        <f>IF(L$1&gt;$AE$1,"-",IFERROR(IF(DATEDIF('Base de données'!$A1889,L$1,"d")&lt;&gt;0,"",'Base de données'!$B1889),""))</f>
        <v/>
      </c>
      <c r="M1889" s="39" t="str">
        <f>IF(M$1&gt;$AE$1,"-",IFERROR(IF(DATEDIF('Base de données'!$A1889,M$1,"d")&lt;&gt;0,"",'Base de données'!$B1889),""))</f>
        <v/>
      </c>
      <c r="N1889" s="39" t="str">
        <f>IF(N$1&gt;$AE$1,"-",IFERROR(IF(DATEDIF('Base de données'!$A1889,N$1,"d")&lt;&gt;0,"",'Base de données'!$B1889),""))</f>
        <v/>
      </c>
      <c r="O1889" s="39" t="str">
        <f>IF(O$1&gt;$AE$1,"-",IFERROR(IF(DATEDIF('Base de données'!$A1889,O$1,"d")&lt;&gt;0,"",'Base de données'!$B1889),""))</f>
        <v/>
      </c>
      <c r="P1889" s="39" t="str">
        <f>IF(P$1&gt;$AE$1,"-",IFERROR(IF(DATEDIF('Base de données'!$A1889,P$1,"d")&lt;&gt;0,"",'Base de données'!$B1889),""))</f>
        <v/>
      </c>
      <c r="Q1889" s="39" t="str">
        <f>IF(Q$1&gt;$AE$1,"-",IFERROR(IF(DATEDIF('Base de données'!$A1889,Q$1,"d")&lt;&gt;0,"",'Base de données'!$B1889),""))</f>
        <v>ZCARB</v>
      </c>
      <c r="R1889" s="39" t="str">
        <f>IF(R$1&gt;$AE$1,"-",IFERROR(IF(DATEDIF('Base de données'!$A1889,R$1,"d")&lt;&gt;0,"",'Base de données'!$B1889),""))</f>
        <v/>
      </c>
      <c r="S1889" s="39" t="str">
        <f>IF(S$1&gt;$AE$1,"-",IFERROR(IF(DATEDIF('Base de données'!$A1889,S$1,"d")&lt;&gt;0,"",'Base de données'!$B1889),""))</f>
        <v/>
      </c>
      <c r="T1889" s="39" t="str">
        <f>IF(T$1&gt;$AE$1,"-",IFERROR(IF(DATEDIF('Base de données'!$A1889,T$1,"d")&lt;&gt;0,"",'Base de données'!$B1889),""))</f>
        <v/>
      </c>
      <c r="U1889" s="39" t="str">
        <f>IF(U$1&gt;$AE$1,"-",IFERROR(IF(DATEDIF('Base de données'!$A1889,U$1,"d")&lt;&gt;0,"",'Base de données'!$B1889),""))</f>
        <v/>
      </c>
      <c r="V1889" s="39" t="str">
        <f>IF(V$1&gt;$AE$1,"-",IFERROR(IF(DATEDIF('Base de données'!$A1889,V$1,"d")&lt;&gt;0,"",'Base de données'!$B1889),""))</f>
        <v/>
      </c>
      <c r="W1889" s="34"/>
      <c r="X1889" s="30" t="str">
        <f>'Base de données'!$C1889&amp;" "&amp;'Base de données'!$D1889</f>
        <v>Blanchard Julien</v>
      </c>
      <c r="Y1889" s="31">
        <f>COUNTIF('Base de données'!$B:$B,'Base de données'!$B1889)</f>
        <v>12</v>
      </c>
      <c r="AA1889" s="87" cm="1">
        <f t="array" aca="1" ref="AA1889" ca="1">INDIRECT("'Base de données'!A" &amp; ROW(Y1889))</f>
        <v>45839</v>
      </c>
      <c r="AB1889" s="51" t="str" cm="1">
        <f t="array" aca="1" ref="AB1889" ca="1">INDIRECT("'Base de données'!B" &amp; ROW(Z1889))</f>
        <v>ZCARB</v>
      </c>
    </row>
    <row r="1890" spans="1:28" x14ac:dyDescent="0.3">
      <c r="A1890" s="41" t="str">
        <f ca="1">IF(IF(AND($B1890&lt;&gt;"-",$B1890=$E1890),"Entrée et sortie","-")="Entrée et sortie",'Base de données'!$B1890,"-")</f>
        <v>-</v>
      </c>
      <c r="B1890" s="41" t="str">
        <f t="shared" ca="1" si="119"/>
        <v>-</v>
      </c>
      <c r="C1890" s="41" t="str">
        <f t="shared" ca="1" si="120"/>
        <v>-</v>
      </c>
      <c r="D1890" s="41" t="str">
        <f>IF($F1890="sortie en cours d'année",'Base de données'!$B1890,"-")</f>
        <v>-</v>
      </c>
      <c r="E1890" s="41" t="str">
        <f>IF($H1890="entrée en cours d'année",'Base de données'!$B1890,"-")</f>
        <v>-</v>
      </c>
      <c r="F1890" s="37" t="str">
        <f t="shared" si="117"/>
        <v/>
      </c>
      <c r="G1890" s="37" t="str">
        <f>IF($J1890="mouvement",_xlfn.XLOOKUP('Base de données'!$B1890,$V:$V,$V:$V,0),"")</f>
        <v/>
      </c>
      <c r="H1890" s="37" t="str">
        <f t="shared" si="118"/>
        <v/>
      </c>
      <c r="I1890" s="37" t="str">
        <f>IF($J1890="mouvement",_xlfn.XLOOKUP('Base de données'!$B1890,$K:$K,$K:$K,0),"")</f>
        <v/>
      </c>
      <c r="J1890" s="38" t="str">
        <f>IF(AND(Y1890&lt;&gt;MAX(Y:Y),COUNTIF(K1890:V1890,'Base de données'!$B1890)&gt;0),"mouvement","")</f>
        <v/>
      </c>
      <c r="K1890" s="39" t="str">
        <f>IF(K$1&gt;$AE$1,"-",IFERROR(IF(DATEDIF('Base de données'!$A1890,K$1,"d")&lt;&gt;0,"",'Base de données'!$B1890),""))</f>
        <v/>
      </c>
      <c r="L1890" s="39" t="str">
        <f>IF(L$1&gt;$AE$1,"-",IFERROR(IF(DATEDIF('Base de données'!$A1890,L$1,"d")&lt;&gt;0,"",'Base de données'!$B1890),""))</f>
        <v/>
      </c>
      <c r="M1890" s="39" t="str">
        <f>IF(M$1&gt;$AE$1,"-",IFERROR(IF(DATEDIF('Base de données'!$A1890,M$1,"d")&lt;&gt;0,"",'Base de données'!$B1890),""))</f>
        <v/>
      </c>
      <c r="N1890" s="39" t="str">
        <f>IF(N$1&gt;$AE$1,"-",IFERROR(IF(DATEDIF('Base de données'!$A1890,N$1,"d")&lt;&gt;0,"",'Base de données'!$B1890),""))</f>
        <v/>
      </c>
      <c r="O1890" s="39" t="str">
        <f>IF(O$1&gt;$AE$1,"-",IFERROR(IF(DATEDIF('Base de données'!$A1890,O$1,"d")&lt;&gt;0,"",'Base de données'!$B1890),""))</f>
        <v/>
      </c>
      <c r="P1890" s="39" t="str">
        <f>IF(P$1&gt;$AE$1,"-",IFERROR(IF(DATEDIF('Base de données'!$A1890,P$1,"d")&lt;&gt;0,"",'Base de données'!$B1890),""))</f>
        <v/>
      </c>
      <c r="Q1890" s="39" t="str">
        <f>IF(Q$1&gt;$AE$1,"-",IFERROR(IF(DATEDIF('Base de données'!$A1890,Q$1,"d")&lt;&gt;0,"",'Base de données'!$B1890),""))</f>
        <v>9TUUK</v>
      </c>
      <c r="R1890" s="39" t="str">
        <f>IF(R$1&gt;$AE$1,"-",IFERROR(IF(DATEDIF('Base de données'!$A1890,R$1,"d")&lt;&gt;0,"",'Base de données'!$B1890),""))</f>
        <v/>
      </c>
      <c r="S1890" s="39" t="str">
        <f>IF(S$1&gt;$AE$1,"-",IFERROR(IF(DATEDIF('Base de données'!$A1890,S$1,"d")&lt;&gt;0,"",'Base de données'!$B1890),""))</f>
        <v/>
      </c>
      <c r="T1890" s="39" t="str">
        <f>IF(T$1&gt;$AE$1,"-",IFERROR(IF(DATEDIF('Base de données'!$A1890,T$1,"d")&lt;&gt;0,"",'Base de données'!$B1890),""))</f>
        <v/>
      </c>
      <c r="U1890" s="39" t="str">
        <f>IF(U$1&gt;$AE$1,"-",IFERROR(IF(DATEDIF('Base de données'!$A1890,U$1,"d")&lt;&gt;0,"",'Base de données'!$B1890),""))</f>
        <v/>
      </c>
      <c r="V1890" s="39" t="str">
        <f>IF(V$1&gt;$AE$1,"-",IFERROR(IF(DATEDIF('Base de données'!$A1890,V$1,"d")&lt;&gt;0,"",'Base de données'!$B1890),""))</f>
        <v/>
      </c>
      <c r="W1890" s="34"/>
      <c r="X1890" s="30" t="str">
        <f>'Base de données'!$C1890&amp;" "&amp;'Base de données'!$D1890</f>
        <v>Paul Nicolas</v>
      </c>
      <c r="Y1890" s="31">
        <f>COUNTIF('Base de données'!$B:$B,'Base de données'!$B1890)</f>
        <v>12</v>
      </c>
      <c r="AA1890" s="87" cm="1">
        <f t="array" aca="1" ref="AA1890" ca="1">INDIRECT("'Base de données'!A" &amp; ROW(Y1890))</f>
        <v>45839</v>
      </c>
      <c r="AB1890" s="51" t="str" cm="1">
        <f t="array" aca="1" ref="AB1890" ca="1">INDIRECT("'Base de données'!B" &amp; ROW(Z1890))</f>
        <v>9TUUK</v>
      </c>
    </row>
    <row r="1891" spans="1:28" x14ac:dyDescent="0.3">
      <c r="A1891" s="41" t="str">
        <f ca="1">IF(IF(AND($B1891&lt;&gt;"-",$B1891=$E1891),"Entrée et sortie","-")="Entrée et sortie",'Base de données'!$B1891,"-")</f>
        <v>-</v>
      </c>
      <c r="B1891" s="41" t="str">
        <f t="shared" ca="1" si="119"/>
        <v>-</v>
      </c>
      <c r="C1891" s="41" t="str">
        <f t="shared" ca="1" si="120"/>
        <v>-</v>
      </c>
      <c r="D1891" s="41" t="str">
        <f>IF($F1891="sortie en cours d'année",'Base de données'!$B1891,"-")</f>
        <v>-</v>
      </c>
      <c r="E1891" s="41" t="str">
        <f>IF($H1891="entrée en cours d'année",'Base de données'!$B1891,"-")</f>
        <v>-</v>
      </c>
      <c r="F1891" s="37" t="str">
        <f t="shared" si="117"/>
        <v/>
      </c>
      <c r="G1891" s="37" t="str">
        <f>IF($J1891="mouvement",_xlfn.XLOOKUP('Base de données'!$B1891,$V:$V,$V:$V,0),"")</f>
        <v/>
      </c>
      <c r="H1891" s="37" t="str">
        <f t="shared" si="118"/>
        <v/>
      </c>
      <c r="I1891" s="37" t="str">
        <f>IF($J1891="mouvement",_xlfn.XLOOKUP('Base de données'!$B1891,$K:$K,$K:$K,0),"")</f>
        <v/>
      </c>
      <c r="J1891" s="38" t="str">
        <f>IF(AND(Y1891&lt;&gt;MAX(Y:Y),COUNTIF(K1891:V1891,'Base de données'!$B1891)&gt;0),"mouvement","")</f>
        <v/>
      </c>
      <c r="K1891" s="39" t="str">
        <f>IF(K$1&gt;$AE$1,"-",IFERROR(IF(DATEDIF('Base de données'!$A1891,K$1,"d")&lt;&gt;0,"",'Base de données'!$B1891),""))</f>
        <v/>
      </c>
      <c r="L1891" s="39" t="str">
        <f>IF(L$1&gt;$AE$1,"-",IFERROR(IF(DATEDIF('Base de données'!$A1891,L$1,"d")&lt;&gt;0,"",'Base de données'!$B1891),""))</f>
        <v/>
      </c>
      <c r="M1891" s="39" t="str">
        <f>IF(M$1&gt;$AE$1,"-",IFERROR(IF(DATEDIF('Base de données'!$A1891,M$1,"d")&lt;&gt;0,"",'Base de données'!$B1891),""))</f>
        <v/>
      </c>
      <c r="N1891" s="39" t="str">
        <f>IF(N$1&gt;$AE$1,"-",IFERROR(IF(DATEDIF('Base de données'!$A1891,N$1,"d")&lt;&gt;0,"",'Base de données'!$B1891),""))</f>
        <v/>
      </c>
      <c r="O1891" s="39" t="str">
        <f>IF(O$1&gt;$AE$1,"-",IFERROR(IF(DATEDIF('Base de données'!$A1891,O$1,"d")&lt;&gt;0,"",'Base de données'!$B1891),""))</f>
        <v/>
      </c>
      <c r="P1891" s="39" t="str">
        <f>IF(P$1&gt;$AE$1,"-",IFERROR(IF(DATEDIF('Base de données'!$A1891,P$1,"d")&lt;&gt;0,"",'Base de données'!$B1891),""))</f>
        <v/>
      </c>
      <c r="Q1891" s="39" t="str">
        <f>IF(Q$1&gt;$AE$1,"-",IFERROR(IF(DATEDIF('Base de données'!$A1891,Q$1,"d")&lt;&gt;0,"",'Base de données'!$B1891),""))</f>
        <v>IETO7</v>
      </c>
      <c r="R1891" s="39" t="str">
        <f>IF(R$1&gt;$AE$1,"-",IFERROR(IF(DATEDIF('Base de données'!$A1891,R$1,"d")&lt;&gt;0,"",'Base de données'!$B1891),""))</f>
        <v/>
      </c>
      <c r="S1891" s="39" t="str">
        <f>IF(S$1&gt;$AE$1,"-",IFERROR(IF(DATEDIF('Base de données'!$A1891,S$1,"d")&lt;&gt;0,"",'Base de données'!$B1891),""))</f>
        <v/>
      </c>
      <c r="T1891" s="39" t="str">
        <f>IF(T$1&gt;$AE$1,"-",IFERROR(IF(DATEDIF('Base de données'!$A1891,T$1,"d")&lt;&gt;0,"",'Base de données'!$B1891),""))</f>
        <v/>
      </c>
      <c r="U1891" s="39" t="str">
        <f>IF(U$1&gt;$AE$1,"-",IFERROR(IF(DATEDIF('Base de données'!$A1891,U$1,"d")&lt;&gt;0,"",'Base de données'!$B1891),""))</f>
        <v/>
      </c>
      <c r="V1891" s="39" t="str">
        <f>IF(V$1&gt;$AE$1,"-",IFERROR(IF(DATEDIF('Base de données'!$A1891,V$1,"d")&lt;&gt;0,"",'Base de données'!$B1891),""))</f>
        <v/>
      </c>
      <c r="W1891" s="34"/>
      <c r="X1891" s="30" t="str">
        <f>'Base de données'!$C1891&amp;" "&amp;'Base de données'!$D1891</f>
        <v>Chevalier Étienne</v>
      </c>
      <c r="Y1891" s="31">
        <f>COUNTIF('Base de données'!$B:$B,'Base de données'!$B1891)</f>
        <v>12</v>
      </c>
      <c r="AA1891" s="87" cm="1">
        <f t="array" aca="1" ref="AA1891" ca="1">INDIRECT("'Base de données'!A" &amp; ROW(Y1891))</f>
        <v>45839</v>
      </c>
      <c r="AB1891" s="51" t="str" cm="1">
        <f t="array" aca="1" ref="AB1891" ca="1">INDIRECT("'Base de données'!B" &amp; ROW(Z1891))</f>
        <v>IETO7</v>
      </c>
    </row>
    <row r="1892" spans="1:28" x14ac:dyDescent="0.3">
      <c r="A1892" s="41" t="str">
        <f ca="1">IF(IF(AND($B1892&lt;&gt;"-",$B1892=$E1892),"Entrée et sortie","-")="Entrée et sortie",'Base de données'!$B1892,"-")</f>
        <v>-</v>
      </c>
      <c r="B1892" s="41" t="str">
        <f t="shared" ca="1" si="119"/>
        <v>-</v>
      </c>
      <c r="C1892" s="41" t="str">
        <f t="shared" ca="1" si="120"/>
        <v>-</v>
      </c>
      <c r="D1892" s="41" t="str">
        <f>IF($F1892="sortie en cours d'année",'Base de données'!$B1892,"-")</f>
        <v>-</v>
      </c>
      <c r="E1892" s="41" t="str">
        <f>IF($H1892="entrée en cours d'année",'Base de données'!$B1892,"-")</f>
        <v>-</v>
      </c>
      <c r="F1892" s="37" t="str">
        <f t="shared" si="117"/>
        <v/>
      </c>
      <c r="G1892" s="37" t="str">
        <f>IF($J1892="mouvement",_xlfn.XLOOKUP('Base de données'!$B1892,$V:$V,$V:$V,0),"")</f>
        <v/>
      </c>
      <c r="H1892" s="37" t="str">
        <f t="shared" si="118"/>
        <v/>
      </c>
      <c r="I1892" s="37" t="str">
        <f>IF($J1892="mouvement",_xlfn.XLOOKUP('Base de données'!$B1892,$K:$K,$K:$K,0),"")</f>
        <v/>
      </c>
      <c r="J1892" s="38" t="str">
        <f>IF(AND(Y1892&lt;&gt;MAX(Y:Y),COUNTIF(K1892:V1892,'Base de données'!$B1892)&gt;0),"mouvement","")</f>
        <v/>
      </c>
      <c r="K1892" s="39" t="str">
        <f>IF(K$1&gt;$AE$1,"-",IFERROR(IF(DATEDIF('Base de données'!$A1892,K$1,"d")&lt;&gt;0,"",'Base de données'!$B1892),""))</f>
        <v/>
      </c>
      <c r="L1892" s="39" t="str">
        <f>IF(L$1&gt;$AE$1,"-",IFERROR(IF(DATEDIF('Base de données'!$A1892,L$1,"d")&lt;&gt;0,"",'Base de données'!$B1892),""))</f>
        <v/>
      </c>
      <c r="M1892" s="39" t="str">
        <f>IF(M$1&gt;$AE$1,"-",IFERROR(IF(DATEDIF('Base de données'!$A1892,M$1,"d")&lt;&gt;0,"",'Base de données'!$B1892),""))</f>
        <v/>
      </c>
      <c r="N1892" s="39" t="str">
        <f>IF(N$1&gt;$AE$1,"-",IFERROR(IF(DATEDIF('Base de données'!$A1892,N$1,"d")&lt;&gt;0,"",'Base de données'!$B1892),""))</f>
        <v/>
      </c>
      <c r="O1892" s="39" t="str">
        <f>IF(O$1&gt;$AE$1,"-",IFERROR(IF(DATEDIF('Base de données'!$A1892,O$1,"d")&lt;&gt;0,"",'Base de données'!$B1892),""))</f>
        <v/>
      </c>
      <c r="P1892" s="39" t="str">
        <f>IF(P$1&gt;$AE$1,"-",IFERROR(IF(DATEDIF('Base de données'!$A1892,P$1,"d")&lt;&gt;0,"",'Base de données'!$B1892),""))</f>
        <v/>
      </c>
      <c r="Q1892" s="39" t="str">
        <f>IF(Q$1&gt;$AE$1,"-",IFERROR(IF(DATEDIF('Base de données'!$A1892,Q$1,"d")&lt;&gt;0,"",'Base de données'!$B1892),""))</f>
        <v>ZRYVY</v>
      </c>
      <c r="R1892" s="39" t="str">
        <f>IF(R$1&gt;$AE$1,"-",IFERROR(IF(DATEDIF('Base de données'!$A1892,R$1,"d")&lt;&gt;0,"",'Base de données'!$B1892),""))</f>
        <v/>
      </c>
      <c r="S1892" s="39" t="str">
        <f>IF(S$1&gt;$AE$1,"-",IFERROR(IF(DATEDIF('Base de données'!$A1892,S$1,"d")&lt;&gt;0,"",'Base de données'!$B1892),""))</f>
        <v/>
      </c>
      <c r="T1892" s="39" t="str">
        <f>IF(T$1&gt;$AE$1,"-",IFERROR(IF(DATEDIF('Base de données'!$A1892,T$1,"d")&lt;&gt;0,"",'Base de données'!$B1892),""))</f>
        <v/>
      </c>
      <c r="U1892" s="39" t="str">
        <f>IF(U$1&gt;$AE$1,"-",IFERROR(IF(DATEDIF('Base de données'!$A1892,U$1,"d")&lt;&gt;0,"",'Base de données'!$B1892),""))</f>
        <v/>
      </c>
      <c r="V1892" s="39" t="str">
        <f>IF(V$1&gt;$AE$1,"-",IFERROR(IF(DATEDIF('Base de données'!$A1892,V$1,"d")&lt;&gt;0,"",'Base de données'!$B1892),""))</f>
        <v/>
      </c>
      <c r="W1892" s="34"/>
      <c r="X1892" s="30" t="str">
        <f>'Base de données'!$C1892&amp;" "&amp;'Base de données'!$D1892</f>
        <v>Chauvin Adrienne</v>
      </c>
      <c r="Y1892" s="31">
        <f>COUNTIF('Base de données'!$B:$B,'Base de données'!$B1892)</f>
        <v>12</v>
      </c>
      <c r="AA1892" s="87" cm="1">
        <f t="array" aca="1" ref="AA1892" ca="1">INDIRECT("'Base de données'!A" &amp; ROW(Y1892))</f>
        <v>45839</v>
      </c>
      <c r="AB1892" s="51" t="str" cm="1">
        <f t="array" aca="1" ref="AB1892" ca="1">INDIRECT("'Base de données'!B" &amp; ROW(Z1892))</f>
        <v>ZRYVY</v>
      </c>
    </row>
    <row r="1893" spans="1:28" x14ac:dyDescent="0.3">
      <c r="A1893" s="41" t="str">
        <f ca="1">IF(IF(AND($B1893&lt;&gt;"-",$B1893=$E1893),"Entrée et sortie","-")="Entrée et sortie",'Base de données'!$B1893,"-")</f>
        <v>-</v>
      </c>
      <c r="B1893" s="41" t="str">
        <f t="shared" ca="1" si="119"/>
        <v>-</v>
      </c>
      <c r="C1893" s="41" t="str">
        <f t="shared" ca="1" si="120"/>
        <v>-</v>
      </c>
      <c r="D1893" s="41" t="str">
        <f>IF($F1893="sortie en cours d'année",'Base de données'!$B1893,"-")</f>
        <v>-</v>
      </c>
      <c r="E1893" s="41" t="str">
        <f>IF($H1893="entrée en cours d'année",'Base de données'!$B1893,"-")</f>
        <v>-</v>
      </c>
      <c r="F1893" s="37" t="str">
        <f t="shared" si="117"/>
        <v/>
      </c>
      <c r="G1893" s="37" t="str">
        <f>IF($J1893="mouvement",_xlfn.XLOOKUP('Base de données'!$B1893,$V:$V,$V:$V,0),"")</f>
        <v/>
      </c>
      <c r="H1893" s="37" t="str">
        <f t="shared" si="118"/>
        <v/>
      </c>
      <c r="I1893" s="37" t="str">
        <f>IF($J1893="mouvement",_xlfn.XLOOKUP('Base de données'!$B1893,$K:$K,$K:$K,0),"")</f>
        <v/>
      </c>
      <c r="J1893" s="38" t="str">
        <f>IF(AND(Y1893&lt;&gt;MAX(Y:Y),COUNTIF(K1893:V1893,'Base de données'!$B1893)&gt;0),"mouvement","")</f>
        <v/>
      </c>
      <c r="K1893" s="39" t="str">
        <f>IF(K$1&gt;$AE$1,"-",IFERROR(IF(DATEDIF('Base de données'!$A1893,K$1,"d")&lt;&gt;0,"",'Base de données'!$B1893),""))</f>
        <v/>
      </c>
      <c r="L1893" s="39" t="str">
        <f>IF(L$1&gt;$AE$1,"-",IFERROR(IF(DATEDIF('Base de données'!$A1893,L$1,"d")&lt;&gt;0,"",'Base de données'!$B1893),""))</f>
        <v/>
      </c>
      <c r="M1893" s="39" t="str">
        <f>IF(M$1&gt;$AE$1,"-",IFERROR(IF(DATEDIF('Base de données'!$A1893,M$1,"d")&lt;&gt;0,"",'Base de données'!$B1893),""))</f>
        <v/>
      </c>
      <c r="N1893" s="39" t="str">
        <f>IF(N$1&gt;$AE$1,"-",IFERROR(IF(DATEDIF('Base de données'!$A1893,N$1,"d")&lt;&gt;0,"",'Base de données'!$B1893),""))</f>
        <v/>
      </c>
      <c r="O1893" s="39" t="str">
        <f>IF(O$1&gt;$AE$1,"-",IFERROR(IF(DATEDIF('Base de données'!$A1893,O$1,"d")&lt;&gt;0,"",'Base de données'!$B1893),""))</f>
        <v/>
      </c>
      <c r="P1893" s="39" t="str">
        <f>IF(P$1&gt;$AE$1,"-",IFERROR(IF(DATEDIF('Base de données'!$A1893,P$1,"d")&lt;&gt;0,"",'Base de données'!$B1893),""))</f>
        <v/>
      </c>
      <c r="Q1893" s="39" t="str">
        <f>IF(Q$1&gt;$AE$1,"-",IFERROR(IF(DATEDIF('Base de données'!$A1893,Q$1,"d")&lt;&gt;0,"",'Base de données'!$B1893),""))</f>
        <v>URFCR</v>
      </c>
      <c r="R1893" s="39" t="str">
        <f>IF(R$1&gt;$AE$1,"-",IFERROR(IF(DATEDIF('Base de données'!$A1893,R$1,"d")&lt;&gt;0,"",'Base de données'!$B1893),""))</f>
        <v/>
      </c>
      <c r="S1893" s="39" t="str">
        <f>IF(S$1&gt;$AE$1,"-",IFERROR(IF(DATEDIF('Base de données'!$A1893,S$1,"d")&lt;&gt;0,"",'Base de données'!$B1893),""))</f>
        <v/>
      </c>
      <c r="T1893" s="39" t="str">
        <f>IF(T$1&gt;$AE$1,"-",IFERROR(IF(DATEDIF('Base de données'!$A1893,T$1,"d")&lt;&gt;0,"",'Base de données'!$B1893),""))</f>
        <v/>
      </c>
      <c r="U1893" s="39" t="str">
        <f>IF(U$1&gt;$AE$1,"-",IFERROR(IF(DATEDIF('Base de données'!$A1893,U$1,"d")&lt;&gt;0,"",'Base de données'!$B1893),""))</f>
        <v/>
      </c>
      <c r="V1893" s="39" t="str">
        <f>IF(V$1&gt;$AE$1,"-",IFERROR(IF(DATEDIF('Base de données'!$A1893,V$1,"d")&lt;&gt;0,"",'Base de données'!$B1893),""))</f>
        <v/>
      </c>
      <c r="W1893" s="34"/>
      <c r="X1893" s="30" t="str">
        <f>'Base de données'!$C1893&amp;" "&amp;'Base de données'!$D1893</f>
        <v>Foucher Aimé</v>
      </c>
      <c r="Y1893" s="31">
        <f>COUNTIF('Base de données'!$B:$B,'Base de données'!$B1893)</f>
        <v>12</v>
      </c>
      <c r="AA1893" s="87" cm="1">
        <f t="array" aca="1" ref="AA1893" ca="1">INDIRECT("'Base de données'!A" &amp; ROW(Y1893))</f>
        <v>45839</v>
      </c>
      <c r="AB1893" s="51" t="str" cm="1">
        <f t="array" aca="1" ref="AB1893" ca="1">INDIRECT("'Base de données'!B" &amp; ROW(Z1893))</f>
        <v>URFCR</v>
      </c>
    </row>
    <row r="1894" spans="1:28" x14ac:dyDescent="0.3">
      <c r="A1894" s="41" t="str">
        <f ca="1">IF(IF(AND($B1894&lt;&gt;"-",$B1894=$E1894),"Entrée et sortie","-")="Entrée et sortie",'Base de données'!$B1894,"-")</f>
        <v>-</v>
      </c>
      <c r="B1894" s="41" t="str">
        <f t="shared" ca="1" si="119"/>
        <v>-</v>
      </c>
      <c r="C1894" s="41" t="str">
        <f t="shared" ca="1" si="120"/>
        <v>-</v>
      </c>
      <c r="D1894" s="41" t="str">
        <f>IF($F1894="sortie en cours d'année",'Base de données'!$B1894,"-")</f>
        <v>-</v>
      </c>
      <c r="E1894" s="41" t="str">
        <f>IF($H1894="entrée en cours d'année",'Base de données'!$B1894,"-")</f>
        <v>-</v>
      </c>
      <c r="F1894" s="37" t="str">
        <f t="shared" si="117"/>
        <v/>
      </c>
      <c r="G1894" s="37" t="str">
        <f>IF($J1894="mouvement",_xlfn.XLOOKUP('Base de données'!$B1894,$V:$V,$V:$V,0),"")</f>
        <v/>
      </c>
      <c r="H1894" s="37" t="str">
        <f t="shared" si="118"/>
        <v/>
      </c>
      <c r="I1894" s="37" t="str">
        <f>IF($J1894="mouvement",_xlfn.XLOOKUP('Base de données'!$B1894,$K:$K,$K:$K,0),"")</f>
        <v/>
      </c>
      <c r="J1894" s="38" t="str">
        <f>IF(AND(Y1894&lt;&gt;MAX(Y:Y),COUNTIF(K1894:V1894,'Base de données'!$B1894)&gt;0),"mouvement","")</f>
        <v/>
      </c>
      <c r="K1894" s="39" t="str">
        <f>IF(K$1&gt;$AE$1,"-",IFERROR(IF(DATEDIF('Base de données'!$A1894,K$1,"d")&lt;&gt;0,"",'Base de données'!$B1894),""))</f>
        <v/>
      </c>
      <c r="L1894" s="39" t="str">
        <f>IF(L$1&gt;$AE$1,"-",IFERROR(IF(DATEDIF('Base de données'!$A1894,L$1,"d")&lt;&gt;0,"",'Base de données'!$B1894),""))</f>
        <v/>
      </c>
      <c r="M1894" s="39" t="str">
        <f>IF(M$1&gt;$AE$1,"-",IFERROR(IF(DATEDIF('Base de données'!$A1894,M$1,"d")&lt;&gt;0,"",'Base de données'!$B1894),""))</f>
        <v/>
      </c>
      <c r="N1894" s="39" t="str">
        <f>IF(N$1&gt;$AE$1,"-",IFERROR(IF(DATEDIF('Base de données'!$A1894,N$1,"d")&lt;&gt;0,"",'Base de données'!$B1894),""))</f>
        <v/>
      </c>
      <c r="O1894" s="39" t="str">
        <f>IF(O$1&gt;$AE$1,"-",IFERROR(IF(DATEDIF('Base de données'!$A1894,O$1,"d")&lt;&gt;0,"",'Base de données'!$B1894),""))</f>
        <v/>
      </c>
      <c r="P1894" s="39" t="str">
        <f>IF(P$1&gt;$AE$1,"-",IFERROR(IF(DATEDIF('Base de données'!$A1894,P$1,"d")&lt;&gt;0,"",'Base de données'!$B1894),""))</f>
        <v/>
      </c>
      <c r="Q1894" s="39" t="str">
        <f>IF(Q$1&gt;$AE$1,"-",IFERROR(IF(DATEDIF('Base de données'!$A1894,Q$1,"d")&lt;&gt;0,"",'Base de données'!$B1894),""))</f>
        <v>NI2P8</v>
      </c>
      <c r="R1894" s="39" t="str">
        <f>IF(R$1&gt;$AE$1,"-",IFERROR(IF(DATEDIF('Base de données'!$A1894,R$1,"d")&lt;&gt;0,"",'Base de données'!$B1894),""))</f>
        <v/>
      </c>
      <c r="S1894" s="39" t="str">
        <f>IF(S$1&gt;$AE$1,"-",IFERROR(IF(DATEDIF('Base de données'!$A1894,S$1,"d")&lt;&gt;0,"",'Base de données'!$B1894),""))</f>
        <v/>
      </c>
      <c r="T1894" s="39" t="str">
        <f>IF(T$1&gt;$AE$1,"-",IFERROR(IF(DATEDIF('Base de données'!$A1894,T$1,"d")&lt;&gt;0,"",'Base de données'!$B1894),""))</f>
        <v/>
      </c>
      <c r="U1894" s="39" t="str">
        <f>IF(U$1&gt;$AE$1,"-",IFERROR(IF(DATEDIF('Base de données'!$A1894,U$1,"d")&lt;&gt;0,"",'Base de données'!$B1894),""))</f>
        <v/>
      </c>
      <c r="V1894" s="39" t="str">
        <f>IF(V$1&gt;$AE$1,"-",IFERROR(IF(DATEDIF('Base de données'!$A1894,V$1,"d")&lt;&gt;0,"",'Base de données'!$B1894),""))</f>
        <v/>
      </c>
      <c r="W1894" s="34"/>
      <c r="X1894" s="30" t="str">
        <f>'Base de données'!$C1894&amp;" "&amp;'Base de données'!$D1894</f>
        <v>Gautier Anaïs</v>
      </c>
      <c r="Y1894" s="31">
        <f>COUNTIF('Base de données'!$B:$B,'Base de données'!$B1894)</f>
        <v>12</v>
      </c>
      <c r="AA1894" s="87" cm="1">
        <f t="array" aca="1" ref="AA1894" ca="1">INDIRECT("'Base de données'!A" &amp; ROW(Y1894))</f>
        <v>45839</v>
      </c>
      <c r="AB1894" s="51" t="str" cm="1">
        <f t="array" aca="1" ref="AB1894" ca="1">INDIRECT("'Base de données'!B" &amp; ROW(Z1894))</f>
        <v>NI2P8</v>
      </c>
    </row>
    <row r="1895" spans="1:28" x14ac:dyDescent="0.3">
      <c r="A1895" s="41" t="str">
        <f ca="1">IF(IF(AND($B1895&lt;&gt;"-",$B1895=$E1895),"Entrée et sortie","-")="Entrée et sortie",'Base de données'!$B1895,"-")</f>
        <v>-</v>
      </c>
      <c r="B1895" s="41" t="str">
        <f t="shared" ca="1" si="119"/>
        <v>-</v>
      </c>
      <c r="C1895" s="41" t="str">
        <f t="shared" ca="1" si="120"/>
        <v>-</v>
      </c>
      <c r="D1895" s="41" t="str">
        <f>IF($F1895="sortie en cours d'année",'Base de données'!$B1895,"-")</f>
        <v>-</v>
      </c>
      <c r="E1895" s="41" t="str">
        <f>IF($H1895="entrée en cours d'année",'Base de données'!$B1895,"-")</f>
        <v>-</v>
      </c>
      <c r="F1895" s="37" t="str">
        <f t="shared" si="117"/>
        <v/>
      </c>
      <c r="G1895" s="37" t="str">
        <f>IF($J1895="mouvement",_xlfn.XLOOKUP('Base de données'!$B1895,$V:$V,$V:$V,0),"")</f>
        <v/>
      </c>
      <c r="H1895" s="37" t="str">
        <f t="shared" si="118"/>
        <v/>
      </c>
      <c r="I1895" s="37" t="str">
        <f>IF($J1895="mouvement",_xlfn.XLOOKUP('Base de données'!$B1895,$K:$K,$K:$K,0),"")</f>
        <v/>
      </c>
      <c r="J1895" s="38" t="str">
        <f>IF(AND(Y1895&lt;&gt;MAX(Y:Y),COUNTIF(K1895:V1895,'Base de données'!$B1895)&gt;0),"mouvement","")</f>
        <v/>
      </c>
      <c r="K1895" s="39" t="str">
        <f>IF(K$1&gt;$AE$1,"-",IFERROR(IF(DATEDIF('Base de données'!$A1895,K$1,"d")&lt;&gt;0,"",'Base de données'!$B1895),""))</f>
        <v/>
      </c>
      <c r="L1895" s="39" t="str">
        <f>IF(L$1&gt;$AE$1,"-",IFERROR(IF(DATEDIF('Base de données'!$A1895,L$1,"d")&lt;&gt;0,"",'Base de données'!$B1895),""))</f>
        <v/>
      </c>
      <c r="M1895" s="39" t="str">
        <f>IF(M$1&gt;$AE$1,"-",IFERROR(IF(DATEDIF('Base de données'!$A1895,M$1,"d")&lt;&gt;0,"",'Base de données'!$B1895),""))</f>
        <v/>
      </c>
      <c r="N1895" s="39" t="str">
        <f>IF(N$1&gt;$AE$1,"-",IFERROR(IF(DATEDIF('Base de données'!$A1895,N$1,"d")&lt;&gt;0,"",'Base de données'!$B1895),""))</f>
        <v/>
      </c>
      <c r="O1895" s="39" t="str">
        <f>IF(O$1&gt;$AE$1,"-",IFERROR(IF(DATEDIF('Base de données'!$A1895,O$1,"d")&lt;&gt;0,"",'Base de données'!$B1895),""))</f>
        <v/>
      </c>
      <c r="P1895" s="39" t="str">
        <f>IF(P$1&gt;$AE$1,"-",IFERROR(IF(DATEDIF('Base de données'!$A1895,P$1,"d")&lt;&gt;0,"",'Base de données'!$B1895),""))</f>
        <v/>
      </c>
      <c r="Q1895" s="39" t="str">
        <f>IF(Q$1&gt;$AE$1,"-",IFERROR(IF(DATEDIF('Base de données'!$A1895,Q$1,"d")&lt;&gt;0,"",'Base de données'!$B1895),""))</f>
        <v>1HV7K</v>
      </c>
      <c r="R1895" s="39" t="str">
        <f>IF(R$1&gt;$AE$1,"-",IFERROR(IF(DATEDIF('Base de données'!$A1895,R$1,"d")&lt;&gt;0,"",'Base de données'!$B1895),""))</f>
        <v/>
      </c>
      <c r="S1895" s="39" t="str">
        <f>IF(S$1&gt;$AE$1,"-",IFERROR(IF(DATEDIF('Base de données'!$A1895,S$1,"d")&lt;&gt;0,"",'Base de données'!$B1895),""))</f>
        <v/>
      </c>
      <c r="T1895" s="39" t="str">
        <f>IF(T$1&gt;$AE$1,"-",IFERROR(IF(DATEDIF('Base de données'!$A1895,T$1,"d")&lt;&gt;0,"",'Base de données'!$B1895),""))</f>
        <v/>
      </c>
      <c r="U1895" s="39" t="str">
        <f>IF(U$1&gt;$AE$1,"-",IFERROR(IF(DATEDIF('Base de données'!$A1895,U$1,"d")&lt;&gt;0,"",'Base de données'!$B1895),""))</f>
        <v/>
      </c>
      <c r="V1895" s="39" t="str">
        <f>IF(V$1&gt;$AE$1,"-",IFERROR(IF(DATEDIF('Base de données'!$A1895,V$1,"d")&lt;&gt;0,"",'Base de données'!$B1895),""))</f>
        <v/>
      </c>
      <c r="W1895" s="34"/>
      <c r="X1895" s="30" t="str">
        <f>'Base de données'!$C1895&amp;" "&amp;'Base de données'!$D1895</f>
        <v>Michel Eugène</v>
      </c>
      <c r="Y1895" s="31">
        <f>COUNTIF('Base de données'!$B:$B,'Base de données'!$B1895)</f>
        <v>12</v>
      </c>
      <c r="AA1895" s="87" cm="1">
        <f t="array" aca="1" ref="AA1895" ca="1">INDIRECT("'Base de données'!A" &amp; ROW(Y1895))</f>
        <v>45839</v>
      </c>
      <c r="AB1895" s="51" t="str" cm="1">
        <f t="array" aca="1" ref="AB1895" ca="1">INDIRECT("'Base de données'!B" &amp; ROW(Z1895))</f>
        <v>1HV7K</v>
      </c>
    </row>
    <row r="1896" spans="1:28" x14ac:dyDescent="0.3">
      <c r="A1896" s="41" t="str">
        <f ca="1">IF(IF(AND($B1896&lt;&gt;"-",$B1896=$E1896),"Entrée et sortie","-")="Entrée et sortie",'Base de données'!$B1896,"-")</f>
        <v>-</v>
      </c>
      <c r="B1896" s="41" t="str">
        <f t="shared" ca="1" si="119"/>
        <v>-</v>
      </c>
      <c r="C1896" s="41" t="str">
        <f t="shared" ca="1" si="120"/>
        <v>-</v>
      </c>
      <c r="D1896" s="41" t="str">
        <f>IF($F1896="sortie en cours d'année",'Base de données'!$B1896,"-")</f>
        <v>-</v>
      </c>
      <c r="E1896" s="41" t="str">
        <f>IF($H1896="entrée en cours d'année",'Base de données'!$B1896,"-")</f>
        <v>-</v>
      </c>
      <c r="F1896" s="37" t="str">
        <f t="shared" si="117"/>
        <v/>
      </c>
      <c r="G1896" s="37" t="str">
        <f>IF($J1896="mouvement",_xlfn.XLOOKUP('Base de données'!$B1896,$V:$V,$V:$V,0),"")</f>
        <v/>
      </c>
      <c r="H1896" s="37" t="str">
        <f t="shared" si="118"/>
        <v/>
      </c>
      <c r="I1896" s="37" t="str">
        <f>IF($J1896="mouvement",_xlfn.XLOOKUP('Base de données'!$B1896,$K:$K,$K:$K,0),"")</f>
        <v/>
      </c>
      <c r="J1896" s="38" t="str">
        <f>IF(AND(Y1896&lt;&gt;MAX(Y:Y),COUNTIF(K1896:V1896,'Base de données'!$B1896)&gt;0),"mouvement","")</f>
        <v/>
      </c>
      <c r="K1896" s="39" t="str">
        <f>IF(K$1&gt;$AE$1,"-",IFERROR(IF(DATEDIF('Base de données'!$A1896,K$1,"d")&lt;&gt;0,"",'Base de données'!$B1896),""))</f>
        <v/>
      </c>
      <c r="L1896" s="39" t="str">
        <f>IF(L$1&gt;$AE$1,"-",IFERROR(IF(DATEDIF('Base de données'!$A1896,L$1,"d")&lt;&gt;0,"",'Base de données'!$B1896),""))</f>
        <v/>
      </c>
      <c r="M1896" s="39" t="str">
        <f>IF(M$1&gt;$AE$1,"-",IFERROR(IF(DATEDIF('Base de données'!$A1896,M$1,"d")&lt;&gt;0,"",'Base de données'!$B1896),""))</f>
        <v/>
      </c>
      <c r="N1896" s="39" t="str">
        <f>IF(N$1&gt;$AE$1,"-",IFERROR(IF(DATEDIF('Base de données'!$A1896,N$1,"d")&lt;&gt;0,"",'Base de données'!$B1896),""))</f>
        <v/>
      </c>
      <c r="O1896" s="39" t="str">
        <f>IF(O$1&gt;$AE$1,"-",IFERROR(IF(DATEDIF('Base de données'!$A1896,O$1,"d")&lt;&gt;0,"",'Base de données'!$B1896),""))</f>
        <v/>
      </c>
      <c r="P1896" s="39" t="str">
        <f>IF(P$1&gt;$AE$1,"-",IFERROR(IF(DATEDIF('Base de données'!$A1896,P$1,"d")&lt;&gt;0,"",'Base de données'!$B1896),""))</f>
        <v/>
      </c>
      <c r="Q1896" s="39" t="str">
        <f>IF(Q$1&gt;$AE$1,"-",IFERROR(IF(DATEDIF('Base de données'!$A1896,Q$1,"d")&lt;&gt;0,"",'Base de données'!$B1896),""))</f>
        <v>NILC6</v>
      </c>
      <c r="R1896" s="39" t="str">
        <f>IF(R$1&gt;$AE$1,"-",IFERROR(IF(DATEDIF('Base de données'!$A1896,R$1,"d")&lt;&gt;0,"",'Base de données'!$B1896),""))</f>
        <v/>
      </c>
      <c r="S1896" s="39" t="str">
        <f>IF(S$1&gt;$AE$1,"-",IFERROR(IF(DATEDIF('Base de données'!$A1896,S$1,"d")&lt;&gt;0,"",'Base de données'!$B1896),""))</f>
        <v/>
      </c>
      <c r="T1896" s="39" t="str">
        <f>IF(T$1&gt;$AE$1,"-",IFERROR(IF(DATEDIF('Base de données'!$A1896,T$1,"d")&lt;&gt;0,"",'Base de données'!$B1896),""))</f>
        <v/>
      </c>
      <c r="U1896" s="39" t="str">
        <f>IF(U$1&gt;$AE$1,"-",IFERROR(IF(DATEDIF('Base de données'!$A1896,U$1,"d")&lt;&gt;0,"",'Base de données'!$B1896),""))</f>
        <v/>
      </c>
      <c r="V1896" s="39" t="str">
        <f>IF(V$1&gt;$AE$1,"-",IFERROR(IF(DATEDIF('Base de données'!$A1896,V$1,"d")&lt;&gt;0,"",'Base de données'!$B1896),""))</f>
        <v/>
      </c>
      <c r="W1896" s="34"/>
      <c r="X1896" s="30" t="str">
        <f>'Base de données'!$C1896&amp;" "&amp;'Base de données'!$D1896</f>
        <v>Rousset Thierry</v>
      </c>
      <c r="Y1896" s="31">
        <f>COUNTIF('Base de données'!$B:$B,'Base de données'!$B1896)</f>
        <v>12</v>
      </c>
      <c r="AA1896" s="87" cm="1">
        <f t="array" aca="1" ref="AA1896" ca="1">INDIRECT("'Base de données'!A" &amp; ROW(Y1896))</f>
        <v>45839</v>
      </c>
      <c r="AB1896" s="51" t="str" cm="1">
        <f t="array" aca="1" ref="AB1896" ca="1">INDIRECT("'Base de données'!B" &amp; ROW(Z1896))</f>
        <v>NILC6</v>
      </c>
    </row>
    <row r="1897" spans="1:28" x14ac:dyDescent="0.3">
      <c r="A1897" s="41" t="str">
        <f ca="1">IF(IF(AND($B1897&lt;&gt;"-",$B1897=$E1897),"Entrée et sortie","-")="Entrée et sortie",'Base de données'!$B1897,"-")</f>
        <v>-</v>
      </c>
      <c r="B1897" s="41" t="str">
        <f t="shared" ca="1" si="119"/>
        <v>-</v>
      </c>
      <c r="C1897" s="41" t="str">
        <f t="shared" ca="1" si="120"/>
        <v>-</v>
      </c>
      <c r="D1897" s="41" t="str">
        <f>IF($F1897="sortie en cours d'année",'Base de données'!$B1897,"-")</f>
        <v>-</v>
      </c>
      <c r="E1897" s="41" t="str">
        <f>IF($H1897="entrée en cours d'année",'Base de données'!$B1897,"-")</f>
        <v>-</v>
      </c>
      <c r="F1897" s="37" t="str">
        <f t="shared" si="117"/>
        <v/>
      </c>
      <c r="G1897" s="37" t="str">
        <f>IF($J1897="mouvement",_xlfn.XLOOKUP('Base de données'!$B1897,$V:$V,$V:$V,0),"")</f>
        <v/>
      </c>
      <c r="H1897" s="37" t="str">
        <f t="shared" si="118"/>
        <v/>
      </c>
      <c r="I1897" s="37" t="str">
        <f>IF($J1897="mouvement",_xlfn.XLOOKUP('Base de données'!$B1897,$K:$K,$K:$K,0),"")</f>
        <v/>
      </c>
      <c r="J1897" s="38" t="str">
        <f>IF(AND(Y1897&lt;&gt;MAX(Y:Y),COUNTIF(K1897:V1897,'Base de données'!$B1897)&gt;0),"mouvement","")</f>
        <v/>
      </c>
      <c r="K1897" s="39" t="str">
        <f>IF(K$1&gt;$AE$1,"-",IFERROR(IF(DATEDIF('Base de données'!$A1897,K$1,"d")&lt;&gt;0,"",'Base de données'!$B1897),""))</f>
        <v/>
      </c>
      <c r="L1897" s="39" t="str">
        <f>IF(L$1&gt;$AE$1,"-",IFERROR(IF(DATEDIF('Base de données'!$A1897,L$1,"d")&lt;&gt;0,"",'Base de données'!$B1897),""))</f>
        <v/>
      </c>
      <c r="M1897" s="39" t="str">
        <f>IF(M$1&gt;$AE$1,"-",IFERROR(IF(DATEDIF('Base de données'!$A1897,M$1,"d")&lt;&gt;0,"",'Base de données'!$B1897),""))</f>
        <v/>
      </c>
      <c r="N1897" s="39" t="str">
        <f>IF(N$1&gt;$AE$1,"-",IFERROR(IF(DATEDIF('Base de données'!$A1897,N$1,"d")&lt;&gt;0,"",'Base de données'!$B1897),""))</f>
        <v/>
      </c>
      <c r="O1897" s="39" t="str">
        <f>IF(O$1&gt;$AE$1,"-",IFERROR(IF(DATEDIF('Base de données'!$A1897,O$1,"d")&lt;&gt;0,"",'Base de données'!$B1897),""))</f>
        <v/>
      </c>
      <c r="P1897" s="39" t="str">
        <f>IF(P$1&gt;$AE$1,"-",IFERROR(IF(DATEDIF('Base de données'!$A1897,P$1,"d")&lt;&gt;0,"",'Base de données'!$B1897),""))</f>
        <v/>
      </c>
      <c r="Q1897" s="39" t="str">
        <f>IF(Q$1&gt;$AE$1,"-",IFERROR(IF(DATEDIF('Base de données'!$A1897,Q$1,"d")&lt;&gt;0,"",'Base de données'!$B1897),""))</f>
        <v>D3QV2</v>
      </c>
      <c r="R1897" s="39" t="str">
        <f>IF(R$1&gt;$AE$1,"-",IFERROR(IF(DATEDIF('Base de données'!$A1897,R$1,"d")&lt;&gt;0,"",'Base de données'!$B1897),""))</f>
        <v/>
      </c>
      <c r="S1897" s="39" t="str">
        <f>IF(S$1&gt;$AE$1,"-",IFERROR(IF(DATEDIF('Base de données'!$A1897,S$1,"d")&lt;&gt;0,"",'Base de données'!$B1897),""))</f>
        <v/>
      </c>
      <c r="T1897" s="39" t="str">
        <f>IF(T$1&gt;$AE$1,"-",IFERROR(IF(DATEDIF('Base de données'!$A1897,T$1,"d")&lt;&gt;0,"",'Base de données'!$B1897),""))</f>
        <v/>
      </c>
      <c r="U1897" s="39" t="str">
        <f>IF(U$1&gt;$AE$1,"-",IFERROR(IF(DATEDIF('Base de données'!$A1897,U$1,"d")&lt;&gt;0,"",'Base de données'!$B1897),""))</f>
        <v/>
      </c>
      <c r="V1897" s="39" t="str">
        <f>IF(V$1&gt;$AE$1,"-",IFERROR(IF(DATEDIF('Base de données'!$A1897,V$1,"d")&lt;&gt;0,"",'Base de données'!$B1897),""))</f>
        <v/>
      </c>
      <c r="W1897" s="34"/>
      <c r="X1897" s="30" t="str">
        <f>'Base de données'!$C1897&amp;" "&amp;'Base de données'!$D1897</f>
        <v>Torres Marguerite</v>
      </c>
      <c r="Y1897" s="31">
        <f>COUNTIF('Base de données'!$B:$B,'Base de données'!$B1897)</f>
        <v>12</v>
      </c>
      <c r="AA1897" s="87" cm="1">
        <f t="array" aca="1" ref="AA1897" ca="1">INDIRECT("'Base de données'!A" &amp; ROW(Y1897))</f>
        <v>45839</v>
      </c>
      <c r="AB1897" s="51" t="str" cm="1">
        <f t="array" aca="1" ref="AB1897" ca="1">INDIRECT("'Base de données'!B" &amp; ROW(Z1897))</f>
        <v>D3QV2</v>
      </c>
    </row>
    <row r="1898" spans="1:28" x14ac:dyDescent="0.3">
      <c r="A1898" s="41" t="str">
        <f ca="1">IF(IF(AND($B1898&lt;&gt;"-",$B1898=$E1898),"Entrée et sortie","-")="Entrée et sortie",'Base de données'!$B1898,"-")</f>
        <v>-</v>
      </c>
      <c r="B1898" s="41" t="str">
        <f t="shared" ca="1" si="119"/>
        <v>-</v>
      </c>
      <c r="C1898" s="41" t="str">
        <f t="shared" ca="1" si="120"/>
        <v>-</v>
      </c>
      <c r="D1898" s="41" t="str">
        <f>IF($F1898="sortie en cours d'année",'Base de données'!$B1898,"-")</f>
        <v>-</v>
      </c>
      <c r="E1898" s="41" t="str">
        <f>IF($H1898="entrée en cours d'année",'Base de données'!$B1898,"-")</f>
        <v>-</v>
      </c>
      <c r="F1898" s="37" t="str">
        <f t="shared" si="117"/>
        <v/>
      </c>
      <c r="G1898" s="37" t="str">
        <f>IF($J1898="mouvement",_xlfn.XLOOKUP('Base de données'!$B1898,$V:$V,$V:$V,0),"")</f>
        <v/>
      </c>
      <c r="H1898" s="37" t="str">
        <f t="shared" si="118"/>
        <v/>
      </c>
      <c r="I1898" s="37" t="str">
        <f>IF($J1898="mouvement",_xlfn.XLOOKUP('Base de données'!$B1898,$K:$K,$K:$K,0),"")</f>
        <v/>
      </c>
      <c r="J1898" s="38" t="str">
        <f>IF(AND(Y1898&lt;&gt;MAX(Y:Y),COUNTIF(K1898:V1898,'Base de données'!$B1898)&gt;0),"mouvement","")</f>
        <v/>
      </c>
      <c r="K1898" s="39" t="str">
        <f>IF(K$1&gt;$AE$1,"-",IFERROR(IF(DATEDIF('Base de données'!$A1898,K$1,"d")&lt;&gt;0,"",'Base de données'!$B1898),""))</f>
        <v/>
      </c>
      <c r="L1898" s="39" t="str">
        <f>IF(L$1&gt;$AE$1,"-",IFERROR(IF(DATEDIF('Base de données'!$A1898,L$1,"d")&lt;&gt;0,"",'Base de données'!$B1898),""))</f>
        <v/>
      </c>
      <c r="M1898" s="39" t="str">
        <f>IF(M$1&gt;$AE$1,"-",IFERROR(IF(DATEDIF('Base de données'!$A1898,M$1,"d")&lt;&gt;0,"",'Base de données'!$B1898),""))</f>
        <v/>
      </c>
      <c r="N1898" s="39" t="str">
        <f>IF(N$1&gt;$AE$1,"-",IFERROR(IF(DATEDIF('Base de données'!$A1898,N$1,"d")&lt;&gt;0,"",'Base de données'!$B1898),""))</f>
        <v/>
      </c>
      <c r="O1898" s="39" t="str">
        <f>IF(O$1&gt;$AE$1,"-",IFERROR(IF(DATEDIF('Base de données'!$A1898,O$1,"d")&lt;&gt;0,"",'Base de données'!$B1898),""))</f>
        <v/>
      </c>
      <c r="P1898" s="39" t="str">
        <f>IF(P$1&gt;$AE$1,"-",IFERROR(IF(DATEDIF('Base de données'!$A1898,P$1,"d")&lt;&gt;0,"",'Base de données'!$B1898),""))</f>
        <v/>
      </c>
      <c r="Q1898" s="39" t="str">
        <f>IF(Q$1&gt;$AE$1,"-",IFERROR(IF(DATEDIF('Base de données'!$A1898,Q$1,"d")&lt;&gt;0,"",'Base de données'!$B1898),""))</f>
        <v>OL6O2</v>
      </c>
      <c r="R1898" s="39" t="str">
        <f>IF(R$1&gt;$AE$1,"-",IFERROR(IF(DATEDIF('Base de données'!$A1898,R$1,"d")&lt;&gt;0,"",'Base de données'!$B1898),""))</f>
        <v/>
      </c>
      <c r="S1898" s="39" t="str">
        <f>IF(S$1&gt;$AE$1,"-",IFERROR(IF(DATEDIF('Base de données'!$A1898,S$1,"d")&lt;&gt;0,"",'Base de données'!$B1898),""))</f>
        <v/>
      </c>
      <c r="T1898" s="39" t="str">
        <f>IF(T$1&gt;$AE$1,"-",IFERROR(IF(DATEDIF('Base de données'!$A1898,T$1,"d")&lt;&gt;0,"",'Base de données'!$B1898),""))</f>
        <v/>
      </c>
      <c r="U1898" s="39" t="str">
        <f>IF(U$1&gt;$AE$1,"-",IFERROR(IF(DATEDIF('Base de données'!$A1898,U$1,"d")&lt;&gt;0,"",'Base de données'!$B1898),""))</f>
        <v/>
      </c>
      <c r="V1898" s="39" t="str">
        <f>IF(V$1&gt;$AE$1,"-",IFERROR(IF(DATEDIF('Base de données'!$A1898,V$1,"d")&lt;&gt;0,"",'Base de données'!$B1898),""))</f>
        <v/>
      </c>
      <c r="W1898" s="34"/>
      <c r="X1898" s="30" t="str">
        <f>'Base de données'!$C1898&amp;" "&amp;'Base de données'!$D1898</f>
        <v>Traore Élise</v>
      </c>
      <c r="Y1898" s="31">
        <f>COUNTIF('Base de données'!$B:$B,'Base de données'!$B1898)</f>
        <v>12</v>
      </c>
      <c r="AA1898" s="87" cm="1">
        <f t="array" aca="1" ref="AA1898" ca="1">INDIRECT("'Base de données'!A" &amp; ROW(Y1898))</f>
        <v>45839</v>
      </c>
      <c r="AB1898" s="51" t="str" cm="1">
        <f t="array" aca="1" ref="AB1898" ca="1">INDIRECT("'Base de données'!B" &amp; ROW(Z1898))</f>
        <v>OL6O2</v>
      </c>
    </row>
    <row r="1899" spans="1:28" x14ac:dyDescent="0.3">
      <c r="A1899" s="41" t="str">
        <f ca="1">IF(IF(AND($B1899&lt;&gt;"-",$B1899=$E1899),"Entrée et sortie","-")="Entrée et sortie",'Base de données'!$B1899,"-")</f>
        <v>-</v>
      </c>
      <c r="B1899" s="41" t="str">
        <f t="shared" ca="1" si="119"/>
        <v>-</v>
      </c>
      <c r="C1899" s="41" t="str">
        <f t="shared" ca="1" si="120"/>
        <v>-</v>
      </c>
      <c r="D1899" s="41" t="str">
        <f>IF($F1899="sortie en cours d'année",'Base de données'!$B1899,"-")</f>
        <v>-</v>
      </c>
      <c r="E1899" s="41" t="str">
        <f>IF($H1899="entrée en cours d'année",'Base de données'!$B1899,"-")</f>
        <v>-</v>
      </c>
      <c r="F1899" s="37" t="str">
        <f t="shared" si="117"/>
        <v/>
      </c>
      <c r="G1899" s="37" t="str">
        <f>IF($J1899="mouvement",_xlfn.XLOOKUP('Base de données'!$B1899,$V:$V,$V:$V,0),"")</f>
        <v/>
      </c>
      <c r="H1899" s="37" t="str">
        <f t="shared" si="118"/>
        <v/>
      </c>
      <c r="I1899" s="37" t="str">
        <f>IF($J1899="mouvement",_xlfn.XLOOKUP('Base de données'!$B1899,$K:$K,$K:$K,0),"")</f>
        <v/>
      </c>
      <c r="J1899" s="38" t="str">
        <f>IF(AND(Y1899&lt;&gt;MAX(Y:Y),COUNTIF(K1899:V1899,'Base de données'!$B1899)&gt;0),"mouvement","")</f>
        <v/>
      </c>
      <c r="K1899" s="39" t="str">
        <f>IF(K$1&gt;$AE$1,"-",IFERROR(IF(DATEDIF('Base de données'!$A1899,K$1,"d")&lt;&gt;0,"",'Base de données'!$B1899),""))</f>
        <v/>
      </c>
      <c r="L1899" s="39" t="str">
        <f>IF(L$1&gt;$AE$1,"-",IFERROR(IF(DATEDIF('Base de données'!$A1899,L$1,"d")&lt;&gt;0,"",'Base de données'!$B1899),""))</f>
        <v/>
      </c>
      <c r="M1899" s="39" t="str">
        <f>IF(M$1&gt;$AE$1,"-",IFERROR(IF(DATEDIF('Base de données'!$A1899,M$1,"d")&lt;&gt;0,"",'Base de données'!$B1899),""))</f>
        <v/>
      </c>
      <c r="N1899" s="39" t="str">
        <f>IF(N$1&gt;$AE$1,"-",IFERROR(IF(DATEDIF('Base de données'!$A1899,N$1,"d")&lt;&gt;0,"",'Base de données'!$B1899),""))</f>
        <v/>
      </c>
      <c r="O1899" s="39" t="str">
        <f>IF(O$1&gt;$AE$1,"-",IFERROR(IF(DATEDIF('Base de données'!$A1899,O$1,"d")&lt;&gt;0,"",'Base de données'!$B1899),""))</f>
        <v/>
      </c>
      <c r="P1899" s="39" t="str">
        <f>IF(P$1&gt;$AE$1,"-",IFERROR(IF(DATEDIF('Base de données'!$A1899,P$1,"d")&lt;&gt;0,"",'Base de données'!$B1899),""))</f>
        <v/>
      </c>
      <c r="Q1899" s="39" t="str">
        <f>IF(Q$1&gt;$AE$1,"-",IFERROR(IF(DATEDIF('Base de données'!$A1899,Q$1,"d")&lt;&gt;0,"",'Base de données'!$B1899),""))</f>
        <v>GERYB</v>
      </c>
      <c r="R1899" s="39" t="str">
        <f>IF(R$1&gt;$AE$1,"-",IFERROR(IF(DATEDIF('Base de données'!$A1899,R$1,"d")&lt;&gt;0,"",'Base de données'!$B1899),""))</f>
        <v/>
      </c>
      <c r="S1899" s="39" t="str">
        <f>IF(S$1&gt;$AE$1,"-",IFERROR(IF(DATEDIF('Base de données'!$A1899,S$1,"d")&lt;&gt;0,"",'Base de données'!$B1899),""))</f>
        <v/>
      </c>
      <c r="T1899" s="39" t="str">
        <f>IF(T$1&gt;$AE$1,"-",IFERROR(IF(DATEDIF('Base de données'!$A1899,T$1,"d")&lt;&gt;0,"",'Base de données'!$B1899),""))</f>
        <v/>
      </c>
      <c r="U1899" s="39" t="str">
        <f>IF(U$1&gt;$AE$1,"-",IFERROR(IF(DATEDIF('Base de données'!$A1899,U$1,"d")&lt;&gt;0,"",'Base de données'!$B1899),""))</f>
        <v/>
      </c>
      <c r="V1899" s="39" t="str">
        <f>IF(V$1&gt;$AE$1,"-",IFERROR(IF(DATEDIF('Base de données'!$A1899,V$1,"d")&lt;&gt;0,"",'Base de données'!$B1899),""))</f>
        <v/>
      </c>
      <c r="W1899" s="34"/>
      <c r="X1899" s="30" t="str">
        <f>'Base de données'!$C1899&amp;" "&amp;'Base de données'!$D1899</f>
        <v>Marie Édouard</v>
      </c>
      <c r="Y1899" s="31">
        <f>COUNTIF('Base de données'!$B:$B,'Base de données'!$B1899)</f>
        <v>12</v>
      </c>
      <c r="AA1899" s="87" cm="1">
        <f t="array" aca="1" ref="AA1899" ca="1">INDIRECT("'Base de données'!A" &amp; ROW(Y1899))</f>
        <v>45839</v>
      </c>
      <c r="AB1899" s="51" t="str" cm="1">
        <f t="array" aca="1" ref="AB1899" ca="1">INDIRECT("'Base de données'!B" &amp; ROW(Z1899))</f>
        <v>GERYB</v>
      </c>
    </row>
    <row r="1900" spans="1:28" x14ac:dyDescent="0.3">
      <c r="A1900" s="41" t="str">
        <f ca="1">IF(IF(AND($B1900&lt;&gt;"-",$B1900=$E1900),"Entrée et sortie","-")="Entrée et sortie",'Base de données'!$B1900,"-")</f>
        <v>-</v>
      </c>
      <c r="B1900" s="41" t="str">
        <f t="shared" ca="1" si="119"/>
        <v>-</v>
      </c>
      <c r="C1900" s="41" t="str">
        <f t="shared" ca="1" si="120"/>
        <v>-</v>
      </c>
      <c r="D1900" s="41" t="str">
        <f>IF($F1900="sortie en cours d'année",'Base de données'!$B1900,"-")</f>
        <v>-</v>
      </c>
      <c r="E1900" s="41" t="str">
        <f>IF($H1900="entrée en cours d'année",'Base de données'!$B1900,"-")</f>
        <v>-</v>
      </c>
      <c r="F1900" s="37" t="str">
        <f t="shared" si="117"/>
        <v/>
      </c>
      <c r="G1900" s="37" t="str">
        <f>IF($J1900="mouvement",_xlfn.XLOOKUP('Base de données'!$B1900,$V:$V,$V:$V,0),"")</f>
        <v/>
      </c>
      <c r="H1900" s="37" t="str">
        <f t="shared" si="118"/>
        <v/>
      </c>
      <c r="I1900" s="37" t="str">
        <f>IF($J1900="mouvement",_xlfn.XLOOKUP('Base de données'!$B1900,$K:$K,$K:$K,0),"")</f>
        <v/>
      </c>
      <c r="J1900" s="38" t="str">
        <f>IF(AND(Y1900&lt;&gt;MAX(Y:Y),COUNTIF(K1900:V1900,'Base de données'!$B1900)&gt;0),"mouvement","")</f>
        <v/>
      </c>
      <c r="K1900" s="39" t="str">
        <f>IF(K$1&gt;$AE$1,"-",IFERROR(IF(DATEDIF('Base de données'!$A1900,K$1,"d")&lt;&gt;0,"",'Base de données'!$B1900),""))</f>
        <v/>
      </c>
      <c r="L1900" s="39" t="str">
        <f>IF(L$1&gt;$AE$1,"-",IFERROR(IF(DATEDIF('Base de données'!$A1900,L$1,"d")&lt;&gt;0,"",'Base de données'!$B1900),""))</f>
        <v/>
      </c>
      <c r="M1900" s="39" t="str">
        <f>IF(M$1&gt;$AE$1,"-",IFERROR(IF(DATEDIF('Base de données'!$A1900,M$1,"d")&lt;&gt;0,"",'Base de données'!$B1900),""))</f>
        <v/>
      </c>
      <c r="N1900" s="39" t="str">
        <f>IF(N$1&gt;$AE$1,"-",IFERROR(IF(DATEDIF('Base de données'!$A1900,N$1,"d")&lt;&gt;0,"",'Base de données'!$B1900),""))</f>
        <v/>
      </c>
      <c r="O1900" s="39" t="str">
        <f>IF(O$1&gt;$AE$1,"-",IFERROR(IF(DATEDIF('Base de données'!$A1900,O$1,"d")&lt;&gt;0,"",'Base de données'!$B1900),""))</f>
        <v/>
      </c>
      <c r="P1900" s="39" t="str">
        <f>IF(P$1&gt;$AE$1,"-",IFERROR(IF(DATEDIF('Base de données'!$A1900,P$1,"d")&lt;&gt;0,"",'Base de données'!$B1900),""))</f>
        <v/>
      </c>
      <c r="Q1900" s="39" t="str">
        <f>IF(Q$1&gt;$AE$1,"-",IFERROR(IF(DATEDIF('Base de données'!$A1900,Q$1,"d")&lt;&gt;0,"",'Base de données'!$B1900),""))</f>
        <v>PL2KE</v>
      </c>
      <c r="R1900" s="39" t="str">
        <f>IF(R$1&gt;$AE$1,"-",IFERROR(IF(DATEDIF('Base de données'!$A1900,R$1,"d")&lt;&gt;0,"",'Base de données'!$B1900),""))</f>
        <v/>
      </c>
      <c r="S1900" s="39" t="str">
        <f>IF(S$1&gt;$AE$1,"-",IFERROR(IF(DATEDIF('Base de données'!$A1900,S$1,"d")&lt;&gt;0,"",'Base de données'!$B1900),""))</f>
        <v/>
      </c>
      <c r="T1900" s="39" t="str">
        <f>IF(T$1&gt;$AE$1,"-",IFERROR(IF(DATEDIF('Base de données'!$A1900,T$1,"d")&lt;&gt;0,"",'Base de données'!$B1900),""))</f>
        <v/>
      </c>
      <c r="U1900" s="39" t="str">
        <f>IF(U$1&gt;$AE$1,"-",IFERROR(IF(DATEDIF('Base de données'!$A1900,U$1,"d")&lt;&gt;0,"",'Base de données'!$B1900),""))</f>
        <v/>
      </c>
      <c r="V1900" s="39" t="str">
        <f>IF(V$1&gt;$AE$1,"-",IFERROR(IF(DATEDIF('Base de données'!$A1900,V$1,"d")&lt;&gt;0,"",'Base de données'!$B1900),""))</f>
        <v/>
      </c>
      <c r="W1900" s="34"/>
      <c r="X1900" s="30" t="str">
        <f>'Base de données'!$C1900&amp;" "&amp;'Base de données'!$D1900</f>
        <v>Duval Alain</v>
      </c>
      <c r="Y1900" s="31">
        <f>COUNTIF('Base de données'!$B:$B,'Base de données'!$B1900)</f>
        <v>12</v>
      </c>
      <c r="AA1900" s="87" cm="1">
        <f t="array" aca="1" ref="AA1900" ca="1">INDIRECT("'Base de données'!A" &amp; ROW(Y1900))</f>
        <v>45839</v>
      </c>
      <c r="AB1900" s="51" t="str" cm="1">
        <f t="array" aca="1" ref="AB1900" ca="1">INDIRECT("'Base de données'!B" &amp; ROW(Z1900))</f>
        <v>PL2KE</v>
      </c>
    </row>
    <row r="1901" spans="1:28" x14ac:dyDescent="0.3">
      <c r="A1901" s="41" t="str">
        <f ca="1">IF(IF(AND($B1901&lt;&gt;"-",$B1901=$E1901),"Entrée et sortie","-")="Entrée et sortie",'Base de données'!$B1901,"-")</f>
        <v>-</v>
      </c>
      <c r="B1901" s="41" t="str">
        <f t="shared" ca="1" si="119"/>
        <v>P6EK9</v>
      </c>
      <c r="C1901" s="41" t="str">
        <f t="shared" ca="1" si="120"/>
        <v>P6EK9</v>
      </c>
      <c r="D1901" s="41" t="str">
        <f>IF($F1901="sortie en cours d'année",'Base de données'!$B1901,"-")</f>
        <v>P6EK9</v>
      </c>
      <c r="E1901" s="41" t="str">
        <f>IF($H1901="entrée en cours d'année",'Base de données'!$B1901,"-")</f>
        <v>-</v>
      </c>
      <c r="F1901" s="37" t="str">
        <f t="shared" si="117"/>
        <v>sortie en cours d'année</v>
      </c>
      <c r="G1901" s="37">
        <f>IF($J1901="mouvement",_xlfn.XLOOKUP('Base de données'!$B1901,$V:$V,$V:$V,0),"")</f>
        <v>0</v>
      </c>
      <c r="H1901" s="37" t="str">
        <f t="shared" si="118"/>
        <v/>
      </c>
      <c r="I1901" s="37" t="str">
        <f>IF($J1901="mouvement",_xlfn.XLOOKUP('Base de données'!$B1901,$K:$K,$K:$K,0),"")</f>
        <v>P6EK9</v>
      </c>
      <c r="J1901" s="38" t="str">
        <f>IF(AND(Y1901&lt;&gt;MAX(Y:Y),COUNTIF(K1901:V1901,'Base de données'!$B1901)&gt;0),"mouvement","")</f>
        <v>mouvement</v>
      </c>
      <c r="K1901" s="39" t="str">
        <f>IF(K$1&gt;$AE$1,"-",IFERROR(IF(DATEDIF('Base de données'!$A1901,K$1,"d")&lt;&gt;0,"",'Base de données'!$B1901),""))</f>
        <v/>
      </c>
      <c r="L1901" s="39" t="str">
        <f>IF(L$1&gt;$AE$1,"-",IFERROR(IF(DATEDIF('Base de données'!$A1901,L$1,"d")&lt;&gt;0,"",'Base de données'!$B1901),""))</f>
        <v/>
      </c>
      <c r="M1901" s="39" t="str">
        <f>IF(M$1&gt;$AE$1,"-",IFERROR(IF(DATEDIF('Base de données'!$A1901,M$1,"d")&lt;&gt;0,"",'Base de données'!$B1901),""))</f>
        <v/>
      </c>
      <c r="N1901" s="39" t="str">
        <f>IF(N$1&gt;$AE$1,"-",IFERROR(IF(DATEDIF('Base de données'!$A1901,N$1,"d")&lt;&gt;0,"",'Base de données'!$B1901),""))</f>
        <v/>
      </c>
      <c r="O1901" s="39" t="str">
        <f>IF(O$1&gt;$AE$1,"-",IFERROR(IF(DATEDIF('Base de données'!$A1901,O$1,"d")&lt;&gt;0,"",'Base de données'!$B1901),""))</f>
        <v/>
      </c>
      <c r="P1901" s="39" t="str">
        <f>IF(P$1&gt;$AE$1,"-",IFERROR(IF(DATEDIF('Base de données'!$A1901,P$1,"d")&lt;&gt;0,"",'Base de données'!$B1901),""))</f>
        <v/>
      </c>
      <c r="Q1901" s="39" t="str">
        <f>IF(Q$1&gt;$AE$1,"-",IFERROR(IF(DATEDIF('Base de données'!$A1901,Q$1,"d")&lt;&gt;0,"",'Base de données'!$B1901),""))</f>
        <v>P6EK9</v>
      </c>
      <c r="R1901" s="39" t="str">
        <f>IF(R$1&gt;$AE$1,"-",IFERROR(IF(DATEDIF('Base de données'!$A1901,R$1,"d")&lt;&gt;0,"",'Base de données'!$B1901),""))</f>
        <v/>
      </c>
      <c r="S1901" s="39" t="str">
        <f>IF(S$1&gt;$AE$1,"-",IFERROR(IF(DATEDIF('Base de données'!$A1901,S$1,"d")&lt;&gt;0,"",'Base de données'!$B1901),""))</f>
        <v/>
      </c>
      <c r="T1901" s="39" t="str">
        <f>IF(T$1&gt;$AE$1,"-",IFERROR(IF(DATEDIF('Base de données'!$A1901,T$1,"d")&lt;&gt;0,"",'Base de données'!$B1901),""))</f>
        <v/>
      </c>
      <c r="U1901" s="39" t="str">
        <f>IF(U$1&gt;$AE$1,"-",IFERROR(IF(DATEDIF('Base de données'!$A1901,U$1,"d")&lt;&gt;0,"",'Base de données'!$B1901),""))</f>
        <v/>
      </c>
      <c r="V1901" s="39" t="str">
        <f>IF(V$1&gt;$AE$1,"-",IFERROR(IF(DATEDIF('Base de données'!$A1901,V$1,"d")&lt;&gt;0,"",'Base de données'!$B1901),""))</f>
        <v/>
      </c>
      <c r="W1901" s="34"/>
      <c r="X1901" s="30" t="str">
        <f>'Base de données'!$C1901&amp;" "&amp;'Base de données'!$D1901</f>
        <v>Bazin Mathilde</v>
      </c>
      <c r="Y1901" s="31">
        <f>COUNTIF('Base de données'!$B:$B,'Base de données'!$B1901)</f>
        <v>7</v>
      </c>
      <c r="AA1901" s="87" cm="1">
        <f t="array" aca="1" ref="AA1901" ca="1">INDIRECT("'Base de données'!A" &amp; ROW(Y1901))</f>
        <v>45839</v>
      </c>
      <c r="AB1901" s="51" t="str" cm="1">
        <f t="array" aca="1" ref="AB1901" ca="1">INDIRECT("'Base de données'!B" &amp; ROW(Z1901))</f>
        <v>P6EK9</v>
      </c>
    </row>
    <row r="1902" spans="1:28" x14ac:dyDescent="0.3">
      <c r="A1902" s="41" t="str">
        <f ca="1">IF(IF(AND($B1902&lt;&gt;"-",$B1902=$E1902),"Entrée et sortie","-")="Entrée et sortie",'Base de données'!$B1902,"-")</f>
        <v>-</v>
      </c>
      <c r="B1902" s="41" t="str">
        <f t="shared" ca="1" si="119"/>
        <v>-</v>
      </c>
      <c r="C1902" s="41" t="str">
        <f t="shared" ca="1" si="120"/>
        <v>-</v>
      </c>
      <c r="D1902" s="41" t="str">
        <f>IF($F1902="sortie en cours d'année",'Base de données'!$B1902,"-")</f>
        <v>-</v>
      </c>
      <c r="E1902" s="41" t="str">
        <f>IF($H1902="entrée en cours d'année",'Base de données'!$B1902,"-")</f>
        <v>-</v>
      </c>
      <c r="F1902" s="37" t="str">
        <f t="shared" si="117"/>
        <v/>
      </c>
      <c r="G1902" s="37" t="str">
        <f>IF($J1902="mouvement",_xlfn.XLOOKUP('Base de données'!$B1902,$V:$V,$V:$V,0),"")</f>
        <v/>
      </c>
      <c r="H1902" s="37" t="str">
        <f t="shared" si="118"/>
        <v/>
      </c>
      <c r="I1902" s="37" t="str">
        <f>IF($J1902="mouvement",_xlfn.XLOOKUP('Base de données'!$B1902,$K:$K,$K:$K,0),"")</f>
        <v/>
      </c>
      <c r="J1902" s="38" t="str">
        <f>IF(AND(Y1902&lt;&gt;MAX(Y:Y),COUNTIF(K1902:V1902,'Base de données'!$B1902)&gt;0),"mouvement","")</f>
        <v/>
      </c>
      <c r="K1902" s="39" t="str">
        <f>IF(K$1&gt;$AE$1,"-",IFERROR(IF(DATEDIF('Base de données'!$A1902,K$1,"d")&lt;&gt;0,"",'Base de données'!$B1902),""))</f>
        <v/>
      </c>
      <c r="L1902" s="39" t="str">
        <f>IF(L$1&gt;$AE$1,"-",IFERROR(IF(DATEDIF('Base de données'!$A1902,L$1,"d")&lt;&gt;0,"",'Base de données'!$B1902),""))</f>
        <v/>
      </c>
      <c r="M1902" s="39" t="str">
        <f>IF(M$1&gt;$AE$1,"-",IFERROR(IF(DATEDIF('Base de données'!$A1902,M$1,"d")&lt;&gt;0,"",'Base de données'!$B1902),""))</f>
        <v/>
      </c>
      <c r="N1902" s="39" t="str">
        <f>IF(N$1&gt;$AE$1,"-",IFERROR(IF(DATEDIF('Base de données'!$A1902,N$1,"d")&lt;&gt;0,"",'Base de données'!$B1902),""))</f>
        <v/>
      </c>
      <c r="O1902" s="39" t="str">
        <f>IF(O$1&gt;$AE$1,"-",IFERROR(IF(DATEDIF('Base de données'!$A1902,O$1,"d")&lt;&gt;0,"",'Base de données'!$B1902),""))</f>
        <v/>
      </c>
      <c r="P1902" s="39" t="str">
        <f>IF(P$1&gt;$AE$1,"-",IFERROR(IF(DATEDIF('Base de données'!$A1902,P$1,"d")&lt;&gt;0,"",'Base de données'!$B1902),""))</f>
        <v/>
      </c>
      <c r="Q1902" s="39" t="str">
        <f>IF(Q$1&gt;$AE$1,"-",IFERROR(IF(DATEDIF('Base de données'!$A1902,Q$1,"d")&lt;&gt;0,"",'Base de données'!$B1902),""))</f>
        <v>TQ7A6</v>
      </c>
      <c r="R1902" s="39" t="str">
        <f>IF(R$1&gt;$AE$1,"-",IFERROR(IF(DATEDIF('Base de données'!$A1902,R$1,"d")&lt;&gt;0,"",'Base de données'!$B1902),""))</f>
        <v/>
      </c>
      <c r="S1902" s="39" t="str">
        <f>IF(S$1&gt;$AE$1,"-",IFERROR(IF(DATEDIF('Base de données'!$A1902,S$1,"d")&lt;&gt;0,"",'Base de données'!$B1902),""))</f>
        <v/>
      </c>
      <c r="T1902" s="39" t="str">
        <f>IF(T$1&gt;$AE$1,"-",IFERROR(IF(DATEDIF('Base de données'!$A1902,T$1,"d")&lt;&gt;0,"",'Base de données'!$B1902),""))</f>
        <v/>
      </c>
      <c r="U1902" s="39" t="str">
        <f>IF(U$1&gt;$AE$1,"-",IFERROR(IF(DATEDIF('Base de données'!$A1902,U$1,"d")&lt;&gt;0,"",'Base de données'!$B1902),""))</f>
        <v/>
      </c>
      <c r="V1902" s="39" t="str">
        <f>IF(V$1&gt;$AE$1,"-",IFERROR(IF(DATEDIF('Base de données'!$A1902,V$1,"d")&lt;&gt;0,"",'Base de données'!$B1902),""))</f>
        <v/>
      </c>
      <c r="W1902" s="34"/>
      <c r="X1902" s="30" t="str">
        <f>'Base de données'!$C1902&amp;" "&amp;'Base de données'!$D1902</f>
        <v>Vincent Marcelle</v>
      </c>
      <c r="Y1902" s="31">
        <f>COUNTIF('Base de données'!$B:$B,'Base de données'!$B1902)</f>
        <v>12</v>
      </c>
      <c r="AA1902" s="87" cm="1">
        <f t="array" aca="1" ref="AA1902" ca="1">INDIRECT("'Base de données'!A" &amp; ROW(Y1902))</f>
        <v>45839</v>
      </c>
      <c r="AB1902" s="51" t="str" cm="1">
        <f t="array" aca="1" ref="AB1902" ca="1">INDIRECT("'Base de données'!B" &amp; ROW(Z1902))</f>
        <v>TQ7A6</v>
      </c>
    </row>
    <row r="1903" spans="1:28" x14ac:dyDescent="0.3">
      <c r="A1903" s="41" t="str">
        <f ca="1">IF(IF(AND($B1903&lt;&gt;"-",$B1903=$E1903),"Entrée et sortie","-")="Entrée et sortie",'Base de données'!$B1903,"-")</f>
        <v>-</v>
      </c>
      <c r="B1903" s="41" t="str">
        <f t="shared" ca="1" si="119"/>
        <v>-</v>
      </c>
      <c r="C1903" s="41" t="str">
        <f t="shared" ca="1" si="120"/>
        <v>-</v>
      </c>
      <c r="D1903" s="41" t="str">
        <f>IF($F1903="sortie en cours d'année",'Base de données'!$B1903,"-")</f>
        <v>-</v>
      </c>
      <c r="E1903" s="41" t="str">
        <f>IF($H1903="entrée en cours d'année",'Base de données'!$B1903,"-")</f>
        <v>-</v>
      </c>
      <c r="F1903" s="37" t="str">
        <f t="shared" si="117"/>
        <v/>
      </c>
      <c r="G1903" s="37" t="str">
        <f>IF($J1903="mouvement",_xlfn.XLOOKUP('Base de données'!$B1903,$V:$V,$V:$V,0),"")</f>
        <v/>
      </c>
      <c r="H1903" s="37" t="str">
        <f t="shared" si="118"/>
        <v/>
      </c>
      <c r="I1903" s="37" t="str">
        <f>IF($J1903="mouvement",_xlfn.XLOOKUP('Base de données'!$B1903,$K:$K,$K:$K,0),"")</f>
        <v/>
      </c>
      <c r="J1903" s="38" t="str">
        <f>IF(AND(Y1903&lt;&gt;MAX(Y:Y),COUNTIF(K1903:V1903,'Base de données'!$B1903)&gt;0),"mouvement","")</f>
        <v/>
      </c>
      <c r="K1903" s="39" t="str">
        <f>IF(K$1&gt;$AE$1,"-",IFERROR(IF(DATEDIF('Base de données'!$A1903,K$1,"d")&lt;&gt;0,"",'Base de données'!$B1903),""))</f>
        <v/>
      </c>
      <c r="L1903" s="39" t="str">
        <f>IF(L$1&gt;$AE$1,"-",IFERROR(IF(DATEDIF('Base de données'!$A1903,L$1,"d")&lt;&gt;0,"",'Base de données'!$B1903),""))</f>
        <v/>
      </c>
      <c r="M1903" s="39" t="str">
        <f>IF(M$1&gt;$AE$1,"-",IFERROR(IF(DATEDIF('Base de données'!$A1903,M$1,"d")&lt;&gt;0,"",'Base de données'!$B1903),""))</f>
        <v/>
      </c>
      <c r="N1903" s="39" t="str">
        <f>IF(N$1&gt;$AE$1,"-",IFERROR(IF(DATEDIF('Base de données'!$A1903,N$1,"d")&lt;&gt;0,"",'Base de données'!$B1903),""))</f>
        <v/>
      </c>
      <c r="O1903" s="39" t="str">
        <f>IF(O$1&gt;$AE$1,"-",IFERROR(IF(DATEDIF('Base de données'!$A1903,O$1,"d")&lt;&gt;0,"",'Base de données'!$B1903),""))</f>
        <v/>
      </c>
      <c r="P1903" s="39" t="str">
        <f>IF(P$1&gt;$AE$1,"-",IFERROR(IF(DATEDIF('Base de données'!$A1903,P$1,"d")&lt;&gt;0,"",'Base de données'!$B1903),""))</f>
        <v/>
      </c>
      <c r="Q1903" s="39" t="str">
        <f>IF(Q$1&gt;$AE$1,"-",IFERROR(IF(DATEDIF('Base de données'!$A1903,Q$1,"d")&lt;&gt;0,"",'Base de données'!$B1903),""))</f>
        <v>X23GT</v>
      </c>
      <c r="R1903" s="39" t="str">
        <f>IF(R$1&gt;$AE$1,"-",IFERROR(IF(DATEDIF('Base de données'!$A1903,R$1,"d")&lt;&gt;0,"",'Base de données'!$B1903),""))</f>
        <v/>
      </c>
      <c r="S1903" s="39" t="str">
        <f>IF(S$1&gt;$AE$1,"-",IFERROR(IF(DATEDIF('Base de données'!$A1903,S$1,"d")&lt;&gt;0,"",'Base de données'!$B1903),""))</f>
        <v/>
      </c>
      <c r="T1903" s="39" t="str">
        <f>IF(T$1&gt;$AE$1,"-",IFERROR(IF(DATEDIF('Base de données'!$A1903,T$1,"d")&lt;&gt;0,"",'Base de données'!$B1903),""))</f>
        <v/>
      </c>
      <c r="U1903" s="39" t="str">
        <f>IF(U$1&gt;$AE$1,"-",IFERROR(IF(DATEDIF('Base de données'!$A1903,U$1,"d")&lt;&gt;0,"",'Base de données'!$B1903),""))</f>
        <v/>
      </c>
      <c r="V1903" s="39" t="str">
        <f>IF(V$1&gt;$AE$1,"-",IFERROR(IF(DATEDIF('Base de données'!$A1903,V$1,"d")&lt;&gt;0,"",'Base de données'!$B1903),""))</f>
        <v/>
      </c>
      <c r="W1903" s="34"/>
      <c r="X1903" s="30" t="str">
        <f>'Base de données'!$C1903&amp;" "&amp;'Base de données'!$D1903</f>
        <v>Lacroix Clémence</v>
      </c>
      <c r="Y1903" s="31">
        <f>COUNTIF('Base de données'!$B:$B,'Base de données'!$B1903)</f>
        <v>12</v>
      </c>
      <c r="AA1903" s="87" cm="1">
        <f t="array" aca="1" ref="AA1903" ca="1">INDIRECT("'Base de données'!A" &amp; ROW(Y1903))</f>
        <v>45839</v>
      </c>
      <c r="AB1903" s="51" t="str" cm="1">
        <f t="array" aca="1" ref="AB1903" ca="1">INDIRECT("'Base de données'!B" &amp; ROW(Z1903))</f>
        <v>X23GT</v>
      </c>
    </row>
    <row r="1904" spans="1:28" x14ac:dyDescent="0.3">
      <c r="A1904" s="41" t="str">
        <f ca="1">IF(IF(AND($B1904&lt;&gt;"-",$B1904=$E1904),"Entrée et sortie","-")="Entrée et sortie",'Base de données'!$B1904,"-")</f>
        <v>-</v>
      </c>
      <c r="B1904" s="41" t="str">
        <f t="shared" ca="1" si="119"/>
        <v>-</v>
      </c>
      <c r="C1904" s="41" t="str">
        <f t="shared" ca="1" si="120"/>
        <v>-</v>
      </c>
      <c r="D1904" s="41" t="str">
        <f>IF($F1904="sortie en cours d'année",'Base de données'!$B1904,"-")</f>
        <v>-</v>
      </c>
      <c r="E1904" s="41" t="str">
        <f>IF($H1904="entrée en cours d'année",'Base de données'!$B1904,"-")</f>
        <v>-</v>
      </c>
      <c r="F1904" s="37" t="str">
        <f t="shared" si="117"/>
        <v/>
      </c>
      <c r="G1904" s="37" t="str">
        <f>IF($J1904="mouvement",_xlfn.XLOOKUP('Base de données'!$B1904,$V:$V,$V:$V,0),"")</f>
        <v/>
      </c>
      <c r="H1904" s="37" t="str">
        <f t="shared" si="118"/>
        <v/>
      </c>
      <c r="I1904" s="37" t="str">
        <f>IF($J1904="mouvement",_xlfn.XLOOKUP('Base de données'!$B1904,$K:$K,$K:$K,0),"")</f>
        <v/>
      </c>
      <c r="J1904" s="38" t="str">
        <f>IF(AND(Y1904&lt;&gt;MAX(Y:Y),COUNTIF(K1904:V1904,'Base de données'!$B1904)&gt;0),"mouvement","")</f>
        <v/>
      </c>
      <c r="K1904" s="39" t="str">
        <f>IF(K$1&gt;$AE$1,"-",IFERROR(IF(DATEDIF('Base de données'!$A1904,K$1,"d")&lt;&gt;0,"",'Base de données'!$B1904),""))</f>
        <v/>
      </c>
      <c r="L1904" s="39" t="str">
        <f>IF(L$1&gt;$AE$1,"-",IFERROR(IF(DATEDIF('Base de données'!$A1904,L$1,"d")&lt;&gt;0,"",'Base de données'!$B1904),""))</f>
        <v/>
      </c>
      <c r="M1904" s="39" t="str">
        <f>IF(M$1&gt;$AE$1,"-",IFERROR(IF(DATEDIF('Base de données'!$A1904,M$1,"d")&lt;&gt;0,"",'Base de données'!$B1904),""))</f>
        <v/>
      </c>
      <c r="N1904" s="39" t="str">
        <f>IF(N$1&gt;$AE$1,"-",IFERROR(IF(DATEDIF('Base de données'!$A1904,N$1,"d")&lt;&gt;0,"",'Base de données'!$B1904),""))</f>
        <v/>
      </c>
      <c r="O1904" s="39" t="str">
        <f>IF(O$1&gt;$AE$1,"-",IFERROR(IF(DATEDIF('Base de données'!$A1904,O$1,"d")&lt;&gt;0,"",'Base de données'!$B1904),""))</f>
        <v/>
      </c>
      <c r="P1904" s="39" t="str">
        <f>IF(P$1&gt;$AE$1,"-",IFERROR(IF(DATEDIF('Base de données'!$A1904,P$1,"d")&lt;&gt;0,"",'Base de données'!$B1904),""))</f>
        <v/>
      </c>
      <c r="Q1904" s="39" t="str">
        <f>IF(Q$1&gt;$AE$1,"-",IFERROR(IF(DATEDIF('Base de données'!$A1904,Q$1,"d")&lt;&gt;0,"",'Base de données'!$B1904),""))</f>
        <v>WQ3DT</v>
      </c>
      <c r="R1904" s="39" t="str">
        <f>IF(R$1&gt;$AE$1,"-",IFERROR(IF(DATEDIF('Base de données'!$A1904,R$1,"d")&lt;&gt;0,"",'Base de données'!$B1904),""))</f>
        <v/>
      </c>
      <c r="S1904" s="39" t="str">
        <f>IF(S$1&gt;$AE$1,"-",IFERROR(IF(DATEDIF('Base de données'!$A1904,S$1,"d")&lt;&gt;0,"",'Base de données'!$B1904),""))</f>
        <v/>
      </c>
      <c r="T1904" s="39" t="str">
        <f>IF(T$1&gt;$AE$1,"-",IFERROR(IF(DATEDIF('Base de données'!$A1904,T$1,"d")&lt;&gt;0,"",'Base de données'!$B1904),""))</f>
        <v/>
      </c>
      <c r="U1904" s="39" t="str">
        <f>IF(U$1&gt;$AE$1,"-",IFERROR(IF(DATEDIF('Base de données'!$A1904,U$1,"d")&lt;&gt;0,"",'Base de données'!$B1904),""))</f>
        <v/>
      </c>
      <c r="V1904" s="39" t="str">
        <f>IF(V$1&gt;$AE$1,"-",IFERROR(IF(DATEDIF('Base de données'!$A1904,V$1,"d")&lt;&gt;0,"",'Base de données'!$B1904),""))</f>
        <v/>
      </c>
      <c r="W1904" s="34"/>
      <c r="X1904" s="30" t="str">
        <f>'Base de données'!$C1904&amp;" "&amp;'Base de données'!$D1904</f>
        <v>Bertrand Océane</v>
      </c>
      <c r="Y1904" s="31">
        <f>COUNTIF('Base de données'!$B:$B,'Base de données'!$B1904)</f>
        <v>12</v>
      </c>
      <c r="AA1904" s="87" cm="1">
        <f t="array" aca="1" ref="AA1904" ca="1">INDIRECT("'Base de données'!A" &amp; ROW(Y1904))</f>
        <v>45839</v>
      </c>
      <c r="AB1904" s="51" t="str" cm="1">
        <f t="array" aca="1" ref="AB1904" ca="1">INDIRECT("'Base de données'!B" &amp; ROW(Z1904))</f>
        <v>WQ3DT</v>
      </c>
    </row>
    <row r="1905" spans="1:28" x14ac:dyDescent="0.3">
      <c r="A1905" s="41" t="str">
        <f ca="1">IF(IF(AND($B1905&lt;&gt;"-",$B1905=$E1905),"Entrée et sortie","-")="Entrée et sortie",'Base de données'!$B1905,"-")</f>
        <v>-</v>
      </c>
      <c r="B1905" s="41" t="str">
        <f t="shared" ca="1" si="119"/>
        <v>-</v>
      </c>
      <c r="C1905" s="41" t="str">
        <f t="shared" ca="1" si="120"/>
        <v>-</v>
      </c>
      <c r="D1905" s="41" t="str">
        <f>IF($F1905="sortie en cours d'année",'Base de données'!$B1905,"-")</f>
        <v>-</v>
      </c>
      <c r="E1905" s="41" t="str">
        <f>IF($H1905="entrée en cours d'année",'Base de données'!$B1905,"-")</f>
        <v>-</v>
      </c>
      <c r="F1905" s="37" t="str">
        <f t="shared" si="117"/>
        <v/>
      </c>
      <c r="G1905" s="37" t="str">
        <f>IF($J1905="mouvement",_xlfn.XLOOKUP('Base de données'!$B1905,$V:$V,$V:$V,0),"")</f>
        <v/>
      </c>
      <c r="H1905" s="37" t="str">
        <f t="shared" si="118"/>
        <v/>
      </c>
      <c r="I1905" s="37" t="str">
        <f>IF($J1905="mouvement",_xlfn.XLOOKUP('Base de données'!$B1905,$K:$K,$K:$K,0),"")</f>
        <v/>
      </c>
      <c r="J1905" s="38" t="str">
        <f>IF(AND(Y1905&lt;&gt;MAX(Y:Y),COUNTIF(K1905:V1905,'Base de données'!$B1905)&gt;0),"mouvement","")</f>
        <v/>
      </c>
      <c r="K1905" s="39" t="str">
        <f>IF(K$1&gt;$AE$1,"-",IFERROR(IF(DATEDIF('Base de données'!$A1905,K$1,"d")&lt;&gt;0,"",'Base de données'!$B1905),""))</f>
        <v/>
      </c>
      <c r="L1905" s="39" t="str">
        <f>IF(L$1&gt;$AE$1,"-",IFERROR(IF(DATEDIF('Base de données'!$A1905,L$1,"d")&lt;&gt;0,"",'Base de données'!$B1905),""))</f>
        <v/>
      </c>
      <c r="M1905" s="39" t="str">
        <f>IF(M$1&gt;$AE$1,"-",IFERROR(IF(DATEDIF('Base de données'!$A1905,M$1,"d")&lt;&gt;0,"",'Base de données'!$B1905),""))</f>
        <v/>
      </c>
      <c r="N1905" s="39" t="str">
        <f>IF(N$1&gt;$AE$1,"-",IFERROR(IF(DATEDIF('Base de données'!$A1905,N$1,"d")&lt;&gt;0,"",'Base de données'!$B1905),""))</f>
        <v/>
      </c>
      <c r="O1905" s="39" t="str">
        <f>IF(O$1&gt;$AE$1,"-",IFERROR(IF(DATEDIF('Base de données'!$A1905,O$1,"d")&lt;&gt;0,"",'Base de données'!$B1905),""))</f>
        <v/>
      </c>
      <c r="P1905" s="39" t="str">
        <f>IF(P$1&gt;$AE$1,"-",IFERROR(IF(DATEDIF('Base de données'!$A1905,P$1,"d")&lt;&gt;0,"",'Base de données'!$B1905),""))</f>
        <v/>
      </c>
      <c r="Q1905" s="39" t="str">
        <f>IF(Q$1&gt;$AE$1,"-",IFERROR(IF(DATEDIF('Base de données'!$A1905,Q$1,"d")&lt;&gt;0,"",'Base de données'!$B1905),""))</f>
        <v>1MMH5</v>
      </c>
      <c r="R1905" s="39" t="str">
        <f>IF(R$1&gt;$AE$1,"-",IFERROR(IF(DATEDIF('Base de données'!$A1905,R$1,"d")&lt;&gt;0,"",'Base de données'!$B1905),""))</f>
        <v/>
      </c>
      <c r="S1905" s="39" t="str">
        <f>IF(S$1&gt;$AE$1,"-",IFERROR(IF(DATEDIF('Base de données'!$A1905,S$1,"d")&lt;&gt;0,"",'Base de données'!$B1905),""))</f>
        <v/>
      </c>
      <c r="T1905" s="39" t="str">
        <f>IF(T$1&gt;$AE$1,"-",IFERROR(IF(DATEDIF('Base de données'!$A1905,T$1,"d")&lt;&gt;0,"",'Base de données'!$B1905),""))</f>
        <v/>
      </c>
      <c r="U1905" s="39" t="str">
        <f>IF(U$1&gt;$AE$1,"-",IFERROR(IF(DATEDIF('Base de données'!$A1905,U$1,"d")&lt;&gt;0,"",'Base de données'!$B1905),""))</f>
        <v/>
      </c>
      <c r="V1905" s="39" t="str">
        <f>IF(V$1&gt;$AE$1,"-",IFERROR(IF(DATEDIF('Base de données'!$A1905,V$1,"d")&lt;&gt;0,"",'Base de données'!$B1905),""))</f>
        <v/>
      </c>
      <c r="W1905" s="34"/>
      <c r="X1905" s="30" t="str">
        <f>'Base de données'!$C1905&amp;" "&amp;'Base de données'!$D1905</f>
        <v>Weber Dominique</v>
      </c>
      <c r="Y1905" s="31">
        <f>COUNTIF('Base de données'!$B:$B,'Base de données'!$B1905)</f>
        <v>12</v>
      </c>
      <c r="AA1905" s="87" cm="1">
        <f t="array" aca="1" ref="AA1905" ca="1">INDIRECT("'Base de données'!A" &amp; ROW(Y1905))</f>
        <v>45839</v>
      </c>
      <c r="AB1905" s="51" t="str" cm="1">
        <f t="array" aca="1" ref="AB1905" ca="1">INDIRECT("'Base de données'!B" &amp; ROW(Z1905))</f>
        <v>1MMH5</v>
      </c>
    </row>
    <row r="1906" spans="1:28" x14ac:dyDescent="0.3">
      <c r="A1906" s="41" t="str">
        <f ca="1">IF(IF(AND($B1906&lt;&gt;"-",$B1906=$E1906),"Entrée et sortie","-")="Entrée et sortie",'Base de données'!$B1906,"-")</f>
        <v>-</v>
      </c>
      <c r="B1906" s="41" t="str">
        <f t="shared" ca="1" si="119"/>
        <v>-</v>
      </c>
      <c r="C1906" s="41" t="str">
        <f t="shared" ca="1" si="120"/>
        <v>-</v>
      </c>
      <c r="D1906" s="41" t="str">
        <f>IF($F1906="sortie en cours d'année",'Base de données'!$B1906,"-")</f>
        <v>-</v>
      </c>
      <c r="E1906" s="41" t="str">
        <f>IF($H1906="entrée en cours d'année",'Base de données'!$B1906,"-")</f>
        <v>-</v>
      </c>
      <c r="F1906" s="37" t="str">
        <f t="shared" si="117"/>
        <v/>
      </c>
      <c r="G1906" s="37" t="str">
        <f>IF($J1906="mouvement",_xlfn.XLOOKUP('Base de données'!$B1906,$V:$V,$V:$V,0),"")</f>
        <v/>
      </c>
      <c r="H1906" s="37" t="str">
        <f t="shared" si="118"/>
        <v/>
      </c>
      <c r="I1906" s="37" t="str">
        <f>IF($J1906="mouvement",_xlfn.XLOOKUP('Base de données'!$B1906,$K:$K,$K:$K,0),"")</f>
        <v/>
      </c>
      <c r="J1906" s="38" t="str">
        <f>IF(AND(Y1906&lt;&gt;MAX(Y:Y),COUNTIF(K1906:V1906,'Base de données'!$B1906)&gt;0),"mouvement","")</f>
        <v/>
      </c>
      <c r="K1906" s="39" t="str">
        <f>IF(K$1&gt;$AE$1,"-",IFERROR(IF(DATEDIF('Base de données'!$A1906,K$1,"d")&lt;&gt;0,"",'Base de données'!$B1906),""))</f>
        <v/>
      </c>
      <c r="L1906" s="39" t="str">
        <f>IF(L$1&gt;$AE$1,"-",IFERROR(IF(DATEDIF('Base de données'!$A1906,L$1,"d")&lt;&gt;0,"",'Base de données'!$B1906),""))</f>
        <v/>
      </c>
      <c r="M1906" s="39" t="str">
        <f>IF(M$1&gt;$AE$1,"-",IFERROR(IF(DATEDIF('Base de données'!$A1906,M$1,"d")&lt;&gt;0,"",'Base de données'!$B1906),""))</f>
        <v/>
      </c>
      <c r="N1906" s="39" t="str">
        <f>IF(N$1&gt;$AE$1,"-",IFERROR(IF(DATEDIF('Base de données'!$A1906,N$1,"d")&lt;&gt;0,"",'Base de données'!$B1906),""))</f>
        <v/>
      </c>
      <c r="O1906" s="39" t="str">
        <f>IF(O$1&gt;$AE$1,"-",IFERROR(IF(DATEDIF('Base de données'!$A1906,O$1,"d")&lt;&gt;0,"",'Base de données'!$B1906),""))</f>
        <v/>
      </c>
      <c r="P1906" s="39" t="str">
        <f>IF(P$1&gt;$AE$1,"-",IFERROR(IF(DATEDIF('Base de données'!$A1906,P$1,"d")&lt;&gt;0,"",'Base de données'!$B1906),""))</f>
        <v/>
      </c>
      <c r="Q1906" s="39" t="str">
        <f>IF(Q$1&gt;$AE$1,"-",IFERROR(IF(DATEDIF('Base de données'!$A1906,Q$1,"d")&lt;&gt;0,"",'Base de données'!$B1906),""))</f>
        <v>RJR3K</v>
      </c>
      <c r="R1906" s="39" t="str">
        <f>IF(R$1&gt;$AE$1,"-",IFERROR(IF(DATEDIF('Base de données'!$A1906,R$1,"d")&lt;&gt;0,"",'Base de données'!$B1906),""))</f>
        <v/>
      </c>
      <c r="S1906" s="39" t="str">
        <f>IF(S$1&gt;$AE$1,"-",IFERROR(IF(DATEDIF('Base de données'!$A1906,S$1,"d")&lt;&gt;0,"",'Base de données'!$B1906),""))</f>
        <v/>
      </c>
      <c r="T1906" s="39" t="str">
        <f>IF(T$1&gt;$AE$1,"-",IFERROR(IF(DATEDIF('Base de données'!$A1906,T$1,"d")&lt;&gt;0,"",'Base de données'!$B1906),""))</f>
        <v/>
      </c>
      <c r="U1906" s="39" t="str">
        <f>IF(U$1&gt;$AE$1,"-",IFERROR(IF(DATEDIF('Base de données'!$A1906,U$1,"d")&lt;&gt;0,"",'Base de données'!$B1906),""))</f>
        <v/>
      </c>
      <c r="V1906" s="39" t="str">
        <f>IF(V$1&gt;$AE$1,"-",IFERROR(IF(DATEDIF('Base de données'!$A1906,V$1,"d")&lt;&gt;0,"",'Base de données'!$B1906),""))</f>
        <v/>
      </c>
      <c r="W1906" s="34"/>
      <c r="X1906" s="30" t="str">
        <f>'Base de données'!$C1906&amp;" "&amp;'Base de données'!$D1906</f>
        <v>Ledoux Étienne</v>
      </c>
      <c r="Y1906" s="31">
        <f>COUNTIF('Base de données'!$B:$B,'Base de données'!$B1906)</f>
        <v>12</v>
      </c>
      <c r="AA1906" s="87" cm="1">
        <f t="array" aca="1" ref="AA1906" ca="1">INDIRECT("'Base de données'!A" &amp; ROW(Y1906))</f>
        <v>45839</v>
      </c>
      <c r="AB1906" s="51" t="str" cm="1">
        <f t="array" aca="1" ref="AB1906" ca="1">INDIRECT("'Base de données'!B" &amp; ROW(Z1906))</f>
        <v>RJR3K</v>
      </c>
    </row>
    <row r="1907" spans="1:28" x14ac:dyDescent="0.3">
      <c r="A1907" s="41" t="str">
        <f ca="1">IF(IF(AND($B1907&lt;&gt;"-",$B1907=$E1907),"Entrée et sortie","-")="Entrée et sortie",'Base de données'!$B1907,"-")</f>
        <v>-</v>
      </c>
      <c r="B1907" s="41" t="str">
        <f t="shared" ca="1" si="119"/>
        <v>-</v>
      </c>
      <c r="C1907" s="41" t="str">
        <f t="shared" ca="1" si="120"/>
        <v>-</v>
      </c>
      <c r="D1907" s="41" t="str">
        <f>IF($F1907="sortie en cours d'année",'Base de données'!$B1907,"-")</f>
        <v>-</v>
      </c>
      <c r="E1907" s="41" t="str">
        <f>IF($H1907="entrée en cours d'année",'Base de données'!$B1907,"-")</f>
        <v>-</v>
      </c>
      <c r="F1907" s="37" t="str">
        <f t="shared" si="117"/>
        <v/>
      </c>
      <c r="G1907" s="37" t="str">
        <f>IF($J1907="mouvement",_xlfn.XLOOKUP('Base de données'!$B1907,$V:$V,$V:$V,0),"")</f>
        <v/>
      </c>
      <c r="H1907" s="37" t="str">
        <f t="shared" si="118"/>
        <v/>
      </c>
      <c r="I1907" s="37" t="str">
        <f>IF($J1907="mouvement",_xlfn.XLOOKUP('Base de données'!$B1907,$K:$K,$K:$K,0),"")</f>
        <v/>
      </c>
      <c r="J1907" s="38" t="str">
        <f>IF(AND(Y1907&lt;&gt;MAX(Y:Y),COUNTIF(K1907:V1907,'Base de données'!$B1907)&gt;0),"mouvement","")</f>
        <v/>
      </c>
      <c r="K1907" s="39" t="str">
        <f>IF(K$1&gt;$AE$1,"-",IFERROR(IF(DATEDIF('Base de données'!$A1907,K$1,"d")&lt;&gt;0,"",'Base de données'!$B1907),""))</f>
        <v/>
      </c>
      <c r="L1907" s="39" t="str">
        <f>IF(L$1&gt;$AE$1,"-",IFERROR(IF(DATEDIF('Base de données'!$A1907,L$1,"d")&lt;&gt;0,"",'Base de données'!$B1907),""))</f>
        <v/>
      </c>
      <c r="M1907" s="39" t="str">
        <f>IF(M$1&gt;$AE$1,"-",IFERROR(IF(DATEDIF('Base de données'!$A1907,M$1,"d")&lt;&gt;0,"",'Base de données'!$B1907),""))</f>
        <v/>
      </c>
      <c r="N1907" s="39" t="str">
        <f>IF(N$1&gt;$AE$1,"-",IFERROR(IF(DATEDIF('Base de données'!$A1907,N$1,"d")&lt;&gt;0,"",'Base de données'!$B1907),""))</f>
        <v/>
      </c>
      <c r="O1907" s="39" t="str">
        <f>IF(O$1&gt;$AE$1,"-",IFERROR(IF(DATEDIF('Base de données'!$A1907,O$1,"d")&lt;&gt;0,"",'Base de données'!$B1907),""))</f>
        <v/>
      </c>
      <c r="P1907" s="39" t="str">
        <f>IF(P$1&gt;$AE$1,"-",IFERROR(IF(DATEDIF('Base de données'!$A1907,P$1,"d")&lt;&gt;0,"",'Base de données'!$B1907),""))</f>
        <v/>
      </c>
      <c r="Q1907" s="39" t="str">
        <f>IF(Q$1&gt;$AE$1,"-",IFERROR(IF(DATEDIF('Base de données'!$A1907,Q$1,"d")&lt;&gt;0,"",'Base de données'!$B1907),""))</f>
        <v>STIBE</v>
      </c>
      <c r="R1907" s="39" t="str">
        <f>IF(R$1&gt;$AE$1,"-",IFERROR(IF(DATEDIF('Base de données'!$A1907,R$1,"d")&lt;&gt;0,"",'Base de données'!$B1907),""))</f>
        <v/>
      </c>
      <c r="S1907" s="39" t="str">
        <f>IF(S$1&gt;$AE$1,"-",IFERROR(IF(DATEDIF('Base de données'!$A1907,S$1,"d")&lt;&gt;0,"",'Base de données'!$B1907),""))</f>
        <v/>
      </c>
      <c r="T1907" s="39" t="str">
        <f>IF(T$1&gt;$AE$1,"-",IFERROR(IF(DATEDIF('Base de données'!$A1907,T$1,"d")&lt;&gt;0,"",'Base de données'!$B1907),""))</f>
        <v/>
      </c>
      <c r="U1907" s="39" t="str">
        <f>IF(U$1&gt;$AE$1,"-",IFERROR(IF(DATEDIF('Base de données'!$A1907,U$1,"d")&lt;&gt;0,"",'Base de données'!$B1907),""))</f>
        <v/>
      </c>
      <c r="V1907" s="39" t="str">
        <f>IF(V$1&gt;$AE$1,"-",IFERROR(IF(DATEDIF('Base de données'!$A1907,V$1,"d")&lt;&gt;0,"",'Base de données'!$B1907),""))</f>
        <v/>
      </c>
      <c r="W1907" s="34"/>
      <c r="X1907" s="30" t="str">
        <f>'Base de données'!$C1907&amp;" "&amp;'Base de données'!$D1907</f>
        <v>Huet Jacques</v>
      </c>
      <c r="Y1907" s="31">
        <f>COUNTIF('Base de données'!$B:$B,'Base de données'!$B1907)</f>
        <v>12</v>
      </c>
      <c r="AA1907" s="87" cm="1">
        <f t="array" aca="1" ref="AA1907" ca="1">INDIRECT("'Base de données'!A" &amp; ROW(Y1907))</f>
        <v>45839</v>
      </c>
      <c r="AB1907" s="51" t="str" cm="1">
        <f t="array" aca="1" ref="AB1907" ca="1">INDIRECT("'Base de données'!B" &amp; ROW(Z1907))</f>
        <v>STIBE</v>
      </c>
    </row>
    <row r="1908" spans="1:28" x14ac:dyDescent="0.3">
      <c r="A1908" s="41" t="str">
        <f ca="1">IF(IF(AND($B1908&lt;&gt;"-",$B1908=$E1908),"Entrée et sortie","-")="Entrée et sortie",'Base de données'!$B1908,"-")</f>
        <v>-</v>
      </c>
      <c r="B1908" s="41" t="str">
        <f t="shared" ca="1" si="119"/>
        <v>-</v>
      </c>
      <c r="C1908" s="41" t="str">
        <f t="shared" ca="1" si="120"/>
        <v>-</v>
      </c>
      <c r="D1908" s="41" t="str">
        <f>IF($F1908="sortie en cours d'année",'Base de données'!$B1908,"-")</f>
        <v>-</v>
      </c>
      <c r="E1908" s="41" t="str">
        <f>IF($H1908="entrée en cours d'année",'Base de données'!$B1908,"-")</f>
        <v>-</v>
      </c>
      <c r="F1908" s="37" t="str">
        <f t="shared" si="117"/>
        <v/>
      </c>
      <c r="G1908" s="37" t="str">
        <f>IF($J1908="mouvement",_xlfn.XLOOKUP('Base de données'!$B1908,$V:$V,$V:$V,0),"")</f>
        <v/>
      </c>
      <c r="H1908" s="37" t="str">
        <f t="shared" si="118"/>
        <v/>
      </c>
      <c r="I1908" s="37" t="str">
        <f>IF($J1908="mouvement",_xlfn.XLOOKUP('Base de données'!$B1908,$K:$K,$K:$K,0),"")</f>
        <v/>
      </c>
      <c r="J1908" s="38" t="str">
        <f>IF(AND(Y1908&lt;&gt;MAX(Y:Y),COUNTIF(K1908:V1908,'Base de données'!$B1908)&gt;0),"mouvement","")</f>
        <v/>
      </c>
      <c r="K1908" s="39" t="str">
        <f>IF(K$1&gt;$AE$1,"-",IFERROR(IF(DATEDIF('Base de données'!$A1908,K$1,"d")&lt;&gt;0,"",'Base de données'!$B1908),""))</f>
        <v/>
      </c>
      <c r="L1908" s="39" t="str">
        <f>IF(L$1&gt;$AE$1,"-",IFERROR(IF(DATEDIF('Base de données'!$A1908,L$1,"d")&lt;&gt;0,"",'Base de données'!$B1908),""))</f>
        <v/>
      </c>
      <c r="M1908" s="39" t="str">
        <f>IF(M$1&gt;$AE$1,"-",IFERROR(IF(DATEDIF('Base de données'!$A1908,M$1,"d")&lt;&gt;0,"",'Base de données'!$B1908),""))</f>
        <v/>
      </c>
      <c r="N1908" s="39" t="str">
        <f>IF(N$1&gt;$AE$1,"-",IFERROR(IF(DATEDIF('Base de données'!$A1908,N$1,"d")&lt;&gt;0,"",'Base de données'!$B1908),""))</f>
        <v/>
      </c>
      <c r="O1908" s="39" t="str">
        <f>IF(O$1&gt;$AE$1,"-",IFERROR(IF(DATEDIF('Base de données'!$A1908,O$1,"d")&lt;&gt;0,"",'Base de données'!$B1908),""))</f>
        <v/>
      </c>
      <c r="P1908" s="39" t="str">
        <f>IF(P$1&gt;$AE$1,"-",IFERROR(IF(DATEDIF('Base de données'!$A1908,P$1,"d")&lt;&gt;0,"",'Base de données'!$B1908),""))</f>
        <v/>
      </c>
      <c r="Q1908" s="39" t="str">
        <f>IF(Q$1&gt;$AE$1,"-",IFERROR(IF(DATEDIF('Base de données'!$A1908,Q$1,"d")&lt;&gt;0,"",'Base de données'!$B1908),""))</f>
        <v>711RD</v>
      </c>
      <c r="R1908" s="39" t="str">
        <f>IF(R$1&gt;$AE$1,"-",IFERROR(IF(DATEDIF('Base de données'!$A1908,R$1,"d")&lt;&gt;0,"",'Base de données'!$B1908),""))</f>
        <v/>
      </c>
      <c r="S1908" s="39" t="str">
        <f>IF(S$1&gt;$AE$1,"-",IFERROR(IF(DATEDIF('Base de données'!$A1908,S$1,"d")&lt;&gt;0,"",'Base de données'!$B1908),""))</f>
        <v/>
      </c>
      <c r="T1908" s="39" t="str">
        <f>IF(T$1&gt;$AE$1,"-",IFERROR(IF(DATEDIF('Base de données'!$A1908,T$1,"d")&lt;&gt;0,"",'Base de données'!$B1908),""))</f>
        <v/>
      </c>
      <c r="U1908" s="39" t="str">
        <f>IF(U$1&gt;$AE$1,"-",IFERROR(IF(DATEDIF('Base de données'!$A1908,U$1,"d")&lt;&gt;0,"",'Base de données'!$B1908),""))</f>
        <v/>
      </c>
      <c r="V1908" s="39" t="str">
        <f>IF(V$1&gt;$AE$1,"-",IFERROR(IF(DATEDIF('Base de données'!$A1908,V$1,"d")&lt;&gt;0,"",'Base de données'!$B1908),""))</f>
        <v/>
      </c>
      <c r="W1908" s="34"/>
      <c r="X1908" s="30" t="str">
        <f>'Base de données'!$C1908&amp;" "&amp;'Base de données'!$D1908</f>
        <v>Chevallier Lucas</v>
      </c>
      <c r="Y1908" s="31">
        <f>COUNTIF('Base de données'!$B:$B,'Base de données'!$B1908)</f>
        <v>12</v>
      </c>
      <c r="AA1908" s="87" cm="1">
        <f t="array" aca="1" ref="AA1908" ca="1">INDIRECT("'Base de données'!A" &amp; ROW(Y1908))</f>
        <v>45839</v>
      </c>
      <c r="AB1908" s="51" t="str" cm="1">
        <f t="array" aca="1" ref="AB1908" ca="1">INDIRECT("'Base de données'!B" &amp; ROW(Z1908))</f>
        <v>711RD</v>
      </c>
    </row>
    <row r="1909" spans="1:28" x14ac:dyDescent="0.3">
      <c r="A1909" s="41" t="str">
        <f ca="1">IF(IF(AND($B1909&lt;&gt;"-",$B1909=$E1909),"Entrée et sortie","-")="Entrée et sortie",'Base de données'!$B1909,"-")</f>
        <v>-</v>
      </c>
      <c r="B1909" s="41" t="str">
        <f t="shared" ca="1" si="119"/>
        <v>-</v>
      </c>
      <c r="C1909" s="41" t="str">
        <f t="shared" ca="1" si="120"/>
        <v>-</v>
      </c>
      <c r="D1909" s="41" t="str">
        <f>IF($F1909="sortie en cours d'année",'Base de données'!$B1909,"-")</f>
        <v>-</v>
      </c>
      <c r="E1909" s="41" t="str">
        <f>IF($H1909="entrée en cours d'année",'Base de données'!$B1909,"-")</f>
        <v>-</v>
      </c>
      <c r="F1909" s="37" t="str">
        <f t="shared" si="117"/>
        <v/>
      </c>
      <c r="G1909" s="37" t="str">
        <f>IF($J1909="mouvement",_xlfn.XLOOKUP('Base de données'!$B1909,$V:$V,$V:$V,0),"")</f>
        <v/>
      </c>
      <c r="H1909" s="37" t="str">
        <f t="shared" si="118"/>
        <v/>
      </c>
      <c r="I1909" s="37" t="str">
        <f>IF($J1909="mouvement",_xlfn.XLOOKUP('Base de données'!$B1909,$K:$K,$K:$K,0),"")</f>
        <v/>
      </c>
      <c r="J1909" s="38" t="str">
        <f>IF(AND(Y1909&lt;&gt;MAX(Y:Y),COUNTIF(K1909:V1909,'Base de données'!$B1909)&gt;0),"mouvement","")</f>
        <v/>
      </c>
      <c r="K1909" s="39" t="str">
        <f>IF(K$1&gt;$AE$1,"-",IFERROR(IF(DATEDIF('Base de données'!$A1909,K$1,"d")&lt;&gt;0,"",'Base de données'!$B1909),""))</f>
        <v/>
      </c>
      <c r="L1909" s="39" t="str">
        <f>IF(L$1&gt;$AE$1,"-",IFERROR(IF(DATEDIF('Base de données'!$A1909,L$1,"d")&lt;&gt;0,"",'Base de données'!$B1909),""))</f>
        <v/>
      </c>
      <c r="M1909" s="39" t="str">
        <f>IF(M$1&gt;$AE$1,"-",IFERROR(IF(DATEDIF('Base de données'!$A1909,M$1,"d")&lt;&gt;0,"",'Base de données'!$B1909),""))</f>
        <v/>
      </c>
      <c r="N1909" s="39" t="str">
        <f>IF(N$1&gt;$AE$1,"-",IFERROR(IF(DATEDIF('Base de données'!$A1909,N$1,"d")&lt;&gt;0,"",'Base de données'!$B1909),""))</f>
        <v/>
      </c>
      <c r="O1909" s="39" t="str">
        <f>IF(O$1&gt;$AE$1,"-",IFERROR(IF(DATEDIF('Base de données'!$A1909,O$1,"d")&lt;&gt;0,"",'Base de données'!$B1909),""))</f>
        <v/>
      </c>
      <c r="P1909" s="39" t="str">
        <f>IF(P$1&gt;$AE$1,"-",IFERROR(IF(DATEDIF('Base de données'!$A1909,P$1,"d")&lt;&gt;0,"",'Base de données'!$B1909),""))</f>
        <v/>
      </c>
      <c r="Q1909" s="39" t="str">
        <f>IF(Q$1&gt;$AE$1,"-",IFERROR(IF(DATEDIF('Base de données'!$A1909,Q$1,"d")&lt;&gt;0,"",'Base de données'!$B1909),""))</f>
        <v>U29UM</v>
      </c>
      <c r="R1909" s="39" t="str">
        <f>IF(R$1&gt;$AE$1,"-",IFERROR(IF(DATEDIF('Base de données'!$A1909,R$1,"d")&lt;&gt;0,"",'Base de données'!$B1909),""))</f>
        <v/>
      </c>
      <c r="S1909" s="39" t="str">
        <f>IF(S$1&gt;$AE$1,"-",IFERROR(IF(DATEDIF('Base de données'!$A1909,S$1,"d")&lt;&gt;0,"",'Base de données'!$B1909),""))</f>
        <v/>
      </c>
      <c r="T1909" s="39" t="str">
        <f>IF(T$1&gt;$AE$1,"-",IFERROR(IF(DATEDIF('Base de données'!$A1909,T$1,"d")&lt;&gt;0,"",'Base de données'!$B1909),""))</f>
        <v/>
      </c>
      <c r="U1909" s="39" t="str">
        <f>IF(U$1&gt;$AE$1,"-",IFERROR(IF(DATEDIF('Base de données'!$A1909,U$1,"d")&lt;&gt;0,"",'Base de données'!$B1909),""))</f>
        <v/>
      </c>
      <c r="V1909" s="39" t="str">
        <f>IF(V$1&gt;$AE$1,"-",IFERROR(IF(DATEDIF('Base de données'!$A1909,V$1,"d")&lt;&gt;0,"",'Base de données'!$B1909),""))</f>
        <v/>
      </c>
      <c r="W1909" s="34"/>
      <c r="X1909" s="30" t="str">
        <f>'Base de données'!$C1909&amp;" "&amp;'Base de données'!$D1909</f>
        <v>Schmitt Alix</v>
      </c>
      <c r="Y1909" s="31">
        <f>COUNTIF('Base de données'!$B:$B,'Base de données'!$B1909)</f>
        <v>12</v>
      </c>
      <c r="AA1909" s="87" cm="1">
        <f t="array" aca="1" ref="AA1909" ca="1">INDIRECT("'Base de données'!A" &amp; ROW(Y1909))</f>
        <v>45839</v>
      </c>
      <c r="AB1909" s="51" t="str" cm="1">
        <f t="array" aca="1" ref="AB1909" ca="1">INDIRECT("'Base de données'!B" &amp; ROW(Z1909))</f>
        <v>U29UM</v>
      </c>
    </row>
    <row r="1910" spans="1:28" x14ac:dyDescent="0.3">
      <c r="A1910" s="41" t="str">
        <f ca="1">IF(IF(AND($B1910&lt;&gt;"-",$B1910=$E1910),"Entrée et sortie","-")="Entrée et sortie",'Base de données'!$B1910,"-")</f>
        <v>-</v>
      </c>
      <c r="B1910" s="41" t="str">
        <f t="shared" ca="1" si="119"/>
        <v>-</v>
      </c>
      <c r="C1910" s="41" t="str">
        <f t="shared" ca="1" si="120"/>
        <v>-</v>
      </c>
      <c r="D1910" s="41" t="str">
        <f>IF($F1910="sortie en cours d'année",'Base de données'!$B1910,"-")</f>
        <v>-</v>
      </c>
      <c r="E1910" s="41" t="str">
        <f>IF($H1910="entrée en cours d'année",'Base de données'!$B1910,"-")</f>
        <v>-</v>
      </c>
      <c r="F1910" s="37" t="str">
        <f t="shared" si="117"/>
        <v/>
      </c>
      <c r="G1910" s="37" t="str">
        <f>IF($J1910="mouvement",_xlfn.XLOOKUP('Base de données'!$B1910,$V:$V,$V:$V,0),"")</f>
        <v/>
      </c>
      <c r="H1910" s="37" t="str">
        <f t="shared" si="118"/>
        <v/>
      </c>
      <c r="I1910" s="37" t="str">
        <f>IF($J1910="mouvement",_xlfn.XLOOKUP('Base de données'!$B1910,$K:$K,$K:$K,0),"")</f>
        <v/>
      </c>
      <c r="J1910" s="38" t="str">
        <f>IF(AND(Y1910&lt;&gt;MAX(Y:Y),COUNTIF(K1910:V1910,'Base de données'!$B1910)&gt;0),"mouvement","")</f>
        <v/>
      </c>
      <c r="K1910" s="39" t="str">
        <f>IF(K$1&gt;$AE$1,"-",IFERROR(IF(DATEDIF('Base de données'!$A1910,K$1,"d")&lt;&gt;0,"",'Base de données'!$B1910),""))</f>
        <v/>
      </c>
      <c r="L1910" s="39" t="str">
        <f>IF(L$1&gt;$AE$1,"-",IFERROR(IF(DATEDIF('Base de données'!$A1910,L$1,"d")&lt;&gt;0,"",'Base de données'!$B1910),""))</f>
        <v/>
      </c>
      <c r="M1910" s="39" t="str">
        <f>IF(M$1&gt;$AE$1,"-",IFERROR(IF(DATEDIF('Base de données'!$A1910,M$1,"d")&lt;&gt;0,"",'Base de données'!$B1910),""))</f>
        <v/>
      </c>
      <c r="N1910" s="39" t="str">
        <f>IF(N$1&gt;$AE$1,"-",IFERROR(IF(DATEDIF('Base de données'!$A1910,N$1,"d")&lt;&gt;0,"",'Base de données'!$B1910),""))</f>
        <v/>
      </c>
      <c r="O1910" s="39" t="str">
        <f>IF(O$1&gt;$AE$1,"-",IFERROR(IF(DATEDIF('Base de données'!$A1910,O$1,"d")&lt;&gt;0,"",'Base de données'!$B1910),""))</f>
        <v/>
      </c>
      <c r="P1910" s="39" t="str">
        <f>IF(P$1&gt;$AE$1,"-",IFERROR(IF(DATEDIF('Base de données'!$A1910,P$1,"d")&lt;&gt;0,"",'Base de données'!$B1910),""))</f>
        <v/>
      </c>
      <c r="Q1910" s="39" t="str">
        <f>IF(Q$1&gt;$AE$1,"-",IFERROR(IF(DATEDIF('Base de données'!$A1910,Q$1,"d")&lt;&gt;0,"",'Base de données'!$B1910),""))</f>
        <v>QL1M5</v>
      </c>
      <c r="R1910" s="39" t="str">
        <f>IF(R$1&gt;$AE$1,"-",IFERROR(IF(DATEDIF('Base de données'!$A1910,R$1,"d")&lt;&gt;0,"",'Base de données'!$B1910),""))</f>
        <v/>
      </c>
      <c r="S1910" s="39" t="str">
        <f>IF(S$1&gt;$AE$1,"-",IFERROR(IF(DATEDIF('Base de données'!$A1910,S$1,"d")&lt;&gt;0,"",'Base de données'!$B1910),""))</f>
        <v/>
      </c>
      <c r="T1910" s="39" t="str">
        <f>IF(T$1&gt;$AE$1,"-",IFERROR(IF(DATEDIF('Base de données'!$A1910,T$1,"d")&lt;&gt;0,"",'Base de données'!$B1910),""))</f>
        <v/>
      </c>
      <c r="U1910" s="39" t="str">
        <f>IF(U$1&gt;$AE$1,"-",IFERROR(IF(DATEDIF('Base de données'!$A1910,U$1,"d")&lt;&gt;0,"",'Base de données'!$B1910),""))</f>
        <v/>
      </c>
      <c r="V1910" s="39" t="str">
        <f>IF(V$1&gt;$AE$1,"-",IFERROR(IF(DATEDIF('Base de données'!$A1910,V$1,"d")&lt;&gt;0,"",'Base de données'!$B1910),""))</f>
        <v/>
      </c>
      <c r="W1910" s="34"/>
      <c r="X1910" s="30" t="str">
        <f>'Base de données'!$C1910&amp;" "&amp;'Base de données'!$D1910</f>
        <v>Leconte Stéphanie</v>
      </c>
      <c r="Y1910" s="31">
        <f>COUNTIF('Base de données'!$B:$B,'Base de données'!$B1910)</f>
        <v>12</v>
      </c>
      <c r="AA1910" s="87" cm="1">
        <f t="array" aca="1" ref="AA1910" ca="1">INDIRECT("'Base de données'!A" &amp; ROW(Y1910))</f>
        <v>45839</v>
      </c>
      <c r="AB1910" s="51" t="str" cm="1">
        <f t="array" aca="1" ref="AB1910" ca="1">INDIRECT("'Base de données'!B" &amp; ROW(Z1910))</f>
        <v>QL1M5</v>
      </c>
    </row>
    <row r="1911" spans="1:28" x14ac:dyDescent="0.3">
      <c r="A1911" s="41" t="str">
        <f ca="1">IF(IF(AND($B1911&lt;&gt;"-",$B1911=$E1911),"Entrée et sortie","-")="Entrée et sortie",'Base de données'!$B1911,"-")</f>
        <v>-</v>
      </c>
      <c r="B1911" s="41" t="str">
        <f t="shared" ca="1" si="119"/>
        <v>-</v>
      </c>
      <c r="C1911" s="41" t="str">
        <f t="shared" ca="1" si="120"/>
        <v>-</v>
      </c>
      <c r="D1911" s="41" t="str">
        <f>IF($F1911="sortie en cours d'année",'Base de données'!$B1911,"-")</f>
        <v>-</v>
      </c>
      <c r="E1911" s="41" t="str">
        <f>IF($H1911="entrée en cours d'année",'Base de données'!$B1911,"-")</f>
        <v>-</v>
      </c>
      <c r="F1911" s="37" t="str">
        <f t="shared" si="117"/>
        <v/>
      </c>
      <c r="G1911" s="37" t="str">
        <f>IF($J1911="mouvement",_xlfn.XLOOKUP('Base de données'!$B1911,$V:$V,$V:$V,0),"")</f>
        <v/>
      </c>
      <c r="H1911" s="37" t="str">
        <f t="shared" si="118"/>
        <v/>
      </c>
      <c r="I1911" s="37" t="str">
        <f>IF($J1911="mouvement",_xlfn.XLOOKUP('Base de données'!$B1911,$K:$K,$K:$K,0),"")</f>
        <v/>
      </c>
      <c r="J1911" s="38" t="str">
        <f>IF(AND(Y1911&lt;&gt;MAX(Y:Y),COUNTIF(K1911:V1911,'Base de données'!$B1911)&gt;0),"mouvement","")</f>
        <v/>
      </c>
      <c r="K1911" s="39" t="str">
        <f>IF(K$1&gt;$AE$1,"-",IFERROR(IF(DATEDIF('Base de données'!$A1911,K$1,"d")&lt;&gt;0,"",'Base de données'!$B1911),""))</f>
        <v/>
      </c>
      <c r="L1911" s="39" t="str">
        <f>IF(L$1&gt;$AE$1,"-",IFERROR(IF(DATEDIF('Base de données'!$A1911,L$1,"d")&lt;&gt;0,"",'Base de données'!$B1911),""))</f>
        <v/>
      </c>
      <c r="M1911" s="39" t="str">
        <f>IF(M$1&gt;$AE$1,"-",IFERROR(IF(DATEDIF('Base de données'!$A1911,M$1,"d")&lt;&gt;0,"",'Base de données'!$B1911),""))</f>
        <v/>
      </c>
      <c r="N1911" s="39" t="str">
        <f>IF(N$1&gt;$AE$1,"-",IFERROR(IF(DATEDIF('Base de données'!$A1911,N$1,"d")&lt;&gt;0,"",'Base de données'!$B1911),""))</f>
        <v/>
      </c>
      <c r="O1911" s="39" t="str">
        <f>IF(O$1&gt;$AE$1,"-",IFERROR(IF(DATEDIF('Base de données'!$A1911,O$1,"d")&lt;&gt;0,"",'Base de données'!$B1911),""))</f>
        <v/>
      </c>
      <c r="P1911" s="39" t="str">
        <f>IF(P$1&gt;$AE$1,"-",IFERROR(IF(DATEDIF('Base de données'!$A1911,P$1,"d")&lt;&gt;0,"",'Base de données'!$B1911),""))</f>
        <v/>
      </c>
      <c r="Q1911" s="39" t="str">
        <f>IF(Q$1&gt;$AE$1,"-",IFERROR(IF(DATEDIF('Base de données'!$A1911,Q$1,"d")&lt;&gt;0,"",'Base de données'!$B1911),""))</f>
        <v>SDNJA</v>
      </c>
      <c r="R1911" s="39" t="str">
        <f>IF(R$1&gt;$AE$1,"-",IFERROR(IF(DATEDIF('Base de données'!$A1911,R$1,"d")&lt;&gt;0,"",'Base de données'!$B1911),""))</f>
        <v/>
      </c>
      <c r="S1911" s="39" t="str">
        <f>IF(S$1&gt;$AE$1,"-",IFERROR(IF(DATEDIF('Base de données'!$A1911,S$1,"d")&lt;&gt;0,"",'Base de données'!$B1911),""))</f>
        <v/>
      </c>
      <c r="T1911" s="39" t="str">
        <f>IF(T$1&gt;$AE$1,"-",IFERROR(IF(DATEDIF('Base de données'!$A1911,T$1,"d")&lt;&gt;0,"",'Base de données'!$B1911),""))</f>
        <v/>
      </c>
      <c r="U1911" s="39" t="str">
        <f>IF(U$1&gt;$AE$1,"-",IFERROR(IF(DATEDIF('Base de données'!$A1911,U$1,"d")&lt;&gt;0,"",'Base de données'!$B1911),""))</f>
        <v/>
      </c>
      <c r="V1911" s="39" t="str">
        <f>IF(V$1&gt;$AE$1,"-",IFERROR(IF(DATEDIF('Base de données'!$A1911,V$1,"d")&lt;&gt;0,"",'Base de données'!$B1911),""))</f>
        <v/>
      </c>
      <c r="W1911" s="34"/>
      <c r="X1911" s="30" t="str">
        <f>'Base de données'!$C1911&amp;" "&amp;'Base de données'!$D1911</f>
        <v>Thierry Marianne</v>
      </c>
      <c r="Y1911" s="31">
        <f>COUNTIF('Base de données'!$B:$B,'Base de données'!$B1911)</f>
        <v>12</v>
      </c>
      <c r="AA1911" s="87" cm="1">
        <f t="array" aca="1" ref="AA1911" ca="1">INDIRECT("'Base de données'!A" &amp; ROW(Y1911))</f>
        <v>45839</v>
      </c>
      <c r="AB1911" s="51" t="str" cm="1">
        <f t="array" aca="1" ref="AB1911" ca="1">INDIRECT("'Base de données'!B" &amp; ROW(Z1911))</f>
        <v>SDNJA</v>
      </c>
    </row>
    <row r="1912" spans="1:28" x14ac:dyDescent="0.3">
      <c r="A1912" s="41" t="str">
        <f ca="1">IF(IF(AND($B1912&lt;&gt;"-",$B1912=$E1912),"Entrée et sortie","-")="Entrée et sortie",'Base de données'!$B1912,"-")</f>
        <v>-</v>
      </c>
      <c r="B1912" s="41" t="str">
        <f t="shared" ca="1" si="119"/>
        <v>-</v>
      </c>
      <c r="C1912" s="41" t="str">
        <f t="shared" ca="1" si="120"/>
        <v>-</v>
      </c>
      <c r="D1912" s="41" t="str">
        <f>IF($F1912="sortie en cours d'année",'Base de données'!$B1912,"-")</f>
        <v>-</v>
      </c>
      <c r="E1912" s="41" t="str">
        <f>IF($H1912="entrée en cours d'année",'Base de données'!$B1912,"-")</f>
        <v>-</v>
      </c>
      <c r="F1912" s="37" t="str">
        <f t="shared" si="117"/>
        <v/>
      </c>
      <c r="G1912" s="37" t="str">
        <f>IF($J1912="mouvement",_xlfn.XLOOKUP('Base de données'!$B1912,$V:$V,$V:$V,0),"")</f>
        <v/>
      </c>
      <c r="H1912" s="37" t="str">
        <f t="shared" si="118"/>
        <v/>
      </c>
      <c r="I1912" s="37" t="str">
        <f>IF($J1912="mouvement",_xlfn.XLOOKUP('Base de données'!$B1912,$K:$K,$K:$K,0),"")</f>
        <v/>
      </c>
      <c r="J1912" s="38" t="str">
        <f>IF(AND(Y1912&lt;&gt;MAX(Y:Y),COUNTIF(K1912:V1912,'Base de données'!$B1912)&gt;0),"mouvement","")</f>
        <v/>
      </c>
      <c r="K1912" s="39" t="str">
        <f>IF(K$1&gt;$AE$1,"-",IFERROR(IF(DATEDIF('Base de données'!$A1912,K$1,"d")&lt;&gt;0,"",'Base de données'!$B1912),""))</f>
        <v/>
      </c>
      <c r="L1912" s="39" t="str">
        <f>IF(L$1&gt;$AE$1,"-",IFERROR(IF(DATEDIF('Base de données'!$A1912,L$1,"d")&lt;&gt;0,"",'Base de données'!$B1912),""))</f>
        <v/>
      </c>
      <c r="M1912" s="39" t="str">
        <f>IF(M$1&gt;$AE$1,"-",IFERROR(IF(DATEDIF('Base de données'!$A1912,M$1,"d")&lt;&gt;0,"",'Base de données'!$B1912),""))</f>
        <v/>
      </c>
      <c r="N1912" s="39" t="str">
        <f>IF(N$1&gt;$AE$1,"-",IFERROR(IF(DATEDIF('Base de données'!$A1912,N$1,"d")&lt;&gt;0,"",'Base de données'!$B1912),""))</f>
        <v/>
      </c>
      <c r="O1912" s="39" t="str">
        <f>IF(O$1&gt;$AE$1,"-",IFERROR(IF(DATEDIF('Base de données'!$A1912,O$1,"d")&lt;&gt;0,"",'Base de données'!$B1912),""))</f>
        <v/>
      </c>
      <c r="P1912" s="39" t="str">
        <f>IF(P$1&gt;$AE$1,"-",IFERROR(IF(DATEDIF('Base de données'!$A1912,P$1,"d")&lt;&gt;0,"",'Base de données'!$B1912),""))</f>
        <v/>
      </c>
      <c r="Q1912" s="39" t="str">
        <f>IF(Q$1&gt;$AE$1,"-",IFERROR(IF(DATEDIF('Base de données'!$A1912,Q$1,"d")&lt;&gt;0,"",'Base de données'!$B1912),""))</f>
        <v>HJK4E</v>
      </c>
      <c r="R1912" s="39" t="str">
        <f>IF(R$1&gt;$AE$1,"-",IFERROR(IF(DATEDIF('Base de données'!$A1912,R$1,"d")&lt;&gt;0,"",'Base de données'!$B1912),""))</f>
        <v/>
      </c>
      <c r="S1912" s="39" t="str">
        <f>IF(S$1&gt;$AE$1,"-",IFERROR(IF(DATEDIF('Base de données'!$A1912,S$1,"d")&lt;&gt;0,"",'Base de données'!$B1912),""))</f>
        <v/>
      </c>
      <c r="T1912" s="39" t="str">
        <f>IF(T$1&gt;$AE$1,"-",IFERROR(IF(DATEDIF('Base de données'!$A1912,T$1,"d")&lt;&gt;0,"",'Base de données'!$B1912),""))</f>
        <v/>
      </c>
      <c r="U1912" s="39" t="str">
        <f>IF(U$1&gt;$AE$1,"-",IFERROR(IF(DATEDIF('Base de données'!$A1912,U$1,"d")&lt;&gt;0,"",'Base de données'!$B1912),""))</f>
        <v/>
      </c>
      <c r="V1912" s="39" t="str">
        <f>IF(V$1&gt;$AE$1,"-",IFERROR(IF(DATEDIF('Base de données'!$A1912,V$1,"d")&lt;&gt;0,"",'Base de données'!$B1912),""))</f>
        <v/>
      </c>
      <c r="W1912" s="34"/>
      <c r="X1912" s="30" t="str">
        <f>'Base de données'!$C1912&amp;" "&amp;'Base de données'!$D1912</f>
        <v>Thierry Jean</v>
      </c>
      <c r="Y1912" s="31">
        <f>COUNTIF('Base de données'!$B:$B,'Base de données'!$B1912)</f>
        <v>12</v>
      </c>
      <c r="AA1912" s="87" cm="1">
        <f t="array" aca="1" ref="AA1912" ca="1">INDIRECT("'Base de données'!A" &amp; ROW(Y1912))</f>
        <v>45839</v>
      </c>
      <c r="AB1912" s="51" t="str" cm="1">
        <f t="array" aca="1" ref="AB1912" ca="1">INDIRECT("'Base de données'!B" &amp; ROW(Z1912))</f>
        <v>HJK4E</v>
      </c>
    </row>
    <row r="1913" spans="1:28" x14ac:dyDescent="0.3">
      <c r="A1913" s="41" t="str">
        <f ca="1">IF(IF(AND($B1913&lt;&gt;"-",$B1913=$E1913),"Entrée et sortie","-")="Entrée et sortie",'Base de données'!$B1913,"-")</f>
        <v>-</v>
      </c>
      <c r="B1913" s="41" t="str">
        <f t="shared" ca="1" si="119"/>
        <v>-</v>
      </c>
      <c r="C1913" s="41" t="str">
        <f t="shared" ca="1" si="120"/>
        <v>-</v>
      </c>
      <c r="D1913" s="41" t="str">
        <f>IF($F1913="sortie en cours d'année",'Base de données'!$B1913,"-")</f>
        <v>-</v>
      </c>
      <c r="E1913" s="41" t="str">
        <f>IF($H1913="entrée en cours d'année",'Base de données'!$B1913,"-")</f>
        <v>-</v>
      </c>
      <c r="F1913" s="37" t="str">
        <f t="shared" si="117"/>
        <v/>
      </c>
      <c r="G1913" s="37" t="str">
        <f>IF($J1913="mouvement",_xlfn.XLOOKUP('Base de données'!$B1913,$V:$V,$V:$V,0),"")</f>
        <v/>
      </c>
      <c r="H1913" s="37" t="str">
        <f t="shared" si="118"/>
        <v/>
      </c>
      <c r="I1913" s="37" t="str">
        <f>IF($J1913="mouvement",_xlfn.XLOOKUP('Base de données'!$B1913,$K:$K,$K:$K,0),"")</f>
        <v/>
      </c>
      <c r="J1913" s="38" t="str">
        <f>IF(AND(Y1913&lt;&gt;MAX(Y:Y),COUNTIF(K1913:V1913,'Base de données'!$B1913)&gt;0),"mouvement","")</f>
        <v/>
      </c>
      <c r="K1913" s="39" t="str">
        <f>IF(K$1&gt;$AE$1,"-",IFERROR(IF(DATEDIF('Base de données'!$A1913,K$1,"d")&lt;&gt;0,"",'Base de données'!$B1913),""))</f>
        <v/>
      </c>
      <c r="L1913" s="39" t="str">
        <f>IF(L$1&gt;$AE$1,"-",IFERROR(IF(DATEDIF('Base de données'!$A1913,L$1,"d")&lt;&gt;0,"",'Base de données'!$B1913),""))</f>
        <v/>
      </c>
      <c r="M1913" s="39" t="str">
        <f>IF(M$1&gt;$AE$1,"-",IFERROR(IF(DATEDIF('Base de données'!$A1913,M$1,"d")&lt;&gt;0,"",'Base de données'!$B1913),""))</f>
        <v/>
      </c>
      <c r="N1913" s="39" t="str">
        <f>IF(N$1&gt;$AE$1,"-",IFERROR(IF(DATEDIF('Base de données'!$A1913,N$1,"d")&lt;&gt;0,"",'Base de données'!$B1913),""))</f>
        <v/>
      </c>
      <c r="O1913" s="39" t="str">
        <f>IF(O$1&gt;$AE$1,"-",IFERROR(IF(DATEDIF('Base de données'!$A1913,O$1,"d")&lt;&gt;0,"",'Base de données'!$B1913),""))</f>
        <v/>
      </c>
      <c r="P1913" s="39" t="str">
        <f>IF(P$1&gt;$AE$1,"-",IFERROR(IF(DATEDIF('Base de données'!$A1913,P$1,"d")&lt;&gt;0,"",'Base de données'!$B1913),""))</f>
        <v/>
      </c>
      <c r="Q1913" s="39" t="str">
        <f>IF(Q$1&gt;$AE$1,"-",IFERROR(IF(DATEDIF('Base de données'!$A1913,Q$1,"d")&lt;&gt;0,"",'Base de données'!$B1913),""))</f>
        <v>FZTZM</v>
      </c>
      <c r="R1913" s="39" t="str">
        <f>IF(R$1&gt;$AE$1,"-",IFERROR(IF(DATEDIF('Base de données'!$A1913,R$1,"d")&lt;&gt;0,"",'Base de données'!$B1913),""))</f>
        <v/>
      </c>
      <c r="S1913" s="39" t="str">
        <f>IF(S$1&gt;$AE$1,"-",IFERROR(IF(DATEDIF('Base de données'!$A1913,S$1,"d")&lt;&gt;0,"",'Base de données'!$B1913),""))</f>
        <v/>
      </c>
      <c r="T1913" s="39" t="str">
        <f>IF(T$1&gt;$AE$1,"-",IFERROR(IF(DATEDIF('Base de données'!$A1913,T$1,"d")&lt;&gt;0,"",'Base de données'!$B1913),""))</f>
        <v/>
      </c>
      <c r="U1913" s="39" t="str">
        <f>IF(U$1&gt;$AE$1,"-",IFERROR(IF(DATEDIF('Base de données'!$A1913,U$1,"d")&lt;&gt;0,"",'Base de données'!$B1913),""))</f>
        <v/>
      </c>
      <c r="V1913" s="39" t="str">
        <f>IF(V$1&gt;$AE$1,"-",IFERROR(IF(DATEDIF('Base de données'!$A1913,V$1,"d")&lt;&gt;0,"",'Base de données'!$B1913),""))</f>
        <v/>
      </c>
      <c r="W1913" s="34"/>
      <c r="X1913" s="30" t="str">
        <f>'Base de données'!$C1913&amp;" "&amp;'Base de données'!$D1913</f>
        <v>Le Goff Sébastien</v>
      </c>
      <c r="Y1913" s="31">
        <f>COUNTIF('Base de données'!$B:$B,'Base de données'!$B1913)</f>
        <v>12</v>
      </c>
      <c r="AA1913" s="87" cm="1">
        <f t="array" aca="1" ref="AA1913" ca="1">INDIRECT("'Base de données'!A" &amp; ROW(Y1913))</f>
        <v>45839</v>
      </c>
      <c r="AB1913" s="51" t="str" cm="1">
        <f t="array" aca="1" ref="AB1913" ca="1">INDIRECT("'Base de données'!B" &amp; ROW(Z1913))</f>
        <v>FZTZM</v>
      </c>
    </row>
    <row r="1914" spans="1:28" x14ac:dyDescent="0.3">
      <c r="A1914" s="41" t="str">
        <f ca="1">IF(IF(AND($B1914&lt;&gt;"-",$B1914=$E1914),"Entrée et sortie","-")="Entrée et sortie",'Base de données'!$B1914,"-")</f>
        <v>-</v>
      </c>
      <c r="B1914" s="41" t="str">
        <f t="shared" ca="1" si="119"/>
        <v>WXLIG</v>
      </c>
      <c r="C1914" s="41" t="str">
        <f t="shared" ca="1" si="120"/>
        <v>WXLIG</v>
      </c>
      <c r="D1914" s="41" t="str">
        <f>IF($F1914="sortie en cours d'année",'Base de données'!$B1914,"-")</f>
        <v>WXLIG</v>
      </c>
      <c r="E1914" s="41" t="str">
        <f>IF($H1914="entrée en cours d'année",'Base de données'!$B1914,"-")</f>
        <v>-</v>
      </c>
      <c r="F1914" s="37" t="str">
        <f t="shared" si="117"/>
        <v>sortie en cours d'année</v>
      </c>
      <c r="G1914" s="37">
        <f>IF($J1914="mouvement",_xlfn.XLOOKUP('Base de données'!$B1914,$V:$V,$V:$V,0),"")</f>
        <v>0</v>
      </c>
      <c r="H1914" s="37" t="str">
        <f t="shared" si="118"/>
        <v/>
      </c>
      <c r="I1914" s="37" t="str">
        <f>IF($J1914="mouvement",_xlfn.XLOOKUP('Base de données'!$B1914,$K:$K,$K:$K,0),"")</f>
        <v>WXLIG</v>
      </c>
      <c r="J1914" s="38" t="str">
        <f>IF(AND(Y1914&lt;&gt;MAX(Y:Y),COUNTIF(K1914:V1914,'Base de données'!$B1914)&gt;0),"mouvement","")</f>
        <v>mouvement</v>
      </c>
      <c r="K1914" s="39" t="str">
        <f>IF(K$1&gt;$AE$1,"-",IFERROR(IF(DATEDIF('Base de données'!$A1914,K$1,"d")&lt;&gt;0,"",'Base de données'!$B1914),""))</f>
        <v/>
      </c>
      <c r="L1914" s="39" t="str">
        <f>IF(L$1&gt;$AE$1,"-",IFERROR(IF(DATEDIF('Base de données'!$A1914,L$1,"d")&lt;&gt;0,"",'Base de données'!$B1914),""))</f>
        <v/>
      </c>
      <c r="M1914" s="39" t="str">
        <f>IF(M$1&gt;$AE$1,"-",IFERROR(IF(DATEDIF('Base de données'!$A1914,M$1,"d")&lt;&gt;0,"",'Base de données'!$B1914),""))</f>
        <v/>
      </c>
      <c r="N1914" s="39" t="str">
        <f>IF(N$1&gt;$AE$1,"-",IFERROR(IF(DATEDIF('Base de données'!$A1914,N$1,"d")&lt;&gt;0,"",'Base de données'!$B1914),""))</f>
        <v/>
      </c>
      <c r="O1914" s="39" t="str">
        <f>IF(O$1&gt;$AE$1,"-",IFERROR(IF(DATEDIF('Base de données'!$A1914,O$1,"d")&lt;&gt;0,"",'Base de données'!$B1914),""))</f>
        <v/>
      </c>
      <c r="P1914" s="39" t="str">
        <f>IF(P$1&gt;$AE$1,"-",IFERROR(IF(DATEDIF('Base de données'!$A1914,P$1,"d")&lt;&gt;0,"",'Base de données'!$B1914),""))</f>
        <v/>
      </c>
      <c r="Q1914" s="39" t="str">
        <f>IF(Q$1&gt;$AE$1,"-",IFERROR(IF(DATEDIF('Base de données'!$A1914,Q$1,"d")&lt;&gt;0,"",'Base de données'!$B1914),""))</f>
        <v>WXLIG</v>
      </c>
      <c r="R1914" s="39" t="str">
        <f>IF(R$1&gt;$AE$1,"-",IFERROR(IF(DATEDIF('Base de données'!$A1914,R$1,"d")&lt;&gt;0,"",'Base de données'!$B1914),""))</f>
        <v/>
      </c>
      <c r="S1914" s="39" t="str">
        <f>IF(S$1&gt;$AE$1,"-",IFERROR(IF(DATEDIF('Base de données'!$A1914,S$1,"d")&lt;&gt;0,"",'Base de données'!$B1914),""))</f>
        <v/>
      </c>
      <c r="T1914" s="39" t="str">
        <f>IF(T$1&gt;$AE$1,"-",IFERROR(IF(DATEDIF('Base de données'!$A1914,T$1,"d")&lt;&gt;0,"",'Base de données'!$B1914),""))</f>
        <v/>
      </c>
      <c r="U1914" s="39" t="str">
        <f>IF(U$1&gt;$AE$1,"-",IFERROR(IF(DATEDIF('Base de données'!$A1914,U$1,"d")&lt;&gt;0,"",'Base de données'!$B1914),""))</f>
        <v/>
      </c>
      <c r="V1914" s="39" t="str">
        <f>IF(V$1&gt;$AE$1,"-",IFERROR(IF(DATEDIF('Base de données'!$A1914,V$1,"d")&lt;&gt;0,"",'Base de données'!$B1914),""))</f>
        <v/>
      </c>
      <c r="W1914" s="34"/>
      <c r="X1914" s="30" t="str">
        <f>'Base de données'!$C1914&amp;" "&amp;'Base de données'!$D1914</f>
        <v>Pichon Étienne</v>
      </c>
      <c r="Y1914" s="31">
        <f>COUNTIF('Base de données'!$B:$B,'Base de données'!$B1914)</f>
        <v>10</v>
      </c>
      <c r="AA1914" s="87" cm="1">
        <f t="array" aca="1" ref="AA1914" ca="1">INDIRECT("'Base de données'!A" &amp; ROW(Y1914))</f>
        <v>45839</v>
      </c>
      <c r="AB1914" s="51" t="str" cm="1">
        <f t="array" aca="1" ref="AB1914" ca="1">INDIRECT("'Base de données'!B" &amp; ROW(Z1914))</f>
        <v>WXLIG</v>
      </c>
    </row>
    <row r="1915" spans="1:28" x14ac:dyDescent="0.3">
      <c r="A1915" s="41" t="str">
        <f ca="1">IF(IF(AND($B1915&lt;&gt;"-",$B1915=$E1915),"Entrée et sortie","-")="Entrée et sortie",'Base de données'!$B1915,"-")</f>
        <v>-</v>
      </c>
      <c r="B1915" s="41" t="str">
        <f t="shared" ca="1" si="119"/>
        <v>-</v>
      </c>
      <c r="C1915" s="41" t="str">
        <f t="shared" ca="1" si="120"/>
        <v>-</v>
      </c>
      <c r="D1915" s="41" t="str">
        <f>IF($F1915="sortie en cours d'année",'Base de données'!$B1915,"-")</f>
        <v>-</v>
      </c>
      <c r="E1915" s="41" t="str">
        <f>IF($H1915="entrée en cours d'année",'Base de données'!$B1915,"-")</f>
        <v>-</v>
      </c>
      <c r="F1915" s="37" t="str">
        <f t="shared" si="117"/>
        <v/>
      </c>
      <c r="G1915" s="37" t="str">
        <f>IF($J1915="mouvement",_xlfn.XLOOKUP('Base de données'!$B1915,$V:$V,$V:$V,0),"")</f>
        <v/>
      </c>
      <c r="H1915" s="37" t="str">
        <f t="shared" si="118"/>
        <v/>
      </c>
      <c r="I1915" s="37" t="str">
        <f>IF($J1915="mouvement",_xlfn.XLOOKUP('Base de données'!$B1915,$K:$K,$K:$K,0),"")</f>
        <v/>
      </c>
      <c r="J1915" s="38" t="str">
        <f>IF(AND(Y1915&lt;&gt;MAX(Y:Y),COUNTIF(K1915:V1915,'Base de données'!$B1915)&gt;0),"mouvement","")</f>
        <v/>
      </c>
      <c r="K1915" s="39" t="str">
        <f>IF(K$1&gt;$AE$1,"-",IFERROR(IF(DATEDIF('Base de données'!$A1915,K$1,"d")&lt;&gt;0,"",'Base de données'!$B1915),""))</f>
        <v/>
      </c>
      <c r="L1915" s="39" t="str">
        <f>IF(L$1&gt;$AE$1,"-",IFERROR(IF(DATEDIF('Base de données'!$A1915,L$1,"d")&lt;&gt;0,"",'Base de données'!$B1915),""))</f>
        <v/>
      </c>
      <c r="M1915" s="39" t="str">
        <f>IF(M$1&gt;$AE$1,"-",IFERROR(IF(DATEDIF('Base de données'!$A1915,M$1,"d")&lt;&gt;0,"",'Base de données'!$B1915),""))</f>
        <v/>
      </c>
      <c r="N1915" s="39" t="str">
        <f>IF(N$1&gt;$AE$1,"-",IFERROR(IF(DATEDIF('Base de données'!$A1915,N$1,"d")&lt;&gt;0,"",'Base de données'!$B1915),""))</f>
        <v/>
      </c>
      <c r="O1915" s="39" t="str">
        <f>IF(O$1&gt;$AE$1,"-",IFERROR(IF(DATEDIF('Base de données'!$A1915,O$1,"d")&lt;&gt;0,"",'Base de données'!$B1915),""))</f>
        <v/>
      </c>
      <c r="P1915" s="39" t="str">
        <f>IF(P$1&gt;$AE$1,"-",IFERROR(IF(DATEDIF('Base de données'!$A1915,P$1,"d")&lt;&gt;0,"",'Base de données'!$B1915),""))</f>
        <v/>
      </c>
      <c r="Q1915" s="39" t="str">
        <f>IF(Q$1&gt;$AE$1,"-",IFERROR(IF(DATEDIF('Base de données'!$A1915,Q$1,"d")&lt;&gt;0,"",'Base de données'!$B1915),""))</f>
        <v>DQ4RC</v>
      </c>
      <c r="R1915" s="39" t="str">
        <f>IF(R$1&gt;$AE$1,"-",IFERROR(IF(DATEDIF('Base de données'!$A1915,R$1,"d")&lt;&gt;0,"",'Base de données'!$B1915),""))</f>
        <v/>
      </c>
      <c r="S1915" s="39" t="str">
        <f>IF(S$1&gt;$AE$1,"-",IFERROR(IF(DATEDIF('Base de données'!$A1915,S$1,"d")&lt;&gt;0,"",'Base de données'!$B1915),""))</f>
        <v/>
      </c>
      <c r="T1915" s="39" t="str">
        <f>IF(T$1&gt;$AE$1,"-",IFERROR(IF(DATEDIF('Base de données'!$A1915,T$1,"d")&lt;&gt;0,"",'Base de données'!$B1915),""))</f>
        <v/>
      </c>
      <c r="U1915" s="39" t="str">
        <f>IF(U$1&gt;$AE$1,"-",IFERROR(IF(DATEDIF('Base de données'!$A1915,U$1,"d")&lt;&gt;0,"",'Base de données'!$B1915),""))</f>
        <v/>
      </c>
      <c r="V1915" s="39" t="str">
        <f>IF(V$1&gt;$AE$1,"-",IFERROR(IF(DATEDIF('Base de données'!$A1915,V$1,"d")&lt;&gt;0,"",'Base de données'!$B1915),""))</f>
        <v/>
      </c>
      <c r="W1915" s="34"/>
      <c r="X1915" s="30" t="str">
        <f>'Base de données'!$C1915&amp;" "&amp;'Base de données'!$D1915</f>
        <v>Paris Adrien</v>
      </c>
      <c r="Y1915" s="31">
        <f>COUNTIF('Base de données'!$B:$B,'Base de données'!$B1915)</f>
        <v>12</v>
      </c>
      <c r="AA1915" s="87" cm="1">
        <f t="array" aca="1" ref="AA1915" ca="1">INDIRECT("'Base de données'!A" &amp; ROW(Y1915))</f>
        <v>45839</v>
      </c>
      <c r="AB1915" s="51" t="str" cm="1">
        <f t="array" aca="1" ref="AB1915" ca="1">INDIRECT("'Base de données'!B" &amp; ROW(Z1915))</f>
        <v>DQ4RC</v>
      </c>
    </row>
    <row r="1916" spans="1:28" x14ac:dyDescent="0.3">
      <c r="A1916" s="41" t="str">
        <f ca="1">IF(IF(AND($B1916&lt;&gt;"-",$B1916=$E1916),"Entrée et sortie","-")="Entrée et sortie",'Base de données'!$B1916,"-")</f>
        <v>-</v>
      </c>
      <c r="B1916" s="41" t="str">
        <f t="shared" ca="1" si="119"/>
        <v>-</v>
      </c>
      <c r="C1916" s="41" t="str">
        <f t="shared" ca="1" si="120"/>
        <v>-</v>
      </c>
      <c r="D1916" s="41" t="str">
        <f>IF($F1916="sortie en cours d'année",'Base de données'!$B1916,"-")</f>
        <v>-</v>
      </c>
      <c r="E1916" s="41" t="str">
        <f>IF($H1916="entrée en cours d'année",'Base de données'!$B1916,"-")</f>
        <v>-</v>
      </c>
      <c r="F1916" s="37" t="str">
        <f t="shared" si="117"/>
        <v/>
      </c>
      <c r="G1916" s="37" t="str">
        <f>IF($J1916="mouvement",_xlfn.XLOOKUP('Base de données'!$B1916,$V:$V,$V:$V,0),"")</f>
        <v/>
      </c>
      <c r="H1916" s="37" t="str">
        <f t="shared" si="118"/>
        <v/>
      </c>
      <c r="I1916" s="37" t="str">
        <f>IF($J1916="mouvement",_xlfn.XLOOKUP('Base de données'!$B1916,$K:$K,$K:$K,0),"")</f>
        <v/>
      </c>
      <c r="J1916" s="38" t="str">
        <f>IF(AND(Y1916&lt;&gt;MAX(Y:Y),COUNTIF(K1916:V1916,'Base de données'!$B1916)&gt;0),"mouvement","")</f>
        <v/>
      </c>
      <c r="K1916" s="39" t="str">
        <f>IF(K$1&gt;$AE$1,"-",IFERROR(IF(DATEDIF('Base de données'!$A1916,K$1,"d")&lt;&gt;0,"",'Base de données'!$B1916),""))</f>
        <v/>
      </c>
      <c r="L1916" s="39" t="str">
        <f>IF(L$1&gt;$AE$1,"-",IFERROR(IF(DATEDIF('Base de données'!$A1916,L$1,"d")&lt;&gt;0,"",'Base de données'!$B1916),""))</f>
        <v/>
      </c>
      <c r="M1916" s="39" t="str">
        <f>IF(M$1&gt;$AE$1,"-",IFERROR(IF(DATEDIF('Base de données'!$A1916,M$1,"d")&lt;&gt;0,"",'Base de données'!$B1916),""))</f>
        <v/>
      </c>
      <c r="N1916" s="39" t="str">
        <f>IF(N$1&gt;$AE$1,"-",IFERROR(IF(DATEDIF('Base de données'!$A1916,N$1,"d")&lt;&gt;0,"",'Base de données'!$B1916),""))</f>
        <v/>
      </c>
      <c r="O1916" s="39" t="str">
        <f>IF(O$1&gt;$AE$1,"-",IFERROR(IF(DATEDIF('Base de données'!$A1916,O$1,"d")&lt;&gt;0,"",'Base de données'!$B1916),""))</f>
        <v/>
      </c>
      <c r="P1916" s="39" t="str">
        <f>IF(P$1&gt;$AE$1,"-",IFERROR(IF(DATEDIF('Base de données'!$A1916,P$1,"d")&lt;&gt;0,"",'Base de données'!$B1916),""))</f>
        <v/>
      </c>
      <c r="Q1916" s="39" t="str">
        <f>IF(Q$1&gt;$AE$1,"-",IFERROR(IF(DATEDIF('Base de données'!$A1916,Q$1,"d")&lt;&gt;0,"",'Base de données'!$B1916),""))</f>
        <v>1XIA0</v>
      </c>
      <c r="R1916" s="39" t="str">
        <f>IF(R$1&gt;$AE$1,"-",IFERROR(IF(DATEDIF('Base de données'!$A1916,R$1,"d")&lt;&gt;0,"",'Base de données'!$B1916),""))</f>
        <v/>
      </c>
      <c r="S1916" s="39" t="str">
        <f>IF(S$1&gt;$AE$1,"-",IFERROR(IF(DATEDIF('Base de données'!$A1916,S$1,"d")&lt;&gt;0,"",'Base de données'!$B1916),""))</f>
        <v/>
      </c>
      <c r="T1916" s="39" t="str">
        <f>IF(T$1&gt;$AE$1,"-",IFERROR(IF(DATEDIF('Base de données'!$A1916,T$1,"d")&lt;&gt;0,"",'Base de données'!$B1916),""))</f>
        <v/>
      </c>
      <c r="U1916" s="39" t="str">
        <f>IF(U$1&gt;$AE$1,"-",IFERROR(IF(DATEDIF('Base de données'!$A1916,U$1,"d")&lt;&gt;0,"",'Base de données'!$B1916),""))</f>
        <v/>
      </c>
      <c r="V1916" s="39" t="str">
        <f>IF(V$1&gt;$AE$1,"-",IFERROR(IF(DATEDIF('Base de données'!$A1916,V$1,"d")&lt;&gt;0,"",'Base de données'!$B1916),""))</f>
        <v/>
      </c>
      <c r="W1916" s="34"/>
      <c r="X1916" s="30" t="str">
        <f>'Base de données'!$C1916&amp;" "&amp;'Base de données'!$D1916</f>
        <v>Pons Georges</v>
      </c>
      <c r="Y1916" s="31">
        <f>COUNTIF('Base de données'!$B:$B,'Base de données'!$B1916)</f>
        <v>12</v>
      </c>
      <c r="AA1916" s="87" cm="1">
        <f t="array" aca="1" ref="AA1916" ca="1">INDIRECT("'Base de données'!A" &amp; ROW(Y1916))</f>
        <v>45839</v>
      </c>
      <c r="AB1916" s="51" t="str" cm="1">
        <f t="array" aca="1" ref="AB1916" ca="1">INDIRECT("'Base de données'!B" &amp; ROW(Z1916))</f>
        <v>1XIA0</v>
      </c>
    </row>
    <row r="1917" spans="1:28" x14ac:dyDescent="0.3">
      <c r="A1917" s="41" t="str">
        <f ca="1">IF(IF(AND($B1917&lt;&gt;"-",$B1917=$E1917),"Entrée et sortie","-")="Entrée et sortie",'Base de données'!$B1917,"-")</f>
        <v>-</v>
      </c>
      <c r="B1917" s="41" t="str">
        <f t="shared" ca="1" si="119"/>
        <v>-</v>
      </c>
      <c r="C1917" s="41" t="str">
        <f t="shared" ca="1" si="120"/>
        <v>-</v>
      </c>
      <c r="D1917" s="41" t="str">
        <f>IF($F1917="sortie en cours d'année",'Base de données'!$B1917,"-")</f>
        <v>-</v>
      </c>
      <c r="E1917" s="41" t="str">
        <f>IF($H1917="entrée en cours d'année",'Base de données'!$B1917,"-")</f>
        <v>-</v>
      </c>
      <c r="F1917" s="37" t="str">
        <f t="shared" si="117"/>
        <v/>
      </c>
      <c r="G1917" s="37" t="str">
        <f>IF($J1917="mouvement",_xlfn.XLOOKUP('Base de données'!$B1917,$V:$V,$V:$V,0),"")</f>
        <v/>
      </c>
      <c r="H1917" s="37" t="str">
        <f t="shared" si="118"/>
        <v/>
      </c>
      <c r="I1917" s="37" t="str">
        <f>IF($J1917="mouvement",_xlfn.XLOOKUP('Base de données'!$B1917,$K:$K,$K:$K,0),"")</f>
        <v/>
      </c>
      <c r="J1917" s="38" t="str">
        <f>IF(AND(Y1917&lt;&gt;MAX(Y:Y),COUNTIF(K1917:V1917,'Base de données'!$B1917)&gt;0),"mouvement","")</f>
        <v/>
      </c>
      <c r="K1917" s="39" t="str">
        <f>IF(K$1&gt;$AE$1,"-",IFERROR(IF(DATEDIF('Base de données'!$A1917,K$1,"d")&lt;&gt;0,"",'Base de données'!$B1917),""))</f>
        <v/>
      </c>
      <c r="L1917" s="39" t="str">
        <f>IF(L$1&gt;$AE$1,"-",IFERROR(IF(DATEDIF('Base de données'!$A1917,L$1,"d")&lt;&gt;0,"",'Base de données'!$B1917),""))</f>
        <v/>
      </c>
      <c r="M1917" s="39" t="str">
        <f>IF(M$1&gt;$AE$1,"-",IFERROR(IF(DATEDIF('Base de données'!$A1917,M$1,"d")&lt;&gt;0,"",'Base de données'!$B1917),""))</f>
        <v/>
      </c>
      <c r="N1917" s="39" t="str">
        <f>IF(N$1&gt;$AE$1,"-",IFERROR(IF(DATEDIF('Base de données'!$A1917,N$1,"d")&lt;&gt;0,"",'Base de données'!$B1917),""))</f>
        <v/>
      </c>
      <c r="O1917" s="39" t="str">
        <f>IF(O$1&gt;$AE$1,"-",IFERROR(IF(DATEDIF('Base de données'!$A1917,O$1,"d")&lt;&gt;0,"",'Base de données'!$B1917),""))</f>
        <v/>
      </c>
      <c r="P1917" s="39" t="str">
        <f>IF(P$1&gt;$AE$1,"-",IFERROR(IF(DATEDIF('Base de données'!$A1917,P$1,"d")&lt;&gt;0,"",'Base de données'!$B1917),""))</f>
        <v/>
      </c>
      <c r="Q1917" s="39" t="str">
        <f>IF(Q$1&gt;$AE$1,"-",IFERROR(IF(DATEDIF('Base de données'!$A1917,Q$1,"d")&lt;&gt;0,"",'Base de données'!$B1917),""))</f>
        <v>PO5EN</v>
      </c>
      <c r="R1917" s="39" t="str">
        <f>IF(R$1&gt;$AE$1,"-",IFERROR(IF(DATEDIF('Base de données'!$A1917,R$1,"d")&lt;&gt;0,"",'Base de données'!$B1917),""))</f>
        <v/>
      </c>
      <c r="S1917" s="39" t="str">
        <f>IF(S$1&gt;$AE$1,"-",IFERROR(IF(DATEDIF('Base de données'!$A1917,S$1,"d")&lt;&gt;0,"",'Base de données'!$B1917),""))</f>
        <v/>
      </c>
      <c r="T1917" s="39" t="str">
        <f>IF(T$1&gt;$AE$1,"-",IFERROR(IF(DATEDIF('Base de données'!$A1917,T$1,"d")&lt;&gt;0,"",'Base de données'!$B1917),""))</f>
        <v/>
      </c>
      <c r="U1917" s="39" t="str">
        <f>IF(U$1&gt;$AE$1,"-",IFERROR(IF(DATEDIF('Base de données'!$A1917,U$1,"d")&lt;&gt;0,"",'Base de données'!$B1917),""))</f>
        <v/>
      </c>
      <c r="V1917" s="39" t="str">
        <f>IF(V$1&gt;$AE$1,"-",IFERROR(IF(DATEDIF('Base de données'!$A1917,V$1,"d")&lt;&gt;0,"",'Base de données'!$B1917),""))</f>
        <v/>
      </c>
      <c r="W1917" s="34"/>
      <c r="X1917" s="30" t="str">
        <f>'Base de données'!$C1917&amp;" "&amp;'Base de données'!$D1917</f>
        <v>Moreau Adèle</v>
      </c>
      <c r="Y1917" s="31">
        <f>COUNTIF('Base de données'!$B:$B,'Base de données'!$B1917)</f>
        <v>12</v>
      </c>
      <c r="AA1917" s="87" cm="1">
        <f t="array" aca="1" ref="AA1917" ca="1">INDIRECT("'Base de données'!A" &amp; ROW(Y1917))</f>
        <v>45839</v>
      </c>
      <c r="AB1917" s="51" t="str" cm="1">
        <f t="array" aca="1" ref="AB1917" ca="1">INDIRECT("'Base de données'!B" &amp; ROW(Z1917))</f>
        <v>PO5EN</v>
      </c>
    </row>
    <row r="1918" spans="1:28" x14ac:dyDescent="0.3">
      <c r="A1918" s="41" t="str">
        <f ca="1">IF(IF(AND($B1918&lt;&gt;"-",$B1918=$E1918),"Entrée et sortie","-")="Entrée et sortie",'Base de données'!$B1918,"-")</f>
        <v>-</v>
      </c>
      <c r="B1918" s="41" t="str">
        <f t="shared" ca="1" si="119"/>
        <v>-</v>
      </c>
      <c r="C1918" s="41" t="str">
        <f t="shared" ca="1" si="120"/>
        <v>-</v>
      </c>
      <c r="D1918" s="41" t="str">
        <f>IF($F1918="sortie en cours d'année",'Base de données'!$B1918,"-")</f>
        <v>-</v>
      </c>
      <c r="E1918" s="41" t="str">
        <f>IF($H1918="entrée en cours d'année",'Base de données'!$B1918,"-")</f>
        <v>-</v>
      </c>
      <c r="F1918" s="37" t="str">
        <f t="shared" si="117"/>
        <v/>
      </c>
      <c r="G1918" s="37" t="str">
        <f>IF($J1918="mouvement",_xlfn.XLOOKUP('Base de données'!$B1918,$V:$V,$V:$V,0),"")</f>
        <v/>
      </c>
      <c r="H1918" s="37" t="str">
        <f t="shared" si="118"/>
        <v/>
      </c>
      <c r="I1918" s="37" t="str">
        <f>IF($J1918="mouvement",_xlfn.XLOOKUP('Base de données'!$B1918,$K:$K,$K:$K,0),"")</f>
        <v/>
      </c>
      <c r="J1918" s="38" t="str">
        <f>IF(AND(Y1918&lt;&gt;MAX(Y:Y),COUNTIF(K1918:V1918,'Base de données'!$B1918)&gt;0),"mouvement","")</f>
        <v/>
      </c>
      <c r="K1918" s="39" t="str">
        <f>IF(K$1&gt;$AE$1,"-",IFERROR(IF(DATEDIF('Base de données'!$A1918,K$1,"d")&lt;&gt;0,"",'Base de données'!$B1918),""))</f>
        <v/>
      </c>
      <c r="L1918" s="39" t="str">
        <f>IF(L$1&gt;$AE$1,"-",IFERROR(IF(DATEDIF('Base de données'!$A1918,L$1,"d")&lt;&gt;0,"",'Base de données'!$B1918),""))</f>
        <v/>
      </c>
      <c r="M1918" s="39" t="str">
        <f>IF(M$1&gt;$AE$1,"-",IFERROR(IF(DATEDIF('Base de données'!$A1918,M$1,"d")&lt;&gt;0,"",'Base de données'!$B1918),""))</f>
        <v/>
      </c>
      <c r="N1918" s="39" t="str">
        <f>IF(N$1&gt;$AE$1,"-",IFERROR(IF(DATEDIF('Base de données'!$A1918,N$1,"d")&lt;&gt;0,"",'Base de données'!$B1918),""))</f>
        <v/>
      </c>
      <c r="O1918" s="39" t="str">
        <f>IF(O$1&gt;$AE$1,"-",IFERROR(IF(DATEDIF('Base de données'!$A1918,O$1,"d")&lt;&gt;0,"",'Base de données'!$B1918),""))</f>
        <v/>
      </c>
      <c r="P1918" s="39" t="str">
        <f>IF(P$1&gt;$AE$1,"-",IFERROR(IF(DATEDIF('Base de données'!$A1918,P$1,"d")&lt;&gt;0,"",'Base de données'!$B1918),""))</f>
        <v/>
      </c>
      <c r="Q1918" s="39" t="str">
        <f>IF(Q$1&gt;$AE$1,"-",IFERROR(IF(DATEDIF('Base de données'!$A1918,Q$1,"d")&lt;&gt;0,"",'Base de données'!$B1918),""))</f>
        <v>Q84S6</v>
      </c>
      <c r="R1918" s="39" t="str">
        <f>IF(R$1&gt;$AE$1,"-",IFERROR(IF(DATEDIF('Base de données'!$A1918,R$1,"d")&lt;&gt;0,"",'Base de données'!$B1918),""))</f>
        <v/>
      </c>
      <c r="S1918" s="39" t="str">
        <f>IF(S$1&gt;$AE$1,"-",IFERROR(IF(DATEDIF('Base de données'!$A1918,S$1,"d")&lt;&gt;0,"",'Base de données'!$B1918),""))</f>
        <v/>
      </c>
      <c r="T1918" s="39" t="str">
        <f>IF(T$1&gt;$AE$1,"-",IFERROR(IF(DATEDIF('Base de données'!$A1918,T$1,"d")&lt;&gt;0,"",'Base de données'!$B1918),""))</f>
        <v/>
      </c>
      <c r="U1918" s="39" t="str">
        <f>IF(U$1&gt;$AE$1,"-",IFERROR(IF(DATEDIF('Base de données'!$A1918,U$1,"d")&lt;&gt;0,"",'Base de données'!$B1918),""))</f>
        <v/>
      </c>
      <c r="V1918" s="39" t="str">
        <f>IF(V$1&gt;$AE$1,"-",IFERROR(IF(DATEDIF('Base de données'!$A1918,V$1,"d")&lt;&gt;0,"",'Base de données'!$B1918),""))</f>
        <v/>
      </c>
      <c r="W1918" s="34"/>
      <c r="X1918" s="30" t="str">
        <f>'Base de données'!$C1918&amp;" "&amp;'Base de données'!$D1918</f>
        <v>Grenier Frédérique</v>
      </c>
      <c r="Y1918" s="31">
        <f>COUNTIF('Base de données'!$B:$B,'Base de données'!$B1918)</f>
        <v>12</v>
      </c>
      <c r="AA1918" s="87" cm="1">
        <f t="array" aca="1" ref="AA1918" ca="1">INDIRECT("'Base de données'!A" &amp; ROW(Y1918))</f>
        <v>45839</v>
      </c>
      <c r="AB1918" s="51" t="str" cm="1">
        <f t="array" aca="1" ref="AB1918" ca="1">INDIRECT("'Base de données'!B" &amp; ROW(Z1918))</f>
        <v>Q84S6</v>
      </c>
    </row>
    <row r="1919" spans="1:28" x14ac:dyDescent="0.3">
      <c r="A1919" s="41" t="str">
        <f ca="1">IF(IF(AND($B1919&lt;&gt;"-",$B1919=$E1919),"Entrée et sortie","-")="Entrée et sortie",'Base de données'!$B1919,"-")</f>
        <v>-</v>
      </c>
      <c r="B1919" s="41" t="str">
        <f t="shared" ca="1" si="119"/>
        <v>-</v>
      </c>
      <c r="C1919" s="41" t="str">
        <f t="shared" ca="1" si="120"/>
        <v>-</v>
      </c>
      <c r="D1919" s="41" t="str">
        <f>IF($F1919="sortie en cours d'année",'Base de données'!$B1919,"-")</f>
        <v>-</v>
      </c>
      <c r="E1919" s="41" t="str">
        <f>IF($H1919="entrée en cours d'année",'Base de données'!$B1919,"-")</f>
        <v>-</v>
      </c>
      <c r="F1919" s="37" t="str">
        <f t="shared" si="117"/>
        <v/>
      </c>
      <c r="G1919" s="37" t="str">
        <f>IF($J1919="mouvement",_xlfn.XLOOKUP('Base de données'!$B1919,$V:$V,$V:$V,0),"")</f>
        <v/>
      </c>
      <c r="H1919" s="37" t="str">
        <f t="shared" si="118"/>
        <v/>
      </c>
      <c r="I1919" s="37" t="str">
        <f>IF($J1919="mouvement",_xlfn.XLOOKUP('Base de données'!$B1919,$K:$K,$K:$K,0),"")</f>
        <v/>
      </c>
      <c r="J1919" s="38" t="str">
        <f>IF(AND(Y1919&lt;&gt;MAX(Y:Y),COUNTIF(K1919:V1919,'Base de données'!$B1919)&gt;0),"mouvement","")</f>
        <v/>
      </c>
      <c r="K1919" s="39" t="str">
        <f>IF(K$1&gt;$AE$1,"-",IFERROR(IF(DATEDIF('Base de données'!$A1919,K$1,"d")&lt;&gt;0,"",'Base de données'!$B1919),""))</f>
        <v/>
      </c>
      <c r="L1919" s="39" t="str">
        <f>IF(L$1&gt;$AE$1,"-",IFERROR(IF(DATEDIF('Base de données'!$A1919,L$1,"d")&lt;&gt;0,"",'Base de données'!$B1919),""))</f>
        <v/>
      </c>
      <c r="M1919" s="39" t="str">
        <f>IF(M$1&gt;$AE$1,"-",IFERROR(IF(DATEDIF('Base de données'!$A1919,M$1,"d")&lt;&gt;0,"",'Base de données'!$B1919),""))</f>
        <v/>
      </c>
      <c r="N1919" s="39" t="str">
        <f>IF(N$1&gt;$AE$1,"-",IFERROR(IF(DATEDIF('Base de données'!$A1919,N$1,"d")&lt;&gt;0,"",'Base de données'!$B1919),""))</f>
        <v/>
      </c>
      <c r="O1919" s="39" t="str">
        <f>IF(O$1&gt;$AE$1,"-",IFERROR(IF(DATEDIF('Base de données'!$A1919,O$1,"d")&lt;&gt;0,"",'Base de données'!$B1919),""))</f>
        <v/>
      </c>
      <c r="P1919" s="39" t="str">
        <f>IF(P$1&gt;$AE$1,"-",IFERROR(IF(DATEDIF('Base de données'!$A1919,P$1,"d")&lt;&gt;0,"",'Base de données'!$B1919),""))</f>
        <v/>
      </c>
      <c r="Q1919" s="39" t="str">
        <f>IF(Q$1&gt;$AE$1,"-",IFERROR(IF(DATEDIF('Base de données'!$A1919,Q$1,"d")&lt;&gt;0,"",'Base de données'!$B1919),""))</f>
        <v>NGSRO</v>
      </c>
      <c r="R1919" s="39" t="str">
        <f>IF(R$1&gt;$AE$1,"-",IFERROR(IF(DATEDIF('Base de données'!$A1919,R$1,"d")&lt;&gt;0,"",'Base de données'!$B1919),""))</f>
        <v/>
      </c>
      <c r="S1919" s="39" t="str">
        <f>IF(S$1&gt;$AE$1,"-",IFERROR(IF(DATEDIF('Base de données'!$A1919,S$1,"d")&lt;&gt;0,"",'Base de données'!$B1919),""))</f>
        <v/>
      </c>
      <c r="T1919" s="39" t="str">
        <f>IF(T$1&gt;$AE$1,"-",IFERROR(IF(DATEDIF('Base de données'!$A1919,T$1,"d")&lt;&gt;0,"",'Base de données'!$B1919),""))</f>
        <v/>
      </c>
      <c r="U1919" s="39" t="str">
        <f>IF(U$1&gt;$AE$1,"-",IFERROR(IF(DATEDIF('Base de données'!$A1919,U$1,"d")&lt;&gt;0,"",'Base de données'!$B1919),""))</f>
        <v/>
      </c>
      <c r="V1919" s="39" t="str">
        <f>IF(V$1&gt;$AE$1,"-",IFERROR(IF(DATEDIF('Base de données'!$A1919,V$1,"d")&lt;&gt;0,"",'Base de données'!$B1919),""))</f>
        <v/>
      </c>
      <c r="W1919" s="34"/>
      <c r="X1919" s="30" t="str">
        <f>'Base de données'!$C1919&amp;" "&amp;'Base de données'!$D1919</f>
        <v>Vasseur Hugues</v>
      </c>
      <c r="Y1919" s="31">
        <f>COUNTIF('Base de données'!$B:$B,'Base de données'!$B1919)</f>
        <v>12</v>
      </c>
      <c r="AA1919" s="87" cm="1">
        <f t="array" aca="1" ref="AA1919" ca="1">INDIRECT("'Base de données'!A" &amp; ROW(Y1919))</f>
        <v>45839</v>
      </c>
      <c r="AB1919" s="51" t="str" cm="1">
        <f t="array" aca="1" ref="AB1919" ca="1">INDIRECT("'Base de données'!B" &amp; ROW(Z1919))</f>
        <v>NGSRO</v>
      </c>
    </row>
    <row r="1920" spans="1:28" x14ac:dyDescent="0.3">
      <c r="A1920" s="41" t="str">
        <f ca="1">IF(IF(AND($B1920&lt;&gt;"-",$B1920=$E1920),"Entrée et sortie","-")="Entrée et sortie",'Base de données'!$B1920,"-")</f>
        <v>-</v>
      </c>
      <c r="B1920" s="41" t="str">
        <f t="shared" ca="1" si="119"/>
        <v>-</v>
      </c>
      <c r="C1920" s="41" t="str">
        <f t="shared" ca="1" si="120"/>
        <v>-</v>
      </c>
      <c r="D1920" s="41" t="str">
        <f>IF($F1920="sortie en cours d'année",'Base de données'!$B1920,"-")</f>
        <v>-</v>
      </c>
      <c r="E1920" s="41" t="str">
        <f>IF($H1920="entrée en cours d'année",'Base de données'!$B1920,"-")</f>
        <v>-</v>
      </c>
      <c r="F1920" s="37" t="str">
        <f t="shared" si="117"/>
        <v/>
      </c>
      <c r="G1920" s="37" t="str">
        <f>IF($J1920="mouvement",_xlfn.XLOOKUP('Base de données'!$B1920,$V:$V,$V:$V,0),"")</f>
        <v/>
      </c>
      <c r="H1920" s="37" t="str">
        <f t="shared" si="118"/>
        <v/>
      </c>
      <c r="I1920" s="37" t="str">
        <f>IF($J1920="mouvement",_xlfn.XLOOKUP('Base de données'!$B1920,$K:$K,$K:$K,0),"")</f>
        <v/>
      </c>
      <c r="J1920" s="38" t="str">
        <f>IF(AND(Y1920&lt;&gt;MAX(Y:Y),COUNTIF(K1920:V1920,'Base de données'!$B1920)&gt;0),"mouvement","")</f>
        <v/>
      </c>
      <c r="K1920" s="39" t="str">
        <f>IF(K$1&gt;$AE$1,"-",IFERROR(IF(DATEDIF('Base de données'!$A1920,K$1,"d")&lt;&gt;0,"",'Base de données'!$B1920),""))</f>
        <v/>
      </c>
      <c r="L1920" s="39" t="str">
        <f>IF(L$1&gt;$AE$1,"-",IFERROR(IF(DATEDIF('Base de données'!$A1920,L$1,"d")&lt;&gt;0,"",'Base de données'!$B1920),""))</f>
        <v/>
      </c>
      <c r="M1920" s="39" t="str">
        <f>IF(M$1&gt;$AE$1,"-",IFERROR(IF(DATEDIF('Base de données'!$A1920,M$1,"d")&lt;&gt;0,"",'Base de données'!$B1920),""))</f>
        <v/>
      </c>
      <c r="N1920" s="39" t="str">
        <f>IF(N$1&gt;$AE$1,"-",IFERROR(IF(DATEDIF('Base de données'!$A1920,N$1,"d")&lt;&gt;0,"",'Base de données'!$B1920),""))</f>
        <v/>
      </c>
      <c r="O1920" s="39" t="str">
        <f>IF(O$1&gt;$AE$1,"-",IFERROR(IF(DATEDIF('Base de données'!$A1920,O$1,"d")&lt;&gt;0,"",'Base de données'!$B1920),""))</f>
        <v/>
      </c>
      <c r="P1920" s="39" t="str">
        <f>IF(P$1&gt;$AE$1,"-",IFERROR(IF(DATEDIF('Base de données'!$A1920,P$1,"d")&lt;&gt;0,"",'Base de données'!$B1920),""))</f>
        <v/>
      </c>
      <c r="Q1920" s="39" t="str">
        <f>IF(Q$1&gt;$AE$1,"-",IFERROR(IF(DATEDIF('Base de données'!$A1920,Q$1,"d")&lt;&gt;0,"",'Base de données'!$B1920),""))</f>
        <v>QO391</v>
      </c>
      <c r="R1920" s="39" t="str">
        <f>IF(R$1&gt;$AE$1,"-",IFERROR(IF(DATEDIF('Base de données'!$A1920,R$1,"d")&lt;&gt;0,"",'Base de données'!$B1920),""))</f>
        <v/>
      </c>
      <c r="S1920" s="39" t="str">
        <f>IF(S$1&gt;$AE$1,"-",IFERROR(IF(DATEDIF('Base de données'!$A1920,S$1,"d")&lt;&gt;0,"",'Base de données'!$B1920),""))</f>
        <v/>
      </c>
      <c r="T1920" s="39" t="str">
        <f>IF(T$1&gt;$AE$1,"-",IFERROR(IF(DATEDIF('Base de données'!$A1920,T$1,"d")&lt;&gt;0,"",'Base de données'!$B1920),""))</f>
        <v/>
      </c>
      <c r="U1920" s="39" t="str">
        <f>IF(U$1&gt;$AE$1,"-",IFERROR(IF(DATEDIF('Base de données'!$A1920,U$1,"d")&lt;&gt;0,"",'Base de données'!$B1920),""))</f>
        <v/>
      </c>
      <c r="V1920" s="39" t="str">
        <f>IF(V$1&gt;$AE$1,"-",IFERROR(IF(DATEDIF('Base de données'!$A1920,V$1,"d")&lt;&gt;0,"",'Base de données'!$B1920),""))</f>
        <v/>
      </c>
      <c r="W1920" s="34"/>
      <c r="X1920" s="30" t="str">
        <f>'Base de données'!$C1920&amp;" "&amp;'Base de données'!$D1920</f>
        <v>Dupuis Benjamin</v>
      </c>
      <c r="Y1920" s="31">
        <f>COUNTIF('Base de données'!$B:$B,'Base de données'!$B1920)</f>
        <v>12</v>
      </c>
      <c r="AA1920" s="87" cm="1">
        <f t="array" aca="1" ref="AA1920" ca="1">INDIRECT("'Base de données'!A" &amp; ROW(Y1920))</f>
        <v>45839</v>
      </c>
      <c r="AB1920" s="51" t="str" cm="1">
        <f t="array" aca="1" ref="AB1920" ca="1">INDIRECT("'Base de données'!B" &amp; ROW(Z1920))</f>
        <v>QO391</v>
      </c>
    </row>
    <row r="1921" spans="1:28" x14ac:dyDescent="0.3">
      <c r="A1921" s="41" t="str">
        <f ca="1">IF(IF(AND($B1921&lt;&gt;"-",$B1921=$E1921),"Entrée et sortie","-")="Entrée et sortie",'Base de données'!$B1921,"-")</f>
        <v>-</v>
      </c>
      <c r="B1921" s="41" t="str">
        <f t="shared" ca="1" si="119"/>
        <v>IG2WC</v>
      </c>
      <c r="C1921" s="41" t="str">
        <f t="shared" ca="1" si="120"/>
        <v>IG2WC</v>
      </c>
      <c r="D1921" s="41" t="str">
        <f>IF($F1921="sortie en cours d'année",'Base de données'!$B1921,"-")</f>
        <v>IG2WC</v>
      </c>
      <c r="E1921" s="41" t="str">
        <f>IF($H1921="entrée en cours d'année",'Base de données'!$B1921,"-")</f>
        <v>-</v>
      </c>
      <c r="F1921" s="37" t="str">
        <f t="shared" si="117"/>
        <v>sortie en cours d'année</v>
      </c>
      <c r="G1921" s="37">
        <f>IF($J1921="mouvement",_xlfn.XLOOKUP('Base de données'!$B1921,$V:$V,$V:$V,0),"")</f>
        <v>0</v>
      </c>
      <c r="H1921" s="37" t="str">
        <f t="shared" si="118"/>
        <v/>
      </c>
      <c r="I1921" s="37" t="str">
        <f>IF($J1921="mouvement",_xlfn.XLOOKUP('Base de données'!$B1921,$K:$K,$K:$K,0),"")</f>
        <v>IG2WC</v>
      </c>
      <c r="J1921" s="38" t="str">
        <f>IF(AND(Y1921&lt;&gt;MAX(Y:Y),COUNTIF(K1921:V1921,'Base de données'!$B1921)&gt;0),"mouvement","")</f>
        <v>mouvement</v>
      </c>
      <c r="K1921" s="39" t="str">
        <f>IF(K$1&gt;$AE$1,"-",IFERROR(IF(DATEDIF('Base de données'!$A1921,K$1,"d")&lt;&gt;0,"",'Base de données'!$B1921),""))</f>
        <v/>
      </c>
      <c r="L1921" s="39" t="str">
        <f>IF(L$1&gt;$AE$1,"-",IFERROR(IF(DATEDIF('Base de données'!$A1921,L$1,"d")&lt;&gt;0,"",'Base de données'!$B1921),""))</f>
        <v/>
      </c>
      <c r="M1921" s="39" t="str">
        <f>IF(M$1&gt;$AE$1,"-",IFERROR(IF(DATEDIF('Base de données'!$A1921,M$1,"d")&lt;&gt;0,"",'Base de données'!$B1921),""))</f>
        <v/>
      </c>
      <c r="N1921" s="39" t="str">
        <f>IF(N$1&gt;$AE$1,"-",IFERROR(IF(DATEDIF('Base de données'!$A1921,N$1,"d")&lt;&gt;0,"",'Base de données'!$B1921),""))</f>
        <v/>
      </c>
      <c r="O1921" s="39" t="str">
        <f>IF(O$1&gt;$AE$1,"-",IFERROR(IF(DATEDIF('Base de données'!$A1921,O$1,"d")&lt;&gt;0,"",'Base de données'!$B1921),""))</f>
        <v/>
      </c>
      <c r="P1921" s="39" t="str">
        <f>IF(P$1&gt;$AE$1,"-",IFERROR(IF(DATEDIF('Base de données'!$A1921,P$1,"d")&lt;&gt;0,"",'Base de données'!$B1921),""))</f>
        <v/>
      </c>
      <c r="Q1921" s="39" t="str">
        <f>IF(Q$1&gt;$AE$1,"-",IFERROR(IF(DATEDIF('Base de données'!$A1921,Q$1,"d")&lt;&gt;0,"",'Base de données'!$B1921),""))</f>
        <v>IG2WC</v>
      </c>
      <c r="R1921" s="39" t="str">
        <f>IF(R$1&gt;$AE$1,"-",IFERROR(IF(DATEDIF('Base de données'!$A1921,R$1,"d")&lt;&gt;0,"",'Base de données'!$B1921),""))</f>
        <v/>
      </c>
      <c r="S1921" s="39" t="str">
        <f>IF(S$1&gt;$AE$1,"-",IFERROR(IF(DATEDIF('Base de données'!$A1921,S$1,"d")&lt;&gt;0,"",'Base de données'!$B1921),""))</f>
        <v/>
      </c>
      <c r="T1921" s="39" t="str">
        <f>IF(T$1&gt;$AE$1,"-",IFERROR(IF(DATEDIF('Base de données'!$A1921,T$1,"d")&lt;&gt;0,"",'Base de données'!$B1921),""))</f>
        <v/>
      </c>
      <c r="U1921" s="39" t="str">
        <f>IF(U$1&gt;$AE$1,"-",IFERROR(IF(DATEDIF('Base de données'!$A1921,U$1,"d")&lt;&gt;0,"",'Base de données'!$B1921),""))</f>
        <v/>
      </c>
      <c r="V1921" s="39" t="str">
        <f>IF(V$1&gt;$AE$1,"-",IFERROR(IF(DATEDIF('Base de données'!$A1921,V$1,"d")&lt;&gt;0,"",'Base de données'!$B1921),""))</f>
        <v/>
      </c>
      <c r="W1921" s="34"/>
      <c r="X1921" s="30" t="str">
        <f>'Base de données'!$C1921&amp;" "&amp;'Base de données'!$D1921</f>
        <v>Benoit Benjamin</v>
      </c>
      <c r="Y1921" s="31">
        <f>COUNTIF('Base de données'!$B:$B,'Base de données'!$B1921)</f>
        <v>7</v>
      </c>
      <c r="AA1921" s="87" cm="1">
        <f t="array" aca="1" ref="AA1921" ca="1">INDIRECT("'Base de données'!A" &amp; ROW(Y1921))</f>
        <v>45839</v>
      </c>
      <c r="AB1921" s="51" t="str" cm="1">
        <f t="array" aca="1" ref="AB1921" ca="1">INDIRECT("'Base de données'!B" &amp; ROW(Z1921))</f>
        <v>IG2WC</v>
      </c>
    </row>
    <row r="1922" spans="1:28" x14ac:dyDescent="0.3">
      <c r="A1922" s="41" t="str">
        <f ca="1">IF(IF(AND($B1922&lt;&gt;"-",$B1922=$E1922),"Entrée et sortie","-")="Entrée et sortie",'Base de données'!$B1922,"-")</f>
        <v>-</v>
      </c>
      <c r="B1922" s="41" t="str">
        <f t="shared" ca="1" si="119"/>
        <v>-</v>
      </c>
      <c r="C1922" s="41" t="str">
        <f t="shared" ca="1" si="120"/>
        <v>-</v>
      </c>
      <c r="D1922" s="41" t="str">
        <f>IF($F1922="sortie en cours d'année",'Base de données'!$B1922,"-")</f>
        <v>-</v>
      </c>
      <c r="E1922" s="41" t="str">
        <f>IF($H1922="entrée en cours d'année",'Base de données'!$B1922,"-")</f>
        <v>-</v>
      </c>
      <c r="F1922" s="37" t="str">
        <f t="shared" ref="F1922:F1985" si="121">IF(AND(G1922=0,J1922="mouvement"),"sortie en cours d'année","")</f>
        <v/>
      </c>
      <c r="G1922" s="37" t="str">
        <f>IF($J1922="mouvement",_xlfn.XLOOKUP('Base de données'!$B1922,$V:$V,$V:$V,0),"")</f>
        <v/>
      </c>
      <c r="H1922" s="37" t="str">
        <f t="shared" ref="H1922:H1985" si="122">IF(AND(I1922=0,J1922="mouvement"),"entrée en cours d'année","")</f>
        <v/>
      </c>
      <c r="I1922" s="37" t="str">
        <f>IF($J1922="mouvement",_xlfn.XLOOKUP('Base de données'!$B1922,$K:$K,$K:$K,0),"")</f>
        <v/>
      </c>
      <c r="J1922" s="38" t="str">
        <f>IF(AND(Y1922&lt;&gt;MAX(Y:Y),COUNTIF(K1922:V1922,'Base de données'!$B1922)&gt;0),"mouvement","")</f>
        <v/>
      </c>
      <c r="K1922" s="39" t="str">
        <f>IF(K$1&gt;$AE$1,"-",IFERROR(IF(DATEDIF('Base de données'!$A1922,K$1,"d")&lt;&gt;0,"",'Base de données'!$B1922),""))</f>
        <v/>
      </c>
      <c r="L1922" s="39" t="str">
        <f>IF(L$1&gt;$AE$1,"-",IFERROR(IF(DATEDIF('Base de données'!$A1922,L$1,"d")&lt;&gt;0,"",'Base de données'!$B1922),""))</f>
        <v/>
      </c>
      <c r="M1922" s="39" t="str">
        <f>IF(M$1&gt;$AE$1,"-",IFERROR(IF(DATEDIF('Base de données'!$A1922,M$1,"d")&lt;&gt;0,"",'Base de données'!$B1922),""))</f>
        <v/>
      </c>
      <c r="N1922" s="39" t="str">
        <f>IF(N$1&gt;$AE$1,"-",IFERROR(IF(DATEDIF('Base de données'!$A1922,N$1,"d")&lt;&gt;0,"",'Base de données'!$B1922),""))</f>
        <v/>
      </c>
      <c r="O1922" s="39" t="str">
        <f>IF(O$1&gt;$AE$1,"-",IFERROR(IF(DATEDIF('Base de données'!$A1922,O$1,"d")&lt;&gt;0,"",'Base de données'!$B1922),""))</f>
        <v/>
      </c>
      <c r="P1922" s="39" t="str">
        <f>IF(P$1&gt;$AE$1,"-",IFERROR(IF(DATEDIF('Base de données'!$A1922,P$1,"d")&lt;&gt;0,"",'Base de données'!$B1922),""))</f>
        <v/>
      </c>
      <c r="Q1922" s="39" t="str">
        <f>IF(Q$1&gt;$AE$1,"-",IFERROR(IF(DATEDIF('Base de données'!$A1922,Q$1,"d")&lt;&gt;0,"",'Base de données'!$B1922),""))</f>
        <v>NPS0U</v>
      </c>
      <c r="R1922" s="39" t="str">
        <f>IF(R$1&gt;$AE$1,"-",IFERROR(IF(DATEDIF('Base de données'!$A1922,R$1,"d")&lt;&gt;0,"",'Base de données'!$B1922),""))</f>
        <v/>
      </c>
      <c r="S1922" s="39" t="str">
        <f>IF(S$1&gt;$AE$1,"-",IFERROR(IF(DATEDIF('Base de données'!$A1922,S$1,"d")&lt;&gt;0,"",'Base de données'!$B1922),""))</f>
        <v/>
      </c>
      <c r="T1922" s="39" t="str">
        <f>IF(T$1&gt;$AE$1,"-",IFERROR(IF(DATEDIF('Base de données'!$A1922,T$1,"d")&lt;&gt;0,"",'Base de données'!$B1922),""))</f>
        <v/>
      </c>
      <c r="U1922" s="39" t="str">
        <f>IF(U$1&gt;$AE$1,"-",IFERROR(IF(DATEDIF('Base de données'!$A1922,U$1,"d")&lt;&gt;0,"",'Base de données'!$B1922),""))</f>
        <v/>
      </c>
      <c r="V1922" s="39" t="str">
        <f>IF(V$1&gt;$AE$1,"-",IFERROR(IF(DATEDIF('Base de données'!$A1922,V$1,"d")&lt;&gt;0,"",'Base de données'!$B1922),""))</f>
        <v/>
      </c>
      <c r="W1922" s="34"/>
      <c r="X1922" s="30" t="str">
        <f>'Base de données'!$C1922&amp;" "&amp;'Base de données'!$D1922</f>
        <v>Perrot Lucy</v>
      </c>
      <c r="Y1922" s="31">
        <f>COUNTIF('Base de données'!$B:$B,'Base de données'!$B1922)</f>
        <v>12</v>
      </c>
      <c r="AA1922" s="87" cm="1">
        <f t="array" aca="1" ref="AA1922" ca="1">INDIRECT("'Base de données'!A" &amp; ROW(Y1922))</f>
        <v>45839</v>
      </c>
      <c r="AB1922" s="51" t="str" cm="1">
        <f t="array" aca="1" ref="AB1922" ca="1">INDIRECT("'Base de données'!B" &amp; ROW(Z1922))</f>
        <v>NPS0U</v>
      </c>
    </row>
    <row r="1923" spans="1:28" x14ac:dyDescent="0.3">
      <c r="A1923" s="41" t="str">
        <f ca="1">IF(IF(AND($B1923&lt;&gt;"-",$B1923=$E1923),"Entrée et sortie","-")="Entrée et sortie",'Base de données'!$B1923,"-")</f>
        <v>-</v>
      </c>
      <c r="B1923" s="41" t="str">
        <f t="shared" ref="B1923:B1986" ca="1" si="123">_xlfn.XLOOKUP($AB1923,$D:$D,$C:$C,"-",0,-1)</f>
        <v>-</v>
      </c>
      <c r="C1923" s="41" t="str">
        <f t="shared" ref="C1923:C1986" ca="1" si="124">IF($AA1923&lt;&gt;$AE$1,$D1923,"-")</f>
        <v>-</v>
      </c>
      <c r="D1923" s="41" t="str">
        <f>IF($F1923="sortie en cours d'année",'Base de données'!$B1923,"-")</f>
        <v>-</v>
      </c>
      <c r="E1923" s="41" t="str">
        <f>IF($H1923="entrée en cours d'année",'Base de données'!$B1923,"-")</f>
        <v>-</v>
      </c>
      <c r="F1923" s="37" t="str">
        <f t="shared" si="121"/>
        <v/>
      </c>
      <c r="G1923" s="37" t="str">
        <f>IF($J1923="mouvement",_xlfn.XLOOKUP('Base de données'!$B1923,$V:$V,$V:$V,0),"")</f>
        <v/>
      </c>
      <c r="H1923" s="37" t="str">
        <f t="shared" si="122"/>
        <v/>
      </c>
      <c r="I1923" s="37" t="str">
        <f>IF($J1923="mouvement",_xlfn.XLOOKUP('Base de données'!$B1923,$K:$K,$K:$K,0),"")</f>
        <v/>
      </c>
      <c r="J1923" s="38" t="str">
        <f>IF(AND(Y1923&lt;&gt;MAX(Y:Y),COUNTIF(K1923:V1923,'Base de données'!$B1923)&gt;0),"mouvement","")</f>
        <v/>
      </c>
      <c r="K1923" s="39" t="str">
        <f>IF(K$1&gt;$AE$1,"-",IFERROR(IF(DATEDIF('Base de données'!$A1923,K$1,"d")&lt;&gt;0,"",'Base de données'!$B1923),""))</f>
        <v/>
      </c>
      <c r="L1923" s="39" t="str">
        <f>IF(L$1&gt;$AE$1,"-",IFERROR(IF(DATEDIF('Base de données'!$A1923,L$1,"d")&lt;&gt;0,"",'Base de données'!$B1923),""))</f>
        <v/>
      </c>
      <c r="M1923" s="39" t="str">
        <f>IF(M$1&gt;$AE$1,"-",IFERROR(IF(DATEDIF('Base de données'!$A1923,M$1,"d")&lt;&gt;0,"",'Base de données'!$B1923),""))</f>
        <v/>
      </c>
      <c r="N1923" s="39" t="str">
        <f>IF(N$1&gt;$AE$1,"-",IFERROR(IF(DATEDIF('Base de données'!$A1923,N$1,"d")&lt;&gt;0,"",'Base de données'!$B1923),""))</f>
        <v/>
      </c>
      <c r="O1923" s="39" t="str">
        <f>IF(O$1&gt;$AE$1,"-",IFERROR(IF(DATEDIF('Base de données'!$A1923,O$1,"d")&lt;&gt;0,"",'Base de données'!$B1923),""))</f>
        <v/>
      </c>
      <c r="P1923" s="39" t="str">
        <f>IF(P$1&gt;$AE$1,"-",IFERROR(IF(DATEDIF('Base de données'!$A1923,P$1,"d")&lt;&gt;0,"",'Base de données'!$B1923),""))</f>
        <v/>
      </c>
      <c r="Q1923" s="39" t="str">
        <f>IF(Q$1&gt;$AE$1,"-",IFERROR(IF(DATEDIF('Base de données'!$A1923,Q$1,"d")&lt;&gt;0,"",'Base de données'!$B1923),""))</f>
        <v>2M3V3</v>
      </c>
      <c r="R1923" s="39" t="str">
        <f>IF(R$1&gt;$AE$1,"-",IFERROR(IF(DATEDIF('Base de données'!$A1923,R$1,"d")&lt;&gt;0,"",'Base de données'!$B1923),""))</f>
        <v/>
      </c>
      <c r="S1923" s="39" t="str">
        <f>IF(S$1&gt;$AE$1,"-",IFERROR(IF(DATEDIF('Base de données'!$A1923,S$1,"d")&lt;&gt;0,"",'Base de données'!$B1923),""))</f>
        <v/>
      </c>
      <c r="T1923" s="39" t="str">
        <f>IF(T$1&gt;$AE$1,"-",IFERROR(IF(DATEDIF('Base de données'!$A1923,T$1,"d")&lt;&gt;0,"",'Base de données'!$B1923),""))</f>
        <v/>
      </c>
      <c r="U1923" s="39" t="str">
        <f>IF(U$1&gt;$AE$1,"-",IFERROR(IF(DATEDIF('Base de données'!$A1923,U$1,"d")&lt;&gt;0,"",'Base de données'!$B1923),""))</f>
        <v/>
      </c>
      <c r="V1923" s="39" t="str">
        <f>IF(V$1&gt;$AE$1,"-",IFERROR(IF(DATEDIF('Base de données'!$A1923,V$1,"d")&lt;&gt;0,"",'Base de données'!$B1923),""))</f>
        <v/>
      </c>
      <c r="W1923" s="34"/>
      <c r="X1923" s="30" t="str">
        <f>'Base de données'!$C1923&amp;" "&amp;'Base de données'!$D1923</f>
        <v>Bonneau Laetitia</v>
      </c>
      <c r="Y1923" s="31">
        <f>COUNTIF('Base de données'!$B:$B,'Base de données'!$B1923)</f>
        <v>12</v>
      </c>
      <c r="AA1923" s="87" cm="1">
        <f t="array" aca="1" ref="AA1923" ca="1">INDIRECT("'Base de données'!A" &amp; ROW(Y1923))</f>
        <v>45839</v>
      </c>
      <c r="AB1923" s="51" t="str" cm="1">
        <f t="array" aca="1" ref="AB1923" ca="1">INDIRECT("'Base de données'!B" &amp; ROW(Z1923))</f>
        <v>2M3V3</v>
      </c>
    </row>
    <row r="1924" spans="1:28" x14ac:dyDescent="0.3">
      <c r="A1924" s="41" t="str">
        <f ca="1">IF(IF(AND($B1924&lt;&gt;"-",$B1924=$E1924),"Entrée et sortie","-")="Entrée et sortie",'Base de données'!$B1924,"-")</f>
        <v>-</v>
      </c>
      <c r="B1924" s="41" t="str">
        <f t="shared" ca="1" si="123"/>
        <v>-</v>
      </c>
      <c r="C1924" s="41" t="str">
        <f t="shared" ca="1" si="124"/>
        <v>-</v>
      </c>
      <c r="D1924" s="41" t="str">
        <f>IF($F1924="sortie en cours d'année",'Base de données'!$B1924,"-")</f>
        <v>-</v>
      </c>
      <c r="E1924" s="41" t="str">
        <f>IF($H1924="entrée en cours d'année",'Base de données'!$B1924,"-")</f>
        <v>-</v>
      </c>
      <c r="F1924" s="37" t="str">
        <f t="shared" si="121"/>
        <v/>
      </c>
      <c r="G1924" s="37" t="str">
        <f>IF($J1924="mouvement",_xlfn.XLOOKUP('Base de données'!$B1924,$V:$V,$V:$V,0),"")</f>
        <v/>
      </c>
      <c r="H1924" s="37" t="str">
        <f t="shared" si="122"/>
        <v/>
      </c>
      <c r="I1924" s="37" t="str">
        <f>IF($J1924="mouvement",_xlfn.XLOOKUP('Base de données'!$B1924,$K:$K,$K:$K,0),"")</f>
        <v/>
      </c>
      <c r="J1924" s="38" t="str">
        <f>IF(AND(Y1924&lt;&gt;MAX(Y:Y),COUNTIF(K1924:V1924,'Base de données'!$B1924)&gt;0),"mouvement","")</f>
        <v/>
      </c>
      <c r="K1924" s="39" t="str">
        <f>IF(K$1&gt;$AE$1,"-",IFERROR(IF(DATEDIF('Base de données'!$A1924,K$1,"d")&lt;&gt;0,"",'Base de données'!$B1924),""))</f>
        <v/>
      </c>
      <c r="L1924" s="39" t="str">
        <f>IF(L$1&gt;$AE$1,"-",IFERROR(IF(DATEDIF('Base de données'!$A1924,L$1,"d")&lt;&gt;0,"",'Base de données'!$B1924),""))</f>
        <v/>
      </c>
      <c r="M1924" s="39" t="str">
        <f>IF(M$1&gt;$AE$1,"-",IFERROR(IF(DATEDIF('Base de données'!$A1924,M$1,"d")&lt;&gt;0,"",'Base de données'!$B1924),""))</f>
        <v/>
      </c>
      <c r="N1924" s="39" t="str">
        <f>IF(N$1&gt;$AE$1,"-",IFERROR(IF(DATEDIF('Base de données'!$A1924,N$1,"d")&lt;&gt;0,"",'Base de données'!$B1924),""))</f>
        <v/>
      </c>
      <c r="O1924" s="39" t="str">
        <f>IF(O$1&gt;$AE$1,"-",IFERROR(IF(DATEDIF('Base de données'!$A1924,O$1,"d")&lt;&gt;0,"",'Base de données'!$B1924),""))</f>
        <v/>
      </c>
      <c r="P1924" s="39" t="str">
        <f>IF(P$1&gt;$AE$1,"-",IFERROR(IF(DATEDIF('Base de données'!$A1924,P$1,"d")&lt;&gt;0,"",'Base de données'!$B1924),""))</f>
        <v/>
      </c>
      <c r="Q1924" s="39" t="str">
        <f>IF(Q$1&gt;$AE$1,"-",IFERROR(IF(DATEDIF('Base de données'!$A1924,Q$1,"d")&lt;&gt;0,"",'Base de données'!$B1924),""))</f>
        <v>O47TK</v>
      </c>
      <c r="R1924" s="39" t="str">
        <f>IF(R$1&gt;$AE$1,"-",IFERROR(IF(DATEDIF('Base de données'!$A1924,R$1,"d")&lt;&gt;0,"",'Base de données'!$B1924),""))</f>
        <v/>
      </c>
      <c r="S1924" s="39" t="str">
        <f>IF(S$1&gt;$AE$1,"-",IFERROR(IF(DATEDIF('Base de données'!$A1924,S$1,"d")&lt;&gt;0,"",'Base de données'!$B1924),""))</f>
        <v/>
      </c>
      <c r="T1924" s="39" t="str">
        <f>IF(T$1&gt;$AE$1,"-",IFERROR(IF(DATEDIF('Base de données'!$A1924,T$1,"d")&lt;&gt;0,"",'Base de données'!$B1924),""))</f>
        <v/>
      </c>
      <c r="U1924" s="39" t="str">
        <f>IF(U$1&gt;$AE$1,"-",IFERROR(IF(DATEDIF('Base de données'!$A1924,U$1,"d")&lt;&gt;0,"",'Base de données'!$B1924),""))</f>
        <v/>
      </c>
      <c r="V1924" s="39" t="str">
        <f>IF(V$1&gt;$AE$1,"-",IFERROR(IF(DATEDIF('Base de données'!$A1924,V$1,"d")&lt;&gt;0,"",'Base de données'!$B1924),""))</f>
        <v/>
      </c>
      <c r="W1924" s="34"/>
      <c r="X1924" s="30" t="str">
        <f>'Base de données'!$C1924&amp;" "&amp;'Base de données'!$D1924</f>
        <v>Humbert Théodore</v>
      </c>
      <c r="Y1924" s="31">
        <f>COUNTIF('Base de données'!$B:$B,'Base de données'!$B1924)</f>
        <v>12</v>
      </c>
      <c r="AA1924" s="87" cm="1">
        <f t="array" aca="1" ref="AA1924" ca="1">INDIRECT("'Base de données'!A" &amp; ROW(Y1924))</f>
        <v>45839</v>
      </c>
      <c r="AB1924" s="51" t="str" cm="1">
        <f t="array" aca="1" ref="AB1924" ca="1">INDIRECT("'Base de données'!B" &amp; ROW(Z1924))</f>
        <v>O47TK</v>
      </c>
    </row>
    <row r="1925" spans="1:28" x14ac:dyDescent="0.3">
      <c r="A1925" s="41" t="str">
        <f ca="1">IF(IF(AND($B1925&lt;&gt;"-",$B1925=$E1925),"Entrée et sortie","-")="Entrée et sortie",'Base de données'!$B1925,"-")</f>
        <v>-</v>
      </c>
      <c r="B1925" s="41" t="str">
        <f t="shared" ca="1" si="123"/>
        <v>-</v>
      </c>
      <c r="C1925" s="41" t="str">
        <f t="shared" ca="1" si="124"/>
        <v>-</v>
      </c>
      <c r="D1925" s="41" t="str">
        <f>IF($F1925="sortie en cours d'année",'Base de données'!$B1925,"-")</f>
        <v>-</v>
      </c>
      <c r="E1925" s="41" t="str">
        <f>IF($H1925="entrée en cours d'année",'Base de données'!$B1925,"-")</f>
        <v>-</v>
      </c>
      <c r="F1925" s="37" t="str">
        <f t="shared" si="121"/>
        <v/>
      </c>
      <c r="G1925" s="37" t="str">
        <f>IF($J1925="mouvement",_xlfn.XLOOKUP('Base de données'!$B1925,$V:$V,$V:$V,0),"")</f>
        <v/>
      </c>
      <c r="H1925" s="37" t="str">
        <f t="shared" si="122"/>
        <v/>
      </c>
      <c r="I1925" s="37" t="str">
        <f>IF($J1925="mouvement",_xlfn.XLOOKUP('Base de données'!$B1925,$K:$K,$K:$K,0),"")</f>
        <v/>
      </c>
      <c r="J1925" s="38" t="str">
        <f>IF(AND(Y1925&lt;&gt;MAX(Y:Y),COUNTIF(K1925:V1925,'Base de données'!$B1925)&gt;0),"mouvement","")</f>
        <v/>
      </c>
      <c r="K1925" s="39" t="str">
        <f>IF(K$1&gt;$AE$1,"-",IFERROR(IF(DATEDIF('Base de données'!$A1925,K$1,"d")&lt;&gt;0,"",'Base de données'!$B1925),""))</f>
        <v/>
      </c>
      <c r="L1925" s="39" t="str">
        <f>IF(L$1&gt;$AE$1,"-",IFERROR(IF(DATEDIF('Base de données'!$A1925,L$1,"d")&lt;&gt;0,"",'Base de données'!$B1925),""))</f>
        <v/>
      </c>
      <c r="M1925" s="39" t="str">
        <f>IF(M$1&gt;$AE$1,"-",IFERROR(IF(DATEDIF('Base de données'!$A1925,M$1,"d")&lt;&gt;0,"",'Base de données'!$B1925),""))</f>
        <v/>
      </c>
      <c r="N1925" s="39" t="str">
        <f>IF(N$1&gt;$AE$1,"-",IFERROR(IF(DATEDIF('Base de données'!$A1925,N$1,"d")&lt;&gt;0,"",'Base de données'!$B1925),""))</f>
        <v/>
      </c>
      <c r="O1925" s="39" t="str">
        <f>IF(O$1&gt;$AE$1,"-",IFERROR(IF(DATEDIF('Base de données'!$A1925,O$1,"d")&lt;&gt;0,"",'Base de données'!$B1925),""))</f>
        <v/>
      </c>
      <c r="P1925" s="39" t="str">
        <f>IF(P$1&gt;$AE$1,"-",IFERROR(IF(DATEDIF('Base de données'!$A1925,P$1,"d")&lt;&gt;0,"",'Base de données'!$B1925),""))</f>
        <v/>
      </c>
      <c r="Q1925" s="39" t="str">
        <f>IF(Q$1&gt;$AE$1,"-",IFERROR(IF(DATEDIF('Base de données'!$A1925,Q$1,"d")&lt;&gt;0,"",'Base de données'!$B1925),""))</f>
        <v>55NEX</v>
      </c>
      <c r="R1925" s="39" t="str">
        <f>IF(R$1&gt;$AE$1,"-",IFERROR(IF(DATEDIF('Base de données'!$A1925,R$1,"d")&lt;&gt;0,"",'Base de données'!$B1925),""))</f>
        <v/>
      </c>
      <c r="S1925" s="39" t="str">
        <f>IF(S$1&gt;$AE$1,"-",IFERROR(IF(DATEDIF('Base de données'!$A1925,S$1,"d")&lt;&gt;0,"",'Base de données'!$B1925),""))</f>
        <v/>
      </c>
      <c r="T1925" s="39" t="str">
        <f>IF(T$1&gt;$AE$1,"-",IFERROR(IF(DATEDIF('Base de données'!$A1925,T$1,"d")&lt;&gt;0,"",'Base de données'!$B1925),""))</f>
        <v/>
      </c>
      <c r="U1925" s="39" t="str">
        <f>IF(U$1&gt;$AE$1,"-",IFERROR(IF(DATEDIF('Base de données'!$A1925,U$1,"d")&lt;&gt;0,"",'Base de données'!$B1925),""))</f>
        <v/>
      </c>
      <c r="V1925" s="39" t="str">
        <f>IF(V$1&gt;$AE$1,"-",IFERROR(IF(DATEDIF('Base de données'!$A1925,V$1,"d")&lt;&gt;0,"",'Base de données'!$B1925),""))</f>
        <v/>
      </c>
      <c r="W1925" s="34"/>
      <c r="X1925" s="30" t="str">
        <f>'Base de données'!$C1925&amp;" "&amp;'Base de données'!$D1925</f>
        <v>Lebon Jérôme</v>
      </c>
      <c r="Y1925" s="31">
        <f>COUNTIF('Base de données'!$B:$B,'Base de données'!$B1925)</f>
        <v>12</v>
      </c>
      <c r="AA1925" s="87" cm="1">
        <f t="array" aca="1" ref="AA1925" ca="1">INDIRECT("'Base de données'!A" &amp; ROW(Y1925))</f>
        <v>45839</v>
      </c>
      <c r="AB1925" s="51" t="str" cm="1">
        <f t="array" aca="1" ref="AB1925" ca="1">INDIRECT("'Base de données'!B" &amp; ROW(Z1925))</f>
        <v>55NEX</v>
      </c>
    </row>
    <row r="1926" spans="1:28" x14ac:dyDescent="0.3">
      <c r="A1926" s="41" t="str">
        <f ca="1">IF(IF(AND($B1926&lt;&gt;"-",$B1926=$E1926),"Entrée et sortie","-")="Entrée et sortie",'Base de données'!$B1926,"-")</f>
        <v>-</v>
      </c>
      <c r="B1926" s="41" t="str">
        <f t="shared" ca="1" si="123"/>
        <v>-</v>
      </c>
      <c r="C1926" s="41" t="str">
        <f t="shared" ca="1" si="124"/>
        <v>-</v>
      </c>
      <c r="D1926" s="41" t="str">
        <f>IF($F1926="sortie en cours d'année",'Base de données'!$B1926,"-")</f>
        <v>-</v>
      </c>
      <c r="E1926" s="41" t="str">
        <f>IF($H1926="entrée en cours d'année",'Base de données'!$B1926,"-")</f>
        <v>-</v>
      </c>
      <c r="F1926" s="37" t="str">
        <f t="shared" si="121"/>
        <v/>
      </c>
      <c r="G1926" s="37" t="str">
        <f>IF($J1926="mouvement",_xlfn.XLOOKUP('Base de données'!$B1926,$V:$V,$V:$V,0),"")</f>
        <v/>
      </c>
      <c r="H1926" s="37" t="str">
        <f t="shared" si="122"/>
        <v/>
      </c>
      <c r="I1926" s="37" t="str">
        <f>IF($J1926="mouvement",_xlfn.XLOOKUP('Base de données'!$B1926,$K:$K,$K:$K,0),"")</f>
        <v/>
      </c>
      <c r="J1926" s="38" t="str">
        <f>IF(AND(Y1926&lt;&gt;MAX(Y:Y),COUNTIF(K1926:V1926,'Base de données'!$B1926)&gt;0),"mouvement","")</f>
        <v/>
      </c>
      <c r="K1926" s="39" t="str">
        <f>IF(K$1&gt;$AE$1,"-",IFERROR(IF(DATEDIF('Base de données'!$A1926,K$1,"d")&lt;&gt;0,"",'Base de données'!$B1926),""))</f>
        <v/>
      </c>
      <c r="L1926" s="39" t="str">
        <f>IF(L$1&gt;$AE$1,"-",IFERROR(IF(DATEDIF('Base de données'!$A1926,L$1,"d")&lt;&gt;0,"",'Base de données'!$B1926),""))</f>
        <v/>
      </c>
      <c r="M1926" s="39" t="str">
        <f>IF(M$1&gt;$AE$1,"-",IFERROR(IF(DATEDIF('Base de données'!$A1926,M$1,"d")&lt;&gt;0,"",'Base de données'!$B1926),""))</f>
        <v/>
      </c>
      <c r="N1926" s="39" t="str">
        <f>IF(N$1&gt;$AE$1,"-",IFERROR(IF(DATEDIF('Base de données'!$A1926,N$1,"d")&lt;&gt;0,"",'Base de données'!$B1926),""))</f>
        <v/>
      </c>
      <c r="O1926" s="39" t="str">
        <f>IF(O$1&gt;$AE$1,"-",IFERROR(IF(DATEDIF('Base de données'!$A1926,O$1,"d")&lt;&gt;0,"",'Base de données'!$B1926),""))</f>
        <v/>
      </c>
      <c r="P1926" s="39" t="str">
        <f>IF(P$1&gt;$AE$1,"-",IFERROR(IF(DATEDIF('Base de données'!$A1926,P$1,"d")&lt;&gt;0,"",'Base de données'!$B1926),""))</f>
        <v/>
      </c>
      <c r="Q1926" s="39" t="str">
        <f>IF(Q$1&gt;$AE$1,"-",IFERROR(IF(DATEDIF('Base de données'!$A1926,Q$1,"d")&lt;&gt;0,"",'Base de données'!$B1926),""))</f>
        <v>4VFH6</v>
      </c>
      <c r="R1926" s="39" t="str">
        <f>IF(R$1&gt;$AE$1,"-",IFERROR(IF(DATEDIF('Base de données'!$A1926,R$1,"d")&lt;&gt;0,"",'Base de données'!$B1926),""))</f>
        <v/>
      </c>
      <c r="S1926" s="39" t="str">
        <f>IF(S$1&gt;$AE$1,"-",IFERROR(IF(DATEDIF('Base de données'!$A1926,S$1,"d")&lt;&gt;0,"",'Base de données'!$B1926),""))</f>
        <v/>
      </c>
      <c r="T1926" s="39" t="str">
        <f>IF(T$1&gt;$AE$1,"-",IFERROR(IF(DATEDIF('Base de données'!$A1926,T$1,"d")&lt;&gt;0,"",'Base de données'!$B1926),""))</f>
        <v/>
      </c>
      <c r="U1926" s="39" t="str">
        <f>IF(U$1&gt;$AE$1,"-",IFERROR(IF(DATEDIF('Base de données'!$A1926,U$1,"d")&lt;&gt;0,"",'Base de données'!$B1926),""))</f>
        <v/>
      </c>
      <c r="V1926" s="39" t="str">
        <f>IF(V$1&gt;$AE$1,"-",IFERROR(IF(DATEDIF('Base de données'!$A1926,V$1,"d")&lt;&gt;0,"",'Base de données'!$B1926),""))</f>
        <v/>
      </c>
      <c r="W1926" s="34"/>
      <c r="X1926" s="30" t="str">
        <f>'Base de données'!$C1926&amp;" "&amp;'Base de données'!$D1926</f>
        <v>Moreno Thérèse</v>
      </c>
      <c r="Y1926" s="31">
        <f>COUNTIF('Base de données'!$B:$B,'Base de données'!$B1926)</f>
        <v>12</v>
      </c>
      <c r="AA1926" s="87" cm="1">
        <f t="array" aca="1" ref="AA1926" ca="1">INDIRECT("'Base de données'!A" &amp; ROW(Y1926))</f>
        <v>45839</v>
      </c>
      <c r="AB1926" s="51" t="str" cm="1">
        <f t="array" aca="1" ref="AB1926" ca="1">INDIRECT("'Base de données'!B" &amp; ROW(Z1926))</f>
        <v>4VFH6</v>
      </c>
    </row>
    <row r="1927" spans="1:28" x14ac:dyDescent="0.3">
      <c r="A1927" s="41" t="str">
        <f ca="1">IF(IF(AND($B1927&lt;&gt;"-",$B1927=$E1927),"Entrée et sortie","-")="Entrée et sortie",'Base de données'!$B1927,"-")</f>
        <v>-</v>
      </c>
      <c r="B1927" s="41" t="str">
        <f t="shared" ca="1" si="123"/>
        <v>-</v>
      </c>
      <c r="C1927" s="41" t="str">
        <f t="shared" ca="1" si="124"/>
        <v>-</v>
      </c>
      <c r="D1927" s="41" t="str">
        <f>IF($F1927="sortie en cours d'année",'Base de données'!$B1927,"-")</f>
        <v>-</v>
      </c>
      <c r="E1927" s="41" t="str">
        <f>IF($H1927="entrée en cours d'année",'Base de données'!$B1927,"-")</f>
        <v>-</v>
      </c>
      <c r="F1927" s="37" t="str">
        <f t="shared" si="121"/>
        <v/>
      </c>
      <c r="G1927" s="37" t="str">
        <f>IF($J1927="mouvement",_xlfn.XLOOKUP('Base de données'!$B1927,$V:$V,$V:$V,0),"")</f>
        <v/>
      </c>
      <c r="H1927" s="37" t="str">
        <f t="shared" si="122"/>
        <v/>
      </c>
      <c r="I1927" s="37" t="str">
        <f>IF($J1927="mouvement",_xlfn.XLOOKUP('Base de données'!$B1927,$K:$K,$K:$K,0),"")</f>
        <v/>
      </c>
      <c r="J1927" s="38" t="str">
        <f>IF(AND(Y1927&lt;&gt;MAX(Y:Y),COUNTIF(K1927:V1927,'Base de données'!$B1927)&gt;0),"mouvement","")</f>
        <v/>
      </c>
      <c r="K1927" s="39" t="str">
        <f>IF(K$1&gt;$AE$1,"-",IFERROR(IF(DATEDIF('Base de données'!$A1927,K$1,"d")&lt;&gt;0,"",'Base de données'!$B1927),""))</f>
        <v/>
      </c>
      <c r="L1927" s="39" t="str">
        <f>IF(L$1&gt;$AE$1,"-",IFERROR(IF(DATEDIF('Base de données'!$A1927,L$1,"d")&lt;&gt;0,"",'Base de données'!$B1927),""))</f>
        <v/>
      </c>
      <c r="M1927" s="39" t="str">
        <f>IF(M$1&gt;$AE$1,"-",IFERROR(IF(DATEDIF('Base de données'!$A1927,M$1,"d")&lt;&gt;0,"",'Base de données'!$B1927),""))</f>
        <v/>
      </c>
      <c r="N1927" s="39" t="str">
        <f>IF(N$1&gt;$AE$1,"-",IFERROR(IF(DATEDIF('Base de données'!$A1927,N$1,"d")&lt;&gt;0,"",'Base de données'!$B1927),""))</f>
        <v/>
      </c>
      <c r="O1927" s="39" t="str">
        <f>IF(O$1&gt;$AE$1,"-",IFERROR(IF(DATEDIF('Base de données'!$A1927,O$1,"d")&lt;&gt;0,"",'Base de données'!$B1927),""))</f>
        <v/>
      </c>
      <c r="P1927" s="39" t="str">
        <f>IF(P$1&gt;$AE$1,"-",IFERROR(IF(DATEDIF('Base de données'!$A1927,P$1,"d")&lt;&gt;0,"",'Base de données'!$B1927),""))</f>
        <v/>
      </c>
      <c r="Q1927" s="39" t="str">
        <f>IF(Q$1&gt;$AE$1,"-",IFERROR(IF(DATEDIF('Base de données'!$A1927,Q$1,"d")&lt;&gt;0,"",'Base de données'!$B1927),""))</f>
        <v>BHHGU</v>
      </c>
      <c r="R1927" s="39" t="str">
        <f>IF(R$1&gt;$AE$1,"-",IFERROR(IF(DATEDIF('Base de données'!$A1927,R$1,"d")&lt;&gt;0,"",'Base de données'!$B1927),""))</f>
        <v/>
      </c>
      <c r="S1927" s="39" t="str">
        <f>IF(S$1&gt;$AE$1,"-",IFERROR(IF(DATEDIF('Base de données'!$A1927,S$1,"d")&lt;&gt;0,"",'Base de données'!$B1927),""))</f>
        <v/>
      </c>
      <c r="T1927" s="39" t="str">
        <f>IF(T$1&gt;$AE$1,"-",IFERROR(IF(DATEDIF('Base de données'!$A1927,T$1,"d")&lt;&gt;0,"",'Base de données'!$B1927),""))</f>
        <v/>
      </c>
      <c r="U1927" s="39" t="str">
        <f>IF(U$1&gt;$AE$1,"-",IFERROR(IF(DATEDIF('Base de données'!$A1927,U$1,"d")&lt;&gt;0,"",'Base de données'!$B1927),""))</f>
        <v/>
      </c>
      <c r="V1927" s="39" t="str">
        <f>IF(V$1&gt;$AE$1,"-",IFERROR(IF(DATEDIF('Base de données'!$A1927,V$1,"d")&lt;&gt;0,"",'Base de données'!$B1927),""))</f>
        <v/>
      </c>
      <c r="W1927" s="34"/>
      <c r="X1927" s="30" t="str">
        <f>'Base de données'!$C1927&amp;" "&amp;'Base de données'!$D1927</f>
        <v>Royer Honoré</v>
      </c>
      <c r="Y1927" s="31">
        <f>COUNTIF('Base de données'!$B:$B,'Base de données'!$B1927)</f>
        <v>12</v>
      </c>
      <c r="AA1927" s="87" cm="1">
        <f t="array" aca="1" ref="AA1927" ca="1">INDIRECT("'Base de données'!A" &amp; ROW(Y1927))</f>
        <v>45839</v>
      </c>
      <c r="AB1927" s="51" t="str" cm="1">
        <f t="array" aca="1" ref="AB1927" ca="1">INDIRECT("'Base de données'!B" &amp; ROW(Z1927))</f>
        <v>BHHGU</v>
      </c>
    </row>
    <row r="1928" spans="1:28" x14ac:dyDescent="0.3">
      <c r="A1928" s="41" t="str">
        <f ca="1">IF(IF(AND($B1928&lt;&gt;"-",$B1928=$E1928),"Entrée et sortie","-")="Entrée et sortie",'Base de données'!$B1928,"-")</f>
        <v>-</v>
      </c>
      <c r="B1928" s="41" t="str">
        <f t="shared" ca="1" si="123"/>
        <v>-</v>
      </c>
      <c r="C1928" s="41" t="str">
        <f t="shared" ca="1" si="124"/>
        <v>-</v>
      </c>
      <c r="D1928" s="41" t="str">
        <f>IF($F1928="sortie en cours d'année",'Base de données'!$B1928,"-")</f>
        <v>-</v>
      </c>
      <c r="E1928" s="41" t="str">
        <f>IF($H1928="entrée en cours d'année",'Base de données'!$B1928,"-")</f>
        <v>-</v>
      </c>
      <c r="F1928" s="37" t="str">
        <f t="shared" si="121"/>
        <v/>
      </c>
      <c r="G1928" s="37" t="str">
        <f>IF($J1928="mouvement",_xlfn.XLOOKUP('Base de données'!$B1928,$V:$V,$V:$V,0),"")</f>
        <v/>
      </c>
      <c r="H1928" s="37" t="str">
        <f t="shared" si="122"/>
        <v/>
      </c>
      <c r="I1928" s="37" t="str">
        <f>IF($J1928="mouvement",_xlfn.XLOOKUP('Base de données'!$B1928,$K:$K,$K:$K,0),"")</f>
        <v/>
      </c>
      <c r="J1928" s="38" t="str">
        <f>IF(AND(Y1928&lt;&gt;MAX(Y:Y),COUNTIF(K1928:V1928,'Base de données'!$B1928)&gt;0),"mouvement","")</f>
        <v/>
      </c>
      <c r="K1928" s="39" t="str">
        <f>IF(K$1&gt;$AE$1,"-",IFERROR(IF(DATEDIF('Base de données'!$A1928,K$1,"d")&lt;&gt;0,"",'Base de données'!$B1928),""))</f>
        <v/>
      </c>
      <c r="L1928" s="39" t="str">
        <f>IF(L$1&gt;$AE$1,"-",IFERROR(IF(DATEDIF('Base de données'!$A1928,L$1,"d")&lt;&gt;0,"",'Base de données'!$B1928),""))</f>
        <v/>
      </c>
      <c r="M1928" s="39" t="str">
        <f>IF(M$1&gt;$AE$1,"-",IFERROR(IF(DATEDIF('Base de données'!$A1928,M$1,"d")&lt;&gt;0,"",'Base de données'!$B1928),""))</f>
        <v/>
      </c>
      <c r="N1928" s="39" t="str">
        <f>IF(N$1&gt;$AE$1,"-",IFERROR(IF(DATEDIF('Base de données'!$A1928,N$1,"d")&lt;&gt;0,"",'Base de données'!$B1928),""))</f>
        <v/>
      </c>
      <c r="O1928" s="39" t="str">
        <f>IF(O$1&gt;$AE$1,"-",IFERROR(IF(DATEDIF('Base de données'!$A1928,O$1,"d")&lt;&gt;0,"",'Base de données'!$B1928),""))</f>
        <v/>
      </c>
      <c r="P1928" s="39" t="str">
        <f>IF(P$1&gt;$AE$1,"-",IFERROR(IF(DATEDIF('Base de données'!$A1928,P$1,"d")&lt;&gt;0,"",'Base de données'!$B1928),""))</f>
        <v/>
      </c>
      <c r="Q1928" s="39" t="str">
        <f>IF(Q$1&gt;$AE$1,"-",IFERROR(IF(DATEDIF('Base de données'!$A1928,Q$1,"d")&lt;&gt;0,"",'Base de données'!$B1928),""))</f>
        <v>SWK1T</v>
      </c>
      <c r="R1928" s="39" t="str">
        <f>IF(R$1&gt;$AE$1,"-",IFERROR(IF(DATEDIF('Base de données'!$A1928,R$1,"d")&lt;&gt;0,"",'Base de données'!$B1928),""))</f>
        <v/>
      </c>
      <c r="S1928" s="39" t="str">
        <f>IF(S$1&gt;$AE$1,"-",IFERROR(IF(DATEDIF('Base de données'!$A1928,S$1,"d")&lt;&gt;0,"",'Base de données'!$B1928),""))</f>
        <v/>
      </c>
      <c r="T1928" s="39" t="str">
        <f>IF(T$1&gt;$AE$1,"-",IFERROR(IF(DATEDIF('Base de données'!$A1928,T$1,"d")&lt;&gt;0,"",'Base de données'!$B1928),""))</f>
        <v/>
      </c>
      <c r="U1928" s="39" t="str">
        <f>IF(U$1&gt;$AE$1,"-",IFERROR(IF(DATEDIF('Base de données'!$A1928,U$1,"d")&lt;&gt;0,"",'Base de données'!$B1928),""))</f>
        <v/>
      </c>
      <c r="V1928" s="39" t="str">
        <f>IF(V$1&gt;$AE$1,"-",IFERROR(IF(DATEDIF('Base de données'!$A1928,V$1,"d")&lt;&gt;0,"",'Base de données'!$B1928),""))</f>
        <v/>
      </c>
      <c r="W1928" s="34"/>
      <c r="X1928" s="30" t="str">
        <f>'Base de données'!$C1928&amp;" "&amp;'Base de données'!$D1928</f>
        <v>Chevallier Jules</v>
      </c>
      <c r="Y1928" s="31">
        <f>COUNTIF('Base de données'!$B:$B,'Base de données'!$B1928)</f>
        <v>12</v>
      </c>
      <c r="AA1928" s="87" cm="1">
        <f t="array" aca="1" ref="AA1928" ca="1">INDIRECT("'Base de données'!A" &amp; ROW(Y1928))</f>
        <v>45839</v>
      </c>
      <c r="AB1928" s="51" t="str" cm="1">
        <f t="array" aca="1" ref="AB1928" ca="1">INDIRECT("'Base de données'!B" &amp; ROW(Z1928))</f>
        <v>SWK1T</v>
      </c>
    </row>
    <row r="1929" spans="1:28" x14ac:dyDescent="0.3">
      <c r="A1929" s="41" t="str">
        <f ca="1">IF(IF(AND($B1929&lt;&gt;"-",$B1929=$E1929),"Entrée et sortie","-")="Entrée et sortie",'Base de données'!$B1929,"-")</f>
        <v>-</v>
      </c>
      <c r="B1929" s="41" t="str">
        <f t="shared" ca="1" si="123"/>
        <v>-</v>
      </c>
      <c r="C1929" s="41" t="str">
        <f t="shared" ca="1" si="124"/>
        <v>-</v>
      </c>
      <c r="D1929" s="41" t="str">
        <f>IF($F1929="sortie en cours d'année",'Base de données'!$B1929,"-")</f>
        <v>-</v>
      </c>
      <c r="E1929" s="41" t="str">
        <f>IF($H1929="entrée en cours d'année",'Base de données'!$B1929,"-")</f>
        <v>-</v>
      </c>
      <c r="F1929" s="37" t="str">
        <f t="shared" si="121"/>
        <v/>
      </c>
      <c r="G1929" s="37" t="str">
        <f>IF($J1929="mouvement",_xlfn.XLOOKUP('Base de données'!$B1929,$V:$V,$V:$V,0),"")</f>
        <v/>
      </c>
      <c r="H1929" s="37" t="str">
        <f t="shared" si="122"/>
        <v/>
      </c>
      <c r="I1929" s="37" t="str">
        <f>IF($J1929="mouvement",_xlfn.XLOOKUP('Base de données'!$B1929,$K:$K,$K:$K,0),"")</f>
        <v/>
      </c>
      <c r="J1929" s="38" t="str">
        <f>IF(AND(Y1929&lt;&gt;MAX(Y:Y),COUNTIF(K1929:V1929,'Base de données'!$B1929)&gt;0),"mouvement","")</f>
        <v/>
      </c>
      <c r="K1929" s="39" t="str">
        <f>IF(K$1&gt;$AE$1,"-",IFERROR(IF(DATEDIF('Base de données'!$A1929,K$1,"d")&lt;&gt;0,"",'Base de données'!$B1929),""))</f>
        <v/>
      </c>
      <c r="L1929" s="39" t="str">
        <f>IF(L$1&gt;$AE$1,"-",IFERROR(IF(DATEDIF('Base de données'!$A1929,L$1,"d")&lt;&gt;0,"",'Base de données'!$B1929),""))</f>
        <v/>
      </c>
      <c r="M1929" s="39" t="str">
        <f>IF(M$1&gt;$AE$1,"-",IFERROR(IF(DATEDIF('Base de données'!$A1929,M$1,"d")&lt;&gt;0,"",'Base de données'!$B1929),""))</f>
        <v/>
      </c>
      <c r="N1929" s="39" t="str">
        <f>IF(N$1&gt;$AE$1,"-",IFERROR(IF(DATEDIF('Base de données'!$A1929,N$1,"d")&lt;&gt;0,"",'Base de données'!$B1929),""))</f>
        <v/>
      </c>
      <c r="O1929" s="39" t="str">
        <f>IF(O$1&gt;$AE$1,"-",IFERROR(IF(DATEDIF('Base de données'!$A1929,O$1,"d")&lt;&gt;0,"",'Base de données'!$B1929),""))</f>
        <v/>
      </c>
      <c r="P1929" s="39" t="str">
        <f>IF(P$1&gt;$AE$1,"-",IFERROR(IF(DATEDIF('Base de données'!$A1929,P$1,"d")&lt;&gt;0,"",'Base de données'!$B1929),""))</f>
        <v/>
      </c>
      <c r="Q1929" s="39" t="str">
        <f>IF(Q$1&gt;$AE$1,"-",IFERROR(IF(DATEDIF('Base de données'!$A1929,Q$1,"d")&lt;&gt;0,"",'Base de données'!$B1929),""))</f>
        <v>8IYTJ</v>
      </c>
      <c r="R1929" s="39" t="str">
        <f>IF(R$1&gt;$AE$1,"-",IFERROR(IF(DATEDIF('Base de données'!$A1929,R$1,"d")&lt;&gt;0,"",'Base de données'!$B1929),""))</f>
        <v/>
      </c>
      <c r="S1929" s="39" t="str">
        <f>IF(S$1&gt;$AE$1,"-",IFERROR(IF(DATEDIF('Base de données'!$A1929,S$1,"d")&lt;&gt;0,"",'Base de données'!$B1929),""))</f>
        <v/>
      </c>
      <c r="T1929" s="39" t="str">
        <f>IF(T$1&gt;$AE$1,"-",IFERROR(IF(DATEDIF('Base de données'!$A1929,T$1,"d")&lt;&gt;0,"",'Base de données'!$B1929),""))</f>
        <v/>
      </c>
      <c r="U1929" s="39" t="str">
        <f>IF(U$1&gt;$AE$1,"-",IFERROR(IF(DATEDIF('Base de données'!$A1929,U$1,"d")&lt;&gt;0,"",'Base de données'!$B1929),""))</f>
        <v/>
      </c>
      <c r="V1929" s="39" t="str">
        <f>IF(V$1&gt;$AE$1,"-",IFERROR(IF(DATEDIF('Base de données'!$A1929,V$1,"d")&lt;&gt;0,"",'Base de données'!$B1929),""))</f>
        <v/>
      </c>
      <c r="W1929" s="34"/>
      <c r="X1929" s="30" t="str">
        <f>'Base de données'!$C1929&amp;" "&amp;'Base de données'!$D1929</f>
        <v>Ribeiro Aimé</v>
      </c>
      <c r="Y1929" s="31">
        <f>COUNTIF('Base de données'!$B:$B,'Base de données'!$B1929)</f>
        <v>12</v>
      </c>
      <c r="AA1929" s="87" cm="1">
        <f t="array" aca="1" ref="AA1929" ca="1">INDIRECT("'Base de données'!A" &amp; ROW(Y1929))</f>
        <v>45839</v>
      </c>
      <c r="AB1929" s="51" t="str" cm="1">
        <f t="array" aca="1" ref="AB1929" ca="1">INDIRECT("'Base de données'!B" &amp; ROW(Z1929))</f>
        <v>8IYTJ</v>
      </c>
    </row>
    <row r="1930" spans="1:28" x14ac:dyDescent="0.3">
      <c r="A1930" s="41" t="str">
        <f ca="1">IF(IF(AND($B1930&lt;&gt;"-",$B1930=$E1930),"Entrée et sortie","-")="Entrée et sortie",'Base de données'!$B1930,"-")</f>
        <v>-</v>
      </c>
      <c r="B1930" s="41" t="str">
        <f t="shared" ca="1" si="123"/>
        <v>-</v>
      </c>
      <c r="C1930" s="41" t="str">
        <f t="shared" ca="1" si="124"/>
        <v>-</v>
      </c>
      <c r="D1930" s="41" t="str">
        <f>IF($F1930="sortie en cours d'année",'Base de données'!$B1930,"-")</f>
        <v>-</v>
      </c>
      <c r="E1930" s="41" t="str">
        <f>IF($H1930="entrée en cours d'année",'Base de données'!$B1930,"-")</f>
        <v>-</v>
      </c>
      <c r="F1930" s="37" t="str">
        <f t="shared" si="121"/>
        <v/>
      </c>
      <c r="G1930" s="37" t="str">
        <f>IF($J1930="mouvement",_xlfn.XLOOKUP('Base de données'!$B1930,$V:$V,$V:$V,0),"")</f>
        <v/>
      </c>
      <c r="H1930" s="37" t="str">
        <f t="shared" si="122"/>
        <v/>
      </c>
      <c r="I1930" s="37" t="str">
        <f>IF($J1930="mouvement",_xlfn.XLOOKUP('Base de données'!$B1930,$K:$K,$K:$K,0),"")</f>
        <v/>
      </c>
      <c r="J1930" s="38" t="str">
        <f>IF(AND(Y1930&lt;&gt;MAX(Y:Y),COUNTIF(K1930:V1930,'Base de données'!$B1930)&gt;0),"mouvement","")</f>
        <v/>
      </c>
      <c r="K1930" s="39" t="str">
        <f>IF(K$1&gt;$AE$1,"-",IFERROR(IF(DATEDIF('Base de données'!$A1930,K$1,"d")&lt;&gt;0,"",'Base de données'!$B1930),""))</f>
        <v/>
      </c>
      <c r="L1930" s="39" t="str">
        <f>IF(L$1&gt;$AE$1,"-",IFERROR(IF(DATEDIF('Base de données'!$A1930,L$1,"d")&lt;&gt;0,"",'Base de données'!$B1930),""))</f>
        <v/>
      </c>
      <c r="M1930" s="39" t="str">
        <f>IF(M$1&gt;$AE$1,"-",IFERROR(IF(DATEDIF('Base de données'!$A1930,M$1,"d")&lt;&gt;0,"",'Base de données'!$B1930),""))</f>
        <v/>
      </c>
      <c r="N1930" s="39" t="str">
        <f>IF(N$1&gt;$AE$1,"-",IFERROR(IF(DATEDIF('Base de données'!$A1930,N$1,"d")&lt;&gt;0,"",'Base de données'!$B1930),""))</f>
        <v/>
      </c>
      <c r="O1930" s="39" t="str">
        <f>IF(O$1&gt;$AE$1,"-",IFERROR(IF(DATEDIF('Base de données'!$A1930,O$1,"d")&lt;&gt;0,"",'Base de données'!$B1930),""))</f>
        <v/>
      </c>
      <c r="P1930" s="39" t="str">
        <f>IF(P$1&gt;$AE$1,"-",IFERROR(IF(DATEDIF('Base de données'!$A1930,P$1,"d")&lt;&gt;0,"",'Base de données'!$B1930),""))</f>
        <v/>
      </c>
      <c r="Q1930" s="39" t="str">
        <f>IF(Q$1&gt;$AE$1,"-",IFERROR(IF(DATEDIF('Base de données'!$A1930,Q$1,"d")&lt;&gt;0,"",'Base de données'!$B1930),""))</f>
        <v>UX84B</v>
      </c>
      <c r="R1930" s="39" t="str">
        <f>IF(R$1&gt;$AE$1,"-",IFERROR(IF(DATEDIF('Base de données'!$A1930,R$1,"d")&lt;&gt;0,"",'Base de données'!$B1930),""))</f>
        <v/>
      </c>
      <c r="S1930" s="39" t="str">
        <f>IF(S$1&gt;$AE$1,"-",IFERROR(IF(DATEDIF('Base de données'!$A1930,S$1,"d")&lt;&gt;0,"",'Base de données'!$B1930),""))</f>
        <v/>
      </c>
      <c r="T1930" s="39" t="str">
        <f>IF(T$1&gt;$AE$1,"-",IFERROR(IF(DATEDIF('Base de données'!$A1930,T$1,"d")&lt;&gt;0,"",'Base de données'!$B1930),""))</f>
        <v/>
      </c>
      <c r="U1930" s="39" t="str">
        <f>IF(U$1&gt;$AE$1,"-",IFERROR(IF(DATEDIF('Base de données'!$A1930,U$1,"d")&lt;&gt;0,"",'Base de données'!$B1930),""))</f>
        <v/>
      </c>
      <c r="V1930" s="39" t="str">
        <f>IF(V$1&gt;$AE$1,"-",IFERROR(IF(DATEDIF('Base de données'!$A1930,V$1,"d")&lt;&gt;0,"",'Base de données'!$B1930),""))</f>
        <v/>
      </c>
      <c r="W1930" s="34"/>
      <c r="X1930" s="30" t="str">
        <f>'Base de données'!$C1930&amp;" "&amp;'Base de données'!$D1930</f>
        <v>Le Gall Monique</v>
      </c>
      <c r="Y1930" s="31">
        <f>COUNTIF('Base de données'!$B:$B,'Base de données'!$B1930)</f>
        <v>12</v>
      </c>
      <c r="AA1930" s="87" cm="1">
        <f t="array" aca="1" ref="AA1930" ca="1">INDIRECT("'Base de données'!A" &amp; ROW(Y1930))</f>
        <v>45839</v>
      </c>
      <c r="AB1930" s="51" t="str" cm="1">
        <f t="array" aca="1" ref="AB1930" ca="1">INDIRECT("'Base de données'!B" &amp; ROW(Z1930))</f>
        <v>UX84B</v>
      </c>
    </row>
    <row r="1931" spans="1:28" x14ac:dyDescent="0.3">
      <c r="A1931" s="41" t="str">
        <f ca="1">IF(IF(AND($B1931&lt;&gt;"-",$B1931=$E1931),"Entrée et sortie","-")="Entrée et sortie",'Base de données'!$B1931,"-")</f>
        <v>-</v>
      </c>
      <c r="B1931" s="41" t="str">
        <f t="shared" ca="1" si="123"/>
        <v>T0HSF</v>
      </c>
      <c r="C1931" s="41" t="str">
        <f t="shared" ca="1" si="124"/>
        <v>T0HSF</v>
      </c>
      <c r="D1931" s="41" t="str">
        <f>IF($F1931="sortie en cours d'année",'Base de données'!$B1931,"-")</f>
        <v>T0HSF</v>
      </c>
      <c r="E1931" s="41" t="str">
        <f>IF($H1931="entrée en cours d'année",'Base de données'!$B1931,"-")</f>
        <v>-</v>
      </c>
      <c r="F1931" s="37" t="str">
        <f t="shared" si="121"/>
        <v>sortie en cours d'année</v>
      </c>
      <c r="G1931" s="37">
        <f>IF($J1931="mouvement",_xlfn.XLOOKUP('Base de données'!$B1931,$V:$V,$V:$V,0),"")</f>
        <v>0</v>
      </c>
      <c r="H1931" s="37" t="str">
        <f t="shared" si="122"/>
        <v/>
      </c>
      <c r="I1931" s="37" t="str">
        <f>IF($J1931="mouvement",_xlfn.XLOOKUP('Base de données'!$B1931,$K:$K,$K:$K,0),"")</f>
        <v>T0HSF</v>
      </c>
      <c r="J1931" s="38" t="str">
        <f>IF(AND(Y1931&lt;&gt;MAX(Y:Y),COUNTIF(K1931:V1931,'Base de données'!$B1931)&gt;0),"mouvement","")</f>
        <v>mouvement</v>
      </c>
      <c r="K1931" s="39" t="str">
        <f>IF(K$1&gt;$AE$1,"-",IFERROR(IF(DATEDIF('Base de données'!$A1931,K$1,"d")&lt;&gt;0,"",'Base de données'!$B1931),""))</f>
        <v/>
      </c>
      <c r="L1931" s="39" t="str">
        <f>IF(L$1&gt;$AE$1,"-",IFERROR(IF(DATEDIF('Base de données'!$A1931,L$1,"d")&lt;&gt;0,"",'Base de données'!$B1931),""))</f>
        <v/>
      </c>
      <c r="M1931" s="39" t="str">
        <f>IF(M$1&gt;$AE$1,"-",IFERROR(IF(DATEDIF('Base de données'!$A1931,M$1,"d")&lt;&gt;0,"",'Base de données'!$B1931),""))</f>
        <v/>
      </c>
      <c r="N1931" s="39" t="str">
        <f>IF(N$1&gt;$AE$1,"-",IFERROR(IF(DATEDIF('Base de données'!$A1931,N$1,"d")&lt;&gt;0,"",'Base de données'!$B1931),""))</f>
        <v/>
      </c>
      <c r="O1931" s="39" t="str">
        <f>IF(O$1&gt;$AE$1,"-",IFERROR(IF(DATEDIF('Base de données'!$A1931,O$1,"d")&lt;&gt;0,"",'Base de données'!$B1931),""))</f>
        <v/>
      </c>
      <c r="P1931" s="39" t="str">
        <f>IF(P$1&gt;$AE$1,"-",IFERROR(IF(DATEDIF('Base de données'!$A1931,P$1,"d")&lt;&gt;0,"",'Base de données'!$B1931),""))</f>
        <v/>
      </c>
      <c r="Q1931" s="39" t="str">
        <f>IF(Q$1&gt;$AE$1,"-",IFERROR(IF(DATEDIF('Base de données'!$A1931,Q$1,"d")&lt;&gt;0,"",'Base de données'!$B1931),""))</f>
        <v>T0HSF</v>
      </c>
      <c r="R1931" s="39" t="str">
        <f>IF(R$1&gt;$AE$1,"-",IFERROR(IF(DATEDIF('Base de données'!$A1931,R$1,"d")&lt;&gt;0,"",'Base de données'!$B1931),""))</f>
        <v/>
      </c>
      <c r="S1931" s="39" t="str">
        <f>IF(S$1&gt;$AE$1,"-",IFERROR(IF(DATEDIF('Base de données'!$A1931,S$1,"d")&lt;&gt;0,"",'Base de données'!$B1931),""))</f>
        <v/>
      </c>
      <c r="T1931" s="39" t="str">
        <f>IF(T$1&gt;$AE$1,"-",IFERROR(IF(DATEDIF('Base de données'!$A1931,T$1,"d")&lt;&gt;0,"",'Base de données'!$B1931),""))</f>
        <v/>
      </c>
      <c r="U1931" s="39" t="str">
        <f>IF(U$1&gt;$AE$1,"-",IFERROR(IF(DATEDIF('Base de données'!$A1931,U$1,"d")&lt;&gt;0,"",'Base de données'!$B1931),""))</f>
        <v/>
      </c>
      <c r="V1931" s="39" t="str">
        <f>IF(V$1&gt;$AE$1,"-",IFERROR(IF(DATEDIF('Base de données'!$A1931,V$1,"d")&lt;&gt;0,"",'Base de données'!$B1931),""))</f>
        <v/>
      </c>
      <c r="W1931" s="34"/>
      <c r="X1931" s="30" t="str">
        <f>'Base de données'!$C1931&amp;" "&amp;'Base de données'!$D1931</f>
        <v>Legendre Laure</v>
      </c>
      <c r="Y1931" s="31">
        <f>COUNTIF('Base de données'!$B:$B,'Base de données'!$B1931)</f>
        <v>11</v>
      </c>
      <c r="AA1931" s="87" cm="1">
        <f t="array" aca="1" ref="AA1931" ca="1">INDIRECT("'Base de données'!A" &amp; ROW(Y1931))</f>
        <v>45839</v>
      </c>
      <c r="AB1931" s="51" t="str" cm="1">
        <f t="array" aca="1" ref="AB1931" ca="1">INDIRECT("'Base de données'!B" &amp; ROW(Z1931))</f>
        <v>T0HSF</v>
      </c>
    </row>
    <row r="1932" spans="1:28" x14ac:dyDescent="0.3">
      <c r="A1932" s="41" t="str">
        <f ca="1">IF(IF(AND($B1932&lt;&gt;"-",$B1932=$E1932),"Entrée et sortie","-")="Entrée et sortie",'Base de données'!$B1932,"-")</f>
        <v>-</v>
      </c>
      <c r="B1932" s="41" t="str">
        <f t="shared" ca="1" si="123"/>
        <v>-</v>
      </c>
      <c r="C1932" s="41" t="str">
        <f t="shared" ca="1" si="124"/>
        <v>-</v>
      </c>
      <c r="D1932" s="41" t="str">
        <f>IF($F1932="sortie en cours d'année",'Base de données'!$B1932,"-")</f>
        <v>-</v>
      </c>
      <c r="E1932" s="41" t="str">
        <f>IF($H1932="entrée en cours d'année",'Base de données'!$B1932,"-")</f>
        <v>-</v>
      </c>
      <c r="F1932" s="37" t="str">
        <f t="shared" si="121"/>
        <v/>
      </c>
      <c r="G1932" s="37" t="str">
        <f>IF($J1932="mouvement",_xlfn.XLOOKUP('Base de données'!$B1932,$V:$V,$V:$V,0),"")</f>
        <v/>
      </c>
      <c r="H1932" s="37" t="str">
        <f t="shared" si="122"/>
        <v/>
      </c>
      <c r="I1932" s="37" t="str">
        <f>IF($J1932="mouvement",_xlfn.XLOOKUP('Base de données'!$B1932,$K:$K,$K:$K,0),"")</f>
        <v/>
      </c>
      <c r="J1932" s="38" t="str">
        <f>IF(AND(Y1932&lt;&gt;MAX(Y:Y),COUNTIF(K1932:V1932,'Base de données'!$B1932)&gt;0),"mouvement","")</f>
        <v/>
      </c>
      <c r="K1932" s="39" t="str">
        <f>IF(K$1&gt;$AE$1,"-",IFERROR(IF(DATEDIF('Base de données'!$A1932,K$1,"d")&lt;&gt;0,"",'Base de données'!$B1932),""))</f>
        <v/>
      </c>
      <c r="L1932" s="39" t="str">
        <f>IF(L$1&gt;$AE$1,"-",IFERROR(IF(DATEDIF('Base de données'!$A1932,L$1,"d")&lt;&gt;0,"",'Base de données'!$B1932),""))</f>
        <v/>
      </c>
      <c r="M1932" s="39" t="str">
        <f>IF(M$1&gt;$AE$1,"-",IFERROR(IF(DATEDIF('Base de données'!$A1932,M$1,"d")&lt;&gt;0,"",'Base de données'!$B1932),""))</f>
        <v/>
      </c>
      <c r="N1932" s="39" t="str">
        <f>IF(N$1&gt;$AE$1,"-",IFERROR(IF(DATEDIF('Base de données'!$A1932,N$1,"d")&lt;&gt;0,"",'Base de données'!$B1932),""))</f>
        <v/>
      </c>
      <c r="O1932" s="39" t="str">
        <f>IF(O$1&gt;$AE$1,"-",IFERROR(IF(DATEDIF('Base de données'!$A1932,O$1,"d")&lt;&gt;0,"",'Base de données'!$B1932),""))</f>
        <v/>
      </c>
      <c r="P1932" s="39" t="str">
        <f>IF(P$1&gt;$AE$1,"-",IFERROR(IF(DATEDIF('Base de données'!$A1932,P$1,"d")&lt;&gt;0,"",'Base de données'!$B1932),""))</f>
        <v/>
      </c>
      <c r="Q1932" s="39" t="str">
        <f>IF(Q$1&gt;$AE$1,"-",IFERROR(IF(DATEDIF('Base de données'!$A1932,Q$1,"d")&lt;&gt;0,"",'Base de données'!$B1932),""))</f>
        <v>IFJYC</v>
      </c>
      <c r="R1932" s="39" t="str">
        <f>IF(R$1&gt;$AE$1,"-",IFERROR(IF(DATEDIF('Base de données'!$A1932,R$1,"d")&lt;&gt;0,"",'Base de données'!$B1932),""))</f>
        <v/>
      </c>
      <c r="S1932" s="39" t="str">
        <f>IF(S$1&gt;$AE$1,"-",IFERROR(IF(DATEDIF('Base de données'!$A1932,S$1,"d")&lt;&gt;0,"",'Base de données'!$B1932),""))</f>
        <v/>
      </c>
      <c r="T1932" s="39" t="str">
        <f>IF(T$1&gt;$AE$1,"-",IFERROR(IF(DATEDIF('Base de données'!$A1932,T$1,"d")&lt;&gt;0,"",'Base de données'!$B1932),""))</f>
        <v/>
      </c>
      <c r="U1932" s="39" t="str">
        <f>IF(U$1&gt;$AE$1,"-",IFERROR(IF(DATEDIF('Base de données'!$A1932,U$1,"d")&lt;&gt;0,"",'Base de données'!$B1932),""))</f>
        <v/>
      </c>
      <c r="V1932" s="39" t="str">
        <f>IF(V$1&gt;$AE$1,"-",IFERROR(IF(DATEDIF('Base de données'!$A1932,V$1,"d")&lt;&gt;0,"",'Base de données'!$B1932),""))</f>
        <v/>
      </c>
      <c r="W1932" s="34"/>
      <c r="X1932" s="30" t="str">
        <f>'Base de données'!$C1932&amp;" "&amp;'Base de données'!$D1932</f>
        <v>Lévy Denise</v>
      </c>
      <c r="Y1932" s="31">
        <f>COUNTIF('Base de données'!$B:$B,'Base de données'!$B1932)</f>
        <v>12</v>
      </c>
      <c r="AA1932" s="87" cm="1">
        <f t="array" aca="1" ref="AA1932" ca="1">INDIRECT("'Base de données'!A" &amp; ROW(Y1932))</f>
        <v>45839</v>
      </c>
      <c r="AB1932" s="51" t="str" cm="1">
        <f t="array" aca="1" ref="AB1932" ca="1">INDIRECT("'Base de données'!B" &amp; ROW(Z1932))</f>
        <v>IFJYC</v>
      </c>
    </row>
    <row r="1933" spans="1:28" x14ac:dyDescent="0.3">
      <c r="A1933" s="41" t="str">
        <f ca="1">IF(IF(AND($B1933&lt;&gt;"-",$B1933=$E1933),"Entrée et sortie","-")="Entrée et sortie",'Base de données'!$B1933,"-")</f>
        <v>-</v>
      </c>
      <c r="B1933" s="41" t="str">
        <f t="shared" ca="1" si="123"/>
        <v>CN75F</v>
      </c>
      <c r="C1933" s="41" t="str">
        <f t="shared" ca="1" si="124"/>
        <v>CN75F</v>
      </c>
      <c r="D1933" s="41" t="str">
        <f>IF($F1933="sortie en cours d'année",'Base de données'!$B1933,"-")</f>
        <v>CN75F</v>
      </c>
      <c r="E1933" s="41" t="str">
        <f>IF($H1933="entrée en cours d'année",'Base de données'!$B1933,"-")</f>
        <v>-</v>
      </c>
      <c r="F1933" s="37" t="str">
        <f t="shared" si="121"/>
        <v>sortie en cours d'année</v>
      </c>
      <c r="G1933" s="37">
        <f>IF($J1933="mouvement",_xlfn.XLOOKUP('Base de données'!$B1933,$V:$V,$V:$V,0),"")</f>
        <v>0</v>
      </c>
      <c r="H1933" s="37" t="str">
        <f t="shared" si="122"/>
        <v/>
      </c>
      <c r="I1933" s="37" t="str">
        <f>IF($J1933="mouvement",_xlfn.XLOOKUP('Base de données'!$B1933,$K:$K,$K:$K,0),"")</f>
        <v>CN75F</v>
      </c>
      <c r="J1933" s="38" t="str">
        <f>IF(AND(Y1933&lt;&gt;MAX(Y:Y),COUNTIF(K1933:V1933,'Base de données'!$B1933)&gt;0),"mouvement","")</f>
        <v>mouvement</v>
      </c>
      <c r="K1933" s="39" t="str">
        <f>IF(K$1&gt;$AE$1,"-",IFERROR(IF(DATEDIF('Base de données'!$A1933,K$1,"d")&lt;&gt;0,"",'Base de données'!$B1933),""))</f>
        <v/>
      </c>
      <c r="L1933" s="39" t="str">
        <f>IF(L$1&gt;$AE$1,"-",IFERROR(IF(DATEDIF('Base de données'!$A1933,L$1,"d")&lt;&gt;0,"",'Base de données'!$B1933),""))</f>
        <v/>
      </c>
      <c r="M1933" s="39" t="str">
        <f>IF(M$1&gt;$AE$1,"-",IFERROR(IF(DATEDIF('Base de données'!$A1933,M$1,"d")&lt;&gt;0,"",'Base de données'!$B1933),""))</f>
        <v/>
      </c>
      <c r="N1933" s="39" t="str">
        <f>IF(N$1&gt;$AE$1,"-",IFERROR(IF(DATEDIF('Base de données'!$A1933,N$1,"d")&lt;&gt;0,"",'Base de données'!$B1933),""))</f>
        <v/>
      </c>
      <c r="O1933" s="39" t="str">
        <f>IF(O$1&gt;$AE$1,"-",IFERROR(IF(DATEDIF('Base de données'!$A1933,O$1,"d")&lt;&gt;0,"",'Base de données'!$B1933),""))</f>
        <v/>
      </c>
      <c r="P1933" s="39" t="str">
        <f>IF(P$1&gt;$AE$1,"-",IFERROR(IF(DATEDIF('Base de données'!$A1933,P$1,"d")&lt;&gt;0,"",'Base de données'!$B1933),""))</f>
        <v/>
      </c>
      <c r="Q1933" s="39" t="str">
        <f>IF(Q$1&gt;$AE$1,"-",IFERROR(IF(DATEDIF('Base de données'!$A1933,Q$1,"d")&lt;&gt;0,"",'Base de données'!$B1933),""))</f>
        <v>CN75F</v>
      </c>
      <c r="R1933" s="39" t="str">
        <f>IF(R$1&gt;$AE$1,"-",IFERROR(IF(DATEDIF('Base de données'!$A1933,R$1,"d")&lt;&gt;0,"",'Base de données'!$B1933),""))</f>
        <v/>
      </c>
      <c r="S1933" s="39" t="str">
        <f>IF(S$1&gt;$AE$1,"-",IFERROR(IF(DATEDIF('Base de données'!$A1933,S$1,"d")&lt;&gt;0,"",'Base de données'!$B1933),""))</f>
        <v/>
      </c>
      <c r="T1933" s="39" t="str">
        <f>IF(T$1&gt;$AE$1,"-",IFERROR(IF(DATEDIF('Base de données'!$A1933,T$1,"d")&lt;&gt;0,"",'Base de données'!$B1933),""))</f>
        <v/>
      </c>
      <c r="U1933" s="39" t="str">
        <f>IF(U$1&gt;$AE$1,"-",IFERROR(IF(DATEDIF('Base de données'!$A1933,U$1,"d")&lt;&gt;0,"",'Base de données'!$B1933),""))</f>
        <v/>
      </c>
      <c r="V1933" s="39" t="str">
        <f>IF(V$1&gt;$AE$1,"-",IFERROR(IF(DATEDIF('Base de données'!$A1933,V$1,"d")&lt;&gt;0,"",'Base de données'!$B1933),""))</f>
        <v/>
      </c>
      <c r="W1933" s="34"/>
      <c r="X1933" s="30" t="str">
        <f>'Base de données'!$C1933&amp;" "&amp;'Base de données'!$D1933</f>
        <v>Camus Emmanuel</v>
      </c>
      <c r="Y1933" s="31">
        <f>COUNTIF('Base de données'!$B:$B,'Base de données'!$B1933)</f>
        <v>11</v>
      </c>
      <c r="AA1933" s="87" cm="1">
        <f t="array" aca="1" ref="AA1933" ca="1">INDIRECT("'Base de données'!A" &amp; ROW(Y1933))</f>
        <v>45839</v>
      </c>
      <c r="AB1933" s="51" t="str" cm="1">
        <f t="array" aca="1" ref="AB1933" ca="1">INDIRECT("'Base de données'!B" &amp; ROW(Z1933))</f>
        <v>CN75F</v>
      </c>
    </row>
    <row r="1934" spans="1:28" x14ac:dyDescent="0.3">
      <c r="A1934" s="41" t="str">
        <f ca="1">IF(IF(AND($B1934&lt;&gt;"-",$B1934=$E1934),"Entrée et sortie","-")="Entrée et sortie",'Base de données'!$B1934,"-")</f>
        <v>-</v>
      </c>
      <c r="B1934" s="41" t="str">
        <f t="shared" ca="1" si="123"/>
        <v>-</v>
      </c>
      <c r="C1934" s="41" t="str">
        <f t="shared" ca="1" si="124"/>
        <v>-</v>
      </c>
      <c r="D1934" s="41" t="str">
        <f>IF($F1934="sortie en cours d'année",'Base de données'!$B1934,"-")</f>
        <v>-</v>
      </c>
      <c r="E1934" s="41" t="str">
        <f>IF($H1934="entrée en cours d'année",'Base de données'!$B1934,"-")</f>
        <v>-</v>
      </c>
      <c r="F1934" s="37" t="str">
        <f t="shared" si="121"/>
        <v/>
      </c>
      <c r="G1934" s="37" t="str">
        <f>IF($J1934="mouvement",_xlfn.XLOOKUP('Base de données'!$B1934,$V:$V,$V:$V,0),"")</f>
        <v/>
      </c>
      <c r="H1934" s="37" t="str">
        <f t="shared" si="122"/>
        <v/>
      </c>
      <c r="I1934" s="37" t="str">
        <f>IF($J1934="mouvement",_xlfn.XLOOKUP('Base de données'!$B1934,$K:$K,$K:$K,0),"")</f>
        <v/>
      </c>
      <c r="J1934" s="38" t="str">
        <f>IF(AND(Y1934&lt;&gt;MAX(Y:Y),COUNTIF(K1934:V1934,'Base de données'!$B1934)&gt;0),"mouvement","")</f>
        <v/>
      </c>
      <c r="K1934" s="39" t="str">
        <f>IF(K$1&gt;$AE$1,"-",IFERROR(IF(DATEDIF('Base de données'!$A1934,K$1,"d")&lt;&gt;0,"",'Base de données'!$B1934),""))</f>
        <v/>
      </c>
      <c r="L1934" s="39" t="str">
        <f>IF(L$1&gt;$AE$1,"-",IFERROR(IF(DATEDIF('Base de données'!$A1934,L$1,"d")&lt;&gt;0,"",'Base de données'!$B1934),""))</f>
        <v/>
      </c>
      <c r="M1934" s="39" t="str">
        <f>IF(M$1&gt;$AE$1,"-",IFERROR(IF(DATEDIF('Base de données'!$A1934,M$1,"d")&lt;&gt;0,"",'Base de données'!$B1934),""))</f>
        <v/>
      </c>
      <c r="N1934" s="39" t="str">
        <f>IF(N$1&gt;$AE$1,"-",IFERROR(IF(DATEDIF('Base de données'!$A1934,N$1,"d")&lt;&gt;0,"",'Base de données'!$B1934),""))</f>
        <v/>
      </c>
      <c r="O1934" s="39" t="str">
        <f>IF(O$1&gt;$AE$1,"-",IFERROR(IF(DATEDIF('Base de données'!$A1934,O$1,"d")&lt;&gt;0,"",'Base de données'!$B1934),""))</f>
        <v/>
      </c>
      <c r="P1934" s="39" t="str">
        <f>IF(P$1&gt;$AE$1,"-",IFERROR(IF(DATEDIF('Base de données'!$A1934,P$1,"d")&lt;&gt;0,"",'Base de données'!$B1934),""))</f>
        <v/>
      </c>
      <c r="Q1934" s="39" t="str">
        <f>IF(Q$1&gt;$AE$1,"-",IFERROR(IF(DATEDIF('Base de données'!$A1934,Q$1,"d")&lt;&gt;0,"",'Base de données'!$B1934),""))</f>
        <v>3E96F</v>
      </c>
      <c r="R1934" s="39" t="str">
        <f>IF(R$1&gt;$AE$1,"-",IFERROR(IF(DATEDIF('Base de données'!$A1934,R$1,"d")&lt;&gt;0,"",'Base de données'!$B1934),""))</f>
        <v/>
      </c>
      <c r="S1934" s="39" t="str">
        <f>IF(S$1&gt;$AE$1,"-",IFERROR(IF(DATEDIF('Base de données'!$A1934,S$1,"d")&lt;&gt;0,"",'Base de données'!$B1934),""))</f>
        <v/>
      </c>
      <c r="T1934" s="39" t="str">
        <f>IF(T$1&gt;$AE$1,"-",IFERROR(IF(DATEDIF('Base de données'!$A1934,T$1,"d")&lt;&gt;0,"",'Base de données'!$B1934),""))</f>
        <v/>
      </c>
      <c r="U1934" s="39" t="str">
        <f>IF(U$1&gt;$AE$1,"-",IFERROR(IF(DATEDIF('Base de données'!$A1934,U$1,"d")&lt;&gt;0,"",'Base de données'!$B1934),""))</f>
        <v/>
      </c>
      <c r="V1934" s="39" t="str">
        <f>IF(V$1&gt;$AE$1,"-",IFERROR(IF(DATEDIF('Base de données'!$A1934,V$1,"d")&lt;&gt;0,"",'Base de données'!$B1934),""))</f>
        <v/>
      </c>
      <c r="W1934" s="34"/>
      <c r="X1934" s="30" t="str">
        <f>'Base de données'!$C1934&amp;" "&amp;'Base de données'!$D1934</f>
        <v>Becker Michèle</v>
      </c>
      <c r="Y1934" s="31">
        <f>COUNTIF('Base de données'!$B:$B,'Base de données'!$B1934)</f>
        <v>12</v>
      </c>
      <c r="AA1934" s="87" cm="1">
        <f t="array" aca="1" ref="AA1934" ca="1">INDIRECT("'Base de données'!A" &amp; ROW(Y1934))</f>
        <v>45839</v>
      </c>
      <c r="AB1934" s="51" t="str" cm="1">
        <f t="array" aca="1" ref="AB1934" ca="1">INDIRECT("'Base de données'!B" &amp; ROW(Z1934))</f>
        <v>3E96F</v>
      </c>
    </row>
    <row r="1935" spans="1:28" x14ac:dyDescent="0.3">
      <c r="A1935" s="41" t="str">
        <f ca="1">IF(IF(AND($B1935&lt;&gt;"-",$B1935=$E1935),"Entrée et sortie","-")="Entrée et sortie",'Base de données'!$B1935,"-")</f>
        <v>-</v>
      </c>
      <c r="B1935" s="41" t="str">
        <f t="shared" ca="1" si="123"/>
        <v>-</v>
      </c>
      <c r="C1935" s="41" t="str">
        <f t="shared" ca="1" si="124"/>
        <v>-</v>
      </c>
      <c r="D1935" s="41" t="str">
        <f>IF($F1935="sortie en cours d'année",'Base de données'!$B1935,"-")</f>
        <v>-</v>
      </c>
      <c r="E1935" s="41" t="str">
        <f>IF($H1935="entrée en cours d'année",'Base de données'!$B1935,"-")</f>
        <v>QJKEN</v>
      </c>
      <c r="F1935" s="37" t="str">
        <f t="shared" si="121"/>
        <v/>
      </c>
      <c r="G1935" s="37" t="str">
        <f>IF($J1935="mouvement",_xlfn.XLOOKUP('Base de données'!$B1935,$V:$V,$V:$V,0),"")</f>
        <v>QJKEN</v>
      </c>
      <c r="H1935" s="37" t="str">
        <f t="shared" si="122"/>
        <v>entrée en cours d'année</v>
      </c>
      <c r="I1935" s="37">
        <f>IF($J1935="mouvement",_xlfn.XLOOKUP('Base de données'!$B1935,$K:$K,$K:$K,0),"")</f>
        <v>0</v>
      </c>
      <c r="J1935" s="38" t="str">
        <f>IF(AND(Y1935&lt;&gt;MAX(Y:Y),COUNTIF(K1935:V1935,'Base de données'!$B1935)&gt;0),"mouvement","")</f>
        <v>mouvement</v>
      </c>
      <c r="K1935" s="39" t="str">
        <f>IF(K$1&gt;$AE$1,"-",IFERROR(IF(DATEDIF('Base de données'!$A1935,K$1,"d")&lt;&gt;0,"",'Base de données'!$B1935),""))</f>
        <v/>
      </c>
      <c r="L1935" s="39" t="str">
        <f>IF(L$1&gt;$AE$1,"-",IFERROR(IF(DATEDIF('Base de données'!$A1935,L$1,"d")&lt;&gt;0,"",'Base de données'!$B1935),""))</f>
        <v/>
      </c>
      <c r="M1935" s="39" t="str">
        <f>IF(M$1&gt;$AE$1,"-",IFERROR(IF(DATEDIF('Base de données'!$A1935,M$1,"d")&lt;&gt;0,"",'Base de données'!$B1935),""))</f>
        <v/>
      </c>
      <c r="N1935" s="39" t="str">
        <f>IF(N$1&gt;$AE$1,"-",IFERROR(IF(DATEDIF('Base de données'!$A1935,N$1,"d")&lt;&gt;0,"",'Base de données'!$B1935),""))</f>
        <v/>
      </c>
      <c r="O1935" s="39" t="str">
        <f>IF(O$1&gt;$AE$1,"-",IFERROR(IF(DATEDIF('Base de données'!$A1935,O$1,"d")&lt;&gt;0,"",'Base de données'!$B1935),""))</f>
        <v/>
      </c>
      <c r="P1935" s="39" t="str">
        <f>IF(P$1&gt;$AE$1,"-",IFERROR(IF(DATEDIF('Base de données'!$A1935,P$1,"d")&lt;&gt;0,"",'Base de données'!$B1935),""))</f>
        <v/>
      </c>
      <c r="Q1935" s="39" t="str">
        <f>IF(Q$1&gt;$AE$1,"-",IFERROR(IF(DATEDIF('Base de données'!$A1935,Q$1,"d")&lt;&gt;0,"",'Base de données'!$B1935),""))</f>
        <v>QJKEN</v>
      </c>
      <c r="R1935" s="39" t="str">
        <f>IF(R$1&gt;$AE$1,"-",IFERROR(IF(DATEDIF('Base de données'!$A1935,R$1,"d")&lt;&gt;0,"",'Base de données'!$B1935),""))</f>
        <v/>
      </c>
      <c r="S1935" s="39" t="str">
        <f>IF(S$1&gt;$AE$1,"-",IFERROR(IF(DATEDIF('Base de données'!$A1935,S$1,"d")&lt;&gt;0,"",'Base de données'!$B1935),""))</f>
        <v/>
      </c>
      <c r="T1935" s="39" t="str">
        <f>IF(T$1&gt;$AE$1,"-",IFERROR(IF(DATEDIF('Base de données'!$A1935,T$1,"d")&lt;&gt;0,"",'Base de données'!$B1935),""))</f>
        <v/>
      </c>
      <c r="U1935" s="39" t="str">
        <f>IF(U$1&gt;$AE$1,"-",IFERROR(IF(DATEDIF('Base de données'!$A1935,U$1,"d")&lt;&gt;0,"",'Base de données'!$B1935),""))</f>
        <v/>
      </c>
      <c r="V1935" s="39" t="str">
        <f>IF(V$1&gt;$AE$1,"-",IFERROR(IF(DATEDIF('Base de données'!$A1935,V$1,"d")&lt;&gt;0,"",'Base de données'!$B1935),""))</f>
        <v/>
      </c>
      <c r="W1935" s="34"/>
      <c r="X1935" s="30" t="str">
        <f>'Base de données'!$C1935&amp;" "&amp;'Base de données'!$D1935</f>
        <v>Salmon Thibaut</v>
      </c>
      <c r="Y1935" s="31">
        <f>COUNTIF('Base de données'!$B:$B,'Base de données'!$B1935)</f>
        <v>11</v>
      </c>
      <c r="AA1935" s="87" cm="1">
        <f t="array" aca="1" ref="AA1935" ca="1">INDIRECT("'Base de données'!A" &amp; ROW(Y1935))</f>
        <v>45839</v>
      </c>
      <c r="AB1935" s="51" t="str" cm="1">
        <f t="array" aca="1" ref="AB1935" ca="1">INDIRECT("'Base de données'!B" &amp; ROW(Z1935))</f>
        <v>QJKEN</v>
      </c>
    </row>
    <row r="1936" spans="1:28" x14ac:dyDescent="0.3">
      <c r="A1936" s="41" t="str">
        <f ca="1">IF(IF(AND($B1936&lt;&gt;"-",$B1936=$E1936),"Entrée et sortie","-")="Entrée et sortie",'Base de données'!$B1936,"-")</f>
        <v>-</v>
      </c>
      <c r="B1936" s="41" t="str">
        <f t="shared" ca="1" si="123"/>
        <v>-</v>
      </c>
      <c r="C1936" s="41" t="str">
        <f t="shared" ca="1" si="124"/>
        <v>-</v>
      </c>
      <c r="D1936" s="41" t="str">
        <f>IF($F1936="sortie en cours d'année",'Base de données'!$B1936,"-")</f>
        <v>-</v>
      </c>
      <c r="E1936" s="41" t="str">
        <f>IF($H1936="entrée en cours d'année",'Base de données'!$B1936,"-")</f>
        <v>FUMYO</v>
      </c>
      <c r="F1936" s="37" t="str">
        <f t="shared" si="121"/>
        <v/>
      </c>
      <c r="G1936" s="37" t="str">
        <f>IF($J1936="mouvement",_xlfn.XLOOKUP('Base de données'!$B1936,$V:$V,$V:$V,0),"")</f>
        <v>FUMYO</v>
      </c>
      <c r="H1936" s="37" t="str">
        <f t="shared" si="122"/>
        <v>entrée en cours d'année</v>
      </c>
      <c r="I1936" s="37">
        <f>IF($J1936="mouvement",_xlfn.XLOOKUP('Base de données'!$B1936,$K:$K,$K:$K,0),"")</f>
        <v>0</v>
      </c>
      <c r="J1936" s="38" t="str">
        <f>IF(AND(Y1936&lt;&gt;MAX(Y:Y),COUNTIF(K1936:V1936,'Base de données'!$B1936)&gt;0),"mouvement","")</f>
        <v>mouvement</v>
      </c>
      <c r="K1936" s="39" t="str">
        <f>IF(K$1&gt;$AE$1,"-",IFERROR(IF(DATEDIF('Base de données'!$A1936,K$1,"d")&lt;&gt;0,"",'Base de données'!$B1936),""))</f>
        <v/>
      </c>
      <c r="L1936" s="39" t="str">
        <f>IF(L$1&gt;$AE$1,"-",IFERROR(IF(DATEDIF('Base de données'!$A1936,L$1,"d")&lt;&gt;0,"",'Base de données'!$B1936),""))</f>
        <v/>
      </c>
      <c r="M1936" s="39" t="str">
        <f>IF(M$1&gt;$AE$1,"-",IFERROR(IF(DATEDIF('Base de données'!$A1936,M$1,"d")&lt;&gt;0,"",'Base de données'!$B1936),""))</f>
        <v/>
      </c>
      <c r="N1936" s="39" t="str">
        <f>IF(N$1&gt;$AE$1,"-",IFERROR(IF(DATEDIF('Base de données'!$A1936,N$1,"d")&lt;&gt;0,"",'Base de données'!$B1936),""))</f>
        <v/>
      </c>
      <c r="O1936" s="39" t="str">
        <f>IF(O$1&gt;$AE$1,"-",IFERROR(IF(DATEDIF('Base de données'!$A1936,O$1,"d")&lt;&gt;0,"",'Base de données'!$B1936),""))</f>
        <v/>
      </c>
      <c r="P1936" s="39" t="str">
        <f>IF(P$1&gt;$AE$1,"-",IFERROR(IF(DATEDIF('Base de données'!$A1936,P$1,"d")&lt;&gt;0,"",'Base de données'!$B1936),""))</f>
        <v/>
      </c>
      <c r="Q1936" s="39" t="str">
        <f>IF(Q$1&gt;$AE$1,"-",IFERROR(IF(DATEDIF('Base de données'!$A1936,Q$1,"d")&lt;&gt;0,"",'Base de données'!$B1936),""))</f>
        <v>FUMYO</v>
      </c>
      <c r="R1936" s="39" t="str">
        <f>IF(R$1&gt;$AE$1,"-",IFERROR(IF(DATEDIF('Base de données'!$A1936,R$1,"d")&lt;&gt;0,"",'Base de données'!$B1936),""))</f>
        <v/>
      </c>
      <c r="S1936" s="39" t="str">
        <f>IF(S$1&gt;$AE$1,"-",IFERROR(IF(DATEDIF('Base de données'!$A1936,S$1,"d")&lt;&gt;0,"",'Base de données'!$B1936),""))</f>
        <v/>
      </c>
      <c r="T1936" s="39" t="str">
        <f>IF(T$1&gt;$AE$1,"-",IFERROR(IF(DATEDIF('Base de données'!$A1936,T$1,"d")&lt;&gt;0,"",'Base de données'!$B1936),""))</f>
        <v/>
      </c>
      <c r="U1936" s="39" t="str">
        <f>IF(U$1&gt;$AE$1,"-",IFERROR(IF(DATEDIF('Base de données'!$A1936,U$1,"d")&lt;&gt;0,"",'Base de données'!$B1936),""))</f>
        <v/>
      </c>
      <c r="V1936" s="39" t="str">
        <f>IF(V$1&gt;$AE$1,"-",IFERROR(IF(DATEDIF('Base de données'!$A1936,V$1,"d")&lt;&gt;0,"",'Base de données'!$B1936),""))</f>
        <v/>
      </c>
      <c r="W1936" s="34"/>
      <c r="X1936" s="30" t="str">
        <f>'Base de données'!$C1936&amp;" "&amp;'Base de données'!$D1936</f>
        <v>Marchal Robert</v>
      </c>
      <c r="Y1936" s="31">
        <f>COUNTIF('Base de données'!$B:$B,'Base de données'!$B1936)</f>
        <v>11</v>
      </c>
      <c r="AA1936" s="87" cm="1">
        <f t="array" aca="1" ref="AA1936" ca="1">INDIRECT("'Base de données'!A" &amp; ROW(Y1936))</f>
        <v>45839</v>
      </c>
      <c r="AB1936" s="51" t="str" cm="1">
        <f t="array" aca="1" ref="AB1936" ca="1">INDIRECT("'Base de données'!B" &amp; ROW(Z1936))</f>
        <v>FUMYO</v>
      </c>
    </row>
    <row r="1937" spans="1:28" x14ac:dyDescent="0.3">
      <c r="A1937" s="41" t="str">
        <f ca="1">IF(IF(AND($B1937&lt;&gt;"-",$B1937=$E1937),"Entrée et sortie","-")="Entrée et sortie",'Base de données'!$B1937,"-")</f>
        <v>-</v>
      </c>
      <c r="B1937" s="41" t="str">
        <f t="shared" ca="1" si="123"/>
        <v>-</v>
      </c>
      <c r="C1937" s="41" t="str">
        <f t="shared" ca="1" si="124"/>
        <v>-</v>
      </c>
      <c r="D1937" s="41" t="str">
        <f>IF($F1937="sortie en cours d'année",'Base de données'!$B1937,"-")</f>
        <v>-</v>
      </c>
      <c r="E1937" s="41" t="str">
        <f>IF($H1937="entrée en cours d'année",'Base de données'!$B1937,"-")</f>
        <v>0D66F</v>
      </c>
      <c r="F1937" s="37" t="str">
        <f t="shared" si="121"/>
        <v/>
      </c>
      <c r="G1937" s="37" t="str">
        <f>IF($J1937="mouvement",_xlfn.XLOOKUP('Base de données'!$B1937,$V:$V,$V:$V,0),"")</f>
        <v>0D66F</v>
      </c>
      <c r="H1937" s="37" t="str">
        <f t="shared" si="122"/>
        <v>entrée en cours d'année</v>
      </c>
      <c r="I1937" s="37">
        <f>IF($J1937="mouvement",_xlfn.XLOOKUP('Base de données'!$B1937,$K:$K,$K:$K,0),"")</f>
        <v>0</v>
      </c>
      <c r="J1937" s="38" t="str">
        <f>IF(AND(Y1937&lt;&gt;MAX(Y:Y),COUNTIF(K1937:V1937,'Base de données'!$B1937)&gt;0),"mouvement","")</f>
        <v>mouvement</v>
      </c>
      <c r="K1937" s="39" t="str">
        <f>IF(K$1&gt;$AE$1,"-",IFERROR(IF(DATEDIF('Base de données'!$A1937,K$1,"d")&lt;&gt;0,"",'Base de données'!$B1937),""))</f>
        <v/>
      </c>
      <c r="L1937" s="39" t="str">
        <f>IF(L$1&gt;$AE$1,"-",IFERROR(IF(DATEDIF('Base de données'!$A1937,L$1,"d")&lt;&gt;0,"",'Base de données'!$B1937),""))</f>
        <v/>
      </c>
      <c r="M1937" s="39" t="str">
        <f>IF(M$1&gt;$AE$1,"-",IFERROR(IF(DATEDIF('Base de données'!$A1937,M$1,"d")&lt;&gt;0,"",'Base de données'!$B1937),""))</f>
        <v/>
      </c>
      <c r="N1937" s="39" t="str">
        <f>IF(N$1&gt;$AE$1,"-",IFERROR(IF(DATEDIF('Base de données'!$A1937,N$1,"d")&lt;&gt;0,"",'Base de données'!$B1937),""))</f>
        <v/>
      </c>
      <c r="O1937" s="39" t="str">
        <f>IF(O$1&gt;$AE$1,"-",IFERROR(IF(DATEDIF('Base de données'!$A1937,O$1,"d")&lt;&gt;0,"",'Base de données'!$B1937),""))</f>
        <v/>
      </c>
      <c r="P1937" s="39" t="str">
        <f>IF(P$1&gt;$AE$1,"-",IFERROR(IF(DATEDIF('Base de données'!$A1937,P$1,"d")&lt;&gt;0,"",'Base de données'!$B1937),""))</f>
        <v/>
      </c>
      <c r="Q1937" s="39" t="str">
        <f>IF(Q$1&gt;$AE$1,"-",IFERROR(IF(DATEDIF('Base de données'!$A1937,Q$1,"d")&lt;&gt;0,"",'Base de données'!$B1937),""))</f>
        <v>0D66F</v>
      </c>
      <c r="R1937" s="39" t="str">
        <f>IF(R$1&gt;$AE$1,"-",IFERROR(IF(DATEDIF('Base de données'!$A1937,R$1,"d")&lt;&gt;0,"",'Base de données'!$B1937),""))</f>
        <v/>
      </c>
      <c r="S1937" s="39" t="str">
        <f>IF(S$1&gt;$AE$1,"-",IFERROR(IF(DATEDIF('Base de données'!$A1937,S$1,"d")&lt;&gt;0,"",'Base de données'!$B1937),""))</f>
        <v/>
      </c>
      <c r="T1937" s="39" t="str">
        <f>IF(T$1&gt;$AE$1,"-",IFERROR(IF(DATEDIF('Base de données'!$A1937,T$1,"d")&lt;&gt;0,"",'Base de données'!$B1937),""))</f>
        <v/>
      </c>
      <c r="U1937" s="39" t="str">
        <f>IF(U$1&gt;$AE$1,"-",IFERROR(IF(DATEDIF('Base de données'!$A1937,U$1,"d")&lt;&gt;0,"",'Base de données'!$B1937),""))</f>
        <v/>
      </c>
      <c r="V1937" s="39" t="str">
        <f>IF(V$1&gt;$AE$1,"-",IFERROR(IF(DATEDIF('Base de données'!$A1937,V$1,"d")&lt;&gt;0,"",'Base de données'!$B1937),""))</f>
        <v/>
      </c>
      <c r="W1937" s="34"/>
      <c r="X1937" s="30" t="str">
        <f>'Base de données'!$C1937&amp;" "&amp;'Base de données'!$D1937</f>
        <v>Maréchal Paulette</v>
      </c>
      <c r="Y1937" s="31">
        <f>COUNTIF('Base de données'!$B:$B,'Base de données'!$B1937)</f>
        <v>11</v>
      </c>
      <c r="AA1937" s="87" cm="1">
        <f t="array" aca="1" ref="AA1937" ca="1">INDIRECT("'Base de données'!A" &amp; ROW(Y1937))</f>
        <v>45839</v>
      </c>
      <c r="AB1937" s="51" t="str" cm="1">
        <f t="array" aca="1" ref="AB1937" ca="1">INDIRECT("'Base de données'!B" &amp; ROW(Z1937))</f>
        <v>0D66F</v>
      </c>
    </row>
    <row r="1938" spans="1:28" x14ac:dyDescent="0.3">
      <c r="A1938" s="41" t="str">
        <f ca="1">IF(IF(AND($B1938&lt;&gt;"-",$B1938=$E1938),"Entrée et sortie","-")="Entrée et sortie",'Base de données'!$B1938,"-")</f>
        <v>-</v>
      </c>
      <c r="B1938" s="41" t="str">
        <f t="shared" ca="1" si="123"/>
        <v>-</v>
      </c>
      <c r="C1938" s="41" t="str">
        <f t="shared" ca="1" si="124"/>
        <v>-</v>
      </c>
      <c r="D1938" s="41" t="str">
        <f>IF($F1938="sortie en cours d'année",'Base de données'!$B1938,"-")</f>
        <v>-</v>
      </c>
      <c r="E1938" s="41" t="str">
        <f>IF($H1938="entrée en cours d'année",'Base de données'!$B1938,"-")</f>
        <v>00EBC</v>
      </c>
      <c r="F1938" s="37" t="str">
        <f t="shared" si="121"/>
        <v/>
      </c>
      <c r="G1938" s="37" t="str">
        <f>IF($J1938="mouvement",_xlfn.XLOOKUP('Base de données'!$B1938,$V:$V,$V:$V,0),"")</f>
        <v>00EBC</v>
      </c>
      <c r="H1938" s="37" t="str">
        <f t="shared" si="122"/>
        <v>entrée en cours d'année</v>
      </c>
      <c r="I1938" s="37">
        <f>IF($J1938="mouvement",_xlfn.XLOOKUP('Base de données'!$B1938,$K:$K,$K:$K,0),"")</f>
        <v>0</v>
      </c>
      <c r="J1938" s="38" t="str">
        <f>IF(AND(Y1938&lt;&gt;MAX(Y:Y),COUNTIF(K1938:V1938,'Base de données'!$B1938)&gt;0),"mouvement","")</f>
        <v>mouvement</v>
      </c>
      <c r="K1938" s="39" t="str">
        <f>IF(K$1&gt;$AE$1,"-",IFERROR(IF(DATEDIF('Base de données'!$A1938,K$1,"d")&lt;&gt;0,"",'Base de données'!$B1938),""))</f>
        <v/>
      </c>
      <c r="L1938" s="39" t="str">
        <f>IF(L$1&gt;$AE$1,"-",IFERROR(IF(DATEDIF('Base de données'!$A1938,L$1,"d")&lt;&gt;0,"",'Base de données'!$B1938),""))</f>
        <v/>
      </c>
      <c r="M1938" s="39" t="str">
        <f>IF(M$1&gt;$AE$1,"-",IFERROR(IF(DATEDIF('Base de données'!$A1938,M$1,"d")&lt;&gt;0,"",'Base de données'!$B1938),""))</f>
        <v/>
      </c>
      <c r="N1938" s="39" t="str">
        <f>IF(N$1&gt;$AE$1,"-",IFERROR(IF(DATEDIF('Base de données'!$A1938,N$1,"d")&lt;&gt;0,"",'Base de données'!$B1938),""))</f>
        <v/>
      </c>
      <c r="O1938" s="39" t="str">
        <f>IF(O$1&gt;$AE$1,"-",IFERROR(IF(DATEDIF('Base de données'!$A1938,O$1,"d")&lt;&gt;0,"",'Base de données'!$B1938),""))</f>
        <v/>
      </c>
      <c r="P1938" s="39" t="str">
        <f>IF(P$1&gt;$AE$1,"-",IFERROR(IF(DATEDIF('Base de données'!$A1938,P$1,"d")&lt;&gt;0,"",'Base de données'!$B1938),""))</f>
        <v/>
      </c>
      <c r="Q1938" s="39" t="str">
        <f>IF(Q$1&gt;$AE$1,"-",IFERROR(IF(DATEDIF('Base de données'!$A1938,Q$1,"d")&lt;&gt;0,"",'Base de données'!$B1938),""))</f>
        <v>00EBC</v>
      </c>
      <c r="R1938" s="39" t="str">
        <f>IF(R$1&gt;$AE$1,"-",IFERROR(IF(DATEDIF('Base de données'!$A1938,R$1,"d")&lt;&gt;0,"",'Base de données'!$B1938),""))</f>
        <v/>
      </c>
      <c r="S1938" s="39" t="str">
        <f>IF(S$1&gt;$AE$1,"-",IFERROR(IF(DATEDIF('Base de données'!$A1938,S$1,"d")&lt;&gt;0,"",'Base de données'!$B1938),""))</f>
        <v/>
      </c>
      <c r="T1938" s="39" t="str">
        <f>IF(T$1&gt;$AE$1,"-",IFERROR(IF(DATEDIF('Base de données'!$A1938,T$1,"d")&lt;&gt;0,"",'Base de données'!$B1938),""))</f>
        <v/>
      </c>
      <c r="U1938" s="39" t="str">
        <f>IF(U$1&gt;$AE$1,"-",IFERROR(IF(DATEDIF('Base de données'!$A1938,U$1,"d")&lt;&gt;0,"",'Base de données'!$B1938),""))</f>
        <v/>
      </c>
      <c r="V1938" s="39" t="str">
        <f>IF(V$1&gt;$AE$1,"-",IFERROR(IF(DATEDIF('Base de données'!$A1938,V$1,"d")&lt;&gt;0,"",'Base de données'!$B1938),""))</f>
        <v/>
      </c>
      <c r="W1938" s="34"/>
      <c r="X1938" s="30" t="str">
        <f>'Base de données'!$C1938&amp;" "&amp;'Base de données'!$D1938</f>
        <v>Leconte Vincent</v>
      </c>
      <c r="Y1938" s="31">
        <f>COUNTIF('Base de données'!$B:$B,'Base de données'!$B1938)</f>
        <v>11</v>
      </c>
      <c r="AA1938" s="87" cm="1">
        <f t="array" aca="1" ref="AA1938" ca="1">INDIRECT("'Base de données'!A" &amp; ROW(Y1938))</f>
        <v>45839</v>
      </c>
      <c r="AB1938" s="51" t="str" cm="1">
        <f t="array" aca="1" ref="AB1938" ca="1">INDIRECT("'Base de données'!B" &amp; ROW(Z1938))</f>
        <v>00EBC</v>
      </c>
    </row>
    <row r="1939" spans="1:28" x14ac:dyDescent="0.3">
      <c r="A1939" s="41" t="str">
        <f ca="1">IF(IF(AND($B1939&lt;&gt;"-",$B1939=$E1939),"Entrée et sortie","-")="Entrée et sortie",'Base de données'!$B1939,"-")</f>
        <v>DZOIT</v>
      </c>
      <c r="B1939" s="41" t="str">
        <f t="shared" ca="1" si="123"/>
        <v>DZOIT</v>
      </c>
      <c r="C1939" s="41" t="str">
        <f t="shared" ca="1" si="124"/>
        <v>DZOIT</v>
      </c>
      <c r="D1939" s="41" t="str">
        <f>IF($F1939="sortie en cours d'année",'Base de données'!$B1939,"-")</f>
        <v>DZOIT</v>
      </c>
      <c r="E1939" s="41" t="str">
        <f>IF($H1939="entrée en cours d'année",'Base de données'!$B1939,"-")</f>
        <v>DZOIT</v>
      </c>
      <c r="F1939" s="37" t="str">
        <f t="shared" si="121"/>
        <v>sortie en cours d'année</v>
      </c>
      <c r="G1939" s="37">
        <f>IF($J1939="mouvement",_xlfn.XLOOKUP('Base de données'!$B1939,$V:$V,$V:$V,0),"")</f>
        <v>0</v>
      </c>
      <c r="H1939" s="37" t="str">
        <f t="shared" si="122"/>
        <v>entrée en cours d'année</v>
      </c>
      <c r="I1939" s="37">
        <f>IF($J1939="mouvement",_xlfn.XLOOKUP('Base de données'!$B1939,$K:$K,$K:$K,0),"")</f>
        <v>0</v>
      </c>
      <c r="J1939" s="38" t="str">
        <f>IF(AND(Y1939&lt;&gt;MAX(Y:Y),COUNTIF(K1939:V1939,'Base de données'!$B1939)&gt;0),"mouvement","")</f>
        <v>mouvement</v>
      </c>
      <c r="K1939" s="39" t="str">
        <f>IF(K$1&gt;$AE$1,"-",IFERROR(IF(DATEDIF('Base de données'!$A1939,K$1,"d")&lt;&gt;0,"",'Base de données'!$B1939),""))</f>
        <v/>
      </c>
      <c r="L1939" s="39" t="str">
        <f>IF(L$1&gt;$AE$1,"-",IFERROR(IF(DATEDIF('Base de données'!$A1939,L$1,"d")&lt;&gt;0,"",'Base de données'!$B1939),""))</f>
        <v/>
      </c>
      <c r="M1939" s="39" t="str">
        <f>IF(M$1&gt;$AE$1,"-",IFERROR(IF(DATEDIF('Base de données'!$A1939,M$1,"d")&lt;&gt;0,"",'Base de données'!$B1939),""))</f>
        <v/>
      </c>
      <c r="N1939" s="39" t="str">
        <f>IF(N$1&gt;$AE$1,"-",IFERROR(IF(DATEDIF('Base de données'!$A1939,N$1,"d")&lt;&gt;0,"",'Base de données'!$B1939),""))</f>
        <v/>
      </c>
      <c r="O1939" s="39" t="str">
        <f>IF(O$1&gt;$AE$1,"-",IFERROR(IF(DATEDIF('Base de données'!$A1939,O$1,"d")&lt;&gt;0,"",'Base de données'!$B1939),""))</f>
        <v/>
      </c>
      <c r="P1939" s="39" t="str">
        <f>IF(P$1&gt;$AE$1,"-",IFERROR(IF(DATEDIF('Base de données'!$A1939,P$1,"d")&lt;&gt;0,"",'Base de données'!$B1939),""))</f>
        <v/>
      </c>
      <c r="Q1939" s="39" t="str">
        <f>IF(Q$1&gt;$AE$1,"-",IFERROR(IF(DATEDIF('Base de données'!$A1939,Q$1,"d")&lt;&gt;0,"",'Base de données'!$B1939),""))</f>
        <v>DZOIT</v>
      </c>
      <c r="R1939" s="39" t="str">
        <f>IF(R$1&gt;$AE$1,"-",IFERROR(IF(DATEDIF('Base de données'!$A1939,R$1,"d")&lt;&gt;0,"",'Base de données'!$B1939),""))</f>
        <v/>
      </c>
      <c r="S1939" s="39" t="str">
        <f>IF(S$1&gt;$AE$1,"-",IFERROR(IF(DATEDIF('Base de données'!$A1939,S$1,"d")&lt;&gt;0,"",'Base de données'!$B1939),""))</f>
        <v/>
      </c>
      <c r="T1939" s="39" t="str">
        <f>IF(T$1&gt;$AE$1,"-",IFERROR(IF(DATEDIF('Base de données'!$A1939,T$1,"d")&lt;&gt;0,"",'Base de données'!$B1939),""))</f>
        <v/>
      </c>
      <c r="U1939" s="39" t="str">
        <f>IF(U$1&gt;$AE$1,"-",IFERROR(IF(DATEDIF('Base de données'!$A1939,U$1,"d")&lt;&gt;0,"",'Base de données'!$B1939),""))</f>
        <v/>
      </c>
      <c r="V1939" s="39" t="str">
        <f>IF(V$1&gt;$AE$1,"-",IFERROR(IF(DATEDIF('Base de données'!$A1939,V$1,"d")&lt;&gt;0,"",'Base de données'!$B1939),""))</f>
        <v/>
      </c>
      <c r="W1939" s="34"/>
      <c r="X1939" s="30" t="str">
        <f>'Base de données'!$C1939&amp;" "&amp;'Base de données'!$D1939</f>
        <v>Meunier Marcel</v>
      </c>
      <c r="Y1939" s="31">
        <f>COUNTIF('Base de données'!$B:$B,'Base de données'!$B1939)</f>
        <v>6</v>
      </c>
      <c r="AA1939" s="87" cm="1">
        <f t="array" aca="1" ref="AA1939" ca="1">INDIRECT("'Base de données'!A" &amp; ROW(Y1939))</f>
        <v>45839</v>
      </c>
      <c r="AB1939" s="51" t="str" cm="1">
        <f t="array" aca="1" ref="AB1939" ca="1">INDIRECT("'Base de données'!B" &amp; ROW(Z1939))</f>
        <v>DZOIT</v>
      </c>
    </row>
    <row r="1940" spans="1:28" x14ac:dyDescent="0.3">
      <c r="A1940" s="41" t="str">
        <f ca="1">IF(IF(AND($B1940&lt;&gt;"-",$B1940=$E1940),"Entrée et sortie","-")="Entrée et sortie",'Base de données'!$B1940,"-")</f>
        <v>-</v>
      </c>
      <c r="B1940" s="41" t="str">
        <f t="shared" ca="1" si="123"/>
        <v>-</v>
      </c>
      <c r="C1940" s="41" t="str">
        <f t="shared" ca="1" si="124"/>
        <v>-</v>
      </c>
      <c r="D1940" s="41" t="str">
        <f>IF($F1940="sortie en cours d'année",'Base de données'!$B1940,"-")</f>
        <v>-</v>
      </c>
      <c r="E1940" s="41" t="str">
        <f>IF($H1940="entrée en cours d'année",'Base de données'!$B1940,"-")</f>
        <v>I5UV9</v>
      </c>
      <c r="F1940" s="37" t="str">
        <f t="shared" si="121"/>
        <v/>
      </c>
      <c r="G1940" s="37" t="str">
        <f>IF($J1940="mouvement",_xlfn.XLOOKUP('Base de données'!$B1940,$V:$V,$V:$V,0),"")</f>
        <v>I5UV9</v>
      </c>
      <c r="H1940" s="37" t="str">
        <f t="shared" si="122"/>
        <v>entrée en cours d'année</v>
      </c>
      <c r="I1940" s="37">
        <f>IF($J1940="mouvement",_xlfn.XLOOKUP('Base de données'!$B1940,$K:$K,$K:$K,0),"")</f>
        <v>0</v>
      </c>
      <c r="J1940" s="38" t="str">
        <f>IF(AND(Y1940&lt;&gt;MAX(Y:Y),COUNTIF(K1940:V1940,'Base de données'!$B1940)&gt;0),"mouvement","")</f>
        <v>mouvement</v>
      </c>
      <c r="K1940" s="39" t="str">
        <f>IF(K$1&gt;$AE$1,"-",IFERROR(IF(DATEDIF('Base de données'!$A1940,K$1,"d")&lt;&gt;0,"",'Base de données'!$B1940),""))</f>
        <v/>
      </c>
      <c r="L1940" s="39" t="str">
        <f>IF(L$1&gt;$AE$1,"-",IFERROR(IF(DATEDIF('Base de données'!$A1940,L$1,"d")&lt;&gt;0,"",'Base de données'!$B1940),""))</f>
        <v/>
      </c>
      <c r="M1940" s="39" t="str">
        <f>IF(M$1&gt;$AE$1,"-",IFERROR(IF(DATEDIF('Base de données'!$A1940,M$1,"d")&lt;&gt;0,"",'Base de données'!$B1940),""))</f>
        <v/>
      </c>
      <c r="N1940" s="39" t="str">
        <f>IF(N$1&gt;$AE$1,"-",IFERROR(IF(DATEDIF('Base de données'!$A1940,N$1,"d")&lt;&gt;0,"",'Base de données'!$B1940),""))</f>
        <v/>
      </c>
      <c r="O1940" s="39" t="str">
        <f>IF(O$1&gt;$AE$1,"-",IFERROR(IF(DATEDIF('Base de données'!$A1940,O$1,"d")&lt;&gt;0,"",'Base de données'!$B1940),""))</f>
        <v/>
      </c>
      <c r="P1940" s="39" t="str">
        <f>IF(P$1&gt;$AE$1,"-",IFERROR(IF(DATEDIF('Base de données'!$A1940,P$1,"d")&lt;&gt;0,"",'Base de données'!$B1940),""))</f>
        <v/>
      </c>
      <c r="Q1940" s="39" t="str">
        <f>IF(Q$1&gt;$AE$1,"-",IFERROR(IF(DATEDIF('Base de données'!$A1940,Q$1,"d")&lt;&gt;0,"",'Base de données'!$B1940),""))</f>
        <v>I5UV9</v>
      </c>
      <c r="R1940" s="39" t="str">
        <f>IF(R$1&gt;$AE$1,"-",IFERROR(IF(DATEDIF('Base de données'!$A1940,R$1,"d")&lt;&gt;0,"",'Base de données'!$B1940),""))</f>
        <v/>
      </c>
      <c r="S1940" s="39" t="str">
        <f>IF(S$1&gt;$AE$1,"-",IFERROR(IF(DATEDIF('Base de données'!$A1940,S$1,"d")&lt;&gt;0,"",'Base de données'!$B1940),""))</f>
        <v/>
      </c>
      <c r="T1940" s="39" t="str">
        <f>IF(T$1&gt;$AE$1,"-",IFERROR(IF(DATEDIF('Base de données'!$A1940,T$1,"d")&lt;&gt;0,"",'Base de données'!$B1940),""))</f>
        <v/>
      </c>
      <c r="U1940" s="39" t="str">
        <f>IF(U$1&gt;$AE$1,"-",IFERROR(IF(DATEDIF('Base de données'!$A1940,U$1,"d")&lt;&gt;0,"",'Base de données'!$B1940),""))</f>
        <v/>
      </c>
      <c r="V1940" s="39" t="str">
        <f>IF(V$1&gt;$AE$1,"-",IFERROR(IF(DATEDIF('Base de données'!$A1940,V$1,"d")&lt;&gt;0,"",'Base de données'!$B1940),""))</f>
        <v/>
      </c>
      <c r="W1940" s="34"/>
      <c r="X1940" s="30" t="str">
        <f>'Base de données'!$C1940&amp;" "&amp;'Base de données'!$D1940</f>
        <v>Leclerc Victoire</v>
      </c>
      <c r="Y1940" s="31">
        <f>COUNTIF('Base de données'!$B:$B,'Base de données'!$B1940)</f>
        <v>10</v>
      </c>
      <c r="AA1940" s="87" cm="1">
        <f t="array" aca="1" ref="AA1940" ca="1">INDIRECT("'Base de données'!A" &amp; ROW(Y1940))</f>
        <v>45839</v>
      </c>
      <c r="AB1940" s="51" t="str" cm="1">
        <f t="array" aca="1" ref="AB1940" ca="1">INDIRECT("'Base de données'!B" &amp; ROW(Z1940))</f>
        <v>I5UV9</v>
      </c>
    </row>
    <row r="1941" spans="1:28" x14ac:dyDescent="0.3">
      <c r="A1941" s="41" t="str">
        <f ca="1">IF(IF(AND($B1941&lt;&gt;"-",$B1941=$E1941),"Entrée et sortie","-")="Entrée et sortie",'Base de données'!$B1941,"-")</f>
        <v>-</v>
      </c>
      <c r="B1941" s="41" t="str">
        <f t="shared" ca="1" si="123"/>
        <v>-</v>
      </c>
      <c r="C1941" s="41" t="str">
        <f t="shared" ca="1" si="124"/>
        <v>-</v>
      </c>
      <c r="D1941" s="41" t="str">
        <f>IF($F1941="sortie en cours d'année",'Base de données'!$B1941,"-")</f>
        <v>-</v>
      </c>
      <c r="E1941" s="41" t="str">
        <f>IF($H1941="entrée en cours d'année",'Base de données'!$B1941,"-")</f>
        <v>R8VT4</v>
      </c>
      <c r="F1941" s="37" t="str">
        <f t="shared" si="121"/>
        <v/>
      </c>
      <c r="G1941" s="37" t="str">
        <f>IF($J1941="mouvement",_xlfn.XLOOKUP('Base de données'!$B1941,$V:$V,$V:$V,0),"")</f>
        <v>R8VT4</v>
      </c>
      <c r="H1941" s="37" t="str">
        <f t="shared" si="122"/>
        <v>entrée en cours d'année</v>
      </c>
      <c r="I1941" s="37">
        <f>IF($J1941="mouvement",_xlfn.XLOOKUP('Base de données'!$B1941,$K:$K,$K:$K,0),"")</f>
        <v>0</v>
      </c>
      <c r="J1941" s="38" t="str">
        <f>IF(AND(Y1941&lt;&gt;MAX(Y:Y),COUNTIF(K1941:V1941,'Base de données'!$B1941)&gt;0),"mouvement","")</f>
        <v>mouvement</v>
      </c>
      <c r="K1941" s="39" t="str">
        <f>IF(K$1&gt;$AE$1,"-",IFERROR(IF(DATEDIF('Base de données'!$A1941,K$1,"d")&lt;&gt;0,"",'Base de données'!$B1941),""))</f>
        <v/>
      </c>
      <c r="L1941" s="39" t="str">
        <f>IF(L$1&gt;$AE$1,"-",IFERROR(IF(DATEDIF('Base de données'!$A1941,L$1,"d")&lt;&gt;0,"",'Base de données'!$B1941),""))</f>
        <v/>
      </c>
      <c r="M1941" s="39" t="str">
        <f>IF(M$1&gt;$AE$1,"-",IFERROR(IF(DATEDIF('Base de données'!$A1941,M$1,"d")&lt;&gt;0,"",'Base de données'!$B1941),""))</f>
        <v/>
      </c>
      <c r="N1941" s="39" t="str">
        <f>IF(N$1&gt;$AE$1,"-",IFERROR(IF(DATEDIF('Base de données'!$A1941,N$1,"d")&lt;&gt;0,"",'Base de données'!$B1941),""))</f>
        <v/>
      </c>
      <c r="O1941" s="39" t="str">
        <f>IF(O$1&gt;$AE$1,"-",IFERROR(IF(DATEDIF('Base de données'!$A1941,O$1,"d")&lt;&gt;0,"",'Base de données'!$B1941),""))</f>
        <v/>
      </c>
      <c r="P1941" s="39" t="str">
        <f>IF(P$1&gt;$AE$1,"-",IFERROR(IF(DATEDIF('Base de données'!$A1941,P$1,"d")&lt;&gt;0,"",'Base de données'!$B1941),""))</f>
        <v/>
      </c>
      <c r="Q1941" s="39" t="str">
        <f>IF(Q$1&gt;$AE$1,"-",IFERROR(IF(DATEDIF('Base de données'!$A1941,Q$1,"d")&lt;&gt;0,"",'Base de données'!$B1941),""))</f>
        <v>R8VT4</v>
      </c>
      <c r="R1941" s="39" t="str">
        <f>IF(R$1&gt;$AE$1,"-",IFERROR(IF(DATEDIF('Base de données'!$A1941,R$1,"d")&lt;&gt;0,"",'Base de données'!$B1941),""))</f>
        <v/>
      </c>
      <c r="S1941" s="39" t="str">
        <f>IF(S$1&gt;$AE$1,"-",IFERROR(IF(DATEDIF('Base de données'!$A1941,S$1,"d")&lt;&gt;0,"",'Base de données'!$B1941),""))</f>
        <v/>
      </c>
      <c r="T1941" s="39" t="str">
        <f>IF(T$1&gt;$AE$1,"-",IFERROR(IF(DATEDIF('Base de données'!$A1941,T$1,"d")&lt;&gt;0,"",'Base de données'!$B1941),""))</f>
        <v/>
      </c>
      <c r="U1941" s="39" t="str">
        <f>IF(U$1&gt;$AE$1,"-",IFERROR(IF(DATEDIF('Base de données'!$A1941,U$1,"d")&lt;&gt;0,"",'Base de données'!$B1941),""))</f>
        <v/>
      </c>
      <c r="V1941" s="39" t="str">
        <f>IF(V$1&gt;$AE$1,"-",IFERROR(IF(DATEDIF('Base de données'!$A1941,V$1,"d")&lt;&gt;0,"",'Base de données'!$B1941),""))</f>
        <v/>
      </c>
      <c r="W1941" s="34"/>
      <c r="X1941" s="30" t="str">
        <f>'Base de données'!$C1941&amp;" "&amp;'Base de données'!$D1941</f>
        <v>Bousquet Isabelle</v>
      </c>
      <c r="Y1941" s="31">
        <f>COUNTIF('Base de données'!$B:$B,'Base de données'!$B1941)</f>
        <v>10</v>
      </c>
      <c r="AA1941" s="87" cm="1">
        <f t="array" aca="1" ref="AA1941" ca="1">INDIRECT("'Base de données'!A" &amp; ROW(Y1941))</f>
        <v>45839</v>
      </c>
      <c r="AB1941" s="51" t="str" cm="1">
        <f t="array" aca="1" ref="AB1941" ca="1">INDIRECT("'Base de données'!B" &amp; ROW(Z1941))</f>
        <v>R8VT4</v>
      </c>
    </row>
    <row r="1942" spans="1:28" x14ac:dyDescent="0.3">
      <c r="A1942" s="41" t="str">
        <f ca="1">IF(IF(AND($B1942&lt;&gt;"-",$B1942=$E1942),"Entrée et sortie","-")="Entrée et sortie",'Base de données'!$B1942,"-")</f>
        <v>-</v>
      </c>
      <c r="B1942" s="41" t="str">
        <f t="shared" ca="1" si="123"/>
        <v>-</v>
      </c>
      <c r="C1942" s="41" t="str">
        <f t="shared" ca="1" si="124"/>
        <v>-</v>
      </c>
      <c r="D1942" s="41" t="str">
        <f>IF($F1942="sortie en cours d'année",'Base de données'!$B1942,"-")</f>
        <v>-</v>
      </c>
      <c r="E1942" s="41" t="str">
        <f>IF($H1942="entrée en cours d'année",'Base de données'!$B1942,"-")</f>
        <v>T0BCS</v>
      </c>
      <c r="F1942" s="37" t="str">
        <f t="shared" si="121"/>
        <v/>
      </c>
      <c r="G1942" s="37" t="str">
        <f>IF($J1942="mouvement",_xlfn.XLOOKUP('Base de données'!$B1942,$V:$V,$V:$V,0),"")</f>
        <v>T0BCS</v>
      </c>
      <c r="H1942" s="37" t="str">
        <f t="shared" si="122"/>
        <v>entrée en cours d'année</v>
      </c>
      <c r="I1942" s="37">
        <f>IF($J1942="mouvement",_xlfn.XLOOKUP('Base de données'!$B1942,$K:$K,$K:$K,0),"")</f>
        <v>0</v>
      </c>
      <c r="J1942" s="38" t="str">
        <f>IF(AND(Y1942&lt;&gt;MAX(Y:Y),COUNTIF(K1942:V1942,'Base de données'!$B1942)&gt;0),"mouvement","")</f>
        <v>mouvement</v>
      </c>
      <c r="K1942" s="39" t="str">
        <f>IF(K$1&gt;$AE$1,"-",IFERROR(IF(DATEDIF('Base de données'!$A1942,K$1,"d")&lt;&gt;0,"",'Base de données'!$B1942),""))</f>
        <v/>
      </c>
      <c r="L1942" s="39" t="str">
        <f>IF(L$1&gt;$AE$1,"-",IFERROR(IF(DATEDIF('Base de données'!$A1942,L$1,"d")&lt;&gt;0,"",'Base de données'!$B1942),""))</f>
        <v/>
      </c>
      <c r="M1942" s="39" t="str">
        <f>IF(M$1&gt;$AE$1,"-",IFERROR(IF(DATEDIF('Base de données'!$A1942,M$1,"d")&lt;&gt;0,"",'Base de données'!$B1942),""))</f>
        <v/>
      </c>
      <c r="N1942" s="39" t="str">
        <f>IF(N$1&gt;$AE$1,"-",IFERROR(IF(DATEDIF('Base de données'!$A1942,N$1,"d")&lt;&gt;0,"",'Base de données'!$B1942),""))</f>
        <v/>
      </c>
      <c r="O1942" s="39" t="str">
        <f>IF(O$1&gt;$AE$1,"-",IFERROR(IF(DATEDIF('Base de données'!$A1942,O$1,"d")&lt;&gt;0,"",'Base de données'!$B1942),""))</f>
        <v/>
      </c>
      <c r="P1942" s="39" t="str">
        <f>IF(P$1&gt;$AE$1,"-",IFERROR(IF(DATEDIF('Base de données'!$A1942,P$1,"d")&lt;&gt;0,"",'Base de données'!$B1942),""))</f>
        <v/>
      </c>
      <c r="Q1942" s="39" t="str">
        <f>IF(Q$1&gt;$AE$1,"-",IFERROR(IF(DATEDIF('Base de données'!$A1942,Q$1,"d")&lt;&gt;0,"",'Base de données'!$B1942),""))</f>
        <v>T0BCS</v>
      </c>
      <c r="R1942" s="39" t="str">
        <f>IF(R$1&gt;$AE$1,"-",IFERROR(IF(DATEDIF('Base de données'!$A1942,R$1,"d")&lt;&gt;0,"",'Base de données'!$B1942),""))</f>
        <v/>
      </c>
      <c r="S1942" s="39" t="str">
        <f>IF(S$1&gt;$AE$1,"-",IFERROR(IF(DATEDIF('Base de données'!$A1942,S$1,"d")&lt;&gt;0,"",'Base de données'!$B1942),""))</f>
        <v/>
      </c>
      <c r="T1942" s="39" t="str">
        <f>IF(T$1&gt;$AE$1,"-",IFERROR(IF(DATEDIF('Base de données'!$A1942,T$1,"d")&lt;&gt;0,"",'Base de données'!$B1942),""))</f>
        <v/>
      </c>
      <c r="U1942" s="39" t="str">
        <f>IF(U$1&gt;$AE$1,"-",IFERROR(IF(DATEDIF('Base de données'!$A1942,U$1,"d")&lt;&gt;0,"",'Base de données'!$B1942),""))</f>
        <v/>
      </c>
      <c r="V1942" s="39" t="str">
        <f>IF(V$1&gt;$AE$1,"-",IFERROR(IF(DATEDIF('Base de données'!$A1942,V$1,"d")&lt;&gt;0,"",'Base de données'!$B1942),""))</f>
        <v/>
      </c>
      <c r="W1942" s="34"/>
      <c r="X1942" s="30" t="str">
        <f>'Base de données'!$C1942&amp;" "&amp;'Base de données'!$D1942</f>
        <v>Poirier Charles</v>
      </c>
      <c r="Y1942" s="31">
        <f>COUNTIF('Base de données'!$B:$B,'Base de données'!$B1942)</f>
        <v>10</v>
      </c>
      <c r="AA1942" s="87" cm="1">
        <f t="array" aca="1" ref="AA1942" ca="1">INDIRECT("'Base de données'!A" &amp; ROW(Y1942))</f>
        <v>45839</v>
      </c>
      <c r="AB1942" s="51" t="str" cm="1">
        <f t="array" aca="1" ref="AB1942" ca="1">INDIRECT("'Base de données'!B" &amp; ROW(Z1942))</f>
        <v>T0BCS</v>
      </c>
    </row>
    <row r="1943" spans="1:28" x14ac:dyDescent="0.3">
      <c r="A1943" s="41" t="str">
        <f ca="1">IF(IF(AND($B1943&lt;&gt;"-",$B1943=$E1943),"Entrée et sortie","-")="Entrée et sortie",'Base de données'!$B1943,"-")</f>
        <v>-</v>
      </c>
      <c r="B1943" s="41" t="str">
        <f t="shared" ca="1" si="123"/>
        <v>-</v>
      </c>
      <c r="C1943" s="41" t="str">
        <f t="shared" ca="1" si="124"/>
        <v>-</v>
      </c>
      <c r="D1943" s="41" t="str">
        <f>IF($F1943="sortie en cours d'année",'Base de données'!$B1943,"-")</f>
        <v>-</v>
      </c>
      <c r="E1943" s="41" t="str">
        <f>IF($H1943="entrée en cours d'année",'Base de données'!$B1943,"-")</f>
        <v>RWL31</v>
      </c>
      <c r="F1943" s="37" t="str">
        <f t="shared" si="121"/>
        <v/>
      </c>
      <c r="G1943" s="37" t="str">
        <f>IF($J1943="mouvement",_xlfn.XLOOKUP('Base de données'!$B1943,$V:$V,$V:$V,0),"")</f>
        <v>RWL31</v>
      </c>
      <c r="H1943" s="37" t="str">
        <f t="shared" si="122"/>
        <v>entrée en cours d'année</v>
      </c>
      <c r="I1943" s="37">
        <f>IF($J1943="mouvement",_xlfn.XLOOKUP('Base de données'!$B1943,$K:$K,$K:$K,0),"")</f>
        <v>0</v>
      </c>
      <c r="J1943" s="38" t="str">
        <f>IF(AND(Y1943&lt;&gt;MAX(Y:Y),COUNTIF(K1943:V1943,'Base de données'!$B1943)&gt;0),"mouvement","")</f>
        <v>mouvement</v>
      </c>
      <c r="K1943" s="39" t="str">
        <f>IF(K$1&gt;$AE$1,"-",IFERROR(IF(DATEDIF('Base de données'!$A1943,K$1,"d")&lt;&gt;0,"",'Base de données'!$B1943),""))</f>
        <v/>
      </c>
      <c r="L1943" s="39" t="str">
        <f>IF(L$1&gt;$AE$1,"-",IFERROR(IF(DATEDIF('Base de données'!$A1943,L$1,"d")&lt;&gt;0,"",'Base de données'!$B1943),""))</f>
        <v/>
      </c>
      <c r="M1943" s="39" t="str">
        <f>IF(M$1&gt;$AE$1,"-",IFERROR(IF(DATEDIF('Base de données'!$A1943,M$1,"d")&lt;&gt;0,"",'Base de données'!$B1943),""))</f>
        <v/>
      </c>
      <c r="N1943" s="39" t="str">
        <f>IF(N$1&gt;$AE$1,"-",IFERROR(IF(DATEDIF('Base de données'!$A1943,N$1,"d")&lt;&gt;0,"",'Base de données'!$B1943),""))</f>
        <v/>
      </c>
      <c r="O1943" s="39" t="str">
        <f>IF(O$1&gt;$AE$1,"-",IFERROR(IF(DATEDIF('Base de données'!$A1943,O$1,"d")&lt;&gt;0,"",'Base de données'!$B1943),""))</f>
        <v/>
      </c>
      <c r="P1943" s="39" t="str">
        <f>IF(P$1&gt;$AE$1,"-",IFERROR(IF(DATEDIF('Base de données'!$A1943,P$1,"d")&lt;&gt;0,"",'Base de données'!$B1943),""))</f>
        <v/>
      </c>
      <c r="Q1943" s="39" t="str">
        <f>IF(Q$1&gt;$AE$1,"-",IFERROR(IF(DATEDIF('Base de données'!$A1943,Q$1,"d")&lt;&gt;0,"",'Base de données'!$B1943),""))</f>
        <v>RWL31</v>
      </c>
      <c r="R1943" s="39" t="str">
        <f>IF(R$1&gt;$AE$1,"-",IFERROR(IF(DATEDIF('Base de données'!$A1943,R$1,"d")&lt;&gt;0,"",'Base de données'!$B1943),""))</f>
        <v/>
      </c>
      <c r="S1943" s="39" t="str">
        <f>IF(S$1&gt;$AE$1,"-",IFERROR(IF(DATEDIF('Base de données'!$A1943,S$1,"d")&lt;&gt;0,"",'Base de données'!$B1943),""))</f>
        <v/>
      </c>
      <c r="T1943" s="39" t="str">
        <f>IF(T$1&gt;$AE$1,"-",IFERROR(IF(DATEDIF('Base de données'!$A1943,T$1,"d")&lt;&gt;0,"",'Base de données'!$B1943),""))</f>
        <v/>
      </c>
      <c r="U1943" s="39" t="str">
        <f>IF(U$1&gt;$AE$1,"-",IFERROR(IF(DATEDIF('Base de données'!$A1943,U$1,"d")&lt;&gt;0,"",'Base de données'!$B1943),""))</f>
        <v/>
      </c>
      <c r="V1943" s="39" t="str">
        <f>IF(V$1&gt;$AE$1,"-",IFERROR(IF(DATEDIF('Base de données'!$A1943,V$1,"d")&lt;&gt;0,"",'Base de données'!$B1943),""))</f>
        <v/>
      </c>
      <c r="W1943" s="34"/>
      <c r="X1943" s="30" t="str">
        <f>'Base de données'!$C1943&amp;" "&amp;'Base de données'!$D1943</f>
        <v>Delahaye Martin</v>
      </c>
      <c r="Y1943" s="31">
        <f>COUNTIF('Base de données'!$B:$B,'Base de données'!$B1943)</f>
        <v>10</v>
      </c>
      <c r="AA1943" s="87" cm="1">
        <f t="array" aca="1" ref="AA1943" ca="1">INDIRECT("'Base de données'!A" &amp; ROW(Y1943))</f>
        <v>45839</v>
      </c>
      <c r="AB1943" s="51" t="str" cm="1">
        <f t="array" aca="1" ref="AB1943" ca="1">INDIRECT("'Base de données'!B" &amp; ROW(Z1943))</f>
        <v>RWL31</v>
      </c>
    </row>
    <row r="1944" spans="1:28" x14ac:dyDescent="0.3">
      <c r="A1944" s="41" t="str">
        <f ca="1">IF(IF(AND($B1944&lt;&gt;"-",$B1944=$E1944),"Entrée et sortie","-")="Entrée et sortie",'Base de données'!$B1944,"-")</f>
        <v>-</v>
      </c>
      <c r="B1944" s="41" t="str">
        <f t="shared" ca="1" si="123"/>
        <v>-</v>
      </c>
      <c r="C1944" s="41" t="str">
        <f t="shared" ca="1" si="124"/>
        <v>-</v>
      </c>
      <c r="D1944" s="41" t="str">
        <f>IF($F1944="sortie en cours d'année",'Base de données'!$B1944,"-")</f>
        <v>-</v>
      </c>
      <c r="E1944" s="41" t="str">
        <f>IF($H1944="entrée en cours d'année",'Base de données'!$B1944,"-")</f>
        <v>IN9ZX</v>
      </c>
      <c r="F1944" s="37" t="str">
        <f t="shared" si="121"/>
        <v/>
      </c>
      <c r="G1944" s="37" t="str">
        <f>IF($J1944="mouvement",_xlfn.XLOOKUP('Base de données'!$B1944,$V:$V,$V:$V,0),"")</f>
        <v>IN9ZX</v>
      </c>
      <c r="H1944" s="37" t="str">
        <f t="shared" si="122"/>
        <v>entrée en cours d'année</v>
      </c>
      <c r="I1944" s="37">
        <f>IF($J1944="mouvement",_xlfn.XLOOKUP('Base de données'!$B1944,$K:$K,$K:$K,0),"")</f>
        <v>0</v>
      </c>
      <c r="J1944" s="38" t="str">
        <f>IF(AND(Y1944&lt;&gt;MAX(Y:Y),COUNTIF(K1944:V1944,'Base de données'!$B1944)&gt;0),"mouvement","")</f>
        <v>mouvement</v>
      </c>
      <c r="K1944" s="39" t="str">
        <f>IF(K$1&gt;$AE$1,"-",IFERROR(IF(DATEDIF('Base de données'!$A1944,K$1,"d")&lt;&gt;0,"",'Base de données'!$B1944),""))</f>
        <v/>
      </c>
      <c r="L1944" s="39" t="str">
        <f>IF(L$1&gt;$AE$1,"-",IFERROR(IF(DATEDIF('Base de données'!$A1944,L$1,"d")&lt;&gt;0,"",'Base de données'!$B1944),""))</f>
        <v/>
      </c>
      <c r="M1944" s="39" t="str">
        <f>IF(M$1&gt;$AE$1,"-",IFERROR(IF(DATEDIF('Base de données'!$A1944,M$1,"d")&lt;&gt;0,"",'Base de données'!$B1944),""))</f>
        <v/>
      </c>
      <c r="N1944" s="39" t="str">
        <f>IF(N$1&gt;$AE$1,"-",IFERROR(IF(DATEDIF('Base de données'!$A1944,N$1,"d")&lt;&gt;0,"",'Base de données'!$B1944),""))</f>
        <v/>
      </c>
      <c r="O1944" s="39" t="str">
        <f>IF(O$1&gt;$AE$1,"-",IFERROR(IF(DATEDIF('Base de données'!$A1944,O$1,"d")&lt;&gt;0,"",'Base de données'!$B1944),""))</f>
        <v/>
      </c>
      <c r="P1944" s="39" t="str">
        <f>IF(P$1&gt;$AE$1,"-",IFERROR(IF(DATEDIF('Base de données'!$A1944,P$1,"d")&lt;&gt;0,"",'Base de données'!$B1944),""))</f>
        <v/>
      </c>
      <c r="Q1944" s="39" t="str">
        <f>IF(Q$1&gt;$AE$1,"-",IFERROR(IF(DATEDIF('Base de données'!$A1944,Q$1,"d")&lt;&gt;0,"",'Base de données'!$B1944),""))</f>
        <v>IN9ZX</v>
      </c>
      <c r="R1944" s="39" t="str">
        <f>IF(R$1&gt;$AE$1,"-",IFERROR(IF(DATEDIF('Base de données'!$A1944,R$1,"d")&lt;&gt;0,"",'Base de données'!$B1944),""))</f>
        <v/>
      </c>
      <c r="S1944" s="39" t="str">
        <f>IF(S$1&gt;$AE$1,"-",IFERROR(IF(DATEDIF('Base de données'!$A1944,S$1,"d")&lt;&gt;0,"",'Base de données'!$B1944),""))</f>
        <v/>
      </c>
      <c r="T1944" s="39" t="str">
        <f>IF(T$1&gt;$AE$1,"-",IFERROR(IF(DATEDIF('Base de données'!$A1944,T$1,"d")&lt;&gt;0,"",'Base de données'!$B1944),""))</f>
        <v/>
      </c>
      <c r="U1944" s="39" t="str">
        <f>IF(U$1&gt;$AE$1,"-",IFERROR(IF(DATEDIF('Base de données'!$A1944,U$1,"d")&lt;&gt;0,"",'Base de données'!$B1944),""))</f>
        <v/>
      </c>
      <c r="V1944" s="39" t="str">
        <f>IF(V$1&gt;$AE$1,"-",IFERROR(IF(DATEDIF('Base de données'!$A1944,V$1,"d")&lt;&gt;0,"",'Base de données'!$B1944),""))</f>
        <v/>
      </c>
      <c r="W1944" s="34"/>
      <c r="X1944" s="30" t="str">
        <f>'Base de données'!$C1944&amp;" "&amp;'Base de données'!$D1944</f>
        <v>Leclerc Alain</v>
      </c>
      <c r="Y1944" s="31">
        <f>COUNTIF('Base de données'!$B:$B,'Base de données'!$B1944)</f>
        <v>10</v>
      </c>
      <c r="AA1944" s="87" cm="1">
        <f t="array" aca="1" ref="AA1944" ca="1">INDIRECT("'Base de données'!A" &amp; ROW(Y1944))</f>
        <v>45839</v>
      </c>
      <c r="AB1944" s="51" t="str" cm="1">
        <f t="array" aca="1" ref="AB1944" ca="1">INDIRECT("'Base de données'!B" &amp; ROW(Z1944))</f>
        <v>IN9ZX</v>
      </c>
    </row>
    <row r="1945" spans="1:28" x14ac:dyDescent="0.3">
      <c r="A1945" s="41" t="str">
        <f ca="1">IF(IF(AND($B1945&lt;&gt;"-",$B1945=$E1945),"Entrée et sortie","-")="Entrée et sortie",'Base de données'!$B1945,"-")</f>
        <v>-</v>
      </c>
      <c r="B1945" s="41" t="str">
        <f t="shared" ca="1" si="123"/>
        <v>-</v>
      </c>
      <c r="C1945" s="41" t="str">
        <f t="shared" ca="1" si="124"/>
        <v>-</v>
      </c>
      <c r="D1945" s="41" t="str">
        <f>IF($F1945="sortie en cours d'année",'Base de données'!$B1945,"-")</f>
        <v>-</v>
      </c>
      <c r="E1945" s="41" t="str">
        <f>IF($H1945="entrée en cours d'année",'Base de données'!$B1945,"-")</f>
        <v>JTZE6</v>
      </c>
      <c r="F1945" s="37" t="str">
        <f t="shared" si="121"/>
        <v/>
      </c>
      <c r="G1945" s="37" t="str">
        <f>IF($J1945="mouvement",_xlfn.XLOOKUP('Base de données'!$B1945,$V:$V,$V:$V,0),"")</f>
        <v>JTZE6</v>
      </c>
      <c r="H1945" s="37" t="str">
        <f t="shared" si="122"/>
        <v>entrée en cours d'année</v>
      </c>
      <c r="I1945" s="37">
        <f>IF($J1945="mouvement",_xlfn.XLOOKUP('Base de données'!$B1945,$K:$K,$K:$K,0),"")</f>
        <v>0</v>
      </c>
      <c r="J1945" s="38" t="str">
        <f>IF(AND(Y1945&lt;&gt;MAX(Y:Y),COUNTIF(K1945:V1945,'Base de données'!$B1945)&gt;0),"mouvement","")</f>
        <v>mouvement</v>
      </c>
      <c r="K1945" s="39" t="str">
        <f>IF(K$1&gt;$AE$1,"-",IFERROR(IF(DATEDIF('Base de données'!$A1945,K$1,"d")&lt;&gt;0,"",'Base de données'!$B1945),""))</f>
        <v/>
      </c>
      <c r="L1945" s="39" t="str">
        <f>IF(L$1&gt;$AE$1,"-",IFERROR(IF(DATEDIF('Base de données'!$A1945,L$1,"d")&lt;&gt;0,"",'Base de données'!$B1945),""))</f>
        <v/>
      </c>
      <c r="M1945" s="39" t="str">
        <f>IF(M$1&gt;$AE$1,"-",IFERROR(IF(DATEDIF('Base de données'!$A1945,M$1,"d")&lt;&gt;0,"",'Base de données'!$B1945),""))</f>
        <v/>
      </c>
      <c r="N1945" s="39" t="str">
        <f>IF(N$1&gt;$AE$1,"-",IFERROR(IF(DATEDIF('Base de données'!$A1945,N$1,"d")&lt;&gt;0,"",'Base de données'!$B1945),""))</f>
        <v/>
      </c>
      <c r="O1945" s="39" t="str">
        <f>IF(O$1&gt;$AE$1,"-",IFERROR(IF(DATEDIF('Base de données'!$A1945,O$1,"d")&lt;&gt;0,"",'Base de données'!$B1945),""))</f>
        <v/>
      </c>
      <c r="P1945" s="39" t="str">
        <f>IF(P$1&gt;$AE$1,"-",IFERROR(IF(DATEDIF('Base de données'!$A1945,P$1,"d")&lt;&gt;0,"",'Base de données'!$B1945),""))</f>
        <v/>
      </c>
      <c r="Q1945" s="39" t="str">
        <f>IF(Q$1&gt;$AE$1,"-",IFERROR(IF(DATEDIF('Base de données'!$A1945,Q$1,"d")&lt;&gt;0,"",'Base de données'!$B1945),""))</f>
        <v>JTZE6</v>
      </c>
      <c r="R1945" s="39" t="str">
        <f>IF(R$1&gt;$AE$1,"-",IFERROR(IF(DATEDIF('Base de données'!$A1945,R$1,"d")&lt;&gt;0,"",'Base de données'!$B1945),""))</f>
        <v/>
      </c>
      <c r="S1945" s="39" t="str">
        <f>IF(S$1&gt;$AE$1,"-",IFERROR(IF(DATEDIF('Base de données'!$A1945,S$1,"d")&lt;&gt;0,"",'Base de données'!$B1945),""))</f>
        <v/>
      </c>
      <c r="T1945" s="39" t="str">
        <f>IF(T$1&gt;$AE$1,"-",IFERROR(IF(DATEDIF('Base de données'!$A1945,T$1,"d")&lt;&gt;0,"",'Base de données'!$B1945),""))</f>
        <v/>
      </c>
      <c r="U1945" s="39" t="str">
        <f>IF(U$1&gt;$AE$1,"-",IFERROR(IF(DATEDIF('Base de données'!$A1945,U$1,"d")&lt;&gt;0,"",'Base de données'!$B1945),""))</f>
        <v/>
      </c>
      <c r="V1945" s="39" t="str">
        <f>IF(V$1&gt;$AE$1,"-",IFERROR(IF(DATEDIF('Base de données'!$A1945,V$1,"d")&lt;&gt;0,"",'Base de données'!$B1945),""))</f>
        <v/>
      </c>
      <c r="W1945" s="34"/>
      <c r="X1945" s="30" t="str">
        <f>'Base de données'!$C1945&amp;" "&amp;'Base de données'!$D1945</f>
        <v>Jacquet André</v>
      </c>
      <c r="Y1945" s="31">
        <f>COUNTIF('Base de données'!$B:$B,'Base de données'!$B1945)</f>
        <v>10</v>
      </c>
      <c r="AA1945" s="87" cm="1">
        <f t="array" aca="1" ref="AA1945" ca="1">INDIRECT("'Base de données'!A" &amp; ROW(Y1945))</f>
        <v>45839</v>
      </c>
      <c r="AB1945" s="51" t="str" cm="1">
        <f t="array" aca="1" ref="AB1945" ca="1">INDIRECT("'Base de données'!B" &amp; ROW(Z1945))</f>
        <v>JTZE6</v>
      </c>
    </row>
    <row r="1946" spans="1:28" x14ac:dyDescent="0.3">
      <c r="A1946" s="41" t="str">
        <f ca="1">IF(IF(AND($B1946&lt;&gt;"-",$B1946=$E1946),"Entrée et sortie","-")="Entrée et sortie",'Base de données'!$B1946,"-")</f>
        <v>-</v>
      </c>
      <c r="B1946" s="41" t="str">
        <f t="shared" ca="1" si="123"/>
        <v>-</v>
      </c>
      <c r="C1946" s="41" t="str">
        <f t="shared" ca="1" si="124"/>
        <v>-</v>
      </c>
      <c r="D1946" s="41" t="str">
        <f>IF($F1946="sortie en cours d'année",'Base de données'!$B1946,"-")</f>
        <v>-</v>
      </c>
      <c r="E1946" s="41" t="str">
        <f>IF($H1946="entrée en cours d'année",'Base de données'!$B1946,"-")</f>
        <v>D4UTI</v>
      </c>
      <c r="F1946" s="37" t="str">
        <f t="shared" si="121"/>
        <v/>
      </c>
      <c r="G1946" s="37" t="str">
        <f>IF($J1946="mouvement",_xlfn.XLOOKUP('Base de données'!$B1946,$V:$V,$V:$V,0),"")</f>
        <v>D4UTI</v>
      </c>
      <c r="H1946" s="37" t="str">
        <f t="shared" si="122"/>
        <v>entrée en cours d'année</v>
      </c>
      <c r="I1946" s="37">
        <f>IF($J1946="mouvement",_xlfn.XLOOKUP('Base de données'!$B1946,$K:$K,$K:$K,0),"")</f>
        <v>0</v>
      </c>
      <c r="J1946" s="38" t="str">
        <f>IF(AND(Y1946&lt;&gt;MAX(Y:Y),COUNTIF(K1946:V1946,'Base de données'!$B1946)&gt;0),"mouvement","")</f>
        <v>mouvement</v>
      </c>
      <c r="K1946" s="39" t="str">
        <f>IF(K$1&gt;$AE$1,"-",IFERROR(IF(DATEDIF('Base de données'!$A1946,K$1,"d")&lt;&gt;0,"",'Base de données'!$B1946),""))</f>
        <v/>
      </c>
      <c r="L1946" s="39" t="str">
        <f>IF(L$1&gt;$AE$1,"-",IFERROR(IF(DATEDIF('Base de données'!$A1946,L$1,"d")&lt;&gt;0,"",'Base de données'!$B1946),""))</f>
        <v/>
      </c>
      <c r="M1946" s="39" t="str">
        <f>IF(M$1&gt;$AE$1,"-",IFERROR(IF(DATEDIF('Base de données'!$A1946,M$1,"d")&lt;&gt;0,"",'Base de données'!$B1946),""))</f>
        <v/>
      </c>
      <c r="N1946" s="39" t="str">
        <f>IF(N$1&gt;$AE$1,"-",IFERROR(IF(DATEDIF('Base de données'!$A1946,N$1,"d")&lt;&gt;0,"",'Base de données'!$B1946),""))</f>
        <v/>
      </c>
      <c r="O1946" s="39" t="str">
        <f>IF(O$1&gt;$AE$1,"-",IFERROR(IF(DATEDIF('Base de données'!$A1946,O$1,"d")&lt;&gt;0,"",'Base de données'!$B1946),""))</f>
        <v/>
      </c>
      <c r="P1946" s="39" t="str">
        <f>IF(P$1&gt;$AE$1,"-",IFERROR(IF(DATEDIF('Base de données'!$A1946,P$1,"d")&lt;&gt;0,"",'Base de données'!$B1946),""))</f>
        <v/>
      </c>
      <c r="Q1946" s="39" t="str">
        <f>IF(Q$1&gt;$AE$1,"-",IFERROR(IF(DATEDIF('Base de données'!$A1946,Q$1,"d")&lt;&gt;0,"",'Base de données'!$B1946),""))</f>
        <v>D4UTI</v>
      </c>
      <c r="R1946" s="39" t="str">
        <f>IF(R$1&gt;$AE$1,"-",IFERROR(IF(DATEDIF('Base de données'!$A1946,R$1,"d")&lt;&gt;0,"",'Base de données'!$B1946),""))</f>
        <v/>
      </c>
      <c r="S1946" s="39" t="str">
        <f>IF(S$1&gt;$AE$1,"-",IFERROR(IF(DATEDIF('Base de données'!$A1946,S$1,"d")&lt;&gt;0,"",'Base de données'!$B1946),""))</f>
        <v/>
      </c>
      <c r="T1946" s="39" t="str">
        <f>IF(T$1&gt;$AE$1,"-",IFERROR(IF(DATEDIF('Base de données'!$A1946,T$1,"d")&lt;&gt;0,"",'Base de données'!$B1946),""))</f>
        <v/>
      </c>
      <c r="U1946" s="39" t="str">
        <f>IF(U$1&gt;$AE$1,"-",IFERROR(IF(DATEDIF('Base de données'!$A1946,U$1,"d")&lt;&gt;0,"",'Base de données'!$B1946),""))</f>
        <v/>
      </c>
      <c r="V1946" s="39" t="str">
        <f>IF(V$1&gt;$AE$1,"-",IFERROR(IF(DATEDIF('Base de données'!$A1946,V$1,"d")&lt;&gt;0,"",'Base de données'!$B1946),""))</f>
        <v/>
      </c>
      <c r="W1946" s="34"/>
      <c r="X1946" s="30" t="str">
        <f>'Base de données'!$C1946&amp;" "&amp;'Base de données'!$D1946</f>
        <v>Leleu Martine</v>
      </c>
      <c r="Y1946" s="31">
        <f>COUNTIF('Base de données'!$B:$B,'Base de données'!$B1946)</f>
        <v>10</v>
      </c>
      <c r="AA1946" s="87" cm="1">
        <f t="array" aca="1" ref="AA1946" ca="1">INDIRECT("'Base de données'!A" &amp; ROW(Y1946))</f>
        <v>45839</v>
      </c>
      <c r="AB1946" s="51" t="str" cm="1">
        <f t="array" aca="1" ref="AB1946" ca="1">INDIRECT("'Base de données'!B" &amp; ROW(Z1946))</f>
        <v>D4UTI</v>
      </c>
    </row>
    <row r="1947" spans="1:28" x14ac:dyDescent="0.3">
      <c r="A1947" s="41" t="str">
        <f ca="1">IF(IF(AND($B1947&lt;&gt;"-",$B1947=$E1947),"Entrée et sortie","-")="Entrée et sortie",'Base de données'!$B1947,"-")</f>
        <v>-</v>
      </c>
      <c r="B1947" s="41" t="str">
        <f t="shared" ca="1" si="123"/>
        <v>-</v>
      </c>
      <c r="C1947" s="41" t="str">
        <f t="shared" ca="1" si="124"/>
        <v>-</v>
      </c>
      <c r="D1947" s="41" t="str">
        <f>IF($F1947="sortie en cours d'année",'Base de données'!$B1947,"-")</f>
        <v>-</v>
      </c>
      <c r="E1947" s="41" t="str">
        <f>IF($H1947="entrée en cours d'année",'Base de données'!$B1947,"-")</f>
        <v>IU9JS</v>
      </c>
      <c r="F1947" s="37" t="str">
        <f t="shared" si="121"/>
        <v/>
      </c>
      <c r="G1947" s="37" t="str">
        <f>IF($J1947="mouvement",_xlfn.XLOOKUP('Base de données'!$B1947,$V:$V,$V:$V,0),"")</f>
        <v>IU9JS</v>
      </c>
      <c r="H1947" s="37" t="str">
        <f t="shared" si="122"/>
        <v>entrée en cours d'année</v>
      </c>
      <c r="I1947" s="37">
        <f>IF($J1947="mouvement",_xlfn.XLOOKUP('Base de données'!$B1947,$K:$K,$K:$K,0),"")</f>
        <v>0</v>
      </c>
      <c r="J1947" s="38" t="str">
        <f>IF(AND(Y1947&lt;&gt;MAX(Y:Y),COUNTIF(K1947:V1947,'Base de données'!$B1947)&gt;0),"mouvement","")</f>
        <v>mouvement</v>
      </c>
      <c r="K1947" s="39" t="str">
        <f>IF(K$1&gt;$AE$1,"-",IFERROR(IF(DATEDIF('Base de données'!$A1947,K$1,"d")&lt;&gt;0,"",'Base de données'!$B1947),""))</f>
        <v/>
      </c>
      <c r="L1947" s="39" t="str">
        <f>IF(L$1&gt;$AE$1,"-",IFERROR(IF(DATEDIF('Base de données'!$A1947,L$1,"d")&lt;&gt;0,"",'Base de données'!$B1947),""))</f>
        <v/>
      </c>
      <c r="M1947" s="39" t="str">
        <f>IF(M$1&gt;$AE$1,"-",IFERROR(IF(DATEDIF('Base de données'!$A1947,M$1,"d")&lt;&gt;0,"",'Base de données'!$B1947),""))</f>
        <v/>
      </c>
      <c r="N1947" s="39" t="str">
        <f>IF(N$1&gt;$AE$1,"-",IFERROR(IF(DATEDIF('Base de données'!$A1947,N$1,"d")&lt;&gt;0,"",'Base de données'!$B1947),""))</f>
        <v/>
      </c>
      <c r="O1947" s="39" t="str">
        <f>IF(O$1&gt;$AE$1,"-",IFERROR(IF(DATEDIF('Base de données'!$A1947,O$1,"d")&lt;&gt;0,"",'Base de données'!$B1947),""))</f>
        <v/>
      </c>
      <c r="P1947" s="39" t="str">
        <f>IF(P$1&gt;$AE$1,"-",IFERROR(IF(DATEDIF('Base de données'!$A1947,P$1,"d")&lt;&gt;0,"",'Base de données'!$B1947),""))</f>
        <v/>
      </c>
      <c r="Q1947" s="39" t="str">
        <f>IF(Q$1&gt;$AE$1,"-",IFERROR(IF(DATEDIF('Base de données'!$A1947,Q$1,"d")&lt;&gt;0,"",'Base de données'!$B1947),""))</f>
        <v>IU9JS</v>
      </c>
      <c r="R1947" s="39" t="str">
        <f>IF(R$1&gt;$AE$1,"-",IFERROR(IF(DATEDIF('Base de données'!$A1947,R$1,"d")&lt;&gt;0,"",'Base de données'!$B1947),""))</f>
        <v/>
      </c>
      <c r="S1947" s="39" t="str">
        <f>IF(S$1&gt;$AE$1,"-",IFERROR(IF(DATEDIF('Base de données'!$A1947,S$1,"d")&lt;&gt;0,"",'Base de données'!$B1947),""))</f>
        <v/>
      </c>
      <c r="T1947" s="39" t="str">
        <f>IF(T$1&gt;$AE$1,"-",IFERROR(IF(DATEDIF('Base de données'!$A1947,T$1,"d")&lt;&gt;0,"",'Base de données'!$B1947),""))</f>
        <v/>
      </c>
      <c r="U1947" s="39" t="str">
        <f>IF(U$1&gt;$AE$1,"-",IFERROR(IF(DATEDIF('Base de données'!$A1947,U$1,"d")&lt;&gt;0,"",'Base de données'!$B1947),""))</f>
        <v/>
      </c>
      <c r="V1947" s="39" t="str">
        <f>IF(V$1&gt;$AE$1,"-",IFERROR(IF(DATEDIF('Base de données'!$A1947,V$1,"d")&lt;&gt;0,"",'Base de données'!$B1947),""))</f>
        <v/>
      </c>
      <c r="W1947" s="34"/>
      <c r="X1947" s="30" t="str">
        <f>'Base de données'!$C1947&amp;" "&amp;'Base de données'!$D1947</f>
        <v>Carlier Nicole</v>
      </c>
      <c r="Y1947" s="31">
        <f>COUNTIF('Base de données'!$B:$B,'Base de données'!$B1947)</f>
        <v>9</v>
      </c>
      <c r="AA1947" s="87" cm="1">
        <f t="array" aca="1" ref="AA1947" ca="1">INDIRECT("'Base de données'!A" &amp; ROW(Y1947))</f>
        <v>45839</v>
      </c>
      <c r="AB1947" s="51" t="str" cm="1">
        <f t="array" aca="1" ref="AB1947" ca="1">INDIRECT("'Base de données'!B" &amp; ROW(Z1947))</f>
        <v>IU9JS</v>
      </c>
    </row>
    <row r="1948" spans="1:28" x14ac:dyDescent="0.3">
      <c r="A1948" s="41" t="str">
        <f ca="1">IF(IF(AND($B1948&lt;&gt;"-",$B1948=$E1948),"Entrée et sortie","-")="Entrée et sortie",'Base de données'!$B1948,"-")</f>
        <v>-</v>
      </c>
      <c r="B1948" s="41" t="str">
        <f t="shared" ca="1" si="123"/>
        <v>-</v>
      </c>
      <c r="C1948" s="41" t="str">
        <f t="shared" ca="1" si="124"/>
        <v>-</v>
      </c>
      <c r="D1948" s="41" t="str">
        <f>IF($F1948="sortie en cours d'année",'Base de données'!$B1948,"-")</f>
        <v>-</v>
      </c>
      <c r="E1948" s="41" t="str">
        <f>IF($H1948="entrée en cours d'année",'Base de données'!$B1948,"-")</f>
        <v>AWHPJ</v>
      </c>
      <c r="F1948" s="37" t="str">
        <f t="shared" si="121"/>
        <v/>
      </c>
      <c r="G1948" s="37" t="str">
        <f>IF($J1948="mouvement",_xlfn.XLOOKUP('Base de données'!$B1948,$V:$V,$V:$V,0),"")</f>
        <v>AWHPJ</v>
      </c>
      <c r="H1948" s="37" t="str">
        <f t="shared" si="122"/>
        <v>entrée en cours d'année</v>
      </c>
      <c r="I1948" s="37">
        <f>IF($J1948="mouvement",_xlfn.XLOOKUP('Base de données'!$B1948,$K:$K,$K:$K,0),"")</f>
        <v>0</v>
      </c>
      <c r="J1948" s="38" t="str">
        <f>IF(AND(Y1948&lt;&gt;MAX(Y:Y),COUNTIF(K1948:V1948,'Base de données'!$B1948)&gt;0),"mouvement","")</f>
        <v>mouvement</v>
      </c>
      <c r="K1948" s="39" t="str">
        <f>IF(K$1&gt;$AE$1,"-",IFERROR(IF(DATEDIF('Base de données'!$A1948,K$1,"d")&lt;&gt;0,"",'Base de données'!$B1948),""))</f>
        <v/>
      </c>
      <c r="L1948" s="39" t="str">
        <f>IF(L$1&gt;$AE$1,"-",IFERROR(IF(DATEDIF('Base de données'!$A1948,L$1,"d")&lt;&gt;0,"",'Base de données'!$B1948),""))</f>
        <v/>
      </c>
      <c r="M1948" s="39" t="str">
        <f>IF(M$1&gt;$AE$1,"-",IFERROR(IF(DATEDIF('Base de données'!$A1948,M$1,"d")&lt;&gt;0,"",'Base de données'!$B1948),""))</f>
        <v/>
      </c>
      <c r="N1948" s="39" t="str">
        <f>IF(N$1&gt;$AE$1,"-",IFERROR(IF(DATEDIF('Base de données'!$A1948,N$1,"d")&lt;&gt;0,"",'Base de données'!$B1948),""))</f>
        <v/>
      </c>
      <c r="O1948" s="39" t="str">
        <f>IF(O$1&gt;$AE$1,"-",IFERROR(IF(DATEDIF('Base de données'!$A1948,O$1,"d")&lt;&gt;0,"",'Base de données'!$B1948),""))</f>
        <v/>
      </c>
      <c r="P1948" s="39" t="str">
        <f>IF(P$1&gt;$AE$1,"-",IFERROR(IF(DATEDIF('Base de données'!$A1948,P$1,"d")&lt;&gt;0,"",'Base de données'!$B1948),""))</f>
        <v/>
      </c>
      <c r="Q1948" s="39" t="str">
        <f>IF(Q$1&gt;$AE$1,"-",IFERROR(IF(DATEDIF('Base de données'!$A1948,Q$1,"d")&lt;&gt;0,"",'Base de données'!$B1948),""))</f>
        <v>AWHPJ</v>
      </c>
      <c r="R1948" s="39" t="str">
        <f>IF(R$1&gt;$AE$1,"-",IFERROR(IF(DATEDIF('Base de données'!$A1948,R$1,"d")&lt;&gt;0,"",'Base de données'!$B1948),""))</f>
        <v/>
      </c>
      <c r="S1948" s="39" t="str">
        <f>IF(S$1&gt;$AE$1,"-",IFERROR(IF(DATEDIF('Base de données'!$A1948,S$1,"d")&lt;&gt;0,"",'Base de données'!$B1948),""))</f>
        <v/>
      </c>
      <c r="T1948" s="39" t="str">
        <f>IF(T$1&gt;$AE$1,"-",IFERROR(IF(DATEDIF('Base de données'!$A1948,T$1,"d")&lt;&gt;0,"",'Base de données'!$B1948),""))</f>
        <v/>
      </c>
      <c r="U1948" s="39" t="str">
        <f>IF(U$1&gt;$AE$1,"-",IFERROR(IF(DATEDIF('Base de données'!$A1948,U$1,"d")&lt;&gt;0,"",'Base de données'!$B1948),""))</f>
        <v/>
      </c>
      <c r="V1948" s="39" t="str">
        <f>IF(V$1&gt;$AE$1,"-",IFERROR(IF(DATEDIF('Base de données'!$A1948,V$1,"d")&lt;&gt;0,"",'Base de données'!$B1948),""))</f>
        <v/>
      </c>
      <c r="W1948" s="34"/>
      <c r="X1948" s="30" t="str">
        <f>'Base de données'!$C1948&amp;" "&amp;'Base de données'!$D1948</f>
        <v>Colas Virginie</v>
      </c>
      <c r="Y1948" s="31">
        <f>COUNTIF('Base de données'!$B:$B,'Base de données'!$B1948)</f>
        <v>9</v>
      </c>
      <c r="AA1948" s="87" cm="1">
        <f t="array" aca="1" ref="AA1948" ca="1">INDIRECT("'Base de données'!A" &amp; ROW(Y1948))</f>
        <v>45839</v>
      </c>
      <c r="AB1948" s="51" t="str" cm="1">
        <f t="array" aca="1" ref="AB1948" ca="1">INDIRECT("'Base de données'!B" &amp; ROW(Z1948))</f>
        <v>AWHPJ</v>
      </c>
    </row>
    <row r="1949" spans="1:28" x14ac:dyDescent="0.3">
      <c r="A1949" s="41" t="str">
        <f ca="1">IF(IF(AND($B1949&lt;&gt;"-",$B1949=$E1949),"Entrée et sortie","-")="Entrée et sortie",'Base de données'!$B1949,"-")</f>
        <v>-</v>
      </c>
      <c r="B1949" s="41" t="str">
        <f t="shared" ca="1" si="123"/>
        <v>-</v>
      </c>
      <c r="C1949" s="41" t="str">
        <f t="shared" ca="1" si="124"/>
        <v>-</v>
      </c>
      <c r="D1949" s="41" t="str">
        <f>IF($F1949="sortie en cours d'année",'Base de données'!$B1949,"-")</f>
        <v>-</v>
      </c>
      <c r="E1949" s="41" t="str">
        <f>IF($H1949="entrée en cours d'année",'Base de données'!$B1949,"-")</f>
        <v>HN39N</v>
      </c>
      <c r="F1949" s="37" t="str">
        <f t="shared" si="121"/>
        <v/>
      </c>
      <c r="G1949" s="37" t="str">
        <f>IF($J1949="mouvement",_xlfn.XLOOKUP('Base de données'!$B1949,$V:$V,$V:$V,0),"")</f>
        <v>HN39N</v>
      </c>
      <c r="H1949" s="37" t="str">
        <f t="shared" si="122"/>
        <v>entrée en cours d'année</v>
      </c>
      <c r="I1949" s="37">
        <f>IF($J1949="mouvement",_xlfn.XLOOKUP('Base de données'!$B1949,$K:$K,$K:$K,0),"")</f>
        <v>0</v>
      </c>
      <c r="J1949" s="38" t="str">
        <f>IF(AND(Y1949&lt;&gt;MAX(Y:Y),COUNTIF(K1949:V1949,'Base de données'!$B1949)&gt;0),"mouvement","")</f>
        <v>mouvement</v>
      </c>
      <c r="K1949" s="39" t="str">
        <f>IF(K$1&gt;$AE$1,"-",IFERROR(IF(DATEDIF('Base de données'!$A1949,K$1,"d")&lt;&gt;0,"",'Base de données'!$B1949),""))</f>
        <v/>
      </c>
      <c r="L1949" s="39" t="str">
        <f>IF(L$1&gt;$AE$1,"-",IFERROR(IF(DATEDIF('Base de données'!$A1949,L$1,"d")&lt;&gt;0,"",'Base de données'!$B1949),""))</f>
        <v/>
      </c>
      <c r="M1949" s="39" t="str">
        <f>IF(M$1&gt;$AE$1,"-",IFERROR(IF(DATEDIF('Base de données'!$A1949,M$1,"d")&lt;&gt;0,"",'Base de données'!$B1949),""))</f>
        <v/>
      </c>
      <c r="N1949" s="39" t="str">
        <f>IF(N$1&gt;$AE$1,"-",IFERROR(IF(DATEDIF('Base de données'!$A1949,N$1,"d")&lt;&gt;0,"",'Base de données'!$B1949),""))</f>
        <v/>
      </c>
      <c r="O1949" s="39" t="str">
        <f>IF(O$1&gt;$AE$1,"-",IFERROR(IF(DATEDIF('Base de données'!$A1949,O$1,"d")&lt;&gt;0,"",'Base de données'!$B1949),""))</f>
        <v/>
      </c>
      <c r="P1949" s="39" t="str">
        <f>IF(P$1&gt;$AE$1,"-",IFERROR(IF(DATEDIF('Base de données'!$A1949,P$1,"d")&lt;&gt;0,"",'Base de données'!$B1949),""))</f>
        <v/>
      </c>
      <c r="Q1949" s="39" t="str">
        <f>IF(Q$1&gt;$AE$1,"-",IFERROR(IF(DATEDIF('Base de données'!$A1949,Q$1,"d")&lt;&gt;0,"",'Base de données'!$B1949),""))</f>
        <v>HN39N</v>
      </c>
      <c r="R1949" s="39" t="str">
        <f>IF(R$1&gt;$AE$1,"-",IFERROR(IF(DATEDIF('Base de données'!$A1949,R$1,"d")&lt;&gt;0,"",'Base de données'!$B1949),""))</f>
        <v/>
      </c>
      <c r="S1949" s="39" t="str">
        <f>IF(S$1&gt;$AE$1,"-",IFERROR(IF(DATEDIF('Base de données'!$A1949,S$1,"d")&lt;&gt;0,"",'Base de données'!$B1949),""))</f>
        <v/>
      </c>
      <c r="T1949" s="39" t="str">
        <f>IF(T$1&gt;$AE$1,"-",IFERROR(IF(DATEDIF('Base de données'!$A1949,T$1,"d")&lt;&gt;0,"",'Base de données'!$B1949),""))</f>
        <v/>
      </c>
      <c r="U1949" s="39" t="str">
        <f>IF(U$1&gt;$AE$1,"-",IFERROR(IF(DATEDIF('Base de données'!$A1949,U$1,"d")&lt;&gt;0,"",'Base de données'!$B1949),""))</f>
        <v/>
      </c>
      <c r="V1949" s="39" t="str">
        <f>IF(V$1&gt;$AE$1,"-",IFERROR(IF(DATEDIF('Base de données'!$A1949,V$1,"d")&lt;&gt;0,"",'Base de données'!$B1949),""))</f>
        <v/>
      </c>
      <c r="W1949" s="34"/>
      <c r="X1949" s="30" t="str">
        <f>'Base de données'!$C1949&amp;" "&amp;'Base de données'!$D1949</f>
        <v>Louis Jean</v>
      </c>
      <c r="Y1949" s="31">
        <f>COUNTIF('Base de données'!$B:$B,'Base de données'!$B1949)</f>
        <v>9</v>
      </c>
      <c r="AA1949" s="87" cm="1">
        <f t="array" aca="1" ref="AA1949" ca="1">INDIRECT("'Base de données'!A" &amp; ROW(Y1949))</f>
        <v>45839</v>
      </c>
      <c r="AB1949" s="51" t="str" cm="1">
        <f t="array" aca="1" ref="AB1949" ca="1">INDIRECT("'Base de données'!B" &amp; ROW(Z1949))</f>
        <v>HN39N</v>
      </c>
    </row>
    <row r="1950" spans="1:28" x14ac:dyDescent="0.3">
      <c r="A1950" s="41" t="str">
        <f ca="1">IF(IF(AND($B1950&lt;&gt;"-",$B1950=$E1950),"Entrée et sortie","-")="Entrée et sortie",'Base de données'!$B1950,"-")</f>
        <v>-</v>
      </c>
      <c r="B1950" s="41" t="str">
        <f t="shared" ca="1" si="123"/>
        <v>-</v>
      </c>
      <c r="C1950" s="41" t="str">
        <f t="shared" ca="1" si="124"/>
        <v>-</v>
      </c>
      <c r="D1950" s="41" t="str">
        <f>IF($F1950="sortie en cours d'année",'Base de données'!$B1950,"-")</f>
        <v>-</v>
      </c>
      <c r="E1950" s="41" t="str">
        <f>IF($H1950="entrée en cours d'année",'Base de données'!$B1950,"-")</f>
        <v>6AXKM</v>
      </c>
      <c r="F1950" s="37" t="str">
        <f t="shared" si="121"/>
        <v/>
      </c>
      <c r="G1950" s="37" t="str">
        <f>IF($J1950="mouvement",_xlfn.XLOOKUP('Base de données'!$B1950,$V:$V,$V:$V,0),"")</f>
        <v>6AXKM</v>
      </c>
      <c r="H1950" s="37" t="str">
        <f t="shared" si="122"/>
        <v>entrée en cours d'année</v>
      </c>
      <c r="I1950" s="37">
        <f>IF($J1950="mouvement",_xlfn.XLOOKUP('Base de données'!$B1950,$K:$K,$K:$K,0),"")</f>
        <v>0</v>
      </c>
      <c r="J1950" s="38" t="str">
        <f>IF(AND(Y1950&lt;&gt;MAX(Y:Y),COUNTIF(K1950:V1950,'Base de données'!$B1950)&gt;0),"mouvement","")</f>
        <v>mouvement</v>
      </c>
      <c r="K1950" s="39" t="str">
        <f>IF(K$1&gt;$AE$1,"-",IFERROR(IF(DATEDIF('Base de données'!$A1950,K$1,"d")&lt;&gt;0,"",'Base de données'!$B1950),""))</f>
        <v/>
      </c>
      <c r="L1950" s="39" t="str">
        <f>IF(L$1&gt;$AE$1,"-",IFERROR(IF(DATEDIF('Base de données'!$A1950,L$1,"d")&lt;&gt;0,"",'Base de données'!$B1950),""))</f>
        <v/>
      </c>
      <c r="M1950" s="39" t="str">
        <f>IF(M$1&gt;$AE$1,"-",IFERROR(IF(DATEDIF('Base de données'!$A1950,M$1,"d")&lt;&gt;0,"",'Base de données'!$B1950),""))</f>
        <v/>
      </c>
      <c r="N1950" s="39" t="str">
        <f>IF(N$1&gt;$AE$1,"-",IFERROR(IF(DATEDIF('Base de données'!$A1950,N$1,"d")&lt;&gt;0,"",'Base de données'!$B1950),""))</f>
        <v/>
      </c>
      <c r="O1950" s="39" t="str">
        <f>IF(O$1&gt;$AE$1,"-",IFERROR(IF(DATEDIF('Base de données'!$A1950,O$1,"d")&lt;&gt;0,"",'Base de données'!$B1950),""))</f>
        <v/>
      </c>
      <c r="P1950" s="39" t="str">
        <f>IF(P$1&gt;$AE$1,"-",IFERROR(IF(DATEDIF('Base de données'!$A1950,P$1,"d")&lt;&gt;0,"",'Base de données'!$B1950),""))</f>
        <v/>
      </c>
      <c r="Q1950" s="39" t="str">
        <f>IF(Q$1&gt;$AE$1,"-",IFERROR(IF(DATEDIF('Base de données'!$A1950,Q$1,"d")&lt;&gt;0,"",'Base de données'!$B1950),""))</f>
        <v>6AXKM</v>
      </c>
      <c r="R1950" s="39" t="str">
        <f>IF(R$1&gt;$AE$1,"-",IFERROR(IF(DATEDIF('Base de données'!$A1950,R$1,"d")&lt;&gt;0,"",'Base de données'!$B1950),""))</f>
        <v/>
      </c>
      <c r="S1950" s="39" t="str">
        <f>IF(S$1&gt;$AE$1,"-",IFERROR(IF(DATEDIF('Base de données'!$A1950,S$1,"d")&lt;&gt;0,"",'Base de données'!$B1950),""))</f>
        <v/>
      </c>
      <c r="T1950" s="39" t="str">
        <f>IF(T$1&gt;$AE$1,"-",IFERROR(IF(DATEDIF('Base de données'!$A1950,T$1,"d")&lt;&gt;0,"",'Base de données'!$B1950),""))</f>
        <v/>
      </c>
      <c r="U1950" s="39" t="str">
        <f>IF(U$1&gt;$AE$1,"-",IFERROR(IF(DATEDIF('Base de données'!$A1950,U$1,"d")&lt;&gt;0,"",'Base de données'!$B1950),""))</f>
        <v/>
      </c>
      <c r="V1950" s="39" t="str">
        <f>IF(V$1&gt;$AE$1,"-",IFERROR(IF(DATEDIF('Base de données'!$A1950,V$1,"d")&lt;&gt;0,"",'Base de données'!$B1950),""))</f>
        <v/>
      </c>
      <c r="W1950" s="34"/>
      <c r="X1950" s="30" t="str">
        <f>'Base de données'!$C1950&amp;" "&amp;'Base de données'!$D1950</f>
        <v>Barbier Adrienne</v>
      </c>
      <c r="Y1950" s="31">
        <f>COUNTIF('Base de données'!$B:$B,'Base de données'!$B1950)</f>
        <v>9</v>
      </c>
      <c r="AA1950" s="87" cm="1">
        <f t="array" aca="1" ref="AA1950" ca="1">INDIRECT("'Base de données'!A" &amp; ROW(Y1950))</f>
        <v>45839</v>
      </c>
      <c r="AB1950" s="51" t="str" cm="1">
        <f t="array" aca="1" ref="AB1950" ca="1">INDIRECT("'Base de données'!B" &amp; ROW(Z1950))</f>
        <v>6AXKM</v>
      </c>
    </row>
    <row r="1951" spans="1:28" x14ac:dyDescent="0.3">
      <c r="A1951" s="41" t="str">
        <f ca="1">IF(IF(AND($B1951&lt;&gt;"-",$B1951=$E1951),"Entrée et sortie","-")="Entrée et sortie",'Base de données'!$B1951,"-")</f>
        <v>-</v>
      </c>
      <c r="B1951" s="41" t="str">
        <f t="shared" ca="1" si="123"/>
        <v>-</v>
      </c>
      <c r="C1951" s="41" t="str">
        <f t="shared" ca="1" si="124"/>
        <v>-</v>
      </c>
      <c r="D1951" s="41" t="str">
        <f>IF($F1951="sortie en cours d'année",'Base de données'!$B1951,"-")</f>
        <v>-</v>
      </c>
      <c r="E1951" s="41" t="str">
        <f>IF($H1951="entrée en cours d'année",'Base de données'!$B1951,"-")</f>
        <v>LPD99</v>
      </c>
      <c r="F1951" s="37" t="str">
        <f t="shared" si="121"/>
        <v/>
      </c>
      <c r="G1951" s="37" t="str">
        <f>IF($J1951="mouvement",_xlfn.XLOOKUP('Base de données'!$B1951,$V:$V,$V:$V,0),"")</f>
        <v>LPD99</v>
      </c>
      <c r="H1951" s="37" t="str">
        <f t="shared" si="122"/>
        <v>entrée en cours d'année</v>
      </c>
      <c r="I1951" s="37">
        <f>IF($J1951="mouvement",_xlfn.XLOOKUP('Base de données'!$B1951,$K:$K,$K:$K,0),"")</f>
        <v>0</v>
      </c>
      <c r="J1951" s="38" t="str">
        <f>IF(AND(Y1951&lt;&gt;MAX(Y:Y),COUNTIF(K1951:V1951,'Base de données'!$B1951)&gt;0),"mouvement","")</f>
        <v>mouvement</v>
      </c>
      <c r="K1951" s="39" t="str">
        <f>IF(K$1&gt;$AE$1,"-",IFERROR(IF(DATEDIF('Base de données'!$A1951,K$1,"d")&lt;&gt;0,"",'Base de données'!$B1951),""))</f>
        <v/>
      </c>
      <c r="L1951" s="39" t="str">
        <f>IF(L$1&gt;$AE$1,"-",IFERROR(IF(DATEDIF('Base de données'!$A1951,L$1,"d")&lt;&gt;0,"",'Base de données'!$B1951),""))</f>
        <v/>
      </c>
      <c r="M1951" s="39" t="str">
        <f>IF(M$1&gt;$AE$1,"-",IFERROR(IF(DATEDIF('Base de données'!$A1951,M$1,"d")&lt;&gt;0,"",'Base de données'!$B1951),""))</f>
        <v/>
      </c>
      <c r="N1951" s="39" t="str">
        <f>IF(N$1&gt;$AE$1,"-",IFERROR(IF(DATEDIF('Base de données'!$A1951,N$1,"d")&lt;&gt;0,"",'Base de données'!$B1951),""))</f>
        <v/>
      </c>
      <c r="O1951" s="39" t="str">
        <f>IF(O$1&gt;$AE$1,"-",IFERROR(IF(DATEDIF('Base de données'!$A1951,O$1,"d")&lt;&gt;0,"",'Base de données'!$B1951),""))</f>
        <v/>
      </c>
      <c r="P1951" s="39" t="str">
        <f>IF(P$1&gt;$AE$1,"-",IFERROR(IF(DATEDIF('Base de données'!$A1951,P$1,"d")&lt;&gt;0,"",'Base de données'!$B1951),""))</f>
        <v/>
      </c>
      <c r="Q1951" s="39" t="str">
        <f>IF(Q$1&gt;$AE$1,"-",IFERROR(IF(DATEDIF('Base de données'!$A1951,Q$1,"d")&lt;&gt;0,"",'Base de données'!$B1951),""))</f>
        <v>LPD99</v>
      </c>
      <c r="R1951" s="39" t="str">
        <f>IF(R$1&gt;$AE$1,"-",IFERROR(IF(DATEDIF('Base de données'!$A1951,R$1,"d")&lt;&gt;0,"",'Base de données'!$B1951),""))</f>
        <v/>
      </c>
      <c r="S1951" s="39" t="str">
        <f>IF(S$1&gt;$AE$1,"-",IFERROR(IF(DATEDIF('Base de données'!$A1951,S$1,"d")&lt;&gt;0,"",'Base de données'!$B1951),""))</f>
        <v/>
      </c>
      <c r="T1951" s="39" t="str">
        <f>IF(T$1&gt;$AE$1,"-",IFERROR(IF(DATEDIF('Base de données'!$A1951,T$1,"d")&lt;&gt;0,"",'Base de données'!$B1951),""))</f>
        <v/>
      </c>
      <c r="U1951" s="39" t="str">
        <f>IF(U$1&gt;$AE$1,"-",IFERROR(IF(DATEDIF('Base de données'!$A1951,U$1,"d")&lt;&gt;0,"",'Base de données'!$B1951),""))</f>
        <v/>
      </c>
      <c r="V1951" s="39" t="str">
        <f>IF(V$1&gt;$AE$1,"-",IFERROR(IF(DATEDIF('Base de données'!$A1951,V$1,"d")&lt;&gt;0,"",'Base de données'!$B1951),""))</f>
        <v/>
      </c>
      <c r="W1951" s="34"/>
      <c r="X1951" s="30" t="str">
        <f>'Base de données'!$C1951&amp;" "&amp;'Base de données'!$D1951</f>
        <v>Lelièvre Sabine</v>
      </c>
      <c r="Y1951" s="31">
        <f>COUNTIF('Base de données'!$B:$B,'Base de données'!$B1951)</f>
        <v>8</v>
      </c>
      <c r="AA1951" s="87" cm="1">
        <f t="array" aca="1" ref="AA1951" ca="1">INDIRECT("'Base de données'!A" &amp; ROW(Y1951))</f>
        <v>45839</v>
      </c>
      <c r="AB1951" s="51" t="str" cm="1">
        <f t="array" aca="1" ref="AB1951" ca="1">INDIRECT("'Base de données'!B" &amp; ROW(Z1951))</f>
        <v>LPD99</v>
      </c>
    </row>
    <row r="1952" spans="1:28" x14ac:dyDescent="0.3">
      <c r="A1952" s="41" t="str">
        <f ca="1">IF(IF(AND($B1952&lt;&gt;"-",$B1952=$E1952),"Entrée et sortie","-")="Entrée et sortie",'Base de données'!$B1952,"-")</f>
        <v>-</v>
      </c>
      <c r="B1952" s="41" t="str">
        <f t="shared" ca="1" si="123"/>
        <v>-</v>
      </c>
      <c r="C1952" s="41" t="str">
        <f t="shared" ca="1" si="124"/>
        <v>-</v>
      </c>
      <c r="D1952" s="41" t="str">
        <f>IF($F1952="sortie en cours d'année",'Base de données'!$B1952,"-")</f>
        <v>-</v>
      </c>
      <c r="E1952" s="41" t="str">
        <f>IF($H1952="entrée en cours d'année",'Base de données'!$B1952,"-")</f>
        <v>16RLH</v>
      </c>
      <c r="F1952" s="37" t="str">
        <f t="shared" si="121"/>
        <v/>
      </c>
      <c r="G1952" s="37" t="str">
        <f>IF($J1952="mouvement",_xlfn.XLOOKUP('Base de données'!$B1952,$V:$V,$V:$V,0),"")</f>
        <v>16RLH</v>
      </c>
      <c r="H1952" s="37" t="str">
        <f t="shared" si="122"/>
        <v>entrée en cours d'année</v>
      </c>
      <c r="I1952" s="37">
        <f>IF($J1952="mouvement",_xlfn.XLOOKUP('Base de données'!$B1952,$K:$K,$K:$K,0),"")</f>
        <v>0</v>
      </c>
      <c r="J1952" s="38" t="str">
        <f>IF(AND(Y1952&lt;&gt;MAX(Y:Y),COUNTIF(K1952:V1952,'Base de données'!$B1952)&gt;0),"mouvement","")</f>
        <v>mouvement</v>
      </c>
      <c r="K1952" s="39" t="str">
        <f>IF(K$1&gt;$AE$1,"-",IFERROR(IF(DATEDIF('Base de données'!$A1952,K$1,"d")&lt;&gt;0,"",'Base de données'!$B1952),""))</f>
        <v/>
      </c>
      <c r="L1952" s="39" t="str">
        <f>IF(L$1&gt;$AE$1,"-",IFERROR(IF(DATEDIF('Base de données'!$A1952,L$1,"d")&lt;&gt;0,"",'Base de données'!$B1952),""))</f>
        <v/>
      </c>
      <c r="M1952" s="39" t="str">
        <f>IF(M$1&gt;$AE$1,"-",IFERROR(IF(DATEDIF('Base de données'!$A1952,M$1,"d")&lt;&gt;0,"",'Base de données'!$B1952),""))</f>
        <v/>
      </c>
      <c r="N1952" s="39" t="str">
        <f>IF(N$1&gt;$AE$1,"-",IFERROR(IF(DATEDIF('Base de données'!$A1952,N$1,"d")&lt;&gt;0,"",'Base de données'!$B1952),""))</f>
        <v/>
      </c>
      <c r="O1952" s="39" t="str">
        <f>IF(O$1&gt;$AE$1,"-",IFERROR(IF(DATEDIF('Base de données'!$A1952,O$1,"d")&lt;&gt;0,"",'Base de données'!$B1952),""))</f>
        <v/>
      </c>
      <c r="P1952" s="39" t="str">
        <f>IF(P$1&gt;$AE$1,"-",IFERROR(IF(DATEDIF('Base de données'!$A1952,P$1,"d")&lt;&gt;0,"",'Base de données'!$B1952),""))</f>
        <v/>
      </c>
      <c r="Q1952" s="39" t="str">
        <f>IF(Q$1&gt;$AE$1,"-",IFERROR(IF(DATEDIF('Base de données'!$A1952,Q$1,"d")&lt;&gt;0,"",'Base de données'!$B1952),""))</f>
        <v>16RLH</v>
      </c>
      <c r="R1952" s="39" t="str">
        <f>IF(R$1&gt;$AE$1,"-",IFERROR(IF(DATEDIF('Base de données'!$A1952,R$1,"d")&lt;&gt;0,"",'Base de données'!$B1952),""))</f>
        <v/>
      </c>
      <c r="S1952" s="39" t="str">
        <f>IF(S$1&gt;$AE$1,"-",IFERROR(IF(DATEDIF('Base de données'!$A1952,S$1,"d")&lt;&gt;0,"",'Base de données'!$B1952),""))</f>
        <v/>
      </c>
      <c r="T1952" s="39" t="str">
        <f>IF(T$1&gt;$AE$1,"-",IFERROR(IF(DATEDIF('Base de données'!$A1952,T$1,"d")&lt;&gt;0,"",'Base de données'!$B1952),""))</f>
        <v/>
      </c>
      <c r="U1952" s="39" t="str">
        <f>IF(U$1&gt;$AE$1,"-",IFERROR(IF(DATEDIF('Base de données'!$A1952,U$1,"d")&lt;&gt;0,"",'Base de données'!$B1952),""))</f>
        <v/>
      </c>
      <c r="V1952" s="39" t="str">
        <f>IF(V$1&gt;$AE$1,"-",IFERROR(IF(DATEDIF('Base de données'!$A1952,V$1,"d")&lt;&gt;0,"",'Base de données'!$B1952),""))</f>
        <v/>
      </c>
      <c r="W1952" s="34"/>
      <c r="X1952" s="30" t="str">
        <f>'Base de données'!$C1952&amp;" "&amp;'Base de données'!$D1952</f>
        <v>Cordier Colette</v>
      </c>
      <c r="Y1952" s="31">
        <f>COUNTIF('Base de données'!$B:$B,'Base de données'!$B1952)</f>
        <v>8</v>
      </c>
      <c r="AA1952" s="87" cm="1">
        <f t="array" aca="1" ref="AA1952" ca="1">INDIRECT("'Base de données'!A" &amp; ROW(Y1952))</f>
        <v>45839</v>
      </c>
      <c r="AB1952" s="51" t="str" cm="1">
        <f t="array" aca="1" ref="AB1952" ca="1">INDIRECT("'Base de données'!B" &amp; ROW(Z1952))</f>
        <v>16RLH</v>
      </c>
    </row>
    <row r="1953" spans="1:28" x14ac:dyDescent="0.3">
      <c r="A1953" s="41" t="str">
        <f ca="1">IF(IF(AND($B1953&lt;&gt;"-",$B1953=$E1953),"Entrée et sortie","-")="Entrée et sortie",'Base de données'!$B1953,"-")</f>
        <v>-</v>
      </c>
      <c r="B1953" s="41" t="str">
        <f t="shared" ca="1" si="123"/>
        <v>-</v>
      </c>
      <c r="C1953" s="41" t="str">
        <f t="shared" ca="1" si="124"/>
        <v>-</v>
      </c>
      <c r="D1953" s="41" t="str">
        <f>IF($F1953="sortie en cours d'année",'Base de données'!$B1953,"-")</f>
        <v>-</v>
      </c>
      <c r="E1953" s="41" t="str">
        <f>IF($H1953="entrée en cours d'année",'Base de données'!$B1953,"-")</f>
        <v>3VWAZ</v>
      </c>
      <c r="F1953" s="37" t="str">
        <f t="shared" si="121"/>
        <v/>
      </c>
      <c r="G1953" s="37" t="str">
        <f>IF($J1953="mouvement",_xlfn.XLOOKUP('Base de données'!$B1953,$V:$V,$V:$V,0),"")</f>
        <v>3VWAZ</v>
      </c>
      <c r="H1953" s="37" t="str">
        <f t="shared" si="122"/>
        <v>entrée en cours d'année</v>
      </c>
      <c r="I1953" s="37">
        <f>IF($J1953="mouvement",_xlfn.XLOOKUP('Base de données'!$B1953,$K:$K,$K:$K,0),"")</f>
        <v>0</v>
      </c>
      <c r="J1953" s="38" t="str">
        <f>IF(AND(Y1953&lt;&gt;MAX(Y:Y),COUNTIF(K1953:V1953,'Base de données'!$B1953)&gt;0),"mouvement","")</f>
        <v>mouvement</v>
      </c>
      <c r="K1953" s="39" t="str">
        <f>IF(K$1&gt;$AE$1,"-",IFERROR(IF(DATEDIF('Base de données'!$A1953,K$1,"d")&lt;&gt;0,"",'Base de données'!$B1953),""))</f>
        <v/>
      </c>
      <c r="L1953" s="39" t="str">
        <f>IF(L$1&gt;$AE$1,"-",IFERROR(IF(DATEDIF('Base de données'!$A1953,L$1,"d")&lt;&gt;0,"",'Base de données'!$B1953),""))</f>
        <v/>
      </c>
      <c r="M1953" s="39" t="str">
        <f>IF(M$1&gt;$AE$1,"-",IFERROR(IF(DATEDIF('Base de données'!$A1953,M$1,"d")&lt;&gt;0,"",'Base de données'!$B1953),""))</f>
        <v/>
      </c>
      <c r="N1953" s="39" t="str">
        <f>IF(N$1&gt;$AE$1,"-",IFERROR(IF(DATEDIF('Base de données'!$A1953,N$1,"d")&lt;&gt;0,"",'Base de données'!$B1953),""))</f>
        <v/>
      </c>
      <c r="O1953" s="39" t="str">
        <f>IF(O$1&gt;$AE$1,"-",IFERROR(IF(DATEDIF('Base de données'!$A1953,O$1,"d")&lt;&gt;0,"",'Base de données'!$B1953),""))</f>
        <v/>
      </c>
      <c r="P1953" s="39" t="str">
        <f>IF(P$1&gt;$AE$1,"-",IFERROR(IF(DATEDIF('Base de données'!$A1953,P$1,"d")&lt;&gt;0,"",'Base de données'!$B1953),""))</f>
        <v/>
      </c>
      <c r="Q1953" s="39" t="str">
        <f>IF(Q$1&gt;$AE$1,"-",IFERROR(IF(DATEDIF('Base de données'!$A1953,Q$1,"d")&lt;&gt;0,"",'Base de données'!$B1953),""))</f>
        <v>3VWAZ</v>
      </c>
      <c r="R1953" s="39" t="str">
        <f>IF(R$1&gt;$AE$1,"-",IFERROR(IF(DATEDIF('Base de données'!$A1953,R$1,"d")&lt;&gt;0,"",'Base de données'!$B1953),""))</f>
        <v/>
      </c>
      <c r="S1953" s="39" t="str">
        <f>IF(S$1&gt;$AE$1,"-",IFERROR(IF(DATEDIF('Base de données'!$A1953,S$1,"d")&lt;&gt;0,"",'Base de données'!$B1953),""))</f>
        <v/>
      </c>
      <c r="T1953" s="39" t="str">
        <f>IF(T$1&gt;$AE$1,"-",IFERROR(IF(DATEDIF('Base de données'!$A1953,T$1,"d")&lt;&gt;0,"",'Base de données'!$B1953),""))</f>
        <v/>
      </c>
      <c r="U1953" s="39" t="str">
        <f>IF(U$1&gt;$AE$1,"-",IFERROR(IF(DATEDIF('Base de données'!$A1953,U$1,"d")&lt;&gt;0,"",'Base de données'!$B1953),""))</f>
        <v/>
      </c>
      <c r="V1953" s="39" t="str">
        <f>IF(V$1&gt;$AE$1,"-",IFERROR(IF(DATEDIF('Base de données'!$A1953,V$1,"d")&lt;&gt;0,"",'Base de données'!$B1953),""))</f>
        <v/>
      </c>
      <c r="W1953" s="34"/>
      <c r="X1953" s="30" t="str">
        <f>'Base de données'!$C1953&amp;" "&amp;'Base de données'!$D1953</f>
        <v>Pascal Charles</v>
      </c>
      <c r="Y1953" s="31">
        <f>COUNTIF('Base de données'!$B:$B,'Base de données'!$B1953)</f>
        <v>8</v>
      </c>
      <c r="AA1953" s="87" cm="1">
        <f t="array" aca="1" ref="AA1953" ca="1">INDIRECT("'Base de données'!A" &amp; ROW(Y1953))</f>
        <v>45839</v>
      </c>
      <c r="AB1953" s="51" t="str" cm="1">
        <f t="array" aca="1" ref="AB1953" ca="1">INDIRECT("'Base de données'!B" &amp; ROW(Z1953))</f>
        <v>3VWAZ</v>
      </c>
    </row>
    <row r="1954" spans="1:28" x14ac:dyDescent="0.3">
      <c r="A1954" s="41" t="str">
        <f ca="1">IF(IF(AND($B1954&lt;&gt;"-",$B1954=$E1954),"Entrée et sortie","-")="Entrée et sortie",'Base de données'!$B1954,"-")</f>
        <v>-</v>
      </c>
      <c r="B1954" s="41" t="str">
        <f t="shared" ca="1" si="123"/>
        <v>-</v>
      </c>
      <c r="C1954" s="41" t="str">
        <f t="shared" ca="1" si="124"/>
        <v>-</v>
      </c>
      <c r="D1954" s="41" t="str">
        <f>IF($F1954="sortie en cours d'année",'Base de données'!$B1954,"-")</f>
        <v>-</v>
      </c>
      <c r="E1954" s="41" t="str">
        <f>IF($H1954="entrée en cours d'année",'Base de données'!$B1954,"-")</f>
        <v>66LEO</v>
      </c>
      <c r="F1954" s="37" t="str">
        <f t="shared" si="121"/>
        <v/>
      </c>
      <c r="G1954" s="37" t="str">
        <f>IF($J1954="mouvement",_xlfn.XLOOKUP('Base de données'!$B1954,$V:$V,$V:$V,0),"")</f>
        <v>66LEO</v>
      </c>
      <c r="H1954" s="37" t="str">
        <f t="shared" si="122"/>
        <v>entrée en cours d'année</v>
      </c>
      <c r="I1954" s="37">
        <f>IF($J1954="mouvement",_xlfn.XLOOKUP('Base de données'!$B1954,$K:$K,$K:$K,0),"")</f>
        <v>0</v>
      </c>
      <c r="J1954" s="38" t="str">
        <f>IF(AND(Y1954&lt;&gt;MAX(Y:Y),COUNTIF(K1954:V1954,'Base de données'!$B1954)&gt;0),"mouvement","")</f>
        <v>mouvement</v>
      </c>
      <c r="K1954" s="39" t="str">
        <f>IF(K$1&gt;$AE$1,"-",IFERROR(IF(DATEDIF('Base de données'!$A1954,K$1,"d")&lt;&gt;0,"",'Base de données'!$B1954),""))</f>
        <v/>
      </c>
      <c r="L1954" s="39" t="str">
        <f>IF(L$1&gt;$AE$1,"-",IFERROR(IF(DATEDIF('Base de données'!$A1954,L$1,"d")&lt;&gt;0,"",'Base de données'!$B1954),""))</f>
        <v/>
      </c>
      <c r="M1954" s="39" t="str">
        <f>IF(M$1&gt;$AE$1,"-",IFERROR(IF(DATEDIF('Base de données'!$A1954,M$1,"d")&lt;&gt;0,"",'Base de données'!$B1954),""))</f>
        <v/>
      </c>
      <c r="N1954" s="39" t="str">
        <f>IF(N$1&gt;$AE$1,"-",IFERROR(IF(DATEDIF('Base de données'!$A1954,N$1,"d")&lt;&gt;0,"",'Base de données'!$B1954),""))</f>
        <v/>
      </c>
      <c r="O1954" s="39" t="str">
        <f>IF(O$1&gt;$AE$1,"-",IFERROR(IF(DATEDIF('Base de données'!$A1954,O$1,"d")&lt;&gt;0,"",'Base de données'!$B1954),""))</f>
        <v/>
      </c>
      <c r="P1954" s="39" t="str">
        <f>IF(P$1&gt;$AE$1,"-",IFERROR(IF(DATEDIF('Base de données'!$A1954,P$1,"d")&lt;&gt;0,"",'Base de données'!$B1954),""))</f>
        <v/>
      </c>
      <c r="Q1954" s="39" t="str">
        <f>IF(Q$1&gt;$AE$1,"-",IFERROR(IF(DATEDIF('Base de données'!$A1954,Q$1,"d")&lt;&gt;0,"",'Base de données'!$B1954),""))</f>
        <v>66LEO</v>
      </c>
      <c r="R1954" s="39" t="str">
        <f>IF(R$1&gt;$AE$1,"-",IFERROR(IF(DATEDIF('Base de données'!$A1954,R$1,"d")&lt;&gt;0,"",'Base de données'!$B1954),""))</f>
        <v/>
      </c>
      <c r="S1954" s="39" t="str">
        <f>IF(S$1&gt;$AE$1,"-",IFERROR(IF(DATEDIF('Base de données'!$A1954,S$1,"d")&lt;&gt;0,"",'Base de données'!$B1954),""))</f>
        <v/>
      </c>
      <c r="T1954" s="39" t="str">
        <f>IF(T$1&gt;$AE$1,"-",IFERROR(IF(DATEDIF('Base de données'!$A1954,T$1,"d")&lt;&gt;0,"",'Base de données'!$B1954),""))</f>
        <v/>
      </c>
      <c r="U1954" s="39" t="str">
        <f>IF(U$1&gt;$AE$1,"-",IFERROR(IF(DATEDIF('Base de données'!$A1954,U$1,"d")&lt;&gt;0,"",'Base de données'!$B1954),""))</f>
        <v/>
      </c>
      <c r="V1954" s="39" t="str">
        <f>IF(V$1&gt;$AE$1,"-",IFERROR(IF(DATEDIF('Base de données'!$A1954,V$1,"d")&lt;&gt;0,"",'Base de données'!$B1954),""))</f>
        <v/>
      </c>
      <c r="W1954" s="34"/>
      <c r="X1954" s="30" t="str">
        <f>'Base de données'!$C1954&amp;" "&amp;'Base de données'!$D1954</f>
        <v>Arnaud Cécile</v>
      </c>
      <c r="Y1954" s="31">
        <f>COUNTIF('Base de données'!$B:$B,'Base de données'!$B1954)</f>
        <v>8</v>
      </c>
      <c r="AA1954" s="87" cm="1">
        <f t="array" aca="1" ref="AA1954" ca="1">INDIRECT("'Base de données'!A" &amp; ROW(Y1954))</f>
        <v>45839</v>
      </c>
      <c r="AB1954" s="51" t="str" cm="1">
        <f t="array" aca="1" ref="AB1954" ca="1">INDIRECT("'Base de données'!B" &amp; ROW(Z1954))</f>
        <v>66LEO</v>
      </c>
    </row>
    <row r="1955" spans="1:28" x14ac:dyDescent="0.3">
      <c r="A1955" s="41" t="str">
        <f ca="1">IF(IF(AND($B1955&lt;&gt;"-",$B1955=$E1955),"Entrée et sortie","-")="Entrée et sortie",'Base de données'!$B1955,"-")</f>
        <v>-</v>
      </c>
      <c r="B1955" s="41" t="str">
        <f t="shared" ca="1" si="123"/>
        <v>-</v>
      </c>
      <c r="C1955" s="41" t="str">
        <f t="shared" ca="1" si="124"/>
        <v>-</v>
      </c>
      <c r="D1955" s="41" t="str">
        <f>IF($F1955="sortie en cours d'année",'Base de données'!$B1955,"-")</f>
        <v>-</v>
      </c>
      <c r="E1955" s="41" t="str">
        <f>IF($H1955="entrée en cours d'année",'Base de données'!$B1955,"-")</f>
        <v>1AMM3</v>
      </c>
      <c r="F1955" s="37" t="str">
        <f t="shared" si="121"/>
        <v/>
      </c>
      <c r="G1955" s="37" t="str">
        <f>IF($J1955="mouvement",_xlfn.XLOOKUP('Base de données'!$B1955,$V:$V,$V:$V,0),"")</f>
        <v>1AMM3</v>
      </c>
      <c r="H1955" s="37" t="str">
        <f t="shared" si="122"/>
        <v>entrée en cours d'année</v>
      </c>
      <c r="I1955" s="37">
        <f>IF($J1955="mouvement",_xlfn.XLOOKUP('Base de données'!$B1955,$K:$K,$K:$K,0),"")</f>
        <v>0</v>
      </c>
      <c r="J1955" s="38" t="str">
        <f>IF(AND(Y1955&lt;&gt;MAX(Y:Y),COUNTIF(K1955:V1955,'Base de données'!$B1955)&gt;0),"mouvement","")</f>
        <v>mouvement</v>
      </c>
      <c r="K1955" s="39" t="str">
        <f>IF(K$1&gt;$AE$1,"-",IFERROR(IF(DATEDIF('Base de données'!$A1955,K$1,"d")&lt;&gt;0,"",'Base de données'!$B1955),""))</f>
        <v/>
      </c>
      <c r="L1955" s="39" t="str">
        <f>IF(L$1&gt;$AE$1,"-",IFERROR(IF(DATEDIF('Base de données'!$A1955,L$1,"d")&lt;&gt;0,"",'Base de données'!$B1955),""))</f>
        <v/>
      </c>
      <c r="M1955" s="39" t="str">
        <f>IF(M$1&gt;$AE$1,"-",IFERROR(IF(DATEDIF('Base de données'!$A1955,M$1,"d")&lt;&gt;0,"",'Base de données'!$B1955),""))</f>
        <v/>
      </c>
      <c r="N1955" s="39" t="str">
        <f>IF(N$1&gt;$AE$1,"-",IFERROR(IF(DATEDIF('Base de données'!$A1955,N$1,"d")&lt;&gt;0,"",'Base de données'!$B1955),""))</f>
        <v/>
      </c>
      <c r="O1955" s="39" t="str">
        <f>IF(O$1&gt;$AE$1,"-",IFERROR(IF(DATEDIF('Base de données'!$A1955,O$1,"d")&lt;&gt;0,"",'Base de données'!$B1955),""))</f>
        <v/>
      </c>
      <c r="P1955" s="39" t="str">
        <f>IF(P$1&gt;$AE$1,"-",IFERROR(IF(DATEDIF('Base de données'!$A1955,P$1,"d")&lt;&gt;0,"",'Base de données'!$B1955),""))</f>
        <v/>
      </c>
      <c r="Q1955" s="39" t="str">
        <f>IF(Q$1&gt;$AE$1,"-",IFERROR(IF(DATEDIF('Base de données'!$A1955,Q$1,"d")&lt;&gt;0,"",'Base de données'!$B1955),""))</f>
        <v>1AMM3</v>
      </c>
      <c r="R1955" s="39" t="str">
        <f>IF(R$1&gt;$AE$1,"-",IFERROR(IF(DATEDIF('Base de données'!$A1955,R$1,"d")&lt;&gt;0,"",'Base de données'!$B1955),""))</f>
        <v/>
      </c>
      <c r="S1955" s="39" t="str">
        <f>IF(S$1&gt;$AE$1,"-",IFERROR(IF(DATEDIF('Base de données'!$A1955,S$1,"d")&lt;&gt;0,"",'Base de données'!$B1955),""))</f>
        <v/>
      </c>
      <c r="T1955" s="39" t="str">
        <f>IF(T$1&gt;$AE$1,"-",IFERROR(IF(DATEDIF('Base de données'!$A1955,T$1,"d")&lt;&gt;0,"",'Base de données'!$B1955),""))</f>
        <v/>
      </c>
      <c r="U1955" s="39" t="str">
        <f>IF(U$1&gt;$AE$1,"-",IFERROR(IF(DATEDIF('Base de données'!$A1955,U$1,"d")&lt;&gt;0,"",'Base de données'!$B1955),""))</f>
        <v/>
      </c>
      <c r="V1955" s="39" t="str">
        <f>IF(V$1&gt;$AE$1,"-",IFERROR(IF(DATEDIF('Base de données'!$A1955,V$1,"d")&lt;&gt;0,"",'Base de données'!$B1955),""))</f>
        <v/>
      </c>
      <c r="W1955" s="34"/>
      <c r="X1955" s="30" t="str">
        <f>'Base de données'!$C1955&amp;" "&amp;'Base de données'!$D1955</f>
        <v>Becker Jacques</v>
      </c>
      <c r="Y1955" s="31">
        <f>COUNTIF('Base de données'!$B:$B,'Base de données'!$B1955)</f>
        <v>8</v>
      </c>
      <c r="AA1955" s="87" cm="1">
        <f t="array" aca="1" ref="AA1955" ca="1">INDIRECT("'Base de données'!A" &amp; ROW(Y1955))</f>
        <v>45839</v>
      </c>
      <c r="AB1955" s="51" t="str" cm="1">
        <f t="array" aca="1" ref="AB1955" ca="1">INDIRECT("'Base de données'!B" &amp; ROW(Z1955))</f>
        <v>1AMM3</v>
      </c>
    </row>
    <row r="1956" spans="1:28" x14ac:dyDescent="0.3">
      <c r="A1956" s="41" t="str">
        <f ca="1">IF(IF(AND($B1956&lt;&gt;"-",$B1956=$E1956),"Entrée et sortie","-")="Entrée et sortie",'Base de données'!$B1956,"-")</f>
        <v>-</v>
      </c>
      <c r="B1956" s="41" t="str">
        <f t="shared" ca="1" si="123"/>
        <v>-</v>
      </c>
      <c r="C1956" s="41" t="str">
        <f t="shared" ca="1" si="124"/>
        <v>-</v>
      </c>
      <c r="D1956" s="41" t="str">
        <f>IF($F1956="sortie en cours d'année",'Base de données'!$B1956,"-")</f>
        <v>-</v>
      </c>
      <c r="E1956" s="41" t="str">
        <f>IF($H1956="entrée en cours d'année",'Base de données'!$B1956,"-")</f>
        <v>7A9T1</v>
      </c>
      <c r="F1956" s="37" t="str">
        <f t="shared" si="121"/>
        <v/>
      </c>
      <c r="G1956" s="37" t="str">
        <f>IF($J1956="mouvement",_xlfn.XLOOKUP('Base de données'!$B1956,$V:$V,$V:$V,0),"")</f>
        <v>7A9T1</v>
      </c>
      <c r="H1956" s="37" t="str">
        <f t="shared" si="122"/>
        <v>entrée en cours d'année</v>
      </c>
      <c r="I1956" s="37">
        <f>IF($J1956="mouvement",_xlfn.XLOOKUP('Base de données'!$B1956,$K:$K,$K:$K,0),"")</f>
        <v>0</v>
      </c>
      <c r="J1956" s="38" t="str">
        <f>IF(AND(Y1956&lt;&gt;MAX(Y:Y),COUNTIF(K1956:V1956,'Base de données'!$B1956)&gt;0),"mouvement","")</f>
        <v>mouvement</v>
      </c>
      <c r="K1956" s="39" t="str">
        <f>IF(K$1&gt;$AE$1,"-",IFERROR(IF(DATEDIF('Base de données'!$A1956,K$1,"d")&lt;&gt;0,"",'Base de données'!$B1956),""))</f>
        <v/>
      </c>
      <c r="L1956" s="39" t="str">
        <f>IF(L$1&gt;$AE$1,"-",IFERROR(IF(DATEDIF('Base de données'!$A1956,L$1,"d")&lt;&gt;0,"",'Base de données'!$B1956),""))</f>
        <v/>
      </c>
      <c r="M1956" s="39" t="str">
        <f>IF(M$1&gt;$AE$1,"-",IFERROR(IF(DATEDIF('Base de données'!$A1956,M$1,"d")&lt;&gt;0,"",'Base de données'!$B1956),""))</f>
        <v/>
      </c>
      <c r="N1956" s="39" t="str">
        <f>IF(N$1&gt;$AE$1,"-",IFERROR(IF(DATEDIF('Base de données'!$A1956,N$1,"d")&lt;&gt;0,"",'Base de données'!$B1956),""))</f>
        <v/>
      </c>
      <c r="O1956" s="39" t="str">
        <f>IF(O$1&gt;$AE$1,"-",IFERROR(IF(DATEDIF('Base de données'!$A1956,O$1,"d")&lt;&gt;0,"",'Base de données'!$B1956),""))</f>
        <v/>
      </c>
      <c r="P1956" s="39" t="str">
        <f>IF(P$1&gt;$AE$1,"-",IFERROR(IF(DATEDIF('Base de données'!$A1956,P$1,"d")&lt;&gt;0,"",'Base de données'!$B1956),""))</f>
        <v/>
      </c>
      <c r="Q1956" s="39" t="str">
        <f>IF(Q$1&gt;$AE$1,"-",IFERROR(IF(DATEDIF('Base de données'!$A1956,Q$1,"d")&lt;&gt;0,"",'Base de données'!$B1956),""))</f>
        <v>7A9T1</v>
      </c>
      <c r="R1956" s="39" t="str">
        <f>IF(R$1&gt;$AE$1,"-",IFERROR(IF(DATEDIF('Base de données'!$A1956,R$1,"d")&lt;&gt;0,"",'Base de données'!$B1956),""))</f>
        <v/>
      </c>
      <c r="S1956" s="39" t="str">
        <f>IF(S$1&gt;$AE$1,"-",IFERROR(IF(DATEDIF('Base de données'!$A1956,S$1,"d")&lt;&gt;0,"",'Base de données'!$B1956),""))</f>
        <v/>
      </c>
      <c r="T1956" s="39" t="str">
        <f>IF(T$1&gt;$AE$1,"-",IFERROR(IF(DATEDIF('Base de données'!$A1956,T$1,"d")&lt;&gt;0,"",'Base de données'!$B1956),""))</f>
        <v/>
      </c>
      <c r="U1956" s="39" t="str">
        <f>IF(U$1&gt;$AE$1,"-",IFERROR(IF(DATEDIF('Base de données'!$A1956,U$1,"d")&lt;&gt;0,"",'Base de données'!$B1956),""))</f>
        <v/>
      </c>
      <c r="V1956" s="39" t="str">
        <f>IF(V$1&gt;$AE$1,"-",IFERROR(IF(DATEDIF('Base de données'!$A1956,V$1,"d")&lt;&gt;0,"",'Base de données'!$B1956),""))</f>
        <v/>
      </c>
      <c r="W1956" s="34"/>
      <c r="X1956" s="30" t="str">
        <f>'Base de données'!$C1956&amp;" "&amp;'Base de données'!$D1956</f>
        <v>Fournier Marc</v>
      </c>
      <c r="Y1956" s="31">
        <f>COUNTIF('Base de données'!$B:$B,'Base de données'!$B1956)</f>
        <v>8</v>
      </c>
      <c r="AA1956" s="87" cm="1">
        <f t="array" aca="1" ref="AA1956" ca="1">INDIRECT("'Base de données'!A" &amp; ROW(Y1956))</f>
        <v>45839</v>
      </c>
      <c r="AB1956" s="51" t="str" cm="1">
        <f t="array" aca="1" ref="AB1956" ca="1">INDIRECT("'Base de données'!B" &amp; ROW(Z1956))</f>
        <v>7A9T1</v>
      </c>
    </row>
    <row r="1957" spans="1:28" x14ac:dyDescent="0.3">
      <c r="A1957" s="41" t="str">
        <f ca="1">IF(IF(AND($B1957&lt;&gt;"-",$B1957=$E1957),"Entrée et sortie","-")="Entrée et sortie",'Base de données'!$B1957,"-")</f>
        <v>-</v>
      </c>
      <c r="B1957" s="41" t="str">
        <f t="shared" ca="1" si="123"/>
        <v>-</v>
      </c>
      <c r="C1957" s="41" t="str">
        <f t="shared" ca="1" si="124"/>
        <v>-</v>
      </c>
      <c r="D1957" s="41" t="str">
        <f>IF($F1957="sortie en cours d'année",'Base de données'!$B1957,"-")</f>
        <v>-</v>
      </c>
      <c r="E1957" s="41" t="str">
        <f>IF($H1957="entrée en cours d'année",'Base de données'!$B1957,"-")</f>
        <v>YTR5H</v>
      </c>
      <c r="F1957" s="37" t="str">
        <f t="shared" si="121"/>
        <v/>
      </c>
      <c r="G1957" s="37" t="str">
        <f>IF($J1957="mouvement",_xlfn.XLOOKUP('Base de données'!$B1957,$V:$V,$V:$V,0),"")</f>
        <v>YTR5H</v>
      </c>
      <c r="H1957" s="37" t="str">
        <f t="shared" si="122"/>
        <v>entrée en cours d'année</v>
      </c>
      <c r="I1957" s="37">
        <f>IF($J1957="mouvement",_xlfn.XLOOKUP('Base de données'!$B1957,$K:$K,$K:$K,0),"")</f>
        <v>0</v>
      </c>
      <c r="J1957" s="38" t="str">
        <f>IF(AND(Y1957&lt;&gt;MAX(Y:Y),COUNTIF(K1957:V1957,'Base de données'!$B1957)&gt;0),"mouvement","")</f>
        <v>mouvement</v>
      </c>
      <c r="K1957" s="39" t="str">
        <f>IF(K$1&gt;$AE$1,"-",IFERROR(IF(DATEDIF('Base de données'!$A1957,K$1,"d")&lt;&gt;0,"",'Base de données'!$B1957),""))</f>
        <v/>
      </c>
      <c r="L1957" s="39" t="str">
        <f>IF(L$1&gt;$AE$1,"-",IFERROR(IF(DATEDIF('Base de données'!$A1957,L$1,"d")&lt;&gt;0,"",'Base de données'!$B1957),""))</f>
        <v/>
      </c>
      <c r="M1957" s="39" t="str">
        <f>IF(M$1&gt;$AE$1,"-",IFERROR(IF(DATEDIF('Base de données'!$A1957,M$1,"d")&lt;&gt;0,"",'Base de données'!$B1957),""))</f>
        <v/>
      </c>
      <c r="N1957" s="39" t="str">
        <f>IF(N$1&gt;$AE$1,"-",IFERROR(IF(DATEDIF('Base de données'!$A1957,N$1,"d")&lt;&gt;0,"",'Base de données'!$B1957),""))</f>
        <v/>
      </c>
      <c r="O1957" s="39" t="str">
        <f>IF(O$1&gt;$AE$1,"-",IFERROR(IF(DATEDIF('Base de données'!$A1957,O$1,"d")&lt;&gt;0,"",'Base de données'!$B1957),""))</f>
        <v/>
      </c>
      <c r="P1957" s="39" t="str">
        <f>IF(P$1&gt;$AE$1,"-",IFERROR(IF(DATEDIF('Base de données'!$A1957,P$1,"d")&lt;&gt;0,"",'Base de données'!$B1957),""))</f>
        <v/>
      </c>
      <c r="Q1957" s="39" t="str">
        <f>IF(Q$1&gt;$AE$1,"-",IFERROR(IF(DATEDIF('Base de données'!$A1957,Q$1,"d")&lt;&gt;0,"",'Base de données'!$B1957),""))</f>
        <v>YTR5H</v>
      </c>
      <c r="R1957" s="39" t="str">
        <f>IF(R$1&gt;$AE$1,"-",IFERROR(IF(DATEDIF('Base de données'!$A1957,R$1,"d")&lt;&gt;0,"",'Base de données'!$B1957),""))</f>
        <v/>
      </c>
      <c r="S1957" s="39" t="str">
        <f>IF(S$1&gt;$AE$1,"-",IFERROR(IF(DATEDIF('Base de données'!$A1957,S$1,"d")&lt;&gt;0,"",'Base de données'!$B1957),""))</f>
        <v/>
      </c>
      <c r="T1957" s="39" t="str">
        <f>IF(T$1&gt;$AE$1,"-",IFERROR(IF(DATEDIF('Base de données'!$A1957,T$1,"d")&lt;&gt;0,"",'Base de données'!$B1957),""))</f>
        <v/>
      </c>
      <c r="U1957" s="39" t="str">
        <f>IF(U$1&gt;$AE$1,"-",IFERROR(IF(DATEDIF('Base de données'!$A1957,U$1,"d")&lt;&gt;0,"",'Base de données'!$B1957),""))</f>
        <v/>
      </c>
      <c r="V1957" s="39" t="str">
        <f>IF(V$1&gt;$AE$1,"-",IFERROR(IF(DATEDIF('Base de données'!$A1957,V$1,"d")&lt;&gt;0,"",'Base de données'!$B1957),""))</f>
        <v/>
      </c>
      <c r="W1957" s="34"/>
      <c r="X1957" s="30" t="str">
        <f>'Base de données'!$C1957&amp;" "&amp;'Base de données'!$D1957</f>
        <v>Gomes Christiane</v>
      </c>
      <c r="Y1957" s="31">
        <f>COUNTIF('Base de données'!$B:$B,'Base de données'!$B1957)</f>
        <v>7</v>
      </c>
      <c r="AA1957" s="87" cm="1">
        <f t="array" aca="1" ref="AA1957" ca="1">INDIRECT("'Base de données'!A" &amp; ROW(Y1957))</f>
        <v>45839</v>
      </c>
      <c r="AB1957" s="51" t="str" cm="1">
        <f t="array" aca="1" ref="AB1957" ca="1">INDIRECT("'Base de données'!B" &amp; ROW(Z1957))</f>
        <v>YTR5H</v>
      </c>
    </row>
    <row r="1958" spans="1:28" x14ac:dyDescent="0.3">
      <c r="A1958" s="41" t="str">
        <f ca="1">IF(IF(AND($B1958&lt;&gt;"-",$B1958=$E1958),"Entrée et sortie","-")="Entrée et sortie",'Base de données'!$B1958,"-")</f>
        <v>-</v>
      </c>
      <c r="B1958" s="41" t="str">
        <f t="shared" ca="1" si="123"/>
        <v>-</v>
      </c>
      <c r="C1958" s="41" t="str">
        <f t="shared" ca="1" si="124"/>
        <v>-</v>
      </c>
      <c r="D1958" s="41" t="str">
        <f>IF($F1958="sortie en cours d'année",'Base de données'!$B1958,"-")</f>
        <v>-</v>
      </c>
      <c r="E1958" s="41" t="str">
        <f>IF($H1958="entrée en cours d'année",'Base de données'!$B1958,"-")</f>
        <v>HXMOR</v>
      </c>
      <c r="F1958" s="37" t="str">
        <f t="shared" si="121"/>
        <v/>
      </c>
      <c r="G1958" s="37" t="str">
        <f>IF($J1958="mouvement",_xlfn.XLOOKUP('Base de données'!$B1958,$V:$V,$V:$V,0),"")</f>
        <v>HXMOR</v>
      </c>
      <c r="H1958" s="37" t="str">
        <f t="shared" si="122"/>
        <v>entrée en cours d'année</v>
      </c>
      <c r="I1958" s="37">
        <f>IF($J1958="mouvement",_xlfn.XLOOKUP('Base de données'!$B1958,$K:$K,$K:$K,0),"")</f>
        <v>0</v>
      </c>
      <c r="J1958" s="38" t="str">
        <f>IF(AND(Y1958&lt;&gt;MAX(Y:Y),COUNTIF(K1958:V1958,'Base de données'!$B1958)&gt;0),"mouvement","")</f>
        <v>mouvement</v>
      </c>
      <c r="K1958" s="39" t="str">
        <f>IF(K$1&gt;$AE$1,"-",IFERROR(IF(DATEDIF('Base de données'!$A1958,K$1,"d")&lt;&gt;0,"",'Base de données'!$B1958),""))</f>
        <v/>
      </c>
      <c r="L1958" s="39" t="str">
        <f>IF(L$1&gt;$AE$1,"-",IFERROR(IF(DATEDIF('Base de données'!$A1958,L$1,"d")&lt;&gt;0,"",'Base de données'!$B1958),""))</f>
        <v/>
      </c>
      <c r="M1958" s="39" t="str">
        <f>IF(M$1&gt;$AE$1,"-",IFERROR(IF(DATEDIF('Base de données'!$A1958,M$1,"d")&lt;&gt;0,"",'Base de données'!$B1958),""))</f>
        <v/>
      </c>
      <c r="N1958" s="39" t="str">
        <f>IF(N$1&gt;$AE$1,"-",IFERROR(IF(DATEDIF('Base de données'!$A1958,N$1,"d")&lt;&gt;0,"",'Base de données'!$B1958),""))</f>
        <v/>
      </c>
      <c r="O1958" s="39" t="str">
        <f>IF(O$1&gt;$AE$1,"-",IFERROR(IF(DATEDIF('Base de données'!$A1958,O$1,"d")&lt;&gt;0,"",'Base de données'!$B1958),""))</f>
        <v/>
      </c>
      <c r="P1958" s="39" t="str">
        <f>IF(P$1&gt;$AE$1,"-",IFERROR(IF(DATEDIF('Base de données'!$A1958,P$1,"d")&lt;&gt;0,"",'Base de données'!$B1958),""))</f>
        <v/>
      </c>
      <c r="Q1958" s="39" t="str">
        <f>IF(Q$1&gt;$AE$1,"-",IFERROR(IF(DATEDIF('Base de données'!$A1958,Q$1,"d")&lt;&gt;0,"",'Base de données'!$B1958),""))</f>
        <v>HXMOR</v>
      </c>
      <c r="R1958" s="39" t="str">
        <f>IF(R$1&gt;$AE$1,"-",IFERROR(IF(DATEDIF('Base de données'!$A1958,R$1,"d")&lt;&gt;0,"",'Base de données'!$B1958),""))</f>
        <v/>
      </c>
      <c r="S1958" s="39" t="str">
        <f>IF(S$1&gt;$AE$1,"-",IFERROR(IF(DATEDIF('Base de données'!$A1958,S$1,"d")&lt;&gt;0,"",'Base de données'!$B1958),""))</f>
        <v/>
      </c>
      <c r="T1958" s="39" t="str">
        <f>IF(T$1&gt;$AE$1,"-",IFERROR(IF(DATEDIF('Base de données'!$A1958,T$1,"d")&lt;&gt;0,"",'Base de données'!$B1958),""))</f>
        <v/>
      </c>
      <c r="U1958" s="39" t="str">
        <f>IF(U$1&gt;$AE$1,"-",IFERROR(IF(DATEDIF('Base de données'!$A1958,U$1,"d")&lt;&gt;0,"",'Base de données'!$B1958),""))</f>
        <v/>
      </c>
      <c r="V1958" s="39" t="str">
        <f>IF(V$1&gt;$AE$1,"-",IFERROR(IF(DATEDIF('Base de données'!$A1958,V$1,"d")&lt;&gt;0,"",'Base de données'!$B1958),""))</f>
        <v/>
      </c>
      <c r="W1958" s="34"/>
      <c r="X1958" s="30" t="str">
        <f>'Base de données'!$C1958&amp;" "&amp;'Base de données'!$D1958</f>
        <v>Huet Henri</v>
      </c>
      <c r="Y1958" s="31">
        <f>COUNTIF('Base de données'!$B:$B,'Base de données'!$B1958)</f>
        <v>7</v>
      </c>
      <c r="AA1958" s="87" cm="1">
        <f t="array" aca="1" ref="AA1958" ca="1">INDIRECT("'Base de données'!A" &amp; ROW(Y1958))</f>
        <v>45839</v>
      </c>
      <c r="AB1958" s="51" t="str" cm="1">
        <f t="array" aca="1" ref="AB1958" ca="1">INDIRECT("'Base de données'!B" &amp; ROW(Z1958))</f>
        <v>HXMOR</v>
      </c>
    </row>
    <row r="1959" spans="1:28" x14ac:dyDescent="0.3">
      <c r="A1959" s="41" t="str">
        <f ca="1">IF(IF(AND($B1959&lt;&gt;"-",$B1959=$E1959),"Entrée et sortie","-")="Entrée et sortie",'Base de données'!$B1959,"-")</f>
        <v>-</v>
      </c>
      <c r="B1959" s="41" t="str">
        <f t="shared" ca="1" si="123"/>
        <v>-</v>
      </c>
      <c r="C1959" s="41" t="str">
        <f t="shared" ca="1" si="124"/>
        <v>-</v>
      </c>
      <c r="D1959" s="41" t="str">
        <f>IF($F1959="sortie en cours d'année",'Base de données'!$B1959,"-")</f>
        <v>-</v>
      </c>
      <c r="E1959" s="41" t="str">
        <f>IF($H1959="entrée en cours d'année",'Base de données'!$B1959,"-")</f>
        <v>FL5LL</v>
      </c>
      <c r="F1959" s="37" t="str">
        <f t="shared" si="121"/>
        <v/>
      </c>
      <c r="G1959" s="37" t="str">
        <f>IF($J1959="mouvement",_xlfn.XLOOKUP('Base de données'!$B1959,$V:$V,$V:$V,0),"")</f>
        <v>FL5LL</v>
      </c>
      <c r="H1959" s="37" t="str">
        <f t="shared" si="122"/>
        <v>entrée en cours d'année</v>
      </c>
      <c r="I1959" s="37">
        <f>IF($J1959="mouvement",_xlfn.XLOOKUP('Base de données'!$B1959,$K:$K,$K:$K,0),"")</f>
        <v>0</v>
      </c>
      <c r="J1959" s="38" t="str">
        <f>IF(AND(Y1959&lt;&gt;MAX(Y:Y),COUNTIF(K1959:V1959,'Base de données'!$B1959)&gt;0),"mouvement","")</f>
        <v>mouvement</v>
      </c>
      <c r="K1959" s="39" t="str">
        <f>IF(K$1&gt;$AE$1,"-",IFERROR(IF(DATEDIF('Base de données'!$A1959,K$1,"d")&lt;&gt;0,"",'Base de données'!$B1959),""))</f>
        <v/>
      </c>
      <c r="L1959" s="39" t="str">
        <f>IF(L$1&gt;$AE$1,"-",IFERROR(IF(DATEDIF('Base de données'!$A1959,L$1,"d")&lt;&gt;0,"",'Base de données'!$B1959),""))</f>
        <v/>
      </c>
      <c r="M1959" s="39" t="str">
        <f>IF(M$1&gt;$AE$1,"-",IFERROR(IF(DATEDIF('Base de données'!$A1959,M$1,"d")&lt;&gt;0,"",'Base de données'!$B1959),""))</f>
        <v/>
      </c>
      <c r="N1959" s="39" t="str">
        <f>IF(N$1&gt;$AE$1,"-",IFERROR(IF(DATEDIF('Base de données'!$A1959,N$1,"d")&lt;&gt;0,"",'Base de données'!$B1959),""))</f>
        <v/>
      </c>
      <c r="O1959" s="39" t="str">
        <f>IF(O$1&gt;$AE$1,"-",IFERROR(IF(DATEDIF('Base de données'!$A1959,O$1,"d")&lt;&gt;0,"",'Base de données'!$B1959),""))</f>
        <v/>
      </c>
      <c r="P1959" s="39" t="str">
        <f>IF(P$1&gt;$AE$1,"-",IFERROR(IF(DATEDIF('Base de données'!$A1959,P$1,"d")&lt;&gt;0,"",'Base de données'!$B1959),""))</f>
        <v/>
      </c>
      <c r="Q1959" s="39" t="str">
        <f>IF(Q$1&gt;$AE$1,"-",IFERROR(IF(DATEDIF('Base de données'!$A1959,Q$1,"d")&lt;&gt;0,"",'Base de données'!$B1959),""))</f>
        <v>FL5LL</v>
      </c>
      <c r="R1959" s="39" t="str">
        <f>IF(R$1&gt;$AE$1,"-",IFERROR(IF(DATEDIF('Base de données'!$A1959,R$1,"d")&lt;&gt;0,"",'Base de données'!$B1959),""))</f>
        <v/>
      </c>
      <c r="S1959" s="39" t="str">
        <f>IF(S$1&gt;$AE$1,"-",IFERROR(IF(DATEDIF('Base de données'!$A1959,S$1,"d")&lt;&gt;0,"",'Base de données'!$B1959),""))</f>
        <v/>
      </c>
      <c r="T1959" s="39" t="str">
        <f>IF(T$1&gt;$AE$1,"-",IFERROR(IF(DATEDIF('Base de données'!$A1959,T$1,"d")&lt;&gt;0,"",'Base de données'!$B1959),""))</f>
        <v/>
      </c>
      <c r="U1959" s="39" t="str">
        <f>IF(U$1&gt;$AE$1,"-",IFERROR(IF(DATEDIF('Base de données'!$A1959,U$1,"d")&lt;&gt;0,"",'Base de données'!$B1959),""))</f>
        <v/>
      </c>
      <c r="V1959" s="39" t="str">
        <f>IF(V$1&gt;$AE$1,"-",IFERROR(IF(DATEDIF('Base de données'!$A1959,V$1,"d")&lt;&gt;0,"",'Base de données'!$B1959),""))</f>
        <v/>
      </c>
      <c r="W1959" s="34"/>
      <c r="X1959" s="30" t="str">
        <f>'Base de données'!$C1959&amp;" "&amp;'Base de données'!$D1959</f>
        <v>Hamon Hugues</v>
      </c>
      <c r="Y1959" s="31">
        <f>COUNTIF('Base de données'!$B:$B,'Base de données'!$B1959)</f>
        <v>7</v>
      </c>
      <c r="AA1959" s="87" cm="1">
        <f t="array" aca="1" ref="AA1959" ca="1">INDIRECT("'Base de données'!A" &amp; ROW(Y1959))</f>
        <v>45839</v>
      </c>
      <c r="AB1959" s="51" t="str" cm="1">
        <f t="array" aca="1" ref="AB1959" ca="1">INDIRECT("'Base de données'!B" &amp; ROW(Z1959))</f>
        <v>FL5LL</v>
      </c>
    </row>
    <row r="1960" spans="1:28" x14ac:dyDescent="0.3">
      <c r="A1960" s="41" t="str">
        <f ca="1">IF(IF(AND($B1960&lt;&gt;"-",$B1960=$E1960),"Entrée et sortie","-")="Entrée et sortie",'Base de données'!$B1960,"-")</f>
        <v>E7KKO</v>
      </c>
      <c r="B1960" s="41" t="str">
        <f t="shared" ca="1" si="123"/>
        <v>E7KKO</v>
      </c>
      <c r="C1960" s="41" t="str">
        <f t="shared" ca="1" si="124"/>
        <v>E7KKO</v>
      </c>
      <c r="D1960" s="41" t="str">
        <f>IF($F1960="sortie en cours d'année",'Base de données'!$B1960,"-")</f>
        <v>E7KKO</v>
      </c>
      <c r="E1960" s="41" t="str">
        <f>IF($H1960="entrée en cours d'année",'Base de données'!$B1960,"-")</f>
        <v>E7KKO</v>
      </c>
      <c r="F1960" s="37" t="str">
        <f t="shared" si="121"/>
        <v>sortie en cours d'année</v>
      </c>
      <c r="G1960" s="37">
        <f>IF($J1960="mouvement",_xlfn.XLOOKUP('Base de données'!$B1960,$V:$V,$V:$V,0),"")</f>
        <v>0</v>
      </c>
      <c r="H1960" s="37" t="str">
        <f t="shared" si="122"/>
        <v>entrée en cours d'année</v>
      </c>
      <c r="I1960" s="37">
        <f>IF($J1960="mouvement",_xlfn.XLOOKUP('Base de données'!$B1960,$K:$K,$K:$K,0),"")</f>
        <v>0</v>
      </c>
      <c r="J1960" s="38" t="str">
        <f>IF(AND(Y1960&lt;&gt;MAX(Y:Y),COUNTIF(K1960:V1960,'Base de données'!$B1960)&gt;0),"mouvement","")</f>
        <v>mouvement</v>
      </c>
      <c r="K1960" s="39" t="str">
        <f>IF(K$1&gt;$AE$1,"-",IFERROR(IF(DATEDIF('Base de données'!$A1960,K$1,"d")&lt;&gt;0,"",'Base de données'!$B1960),""))</f>
        <v/>
      </c>
      <c r="L1960" s="39" t="str">
        <f>IF(L$1&gt;$AE$1,"-",IFERROR(IF(DATEDIF('Base de données'!$A1960,L$1,"d")&lt;&gt;0,"",'Base de données'!$B1960),""))</f>
        <v/>
      </c>
      <c r="M1960" s="39" t="str">
        <f>IF(M$1&gt;$AE$1,"-",IFERROR(IF(DATEDIF('Base de données'!$A1960,M$1,"d")&lt;&gt;0,"",'Base de données'!$B1960),""))</f>
        <v/>
      </c>
      <c r="N1960" s="39" t="str">
        <f>IF(N$1&gt;$AE$1,"-",IFERROR(IF(DATEDIF('Base de données'!$A1960,N$1,"d")&lt;&gt;0,"",'Base de données'!$B1960),""))</f>
        <v/>
      </c>
      <c r="O1960" s="39" t="str">
        <f>IF(O$1&gt;$AE$1,"-",IFERROR(IF(DATEDIF('Base de données'!$A1960,O$1,"d")&lt;&gt;0,"",'Base de données'!$B1960),""))</f>
        <v/>
      </c>
      <c r="P1960" s="39" t="str">
        <f>IF(P$1&gt;$AE$1,"-",IFERROR(IF(DATEDIF('Base de données'!$A1960,P$1,"d")&lt;&gt;0,"",'Base de données'!$B1960),""))</f>
        <v/>
      </c>
      <c r="Q1960" s="39" t="str">
        <f>IF(Q$1&gt;$AE$1,"-",IFERROR(IF(DATEDIF('Base de données'!$A1960,Q$1,"d")&lt;&gt;0,"",'Base de données'!$B1960),""))</f>
        <v>E7KKO</v>
      </c>
      <c r="R1960" s="39" t="str">
        <f>IF(R$1&gt;$AE$1,"-",IFERROR(IF(DATEDIF('Base de données'!$A1960,R$1,"d")&lt;&gt;0,"",'Base de données'!$B1960),""))</f>
        <v/>
      </c>
      <c r="S1960" s="39" t="str">
        <f>IF(S$1&gt;$AE$1,"-",IFERROR(IF(DATEDIF('Base de données'!$A1960,S$1,"d")&lt;&gt;0,"",'Base de données'!$B1960),""))</f>
        <v/>
      </c>
      <c r="T1960" s="39" t="str">
        <f>IF(T$1&gt;$AE$1,"-",IFERROR(IF(DATEDIF('Base de données'!$A1960,T$1,"d")&lt;&gt;0,"",'Base de données'!$B1960),""))</f>
        <v/>
      </c>
      <c r="U1960" s="39" t="str">
        <f>IF(U$1&gt;$AE$1,"-",IFERROR(IF(DATEDIF('Base de données'!$A1960,U$1,"d")&lt;&gt;0,"",'Base de données'!$B1960),""))</f>
        <v/>
      </c>
      <c r="V1960" s="39" t="str">
        <f>IF(V$1&gt;$AE$1,"-",IFERROR(IF(DATEDIF('Base de données'!$A1960,V$1,"d")&lt;&gt;0,"",'Base de données'!$B1960),""))</f>
        <v/>
      </c>
      <c r="W1960" s="34"/>
      <c r="X1960" s="30" t="str">
        <f>'Base de données'!$C1960&amp;" "&amp;'Base de données'!$D1960</f>
        <v>Charrier François</v>
      </c>
      <c r="Y1960" s="31">
        <f>COUNTIF('Base de données'!$B:$B,'Base de données'!$B1960)</f>
        <v>3</v>
      </c>
      <c r="AA1960" s="87" cm="1">
        <f t="array" aca="1" ref="AA1960" ca="1">INDIRECT("'Base de données'!A" &amp; ROW(Y1960))</f>
        <v>45839</v>
      </c>
      <c r="AB1960" s="51" t="str" cm="1">
        <f t="array" aca="1" ref="AB1960" ca="1">INDIRECT("'Base de données'!B" &amp; ROW(Z1960))</f>
        <v>E7KKO</v>
      </c>
    </row>
    <row r="1961" spans="1:28" x14ac:dyDescent="0.3">
      <c r="A1961" s="41" t="str">
        <f ca="1">IF(IF(AND($B1961&lt;&gt;"-",$B1961=$E1961),"Entrée et sortie","-")="Entrée et sortie",'Base de données'!$B1961,"-")</f>
        <v>-</v>
      </c>
      <c r="B1961" s="41" t="str">
        <f t="shared" ca="1" si="123"/>
        <v>-</v>
      </c>
      <c r="C1961" s="41" t="str">
        <f t="shared" ca="1" si="124"/>
        <v>-</v>
      </c>
      <c r="D1961" s="41" t="str">
        <f>IF($F1961="sortie en cours d'année",'Base de données'!$B1961,"-")</f>
        <v>-</v>
      </c>
      <c r="E1961" s="41" t="str">
        <f>IF($H1961="entrée en cours d'année",'Base de données'!$B1961,"-")</f>
        <v>E1F3Q</v>
      </c>
      <c r="F1961" s="37" t="str">
        <f t="shared" si="121"/>
        <v/>
      </c>
      <c r="G1961" s="37" t="str">
        <f>IF($J1961="mouvement",_xlfn.XLOOKUP('Base de données'!$B1961,$V:$V,$V:$V,0),"")</f>
        <v>E1F3Q</v>
      </c>
      <c r="H1961" s="37" t="str">
        <f t="shared" si="122"/>
        <v>entrée en cours d'année</v>
      </c>
      <c r="I1961" s="37">
        <f>IF($J1961="mouvement",_xlfn.XLOOKUP('Base de données'!$B1961,$K:$K,$K:$K,0),"")</f>
        <v>0</v>
      </c>
      <c r="J1961" s="38" t="str">
        <f>IF(AND(Y1961&lt;&gt;MAX(Y:Y),COUNTIF(K1961:V1961,'Base de données'!$B1961)&gt;0),"mouvement","")</f>
        <v>mouvement</v>
      </c>
      <c r="K1961" s="39" t="str">
        <f>IF(K$1&gt;$AE$1,"-",IFERROR(IF(DATEDIF('Base de données'!$A1961,K$1,"d")&lt;&gt;0,"",'Base de données'!$B1961),""))</f>
        <v/>
      </c>
      <c r="L1961" s="39" t="str">
        <f>IF(L$1&gt;$AE$1,"-",IFERROR(IF(DATEDIF('Base de données'!$A1961,L$1,"d")&lt;&gt;0,"",'Base de données'!$B1961),""))</f>
        <v/>
      </c>
      <c r="M1961" s="39" t="str">
        <f>IF(M$1&gt;$AE$1,"-",IFERROR(IF(DATEDIF('Base de données'!$A1961,M$1,"d")&lt;&gt;0,"",'Base de données'!$B1961),""))</f>
        <v/>
      </c>
      <c r="N1961" s="39" t="str">
        <f>IF(N$1&gt;$AE$1,"-",IFERROR(IF(DATEDIF('Base de données'!$A1961,N$1,"d")&lt;&gt;0,"",'Base de données'!$B1961),""))</f>
        <v/>
      </c>
      <c r="O1961" s="39" t="str">
        <f>IF(O$1&gt;$AE$1,"-",IFERROR(IF(DATEDIF('Base de données'!$A1961,O$1,"d")&lt;&gt;0,"",'Base de données'!$B1961),""))</f>
        <v/>
      </c>
      <c r="P1961" s="39" t="str">
        <f>IF(P$1&gt;$AE$1,"-",IFERROR(IF(DATEDIF('Base de données'!$A1961,P$1,"d")&lt;&gt;0,"",'Base de données'!$B1961),""))</f>
        <v/>
      </c>
      <c r="Q1961" s="39" t="str">
        <f>IF(Q$1&gt;$AE$1,"-",IFERROR(IF(DATEDIF('Base de données'!$A1961,Q$1,"d")&lt;&gt;0,"",'Base de données'!$B1961),""))</f>
        <v>E1F3Q</v>
      </c>
      <c r="R1961" s="39" t="str">
        <f>IF(R$1&gt;$AE$1,"-",IFERROR(IF(DATEDIF('Base de données'!$A1961,R$1,"d")&lt;&gt;0,"",'Base de données'!$B1961),""))</f>
        <v/>
      </c>
      <c r="S1961" s="39" t="str">
        <f>IF(S$1&gt;$AE$1,"-",IFERROR(IF(DATEDIF('Base de données'!$A1961,S$1,"d")&lt;&gt;0,"",'Base de données'!$B1961),""))</f>
        <v/>
      </c>
      <c r="T1961" s="39" t="str">
        <f>IF(T$1&gt;$AE$1,"-",IFERROR(IF(DATEDIF('Base de données'!$A1961,T$1,"d")&lt;&gt;0,"",'Base de données'!$B1961),""))</f>
        <v/>
      </c>
      <c r="U1961" s="39" t="str">
        <f>IF(U$1&gt;$AE$1,"-",IFERROR(IF(DATEDIF('Base de données'!$A1961,U$1,"d")&lt;&gt;0,"",'Base de données'!$B1961),""))</f>
        <v/>
      </c>
      <c r="V1961" s="39" t="str">
        <f>IF(V$1&gt;$AE$1,"-",IFERROR(IF(DATEDIF('Base de données'!$A1961,V$1,"d")&lt;&gt;0,"",'Base de données'!$B1961),""))</f>
        <v/>
      </c>
      <c r="W1961" s="34"/>
      <c r="X1961" s="30" t="str">
        <f>'Base de données'!$C1961&amp;" "&amp;'Base de données'!$D1961</f>
        <v>Wagner Christiane</v>
      </c>
      <c r="Y1961" s="31">
        <f>COUNTIF('Base de données'!$B:$B,'Base de données'!$B1961)</f>
        <v>7</v>
      </c>
      <c r="AA1961" s="87" cm="1">
        <f t="array" aca="1" ref="AA1961" ca="1">INDIRECT("'Base de données'!A" &amp; ROW(Y1961))</f>
        <v>45839</v>
      </c>
      <c r="AB1961" s="51" t="str" cm="1">
        <f t="array" aca="1" ref="AB1961" ca="1">INDIRECT("'Base de données'!B" &amp; ROW(Z1961))</f>
        <v>E1F3Q</v>
      </c>
    </row>
    <row r="1962" spans="1:28" x14ac:dyDescent="0.3">
      <c r="A1962" s="41" t="str">
        <f ca="1">IF(IF(AND($B1962&lt;&gt;"-",$B1962=$E1962),"Entrée et sortie","-")="Entrée et sortie",'Base de données'!$B1962,"-")</f>
        <v>-</v>
      </c>
      <c r="B1962" s="41" t="str">
        <f t="shared" ca="1" si="123"/>
        <v>-</v>
      </c>
      <c r="C1962" s="41" t="str">
        <f t="shared" ca="1" si="124"/>
        <v>-</v>
      </c>
      <c r="D1962" s="41" t="str">
        <f>IF($F1962="sortie en cours d'année",'Base de données'!$B1962,"-")</f>
        <v>-</v>
      </c>
      <c r="E1962" s="41" t="str">
        <f>IF($H1962="entrée en cours d'année",'Base de données'!$B1962,"-")</f>
        <v>PSBJQ</v>
      </c>
      <c r="F1962" s="37" t="str">
        <f t="shared" si="121"/>
        <v/>
      </c>
      <c r="G1962" s="37" t="str">
        <f>IF($J1962="mouvement",_xlfn.XLOOKUP('Base de données'!$B1962,$V:$V,$V:$V,0),"")</f>
        <v>PSBJQ</v>
      </c>
      <c r="H1962" s="37" t="str">
        <f t="shared" si="122"/>
        <v>entrée en cours d'année</v>
      </c>
      <c r="I1962" s="37">
        <f>IF($J1962="mouvement",_xlfn.XLOOKUP('Base de données'!$B1962,$K:$K,$K:$K,0),"")</f>
        <v>0</v>
      </c>
      <c r="J1962" s="38" t="str">
        <f>IF(AND(Y1962&lt;&gt;MAX(Y:Y),COUNTIF(K1962:V1962,'Base de données'!$B1962)&gt;0),"mouvement","")</f>
        <v>mouvement</v>
      </c>
      <c r="K1962" s="39" t="str">
        <f>IF(K$1&gt;$AE$1,"-",IFERROR(IF(DATEDIF('Base de données'!$A1962,K$1,"d")&lt;&gt;0,"",'Base de données'!$B1962),""))</f>
        <v/>
      </c>
      <c r="L1962" s="39" t="str">
        <f>IF(L$1&gt;$AE$1,"-",IFERROR(IF(DATEDIF('Base de données'!$A1962,L$1,"d")&lt;&gt;0,"",'Base de données'!$B1962),""))</f>
        <v/>
      </c>
      <c r="M1962" s="39" t="str">
        <f>IF(M$1&gt;$AE$1,"-",IFERROR(IF(DATEDIF('Base de données'!$A1962,M$1,"d")&lt;&gt;0,"",'Base de données'!$B1962),""))</f>
        <v/>
      </c>
      <c r="N1962" s="39" t="str">
        <f>IF(N$1&gt;$AE$1,"-",IFERROR(IF(DATEDIF('Base de données'!$A1962,N$1,"d")&lt;&gt;0,"",'Base de données'!$B1962),""))</f>
        <v/>
      </c>
      <c r="O1962" s="39" t="str">
        <f>IF(O$1&gt;$AE$1,"-",IFERROR(IF(DATEDIF('Base de données'!$A1962,O$1,"d")&lt;&gt;0,"",'Base de données'!$B1962),""))</f>
        <v/>
      </c>
      <c r="P1962" s="39" t="str">
        <f>IF(P$1&gt;$AE$1,"-",IFERROR(IF(DATEDIF('Base de données'!$A1962,P$1,"d")&lt;&gt;0,"",'Base de données'!$B1962),""))</f>
        <v/>
      </c>
      <c r="Q1962" s="39" t="str">
        <f>IF(Q$1&gt;$AE$1,"-",IFERROR(IF(DATEDIF('Base de données'!$A1962,Q$1,"d")&lt;&gt;0,"",'Base de données'!$B1962),""))</f>
        <v>PSBJQ</v>
      </c>
      <c r="R1962" s="39" t="str">
        <f>IF(R$1&gt;$AE$1,"-",IFERROR(IF(DATEDIF('Base de données'!$A1962,R$1,"d")&lt;&gt;0,"",'Base de données'!$B1962),""))</f>
        <v/>
      </c>
      <c r="S1962" s="39" t="str">
        <f>IF(S$1&gt;$AE$1,"-",IFERROR(IF(DATEDIF('Base de données'!$A1962,S$1,"d")&lt;&gt;0,"",'Base de données'!$B1962),""))</f>
        <v/>
      </c>
      <c r="T1962" s="39" t="str">
        <f>IF(T$1&gt;$AE$1,"-",IFERROR(IF(DATEDIF('Base de données'!$A1962,T$1,"d")&lt;&gt;0,"",'Base de données'!$B1962),""))</f>
        <v/>
      </c>
      <c r="U1962" s="39" t="str">
        <f>IF(U$1&gt;$AE$1,"-",IFERROR(IF(DATEDIF('Base de données'!$A1962,U$1,"d")&lt;&gt;0,"",'Base de données'!$B1962),""))</f>
        <v/>
      </c>
      <c r="V1962" s="39" t="str">
        <f>IF(V$1&gt;$AE$1,"-",IFERROR(IF(DATEDIF('Base de données'!$A1962,V$1,"d")&lt;&gt;0,"",'Base de données'!$B1962),""))</f>
        <v/>
      </c>
      <c r="W1962" s="34"/>
      <c r="X1962" s="30" t="str">
        <f>'Base de données'!$C1962&amp;" "&amp;'Base de données'!$D1962</f>
        <v>Bailly Astrid</v>
      </c>
      <c r="Y1962" s="31">
        <f>COUNTIF('Base de données'!$B:$B,'Base de données'!$B1962)</f>
        <v>7</v>
      </c>
      <c r="AA1962" s="87" cm="1">
        <f t="array" aca="1" ref="AA1962" ca="1">INDIRECT("'Base de données'!A" &amp; ROW(Y1962))</f>
        <v>45839</v>
      </c>
      <c r="AB1962" s="51" t="str" cm="1">
        <f t="array" aca="1" ref="AB1962" ca="1">INDIRECT("'Base de données'!B" &amp; ROW(Z1962))</f>
        <v>PSBJQ</v>
      </c>
    </row>
    <row r="1963" spans="1:28" x14ac:dyDescent="0.3">
      <c r="A1963" s="41" t="str">
        <f ca="1">IF(IF(AND($B1963&lt;&gt;"-",$B1963=$E1963),"Entrée et sortie","-")="Entrée et sortie",'Base de données'!$B1963,"-")</f>
        <v>-</v>
      </c>
      <c r="B1963" s="41" t="str">
        <f t="shared" ca="1" si="123"/>
        <v>-</v>
      </c>
      <c r="C1963" s="41" t="str">
        <f t="shared" ca="1" si="124"/>
        <v>-</v>
      </c>
      <c r="D1963" s="41" t="str">
        <f>IF($F1963="sortie en cours d'année",'Base de données'!$B1963,"-")</f>
        <v>-</v>
      </c>
      <c r="E1963" s="41" t="str">
        <f>IF($H1963="entrée en cours d'année",'Base de données'!$B1963,"-")</f>
        <v>KF5K6</v>
      </c>
      <c r="F1963" s="37" t="str">
        <f t="shared" si="121"/>
        <v/>
      </c>
      <c r="G1963" s="37" t="str">
        <f>IF($J1963="mouvement",_xlfn.XLOOKUP('Base de données'!$B1963,$V:$V,$V:$V,0),"")</f>
        <v>KF5K6</v>
      </c>
      <c r="H1963" s="37" t="str">
        <f t="shared" si="122"/>
        <v>entrée en cours d'année</v>
      </c>
      <c r="I1963" s="37">
        <f>IF($J1963="mouvement",_xlfn.XLOOKUP('Base de données'!$B1963,$K:$K,$K:$K,0),"")</f>
        <v>0</v>
      </c>
      <c r="J1963" s="38" t="str">
        <f>IF(AND(Y1963&lt;&gt;MAX(Y:Y),COUNTIF(K1963:V1963,'Base de données'!$B1963)&gt;0),"mouvement","")</f>
        <v>mouvement</v>
      </c>
      <c r="K1963" s="39" t="str">
        <f>IF(K$1&gt;$AE$1,"-",IFERROR(IF(DATEDIF('Base de données'!$A1963,K$1,"d")&lt;&gt;0,"",'Base de données'!$B1963),""))</f>
        <v/>
      </c>
      <c r="L1963" s="39" t="str">
        <f>IF(L$1&gt;$AE$1,"-",IFERROR(IF(DATEDIF('Base de données'!$A1963,L$1,"d")&lt;&gt;0,"",'Base de données'!$B1963),""))</f>
        <v/>
      </c>
      <c r="M1963" s="39" t="str">
        <f>IF(M$1&gt;$AE$1,"-",IFERROR(IF(DATEDIF('Base de données'!$A1963,M$1,"d")&lt;&gt;0,"",'Base de données'!$B1963),""))</f>
        <v/>
      </c>
      <c r="N1963" s="39" t="str">
        <f>IF(N$1&gt;$AE$1,"-",IFERROR(IF(DATEDIF('Base de données'!$A1963,N$1,"d")&lt;&gt;0,"",'Base de données'!$B1963),""))</f>
        <v/>
      </c>
      <c r="O1963" s="39" t="str">
        <f>IF(O$1&gt;$AE$1,"-",IFERROR(IF(DATEDIF('Base de données'!$A1963,O$1,"d")&lt;&gt;0,"",'Base de données'!$B1963),""))</f>
        <v/>
      </c>
      <c r="P1963" s="39" t="str">
        <f>IF(P$1&gt;$AE$1,"-",IFERROR(IF(DATEDIF('Base de données'!$A1963,P$1,"d")&lt;&gt;0,"",'Base de données'!$B1963),""))</f>
        <v/>
      </c>
      <c r="Q1963" s="39" t="str">
        <f>IF(Q$1&gt;$AE$1,"-",IFERROR(IF(DATEDIF('Base de données'!$A1963,Q$1,"d")&lt;&gt;0,"",'Base de données'!$B1963),""))</f>
        <v>KF5K6</v>
      </c>
      <c r="R1963" s="39" t="str">
        <f>IF(R$1&gt;$AE$1,"-",IFERROR(IF(DATEDIF('Base de données'!$A1963,R$1,"d")&lt;&gt;0,"",'Base de données'!$B1963),""))</f>
        <v/>
      </c>
      <c r="S1963" s="39" t="str">
        <f>IF(S$1&gt;$AE$1,"-",IFERROR(IF(DATEDIF('Base de données'!$A1963,S$1,"d")&lt;&gt;0,"",'Base de données'!$B1963),""))</f>
        <v/>
      </c>
      <c r="T1963" s="39" t="str">
        <f>IF(T$1&gt;$AE$1,"-",IFERROR(IF(DATEDIF('Base de données'!$A1963,T$1,"d")&lt;&gt;0,"",'Base de données'!$B1963),""))</f>
        <v/>
      </c>
      <c r="U1963" s="39" t="str">
        <f>IF(U$1&gt;$AE$1,"-",IFERROR(IF(DATEDIF('Base de données'!$A1963,U$1,"d")&lt;&gt;0,"",'Base de données'!$B1963),""))</f>
        <v/>
      </c>
      <c r="V1963" s="39" t="str">
        <f>IF(V$1&gt;$AE$1,"-",IFERROR(IF(DATEDIF('Base de données'!$A1963,V$1,"d")&lt;&gt;0,"",'Base de données'!$B1963),""))</f>
        <v/>
      </c>
      <c r="W1963" s="34"/>
      <c r="X1963" s="30" t="str">
        <f>'Base de données'!$C1963&amp;" "&amp;'Base de données'!$D1963</f>
        <v>Albert Jacques</v>
      </c>
      <c r="Y1963" s="31">
        <f>COUNTIF('Base de données'!$B:$B,'Base de données'!$B1963)</f>
        <v>6</v>
      </c>
      <c r="AA1963" s="87" cm="1">
        <f t="array" aca="1" ref="AA1963" ca="1">INDIRECT("'Base de données'!A" &amp; ROW(Y1963))</f>
        <v>45839</v>
      </c>
      <c r="AB1963" s="51" t="str" cm="1">
        <f t="array" aca="1" ref="AB1963" ca="1">INDIRECT("'Base de données'!B" &amp; ROW(Z1963))</f>
        <v>KF5K6</v>
      </c>
    </row>
    <row r="1964" spans="1:28" x14ac:dyDescent="0.3">
      <c r="A1964" s="41" t="str">
        <f ca="1">IF(IF(AND($B1964&lt;&gt;"-",$B1964=$E1964),"Entrée et sortie","-")="Entrée et sortie",'Base de données'!$B1964,"-")</f>
        <v>-</v>
      </c>
      <c r="B1964" s="41" t="str">
        <f t="shared" ca="1" si="123"/>
        <v>-</v>
      </c>
      <c r="C1964" s="41" t="str">
        <f t="shared" ca="1" si="124"/>
        <v>-</v>
      </c>
      <c r="D1964" s="41" t="str">
        <f>IF($F1964="sortie en cours d'année",'Base de données'!$B1964,"-")</f>
        <v>-</v>
      </c>
      <c r="E1964" s="41" t="str">
        <f>IF($H1964="entrée en cours d'année",'Base de données'!$B1964,"-")</f>
        <v>HWU04</v>
      </c>
      <c r="F1964" s="37" t="str">
        <f t="shared" si="121"/>
        <v/>
      </c>
      <c r="G1964" s="37" t="str">
        <f>IF($J1964="mouvement",_xlfn.XLOOKUP('Base de données'!$B1964,$V:$V,$V:$V,0),"")</f>
        <v>HWU04</v>
      </c>
      <c r="H1964" s="37" t="str">
        <f t="shared" si="122"/>
        <v>entrée en cours d'année</v>
      </c>
      <c r="I1964" s="37">
        <f>IF($J1964="mouvement",_xlfn.XLOOKUP('Base de données'!$B1964,$K:$K,$K:$K,0),"")</f>
        <v>0</v>
      </c>
      <c r="J1964" s="38" t="str">
        <f>IF(AND(Y1964&lt;&gt;MAX(Y:Y),COUNTIF(K1964:V1964,'Base de données'!$B1964)&gt;0),"mouvement","")</f>
        <v>mouvement</v>
      </c>
      <c r="K1964" s="39" t="str">
        <f>IF(K$1&gt;$AE$1,"-",IFERROR(IF(DATEDIF('Base de données'!$A1964,K$1,"d")&lt;&gt;0,"",'Base de données'!$B1964),""))</f>
        <v/>
      </c>
      <c r="L1964" s="39" t="str">
        <f>IF(L$1&gt;$AE$1,"-",IFERROR(IF(DATEDIF('Base de données'!$A1964,L$1,"d")&lt;&gt;0,"",'Base de données'!$B1964),""))</f>
        <v/>
      </c>
      <c r="M1964" s="39" t="str">
        <f>IF(M$1&gt;$AE$1,"-",IFERROR(IF(DATEDIF('Base de données'!$A1964,M$1,"d")&lt;&gt;0,"",'Base de données'!$B1964),""))</f>
        <v/>
      </c>
      <c r="N1964" s="39" t="str">
        <f>IF(N$1&gt;$AE$1,"-",IFERROR(IF(DATEDIF('Base de données'!$A1964,N$1,"d")&lt;&gt;0,"",'Base de données'!$B1964),""))</f>
        <v/>
      </c>
      <c r="O1964" s="39" t="str">
        <f>IF(O$1&gt;$AE$1,"-",IFERROR(IF(DATEDIF('Base de données'!$A1964,O$1,"d")&lt;&gt;0,"",'Base de données'!$B1964),""))</f>
        <v/>
      </c>
      <c r="P1964" s="39" t="str">
        <f>IF(P$1&gt;$AE$1,"-",IFERROR(IF(DATEDIF('Base de données'!$A1964,P$1,"d")&lt;&gt;0,"",'Base de données'!$B1964),""))</f>
        <v/>
      </c>
      <c r="Q1964" s="39" t="str">
        <f>IF(Q$1&gt;$AE$1,"-",IFERROR(IF(DATEDIF('Base de données'!$A1964,Q$1,"d")&lt;&gt;0,"",'Base de données'!$B1964),""))</f>
        <v>HWU04</v>
      </c>
      <c r="R1964" s="39" t="str">
        <f>IF(R$1&gt;$AE$1,"-",IFERROR(IF(DATEDIF('Base de données'!$A1964,R$1,"d")&lt;&gt;0,"",'Base de données'!$B1964),""))</f>
        <v/>
      </c>
      <c r="S1964" s="39" t="str">
        <f>IF(S$1&gt;$AE$1,"-",IFERROR(IF(DATEDIF('Base de données'!$A1964,S$1,"d")&lt;&gt;0,"",'Base de données'!$B1964),""))</f>
        <v/>
      </c>
      <c r="T1964" s="39" t="str">
        <f>IF(T$1&gt;$AE$1,"-",IFERROR(IF(DATEDIF('Base de données'!$A1964,T$1,"d")&lt;&gt;0,"",'Base de données'!$B1964),""))</f>
        <v/>
      </c>
      <c r="U1964" s="39" t="str">
        <f>IF(U$1&gt;$AE$1,"-",IFERROR(IF(DATEDIF('Base de données'!$A1964,U$1,"d")&lt;&gt;0,"",'Base de données'!$B1964),""))</f>
        <v/>
      </c>
      <c r="V1964" s="39" t="str">
        <f>IF(V$1&gt;$AE$1,"-",IFERROR(IF(DATEDIF('Base de données'!$A1964,V$1,"d")&lt;&gt;0,"",'Base de données'!$B1964),""))</f>
        <v/>
      </c>
      <c r="W1964" s="34"/>
      <c r="X1964" s="30" t="str">
        <f>'Base de données'!$C1964&amp;" "&amp;'Base de données'!$D1964</f>
        <v>Seguin Georges</v>
      </c>
      <c r="Y1964" s="31">
        <f>COUNTIF('Base de données'!$B:$B,'Base de données'!$B1964)</f>
        <v>6</v>
      </c>
      <c r="AA1964" s="87" cm="1">
        <f t="array" aca="1" ref="AA1964" ca="1">INDIRECT("'Base de données'!A" &amp; ROW(Y1964))</f>
        <v>45839</v>
      </c>
      <c r="AB1964" s="51" t="str" cm="1">
        <f t="array" aca="1" ref="AB1964" ca="1">INDIRECT("'Base de données'!B" &amp; ROW(Z1964))</f>
        <v>HWU04</v>
      </c>
    </row>
    <row r="1965" spans="1:28" x14ac:dyDescent="0.3">
      <c r="A1965" s="41" t="str">
        <f ca="1">IF(IF(AND($B1965&lt;&gt;"-",$B1965=$E1965),"Entrée et sortie","-")="Entrée et sortie",'Base de données'!$B1965,"-")</f>
        <v>-</v>
      </c>
      <c r="B1965" s="41" t="str">
        <f t="shared" ca="1" si="123"/>
        <v>-</v>
      </c>
      <c r="C1965" s="41" t="str">
        <f t="shared" ca="1" si="124"/>
        <v>-</v>
      </c>
      <c r="D1965" s="41" t="str">
        <f>IF($F1965="sortie en cours d'année",'Base de données'!$B1965,"-")</f>
        <v>-</v>
      </c>
      <c r="E1965" s="41" t="str">
        <f>IF($H1965="entrée en cours d'année",'Base de données'!$B1965,"-")</f>
        <v>FSJUC</v>
      </c>
      <c r="F1965" s="37" t="str">
        <f t="shared" si="121"/>
        <v/>
      </c>
      <c r="G1965" s="37" t="str">
        <f>IF($J1965="mouvement",_xlfn.XLOOKUP('Base de données'!$B1965,$V:$V,$V:$V,0),"")</f>
        <v>FSJUC</v>
      </c>
      <c r="H1965" s="37" t="str">
        <f t="shared" si="122"/>
        <v>entrée en cours d'année</v>
      </c>
      <c r="I1965" s="37">
        <f>IF($J1965="mouvement",_xlfn.XLOOKUP('Base de données'!$B1965,$K:$K,$K:$K,0),"")</f>
        <v>0</v>
      </c>
      <c r="J1965" s="38" t="str">
        <f>IF(AND(Y1965&lt;&gt;MAX(Y:Y),COUNTIF(K1965:V1965,'Base de données'!$B1965)&gt;0),"mouvement","")</f>
        <v>mouvement</v>
      </c>
      <c r="K1965" s="39" t="str">
        <f>IF(K$1&gt;$AE$1,"-",IFERROR(IF(DATEDIF('Base de données'!$A1965,K$1,"d")&lt;&gt;0,"",'Base de données'!$B1965),""))</f>
        <v/>
      </c>
      <c r="L1965" s="39" t="str">
        <f>IF(L$1&gt;$AE$1,"-",IFERROR(IF(DATEDIF('Base de données'!$A1965,L$1,"d")&lt;&gt;0,"",'Base de données'!$B1965),""))</f>
        <v/>
      </c>
      <c r="M1965" s="39" t="str">
        <f>IF(M$1&gt;$AE$1,"-",IFERROR(IF(DATEDIF('Base de données'!$A1965,M$1,"d")&lt;&gt;0,"",'Base de données'!$B1965),""))</f>
        <v/>
      </c>
      <c r="N1965" s="39" t="str">
        <f>IF(N$1&gt;$AE$1,"-",IFERROR(IF(DATEDIF('Base de données'!$A1965,N$1,"d")&lt;&gt;0,"",'Base de données'!$B1965),""))</f>
        <v/>
      </c>
      <c r="O1965" s="39" t="str">
        <f>IF(O$1&gt;$AE$1,"-",IFERROR(IF(DATEDIF('Base de données'!$A1965,O$1,"d")&lt;&gt;0,"",'Base de données'!$B1965),""))</f>
        <v/>
      </c>
      <c r="P1965" s="39" t="str">
        <f>IF(P$1&gt;$AE$1,"-",IFERROR(IF(DATEDIF('Base de données'!$A1965,P$1,"d")&lt;&gt;0,"",'Base de données'!$B1965),""))</f>
        <v/>
      </c>
      <c r="Q1965" s="39" t="str">
        <f>IF(Q$1&gt;$AE$1,"-",IFERROR(IF(DATEDIF('Base de données'!$A1965,Q$1,"d")&lt;&gt;0,"",'Base de données'!$B1965),""))</f>
        <v>FSJUC</v>
      </c>
      <c r="R1965" s="39" t="str">
        <f>IF(R$1&gt;$AE$1,"-",IFERROR(IF(DATEDIF('Base de données'!$A1965,R$1,"d")&lt;&gt;0,"",'Base de données'!$B1965),""))</f>
        <v/>
      </c>
      <c r="S1965" s="39" t="str">
        <f>IF(S$1&gt;$AE$1,"-",IFERROR(IF(DATEDIF('Base de données'!$A1965,S$1,"d")&lt;&gt;0,"",'Base de données'!$B1965),""))</f>
        <v/>
      </c>
      <c r="T1965" s="39" t="str">
        <f>IF(T$1&gt;$AE$1,"-",IFERROR(IF(DATEDIF('Base de données'!$A1965,T$1,"d")&lt;&gt;0,"",'Base de données'!$B1965),""))</f>
        <v/>
      </c>
      <c r="U1965" s="39" t="str">
        <f>IF(U$1&gt;$AE$1,"-",IFERROR(IF(DATEDIF('Base de données'!$A1965,U$1,"d")&lt;&gt;0,"",'Base de données'!$B1965),""))</f>
        <v/>
      </c>
      <c r="V1965" s="39" t="str">
        <f>IF(V$1&gt;$AE$1,"-",IFERROR(IF(DATEDIF('Base de données'!$A1965,V$1,"d")&lt;&gt;0,"",'Base de données'!$B1965),""))</f>
        <v/>
      </c>
      <c r="W1965" s="34"/>
      <c r="X1965" s="30" t="str">
        <f>'Base de données'!$C1965&amp;" "&amp;'Base de données'!$D1965</f>
        <v>Descamps Christiane</v>
      </c>
      <c r="Y1965" s="31">
        <f>COUNTIF('Base de données'!$B:$B,'Base de données'!$B1965)</f>
        <v>6</v>
      </c>
      <c r="AA1965" s="87" cm="1">
        <f t="array" aca="1" ref="AA1965" ca="1">INDIRECT("'Base de données'!A" &amp; ROW(Y1965))</f>
        <v>45839</v>
      </c>
      <c r="AB1965" s="51" t="str" cm="1">
        <f t="array" aca="1" ref="AB1965" ca="1">INDIRECT("'Base de données'!B" &amp; ROW(Z1965))</f>
        <v>FSJUC</v>
      </c>
    </row>
    <row r="1966" spans="1:28" x14ac:dyDescent="0.3">
      <c r="A1966" s="41" t="str">
        <f ca="1">IF(IF(AND($B1966&lt;&gt;"-",$B1966=$E1966),"Entrée et sortie","-")="Entrée et sortie",'Base de données'!$B1966,"-")</f>
        <v>PE1OL</v>
      </c>
      <c r="B1966" s="41" t="str">
        <f t="shared" ca="1" si="123"/>
        <v>PE1OL</v>
      </c>
      <c r="C1966" s="41" t="str">
        <f t="shared" ca="1" si="124"/>
        <v>PE1OL</v>
      </c>
      <c r="D1966" s="41" t="str">
        <f>IF($F1966="sortie en cours d'année",'Base de données'!$B1966,"-")</f>
        <v>PE1OL</v>
      </c>
      <c r="E1966" s="41" t="str">
        <f>IF($H1966="entrée en cours d'année",'Base de données'!$B1966,"-")</f>
        <v>PE1OL</v>
      </c>
      <c r="F1966" s="37" t="str">
        <f t="shared" si="121"/>
        <v>sortie en cours d'année</v>
      </c>
      <c r="G1966" s="37">
        <f>IF($J1966="mouvement",_xlfn.XLOOKUP('Base de données'!$B1966,$V:$V,$V:$V,0),"")</f>
        <v>0</v>
      </c>
      <c r="H1966" s="37" t="str">
        <f t="shared" si="122"/>
        <v>entrée en cours d'année</v>
      </c>
      <c r="I1966" s="37">
        <f>IF($J1966="mouvement",_xlfn.XLOOKUP('Base de données'!$B1966,$K:$K,$K:$K,0),"")</f>
        <v>0</v>
      </c>
      <c r="J1966" s="38" t="str">
        <f>IF(AND(Y1966&lt;&gt;MAX(Y:Y),COUNTIF(K1966:V1966,'Base de données'!$B1966)&gt;0),"mouvement","")</f>
        <v>mouvement</v>
      </c>
      <c r="K1966" s="39" t="str">
        <f>IF(K$1&gt;$AE$1,"-",IFERROR(IF(DATEDIF('Base de données'!$A1966,K$1,"d")&lt;&gt;0,"",'Base de données'!$B1966),""))</f>
        <v/>
      </c>
      <c r="L1966" s="39" t="str">
        <f>IF(L$1&gt;$AE$1,"-",IFERROR(IF(DATEDIF('Base de données'!$A1966,L$1,"d")&lt;&gt;0,"",'Base de données'!$B1966),""))</f>
        <v/>
      </c>
      <c r="M1966" s="39" t="str">
        <f>IF(M$1&gt;$AE$1,"-",IFERROR(IF(DATEDIF('Base de données'!$A1966,M$1,"d")&lt;&gt;0,"",'Base de données'!$B1966),""))</f>
        <v/>
      </c>
      <c r="N1966" s="39" t="str">
        <f>IF(N$1&gt;$AE$1,"-",IFERROR(IF(DATEDIF('Base de données'!$A1966,N$1,"d")&lt;&gt;0,"",'Base de données'!$B1966),""))</f>
        <v/>
      </c>
      <c r="O1966" s="39" t="str">
        <f>IF(O$1&gt;$AE$1,"-",IFERROR(IF(DATEDIF('Base de données'!$A1966,O$1,"d")&lt;&gt;0,"",'Base de données'!$B1966),""))</f>
        <v/>
      </c>
      <c r="P1966" s="39" t="str">
        <f>IF(P$1&gt;$AE$1,"-",IFERROR(IF(DATEDIF('Base de données'!$A1966,P$1,"d")&lt;&gt;0,"",'Base de données'!$B1966),""))</f>
        <v/>
      </c>
      <c r="Q1966" s="39" t="str">
        <f>IF(Q$1&gt;$AE$1,"-",IFERROR(IF(DATEDIF('Base de données'!$A1966,Q$1,"d")&lt;&gt;0,"",'Base de données'!$B1966),""))</f>
        <v>PE1OL</v>
      </c>
      <c r="R1966" s="39" t="str">
        <f>IF(R$1&gt;$AE$1,"-",IFERROR(IF(DATEDIF('Base de données'!$A1966,R$1,"d")&lt;&gt;0,"",'Base de données'!$B1966),""))</f>
        <v/>
      </c>
      <c r="S1966" s="39" t="str">
        <f>IF(S$1&gt;$AE$1,"-",IFERROR(IF(DATEDIF('Base de données'!$A1966,S$1,"d")&lt;&gt;0,"",'Base de données'!$B1966),""))</f>
        <v/>
      </c>
      <c r="T1966" s="39" t="str">
        <f>IF(T$1&gt;$AE$1,"-",IFERROR(IF(DATEDIF('Base de données'!$A1966,T$1,"d")&lt;&gt;0,"",'Base de données'!$B1966),""))</f>
        <v/>
      </c>
      <c r="U1966" s="39" t="str">
        <f>IF(U$1&gt;$AE$1,"-",IFERROR(IF(DATEDIF('Base de données'!$A1966,U$1,"d")&lt;&gt;0,"",'Base de données'!$B1966),""))</f>
        <v/>
      </c>
      <c r="V1966" s="39" t="str">
        <f>IF(V$1&gt;$AE$1,"-",IFERROR(IF(DATEDIF('Base de données'!$A1966,V$1,"d")&lt;&gt;0,"",'Base de données'!$B1966),""))</f>
        <v/>
      </c>
      <c r="W1966" s="34"/>
      <c r="X1966" s="30" t="str">
        <f>'Base de données'!$C1966&amp;" "&amp;'Base de données'!$D1966</f>
        <v>Vallée Odette</v>
      </c>
      <c r="Y1966" s="31">
        <f>COUNTIF('Base de données'!$B:$B,'Base de données'!$B1966)</f>
        <v>1</v>
      </c>
      <c r="AA1966" s="87" cm="1">
        <f t="array" aca="1" ref="AA1966" ca="1">INDIRECT("'Base de données'!A" &amp; ROW(Y1966))</f>
        <v>45839</v>
      </c>
      <c r="AB1966" s="51" t="str" cm="1">
        <f t="array" aca="1" ref="AB1966" ca="1">INDIRECT("'Base de données'!B" &amp; ROW(Z1966))</f>
        <v>PE1OL</v>
      </c>
    </row>
    <row r="1967" spans="1:28" x14ac:dyDescent="0.3">
      <c r="A1967" s="41" t="str">
        <f ca="1">IF(IF(AND($B1967&lt;&gt;"-",$B1967=$E1967),"Entrée et sortie","-")="Entrée et sortie",'Base de données'!$B1967,"-")</f>
        <v>-</v>
      </c>
      <c r="B1967" s="41" t="str">
        <f t="shared" ca="1" si="123"/>
        <v>-</v>
      </c>
      <c r="C1967" s="41" t="str">
        <f t="shared" ca="1" si="124"/>
        <v>-</v>
      </c>
      <c r="D1967" s="41" t="str">
        <f>IF($F1967="sortie en cours d'année",'Base de données'!$B1967,"-")</f>
        <v>-</v>
      </c>
      <c r="E1967" s="41" t="str">
        <f>IF($H1967="entrée en cours d'année",'Base de données'!$B1967,"-")</f>
        <v>VAPYB</v>
      </c>
      <c r="F1967" s="37" t="str">
        <f t="shared" si="121"/>
        <v/>
      </c>
      <c r="G1967" s="37" t="str">
        <f>IF($J1967="mouvement",_xlfn.XLOOKUP('Base de données'!$B1967,$V:$V,$V:$V,0),"")</f>
        <v>VAPYB</v>
      </c>
      <c r="H1967" s="37" t="str">
        <f t="shared" si="122"/>
        <v>entrée en cours d'année</v>
      </c>
      <c r="I1967" s="37">
        <f>IF($J1967="mouvement",_xlfn.XLOOKUP('Base de données'!$B1967,$K:$K,$K:$K,0),"")</f>
        <v>0</v>
      </c>
      <c r="J1967" s="38" t="str">
        <f>IF(AND(Y1967&lt;&gt;MAX(Y:Y),COUNTIF(K1967:V1967,'Base de données'!$B1967)&gt;0),"mouvement","")</f>
        <v>mouvement</v>
      </c>
      <c r="K1967" s="39" t="str">
        <f>IF(K$1&gt;$AE$1,"-",IFERROR(IF(DATEDIF('Base de données'!$A1967,K$1,"d")&lt;&gt;0,"",'Base de données'!$B1967),""))</f>
        <v/>
      </c>
      <c r="L1967" s="39" t="str">
        <f>IF(L$1&gt;$AE$1,"-",IFERROR(IF(DATEDIF('Base de données'!$A1967,L$1,"d")&lt;&gt;0,"",'Base de données'!$B1967),""))</f>
        <v/>
      </c>
      <c r="M1967" s="39" t="str">
        <f>IF(M$1&gt;$AE$1,"-",IFERROR(IF(DATEDIF('Base de données'!$A1967,M$1,"d")&lt;&gt;0,"",'Base de données'!$B1967),""))</f>
        <v/>
      </c>
      <c r="N1967" s="39" t="str">
        <f>IF(N$1&gt;$AE$1,"-",IFERROR(IF(DATEDIF('Base de données'!$A1967,N$1,"d")&lt;&gt;0,"",'Base de données'!$B1967),""))</f>
        <v/>
      </c>
      <c r="O1967" s="39" t="str">
        <f>IF(O$1&gt;$AE$1,"-",IFERROR(IF(DATEDIF('Base de données'!$A1967,O$1,"d")&lt;&gt;0,"",'Base de données'!$B1967),""))</f>
        <v/>
      </c>
      <c r="P1967" s="39" t="str">
        <f>IF(P$1&gt;$AE$1,"-",IFERROR(IF(DATEDIF('Base de données'!$A1967,P$1,"d")&lt;&gt;0,"",'Base de données'!$B1967),""))</f>
        <v/>
      </c>
      <c r="Q1967" s="39" t="str">
        <f>IF(Q$1&gt;$AE$1,"-",IFERROR(IF(DATEDIF('Base de données'!$A1967,Q$1,"d")&lt;&gt;0,"",'Base de données'!$B1967),""))</f>
        <v>VAPYB</v>
      </c>
      <c r="R1967" s="39" t="str">
        <f>IF(R$1&gt;$AE$1,"-",IFERROR(IF(DATEDIF('Base de données'!$A1967,R$1,"d")&lt;&gt;0,"",'Base de données'!$B1967),""))</f>
        <v/>
      </c>
      <c r="S1967" s="39" t="str">
        <f>IF(S$1&gt;$AE$1,"-",IFERROR(IF(DATEDIF('Base de données'!$A1967,S$1,"d")&lt;&gt;0,"",'Base de données'!$B1967),""))</f>
        <v/>
      </c>
      <c r="T1967" s="39" t="str">
        <f>IF(T$1&gt;$AE$1,"-",IFERROR(IF(DATEDIF('Base de données'!$A1967,T$1,"d")&lt;&gt;0,"",'Base de données'!$B1967),""))</f>
        <v/>
      </c>
      <c r="U1967" s="39" t="str">
        <f>IF(U$1&gt;$AE$1,"-",IFERROR(IF(DATEDIF('Base de données'!$A1967,U$1,"d")&lt;&gt;0,"",'Base de données'!$B1967),""))</f>
        <v/>
      </c>
      <c r="V1967" s="39" t="str">
        <f>IF(V$1&gt;$AE$1,"-",IFERROR(IF(DATEDIF('Base de données'!$A1967,V$1,"d")&lt;&gt;0,"",'Base de données'!$B1967),""))</f>
        <v/>
      </c>
      <c r="W1967" s="34"/>
      <c r="X1967" s="30" t="str">
        <f>'Base de données'!$C1967&amp;" "&amp;'Base de données'!$D1967</f>
        <v>Bailly Josette</v>
      </c>
      <c r="Y1967" s="31">
        <f>COUNTIF('Base de données'!$B:$B,'Base de données'!$B1967)</f>
        <v>6</v>
      </c>
      <c r="AA1967" s="87" cm="1">
        <f t="array" aca="1" ref="AA1967" ca="1">INDIRECT("'Base de données'!A" &amp; ROW(Y1967))</f>
        <v>45839</v>
      </c>
      <c r="AB1967" s="51" t="str" cm="1">
        <f t="array" aca="1" ref="AB1967" ca="1">INDIRECT("'Base de données'!B" &amp; ROW(Z1967))</f>
        <v>VAPYB</v>
      </c>
    </row>
    <row r="1968" spans="1:28" x14ac:dyDescent="0.3">
      <c r="A1968" s="41" t="str">
        <f ca="1">IF(IF(AND($B1968&lt;&gt;"-",$B1968=$E1968),"Entrée et sortie","-")="Entrée et sortie",'Base de données'!$B1968,"-")</f>
        <v>-</v>
      </c>
      <c r="B1968" s="41" t="str">
        <f t="shared" ca="1" si="123"/>
        <v>-</v>
      </c>
      <c r="C1968" s="41" t="str">
        <f t="shared" ca="1" si="124"/>
        <v>-</v>
      </c>
      <c r="D1968" s="41" t="str">
        <f>IF($F1968="sortie en cours d'année",'Base de données'!$B1968,"-")</f>
        <v>-</v>
      </c>
      <c r="E1968" s="41" t="str">
        <f>IF($H1968="entrée en cours d'année",'Base de données'!$B1968,"-")</f>
        <v>1RM9T</v>
      </c>
      <c r="F1968" s="37" t="str">
        <f t="shared" si="121"/>
        <v/>
      </c>
      <c r="G1968" s="37" t="str">
        <f>IF($J1968="mouvement",_xlfn.XLOOKUP('Base de données'!$B1968,$V:$V,$V:$V,0),"")</f>
        <v>1RM9T</v>
      </c>
      <c r="H1968" s="37" t="str">
        <f t="shared" si="122"/>
        <v>entrée en cours d'année</v>
      </c>
      <c r="I1968" s="37">
        <f>IF($J1968="mouvement",_xlfn.XLOOKUP('Base de données'!$B1968,$K:$K,$K:$K,0),"")</f>
        <v>0</v>
      </c>
      <c r="J1968" s="38" t="str">
        <f>IF(AND(Y1968&lt;&gt;MAX(Y:Y),COUNTIF(K1968:V1968,'Base de données'!$B1968)&gt;0),"mouvement","")</f>
        <v>mouvement</v>
      </c>
      <c r="K1968" s="39" t="str">
        <f>IF(K$1&gt;$AE$1,"-",IFERROR(IF(DATEDIF('Base de données'!$A1968,K$1,"d")&lt;&gt;0,"",'Base de données'!$B1968),""))</f>
        <v/>
      </c>
      <c r="L1968" s="39" t="str">
        <f>IF(L$1&gt;$AE$1,"-",IFERROR(IF(DATEDIF('Base de données'!$A1968,L$1,"d")&lt;&gt;0,"",'Base de données'!$B1968),""))</f>
        <v/>
      </c>
      <c r="M1968" s="39" t="str">
        <f>IF(M$1&gt;$AE$1,"-",IFERROR(IF(DATEDIF('Base de données'!$A1968,M$1,"d")&lt;&gt;0,"",'Base de données'!$B1968),""))</f>
        <v/>
      </c>
      <c r="N1968" s="39" t="str">
        <f>IF(N$1&gt;$AE$1,"-",IFERROR(IF(DATEDIF('Base de données'!$A1968,N$1,"d")&lt;&gt;0,"",'Base de données'!$B1968),""))</f>
        <v/>
      </c>
      <c r="O1968" s="39" t="str">
        <f>IF(O$1&gt;$AE$1,"-",IFERROR(IF(DATEDIF('Base de données'!$A1968,O$1,"d")&lt;&gt;0,"",'Base de données'!$B1968),""))</f>
        <v/>
      </c>
      <c r="P1968" s="39" t="str">
        <f>IF(P$1&gt;$AE$1,"-",IFERROR(IF(DATEDIF('Base de données'!$A1968,P$1,"d")&lt;&gt;0,"",'Base de données'!$B1968),""))</f>
        <v/>
      </c>
      <c r="Q1968" s="39" t="str">
        <f>IF(Q$1&gt;$AE$1,"-",IFERROR(IF(DATEDIF('Base de données'!$A1968,Q$1,"d")&lt;&gt;0,"",'Base de données'!$B1968),""))</f>
        <v>1RM9T</v>
      </c>
      <c r="R1968" s="39" t="str">
        <f>IF(R$1&gt;$AE$1,"-",IFERROR(IF(DATEDIF('Base de données'!$A1968,R$1,"d")&lt;&gt;0,"",'Base de données'!$B1968),""))</f>
        <v/>
      </c>
      <c r="S1968" s="39" t="str">
        <f>IF(S$1&gt;$AE$1,"-",IFERROR(IF(DATEDIF('Base de données'!$A1968,S$1,"d")&lt;&gt;0,"",'Base de données'!$B1968),""))</f>
        <v/>
      </c>
      <c r="T1968" s="39" t="str">
        <f>IF(T$1&gt;$AE$1,"-",IFERROR(IF(DATEDIF('Base de données'!$A1968,T$1,"d")&lt;&gt;0,"",'Base de données'!$B1968),""))</f>
        <v/>
      </c>
      <c r="U1968" s="39" t="str">
        <f>IF(U$1&gt;$AE$1,"-",IFERROR(IF(DATEDIF('Base de données'!$A1968,U$1,"d")&lt;&gt;0,"",'Base de données'!$B1968),""))</f>
        <v/>
      </c>
      <c r="V1968" s="39" t="str">
        <f>IF(V$1&gt;$AE$1,"-",IFERROR(IF(DATEDIF('Base de données'!$A1968,V$1,"d")&lt;&gt;0,"",'Base de données'!$B1968),""))</f>
        <v/>
      </c>
      <c r="W1968" s="34"/>
      <c r="X1968" s="30" t="str">
        <f>'Base de données'!$C1968&amp;" "&amp;'Base de données'!$D1968</f>
        <v>Bonnet Margot</v>
      </c>
      <c r="Y1968" s="31">
        <f>COUNTIF('Base de données'!$B:$B,'Base de données'!$B1968)</f>
        <v>6</v>
      </c>
      <c r="AA1968" s="87" cm="1">
        <f t="array" aca="1" ref="AA1968" ca="1">INDIRECT("'Base de données'!A" &amp; ROW(Y1968))</f>
        <v>45839</v>
      </c>
      <c r="AB1968" s="51" t="str" cm="1">
        <f t="array" aca="1" ref="AB1968" ca="1">INDIRECT("'Base de données'!B" &amp; ROW(Z1968))</f>
        <v>1RM9T</v>
      </c>
    </row>
    <row r="1969" spans="1:28" x14ac:dyDescent="0.3">
      <c r="A1969" s="41" t="str">
        <f ca="1">IF(IF(AND($B1969&lt;&gt;"-",$B1969=$E1969),"Entrée et sortie","-")="Entrée et sortie",'Base de données'!$B1969,"-")</f>
        <v>-</v>
      </c>
      <c r="B1969" s="41" t="str">
        <f t="shared" ca="1" si="123"/>
        <v>-</v>
      </c>
      <c r="C1969" s="41" t="str">
        <f t="shared" ca="1" si="124"/>
        <v>-</v>
      </c>
      <c r="D1969" s="41" t="str">
        <f>IF($F1969="sortie en cours d'année",'Base de données'!$B1969,"-")</f>
        <v>-</v>
      </c>
      <c r="E1969" s="41" t="str">
        <f>IF($H1969="entrée en cours d'année",'Base de données'!$B1969,"-")</f>
        <v>DB9DS</v>
      </c>
      <c r="F1969" s="37" t="str">
        <f t="shared" si="121"/>
        <v/>
      </c>
      <c r="G1969" s="37" t="str">
        <f>IF($J1969="mouvement",_xlfn.XLOOKUP('Base de données'!$B1969,$V:$V,$V:$V,0),"")</f>
        <v>DB9DS</v>
      </c>
      <c r="H1969" s="37" t="str">
        <f t="shared" si="122"/>
        <v>entrée en cours d'année</v>
      </c>
      <c r="I1969" s="37">
        <f>IF($J1969="mouvement",_xlfn.XLOOKUP('Base de données'!$B1969,$K:$K,$K:$K,0),"")</f>
        <v>0</v>
      </c>
      <c r="J1969" s="38" t="str">
        <f>IF(AND(Y1969&lt;&gt;MAX(Y:Y),COUNTIF(K1969:V1969,'Base de données'!$B1969)&gt;0),"mouvement","")</f>
        <v>mouvement</v>
      </c>
      <c r="K1969" s="39" t="str">
        <f>IF(K$1&gt;$AE$1,"-",IFERROR(IF(DATEDIF('Base de données'!$A1969,K$1,"d")&lt;&gt;0,"",'Base de données'!$B1969),""))</f>
        <v/>
      </c>
      <c r="L1969" s="39" t="str">
        <f>IF(L$1&gt;$AE$1,"-",IFERROR(IF(DATEDIF('Base de données'!$A1969,L$1,"d")&lt;&gt;0,"",'Base de données'!$B1969),""))</f>
        <v/>
      </c>
      <c r="M1969" s="39" t="str">
        <f>IF(M$1&gt;$AE$1,"-",IFERROR(IF(DATEDIF('Base de données'!$A1969,M$1,"d")&lt;&gt;0,"",'Base de données'!$B1969),""))</f>
        <v/>
      </c>
      <c r="N1969" s="39" t="str">
        <f>IF(N$1&gt;$AE$1,"-",IFERROR(IF(DATEDIF('Base de données'!$A1969,N$1,"d")&lt;&gt;0,"",'Base de données'!$B1969),""))</f>
        <v/>
      </c>
      <c r="O1969" s="39" t="str">
        <f>IF(O$1&gt;$AE$1,"-",IFERROR(IF(DATEDIF('Base de données'!$A1969,O$1,"d")&lt;&gt;0,"",'Base de données'!$B1969),""))</f>
        <v/>
      </c>
      <c r="P1969" s="39" t="str">
        <f>IF(P$1&gt;$AE$1,"-",IFERROR(IF(DATEDIF('Base de données'!$A1969,P$1,"d")&lt;&gt;0,"",'Base de données'!$B1969),""))</f>
        <v/>
      </c>
      <c r="Q1969" s="39" t="str">
        <f>IF(Q$1&gt;$AE$1,"-",IFERROR(IF(DATEDIF('Base de données'!$A1969,Q$1,"d")&lt;&gt;0,"",'Base de données'!$B1969),""))</f>
        <v>DB9DS</v>
      </c>
      <c r="R1969" s="39" t="str">
        <f>IF(R$1&gt;$AE$1,"-",IFERROR(IF(DATEDIF('Base de données'!$A1969,R$1,"d")&lt;&gt;0,"",'Base de données'!$B1969),""))</f>
        <v/>
      </c>
      <c r="S1969" s="39" t="str">
        <f>IF(S$1&gt;$AE$1,"-",IFERROR(IF(DATEDIF('Base de données'!$A1969,S$1,"d")&lt;&gt;0,"",'Base de données'!$B1969),""))</f>
        <v/>
      </c>
      <c r="T1969" s="39" t="str">
        <f>IF(T$1&gt;$AE$1,"-",IFERROR(IF(DATEDIF('Base de données'!$A1969,T$1,"d")&lt;&gt;0,"",'Base de données'!$B1969),""))</f>
        <v/>
      </c>
      <c r="U1969" s="39" t="str">
        <f>IF(U$1&gt;$AE$1,"-",IFERROR(IF(DATEDIF('Base de données'!$A1969,U$1,"d")&lt;&gt;0,"",'Base de données'!$B1969),""))</f>
        <v/>
      </c>
      <c r="V1969" s="39" t="str">
        <f>IF(V$1&gt;$AE$1,"-",IFERROR(IF(DATEDIF('Base de données'!$A1969,V$1,"d")&lt;&gt;0,"",'Base de données'!$B1969),""))</f>
        <v/>
      </c>
      <c r="W1969" s="34"/>
      <c r="X1969" s="30" t="str">
        <f>'Base de données'!$C1969&amp;" "&amp;'Base de données'!$D1969</f>
        <v>Maury Andrée</v>
      </c>
      <c r="Y1969" s="31">
        <f>COUNTIF('Base de données'!$B:$B,'Base de données'!$B1969)</f>
        <v>6</v>
      </c>
      <c r="AA1969" s="87" cm="1">
        <f t="array" aca="1" ref="AA1969" ca="1">INDIRECT("'Base de données'!A" &amp; ROW(Y1969))</f>
        <v>45839</v>
      </c>
      <c r="AB1969" s="51" t="str" cm="1">
        <f t="array" aca="1" ref="AB1969" ca="1">INDIRECT("'Base de données'!B" &amp; ROW(Z1969))</f>
        <v>DB9DS</v>
      </c>
    </row>
    <row r="1970" spans="1:28" x14ac:dyDescent="0.3">
      <c r="A1970" s="41" t="str">
        <f ca="1">IF(IF(AND($B1970&lt;&gt;"-",$B1970=$E1970),"Entrée et sortie","-")="Entrée et sortie",'Base de données'!$B1970,"-")</f>
        <v>-</v>
      </c>
      <c r="B1970" s="41" t="str">
        <f t="shared" ca="1" si="123"/>
        <v>-</v>
      </c>
      <c r="C1970" s="41" t="str">
        <f t="shared" ca="1" si="124"/>
        <v>-</v>
      </c>
      <c r="D1970" s="41" t="str">
        <f>IF($F1970="sortie en cours d'année",'Base de données'!$B1970,"-")</f>
        <v>-</v>
      </c>
      <c r="E1970" s="41" t="str">
        <f>IF($H1970="entrée en cours d'année",'Base de données'!$B1970,"-")</f>
        <v>2N2YG</v>
      </c>
      <c r="F1970" s="37" t="str">
        <f t="shared" si="121"/>
        <v/>
      </c>
      <c r="G1970" s="37" t="str">
        <f>IF($J1970="mouvement",_xlfn.XLOOKUP('Base de données'!$B1970,$V:$V,$V:$V,0),"")</f>
        <v>2N2YG</v>
      </c>
      <c r="H1970" s="37" t="str">
        <f t="shared" si="122"/>
        <v>entrée en cours d'année</v>
      </c>
      <c r="I1970" s="37">
        <f>IF($J1970="mouvement",_xlfn.XLOOKUP('Base de données'!$B1970,$K:$K,$K:$K,0),"")</f>
        <v>0</v>
      </c>
      <c r="J1970" s="38" t="str">
        <f>IF(AND(Y1970&lt;&gt;MAX(Y:Y),COUNTIF(K1970:V1970,'Base de données'!$B1970)&gt;0),"mouvement","")</f>
        <v>mouvement</v>
      </c>
      <c r="K1970" s="39" t="str">
        <f>IF(K$1&gt;$AE$1,"-",IFERROR(IF(DATEDIF('Base de données'!$A1970,K$1,"d")&lt;&gt;0,"",'Base de données'!$B1970),""))</f>
        <v/>
      </c>
      <c r="L1970" s="39" t="str">
        <f>IF(L$1&gt;$AE$1,"-",IFERROR(IF(DATEDIF('Base de données'!$A1970,L$1,"d")&lt;&gt;0,"",'Base de données'!$B1970),""))</f>
        <v/>
      </c>
      <c r="M1970" s="39" t="str">
        <f>IF(M$1&gt;$AE$1,"-",IFERROR(IF(DATEDIF('Base de données'!$A1970,M$1,"d")&lt;&gt;0,"",'Base de données'!$B1970),""))</f>
        <v/>
      </c>
      <c r="N1970" s="39" t="str">
        <f>IF(N$1&gt;$AE$1,"-",IFERROR(IF(DATEDIF('Base de données'!$A1970,N$1,"d")&lt;&gt;0,"",'Base de données'!$B1970),""))</f>
        <v/>
      </c>
      <c r="O1970" s="39" t="str">
        <f>IF(O$1&gt;$AE$1,"-",IFERROR(IF(DATEDIF('Base de données'!$A1970,O$1,"d")&lt;&gt;0,"",'Base de données'!$B1970),""))</f>
        <v/>
      </c>
      <c r="P1970" s="39" t="str">
        <f>IF(P$1&gt;$AE$1,"-",IFERROR(IF(DATEDIF('Base de données'!$A1970,P$1,"d")&lt;&gt;0,"",'Base de données'!$B1970),""))</f>
        <v/>
      </c>
      <c r="Q1970" s="39" t="str">
        <f>IF(Q$1&gt;$AE$1,"-",IFERROR(IF(DATEDIF('Base de données'!$A1970,Q$1,"d")&lt;&gt;0,"",'Base de données'!$B1970),""))</f>
        <v>2N2YG</v>
      </c>
      <c r="R1970" s="39" t="str">
        <f>IF(R$1&gt;$AE$1,"-",IFERROR(IF(DATEDIF('Base de données'!$A1970,R$1,"d")&lt;&gt;0,"",'Base de données'!$B1970),""))</f>
        <v/>
      </c>
      <c r="S1970" s="39" t="str">
        <f>IF(S$1&gt;$AE$1,"-",IFERROR(IF(DATEDIF('Base de données'!$A1970,S$1,"d")&lt;&gt;0,"",'Base de données'!$B1970),""))</f>
        <v/>
      </c>
      <c r="T1970" s="39" t="str">
        <f>IF(T$1&gt;$AE$1,"-",IFERROR(IF(DATEDIF('Base de données'!$A1970,T$1,"d")&lt;&gt;0,"",'Base de données'!$B1970),""))</f>
        <v/>
      </c>
      <c r="U1970" s="39" t="str">
        <f>IF(U$1&gt;$AE$1,"-",IFERROR(IF(DATEDIF('Base de données'!$A1970,U$1,"d")&lt;&gt;0,"",'Base de données'!$B1970),""))</f>
        <v/>
      </c>
      <c r="V1970" s="39" t="str">
        <f>IF(V$1&gt;$AE$1,"-",IFERROR(IF(DATEDIF('Base de données'!$A1970,V$1,"d")&lt;&gt;0,"",'Base de données'!$B1970),""))</f>
        <v/>
      </c>
      <c r="W1970" s="34"/>
      <c r="X1970" s="30" t="str">
        <f>'Base de données'!$C1970&amp;" "&amp;'Base de données'!$D1970</f>
        <v>Payet François</v>
      </c>
      <c r="Y1970" s="31">
        <f>COUNTIF('Base de données'!$B:$B,'Base de données'!$B1970)</f>
        <v>6</v>
      </c>
      <c r="AA1970" s="87" cm="1">
        <f t="array" aca="1" ref="AA1970" ca="1">INDIRECT("'Base de données'!A" &amp; ROW(Y1970))</f>
        <v>45839</v>
      </c>
      <c r="AB1970" s="51" t="str" cm="1">
        <f t="array" aca="1" ref="AB1970" ca="1">INDIRECT("'Base de données'!B" &amp; ROW(Z1970))</f>
        <v>2N2YG</v>
      </c>
    </row>
    <row r="1971" spans="1:28" x14ac:dyDescent="0.3">
      <c r="A1971" s="41" t="str">
        <f ca="1">IF(IF(AND($B1971&lt;&gt;"-",$B1971=$E1971),"Entrée et sortie","-")="Entrée et sortie",'Base de données'!$B1971,"-")</f>
        <v>-</v>
      </c>
      <c r="B1971" s="41" t="str">
        <f t="shared" ca="1" si="123"/>
        <v>-</v>
      </c>
      <c r="C1971" s="41" t="str">
        <f t="shared" ca="1" si="124"/>
        <v>-</v>
      </c>
      <c r="D1971" s="41" t="str">
        <f>IF($F1971="sortie en cours d'année",'Base de données'!$B1971,"-")</f>
        <v>-</v>
      </c>
      <c r="E1971" s="41" t="str">
        <f>IF($H1971="entrée en cours d'année",'Base de données'!$B1971,"-")</f>
        <v>W849I</v>
      </c>
      <c r="F1971" s="37" t="str">
        <f t="shared" si="121"/>
        <v/>
      </c>
      <c r="G1971" s="37" t="str">
        <f>IF($J1971="mouvement",_xlfn.XLOOKUP('Base de données'!$B1971,$V:$V,$V:$V,0),"")</f>
        <v>W849I</v>
      </c>
      <c r="H1971" s="37" t="str">
        <f t="shared" si="122"/>
        <v>entrée en cours d'année</v>
      </c>
      <c r="I1971" s="37">
        <f>IF($J1971="mouvement",_xlfn.XLOOKUP('Base de données'!$B1971,$K:$K,$K:$K,0),"")</f>
        <v>0</v>
      </c>
      <c r="J1971" s="38" t="str">
        <f>IF(AND(Y1971&lt;&gt;MAX(Y:Y),COUNTIF(K1971:V1971,'Base de données'!$B1971)&gt;0),"mouvement","")</f>
        <v>mouvement</v>
      </c>
      <c r="K1971" s="39" t="str">
        <f>IF(K$1&gt;$AE$1,"-",IFERROR(IF(DATEDIF('Base de données'!$A1971,K$1,"d")&lt;&gt;0,"",'Base de données'!$B1971),""))</f>
        <v/>
      </c>
      <c r="L1971" s="39" t="str">
        <f>IF(L$1&gt;$AE$1,"-",IFERROR(IF(DATEDIF('Base de données'!$A1971,L$1,"d")&lt;&gt;0,"",'Base de données'!$B1971),""))</f>
        <v/>
      </c>
      <c r="M1971" s="39" t="str">
        <f>IF(M$1&gt;$AE$1,"-",IFERROR(IF(DATEDIF('Base de données'!$A1971,M$1,"d")&lt;&gt;0,"",'Base de données'!$B1971),""))</f>
        <v/>
      </c>
      <c r="N1971" s="39" t="str">
        <f>IF(N$1&gt;$AE$1,"-",IFERROR(IF(DATEDIF('Base de données'!$A1971,N$1,"d")&lt;&gt;0,"",'Base de données'!$B1971),""))</f>
        <v/>
      </c>
      <c r="O1971" s="39" t="str">
        <f>IF(O$1&gt;$AE$1,"-",IFERROR(IF(DATEDIF('Base de données'!$A1971,O$1,"d")&lt;&gt;0,"",'Base de données'!$B1971),""))</f>
        <v/>
      </c>
      <c r="P1971" s="39" t="str">
        <f>IF(P$1&gt;$AE$1,"-",IFERROR(IF(DATEDIF('Base de données'!$A1971,P$1,"d")&lt;&gt;0,"",'Base de données'!$B1971),""))</f>
        <v/>
      </c>
      <c r="Q1971" s="39" t="str">
        <f>IF(Q$1&gt;$AE$1,"-",IFERROR(IF(DATEDIF('Base de données'!$A1971,Q$1,"d")&lt;&gt;0,"",'Base de données'!$B1971),""))</f>
        <v>W849I</v>
      </c>
      <c r="R1971" s="39" t="str">
        <f>IF(R$1&gt;$AE$1,"-",IFERROR(IF(DATEDIF('Base de données'!$A1971,R$1,"d")&lt;&gt;0,"",'Base de données'!$B1971),""))</f>
        <v/>
      </c>
      <c r="S1971" s="39" t="str">
        <f>IF(S$1&gt;$AE$1,"-",IFERROR(IF(DATEDIF('Base de données'!$A1971,S$1,"d")&lt;&gt;0,"",'Base de données'!$B1971),""))</f>
        <v/>
      </c>
      <c r="T1971" s="39" t="str">
        <f>IF(T$1&gt;$AE$1,"-",IFERROR(IF(DATEDIF('Base de données'!$A1971,T$1,"d")&lt;&gt;0,"",'Base de données'!$B1971),""))</f>
        <v/>
      </c>
      <c r="U1971" s="39" t="str">
        <f>IF(U$1&gt;$AE$1,"-",IFERROR(IF(DATEDIF('Base de données'!$A1971,U$1,"d")&lt;&gt;0,"",'Base de données'!$B1971),""))</f>
        <v/>
      </c>
      <c r="V1971" s="39" t="str">
        <f>IF(V$1&gt;$AE$1,"-",IFERROR(IF(DATEDIF('Base de données'!$A1971,V$1,"d")&lt;&gt;0,"",'Base de données'!$B1971),""))</f>
        <v/>
      </c>
      <c r="W1971" s="34"/>
      <c r="X1971" s="30" t="str">
        <f>'Base de données'!$C1971&amp;" "&amp;'Base de données'!$D1971</f>
        <v>Bigot Étienne</v>
      </c>
      <c r="Y1971" s="31">
        <f>COUNTIF('Base de données'!$B:$B,'Base de données'!$B1971)</f>
        <v>6</v>
      </c>
      <c r="AA1971" s="87" cm="1">
        <f t="array" aca="1" ref="AA1971" ca="1">INDIRECT("'Base de données'!A" &amp; ROW(Y1971))</f>
        <v>45839</v>
      </c>
      <c r="AB1971" s="51" t="str" cm="1">
        <f t="array" aca="1" ref="AB1971" ca="1">INDIRECT("'Base de données'!B" &amp; ROW(Z1971))</f>
        <v>W849I</v>
      </c>
    </row>
    <row r="1972" spans="1:28" x14ac:dyDescent="0.3">
      <c r="A1972" s="41" t="str">
        <f ca="1">IF(IF(AND($B1972&lt;&gt;"-",$B1972=$E1972),"Entrée et sortie","-")="Entrée et sortie",'Base de données'!$B1972,"-")</f>
        <v>-</v>
      </c>
      <c r="B1972" s="41" t="str">
        <f t="shared" ca="1" si="123"/>
        <v>-</v>
      </c>
      <c r="C1972" s="41" t="str">
        <f t="shared" ca="1" si="124"/>
        <v>-</v>
      </c>
      <c r="D1972" s="41" t="str">
        <f>IF($F1972="sortie en cours d'année",'Base de données'!$B1972,"-")</f>
        <v>-</v>
      </c>
      <c r="E1972" s="41" t="str">
        <f>IF($H1972="entrée en cours d'année",'Base de données'!$B1972,"-")</f>
        <v>XJWUR</v>
      </c>
      <c r="F1972" s="37" t="str">
        <f t="shared" si="121"/>
        <v/>
      </c>
      <c r="G1972" s="37" t="str">
        <f>IF($J1972="mouvement",_xlfn.XLOOKUP('Base de données'!$B1972,$V:$V,$V:$V,0),"")</f>
        <v>XJWUR</v>
      </c>
      <c r="H1972" s="37" t="str">
        <f t="shared" si="122"/>
        <v>entrée en cours d'année</v>
      </c>
      <c r="I1972" s="37">
        <f>IF($J1972="mouvement",_xlfn.XLOOKUP('Base de données'!$B1972,$K:$K,$K:$K,0),"")</f>
        <v>0</v>
      </c>
      <c r="J1972" s="38" t="str">
        <f>IF(AND(Y1972&lt;&gt;MAX(Y:Y),COUNTIF(K1972:V1972,'Base de données'!$B1972)&gt;0),"mouvement","")</f>
        <v>mouvement</v>
      </c>
      <c r="K1972" s="39" t="str">
        <f>IF(K$1&gt;$AE$1,"-",IFERROR(IF(DATEDIF('Base de données'!$A1972,K$1,"d")&lt;&gt;0,"",'Base de données'!$B1972),""))</f>
        <v/>
      </c>
      <c r="L1972" s="39" t="str">
        <f>IF(L$1&gt;$AE$1,"-",IFERROR(IF(DATEDIF('Base de données'!$A1972,L$1,"d")&lt;&gt;0,"",'Base de données'!$B1972),""))</f>
        <v/>
      </c>
      <c r="M1972" s="39" t="str">
        <f>IF(M$1&gt;$AE$1,"-",IFERROR(IF(DATEDIF('Base de données'!$A1972,M$1,"d")&lt;&gt;0,"",'Base de données'!$B1972),""))</f>
        <v/>
      </c>
      <c r="N1972" s="39" t="str">
        <f>IF(N$1&gt;$AE$1,"-",IFERROR(IF(DATEDIF('Base de données'!$A1972,N$1,"d")&lt;&gt;0,"",'Base de données'!$B1972),""))</f>
        <v/>
      </c>
      <c r="O1972" s="39" t="str">
        <f>IF(O$1&gt;$AE$1,"-",IFERROR(IF(DATEDIF('Base de données'!$A1972,O$1,"d")&lt;&gt;0,"",'Base de données'!$B1972),""))</f>
        <v/>
      </c>
      <c r="P1972" s="39" t="str">
        <f>IF(P$1&gt;$AE$1,"-",IFERROR(IF(DATEDIF('Base de données'!$A1972,P$1,"d")&lt;&gt;0,"",'Base de données'!$B1972),""))</f>
        <v/>
      </c>
      <c r="Q1972" s="39" t="str">
        <f>IF(Q$1&gt;$AE$1,"-",IFERROR(IF(DATEDIF('Base de données'!$A1972,Q$1,"d")&lt;&gt;0,"",'Base de données'!$B1972),""))</f>
        <v>XJWUR</v>
      </c>
      <c r="R1972" s="39" t="str">
        <f>IF(R$1&gt;$AE$1,"-",IFERROR(IF(DATEDIF('Base de données'!$A1972,R$1,"d")&lt;&gt;0,"",'Base de données'!$B1972),""))</f>
        <v/>
      </c>
      <c r="S1972" s="39" t="str">
        <f>IF(S$1&gt;$AE$1,"-",IFERROR(IF(DATEDIF('Base de données'!$A1972,S$1,"d")&lt;&gt;0,"",'Base de données'!$B1972),""))</f>
        <v/>
      </c>
      <c r="T1972" s="39" t="str">
        <f>IF(T$1&gt;$AE$1,"-",IFERROR(IF(DATEDIF('Base de données'!$A1972,T$1,"d")&lt;&gt;0,"",'Base de données'!$B1972),""))</f>
        <v/>
      </c>
      <c r="U1972" s="39" t="str">
        <f>IF(U$1&gt;$AE$1,"-",IFERROR(IF(DATEDIF('Base de données'!$A1972,U$1,"d")&lt;&gt;0,"",'Base de données'!$B1972),""))</f>
        <v/>
      </c>
      <c r="V1972" s="39" t="str">
        <f>IF(V$1&gt;$AE$1,"-",IFERROR(IF(DATEDIF('Base de données'!$A1972,V$1,"d")&lt;&gt;0,"",'Base de données'!$B1972),""))</f>
        <v/>
      </c>
      <c r="W1972" s="34"/>
      <c r="X1972" s="30" t="str">
        <f>'Base de données'!$C1972&amp;" "&amp;'Base de données'!$D1972</f>
        <v>Riou Matthieu</v>
      </c>
      <c r="Y1972" s="31">
        <f>COUNTIF('Base de données'!$B:$B,'Base de données'!$B1972)</f>
        <v>6</v>
      </c>
      <c r="AA1972" s="87" cm="1">
        <f t="array" aca="1" ref="AA1972" ca="1">INDIRECT("'Base de données'!A" &amp; ROW(Y1972))</f>
        <v>45839</v>
      </c>
      <c r="AB1972" s="51" t="str" cm="1">
        <f t="array" aca="1" ref="AB1972" ca="1">INDIRECT("'Base de données'!B" &amp; ROW(Z1972))</f>
        <v>XJWUR</v>
      </c>
    </row>
    <row r="1973" spans="1:28" x14ac:dyDescent="0.3">
      <c r="A1973" s="41" t="str">
        <f ca="1">IF(IF(AND($B1973&lt;&gt;"-",$B1973=$E1973),"Entrée et sortie","-")="Entrée et sortie",'Base de données'!$B1973,"-")</f>
        <v>-</v>
      </c>
      <c r="B1973" s="41" t="str">
        <f t="shared" ca="1" si="123"/>
        <v>-</v>
      </c>
      <c r="C1973" s="41" t="str">
        <f t="shared" ca="1" si="124"/>
        <v>-</v>
      </c>
      <c r="D1973" s="41" t="str">
        <f>IF($F1973="sortie en cours d'année",'Base de données'!$B1973,"-")</f>
        <v>-</v>
      </c>
      <c r="E1973" s="41" t="str">
        <f>IF($H1973="entrée en cours d'année",'Base de données'!$B1973,"-")</f>
        <v>-</v>
      </c>
      <c r="F1973" s="37" t="str">
        <f t="shared" si="121"/>
        <v/>
      </c>
      <c r="G1973" s="37" t="str">
        <f>IF($J1973="mouvement",_xlfn.XLOOKUP('Base de données'!$B1973,$V:$V,$V:$V,0),"")</f>
        <v/>
      </c>
      <c r="H1973" s="37" t="str">
        <f t="shared" si="122"/>
        <v/>
      </c>
      <c r="I1973" s="37" t="str">
        <f>IF($J1973="mouvement",_xlfn.XLOOKUP('Base de données'!$B1973,$K:$K,$K:$K,0),"")</f>
        <v/>
      </c>
      <c r="J1973" s="38" t="str">
        <f>IF(AND(Y1973&lt;&gt;MAX(Y:Y),COUNTIF(K1973:V1973,'Base de données'!$B1973)&gt;0),"mouvement","")</f>
        <v/>
      </c>
      <c r="K1973" s="39" t="str">
        <f>IF(K$1&gt;$AE$1,"-",IFERROR(IF(DATEDIF('Base de données'!$A1973,K$1,"d")&lt;&gt;0,"",'Base de données'!$B1973),""))</f>
        <v/>
      </c>
      <c r="L1973" s="39" t="str">
        <f>IF(L$1&gt;$AE$1,"-",IFERROR(IF(DATEDIF('Base de données'!$A1973,L$1,"d")&lt;&gt;0,"",'Base de données'!$B1973),""))</f>
        <v/>
      </c>
      <c r="M1973" s="39" t="str">
        <f>IF(M$1&gt;$AE$1,"-",IFERROR(IF(DATEDIF('Base de données'!$A1973,M$1,"d")&lt;&gt;0,"",'Base de données'!$B1973),""))</f>
        <v/>
      </c>
      <c r="N1973" s="39" t="str">
        <f>IF(N$1&gt;$AE$1,"-",IFERROR(IF(DATEDIF('Base de données'!$A1973,N$1,"d")&lt;&gt;0,"",'Base de données'!$B1973),""))</f>
        <v/>
      </c>
      <c r="O1973" s="39" t="str">
        <f>IF(O$1&gt;$AE$1,"-",IFERROR(IF(DATEDIF('Base de données'!$A1973,O$1,"d")&lt;&gt;0,"",'Base de données'!$B1973),""))</f>
        <v/>
      </c>
      <c r="P1973" s="39" t="str">
        <f>IF(P$1&gt;$AE$1,"-",IFERROR(IF(DATEDIF('Base de données'!$A1973,P$1,"d")&lt;&gt;0,"",'Base de données'!$B1973),""))</f>
        <v/>
      </c>
      <c r="Q1973" s="39" t="str">
        <f>IF(Q$1&gt;$AE$1,"-",IFERROR(IF(DATEDIF('Base de données'!$A1973,Q$1,"d")&lt;&gt;0,"",'Base de données'!$B1973),""))</f>
        <v/>
      </c>
      <c r="R1973" s="39" t="str">
        <f>IF(R$1&gt;$AE$1,"-",IFERROR(IF(DATEDIF('Base de données'!$A1973,R$1,"d")&lt;&gt;0,"",'Base de données'!$B1973),""))</f>
        <v>GPNP7</v>
      </c>
      <c r="S1973" s="39" t="str">
        <f>IF(S$1&gt;$AE$1,"-",IFERROR(IF(DATEDIF('Base de données'!$A1973,S$1,"d")&lt;&gt;0,"",'Base de données'!$B1973),""))</f>
        <v/>
      </c>
      <c r="T1973" s="39" t="str">
        <f>IF(T$1&gt;$AE$1,"-",IFERROR(IF(DATEDIF('Base de données'!$A1973,T$1,"d")&lt;&gt;0,"",'Base de données'!$B1973),""))</f>
        <v/>
      </c>
      <c r="U1973" s="39" t="str">
        <f>IF(U$1&gt;$AE$1,"-",IFERROR(IF(DATEDIF('Base de données'!$A1973,U$1,"d")&lt;&gt;0,"",'Base de données'!$B1973),""))</f>
        <v/>
      </c>
      <c r="V1973" s="39" t="str">
        <f>IF(V$1&gt;$AE$1,"-",IFERROR(IF(DATEDIF('Base de données'!$A1973,V$1,"d")&lt;&gt;0,"",'Base de données'!$B1973),""))</f>
        <v/>
      </c>
      <c r="W1973" s="34"/>
      <c r="X1973" s="30" t="str">
        <f>'Base de données'!$C1973&amp;" "&amp;'Base de données'!$D1973</f>
        <v>Perret Agnès</v>
      </c>
      <c r="Y1973" s="31">
        <f>COUNTIF('Base de données'!$B:$B,'Base de données'!$B1973)</f>
        <v>12</v>
      </c>
      <c r="AA1973" s="87" cm="1">
        <f t="array" aca="1" ref="AA1973" ca="1">INDIRECT("'Base de données'!A" &amp; ROW(Y1973))</f>
        <v>45870</v>
      </c>
      <c r="AB1973" s="51" t="str" cm="1">
        <f t="array" aca="1" ref="AB1973" ca="1">INDIRECT("'Base de données'!B" &amp; ROW(Z1973))</f>
        <v>GPNP7</v>
      </c>
    </row>
    <row r="1974" spans="1:28" x14ac:dyDescent="0.3">
      <c r="A1974" s="41" t="str">
        <f ca="1">IF(IF(AND($B1974&lt;&gt;"-",$B1974=$E1974),"Entrée et sortie","-")="Entrée et sortie",'Base de données'!$B1974,"-")</f>
        <v>-</v>
      </c>
      <c r="B1974" s="41" t="str">
        <f t="shared" ca="1" si="123"/>
        <v>-</v>
      </c>
      <c r="C1974" s="41" t="str">
        <f t="shared" ca="1" si="124"/>
        <v>-</v>
      </c>
      <c r="D1974" s="41" t="str">
        <f>IF($F1974="sortie en cours d'année",'Base de données'!$B1974,"-")</f>
        <v>-</v>
      </c>
      <c r="E1974" s="41" t="str">
        <f>IF($H1974="entrée en cours d'année",'Base de données'!$B1974,"-")</f>
        <v>-</v>
      </c>
      <c r="F1974" s="37" t="str">
        <f t="shared" si="121"/>
        <v/>
      </c>
      <c r="G1974" s="37" t="str">
        <f>IF($J1974="mouvement",_xlfn.XLOOKUP('Base de données'!$B1974,$V:$V,$V:$V,0),"")</f>
        <v/>
      </c>
      <c r="H1974" s="37" t="str">
        <f t="shared" si="122"/>
        <v/>
      </c>
      <c r="I1974" s="37" t="str">
        <f>IF($J1974="mouvement",_xlfn.XLOOKUP('Base de données'!$B1974,$K:$K,$K:$K,0),"")</f>
        <v/>
      </c>
      <c r="J1974" s="38" t="str">
        <f>IF(AND(Y1974&lt;&gt;MAX(Y:Y),COUNTIF(K1974:V1974,'Base de données'!$B1974)&gt;0),"mouvement","")</f>
        <v/>
      </c>
      <c r="K1974" s="39" t="str">
        <f>IF(K$1&gt;$AE$1,"-",IFERROR(IF(DATEDIF('Base de données'!$A1974,K$1,"d")&lt;&gt;0,"",'Base de données'!$B1974),""))</f>
        <v/>
      </c>
      <c r="L1974" s="39" t="str">
        <f>IF(L$1&gt;$AE$1,"-",IFERROR(IF(DATEDIF('Base de données'!$A1974,L$1,"d")&lt;&gt;0,"",'Base de données'!$B1974),""))</f>
        <v/>
      </c>
      <c r="M1974" s="39" t="str">
        <f>IF(M$1&gt;$AE$1,"-",IFERROR(IF(DATEDIF('Base de données'!$A1974,M$1,"d")&lt;&gt;0,"",'Base de données'!$B1974),""))</f>
        <v/>
      </c>
      <c r="N1974" s="39" t="str">
        <f>IF(N$1&gt;$AE$1,"-",IFERROR(IF(DATEDIF('Base de données'!$A1974,N$1,"d")&lt;&gt;0,"",'Base de données'!$B1974),""))</f>
        <v/>
      </c>
      <c r="O1974" s="39" t="str">
        <f>IF(O$1&gt;$AE$1,"-",IFERROR(IF(DATEDIF('Base de données'!$A1974,O$1,"d")&lt;&gt;0,"",'Base de données'!$B1974),""))</f>
        <v/>
      </c>
      <c r="P1974" s="39" t="str">
        <f>IF(P$1&gt;$AE$1,"-",IFERROR(IF(DATEDIF('Base de données'!$A1974,P$1,"d")&lt;&gt;0,"",'Base de données'!$B1974),""))</f>
        <v/>
      </c>
      <c r="Q1974" s="39" t="str">
        <f>IF(Q$1&gt;$AE$1,"-",IFERROR(IF(DATEDIF('Base de données'!$A1974,Q$1,"d")&lt;&gt;0,"",'Base de données'!$B1974),""))</f>
        <v/>
      </c>
      <c r="R1974" s="39" t="str">
        <f>IF(R$1&gt;$AE$1,"-",IFERROR(IF(DATEDIF('Base de données'!$A1974,R$1,"d")&lt;&gt;0,"",'Base de données'!$B1974),""))</f>
        <v>DKKLE</v>
      </c>
      <c r="S1974" s="39" t="str">
        <f>IF(S$1&gt;$AE$1,"-",IFERROR(IF(DATEDIF('Base de données'!$A1974,S$1,"d")&lt;&gt;0,"",'Base de données'!$B1974),""))</f>
        <v/>
      </c>
      <c r="T1974" s="39" t="str">
        <f>IF(T$1&gt;$AE$1,"-",IFERROR(IF(DATEDIF('Base de données'!$A1974,T$1,"d")&lt;&gt;0,"",'Base de données'!$B1974),""))</f>
        <v/>
      </c>
      <c r="U1974" s="39" t="str">
        <f>IF(U$1&gt;$AE$1,"-",IFERROR(IF(DATEDIF('Base de données'!$A1974,U$1,"d")&lt;&gt;0,"",'Base de données'!$B1974),""))</f>
        <v/>
      </c>
      <c r="V1974" s="39" t="str">
        <f>IF(V$1&gt;$AE$1,"-",IFERROR(IF(DATEDIF('Base de données'!$A1974,V$1,"d")&lt;&gt;0,"",'Base de données'!$B1974),""))</f>
        <v/>
      </c>
      <c r="W1974" s="34"/>
      <c r="X1974" s="30" t="str">
        <f>'Base de données'!$C1974&amp;" "&amp;'Base de données'!$D1974</f>
        <v>Baron Danielle</v>
      </c>
      <c r="Y1974" s="31">
        <f>COUNTIF('Base de données'!$B:$B,'Base de données'!$B1974)</f>
        <v>12</v>
      </c>
      <c r="AA1974" s="87" cm="1">
        <f t="array" aca="1" ref="AA1974" ca="1">INDIRECT("'Base de données'!A" &amp; ROW(Y1974))</f>
        <v>45870</v>
      </c>
      <c r="AB1974" s="51" t="str" cm="1">
        <f t="array" aca="1" ref="AB1974" ca="1">INDIRECT("'Base de données'!B" &amp; ROW(Z1974))</f>
        <v>DKKLE</v>
      </c>
    </row>
    <row r="1975" spans="1:28" x14ac:dyDescent="0.3">
      <c r="A1975" s="41" t="str">
        <f ca="1">IF(IF(AND($B1975&lt;&gt;"-",$B1975=$E1975),"Entrée et sortie","-")="Entrée et sortie",'Base de données'!$B1975,"-")</f>
        <v>-</v>
      </c>
      <c r="B1975" s="41" t="str">
        <f t="shared" ca="1" si="123"/>
        <v>-</v>
      </c>
      <c r="C1975" s="41" t="str">
        <f t="shared" ca="1" si="124"/>
        <v>-</v>
      </c>
      <c r="D1975" s="41" t="str">
        <f>IF($F1975="sortie en cours d'année",'Base de données'!$B1975,"-")</f>
        <v>-</v>
      </c>
      <c r="E1975" s="41" t="str">
        <f>IF($H1975="entrée en cours d'année",'Base de données'!$B1975,"-")</f>
        <v>-</v>
      </c>
      <c r="F1975" s="37" t="str">
        <f t="shared" si="121"/>
        <v/>
      </c>
      <c r="G1975" s="37" t="str">
        <f>IF($J1975="mouvement",_xlfn.XLOOKUP('Base de données'!$B1975,$V:$V,$V:$V,0),"")</f>
        <v/>
      </c>
      <c r="H1975" s="37" t="str">
        <f t="shared" si="122"/>
        <v/>
      </c>
      <c r="I1975" s="37" t="str">
        <f>IF($J1975="mouvement",_xlfn.XLOOKUP('Base de données'!$B1975,$K:$K,$K:$K,0),"")</f>
        <v/>
      </c>
      <c r="J1975" s="38" t="str">
        <f>IF(AND(Y1975&lt;&gt;MAX(Y:Y),COUNTIF(K1975:V1975,'Base de données'!$B1975)&gt;0),"mouvement","")</f>
        <v/>
      </c>
      <c r="K1975" s="39" t="str">
        <f>IF(K$1&gt;$AE$1,"-",IFERROR(IF(DATEDIF('Base de données'!$A1975,K$1,"d")&lt;&gt;0,"",'Base de données'!$B1975),""))</f>
        <v/>
      </c>
      <c r="L1975" s="39" t="str">
        <f>IF(L$1&gt;$AE$1,"-",IFERROR(IF(DATEDIF('Base de données'!$A1975,L$1,"d")&lt;&gt;0,"",'Base de données'!$B1975),""))</f>
        <v/>
      </c>
      <c r="M1975" s="39" t="str">
        <f>IF(M$1&gt;$AE$1,"-",IFERROR(IF(DATEDIF('Base de données'!$A1975,M$1,"d")&lt;&gt;0,"",'Base de données'!$B1975),""))</f>
        <v/>
      </c>
      <c r="N1975" s="39" t="str">
        <f>IF(N$1&gt;$AE$1,"-",IFERROR(IF(DATEDIF('Base de données'!$A1975,N$1,"d")&lt;&gt;0,"",'Base de données'!$B1975),""))</f>
        <v/>
      </c>
      <c r="O1975" s="39" t="str">
        <f>IF(O$1&gt;$AE$1,"-",IFERROR(IF(DATEDIF('Base de données'!$A1975,O$1,"d")&lt;&gt;0,"",'Base de données'!$B1975),""))</f>
        <v/>
      </c>
      <c r="P1975" s="39" t="str">
        <f>IF(P$1&gt;$AE$1,"-",IFERROR(IF(DATEDIF('Base de données'!$A1975,P$1,"d")&lt;&gt;0,"",'Base de données'!$B1975),""))</f>
        <v/>
      </c>
      <c r="Q1975" s="39" t="str">
        <f>IF(Q$1&gt;$AE$1,"-",IFERROR(IF(DATEDIF('Base de données'!$A1975,Q$1,"d")&lt;&gt;0,"",'Base de données'!$B1975),""))</f>
        <v/>
      </c>
      <c r="R1975" s="39" t="str">
        <f>IF(R$1&gt;$AE$1,"-",IFERROR(IF(DATEDIF('Base de données'!$A1975,R$1,"d")&lt;&gt;0,"",'Base de données'!$B1975),""))</f>
        <v>X43EK</v>
      </c>
      <c r="S1975" s="39" t="str">
        <f>IF(S$1&gt;$AE$1,"-",IFERROR(IF(DATEDIF('Base de données'!$A1975,S$1,"d")&lt;&gt;0,"",'Base de données'!$B1975),""))</f>
        <v/>
      </c>
      <c r="T1975" s="39" t="str">
        <f>IF(T$1&gt;$AE$1,"-",IFERROR(IF(DATEDIF('Base de données'!$A1975,T$1,"d")&lt;&gt;0,"",'Base de données'!$B1975),""))</f>
        <v/>
      </c>
      <c r="U1975" s="39" t="str">
        <f>IF(U$1&gt;$AE$1,"-",IFERROR(IF(DATEDIF('Base de données'!$A1975,U$1,"d")&lt;&gt;0,"",'Base de données'!$B1975),""))</f>
        <v/>
      </c>
      <c r="V1975" s="39" t="str">
        <f>IF(V$1&gt;$AE$1,"-",IFERROR(IF(DATEDIF('Base de données'!$A1975,V$1,"d")&lt;&gt;0,"",'Base de données'!$B1975),""))</f>
        <v/>
      </c>
      <c r="W1975" s="34"/>
      <c r="X1975" s="30" t="str">
        <f>'Base de données'!$C1975&amp;" "&amp;'Base de données'!$D1975</f>
        <v>Aubry Georges</v>
      </c>
      <c r="Y1975" s="31">
        <f>COUNTIF('Base de données'!$B:$B,'Base de données'!$B1975)</f>
        <v>12</v>
      </c>
      <c r="AA1975" s="87" cm="1">
        <f t="array" aca="1" ref="AA1975" ca="1">INDIRECT("'Base de données'!A" &amp; ROW(Y1975))</f>
        <v>45870</v>
      </c>
      <c r="AB1975" s="51" t="str" cm="1">
        <f t="array" aca="1" ref="AB1975" ca="1">INDIRECT("'Base de données'!B" &amp; ROW(Z1975))</f>
        <v>X43EK</v>
      </c>
    </row>
    <row r="1976" spans="1:28" x14ac:dyDescent="0.3">
      <c r="A1976" s="41" t="str">
        <f ca="1">IF(IF(AND($B1976&lt;&gt;"-",$B1976=$E1976),"Entrée et sortie","-")="Entrée et sortie",'Base de données'!$B1976,"-")</f>
        <v>-</v>
      </c>
      <c r="B1976" s="41" t="str">
        <f t="shared" ca="1" si="123"/>
        <v>-</v>
      </c>
      <c r="C1976" s="41" t="str">
        <f t="shared" ca="1" si="124"/>
        <v>-</v>
      </c>
      <c r="D1976" s="41" t="str">
        <f>IF($F1976="sortie en cours d'année",'Base de données'!$B1976,"-")</f>
        <v>-</v>
      </c>
      <c r="E1976" s="41" t="str">
        <f>IF($H1976="entrée en cours d'année",'Base de données'!$B1976,"-")</f>
        <v>-</v>
      </c>
      <c r="F1976" s="37" t="str">
        <f t="shared" si="121"/>
        <v/>
      </c>
      <c r="G1976" s="37" t="str">
        <f>IF($J1976="mouvement",_xlfn.XLOOKUP('Base de données'!$B1976,$V:$V,$V:$V,0),"")</f>
        <v/>
      </c>
      <c r="H1976" s="37" t="str">
        <f t="shared" si="122"/>
        <v/>
      </c>
      <c r="I1976" s="37" t="str">
        <f>IF($J1976="mouvement",_xlfn.XLOOKUP('Base de données'!$B1976,$K:$K,$K:$K,0),"")</f>
        <v/>
      </c>
      <c r="J1976" s="38" t="str">
        <f>IF(AND(Y1976&lt;&gt;MAX(Y:Y),COUNTIF(K1976:V1976,'Base de données'!$B1976)&gt;0),"mouvement","")</f>
        <v/>
      </c>
      <c r="K1976" s="39" t="str">
        <f>IF(K$1&gt;$AE$1,"-",IFERROR(IF(DATEDIF('Base de données'!$A1976,K$1,"d")&lt;&gt;0,"",'Base de données'!$B1976),""))</f>
        <v/>
      </c>
      <c r="L1976" s="39" t="str">
        <f>IF(L$1&gt;$AE$1,"-",IFERROR(IF(DATEDIF('Base de données'!$A1976,L$1,"d")&lt;&gt;0,"",'Base de données'!$B1976),""))</f>
        <v/>
      </c>
      <c r="M1976" s="39" t="str">
        <f>IF(M$1&gt;$AE$1,"-",IFERROR(IF(DATEDIF('Base de données'!$A1976,M$1,"d")&lt;&gt;0,"",'Base de données'!$B1976),""))</f>
        <v/>
      </c>
      <c r="N1976" s="39" t="str">
        <f>IF(N$1&gt;$AE$1,"-",IFERROR(IF(DATEDIF('Base de données'!$A1976,N$1,"d")&lt;&gt;0,"",'Base de données'!$B1976),""))</f>
        <v/>
      </c>
      <c r="O1976" s="39" t="str">
        <f>IF(O$1&gt;$AE$1,"-",IFERROR(IF(DATEDIF('Base de données'!$A1976,O$1,"d")&lt;&gt;0,"",'Base de données'!$B1976),""))</f>
        <v/>
      </c>
      <c r="P1976" s="39" t="str">
        <f>IF(P$1&gt;$AE$1,"-",IFERROR(IF(DATEDIF('Base de données'!$A1976,P$1,"d")&lt;&gt;0,"",'Base de données'!$B1976),""))</f>
        <v/>
      </c>
      <c r="Q1976" s="39" t="str">
        <f>IF(Q$1&gt;$AE$1,"-",IFERROR(IF(DATEDIF('Base de données'!$A1976,Q$1,"d")&lt;&gt;0,"",'Base de données'!$B1976),""))</f>
        <v/>
      </c>
      <c r="R1976" s="39" t="str">
        <f>IF(R$1&gt;$AE$1,"-",IFERROR(IF(DATEDIF('Base de données'!$A1976,R$1,"d")&lt;&gt;0,"",'Base de données'!$B1976),""))</f>
        <v>IDCZB</v>
      </c>
      <c r="S1976" s="39" t="str">
        <f>IF(S$1&gt;$AE$1,"-",IFERROR(IF(DATEDIF('Base de données'!$A1976,S$1,"d")&lt;&gt;0,"",'Base de données'!$B1976),""))</f>
        <v/>
      </c>
      <c r="T1976" s="39" t="str">
        <f>IF(T$1&gt;$AE$1,"-",IFERROR(IF(DATEDIF('Base de données'!$A1976,T$1,"d")&lt;&gt;0,"",'Base de données'!$B1976),""))</f>
        <v/>
      </c>
      <c r="U1976" s="39" t="str">
        <f>IF(U$1&gt;$AE$1,"-",IFERROR(IF(DATEDIF('Base de données'!$A1976,U$1,"d")&lt;&gt;0,"",'Base de données'!$B1976),""))</f>
        <v/>
      </c>
      <c r="V1976" s="39" t="str">
        <f>IF(V$1&gt;$AE$1,"-",IFERROR(IF(DATEDIF('Base de données'!$A1976,V$1,"d")&lt;&gt;0,"",'Base de données'!$B1976),""))</f>
        <v/>
      </c>
      <c r="W1976" s="34"/>
      <c r="X1976" s="30" t="str">
        <f>'Base de données'!$C1976&amp;" "&amp;'Base de données'!$D1976</f>
        <v>Pages Emmanuel</v>
      </c>
      <c r="Y1976" s="31">
        <f>COUNTIF('Base de données'!$B:$B,'Base de données'!$B1976)</f>
        <v>12</v>
      </c>
      <c r="AA1976" s="87" cm="1">
        <f t="array" aca="1" ref="AA1976" ca="1">INDIRECT("'Base de données'!A" &amp; ROW(Y1976))</f>
        <v>45870</v>
      </c>
      <c r="AB1976" s="51" t="str" cm="1">
        <f t="array" aca="1" ref="AB1976" ca="1">INDIRECT("'Base de données'!B" &amp; ROW(Z1976))</f>
        <v>IDCZB</v>
      </c>
    </row>
    <row r="1977" spans="1:28" x14ac:dyDescent="0.3">
      <c r="A1977" s="41" t="str">
        <f ca="1">IF(IF(AND($B1977&lt;&gt;"-",$B1977=$E1977),"Entrée et sortie","-")="Entrée et sortie",'Base de données'!$B1977,"-")</f>
        <v>-</v>
      </c>
      <c r="B1977" s="41" t="str">
        <f t="shared" ca="1" si="123"/>
        <v>-</v>
      </c>
      <c r="C1977" s="41" t="str">
        <f t="shared" ca="1" si="124"/>
        <v>-</v>
      </c>
      <c r="D1977" s="41" t="str">
        <f>IF($F1977="sortie en cours d'année",'Base de données'!$B1977,"-")</f>
        <v>-</v>
      </c>
      <c r="E1977" s="41" t="str">
        <f>IF($H1977="entrée en cours d'année",'Base de données'!$B1977,"-")</f>
        <v>-</v>
      </c>
      <c r="F1977" s="37" t="str">
        <f t="shared" si="121"/>
        <v/>
      </c>
      <c r="G1977" s="37" t="str">
        <f>IF($J1977="mouvement",_xlfn.XLOOKUP('Base de données'!$B1977,$V:$V,$V:$V,0),"")</f>
        <v/>
      </c>
      <c r="H1977" s="37" t="str">
        <f t="shared" si="122"/>
        <v/>
      </c>
      <c r="I1977" s="37" t="str">
        <f>IF($J1977="mouvement",_xlfn.XLOOKUP('Base de données'!$B1977,$K:$K,$K:$K,0),"")</f>
        <v/>
      </c>
      <c r="J1977" s="38" t="str">
        <f>IF(AND(Y1977&lt;&gt;MAX(Y:Y),COUNTIF(K1977:V1977,'Base de données'!$B1977)&gt;0),"mouvement","")</f>
        <v/>
      </c>
      <c r="K1977" s="39" t="str">
        <f>IF(K$1&gt;$AE$1,"-",IFERROR(IF(DATEDIF('Base de données'!$A1977,K$1,"d")&lt;&gt;0,"",'Base de données'!$B1977),""))</f>
        <v/>
      </c>
      <c r="L1977" s="39" t="str">
        <f>IF(L$1&gt;$AE$1,"-",IFERROR(IF(DATEDIF('Base de données'!$A1977,L$1,"d")&lt;&gt;0,"",'Base de données'!$B1977),""))</f>
        <v/>
      </c>
      <c r="M1977" s="39" t="str">
        <f>IF(M$1&gt;$AE$1,"-",IFERROR(IF(DATEDIF('Base de données'!$A1977,M$1,"d")&lt;&gt;0,"",'Base de données'!$B1977),""))</f>
        <v/>
      </c>
      <c r="N1977" s="39" t="str">
        <f>IF(N$1&gt;$AE$1,"-",IFERROR(IF(DATEDIF('Base de données'!$A1977,N$1,"d")&lt;&gt;0,"",'Base de données'!$B1977),""))</f>
        <v/>
      </c>
      <c r="O1977" s="39" t="str">
        <f>IF(O$1&gt;$AE$1,"-",IFERROR(IF(DATEDIF('Base de données'!$A1977,O$1,"d")&lt;&gt;0,"",'Base de données'!$B1977),""))</f>
        <v/>
      </c>
      <c r="P1977" s="39" t="str">
        <f>IF(P$1&gt;$AE$1,"-",IFERROR(IF(DATEDIF('Base de données'!$A1977,P$1,"d")&lt;&gt;0,"",'Base de données'!$B1977),""))</f>
        <v/>
      </c>
      <c r="Q1977" s="39" t="str">
        <f>IF(Q$1&gt;$AE$1,"-",IFERROR(IF(DATEDIF('Base de données'!$A1977,Q$1,"d")&lt;&gt;0,"",'Base de données'!$B1977),""))</f>
        <v/>
      </c>
      <c r="R1977" s="39" t="str">
        <f>IF(R$1&gt;$AE$1,"-",IFERROR(IF(DATEDIF('Base de données'!$A1977,R$1,"d")&lt;&gt;0,"",'Base de données'!$B1977),""))</f>
        <v>WVLRU</v>
      </c>
      <c r="S1977" s="39" t="str">
        <f>IF(S$1&gt;$AE$1,"-",IFERROR(IF(DATEDIF('Base de données'!$A1977,S$1,"d")&lt;&gt;0,"",'Base de données'!$B1977),""))</f>
        <v/>
      </c>
      <c r="T1977" s="39" t="str">
        <f>IF(T$1&gt;$AE$1,"-",IFERROR(IF(DATEDIF('Base de données'!$A1977,T$1,"d")&lt;&gt;0,"",'Base de données'!$B1977),""))</f>
        <v/>
      </c>
      <c r="U1977" s="39" t="str">
        <f>IF(U$1&gt;$AE$1,"-",IFERROR(IF(DATEDIF('Base de données'!$A1977,U$1,"d")&lt;&gt;0,"",'Base de données'!$B1977),""))</f>
        <v/>
      </c>
      <c r="V1977" s="39" t="str">
        <f>IF(V$1&gt;$AE$1,"-",IFERROR(IF(DATEDIF('Base de données'!$A1977,V$1,"d")&lt;&gt;0,"",'Base de données'!$B1977),""))</f>
        <v/>
      </c>
      <c r="W1977" s="34"/>
      <c r="X1977" s="30" t="str">
        <f>'Base de données'!$C1977&amp;" "&amp;'Base de données'!$D1977</f>
        <v>Brunet Charles</v>
      </c>
      <c r="Y1977" s="31">
        <f>COUNTIF('Base de données'!$B:$B,'Base de données'!$B1977)</f>
        <v>12</v>
      </c>
      <c r="AA1977" s="87" cm="1">
        <f t="array" aca="1" ref="AA1977" ca="1">INDIRECT("'Base de données'!A" &amp; ROW(Y1977))</f>
        <v>45870</v>
      </c>
      <c r="AB1977" s="51" t="str" cm="1">
        <f t="array" aca="1" ref="AB1977" ca="1">INDIRECT("'Base de données'!B" &amp; ROW(Z1977))</f>
        <v>WVLRU</v>
      </c>
    </row>
    <row r="1978" spans="1:28" x14ac:dyDescent="0.3">
      <c r="A1978" s="41" t="str">
        <f ca="1">IF(IF(AND($B1978&lt;&gt;"-",$B1978=$E1978),"Entrée et sortie","-")="Entrée et sortie",'Base de données'!$B1978,"-")</f>
        <v>-</v>
      </c>
      <c r="B1978" s="41" t="str">
        <f t="shared" ca="1" si="123"/>
        <v>-</v>
      </c>
      <c r="C1978" s="41" t="str">
        <f t="shared" ca="1" si="124"/>
        <v>-</v>
      </c>
      <c r="D1978" s="41" t="str">
        <f>IF($F1978="sortie en cours d'année",'Base de données'!$B1978,"-")</f>
        <v>-</v>
      </c>
      <c r="E1978" s="41" t="str">
        <f>IF($H1978="entrée en cours d'année",'Base de données'!$B1978,"-")</f>
        <v>-</v>
      </c>
      <c r="F1978" s="37" t="str">
        <f t="shared" si="121"/>
        <v/>
      </c>
      <c r="G1978" s="37" t="str">
        <f>IF($J1978="mouvement",_xlfn.XLOOKUP('Base de données'!$B1978,$V:$V,$V:$V,0),"")</f>
        <v/>
      </c>
      <c r="H1978" s="37" t="str">
        <f t="shared" si="122"/>
        <v/>
      </c>
      <c r="I1978" s="37" t="str">
        <f>IF($J1978="mouvement",_xlfn.XLOOKUP('Base de données'!$B1978,$K:$K,$K:$K,0),"")</f>
        <v/>
      </c>
      <c r="J1978" s="38" t="str">
        <f>IF(AND(Y1978&lt;&gt;MAX(Y:Y),COUNTIF(K1978:V1978,'Base de données'!$B1978)&gt;0),"mouvement","")</f>
        <v/>
      </c>
      <c r="K1978" s="39" t="str">
        <f>IF(K$1&gt;$AE$1,"-",IFERROR(IF(DATEDIF('Base de données'!$A1978,K$1,"d")&lt;&gt;0,"",'Base de données'!$B1978),""))</f>
        <v/>
      </c>
      <c r="L1978" s="39" t="str">
        <f>IF(L$1&gt;$AE$1,"-",IFERROR(IF(DATEDIF('Base de données'!$A1978,L$1,"d")&lt;&gt;0,"",'Base de données'!$B1978),""))</f>
        <v/>
      </c>
      <c r="M1978" s="39" t="str">
        <f>IF(M$1&gt;$AE$1,"-",IFERROR(IF(DATEDIF('Base de données'!$A1978,M$1,"d")&lt;&gt;0,"",'Base de données'!$B1978),""))</f>
        <v/>
      </c>
      <c r="N1978" s="39" t="str">
        <f>IF(N$1&gt;$AE$1,"-",IFERROR(IF(DATEDIF('Base de données'!$A1978,N$1,"d")&lt;&gt;0,"",'Base de données'!$B1978),""))</f>
        <v/>
      </c>
      <c r="O1978" s="39" t="str">
        <f>IF(O$1&gt;$AE$1,"-",IFERROR(IF(DATEDIF('Base de données'!$A1978,O$1,"d")&lt;&gt;0,"",'Base de données'!$B1978),""))</f>
        <v/>
      </c>
      <c r="P1978" s="39" t="str">
        <f>IF(P$1&gt;$AE$1,"-",IFERROR(IF(DATEDIF('Base de données'!$A1978,P$1,"d")&lt;&gt;0,"",'Base de données'!$B1978),""))</f>
        <v/>
      </c>
      <c r="Q1978" s="39" t="str">
        <f>IF(Q$1&gt;$AE$1,"-",IFERROR(IF(DATEDIF('Base de données'!$A1978,Q$1,"d")&lt;&gt;0,"",'Base de données'!$B1978),""))</f>
        <v/>
      </c>
      <c r="R1978" s="39" t="str">
        <f>IF(R$1&gt;$AE$1,"-",IFERROR(IF(DATEDIF('Base de données'!$A1978,R$1,"d")&lt;&gt;0,"",'Base de données'!$B1978),""))</f>
        <v>H1WN8</v>
      </c>
      <c r="S1978" s="39" t="str">
        <f>IF(S$1&gt;$AE$1,"-",IFERROR(IF(DATEDIF('Base de données'!$A1978,S$1,"d")&lt;&gt;0,"",'Base de données'!$B1978),""))</f>
        <v/>
      </c>
      <c r="T1978" s="39" t="str">
        <f>IF(T$1&gt;$AE$1,"-",IFERROR(IF(DATEDIF('Base de données'!$A1978,T$1,"d")&lt;&gt;0,"",'Base de données'!$B1978),""))</f>
        <v/>
      </c>
      <c r="U1978" s="39" t="str">
        <f>IF(U$1&gt;$AE$1,"-",IFERROR(IF(DATEDIF('Base de données'!$A1978,U$1,"d")&lt;&gt;0,"",'Base de données'!$B1978),""))</f>
        <v/>
      </c>
      <c r="V1978" s="39" t="str">
        <f>IF(V$1&gt;$AE$1,"-",IFERROR(IF(DATEDIF('Base de données'!$A1978,V$1,"d")&lt;&gt;0,"",'Base de données'!$B1978),""))</f>
        <v/>
      </c>
      <c r="W1978" s="34"/>
      <c r="X1978" s="30" t="str">
        <f>'Base de données'!$C1978&amp;" "&amp;'Base de données'!$D1978</f>
        <v>Colas Claudine</v>
      </c>
      <c r="Y1978" s="31">
        <f>COUNTIF('Base de données'!$B:$B,'Base de données'!$B1978)</f>
        <v>12</v>
      </c>
      <c r="AA1978" s="87" cm="1">
        <f t="array" aca="1" ref="AA1978" ca="1">INDIRECT("'Base de données'!A" &amp; ROW(Y1978))</f>
        <v>45870</v>
      </c>
      <c r="AB1978" s="51" t="str" cm="1">
        <f t="array" aca="1" ref="AB1978" ca="1">INDIRECT("'Base de données'!B" &amp; ROW(Z1978))</f>
        <v>H1WN8</v>
      </c>
    </row>
    <row r="1979" spans="1:28" x14ac:dyDescent="0.3">
      <c r="A1979" s="41" t="str">
        <f ca="1">IF(IF(AND($B1979&lt;&gt;"-",$B1979=$E1979),"Entrée et sortie","-")="Entrée et sortie",'Base de données'!$B1979,"-")</f>
        <v>-</v>
      </c>
      <c r="B1979" s="41" t="str">
        <f t="shared" ca="1" si="123"/>
        <v>-</v>
      </c>
      <c r="C1979" s="41" t="str">
        <f t="shared" ca="1" si="124"/>
        <v>-</v>
      </c>
      <c r="D1979" s="41" t="str">
        <f>IF($F1979="sortie en cours d'année",'Base de données'!$B1979,"-")</f>
        <v>-</v>
      </c>
      <c r="E1979" s="41" t="str">
        <f>IF($H1979="entrée en cours d'année",'Base de données'!$B1979,"-")</f>
        <v>-</v>
      </c>
      <c r="F1979" s="37" t="str">
        <f t="shared" si="121"/>
        <v/>
      </c>
      <c r="G1979" s="37" t="str">
        <f>IF($J1979="mouvement",_xlfn.XLOOKUP('Base de données'!$B1979,$V:$V,$V:$V,0),"")</f>
        <v/>
      </c>
      <c r="H1979" s="37" t="str">
        <f t="shared" si="122"/>
        <v/>
      </c>
      <c r="I1979" s="37" t="str">
        <f>IF($J1979="mouvement",_xlfn.XLOOKUP('Base de données'!$B1979,$K:$K,$K:$K,0),"")</f>
        <v/>
      </c>
      <c r="J1979" s="38" t="str">
        <f>IF(AND(Y1979&lt;&gt;MAX(Y:Y),COUNTIF(K1979:V1979,'Base de données'!$B1979)&gt;0),"mouvement","")</f>
        <v/>
      </c>
      <c r="K1979" s="39" t="str">
        <f>IF(K$1&gt;$AE$1,"-",IFERROR(IF(DATEDIF('Base de données'!$A1979,K$1,"d")&lt;&gt;0,"",'Base de données'!$B1979),""))</f>
        <v/>
      </c>
      <c r="L1979" s="39" t="str">
        <f>IF(L$1&gt;$AE$1,"-",IFERROR(IF(DATEDIF('Base de données'!$A1979,L$1,"d")&lt;&gt;0,"",'Base de données'!$B1979),""))</f>
        <v/>
      </c>
      <c r="M1979" s="39" t="str">
        <f>IF(M$1&gt;$AE$1,"-",IFERROR(IF(DATEDIF('Base de données'!$A1979,M$1,"d")&lt;&gt;0,"",'Base de données'!$B1979),""))</f>
        <v/>
      </c>
      <c r="N1979" s="39" t="str">
        <f>IF(N$1&gt;$AE$1,"-",IFERROR(IF(DATEDIF('Base de données'!$A1979,N$1,"d")&lt;&gt;0,"",'Base de données'!$B1979),""))</f>
        <v/>
      </c>
      <c r="O1979" s="39" t="str">
        <f>IF(O$1&gt;$AE$1,"-",IFERROR(IF(DATEDIF('Base de données'!$A1979,O$1,"d")&lt;&gt;0,"",'Base de données'!$B1979),""))</f>
        <v/>
      </c>
      <c r="P1979" s="39" t="str">
        <f>IF(P$1&gt;$AE$1,"-",IFERROR(IF(DATEDIF('Base de données'!$A1979,P$1,"d")&lt;&gt;0,"",'Base de données'!$B1979),""))</f>
        <v/>
      </c>
      <c r="Q1979" s="39" t="str">
        <f>IF(Q$1&gt;$AE$1,"-",IFERROR(IF(DATEDIF('Base de données'!$A1979,Q$1,"d")&lt;&gt;0,"",'Base de données'!$B1979),""))</f>
        <v/>
      </c>
      <c r="R1979" s="39" t="str">
        <f>IF(R$1&gt;$AE$1,"-",IFERROR(IF(DATEDIF('Base de données'!$A1979,R$1,"d")&lt;&gt;0,"",'Base de données'!$B1979),""))</f>
        <v>61344</v>
      </c>
      <c r="S1979" s="39" t="str">
        <f>IF(S$1&gt;$AE$1,"-",IFERROR(IF(DATEDIF('Base de données'!$A1979,S$1,"d")&lt;&gt;0,"",'Base de données'!$B1979),""))</f>
        <v/>
      </c>
      <c r="T1979" s="39" t="str">
        <f>IF(T$1&gt;$AE$1,"-",IFERROR(IF(DATEDIF('Base de données'!$A1979,T$1,"d")&lt;&gt;0,"",'Base de données'!$B1979),""))</f>
        <v/>
      </c>
      <c r="U1979" s="39" t="str">
        <f>IF(U$1&gt;$AE$1,"-",IFERROR(IF(DATEDIF('Base de données'!$A1979,U$1,"d")&lt;&gt;0,"",'Base de données'!$B1979),""))</f>
        <v/>
      </c>
      <c r="V1979" s="39" t="str">
        <f>IF(V$1&gt;$AE$1,"-",IFERROR(IF(DATEDIF('Base de données'!$A1979,V$1,"d")&lt;&gt;0,"",'Base de données'!$B1979),""))</f>
        <v/>
      </c>
      <c r="W1979" s="34"/>
      <c r="X1979" s="30" t="str">
        <f>'Base de données'!$C1979&amp;" "&amp;'Base de données'!$D1979</f>
        <v>De Oliveira Benoît</v>
      </c>
      <c r="Y1979" s="31">
        <f>COUNTIF('Base de données'!$B:$B,'Base de données'!$B1979)</f>
        <v>12</v>
      </c>
      <c r="AA1979" s="87" cm="1">
        <f t="array" aca="1" ref="AA1979" ca="1">INDIRECT("'Base de données'!A" &amp; ROW(Y1979))</f>
        <v>45870</v>
      </c>
      <c r="AB1979" s="51" t="str" cm="1">
        <f t="array" aca="1" ref="AB1979" ca="1">INDIRECT("'Base de données'!B" &amp; ROW(Z1979))</f>
        <v>61344</v>
      </c>
    </row>
    <row r="1980" spans="1:28" x14ac:dyDescent="0.3">
      <c r="A1980" s="41" t="str">
        <f ca="1">IF(IF(AND($B1980&lt;&gt;"-",$B1980=$E1980),"Entrée et sortie","-")="Entrée et sortie",'Base de données'!$B1980,"-")</f>
        <v>-</v>
      </c>
      <c r="B1980" s="41" t="str">
        <f t="shared" ca="1" si="123"/>
        <v>-</v>
      </c>
      <c r="C1980" s="41" t="str">
        <f t="shared" ca="1" si="124"/>
        <v>-</v>
      </c>
      <c r="D1980" s="41" t="str">
        <f>IF($F1980="sortie en cours d'année",'Base de données'!$B1980,"-")</f>
        <v>-</v>
      </c>
      <c r="E1980" s="41" t="str">
        <f>IF($H1980="entrée en cours d'année",'Base de données'!$B1980,"-")</f>
        <v>-</v>
      </c>
      <c r="F1980" s="37" t="str">
        <f t="shared" si="121"/>
        <v/>
      </c>
      <c r="G1980" s="37" t="str">
        <f>IF($J1980="mouvement",_xlfn.XLOOKUP('Base de données'!$B1980,$V:$V,$V:$V,0),"")</f>
        <v/>
      </c>
      <c r="H1980" s="37" t="str">
        <f t="shared" si="122"/>
        <v/>
      </c>
      <c r="I1980" s="37" t="str">
        <f>IF($J1980="mouvement",_xlfn.XLOOKUP('Base de données'!$B1980,$K:$K,$K:$K,0),"")</f>
        <v/>
      </c>
      <c r="J1980" s="38" t="str">
        <f>IF(AND(Y1980&lt;&gt;MAX(Y:Y),COUNTIF(K1980:V1980,'Base de données'!$B1980)&gt;0),"mouvement","")</f>
        <v/>
      </c>
      <c r="K1980" s="39" t="str">
        <f>IF(K$1&gt;$AE$1,"-",IFERROR(IF(DATEDIF('Base de données'!$A1980,K$1,"d")&lt;&gt;0,"",'Base de données'!$B1980),""))</f>
        <v/>
      </c>
      <c r="L1980" s="39" t="str">
        <f>IF(L$1&gt;$AE$1,"-",IFERROR(IF(DATEDIF('Base de données'!$A1980,L$1,"d")&lt;&gt;0,"",'Base de données'!$B1980),""))</f>
        <v/>
      </c>
      <c r="M1980" s="39" t="str">
        <f>IF(M$1&gt;$AE$1,"-",IFERROR(IF(DATEDIF('Base de données'!$A1980,M$1,"d")&lt;&gt;0,"",'Base de données'!$B1980),""))</f>
        <v/>
      </c>
      <c r="N1980" s="39" t="str">
        <f>IF(N$1&gt;$AE$1,"-",IFERROR(IF(DATEDIF('Base de données'!$A1980,N$1,"d")&lt;&gt;0,"",'Base de données'!$B1980),""))</f>
        <v/>
      </c>
      <c r="O1980" s="39" t="str">
        <f>IF(O$1&gt;$AE$1,"-",IFERROR(IF(DATEDIF('Base de données'!$A1980,O$1,"d")&lt;&gt;0,"",'Base de données'!$B1980),""))</f>
        <v/>
      </c>
      <c r="P1980" s="39" t="str">
        <f>IF(P$1&gt;$AE$1,"-",IFERROR(IF(DATEDIF('Base de données'!$A1980,P$1,"d")&lt;&gt;0,"",'Base de données'!$B1980),""))</f>
        <v/>
      </c>
      <c r="Q1980" s="39" t="str">
        <f>IF(Q$1&gt;$AE$1,"-",IFERROR(IF(DATEDIF('Base de données'!$A1980,Q$1,"d")&lt;&gt;0,"",'Base de données'!$B1980),""))</f>
        <v/>
      </c>
      <c r="R1980" s="39" t="str">
        <f>IF(R$1&gt;$AE$1,"-",IFERROR(IF(DATEDIF('Base de données'!$A1980,R$1,"d")&lt;&gt;0,"",'Base de données'!$B1980),""))</f>
        <v>7SPGI</v>
      </c>
      <c r="S1980" s="39" t="str">
        <f>IF(S$1&gt;$AE$1,"-",IFERROR(IF(DATEDIF('Base de données'!$A1980,S$1,"d")&lt;&gt;0,"",'Base de données'!$B1980),""))</f>
        <v/>
      </c>
      <c r="T1980" s="39" t="str">
        <f>IF(T$1&gt;$AE$1,"-",IFERROR(IF(DATEDIF('Base de données'!$A1980,T$1,"d")&lt;&gt;0,"",'Base de données'!$B1980),""))</f>
        <v/>
      </c>
      <c r="U1980" s="39" t="str">
        <f>IF(U$1&gt;$AE$1,"-",IFERROR(IF(DATEDIF('Base de données'!$A1980,U$1,"d")&lt;&gt;0,"",'Base de données'!$B1980),""))</f>
        <v/>
      </c>
      <c r="V1980" s="39" t="str">
        <f>IF(V$1&gt;$AE$1,"-",IFERROR(IF(DATEDIF('Base de données'!$A1980,V$1,"d")&lt;&gt;0,"",'Base de données'!$B1980),""))</f>
        <v/>
      </c>
      <c r="W1980" s="34"/>
      <c r="X1980" s="30" t="str">
        <f>'Base de données'!$C1980&amp;" "&amp;'Base de données'!$D1980</f>
        <v>Rossi René</v>
      </c>
      <c r="Y1980" s="31">
        <f>COUNTIF('Base de données'!$B:$B,'Base de données'!$B1980)</f>
        <v>12</v>
      </c>
      <c r="AA1980" s="87" cm="1">
        <f t="array" aca="1" ref="AA1980" ca="1">INDIRECT("'Base de données'!A" &amp; ROW(Y1980))</f>
        <v>45870</v>
      </c>
      <c r="AB1980" s="51" t="str" cm="1">
        <f t="array" aca="1" ref="AB1980" ca="1">INDIRECT("'Base de données'!B" &amp; ROW(Z1980))</f>
        <v>7SPGI</v>
      </c>
    </row>
    <row r="1981" spans="1:28" x14ac:dyDescent="0.3">
      <c r="A1981" s="41" t="str">
        <f ca="1">IF(IF(AND($B1981&lt;&gt;"-",$B1981=$E1981),"Entrée et sortie","-")="Entrée et sortie",'Base de données'!$B1981,"-")</f>
        <v>-</v>
      </c>
      <c r="B1981" s="41" t="str">
        <f t="shared" ca="1" si="123"/>
        <v>-</v>
      </c>
      <c r="C1981" s="41" t="str">
        <f t="shared" ca="1" si="124"/>
        <v>-</v>
      </c>
      <c r="D1981" s="41" t="str">
        <f>IF($F1981="sortie en cours d'année",'Base de données'!$B1981,"-")</f>
        <v>-</v>
      </c>
      <c r="E1981" s="41" t="str">
        <f>IF($H1981="entrée en cours d'année",'Base de données'!$B1981,"-")</f>
        <v>-</v>
      </c>
      <c r="F1981" s="37" t="str">
        <f t="shared" si="121"/>
        <v/>
      </c>
      <c r="G1981" s="37" t="str">
        <f>IF($J1981="mouvement",_xlfn.XLOOKUP('Base de données'!$B1981,$V:$V,$V:$V,0),"")</f>
        <v/>
      </c>
      <c r="H1981" s="37" t="str">
        <f t="shared" si="122"/>
        <v/>
      </c>
      <c r="I1981" s="37" t="str">
        <f>IF($J1981="mouvement",_xlfn.XLOOKUP('Base de données'!$B1981,$K:$K,$K:$K,0),"")</f>
        <v/>
      </c>
      <c r="J1981" s="38" t="str">
        <f>IF(AND(Y1981&lt;&gt;MAX(Y:Y),COUNTIF(K1981:V1981,'Base de données'!$B1981)&gt;0),"mouvement","")</f>
        <v/>
      </c>
      <c r="K1981" s="39" t="str">
        <f>IF(K$1&gt;$AE$1,"-",IFERROR(IF(DATEDIF('Base de données'!$A1981,K$1,"d")&lt;&gt;0,"",'Base de données'!$B1981),""))</f>
        <v/>
      </c>
      <c r="L1981" s="39" t="str">
        <f>IF(L$1&gt;$AE$1,"-",IFERROR(IF(DATEDIF('Base de données'!$A1981,L$1,"d")&lt;&gt;0,"",'Base de données'!$B1981),""))</f>
        <v/>
      </c>
      <c r="M1981" s="39" t="str">
        <f>IF(M$1&gt;$AE$1,"-",IFERROR(IF(DATEDIF('Base de données'!$A1981,M$1,"d")&lt;&gt;0,"",'Base de données'!$B1981),""))</f>
        <v/>
      </c>
      <c r="N1981" s="39" t="str">
        <f>IF(N$1&gt;$AE$1,"-",IFERROR(IF(DATEDIF('Base de données'!$A1981,N$1,"d")&lt;&gt;0,"",'Base de données'!$B1981),""))</f>
        <v/>
      </c>
      <c r="O1981" s="39" t="str">
        <f>IF(O$1&gt;$AE$1,"-",IFERROR(IF(DATEDIF('Base de données'!$A1981,O$1,"d")&lt;&gt;0,"",'Base de données'!$B1981),""))</f>
        <v/>
      </c>
      <c r="P1981" s="39" t="str">
        <f>IF(P$1&gt;$AE$1,"-",IFERROR(IF(DATEDIF('Base de données'!$A1981,P$1,"d")&lt;&gt;0,"",'Base de données'!$B1981),""))</f>
        <v/>
      </c>
      <c r="Q1981" s="39" t="str">
        <f>IF(Q$1&gt;$AE$1,"-",IFERROR(IF(DATEDIF('Base de données'!$A1981,Q$1,"d")&lt;&gt;0,"",'Base de données'!$B1981),""))</f>
        <v/>
      </c>
      <c r="R1981" s="39" t="str">
        <f>IF(R$1&gt;$AE$1,"-",IFERROR(IF(DATEDIF('Base de données'!$A1981,R$1,"d")&lt;&gt;0,"",'Base de données'!$B1981),""))</f>
        <v>E3HIK</v>
      </c>
      <c r="S1981" s="39" t="str">
        <f>IF(S$1&gt;$AE$1,"-",IFERROR(IF(DATEDIF('Base de données'!$A1981,S$1,"d")&lt;&gt;0,"",'Base de données'!$B1981),""))</f>
        <v/>
      </c>
      <c r="T1981" s="39" t="str">
        <f>IF(T$1&gt;$AE$1,"-",IFERROR(IF(DATEDIF('Base de données'!$A1981,T$1,"d")&lt;&gt;0,"",'Base de données'!$B1981),""))</f>
        <v/>
      </c>
      <c r="U1981" s="39" t="str">
        <f>IF(U$1&gt;$AE$1,"-",IFERROR(IF(DATEDIF('Base de données'!$A1981,U$1,"d")&lt;&gt;0,"",'Base de données'!$B1981),""))</f>
        <v/>
      </c>
      <c r="V1981" s="39" t="str">
        <f>IF(V$1&gt;$AE$1,"-",IFERROR(IF(DATEDIF('Base de données'!$A1981,V$1,"d")&lt;&gt;0,"",'Base de données'!$B1981),""))</f>
        <v/>
      </c>
      <c r="W1981" s="34"/>
      <c r="X1981" s="30" t="str">
        <f>'Base de données'!$C1981&amp;" "&amp;'Base de données'!$D1981</f>
        <v>Marin Éric</v>
      </c>
      <c r="Y1981" s="31">
        <f>COUNTIF('Base de données'!$B:$B,'Base de données'!$B1981)</f>
        <v>12</v>
      </c>
      <c r="AA1981" s="87" cm="1">
        <f t="array" aca="1" ref="AA1981" ca="1">INDIRECT("'Base de données'!A" &amp; ROW(Y1981))</f>
        <v>45870</v>
      </c>
      <c r="AB1981" s="51" t="str" cm="1">
        <f t="array" aca="1" ref="AB1981" ca="1">INDIRECT("'Base de données'!B" &amp; ROW(Z1981))</f>
        <v>E3HIK</v>
      </c>
    </row>
    <row r="1982" spans="1:28" x14ac:dyDescent="0.3">
      <c r="A1982" s="41" t="str">
        <f ca="1">IF(IF(AND($B1982&lt;&gt;"-",$B1982=$E1982),"Entrée et sortie","-")="Entrée et sortie",'Base de données'!$B1982,"-")</f>
        <v>-</v>
      </c>
      <c r="B1982" s="41" t="str">
        <f t="shared" ca="1" si="123"/>
        <v>-</v>
      </c>
      <c r="C1982" s="41" t="str">
        <f t="shared" ca="1" si="124"/>
        <v>-</v>
      </c>
      <c r="D1982" s="41" t="str">
        <f>IF($F1982="sortie en cours d'année",'Base de données'!$B1982,"-")</f>
        <v>-</v>
      </c>
      <c r="E1982" s="41" t="str">
        <f>IF($H1982="entrée en cours d'année",'Base de données'!$B1982,"-")</f>
        <v>-</v>
      </c>
      <c r="F1982" s="37" t="str">
        <f t="shared" si="121"/>
        <v/>
      </c>
      <c r="G1982" s="37" t="str">
        <f>IF($J1982="mouvement",_xlfn.XLOOKUP('Base de données'!$B1982,$V:$V,$V:$V,0),"")</f>
        <v/>
      </c>
      <c r="H1982" s="37" t="str">
        <f t="shared" si="122"/>
        <v/>
      </c>
      <c r="I1982" s="37" t="str">
        <f>IF($J1982="mouvement",_xlfn.XLOOKUP('Base de données'!$B1982,$K:$K,$K:$K,0),"")</f>
        <v/>
      </c>
      <c r="J1982" s="38" t="str">
        <f>IF(AND(Y1982&lt;&gt;MAX(Y:Y),COUNTIF(K1982:V1982,'Base de données'!$B1982)&gt;0),"mouvement","")</f>
        <v/>
      </c>
      <c r="K1982" s="39" t="str">
        <f>IF(K$1&gt;$AE$1,"-",IFERROR(IF(DATEDIF('Base de données'!$A1982,K$1,"d")&lt;&gt;0,"",'Base de données'!$B1982),""))</f>
        <v/>
      </c>
      <c r="L1982" s="39" t="str">
        <f>IF(L$1&gt;$AE$1,"-",IFERROR(IF(DATEDIF('Base de données'!$A1982,L$1,"d")&lt;&gt;0,"",'Base de données'!$B1982),""))</f>
        <v/>
      </c>
      <c r="M1982" s="39" t="str">
        <f>IF(M$1&gt;$AE$1,"-",IFERROR(IF(DATEDIF('Base de données'!$A1982,M$1,"d")&lt;&gt;0,"",'Base de données'!$B1982),""))</f>
        <v/>
      </c>
      <c r="N1982" s="39" t="str">
        <f>IF(N$1&gt;$AE$1,"-",IFERROR(IF(DATEDIF('Base de données'!$A1982,N$1,"d")&lt;&gt;0,"",'Base de données'!$B1982),""))</f>
        <v/>
      </c>
      <c r="O1982" s="39" t="str">
        <f>IF(O$1&gt;$AE$1,"-",IFERROR(IF(DATEDIF('Base de données'!$A1982,O$1,"d")&lt;&gt;0,"",'Base de données'!$B1982),""))</f>
        <v/>
      </c>
      <c r="P1982" s="39" t="str">
        <f>IF(P$1&gt;$AE$1,"-",IFERROR(IF(DATEDIF('Base de données'!$A1982,P$1,"d")&lt;&gt;0,"",'Base de données'!$B1982),""))</f>
        <v/>
      </c>
      <c r="Q1982" s="39" t="str">
        <f>IF(Q$1&gt;$AE$1,"-",IFERROR(IF(DATEDIF('Base de données'!$A1982,Q$1,"d")&lt;&gt;0,"",'Base de données'!$B1982),""))</f>
        <v/>
      </c>
      <c r="R1982" s="39" t="str">
        <f>IF(R$1&gt;$AE$1,"-",IFERROR(IF(DATEDIF('Base de données'!$A1982,R$1,"d")&lt;&gt;0,"",'Base de données'!$B1982),""))</f>
        <v>LPLFA</v>
      </c>
      <c r="S1982" s="39" t="str">
        <f>IF(S$1&gt;$AE$1,"-",IFERROR(IF(DATEDIF('Base de données'!$A1982,S$1,"d")&lt;&gt;0,"",'Base de données'!$B1982),""))</f>
        <v/>
      </c>
      <c r="T1982" s="39" t="str">
        <f>IF(T$1&gt;$AE$1,"-",IFERROR(IF(DATEDIF('Base de données'!$A1982,T$1,"d")&lt;&gt;0,"",'Base de données'!$B1982),""))</f>
        <v/>
      </c>
      <c r="U1982" s="39" t="str">
        <f>IF(U$1&gt;$AE$1,"-",IFERROR(IF(DATEDIF('Base de données'!$A1982,U$1,"d")&lt;&gt;0,"",'Base de données'!$B1982),""))</f>
        <v/>
      </c>
      <c r="V1982" s="39" t="str">
        <f>IF(V$1&gt;$AE$1,"-",IFERROR(IF(DATEDIF('Base de données'!$A1982,V$1,"d")&lt;&gt;0,"",'Base de données'!$B1982),""))</f>
        <v/>
      </c>
      <c r="W1982" s="34"/>
      <c r="X1982" s="30" t="str">
        <f>'Base de données'!$C1982&amp;" "&amp;'Base de données'!$D1982</f>
        <v>Étienne René</v>
      </c>
      <c r="Y1982" s="31">
        <f>COUNTIF('Base de données'!$B:$B,'Base de données'!$B1982)</f>
        <v>12</v>
      </c>
      <c r="AA1982" s="87" cm="1">
        <f t="array" aca="1" ref="AA1982" ca="1">INDIRECT("'Base de données'!A" &amp; ROW(Y1982))</f>
        <v>45870</v>
      </c>
      <c r="AB1982" s="51" t="str" cm="1">
        <f t="array" aca="1" ref="AB1982" ca="1">INDIRECT("'Base de données'!B" &amp; ROW(Z1982))</f>
        <v>LPLFA</v>
      </c>
    </row>
    <row r="1983" spans="1:28" x14ac:dyDescent="0.3">
      <c r="A1983" s="41" t="str">
        <f ca="1">IF(IF(AND($B1983&lt;&gt;"-",$B1983=$E1983),"Entrée et sortie","-")="Entrée et sortie",'Base de données'!$B1983,"-")</f>
        <v>-</v>
      </c>
      <c r="B1983" s="41" t="str">
        <f t="shared" ca="1" si="123"/>
        <v>-</v>
      </c>
      <c r="C1983" s="41" t="str">
        <f t="shared" ca="1" si="124"/>
        <v>-</v>
      </c>
      <c r="D1983" s="41" t="str">
        <f>IF($F1983="sortie en cours d'année",'Base de données'!$B1983,"-")</f>
        <v>-</v>
      </c>
      <c r="E1983" s="41" t="str">
        <f>IF($H1983="entrée en cours d'année",'Base de données'!$B1983,"-")</f>
        <v>-</v>
      </c>
      <c r="F1983" s="37" t="str">
        <f t="shared" si="121"/>
        <v/>
      </c>
      <c r="G1983" s="37" t="str">
        <f>IF($J1983="mouvement",_xlfn.XLOOKUP('Base de données'!$B1983,$V:$V,$V:$V,0),"")</f>
        <v/>
      </c>
      <c r="H1983" s="37" t="str">
        <f t="shared" si="122"/>
        <v/>
      </c>
      <c r="I1983" s="37" t="str">
        <f>IF($J1983="mouvement",_xlfn.XLOOKUP('Base de données'!$B1983,$K:$K,$K:$K,0),"")</f>
        <v/>
      </c>
      <c r="J1983" s="38" t="str">
        <f>IF(AND(Y1983&lt;&gt;MAX(Y:Y),COUNTIF(K1983:V1983,'Base de données'!$B1983)&gt;0),"mouvement","")</f>
        <v/>
      </c>
      <c r="K1983" s="39" t="str">
        <f>IF(K$1&gt;$AE$1,"-",IFERROR(IF(DATEDIF('Base de données'!$A1983,K$1,"d")&lt;&gt;0,"",'Base de données'!$B1983),""))</f>
        <v/>
      </c>
      <c r="L1983" s="39" t="str">
        <f>IF(L$1&gt;$AE$1,"-",IFERROR(IF(DATEDIF('Base de données'!$A1983,L$1,"d")&lt;&gt;0,"",'Base de données'!$B1983),""))</f>
        <v/>
      </c>
      <c r="M1983" s="39" t="str">
        <f>IF(M$1&gt;$AE$1,"-",IFERROR(IF(DATEDIF('Base de données'!$A1983,M$1,"d")&lt;&gt;0,"",'Base de données'!$B1983),""))</f>
        <v/>
      </c>
      <c r="N1983" s="39" t="str">
        <f>IF(N$1&gt;$AE$1,"-",IFERROR(IF(DATEDIF('Base de données'!$A1983,N$1,"d")&lt;&gt;0,"",'Base de données'!$B1983),""))</f>
        <v/>
      </c>
      <c r="O1983" s="39" t="str">
        <f>IF(O$1&gt;$AE$1,"-",IFERROR(IF(DATEDIF('Base de données'!$A1983,O$1,"d")&lt;&gt;0,"",'Base de données'!$B1983),""))</f>
        <v/>
      </c>
      <c r="P1983" s="39" t="str">
        <f>IF(P$1&gt;$AE$1,"-",IFERROR(IF(DATEDIF('Base de données'!$A1983,P$1,"d")&lt;&gt;0,"",'Base de données'!$B1983),""))</f>
        <v/>
      </c>
      <c r="Q1983" s="39" t="str">
        <f>IF(Q$1&gt;$AE$1,"-",IFERROR(IF(DATEDIF('Base de données'!$A1983,Q$1,"d")&lt;&gt;0,"",'Base de données'!$B1983),""))</f>
        <v/>
      </c>
      <c r="R1983" s="39" t="str">
        <f>IF(R$1&gt;$AE$1,"-",IFERROR(IF(DATEDIF('Base de données'!$A1983,R$1,"d")&lt;&gt;0,"",'Base de données'!$B1983),""))</f>
        <v>ZDPI3</v>
      </c>
      <c r="S1983" s="39" t="str">
        <f>IF(S$1&gt;$AE$1,"-",IFERROR(IF(DATEDIF('Base de données'!$A1983,S$1,"d")&lt;&gt;0,"",'Base de données'!$B1983),""))</f>
        <v/>
      </c>
      <c r="T1983" s="39" t="str">
        <f>IF(T$1&gt;$AE$1,"-",IFERROR(IF(DATEDIF('Base de données'!$A1983,T$1,"d")&lt;&gt;0,"",'Base de données'!$B1983),""))</f>
        <v/>
      </c>
      <c r="U1983" s="39" t="str">
        <f>IF(U$1&gt;$AE$1,"-",IFERROR(IF(DATEDIF('Base de données'!$A1983,U$1,"d")&lt;&gt;0,"",'Base de données'!$B1983),""))</f>
        <v/>
      </c>
      <c r="V1983" s="39" t="str">
        <f>IF(V$1&gt;$AE$1,"-",IFERROR(IF(DATEDIF('Base de données'!$A1983,V$1,"d")&lt;&gt;0,"",'Base de données'!$B1983),""))</f>
        <v/>
      </c>
      <c r="W1983" s="34"/>
      <c r="X1983" s="30" t="str">
        <f>'Base de données'!$C1983&amp;" "&amp;'Base de données'!$D1983</f>
        <v>Martin Jeannine</v>
      </c>
      <c r="Y1983" s="31">
        <f>COUNTIF('Base de données'!$B:$B,'Base de données'!$B1983)</f>
        <v>12</v>
      </c>
      <c r="AA1983" s="87" cm="1">
        <f t="array" aca="1" ref="AA1983" ca="1">INDIRECT("'Base de données'!A" &amp; ROW(Y1983))</f>
        <v>45870</v>
      </c>
      <c r="AB1983" s="51" t="str" cm="1">
        <f t="array" aca="1" ref="AB1983" ca="1">INDIRECT("'Base de données'!B" &amp; ROW(Z1983))</f>
        <v>ZDPI3</v>
      </c>
    </row>
    <row r="1984" spans="1:28" x14ac:dyDescent="0.3">
      <c r="A1984" s="41" t="str">
        <f ca="1">IF(IF(AND($B1984&lt;&gt;"-",$B1984=$E1984),"Entrée et sortie","-")="Entrée et sortie",'Base de données'!$B1984,"-")</f>
        <v>-</v>
      </c>
      <c r="B1984" s="41" t="str">
        <f t="shared" ca="1" si="123"/>
        <v>-</v>
      </c>
      <c r="C1984" s="41" t="str">
        <f t="shared" ca="1" si="124"/>
        <v>-</v>
      </c>
      <c r="D1984" s="41" t="str">
        <f>IF($F1984="sortie en cours d'année",'Base de données'!$B1984,"-")</f>
        <v>-</v>
      </c>
      <c r="E1984" s="41" t="str">
        <f>IF($H1984="entrée en cours d'année",'Base de données'!$B1984,"-")</f>
        <v>-</v>
      </c>
      <c r="F1984" s="37" t="str">
        <f t="shared" si="121"/>
        <v/>
      </c>
      <c r="G1984" s="37" t="str">
        <f>IF($J1984="mouvement",_xlfn.XLOOKUP('Base de données'!$B1984,$V:$V,$V:$V,0),"")</f>
        <v/>
      </c>
      <c r="H1984" s="37" t="str">
        <f t="shared" si="122"/>
        <v/>
      </c>
      <c r="I1984" s="37" t="str">
        <f>IF($J1984="mouvement",_xlfn.XLOOKUP('Base de données'!$B1984,$K:$K,$K:$K,0),"")</f>
        <v/>
      </c>
      <c r="J1984" s="38" t="str">
        <f>IF(AND(Y1984&lt;&gt;MAX(Y:Y),COUNTIF(K1984:V1984,'Base de données'!$B1984)&gt;0),"mouvement","")</f>
        <v/>
      </c>
      <c r="K1984" s="39" t="str">
        <f>IF(K$1&gt;$AE$1,"-",IFERROR(IF(DATEDIF('Base de données'!$A1984,K$1,"d")&lt;&gt;0,"",'Base de données'!$B1984),""))</f>
        <v/>
      </c>
      <c r="L1984" s="39" t="str">
        <f>IF(L$1&gt;$AE$1,"-",IFERROR(IF(DATEDIF('Base de données'!$A1984,L$1,"d")&lt;&gt;0,"",'Base de données'!$B1984),""))</f>
        <v/>
      </c>
      <c r="M1984" s="39" t="str">
        <f>IF(M$1&gt;$AE$1,"-",IFERROR(IF(DATEDIF('Base de données'!$A1984,M$1,"d")&lt;&gt;0,"",'Base de données'!$B1984),""))</f>
        <v/>
      </c>
      <c r="N1984" s="39" t="str">
        <f>IF(N$1&gt;$AE$1,"-",IFERROR(IF(DATEDIF('Base de données'!$A1984,N$1,"d")&lt;&gt;0,"",'Base de données'!$B1984),""))</f>
        <v/>
      </c>
      <c r="O1984" s="39" t="str">
        <f>IF(O$1&gt;$AE$1,"-",IFERROR(IF(DATEDIF('Base de données'!$A1984,O$1,"d")&lt;&gt;0,"",'Base de données'!$B1984),""))</f>
        <v/>
      </c>
      <c r="P1984" s="39" t="str">
        <f>IF(P$1&gt;$AE$1,"-",IFERROR(IF(DATEDIF('Base de données'!$A1984,P$1,"d")&lt;&gt;0,"",'Base de données'!$B1984),""))</f>
        <v/>
      </c>
      <c r="Q1984" s="39" t="str">
        <f>IF(Q$1&gt;$AE$1,"-",IFERROR(IF(DATEDIF('Base de données'!$A1984,Q$1,"d")&lt;&gt;0,"",'Base de données'!$B1984),""))</f>
        <v/>
      </c>
      <c r="R1984" s="39" t="str">
        <f>IF(R$1&gt;$AE$1,"-",IFERROR(IF(DATEDIF('Base de données'!$A1984,R$1,"d")&lt;&gt;0,"",'Base de données'!$B1984),""))</f>
        <v>1N0T3</v>
      </c>
      <c r="S1984" s="39" t="str">
        <f>IF(S$1&gt;$AE$1,"-",IFERROR(IF(DATEDIF('Base de données'!$A1984,S$1,"d")&lt;&gt;0,"",'Base de données'!$B1984),""))</f>
        <v/>
      </c>
      <c r="T1984" s="39" t="str">
        <f>IF(T$1&gt;$AE$1,"-",IFERROR(IF(DATEDIF('Base de données'!$A1984,T$1,"d")&lt;&gt;0,"",'Base de données'!$B1984),""))</f>
        <v/>
      </c>
      <c r="U1984" s="39" t="str">
        <f>IF(U$1&gt;$AE$1,"-",IFERROR(IF(DATEDIF('Base de données'!$A1984,U$1,"d")&lt;&gt;0,"",'Base de données'!$B1984),""))</f>
        <v/>
      </c>
      <c r="V1984" s="39" t="str">
        <f>IF(V$1&gt;$AE$1,"-",IFERROR(IF(DATEDIF('Base de données'!$A1984,V$1,"d")&lt;&gt;0,"",'Base de données'!$B1984),""))</f>
        <v/>
      </c>
      <c r="W1984" s="34"/>
      <c r="X1984" s="30" t="str">
        <f>'Base de données'!$C1984&amp;" "&amp;'Base de données'!$D1984</f>
        <v>Lenoir Benjamin</v>
      </c>
      <c r="Y1984" s="31">
        <f>COUNTIF('Base de données'!$B:$B,'Base de données'!$B1984)</f>
        <v>12</v>
      </c>
      <c r="AA1984" s="87" cm="1">
        <f t="array" aca="1" ref="AA1984" ca="1">INDIRECT("'Base de données'!A" &amp; ROW(Y1984))</f>
        <v>45870</v>
      </c>
      <c r="AB1984" s="51" t="str" cm="1">
        <f t="array" aca="1" ref="AB1984" ca="1">INDIRECT("'Base de données'!B" &amp; ROW(Z1984))</f>
        <v>1N0T3</v>
      </c>
    </row>
    <row r="1985" spans="1:28" x14ac:dyDescent="0.3">
      <c r="A1985" s="41" t="str">
        <f ca="1">IF(IF(AND($B1985&lt;&gt;"-",$B1985=$E1985),"Entrée et sortie","-")="Entrée et sortie",'Base de données'!$B1985,"-")</f>
        <v>-</v>
      </c>
      <c r="B1985" s="41" t="str">
        <f t="shared" ca="1" si="123"/>
        <v>-</v>
      </c>
      <c r="C1985" s="41" t="str">
        <f t="shared" ca="1" si="124"/>
        <v>-</v>
      </c>
      <c r="D1985" s="41" t="str">
        <f>IF($F1985="sortie en cours d'année",'Base de données'!$B1985,"-")</f>
        <v>-</v>
      </c>
      <c r="E1985" s="41" t="str">
        <f>IF($H1985="entrée en cours d'année",'Base de données'!$B1985,"-")</f>
        <v>-</v>
      </c>
      <c r="F1985" s="37" t="str">
        <f t="shared" si="121"/>
        <v/>
      </c>
      <c r="G1985" s="37" t="str">
        <f>IF($J1985="mouvement",_xlfn.XLOOKUP('Base de données'!$B1985,$V:$V,$V:$V,0),"")</f>
        <v/>
      </c>
      <c r="H1985" s="37" t="str">
        <f t="shared" si="122"/>
        <v/>
      </c>
      <c r="I1985" s="37" t="str">
        <f>IF($J1985="mouvement",_xlfn.XLOOKUP('Base de données'!$B1985,$K:$K,$K:$K,0),"")</f>
        <v/>
      </c>
      <c r="J1985" s="38" t="str">
        <f>IF(AND(Y1985&lt;&gt;MAX(Y:Y),COUNTIF(K1985:V1985,'Base de données'!$B1985)&gt;0),"mouvement","")</f>
        <v/>
      </c>
      <c r="K1985" s="39" t="str">
        <f>IF(K$1&gt;$AE$1,"-",IFERROR(IF(DATEDIF('Base de données'!$A1985,K$1,"d")&lt;&gt;0,"",'Base de données'!$B1985),""))</f>
        <v/>
      </c>
      <c r="L1985" s="39" t="str">
        <f>IF(L$1&gt;$AE$1,"-",IFERROR(IF(DATEDIF('Base de données'!$A1985,L$1,"d")&lt;&gt;0,"",'Base de données'!$B1985),""))</f>
        <v/>
      </c>
      <c r="M1985" s="39" t="str">
        <f>IF(M$1&gt;$AE$1,"-",IFERROR(IF(DATEDIF('Base de données'!$A1985,M$1,"d")&lt;&gt;0,"",'Base de données'!$B1985),""))</f>
        <v/>
      </c>
      <c r="N1985" s="39" t="str">
        <f>IF(N$1&gt;$AE$1,"-",IFERROR(IF(DATEDIF('Base de données'!$A1985,N$1,"d")&lt;&gt;0,"",'Base de données'!$B1985),""))</f>
        <v/>
      </c>
      <c r="O1985" s="39" t="str">
        <f>IF(O$1&gt;$AE$1,"-",IFERROR(IF(DATEDIF('Base de données'!$A1985,O$1,"d")&lt;&gt;0,"",'Base de données'!$B1985),""))</f>
        <v/>
      </c>
      <c r="P1985" s="39" t="str">
        <f>IF(P$1&gt;$AE$1,"-",IFERROR(IF(DATEDIF('Base de données'!$A1985,P$1,"d")&lt;&gt;0,"",'Base de données'!$B1985),""))</f>
        <v/>
      </c>
      <c r="Q1985" s="39" t="str">
        <f>IF(Q$1&gt;$AE$1,"-",IFERROR(IF(DATEDIF('Base de données'!$A1985,Q$1,"d")&lt;&gt;0,"",'Base de données'!$B1985),""))</f>
        <v/>
      </c>
      <c r="R1985" s="39" t="str">
        <f>IF(R$1&gt;$AE$1,"-",IFERROR(IF(DATEDIF('Base de données'!$A1985,R$1,"d")&lt;&gt;0,"",'Base de données'!$B1985),""))</f>
        <v>Y1YI7</v>
      </c>
      <c r="S1985" s="39" t="str">
        <f>IF(S$1&gt;$AE$1,"-",IFERROR(IF(DATEDIF('Base de données'!$A1985,S$1,"d")&lt;&gt;0,"",'Base de données'!$B1985),""))</f>
        <v/>
      </c>
      <c r="T1985" s="39" t="str">
        <f>IF(T$1&gt;$AE$1,"-",IFERROR(IF(DATEDIF('Base de données'!$A1985,T$1,"d")&lt;&gt;0,"",'Base de données'!$B1985),""))</f>
        <v/>
      </c>
      <c r="U1985" s="39" t="str">
        <f>IF(U$1&gt;$AE$1,"-",IFERROR(IF(DATEDIF('Base de données'!$A1985,U$1,"d")&lt;&gt;0,"",'Base de données'!$B1985),""))</f>
        <v/>
      </c>
      <c r="V1985" s="39" t="str">
        <f>IF(V$1&gt;$AE$1,"-",IFERROR(IF(DATEDIF('Base de données'!$A1985,V$1,"d")&lt;&gt;0,"",'Base de données'!$B1985),""))</f>
        <v/>
      </c>
      <c r="W1985" s="34"/>
      <c r="X1985" s="30" t="str">
        <f>'Base de données'!$C1985&amp;" "&amp;'Base de données'!$D1985</f>
        <v>Roussel Monique</v>
      </c>
      <c r="Y1985" s="31">
        <f>COUNTIF('Base de données'!$B:$B,'Base de données'!$B1985)</f>
        <v>12</v>
      </c>
      <c r="AA1985" s="87" cm="1">
        <f t="array" aca="1" ref="AA1985" ca="1">INDIRECT("'Base de données'!A" &amp; ROW(Y1985))</f>
        <v>45870</v>
      </c>
      <c r="AB1985" s="51" t="str" cm="1">
        <f t="array" aca="1" ref="AB1985" ca="1">INDIRECT("'Base de données'!B" &amp; ROW(Z1985))</f>
        <v>Y1YI7</v>
      </c>
    </row>
    <row r="1986" spans="1:28" x14ac:dyDescent="0.3">
      <c r="A1986" s="41" t="str">
        <f ca="1">IF(IF(AND($B1986&lt;&gt;"-",$B1986=$E1986),"Entrée et sortie","-")="Entrée et sortie",'Base de données'!$B1986,"-")</f>
        <v>-</v>
      </c>
      <c r="B1986" s="41" t="str">
        <f t="shared" ca="1" si="123"/>
        <v>AQ2RR</v>
      </c>
      <c r="C1986" s="41" t="str">
        <f t="shared" ca="1" si="124"/>
        <v>AQ2RR</v>
      </c>
      <c r="D1986" s="41" t="str">
        <f>IF($F1986="sortie en cours d'année",'Base de données'!$B1986,"-")</f>
        <v>AQ2RR</v>
      </c>
      <c r="E1986" s="41" t="str">
        <f>IF($H1986="entrée en cours d'année",'Base de données'!$B1986,"-")</f>
        <v>-</v>
      </c>
      <c r="F1986" s="37" t="str">
        <f t="shared" ref="F1986:F2049" si="125">IF(AND(G1986=0,J1986="mouvement"),"sortie en cours d'année","")</f>
        <v>sortie en cours d'année</v>
      </c>
      <c r="G1986" s="37">
        <f>IF($J1986="mouvement",_xlfn.XLOOKUP('Base de données'!$B1986,$V:$V,$V:$V,0),"")</f>
        <v>0</v>
      </c>
      <c r="H1986" s="37" t="str">
        <f t="shared" ref="H1986:H2049" si="126">IF(AND(I1986=0,J1986="mouvement"),"entrée en cours d'année","")</f>
        <v/>
      </c>
      <c r="I1986" s="37" t="str">
        <f>IF($J1986="mouvement",_xlfn.XLOOKUP('Base de données'!$B1986,$K:$K,$K:$K,0),"")</f>
        <v>AQ2RR</v>
      </c>
      <c r="J1986" s="38" t="str">
        <f>IF(AND(Y1986&lt;&gt;MAX(Y:Y),COUNTIF(K1986:V1986,'Base de données'!$B1986)&gt;0),"mouvement","")</f>
        <v>mouvement</v>
      </c>
      <c r="K1986" s="39" t="str">
        <f>IF(K$1&gt;$AE$1,"-",IFERROR(IF(DATEDIF('Base de données'!$A1986,K$1,"d")&lt;&gt;0,"",'Base de données'!$B1986),""))</f>
        <v/>
      </c>
      <c r="L1986" s="39" t="str">
        <f>IF(L$1&gt;$AE$1,"-",IFERROR(IF(DATEDIF('Base de données'!$A1986,L$1,"d")&lt;&gt;0,"",'Base de données'!$B1986),""))</f>
        <v/>
      </c>
      <c r="M1986" s="39" t="str">
        <f>IF(M$1&gt;$AE$1,"-",IFERROR(IF(DATEDIF('Base de données'!$A1986,M$1,"d")&lt;&gt;0,"",'Base de données'!$B1986),""))</f>
        <v/>
      </c>
      <c r="N1986" s="39" t="str">
        <f>IF(N$1&gt;$AE$1,"-",IFERROR(IF(DATEDIF('Base de données'!$A1986,N$1,"d")&lt;&gt;0,"",'Base de données'!$B1986),""))</f>
        <v/>
      </c>
      <c r="O1986" s="39" t="str">
        <f>IF(O$1&gt;$AE$1,"-",IFERROR(IF(DATEDIF('Base de données'!$A1986,O$1,"d")&lt;&gt;0,"",'Base de données'!$B1986),""))</f>
        <v/>
      </c>
      <c r="P1986" s="39" t="str">
        <f>IF(P$1&gt;$AE$1,"-",IFERROR(IF(DATEDIF('Base de données'!$A1986,P$1,"d")&lt;&gt;0,"",'Base de données'!$B1986),""))</f>
        <v/>
      </c>
      <c r="Q1986" s="39" t="str">
        <f>IF(Q$1&gt;$AE$1,"-",IFERROR(IF(DATEDIF('Base de données'!$A1986,Q$1,"d")&lt;&gt;0,"",'Base de données'!$B1986),""))</f>
        <v/>
      </c>
      <c r="R1986" s="39" t="str">
        <f>IF(R$1&gt;$AE$1,"-",IFERROR(IF(DATEDIF('Base de données'!$A1986,R$1,"d")&lt;&gt;0,"",'Base de données'!$B1986),""))</f>
        <v>AQ2RR</v>
      </c>
      <c r="S1986" s="39" t="str">
        <f>IF(S$1&gt;$AE$1,"-",IFERROR(IF(DATEDIF('Base de données'!$A1986,S$1,"d")&lt;&gt;0,"",'Base de données'!$B1986),""))</f>
        <v/>
      </c>
      <c r="T1986" s="39" t="str">
        <f>IF(T$1&gt;$AE$1,"-",IFERROR(IF(DATEDIF('Base de données'!$A1986,T$1,"d")&lt;&gt;0,"",'Base de données'!$B1986),""))</f>
        <v/>
      </c>
      <c r="U1986" s="39" t="str">
        <f>IF(U$1&gt;$AE$1,"-",IFERROR(IF(DATEDIF('Base de données'!$A1986,U$1,"d")&lt;&gt;0,"",'Base de données'!$B1986),""))</f>
        <v/>
      </c>
      <c r="V1986" s="39" t="str">
        <f>IF(V$1&gt;$AE$1,"-",IFERROR(IF(DATEDIF('Base de données'!$A1986,V$1,"d")&lt;&gt;0,"",'Base de données'!$B1986),""))</f>
        <v/>
      </c>
      <c r="W1986" s="34"/>
      <c r="X1986" s="30" t="str">
        <f>'Base de données'!$C1986&amp;" "&amp;'Base de données'!$D1986</f>
        <v>Antoine Noémi</v>
      </c>
      <c r="Y1986" s="31">
        <f>COUNTIF('Base de données'!$B:$B,'Base de données'!$B1986)</f>
        <v>10</v>
      </c>
      <c r="AA1986" s="87" cm="1">
        <f t="array" aca="1" ref="AA1986" ca="1">INDIRECT("'Base de données'!A" &amp; ROW(Y1986))</f>
        <v>45870</v>
      </c>
      <c r="AB1986" s="51" t="str" cm="1">
        <f t="array" aca="1" ref="AB1986" ca="1">INDIRECT("'Base de données'!B" &amp; ROW(Z1986))</f>
        <v>AQ2RR</v>
      </c>
    </row>
    <row r="1987" spans="1:28" x14ac:dyDescent="0.3">
      <c r="A1987" s="41" t="str">
        <f ca="1">IF(IF(AND($B1987&lt;&gt;"-",$B1987=$E1987),"Entrée et sortie","-")="Entrée et sortie",'Base de données'!$B1987,"-")</f>
        <v>-</v>
      </c>
      <c r="B1987" s="41" t="str">
        <f t="shared" ref="B1987:B2050" ca="1" si="127">_xlfn.XLOOKUP($AB1987,$D:$D,$C:$C,"-",0,-1)</f>
        <v>-</v>
      </c>
      <c r="C1987" s="41" t="str">
        <f t="shared" ref="C1987:C2050" ca="1" si="128">IF($AA1987&lt;&gt;$AE$1,$D1987,"-")</f>
        <v>-</v>
      </c>
      <c r="D1987" s="41" t="str">
        <f>IF($F1987="sortie en cours d'année",'Base de données'!$B1987,"-")</f>
        <v>-</v>
      </c>
      <c r="E1987" s="41" t="str">
        <f>IF($H1987="entrée en cours d'année",'Base de données'!$B1987,"-")</f>
        <v>-</v>
      </c>
      <c r="F1987" s="37" t="str">
        <f t="shared" si="125"/>
        <v/>
      </c>
      <c r="G1987" s="37" t="str">
        <f>IF($J1987="mouvement",_xlfn.XLOOKUP('Base de données'!$B1987,$V:$V,$V:$V,0),"")</f>
        <v/>
      </c>
      <c r="H1987" s="37" t="str">
        <f t="shared" si="126"/>
        <v/>
      </c>
      <c r="I1987" s="37" t="str">
        <f>IF($J1987="mouvement",_xlfn.XLOOKUP('Base de données'!$B1987,$K:$K,$K:$K,0),"")</f>
        <v/>
      </c>
      <c r="J1987" s="38" t="str">
        <f>IF(AND(Y1987&lt;&gt;MAX(Y:Y),COUNTIF(K1987:V1987,'Base de données'!$B1987)&gt;0),"mouvement","")</f>
        <v/>
      </c>
      <c r="K1987" s="39" t="str">
        <f>IF(K$1&gt;$AE$1,"-",IFERROR(IF(DATEDIF('Base de données'!$A1987,K$1,"d")&lt;&gt;0,"",'Base de données'!$B1987),""))</f>
        <v/>
      </c>
      <c r="L1987" s="39" t="str">
        <f>IF(L$1&gt;$AE$1,"-",IFERROR(IF(DATEDIF('Base de données'!$A1987,L$1,"d")&lt;&gt;0,"",'Base de données'!$B1987),""))</f>
        <v/>
      </c>
      <c r="M1987" s="39" t="str">
        <f>IF(M$1&gt;$AE$1,"-",IFERROR(IF(DATEDIF('Base de données'!$A1987,M$1,"d")&lt;&gt;0,"",'Base de données'!$B1987),""))</f>
        <v/>
      </c>
      <c r="N1987" s="39" t="str">
        <f>IF(N$1&gt;$AE$1,"-",IFERROR(IF(DATEDIF('Base de données'!$A1987,N$1,"d")&lt;&gt;0,"",'Base de données'!$B1987),""))</f>
        <v/>
      </c>
      <c r="O1987" s="39" t="str">
        <f>IF(O$1&gt;$AE$1,"-",IFERROR(IF(DATEDIF('Base de données'!$A1987,O$1,"d")&lt;&gt;0,"",'Base de données'!$B1987),""))</f>
        <v/>
      </c>
      <c r="P1987" s="39" t="str">
        <f>IF(P$1&gt;$AE$1,"-",IFERROR(IF(DATEDIF('Base de données'!$A1987,P$1,"d")&lt;&gt;0,"",'Base de données'!$B1987),""))</f>
        <v/>
      </c>
      <c r="Q1987" s="39" t="str">
        <f>IF(Q$1&gt;$AE$1,"-",IFERROR(IF(DATEDIF('Base de données'!$A1987,Q$1,"d")&lt;&gt;0,"",'Base de données'!$B1987),""))</f>
        <v/>
      </c>
      <c r="R1987" s="39" t="str">
        <f>IF(R$1&gt;$AE$1,"-",IFERROR(IF(DATEDIF('Base de données'!$A1987,R$1,"d")&lt;&gt;0,"",'Base de données'!$B1987),""))</f>
        <v>U3BKH</v>
      </c>
      <c r="S1987" s="39" t="str">
        <f>IF(S$1&gt;$AE$1,"-",IFERROR(IF(DATEDIF('Base de données'!$A1987,S$1,"d")&lt;&gt;0,"",'Base de données'!$B1987),""))</f>
        <v/>
      </c>
      <c r="T1987" s="39" t="str">
        <f>IF(T$1&gt;$AE$1,"-",IFERROR(IF(DATEDIF('Base de données'!$A1987,T$1,"d")&lt;&gt;0,"",'Base de données'!$B1987),""))</f>
        <v/>
      </c>
      <c r="U1987" s="39" t="str">
        <f>IF(U$1&gt;$AE$1,"-",IFERROR(IF(DATEDIF('Base de données'!$A1987,U$1,"d")&lt;&gt;0,"",'Base de données'!$B1987),""))</f>
        <v/>
      </c>
      <c r="V1987" s="39" t="str">
        <f>IF(V$1&gt;$AE$1,"-",IFERROR(IF(DATEDIF('Base de données'!$A1987,V$1,"d")&lt;&gt;0,"",'Base de données'!$B1987),""))</f>
        <v/>
      </c>
      <c r="W1987" s="34"/>
      <c r="X1987" s="30" t="str">
        <f>'Base de données'!$C1987&amp;" "&amp;'Base de données'!$D1987</f>
        <v>Chevalier Roland</v>
      </c>
      <c r="Y1987" s="31">
        <f>COUNTIF('Base de données'!$B:$B,'Base de données'!$B1987)</f>
        <v>12</v>
      </c>
      <c r="AA1987" s="87" cm="1">
        <f t="array" aca="1" ref="AA1987" ca="1">INDIRECT("'Base de données'!A" &amp; ROW(Y1987))</f>
        <v>45870</v>
      </c>
      <c r="AB1987" s="51" t="str" cm="1">
        <f t="array" aca="1" ref="AB1987" ca="1">INDIRECT("'Base de données'!B" &amp; ROW(Z1987))</f>
        <v>U3BKH</v>
      </c>
    </row>
    <row r="1988" spans="1:28" x14ac:dyDescent="0.3">
      <c r="A1988" s="41" t="str">
        <f ca="1">IF(IF(AND($B1988&lt;&gt;"-",$B1988=$E1988),"Entrée et sortie","-")="Entrée et sortie",'Base de données'!$B1988,"-")</f>
        <v>-</v>
      </c>
      <c r="B1988" s="41" t="str">
        <f t="shared" ca="1" si="127"/>
        <v>-</v>
      </c>
      <c r="C1988" s="41" t="str">
        <f t="shared" ca="1" si="128"/>
        <v>-</v>
      </c>
      <c r="D1988" s="41" t="str">
        <f>IF($F1988="sortie en cours d'année",'Base de données'!$B1988,"-")</f>
        <v>-</v>
      </c>
      <c r="E1988" s="41" t="str">
        <f>IF($H1988="entrée en cours d'année",'Base de données'!$B1988,"-")</f>
        <v>-</v>
      </c>
      <c r="F1988" s="37" t="str">
        <f t="shared" si="125"/>
        <v/>
      </c>
      <c r="G1988" s="37" t="str">
        <f>IF($J1988="mouvement",_xlfn.XLOOKUP('Base de données'!$B1988,$V:$V,$V:$V,0),"")</f>
        <v/>
      </c>
      <c r="H1988" s="37" t="str">
        <f t="shared" si="126"/>
        <v/>
      </c>
      <c r="I1988" s="37" t="str">
        <f>IF($J1988="mouvement",_xlfn.XLOOKUP('Base de données'!$B1988,$K:$K,$K:$K,0),"")</f>
        <v/>
      </c>
      <c r="J1988" s="38" t="str">
        <f>IF(AND(Y1988&lt;&gt;MAX(Y:Y),COUNTIF(K1988:V1988,'Base de données'!$B1988)&gt;0),"mouvement","")</f>
        <v/>
      </c>
      <c r="K1988" s="39" t="str">
        <f>IF(K$1&gt;$AE$1,"-",IFERROR(IF(DATEDIF('Base de données'!$A1988,K$1,"d")&lt;&gt;0,"",'Base de données'!$B1988),""))</f>
        <v/>
      </c>
      <c r="L1988" s="39" t="str">
        <f>IF(L$1&gt;$AE$1,"-",IFERROR(IF(DATEDIF('Base de données'!$A1988,L$1,"d")&lt;&gt;0,"",'Base de données'!$B1988),""))</f>
        <v/>
      </c>
      <c r="M1988" s="39" t="str">
        <f>IF(M$1&gt;$AE$1,"-",IFERROR(IF(DATEDIF('Base de données'!$A1988,M$1,"d")&lt;&gt;0,"",'Base de données'!$B1988),""))</f>
        <v/>
      </c>
      <c r="N1988" s="39" t="str">
        <f>IF(N$1&gt;$AE$1,"-",IFERROR(IF(DATEDIF('Base de données'!$A1988,N$1,"d")&lt;&gt;0,"",'Base de données'!$B1988),""))</f>
        <v/>
      </c>
      <c r="O1988" s="39" t="str">
        <f>IF(O$1&gt;$AE$1,"-",IFERROR(IF(DATEDIF('Base de données'!$A1988,O$1,"d")&lt;&gt;0,"",'Base de données'!$B1988),""))</f>
        <v/>
      </c>
      <c r="P1988" s="39" t="str">
        <f>IF(P$1&gt;$AE$1,"-",IFERROR(IF(DATEDIF('Base de données'!$A1988,P$1,"d")&lt;&gt;0,"",'Base de données'!$B1988),""))</f>
        <v/>
      </c>
      <c r="Q1988" s="39" t="str">
        <f>IF(Q$1&gt;$AE$1,"-",IFERROR(IF(DATEDIF('Base de données'!$A1988,Q$1,"d")&lt;&gt;0,"",'Base de données'!$B1988),""))</f>
        <v/>
      </c>
      <c r="R1988" s="39" t="str">
        <f>IF(R$1&gt;$AE$1,"-",IFERROR(IF(DATEDIF('Base de données'!$A1988,R$1,"d")&lt;&gt;0,"",'Base de données'!$B1988),""))</f>
        <v>HLXBT</v>
      </c>
      <c r="S1988" s="39" t="str">
        <f>IF(S$1&gt;$AE$1,"-",IFERROR(IF(DATEDIF('Base de données'!$A1988,S$1,"d")&lt;&gt;0,"",'Base de données'!$B1988),""))</f>
        <v/>
      </c>
      <c r="T1988" s="39" t="str">
        <f>IF(T$1&gt;$AE$1,"-",IFERROR(IF(DATEDIF('Base de données'!$A1988,T$1,"d")&lt;&gt;0,"",'Base de données'!$B1988),""))</f>
        <v/>
      </c>
      <c r="U1988" s="39" t="str">
        <f>IF(U$1&gt;$AE$1,"-",IFERROR(IF(DATEDIF('Base de données'!$A1988,U$1,"d")&lt;&gt;0,"",'Base de données'!$B1988),""))</f>
        <v/>
      </c>
      <c r="V1988" s="39" t="str">
        <f>IF(V$1&gt;$AE$1,"-",IFERROR(IF(DATEDIF('Base de données'!$A1988,V$1,"d")&lt;&gt;0,"",'Base de données'!$B1988),""))</f>
        <v/>
      </c>
      <c r="W1988" s="34"/>
      <c r="X1988" s="30" t="str">
        <f>'Base de données'!$C1988&amp;" "&amp;'Base de données'!$D1988</f>
        <v>Gautier Noémi</v>
      </c>
      <c r="Y1988" s="31">
        <f>COUNTIF('Base de données'!$B:$B,'Base de données'!$B1988)</f>
        <v>12</v>
      </c>
      <c r="AA1988" s="87" cm="1">
        <f t="array" aca="1" ref="AA1988" ca="1">INDIRECT("'Base de données'!A" &amp; ROW(Y1988))</f>
        <v>45870</v>
      </c>
      <c r="AB1988" s="51" t="str" cm="1">
        <f t="array" aca="1" ref="AB1988" ca="1">INDIRECT("'Base de données'!B" &amp; ROW(Z1988))</f>
        <v>HLXBT</v>
      </c>
    </row>
    <row r="1989" spans="1:28" x14ac:dyDescent="0.3">
      <c r="A1989" s="41" t="str">
        <f ca="1">IF(IF(AND($B1989&lt;&gt;"-",$B1989=$E1989),"Entrée et sortie","-")="Entrée et sortie",'Base de données'!$B1989,"-")</f>
        <v>-</v>
      </c>
      <c r="B1989" s="41" t="str">
        <f t="shared" ca="1" si="127"/>
        <v>-</v>
      </c>
      <c r="C1989" s="41" t="str">
        <f t="shared" ca="1" si="128"/>
        <v>-</v>
      </c>
      <c r="D1989" s="41" t="str">
        <f>IF($F1989="sortie en cours d'année",'Base de données'!$B1989,"-")</f>
        <v>-</v>
      </c>
      <c r="E1989" s="41" t="str">
        <f>IF($H1989="entrée en cours d'année",'Base de données'!$B1989,"-")</f>
        <v>-</v>
      </c>
      <c r="F1989" s="37" t="str">
        <f t="shared" si="125"/>
        <v/>
      </c>
      <c r="G1989" s="37" t="str">
        <f>IF($J1989="mouvement",_xlfn.XLOOKUP('Base de données'!$B1989,$V:$V,$V:$V,0),"")</f>
        <v/>
      </c>
      <c r="H1989" s="37" t="str">
        <f t="shared" si="126"/>
        <v/>
      </c>
      <c r="I1989" s="37" t="str">
        <f>IF($J1989="mouvement",_xlfn.XLOOKUP('Base de données'!$B1989,$K:$K,$K:$K,0),"")</f>
        <v/>
      </c>
      <c r="J1989" s="38" t="str">
        <f>IF(AND(Y1989&lt;&gt;MAX(Y:Y),COUNTIF(K1989:V1989,'Base de données'!$B1989)&gt;0),"mouvement","")</f>
        <v/>
      </c>
      <c r="K1989" s="39" t="str">
        <f>IF(K$1&gt;$AE$1,"-",IFERROR(IF(DATEDIF('Base de données'!$A1989,K$1,"d")&lt;&gt;0,"",'Base de données'!$B1989),""))</f>
        <v/>
      </c>
      <c r="L1989" s="39" t="str">
        <f>IF(L$1&gt;$AE$1,"-",IFERROR(IF(DATEDIF('Base de données'!$A1989,L$1,"d")&lt;&gt;0,"",'Base de données'!$B1989),""))</f>
        <v/>
      </c>
      <c r="M1989" s="39" t="str">
        <f>IF(M$1&gt;$AE$1,"-",IFERROR(IF(DATEDIF('Base de données'!$A1989,M$1,"d")&lt;&gt;0,"",'Base de données'!$B1989),""))</f>
        <v/>
      </c>
      <c r="N1989" s="39" t="str">
        <f>IF(N$1&gt;$AE$1,"-",IFERROR(IF(DATEDIF('Base de données'!$A1989,N$1,"d")&lt;&gt;0,"",'Base de données'!$B1989),""))</f>
        <v/>
      </c>
      <c r="O1989" s="39" t="str">
        <f>IF(O$1&gt;$AE$1,"-",IFERROR(IF(DATEDIF('Base de données'!$A1989,O$1,"d")&lt;&gt;0,"",'Base de données'!$B1989),""))</f>
        <v/>
      </c>
      <c r="P1989" s="39" t="str">
        <f>IF(P$1&gt;$AE$1,"-",IFERROR(IF(DATEDIF('Base de données'!$A1989,P$1,"d")&lt;&gt;0,"",'Base de données'!$B1989),""))</f>
        <v/>
      </c>
      <c r="Q1989" s="39" t="str">
        <f>IF(Q$1&gt;$AE$1,"-",IFERROR(IF(DATEDIF('Base de données'!$A1989,Q$1,"d")&lt;&gt;0,"",'Base de données'!$B1989),""))</f>
        <v/>
      </c>
      <c r="R1989" s="39" t="str">
        <f>IF(R$1&gt;$AE$1,"-",IFERROR(IF(DATEDIF('Base de données'!$A1989,R$1,"d")&lt;&gt;0,"",'Base de données'!$B1989),""))</f>
        <v>XLFAU</v>
      </c>
      <c r="S1989" s="39" t="str">
        <f>IF(S$1&gt;$AE$1,"-",IFERROR(IF(DATEDIF('Base de données'!$A1989,S$1,"d")&lt;&gt;0,"",'Base de données'!$B1989),""))</f>
        <v/>
      </c>
      <c r="T1989" s="39" t="str">
        <f>IF(T$1&gt;$AE$1,"-",IFERROR(IF(DATEDIF('Base de données'!$A1989,T$1,"d")&lt;&gt;0,"",'Base de données'!$B1989),""))</f>
        <v/>
      </c>
      <c r="U1989" s="39" t="str">
        <f>IF(U$1&gt;$AE$1,"-",IFERROR(IF(DATEDIF('Base de données'!$A1989,U$1,"d")&lt;&gt;0,"",'Base de données'!$B1989),""))</f>
        <v/>
      </c>
      <c r="V1989" s="39" t="str">
        <f>IF(V$1&gt;$AE$1,"-",IFERROR(IF(DATEDIF('Base de données'!$A1989,V$1,"d")&lt;&gt;0,"",'Base de données'!$B1989),""))</f>
        <v/>
      </c>
      <c r="W1989" s="34"/>
      <c r="X1989" s="30" t="str">
        <f>'Base de données'!$C1989&amp;" "&amp;'Base de données'!$D1989</f>
        <v>Laine Marine</v>
      </c>
      <c r="Y1989" s="31">
        <f>COUNTIF('Base de données'!$B:$B,'Base de données'!$B1989)</f>
        <v>12</v>
      </c>
      <c r="AA1989" s="87" cm="1">
        <f t="array" aca="1" ref="AA1989" ca="1">INDIRECT("'Base de données'!A" &amp; ROW(Y1989))</f>
        <v>45870</v>
      </c>
      <c r="AB1989" s="51" t="str" cm="1">
        <f t="array" aca="1" ref="AB1989" ca="1">INDIRECT("'Base de données'!B" &amp; ROW(Z1989))</f>
        <v>XLFAU</v>
      </c>
    </row>
    <row r="1990" spans="1:28" x14ac:dyDescent="0.3">
      <c r="A1990" s="41" t="str">
        <f ca="1">IF(IF(AND($B1990&lt;&gt;"-",$B1990=$E1990),"Entrée et sortie","-")="Entrée et sortie",'Base de données'!$B1990,"-")</f>
        <v>-</v>
      </c>
      <c r="B1990" s="41" t="str">
        <f t="shared" ca="1" si="127"/>
        <v>-</v>
      </c>
      <c r="C1990" s="41" t="str">
        <f t="shared" ca="1" si="128"/>
        <v>-</v>
      </c>
      <c r="D1990" s="41" t="str">
        <f>IF($F1990="sortie en cours d'année",'Base de données'!$B1990,"-")</f>
        <v>-</v>
      </c>
      <c r="E1990" s="41" t="str">
        <f>IF($H1990="entrée en cours d'année",'Base de données'!$B1990,"-")</f>
        <v>-</v>
      </c>
      <c r="F1990" s="37" t="str">
        <f t="shared" si="125"/>
        <v/>
      </c>
      <c r="G1990" s="37" t="str">
        <f>IF($J1990="mouvement",_xlfn.XLOOKUP('Base de données'!$B1990,$V:$V,$V:$V,0),"")</f>
        <v/>
      </c>
      <c r="H1990" s="37" t="str">
        <f t="shared" si="126"/>
        <v/>
      </c>
      <c r="I1990" s="37" t="str">
        <f>IF($J1990="mouvement",_xlfn.XLOOKUP('Base de données'!$B1990,$K:$K,$K:$K,0),"")</f>
        <v/>
      </c>
      <c r="J1990" s="38" t="str">
        <f>IF(AND(Y1990&lt;&gt;MAX(Y:Y),COUNTIF(K1990:V1990,'Base de données'!$B1990)&gt;0),"mouvement","")</f>
        <v/>
      </c>
      <c r="K1990" s="39" t="str">
        <f>IF(K$1&gt;$AE$1,"-",IFERROR(IF(DATEDIF('Base de données'!$A1990,K$1,"d")&lt;&gt;0,"",'Base de données'!$B1990),""))</f>
        <v/>
      </c>
      <c r="L1990" s="39" t="str">
        <f>IF(L$1&gt;$AE$1,"-",IFERROR(IF(DATEDIF('Base de données'!$A1990,L$1,"d")&lt;&gt;0,"",'Base de données'!$B1990),""))</f>
        <v/>
      </c>
      <c r="M1990" s="39" t="str">
        <f>IF(M$1&gt;$AE$1,"-",IFERROR(IF(DATEDIF('Base de données'!$A1990,M$1,"d")&lt;&gt;0,"",'Base de données'!$B1990),""))</f>
        <v/>
      </c>
      <c r="N1990" s="39" t="str">
        <f>IF(N$1&gt;$AE$1,"-",IFERROR(IF(DATEDIF('Base de données'!$A1990,N$1,"d")&lt;&gt;0,"",'Base de données'!$B1990),""))</f>
        <v/>
      </c>
      <c r="O1990" s="39" t="str">
        <f>IF(O$1&gt;$AE$1,"-",IFERROR(IF(DATEDIF('Base de données'!$A1990,O$1,"d")&lt;&gt;0,"",'Base de données'!$B1990),""))</f>
        <v/>
      </c>
      <c r="P1990" s="39" t="str">
        <f>IF(P$1&gt;$AE$1,"-",IFERROR(IF(DATEDIF('Base de données'!$A1990,P$1,"d")&lt;&gt;0,"",'Base de données'!$B1990),""))</f>
        <v/>
      </c>
      <c r="Q1990" s="39" t="str">
        <f>IF(Q$1&gt;$AE$1,"-",IFERROR(IF(DATEDIF('Base de données'!$A1990,Q$1,"d")&lt;&gt;0,"",'Base de données'!$B1990),""))</f>
        <v/>
      </c>
      <c r="R1990" s="39" t="str">
        <f>IF(R$1&gt;$AE$1,"-",IFERROR(IF(DATEDIF('Base de données'!$A1990,R$1,"d")&lt;&gt;0,"",'Base de données'!$B1990),""))</f>
        <v>NAMYB</v>
      </c>
      <c r="S1990" s="39" t="str">
        <f>IF(S$1&gt;$AE$1,"-",IFERROR(IF(DATEDIF('Base de données'!$A1990,S$1,"d")&lt;&gt;0,"",'Base de données'!$B1990),""))</f>
        <v/>
      </c>
      <c r="T1990" s="39" t="str">
        <f>IF(T$1&gt;$AE$1,"-",IFERROR(IF(DATEDIF('Base de données'!$A1990,T$1,"d")&lt;&gt;0,"",'Base de données'!$B1990),""))</f>
        <v/>
      </c>
      <c r="U1990" s="39" t="str">
        <f>IF(U$1&gt;$AE$1,"-",IFERROR(IF(DATEDIF('Base de données'!$A1990,U$1,"d")&lt;&gt;0,"",'Base de données'!$B1990),""))</f>
        <v/>
      </c>
      <c r="V1990" s="39" t="str">
        <f>IF(V$1&gt;$AE$1,"-",IFERROR(IF(DATEDIF('Base de données'!$A1990,V$1,"d")&lt;&gt;0,"",'Base de données'!$B1990),""))</f>
        <v/>
      </c>
      <c r="W1990" s="34"/>
      <c r="X1990" s="30" t="str">
        <f>'Base de données'!$C1990&amp;" "&amp;'Base de données'!$D1990</f>
        <v>Da Costa Maggie</v>
      </c>
      <c r="Y1990" s="31">
        <f>COUNTIF('Base de données'!$B:$B,'Base de données'!$B1990)</f>
        <v>12</v>
      </c>
      <c r="AA1990" s="87" cm="1">
        <f t="array" aca="1" ref="AA1990" ca="1">INDIRECT("'Base de données'!A" &amp; ROW(Y1990))</f>
        <v>45870</v>
      </c>
      <c r="AB1990" s="51" t="str" cm="1">
        <f t="array" aca="1" ref="AB1990" ca="1">INDIRECT("'Base de données'!B" &amp; ROW(Z1990))</f>
        <v>NAMYB</v>
      </c>
    </row>
    <row r="1991" spans="1:28" x14ac:dyDescent="0.3">
      <c r="A1991" s="41" t="str">
        <f ca="1">IF(IF(AND($B1991&lt;&gt;"-",$B1991=$E1991),"Entrée et sortie","-")="Entrée et sortie",'Base de données'!$B1991,"-")</f>
        <v>-</v>
      </c>
      <c r="B1991" s="41" t="str">
        <f t="shared" ca="1" si="127"/>
        <v>-</v>
      </c>
      <c r="C1991" s="41" t="str">
        <f t="shared" ca="1" si="128"/>
        <v>-</v>
      </c>
      <c r="D1991" s="41" t="str">
        <f>IF($F1991="sortie en cours d'année",'Base de données'!$B1991,"-")</f>
        <v>-</v>
      </c>
      <c r="E1991" s="41" t="str">
        <f>IF($H1991="entrée en cours d'année",'Base de données'!$B1991,"-")</f>
        <v>-</v>
      </c>
      <c r="F1991" s="37" t="str">
        <f t="shared" si="125"/>
        <v/>
      </c>
      <c r="G1991" s="37" t="str">
        <f>IF($J1991="mouvement",_xlfn.XLOOKUP('Base de données'!$B1991,$V:$V,$V:$V,0),"")</f>
        <v/>
      </c>
      <c r="H1991" s="37" t="str">
        <f t="shared" si="126"/>
        <v/>
      </c>
      <c r="I1991" s="37" t="str">
        <f>IF($J1991="mouvement",_xlfn.XLOOKUP('Base de données'!$B1991,$K:$K,$K:$K,0),"")</f>
        <v/>
      </c>
      <c r="J1991" s="38" t="str">
        <f>IF(AND(Y1991&lt;&gt;MAX(Y:Y),COUNTIF(K1991:V1991,'Base de données'!$B1991)&gt;0),"mouvement","")</f>
        <v/>
      </c>
      <c r="K1991" s="39" t="str">
        <f>IF(K$1&gt;$AE$1,"-",IFERROR(IF(DATEDIF('Base de données'!$A1991,K$1,"d")&lt;&gt;0,"",'Base de données'!$B1991),""))</f>
        <v/>
      </c>
      <c r="L1991" s="39" t="str">
        <f>IF(L$1&gt;$AE$1,"-",IFERROR(IF(DATEDIF('Base de données'!$A1991,L$1,"d")&lt;&gt;0,"",'Base de données'!$B1991),""))</f>
        <v/>
      </c>
      <c r="M1991" s="39" t="str">
        <f>IF(M$1&gt;$AE$1,"-",IFERROR(IF(DATEDIF('Base de données'!$A1991,M$1,"d")&lt;&gt;0,"",'Base de données'!$B1991),""))</f>
        <v/>
      </c>
      <c r="N1991" s="39" t="str">
        <f>IF(N$1&gt;$AE$1,"-",IFERROR(IF(DATEDIF('Base de données'!$A1991,N$1,"d")&lt;&gt;0,"",'Base de données'!$B1991),""))</f>
        <v/>
      </c>
      <c r="O1991" s="39" t="str">
        <f>IF(O$1&gt;$AE$1,"-",IFERROR(IF(DATEDIF('Base de données'!$A1991,O$1,"d")&lt;&gt;0,"",'Base de données'!$B1991),""))</f>
        <v/>
      </c>
      <c r="P1991" s="39" t="str">
        <f>IF(P$1&gt;$AE$1,"-",IFERROR(IF(DATEDIF('Base de données'!$A1991,P$1,"d")&lt;&gt;0,"",'Base de données'!$B1991),""))</f>
        <v/>
      </c>
      <c r="Q1991" s="39" t="str">
        <f>IF(Q$1&gt;$AE$1,"-",IFERROR(IF(DATEDIF('Base de données'!$A1991,Q$1,"d")&lt;&gt;0,"",'Base de données'!$B1991),""))</f>
        <v/>
      </c>
      <c r="R1991" s="39" t="str">
        <f>IF(R$1&gt;$AE$1,"-",IFERROR(IF(DATEDIF('Base de données'!$A1991,R$1,"d")&lt;&gt;0,"",'Base de données'!$B1991),""))</f>
        <v>K1I44</v>
      </c>
      <c r="S1991" s="39" t="str">
        <f>IF(S$1&gt;$AE$1,"-",IFERROR(IF(DATEDIF('Base de données'!$A1991,S$1,"d")&lt;&gt;0,"",'Base de données'!$B1991),""))</f>
        <v/>
      </c>
      <c r="T1991" s="39" t="str">
        <f>IF(T$1&gt;$AE$1,"-",IFERROR(IF(DATEDIF('Base de données'!$A1991,T$1,"d")&lt;&gt;0,"",'Base de données'!$B1991),""))</f>
        <v/>
      </c>
      <c r="U1991" s="39" t="str">
        <f>IF(U$1&gt;$AE$1,"-",IFERROR(IF(DATEDIF('Base de données'!$A1991,U$1,"d")&lt;&gt;0,"",'Base de données'!$B1991),""))</f>
        <v/>
      </c>
      <c r="V1991" s="39" t="str">
        <f>IF(V$1&gt;$AE$1,"-",IFERROR(IF(DATEDIF('Base de données'!$A1991,V$1,"d")&lt;&gt;0,"",'Base de données'!$B1991),""))</f>
        <v/>
      </c>
      <c r="W1991" s="34"/>
      <c r="X1991" s="30" t="str">
        <f>'Base de données'!$C1991&amp;" "&amp;'Base de données'!$D1991</f>
        <v>Neveu Geneviève</v>
      </c>
      <c r="Y1991" s="31">
        <f>COUNTIF('Base de données'!$B:$B,'Base de données'!$B1991)</f>
        <v>12</v>
      </c>
      <c r="AA1991" s="87" cm="1">
        <f t="array" aca="1" ref="AA1991" ca="1">INDIRECT("'Base de données'!A" &amp; ROW(Y1991))</f>
        <v>45870</v>
      </c>
      <c r="AB1991" s="51" t="str" cm="1">
        <f t="array" aca="1" ref="AB1991" ca="1">INDIRECT("'Base de données'!B" &amp; ROW(Z1991))</f>
        <v>K1I44</v>
      </c>
    </row>
    <row r="1992" spans="1:28" x14ac:dyDescent="0.3">
      <c r="A1992" s="41" t="str">
        <f ca="1">IF(IF(AND($B1992&lt;&gt;"-",$B1992=$E1992),"Entrée et sortie","-")="Entrée et sortie",'Base de données'!$B1992,"-")</f>
        <v>-</v>
      </c>
      <c r="B1992" s="41" t="str">
        <f t="shared" ca="1" si="127"/>
        <v>-</v>
      </c>
      <c r="C1992" s="41" t="str">
        <f t="shared" ca="1" si="128"/>
        <v>-</v>
      </c>
      <c r="D1992" s="41" t="str">
        <f>IF($F1992="sortie en cours d'année",'Base de données'!$B1992,"-")</f>
        <v>-</v>
      </c>
      <c r="E1992" s="41" t="str">
        <f>IF($H1992="entrée en cours d'année",'Base de données'!$B1992,"-")</f>
        <v>-</v>
      </c>
      <c r="F1992" s="37" t="str">
        <f t="shared" si="125"/>
        <v/>
      </c>
      <c r="G1992" s="37" t="str">
        <f>IF($J1992="mouvement",_xlfn.XLOOKUP('Base de données'!$B1992,$V:$V,$V:$V,0),"")</f>
        <v/>
      </c>
      <c r="H1992" s="37" t="str">
        <f t="shared" si="126"/>
        <v/>
      </c>
      <c r="I1992" s="37" t="str">
        <f>IF($J1992="mouvement",_xlfn.XLOOKUP('Base de données'!$B1992,$K:$K,$K:$K,0),"")</f>
        <v/>
      </c>
      <c r="J1992" s="38" t="str">
        <f>IF(AND(Y1992&lt;&gt;MAX(Y:Y),COUNTIF(K1992:V1992,'Base de données'!$B1992)&gt;0),"mouvement","")</f>
        <v/>
      </c>
      <c r="K1992" s="39" t="str">
        <f>IF(K$1&gt;$AE$1,"-",IFERROR(IF(DATEDIF('Base de données'!$A1992,K$1,"d")&lt;&gt;0,"",'Base de données'!$B1992),""))</f>
        <v/>
      </c>
      <c r="L1992" s="39" t="str">
        <f>IF(L$1&gt;$AE$1,"-",IFERROR(IF(DATEDIF('Base de données'!$A1992,L$1,"d")&lt;&gt;0,"",'Base de données'!$B1992),""))</f>
        <v/>
      </c>
      <c r="M1992" s="39" t="str">
        <f>IF(M$1&gt;$AE$1,"-",IFERROR(IF(DATEDIF('Base de données'!$A1992,M$1,"d")&lt;&gt;0,"",'Base de données'!$B1992),""))</f>
        <v/>
      </c>
      <c r="N1992" s="39" t="str">
        <f>IF(N$1&gt;$AE$1,"-",IFERROR(IF(DATEDIF('Base de données'!$A1992,N$1,"d")&lt;&gt;0,"",'Base de données'!$B1992),""))</f>
        <v/>
      </c>
      <c r="O1992" s="39" t="str">
        <f>IF(O$1&gt;$AE$1,"-",IFERROR(IF(DATEDIF('Base de données'!$A1992,O$1,"d")&lt;&gt;0,"",'Base de données'!$B1992),""))</f>
        <v/>
      </c>
      <c r="P1992" s="39" t="str">
        <f>IF(P$1&gt;$AE$1,"-",IFERROR(IF(DATEDIF('Base de données'!$A1992,P$1,"d")&lt;&gt;0,"",'Base de données'!$B1992),""))</f>
        <v/>
      </c>
      <c r="Q1992" s="39" t="str">
        <f>IF(Q$1&gt;$AE$1,"-",IFERROR(IF(DATEDIF('Base de données'!$A1992,Q$1,"d")&lt;&gt;0,"",'Base de données'!$B1992),""))</f>
        <v/>
      </c>
      <c r="R1992" s="39" t="str">
        <f>IF(R$1&gt;$AE$1,"-",IFERROR(IF(DATEDIF('Base de données'!$A1992,R$1,"d")&lt;&gt;0,"",'Base de données'!$B1992),""))</f>
        <v>GERRB</v>
      </c>
      <c r="S1992" s="39" t="str">
        <f>IF(S$1&gt;$AE$1,"-",IFERROR(IF(DATEDIF('Base de données'!$A1992,S$1,"d")&lt;&gt;0,"",'Base de données'!$B1992),""))</f>
        <v/>
      </c>
      <c r="T1992" s="39" t="str">
        <f>IF(T$1&gt;$AE$1,"-",IFERROR(IF(DATEDIF('Base de données'!$A1992,T$1,"d")&lt;&gt;0,"",'Base de données'!$B1992),""))</f>
        <v/>
      </c>
      <c r="U1992" s="39" t="str">
        <f>IF(U$1&gt;$AE$1,"-",IFERROR(IF(DATEDIF('Base de données'!$A1992,U$1,"d")&lt;&gt;0,"",'Base de données'!$B1992),""))</f>
        <v/>
      </c>
      <c r="V1992" s="39" t="str">
        <f>IF(V$1&gt;$AE$1,"-",IFERROR(IF(DATEDIF('Base de données'!$A1992,V$1,"d")&lt;&gt;0,"",'Base de données'!$B1992),""))</f>
        <v/>
      </c>
      <c r="W1992" s="34"/>
      <c r="X1992" s="30" t="str">
        <f>'Base de données'!$C1992&amp;" "&amp;'Base de données'!$D1992</f>
        <v>Fontaine Arthur</v>
      </c>
      <c r="Y1992" s="31">
        <f>COUNTIF('Base de données'!$B:$B,'Base de données'!$B1992)</f>
        <v>12</v>
      </c>
      <c r="AA1992" s="87" cm="1">
        <f t="array" aca="1" ref="AA1992" ca="1">INDIRECT("'Base de données'!A" &amp; ROW(Y1992))</f>
        <v>45870</v>
      </c>
      <c r="AB1992" s="51" t="str" cm="1">
        <f t="array" aca="1" ref="AB1992" ca="1">INDIRECT("'Base de données'!B" &amp; ROW(Z1992))</f>
        <v>GERRB</v>
      </c>
    </row>
    <row r="1993" spans="1:28" x14ac:dyDescent="0.3">
      <c r="A1993" s="41" t="str">
        <f ca="1">IF(IF(AND($B1993&lt;&gt;"-",$B1993=$E1993),"Entrée et sortie","-")="Entrée et sortie",'Base de données'!$B1993,"-")</f>
        <v>-</v>
      </c>
      <c r="B1993" s="41" t="str">
        <f t="shared" ca="1" si="127"/>
        <v>-</v>
      </c>
      <c r="C1993" s="41" t="str">
        <f t="shared" ca="1" si="128"/>
        <v>-</v>
      </c>
      <c r="D1993" s="41" t="str">
        <f>IF($F1993="sortie en cours d'année",'Base de données'!$B1993,"-")</f>
        <v>-</v>
      </c>
      <c r="E1993" s="41" t="str">
        <f>IF($H1993="entrée en cours d'année",'Base de données'!$B1993,"-")</f>
        <v>-</v>
      </c>
      <c r="F1993" s="37" t="str">
        <f t="shared" si="125"/>
        <v/>
      </c>
      <c r="G1993" s="37" t="str">
        <f>IF($J1993="mouvement",_xlfn.XLOOKUP('Base de données'!$B1993,$V:$V,$V:$V,0),"")</f>
        <v/>
      </c>
      <c r="H1993" s="37" t="str">
        <f t="shared" si="126"/>
        <v/>
      </c>
      <c r="I1993" s="37" t="str">
        <f>IF($J1993="mouvement",_xlfn.XLOOKUP('Base de données'!$B1993,$K:$K,$K:$K,0),"")</f>
        <v/>
      </c>
      <c r="J1993" s="38" t="str">
        <f>IF(AND(Y1993&lt;&gt;MAX(Y:Y),COUNTIF(K1993:V1993,'Base de données'!$B1993)&gt;0),"mouvement","")</f>
        <v/>
      </c>
      <c r="K1993" s="39" t="str">
        <f>IF(K$1&gt;$AE$1,"-",IFERROR(IF(DATEDIF('Base de données'!$A1993,K$1,"d")&lt;&gt;0,"",'Base de données'!$B1993),""))</f>
        <v/>
      </c>
      <c r="L1993" s="39" t="str">
        <f>IF(L$1&gt;$AE$1,"-",IFERROR(IF(DATEDIF('Base de données'!$A1993,L$1,"d")&lt;&gt;0,"",'Base de données'!$B1993),""))</f>
        <v/>
      </c>
      <c r="M1993" s="39" t="str">
        <f>IF(M$1&gt;$AE$1,"-",IFERROR(IF(DATEDIF('Base de données'!$A1993,M$1,"d")&lt;&gt;0,"",'Base de données'!$B1993),""))</f>
        <v/>
      </c>
      <c r="N1993" s="39" t="str">
        <f>IF(N$1&gt;$AE$1,"-",IFERROR(IF(DATEDIF('Base de données'!$A1993,N$1,"d")&lt;&gt;0,"",'Base de données'!$B1993),""))</f>
        <v/>
      </c>
      <c r="O1993" s="39" t="str">
        <f>IF(O$1&gt;$AE$1,"-",IFERROR(IF(DATEDIF('Base de données'!$A1993,O$1,"d")&lt;&gt;0,"",'Base de données'!$B1993),""))</f>
        <v/>
      </c>
      <c r="P1993" s="39" t="str">
        <f>IF(P$1&gt;$AE$1,"-",IFERROR(IF(DATEDIF('Base de données'!$A1993,P$1,"d")&lt;&gt;0,"",'Base de données'!$B1993),""))</f>
        <v/>
      </c>
      <c r="Q1993" s="39" t="str">
        <f>IF(Q$1&gt;$AE$1,"-",IFERROR(IF(DATEDIF('Base de données'!$A1993,Q$1,"d")&lt;&gt;0,"",'Base de données'!$B1993),""))</f>
        <v/>
      </c>
      <c r="R1993" s="39" t="str">
        <f>IF(R$1&gt;$AE$1,"-",IFERROR(IF(DATEDIF('Base de données'!$A1993,R$1,"d")&lt;&gt;0,"",'Base de données'!$B1993),""))</f>
        <v>6ZPJJ</v>
      </c>
      <c r="S1993" s="39" t="str">
        <f>IF(S$1&gt;$AE$1,"-",IFERROR(IF(DATEDIF('Base de données'!$A1993,S$1,"d")&lt;&gt;0,"",'Base de données'!$B1993),""))</f>
        <v/>
      </c>
      <c r="T1993" s="39" t="str">
        <f>IF(T$1&gt;$AE$1,"-",IFERROR(IF(DATEDIF('Base de données'!$A1993,T$1,"d")&lt;&gt;0,"",'Base de données'!$B1993),""))</f>
        <v/>
      </c>
      <c r="U1993" s="39" t="str">
        <f>IF(U$1&gt;$AE$1,"-",IFERROR(IF(DATEDIF('Base de données'!$A1993,U$1,"d")&lt;&gt;0,"",'Base de données'!$B1993),""))</f>
        <v/>
      </c>
      <c r="V1993" s="39" t="str">
        <f>IF(V$1&gt;$AE$1,"-",IFERROR(IF(DATEDIF('Base de données'!$A1993,V$1,"d")&lt;&gt;0,"",'Base de données'!$B1993),""))</f>
        <v/>
      </c>
      <c r="W1993" s="34"/>
      <c r="X1993" s="30" t="str">
        <f>'Base de données'!$C1993&amp;" "&amp;'Base de données'!$D1993</f>
        <v>Laurent Adrienne</v>
      </c>
      <c r="Y1993" s="31">
        <f>COUNTIF('Base de données'!$B:$B,'Base de données'!$B1993)</f>
        <v>12</v>
      </c>
      <c r="AA1993" s="87" cm="1">
        <f t="array" aca="1" ref="AA1993" ca="1">INDIRECT("'Base de données'!A" &amp; ROW(Y1993))</f>
        <v>45870</v>
      </c>
      <c r="AB1993" s="51" t="str" cm="1">
        <f t="array" aca="1" ref="AB1993" ca="1">INDIRECT("'Base de données'!B" &amp; ROW(Z1993))</f>
        <v>6ZPJJ</v>
      </c>
    </row>
    <row r="1994" spans="1:28" x14ac:dyDescent="0.3">
      <c r="A1994" s="41" t="str">
        <f ca="1">IF(IF(AND($B1994&lt;&gt;"-",$B1994=$E1994),"Entrée et sortie","-")="Entrée et sortie",'Base de données'!$B1994,"-")</f>
        <v>-</v>
      </c>
      <c r="B1994" s="41" t="str">
        <f t="shared" ca="1" si="127"/>
        <v>-</v>
      </c>
      <c r="C1994" s="41" t="str">
        <f t="shared" ca="1" si="128"/>
        <v>-</v>
      </c>
      <c r="D1994" s="41" t="str">
        <f>IF($F1994="sortie en cours d'année",'Base de données'!$B1994,"-")</f>
        <v>-</v>
      </c>
      <c r="E1994" s="41" t="str">
        <f>IF($H1994="entrée en cours d'année",'Base de données'!$B1994,"-")</f>
        <v>-</v>
      </c>
      <c r="F1994" s="37" t="str">
        <f t="shared" si="125"/>
        <v/>
      </c>
      <c r="G1994" s="37" t="str">
        <f>IF($J1994="mouvement",_xlfn.XLOOKUP('Base de données'!$B1994,$V:$V,$V:$V,0),"")</f>
        <v/>
      </c>
      <c r="H1994" s="37" t="str">
        <f t="shared" si="126"/>
        <v/>
      </c>
      <c r="I1994" s="37" t="str">
        <f>IF($J1994="mouvement",_xlfn.XLOOKUP('Base de données'!$B1994,$K:$K,$K:$K,0),"")</f>
        <v/>
      </c>
      <c r="J1994" s="38" t="str">
        <f>IF(AND(Y1994&lt;&gt;MAX(Y:Y),COUNTIF(K1994:V1994,'Base de données'!$B1994)&gt;0),"mouvement","")</f>
        <v/>
      </c>
      <c r="K1994" s="39" t="str">
        <f>IF(K$1&gt;$AE$1,"-",IFERROR(IF(DATEDIF('Base de données'!$A1994,K$1,"d")&lt;&gt;0,"",'Base de données'!$B1994),""))</f>
        <v/>
      </c>
      <c r="L1994" s="39" t="str">
        <f>IF(L$1&gt;$AE$1,"-",IFERROR(IF(DATEDIF('Base de données'!$A1994,L$1,"d")&lt;&gt;0,"",'Base de données'!$B1994),""))</f>
        <v/>
      </c>
      <c r="M1994" s="39" t="str">
        <f>IF(M$1&gt;$AE$1,"-",IFERROR(IF(DATEDIF('Base de données'!$A1994,M$1,"d")&lt;&gt;0,"",'Base de données'!$B1994),""))</f>
        <v/>
      </c>
      <c r="N1994" s="39" t="str">
        <f>IF(N$1&gt;$AE$1,"-",IFERROR(IF(DATEDIF('Base de données'!$A1994,N$1,"d")&lt;&gt;0,"",'Base de données'!$B1994),""))</f>
        <v/>
      </c>
      <c r="O1994" s="39" t="str">
        <f>IF(O$1&gt;$AE$1,"-",IFERROR(IF(DATEDIF('Base de données'!$A1994,O$1,"d")&lt;&gt;0,"",'Base de données'!$B1994),""))</f>
        <v/>
      </c>
      <c r="P1994" s="39" t="str">
        <f>IF(P$1&gt;$AE$1,"-",IFERROR(IF(DATEDIF('Base de données'!$A1994,P$1,"d")&lt;&gt;0,"",'Base de données'!$B1994),""))</f>
        <v/>
      </c>
      <c r="Q1994" s="39" t="str">
        <f>IF(Q$1&gt;$AE$1,"-",IFERROR(IF(DATEDIF('Base de données'!$A1994,Q$1,"d")&lt;&gt;0,"",'Base de données'!$B1994),""))</f>
        <v/>
      </c>
      <c r="R1994" s="39" t="str">
        <f>IF(R$1&gt;$AE$1,"-",IFERROR(IF(DATEDIF('Base de données'!$A1994,R$1,"d")&lt;&gt;0,"",'Base de données'!$B1994),""))</f>
        <v>QXZRZ</v>
      </c>
      <c r="S1994" s="39" t="str">
        <f>IF(S$1&gt;$AE$1,"-",IFERROR(IF(DATEDIF('Base de données'!$A1994,S$1,"d")&lt;&gt;0,"",'Base de données'!$B1994),""))</f>
        <v/>
      </c>
      <c r="T1994" s="39" t="str">
        <f>IF(T$1&gt;$AE$1,"-",IFERROR(IF(DATEDIF('Base de données'!$A1994,T$1,"d")&lt;&gt;0,"",'Base de données'!$B1994),""))</f>
        <v/>
      </c>
      <c r="U1994" s="39" t="str">
        <f>IF(U$1&gt;$AE$1,"-",IFERROR(IF(DATEDIF('Base de données'!$A1994,U$1,"d")&lt;&gt;0,"",'Base de données'!$B1994),""))</f>
        <v/>
      </c>
      <c r="V1994" s="39" t="str">
        <f>IF(V$1&gt;$AE$1,"-",IFERROR(IF(DATEDIF('Base de données'!$A1994,V$1,"d")&lt;&gt;0,"",'Base de données'!$B1994),""))</f>
        <v/>
      </c>
      <c r="W1994" s="34"/>
      <c r="X1994" s="30" t="str">
        <f>'Base de données'!$C1994&amp;" "&amp;'Base de données'!$D1994</f>
        <v>Mallet William</v>
      </c>
      <c r="Y1994" s="31">
        <f>COUNTIF('Base de données'!$B:$B,'Base de données'!$B1994)</f>
        <v>12</v>
      </c>
      <c r="AA1994" s="87" cm="1">
        <f t="array" aca="1" ref="AA1994" ca="1">INDIRECT("'Base de données'!A" &amp; ROW(Y1994))</f>
        <v>45870</v>
      </c>
      <c r="AB1994" s="51" t="str" cm="1">
        <f t="array" aca="1" ref="AB1994" ca="1">INDIRECT("'Base de données'!B" &amp; ROW(Z1994))</f>
        <v>QXZRZ</v>
      </c>
    </row>
    <row r="1995" spans="1:28" x14ac:dyDescent="0.3">
      <c r="A1995" s="41" t="str">
        <f ca="1">IF(IF(AND($B1995&lt;&gt;"-",$B1995=$E1995),"Entrée et sortie","-")="Entrée et sortie",'Base de données'!$B1995,"-")</f>
        <v>-</v>
      </c>
      <c r="B1995" s="41" t="str">
        <f t="shared" ca="1" si="127"/>
        <v>CUQ5O</v>
      </c>
      <c r="C1995" s="41" t="str">
        <f t="shared" ca="1" si="128"/>
        <v>CUQ5O</v>
      </c>
      <c r="D1995" s="41" t="str">
        <f>IF($F1995="sortie en cours d'année",'Base de données'!$B1995,"-")</f>
        <v>CUQ5O</v>
      </c>
      <c r="E1995" s="41" t="str">
        <f>IF($H1995="entrée en cours d'année",'Base de données'!$B1995,"-")</f>
        <v>-</v>
      </c>
      <c r="F1995" s="37" t="str">
        <f t="shared" si="125"/>
        <v>sortie en cours d'année</v>
      </c>
      <c r="G1995" s="37">
        <f>IF($J1995="mouvement",_xlfn.XLOOKUP('Base de données'!$B1995,$V:$V,$V:$V,0),"")</f>
        <v>0</v>
      </c>
      <c r="H1995" s="37" t="str">
        <f t="shared" si="126"/>
        <v/>
      </c>
      <c r="I1995" s="37" t="str">
        <f>IF($J1995="mouvement",_xlfn.XLOOKUP('Base de données'!$B1995,$K:$K,$K:$K,0),"")</f>
        <v>CUQ5O</v>
      </c>
      <c r="J1995" s="38" t="str">
        <f>IF(AND(Y1995&lt;&gt;MAX(Y:Y),COUNTIF(K1995:V1995,'Base de données'!$B1995)&gt;0),"mouvement","")</f>
        <v>mouvement</v>
      </c>
      <c r="K1995" s="39" t="str">
        <f>IF(K$1&gt;$AE$1,"-",IFERROR(IF(DATEDIF('Base de données'!$A1995,K$1,"d")&lt;&gt;0,"",'Base de données'!$B1995),""))</f>
        <v/>
      </c>
      <c r="L1995" s="39" t="str">
        <f>IF(L$1&gt;$AE$1,"-",IFERROR(IF(DATEDIF('Base de données'!$A1995,L$1,"d")&lt;&gt;0,"",'Base de données'!$B1995),""))</f>
        <v/>
      </c>
      <c r="M1995" s="39" t="str">
        <f>IF(M$1&gt;$AE$1,"-",IFERROR(IF(DATEDIF('Base de données'!$A1995,M$1,"d")&lt;&gt;0,"",'Base de données'!$B1995),""))</f>
        <v/>
      </c>
      <c r="N1995" s="39" t="str">
        <f>IF(N$1&gt;$AE$1,"-",IFERROR(IF(DATEDIF('Base de données'!$A1995,N$1,"d")&lt;&gt;0,"",'Base de données'!$B1995),""))</f>
        <v/>
      </c>
      <c r="O1995" s="39" t="str">
        <f>IF(O$1&gt;$AE$1,"-",IFERROR(IF(DATEDIF('Base de données'!$A1995,O$1,"d")&lt;&gt;0,"",'Base de données'!$B1995),""))</f>
        <v/>
      </c>
      <c r="P1995" s="39" t="str">
        <f>IF(P$1&gt;$AE$1,"-",IFERROR(IF(DATEDIF('Base de données'!$A1995,P$1,"d")&lt;&gt;0,"",'Base de données'!$B1995),""))</f>
        <v/>
      </c>
      <c r="Q1995" s="39" t="str">
        <f>IF(Q$1&gt;$AE$1,"-",IFERROR(IF(DATEDIF('Base de données'!$A1995,Q$1,"d")&lt;&gt;0,"",'Base de données'!$B1995),""))</f>
        <v/>
      </c>
      <c r="R1995" s="39" t="str">
        <f>IF(R$1&gt;$AE$1,"-",IFERROR(IF(DATEDIF('Base de données'!$A1995,R$1,"d")&lt;&gt;0,"",'Base de données'!$B1995),""))</f>
        <v>CUQ5O</v>
      </c>
      <c r="S1995" s="39" t="str">
        <f>IF(S$1&gt;$AE$1,"-",IFERROR(IF(DATEDIF('Base de données'!$A1995,S$1,"d")&lt;&gt;0,"",'Base de données'!$B1995),""))</f>
        <v/>
      </c>
      <c r="T1995" s="39" t="str">
        <f>IF(T$1&gt;$AE$1,"-",IFERROR(IF(DATEDIF('Base de données'!$A1995,T$1,"d")&lt;&gt;0,"",'Base de données'!$B1995),""))</f>
        <v/>
      </c>
      <c r="U1995" s="39" t="str">
        <f>IF(U$1&gt;$AE$1,"-",IFERROR(IF(DATEDIF('Base de données'!$A1995,U$1,"d")&lt;&gt;0,"",'Base de données'!$B1995),""))</f>
        <v/>
      </c>
      <c r="V1995" s="39" t="str">
        <f>IF(V$1&gt;$AE$1,"-",IFERROR(IF(DATEDIF('Base de données'!$A1995,V$1,"d")&lt;&gt;0,"",'Base de données'!$B1995),""))</f>
        <v/>
      </c>
      <c r="W1995" s="34"/>
      <c r="X1995" s="30" t="str">
        <f>'Base de données'!$C1995&amp;" "&amp;'Base de données'!$D1995</f>
        <v>Camus Christiane</v>
      </c>
      <c r="Y1995" s="31">
        <f>COUNTIF('Base de données'!$B:$B,'Base de données'!$B1995)</f>
        <v>8</v>
      </c>
      <c r="AA1995" s="87" cm="1">
        <f t="array" aca="1" ref="AA1995" ca="1">INDIRECT("'Base de données'!A" &amp; ROW(Y1995))</f>
        <v>45870</v>
      </c>
      <c r="AB1995" s="51" t="str" cm="1">
        <f t="array" aca="1" ref="AB1995" ca="1">INDIRECT("'Base de données'!B" &amp; ROW(Z1995))</f>
        <v>CUQ5O</v>
      </c>
    </row>
    <row r="1996" spans="1:28" x14ac:dyDescent="0.3">
      <c r="A1996" s="41" t="str">
        <f ca="1">IF(IF(AND($B1996&lt;&gt;"-",$B1996=$E1996),"Entrée et sortie","-")="Entrée et sortie",'Base de données'!$B1996,"-")</f>
        <v>-</v>
      </c>
      <c r="B1996" s="41" t="str">
        <f t="shared" ca="1" si="127"/>
        <v>-</v>
      </c>
      <c r="C1996" s="41" t="str">
        <f t="shared" ca="1" si="128"/>
        <v>-</v>
      </c>
      <c r="D1996" s="41" t="str">
        <f>IF($F1996="sortie en cours d'année",'Base de données'!$B1996,"-")</f>
        <v>-</v>
      </c>
      <c r="E1996" s="41" t="str">
        <f>IF($H1996="entrée en cours d'année",'Base de données'!$B1996,"-")</f>
        <v>-</v>
      </c>
      <c r="F1996" s="37" t="str">
        <f t="shared" si="125"/>
        <v/>
      </c>
      <c r="G1996" s="37" t="str">
        <f>IF($J1996="mouvement",_xlfn.XLOOKUP('Base de données'!$B1996,$V:$V,$V:$V,0),"")</f>
        <v/>
      </c>
      <c r="H1996" s="37" t="str">
        <f t="shared" si="126"/>
        <v/>
      </c>
      <c r="I1996" s="37" t="str">
        <f>IF($J1996="mouvement",_xlfn.XLOOKUP('Base de données'!$B1996,$K:$K,$K:$K,0),"")</f>
        <v/>
      </c>
      <c r="J1996" s="38" t="str">
        <f>IF(AND(Y1996&lt;&gt;MAX(Y:Y),COUNTIF(K1996:V1996,'Base de données'!$B1996)&gt;0),"mouvement","")</f>
        <v/>
      </c>
      <c r="K1996" s="39" t="str">
        <f>IF(K$1&gt;$AE$1,"-",IFERROR(IF(DATEDIF('Base de données'!$A1996,K$1,"d")&lt;&gt;0,"",'Base de données'!$B1996),""))</f>
        <v/>
      </c>
      <c r="L1996" s="39" t="str">
        <f>IF(L$1&gt;$AE$1,"-",IFERROR(IF(DATEDIF('Base de données'!$A1996,L$1,"d")&lt;&gt;0,"",'Base de données'!$B1996),""))</f>
        <v/>
      </c>
      <c r="M1996" s="39" t="str">
        <f>IF(M$1&gt;$AE$1,"-",IFERROR(IF(DATEDIF('Base de données'!$A1996,M$1,"d")&lt;&gt;0,"",'Base de données'!$B1996),""))</f>
        <v/>
      </c>
      <c r="N1996" s="39" t="str">
        <f>IF(N$1&gt;$AE$1,"-",IFERROR(IF(DATEDIF('Base de données'!$A1996,N$1,"d")&lt;&gt;0,"",'Base de données'!$B1996),""))</f>
        <v/>
      </c>
      <c r="O1996" s="39" t="str">
        <f>IF(O$1&gt;$AE$1,"-",IFERROR(IF(DATEDIF('Base de données'!$A1996,O$1,"d")&lt;&gt;0,"",'Base de données'!$B1996),""))</f>
        <v/>
      </c>
      <c r="P1996" s="39" t="str">
        <f>IF(P$1&gt;$AE$1,"-",IFERROR(IF(DATEDIF('Base de données'!$A1996,P$1,"d")&lt;&gt;0,"",'Base de données'!$B1996),""))</f>
        <v/>
      </c>
      <c r="Q1996" s="39" t="str">
        <f>IF(Q$1&gt;$AE$1,"-",IFERROR(IF(DATEDIF('Base de données'!$A1996,Q$1,"d")&lt;&gt;0,"",'Base de données'!$B1996),""))</f>
        <v/>
      </c>
      <c r="R1996" s="39" t="str">
        <f>IF(R$1&gt;$AE$1,"-",IFERROR(IF(DATEDIF('Base de données'!$A1996,R$1,"d")&lt;&gt;0,"",'Base de données'!$B1996),""))</f>
        <v>2TAA0</v>
      </c>
      <c r="S1996" s="39" t="str">
        <f>IF(S$1&gt;$AE$1,"-",IFERROR(IF(DATEDIF('Base de données'!$A1996,S$1,"d")&lt;&gt;0,"",'Base de données'!$B1996),""))</f>
        <v/>
      </c>
      <c r="T1996" s="39" t="str">
        <f>IF(T$1&gt;$AE$1,"-",IFERROR(IF(DATEDIF('Base de données'!$A1996,T$1,"d")&lt;&gt;0,"",'Base de données'!$B1996),""))</f>
        <v/>
      </c>
      <c r="U1996" s="39" t="str">
        <f>IF(U$1&gt;$AE$1,"-",IFERROR(IF(DATEDIF('Base de données'!$A1996,U$1,"d")&lt;&gt;0,"",'Base de données'!$B1996),""))</f>
        <v/>
      </c>
      <c r="V1996" s="39" t="str">
        <f>IF(V$1&gt;$AE$1,"-",IFERROR(IF(DATEDIF('Base de données'!$A1996,V$1,"d")&lt;&gt;0,"",'Base de données'!$B1996),""))</f>
        <v/>
      </c>
      <c r="W1996" s="34"/>
      <c r="X1996" s="30" t="str">
        <f>'Base de données'!$C1996&amp;" "&amp;'Base de données'!$D1996</f>
        <v>Turpin Luc</v>
      </c>
      <c r="Y1996" s="31">
        <f>COUNTIF('Base de données'!$B:$B,'Base de données'!$B1996)</f>
        <v>12</v>
      </c>
      <c r="AA1996" s="87" cm="1">
        <f t="array" aca="1" ref="AA1996" ca="1">INDIRECT("'Base de données'!A" &amp; ROW(Y1996))</f>
        <v>45870</v>
      </c>
      <c r="AB1996" s="51" t="str" cm="1">
        <f t="array" aca="1" ref="AB1996" ca="1">INDIRECT("'Base de données'!B" &amp; ROW(Z1996))</f>
        <v>2TAA0</v>
      </c>
    </row>
    <row r="1997" spans="1:28" x14ac:dyDescent="0.3">
      <c r="A1997" s="41" t="str">
        <f ca="1">IF(IF(AND($B1997&lt;&gt;"-",$B1997=$E1997),"Entrée et sortie","-")="Entrée et sortie",'Base de données'!$B1997,"-")</f>
        <v>-</v>
      </c>
      <c r="B1997" s="41" t="str">
        <f t="shared" ca="1" si="127"/>
        <v>-</v>
      </c>
      <c r="C1997" s="41" t="str">
        <f t="shared" ca="1" si="128"/>
        <v>-</v>
      </c>
      <c r="D1997" s="41" t="str">
        <f>IF($F1997="sortie en cours d'année",'Base de données'!$B1997,"-")</f>
        <v>-</v>
      </c>
      <c r="E1997" s="41" t="str">
        <f>IF($H1997="entrée en cours d'année",'Base de données'!$B1997,"-")</f>
        <v>-</v>
      </c>
      <c r="F1997" s="37" t="str">
        <f t="shared" si="125"/>
        <v/>
      </c>
      <c r="G1997" s="37" t="str">
        <f>IF($J1997="mouvement",_xlfn.XLOOKUP('Base de données'!$B1997,$V:$V,$V:$V,0),"")</f>
        <v/>
      </c>
      <c r="H1997" s="37" t="str">
        <f t="shared" si="126"/>
        <v/>
      </c>
      <c r="I1997" s="37" t="str">
        <f>IF($J1997="mouvement",_xlfn.XLOOKUP('Base de données'!$B1997,$K:$K,$K:$K,0),"")</f>
        <v/>
      </c>
      <c r="J1997" s="38" t="str">
        <f>IF(AND(Y1997&lt;&gt;MAX(Y:Y),COUNTIF(K1997:V1997,'Base de données'!$B1997)&gt;0),"mouvement","")</f>
        <v/>
      </c>
      <c r="K1997" s="39" t="str">
        <f>IF(K$1&gt;$AE$1,"-",IFERROR(IF(DATEDIF('Base de données'!$A1997,K$1,"d")&lt;&gt;0,"",'Base de données'!$B1997),""))</f>
        <v/>
      </c>
      <c r="L1997" s="39" t="str">
        <f>IF(L$1&gt;$AE$1,"-",IFERROR(IF(DATEDIF('Base de données'!$A1997,L$1,"d")&lt;&gt;0,"",'Base de données'!$B1997),""))</f>
        <v/>
      </c>
      <c r="M1997" s="39" t="str">
        <f>IF(M$1&gt;$AE$1,"-",IFERROR(IF(DATEDIF('Base de données'!$A1997,M$1,"d")&lt;&gt;0,"",'Base de données'!$B1997),""))</f>
        <v/>
      </c>
      <c r="N1997" s="39" t="str">
        <f>IF(N$1&gt;$AE$1,"-",IFERROR(IF(DATEDIF('Base de données'!$A1997,N$1,"d")&lt;&gt;0,"",'Base de données'!$B1997),""))</f>
        <v/>
      </c>
      <c r="O1997" s="39" t="str">
        <f>IF(O$1&gt;$AE$1,"-",IFERROR(IF(DATEDIF('Base de données'!$A1997,O$1,"d")&lt;&gt;0,"",'Base de données'!$B1997),""))</f>
        <v/>
      </c>
      <c r="P1997" s="39" t="str">
        <f>IF(P$1&gt;$AE$1,"-",IFERROR(IF(DATEDIF('Base de données'!$A1997,P$1,"d")&lt;&gt;0,"",'Base de données'!$B1997),""))</f>
        <v/>
      </c>
      <c r="Q1997" s="39" t="str">
        <f>IF(Q$1&gt;$AE$1,"-",IFERROR(IF(DATEDIF('Base de données'!$A1997,Q$1,"d")&lt;&gt;0,"",'Base de données'!$B1997),""))</f>
        <v/>
      </c>
      <c r="R1997" s="39" t="str">
        <f>IF(R$1&gt;$AE$1,"-",IFERROR(IF(DATEDIF('Base de données'!$A1997,R$1,"d")&lt;&gt;0,"",'Base de données'!$B1997),""))</f>
        <v>827HN</v>
      </c>
      <c r="S1997" s="39" t="str">
        <f>IF(S$1&gt;$AE$1,"-",IFERROR(IF(DATEDIF('Base de données'!$A1997,S$1,"d")&lt;&gt;0,"",'Base de données'!$B1997),""))</f>
        <v/>
      </c>
      <c r="T1997" s="39" t="str">
        <f>IF(T$1&gt;$AE$1,"-",IFERROR(IF(DATEDIF('Base de données'!$A1997,T$1,"d")&lt;&gt;0,"",'Base de données'!$B1997),""))</f>
        <v/>
      </c>
      <c r="U1997" s="39" t="str">
        <f>IF(U$1&gt;$AE$1,"-",IFERROR(IF(DATEDIF('Base de données'!$A1997,U$1,"d")&lt;&gt;0,"",'Base de données'!$B1997),""))</f>
        <v/>
      </c>
      <c r="V1997" s="39" t="str">
        <f>IF(V$1&gt;$AE$1,"-",IFERROR(IF(DATEDIF('Base de données'!$A1997,V$1,"d")&lt;&gt;0,"",'Base de données'!$B1997),""))</f>
        <v/>
      </c>
      <c r="W1997" s="34"/>
      <c r="X1997" s="30" t="str">
        <f>'Base de données'!$C1997&amp;" "&amp;'Base de données'!$D1997</f>
        <v>Gilbert Georges</v>
      </c>
      <c r="Y1997" s="31">
        <f>COUNTIF('Base de données'!$B:$B,'Base de données'!$B1997)</f>
        <v>12</v>
      </c>
      <c r="AA1997" s="87" cm="1">
        <f t="array" aca="1" ref="AA1997" ca="1">INDIRECT("'Base de données'!A" &amp; ROW(Y1997))</f>
        <v>45870</v>
      </c>
      <c r="AB1997" s="51" t="str" cm="1">
        <f t="array" aca="1" ref="AB1997" ca="1">INDIRECT("'Base de données'!B" &amp; ROW(Z1997))</f>
        <v>827HN</v>
      </c>
    </row>
    <row r="1998" spans="1:28" x14ac:dyDescent="0.3">
      <c r="A1998" s="41" t="str">
        <f ca="1">IF(IF(AND($B1998&lt;&gt;"-",$B1998=$E1998),"Entrée et sortie","-")="Entrée et sortie",'Base de données'!$B1998,"-")</f>
        <v>-</v>
      </c>
      <c r="B1998" s="41" t="str">
        <f t="shared" ca="1" si="127"/>
        <v>-</v>
      </c>
      <c r="C1998" s="41" t="str">
        <f t="shared" ca="1" si="128"/>
        <v>-</v>
      </c>
      <c r="D1998" s="41" t="str">
        <f>IF($F1998="sortie en cours d'année",'Base de données'!$B1998,"-")</f>
        <v>-</v>
      </c>
      <c r="E1998" s="41" t="str">
        <f>IF($H1998="entrée en cours d'année",'Base de données'!$B1998,"-")</f>
        <v>-</v>
      </c>
      <c r="F1998" s="37" t="str">
        <f t="shared" si="125"/>
        <v/>
      </c>
      <c r="G1998" s="37" t="str">
        <f>IF($J1998="mouvement",_xlfn.XLOOKUP('Base de données'!$B1998,$V:$V,$V:$V,0),"")</f>
        <v/>
      </c>
      <c r="H1998" s="37" t="str">
        <f t="shared" si="126"/>
        <v/>
      </c>
      <c r="I1998" s="37" t="str">
        <f>IF($J1998="mouvement",_xlfn.XLOOKUP('Base de données'!$B1998,$K:$K,$K:$K,0),"")</f>
        <v/>
      </c>
      <c r="J1998" s="38" t="str">
        <f>IF(AND(Y1998&lt;&gt;MAX(Y:Y),COUNTIF(K1998:V1998,'Base de données'!$B1998)&gt;0),"mouvement","")</f>
        <v/>
      </c>
      <c r="K1998" s="39" t="str">
        <f>IF(K$1&gt;$AE$1,"-",IFERROR(IF(DATEDIF('Base de données'!$A1998,K$1,"d")&lt;&gt;0,"",'Base de données'!$B1998),""))</f>
        <v/>
      </c>
      <c r="L1998" s="39" t="str">
        <f>IF(L$1&gt;$AE$1,"-",IFERROR(IF(DATEDIF('Base de données'!$A1998,L$1,"d")&lt;&gt;0,"",'Base de données'!$B1998),""))</f>
        <v/>
      </c>
      <c r="M1998" s="39" t="str">
        <f>IF(M$1&gt;$AE$1,"-",IFERROR(IF(DATEDIF('Base de données'!$A1998,M$1,"d")&lt;&gt;0,"",'Base de données'!$B1998),""))</f>
        <v/>
      </c>
      <c r="N1998" s="39" t="str">
        <f>IF(N$1&gt;$AE$1,"-",IFERROR(IF(DATEDIF('Base de données'!$A1998,N$1,"d")&lt;&gt;0,"",'Base de données'!$B1998),""))</f>
        <v/>
      </c>
      <c r="O1998" s="39" t="str">
        <f>IF(O$1&gt;$AE$1,"-",IFERROR(IF(DATEDIF('Base de données'!$A1998,O$1,"d")&lt;&gt;0,"",'Base de données'!$B1998),""))</f>
        <v/>
      </c>
      <c r="P1998" s="39" t="str">
        <f>IF(P$1&gt;$AE$1,"-",IFERROR(IF(DATEDIF('Base de données'!$A1998,P$1,"d")&lt;&gt;0,"",'Base de données'!$B1998),""))</f>
        <v/>
      </c>
      <c r="Q1998" s="39" t="str">
        <f>IF(Q$1&gt;$AE$1,"-",IFERROR(IF(DATEDIF('Base de données'!$A1998,Q$1,"d")&lt;&gt;0,"",'Base de données'!$B1998),""))</f>
        <v/>
      </c>
      <c r="R1998" s="39" t="str">
        <f>IF(R$1&gt;$AE$1,"-",IFERROR(IF(DATEDIF('Base de données'!$A1998,R$1,"d")&lt;&gt;0,"",'Base de données'!$B1998),""))</f>
        <v>H0PF6</v>
      </c>
      <c r="S1998" s="39" t="str">
        <f>IF(S$1&gt;$AE$1,"-",IFERROR(IF(DATEDIF('Base de données'!$A1998,S$1,"d")&lt;&gt;0,"",'Base de données'!$B1998),""))</f>
        <v/>
      </c>
      <c r="T1998" s="39" t="str">
        <f>IF(T$1&gt;$AE$1,"-",IFERROR(IF(DATEDIF('Base de données'!$A1998,T$1,"d")&lt;&gt;0,"",'Base de données'!$B1998),""))</f>
        <v/>
      </c>
      <c r="U1998" s="39" t="str">
        <f>IF(U$1&gt;$AE$1,"-",IFERROR(IF(DATEDIF('Base de données'!$A1998,U$1,"d")&lt;&gt;0,"",'Base de données'!$B1998),""))</f>
        <v/>
      </c>
      <c r="V1998" s="39" t="str">
        <f>IF(V$1&gt;$AE$1,"-",IFERROR(IF(DATEDIF('Base de données'!$A1998,V$1,"d")&lt;&gt;0,"",'Base de données'!$B1998),""))</f>
        <v/>
      </c>
      <c r="W1998" s="34"/>
      <c r="X1998" s="30" t="str">
        <f>'Base de données'!$C1998&amp;" "&amp;'Base de données'!$D1998</f>
        <v>Allain Émilie</v>
      </c>
      <c r="Y1998" s="31">
        <f>COUNTIF('Base de données'!$B:$B,'Base de données'!$B1998)</f>
        <v>12</v>
      </c>
      <c r="AA1998" s="87" cm="1">
        <f t="array" aca="1" ref="AA1998" ca="1">INDIRECT("'Base de données'!A" &amp; ROW(Y1998))</f>
        <v>45870</v>
      </c>
      <c r="AB1998" s="51" t="str" cm="1">
        <f t="array" aca="1" ref="AB1998" ca="1">INDIRECT("'Base de données'!B" &amp; ROW(Z1998))</f>
        <v>H0PF6</v>
      </c>
    </row>
    <row r="1999" spans="1:28" x14ac:dyDescent="0.3">
      <c r="A1999" s="41" t="str">
        <f ca="1">IF(IF(AND($B1999&lt;&gt;"-",$B1999=$E1999),"Entrée et sortie","-")="Entrée et sortie",'Base de données'!$B1999,"-")</f>
        <v>-</v>
      </c>
      <c r="B1999" s="41" t="str">
        <f t="shared" ca="1" si="127"/>
        <v>-</v>
      </c>
      <c r="C1999" s="41" t="str">
        <f t="shared" ca="1" si="128"/>
        <v>-</v>
      </c>
      <c r="D1999" s="41" t="str">
        <f>IF($F1999="sortie en cours d'année",'Base de données'!$B1999,"-")</f>
        <v>-</v>
      </c>
      <c r="E1999" s="41" t="str">
        <f>IF($H1999="entrée en cours d'année",'Base de données'!$B1999,"-")</f>
        <v>-</v>
      </c>
      <c r="F1999" s="37" t="str">
        <f t="shared" si="125"/>
        <v/>
      </c>
      <c r="G1999" s="37" t="str">
        <f>IF($J1999="mouvement",_xlfn.XLOOKUP('Base de données'!$B1999,$V:$V,$V:$V,0),"")</f>
        <v/>
      </c>
      <c r="H1999" s="37" t="str">
        <f t="shared" si="126"/>
        <v/>
      </c>
      <c r="I1999" s="37" t="str">
        <f>IF($J1999="mouvement",_xlfn.XLOOKUP('Base de données'!$B1999,$K:$K,$K:$K,0),"")</f>
        <v/>
      </c>
      <c r="J1999" s="38" t="str">
        <f>IF(AND(Y1999&lt;&gt;MAX(Y:Y),COUNTIF(K1999:V1999,'Base de données'!$B1999)&gt;0),"mouvement","")</f>
        <v/>
      </c>
      <c r="K1999" s="39" t="str">
        <f>IF(K$1&gt;$AE$1,"-",IFERROR(IF(DATEDIF('Base de données'!$A1999,K$1,"d")&lt;&gt;0,"",'Base de données'!$B1999),""))</f>
        <v/>
      </c>
      <c r="L1999" s="39" t="str">
        <f>IF(L$1&gt;$AE$1,"-",IFERROR(IF(DATEDIF('Base de données'!$A1999,L$1,"d")&lt;&gt;0,"",'Base de données'!$B1999),""))</f>
        <v/>
      </c>
      <c r="M1999" s="39" t="str">
        <f>IF(M$1&gt;$AE$1,"-",IFERROR(IF(DATEDIF('Base de données'!$A1999,M$1,"d")&lt;&gt;0,"",'Base de données'!$B1999),""))</f>
        <v/>
      </c>
      <c r="N1999" s="39" t="str">
        <f>IF(N$1&gt;$AE$1,"-",IFERROR(IF(DATEDIF('Base de données'!$A1999,N$1,"d")&lt;&gt;0,"",'Base de données'!$B1999),""))</f>
        <v/>
      </c>
      <c r="O1999" s="39" t="str">
        <f>IF(O$1&gt;$AE$1,"-",IFERROR(IF(DATEDIF('Base de données'!$A1999,O$1,"d")&lt;&gt;0,"",'Base de données'!$B1999),""))</f>
        <v/>
      </c>
      <c r="P1999" s="39" t="str">
        <f>IF(P$1&gt;$AE$1,"-",IFERROR(IF(DATEDIF('Base de données'!$A1999,P$1,"d")&lt;&gt;0,"",'Base de données'!$B1999),""))</f>
        <v/>
      </c>
      <c r="Q1999" s="39" t="str">
        <f>IF(Q$1&gt;$AE$1,"-",IFERROR(IF(DATEDIF('Base de données'!$A1999,Q$1,"d")&lt;&gt;0,"",'Base de données'!$B1999),""))</f>
        <v/>
      </c>
      <c r="R1999" s="39" t="str">
        <f>IF(R$1&gt;$AE$1,"-",IFERROR(IF(DATEDIF('Base de données'!$A1999,R$1,"d")&lt;&gt;0,"",'Base de données'!$B1999),""))</f>
        <v>PRNMM</v>
      </c>
      <c r="S1999" s="39" t="str">
        <f>IF(S$1&gt;$AE$1,"-",IFERROR(IF(DATEDIF('Base de données'!$A1999,S$1,"d")&lt;&gt;0,"",'Base de données'!$B1999),""))</f>
        <v/>
      </c>
      <c r="T1999" s="39" t="str">
        <f>IF(T$1&gt;$AE$1,"-",IFERROR(IF(DATEDIF('Base de données'!$A1999,T$1,"d")&lt;&gt;0,"",'Base de données'!$B1999),""))</f>
        <v/>
      </c>
      <c r="U1999" s="39" t="str">
        <f>IF(U$1&gt;$AE$1,"-",IFERROR(IF(DATEDIF('Base de données'!$A1999,U$1,"d")&lt;&gt;0,"",'Base de données'!$B1999),""))</f>
        <v/>
      </c>
      <c r="V1999" s="39" t="str">
        <f>IF(V$1&gt;$AE$1,"-",IFERROR(IF(DATEDIF('Base de données'!$A1999,V$1,"d")&lt;&gt;0,"",'Base de données'!$B1999),""))</f>
        <v/>
      </c>
      <c r="W1999" s="34"/>
      <c r="X1999" s="30" t="str">
        <f>'Base de données'!$C1999&amp;" "&amp;'Base de données'!$D1999</f>
        <v>Renard Olivier</v>
      </c>
      <c r="Y1999" s="31">
        <f>COUNTIF('Base de données'!$B:$B,'Base de données'!$B1999)</f>
        <v>12</v>
      </c>
      <c r="AA1999" s="87" cm="1">
        <f t="array" aca="1" ref="AA1999" ca="1">INDIRECT("'Base de données'!A" &amp; ROW(Y1999))</f>
        <v>45870</v>
      </c>
      <c r="AB1999" s="51" t="str" cm="1">
        <f t="array" aca="1" ref="AB1999" ca="1">INDIRECT("'Base de données'!B" &amp; ROW(Z1999))</f>
        <v>PRNMM</v>
      </c>
    </row>
    <row r="2000" spans="1:28" x14ac:dyDescent="0.3">
      <c r="A2000" s="41" t="str">
        <f ca="1">IF(IF(AND($B2000&lt;&gt;"-",$B2000=$E2000),"Entrée et sortie","-")="Entrée et sortie",'Base de données'!$B2000,"-")</f>
        <v>-</v>
      </c>
      <c r="B2000" s="41" t="str">
        <f t="shared" ca="1" si="127"/>
        <v>NYNY1</v>
      </c>
      <c r="C2000" s="41" t="str">
        <f t="shared" ca="1" si="128"/>
        <v>NYNY1</v>
      </c>
      <c r="D2000" s="41" t="str">
        <f>IF($F2000="sortie en cours d'année",'Base de données'!$B2000,"-")</f>
        <v>NYNY1</v>
      </c>
      <c r="E2000" s="41" t="str">
        <f>IF($H2000="entrée en cours d'année",'Base de données'!$B2000,"-")</f>
        <v>-</v>
      </c>
      <c r="F2000" s="37" t="str">
        <f t="shared" si="125"/>
        <v>sortie en cours d'année</v>
      </c>
      <c r="G2000" s="37">
        <f>IF($J2000="mouvement",_xlfn.XLOOKUP('Base de données'!$B2000,$V:$V,$V:$V,0),"")</f>
        <v>0</v>
      </c>
      <c r="H2000" s="37" t="str">
        <f t="shared" si="126"/>
        <v/>
      </c>
      <c r="I2000" s="37" t="str">
        <f>IF($J2000="mouvement",_xlfn.XLOOKUP('Base de données'!$B2000,$K:$K,$K:$K,0),"")</f>
        <v>NYNY1</v>
      </c>
      <c r="J2000" s="38" t="str">
        <f>IF(AND(Y2000&lt;&gt;MAX(Y:Y),COUNTIF(K2000:V2000,'Base de données'!$B2000)&gt;0),"mouvement","")</f>
        <v>mouvement</v>
      </c>
      <c r="K2000" s="39" t="str">
        <f>IF(K$1&gt;$AE$1,"-",IFERROR(IF(DATEDIF('Base de données'!$A2000,K$1,"d")&lt;&gt;0,"",'Base de données'!$B2000),""))</f>
        <v/>
      </c>
      <c r="L2000" s="39" t="str">
        <f>IF(L$1&gt;$AE$1,"-",IFERROR(IF(DATEDIF('Base de données'!$A2000,L$1,"d")&lt;&gt;0,"",'Base de données'!$B2000),""))</f>
        <v/>
      </c>
      <c r="M2000" s="39" t="str">
        <f>IF(M$1&gt;$AE$1,"-",IFERROR(IF(DATEDIF('Base de données'!$A2000,M$1,"d")&lt;&gt;0,"",'Base de données'!$B2000),""))</f>
        <v/>
      </c>
      <c r="N2000" s="39" t="str">
        <f>IF(N$1&gt;$AE$1,"-",IFERROR(IF(DATEDIF('Base de données'!$A2000,N$1,"d")&lt;&gt;0,"",'Base de données'!$B2000),""))</f>
        <v/>
      </c>
      <c r="O2000" s="39" t="str">
        <f>IF(O$1&gt;$AE$1,"-",IFERROR(IF(DATEDIF('Base de données'!$A2000,O$1,"d")&lt;&gt;0,"",'Base de données'!$B2000),""))</f>
        <v/>
      </c>
      <c r="P2000" s="39" t="str">
        <f>IF(P$1&gt;$AE$1,"-",IFERROR(IF(DATEDIF('Base de données'!$A2000,P$1,"d")&lt;&gt;0,"",'Base de données'!$B2000),""))</f>
        <v/>
      </c>
      <c r="Q2000" s="39" t="str">
        <f>IF(Q$1&gt;$AE$1,"-",IFERROR(IF(DATEDIF('Base de données'!$A2000,Q$1,"d")&lt;&gt;0,"",'Base de données'!$B2000),""))</f>
        <v/>
      </c>
      <c r="R2000" s="39" t="str">
        <f>IF(R$1&gt;$AE$1,"-",IFERROR(IF(DATEDIF('Base de données'!$A2000,R$1,"d")&lt;&gt;0,"",'Base de données'!$B2000),""))</f>
        <v>NYNY1</v>
      </c>
      <c r="S2000" s="39" t="str">
        <f>IF(S$1&gt;$AE$1,"-",IFERROR(IF(DATEDIF('Base de données'!$A2000,S$1,"d")&lt;&gt;0,"",'Base de données'!$B2000),""))</f>
        <v/>
      </c>
      <c r="T2000" s="39" t="str">
        <f>IF(T$1&gt;$AE$1,"-",IFERROR(IF(DATEDIF('Base de données'!$A2000,T$1,"d")&lt;&gt;0,"",'Base de données'!$B2000),""))</f>
        <v/>
      </c>
      <c r="U2000" s="39" t="str">
        <f>IF(U$1&gt;$AE$1,"-",IFERROR(IF(DATEDIF('Base de données'!$A2000,U$1,"d")&lt;&gt;0,"",'Base de données'!$B2000),""))</f>
        <v/>
      </c>
      <c r="V2000" s="39" t="str">
        <f>IF(V$1&gt;$AE$1,"-",IFERROR(IF(DATEDIF('Base de données'!$A2000,V$1,"d")&lt;&gt;0,"",'Base de données'!$B2000),""))</f>
        <v/>
      </c>
      <c r="W2000" s="34"/>
      <c r="X2000" s="30" t="str">
        <f>'Base de données'!$C2000&amp;" "&amp;'Base de données'!$D2000</f>
        <v>Alexandre Hortense</v>
      </c>
      <c r="Y2000" s="31">
        <f>COUNTIF('Base de données'!$B:$B,'Base de données'!$B2000)</f>
        <v>10</v>
      </c>
      <c r="AA2000" s="87" cm="1">
        <f t="array" aca="1" ref="AA2000" ca="1">INDIRECT("'Base de données'!A" &amp; ROW(Y2000))</f>
        <v>45870</v>
      </c>
      <c r="AB2000" s="51" t="str" cm="1">
        <f t="array" aca="1" ref="AB2000" ca="1">INDIRECT("'Base de données'!B" &amp; ROW(Z2000))</f>
        <v>NYNY1</v>
      </c>
    </row>
    <row r="2001" spans="1:28" x14ac:dyDescent="0.3">
      <c r="A2001" s="41" t="str">
        <f ca="1">IF(IF(AND($B2001&lt;&gt;"-",$B2001=$E2001),"Entrée et sortie","-")="Entrée et sortie",'Base de données'!$B2001,"-")</f>
        <v>-</v>
      </c>
      <c r="B2001" s="41" t="str">
        <f t="shared" ca="1" si="127"/>
        <v>2UDL1</v>
      </c>
      <c r="C2001" s="41" t="str">
        <f t="shared" ca="1" si="128"/>
        <v>2UDL1</v>
      </c>
      <c r="D2001" s="41" t="str">
        <f>IF($F2001="sortie en cours d'année",'Base de données'!$B2001,"-")</f>
        <v>2UDL1</v>
      </c>
      <c r="E2001" s="41" t="str">
        <f>IF($H2001="entrée en cours d'année",'Base de données'!$B2001,"-")</f>
        <v>-</v>
      </c>
      <c r="F2001" s="37" t="str">
        <f t="shared" si="125"/>
        <v>sortie en cours d'année</v>
      </c>
      <c r="G2001" s="37">
        <f>IF($J2001="mouvement",_xlfn.XLOOKUP('Base de données'!$B2001,$V:$V,$V:$V,0),"")</f>
        <v>0</v>
      </c>
      <c r="H2001" s="37" t="str">
        <f t="shared" si="126"/>
        <v/>
      </c>
      <c r="I2001" s="37" t="str">
        <f>IF($J2001="mouvement",_xlfn.XLOOKUP('Base de données'!$B2001,$K:$K,$K:$K,0),"")</f>
        <v>2UDL1</v>
      </c>
      <c r="J2001" s="38" t="str">
        <f>IF(AND(Y2001&lt;&gt;MAX(Y:Y),COUNTIF(K2001:V2001,'Base de données'!$B2001)&gt;0),"mouvement","")</f>
        <v>mouvement</v>
      </c>
      <c r="K2001" s="39" t="str">
        <f>IF(K$1&gt;$AE$1,"-",IFERROR(IF(DATEDIF('Base de données'!$A2001,K$1,"d")&lt;&gt;0,"",'Base de données'!$B2001),""))</f>
        <v/>
      </c>
      <c r="L2001" s="39" t="str">
        <f>IF(L$1&gt;$AE$1,"-",IFERROR(IF(DATEDIF('Base de données'!$A2001,L$1,"d")&lt;&gt;0,"",'Base de données'!$B2001),""))</f>
        <v/>
      </c>
      <c r="M2001" s="39" t="str">
        <f>IF(M$1&gt;$AE$1,"-",IFERROR(IF(DATEDIF('Base de données'!$A2001,M$1,"d")&lt;&gt;0,"",'Base de données'!$B2001),""))</f>
        <v/>
      </c>
      <c r="N2001" s="39" t="str">
        <f>IF(N$1&gt;$AE$1,"-",IFERROR(IF(DATEDIF('Base de données'!$A2001,N$1,"d")&lt;&gt;0,"",'Base de données'!$B2001),""))</f>
        <v/>
      </c>
      <c r="O2001" s="39" t="str">
        <f>IF(O$1&gt;$AE$1,"-",IFERROR(IF(DATEDIF('Base de données'!$A2001,O$1,"d")&lt;&gt;0,"",'Base de données'!$B2001),""))</f>
        <v/>
      </c>
      <c r="P2001" s="39" t="str">
        <f>IF(P$1&gt;$AE$1,"-",IFERROR(IF(DATEDIF('Base de données'!$A2001,P$1,"d")&lt;&gt;0,"",'Base de données'!$B2001),""))</f>
        <v/>
      </c>
      <c r="Q2001" s="39" t="str">
        <f>IF(Q$1&gt;$AE$1,"-",IFERROR(IF(DATEDIF('Base de données'!$A2001,Q$1,"d")&lt;&gt;0,"",'Base de données'!$B2001),""))</f>
        <v/>
      </c>
      <c r="R2001" s="39" t="str">
        <f>IF(R$1&gt;$AE$1,"-",IFERROR(IF(DATEDIF('Base de données'!$A2001,R$1,"d")&lt;&gt;0,"",'Base de données'!$B2001),""))</f>
        <v>2UDL1</v>
      </c>
      <c r="S2001" s="39" t="str">
        <f>IF(S$1&gt;$AE$1,"-",IFERROR(IF(DATEDIF('Base de données'!$A2001,S$1,"d")&lt;&gt;0,"",'Base de données'!$B2001),""))</f>
        <v/>
      </c>
      <c r="T2001" s="39" t="str">
        <f>IF(T$1&gt;$AE$1,"-",IFERROR(IF(DATEDIF('Base de données'!$A2001,T$1,"d")&lt;&gt;0,"",'Base de données'!$B2001),""))</f>
        <v/>
      </c>
      <c r="U2001" s="39" t="str">
        <f>IF(U$1&gt;$AE$1,"-",IFERROR(IF(DATEDIF('Base de données'!$A2001,U$1,"d")&lt;&gt;0,"",'Base de données'!$B2001),""))</f>
        <v/>
      </c>
      <c r="V2001" s="39" t="str">
        <f>IF(V$1&gt;$AE$1,"-",IFERROR(IF(DATEDIF('Base de données'!$A2001,V$1,"d")&lt;&gt;0,"",'Base de données'!$B2001),""))</f>
        <v/>
      </c>
      <c r="W2001" s="34"/>
      <c r="X2001" s="30" t="str">
        <f>'Base de données'!$C2001&amp;" "&amp;'Base de données'!$D2001</f>
        <v>Lebreton Zacharie</v>
      </c>
      <c r="Y2001" s="31">
        <f>COUNTIF('Base de données'!$B:$B,'Base de données'!$B2001)</f>
        <v>8</v>
      </c>
      <c r="AA2001" s="87" cm="1">
        <f t="array" aca="1" ref="AA2001" ca="1">INDIRECT("'Base de données'!A" &amp; ROW(Y2001))</f>
        <v>45870</v>
      </c>
      <c r="AB2001" s="51" t="str" cm="1">
        <f t="array" aca="1" ref="AB2001" ca="1">INDIRECT("'Base de données'!B" &amp; ROW(Z2001))</f>
        <v>2UDL1</v>
      </c>
    </row>
    <row r="2002" spans="1:28" x14ac:dyDescent="0.3">
      <c r="A2002" s="41" t="str">
        <f ca="1">IF(IF(AND($B2002&lt;&gt;"-",$B2002=$E2002),"Entrée et sortie","-")="Entrée et sortie",'Base de données'!$B2002,"-")</f>
        <v>-</v>
      </c>
      <c r="B2002" s="41" t="str">
        <f t="shared" ca="1" si="127"/>
        <v>-</v>
      </c>
      <c r="C2002" s="41" t="str">
        <f t="shared" ca="1" si="128"/>
        <v>-</v>
      </c>
      <c r="D2002" s="41" t="str">
        <f>IF($F2002="sortie en cours d'année",'Base de données'!$B2002,"-")</f>
        <v>-</v>
      </c>
      <c r="E2002" s="41" t="str">
        <f>IF($H2002="entrée en cours d'année",'Base de données'!$B2002,"-")</f>
        <v>-</v>
      </c>
      <c r="F2002" s="37" t="str">
        <f t="shared" si="125"/>
        <v/>
      </c>
      <c r="G2002" s="37" t="str">
        <f>IF($J2002="mouvement",_xlfn.XLOOKUP('Base de données'!$B2002,$V:$V,$V:$V,0),"")</f>
        <v/>
      </c>
      <c r="H2002" s="37" t="str">
        <f t="shared" si="126"/>
        <v/>
      </c>
      <c r="I2002" s="37" t="str">
        <f>IF($J2002="mouvement",_xlfn.XLOOKUP('Base de données'!$B2002,$K:$K,$K:$K,0),"")</f>
        <v/>
      </c>
      <c r="J2002" s="38" t="str">
        <f>IF(AND(Y2002&lt;&gt;MAX(Y:Y),COUNTIF(K2002:V2002,'Base de données'!$B2002)&gt;0),"mouvement","")</f>
        <v/>
      </c>
      <c r="K2002" s="39" t="str">
        <f>IF(K$1&gt;$AE$1,"-",IFERROR(IF(DATEDIF('Base de données'!$A2002,K$1,"d")&lt;&gt;0,"",'Base de données'!$B2002),""))</f>
        <v/>
      </c>
      <c r="L2002" s="39" t="str">
        <f>IF(L$1&gt;$AE$1,"-",IFERROR(IF(DATEDIF('Base de données'!$A2002,L$1,"d")&lt;&gt;0,"",'Base de données'!$B2002),""))</f>
        <v/>
      </c>
      <c r="M2002" s="39" t="str">
        <f>IF(M$1&gt;$AE$1,"-",IFERROR(IF(DATEDIF('Base de données'!$A2002,M$1,"d")&lt;&gt;0,"",'Base de données'!$B2002),""))</f>
        <v/>
      </c>
      <c r="N2002" s="39" t="str">
        <f>IF(N$1&gt;$AE$1,"-",IFERROR(IF(DATEDIF('Base de données'!$A2002,N$1,"d")&lt;&gt;0,"",'Base de données'!$B2002),""))</f>
        <v/>
      </c>
      <c r="O2002" s="39" t="str">
        <f>IF(O$1&gt;$AE$1,"-",IFERROR(IF(DATEDIF('Base de données'!$A2002,O$1,"d")&lt;&gt;0,"",'Base de données'!$B2002),""))</f>
        <v/>
      </c>
      <c r="P2002" s="39" t="str">
        <f>IF(P$1&gt;$AE$1,"-",IFERROR(IF(DATEDIF('Base de données'!$A2002,P$1,"d")&lt;&gt;0,"",'Base de données'!$B2002),""))</f>
        <v/>
      </c>
      <c r="Q2002" s="39" t="str">
        <f>IF(Q$1&gt;$AE$1,"-",IFERROR(IF(DATEDIF('Base de données'!$A2002,Q$1,"d")&lt;&gt;0,"",'Base de données'!$B2002),""))</f>
        <v/>
      </c>
      <c r="R2002" s="39" t="str">
        <f>IF(R$1&gt;$AE$1,"-",IFERROR(IF(DATEDIF('Base de données'!$A2002,R$1,"d")&lt;&gt;0,"",'Base de données'!$B2002),""))</f>
        <v>GLXU4</v>
      </c>
      <c r="S2002" s="39" t="str">
        <f>IF(S$1&gt;$AE$1,"-",IFERROR(IF(DATEDIF('Base de données'!$A2002,S$1,"d")&lt;&gt;0,"",'Base de données'!$B2002),""))</f>
        <v/>
      </c>
      <c r="T2002" s="39" t="str">
        <f>IF(T$1&gt;$AE$1,"-",IFERROR(IF(DATEDIF('Base de données'!$A2002,T$1,"d")&lt;&gt;0,"",'Base de données'!$B2002),""))</f>
        <v/>
      </c>
      <c r="U2002" s="39" t="str">
        <f>IF(U$1&gt;$AE$1,"-",IFERROR(IF(DATEDIF('Base de données'!$A2002,U$1,"d")&lt;&gt;0,"",'Base de données'!$B2002),""))</f>
        <v/>
      </c>
      <c r="V2002" s="39" t="str">
        <f>IF(V$1&gt;$AE$1,"-",IFERROR(IF(DATEDIF('Base de données'!$A2002,V$1,"d")&lt;&gt;0,"",'Base de données'!$B2002),""))</f>
        <v/>
      </c>
      <c r="W2002" s="34"/>
      <c r="X2002" s="30" t="str">
        <f>'Base de données'!$C2002&amp;" "&amp;'Base de données'!$D2002</f>
        <v>Baron Camille</v>
      </c>
      <c r="Y2002" s="31">
        <f>COUNTIF('Base de données'!$B:$B,'Base de données'!$B2002)</f>
        <v>12</v>
      </c>
      <c r="AA2002" s="87" cm="1">
        <f t="array" aca="1" ref="AA2002" ca="1">INDIRECT("'Base de données'!A" &amp; ROW(Y2002))</f>
        <v>45870</v>
      </c>
      <c r="AB2002" s="51" t="str" cm="1">
        <f t="array" aca="1" ref="AB2002" ca="1">INDIRECT("'Base de données'!B" &amp; ROW(Z2002))</f>
        <v>GLXU4</v>
      </c>
    </row>
    <row r="2003" spans="1:28" x14ac:dyDescent="0.3">
      <c r="A2003" s="41" t="str">
        <f ca="1">IF(IF(AND($B2003&lt;&gt;"-",$B2003=$E2003),"Entrée et sortie","-")="Entrée et sortie",'Base de données'!$B2003,"-")</f>
        <v>-</v>
      </c>
      <c r="B2003" s="41" t="str">
        <f t="shared" ca="1" si="127"/>
        <v>-</v>
      </c>
      <c r="C2003" s="41" t="str">
        <f t="shared" ca="1" si="128"/>
        <v>-</v>
      </c>
      <c r="D2003" s="41" t="str">
        <f>IF($F2003="sortie en cours d'année",'Base de données'!$B2003,"-")</f>
        <v>-</v>
      </c>
      <c r="E2003" s="41" t="str">
        <f>IF($H2003="entrée en cours d'année",'Base de données'!$B2003,"-")</f>
        <v>-</v>
      </c>
      <c r="F2003" s="37" t="str">
        <f t="shared" si="125"/>
        <v/>
      </c>
      <c r="G2003" s="37" t="str">
        <f>IF($J2003="mouvement",_xlfn.XLOOKUP('Base de données'!$B2003,$V:$V,$V:$V,0),"")</f>
        <v/>
      </c>
      <c r="H2003" s="37" t="str">
        <f t="shared" si="126"/>
        <v/>
      </c>
      <c r="I2003" s="37" t="str">
        <f>IF($J2003="mouvement",_xlfn.XLOOKUP('Base de données'!$B2003,$K:$K,$K:$K,0),"")</f>
        <v/>
      </c>
      <c r="J2003" s="38" t="str">
        <f>IF(AND(Y2003&lt;&gt;MAX(Y:Y),COUNTIF(K2003:V2003,'Base de données'!$B2003)&gt;0),"mouvement","")</f>
        <v/>
      </c>
      <c r="K2003" s="39" t="str">
        <f>IF(K$1&gt;$AE$1,"-",IFERROR(IF(DATEDIF('Base de données'!$A2003,K$1,"d")&lt;&gt;0,"",'Base de données'!$B2003),""))</f>
        <v/>
      </c>
      <c r="L2003" s="39" t="str">
        <f>IF(L$1&gt;$AE$1,"-",IFERROR(IF(DATEDIF('Base de données'!$A2003,L$1,"d")&lt;&gt;0,"",'Base de données'!$B2003),""))</f>
        <v/>
      </c>
      <c r="M2003" s="39" t="str">
        <f>IF(M$1&gt;$AE$1,"-",IFERROR(IF(DATEDIF('Base de données'!$A2003,M$1,"d")&lt;&gt;0,"",'Base de données'!$B2003),""))</f>
        <v/>
      </c>
      <c r="N2003" s="39" t="str">
        <f>IF(N$1&gt;$AE$1,"-",IFERROR(IF(DATEDIF('Base de données'!$A2003,N$1,"d")&lt;&gt;0,"",'Base de données'!$B2003),""))</f>
        <v/>
      </c>
      <c r="O2003" s="39" t="str">
        <f>IF(O$1&gt;$AE$1,"-",IFERROR(IF(DATEDIF('Base de données'!$A2003,O$1,"d")&lt;&gt;0,"",'Base de données'!$B2003),""))</f>
        <v/>
      </c>
      <c r="P2003" s="39" t="str">
        <f>IF(P$1&gt;$AE$1,"-",IFERROR(IF(DATEDIF('Base de données'!$A2003,P$1,"d")&lt;&gt;0,"",'Base de données'!$B2003),""))</f>
        <v/>
      </c>
      <c r="Q2003" s="39" t="str">
        <f>IF(Q$1&gt;$AE$1,"-",IFERROR(IF(DATEDIF('Base de données'!$A2003,Q$1,"d")&lt;&gt;0,"",'Base de données'!$B2003),""))</f>
        <v/>
      </c>
      <c r="R2003" s="39" t="str">
        <f>IF(R$1&gt;$AE$1,"-",IFERROR(IF(DATEDIF('Base de données'!$A2003,R$1,"d")&lt;&gt;0,"",'Base de données'!$B2003),""))</f>
        <v>OUDA7</v>
      </c>
      <c r="S2003" s="39" t="str">
        <f>IF(S$1&gt;$AE$1,"-",IFERROR(IF(DATEDIF('Base de données'!$A2003,S$1,"d")&lt;&gt;0,"",'Base de données'!$B2003),""))</f>
        <v/>
      </c>
      <c r="T2003" s="39" t="str">
        <f>IF(T$1&gt;$AE$1,"-",IFERROR(IF(DATEDIF('Base de données'!$A2003,T$1,"d")&lt;&gt;0,"",'Base de données'!$B2003),""))</f>
        <v/>
      </c>
      <c r="U2003" s="39" t="str">
        <f>IF(U$1&gt;$AE$1,"-",IFERROR(IF(DATEDIF('Base de données'!$A2003,U$1,"d")&lt;&gt;0,"",'Base de données'!$B2003),""))</f>
        <v/>
      </c>
      <c r="V2003" s="39" t="str">
        <f>IF(V$1&gt;$AE$1,"-",IFERROR(IF(DATEDIF('Base de données'!$A2003,V$1,"d")&lt;&gt;0,"",'Base de données'!$B2003),""))</f>
        <v/>
      </c>
      <c r="W2003" s="34"/>
      <c r="X2003" s="30" t="str">
        <f>'Base de données'!$C2003&amp;" "&amp;'Base de données'!$D2003</f>
        <v>Lagarde Michel</v>
      </c>
      <c r="Y2003" s="31">
        <f>COUNTIF('Base de données'!$B:$B,'Base de données'!$B2003)</f>
        <v>12</v>
      </c>
      <c r="AA2003" s="87" cm="1">
        <f t="array" aca="1" ref="AA2003" ca="1">INDIRECT("'Base de données'!A" &amp; ROW(Y2003))</f>
        <v>45870</v>
      </c>
      <c r="AB2003" s="51" t="str" cm="1">
        <f t="array" aca="1" ref="AB2003" ca="1">INDIRECT("'Base de données'!B" &amp; ROW(Z2003))</f>
        <v>OUDA7</v>
      </c>
    </row>
    <row r="2004" spans="1:28" x14ac:dyDescent="0.3">
      <c r="A2004" s="41" t="str">
        <f ca="1">IF(IF(AND($B2004&lt;&gt;"-",$B2004=$E2004),"Entrée et sortie","-")="Entrée et sortie",'Base de données'!$B2004,"-")</f>
        <v>-</v>
      </c>
      <c r="B2004" s="41" t="str">
        <f t="shared" ca="1" si="127"/>
        <v>-</v>
      </c>
      <c r="C2004" s="41" t="str">
        <f t="shared" ca="1" si="128"/>
        <v>-</v>
      </c>
      <c r="D2004" s="41" t="str">
        <f>IF($F2004="sortie en cours d'année",'Base de données'!$B2004,"-")</f>
        <v>-</v>
      </c>
      <c r="E2004" s="41" t="str">
        <f>IF($H2004="entrée en cours d'année",'Base de données'!$B2004,"-")</f>
        <v>-</v>
      </c>
      <c r="F2004" s="37" t="str">
        <f t="shared" si="125"/>
        <v/>
      </c>
      <c r="G2004" s="37" t="str">
        <f>IF($J2004="mouvement",_xlfn.XLOOKUP('Base de données'!$B2004,$V:$V,$V:$V,0),"")</f>
        <v/>
      </c>
      <c r="H2004" s="37" t="str">
        <f t="shared" si="126"/>
        <v/>
      </c>
      <c r="I2004" s="37" t="str">
        <f>IF($J2004="mouvement",_xlfn.XLOOKUP('Base de données'!$B2004,$K:$K,$K:$K,0),"")</f>
        <v/>
      </c>
      <c r="J2004" s="38" t="str">
        <f>IF(AND(Y2004&lt;&gt;MAX(Y:Y),COUNTIF(K2004:V2004,'Base de données'!$B2004)&gt;0),"mouvement","")</f>
        <v/>
      </c>
      <c r="K2004" s="39" t="str">
        <f>IF(K$1&gt;$AE$1,"-",IFERROR(IF(DATEDIF('Base de données'!$A2004,K$1,"d")&lt;&gt;0,"",'Base de données'!$B2004),""))</f>
        <v/>
      </c>
      <c r="L2004" s="39" t="str">
        <f>IF(L$1&gt;$AE$1,"-",IFERROR(IF(DATEDIF('Base de données'!$A2004,L$1,"d")&lt;&gt;0,"",'Base de données'!$B2004),""))</f>
        <v/>
      </c>
      <c r="M2004" s="39" t="str">
        <f>IF(M$1&gt;$AE$1,"-",IFERROR(IF(DATEDIF('Base de données'!$A2004,M$1,"d")&lt;&gt;0,"",'Base de données'!$B2004),""))</f>
        <v/>
      </c>
      <c r="N2004" s="39" t="str">
        <f>IF(N$1&gt;$AE$1,"-",IFERROR(IF(DATEDIF('Base de données'!$A2004,N$1,"d")&lt;&gt;0,"",'Base de données'!$B2004),""))</f>
        <v/>
      </c>
      <c r="O2004" s="39" t="str">
        <f>IF(O$1&gt;$AE$1,"-",IFERROR(IF(DATEDIF('Base de données'!$A2004,O$1,"d")&lt;&gt;0,"",'Base de données'!$B2004),""))</f>
        <v/>
      </c>
      <c r="P2004" s="39" t="str">
        <f>IF(P$1&gt;$AE$1,"-",IFERROR(IF(DATEDIF('Base de données'!$A2004,P$1,"d")&lt;&gt;0,"",'Base de données'!$B2004),""))</f>
        <v/>
      </c>
      <c r="Q2004" s="39" t="str">
        <f>IF(Q$1&gt;$AE$1,"-",IFERROR(IF(DATEDIF('Base de données'!$A2004,Q$1,"d")&lt;&gt;0,"",'Base de données'!$B2004),""))</f>
        <v/>
      </c>
      <c r="R2004" s="39" t="str">
        <f>IF(R$1&gt;$AE$1,"-",IFERROR(IF(DATEDIF('Base de données'!$A2004,R$1,"d")&lt;&gt;0,"",'Base de données'!$B2004),""))</f>
        <v>ACN0J</v>
      </c>
      <c r="S2004" s="39" t="str">
        <f>IF(S$1&gt;$AE$1,"-",IFERROR(IF(DATEDIF('Base de données'!$A2004,S$1,"d")&lt;&gt;0,"",'Base de données'!$B2004),""))</f>
        <v/>
      </c>
      <c r="T2004" s="39" t="str">
        <f>IF(T$1&gt;$AE$1,"-",IFERROR(IF(DATEDIF('Base de données'!$A2004,T$1,"d")&lt;&gt;0,"",'Base de données'!$B2004),""))</f>
        <v/>
      </c>
      <c r="U2004" s="39" t="str">
        <f>IF(U$1&gt;$AE$1,"-",IFERROR(IF(DATEDIF('Base de données'!$A2004,U$1,"d")&lt;&gt;0,"",'Base de données'!$B2004),""))</f>
        <v/>
      </c>
      <c r="V2004" s="39" t="str">
        <f>IF(V$1&gt;$AE$1,"-",IFERROR(IF(DATEDIF('Base de données'!$A2004,V$1,"d")&lt;&gt;0,"",'Base de données'!$B2004),""))</f>
        <v/>
      </c>
      <c r="W2004" s="34"/>
      <c r="X2004" s="30" t="str">
        <f>'Base de données'!$C2004&amp;" "&amp;'Base de données'!$D2004</f>
        <v>Mathieu Élisabeth</v>
      </c>
      <c r="Y2004" s="31">
        <f>COUNTIF('Base de données'!$B:$B,'Base de données'!$B2004)</f>
        <v>12</v>
      </c>
      <c r="AA2004" s="87" cm="1">
        <f t="array" aca="1" ref="AA2004" ca="1">INDIRECT("'Base de données'!A" &amp; ROW(Y2004))</f>
        <v>45870</v>
      </c>
      <c r="AB2004" s="51" t="str" cm="1">
        <f t="array" aca="1" ref="AB2004" ca="1">INDIRECT("'Base de données'!B" &amp; ROW(Z2004))</f>
        <v>ACN0J</v>
      </c>
    </row>
    <row r="2005" spans="1:28" x14ac:dyDescent="0.3">
      <c r="A2005" s="41" t="str">
        <f ca="1">IF(IF(AND($B2005&lt;&gt;"-",$B2005=$E2005),"Entrée et sortie","-")="Entrée et sortie",'Base de données'!$B2005,"-")</f>
        <v>-</v>
      </c>
      <c r="B2005" s="41" t="str">
        <f t="shared" ca="1" si="127"/>
        <v>-</v>
      </c>
      <c r="C2005" s="41" t="str">
        <f t="shared" ca="1" si="128"/>
        <v>-</v>
      </c>
      <c r="D2005" s="41" t="str">
        <f>IF($F2005="sortie en cours d'année",'Base de données'!$B2005,"-")</f>
        <v>-</v>
      </c>
      <c r="E2005" s="41" t="str">
        <f>IF($H2005="entrée en cours d'année",'Base de données'!$B2005,"-")</f>
        <v>-</v>
      </c>
      <c r="F2005" s="37" t="str">
        <f t="shared" si="125"/>
        <v/>
      </c>
      <c r="G2005" s="37" t="str">
        <f>IF($J2005="mouvement",_xlfn.XLOOKUP('Base de données'!$B2005,$V:$V,$V:$V,0),"")</f>
        <v/>
      </c>
      <c r="H2005" s="37" t="str">
        <f t="shared" si="126"/>
        <v/>
      </c>
      <c r="I2005" s="37" t="str">
        <f>IF($J2005="mouvement",_xlfn.XLOOKUP('Base de données'!$B2005,$K:$K,$K:$K,0),"")</f>
        <v/>
      </c>
      <c r="J2005" s="38" t="str">
        <f>IF(AND(Y2005&lt;&gt;MAX(Y:Y),COUNTIF(K2005:V2005,'Base de données'!$B2005)&gt;0),"mouvement","")</f>
        <v/>
      </c>
      <c r="K2005" s="39" t="str">
        <f>IF(K$1&gt;$AE$1,"-",IFERROR(IF(DATEDIF('Base de données'!$A2005,K$1,"d")&lt;&gt;0,"",'Base de données'!$B2005),""))</f>
        <v/>
      </c>
      <c r="L2005" s="39" t="str">
        <f>IF(L$1&gt;$AE$1,"-",IFERROR(IF(DATEDIF('Base de données'!$A2005,L$1,"d")&lt;&gt;0,"",'Base de données'!$B2005),""))</f>
        <v/>
      </c>
      <c r="M2005" s="39" t="str">
        <f>IF(M$1&gt;$AE$1,"-",IFERROR(IF(DATEDIF('Base de données'!$A2005,M$1,"d")&lt;&gt;0,"",'Base de données'!$B2005),""))</f>
        <v/>
      </c>
      <c r="N2005" s="39" t="str">
        <f>IF(N$1&gt;$AE$1,"-",IFERROR(IF(DATEDIF('Base de données'!$A2005,N$1,"d")&lt;&gt;0,"",'Base de données'!$B2005),""))</f>
        <v/>
      </c>
      <c r="O2005" s="39" t="str">
        <f>IF(O$1&gt;$AE$1,"-",IFERROR(IF(DATEDIF('Base de données'!$A2005,O$1,"d")&lt;&gt;0,"",'Base de données'!$B2005),""))</f>
        <v/>
      </c>
      <c r="P2005" s="39" t="str">
        <f>IF(P$1&gt;$AE$1,"-",IFERROR(IF(DATEDIF('Base de données'!$A2005,P$1,"d")&lt;&gt;0,"",'Base de données'!$B2005),""))</f>
        <v/>
      </c>
      <c r="Q2005" s="39" t="str">
        <f>IF(Q$1&gt;$AE$1,"-",IFERROR(IF(DATEDIF('Base de données'!$A2005,Q$1,"d")&lt;&gt;0,"",'Base de données'!$B2005),""))</f>
        <v/>
      </c>
      <c r="R2005" s="39" t="str">
        <f>IF(R$1&gt;$AE$1,"-",IFERROR(IF(DATEDIF('Base de données'!$A2005,R$1,"d")&lt;&gt;0,"",'Base de données'!$B2005),""))</f>
        <v>JF4II</v>
      </c>
      <c r="S2005" s="39" t="str">
        <f>IF(S$1&gt;$AE$1,"-",IFERROR(IF(DATEDIF('Base de données'!$A2005,S$1,"d")&lt;&gt;0,"",'Base de données'!$B2005),""))</f>
        <v/>
      </c>
      <c r="T2005" s="39" t="str">
        <f>IF(T$1&gt;$AE$1,"-",IFERROR(IF(DATEDIF('Base de données'!$A2005,T$1,"d")&lt;&gt;0,"",'Base de données'!$B2005),""))</f>
        <v/>
      </c>
      <c r="U2005" s="39" t="str">
        <f>IF(U$1&gt;$AE$1,"-",IFERROR(IF(DATEDIF('Base de données'!$A2005,U$1,"d")&lt;&gt;0,"",'Base de données'!$B2005),""))</f>
        <v/>
      </c>
      <c r="V2005" s="39" t="str">
        <f>IF(V$1&gt;$AE$1,"-",IFERROR(IF(DATEDIF('Base de données'!$A2005,V$1,"d")&lt;&gt;0,"",'Base de données'!$B2005),""))</f>
        <v/>
      </c>
      <c r="W2005" s="34"/>
      <c r="X2005" s="30" t="str">
        <f>'Base de données'!$C2005&amp;" "&amp;'Base de données'!$D2005</f>
        <v>Normand Éléonore</v>
      </c>
      <c r="Y2005" s="31">
        <f>COUNTIF('Base de données'!$B:$B,'Base de données'!$B2005)</f>
        <v>12</v>
      </c>
      <c r="AA2005" s="87" cm="1">
        <f t="array" aca="1" ref="AA2005" ca="1">INDIRECT("'Base de données'!A" &amp; ROW(Y2005))</f>
        <v>45870</v>
      </c>
      <c r="AB2005" s="51" t="str" cm="1">
        <f t="array" aca="1" ref="AB2005" ca="1">INDIRECT("'Base de données'!B" &amp; ROW(Z2005))</f>
        <v>JF4II</v>
      </c>
    </row>
    <row r="2006" spans="1:28" x14ac:dyDescent="0.3">
      <c r="A2006" s="41" t="str">
        <f ca="1">IF(IF(AND($B2006&lt;&gt;"-",$B2006=$E2006),"Entrée et sortie","-")="Entrée et sortie",'Base de données'!$B2006,"-")</f>
        <v>-</v>
      </c>
      <c r="B2006" s="41" t="str">
        <f t="shared" ca="1" si="127"/>
        <v>-</v>
      </c>
      <c r="C2006" s="41" t="str">
        <f t="shared" ca="1" si="128"/>
        <v>-</v>
      </c>
      <c r="D2006" s="41" t="str">
        <f>IF($F2006="sortie en cours d'année",'Base de données'!$B2006,"-")</f>
        <v>-</v>
      </c>
      <c r="E2006" s="41" t="str">
        <f>IF($H2006="entrée en cours d'année",'Base de données'!$B2006,"-")</f>
        <v>-</v>
      </c>
      <c r="F2006" s="37" t="str">
        <f t="shared" si="125"/>
        <v/>
      </c>
      <c r="G2006" s="37" t="str">
        <f>IF($J2006="mouvement",_xlfn.XLOOKUP('Base de données'!$B2006,$V:$V,$V:$V,0),"")</f>
        <v/>
      </c>
      <c r="H2006" s="37" t="str">
        <f t="shared" si="126"/>
        <v/>
      </c>
      <c r="I2006" s="37" t="str">
        <f>IF($J2006="mouvement",_xlfn.XLOOKUP('Base de données'!$B2006,$K:$K,$K:$K,0),"")</f>
        <v/>
      </c>
      <c r="J2006" s="38" t="str">
        <f>IF(AND(Y2006&lt;&gt;MAX(Y:Y),COUNTIF(K2006:V2006,'Base de données'!$B2006)&gt;0),"mouvement","")</f>
        <v/>
      </c>
      <c r="K2006" s="39" t="str">
        <f>IF(K$1&gt;$AE$1,"-",IFERROR(IF(DATEDIF('Base de données'!$A2006,K$1,"d")&lt;&gt;0,"",'Base de données'!$B2006),""))</f>
        <v/>
      </c>
      <c r="L2006" s="39" t="str">
        <f>IF(L$1&gt;$AE$1,"-",IFERROR(IF(DATEDIF('Base de données'!$A2006,L$1,"d")&lt;&gt;0,"",'Base de données'!$B2006),""))</f>
        <v/>
      </c>
      <c r="M2006" s="39" t="str">
        <f>IF(M$1&gt;$AE$1,"-",IFERROR(IF(DATEDIF('Base de données'!$A2006,M$1,"d")&lt;&gt;0,"",'Base de données'!$B2006),""))</f>
        <v/>
      </c>
      <c r="N2006" s="39" t="str">
        <f>IF(N$1&gt;$AE$1,"-",IFERROR(IF(DATEDIF('Base de données'!$A2006,N$1,"d")&lt;&gt;0,"",'Base de données'!$B2006),""))</f>
        <v/>
      </c>
      <c r="O2006" s="39" t="str">
        <f>IF(O$1&gt;$AE$1,"-",IFERROR(IF(DATEDIF('Base de données'!$A2006,O$1,"d")&lt;&gt;0,"",'Base de données'!$B2006),""))</f>
        <v/>
      </c>
      <c r="P2006" s="39" t="str">
        <f>IF(P$1&gt;$AE$1,"-",IFERROR(IF(DATEDIF('Base de données'!$A2006,P$1,"d")&lt;&gt;0,"",'Base de données'!$B2006),""))</f>
        <v/>
      </c>
      <c r="Q2006" s="39" t="str">
        <f>IF(Q$1&gt;$AE$1,"-",IFERROR(IF(DATEDIF('Base de données'!$A2006,Q$1,"d")&lt;&gt;0,"",'Base de données'!$B2006),""))</f>
        <v/>
      </c>
      <c r="R2006" s="39" t="str">
        <f>IF(R$1&gt;$AE$1,"-",IFERROR(IF(DATEDIF('Base de données'!$A2006,R$1,"d")&lt;&gt;0,"",'Base de données'!$B2006),""))</f>
        <v>O4PZL</v>
      </c>
      <c r="S2006" s="39" t="str">
        <f>IF(S$1&gt;$AE$1,"-",IFERROR(IF(DATEDIF('Base de données'!$A2006,S$1,"d")&lt;&gt;0,"",'Base de données'!$B2006),""))</f>
        <v/>
      </c>
      <c r="T2006" s="39" t="str">
        <f>IF(T$1&gt;$AE$1,"-",IFERROR(IF(DATEDIF('Base de données'!$A2006,T$1,"d")&lt;&gt;0,"",'Base de données'!$B2006),""))</f>
        <v/>
      </c>
      <c r="U2006" s="39" t="str">
        <f>IF(U$1&gt;$AE$1,"-",IFERROR(IF(DATEDIF('Base de données'!$A2006,U$1,"d")&lt;&gt;0,"",'Base de données'!$B2006),""))</f>
        <v/>
      </c>
      <c r="V2006" s="39" t="str">
        <f>IF(V$1&gt;$AE$1,"-",IFERROR(IF(DATEDIF('Base de données'!$A2006,V$1,"d")&lt;&gt;0,"",'Base de données'!$B2006),""))</f>
        <v/>
      </c>
      <c r="W2006" s="34"/>
      <c r="X2006" s="30" t="str">
        <f>'Base de données'!$C2006&amp;" "&amp;'Base de données'!$D2006</f>
        <v>Hardy Noël</v>
      </c>
      <c r="Y2006" s="31">
        <f>COUNTIF('Base de données'!$B:$B,'Base de données'!$B2006)</f>
        <v>12</v>
      </c>
      <c r="AA2006" s="87" cm="1">
        <f t="array" aca="1" ref="AA2006" ca="1">INDIRECT("'Base de données'!A" &amp; ROW(Y2006))</f>
        <v>45870</v>
      </c>
      <c r="AB2006" s="51" t="str" cm="1">
        <f t="array" aca="1" ref="AB2006" ca="1">INDIRECT("'Base de données'!B" &amp; ROW(Z2006))</f>
        <v>O4PZL</v>
      </c>
    </row>
    <row r="2007" spans="1:28" x14ac:dyDescent="0.3">
      <c r="A2007" s="41" t="str">
        <f ca="1">IF(IF(AND($B2007&lt;&gt;"-",$B2007=$E2007),"Entrée et sortie","-")="Entrée et sortie",'Base de données'!$B2007,"-")</f>
        <v>-</v>
      </c>
      <c r="B2007" s="41" t="str">
        <f t="shared" ca="1" si="127"/>
        <v>-</v>
      </c>
      <c r="C2007" s="41" t="str">
        <f t="shared" ca="1" si="128"/>
        <v>-</v>
      </c>
      <c r="D2007" s="41" t="str">
        <f>IF($F2007="sortie en cours d'année",'Base de données'!$B2007,"-")</f>
        <v>-</v>
      </c>
      <c r="E2007" s="41" t="str">
        <f>IF($H2007="entrée en cours d'année",'Base de données'!$B2007,"-")</f>
        <v>-</v>
      </c>
      <c r="F2007" s="37" t="str">
        <f t="shared" si="125"/>
        <v/>
      </c>
      <c r="G2007" s="37" t="str">
        <f>IF($J2007="mouvement",_xlfn.XLOOKUP('Base de données'!$B2007,$V:$V,$V:$V,0),"")</f>
        <v/>
      </c>
      <c r="H2007" s="37" t="str">
        <f t="shared" si="126"/>
        <v/>
      </c>
      <c r="I2007" s="37" t="str">
        <f>IF($J2007="mouvement",_xlfn.XLOOKUP('Base de données'!$B2007,$K:$K,$K:$K,0),"")</f>
        <v/>
      </c>
      <c r="J2007" s="38" t="str">
        <f>IF(AND(Y2007&lt;&gt;MAX(Y:Y),COUNTIF(K2007:V2007,'Base de données'!$B2007)&gt;0),"mouvement","")</f>
        <v/>
      </c>
      <c r="K2007" s="39" t="str">
        <f>IF(K$1&gt;$AE$1,"-",IFERROR(IF(DATEDIF('Base de données'!$A2007,K$1,"d")&lt;&gt;0,"",'Base de données'!$B2007),""))</f>
        <v/>
      </c>
      <c r="L2007" s="39" t="str">
        <f>IF(L$1&gt;$AE$1,"-",IFERROR(IF(DATEDIF('Base de données'!$A2007,L$1,"d")&lt;&gt;0,"",'Base de données'!$B2007),""))</f>
        <v/>
      </c>
      <c r="M2007" s="39" t="str">
        <f>IF(M$1&gt;$AE$1,"-",IFERROR(IF(DATEDIF('Base de données'!$A2007,M$1,"d")&lt;&gt;0,"",'Base de données'!$B2007),""))</f>
        <v/>
      </c>
      <c r="N2007" s="39" t="str">
        <f>IF(N$1&gt;$AE$1,"-",IFERROR(IF(DATEDIF('Base de données'!$A2007,N$1,"d")&lt;&gt;0,"",'Base de données'!$B2007),""))</f>
        <v/>
      </c>
      <c r="O2007" s="39" t="str">
        <f>IF(O$1&gt;$AE$1,"-",IFERROR(IF(DATEDIF('Base de données'!$A2007,O$1,"d")&lt;&gt;0,"",'Base de données'!$B2007),""))</f>
        <v/>
      </c>
      <c r="P2007" s="39" t="str">
        <f>IF(P$1&gt;$AE$1,"-",IFERROR(IF(DATEDIF('Base de données'!$A2007,P$1,"d")&lt;&gt;0,"",'Base de données'!$B2007),""))</f>
        <v/>
      </c>
      <c r="Q2007" s="39" t="str">
        <f>IF(Q$1&gt;$AE$1,"-",IFERROR(IF(DATEDIF('Base de données'!$A2007,Q$1,"d")&lt;&gt;0,"",'Base de données'!$B2007),""))</f>
        <v/>
      </c>
      <c r="R2007" s="39" t="str">
        <f>IF(R$1&gt;$AE$1,"-",IFERROR(IF(DATEDIF('Base de données'!$A2007,R$1,"d")&lt;&gt;0,"",'Base de données'!$B2007),""))</f>
        <v>7UCEM</v>
      </c>
      <c r="S2007" s="39" t="str">
        <f>IF(S$1&gt;$AE$1,"-",IFERROR(IF(DATEDIF('Base de données'!$A2007,S$1,"d")&lt;&gt;0,"",'Base de données'!$B2007),""))</f>
        <v/>
      </c>
      <c r="T2007" s="39" t="str">
        <f>IF(T$1&gt;$AE$1,"-",IFERROR(IF(DATEDIF('Base de données'!$A2007,T$1,"d")&lt;&gt;0,"",'Base de données'!$B2007),""))</f>
        <v/>
      </c>
      <c r="U2007" s="39" t="str">
        <f>IF(U$1&gt;$AE$1,"-",IFERROR(IF(DATEDIF('Base de données'!$A2007,U$1,"d")&lt;&gt;0,"",'Base de données'!$B2007),""))</f>
        <v/>
      </c>
      <c r="V2007" s="39" t="str">
        <f>IF(V$1&gt;$AE$1,"-",IFERROR(IF(DATEDIF('Base de données'!$A2007,V$1,"d")&lt;&gt;0,"",'Base de données'!$B2007),""))</f>
        <v/>
      </c>
      <c r="W2007" s="34"/>
      <c r="X2007" s="30" t="str">
        <f>'Base de données'!$C2007&amp;" "&amp;'Base de données'!$D2007</f>
        <v>Perret Henri</v>
      </c>
      <c r="Y2007" s="31">
        <f>COUNTIF('Base de données'!$B:$B,'Base de données'!$B2007)</f>
        <v>12</v>
      </c>
      <c r="AA2007" s="87" cm="1">
        <f t="array" aca="1" ref="AA2007" ca="1">INDIRECT("'Base de données'!A" &amp; ROW(Y2007))</f>
        <v>45870</v>
      </c>
      <c r="AB2007" s="51" t="str" cm="1">
        <f t="array" aca="1" ref="AB2007" ca="1">INDIRECT("'Base de données'!B" &amp; ROW(Z2007))</f>
        <v>7UCEM</v>
      </c>
    </row>
    <row r="2008" spans="1:28" x14ac:dyDescent="0.3">
      <c r="A2008" s="41" t="str">
        <f ca="1">IF(IF(AND($B2008&lt;&gt;"-",$B2008=$E2008),"Entrée et sortie","-")="Entrée et sortie",'Base de données'!$B2008,"-")</f>
        <v>-</v>
      </c>
      <c r="B2008" s="41" t="str">
        <f t="shared" ca="1" si="127"/>
        <v>-</v>
      </c>
      <c r="C2008" s="41" t="str">
        <f t="shared" ca="1" si="128"/>
        <v>-</v>
      </c>
      <c r="D2008" s="41" t="str">
        <f>IF($F2008="sortie en cours d'année",'Base de données'!$B2008,"-")</f>
        <v>-</v>
      </c>
      <c r="E2008" s="41" t="str">
        <f>IF($H2008="entrée en cours d'année",'Base de données'!$B2008,"-")</f>
        <v>-</v>
      </c>
      <c r="F2008" s="37" t="str">
        <f t="shared" si="125"/>
        <v/>
      </c>
      <c r="G2008" s="37" t="str">
        <f>IF($J2008="mouvement",_xlfn.XLOOKUP('Base de données'!$B2008,$V:$V,$V:$V,0),"")</f>
        <v/>
      </c>
      <c r="H2008" s="37" t="str">
        <f t="shared" si="126"/>
        <v/>
      </c>
      <c r="I2008" s="37" t="str">
        <f>IF($J2008="mouvement",_xlfn.XLOOKUP('Base de données'!$B2008,$K:$K,$K:$K,0),"")</f>
        <v/>
      </c>
      <c r="J2008" s="38" t="str">
        <f>IF(AND(Y2008&lt;&gt;MAX(Y:Y),COUNTIF(K2008:V2008,'Base de données'!$B2008)&gt;0),"mouvement","")</f>
        <v/>
      </c>
      <c r="K2008" s="39" t="str">
        <f>IF(K$1&gt;$AE$1,"-",IFERROR(IF(DATEDIF('Base de données'!$A2008,K$1,"d")&lt;&gt;0,"",'Base de données'!$B2008),""))</f>
        <v/>
      </c>
      <c r="L2008" s="39" t="str">
        <f>IF(L$1&gt;$AE$1,"-",IFERROR(IF(DATEDIF('Base de données'!$A2008,L$1,"d")&lt;&gt;0,"",'Base de données'!$B2008),""))</f>
        <v/>
      </c>
      <c r="M2008" s="39" t="str">
        <f>IF(M$1&gt;$AE$1,"-",IFERROR(IF(DATEDIF('Base de données'!$A2008,M$1,"d")&lt;&gt;0,"",'Base de données'!$B2008),""))</f>
        <v/>
      </c>
      <c r="N2008" s="39" t="str">
        <f>IF(N$1&gt;$AE$1,"-",IFERROR(IF(DATEDIF('Base de données'!$A2008,N$1,"d")&lt;&gt;0,"",'Base de données'!$B2008),""))</f>
        <v/>
      </c>
      <c r="O2008" s="39" t="str">
        <f>IF(O$1&gt;$AE$1,"-",IFERROR(IF(DATEDIF('Base de données'!$A2008,O$1,"d")&lt;&gt;0,"",'Base de données'!$B2008),""))</f>
        <v/>
      </c>
      <c r="P2008" s="39" t="str">
        <f>IF(P$1&gt;$AE$1,"-",IFERROR(IF(DATEDIF('Base de données'!$A2008,P$1,"d")&lt;&gt;0,"",'Base de données'!$B2008),""))</f>
        <v/>
      </c>
      <c r="Q2008" s="39" t="str">
        <f>IF(Q$1&gt;$AE$1,"-",IFERROR(IF(DATEDIF('Base de données'!$A2008,Q$1,"d")&lt;&gt;0,"",'Base de données'!$B2008),""))</f>
        <v/>
      </c>
      <c r="R2008" s="39" t="str">
        <f>IF(R$1&gt;$AE$1,"-",IFERROR(IF(DATEDIF('Base de données'!$A2008,R$1,"d")&lt;&gt;0,"",'Base de données'!$B2008),""))</f>
        <v>68AQ6</v>
      </c>
      <c r="S2008" s="39" t="str">
        <f>IF(S$1&gt;$AE$1,"-",IFERROR(IF(DATEDIF('Base de données'!$A2008,S$1,"d")&lt;&gt;0,"",'Base de données'!$B2008),""))</f>
        <v/>
      </c>
      <c r="T2008" s="39" t="str">
        <f>IF(T$1&gt;$AE$1,"-",IFERROR(IF(DATEDIF('Base de données'!$A2008,T$1,"d")&lt;&gt;0,"",'Base de données'!$B2008),""))</f>
        <v/>
      </c>
      <c r="U2008" s="39" t="str">
        <f>IF(U$1&gt;$AE$1,"-",IFERROR(IF(DATEDIF('Base de données'!$A2008,U$1,"d")&lt;&gt;0,"",'Base de données'!$B2008),""))</f>
        <v/>
      </c>
      <c r="V2008" s="39" t="str">
        <f>IF(V$1&gt;$AE$1,"-",IFERROR(IF(DATEDIF('Base de données'!$A2008,V$1,"d")&lt;&gt;0,"",'Base de données'!$B2008),""))</f>
        <v/>
      </c>
      <c r="W2008" s="34"/>
      <c r="X2008" s="30" t="str">
        <f>'Base de données'!$C2008&amp;" "&amp;'Base de données'!$D2008</f>
        <v>Bertrand Charles</v>
      </c>
      <c r="Y2008" s="31">
        <f>COUNTIF('Base de données'!$B:$B,'Base de données'!$B2008)</f>
        <v>12</v>
      </c>
      <c r="AA2008" s="87" cm="1">
        <f t="array" aca="1" ref="AA2008" ca="1">INDIRECT("'Base de données'!A" &amp; ROW(Y2008))</f>
        <v>45870</v>
      </c>
      <c r="AB2008" s="51" t="str" cm="1">
        <f t="array" aca="1" ref="AB2008" ca="1">INDIRECT("'Base de données'!B" &amp; ROW(Z2008))</f>
        <v>68AQ6</v>
      </c>
    </row>
    <row r="2009" spans="1:28" x14ac:dyDescent="0.3">
      <c r="A2009" s="41" t="str">
        <f ca="1">IF(IF(AND($B2009&lt;&gt;"-",$B2009=$E2009),"Entrée et sortie","-")="Entrée et sortie",'Base de données'!$B2009,"-")</f>
        <v>-</v>
      </c>
      <c r="B2009" s="41" t="str">
        <f t="shared" ca="1" si="127"/>
        <v>-</v>
      </c>
      <c r="C2009" s="41" t="str">
        <f t="shared" ca="1" si="128"/>
        <v>-</v>
      </c>
      <c r="D2009" s="41" t="str">
        <f>IF($F2009="sortie en cours d'année",'Base de données'!$B2009,"-")</f>
        <v>-</v>
      </c>
      <c r="E2009" s="41" t="str">
        <f>IF($H2009="entrée en cours d'année",'Base de données'!$B2009,"-")</f>
        <v>-</v>
      </c>
      <c r="F2009" s="37" t="str">
        <f t="shared" si="125"/>
        <v/>
      </c>
      <c r="G2009" s="37" t="str">
        <f>IF($J2009="mouvement",_xlfn.XLOOKUP('Base de données'!$B2009,$V:$V,$V:$V,0),"")</f>
        <v/>
      </c>
      <c r="H2009" s="37" t="str">
        <f t="shared" si="126"/>
        <v/>
      </c>
      <c r="I2009" s="37" t="str">
        <f>IF($J2009="mouvement",_xlfn.XLOOKUP('Base de données'!$B2009,$K:$K,$K:$K,0),"")</f>
        <v/>
      </c>
      <c r="J2009" s="38" t="str">
        <f>IF(AND(Y2009&lt;&gt;MAX(Y:Y),COUNTIF(K2009:V2009,'Base de données'!$B2009)&gt;0),"mouvement","")</f>
        <v/>
      </c>
      <c r="K2009" s="39" t="str">
        <f>IF(K$1&gt;$AE$1,"-",IFERROR(IF(DATEDIF('Base de données'!$A2009,K$1,"d")&lt;&gt;0,"",'Base de données'!$B2009),""))</f>
        <v/>
      </c>
      <c r="L2009" s="39" t="str">
        <f>IF(L$1&gt;$AE$1,"-",IFERROR(IF(DATEDIF('Base de données'!$A2009,L$1,"d")&lt;&gt;0,"",'Base de données'!$B2009),""))</f>
        <v/>
      </c>
      <c r="M2009" s="39" t="str">
        <f>IF(M$1&gt;$AE$1,"-",IFERROR(IF(DATEDIF('Base de données'!$A2009,M$1,"d")&lt;&gt;0,"",'Base de données'!$B2009),""))</f>
        <v/>
      </c>
      <c r="N2009" s="39" t="str">
        <f>IF(N$1&gt;$AE$1,"-",IFERROR(IF(DATEDIF('Base de données'!$A2009,N$1,"d")&lt;&gt;0,"",'Base de données'!$B2009),""))</f>
        <v/>
      </c>
      <c r="O2009" s="39" t="str">
        <f>IF(O$1&gt;$AE$1,"-",IFERROR(IF(DATEDIF('Base de données'!$A2009,O$1,"d")&lt;&gt;0,"",'Base de données'!$B2009),""))</f>
        <v/>
      </c>
      <c r="P2009" s="39" t="str">
        <f>IF(P$1&gt;$AE$1,"-",IFERROR(IF(DATEDIF('Base de données'!$A2009,P$1,"d")&lt;&gt;0,"",'Base de données'!$B2009),""))</f>
        <v/>
      </c>
      <c r="Q2009" s="39" t="str">
        <f>IF(Q$1&gt;$AE$1,"-",IFERROR(IF(DATEDIF('Base de données'!$A2009,Q$1,"d")&lt;&gt;0,"",'Base de données'!$B2009),""))</f>
        <v/>
      </c>
      <c r="R2009" s="39" t="str">
        <f>IF(R$1&gt;$AE$1,"-",IFERROR(IF(DATEDIF('Base de données'!$A2009,R$1,"d")&lt;&gt;0,"",'Base de données'!$B2009),""))</f>
        <v>Y670G</v>
      </c>
      <c r="S2009" s="39" t="str">
        <f>IF(S$1&gt;$AE$1,"-",IFERROR(IF(DATEDIF('Base de données'!$A2009,S$1,"d")&lt;&gt;0,"",'Base de données'!$B2009),""))</f>
        <v/>
      </c>
      <c r="T2009" s="39" t="str">
        <f>IF(T$1&gt;$AE$1,"-",IFERROR(IF(DATEDIF('Base de données'!$A2009,T$1,"d")&lt;&gt;0,"",'Base de données'!$B2009),""))</f>
        <v/>
      </c>
      <c r="U2009" s="39" t="str">
        <f>IF(U$1&gt;$AE$1,"-",IFERROR(IF(DATEDIF('Base de données'!$A2009,U$1,"d")&lt;&gt;0,"",'Base de données'!$B2009),""))</f>
        <v/>
      </c>
      <c r="V2009" s="39" t="str">
        <f>IF(V$1&gt;$AE$1,"-",IFERROR(IF(DATEDIF('Base de données'!$A2009,V$1,"d")&lt;&gt;0,"",'Base de données'!$B2009),""))</f>
        <v/>
      </c>
      <c r="W2009" s="34"/>
      <c r="X2009" s="30" t="str">
        <f>'Base de données'!$C2009&amp;" "&amp;'Base de données'!$D2009</f>
        <v>Fleury Bertrand</v>
      </c>
      <c r="Y2009" s="31">
        <f>COUNTIF('Base de données'!$B:$B,'Base de données'!$B2009)</f>
        <v>12</v>
      </c>
      <c r="AA2009" s="87" cm="1">
        <f t="array" aca="1" ref="AA2009" ca="1">INDIRECT("'Base de données'!A" &amp; ROW(Y2009))</f>
        <v>45870</v>
      </c>
      <c r="AB2009" s="51" t="str" cm="1">
        <f t="array" aca="1" ref="AB2009" ca="1">INDIRECT("'Base de données'!B" &amp; ROW(Z2009))</f>
        <v>Y670G</v>
      </c>
    </row>
    <row r="2010" spans="1:28" x14ac:dyDescent="0.3">
      <c r="A2010" s="41" t="str">
        <f ca="1">IF(IF(AND($B2010&lt;&gt;"-",$B2010=$E2010),"Entrée et sortie","-")="Entrée et sortie",'Base de données'!$B2010,"-")</f>
        <v>-</v>
      </c>
      <c r="B2010" s="41" t="str">
        <f t="shared" ca="1" si="127"/>
        <v>-</v>
      </c>
      <c r="C2010" s="41" t="str">
        <f t="shared" ca="1" si="128"/>
        <v>-</v>
      </c>
      <c r="D2010" s="41" t="str">
        <f>IF($F2010="sortie en cours d'année",'Base de données'!$B2010,"-")</f>
        <v>-</v>
      </c>
      <c r="E2010" s="41" t="str">
        <f>IF($H2010="entrée en cours d'année",'Base de données'!$B2010,"-")</f>
        <v>-</v>
      </c>
      <c r="F2010" s="37" t="str">
        <f t="shared" si="125"/>
        <v/>
      </c>
      <c r="G2010" s="37" t="str">
        <f>IF($J2010="mouvement",_xlfn.XLOOKUP('Base de données'!$B2010,$V:$V,$V:$V,0),"")</f>
        <v/>
      </c>
      <c r="H2010" s="37" t="str">
        <f t="shared" si="126"/>
        <v/>
      </c>
      <c r="I2010" s="37" t="str">
        <f>IF($J2010="mouvement",_xlfn.XLOOKUP('Base de données'!$B2010,$K:$K,$K:$K,0),"")</f>
        <v/>
      </c>
      <c r="J2010" s="38" t="str">
        <f>IF(AND(Y2010&lt;&gt;MAX(Y:Y),COUNTIF(K2010:V2010,'Base de données'!$B2010)&gt;0),"mouvement","")</f>
        <v/>
      </c>
      <c r="K2010" s="39" t="str">
        <f>IF(K$1&gt;$AE$1,"-",IFERROR(IF(DATEDIF('Base de données'!$A2010,K$1,"d")&lt;&gt;0,"",'Base de données'!$B2010),""))</f>
        <v/>
      </c>
      <c r="L2010" s="39" t="str">
        <f>IF(L$1&gt;$AE$1,"-",IFERROR(IF(DATEDIF('Base de données'!$A2010,L$1,"d")&lt;&gt;0,"",'Base de données'!$B2010),""))</f>
        <v/>
      </c>
      <c r="M2010" s="39" t="str">
        <f>IF(M$1&gt;$AE$1,"-",IFERROR(IF(DATEDIF('Base de données'!$A2010,M$1,"d")&lt;&gt;0,"",'Base de données'!$B2010),""))</f>
        <v/>
      </c>
      <c r="N2010" s="39" t="str">
        <f>IF(N$1&gt;$AE$1,"-",IFERROR(IF(DATEDIF('Base de données'!$A2010,N$1,"d")&lt;&gt;0,"",'Base de données'!$B2010),""))</f>
        <v/>
      </c>
      <c r="O2010" s="39" t="str">
        <f>IF(O$1&gt;$AE$1,"-",IFERROR(IF(DATEDIF('Base de données'!$A2010,O$1,"d")&lt;&gt;0,"",'Base de données'!$B2010),""))</f>
        <v/>
      </c>
      <c r="P2010" s="39" t="str">
        <f>IF(P$1&gt;$AE$1,"-",IFERROR(IF(DATEDIF('Base de données'!$A2010,P$1,"d")&lt;&gt;0,"",'Base de données'!$B2010),""))</f>
        <v/>
      </c>
      <c r="Q2010" s="39" t="str">
        <f>IF(Q$1&gt;$AE$1,"-",IFERROR(IF(DATEDIF('Base de données'!$A2010,Q$1,"d")&lt;&gt;0,"",'Base de données'!$B2010),""))</f>
        <v/>
      </c>
      <c r="R2010" s="39" t="str">
        <f>IF(R$1&gt;$AE$1,"-",IFERROR(IF(DATEDIF('Base de données'!$A2010,R$1,"d")&lt;&gt;0,"",'Base de données'!$B2010),""))</f>
        <v>YKW71</v>
      </c>
      <c r="S2010" s="39" t="str">
        <f>IF(S$1&gt;$AE$1,"-",IFERROR(IF(DATEDIF('Base de données'!$A2010,S$1,"d")&lt;&gt;0,"",'Base de données'!$B2010),""))</f>
        <v/>
      </c>
      <c r="T2010" s="39" t="str">
        <f>IF(T$1&gt;$AE$1,"-",IFERROR(IF(DATEDIF('Base de données'!$A2010,T$1,"d")&lt;&gt;0,"",'Base de données'!$B2010),""))</f>
        <v/>
      </c>
      <c r="U2010" s="39" t="str">
        <f>IF(U$1&gt;$AE$1,"-",IFERROR(IF(DATEDIF('Base de données'!$A2010,U$1,"d")&lt;&gt;0,"",'Base de données'!$B2010),""))</f>
        <v/>
      </c>
      <c r="V2010" s="39" t="str">
        <f>IF(V$1&gt;$AE$1,"-",IFERROR(IF(DATEDIF('Base de données'!$A2010,V$1,"d")&lt;&gt;0,"",'Base de données'!$B2010),""))</f>
        <v/>
      </c>
      <c r="W2010" s="34"/>
      <c r="X2010" s="30" t="str">
        <f>'Base de données'!$C2010&amp;" "&amp;'Base de données'!$D2010</f>
        <v>David Thierry</v>
      </c>
      <c r="Y2010" s="31">
        <f>COUNTIF('Base de données'!$B:$B,'Base de données'!$B2010)</f>
        <v>12</v>
      </c>
      <c r="AA2010" s="87" cm="1">
        <f t="array" aca="1" ref="AA2010" ca="1">INDIRECT("'Base de données'!A" &amp; ROW(Y2010))</f>
        <v>45870</v>
      </c>
      <c r="AB2010" s="51" t="str" cm="1">
        <f t="array" aca="1" ref="AB2010" ca="1">INDIRECT("'Base de données'!B" &amp; ROW(Z2010))</f>
        <v>YKW71</v>
      </c>
    </row>
    <row r="2011" spans="1:28" x14ac:dyDescent="0.3">
      <c r="A2011" s="41" t="str">
        <f ca="1">IF(IF(AND($B2011&lt;&gt;"-",$B2011=$E2011),"Entrée et sortie","-")="Entrée et sortie",'Base de données'!$B2011,"-")</f>
        <v>-</v>
      </c>
      <c r="B2011" s="41" t="str">
        <f t="shared" ca="1" si="127"/>
        <v>-</v>
      </c>
      <c r="C2011" s="41" t="str">
        <f t="shared" ca="1" si="128"/>
        <v>-</v>
      </c>
      <c r="D2011" s="41" t="str">
        <f>IF($F2011="sortie en cours d'année",'Base de données'!$B2011,"-")</f>
        <v>-</v>
      </c>
      <c r="E2011" s="41" t="str">
        <f>IF($H2011="entrée en cours d'année",'Base de données'!$B2011,"-")</f>
        <v>-</v>
      </c>
      <c r="F2011" s="37" t="str">
        <f t="shared" si="125"/>
        <v/>
      </c>
      <c r="G2011" s="37" t="str">
        <f>IF($J2011="mouvement",_xlfn.XLOOKUP('Base de données'!$B2011,$V:$V,$V:$V,0),"")</f>
        <v/>
      </c>
      <c r="H2011" s="37" t="str">
        <f t="shared" si="126"/>
        <v/>
      </c>
      <c r="I2011" s="37" t="str">
        <f>IF($J2011="mouvement",_xlfn.XLOOKUP('Base de données'!$B2011,$K:$K,$K:$K,0),"")</f>
        <v/>
      </c>
      <c r="J2011" s="38" t="str">
        <f>IF(AND(Y2011&lt;&gt;MAX(Y:Y),COUNTIF(K2011:V2011,'Base de données'!$B2011)&gt;0),"mouvement","")</f>
        <v/>
      </c>
      <c r="K2011" s="39" t="str">
        <f>IF(K$1&gt;$AE$1,"-",IFERROR(IF(DATEDIF('Base de données'!$A2011,K$1,"d")&lt;&gt;0,"",'Base de données'!$B2011),""))</f>
        <v/>
      </c>
      <c r="L2011" s="39" t="str">
        <f>IF(L$1&gt;$AE$1,"-",IFERROR(IF(DATEDIF('Base de données'!$A2011,L$1,"d")&lt;&gt;0,"",'Base de données'!$B2011),""))</f>
        <v/>
      </c>
      <c r="M2011" s="39" t="str">
        <f>IF(M$1&gt;$AE$1,"-",IFERROR(IF(DATEDIF('Base de données'!$A2011,M$1,"d")&lt;&gt;0,"",'Base de données'!$B2011),""))</f>
        <v/>
      </c>
      <c r="N2011" s="39" t="str">
        <f>IF(N$1&gt;$AE$1,"-",IFERROR(IF(DATEDIF('Base de données'!$A2011,N$1,"d")&lt;&gt;0,"",'Base de données'!$B2011),""))</f>
        <v/>
      </c>
      <c r="O2011" s="39" t="str">
        <f>IF(O$1&gt;$AE$1,"-",IFERROR(IF(DATEDIF('Base de données'!$A2011,O$1,"d")&lt;&gt;0,"",'Base de données'!$B2011),""))</f>
        <v/>
      </c>
      <c r="P2011" s="39" t="str">
        <f>IF(P$1&gt;$AE$1,"-",IFERROR(IF(DATEDIF('Base de données'!$A2011,P$1,"d")&lt;&gt;0,"",'Base de données'!$B2011),""))</f>
        <v/>
      </c>
      <c r="Q2011" s="39" t="str">
        <f>IF(Q$1&gt;$AE$1,"-",IFERROR(IF(DATEDIF('Base de données'!$A2011,Q$1,"d")&lt;&gt;0,"",'Base de données'!$B2011),""))</f>
        <v/>
      </c>
      <c r="R2011" s="39" t="str">
        <f>IF(R$1&gt;$AE$1,"-",IFERROR(IF(DATEDIF('Base de données'!$A2011,R$1,"d")&lt;&gt;0,"",'Base de données'!$B2011),""))</f>
        <v>3WW5L</v>
      </c>
      <c r="S2011" s="39" t="str">
        <f>IF(S$1&gt;$AE$1,"-",IFERROR(IF(DATEDIF('Base de données'!$A2011,S$1,"d")&lt;&gt;0,"",'Base de données'!$B2011),""))</f>
        <v/>
      </c>
      <c r="T2011" s="39" t="str">
        <f>IF(T$1&gt;$AE$1,"-",IFERROR(IF(DATEDIF('Base de données'!$A2011,T$1,"d")&lt;&gt;0,"",'Base de données'!$B2011),""))</f>
        <v/>
      </c>
      <c r="U2011" s="39" t="str">
        <f>IF(U$1&gt;$AE$1,"-",IFERROR(IF(DATEDIF('Base de données'!$A2011,U$1,"d")&lt;&gt;0,"",'Base de données'!$B2011),""))</f>
        <v/>
      </c>
      <c r="V2011" s="39" t="str">
        <f>IF(V$1&gt;$AE$1,"-",IFERROR(IF(DATEDIF('Base de données'!$A2011,V$1,"d")&lt;&gt;0,"",'Base de données'!$B2011),""))</f>
        <v/>
      </c>
      <c r="W2011" s="34"/>
      <c r="X2011" s="30" t="str">
        <f>'Base de données'!$C2011&amp;" "&amp;'Base de données'!$D2011</f>
        <v>Bigot Frédérique</v>
      </c>
      <c r="Y2011" s="31">
        <f>COUNTIF('Base de données'!$B:$B,'Base de données'!$B2011)</f>
        <v>12</v>
      </c>
      <c r="AA2011" s="87" cm="1">
        <f t="array" aca="1" ref="AA2011" ca="1">INDIRECT("'Base de données'!A" &amp; ROW(Y2011))</f>
        <v>45870</v>
      </c>
      <c r="AB2011" s="51" t="str" cm="1">
        <f t="array" aca="1" ref="AB2011" ca="1">INDIRECT("'Base de données'!B" &amp; ROW(Z2011))</f>
        <v>3WW5L</v>
      </c>
    </row>
    <row r="2012" spans="1:28" x14ac:dyDescent="0.3">
      <c r="A2012" s="41" t="str">
        <f ca="1">IF(IF(AND($B2012&lt;&gt;"-",$B2012=$E2012),"Entrée et sortie","-")="Entrée et sortie",'Base de données'!$B2012,"-")</f>
        <v>-</v>
      </c>
      <c r="B2012" s="41" t="str">
        <f t="shared" ca="1" si="127"/>
        <v>-</v>
      </c>
      <c r="C2012" s="41" t="str">
        <f t="shared" ca="1" si="128"/>
        <v>-</v>
      </c>
      <c r="D2012" s="41" t="str">
        <f>IF($F2012="sortie en cours d'année",'Base de données'!$B2012,"-")</f>
        <v>-</v>
      </c>
      <c r="E2012" s="41" t="str">
        <f>IF($H2012="entrée en cours d'année",'Base de données'!$B2012,"-")</f>
        <v>-</v>
      </c>
      <c r="F2012" s="37" t="str">
        <f t="shared" si="125"/>
        <v/>
      </c>
      <c r="G2012" s="37" t="str">
        <f>IF($J2012="mouvement",_xlfn.XLOOKUP('Base de données'!$B2012,$V:$V,$V:$V,0),"")</f>
        <v/>
      </c>
      <c r="H2012" s="37" t="str">
        <f t="shared" si="126"/>
        <v/>
      </c>
      <c r="I2012" s="37" t="str">
        <f>IF($J2012="mouvement",_xlfn.XLOOKUP('Base de données'!$B2012,$K:$K,$K:$K,0),"")</f>
        <v/>
      </c>
      <c r="J2012" s="38" t="str">
        <f>IF(AND(Y2012&lt;&gt;MAX(Y:Y),COUNTIF(K2012:V2012,'Base de données'!$B2012)&gt;0),"mouvement","")</f>
        <v/>
      </c>
      <c r="K2012" s="39" t="str">
        <f>IF(K$1&gt;$AE$1,"-",IFERROR(IF(DATEDIF('Base de données'!$A2012,K$1,"d")&lt;&gt;0,"",'Base de données'!$B2012),""))</f>
        <v/>
      </c>
      <c r="L2012" s="39" t="str">
        <f>IF(L$1&gt;$AE$1,"-",IFERROR(IF(DATEDIF('Base de données'!$A2012,L$1,"d")&lt;&gt;0,"",'Base de données'!$B2012),""))</f>
        <v/>
      </c>
      <c r="M2012" s="39" t="str">
        <f>IF(M$1&gt;$AE$1,"-",IFERROR(IF(DATEDIF('Base de données'!$A2012,M$1,"d")&lt;&gt;0,"",'Base de données'!$B2012),""))</f>
        <v/>
      </c>
      <c r="N2012" s="39" t="str">
        <f>IF(N$1&gt;$AE$1,"-",IFERROR(IF(DATEDIF('Base de données'!$A2012,N$1,"d")&lt;&gt;0,"",'Base de données'!$B2012),""))</f>
        <v/>
      </c>
      <c r="O2012" s="39" t="str">
        <f>IF(O$1&gt;$AE$1,"-",IFERROR(IF(DATEDIF('Base de données'!$A2012,O$1,"d")&lt;&gt;0,"",'Base de données'!$B2012),""))</f>
        <v/>
      </c>
      <c r="P2012" s="39" t="str">
        <f>IF(P$1&gt;$AE$1,"-",IFERROR(IF(DATEDIF('Base de données'!$A2012,P$1,"d")&lt;&gt;0,"",'Base de données'!$B2012),""))</f>
        <v/>
      </c>
      <c r="Q2012" s="39" t="str">
        <f>IF(Q$1&gt;$AE$1,"-",IFERROR(IF(DATEDIF('Base de données'!$A2012,Q$1,"d")&lt;&gt;0,"",'Base de données'!$B2012),""))</f>
        <v/>
      </c>
      <c r="R2012" s="39" t="str">
        <f>IF(R$1&gt;$AE$1,"-",IFERROR(IF(DATEDIF('Base de données'!$A2012,R$1,"d")&lt;&gt;0,"",'Base de données'!$B2012),""))</f>
        <v>F8G14</v>
      </c>
      <c r="S2012" s="39" t="str">
        <f>IF(S$1&gt;$AE$1,"-",IFERROR(IF(DATEDIF('Base de données'!$A2012,S$1,"d")&lt;&gt;0,"",'Base de données'!$B2012),""))</f>
        <v/>
      </c>
      <c r="T2012" s="39" t="str">
        <f>IF(T$1&gt;$AE$1,"-",IFERROR(IF(DATEDIF('Base de données'!$A2012,T$1,"d")&lt;&gt;0,"",'Base de données'!$B2012),""))</f>
        <v/>
      </c>
      <c r="U2012" s="39" t="str">
        <f>IF(U$1&gt;$AE$1,"-",IFERROR(IF(DATEDIF('Base de données'!$A2012,U$1,"d")&lt;&gt;0,"",'Base de données'!$B2012),""))</f>
        <v/>
      </c>
      <c r="V2012" s="39" t="str">
        <f>IF(V$1&gt;$AE$1,"-",IFERROR(IF(DATEDIF('Base de données'!$A2012,V$1,"d")&lt;&gt;0,"",'Base de données'!$B2012),""))</f>
        <v/>
      </c>
      <c r="W2012" s="34"/>
      <c r="X2012" s="30" t="str">
        <f>'Base de données'!$C2012&amp;" "&amp;'Base de données'!$D2012</f>
        <v>Descamps Grégoire</v>
      </c>
      <c r="Y2012" s="31">
        <f>COUNTIF('Base de données'!$B:$B,'Base de données'!$B2012)</f>
        <v>12</v>
      </c>
      <c r="AA2012" s="87" cm="1">
        <f t="array" aca="1" ref="AA2012" ca="1">INDIRECT("'Base de données'!A" &amp; ROW(Y2012))</f>
        <v>45870</v>
      </c>
      <c r="AB2012" s="51" t="str" cm="1">
        <f t="array" aca="1" ref="AB2012" ca="1">INDIRECT("'Base de données'!B" &amp; ROW(Z2012))</f>
        <v>F8G14</v>
      </c>
    </row>
    <row r="2013" spans="1:28" x14ac:dyDescent="0.3">
      <c r="A2013" s="41" t="str">
        <f ca="1">IF(IF(AND($B2013&lt;&gt;"-",$B2013=$E2013),"Entrée et sortie","-")="Entrée et sortie",'Base de données'!$B2013,"-")</f>
        <v>-</v>
      </c>
      <c r="B2013" s="41" t="str">
        <f t="shared" ca="1" si="127"/>
        <v>-</v>
      </c>
      <c r="C2013" s="41" t="str">
        <f t="shared" ca="1" si="128"/>
        <v>-</v>
      </c>
      <c r="D2013" s="41" t="str">
        <f>IF($F2013="sortie en cours d'année",'Base de données'!$B2013,"-")</f>
        <v>-</v>
      </c>
      <c r="E2013" s="41" t="str">
        <f>IF($H2013="entrée en cours d'année",'Base de données'!$B2013,"-")</f>
        <v>-</v>
      </c>
      <c r="F2013" s="37" t="str">
        <f t="shared" si="125"/>
        <v/>
      </c>
      <c r="G2013" s="37" t="str">
        <f>IF($J2013="mouvement",_xlfn.XLOOKUP('Base de données'!$B2013,$V:$V,$V:$V,0),"")</f>
        <v/>
      </c>
      <c r="H2013" s="37" t="str">
        <f t="shared" si="126"/>
        <v/>
      </c>
      <c r="I2013" s="37" t="str">
        <f>IF($J2013="mouvement",_xlfn.XLOOKUP('Base de données'!$B2013,$K:$K,$K:$K,0),"")</f>
        <v/>
      </c>
      <c r="J2013" s="38" t="str">
        <f>IF(AND(Y2013&lt;&gt;MAX(Y:Y),COUNTIF(K2013:V2013,'Base de données'!$B2013)&gt;0),"mouvement","")</f>
        <v/>
      </c>
      <c r="K2013" s="39" t="str">
        <f>IF(K$1&gt;$AE$1,"-",IFERROR(IF(DATEDIF('Base de données'!$A2013,K$1,"d")&lt;&gt;0,"",'Base de données'!$B2013),""))</f>
        <v/>
      </c>
      <c r="L2013" s="39" t="str">
        <f>IF(L$1&gt;$AE$1,"-",IFERROR(IF(DATEDIF('Base de données'!$A2013,L$1,"d")&lt;&gt;0,"",'Base de données'!$B2013),""))</f>
        <v/>
      </c>
      <c r="M2013" s="39" t="str">
        <f>IF(M$1&gt;$AE$1,"-",IFERROR(IF(DATEDIF('Base de données'!$A2013,M$1,"d")&lt;&gt;0,"",'Base de données'!$B2013),""))</f>
        <v/>
      </c>
      <c r="N2013" s="39" t="str">
        <f>IF(N$1&gt;$AE$1,"-",IFERROR(IF(DATEDIF('Base de données'!$A2013,N$1,"d")&lt;&gt;0,"",'Base de données'!$B2013),""))</f>
        <v/>
      </c>
      <c r="O2013" s="39" t="str">
        <f>IF(O$1&gt;$AE$1,"-",IFERROR(IF(DATEDIF('Base de données'!$A2013,O$1,"d")&lt;&gt;0,"",'Base de données'!$B2013),""))</f>
        <v/>
      </c>
      <c r="P2013" s="39" t="str">
        <f>IF(P$1&gt;$AE$1,"-",IFERROR(IF(DATEDIF('Base de données'!$A2013,P$1,"d")&lt;&gt;0,"",'Base de données'!$B2013),""))</f>
        <v/>
      </c>
      <c r="Q2013" s="39" t="str">
        <f>IF(Q$1&gt;$AE$1,"-",IFERROR(IF(DATEDIF('Base de données'!$A2013,Q$1,"d")&lt;&gt;0,"",'Base de données'!$B2013),""))</f>
        <v/>
      </c>
      <c r="R2013" s="39" t="str">
        <f>IF(R$1&gt;$AE$1,"-",IFERROR(IF(DATEDIF('Base de données'!$A2013,R$1,"d")&lt;&gt;0,"",'Base de données'!$B2013),""))</f>
        <v>3N0N9</v>
      </c>
      <c r="S2013" s="39" t="str">
        <f>IF(S$1&gt;$AE$1,"-",IFERROR(IF(DATEDIF('Base de données'!$A2013,S$1,"d")&lt;&gt;0,"",'Base de données'!$B2013),""))</f>
        <v/>
      </c>
      <c r="T2013" s="39" t="str">
        <f>IF(T$1&gt;$AE$1,"-",IFERROR(IF(DATEDIF('Base de données'!$A2013,T$1,"d")&lt;&gt;0,"",'Base de données'!$B2013),""))</f>
        <v/>
      </c>
      <c r="U2013" s="39" t="str">
        <f>IF(U$1&gt;$AE$1,"-",IFERROR(IF(DATEDIF('Base de données'!$A2013,U$1,"d")&lt;&gt;0,"",'Base de données'!$B2013),""))</f>
        <v/>
      </c>
      <c r="V2013" s="39" t="str">
        <f>IF(V$1&gt;$AE$1,"-",IFERROR(IF(DATEDIF('Base de données'!$A2013,V$1,"d")&lt;&gt;0,"",'Base de données'!$B2013),""))</f>
        <v/>
      </c>
      <c r="W2013" s="34"/>
      <c r="X2013" s="30" t="str">
        <f>'Base de données'!$C2013&amp;" "&amp;'Base de données'!$D2013</f>
        <v>Masson Gérard</v>
      </c>
      <c r="Y2013" s="31">
        <f>COUNTIF('Base de données'!$B:$B,'Base de données'!$B2013)</f>
        <v>12</v>
      </c>
      <c r="AA2013" s="87" cm="1">
        <f t="array" aca="1" ref="AA2013" ca="1">INDIRECT("'Base de données'!A" &amp; ROW(Y2013))</f>
        <v>45870</v>
      </c>
      <c r="AB2013" s="51" t="str" cm="1">
        <f t="array" aca="1" ref="AB2013" ca="1">INDIRECT("'Base de données'!B" &amp; ROW(Z2013))</f>
        <v>3N0N9</v>
      </c>
    </row>
    <row r="2014" spans="1:28" x14ac:dyDescent="0.3">
      <c r="A2014" s="41" t="str">
        <f ca="1">IF(IF(AND($B2014&lt;&gt;"-",$B2014=$E2014),"Entrée et sortie","-")="Entrée et sortie",'Base de données'!$B2014,"-")</f>
        <v>-</v>
      </c>
      <c r="B2014" s="41" t="str">
        <f t="shared" ca="1" si="127"/>
        <v>-</v>
      </c>
      <c r="C2014" s="41" t="str">
        <f t="shared" ca="1" si="128"/>
        <v>-</v>
      </c>
      <c r="D2014" s="41" t="str">
        <f>IF($F2014="sortie en cours d'année",'Base de données'!$B2014,"-")</f>
        <v>-</v>
      </c>
      <c r="E2014" s="41" t="str">
        <f>IF($H2014="entrée en cours d'année",'Base de données'!$B2014,"-")</f>
        <v>-</v>
      </c>
      <c r="F2014" s="37" t="str">
        <f t="shared" si="125"/>
        <v/>
      </c>
      <c r="G2014" s="37" t="str">
        <f>IF($J2014="mouvement",_xlfn.XLOOKUP('Base de données'!$B2014,$V:$V,$V:$V,0),"")</f>
        <v/>
      </c>
      <c r="H2014" s="37" t="str">
        <f t="shared" si="126"/>
        <v/>
      </c>
      <c r="I2014" s="37" t="str">
        <f>IF($J2014="mouvement",_xlfn.XLOOKUP('Base de données'!$B2014,$K:$K,$K:$K,0),"")</f>
        <v/>
      </c>
      <c r="J2014" s="38" t="str">
        <f>IF(AND(Y2014&lt;&gt;MAX(Y:Y),COUNTIF(K2014:V2014,'Base de données'!$B2014)&gt;0),"mouvement","")</f>
        <v/>
      </c>
      <c r="K2014" s="39" t="str">
        <f>IF(K$1&gt;$AE$1,"-",IFERROR(IF(DATEDIF('Base de données'!$A2014,K$1,"d")&lt;&gt;0,"",'Base de données'!$B2014),""))</f>
        <v/>
      </c>
      <c r="L2014" s="39" t="str">
        <f>IF(L$1&gt;$AE$1,"-",IFERROR(IF(DATEDIF('Base de données'!$A2014,L$1,"d")&lt;&gt;0,"",'Base de données'!$B2014),""))</f>
        <v/>
      </c>
      <c r="M2014" s="39" t="str">
        <f>IF(M$1&gt;$AE$1,"-",IFERROR(IF(DATEDIF('Base de données'!$A2014,M$1,"d")&lt;&gt;0,"",'Base de données'!$B2014),""))</f>
        <v/>
      </c>
      <c r="N2014" s="39" t="str">
        <f>IF(N$1&gt;$AE$1,"-",IFERROR(IF(DATEDIF('Base de données'!$A2014,N$1,"d")&lt;&gt;0,"",'Base de données'!$B2014),""))</f>
        <v/>
      </c>
      <c r="O2014" s="39" t="str">
        <f>IF(O$1&gt;$AE$1,"-",IFERROR(IF(DATEDIF('Base de données'!$A2014,O$1,"d")&lt;&gt;0,"",'Base de données'!$B2014),""))</f>
        <v/>
      </c>
      <c r="P2014" s="39" t="str">
        <f>IF(P$1&gt;$AE$1,"-",IFERROR(IF(DATEDIF('Base de données'!$A2014,P$1,"d")&lt;&gt;0,"",'Base de données'!$B2014),""))</f>
        <v/>
      </c>
      <c r="Q2014" s="39" t="str">
        <f>IF(Q$1&gt;$AE$1,"-",IFERROR(IF(DATEDIF('Base de données'!$A2014,Q$1,"d")&lt;&gt;0,"",'Base de données'!$B2014),""))</f>
        <v/>
      </c>
      <c r="R2014" s="39" t="str">
        <f>IF(R$1&gt;$AE$1,"-",IFERROR(IF(DATEDIF('Base de données'!$A2014,R$1,"d")&lt;&gt;0,"",'Base de données'!$B2014),""))</f>
        <v>DH91K</v>
      </c>
      <c r="S2014" s="39" t="str">
        <f>IF(S$1&gt;$AE$1,"-",IFERROR(IF(DATEDIF('Base de données'!$A2014,S$1,"d")&lt;&gt;0,"",'Base de données'!$B2014),""))</f>
        <v/>
      </c>
      <c r="T2014" s="39" t="str">
        <f>IF(T$1&gt;$AE$1,"-",IFERROR(IF(DATEDIF('Base de données'!$A2014,T$1,"d")&lt;&gt;0,"",'Base de données'!$B2014),""))</f>
        <v/>
      </c>
      <c r="U2014" s="39" t="str">
        <f>IF(U$1&gt;$AE$1,"-",IFERROR(IF(DATEDIF('Base de données'!$A2014,U$1,"d")&lt;&gt;0,"",'Base de données'!$B2014),""))</f>
        <v/>
      </c>
      <c r="V2014" s="39" t="str">
        <f>IF(V$1&gt;$AE$1,"-",IFERROR(IF(DATEDIF('Base de données'!$A2014,V$1,"d")&lt;&gt;0,"",'Base de données'!$B2014),""))</f>
        <v/>
      </c>
      <c r="W2014" s="34"/>
      <c r="X2014" s="30" t="str">
        <f>'Base de données'!$C2014&amp;" "&amp;'Base de données'!$D2014</f>
        <v>Gallet Victoire</v>
      </c>
      <c r="Y2014" s="31">
        <f>COUNTIF('Base de données'!$B:$B,'Base de données'!$B2014)</f>
        <v>12</v>
      </c>
      <c r="AA2014" s="87" cm="1">
        <f t="array" aca="1" ref="AA2014" ca="1">INDIRECT("'Base de données'!A" &amp; ROW(Y2014))</f>
        <v>45870</v>
      </c>
      <c r="AB2014" s="51" t="str" cm="1">
        <f t="array" aca="1" ref="AB2014" ca="1">INDIRECT("'Base de données'!B" &amp; ROW(Z2014))</f>
        <v>DH91K</v>
      </c>
    </row>
    <row r="2015" spans="1:28" x14ac:dyDescent="0.3">
      <c r="A2015" s="41" t="str">
        <f ca="1">IF(IF(AND($B2015&lt;&gt;"-",$B2015=$E2015),"Entrée et sortie","-")="Entrée et sortie",'Base de données'!$B2015,"-")</f>
        <v>-</v>
      </c>
      <c r="B2015" s="41" t="str">
        <f t="shared" ca="1" si="127"/>
        <v>-</v>
      </c>
      <c r="C2015" s="41" t="str">
        <f t="shared" ca="1" si="128"/>
        <v>-</v>
      </c>
      <c r="D2015" s="41" t="str">
        <f>IF($F2015="sortie en cours d'année",'Base de données'!$B2015,"-")</f>
        <v>-</v>
      </c>
      <c r="E2015" s="41" t="str">
        <f>IF($H2015="entrée en cours d'année",'Base de données'!$B2015,"-")</f>
        <v>-</v>
      </c>
      <c r="F2015" s="37" t="str">
        <f t="shared" si="125"/>
        <v/>
      </c>
      <c r="G2015" s="37" t="str">
        <f>IF($J2015="mouvement",_xlfn.XLOOKUP('Base de données'!$B2015,$V:$V,$V:$V,0),"")</f>
        <v/>
      </c>
      <c r="H2015" s="37" t="str">
        <f t="shared" si="126"/>
        <v/>
      </c>
      <c r="I2015" s="37" t="str">
        <f>IF($J2015="mouvement",_xlfn.XLOOKUP('Base de données'!$B2015,$K:$K,$K:$K,0),"")</f>
        <v/>
      </c>
      <c r="J2015" s="38" t="str">
        <f>IF(AND(Y2015&lt;&gt;MAX(Y:Y),COUNTIF(K2015:V2015,'Base de données'!$B2015)&gt;0),"mouvement","")</f>
        <v/>
      </c>
      <c r="K2015" s="39" t="str">
        <f>IF(K$1&gt;$AE$1,"-",IFERROR(IF(DATEDIF('Base de données'!$A2015,K$1,"d")&lt;&gt;0,"",'Base de données'!$B2015),""))</f>
        <v/>
      </c>
      <c r="L2015" s="39" t="str">
        <f>IF(L$1&gt;$AE$1,"-",IFERROR(IF(DATEDIF('Base de données'!$A2015,L$1,"d")&lt;&gt;0,"",'Base de données'!$B2015),""))</f>
        <v/>
      </c>
      <c r="M2015" s="39" t="str">
        <f>IF(M$1&gt;$AE$1,"-",IFERROR(IF(DATEDIF('Base de données'!$A2015,M$1,"d")&lt;&gt;0,"",'Base de données'!$B2015),""))</f>
        <v/>
      </c>
      <c r="N2015" s="39" t="str">
        <f>IF(N$1&gt;$AE$1,"-",IFERROR(IF(DATEDIF('Base de données'!$A2015,N$1,"d")&lt;&gt;0,"",'Base de données'!$B2015),""))</f>
        <v/>
      </c>
      <c r="O2015" s="39" t="str">
        <f>IF(O$1&gt;$AE$1,"-",IFERROR(IF(DATEDIF('Base de données'!$A2015,O$1,"d")&lt;&gt;0,"",'Base de données'!$B2015),""))</f>
        <v/>
      </c>
      <c r="P2015" s="39" t="str">
        <f>IF(P$1&gt;$AE$1,"-",IFERROR(IF(DATEDIF('Base de données'!$A2015,P$1,"d")&lt;&gt;0,"",'Base de données'!$B2015),""))</f>
        <v/>
      </c>
      <c r="Q2015" s="39" t="str">
        <f>IF(Q$1&gt;$AE$1,"-",IFERROR(IF(DATEDIF('Base de données'!$A2015,Q$1,"d")&lt;&gt;0,"",'Base de données'!$B2015),""))</f>
        <v/>
      </c>
      <c r="R2015" s="39" t="str">
        <f>IF(R$1&gt;$AE$1,"-",IFERROR(IF(DATEDIF('Base de données'!$A2015,R$1,"d")&lt;&gt;0,"",'Base de données'!$B2015),""))</f>
        <v>JH4VZ</v>
      </c>
      <c r="S2015" s="39" t="str">
        <f>IF(S$1&gt;$AE$1,"-",IFERROR(IF(DATEDIF('Base de données'!$A2015,S$1,"d")&lt;&gt;0,"",'Base de données'!$B2015),""))</f>
        <v/>
      </c>
      <c r="T2015" s="39" t="str">
        <f>IF(T$1&gt;$AE$1,"-",IFERROR(IF(DATEDIF('Base de données'!$A2015,T$1,"d")&lt;&gt;0,"",'Base de données'!$B2015),""))</f>
        <v/>
      </c>
      <c r="U2015" s="39" t="str">
        <f>IF(U$1&gt;$AE$1,"-",IFERROR(IF(DATEDIF('Base de données'!$A2015,U$1,"d")&lt;&gt;0,"",'Base de données'!$B2015),""))</f>
        <v/>
      </c>
      <c r="V2015" s="39" t="str">
        <f>IF(V$1&gt;$AE$1,"-",IFERROR(IF(DATEDIF('Base de données'!$A2015,V$1,"d")&lt;&gt;0,"",'Base de données'!$B2015),""))</f>
        <v/>
      </c>
      <c r="W2015" s="34"/>
      <c r="X2015" s="30" t="str">
        <f>'Base de données'!$C2015&amp;" "&amp;'Base de données'!$D2015</f>
        <v>Lemonnier Juliette</v>
      </c>
      <c r="Y2015" s="31">
        <f>COUNTIF('Base de données'!$B:$B,'Base de données'!$B2015)</f>
        <v>12</v>
      </c>
      <c r="AA2015" s="87" cm="1">
        <f t="array" aca="1" ref="AA2015" ca="1">INDIRECT("'Base de données'!A" &amp; ROW(Y2015))</f>
        <v>45870</v>
      </c>
      <c r="AB2015" s="51" t="str" cm="1">
        <f t="array" aca="1" ref="AB2015" ca="1">INDIRECT("'Base de données'!B" &amp; ROW(Z2015))</f>
        <v>JH4VZ</v>
      </c>
    </row>
    <row r="2016" spans="1:28" x14ac:dyDescent="0.3">
      <c r="A2016" s="41" t="str">
        <f ca="1">IF(IF(AND($B2016&lt;&gt;"-",$B2016=$E2016),"Entrée et sortie","-")="Entrée et sortie",'Base de données'!$B2016,"-")</f>
        <v>-</v>
      </c>
      <c r="B2016" s="41" t="str">
        <f t="shared" ca="1" si="127"/>
        <v>-</v>
      </c>
      <c r="C2016" s="41" t="str">
        <f t="shared" ca="1" si="128"/>
        <v>-</v>
      </c>
      <c r="D2016" s="41" t="str">
        <f>IF($F2016="sortie en cours d'année",'Base de données'!$B2016,"-")</f>
        <v>-</v>
      </c>
      <c r="E2016" s="41" t="str">
        <f>IF($H2016="entrée en cours d'année",'Base de données'!$B2016,"-")</f>
        <v>-</v>
      </c>
      <c r="F2016" s="37" t="str">
        <f t="shared" si="125"/>
        <v/>
      </c>
      <c r="G2016" s="37" t="str">
        <f>IF($J2016="mouvement",_xlfn.XLOOKUP('Base de données'!$B2016,$V:$V,$V:$V,0),"")</f>
        <v/>
      </c>
      <c r="H2016" s="37" t="str">
        <f t="shared" si="126"/>
        <v/>
      </c>
      <c r="I2016" s="37" t="str">
        <f>IF($J2016="mouvement",_xlfn.XLOOKUP('Base de données'!$B2016,$K:$K,$K:$K,0),"")</f>
        <v/>
      </c>
      <c r="J2016" s="38" t="str">
        <f>IF(AND(Y2016&lt;&gt;MAX(Y:Y),COUNTIF(K2016:V2016,'Base de données'!$B2016)&gt;0),"mouvement","")</f>
        <v/>
      </c>
      <c r="K2016" s="39" t="str">
        <f>IF(K$1&gt;$AE$1,"-",IFERROR(IF(DATEDIF('Base de données'!$A2016,K$1,"d")&lt;&gt;0,"",'Base de données'!$B2016),""))</f>
        <v/>
      </c>
      <c r="L2016" s="39" t="str">
        <f>IF(L$1&gt;$AE$1,"-",IFERROR(IF(DATEDIF('Base de données'!$A2016,L$1,"d")&lt;&gt;0,"",'Base de données'!$B2016),""))</f>
        <v/>
      </c>
      <c r="M2016" s="39" t="str">
        <f>IF(M$1&gt;$AE$1,"-",IFERROR(IF(DATEDIF('Base de données'!$A2016,M$1,"d")&lt;&gt;0,"",'Base de données'!$B2016),""))</f>
        <v/>
      </c>
      <c r="N2016" s="39" t="str">
        <f>IF(N$1&gt;$AE$1,"-",IFERROR(IF(DATEDIF('Base de données'!$A2016,N$1,"d")&lt;&gt;0,"",'Base de données'!$B2016),""))</f>
        <v/>
      </c>
      <c r="O2016" s="39" t="str">
        <f>IF(O$1&gt;$AE$1,"-",IFERROR(IF(DATEDIF('Base de données'!$A2016,O$1,"d")&lt;&gt;0,"",'Base de données'!$B2016),""))</f>
        <v/>
      </c>
      <c r="P2016" s="39" t="str">
        <f>IF(P$1&gt;$AE$1,"-",IFERROR(IF(DATEDIF('Base de données'!$A2016,P$1,"d")&lt;&gt;0,"",'Base de données'!$B2016),""))</f>
        <v/>
      </c>
      <c r="Q2016" s="39" t="str">
        <f>IF(Q$1&gt;$AE$1,"-",IFERROR(IF(DATEDIF('Base de données'!$A2016,Q$1,"d")&lt;&gt;0,"",'Base de données'!$B2016),""))</f>
        <v/>
      </c>
      <c r="R2016" s="39" t="str">
        <f>IF(R$1&gt;$AE$1,"-",IFERROR(IF(DATEDIF('Base de données'!$A2016,R$1,"d")&lt;&gt;0,"",'Base de données'!$B2016),""))</f>
        <v>IC5XE</v>
      </c>
      <c r="S2016" s="39" t="str">
        <f>IF(S$1&gt;$AE$1,"-",IFERROR(IF(DATEDIF('Base de données'!$A2016,S$1,"d")&lt;&gt;0,"",'Base de données'!$B2016),""))</f>
        <v/>
      </c>
      <c r="T2016" s="39" t="str">
        <f>IF(T$1&gt;$AE$1,"-",IFERROR(IF(DATEDIF('Base de données'!$A2016,T$1,"d")&lt;&gt;0,"",'Base de données'!$B2016),""))</f>
        <v/>
      </c>
      <c r="U2016" s="39" t="str">
        <f>IF(U$1&gt;$AE$1,"-",IFERROR(IF(DATEDIF('Base de données'!$A2016,U$1,"d")&lt;&gt;0,"",'Base de données'!$B2016),""))</f>
        <v/>
      </c>
      <c r="V2016" s="39" t="str">
        <f>IF(V$1&gt;$AE$1,"-",IFERROR(IF(DATEDIF('Base de données'!$A2016,V$1,"d")&lt;&gt;0,"",'Base de données'!$B2016),""))</f>
        <v/>
      </c>
      <c r="W2016" s="34"/>
      <c r="X2016" s="30" t="str">
        <f>'Base de données'!$C2016&amp;" "&amp;'Base de données'!$D2016</f>
        <v>Germain Margot</v>
      </c>
      <c r="Y2016" s="31">
        <f>COUNTIF('Base de données'!$B:$B,'Base de données'!$B2016)</f>
        <v>12</v>
      </c>
      <c r="AA2016" s="87" cm="1">
        <f t="array" aca="1" ref="AA2016" ca="1">INDIRECT("'Base de données'!A" &amp; ROW(Y2016))</f>
        <v>45870</v>
      </c>
      <c r="AB2016" s="51" t="str" cm="1">
        <f t="array" aca="1" ref="AB2016" ca="1">INDIRECT("'Base de données'!B" &amp; ROW(Z2016))</f>
        <v>IC5XE</v>
      </c>
    </row>
    <row r="2017" spans="1:28" x14ac:dyDescent="0.3">
      <c r="A2017" s="41" t="str">
        <f ca="1">IF(IF(AND($B2017&lt;&gt;"-",$B2017=$E2017),"Entrée et sortie","-")="Entrée et sortie",'Base de données'!$B2017,"-")</f>
        <v>-</v>
      </c>
      <c r="B2017" s="41" t="str">
        <f t="shared" ca="1" si="127"/>
        <v>QBERT</v>
      </c>
      <c r="C2017" s="41" t="str">
        <f t="shared" ca="1" si="128"/>
        <v>QBERT</v>
      </c>
      <c r="D2017" s="41" t="str">
        <f>IF($F2017="sortie en cours d'année",'Base de données'!$B2017,"-")</f>
        <v>QBERT</v>
      </c>
      <c r="E2017" s="41" t="str">
        <f>IF($H2017="entrée en cours d'année",'Base de données'!$B2017,"-")</f>
        <v>-</v>
      </c>
      <c r="F2017" s="37" t="str">
        <f t="shared" si="125"/>
        <v>sortie en cours d'année</v>
      </c>
      <c r="G2017" s="37">
        <f>IF($J2017="mouvement",_xlfn.XLOOKUP('Base de données'!$B2017,$V:$V,$V:$V,0),"")</f>
        <v>0</v>
      </c>
      <c r="H2017" s="37" t="str">
        <f t="shared" si="126"/>
        <v/>
      </c>
      <c r="I2017" s="37" t="str">
        <f>IF($J2017="mouvement",_xlfn.XLOOKUP('Base de données'!$B2017,$K:$K,$K:$K,0),"")</f>
        <v>QBERT</v>
      </c>
      <c r="J2017" s="38" t="str">
        <f>IF(AND(Y2017&lt;&gt;MAX(Y:Y),COUNTIF(K2017:V2017,'Base de données'!$B2017)&gt;0),"mouvement","")</f>
        <v>mouvement</v>
      </c>
      <c r="K2017" s="39" t="str">
        <f>IF(K$1&gt;$AE$1,"-",IFERROR(IF(DATEDIF('Base de données'!$A2017,K$1,"d")&lt;&gt;0,"",'Base de données'!$B2017),""))</f>
        <v/>
      </c>
      <c r="L2017" s="39" t="str">
        <f>IF(L$1&gt;$AE$1,"-",IFERROR(IF(DATEDIF('Base de données'!$A2017,L$1,"d")&lt;&gt;0,"",'Base de données'!$B2017),""))</f>
        <v/>
      </c>
      <c r="M2017" s="39" t="str">
        <f>IF(M$1&gt;$AE$1,"-",IFERROR(IF(DATEDIF('Base de données'!$A2017,M$1,"d")&lt;&gt;0,"",'Base de données'!$B2017),""))</f>
        <v/>
      </c>
      <c r="N2017" s="39" t="str">
        <f>IF(N$1&gt;$AE$1,"-",IFERROR(IF(DATEDIF('Base de données'!$A2017,N$1,"d")&lt;&gt;0,"",'Base de données'!$B2017),""))</f>
        <v/>
      </c>
      <c r="O2017" s="39" t="str">
        <f>IF(O$1&gt;$AE$1,"-",IFERROR(IF(DATEDIF('Base de données'!$A2017,O$1,"d")&lt;&gt;0,"",'Base de données'!$B2017),""))</f>
        <v/>
      </c>
      <c r="P2017" s="39" t="str">
        <f>IF(P$1&gt;$AE$1,"-",IFERROR(IF(DATEDIF('Base de données'!$A2017,P$1,"d")&lt;&gt;0,"",'Base de données'!$B2017),""))</f>
        <v/>
      </c>
      <c r="Q2017" s="39" t="str">
        <f>IF(Q$1&gt;$AE$1,"-",IFERROR(IF(DATEDIF('Base de données'!$A2017,Q$1,"d")&lt;&gt;0,"",'Base de données'!$B2017),""))</f>
        <v/>
      </c>
      <c r="R2017" s="39" t="str">
        <f>IF(R$1&gt;$AE$1,"-",IFERROR(IF(DATEDIF('Base de données'!$A2017,R$1,"d")&lt;&gt;0,"",'Base de données'!$B2017),""))</f>
        <v>QBERT</v>
      </c>
      <c r="S2017" s="39" t="str">
        <f>IF(S$1&gt;$AE$1,"-",IFERROR(IF(DATEDIF('Base de données'!$A2017,S$1,"d")&lt;&gt;0,"",'Base de données'!$B2017),""))</f>
        <v/>
      </c>
      <c r="T2017" s="39" t="str">
        <f>IF(T$1&gt;$AE$1,"-",IFERROR(IF(DATEDIF('Base de données'!$A2017,T$1,"d")&lt;&gt;0,"",'Base de données'!$B2017),""))</f>
        <v/>
      </c>
      <c r="U2017" s="39" t="str">
        <f>IF(U$1&gt;$AE$1,"-",IFERROR(IF(DATEDIF('Base de données'!$A2017,U$1,"d")&lt;&gt;0,"",'Base de données'!$B2017),""))</f>
        <v/>
      </c>
      <c r="V2017" s="39" t="str">
        <f>IF(V$1&gt;$AE$1,"-",IFERROR(IF(DATEDIF('Base de données'!$A2017,V$1,"d")&lt;&gt;0,"",'Base de données'!$B2017),""))</f>
        <v/>
      </c>
      <c r="W2017" s="34"/>
      <c r="X2017" s="30" t="str">
        <f>'Base de données'!$C2017&amp;" "&amp;'Base de données'!$D2017</f>
        <v>Garnier Juliette</v>
      </c>
      <c r="Y2017" s="31">
        <f>COUNTIF('Base de données'!$B:$B,'Base de données'!$B2017)</f>
        <v>10</v>
      </c>
      <c r="AA2017" s="87" cm="1">
        <f t="array" aca="1" ref="AA2017" ca="1">INDIRECT("'Base de données'!A" &amp; ROW(Y2017))</f>
        <v>45870</v>
      </c>
      <c r="AB2017" s="51" t="str" cm="1">
        <f t="array" aca="1" ref="AB2017" ca="1">INDIRECT("'Base de données'!B" &amp; ROW(Z2017))</f>
        <v>QBERT</v>
      </c>
    </row>
    <row r="2018" spans="1:28" x14ac:dyDescent="0.3">
      <c r="A2018" s="41" t="str">
        <f ca="1">IF(IF(AND($B2018&lt;&gt;"-",$B2018=$E2018),"Entrée et sortie","-")="Entrée et sortie",'Base de données'!$B2018,"-")</f>
        <v>-</v>
      </c>
      <c r="B2018" s="41" t="str">
        <f t="shared" ca="1" si="127"/>
        <v>-</v>
      </c>
      <c r="C2018" s="41" t="str">
        <f t="shared" ca="1" si="128"/>
        <v>-</v>
      </c>
      <c r="D2018" s="41" t="str">
        <f>IF($F2018="sortie en cours d'année",'Base de données'!$B2018,"-")</f>
        <v>-</v>
      </c>
      <c r="E2018" s="41" t="str">
        <f>IF($H2018="entrée en cours d'année",'Base de données'!$B2018,"-")</f>
        <v>-</v>
      </c>
      <c r="F2018" s="37" t="str">
        <f t="shared" si="125"/>
        <v/>
      </c>
      <c r="G2018" s="37" t="str">
        <f>IF($J2018="mouvement",_xlfn.XLOOKUP('Base de données'!$B2018,$V:$V,$V:$V,0),"")</f>
        <v/>
      </c>
      <c r="H2018" s="37" t="str">
        <f t="shared" si="126"/>
        <v/>
      </c>
      <c r="I2018" s="37" t="str">
        <f>IF($J2018="mouvement",_xlfn.XLOOKUP('Base de données'!$B2018,$K:$K,$K:$K,0),"")</f>
        <v/>
      </c>
      <c r="J2018" s="38" t="str">
        <f>IF(AND(Y2018&lt;&gt;MAX(Y:Y),COUNTIF(K2018:V2018,'Base de données'!$B2018)&gt;0),"mouvement","")</f>
        <v/>
      </c>
      <c r="K2018" s="39" t="str">
        <f>IF(K$1&gt;$AE$1,"-",IFERROR(IF(DATEDIF('Base de données'!$A2018,K$1,"d")&lt;&gt;0,"",'Base de données'!$B2018),""))</f>
        <v/>
      </c>
      <c r="L2018" s="39" t="str">
        <f>IF(L$1&gt;$AE$1,"-",IFERROR(IF(DATEDIF('Base de données'!$A2018,L$1,"d")&lt;&gt;0,"",'Base de données'!$B2018),""))</f>
        <v/>
      </c>
      <c r="M2018" s="39" t="str">
        <f>IF(M$1&gt;$AE$1,"-",IFERROR(IF(DATEDIF('Base de données'!$A2018,M$1,"d")&lt;&gt;0,"",'Base de données'!$B2018),""))</f>
        <v/>
      </c>
      <c r="N2018" s="39" t="str">
        <f>IF(N$1&gt;$AE$1,"-",IFERROR(IF(DATEDIF('Base de données'!$A2018,N$1,"d")&lt;&gt;0,"",'Base de données'!$B2018),""))</f>
        <v/>
      </c>
      <c r="O2018" s="39" t="str">
        <f>IF(O$1&gt;$AE$1,"-",IFERROR(IF(DATEDIF('Base de données'!$A2018,O$1,"d")&lt;&gt;0,"",'Base de données'!$B2018),""))</f>
        <v/>
      </c>
      <c r="P2018" s="39" t="str">
        <f>IF(P$1&gt;$AE$1,"-",IFERROR(IF(DATEDIF('Base de données'!$A2018,P$1,"d")&lt;&gt;0,"",'Base de données'!$B2018),""))</f>
        <v/>
      </c>
      <c r="Q2018" s="39" t="str">
        <f>IF(Q$1&gt;$AE$1,"-",IFERROR(IF(DATEDIF('Base de données'!$A2018,Q$1,"d")&lt;&gt;0,"",'Base de données'!$B2018),""))</f>
        <v/>
      </c>
      <c r="R2018" s="39" t="str">
        <f>IF(R$1&gt;$AE$1,"-",IFERROR(IF(DATEDIF('Base de données'!$A2018,R$1,"d")&lt;&gt;0,"",'Base de données'!$B2018),""))</f>
        <v>C5LJK</v>
      </c>
      <c r="S2018" s="39" t="str">
        <f>IF(S$1&gt;$AE$1,"-",IFERROR(IF(DATEDIF('Base de données'!$A2018,S$1,"d")&lt;&gt;0,"",'Base de données'!$B2018),""))</f>
        <v/>
      </c>
      <c r="T2018" s="39" t="str">
        <f>IF(T$1&gt;$AE$1,"-",IFERROR(IF(DATEDIF('Base de données'!$A2018,T$1,"d")&lt;&gt;0,"",'Base de données'!$B2018),""))</f>
        <v/>
      </c>
      <c r="U2018" s="39" t="str">
        <f>IF(U$1&gt;$AE$1,"-",IFERROR(IF(DATEDIF('Base de données'!$A2018,U$1,"d")&lt;&gt;0,"",'Base de données'!$B2018),""))</f>
        <v/>
      </c>
      <c r="V2018" s="39" t="str">
        <f>IF(V$1&gt;$AE$1,"-",IFERROR(IF(DATEDIF('Base de données'!$A2018,V$1,"d")&lt;&gt;0,"",'Base de données'!$B2018),""))</f>
        <v/>
      </c>
      <c r="W2018" s="34"/>
      <c r="X2018" s="30" t="str">
        <f>'Base de données'!$C2018&amp;" "&amp;'Base de données'!$D2018</f>
        <v>Barbe Lucas</v>
      </c>
      <c r="Y2018" s="31">
        <f>COUNTIF('Base de données'!$B:$B,'Base de données'!$B2018)</f>
        <v>12</v>
      </c>
      <c r="AA2018" s="87" cm="1">
        <f t="array" aca="1" ref="AA2018" ca="1">INDIRECT("'Base de données'!A" &amp; ROW(Y2018))</f>
        <v>45870</v>
      </c>
      <c r="AB2018" s="51" t="str" cm="1">
        <f t="array" aca="1" ref="AB2018" ca="1">INDIRECT("'Base de données'!B" &amp; ROW(Z2018))</f>
        <v>C5LJK</v>
      </c>
    </row>
    <row r="2019" spans="1:28" x14ac:dyDescent="0.3">
      <c r="A2019" s="41" t="str">
        <f ca="1">IF(IF(AND($B2019&lt;&gt;"-",$B2019=$E2019),"Entrée et sortie","-")="Entrée et sortie",'Base de données'!$B2019,"-")</f>
        <v>-</v>
      </c>
      <c r="B2019" s="41" t="str">
        <f t="shared" ca="1" si="127"/>
        <v>-</v>
      </c>
      <c r="C2019" s="41" t="str">
        <f t="shared" ca="1" si="128"/>
        <v>-</v>
      </c>
      <c r="D2019" s="41" t="str">
        <f>IF($F2019="sortie en cours d'année",'Base de données'!$B2019,"-")</f>
        <v>-</v>
      </c>
      <c r="E2019" s="41" t="str">
        <f>IF($H2019="entrée en cours d'année",'Base de données'!$B2019,"-")</f>
        <v>-</v>
      </c>
      <c r="F2019" s="37" t="str">
        <f t="shared" si="125"/>
        <v/>
      </c>
      <c r="G2019" s="37" t="str">
        <f>IF($J2019="mouvement",_xlfn.XLOOKUP('Base de données'!$B2019,$V:$V,$V:$V,0),"")</f>
        <v/>
      </c>
      <c r="H2019" s="37" t="str">
        <f t="shared" si="126"/>
        <v/>
      </c>
      <c r="I2019" s="37" t="str">
        <f>IF($J2019="mouvement",_xlfn.XLOOKUP('Base de données'!$B2019,$K:$K,$K:$K,0),"")</f>
        <v/>
      </c>
      <c r="J2019" s="38" t="str">
        <f>IF(AND(Y2019&lt;&gt;MAX(Y:Y),COUNTIF(K2019:V2019,'Base de données'!$B2019)&gt;0),"mouvement","")</f>
        <v/>
      </c>
      <c r="K2019" s="39" t="str">
        <f>IF(K$1&gt;$AE$1,"-",IFERROR(IF(DATEDIF('Base de données'!$A2019,K$1,"d")&lt;&gt;0,"",'Base de données'!$B2019),""))</f>
        <v/>
      </c>
      <c r="L2019" s="39" t="str">
        <f>IF(L$1&gt;$AE$1,"-",IFERROR(IF(DATEDIF('Base de données'!$A2019,L$1,"d")&lt;&gt;0,"",'Base de données'!$B2019),""))</f>
        <v/>
      </c>
      <c r="M2019" s="39" t="str">
        <f>IF(M$1&gt;$AE$1,"-",IFERROR(IF(DATEDIF('Base de données'!$A2019,M$1,"d")&lt;&gt;0,"",'Base de données'!$B2019),""))</f>
        <v/>
      </c>
      <c r="N2019" s="39" t="str">
        <f>IF(N$1&gt;$AE$1,"-",IFERROR(IF(DATEDIF('Base de données'!$A2019,N$1,"d")&lt;&gt;0,"",'Base de données'!$B2019),""))</f>
        <v/>
      </c>
      <c r="O2019" s="39" t="str">
        <f>IF(O$1&gt;$AE$1,"-",IFERROR(IF(DATEDIF('Base de données'!$A2019,O$1,"d")&lt;&gt;0,"",'Base de données'!$B2019),""))</f>
        <v/>
      </c>
      <c r="P2019" s="39" t="str">
        <f>IF(P$1&gt;$AE$1,"-",IFERROR(IF(DATEDIF('Base de données'!$A2019,P$1,"d")&lt;&gt;0,"",'Base de données'!$B2019),""))</f>
        <v/>
      </c>
      <c r="Q2019" s="39" t="str">
        <f>IF(Q$1&gt;$AE$1,"-",IFERROR(IF(DATEDIF('Base de données'!$A2019,Q$1,"d")&lt;&gt;0,"",'Base de données'!$B2019),""))</f>
        <v/>
      </c>
      <c r="R2019" s="39" t="str">
        <f>IF(R$1&gt;$AE$1,"-",IFERROR(IF(DATEDIF('Base de données'!$A2019,R$1,"d")&lt;&gt;0,"",'Base de données'!$B2019),""))</f>
        <v>0ZUM1</v>
      </c>
      <c r="S2019" s="39" t="str">
        <f>IF(S$1&gt;$AE$1,"-",IFERROR(IF(DATEDIF('Base de données'!$A2019,S$1,"d")&lt;&gt;0,"",'Base de données'!$B2019),""))</f>
        <v/>
      </c>
      <c r="T2019" s="39" t="str">
        <f>IF(T$1&gt;$AE$1,"-",IFERROR(IF(DATEDIF('Base de données'!$A2019,T$1,"d")&lt;&gt;0,"",'Base de données'!$B2019),""))</f>
        <v/>
      </c>
      <c r="U2019" s="39" t="str">
        <f>IF(U$1&gt;$AE$1,"-",IFERROR(IF(DATEDIF('Base de données'!$A2019,U$1,"d")&lt;&gt;0,"",'Base de données'!$B2019),""))</f>
        <v/>
      </c>
      <c r="V2019" s="39" t="str">
        <f>IF(V$1&gt;$AE$1,"-",IFERROR(IF(DATEDIF('Base de données'!$A2019,V$1,"d")&lt;&gt;0,"",'Base de données'!$B2019),""))</f>
        <v/>
      </c>
      <c r="W2019" s="34"/>
      <c r="X2019" s="30" t="str">
        <f>'Base de données'!$C2019&amp;" "&amp;'Base de données'!$D2019</f>
        <v>Turpin Adèle</v>
      </c>
      <c r="Y2019" s="31">
        <f>COUNTIF('Base de données'!$B:$B,'Base de données'!$B2019)</f>
        <v>12</v>
      </c>
      <c r="AA2019" s="87" cm="1">
        <f t="array" aca="1" ref="AA2019" ca="1">INDIRECT("'Base de données'!A" &amp; ROW(Y2019))</f>
        <v>45870</v>
      </c>
      <c r="AB2019" s="51" t="str" cm="1">
        <f t="array" aca="1" ref="AB2019" ca="1">INDIRECT("'Base de données'!B" &amp; ROW(Z2019))</f>
        <v>0ZUM1</v>
      </c>
    </row>
    <row r="2020" spans="1:28" x14ac:dyDescent="0.3">
      <c r="A2020" s="41" t="str">
        <f ca="1">IF(IF(AND($B2020&lt;&gt;"-",$B2020=$E2020),"Entrée et sortie","-")="Entrée et sortie",'Base de données'!$B2020,"-")</f>
        <v>-</v>
      </c>
      <c r="B2020" s="41" t="str">
        <f t="shared" ca="1" si="127"/>
        <v>-</v>
      </c>
      <c r="C2020" s="41" t="str">
        <f t="shared" ca="1" si="128"/>
        <v>-</v>
      </c>
      <c r="D2020" s="41" t="str">
        <f>IF($F2020="sortie en cours d'année",'Base de données'!$B2020,"-")</f>
        <v>-</v>
      </c>
      <c r="E2020" s="41" t="str">
        <f>IF($H2020="entrée en cours d'année",'Base de données'!$B2020,"-")</f>
        <v>-</v>
      </c>
      <c r="F2020" s="37" t="str">
        <f t="shared" si="125"/>
        <v/>
      </c>
      <c r="G2020" s="37" t="str">
        <f>IF($J2020="mouvement",_xlfn.XLOOKUP('Base de données'!$B2020,$V:$V,$V:$V,0),"")</f>
        <v/>
      </c>
      <c r="H2020" s="37" t="str">
        <f t="shared" si="126"/>
        <v/>
      </c>
      <c r="I2020" s="37" t="str">
        <f>IF($J2020="mouvement",_xlfn.XLOOKUP('Base de données'!$B2020,$K:$K,$K:$K,0),"")</f>
        <v/>
      </c>
      <c r="J2020" s="38" t="str">
        <f>IF(AND(Y2020&lt;&gt;MAX(Y:Y),COUNTIF(K2020:V2020,'Base de données'!$B2020)&gt;0),"mouvement","")</f>
        <v/>
      </c>
      <c r="K2020" s="39" t="str">
        <f>IF(K$1&gt;$AE$1,"-",IFERROR(IF(DATEDIF('Base de données'!$A2020,K$1,"d")&lt;&gt;0,"",'Base de données'!$B2020),""))</f>
        <v/>
      </c>
      <c r="L2020" s="39" t="str">
        <f>IF(L$1&gt;$AE$1,"-",IFERROR(IF(DATEDIF('Base de données'!$A2020,L$1,"d")&lt;&gt;0,"",'Base de données'!$B2020),""))</f>
        <v/>
      </c>
      <c r="M2020" s="39" t="str">
        <f>IF(M$1&gt;$AE$1,"-",IFERROR(IF(DATEDIF('Base de données'!$A2020,M$1,"d")&lt;&gt;0,"",'Base de données'!$B2020),""))</f>
        <v/>
      </c>
      <c r="N2020" s="39" t="str">
        <f>IF(N$1&gt;$AE$1,"-",IFERROR(IF(DATEDIF('Base de données'!$A2020,N$1,"d")&lt;&gt;0,"",'Base de données'!$B2020),""))</f>
        <v/>
      </c>
      <c r="O2020" s="39" t="str">
        <f>IF(O$1&gt;$AE$1,"-",IFERROR(IF(DATEDIF('Base de données'!$A2020,O$1,"d")&lt;&gt;0,"",'Base de données'!$B2020),""))</f>
        <v/>
      </c>
      <c r="P2020" s="39" t="str">
        <f>IF(P$1&gt;$AE$1,"-",IFERROR(IF(DATEDIF('Base de données'!$A2020,P$1,"d")&lt;&gt;0,"",'Base de données'!$B2020),""))</f>
        <v/>
      </c>
      <c r="Q2020" s="39" t="str">
        <f>IF(Q$1&gt;$AE$1,"-",IFERROR(IF(DATEDIF('Base de données'!$A2020,Q$1,"d")&lt;&gt;0,"",'Base de données'!$B2020),""))</f>
        <v/>
      </c>
      <c r="R2020" s="39" t="str">
        <f>IF(R$1&gt;$AE$1,"-",IFERROR(IF(DATEDIF('Base de données'!$A2020,R$1,"d")&lt;&gt;0,"",'Base de données'!$B2020),""))</f>
        <v>A2E1O</v>
      </c>
      <c r="S2020" s="39" t="str">
        <f>IF(S$1&gt;$AE$1,"-",IFERROR(IF(DATEDIF('Base de données'!$A2020,S$1,"d")&lt;&gt;0,"",'Base de données'!$B2020),""))</f>
        <v/>
      </c>
      <c r="T2020" s="39" t="str">
        <f>IF(T$1&gt;$AE$1,"-",IFERROR(IF(DATEDIF('Base de données'!$A2020,T$1,"d")&lt;&gt;0,"",'Base de données'!$B2020),""))</f>
        <v/>
      </c>
      <c r="U2020" s="39" t="str">
        <f>IF(U$1&gt;$AE$1,"-",IFERROR(IF(DATEDIF('Base de données'!$A2020,U$1,"d")&lt;&gt;0,"",'Base de données'!$B2020),""))</f>
        <v/>
      </c>
      <c r="V2020" s="39" t="str">
        <f>IF(V$1&gt;$AE$1,"-",IFERROR(IF(DATEDIF('Base de données'!$A2020,V$1,"d")&lt;&gt;0,"",'Base de données'!$B2020),""))</f>
        <v/>
      </c>
      <c r="W2020" s="34"/>
      <c r="X2020" s="30" t="str">
        <f>'Base de données'!$C2020&amp;" "&amp;'Base de données'!$D2020</f>
        <v>Pichon Emmanuel</v>
      </c>
      <c r="Y2020" s="31">
        <f>COUNTIF('Base de données'!$B:$B,'Base de données'!$B2020)</f>
        <v>12</v>
      </c>
      <c r="AA2020" s="87" cm="1">
        <f t="array" aca="1" ref="AA2020" ca="1">INDIRECT("'Base de données'!A" &amp; ROW(Y2020))</f>
        <v>45870</v>
      </c>
      <c r="AB2020" s="51" t="str" cm="1">
        <f t="array" aca="1" ref="AB2020" ca="1">INDIRECT("'Base de données'!B" &amp; ROW(Z2020))</f>
        <v>A2E1O</v>
      </c>
    </row>
    <row r="2021" spans="1:28" x14ac:dyDescent="0.3">
      <c r="A2021" s="41" t="str">
        <f ca="1">IF(IF(AND($B2021&lt;&gt;"-",$B2021=$E2021),"Entrée et sortie","-")="Entrée et sortie",'Base de données'!$B2021,"-")</f>
        <v>-</v>
      </c>
      <c r="B2021" s="41" t="str">
        <f t="shared" ca="1" si="127"/>
        <v>-</v>
      </c>
      <c r="C2021" s="41" t="str">
        <f t="shared" ca="1" si="128"/>
        <v>-</v>
      </c>
      <c r="D2021" s="41" t="str">
        <f>IF($F2021="sortie en cours d'année",'Base de données'!$B2021,"-")</f>
        <v>-</v>
      </c>
      <c r="E2021" s="41" t="str">
        <f>IF($H2021="entrée en cours d'année",'Base de données'!$B2021,"-")</f>
        <v>-</v>
      </c>
      <c r="F2021" s="37" t="str">
        <f t="shared" si="125"/>
        <v/>
      </c>
      <c r="G2021" s="37" t="str">
        <f>IF($J2021="mouvement",_xlfn.XLOOKUP('Base de données'!$B2021,$V:$V,$V:$V,0),"")</f>
        <v/>
      </c>
      <c r="H2021" s="37" t="str">
        <f t="shared" si="126"/>
        <v/>
      </c>
      <c r="I2021" s="37" t="str">
        <f>IF($J2021="mouvement",_xlfn.XLOOKUP('Base de données'!$B2021,$K:$K,$K:$K,0),"")</f>
        <v/>
      </c>
      <c r="J2021" s="38" t="str">
        <f>IF(AND(Y2021&lt;&gt;MAX(Y:Y),COUNTIF(K2021:V2021,'Base de données'!$B2021)&gt;0),"mouvement","")</f>
        <v/>
      </c>
      <c r="K2021" s="39" t="str">
        <f>IF(K$1&gt;$AE$1,"-",IFERROR(IF(DATEDIF('Base de données'!$A2021,K$1,"d")&lt;&gt;0,"",'Base de données'!$B2021),""))</f>
        <v/>
      </c>
      <c r="L2021" s="39" t="str">
        <f>IF(L$1&gt;$AE$1,"-",IFERROR(IF(DATEDIF('Base de données'!$A2021,L$1,"d")&lt;&gt;0,"",'Base de données'!$B2021),""))</f>
        <v/>
      </c>
      <c r="M2021" s="39" t="str">
        <f>IF(M$1&gt;$AE$1,"-",IFERROR(IF(DATEDIF('Base de données'!$A2021,M$1,"d")&lt;&gt;0,"",'Base de données'!$B2021),""))</f>
        <v/>
      </c>
      <c r="N2021" s="39" t="str">
        <f>IF(N$1&gt;$AE$1,"-",IFERROR(IF(DATEDIF('Base de données'!$A2021,N$1,"d")&lt;&gt;0,"",'Base de données'!$B2021),""))</f>
        <v/>
      </c>
      <c r="O2021" s="39" t="str">
        <f>IF(O$1&gt;$AE$1,"-",IFERROR(IF(DATEDIF('Base de données'!$A2021,O$1,"d")&lt;&gt;0,"",'Base de données'!$B2021),""))</f>
        <v/>
      </c>
      <c r="P2021" s="39" t="str">
        <f>IF(P$1&gt;$AE$1,"-",IFERROR(IF(DATEDIF('Base de données'!$A2021,P$1,"d")&lt;&gt;0,"",'Base de données'!$B2021),""))</f>
        <v/>
      </c>
      <c r="Q2021" s="39" t="str">
        <f>IF(Q$1&gt;$AE$1,"-",IFERROR(IF(DATEDIF('Base de données'!$A2021,Q$1,"d")&lt;&gt;0,"",'Base de données'!$B2021),""))</f>
        <v/>
      </c>
      <c r="R2021" s="39" t="str">
        <f>IF(R$1&gt;$AE$1,"-",IFERROR(IF(DATEDIF('Base de données'!$A2021,R$1,"d")&lt;&gt;0,"",'Base de données'!$B2021),""))</f>
        <v>EEW7P</v>
      </c>
      <c r="S2021" s="39" t="str">
        <f>IF(S$1&gt;$AE$1,"-",IFERROR(IF(DATEDIF('Base de données'!$A2021,S$1,"d")&lt;&gt;0,"",'Base de données'!$B2021),""))</f>
        <v/>
      </c>
      <c r="T2021" s="39" t="str">
        <f>IF(T$1&gt;$AE$1,"-",IFERROR(IF(DATEDIF('Base de données'!$A2021,T$1,"d")&lt;&gt;0,"",'Base de données'!$B2021),""))</f>
        <v/>
      </c>
      <c r="U2021" s="39" t="str">
        <f>IF(U$1&gt;$AE$1,"-",IFERROR(IF(DATEDIF('Base de données'!$A2021,U$1,"d")&lt;&gt;0,"",'Base de données'!$B2021),""))</f>
        <v/>
      </c>
      <c r="V2021" s="39" t="str">
        <f>IF(V$1&gt;$AE$1,"-",IFERROR(IF(DATEDIF('Base de données'!$A2021,V$1,"d")&lt;&gt;0,"",'Base de données'!$B2021),""))</f>
        <v/>
      </c>
      <c r="W2021" s="34"/>
      <c r="X2021" s="30" t="str">
        <f>'Base de données'!$C2021&amp;" "&amp;'Base de données'!$D2021</f>
        <v>Gros Suzanne</v>
      </c>
      <c r="Y2021" s="31">
        <f>COUNTIF('Base de données'!$B:$B,'Base de données'!$B2021)</f>
        <v>12</v>
      </c>
      <c r="AA2021" s="87" cm="1">
        <f t="array" aca="1" ref="AA2021" ca="1">INDIRECT("'Base de données'!A" &amp; ROW(Y2021))</f>
        <v>45870</v>
      </c>
      <c r="AB2021" s="51" t="str" cm="1">
        <f t="array" aca="1" ref="AB2021" ca="1">INDIRECT("'Base de données'!B" &amp; ROW(Z2021))</f>
        <v>EEW7P</v>
      </c>
    </row>
    <row r="2022" spans="1:28" x14ac:dyDescent="0.3">
      <c r="A2022" s="41" t="str">
        <f ca="1">IF(IF(AND($B2022&lt;&gt;"-",$B2022=$E2022),"Entrée et sortie","-")="Entrée et sortie",'Base de données'!$B2022,"-")</f>
        <v>-</v>
      </c>
      <c r="B2022" s="41" t="str">
        <f t="shared" ca="1" si="127"/>
        <v>-</v>
      </c>
      <c r="C2022" s="41" t="str">
        <f t="shared" ca="1" si="128"/>
        <v>-</v>
      </c>
      <c r="D2022" s="41" t="str">
        <f>IF($F2022="sortie en cours d'année",'Base de données'!$B2022,"-")</f>
        <v>-</v>
      </c>
      <c r="E2022" s="41" t="str">
        <f>IF($H2022="entrée en cours d'année",'Base de données'!$B2022,"-")</f>
        <v>-</v>
      </c>
      <c r="F2022" s="37" t="str">
        <f t="shared" si="125"/>
        <v/>
      </c>
      <c r="G2022" s="37" t="str">
        <f>IF($J2022="mouvement",_xlfn.XLOOKUP('Base de données'!$B2022,$V:$V,$V:$V,0),"")</f>
        <v/>
      </c>
      <c r="H2022" s="37" t="str">
        <f t="shared" si="126"/>
        <v/>
      </c>
      <c r="I2022" s="37" t="str">
        <f>IF($J2022="mouvement",_xlfn.XLOOKUP('Base de données'!$B2022,$K:$K,$K:$K,0),"")</f>
        <v/>
      </c>
      <c r="J2022" s="38" t="str">
        <f>IF(AND(Y2022&lt;&gt;MAX(Y:Y),COUNTIF(K2022:V2022,'Base de données'!$B2022)&gt;0),"mouvement","")</f>
        <v/>
      </c>
      <c r="K2022" s="39" t="str">
        <f>IF(K$1&gt;$AE$1,"-",IFERROR(IF(DATEDIF('Base de données'!$A2022,K$1,"d")&lt;&gt;0,"",'Base de données'!$B2022),""))</f>
        <v/>
      </c>
      <c r="L2022" s="39" t="str">
        <f>IF(L$1&gt;$AE$1,"-",IFERROR(IF(DATEDIF('Base de données'!$A2022,L$1,"d")&lt;&gt;0,"",'Base de données'!$B2022),""))</f>
        <v/>
      </c>
      <c r="M2022" s="39" t="str">
        <f>IF(M$1&gt;$AE$1,"-",IFERROR(IF(DATEDIF('Base de données'!$A2022,M$1,"d")&lt;&gt;0,"",'Base de données'!$B2022),""))</f>
        <v/>
      </c>
      <c r="N2022" s="39" t="str">
        <f>IF(N$1&gt;$AE$1,"-",IFERROR(IF(DATEDIF('Base de données'!$A2022,N$1,"d")&lt;&gt;0,"",'Base de données'!$B2022),""))</f>
        <v/>
      </c>
      <c r="O2022" s="39" t="str">
        <f>IF(O$1&gt;$AE$1,"-",IFERROR(IF(DATEDIF('Base de données'!$A2022,O$1,"d")&lt;&gt;0,"",'Base de données'!$B2022),""))</f>
        <v/>
      </c>
      <c r="P2022" s="39" t="str">
        <f>IF(P$1&gt;$AE$1,"-",IFERROR(IF(DATEDIF('Base de données'!$A2022,P$1,"d")&lt;&gt;0,"",'Base de données'!$B2022),""))</f>
        <v/>
      </c>
      <c r="Q2022" s="39" t="str">
        <f>IF(Q$1&gt;$AE$1,"-",IFERROR(IF(DATEDIF('Base de données'!$A2022,Q$1,"d")&lt;&gt;0,"",'Base de données'!$B2022),""))</f>
        <v/>
      </c>
      <c r="R2022" s="39" t="str">
        <f>IF(R$1&gt;$AE$1,"-",IFERROR(IF(DATEDIF('Base de données'!$A2022,R$1,"d")&lt;&gt;0,"",'Base de données'!$B2022),""))</f>
        <v>HG5H8</v>
      </c>
      <c r="S2022" s="39" t="str">
        <f>IF(S$1&gt;$AE$1,"-",IFERROR(IF(DATEDIF('Base de données'!$A2022,S$1,"d")&lt;&gt;0,"",'Base de données'!$B2022),""))</f>
        <v/>
      </c>
      <c r="T2022" s="39" t="str">
        <f>IF(T$1&gt;$AE$1,"-",IFERROR(IF(DATEDIF('Base de données'!$A2022,T$1,"d")&lt;&gt;0,"",'Base de données'!$B2022),""))</f>
        <v/>
      </c>
      <c r="U2022" s="39" t="str">
        <f>IF(U$1&gt;$AE$1,"-",IFERROR(IF(DATEDIF('Base de données'!$A2022,U$1,"d")&lt;&gt;0,"",'Base de données'!$B2022),""))</f>
        <v/>
      </c>
      <c r="V2022" s="39" t="str">
        <f>IF(V$1&gt;$AE$1,"-",IFERROR(IF(DATEDIF('Base de données'!$A2022,V$1,"d")&lt;&gt;0,"",'Base de données'!$B2022),""))</f>
        <v/>
      </c>
      <c r="W2022" s="34"/>
      <c r="X2022" s="30" t="str">
        <f>'Base de données'!$C2022&amp;" "&amp;'Base de données'!$D2022</f>
        <v>Bègue Étienne</v>
      </c>
      <c r="Y2022" s="31">
        <f>COUNTIF('Base de données'!$B:$B,'Base de données'!$B2022)</f>
        <v>12</v>
      </c>
      <c r="AA2022" s="87" cm="1">
        <f t="array" aca="1" ref="AA2022" ca="1">INDIRECT("'Base de données'!A" &amp; ROW(Y2022))</f>
        <v>45870</v>
      </c>
      <c r="AB2022" s="51" t="str" cm="1">
        <f t="array" aca="1" ref="AB2022" ca="1">INDIRECT("'Base de données'!B" &amp; ROW(Z2022))</f>
        <v>HG5H8</v>
      </c>
    </row>
    <row r="2023" spans="1:28" x14ac:dyDescent="0.3">
      <c r="A2023" s="41" t="str">
        <f ca="1">IF(IF(AND($B2023&lt;&gt;"-",$B2023=$E2023),"Entrée et sortie","-")="Entrée et sortie",'Base de données'!$B2023,"-")</f>
        <v>-</v>
      </c>
      <c r="B2023" s="41" t="str">
        <f t="shared" ca="1" si="127"/>
        <v>-</v>
      </c>
      <c r="C2023" s="41" t="str">
        <f t="shared" ca="1" si="128"/>
        <v>-</v>
      </c>
      <c r="D2023" s="41" t="str">
        <f>IF($F2023="sortie en cours d'année",'Base de données'!$B2023,"-")</f>
        <v>-</v>
      </c>
      <c r="E2023" s="41" t="str">
        <f>IF($H2023="entrée en cours d'année",'Base de données'!$B2023,"-")</f>
        <v>-</v>
      </c>
      <c r="F2023" s="37" t="str">
        <f t="shared" si="125"/>
        <v/>
      </c>
      <c r="G2023" s="37" t="str">
        <f>IF($J2023="mouvement",_xlfn.XLOOKUP('Base de données'!$B2023,$V:$V,$V:$V,0),"")</f>
        <v/>
      </c>
      <c r="H2023" s="37" t="str">
        <f t="shared" si="126"/>
        <v/>
      </c>
      <c r="I2023" s="37" t="str">
        <f>IF($J2023="mouvement",_xlfn.XLOOKUP('Base de données'!$B2023,$K:$K,$K:$K,0),"")</f>
        <v/>
      </c>
      <c r="J2023" s="38" t="str">
        <f>IF(AND(Y2023&lt;&gt;MAX(Y:Y),COUNTIF(K2023:V2023,'Base de données'!$B2023)&gt;0),"mouvement","")</f>
        <v/>
      </c>
      <c r="K2023" s="39" t="str">
        <f>IF(K$1&gt;$AE$1,"-",IFERROR(IF(DATEDIF('Base de données'!$A2023,K$1,"d")&lt;&gt;0,"",'Base de données'!$B2023),""))</f>
        <v/>
      </c>
      <c r="L2023" s="39" t="str">
        <f>IF(L$1&gt;$AE$1,"-",IFERROR(IF(DATEDIF('Base de données'!$A2023,L$1,"d")&lt;&gt;0,"",'Base de données'!$B2023),""))</f>
        <v/>
      </c>
      <c r="M2023" s="39" t="str">
        <f>IF(M$1&gt;$AE$1,"-",IFERROR(IF(DATEDIF('Base de données'!$A2023,M$1,"d")&lt;&gt;0,"",'Base de données'!$B2023),""))</f>
        <v/>
      </c>
      <c r="N2023" s="39" t="str">
        <f>IF(N$1&gt;$AE$1,"-",IFERROR(IF(DATEDIF('Base de données'!$A2023,N$1,"d")&lt;&gt;0,"",'Base de données'!$B2023),""))</f>
        <v/>
      </c>
      <c r="O2023" s="39" t="str">
        <f>IF(O$1&gt;$AE$1,"-",IFERROR(IF(DATEDIF('Base de données'!$A2023,O$1,"d")&lt;&gt;0,"",'Base de données'!$B2023),""))</f>
        <v/>
      </c>
      <c r="P2023" s="39" t="str">
        <f>IF(P$1&gt;$AE$1,"-",IFERROR(IF(DATEDIF('Base de données'!$A2023,P$1,"d")&lt;&gt;0,"",'Base de données'!$B2023),""))</f>
        <v/>
      </c>
      <c r="Q2023" s="39" t="str">
        <f>IF(Q$1&gt;$AE$1,"-",IFERROR(IF(DATEDIF('Base de données'!$A2023,Q$1,"d")&lt;&gt;0,"",'Base de données'!$B2023),""))</f>
        <v/>
      </c>
      <c r="R2023" s="39" t="str">
        <f>IF(R$1&gt;$AE$1,"-",IFERROR(IF(DATEDIF('Base de données'!$A2023,R$1,"d")&lt;&gt;0,"",'Base de données'!$B2023),""))</f>
        <v>YID01</v>
      </c>
      <c r="S2023" s="39" t="str">
        <f>IF(S$1&gt;$AE$1,"-",IFERROR(IF(DATEDIF('Base de données'!$A2023,S$1,"d")&lt;&gt;0,"",'Base de données'!$B2023),""))</f>
        <v/>
      </c>
      <c r="T2023" s="39" t="str">
        <f>IF(T$1&gt;$AE$1,"-",IFERROR(IF(DATEDIF('Base de données'!$A2023,T$1,"d")&lt;&gt;0,"",'Base de données'!$B2023),""))</f>
        <v/>
      </c>
      <c r="U2023" s="39" t="str">
        <f>IF(U$1&gt;$AE$1,"-",IFERROR(IF(DATEDIF('Base de données'!$A2023,U$1,"d")&lt;&gt;0,"",'Base de données'!$B2023),""))</f>
        <v/>
      </c>
      <c r="V2023" s="39" t="str">
        <f>IF(V$1&gt;$AE$1,"-",IFERROR(IF(DATEDIF('Base de données'!$A2023,V$1,"d")&lt;&gt;0,"",'Base de données'!$B2023),""))</f>
        <v/>
      </c>
      <c r="W2023" s="34"/>
      <c r="X2023" s="30" t="str">
        <f>'Base de données'!$C2023&amp;" "&amp;'Base de données'!$D2023</f>
        <v>Guilbert Élodie</v>
      </c>
      <c r="Y2023" s="31">
        <f>COUNTIF('Base de données'!$B:$B,'Base de données'!$B2023)</f>
        <v>12</v>
      </c>
      <c r="AA2023" s="87" cm="1">
        <f t="array" aca="1" ref="AA2023" ca="1">INDIRECT("'Base de données'!A" &amp; ROW(Y2023))</f>
        <v>45870</v>
      </c>
      <c r="AB2023" s="51" t="str" cm="1">
        <f t="array" aca="1" ref="AB2023" ca="1">INDIRECT("'Base de données'!B" &amp; ROW(Z2023))</f>
        <v>YID01</v>
      </c>
    </row>
    <row r="2024" spans="1:28" x14ac:dyDescent="0.3">
      <c r="A2024" s="41" t="str">
        <f ca="1">IF(IF(AND($B2024&lt;&gt;"-",$B2024=$E2024),"Entrée et sortie","-")="Entrée et sortie",'Base de données'!$B2024,"-")</f>
        <v>-</v>
      </c>
      <c r="B2024" s="41" t="str">
        <f t="shared" ca="1" si="127"/>
        <v>-</v>
      </c>
      <c r="C2024" s="41" t="str">
        <f t="shared" ca="1" si="128"/>
        <v>-</v>
      </c>
      <c r="D2024" s="41" t="str">
        <f>IF($F2024="sortie en cours d'année",'Base de données'!$B2024,"-")</f>
        <v>-</v>
      </c>
      <c r="E2024" s="41" t="str">
        <f>IF($H2024="entrée en cours d'année",'Base de données'!$B2024,"-")</f>
        <v>-</v>
      </c>
      <c r="F2024" s="37" t="str">
        <f t="shared" si="125"/>
        <v/>
      </c>
      <c r="G2024" s="37" t="str">
        <f>IF($J2024="mouvement",_xlfn.XLOOKUP('Base de données'!$B2024,$V:$V,$V:$V,0),"")</f>
        <v/>
      </c>
      <c r="H2024" s="37" t="str">
        <f t="shared" si="126"/>
        <v/>
      </c>
      <c r="I2024" s="37" t="str">
        <f>IF($J2024="mouvement",_xlfn.XLOOKUP('Base de données'!$B2024,$K:$K,$K:$K,0),"")</f>
        <v/>
      </c>
      <c r="J2024" s="38" t="str">
        <f>IF(AND(Y2024&lt;&gt;MAX(Y:Y),COUNTIF(K2024:V2024,'Base de données'!$B2024)&gt;0),"mouvement","")</f>
        <v/>
      </c>
      <c r="K2024" s="39" t="str">
        <f>IF(K$1&gt;$AE$1,"-",IFERROR(IF(DATEDIF('Base de données'!$A2024,K$1,"d")&lt;&gt;0,"",'Base de données'!$B2024),""))</f>
        <v/>
      </c>
      <c r="L2024" s="39" t="str">
        <f>IF(L$1&gt;$AE$1,"-",IFERROR(IF(DATEDIF('Base de données'!$A2024,L$1,"d")&lt;&gt;0,"",'Base de données'!$B2024),""))</f>
        <v/>
      </c>
      <c r="M2024" s="39" t="str">
        <f>IF(M$1&gt;$AE$1,"-",IFERROR(IF(DATEDIF('Base de données'!$A2024,M$1,"d")&lt;&gt;0,"",'Base de données'!$B2024),""))</f>
        <v/>
      </c>
      <c r="N2024" s="39" t="str">
        <f>IF(N$1&gt;$AE$1,"-",IFERROR(IF(DATEDIF('Base de données'!$A2024,N$1,"d")&lt;&gt;0,"",'Base de données'!$B2024),""))</f>
        <v/>
      </c>
      <c r="O2024" s="39" t="str">
        <f>IF(O$1&gt;$AE$1,"-",IFERROR(IF(DATEDIF('Base de données'!$A2024,O$1,"d")&lt;&gt;0,"",'Base de données'!$B2024),""))</f>
        <v/>
      </c>
      <c r="P2024" s="39" t="str">
        <f>IF(P$1&gt;$AE$1,"-",IFERROR(IF(DATEDIF('Base de données'!$A2024,P$1,"d")&lt;&gt;0,"",'Base de données'!$B2024),""))</f>
        <v/>
      </c>
      <c r="Q2024" s="39" t="str">
        <f>IF(Q$1&gt;$AE$1,"-",IFERROR(IF(DATEDIF('Base de données'!$A2024,Q$1,"d")&lt;&gt;0,"",'Base de données'!$B2024),""))</f>
        <v/>
      </c>
      <c r="R2024" s="39" t="str">
        <f>IF(R$1&gt;$AE$1,"-",IFERROR(IF(DATEDIF('Base de données'!$A2024,R$1,"d")&lt;&gt;0,"",'Base de données'!$B2024),""))</f>
        <v>5CII0</v>
      </c>
      <c r="S2024" s="39" t="str">
        <f>IF(S$1&gt;$AE$1,"-",IFERROR(IF(DATEDIF('Base de données'!$A2024,S$1,"d")&lt;&gt;0,"",'Base de données'!$B2024),""))</f>
        <v/>
      </c>
      <c r="T2024" s="39" t="str">
        <f>IF(T$1&gt;$AE$1,"-",IFERROR(IF(DATEDIF('Base de données'!$A2024,T$1,"d")&lt;&gt;0,"",'Base de données'!$B2024),""))</f>
        <v/>
      </c>
      <c r="U2024" s="39" t="str">
        <f>IF(U$1&gt;$AE$1,"-",IFERROR(IF(DATEDIF('Base de données'!$A2024,U$1,"d")&lt;&gt;0,"",'Base de données'!$B2024),""))</f>
        <v/>
      </c>
      <c r="V2024" s="39" t="str">
        <f>IF(V$1&gt;$AE$1,"-",IFERROR(IF(DATEDIF('Base de données'!$A2024,V$1,"d")&lt;&gt;0,"",'Base de données'!$B2024),""))</f>
        <v/>
      </c>
      <c r="W2024" s="34"/>
      <c r="X2024" s="30" t="str">
        <f>'Base de données'!$C2024&amp;" "&amp;'Base de données'!$D2024</f>
        <v>Costa Céline</v>
      </c>
      <c r="Y2024" s="31">
        <f>COUNTIF('Base de données'!$B:$B,'Base de données'!$B2024)</f>
        <v>12</v>
      </c>
      <c r="AA2024" s="87" cm="1">
        <f t="array" aca="1" ref="AA2024" ca="1">INDIRECT("'Base de données'!A" &amp; ROW(Y2024))</f>
        <v>45870</v>
      </c>
      <c r="AB2024" s="51" t="str" cm="1">
        <f t="array" aca="1" ref="AB2024" ca="1">INDIRECT("'Base de données'!B" &amp; ROW(Z2024))</f>
        <v>5CII0</v>
      </c>
    </row>
    <row r="2025" spans="1:28" x14ac:dyDescent="0.3">
      <c r="A2025" s="41" t="str">
        <f ca="1">IF(IF(AND($B2025&lt;&gt;"-",$B2025=$E2025),"Entrée et sortie","-")="Entrée et sortie",'Base de données'!$B2025,"-")</f>
        <v>-</v>
      </c>
      <c r="B2025" s="41" t="str">
        <f t="shared" ca="1" si="127"/>
        <v>-</v>
      </c>
      <c r="C2025" s="41" t="str">
        <f t="shared" ca="1" si="128"/>
        <v>-</v>
      </c>
      <c r="D2025" s="41" t="str">
        <f>IF($F2025="sortie en cours d'année",'Base de données'!$B2025,"-")</f>
        <v>-</v>
      </c>
      <c r="E2025" s="41" t="str">
        <f>IF($H2025="entrée en cours d'année",'Base de données'!$B2025,"-")</f>
        <v>-</v>
      </c>
      <c r="F2025" s="37" t="str">
        <f t="shared" si="125"/>
        <v/>
      </c>
      <c r="G2025" s="37" t="str">
        <f>IF($J2025="mouvement",_xlfn.XLOOKUP('Base de données'!$B2025,$V:$V,$V:$V,0),"")</f>
        <v/>
      </c>
      <c r="H2025" s="37" t="str">
        <f t="shared" si="126"/>
        <v/>
      </c>
      <c r="I2025" s="37" t="str">
        <f>IF($J2025="mouvement",_xlfn.XLOOKUP('Base de données'!$B2025,$K:$K,$K:$K,0),"")</f>
        <v/>
      </c>
      <c r="J2025" s="38" t="str">
        <f>IF(AND(Y2025&lt;&gt;MAX(Y:Y),COUNTIF(K2025:V2025,'Base de données'!$B2025)&gt;0),"mouvement","")</f>
        <v/>
      </c>
      <c r="K2025" s="39" t="str">
        <f>IF(K$1&gt;$AE$1,"-",IFERROR(IF(DATEDIF('Base de données'!$A2025,K$1,"d")&lt;&gt;0,"",'Base de données'!$B2025),""))</f>
        <v/>
      </c>
      <c r="L2025" s="39" t="str">
        <f>IF(L$1&gt;$AE$1,"-",IFERROR(IF(DATEDIF('Base de données'!$A2025,L$1,"d")&lt;&gt;0,"",'Base de données'!$B2025),""))</f>
        <v/>
      </c>
      <c r="M2025" s="39" t="str">
        <f>IF(M$1&gt;$AE$1,"-",IFERROR(IF(DATEDIF('Base de données'!$A2025,M$1,"d")&lt;&gt;0,"",'Base de données'!$B2025),""))</f>
        <v/>
      </c>
      <c r="N2025" s="39" t="str">
        <f>IF(N$1&gt;$AE$1,"-",IFERROR(IF(DATEDIF('Base de données'!$A2025,N$1,"d")&lt;&gt;0,"",'Base de données'!$B2025),""))</f>
        <v/>
      </c>
      <c r="O2025" s="39" t="str">
        <f>IF(O$1&gt;$AE$1,"-",IFERROR(IF(DATEDIF('Base de données'!$A2025,O$1,"d")&lt;&gt;0,"",'Base de données'!$B2025),""))</f>
        <v/>
      </c>
      <c r="P2025" s="39" t="str">
        <f>IF(P$1&gt;$AE$1,"-",IFERROR(IF(DATEDIF('Base de données'!$A2025,P$1,"d")&lt;&gt;0,"",'Base de données'!$B2025),""))</f>
        <v/>
      </c>
      <c r="Q2025" s="39" t="str">
        <f>IF(Q$1&gt;$AE$1,"-",IFERROR(IF(DATEDIF('Base de données'!$A2025,Q$1,"d")&lt;&gt;0,"",'Base de données'!$B2025),""))</f>
        <v/>
      </c>
      <c r="R2025" s="39" t="str">
        <f>IF(R$1&gt;$AE$1,"-",IFERROR(IF(DATEDIF('Base de données'!$A2025,R$1,"d")&lt;&gt;0,"",'Base de données'!$B2025),""))</f>
        <v>8RHOT</v>
      </c>
      <c r="S2025" s="39" t="str">
        <f>IF(S$1&gt;$AE$1,"-",IFERROR(IF(DATEDIF('Base de données'!$A2025,S$1,"d")&lt;&gt;0,"",'Base de données'!$B2025),""))</f>
        <v/>
      </c>
      <c r="T2025" s="39" t="str">
        <f>IF(T$1&gt;$AE$1,"-",IFERROR(IF(DATEDIF('Base de données'!$A2025,T$1,"d")&lt;&gt;0,"",'Base de données'!$B2025),""))</f>
        <v/>
      </c>
      <c r="U2025" s="39" t="str">
        <f>IF(U$1&gt;$AE$1,"-",IFERROR(IF(DATEDIF('Base de données'!$A2025,U$1,"d")&lt;&gt;0,"",'Base de données'!$B2025),""))</f>
        <v/>
      </c>
      <c r="V2025" s="39" t="str">
        <f>IF(V$1&gt;$AE$1,"-",IFERROR(IF(DATEDIF('Base de données'!$A2025,V$1,"d")&lt;&gt;0,"",'Base de données'!$B2025),""))</f>
        <v/>
      </c>
      <c r="W2025" s="34"/>
      <c r="X2025" s="30" t="str">
        <f>'Base de données'!$C2025&amp;" "&amp;'Base de données'!$D2025</f>
        <v>Lecoq Nathalie</v>
      </c>
      <c r="Y2025" s="31">
        <f>COUNTIF('Base de données'!$B:$B,'Base de données'!$B2025)</f>
        <v>12</v>
      </c>
      <c r="AA2025" s="87" cm="1">
        <f t="array" aca="1" ref="AA2025" ca="1">INDIRECT("'Base de données'!A" &amp; ROW(Y2025))</f>
        <v>45870</v>
      </c>
      <c r="AB2025" s="51" t="str" cm="1">
        <f t="array" aca="1" ref="AB2025" ca="1">INDIRECT("'Base de données'!B" &amp; ROW(Z2025))</f>
        <v>8RHOT</v>
      </c>
    </row>
    <row r="2026" spans="1:28" x14ac:dyDescent="0.3">
      <c r="A2026" s="41" t="str">
        <f ca="1">IF(IF(AND($B2026&lt;&gt;"-",$B2026=$E2026),"Entrée et sortie","-")="Entrée et sortie",'Base de données'!$B2026,"-")</f>
        <v>-</v>
      </c>
      <c r="B2026" s="41" t="str">
        <f t="shared" ca="1" si="127"/>
        <v>-</v>
      </c>
      <c r="C2026" s="41" t="str">
        <f t="shared" ca="1" si="128"/>
        <v>-</v>
      </c>
      <c r="D2026" s="41" t="str">
        <f>IF($F2026="sortie en cours d'année",'Base de données'!$B2026,"-")</f>
        <v>-</v>
      </c>
      <c r="E2026" s="41" t="str">
        <f>IF($H2026="entrée en cours d'année",'Base de données'!$B2026,"-")</f>
        <v>-</v>
      </c>
      <c r="F2026" s="37" t="str">
        <f t="shared" si="125"/>
        <v/>
      </c>
      <c r="G2026" s="37" t="str">
        <f>IF($J2026="mouvement",_xlfn.XLOOKUP('Base de données'!$B2026,$V:$V,$V:$V,0),"")</f>
        <v/>
      </c>
      <c r="H2026" s="37" t="str">
        <f t="shared" si="126"/>
        <v/>
      </c>
      <c r="I2026" s="37" t="str">
        <f>IF($J2026="mouvement",_xlfn.XLOOKUP('Base de données'!$B2026,$K:$K,$K:$K,0),"")</f>
        <v/>
      </c>
      <c r="J2026" s="38" t="str">
        <f>IF(AND(Y2026&lt;&gt;MAX(Y:Y),COUNTIF(K2026:V2026,'Base de données'!$B2026)&gt;0),"mouvement","")</f>
        <v/>
      </c>
      <c r="K2026" s="39" t="str">
        <f>IF(K$1&gt;$AE$1,"-",IFERROR(IF(DATEDIF('Base de données'!$A2026,K$1,"d")&lt;&gt;0,"",'Base de données'!$B2026),""))</f>
        <v/>
      </c>
      <c r="L2026" s="39" t="str">
        <f>IF(L$1&gt;$AE$1,"-",IFERROR(IF(DATEDIF('Base de données'!$A2026,L$1,"d")&lt;&gt;0,"",'Base de données'!$B2026),""))</f>
        <v/>
      </c>
      <c r="M2026" s="39" t="str">
        <f>IF(M$1&gt;$AE$1,"-",IFERROR(IF(DATEDIF('Base de données'!$A2026,M$1,"d")&lt;&gt;0,"",'Base de données'!$B2026),""))</f>
        <v/>
      </c>
      <c r="N2026" s="39" t="str">
        <f>IF(N$1&gt;$AE$1,"-",IFERROR(IF(DATEDIF('Base de données'!$A2026,N$1,"d")&lt;&gt;0,"",'Base de données'!$B2026),""))</f>
        <v/>
      </c>
      <c r="O2026" s="39" t="str">
        <f>IF(O$1&gt;$AE$1,"-",IFERROR(IF(DATEDIF('Base de données'!$A2026,O$1,"d")&lt;&gt;0,"",'Base de données'!$B2026),""))</f>
        <v/>
      </c>
      <c r="P2026" s="39" t="str">
        <f>IF(P$1&gt;$AE$1,"-",IFERROR(IF(DATEDIF('Base de données'!$A2026,P$1,"d")&lt;&gt;0,"",'Base de données'!$B2026),""))</f>
        <v/>
      </c>
      <c r="Q2026" s="39" t="str">
        <f>IF(Q$1&gt;$AE$1,"-",IFERROR(IF(DATEDIF('Base de données'!$A2026,Q$1,"d")&lt;&gt;0,"",'Base de données'!$B2026),""))</f>
        <v/>
      </c>
      <c r="R2026" s="39" t="str">
        <f>IF(R$1&gt;$AE$1,"-",IFERROR(IF(DATEDIF('Base de données'!$A2026,R$1,"d")&lt;&gt;0,"",'Base de données'!$B2026),""))</f>
        <v>9RSMG</v>
      </c>
      <c r="S2026" s="39" t="str">
        <f>IF(S$1&gt;$AE$1,"-",IFERROR(IF(DATEDIF('Base de données'!$A2026,S$1,"d")&lt;&gt;0,"",'Base de données'!$B2026),""))</f>
        <v/>
      </c>
      <c r="T2026" s="39" t="str">
        <f>IF(T$1&gt;$AE$1,"-",IFERROR(IF(DATEDIF('Base de données'!$A2026,T$1,"d")&lt;&gt;0,"",'Base de données'!$B2026),""))</f>
        <v/>
      </c>
      <c r="U2026" s="39" t="str">
        <f>IF(U$1&gt;$AE$1,"-",IFERROR(IF(DATEDIF('Base de données'!$A2026,U$1,"d")&lt;&gt;0,"",'Base de données'!$B2026),""))</f>
        <v/>
      </c>
      <c r="V2026" s="39" t="str">
        <f>IF(V$1&gt;$AE$1,"-",IFERROR(IF(DATEDIF('Base de données'!$A2026,V$1,"d")&lt;&gt;0,"",'Base de données'!$B2026),""))</f>
        <v/>
      </c>
      <c r="W2026" s="34"/>
      <c r="X2026" s="30" t="str">
        <f>'Base de données'!$C2026&amp;" "&amp;'Base de données'!$D2026</f>
        <v>Roussel Colette</v>
      </c>
      <c r="Y2026" s="31">
        <f>COUNTIF('Base de données'!$B:$B,'Base de données'!$B2026)</f>
        <v>12</v>
      </c>
      <c r="AA2026" s="87" cm="1">
        <f t="array" aca="1" ref="AA2026" ca="1">INDIRECT("'Base de données'!A" &amp; ROW(Y2026))</f>
        <v>45870</v>
      </c>
      <c r="AB2026" s="51" t="str" cm="1">
        <f t="array" aca="1" ref="AB2026" ca="1">INDIRECT("'Base de données'!B" &amp; ROW(Z2026))</f>
        <v>9RSMG</v>
      </c>
    </row>
    <row r="2027" spans="1:28" x14ac:dyDescent="0.3">
      <c r="A2027" s="41" t="str">
        <f ca="1">IF(IF(AND($B2027&lt;&gt;"-",$B2027=$E2027),"Entrée et sortie","-")="Entrée et sortie",'Base de données'!$B2027,"-")</f>
        <v>-</v>
      </c>
      <c r="B2027" s="41" t="str">
        <f t="shared" ca="1" si="127"/>
        <v>-</v>
      </c>
      <c r="C2027" s="41" t="str">
        <f t="shared" ca="1" si="128"/>
        <v>-</v>
      </c>
      <c r="D2027" s="41" t="str">
        <f>IF($F2027="sortie en cours d'année",'Base de données'!$B2027,"-")</f>
        <v>-</v>
      </c>
      <c r="E2027" s="41" t="str">
        <f>IF($H2027="entrée en cours d'année",'Base de données'!$B2027,"-")</f>
        <v>-</v>
      </c>
      <c r="F2027" s="37" t="str">
        <f t="shared" si="125"/>
        <v/>
      </c>
      <c r="G2027" s="37" t="str">
        <f>IF($J2027="mouvement",_xlfn.XLOOKUP('Base de données'!$B2027,$V:$V,$V:$V,0),"")</f>
        <v/>
      </c>
      <c r="H2027" s="37" t="str">
        <f t="shared" si="126"/>
        <v/>
      </c>
      <c r="I2027" s="37" t="str">
        <f>IF($J2027="mouvement",_xlfn.XLOOKUP('Base de données'!$B2027,$K:$K,$K:$K,0),"")</f>
        <v/>
      </c>
      <c r="J2027" s="38" t="str">
        <f>IF(AND(Y2027&lt;&gt;MAX(Y:Y),COUNTIF(K2027:V2027,'Base de données'!$B2027)&gt;0),"mouvement","")</f>
        <v/>
      </c>
      <c r="K2027" s="39" t="str">
        <f>IF(K$1&gt;$AE$1,"-",IFERROR(IF(DATEDIF('Base de données'!$A2027,K$1,"d")&lt;&gt;0,"",'Base de données'!$B2027),""))</f>
        <v/>
      </c>
      <c r="L2027" s="39" t="str">
        <f>IF(L$1&gt;$AE$1,"-",IFERROR(IF(DATEDIF('Base de données'!$A2027,L$1,"d")&lt;&gt;0,"",'Base de données'!$B2027),""))</f>
        <v/>
      </c>
      <c r="M2027" s="39" t="str">
        <f>IF(M$1&gt;$AE$1,"-",IFERROR(IF(DATEDIF('Base de données'!$A2027,M$1,"d")&lt;&gt;0,"",'Base de données'!$B2027),""))</f>
        <v/>
      </c>
      <c r="N2027" s="39" t="str">
        <f>IF(N$1&gt;$AE$1,"-",IFERROR(IF(DATEDIF('Base de données'!$A2027,N$1,"d")&lt;&gt;0,"",'Base de données'!$B2027),""))</f>
        <v/>
      </c>
      <c r="O2027" s="39" t="str">
        <f>IF(O$1&gt;$AE$1,"-",IFERROR(IF(DATEDIF('Base de données'!$A2027,O$1,"d")&lt;&gt;0,"",'Base de données'!$B2027),""))</f>
        <v/>
      </c>
      <c r="P2027" s="39" t="str">
        <f>IF(P$1&gt;$AE$1,"-",IFERROR(IF(DATEDIF('Base de données'!$A2027,P$1,"d")&lt;&gt;0,"",'Base de données'!$B2027),""))</f>
        <v/>
      </c>
      <c r="Q2027" s="39" t="str">
        <f>IF(Q$1&gt;$AE$1,"-",IFERROR(IF(DATEDIF('Base de données'!$A2027,Q$1,"d")&lt;&gt;0,"",'Base de données'!$B2027),""))</f>
        <v/>
      </c>
      <c r="R2027" s="39" t="str">
        <f>IF(R$1&gt;$AE$1,"-",IFERROR(IF(DATEDIF('Base de données'!$A2027,R$1,"d")&lt;&gt;0,"",'Base de données'!$B2027),""))</f>
        <v>8HJTZ</v>
      </c>
      <c r="S2027" s="39" t="str">
        <f>IF(S$1&gt;$AE$1,"-",IFERROR(IF(DATEDIF('Base de données'!$A2027,S$1,"d")&lt;&gt;0,"",'Base de données'!$B2027),""))</f>
        <v/>
      </c>
      <c r="T2027" s="39" t="str">
        <f>IF(T$1&gt;$AE$1,"-",IFERROR(IF(DATEDIF('Base de données'!$A2027,T$1,"d")&lt;&gt;0,"",'Base de données'!$B2027),""))</f>
        <v/>
      </c>
      <c r="U2027" s="39" t="str">
        <f>IF(U$1&gt;$AE$1,"-",IFERROR(IF(DATEDIF('Base de données'!$A2027,U$1,"d")&lt;&gt;0,"",'Base de données'!$B2027),""))</f>
        <v/>
      </c>
      <c r="V2027" s="39" t="str">
        <f>IF(V$1&gt;$AE$1,"-",IFERROR(IF(DATEDIF('Base de données'!$A2027,V$1,"d")&lt;&gt;0,"",'Base de données'!$B2027),""))</f>
        <v/>
      </c>
      <c r="W2027" s="34"/>
      <c r="X2027" s="30" t="str">
        <f>'Base de données'!$C2027&amp;" "&amp;'Base de données'!$D2027</f>
        <v>Guilbert Alix</v>
      </c>
      <c r="Y2027" s="31">
        <f>COUNTIF('Base de données'!$B:$B,'Base de données'!$B2027)</f>
        <v>12</v>
      </c>
      <c r="AA2027" s="87" cm="1">
        <f t="array" aca="1" ref="AA2027" ca="1">INDIRECT("'Base de données'!A" &amp; ROW(Y2027))</f>
        <v>45870</v>
      </c>
      <c r="AB2027" s="51" t="str" cm="1">
        <f t="array" aca="1" ref="AB2027" ca="1">INDIRECT("'Base de données'!B" &amp; ROW(Z2027))</f>
        <v>8HJTZ</v>
      </c>
    </row>
    <row r="2028" spans="1:28" x14ac:dyDescent="0.3">
      <c r="A2028" s="41" t="str">
        <f ca="1">IF(IF(AND($B2028&lt;&gt;"-",$B2028=$E2028),"Entrée et sortie","-")="Entrée et sortie",'Base de données'!$B2028,"-")</f>
        <v>-</v>
      </c>
      <c r="B2028" s="41" t="str">
        <f t="shared" ca="1" si="127"/>
        <v>-</v>
      </c>
      <c r="C2028" s="41" t="str">
        <f t="shared" ca="1" si="128"/>
        <v>-</v>
      </c>
      <c r="D2028" s="41" t="str">
        <f>IF($F2028="sortie en cours d'année",'Base de données'!$B2028,"-")</f>
        <v>-</v>
      </c>
      <c r="E2028" s="41" t="str">
        <f>IF($H2028="entrée en cours d'année",'Base de données'!$B2028,"-")</f>
        <v>-</v>
      </c>
      <c r="F2028" s="37" t="str">
        <f t="shared" si="125"/>
        <v/>
      </c>
      <c r="G2028" s="37" t="str">
        <f>IF($J2028="mouvement",_xlfn.XLOOKUP('Base de données'!$B2028,$V:$V,$V:$V,0),"")</f>
        <v/>
      </c>
      <c r="H2028" s="37" t="str">
        <f t="shared" si="126"/>
        <v/>
      </c>
      <c r="I2028" s="37" t="str">
        <f>IF($J2028="mouvement",_xlfn.XLOOKUP('Base de données'!$B2028,$K:$K,$K:$K,0),"")</f>
        <v/>
      </c>
      <c r="J2028" s="38" t="str">
        <f>IF(AND(Y2028&lt;&gt;MAX(Y:Y),COUNTIF(K2028:V2028,'Base de données'!$B2028)&gt;0),"mouvement","")</f>
        <v/>
      </c>
      <c r="K2028" s="39" t="str">
        <f>IF(K$1&gt;$AE$1,"-",IFERROR(IF(DATEDIF('Base de données'!$A2028,K$1,"d")&lt;&gt;0,"",'Base de données'!$B2028),""))</f>
        <v/>
      </c>
      <c r="L2028" s="39" t="str">
        <f>IF(L$1&gt;$AE$1,"-",IFERROR(IF(DATEDIF('Base de données'!$A2028,L$1,"d")&lt;&gt;0,"",'Base de données'!$B2028),""))</f>
        <v/>
      </c>
      <c r="M2028" s="39" t="str">
        <f>IF(M$1&gt;$AE$1,"-",IFERROR(IF(DATEDIF('Base de données'!$A2028,M$1,"d")&lt;&gt;0,"",'Base de données'!$B2028),""))</f>
        <v/>
      </c>
      <c r="N2028" s="39" t="str">
        <f>IF(N$1&gt;$AE$1,"-",IFERROR(IF(DATEDIF('Base de données'!$A2028,N$1,"d")&lt;&gt;0,"",'Base de données'!$B2028),""))</f>
        <v/>
      </c>
      <c r="O2028" s="39" t="str">
        <f>IF(O$1&gt;$AE$1,"-",IFERROR(IF(DATEDIF('Base de données'!$A2028,O$1,"d")&lt;&gt;0,"",'Base de données'!$B2028),""))</f>
        <v/>
      </c>
      <c r="P2028" s="39" t="str">
        <f>IF(P$1&gt;$AE$1,"-",IFERROR(IF(DATEDIF('Base de données'!$A2028,P$1,"d")&lt;&gt;0,"",'Base de données'!$B2028),""))</f>
        <v/>
      </c>
      <c r="Q2028" s="39" t="str">
        <f>IF(Q$1&gt;$AE$1,"-",IFERROR(IF(DATEDIF('Base de données'!$A2028,Q$1,"d")&lt;&gt;0,"",'Base de données'!$B2028),""))</f>
        <v/>
      </c>
      <c r="R2028" s="39" t="str">
        <f>IF(R$1&gt;$AE$1,"-",IFERROR(IF(DATEDIF('Base de données'!$A2028,R$1,"d")&lt;&gt;0,"",'Base de données'!$B2028),""))</f>
        <v>GEMIG</v>
      </c>
      <c r="S2028" s="39" t="str">
        <f>IF(S$1&gt;$AE$1,"-",IFERROR(IF(DATEDIF('Base de données'!$A2028,S$1,"d")&lt;&gt;0,"",'Base de données'!$B2028),""))</f>
        <v/>
      </c>
      <c r="T2028" s="39" t="str">
        <f>IF(T$1&gt;$AE$1,"-",IFERROR(IF(DATEDIF('Base de données'!$A2028,T$1,"d")&lt;&gt;0,"",'Base de données'!$B2028),""))</f>
        <v/>
      </c>
      <c r="U2028" s="39" t="str">
        <f>IF(U$1&gt;$AE$1,"-",IFERROR(IF(DATEDIF('Base de données'!$A2028,U$1,"d")&lt;&gt;0,"",'Base de données'!$B2028),""))</f>
        <v/>
      </c>
      <c r="V2028" s="39" t="str">
        <f>IF(V$1&gt;$AE$1,"-",IFERROR(IF(DATEDIF('Base de données'!$A2028,V$1,"d")&lt;&gt;0,"",'Base de données'!$B2028),""))</f>
        <v/>
      </c>
      <c r="W2028" s="34"/>
      <c r="X2028" s="30" t="str">
        <f>'Base de données'!$C2028&amp;" "&amp;'Base de données'!$D2028</f>
        <v>Boucher Julie</v>
      </c>
      <c r="Y2028" s="31">
        <f>COUNTIF('Base de données'!$B:$B,'Base de données'!$B2028)</f>
        <v>12</v>
      </c>
      <c r="AA2028" s="87" cm="1">
        <f t="array" aca="1" ref="AA2028" ca="1">INDIRECT("'Base de données'!A" &amp; ROW(Y2028))</f>
        <v>45870</v>
      </c>
      <c r="AB2028" s="51" t="str" cm="1">
        <f t="array" aca="1" ref="AB2028" ca="1">INDIRECT("'Base de données'!B" &amp; ROW(Z2028))</f>
        <v>GEMIG</v>
      </c>
    </row>
    <row r="2029" spans="1:28" x14ac:dyDescent="0.3">
      <c r="A2029" s="41" t="str">
        <f ca="1">IF(IF(AND($B2029&lt;&gt;"-",$B2029=$E2029),"Entrée et sortie","-")="Entrée et sortie",'Base de données'!$B2029,"-")</f>
        <v>-</v>
      </c>
      <c r="B2029" s="41" t="str">
        <f t="shared" ca="1" si="127"/>
        <v>-</v>
      </c>
      <c r="C2029" s="41" t="str">
        <f t="shared" ca="1" si="128"/>
        <v>-</v>
      </c>
      <c r="D2029" s="41" t="str">
        <f>IF($F2029="sortie en cours d'année",'Base de données'!$B2029,"-")</f>
        <v>-</v>
      </c>
      <c r="E2029" s="41" t="str">
        <f>IF($H2029="entrée en cours d'année",'Base de données'!$B2029,"-")</f>
        <v>-</v>
      </c>
      <c r="F2029" s="37" t="str">
        <f t="shared" si="125"/>
        <v/>
      </c>
      <c r="G2029" s="37" t="str">
        <f>IF($J2029="mouvement",_xlfn.XLOOKUP('Base de données'!$B2029,$V:$V,$V:$V,0),"")</f>
        <v/>
      </c>
      <c r="H2029" s="37" t="str">
        <f t="shared" si="126"/>
        <v/>
      </c>
      <c r="I2029" s="37" t="str">
        <f>IF($J2029="mouvement",_xlfn.XLOOKUP('Base de données'!$B2029,$K:$K,$K:$K,0),"")</f>
        <v/>
      </c>
      <c r="J2029" s="38" t="str">
        <f>IF(AND(Y2029&lt;&gt;MAX(Y:Y),COUNTIF(K2029:V2029,'Base de données'!$B2029)&gt;0),"mouvement","")</f>
        <v/>
      </c>
      <c r="K2029" s="39" t="str">
        <f>IF(K$1&gt;$AE$1,"-",IFERROR(IF(DATEDIF('Base de données'!$A2029,K$1,"d")&lt;&gt;0,"",'Base de données'!$B2029),""))</f>
        <v/>
      </c>
      <c r="L2029" s="39" t="str">
        <f>IF(L$1&gt;$AE$1,"-",IFERROR(IF(DATEDIF('Base de données'!$A2029,L$1,"d")&lt;&gt;0,"",'Base de données'!$B2029),""))</f>
        <v/>
      </c>
      <c r="M2029" s="39" t="str">
        <f>IF(M$1&gt;$AE$1,"-",IFERROR(IF(DATEDIF('Base de données'!$A2029,M$1,"d")&lt;&gt;0,"",'Base de données'!$B2029),""))</f>
        <v/>
      </c>
      <c r="N2029" s="39" t="str">
        <f>IF(N$1&gt;$AE$1,"-",IFERROR(IF(DATEDIF('Base de données'!$A2029,N$1,"d")&lt;&gt;0,"",'Base de données'!$B2029),""))</f>
        <v/>
      </c>
      <c r="O2029" s="39" t="str">
        <f>IF(O$1&gt;$AE$1,"-",IFERROR(IF(DATEDIF('Base de données'!$A2029,O$1,"d")&lt;&gt;0,"",'Base de données'!$B2029),""))</f>
        <v/>
      </c>
      <c r="P2029" s="39" t="str">
        <f>IF(P$1&gt;$AE$1,"-",IFERROR(IF(DATEDIF('Base de données'!$A2029,P$1,"d")&lt;&gt;0,"",'Base de données'!$B2029),""))</f>
        <v/>
      </c>
      <c r="Q2029" s="39" t="str">
        <f>IF(Q$1&gt;$AE$1,"-",IFERROR(IF(DATEDIF('Base de données'!$A2029,Q$1,"d")&lt;&gt;0,"",'Base de données'!$B2029),""))</f>
        <v/>
      </c>
      <c r="R2029" s="39" t="str">
        <f>IF(R$1&gt;$AE$1,"-",IFERROR(IF(DATEDIF('Base de données'!$A2029,R$1,"d")&lt;&gt;0,"",'Base de données'!$B2029),""))</f>
        <v>A2GS8</v>
      </c>
      <c r="S2029" s="39" t="str">
        <f>IF(S$1&gt;$AE$1,"-",IFERROR(IF(DATEDIF('Base de données'!$A2029,S$1,"d")&lt;&gt;0,"",'Base de données'!$B2029),""))</f>
        <v/>
      </c>
      <c r="T2029" s="39" t="str">
        <f>IF(T$1&gt;$AE$1,"-",IFERROR(IF(DATEDIF('Base de données'!$A2029,T$1,"d")&lt;&gt;0,"",'Base de données'!$B2029),""))</f>
        <v/>
      </c>
      <c r="U2029" s="39" t="str">
        <f>IF(U$1&gt;$AE$1,"-",IFERROR(IF(DATEDIF('Base de données'!$A2029,U$1,"d")&lt;&gt;0,"",'Base de données'!$B2029),""))</f>
        <v/>
      </c>
      <c r="V2029" s="39" t="str">
        <f>IF(V$1&gt;$AE$1,"-",IFERROR(IF(DATEDIF('Base de données'!$A2029,V$1,"d")&lt;&gt;0,"",'Base de données'!$B2029),""))</f>
        <v/>
      </c>
      <c r="W2029" s="34"/>
      <c r="X2029" s="30" t="str">
        <f>'Base de données'!$C2029&amp;" "&amp;'Base de données'!$D2029</f>
        <v>Gomes Anastasie</v>
      </c>
      <c r="Y2029" s="31">
        <f>COUNTIF('Base de données'!$B:$B,'Base de données'!$B2029)</f>
        <v>12</v>
      </c>
      <c r="AA2029" s="87" cm="1">
        <f t="array" aca="1" ref="AA2029" ca="1">INDIRECT("'Base de données'!A" &amp; ROW(Y2029))</f>
        <v>45870</v>
      </c>
      <c r="AB2029" s="51" t="str" cm="1">
        <f t="array" aca="1" ref="AB2029" ca="1">INDIRECT("'Base de données'!B" &amp; ROW(Z2029))</f>
        <v>A2GS8</v>
      </c>
    </row>
    <row r="2030" spans="1:28" x14ac:dyDescent="0.3">
      <c r="A2030" s="41" t="str">
        <f ca="1">IF(IF(AND($B2030&lt;&gt;"-",$B2030=$E2030),"Entrée et sortie","-")="Entrée et sortie",'Base de données'!$B2030,"-")</f>
        <v>-</v>
      </c>
      <c r="B2030" s="41" t="str">
        <f t="shared" ca="1" si="127"/>
        <v>-</v>
      </c>
      <c r="C2030" s="41" t="str">
        <f t="shared" ca="1" si="128"/>
        <v>-</v>
      </c>
      <c r="D2030" s="41" t="str">
        <f>IF($F2030="sortie en cours d'année",'Base de données'!$B2030,"-")</f>
        <v>-</v>
      </c>
      <c r="E2030" s="41" t="str">
        <f>IF($H2030="entrée en cours d'année",'Base de données'!$B2030,"-")</f>
        <v>-</v>
      </c>
      <c r="F2030" s="37" t="str">
        <f t="shared" si="125"/>
        <v/>
      </c>
      <c r="G2030" s="37" t="str">
        <f>IF($J2030="mouvement",_xlfn.XLOOKUP('Base de données'!$B2030,$V:$V,$V:$V,0),"")</f>
        <v/>
      </c>
      <c r="H2030" s="37" t="str">
        <f t="shared" si="126"/>
        <v/>
      </c>
      <c r="I2030" s="37" t="str">
        <f>IF($J2030="mouvement",_xlfn.XLOOKUP('Base de données'!$B2030,$K:$K,$K:$K,0),"")</f>
        <v/>
      </c>
      <c r="J2030" s="38" t="str">
        <f>IF(AND(Y2030&lt;&gt;MAX(Y:Y),COUNTIF(K2030:V2030,'Base de données'!$B2030)&gt;0),"mouvement","")</f>
        <v/>
      </c>
      <c r="K2030" s="39" t="str">
        <f>IF(K$1&gt;$AE$1,"-",IFERROR(IF(DATEDIF('Base de données'!$A2030,K$1,"d")&lt;&gt;0,"",'Base de données'!$B2030),""))</f>
        <v/>
      </c>
      <c r="L2030" s="39" t="str">
        <f>IF(L$1&gt;$AE$1,"-",IFERROR(IF(DATEDIF('Base de données'!$A2030,L$1,"d")&lt;&gt;0,"",'Base de données'!$B2030),""))</f>
        <v/>
      </c>
      <c r="M2030" s="39" t="str">
        <f>IF(M$1&gt;$AE$1,"-",IFERROR(IF(DATEDIF('Base de données'!$A2030,M$1,"d")&lt;&gt;0,"",'Base de données'!$B2030),""))</f>
        <v/>
      </c>
      <c r="N2030" s="39" t="str">
        <f>IF(N$1&gt;$AE$1,"-",IFERROR(IF(DATEDIF('Base de données'!$A2030,N$1,"d")&lt;&gt;0,"",'Base de données'!$B2030),""))</f>
        <v/>
      </c>
      <c r="O2030" s="39" t="str">
        <f>IF(O$1&gt;$AE$1,"-",IFERROR(IF(DATEDIF('Base de données'!$A2030,O$1,"d")&lt;&gt;0,"",'Base de données'!$B2030),""))</f>
        <v/>
      </c>
      <c r="P2030" s="39" t="str">
        <f>IF(P$1&gt;$AE$1,"-",IFERROR(IF(DATEDIF('Base de données'!$A2030,P$1,"d")&lt;&gt;0,"",'Base de données'!$B2030),""))</f>
        <v/>
      </c>
      <c r="Q2030" s="39" t="str">
        <f>IF(Q$1&gt;$AE$1,"-",IFERROR(IF(DATEDIF('Base de données'!$A2030,Q$1,"d")&lt;&gt;0,"",'Base de données'!$B2030),""))</f>
        <v/>
      </c>
      <c r="R2030" s="39" t="str">
        <f>IF(R$1&gt;$AE$1,"-",IFERROR(IF(DATEDIF('Base de données'!$A2030,R$1,"d")&lt;&gt;0,"",'Base de données'!$B2030),""))</f>
        <v>C52IR</v>
      </c>
      <c r="S2030" s="39" t="str">
        <f>IF(S$1&gt;$AE$1,"-",IFERROR(IF(DATEDIF('Base de données'!$A2030,S$1,"d")&lt;&gt;0,"",'Base de données'!$B2030),""))</f>
        <v/>
      </c>
      <c r="T2030" s="39" t="str">
        <f>IF(T$1&gt;$AE$1,"-",IFERROR(IF(DATEDIF('Base de données'!$A2030,T$1,"d")&lt;&gt;0,"",'Base de données'!$B2030),""))</f>
        <v/>
      </c>
      <c r="U2030" s="39" t="str">
        <f>IF(U$1&gt;$AE$1,"-",IFERROR(IF(DATEDIF('Base de données'!$A2030,U$1,"d")&lt;&gt;0,"",'Base de données'!$B2030),""))</f>
        <v/>
      </c>
      <c r="V2030" s="39" t="str">
        <f>IF(V$1&gt;$AE$1,"-",IFERROR(IF(DATEDIF('Base de données'!$A2030,V$1,"d")&lt;&gt;0,"",'Base de données'!$B2030),""))</f>
        <v/>
      </c>
      <c r="W2030" s="34"/>
      <c r="X2030" s="30" t="str">
        <f>'Base de données'!$C2030&amp;" "&amp;'Base de données'!$D2030</f>
        <v>Durand Victor</v>
      </c>
      <c r="Y2030" s="31">
        <f>COUNTIF('Base de données'!$B:$B,'Base de données'!$B2030)</f>
        <v>12</v>
      </c>
      <c r="AA2030" s="87" cm="1">
        <f t="array" aca="1" ref="AA2030" ca="1">INDIRECT("'Base de données'!A" &amp; ROW(Y2030))</f>
        <v>45870</v>
      </c>
      <c r="AB2030" s="51" t="str" cm="1">
        <f t="array" aca="1" ref="AB2030" ca="1">INDIRECT("'Base de données'!B" &amp; ROW(Z2030))</f>
        <v>C52IR</v>
      </c>
    </row>
    <row r="2031" spans="1:28" x14ac:dyDescent="0.3">
      <c r="A2031" s="41" t="str">
        <f ca="1">IF(IF(AND($B2031&lt;&gt;"-",$B2031=$E2031),"Entrée et sortie","-")="Entrée et sortie",'Base de données'!$B2031,"-")</f>
        <v>-</v>
      </c>
      <c r="B2031" s="41" t="str">
        <f t="shared" ca="1" si="127"/>
        <v>-</v>
      </c>
      <c r="C2031" s="41" t="str">
        <f t="shared" ca="1" si="128"/>
        <v>-</v>
      </c>
      <c r="D2031" s="41" t="str">
        <f>IF($F2031="sortie en cours d'année",'Base de données'!$B2031,"-")</f>
        <v>-</v>
      </c>
      <c r="E2031" s="41" t="str">
        <f>IF($H2031="entrée en cours d'année",'Base de données'!$B2031,"-")</f>
        <v>-</v>
      </c>
      <c r="F2031" s="37" t="str">
        <f t="shared" si="125"/>
        <v/>
      </c>
      <c r="G2031" s="37" t="str">
        <f>IF($J2031="mouvement",_xlfn.XLOOKUP('Base de données'!$B2031,$V:$V,$V:$V,0),"")</f>
        <v/>
      </c>
      <c r="H2031" s="37" t="str">
        <f t="shared" si="126"/>
        <v/>
      </c>
      <c r="I2031" s="37" t="str">
        <f>IF($J2031="mouvement",_xlfn.XLOOKUP('Base de données'!$B2031,$K:$K,$K:$K,0),"")</f>
        <v/>
      </c>
      <c r="J2031" s="38" t="str">
        <f>IF(AND(Y2031&lt;&gt;MAX(Y:Y),COUNTIF(K2031:V2031,'Base de données'!$B2031)&gt;0),"mouvement","")</f>
        <v/>
      </c>
      <c r="K2031" s="39" t="str">
        <f>IF(K$1&gt;$AE$1,"-",IFERROR(IF(DATEDIF('Base de données'!$A2031,K$1,"d")&lt;&gt;0,"",'Base de données'!$B2031),""))</f>
        <v/>
      </c>
      <c r="L2031" s="39" t="str">
        <f>IF(L$1&gt;$AE$1,"-",IFERROR(IF(DATEDIF('Base de données'!$A2031,L$1,"d")&lt;&gt;0,"",'Base de données'!$B2031),""))</f>
        <v/>
      </c>
      <c r="M2031" s="39" t="str">
        <f>IF(M$1&gt;$AE$1,"-",IFERROR(IF(DATEDIF('Base de données'!$A2031,M$1,"d")&lt;&gt;0,"",'Base de données'!$B2031),""))</f>
        <v/>
      </c>
      <c r="N2031" s="39" t="str">
        <f>IF(N$1&gt;$AE$1,"-",IFERROR(IF(DATEDIF('Base de données'!$A2031,N$1,"d")&lt;&gt;0,"",'Base de données'!$B2031),""))</f>
        <v/>
      </c>
      <c r="O2031" s="39" t="str">
        <f>IF(O$1&gt;$AE$1,"-",IFERROR(IF(DATEDIF('Base de données'!$A2031,O$1,"d")&lt;&gt;0,"",'Base de données'!$B2031),""))</f>
        <v/>
      </c>
      <c r="P2031" s="39" t="str">
        <f>IF(P$1&gt;$AE$1,"-",IFERROR(IF(DATEDIF('Base de données'!$A2031,P$1,"d")&lt;&gt;0,"",'Base de données'!$B2031),""))</f>
        <v/>
      </c>
      <c r="Q2031" s="39" t="str">
        <f>IF(Q$1&gt;$AE$1,"-",IFERROR(IF(DATEDIF('Base de données'!$A2031,Q$1,"d")&lt;&gt;0,"",'Base de données'!$B2031),""))</f>
        <v/>
      </c>
      <c r="R2031" s="39" t="str">
        <f>IF(R$1&gt;$AE$1,"-",IFERROR(IF(DATEDIF('Base de données'!$A2031,R$1,"d")&lt;&gt;0,"",'Base de données'!$B2031),""))</f>
        <v>5014G</v>
      </c>
      <c r="S2031" s="39" t="str">
        <f>IF(S$1&gt;$AE$1,"-",IFERROR(IF(DATEDIF('Base de données'!$A2031,S$1,"d")&lt;&gt;0,"",'Base de données'!$B2031),""))</f>
        <v/>
      </c>
      <c r="T2031" s="39" t="str">
        <f>IF(T$1&gt;$AE$1,"-",IFERROR(IF(DATEDIF('Base de données'!$A2031,T$1,"d")&lt;&gt;0,"",'Base de données'!$B2031),""))</f>
        <v/>
      </c>
      <c r="U2031" s="39" t="str">
        <f>IF(U$1&gt;$AE$1,"-",IFERROR(IF(DATEDIF('Base de données'!$A2031,U$1,"d")&lt;&gt;0,"",'Base de données'!$B2031),""))</f>
        <v/>
      </c>
      <c r="V2031" s="39" t="str">
        <f>IF(V$1&gt;$AE$1,"-",IFERROR(IF(DATEDIF('Base de données'!$A2031,V$1,"d")&lt;&gt;0,"",'Base de données'!$B2031),""))</f>
        <v/>
      </c>
      <c r="W2031" s="34"/>
      <c r="X2031" s="30" t="str">
        <f>'Base de données'!$C2031&amp;" "&amp;'Base de données'!$D2031</f>
        <v>Leroy Arnaude</v>
      </c>
      <c r="Y2031" s="31">
        <f>COUNTIF('Base de données'!$B:$B,'Base de données'!$B2031)</f>
        <v>12</v>
      </c>
      <c r="AA2031" s="87" cm="1">
        <f t="array" aca="1" ref="AA2031" ca="1">INDIRECT("'Base de données'!A" &amp; ROW(Y2031))</f>
        <v>45870</v>
      </c>
      <c r="AB2031" s="51" t="str" cm="1">
        <f t="array" aca="1" ref="AB2031" ca="1">INDIRECT("'Base de données'!B" &amp; ROW(Z2031))</f>
        <v>5014G</v>
      </c>
    </row>
    <row r="2032" spans="1:28" x14ac:dyDescent="0.3">
      <c r="A2032" s="41" t="str">
        <f ca="1">IF(IF(AND($B2032&lt;&gt;"-",$B2032=$E2032),"Entrée et sortie","-")="Entrée et sortie",'Base de données'!$B2032,"-")</f>
        <v>-</v>
      </c>
      <c r="B2032" s="41" t="str">
        <f t="shared" ca="1" si="127"/>
        <v>-</v>
      </c>
      <c r="C2032" s="41" t="str">
        <f t="shared" ca="1" si="128"/>
        <v>-</v>
      </c>
      <c r="D2032" s="41" t="str">
        <f>IF($F2032="sortie en cours d'année",'Base de données'!$B2032,"-")</f>
        <v>-</v>
      </c>
      <c r="E2032" s="41" t="str">
        <f>IF($H2032="entrée en cours d'année",'Base de données'!$B2032,"-")</f>
        <v>-</v>
      </c>
      <c r="F2032" s="37" t="str">
        <f t="shared" si="125"/>
        <v/>
      </c>
      <c r="G2032" s="37" t="str">
        <f>IF($J2032="mouvement",_xlfn.XLOOKUP('Base de données'!$B2032,$V:$V,$V:$V,0),"")</f>
        <v/>
      </c>
      <c r="H2032" s="37" t="str">
        <f t="shared" si="126"/>
        <v/>
      </c>
      <c r="I2032" s="37" t="str">
        <f>IF($J2032="mouvement",_xlfn.XLOOKUP('Base de données'!$B2032,$K:$K,$K:$K,0),"")</f>
        <v/>
      </c>
      <c r="J2032" s="38" t="str">
        <f>IF(AND(Y2032&lt;&gt;MAX(Y:Y),COUNTIF(K2032:V2032,'Base de données'!$B2032)&gt;0),"mouvement","")</f>
        <v/>
      </c>
      <c r="K2032" s="39" t="str">
        <f>IF(K$1&gt;$AE$1,"-",IFERROR(IF(DATEDIF('Base de données'!$A2032,K$1,"d")&lt;&gt;0,"",'Base de données'!$B2032),""))</f>
        <v/>
      </c>
      <c r="L2032" s="39" t="str">
        <f>IF(L$1&gt;$AE$1,"-",IFERROR(IF(DATEDIF('Base de données'!$A2032,L$1,"d")&lt;&gt;0,"",'Base de données'!$B2032),""))</f>
        <v/>
      </c>
      <c r="M2032" s="39" t="str">
        <f>IF(M$1&gt;$AE$1,"-",IFERROR(IF(DATEDIF('Base de données'!$A2032,M$1,"d")&lt;&gt;0,"",'Base de données'!$B2032),""))</f>
        <v/>
      </c>
      <c r="N2032" s="39" t="str">
        <f>IF(N$1&gt;$AE$1,"-",IFERROR(IF(DATEDIF('Base de données'!$A2032,N$1,"d")&lt;&gt;0,"",'Base de données'!$B2032),""))</f>
        <v/>
      </c>
      <c r="O2032" s="39" t="str">
        <f>IF(O$1&gt;$AE$1,"-",IFERROR(IF(DATEDIF('Base de données'!$A2032,O$1,"d")&lt;&gt;0,"",'Base de données'!$B2032),""))</f>
        <v/>
      </c>
      <c r="P2032" s="39" t="str">
        <f>IF(P$1&gt;$AE$1,"-",IFERROR(IF(DATEDIF('Base de données'!$A2032,P$1,"d")&lt;&gt;0,"",'Base de données'!$B2032),""))</f>
        <v/>
      </c>
      <c r="Q2032" s="39" t="str">
        <f>IF(Q$1&gt;$AE$1,"-",IFERROR(IF(DATEDIF('Base de données'!$A2032,Q$1,"d")&lt;&gt;0,"",'Base de données'!$B2032),""))</f>
        <v/>
      </c>
      <c r="R2032" s="39" t="str">
        <f>IF(R$1&gt;$AE$1,"-",IFERROR(IF(DATEDIF('Base de données'!$A2032,R$1,"d")&lt;&gt;0,"",'Base de données'!$B2032),""))</f>
        <v>4G8KE</v>
      </c>
      <c r="S2032" s="39" t="str">
        <f>IF(S$1&gt;$AE$1,"-",IFERROR(IF(DATEDIF('Base de données'!$A2032,S$1,"d")&lt;&gt;0,"",'Base de données'!$B2032),""))</f>
        <v/>
      </c>
      <c r="T2032" s="39" t="str">
        <f>IF(T$1&gt;$AE$1,"-",IFERROR(IF(DATEDIF('Base de données'!$A2032,T$1,"d")&lt;&gt;0,"",'Base de données'!$B2032),""))</f>
        <v/>
      </c>
      <c r="U2032" s="39" t="str">
        <f>IF(U$1&gt;$AE$1,"-",IFERROR(IF(DATEDIF('Base de données'!$A2032,U$1,"d")&lt;&gt;0,"",'Base de données'!$B2032),""))</f>
        <v/>
      </c>
      <c r="V2032" s="39" t="str">
        <f>IF(V$1&gt;$AE$1,"-",IFERROR(IF(DATEDIF('Base de données'!$A2032,V$1,"d")&lt;&gt;0,"",'Base de données'!$B2032),""))</f>
        <v/>
      </c>
      <c r="W2032" s="34"/>
      <c r="X2032" s="30" t="str">
        <f>'Base de données'!$C2032&amp;" "&amp;'Base de données'!$D2032</f>
        <v>Blot Jeanne</v>
      </c>
      <c r="Y2032" s="31">
        <f>COUNTIF('Base de données'!$B:$B,'Base de données'!$B2032)</f>
        <v>12</v>
      </c>
      <c r="AA2032" s="87" cm="1">
        <f t="array" aca="1" ref="AA2032" ca="1">INDIRECT("'Base de données'!A" &amp; ROW(Y2032))</f>
        <v>45870</v>
      </c>
      <c r="AB2032" s="51" t="str" cm="1">
        <f t="array" aca="1" ref="AB2032" ca="1">INDIRECT("'Base de données'!B" &amp; ROW(Z2032))</f>
        <v>4G8KE</v>
      </c>
    </row>
    <row r="2033" spans="1:28" x14ac:dyDescent="0.3">
      <c r="A2033" s="41" t="str">
        <f ca="1">IF(IF(AND($B2033&lt;&gt;"-",$B2033=$E2033),"Entrée et sortie","-")="Entrée et sortie",'Base de données'!$B2033,"-")</f>
        <v>-</v>
      </c>
      <c r="B2033" s="41" t="str">
        <f t="shared" ca="1" si="127"/>
        <v>-</v>
      </c>
      <c r="C2033" s="41" t="str">
        <f t="shared" ca="1" si="128"/>
        <v>-</v>
      </c>
      <c r="D2033" s="41" t="str">
        <f>IF($F2033="sortie en cours d'année",'Base de données'!$B2033,"-")</f>
        <v>-</v>
      </c>
      <c r="E2033" s="41" t="str">
        <f>IF($H2033="entrée en cours d'année",'Base de données'!$B2033,"-")</f>
        <v>-</v>
      </c>
      <c r="F2033" s="37" t="str">
        <f t="shared" si="125"/>
        <v/>
      </c>
      <c r="G2033" s="37" t="str">
        <f>IF($J2033="mouvement",_xlfn.XLOOKUP('Base de données'!$B2033,$V:$V,$V:$V,0),"")</f>
        <v/>
      </c>
      <c r="H2033" s="37" t="str">
        <f t="shared" si="126"/>
        <v/>
      </c>
      <c r="I2033" s="37" t="str">
        <f>IF($J2033="mouvement",_xlfn.XLOOKUP('Base de données'!$B2033,$K:$K,$K:$K,0),"")</f>
        <v/>
      </c>
      <c r="J2033" s="38" t="str">
        <f>IF(AND(Y2033&lt;&gt;MAX(Y:Y),COUNTIF(K2033:V2033,'Base de données'!$B2033)&gt;0),"mouvement","")</f>
        <v/>
      </c>
      <c r="K2033" s="39" t="str">
        <f>IF(K$1&gt;$AE$1,"-",IFERROR(IF(DATEDIF('Base de données'!$A2033,K$1,"d")&lt;&gt;0,"",'Base de données'!$B2033),""))</f>
        <v/>
      </c>
      <c r="L2033" s="39" t="str">
        <f>IF(L$1&gt;$AE$1,"-",IFERROR(IF(DATEDIF('Base de données'!$A2033,L$1,"d")&lt;&gt;0,"",'Base de données'!$B2033),""))</f>
        <v/>
      </c>
      <c r="M2033" s="39" t="str">
        <f>IF(M$1&gt;$AE$1,"-",IFERROR(IF(DATEDIF('Base de données'!$A2033,M$1,"d")&lt;&gt;0,"",'Base de données'!$B2033),""))</f>
        <v/>
      </c>
      <c r="N2033" s="39" t="str">
        <f>IF(N$1&gt;$AE$1,"-",IFERROR(IF(DATEDIF('Base de données'!$A2033,N$1,"d")&lt;&gt;0,"",'Base de données'!$B2033),""))</f>
        <v/>
      </c>
      <c r="O2033" s="39" t="str">
        <f>IF(O$1&gt;$AE$1,"-",IFERROR(IF(DATEDIF('Base de données'!$A2033,O$1,"d")&lt;&gt;0,"",'Base de données'!$B2033),""))</f>
        <v/>
      </c>
      <c r="P2033" s="39" t="str">
        <f>IF(P$1&gt;$AE$1,"-",IFERROR(IF(DATEDIF('Base de données'!$A2033,P$1,"d")&lt;&gt;0,"",'Base de données'!$B2033),""))</f>
        <v/>
      </c>
      <c r="Q2033" s="39" t="str">
        <f>IF(Q$1&gt;$AE$1,"-",IFERROR(IF(DATEDIF('Base de données'!$A2033,Q$1,"d")&lt;&gt;0,"",'Base de données'!$B2033),""))</f>
        <v/>
      </c>
      <c r="R2033" s="39" t="str">
        <f>IF(R$1&gt;$AE$1,"-",IFERROR(IF(DATEDIF('Base de données'!$A2033,R$1,"d")&lt;&gt;0,"",'Base de données'!$B2033),""))</f>
        <v>8MUUW</v>
      </c>
      <c r="S2033" s="39" t="str">
        <f>IF(S$1&gt;$AE$1,"-",IFERROR(IF(DATEDIF('Base de données'!$A2033,S$1,"d")&lt;&gt;0,"",'Base de données'!$B2033),""))</f>
        <v/>
      </c>
      <c r="T2033" s="39" t="str">
        <f>IF(T$1&gt;$AE$1,"-",IFERROR(IF(DATEDIF('Base de données'!$A2033,T$1,"d")&lt;&gt;0,"",'Base de données'!$B2033),""))</f>
        <v/>
      </c>
      <c r="U2033" s="39" t="str">
        <f>IF(U$1&gt;$AE$1,"-",IFERROR(IF(DATEDIF('Base de données'!$A2033,U$1,"d")&lt;&gt;0,"",'Base de données'!$B2033),""))</f>
        <v/>
      </c>
      <c r="V2033" s="39" t="str">
        <f>IF(V$1&gt;$AE$1,"-",IFERROR(IF(DATEDIF('Base de données'!$A2033,V$1,"d")&lt;&gt;0,"",'Base de données'!$B2033),""))</f>
        <v/>
      </c>
      <c r="W2033" s="34"/>
      <c r="X2033" s="30" t="str">
        <f>'Base de données'!$C2033&amp;" "&amp;'Base de données'!$D2033</f>
        <v>Rossi Gilles</v>
      </c>
      <c r="Y2033" s="31">
        <f>COUNTIF('Base de données'!$B:$B,'Base de données'!$B2033)</f>
        <v>12</v>
      </c>
      <c r="AA2033" s="87" cm="1">
        <f t="array" aca="1" ref="AA2033" ca="1">INDIRECT("'Base de données'!A" &amp; ROW(Y2033))</f>
        <v>45870</v>
      </c>
      <c r="AB2033" s="51" t="str" cm="1">
        <f t="array" aca="1" ref="AB2033" ca="1">INDIRECT("'Base de données'!B" &amp; ROW(Z2033))</f>
        <v>8MUUW</v>
      </c>
    </row>
    <row r="2034" spans="1:28" x14ac:dyDescent="0.3">
      <c r="A2034" s="41" t="str">
        <f ca="1">IF(IF(AND($B2034&lt;&gt;"-",$B2034=$E2034),"Entrée et sortie","-")="Entrée et sortie",'Base de données'!$B2034,"-")</f>
        <v>-</v>
      </c>
      <c r="B2034" s="41" t="str">
        <f t="shared" ca="1" si="127"/>
        <v>E904E</v>
      </c>
      <c r="C2034" s="41" t="str">
        <f t="shared" ca="1" si="128"/>
        <v>E904E</v>
      </c>
      <c r="D2034" s="41" t="str">
        <f>IF($F2034="sortie en cours d'année",'Base de données'!$B2034,"-")</f>
        <v>E904E</v>
      </c>
      <c r="E2034" s="41" t="str">
        <f>IF($H2034="entrée en cours d'année",'Base de données'!$B2034,"-")</f>
        <v>-</v>
      </c>
      <c r="F2034" s="37" t="str">
        <f t="shared" si="125"/>
        <v>sortie en cours d'année</v>
      </c>
      <c r="G2034" s="37">
        <f>IF($J2034="mouvement",_xlfn.XLOOKUP('Base de données'!$B2034,$V:$V,$V:$V,0),"")</f>
        <v>0</v>
      </c>
      <c r="H2034" s="37" t="str">
        <f t="shared" si="126"/>
        <v/>
      </c>
      <c r="I2034" s="37" t="str">
        <f>IF($J2034="mouvement",_xlfn.XLOOKUP('Base de données'!$B2034,$K:$K,$K:$K,0),"")</f>
        <v>E904E</v>
      </c>
      <c r="J2034" s="38" t="str">
        <f>IF(AND(Y2034&lt;&gt;MAX(Y:Y),COUNTIF(K2034:V2034,'Base de données'!$B2034)&gt;0),"mouvement","")</f>
        <v>mouvement</v>
      </c>
      <c r="K2034" s="39" t="str">
        <f>IF(K$1&gt;$AE$1,"-",IFERROR(IF(DATEDIF('Base de données'!$A2034,K$1,"d")&lt;&gt;0,"",'Base de données'!$B2034),""))</f>
        <v/>
      </c>
      <c r="L2034" s="39" t="str">
        <f>IF(L$1&gt;$AE$1,"-",IFERROR(IF(DATEDIF('Base de données'!$A2034,L$1,"d")&lt;&gt;0,"",'Base de données'!$B2034),""))</f>
        <v/>
      </c>
      <c r="M2034" s="39" t="str">
        <f>IF(M$1&gt;$AE$1,"-",IFERROR(IF(DATEDIF('Base de données'!$A2034,M$1,"d")&lt;&gt;0,"",'Base de données'!$B2034),""))</f>
        <v/>
      </c>
      <c r="N2034" s="39" t="str">
        <f>IF(N$1&gt;$AE$1,"-",IFERROR(IF(DATEDIF('Base de données'!$A2034,N$1,"d")&lt;&gt;0,"",'Base de données'!$B2034),""))</f>
        <v/>
      </c>
      <c r="O2034" s="39" t="str">
        <f>IF(O$1&gt;$AE$1,"-",IFERROR(IF(DATEDIF('Base de données'!$A2034,O$1,"d")&lt;&gt;0,"",'Base de données'!$B2034),""))</f>
        <v/>
      </c>
      <c r="P2034" s="39" t="str">
        <f>IF(P$1&gt;$AE$1,"-",IFERROR(IF(DATEDIF('Base de données'!$A2034,P$1,"d")&lt;&gt;0,"",'Base de données'!$B2034),""))</f>
        <v/>
      </c>
      <c r="Q2034" s="39" t="str">
        <f>IF(Q$1&gt;$AE$1,"-",IFERROR(IF(DATEDIF('Base de données'!$A2034,Q$1,"d")&lt;&gt;0,"",'Base de données'!$B2034),""))</f>
        <v/>
      </c>
      <c r="R2034" s="39" t="str">
        <f>IF(R$1&gt;$AE$1,"-",IFERROR(IF(DATEDIF('Base de données'!$A2034,R$1,"d")&lt;&gt;0,"",'Base de données'!$B2034),""))</f>
        <v>E904E</v>
      </c>
      <c r="S2034" s="39" t="str">
        <f>IF(S$1&gt;$AE$1,"-",IFERROR(IF(DATEDIF('Base de données'!$A2034,S$1,"d")&lt;&gt;0,"",'Base de données'!$B2034),""))</f>
        <v/>
      </c>
      <c r="T2034" s="39" t="str">
        <f>IF(T$1&gt;$AE$1,"-",IFERROR(IF(DATEDIF('Base de données'!$A2034,T$1,"d")&lt;&gt;0,"",'Base de données'!$B2034),""))</f>
        <v/>
      </c>
      <c r="U2034" s="39" t="str">
        <f>IF(U$1&gt;$AE$1,"-",IFERROR(IF(DATEDIF('Base de données'!$A2034,U$1,"d")&lt;&gt;0,"",'Base de données'!$B2034),""))</f>
        <v/>
      </c>
      <c r="V2034" s="39" t="str">
        <f>IF(V$1&gt;$AE$1,"-",IFERROR(IF(DATEDIF('Base de données'!$A2034,V$1,"d")&lt;&gt;0,"",'Base de données'!$B2034),""))</f>
        <v/>
      </c>
      <c r="W2034" s="34"/>
      <c r="X2034" s="30" t="str">
        <f>'Base de données'!$C2034&amp;" "&amp;'Base de données'!$D2034</f>
        <v>Rousset Grégoire</v>
      </c>
      <c r="Y2034" s="31">
        <f>COUNTIF('Base de données'!$B:$B,'Base de données'!$B2034)</f>
        <v>8</v>
      </c>
      <c r="AA2034" s="87" cm="1">
        <f t="array" aca="1" ref="AA2034" ca="1">INDIRECT("'Base de données'!A" &amp; ROW(Y2034))</f>
        <v>45870</v>
      </c>
      <c r="AB2034" s="51" t="str" cm="1">
        <f t="array" aca="1" ref="AB2034" ca="1">INDIRECT("'Base de données'!B" &amp; ROW(Z2034))</f>
        <v>E904E</v>
      </c>
    </row>
    <row r="2035" spans="1:28" x14ac:dyDescent="0.3">
      <c r="A2035" s="41" t="str">
        <f ca="1">IF(IF(AND($B2035&lt;&gt;"-",$B2035=$E2035),"Entrée et sortie","-")="Entrée et sortie",'Base de données'!$B2035,"-")</f>
        <v>-</v>
      </c>
      <c r="B2035" s="41" t="str">
        <f t="shared" ca="1" si="127"/>
        <v>-</v>
      </c>
      <c r="C2035" s="41" t="str">
        <f t="shared" ca="1" si="128"/>
        <v>-</v>
      </c>
      <c r="D2035" s="41" t="str">
        <f>IF($F2035="sortie en cours d'année",'Base de données'!$B2035,"-")</f>
        <v>-</v>
      </c>
      <c r="E2035" s="41" t="str">
        <f>IF($H2035="entrée en cours d'année",'Base de données'!$B2035,"-")</f>
        <v>-</v>
      </c>
      <c r="F2035" s="37" t="str">
        <f t="shared" si="125"/>
        <v/>
      </c>
      <c r="G2035" s="37" t="str">
        <f>IF($J2035="mouvement",_xlfn.XLOOKUP('Base de données'!$B2035,$V:$V,$V:$V,0),"")</f>
        <v/>
      </c>
      <c r="H2035" s="37" t="str">
        <f t="shared" si="126"/>
        <v/>
      </c>
      <c r="I2035" s="37" t="str">
        <f>IF($J2035="mouvement",_xlfn.XLOOKUP('Base de données'!$B2035,$K:$K,$K:$K,0),"")</f>
        <v/>
      </c>
      <c r="J2035" s="38" t="str">
        <f>IF(AND(Y2035&lt;&gt;MAX(Y:Y),COUNTIF(K2035:V2035,'Base de données'!$B2035)&gt;0),"mouvement","")</f>
        <v/>
      </c>
      <c r="K2035" s="39" t="str">
        <f>IF(K$1&gt;$AE$1,"-",IFERROR(IF(DATEDIF('Base de données'!$A2035,K$1,"d")&lt;&gt;0,"",'Base de données'!$B2035),""))</f>
        <v/>
      </c>
      <c r="L2035" s="39" t="str">
        <f>IF(L$1&gt;$AE$1,"-",IFERROR(IF(DATEDIF('Base de données'!$A2035,L$1,"d")&lt;&gt;0,"",'Base de données'!$B2035),""))</f>
        <v/>
      </c>
      <c r="M2035" s="39" t="str">
        <f>IF(M$1&gt;$AE$1,"-",IFERROR(IF(DATEDIF('Base de données'!$A2035,M$1,"d")&lt;&gt;0,"",'Base de données'!$B2035),""))</f>
        <v/>
      </c>
      <c r="N2035" s="39" t="str">
        <f>IF(N$1&gt;$AE$1,"-",IFERROR(IF(DATEDIF('Base de données'!$A2035,N$1,"d")&lt;&gt;0,"",'Base de données'!$B2035),""))</f>
        <v/>
      </c>
      <c r="O2035" s="39" t="str">
        <f>IF(O$1&gt;$AE$1,"-",IFERROR(IF(DATEDIF('Base de données'!$A2035,O$1,"d")&lt;&gt;0,"",'Base de données'!$B2035),""))</f>
        <v/>
      </c>
      <c r="P2035" s="39" t="str">
        <f>IF(P$1&gt;$AE$1,"-",IFERROR(IF(DATEDIF('Base de données'!$A2035,P$1,"d")&lt;&gt;0,"",'Base de données'!$B2035),""))</f>
        <v/>
      </c>
      <c r="Q2035" s="39" t="str">
        <f>IF(Q$1&gt;$AE$1,"-",IFERROR(IF(DATEDIF('Base de données'!$A2035,Q$1,"d")&lt;&gt;0,"",'Base de données'!$B2035),""))</f>
        <v/>
      </c>
      <c r="R2035" s="39" t="str">
        <f>IF(R$1&gt;$AE$1,"-",IFERROR(IF(DATEDIF('Base de données'!$A2035,R$1,"d")&lt;&gt;0,"",'Base de données'!$B2035),""))</f>
        <v>YIZT7</v>
      </c>
      <c r="S2035" s="39" t="str">
        <f>IF(S$1&gt;$AE$1,"-",IFERROR(IF(DATEDIF('Base de données'!$A2035,S$1,"d")&lt;&gt;0,"",'Base de données'!$B2035),""))</f>
        <v/>
      </c>
      <c r="T2035" s="39" t="str">
        <f>IF(T$1&gt;$AE$1,"-",IFERROR(IF(DATEDIF('Base de données'!$A2035,T$1,"d")&lt;&gt;0,"",'Base de données'!$B2035),""))</f>
        <v/>
      </c>
      <c r="U2035" s="39" t="str">
        <f>IF(U$1&gt;$AE$1,"-",IFERROR(IF(DATEDIF('Base de données'!$A2035,U$1,"d")&lt;&gt;0,"",'Base de données'!$B2035),""))</f>
        <v/>
      </c>
      <c r="V2035" s="39" t="str">
        <f>IF(V$1&gt;$AE$1,"-",IFERROR(IF(DATEDIF('Base de données'!$A2035,V$1,"d")&lt;&gt;0,"",'Base de données'!$B2035),""))</f>
        <v/>
      </c>
      <c r="W2035" s="34"/>
      <c r="X2035" s="30" t="str">
        <f>'Base de données'!$C2035&amp;" "&amp;'Base de données'!$D2035</f>
        <v>Humbert Philippe</v>
      </c>
      <c r="Y2035" s="31">
        <f>COUNTIF('Base de données'!$B:$B,'Base de données'!$B2035)</f>
        <v>12</v>
      </c>
      <c r="AA2035" s="87" cm="1">
        <f t="array" aca="1" ref="AA2035" ca="1">INDIRECT("'Base de données'!A" &amp; ROW(Y2035))</f>
        <v>45870</v>
      </c>
      <c r="AB2035" s="51" t="str" cm="1">
        <f t="array" aca="1" ref="AB2035" ca="1">INDIRECT("'Base de données'!B" &amp; ROW(Z2035))</f>
        <v>YIZT7</v>
      </c>
    </row>
    <row r="2036" spans="1:28" x14ac:dyDescent="0.3">
      <c r="A2036" s="41" t="str">
        <f ca="1">IF(IF(AND($B2036&lt;&gt;"-",$B2036=$E2036),"Entrée et sortie","-")="Entrée et sortie",'Base de données'!$B2036,"-")</f>
        <v>-</v>
      </c>
      <c r="B2036" s="41" t="str">
        <f t="shared" ca="1" si="127"/>
        <v>-</v>
      </c>
      <c r="C2036" s="41" t="str">
        <f t="shared" ca="1" si="128"/>
        <v>-</v>
      </c>
      <c r="D2036" s="41" t="str">
        <f>IF($F2036="sortie en cours d'année",'Base de données'!$B2036,"-")</f>
        <v>-</v>
      </c>
      <c r="E2036" s="41" t="str">
        <f>IF($H2036="entrée en cours d'année",'Base de données'!$B2036,"-")</f>
        <v>-</v>
      </c>
      <c r="F2036" s="37" t="str">
        <f t="shared" si="125"/>
        <v/>
      </c>
      <c r="G2036" s="37" t="str">
        <f>IF($J2036="mouvement",_xlfn.XLOOKUP('Base de données'!$B2036,$V:$V,$V:$V,0),"")</f>
        <v/>
      </c>
      <c r="H2036" s="37" t="str">
        <f t="shared" si="126"/>
        <v/>
      </c>
      <c r="I2036" s="37" t="str">
        <f>IF($J2036="mouvement",_xlfn.XLOOKUP('Base de données'!$B2036,$K:$K,$K:$K,0),"")</f>
        <v/>
      </c>
      <c r="J2036" s="38" t="str">
        <f>IF(AND(Y2036&lt;&gt;MAX(Y:Y),COUNTIF(K2036:V2036,'Base de données'!$B2036)&gt;0),"mouvement","")</f>
        <v/>
      </c>
      <c r="K2036" s="39" t="str">
        <f>IF(K$1&gt;$AE$1,"-",IFERROR(IF(DATEDIF('Base de données'!$A2036,K$1,"d")&lt;&gt;0,"",'Base de données'!$B2036),""))</f>
        <v/>
      </c>
      <c r="L2036" s="39" t="str">
        <f>IF(L$1&gt;$AE$1,"-",IFERROR(IF(DATEDIF('Base de données'!$A2036,L$1,"d")&lt;&gt;0,"",'Base de données'!$B2036),""))</f>
        <v/>
      </c>
      <c r="M2036" s="39" t="str">
        <f>IF(M$1&gt;$AE$1,"-",IFERROR(IF(DATEDIF('Base de données'!$A2036,M$1,"d")&lt;&gt;0,"",'Base de données'!$B2036),""))</f>
        <v/>
      </c>
      <c r="N2036" s="39" t="str">
        <f>IF(N$1&gt;$AE$1,"-",IFERROR(IF(DATEDIF('Base de données'!$A2036,N$1,"d")&lt;&gt;0,"",'Base de données'!$B2036),""))</f>
        <v/>
      </c>
      <c r="O2036" s="39" t="str">
        <f>IF(O$1&gt;$AE$1,"-",IFERROR(IF(DATEDIF('Base de données'!$A2036,O$1,"d")&lt;&gt;0,"",'Base de données'!$B2036),""))</f>
        <v/>
      </c>
      <c r="P2036" s="39" t="str">
        <f>IF(P$1&gt;$AE$1,"-",IFERROR(IF(DATEDIF('Base de données'!$A2036,P$1,"d")&lt;&gt;0,"",'Base de données'!$B2036),""))</f>
        <v/>
      </c>
      <c r="Q2036" s="39" t="str">
        <f>IF(Q$1&gt;$AE$1,"-",IFERROR(IF(DATEDIF('Base de données'!$A2036,Q$1,"d")&lt;&gt;0,"",'Base de données'!$B2036),""))</f>
        <v/>
      </c>
      <c r="R2036" s="39" t="str">
        <f>IF(R$1&gt;$AE$1,"-",IFERROR(IF(DATEDIF('Base de données'!$A2036,R$1,"d")&lt;&gt;0,"",'Base de données'!$B2036),""))</f>
        <v>JIFXE</v>
      </c>
      <c r="S2036" s="39" t="str">
        <f>IF(S$1&gt;$AE$1,"-",IFERROR(IF(DATEDIF('Base de données'!$A2036,S$1,"d")&lt;&gt;0,"",'Base de données'!$B2036),""))</f>
        <v/>
      </c>
      <c r="T2036" s="39" t="str">
        <f>IF(T$1&gt;$AE$1,"-",IFERROR(IF(DATEDIF('Base de données'!$A2036,T$1,"d")&lt;&gt;0,"",'Base de données'!$B2036),""))</f>
        <v/>
      </c>
      <c r="U2036" s="39" t="str">
        <f>IF(U$1&gt;$AE$1,"-",IFERROR(IF(DATEDIF('Base de données'!$A2036,U$1,"d")&lt;&gt;0,"",'Base de données'!$B2036),""))</f>
        <v/>
      </c>
      <c r="V2036" s="39" t="str">
        <f>IF(V$1&gt;$AE$1,"-",IFERROR(IF(DATEDIF('Base de données'!$A2036,V$1,"d")&lt;&gt;0,"",'Base de données'!$B2036),""))</f>
        <v/>
      </c>
      <c r="W2036" s="34"/>
      <c r="X2036" s="30" t="str">
        <f>'Base de données'!$C2036&amp;" "&amp;'Base de données'!$D2036</f>
        <v>Bigot Étienne</v>
      </c>
      <c r="Y2036" s="31">
        <f>COUNTIF('Base de données'!$B:$B,'Base de données'!$B2036)</f>
        <v>12</v>
      </c>
      <c r="AA2036" s="87" cm="1">
        <f t="array" aca="1" ref="AA2036" ca="1">INDIRECT("'Base de données'!A" &amp; ROW(Y2036))</f>
        <v>45870</v>
      </c>
      <c r="AB2036" s="51" t="str" cm="1">
        <f t="array" aca="1" ref="AB2036" ca="1">INDIRECT("'Base de données'!B" &amp; ROW(Z2036))</f>
        <v>JIFXE</v>
      </c>
    </row>
    <row r="2037" spans="1:28" x14ac:dyDescent="0.3">
      <c r="A2037" s="41" t="str">
        <f ca="1">IF(IF(AND($B2037&lt;&gt;"-",$B2037=$E2037),"Entrée et sortie","-")="Entrée et sortie",'Base de données'!$B2037,"-")</f>
        <v>-</v>
      </c>
      <c r="B2037" s="41" t="str">
        <f t="shared" ca="1" si="127"/>
        <v>-</v>
      </c>
      <c r="C2037" s="41" t="str">
        <f t="shared" ca="1" si="128"/>
        <v>-</v>
      </c>
      <c r="D2037" s="41" t="str">
        <f>IF($F2037="sortie en cours d'année",'Base de données'!$B2037,"-")</f>
        <v>-</v>
      </c>
      <c r="E2037" s="41" t="str">
        <f>IF($H2037="entrée en cours d'année",'Base de données'!$B2037,"-")</f>
        <v>-</v>
      </c>
      <c r="F2037" s="37" t="str">
        <f t="shared" si="125"/>
        <v/>
      </c>
      <c r="G2037" s="37" t="str">
        <f>IF($J2037="mouvement",_xlfn.XLOOKUP('Base de données'!$B2037,$V:$V,$V:$V,0),"")</f>
        <v/>
      </c>
      <c r="H2037" s="37" t="str">
        <f t="shared" si="126"/>
        <v/>
      </c>
      <c r="I2037" s="37" t="str">
        <f>IF($J2037="mouvement",_xlfn.XLOOKUP('Base de données'!$B2037,$K:$K,$K:$K,0),"")</f>
        <v/>
      </c>
      <c r="J2037" s="38" t="str">
        <f>IF(AND(Y2037&lt;&gt;MAX(Y:Y),COUNTIF(K2037:V2037,'Base de données'!$B2037)&gt;0),"mouvement","")</f>
        <v/>
      </c>
      <c r="K2037" s="39" t="str">
        <f>IF(K$1&gt;$AE$1,"-",IFERROR(IF(DATEDIF('Base de données'!$A2037,K$1,"d")&lt;&gt;0,"",'Base de données'!$B2037),""))</f>
        <v/>
      </c>
      <c r="L2037" s="39" t="str">
        <f>IF(L$1&gt;$AE$1,"-",IFERROR(IF(DATEDIF('Base de données'!$A2037,L$1,"d")&lt;&gt;0,"",'Base de données'!$B2037),""))</f>
        <v/>
      </c>
      <c r="M2037" s="39" t="str">
        <f>IF(M$1&gt;$AE$1,"-",IFERROR(IF(DATEDIF('Base de données'!$A2037,M$1,"d")&lt;&gt;0,"",'Base de données'!$B2037),""))</f>
        <v/>
      </c>
      <c r="N2037" s="39" t="str">
        <f>IF(N$1&gt;$AE$1,"-",IFERROR(IF(DATEDIF('Base de données'!$A2037,N$1,"d")&lt;&gt;0,"",'Base de données'!$B2037),""))</f>
        <v/>
      </c>
      <c r="O2037" s="39" t="str">
        <f>IF(O$1&gt;$AE$1,"-",IFERROR(IF(DATEDIF('Base de données'!$A2037,O$1,"d")&lt;&gt;0,"",'Base de données'!$B2037),""))</f>
        <v/>
      </c>
      <c r="P2037" s="39" t="str">
        <f>IF(P$1&gt;$AE$1,"-",IFERROR(IF(DATEDIF('Base de données'!$A2037,P$1,"d")&lt;&gt;0,"",'Base de données'!$B2037),""))</f>
        <v/>
      </c>
      <c r="Q2037" s="39" t="str">
        <f>IF(Q$1&gt;$AE$1,"-",IFERROR(IF(DATEDIF('Base de données'!$A2037,Q$1,"d")&lt;&gt;0,"",'Base de données'!$B2037),""))</f>
        <v/>
      </c>
      <c r="R2037" s="39" t="str">
        <f>IF(R$1&gt;$AE$1,"-",IFERROR(IF(DATEDIF('Base de données'!$A2037,R$1,"d")&lt;&gt;0,"",'Base de données'!$B2037),""))</f>
        <v>6BTQU</v>
      </c>
      <c r="S2037" s="39" t="str">
        <f>IF(S$1&gt;$AE$1,"-",IFERROR(IF(DATEDIF('Base de données'!$A2037,S$1,"d")&lt;&gt;0,"",'Base de données'!$B2037),""))</f>
        <v/>
      </c>
      <c r="T2037" s="39" t="str">
        <f>IF(T$1&gt;$AE$1,"-",IFERROR(IF(DATEDIF('Base de données'!$A2037,T$1,"d")&lt;&gt;0,"",'Base de données'!$B2037),""))</f>
        <v/>
      </c>
      <c r="U2037" s="39" t="str">
        <f>IF(U$1&gt;$AE$1,"-",IFERROR(IF(DATEDIF('Base de données'!$A2037,U$1,"d")&lt;&gt;0,"",'Base de données'!$B2037),""))</f>
        <v/>
      </c>
      <c r="V2037" s="39" t="str">
        <f>IF(V$1&gt;$AE$1,"-",IFERROR(IF(DATEDIF('Base de données'!$A2037,V$1,"d")&lt;&gt;0,"",'Base de données'!$B2037),""))</f>
        <v/>
      </c>
      <c r="W2037" s="34"/>
      <c r="X2037" s="30" t="str">
        <f>'Base de données'!$C2037&amp;" "&amp;'Base de données'!$D2037</f>
        <v>Poulain Jeannine</v>
      </c>
      <c r="Y2037" s="31">
        <f>COUNTIF('Base de données'!$B:$B,'Base de données'!$B2037)</f>
        <v>12</v>
      </c>
      <c r="AA2037" s="87" cm="1">
        <f t="array" aca="1" ref="AA2037" ca="1">INDIRECT("'Base de données'!A" &amp; ROW(Y2037))</f>
        <v>45870</v>
      </c>
      <c r="AB2037" s="51" t="str" cm="1">
        <f t="array" aca="1" ref="AB2037" ca="1">INDIRECT("'Base de données'!B" &amp; ROW(Z2037))</f>
        <v>6BTQU</v>
      </c>
    </row>
    <row r="2038" spans="1:28" x14ac:dyDescent="0.3">
      <c r="A2038" s="41" t="str">
        <f ca="1">IF(IF(AND($B2038&lt;&gt;"-",$B2038=$E2038),"Entrée et sortie","-")="Entrée et sortie",'Base de données'!$B2038,"-")</f>
        <v>-</v>
      </c>
      <c r="B2038" s="41" t="str">
        <f t="shared" ca="1" si="127"/>
        <v>-</v>
      </c>
      <c r="C2038" s="41" t="str">
        <f t="shared" ca="1" si="128"/>
        <v>-</v>
      </c>
      <c r="D2038" s="41" t="str">
        <f>IF($F2038="sortie en cours d'année",'Base de données'!$B2038,"-")</f>
        <v>-</v>
      </c>
      <c r="E2038" s="41" t="str">
        <f>IF($H2038="entrée en cours d'année",'Base de données'!$B2038,"-")</f>
        <v>-</v>
      </c>
      <c r="F2038" s="37" t="str">
        <f t="shared" si="125"/>
        <v/>
      </c>
      <c r="G2038" s="37" t="str">
        <f>IF($J2038="mouvement",_xlfn.XLOOKUP('Base de données'!$B2038,$V:$V,$V:$V,0),"")</f>
        <v/>
      </c>
      <c r="H2038" s="37" t="str">
        <f t="shared" si="126"/>
        <v/>
      </c>
      <c r="I2038" s="37" t="str">
        <f>IF($J2038="mouvement",_xlfn.XLOOKUP('Base de données'!$B2038,$K:$K,$K:$K,0),"")</f>
        <v/>
      </c>
      <c r="J2038" s="38" t="str">
        <f>IF(AND(Y2038&lt;&gt;MAX(Y:Y),COUNTIF(K2038:V2038,'Base de données'!$B2038)&gt;0),"mouvement","")</f>
        <v/>
      </c>
      <c r="K2038" s="39" t="str">
        <f>IF(K$1&gt;$AE$1,"-",IFERROR(IF(DATEDIF('Base de données'!$A2038,K$1,"d")&lt;&gt;0,"",'Base de données'!$B2038),""))</f>
        <v/>
      </c>
      <c r="L2038" s="39" t="str">
        <f>IF(L$1&gt;$AE$1,"-",IFERROR(IF(DATEDIF('Base de données'!$A2038,L$1,"d")&lt;&gt;0,"",'Base de données'!$B2038),""))</f>
        <v/>
      </c>
      <c r="M2038" s="39" t="str">
        <f>IF(M$1&gt;$AE$1,"-",IFERROR(IF(DATEDIF('Base de données'!$A2038,M$1,"d")&lt;&gt;0,"",'Base de données'!$B2038),""))</f>
        <v/>
      </c>
      <c r="N2038" s="39" t="str">
        <f>IF(N$1&gt;$AE$1,"-",IFERROR(IF(DATEDIF('Base de données'!$A2038,N$1,"d")&lt;&gt;0,"",'Base de données'!$B2038),""))</f>
        <v/>
      </c>
      <c r="O2038" s="39" t="str">
        <f>IF(O$1&gt;$AE$1,"-",IFERROR(IF(DATEDIF('Base de données'!$A2038,O$1,"d")&lt;&gt;0,"",'Base de données'!$B2038),""))</f>
        <v/>
      </c>
      <c r="P2038" s="39" t="str">
        <f>IF(P$1&gt;$AE$1,"-",IFERROR(IF(DATEDIF('Base de données'!$A2038,P$1,"d")&lt;&gt;0,"",'Base de données'!$B2038),""))</f>
        <v/>
      </c>
      <c r="Q2038" s="39" t="str">
        <f>IF(Q$1&gt;$AE$1,"-",IFERROR(IF(DATEDIF('Base de données'!$A2038,Q$1,"d")&lt;&gt;0,"",'Base de données'!$B2038),""))</f>
        <v/>
      </c>
      <c r="R2038" s="39" t="str">
        <f>IF(R$1&gt;$AE$1,"-",IFERROR(IF(DATEDIF('Base de données'!$A2038,R$1,"d")&lt;&gt;0,"",'Base de données'!$B2038),""))</f>
        <v>C31YH</v>
      </c>
      <c r="S2038" s="39" t="str">
        <f>IF(S$1&gt;$AE$1,"-",IFERROR(IF(DATEDIF('Base de données'!$A2038,S$1,"d")&lt;&gt;0,"",'Base de données'!$B2038),""))</f>
        <v/>
      </c>
      <c r="T2038" s="39" t="str">
        <f>IF(T$1&gt;$AE$1,"-",IFERROR(IF(DATEDIF('Base de données'!$A2038,T$1,"d")&lt;&gt;0,"",'Base de données'!$B2038),""))</f>
        <v/>
      </c>
      <c r="U2038" s="39" t="str">
        <f>IF(U$1&gt;$AE$1,"-",IFERROR(IF(DATEDIF('Base de données'!$A2038,U$1,"d")&lt;&gt;0,"",'Base de données'!$B2038),""))</f>
        <v/>
      </c>
      <c r="V2038" s="39" t="str">
        <f>IF(V$1&gt;$AE$1,"-",IFERROR(IF(DATEDIF('Base de données'!$A2038,V$1,"d")&lt;&gt;0,"",'Base de données'!$B2038),""))</f>
        <v/>
      </c>
      <c r="W2038" s="34"/>
      <c r="X2038" s="30" t="str">
        <f>'Base de données'!$C2038&amp;" "&amp;'Base de données'!$D2038</f>
        <v>Bourgeois Franck</v>
      </c>
      <c r="Y2038" s="31">
        <f>COUNTIF('Base de données'!$B:$B,'Base de données'!$B2038)</f>
        <v>12</v>
      </c>
      <c r="AA2038" s="87" cm="1">
        <f t="array" aca="1" ref="AA2038" ca="1">INDIRECT("'Base de données'!A" &amp; ROW(Y2038))</f>
        <v>45870</v>
      </c>
      <c r="AB2038" s="51" t="str" cm="1">
        <f t="array" aca="1" ref="AB2038" ca="1">INDIRECT("'Base de données'!B" &amp; ROW(Z2038))</f>
        <v>C31YH</v>
      </c>
    </row>
    <row r="2039" spans="1:28" x14ac:dyDescent="0.3">
      <c r="A2039" s="41" t="str">
        <f ca="1">IF(IF(AND($B2039&lt;&gt;"-",$B2039=$E2039),"Entrée et sortie","-")="Entrée et sortie",'Base de données'!$B2039,"-")</f>
        <v>-</v>
      </c>
      <c r="B2039" s="41" t="str">
        <f t="shared" ca="1" si="127"/>
        <v>-</v>
      </c>
      <c r="C2039" s="41" t="str">
        <f t="shared" ca="1" si="128"/>
        <v>-</v>
      </c>
      <c r="D2039" s="41" t="str">
        <f>IF($F2039="sortie en cours d'année",'Base de données'!$B2039,"-")</f>
        <v>-</v>
      </c>
      <c r="E2039" s="41" t="str">
        <f>IF($H2039="entrée en cours d'année",'Base de données'!$B2039,"-")</f>
        <v>-</v>
      </c>
      <c r="F2039" s="37" t="str">
        <f t="shared" si="125"/>
        <v/>
      </c>
      <c r="G2039" s="37" t="str">
        <f>IF($J2039="mouvement",_xlfn.XLOOKUP('Base de données'!$B2039,$V:$V,$V:$V,0),"")</f>
        <v/>
      </c>
      <c r="H2039" s="37" t="str">
        <f t="shared" si="126"/>
        <v/>
      </c>
      <c r="I2039" s="37" t="str">
        <f>IF($J2039="mouvement",_xlfn.XLOOKUP('Base de données'!$B2039,$K:$K,$K:$K,0),"")</f>
        <v/>
      </c>
      <c r="J2039" s="38" t="str">
        <f>IF(AND(Y2039&lt;&gt;MAX(Y:Y),COUNTIF(K2039:V2039,'Base de données'!$B2039)&gt;0),"mouvement","")</f>
        <v/>
      </c>
      <c r="K2039" s="39" t="str">
        <f>IF(K$1&gt;$AE$1,"-",IFERROR(IF(DATEDIF('Base de données'!$A2039,K$1,"d")&lt;&gt;0,"",'Base de données'!$B2039),""))</f>
        <v/>
      </c>
      <c r="L2039" s="39" t="str">
        <f>IF(L$1&gt;$AE$1,"-",IFERROR(IF(DATEDIF('Base de données'!$A2039,L$1,"d")&lt;&gt;0,"",'Base de données'!$B2039),""))</f>
        <v/>
      </c>
      <c r="M2039" s="39" t="str">
        <f>IF(M$1&gt;$AE$1,"-",IFERROR(IF(DATEDIF('Base de données'!$A2039,M$1,"d")&lt;&gt;0,"",'Base de données'!$B2039),""))</f>
        <v/>
      </c>
      <c r="N2039" s="39" t="str">
        <f>IF(N$1&gt;$AE$1,"-",IFERROR(IF(DATEDIF('Base de données'!$A2039,N$1,"d")&lt;&gt;0,"",'Base de données'!$B2039),""))</f>
        <v/>
      </c>
      <c r="O2039" s="39" t="str">
        <f>IF(O$1&gt;$AE$1,"-",IFERROR(IF(DATEDIF('Base de données'!$A2039,O$1,"d")&lt;&gt;0,"",'Base de données'!$B2039),""))</f>
        <v/>
      </c>
      <c r="P2039" s="39" t="str">
        <f>IF(P$1&gt;$AE$1,"-",IFERROR(IF(DATEDIF('Base de données'!$A2039,P$1,"d")&lt;&gt;0,"",'Base de données'!$B2039),""))</f>
        <v/>
      </c>
      <c r="Q2039" s="39" t="str">
        <f>IF(Q$1&gt;$AE$1,"-",IFERROR(IF(DATEDIF('Base de données'!$A2039,Q$1,"d")&lt;&gt;0,"",'Base de données'!$B2039),""))</f>
        <v/>
      </c>
      <c r="R2039" s="39" t="str">
        <f>IF(R$1&gt;$AE$1,"-",IFERROR(IF(DATEDIF('Base de données'!$A2039,R$1,"d")&lt;&gt;0,"",'Base de données'!$B2039),""))</f>
        <v>JAQGO</v>
      </c>
      <c r="S2039" s="39" t="str">
        <f>IF(S$1&gt;$AE$1,"-",IFERROR(IF(DATEDIF('Base de données'!$A2039,S$1,"d")&lt;&gt;0,"",'Base de données'!$B2039),""))</f>
        <v/>
      </c>
      <c r="T2039" s="39" t="str">
        <f>IF(T$1&gt;$AE$1,"-",IFERROR(IF(DATEDIF('Base de données'!$A2039,T$1,"d")&lt;&gt;0,"",'Base de données'!$B2039),""))</f>
        <v/>
      </c>
      <c r="U2039" s="39" t="str">
        <f>IF(U$1&gt;$AE$1,"-",IFERROR(IF(DATEDIF('Base de données'!$A2039,U$1,"d")&lt;&gt;0,"",'Base de données'!$B2039),""))</f>
        <v/>
      </c>
      <c r="V2039" s="39" t="str">
        <f>IF(V$1&gt;$AE$1,"-",IFERROR(IF(DATEDIF('Base de données'!$A2039,V$1,"d")&lt;&gt;0,"",'Base de données'!$B2039),""))</f>
        <v/>
      </c>
      <c r="W2039" s="34"/>
      <c r="X2039" s="30" t="str">
        <f>'Base de données'!$C2039&amp;" "&amp;'Base de données'!$D2039</f>
        <v>Ferreira Thibaut</v>
      </c>
      <c r="Y2039" s="31">
        <f>COUNTIF('Base de données'!$B:$B,'Base de données'!$B2039)</f>
        <v>12</v>
      </c>
      <c r="AA2039" s="87" cm="1">
        <f t="array" aca="1" ref="AA2039" ca="1">INDIRECT("'Base de données'!A" &amp; ROW(Y2039))</f>
        <v>45870</v>
      </c>
      <c r="AB2039" s="51" t="str" cm="1">
        <f t="array" aca="1" ref="AB2039" ca="1">INDIRECT("'Base de données'!B" &amp; ROW(Z2039))</f>
        <v>JAQGO</v>
      </c>
    </row>
    <row r="2040" spans="1:28" x14ac:dyDescent="0.3">
      <c r="A2040" s="41" t="str">
        <f ca="1">IF(IF(AND($B2040&lt;&gt;"-",$B2040=$E2040),"Entrée et sortie","-")="Entrée et sortie",'Base de données'!$B2040,"-")</f>
        <v>-</v>
      </c>
      <c r="B2040" s="41" t="str">
        <f t="shared" ca="1" si="127"/>
        <v>-</v>
      </c>
      <c r="C2040" s="41" t="str">
        <f t="shared" ca="1" si="128"/>
        <v>-</v>
      </c>
      <c r="D2040" s="41" t="str">
        <f>IF($F2040="sortie en cours d'année",'Base de données'!$B2040,"-")</f>
        <v>-</v>
      </c>
      <c r="E2040" s="41" t="str">
        <f>IF($H2040="entrée en cours d'année",'Base de données'!$B2040,"-")</f>
        <v>-</v>
      </c>
      <c r="F2040" s="37" t="str">
        <f t="shared" si="125"/>
        <v/>
      </c>
      <c r="G2040" s="37" t="str">
        <f>IF($J2040="mouvement",_xlfn.XLOOKUP('Base de données'!$B2040,$V:$V,$V:$V,0),"")</f>
        <v/>
      </c>
      <c r="H2040" s="37" t="str">
        <f t="shared" si="126"/>
        <v/>
      </c>
      <c r="I2040" s="37" t="str">
        <f>IF($J2040="mouvement",_xlfn.XLOOKUP('Base de données'!$B2040,$K:$K,$K:$K,0),"")</f>
        <v/>
      </c>
      <c r="J2040" s="38" t="str">
        <f>IF(AND(Y2040&lt;&gt;MAX(Y:Y),COUNTIF(K2040:V2040,'Base de données'!$B2040)&gt;0),"mouvement","")</f>
        <v/>
      </c>
      <c r="K2040" s="39" t="str">
        <f>IF(K$1&gt;$AE$1,"-",IFERROR(IF(DATEDIF('Base de données'!$A2040,K$1,"d")&lt;&gt;0,"",'Base de données'!$B2040),""))</f>
        <v/>
      </c>
      <c r="L2040" s="39" t="str">
        <f>IF(L$1&gt;$AE$1,"-",IFERROR(IF(DATEDIF('Base de données'!$A2040,L$1,"d")&lt;&gt;0,"",'Base de données'!$B2040),""))</f>
        <v/>
      </c>
      <c r="M2040" s="39" t="str">
        <f>IF(M$1&gt;$AE$1,"-",IFERROR(IF(DATEDIF('Base de données'!$A2040,M$1,"d")&lt;&gt;0,"",'Base de données'!$B2040),""))</f>
        <v/>
      </c>
      <c r="N2040" s="39" t="str">
        <f>IF(N$1&gt;$AE$1,"-",IFERROR(IF(DATEDIF('Base de données'!$A2040,N$1,"d")&lt;&gt;0,"",'Base de données'!$B2040),""))</f>
        <v/>
      </c>
      <c r="O2040" s="39" t="str">
        <f>IF(O$1&gt;$AE$1,"-",IFERROR(IF(DATEDIF('Base de données'!$A2040,O$1,"d")&lt;&gt;0,"",'Base de données'!$B2040),""))</f>
        <v/>
      </c>
      <c r="P2040" s="39" t="str">
        <f>IF(P$1&gt;$AE$1,"-",IFERROR(IF(DATEDIF('Base de données'!$A2040,P$1,"d")&lt;&gt;0,"",'Base de données'!$B2040),""))</f>
        <v/>
      </c>
      <c r="Q2040" s="39" t="str">
        <f>IF(Q$1&gt;$AE$1,"-",IFERROR(IF(DATEDIF('Base de données'!$A2040,Q$1,"d")&lt;&gt;0,"",'Base de données'!$B2040),""))</f>
        <v/>
      </c>
      <c r="R2040" s="39" t="str">
        <f>IF(R$1&gt;$AE$1,"-",IFERROR(IF(DATEDIF('Base de données'!$A2040,R$1,"d")&lt;&gt;0,"",'Base de données'!$B2040),""))</f>
        <v>9C9K7</v>
      </c>
      <c r="S2040" s="39" t="str">
        <f>IF(S$1&gt;$AE$1,"-",IFERROR(IF(DATEDIF('Base de données'!$A2040,S$1,"d")&lt;&gt;0,"",'Base de données'!$B2040),""))</f>
        <v/>
      </c>
      <c r="T2040" s="39" t="str">
        <f>IF(T$1&gt;$AE$1,"-",IFERROR(IF(DATEDIF('Base de données'!$A2040,T$1,"d")&lt;&gt;0,"",'Base de données'!$B2040),""))</f>
        <v/>
      </c>
      <c r="U2040" s="39" t="str">
        <f>IF(U$1&gt;$AE$1,"-",IFERROR(IF(DATEDIF('Base de données'!$A2040,U$1,"d")&lt;&gt;0,"",'Base de données'!$B2040),""))</f>
        <v/>
      </c>
      <c r="V2040" s="39" t="str">
        <f>IF(V$1&gt;$AE$1,"-",IFERROR(IF(DATEDIF('Base de données'!$A2040,V$1,"d")&lt;&gt;0,"",'Base de données'!$B2040),""))</f>
        <v/>
      </c>
      <c r="W2040" s="34"/>
      <c r="X2040" s="30" t="str">
        <f>'Base de données'!$C2040&amp;" "&amp;'Base de données'!$D2040</f>
        <v>Besson Rémy</v>
      </c>
      <c r="Y2040" s="31">
        <f>COUNTIF('Base de données'!$B:$B,'Base de données'!$B2040)</f>
        <v>12</v>
      </c>
      <c r="AA2040" s="87" cm="1">
        <f t="array" aca="1" ref="AA2040" ca="1">INDIRECT("'Base de données'!A" &amp; ROW(Y2040))</f>
        <v>45870</v>
      </c>
      <c r="AB2040" s="51" t="str" cm="1">
        <f t="array" aca="1" ref="AB2040" ca="1">INDIRECT("'Base de données'!B" &amp; ROW(Z2040))</f>
        <v>9C9K7</v>
      </c>
    </row>
    <row r="2041" spans="1:28" x14ac:dyDescent="0.3">
      <c r="A2041" s="41" t="str">
        <f ca="1">IF(IF(AND($B2041&lt;&gt;"-",$B2041=$E2041),"Entrée et sortie","-")="Entrée et sortie",'Base de données'!$B2041,"-")</f>
        <v>-</v>
      </c>
      <c r="B2041" s="41" t="str">
        <f t="shared" ca="1" si="127"/>
        <v>-</v>
      </c>
      <c r="C2041" s="41" t="str">
        <f t="shared" ca="1" si="128"/>
        <v>-</v>
      </c>
      <c r="D2041" s="41" t="str">
        <f>IF($F2041="sortie en cours d'année",'Base de données'!$B2041,"-")</f>
        <v>-</v>
      </c>
      <c r="E2041" s="41" t="str">
        <f>IF($H2041="entrée en cours d'année",'Base de données'!$B2041,"-")</f>
        <v>-</v>
      </c>
      <c r="F2041" s="37" t="str">
        <f t="shared" si="125"/>
        <v/>
      </c>
      <c r="G2041" s="37" t="str">
        <f>IF($J2041="mouvement",_xlfn.XLOOKUP('Base de données'!$B2041,$V:$V,$V:$V,0),"")</f>
        <v/>
      </c>
      <c r="H2041" s="37" t="str">
        <f t="shared" si="126"/>
        <v/>
      </c>
      <c r="I2041" s="37" t="str">
        <f>IF($J2041="mouvement",_xlfn.XLOOKUP('Base de données'!$B2041,$K:$K,$K:$K,0),"")</f>
        <v/>
      </c>
      <c r="J2041" s="38" t="str">
        <f>IF(AND(Y2041&lt;&gt;MAX(Y:Y),COUNTIF(K2041:V2041,'Base de données'!$B2041)&gt;0),"mouvement","")</f>
        <v/>
      </c>
      <c r="K2041" s="39" t="str">
        <f>IF(K$1&gt;$AE$1,"-",IFERROR(IF(DATEDIF('Base de données'!$A2041,K$1,"d")&lt;&gt;0,"",'Base de données'!$B2041),""))</f>
        <v/>
      </c>
      <c r="L2041" s="39" t="str">
        <f>IF(L$1&gt;$AE$1,"-",IFERROR(IF(DATEDIF('Base de données'!$A2041,L$1,"d")&lt;&gt;0,"",'Base de données'!$B2041),""))</f>
        <v/>
      </c>
      <c r="M2041" s="39" t="str">
        <f>IF(M$1&gt;$AE$1,"-",IFERROR(IF(DATEDIF('Base de données'!$A2041,M$1,"d")&lt;&gt;0,"",'Base de données'!$B2041),""))</f>
        <v/>
      </c>
      <c r="N2041" s="39" t="str">
        <f>IF(N$1&gt;$AE$1,"-",IFERROR(IF(DATEDIF('Base de données'!$A2041,N$1,"d")&lt;&gt;0,"",'Base de données'!$B2041),""))</f>
        <v/>
      </c>
      <c r="O2041" s="39" t="str">
        <f>IF(O$1&gt;$AE$1,"-",IFERROR(IF(DATEDIF('Base de données'!$A2041,O$1,"d")&lt;&gt;0,"",'Base de données'!$B2041),""))</f>
        <v/>
      </c>
      <c r="P2041" s="39" t="str">
        <f>IF(P$1&gt;$AE$1,"-",IFERROR(IF(DATEDIF('Base de données'!$A2041,P$1,"d")&lt;&gt;0,"",'Base de données'!$B2041),""))</f>
        <v/>
      </c>
      <c r="Q2041" s="39" t="str">
        <f>IF(Q$1&gt;$AE$1,"-",IFERROR(IF(DATEDIF('Base de données'!$A2041,Q$1,"d")&lt;&gt;0,"",'Base de données'!$B2041),""))</f>
        <v/>
      </c>
      <c r="R2041" s="39" t="str">
        <f>IF(R$1&gt;$AE$1,"-",IFERROR(IF(DATEDIF('Base de données'!$A2041,R$1,"d")&lt;&gt;0,"",'Base de données'!$B2041),""))</f>
        <v>SSZD6</v>
      </c>
      <c r="S2041" s="39" t="str">
        <f>IF(S$1&gt;$AE$1,"-",IFERROR(IF(DATEDIF('Base de données'!$A2041,S$1,"d")&lt;&gt;0,"",'Base de données'!$B2041),""))</f>
        <v/>
      </c>
      <c r="T2041" s="39" t="str">
        <f>IF(T$1&gt;$AE$1,"-",IFERROR(IF(DATEDIF('Base de données'!$A2041,T$1,"d")&lt;&gt;0,"",'Base de données'!$B2041),""))</f>
        <v/>
      </c>
      <c r="U2041" s="39" t="str">
        <f>IF(U$1&gt;$AE$1,"-",IFERROR(IF(DATEDIF('Base de données'!$A2041,U$1,"d")&lt;&gt;0,"",'Base de données'!$B2041),""))</f>
        <v/>
      </c>
      <c r="V2041" s="39" t="str">
        <f>IF(V$1&gt;$AE$1,"-",IFERROR(IF(DATEDIF('Base de données'!$A2041,V$1,"d")&lt;&gt;0,"",'Base de données'!$B2041),""))</f>
        <v/>
      </c>
      <c r="W2041" s="34"/>
      <c r="X2041" s="30" t="str">
        <f>'Base de données'!$C2041&amp;" "&amp;'Base de données'!$D2041</f>
        <v>Goncalves Élisabeth</v>
      </c>
      <c r="Y2041" s="31">
        <f>COUNTIF('Base de données'!$B:$B,'Base de données'!$B2041)</f>
        <v>12</v>
      </c>
      <c r="AA2041" s="87" cm="1">
        <f t="array" aca="1" ref="AA2041" ca="1">INDIRECT("'Base de données'!A" &amp; ROW(Y2041))</f>
        <v>45870</v>
      </c>
      <c r="AB2041" s="51" t="str" cm="1">
        <f t="array" aca="1" ref="AB2041" ca="1">INDIRECT("'Base de données'!B" &amp; ROW(Z2041))</f>
        <v>SSZD6</v>
      </c>
    </row>
    <row r="2042" spans="1:28" x14ac:dyDescent="0.3">
      <c r="A2042" s="41" t="str">
        <f ca="1">IF(IF(AND($B2042&lt;&gt;"-",$B2042=$E2042),"Entrée et sortie","-")="Entrée et sortie",'Base de données'!$B2042,"-")</f>
        <v>-</v>
      </c>
      <c r="B2042" s="41" t="str">
        <f t="shared" ca="1" si="127"/>
        <v>-</v>
      </c>
      <c r="C2042" s="41" t="str">
        <f t="shared" ca="1" si="128"/>
        <v>-</v>
      </c>
      <c r="D2042" s="41" t="str">
        <f>IF($F2042="sortie en cours d'année",'Base de données'!$B2042,"-")</f>
        <v>-</v>
      </c>
      <c r="E2042" s="41" t="str">
        <f>IF($H2042="entrée en cours d'année",'Base de données'!$B2042,"-")</f>
        <v>-</v>
      </c>
      <c r="F2042" s="37" t="str">
        <f t="shared" si="125"/>
        <v/>
      </c>
      <c r="G2042" s="37" t="str">
        <f>IF($J2042="mouvement",_xlfn.XLOOKUP('Base de données'!$B2042,$V:$V,$V:$V,0),"")</f>
        <v/>
      </c>
      <c r="H2042" s="37" t="str">
        <f t="shared" si="126"/>
        <v/>
      </c>
      <c r="I2042" s="37" t="str">
        <f>IF($J2042="mouvement",_xlfn.XLOOKUP('Base de données'!$B2042,$K:$K,$K:$K,0),"")</f>
        <v/>
      </c>
      <c r="J2042" s="38" t="str">
        <f>IF(AND(Y2042&lt;&gt;MAX(Y:Y),COUNTIF(K2042:V2042,'Base de données'!$B2042)&gt;0),"mouvement","")</f>
        <v/>
      </c>
      <c r="K2042" s="39" t="str">
        <f>IF(K$1&gt;$AE$1,"-",IFERROR(IF(DATEDIF('Base de données'!$A2042,K$1,"d")&lt;&gt;0,"",'Base de données'!$B2042),""))</f>
        <v/>
      </c>
      <c r="L2042" s="39" t="str">
        <f>IF(L$1&gt;$AE$1,"-",IFERROR(IF(DATEDIF('Base de données'!$A2042,L$1,"d")&lt;&gt;0,"",'Base de données'!$B2042),""))</f>
        <v/>
      </c>
      <c r="M2042" s="39" t="str">
        <f>IF(M$1&gt;$AE$1,"-",IFERROR(IF(DATEDIF('Base de données'!$A2042,M$1,"d")&lt;&gt;0,"",'Base de données'!$B2042),""))</f>
        <v/>
      </c>
      <c r="N2042" s="39" t="str">
        <f>IF(N$1&gt;$AE$1,"-",IFERROR(IF(DATEDIF('Base de données'!$A2042,N$1,"d")&lt;&gt;0,"",'Base de données'!$B2042),""))</f>
        <v/>
      </c>
      <c r="O2042" s="39" t="str">
        <f>IF(O$1&gt;$AE$1,"-",IFERROR(IF(DATEDIF('Base de données'!$A2042,O$1,"d")&lt;&gt;0,"",'Base de données'!$B2042),""))</f>
        <v/>
      </c>
      <c r="P2042" s="39" t="str">
        <f>IF(P$1&gt;$AE$1,"-",IFERROR(IF(DATEDIF('Base de données'!$A2042,P$1,"d")&lt;&gt;0,"",'Base de données'!$B2042),""))</f>
        <v/>
      </c>
      <c r="Q2042" s="39" t="str">
        <f>IF(Q$1&gt;$AE$1,"-",IFERROR(IF(DATEDIF('Base de données'!$A2042,Q$1,"d")&lt;&gt;0,"",'Base de données'!$B2042),""))</f>
        <v/>
      </c>
      <c r="R2042" s="39" t="str">
        <f>IF(R$1&gt;$AE$1,"-",IFERROR(IF(DATEDIF('Base de données'!$A2042,R$1,"d")&lt;&gt;0,"",'Base de données'!$B2042),""))</f>
        <v>XDHGJ</v>
      </c>
      <c r="S2042" s="39" t="str">
        <f>IF(S$1&gt;$AE$1,"-",IFERROR(IF(DATEDIF('Base de données'!$A2042,S$1,"d")&lt;&gt;0,"",'Base de données'!$B2042),""))</f>
        <v/>
      </c>
      <c r="T2042" s="39" t="str">
        <f>IF(T$1&gt;$AE$1,"-",IFERROR(IF(DATEDIF('Base de données'!$A2042,T$1,"d")&lt;&gt;0,"",'Base de données'!$B2042),""))</f>
        <v/>
      </c>
      <c r="U2042" s="39" t="str">
        <f>IF(U$1&gt;$AE$1,"-",IFERROR(IF(DATEDIF('Base de données'!$A2042,U$1,"d")&lt;&gt;0,"",'Base de données'!$B2042),""))</f>
        <v/>
      </c>
      <c r="V2042" s="39" t="str">
        <f>IF(V$1&gt;$AE$1,"-",IFERROR(IF(DATEDIF('Base de données'!$A2042,V$1,"d")&lt;&gt;0,"",'Base de données'!$B2042),""))</f>
        <v/>
      </c>
      <c r="W2042" s="34"/>
      <c r="X2042" s="30" t="str">
        <f>'Base de données'!$C2042&amp;" "&amp;'Base de données'!$D2042</f>
        <v>Guillet Éléonore</v>
      </c>
      <c r="Y2042" s="31">
        <f>COUNTIF('Base de données'!$B:$B,'Base de données'!$B2042)</f>
        <v>12</v>
      </c>
      <c r="AA2042" s="87" cm="1">
        <f t="array" aca="1" ref="AA2042" ca="1">INDIRECT("'Base de données'!A" &amp; ROW(Y2042))</f>
        <v>45870</v>
      </c>
      <c r="AB2042" s="51" t="str" cm="1">
        <f t="array" aca="1" ref="AB2042" ca="1">INDIRECT("'Base de données'!B" &amp; ROW(Z2042))</f>
        <v>XDHGJ</v>
      </c>
    </row>
    <row r="2043" spans="1:28" x14ac:dyDescent="0.3">
      <c r="A2043" s="41" t="str">
        <f ca="1">IF(IF(AND($B2043&lt;&gt;"-",$B2043=$E2043),"Entrée et sortie","-")="Entrée et sortie",'Base de données'!$B2043,"-")</f>
        <v>-</v>
      </c>
      <c r="B2043" s="41" t="str">
        <f t="shared" ca="1" si="127"/>
        <v>-</v>
      </c>
      <c r="C2043" s="41" t="str">
        <f t="shared" ca="1" si="128"/>
        <v>-</v>
      </c>
      <c r="D2043" s="41" t="str">
        <f>IF($F2043="sortie en cours d'année",'Base de données'!$B2043,"-")</f>
        <v>-</v>
      </c>
      <c r="E2043" s="41" t="str">
        <f>IF($H2043="entrée en cours d'année",'Base de données'!$B2043,"-")</f>
        <v>-</v>
      </c>
      <c r="F2043" s="37" t="str">
        <f t="shared" si="125"/>
        <v/>
      </c>
      <c r="G2043" s="37" t="str">
        <f>IF($J2043="mouvement",_xlfn.XLOOKUP('Base de données'!$B2043,$V:$V,$V:$V,0),"")</f>
        <v/>
      </c>
      <c r="H2043" s="37" t="str">
        <f t="shared" si="126"/>
        <v/>
      </c>
      <c r="I2043" s="37" t="str">
        <f>IF($J2043="mouvement",_xlfn.XLOOKUP('Base de données'!$B2043,$K:$K,$K:$K,0),"")</f>
        <v/>
      </c>
      <c r="J2043" s="38" t="str">
        <f>IF(AND(Y2043&lt;&gt;MAX(Y:Y),COUNTIF(K2043:V2043,'Base de données'!$B2043)&gt;0),"mouvement","")</f>
        <v/>
      </c>
      <c r="K2043" s="39" t="str">
        <f>IF(K$1&gt;$AE$1,"-",IFERROR(IF(DATEDIF('Base de données'!$A2043,K$1,"d")&lt;&gt;0,"",'Base de données'!$B2043),""))</f>
        <v/>
      </c>
      <c r="L2043" s="39" t="str">
        <f>IF(L$1&gt;$AE$1,"-",IFERROR(IF(DATEDIF('Base de données'!$A2043,L$1,"d")&lt;&gt;0,"",'Base de données'!$B2043),""))</f>
        <v/>
      </c>
      <c r="M2043" s="39" t="str">
        <f>IF(M$1&gt;$AE$1,"-",IFERROR(IF(DATEDIF('Base de données'!$A2043,M$1,"d")&lt;&gt;0,"",'Base de données'!$B2043),""))</f>
        <v/>
      </c>
      <c r="N2043" s="39" t="str">
        <f>IF(N$1&gt;$AE$1,"-",IFERROR(IF(DATEDIF('Base de données'!$A2043,N$1,"d")&lt;&gt;0,"",'Base de données'!$B2043),""))</f>
        <v/>
      </c>
      <c r="O2043" s="39" t="str">
        <f>IF(O$1&gt;$AE$1,"-",IFERROR(IF(DATEDIF('Base de données'!$A2043,O$1,"d")&lt;&gt;0,"",'Base de données'!$B2043),""))</f>
        <v/>
      </c>
      <c r="P2043" s="39" t="str">
        <f>IF(P$1&gt;$AE$1,"-",IFERROR(IF(DATEDIF('Base de données'!$A2043,P$1,"d")&lt;&gt;0,"",'Base de données'!$B2043),""))</f>
        <v/>
      </c>
      <c r="Q2043" s="39" t="str">
        <f>IF(Q$1&gt;$AE$1,"-",IFERROR(IF(DATEDIF('Base de données'!$A2043,Q$1,"d")&lt;&gt;0,"",'Base de données'!$B2043),""))</f>
        <v/>
      </c>
      <c r="R2043" s="39" t="str">
        <f>IF(R$1&gt;$AE$1,"-",IFERROR(IF(DATEDIF('Base de données'!$A2043,R$1,"d")&lt;&gt;0,"",'Base de données'!$B2043),""))</f>
        <v>SCOWD</v>
      </c>
      <c r="S2043" s="39" t="str">
        <f>IF(S$1&gt;$AE$1,"-",IFERROR(IF(DATEDIF('Base de données'!$A2043,S$1,"d")&lt;&gt;0,"",'Base de données'!$B2043),""))</f>
        <v/>
      </c>
      <c r="T2043" s="39" t="str">
        <f>IF(T$1&gt;$AE$1,"-",IFERROR(IF(DATEDIF('Base de données'!$A2043,T$1,"d")&lt;&gt;0,"",'Base de données'!$B2043),""))</f>
        <v/>
      </c>
      <c r="U2043" s="39" t="str">
        <f>IF(U$1&gt;$AE$1,"-",IFERROR(IF(DATEDIF('Base de données'!$A2043,U$1,"d")&lt;&gt;0,"",'Base de données'!$B2043),""))</f>
        <v/>
      </c>
      <c r="V2043" s="39" t="str">
        <f>IF(V$1&gt;$AE$1,"-",IFERROR(IF(DATEDIF('Base de données'!$A2043,V$1,"d")&lt;&gt;0,"",'Base de données'!$B2043),""))</f>
        <v/>
      </c>
      <c r="W2043" s="34"/>
      <c r="X2043" s="30" t="str">
        <f>'Base de données'!$C2043&amp;" "&amp;'Base de données'!$D2043</f>
        <v>Salmon Patrick</v>
      </c>
      <c r="Y2043" s="31">
        <f>COUNTIF('Base de données'!$B:$B,'Base de données'!$B2043)</f>
        <v>12</v>
      </c>
      <c r="AA2043" s="87" cm="1">
        <f t="array" aca="1" ref="AA2043" ca="1">INDIRECT("'Base de données'!A" &amp; ROW(Y2043))</f>
        <v>45870</v>
      </c>
      <c r="AB2043" s="51" t="str" cm="1">
        <f t="array" aca="1" ref="AB2043" ca="1">INDIRECT("'Base de données'!B" &amp; ROW(Z2043))</f>
        <v>SCOWD</v>
      </c>
    </row>
    <row r="2044" spans="1:28" x14ac:dyDescent="0.3">
      <c r="A2044" s="41" t="str">
        <f ca="1">IF(IF(AND($B2044&lt;&gt;"-",$B2044=$E2044),"Entrée et sortie","-")="Entrée et sortie",'Base de données'!$B2044,"-")</f>
        <v>-</v>
      </c>
      <c r="B2044" s="41" t="str">
        <f t="shared" ca="1" si="127"/>
        <v>729T1</v>
      </c>
      <c r="C2044" s="41" t="str">
        <f t="shared" ca="1" si="128"/>
        <v>729T1</v>
      </c>
      <c r="D2044" s="41" t="str">
        <f>IF($F2044="sortie en cours d'année",'Base de données'!$B2044,"-")</f>
        <v>729T1</v>
      </c>
      <c r="E2044" s="41" t="str">
        <f>IF($H2044="entrée en cours d'année",'Base de données'!$B2044,"-")</f>
        <v>-</v>
      </c>
      <c r="F2044" s="37" t="str">
        <f t="shared" si="125"/>
        <v>sortie en cours d'année</v>
      </c>
      <c r="G2044" s="37">
        <f>IF($J2044="mouvement",_xlfn.XLOOKUP('Base de données'!$B2044,$V:$V,$V:$V,0),"")</f>
        <v>0</v>
      </c>
      <c r="H2044" s="37" t="str">
        <f t="shared" si="126"/>
        <v/>
      </c>
      <c r="I2044" s="37" t="str">
        <f>IF($J2044="mouvement",_xlfn.XLOOKUP('Base de données'!$B2044,$K:$K,$K:$K,0),"")</f>
        <v>729T1</v>
      </c>
      <c r="J2044" s="38" t="str">
        <f>IF(AND(Y2044&lt;&gt;MAX(Y:Y),COUNTIF(K2044:V2044,'Base de données'!$B2044)&gt;0),"mouvement","")</f>
        <v>mouvement</v>
      </c>
      <c r="K2044" s="39" t="str">
        <f>IF(K$1&gt;$AE$1,"-",IFERROR(IF(DATEDIF('Base de données'!$A2044,K$1,"d")&lt;&gt;0,"",'Base de données'!$B2044),""))</f>
        <v/>
      </c>
      <c r="L2044" s="39" t="str">
        <f>IF(L$1&gt;$AE$1,"-",IFERROR(IF(DATEDIF('Base de données'!$A2044,L$1,"d")&lt;&gt;0,"",'Base de données'!$B2044),""))</f>
        <v/>
      </c>
      <c r="M2044" s="39" t="str">
        <f>IF(M$1&gt;$AE$1,"-",IFERROR(IF(DATEDIF('Base de données'!$A2044,M$1,"d")&lt;&gt;0,"",'Base de données'!$B2044),""))</f>
        <v/>
      </c>
      <c r="N2044" s="39" t="str">
        <f>IF(N$1&gt;$AE$1,"-",IFERROR(IF(DATEDIF('Base de données'!$A2044,N$1,"d")&lt;&gt;0,"",'Base de données'!$B2044),""))</f>
        <v/>
      </c>
      <c r="O2044" s="39" t="str">
        <f>IF(O$1&gt;$AE$1,"-",IFERROR(IF(DATEDIF('Base de données'!$A2044,O$1,"d")&lt;&gt;0,"",'Base de données'!$B2044),""))</f>
        <v/>
      </c>
      <c r="P2044" s="39" t="str">
        <f>IF(P$1&gt;$AE$1,"-",IFERROR(IF(DATEDIF('Base de données'!$A2044,P$1,"d")&lt;&gt;0,"",'Base de données'!$B2044),""))</f>
        <v/>
      </c>
      <c r="Q2044" s="39" t="str">
        <f>IF(Q$1&gt;$AE$1,"-",IFERROR(IF(DATEDIF('Base de données'!$A2044,Q$1,"d")&lt;&gt;0,"",'Base de données'!$B2044),""))</f>
        <v/>
      </c>
      <c r="R2044" s="39" t="str">
        <f>IF(R$1&gt;$AE$1,"-",IFERROR(IF(DATEDIF('Base de données'!$A2044,R$1,"d")&lt;&gt;0,"",'Base de données'!$B2044),""))</f>
        <v>729T1</v>
      </c>
      <c r="S2044" s="39" t="str">
        <f>IF(S$1&gt;$AE$1,"-",IFERROR(IF(DATEDIF('Base de données'!$A2044,S$1,"d")&lt;&gt;0,"",'Base de données'!$B2044),""))</f>
        <v/>
      </c>
      <c r="T2044" s="39" t="str">
        <f>IF(T$1&gt;$AE$1,"-",IFERROR(IF(DATEDIF('Base de données'!$A2044,T$1,"d")&lt;&gt;0,"",'Base de données'!$B2044),""))</f>
        <v/>
      </c>
      <c r="U2044" s="39" t="str">
        <f>IF(U$1&gt;$AE$1,"-",IFERROR(IF(DATEDIF('Base de données'!$A2044,U$1,"d")&lt;&gt;0,"",'Base de données'!$B2044),""))</f>
        <v/>
      </c>
      <c r="V2044" s="39" t="str">
        <f>IF(V$1&gt;$AE$1,"-",IFERROR(IF(DATEDIF('Base de données'!$A2044,V$1,"d")&lt;&gt;0,"",'Base de données'!$B2044),""))</f>
        <v/>
      </c>
      <c r="W2044" s="34"/>
      <c r="X2044" s="30" t="str">
        <f>'Base de données'!$C2044&amp;" "&amp;'Base de données'!$D2044</f>
        <v>Turpin Anastasie</v>
      </c>
      <c r="Y2044" s="31">
        <f>COUNTIF('Base de données'!$B:$B,'Base de données'!$B2044)</f>
        <v>8</v>
      </c>
      <c r="AA2044" s="87" cm="1">
        <f t="array" aca="1" ref="AA2044" ca="1">INDIRECT("'Base de données'!A" &amp; ROW(Y2044))</f>
        <v>45870</v>
      </c>
      <c r="AB2044" s="51" t="str" cm="1">
        <f t="array" aca="1" ref="AB2044" ca="1">INDIRECT("'Base de données'!B" &amp; ROW(Z2044))</f>
        <v>729T1</v>
      </c>
    </row>
    <row r="2045" spans="1:28" x14ac:dyDescent="0.3">
      <c r="A2045" s="41" t="str">
        <f ca="1">IF(IF(AND($B2045&lt;&gt;"-",$B2045=$E2045),"Entrée et sortie","-")="Entrée et sortie",'Base de données'!$B2045,"-")</f>
        <v>-</v>
      </c>
      <c r="B2045" s="41" t="str">
        <f t="shared" ca="1" si="127"/>
        <v>-</v>
      </c>
      <c r="C2045" s="41" t="str">
        <f t="shared" ca="1" si="128"/>
        <v>-</v>
      </c>
      <c r="D2045" s="41" t="str">
        <f>IF($F2045="sortie en cours d'année",'Base de données'!$B2045,"-")</f>
        <v>-</v>
      </c>
      <c r="E2045" s="41" t="str">
        <f>IF($H2045="entrée en cours d'année",'Base de données'!$B2045,"-")</f>
        <v>-</v>
      </c>
      <c r="F2045" s="37" t="str">
        <f t="shared" si="125"/>
        <v/>
      </c>
      <c r="G2045" s="37" t="str">
        <f>IF($J2045="mouvement",_xlfn.XLOOKUP('Base de données'!$B2045,$V:$V,$V:$V,0),"")</f>
        <v/>
      </c>
      <c r="H2045" s="37" t="str">
        <f t="shared" si="126"/>
        <v/>
      </c>
      <c r="I2045" s="37" t="str">
        <f>IF($J2045="mouvement",_xlfn.XLOOKUP('Base de données'!$B2045,$K:$K,$K:$K,0),"")</f>
        <v/>
      </c>
      <c r="J2045" s="38" t="str">
        <f>IF(AND(Y2045&lt;&gt;MAX(Y:Y),COUNTIF(K2045:V2045,'Base de données'!$B2045)&gt;0),"mouvement","")</f>
        <v/>
      </c>
      <c r="K2045" s="39" t="str">
        <f>IF(K$1&gt;$AE$1,"-",IFERROR(IF(DATEDIF('Base de données'!$A2045,K$1,"d")&lt;&gt;0,"",'Base de données'!$B2045),""))</f>
        <v/>
      </c>
      <c r="L2045" s="39" t="str">
        <f>IF(L$1&gt;$AE$1,"-",IFERROR(IF(DATEDIF('Base de données'!$A2045,L$1,"d")&lt;&gt;0,"",'Base de données'!$B2045),""))</f>
        <v/>
      </c>
      <c r="M2045" s="39" t="str">
        <f>IF(M$1&gt;$AE$1,"-",IFERROR(IF(DATEDIF('Base de données'!$A2045,M$1,"d")&lt;&gt;0,"",'Base de données'!$B2045),""))</f>
        <v/>
      </c>
      <c r="N2045" s="39" t="str">
        <f>IF(N$1&gt;$AE$1,"-",IFERROR(IF(DATEDIF('Base de données'!$A2045,N$1,"d")&lt;&gt;0,"",'Base de données'!$B2045),""))</f>
        <v/>
      </c>
      <c r="O2045" s="39" t="str">
        <f>IF(O$1&gt;$AE$1,"-",IFERROR(IF(DATEDIF('Base de données'!$A2045,O$1,"d")&lt;&gt;0,"",'Base de données'!$B2045),""))</f>
        <v/>
      </c>
      <c r="P2045" s="39" t="str">
        <f>IF(P$1&gt;$AE$1,"-",IFERROR(IF(DATEDIF('Base de données'!$A2045,P$1,"d")&lt;&gt;0,"",'Base de données'!$B2045),""))</f>
        <v/>
      </c>
      <c r="Q2045" s="39" t="str">
        <f>IF(Q$1&gt;$AE$1,"-",IFERROR(IF(DATEDIF('Base de données'!$A2045,Q$1,"d")&lt;&gt;0,"",'Base de données'!$B2045),""))</f>
        <v/>
      </c>
      <c r="R2045" s="39" t="str">
        <f>IF(R$1&gt;$AE$1,"-",IFERROR(IF(DATEDIF('Base de données'!$A2045,R$1,"d")&lt;&gt;0,"",'Base de données'!$B2045),""))</f>
        <v>5YF4O</v>
      </c>
      <c r="S2045" s="39" t="str">
        <f>IF(S$1&gt;$AE$1,"-",IFERROR(IF(DATEDIF('Base de données'!$A2045,S$1,"d")&lt;&gt;0,"",'Base de données'!$B2045),""))</f>
        <v/>
      </c>
      <c r="T2045" s="39" t="str">
        <f>IF(T$1&gt;$AE$1,"-",IFERROR(IF(DATEDIF('Base de données'!$A2045,T$1,"d")&lt;&gt;0,"",'Base de données'!$B2045),""))</f>
        <v/>
      </c>
      <c r="U2045" s="39" t="str">
        <f>IF(U$1&gt;$AE$1,"-",IFERROR(IF(DATEDIF('Base de données'!$A2045,U$1,"d")&lt;&gt;0,"",'Base de données'!$B2045),""))</f>
        <v/>
      </c>
      <c r="V2045" s="39" t="str">
        <f>IF(V$1&gt;$AE$1,"-",IFERROR(IF(DATEDIF('Base de données'!$A2045,V$1,"d")&lt;&gt;0,"",'Base de données'!$B2045),""))</f>
        <v/>
      </c>
      <c r="W2045" s="34"/>
      <c r="X2045" s="30" t="str">
        <f>'Base de données'!$C2045&amp;" "&amp;'Base de données'!$D2045</f>
        <v>Vallée Bertrand</v>
      </c>
      <c r="Y2045" s="31">
        <f>COUNTIF('Base de données'!$B:$B,'Base de données'!$B2045)</f>
        <v>12</v>
      </c>
      <c r="AA2045" s="87" cm="1">
        <f t="array" aca="1" ref="AA2045" ca="1">INDIRECT("'Base de données'!A" &amp; ROW(Y2045))</f>
        <v>45870</v>
      </c>
      <c r="AB2045" s="51" t="str" cm="1">
        <f t="array" aca="1" ref="AB2045" ca="1">INDIRECT("'Base de données'!B" &amp; ROW(Z2045))</f>
        <v>5YF4O</v>
      </c>
    </row>
    <row r="2046" spans="1:28" x14ac:dyDescent="0.3">
      <c r="A2046" s="41" t="str">
        <f ca="1">IF(IF(AND($B2046&lt;&gt;"-",$B2046=$E2046),"Entrée et sortie","-")="Entrée et sortie",'Base de données'!$B2046,"-")</f>
        <v>-</v>
      </c>
      <c r="B2046" s="41" t="str">
        <f t="shared" ca="1" si="127"/>
        <v>-</v>
      </c>
      <c r="C2046" s="41" t="str">
        <f t="shared" ca="1" si="128"/>
        <v>-</v>
      </c>
      <c r="D2046" s="41" t="str">
        <f>IF($F2046="sortie en cours d'année",'Base de données'!$B2046,"-")</f>
        <v>-</v>
      </c>
      <c r="E2046" s="41" t="str">
        <f>IF($H2046="entrée en cours d'année",'Base de données'!$B2046,"-")</f>
        <v>-</v>
      </c>
      <c r="F2046" s="37" t="str">
        <f t="shared" si="125"/>
        <v/>
      </c>
      <c r="G2046" s="37" t="str">
        <f>IF($J2046="mouvement",_xlfn.XLOOKUP('Base de données'!$B2046,$V:$V,$V:$V,0),"")</f>
        <v/>
      </c>
      <c r="H2046" s="37" t="str">
        <f t="shared" si="126"/>
        <v/>
      </c>
      <c r="I2046" s="37" t="str">
        <f>IF($J2046="mouvement",_xlfn.XLOOKUP('Base de données'!$B2046,$K:$K,$K:$K,0),"")</f>
        <v/>
      </c>
      <c r="J2046" s="38" t="str">
        <f>IF(AND(Y2046&lt;&gt;MAX(Y:Y),COUNTIF(K2046:V2046,'Base de données'!$B2046)&gt;0),"mouvement","")</f>
        <v/>
      </c>
      <c r="K2046" s="39" t="str">
        <f>IF(K$1&gt;$AE$1,"-",IFERROR(IF(DATEDIF('Base de données'!$A2046,K$1,"d")&lt;&gt;0,"",'Base de données'!$B2046),""))</f>
        <v/>
      </c>
      <c r="L2046" s="39" t="str">
        <f>IF(L$1&gt;$AE$1,"-",IFERROR(IF(DATEDIF('Base de données'!$A2046,L$1,"d")&lt;&gt;0,"",'Base de données'!$B2046),""))</f>
        <v/>
      </c>
      <c r="M2046" s="39" t="str">
        <f>IF(M$1&gt;$AE$1,"-",IFERROR(IF(DATEDIF('Base de données'!$A2046,M$1,"d")&lt;&gt;0,"",'Base de données'!$B2046),""))</f>
        <v/>
      </c>
      <c r="N2046" s="39" t="str">
        <f>IF(N$1&gt;$AE$1,"-",IFERROR(IF(DATEDIF('Base de données'!$A2046,N$1,"d")&lt;&gt;0,"",'Base de données'!$B2046),""))</f>
        <v/>
      </c>
      <c r="O2046" s="39" t="str">
        <f>IF(O$1&gt;$AE$1,"-",IFERROR(IF(DATEDIF('Base de données'!$A2046,O$1,"d")&lt;&gt;0,"",'Base de données'!$B2046),""))</f>
        <v/>
      </c>
      <c r="P2046" s="39" t="str">
        <f>IF(P$1&gt;$AE$1,"-",IFERROR(IF(DATEDIF('Base de données'!$A2046,P$1,"d")&lt;&gt;0,"",'Base de données'!$B2046),""))</f>
        <v/>
      </c>
      <c r="Q2046" s="39" t="str">
        <f>IF(Q$1&gt;$AE$1,"-",IFERROR(IF(DATEDIF('Base de données'!$A2046,Q$1,"d")&lt;&gt;0,"",'Base de données'!$B2046),""))</f>
        <v/>
      </c>
      <c r="R2046" s="39" t="str">
        <f>IF(R$1&gt;$AE$1,"-",IFERROR(IF(DATEDIF('Base de données'!$A2046,R$1,"d")&lt;&gt;0,"",'Base de données'!$B2046),""))</f>
        <v>CDC8P</v>
      </c>
      <c r="S2046" s="39" t="str">
        <f>IF(S$1&gt;$AE$1,"-",IFERROR(IF(DATEDIF('Base de données'!$A2046,S$1,"d")&lt;&gt;0,"",'Base de données'!$B2046),""))</f>
        <v/>
      </c>
      <c r="T2046" s="39" t="str">
        <f>IF(T$1&gt;$AE$1,"-",IFERROR(IF(DATEDIF('Base de données'!$A2046,T$1,"d")&lt;&gt;0,"",'Base de données'!$B2046),""))</f>
        <v/>
      </c>
      <c r="U2046" s="39" t="str">
        <f>IF(U$1&gt;$AE$1,"-",IFERROR(IF(DATEDIF('Base de données'!$A2046,U$1,"d")&lt;&gt;0,"",'Base de données'!$B2046),""))</f>
        <v/>
      </c>
      <c r="V2046" s="39" t="str">
        <f>IF(V$1&gt;$AE$1,"-",IFERROR(IF(DATEDIF('Base de données'!$A2046,V$1,"d")&lt;&gt;0,"",'Base de données'!$B2046),""))</f>
        <v/>
      </c>
      <c r="W2046" s="34"/>
      <c r="X2046" s="30" t="str">
        <f>'Base de données'!$C2046&amp;" "&amp;'Base de données'!$D2046</f>
        <v>Brunel Valentine</v>
      </c>
      <c r="Y2046" s="31">
        <f>COUNTIF('Base de données'!$B:$B,'Base de données'!$B2046)</f>
        <v>12</v>
      </c>
      <c r="AA2046" s="87" cm="1">
        <f t="array" aca="1" ref="AA2046" ca="1">INDIRECT("'Base de données'!A" &amp; ROW(Y2046))</f>
        <v>45870</v>
      </c>
      <c r="AB2046" s="51" t="str" cm="1">
        <f t="array" aca="1" ref="AB2046" ca="1">INDIRECT("'Base de données'!B" &amp; ROW(Z2046))</f>
        <v>CDC8P</v>
      </c>
    </row>
    <row r="2047" spans="1:28" x14ac:dyDescent="0.3">
      <c r="A2047" s="41" t="str">
        <f ca="1">IF(IF(AND($B2047&lt;&gt;"-",$B2047=$E2047),"Entrée et sortie","-")="Entrée et sortie",'Base de données'!$B2047,"-")</f>
        <v>-</v>
      </c>
      <c r="B2047" s="41" t="str">
        <f t="shared" ca="1" si="127"/>
        <v>-</v>
      </c>
      <c r="C2047" s="41" t="str">
        <f t="shared" ca="1" si="128"/>
        <v>-</v>
      </c>
      <c r="D2047" s="41" t="str">
        <f>IF($F2047="sortie en cours d'année",'Base de données'!$B2047,"-")</f>
        <v>-</v>
      </c>
      <c r="E2047" s="41" t="str">
        <f>IF($H2047="entrée en cours d'année",'Base de données'!$B2047,"-")</f>
        <v>-</v>
      </c>
      <c r="F2047" s="37" t="str">
        <f t="shared" si="125"/>
        <v/>
      </c>
      <c r="G2047" s="37" t="str">
        <f>IF($J2047="mouvement",_xlfn.XLOOKUP('Base de données'!$B2047,$V:$V,$V:$V,0),"")</f>
        <v/>
      </c>
      <c r="H2047" s="37" t="str">
        <f t="shared" si="126"/>
        <v/>
      </c>
      <c r="I2047" s="37" t="str">
        <f>IF($J2047="mouvement",_xlfn.XLOOKUP('Base de données'!$B2047,$K:$K,$K:$K,0),"")</f>
        <v/>
      </c>
      <c r="J2047" s="38" t="str">
        <f>IF(AND(Y2047&lt;&gt;MAX(Y:Y),COUNTIF(K2047:V2047,'Base de données'!$B2047)&gt;0),"mouvement","")</f>
        <v/>
      </c>
      <c r="K2047" s="39" t="str">
        <f>IF(K$1&gt;$AE$1,"-",IFERROR(IF(DATEDIF('Base de données'!$A2047,K$1,"d")&lt;&gt;0,"",'Base de données'!$B2047),""))</f>
        <v/>
      </c>
      <c r="L2047" s="39" t="str">
        <f>IF(L$1&gt;$AE$1,"-",IFERROR(IF(DATEDIF('Base de données'!$A2047,L$1,"d")&lt;&gt;0,"",'Base de données'!$B2047),""))</f>
        <v/>
      </c>
      <c r="M2047" s="39" t="str">
        <f>IF(M$1&gt;$AE$1,"-",IFERROR(IF(DATEDIF('Base de données'!$A2047,M$1,"d")&lt;&gt;0,"",'Base de données'!$B2047),""))</f>
        <v/>
      </c>
      <c r="N2047" s="39" t="str">
        <f>IF(N$1&gt;$AE$1,"-",IFERROR(IF(DATEDIF('Base de données'!$A2047,N$1,"d")&lt;&gt;0,"",'Base de données'!$B2047),""))</f>
        <v/>
      </c>
      <c r="O2047" s="39" t="str">
        <f>IF(O$1&gt;$AE$1,"-",IFERROR(IF(DATEDIF('Base de données'!$A2047,O$1,"d")&lt;&gt;0,"",'Base de données'!$B2047),""))</f>
        <v/>
      </c>
      <c r="P2047" s="39" t="str">
        <f>IF(P$1&gt;$AE$1,"-",IFERROR(IF(DATEDIF('Base de données'!$A2047,P$1,"d")&lt;&gt;0,"",'Base de données'!$B2047),""))</f>
        <v/>
      </c>
      <c r="Q2047" s="39" t="str">
        <f>IF(Q$1&gt;$AE$1,"-",IFERROR(IF(DATEDIF('Base de données'!$A2047,Q$1,"d")&lt;&gt;0,"",'Base de données'!$B2047),""))</f>
        <v/>
      </c>
      <c r="R2047" s="39" t="str">
        <f>IF(R$1&gt;$AE$1,"-",IFERROR(IF(DATEDIF('Base de données'!$A2047,R$1,"d")&lt;&gt;0,"",'Base de données'!$B2047),""))</f>
        <v>UY6WE</v>
      </c>
      <c r="S2047" s="39" t="str">
        <f>IF(S$1&gt;$AE$1,"-",IFERROR(IF(DATEDIF('Base de données'!$A2047,S$1,"d")&lt;&gt;0,"",'Base de données'!$B2047),""))</f>
        <v/>
      </c>
      <c r="T2047" s="39" t="str">
        <f>IF(T$1&gt;$AE$1,"-",IFERROR(IF(DATEDIF('Base de données'!$A2047,T$1,"d")&lt;&gt;0,"",'Base de données'!$B2047),""))</f>
        <v/>
      </c>
      <c r="U2047" s="39" t="str">
        <f>IF(U$1&gt;$AE$1,"-",IFERROR(IF(DATEDIF('Base de données'!$A2047,U$1,"d")&lt;&gt;0,"",'Base de données'!$B2047),""))</f>
        <v/>
      </c>
      <c r="V2047" s="39" t="str">
        <f>IF(V$1&gt;$AE$1,"-",IFERROR(IF(DATEDIF('Base de données'!$A2047,V$1,"d")&lt;&gt;0,"",'Base de données'!$B2047),""))</f>
        <v/>
      </c>
      <c r="W2047" s="34"/>
      <c r="X2047" s="30" t="str">
        <f>'Base de données'!$C2047&amp;" "&amp;'Base de données'!$D2047</f>
        <v>Nguyen Margaret</v>
      </c>
      <c r="Y2047" s="31">
        <f>COUNTIF('Base de données'!$B:$B,'Base de données'!$B2047)</f>
        <v>12</v>
      </c>
      <c r="AA2047" s="87" cm="1">
        <f t="array" aca="1" ref="AA2047" ca="1">INDIRECT("'Base de données'!A" &amp; ROW(Y2047))</f>
        <v>45870</v>
      </c>
      <c r="AB2047" s="51" t="str" cm="1">
        <f t="array" aca="1" ref="AB2047" ca="1">INDIRECT("'Base de données'!B" &amp; ROW(Z2047))</f>
        <v>UY6WE</v>
      </c>
    </row>
    <row r="2048" spans="1:28" x14ac:dyDescent="0.3">
      <c r="A2048" s="41" t="str">
        <f ca="1">IF(IF(AND($B2048&lt;&gt;"-",$B2048=$E2048),"Entrée et sortie","-")="Entrée et sortie",'Base de données'!$B2048,"-")</f>
        <v>-</v>
      </c>
      <c r="B2048" s="41" t="str">
        <f t="shared" ca="1" si="127"/>
        <v>-</v>
      </c>
      <c r="C2048" s="41" t="str">
        <f t="shared" ca="1" si="128"/>
        <v>-</v>
      </c>
      <c r="D2048" s="41" t="str">
        <f>IF($F2048="sortie en cours d'année",'Base de données'!$B2048,"-")</f>
        <v>-</v>
      </c>
      <c r="E2048" s="41" t="str">
        <f>IF($H2048="entrée en cours d'année",'Base de données'!$B2048,"-")</f>
        <v>-</v>
      </c>
      <c r="F2048" s="37" t="str">
        <f t="shared" si="125"/>
        <v/>
      </c>
      <c r="G2048" s="37" t="str">
        <f>IF($J2048="mouvement",_xlfn.XLOOKUP('Base de données'!$B2048,$V:$V,$V:$V,0),"")</f>
        <v/>
      </c>
      <c r="H2048" s="37" t="str">
        <f t="shared" si="126"/>
        <v/>
      </c>
      <c r="I2048" s="37" t="str">
        <f>IF($J2048="mouvement",_xlfn.XLOOKUP('Base de données'!$B2048,$K:$K,$K:$K,0),"")</f>
        <v/>
      </c>
      <c r="J2048" s="38" t="str">
        <f>IF(AND(Y2048&lt;&gt;MAX(Y:Y),COUNTIF(K2048:V2048,'Base de données'!$B2048)&gt;0),"mouvement","")</f>
        <v/>
      </c>
      <c r="K2048" s="39" t="str">
        <f>IF(K$1&gt;$AE$1,"-",IFERROR(IF(DATEDIF('Base de données'!$A2048,K$1,"d")&lt;&gt;0,"",'Base de données'!$B2048),""))</f>
        <v/>
      </c>
      <c r="L2048" s="39" t="str">
        <f>IF(L$1&gt;$AE$1,"-",IFERROR(IF(DATEDIF('Base de données'!$A2048,L$1,"d")&lt;&gt;0,"",'Base de données'!$B2048),""))</f>
        <v/>
      </c>
      <c r="M2048" s="39" t="str">
        <f>IF(M$1&gt;$AE$1,"-",IFERROR(IF(DATEDIF('Base de données'!$A2048,M$1,"d")&lt;&gt;0,"",'Base de données'!$B2048),""))</f>
        <v/>
      </c>
      <c r="N2048" s="39" t="str">
        <f>IF(N$1&gt;$AE$1,"-",IFERROR(IF(DATEDIF('Base de données'!$A2048,N$1,"d")&lt;&gt;0,"",'Base de données'!$B2048),""))</f>
        <v/>
      </c>
      <c r="O2048" s="39" t="str">
        <f>IF(O$1&gt;$AE$1,"-",IFERROR(IF(DATEDIF('Base de données'!$A2048,O$1,"d")&lt;&gt;0,"",'Base de données'!$B2048),""))</f>
        <v/>
      </c>
      <c r="P2048" s="39" t="str">
        <f>IF(P$1&gt;$AE$1,"-",IFERROR(IF(DATEDIF('Base de données'!$A2048,P$1,"d")&lt;&gt;0,"",'Base de données'!$B2048),""))</f>
        <v/>
      </c>
      <c r="Q2048" s="39" t="str">
        <f>IF(Q$1&gt;$AE$1,"-",IFERROR(IF(DATEDIF('Base de données'!$A2048,Q$1,"d")&lt;&gt;0,"",'Base de données'!$B2048),""))</f>
        <v/>
      </c>
      <c r="R2048" s="39" t="str">
        <f>IF(R$1&gt;$AE$1,"-",IFERROR(IF(DATEDIF('Base de données'!$A2048,R$1,"d")&lt;&gt;0,"",'Base de données'!$B2048),""))</f>
        <v>OIXJA</v>
      </c>
      <c r="S2048" s="39" t="str">
        <f>IF(S$1&gt;$AE$1,"-",IFERROR(IF(DATEDIF('Base de données'!$A2048,S$1,"d")&lt;&gt;0,"",'Base de données'!$B2048),""))</f>
        <v/>
      </c>
      <c r="T2048" s="39" t="str">
        <f>IF(T$1&gt;$AE$1,"-",IFERROR(IF(DATEDIF('Base de données'!$A2048,T$1,"d")&lt;&gt;0,"",'Base de données'!$B2048),""))</f>
        <v/>
      </c>
      <c r="U2048" s="39" t="str">
        <f>IF(U$1&gt;$AE$1,"-",IFERROR(IF(DATEDIF('Base de données'!$A2048,U$1,"d")&lt;&gt;0,"",'Base de données'!$B2048),""))</f>
        <v/>
      </c>
      <c r="V2048" s="39" t="str">
        <f>IF(V$1&gt;$AE$1,"-",IFERROR(IF(DATEDIF('Base de données'!$A2048,V$1,"d")&lt;&gt;0,"",'Base de données'!$B2048),""))</f>
        <v/>
      </c>
      <c r="W2048" s="34"/>
      <c r="X2048" s="30" t="str">
        <f>'Base de données'!$C2048&amp;" "&amp;'Base de données'!$D2048</f>
        <v>Pichon Bernard</v>
      </c>
      <c r="Y2048" s="31">
        <f>COUNTIF('Base de données'!$B:$B,'Base de données'!$B2048)</f>
        <v>12</v>
      </c>
      <c r="AA2048" s="87" cm="1">
        <f t="array" aca="1" ref="AA2048" ca="1">INDIRECT("'Base de données'!A" &amp; ROW(Y2048))</f>
        <v>45870</v>
      </c>
      <c r="AB2048" s="51" t="str" cm="1">
        <f t="array" aca="1" ref="AB2048" ca="1">INDIRECT("'Base de données'!B" &amp; ROW(Z2048))</f>
        <v>OIXJA</v>
      </c>
    </row>
    <row r="2049" spans="1:28" x14ac:dyDescent="0.3">
      <c r="A2049" s="41" t="str">
        <f ca="1">IF(IF(AND($B2049&lt;&gt;"-",$B2049=$E2049),"Entrée et sortie","-")="Entrée et sortie",'Base de données'!$B2049,"-")</f>
        <v>-</v>
      </c>
      <c r="B2049" s="41" t="str">
        <f t="shared" ca="1" si="127"/>
        <v>-</v>
      </c>
      <c r="C2049" s="41" t="str">
        <f t="shared" ca="1" si="128"/>
        <v>-</v>
      </c>
      <c r="D2049" s="41" t="str">
        <f>IF($F2049="sortie en cours d'année",'Base de données'!$B2049,"-")</f>
        <v>-</v>
      </c>
      <c r="E2049" s="41" t="str">
        <f>IF($H2049="entrée en cours d'année",'Base de données'!$B2049,"-")</f>
        <v>-</v>
      </c>
      <c r="F2049" s="37" t="str">
        <f t="shared" si="125"/>
        <v/>
      </c>
      <c r="G2049" s="37" t="str">
        <f>IF($J2049="mouvement",_xlfn.XLOOKUP('Base de données'!$B2049,$V:$V,$V:$V,0),"")</f>
        <v/>
      </c>
      <c r="H2049" s="37" t="str">
        <f t="shared" si="126"/>
        <v/>
      </c>
      <c r="I2049" s="37" t="str">
        <f>IF($J2049="mouvement",_xlfn.XLOOKUP('Base de données'!$B2049,$K:$K,$K:$K,0),"")</f>
        <v/>
      </c>
      <c r="J2049" s="38" t="str">
        <f>IF(AND(Y2049&lt;&gt;MAX(Y:Y),COUNTIF(K2049:V2049,'Base de données'!$B2049)&gt;0),"mouvement","")</f>
        <v/>
      </c>
      <c r="K2049" s="39" t="str">
        <f>IF(K$1&gt;$AE$1,"-",IFERROR(IF(DATEDIF('Base de données'!$A2049,K$1,"d")&lt;&gt;0,"",'Base de données'!$B2049),""))</f>
        <v/>
      </c>
      <c r="L2049" s="39" t="str">
        <f>IF(L$1&gt;$AE$1,"-",IFERROR(IF(DATEDIF('Base de données'!$A2049,L$1,"d")&lt;&gt;0,"",'Base de données'!$B2049),""))</f>
        <v/>
      </c>
      <c r="M2049" s="39" t="str">
        <f>IF(M$1&gt;$AE$1,"-",IFERROR(IF(DATEDIF('Base de données'!$A2049,M$1,"d")&lt;&gt;0,"",'Base de données'!$B2049),""))</f>
        <v/>
      </c>
      <c r="N2049" s="39" t="str">
        <f>IF(N$1&gt;$AE$1,"-",IFERROR(IF(DATEDIF('Base de données'!$A2049,N$1,"d")&lt;&gt;0,"",'Base de données'!$B2049),""))</f>
        <v/>
      </c>
      <c r="O2049" s="39" t="str">
        <f>IF(O$1&gt;$AE$1,"-",IFERROR(IF(DATEDIF('Base de données'!$A2049,O$1,"d")&lt;&gt;0,"",'Base de données'!$B2049),""))</f>
        <v/>
      </c>
      <c r="P2049" s="39" t="str">
        <f>IF(P$1&gt;$AE$1,"-",IFERROR(IF(DATEDIF('Base de données'!$A2049,P$1,"d")&lt;&gt;0,"",'Base de données'!$B2049),""))</f>
        <v/>
      </c>
      <c r="Q2049" s="39" t="str">
        <f>IF(Q$1&gt;$AE$1,"-",IFERROR(IF(DATEDIF('Base de données'!$A2049,Q$1,"d")&lt;&gt;0,"",'Base de données'!$B2049),""))</f>
        <v/>
      </c>
      <c r="R2049" s="39" t="str">
        <f>IF(R$1&gt;$AE$1,"-",IFERROR(IF(DATEDIF('Base de données'!$A2049,R$1,"d")&lt;&gt;0,"",'Base de données'!$B2049),""))</f>
        <v>4GZ42</v>
      </c>
      <c r="S2049" s="39" t="str">
        <f>IF(S$1&gt;$AE$1,"-",IFERROR(IF(DATEDIF('Base de données'!$A2049,S$1,"d")&lt;&gt;0,"",'Base de données'!$B2049),""))</f>
        <v/>
      </c>
      <c r="T2049" s="39" t="str">
        <f>IF(T$1&gt;$AE$1,"-",IFERROR(IF(DATEDIF('Base de données'!$A2049,T$1,"d")&lt;&gt;0,"",'Base de données'!$B2049),""))</f>
        <v/>
      </c>
      <c r="U2049" s="39" t="str">
        <f>IF(U$1&gt;$AE$1,"-",IFERROR(IF(DATEDIF('Base de données'!$A2049,U$1,"d")&lt;&gt;0,"",'Base de données'!$B2049),""))</f>
        <v/>
      </c>
      <c r="V2049" s="39" t="str">
        <f>IF(V$1&gt;$AE$1,"-",IFERROR(IF(DATEDIF('Base de données'!$A2049,V$1,"d")&lt;&gt;0,"",'Base de données'!$B2049),""))</f>
        <v/>
      </c>
      <c r="W2049" s="34"/>
      <c r="X2049" s="30" t="str">
        <f>'Base de données'!$C2049&amp;" "&amp;'Base de données'!$D2049</f>
        <v>Ledoux Jules</v>
      </c>
      <c r="Y2049" s="31">
        <f>COUNTIF('Base de données'!$B:$B,'Base de données'!$B2049)</f>
        <v>12</v>
      </c>
      <c r="AA2049" s="87" cm="1">
        <f t="array" aca="1" ref="AA2049" ca="1">INDIRECT("'Base de données'!A" &amp; ROW(Y2049))</f>
        <v>45870</v>
      </c>
      <c r="AB2049" s="51" t="str" cm="1">
        <f t="array" aca="1" ref="AB2049" ca="1">INDIRECT("'Base de données'!B" &amp; ROW(Z2049))</f>
        <v>4GZ42</v>
      </c>
    </row>
    <row r="2050" spans="1:28" x14ac:dyDescent="0.3">
      <c r="A2050" s="41" t="str">
        <f ca="1">IF(IF(AND($B2050&lt;&gt;"-",$B2050=$E2050),"Entrée et sortie","-")="Entrée et sortie",'Base de données'!$B2050,"-")</f>
        <v>-</v>
      </c>
      <c r="B2050" s="41" t="str">
        <f t="shared" ca="1" si="127"/>
        <v>-</v>
      </c>
      <c r="C2050" s="41" t="str">
        <f t="shared" ca="1" si="128"/>
        <v>-</v>
      </c>
      <c r="D2050" s="41" t="str">
        <f>IF($F2050="sortie en cours d'année",'Base de données'!$B2050,"-")</f>
        <v>-</v>
      </c>
      <c r="E2050" s="41" t="str">
        <f>IF($H2050="entrée en cours d'année",'Base de données'!$B2050,"-")</f>
        <v>-</v>
      </c>
      <c r="F2050" s="37" t="str">
        <f t="shared" ref="F2050:F2113" si="129">IF(AND(G2050=0,J2050="mouvement"),"sortie en cours d'année","")</f>
        <v/>
      </c>
      <c r="G2050" s="37" t="str">
        <f>IF($J2050="mouvement",_xlfn.XLOOKUP('Base de données'!$B2050,$V:$V,$V:$V,0),"")</f>
        <v/>
      </c>
      <c r="H2050" s="37" t="str">
        <f t="shared" ref="H2050:H2113" si="130">IF(AND(I2050=0,J2050="mouvement"),"entrée en cours d'année","")</f>
        <v/>
      </c>
      <c r="I2050" s="37" t="str">
        <f>IF($J2050="mouvement",_xlfn.XLOOKUP('Base de données'!$B2050,$K:$K,$K:$K,0),"")</f>
        <v/>
      </c>
      <c r="J2050" s="38" t="str">
        <f>IF(AND(Y2050&lt;&gt;MAX(Y:Y),COUNTIF(K2050:V2050,'Base de données'!$B2050)&gt;0),"mouvement","")</f>
        <v/>
      </c>
      <c r="K2050" s="39" t="str">
        <f>IF(K$1&gt;$AE$1,"-",IFERROR(IF(DATEDIF('Base de données'!$A2050,K$1,"d")&lt;&gt;0,"",'Base de données'!$B2050),""))</f>
        <v/>
      </c>
      <c r="L2050" s="39" t="str">
        <f>IF(L$1&gt;$AE$1,"-",IFERROR(IF(DATEDIF('Base de données'!$A2050,L$1,"d")&lt;&gt;0,"",'Base de données'!$B2050),""))</f>
        <v/>
      </c>
      <c r="M2050" s="39" t="str">
        <f>IF(M$1&gt;$AE$1,"-",IFERROR(IF(DATEDIF('Base de données'!$A2050,M$1,"d")&lt;&gt;0,"",'Base de données'!$B2050),""))</f>
        <v/>
      </c>
      <c r="N2050" s="39" t="str">
        <f>IF(N$1&gt;$AE$1,"-",IFERROR(IF(DATEDIF('Base de données'!$A2050,N$1,"d")&lt;&gt;0,"",'Base de données'!$B2050),""))</f>
        <v/>
      </c>
      <c r="O2050" s="39" t="str">
        <f>IF(O$1&gt;$AE$1,"-",IFERROR(IF(DATEDIF('Base de données'!$A2050,O$1,"d")&lt;&gt;0,"",'Base de données'!$B2050),""))</f>
        <v/>
      </c>
      <c r="P2050" s="39" t="str">
        <f>IF(P$1&gt;$AE$1,"-",IFERROR(IF(DATEDIF('Base de données'!$A2050,P$1,"d")&lt;&gt;0,"",'Base de données'!$B2050),""))</f>
        <v/>
      </c>
      <c r="Q2050" s="39" t="str">
        <f>IF(Q$1&gt;$AE$1,"-",IFERROR(IF(DATEDIF('Base de données'!$A2050,Q$1,"d")&lt;&gt;0,"",'Base de données'!$B2050),""))</f>
        <v/>
      </c>
      <c r="R2050" s="39" t="str">
        <f>IF(R$1&gt;$AE$1,"-",IFERROR(IF(DATEDIF('Base de données'!$A2050,R$1,"d")&lt;&gt;0,"",'Base de données'!$B2050),""))</f>
        <v>53NY9</v>
      </c>
      <c r="S2050" s="39" t="str">
        <f>IF(S$1&gt;$AE$1,"-",IFERROR(IF(DATEDIF('Base de données'!$A2050,S$1,"d")&lt;&gt;0,"",'Base de données'!$B2050),""))</f>
        <v/>
      </c>
      <c r="T2050" s="39" t="str">
        <f>IF(T$1&gt;$AE$1,"-",IFERROR(IF(DATEDIF('Base de données'!$A2050,T$1,"d")&lt;&gt;0,"",'Base de données'!$B2050),""))</f>
        <v/>
      </c>
      <c r="U2050" s="39" t="str">
        <f>IF(U$1&gt;$AE$1,"-",IFERROR(IF(DATEDIF('Base de données'!$A2050,U$1,"d")&lt;&gt;0,"",'Base de données'!$B2050),""))</f>
        <v/>
      </c>
      <c r="V2050" s="39" t="str">
        <f>IF(V$1&gt;$AE$1,"-",IFERROR(IF(DATEDIF('Base de données'!$A2050,V$1,"d")&lt;&gt;0,"",'Base de données'!$B2050),""))</f>
        <v/>
      </c>
      <c r="W2050" s="34"/>
      <c r="X2050" s="30" t="str">
        <f>'Base de données'!$C2050&amp;" "&amp;'Base de données'!$D2050</f>
        <v>Salmon Guillaume</v>
      </c>
      <c r="Y2050" s="31">
        <f>COUNTIF('Base de données'!$B:$B,'Base de données'!$B2050)</f>
        <v>12</v>
      </c>
      <c r="AA2050" s="87" cm="1">
        <f t="array" aca="1" ref="AA2050" ca="1">INDIRECT("'Base de données'!A" &amp; ROW(Y2050))</f>
        <v>45870</v>
      </c>
      <c r="AB2050" s="51" t="str" cm="1">
        <f t="array" aca="1" ref="AB2050" ca="1">INDIRECT("'Base de données'!B" &amp; ROW(Z2050))</f>
        <v>53NY9</v>
      </c>
    </row>
    <row r="2051" spans="1:28" x14ac:dyDescent="0.3">
      <c r="A2051" s="41" t="str">
        <f ca="1">IF(IF(AND($B2051&lt;&gt;"-",$B2051=$E2051),"Entrée et sortie","-")="Entrée et sortie",'Base de données'!$B2051,"-")</f>
        <v>-</v>
      </c>
      <c r="B2051" s="41" t="str">
        <f t="shared" ref="B2051:B2114" ca="1" si="131">_xlfn.XLOOKUP($AB2051,$D:$D,$C:$C,"-",0,-1)</f>
        <v>-</v>
      </c>
      <c r="C2051" s="41" t="str">
        <f t="shared" ref="C2051:C2114" ca="1" si="132">IF($AA2051&lt;&gt;$AE$1,$D2051,"-")</f>
        <v>-</v>
      </c>
      <c r="D2051" s="41" t="str">
        <f>IF($F2051="sortie en cours d'année",'Base de données'!$B2051,"-")</f>
        <v>-</v>
      </c>
      <c r="E2051" s="41" t="str">
        <f>IF($H2051="entrée en cours d'année",'Base de données'!$B2051,"-")</f>
        <v>-</v>
      </c>
      <c r="F2051" s="37" t="str">
        <f t="shared" si="129"/>
        <v/>
      </c>
      <c r="G2051" s="37" t="str">
        <f>IF($J2051="mouvement",_xlfn.XLOOKUP('Base de données'!$B2051,$V:$V,$V:$V,0),"")</f>
        <v/>
      </c>
      <c r="H2051" s="37" t="str">
        <f t="shared" si="130"/>
        <v/>
      </c>
      <c r="I2051" s="37" t="str">
        <f>IF($J2051="mouvement",_xlfn.XLOOKUP('Base de données'!$B2051,$K:$K,$K:$K,0),"")</f>
        <v/>
      </c>
      <c r="J2051" s="38" t="str">
        <f>IF(AND(Y2051&lt;&gt;MAX(Y:Y),COUNTIF(K2051:V2051,'Base de données'!$B2051)&gt;0),"mouvement","")</f>
        <v/>
      </c>
      <c r="K2051" s="39" t="str">
        <f>IF(K$1&gt;$AE$1,"-",IFERROR(IF(DATEDIF('Base de données'!$A2051,K$1,"d")&lt;&gt;0,"",'Base de données'!$B2051),""))</f>
        <v/>
      </c>
      <c r="L2051" s="39" t="str">
        <f>IF(L$1&gt;$AE$1,"-",IFERROR(IF(DATEDIF('Base de données'!$A2051,L$1,"d")&lt;&gt;0,"",'Base de données'!$B2051),""))</f>
        <v/>
      </c>
      <c r="M2051" s="39" t="str">
        <f>IF(M$1&gt;$AE$1,"-",IFERROR(IF(DATEDIF('Base de données'!$A2051,M$1,"d")&lt;&gt;0,"",'Base de données'!$B2051),""))</f>
        <v/>
      </c>
      <c r="N2051" s="39" t="str">
        <f>IF(N$1&gt;$AE$1,"-",IFERROR(IF(DATEDIF('Base de données'!$A2051,N$1,"d")&lt;&gt;0,"",'Base de données'!$B2051),""))</f>
        <v/>
      </c>
      <c r="O2051" s="39" t="str">
        <f>IF(O$1&gt;$AE$1,"-",IFERROR(IF(DATEDIF('Base de données'!$A2051,O$1,"d")&lt;&gt;0,"",'Base de données'!$B2051),""))</f>
        <v/>
      </c>
      <c r="P2051" s="39" t="str">
        <f>IF(P$1&gt;$AE$1,"-",IFERROR(IF(DATEDIF('Base de données'!$A2051,P$1,"d")&lt;&gt;0,"",'Base de données'!$B2051),""))</f>
        <v/>
      </c>
      <c r="Q2051" s="39" t="str">
        <f>IF(Q$1&gt;$AE$1,"-",IFERROR(IF(DATEDIF('Base de données'!$A2051,Q$1,"d")&lt;&gt;0,"",'Base de données'!$B2051),""))</f>
        <v/>
      </c>
      <c r="R2051" s="39" t="str">
        <f>IF(R$1&gt;$AE$1,"-",IFERROR(IF(DATEDIF('Base de données'!$A2051,R$1,"d")&lt;&gt;0,"",'Base de données'!$B2051),""))</f>
        <v>CHYQ5</v>
      </c>
      <c r="S2051" s="39" t="str">
        <f>IF(S$1&gt;$AE$1,"-",IFERROR(IF(DATEDIF('Base de données'!$A2051,S$1,"d")&lt;&gt;0,"",'Base de données'!$B2051),""))</f>
        <v/>
      </c>
      <c r="T2051" s="39" t="str">
        <f>IF(T$1&gt;$AE$1,"-",IFERROR(IF(DATEDIF('Base de données'!$A2051,T$1,"d")&lt;&gt;0,"",'Base de données'!$B2051),""))</f>
        <v/>
      </c>
      <c r="U2051" s="39" t="str">
        <f>IF(U$1&gt;$AE$1,"-",IFERROR(IF(DATEDIF('Base de données'!$A2051,U$1,"d")&lt;&gt;0,"",'Base de données'!$B2051),""))</f>
        <v/>
      </c>
      <c r="V2051" s="39" t="str">
        <f>IF(V$1&gt;$AE$1,"-",IFERROR(IF(DATEDIF('Base de données'!$A2051,V$1,"d")&lt;&gt;0,"",'Base de données'!$B2051),""))</f>
        <v/>
      </c>
      <c r="W2051" s="34"/>
      <c r="X2051" s="30" t="str">
        <f>'Base de données'!$C2051&amp;" "&amp;'Base de données'!$D2051</f>
        <v>Camus Isaac</v>
      </c>
      <c r="Y2051" s="31">
        <f>COUNTIF('Base de données'!$B:$B,'Base de données'!$B2051)</f>
        <v>12</v>
      </c>
      <c r="AA2051" s="87" cm="1">
        <f t="array" aca="1" ref="AA2051" ca="1">INDIRECT("'Base de données'!A" &amp; ROW(Y2051))</f>
        <v>45870</v>
      </c>
      <c r="AB2051" s="51" t="str" cm="1">
        <f t="array" aca="1" ref="AB2051" ca="1">INDIRECT("'Base de données'!B" &amp; ROW(Z2051))</f>
        <v>CHYQ5</v>
      </c>
    </row>
    <row r="2052" spans="1:28" x14ac:dyDescent="0.3">
      <c r="A2052" s="41" t="str">
        <f ca="1">IF(IF(AND($B2052&lt;&gt;"-",$B2052=$E2052),"Entrée et sortie","-")="Entrée et sortie",'Base de données'!$B2052,"-")</f>
        <v>-</v>
      </c>
      <c r="B2052" s="41" t="str">
        <f t="shared" ca="1" si="131"/>
        <v>-</v>
      </c>
      <c r="C2052" s="41" t="str">
        <f t="shared" ca="1" si="132"/>
        <v>-</v>
      </c>
      <c r="D2052" s="41" t="str">
        <f>IF($F2052="sortie en cours d'année",'Base de données'!$B2052,"-")</f>
        <v>-</v>
      </c>
      <c r="E2052" s="41" t="str">
        <f>IF($H2052="entrée en cours d'année",'Base de données'!$B2052,"-")</f>
        <v>-</v>
      </c>
      <c r="F2052" s="37" t="str">
        <f t="shared" si="129"/>
        <v/>
      </c>
      <c r="G2052" s="37" t="str">
        <f>IF($J2052="mouvement",_xlfn.XLOOKUP('Base de données'!$B2052,$V:$V,$V:$V,0),"")</f>
        <v/>
      </c>
      <c r="H2052" s="37" t="str">
        <f t="shared" si="130"/>
        <v/>
      </c>
      <c r="I2052" s="37" t="str">
        <f>IF($J2052="mouvement",_xlfn.XLOOKUP('Base de données'!$B2052,$K:$K,$K:$K,0),"")</f>
        <v/>
      </c>
      <c r="J2052" s="38" t="str">
        <f>IF(AND(Y2052&lt;&gt;MAX(Y:Y),COUNTIF(K2052:V2052,'Base de données'!$B2052)&gt;0),"mouvement","")</f>
        <v/>
      </c>
      <c r="K2052" s="39" t="str">
        <f>IF(K$1&gt;$AE$1,"-",IFERROR(IF(DATEDIF('Base de données'!$A2052,K$1,"d")&lt;&gt;0,"",'Base de données'!$B2052),""))</f>
        <v/>
      </c>
      <c r="L2052" s="39" t="str">
        <f>IF(L$1&gt;$AE$1,"-",IFERROR(IF(DATEDIF('Base de données'!$A2052,L$1,"d")&lt;&gt;0,"",'Base de données'!$B2052),""))</f>
        <v/>
      </c>
      <c r="M2052" s="39" t="str">
        <f>IF(M$1&gt;$AE$1,"-",IFERROR(IF(DATEDIF('Base de données'!$A2052,M$1,"d")&lt;&gt;0,"",'Base de données'!$B2052),""))</f>
        <v/>
      </c>
      <c r="N2052" s="39" t="str">
        <f>IF(N$1&gt;$AE$1,"-",IFERROR(IF(DATEDIF('Base de données'!$A2052,N$1,"d")&lt;&gt;0,"",'Base de données'!$B2052),""))</f>
        <v/>
      </c>
      <c r="O2052" s="39" t="str">
        <f>IF(O$1&gt;$AE$1,"-",IFERROR(IF(DATEDIF('Base de données'!$A2052,O$1,"d")&lt;&gt;0,"",'Base de données'!$B2052),""))</f>
        <v/>
      </c>
      <c r="P2052" s="39" t="str">
        <f>IF(P$1&gt;$AE$1,"-",IFERROR(IF(DATEDIF('Base de données'!$A2052,P$1,"d")&lt;&gt;0,"",'Base de données'!$B2052),""))</f>
        <v/>
      </c>
      <c r="Q2052" s="39" t="str">
        <f>IF(Q$1&gt;$AE$1,"-",IFERROR(IF(DATEDIF('Base de données'!$A2052,Q$1,"d")&lt;&gt;0,"",'Base de données'!$B2052),""))</f>
        <v/>
      </c>
      <c r="R2052" s="39" t="str">
        <f>IF(R$1&gt;$AE$1,"-",IFERROR(IF(DATEDIF('Base de données'!$A2052,R$1,"d")&lt;&gt;0,"",'Base de données'!$B2052),""))</f>
        <v>8E9LF</v>
      </c>
      <c r="S2052" s="39" t="str">
        <f>IF(S$1&gt;$AE$1,"-",IFERROR(IF(DATEDIF('Base de données'!$A2052,S$1,"d")&lt;&gt;0,"",'Base de données'!$B2052),""))</f>
        <v/>
      </c>
      <c r="T2052" s="39" t="str">
        <f>IF(T$1&gt;$AE$1,"-",IFERROR(IF(DATEDIF('Base de données'!$A2052,T$1,"d")&lt;&gt;0,"",'Base de données'!$B2052),""))</f>
        <v/>
      </c>
      <c r="U2052" s="39" t="str">
        <f>IF(U$1&gt;$AE$1,"-",IFERROR(IF(DATEDIF('Base de données'!$A2052,U$1,"d")&lt;&gt;0,"",'Base de données'!$B2052),""))</f>
        <v/>
      </c>
      <c r="V2052" s="39" t="str">
        <f>IF(V$1&gt;$AE$1,"-",IFERROR(IF(DATEDIF('Base de données'!$A2052,V$1,"d")&lt;&gt;0,"",'Base de données'!$B2052),""))</f>
        <v/>
      </c>
      <c r="W2052" s="34"/>
      <c r="X2052" s="30" t="str">
        <f>'Base de données'!$C2052&amp;" "&amp;'Base de données'!$D2052</f>
        <v>Baron Marcelle</v>
      </c>
      <c r="Y2052" s="31">
        <f>COUNTIF('Base de données'!$B:$B,'Base de données'!$B2052)</f>
        <v>12</v>
      </c>
      <c r="AA2052" s="87" cm="1">
        <f t="array" aca="1" ref="AA2052" ca="1">INDIRECT("'Base de données'!A" &amp; ROW(Y2052))</f>
        <v>45870</v>
      </c>
      <c r="AB2052" s="51" t="str" cm="1">
        <f t="array" aca="1" ref="AB2052" ca="1">INDIRECT("'Base de données'!B" &amp; ROW(Z2052))</f>
        <v>8E9LF</v>
      </c>
    </row>
    <row r="2053" spans="1:28" x14ac:dyDescent="0.3">
      <c r="A2053" s="41" t="str">
        <f ca="1">IF(IF(AND($B2053&lt;&gt;"-",$B2053=$E2053),"Entrée et sortie","-")="Entrée et sortie",'Base de données'!$B2053,"-")</f>
        <v>-</v>
      </c>
      <c r="B2053" s="41" t="str">
        <f t="shared" ca="1" si="131"/>
        <v>-</v>
      </c>
      <c r="C2053" s="41" t="str">
        <f t="shared" ca="1" si="132"/>
        <v>-</v>
      </c>
      <c r="D2053" s="41" t="str">
        <f>IF($F2053="sortie en cours d'année",'Base de données'!$B2053,"-")</f>
        <v>-</v>
      </c>
      <c r="E2053" s="41" t="str">
        <f>IF($H2053="entrée en cours d'année",'Base de données'!$B2053,"-")</f>
        <v>-</v>
      </c>
      <c r="F2053" s="37" t="str">
        <f t="shared" si="129"/>
        <v/>
      </c>
      <c r="G2053" s="37" t="str">
        <f>IF($J2053="mouvement",_xlfn.XLOOKUP('Base de données'!$B2053,$V:$V,$V:$V,0),"")</f>
        <v/>
      </c>
      <c r="H2053" s="37" t="str">
        <f t="shared" si="130"/>
        <v/>
      </c>
      <c r="I2053" s="37" t="str">
        <f>IF($J2053="mouvement",_xlfn.XLOOKUP('Base de données'!$B2053,$K:$K,$K:$K,0),"")</f>
        <v/>
      </c>
      <c r="J2053" s="38" t="str">
        <f>IF(AND(Y2053&lt;&gt;MAX(Y:Y),COUNTIF(K2053:V2053,'Base de données'!$B2053)&gt;0),"mouvement","")</f>
        <v/>
      </c>
      <c r="K2053" s="39" t="str">
        <f>IF(K$1&gt;$AE$1,"-",IFERROR(IF(DATEDIF('Base de données'!$A2053,K$1,"d")&lt;&gt;0,"",'Base de données'!$B2053),""))</f>
        <v/>
      </c>
      <c r="L2053" s="39" t="str">
        <f>IF(L$1&gt;$AE$1,"-",IFERROR(IF(DATEDIF('Base de données'!$A2053,L$1,"d")&lt;&gt;0,"",'Base de données'!$B2053),""))</f>
        <v/>
      </c>
      <c r="M2053" s="39" t="str">
        <f>IF(M$1&gt;$AE$1,"-",IFERROR(IF(DATEDIF('Base de données'!$A2053,M$1,"d")&lt;&gt;0,"",'Base de données'!$B2053),""))</f>
        <v/>
      </c>
      <c r="N2053" s="39" t="str">
        <f>IF(N$1&gt;$AE$1,"-",IFERROR(IF(DATEDIF('Base de données'!$A2053,N$1,"d")&lt;&gt;0,"",'Base de données'!$B2053),""))</f>
        <v/>
      </c>
      <c r="O2053" s="39" t="str">
        <f>IF(O$1&gt;$AE$1,"-",IFERROR(IF(DATEDIF('Base de données'!$A2053,O$1,"d")&lt;&gt;0,"",'Base de données'!$B2053),""))</f>
        <v/>
      </c>
      <c r="P2053" s="39" t="str">
        <f>IF(P$1&gt;$AE$1,"-",IFERROR(IF(DATEDIF('Base de données'!$A2053,P$1,"d")&lt;&gt;0,"",'Base de données'!$B2053),""))</f>
        <v/>
      </c>
      <c r="Q2053" s="39" t="str">
        <f>IF(Q$1&gt;$AE$1,"-",IFERROR(IF(DATEDIF('Base de données'!$A2053,Q$1,"d")&lt;&gt;0,"",'Base de données'!$B2053),""))</f>
        <v/>
      </c>
      <c r="R2053" s="39" t="str">
        <f>IF(R$1&gt;$AE$1,"-",IFERROR(IF(DATEDIF('Base de données'!$A2053,R$1,"d")&lt;&gt;0,"",'Base de données'!$B2053),""))</f>
        <v>M5OQN</v>
      </c>
      <c r="S2053" s="39" t="str">
        <f>IF(S$1&gt;$AE$1,"-",IFERROR(IF(DATEDIF('Base de données'!$A2053,S$1,"d")&lt;&gt;0,"",'Base de données'!$B2053),""))</f>
        <v/>
      </c>
      <c r="T2053" s="39" t="str">
        <f>IF(T$1&gt;$AE$1,"-",IFERROR(IF(DATEDIF('Base de données'!$A2053,T$1,"d")&lt;&gt;0,"",'Base de données'!$B2053),""))</f>
        <v/>
      </c>
      <c r="U2053" s="39" t="str">
        <f>IF(U$1&gt;$AE$1,"-",IFERROR(IF(DATEDIF('Base de données'!$A2053,U$1,"d")&lt;&gt;0,"",'Base de données'!$B2053),""))</f>
        <v/>
      </c>
      <c r="V2053" s="39" t="str">
        <f>IF(V$1&gt;$AE$1,"-",IFERROR(IF(DATEDIF('Base de données'!$A2053,V$1,"d")&lt;&gt;0,"",'Base de données'!$B2053),""))</f>
        <v/>
      </c>
      <c r="W2053" s="34"/>
      <c r="X2053" s="30" t="str">
        <f>'Base de données'!$C2053&amp;" "&amp;'Base de données'!$D2053</f>
        <v>Courtois Marcel</v>
      </c>
      <c r="Y2053" s="31">
        <f>COUNTIF('Base de données'!$B:$B,'Base de données'!$B2053)</f>
        <v>12</v>
      </c>
      <c r="AA2053" s="87" cm="1">
        <f t="array" aca="1" ref="AA2053" ca="1">INDIRECT("'Base de données'!A" &amp; ROW(Y2053))</f>
        <v>45870</v>
      </c>
      <c r="AB2053" s="51" t="str" cm="1">
        <f t="array" aca="1" ref="AB2053" ca="1">INDIRECT("'Base de données'!B" &amp; ROW(Z2053))</f>
        <v>M5OQN</v>
      </c>
    </row>
    <row r="2054" spans="1:28" x14ac:dyDescent="0.3">
      <c r="A2054" s="41" t="str">
        <f ca="1">IF(IF(AND($B2054&lt;&gt;"-",$B2054=$E2054),"Entrée et sortie","-")="Entrée et sortie",'Base de données'!$B2054,"-")</f>
        <v>-</v>
      </c>
      <c r="B2054" s="41" t="str">
        <f t="shared" ca="1" si="131"/>
        <v>-</v>
      </c>
      <c r="C2054" s="41" t="str">
        <f t="shared" ca="1" si="132"/>
        <v>-</v>
      </c>
      <c r="D2054" s="41" t="str">
        <f>IF($F2054="sortie en cours d'année",'Base de données'!$B2054,"-")</f>
        <v>-</v>
      </c>
      <c r="E2054" s="41" t="str">
        <f>IF($H2054="entrée en cours d'année",'Base de données'!$B2054,"-")</f>
        <v>-</v>
      </c>
      <c r="F2054" s="37" t="str">
        <f t="shared" si="129"/>
        <v/>
      </c>
      <c r="G2054" s="37" t="str">
        <f>IF($J2054="mouvement",_xlfn.XLOOKUP('Base de données'!$B2054,$V:$V,$V:$V,0),"")</f>
        <v/>
      </c>
      <c r="H2054" s="37" t="str">
        <f t="shared" si="130"/>
        <v/>
      </c>
      <c r="I2054" s="37" t="str">
        <f>IF($J2054="mouvement",_xlfn.XLOOKUP('Base de données'!$B2054,$K:$K,$K:$K,0),"")</f>
        <v/>
      </c>
      <c r="J2054" s="38" t="str">
        <f>IF(AND(Y2054&lt;&gt;MAX(Y:Y),COUNTIF(K2054:V2054,'Base de données'!$B2054)&gt;0),"mouvement","")</f>
        <v/>
      </c>
      <c r="K2054" s="39" t="str">
        <f>IF(K$1&gt;$AE$1,"-",IFERROR(IF(DATEDIF('Base de données'!$A2054,K$1,"d")&lt;&gt;0,"",'Base de données'!$B2054),""))</f>
        <v/>
      </c>
      <c r="L2054" s="39" t="str">
        <f>IF(L$1&gt;$AE$1,"-",IFERROR(IF(DATEDIF('Base de données'!$A2054,L$1,"d")&lt;&gt;0,"",'Base de données'!$B2054),""))</f>
        <v/>
      </c>
      <c r="M2054" s="39" t="str">
        <f>IF(M$1&gt;$AE$1,"-",IFERROR(IF(DATEDIF('Base de données'!$A2054,M$1,"d")&lt;&gt;0,"",'Base de données'!$B2054),""))</f>
        <v/>
      </c>
      <c r="N2054" s="39" t="str">
        <f>IF(N$1&gt;$AE$1,"-",IFERROR(IF(DATEDIF('Base de données'!$A2054,N$1,"d")&lt;&gt;0,"",'Base de données'!$B2054),""))</f>
        <v/>
      </c>
      <c r="O2054" s="39" t="str">
        <f>IF(O$1&gt;$AE$1,"-",IFERROR(IF(DATEDIF('Base de données'!$A2054,O$1,"d")&lt;&gt;0,"",'Base de données'!$B2054),""))</f>
        <v/>
      </c>
      <c r="P2054" s="39" t="str">
        <f>IF(P$1&gt;$AE$1,"-",IFERROR(IF(DATEDIF('Base de données'!$A2054,P$1,"d")&lt;&gt;0,"",'Base de données'!$B2054),""))</f>
        <v/>
      </c>
      <c r="Q2054" s="39" t="str">
        <f>IF(Q$1&gt;$AE$1,"-",IFERROR(IF(DATEDIF('Base de données'!$A2054,Q$1,"d")&lt;&gt;0,"",'Base de données'!$B2054),""))</f>
        <v/>
      </c>
      <c r="R2054" s="39" t="str">
        <f>IF(R$1&gt;$AE$1,"-",IFERROR(IF(DATEDIF('Base de données'!$A2054,R$1,"d")&lt;&gt;0,"",'Base de données'!$B2054),""))</f>
        <v>FOPU8</v>
      </c>
      <c r="S2054" s="39" t="str">
        <f>IF(S$1&gt;$AE$1,"-",IFERROR(IF(DATEDIF('Base de données'!$A2054,S$1,"d")&lt;&gt;0,"",'Base de données'!$B2054),""))</f>
        <v/>
      </c>
      <c r="T2054" s="39" t="str">
        <f>IF(T$1&gt;$AE$1,"-",IFERROR(IF(DATEDIF('Base de données'!$A2054,T$1,"d")&lt;&gt;0,"",'Base de données'!$B2054),""))</f>
        <v/>
      </c>
      <c r="U2054" s="39" t="str">
        <f>IF(U$1&gt;$AE$1,"-",IFERROR(IF(DATEDIF('Base de données'!$A2054,U$1,"d")&lt;&gt;0,"",'Base de données'!$B2054),""))</f>
        <v/>
      </c>
      <c r="V2054" s="39" t="str">
        <f>IF(V$1&gt;$AE$1,"-",IFERROR(IF(DATEDIF('Base de données'!$A2054,V$1,"d")&lt;&gt;0,"",'Base de données'!$B2054),""))</f>
        <v/>
      </c>
      <c r="W2054" s="34"/>
      <c r="X2054" s="30" t="str">
        <f>'Base de données'!$C2054&amp;" "&amp;'Base de données'!$D2054</f>
        <v>Boulay Pierre</v>
      </c>
      <c r="Y2054" s="31">
        <f>COUNTIF('Base de données'!$B:$B,'Base de données'!$B2054)</f>
        <v>12</v>
      </c>
      <c r="AA2054" s="87" cm="1">
        <f t="array" aca="1" ref="AA2054" ca="1">INDIRECT("'Base de données'!A" &amp; ROW(Y2054))</f>
        <v>45870</v>
      </c>
      <c r="AB2054" s="51" t="str" cm="1">
        <f t="array" aca="1" ref="AB2054" ca="1">INDIRECT("'Base de données'!B" &amp; ROW(Z2054))</f>
        <v>FOPU8</v>
      </c>
    </row>
    <row r="2055" spans="1:28" x14ac:dyDescent="0.3">
      <c r="A2055" s="41" t="str">
        <f ca="1">IF(IF(AND($B2055&lt;&gt;"-",$B2055=$E2055),"Entrée et sortie","-")="Entrée et sortie",'Base de données'!$B2055,"-")</f>
        <v>-</v>
      </c>
      <c r="B2055" s="41" t="str">
        <f t="shared" ca="1" si="131"/>
        <v>-</v>
      </c>
      <c r="C2055" s="41" t="str">
        <f t="shared" ca="1" si="132"/>
        <v>-</v>
      </c>
      <c r="D2055" s="41" t="str">
        <f>IF($F2055="sortie en cours d'année",'Base de données'!$B2055,"-")</f>
        <v>-</v>
      </c>
      <c r="E2055" s="41" t="str">
        <f>IF($H2055="entrée en cours d'année",'Base de données'!$B2055,"-")</f>
        <v>-</v>
      </c>
      <c r="F2055" s="37" t="str">
        <f t="shared" si="129"/>
        <v/>
      </c>
      <c r="G2055" s="37" t="str">
        <f>IF($J2055="mouvement",_xlfn.XLOOKUP('Base de données'!$B2055,$V:$V,$V:$V,0),"")</f>
        <v/>
      </c>
      <c r="H2055" s="37" t="str">
        <f t="shared" si="130"/>
        <v/>
      </c>
      <c r="I2055" s="37" t="str">
        <f>IF($J2055="mouvement",_xlfn.XLOOKUP('Base de données'!$B2055,$K:$K,$K:$K,0),"")</f>
        <v/>
      </c>
      <c r="J2055" s="38" t="str">
        <f>IF(AND(Y2055&lt;&gt;MAX(Y:Y),COUNTIF(K2055:V2055,'Base de données'!$B2055)&gt;0),"mouvement","")</f>
        <v/>
      </c>
      <c r="K2055" s="39" t="str">
        <f>IF(K$1&gt;$AE$1,"-",IFERROR(IF(DATEDIF('Base de données'!$A2055,K$1,"d")&lt;&gt;0,"",'Base de données'!$B2055),""))</f>
        <v/>
      </c>
      <c r="L2055" s="39" t="str">
        <f>IF(L$1&gt;$AE$1,"-",IFERROR(IF(DATEDIF('Base de données'!$A2055,L$1,"d")&lt;&gt;0,"",'Base de données'!$B2055),""))</f>
        <v/>
      </c>
      <c r="M2055" s="39" t="str">
        <f>IF(M$1&gt;$AE$1,"-",IFERROR(IF(DATEDIF('Base de données'!$A2055,M$1,"d")&lt;&gt;0,"",'Base de données'!$B2055),""))</f>
        <v/>
      </c>
      <c r="N2055" s="39" t="str">
        <f>IF(N$1&gt;$AE$1,"-",IFERROR(IF(DATEDIF('Base de données'!$A2055,N$1,"d")&lt;&gt;0,"",'Base de données'!$B2055),""))</f>
        <v/>
      </c>
      <c r="O2055" s="39" t="str">
        <f>IF(O$1&gt;$AE$1,"-",IFERROR(IF(DATEDIF('Base de données'!$A2055,O$1,"d")&lt;&gt;0,"",'Base de données'!$B2055),""))</f>
        <v/>
      </c>
      <c r="P2055" s="39" t="str">
        <f>IF(P$1&gt;$AE$1,"-",IFERROR(IF(DATEDIF('Base de données'!$A2055,P$1,"d")&lt;&gt;0,"",'Base de données'!$B2055),""))</f>
        <v/>
      </c>
      <c r="Q2055" s="39" t="str">
        <f>IF(Q$1&gt;$AE$1,"-",IFERROR(IF(DATEDIF('Base de données'!$A2055,Q$1,"d")&lt;&gt;0,"",'Base de données'!$B2055),""))</f>
        <v/>
      </c>
      <c r="R2055" s="39" t="str">
        <f>IF(R$1&gt;$AE$1,"-",IFERROR(IF(DATEDIF('Base de données'!$A2055,R$1,"d")&lt;&gt;0,"",'Base de données'!$B2055),""))</f>
        <v>7JO19</v>
      </c>
      <c r="S2055" s="39" t="str">
        <f>IF(S$1&gt;$AE$1,"-",IFERROR(IF(DATEDIF('Base de données'!$A2055,S$1,"d")&lt;&gt;0,"",'Base de données'!$B2055),""))</f>
        <v/>
      </c>
      <c r="T2055" s="39" t="str">
        <f>IF(T$1&gt;$AE$1,"-",IFERROR(IF(DATEDIF('Base de données'!$A2055,T$1,"d")&lt;&gt;0,"",'Base de données'!$B2055),""))</f>
        <v/>
      </c>
      <c r="U2055" s="39" t="str">
        <f>IF(U$1&gt;$AE$1,"-",IFERROR(IF(DATEDIF('Base de données'!$A2055,U$1,"d")&lt;&gt;0,"",'Base de données'!$B2055),""))</f>
        <v/>
      </c>
      <c r="V2055" s="39" t="str">
        <f>IF(V$1&gt;$AE$1,"-",IFERROR(IF(DATEDIF('Base de données'!$A2055,V$1,"d")&lt;&gt;0,"",'Base de données'!$B2055),""))</f>
        <v/>
      </c>
      <c r="W2055" s="34"/>
      <c r="X2055" s="30" t="str">
        <f>'Base de données'!$C2055&amp;" "&amp;'Base de données'!$D2055</f>
        <v>Lefebvre Richard</v>
      </c>
      <c r="Y2055" s="31">
        <f>COUNTIF('Base de données'!$B:$B,'Base de données'!$B2055)</f>
        <v>12</v>
      </c>
      <c r="AA2055" s="87" cm="1">
        <f t="array" aca="1" ref="AA2055" ca="1">INDIRECT("'Base de données'!A" &amp; ROW(Y2055))</f>
        <v>45870</v>
      </c>
      <c r="AB2055" s="51" t="str" cm="1">
        <f t="array" aca="1" ref="AB2055" ca="1">INDIRECT("'Base de données'!B" &amp; ROW(Z2055))</f>
        <v>7JO19</v>
      </c>
    </row>
    <row r="2056" spans="1:28" x14ac:dyDescent="0.3">
      <c r="A2056" s="41" t="str">
        <f ca="1">IF(IF(AND($B2056&lt;&gt;"-",$B2056=$E2056),"Entrée et sortie","-")="Entrée et sortie",'Base de données'!$B2056,"-")</f>
        <v>-</v>
      </c>
      <c r="B2056" s="41" t="str">
        <f t="shared" ca="1" si="131"/>
        <v>-</v>
      </c>
      <c r="C2056" s="41" t="str">
        <f t="shared" ca="1" si="132"/>
        <v>-</v>
      </c>
      <c r="D2056" s="41" t="str">
        <f>IF($F2056="sortie en cours d'année",'Base de données'!$B2056,"-")</f>
        <v>-</v>
      </c>
      <c r="E2056" s="41" t="str">
        <f>IF($H2056="entrée en cours d'année",'Base de données'!$B2056,"-")</f>
        <v>-</v>
      </c>
      <c r="F2056" s="37" t="str">
        <f t="shared" si="129"/>
        <v/>
      </c>
      <c r="G2056" s="37" t="str">
        <f>IF($J2056="mouvement",_xlfn.XLOOKUP('Base de données'!$B2056,$V:$V,$V:$V,0),"")</f>
        <v/>
      </c>
      <c r="H2056" s="37" t="str">
        <f t="shared" si="130"/>
        <v/>
      </c>
      <c r="I2056" s="37" t="str">
        <f>IF($J2056="mouvement",_xlfn.XLOOKUP('Base de données'!$B2056,$K:$K,$K:$K,0),"")</f>
        <v/>
      </c>
      <c r="J2056" s="38" t="str">
        <f>IF(AND(Y2056&lt;&gt;MAX(Y:Y),COUNTIF(K2056:V2056,'Base de données'!$B2056)&gt;0),"mouvement","")</f>
        <v/>
      </c>
      <c r="K2056" s="39" t="str">
        <f>IF(K$1&gt;$AE$1,"-",IFERROR(IF(DATEDIF('Base de données'!$A2056,K$1,"d")&lt;&gt;0,"",'Base de données'!$B2056),""))</f>
        <v/>
      </c>
      <c r="L2056" s="39" t="str">
        <f>IF(L$1&gt;$AE$1,"-",IFERROR(IF(DATEDIF('Base de données'!$A2056,L$1,"d")&lt;&gt;0,"",'Base de données'!$B2056),""))</f>
        <v/>
      </c>
      <c r="M2056" s="39" t="str">
        <f>IF(M$1&gt;$AE$1,"-",IFERROR(IF(DATEDIF('Base de données'!$A2056,M$1,"d")&lt;&gt;0,"",'Base de données'!$B2056),""))</f>
        <v/>
      </c>
      <c r="N2056" s="39" t="str">
        <f>IF(N$1&gt;$AE$1,"-",IFERROR(IF(DATEDIF('Base de données'!$A2056,N$1,"d")&lt;&gt;0,"",'Base de données'!$B2056),""))</f>
        <v/>
      </c>
      <c r="O2056" s="39" t="str">
        <f>IF(O$1&gt;$AE$1,"-",IFERROR(IF(DATEDIF('Base de données'!$A2056,O$1,"d")&lt;&gt;0,"",'Base de données'!$B2056),""))</f>
        <v/>
      </c>
      <c r="P2056" s="39" t="str">
        <f>IF(P$1&gt;$AE$1,"-",IFERROR(IF(DATEDIF('Base de données'!$A2056,P$1,"d")&lt;&gt;0,"",'Base de données'!$B2056),""))</f>
        <v/>
      </c>
      <c r="Q2056" s="39" t="str">
        <f>IF(Q$1&gt;$AE$1,"-",IFERROR(IF(DATEDIF('Base de données'!$A2056,Q$1,"d")&lt;&gt;0,"",'Base de données'!$B2056),""))</f>
        <v/>
      </c>
      <c r="R2056" s="39" t="str">
        <f>IF(R$1&gt;$AE$1,"-",IFERROR(IF(DATEDIF('Base de données'!$A2056,R$1,"d")&lt;&gt;0,"",'Base de données'!$B2056),""))</f>
        <v>NNRI4</v>
      </c>
      <c r="S2056" s="39" t="str">
        <f>IF(S$1&gt;$AE$1,"-",IFERROR(IF(DATEDIF('Base de données'!$A2056,S$1,"d")&lt;&gt;0,"",'Base de données'!$B2056),""))</f>
        <v/>
      </c>
      <c r="T2056" s="39" t="str">
        <f>IF(T$1&gt;$AE$1,"-",IFERROR(IF(DATEDIF('Base de données'!$A2056,T$1,"d")&lt;&gt;0,"",'Base de données'!$B2056),""))</f>
        <v/>
      </c>
      <c r="U2056" s="39" t="str">
        <f>IF(U$1&gt;$AE$1,"-",IFERROR(IF(DATEDIF('Base de données'!$A2056,U$1,"d")&lt;&gt;0,"",'Base de données'!$B2056),""))</f>
        <v/>
      </c>
      <c r="V2056" s="39" t="str">
        <f>IF(V$1&gt;$AE$1,"-",IFERROR(IF(DATEDIF('Base de données'!$A2056,V$1,"d")&lt;&gt;0,"",'Base de données'!$B2056),""))</f>
        <v/>
      </c>
      <c r="W2056" s="34"/>
      <c r="X2056" s="30" t="str">
        <f>'Base de données'!$C2056&amp;" "&amp;'Base de données'!$D2056</f>
        <v>Rousseau Odette</v>
      </c>
      <c r="Y2056" s="31">
        <f>COUNTIF('Base de données'!$B:$B,'Base de données'!$B2056)</f>
        <v>12</v>
      </c>
      <c r="AA2056" s="87" cm="1">
        <f t="array" aca="1" ref="AA2056" ca="1">INDIRECT("'Base de données'!A" &amp; ROW(Y2056))</f>
        <v>45870</v>
      </c>
      <c r="AB2056" s="51" t="str" cm="1">
        <f t="array" aca="1" ref="AB2056" ca="1">INDIRECT("'Base de données'!B" &amp; ROW(Z2056))</f>
        <v>NNRI4</v>
      </c>
    </row>
    <row r="2057" spans="1:28" x14ac:dyDescent="0.3">
      <c r="A2057" s="41" t="str">
        <f ca="1">IF(IF(AND($B2057&lt;&gt;"-",$B2057=$E2057),"Entrée et sortie","-")="Entrée et sortie",'Base de données'!$B2057,"-")</f>
        <v>-</v>
      </c>
      <c r="B2057" s="41" t="str">
        <f t="shared" ca="1" si="131"/>
        <v>-</v>
      </c>
      <c r="C2057" s="41" t="str">
        <f t="shared" ca="1" si="132"/>
        <v>-</v>
      </c>
      <c r="D2057" s="41" t="str">
        <f>IF($F2057="sortie en cours d'année",'Base de données'!$B2057,"-")</f>
        <v>-</v>
      </c>
      <c r="E2057" s="41" t="str">
        <f>IF($H2057="entrée en cours d'année",'Base de données'!$B2057,"-")</f>
        <v>-</v>
      </c>
      <c r="F2057" s="37" t="str">
        <f t="shared" si="129"/>
        <v/>
      </c>
      <c r="G2057" s="37" t="str">
        <f>IF($J2057="mouvement",_xlfn.XLOOKUP('Base de données'!$B2057,$V:$V,$V:$V,0),"")</f>
        <v/>
      </c>
      <c r="H2057" s="37" t="str">
        <f t="shared" si="130"/>
        <v/>
      </c>
      <c r="I2057" s="37" t="str">
        <f>IF($J2057="mouvement",_xlfn.XLOOKUP('Base de données'!$B2057,$K:$K,$K:$K,0),"")</f>
        <v/>
      </c>
      <c r="J2057" s="38" t="str">
        <f>IF(AND(Y2057&lt;&gt;MAX(Y:Y),COUNTIF(K2057:V2057,'Base de données'!$B2057)&gt;0),"mouvement","")</f>
        <v/>
      </c>
      <c r="K2057" s="39" t="str">
        <f>IF(K$1&gt;$AE$1,"-",IFERROR(IF(DATEDIF('Base de données'!$A2057,K$1,"d")&lt;&gt;0,"",'Base de données'!$B2057),""))</f>
        <v/>
      </c>
      <c r="L2057" s="39" t="str">
        <f>IF(L$1&gt;$AE$1,"-",IFERROR(IF(DATEDIF('Base de données'!$A2057,L$1,"d")&lt;&gt;0,"",'Base de données'!$B2057),""))</f>
        <v/>
      </c>
      <c r="M2057" s="39" t="str">
        <f>IF(M$1&gt;$AE$1,"-",IFERROR(IF(DATEDIF('Base de données'!$A2057,M$1,"d")&lt;&gt;0,"",'Base de données'!$B2057),""))</f>
        <v/>
      </c>
      <c r="N2057" s="39" t="str">
        <f>IF(N$1&gt;$AE$1,"-",IFERROR(IF(DATEDIF('Base de données'!$A2057,N$1,"d")&lt;&gt;0,"",'Base de données'!$B2057),""))</f>
        <v/>
      </c>
      <c r="O2057" s="39" t="str">
        <f>IF(O$1&gt;$AE$1,"-",IFERROR(IF(DATEDIF('Base de données'!$A2057,O$1,"d")&lt;&gt;0,"",'Base de données'!$B2057),""))</f>
        <v/>
      </c>
      <c r="P2057" s="39" t="str">
        <f>IF(P$1&gt;$AE$1,"-",IFERROR(IF(DATEDIF('Base de données'!$A2057,P$1,"d")&lt;&gt;0,"",'Base de données'!$B2057),""))</f>
        <v/>
      </c>
      <c r="Q2057" s="39" t="str">
        <f>IF(Q$1&gt;$AE$1,"-",IFERROR(IF(DATEDIF('Base de données'!$A2057,Q$1,"d")&lt;&gt;0,"",'Base de données'!$B2057),""))</f>
        <v/>
      </c>
      <c r="R2057" s="39" t="str">
        <f>IF(R$1&gt;$AE$1,"-",IFERROR(IF(DATEDIF('Base de données'!$A2057,R$1,"d")&lt;&gt;0,"",'Base de données'!$B2057),""))</f>
        <v>FAZGD</v>
      </c>
      <c r="S2057" s="39" t="str">
        <f>IF(S$1&gt;$AE$1,"-",IFERROR(IF(DATEDIF('Base de données'!$A2057,S$1,"d")&lt;&gt;0,"",'Base de données'!$B2057),""))</f>
        <v/>
      </c>
      <c r="T2057" s="39" t="str">
        <f>IF(T$1&gt;$AE$1,"-",IFERROR(IF(DATEDIF('Base de données'!$A2057,T$1,"d")&lt;&gt;0,"",'Base de données'!$B2057),""))</f>
        <v/>
      </c>
      <c r="U2057" s="39" t="str">
        <f>IF(U$1&gt;$AE$1,"-",IFERROR(IF(DATEDIF('Base de données'!$A2057,U$1,"d")&lt;&gt;0,"",'Base de données'!$B2057),""))</f>
        <v/>
      </c>
      <c r="V2057" s="39" t="str">
        <f>IF(V$1&gt;$AE$1,"-",IFERROR(IF(DATEDIF('Base de données'!$A2057,V$1,"d")&lt;&gt;0,"",'Base de données'!$B2057),""))</f>
        <v/>
      </c>
      <c r="W2057" s="34"/>
      <c r="X2057" s="30" t="str">
        <f>'Base de données'!$C2057&amp;" "&amp;'Base de données'!$D2057</f>
        <v>Pinto Capucine</v>
      </c>
      <c r="Y2057" s="31">
        <f>COUNTIF('Base de données'!$B:$B,'Base de données'!$B2057)</f>
        <v>12</v>
      </c>
      <c r="AA2057" s="87" cm="1">
        <f t="array" aca="1" ref="AA2057" ca="1">INDIRECT("'Base de données'!A" &amp; ROW(Y2057))</f>
        <v>45870</v>
      </c>
      <c r="AB2057" s="51" t="str" cm="1">
        <f t="array" aca="1" ref="AB2057" ca="1">INDIRECT("'Base de données'!B" &amp; ROW(Z2057))</f>
        <v>FAZGD</v>
      </c>
    </row>
    <row r="2058" spans="1:28" x14ac:dyDescent="0.3">
      <c r="A2058" s="41" t="str">
        <f ca="1">IF(IF(AND($B2058&lt;&gt;"-",$B2058=$E2058),"Entrée et sortie","-")="Entrée et sortie",'Base de données'!$B2058,"-")</f>
        <v>-</v>
      </c>
      <c r="B2058" s="41" t="str">
        <f t="shared" ca="1" si="131"/>
        <v>-</v>
      </c>
      <c r="C2058" s="41" t="str">
        <f t="shared" ca="1" si="132"/>
        <v>-</v>
      </c>
      <c r="D2058" s="41" t="str">
        <f>IF($F2058="sortie en cours d'année",'Base de données'!$B2058,"-")</f>
        <v>-</v>
      </c>
      <c r="E2058" s="41" t="str">
        <f>IF($H2058="entrée en cours d'année",'Base de données'!$B2058,"-")</f>
        <v>-</v>
      </c>
      <c r="F2058" s="37" t="str">
        <f t="shared" si="129"/>
        <v/>
      </c>
      <c r="G2058" s="37" t="str">
        <f>IF($J2058="mouvement",_xlfn.XLOOKUP('Base de données'!$B2058,$V:$V,$V:$V,0),"")</f>
        <v/>
      </c>
      <c r="H2058" s="37" t="str">
        <f t="shared" si="130"/>
        <v/>
      </c>
      <c r="I2058" s="37" t="str">
        <f>IF($J2058="mouvement",_xlfn.XLOOKUP('Base de données'!$B2058,$K:$K,$K:$K,0),"")</f>
        <v/>
      </c>
      <c r="J2058" s="38" t="str">
        <f>IF(AND(Y2058&lt;&gt;MAX(Y:Y),COUNTIF(K2058:V2058,'Base de données'!$B2058)&gt;0),"mouvement","")</f>
        <v/>
      </c>
      <c r="K2058" s="39" t="str">
        <f>IF(K$1&gt;$AE$1,"-",IFERROR(IF(DATEDIF('Base de données'!$A2058,K$1,"d")&lt;&gt;0,"",'Base de données'!$B2058),""))</f>
        <v/>
      </c>
      <c r="L2058" s="39" t="str">
        <f>IF(L$1&gt;$AE$1,"-",IFERROR(IF(DATEDIF('Base de données'!$A2058,L$1,"d")&lt;&gt;0,"",'Base de données'!$B2058),""))</f>
        <v/>
      </c>
      <c r="M2058" s="39" t="str">
        <f>IF(M$1&gt;$AE$1,"-",IFERROR(IF(DATEDIF('Base de données'!$A2058,M$1,"d")&lt;&gt;0,"",'Base de données'!$B2058),""))</f>
        <v/>
      </c>
      <c r="N2058" s="39" t="str">
        <f>IF(N$1&gt;$AE$1,"-",IFERROR(IF(DATEDIF('Base de données'!$A2058,N$1,"d")&lt;&gt;0,"",'Base de données'!$B2058),""))</f>
        <v/>
      </c>
      <c r="O2058" s="39" t="str">
        <f>IF(O$1&gt;$AE$1,"-",IFERROR(IF(DATEDIF('Base de données'!$A2058,O$1,"d")&lt;&gt;0,"",'Base de données'!$B2058),""))</f>
        <v/>
      </c>
      <c r="P2058" s="39" t="str">
        <f>IF(P$1&gt;$AE$1,"-",IFERROR(IF(DATEDIF('Base de données'!$A2058,P$1,"d")&lt;&gt;0,"",'Base de données'!$B2058),""))</f>
        <v/>
      </c>
      <c r="Q2058" s="39" t="str">
        <f>IF(Q$1&gt;$AE$1,"-",IFERROR(IF(DATEDIF('Base de données'!$A2058,Q$1,"d")&lt;&gt;0,"",'Base de données'!$B2058),""))</f>
        <v/>
      </c>
      <c r="R2058" s="39" t="str">
        <f>IF(R$1&gt;$AE$1,"-",IFERROR(IF(DATEDIF('Base de données'!$A2058,R$1,"d")&lt;&gt;0,"",'Base de données'!$B2058),""))</f>
        <v>K17K2</v>
      </c>
      <c r="S2058" s="39" t="str">
        <f>IF(S$1&gt;$AE$1,"-",IFERROR(IF(DATEDIF('Base de données'!$A2058,S$1,"d")&lt;&gt;0,"",'Base de données'!$B2058),""))</f>
        <v/>
      </c>
      <c r="T2058" s="39" t="str">
        <f>IF(T$1&gt;$AE$1,"-",IFERROR(IF(DATEDIF('Base de données'!$A2058,T$1,"d")&lt;&gt;0,"",'Base de données'!$B2058),""))</f>
        <v/>
      </c>
      <c r="U2058" s="39" t="str">
        <f>IF(U$1&gt;$AE$1,"-",IFERROR(IF(DATEDIF('Base de données'!$A2058,U$1,"d")&lt;&gt;0,"",'Base de données'!$B2058),""))</f>
        <v/>
      </c>
      <c r="V2058" s="39" t="str">
        <f>IF(V$1&gt;$AE$1,"-",IFERROR(IF(DATEDIF('Base de données'!$A2058,V$1,"d")&lt;&gt;0,"",'Base de données'!$B2058),""))</f>
        <v/>
      </c>
      <c r="W2058" s="34"/>
      <c r="X2058" s="30" t="str">
        <f>'Base de données'!$C2058&amp;" "&amp;'Base de données'!$D2058</f>
        <v>Arnaud Capucine</v>
      </c>
      <c r="Y2058" s="31">
        <f>COUNTIF('Base de données'!$B:$B,'Base de données'!$B2058)</f>
        <v>12</v>
      </c>
      <c r="AA2058" s="87" cm="1">
        <f t="array" aca="1" ref="AA2058" ca="1">INDIRECT("'Base de données'!A" &amp; ROW(Y2058))</f>
        <v>45870</v>
      </c>
      <c r="AB2058" s="51" t="str" cm="1">
        <f t="array" aca="1" ref="AB2058" ca="1">INDIRECT("'Base de données'!B" &amp; ROW(Z2058))</f>
        <v>K17K2</v>
      </c>
    </row>
    <row r="2059" spans="1:28" x14ac:dyDescent="0.3">
      <c r="A2059" s="41" t="str">
        <f ca="1">IF(IF(AND($B2059&lt;&gt;"-",$B2059=$E2059),"Entrée et sortie","-")="Entrée et sortie",'Base de données'!$B2059,"-")</f>
        <v>-</v>
      </c>
      <c r="B2059" s="41" t="str">
        <f t="shared" ca="1" si="131"/>
        <v>-</v>
      </c>
      <c r="C2059" s="41" t="str">
        <f t="shared" ca="1" si="132"/>
        <v>-</v>
      </c>
      <c r="D2059" s="41" t="str">
        <f>IF($F2059="sortie en cours d'année",'Base de données'!$B2059,"-")</f>
        <v>-</v>
      </c>
      <c r="E2059" s="41" t="str">
        <f>IF($H2059="entrée en cours d'année",'Base de données'!$B2059,"-")</f>
        <v>-</v>
      </c>
      <c r="F2059" s="37" t="str">
        <f t="shared" si="129"/>
        <v/>
      </c>
      <c r="G2059" s="37" t="str">
        <f>IF($J2059="mouvement",_xlfn.XLOOKUP('Base de données'!$B2059,$V:$V,$V:$V,0),"")</f>
        <v/>
      </c>
      <c r="H2059" s="37" t="str">
        <f t="shared" si="130"/>
        <v/>
      </c>
      <c r="I2059" s="37" t="str">
        <f>IF($J2059="mouvement",_xlfn.XLOOKUP('Base de données'!$B2059,$K:$K,$K:$K,0),"")</f>
        <v/>
      </c>
      <c r="J2059" s="38" t="str">
        <f>IF(AND(Y2059&lt;&gt;MAX(Y:Y),COUNTIF(K2059:V2059,'Base de données'!$B2059)&gt;0),"mouvement","")</f>
        <v/>
      </c>
      <c r="K2059" s="39" t="str">
        <f>IF(K$1&gt;$AE$1,"-",IFERROR(IF(DATEDIF('Base de données'!$A2059,K$1,"d")&lt;&gt;0,"",'Base de données'!$B2059),""))</f>
        <v/>
      </c>
      <c r="L2059" s="39" t="str">
        <f>IF(L$1&gt;$AE$1,"-",IFERROR(IF(DATEDIF('Base de données'!$A2059,L$1,"d")&lt;&gt;0,"",'Base de données'!$B2059),""))</f>
        <v/>
      </c>
      <c r="M2059" s="39" t="str">
        <f>IF(M$1&gt;$AE$1,"-",IFERROR(IF(DATEDIF('Base de données'!$A2059,M$1,"d")&lt;&gt;0,"",'Base de données'!$B2059),""))</f>
        <v/>
      </c>
      <c r="N2059" s="39" t="str">
        <f>IF(N$1&gt;$AE$1,"-",IFERROR(IF(DATEDIF('Base de données'!$A2059,N$1,"d")&lt;&gt;0,"",'Base de données'!$B2059),""))</f>
        <v/>
      </c>
      <c r="O2059" s="39" t="str">
        <f>IF(O$1&gt;$AE$1,"-",IFERROR(IF(DATEDIF('Base de données'!$A2059,O$1,"d")&lt;&gt;0,"",'Base de données'!$B2059),""))</f>
        <v/>
      </c>
      <c r="P2059" s="39" t="str">
        <f>IF(P$1&gt;$AE$1,"-",IFERROR(IF(DATEDIF('Base de données'!$A2059,P$1,"d")&lt;&gt;0,"",'Base de données'!$B2059),""))</f>
        <v/>
      </c>
      <c r="Q2059" s="39" t="str">
        <f>IF(Q$1&gt;$AE$1,"-",IFERROR(IF(DATEDIF('Base de données'!$A2059,Q$1,"d")&lt;&gt;0,"",'Base de données'!$B2059),""))</f>
        <v/>
      </c>
      <c r="R2059" s="39" t="str">
        <f>IF(R$1&gt;$AE$1,"-",IFERROR(IF(DATEDIF('Base de données'!$A2059,R$1,"d")&lt;&gt;0,"",'Base de données'!$B2059),""))</f>
        <v>SV587</v>
      </c>
      <c r="S2059" s="39" t="str">
        <f>IF(S$1&gt;$AE$1,"-",IFERROR(IF(DATEDIF('Base de données'!$A2059,S$1,"d")&lt;&gt;0,"",'Base de données'!$B2059),""))</f>
        <v/>
      </c>
      <c r="T2059" s="39" t="str">
        <f>IF(T$1&gt;$AE$1,"-",IFERROR(IF(DATEDIF('Base de données'!$A2059,T$1,"d")&lt;&gt;0,"",'Base de données'!$B2059),""))</f>
        <v/>
      </c>
      <c r="U2059" s="39" t="str">
        <f>IF(U$1&gt;$AE$1,"-",IFERROR(IF(DATEDIF('Base de données'!$A2059,U$1,"d")&lt;&gt;0,"",'Base de données'!$B2059),""))</f>
        <v/>
      </c>
      <c r="V2059" s="39" t="str">
        <f>IF(V$1&gt;$AE$1,"-",IFERROR(IF(DATEDIF('Base de données'!$A2059,V$1,"d")&lt;&gt;0,"",'Base de données'!$B2059),""))</f>
        <v/>
      </c>
      <c r="W2059" s="34"/>
      <c r="X2059" s="30" t="str">
        <f>'Base de données'!$C2059&amp;" "&amp;'Base de données'!$D2059</f>
        <v>De Oliveira Geneviève</v>
      </c>
      <c r="Y2059" s="31">
        <f>COUNTIF('Base de données'!$B:$B,'Base de données'!$B2059)</f>
        <v>12</v>
      </c>
      <c r="AA2059" s="87" cm="1">
        <f t="array" aca="1" ref="AA2059" ca="1">INDIRECT("'Base de données'!A" &amp; ROW(Y2059))</f>
        <v>45870</v>
      </c>
      <c r="AB2059" s="51" t="str" cm="1">
        <f t="array" aca="1" ref="AB2059" ca="1">INDIRECT("'Base de données'!B" &amp; ROW(Z2059))</f>
        <v>SV587</v>
      </c>
    </row>
    <row r="2060" spans="1:28" x14ac:dyDescent="0.3">
      <c r="A2060" s="41" t="str">
        <f ca="1">IF(IF(AND($B2060&lt;&gt;"-",$B2060=$E2060),"Entrée et sortie","-")="Entrée et sortie",'Base de données'!$B2060,"-")</f>
        <v>-</v>
      </c>
      <c r="B2060" s="41" t="str">
        <f t="shared" ca="1" si="131"/>
        <v>-</v>
      </c>
      <c r="C2060" s="41" t="str">
        <f t="shared" ca="1" si="132"/>
        <v>-</v>
      </c>
      <c r="D2060" s="41" t="str">
        <f>IF($F2060="sortie en cours d'année",'Base de données'!$B2060,"-")</f>
        <v>-</v>
      </c>
      <c r="E2060" s="41" t="str">
        <f>IF($H2060="entrée en cours d'année",'Base de données'!$B2060,"-")</f>
        <v>-</v>
      </c>
      <c r="F2060" s="37" t="str">
        <f t="shared" si="129"/>
        <v/>
      </c>
      <c r="G2060" s="37" t="str">
        <f>IF($J2060="mouvement",_xlfn.XLOOKUP('Base de données'!$B2060,$V:$V,$V:$V,0),"")</f>
        <v/>
      </c>
      <c r="H2060" s="37" t="str">
        <f t="shared" si="130"/>
        <v/>
      </c>
      <c r="I2060" s="37" t="str">
        <f>IF($J2060="mouvement",_xlfn.XLOOKUP('Base de données'!$B2060,$K:$K,$K:$K,0),"")</f>
        <v/>
      </c>
      <c r="J2060" s="38" t="str">
        <f>IF(AND(Y2060&lt;&gt;MAX(Y:Y),COUNTIF(K2060:V2060,'Base de données'!$B2060)&gt;0),"mouvement","")</f>
        <v/>
      </c>
      <c r="K2060" s="39" t="str">
        <f>IF(K$1&gt;$AE$1,"-",IFERROR(IF(DATEDIF('Base de données'!$A2060,K$1,"d")&lt;&gt;0,"",'Base de données'!$B2060),""))</f>
        <v/>
      </c>
      <c r="L2060" s="39" t="str">
        <f>IF(L$1&gt;$AE$1,"-",IFERROR(IF(DATEDIF('Base de données'!$A2060,L$1,"d")&lt;&gt;0,"",'Base de données'!$B2060),""))</f>
        <v/>
      </c>
      <c r="M2060" s="39" t="str">
        <f>IF(M$1&gt;$AE$1,"-",IFERROR(IF(DATEDIF('Base de données'!$A2060,M$1,"d")&lt;&gt;0,"",'Base de données'!$B2060),""))</f>
        <v/>
      </c>
      <c r="N2060" s="39" t="str">
        <f>IF(N$1&gt;$AE$1,"-",IFERROR(IF(DATEDIF('Base de données'!$A2060,N$1,"d")&lt;&gt;0,"",'Base de données'!$B2060),""))</f>
        <v/>
      </c>
      <c r="O2060" s="39" t="str">
        <f>IF(O$1&gt;$AE$1,"-",IFERROR(IF(DATEDIF('Base de données'!$A2060,O$1,"d")&lt;&gt;0,"",'Base de données'!$B2060),""))</f>
        <v/>
      </c>
      <c r="P2060" s="39" t="str">
        <f>IF(P$1&gt;$AE$1,"-",IFERROR(IF(DATEDIF('Base de données'!$A2060,P$1,"d")&lt;&gt;0,"",'Base de données'!$B2060),""))</f>
        <v/>
      </c>
      <c r="Q2060" s="39" t="str">
        <f>IF(Q$1&gt;$AE$1,"-",IFERROR(IF(DATEDIF('Base de données'!$A2060,Q$1,"d")&lt;&gt;0,"",'Base de données'!$B2060),""))</f>
        <v/>
      </c>
      <c r="R2060" s="39" t="str">
        <f>IF(R$1&gt;$AE$1,"-",IFERROR(IF(DATEDIF('Base de données'!$A2060,R$1,"d")&lt;&gt;0,"",'Base de données'!$B2060),""))</f>
        <v>KGFAN</v>
      </c>
      <c r="S2060" s="39" t="str">
        <f>IF(S$1&gt;$AE$1,"-",IFERROR(IF(DATEDIF('Base de données'!$A2060,S$1,"d")&lt;&gt;0,"",'Base de données'!$B2060),""))</f>
        <v/>
      </c>
      <c r="T2060" s="39" t="str">
        <f>IF(T$1&gt;$AE$1,"-",IFERROR(IF(DATEDIF('Base de données'!$A2060,T$1,"d")&lt;&gt;0,"",'Base de données'!$B2060),""))</f>
        <v/>
      </c>
      <c r="U2060" s="39" t="str">
        <f>IF(U$1&gt;$AE$1,"-",IFERROR(IF(DATEDIF('Base de données'!$A2060,U$1,"d")&lt;&gt;0,"",'Base de données'!$B2060),""))</f>
        <v/>
      </c>
      <c r="V2060" s="39" t="str">
        <f>IF(V$1&gt;$AE$1,"-",IFERROR(IF(DATEDIF('Base de données'!$A2060,V$1,"d")&lt;&gt;0,"",'Base de données'!$B2060),""))</f>
        <v/>
      </c>
      <c r="W2060" s="34"/>
      <c r="X2060" s="30" t="str">
        <f>'Base de données'!$C2060&amp;" "&amp;'Base de données'!$D2060</f>
        <v>Gilbert William</v>
      </c>
      <c r="Y2060" s="31">
        <f>COUNTIF('Base de données'!$B:$B,'Base de données'!$B2060)</f>
        <v>12</v>
      </c>
      <c r="AA2060" s="87" cm="1">
        <f t="array" aca="1" ref="AA2060" ca="1">INDIRECT("'Base de données'!A" &amp; ROW(Y2060))</f>
        <v>45870</v>
      </c>
      <c r="AB2060" s="51" t="str" cm="1">
        <f t="array" aca="1" ref="AB2060" ca="1">INDIRECT("'Base de données'!B" &amp; ROW(Z2060))</f>
        <v>KGFAN</v>
      </c>
    </row>
    <row r="2061" spans="1:28" x14ac:dyDescent="0.3">
      <c r="A2061" s="41" t="str">
        <f ca="1">IF(IF(AND($B2061&lt;&gt;"-",$B2061=$E2061),"Entrée et sortie","-")="Entrée et sortie",'Base de données'!$B2061,"-")</f>
        <v>-</v>
      </c>
      <c r="B2061" s="41" t="str">
        <f t="shared" ca="1" si="131"/>
        <v>-</v>
      </c>
      <c r="C2061" s="41" t="str">
        <f t="shared" ca="1" si="132"/>
        <v>-</v>
      </c>
      <c r="D2061" s="41" t="str">
        <f>IF($F2061="sortie en cours d'année",'Base de données'!$B2061,"-")</f>
        <v>-</v>
      </c>
      <c r="E2061" s="41" t="str">
        <f>IF($H2061="entrée en cours d'année",'Base de données'!$B2061,"-")</f>
        <v>-</v>
      </c>
      <c r="F2061" s="37" t="str">
        <f t="shared" si="129"/>
        <v/>
      </c>
      <c r="G2061" s="37" t="str">
        <f>IF($J2061="mouvement",_xlfn.XLOOKUP('Base de données'!$B2061,$V:$V,$V:$V,0),"")</f>
        <v/>
      </c>
      <c r="H2061" s="37" t="str">
        <f t="shared" si="130"/>
        <v/>
      </c>
      <c r="I2061" s="37" t="str">
        <f>IF($J2061="mouvement",_xlfn.XLOOKUP('Base de données'!$B2061,$K:$K,$K:$K,0),"")</f>
        <v/>
      </c>
      <c r="J2061" s="38" t="str">
        <f>IF(AND(Y2061&lt;&gt;MAX(Y:Y),COUNTIF(K2061:V2061,'Base de données'!$B2061)&gt;0),"mouvement","")</f>
        <v/>
      </c>
      <c r="K2061" s="39" t="str">
        <f>IF(K$1&gt;$AE$1,"-",IFERROR(IF(DATEDIF('Base de données'!$A2061,K$1,"d")&lt;&gt;0,"",'Base de données'!$B2061),""))</f>
        <v/>
      </c>
      <c r="L2061" s="39" t="str">
        <f>IF(L$1&gt;$AE$1,"-",IFERROR(IF(DATEDIF('Base de données'!$A2061,L$1,"d")&lt;&gt;0,"",'Base de données'!$B2061),""))</f>
        <v/>
      </c>
      <c r="M2061" s="39" t="str">
        <f>IF(M$1&gt;$AE$1,"-",IFERROR(IF(DATEDIF('Base de données'!$A2061,M$1,"d")&lt;&gt;0,"",'Base de données'!$B2061),""))</f>
        <v/>
      </c>
      <c r="N2061" s="39" t="str">
        <f>IF(N$1&gt;$AE$1,"-",IFERROR(IF(DATEDIF('Base de données'!$A2061,N$1,"d")&lt;&gt;0,"",'Base de données'!$B2061),""))</f>
        <v/>
      </c>
      <c r="O2061" s="39" t="str">
        <f>IF(O$1&gt;$AE$1,"-",IFERROR(IF(DATEDIF('Base de données'!$A2061,O$1,"d")&lt;&gt;0,"",'Base de données'!$B2061),""))</f>
        <v/>
      </c>
      <c r="P2061" s="39" t="str">
        <f>IF(P$1&gt;$AE$1,"-",IFERROR(IF(DATEDIF('Base de données'!$A2061,P$1,"d")&lt;&gt;0,"",'Base de données'!$B2061),""))</f>
        <v/>
      </c>
      <c r="Q2061" s="39" t="str">
        <f>IF(Q$1&gt;$AE$1,"-",IFERROR(IF(DATEDIF('Base de données'!$A2061,Q$1,"d")&lt;&gt;0,"",'Base de données'!$B2061),""))</f>
        <v/>
      </c>
      <c r="R2061" s="39" t="str">
        <f>IF(R$1&gt;$AE$1,"-",IFERROR(IF(DATEDIF('Base de données'!$A2061,R$1,"d")&lt;&gt;0,"",'Base de données'!$B2061),""))</f>
        <v>97B98</v>
      </c>
      <c r="S2061" s="39" t="str">
        <f>IF(S$1&gt;$AE$1,"-",IFERROR(IF(DATEDIF('Base de données'!$A2061,S$1,"d")&lt;&gt;0,"",'Base de données'!$B2061),""))</f>
        <v/>
      </c>
      <c r="T2061" s="39" t="str">
        <f>IF(T$1&gt;$AE$1,"-",IFERROR(IF(DATEDIF('Base de données'!$A2061,T$1,"d")&lt;&gt;0,"",'Base de données'!$B2061),""))</f>
        <v/>
      </c>
      <c r="U2061" s="39" t="str">
        <f>IF(U$1&gt;$AE$1,"-",IFERROR(IF(DATEDIF('Base de données'!$A2061,U$1,"d")&lt;&gt;0,"",'Base de données'!$B2061),""))</f>
        <v/>
      </c>
      <c r="V2061" s="39" t="str">
        <f>IF(V$1&gt;$AE$1,"-",IFERROR(IF(DATEDIF('Base de données'!$A2061,V$1,"d")&lt;&gt;0,"",'Base de données'!$B2061),""))</f>
        <v/>
      </c>
      <c r="W2061" s="34"/>
      <c r="X2061" s="30" t="str">
        <f>'Base de données'!$C2061&amp;" "&amp;'Base de données'!$D2061</f>
        <v>Lemaître François</v>
      </c>
      <c r="Y2061" s="31">
        <f>COUNTIF('Base de données'!$B:$B,'Base de données'!$B2061)</f>
        <v>12</v>
      </c>
      <c r="AA2061" s="87" cm="1">
        <f t="array" aca="1" ref="AA2061" ca="1">INDIRECT("'Base de données'!A" &amp; ROW(Y2061))</f>
        <v>45870</v>
      </c>
      <c r="AB2061" s="51" t="str" cm="1">
        <f t="array" aca="1" ref="AB2061" ca="1">INDIRECT("'Base de données'!B" &amp; ROW(Z2061))</f>
        <v>97B98</v>
      </c>
    </row>
    <row r="2062" spans="1:28" x14ac:dyDescent="0.3">
      <c r="A2062" s="41" t="str">
        <f ca="1">IF(IF(AND($B2062&lt;&gt;"-",$B2062=$E2062),"Entrée et sortie","-")="Entrée et sortie",'Base de données'!$B2062,"-")</f>
        <v>-</v>
      </c>
      <c r="B2062" s="41" t="str">
        <f t="shared" ca="1" si="131"/>
        <v>-</v>
      </c>
      <c r="C2062" s="41" t="str">
        <f t="shared" ca="1" si="132"/>
        <v>-</v>
      </c>
      <c r="D2062" s="41" t="str">
        <f>IF($F2062="sortie en cours d'année",'Base de données'!$B2062,"-")</f>
        <v>-</v>
      </c>
      <c r="E2062" s="41" t="str">
        <f>IF($H2062="entrée en cours d'année",'Base de données'!$B2062,"-")</f>
        <v>-</v>
      </c>
      <c r="F2062" s="37" t="str">
        <f t="shared" si="129"/>
        <v/>
      </c>
      <c r="G2062" s="37" t="str">
        <f>IF($J2062="mouvement",_xlfn.XLOOKUP('Base de données'!$B2062,$V:$V,$V:$V,0),"")</f>
        <v/>
      </c>
      <c r="H2062" s="37" t="str">
        <f t="shared" si="130"/>
        <v/>
      </c>
      <c r="I2062" s="37" t="str">
        <f>IF($J2062="mouvement",_xlfn.XLOOKUP('Base de données'!$B2062,$K:$K,$K:$K,0),"")</f>
        <v/>
      </c>
      <c r="J2062" s="38" t="str">
        <f>IF(AND(Y2062&lt;&gt;MAX(Y:Y),COUNTIF(K2062:V2062,'Base de données'!$B2062)&gt;0),"mouvement","")</f>
        <v/>
      </c>
      <c r="K2062" s="39" t="str">
        <f>IF(K$1&gt;$AE$1,"-",IFERROR(IF(DATEDIF('Base de données'!$A2062,K$1,"d")&lt;&gt;0,"",'Base de données'!$B2062),""))</f>
        <v/>
      </c>
      <c r="L2062" s="39" t="str">
        <f>IF(L$1&gt;$AE$1,"-",IFERROR(IF(DATEDIF('Base de données'!$A2062,L$1,"d")&lt;&gt;0,"",'Base de données'!$B2062),""))</f>
        <v/>
      </c>
      <c r="M2062" s="39" t="str">
        <f>IF(M$1&gt;$AE$1,"-",IFERROR(IF(DATEDIF('Base de données'!$A2062,M$1,"d")&lt;&gt;0,"",'Base de données'!$B2062),""))</f>
        <v/>
      </c>
      <c r="N2062" s="39" t="str">
        <f>IF(N$1&gt;$AE$1,"-",IFERROR(IF(DATEDIF('Base de données'!$A2062,N$1,"d")&lt;&gt;0,"",'Base de données'!$B2062),""))</f>
        <v/>
      </c>
      <c r="O2062" s="39" t="str">
        <f>IF(O$1&gt;$AE$1,"-",IFERROR(IF(DATEDIF('Base de données'!$A2062,O$1,"d")&lt;&gt;0,"",'Base de données'!$B2062),""))</f>
        <v/>
      </c>
      <c r="P2062" s="39" t="str">
        <f>IF(P$1&gt;$AE$1,"-",IFERROR(IF(DATEDIF('Base de données'!$A2062,P$1,"d")&lt;&gt;0,"",'Base de données'!$B2062),""))</f>
        <v/>
      </c>
      <c r="Q2062" s="39" t="str">
        <f>IF(Q$1&gt;$AE$1,"-",IFERROR(IF(DATEDIF('Base de données'!$A2062,Q$1,"d")&lt;&gt;0,"",'Base de données'!$B2062),""))</f>
        <v/>
      </c>
      <c r="R2062" s="39" t="str">
        <f>IF(R$1&gt;$AE$1,"-",IFERROR(IF(DATEDIF('Base de données'!$A2062,R$1,"d")&lt;&gt;0,"",'Base de données'!$B2062),""))</f>
        <v>879JO</v>
      </c>
      <c r="S2062" s="39" t="str">
        <f>IF(S$1&gt;$AE$1,"-",IFERROR(IF(DATEDIF('Base de données'!$A2062,S$1,"d")&lt;&gt;0,"",'Base de données'!$B2062),""))</f>
        <v/>
      </c>
      <c r="T2062" s="39" t="str">
        <f>IF(T$1&gt;$AE$1,"-",IFERROR(IF(DATEDIF('Base de données'!$A2062,T$1,"d")&lt;&gt;0,"",'Base de données'!$B2062),""))</f>
        <v/>
      </c>
      <c r="U2062" s="39" t="str">
        <f>IF(U$1&gt;$AE$1,"-",IFERROR(IF(DATEDIF('Base de données'!$A2062,U$1,"d")&lt;&gt;0,"",'Base de données'!$B2062),""))</f>
        <v/>
      </c>
      <c r="V2062" s="39" t="str">
        <f>IF(V$1&gt;$AE$1,"-",IFERROR(IF(DATEDIF('Base de données'!$A2062,V$1,"d")&lt;&gt;0,"",'Base de données'!$B2062),""))</f>
        <v/>
      </c>
      <c r="W2062" s="34"/>
      <c r="X2062" s="30" t="str">
        <f>'Base de données'!$C2062&amp;" "&amp;'Base de données'!$D2062</f>
        <v>Delahaye Pierre</v>
      </c>
      <c r="Y2062" s="31">
        <f>COUNTIF('Base de données'!$B:$B,'Base de données'!$B2062)</f>
        <v>12</v>
      </c>
      <c r="AA2062" s="87" cm="1">
        <f t="array" aca="1" ref="AA2062" ca="1">INDIRECT("'Base de données'!A" &amp; ROW(Y2062))</f>
        <v>45870</v>
      </c>
      <c r="AB2062" s="51" t="str" cm="1">
        <f t="array" aca="1" ref="AB2062" ca="1">INDIRECT("'Base de données'!B" &amp; ROW(Z2062))</f>
        <v>879JO</v>
      </c>
    </row>
    <row r="2063" spans="1:28" x14ac:dyDescent="0.3">
      <c r="A2063" s="41" t="str">
        <f ca="1">IF(IF(AND($B2063&lt;&gt;"-",$B2063=$E2063),"Entrée et sortie","-")="Entrée et sortie",'Base de données'!$B2063,"-")</f>
        <v>-</v>
      </c>
      <c r="B2063" s="41" t="str">
        <f t="shared" ca="1" si="131"/>
        <v>-</v>
      </c>
      <c r="C2063" s="41" t="str">
        <f t="shared" ca="1" si="132"/>
        <v>-</v>
      </c>
      <c r="D2063" s="41" t="str">
        <f>IF($F2063="sortie en cours d'année",'Base de données'!$B2063,"-")</f>
        <v>-</v>
      </c>
      <c r="E2063" s="41" t="str">
        <f>IF($H2063="entrée en cours d'année",'Base de données'!$B2063,"-")</f>
        <v>-</v>
      </c>
      <c r="F2063" s="37" t="str">
        <f t="shared" si="129"/>
        <v/>
      </c>
      <c r="G2063" s="37" t="str">
        <f>IF($J2063="mouvement",_xlfn.XLOOKUP('Base de données'!$B2063,$V:$V,$V:$V,0),"")</f>
        <v/>
      </c>
      <c r="H2063" s="37" t="str">
        <f t="shared" si="130"/>
        <v/>
      </c>
      <c r="I2063" s="37" t="str">
        <f>IF($J2063="mouvement",_xlfn.XLOOKUP('Base de données'!$B2063,$K:$K,$K:$K,0),"")</f>
        <v/>
      </c>
      <c r="J2063" s="38" t="str">
        <f>IF(AND(Y2063&lt;&gt;MAX(Y:Y),COUNTIF(K2063:V2063,'Base de données'!$B2063)&gt;0),"mouvement","")</f>
        <v/>
      </c>
      <c r="K2063" s="39" t="str">
        <f>IF(K$1&gt;$AE$1,"-",IFERROR(IF(DATEDIF('Base de données'!$A2063,K$1,"d")&lt;&gt;0,"",'Base de données'!$B2063),""))</f>
        <v/>
      </c>
      <c r="L2063" s="39" t="str">
        <f>IF(L$1&gt;$AE$1,"-",IFERROR(IF(DATEDIF('Base de données'!$A2063,L$1,"d")&lt;&gt;0,"",'Base de données'!$B2063),""))</f>
        <v/>
      </c>
      <c r="M2063" s="39" t="str">
        <f>IF(M$1&gt;$AE$1,"-",IFERROR(IF(DATEDIF('Base de données'!$A2063,M$1,"d")&lt;&gt;0,"",'Base de données'!$B2063),""))</f>
        <v/>
      </c>
      <c r="N2063" s="39" t="str">
        <f>IF(N$1&gt;$AE$1,"-",IFERROR(IF(DATEDIF('Base de données'!$A2063,N$1,"d")&lt;&gt;0,"",'Base de données'!$B2063),""))</f>
        <v/>
      </c>
      <c r="O2063" s="39" t="str">
        <f>IF(O$1&gt;$AE$1,"-",IFERROR(IF(DATEDIF('Base de données'!$A2063,O$1,"d")&lt;&gt;0,"",'Base de données'!$B2063),""))</f>
        <v/>
      </c>
      <c r="P2063" s="39" t="str">
        <f>IF(P$1&gt;$AE$1,"-",IFERROR(IF(DATEDIF('Base de données'!$A2063,P$1,"d")&lt;&gt;0,"",'Base de données'!$B2063),""))</f>
        <v/>
      </c>
      <c r="Q2063" s="39" t="str">
        <f>IF(Q$1&gt;$AE$1,"-",IFERROR(IF(DATEDIF('Base de données'!$A2063,Q$1,"d")&lt;&gt;0,"",'Base de données'!$B2063),""))</f>
        <v/>
      </c>
      <c r="R2063" s="39" t="str">
        <f>IF(R$1&gt;$AE$1,"-",IFERROR(IF(DATEDIF('Base de données'!$A2063,R$1,"d")&lt;&gt;0,"",'Base de données'!$B2063),""))</f>
        <v>GRXBX</v>
      </c>
      <c r="S2063" s="39" t="str">
        <f>IF(S$1&gt;$AE$1,"-",IFERROR(IF(DATEDIF('Base de données'!$A2063,S$1,"d")&lt;&gt;0,"",'Base de données'!$B2063),""))</f>
        <v/>
      </c>
      <c r="T2063" s="39" t="str">
        <f>IF(T$1&gt;$AE$1,"-",IFERROR(IF(DATEDIF('Base de données'!$A2063,T$1,"d")&lt;&gt;0,"",'Base de données'!$B2063),""))</f>
        <v/>
      </c>
      <c r="U2063" s="39" t="str">
        <f>IF(U$1&gt;$AE$1,"-",IFERROR(IF(DATEDIF('Base de données'!$A2063,U$1,"d")&lt;&gt;0,"",'Base de données'!$B2063),""))</f>
        <v/>
      </c>
      <c r="V2063" s="39" t="str">
        <f>IF(V$1&gt;$AE$1,"-",IFERROR(IF(DATEDIF('Base de données'!$A2063,V$1,"d")&lt;&gt;0,"",'Base de données'!$B2063),""))</f>
        <v/>
      </c>
      <c r="W2063" s="34"/>
      <c r="X2063" s="30" t="str">
        <f>'Base de données'!$C2063&amp;" "&amp;'Base de données'!$D2063</f>
        <v>Deschamps Renée</v>
      </c>
      <c r="Y2063" s="31">
        <f>COUNTIF('Base de données'!$B:$B,'Base de données'!$B2063)</f>
        <v>12</v>
      </c>
      <c r="AA2063" s="87" cm="1">
        <f t="array" aca="1" ref="AA2063" ca="1">INDIRECT("'Base de données'!A" &amp; ROW(Y2063))</f>
        <v>45870</v>
      </c>
      <c r="AB2063" s="51" t="str" cm="1">
        <f t="array" aca="1" ref="AB2063" ca="1">INDIRECT("'Base de données'!B" &amp; ROW(Z2063))</f>
        <v>GRXBX</v>
      </c>
    </row>
    <row r="2064" spans="1:28" x14ac:dyDescent="0.3">
      <c r="A2064" s="41" t="str">
        <f ca="1">IF(IF(AND($B2064&lt;&gt;"-",$B2064=$E2064),"Entrée et sortie","-")="Entrée et sortie",'Base de données'!$B2064,"-")</f>
        <v>-</v>
      </c>
      <c r="B2064" s="41" t="str">
        <f t="shared" ca="1" si="131"/>
        <v>-</v>
      </c>
      <c r="C2064" s="41" t="str">
        <f t="shared" ca="1" si="132"/>
        <v>-</v>
      </c>
      <c r="D2064" s="41" t="str">
        <f>IF($F2064="sortie en cours d'année",'Base de données'!$B2064,"-")</f>
        <v>-</v>
      </c>
      <c r="E2064" s="41" t="str">
        <f>IF($H2064="entrée en cours d'année",'Base de données'!$B2064,"-")</f>
        <v>-</v>
      </c>
      <c r="F2064" s="37" t="str">
        <f t="shared" si="129"/>
        <v/>
      </c>
      <c r="G2064" s="37" t="str">
        <f>IF($J2064="mouvement",_xlfn.XLOOKUP('Base de données'!$B2064,$V:$V,$V:$V,0),"")</f>
        <v/>
      </c>
      <c r="H2064" s="37" t="str">
        <f t="shared" si="130"/>
        <v/>
      </c>
      <c r="I2064" s="37" t="str">
        <f>IF($J2064="mouvement",_xlfn.XLOOKUP('Base de données'!$B2064,$K:$K,$K:$K,0),"")</f>
        <v/>
      </c>
      <c r="J2064" s="38" t="str">
        <f>IF(AND(Y2064&lt;&gt;MAX(Y:Y),COUNTIF(K2064:V2064,'Base de données'!$B2064)&gt;0),"mouvement","")</f>
        <v/>
      </c>
      <c r="K2064" s="39" t="str">
        <f>IF(K$1&gt;$AE$1,"-",IFERROR(IF(DATEDIF('Base de données'!$A2064,K$1,"d")&lt;&gt;0,"",'Base de données'!$B2064),""))</f>
        <v/>
      </c>
      <c r="L2064" s="39" t="str">
        <f>IF(L$1&gt;$AE$1,"-",IFERROR(IF(DATEDIF('Base de données'!$A2064,L$1,"d")&lt;&gt;0,"",'Base de données'!$B2064),""))</f>
        <v/>
      </c>
      <c r="M2064" s="39" t="str">
        <f>IF(M$1&gt;$AE$1,"-",IFERROR(IF(DATEDIF('Base de données'!$A2064,M$1,"d")&lt;&gt;0,"",'Base de données'!$B2064),""))</f>
        <v/>
      </c>
      <c r="N2064" s="39" t="str">
        <f>IF(N$1&gt;$AE$1,"-",IFERROR(IF(DATEDIF('Base de données'!$A2064,N$1,"d")&lt;&gt;0,"",'Base de données'!$B2064),""))</f>
        <v/>
      </c>
      <c r="O2064" s="39" t="str">
        <f>IF(O$1&gt;$AE$1,"-",IFERROR(IF(DATEDIF('Base de données'!$A2064,O$1,"d")&lt;&gt;0,"",'Base de données'!$B2064),""))</f>
        <v/>
      </c>
      <c r="P2064" s="39" t="str">
        <f>IF(P$1&gt;$AE$1,"-",IFERROR(IF(DATEDIF('Base de données'!$A2064,P$1,"d")&lt;&gt;0,"",'Base de données'!$B2064),""))</f>
        <v/>
      </c>
      <c r="Q2064" s="39" t="str">
        <f>IF(Q$1&gt;$AE$1,"-",IFERROR(IF(DATEDIF('Base de données'!$A2064,Q$1,"d")&lt;&gt;0,"",'Base de données'!$B2064),""))</f>
        <v/>
      </c>
      <c r="R2064" s="39" t="str">
        <f>IF(R$1&gt;$AE$1,"-",IFERROR(IF(DATEDIF('Base de données'!$A2064,R$1,"d")&lt;&gt;0,"",'Base de données'!$B2064),""))</f>
        <v>PDNCT</v>
      </c>
      <c r="S2064" s="39" t="str">
        <f>IF(S$1&gt;$AE$1,"-",IFERROR(IF(DATEDIF('Base de données'!$A2064,S$1,"d")&lt;&gt;0,"",'Base de données'!$B2064),""))</f>
        <v/>
      </c>
      <c r="T2064" s="39" t="str">
        <f>IF(T$1&gt;$AE$1,"-",IFERROR(IF(DATEDIF('Base de données'!$A2064,T$1,"d")&lt;&gt;0,"",'Base de données'!$B2064),""))</f>
        <v/>
      </c>
      <c r="U2064" s="39" t="str">
        <f>IF(U$1&gt;$AE$1,"-",IFERROR(IF(DATEDIF('Base de données'!$A2064,U$1,"d")&lt;&gt;0,"",'Base de données'!$B2064),""))</f>
        <v/>
      </c>
      <c r="V2064" s="39" t="str">
        <f>IF(V$1&gt;$AE$1,"-",IFERROR(IF(DATEDIF('Base de données'!$A2064,V$1,"d")&lt;&gt;0,"",'Base de données'!$B2064),""))</f>
        <v/>
      </c>
      <c r="W2064" s="34"/>
      <c r="X2064" s="30" t="str">
        <f>'Base de données'!$C2064&amp;" "&amp;'Base de données'!$D2064</f>
        <v>Guilbert Marcelle</v>
      </c>
      <c r="Y2064" s="31">
        <f>COUNTIF('Base de données'!$B:$B,'Base de données'!$B2064)</f>
        <v>12</v>
      </c>
      <c r="AA2064" s="87" cm="1">
        <f t="array" aca="1" ref="AA2064" ca="1">INDIRECT("'Base de données'!A" &amp; ROW(Y2064))</f>
        <v>45870</v>
      </c>
      <c r="AB2064" s="51" t="str" cm="1">
        <f t="array" aca="1" ref="AB2064" ca="1">INDIRECT("'Base de données'!B" &amp; ROW(Z2064))</f>
        <v>PDNCT</v>
      </c>
    </row>
    <row r="2065" spans="1:28" x14ac:dyDescent="0.3">
      <c r="A2065" s="41" t="str">
        <f ca="1">IF(IF(AND($B2065&lt;&gt;"-",$B2065=$E2065),"Entrée et sortie","-")="Entrée et sortie",'Base de données'!$B2065,"-")</f>
        <v>-</v>
      </c>
      <c r="B2065" s="41" t="str">
        <f t="shared" ca="1" si="131"/>
        <v>-</v>
      </c>
      <c r="C2065" s="41" t="str">
        <f t="shared" ca="1" si="132"/>
        <v>-</v>
      </c>
      <c r="D2065" s="41" t="str">
        <f>IF($F2065="sortie en cours d'année",'Base de données'!$B2065,"-")</f>
        <v>-</v>
      </c>
      <c r="E2065" s="41" t="str">
        <f>IF($H2065="entrée en cours d'année",'Base de données'!$B2065,"-")</f>
        <v>-</v>
      </c>
      <c r="F2065" s="37" t="str">
        <f t="shared" si="129"/>
        <v/>
      </c>
      <c r="G2065" s="37" t="str">
        <f>IF($J2065="mouvement",_xlfn.XLOOKUP('Base de données'!$B2065,$V:$V,$V:$V,0),"")</f>
        <v/>
      </c>
      <c r="H2065" s="37" t="str">
        <f t="shared" si="130"/>
        <v/>
      </c>
      <c r="I2065" s="37" t="str">
        <f>IF($J2065="mouvement",_xlfn.XLOOKUP('Base de données'!$B2065,$K:$K,$K:$K,0),"")</f>
        <v/>
      </c>
      <c r="J2065" s="38" t="str">
        <f>IF(AND(Y2065&lt;&gt;MAX(Y:Y),COUNTIF(K2065:V2065,'Base de données'!$B2065)&gt;0),"mouvement","")</f>
        <v/>
      </c>
      <c r="K2065" s="39" t="str">
        <f>IF(K$1&gt;$AE$1,"-",IFERROR(IF(DATEDIF('Base de données'!$A2065,K$1,"d")&lt;&gt;0,"",'Base de données'!$B2065),""))</f>
        <v/>
      </c>
      <c r="L2065" s="39" t="str">
        <f>IF(L$1&gt;$AE$1,"-",IFERROR(IF(DATEDIF('Base de données'!$A2065,L$1,"d")&lt;&gt;0,"",'Base de données'!$B2065),""))</f>
        <v/>
      </c>
      <c r="M2065" s="39" t="str">
        <f>IF(M$1&gt;$AE$1,"-",IFERROR(IF(DATEDIF('Base de données'!$A2065,M$1,"d")&lt;&gt;0,"",'Base de données'!$B2065),""))</f>
        <v/>
      </c>
      <c r="N2065" s="39" t="str">
        <f>IF(N$1&gt;$AE$1,"-",IFERROR(IF(DATEDIF('Base de données'!$A2065,N$1,"d")&lt;&gt;0,"",'Base de données'!$B2065),""))</f>
        <v/>
      </c>
      <c r="O2065" s="39" t="str">
        <f>IF(O$1&gt;$AE$1,"-",IFERROR(IF(DATEDIF('Base de données'!$A2065,O$1,"d")&lt;&gt;0,"",'Base de données'!$B2065),""))</f>
        <v/>
      </c>
      <c r="P2065" s="39" t="str">
        <f>IF(P$1&gt;$AE$1,"-",IFERROR(IF(DATEDIF('Base de données'!$A2065,P$1,"d")&lt;&gt;0,"",'Base de données'!$B2065),""))</f>
        <v/>
      </c>
      <c r="Q2065" s="39" t="str">
        <f>IF(Q$1&gt;$AE$1,"-",IFERROR(IF(DATEDIF('Base de données'!$A2065,Q$1,"d")&lt;&gt;0,"",'Base de données'!$B2065),""))</f>
        <v/>
      </c>
      <c r="R2065" s="39" t="str">
        <f>IF(R$1&gt;$AE$1,"-",IFERROR(IF(DATEDIF('Base de données'!$A2065,R$1,"d")&lt;&gt;0,"",'Base de données'!$B2065),""))</f>
        <v>TNB06</v>
      </c>
      <c r="S2065" s="39" t="str">
        <f>IF(S$1&gt;$AE$1,"-",IFERROR(IF(DATEDIF('Base de données'!$A2065,S$1,"d")&lt;&gt;0,"",'Base de données'!$B2065),""))</f>
        <v/>
      </c>
      <c r="T2065" s="39" t="str">
        <f>IF(T$1&gt;$AE$1,"-",IFERROR(IF(DATEDIF('Base de données'!$A2065,T$1,"d")&lt;&gt;0,"",'Base de données'!$B2065),""))</f>
        <v/>
      </c>
      <c r="U2065" s="39" t="str">
        <f>IF(U$1&gt;$AE$1,"-",IFERROR(IF(DATEDIF('Base de données'!$A2065,U$1,"d")&lt;&gt;0,"",'Base de données'!$B2065),""))</f>
        <v/>
      </c>
      <c r="V2065" s="39" t="str">
        <f>IF(V$1&gt;$AE$1,"-",IFERROR(IF(DATEDIF('Base de données'!$A2065,V$1,"d")&lt;&gt;0,"",'Base de données'!$B2065),""))</f>
        <v/>
      </c>
      <c r="W2065" s="34"/>
      <c r="X2065" s="30" t="str">
        <f>'Base de données'!$C2065&amp;" "&amp;'Base de données'!$D2065</f>
        <v>Bègue Alfred</v>
      </c>
      <c r="Y2065" s="31">
        <f>COUNTIF('Base de données'!$B:$B,'Base de données'!$B2065)</f>
        <v>12</v>
      </c>
      <c r="AA2065" s="87" cm="1">
        <f t="array" aca="1" ref="AA2065" ca="1">INDIRECT("'Base de données'!A" &amp; ROW(Y2065))</f>
        <v>45870</v>
      </c>
      <c r="AB2065" s="51" t="str" cm="1">
        <f t="array" aca="1" ref="AB2065" ca="1">INDIRECT("'Base de données'!B" &amp; ROW(Z2065))</f>
        <v>TNB06</v>
      </c>
    </row>
    <row r="2066" spans="1:28" x14ac:dyDescent="0.3">
      <c r="A2066" s="41" t="str">
        <f ca="1">IF(IF(AND($B2066&lt;&gt;"-",$B2066=$E2066),"Entrée et sortie","-")="Entrée et sortie",'Base de données'!$B2066,"-")</f>
        <v>-</v>
      </c>
      <c r="B2066" s="41" t="str">
        <f t="shared" ca="1" si="131"/>
        <v>-</v>
      </c>
      <c r="C2066" s="41" t="str">
        <f t="shared" ca="1" si="132"/>
        <v>-</v>
      </c>
      <c r="D2066" s="41" t="str">
        <f>IF($F2066="sortie en cours d'année",'Base de données'!$B2066,"-")</f>
        <v>-</v>
      </c>
      <c r="E2066" s="41" t="str">
        <f>IF($H2066="entrée en cours d'année",'Base de données'!$B2066,"-")</f>
        <v>-</v>
      </c>
      <c r="F2066" s="37" t="str">
        <f t="shared" si="129"/>
        <v/>
      </c>
      <c r="G2066" s="37" t="str">
        <f>IF($J2066="mouvement",_xlfn.XLOOKUP('Base de données'!$B2066,$V:$V,$V:$V,0),"")</f>
        <v/>
      </c>
      <c r="H2066" s="37" t="str">
        <f t="shared" si="130"/>
        <v/>
      </c>
      <c r="I2066" s="37" t="str">
        <f>IF($J2066="mouvement",_xlfn.XLOOKUP('Base de données'!$B2066,$K:$K,$K:$K,0),"")</f>
        <v/>
      </c>
      <c r="J2066" s="38" t="str">
        <f>IF(AND(Y2066&lt;&gt;MAX(Y:Y),COUNTIF(K2066:V2066,'Base de données'!$B2066)&gt;0),"mouvement","")</f>
        <v/>
      </c>
      <c r="K2066" s="39" t="str">
        <f>IF(K$1&gt;$AE$1,"-",IFERROR(IF(DATEDIF('Base de données'!$A2066,K$1,"d")&lt;&gt;0,"",'Base de données'!$B2066),""))</f>
        <v/>
      </c>
      <c r="L2066" s="39" t="str">
        <f>IF(L$1&gt;$AE$1,"-",IFERROR(IF(DATEDIF('Base de données'!$A2066,L$1,"d")&lt;&gt;0,"",'Base de données'!$B2066),""))</f>
        <v/>
      </c>
      <c r="M2066" s="39" t="str">
        <f>IF(M$1&gt;$AE$1,"-",IFERROR(IF(DATEDIF('Base de données'!$A2066,M$1,"d")&lt;&gt;0,"",'Base de données'!$B2066),""))</f>
        <v/>
      </c>
      <c r="N2066" s="39" t="str">
        <f>IF(N$1&gt;$AE$1,"-",IFERROR(IF(DATEDIF('Base de données'!$A2066,N$1,"d")&lt;&gt;0,"",'Base de données'!$B2066),""))</f>
        <v/>
      </c>
      <c r="O2066" s="39" t="str">
        <f>IF(O$1&gt;$AE$1,"-",IFERROR(IF(DATEDIF('Base de données'!$A2066,O$1,"d")&lt;&gt;0,"",'Base de données'!$B2066),""))</f>
        <v/>
      </c>
      <c r="P2066" s="39" t="str">
        <f>IF(P$1&gt;$AE$1,"-",IFERROR(IF(DATEDIF('Base de données'!$A2066,P$1,"d")&lt;&gt;0,"",'Base de données'!$B2066),""))</f>
        <v/>
      </c>
      <c r="Q2066" s="39" t="str">
        <f>IF(Q$1&gt;$AE$1,"-",IFERROR(IF(DATEDIF('Base de données'!$A2066,Q$1,"d")&lt;&gt;0,"",'Base de données'!$B2066),""))</f>
        <v/>
      </c>
      <c r="R2066" s="39" t="str">
        <f>IF(R$1&gt;$AE$1,"-",IFERROR(IF(DATEDIF('Base de données'!$A2066,R$1,"d")&lt;&gt;0,"",'Base de données'!$B2066),""))</f>
        <v>5ATC0</v>
      </c>
      <c r="S2066" s="39" t="str">
        <f>IF(S$1&gt;$AE$1,"-",IFERROR(IF(DATEDIF('Base de données'!$A2066,S$1,"d")&lt;&gt;0,"",'Base de données'!$B2066),""))</f>
        <v/>
      </c>
      <c r="T2066" s="39" t="str">
        <f>IF(T$1&gt;$AE$1,"-",IFERROR(IF(DATEDIF('Base de données'!$A2066,T$1,"d")&lt;&gt;0,"",'Base de données'!$B2066),""))</f>
        <v/>
      </c>
      <c r="U2066" s="39" t="str">
        <f>IF(U$1&gt;$AE$1,"-",IFERROR(IF(DATEDIF('Base de données'!$A2066,U$1,"d")&lt;&gt;0,"",'Base de données'!$B2066),""))</f>
        <v/>
      </c>
      <c r="V2066" s="39" t="str">
        <f>IF(V$1&gt;$AE$1,"-",IFERROR(IF(DATEDIF('Base de données'!$A2066,V$1,"d")&lt;&gt;0,"",'Base de données'!$B2066),""))</f>
        <v/>
      </c>
      <c r="W2066" s="34"/>
      <c r="X2066" s="30" t="str">
        <f>'Base de données'!$C2066&amp;" "&amp;'Base de données'!$D2066</f>
        <v>Marin Lucie</v>
      </c>
      <c r="Y2066" s="31">
        <f>COUNTIF('Base de données'!$B:$B,'Base de données'!$B2066)</f>
        <v>12</v>
      </c>
      <c r="AA2066" s="87" cm="1">
        <f t="array" aca="1" ref="AA2066" ca="1">INDIRECT("'Base de données'!A" &amp; ROW(Y2066))</f>
        <v>45870</v>
      </c>
      <c r="AB2066" s="51" t="str" cm="1">
        <f t="array" aca="1" ref="AB2066" ca="1">INDIRECT("'Base de données'!B" &amp; ROW(Z2066))</f>
        <v>5ATC0</v>
      </c>
    </row>
    <row r="2067" spans="1:28" x14ac:dyDescent="0.3">
      <c r="A2067" s="41" t="str">
        <f ca="1">IF(IF(AND($B2067&lt;&gt;"-",$B2067=$E2067),"Entrée et sortie","-")="Entrée et sortie",'Base de données'!$B2067,"-")</f>
        <v>-</v>
      </c>
      <c r="B2067" s="41" t="str">
        <f t="shared" ca="1" si="131"/>
        <v>-</v>
      </c>
      <c r="C2067" s="41" t="str">
        <f t="shared" ca="1" si="132"/>
        <v>-</v>
      </c>
      <c r="D2067" s="41" t="str">
        <f>IF($F2067="sortie en cours d'année",'Base de données'!$B2067,"-")</f>
        <v>-</v>
      </c>
      <c r="E2067" s="41" t="str">
        <f>IF($H2067="entrée en cours d'année",'Base de données'!$B2067,"-")</f>
        <v>-</v>
      </c>
      <c r="F2067" s="37" t="str">
        <f t="shared" si="129"/>
        <v/>
      </c>
      <c r="G2067" s="37" t="str">
        <f>IF($J2067="mouvement",_xlfn.XLOOKUP('Base de données'!$B2067,$V:$V,$V:$V,0),"")</f>
        <v/>
      </c>
      <c r="H2067" s="37" t="str">
        <f t="shared" si="130"/>
        <v/>
      </c>
      <c r="I2067" s="37" t="str">
        <f>IF($J2067="mouvement",_xlfn.XLOOKUP('Base de données'!$B2067,$K:$K,$K:$K,0),"")</f>
        <v/>
      </c>
      <c r="J2067" s="38" t="str">
        <f>IF(AND(Y2067&lt;&gt;MAX(Y:Y),COUNTIF(K2067:V2067,'Base de données'!$B2067)&gt;0),"mouvement","")</f>
        <v/>
      </c>
      <c r="K2067" s="39" t="str">
        <f>IF(K$1&gt;$AE$1,"-",IFERROR(IF(DATEDIF('Base de données'!$A2067,K$1,"d")&lt;&gt;0,"",'Base de données'!$B2067),""))</f>
        <v/>
      </c>
      <c r="L2067" s="39" t="str">
        <f>IF(L$1&gt;$AE$1,"-",IFERROR(IF(DATEDIF('Base de données'!$A2067,L$1,"d")&lt;&gt;0,"",'Base de données'!$B2067),""))</f>
        <v/>
      </c>
      <c r="M2067" s="39" t="str">
        <f>IF(M$1&gt;$AE$1,"-",IFERROR(IF(DATEDIF('Base de données'!$A2067,M$1,"d")&lt;&gt;0,"",'Base de données'!$B2067),""))</f>
        <v/>
      </c>
      <c r="N2067" s="39" t="str">
        <f>IF(N$1&gt;$AE$1,"-",IFERROR(IF(DATEDIF('Base de données'!$A2067,N$1,"d")&lt;&gt;0,"",'Base de données'!$B2067),""))</f>
        <v/>
      </c>
      <c r="O2067" s="39" t="str">
        <f>IF(O$1&gt;$AE$1,"-",IFERROR(IF(DATEDIF('Base de données'!$A2067,O$1,"d")&lt;&gt;0,"",'Base de données'!$B2067),""))</f>
        <v/>
      </c>
      <c r="P2067" s="39" t="str">
        <f>IF(P$1&gt;$AE$1,"-",IFERROR(IF(DATEDIF('Base de données'!$A2067,P$1,"d")&lt;&gt;0,"",'Base de données'!$B2067),""))</f>
        <v/>
      </c>
      <c r="Q2067" s="39" t="str">
        <f>IF(Q$1&gt;$AE$1,"-",IFERROR(IF(DATEDIF('Base de données'!$A2067,Q$1,"d")&lt;&gt;0,"",'Base de données'!$B2067),""))</f>
        <v/>
      </c>
      <c r="R2067" s="39" t="str">
        <f>IF(R$1&gt;$AE$1,"-",IFERROR(IF(DATEDIF('Base de données'!$A2067,R$1,"d")&lt;&gt;0,"",'Base de données'!$B2067),""))</f>
        <v>4XYGG</v>
      </c>
      <c r="S2067" s="39" t="str">
        <f>IF(S$1&gt;$AE$1,"-",IFERROR(IF(DATEDIF('Base de données'!$A2067,S$1,"d")&lt;&gt;0,"",'Base de données'!$B2067),""))</f>
        <v/>
      </c>
      <c r="T2067" s="39" t="str">
        <f>IF(T$1&gt;$AE$1,"-",IFERROR(IF(DATEDIF('Base de données'!$A2067,T$1,"d")&lt;&gt;0,"",'Base de données'!$B2067),""))</f>
        <v/>
      </c>
      <c r="U2067" s="39" t="str">
        <f>IF(U$1&gt;$AE$1,"-",IFERROR(IF(DATEDIF('Base de données'!$A2067,U$1,"d")&lt;&gt;0,"",'Base de données'!$B2067),""))</f>
        <v/>
      </c>
      <c r="V2067" s="39" t="str">
        <f>IF(V$1&gt;$AE$1,"-",IFERROR(IF(DATEDIF('Base de données'!$A2067,V$1,"d")&lt;&gt;0,"",'Base de données'!$B2067),""))</f>
        <v/>
      </c>
      <c r="W2067" s="34"/>
      <c r="X2067" s="30" t="str">
        <f>'Base de données'!$C2067&amp;" "&amp;'Base de données'!$D2067</f>
        <v>Camus Isaac</v>
      </c>
      <c r="Y2067" s="31">
        <f>COUNTIF('Base de données'!$B:$B,'Base de données'!$B2067)</f>
        <v>12</v>
      </c>
      <c r="AA2067" s="87" cm="1">
        <f t="array" aca="1" ref="AA2067" ca="1">INDIRECT("'Base de données'!A" &amp; ROW(Y2067))</f>
        <v>45870</v>
      </c>
      <c r="AB2067" s="51" t="str" cm="1">
        <f t="array" aca="1" ref="AB2067" ca="1">INDIRECT("'Base de données'!B" &amp; ROW(Z2067))</f>
        <v>4XYGG</v>
      </c>
    </row>
    <row r="2068" spans="1:28" x14ac:dyDescent="0.3">
      <c r="A2068" s="41" t="str">
        <f ca="1">IF(IF(AND($B2068&lt;&gt;"-",$B2068=$E2068),"Entrée et sortie","-")="Entrée et sortie",'Base de données'!$B2068,"-")</f>
        <v>-</v>
      </c>
      <c r="B2068" s="41" t="str">
        <f t="shared" ca="1" si="131"/>
        <v>-</v>
      </c>
      <c r="C2068" s="41" t="str">
        <f t="shared" ca="1" si="132"/>
        <v>-</v>
      </c>
      <c r="D2068" s="41" t="str">
        <f>IF($F2068="sortie en cours d'année",'Base de données'!$B2068,"-")</f>
        <v>-</v>
      </c>
      <c r="E2068" s="41" t="str">
        <f>IF($H2068="entrée en cours d'année",'Base de données'!$B2068,"-")</f>
        <v>-</v>
      </c>
      <c r="F2068" s="37" t="str">
        <f t="shared" si="129"/>
        <v/>
      </c>
      <c r="G2068" s="37" t="str">
        <f>IF($J2068="mouvement",_xlfn.XLOOKUP('Base de données'!$B2068,$V:$V,$V:$V,0),"")</f>
        <v/>
      </c>
      <c r="H2068" s="37" t="str">
        <f t="shared" si="130"/>
        <v/>
      </c>
      <c r="I2068" s="37" t="str">
        <f>IF($J2068="mouvement",_xlfn.XLOOKUP('Base de données'!$B2068,$K:$K,$K:$K,0),"")</f>
        <v/>
      </c>
      <c r="J2068" s="38" t="str">
        <f>IF(AND(Y2068&lt;&gt;MAX(Y:Y),COUNTIF(K2068:V2068,'Base de données'!$B2068)&gt;0),"mouvement","")</f>
        <v/>
      </c>
      <c r="K2068" s="39" t="str">
        <f>IF(K$1&gt;$AE$1,"-",IFERROR(IF(DATEDIF('Base de données'!$A2068,K$1,"d")&lt;&gt;0,"",'Base de données'!$B2068),""))</f>
        <v/>
      </c>
      <c r="L2068" s="39" t="str">
        <f>IF(L$1&gt;$AE$1,"-",IFERROR(IF(DATEDIF('Base de données'!$A2068,L$1,"d")&lt;&gt;0,"",'Base de données'!$B2068),""))</f>
        <v/>
      </c>
      <c r="M2068" s="39" t="str">
        <f>IF(M$1&gt;$AE$1,"-",IFERROR(IF(DATEDIF('Base de données'!$A2068,M$1,"d")&lt;&gt;0,"",'Base de données'!$B2068),""))</f>
        <v/>
      </c>
      <c r="N2068" s="39" t="str">
        <f>IF(N$1&gt;$AE$1,"-",IFERROR(IF(DATEDIF('Base de données'!$A2068,N$1,"d")&lt;&gt;0,"",'Base de données'!$B2068),""))</f>
        <v/>
      </c>
      <c r="O2068" s="39" t="str">
        <f>IF(O$1&gt;$AE$1,"-",IFERROR(IF(DATEDIF('Base de données'!$A2068,O$1,"d")&lt;&gt;0,"",'Base de données'!$B2068),""))</f>
        <v/>
      </c>
      <c r="P2068" s="39" t="str">
        <f>IF(P$1&gt;$AE$1,"-",IFERROR(IF(DATEDIF('Base de données'!$A2068,P$1,"d")&lt;&gt;0,"",'Base de données'!$B2068),""))</f>
        <v/>
      </c>
      <c r="Q2068" s="39" t="str">
        <f>IF(Q$1&gt;$AE$1,"-",IFERROR(IF(DATEDIF('Base de données'!$A2068,Q$1,"d")&lt;&gt;0,"",'Base de données'!$B2068),""))</f>
        <v/>
      </c>
      <c r="R2068" s="39" t="str">
        <f>IF(R$1&gt;$AE$1,"-",IFERROR(IF(DATEDIF('Base de données'!$A2068,R$1,"d")&lt;&gt;0,"",'Base de données'!$B2068),""))</f>
        <v>399PQ</v>
      </c>
      <c r="S2068" s="39" t="str">
        <f>IF(S$1&gt;$AE$1,"-",IFERROR(IF(DATEDIF('Base de données'!$A2068,S$1,"d")&lt;&gt;0,"",'Base de données'!$B2068),""))</f>
        <v/>
      </c>
      <c r="T2068" s="39" t="str">
        <f>IF(T$1&gt;$AE$1,"-",IFERROR(IF(DATEDIF('Base de données'!$A2068,T$1,"d")&lt;&gt;0,"",'Base de données'!$B2068),""))</f>
        <v/>
      </c>
      <c r="U2068" s="39" t="str">
        <f>IF(U$1&gt;$AE$1,"-",IFERROR(IF(DATEDIF('Base de données'!$A2068,U$1,"d")&lt;&gt;0,"",'Base de données'!$B2068),""))</f>
        <v/>
      </c>
      <c r="V2068" s="39" t="str">
        <f>IF(V$1&gt;$AE$1,"-",IFERROR(IF(DATEDIF('Base de données'!$A2068,V$1,"d")&lt;&gt;0,"",'Base de données'!$B2068),""))</f>
        <v/>
      </c>
      <c r="W2068" s="34"/>
      <c r="X2068" s="30" t="str">
        <f>'Base de données'!$C2068&amp;" "&amp;'Base de données'!$D2068</f>
        <v>Nicolas Alix</v>
      </c>
      <c r="Y2068" s="31">
        <f>COUNTIF('Base de données'!$B:$B,'Base de données'!$B2068)</f>
        <v>12</v>
      </c>
      <c r="AA2068" s="87" cm="1">
        <f t="array" aca="1" ref="AA2068" ca="1">INDIRECT("'Base de données'!A" &amp; ROW(Y2068))</f>
        <v>45870</v>
      </c>
      <c r="AB2068" s="51" t="str" cm="1">
        <f t="array" aca="1" ref="AB2068" ca="1">INDIRECT("'Base de données'!B" &amp; ROW(Z2068))</f>
        <v>399PQ</v>
      </c>
    </row>
    <row r="2069" spans="1:28" x14ac:dyDescent="0.3">
      <c r="A2069" s="41" t="str">
        <f ca="1">IF(IF(AND($B2069&lt;&gt;"-",$B2069=$E2069),"Entrée et sortie","-")="Entrée et sortie",'Base de données'!$B2069,"-")</f>
        <v>-</v>
      </c>
      <c r="B2069" s="41" t="str">
        <f t="shared" ca="1" si="131"/>
        <v>-</v>
      </c>
      <c r="C2069" s="41" t="str">
        <f t="shared" ca="1" si="132"/>
        <v>-</v>
      </c>
      <c r="D2069" s="41" t="str">
        <f>IF($F2069="sortie en cours d'année",'Base de données'!$B2069,"-")</f>
        <v>-</v>
      </c>
      <c r="E2069" s="41" t="str">
        <f>IF($H2069="entrée en cours d'année",'Base de données'!$B2069,"-")</f>
        <v>-</v>
      </c>
      <c r="F2069" s="37" t="str">
        <f t="shared" si="129"/>
        <v/>
      </c>
      <c r="G2069" s="37" t="str">
        <f>IF($J2069="mouvement",_xlfn.XLOOKUP('Base de données'!$B2069,$V:$V,$V:$V,0),"")</f>
        <v/>
      </c>
      <c r="H2069" s="37" t="str">
        <f t="shared" si="130"/>
        <v/>
      </c>
      <c r="I2069" s="37" t="str">
        <f>IF($J2069="mouvement",_xlfn.XLOOKUP('Base de données'!$B2069,$K:$K,$K:$K,0),"")</f>
        <v/>
      </c>
      <c r="J2069" s="38" t="str">
        <f>IF(AND(Y2069&lt;&gt;MAX(Y:Y),COUNTIF(K2069:V2069,'Base de données'!$B2069)&gt;0),"mouvement","")</f>
        <v/>
      </c>
      <c r="K2069" s="39" t="str">
        <f>IF(K$1&gt;$AE$1,"-",IFERROR(IF(DATEDIF('Base de données'!$A2069,K$1,"d")&lt;&gt;0,"",'Base de données'!$B2069),""))</f>
        <v/>
      </c>
      <c r="L2069" s="39" t="str">
        <f>IF(L$1&gt;$AE$1,"-",IFERROR(IF(DATEDIF('Base de données'!$A2069,L$1,"d")&lt;&gt;0,"",'Base de données'!$B2069),""))</f>
        <v/>
      </c>
      <c r="M2069" s="39" t="str">
        <f>IF(M$1&gt;$AE$1,"-",IFERROR(IF(DATEDIF('Base de données'!$A2069,M$1,"d")&lt;&gt;0,"",'Base de données'!$B2069),""))</f>
        <v/>
      </c>
      <c r="N2069" s="39" t="str">
        <f>IF(N$1&gt;$AE$1,"-",IFERROR(IF(DATEDIF('Base de données'!$A2069,N$1,"d")&lt;&gt;0,"",'Base de données'!$B2069),""))</f>
        <v/>
      </c>
      <c r="O2069" s="39" t="str">
        <f>IF(O$1&gt;$AE$1,"-",IFERROR(IF(DATEDIF('Base de données'!$A2069,O$1,"d")&lt;&gt;0,"",'Base de données'!$B2069),""))</f>
        <v/>
      </c>
      <c r="P2069" s="39" t="str">
        <f>IF(P$1&gt;$AE$1,"-",IFERROR(IF(DATEDIF('Base de données'!$A2069,P$1,"d")&lt;&gt;0,"",'Base de données'!$B2069),""))</f>
        <v/>
      </c>
      <c r="Q2069" s="39" t="str">
        <f>IF(Q$1&gt;$AE$1,"-",IFERROR(IF(DATEDIF('Base de données'!$A2069,Q$1,"d")&lt;&gt;0,"",'Base de données'!$B2069),""))</f>
        <v/>
      </c>
      <c r="R2069" s="39" t="str">
        <f>IF(R$1&gt;$AE$1,"-",IFERROR(IF(DATEDIF('Base de données'!$A2069,R$1,"d")&lt;&gt;0,"",'Base de données'!$B2069),""))</f>
        <v>VLI20</v>
      </c>
      <c r="S2069" s="39" t="str">
        <f>IF(S$1&gt;$AE$1,"-",IFERROR(IF(DATEDIF('Base de données'!$A2069,S$1,"d")&lt;&gt;0,"",'Base de données'!$B2069),""))</f>
        <v/>
      </c>
      <c r="T2069" s="39" t="str">
        <f>IF(T$1&gt;$AE$1,"-",IFERROR(IF(DATEDIF('Base de données'!$A2069,T$1,"d")&lt;&gt;0,"",'Base de données'!$B2069),""))</f>
        <v/>
      </c>
      <c r="U2069" s="39" t="str">
        <f>IF(U$1&gt;$AE$1,"-",IFERROR(IF(DATEDIF('Base de données'!$A2069,U$1,"d")&lt;&gt;0,"",'Base de données'!$B2069),""))</f>
        <v/>
      </c>
      <c r="V2069" s="39" t="str">
        <f>IF(V$1&gt;$AE$1,"-",IFERROR(IF(DATEDIF('Base de données'!$A2069,V$1,"d")&lt;&gt;0,"",'Base de données'!$B2069),""))</f>
        <v/>
      </c>
      <c r="W2069" s="34"/>
      <c r="X2069" s="30" t="str">
        <f>'Base de données'!$C2069&amp;" "&amp;'Base de données'!$D2069</f>
        <v>Denis Laetitia</v>
      </c>
      <c r="Y2069" s="31">
        <f>COUNTIF('Base de données'!$B:$B,'Base de données'!$B2069)</f>
        <v>12</v>
      </c>
      <c r="AA2069" s="87" cm="1">
        <f t="array" aca="1" ref="AA2069" ca="1">INDIRECT("'Base de données'!A" &amp; ROW(Y2069))</f>
        <v>45870</v>
      </c>
      <c r="AB2069" s="51" t="str" cm="1">
        <f t="array" aca="1" ref="AB2069" ca="1">INDIRECT("'Base de données'!B" &amp; ROW(Z2069))</f>
        <v>VLI20</v>
      </c>
    </row>
    <row r="2070" spans="1:28" x14ac:dyDescent="0.3">
      <c r="A2070" s="41" t="str">
        <f ca="1">IF(IF(AND($B2070&lt;&gt;"-",$B2070=$E2070),"Entrée et sortie","-")="Entrée et sortie",'Base de données'!$B2070,"-")</f>
        <v>-</v>
      </c>
      <c r="B2070" s="41" t="str">
        <f t="shared" ca="1" si="131"/>
        <v>-</v>
      </c>
      <c r="C2070" s="41" t="str">
        <f t="shared" ca="1" si="132"/>
        <v>-</v>
      </c>
      <c r="D2070" s="41" t="str">
        <f>IF($F2070="sortie en cours d'année",'Base de données'!$B2070,"-")</f>
        <v>-</v>
      </c>
      <c r="E2070" s="41" t="str">
        <f>IF($H2070="entrée en cours d'année",'Base de données'!$B2070,"-")</f>
        <v>-</v>
      </c>
      <c r="F2070" s="37" t="str">
        <f t="shared" si="129"/>
        <v/>
      </c>
      <c r="G2070" s="37" t="str">
        <f>IF($J2070="mouvement",_xlfn.XLOOKUP('Base de données'!$B2070,$V:$V,$V:$V,0),"")</f>
        <v/>
      </c>
      <c r="H2070" s="37" t="str">
        <f t="shared" si="130"/>
        <v/>
      </c>
      <c r="I2070" s="37" t="str">
        <f>IF($J2070="mouvement",_xlfn.XLOOKUP('Base de données'!$B2070,$K:$K,$K:$K,0),"")</f>
        <v/>
      </c>
      <c r="J2070" s="38" t="str">
        <f>IF(AND(Y2070&lt;&gt;MAX(Y:Y),COUNTIF(K2070:V2070,'Base de données'!$B2070)&gt;0),"mouvement","")</f>
        <v/>
      </c>
      <c r="K2070" s="39" t="str">
        <f>IF(K$1&gt;$AE$1,"-",IFERROR(IF(DATEDIF('Base de données'!$A2070,K$1,"d")&lt;&gt;0,"",'Base de données'!$B2070),""))</f>
        <v/>
      </c>
      <c r="L2070" s="39" t="str">
        <f>IF(L$1&gt;$AE$1,"-",IFERROR(IF(DATEDIF('Base de données'!$A2070,L$1,"d")&lt;&gt;0,"",'Base de données'!$B2070),""))</f>
        <v/>
      </c>
      <c r="M2070" s="39" t="str">
        <f>IF(M$1&gt;$AE$1,"-",IFERROR(IF(DATEDIF('Base de données'!$A2070,M$1,"d")&lt;&gt;0,"",'Base de données'!$B2070),""))</f>
        <v/>
      </c>
      <c r="N2070" s="39" t="str">
        <f>IF(N$1&gt;$AE$1,"-",IFERROR(IF(DATEDIF('Base de données'!$A2070,N$1,"d")&lt;&gt;0,"",'Base de données'!$B2070),""))</f>
        <v/>
      </c>
      <c r="O2070" s="39" t="str">
        <f>IF(O$1&gt;$AE$1,"-",IFERROR(IF(DATEDIF('Base de données'!$A2070,O$1,"d")&lt;&gt;0,"",'Base de données'!$B2070),""))</f>
        <v/>
      </c>
      <c r="P2070" s="39" t="str">
        <f>IF(P$1&gt;$AE$1,"-",IFERROR(IF(DATEDIF('Base de données'!$A2070,P$1,"d")&lt;&gt;0,"",'Base de données'!$B2070),""))</f>
        <v/>
      </c>
      <c r="Q2070" s="39" t="str">
        <f>IF(Q$1&gt;$AE$1,"-",IFERROR(IF(DATEDIF('Base de données'!$A2070,Q$1,"d")&lt;&gt;0,"",'Base de données'!$B2070),""))</f>
        <v/>
      </c>
      <c r="R2070" s="39" t="str">
        <f>IF(R$1&gt;$AE$1,"-",IFERROR(IF(DATEDIF('Base de données'!$A2070,R$1,"d")&lt;&gt;0,"",'Base de données'!$B2070),""))</f>
        <v>D6LA5</v>
      </c>
      <c r="S2070" s="39" t="str">
        <f>IF(S$1&gt;$AE$1,"-",IFERROR(IF(DATEDIF('Base de données'!$A2070,S$1,"d")&lt;&gt;0,"",'Base de données'!$B2070),""))</f>
        <v/>
      </c>
      <c r="T2070" s="39" t="str">
        <f>IF(T$1&gt;$AE$1,"-",IFERROR(IF(DATEDIF('Base de données'!$A2070,T$1,"d")&lt;&gt;0,"",'Base de données'!$B2070),""))</f>
        <v/>
      </c>
      <c r="U2070" s="39" t="str">
        <f>IF(U$1&gt;$AE$1,"-",IFERROR(IF(DATEDIF('Base de données'!$A2070,U$1,"d")&lt;&gt;0,"",'Base de données'!$B2070),""))</f>
        <v/>
      </c>
      <c r="V2070" s="39" t="str">
        <f>IF(V$1&gt;$AE$1,"-",IFERROR(IF(DATEDIF('Base de données'!$A2070,V$1,"d")&lt;&gt;0,"",'Base de données'!$B2070),""))</f>
        <v/>
      </c>
      <c r="W2070" s="34"/>
      <c r="X2070" s="30" t="str">
        <f>'Base de données'!$C2070&amp;" "&amp;'Base de données'!$D2070</f>
        <v>Morin Joséphine</v>
      </c>
      <c r="Y2070" s="31">
        <f>COUNTIF('Base de données'!$B:$B,'Base de données'!$B2070)</f>
        <v>12</v>
      </c>
      <c r="AA2070" s="87" cm="1">
        <f t="array" aca="1" ref="AA2070" ca="1">INDIRECT("'Base de données'!A" &amp; ROW(Y2070))</f>
        <v>45870</v>
      </c>
      <c r="AB2070" s="51" t="str" cm="1">
        <f t="array" aca="1" ref="AB2070" ca="1">INDIRECT("'Base de données'!B" &amp; ROW(Z2070))</f>
        <v>D6LA5</v>
      </c>
    </row>
    <row r="2071" spans="1:28" x14ac:dyDescent="0.3">
      <c r="A2071" s="41" t="str">
        <f ca="1">IF(IF(AND($B2071&lt;&gt;"-",$B2071=$E2071),"Entrée et sortie","-")="Entrée et sortie",'Base de données'!$B2071,"-")</f>
        <v>-</v>
      </c>
      <c r="B2071" s="41" t="str">
        <f t="shared" ca="1" si="131"/>
        <v>-</v>
      </c>
      <c r="C2071" s="41" t="str">
        <f t="shared" ca="1" si="132"/>
        <v>-</v>
      </c>
      <c r="D2071" s="41" t="str">
        <f>IF($F2071="sortie en cours d'année",'Base de données'!$B2071,"-")</f>
        <v>-</v>
      </c>
      <c r="E2071" s="41" t="str">
        <f>IF($H2071="entrée en cours d'année",'Base de données'!$B2071,"-")</f>
        <v>-</v>
      </c>
      <c r="F2071" s="37" t="str">
        <f t="shared" si="129"/>
        <v/>
      </c>
      <c r="G2071" s="37" t="str">
        <f>IF($J2071="mouvement",_xlfn.XLOOKUP('Base de données'!$B2071,$V:$V,$V:$V,0),"")</f>
        <v/>
      </c>
      <c r="H2071" s="37" t="str">
        <f t="shared" si="130"/>
        <v/>
      </c>
      <c r="I2071" s="37" t="str">
        <f>IF($J2071="mouvement",_xlfn.XLOOKUP('Base de données'!$B2071,$K:$K,$K:$K,0),"")</f>
        <v/>
      </c>
      <c r="J2071" s="38" t="str">
        <f>IF(AND(Y2071&lt;&gt;MAX(Y:Y),COUNTIF(K2071:V2071,'Base de données'!$B2071)&gt;0),"mouvement","")</f>
        <v/>
      </c>
      <c r="K2071" s="39" t="str">
        <f>IF(K$1&gt;$AE$1,"-",IFERROR(IF(DATEDIF('Base de données'!$A2071,K$1,"d")&lt;&gt;0,"",'Base de données'!$B2071),""))</f>
        <v/>
      </c>
      <c r="L2071" s="39" t="str">
        <f>IF(L$1&gt;$AE$1,"-",IFERROR(IF(DATEDIF('Base de données'!$A2071,L$1,"d")&lt;&gt;0,"",'Base de données'!$B2071),""))</f>
        <v/>
      </c>
      <c r="M2071" s="39" t="str">
        <f>IF(M$1&gt;$AE$1,"-",IFERROR(IF(DATEDIF('Base de données'!$A2071,M$1,"d")&lt;&gt;0,"",'Base de données'!$B2071),""))</f>
        <v/>
      </c>
      <c r="N2071" s="39" t="str">
        <f>IF(N$1&gt;$AE$1,"-",IFERROR(IF(DATEDIF('Base de données'!$A2071,N$1,"d")&lt;&gt;0,"",'Base de données'!$B2071),""))</f>
        <v/>
      </c>
      <c r="O2071" s="39" t="str">
        <f>IF(O$1&gt;$AE$1,"-",IFERROR(IF(DATEDIF('Base de données'!$A2071,O$1,"d")&lt;&gt;0,"",'Base de données'!$B2071),""))</f>
        <v/>
      </c>
      <c r="P2071" s="39" t="str">
        <f>IF(P$1&gt;$AE$1,"-",IFERROR(IF(DATEDIF('Base de données'!$A2071,P$1,"d")&lt;&gt;0,"",'Base de données'!$B2071),""))</f>
        <v/>
      </c>
      <c r="Q2071" s="39" t="str">
        <f>IF(Q$1&gt;$AE$1,"-",IFERROR(IF(DATEDIF('Base de données'!$A2071,Q$1,"d")&lt;&gt;0,"",'Base de données'!$B2071),""))</f>
        <v/>
      </c>
      <c r="R2071" s="39" t="str">
        <f>IF(R$1&gt;$AE$1,"-",IFERROR(IF(DATEDIF('Base de données'!$A2071,R$1,"d")&lt;&gt;0,"",'Base de données'!$B2071),""))</f>
        <v>JS9XQ</v>
      </c>
      <c r="S2071" s="39" t="str">
        <f>IF(S$1&gt;$AE$1,"-",IFERROR(IF(DATEDIF('Base de données'!$A2071,S$1,"d")&lt;&gt;0,"",'Base de données'!$B2071),""))</f>
        <v/>
      </c>
      <c r="T2071" s="39" t="str">
        <f>IF(T$1&gt;$AE$1,"-",IFERROR(IF(DATEDIF('Base de données'!$A2071,T$1,"d")&lt;&gt;0,"",'Base de données'!$B2071),""))</f>
        <v/>
      </c>
      <c r="U2071" s="39" t="str">
        <f>IF(U$1&gt;$AE$1,"-",IFERROR(IF(DATEDIF('Base de données'!$A2071,U$1,"d")&lt;&gt;0,"",'Base de données'!$B2071),""))</f>
        <v/>
      </c>
      <c r="V2071" s="39" t="str">
        <f>IF(V$1&gt;$AE$1,"-",IFERROR(IF(DATEDIF('Base de données'!$A2071,V$1,"d")&lt;&gt;0,"",'Base de données'!$B2071),""))</f>
        <v/>
      </c>
      <c r="W2071" s="34"/>
      <c r="X2071" s="30" t="str">
        <f>'Base de données'!$C2071&amp;" "&amp;'Base de données'!$D2071</f>
        <v>Becker Louise</v>
      </c>
      <c r="Y2071" s="31">
        <f>COUNTIF('Base de données'!$B:$B,'Base de données'!$B2071)</f>
        <v>12</v>
      </c>
      <c r="AA2071" s="87" cm="1">
        <f t="array" aca="1" ref="AA2071" ca="1">INDIRECT("'Base de données'!A" &amp; ROW(Y2071))</f>
        <v>45870</v>
      </c>
      <c r="AB2071" s="51" t="str" cm="1">
        <f t="array" aca="1" ref="AB2071" ca="1">INDIRECT("'Base de données'!B" &amp; ROW(Z2071))</f>
        <v>JS9XQ</v>
      </c>
    </row>
    <row r="2072" spans="1:28" x14ac:dyDescent="0.3">
      <c r="A2072" s="41" t="str">
        <f ca="1">IF(IF(AND($B2072&lt;&gt;"-",$B2072=$E2072),"Entrée et sortie","-")="Entrée et sortie",'Base de données'!$B2072,"-")</f>
        <v>-</v>
      </c>
      <c r="B2072" s="41" t="str">
        <f t="shared" ca="1" si="131"/>
        <v>-</v>
      </c>
      <c r="C2072" s="41" t="str">
        <f t="shared" ca="1" si="132"/>
        <v>-</v>
      </c>
      <c r="D2072" s="41" t="str">
        <f>IF($F2072="sortie en cours d'année",'Base de données'!$B2072,"-")</f>
        <v>-</v>
      </c>
      <c r="E2072" s="41" t="str">
        <f>IF($H2072="entrée en cours d'année",'Base de données'!$B2072,"-")</f>
        <v>-</v>
      </c>
      <c r="F2072" s="37" t="str">
        <f t="shared" si="129"/>
        <v/>
      </c>
      <c r="G2072" s="37" t="str">
        <f>IF($J2072="mouvement",_xlfn.XLOOKUP('Base de données'!$B2072,$V:$V,$V:$V,0),"")</f>
        <v/>
      </c>
      <c r="H2072" s="37" t="str">
        <f t="shared" si="130"/>
        <v/>
      </c>
      <c r="I2072" s="37" t="str">
        <f>IF($J2072="mouvement",_xlfn.XLOOKUP('Base de données'!$B2072,$K:$K,$K:$K,0),"")</f>
        <v/>
      </c>
      <c r="J2072" s="38" t="str">
        <f>IF(AND(Y2072&lt;&gt;MAX(Y:Y),COUNTIF(K2072:V2072,'Base de données'!$B2072)&gt;0),"mouvement","")</f>
        <v/>
      </c>
      <c r="K2072" s="39" t="str">
        <f>IF(K$1&gt;$AE$1,"-",IFERROR(IF(DATEDIF('Base de données'!$A2072,K$1,"d")&lt;&gt;0,"",'Base de données'!$B2072),""))</f>
        <v/>
      </c>
      <c r="L2072" s="39" t="str">
        <f>IF(L$1&gt;$AE$1,"-",IFERROR(IF(DATEDIF('Base de données'!$A2072,L$1,"d")&lt;&gt;0,"",'Base de données'!$B2072),""))</f>
        <v/>
      </c>
      <c r="M2072" s="39" t="str">
        <f>IF(M$1&gt;$AE$1,"-",IFERROR(IF(DATEDIF('Base de données'!$A2072,M$1,"d")&lt;&gt;0,"",'Base de données'!$B2072),""))</f>
        <v/>
      </c>
      <c r="N2072" s="39" t="str">
        <f>IF(N$1&gt;$AE$1,"-",IFERROR(IF(DATEDIF('Base de données'!$A2072,N$1,"d")&lt;&gt;0,"",'Base de données'!$B2072),""))</f>
        <v/>
      </c>
      <c r="O2072" s="39" t="str">
        <f>IF(O$1&gt;$AE$1,"-",IFERROR(IF(DATEDIF('Base de données'!$A2072,O$1,"d")&lt;&gt;0,"",'Base de données'!$B2072),""))</f>
        <v/>
      </c>
      <c r="P2072" s="39" t="str">
        <f>IF(P$1&gt;$AE$1,"-",IFERROR(IF(DATEDIF('Base de données'!$A2072,P$1,"d")&lt;&gt;0,"",'Base de données'!$B2072),""))</f>
        <v/>
      </c>
      <c r="Q2072" s="39" t="str">
        <f>IF(Q$1&gt;$AE$1,"-",IFERROR(IF(DATEDIF('Base de données'!$A2072,Q$1,"d")&lt;&gt;0,"",'Base de données'!$B2072),""))</f>
        <v/>
      </c>
      <c r="R2072" s="39" t="str">
        <f>IF(R$1&gt;$AE$1,"-",IFERROR(IF(DATEDIF('Base de données'!$A2072,R$1,"d")&lt;&gt;0,"",'Base de données'!$B2072),""))</f>
        <v>6A9JO</v>
      </c>
      <c r="S2072" s="39" t="str">
        <f>IF(S$1&gt;$AE$1,"-",IFERROR(IF(DATEDIF('Base de données'!$A2072,S$1,"d")&lt;&gt;0,"",'Base de données'!$B2072),""))</f>
        <v/>
      </c>
      <c r="T2072" s="39" t="str">
        <f>IF(T$1&gt;$AE$1,"-",IFERROR(IF(DATEDIF('Base de données'!$A2072,T$1,"d")&lt;&gt;0,"",'Base de données'!$B2072),""))</f>
        <v/>
      </c>
      <c r="U2072" s="39" t="str">
        <f>IF(U$1&gt;$AE$1,"-",IFERROR(IF(DATEDIF('Base de données'!$A2072,U$1,"d")&lt;&gt;0,"",'Base de données'!$B2072),""))</f>
        <v/>
      </c>
      <c r="V2072" s="39" t="str">
        <f>IF(V$1&gt;$AE$1,"-",IFERROR(IF(DATEDIF('Base de données'!$A2072,V$1,"d")&lt;&gt;0,"",'Base de données'!$B2072),""))</f>
        <v/>
      </c>
      <c r="W2072" s="34"/>
      <c r="X2072" s="30" t="str">
        <f>'Base de données'!$C2072&amp;" "&amp;'Base de données'!$D2072</f>
        <v>Vasseur Constance</v>
      </c>
      <c r="Y2072" s="31">
        <f>COUNTIF('Base de données'!$B:$B,'Base de données'!$B2072)</f>
        <v>12</v>
      </c>
      <c r="AA2072" s="87" cm="1">
        <f t="array" aca="1" ref="AA2072" ca="1">INDIRECT("'Base de données'!A" &amp; ROW(Y2072))</f>
        <v>45870</v>
      </c>
      <c r="AB2072" s="51" t="str" cm="1">
        <f t="array" aca="1" ref="AB2072" ca="1">INDIRECT("'Base de données'!B" &amp; ROW(Z2072))</f>
        <v>6A9JO</v>
      </c>
    </row>
    <row r="2073" spans="1:28" x14ac:dyDescent="0.3">
      <c r="A2073" s="41" t="str">
        <f ca="1">IF(IF(AND($B2073&lt;&gt;"-",$B2073=$E2073),"Entrée et sortie","-")="Entrée et sortie",'Base de données'!$B2073,"-")</f>
        <v>-</v>
      </c>
      <c r="B2073" s="41" t="str">
        <f t="shared" ca="1" si="131"/>
        <v>-</v>
      </c>
      <c r="C2073" s="41" t="str">
        <f t="shared" ca="1" si="132"/>
        <v>-</v>
      </c>
      <c r="D2073" s="41" t="str">
        <f>IF($F2073="sortie en cours d'année",'Base de données'!$B2073,"-")</f>
        <v>-</v>
      </c>
      <c r="E2073" s="41" t="str">
        <f>IF($H2073="entrée en cours d'année",'Base de données'!$B2073,"-")</f>
        <v>-</v>
      </c>
      <c r="F2073" s="37" t="str">
        <f t="shared" si="129"/>
        <v/>
      </c>
      <c r="G2073" s="37" t="str">
        <f>IF($J2073="mouvement",_xlfn.XLOOKUP('Base de données'!$B2073,$V:$V,$V:$V,0),"")</f>
        <v/>
      </c>
      <c r="H2073" s="37" t="str">
        <f t="shared" si="130"/>
        <v/>
      </c>
      <c r="I2073" s="37" t="str">
        <f>IF($J2073="mouvement",_xlfn.XLOOKUP('Base de données'!$B2073,$K:$K,$K:$K,0),"")</f>
        <v/>
      </c>
      <c r="J2073" s="38" t="str">
        <f>IF(AND(Y2073&lt;&gt;MAX(Y:Y),COUNTIF(K2073:V2073,'Base de données'!$B2073)&gt;0),"mouvement","")</f>
        <v/>
      </c>
      <c r="K2073" s="39" t="str">
        <f>IF(K$1&gt;$AE$1,"-",IFERROR(IF(DATEDIF('Base de données'!$A2073,K$1,"d")&lt;&gt;0,"",'Base de données'!$B2073),""))</f>
        <v/>
      </c>
      <c r="L2073" s="39" t="str">
        <f>IF(L$1&gt;$AE$1,"-",IFERROR(IF(DATEDIF('Base de données'!$A2073,L$1,"d")&lt;&gt;0,"",'Base de données'!$B2073),""))</f>
        <v/>
      </c>
      <c r="M2073" s="39" t="str">
        <f>IF(M$1&gt;$AE$1,"-",IFERROR(IF(DATEDIF('Base de données'!$A2073,M$1,"d")&lt;&gt;0,"",'Base de données'!$B2073),""))</f>
        <v/>
      </c>
      <c r="N2073" s="39" t="str">
        <f>IF(N$1&gt;$AE$1,"-",IFERROR(IF(DATEDIF('Base de données'!$A2073,N$1,"d")&lt;&gt;0,"",'Base de données'!$B2073),""))</f>
        <v/>
      </c>
      <c r="O2073" s="39" t="str">
        <f>IF(O$1&gt;$AE$1,"-",IFERROR(IF(DATEDIF('Base de données'!$A2073,O$1,"d")&lt;&gt;0,"",'Base de données'!$B2073),""))</f>
        <v/>
      </c>
      <c r="P2073" s="39" t="str">
        <f>IF(P$1&gt;$AE$1,"-",IFERROR(IF(DATEDIF('Base de données'!$A2073,P$1,"d")&lt;&gt;0,"",'Base de données'!$B2073),""))</f>
        <v/>
      </c>
      <c r="Q2073" s="39" t="str">
        <f>IF(Q$1&gt;$AE$1,"-",IFERROR(IF(DATEDIF('Base de données'!$A2073,Q$1,"d")&lt;&gt;0,"",'Base de données'!$B2073),""))</f>
        <v/>
      </c>
      <c r="R2073" s="39" t="str">
        <f>IF(R$1&gt;$AE$1,"-",IFERROR(IF(DATEDIF('Base de données'!$A2073,R$1,"d")&lt;&gt;0,"",'Base de données'!$B2073),""))</f>
        <v>EVEHA</v>
      </c>
      <c r="S2073" s="39" t="str">
        <f>IF(S$1&gt;$AE$1,"-",IFERROR(IF(DATEDIF('Base de données'!$A2073,S$1,"d")&lt;&gt;0,"",'Base de données'!$B2073),""))</f>
        <v/>
      </c>
      <c r="T2073" s="39" t="str">
        <f>IF(T$1&gt;$AE$1,"-",IFERROR(IF(DATEDIF('Base de données'!$A2073,T$1,"d")&lt;&gt;0,"",'Base de données'!$B2073),""))</f>
        <v/>
      </c>
      <c r="U2073" s="39" t="str">
        <f>IF(U$1&gt;$AE$1,"-",IFERROR(IF(DATEDIF('Base de données'!$A2073,U$1,"d")&lt;&gt;0,"",'Base de données'!$B2073),""))</f>
        <v/>
      </c>
      <c r="V2073" s="39" t="str">
        <f>IF(V$1&gt;$AE$1,"-",IFERROR(IF(DATEDIF('Base de données'!$A2073,V$1,"d")&lt;&gt;0,"",'Base de données'!$B2073),""))</f>
        <v/>
      </c>
      <c r="W2073" s="34"/>
      <c r="X2073" s="30" t="str">
        <f>'Base de données'!$C2073&amp;" "&amp;'Base de données'!$D2073</f>
        <v>Texier Monique</v>
      </c>
      <c r="Y2073" s="31">
        <f>COUNTIF('Base de données'!$B:$B,'Base de données'!$B2073)</f>
        <v>12</v>
      </c>
      <c r="AA2073" s="87" cm="1">
        <f t="array" aca="1" ref="AA2073" ca="1">INDIRECT("'Base de données'!A" &amp; ROW(Y2073))</f>
        <v>45870</v>
      </c>
      <c r="AB2073" s="51" t="str" cm="1">
        <f t="array" aca="1" ref="AB2073" ca="1">INDIRECT("'Base de données'!B" &amp; ROW(Z2073))</f>
        <v>EVEHA</v>
      </c>
    </row>
    <row r="2074" spans="1:28" x14ac:dyDescent="0.3">
      <c r="A2074" s="41" t="str">
        <f ca="1">IF(IF(AND($B2074&lt;&gt;"-",$B2074=$E2074),"Entrée et sortie","-")="Entrée et sortie",'Base de données'!$B2074,"-")</f>
        <v>-</v>
      </c>
      <c r="B2074" s="41" t="str">
        <f t="shared" ca="1" si="131"/>
        <v>-</v>
      </c>
      <c r="C2074" s="41" t="str">
        <f t="shared" ca="1" si="132"/>
        <v>-</v>
      </c>
      <c r="D2074" s="41" t="str">
        <f>IF($F2074="sortie en cours d'année",'Base de données'!$B2074,"-")</f>
        <v>-</v>
      </c>
      <c r="E2074" s="41" t="str">
        <f>IF($H2074="entrée en cours d'année",'Base de données'!$B2074,"-")</f>
        <v>-</v>
      </c>
      <c r="F2074" s="37" t="str">
        <f t="shared" si="129"/>
        <v/>
      </c>
      <c r="G2074" s="37" t="str">
        <f>IF($J2074="mouvement",_xlfn.XLOOKUP('Base de données'!$B2074,$V:$V,$V:$V,0),"")</f>
        <v/>
      </c>
      <c r="H2074" s="37" t="str">
        <f t="shared" si="130"/>
        <v/>
      </c>
      <c r="I2074" s="37" t="str">
        <f>IF($J2074="mouvement",_xlfn.XLOOKUP('Base de données'!$B2074,$K:$K,$K:$K,0),"")</f>
        <v/>
      </c>
      <c r="J2074" s="38" t="str">
        <f>IF(AND(Y2074&lt;&gt;MAX(Y:Y),COUNTIF(K2074:V2074,'Base de données'!$B2074)&gt;0),"mouvement","")</f>
        <v/>
      </c>
      <c r="K2074" s="39" t="str">
        <f>IF(K$1&gt;$AE$1,"-",IFERROR(IF(DATEDIF('Base de données'!$A2074,K$1,"d")&lt;&gt;0,"",'Base de données'!$B2074),""))</f>
        <v/>
      </c>
      <c r="L2074" s="39" t="str">
        <f>IF(L$1&gt;$AE$1,"-",IFERROR(IF(DATEDIF('Base de données'!$A2074,L$1,"d")&lt;&gt;0,"",'Base de données'!$B2074),""))</f>
        <v/>
      </c>
      <c r="M2074" s="39" t="str">
        <f>IF(M$1&gt;$AE$1,"-",IFERROR(IF(DATEDIF('Base de données'!$A2074,M$1,"d")&lt;&gt;0,"",'Base de données'!$B2074),""))</f>
        <v/>
      </c>
      <c r="N2074" s="39" t="str">
        <f>IF(N$1&gt;$AE$1,"-",IFERROR(IF(DATEDIF('Base de données'!$A2074,N$1,"d")&lt;&gt;0,"",'Base de données'!$B2074),""))</f>
        <v/>
      </c>
      <c r="O2074" s="39" t="str">
        <f>IF(O$1&gt;$AE$1,"-",IFERROR(IF(DATEDIF('Base de données'!$A2074,O$1,"d")&lt;&gt;0,"",'Base de données'!$B2074),""))</f>
        <v/>
      </c>
      <c r="P2074" s="39" t="str">
        <f>IF(P$1&gt;$AE$1,"-",IFERROR(IF(DATEDIF('Base de données'!$A2074,P$1,"d")&lt;&gt;0,"",'Base de données'!$B2074),""))</f>
        <v/>
      </c>
      <c r="Q2074" s="39" t="str">
        <f>IF(Q$1&gt;$AE$1,"-",IFERROR(IF(DATEDIF('Base de données'!$A2074,Q$1,"d")&lt;&gt;0,"",'Base de données'!$B2074),""))</f>
        <v/>
      </c>
      <c r="R2074" s="39" t="str">
        <f>IF(R$1&gt;$AE$1,"-",IFERROR(IF(DATEDIF('Base de données'!$A2074,R$1,"d")&lt;&gt;0,"",'Base de données'!$B2074),""))</f>
        <v>GC0VK</v>
      </c>
      <c r="S2074" s="39" t="str">
        <f>IF(S$1&gt;$AE$1,"-",IFERROR(IF(DATEDIF('Base de données'!$A2074,S$1,"d")&lt;&gt;0,"",'Base de données'!$B2074),""))</f>
        <v/>
      </c>
      <c r="T2074" s="39" t="str">
        <f>IF(T$1&gt;$AE$1,"-",IFERROR(IF(DATEDIF('Base de données'!$A2074,T$1,"d")&lt;&gt;0,"",'Base de données'!$B2074),""))</f>
        <v/>
      </c>
      <c r="U2074" s="39" t="str">
        <f>IF(U$1&gt;$AE$1,"-",IFERROR(IF(DATEDIF('Base de données'!$A2074,U$1,"d")&lt;&gt;0,"",'Base de données'!$B2074),""))</f>
        <v/>
      </c>
      <c r="V2074" s="39" t="str">
        <f>IF(V$1&gt;$AE$1,"-",IFERROR(IF(DATEDIF('Base de données'!$A2074,V$1,"d")&lt;&gt;0,"",'Base de données'!$B2074),""))</f>
        <v/>
      </c>
      <c r="W2074" s="34"/>
      <c r="X2074" s="30" t="str">
        <f>'Base de données'!$C2074&amp;" "&amp;'Base de données'!$D2074</f>
        <v>Maillet Lucas</v>
      </c>
      <c r="Y2074" s="31">
        <f>COUNTIF('Base de données'!$B:$B,'Base de données'!$B2074)</f>
        <v>12</v>
      </c>
      <c r="AA2074" s="87" cm="1">
        <f t="array" aca="1" ref="AA2074" ca="1">INDIRECT("'Base de données'!A" &amp; ROW(Y2074))</f>
        <v>45870</v>
      </c>
      <c r="AB2074" s="51" t="str" cm="1">
        <f t="array" aca="1" ref="AB2074" ca="1">INDIRECT("'Base de données'!B" &amp; ROW(Z2074))</f>
        <v>GC0VK</v>
      </c>
    </row>
    <row r="2075" spans="1:28" x14ac:dyDescent="0.3">
      <c r="A2075" s="41" t="str">
        <f ca="1">IF(IF(AND($B2075&lt;&gt;"-",$B2075=$E2075),"Entrée et sortie","-")="Entrée et sortie",'Base de données'!$B2075,"-")</f>
        <v>-</v>
      </c>
      <c r="B2075" s="41" t="str">
        <f t="shared" ca="1" si="131"/>
        <v>-</v>
      </c>
      <c r="C2075" s="41" t="str">
        <f t="shared" ca="1" si="132"/>
        <v>-</v>
      </c>
      <c r="D2075" s="41" t="str">
        <f>IF($F2075="sortie en cours d'année",'Base de données'!$B2075,"-")</f>
        <v>-</v>
      </c>
      <c r="E2075" s="41" t="str">
        <f>IF($H2075="entrée en cours d'année",'Base de données'!$B2075,"-")</f>
        <v>-</v>
      </c>
      <c r="F2075" s="37" t="str">
        <f t="shared" si="129"/>
        <v/>
      </c>
      <c r="G2075" s="37" t="str">
        <f>IF($J2075="mouvement",_xlfn.XLOOKUP('Base de données'!$B2075,$V:$V,$V:$V,0),"")</f>
        <v/>
      </c>
      <c r="H2075" s="37" t="str">
        <f t="shared" si="130"/>
        <v/>
      </c>
      <c r="I2075" s="37" t="str">
        <f>IF($J2075="mouvement",_xlfn.XLOOKUP('Base de données'!$B2075,$K:$K,$K:$K,0),"")</f>
        <v/>
      </c>
      <c r="J2075" s="38" t="str">
        <f>IF(AND(Y2075&lt;&gt;MAX(Y:Y),COUNTIF(K2075:V2075,'Base de données'!$B2075)&gt;0),"mouvement","")</f>
        <v/>
      </c>
      <c r="K2075" s="39" t="str">
        <f>IF(K$1&gt;$AE$1,"-",IFERROR(IF(DATEDIF('Base de données'!$A2075,K$1,"d")&lt;&gt;0,"",'Base de données'!$B2075),""))</f>
        <v/>
      </c>
      <c r="L2075" s="39" t="str">
        <f>IF(L$1&gt;$AE$1,"-",IFERROR(IF(DATEDIF('Base de données'!$A2075,L$1,"d")&lt;&gt;0,"",'Base de données'!$B2075),""))</f>
        <v/>
      </c>
      <c r="M2075" s="39" t="str">
        <f>IF(M$1&gt;$AE$1,"-",IFERROR(IF(DATEDIF('Base de données'!$A2075,M$1,"d")&lt;&gt;0,"",'Base de données'!$B2075),""))</f>
        <v/>
      </c>
      <c r="N2075" s="39" t="str">
        <f>IF(N$1&gt;$AE$1,"-",IFERROR(IF(DATEDIF('Base de données'!$A2075,N$1,"d")&lt;&gt;0,"",'Base de données'!$B2075),""))</f>
        <v/>
      </c>
      <c r="O2075" s="39" t="str">
        <f>IF(O$1&gt;$AE$1,"-",IFERROR(IF(DATEDIF('Base de données'!$A2075,O$1,"d")&lt;&gt;0,"",'Base de données'!$B2075),""))</f>
        <v/>
      </c>
      <c r="P2075" s="39" t="str">
        <f>IF(P$1&gt;$AE$1,"-",IFERROR(IF(DATEDIF('Base de données'!$A2075,P$1,"d")&lt;&gt;0,"",'Base de données'!$B2075),""))</f>
        <v/>
      </c>
      <c r="Q2075" s="39" t="str">
        <f>IF(Q$1&gt;$AE$1,"-",IFERROR(IF(DATEDIF('Base de données'!$A2075,Q$1,"d")&lt;&gt;0,"",'Base de données'!$B2075),""))</f>
        <v/>
      </c>
      <c r="R2075" s="39" t="str">
        <f>IF(R$1&gt;$AE$1,"-",IFERROR(IF(DATEDIF('Base de données'!$A2075,R$1,"d")&lt;&gt;0,"",'Base de données'!$B2075),""))</f>
        <v>DHEUO</v>
      </c>
      <c r="S2075" s="39" t="str">
        <f>IF(S$1&gt;$AE$1,"-",IFERROR(IF(DATEDIF('Base de données'!$A2075,S$1,"d")&lt;&gt;0,"",'Base de données'!$B2075),""))</f>
        <v/>
      </c>
      <c r="T2075" s="39" t="str">
        <f>IF(T$1&gt;$AE$1,"-",IFERROR(IF(DATEDIF('Base de données'!$A2075,T$1,"d")&lt;&gt;0,"",'Base de données'!$B2075),""))</f>
        <v/>
      </c>
      <c r="U2075" s="39" t="str">
        <f>IF(U$1&gt;$AE$1,"-",IFERROR(IF(DATEDIF('Base de données'!$A2075,U$1,"d")&lt;&gt;0,"",'Base de données'!$B2075),""))</f>
        <v/>
      </c>
      <c r="V2075" s="39" t="str">
        <f>IF(V$1&gt;$AE$1,"-",IFERROR(IF(DATEDIF('Base de données'!$A2075,V$1,"d")&lt;&gt;0,"",'Base de données'!$B2075),""))</f>
        <v/>
      </c>
      <c r="W2075" s="34"/>
      <c r="X2075" s="30" t="str">
        <f>'Base de données'!$C2075&amp;" "&amp;'Base de données'!$D2075</f>
        <v>Couturier Sébastien</v>
      </c>
      <c r="Y2075" s="31">
        <f>COUNTIF('Base de données'!$B:$B,'Base de données'!$B2075)</f>
        <v>12</v>
      </c>
      <c r="AA2075" s="87" cm="1">
        <f t="array" aca="1" ref="AA2075" ca="1">INDIRECT("'Base de données'!A" &amp; ROW(Y2075))</f>
        <v>45870</v>
      </c>
      <c r="AB2075" s="51" t="str" cm="1">
        <f t="array" aca="1" ref="AB2075" ca="1">INDIRECT("'Base de données'!B" &amp; ROW(Z2075))</f>
        <v>DHEUO</v>
      </c>
    </row>
    <row r="2076" spans="1:28" x14ac:dyDescent="0.3">
      <c r="A2076" s="41" t="str">
        <f ca="1">IF(IF(AND($B2076&lt;&gt;"-",$B2076=$E2076),"Entrée et sortie","-")="Entrée et sortie",'Base de données'!$B2076,"-")</f>
        <v>-</v>
      </c>
      <c r="B2076" s="41" t="str">
        <f t="shared" ca="1" si="131"/>
        <v>-</v>
      </c>
      <c r="C2076" s="41" t="str">
        <f t="shared" ca="1" si="132"/>
        <v>-</v>
      </c>
      <c r="D2076" s="41" t="str">
        <f>IF($F2076="sortie en cours d'année",'Base de données'!$B2076,"-")</f>
        <v>-</v>
      </c>
      <c r="E2076" s="41" t="str">
        <f>IF($H2076="entrée en cours d'année",'Base de données'!$B2076,"-")</f>
        <v>-</v>
      </c>
      <c r="F2076" s="37" t="str">
        <f t="shared" si="129"/>
        <v/>
      </c>
      <c r="G2076" s="37" t="str">
        <f>IF($J2076="mouvement",_xlfn.XLOOKUP('Base de données'!$B2076,$V:$V,$V:$V,0),"")</f>
        <v/>
      </c>
      <c r="H2076" s="37" t="str">
        <f t="shared" si="130"/>
        <v/>
      </c>
      <c r="I2076" s="37" t="str">
        <f>IF($J2076="mouvement",_xlfn.XLOOKUP('Base de données'!$B2076,$K:$K,$K:$K,0),"")</f>
        <v/>
      </c>
      <c r="J2076" s="38" t="str">
        <f>IF(AND(Y2076&lt;&gt;MAX(Y:Y),COUNTIF(K2076:V2076,'Base de données'!$B2076)&gt;0),"mouvement","")</f>
        <v/>
      </c>
      <c r="K2076" s="39" t="str">
        <f>IF(K$1&gt;$AE$1,"-",IFERROR(IF(DATEDIF('Base de données'!$A2076,K$1,"d")&lt;&gt;0,"",'Base de données'!$B2076),""))</f>
        <v/>
      </c>
      <c r="L2076" s="39" t="str">
        <f>IF(L$1&gt;$AE$1,"-",IFERROR(IF(DATEDIF('Base de données'!$A2076,L$1,"d")&lt;&gt;0,"",'Base de données'!$B2076),""))</f>
        <v/>
      </c>
      <c r="M2076" s="39" t="str">
        <f>IF(M$1&gt;$AE$1,"-",IFERROR(IF(DATEDIF('Base de données'!$A2076,M$1,"d")&lt;&gt;0,"",'Base de données'!$B2076),""))</f>
        <v/>
      </c>
      <c r="N2076" s="39" t="str">
        <f>IF(N$1&gt;$AE$1,"-",IFERROR(IF(DATEDIF('Base de données'!$A2076,N$1,"d")&lt;&gt;0,"",'Base de données'!$B2076),""))</f>
        <v/>
      </c>
      <c r="O2076" s="39" t="str">
        <f>IF(O$1&gt;$AE$1,"-",IFERROR(IF(DATEDIF('Base de données'!$A2076,O$1,"d")&lt;&gt;0,"",'Base de données'!$B2076),""))</f>
        <v/>
      </c>
      <c r="P2076" s="39" t="str">
        <f>IF(P$1&gt;$AE$1,"-",IFERROR(IF(DATEDIF('Base de données'!$A2076,P$1,"d")&lt;&gt;0,"",'Base de données'!$B2076),""))</f>
        <v/>
      </c>
      <c r="Q2076" s="39" t="str">
        <f>IF(Q$1&gt;$AE$1,"-",IFERROR(IF(DATEDIF('Base de données'!$A2076,Q$1,"d")&lt;&gt;0,"",'Base de données'!$B2076),""))</f>
        <v/>
      </c>
      <c r="R2076" s="39" t="str">
        <f>IF(R$1&gt;$AE$1,"-",IFERROR(IF(DATEDIF('Base de données'!$A2076,R$1,"d")&lt;&gt;0,"",'Base de données'!$B2076),""))</f>
        <v>CD97O</v>
      </c>
      <c r="S2076" s="39" t="str">
        <f>IF(S$1&gt;$AE$1,"-",IFERROR(IF(DATEDIF('Base de données'!$A2076,S$1,"d")&lt;&gt;0,"",'Base de données'!$B2076),""))</f>
        <v/>
      </c>
      <c r="T2076" s="39" t="str">
        <f>IF(T$1&gt;$AE$1,"-",IFERROR(IF(DATEDIF('Base de données'!$A2076,T$1,"d")&lt;&gt;0,"",'Base de données'!$B2076),""))</f>
        <v/>
      </c>
      <c r="U2076" s="39" t="str">
        <f>IF(U$1&gt;$AE$1,"-",IFERROR(IF(DATEDIF('Base de données'!$A2076,U$1,"d")&lt;&gt;0,"",'Base de données'!$B2076),""))</f>
        <v/>
      </c>
      <c r="V2076" s="39" t="str">
        <f>IF(V$1&gt;$AE$1,"-",IFERROR(IF(DATEDIF('Base de données'!$A2076,V$1,"d")&lt;&gt;0,"",'Base de données'!$B2076),""))</f>
        <v/>
      </c>
      <c r="W2076" s="34"/>
      <c r="X2076" s="30" t="str">
        <f>'Base de données'!$C2076&amp;" "&amp;'Base de données'!$D2076</f>
        <v>Texier Augustin</v>
      </c>
      <c r="Y2076" s="31">
        <f>COUNTIF('Base de données'!$B:$B,'Base de données'!$B2076)</f>
        <v>12</v>
      </c>
      <c r="AA2076" s="87" cm="1">
        <f t="array" aca="1" ref="AA2076" ca="1">INDIRECT("'Base de données'!A" &amp; ROW(Y2076))</f>
        <v>45870</v>
      </c>
      <c r="AB2076" s="51" t="str" cm="1">
        <f t="array" aca="1" ref="AB2076" ca="1">INDIRECT("'Base de données'!B" &amp; ROW(Z2076))</f>
        <v>CD97O</v>
      </c>
    </row>
    <row r="2077" spans="1:28" x14ac:dyDescent="0.3">
      <c r="A2077" s="41" t="str">
        <f ca="1">IF(IF(AND($B2077&lt;&gt;"-",$B2077=$E2077),"Entrée et sortie","-")="Entrée et sortie",'Base de données'!$B2077,"-")</f>
        <v>-</v>
      </c>
      <c r="B2077" s="41" t="str">
        <f t="shared" ca="1" si="131"/>
        <v>-</v>
      </c>
      <c r="C2077" s="41" t="str">
        <f t="shared" ca="1" si="132"/>
        <v>-</v>
      </c>
      <c r="D2077" s="41" t="str">
        <f>IF($F2077="sortie en cours d'année",'Base de données'!$B2077,"-")</f>
        <v>-</v>
      </c>
      <c r="E2077" s="41" t="str">
        <f>IF($H2077="entrée en cours d'année",'Base de données'!$B2077,"-")</f>
        <v>-</v>
      </c>
      <c r="F2077" s="37" t="str">
        <f t="shared" si="129"/>
        <v/>
      </c>
      <c r="G2077" s="37" t="str">
        <f>IF($J2077="mouvement",_xlfn.XLOOKUP('Base de données'!$B2077,$V:$V,$V:$V,0),"")</f>
        <v/>
      </c>
      <c r="H2077" s="37" t="str">
        <f t="shared" si="130"/>
        <v/>
      </c>
      <c r="I2077" s="37" t="str">
        <f>IF($J2077="mouvement",_xlfn.XLOOKUP('Base de données'!$B2077,$K:$K,$K:$K,0),"")</f>
        <v/>
      </c>
      <c r="J2077" s="38" t="str">
        <f>IF(AND(Y2077&lt;&gt;MAX(Y:Y),COUNTIF(K2077:V2077,'Base de données'!$B2077)&gt;0),"mouvement","")</f>
        <v/>
      </c>
      <c r="K2077" s="39" t="str">
        <f>IF(K$1&gt;$AE$1,"-",IFERROR(IF(DATEDIF('Base de données'!$A2077,K$1,"d")&lt;&gt;0,"",'Base de données'!$B2077),""))</f>
        <v/>
      </c>
      <c r="L2077" s="39" t="str">
        <f>IF(L$1&gt;$AE$1,"-",IFERROR(IF(DATEDIF('Base de données'!$A2077,L$1,"d")&lt;&gt;0,"",'Base de données'!$B2077),""))</f>
        <v/>
      </c>
      <c r="M2077" s="39" t="str">
        <f>IF(M$1&gt;$AE$1,"-",IFERROR(IF(DATEDIF('Base de données'!$A2077,M$1,"d")&lt;&gt;0,"",'Base de données'!$B2077),""))</f>
        <v/>
      </c>
      <c r="N2077" s="39" t="str">
        <f>IF(N$1&gt;$AE$1,"-",IFERROR(IF(DATEDIF('Base de données'!$A2077,N$1,"d")&lt;&gt;0,"",'Base de données'!$B2077),""))</f>
        <v/>
      </c>
      <c r="O2077" s="39" t="str">
        <f>IF(O$1&gt;$AE$1,"-",IFERROR(IF(DATEDIF('Base de données'!$A2077,O$1,"d")&lt;&gt;0,"",'Base de données'!$B2077),""))</f>
        <v/>
      </c>
      <c r="P2077" s="39" t="str">
        <f>IF(P$1&gt;$AE$1,"-",IFERROR(IF(DATEDIF('Base de données'!$A2077,P$1,"d")&lt;&gt;0,"",'Base de données'!$B2077),""))</f>
        <v/>
      </c>
      <c r="Q2077" s="39" t="str">
        <f>IF(Q$1&gt;$AE$1,"-",IFERROR(IF(DATEDIF('Base de données'!$A2077,Q$1,"d")&lt;&gt;0,"",'Base de données'!$B2077),""))</f>
        <v/>
      </c>
      <c r="R2077" s="39" t="str">
        <f>IF(R$1&gt;$AE$1,"-",IFERROR(IF(DATEDIF('Base de données'!$A2077,R$1,"d")&lt;&gt;0,"",'Base de données'!$B2077),""))</f>
        <v>SC7KQ</v>
      </c>
      <c r="S2077" s="39" t="str">
        <f>IF(S$1&gt;$AE$1,"-",IFERROR(IF(DATEDIF('Base de données'!$A2077,S$1,"d")&lt;&gt;0,"",'Base de données'!$B2077),""))</f>
        <v/>
      </c>
      <c r="T2077" s="39" t="str">
        <f>IF(T$1&gt;$AE$1,"-",IFERROR(IF(DATEDIF('Base de données'!$A2077,T$1,"d")&lt;&gt;0,"",'Base de données'!$B2077),""))</f>
        <v/>
      </c>
      <c r="U2077" s="39" t="str">
        <f>IF(U$1&gt;$AE$1,"-",IFERROR(IF(DATEDIF('Base de données'!$A2077,U$1,"d")&lt;&gt;0,"",'Base de données'!$B2077),""))</f>
        <v/>
      </c>
      <c r="V2077" s="39" t="str">
        <f>IF(V$1&gt;$AE$1,"-",IFERROR(IF(DATEDIF('Base de données'!$A2077,V$1,"d")&lt;&gt;0,"",'Base de données'!$B2077),""))</f>
        <v/>
      </c>
      <c r="W2077" s="34"/>
      <c r="X2077" s="30" t="str">
        <f>'Base de données'!$C2077&amp;" "&amp;'Base de données'!$D2077</f>
        <v>Hebert Alice</v>
      </c>
      <c r="Y2077" s="31">
        <f>COUNTIF('Base de données'!$B:$B,'Base de données'!$B2077)</f>
        <v>12</v>
      </c>
      <c r="AA2077" s="87" cm="1">
        <f t="array" aca="1" ref="AA2077" ca="1">INDIRECT("'Base de données'!A" &amp; ROW(Y2077))</f>
        <v>45870</v>
      </c>
      <c r="AB2077" s="51" t="str" cm="1">
        <f t="array" aca="1" ref="AB2077" ca="1">INDIRECT("'Base de données'!B" &amp; ROW(Z2077))</f>
        <v>SC7KQ</v>
      </c>
    </row>
    <row r="2078" spans="1:28" x14ac:dyDescent="0.3">
      <c r="A2078" s="41" t="str">
        <f ca="1">IF(IF(AND($B2078&lt;&gt;"-",$B2078=$E2078),"Entrée et sortie","-")="Entrée et sortie",'Base de données'!$B2078,"-")</f>
        <v>-</v>
      </c>
      <c r="B2078" s="41" t="str">
        <f t="shared" ca="1" si="131"/>
        <v>-</v>
      </c>
      <c r="C2078" s="41" t="str">
        <f t="shared" ca="1" si="132"/>
        <v>-</v>
      </c>
      <c r="D2078" s="41" t="str">
        <f>IF($F2078="sortie en cours d'année",'Base de données'!$B2078,"-")</f>
        <v>-</v>
      </c>
      <c r="E2078" s="41" t="str">
        <f>IF($H2078="entrée en cours d'année",'Base de données'!$B2078,"-")</f>
        <v>-</v>
      </c>
      <c r="F2078" s="37" t="str">
        <f t="shared" si="129"/>
        <v/>
      </c>
      <c r="G2078" s="37" t="str">
        <f>IF($J2078="mouvement",_xlfn.XLOOKUP('Base de données'!$B2078,$V:$V,$V:$V,0),"")</f>
        <v/>
      </c>
      <c r="H2078" s="37" t="str">
        <f t="shared" si="130"/>
        <v/>
      </c>
      <c r="I2078" s="37" t="str">
        <f>IF($J2078="mouvement",_xlfn.XLOOKUP('Base de données'!$B2078,$K:$K,$K:$K,0),"")</f>
        <v/>
      </c>
      <c r="J2078" s="38" t="str">
        <f>IF(AND(Y2078&lt;&gt;MAX(Y:Y),COUNTIF(K2078:V2078,'Base de données'!$B2078)&gt;0),"mouvement","")</f>
        <v/>
      </c>
      <c r="K2078" s="39" t="str">
        <f>IF(K$1&gt;$AE$1,"-",IFERROR(IF(DATEDIF('Base de données'!$A2078,K$1,"d")&lt;&gt;0,"",'Base de données'!$B2078),""))</f>
        <v/>
      </c>
      <c r="L2078" s="39" t="str">
        <f>IF(L$1&gt;$AE$1,"-",IFERROR(IF(DATEDIF('Base de données'!$A2078,L$1,"d")&lt;&gt;0,"",'Base de données'!$B2078),""))</f>
        <v/>
      </c>
      <c r="M2078" s="39" t="str">
        <f>IF(M$1&gt;$AE$1,"-",IFERROR(IF(DATEDIF('Base de données'!$A2078,M$1,"d")&lt;&gt;0,"",'Base de données'!$B2078),""))</f>
        <v/>
      </c>
      <c r="N2078" s="39" t="str">
        <f>IF(N$1&gt;$AE$1,"-",IFERROR(IF(DATEDIF('Base de données'!$A2078,N$1,"d")&lt;&gt;0,"",'Base de données'!$B2078),""))</f>
        <v/>
      </c>
      <c r="O2078" s="39" t="str">
        <f>IF(O$1&gt;$AE$1,"-",IFERROR(IF(DATEDIF('Base de données'!$A2078,O$1,"d")&lt;&gt;0,"",'Base de données'!$B2078),""))</f>
        <v/>
      </c>
      <c r="P2078" s="39" t="str">
        <f>IF(P$1&gt;$AE$1,"-",IFERROR(IF(DATEDIF('Base de données'!$A2078,P$1,"d")&lt;&gt;0,"",'Base de données'!$B2078),""))</f>
        <v/>
      </c>
      <c r="Q2078" s="39" t="str">
        <f>IF(Q$1&gt;$AE$1,"-",IFERROR(IF(DATEDIF('Base de données'!$A2078,Q$1,"d")&lt;&gt;0,"",'Base de données'!$B2078),""))</f>
        <v/>
      </c>
      <c r="R2078" s="39" t="str">
        <f>IF(R$1&gt;$AE$1,"-",IFERROR(IF(DATEDIF('Base de données'!$A2078,R$1,"d")&lt;&gt;0,"",'Base de données'!$B2078),""))</f>
        <v>7XTUM</v>
      </c>
      <c r="S2078" s="39" t="str">
        <f>IF(S$1&gt;$AE$1,"-",IFERROR(IF(DATEDIF('Base de données'!$A2078,S$1,"d")&lt;&gt;0,"",'Base de données'!$B2078),""))</f>
        <v/>
      </c>
      <c r="T2078" s="39" t="str">
        <f>IF(T$1&gt;$AE$1,"-",IFERROR(IF(DATEDIF('Base de données'!$A2078,T$1,"d")&lt;&gt;0,"",'Base de données'!$B2078),""))</f>
        <v/>
      </c>
      <c r="U2078" s="39" t="str">
        <f>IF(U$1&gt;$AE$1,"-",IFERROR(IF(DATEDIF('Base de données'!$A2078,U$1,"d")&lt;&gt;0,"",'Base de données'!$B2078),""))</f>
        <v/>
      </c>
      <c r="V2078" s="39" t="str">
        <f>IF(V$1&gt;$AE$1,"-",IFERROR(IF(DATEDIF('Base de données'!$A2078,V$1,"d")&lt;&gt;0,"",'Base de données'!$B2078),""))</f>
        <v/>
      </c>
      <c r="W2078" s="34"/>
      <c r="X2078" s="30" t="str">
        <f>'Base de données'!$C2078&amp;" "&amp;'Base de données'!$D2078</f>
        <v>Gaillard Gérard</v>
      </c>
      <c r="Y2078" s="31">
        <f>COUNTIF('Base de données'!$B:$B,'Base de données'!$B2078)</f>
        <v>12</v>
      </c>
      <c r="AA2078" s="87" cm="1">
        <f t="array" aca="1" ref="AA2078" ca="1">INDIRECT("'Base de données'!A" &amp; ROW(Y2078))</f>
        <v>45870</v>
      </c>
      <c r="AB2078" s="51" t="str" cm="1">
        <f t="array" aca="1" ref="AB2078" ca="1">INDIRECT("'Base de données'!B" &amp; ROW(Z2078))</f>
        <v>7XTUM</v>
      </c>
    </row>
    <row r="2079" spans="1:28" x14ac:dyDescent="0.3">
      <c r="A2079" s="41" t="str">
        <f ca="1">IF(IF(AND($B2079&lt;&gt;"-",$B2079=$E2079),"Entrée et sortie","-")="Entrée et sortie",'Base de données'!$B2079,"-")</f>
        <v>-</v>
      </c>
      <c r="B2079" s="41" t="str">
        <f t="shared" ca="1" si="131"/>
        <v>6IR69</v>
      </c>
      <c r="C2079" s="41" t="str">
        <f t="shared" ca="1" si="132"/>
        <v>6IR69</v>
      </c>
      <c r="D2079" s="41" t="str">
        <f>IF($F2079="sortie en cours d'année",'Base de données'!$B2079,"-")</f>
        <v>6IR69</v>
      </c>
      <c r="E2079" s="41" t="str">
        <f>IF($H2079="entrée en cours d'année",'Base de données'!$B2079,"-")</f>
        <v>-</v>
      </c>
      <c r="F2079" s="37" t="str">
        <f t="shared" si="129"/>
        <v>sortie en cours d'année</v>
      </c>
      <c r="G2079" s="37">
        <f>IF($J2079="mouvement",_xlfn.XLOOKUP('Base de données'!$B2079,$V:$V,$V:$V,0),"")</f>
        <v>0</v>
      </c>
      <c r="H2079" s="37" t="str">
        <f t="shared" si="130"/>
        <v/>
      </c>
      <c r="I2079" s="37" t="str">
        <f>IF($J2079="mouvement",_xlfn.XLOOKUP('Base de données'!$B2079,$K:$K,$K:$K,0),"")</f>
        <v>6IR69</v>
      </c>
      <c r="J2079" s="38" t="str">
        <f>IF(AND(Y2079&lt;&gt;MAX(Y:Y),COUNTIF(K2079:V2079,'Base de données'!$B2079)&gt;0),"mouvement","")</f>
        <v>mouvement</v>
      </c>
      <c r="K2079" s="39" t="str">
        <f>IF(K$1&gt;$AE$1,"-",IFERROR(IF(DATEDIF('Base de données'!$A2079,K$1,"d")&lt;&gt;0,"",'Base de données'!$B2079),""))</f>
        <v/>
      </c>
      <c r="L2079" s="39" t="str">
        <f>IF(L$1&gt;$AE$1,"-",IFERROR(IF(DATEDIF('Base de données'!$A2079,L$1,"d")&lt;&gt;0,"",'Base de données'!$B2079),""))</f>
        <v/>
      </c>
      <c r="M2079" s="39" t="str">
        <f>IF(M$1&gt;$AE$1,"-",IFERROR(IF(DATEDIF('Base de données'!$A2079,M$1,"d")&lt;&gt;0,"",'Base de données'!$B2079),""))</f>
        <v/>
      </c>
      <c r="N2079" s="39" t="str">
        <f>IF(N$1&gt;$AE$1,"-",IFERROR(IF(DATEDIF('Base de données'!$A2079,N$1,"d")&lt;&gt;0,"",'Base de données'!$B2079),""))</f>
        <v/>
      </c>
      <c r="O2079" s="39" t="str">
        <f>IF(O$1&gt;$AE$1,"-",IFERROR(IF(DATEDIF('Base de données'!$A2079,O$1,"d")&lt;&gt;0,"",'Base de données'!$B2079),""))</f>
        <v/>
      </c>
      <c r="P2079" s="39" t="str">
        <f>IF(P$1&gt;$AE$1,"-",IFERROR(IF(DATEDIF('Base de données'!$A2079,P$1,"d")&lt;&gt;0,"",'Base de données'!$B2079),""))</f>
        <v/>
      </c>
      <c r="Q2079" s="39" t="str">
        <f>IF(Q$1&gt;$AE$1,"-",IFERROR(IF(DATEDIF('Base de données'!$A2079,Q$1,"d")&lt;&gt;0,"",'Base de données'!$B2079),""))</f>
        <v/>
      </c>
      <c r="R2079" s="39" t="str">
        <f>IF(R$1&gt;$AE$1,"-",IFERROR(IF(DATEDIF('Base de données'!$A2079,R$1,"d")&lt;&gt;0,"",'Base de données'!$B2079),""))</f>
        <v>6IR69</v>
      </c>
      <c r="S2079" s="39" t="str">
        <f>IF(S$1&gt;$AE$1,"-",IFERROR(IF(DATEDIF('Base de données'!$A2079,S$1,"d")&lt;&gt;0,"",'Base de données'!$B2079),""))</f>
        <v/>
      </c>
      <c r="T2079" s="39" t="str">
        <f>IF(T$1&gt;$AE$1,"-",IFERROR(IF(DATEDIF('Base de données'!$A2079,T$1,"d")&lt;&gt;0,"",'Base de données'!$B2079),""))</f>
        <v/>
      </c>
      <c r="U2079" s="39" t="str">
        <f>IF(U$1&gt;$AE$1,"-",IFERROR(IF(DATEDIF('Base de données'!$A2079,U$1,"d")&lt;&gt;0,"",'Base de données'!$B2079),""))</f>
        <v/>
      </c>
      <c r="V2079" s="39" t="str">
        <f>IF(V$1&gt;$AE$1,"-",IFERROR(IF(DATEDIF('Base de données'!$A2079,V$1,"d")&lt;&gt;0,"",'Base de données'!$B2079),""))</f>
        <v/>
      </c>
      <c r="W2079" s="34"/>
      <c r="X2079" s="30" t="str">
        <f>'Base de données'!$C2079&amp;" "&amp;'Base de données'!$D2079</f>
        <v>Thibault Thomas</v>
      </c>
      <c r="Y2079" s="31">
        <f>COUNTIF('Base de données'!$B:$B,'Base de données'!$B2079)</f>
        <v>9</v>
      </c>
      <c r="AA2079" s="87" cm="1">
        <f t="array" aca="1" ref="AA2079" ca="1">INDIRECT("'Base de données'!A" &amp; ROW(Y2079))</f>
        <v>45870</v>
      </c>
      <c r="AB2079" s="51" t="str" cm="1">
        <f t="array" aca="1" ref="AB2079" ca="1">INDIRECT("'Base de données'!B" &amp; ROW(Z2079))</f>
        <v>6IR69</v>
      </c>
    </row>
    <row r="2080" spans="1:28" x14ac:dyDescent="0.3">
      <c r="A2080" s="41" t="str">
        <f ca="1">IF(IF(AND($B2080&lt;&gt;"-",$B2080=$E2080),"Entrée et sortie","-")="Entrée et sortie",'Base de données'!$B2080,"-")</f>
        <v>-</v>
      </c>
      <c r="B2080" s="41" t="str">
        <f t="shared" ca="1" si="131"/>
        <v>-</v>
      </c>
      <c r="C2080" s="41" t="str">
        <f t="shared" ca="1" si="132"/>
        <v>-</v>
      </c>
      <c r="D2080" s="41" t="str">
        <f>IF($F2080="sortie en cours d'année",'Base de données'!$B2080,"-")</f>
        <v>-</v>
      </c>
      <c r="E2080" s="41" t="str">
        <f>IF($H2080="entrée en cours d'année",'Base de données'!$B2080,"-")</f>
        <v>-</v>
      </c>
      <c r="F2080" s="37" t="str">
        <f t="shared" si="129"/>
        <v/>
      </c>
      <c r="G2080" s="37" t="str">
        <f>IF($J2080="mouvement",_xlfn.XLOOKUP('Base de données'!$B2080,$V:$V,$V:$V,0),"")</f>
        <v/>
      </c>
      <c r="H2080" s="37" t="str">
        <f t="shared" si="130"/>
        <v/>
      </c>
      <c r="I2080" s="37" t="str">
        <f>IF($J2080="mouvement",_xlfn.XLOOKUP('Base de données'!$B2080,$K:$K,$K:$K,0),"")</f>
        <v/>
      </c>
      <c r="J2080" s="38" t="str">
        <f>IF(AND(Y2080&lt;&gt;MAX(Y:Y),COUNTIF(K2080:V2080,'Base de données'!$B2080)&gt;0),"mouvement","")</f>
        <v/>
      </c>
      <c r="K2080" s="39" t="str">
        <f>IF(K$1&gt;$AE$1,"-",IFERROR(IF(DATEDIF('Base de données'!$A2080,K$1,"d")&lt;&gt;0,"",'Base de données'!$B2080),""))</f>
        <v/>
      </c>
      <c r="L2080" s="39" t="str">
        <f>IF(L$1&gt;$AE$1,"-",IFERROR(IF(DATEDIF('Base de données'!$A2080,L$1,"d")&lt;&gt;0,"",'Base de données'!$B2080),""))</f>
        <v/>
      </c>
      <c r="M2080" s="39" t="str">
        <f>IF(M$1&gt;$AE$1,"-",IFERROR(IF(DATEDIF('Base de données'!$A2080,M$1,"d")&lt;&gt;0,"",'Base de données'!$B2080),""))</f>
        <v/>
      </c>
      <c r="N2080" s="39" t="str">
        <f>IF(N$1&gt;$AE$1,"-",IFERROR(IF(DATEDIF('Base de données'!$A2080,N$1,"d")&lt;&gt;0,"",'Base de données'!$B2080),""))</f>
        <v/>
      </c>
      <c r="O2080" s="39" t="str">
        <f>IF(O$1&gt;$AE$1,"-",IFERROR(IF(DATEDIF('Base de données'!$A2080,O$1,"d")&lt;&gt;0,"",'Base de données'!$B2080),""))</f>
        <v/>
      </c>
      <c r="P2080" s="39" t="str">
        <f>IF(P$1&gt;$AE$1,"-",IFERROR(IF(DATEDIF('Base de données'!$A2080,P$1,"d")&lt;&gt;0,"",'Base de données'!$B2080),""))</f>
        <v/>
      </c>
      <c r="Q2080" s="39" t="str">
        <f>IF(Q$1&gt;$AE$1,"-",IFERROR(IF(DATEDIF('Base de données'!$A2080,Q$1,"d")&lt;&gt;0,"",'Base de données'!$B2080),""))</f>
        <v/>
      </c>
      <c r="R2080" s="39" t="str">
        <f>IF(R$1&gt;$AE$1,"-",IFERROR(IF(DATEDIF('Base de données'!$A2080,R$1,"d")&lt;&gt;0,"",'Base de données'!$B2080),""))</f>
        <v>W01L7</v>
      </c>
      <c r="S2080" s="39" t="str">
        <f>IF(S$1&gt;$AE$1,"-",IFERROR(IF(DATEDIF('Base de données'!$A2080,S$1,"d")&lt;&gt;0,"",'Base de données'!$B2080),""))</f>
        <v/>
      </c>
      <c r="T2080" s="39" t="str">
        <f>IF(T$1&gt;$AE$1,"-",IFERROR(IF(DATEDIF('Base de données'!$A2080,T$1,"d")&lt;&gt;0,"",'Base de données'!$B2080),""))</f>
        <v/>
      </c>
      <c r="U2080" s="39" t="str">
        <f>IF(U$1&gt;$AE$1,"-",IFERROR(IF(DATEDIF('Base de données'!$A2080,U$1,"d")&lt;&gt;0,"",'Base de données'!$B2080),""))</f>
        <v/>
      </c>
      <c r="V2080" s="39" t="str">
        <f>IF(V$1&gt;$AE$1,"-",IFERROR(IF(DATEDIF('Base de données'!$A2080,V$1,"d")&lt;&gt;0,"",'Base de données'!$B2080),""))</f>
        <v/>
      </c>
      <c r="W2080" s="34"/>
      <c r="X2080" s="30" t="str">
        <f>'Base de données'!$C2080&amp;" "&amp;'Base de données'!$D2080</f>
        <v>Gautier Louise</v>
      </c>
      <c r="Y2080" s="31">
        <f>COUNTIF('Base de données'!$B:$B,'Base de données'!$B2080)</f>
        <v>12</v>
      </c>
      <c r="AA2080" s="87" cm="1">
        <f t="array" aca="1" ref="AA2080" ca="1">INDIRECT("'Base de données'!A" &amp; ROW(Y2080))</f>
        <v>45870</v>
      </c>
      <c r="AB2080" s="51" t="str" cm="1">
        <f t="array" aca="1" ref="AB2080" ca="1">INDIRECT("'Base de données'!B" &amp; ROW(Z2080))</f>
        <v>W01L7</v>
      </c>
    </row>
    <row r="2081" spans="1:28" x14ac:dyDescent="0.3">
      <c r="A2081" s="41" t="str">
        <f ca="1">IF(IF(AND($B2081&lt;&gt;"-",$B2081=$E2081),"Entrée et sortie","-")="Entrée et sortie",'Base de données'!$B2081,"-")</f>
        <v>-</v>
      </c>
      <c r="B2081" s="41" t="str">
        <f t="shared" ca="1" si="131"/>
        <v>-</v>
      </c>
      <c r="C2081" s="41" t="str">
        <f t="shared" ca="1" si="132"/>
        <v>-</v>
      </c>
      <c r="D2081" s="41" t="str">
        <f>IF($F2081="sortie en cours d'année",'Base de données'!$B2081,"-")</f>
        <v>-</v>
      </c>
      <c r="E2081" s="41" t="str">
        <f>IF($H2081="entrée en cours d'année",'Base de données'!$B2081,"-")</f>
        <v>-</v>
      </c>
      <c r="F2081" s="37" t="str">
        <f t="shared" si="129"/>
        <v/>
      </c>
      <c r="G2081" s="37" t="str">
        <f>IF($J2081="mouvement",_xlfn.XLOOKUP('Base de données'!$B2081,$V:$V,$V:$V,0),"")</f>
        <v/>
      </c>
      <c r="H2081" s="37" t="str">
        <f t="shared" si="130"/>
        <v/>
      </c>
      <c r="I2081" s="37" t="str">
        <f>IF($J2081="mouvement",_xlfn.XLOOKUP('Base de données'!$B2081,$K:$K,$K:$K,0),"")</f>
        <v/>
      </c>
      <c r="J2081" s="38" t="str">
        <f>IF(AND(Y2081&lt;&gt;MAX(Y:Y),COUNTIF(K2081:V2081,'Base de données'!$B2081)&gt;0),"mouvement","")</f>
        <v/>
      </c>
      <c r="K2081" s="39" t="str">
        <f>IF(K$1&gt;$AE$1,"-",IFERROR(IF(DATEDIF('Base de données'!$A2081,K$1,"d")&lt;&gt;0,"",'Base de données'!$B2081),""))</f>
        <v/>
      </c>
      <c r="L2081" s="39" t="str">
        <f>IF(L$1&gt;$AE$1,"-",IFERROR(IF(DATEDIF('Base de données'!$A2081,L$1,"d")&lt;&gt;0,"",'Base de données'!$B2081),""))</f>
        <v/>
      </c>
      <c r="M2081" s="39" t="str">
        <f>IF(M$1&gt;$AE$1,"-",IFERROR(IF(DATEDIF('Base de données'!$A2081,M$1,"d")&lt;&gt;0,"",'Base de données'!$B2081),""))</f>
        <v/>
      </c>
      <c r="N2081" s="39" t="str">
        <f>IF(N$1&gt;$AE$1,"-",IFERROR(IF(DATEDIF('Base de données'!$A2081,N$1,"d")&lt;&gt;0,"",'Base de données'!$B2081),""))</f>
        <v/>
      </c>
      <c r="O2081" s="39" t="str">
        <f>IF(O$1&gt;$AE$1,"-",IFERROR(IF(DATEDIF('Base de données'!$A2081,O$1,"d")&lt;&gt;0,"",'Base de données'!$B2081),""))</f>
        <v/>
      </c>
      <c r="P2081" s="39" t="str">
        <f>IF(P$1&gt;$AE$1,"-",IFERROR(IF(DATEDIF('Base de données'!$A2081,P$1,"d")&lt;&gt;0,"",'Base de données'!$B2081),""))</f>
        <v/>
      </c>
      <c r="Q2081" s="39" t="str">
        <f>IF(Q$1&gt;$AE$1,"-",IFERROR(IF(DATEDIF('Base de données'!$A2081,Q$1,"d")&lt;&gt;0,"",'Base de données'!$B2081),""))</f>
        <v/>
      </c>
      <c r="R2081" s="39" t="str">
        <f>IF(R$1&gt;$AE$1,"-",IFERROR(IF(DATEDIF('Base de données'!$A2081,R$1,"d")&lt;&gt;0,"",'Base de données'!$B2081),""))</f>
        <v>YG59M</v>
      </c>
      <c r="S2081" s="39" t="str">
        <f>IF(S$1&gt;$AE$1,"-",IFERROR(IF(DATEDIF('Base de données'!$A2081,S$1,"d")&lt;&gt;0,"",'Base de données'!$B2081),""))</f>
        <v/>
      </c>
      <c r="T2081" s="39" t="str">
        <f>IF(T$1&gt;$AE$1,"-",IFERROR(IF(DATEDIF('Base de données'!$A2081,T$1,"d")&lt;&gt;0,"",'Base de données'!$B2081),""))</f>
        <v/>
      </c>
      <c r="U2081" s="39" t="str">
        <f>IF(U$1&gt;$AE$1,"-",IFERROR(IF(DATEDIF('Base de données'!$A2081,U$1,"d")&lt;&gt;0,"",'Base de données'!$B2081),""))</f>
        <v/>
      </c>
      <c r="V2081" s="39" t="str">
        <f>IF(V$1&gt;$AE$1,"-",IFERROR(IF(DATEDIF('Base de données'!$A2081,V$1,"d")&lt;&gt;0,"",'Base de données'!$B2081),""))</f>
        <v/>
      </c>
      <c r="W2081" s="34"/>
      <c r="X2081" s="30" t="str">
        <f>'Base de données'!$C2081&amp;" "&amp;'Base de données'!$D2081</f>
        <v>Maréchal Sabine</v>
      </c>
      <c r="Y2081" s="31">
        <f>COUNTIF('Base de données'!$B:$B,'Base de données'!$B2081)</f>
        <v>12</v>
      </c>
      <c r="AA2081" s="87" cm="1">
        <f t="array" aca="1" ref="AA2081" ca="1">INDIRECT("'Base de données'!A" &amp; ROW(Y2081))</f>
        <v>45870</v>
      </c>
      <c r="AB2081" s="51" t="str" cm="1">
        <f t="array" aca="1" ref="AB2081" ca="1">INDIRECT("'Base de données'!B" &amp; ROW(Z2081))</f>
        <v>YG59M</v>
      </c>
    </row>
    <row r="2082" spans="1:28" x14ac:dyDescent="0.3">
      <c r="A2082" s="41" t="str">
        <f ca="1">IF(IF(AND($B2082&lt;&gt;"-",$B2082=$E2082),"Entrée et sortie","-")="Entrée et sortie",'Base de données'!$B2082,"-")</f>
        <v>-</v>
      </c>
      <c r="B2082" s="41" t="str">
        <f t="shared" ca="1" si="131"/>
        <v>-</v>
      </c>
      <c r="C2082" s="41" t="str">
        <f t="shared" ca="1" si="132"/>
        <v>-</v>
      </c>
      <c r="D2082" s="41" t="str">
        <f>IF($F2082="sortie en cours d'année",'Base de données'!$B2082,"-")</f>
        <v>-</v>
      </c>
      <c r="E2082" s="41" t="str">
        <f>IF($H2082="entrée en cours d'année",'Base de données'!$B2082,"-")</f>
        <v>-</v>
      </c>
      <c r="F2082" s="37" t="str">
        <f t="shared" si="129"/>
        <v/>
      </c>
      <c r="G2082" s="37" t="str">
        <f>IF($J2082="mouvement",_xlfn.XLOOKUP('Base de données'!$B2082,$V:$V,$V:$V,0),"")</f>
        <v/>
      </c>
      <c r="H2082" s="37" t="str">
        <f t="shared" si="130"/>
        <v/>
      </c>
      <c r="I2082" s="37" t="str">
        <f>IF($J2082="mouvement",_xlfn.XLOOKUP('Base de données'!$B2082,$K:$K,$K:$K,0),"")</f>
        <v/>
      </c>
      <c r="J2082" s="38" t="str">
        <f>IF(AND(Y2082&lt;&gt;MAX(Y:Y),COUNTIF(K2082:V2082,'Base de données'!$B2082)&gt;0),"mouvement","")</f>
        <v/>
      </c>
      <c r="K2082" s="39" t="str">
        <f>IF(K$1&gt;$AE$1,"-",IFERROR(IF(DATEDIF('Base de données'!$A2082,K$1,"d")&lt;&gt;0,"",'Base de données'!$B2082),""))</f>
        <v/>
      </c>
      <c r="L2082" s="39" t="str">
        <f>IF(L$1&gt;$AE$1,"-",IFERROR(IF(DATEDIF('Base de données'!$A2082,L$1,"d")&lt;&gt;0,"",'Base de données'!$B2082),""))</f>
        <v/>
      </c>
      <c r="M2082" s="39" t="str">
        <f>IF(M$1&gt;$AE$1,"-",IFERROR(IF(DATEDIF('Base de données'!$A2082,M$1,"d")&lt;&gt;0,"",'Base de données'!$B2082),""))</f>
        <v/>
      </c>
      <c r="N2082" s="39" t="str">
        <f>IF(N$1&gt;$AE$1,"-",IFERROR(IF(DATEDIF('Base de données'!$A2082,N$1,"d")&lt;&gt;0,"",'Base de données'!$B2082),""))</f>
        <v/>
      </c>
      <c r="O2082" s="39" t="str">
        <f>IF(O$1&gt;$AE$1,"-",IFERROR(IF(DATEDIF('Base de données'!$A2082,O$1,"d")&lt;&gt;0,"",'Base de données'!$B2082),""))</f>
        <v/>
      </c>
      <c r="P2082" s="39" t="str">
        <f>IF(P$1&gt;$AE$1,"-",IFERROR(IF(DATEDIF('Base de données'!$A2082,P$1,"d")&lt;&gt;0,"",'Base de données'!$B2082),""))</f>
        <v/>
      </c>
      <c r="Q2082" s="39" t="str">
        <f>IF(Q$1&gt;$AE$1,"-",IFERROR(IF(DATEDIF('Base de données'!$A2082,Q$1,"d")&lt;&gt;0,"",'Base de données'!$B2082),""))</f>
        <v/>
      </c>
      <c r="R2082" s="39" t="str">
        <f>IF(R$1&gt;$AE$1,"-",IFERROR(IF(DATEDIF('Base de données'!$A2082,R$1,"d")&lt;&gt;0,"",'Base de données'!$B2082),""))</f>
        <v>7FZA4</v>
      </c>
      <c r="S2082" s="39" t="str">
        <f>IF(S$1&gt;$AE$1,"-",IFERROR(IF(DATEDIF('Base de données'!$A2082,S$1,"d")&lt;&gt;0,"",'Base de données'!$B2082),""))</f>
        <v/>
      </c>
      <c r="T2082" s="39" t="str">
        <f>IF(T$1&gt;$AE$1,"-",IFERROR(IF(DATEDIF('Base de données'!$A2082,T$1,"d")&lt;&gt;0,"",'Base de données'!$B2082),""))</f>
        <v/>
      </c>
      <c r="U2082" s="39" t="str">
        <f>IF(U$1&gt;$AE$1,"-",IFERROR(IF(DATEDIF('Base de données'!$A2082,U$1,"d")&lt;&gt;0,"",'Base de données'!$B2082),""))</f>
        <v/>
      </c>
      <c r="V2082" s="39" t="str">
        <f>IF(V$1&gt;$AE$1,"-",IFERROR(IF(DATEDIF('Base de données'!$A2082,V$1,"d")&lt;&gt;0,"",'Base de données'!$B2082),""))</f>
        <v/>
      </c>
      <c r="W2082" s="34"/>
      <c r="X2082" s="30" t="str">
        <f>'Base de données'!$C2082&amp;" "&amp;'Base de données'!$D2082</f>
        <v>Guillou Arthur</v>
      </c>
      <c r="Y2082" s="31">
        <f>COUNTIF('Base de données'!$B:$B,'Base de données'!$B2082)</f>
        <v>12</v>
      </c>
      <c r="AA2082" s="87" cm="1">
        <f t="array" aca="1" ref="AA2082" ca="1">INDIRECT("'Base de données'!A" &amp; ROW(Y2082))</f>
        <v>45870</v>
      </c>
      <c r="AB2082" s="51" t="str" cm="1">
        <f t="array" aca="1" ref="AB2082" ca="1">INDIRECT("'Base de données'!B" &amp; ROW(Z2082))</f>
        <v>7FZA4</v>
      </c>
    </row>
    <row r="2083" spans="1:28" x14ac:dyDescent="0.3">
      <c r="A2083" s="41" t="str">
        <f ca="1">IF(IF(AND($B2083&lt;&gt;"-",$B2083=$E2083),"Entrée et sortie","-")="Entrée et sortie",'Base de données'!$B2083,"-")</f>
        <v>-</v>
      </c>
      <c r="B2083" s="41" t="str">
        <f t="shared" ca="1" si="131"/>
        <v>-</v>
      </c>
      <c r="C2083" s="41" t="str">
        <f t="shared" ca="1" si="132"/>
        <v>-</v>
      </c>
      <c r="D2083" s="41" t="str">
        <f>IF($F2083="sortie en cours d'année",'Base de données'!$B2083,"-")</f>
        <v>-</v>
      </c>
      <c r="E2083" s="41" t="str">
        <f>IF($H2083="entrée en cours d'année",'Base de données'!$B2083,"-")</f>
        <v>-</v>
      </c>
      <c r="F2083" s="37" t="str">
        <f t="shared" si="129"/>
        <v/>
      </c>
      <c r="G2083" s="37" t="str">
        <f>IF($J2083="mouvement",_xlfn.XLOOKUP('Base de données'!$B2083,$V:$V,$V:$V,0),"")</f>
        <v/>
      </c>
      <c r="H2083" s="37" t="str">
        <f t="shared" si="130"/>
        <v/>
      </c>
      <c r="I2083" s="37" t="str">
        <f>IF($J2083="mouvement",_xlfn.XLOOKUP('Base de données'!$B2083,$K:$K,$K:$K,0),"")</f>
        <v/>
      </c>
      <c r="J2083" s="38" t="str">
        <f>IF(AND(Y2083&lt;&gt;MAX(Y:Y),COUNTIF(K2083:V2083,'Base de données'!$B2083)&gt;0),"mouvement","")</f>
        <v/>
      </c>
      <c r="K2083" s="39" t="str">
        <f>IF(K$1&gt;$AE$1,"-",IFERROR(IF(DATEDIF('Base de données'!$A2083,K$1,"d")&lt;&gt;0,"",'Base de données'!$B2083),""))</f>
        <v/>
      </c>
      <c r="L2083" s="39" t="str">
        <f>IF(L$1&gt;$AE$1,"-",IFERROR(IF(DATEDIF('Base de données'!$A2083,L$1,"d")&lt;&gt;0,"",'Base de données'!$B2083),""))</f>
        <v/>
      </c>
      <c r="M2083" s="39" t="str">
        <f>IF(M$1&gt;$AE$1,"-",IFERROR(IF(DATEDIF('Base de données'!$A2083,M$1,"d")&lt;&gt;0,"",'Base de données'!$B2083),""))</f>
        <v/>
      </c>
      <c r="N2083" s="39" t="str">
        <f>IF(N$1&gt;$AE$1,"-",IFERROR(IF(DATEDIF('Base de données'!$A2083,N$1,"d")&lt;&gt;0,"",'Base de données'!$B2083),""))</f>
        <v/>
      </c>
      <c r="O2083" s="39" t="str">
        <f>IF(O$1&gt;$AE$1,"-",IFERROR(IF(DATEDIF('Base de données'!$A2083,O$1,"d")&lt;&gt;0,"",'Base de données'!$B2083),""))</f>
        <v/>
      </c>
      <c r="P2083" s="39" t="str">
        <f>IF(P$1&gt;$AE$1,"-",IFERROR(IF(DATEDIF('Base de données'!$A2083,P$1,"d")&lt;&gt;0,"",'Base de données'!$B2083),""))</f>
        <v/>
      </c>
      <c r="Q2083" s="39" t="str">
        <f>IF(Q$1&gt;$AE$1,"-",IFERROR(IF(DATEDIF('Base de données'!$A2083,Q$1,"d")&lt;&gt;0,"",'Base de données'!$B2083),""))</f>
        <v/>
      </c>
      <c r="R2083" s="39" t="str">
        <f>IF(R$1&gt;$AE$1,"-",IFERROR(IF(DATEDIF('Base de données'!$A2083,R$1,"d")&lt;&gt;0,"",'Base de données'!$B2083),""))</f>
        <v>9PUGX</v>
      </c>
      <c r="S2083" s="39" t="str">
        <f>IF(S$1&gt;$AE$1,"-",IFERROR(IF(DATEDIF('Base de données'!$A2083,S$1,"d")&lt;&gt;0,"",'Base de données'!$B2083),""))</f>
        <v/>
      </c>
      <c r="T2083" s="39" t="str">
        <f>IF(T$1&gt;$AE$1,"-",IFERROR(IF(DATEDIF('Base de données'!$A2083,T$1,"d")&lt;&gt;0,"",'Base de données'!$B2083),""))</f>
        <v/>
      </c>
      <c r="U2083" s="39" t="str">
        <f>IF(U$1&gt;$AE$1,"-",IFERROR(IF(DATEDIF('Base de données'!$A2083,U$1,"d")&lt;&gt;0,"",'Base de données'!$B2083),""))</f>
        <v/>
      </c>
      <c r="V2083" s="39" t="str">
        <f>IF(V$1&gt;$AE$1,"-",IFERROR(IF(DATEDIF('Base de données'!$A2083,V$1,"d")&lt;&gt;0,"",'Base de données'!$B2083),""))</f>
        <v/>
      </c>
      <c r="W2083" s="34"/>
      <c r="X2083" s="30" t="str">
        <f>'Base de données'!$C2083&amp;" "&amp;'Base de données'!$D2083</f>
        <v>Bernard Constance</v>
      </c>
      <c r="Y2083" s="31">
        <f>COUNTIF('Base de données'!$B:$B,'Base de données'!$B2083)</f>
        <v>12</v>
      </c>
      <c r="AA2083" s="87" cm="1">
        <f t="array" aca="1" ref="AA2083" ca="1">INDIRECT("'Base de données'!A" &amp; ROW(Y2083))</f>
        <v>45870</v>
      </c>
      <c r="AB2083" s="51" t="str" cm="1">
        <f t="array" aca="1" ref="AB2083" ca="1">INDIRECT("'Base de données'!B" &amp; ROW(Z2083))</f>
        <v>9PUGX</v>
      </c>
    </row>
    <row r="2084" spans="1:28" x14ac:dyDescent="0.3">
      <c r="A2084" s="41" t="str">
        <f ca="1">IF(IF(AND($B2084&lt;&gt;"-",$B2084=$E2084),"Entrée et sortie","-")="Entrée et sortie",'Base de données'!$B2084,"-")</f>
        <v>-</v>
      </c>
      <c r="B2084" s="41" t="str">
        <f t="shared" ca="1" si="131"/>
        <v>-</v>
      </c>
      <c r="C2084" s="41" t="str">
        <f t="shared" ca="1" si="132"/>
        <v>-</v>
      </c>
      <c r="D2084" s="41" t="str">
        <f>IF($F2084="sortie en cours d'année",'Base de données'!$B2084,"-")</f>
        <v>-</v>
      </c>
      <c r="E2084" s="41" t="str">
        <f>IF($H2084="entrée en cours d'année",'Base de données'!$B2084,"-")</f>
        <v>-</v>
      </c>
      <c r="F2084" s="37" t="str">
        <f t="shared" si="129"/>
        <v/>
      </c>
      <c r="G2084" s="37" t="str">
        <f>IF($J2084="mouvement",_xlfn.XLOOKUP('Base de données'!$B2084,$V:$V,$V:$V,0),"")</f>
        <v/>
      </c>
      <c r="H2084" s="37" t="str">
        <f t="shared" si="130"/>
        <v/>
      </c>
      <c r="I2084" s="37" t="str">
        <f>IF($J2084="mouvement",_xlfn.XLOOKUP('Base de données'!$B2084,$K:$K,$K:$K,0),"")</f>
        <v/>
      </c>
      <c r="J2084" s="38" t="str">
        <f>IF(AND(Y2084&lt;&gt;MAX(Y:Y),COUNTIF(K2084:V2084,'Base de données'!$B2084)&gt;0),"mouvement","")</f>
        <v/>
      </c>
      <c r="K2084" s="39" t="str">
        <f>IF(K$1&gt;$AE$1,"-",IFERROR(IF(DATEDIF('Base de données'!$A2084,K$1,"d")&lt;&gt;0,"",'Base de données'!$B2084),""))</f>
        <v/>
      </c>
      <c r="L2084" s="39" t="str">
        <f>IF(L$1&gt;$AE$1,"-",IFERROR(IF(DATEDIF('Base de données'!$A2084,L$1,"d")&lt;&gt;0,"",'Base de données'!$B2084),""))</f>
        <v/>
      </c>
      <c r="M2084" s="39" t="str">
        <f>IF(M$1&gt;$AE$1,"-",IFERROR(IF(DATEDIF('Base de données'!$A2084,M$1,"d")&lt;&gt;0,"",'Base de données'!$B2084),""))</f>
        <v/>
      </c>
      <c r="N2084" s="39" t="str">
        <f>IF(N$1&gt;$AE$1,"-",IFERROR(IF(DATEDIF('Base de données'!$A2084,N$1,"d")&lt;&gt;0,"",'Base de données'!$B2084),""))</f>
        <v/>
      </c>
      <c r="O2084" s="39" t="str">
        <f>IF(O$1&gt;$AE$1,"-",IFERROR(IF(DATEDIF('Base de données'!$A2084,O$1,"d")&lt;&gt;0,"",'Base de données'!$B2084),""))</f>
        <v/>
      </c>
      <c r="P2084" s="39" t="str">
        <f>IF(P$1&gt;$AE$1,"-",IFERROR(IF(DATEDIF('Base de données'!$A2084,P$1,"d")&lt;&gt;0,"",'Base de données'!$B2084),""))</f>
        <v/>
      </c>
      <c r="Q2084" s="39" t="str">
        <f>IF(Q$1&gt;$AE$1,"-",IFERROR(IF(DATEDIF('Base de données'!$A2084,Q$1,"d")&lt;&gt;0,"",'Base de données'!$B2084),""))</f>
        <v/>
      </c>
      <c r="R2084" s="39" t="str">
        <f>IF(R$1&gt;$AE$1,"-",IFERROR(IF(DATEDIF('Base de données'!$A2084,R$1,"d")&lt;&gt;0,"",'Base de données'!$B2084),""))</f>
        <v>T5AAD</v>
      </c>
      <c r="S2084" s="39" t="str">
        <f>IF(S$1&gt;$AE$1,"-",IFERROR(IF(DATEDIF('Base de données'!$A2084,S$1,"d")&lt;&gt;0,"",'Base de données'!$B2084),""))</f>
        <v/>
      </c>
      <c r="T2084" s="39" t="str">
        <f>IF(T$1&gt;$AE$1,"-",IFERROR(IF(DATEDIF('Base de données'!$A2084,T$1,"d")&lt;&gt;0,"",'Base de données'!$B2084),""))</f>
        <v/>
      </c>
      <c r="U2084" s="39" t="str">
        <f>IF(U$1&gt;$AE$1,"-",IFERROR(IF(DATEDIF('Base de données'!$A2084,U$1,"d")&lt;&gt;0,"",'Base de données'!$B2084),""))</f>
        <v/>
      </c>
      <c r="V2084" s="39" t="str">
        <f>IF(V$1&gt;$AE$1,"-",IFERROR(IF(DATEDIF('Base de données'!$A2084,V$1,"d")&lt;&gt;0,"",'Base de données'!$B2084),""))</f>
        <v/>
      </c>
      <c r="W2084" s="34"/>
      <c r="X2084" s="30" t="str">
        <f>'Base de données'!$C2084&amp;" "&amp;'Base de données'!$D2084</f>
        <v>Pelletier Olivier</v>
      </c>
      <c r="Y2084" s="31">
        <f>COUNTIF('Base de données'!$B:$B,'Base de données'!$B2084)</f>
        <v>12</v>
      </c>
      <c r="AA2084" s="87" cm="1">
        <f t="array" aca="1" ref="AA2084" ca="1">INDIRECT("'Base de données'!A" &amp; ROW(Y2084))</f>
        <v>45870</v>
      </c>
      <c r="AB2084" s="51" t="str" cm="1">
        <f t="array" aca="1" ref="AB2084" ca="1">INDIRECT("'Base de données'!B" &amp; ROW(Z2084))</f>
        <v>T5AAD</v>
      </c>
    </row>
    <row r="2085" spans="1:28" x14ac:dyDescent="0.3">
      <c r="A2085" s="41" t="str">
        <f ca="1">IF(IF(AND($B2085&lt;&gt;"-",$B2085=$E2085),"Entrée et sortie","-")="Entrée et sortie",'Base de données'!$B2085,"-")</f>
        <v>-</v>
      </c>
      <c r="B2085" s="41" t="str">
        <f t="shared" ca="1" si="131"/>
        <v>-</v>
      </c>
      <c r="C2085" s="41" t="str">
        <f t="shared" ca="1" si="132"/>
        <v>-</v>
      </c>
      <c r="D2085" s="41" t="str">
        <f>IF($F2085="sortie en cours d'année",'Base de données'!$B2085,"-")</f>
        <v>-</v>
      </c>
      <c r="E2085" s="41" t="str">
        <f>IF($H2085="entrée en cours d'année",'Base de données'!$B2085,"-")</f>
        <v>-</v>
      </c>
      <c r="F2085" s="37" t="str">
        <f t="shared" si="129"/>
        <v/>
      </c>
      <c r="G2085" s="37" t="str">
        <f>IF($J2085="mouvement",_xlfn.XLOOKUP('Base de données'!$B2085,$V:$V,$V:$V,0),"")</f>
        <v/>
      </c>
      <c r="H2085" s="37" t="str">
        <f t="shared" si="130"/>
        <v/>
      </c>
      <c r="I2085" s="37" t="str">
        <f>IF($J2085="mouvement",_xlfn.XLOOKUP('Base de données'!$B2085,$K:$K,$K:$K,0),"")</f>
        <v/>
      </c>
      <c r="J2085" s="38" t="str">
        <f>IF(AND(Y2085&lt;&gt;MAX(Y:Y),COUNTIF(K2085:V2085,'Base de données'!$B2085)&gt;0),"mouvement","")</f>
        <v/>
      </c>
      <c r="K2085" s="39" t="str">
        <f>IF(K$1&gt;$AE$1,"-",IFERROR(IF(DATEDIF('Base de données'!$A2085,K$1,"d")&lt;&gt;0,"",'Base de données'!$B2085),""))</f>
        <v/>
      </c>
      <c r="L2085" s="39" t="str">
        <f>IF(L$1&gt;$AE$1,"-",IFERROR(IF(DATEDIF('Base de données'!$A2085,L$1,"d")&lt;&gt;0,"",'Base de données'!$B2085),""))</f>
        <v/>
      </c>
      <c r="M2085" s="39" t="str">
        <f>IF(M$1&gt;$AE$1,"-",IFERROR(IF(DATEDIF('Base de données'!$A2085,M$1,"d")&lt;&gt;0,"",'Base de données'!$B2085),""))</f>
        <v/>
      </c>
      <c r="N2085" s="39" t="str">
        <f>IF(N$1&gt;$AE$1,"-",IFERROR(IF(DATEDIF('Base de données'!$A2085,N$1,"d")&lt;&gt;0,"",'Base de données'!$B2085),""))</f>
        <v/>
      </c>
      <c r="O2085" s="39" t="str">
        <f>IF(O$1&gt;$AE$1,"-",IFERROR(IF(DATEDIF('Base de données'!$A2085,O$1,"d")&lt;&gt;0,"",'Base de données'!$B2085),""))</f>
        <v/>
      </c>
      <c r="P2085" s="39" t="str">
        <f>IF(P$1&gt;$AE$1,"-",IFERROR(IF(DATEDIF('Base de données'!$A2085,P$1,"d")&lt;&gt;0,"",'Base de données'!$B2085),""))</f>
        <v/>
      </c>
      <c r="Q2085" s="39" t="str">
        <f>IF(Q$1&gt;$AE$1,"-",IFERROR(IF(DATEDIF('Base de données'!$A2085,Q$1,"d")&lt;&gt;0,"",'Base de données'!$B2085),""))</f>
        <v/>
      </c>
      <c r="R2085" s="39" t="str">
        <f>IF(R$1&gt;$AE$1,"-",IFERROR(IF(DATEDIF('Base de données'!$A2085,R$1,"d")&lt;&gt;0,"",'Base de données'!$B2085),""))</f>
        <v>ACSVV</v>
      </c>
      <c r="S2085" s="39" t="str">
        <f>IF(S$1&gt;$AE$1,"-",IFERROR(IF(DATEDIF('Base de données'!$A2085,S$1,"d")&lt;&gt;0,"",'Base de données'!$B2085),""))</f>
        <v/>
      </c>
      <c r="T2085" s="39" t="str">
        <f>IF(T$1&gt;$AE$1,"-",IFERROR(IF(DATEDIF('Base de données'!$A2085,T$1,"d")&lt;&gt;0,"",'Base de données'!$B2085),""))</f>
        <v/>
      </c>
      <c r="U2085" s="39" t="str">
        <f>IF(U$1&gt;$AE$1,"-",IFERROR(IF(DATEDIF('Base de données'!$A2085,U$1,"d")&lt;&gt;0,"",'Base de données'!$B2085),""))</f>
        <v/>
      </c>
      <c r="V2085" s="39" t="str">
        <f>IF(V$1&gt;$AE$1,"-",IFERROR(IF(DATEDIF('Base de données'!$A2085,V$1,"d")&lt;&gt;0,"",'Base de données'!$B2085),""))</f>
        <v/>
      </c>
      <c r="W2085" s="34"/>
      <c r="X2085" s="30" t="str">
        <f>'Base de données'!$C2085&amp;" "&amp;'Base de données'!$D2085</f>
        <v>Legrand Martine</v>
      </c>
      <c r="Y2085" s="31">
        <f>COUNTIF('Base de données'!$B:$B,'Base de données'!$B2085)</f>
        <v>12</v>
      </c>
      <c r="AA2085" s="87" cm="1">
        <f t="array" aca="1" ref="AA2085" ca="1">INDIRECT("'Base de données'!A" &amp; ROW(Y2085))</f>
        <v>45870</v>
      </c>
      <c r="AB2085" s="51" t="str" cm="1">
        <f t="array" aca="1" ref="AB2085" ca="1">INDIRECT("'Base de données'!B" &amp; ROW(Z2085))</f>
        <v>ACSVV</v>
      </c>
    </row>
    <row r="2086" spans="1:28" x14ac:dyDescent="0.3">
      <c r="A2086" s="41" t="str">
        <f ca="1">IF(IF(AND($B2086&lt;&gt;"-",$B2086=$E2086),"Entrée et sortie","-")="Entrée et sortie",'Base de données'!$B2086,"-")</f>
        <v>-</v>
      </c>
      <c r="B2086" s="41" t="str">
        <f t="shared" ca="1" si="131"/>
        <v>-</v>
      </c>
      <c r="C2086" s="41" t="str">
        <f t="shared" ca="1" si="132"/>
        <v>-</v>
      </c>
      <c r="D2086" s="41" t="str">
        <f>IF($F2086="sortie en cours d'année",'Base de données'!$B2086,"-")</f>
        <v>-</v>
      </c>
      <c r="E2086" s="41" t="str">
        <f>IF($H2086="entrée en cours d'année",'Base de données'!$B2086,"-")</f>
        <v>-</v>
      </c>
      <c r="F2086" s="37" t="str">
        <f t="shared" si="129"/>
        <v/>
      </c>
      <c r="G2086" s="37" t="str">
        <f>IF($J2086="mouvement",_xlfn.XLOOKUP('Base de données'!$B2086,$V:$V,$V:$V,0),"")</f>
        <v/>
      </c>
      <c r="H2086" s="37" t="str">
        <f t="shared" si="130"/>
        <v/>
      </c>
      <c r="I2086" s="37" t="str">
        <f>IF($J2086="mouvement",_xlfn.XLOOKUP('Base de données'!$B2086,$K:$K,$K:$K,0),"")</f>
        <v/>
      </c>
      <c r="J2086" s="38" t="str">
        <f>IF(AND(Y2086&lt;&gt;MAX(Y:Y),COUNTIF(K2086:V2086,'Base de données'!$B2086)&gt;0),"mouvement","")</f>
        <v/>
      </c>
      <c r="K2086" s="39" t="str">
        <f>IF(K$1&gt;$AE$1,"-",IFERROR(IF(DATEDIF('Base de données'!$A2086,K$1,"d")&lt;&gt;0,"",'Base de données'!$B2086),""))</f>
        <v/>
      </c>
      <c r="L2086" s="39" t="str">
        <f>IF(L$1&gt;$AE$1,"-",IFERROR(IF(DATEDIF('Base de données'!$A2086,L$1,"d")&lt;&gt;0,"",'Base de données'!$B2086),""))</f>
        <v/>
      </c>
      <c r="M2086" s="39" t="str">
        <f>IF(M$1&gt;$AE$1,"-",IFERROR(IF(DATEDIF('Base de données'!$A2086,M$1,"d")&lt;&gt;0,"",'Base de données'!$B2086),""))</f>
        <v/>
      </c>
      <c r="N2086" s="39" t="str">
        <f>IF(N$1&gt;$AE$1,"-",IFERROR(IF(DATEDIF('Base de données'!$A2086,N$1,"d")&lt;&gt;0,"",'Base de données'!$B2086),""))</f>
        <v/>
      </c>
      <c r="O2086" s="39" t="str">
        <f>IF(O$1&gt;$AE$1,"-",IFERROR(IF(DATEDIF('Base de données'!$A2086,O$1,"d")&lt;&gt;0,"",'Base de données'!$B2086),""))</f>
        <v/>
      </c>
      <c r="P2086" s="39" t="str">
        <f>IF(P$1&gt;$AE$1,"-",IFERROR(IF(DATEDIF('Base de données'!$A2086,P$1,"d")&lt;&gt;0,"",'Base de données'!$B2086),""))</f>
        <v/>
      </c>
      <c r="Q2086" s="39" t="str">
        <f>IF(Q$1&gt;$AE$1,"-",IFERROR(IF(DATEDIF('Base de données'!$A2086,Q$1,"d")&lt;&gt;0,"",'Base de données'!$B2086),""))</f>
        <v/>
      </c>
      <c r="R2086" s="39" t="str">
        <f>IF(R$1&gt;$AE$1,"-",IFERROR(IF(DATEDIF('Base de données'!$A2086,R$1,"d")&lt;&gt;0,"",'Base de données'!$B2086),""))</f>
        <v>RC7QH</v>
      </c>
      <c r="S2086" s="39" t="str">
        <f>IF(S$1&gt;$AE$1,"-",IFERROR(IF(DATEDIF('Base de données'!$A2086,S$1,"d")&lt;&gt;0,"",'Base de données'!$B2086),""))</f>
        <v/>
      </c>
      <c r="T2086" s="39" t="str">
        <f>IF(T$1&gt;$AE$1,"-",IFERROR(IF(DATEDIF('Base de données'!$A2086,T$1,"d")&lt;&gt;0,"",'Base de données'!$B2086),""))</f>
        <v/>
      </c>
      <c r="U2086" s="39" t="str">
        <f>IF(U$1&gt;$AE$1,"-",IFERROR(IF(DATEDIF('Base de données'!$A2086,U$1,"d")&lt;&gt;0,"",'Base de données'!$B2086),""))</f>
        <v/>
      </c>
      <c r="V2086" s="39" t="str">
        <f>IF(V$1&gt;$AE$1,"-",IFERROR(IF(DATEDIF('Base de données'!$A2086,V$1,"d")&lt;&gt;0,"",'Base de données'!$B2086),""))</f>
        <v/>
      </c>
      <c r="W2086" s="34"/>
      <c r="X2086" s="30" t="str">
        <f>'Base de données'!$C2086&amp;" "&amp;'Base de données'!$D2086</f>
        <v>Vidal Alphonse</v>
      </c>
      <c r="Y2086" s="31">
        <f>COUNTIF('Base de données'!$B:$B,'Base de données'!$B2086)</f>
        <v>12</v>
      </c>
      <c r="AA2086" s="87" cm="1">
        <f t="array" aca="1" ref="AA2086" ca="1">INDIRECT("'Base de données'!A" &amp; ROW(Y2086))</f>
        <v>45870</v>
      </c>
      <c r="AB2086" s="51" t="str" cm="1">
        <f t="array" aca="1" ref="AB2086" ca="1">INDIRECT("'Base de données'!B" &amp; ROW(Z2086))</f>
        <v>RC7QH</v>
      </c>
    </row>
    <row r="2087" spans="1:28" x14ac:dyDescent="0.3">
      <c r="A2087" s="41" t="str">
        <f ca="1">IF(IF(AND($B2087&lt;&gt;"-",$B2087=$E2087),"Entrée et sortie","-")="Entrée et sortie",'Base de données'!$B2087,"-")</f>
        <v>-</v>
      </c>
      <c r="B2087" s="41" t="str">
        <f t="shared" ca="1" si="131"/>
        <v>-</v>
      </c>
      <c r="C2087" s="41" t="str">
        <f t="shared" ca="1" si="132"/>
        <v>-</v>
      </c>
      <c r="D2087" s="41" t="str">
        <f>IF($F2087="sortie en cours d'année",'Base de données'!$B2087,"-")</f>
        <v>-</v>
      </c>
      <c r="E2087" s="41" t="str">
        <f>IF($H2087="entrée en cours d'année",'Base de données'!$B2087,"-")</f>
        <v>-</v>
      </c>
      <c r="F2087" s="37" t="str">
        <f t="shared" si="129"/>
        <v/>
      </c>
      <c r="G2087" s="37" t="str">
        <f>IF($J2087="mouvement",_xlfn.XLOOKUP('Base de données'!$B2087,$V:$V,$V:$V,0),"")</f>
        <v/>
      </c>
      <c r="H2087" s="37" t="str">
        <f t="shared" si="130"/>
        <v/>
      </c>
      <c r="I2087" s="37" t="str">
        <f>IF($J2087="mouvement",_xlfn.XLOOKUP('Base de données'!$B2087,$K:$K,$K:$K,0),"")</f>
        <v/>
      </c>
      <c r="J2087" s="38" t="str">
        <f>IF(AND(Y2087&lt;&gt;MAX(Y:Y),COUNTIF(K2087:V2087,'Base de données'!$B2087)&gt;0),"mouvement","")</f>
        <v/>
      </c>
      <c r="K2087" s="39" t="str">
        <f>IF(K$1&gt;$AE$1,"-",IFERROR(IF(DATEDIF('Base de données'!$A2087,K$1,"d")&lt;&gt;0,"",'Base de données'!$B2087),""))</f>
        <v/>
      </c>
      <c r="L2087" s="39" t="str">
        <f>IF(L$1&gt;$AE$1,"-",IFERROR(IF(DATEDIF('Base de données'!$A2087,L$1,"d")&lt;&gt;0,"",'Base de données'!$B2087),""))</f>
        <v/>
      </c>
      <c r="M2087" s="39" t="str">
        <f>IF(M$1&gt;$AE$1,"-",IFERROR(IF(DATEDIF('Base de données'!$A2087,M$1,"d")&lt;&gt;0,"",'Base de données'!$B2087),""))</f>
        <v/>
      </c>
      <c r="N2087" s="39" t="str">
        <f>IF(N$1&gt;$AE$1,"-",IFERROR(IF(DATEDIF('Base de données'!$A2087,N$1,"d")&lt;&gt;0,"",'Base de données'!$B2087),""))</f>
        <v/>
      </c>
      <c r="O2087" s="39" t="str">
        <f>IF(O$1&gt;$AE$1,"-",IFERROR(IF(DATEDIF('Base de données'!$A2087,O$1,"d")&lt;&gt;0,"",'Base de données'!$B2087),""))</f>
        <v/>
      </c>
      <c r="P2087" s="39" t="str">
        <f>IF(P$1&gt;$AE$1,"-",IFERROR(IF(DATEDIF('Base de données'!$A2087,P$1,"d")&lt;&gt;0,"",'Base de données'!$B2087),""))</f>
        <v/>
      </c>
      <c r="Q2087" s="39" t="str">
        <f>IF(Q$1&gt;$AE$1,"-",IFERROR(IF(DATEDIF('Base de données'!$A2087,Q$1,"d")&lt;&gt;0,"",'Base de données'!$B2087),""))</f>
        <v/>
      </c>
      <c r="R2087" s="39" t="str">
        <f>IF(R$1&gt;$AE$1,"-",IFERROR(IF(DATEDIF('Base de données'!$A2087,R$1,"d")&lt;&gt;0,"",'Base de données'!$B2087),""))</f>
        <v>5NBX1</v>
      </c>
      <c r="S2087" s="39" t="str">
        <f>IF(S$1&gt;$AE$1,"-",IFERROR(IF(DATEDIF('Base de données'!$A2087,S$1,"d")&lt;&gt;0,"",'Base de données'!$B2087),""))</f>
        <v/>
      </c>
      <c r="T2087" s="39" t="str">
        <f>IF(T$1&gt;$AE$1,"-",IFERROR(IF(DATEDIF('Base de données'!$A2087,T$1,"d")&lt;&gt;0,"",'Base de données'!$B2087),""))</f>
        <v/>
      </c>
      <c r="U2087" s="39" t="str">
        <f>IF(U$1&gt;$AE$1,"-",IFERROR(IF(DATEDIF('Base de données'!$A2087,U$1,"d")&lt;&gt;0,"",'Base de données'!$B2087),""))</f>
        <v/>
      </c>
      <c r="V2087" s="39" t="str">
        <f>IF(V$1&gt;$AE$1,"-",IFERROR(IF(DATEDIF('Base de données'!$A2087,V$1,"d")&lt;&gt;0,"",'Base de données'!$B2087),""))</f>
        <v/>
      </c>
      <c r="W2087" s="34"/>
      <c r="X2087" s="30" t="str">
        <f>'Base de données'!$C2087&amp;" "&amp;'Base de données'!$D2087</f>
        <v>Morel Frédérique</v>
      </c>
      <c r="Y2087" s="31">
        <f>COUNTIF('Base de données'!$B:$B,'Base de données'!$B2087)</f>
        <v>12</v>
      </c>
      <c r="AA2087" s="87" cm="1">
        <f t="array" aca="1" ref="AA2087" ca="1">INDIRECT("'Base de données'!A" &amp; ROW(Y2087))</f>
        <v>45870</v>
      </c>
      <c r="AB2087" s="51" t="str" cm="1">
        <f t="array" aca="1" ref="AB2087" ca="1">INDIRECT("'Base de données'!B" &amp; ROW(Z2087))</f>
        <v>5NBX1</v>
      </c>
    </row>
    <row r="2088" spans="1:28" x14ac:dyDescent="0.3">
      <c r="A2088" s="41" t="str">
        <f ca="1">IF(IF(AND($B2088&lt;&gt;"-",$B2088=$E2088),"Entrée et sortie","-")="Entrée et sortie",'Base de données'!$B2088,"-")</f>
        <v>-</v>
      </c>
      <c r="B2088" s="41" t="str">
        <f t="shared" ca="1" si="131"/>
        <v>-</v>
      </c>
      <c r="C2088" s="41" t="str">
        <f t="shared" ca="1" si="132"/>
        <v>-</v>
      </c>
      <c r="D2088" s="41" t="str">
        <f>IF($F2088="sortie en cours d'année",'Base de données'!$B2088,"-")</f>
        <v>-</v>
      </c>
      <c r="E2088" s="41" t="str">
        <f>IF($H2088="entrée en cours d'année",'Base de données'!$B2088,"-")</f>
        <v>-</v>
      </c>
      <c r="F2088" s="37" t="str">
        <f t="shared" si="129"/>
        <v/>
      </c>
      <c r="G2088" s="37" t="str">
        <f>IF($J2088="mouvement",_xlfn.XLOOKUP('Base de données'!$B2088,$V:$V,$V:$V,0),"")</f>
        <v/>
      </c>
      <c r="H2088" s="37" t="str">
        <f t="shared" si="130"/>
        <v/>
      </c>
      <c r="I2088" s="37" t="str">
        <f>IF($J2088="mouvement",_xlfn.XLOOKUP('Base de données'!$B2088,$K:$K,$K:$K,0),"")</f>
        <v/>
      </c>
      <c r="J2088" s="38" t="str">
        <f>IF(AND(Y2088&lt;&gt;MAX(Y:Y),COUNTIF(K2088:V2088,'Base de données'!$B2088)&gt;0),"mouvement","")</f>
        <v/>
      </c>
      <c r="K2088" s="39" t="str">
        <f>IF(K$1&gt;$AE$1,"-",IFERROR(IF(DATEDIF('Base de données'!$A2088,K$1,"d")&lt;&gt;0,"",'Base de données'!$B2088),""))</f>
        <v/>
      </c>
      <c r="L2088" s="39" t="str">
        <f>IF(L$1&gt;$AE$1,"-",IFERROR(IF(DATEDIF('Base de données'!$A2088,L$1,"d")&lt;&gt;0,"",'Base de données'!$B2088),""))</f>
        <v/>
      </c>
      <c r="M2088" s="39" t="str">
        <f>IF(M$1&gt;$AE$1,"-",IFERROR(IF(DATEDIF('Base de données'!$A2088,M$1,"d")&lt;&gt;0,"",'Base de données'!$B2088),""))</f>
        <v/>
      </c>
      <c r="N2088" s="39" t="str">
        <f>IF(N$1&gt;$AE$1,"-",IFERROR(IF(DATEDIF('Base de données'!$A2088,N$1,"d")&lt;&gt;0,"",'Base de données'!$B2088),""))</f>
        <v/>
      </c>
      <c r="O2088" s="39" t="str">
        <f>IF(O$1&gt;$AE$1,"-",IFERROR(IF(DATEDIF('Base de données'!$A2088,O$1,"d")&lt;&gt;0,"",'Base de données'!$B2088),""))</f>
        <v/>
      </c>
      <c r="P2088" s="39" t="str">
        <f>IF(P$1&gt;$AE$1,"-",IFERROR(IF(DATEDIF('Base de données'!$A2088,P$1,"d")&lt;&gt;0,"",'Base de données'!$B2088),""))</f>
        <v/>
      </c>
      <c r="Q2088" s="39" t="str">
        <f>IF(Q$1&gt;$AE$1,"-",IFERROR(IF(DATEDIF('Base de données'!$A2088,Q$1,"d")&lt;&gt;0,"",'Base de données'!$B2088),""))</f>
        <v/>
      </c>
      <c r="R2088" s="39" t="str">
        <f>IF(R$1&gt;$AE$1,"-",IFERROR(IF(DATEDIF('Base de données'!$A2088,R$1,"d")&lt;&gt;0,"",'Base de données'!$B2088),""))</f>
        <v>Y5PG6</v>
      </c>
      <c r="S2088" s="39" t="str">
        <f>IF(S$1&gt;$AE$1,"-",IFERROR(IF(DATEDIF('Base de données'!$A2088,S$1,"d")&lt;&gt;0,"",'Base de données'!$B2088),""))</f>
        <v/>
      </c>
      <c r="T2088" s="39" t="str">
        <f>IF(T$1&gt;$AE$1,"-",IFERROR(IF(DATEDIF('Base de données'!$A2088,T$1,"d")&lt;&gt;0,"",'Base de données'!$B2088),""))</f>
        <v/>
      </c>
      <c r="U2088" s="39" t="str">
        <f>IF(U$1&gt;$AE$1,"-",IFERROR(IF(DATEDIF('Base de données'!$A2088,U$1,"d")&lt;&gt;0,"",'Base de données'!$B2088),""))</f>
        <v/>
      </c>
      <c r="V2088" s="39" t="str">
        <f>IF(V$1&gt;$AE$1,"-",IFERROR(IF(DATEDIF('Base de données'!$A2088,V$1,"d")&lt;&gt;0,"",'Base de données'!$B2088),""))</f>
        <v/>
      </c>
      <c r="W2088" s="34"/>
      <c r="X2088" s="30" t="str">
        <f>'Base de données'!$C2088&amp;" "&amp;'Base de données'!$D2088</f>
        <v>Lombard Aimée</v>
      </c>
      <c r="Y2088" s="31">
        <f>COUNTIF('Base de données'!$B:$B,'Base de données'!$B2088)</f>
        <v>12</v>
      </c>
      <c r="AA2088" s="87" cm="1">
        <f t="array" aca="1" ref="AA2088" ca="1">INDIRECT("'Base de données'!A" &amp; ROW(Y2088))</f>
        <v>45870</v>
      </c>
      <c r="AB2088" s="51" t="str" cm="1">
        <f t="array" aca="1" ref="AB2088" ca="1">INDIRECT("'Base de données'!B" &amp; ROW(Z2088))</f>
        <v>Y5PG6</v>
      </c>
    </row>
    <row r="2089" spans="1:28" x14ac:dyDescent="0.3">
      <c r="A2089" s="41" t="str">
        <f ca="1">IF(IF(AND($B2089&lt;&gt;"-",$B2089=$E2089),"Entrée et sortie","-")="Entrée et sortie",'Base de données'!$B2089,"-")</f>
        <v>-</v>
      </c>
      <c r="B2089" s="41" t="str">
        <f t="shared" ca="1" si="131"/>
        <v>-</v>
      </c>
      <c r="C2089" s="41" t="str">
        <f t="shared" ca="1" si="132"/>
        <v>-</v>
      </c>
      <c r="D2089" s="41" t="str">
        <f>IF($F2089="sortie en cours d'année",'Base de données'!$B2089,"-")</f>
        <v>-</v>
      </c>
      <c r="E2089" s="41" t="str">
        <f>IF($H2089="entrée en cours d'année",'Base de données'!$B2089,"-")</f>
        <v>-</v>
      </c>
      <c r="F2089" s="37" t="str">
        <f t="shared" si="129"/>
        <v/>
      </c>
      <c r="G2089" s="37" t="str">
        <f>IF($J2089="mouvement",_xlfn.XLOOKUP('Base de données'!$B2089,$V:$V,$V:$V,0),"")</f>
        <v/>
      </c>
      <c r="H2089" s="37" t="str">
        <f t="shared" si="130"/>
        <v/>
      </c>
      <c r="I2089" s="37" t="str">
        <f>IF($J2089="mouvement",_xlfn.XLOOKUP('Base de données'!$B2089,$K:$K,$K:$K,0),"")</f>
        <v/>
      </c>
      <c r="J2089" s="38" t="str">
        <f>IF(AND(Y2089&lt;&gt;MAX(Y:Y),COUNTIF(K2089:V2089,'Base de données'!$B2089)&gt;0),"mouvement","")</f>
        <v/>
      </c>
      <c r="K2089" s="39" t="str">
        <f>IF(K$1&gt;$AE$1,"-",IFERROR(IF(DATEDIF('Base de données'!$A2089,K$1,"d")&lt;&gt;0,"",'Base de données'!$B2089),""))</f>
        <v/>
      </c>
      <c r="L2089" s="39" t="str">
        <f>IF(L$1&gt;$AE$1,"-",IFERROR(IF(DATEDIF('Base de données'!$A2089,L$1,"d")&lt;&gt;0,"",'Base de données'!$B2089),""))</f>
        <v/>
      </c>
      <c r="M2089" s="39" t="str">
        <f>IF(M$1&gt;$AE$1,"-",IFERROR(IF(DATEDIF('Base de données'!$A2089,M$1,"d")&lt;&gt;0,"",'Base de données'!$B2089),""))</f>
        <v/>
      </c>
      <c r="N2089" s="39" t="str">
        <f>IF(N$1&gt;$AE$1,"-",IFERROR(IF(DATEDIF('Base de données'!$A2089,N$1,"d")&lt;&gt;0,"",'Base de données'!$B2089),""))</f>
        <v/>
      </c>
      <c r="O2089" s="39" t="str">
        <f>IF(O$1&gt;$AE$1,"-",IFERROR(IF(DATEDIF('Base de données'!$A2089,O$1,"d")&lt;&gt;0,"",'Base de données'!$B2089),""))</f>
        <v/>
      </c>
      <c r="P2089" s="39" t="str">
        <f>IF(P$1&gt;$AE$1,"-",IFERROR(IF(DATEDIF('Base de données'!$A2089,P$1,"d")&lt;&gt;0,"",'Base de données'!$B2089),""))</f>
        <v/>
      </c>
      <c r="Q2089" s="39" t="str">
        <f>IF(Q$1&gt;$AE$1,"-",IFERROR(IF(DATEDIF('Base de données'!$A2089,Q$1,"d")&lt;&gt;0,"",'Base de données'!$B2089),""))</f>
        <v/>
      </c>
      <c r="R2089" s="39" t="str">
        <f>IF(R$1&gt;$AE$1,"-",IFERROR(IF(DATEDIF('Base de données'!$A2089,R$1,"d")&lt;&gt;0,"",'Base de données'!$B2089),""))</f>
        <v>4994C</v>
      </c>
      <c r="S2089" s="39" t="str">
        <f>IF(S$1&gt;$AE$1,"-",IFERROR(IF(DATEDIF('Base de données'!$A2089,S$1,"d")&lt;&gt;0,"",'Base de données'!$B2089),""))</f>
        <v/>
      </c>
      <c r="T2089" s="39" t="str">
        <f>IF(T$1&gt;$AE$1,"-",IFERROR(IF(DATEDIF('Base de données'!$A2089,T$1,"d")&lt;&gt;0,"",'Base de données'!$B2089),""))</f>
        <v/>
      </c>
      <c r="U2089" s="39" t="str">
        <f>IF(U$1&gt;$AE$1,"-",IFERROR(IF(DATEDIF('Base de données'!$A2089,U$1,"d")&lt;&gt;0,"",'Base de données'!$B2089),""))</f>
        <v/>
      </c>
      <c r="V2089" s="39" t="str">
        <f>IF(V$1&gt;$AE$1,"-",IFERROR(IF(DATEDIF('Base de données'!$A2089,V$1,"d")&lt;&gt;0,"",'Base de données'!$B2089),""))</f>
        <v/>
      </c>
      <c r="W2089" s="34"/>
      <c r="X2089" s="30" t="str">
        <f>'Base de données'!$C2089&amp;" "&amp;'Base de données'!$D2089</f>
        <v>Roche Pierre</v>
      </c>
      <c r="Y2089" s="31">
        <f>COUNTIF('Base de données'!$B:$B,'Base de données'!$B2089)</f>
        <v>12</v>
      </c>
      <c r="AA2089" s="87" cm="1">
        <f t="array" aca="1" ref="AA2089" ca="1">INDIRECT("'Base de données'!A" &amp; ROW(Y2089))</f>
        <v>45870</v>
      </c>
      <c r="AB2089" s="51" t="str" cm="1">
        <f t="array" aca="1" ref="AB2089" ca="1">INDIRECT("'Base de données'!B" &amp; ROW(Z2089))</f>
        <v>4994C</v>
      </c>
    </row>
    <row r="2090" spans="1:28" x14ac:dyDescent="0.3">
      <c r="A2090" s="41" t="str">
        <f ca="1">IF(IF(AND($B2090&lt;&gt;"-",$B2090=$E2090),"Entrée et sortie","-")="Entrée et sortie",'Base de données'!$B2090,"-")</f>
        <v>-</v>
      </c>
      <c r="B2090" s="41" t="str">
        <f t="shared" ca="1" si="131"/>
        <v>-</v>
      </c>
      <c r="C2090" s="41" t="str">
        <f t="shared" ca="1" si="132"/>
        <v>-</v>
      </c>
      <c r="D2090" s="41" t="str">
        <f>IF($F2090="sortie en cours d'année",'Base de données'!$B2090,"-")</f>
        <v>-</v>
      </c>
      <c r="E2090" s="41" t="str">
        <f>IF($H2090="entrée en cours d'année",'Base de données'!$B2090,"-")</f>
        <v>-</v>
      </c>
      <c r="F2090" s="37" t="str">
        <f t="shared" si="129"/>
        <v/>
      </c>
      <c r="G2090" s="37" t="str">
        <f>IF($J2090="mouvement",_xlfn.XLOOKUP('Base de données'!$B2090,$V:$V,$V:$V,0),"")</f>
        <v/>
      </c>
      <c r="H2090" s="37" t="str">
        <f t="shared" si="130"/>
        <v/>
      </c>
      <c r="I2090" s="37" t="str">
        <f>IF($J2090="mouvement",_xlfn.XLOOKUP('Base de données'!$B2090,$K:$K,$K:$K,0),"")</f>
        <v/>
      </c>
      <c r="J2090" s="38" t="str">
        <f>IF(AND(Y2090&lt;&gt;MAX(Y:Y),COUNTIF(K2090:V2090,'Base de données'!$B2090)&gt;0),"mouvement","")</f>
        <v/>
      </c>
      <c r="K2090" s="39" t="str">
        <f>IF(K$1&gt;$AE$1,"-",IFERROR(IF(DATEDIF('Base de données'!$A2090,K$1,"d")&lt;&gt;0,"",'Base de données'!$B2090),""))</f>
        <v/>
      </c>
      <c r="L2090" s="39" t="str">
        <f>IF(L$1&gt;$AE$1,"-",IFERROR(IF(DATEDIF('Base de données'!$A2090,L$1,"d")&lt;&gt;0,"",'Base de données'!$B2090),""))</f>
        <v/>
      </c>
      <c r="M2090" s="39" t="str">
        <f>IF(M$1&gt;$AE$1,"-",IFERROR(IF(DATEDIF('Base de données'!$A2090,M$1,"d")&lt;&gt;0,"",'Base de données'!$B2090),""))</f>
        <v/>
      </c>
      <c r="N2090" s="39" t="str">
        <f>IF(N$1&gt;$AE$1,"-",IFERROR(IF(DATEDIF('Base de données'!$A2090,N$1,"d")&lt;&gt;0,"",'Base de données'!$B2090),""))</f>
        <v/>
      </c>
      <c r="O2090" s="39" t="str">
        <f>IF(O$1&gt;$AE$1,"-",IFERROR(IF(DATEDIF('Base de données'!$A2090,O$1,"d")&lt;&gt;0,"",'Base de données'!$B2090),""))</f>
        <v/>
      </c>
      <c r="P2090" s="39" t="str">
        <f>IF(P$1&gt;$AE$1,"-",IFERROR(IF(DATEDIF('Base de données'!$A2090,P$1,"d")&lt;&gt;0,"",'Base de données'!$B2090),""))</f>
        <v/>
      </c>
      <c r="Q2090" s="39" t="str">
        <f>IF(Q$1&gt;$AE$1,"-",IFERROR(IF(DATEDIF('Base de données'!$A2090,Q$1,"d")&lt;&gt;0,"",'Base de données'!$B2090),""))</f>
        <v/>
      </c>
      <c r="R2090" s="39" t="str">
        <f>IF(R$1&gt;$AE$1,"-",IFERROR(IF(DATEDIF('Base de données'!$A2090,R$1,"d")&lt;&gt;0,"",'Base de données'!$B2090),""))</f>
        <v>FWAGD</v>
      </c>
      <c r="S2090" s="39" t="str">
        <f>IF(S$1&gt;$AE$1,"-",IFERROR(IF(DATEDIF('Base de données'!$A2090,S$1,"d")&lt;&gt;0,"",'Base de données'!$B2090),""))</f>
        <v/>
      </c>
      <c r="T2090" s="39" t="str">
        <f>IF(T$1&gt;$AE$1,"-",IFERROR(IF(DATEDIF('Base de données'!$A2090,T$1,"d")&lt;&gt;0,"",'Base de données'!$B2090),""))</f>
        <v/>
      </c>
      <c r="U2090" s="39" t="str">
        <f>IF(U$1&gt;$AE$1,"-",IFERROR(IF(DATEDIF('Base de données'!$A2090,U$1,"d")&lt;&gt;0,"",'Base de données'!$B2090),""))</f>
        <v/>
      </c>
      <c r="V2090" s="39" t="str">
        <f>IF(V$1&gt;$AE$1,"-",IFERROR(IF(DATEDIF('Base de données'!$A2090,V$1,"d")&lt;&gt;0,"",'Base de données'!$B2090),""))</f>
        <v/>
      </c>
      <c r="W2090" s="34"/>
      <c r="X2090" s="30" t="str">
        <f>'Base de données'!$C2090&amp;" "&amp;'Base de données'!$D2090</f>
        <v>Langlois Daniel</v>
      </c>
      <c r="Y2090" s="31">
        <f>COUNTIF('Base de données'!$B:$B,'Base de données'!$B2090)</f>
        <v>12</v>
      </c>
      <c r="AA2090" s="87" cm="1">
        <f t="array" aca="1" ref="AA2090" ca="1">INDIRECT("'Base de données'!A" &amp; ROW(Y2090))</f>
        <v>45870</v>
      </c>
      <c r="AB2090" s="51" t="str" cm="1">
        <f t="array" aca="1" ref="AB2090" ca="1">INDIRECT("'Base de données'!B" &amp; ROW(Z2090))</f>
        <v>FWAGD</v>
      </c>
    </row>
    <row r="2091" spans="1:28" x14ac:dyDescent="0.3">
      <c r="A2091" s="41" t="str">
        <f ca="1">IF(IF(AND($B2091&lt;&gt;"-",$B2091=$E2091),"Entrée et sortie","-")="Entrée et sortie",'Base de données'!$B2091,"-")</f>
        <v>-</v>
      </c>
      <c r="B2091" s="41" t="str">
        <f t="shared" ca="1" si="131"/>
        <v>-</v>
      </c>
      <c r="C2091" s="41" t="str">
        <f t="shared" ca="1" si="132"/>
        <v>-</v>
      </c>
      <c r="D2091" s="41" t="str">
        <f>IF($F2091="sortie en cours d'année",'Base de données'!$B2091,"-")</f>
        <v>-</v>
      </c>
      <c r="E2091" s="41" t="str">
        <f>IF($H2091="entrée en cours d'année",'Base de données'!$B2091,"-")</f>
        <v>-</v>
      </c>
      <c r="F2091" s="37" t="str">
        <f t="shared" si="129"/>
        <v/>
      </c>
      <c r="G2091" s="37" t="str">
        <f>IF($J2091="mouvement",_xlfn.XLOOKUP('Base de données'!$B2091,$V:$V,$V:$V,0),"")</f>
        <v/>
      </c>
      <c r="H2091" s="37" t="str">
        <f t="shared" si="130"/>
        <v/>
      </c>
      <c r="I2091" s="37" t="str">
        <f>IF($J2091="mouvement",_xlfn.XLOOKUP('Base de données'!$B2091,$K:$K,$K:$K,0),"")</f>
        <v/>
      </c>
      <c r="J2091" s="38" t="str">
        <f>IF(AND(Y2091&lt;&gt;MAX(Y:Y),COUNTIF(K2091:V2091,'Base de données'!$B2091)&gt;0),"mouvement","")</f>
        <v/>
      </c>
      <c r="K2091" s="39" t="str">
        <f>IF(K$1&gt;$AE$1,"-",IFERROR(IF(DATEDIF('Base de données'!$A2091,K$1,"d")&lt;&gt;0,"",'Base de données'!$B2091),""))</f>
        <v/>
      </c>
      <c r="L2091" s="39" t="str">
        <f>IF(L$1&gt;$AE$1,"-",IFERROR(IF(DATEDIF('Base de données'!$A2091,L$1,"d")&lt;&gt;0,"",'Base de données'!$B2091),""))</f>
        <v/>
      </c>
      <c r="M2091" s="39" t="str">
        <f>IF(M$1&gt;$AE$1,"-",IFERROR(IF(DATEDIF('Base de données'!$A2091,M$1,"d")&lt;&gt;0,"",'Base de données'!$B2091),""))</f>
        <v/>
      </c>
      <c r="N2091" s="39" t="str">
        <f>IF(N$1&gt;$AE$1,"-",IFERROR(IF(DATEDIF('Base de données'!$A2091,N$1,"d")&lt;&gt;0,"",'Base de données'!$B2091),""))</f>
        <v/>
      </c>
      <c r="O2091" s="39" t="str">
        <f>IF(O$1&gt;$AE$1,"-",IFERROR(IF(DATEDIF('Base de données'!$A2091,O$1,"d")&lt;&gt;0,"",'Base de données'!$B2091),""))</f>
        <v/>
      </c>
      <c r="P2091" s="39" t="str">
        <f>IF(P$1&gt;$AE$1,"-",IFERROR(IF(DATEDIF('Base de données'!$A2091,P$1,"d")&lt;&gt;0,"",'Base de données'!$B2091),""))</f>
        <v/>
      </c>
      <c r="Q2091" s="39" t="str">
        <f>IF(Q$1&gt;$AE$1,"-",IFERROR(IF(DATEDIF('Base de données'!$A2091,Q$1,"d")&lt;&gt;0,"",'Base de données'!$B2091),""))</f>
        <v/>
      </c>
      <c r="R2091" s="39" t="str">
        <f>IF(R$1&gt;$AE$1,"-",IFERROR(IF(DATEDIF('Base de données'!$A2091,R$1,"d")&lt;&gt;0,"",'Base de données'!$B2091),""))</f>
        <v>CZIFJ</v>
      </c>
      <c r="S2091" s="39" t="str">
        <f>IF(S$1&gt;$AE$1,"-",IFERROR(IF(DATEDIF('Base de données'!$A2091,S$1,"d")&lt;&gt;0,"",'Base de données'!$B2091),""))</f>
        <v/>
      </c>
      <c r="T2091" s="39" t="str">
        <f>IF(T$1&gt;$AE$1,"-",IFERROR(IF(DATEDIF('Base de données'!$A2091,T$1,"d")&lt;&gt;0,"",'Base de données'!$B2091),""))</f>
        <v/>
      </c>
      <c r="U2091" s="39" t="str">
        <f>IF(U$1&gt;$AE$1,"-",IFERROR(IF(DATEDIF('Base de données'!$A2091,U$1,"d")&lt;&gt;0,"",'Base de données'!$B2091),""))</f>
        <v/>
      </c>
      <c r="V2091" s="39" t="str">
        <f>IF(V$1&gt;$AE$1,"-",IFERROR(IF(DATEDIF('Base de données'!$A2091,V$1,"d")&lt;&gt;0,"",'Base de données'!$B2091),""))</f>
        <v/>
      </c>
      <c r="W2091" s="34"/>
      <c r="X2091" s="30" t="str">
        <f>'Base de données'!$C2091&amp;" "&amp;'Base de données'!$D2091</f>
        <v>Thibault Thibault</v>
      </c>
      <c r="Y2091" s="31">
        <f>COUNTIF('Base de données'!$B:$B,'Base de données'!$B2091)</f>
        <v>12</v>
      </c>
      <c r="AA2091" s="87" cm="1">
        <f t="array" aca="1" ref="AA2091" ca="1">INDIRECT("'Base de données'!A" &amp; ROW(Y2091))</f>
        <v>45870</v>
      </c>
      <c r="AB2091" s="51" t="str" cm="1">
        <f t="array" aca="1" ref="AB2091" ca="1">INDIRECT("'Base de données'!B" &amp; ROW(Z2091))</f>
        <v>CZIFJ</v>
      </c>
    </row>
    <row r="2092" spans="1:28" x14ac:dyDescent="0.3">
      <c r="A2092" s="41" t="str">
        <f ca="1">IF(IF(AND($B2092&lt;&gt;"-",$B2092=$E2092),"Entrée et sortie","-")="Entrée et sortie",'Base de données'!$B2092,"-")</f>
        <v>-</v>
      </c>
      <c r="B2092" s="41" t="str">
        <f t="shared" ca="1" si="131"/>
        <v>-</v>
      </c>
      <c r="C2092" s="41" t="str">
        <f t="shared" ca="1" si="132"/>
        <v>-</v>
      </c>
      <c r="D2092" s="41" t="str">
        <f>IF($F2092="sortie en cours d'année",'Base de données'!$B2092,"-")</f>
        <v>-</v>
      </c>
      <c r="E2092" s="41" t="str">
        <f>IF($H2092="entrée en cours d'année",'Base de données'!$B2092,"-")</f>
        <v>-</v>
      </c>
      <c r="F2092" s="37" t="str">
        <f t="shared" si="129"/>
        <v/>
      </c>
      <c r="G2092" s="37" t="str">
        <f>IF($J2092="mouvement",_xlfn.XLOOKUP('Base de données'!$B2092,$V:$V,$V:$V,0),"")</f>
        <v/>
      </c>
      <c r="H2092" s="37" t="str">
        <f t="shared" si="130"/>
        <v/>
      </c>
      <c r="I2092" s="37" t="str">
        <f>IF($J2092="mouvement",_xlfn.XLOOKUP('Base de données'!$B2092,$K:$K,$K:$K,0),"")</f>
        <v/>
      </c>
      <c r="J2092" s="38" t="str">
        <f>IF(AND(Y2092&lt;&gt;MAX(Y:Y),COUNTIF(K2092:V2092,'Base de données'!$B2092)&gt;0),"mouvement","")</f>
        <v/>
      </c>
      <c r="K2092" s="39" t="str">
        <f>IF(K$1&gt;$AE$1,"-",IFERROR(IF(DATEDIF('Base de données'!$A2092,K$1,"d")&lt;&gt;0,"",'Base de données'!$B2092),""))</f>
        <v/>
      </c>
      <c r="L2092" s="39" t="str">
        <f>IF(L$1&gt;$AE$1,"-",IFERROR(IF(DATEDIF('Base de données'!$A2092,L$1,"d")&lt;&gt;0,"",'Base de données'!$B2092),""))</f>
        <v/>
      </c>
      <c r="M2092" s="39" t="str">
        <f>IF(M$1&gt;$AE$1,"-",IFERROR(IF(DATEDIF('Base de données'!$A2092,M$1,"d")&lt;&gt;0,"",'Base de données'!$B2092),""))</f>
        <v/>
      </c>
      <c r="N2092" s="39" t="str">
        <f>IF(N$1&gt;$AE$1,"-",IFERROR(IF(DATEDIF('Base de données'!$A2092,N$1,"d")&lt;&gt;0,"",'Base de données'!$B2092),""))</f>
        <v/>
      </c>
      <c r="O2092" s="39" t="str">
        <f>IF(O$1&gt;$AE$1,"-",IFERROR(IF(DATEDIF('Base de données'!$A2092,O$1,"d")&lt;&gt;0,"",'Base de données'!$B2092),""))</f>
        <v/>
      </c>
      <c r="P2092" s="39" t="str">
        <f>IF(P$1&gt;$AE$1,"-",IFERROR(IF(DATEDIF('Base de données'!$A2092,P$1,"d")&lt;&gt;0,"",'Base de données'!$B2092),""))</f>
        <v/>
      </c>
      <c r="Q2092" s="39" t="str">
        <f>IF(Q$1&gt;$AE$1,"-",IFERROR(IF(DATEDIF('Base de données'!$A2092,Q$1,"d")&lt;&gt;0,"",'Base de données'!$B2092),""))</f>
        <v/>
      </c>
      <c r="R2092" s="39" t="str">
        <f>IF(R$1&gt;$AE$1,"-",IFERROR(IF(DATEDIF('Base de données'!$A2092,R$1,"d")&lt;&gt;0,"",'Base de données'!$B2092),""))</f>
        <v>0OW78</v>
      </c>
      <c r="S2092" s="39" t="str">
        <f>IF(S$1&gt;$AE$1,"-",IFERROR(IF(DATEDIF('Base de données'!$A2092,S$1,"d")&lt;&gt;0,"",'Base de données'!$B2092),""))</f>
        <v/>
      </c>
      <c r="T2092" s="39" t="str">
        <f>IF(T$1&gt;$AE$1,"-",IFERROR(IF(DATEDIF('Base de données'!$A2092,T$1,"d")&lt;&gt;0,"",'Base de données'!$B2092),""))</f>
        <v/>
      </c>
      <c r="U2092" s="39" t="str">
        <f>IF(U$1&gt;$AE$1,"-",IFERROR(IF(DATEDIF('Base de données'!$A2092,U$1,"d")&lt;&gt;0,"",'Base de données'!$B2092),""))</f>
        <v/>
      </c>
      <c r="V2092" s="39" t="str">
        <f>IF(V$1&gt;$AE$1,"-",IFERROR(IF(DATEDIF('Base de données'!$A2092,V$1,"d")&lt;&gt;0,"",'Base de données'!$B2092),""))</f>
        <v/>
      </c>
      <c r="W2092" s="34"/>
      <c r="X2092" s="30" t="str">
        <f>'Base de données'!$C2092&amp;" "&amp;'Base de données'!$D2092</f>
        <v>Lebrun Roland</v>
      </c>
      <c r="Y2092" s="31">
        <f>COUNTIF('Base de données'!$B:$B,'Base de données'!$B2092)</f>
        <v>12</v>
      </c>
      <c r="AA2092" s="87" cm="1">
        <f t="array" aca="1" ref="AA2092" ca="1">INDIRECT("'Base de données'!A" &amp; ROW(Y2092))</f>
        <v>45870</v>
      </c>
      <c r="AB2092" s="51" t="str" cm="1">
        <f t="array" aca="1" ref="AB2092" ca="1">INDIRECT("'Base de données'!B" &amp; ROW(Z2092))</f>
        <v>0OW78</v>
      </c>
    </row>
    <row r="2093" spans="1:28" x14ac:dyDescent="0.3">
      <c r="A2093" s="41" t="str">
        <f ca="1">IF(IF(AND($B2093&lt;&gt;"-",$B2093=$E2093),"Entrée et sortie","-")="Entrée et sortie",'Base de données'!$B2093,"-")</f>
        <v>-</v>
      </c>
      <c r="B2093" s="41" t="str">
        <f t="shared" ca="1" si="131"/>
        <v>-</v>
      </c>
      <c r="C2093" s="41" t="str">
        <f t="shared" ca="1" si="132"/>
        <v>-</v>
      </c>
      <c r="D2093" s="41" t="str">
        <f>IF($F2093="sortie en cours d'année",'Base de données'!$B2093,"-")</f>
        <v>-</v>
      </c>
      <c r="E2093" s="41" t="str">
        <f>IF($H2093="entrée en cours d'année",'Base de données'!$B2093,"-")</f>
        <v>-</v>
      </c>
      <c r="F2093" s="37" t="str">
        <f t="shared" si="129"/>
        <v/>
      </c>
      <c r="G2093" s="37" t="str">
        <f>IF($J2093="mouvement",_xlfn.XLOOKUP('Base de données'!$B2093,$V:$V,$V:$V,0),"")</f>
        <v/>
      </c>
      <c r="H2093" s="37" t="str">
        <f t="shared" si="130"/>
        <v/>
      </c>
      <c r="I2093" s="37" t="str">
        <f>IF($J2093="mouvement",_xlfn.XLOOKUP('Base de données'!$B2093,$K:$K,$K:$K,0),"")</f>
        <v/>
      </c>
      <c r="J2093" s="38" t="str">
        <f>IF(AND(Y2093&lt;&gt;MAX(Y:Y),COUNTIF(K2093:V2093,'Base de données'!$B2093)&gt;0),"mouvement","")</f>
        <v/>
      </c>
      <c r="K2093" s="39" t="str">
        <f>IF(K$1&gt;$AE$1,"-",IFERROR(IF(DATEDIF('Base de données'!$A2093,K$1,"d")&lt;&gt;0,"",'Base de données'!$B2093),""))</f>
        <v/>
      </c>
      <c r="L2093" s="39" t="str">
        <f>IF(L$1&gt;$AE$1,"-",IFERROR(IF(DATEDIF('Base de données'!$A2093,L$1,"d")&lt;&gt;0,"",'Base de données'!$B2093),""))</f>
        <v/>
      </c>
      <c r="M2093" s="39" t="str">
        <f>IF(M$1&gt;$AE$1,"-",IFERROR(IF(DATEDIF('Base de données'!$A2093,M$1,"d")&lt;&gt;0,"",'Base de données'!$B2093),""))</f>
        <v/>
      </c>
      <c r="N2093" s="39" t="str">
        <f>IF(N$1&gt;$AE$1,"-",IFERROR(IF(DATEDIF('Base de données'!$A2093,N$1,"d")&lt;&gt;0,"",'Base de données'!$B2093),""))</f>
        <v/>
      </c>
      <c r="O2093" s="39" t="str">
        <f>IF(O$1&gt;$AE$1,"-",IFERROR(IF(DATEDIF('Base de données'!$A2093,O$1,"d")&lt;&gt;0,"",'Base de données'!$B2093),""))</f>
        <v/>
      </c>
      <c r="P2093" s="39" t="str">
        <f>IF(P$1&gt;$AE$1,"-",IFERROR(IF(DATEDIF('Base de données'!$A2093,P$1,"d")&lt;&gt;0,"",'Base de données'!$B2093),""))</f>
        <v/>
      </c>
      <c r="Q2093" s="39" t="str">
        <f>IF(Q$1&gt;$AE$1,"-",IFERROR(IF(DATEDIF('Base de données'!$A2093,Q$1,"d")&lt;&gt;0,"",'Base de données'!$B2093),""))</f>
        <v/>
      </c>
      <c r="R2093" s="39" t="str">
        <f>IF(R$1&gt;$AE$1,"-",IFERROR(IF(DATEDIF('Base de données'!$A2093,R$1,"d")&lt;&gt;0,"",'Base de données'!$B2093),""))</f>
        <v>C7CSB</v>
      </c>
      <c r="S2093" s="39" t="str">
        <f>IF(S$1&gt;$AE$1,"-",IFERROR(IF(DATEDIF('Base de données'!$A2093,S$1,"d")&lt;&gt;0,"",'Base de données'!$B2093),""))</f>
        <v/>
      </c>
      <c r="T2093" s="39" t="str">
        <f>IF(T$1&gt;$AE$1,"-",IFERROR(IF(DATEDIF('Base de données'!$A2093,T$1,"d")&lt;&gt;0,"",'Base de données'!$B2093),""))</f>
        <v/>
      </c>
      <c r="U2093" s="39" t="str">
        <f>IF(U$1&gt;$AE$1,"-",IFERROR(IF(DATEDIF('Base de données'!$A2093,U$1,"d")&lt;&gt;0,"",'Base de données'!$B2093),""))</f>
        <v/>
      </c>
      <c r="V2093" s="39" t="str">
        <f>IF(V$1&gt;$AE$1,"-",IFERROR(IF(DATEDIF('Base de données'!$A2093,V$1,"d")&lt;&gt;0,"",'Base de données'!$B2093),""))</f>
        <v/>
      </c>
      <c r="W2093" s="34"/>
      <c r="X2093" s="30" t="str">
        <f>'Base de données'!$C2093&amp;" "&amp;'Base de données'!$D2093</f>
        <v>Germain Stéphane</v>
      </c>
      <c r="Y2093" s="31">
        <f>COUNTIF('Base de données'!$B:$B,'Base de données'!$B2093)</f>
        <v>12</v>
      </c>
      <c r="AA2093" s="87" cm="1">
        <f t="array" aca="1" ref="AA2093" ca="1">INDIRECT("'Base de données'!A" &amp; ROW(Y2093))</f>
        <v>45870</v>
      </c>
      <c r="AB2093" s="51" t="str" cm="1">
        <f t="array" aca="1" ref="AB2093" ca="1">INDIRECT("'Base de données'!B" &amp; ROW(Z2093))</f>
        <v>C7CSB</v>
      </c>
    </row>
    <row r="2094" spans="1:28" x14ac:dyDescent="0.3">
      <c r="A2094" s="41" t="str">
        <f ca="1">IF(IF(AND($B2094&lt;&gt;"-",$B2094=$E2094),"Entrée et sortie","-")="Entrée et sortie",'Base de données'!$B2094,"-")</f>
        <v>-</v>
      </c>
      <c r="B2094" s="41" t="str">
        <f t="shared" ca="1" si="131"/>
        <v>-</v>
      </c>
      <c r="C2094" s="41" t="str">
        <f t="shared" ca="1" si="132"/>
        <v>-</v>
      </c>
      <c r="D2094" s="41" t="str">
        <f>IF($F2094="sortie en cours d'année",'Base de données'!$B2094,"-")</f>
        <v>-</v>
      </c>
      <c r="E2094" s="41" t="str">
        <f>IF($H2094="entrée en cours d'année",'Base de données'!$B2094,"-")</f>
        <v>-</v>
      </c>
      <c r="F2094" s="37" t="str">
        <f t="shared" si="129"/>
        <v/>
      </c>
      <c r="G2094" s="37" t="str">
        <f>IF($J2094="mouvement",_xlfn.XLOOKUP('Base de données'!$B2094,$V:$V,$V:$V,0),"")</f>
        <v/>
      </c>
      <c r="H2094" s="37" t="str">
        <f t="shared" si="130"/>
        <v/>
      </c>
      <c r="I2094" s="37" t="str">
        <f>IF($J2094="mouvement",_xlfn.XLOOKUP('Base de données'!$B2094,$K:$K,$K:$K,0),"")</f>
        <v/>
      </c>
      <c r="J2094" s="38" t="str">
        <f>IF(AND(Y2094&lt;&gt;MAX(Y:Y),COUNTIF(K2094:V2094,'Base de données'!$B2094)&gt;0),"mouvement","")</f>
        <v/>
      </c>
      <c r="K2094" s="39" t="str">
        <f>IF(K$1&gt;$AE$1,"-",IFERROR(IF(DATEDIF('Base de données'!$A2094,K$1,"d")&lt;&gt;0,"",'Base de données'!$B2094),""))</f>
        <v/>
      </c>
      <c r="L2094" s="39" t="str">
        <f>IF(L$1&gt;$AE$1,"-",IFERROR(IF(DATEDIF('Base de données'!$A2094,L$1,"d")&lt;&gt;0,"",'Base de données'!$B2094),""))</f>
        <v/>
      </c>
      <c r="M2094" s="39" t="str">
        <f>IF(M$1&gt;$AE$1,"-",IFERROR(IF(DATEDIF('Base de données'!$A2094,M$1,"d")&lt;&gt;0,"",'Base de données'!$B2094),""))</f>
        <v/>
      </c>
      <c r="N2094" s="39" t="str">
        <f>IF(N$1&gt;$AE$1,"-",IFERROR(IF(DATEDIF('Base de données'!$A2094,N$1,"d")&lt;&gt;0,"",'Base de données'!$B2094),""))</f>
        <v/>
      </c>
      <c r="O2094" s="39" t="str">
        <f>IF(O$1&gt;$AE$1,"-",IFERROR(IF(DATEDIF('Base de données'!$A2094,O$1,"d")&lt;&gt;0,"",'Base de données'!$B2094),""))</f>
        <v/>
      </c>
      <c r="P2094" s="39" t="str">
        <f>IF(P$1&gt;$AE$1,"-",IFERROR(IF(DATEDIF('Base de données'!$A2094,P$1,"d")&lt;&gt;0,"",'Base de données'!$B2094),""))</f>
        <v/>
      </c>
      <c r="Q2094" s="39" t="str">
        <f>IF(Q$1&gt;$AE$1,"-",IFERROR(IF(DATEDIF('Base de données'!$A2094,Q$1,"d")&lt;&gt;0,"",'Base de données'!$B2094),""))</f>
        <v/>
      </c>
      <c r="R2094" s="39" t="str">
        <f>IF(R$1&gt;$AE$1,"-",IFERROR(IF(DATEDIF('Base de données'!$A2094,R$1,"d")&lt;&gt;0,"",'Base de données'!$B2094),""))</f>
        <v>4FZFQ</v>
      </c>
      <c r="S2094" s="39" t="str">
        <f>IF(S$1&gt;$AE$1,"-",IFERROR(IF(DATEDIF('Base de données'!$A2094,S$1,"d")&lt;&gt;0,"",'Base de données'!$B2094),""))</f>
        <v/>
      </c>
      <c r="T2094" s="39" t="str">
        <f>IF(T$1&gt;$AE$1,"-",IFERROR(IF(DATEDIF('Base de données'!$A2094,T$1,"d")&lt;&gt;0,"",'Base de données'!$B2094),""))</f>
        <v/>
      </c>
      <c r="U2094" s="39" t="str">
        <f>IF(U$1&gt;$AE$1,"-",IFERROR(IF(DATEDIF('Base de données'!$A2094,U$1,"d")&lt;&gt;0,"",'Base de données'!$B2094),""))</f>
        <v/>
      </c>
      <c r="V2094" s="39" t="str">
        <f>IF(V$1&gt;$AE$1,"-",IFERROR(IF(DATEDIF('Base de données'!$A2094,V$1,"d")&lt;&gt;0,"",'Base de données'!$B2094),""))</f>
        <v/>
      </c>
      <c r="W2094" s="34"/>
      <c r="X2094" s="30" t="str">
        <f>'Base de données'!$C2094&amp;" "&amp;'Base de données'!$D2094</f>
        <v>Michel Éric</v>
      </c>
      <c r="Y2094" s="31">
        <f>COUNTIF('Base de données'!$B:$B,'Base de données'!$B2094)</f>
        <v>12</v>
      </c>
      <c r="AA2094" s="87" cm="1">
        <f t="array" aca="1" ref="AA2094" ca="1">INDIRECT("'Base de données'!A" &amp; ROW(Y2094))</f>
        <v>45870</v>
      </c>
      <c r="AB2094" s="51" t="str" cm="1">
        <f t="array" aca="1" ref="AB2094" ca="1">INDIRECT("'Base de données'!B" &amp; ROW(Z2094))</f>
        <v>4FZFQ</v>
      </c>
    </row>
    <row r="2095" spans="1:28" x14ac:dyDescent="0.3">
      <c r="A2095" s="41" t="str">
        <f ca="1">IF(IF(AND($B2095&lt;&gt;"-",$B2095=$E2095),"Entrée et sortie","-")="Entrée et sortie",'Base de données'!$B2095,"-")</f>
        <v>-</v>
      </c>
      <c r="B2095" s="41" t="str">
        <f t="shared" ca="1" si="131"/>
        <v>-</v>
      </c>
      <c r="C2095" s="41" t="str">
        <f t="shared" ca="1" si="132"/>
        <v>-</v>
      </c>
      <c r="D2095" s="41" t="str">
        <f>IF($F2095="sortie en cours d'année",'Base de données'!$B2095,"-")</f>
        <v>-</v>
      </c>
      <c r="E2095" s="41" t="str">
        <f>IF($H2095="entrée en cours d'année",'Base de données'!$B2095,"-")</f>
        <v>-</v>
      </c>
      <c r="F2095" s="37" t="str">
        <f t="shared" si="129"/>
        <v/>
      </c>
      <c r="G2095" s="37" t="str">
        <f>IF($J2095="mouvement",_xlfn.XLOOKUP('Base de données'!$B2095,$V:$V,$V:$V,0),"")</f>
        <v/>
      </c>
      <c r="H2095" s="37" t="str">
        <f t="shared" si="130"/>
        <v/>
      </c>
      <c r="I2095" s="37" t="str">
        <f>IF($J2095="mouvement",_xlfn.XLOOKUP('Base de données'!$B2095,$K:$K,$K:$K,0),"")</f>
        <v/>
      </c>
      <c r="J2095" s="38" t="str">
        <f>IF(AND(Y2095&lt;&gt;MAX(Y:Y),COUNTIF(K2095:V2095,'Base de données'!$B2095)&gt;0),"mouvement","")</f>
        <v/>
      </c>
      <c r="K2095" s="39" t="str">
        <f>IF(K$1&gt;$AE$1,"-",IFERROR(IF(DATEDIF('Base de données'!$A2095,K$1,"d")&lt;&gt;0,"",'Base de données'!$B2095),""))</f>
        <v/>
      </c>
      <c r="L2095" s="39" t="str">
        <f>IF(L$1&gt;$AE$1,"-",IFERROR(IF(DATEDIF('Base de données'!$A2095,L$1,"d")&lt;&gt;0,"",'Base de données'!$B2095),""))</f>
        <v/>
      </c>
      <c r="M2095" s="39" t="str">
        <f>IF(M$1&gt;$AE$1,"-",IFERROR(IF(DATEDIF('Base de données'!$A2095,M$1,"d")&lt;&gt;0,"",'Base de données'!$B2095),""))</f>
        <v/>
      </c>
      <c r="N2095" s="39" t="str">
        <f>IF(N$1&gt;$AE$1,"-",IFERROR(IF(DATEDIF('Base de données'!$A2095,N$1,"d")&lt;&gt;0,"",'Base de données'!$B2095),""))</f>
        <v/>
      </c>
      <c r="O2095" s="39" t="str">
        <f>IF(O$1&gt;$AE$1,"-",IFERROR(IF(DATEDIF('Base de données'!$A2095,O$1,"d")&lt;&gt;0,"",'Base de données'!$B2095),""))</f>
        <v/>
      </c>
      <c r="P2095" s="39" t="str">
        <f>IF(P$1&gt;$AE$1,"-",IFERROR(IF(DATEDIF('Base de données'!$A2095,P$1,"d")&lt;&gt;0,"",'Base de données'!$B2095),""))</f>
        <v/>
      </c>
      <c r="Q2095" s="39" t="str">
        <f>IF(Q$1&gt;$AE$1,"-",IFERROR(IF(DATEDIF('Base de données'!$A2095,Q$1,"d")&lt;&gt;0,"",'Base de données'!$B2095),""))</f>
        <v/>
      </c>
      <c r="R2095" s="39" t="str">
        <f>IF(R$1&gt;$AE$1,"-",IFERROR(IF(DATEDIF('Base de données'!$A2095,R$1,"d")&lt;&gt;0,"",'Base de données'!$B2095),""))</f>
        <v>Y24HP</v>
      </c>
      <c r="S2095" s="39" t="str">
        <f>IF(S$1&gt;$AE$1,"-",IFERROR(IF(DATEDIF('Base de données'!$A2095,S$1,"d")&lt;&gt;0,"",'Base de données'!$B2095),""))</f>
        <v/>
      </c>
      <c r="T2095" s="39" t="str">
        <f>IF(T$1&gt;$AE$1,"-",IFERROR(IF(DATEDIF('Base de données'!$A2095,T$1,"d")&lt;&gt;0,"",'Base de données'!$B2095),""))</f>
        <v/>
      </c>
      <c r="U2095" s="39" t="str">
        <f>IF(U$1&gt;$AE$1,"-",IFERROR(IF(DATEDIF('Base de données'!$A2095,U$1,"d")&lt;&gt;0,"",'Base de données'!$B2095),""))</f>
        <v/>
      </c>
      <c r="V2095" s="39" t="str">
        <f>IF(V$1&gt;$AE$1,"-",IFERROR(IF(DATEDIF('Base de données'!$A2095,V$1,"d")&lt;&gt;0,"",'Base de données'!$B2095),""))</f>
        <v/>
      </c>
      <c r="W2095" s="34"/>
      <c r="X2095" s="30" t="str">
        <f>'Base de données'!$C2095&amp;" "&amp;'Base de données'!$D2095</f>
        <v>Lesage Alphonse</v>
      </c>
      <c r="Y2095" s="31">
        <f>COUNTIF('Base de données'!$B:$B,'Base de données'!$B2095)</f>
        <v>12</v>
      </c>
      <c r="AA2095" s="87" cm="1">
        <f t="array" aca="1" ref="AA2095" ca="1">INDIRECT("'Base de données'!A" &amp; ROW(Y2095))</f>
        <v>45870</v>
      </c>
      <c r="AB2095" s="51" t="str" cm="1">
        <f t="array" aca="1" ref="AB2095" ca="1">INDIRECT("'Base de données'!B" &amp; ROW(Z2095))</f>
        <v>Y24HP</v>
      </c>
    </row>
    <row r="2096" spans="1:28" x14ac:dyDescent="0.3">
      <c r="A2096" s="41" t="str">
        <f ca="1">IF(IF(AND($B2096&lt;&gt;"-",$B2096=$E2096),"Entrée et sortie","-")="Entrée et sortie",'Base de données'!$B2096,"-")</f>
        <v>-</v>
      </c>
      <c r="B2096" s="41" t="str">
        <f t="shared" ca="1" si="131"/>
        <v>-</v>
      </c>
      <c r="C2096" s="41" t="str">
        <f t="shared" ca="1" si="132"/>
        <v>-</v>
      </c>
      <c r="D2096" s="41" t="str">
        <f>IF($F2096="sortie en cours d'année",'Base de données'!$B2096,"-")</f>
        <v>-</v>
      </c>
      <c r="E2096" s="41" t="str">
        <f>IF($H2096="entrée en cours d'année",'Base de données'!$B2096,"-")</f>
        <v>-</v>
      </c>
      <c r="F2096" s="37" t="str">
        <f t="shared" si="129"/>
        <v/>
      </c>
      <c r="G2096" s="37" t="str">
        <f>IF($J2096="mouvement",_xlfn.XLOOKUP('Base de données'!$B2096,$V:$V,$V:$V,0),"")</f>
        <v/>
      </c>
      <c r="H2096" s="37" t="str">
        <f t="shared" si="130"/>
        <v/>
      </c>
      <c r="I2096" s="37" t="str">
        <f>IF($J2096="mouvement",_xlfn.XLOOKUP('Base de données'!$B2096,$K:$K,$K:$K,0),"")</f>
        <v/>
      </c>
      <c r="J2096" s="38" t="str">
        <f>IF(AND(Y2096&lt;&gt;MAX(Y:Y),COUNTIF(K2096:V2096,'Base de données'!$B2096)&gt;0),"mouvement","")</f>
        <v/>
      </c>
      <c r="K2096" s="39" t="str">
        <f>IF(K$1&gt;$AE$1,"-",IFERROR(IF(DATEDIF('Base de données'!$A2096,K$1,"d")&lt;&gt;0,"",'Base de données'!$B2096),""))</f>
        <v/>
      </c>
      <c r="L2096" s="39" t="str">
        <f>IF(L$1&gt;$AE$1,"-",IFERROR(IF(DATEDIF('Base de données'!$A2096,L$1,"d")&lt;&gt;0,"",'Base de données'!$B2096),""))</f>
        <v/>
      </c>
      <c r="M2096" s="39" t="str">
        <f>IF(M$1&gt;$AE$1,"-",IFERROR(IF(DATEDIF('Base de données'!$A2096,M$1,"d")&lt;&gt;0,"",'Base de données'!$B2096),""))</f>
        <v/>
      </c>
      <c r="N2096" s="39" t="str">
        <f>IF(N$1&gt;$AE$1,"-",IFERROR(IF(DATEDIF('Base de données'!$A2096,N$1,"d")&lt;&gt;0,"",'Base de données'!$B2096),""))</f>
        <v/>
      </c>
      <c r="O2096" s="39" t="str">
        <f>IF(O$1&gt;$AE$1,"-",IFERROR(IF(DATEDIF('Base de données'!$A2096,O$1,"d")&lt;&gt;0,"",'Base de données'!$B2096),""))</f>
        <v/>
      </c>
      <c r="P2096" s="39" t="str">
        <f>IF(P$1&gt;$AE$1,"-",IFERROR(IF(DATEDIF('Base de données'!$A2096,P$1,"d")&lt;&gt;0,"",'Base de données'!$B2096),""))</f>
        <v/>
      </c>
      <c r="Q2096" s="39" t="str">
        <f>IF(Q$1&gt;$AE$1,"-",IFERROR(IF(DATEDIF('Base de données'!$A2096,Q$1,"d")&lt;&gt;0,"",'Base de données'!$B2096),""))</f>
        <v/>
      </c>
      <c r="R2096" s="39" t="str">
        <f>IF(R$1&gt;$AE$1,"-",IFERROR(IF(DATEDIF('Base de données'!$A2096,R$1,"d")&lt;&gt;0,"",'Base de données'!$B2096),""))</f>
        <v>9B31P</v>
      </c>
      <c r="S2096" s="39" t="str">
        <f>IF(S$1&gt;$AE$1,"-",IFERROR(IF(DATEDIF('Base de données'!$A2096,S$1,"d")&lt;&gt;0,"",'Base de données'!$B2096),""))</f>
        <v/>
      </c>
      <c r="T2096" s="39" t="str">
        <f>IF(T$1&gt;$AE$1,"-",IFERROR(IF(DATEDIF('Base de données'!$A2096,T$1,"d")&lt;&gt;0,"",'Base de données'!$B2096),""))</f>
        <v/>
      </c>
      <c r="U2096" s="39" t="str">
        <f>IF(U$1&gt;$AE$1,"-",IFERROR(IF(DATEDIF('Base de données'!$A2096,U$1,"d")&lt;&gt;0,"",'Base de données'!$B2096),""))</f>
        <v/>
      </c>
      <c r="V2096" s="39" t="str">
        <f>IF(V$1&gt;$AE$1,"-",IFERROR(IF(DATEDIF('Base de données'!$A2096,V$1,"d")&lt;&gt;0,"",'Base de données'!$B2096),""))</f>
        <v/>
      </c>
      <c r="W2096" s="34"/>
      <c r="X2096" s="30" t="str">
        <f>'Base de données'!$C2096&amp;" "&amp;'Base de données'!$D2096</f>
        <v>Masse Célina</v>
      </c>
      <c r="Y2096" s="31">
        <f>COUNTIF('Base de données'!$B:$B,'Base de données'!$B2096)</f>
        <v>12</v>
      </c>
      <c r="AA2096" s="87" cm="1">
        <f t="array" aca="1" ref="AA2096" ca="1">INDIRECT("'Base de données'!A" &amp; ROW(Y2096))</f>
        <v>45870</v>
      </c>
      <c r="AB2096" s="51" t="str" cm="1">
        <f t="array" aca="1" ref="AB2096" ca="1">INDIRECT("'Base de données'!B" &amp; ROW(Z2096))</f>
        <v>9B31P</v>
      </c>
    </row>
    <row r="2097" spans="1:28" x14ac:dyDescent="0.3">
      <c r="A2097" s="41" t="str">
        <f ca="1">IF(IF(AND($B2097&lt;&gt;"-",$B2097=$E2097),"Entrée et sortie","-")="Entrée et sortie",'Base de données'!$B2097,"-")</f>
        <v>-</v>
      </c>
      <c r="B2097" s="41" t="str">
        <f t="shared" ca="1" si="131"/>
        <v>-</v>
      </c>
      <c r="C2097" s="41" t="str">
        <f t="shared" ca="1" si="132"/>
        <v>-</v>
      </c>
      <c r="D2097" s="41" t="str">
        <f>IF($F2097="sortie en cours d'année",'Base de données'!$B2097,"-")</f>
        <v>-</v>
      </c>
      <c r="E2097" s="41" t="str">
        <f>IF($H2097="entrée en cours d'année",'Base de données'!$B2097,"-")</f>
        <v>-</v>
      </c>
      <c r="F2097" s="37" t="str">
        <f t="shared" si="129"/>
        <v/>
      </c>
      <c r="G2097" s="37" t="str">
        <f>IF($J2097="mouvement",_xlfn.XLOOKUP('Base de données'!$B2097,$V:$V,$V:$V,0),"")</f>
        <v/>
      </c>
      <c r="H2097" s="37" t="str">
        <f t="shared" si="130"/>
        <v/>
      </c>
      <c r="I2097" s="37" t="str">
        <f>IF($J2097="mouvement",_xlfn.XLOOKUP('Base de données'!$B2097,$K:$K,$K:$K,0),"")</f>
        <v/>
      </c>
      <c r="J2097" s="38" t="str">
        <f>IF(AND(Y2097&lt;&gt;MAX(Y:Y),COUNTIF(K2097:V2097,'Base de données'!$B2097)&gt;0),"mouvement","")</f>
        <v/>
      </c>
      <c r="K2097" s="39" t="str">
        <f>IF(K$1&gt;$AE$1,"-",IFERROR(IF(DATEDIF('Base de données'!$A2097,K$1,"d")&lt;&gt;0,"",'Base de données'!$B2097),""))</f>
        <v/>
      </c>
      <c r="L2097" s="39" t="str">
        <f>IF(L$1&gt;$AE$1,"-",IFERROR(IF(DATEDIF('Base de données'!$A2097,L$1,"d")&lt;&gt;0,"",'Base de données'!$B2097),""))</f>
        <v/>
      </c>
      <c r="M2097" s="39" t="str">
        <f>IF(M$1&gt;$AE$1,"-",IFERROR(IF(DATEDIF('Base de données'!$A2097,M$1,"d")&lt;&gt;0,"",'Base de données'!$B2097),""))</f>
        <v/>
      </c>
      <c r="N2097" s="39" t="str">
        <f>IF(N$1&gt;$AE$1,"-",IFERROR(IF(DATEDIF('Base de données'!$A2097,N$1,"d")&lt;&gt;0,"",'Base de données'!$B2097),""))</f>
        <v/>
      </c>
      <c r="O2097" s="39" t="str">
        <f>IF(O$1&gt;$AE$1,"-",IFERROR(IF(DATEDIF('Base de données'!$A2097,O$1,"d")&lt;&gt;0,"",'Base de données'!$B2097),""))</f>
        <v/>
      </c>
      <c r="P2097" s="39" t="str">
        <f>IF(P$1&gt;$AE$1,"-",IFERROR(IF(DATEDIF('Base de données'!$A2097,P$1,"d")&lt;&gt;0,"",'Base de données'!$B2097),""))</f>
        <v/>
      </c>
      <c r="Q2097" s="39" t="str">
        <f>IF(Q$1&gt;$AE$1,"-",IFERROR(IF(DATEDIF('Base de données'!$A2097,Q$1,"d")&lt;&gt;0,"",'Base de données'!$B2097),""))</f>
        <v/>
      </c>
      <c r="R2097" s="39" t="str">
        <f>IF(R$1&gt;$AE$1,"-",IFERROR(IF(DATEDIF('Base de données'!$A2097,R$1,"d")&lt;&gt;0,"",'Base de données'!$B2097),""))</f>
        <v>PIJ3L</v>
      </c>
      <c r="S2097" s="39" t="str">
        <f>IF(S$1&gt;$AE$1,"-",IFERROR(IF(DATEDIF('Base de données'!$A2097,S$1,"d")&lt;&gt;0,"",'Base de données'!$B2097),""))</f>
        <v/>
      </c>
      <c r="T2097" s="39" t="str">
        <f>IF(T$1&gt;$AE$1,"-",IFERROR(IF(DATEDIF('Base de données'!$A2097,T$1,"d")&lt;&gt;0,"",'Base de données'!$B2097),""))</f>
        <v/>
      </c>
      <c r="U2097" s="39" t="str">
        <f>IF(U$1&gt;$AE$1,"-",IFERROR(IF(DATEDIF('Base de données'!$A2097,U$1,"d")&lt;&gt;0,"",'Base de données'!$B2097),""))</f>
        <v/>
      </c>
      <c r="V2097" s="39" t="str">
        <f>IF(V$1&gt;$AE$1,"-",IFERROR(IF(DATEDIF('Base de données'!$A2097,V$1,"d")&lt;&gt;0,"",'Base de données'!$B2097),""))</f>
        <v/>
      </c>
      <c r="W2097" s="34"/>
      <c r="X2097" s="30" t="str">
        <f>'Base de données'!$C2097&amp;" "&amp;'Base de données'!$D2097</f>
        <v>Hubert Charlotte</v>
      </c>
      <c r="Y2097" s="31">
        <f>COUNTIF('Base de données'!$B:$B,'Base de données'!$B2097)</f>
        <v>12</v>
      </c>
      <c r="AA2097" s="87" cm="1">
        <f t="array" aca="1" ref="AA2097" ca="1">INDIRECT("'Base de données'!A" &amp; ROW(Y2097))</f>
        <v>45870</v>
      </c>
      <c r="AB2097" s="51" t="str" cm="1">
        <f t="array" aca="1" ref="AB2097" ca="1">INDIRECT("'Base de données'!B" &amp; ROW(Z2097))</f>
        <v>PIJ3L</v>
      </c>
    </row>
    <row r="2098" spans="1:28" x14ac:dyDescent="0.3">
      <c r="A2098" s="41" t="str">
        <f ca="1">IF(IF(AND($B2098&lt;&gt;"-",$B2098=$E2098),"Entrée et sortie","-")="Entrée et sortie",'Base de données'!$B2098,"-")</f>
        <v>-</v>
      </c>
      <c r="B2098" s="41" t="str">
        <f t="shared" ca="1" si="131"/>
        <v>-</v>
      </c>
      <c r="C2098" s="41" t="str">
        <f t="shared" ca="1" si="132"/>
        <v>-</v>
      </c>
      <c r="D2098" s="41" t="str">
        <f>IF($F2098="sortie en cours d'année",'Base de données'!$B2098,"-")</f>
        <v>-</v>
      </c>
      <c r="E2098" s="41" t="str">
        <f>IF($H2098="entrée en cours d'année",'Base de données'!$B2098,"-")</f>
        <v>-</v>
      </c>
      <c r="F2098" s="37" t="str">
        <f t="shared" si="129"/>
        <v/>
      </c>
      <c r="G2098" s="37" t="str">
        <f>IF($J2098="mouvement",_xlfn.XLOOKUP('Base de données'!$B2098,$V:$V,$V:$V,0),"")</f>
        <v/>
      </c>
      <c r="H2098" s="37" t="str">
        <f t="shared" si="130"/>
        <v/>
      </c>
      <c r="I2098" s="37" t="str">
        <f>IF($J2098="mouvement",_xlfn.XLOOKUP('Base de données'!$B2098,$K:$K,$K:$K,0),"")</f>
        <v/>
      </c>
      <c r="J2098" s="38" t="str">
        <f>IF(AND(Y2098&lt;&gt;MAX(Y:Y),COUNTIF(K2098:V2098,'Base de données'!$B2098)&gt;0),"mouvement","")</f>
        <v/>
      </c>
      <c r="K2098" s="39" t="str">
        <f>IF(K$1&gt;$AE$1,"-",IFERROR(IF(DATEDIF('Base de données'!$A2098,K$1,"d")&lt;&gt;0,"",'Base de données'!$B2098),""))</f>
        <v/>
      </c>
      <c r="L2098" s="39" t="str">
        <f>IF(L$1&gt;$AE$1,"-",IFERROR(IF(DATEDIF('Base de données'!$A2098,L$1,"d")&lt;&gt;0,"",'Base de données'!$B2098),""))</f>
        <v/>
      </c>
      <c r="M2098" s="39" t="str">
        <f>IF(M$1&gt;$AE$1,"-",IFERROR(IF(DATEDIF('Base de données'!$A2098,M$1,"d")&lt;&gt;0,"",'Base de données'!$B2098),""))</f>
        <v/>
      </c>
      <c r="N2098" s="39" t="str">
        <f>IF(N$1&gt;$AE$1,"-",IFERROR(IF(DATEDIF('Base de données'!$A2098,N$1,"d")&lt;&gt;0,"",'Base de données'!$B2098),""))</f>
        <v/>
      </c>
      <c r="O2098" s="39" t="str">
        <f>IF(O$1&gt;$AE$1,"-",IFERROR(IF(DATEDIF('Base de données'!$A2098,O$1,"d")&lt;&gt;0,"",'Base de données'!$B2098),""))</f>
        <v/>
      </c>
      <c r="P2098" s="39" t="str">
        <f>IF(P$1&gt;$AE$1,"-",IFERROR(IF(DATEDIF('Base de données'!$A2098,P$1,"d")&lt;&gt;0,"",'Base de données'!$B2098),""))</f>
        <v/>
      </c>
      <c r="Q2098" s="39" t="str">
        <f>IF(Q$1&gt;$AE$1,"-",IFERROR(IF(DATEDIF('Base de données'!$A2098,Q$1,"d")&lt;&gt;0,"",'Base de données'!$B2098),""))</f>
        <v/>
      </c>
      <c r="R2098" s="39" t="str">
        <f>IF(R$1&gt;$AE$1,"-",IFERROR(IF(DATEDIF('Base de données'!$A2098,R$1,"d")&lt;&gt;0,"",'Base de données'!$B2098),""))</f>
        <v>826C3</v>
      </c>
      <c r="S2098" s="39" t="str">
        <f>IF(S$1&gt;$AE$1,"-",IFERROR(IF(DATEDIF('Base de données'!$A2098,S$1,"d")&lt;&gt;0,"",'Base de données'!$B2098),""))</f>
        <v/>
      </c>
      <c r="T2098" s="39" t="str">
        <f>IF(T$1&gt;$AE$1,"-",IFERROR(IF(DATEDIF('Base de données'!$A2098,T$1,"d")&lt;&gt;0,"",'Base de données'!$B2098),""))</f>
        <v/>
      </c>
      <c r="U2098" s="39" t="str">
        <f>IF(U$1&gt;$AE$1,"-",IFERROR(IF(DATEDIF('Base de données'!$A2098,U$1,"d")&lt;&gt;0,"",'Base de données'!$B2098),""))</f>
        <v/>
      </c>
      <c r="V2098" s="39" t="str">
        <f>IF(V$1&gt;$AE$1,"-",IFERROR(IF(DATEDIF('Base de données'!$A2098,V$1,"d")&lt;&gt;0,"",'Base de données'!$B2098),""))</f>
        <v/>
      </c>
      <c r="W2098" s="34"/>
      <c r="X2098" s="30" t="str">
        <f>'Base de données'!$C2098&amp;" "&amp;'Base de données'!$D2098</f>
        <v>Briand Gérard</v>
      </c>
      <c r="Y2098" s="31">
        <f>COUNTIF('Base de données'!$B:$B,'Base de données'!$B2098)</f>
        <v>12</v>
      </c>
      <c r="AA2098" s="87" cm="1">
        <f t="array" aca="1" ref="AA2098" ca="1">INDIRECT("'Base de données'!A" &amp; ROW(Y2098))</f>
        <v>45870</v>
      </c>
      <c r="AB2098" s="51" t="str" cm="1">
        <f t="array" aca="1" ref="AB2098" ca="1">INDIRECT("'Base de données'!B" &amp; ROW(Z2098))</f>
        <v>826C3</v>
      </c>
    </row>
    <row r="2099" spans="1:28" x14ac:dyDescent="0.3">
      <c r="A2099" s="41" t="str">
        <f ca="1">IF(IF(AND($B2099&lt;&gt;"-",$B2099=$E2099),"Entrée et sortie","-")="Entrée et sortie",'Base de données'!$B2099,"-")</f>
        <v>-</v>
      </c>
      <c r="B2099" s="41" t="str">
        <f t="shared" ca="1" si="131"/>
        <v>-</v>
      </c>
      <c r="C2099" s="41" t="str">
        <f t="shared" ca="1" si="132"/>
        <v>-</v>
      </c>
      <c r="D2099" s="41" t="str">
        <f>IF($F2099="sortie en cours d'année",'Base de données'!$B2099,"-")</f>
        <v>-</v>
      </c>
      <c r="E2099" s="41" t="str">
        <f>IF($H2099="entrée en cours d'année",'Base de données'!$B2099,"-")</f>
        <v>-</v>
      </c>
      <c r="F2099" s="37" t="str">
        <f t="shared" si="129"/>
        <v/>
      </c>
      <c r="G2099" s="37" t="str">
        <f>IF($J2099="mouvement",_xlfn.XLOOKUP('Base de données'!$B2099,$V:$V,$V:$V,0),"")</f>
        <v/>
      </c>
      <c r="H2099" s="37" t="str">
        <f t="shared" si="130"/>
        <v/>
      </c>
      <c r="I2099" s="37" t="str">
        <f>IF($J2099="mouvement",_xlfn.XLOOKUP('Base de données'!$B2099,$K:$K,$K:$K,0),"")</f>
        <v/>
      </c>
      <c r="J2099" s="38" t="str">
        <f>IF(AND(Y2099&lt;&gt;MAX(Y:Y),COUNTIF(K2099:V2099,'Base de données'!$B2099)&gt;0),"mouvement","")</f>
        <v/>
      </c>
      <c r="K2099" s="39" t="str">
        <f>IF(K$1&gt;$AE$1,"-",IFERROR(IF(DATEDIF('Base de données'!$A2099,K$1,"d")&lt;&gt;0,"",'Base de données'!$B2099),""))</f>
        <v/>
      </c>
      <c r="L2099" s="39" t="str">
        <f>IF(L$1&gt;$AE$1,"-",IFERROR(IF(DATEDIF('Base de données'!$A2099,L$1,"d")&lt;&gt;0,"",'Base de données'!$B2099),""))</f>
        <v/>
      </c>
      <c r="M2099" s="39" t="str">
        <f>IF(M$1&gt;$AE$1,"-",IFERROR(IF(DATEDIF('Base de données'!$A2099,M$1,"d")&lt;&gt;0,"",'Base de données'!$B2099),""))</f>
        <v/>
      </c>
      <c r="N2099" s="39" t="str">
        <f>IF(N$1&gt;$AE$1,"-",IFERROR(IF(DATEDIF('Base de données'!$A2099,N$1,"d")&lt;&gt;0,"",'Base de données'!$B2099),""))</f>
        <v/>
      </c>
      <c r="O2099" s="39" t="str">
        <f>IF(O$1&gt;$AE$1,"-",IFERROR(IF(DATEDIF('Base de données'!$A2099,O$1,"d")&lt;&gt;0,"",'Base de données'!$B2099),""))</f>
        <v/>
      </c>
      <c r="P2099" s="39" t="str">
        <f>IF(P$1&gt;$AE$1,"-",IFERROR(IF(DATEDIF('Base de données'!$A2099,P$1,"d")&lt;&gt;0,"",'Base de données'!$B2099),""))</f>
        <v/>
      </c>
      <c r="Q2099" s="39" t="str">
        <f>IF(Q$1&gt;$AE$1,"-",IFERROR(IF(DATEDIF('Base de données'!$A2099,Q$1,"d")&lt;&gt;0,"",'Base de données'!$B2099),""))</f>
        <v/>
      </c>
      <c r="R2099" s="39" t="str">
        <f>IF(R$1&gt;$AE$1,"-",IFERROR(IF(DATEDIF('Base de données'!$A2099,R$1,"d")&lt;&gt;0,"",'Base de données'!$B2099),""))</f>
        <v>EQARW</v>
      </c>
      <c r="S2099" s="39" t="str">
        <f>IF(S$1&gt;$AE$1,"-",IFERROR(IF(DATEDIF('Base de données'!$A2099,S$1,"d")&lt;&gt;0,"",'Base de données'!$B2099),""))</f>
        <v/>
      </c>
      <c r="T2099" s="39" t="str">
        <f>IF(T$1&gt;$AE$1,"-",IFERROR(IF(DATEDIF('Base de données'!$A2099,T$1,"d")&lt;&gt;0,"",'Base de données'!$B2099),""))</f>
        <v/>
      </c>
      <c r="U2099" s="39" t="str">
        <f>IF(U$1&gt;$AE$1,"-",IFERROR(IF(DATEDIF('Base de données'!$A2099,U$1,"d")&lt;&gt;0,"",'Base de données'!$B2099),""))</f>
        <v/>
      </c>
      <c r="V2099" s="39" t="str">
        <f>IF(V$1&gt;$AE$1,"-",IFERROR(IF(DATEDIF('Base de données'!$A2099,V$1,"d")&lt;&gt;0,"",'Base de données'!$B2099),""))</f>
        <v/>
      </c>
      <c r="W2099" s="34"/>
      <c r="X2099" s="30" t="str">
        <f>'Base de données'!$C2099&amp;" "&amp;'Base de données'!$D2099</f>
        <v>Michel Jules</v>
      </c>
      <c r="Y2099" s="31">
        <f>COUNTIF('Base de données'!$B:$B,'Base de données'!$B2099)</f>
        <v>12</v>
      </c>
      <c r="AA2099" s="87" cm="1">
        <f t="array" aca="1" ref="AA2099" ca="1">INDIRECT("'Base de données'!A" &amp; ROW(Y2099))</f>
        <v>45870</v>
      </c>
      <c r="AB2099" s="51" t="str" cm="1">
        <f t="array" aca="1" ref="AB2099" ca="1">INDIRECT("'Base de données'!B" &amp; ROW(Z2099))</f>
        <v>EQARW</v>
      </c>
    </row>
    <row r="2100" spans="1:28" x14ac:dyDescent="0.3">
      <c r="A2100" s="41" t="str">
        <f ca="1">IF(IF(AND($B2100&lt;&gt;"-",$B2100=$E2100),"Entrée et sortie","-")="Entrée et sortie",'Base de données'!$B2100,"-")</f>
        <v>-</v>
      </c>
      <c r="B2100" s="41" t="str">
        <f t="shared" ca="1" si="131"/>
        <v>-</v>
      </c>
      <c r="C2100" s="41" t="str">
        <f t="shared" ca="1" si="132"/>
        <v>-</v>
      </c>
      <c r="D2100" s="41" t="str">
        <f>IF($F2100="sortie en cours d'année",'Base de données'!$B2100,"-")</f>
        <v>-</v>
      </c>
      <c r="E2100" s="41" t="str">
        <f>IF($H2100="entrée en cours d'année",'Base de données'!$B2100,"-")</f>
        <v>-</v>
      </c>
      <c r="F2100" s="37" t="str">
        <f t="shared" si="129"/>
        <v/>
      </c>
      <c r="G2100" s="37" t="str">
        <f>IF($J2100="mouvement",_xlfn.XLOOKUP('Base de données'!$B2100,$V:$V,$V:$V,0),"")</f>
        <v/>
      </c>
      <c r="H2100" s="37" t="str">
        <f t="shared" si="130"/>
        <v/>
      </c>
      <c r="I2100" s="37" t="str">
        <f>IF($J2100="mouvement",_xlfn.XLOOKUP('Base de données'!$B2100,$K:$K,$K:$K,0),"")</f>
        <v/>
      </c>
      <c r="J2100" s="38" t="str">
        <f>IF(AND(Y2100&lt;&gt;MAX(Y:Y),COUNTIF(K2100:V2100,'Base de données'!$B2100)&gt;0),"mouvement","")</f>
        <v/>
      </c>
      <c r="K2100" s="39" t="str">
        <f>IF(K$1&gt;$AE$1,"-",IFERROR(IF(DATEDIF('Base de données'!$A2100,K$1,"d")&lt;&gt;0,"",'Base de données'!$B2100),""))</f>
        <v/>
      </c>
      <c r="L2100" s="39" t="str">
        <f>IF(L$1&gt;$AE$1,"-",IFERROR(IF(DATEDIF('Base de données'!$A2100,L$1,"d")&lt;&gt;0,"",'Base de données'!$B2100),""))</f>
        <v/>
      </c>
      <c r="M2100" s="39" t="str">
        <f>IF(M$1&gt;$AE$1,"-",IFERROR(IF(DATEDIF('Base de données'!$A2100,M$1,"d")&lt;&gt;0,"",'Base de données'!$B2100),""))</f>
        <v/>
      </c>
      <c r="N2100" s="39" t="str">
        <f>IF(N$1&gt;$AE$1,"-",IFERROR(IF(DATEDIF('Base de données'!$A2100,N$1,"d")&lt;&gt;0,"",'Base de données'!$B2100),""))</f>
        <v/>
      </c>
      <c r="O2100" s="39" t="str">
        <f>IF(O$1&gt;$AE$1,"-",IFERROR(IF(DATEDIF('Base de données'!$A2100,O$1,"d")&lt;&gt;0,"",'Base de données'!$B2100),""))</f>
        <v/>
      </c>
      <c r="P2100" s="39" t="str">
        <f>IF(P$1&gt;$AE$1,"-",IFERROR(IF(DATEDIF('Base de données'!$A2100,P$1,"d")&lt;&gt;0,"",'Base de données'!$B2100),""))</f>
        <v/>
      </c>
      <c r="Q2100" s="39" t="str">
        <f>IF(Q$1&gt;$AE$1,"-",IFERROR(IF(DATEDIF('Base de données'!$A2100,Q$1,"d")&lt;&gt;0,"",'Base de données'!$B2100),""))</f>
        <v/>
      </c>
      <c r="R2100" s="39" t="str">
        <f>IF(R$1&gt;$AE$1,"-",IFERROR(IF(DATEDIF('Base de données'!$A2100,R$1,"d")&lt;&gt;0,"",'Base de données'!$B2100),""))</f>
        <v>H4OZ9</v>
      </c>
      <c r="S2100" s="39" t="str">
        <f>IF(S$1&gt;$AE$1,"-",IFERROR(IF(DATEDIF('Base de données'!$A2100,S$1,"d")&lt;&gt;0,"",'Base de données'!$B2100),""))</f>
        <v/>
      </c>
      <c r="T2100" s="39" t="str">
        <f>IF(T$1&gt;$AE$1,"-",IFERROR(IF(DATEDIF('Base de données'!$A2100,T$1,"d")&lt;&gt;0,"",'Base de données'!$B2100),""))</f>
        <v/>
      </c>
      <c r="U2100" s="39" t="str">
        <f>IF(U$1&gt;$AE$1,"-",IFERROR(IF(DATEDIF('Base de données'!$A2100,U$1,"d")&lt;&gt;0,"",'Base de données'!$B2100),""))</f>
        <v/>
      </c>
      <c r="V2100" s="39" t="str">
        <f>IF(V$1&gt;$AE$1,"-",IFERROR(IF(DATEDIF('Base de données'!$A2100,V$1,"d")&lt;&gt;0,"",'Base de données'!$B2100),""))</f>
        <v/>
      </c>
      <c r="W2100" s="34"/>
      <c r="X2100" s="30" t="str">
        <f>'Base de données'!$C2100&amp;" "&amp;'Base de données'!$D2100</f>
        <v>Deschamps Gilbert</v>
      </c>
      <c r="Y2100" s="31">
        <f>COUNTIF('Base de données'!$B:$B,'Base de données'!$B2100)</f>
        <v>12</v>
      </c>
      <c r="AA2100" s="87" cm="1">
        <f t="array" aca="1" ref="AA2100" ca="1">INDIRECT("'Base de données'!A" &amp; ROW(Y2100))</f>
        <v>45870</v>
      </c>
      <c r="AB2100" s="51" t="str" cm="1">
        <f t="array" aca="1" ref="AB2100" ca="1">INDIRECT("'Base de données'!B" &amp; ROW(Z2100))</f>
        <v>H4OZ9</v>
      </c>
    </row>
    <row r="2101" spans="1:28" x14ac:dyDescent="0.3">
      <c r="A2101" s="41" t="str">
        <f ca="1">IF(IF(AND($B2101&lt;&gt;"-",$B2101=$E2101),"Entrée et sortie","-")="Entrée et sortie",'Base de données'!$B2101,"-")</f>
        <v>-</v>
      </c>
      <c r="B2101" s="41" t="str">
        <f t="shared" ca="1" si="131"/>
        <v>-</v>
      </c>
      <c r="C2101" s="41" t="str">
        <f t="shared" ca="1" si="132"/>
        <v>-</v>
      </c>
      <c r="D2101" s="41" t="str">
        <f>IF($F2101="sortie en cours d'année",'Base de données'!$B2101,"-")</f>
        <v>-</v>
      </c>
      <c r="E2101" s="41" t="str">
        <f>IF($H2101="entrée en cours d'année",'Base de données'!$B2101,"-")</f>
        <v>-</v>
      </c>
      <c r="F2101" s="37" t="str">
        <f t="shared" si="129"/>
        <v/>
      </c>
      <c r="G2101" s="37" t="str">
        <f>IF($J2101="mouvement",_xlfn.XLOOKUP('Base de données'!$B2101,$V:$V,$V:$V,0),"")</f>
        <v/>
      </c>
      <c r="H2101" s="37" t="str">
        <f t="shared" si="130"/>
        <v/>
      </c>
      <c r="I2101" s="37" t="str">
        <f>IF($J2101="mouvement",_xlfn.XLOOKUP('Base de données'!$B2101,$K:$K,$K:$K,0),"")</f>
        <v/>
      </c>
      <c r="J2101" s="38" t="str">
        <f>IF(AND(Y2101&lt;&gt;MAX(Y:Y),COUNTIF(K2101:V2101,'Base de données'!$B2101)&gt;0),"mouvement","")</f>
        <v/>
      </c>
      <c r="K2101" s="39" t="str">
        <f>IF(K$1&gt;$AE$1,"-",IFERROR(IF(DATEDIF('Base de données'!$A2101,K$1,"d")&lt;&gt;0,"",'Base de données'!$B2101),""))</f>
        <v/>
      </c>
      <c r="L2101" s="39" t="str">
        <f>IF(L$1&gt;$AE$1,"-",IFERROR(IF(DATEDIF('Base de données'!$A2101,L$1,"d")&lt;&gt;0,"",'Base de données'!$B2101),""))</f>
        <v/>
      </c>
      <c r="M2101" s="39" t="str">
        <f>IF(M$1&gt;$AE$1,"-",IFERROR(IF(DATEDIF('Base de données'!$A2101,M$1,"d")&lt;&gt;0,"",'Base de données'!$B2101),""))</f>
        <v/>
      </c>
      <c r="N2101" s="39" t="str">
        <f>IF(N$1&gt;$AE$1,"-",IFERROR(IF(DATEDIF('Base de données'!$A2101,N$1,"d")&lt;&gt;0,"",'Base de données'!$B2101),""))</f>
        <v/>
      </c>
      <c r="O2101" s="39" t="str">
        <f>IF(O$1&gt;$AE$1,"-",IFERROR(IF(DATEDIF('Base de données'!$A2101,O$1,"d")&lt;&gt;0,"",'Base de données'!$B2101),""))</f>
        <v/>
      </c>
      <c r="P2101" s="39" t="str">
        <f>IF(P$1&gt;$AE$1,"-",IFERROR(IF(DATEDIF('Base de données'!$A2101,P$1,"d")&lt;&gt;0,"",'Base de données'!$B2101),""))</f>
        <v/>
      </c>
      <c r="Q2101" s="39" t="str">
        <f>IF(Q$1&gt;$AE$1,"-",IFERROR(IF(DATEDIF('Base de données'!$A2101,Q$1,"d")&lt;&gt;0,"",'Base de données'!$B2101),""))</f>
        <v/>
      </c>
      <c r="R2101" s="39" t="str">
        <f>IF(R$1&gt;$AE$1,"-",IFERROR(IF(DATEDIF('Base de données'!$A2101,R$1,"d")&lt;&gt;0,"",'Base de données'!$B2101),""))</f>
        <v>GDD91</v>
      </c>
      <c r="S2101" s="39" t="str">
        <f>IF(S$1&gt;$AE$1,"-",IFERROR(IF(DATEDIF('Base de données'!$A2101,S$1,"d")&lt;&gt;0,"",'Base de données'!$B2101),""))</f>
        <v/>
      </c>
      <c r="T2101" s="39" t="str">
        <f>IF(T$1&gt;$AE$1,"-",IFERROR(IF(DATEDIF('Base de données'!$A2101,T$1,"d")&lt;&gt;0,"",'Base de données'!$B2101),""))</f>
        <v/>
      </c>
      <c r="U2101" s="39" t="str">
        <f>IF(U$1&gt;$AE$1,"-",IFERROR(IF(DATEDIF('Base de données'!$A2101,U$1,"d")&lt;&gt;0,"",'Base de données'!$B2101),""))</f>
        <v/>
      </c>
      <c r="V2101" s="39" t="str">
        <f>IF(V$1&gt;$AE$1,"-",IFERROR(IF(DATEDIF('Base de données'!$A2101,V$1,"d")&lt;&gt;0,"",'Base de données'!$B2101),""))</f>
        <v/>
      </c>
      <c r="W2101" s="34"/>
      <c r="X2101" s="30" t="str">
        <f>'Base de données'!$C2101&amp;" "&amp;'Base de données'!$D2101</f>
        <v>Collin Thierry</v>
      </c>
      <c r="Y2101" s="31">
        <f>COUNTIF('Base de données'!$B:$B,'Base de données'!$B2101)</f>
        <v>12</v>
      </c>
      <c r="AA2101" s="87" cm="1">
        <f t="array" aca="1" ref="AA2101" ca="1">INDIRECT("'Base de données'!A" &amp; ROW(Y2101))</f>
        <v>45870</v>
      </c>
      <c r="AB2101" s="51" t="str" cm="1">
        <f t="array" aca="1" ref="AB2101" ca="1">INDIRECT("'Base de données'!B" &amp; ROW(Z2101))</f>
        <v>GDD91</v>
      </c>
    </row>
    <row r="2102" spans="1:28" x14ac:dyDescent="0.3">
      <c r="A2102" s="41" t="str">
        <f ca="1">IF(IF(AND($B2102&lt;&gt;"-",$B2102=$E2102),"Entrée et sortie","-")="Entrée et sortie",'Base de données'!$B2102,"-")</f>
        <v>-</v>
      </c>
      <c r="B2102" s="41" t="str">
        <f t="shared" ca="1" si="131"/>
        <v>-</v>
      </c>
      <c r="C2102" s="41" t="str">
        <f t="shared" ca="1" si="132"/>
        <v>-</v>
      </c>
      <c r="D2102" s="41" t="str">
        <f>IF($F2102="sortie en cours d'année",'Base de données'!$B2102,"-")</f>
        <v>-</v>
      </c>
      <c r="E2102" s="41" t="str">
        <f>IF($H2102="entrée en cours d'année",'Base de données'!$B2102,"-")</f>
        <v>-</v>
      </c>
      <c r="F2102" s="37" t="str">
        <f t="shared" si="129"/>
        <v/>
      </c>
      <c r="G2102" s="37" t="str">
        <f>IF($J2102="mouvement",_xlfn.XLOOKUP('Base de données'!$B2102,$V:$V,$V:$V,0),"")</f>
        <v/>
      </c>
      <c r="H2102" s="37" t="str">
        <f t="shared" si="130"/>
        <v/>
      </c>
      <c r="I2102" s="37" t="str">
        <f>IF($J2102="mouvement",_xlfn.XLOOKUP('Base de données'!$B2102,$K:$K,$K:$K,0),"")</f>
        <v/>
      </c>
      <c r="J2102" s="38" t="str">
        <f>IF(AND(Y2102&lt;&gt;MAX(Y:Y),COUNTIF(K2102:V2102,'Base de données'!$B2102)&gt;0),"mouvement","")</f>
        <v/>
      </c>
      <c r="K2102" s="39" t="str">
        <f>IF(K$1&gt;$AE$1,"-",IFERROR(IF(DATEDIF('Base de données'!$A2102,K$1,"d")&lt;&gt;0,"",'Base de données'!$B2102),""))</f>
        <v/>
      </c>
      <c r="L2102" s="39" t="str">
        <f>IF(L$1&gt;$AE$1,"-",IFERROR(IF(DATEDIF('Base de données'!$A2102,L$1,"d")&lt;&gt;0,"",'Base de données'!$B2102),""))</f>
        <v/>
      </c>
      <c r="M2102" s="39" t="str">
        <f>IF(M$1&gt;$AE$1,"-",IFERROR(IF(DATEDIF('Base de données'!$A2102,M$1,"d")&lt;&gt;0,"",'Base de données'!$B2102),""))</f>
        <v/>
      </c>
      <c r="N2102" s="39" t="str">
        <f>IF(N$1&gt;$AE$1,"-",IFERROR(IF(DATEDIF('Base de données'!$A2102,N$1,"d")&lt;&gt;0,"",'Base de données'!$B2102),""))</f>
        <v/>
      </c>
      <c r="O2102" s="39" t="str">
        <f>IF(O$1&gt;$AE$1,"-",IFERROR(IF(DATEDIF('Base de données'!$A2102,O$1,"d")&lt;&gt;0,"",'Base de données'!$B2102),""))</f>
        <v/>
      </c>
      <c r="P2102" s="39" t="str">
        <f>IF(P$1&gt;$AE$1,"-",IFERROR(IF(DATEDIF('Base de données'!$A2102,P$1,"d")&lt;&gt;0,"",'Base de données'!$B2102),""))</f>
        <v/>
      </c>
      <c r="Q2102" s="39" t="str">
        <f>IF(Q$1&gt;$AE$1,"-",IFERROR(IF(DATEDIF('Base de données'!$A2102,Q$1,"d")&lt;&gt;0,"",'Base de données'!$B2102),""))</f>
        <v/>
      </c>
      <c r="R2102" s="39" t="str">
        <f>IF(R$1&gt;$AE$1,"-",IFERROR(IF(DATEDIF('Base de données'!$A2102,R$1,"d")&lt;&gt;0,"",'Base de données'!$B2102),""))</f>
        <v>DJGZW</v>
      </c>
      <c r="S2102" s="39" t="str">
        <f>IF(S$1&gt;$AE$1,"-",IFERROR(IF(DATEDIF('Base de données'!$A2102,S$1,"d")&lt;&gt;0,"",'Base de données'!$B2102),""))</f>
        <v/>
      </c>
      <c r="T2102" s="39" t="str">
        <f>IF(T$1&gt;$AE$1,"-",IFERROR(IF(DATEDIF('Base de données'!$A2102,T$1,"d")&lt;&gt;0,"",'Base de données'!$B2102),""))</f>
        <v/>
      </c>
      <c r="U2102" s="39" t="str">
        <f>IF(U$1&gt;$AE$1,"-",IFERROR(IF(DATEDIF('Base de données'!$A2102,U$1,"d")&lt;&gt;0,"",'Base de données'!$B2102),""))</f>
        <v/>
      </c>
      <c r="V2102" s="39" t="str">
        <f>IF(V$1&gt;$AE$1,"-",IFERROR(IF(DATEDIF('Base de données'!$A2102,V$1,"d")&lt;&gt;0,"",'Base de données'!$B2102),""))</f>
        <v/>
      </c>
      <c r="W2102" s="34"/>
      <c r="X2102" s="30" t="str">
        <f>'Base de données'!$C2102&amp;" "&amp;'Base de données'!$D2102</f>
        <v>Godard Adrien</v>
      </c>
      <c r="Y2102" s="31">
        <f>COUNTIF('Base de données'!$B:$B,'Base de données'!$B2102)</f>
        <v>12</v>
      </c>
      <c r="AA2102" s="87" cm="1">
        <f t="array" aca="1" ref="AA2102" ca="1">INDIRECT("'Base de données'!A" &amp; ROW(Y2102))</f>
        <v>45870</v>
      </c>
      <c r="AB2102" s="51" t="str" cm="1">
        <f t="array" aca="1" ref="AB2102" ca="1">INDIRECT("'Base de données'!B" &amp; ROW(Z2102))</f>
        <v>DJGZW</v>
      </c>
    </row>
    <row r="2103" spans="1:28" x14ac:dyDescent="0.3">
      <c r="A2103" s="41" t="str">
        <f ca="1">IF(IF(AND($B2103&lt;&gt;"-",$B2103=$E2103),"Entrée et sortie","-")="Entrée et sortie",'Base de données'!$B2103,"-")</f>
        <v>-</v>
      </c>
      <c r="B2103" s="41" t="str">
        <f t="shared" ca="1" si="131"/>
        <v>-</v>
      </c>
      <c r="C2103" s="41" t="str">
        <f t="shared" ca="1" si="132"/>
        <v>-</v>
      </c>
      <c r="D2103" s="41" t="str">
        <f>IF($F2103="sortie en cours d'année",'Base de données'!$B2103,"-")</f>
        <v>-</v>
      </c>
      <c r="E2103" s="41" t="str">
        <f>IF($H2103="entrée en cours d'année",'Base de données'!$B2103,"-")</f>
        <v>-</v>
      </c>
      <c r="F2103" s="37" t="str">
        <f t="shared" si="129"/>
        <v/>
      </c>
      <c r="G2103" s="37" t="str">
        <f>IF($J2103="mouvement",_xlfn.XLOOKUP('Base de données'!$B2103,$V:$V,$V:$V,0),"")</f>
        <v/>
      </c>
      <c r="H2103" s="37" t="str">
        <f t="shared" si="130"/>
        <v/>
      </c>
      <c r="I2103" s="37" t="str">
        <f>IF($J2103="mouvement",_xlfn.XLOOKUP('Base de données'!$B2103,$K:$K,$K:$K,0),"")</f>
        <v/>
      </c>
      <c r="J2103" s="38" t="str">
        <f>IF(AND(Y2103&lt;&gt;MAX(Y:Y),COUNTIF(K2103:V2103,'Base de données'!$B2103)&gt;0),"mouvement","")</f>
        <v/>
      </c>
      <c r="K2103" s="39" t="str">
        <f>IF(K$1&gt;$AE$1,"-",IFERROR(IF(DATEDIF('Base de données'!$A2103,K$1,"d")&lt;&gt;0,"",'Base de données'!$B2103),""))</f>
        <v/>
      </c>
      <c r="L2103" s="39" t="str">
        <f>IF(L$1&gt;$AE$1,"-",IFERROR(IF(DATEDIF('Base de données'!$A2103,L$1,"d")&lt;&gt;0,"",'Base de données'!$B2103),""))</f>
        <v/>
      </c>
      <c r="M2103" s="39" t="str">
        <f>IF(M$1&gt;$AE$1,"-",IFERROR(IF(DATEDIF('Base de données'!$A2103,M$1,"d")&lt;&gt;0,"",'Base de données'!$B2103),""))</f>
        <v/>
      </c>
      <c r="N2103" s="39" t="str">
        <f>IF(N$1&gt;$AE$1,"-",IFERROR(IF(DATEDIF('Base de données'!$A2103,N$1,"d")&lt;&gt;0,"",'Base de données'!$B2103),""))</f>
        <v/>
      </c>
      <c r="O2103" s="39" t="str">
        <f>IF(O$1&gt;$AE$1,"-",IFERROR(IF(DATEDIF('Base de données'!$A2103,O$1,"d")&lt;&gt;0,"",'Base de données'!$B2103),""))</f>
        <v/>
      </c>
      <c r="P2103" s="39" t="str">
        <f>IF(P$1&gt;$AE$1,"-",IFERROR(IF(DATEDIF('Base de données'!$A2103,P$1,"d")&lt;&gt;0,"",'Base de données'!$B2103),""))</f>
        <v/>
      </c>
      <c r="Q2103" s="39" t="str">
        <f>IF(Q$1&gt;$AE$1,"-",IFERROR(IF(DATEDIF('Base de données'!$A2103,Q$1,"d")&lt;&gt;0,"",'Base de données'!$B2103),""))</f>
        <v/>
      </c>
      <c r="R2103" s="39" t="str">
        <f>IF(R$1&gt;$AE$1,"-",IFERROR(IF(DATEDIF('Base de données'!$A2103,R$1,"d")&lt;&gt;0,"",'Base de données'!$B2103),""))</f>
        <v>T4LOT</v>
      </c>
      <c r="S2103" s="39" t="str">
        <f>IF(S$1&gt;$AE$1,"-",IFERROR(IF(DATEDIF('Base de données'!$A2103,S$1,"d")&lt;&gt;0,"",'Base de données'!$B2103),""))</f>
        <v/>
      </c>
      <c r="T2103" s="39" t="str">
        <f>IF(T$1&gt;$AE$1,"-",IFERROR(IF(DATEDIF('Base de données'!$A2103,T$1,"d")&lt;&gt;0,"",'Base de données'!$B2103),""))</f>
        <v/>
      </c>
      <c r="U2103" s="39" t="str">
        <f>IF(U$1&gt;$AE$1,"-",IFERROR(IF(DATEDIF('Base de données'!$A2103,U$1,"d")&lt;&gt;0,"",'Base de données'!$B2103),""))</f>
        <v/>
      </c>
      <c r="V2103" s="39" t="str">
        <f>IF(V$1&gt;$AE$1,"-",IFERROR(IF(DATEDIF('Base de données'!$A2103,V$1,"d")&lt;&gt;0,"",'Base de données'!$B2103),""))</f>
        <v/>
      </c>
      <c r="W2103" s="34"/>
      <c r="X2103" s="30" t="str">
        <f>'Base de données'!$C2103&amp;" "&amp;'Base de données'!$D2103</f>
        <v>Maurice Théodore</v>
      </c>
      <c r="Y2103" s="31">
        <f>COUNTIF('Base de données'!$B:$B,'Base de données'!$B2103)</f>
        <v>12</v>
      </c>
      <c r="AA2103" s="87" cm="1">
        <f t="array" aca="1" ref="AA2103" ca="1">INDIRECT("'Base de données'!A" &amp; ROW(Y2103))</f>
        <v>45870</v>
      </c>
      <c r="AB2103" s="51" t="str" cm="1">
        <f t="array" aca="1" ref="AB2103" ca="1">INDIRECT("'Base de données'!B" &amp; ROW(Z2103))</f>
        <v>T4LOT</v>
      </c>
    </row>
    <row r="2104" spans="1:28" x14ac:dyDescent="0.3">
      <c r="A2104" s="41" t="str">
        <f ca="1">IF(IF(AND($B2104&lt;&gt;"-",$B2104=$E2104),"Entrée et sortie","-")="Entrée et sortie",'Base de données'!$B2104,"-")</f>
        <v>-</v>
      </c>
      <c r="B2104" s="41" t="str">
        <f t="shared" ca="1" si="131"/>
        <v>-</v>
      </c>
      <c r="C2104" s="41" t="str">
        <f t="shared" ca="1" si="132"/>
        <v>-</v>
      </c>
      <c r="D2104" s="41" t="str">
        <f>IF($F2104="sortie en cours d'année",'Base de données'!$B2104,"-")</f>
        <v>-</v>
      </c>
      <c r="E2104" s="41" t="str">
        <f>IF($H2104="entrée en cours d'année",'Base de données'!$B2104,"-")</f>
        <v>-</v>
      </c>
      <c r="F2104" s="37" t="str">
        <f t="shared" si="129"/>
        <v/>
      </c>
      <c r="G2104" s="37" t="str">
        <f>IF($J2104="mouvement",_xlfn.XLOOKUP('Base de données'!$B2104,$V:$V,$V:$V,0),"")</f>
        <v/>
      </c>
      <c r="H2104" s="37" t="str">
        <f t="shared" si="130"/>
        <v/>
      </c>
      <c r="I2104" s="37" t="str">
        <f>IF($J2104="mouvement",_xlfn.XLOOKUP('Base de données'!$B2104,$K:$K,$K:$K,0),"")</f>
        <v/>
      </c>
      <c r="J2104" s="38" t="str">
        <f>IF(AND(Y2104&lt;&gt;MAX(Y:Y),COUNTIF(K2104:V2104,'Base de données'!$B2104)&gt;0),"mouvement","")</f>
        <v/>
      </c>
      <c r="K2104" s="39" t="str">
        <f>IF(K$1&gt;$AE$1,"-",IFERROR(IF(DATEDIF('Base de données'!$A2104,K$1,"d")&lt;&gt;0,"",'Base de données'!$B2104),""))</f>
        <v/>
      </c>
      <c r="L2104" s="39" t="str">
        <f>IF(L$1&gt;$AE$1,"-",IFERROR(IF(DATEDIF('Base de données'!$A2104,L$1,"d")&lt;&gt;0,"",'Base de données'!$B2104),""))</f>
        <v/>
      </c>
      <c r="M2104" s="39" t="str">
        <f>IF(M$1&gt;$AE$1,"-",IFERROR(IF(DATEDIF('Base de données'!$A2104,M$1,"d")&lt;&gt;0,"",'Base de données'!$B2104),""))</f>
        <v/>
      </c>
      <c r="N2104" s="39" t="str">
        <f>IF(N$1&gt;$AE$1,"-",IFERROR(IF(DATEDIF('Base de données'!$A2104,N$1,"d")&lt;&gt;0,"",'Base de données'!$B2104),""))</f>
        <v/>
      </c>
      <c r="O2104" s="39" t="str">
        <f>IF(O$1&gt;$AE$1,"-",IFERROR(IF(DATEDIF('Base de données'!$A2104,O$1,"d")&lt;&gt;0,"",'Base de données'!$B2104),""))</f>
        <v/>
      </c>
      <c r="P2104" s="39" t="str">
        <f>IF(P$1&gt;$AE$1,"-",IFERROR(IF(DATEDIF('Base de données'!$A2104,P$1,"d")&lt;&gt;0,"",'Base de données'!$B2104),""))</f>
        <v/>
      </c>
      <c r="Q2104" s="39" t="str">
        <f>IF(Q$1&gt;$AE$1,"-",IFERROR(IF(DATEDIF('Base de données'!$A2104,Q$1,"d")&lt;&gt;0,"",'Base de données'!$B2104),""))</f>
        <v/>
      </c>
      <c r="R2104" s="39" t="str">
        <f>IF(R$1&gt;$AE$1,"-",IFERROR(IF(DATEDIF('Base de données'!$A2104,R$1,"d")&lt;&gt;0,"",'Base de données'!$B2104),""))</f>
        <v>5NC4K</v>
      </c>
      <c r="S2104" s="39" t="str">
        <f>IF(S$1&gt;$AE$1,"-",IFERROR(IF(DATEDIF('Base de données'!$A2104,S$1,"d")&lt;&gt;0,"",'Base de données'!$B2104),""))</f>
        <v/>
      </c>
      <c r="T2104" s="39" t="str">
        <f>IF(T$1&gt;$AE$1,"-",IFERROR(IF(DATEDIF('Base de données'!$A2104,T$1,"d")&lt;&gt;0,"",'Base de données'!$B2104),""))</f>
        <v/>
      </c>
      <c r="U2104" s="39" t="str">
        <f>IF(U$1&gt;$AE$1,"-",IFERROR(IF(DATEDIF('Base de données'!$A2104,U$1,"d")&lt;&gt;0,"",'Base de données'!$B2104),""))</f>
        <v/>
      </c>
      <c r="V2104" s="39" t="str">
        <f>IF(V$1&gt;$AE$1,"-",IFERROR(IF(DATEDIF('Base de données'!$A2104,V$1,"d")&lt;&gt;0,"",'Base de données'!$B2104),""))</f>
        <v/>
      </c>
      <c r="W2104" s="34"/>
      <c r="X2104" s="30" t="str">
        <f>'Base de données'!$C2104&amp;" "&amp;'Base de données'!$D2104</f>
        <v>Guillot Christine</v>
      </c>
      <c r="Y2104" s="31">
        <f>COUNTIF('Base de données'!$B:$B,'Base de données'!$B2104)</f>
        <v>12</v>
      </c>
      <c r="AA2104" s="87" cm="1">
        <f t="array" aca="1" ref="AA2104" ca="1">INDIRECT("'Base de données'!A" &amp; ROW(Y2104))</f>
        <v>45870</v>
      </c>
      <c r="AB2104" s="51" t="str" cm="1">
        <f t="array" aca="1" ref="AB2104" ca="1">INDIRECT("'Base de données'!B" &amp; ROW(Z2104))</f>
        <v>5NC4K</v>
      </c>
    </row>
    <row r="2105" spans="1:28" x14ac:dyDescent="0.3">
      <c r="A2105" s="41" t="str">
        <f ca="1">IF(IF(AND($B2105&lt;&gt;"-",$B2105=$E2105),"Entrée et sortie","-")="Entrée et sortie",'Base de données'!$B2105,"-")</f>
        <v>-</v>
      </c>
      <c r="B2105" s="41" t="str">
        <f t="shared" ca="1" si="131"/>
        <v>-</v>
      </c>
      <c r="C2105" s="41" t="str">
        <f t="shared" ca="1" si="132"/>
        <v>-</v>
      </c>
      <c r="D2105" s="41" t="str">
        <f>IF($F2105="sortie en cours d'année",'Base de données'!$B2105,"-")</f>
        <v>-</v>
      </c>
      <c r="E2105" s="41" t="str">
        <f>IF($H2105="entrée en cours d'année",'Base de données'!$B2105,"-")</f>
        <v>-</v>
      </c>
      <c r="F2105" s="37" t="str">
        <f t="shared" si="129"/>
        <v/>
      </c>
      <c r="G2105" s="37" t="str">
        <f>IF($J2105="mouvement",_xlfn.XLOOKUP('Base de données'!$B2105,$V:$V,$V:$V,0),"")</f>
        <v/>
      </c>
      <c r="H2105" s="37" t="str">
        <f t="shared" si="130"/>
        <v/>
      </c>
      <c r="I2105" s="37" t="str">
        <f>IF($J2105="mouvement",_xlfn.XLOOKUP('Base de données'!$B2105,$K:$K,$K:$K,0),"")</f>
        <v/>
      </c>
      <c r="J2105" s="38" t="str">
        <f>IF(AND(Y2105&lt;&gt;MAX(Y:Y),COUNTIF(K2105:V2105,'Base de données'!$B2105)&gt;0),"mouvement","")</f>
        <v/>
      </c>
      <c r="K2105" s="39" t="str">
        <f>IF(K$1&gt;$AE$1,"-",IFERROR(IF(DATEDIF('Base de données'!$A2105,K$1,"d")&lt;&gt;0,"",'Base de données'!$B2105),""))</f>
        <v/>
      </c>
      <c r="L2105" s="39" t="str">
        <f>IF(L$1&gt;$AE$1,"-",IFERROR(IF(DATEDIF('Base de données'!$A2105,L$1,"d")&lt;&gt;0,"",'Base de données'!$B2105),""))</f>
        <v/>
      </c>
      <c r="M2105" s="39" t="str">
        <f>IF(M$1&gt;$AE$1,"-",IFERROR(IF(DATEDIF('Base de données'!$A2105,M$1,"d")&lt;&gt;0,"",'Base de données'!$B2105),""))</f>
        <v/>
      </c>
      <c r="N2105" s="39" t="str">
        <f>IF(N$1&gt;$AE$1,"-",IFERROR(IF(DATEDIF('Base de données'!$A2105,N$1,"d")&lt;&gt;0,"",'Base de données'!$B2105),""))</f>
        <v/>
      </c>
      <c r="O2105" s="39" t="str">
        <f>IF(O$1&gt;$AE$1,"-",IFERROR(IF(DATEDIF('Base de données'!$A2105,O$1,"d")&lt;&gt;0,"",'Base de données'!$B2105),""))</f>
        <v/>
      </c>
      <c r="P2105" s="39" t="str">
        <f>IF(P$1&gt;$AE$1,"-",IFERROR(IF(DATEDIF('Base de données'!$A2105,P$1,"d")&lt;&gt;0,"",'Base de données'!$B2105),""))</f>
        <v/>
      </c>
      <c r="Q2105" s="39" t="str">
        <f>IF(Q$1&gt;$AE$1,"-",IFERROR(IF(DATEDIF('Base de données'!$A2105,Q$1,"d")&lt;&gt;0,"",'Base de données'!$B2105),""))</f>
        <v/>
      </c>
      <c r="R2105" s="39" t="str">
        <f>IF(R$1&gt;$AE$1,"-",IFERROR(IF(DATEDIF('Base de données'!$A2105,R$1,"d")&lt;&gt;0,"",'Base de données'!$B2105),""))</f>
        <v>BN77K</v>
      </c>
      <c r="S2105" s="39" t="str">
        <f>IF(S$1&gt;$AE$1,"-",IFERROR(IF(DATEDIF('Base de données'!$A2105,S$1,"d")&lt;&gt;0,"",'Base de données'!$B2105),""))</f>
        <v/>
      </c>
      <c r="T2105" s="39" t="str">
        <f>IF(T$1&gt;$AE$1,"-",IFERROR(IF(DATEDIF('Base de données'!$A2105,T$1,"d")&lt;&gt;0,"",'Base de données'!$B2105),""))</f>
        <v/>
      </c>
      <c r="U2105" s="39" t="str">
        <f>IF(U$1&gt;$AE$1,"-",IFERROR(IF(DATEDIF('Base de données'!$A2105,U$1,"d")&lt;&gt;0,"",'Base de données'!$B2105),""))</f>
        <v/>
      </c>
      <c r="V2105" s="39" t="str">
        <f>IF(V$1&gt;$AE$1,"-",IFERROR(IF(DATEDIF('Base de données'!$A2105,V$1,"d")&lt;&gt;0,"",'Base de données'!$B2105),""))</f>
        <v/>
      </c>
      <c r="W2105" s="34"/>
      <c r="X2105" s="30" t="str">
        <f>'Base de données'!$C2105&amp;" "&amp;'Base de données'!$D2105</f>
        <v>Berger Alexandre</v>
      </c>
      <c r="Y2105" s="31">
        <f>COUNTIF('Base de données'!$B:$B,'Base de données'!$B2105)</f>
        <v>12</v>
      </c>
      <c r="AA2105" s="87" cm="1">
        <f t="array" aca="1" ref="AA2105" ca="1">INDIRECT("'Base de données'!A" &amp; ROW(Y2105))</f>
        <v>45870</v>
      </c>
      <c r="AB2105" s="51" t="str" cm="1">
        <f t="array" aca="1" ref="AB2105" ca="1">INDIRECT("'Base de données'!B" &amp; ROW(Z2105))</f>
        <v>BN77K</v>
      </c>
    </row>
    <row r="2106" spans="1:28" x14ac:dyDescent="0.3">
      <c r="A2106" s="41" t="str">
        <f ca="1">IF(IF(AND($B2106&lt;&gt;"-",$B2106=$E2106),"Entrée et sortie","-")="Entrée et sortie",'Base de données'!$B2106,"-")</f>
        <v>-</v>
      </c>
      <c r="B2106" s="41" t="str">
        <f t="shared" ca="1" si="131"/>
        <v>-</v>
      </c>
      <c r="C2106" s="41" t="str">
        <f t="shared" ca="1" si="132"/>
        <v>-</v>
      </c>
      <c r="D2106" s="41" t="str">
        <f>IF($F2106="sortie en cours d'année",'Base de données'!$B2106,"-")</f>
        <v>-</v>
      </c>
      <c r="E2106" s="41" t="str">
        <f>IF($H2106="entrée en cours d'année",'Base de données'!$B2106,"-")</f>
        <v>-</v>
      </c>
      <c r="F2106" s="37" t="str">
        <f t="shared" si="129"/>
        <v/>
      </c>
      <c r="G2106" s="37" t="str">
        <f>IF($J2106="mouvement",_xlfn.XLOOKUP('Base de données'!$B2106,$V:$V,$V:$V,0),"")</f>
        <v/>
      </c>
      <c r="H2106" s="37" t="str">
        <f t="shared" si="130"/>
        <v/>
      </c>
      <c r="I2106" s="37" t="str">
        <f>IF($J2106="mouvement",_xlfn.XLOOKUP('Base de données'!$B2106,$K:$K,$K:$K,0),"")</f>
        <v/>
      </c>
      <c r="J2106" s="38" t="str">
        <f>IF(AND(Y2106&lt;&gt;MAX(Y:Y),COUNTIF(K2106:V2106,'Base de données'!$B2106)&gt;0),"mouvement","")</f>
        <v/>
      </c>
      <c r="K2106" s="39" t="str">
        <f>IF(K$1&gt;$AE$1,"-",IFERROR(IF(DATEDIF('Base de données'!$A2106,K$1,"d")&lt;&gt;0,"",'Base de données'!$B2106),""))</f>
        <v/>
      </c>
      <c r="L2106" s="39" t="str">
        <f>IF(L$1&gt;$AE$1,"-",IFERROR(IF(DATEDIF('Base de données'!$A2106,L$1,"d")&lt;&gt;0,"",'Base de données'!$B2106),""))</f>
        <v/>
      </c>
      <c r="M2106" s="39" t="str">
        <f>IF(M$1&gt;$AE$1,"-",IFERROR(IF(DATEDIF('Base de données'!$A2106,M$1,"d")&lt;&gt;0,"",'Base de données'!$B2106),""))</f>
        <v/>
      </c>
      <c r="N2106" s="39" t="str">
        <f>IF(N$1&gt;$AE$1,"-",IFERROR(IF(DATEDIF('Base de données'!$A2106,N$1,"d")&lt;&gt;0,"",'Base de données'!$B2106),""))</f>
        <v/>
      </c>
      <c r="O2106" s="39" t="str">
        <f>IF(O$1&gt;$AE$1,"-",IFERROR(IF(DATEDIF('Base de données'!$A2106,O$1,"d")&lt;&gt;0,"",'Base de données'!$B2106),""))</f>
        <v/>
      </c>
      <c r="P2106" s="39" t="str">
        <f>IF(P$1&gt;$AE$1,"-",IFERROR(IF(DATEDIF('Base de données'!$A2106,P$1,"d")&lt;&gt;0,"",'Base de données'!$B2106),""))</f>
        <v/>
      </c>
      <c r="Q2106" s="39" t="str">
        <f>IF(Q$1&gt;$AE$1,"-",IFERROR(IF(DATEDIF('Base de données'!$A2106,Q$1,"d")&lt;&gt;0,"",'Base de données'!$B2106),""))</f>
        <v/>
      </c>
      <c r="R2106" s="39" t="str">
        <f>IF(R$1&gt;$AE$1,"-",IFERROR(IF(DATEDIF('Base de données'!$A2106,R$1,"d")&lt;&gt;0,"",'Base de données'!$B2106),""))</f>
        <v>KZ6XU</v>
      </c>
      <c r="S2106" s="39" t="str">
        <f>IF(S$1&gt;$AE$1,"-",IFERROR(IF(DATEDIF('Base de données'!$A2106,S$1,"d")&lt;&gt;0,"",'Base de données'!$B2106),""))</f>
        <v/>
      </c>
      <c r="T2106" s="39" t="str">
        <f>IF(T$1&gt;$AE$1,"-",IFERROR(IF(DATEDIF('Base de données'!$A2106,T$1,"d")&lt;&gt;0,"",'Base de données'!$B2106),""))</f>
        <v/>
      </c>
      <c r="U2106" s="39" t="str">
        <f>IF(U$1&gt;$AE$1,"-",IFERROR(IF(DATEDIF('Base de données'!$A2106,U$1,"d")&lt;&gt;0,"",'Base de données'!$B2106),""))</f>
        <v/>
      </c>
      <c r="V2106" s="39" t="str">
        <f>IF(V$1&gt;$AE$1,"-",IFERROR(IF(DATEDIF('Base de données'!$A2106,V$1,"d")&lt;&gt;0,"",'Base de données'!$B2106),""))</f>
        <v/>
      </c>
      <c r="W2106" s="34"/>
      <c r="X2106" s="30" t="str">
        <f>'Base de données'!$C2106&amp;" "&amp;'Base de données'!$D2106</f>
        <v>Pinto Alex</v>
      </c>
      <c r="Y2106" s="31">
        <f>COUNTIF('Base de données'!$B:$B,'Base de données'!$B2106)</f>
        <v>12</v>
      </c>
      <c r="AA2106" s="87" cm="1">
        <f t="array" aca="1" ref="AA2106" ca="1">INDIRECT("'Base de données'!A" &amp; ROW(Y2106))</f>
        <v>45870</v>
      </c>
      <c r="AB2106" s="51" t="str" cm="1">
        <f t="array" aca="1" ref="AB2106" ca="1">INDIRECT("'Base de données'!B" &amp; ROW(Z2106))</f>
        <v>KZ6XU</v>
      </c>
    </row>
    <row r="2107" spans="1:28" x14ac:dyDescent="0.3">
      <c r="A2107" s="41" t="str">
        <f ca="1">IF(IF(AND($B2107&lt;&gt;"-",$B2107=$E2107),"Entrée et sortie","-")="Entrée et sortie",'Base de données'!$B2107,"-")</f>
        <v>-</v>
      </c>
      <c r="B2107" s="41" t="str">
        <f t="shared" ca="1" si="131"/>
        <v>-</v>
      </c>
      <c r="C2107" s="41" t="str">
        <f t="shared" ca="1" si="132"/>
        <v>-</v>
      </c>
      <c r="D2107" s="41" t="str">
        <f>IF($F2107="sortie en cours d'année",'Base de données'!$B2107,"-")</f>
        <v>-</v>
      </c>
      <c r="E2107" s="41" t="str">
        <f>IF($H2107="entrée en cours d'année",'Base de données'!$B2107,"-")</f>
        <v>-</v>
      </c>
      <c r="F2107" s="37" t="str">
        <f t="shared" si="129"/>
        <v/>
      </c>
      <c r="G2107" s="37" t="str">
        <f>IF($J2107="mouvement",_xlfn.XLOOKUP('Base de données'!$B2107,$V:$V,$V:$V,0),"")</f>
        <v/>
      </c>
      <c r="H2107" s="37" t="str">
        <f t="shared" si="130"/>
        <v/>
      </c>
      <c r="I2107" s="37" t="str">
        <f>IF($J2107="mouvement",_xlfn.XLOOKUP('Base de données'!$B2107,$K:$K,$K:$K,0),"")</f>
        <v/>
      </c>
      <c r="J2107" s="38" t="str">
        <f>IF(AND(Y2107&lt;&gt;MAX(Y:Y),COUNTIF(K2107:V2107,'Base de données'!$B2107)&gt;0),"mouvement","")</f>
        <v/>
      </c>
      <c r="K2107" s="39" t="str">
        <f>IF(K$1&gt;$AE$1,"-",IFERROR(IF(DATEDIF('Base de données'!$A2107,K$1,"d")&lt;&gt;0,"",'Base de données'!$B2107),""))</f>
        <v/>
      </c>
      <c r="L2107" s="39" t="str">
        <f>IF(L$1&gt;$AE$1,"-",IFERROR(IF(DATEDIF('Base de données'!$A2107,L$1,"d")&lt;&gt;0,"",'Base de données'!$B2107),""))</f>
        <v/>
      </c>
      <c r="M2107" s="39" t="str">
        <f>IF(M$1&gt;$AE$1,"-",IFERROR(IF(DATEDIF('Base de données'!$A2107,M$1,"d")&lt;&gt;0,"",'Base de données'!$B2107),""))</f>
        <v/>
      </c>
      <c r="N2107" s="39" t="str">
        <f>IF(N$1&gt;$AE$1,"-",IFERROR(IF(DATEDIF('Base de données'!$A2107,N$1,"d")&lt;&gt;0,"",'Base de données'!$B2107),""))</f>
        <v/>
      </c>
      <c r="O2107" s="39" t="str">
        <f>IF(O$1&gt;$AE$1,"-",IFERROR(IF(DATEDIF('Base de données'!$A2107,O$1,"d")&lt;&gt;0,"",'Base de données'!$B2107),""))</f>
        <v/>
      </c>
      <c r="P2107" s="39" t="str">
        <f>IF(P$1&gt;$AE$1,"-",IFERROR(IF(DATEDIF('Base de données'!$A2107,P$1,"d")&lt;&gt;0,"",'Base de données'!$B2107),""))</f>
        <v/>
      </c>
      <c r="Q2107" s="39" t="str">
        <f>IF(Q$1&gt;$AE$1,"-",IFERROR(IF(DATEDIF('Base de données'!$A2107,Q$1,"d")&lt;&gt;0,"",'Base de données'!$B2107),""))</f>
        <v/>
      </c>
      <c r="R2107" s="39" t="str">
        <f>IF(R$1&gt;$AE$1,"-",IFERROR(IF(DATEDIF('Base de données'!$A2107,R$1,"d")&lt;&gt;0,"",'Base de données'!$B2107),""))</f>
        <v>6CRF7</v>
      </c>
      <c r="S2107" s="39" t="str">
        <f>IF(S$1&gt;$AE$1,"-",IFERROR(IF(DATEDIF('Base de données'!$A2107,S$1,"d")&lt;&gt;0,"",'Base de données'!$B2107),""))</f>
        <v/>
      </c>
      <c r="T2107" s="39" t="str">
        <f>IF(T$1&gt;$AE$1,"-",IFERROR(IF(DATEDIF('Base de données'!$A2107,T$1,"d")&lt;&gt;0,"",'Base de données'!$B2107),""))</f>
        <v/>
      </c>
      <c r="U2107" s="39" t="str">
        <f>IF(U$1&gt;$AE$1,"-",IFERROR(IF(DATEDIF('Base de données'!$A2107,U$1,"d")&lt;&gt;0,"",'Base de données'!$B2107),""))</f>
        <v/>
      </c>
      <c r="V2107" s="39" t="str">
        <f>IF(V$1&gt;$AE$1,"-",IFERROR(IF(DATEDIF('Base de données'!$A2107,V$1,"d")&lt;&gt;0,"",'Base de données'!$B2107),""))</f>
        <v/>
      </c>
      <c r="W2107" s="34"/>
      <c r="X2107" s="30" t="str">
        <f>'Base de données'!$C2107&amp;" "&amp;'Base de données'!$D2107</f>
        <v>Thibault Roland</v>
      </c>
      <c r="Y2107" s="31">
        <f>COUNTIF('Base de données'!$B:$B,'Base de données'!$B2107)</f>
        <v>12</v>
      </c>
      <c r="AA2107" s="87" cm="1">
        <f t="array" aca="1" ref="AA2107" ca="1">INDIRECT("'Base de données'!A" &amp; ROW(Y2107))</f>
        <v>45870</v>
      </c>
      <c r="AB2107" s="51" t="str" cm="1">
        <f t="array" aca="1" ref="AB2107" ca="1">INDIRECT("'Base de données'!B" &amp; ROW(Z2107))</f>
        <v>6CRF7</v>
      </c>
    </row>
    <row r="2108" spans="1:28" x14ac:dyDescent="0.3">
      <c r="A2108" s="41" t="str">
        <f ca="1">IF(IF(AND($B2108&lt;&gt;"-",$B2108=$E2108),"Entrée et sortie","-")="Entrée et sortie",'Base de données'!$B2108,"-")</f>
        <v>-</v>
      </c>
      <c r="B2108" s="41" t="str">
        <f t="shared" ca="1" si="131"/>
        <v>-</v>
      </c>
      <c r="C2108" s="41" t="str">
        <f t="shared" ca="1" si="132"/>
        <v>-</v>
      </c>
      <c r="D2108" s="41" t="str">
        <f>IF($F2108="sortie en cours d'année",'Base de données'!$B2108,"-")</f>
        <v>-</v>
      </c>
      <c r="E2108" s="41" t="str">
        <f>IF($H2108="entrée en cours d'année",'Base de données'!$B2108,"-")</f>
        <v>-</v>
      </c>
      <c r="F2108" s="37" t="str">
        <f t="shared" si="129"/>
        <v/>
      </c>
      <c r="G2108" s="37" t="str">
        <f>IF($J2108="mouvement",_xlfn.XLOOKUP('Base de données'!$B2108,$V:$V,$V:$V,0),"")</f>
        <v/>
      </c>
      <c r="H2108" s="37" t="str">
        <f t="shared" si="130"/>
        <v/>
      </c>
      <c r="I2108" s="37" t="str">
        <f>IF($J2108="mouvement",_xlfn.XLOOKUP('Base de données'!$B2108,$K:$K,$K:$K,0),"")</f>
        <v/>
      </c>
      <c r="J2108" s="38" t="str">
        <f>IF(AND(Y2108&lt;&gt;MAX(Y:Y),COUNTIF(K2108:V2108,'Base de données'!$B2108)&gt;0),"mouvement","")</f>
        <v/>
      </c>
      <c r="K2108" s="39" t="str">
        <f>IF(K$1&gt;$AE$1,"-",IFERROR(IF(DATEDIF('Base de données'!$A2108,K$1,"d")&lt;&gt;0,"",'Base de données'!$B2108),""))</f>
        <v/>
      </c>
      <c r="L2108" s="39" t="str">
        <f>IF(L$1&gt;$AE$1,"-",IFERROR(IF(DATEDIF('Base de données'!$A2108,L$1,"d")&lt;&gt;0,"",'Base de données'!$B2108),""))</f>
        <v/>
      </c>
      <c r="M2108" s="39" t="str">
        <f>IF(M$1&gt;$AE$1,"-",IFERROR(IF(DATEDIF('Base de données'!$A2108,M$1,"d")&lt;&gt;0,"",'Base de données'!$B2108),""))</f>
        <v/>
      </c>
      <c r="N2108" s="39" t="str">
        <f>IF(N$1&gt;$AE$1,"-",IFERROR(IF(DATEDIF('Base de données'!$A2108,N$1,"d")&lt;&gt;0,"",'Base de données'!$B2108),""))</f>
        <v/>
      </c>
      <c r="O2108" s="39" t="str">
        <f>IF(O$1&gt;$AE$1,"-",IFERROR(IF(DATEDIF('Base de données'!$A2108,O$1,"d")&lt;&gt;0,"",'Base de données'!$B2108),""))</f>
        <v/>
      </c>
      <c r="P2108" s="39" t="str">
        <f>IF(P$1&gt;$AE$1,"-",IFERROR(IF(DATEDIF('Base de données'!$A2108,P$1,"d")&lt;&gt;0,"",'Base de données'!$B2108),""))</f>
        <v/>
      </c>
      <c r="Q2108" s="39" t="str">
        <f>IF(Q$1&gt;$AE$1,"-",IFERROR(IF(DATEDIF('Base de données'!$A2108,Q$1,"d")&lt;&gt;0,"",'Base de données'!$B2108),""))</f>
        <v/>
      </c>
      <c r="R2108" s="39" t="str">
        <f>IF(R$1&gt;$AE$1,"-",IFERROR(IF(DATEDIF('Base de données'!$A2108,R$1,"d")&lt;&gt;0,"",'Base de données'!$B2108),""))</f>
        <v>NS0BV</v>
      </c>
      <c r="S2108" s="39" t="str">
        <f>IF(S$1&gt;$AE$1,"-",IFERROR(IF(DATEDIF('Base de données'!$A2108,S$1,"d")&lt;&gt;0,"",'Base de données'!$B2108),""))</f>
        <v/>
      </c>
      <c r="T2108" s="39" t="str">
        <f>IF(T$1&gt;$AE$1,"-",IFERROR(IF(DATEDIF('Base de données'!$A2108,T$1,"d")&lt;&gt;0,"",'Base de données'!$B2108),""))</f>
        <v/>
      </c>
      <c r="U2108" s="39" t="str">
        <f>IF(U$1&gt;$AE$1,"-",IFERROR(IF(DATEDIF('Base de données'!$A2108,U$1,"d")&lt;&gt;0,"",'Base de données'!$B2108),""))</f>
        <v/>
      </c>
      <c r="V2108" s="39" t="str">
        <f>IF(V$1&gt;$AE$1,"-",IFERROR(IF(DATEDIF('Base de données'!$A2108,V$1,"d")&lt;&gt;0,"",'Base de données'!$B2108),""))</f>
        <v/>
      </c>
      <c r="W2108" s="34"/>
      <c r="X2108" s="30" t="str">
        <f>'Base de données'!$C2108&amp;" "&amp;'Base de données'!$D2108</f>
        <v>Lemonnier Laetitia</v>
      </c>
      <c r="Y2108" s="31">
        <f>COUNTIF('Base de données'!$B:$B,'Base de données'!$B2108)</f>
        <v>12</v>
      </c>
      <c r="AA2108" s="87" cm="1">
        <f t="array" aca="1" ref="AA2108" ca="1">INDIRECT("'Base de données'!A" &amp; ROW(Y2108))</f>
        <v>45870</v>
      </c>
      <c r="AB2108" s="51" t="str" cm="1">
        <f t="array" aca="1" ref="AB2108" ca="1">INDIRECT("'Base de données'!B" &amp; ROW(Z2108))</f>
        <v>NS0BV</v>
      </c>
    </row>
    <row r="2109" spans="1:28" x14ac:dyDescent="0.3">
      <c r="A2109" s="41" t="str">
        <f ca="1">IF(IF(AND($B2109&lt;&gt;"-",$B2109=$E2109),"Entrée et sortie","-")="Entrée et sortie",'Base de données'!$B2109,"-")</f>
        <v>-</v>
      </c>
      <c r="B2109" s="41" t="str">
        <f t="shared" ca="1" si="131"/>
        <v>-</v>
      </c>
      <c r="C2109" s="41" t="str">
        <f t="shared" ca="1" si="132"/>
        <v>-</v>
      </c>
      <c r="D2109" s="41" t="str">
        <f>IF($F2109="sortie en cours d'année",'Base de données'!$B2109,"-")</f>
        <v>-</v>
      </c>
      <c r="E2109" s="41" t="str">
        <f>IF($H2109="entrée en cours d'année",'Base de données'!$B2109,"-")</f>
        <v>-</v>
      </c>
      <c r="F2109" s="37" t="str">
        <f t="shared" si="129"/>
        <v/>
      </c>
      <c r="G2109" s="37" t="str">
        <f>IF($J2109="mouvement",_xlfn.XLOOKUP('Base de données'!$B2109,$V:$V,$V:$V,0),"")</f>
        <v/>
      </c>
      <c r="H2109" s="37" t="str">
        <f t="shared" si="130"/>
        <v/>
      </c>
      <c r="I2109" s="37" t="str">
        <f>IF($J2109="mouvement",_xlfn.XLOOKUP('Base de données'!$B2109,$K:$K,$K:$K,0),"")</f>
        <v/>
      </c>
      <c r="J2109" s="38" t="str">
        <f>IF(AND(Y2109&lt;&gt;MAX(Y:Y),COUNTIF(K2109:V2109,'Base de données'!$B2109)&gt;0),"mouvement","")</f>
        <v/>
      </c>
      <c r="K2109" s="39" t="str">
        <f>IF(K$1&gt;$AE$1,"-",IFERROR(IF(DATEDIF('Base de données'!$A2109,K$1,"d")&lt;&gt;0,"",'Base de données'!$B2109),""))</f>
        <v/>
      </c>
      <c r="L2109" s="39" t="str">
        <f>IF(L$1&gt;$AE$1,"-",IFERROR(IF(DATEDIF('Base de données'!$A2109,L$1,"d")&lt;&gt;0,"",'Base de données'!$B2109),""))</f>
        <v/>
      </c>
      <c r="M2109" s="39" t="str">
        <f>IF(M$1&gt;$AE$1,"-",IFERROR(IF(DATEDIF('Base de données'!$A2109,M$1,"d")&lt;&gt;0,"",'Base de données'!$B2109),""))</f>
        <v/>
      </c>
      <c r="N2109" s="39" t="str">
        <f>IF(N$1&gt;$AE$1,"-",IFERROR(IF(DATEDIF('Base de données'!$A2109,N$1,"d")&lt;&gt;0,"",'Base de données'!$B2109),""))</f>
        <v/>
      </c>
      <c r="O2109" s="39" t="str">
        <f>IF(O$1&gt;$AE$1,"-",IFERROR(IF(DATEDIF('Base de données'!$A2109,O$1,"d")&lt;&gt;0,"",'Base de données'!$B2109),""))</f>
        <v/>
      </c>
      <c r="P2109" s="39" t="str">
        <f>IF(P$1&gt;$AE$1,"-",IFERROR(IF(DATEDIF('Base de données'!$A2109,P$1,"d")&lt;&gt;0,"",'Base de données'!$B2109),""))</f>
        <v/>
      </c>
      <c r="Q2109" s="39" t="str">
        <f>IF(Q$1&gt;$AE$1,"-",IFERROR(IF(DATEDIF('Base de données'!$A2109,Q$1,"d")&lt;&gt;0,"",'Base de données'!$B2109),""))</f>
        <v/>
      </c>
      <c r="R2109" s="39" t="str">
        <f>IF(R$1&gt;$AE$1,"-",IFERROR(IF(DATEDIF('Base de données'!$A2109,R$1,"d")&lt;&gt;0,"",'Base de données'!$B2109),""))</f>
        <v>TIEOC</v>
      </c>
      <c r="S2109" s="39" t="str">
        <f>IF(S$1&gt;$AE$1,"-",IFERROR(IF(DATEDIF('Base de données'!$A2109,S$1,"d")&lt;&gt;0,"",'Base de données'!$B2109),""))</f>
        <v/>
      </c>
      <c r="T2109" s="39" t="str">
        <f>IF(T$1&gt;$AE$1,"-",IFERROR(IF(DATEDIF('Base de données'!$A2109,T$1,"d")&lt;&gt;0,"",'Base de données'!$B2109),""))</f>
        <v/>
      </c>
      <c r="U2109" s="39" t="str">
        <f>IF(U$1&gt;$AE$1,"-",IFERROR(IF(DATEDIF('Base de données'!$A2109,U$1,"d")&lt;&gt;0,"",'Base de données'!$B2109),""))</f>
        <v/>
      </c>
      <c r="V2109" s="39" t="str">
        <f>IF(V$1&gt;$AE$1,"-",IFERROR(IF(DATEDIF('Base de données'!$A2109,V$1,"d")&lt;&gt;0,"",'Base de données'!$B2109),""))</f>
        <v/>
      </c>
      <c r="W2109" s="34"/>
      <c r="X2109" s="30" t="str">
        <f>'Base de données'!$C2109&amp;" "&amp;'Base de données'!$D2109</f>
        <v>Bouvet Maggie</v>
      </c>
      <c r="Y2109" s="31">
        <f>COUNTIF('Base de données'!$B:$B,'Base de données'!$B2109)</f>
        <v>12</v>
      </c>
      <c r="AA2109" s="87" cm="1">
        <f t="array" aca="1" ref="AA2109" ca="1">INDIRECT("'Base de données'!A" &amp; ROW(Y2109))</f>
        <v>45870</v>
      </c>
      <c r="AB2109" s="51" t="str" cm="1">
        <f t="array" aca="1" ref="AB2109" ca="1">INDIRECT("'Base de données'!B" &amp; ROW(Z2109))</f>
        <v>TIEOC</v>
      </c>
    </row>
    <row r="2110" spans="1:28" x14ac:dyDescent="0.3">
      <c r="A2110" s="41" t="str">
        <f ca="1">IF(IF(AND($B2110&lt;&gt;"-",$B2110=$E2110),"Entrée et sortie","-")="Entrée et sortie",'Base de données'!$B2110,"-")</f>
        <v>-</v>
      </c>
      <c r="B2110" s="41" t="str">
        <f t="shared" ca="1" si="131"/>
        <v>-</v>
      </c>
      <c r="C2110" s="41" t="str">
        <f t="shared" ca="1" si="132"/>
        <v>-</v>
      </c>
      <c r="D2110" s="41" t="str">
        <f>IF($F2110="sortie en cours d'année",'Base de données'!$B2110,"-")</f>
        <v>-</v>
      </c>
      <c r="E2110" s="41" t="str">
        <f>IF($H2110="entrée en cours d'année",'Base de données'!$B2110,"-")</f>
        <v>-</v>
      </c>
      <c r="F2110" s="37" t="str">
        <f t="shared" si="129"/>
        <v/>
      </c>
      <c r="G2110" s="37" t="str">
        <f>IF($J2110="mouvement",_xlfn.XLOOKUP('Base de données'!$B2110,$V:$V,$V:$V,0),"")</f>
        <v/>
      </c>
      <c r="H2110" s="37" t="str">
        <f t="shared" si="130"/>
        <v/>
      </c>
      <c r="I2110" s="37" t="str">
        <f>IF($J2110="mouvement",_xlfn.XLOOKUP('Base de données'!$B2110,$K:$K,$K:$K,0),"")</f>
        <v/>
      </c>
      <c r="J2110" s="38" t="str">
        <f>IF(AND(Y2110&lt;&gt;MAX(Y:Y),COUNTIF(K2110:V2110,'Base de données'!$B2110)&gt;0),"mouvement","")</f>
        <v/>
      </c>
      <c r="K2110" s="39" t="str">
        <f>IF(K$1&gt;$AE$1,"-",IFERROR(IF(DATEDIF('Base de données'!$A2110,K$1,"d")&lt;&gt;0,"",'Base de données'!$B2110),""))</f>
        <v/>
      </c>
      <c r="L2110" s="39" t="str">
        <f>IF(L$1&gt;$AE$1,"-",IFERROR(IF(DATEDIF('Base de données'!$A2110,L$1,"d")&lt;&gt;0,"",'Base de données'!$B2110),""))</f>
        <v/>
      </c>
      <c r="M2110" s="39" t="str">
        <f>IF(M$1&gt;$AE$1,"-",IFERROR(IF(DATEDIF('Base de données'!$A2110,M$1,"d")&lt;&gt;0,"",'Base de données'!$B2110),""))</f>
        <v/>
      </c>
      <c r="N2110" s="39" t="str">
        <f>IF(N$1&gt;$AE$1,"-",IFERROR(IF(DATEDIF('Base de données'!$A2110,N$1,"d")&lt;&gt;0,"",'Base de données'!$B2110),""))</f>
        <v/>
      </c>
      <c r="O2110" s="39" t="str">
        <f>IF(O$1&gt;$AE$1,"-",IFERROR(IF(DATEDIF('Base de données'!$A2110,O$1,"d")&lt;&gt;0,"",'Base de données'!$B2110),""))</f>
        <v/>
      </c>
      <c r="P2110" s="39" t="str">
        <f>IF(P$1&gt;$AE$1,"-",IFERROR(IF(DATEDIF('Base de données'!$A2110,P$1,"d")&lt;&gt;0,"",'Base de données'!$B2110),""))</f>
        <v/>
      </c>
      <c r="Q2110" s="39" t="str">
        <f>IF(Q$1&gt;$AE$1,"-",IFERROR(IF(DATEDIF('Base de données'!$A2110,Q$1,"d")&lt;&gt;0,"",'Base de données'!$B2110),""))</f>
        <v/>
      </c>
      <c r="R2110" s="39" t="str">
        <f>IF(R$1&gt;$AE$1,"-",IFERROR(IF(DATEDIF('Base de données'!$A2110,R$1,"d")&lt;&gt;0,"",'Base de données'!$B2110),""))</f>
        <v>Z9ALA</v>
      </c>
      <c r="S2110" s="39" t="str">
        <f>IF(S$1&gt;$AE$1,"-",IFERROR(IF(DATEDIF('Base de données'!$A2110,S$1,"d")&lt;&gt;0,"",'Base de données'!$B2110),""))</f>
        <v/>
      </c>
      <c r="T2110" s="39" t="str">
        <f>IF(T$1&gt;$AE$1,"-",IFERROR(IF(DATEDIF('Base de données'!$A2110,T$1,"d")&lt;&gt;0,"",'Base de données'!$B2110),""))</f>
        <v/>
      </c>
      <c r="U2110" s="39" t="str">
        <f>IF(U$1&gt;$AE$1,"-",IFERROR(IF(DATEDIF('Base de données'!$A2110,U$1,"d")&lt;&gt;0,"",'Base de données'!$B2110),""))</f>
        <v/>
      </c>
      <c r="V2110" s="39" t="str">
        <f>IF(V$1&gt;$AE$1,"-",IFERROR(IF(DATEDIF('Base de données'!$A2110,V$1,"d")&lt;&gt;0,"",'Base de données'!$B2110),""))</f>
        <v/>
      </c>
      <c r="W2110" s="34"/>
      <c r="X2110" s="30" t="str">
        <f>'Base de données'!$C2110&amp;" "&amp;'Base de données'!$D2110</f>
        <v>Verdier Margaud</v>
      </c>
      <c r="Y2110" s="31">
        <f>COUNTIF('Base de données'!$B:$B,'Base de données'!$B2110)</f>
        <v>12</v>
      </c>
      <c r="AA2110" s="87" cm="1">
        <f t="array" aca="1" ref="AA2110" ca="1">INDIRECT("'Base de données'!A" &amp; ROW(Y2110))</f>
        <v>45870</v>
      </c>
      <c r="AB2110" s="51" t="str" cm="1">
        <f t="array" aca="1" ref="AB2110" ca="1">INDIRECT("'Base de données'!B" &amp; ROW(Z2110))</f>
        <v>Z9ALA</v>
      </c>
    </row>
    <row r="2111" spans="1:28" x14ac:dyDescent="0.3">
      <c r="A2111" s="41" t="str">
        <f ca="1">IF(IF(AND($B2111&lt;&gt;"-",$B2111=$E2111),"Entrée et sortie","-")="Entrée et sortie",'Base de données'!$B2111,"-")</f>
        <v>-</v>
      </c>
      <c r="B2111" s="41" t="str">
        <f t="shared" ca="1" si="131"/>
        <v>VQWYB</v>
      </c>
      <c r="C2111" s="41" t="str">
        <f t="shared" ca="1" si="132"/>
        <v>VQWYB</v>
      </c>
      <c r="D2111" s="41" t="str">
        <f>IF($F2111="sortie en cours d'année",'Base de données'!$B2111,"-")</f>
        <v>VQWYB</v>
      </c>
      <c r="E2111" s="41" t="str">
        <f>IF($H2111="entrée en cours d'année",'Base de données'!$B2111,"-")</f>
        <v>-</v>
      </c>
      <c r="F2111" s="37" t="str">
        <f t="shared" si="129"/>
        <v>sortie en cours d'année</v>
      </c>
      <c r="G2111" s="37">
        <f>IF($J2111="mouvement",_xlfn.XLOOKUP('Base de données'!$B2111,$V:$V,$V:$V,0),"")</f>
        <v>0</v>
      </c>
      <c r="H2111" s="37" t="str">
        <f t="shared" si="130"/>
        <v/>
      </c>
      <c r="I2111" s="37" t="str">
        <f>IF($J2111="mouvement",_xlfn.XLOOKUP('Base de données'!$B2111,$K:$K,$K:$K,0),"")</f>
        <v>VQWYB</v>
      </c>
      <c r="J2111" s="38" t="str">
        <f>IF(AND(Y2111&lt;&gt;MAX(Y:Y),COUNTIF(K2111:V2111,'Base de données'!$B2111)&gt;0),"mouvement","")</f>
        <v>mouvement</v>
      </c>
      <c r="K2111" s="39" t="str">
        <f>IF(K$1&gt;$AE$1,"-",IFERROR(IF(DATEDIF('Base de données'!$A2111,K$1,"d")&lt;&gt;0,"",'Base de données'!$B2111),""))</f>
        <v/>
      </c>
      <c r="L2111" s="39" t="str">
        <f>IF(L$1&gt;$AE$1,"-",IFERROR(IF(DATEDIF('Base de données'!$A2111,L$1,"d")&lt;&gt;0,"",'Base de données'!$B2111),""))</f>
        <v/>
      </c>
      <c r="M2111" s="39" t="str">
        <f>IF(M$1&gt;$AE$1,"-",IFERROR(IF(DATEDIF('Base de données'!$A2111,M$1,"d")&lt;&gt;0,"",'Base de données'!$B2111),""))</f>
        <v/>
      </c>
      <c r="N2111" s="39" t="str">
        <f>IF(N$1&gt;$AE$1,"-",IFERROR(IF(DATEDIF('Base de données'!$A2111,N$1,"d")&lt;&gt;0,"",'Base de données'!$B2111),""))</f>
        <v/>
      </c>
      <c r="O2111" s="39" t="str">
        <f>IF(O$1&gt;$AE$1,"-",IFERROR(IF(DATEDIF('Base de données'!$A2111,O$1,"d")&lt;&gt;0,"",'Base de données'!$B2111),""))</f>
        <v/>
      </c>
      <c r="P2111" s="39" t="str">
        <f>IF(P$1&gt;$AE$1,"-",IFERROR(IF(DATEDIF('Base de données'!$A2111,P$1,"d")&lt;&gt;0,"",'Base de données'!$B2111),""))</f>
        <v/>
      </c>
      <c r="Q2111" s="39" t="str">
        <f>IF(Q$1&gt;$AE$1,"-",IFERROR(IF(DATEDIF('Base de données'!$A2111,Q$1,"d")&lt;&gt;0,"",'Base de données'!$B2111),""))</f>
        <v/>
      </c>
      <c r="R2111" s="39" t="str">
        <f>IF(R$1&gt;$AE$1,"-",IFERROR(IF(DATEDIF('Base de données'!$A2111,R$1,"d")&lt;&gt;0,"",'Base de données'!$B2111),""))</f>
        <v>VQWYB</v>
      </c>
      <c r="S2111" s="39" t="str">
        <f>IF(S$1&gt;$AE$1,"-",IFERROR(IF(DATEDIF('Base de données'!$A2111,S$1,"d")&lt;&gt;0,"",'Base de données'!$B2111),""))</f>
        <v/>
      </c>
      <c r="T2111" s="39" t="str">
        <f>IF(T$1&gt;$AE$1,"-",IFERROR(IF(DATEDIF('Base de données'!$A2111,T$1,"d")&lt;&gt;0,"",'Base de données'!$B2111),""))</f>
        <v/>
      </c>
      <c r="U2111" s="39" t="str">
        <f>IF(U$1&gt;$AE$1,"-",IFERROR(IF(DATEDIF('Base de données'!$A2111,U$1,"d")&lt;&gt;0,"",'Base de données'!$B2111),""))</f>
        <v/>
      </c>
      <c r="V2111" s="39" t="str">
        <f>IF(V$1&gt;$AE$1,"-",IFERROR(IF(DATEDIF('Base de données'!$A2111,V$1,"d")&lt;&gt;0,"",'Base de données'!$B2111),""))</f>
        <v/>
      </c>
      <c r="W2111" s="34"/>
      <c r="X2111" s="30" t="str">
        <f>'Base de données'!$C2111&amp;" "&amp;'Base de données'!$D2111</f>
        <v>Mercier Noémi</v>
      </c>
      <c r="Y2111" s="31">
        <f>COUNTIF('Base de données'!$B:$B,'Base de données'!$B2111)</f>
        <v>9</v>
      </c>
      <c r="AA2111" s="87" cm="1">
        <f t="array" aca="1" ref="AA2111" ca="1">INDIRECT("'Base de données'!A" &amp; ROW(Y2111))</f>
        <v>45870</v>
      </c>
      <c r="AB2111" s="51" t="str" cm="1">
        <f t="array" aca="1" ref="AB2111" ca="1">INDIRECT("'Base de données'!B" &amp; ROW(Z2111))</f>
        <v>VQWYB</v>
      </c>
    </row>
    <row r="2112" spans="1:28" x14ac:dyDescent="0.3">
      <c r="A2112" s="41" t="str">
        <f ca="1">IF(IF(AND($B2112&lt;&gt;"-",$B2112=$E2112),"Entrée et sortie","-")="Entrée et sortie",'Base de données'!$B2112,"-")</f>
        <v>-</v>
      </c>
      <c r="B2112" s="41" t="str">
        <f t="shared" ca="1" si="131"/>
        <v>-</v>
      </c>
      <c r="C2112" s="41" t="str">
        <f t="shared" ca="1" si="132"/>
        <v>-</v>
      </c>
      <c r="D2112" s="41" t="str">
        <f>IF($F2112="sortie en cours d'année",'Base de données'!$B2112,"-")</f>
        <v>-</v>
      </c>
      <c r="E2112" s="41" t="str">
        <f>IF($H2112="entrée en cours d'année",'Base de données'!$B2112,"-")</f>
        <v>-</v>
      </c>
      <c r="F2112" s="37" t="str">
        <f t="shared" si="129"/>
        <v/>
      </c>
      <c r="G2112" s="37" t="str">
        <f>IF($J2112="mouvement",_xlfn.XLOOKUP('Base de données'!$B2112,$V:$V,$V:$V,0),"")</f>
        <v/>
      </c>
      <c r="H2112" s="37" t="str">
        <f t="shared" si="130"/>
        <v/>
      </c>
      <c r="I2112" s="37" t="str">
        <f>IF($J2112="mouvement",_xlfn.XLOOKUP('Base de données'!$B2112,$K:$K,$K:$K,0),"")</f>
        <v/>
      </c>
      <c r="J2112" s="38" t="str">
        <f>IF(AND(Y2112&lt;&gt;MAX(Y:Y),COUNTIF(K2112:V2112,'Base de données'!$B2112)&gt;0),"mouvement","")</f>
        <v/>
      </c>
      <c r="K2112" s="39" t="str">
        <f>IF(K$1&gt;$AE$1,"-",IFERROR(IF(DATEDIF('Base de données'!$A2112,K$1,"d")&lt;&gt;0,"",'Base de données'!$B2112),""))</f>
        <v/>
      </c>
      <c r="L2112" s="39" t="str">
        <f>IF(L$1&gt;$AE$1,"-",IFERROR(IF(DATEDIF('Base de données'!$A2112,L$1,"d")&lt;&gt;0,"",'Base de données'!$B2112),""))</f>
        <v/>
      </c>
      <c r="M2112" s="39" t="str">
        <f>IF(M$1&gt;$AE$1,"-",IFERROR(IF(DATEDIF('Base de données'!$A2112,M$1,"d")&lt;&gt;0,"",'Base de données'!$B2112),""))</f>
        <v/>
      </c>
      <c r="N2112" s="39" t="str">
        <f>IF(N$1&gt;$AE$1,"-",IFERROR(IF(DATEDIF('Base de données'!$A2112,N$1,"d")&lt;&gt;0,"",'Base de données'!$B2112),""))</f>
        <v/>
      </c>
      <c r="O2112" s="39" t="str">
        <f>IF(O$1&gt;$AE$1,"-",IFERROR(IF(DATEDIF('Base de données'!$A2112,O$1,"d")&lt;&gt;0,"",'Base de données'!$B2112),""))</f>
        <v/>
      </c>
      <c r="P2112" s="39" t="str">
        <f>IF(P$1&gt;$AE$1,"-",IFERROR(IF(DATEDIF('Base de données'!$A2112,P$1,"d")&lt;&gt;0,"",'Base de données'!$B2112),""))</f>
        <v/>
      </c>
      <c r="Q2112" s="39" t="str">
        <f>IF(Q$1&gt;$AE$1,"-",IFERROR(IF(DATEDIF('Base de données'!$A2112,Q$1,"d")&lt;&gt;0,"",'Base de données'!$B2112),""))</f>
        <v/>
      </c>
      <c r="R2112" s="39" t="str">
        <f>IF(R$1&gt;$AE$1,"-",IFERROR(IF(DATEDIF('Base de données'!$A2112,R$1,"d")&lt;&gt;0,"",'Base de données'!$B2112),""))</f>
        <v>662GQ</v>
      </c>
      <c r="S2112" s="39" t="str">
        <f>IF(S$1&gt;$AE$1,"-",IFERROR(IF(DATEDIF('Base de données'!$A2112,S$1,"d")&lt;&gt;0,"",'Base de données'!$B2112),""))</f>
        <v/>
      </c>
      <c r="T2112" s="39" t="str">
        <f>IF(T$1&gt;$AE$1,"-",IFERROR(IF(DATEDIF('Base de données'!$A2112,T$1,"d")&lt;&gt;0,"",'Base de données'!$B2112),""))</f>
        <v/>
      </c>
      <c r="U2112" s="39" t="str">
        <f>IF(U$1&gt;$AE$1,"-",IFERROR(IF(DATEDIF('Base de données'!$A2112,U$1,"d")&lt;&gt;0,"",'Base de données'!$B2112),""))</f>
        <v/>
      </c>
      <c r="V2112" s="39" t="str">
        <f>IF(V$1&gt;$AE$1,"-",IFERROR(IF(DATEDIF('Base de données'!$A2112,V$1,"d")&lt;&gt;0,"",'Base de données'!$B2112),""))</f>
        <v/>
      </c>
      <c r="W2112" s="34"/>
      <c r="X2112" s="30" t="str">
        <f>'Base de données'!$C2112&amp;" "&amp;'Base de données'!$D2112</f>
        <v>Louis Charles</v>
      </c>
      <c r="Y2112" s="31">
        <f>COUNTIF('Base de données'!$B:$B,'Base de données'!$B2112)</f>
        <v>12</v>
      </c>
      <c r="AA2112" s="87" cm="1">
        <f t="array" aca="1" ref="AA2112" ca="1">INDIRECT("'Base de données'!A" &amp; ROW(Y2112))</f>
        <v>45870</v>
      </c>
      <c r="AB2112" s="51" t="str" cm="1">
        <f t="array" aca="1" ref="AB2112" ca="1">INDIRECT("'Base de données'!B" &amp; ROW(Z2112))</f>
        <v>662GQ</v>
      </c>
    </row>
    <row r="2113" spans="1:28" x14ac:dyDescent="0.3">
      <c r="A2113" s="41" t="str">
        <f ca="1">IF(IF(AND($B2113&lt;&gt;"-",$B2113=$E2113),"Entrée et sortie","-")="Entrée et sortie",'Base de données'!$B2113,"-")</f>
        <v>-</v>
      </c>
      <c r="B2113" s="41" t="str">
        <f t="shared" ca="1" si="131"/>
        <v>-</v>
      </c>
      <c r="C2113" s="41" t="str">
        <f t="shared" ca="1" si="132"/>
        <v>-</v>
      </c>
      <c r="D2113" s="41" t="str">
        <f>IF($F2113="sortie en cours d'année",'Base de données'!$B2113,"-")</f>
        <v>-</v>
      </c>
      <c r="E2113" s="41" t="str">
        <f>IF($H2113="entrée en cours d'année",'Base de données'!$B2113,"-")</f>
        <v>-</v>
      </c>
      <c r="F2113" s="37" t="str">
        <f t="shared" si="129"/>
        <v/>
      </c>
      <c r="G2113" s="37" t="str">
        <f>IF($J2113="mouvement",_xlfn.XLOOKUP('Base de données'!$B2113,$V:$V,$V:$V,0),"")</f>
        <v/>
      </c>
      <c r="H2113" s="37" t="str">
        <f t="shared" si="130"/>
        <v/>
      </c>
      <c r="I2113" s="37" t="str">
        <f>IF($J2113="mouvement",_xlfn.XLOOKUP('Base de données'!$B2113,$K:$K,$K:$K,0),"")</f>
        <v/>
      </c>
      <c r="J2113" s="38" t="str">
        <f>IF(AND(Y2113&lt;&gt;MAX(Y:Y),COUNTIF(K2113:V2113,'Base de données'!$B2113)&gt;0),"mouvement","")</f>
        <v/>
      </c>
      <c r="K2113" s="39" t="str">
        <f>IF(K$1&gt;$AE$1,"-",IFERROR(IF(DATEDIF('Base de données'!$A2113,K$1,"d")&lt;&gt;0,"",'Base de données'!$B2113),""))</f>
        <v/>
      </c>
      <c r="L2113" s="39" t="str">
        <f>IF(L$1&gt;$AE$1,"-",IFERROR(IF(DATEDIF('Base de données'!$A2113,L$1,"d")&lt;&gt;0,"",'Base de données'!$B2113),""))</f>
        <v/>
      </c>
      <c r="M2113" s="39" t="str">
        <f>IF(M$1&gt;$AE$1,"-",IFERROR(IF(DATEDIF('Base de données'!$A2113,M$1,"d")&lt;&gt;0,"",'Base de données'!$B2113),""))</f>
        <v/>
      </c>
      <c r="N2113" s="39" t="str">
        <f>IF(N$1&gt;$AE$1,"-",IFERROR(IF(DATEDIF('Base de données'!$A2113,N$1,"d")&lt;&gt;0,"",'Base de données'!$B2113),""))</f>
        <v/>
      </c>
      <c r="O2113" s="39" t="str">
        <f>IF(O$1&gt;$AE$1,"-",IFERROR(IF(DATEDIF('Base de données'!$A2113,O$1,"d")&lt;&gt;0,"",'Base de données'!$B2113),""))</f>
        <v/>
      </c>
      <c r="P2113" s="39" t="str">
        <f>IF(P$1&gt;$AE$1,"-",IFERROR(IF(DATEDIF('Base de données'!$A2113,P$1,"d")&lt;&gt;0,"",'Base de données'!$B2113),""))</f>
        <v/>
      </c>
      <c r="Q2113" s="39" t="str">
        <f>IF(Q$1&gt;$AE$1,"-",IFERROR(IF(DATEDIF('Base de données'!$A2113,Q$1,"d")&lt;&gt;0,"",'Base de données'!$B2113),""))</f>
        <v/>
      </c>
      <c r="R2113" s="39" t="str">
        <f>IF(R$1&gt;$AE$1,"-",IFERROR(IF(DATEDIF('Base de données'!$A2113,R$1,"d")&lt;&gt;0,"",'Base de données'!$B2113),""))</f>
        <v>M8KX1</v>
      </c>
      <c r="S2113" s="39" t="str">
        <f>IF(S$1&gt;$AE$1,"-",IFERROR(IF(DATEDIF('Base de données'!$A2113,S$1,"d")&lt;&gt;0,"",'Base de données'!$B2113),""))</f>
        <v/>
      </c>
      <c r="T2113" s="39" t="str">
        <f>IF(T$1&gt;$AE$1,"-",IFERROR(IF(DATEDIF('Base de données'!$A2113,T$1,"d")&lt;&gt;0,"",'Base de données'!$B2113),""))</f>
        <v/>
      </c>
      <c r="U2113" s="39" t="str">
        <f>IF(U$1&gt;$AE$1,"-",IFERROR(IF(DATEDIF('Base de données'!$A2113,U$1,"d")&lt;&gt;0,"",'Base de données'!$B2113),""))</f>
        <v/>
      </c>
      <c r="V2113" s="39" t="str">
        <f>IF(V$1&gt;$AE$1,"-",IFERROR(IF(DATEDIF('Base de données'!$A2113,V$1,"d")&lt;&gt;0,"",'Base de données'!$B2113),""))</f>
        <v/>
      </c>
      <c r="W2113" s="34"/>
      <c r="X2113" s="30" t="str">
        <f>'Base de données'!$C2113&amp;" "&amp;'Base de données'!$D2113</f>
        <v>Bailly Caroline</v>
      </c>
      <c r="Y2113" s="31">
        <f>COUNTIF('Base de données'!$B:$B,'Base de données'!$B2113)</f>
        <v>12</v>
      </c>
      <c r="AA2113" s="87" cm="1">
        <f t="array" aca="1" ref="AA2113" ca="1">INDIRECT("'Base de données'!A" &amp; ROW(Y2113))</f>
        <v>45870</v>
      </c>
      <c r="AB2113" s="51" t="str" cm="1">
        <f t="array" aca="1" ref="AB2113" ca="1">INDIRECT("'Base de données'!B" &amp; ROW(Z2113))</f>
        <v>M8KX1</v>
      </c>
    </row>
    <row r="2114" spans="1:28" x14ac:dyDescent="0.3">
      <c r="A2114" s="41" t="str">
        <f ca="1">IF(IF(AND($B2114&lt;&gt;"-",$B2114=$E2114),"Entrée et sortie","-")="Entrée et sortie",'Base de données'!$B2114,"-")</f>
        <v>-</v>
      </c>
      <c r="B2114" s="41" t="str">
        <f t="shared" ca="1" si="131"/>
        <v>-</v>
      </c>
      <c r="C2114" s="41" t="str">
        <f t="shared" ca="1" si="132"/>
        <v>-</v>
      </c>
      <c r="D2114" s="41" t="str">
        <f>IF($F2114="sortie en cours d'année",'Base de données'!$B2114,"-")</f>
        <v>-</v>
      </c>
      <c r="E2114" s="41" t="str">
        <f>IF($H2114="entrée en cours d'année",'Base de données'!$B2114,"-")</f>
        <v>-</v>
      </c>
      <c r="F2114" s="37" t="str">
        <f t="shared" ref="F2114:F2177" si="133">IF(AND(G2114=0,J2114="mouvement"),"sortie en cours d'année","")</f>
        <v/>
      </c>
      <c r="G2114" s="37" t="str">
        <f>IF($J2114="mouvement",_xlfn.XLOOKUP('Base de données'!$B2114,$V:$V,$V:$V,0),"")</f>
        <v/>
      </c>
      <c r="H2114" s="37" t="str">
        <f t="shared" ref="H2114:H2177" si="134">IF(AND(I2114=0,J2114="mouvement"),"entrée en cours d'année","")</f>
        <v/>
      </c>
      <c r="I2114" s="37" t="str">
        <f>IF($J2114="mouvement",_xlfn.XLOOKUP('Base de données'!$B2114,$K:$K,$K:$K,0),"")</f>
        <v/>
      </c>
      <c r="J2114" s="38" t="str">
        <f>IF(AND(Y2114&lt;&gt;MAX(Y:Y),COUNTIF(K2114:V2114,'Base de données'!$B2114)&gt;0),"mouvement","")</f>
        <v/>
      </c>
      <c r="K2114" s="39" t="str">
        <f>IF(K$1&gt;$AE$1,"-",IFERROR(IF(DATEDIF('Base de données'!$A2114,K$1,"d")&lt;&gt;0,"",'Base de données'!$B2114),""))</f>
        <v/>
      </c>
      <c r="L2114" s="39" t="str">
        <f>IF(L$1&gt;$AE$1,"-",IFERROR(IF(DATEDIF('Base de données'!$A2114,L$1,"d")&lt;&gt;0,"",'Base de données'!$B2114),""))</f>
        <v/>
      </c>
      <c r="M2114" s="39" t="str">
        <f>IF(M$1&gt;$AE$1,"-",IFERROR(IF(DATEDIF('Base de données'!$A2114,M$1,"d")&lt;&gt;0,"",'Base de données'!$B2114),""))</f>
        <v/>
      </c>
      <c r="N2114" s="39" t="str">
        <f>IF(N$1&gt;$AE$1,"-",IFERROR(IF(DATEDIF('Base de données'!$A2114,N$1,"d")&lt;&gt;0,"",'Base de données'!$B2114),""))</f>
        <v/>
      </c>
      <c r="O2114" s="39" t="str">
        <f>IF(O$1&gt;$AE$1,"-",IFERROR(IF(DATEDIF('Base de données'!$A2114,O$1,"d")&lt;&gt;0,"",'Base de données'!$B2114),""))</f>
        <v/>
      </c>
      <c r="P2114" s="39" t="str">
        <f>IF(P$1&gt;$AE$1,"-",IFERROR(IF(DATEDIF('Base de données'!$A2114,P$1,"d")&lt;&gt;0,"",'Base de données'!$B2114),""))</f>
        <v/>
      </c>
      <c r="Q2114" s="39" t="str">
        <f>IF(Q$1&gt;$AE$1,"-",IFERROR(IF(DATEDIF('Base de données'!$A2114,Q$1,"d")&lt;&gt;0,"",'Base de données'!$B2114),""))</f>
        <v/>
      </c>
      <c r="R2114" s="39" t="str">
        <f>IF(R$1&gt;$AE$1,"-",IFERROR(IF(DATEDIF('Base de données'!$A2114,R$1,"d")&lt;&gt;0,"",'Base de données'!$B2114),""))</f>
        <v>CJQ0F</v>
      </c>
      <c r="S2114" s="39" t="str">
        <f>IF(S$1&gt;$AE$1,"-",IFERROR(IF(DATEDIF('Base de données'!$A2114,S$1,"d")&lt;&gt;0,"",'Base de données'!$B2114),""))</f>
        <v/>
      </c>
      <c r="T2114" s="39" t="str">
        <f>IF(T$1&gt;$AE$1,"-",IFERROR(IF(DATEDIF('Base de données'!$A2114,T$1,"d")&lt;&gt;0,"",'Base de données'!$B2114),""))</f>
        <v/>
      </c>
      <c r="U2114" s="39" t="str">
        <f>IF(U$1&gt;$AE$1,"-",IFERROR(IF(DATEDIF('Base de données'!$A2114,U$1,"d")&lt;&gt;0,"",'Base de données'!$B2114),""))</f>
        <v/>
      </c>
      <c r="V2114" s="39" t="str">
        <f>IF(V$1&gt;$AE$1,"-",IFERROR(IF(DATEDIF('Base de données'!$A2114,V$1,"d")&lt;&gt;0,"",'Base de données'!$B2114),""))</f>
        <v/>
      </c>
      <c r="W2114" s="34"/>
      <c r="X2114" s="30" t="str">
        <f>'Base de données'!$C2114&amp;" "&amp;'Base de données'!$D2114</f>
        <v>Joly Brigitte</v>
      </c>
      <c r="Y2114" s="31">
        <f>COUNTIF('Base de données'!$B:$B,'Base de données'!$B2114)</f>
        <v>12</v>
      </c>
      <c r="AA2114" s="87" cm="1">
        <f t="array" aca="1" ref="AA2114" ca="1">INDIRECT("'Base de données'!A" &amp; ROW(Y2114))</f>
        <v>45870</v>
      </c>
      <c r="AB2114" s="51" t="str" cm="1">
        <f t="array" aca="1" ref="AB2114" ca="1">INDIRECT("'Base de données'!B" &amp; ROW(Z2114))</f>
        <v>CJQ0F</v>
      </c>
    </row>
    <row r="2115" spans="1:28" x14ac:dyDescent="0.3">
      <c r="A2115" s="41" t="str">
        <f ca="1">IF(IF(AND($B2115&lt;&gt;"-",$B2115=$E2115),"Entrée et sortie","-")="Entrée et sortie",'Base de données'!$B2115,"-")</f>
        <v>-</v>
      </c>
      <c r="B2115" s="41" t="str">
        <f t="shared" ref="B2115:B2178" ca="1" si="135">_xlfn.XLOOKUP($AB2115,$D:$D,$C:$C,"-",0,-1)</f>
        <v>-</v>
      </c>
      <c r="C2115" s="41" t="str">
        <f t="shared" ref="C2115:C2178" ca="1" si="136">IF($AA2115&lt;&gt;$AE$1,$D2115,"-")</f>
        <v>-</v>
      </c>
      <c r="D2115" s="41" t="str">
        <f>IF($F2115="sortie en cours d'année",'Base de données'!$B2115,"-")</f>
        <v>-</v>
      </c>
      <c r="E2115" s="41" t="str">
        <f>IF($H2115="entrée en cours d'année",'Base de données'!$B2115,"-")</f>
        <v>-</v>
      </c>
      <c r="F2115" s="37" t="str">
        <f t="shared" si="133"/>
        <v/>
      </c>
      <c r="G2115" s="37" t="str">
        <f>IF($J2115="mouvement",_xlfn.XLOOKUP('Base de données'!$B2115,$V:$V,$V:$V,0),"")</f>
        <v/>
      </c>
      <c r="H2115" s="37" t="str">
        <f t="shared" si="134"/>
        <v/>
      </c>
      <c r="I2115" s="37" t="str">
        <f>IF($J2115="mouvement",_xlfn.XLOOKUP('Base de données'!$B2115,$K:$K,$K:$K,0),"")</f>
        <v/>
      </c>
      <c r="J2115" s="38" t="str">
        <f>IF(AND(Y2115&lt;&gt;MAX(Y:Y),COUNTIF(K2115:V2115,'Base de données'!$B2115)&gt;0),"mouvement","")</f>
        <v/>
      </c>
      <c r="K2115" s="39" t="str">
        <f>IF(K$1&gt;$AE$1,"-",IFERROR(IF(DATEDIF('Base de données'!$A2115,K$1,"d")&lt;&gt;0,"",'Base de données'!$B2115),""))</f>
        <v/>
      </c>
      <c r="L2115" s="39" t="str">
        <f>IF(L$1&gt;$AE$1,"-",IFERROR(IF(DATEDIF('Base de données'!$A2115,L$1,"d")&lt;&gt;0,"",'Base de données'!$B2115),""))</f>
        <v/>
      </c>
      <c r="M2115" s="39" t="str">
        <f>IF(M$1&gt;$AE$1,"-",IFERROR(IF(DATEDIF('Base de données'!$A2115,M$1,"d")&lt;&gt;0,"",'Base de données'!$B2115),""))</f>
        <v/>
      </c>
      <c r="N2115" s="39" t="str">
        <f>IF(N$1&gt;$AE$1,"-",IFERROR(IF(DATEDIF('Base de données'!$A2115,N$1,"d")&lt;&gt;0,"",'Base de données'!$B2115),""))</f>
        <v/>
      </c>
      <c r="O2115" s="39" t="str">
        <f>IF(O$1&gt;$AE$1,"-",IFERROR(IF(DATEDIF('Base de données'!$A2115,O$1,"d")&lt;&gt;0,"",'Base de données'!$B2115),""))</f>
        <v/>
      </c>
      <c r="P2115" s="39" t="str">
        <f>IF(P$1&gt;$AE$1,"-",IFERROR(IF(DATEDIF('Base de données'!$A2115,P$1,"d")&lt;&gt;0,"",'Base de données'!$B2115),""))</f>
        <v/>
      </c>
      <c r="Q2115" s="39" t="str">
        <f>IF(Q$1&gt;$AE$1,"-",IFERROR(IF(DATEDIF('Base de données'!$A2115,Q$1,"d")&lt;&gt;0,"",'Base de données'!$B2115),""))</f>
        <v/>
      </c>
      <c r="R2115" s="39" t="str">
        <f>IF(R$1&gt;$AE$1,"-",IFERROR(IF(DATEDIF('Base de données'!$A2115,R$1,"d")&lt;&gt;0,"",'Base de données'!$B2115),""))</f>
        <v>TL8LX</v>
      </c>
      <c r="S2115" s="39" t="str">
        <f>IF(S$1&gt;$AE$1,"-",IFERROR(IF(DATEDIF('Base de données'!$A2115,S$1,"d")&lt;&gt;0,"",'Base de données'!$B2115),""))</f>
        <v/>
      </c>
      <c r="T2115" s="39" t="str">
        <f>IF(T$1&gt;$AE$1,"-",IFERROR(IF(DATEDIF('Base de données'!$A2115,T$1,"d")&lt;&gt;0,"",'Base de données'!$B2115),""))</f>
        <v/>
      </c>
      <c r="U2115" s="39" t="str">
        <f>IF(U$1&gt;$AE$1,"-",IFERROR(IF(DATEDIF('Base de données'!$A2115,U$1,"d")&lt;&gt;0,"",'Base de données'!$B2115),""))</f>
        <v/>
      </c>
      <c r="V2115" s="39" t="str">
        <f>IF(V$1&gt;$AE$1,"-",IFERROR(IF(DATEDIF('Base de données'!$A2115,V$1,"d")&lt;&gt;0,"",'Base de données'!$B2115),""))</f>
        <v/>
      </c>
      <c r="W2115" s="34"/>
      <c r="X2115" s="30" t="str">
        <f>'Base de données'!$C2115&amp;" "&amp;'Base de données'!$D2115</f>
        <v>Jacques Michel</v>
      </c>
      <c r="Y2115" s="31">
        <f>COUNTIF('Base de données'!$B:$B,'Base de données'!$B2115)</f>
        <v>12</v>
      </c>
      <c r="AA2115" s="87" cm="1">
        <f t="array" aca="1" ref="AA2115" ca="1">INDIRECT("'Base de données'!A" &amp; ROW(Y2115))</f>
        <v>45870</v>
      </c>
      <c r="AB2115" s="51" t="str" cm="1">
        <f t="array" aca="1" ref="AB2115" ca="1">INDIRECT("'Base de données'!B" &amp; ROW(Z2115))</f>
        <v>TL8LX</v>
      </c>
    </row>
    <row r="2116" spans="1:28" x14ac:dyDescent="0.3">
      <c r="A2116" s="41" t="str">
        <f ca="1">IF(IF(AND($B2116&lt;&gt;"-",$B2116=$E2116),"Entrée et sortie","-")="Entrée et sortie",'Base de données'!$B2116,"-")</f>
        <v>-</v>
      </c>
      <c r="B2116" s="41" t="str">
        <f t="shared" ca="1" si="135"/>
        <v>-</v>
      </c>
      <c r="C2116" s="41" t="str">
        <f t="shared" ca="1" si="136"/>
        <v>-</v>
      </c>
      <c r="D2116" s="41" t="str">
        <f>IF($F2116="sortie en cours d'année",'Base de données'!$B2116,"-")</f>
        <v>-</v>
      </c>
      <c r="E2116" s="41" t="str">
        <f>IF($H2116="entrée en cours d'année",'Base de données'!$B2116,"-")</f>
        <v>-</v>
      </c>
      <c r="F2116" s="37" t="str">
        <f t="shared" si="133"/>
        <v/>
      </c>
      <c r="G2116" s="37" t="str">
        <f>IF($J2116="mouvement",_xlfn.XLOOKUP('Base de données'!$B2116,$V:$V,$V:$V,0),"")</f>
        <v/>
      </c>
      <c r="H2116" s="37" t="str">
        <f t="shared" si="134"/>
        <v/>
      </c>
      <c r="I2116" s="37" t="str">
        <f>IF($J2116="mouvement",_xlfn.XLOOKUP('Base de données'!$B2116,$K:$K,$K:$K,0),"")</f>
        <v/>
      </c>
      <c r="J2116" s="38" t="str">
        <f>IF(AND(Y2116&lt;&gt;MAX(Y:Y),COUNTIF(K2116:V2116,'Base de données'!$B2116)&gt;0),"mouvement","")</f>
        <v/>
      </c>
      <c r="K2116" s="39" t="str">
        <f>IF(K$1&gt;$AE$1,"-",IFERROR(IF(DATEDIF('Base de données'!$A2116,K$1,"d")&lt;&gt;0,"",'Base de données'!$B2116),""))</f>
        <v/>
      </c>
      <c r="L2116" s="39" t="str">
        <f>IF(L$1&gt;$AE$1,"-",IFERROR(IF(DATEDIF('Base de données'!$A2116,L$1,"d")&lt;&gt;0,"",'Base de données'!$B2116),""))</f>
        <v/>
      </c>
      <c r="M2116" s="39" t="str">
        <f>IF(M$1&gt;$AE$1,"-",IFERROR(IF(DATEDIF('Base de données'!$A2116,M$1,"d")&lt;&gt;0,"",'Base de données'!$B2116),""))</f>
        <v/>
      </c>
      <c r="N2116" s="39" t="str">
        <f>IF(N$1&gt;$AE$1,"-",IFERROR(IF(DATEDIF('Base de données'!$A2116,N$1,"d")&lt;&gt;0,"",'Base de données'!$B2116),""))</f>
        <v/>
      </c>
      <c r="O2116" s="39" t="str">
        <f>IF(O$1&gt;$AE$1,"-",IFERROR(IF(DATEDIF('Base de données'!$A2116,O$1,"d")&lt;&gt;0,"",'Base de données'!$B2116),""))</f>
        <v/>
      </c>
      <c r="P2116" s="39" t="str">
        <f>IF(P$1&gt;$AE$1,"-",IFERROR(IF(DATEDIF('Base de données'!$A2116,P$1,"d")&lt;&gt;0,"",'Base de données'!$B2116),""))</f>
        <v/>
      </c>
      <c r="Q2116" s="39" t="str">
        <f>IF(Q$1&gt;$AE$1,"-",IFERROR(IF(DATEDIF('Base de données'!$A2116,Q$1,"d")&lt;&gt;0,"",'Base de données'!$B2116),""))</f>
        <v/>
      </c>
      <c r="R2116" s="39" t="str">
        <f>IF(R$1&gt;$AE$1,"-",IFERROR(IF(DATEDIF('Base de données'!$A2116,R$1,"d")&lt;&gt;0,"",'Base de données'!$B2116),""))</f>
        <v>EZDDO</v>
      </c>
      <c r="S2116" s="39" t="str">
        <f>IF(S$1&gt;$AE$1,"-",IFERROR(IF(DATEDIF('Base de données'!$A2116,S$1,"d")&lt;&gt;0,"",'Base de données'!$B2116),""))</f>
        <v/>
      </c>
      <c r="T2116" s="39" t="str">
        <f>IF(T$1&gt;$AE$1,"-",IFERROR(IF(DATEDIF('Base de données'!$A2116,T$1,"d")&lt;&gt;0,"",'Base de données'!$B2116),""))</f>
        <v/>
      </c>
      <c r="U2116" s="39" t="str">
        <f>IF(U$1&gt;$AE$1,"-",IFERROR(IF(DATEDIF('Base de données'!$A2116,U$1,"d")&lt;&gt;0,"",'Base de données'!$B2116),""))</f>
        <v/>
      </c>
      <c r="V2116" s="39" t="str">
        <f>IF(V$1&gt;$AE$1,"-",IFERROR(IF(DATEDIF('Base de données'!$A2116,V$1,"d")&lt;&gt;0,"",'Base de données'!$B2116),""))</f>
        <v/>
      </c>
      <c r="W2116" s="34"/>
      <c r="X2116" s="30" t="str">
        <f>'Base de données'!$C2116&amp;" "&amp;'Base de données'!$D2116</f>
        <v>Breton Suzanne</v>
      </c>
      <c r="Y2116" s="31">
        <f>COUNTIF('Base de données'!$B:$B,'Base de données'!$B2116)</f>
        <v>12</v>
      </c>
      <c r="AA2116" s="87" cm="1">
        <f t="array" aca="1" ref="AA2116" ca="1">INDIRECT("'Base de données'!A" &amp; ROW(Y2116))</f>
        <v>45870</v>
      </c>
      <c r="AB2116" s="51" t="str" cm="1">
        <f t="array" aca="1" ref="AB2116" ca="1">INDIRECT("'Base de données'!B" &amp; ROW(Z2116))</f>
        <v>EZDDO</v>
      </c>
    </row>
    <row r="2117" spans="1:28" x14ac:dyDescent="0.3">
      <c r="A2117" s="41" t="str">
        <f ca="1">IF(IF(AND($B2117&lt;&gt;"-",$B2117=$E2117),"Entrée et sortie","-")="Entrée et sortie",'Base de données'!$B2117,"-")</f>
        <v>-</v>
      </c>
      <c r="B2117" s="41" t="str">
        <f t="shared" ca="1" si="135"/>
        <v>-</v>
      </c>
      <c r="C2117" s="41" t="str">
        <f t="shared" ca="1" si="136"/>
        <v>-</v>
      </c>
      <c r="D2117" s="41" t="str">
        <f>IF($F2117="sortie en cours d'année",'Base de données'!$B2117,"-")</f>
        <v>-</v>
      </c>
      <c r="E2117" s="41" t="str">
        <f>IF($H2117="entrée en cours d'année",'Base de données'!$B2117,"-")</f>
        <v>-</v>
      </c>
      <c r="F2117" s="37" t="str">
        <f t="shared" si="133"/>
        <v/>
      </c>
      <c r="G2117" s="37" t="str">
        <f>IF($J2117="mouvement",_xlfn.XLOOKUP('Base de données'!$B2117,$V:$V,$V:$V,0),"")</f>
        <v/>
      </c>
      <c r="H2117" s="37" t="str">
        <f t="shared" si="134"/>
        <v/>
      </c>
      <c r="I2117" s="37" t="str">
        <f>IF($J2117="mouvement",_xlfn.XLOOKUP('Base de données'!$B2117,$K:$K,$K:$K,0),"")</f>
        <v/>
      </c>
      <c r="J2117" s="38" t="str">
        <f>IF(AND(Y2117&lt;&gt;MAX(Y:Y),COUNTIF(K2117:V2117,'Base de données'!$B2117)&gt;0),"mouvement","")</f>
        <v/>
      </c>
      <c r="K2117" s="39" t="str">
        <f>IF(K$1&gt;$AE$1,"-",IFERROR(IF(DATEDIF('Base de données'!$A2117,K$1,"d")&lt;&gt;0,"",'Base de données'!$B2117),""))</f>
        <v/>
      </c>
      <c r="L2117" s="39" t="str">
        <f>IF(L$1&gt;$AE$1,"-",IFERROR(IF(DATEDIF('Base de données'!$A2117,L$1,"d")&lt;&gt;0,"",'Base de données'!$B2117),""))</f>
        <v/>
      </c>
      <c r="M2117" s="39" t="str">
        <f>IF(M$1&gt;$AE$1,"-",IFERROR(IF(DATEDIF('Base de données'!$A2117,M$1,"d")&lt;&gt;0,"",'Base de données'!$B2117),""))</f>
        <v/>
      </c>
      <c r="N2117" s="39" t="str">
        <f>IF(N$1&gt;$AE$1,"-",IFERROR(IF(DATEDIF('Base de données'!$A2117,N$1,"d")&lt;&gt;0,"",'Base de données'!$B2117),""))</f>
        <v/>
      </c>
      <c r="O2117" s="39" t="str">
        <f>IF(O$1&gt;$AE$1,"-",IFERROR(IF(DATEDIF('Base de données'!$A2117,O$1,"d")&lt;&gt;0,"",'Base de données'!$B2117),""))</f>
        <v/>
      </c>
      <c r="P2117" s="39" t="str">
        <f>IF(P$1&gt;$AE$1,"-",IFERROR(IF(DATEDIF('Base de données'!$A2117,P$1,"d")&lt;&gt;0,"",'Base de données'!$B2117),""))</f>
        <v/>
      </c>
      <c r="Q2117" s="39" t="str">
        <f>IF(Q$1&gt;$AE$1,"-",IFERROR(IF(DATEDIF('Base de données'!$A2117,Q$1,"d")&lt;&gt;0,"",'Base de données'!$B2117),""))</f>
        <v/>
      </c>
      <c r="R2117" s="39" t="str">
        <f>IF(R$1&gt;$AE$1,"-",IFERROR(IF(DATEDIF('Base de données'!$A2117,R$1,"d")&lt;&gt;0,"",'Base de données'!$B2117),""))</f>
        <v>MODSU</v>
      </c>
      <c r="S2117" s="39" t="str">
        <f>IF(S$1&gt;$AE$1,"-",IFERROR(IF(DATEDIF('Base de données'!$A2117,S$1,"d")&lt;&gt;0,"",'Base de données'!$B2117),""))</f>
        <v/>
      </c>
      <c r="T2117" s="39" t="str">
        <f>IF(T$1&gt;$AE$1,"-",IFERROR(IF(DATEDIF('Base de données'!$A2117,T$1,"d")&lt;&gt;0,"",'Base de données'!$B2117),""))</f>
        <v/>
      </c>
      <c r="U2117" s="39" t="str">
        <f>IF(U$1&gt;$AE$1,"-",IFERROR(IF(DATEDIF('Base de données'!$A2117,U$1,"d")&lt;&gt;0,"",'Base de données'!$B2117),""))</f>
        <v/>
      </c>
      <c r="V2117" s="39" t="str">
        <f>IF(V$1&gt;$AE$1,"-",IFERROR(IF(DATEDIF('Base de données'!$A2117,V$1,"d")&lt;&gt;0,"",'Base de données'!$B2117),""))</f>
        <v/>
      </c>
      <c r="W2117" s="34"/>
      <c r="X2117" s="30" t="str">
        <f>'Base de données'!$C2117&amp;" "&amp;'Base de données'!$D2117</f>
        <v>Vallet François</v>
      </c>
      <c r="Y2117" s="31">
        <f>COUNTIF('Base de données'!$B:$B,'Base de données'!$B2117)</f>
        <v>12</v>
      </c>
      <c r="AA2117" s="87" cm="1">
        <f t="array" aca="1" ref="AA2117" ca="1">INDIRECT("'Base de données'!A" &amp; ROW(Y2117))</f>
        <v>45870</v>
      </c>
      <c r="AB2117" s="51" t="str" cm="1">
        <f t="array" aca="1" ref="AB2117" ca="1">INDIRECT("'Base de données'!B" &amp; ROW(Z2117))</f>
        <v>MODSU</v>
      </c>
    </row>
    <row r="2118" spans="1:28" x14ac:dyDescent="0.3">
      <c r="A2118" s="41" t="str">
        <f ca="1">IF(IF(AND($B2118&lt;&gt;"-",$B2118=$E2118),"Entrée et sortie","-")="Entrée et sortie",'Base de données'!$B2118,"-")</f>
        <v>-</v>
      </c>
      <c r="B2118" s="41" t="str">
        <f t="shared" ca="1" si="135"/>
        <v>-</v>
      </c>
      <c r="C2118" s="41" t="str">
        <f t="shared" ca="1" si="136"/>
        <v>-</v>
      </c>
      <c r="D2118" s="41" t="str">
        <f>IF($F2118="sortie en cours d'année",'Base de données'!$B2118,"-")</f>
        <v>-</v>
      </c>
      <c r="E2118" s="41" t="str">
        <f>IF($H2118="entrée en cours d'année",'Base de données'!$B2118,"-")</f>
        <v>-</v>
      </c>
      <c r="F2118" s="37" t="str">
        <f t="shared" si="133"/>
        <v/>
      </c>
      <c r="G2118" s="37" t="str">
        <f>IF($J2118="mouvement",_xlfn.XLOOKUP('Base de données'!$B2118,$V:$V,$V:$V,0),"")</f>
        <v/>
      </c>
      <c r="H2118" s="37" t="str">
        <f t="shared" si="134"/>
        <v/>
      </c>
      <c r="I2118" s="37" t="str">
        <f>IF($J2118="mouvement",_xlfn.XLOOKUP('Base de données'!$B2118,$K:$K,$K:$K,0),"")</f>
        <v/>
      </c>
      <c r="J2118" s="38" t="str">
        <f>IF(AND(Y2118&lt;&gt;MAX(Y:Y),COUNTIF(K2118:V2118,'Base de données'!$B2118)&gt;0),"mouvement","")</f>
        <v/>
      </c>
      <c r="K2118" s="39" t="str">
        <f>IF(K$1&gt;$AE$1,"-",IFERROR(IF(DATEDIF('Base de données'!$A2118,K$1,"d")&lt;&gt;0,"",'Base de données'!$B2118),""))</f>
        <v/>
      </c>
      <c r="L2118" s="39" t="str">
        <f>IF(L$1&gt;$AE$1,"-",IFERROR(IF(DATEDIF('Base de données'!$A2118,L$1,"d")&lt;&gt;0,"",'Base de données'!$B2118),""))</f>
        <v/>
      </c>
      <c r="M2118" s="39" t="str">
        <f>IF(M$1&gt;$AE$1,"-",IFERROR(IF(DATEDIF('Base de données'!$A2118,M$1,"d")&lt;&gt;0,"",'Base de données'!$B2118),""))</f>
        <v/>
      </c>
      <c r="N2118" s="39" t="str">
        <f>IF(N$1&gt;$AE$1,"-",IFERROR(IF(DATEDIF('Base de données'!$A2118,N$1,"d")&lt;&gt;0,"",'Base de données'!$B2118),""))</f>
        <v/>
      </c>
      <c r="O2118" s="39" t="str">
        <f>IF(O$1&gt;$AE$1,"-",IFERROR(IF(DATEDIF('Base de données'!$A2118,O$1,"d")&lt;&gt;0,"",'Base de données'!$B2118),""))</f>
        <v/>
      </c>
      <c r="P2118" s="39" t="str">
        <f>IF(P$1&gt;$AE$1,"-",IFERROR(IF(DATEDIF('Base de données'!$A2118,P$1,"d")&lt;&gt;0,"",'Base de données'!$B2118),""))</f>
        <v/>
      </c>
      <c r="Q2118" s="39" t="str">
        <f>IF(Q$1&gt;$AE$1,"-",IFERROR(IF(DATEDIF('Base de données'!$A2118,Q$1,"d")&lt;&gt;0,"",'Base de données'!$B2118),""))</f>
        <v/>
      </c>
      <c r="R2118" s="39" t="str">
        <f>IF(R$1&gt;$AE$1,"-",IFERROR(IF(DATEDIF('Base de données'!$A2118,R$1,"d")&lt;&gt;0,"",'Base de données'!$B2118),""))</f>
        <v>C6KLK</v>
      </c>
      <c r="S2118" s="39" t="str">
        <f>IF(S$1&gt;$AE$1,"-",IFERROR(IF(DATEDIF('Base de données'!$A2118,S$1,"d")&lt;&gt;0,"",'Base de données'!$B2118),""))</f>
        <v/>
      </c>
      <c r="T2118" s="39" t="str">
        <f>IF(T$1&gt;$AE$1,"-",IFERROR(IF(DATEDIF('Base de données'!$A2118,T$1,"d")&lt;&gt;0,"",'Base de données'!$B2118),""))</f>
        <v/>
      </c>
      <c r="U2118" s="39" t="str">
        <f>IF(U$1&gt;$AE$1,"-",IFERROR(IF(DATEDIF('Base de données'!$A2118,U$1,"d")&lt;&gt;0,"",'Base de données'!$B2118),""))</f>
        <v/>
      </c>
      <c r="V2118" s="39" t="str">
        <f>IF(V$1&gt;$AE$1,"-",IFERROR(IF(DATEDIF('Base de données'!$A2118,V$1,"d")&lt;&gt;0,"",'Base de données'!$B2118),""))</f>
        <v/>
      </c>
      <c r="W2118" s="34"/>
      <c r="X2118" s="30" t="str">
        <f>'Base de données'!$C2118&amp;" "&amp;'Base de données'!$D2118</f>
        <v>Godard Agathe</v>
      </c>
      <c r="Y2118" s="31">
        <f>COUNTIF('Base de données'!$B:$B,'Base de données'!$B2118)</f>
        <v>12</v>
      </c>
      <c r="AA2118" s="87" cm="1">
        <f t="array" aca="1" ref="AA2118" ca="1">INDIRECT("'Base de données'!A" &amp; ROW(Y2118))</f>
        <v>45870</v>
      </c>
      <c r="AB2118" s="51" t="str" cm="1">
        <f t="array" aca="1" ref="AB2118" ca="1">INDIRECT("'Base de données'!B" &amp; ROW(Z2118))</f>
        <v>C6KLK</v>
      </c>
    </row>
    <row r="2119" spans="1:28" x14ac:dyDescent="0.3">
      <c r="A2119" s="41" t="str">
        <f ca="1">IF(IF(AND($B2119&lt;&gt;"-",$B2119=$E2119),"Entrée et sortie","-")="Entrée et sortie",'Base de données'!$B2119,"-")</f>
        <v>-</v>
      </c>
      <c r="B2119" s="41" t="str">
        <f t="shared" ca="1" si="135"/>
        <v>-</v>
      </c>
      <c r="C2119" s="41" t="str">
        <f t="shared" ca="1" si="136"/>
        <v>-</v>
      </c>
      <c r="D2119" s="41" t="str">
        <f>IF($F2119="sortie en cours d'année",'Base de données'!$B2119,"-")</f>
        <v>-</v>
      </c>
      <c r="E2119" s="41" t="str">
        <f>IF($H2119="entrée en cours d'année",'Base de données'!$B2119,"-")</f>
        <v>-</v>
      </c>
      <c r="F2119" s="37" t="str">
        <f t="shared" si="133"/>
        <v/>
      </c>
      <c r="G2119" s="37" t="str">
        <f>IF($J2119="mouvement",_xlfn.XLOOKUP('Base de données'!$B2119,$V:$V,$V:$V,0),"")</f>
        <v/>
      </c>
      <c r="H2119" s="37" t="str">
        <f t="shared" si="134"/>
        <v/>
      </c>
      <c r="I2119" s="37" t="str">
        <f>IF($J2119="mouvement",_xlfn.XLOOKUP('Base de données'!$B2119,$K:$K,$K:$K,0),"")</f>
        <v/>
      </c>
      <c r="J2119" s="38" t="str">
        <f>IF(AND(Y2119&lt;&gt;MAX(Y:Y),COUNTIF(K2119:V2119,'Base de données'!$B2119)&gt;0),"mouvement","")</f>
        <v/>
      </c>
      <c r="K2119" s="39" t="str">
        <f>IF(K$1&gt;$AE$1,"-",IFERROR(IF(DATEDIF('Base de données'!$A2119,K$1,"d")&lt;&gt;0,"",'Base de données'!$B2119),""))</f>
        <v/>
      </c>
      <c r="L2119" s="39" t="str">
        <f>IF(L$1&gt;$AE$1,"-",IFERROR(IF(DATEDIF('Base de données'!$A2119,L$1,"d")&lt;&gt;0,"",'Base de données'!$B2119),""))</f>
        <v/>
      </c>
      <c r="M2119" s="39" t="str">
        <f>IF(M$1&gt;$AE$1,"-",IFERROR(IF(DATEDIF('Base de données'!$A2119,M$1,"d")&lt;&gt;0,"",'Base de données'!$B2119),""))</f>
        <v/>
      </c>
      <c r="N2119" s="39" t="str">
        <f>IF(N$1&gt;$AE$1,"-",IFERROR(IF(DATEDIF('Base de données'!$A2119,N$1,"d")&lt;&gt;0,"",'Base de données'!$B2119),""))</f>
        <v/>
      </c>
      <c r="O2119" s="39" t="str">
        <f>IF(O$1&gt;$AE$1,"-",IFERROR(IF(DATEDIF('Base de données'!$A2119,O$1,"d")&lt;&gt;0,"",'Base de données'!$B2119),""))</f>
        <v/>
      </c>
      <c r="P2119" s="39" t="str">
        <f>IF(P$1&gt;$AE$1,"-",IFERROR(IF(DATEDIF('Base de données'!$A2119,P$1,"d")&lt;&gt;0,"",'Base de données'!$B2119),""))</f>
        <v/>
      </c>
      <c r="Q2119" s="39" t="str">
        <f>IF(Q$1&gt;$AE$1,"-",IFERROR(IF(DATEDIF('Base de données'!$A2119,Q$1,"d")&lt;&gt;0,"",'Base de données'!$B2119),""))</f>
        <v/>
      </c>
      <c r="R2119" s="39" t="str">
        <f>IF(R$1&gt;$AE$1,"-",IFERROR(IF(DATEDIF('Base de données'!$A2119,R$1,"d")&lt;&gt;0,"",'Base de données'!$B2119),""))</f>
        <v>AASTU</v>
      </c>
      <c r="S2119" s="39" t="str">
        <f>IF(S$1&gt;$AE$1,"-",IFERROR(IF(DATEDIF('Base de données'!$A2119,S$1,"d")&lt;&gt;0,"",'Base de données'!$B2119),""))</f>
        <v/>
      </c>
      <c r="T2119" s="39" t="str">
        <f>IF(T$1&gt;$AE$1,"-",IFERROR(IF(DATEDIF('Base de données'!$A2119,T$1,"d")&lt;&gt;0,"",'Base de données'!$B2119),""))</f>
        <v/>
      </c>
      <c r="U2119" s="39" t="str">
        <f>IF(U$1&gt;$AE$1,"-",IFERROR(IF(DATEDIF('Base de données'!$A2119,U$1,"d")&lt;&gt;0,"",'Base de données'!$B2119),""))</f>
        <v/>
      </c>
      <c r="V2119" s="39" t="str">
        <f>IF(V$1&gt;$AE$1,"-",IFERROR(IF(DATEDIF('Base de données'!$A2119,V$1,"d")&lt;&gt;0,"",'Base de données'!$B2119),""))</f>
        <v/>
      </c>
      <c r="W2119" s="34"/>
      <c r="X2119" s="30" t="str">
        <f>'Base de données'!$C2119&amp;" "&amp;'Base de données'!$D2119</f>
        <v>Wagner Gabrielle</v>
      </c>
      <c r="Y2119" s="31">
        <f>COUNTIF('Base de données'!$B:$B,'Base de données'!$B2119)</f>
        <v>12</v>
      </c>
      <c r="AA2119" s="87" cm="1">
        <f t="array" aca="1" ref="AA2119" ca="1">INDIRECT("'Base de données'!A" &amp; ROW(Y2119))</f>
        <v>45870</v>
      </c>
      <c r="AB2119" s="51" t="str" cm="1">
        <f t="array" aca="1" ref="AB2119" ca="1">INDIRECT("'Base de données'!B" &amp; ROW(Z2119))</f>
        <v>AASTU</v>
      </c>
    </row>
    <row r="2120" spans="1:28" x14ac:dyDescent="0.3">
      <c r="A2120" s="41" t="str">
        <f ca="1">IF(IF(AND($B2120&lt;&gt;"-",$B2120=$E2120),"Entrée et sortie","-")="Entrée et sortie",'Base de données'!$B2120,"-")</f>
        <v>-</v>
      </c>
      <c r="B2120" s="41" t="str">
        <f t="shared" ca="1" si="135"/>
        <v>-</v>
      </c>
      <c r="C2120" s="41" t="str">
        <f t="shared" ca="1" si="136"/>
        <v>-</v>
      </c>
      <c r="D2120" s="41" t="str">
        <f>IF($F2120="sortie en cours d'année",'Base de données'!$B2120,"-")</f>
        <v>-</v>
      </c>
      <c r="E2120" s="41" t="str">
        <f>IF($H2120="entrée en cours d'année",'Base de données'!$B2120,"-")</f>
        <v>-</v>
      </c>
      <c r="F2120" s="37" t="str">
        <f t="shared" si="133"/>
        <v/>
      </c>
      <c r="G2120" s="37" t="str">
        <f>IF($J2120="mouvement",_xlfn.XLOOKUP('Base de données'!$B2120,$V:$V,$V:$V,0),"")</f>
        <v/>
      </c>
      <c r="H2120" s="37" t="str">
        <f t="shared" si="134"/>
        <v/>
      </c>
      <c r="I2120" s="37" t="str">
        <f>IF($J2120="mouvement",_xlfn.XLOOKUP('Base de données'!$B2120,$K:$K,$K:$K,0),"")</f>
        <v/>
      </c>
      <c r="J2120" s="38" t="str">
        <f>IF(AND(Y2120&lt;&gt;MAX(Y:Y),COUNTIF(K2120:V2120,'Base de données'!$B2120)&gt;0),"mouvement","")</f>
        <v/>
      </c>
      <c r="K2120" s="39" t="str">
        <f>IF(K$1&gt;$AE$1,"-",IFERROR(IF(DATEDIF('Base de données'!$A2120,K$1,"d")&lt;&gt;0,"",'Base de données'!$B2120),""))</f>
        <v/>
      </c>
      <c r="L2120" s="39" t="str">
        <f>IF(L$1&gt;$AE$1,"-",IFERROR(IF(DATEDIF('Base de données'!$A2120,L$1,"d")&lt;&gt;0,"",'Base de données'!$B2120),""))</f>
        <v/>
      </c>
      <c r="M2120" s="39" t="str">
        <f>IF(M$1&gt;$AE$1,"-",IFERROR(IF(DATEDIF('Base de données'!$A2120,M$1,"d")&lt;&gt;0,"",'Base de données'!$B2120),""))</f>
        <v/>
      </c>
      <c r="N2120" s="39" t="str">
        <f>IF(N$1&gt;$AE$1,"-",IFERROR(IF(DATEDIF('Base de données'!$A2120,N$1,"d")&lt;&gt;0,"",'Base de données'!$B2120),""))</f>
        <v/>
      </c>
      <c r="O2120" s="39" t="str">
        <f>IF(O$1&gt;$AE$1,"-",IFERROR(IF(DATEDIF('Base de données'!$A2120,O$1,"d")&lt;&gt;0,"",'Base de données'!$B2120),""))</f>
        <v/>
      </c>
      <c r="P2120" s="39" t="str">
        <f>IF(P$1&gt;$AE$1,"-",IFERROR(IF(DATEDIF('Base de données'!$A2120,P$1,"d")&lt;&gt;0,"",'Base de données'!$B2120),""))</f>
        <v/>
      </c>
      <c r="Q2120" s="39" t="str">
        <f>IF(Q$1&gt;$AE$1,"-",IFERROR(IF(DATEDIF('Base de données'!$A2120,Q$1,"d")&lt;&gt;0,"",'Base de données'!$B2120),""))</f>
        <v/>
      </c>
      <c r="R2120" s="39" t="str">
        <f>IF(R$1&gt;$AE$1,"-",IFERROR(IF(DATEDIF('Base de données'!$A2120,R$1,"d")&lt;&gt;0,"",'Base de données'!$B2120),""))</f>
        <v>6RYDI</v>
      </c>
      <c r="S2120" s="39" t="str">
        <f>IF(S$1&gt;$AE$1,"-",IFERROR(IF(DATEDIF('Base de données'!$A2120,S$1,"d")&lt;&gt;0,"",'Base de données'!$B2120),""))</f>
        <v/>
      </c>
      <c r="T2120" s="39" t="str">
        <f>IF(T$1&gt;$AE$1,"-",IFERROR(IF(DATEDIF('Base de données'!$A2120,T$1,"d")&lt;&gt;0,"",'Base de données'!$B2120),""))</f>
        <v/>
      </c>
      <c r="U2120" s="39" t="str">
        <f>IF(U$1&gt;$AE$1,"-",IFERROR(IF(DATEDIF('Base de données'!$A2120,U$1,"d")&lt;&gt;0,"",'Base de données'!$B2120),""))</f>
        <v/>
      </c>
      <c r="V2120" s="39" t="str">
        <f>IF(V$1&gt;$AE$1,"-",IFERROR(IF(DATEDIF('Base de données'!$A2120,V$1,"d")&lt;&gt;0,"",'Base de données'!$B2120),""))</f>
        <v/>
      </c>
      <c r="W2120" s="34"/>
      <c r="X2120" s="30" t="str">
        <f>'Base de données'!$C2120&amp;" "&amp;'Base de données'!$D2120</f>
        <v>Bouchet Hélène</v>
      </c>
      <c r="Y2120" s="31">
        <f>COUNTIF('Base de données'!$B:$B,'Base de données'!$B2120)</f>
        <v>12</v>
      </c>
      <c r="AA2120" s="87" cm="1">
        <f t="array" aca="1" ref="AA2120" ca="1">INDIRECT("'Base de données'!A" &amp; ROW(Y2120))</f>
        <v>45870</v>
      </c>
      <c r="AB2120" s="51" t="str" cm="1">
        <f t="array" aca="1" ref="AB2120" ca="1">INDIRECT("'Base de données'!B" &amp; ROW(Z2120))</f>
        <v>6RYDI</v>
      </c>
    </row>
    <row r="2121" spans="1:28" x14ac:dyDescent="0.3">
      <c r="A2121" s="41" t="str">
        <f ca="1">IF(IF(AND($B2121&lt;&gt;"-",$B2121=$E2121),"Entrée et sortie","-")="Entrée et sortie",'Base de données'!$B2121,"-")</f>
        <v>-</v>
      </c>
      <c r="B2121" s="41" t="str">
        <f t="shared" ca="1" si="135"/>
        <v>-</v>
      </c>
      <c r="C2121" s="41" t="str">
        <f t="shared" ca="1" si="136"/>
        <v>-</v>
      </c>
      <c r="D2121" s="41" t="str">
        <f>IF($F2121="sortie en cours d'année",'Base de données'!$B2121,"-")</f>
        <v>-</v>
      </c>
      <c r="E2121" s="41" t="str">
        <f>IF($H2121="entrée en cours d'année",'Base de données'!$B2121,"-")</f>
        <v>-</v>
      </c>
      <c r="F2121" s="37" t="str">
        <f t="shared" si="133"/>
        <v/>
      </c>
      <c r="G2121" s="37" t="str">
        <f>IF($J2121="mouvement",_xlfn.XLOOKUP('Base de données'!$B2121,$V:$V,$V:$V,0),"")</f>
        <v/>
      </c>
      <c r="H2121" s="37" t="str">
        <f t="shared" si="134"/>
        <v/>
      </c>
      <c r="I2121" s="37" t="str">
        <f>IF($J2121="mouvement",_xlfn.XLOOKUP('Base de données'!$B2121,$K:$K,$K:$K,0),"")</f>
        <v/>
      </c>
      <c r="J2121" s="38" t="str">
        <f>IF(AND(Y2121&lt;&gt;MAX(Y:Y),COUNTIF(K2121:V2121,'Base de données'!$B2121)&gt;0),"mouvement","")</f>
        <v/>
      </c>
      <c r="K2121" s="39" t="str">
        <f>IF(K$1&gt;$AE$1,"-",IFERROR(IF(DATEDIF('Base de données'!$A2121,K$1,"d")&lt;&gt;0,"",'Base de données'!$B2121),""))</f>
        <v/>
      </c>
      <c r="L2121" s="39" t="str">
        <f>IF(L$1&gt;$AE$1,"-",IFERROR(IF(DATEDIF('Base de données'!$A2121,L$1,"d")&lt;&gt;0,"",'Base de données'!$B2121),""))</f>
        <v/>
      </c>
      <c r="M2121" s="39" t="str">
        <f>IF(M$1&gt;$AE$1,"-",IFERROR(IF(DATEDIF('Base de données'!$A2121,M$1,"d")&lt;&gt;0,"",'Base de données'!$B2121),""))</f>
        <v/>
      </c>
      <c r="N2121" s="39" t="str">
        <f>IF(N$1&gt;$AE$1,"-",IFERROR(IF(DATEDIF('Base de données'!$A2121,N$1,"d")&lt;&gt;0,"",'Base de données'!$B2121),""))</f>
        <v/>
      </c>
      <c r="O2121" s="39" t="str">
        <f>IF(O$1&gt;$AE$1,"-",IFERROR(IF(DATEDIF('Base de données'!$A2121,O$1,"d")&lt;&gt;0,"",'Base de données'!$B2121),""))</f>
        <v/>
      </c>
      <c r="P2121" s="39" t="str">
        <f>IF(P$1&gt;$AE$1,"-",IFERROR(IF(DATEDIF('Base de données'!$A2121,P$1,"d")&lt;&gt;0,"",'Base de données'!$B2121),""))</f>
        <v/>
      </c>
      <c r="Q2121" s="39" t="str">
        <f>IF(Q$1&gt;$AE$1,"-",IFERROR(IF(DATEDIF('Base de données'!$A2121,Q$1,"d")&lt;&gt;0,"",'Base de données'!$B2121),""))</f>
        <v/>
      </c>
      <c r="R2121" s="39" t="str">
        <f>IF(R$1&gt;$AE$1,"-",IFERROR(IF(DATEDIF('Base de données'!$A2121,R$1,"d")&lt;&gt;0,"",'Base de données'!$B2121),""))</f>
        <v>V9JRR</v>
      </c>
      <c r="S2121" s="39" t="str">
        <f>IF(S$1&gt;$AE$1,"-",IFERROR(IF(DATEDIF('Base de données'!$A2121,S$1,"d")&lt;&gt;0,"",'Base de données'!$B2121),""))</f>
        <v/>
      </c>
      <c r="T2121" s="39" t="str">
        <f>IF(T$1&gt;$AE$1,"-",IFERROR(IF(DATEDIF('Base de données'!$A2121,T$1,"d")&lt;&gt;0,"",'Base de données'!$B2121),""))</f>
        <v/>
      </c>
      <c r="U2121" s="39" t="str">
        <f>IF(U$1&gt;$AE$1,"-",IFERROR(IF(DATEDIF('Base de données'!$A2121,U$1,"d")&lt;&gt;0,"",'Base de données'!$B2121),""))</f>
        <v/>
      </c>
      <c r="V2121" s="39" t="str">
        <f>IF(V$1&gt;$AE$1,"-",IFERROR(IF(DATEDIF('Base de données'!$A2121,V$1,"d")&lt;&gt;0,"",'Base de données'!$B2121),""))</f>
        <v/>
      </c>
      <c r="W2121" s="34"/>
      <c r="X2121" s="30" t="str">
        <f>'Base de données'!$C2121&amp;" "&amp;'Base de données'!$D2121</f>
        <v>Godard Alphonse</v>
      </c>
      <c r="Y2121" s="31">
        <f>COUNTIF('Base de données'!$B:$B,'Base de données'!$B2121)</f>
        <v>12</v>
      </c>
      <c r="AA2121" s="87" cm="1">
        <f t="array" aca="1" ref="AA2121" ca="1">INDIRECT("'Base de données'!A" &amp; ROW(Y2121))</f>
        <v>45870</v>
      </c>
      <c r="AB2121" s="51" t="str" cm="1">
        <f t="array" aca="1" ref="AB2121" ca="1">INDIRECT("'Base de données'!B" &amp; ROW(Z2121))</f>
        <v>V9JRR</v>
      </c>
    </row>
    <row r="2122" spans="1:28" x14ac:dyDescent="0.3">
      <c r="A2122" s="41" t="str">
        <f ca="1">IF(IF(AND($B2122&lt;&gt;"-",$B2122=$E2122),"Entrée et sortie","-")="Entrée et sortie",'Base de données'!$B2122,"-")</f>
        <v>-</v>
      </c>
      <c r="B2122" s="41" t="str">
        <f t="shared" ca="1" si="135"/>
        <v>1DR5Q</v>
      </c>
      <c r="C2122" s="41" t="str">
        <f t="shared" ca="1" si="136"/>
        <v>1DR5Q</v>
      </c>
      <c r="D2122" s="41" t="str">
        <f>IF($F2122="sortie en cours d'année",'Base de données'!$B2122,"-")</f>
        <v>1DR5Q</v>
      </c>
      <c r="E2122" s="41" t="str">
        <f>IF($H2122="entrée en cours d'année",'Base de données'!$B2122,"-")</f>
        <v>-</v>
      </c>
      <c r="F2122" s="37" t="str">
        <f t="shared" si="133"/>
        <v>sortie en cours d'année</v>
      </c>
      <c r="G2122" s="37">
        <f>IF($J2122="mouvement",_xlfn.XLOOKUP('Base de données'!$B2122,$V:$V,$V:$V,0),"")</f>
        <v>0</v>
      </c>
      <c r="H2122" s="37" t="str">
        <f t="shared" si="134"/>
        <v/>
      </c>
      <c r="I2122" s="37" t="str">
        <f>IF($J2122="mouvement",_xlfn.XLOOKUP('Base de données'!$B2122,$K:$K,$K:$K,0),"")</f>
        <v>1DR5Q</v>
      </c>
      <c r="J2122" s="38" t="str">
        <f>IF(AND(Y2122&lt;&gt;MAX(Y:Y),COUNTIF(K2122:V2122,'Base de données'!$B2122)&gt;0),"mouvement","")</f>
        <v>mouvement</v>
      </c>
      <c r="K2122" s="39" t="str">
        <f>IF(K$1&gt;$AE$1,"-",IFERROR(IF(DATEDIF('Base de données'!$A2122,K$1,"d")&lt;&gt;0,"",'Base de données'!$B2122),""))</f>
        <v/>
      </c>
      <c r="L2122" s="39" t="str">
        <f>IF(L$1&gt;$AE$1,"-",IFERROR(IF(DATEDIF('Base de données'!$A2122,L$1,"d")&lt;&gt;0,"",'Base de données'!$B2122),""))</f>
        <v/>
      </c>
      <c r="M2122" s="39" t="str">
        <f>IF(M$1&gt;$AE$1,"-",IFERROR(IF(DATEDIF('Base de données'!$A2122,M$1,"d")&lt;&gt;0,"",'Base de données'!$B2122),""))</f>
        <v/>
      </c>
      <c r="N2122" s="39" t="str">
        <f>IF(N$1&gt;$AE$1,"-",IFERROR(IF(DATEDIF('Base de données'!$A2122,N$1,"d")&lt;&gt;0,"",'Base de données'!$B2122),""))</f>
        <v/>
      </c>
      <c r="O2122" s="39" t="str">
        <f>IF(O$1&gt;$AE$1,"-",IFERROR(IF(DATEDIF('Base de données'!$A2122,O$1,"d")&lt;&gt;0,"",'Base de données'!$B2122),""))</f>
        <v/>
      </c>
      <c r="P2122" s="39" t="str">
        <f>IF(P$1&gt;$AE$1,"-",IFERROR(IF(DATEDIF('Base de données'!$A2122,P$1,"d")&lt;&gt;0,"",'Base de données'!$B2122),""))</f>
        <v/>
      </c>
      <c r="Q2122" s="39" t="str">
        <f>IF(Q$1&gt;$AE$1,"-",IFERROR(IF(DATEDIF('Base de données'!$A2122,Q$1,"d")&lt;&gt;0,"",'Base de données'!$B2122),""))</f>
        <v/>
      </c>
      <c r="R2122" s="39" t="str">
        <f>IF(R$1&gt;$AE$1,"-",IFERROR(IF(DATEDIF('Base de données'!$A2122,R$1,"d")&lt;&gt;0,"",'Base de données'!$B2122),""))</f>
        <v>1DR5Q</v>
      </c>
      <c r="S2122" s="39" t="str">
        <f>IF(S$1&gt;$AE$1,"-",IFERROR(IF(DATEDIF('Base de données'!$A2122,S$1,"d")&lt;&gt;0,"",'Base de données'!$B2122),""))</f>
        <v/>
      </c>
      <c r="T2122" s="39" t="str">
        <f>IF(T$1&gt;$AE$1,"-",IFERROR(IF(DATEDIF('Base de données'!$A2122,T$1,"d")&lt;&gt;0,"",'Base de données'!$B2122),""))</f>
        <v/>
      </c>
      <c r="U2122" s="39" t="str">
        <f>IF(U$1&gt;$AE$1,"-",IFERROR(IF(DATEDIF('Base de données'!$A2122,U$1,"d")&lt;&gt;0,"",'Base de données'!$B2122),""))</f>
        <v/>
      </c>
      <c r="V2122" s="39" t="str">
        <f>IF(V$1&gt;$AE$1,"-",IFERROR(IF(DATEDIF('Base de données'!$A2122,V$1,"d")&lt;&gt;0,"",'Base de données'!$B2122),""))</f>
        <v/>
      </c>
      <c r="W2122" s="34"/>
      <c r="X2122" s="30" t="str">
        <f>'Base de données'!$C2122&amp;" "&amp;'Base de données'!$D2122</f>
        <v>Vasseur Matthieu</v>
      </c>
      <c r="Y2122" s="31">
        <f>COUNTIF('Base de données'!$B:$B,'Base de données'!$B2122)</f>
        <v>8</v>
      </c>
      <c r="AA2122" s="87" cm="1">
        <f t="array" aca="1" ref="AA2122" ca="1">INDIRECT("'Base de données'!A" &amp; ROW(Y2122))</f>
        <v>45870</v>
      </c>
      <c r="AB2122" s="51" t="str" cm="1">
        <f t="array" aca="1" ref="AB2122" ca="1">INDIRECT("'Base de données'!B" &amp; ROW(Z2122))</f>
        <v>1DR5Q</v>
      </c>
    </row>
    <row r="2123" spans="1:28" x14ac:dyDescent="0.3">
      <c r="A2123" s="41" t="str">
        <f ca="1">IF(IF(AND($B2123&lt;&gt;"-",$B2123=$E2123),"Entrée et sortie","-")="Entrée et sortie",'Base de données'!$B2123,"-")</f>
        <v>-</v>
      </c>
      <c r="B2123" s="41" t="str">
        <f t="shared" ca="1" si="135"/>
        <v>-</v>
      </c>
      <c r="C2123" s="41" t="str">
        <f t="shared" ca="1" si="136"/>
        <v>-</v>
      </c>
      <c r="D2123" s="41" t="str">
        <f>IF($F2123="sortie en cours d'année",'Base de données'!$B2123,"-")</f>
        <v>-</v>
      </c>
      <c r="E2123" s="41" t="str">
        <f>IF($H2123="entrée en cours d'année",'Base de données'!$B2123,"-")</f>
        <v>-</v>
      </c>
      <c r="F2123" s="37" t="str">
        <f t="shared" si="133"/>
        <v/>
      </c>
      <c r="G2123" s="37" t="str">
        <f>IF($J2123="mouvement",_xlfn.XLOOKUP('Base de données'!$B2123,$V:$V,$V:$V,0),"")</f>
        <v/>
      </c>
      <c r="H2123" s="37" t="str">
        <f t="shared" si="134"/>
        <v/>
      </c>
      <c r="I2123" s="37" t="str">
        <f>IF($J2123="mouvement",_xlfn.XLOOKUP('Base de données'!$B2123,$K:$K,$K:$K,0),"")</f>
        <v/>
      </c>
      <c r="J2123" s="38" t="str">
        <f>IF(AND(Y2123&lt;&gt;MAX(Y:Y),COUNTIF(K2123:V2123,'Base de données'!$B2123)&gt;0),"mouvement","")</f>
        <v/>
      </c>
      <c r="K2123" s="39" t="str">
        <f>IF(K$1&gt;$AE$1,"-",IFERROR(IF(DATEDIF('Base de données'!$A2123,K$1,"d")&lt;&gt;0,"",'Base de données'!$B2123),""))</f>
        <v/>
      </c>
      <c r="L2123" s="39" t="str">
        <f>IF(L$1&gt;$AE$1,"-",IFERROR(IF(DATEDIF('Base de données'!$A2123,L$1,"d")&lt;&gt;0,"",'Base de données'!$B2123),""))</f>
        <v/>
      </c>
      <c r="M2123" s="39" t="str">
        <f>IF(M$1&gt;$AE$1,"-",IFERROR(IF(DATEDIF('Base de données'!$A2123,M$1,"d")&lt;&gt;0,"",'Base de données'!$B2123),""))</f>
        <v/>
      </c>
      <c r="N2123" s="39" t="str">
        <f>IF(N$1&gt;$AE$1,"-",IFERROR(IF(DATEDIF('Base de données'!$A2123,N$1,"d")&lt;&gt;0,"",'Base de données'!$B2123),""))</f>
        <v/>
      </c>
      <c r="O2123" s="39" t="str">
        <f>IF(O$1&gt;$AE$1,"-",IFERROR(IF(DATEDIF('Base de données'!$A2123,O$1,"d")&lt;&gt;0,"",'Base de données'!$B2123),""))</f>
        <v/>
      </c>
      <c r="P2123" s="39" t="str">
        <f>IF(P$1&gt;$AE$1,"-",IFERROR(IF(DATEDIF('Base de données'!$A2123,P$1,"d")&lt;&gt;0,"",'Base de données'!$B2123),""))</f>
        <v/>
      </c>
      <c r="Q2123" s="39" t="str">
        <f>IF(Q$1&gt;$AE$1,"-",IFERROR(IF(DATEDIF('Base de données'!$A2123,Q$1,"d")&lt;&gt;0,"",'Base de données'!$B2123),""))</f>
        <v/>
      </c>
      <c r="R2123" s="39" t="str">
        <f>IF(R$1&gt;$AE$1,"-",IFERROR(IF(DATEDIF('Base de données'!$A2123,R$1,"d")&lt;&gt;0,"",'Base de données'!$B2123),""))</f>
        <v>53CT8</v>
      </c>
      <c r="S2123" s="39" t="str">
        <f>IF(S$1&gt;$AE$1,"-",IFERROR(IF(DATEDIF('Base de données'!$A2123,S$1,"d")&lt;&gt;0,"",'Base de données'!$B2123),""))</f>
        <v/>
      </c>
      <c r="T2123" s="39" t="str">
        <f>IF(T$1&gt;$AE$1,"-",IFERROR(IF(DATEDIF('Base de données'!$A2123,T$1,"d")&lt;&gt;0,"",'Base de données'!$B2123),""))</f>
        <v/>
      </c>
      <c r="U2123" s="39" t="str">
        <f>IF(U$1&gt;$AE$1,"-",IFERROR(IF(DATEDIF('Base de données'!$A2123,U$1,"d")&lt;&gt;0,"",'Base de données'!$B2123),""))</f>
        <v/>
      </c>
      <c r="V2123" s="39" t="str">
        <f>IF(V$1&gt;$AE$1,"-",IFERROR(IF(DATEDIF('Base de données'!$A2123,V$1,"d")&lt;&gt;0,"",'Base de données'!$B2123),""))</f>
        <v/>
      </c>
      <c r="W2123" s="34"/>
      <c r="X2123" s="30" t="str">
        <f>'Base de données'!$C2123&amp;" "&amp;'Base de données'!$D2123</f>
        <v>Pires Tristan</v>
      </c>
      <c r="Y2123" s="31">
        <f>COUNTIF('Base de données'!$B:$B,'Base de données'!$B2123)</f>
        <v>12</v>
      </c>
      <c r="AA2123" s="87" cm="1">
        <f t="array" aca="1" ref="AA2123" ca="1">INDIRECT("'Base de données'!A" &amp; ROW(Y2123))</f>
        <v>45870</v>
      </c>
      <c r="AB2123" s="51" t="str" cm="1">
        <f t="array" aca="1" ref="AB2123" ca="1">INDIRECT("'Base de données'!B" &amp; ROW(Z2123))</f>
        <v>53CT8</v>
      </c>
    </row>
    <row r="2124" spans="1:28" x14ac:dyDescent="0.3">
      <c r="A2124" s="41" t="str">
        <f ca="1">IF(IF(AND($B2124&lt;&gt;"-",$B2124=$E2124),"Entrée et sortie","-")="Entrée et sortie",'Base de données'!$B2124,"-")</f>
        <v>-</v>
      </c>
      <c r="B2124" s="41" t="str">
        <f t="shared" ca="1" si="135"/>
        <v>-</v>
      </c>
      <c r="C2124" s="41" t="str">
        <f t="shared" ca="1" si="136"/>
        <v>-</v>
      </c>
      <c r="D2124" s="41" t="str">
        <f>IF($F2124="sortie en cours d'année",'Base de données'!$B2124,"-")</f>
        <v>-</v>
      </c>
      <c r="E2124" s="41" t="str">
        <f>IF($H2124="entrée en cours d'année",'Base de données'!$B2124,"-")</f>
        <v>-</v>
      </c>
      <c r="F2124" s="37" t="str">
        <f t="shared" si="133"/>
        <v/>
      </c>
      <c r="G2124" s="37" t="str">
        <f>IF($J2124="mouvement",_xlfn.XLOOKUP('Base de données'!$B2124,$V:$V,$V:$V,0),"")</f>
        <v/>
      </c>
      <c r="H2124" s="37" t="str">
        <f t="shared" si="134"/>
        <v/>
      </c>
      <c r="I2124" s="37" t="str">
        <f>IF($J2124="mouvement",_xlfn.XLOOKUP('Base de données'!$B2124,$K:$K,$K:$K,0),"")</f>
        <v/>
      </c>
      <c r="J2124" s="38" t="str">
        <f>IF(AND(Y2124&lt;&gt;MAX(Y:Y),COUNTIF(K2124:V2124,'Base de données'!$B2124)&gt;0),"mouvement","")</f>
        <v/>
      </c>
      <c r="K2124" s="39" t="str">
        <f>IF(K$1&gt;$AE$1,"-",IFERROR(IF(DATEDIF('Base de données'!$A2124,K$1,"d")&lt;&gt;0,"",'Base de données'!$B2124),""))</f>
        <v/>
      </c>
      <c r="L2124" s="39" t="str">
        <f>IF(L$1&gt;$AE$1,"-",IFERROR(IF(DATEDIF('Base de données'!$A2124,L$1,"d")&lt;&gt;0,"",'Base de données'!$B2124),""))</f>
        <v/>
      </c>
      <c r="M2124" s="39" t="str">
        <f>IF(M$1&gt;$AE$1,"-",IFERROR(IF(DATEDIF('Base de données'!$A2124,M$1,"d")&lt;&gt;0,"",'Base de données'!$B2124),""))</f>
        <v/>
      </c>
      <c r="N2124" s="39" t="str">
        <f>IF(N$1&gt;$AE$1,"-",IFERROR(IF(DATEDIF('Base de données'!$A2124,N$1,"d")&lt;&gt;0,"",'Base de données'!$B2124),""))</f>
        <v/>
      </c>
      <c r="O2124" s="39" t="str">
        <f>IF(O$1&gt;$AE$1,"-",IFERROR(IF(DATEDIF('Base de données'!$A2124,O$1,"d")&lt;&gt;0,"",'Base de données'!$B2124),""))</f>
        <v/>
      </c>
      <c r="P2124" s="39" t="str">
        <f>IF(P$1&gt;$AE$1,"-",IFERROR(IF(DATEDIF('Base de données'!$A2124,P$1,"d")&lt;&gt;0,"",'Base de données'!$B2124),""))</f>
        <v/>
      </c>
      <c r="Q2124" s="39" t="str">
        <f>IF(Q$1&gt;$AE$1,"-",IFERROR(IF(DATEDIF('Base de données'!$A2124,Q$1,"d")&lt;&gt;0,"",'Base de données'!$B2124),""))</f>
        <v/>
      </c>
      <c r="R2124" s="39" t="str">
        <f>IF(R$1&gt;$AE$1,"-",IFERROR(IF(DATEDIF('Base de données'!$A2124,R$1,"d")&lt;&gt;0,"",'Base de données'!$B2124),""))</f>
        <v>8FZXK</v>
      </c>
      <c r="S2124" s="39" t="str">
        <f>IF(S$1&gt;$AE$1,"-",IFERROR(IF(DATEDIF('Base de données'!$A2124,S$1,"d")&lt;&gt;0,"",'Base de données'!$B2124),""))</f>
        <v/>
      </c>
      <c r="T2124" s="39" t="str">
        <f>IF(T$1&gt;$AE$1,"-",IFERROR(IF(DATEDIF('Base de données'!$A2124,T$1,"d")&lt;&gt;0,"",'Base de données'!$B2124),""))</f>
        <v/>
      </c>
      <c r="U2124" s="39" t="str">
        <f>IF(U$1&gt;$AE$1,"-",IFERROR(IF(DATEDIF('Base de données'!$A2124,U$1,"d")&lt;&gt;0,"",'Base de données'!$B2124),""))</f>
        <v/>
      </c>
      <c r="V2124" s="39" t="str">
        <f>IF(V$1&gt;$AE$1,"-",IFERROR(IF(DATEDIF('Base de données'!$A2124,V$1,"d")&lt;&gt;0,"",'Base de données'!$B2124),""))</f>
        <v/>
      </c>
      <c r="W2124" s="34"/>
      <c r="X2124" s="30" t="str">
        <f>'Base de données'!$C2124&amp;" "&amp;'Base de données'!$D2124</f>
        <v>Roche Éléonore</v>
      </c>
      <c r="Y2124" s="31">
        <f>COUNTIF('Base de données'!$B:$B,'Base de données'!$B2124)</f>
        <v>12</v>
      </c>
      <c r="AA2124" s="87" cm="1">
        <f t="array" aca="1" ref="AA2124" ca="1">INDIRECT("'Base de données'!A" &amp; ROW(Y2124))</f>
        <v>45870</v>
      </c>
      <c r="AB2124" s="51" t="str" cm="1">
        <f t="array" aca="1" ref="AB2124" ca="1">INDIRECT("'Base de données'!B" &amp; ROW(Z2124))</f>
        <v>8FZXK</v>
      </c>
    </row>
    <row r="2125" spans="1:28" x14ac:dyDescent="0.3">
      <c r="A2125" s="41" t="str">
        <f ca="1">IF(IF(AND($B2125&lt;&gt;"-",$B2125=$E2125),"Entrée et sortie","-")="Entrée et sortie",'Base de données'!$B2125,"-")</f>
        <v>-</v>
      </c>
      <c r="B2125" s="41" t="str">
        <f t="shared" ca="1" si="135"/>
        <v>-</v>
      </c>
      <c r="C2125" s="41" t="str">
        <f t="shared" ca="1" si="136"/>
        <v>-</v>
      </c>
      <c r="D2125" s="41" t="str">
        <f>IF($F2125="sortie en cours d'année",'Base de données'!$B2125,"-")</f>
        <v>-</v>
      </c>
      <c r="E2125" s="41" t="str">
        <f>IF($H2125="entrée en cours d'année",'Base de données'!$B2125,"-")</f>
        <v>-</v>
      </c>
      <c r="F2125" s="37" t="str">
        <f t="shared" si="133"/>
        <v/>
      </c>
      <c r="G2125" s="37" t="str">
        <f>IF($J2125="mouvement",_xlfn.XLOOKUP('Base de données'!$B2125,$V:$V,$V:$V,0),"")</f>
        <v/>
      </c>
      <c r="H2125" s="37" t="str">
        <f t="shared" si="134"/>
        <v/>
      </c>
      <c r="I2125" s="37" t="str">
        <f>IF($J2125="mouvement",_xlfn.XLOOKUP('Base de données'!$B2125,$K:$K,$K:$K,0),"")</f>
        <v/>
      </c>
      <c r="J2125" s="38" t="str">
        <f>IF(AND(Y2125&lt;&gt;MAX(Y:Y),COUNTIF(K2125:V2125,'Base de données'!$B2125)&gt;0),"mouvement","")</f>
        <v/>
      </c>
      <c r="K2125" s="39" t="str">
        <f>IF(K$1&gt;$AE$1,"-",IFERROR(IF(DATEDIF('Base de données'!$A2125,K$1,"d")&lt;&gt;0,"",'Base de données'!$B2125),""))</f>
        <v/>
      </c>
      <c r="L2125" s="39" t="str">
        <f>IF(L$1&gt;$AE$1,"-",IFERROR(IF(DATEDIF('Base de données'!$A2125,L$1,"d")&lt;&gt;0,"",'Base de données'!$B2125),""))</f>
        <v/>
      </c>
      <c r="M2125" s="39" t="str">
        <f>IF(M$1&gt;$AE$1,"-",IFERROR(IF(DATEDIF('Base de données'!$A2125,M$1,"d")&lt;&gt;0,"",'Base de données'!$B2125),""))</f>
        <v/>
      </c>
      <c r="N2125" s="39" t="str">
        <f>IF(N$1&gt;$AE$1,"-",IFERROR(IF(DATEDIF('Base de données'!$A2125,N$1,"d")&lt;&gt;0,"",'Base de données'!$B2125),""))</f>
        <v/>
      </c>
      <c r="O2125" s="39" t="str">
        <f>IF(O$1&gt;$AE$1,"-",IFERROR(IF(DATEDIF('Base de données'!$A2125,O$1,"d")&lt;&gt;0,"",'Base de données'!$B2125),""))</f>
        <v/>
      </c>
      <c r="P2125" s="39" t="str">
        <f>IF(P$1&gt;$AE$1,"-",IFERROR(IF(DATEDIF('Base de données'!$A2125,P$1,"d")&lt;&gt;0,"",'Base de données'!$B2125),""))</f>
        <v/>
      </c>
      <c r="Q2125" s="39" t="str">
        <f>IF(Q$1&gt;$AE$1,"-",IFERROR(IF(DATEDIF('Base de données'!$A2125,Q$1,"d")&lt;&gt;0,"",'Base de données'!$B2125),""))</f>
        <v/>
      </c>
      <c r="R2125" s="39" t="str">
        <f>IF(R$1&gt;$AE$1,"-",IFERROR(IF(DATEDIF('Base de données'!$A2125,R$1,"d")&lt;&gt;0,"",'Base de données'!$B2125),""))</f>
        <v>CBT1T</v>
      </c>
      <c r="S2125" s="39" t="str">
        <f>IF(S$1&gt;$AE$1,"-",IFERROR(IF(DATEDIF('Base de données'!$A2125,S$1,"d")&lt;&gt;0,"",'Base de données'!$B2125),""))</f>
        <v/>
      </c>
      <c r="T2125" s="39" t="str">
        <f>IF(T$1&gt;$AE$1,"-",IFERROR(IF(DATEDIF('Base de données'!$A2125,T$1,"d")&lt;&gt;0,"",'Base de données'!$B2125),""))</f>
        <v/>
      </c>
      <c r="U2125" s="39" t="str">
        <f>IF(U$1&gt;$AE$1,"-",IFERROR(IF(DATEDIF('Base de données'!$A2125,U$1,"d")&lt;&gt;0,"",'Base de données'!$B2125),""))</f>
        <v/>
      </c>
      <c r="V2125" s="39" t="str">
        <f>IF(V$1&gt;$AE$1,"-",IFERROR(IF(DATEDIF('Base de données'!$A2125,V$1,"d")&lt;&gt;0,"",'Base de données'!$B2125),""))</f>
        <v/>
      </c>
      <c r="W2125" s="34"/>
      <c r="X2125" s="30" t="str">
        <f>'Base de données'!$C2125&amp;" "&amp;'Base de données'!$D2125</f>
        <v>Hardy Timothée</v>
      </c>
      <c r="Y2125" s="31">
        <f>COUNTIF('Base de données'!$B:$B,'Base de données'!$B2125)</f>
        <v>12</v>
      </c>
      <c r="AA2125" s="87" cm="1">
        <f t="array" aca="1" ref="AA2125" ca="1">INDIRECT("'Base de données'!A" &amp; ROW(Y2125))</f>
        <v>45870</v>
      </c>
      <c r="AB2125" s="51" t="str" cm="1">
        <f t="array" aca="1" ref="AB2125" ca="1">INDIRECT("'Base de données'!B" &amp; ROW(Z2125))</f>
        <v>CBT1T</v>
      </c>
    </row>
    <row r="2126" spans="1:28" x14ac:dyDescent="0.3">
      <c r="A2126" s="41" t="str">
        <f ca="1">IF(IF(AND($B2126&lt;&gt;"-",$B2126=$E2126),"Entrée et sortie","-")="Entrée et sortie",'Base de données'!$B2126,"-")</f>
        <v>-</v>
      </c>
      <c r="B2126" s="41" t="str">
        <f t="shared" ca="1" si="135"/>
        <v>-</v>
      </c>
      <c r="C2126" s="41" t="str">
        <f t="shared" ca="1" si="136"/>
        <v>-</v>
      </c>
      <c r="D2126" s="41" t="str">
        <f>IF($F2126="sortie en cours d'année",'Base de données'!$B2126,"-")</f>
        <v>-</v>
      </c>
      <c r="E2126" s="41" t="str">
        <f>IF($H2126="entrée en cours d'année",'Base de données'!$B2126,"-")</f>
        <v>-</v>
      </c>
      <c r="F2126" s="37" t="str">
        <f t="shared" si="133"/>
        <v/>
      </c>
      <c r="G2126" s="37" t="str">
        <f>IF($J2126="mouvement",_xlfn.XLOOKUP('Base de données'!$B2126,$V:$V,$V:$V,0),"")</f>
        <v/>
      </c>
      <c r="H2126" s="37" t="str">
        <f t="shared" si="134"/>
        <v/>
      </c>
      <c r="I2126" s="37" t="str">
        <f>IF($J2126="mouvement",_xlfn.XLOOKUP('Base de données'!$B2126,$K:$K,$K:$K,0),"")</f>
        <v/>
      </c>
      <c r="J2126" s="38" t="str">
        <f>IF(AND(Y2126&lt;&gt;MAX(Y:Y),COUNTIF(K2126:V2126,'Base de données'!$B2126)&gt;0),"mouvement","")</f>
        <v/>
      </c>
      <c r="K2126" s="39" t="str">
        <f>IF(K$1&gt;$AE$1,"-",IFERROR(IF(DATEDIF('Base de données'!$A2126,K$1,"d")&lt;&gt;0,"",'Base de données'!$B2126),""))</f>
        <v/>
      </c>
      <c r="L2126" s="39" t="str">
        <f>IF(L$1&gt;$AE$1,"-",IFERROR(IF(DATEDIF('Base de données'!$A2126,L$1,"d")&lt;&gt;0,"",'Base de données'!$B2126),""))</f>
        <v/>
      </c>
      <c r="M2126" s="39" t="str">
        <f>IF(M$1&gt;$AE$1,"-",IFERROR(IF(DATEDIF('Base de données'!$A2126,M$1,"d")&lt;&gt;0,"",'Base de données'!$B2126),""))</f>
        <v/>
      </c>
      <c r="N2126" s="39" t="str">
        <f>IF(N$1&gt;$AE$1,"-",IFERROR(IF(DATEDIF('Base de données'!$A2126,N$1,"d")&lt;&gt;0,"",'Base de données'!$B2126),""))</f>
        <v/>
      </c>
      <c r="O2126" s="39" t="str">
        <f>IF(O$1&gt;$AE$1,"-",IFERROR(IF(DATEDIF('Base de données'!$A2126,O$1,"d")&lt;&gt;0,"",'Base de données'!$B2126),""))</f>
        <v/>
      </c>
      <c r="P2126" s="39" t="str">
        <f>IF(P$1&gt;$AE$1,"-",IFERROR(IF(DATEDIF('Base de données'!$A2126,P$1,"d")&lt;&gt;0,"",'Base de données'!$B2126),""))</f>
        <v/>
      </c>
      <c r="Q2126" s="39" t="str">
        <f>IF(Q$1&gt;$AE$1,"-",IFERROR(IF(DATEDIF('Base de données'!$A2126,Q$1,"d")&lt;&gt;0,"",'Base de données'!$B2126),""))</f>
        <v/>
      </c>
      <c r="R2126" s="39" t="str">
        <f>IF(R$1&gt;$AE$1,"-",IFERROR(IF(DATEDIF('Base de données'!$A2126,R$1,"d")&lt;&gt;0,"",'Base de données'!$B2126),""))</f>
        <v>K015U</v>
      </c>
      <c r="S2126" s="39" t="str">
        <f>IF(S$1&gt;$AE$1,"-",IFERROR(IF(DATEDIF('Base de données'!$A2126,S$1,"d")&lt;&gt;0,"",'Base de données'!$B2126),""))</f>
        <v/>
      </c>
      <c r="T2126" s="39" t="str">
        <f>IF(T$1&gt;$AE$1,"-",IFERROR(IF(DATEDIF('Base de données'!$A2126,T$1,"d")&lt;&gt;0,"",'Base de données'!$B2126),""))</f>
        <v/>
      </c>
      <c r="U2126" s="39" t="str">
        <f>IF(U$1&gt;$AE$1,"-",IFERROR(IF(DATEDIF('Base de données'!$A2126,U$1,"d")&lt;&gt;0,"",'Base de données'!$B2126),""))</f>
        <v/>
      </c>
      <c r="V2126" s="39" t="str">
        <f>IF(V$1&gt;$AE$1,"-",IFERROR(IF(DATEDIF('Base de données'!$A2126,V$1,"d")&lt;&gt;0,"",'Base de données'!$B2126),""))</f>
        <v/>
      </c>
      <c r="W2126" s="34"/>
      <c r="X2126" s="30" t="str">
        <f>'Base de données'!$C2126&amp;" "&amp;'Base de données'!$D2126</f>
        <v>Couturier Nath</v>
      </c>
      <c r="Y2126" s="31">
        <f>COUNTIF('Base de données'!$B:$B,'Base de données'!$B2126)</f>
        <v>12</v>
      </c>
      <c r="AA2126" s="87" cm="1">
        <f t="array" aca="1" ref="AA2126" ca="1">INDIRECT("'Base de données'!A" &amp; ROW(Y2126))</f>
        <v>45870</v>
      </c>
      <c r="AB2126" s="51" t="str" cm="1">
        <f t="array" aca="1" ref="AB2126" ca="1">INDIRECT("'Base de données'!B" &amp; ROW(Z2126))</f>
        <v>K015U</v>
      </c>
    </row>
    <row r="2127" spans="1:28" x14ac:dyDescent="0.3">
      <c r="A2127" s="41" t="str">
        <f ca="1">IF(IF(AND($B2127&lt;&gt;"-",$B2127=$E2127),"Entrée et sortie","-")="Entrée et sortie",'Base de données'!$B2127,"-")</f>
        <v>-</v>
      </c>
      <c r="B2127" s="41" t="str">
        <f t="shared" ca="1" si="135"/>
        <v>-</v>
      </c>
      <c r="C2127" s="41" t="str">
        <f t="shared" ca="1" si="136"/>
        <v>-</v>
      </c>
      <c r="D2127" s="41" t="str">
        <f>IF($F2127="sortie en cours d'année",'Base de données'!$B2127,"-")</f>
        <v>-</v>
      </c>
      <c r="E2127" s="41" t="str">
        <f>IF($H2127="entrée en cours d'année",'Base de données'!$B2127,"-")</f>
        <v>-</v>
      </c>
      <c r="F2127" s="37" t="str">
        <f t="shared" si="133"/>
        <v/>
      </c>
      <c r="G2127" s="37" t="str">
        <f>IF($J2127="mouvement",_xlfn.XLOOKUP('Base de données'!$B2127,$V:$V,$V:$V,0),"")</f>
        <v/>
      </c>
      <c r="H2127" s="37" t="str">
        <f t="shared" si="134"/>
        <v/>
      </c>
      <c r="I2127" s="37" t="str">
        <f>IF($J2127="mouvement",_xlfn.XLOOKUP('Base de données'!$B2127,$K:$K,$K:$K,0),"")</f>
        <v/>
      </c>
      <c r="J2127" s="38" t="str">
        <f>IF(AND(Y2127&lt;&gt;MAX(Y:Y),COUNTIF(K2127:V2127,'Base de données'!$B2127)&gt;0),"mouvement","")</f>
        <v/>
      </c>
      <c r="K2127" s="39" t="str">
        <f>IF(K$1&gt;$AE$1,"-",IFERROR(IF(DATEDIF('Base de données'!$A2127,K$1,"d")&lt;&gt;0,"",'Base de données'!$B2127),""))</f>
        <v/>
      </c>
      <c r="L2127" s="39" t="str">
        <f>IF(L$1&gt;$AE$1,"-",IFERROR(IF(DATEDIF('Base de données'!$A2127,L$1,"d")&lt;&gt;0,"",'Base de données'!$B2127),""))</f>
        <v/>
      </c>
      <c r="M2127" s="39" t="str">
        <f>IF(M$1&gt;$AE$1,"-",IFERROR(IF(DATEDIF('Base de données'!$A2127,M$1,"d")&lt;&gt;0,"",'Base de données'!$B2127),""))</f>
        <v/>
      </c>
      <c r="N2127" s="39" t="str">
        <f>IF(N$1&gt;$AE$1,"-",IFERROR(IF(DATEDIF('Base de données'!$A2127,N$1,"d")&lt;&gt;0,"",'Base de données'!$B2127),""))</f>
        <v/>
      </c>
      <c r="O2127" s="39" t="str">
        <f>IF(O$1&gt;$AE$1,"-",IFERROR(IF(DATEDIF('Base de données'!$A2127,O$1,"d")&lt;&gt;0,"",'Base de données'!$B2127),""))</f>
        <v/>
      </c>
      <c r="P2127" s="39" t="str">
        <f>IF(P$1&gt;$AE$1,"-",IFERROR(IF(DATEDIF('Base de données'!$A2127,P$1,"d")&lt;&gt;0,"",'Base de données'!$B2127),""))</f>
        <v/>
      </c>
      <c r="Q2127" s="39" t="str">
        <f>IF(Q$1&gt;$AE$1,"-",IFERROR(IF(DATEDIF('Base de données'!$A2127,Q$1,"d")&lt;&gt;0,"",'Base de données'!$B2127),""))</f>
        <v/>
      </c>
      <c r="R2127" s="39" t="str">
        <f>IF(R$1&gt;$AE$1,"-",IFERROR(IF(DATEDIF('Base de données'!$A2127,R$1,"d")&lt;&gt;0,"",'Base de données'!$B2127),""))</f>
        <v>R0EWQ</v>
      </c>
      <c r="S2127" s="39" t="str">
        <f>IF(S$1&gt;$AE$1,"-",IFERROR(IF(DATEDIF('Base de données'!$A2127,S$1,"d")&lt;&gt;0,"",'Base de données'!$B2127),""))</f>
        <v/>
      </c>
      <c r="T2127" s="39" t="str">
        <f>IF(T$1&gt;$AE$1,"-",IFERROR(IF(DATEDIF('Base de données'!$A2127,T$1,"d")&lt;&gt;0,"",'Base de données'!$B2127),""))</f>
        <v/>
      </c>
      <c r="U2127" s="39" t="str">
        <f>IF(U$1&gt;$AE$1,"-",IFERROR(IF(DATEDIF('Base de données'!$A2127,U$1,"d")&lt;&gt;0,"",'Base de données'!$B2127),""))</f>
        <v/>
      </c>
      <c r="V2127" s="39" t="str">
        <f>IF(V$1&gt;$AE$1,"-",IFERROR(IF(DATEDIF('Base de données'!$A2127,V$1,"d")&lt;&gt;0,"",'Base de données'!$B2127),""))</f>
        <v/>
      </c>
      <c r="W2127" s="34"/>
      <c r="X2127" s="30" t="str">
        <f>'Base de données'!$C2127&amp;" "&amp;'Base de données'!$D2127</f>
        <v>Leroux Maggie</v>
      </c>
      <c r="Y2127" s="31">
        <f>COUNTIF('Base de données'!$B:$B,'Base de données'!$B2127)</f>
        <v>12</v>
      </c>
      <c r="AA2127" s="87" cm="1">
        <f t="array" aca="1" ref="AA2127" ca="1">INDIRECT("'Base de données'!A" &amp; ROW(Y2127))</f>
        <v>45870</v>
      </c>
      <c r="AB2127" s="51" t="str" cm="1">
        <f t="array" aca="1" ref="AB2127" ca="1">INDIRECT("'Base de données'!B" &amp; ROW(Z2127))</f>
        <v>R0EWQ</v>
      </c>
    </row>
    <row r="2128" spans="1:28" x14ac:dyDescent="0.3">
      <c r="A2128" s="41" t="str">
        <f ca="1">IF(IF(AND($B2128&lt;&gt;"-",$B2128=$E2128),"Entrée et sortie","-")="Entrée et sortie",'Base de données'!$B2128,"-")</f>
        <v>-</v>
      </c>
      <c r="B2128" s="41" t="str">
        <f t="shared" ca="1" si="135"/>
        <v>-</v>
      </c>
      <c r="C2128" s="41" t="str">
        <f t="shared" ca="1" si="136"/>
        <v>-</v>
      </c>
      <c r="D2128" s="41" t="str">
        <f>IF($F2128="sortie en cours d'année",'Base de données'!$B2128,"-")</f>
        <v>-</v>
      </c>
      <c r="E2128" s="41" t="str">
        <f>IF($H2128="entrée en cours d'année",'Base de données'!$B2128,"-")</f>
        <v>-</v>
      </c>
      <c r="F2128" s="37" t="str">
        <f t="shared" si="133"/>
        <v/>
      </c>
      <c r="G2128" s="37" t="str">
        <f>IF($J2128="mouvement",_xlfn.XLOOKUP('Base de données'!$B2128,$V:$V,$V:$V,0),"")</f>
        <v/>
      </c>
      <c r="H2128" s="37" t="str">
        <f t="shared" si="134"/>
        <v/>
      </c>
      <c r="I2128" s="37" t="str">
        <f>IF($J2128="mouvement",_xlfn.XLOOKUP('Base de données'!$B2128,$K:$K,$K:$K,0),"")</f>
        <v/>
      </c>
      <c r="J2128" s="38" t="str">
        <f>IF(AND(Y2128&lt;&gt;MAX(Y:Y),COUNTIF(K2128:V2128,'Base de données'!$B2128)&gt;0),"mouvement","")</f>
        <v/>
      </c>
      <c r="K2128" s="39" t="str">
        <f>IF(K$1&gt;$AE$1,"-",IFERROR(IF(DATEDIF('Base de données'!$A2128,K$1,"d")&lt;&gt;0,"",'Base de données'!$B2128),""))</f>
        <v/>
      </c>
      <c r="L2128" s="39" t="str">
        <f>IF(L$1&gt;$AE$1,"-",IFERROR(IF(DATEDIF('Base de données'!$A2128,L$1,"d")&lt;&gt;0,"",'Base de données'!$B2128),""))</f>
        <v/>
      </c>
      <c r="M2128" s="39" t="str">
        <f>IF(M$1&gt;$AE$1,"-",IFERROR(IF(DATEDIF('Base de données'!$A2128,M$1,"d")&lt;&gt;0,"",'Base de données'!$B2128),""))</f>
        <v/>
      </c>
      <c r="N2128" s="39" t="str">
        <f>IF(N$1&gt;$AE$1,"-",IFERROR(IF(DATEDIF('Base de données'!$A2128,N$1,"d")&lt;&gt;0,"",'Base de données'!$B2128),""))</f>
        <v/>
      </c>
      <c r="O2128" s="39" t="str">
        <f>IF(O$1&gt;$AE$1,"-",IFERROR(IF(DATEDIF('Base de données'!$A2128,O$1,"d")&lt;&gt;0,"",'Base de données'!$B2128),""))</f>
        <v/>
      </c>
      <c r="P2128" s="39" t="str">
        <f>IF(P$1&gt;$AE$1,"-",IFERROR(IF(DATEDIF('Base de données'!$A2128,P$1,"d")&lt;&gt;0,"",'Base de données'!$B2128),""))</f>
        <v/>
      </c>
      <c r="Q2128" s="39" t="str">
        <f>IF(Q$1&gt;$AE$1,"-",IFERROR(IF(DATEDIF('Base de données'!$A2128,Q$1,"d")&lt;&gt;0,"",'Base de données'!$B2128),""))</f>
        <v/>
      </c>
      <c r="R2128" s="39" t="str">
        <f>IF(R$1&gt;$AE$1,"-",IFERROR(IF(DATEDIF('Base de données'!$A2128,R$1,"d")&lt;&gt;0,"",'Base de données'!$B2128),""))</f>
        <v>EIWAR</v>
      </c>
      <c r="S2128" s="39" t="str">
        <f>IF(S$1&gt;$AE$1,"-",IFERROR(IF(DATEDIF('Base de données'!$A2128,S$1,"d")&lt;&gt;0,"",'Base de données'!$B2128),""))</f>
        <v/>
      </c>
      <c r="T2128" s="39" t="str">
        <f>IF(T$1&gt;$AE$1,"-",IFERROR(IF(DATEDIF('Base de données'!$A2128,T$1,"d")&lt;&gt;0,"",'Base de données'!$B2128),""))</f>
        <v/>
      </c>
      <c r="U2128" s="39" t="str">
        <f>IF(U$1&gt;$AE$1,"-",IFERROR(IF(DATEDIF('Base de données'!$A2128,U$1,"d")&lt;&gt;0,"",'Base de données'!$B2128),""))</f>
        <v/>
      </c>
      <c r="V2128" s="39" t="str">
        <f>IF(V$1&gt;$AE$1,"-",IFERROR(IF(DATEDIF('Base de données'!$A2128,V$1,"d")&lt;&gt;0,"",'Base de données'!$B2128),""))</f>
        <v/>
      </c>
      <c r="W2128" s="34"/>
      <c r="X2128" s="30" t="str">
        <f>'Base de données'!$C2128&amp;" "&amp;'Base de données'!$D2128</f>
        <v>Paul Lucas</v>
      </c>
      <c r="Y2128" s="31">
        <f>COUNTIF('Base de données'!$B:$B,'Base de données'!$B2128)</f>
        <v>12</v>
      </c>
      <c r="AA2128" s="87" cm="1">
        <f t="array" aca="1" ref="AA2128" ca="1">INDIRECT("'Base de données'!A" &amp; ROW(Y2128))</f>
        <v>45870</v>
      </c>
      <c r="AB2128" s="51" t="str" cm="1">
        <f t="array" aca="1" ref="AB2128" ca="1">INDIRECT("'Base de données'!B" &amp; ROW(Z2128))</f>
        <v>EIWAR</v>
      </c>
    </row>
    <row r="2129" spans="1:28" x14ac:dyDescent="0.3">
      <c r="A2129" s="41" t="str">
        <f ca="1">IF(IF(AND($B2129&lt;&gt;"-",$B2129=$E2129),"Entrée et sortie","-")="Entrée et sortie",'Base de données'!$B2129,"-")</f>
        <v>-</v>
      </c>
      <c r="B2129" s="41" t="str">
        <f t="shared" ca="1" si="135"/>
        <v>-</v>
      </c>
      <c r="C2129" s="41" t="str">
        <f t="shared" ca="1" si="136"/>
        <v>-</v>
      </c>
      <c r="D2129" s="41" t="str">
        <f>IF($F2129="sortie en cours d'année",'Base de données'!$B2129,"-")</f>
        <v>-</v>
      </c>
      <c r="E2129" s="41" t="str">
        <f>IF($H2129="entrée en cours d'année",'Base de données'!$B2129,"-")</f>
        <v>-</v>
      </c>
      <c r="F2129" s="37" t="str">
        <f t="shared" si="133"/>
        <v/>
      </c>
      <c r="G2129" s="37" t="str">
        <f>IF($J2129="mouvement",_xlfn.XLOOKUP('Base de données'!$B2129,$V:$V,$V:$V,0),"")</f>
        <v/>
      </c>
      <c r="H2129" s="37" t="str">
        <f t="shared" si="134"/>
        <v/>
      </c>
      <c r="I2129" s="37" t="str">
        <f>IF($J2129="mouvement",_xlfn.XLOOKUP('Base de données'!$B2129,$K:$K,$K:$K,0),"")</f>
        <v/>
      </c>
      <c r="J2129" s="38" t="str">
        <f>IF(AND(Y2129&lt;&gt;MAX(Y:Y),COUNTIF(K2129:V2129,'Base de données'!$B2129)&gt;0),"mouvement","")</f>
        <v/>
      </c>
      <c r="K2129" s="39" t="str">
        <f>IF(K$1&gt;$AE$1,"-",IFERROR(IF(DATEDIF('Base de données'!$A2129,K$1,"d")&lt;&gt;0,"",'Base de données'!$B2129),""))</f>
        <v/>
      </c>
      <c r="L2129" s="39" t="str">
        <f>IF(L$1&gt;$AE$1,"-",IFERROR(IF(DATEDIF('Base de données'!$A2129,L$1,"d")&lt;&gt;0,"",'Base de données'!$B2129),""))</f>
        <v/>
      </c>
      <c r="M2129" s="39" t="str">
        <f>IF(M$1&gt;$AE$1,"-",IFERROR(IF(DATEDIF('Base de données'!$A2129,M$1,"d")&lt;&gt;0,"",'Base de données'!$B2129),""))</f>
        <v/>
      </c>
      <c r="N2129" s="39" t="str">
        <f>IF(N$1&gt;$AE$1,"-",IFERROR(IF(DATEDIF('Base de données'!$A2129,N$1,"d")&lt;&gt;0,"",'Base de données'!$B2129),""))</f>
        <v/>
      </c>
      <c r="O2129" s="39" t="str">
        <f>IF(O$1&gt;$AE$1,"-",IFERROR(IF(DATEDIF('Base de données'!$A2129,O$1,"d")&lt;&gt;0,"",'Base de données'!$B2129),""))</f>
        <v/>
      </c>
      <c r="P2129" s="39" t="str">
        <f>IF(P$1&gt;$AE$1,"-",IFERROR(IF(DATEDIF('Base de données'!$A2129,P$1,"d")&lt;&gt;0,"",'Base de données'!$B2129),""))</f>
        <v/>
      </c>
      <c r="Q2129" s="39" t="str">
        <f>IF(Q$1&gt;$AE$1,"-",IFERROR(IF(DATEDIF('Base de données'!$A2129,Q$1,"d")&lt;&gt;0,"",'Base de données'!$B2129),""))</f>
        <v/>
      </c>
      <c r="R2129" s="39" t="str">
        <f>IF(R$1&gt;$AE$1,"-",IFERROR(IF(DATEDIF('Base de données'!$A2129,R$1,"d")&lt;&gt;0,"",'Base de données'!$B2129),""))</f>
        <v>DBD40</v>
      </c>
      <c r="S2129" s="39" t="str">
        <f>IF(S$1&gt;$AE$1,"-",IFERROR(IF(DATEDIF('Base de données'!$A2129,S$1,"d")&lt;&gt;0,"",'Base de données'!$B2129),""))</f>
        <v/>
      </c>
      <c r="T2129" s="39" t="str">
        <f>IF(T$1&gt;$AE$1,"-",IFERROR(IF(DATEDIF('Base de données'!$A2129,T$1,"d")&lt;&gt;0,"",'Base de données'!$B2129),""))</f>
        <v/>
      </c>
      <c r="U2129" s="39" t="str">
        <f>IF(U$1&gt;$AE$1,"-",IFERROR(IF(DATEDIF('Base de données'!$A2129,U$1,"d")&lt;&gt;0,"",'Base de données'!$B2129),""))</f>
        <v/>
      </c>
      <c r="V2129" s="39" t="str">
        <f>IF(V$1&gt;$AE$1,"-",IFERROR(IF(DATEDIF('Base de données'!$A2129,V$1,"d")&lt;&gt;0,"",'Base de données'!$B2129),""))</f>
        <v/>
      </c>
      <c r="W2129" s="34"/>
      <c r="X2129" s="30" t="str">
        <f>'Base de données'!$C2129&amp;" "&amp;'Base de données'!$D2129</f>
        <v>Maillet Adèle</v>
      </c>
      <c r="Y2129" s="31">
        <f>COUNTIF('Base de données'!$B:$B,'Base de données'!$B2129)</f>
        <v>12</v>
      </c>
      <c r="AA2129" s="87" cm="1">
        <f t="array" aca="1" ref="AA2129" ca="1">INDIRECT("'Base de données'!A" &amp; ROW(Y2129))</f>
        <v>45870</v>
      </c>
      <c r="AB2129" s="51" t="str" cm="1">
        <f t="array" aca="1" ref="AB2129" ca="1">INDIRECT("'Base de données'!B" &amp; ROW(Z2129))</f>
        <v>DBD40</v>
      </c>
    </row>
    <row r="2130" spans="1:28" x14ac:dyDescent="0.3">
      <c r="A2130" s="41" t="str">
        <f ca="1">IF(IF(AND($B2130&lt;&gt;"-",$B2130=$E2130),"Entrée et sortie","-")="Entrée et sortie",'Base de données'!$B2130,"-")</f>
        <v>-</v>
      </c>
      <c r="B2130" s="41" t="str">
        <f t="shared" ca="1" si="135"/>
        <v>-</v>
      </c>
      <c r="C2130" s="41" t="str">
        <f t="shared" ca="1" si="136"/>
        <v>-</v>
      </c>
      <c r="D2130" s="41" t="str">
        <f>IF($F2130="sortie en cours d'année",'Base de données'!$B2130,"-")</f>
        <v>-</v>
      </c>
      <c r="E2130" s="41" t="str">
        <f>IF($H2130="entrée en cours d'année",'Base de données'!$B2130,"-")</f>
        <v>-</v>
      </c>
      <c r="F2130" s="37" t="str">
        <f t="shared" si="133"/>
        <v/>
      </c>
      <c r="G2130" s="37" t="str">
        <f>IF($J2130="mouvement",_xlfn.XLOOKUP('Base de données'!$B2130,$V:$V,$V:$V,0),"")</f>
        <v/>
      </c>
      <c r="H2130" s="37" t="str">
        <f t="shared" si="134"/>
        <v/>
      </c>
      <c r="I2130" s="37" t="str">
        <f>IF($J2130="mouvement",_xlfn.XLOOKUP('Base de données'!$B2130,$K:$K,$K:$K,0),"")</f>
        <v/>
      </c>
      <c r="J2130" s="38" t="str">
        <f>IF(AND(Y2130&lt;&gt;MAX(Y:Y),COUNTIF(K2130:V2130,'Base de données'!$B2130)&gt;0),"mouvement","")</f>
        <v/>
      </c>
      <c r="K2130" s="39" t="str">
        <f>IF(K$1&gt;$AE$1,"-",IFERROR(IF(DATEDIF('Base de données'!$A2130,K$1,"d")&lt;&gt;0,"",'Base de données'!$B2130),""))</f>
        <v/>
      </c>
      <c r="L2130" s="39" t="str">
        <f>IF(L$1&gt;$AE$1,"-",IFERROR(IF(DATEDIF('Base de données'!$A2130,L$1,"d")&lt;&gt;0,"",'Base de données'!$B2130),""))</f>
        <v/>
      </c>
      <c r="M2130" s="39" t="str">
        <f>IF(M$1&gt;$AE$1,"-",IFERROR(IF(DATEDIF('Base de données'!$A2130,M$1,"d")&lt;&gt;0,"",'Base de données'!$B2130),""))</f>
        <v/>
      </c>
      <c r="N2130" s="39" t="str">
        <f>IF(N$1&gt;$AE$1,"-",IFERROR(IF(DATEDIF('Base de données'!$A2130,N$1,"d")&lt;&gt;0,"",'Base de données'!$B2130),""))</f>
        <v/>
      </c>
      <c r="O2130" s="39" t="str">
        <f>IF(O$1&gt;$AE$1,"-",IFERROR(IF(DATEDIF('Base de données'!$A2130,O$1,"d")&lt;&gt;0,"",'Base de données'!$B2130),""))</f>
        <v/>
      </c>
      <c r="P2130" s="39" t="str">
        <f>IF(P$1&gt;$AE$1,"-",IFERROR(IF(DATEDIF('Base de données'!$A2130,P$1,"d")&lt;&gt;0,"",'Base de données'!$B2130),""))</f>
        <v/>
      </c>
      <c r="Q2130" s="39" t="str">
        <f>IF(Q$1&gt;$AE$1,"-",IFERROR(IF(DATEDIF('Base de données'!$A2130,Q$1,"d")&lt;&gt;0,"",'Base de données'!$B2130),""))</f>
        <v/>
      </c>
      <c r="R2130" s="39" t="str">
        <f>IF(R$1&gt;$AE$1,"-",IFERROR(IF(DATEDIF('Base de données'!$A2130,R$1,"d")&lt;&gt;0,"",'Base de données'!$B2130),""))</f>
        <v>0M06O</v>
      </c>
      <c r="S2130" s="39" t="str">
        <f>IF(S$1&gt;$AE$1,"-",IFERROR(IF(DATEDIF('Base de données'!$A2130,S$1,"d")&lt;&gt;0,"",'Base de données'!$B2130),""))</f>
        <v/>
      </c>
      <c r="T2130" s="39" t="str">
        <f>IF(T$1&gt;$AE$1,"-",IFERROR(IF(DATEDIF('Base de données'!$A2130,T$1,"d")&lt;&gt;0,"",'Base de données'!$B2130),""))</f>
        <v/>
      </c>
      <c r="U2130" s="39" t="str">
        <f>IF(U$1&gt;$AE$1,"-",IFERROR(IF(DATEDIF('Base de données'!$A2130,U$1,"d")&lt;&gt;0,"",'Base de données'!$B2130),""))</f>
        <v/>
      </c>
      <c r="V2130" s="39" t="str">
        <f>IF(V$1&gt;$AE$1,"-",IFERROR(IF(DATEDIF('Base de données'!$A2130,V$1,"d")&lt;&gt;0,"",'Base de données'!$B2130),""))</f>
        <v/>
      </c>
      <c r="W2130" s="34"/>
      <c r="X2130" s="30" t="str">
        <f>'Base de données'!$C2130&amp;" "&amp;'Base de données'!$D2130</f>
        <v>Daniel Lorraine</v>
      </c>
      <c r="Y2130" s="31">
        <f>COUNTIF('Base de données'!$B:$B,'Base de données'!$B2130)</f>
        <v>12</v>
      </c>
      <c r="AA2130" s="87" cm="1">
        <f t="array" aca="1" ref="AA2130" ca="1">INDIRECT("'Base de données'!A" &amp; ROW(Y2130))</f>
        <v>45870</v>
      </c>
      <c r="AB2130" s="51" t="str" cm="1">
        <f t="array" aca="1" ref="AB2130" ca="1">INDIRECT("'Base de données'!B" &amp; ROW(Z2130))</f>
        <v>0M06O</v>
      </c>
    </row>
    <row r="2131" spans="1:28" x14ac:dyDescent="0.3">
      <c r="A2131" s="41" t="str">
        <f ca="1">IF(IF(AND($B2131&lt;&gt;"-",$B2131=$E2131),"Entrée et sortie","-")="Entrée et sortie",'Base de données'!$B2131,"-")</f>
        <v>-</v>
      </c>
      <c r="B2131" s="41" t="str">
        <f t="shared" ca="1" si="135"/>
        <v>B7BI1</v>
      </c>
      <c r="C2131" s="41" t="str">
        <f t="shared" ca="1" si="136"/>
        <v>B7BI1</v>
      </c>
      <c r="D2131" s="41" t="str">
        <f>IF($F2131="sortie en cours d'année",'Base de données'!$B2131,"-")</f>
        <v>B7BI1</v>
      </c>
      <c r="E2131" s="41" t="str">
        <f>IF($H2131="entrée en cours d'année",'Base de données'!$B2131,"-")</f>
        <v>-</v>
      </c>
      <c r="F2131" s="37" t="str">
        <f t="shared" si="133"/>
        <v>sortie en cours d'année</v>
      </c>
      <c r="G2131" s="37">
        <f>IF($J2131="mouvement",_xlfn.XLOOKUP('Base de données'!$B2131,$V:$V,$V:$V,0),"")</f>
        <v>0</v>
      </c>
      <c r="H2131" s="37" t="str">
        <f t="shared" si="134"/>
        <v/>
      </c>
      <c r="I2131" s="37" t="str">
        <f>IF($J2131="mouvement",_xlfn.XLOOKUP('Base de données'!$B2131,$K:$K,$K:$K,0),"")</f>
        <v>B7BI1</v>
      </c>
      <c r="J2131" s="38" t="str">
        <f>IF(AND(Y2131&lt;&gt;MAX(Y:Y),COUNTIF(K2131:V2131,'Base de données'!$B2131)&gt;0),"mouvement","")</f>
        <v>mouvement</v>
      </c>
      <c r="K2131" s="39" t="str">
        <f>IF(K$1&gt;$AE$1,"-",IFERROR(IF(DATEDIF('Base de données'!$A2131,K$1,"d")&lt;&gt;0,"",'Base de données'!$B2131),""))</f>
        <v/>
      </c>
      <c r="L2131" s="39" t="str">
        <f>IF(L$1&gt;$AE$1,"-",IFERROR(IF(DATEDIF('Base de données'!$A2131,L$1,"d")&lt;&gt;0,"",'Base de données'!$B2131),""))</f>
        <v/>
      </c>
      <c r="M2131" s="39" t="str">
        <f>IF(M$1&gt;$AE$1,"-",IFERROR(IF(DATEDIF('Base de données'!$A2131,M$1,"d")&lt;&gt;0,"",'Base de données'!$B2131),""))</f>
        <v/>
      </c>
      <c r="N2131" s="39" t="str">
        <f>IF(N$1&gt;$AE$1,"-",IFERROR(IF(DATEDIF('Base de données'!$A2131,N$1,"d")&lt;&gt;0,"",'Base de données'!$B2131),""))</f>
        <v/>
      </c>
      <c r="O2131" s="39" t="str">
        <f>IF(O$1&gt;$AE$1,"-",IFERROR(IF(DATEDIF('Base de données'!$A2131,O$1,"d")&lt;&gt;0,"",'Base de données'!$B2131),""))</f>
        <v/>
      </c>
      <c r="P2131" s="39" t="str">
        <f>IF(P$1&gt;$AE$1,"-",IFERROR(IF(DATEDIF('Base de données'!$A2131,P$1,"d")&lt;&gt;0,"",'Base de données'!$B2131),""))</f>
        <v/>
      </c>
      <c r="Q2131" s="39" t="str">
        <f>IF(Q$1&gt;$AE$1,"-",IFERROR(IF(DATEDIF('Base de données'!$A2131,Q$1,"d")&lt;&gt;0,"",'Base de données'!$B2131),""))</f>
        <v/>
      </c>
      <c r="R2131" s="39" t="str">
        <f>IF(R$1&gt;$AE$1,"-",IFERROR(IF(DATEDIF('Base de données'!$A2131,R$1,"d")&lt;&gt;0,"",'Base de données'!$B2131),""))</f>
        <v>B7BI1</v>
      </c>
      <c r="S2131" s="39" t="str">
        <f>IF(S$1&gt;$AE$1,"-",IFERROR(IF(DATEDIF('Base de données'!$A2131,S$1,"d")&lt;&gt;0,"",'Base de données'!$B2131),""))</f>
        <v/>
      </c>
      <c r="T2131" s="39" t="str">
        <f>IF(T$1&gt;$AE$1,"-",IFERROR(IF(DATEDIF('Base de données'!$A2131,T$1,"d")&lt;&gt;0,"",'Base de données'!$B2131),""))</f>
        <v/>
      </c>
      <c r="U2131" s="39" t="str">
        <f>IF(U$1&gt;$AE$1,"-",IFERROR(IF(DATEDIF('Base de données'!$A2131,U$1,"d")&lt;&gt;0,"",'Base de données'!$B2131),""))</f>
        <v/>
      </c>
      <c r="V2131" s="39" t="str">
        <f>IF(V$1&gt;$AE$1,"-",IFERROR(IF(DATEDIF('Base de données'!$A2131,V$1,"d")&lt;&gt;0,"",'Base de données'!$B2131),""))</f>
        <v/>
      </c>
      <c r="W2131" s="34"/>
      <c r="X2131" s="30" t="str">
        <f>'Base de données'!$C2131&amp;" "&amp;'Base de données'!$D2131</f>
        <v>Petitjean Jacqueline</v>
      </c>
      <c r="Y2131" s="31">
        <f>COUNTIF('Base de données'!$B:$B,'Base de données'!$B2131)</f>
        <v>10</v>
      </c>
      <c r="AA2131" s="87" cm="1">
        <f t="array" aca="1" ref="AA2131" ca="1">INDIRECT("'Base de données'!A" &amp; ROW(Y2131))</f>
        <v>45870</v>
      </c>
      <c r="AB2131" s="51" t="str" cm="1">
        <f t="array" aca="1" ref="AB2131" ca="1">INDIRECT("'Base de données'!B" &amp; ROW(Z2131))</f>
        <v>B7BI1</v>
      </c>
    </row>
    <row r="2132" spans="1:28" x14ac:dyDescent="0.3">
      <c r="A2132" s="41" t="str">
        <f ca="1">IF(IF(AND($B2132&lt;&gt;"-",$B2132=$E2132),"Entrée et sortie","-")="Entrée et sortie",'Base de données'!$B2132,"-")</f>
        <v>-</v>
      </c>
      <c r="B2132" s="41" t="str">
        <f t="shared" ca="1" si="135"/>
        <v>-</v>
      </c>
      <c r="C2132" s="41" t="str">
        <f t="shared" ca="1" si="136"/>
        <v>-</v>
      </c>
      <c r="D2132" s="41" t="str">
        <f>IF($F2132="sortie en cours d'année",'Base de données'!$B2132,"-")</f>
        <v>-</v>
      </c>
      <c r="E2132" s="41" t="str">
        <f>IF($H2132="entrée en cours d'année",'Base de données'!$B2132,"-")</f>
        <v>-</v>
      </c>
      <c r="F2132" s="37" t="str">
        <f t="shared" si="133"/>
        <v/>
      </c>
      <c r="G2132" s="37" t="str">
        <f>IF($J2132="mouvement",_xlfn.XLOOKUP('Base de données'!$B2132,$V:$V,$V:$V,0),"")</f>
        <v/>
      </c>
      <c r="H2132" s="37" t="str">
        <f t="shared" si="134"/>
        <v/>
      </c>
      <c r="I2132" s="37" t="str">
        <f>IF($J2132="mouvement",_xlfn.XLOOKUP('Base de données'!$B2132,$K:$K,$K:$K,0),"")</f>
        <v/>
      </c>
      <c r="J2132" s="38" t="str">
        <f>IF(AND(Y2132&lt;&gt;MAX(Y:Y),COUNTIF(K2132:V2132,'Base de données'!$B2132)&gt;0),"mouvement","")</f>
        <v/>
      </c>
      <c r="K2132" s="39" t="str">
        <f>IF(K$1&gt;$AE$1,"-",IFERROR(IF(DATEDIF('Base de données'!$A2132,K$1,"d")&lt;&gt;0,"",'Base de données'!$B2132),""))</f>
        <v/>
      </c>
      <c r="L2132" s="39" t="str">
        <f>IF(L$1&gt;$AE$1,"-",IFERROR(IF(DATEDIF('Base de données'!$A2132,L$1,"d")&lt;&gt;0,"",'Base de données'!$B2132),""))</f>
        <v/>
      </c>
      <c r="M2132" s="39" t="str">
        <f>IF(M$1&gt;$AE$1,"-",IFERROR(IF(DATEDIF('Base de données'!$A2132,M$1,"d")&lt;&gt;0,"",'Base de données'!$B2132),""))</f>
        <v/>
      </c>
      <c r="N2132" s="39" t="str">
        <f>IF(N$1&gt;$AE$1,"-",IFERROR(IF(DATEDIF('Base de données'!$A2132,N$1,"d")&lt;&gt;0,"",'Base de données'!$B2132),""))</f>
        <v/>
      </c>
      <c r="O2132" s="39" t="str">
        <f>IF(O$1&gt;$AE$1,"-",IFERROR(IF(DATEDIF('Base de données'!$A2132,O$1,"d")&lt;&gt;0,"",'Base de données'!$B2132),""))</f>
        <v/>
      </c>
      <c r="P2132" s="39" t="str">
        <f>IF(P$1&gt;$AE$1,"-",IFERROR(IF(DATEDIF('Base de données'!$A2132,P$1,"d")&lt;&gt;0,"",'Base de données'!$B2132),""))</f>
        <v/>
      </c>
      <c r="Q2132" s="39" t="str">
        <f>IF(Q$1&gt;$AE$1,"-",IFERROR(IF(DATEDIF('Base de données'!$A2132,Q$1,"d")&lt;&gt;0,"",'Base de données'!$B2132),""))</f>
        <v/>
      </c>
      <c r="R2132" s="39" t="str">
        <f>IF(R$1&gt;$AE$1,"-",IFERROR(IF(DATEDIF('Base de données'!$A2132,R$1,"d")&lt;&gt;0,"",'Base de données'!$B2132),""))</f>
        <v>YKKN2</v>
      </c>
      <c r="S2132" s="39" t="str">
        <f>IF(S$1&gt;$AE$1,"-",IFERROR(IF(DATEDIF('Base de données'!$A2132,S$1,"d")&lt;&gt;0,"",'Base de données'!$B2132),""))</f>
        <v/>
      </c>
      <c r="T2132" s="39" t="str">
        <f>IF(T$1&gt;$AE$1,"-",IFERROR(IF(DATEDIF('Base de données'!$A2132,T$1,"d")&lt;&gt;0,"",'Base de données'!$B2132),""))</f>
        <v/>
      </c>
      <c r="U2132" s="39" t="str">
        <f>IF(U$1&gt;$AE$1,"-",IFERROR(IF(DATEDIF('Base de données'!$A2132,U$1,"d")&lt;&gt;0,"",'Base de données'!$B2132),""))</f>
        <v/>
      </c>
      <c r="V2132" s="39" t="str">
        <f>IF(V$1&gt;$AE$1,"-",IFERROR(IF(DATEDIF('Base de données'!$A2132,V$1,"d")&lt;&gt;0,"",'Base de données'!$B2132),""))</f>
        <v/>
      </c>
      <c r="W2132" s="34"/>
      <c r="X2132" s="30" t="str">
        <f>'Base de données'!$C2132&amp;" "&amp;'Base de données'!$D2132</f>
        <v>Grondin Mathilde</v>
      </c>
      <c r="Y2132" s="31">
        <f>COUNTIF('Base de données'!$B:$B,'Base de données'!$B2132)</f>
        <v>12</v>
      </c>
      <c r="AA2132" s="87" cm="1">
        <f t="array" aca="1" ref="AA2132" ca="1">INDIRECT("'Base de données'!A" &amp; ROW(Y2132))</f>
        <v>45870</v>
      </c>
      <c r="AB2132" s="51" t="str" cm="1">
        <f t="array" aca="1" ref="AB2132" ca="1">INDIRECT("'Base de données'!B" &amp; ROW(Z2132))</f>
        <v>YKKN2</v>
      </c>
    </row>
    <row r="2133" spans="1:28" x14ac:dyDescent="0.3">
      <c r="A2133" s="41" t="str">
        <f ca="1">IF(IF(AND($B2133&lt;&gt;"-",$B2133=$E2133),"Entrée et sortie","-")="Entrée et sortie",'Base de données'!$B2133,"-")</f>
        <v>-</v>
      </c>
      <c r="B2133" s="41" t="str">
        <f t="shared" ca="1" si="135"/>
        <v>-</v>
      </c>
      <c r="C2133" s="41" t="str">
        <f t="shared" ca="1" si="136"/>
        <v>-</v>
      </c>
      <c r="D2133" s="41" t="str">
        <f>IF($F2133="sortie en cours d'année",'Base de données'!$B2133,"-")</f>
        <v>-</v>
      </c>
      <c r="E2133" s="41" t="str">
        <f>IF($H2133="entrée en cours d'année",'Base de données'!$B2133,"-")</f>
        <v>-</v>
      </c>
      <c r="F2133" s="37" t="str">
        <f t="shared" si="133"/>
        <v/>
      </c>
      <c r="G2133" s="37" t="str">
        <f>IF($J2133="mouvement",_xlfn.XLOOKUP('Base de données'!$B2133,$V:$V,$V:$V,0),"")</f>
        <v/>
      </c>
      <c r="H2133" s="37" t="str">
        <f t="shared" si="134"/>
        <v/>
      </c>
      <c r="I2133" s="37" t="str">
        <f>IF($J2133="mouvement",_xlfn.XLOOKUP('Base de données'!$B2133,$K:$K,$K:$K,0),"")</f>
        <v/>
      </c>
      <c r="J2133" s="38" t="str">
        <f>IF(AND(Y2133&lt;&gt;MAX(Y:Y),COUNTIF(K2133:V2133,'Base de données'!$B2133)&gt;0),"mouvement","")</f>
        <v/>
      </c>
      <c r="K2133" s="39" t="str">
        <f>IF(K$1&gt;$AE$1,"-",IFERROR(IF(DATEDIF('Base de données'!$A2133,K$1,"d")&lt;&gt;0,"",'Base de données'!$B2133),""))</f>
        <v/>
      </c>
      <c r="L2133" s="39" t="str">
        <f>IF(L$1&gt;$AE$1,"-",IFERROR(IF(DATEDIF('Base de données'!$A2133,L$1,"d")&lt;&gt;0,"",'Base de données'!$B2133),""))</f>
        <v/>
      </c>
      <c r="M2133" s="39" t="str">
        <f>IF(M$1&gt;$AE$1,"-",IFERROR(IF(DATEDIF('Base de données'!$A2133,M$1,"d")&lt;&gt;0,"",'Base de données'!$B2133),""))</f>
        <v/>
      </c>
      <c r="N2133" s="39" t="str">
        <f>IF(N$1&gt;$AE$1,"-",IFERROR(IF(DATEDIF('Base de données'!$A2133,N$1,"d")&lt;&gt;0,"",'Base de données'!$B2133),""))</f>
        <v/>
      </c>
      <c r="O2133" s="39" t="str">
        <f>IF(O$1&gt;$AE$1,"-",IFERROR(IF(DATEDIF('Base de données'!$A2133,O$1,"d")&lt;&gt;0,"",'Base de données'!$B2133),""))</f>
        <v/>
      </c>
      <c r="P2133" s="39" t="str">
        <f>IF(P$1&gt;$AE$1,"-",IFERROR(IF(DATEDIF('Base de données'!$A2133,P$1,"d")&lt;&gt;0,"",'Base de données'!$B2133),""))</f>
        <v/>
      </c>
      <c r="Q2133" s="39" t="str">
        <f>IF(Q$1&gt;$AE$1,"-",IFERROR(IF(DATEDIF('Base de données'!$A2133,Q$1,"d")&lt;&gt;0,"",'Base de données'!$B2133),""))</f>
        <v/>
      </c>
      <c r="R2133" s="39" t="str">
        <f>IF(R$1&gt;$AE$1,"-",IFERROR(IF(DATEDIF('Base de données'!$A2133,R$1,"d")&lt;&gt;0,"",'Base de données'!$B2133),""))</f>
        <v>HZUGL</v>
      </c>
      <c r="S2133" s="39" t="str">
        <f>IF(S$1&gt;$AE$1,"-",IFERROR(IF(DATEDIF('Base de données'!$A2133,S$1,"d")&lt;&gt;0,"",'Base de données'!$B2133),""))</f>
        <v/>
      </c>
      <c r="T2133" s="39" t="str">
        <f>IF(T$1&gt;$AE$1,"-",IFERROR(IF(DATEDIF('Base de données'!$A2133,T$1,"d")&lt;&gt;0,"",'Base de données'!$B2133),""))</f>
        <v/>
      </c>
      <c r="U2133" s="39" t="str">
        <f>IF(U$1&gt;$AE$1,"-",IFERROR(IF(DATEDIF('Base de données'!$A2133,U$1,"d")&lt;&gt;0,"",'Base de données'!$B2133),""))</f>
        <v/>
      </c>
      <c r="V2133" s="39" t="str">
        <f>IF(V$1&gt;$AE$1,"-",IFERROR(IF(DATEDIF('Base de données'!$A2133,V$1,"d")&lt;&gt;0,"",'Base de données'!$B2133),""))</f>
        <v/>
      </c>
      <c r="W2133" s="34"/>
      <c r="X2133" s="30" t="str">
        <f>'Base de données'!$C2133&amp;" "&amp;'Base de données'!$D2133</f>
        <v>Guillou William</v>
      </c>
      <c r="Y2133" s="31">
        <f>COUNTIF('Base de données'!$B:$B,'Base de données'!$B2133)</f>
        <v>12</v>
      </c>
      <c r="AA2133" s="87" cm="1">
        <f t="array" aca="1" ref="AA2133" ca="1">INDIRECT("'Base de données'!A" &amp; ROW(Y2133))</f>
        <v>45870</v>
      </c>
      <c r="AB2133" s="51" t="str" cm="1">
        <f t="array" aca="1" ref="AB2133" ca="1">INDIRECT("'Base de données'!B" &amp; ROW(Z2133))</f>
        <v>HZUGL</v>
      </c>
    </row>
    <row r="2134" spans="1:28" x14ac:dyDescent="0.3">
      <c r="A2134" s="41" t="str">
        <f ca="1">IF(IF(AND($B2134&lt;&gt;"-",$B2134=$E2134),"Entrée et sortie","-")="Entrée et sortie",'Base de données'!$B2134,"-")</f>
        <v>-</v>
      </c>
      <c r="B2134" s="41" t="str">
        <f t="shared" ca="1" si="135"/>
        <v>-</v>
      </c>
      <c r="C2134" s="41" t="str">
        <f t="shared" ca="1" si="136"/>
        <v>-</v>
      </c>
      <c r="D2134" s="41" t="str">
        <f>IF($F2134="sortie en cours d'année",'Base de données'!$B2134,"-")</f>
        <v>-</v>
      </c>
      <c r="E2134" s="41" t="str">
        <f>IF($H2134="entrée en cours d'année",'Base de données'!$B2134,"-")</f>
        <v>-</v>
      </c>
      <c r="F2134" s="37" t="str">
        <f t="shared" si="133"/>
        <v/>
      </c>
      <c r="G2134" s="37" t="str">
        <f>IF($J2134="mouvement",_xlfn.XLOOKUP('Base de données'!$B2134,$V:$V,$V:$V,0),"")</f>
        <v/>
      </c>
      <c r="H2134" s="37" t="str">
        <f t="shared" si="134"/>
        <v/>
      </c>
      <c r="I2134" s="37" t="str">
        <f>IF($J2134="mouvement",_xlfn.XLOOKUP('Base de données'!$B2134,$K:$K,$K:$K,0),"")</f>
        <v/>
      </c>
      <c r="J2134" s="38" t="str">
        <f>IF(AND(Y2134&lt;&gt;MAX(Y:Y),COUNTIF(K2134:V2134,'Base de données'!$B2134)&gt;0),"mouvement","")</f>
        <v/>
      </c>
      <c r="K2134" s="39" t="str">
        <f>IF(K$1&gt;$AE$1,"-",IFERROR(IF(DATEDIF('Base de données'!$A2134,K$1,"d")&lt;&gt;0,"",'Base de données'!$B2134),""))</f>
        <v/>
      </c>
      <c r="L2134" s="39" t="str">
        <f>IF(L$1&gt;$AE$1,"-",IFERROR(IF(DATEDIF('Base de données'!$A2134,L$1,"d")&lt;&gt;0,"",'Base de données'!$B2134),""))</f>
        <v/>
      </c>
      <c r="M2134" s="39" t="str">
        <f>IF(M$1&gt;$AE$1,"-",IFERROR(IF(DATEDIF('Base de données'!$A2134,M$1,"d")&lt;&gt;0,"",'Base de données'!$B2134),""))</f>
        <v/>
      </c>
      <c r="N2134" s="39" t="str">
        <f>IF(N$1&gt;$AE$1,"-",IFERROR(IF(DATEDIF('Base de données'!$A2134,N$1,"d")&lt;&gt;0,"",'Base de données'!$B2134),""))</f>
        <v/>
      </c>
      <c r="O2134" s="39" t="str">
        <f>IF(O$1&gt;$AE$1,"-",IFERROR(IF(DATEDIF('Base de données'!$A2134,O$1,"d")&lt;&gt;0,"",'Base de données'!$B2134),""))</f>
        <v/>
      </c>
      <c r="P2134" s="39" t="str">
        <f>IF(P$1&gt;$AE$1,"-",IFERROR(IF(DATEDIF('Base de données'!$A2134,P$1,"d")&lt;&gt;0,"",'Base de données'!$B2134),""))</f>
        <v/>
      </c>
      <c r="Q2134" s="39" t="str">
        <f>IF(Q$1&gt;$AE$1,"-",IFERROR(IF(DATEDIF('Base de données'!$A2134,Q$1,"d")&lt;&gt;0,"",'Base de données'!$B2134),""))</f>
        <v/>
      </c>
      <c r="R2134" s="39" t="str">
        <f>IF(R$1&gt;$AE$1,"-",IFERROR(IF(DATEDIF('Base de données'!$A2134,R$1,"d")&lt;&gt;0,"",'Base de données'!$B2134),""))</f>
        <v>O8ZE4</v>
      </c>
      <c r="S2134" s="39" t="str">
        <f>IF(S$1&gt;$AE$1,"-",IFERROR(IF(DATEDIF('Base de données'!$A2134,S$1,"d")&lt;&gt;0,"",'Base de données'!$B2134),""))</f>
        <v/>
      </c>
      <c r="T2134" s="39" t="str">
        <f>IF(T$1&gt;$AE$1,"-",IFERROR(IF(DATEDIF('Base de données'!$A2134,T$1,"d")&lt;&gt;0,"",'Base de données'!$B2134),""))</f>
        <v/>
      </c>
      <c r="U2134" s="39" t="str">
        <f>IF(U$1&gt;$AE$1,"-",IFERROR(IF(DATEDIF('Base de données'!$A2134,U$1,"d")&lt;&gt;0,"",'Base de données'!$B2134),""))</f>
        <v/>
      </c>
      <c r="V2134" s="39" t="str">
        <f>IF(V$1&gt;$AE$1,"-",IFERROR(IF(DATEDIF('Base de données'!$A2134,V$1,"d")&lt;&gt;0,"",'Base de données'!$B2134),""))</f>
        <v/>
      </c>
      <c r="W2134" s="34"/>
      <c r="X2134" s="30" t="str">
        <f>'Base de données'!$C2134&amp;" "&amp;'Base de données'!$D2134</f>
        <v>Olivier Stéphanie</v>
      </c>
      <c r="Y2134" s="31">
        <f>COUNTIF('Base de données'!$B:$B,'Base de données'!$B2134)</f>
        <v>12</v>
      </c>
      <c r="AA2134" s="87" cm="1">
        <f t="array" aca="1" ref="AA2134" ca="1">INDIRECT("'Base de données'!A" &amp; ROW(Y2134))</f>
        <v>45870</v>
      </c>
      <c r="AB2134" s="51" t="str" cm="1">
        <f t="array" aca="1" ref="AB2134" ca="1">INDIRECT("'Base de données'!B" &amp; ROW(Z2134))</f>
        <v>O8ZE4</v>
      </c>
    </row>
    <row r="2135" spans="1:28" x14ac:dyDescent="0.3">
      <c r="A2135" s="41" t="str">
        <f ca="1">IF(IF(AND($B2135&lt;&gt;"-",$B2135=$E2135),"Entrée et sortie","-")="Entrée et sortie",'Base de données'!$B2135,"-")</f>
        <v>-</v>
      </c>
      <c r="B2135" s="41" t="str">
        <f t="shared" ca="1" si="135"/>
        <v>-</v>
      </c>
      <c r="C2135" s="41" t="str">
        <f t="shared" ca="1" si="136"/>
        <v>-</v>
      </c>
      <c r="D2135" s="41" t="str">
        <f>IF($F2135="sortie en cours d'année",'Base de données'!$B2135,"-")</f>
        <v>-</v>
      </c>
      <c r="E2135" s="41" t="str">
        <f>IF($H2135="entrée en cours d'année",'Base de données'!$B2135,"-")</f>
        <v>-</v>
      </c>
      <c r="F2135" s="37" t="str">
        <f t="shared" si="133"/>
        <v/>
      </c>
      <c r="G2135" s="37" t="str">
        <f>IF($J2135="mouvement",_xlfn.XLOOKUP('Base de données'!$B2135,$V:$V,$V:$V,0),"")</f>
        <v/>
      </c>
      <c r="H2135" s="37" t="str">
        <f t="shared" si="134"/>
        <v/>
      </c>
      <c r="I2135" s="37" t="str">
        <f>IF($J2135="mouvement",_xlfn.XLOOKUP('Base de données'!$B2135,$K:$K,$K:$K,0),"")</f>
        <v/>
      </c>
      <c r="J2135" s="38" t="str">
        <f>IF(AND(Y2135&lt;&gt;MAX(Y:Y),COUNTIF(K2135:V2135,'Base de données'!$B2135)&gt;0),"mouvement","")</f>
        <v/>
      </c>
      <c r="K2135" s="39" t="str">
        <f>IF(K$1&gt;$AE$1,"-",IFERROR(IF(DATEDIF('Base de données'!$A2135,K$1,"d")&lt;&gt;0,"",'Base de données'!$B2135),""))</f>
        <v/>
      </c>
      <c r="L2135" s="39" t="str">
        <f>IF(L$1&gt;$AE$1,"-",IFERROR(IF(DATEDIF('Base de données'!$A2135,L$1,"d")&lt;&gt;0,"",'Base de données'!$B2135),""))</f>
        <v/>
      </c>
      <c r="M2135" s="39" t="str">
        <f>IF(M$1&gt;$AE$1,"-",IFERROR(IF(DATEDIF('Base de données'!$A2135,M$1,"d")&lt;&gt;0,"",'Base de données'!$B2135),""))</f>
        <v/>
      </c>
      <c r="N2135" s="39" t="str">
        <f>IF(N$1&gt;$AE$1,"-",IFERROR(IF(DATEDIF('Base de données'!$A2135,N$1,"d")&lt;&gt;0,"",'Base de données'!$B2135),""))</f>
        <v/>
      </c>
      <c r="O2135" s="39" t="str">
        <f>IF(O$1&gt;$AE$1,"-",IFERROR(IF(DATEDIF('Base de données'!$A2135,O$1,"d")&lt;&gt;0,"",'Base de données'!$B2135),""))</f>
        <v/>
      </c>
      <c r="P2135" s="39" t="str">
        <f>IF(P$1&gt;$AE$1,"-",IFERROR(IF(DATEDIF('Base de données'!$A2135,P$1,"d")&lt;&gt;0,"",'Base de données'!$B2135),""))</f>
        <v/>
      </c>
      <c r="Q2135" s="39" t="str">
        <f>IF(Q$1&gt;$AE$1,"-",IFERROR(IF(DATEDIF('Base de données'!$A2135,Q$1,"d")&lt;&gt;0,"",'Base de données'!$B2135),""))</f>
        <v/>
      </c>
      <c r="R2135" s="39" t="str">
        <f>IF(R$1&gt;$AE$1,"-",IFERROR(IF(DATEDIF('Base de données'!$A2135,R$1,"d")&lt;&gt;0,"",'Base de données'!$B2135),""))</f>
        <v>5RTGL</v>
      </c>
      <c r="S2135" s="39" t="str">
        <f>IF(S$1&gt;$AE$1,"-",IFERROR(IF(DATEDIF('Base de données'!$A2135,S$1,"d")&lt;&gt;0,"",'Base de données'!$B2135),""))</f>
        <v/>
      </c>
      <c r="T2135" s="39" t="str">
        <f>IF(T$1&gt;$AE$1,"-",IFERROR(IF(DATEDIF('Base de données'!$A2135,T$1,"d")&lt;&gt;0,"",'Base de données'!$B2135),""))</f>
        <v/>
      </c>
      <c r="U2135" s="39" t="str">
        <f>IF(U$1&gt;$AE$1,"-",IFERROR(IF(DATEDIF('Base de données'!$A2135,U$1,"d")&lt;&gt;0,"",'Base de données'!$B2135),""))</f>
        <v/>
      </c>
      <c r="V2135" s="39" t="str">
        <f>IF(V$1&gt;$AE$1,"-",IFERROR(IF(DATEDIF('Base de données'!$A2135,V$1,"d")&lt;&gt;0,"",'Base de données'!$B2135),""))</f>
        <v/>
      </c>
      <c r="W2135" s="34"/>
      <c r="X2135" s="30" t="str">
        <f>'Base de données'!$C2135&amp;" "&amp;'Base de données'!$D2135</f>
        <v>Joubert Étienne</v>
      </c>
      <c r="Y2135" s="31">
        <f>COUNTIF('Base de données'!$B:$B,'Base de données'!$B2135)</f>
        <v>12</v>
      </c>
      <c r="AA2135" s="87" cm="1">
        <f t="array" aca="1" ref="AA2135" ca="1">INDIRECT("'Base de données'!A" &amp; ROW(Y2135))</f>
        <v>45870</v>
      </c>
      <c r="AB2135" s="51" t="str" cm="1">
        <f t="array" aca="1" ref="AB2135" ca="1">INDIRECT("'Base de données'!B" &amp; ROW(Z2135))</f>
        <v>5RTGL</v>
      </c>
    </row>
    <row r="2136" spans="1:28" x14ac:dyDescent="0.3">
      <c r="A2136" s="41" t="str">
        <f ca="1">IF(IF(AND($B2136&lt;&gt;"-",$B2136=$E2136),"Entrée et sortie","-")="Entrée et sortie",'Base de données'!$B2136,"-")</f>
        <v>-</v>
      </c>
      <c r="B2136" s="41" t="str">
        <f t="shared" ca="1" si="135"/>
        <v>-</v>
      </c>
      <c r="C2136" s="41" t="str">
        <f t="shared" ca="1" si="136"/>
        <v>-</v>
      </c>
      <c r="D2136" s="41" t="str">
        <f>IF($F2136="sortie en cours d'année",'Base de données'!$B2136,"-")</f>
        <v>-</v>
      </c>
      <c r="E2136" s="41" t="str">
        <f>IF($H2136="entrée en cours d'année",'Base de données'!$B2136,"-")</f>
        <v>-</v>
      </c>
      <c r="F2136" s="37" t="str">
        <f t="shared" si="133"/>
        <v/>
      </c>
      <c r="G2136" s="37" t="str">
        <f>IF($J2136="mouvement",_xlfn.XLOOKUP('Base de données'!$B2136,$V:$V,$V:$V,0),"")</f>
        <v/>
      </c>
      <c r="H2136" s="37" t="str">
        <f t="shared" si="134"/>
        <v/>
      </c>
      <c r="I2136" s="37" t="str">
        <f>IF($J2136="mouvement",_xlfn.XLOOKUP('Base de données'!$B2136,$K:$K,$K:$K,0),"")</f>
        <v/>
      </c>
      <c r="J2136" s="38" t="str">
        <f>IF(AND(Y2136&lt;&gt;MAX(Y:Y),COUNTIF(K2136:V2136,'Base de données'!$B2136)&gt;0),"mouvement","")</f>
        <v/>
      </c>
      <c r="K2136" s="39" t="str">
        <f>IF(K$1&gt;$AE$1,"-",IFERROR(IF(DATEDIF('Base de données'!$A2136,K$1,"d")&lt;&gt;0,"",'Base de données'!$B2136),""))</f>
        <v/>
      </c>
      <c r="L2136" s="39" t="str">
        <f>IF(L$1&gt;$AE$1,"-",IFERROR(IF(DATEDIF('Base de données'!$A2136,L$1,"d")&lt;&gt;0,"",'Base de données'!$B2136),""))</f>
        <v/>
      </c>
      <c r="M2136" s="39" t="str">
        <f>IF(M$1&gt;$AE$1,"-",IFERROR(IF(DATEDIF('Base de données'!$A2136,M$1,"d")&lt;&gt;0,"",'Base de données'!$B2136),""))</f>
        <v/>
      </c>
      <c r="N2136" s="39" t="str">
        <f>IF(N$1&gt;$AE$1,"-",IFERROR(IF(DATEDIF('Base de données'!$A2136,N$1,"d")&lt;&gt;0,"",'Base de données'!$B2136),""))</f>
        <v/>
      </c>
      <c r="O2136" s="39" t="str">
        <f>IF(O$1&gt;$AE$1,"-",IFERROR(IF(DATEDIF('Base de données'!$A2136,O$1,"d")&lt;&gt;0,"",'Base de données'!$B2136),""))</f>
        <v/>
      </c>
      <c r="P2136" s="39" t="str">
        <f>IF(P$1&gt;$AE$1,"-",IFERROR(IF(DATEDIF('Base de données'!$A2136,P$1,"d")&lt;&gt;0,"",'Base de données'!$B2136),""))</f>
        <v/>
      </c>
      <c r="Q2136" s="39" t="str">
        <f>IF(Q$1&gt;$AE$1,"-",IFERROR(IF(DATEDIF('Base de données'!$A2136,Q$1,"d")&lt;&gt;0,"",'Base de données'!$B2136),""))</f>
        <v/>
      </c>
      <c r="R2136" s="39" t="str">
        <f>IF(R$1&gt;$AE$1,"-",IFERROR(IF(DATEDIF('Base de données'!$A2136,R$1,"d")&lt;&gt;0,"",'Base de données'!$B2136),""))</f>
        <v>SKG2X</v>
      </c>
      <c r="S2136" s="39" t="str">
        <f>IF(S$1&gt;$AE$1,"-",IFERROR(IF(DATEDIF('Base de données'!$A2136,S$1,"d")&lt;&gt;0,"",'Base de données'!$B2136),""))</f>
        <v/>
      </c>
      <c r="T2136" s="39" t="str">
        <f>IF(T$1&gt;$AE$1,"-",IFERROR(IF(DATEDIF('Base de données'!$A2136,T$1,"d")&lt;&gt;0,"",'Base de données'!$B2136),""))</f>
        <v/>
      </c>
      <c r="U2136" s="39" t="str">
        <f>IF(U$1&gt;$AE$1,"-",IFERROR(IF(DATEDIF('Base de données'!$A2136,U$1,"d")&lt;&gt;0,"",'Base de données'!$B2136),""))</f>
        <v/>
      </c>
      <c r="V2136" s="39" t="str">
        <f>IF(V$1&gt;$AE$1,"-",IFERROR(IF(DATEDIF('Base de données'!$A2136,V$1,"d")&lt;&gt;0,"",'Base de données'!$B2136),""))</f>
        <v/>
      </c>
      <c r="W2136" s="34"/>
      <c r="X2136" s="30" t="str">
        <f>'Base de données'!$C2136&amp;" "&amp;'Base de données'!$D2136</f>
        <v>Lebon David</v>
      </c>
      <c r="Y2136" s="31">
        <f>COUNTIF('Base de données'!$B:$B,'Base de données'!$B2136)</f>
        <v>12</v>
      </c>
      <c r="AA2136" s="87" cm="1">
        <f t="array" aca="1" ref="AA2136" ca="1">INDIRECT("'Base de données'!A" &amp; ROW(Y2136))</f>
        <v>45870</v>
      </c>
      <c r="AB2136" s="51" t="str" cm="1">
        <f t="array" aca="1" ref="AB2136" ca="1">INDIRECT("'Base de données'!B" &amp; ROW(Z2136))</f>
        <v>SKG2X</v>
      </c>
    </row>
    <row r="2137" spans="1:28" x14ac:dyDescent="0.3">
      <c r="A2137" s="41" t="str">
        <f ca="1">IF(IF(AND($B2137&lt;&gt;"-",$B2137=$E2137),"Entrée et sortie","-")="Entrée et sortie",'Base de données'!$B2137,"-")</f>
        <v>-</v>
      </c>
      <c r="B2137" s="41" t="str">
        <f t="shared" ca="1" si="135"/>
        <v>-</v>
      </c>
      <c r="C2137" s="41" t="str">
        <f t="shared" ca="1" si="136"/>
        <v>-</v>
      </c>
      <c r="D2137" s="41" t="str">
        <f>IF($F2137="sortie en cours d'année",'Base de données'!$B2137,"-")</f>
        <v>-</v>
      </c>
      <c r="E2137" s="41" t="str">
        <f>IF($H2137="entrée en cours d'année",'Base de données'!$B2137,"-")</f>
        <v>-</v>
      </c>
      <c r="F2137" s="37" t="str">
        <f t="shared" si="133"/>
        <v/>
      </c>
      <c r="G2137" s="37" t="str">
        <f>IF($J2137="mouvement",_xlfn.XLOOKUP('Base de données'!$B2137,$V:$V,$V:$V,0),"")</f>
        <v/>
      </c>
      <c r="H2137" s="37" t="str">
        <f t="shared" si="134"/>
        <v/>
      </c>
      <c r="I2137" s="37" t="str">
        <f>IF($J2137="mouvement",_xlfn.XLOOKUP('Base de données'!$B2137,$K:$K,$K:$K,0),"")</f>
        <v/>
      </c>
      <c r="J2137" s="38" t="str">
        <f>IF(AND(Y2137&lt;&gt;MAX(Y:Y),COUNTIF(K2137:V2137,'Base de données'!$B2137)&gt;0),"mouvement","")</f>
        <v/>
      </c>
      <c r="K2137" s="39" t="str">
        <f>IF(K$1&gt;$AE$1,"-",IFERROR(IF(DATEDIF('Base de données'!$A2137,K$1,"d")&lt;&gt;0,"",'Base de données'!$B2137),""))</f>
        <v/>
      </c>
      <c r="L2137" s="39" t="str">
        <f>IF(L$1&gt;$AE$1,"-",IFERROR(IF(DATEDIF('Base de données'!$A2137,L$1,"d")&lt;&gt;0,"",'Base de données'!$B2137),""))</f>
        <v/>
      </c>
      <c r="M2137" s="39" t="str">
        <f>IF(M$1&gt;$AE$1,"-",IFERROR(IF(DATEDIF('Base de données'!$A2137,M$1,"d")&lt;&gt;0,"",'Base de données'!$B2137),""))</f>
        <v/>
      </c>
      <c r="N2137" s="39" t="str">
        <f>IF(N$1&gt;$AE$1,"-",IFERROR(IF(DATEDIF('Base de données'!$A2137,N$1,"d")&lt;&gt;0,"",'Base de données'!$B2137),""))</f>
        <v/>
      </c>
      <c r="O2137" s="39" t="str">
        <f>IF(O$1&gt;$AE$1,"-",IFERROR(IF(DATEDIF('Base de données'!$A2137,O$1,"d")&lt;&gt;0,"",'Base de données'!$B2137),""))</f>
        <v/>
      </c>
      <c r="P2137" s="39" t="str">
        <f>IF(P$1&gt;$AE$1,"-",IFERROR(IF(DATEDIF('Base de données'!$A2137,P$1,"d")&lt;&gt;0,"",'Base de données'!$B2137),""))</f>
        <v/>
      </c>
      <c r="Q2137" s="39" t="str">
        <f>IF(Q$1&gt;$AE$1,"-",IFERROR(IF(DATEDIF('Base de données'!$A2137,Q$1,"d")&lt;&gt;0,"",'Base de données'!$B2137),""))</f>
        <v/>
      </c>
      <c r="R2137" s="39" t="str">
        <f>IF(R$1&gt;$AE$1,"-",IFERROR(IF(DATEDIF('Base de données'!$A2137,R$1,"d")&lt;&gt;0,"",'Base de données'!$B2137),""))</f>
        <v>RYDJX</v>
      </c>
      <c r="S2137" s="39" t="str">
        <f>IF(S$1&gt;$AE$1,"-",IFERROR(IF(DATEDIF('Base de données'!$A2137,S$1,"d")&lt;&gt;0,"",'Base de données'!$B2137),""))</f>
        <v/>
      </c>
      <c r="T2137" s="39" t="str">
        <f>IF(T$1&gt;$AE$1,"-",IFERROR(IF(DATEDIF('Base de données'!$A2137,T$1,"d")&lt;&gt;0,"",'Base de données'!$B2137),""))</f>
        <v/>
      </c>
      <c r="U2137" s="39" t="str">
        <f>IF(U$1&gt;$AE$1,"-",IFERROR(IF(DATEDIF('Base de données'!$A2137,U$1,"d")&lt;&gt;0,"",'Base de données'!$B2137),""))</f>
        <v/>
      </c>
      <c r="V2137" s="39" t="str">
        <f>IF(V$1&gt;$AE$1,"-",IFERROR(IF(DATEDIF('Base de données'!$A2137,V$1,"d")&lt;&gt;0,"",'Base de données'!$B2137),""))</f>
        <v/>
      </c>
      <c r="W2137" s="34"/>
      <c r="X2137" s="30" t="str">
        <f>'Base de données'!$C2137&amp;" "&amp;'Base de données'!$D2137</f>
        <v>Marie Denis</v>
      </c>
      <c r="Y2137" s="31">
        <f>COUNTIF('Base de données'!$B:$B,'Base de données'!$B2137)</f>
        <v>12</v>
      </c>
      <c r="AA2137" s="87" cm="1">
        <f t="array" aca="1" ref="AA2137" ca="1">INDIRECT("'Base de données'!A" &amp; ROW(Y2137))</f>
        <v>45870</v>
      </c>
      <c r="AB2137" s="51" t="str" cm="1">
        <f t="array" aca="1" ref="AB2137" ca="1">INDIRECT("'Base de données'!B" &amp; ROW(Z2137))</f>
        <v>RYDJX</v>
      </c>
    </row>
    <row r="2138" spans="1:28" x14ac:dyDescent="0.3">
      <c r="A2138" s="41" t="str">
        <f ca="1">IF(IF(AND($B2138&lt;&gt;"-",$B2138=$E2138),"Entrée et sortie","-")="Entrée et sortie",'Base de données'!$B2138,"-")</f>
        <v>-</v>
      </c>
      <c r="B2138" s="41" t="str">
        <f t="shared" ca="1" si="135"/>
        <v>-</v>
      </c>
      <c r="C2138" s="41" t="str">
        <f t="shared" ca="1" si="136"/>
        <v>-</v>
      </c>
      <c r="D2138" s="41" t="str">
        <f>IF($F2138="sortie en cours d'année",'Base de données'!$B2138,"-")</f>
        <v>-</v>
      </c>
      <c r="E2138" s="41" t="str">
        <f>IF($H2138="entrée en cours d'année",'Base de données'!$B2138,"-")</f>
        <v>-</v>
      </c>
      <c r="F2138" s="37" t="str">
        <f t="shared" si="133"/>
        <v/>
      </c>
      <c r="G2138" s="37" t="str">
        <f>IF($J2138="mouvement",_xlfn.XLOOKUP('Base de données'!$B2138,$V:$V,$V:$V,0),"")</f>
        <v/>
      </c>
      <c r="H2138" s="37" t="str">
        <f t="shared" si="134"/>
        <v/>
      </c>
      <c r="I2138" s="37" t="str">
        <f>IF($J2138="mouvement",_xlfn.XLOOKUP('Base de données'!$B2138,$K:$K,$K:$K,0),"")</f>
        <v/>
      </c>
      <c r="J2138" s="38" t="str">
        <f>IF(AND(Y2138&lt;&gt;MAX(Y:Y),COUNTIF(K2138:V2138,'Base de données'!$B2138)&gt;0),"mouvement","")</f>
        <v/>
      </c>
      <c r="K2138" s="39" t="str">
        <f>IF(K$1&gt;$AE$1,"-",IFERROR(IF(DATEDIF('Base de données'!$A2138,K$1,"d")&lt;&gt;0,"",'Base de données'!$B2138),""))</f>
        <v/>
      </c>
      <c r="L2138" s="39" t="str">
        <f>IF(L$1&gt;$AE$1,"-",IFERROR(IF(DATEDIF('Base de données'!$A2138,L$1,"d")&lt;&gt;0,"",'Base de données'!$B2138),""))</f>
        <v/>
      </c>
      <c r="M2138" s="39" t="str">
        <f>IF(M$1&gt;$AE$1,"-",IFERROR(IF(DATEDIF('Base de données'!$A2138,M$1,"d")&lt;&gt;0,"",'Base de données'!$B2138),""))</f>
        <v/>
      </c>
      <c r="N2138" s="39" t="str">
        <f>IF(N$1&gt;$AE$1,"-",IFERROR(IF(DATEDIF('Base de données'!$A2138,N$1,"d")&lt;&gt;0,"",'Base de données'!$B2138),""))</f>
        <v/>
      </c>
      <c r="O2138" s="39" t="str">
        <f>IF(O$1&gt;$AE$1,"-",IFERROR(IF(DATEDIF('Base de données'!$A2138,O$1,"d")&lt;&gt;0,"",'Base de données'!$B2138),""))</f>
        <v/>
      </c>
      <c r="P2138" s="39" t="str">
        <f>IF(P$1&gt;$AE$1,"-",IFERROR(IF(DATEDIF('Base de données'!$A2138,P$1,"d")&lt;&gt;0,"",'Base de données'!$B2138),""))</f>
        <v/>
      </c>
      <c r="Q2138" s="39" t="str">
        <f>IF(Q$1&gt;$AE$1,"-",IFERROR(IF(DATEDIF('Base de données'!$A2138,Q$1,"d")&lt;&gt;0,"",'Base de données'!$B2138),""))</f>
        <v/>
      </c>
      <c r="R2138" s="39" t="str">
        <f>IF(R$1&gt;$AE$1,"-",IFERROR(IF(DATEDIF('Base de données'!$A2138,R$1,"d")&lt;&gt;0,"",'Base de données'!$B2138),""))</f>
        <v>KJ5NJ</v>
      </c>
      <c r="S2138" s="39" t="str">
        <f>IF(S$1&gt;$AE$1,"-",IFERROR(IF(DATEDIF('Base de données'!$A2138,S$1,"d")&lt;&gt;0,"",'Base de données'!$B2138),""))</f>
        <v/>
      </c>
      <c r="T2138" s="39" t="str">
        <f>IF(T$1&gt;$AE$1,"-",IFERROR(IF(DATEDIF('Base de données'!$A2138,T$1,"d")&lt;&gt;0,"",'Base de données'!$B2138),""))</f>
        <v/>
      </c>
      <c r="U2138" s="39" t="str">
        <f>IF(U$1&gt;$AE$1,"-",IFERROR(IF(DATEDIF('Base de données'!$A2138,U$1,"d")&lt;&gt;0,"",'Base de données'!$B2138),""))</f>
        <v/>
      </c>
      <c r="V2138" s="39" t="str">
        <f>IF(V$1&gt;$AE$1,"-",IFERROR(IF(DATEDIF('Base de données'!$A2138,V$1,"d")&lt;&gt;0,"",'Base de données'!$B2138),""))</f>
        <v/>
      </c>
      <c r="W2138" s="34"/>
      <c r="X2138" s="30" t="str">
        <f>'Base de données'!$C2138&amp;" "&amp;'Base de données'!$D2138</f>
        <v>Mathieu François</v>
      </c>
      <c r="Y2138" s="31">
        <f>COUNTIF('Base de données'!$B:$B,'Base de données'!$B2138)</f>
        <v>12</v>
      </c>
      <c r="AA2138" s="87" cm="1">
        <f t="array" aca="1" ref="AA2138" ca="1">INDIRECT("'Base de données'!A" &amp; ROW(Y2138))</f>
        <v>45870</v>
      </c>
      <c r="AB2138" s="51" t="str" cm="1">
        <f t="array" aca="1" ref="AB2138" ca="1">INDIRECT("'Base de données'!B" &amp; ROW(Z2138))</f>
        <v>KJ5NJ</v>
      </c>
    </row>
    <row r="2139" spans="1:28" x14ac:dyDescent="0.3">
      <c r="A2139" s="41" t="str">
        <f ca="1">IF(IF(AND($B2139&lt;&gt;"-",$B2139=$E2139),"Entrée et sortie","-")="Entrée et sortie",'Base de données'!$B2139,"-")</f>
        <v>-</v>
      </c>
      <c r="B2139" s="41" t="str">
        <f t="shared" ca="1" si="135"/>
        <v>-</v>
      </c>
      <c r="C2139" s="41" t="str">
        <f t="shared" ca="1" si="136"/>
        <v>-</v>
      </c>
      <c r="D2139" s="41" t="str">
        <f>IF($F2139="sortie en cours d'année",'Base de données'!$B2139,"-")</f>
        <v>-</v>
      </c>
      <c r="E2139" s="41" t="str">
        <f>IF($H2139="entrée en cours d'année",'Base de données'!$B2139,"-")</f>
        <v>-</v>
      </c>
      <c r="F2139" s="37" t="str">
        <f t="shared" si="133"/>
        <v/>
      </c>
      <c r="G2139" s="37" t="str">
        <f>IF($J2139="mouvement",_xlfn.XLOOKUP('Base de données'!$B2139,$V:$V,$V:$V,0),"")</f>
        <v/>
      </c>
      <c r="H2139" s="37" t="str">
        <f t="shared" si="134"/>
        <v/>
      </c>
      <c r="I2139" s="37" t="str">
        <f>IF($J2139="mouvement",_xlfn.XLOOKUP('Base de données'!$B2139,$K:$K,$K:$K,0),"")</f>
        <v/>
      </c>
      <c r="J2139" s="38" t="str">
        <f>IF(AND(Y2139&lt;&gt;MAX(Y:Y),COUNTIF(K2139:V2139,'Base de données'!$B2139)&gt;0),"mouvement","")</f>
        <v/>
      </c>
      <c r="K2139" s="39" t="str">
        <f>IF(K$1&gt;$AE$1,"-",IFERROR(IF(DATEDIF('Base de données'!$A2139,K$1,"d")&lt;&gt;0,"",'Base de données'!$B2139),""))</f>
        <v/>
      </c>
      <c r="L2139" s="39" t="str">
        <f>IF(L$1&gt;$AE$1,"-",IFERROR(IF(DATEDIF('Base de données'!$A2139,L$1,"d")&lt;&gt;0,"",'Base de données'!$B2139),""))</f>
        <v/>
      </c>
      <c r="M2139" s="39" t="str">
        <f>IF(M$1&gt;$AE$1,"-",IFERROR(IF(DATEDIF('Base de données'!$A2139,M$1,"d")&lt;&gt;0,"",'Base de données'!$B2139),""))</f>
        <v/>
      </c>
      <c r="N2139" s="39" t="str">
        <f>IF(N$1&gt;$AE$1,"-",IFERROR(IF(DATEDIF('Base de données'!$A2139,N$1,"d")&lt;&gt;0,"",'Base de données'!$B2139),""))</f>
        <v/>
      </c>
      <c r="O2139" s="39" t="str">
        <f>IF(O$1&gt;$AE$1,"-",IFERROR(IF(DATEDIF('Base de données'!$A2139,O$1,"d")&lt;&gt;0,"",'Base de données'!$B2139),""))</f>
        <v/>
      </c>
      <c r="P2139" s="39" t="str">
        <f>IF(P$1&gt;$AE$1,"-",IFERROR(IF(DATEDIF('Base de données'!$A2139,P$1,"d")&lt;&gt;0,"",'Base de données'!$B2139),""))</f>
        <v/>
      </c>
      <c r="Q2139" s="39" t="str">
        <f>IF(Q$1&gt;$AE$1,"-",IFERROR(IF(DATEDIF('Base de données'!$A2139,Q$1,"d")&lt;&gt;0,"",'Base de données'!$B2139),""))</f>
        <v/>
      </c>
      <c r="R2139" s="39" t="str">
        <f>IF(R$1&gt;$AE$1,"-",IFERROR(IF(DATEDIF('Base de données'!$A2139,R$1,"d")&lt;&gt;0,"",'Base de données'!$B2139),""))</f>
        <v>ZUFW1</v>
      </c>
      <c r="S2139" s="39" t="str">
        <f>IF(S$1&gt;$AE$1,"-",IFERROR(IF(DATEDIF('Base de données'!$A2139,S$1,"d")&lt;&gt;0,"",'Base de données'!$B2139),""))</f>
        <v/>
      </c>
      <c r="T2139" s="39" t="str">
        <f>IF(T$1&gt;$AE$1,"-",IFERROR(IF(DATEDIF('Base de données'!$A2139,T$1,"d")&lt;&gt;0,"",'Base de données'!$B2139),""))</f>
        <v/>
      </c>
      <c r="U2139" s="39" t="str">
        <f>IF(U$1&gt;$AE$1,"-",IFERROR(IF(DATEDIF('Base de données'!$A2139,U$1,"d")&lt;&gt;0,"",'Base de données'!$B2139),""))</f>
        <v/>
      </c>
      <c r="V2139" s="39" t="str">
        <f>IF(V$1&gt;$AE$1,"-",IFERROR(IF(DATEDIF('Base de données'!$A2139,V$1,"d")&lt;&gt;0,"",'Base de données'!$B2139),""))</f>
        <v/>
      </c>
      <c r="W2139" s="34"/>
      <c r="X2139" s="30" t="str">
        <f>'Base de données'!$C2139&amp;" "&amp;'Base de données'!$D2139</f>
        <v>De Sousa Eugène</v>
      </c>
      <c r="Y2139" s="31">
        <f>COUNTIF('Base de données'!$B:$B,'Base de données'!$B2139)</f>
        <v>12</v>
      </c>
      <c r="AA2139" s="87" cm="1">
        <f t="array" aca="1" ref="AA2139" ca="1">INDIRECT("'Base de données'!A" &amp; ROW(Y2139))</f>
        <v>45870</v>
      </c>
      <c r="AB2139" s="51" t="str" cm="1">
        <f t="array" aca="1" ref="AB2139" ca="1">INDIRECT("'Base de données'!B" &amp; ROW(Z2139))</f>
        <v>ZUFW1</v>
      </c>
    </row>
    <row r="2140" spans="1:28" x14ac:dyDescent="0.3">
      <c r="A2140" s="41" t="str">
        <f ca="1">IF(IF(AND($B2140&lt;&gt;"-",$B2140=$E2140),"Entrée et sortie","-")="Entrée et sortie",'Base de données'!$B2140,"-")</f>
        <v>-</v>
      </c>
      <c r="B2140" s="41" t="str">
        <f t="shared" ca="1" si="135"/>
        <v>-</v>
      </c>
      <c r="C2140" s="41" t="str">
        <f t="shared" ca="1" si="136"/>
        <v>-</v>
      </c>
      <c r="D2140" s="41" t="str">
        <f>IF($F2140="sortie en cours d'année",'Base de données'!$B2140,"-")</f>
        <v>-</v>
      </c>
      <c r="E2140" s="41" t="str">
        <f>IF($H2140="entrée en cours d'année",'Base de données'!$B2140,"-")</f>
        <v>-</v>
      </c>
      <c r="F2140" s="37" t="str">
        <f t="shared" si="133"/>
        <v/>
      </c>
      <c r="G2140" s="37" t="str">
        <f>IF($J2140="mouvement",_xlfn.XLOOKUP('Base de données'!$B2140,$V:$V,$V:$V,0),"")</f>
        <v/>
      </c>
      <c r="H2140" s="37" t="str">
        <f t="shared" si="134"/>
        <v/>
      </c>
      <c r="I2140" s="37" t="str">
        <f>IF($J2140="mouvement",_xlfn.XLOOKUP('Base de données'!$B2140,$K:$K,$K:$K,0),"")</f>
        <v/>
      </c>
      <c r="J2140" s="38" t="str">
        <f>IF(AND(Y2140&lt;&gt;MAX(Y:Y),COUNTIF(K2140:V2140,'Base de données'!$B2140)&gt;0),"mouvement","")</f>
        <v/>
      </c>
      <c r="K2140" s="39" t="str">
        <f>IF(K$1&gt;$AE$1,"-",IFERROR(IF(DATEDIF('Base de données'!$A2140,K$1,"d")&lt;&gt;0,"",'Base de données'!$B2140),""))</f>
        <v/>
      </c>
      <c r="L2140" s="39" t="str">
        <f>IF(L$1&gt;$AE$1,"-",IFERROR(IF(DATEDIF('Base de données'!$A2140,L$1,"d")&lt;&gt;0,"",'Base de données'!$B2140),""))</f>
        <v/>
      </c>
      <c r="M2140" s="39" t="str">
        <f>IF(M$1&gt;$AE$1,"-",IFERROR(IF(DATEDIF('Base de données'!$A2140,M$1,"d")&lt;&gt;0,"",'Base de données'!$B2140),""))</f>
        <v/>
      </c>
      <c r="N2140" s="39" t="str">
        <f>IF(N$1&gt;$AE$1,"-",IFERROR(IF(DATEDIF('Base de données'!$A2140,N$1,"d")&lt;&gt;0,"",'Base de données'!$B2140),""))</f>
        <v/>
      </c>
      <c r="O2140" s="39" t="str">
        <f>IF(O$1&gt;$AE$1,"-",IFERROR(IF(DATEDIF('Base de données'!$A2140,O$1,"d")&lt;&gt;0,"",'Base de données'!$B2140),""))</f>
        <v/>
      </c>
      <c r="P2140" s="39" t="str">
        <f>IF(P$1&gt;$AE$1,"-",IFERROR(IF(DATEDIF('Base de données'!$A2140,P$1,"d")&lt;&gt;0,"",'Base de données'!$B2140),""))</f>
        <v/>
      </c>
      <c r="Q2140" s="39" t="str">
        <f>IF(Q$1&gt;$AE$1,"-",IFERROR(IF(DATEDIF('Base de données'!$A2140,Q$1,"d")&lt;&gt;0,"",'Base de données'!$B2140),""))</f>
        <v/>
      </c>
      <c r="R2140" s="39" t="str">
        <f>IF(R$1&gt;$AE$1,"-",IFERROR(IF(DATEDIF('Base de données'!$A2140,R$1,"d")&lt;&gt;0,"",'Base de données'!$B2140),""))</f>
        <v>ARBLU</v>
      </c>
      <c r="S2140" s="39" t="str">
        <f>IF(S$1&gt;$AE$1,"-",IFERROR(IF(DATEDIF('Base de données'!$A2140,S$1,"d")&lt;&gt;0,"",'Base de données'!$B2140),""))</f>
        <v/>
      </c>
      <c r="T2140" s="39" t="str">
        <f>IF(T$1&gt;$AE$1,"-",IFERROR(IF(DATEDIF('Base de données'!$A2140,T$1,"d")&lt;&gt;0,"",'Base de données'!$B2140),""))</f>
        <v/>
      </c>
      <c r="U2140" s="39" t="str">
        <f>IF(U$1&gt;$AE$1,"-",IFERROR(IF(DATEDIF('Base de données'!$A2140,U$1,"d")&lt;&gt;0,"",'Base de données'!$B2140),""))</f>
        <v/>
      </c>
      <c r="V2140" s="39" t="str">
        <f>IF(V$1&gt;$AE$1,"-",IFERROR(IF(DATEDIF('Base de données'!$A2140,V$1,"d")&lt;&gt;0,"",'Base de données'!$B2140),""))</f>
        <v/>
      </c>
      <c r="W2140" s="34"/>
      <c r="X2140" s="30" t="str">
        <f>'Base de données'!$C2140&amp;" "&amp;'Base de données'!$D2140</f>
        <v>Lacroix Thibault</v>
      </c>
      <c r="Y2140" s="31">
        <f>COUNTIF('Base de données'!$B:$B,'Base de données'!$B2140)</f>
        <v>12</v>
      </c>
      <c r="AA2140" s="87" cm="1">
        <f t="array" aca="1" ref="AA2140" ca="1">INDIRECT("'Base de données'!A" &amp; ROW(Y2140))</f>
        <v>45870</v>
      </c>
      <c r="AB2140" s="51" t="str" cm="1">
        <f t="array" aca="1" ref="AB2140" ca="1">INDIRECT("'Base de données'!B" &amp; ROW(Z2140))</f>
        <v>ARBLU</v>
      </c>
    </row>
    <row r="2141" spans="1:28" x14ac:dyDescent="0.3">
      <c r="A2141" s="41" t="str">
        <f ca="1">IF(IF(AND($B2141&lt;&gt;"-",$B2141=$E2141),"Entrée et sortie","-")="Entrée et sortie",'Base de données'!$B2141,"-")</f>
        <v>-</v>
      </c>
      <c r="B2141" s="41" t="str">
        <f t="shared" ca="1" si="135"/>
        <v>-</v>
      </c>
      <c r="C2141" s="41" t="str">
        <f t="shared" ca="1" si="136"/>
        <v>-</v>
      </c>
      <c r="D2141" s="41" t="str">
        <f>IF($F2141="sortie en cours d'année",'Base de données'!$B2141,"-")</f>
        <v>-</v>
      </c>
      <c r="E2141" s="41" t="str">
        <f>IF($H2141="entrée en cours d'année",'Base de données'!$B2141,"-")</f>
        <v>-</v>
      </c>
      <c r="F2141" s="37" t="str">
        <f t="shared" si="133"/>
        <v/>
      </c>
      <c r="G2141" s="37" t="str">
        <f>IF($J2141="mouvement",_xlfn.XLOOKUP('Base de données'!$B2141,$V:$V,$V:$V,0),"")</f>
        <v/>
      </c>
      <c r="H2141" s="37" t="str">
        <f t="shared" si="134"/>
        <v/>
      </c>
      <c r="I2141" s="37" t="str">
        <f>IF($J2141="mouvement",_xlfn.XLOOKUP('Base de données'!$B2141,$K:$K,$K:$K,0),"")</f>
        <v/>
      </c>
      <c r="J2141" s="38" t="str">
        <f>IF(AND(Y2141&lt;&gt;MAX(Y:Y),COUNTIF(K2141:V2141,'Base de données'!$B2141)&gt;0),"mouvement","")</f>
        <v/>
      </c>
      <c r="K2141" s="39" t="str">
        <f>IF(K$1&gt;$AE$1,"-",IFERROR(IF(DATEDIF('Base de données'!$A2141,K$1,"d")&lt;&gt;0,"",'Base de données'!$B2141),""))</f>
        <v/>
      </c>
      <c r="L2141" s="39" t="str">
        <f>IF(L$1&gt;$AE$1,"-",IFERROR(IF(DATEDIF('Base de données'!$A2141,L$1,"d")&lt;&gt;0,"",'Base de données'!$B2141),""))</f>
        <v/>
      </c>
      <c r="M2141" s="39" t="str">
        <f>IF(M$1&gt;$AE$1,"-",IFERROR(IF(DATEDIF('Base de données'!$A2141,M$1,"d")&lt;&gt;0,"",'Base de données'!$B2141),""))</f>
        <v/>
      </c>
      <c r="N2141" s="39" t="str">
        <f>IF(N$1&gt;$AE$1,"-",IFERROR(IF(DATEDIF('Base de données'!$A2141,N$1,"d")&lt;&gt;0,"",'Base de données'!$B2141),""))</f>
        <v/>
      </c>
      <c r="O2141" s="39" t="str">
        <f>IF(O$1&gt;$AE$1,"-",IFERROR(IF(DATEDIF('Base de données'!$A2141,O$1,"d")&lt;&gt;0,"",'Base de données'!$B2141),""))</f>
        <v/>
      </c>
      <c r="P2141" s="39" t="str">
        <f>IF(P$1&gt;$AE$1,"-",IFERROR(IF(DATEDIF('Base de données'!$A2141,P$1,"d")&lt;&gt;0,"",'Base de données'!$B2141),""))</f>
        <v/>
      </c>
      <c r="Q2141" s="39" t="str">
        <f>IF(Q$1&gt;$AE$1,"-",IFERROR(IF(DATEDIF('Base de données'!$A2141,Q$1,"d")&lt;&gt;0,"",'Base de données'!$B2141),""))</f>
        <v/>
      </c>
      <c r="R2141" s="39" t="str">
        <f>IF(R$1&gt;$AE$1,"-",IFERROR(IF(DATEDIF('Base de données'!$A2141,R$1,"d")&lt;&gt;0,"",'Base de données'!$B2141),""))</f>
        <v>2T2W1</v>
      </c>
      <c r="S2141" s="39" t="str">
        <f>IF(S$1&gt;$AE$1,"-",IFERROR(IF(DATEDIF('Base de données'!$A2141,S$1,"d")&lt;&gt;0,"",'Base de données'!$B2141),""))</f>
        <v/>
      </c>
      <c r="T2141" s="39" t="str">
        <f>IF(T$1&gt;$AE$1,"-",IFERROR(IF(DATEDIF('Base de données'!$A2141,T$1,"d")&lt;&gt;0,"",'Base de données'!$B2141),""))</f>
        <v/>
      </c>
      <c r="U2141" s="39" t="str">
        <f>IF(U$1&gt;$AE$1,"-",IFERROR(IF(DATEDIF('Base de données'!$A2141,U$1,"d")&lt;&gt;0,"",'Base de données'!$B2141),""))</f>
        <v/>
      </c>
      <c r="V2141" s="39" t="str">
        <f>IF(V$1&gt;$AE$1,"-",IFERROR(IF(DATEDIF('Base de données'!$A2141,V$1,"d")&lt;&gt;0,"",'Base de données'!$B2141),""))</f>
        <v/>
      </c>
      <c r="W2141" s="34"/>
      <c r="X2141" s="30" t="str">
        <f>'Base de données'!$C2141&amp;" "&amp;'Base de données'!$D2141</f>
        <v>Maillard Laurent</v>
      </c>
      <c r="Y2141" s="31">
        <f>COUNTIF('Base de données'!$B:$B,'Base de données'!$B2141)</f>
        <v>12</v>
      </c>
      <c r="AA2141" s="87" cm="1">
        <f t="array" aca="1" ref="AA2141" ca="1">INDIRECT("'Base de données'!A" &amp; ROW(Y2141))</f>
        <v>45870</v>
      </c>
      <c r="AB2141" s="51" t="str" cm="1">
        <f t="array" aca="1" ref="AB2141" ca="1">INDIRECT("'Base de données'!B" &amp; ROW(Z2141))</f>
        <v>2T2W1</v>
      </c>
    </row>
    <row r="2142" spans="1:28" x14ac:dyDescent="0.3">
      <c r="A2142" s="41" t="str">
        <f ca="1">IF(IF(AND($B2142&lt;&gt;"-",$B2142=$E2142),"Entrée et sortie","-")="Entrée et sortie",'Base de données'!$B2142,"-")</f>
        <v>-</v>
      </c>
      <c r="B2142" s="41" t="str">
        <f t="shared" ca="1" si="135"/>
        <v>-</v>
      </c>
      <c r="C2142" s="41" t="str">
        <f t="shared" ca="1" si="136"/>
        <v>-</v>
      </c>
      <c r="D2142" s="41" t="str">
        <f>IF($F2142="sortie en cours d'année",'Base de données'!$B2142,"-")</f>
        <v>-</v>
      </c>
      <c r="E2142" s="41" t="str">
        <f>IF($H2142="entrée en cours d'année",'Base de données'!$B2142,"-")</f>
        <v>-</v>
      </c>
      <c r="F2142" s="37" t="str">
        <f t="shared" si="133"/>
        <v/>
      </c>
      <c r="G2142" s="37" t="str">
        <f>IF($J2142="mouvement",_xlfn.XLOOKUP('Base de données'!$B2142,$V:$V,$V:$V,0),"")</f>
        <v/>
      </c>
      <c r="H2142" s="37" t="str">
        <f t="shared" si="134"/>
        <v/>
      </c>
      <c r="I2142" s="37" t="str">
        <f>IF($J2142="mouvement",_xlfn.XLOOKUP('Base de données'!$B2142,$K:$K,$K:$K,0),"")</f>
        <v/>
      </c>
      <c r="J2142" s="38" t="str">
        <f>IF(AND(Y2142&lt;&gt;MAX(Y:Y),COUNTIF(K2142:V2142,'Base de données'!$B2142)&gt;0),"mouvement","")</f>
        <v/>
      </c>
      <c r="K2142" s="39" t="str">
        <f>IF(K$1&gt;$AE$1,"-",IFERROR(IF(DATEDIF('Base de données'!$A2142,K$1,"d")&lt;&gt;0,"",'Base de données'!$B2142),""))</f>
        <v/>
      </c>
      <c r="L2142" s="39" t="str">
        <f>IF(L$1&gt;$AE$1,"-",IFERROR(IF(DATEDIF('Base de données'!$A2142,L$1,"d")&lt;&gt;0,"",'Base de données'!$B2142),""))</f>
        <v/>
      </c>
      <c r="M2142" s="39" t="str">
        <f>IF(M$1&gt;$AE$1,"-",IFERROR(IF(DATEDIF('Base de données'!$A2142,M$1,"d")&lt;&gt;0,"",'Base de données'!$B2142),""))</f>
        <v/>
      </c>
      <c r="N2142" s="39" t="str">
        <f>IF(N$1&gt;$AE$1,"-",IFERROR(IF(DATEDIF('Base de données'!$A2142,N$1,"d")&lt;&gt;0,"",'Base de données'!$B2142),""))</f>
        <v/>
      </c>
      <c r="O2142" s="39" t="str">
        <f>IF(O$1&gt;$AE$1,"-",IFERROR(IF(DATEDIF('Base de données'!$A2142,O$1,"d")&lt;&gt;0,"",'Base de données'!$B2142),""))</f>
        <v/>
      </c>
      <c r="P2142" s="39" t="str">
        <f>IF(P$1&gt;$AE$1,"-",IFERROR(IF(DATEDIF('Base de données'!$A2142,P$1,"d")&lt;&gt;0,"",'Base de données'!$B2142),""))</f>
        <v/>
      </c>
      <c r="Q2142" s="39" t="str">
        <f>IF(Q$1&gt;$AE$1,"-",IFERROR(IF(DATEDIF('Base de données'!$A2142,Q$1,"d")&lt;&gt;0,"",'Base de données'!$B2142),""))</f>
        <v/>
      </c>
      <c r="R2142" s="39" t="str">
        <f>IF(R$1&gt;$AE$1,"-",IFERROR(IF(DATEDIF('Base de données'!$A2142,R$1,"d")&lt;&gt;0,"",'Base de données'!$B2142),""))</f>
        <v>DOY58</v>
      </c>
      <c r="S2142" s="39" t="str">
        <f>IF(S$1&gt;$AE$1,"-",IFERROR(IF(DATEDIF('Base de données'!$A2142,S$1,"d")&lt;&gt;0,"",'Base de données'!$B2142),""))</f>
        <v/>
      </c>
      <c r="T2142" s="39" t="str">
        <f>IF(T$1&gt;$AE$1,"-",IFERROR(IF(DATEDIF('Base de données'!$A2142,T$1,"d")&lt;&gt;0,"",'Base de données'!$B2142),""))</f>
        <v/>
      </c>
      <c r="U2142" s="39" t="str">
        <f>IF(U$1&gt;$AE$1,"-",IFERROR(IF(DATEDIF('Base de données'!$A2142,U$1,"d")&lt;&gt;0,"",'Base de données'!$B2142),""))</f>
        <v/>
      </c>
      <c r="V2142" s="39" t="str">
        <f>IF(V$1&gt;$AE$1,"-",IFERROR(IF(DATEDIF('Base de données'!$A2142,V$1,"d")&lt;&gt;0,"",'Base de données'!$B2142),""))</f>
        <v/>
      </c>
      <c r="W2142" s="34"/>
      <c r="X2142" s="30" t="str">
        <f>'Base de données'!$C2142&amp;" "&amp;'Base de données'!$D2142</f>
        <v>Munoz Joseph</v>
      </c>
      <c r="Y2142" s="31">
        <f>COUNTIF('Base de données'!$B:$B,'Base de données'!$B2142)</f>
        <v>12</v>
      </c>
      <c r="AA2142" s="87" cm="1">
        <f t="array" aca="1" ref="AA2142" ca="1">INDIRECT("'Base de données'!A" &amp; ROW(Y2142))</f>
        <v>45870</v>
      </c>
      <c r="AB2142" s="51" t="str" cm="1">
        <f t="array" aca="1" ref="AB2142" ca="1">INDIRECT("'Base de données'!B" &amp; ROW(Z2142))</f>
        <v>DOY58</v>
      </c>
    </row>
    <row r="2143" spans="1:28" x14ac:dyDescent="0.3">
      <c r="A2143" s="41" t="str">
        <f ca="1">IF(IF(AND($B2143&lt;&gt;"-",$B2143=$E2143),"Entrée et sortie","-")="Entrée et sortie",'Base de données'!$B2143,"-")</f>
        <v>-</v>
      </c>
      <c r="B2143" s="41" t="str">
        <f t="shared" ca="1" si="135"/>
        <v>-</v>
      </c>
      <c r="C2143" s="41" t="str">
        <f t="shared" ca="1" si="136"/>
        <v>-</v>
      </c>
      <c r="D2143" s="41" t="str">
        <f>IF($F2143="sortie en cours d'année",'Base de données'!$B2143,"-")</f>
        <v>-</v>
      </c>
      <c r="E2143" s="41" t="str">
        <f>IF($H2143="entrée en cours d'année",'Base de données'!$B2143,"-")</f>
        <v>-</v>
      </c>
      <c r="F2143" s="37" t="str">
        <f t="shared" si="133"/>
        <v/>
      </c>
      <c r="G2143" s="37" t="str">
        <f>IF($J2143="mouvement",_xlfn.XLOOKUP('Base de données'!$B2143,$V:$V,$V:$V,0),"")</f>
        <v/>
      </c>
      <c r="H2143" s="37" t="str">
        <f t="shared" si="134"/>
        <v/>
      </c>
      <c r="I2143" s="37" t="str">
        <f>IF($J2143="mouvement",_xlfn.XLOOKUP('Base de données'!$B2143,$K:$K,$K:$K,0),"")</f>
        <v/>
      </c>
      <c r="J2143" s="38" t="str">
        <f>IF(AND(Y2143&lt;&gt;MAX(Y:Y),COUNTIF(K2143:V2143,'Base de données'!$B2143)&gt;0),"mouvement","")</f>
        <v/>
      </c>
      <c r="K2143" s="39" t="str">
        <f>IF(K$1&gt;$AE$1,"-",IFERROR(IF(DATEDIF('Base de données'!$A2143,K$1,"d")&lt;&gt;0,"",'Base de données'!$B2143),""))</f>
        <v/>
      </c>
      <c r="L2143" s="39" t="str">
        <f>IF(L$1&gt;$AE$1,"-",IFERROR(IF(DATEDIF('Base de données'!$A2143,L$1,"d")&lt;&gt;0,"",'Base de données'!$B2143),""))</f>
        <v/>
      </c>
      <c r="M2143" s="39" t="str">
        <f>IF(M$1&gt;$AE$1,"-",IFERROR(IF(DATEDIF('Base de données'!$A2143,M$1,"d")&lt;&gt;0,"",'Base de données'!$B2143),""))</f>
        <v/>
      </c>
      <c r="N2143" s="39" t="str">
        <f>IF(N$1&gt;$AE$1,"-",IFERROR(IF(DATEDIF('Base de données'!$A2143,N$1,"d")&lt;&gt;0,"",'Base de données'!$B2143),""))</f>
        <v/>
      </c>
      <c r="O2143" s="39" t="str">
        <f>IF(O$1&gt;$AE$1,"-",IFERROR(IF(DATEDIF('Base de données'!$A2143,O$1,"d")&lt;&gt;0,"",'Base de données'!$B2143),""))</f>
        <v/>
      </c>
      <c r="P2143" s="39" t="str">
        <f>IF(P$1&gt;$AE$1,"-",IFERROR(IF(DATEDIF('Base de données'!$A2143,P$1,"d")&lt;&gt;0,"",'Base de données'!$B2143),""))</f>
        <v/>
      </c>
      <c r="Q2143" s="39" t="str">
        <f>IF(Q$1&gt;$AE$1,"-",IFERROR(IF(DATEDIF('Base de données'!$A2143,Q$1,"d")&lt;&gt;0,"",'Base de données'!$B2143),""))</f>
        <v/>
      </c>
      <c r="R2143" s="39" t="str">
        <f>IF(R$1&gt;$AE$1,"-",IFERROR(IF(DATEDIF('Base de données'!$A2143,R$1,"d")&lt;&gt;0,"",'Base de données'!$B2143),""))</f>
        <v>TAAFZ</v>
      </c>
      <c r="S2143" s="39" t="str">
        <f>IF(S$1&gt;$AE$1,"-",IFERROR(IF(DATEDIF('Base de données'!$A2143,S$1,"d")&lt;&gt;0,"",'Base de données'!$B2143),""))</f>
        <v/>
      </c>
      <c r="T2143" s="39" t="str">
        <f>IF(T$1&gt;$AE$1,"-",IFERROR(IF(DATEDIF('Base de données'!$A2143,T$1,"d")&lt;&gt;0,"",'Base de données'!$B2143),""))</f>
        <v/>
      </c>
      <c r="U2143" s="39" t="str">
        <f>IF(U$1&gt;$AE$1,"-",IFERROR(IF(DATEDIF('Base de données'!$A2143,U$1,"d")&lt;&gt;0,"",'Base de données'!$B2143),""))</f>
        <v/>
      </c>
      <c r="V2143" s="39" t="str">
        <f>IF(V$1&gt;$AE$1,"-",IFERROR(IF(DATEDIF('Base de données'!$A2143,V$1,"d")&lt;&gt;0,"",'Base de données'!$B2143),""))</f>
        <v/>
      </c>
      <c r="W2143" s="34"/>
      <c r="X2143" s="30" t="str">
        <f>'Base de données'!$C2143&amp;" "&amp;'Base de données'!$D2143</f>
        <v>Lévêque Victor</v>
      </c>
      <c r="Y2143" s="31">
        <f>COUNTIF('Base de données'!$B:$B,'Base de données'!$B2143)</f>
        <v>12</v>
      </c>
      <c r="AA2143" s="87" cm="1">
        <f t="array" aca="1" ref="AA2143" ca="1">INDIRECT("'Base de données'!A" &amp; ROW(Y2143))</f>
        <v>45870</v>
      </c>
      <c r="AB2143" s="51" t="str" cm="1">
        <f t="array" aca="1" ref="AB2143" ca="1">INDIRECT("'Base de données'!B" &amp; ROW(Z2143))</f>
        <v>TAAFZ</v>
      </c>
    </row>
    <row r="2144" spans="1:28" x14ac:dyDescent="0.3">
      <c r="A2144" s="41" t="str">
        <f ca="1">IF(IF(AND($B2144&lt;&gt;"-",$B2144=$E2144),"Entrée et sortie","-")="Entrée et sortie",'Base de données'!$B2144,"-")</f>
        <v>-</v>
      </c>
      <c r="B2144" s="41" t="str">
        <f t="shared" ca="1" si="135"/>
        <v>-</v>
      </c>
      <c r="C2144" s="41" t="str">
        <f t="shared" ca="1" si="136"/>
        <v>-</v>
      </c>
      <c r="D2144" s="41" t="str">
        <f>IF($F2144="sortie en cours d'année",'Base de données'!$B2144,"-")</f>
        <v>-</v>
      </c>
      <c r="E2144" s="41" t="str">
        <f>IF($H2144="entrée en cours d'année",'Base de données'!$B2144,"-")</f>
        <v>-</v>
      </c>
      <c r="F2144" s="37" t="str">
        <f t="shared" si="133"/>
        <v/>
      </c>
      <c r="G2144" s="37" t="str">
        <f>IF($J2144="mouvement",_xlfn.XLOOKUP('Base de données'!$B2144,$V:$V,$V:$V,0),"")</f>
        <v/>
      </c>
      <c r="H2144" s="37" t="str">
        <f t="shared" si="134"/>
        <v/>
      </c>
      <c r="I2144" s="37" t="str">
        <f>IF($J2144="mouvement",_xlfn.XLOOKUP('Base de données'!$B2144,$K:$K,$K:$K,0),"")</f>
        <v/>
      </c>
      <c r="J2144" s="38" t="str">
        <f>IF(AND(Y2144&lt;&gt;MAX(Y:Y),COUNTIF(K2144:V2144,'Base de données'!$B2144)&gt;0),"mouvement","")</f>
        <v/>
      </c>
      <c r="K2144" s="39" t="str">
        <f>IF(K$1&gt;$AE$1,"-",IFERROR(IF(DATEDIF('Base de données'!$A2144,K$1,"d")&lt;&gt;0,"",'Base de données'!$B2144),""))</f>
        <v/>
      </c>
      <c r="L2144" s="39" t="str">
        <f>IF(L$1&gt;$AE$1,"-",IFERROR(IF(DATEDIF('Base de données'!$A2144,L$1,"d")&lt;&gt;0,"",'Base de données'!$B2144),""))</f>
        <v/>
      </c>
      <c r="M2144" s="39" t="str">
        <f>IF(M$1&gt;$AE$1,"-",IFERROR(IF(DATEDIF('Base de données'!$A2144,M$1,"d")&lt;&gt;0,"",'Base de données'!$B2144),""))</f>
        <v/>
      </c>
      <c r="N2144" s="39" t="str">
        <f>IF(N$1&gt;$AE$1,"-",IFERROR(IF(DATEDIF('Base de données'!$A2144,N$1,"d")&lt;&gt;0,"",'Base de données'!$B2144),""))</f>
        <v/>
      </c>
      <c r="O2144" s="39" t="str">
        <f>IF(O$1&gt;$AE$1,"-",IFERROR(IF(DATEDIF('Base de données'!$A2144,O$1,"d")&lt;&gt;0,"",'Base de données'!$B2144),""))</f>
        <v/>
      </c>
      <c r="P2144" s="39" t="str">
        <f>IF(P$1&gt;$AE$1,"-",IFERROR(IF(DATEDIF('Base de données'!$A2144,P$1,"d")&lt;&gt;0,"",'Base de données'!$B2144),""))</f>
        <v/>
      </c>
      <c r="Q2144" s="39" t="str">
        <f>IF(Q$1&gt;$AE$1,"-",IFERROR(IF(DATEDIF('Base de données'!$A2144,Q$1,"d")&lt;&gt;0,"",'Base de données'!$B2144),""))</f>
        <v/>
      </c>
      <c r="R2144" s="39" t="str">
        <f>IF(R$1&gt;$AE$1,"-",IFERROR(IF(DATEDIF('Base de données'!$A2144,R$1,"d")&lt;&gt;0,"",'Base de données'!$B2144),""))</f>
        <v>CJEWL</v>
      </c>
      <c r="S2144" s="39" t="str">
        <f>IF(S$1&gt;$AE$1,"-",IFERROR(IF(DATEDIF('Base de données'!$A2144,S$1,"d")&lt;&gt;0,"",'Base de données'!$B2144),""))</f>
        <v/>
      </c>
      <c r="T2144" s="39" t="str">
        <f>IF(T$1&gt;$AE$1,"-",IFERROR(IF(DATEDIF('Base de données'!$A2144,T$1,"d")&lt;&gt;0,"",'Base de données'!$B2144),""))</f>
        <v/>
      </c>
      <c r="U2144" s="39" t="str">
        <f>IF(U$1&gt;$AE$1,"-",IFERROR(IF(DATEDIF('Base de données'!$A2144,U$1,"d")&lt;&gt;0,"",'Base de données'!$B2144),""))</f>
        <v/>
      </c>
      <c r="V2144" s="39" t="str">
        <f>IF(V$1&gt;$AE$1,"-",IFERROR(IF(DATEDIF('Base de données'!$A2144,V$1,"d")&lt;&gt;0,"",'Base de données'!$B2144),""))</f>
        <v/>
      </c>
      <c r="W2144" s="34"/>
      <c r="X2144" s="30" t="str">
        <f>'Base de données'!$C2144&amp;" "&amp;'Base de données'!$D2144</f>
        <v>Grenier Aimé</v>
      </c>
      <c r="Y2144" s="31">
        <f>COUNTIF('Base de données'!$B:$B,'Base de données'!$B2144)</f>
        <v>12</v>
      </c>
      <c r="AA2144" s="87" cm="1">
        <f t="array" aca="1" ref="AA2144" ca="1">INDIRECT("'Base de données'!A" &amp; ROW(Y2144))</f>
        <v>45870</v>
      </c>
      <c r="AB2144" s="51" t="str" cm="1">
        <f t="array" aca="1" ref="AB2144" ca="1">INDIRECT("'Base de données'!B" &amp; ROW(Z2144))</f>
        <v>CJEWL</v>
      </c>
    </row>
    <row r="2145" spans="1:28" x14ac:dyDescent="0.3">
      <c r="A2145" s="41" t="str">
        <f ca="1">IF(IF(AND($B2145&lt;&gt;"-",$B2145=$E2145),"Entrée et sortie","-")="Entrée et sortie",'Base de données'!$B2145,"-")</f>
        <v>-</v>
      </c>
      <c r="B2145" s="41" t="str">
        <f t="shared" ca="1" si="135"/>
        <v>-</v>
      </c>
      <c r="C2145" s="41" t="str">
        <f t="shared" ca="1" si="136"/>
        <v>-</v>
      </c>
      <c r="D2145" s="41" t="str">
        <f>IF($F2145="sortie en cours d'année",'Base de données'!$B2145,"-")</f>
        <v>-</v>
      </c>
      <c r="E2145" s="41" t="str">
        <f>IF($H2145="entrée en cours d'année",'Base de données'!$B2145,"-")</f>
        <v>-</v>
      </c>
      <c r="F2145" s="37" t="str">
        <f t="shared" si="133"/>
        <v/>
      </c>
      <c r="G2145" s="37" t="str">
        <f>IF($J2145="mouvement",_xlfn.XLOOKUP('Base de données'!$B2145,$V:$V,$V:$V,0),"")</f>
        <v/>
      </c>
      <c r="H2145" s="37" t="str">
        <f t="shared" si="134"/>
        <v/>
      </c>
      <c r="I2145" s="37" t="str">
        <f>IF($J2145="mouvement",_xlfn.XLOOKUP('Base de données'!$B2145,$K:$K,$K:$K,0),"")</f>
        <v/>
      </c>
      <c r="J2145" s="38" t="str">
        <f>IF(AND(Y2145&lt;&gt;MAX(Y:Y),COUNTIF(K2145:V2145,'Base de données'!$B2145)&gt;0),"mouvement","")</f>
        <v/>
      </c>
      <c r="K2145" s="39" t="str">
        <f>IF(K$1&gt;$AE$1,"-",IFERROR(IF(DATEDIF('Base de données'!$A2145,K$1,"d")&lt;&gt;0,"",'Base de données'!$B2145),""))</f>
        <v/>
      </c>
      <c r="L2145" s="39" t="str">
        <f>IF(L$1&gt;$AE$1,"-",IFERROR(IF(DATEDIF('Base de données'!$A2145,L$1,"d")&lt;&gt;0,"",'Base de données'!$B2145),""))</f>
        <v/>
      </c>
      <c r="M2145" s="39" t="str">
        <f>IF(M$1&gt;$AE$1,"-",IFERROR(IF(DATEDIF('Base de données'!$A2145,M$1,"d")&lt;&gt;0,"",'Base de données'!$B2145),""))</f>
        <v/>
      </c>
      <c r="N2145" s="39" t="str">
        <f>IF(N$1&gt;$AE$1,"-",IFERROR(IF(DATEDIF('Base de données'!$A2145,N$1,"d")&lt;&gt;0,"",'Base de données'!$B2145),""))</f>
        <v/>
      </c>
      <c r="O2145" s="39" t="str">
        <f>IF(O$1&gt;$AE$1,"-",IFERROR(IF(DATEDIF('Base de données'!$A2145,O$1,"d")&lt;&gt;0,"",'Base de données'!$B2145),""))</f>
        <v/>
      </c>
      <c r="P2145" s="39" t="str">
        <f>IF(P$1&gt;$AE$1,"-",IFERROR(IF(DATEDIF('Base de données'!$A2145,P$1,"d")&lt;&gt;0,"",'Base de données'!$B2145),""))</f>
        <v/>
      </c>
      <c r="Q2145" s="39" t="str">
        <f>IF(Q$1&gt;$AE$1,"-",IFERROR(IF(DATEDIF('Base de données'!$A2145,Q$1,"d")&lt;&gt;0,"",'Base de données'!$B2145),""))</f>
        <v/>
      </c>
      <c r="R2145" s="39" t="str">
        <f>IF(R$1&gt;$AE$1,"-",IFERROR(IF(DATEDIF('Base de données'!$A2145,R$1,"d")&lt;&gt;0,"",'Base de données'!$B2145),""))</f>
        <v>GN35T</v>
      </c>
      <c r="S2145" s="39" t="str">
        <f>IF(S$1&gt;$AE$1,"-",IFERROR(IF(DATEDIF('Base de données'!$A2145,S$1,"d")&lt;&gt;0,"",'Base de données'!$B2145),""))</f>
        <v/>
      </c>
      <c r="T2145" s="39" t="str">
        <f>IF(T$1&gt;$AE$1,"-",IFERROR(IF(DATEDIF('Base de données'!$A2145,T$1,"d")&lt;&gt;0,"",'Base de données'!$B2145),""))</f>
        <v/>
      </c>
      <c r="U2145" s="39" t="str">
        <f>IF(U$1&gt;$AE$1,"-",IFERROR(IF(DATEDIF('Base de données'!$A2145,U$1,"d")&lt;&gt;0,"",'Base de données'!$B2145),""))</f>
        <v/>
      </c>
      <c r="V2145" s="39" t="str">
        <f>IF(V$1&gt;$AE$1,"-",IFERROR(IF(DATEDIF('Base de données'!$A2145,V$1,"d")&lt;&gt;0,"",'Base de données'!$B2145),""))</f>
        <v/>
      </c>
      <c r="W2145" s="34"/>
      <c r="X2145" s="30" t="str">
        <f>'Base de données'!$C2145&amp;" "&amp;'Base de données'!$D2145</f>
        <v>Valette Timothée</v>
      </c>
      <c r="Y2145" s="31">
        <f>COUNTIF('Base de données'!$B:$B,'Base de données'!$B2145)</f>
        <v>12</v>
      </c>
      <c r="AA2145" s="87" cm="1">
        <f t="array" aca="1" ref="AA2145" ca="1">INDIRECT("'Base de données'!A" &amp; ROW(Y2145))</f>
        <v>45870</v>
      </c>
      <c r="AB2145" s="51" t="str" cm="1">
        <f t="array" aca="1" ref="AB2145" ca="1">INDIRECT("'Base de données'!B" &amp; ROW(Z2145))</f>
        <v>GN35T</v>
      </c>
    </row>
    <row r="2146" spans="1:28" x14ac:dyDescent="0.3">
      <c r="A2146" s="41" t="str">
        <f ca="1">IF(IF(AND($B2146&lt;&gt;"-",$B2146=$E2146),"Entrée et sortie","-")="Entrée et sortie",'Base de données'!$B2146,"-")</f>
        <v>-</v>
      </c>
      <c r="B2146" s="41" t="str">
        <f t="shared" ca="1" si="135"/>
        <v>-</v>
      </c>
      <c r="C2146" s="41" t="str">
        <f t="shared" ca="1" si="136"/>
        <v>-</v>
      </c>
      <c r="D2146" s="41" t="str">
        <f>IF($F2146="sortie en cours d'année",'Base de données'!$B2146,"-")</f>
        <v>-</v>
      </c>
      <c r="E2146" s="41" t="str">
        <f>IF($H2146="entrée en cours d'année",'Base de données'!$B2146,"-")</f>
        <v>-</v>
      </c>
      <c r="F2146" s="37" t="str">
        <f t="shared" si="133"/>
        <v/>
      </c>
      <c r="G2146" s="37" t="str">
        <f>IF($J2146="mouvement",_xlfn.XLOOKUP('Base de données'!$B2146,$V:$V,$V:$V,0),"")</f>
        <v/>
      </c>
      <c r="H2146" s="37" t="str">
        <f t="shared" si="134"/>
        <v/>
      </c>
      <c r="I2146" s="37" t="str">
        <f>IF($J2146="mouvement",_xlfn.XLOOKUP('Base de données'!$B2146,$K:$K,$K:$K,0),"")</f>
        <v/>
      </c>
      <c r="J2146" s="38" t="str">
        <f>IF(AND(Y2146&lt;&gt;MAX(Y:Y),COUNTIF(K2146:V2146,'Base de données'!$B2146)&gt;0),"mouvement","")</f>
        <v/>
      </c>
      <c r="K2146" s="39" t="str">
        <f>IF(K$1&gt;$AE$1,"-",IFERROR(IF(DATEDIF('Base de données'!$A2146,K$1,"d")&lt;&gt;0,"",'Base de données'!$B2146),""))</f>
        <v/>
      </c>
      <c r="L2146" s="39" t="str">
        <f>IF(L$1&gt;$AE$1,"-",IFERROR(IF(DATEDIF('Base de données'!$A2146,L$1,"d")&lt;&gt;0,"",'Base de données'!$B2146),""))</f>
        <v/>
      </c>
      <c r="M2146" s="39" t="str">
        <f>IF(M$1&gt;$AE$1,"-",IFERROR(IF(DATEDIF('Base de données'!$A2146,M$1,"d")&lt;&gt;0,"",'Base de données'!$B2146),""))</f>
        <v/>
      </c>
      <c r="N2146" s="39" t="str">
        <f>IF(N$1&gt;$AE$1,"-",IFERROR(IF(DATEDIF('Base de données'!$A2146,N$1,"d")&lt;&gt;0,"",'Base de données'!$B2146),""))</f>
        <v/>
      </c>
      <c r="O2146" s="39" t="str">
        <f>IF(O$1&gt;$AE$1,"-",IFERROR(IF(DATEDIF('Base de données'!$A2146,O$1,"d")&lt;&gt;0,"",'Base de données'!$B2146),""))</f>
        <v/>
      </c>
      <c r="P2146" s="39" t="str">
        <f>IF(P$1&gt;$AE$1,"-",IFERROR(IF(DATEDIF('Base de données'!$A2146,P$1,"d")&lt;&gt;0,"",'Base de données'!$B2146),""))</f>
        <v/>
      </c>
      <c r="Q2146" s="39" t="str">
        <f>IF(Q$1&gt;$AE$1,"-",IFERROR(IF(DATEDIF('Base de données'!$A2146,Q$1,"d")&lt;&gt;0,"",'Base de données'!$B2146),""))</f>
        <v/>
      </c>
      <c r="R2146" s="39" t="str">
        <f>IF(R$1&gt;$AE$1,"-",IFERROR(IF(DATEDIF('Base de données'!$A2146,R$1,"d")&lt;&gt;0,"",'Base de données'!$B2146),""))</f>
        <v>8XT8G</v>
      </c>
      <c r="S2146" s="39" t="str">
        <f>IF(S$1&gt;$AE$1,"-",IFERROR(IF(DATEDIF('Base de données'!$A2146,S$1,"d")&lt;&gt;0,"",'Base de données'!$B2146),""))</f>
        <v/>
      </c>
      <c r="T2146" s="39" t="str">
        <f>IF(T$1&gt;$AE$1,"-",IFERROR(IF(DATEDIF('Base de données'!$A2146,T$1,"d")&lt;&gt;0,"",'Base de données'!$B2146),""))</f>
        <v/>
      </c>
      <c r="U2146" s="39" t="str">
        <f>IF(U$1&gt;$AE$1,"-",IFERROR(IF(DATEDIF('Base de données'!$A2146,U$1,"d")&lt;&gt;0,"",'Base de données'!$B2146),""))</f>
        <v/>
      </c>
      <c r="V2146" s="39" t="str">
        <f>IF(V$1&gt;$AE$1,"-",IFERROR(IF(DATEDIF('Base de données'!$A2146,V$1,"d")&lt;&gt;0,"",'Base de données'!$B2146),""))</f>
        <v/>
      </c>
      <c r="W2146" s="34"/>
      <c r="X2146" s="30" t="str">
        <f>'Base de données'!$C2146&amp;" "&amp;'Base de données'!$D2146</f>
        <v>Fontaine Denise</v>
      </c>
      <c r="Y2146" s="31">
        <f>COUNTIF('Base de données'!$B:$B,'Base de données'!$B2146)</f>
        <v>12</v>
      </c>
      <c r="AA2146" s="87" cm="1">
        <f t="array" aca="1" ref="AA2146" ca="1">INDIRECT("'Base de données'!A" &amp; ROW(Y2146))</f>
        <v>45870</v>
      </c>
      <c r="AB2146" s="51" t="str" cm="1">
        <f t="array" aca="1" ref="AB2146" ca="1">INDIRECT("'Base de données'!B" &amp; ROW(Z2146))</f>
        <v>8XT8G</v>
      </c>
    </row>
    <row r="2147" spans="1:28" x14ac:dyDescent="0.3">
      <c r="A2147" s="41" t="str">
        <f ca="1">IF(IF(AND($B2147&lt;&gt;"-",$B2147=$E2147),"Entrée et sortie","-")="Entrée et sortie",'Base de données'!$B2147,"-")</f>
        <v>-</v>
      </c>
      <c r="B2147" s="41" t="str">
        <f t="shared" ca="1" si="135"/>
        <v>-</v>
      </c>
      <c r="C2147" s="41" t="str">
        <f t="shared" ca="1" si="136"/>
        <v>-</v>
      </c>
      <c r="D2147" s="41" t="str">
        <f>IF($F2147="sortie en cours d'année",'Base de données'!$B2147,"-")</f>
        <v>-</v>
      </c>
      <c r="E2147" s="41" t="str">
        <f>IF($H2147="entrée en cours d'année",'Base de données'!$B2147,"-")</f>
        <v>-</v>
      </c>
      <c r="F2147" s="37" t="str">
        <f t="shared" si="133"/>
        <v/>
      </c>
      <c r="G2147" s="37" t="str">
        <f>IF($J2147="mouvement",_xlfn.XLOOKUP('Base de données'!$B2147,$V:$V,$V:$V,0),"")</f>
        <v/>
      </c>
      <c r="H2147" s="37" t="str">
        <f t="shared" si="134"/>
        <v/>
      </c>
      <c r="I2147" s="37" t="str">
        <f>IF($J2147="mouvement",_xlfn.XLOOKUP('Base de données'!$B2147,$K:$K,$K:$K,0),"")</f>
        <v/>
      </c>
      <c r="J2147" s="38" t="str">
        <f>IF(AND(Y2147&lt;&gt;MAX(Y:Y),COUNTIF(K2147:V2147,'Base de données'!$B2147)&gt;0),"mouvement","")</f>
        <v/>
      </c>
      <c r="K2147" s="39" t="str">
        <f>IF(K$1&gt;$AE$1,"-",IFERROR(IF(DATEDIF('Base de données'!$A2147,K$1,"d")&lt;&gt;0,"",'Base de données'!$B2147),""))</f>
        <v/>
      </c>
      <c r="L2147" s="39" t="str">
        <f>IF(L$1&gt;$AE$1,"-",IFERROR(IF(DATEDIF('Base de données'!$A2147,L$1,"d")&lt;&gt;0,"",'Base de données'!$B2147),""))</f>
        <v/>
      </c>
      <c r="M2147" s="39" t="str">
        <f>IF(M$1&gt;$AE$1,"-",IFERROR(IF(DATEDIF('Base de données'!$A2147,M$1,"d")&lt;&gt;0,"",'Base de données'!$B2147),""))</f>
        <v/>
      </c>
      <c r="N2147" s="39" t="str">
        <f>IF(N$1&gt;$AE$1,"-",IFERROR(IF(DATEDIF('Base de données'!$A2147,N$1,"d")&lt;&gt;0,"",'Base de données'!$B2147),""))</f>
        <v/>
      </c>
      <c r="O2147" s="39" t="str">
        <f>IF(O$1&gt;$AE$1,"-",IFERROR(IF(DATEDIF('Base de données'!$A2147,O$1,"d")&lt;&gt;0,"",'Base de données'!$B2147),""))</f>
        <v/>
      </c>
      <c r="P2147" s="39" t="str">
        <f>IF(P$1&gt;$AE$1,"-",IFERROR(IF(DATEDIF('Base de données'!$A2147,P$1,"d")&lt;&gt;0,"",'Base de données'!$B2147),""))</f>
        <v/>
      </c>
      <c r="Q2147" s="39" t="str">
        <f>IF(Q$1&gt;$AE$1,"-",IFERROR(IF(DATEDIF('Base de données'!$A2147,Q$1,"d")&lt;&gt;0,"",'Base de données'!$B2147),""))</f>
        <v/>
      </c>
      <c r="R2147" s="39" t="str">
        <f>IF(R$1&gt;$AE$1,"-",IFERROR(IF(DATEDIF('Base de données'!$A2147,R$1,"d")&lt;&gt;0,"",'Base de données'!$B2147),""))</f>
        <v>OPEPZ</v>
      </c>
      <c r="S2147" s="39" t="str">
        <f>IF(S$1&gt;$AE$1,"-",IFERROR(IF(DATEDIF('Base de données'!$A2147,S$1,"d")&lt;&gt;0,"",'Base de données'!$B2147),""))</f>
        <v/>
      </c>
      <c r="T2147" s="39" t="str">
        <f>IF(T$1&gt;$AE$1,"-",IFERROR(IF(DATEDIF('Base de données'!$A2147,T$1,"d")&lt;&gt;0,"",'Base de données'!$B2147),""))</f>
        <v/>
      </c>
      <c r="U2147" s="39" t="str">
        <f>IF(U$1&gt;$AE$1,"-",IFERROR(IF(DATEDIF('Base de données'!$A2147,U$1,"d")&lt;&gt;0,"",'Base de données'!$B2147),""))</f>
        <v/>
      </c>
      <c r="V2147" s="39" t="str">
        <f>IF(V$1&gt;$AE$1,"-",IFERROR(IF(DATEDIF('Base de données'!$A2147,V$1,"d")&lt;&gt;0,"",'Base de données'!$B2147),""))</f>
        <v/>
      </c>
      <c r="W2147" s="34"/>
      <c r="X2147" s="30" t="str">
        <f>'Base de données'!$C2147&amp;" "&amp;'Base de données'!$D2147</f>
        <v>Salmon Jacques</v>
      </c>
      <c r="Y2147" s="31">
        <f>COUNTIF('Base de données'!$B:$B,'Base de données'!$B2147)</f>
        <v>12</v>
      </c>
      <c r="AA2147" s="87" cm="1">
        <f t="array" aca="1" ref="AA2147" ca="1">INDIRECT("'Base de données'!A" &amp; ROW(Y2147))</f>
        <v>45870</v>
      </c>
      <c r="AB2147" s="51" t="str" cm="1">
        <f t="array" aca="1" ref="AB2147" ca="1">INDIRECT("'Base de données'!B" &amp; ROW(Z2147))</f>
        <v>OPEPZ</v>
      </c>
    </row>
    <row r="2148" spans="1:28" x14ac:dyDescent="0.3">
      <c r="A2148" s="41" t="str">
        <f ca="1">IF(IF(AND($B2148&lt;&gt;"-",$B2148=$E2148),"Entrée et sortie","-")="Entrée et sortie",'Base de données'!$B2148,"-")</f>
        <v>-</v>
      </c>
      <c r="B2148" s="41" t="str">
        <f t="shared" ca="1" si="135"/>
        <v>-</v>
      </c>
      <c r="C2148" s="41" t="str">
        <f t="shared" ca="1" si="136"/>
        <v>-</v>
      </c>
      <c r="D2148" s="41" t="str">
        <f>IF($F2148="sortie en cours d'année",'Base de données'!$B2148,"-")</f>
        <v>-</v>
      </c>
      <c r="E2148" s="41" t="str">
        <f>IF($H2148="entrée en cours d'année",'Base de données'!$B2148,"-")</f>
        <v>-</v>
      </c>
      <c r="F2148" s="37" t="str">
        <f t="shared" si="133"/>
        <v/>
      </c>
      <c r="G2148" s="37" t="str">
        <f>IF($J2148="mouvement",_xlfn.XLOOKUP('Base de données'!$B2148,$V:$V,$V:$V,0),"")</f>
        <v/>
      </c>
      <c r="H2148" s="37" t="str">
        <f t="shared" si="134"/>
        <v/>
      </c>
      <c r="I2148" s="37" t="str">
        <f>IF($J2148="mouvement",_xlfn.XLOOKUP('Base de données'!$B2148,$K:$K,$K:$K,0),"")</f>
        <v/>
      </c>
      <c r="J2148" s="38" t="str">
        <f>IF(AND(Y2148&lt;&gt;MAX(Y:Y),COUNTIF(K2148:V2148,'Base de données'!$B2148)&gt;0),"mouvement","")</f>
        <v/>
      </c>
      <c r="K2148" s="39" t="str">
        <f>IF(K$1&gt;$AE$1,"-",IFERROR(IF(DATEDIF('Base de données'!$A2148,K$1,"d")&lt;&gt;0,"",'Base de données'!$B2148),""))</f>
        <v/>
      </c>
      <c r="L2148" s="39" t="str">
        <f>IF(L$1&gt;$AE$1,"-",IFERROR(IF(DATEDIF('Base de données'!$A2148,L$1,"d")&lt;&gt;0,"",'Base de données'!$B2148),""))</f>
        <v/>
      </c>
      <c r="M2148" s="39" t="str">
        <f>IF(M$1&gt;$AE$1,"-",IFERROR(IF(DATEDIF('Base de données'!$A2148,M$1,"d")&lt;&gt;0,"",'Base de données'!$B2148),""))</f>
        <v/>
      </c>
      <c r="N2148" s="39" t="str">
        <f>IF(N$1&gt;$AE$1,"-",IFERROR(IF(DATEDIF('Base de données'!$A2148,N$1,"d")&lt;&gt;0,"",'Base de données'!$B2148),""))</f>
        <v/>
      </c>
      <c r="O2148" s="39" t="str">
        <f>IF(O$1&gt;$AE$1,"-",IFERROR(IF(DATEDIF('Base de données'!$A2148,O$1,"d")&lt;&gt;0,"",'Base de données'!$B2148),""))</f>
        <v/>
      </c>
      <c r="P2148" s="39" t="str">
        <f>IF(P$1&gt;$AE$1,"-",IFERROR(IF(DATEDIF('Base de données'!$A2148,P$1,"d")&lt;&gt;0,"",'Base de données'!$B2148),""))</f>
        <v/>
      </c>
      <c r="Q2148" s="39" t="str">
        <f>IF(Q$1&gt;$AE$1,"-",IFERROR(IF(DATEDIF('Base de données'!$A2148,Q$1,"d")&lt;&gt;0,"",'Base de données'!$B2148),""))</f>
        <v/>
      </c>
      <c r="R2148" s="39" t="str">
        <f>IF(R$1&gt;$AE$1,"-",IFERROR(IF(DATEDIF('Base de données'!$A2148,R$1,"d")&lt;&gt;0,"",'Base de données'!$B2148),""))</f>
        <v>5W5SI</v>
      </c>
      <c r="S2148" s="39" t="str">
        <f>IF(S$1&gt;$AE$1,"-",IFERROR(IF(DATEDIF('Base de données'!$A2148,S$1,"d")&lt;&gt;0,"",'Base de données'!$B2148),""))</f>
        <v/>
      </c>
      <c r="T2148" s="39" t="str">
        <f>IF(T$1&gt;$AE$1,"-",IFERROR(IF(DATEDIF('Base de données'!$A2148,T$1,"d")&lt;&gt;0,"",'Base de données'!$B2148),""))</f>
        <v/>
      </c>
      <c r="U2148" s="39" t="str">
        <f>IF(U$1&gt;$AE$1,"-",IFERROR(IF(DATEDIF('Base de données'!$A2148,U$1,"d")&lt;&gt;0,"",'Base de données'!$B2148),""))</f>
        <v/>
      </c>
      <c r="V2148" s="39" t="str">
        <f>IF(V$1&gt;$AE$1,"-",IFERROR(IF(DATEDIF('Base de données'!$A2148,V$1,"d")&lt;&gt;0,"",'Base de données'!$B2148),""))</f>
        <v/>
      </c>
      <c r="W2148" s="34"/>
      <c r="X2148" s="30" t="str">
        <f>'Base de données'!$C2148&amp;" "&amp;'Base de données'!$D2148</f>
        <v>Olivier Gérard</v>
      </c>
      <c r="Y2148" s="31">
        <f>COUNTIF('Base de données'!$B:$B,'Base de données'!$B2148)</f>
        <v>12</v>
      </c>
      <c r="AA2148" s="87" cm="1">
        <f t="array" aca="1" ref="AA2148" ca="1">INDIRECT("'Base de données'!A" &amp; ROW(Y2148))</f>
        <v>45870</v>
      </c>
      <c r="AB2148" s="51" t="str" cm="1">
        <f t="array" aca="1" ref="AB2148" ca="1">INDIRECT("'Base de données'!B" &amp; ROW(Z2148))</f>
        <v>5W5SI</v>
      </c>
    </row>
    <row r="2149" spans="1:28" x14ac:dyDescent="0.3">
      <c r="A2149" s="41" t="str">
        <f ca="1">IF(IF(AND($B2149&lt;&gt;"-",$B2149=$E2149),"Entrée et sortie","-")="Entrée et sortie",'Base de données'!$B2149,"-")</f>
        <v>-</v>
      </c>
      <c r="B2149" s="41" t="str">
        <f t="shared" ca="1" si="135"/>
        <v>-</v>
      </c>
      <c r="C2149" s="41" t="str">
        <f t="shared" ca="1" si="136"/>
        <v>-</v>
      </c>
      <c r="D2149" s="41" t="str">
        <f>IF($F2149="sortie en cours d'année",'Base de données'!$B2149,"-")</f>
        <v>-</v>
      </c>
      <c r="E2149" s="41" t="str">
        <f>IF($H2149="entrée en cours d'année",'Base de données'!$B2149,"-")</f>
        <v>-</v>
      </c>
      <c r="F2149" s="37" t="str">
        <f t="shared" si="133"/>
        <v/>
      </c>
      <c r="G2149" s="37" t="str">
        <f>IF($J2149="mouvement",_xlfn.XLOOKUP('Base de données'!$B2149,$V:$V,$V:$V,0),"")</f>
        <v/>
      </c>
      <c r="H2149" s="37" t="str">
        <f t="shared" si="134"/>
        <v/>
      </c>
      <c r="I2149" s="37" t="str">
        <f>IF($J2149="mouvement",_xlfn.XLOOKUP('Base de données'!$B2149,$K:$K,$K:$K,0),"")</f>
        <v/>
      </c>
      <c r="J2149" s="38" t="str">
        <f>IF(AND(Y2149&lt;&gt;MAX(Y:Y),COUNTIF(K2149:V2149,'Base de données'!$B2149)&gt;0),"mouvement","")</f>
        <v/>
      </c>
      <c r="K2149" s="39" t="str">
        <f>IF(K$1&gt;$AE$1,"-",IFERROR(IF(DATEDIF('Base de données'!$A2149,K$1,"d")&lt;&gt;0,"",'Base de données'!$B2149),""))</f>
        <v/>
      </c>
      <c r="L2149" s="39" t="str">
        <f>IF(L$1&gt;$AE$1,"-",IFERROR(IF(DATEDIF('Base de données'!$A2149,L$1,"d")&lt;&gt;0,"",'Base de données'!$B2149),""))</f>
        <v/>
      </c>
      <c r="M2149" s="39" t="str">
        <f>IF(M$1&gt;$AE$1,"-",IFERROR(IF(DATEDIF('Base de données'!$A2149,M$1,"d")&lt;&gt;0,"",'Base de données'!$B2149),""))</f>
        <v/>
      </c>
      <c r="N2149" s="39" t="str">
        <f>IF(N$1&gt;$AE$1,"-",IFERROR(IF(DATEDIF('Base de données'!$A2149,N$1,"d")&lt;&gt;0,"",'Base de données'!$B2149),""))</f>
        <v/>
      </c>
      <c r="O2149" s="39" t="str">
        <f>IF(O$1&gt;$AE$1,"-",IFERROR(IF(DATEDIF('Base de données'!$A2149,O$1,"d")&lt;&gt;0,"",'Base de données'!$B2149),""))</f>
        <v/>
      </c>
      <c r="P2149" s="39" t="str">
        <f>IF(P$1&gt;$AE$1,"-",IFERROR(IF(DATEDIF('Base de données'!$A2149,P$1,"d")&lt;&gt;0,"",'Base de données'!$B2149),""))</f>
        <v/>
      </c>
      <c r="Q2149" s="39" t="str">
        <f>IF(Q$1&gt;$AE$1,"-",IFERROR(IF(DATEDIF('Base de données'!$A2149,Q$1,"d")&lt;&gt;0,"",'Base de données'!$B2149),""))</f>
        <v/>
      </c>
      <c r="R2149" s="39" t="str">
        <f>IF(R$1&gt;$AE$1,"-",IFERROR(IF(DATEDIF('Base de données'!$A2149,R$1,"d")&lt;&gt;0,"",'Base de données'!$B2149),""))</f>
        <v>2W3RH</v>
      </c>
      <c r="S2149" s="39" t="str">
        <f>IF(S$1&gt;$AE$1,"-",IFERROR(IF(DATEDIF('Base de données'!$A2149,S$1,"d")&lt;&gt;0,"",'Base de données'!$B2149),""))</f>
        <v/>
      </c>
      <c r="T2149" s="39" t="str">
        <f>IF(T$1&gt;$AE$1,"-",IFERROR(IF(DATEDIF('Base de données'!$A2149,T$1,"d")&lt;&gt;0,"",'Base de données'!$B2149),""))</f>
        <v/>
      </c>
      <c r="U2149" s="39" t="str">
        <f>IF(U$1&gt;$AE$1,"-",IFERROR(IF(DATEDIF('Base de données'!$A2149,U$1,"d")&lt;&gt;0,"",'Base de données'!$B2149),""))</f>
        <v/>
      </c>
      <c r="V2149" s="39" t="str">
        <f>IF(V$1&gt;$AE$1,"-",IFERROR(IF(DATEDIF('Base de données'!$A2149,V$1,"d")&lt;&gt;0,"",'Base de données'!$B2149),""))</f>
        <v/>
      </c>
      <c r="W2149" s="34"/>
      <c r="X2149" s="30" t="str">
        <f>'Base de données'!$C2149&amp;" "&amp;'Base de données'!$D2149</f>
        <v>Pichon Bernard</v>
      </c>
      <c r="Y2149" s="31">
        <f>COUNTIF('Base de données'!$B:$B,'Base de données'!$B2149)</f>
        <v>12</v>
      </c>
      <c r="AA2149" s="87" cm="1">
        <f t="array" aca="1" ref="AA2149" ca="1">INDIRECT("'Base de données'!A" &amp; ROW(Y2149))</f>
        <v>45870</v>
      </c>
      <c r="AB2149" s="51" t="str" cm="1">
        <f t="array" aca="1" ref="AB2149" ca="1">INDIRECT("'Base de données'!B" &amp; ROW(Z2149))</f>
        <v>2W3RH</v>
      </c>
    </row>
    <row r="2150" spans="1:28" x14ac:dyDescent="0.3">
      <c r="A2150" s="41" t="str">
        <f ca="1">IF(IF(AND($B2150&lt;&gt;"-",$B2150=$E2150),"Entrée et sortie","-")="Entrée et sortie",'Base de données'!$B2150,"-")</f>
        <v>-</v>
      </c>
      <c r="B2150" s="41" t="str">
        <f t="shared" ca="1" si="135"/>
        <v>-</v>
      </c>
      <c r="C2150" s="41" t="str">
        <f t="shared" ca="1" si="136"/>
        <v>-</v>
      </c>
      <c r="D2150" s="41" t="str">
        <f>IF($F2150="sortie en cours d'année",'Base de données'!$B2150,"-")</f>
        <v>-</v>
      </c>
      <c r="E2150" s="41" t="str">
        <f>IF($H2150="entrée en cours d'année",'Base de données'!$B2150,"-")</f>
        <v>-</v>
      </c>
      <c r="F2150" s="37" t="str">
        <f t="shared" si="133"/>
        <v/>
      </c>
      <c r="G2150" s="37" t="str">
        <f>IF($J2150="mouvement",_xlfn.XLOOKUP('Base de données'!$B2150,$V:$V,$V:$V,0),"")</f>
        <v/>
      </c>
      <c r="H2150" s="37" t="str">
        <f t="shared" si="134"/>
        <v/>
      </c>
      <c r="I2150" s="37" t="str">
        <f>IF($J2150="mouvement",_xlfn.XLOOKUP('Base de données'!$B2150,$K:$K,$K:$K,0),"")</f>
        <v/>
      </c>
      <c r="J2150" s="38" t="str">
        <f>IF(AND(Y2150&lt;&gt;MAX(Y:Y),COUNTIF(K2150:V2150,'Base de données'!$B2150)&gt;0),"mouvement","")</f>
        <v/>
      </c>
      <c r="K2150" s="39" t="str">
        <f>IF(K$1&gt;$AE$1,"-",IFERROR(IF(DATEDIF('Base de données'!$A2150,K$1,"d")&lt;&gt;0,"",'Base de données'!$B2150),""))</f>
        <v/>
      </c>
      <c r="L2150" s="39" t="str">
        <f>IF(L$1&gt;$AE$1,"-",IFERROR(IF(DATEDIF('Base de données'!$A2150,L$1,"d")&lt;&gt;0,"",'Base de données'!$B2150),""))</f>
        <v/>
      </c>
      <c r="M2150" s="39" t="str">
        <f>IF(M$1&gt;$AE$1,"-",IFERROR(IF(DATEDIF('Base de données'!$A2150,M$1,"d")&lt;&gt;0,"",'Base de données'!$B2150),""))</f>
        <v/>
      </c>
      <c r="N2150" s="39" t="str">
        <f>IF(N$1&gt;$AE$1,"-",IFERROR(IF(DATEDIF('Base de données'!$A2150,N$1,"d")&lt;&gt;0,"",'Base de données'!$B2150),""))</f>
        <v/>
      </c>
      <c r="O2150" s="39" t="str">
        <f>IF(O$1&gt;$AE$1,"-",IFERROR(IF(DATEDIF('Base de données'!$A2150,O$1,"d")&lt;&gt;0,"",'Base de données'!$B2150),""))</f>
        <v/>
      </c>
      <c r="P2150" s="39" t="str">
        <f>IF(P$1&gt;$AE$1,"-",IFERROR(IF(DATEDIF('Base de données'!$A2150,P$1,"d")&lt;&gt;0,"",'Base de données'!$B2150),""))</f>
        <v/>
      </c>
      <c r="Q2150" s="39" t="str">
        <f>IF(Q$1&gt;$AE$1,"-",IFERROR(IF(DATEDIF('Base de données'!$A2150,Q$1,"d")&lt;&gt;0,"",'Base de données'!$B2150),""))</f>
        <v/>
      </c>
      <c r="R2150" s="39" t="str">
        <f>IF(R$1&gt;$AE$1,"-",IFERROR(IF(DATEDIF('Base de données'!$A2150,R$1,"d")&lt;&gt;0,"",'Base de données'!$B2150),""))</f>
        <v>AOI98</v>
      </c>
      <c r="S2150" s="39" t="str">
        <f>IF(S$1&gt;$AE$1,"-",IFERROR(IF(DATEDIF('Base de données'!$A2150,S$1,"d")&lt;&gt;0,"",'Base de données'!$B2150),""))</f>
        <v/>
      </c>
      <c r="T2150" s="39" t="str">
        <f>IF(T$1&gt;$AE$1,"-",IFERROR(IF(DATEDIF('Base de données'!$A2150,T$1,"d")&lt;&gt;0,"",'Base de données'!$B2150),""))</f>
        <v/>
      </c>
      <c r="U2150" s="39" t="str">
        <f>IF(U$1&gt;$AE$1,"-",IFERROR(IF(DATEDIF('Base de données'!$A2150,U$1,"d")&lt;&gt;0,"",'Base de données'!$B2150),""))</f>
        <v/>
      </c>
      <c r="V2150" s="39" t="str">
        <f>IF(V$1&gt;$AE$1,"-",IFERROR(IF(DATEDIF('Base de données'!$A2150,V$1,"d")&lt;&gt;0,"",'Base de données'!$B2150),""))</f>
        <v/>
      </c>
      <c r="W2150" s="34"/>
      <c r="X2150" s="30" t="str">
        <f>'Base de données'!$C2150&amp;" "&amp;'Base de données'!$D2150</f>
        <v>Loiseau Bertrand</v>
      </c>
      <c r="Y2150" s="31">
        <f>COUNTIF('Base de données'!$B:$B,'Base de données'!$B2150)</f>
        <v>12</v>
      </c>
      <c r="AA2150" s="87" cm="1">
        <f t="array" aca="1" ref="AA2150" ca="1">INDIRECT("'Base de données'!A" &amp; ROW(Y2150))</f>
        <v>45870</v>
      </c>
      <c r="AB2150" s="51" t="str" cm="1">
        <f t="array" aca="1" ref="AB2150" ca="1">INDIRECT("'Base de données'!B" &amp; ROW(Z2150))</f>
        <v>AOI98</v>
      </c>
    </row>
    <row r="2151" spans="1:28" x14ac:dyDescent="0.3">
      <c r="A2151" s="41" t="str">
        <f ca="1">IF(IF(AND($B2151&lt;&gt;"-",$B2151=$E2151),"Entrée et sortie","-")="Entrée et sortie",'Base de données'!$B2151,"-")</f>
        <v>-</v>
      </c>
      <c r="B2151" s="41" t="str">
        <f t="shared" ca="1" si="135"/>
        <v>-</v>
      </c>
      <c r="C2151" s="41" t="str">
        <f t="shared" ca="1" si="136"/>
        <v>-</v>
      </c>
      <c r="D2151" s="41" t="str">
        <f>IF($F2151="sortie en cours d'année",'Base de données'!$B2151,"-")</f>
        <v>-</v>
      </c>
      <c r="E2151" s="41" t="str">
        <f>IF($H2151="entrée en cours d'année",'Base de données'!$B2151,"-")</f>
        <v>-</v>
      </c>
      <c r="F2151" s="37" t="str">
        <f t="shared" si="133"/>
        <v/>
      </c>
      <c r="G2151" s="37" t="str">
        <f>IF($J2151="mouvement",_xlfn.XLOOKUP('Base de données'!$B2151,$V:$V,$V:$V,0),"")</f>
        <v/>
      </c>
      <c r="H2151" s="37" t="str">
        <f t="shared" si="134"/>
        <v/>
      </c>
      <c r="I2151" s="37" t="str">
        <f>IF($J2151="mouvement",_xlfn.XLOOKUP('Base de données'!$B2151,$K:$K,$K:$K,0),"")</f>
        <v/>
      </c>
      <c r="J2151" s="38" t="str">
        <f>IF(AND(Y2151&lt;&gt;MAX(Y:Y),COUNTIF(K2151:V2151,'Base de données'!$B2151)&gt;0),"mouvement","")</f>
        <v/>
      </c>
      <c r="K2151" s="39" t="str">
        <f>IF(K$1&gt;$AE$1,"-",IFERROR(IF(DATEDIF('Base de données'!$A2151,K$1,"d")&lt;&gt;0,"",'Base de données'!$B2151),""))</f>
        <v/>
      </c>
      <c r="L2151" s="39" t="str">
        <f>IF(L$1&gt;$AE$1,"-",IFERROR(IF(DATEDIF('Base de données'!$A2151,L$1,"d")&lt;&gt;0,"",'Base de données'!$B2151),""))</f>
        <v/>
      </c>
      <c r="M2151" s="39" t="str">
        <f>IF(M$1&gt;$AE$1,"-",IFERROR(IF(DATEDIF('Base de données'!$A2151,M$1,"d")&lt;&gt;0,"",'Base de données'!$B2151),""))</f>
        <v/>
      </c>
      <c r="N2151" s="39" t="str">
        <f>IF(N$1&gt;$AE$1,"-",IFERROR(IF(DATEDIF('Base de données'!$A2151,N$1,"d")&lt;&gt;0,"",'Base de données'!$B2151),""))</f>
        <v/>
      </c>
      <c r="O2151" s="39" t="str">
        <f>IF(O$1&gt;$AE$1,"-",IFERROR(IF(DATEDIF('Base de données'!$A2151,O$1,"d")&lt;&gt;0,"",'Base de données'!$B2151),""))</f>
        <v/>
      </c>
      <c r="P2151" s="39" t="str">
        <f>IF(P$1&gt;$AE$1,"-",IFERROR(IF(DATEDIF('Base de données'!$A2151,P$1,"d")&lt;&gt;0,"",'Base de données'!$B2151),""))</f>
        <v/>
      </c>
      <c r="Q2151" s="39" t="str">
        <f>IF(Q$1&gt;$AE$1,"-",IFERROR(IF(DATEDIF('Base de données'!$A2151,Q$1,"d")&lt;&gt;0,"",'Base de données'!$B2151),""))</f>
        <v/>
      </c>
      <c r="R2151" s="39" t="str">
        <f>IF(R$1&gt;$AE$1,"-",IFERROR(IF(DATEDIF('Base de données'!$A2151,R$1,"d")&lt;&gt;0,"",'Base de données'!$B2151),""))</f>
        <v>G2WR6</v>
      </c>
      <c r="S2151" s="39" t="str">
        <f>IF(S$1&gt;$AE$1,"-",IFERROR(IF(DATEDIF('Base de données'!$A2151,S$1,"d")&lt;&gt;0,"",'Base de données'!$B2151),""))</f>
        <v/>
      </c>
      <c r="T2151" s="39" t="str">
        <f>IF(T$1&gt;$AE$1,"-",IFERROR(IF(DATEDIF('Base de données'!$A2151,T$1,"d")&lt;&gt;0,"",'Base de données'!$B2151),""))</f>
        <v/>
      </c>
      <c r="U2151" s="39" t="str">
        <f>IF(U$1&gt;$AE$1,"-",IFERROR(IF(DATEDIF('Base de données'!$A2151,U$1,"d")&lt;&gt;0,"",'Base de données'!$B2151),""))</f>
        <v/>
      </c>
      <c r="V2151" s="39" t="str">
        <f>IF(V$1&gt;$AE$1,"-",IFERROR(IF(DATEDIF('Base de données'!$A2151,V$1,"d")&lt;&gt;0,"",'Base de données'!$B2151),""))</f>
        <v/>
      </c>
      <c r="W2151" s="34"/>
      <c r="X2151" s="30" t="str">
        <f>'Base de données'!$C2151&amp;" "&amp;'Base de données'!$D2151</f>
        <v>Michel Aurélie</v>
      </c>
      <c r="Y2151" s="31">
        <f>COUNTIF('Base de données'!$B:$B,'Base de données'!$B2151)</f>
        <v>12</v>
      </c>
      <c r="AA2151" s="87" cm="1">
        <f t="array" aca="1" ref="AA2151" ca="1">INDIRECT("'Base de données'!A" &amp; ROW(Y2151))</f>
        <v>45870</v>
      </c>
      <c r="AB2151" s="51" t="str" cm="1">
        <f t="array" aca="1" ref="AB2151" ca="1">INDIRECT("'Base de données'!B" &amp; ROW(Z2151))</f>
        <v>G2WR6</v>
      </c>
    </row>
    <row r="2152" spans="1:28" x14ac:dyDescent="0.3">
      <c r="A2152" s="41" t="str">
        <f ca="1">IF(IF(AND($B2152&lt;&gt;"-",$B2152=$E2152),"Entrée et sortie","-")="Entrée et sortie",'Base de données'!$B2152,"-")</f>
        <v>-</v>
      </c>
      <c r="B2152" s="41" t="str">
        <f t="shared" ca="1" si="135"/>
        <v>-</v>
      </c>
      <c r="C2152" s="41" t="str">
        <f t="shared" ca="1" si="136"/>
        <v>-</v>
      </c>
      <c r="D2152" s="41" t="str">
        <f>IF($F2152="sortie en cours d'année",'Base de données'!$B2152,"-")</f>
        <v>-</v>
      </c>
      <c r="E2152" s="41" t="str">
        <f>IF($H2152="entrée en cours d'année",'Base de données'!$B2152,"-")</f>
        <v>-</v>
      </c>
      <c r="F2152" s="37" t="str">
        <f t="shared" si="133"/>
        <v/>
      </c>
      <c r="G2152" s="37" t="str">
        <f>IF($J2152="mouvement",_xlfn.XLOOKUP('Base de données'!$B2152,$V:$V,$V:$V,0),"")</f>
        <v/>
      </c>
      <c r="H2152" s="37" t="str">
        <f t="shared" si="134"/>
        <v/>
      </c>
      <c r="I2152" s="37" t="str">
        <f>IF($J2152="mouvement",_xlfn.XLOOKUP('Base de données'!$B2152,$K:$K,$K:$K,0),"")</f>
        <v/>
      </c>
      <c r="J2152" s="38" t="str">
        <f>IF(AND(Y2152&lt;&gt;MAX(Y:Y),COUNTIF(K2152:V2152,'Base de données'!$B2152)&gt;0),"mouvement","")</f>
        <v/>
      </c>
      <c r="K2152" s="39" t="str">
        <f>IF(K$1&gt;$AE$1,"-",IFERROR(IF(DATEDIF('Base de données'!$A2152,K$1,"d")&lt;&gt;0,"",'Base de données'!$B2152),""))</f>
        <v/>
      </c>
      <c r="L2152" s="39" t="str">
        <f>IF(L$1&gt;$AE$1,"-",IFERROR(IF(DATEDIF('Base de données'!$A2152,L$1,"d")&lt;&gt;0,"",'Base de données'!$B2152),""))</f>
        <v/>
      </c>
      <c r="M2152" s="39" t="str">
        <f>IF(M$1&gt;$AE$1,"-",IFERROR(IF(DATEDIF('Base de données'!$A2152,M$1,"d")&lt;&gt;0,"",'Base de données'!$B2152),""))</f>
        <v/>
      </c>
      <c r="N2152" s="39" t="str">
        <f>IF(N$1&gt;$AE$1,"-",IFERROR(IF(DATEDIF('Base de données'!$A2152,N$1,"d")&lt;&gt;0,"",'Base de données'!$B2152),""))</f>
        <v/>
      </c>
      <c r="O2152" s="39" t="str">
        <f>IF(O$1&gt;$AE$1,"-",IFERROR(IF(DATEDIF('Base de données'!$A2152,O$1,"d")&lt;&gt;0,"",'Base de données'!$B2152),""))</f>
        <v/>
      </c>
      <c r="P2152" s="39" t="str">
        <f>IF(P$1&gt;$AE$1,"-",IFERROR(IF(DATEDIF('Base de données'!$A2152,P$1,"d")&lt;&gt;0,"",'Base de données'!$B2152),""))</f>
        <v/>
      </c>
      <c r="Q2152" s="39" t="str">
        <f>IF(Q$1&gt;$AE$1,"-",IFERROR(IF(DATEDIF('Base de données'!$A2152,Q$1,"d")&lt;&gt;0,"",'Base de données'!$B2152),""))</f>
        <v/>
      </c>
      <c r="R2152" s="39" t="str">
        <f>IF(R$1&gt;$AE$1,"-",IFERROR(IF(DATEDIF('Base de données'!$A2152,R$1,"d")&lt;&gt;0,"",'Base de données'!$B2152),""))</f>
        <v>50506</v>
      </c>
      <c r="S2152" s="39" t="str">
        <f>IF(S$1&gt;$AE$1,"-",IFERROR(IF(DATEDIF('Base de données'!$A2152,S$1,"d")&lt;&gt;0,"",'Base de données'!$B2152),""))</f>
        <v/>
      </c>
      <c r="T2152" s="39" t="str">
        <f>IF(T$1&gt;$AE$1,"-",IFERROR(IF(DATEDIF('Base de données'!$A2152,T$1,"d")&lt;&gt;0,"",'Base de données'!$B2152),""))</f>
        <v/>
      </c>
      <c r="U2152" s="39" t="str">
        <f>IF(U$1&gt;$AE$1,"-",IFERROR(IF(DATEDIF('Base de données'!$A2152,U$1,"d")&lt;&gt;0,"",'Base de données'!$B2152),""))</f>
        <v/>
      </c>
      <c r="V2152" s="39" t="str">
        <f>IF(V$1&gt;$AE$1,"-",IFERROR(IF(DATEDIF('Base de données'!$A2152,V$1,"d")&lt;&gt;0,"",'Base de données'!$B2152),""))</f>
        <v/>
      </c>
      <c r="W2152" s="34"/>
      <c r="X2152" s="30" t="str">
        <f>'Base de données'!$C2152&amp;" "&amp;'Base de données'!$D2152</f>
        <v>Michel Pauline</v>
      </c>
      <c r="Y2152" s="31">
        <f>COUNTIF('Base de données'!$B:$B,'Base de données'!$B2152)</f>
        <v>12</v>
      </c>
      <c r="AA2152" s="87" cm="1">
        <f t="array" aca="1" ref="AA2152" ca="1">INDIRECT("'Base de données'!A" &amp; ROW(Y2152))</f>
        <v>45870</v>
      </c>
      <c r="AB2152" s="51" t="str" cm="1">
        <f t="array" aca="1" ref="AB2152" ca="1">INDIRECT("'Base de données'!B" &amp; ROW(Z2152))</f>
        <v>50506</v>
      </c>
    </row>
    <row r="2153" spans="1:28" x14ac:dyDescent="0.3">
      <c r="A2153" s="41" t="str">
        <f ca="1">IF(IF(AND($B2153&lt;&gt;"-",$B2153=$E2153),"Entrée et sortie","-")="Entrée et sortie",'Base de données'!$B2153,"-")</f>
        <v>-</v>
      </c>
      <c r="B2153" s="41" t="str">
        <f t="shared" ca="1" si="135"/>
        <v>G5QWQ</v>
      </c>
      <c r="C2153" s="41" t="str">
        <f t="shared" ca="1" si="136"/>
        <v>G5QWQ</v>
      </c>
      <c r="D2153" s="41" t="str">
        <f>IF($F2153="sortie en cours d'année",'Base de données'!$B2153,"-")</f>
        <v>G5QWQ</v>
      </c>
      <c r="E2153" s="41" t="str">
        <f>IF($H2153="entrée en cours d'année",'Base de données'!$B2153,"-")</f>
        <v>-</v>
      </c>
      <c r="F2153" s="37" t="str">
        <f t="shared" si="133"/>
        <v>sortie en cours d'année</v>
      </c>
      <c r="G2153" s="37">
        <f>IF($J2153="mouvement",_xlfn.XLOOKUP('Base de données'!$B2153,$V:$V,$V:$V,0),"")</f>
        <v>0</v>
      </c>
      <c r="H2153" s="37" t="str">
        <f t="shared" si="134"/>
        <v/>
      </c>
      <c r="I2153" s="37" t="str">
        <f>IF($J2153="mouvement",_xlfn.XLOOKUP('Base de données'!$B2153,$K:$K,$K:$K,0),"")</f>
        <v>G5QWQ</v>
      </c>
      <c r="J2153" s="38" t="str">
        <f>IF(AND(Y2153&lt;&gt;MAX(Y:Y),COUNTIF(K2153:V2153,'Base de données'!$B2153)&gt;0),"mouvement","")</f>
        <v>mouvement</v>
      </c>
      <c r="K2153" s="39" t="str">
        <f>IF(K$1&gt;$AE$1,"-",IFERROR(IF(DATEDIF('Base de données'!$A2153,K$1,"d")&lt;&gt;0,"",'Base de données'!$B2153),""))</f>
        <v/>
      </c>
      <c r="L2153" s="39" t="str">
        <f>IF(L$1&gt;$AE$1,"-",IFERROR(IF(DATEDIF('Base de données'!$A2153,L$1,"d")&lt;&gt;0,"",'Base de données'!$B2153),""))</f>
        <v/>
      </c>
      <c r="M2153" s="39" t="str">
        <f>IF(M$1&gt;$AE$1,"-",IFERROR(IF(DATEDIF('Base de données'!$A2153,M$1,"d")&lt;&gt;0,"",'Base de données'!$B2153),""))</f>
        <v/>
      </c>
      <c r="N2153" s="39" t="str">
        <f>IF(N$1&gt;$AE$1,"-",IFERROR(IF(DATEDIF('Base de données'!$A2153,N$1,"d")&lt;&gt;0,"",'Base de données'!$B2153),""))</f>
        <v/>
      </c>
      <c r="O2153" s="39" t="str">
        <f>IF(O$1&gt;$AE$1,"-",IFERROR(IF(DATEDIF('Base de données'!$A2153,O$1,"d")&lt;&gt;0,"",'Base de données'!$B2153),""))</f>
        <v/>
      </c>
      <c r="P2153" s="39" t="str">
        <f>IF(P$1&gt;$AE$1,"-",IFERROR(IF(DATEDIF('Base de données'!$A2153,P$1,"d")&lt;&gt;0,"",'Base de données'!$B2153),""))</f>
        <v/>
      </c>
      <c r="Q2153" s="39" t="str">
        <f>IF(Q$1&gt;$AE$1,"-",IFERROR(IF(DATEDIF('Base de données'!$A2153,Q$1,"d")&lt;&gt;0,"",'Base de données'!$B2153),""))</f>
        <v/>
      </c>
      <c r="R2153" s="39" t="str">
        <f>IF(R$1&gt;$AE$1,"-",IFERROR(IF(DATEDIF('Base de données'!$A2153,R$1,"d")&lt;&gt;0,"",'Base de données'!$B2153),""))</f>
        <v>G5QWQ</v>
      </c>
      <c r="S2153" s="39" t="str">
        <f>IF(S$1&gt;$AE$1,"-",IFERROR(IF(DATEDIF('Base de données'!$A2153,S$1,"d")&lt;&gt;0,"",'Base de données'!$B2153),""))</f>
        <v/>
      </c>
      <c r="T2153" s="39" t="str">
        <f>IF(T$1&gt;$AE$1,"-",IFERROR(IF(DATEDIF('Base de données'!$A2153,T$1,"d")&lt;&gt;0,"",'Base de données'!$B2153),""))</f>
        <v/>
      </c>
      <c r="U2153" s="39" t="str">
        <f>IF(U$1&gt;$AE$1,"-",IFERROR(IF(DATEDIF('Base de données'!$A2153,U$1,"d")&lt;&gt;0,"",'Base de données'!$B2153),""))</f>
        <v/>
      </c>
      <c r="V2153" s="39" t="str">
        <f>IF(V$1&gt;$AE$1,"-",IFERROR(IF(DATEDIF('Base de données'!$A2153,V$1,"d")&lt;&gt;0,"",'Base de données'!$B2153),""))</f>
        <v/>
      </c>
      <c r="W2153" s="34"/>
      <c r="X2153" s="30" t="str">
        <f>'Base de données'!$C2153&amp;" "&amp;'Base de données'!$D2153</f>
        <v>Thibault Alfred</v>
      </c>
      <c r="Y2153" s="31">
        <f>COUNTIF('Base de données'!$B:$B,'Base de données'!$B2153)</f>
        <v>10</v>
      </c>
      <c r="AA2153" s="87" cm="1">
        <f t="array" aca="1" ref="AA2153" ca="1">INDIRECT("'Base de données'!A" &amp; ROW(Y2153))</f>
        <v>45870</v>
      </c>
      <c r="AB2153" s="51" t="str" cm="1">
        <f t="array" aca="1" ref="AB2153" ca="1">INDIRECT("'Base de données'!B" &amp; ROW(Z2153))</f>
        <v>G5QWQ</v>
      </c>
    </row>
    <row r="2154" spans="1:28" x14ac:dyDescent="0.3">
      <c r="A2154" s="41" t="str">
        <f ca="1">IF(IF(AND($B2154&lt;&gt;"-",$B2154=$E2154),"Entrée et sortie","-")="Entrée et sortie",'Base de données'!$B2154,"-")</f>
        <v>-</v>
      </c>
      <c r="B2154" s="41" t="str">
        <f t="shared" ca="1" si="135"/>
        <v>-</v>
      </c>
      <c r="C2154" s="41" t="str">
        <f t="shared" ca="1" si="136"/>
        <v>-</v>
      </c>
      <c r="D2154" s="41" t="str">
        <f>IF($F2154="sortie en cours d'année",'Base de données'!$B2154,"-")</f>
        <v>-</v>
      </c>
      <c r="E2154" s="41" t="str">
        <f>IF($H2154="entrée en cours d'année",'Base de données'!$B2154,"-")</f>
        <v>-</v>
      </c>
      <c r="F2154" s="37" t="str">
        <f t="shared" si="133"/>
        <v/>
      </c>
      <c r="G2154" s="37" t="str">
        <f>IF($J2154="mouvement",_xlfn.XLOOKUP('Base de données'!$B2154,$V:$V,$V:$V,0),"")</f>
        <v/>
      </c>
      <c r="H2154" s="37" t="str">
        <f t="shared" si="134"/>
        <v/>
      </c>
      <c r="I2154" s="37" t="str">
        <f>IF($J2154="mouvement",_xlfn.XLOOKUP('Base de données'!$B2154,$K:$K,$K:$K,0),"")</f>
        <v/>
      </c>
      <c r="J2154" s="38" t="str">
        <f>IF(AND(Y2154&lt;&gt;MAX(Y:Y),COUNTIF(K2154:V2154,'Base de données'!$B2154)&gt;0),"mouvement","")</f>
        <v/>
      </c>
      <c r="K2154" s="39" t="str">
        <f>IF(K$1&gt;$AE$1,"-",IFERROR(IF(DATEDIF('Base de données'!$A2154,K$1,"d")&lt;&gt;0,"",'Base de données'!$B2154),""))</f>
        <v/>
      </c>
      <c r="L2154" s="39" t="str">
        <f>IF(L$1&gt;$AE$1,"-",IFERROR(IF(DATEDIF('Base de données'!$A2154,L$1,"d")&lt;&gt;0,"",'Base de données'!$B2154),""))</f>
        <v/>
      </c>
      <c r="M2154" s="39" t="str">
        <f>IF(M$1&gt;$AE$1,"-",IFERROR(IF(DATEDIF('Base de données'!$A2154,M$1,"d")&lt;&gt;0,"",'Base de données'!$B2154),""))</f>
        <v/>
      </c>
      <c r="N2154" s="39" t="str">
        <f>IF(N$1&gt;$AE$1,"-",IFERROR(IF(DATEDIF('Base de données'!$A2154,N$1,"d")&lt;&gt;0,"",'Base de données'!$B2154),""))</f>
        <v/>
      </c>
      <c r="O2154" s="39" t="str">
        <f>IF(O$1&gt;$AE$1,"-",IFERROR(IF(DATEDIF('Base de données'!$A2154,O$1,"d")&lt;&gt;0,"",'Base de données'!$B2154),""))</f>
        <v/>
      </c>
      <c r="P2154" s="39" t="str">
        <f>IF(P$1&gt;$AE$1,"-",IFERROR(IF(DATEDIF('Base de données'!$A2154,P$1,"d")&lt;&gt;0,"",'Base de données'!$B2154),""))</f>
        <v/>
      </c>
      <c r="Q2154" s="39" t="str">
        <f>IF(Q$1&gt;$AE$1,"-",IFERROR(IF(DATEDIF('Base de données'!$A2154,Q$1,"d")&lt;&gt;0,"",'Base de données'!$B2154),""))</f>
        <v/>
      </c>
      <c r="R2154" s="39" t="str">
        <f>IF(R$1&gt;$AE$1,"-",IFERROR(IF(DATEDIF('Base de données'!$A2154,R$1,"d")&lt;&gt;0,"",'Base de données'!$B2154),""))</f>
        <v>G1Y48</v>
      </c>
      <c r="S2154" s="39" t="str">
        <f>IF(S$1&gt;$AE$1,"-",IFERROR(IF(DATEDIF('Base de données'!$A2154,S$1,"d")&lt;&gt;0,"",'Base de données'!$B2154),""))</f>
        <v/>
      </c>
      <c r="T2154" s="39" t="str">
        <f>IF(T$1&gt;$AE$1,"-",IFERROR(IF(DATEDIF('Base de données'!$A2154,T$1,"d")&lt;&gt;0,"",'Base de données'!$B2154),""))</f>
        <v/>
      </c>
      <c r="U2154" s="39" t="str">
        <f>IF(U$1&gt;$AE$1,"-",IFERROR(IF(DATEDIF('Base de données'!$A2154,U$1,"d")&lt;&gt;0,"",'Base de données'!$B2154),""))</f>
        <v/>
      </c>
      <c r="V2154" s="39" t="str">
        <f>IF(V$1&gt;$AE$1,"-",IFERROR(IF(DATEDIF('Base de données'!$A2154,V$1,"d")&lt;&gt;0,"",'Base de données'!$B2154),""))</f>
        <v/>
      </c>
      <c r="W2154" s="34"/>
      <c r="X2154" s="30" t="str">
        <f>'Base de données'!$C2154&amp;" "&amp;'Base de données'!$D2154</f>
        <v>Roussel Aimé</v>
      </c>
      <c r="Y2154" s="31">
        <f>COUNTIF('Base de données'!$B:$B,'Base de données'!$B2154)</f>
        <v>12</v>
      </c>
      <c r="AA2154" s="87" cm="1">
        <f t="array" aca="1" ref="AA2154" ca="1">INDIRECT("'Base de données'!A" &amp; ROW(Y2154))</f>
        <v>45870</v>
      </c>
      <c r="AB2154" s="51" t="str" cm="1">
        <f t="array" aca="1" ref="AB2154" ca="1">INDIRECT("'Base de données'!B" &amp; ROW(Z2154))</f>
        <v>G1Y48</v>
      </c>
    </row>
    <row r="2155" spans="1:28" x14ac:dyDescent="0.3">
      <c r="A2155" s="41" t="str">
        <f ca="1">IF(IF(AND($B2155&lt;&gt;"-",$B2155=$E2155),"Entrée et sortie","-")="Entrée et sortie",'Base de données'!$B2155,"-")</f>
        <v>-</v>
      </c>
      <c r="B2155" s="41" t="str">
        <f t="shared" ca="1" si="135"/>
        <v>-</v>
      </c>
      <c r="C2155" s="41" t="str">
        <f t="shared" ca="1" si="136"/>
        <v>-</v>
      </c>
      <c r="D2155" s="41" t="str">
        <f>IF($F2155="sortie en cours d'année",'Base de données'!$B2155,"-")</f>
        <v>-</v>
      </c>
      <c r="E2155" s="41" t="str">
        <f>IF($H2155="entrée en cours d'année",'Base de données'!$B2155,"-")</f>
        <v>-</v>
      </c>
      <c r="F2155" s="37" t="str">
        <f t="shared" si="133"/>
        <v/>
      </c>
      <c r="G2155" s="37" t="str">
        <f>IF($J2155="mouvement",_xlfn.XLOOKUP('Base de données'!$B2155,$V:$V,$V:$V,0),"")</f>
        <v/>
      </c>
      <c r="H2155" s="37" t="str">
        <f t="shared" si="134"/>
        <v/>
      </c>
      <c r="I2155" s="37" t="str">
        <f>IF($J2155="mouvement",_xlfn.XLOOKUP('Base de données'!$B2155,$K:$K,$K:$K,0),"")</f>
        <v/>
      </c>
      <c r="J2155" s="38" t="str">
        <f>IF(AND(Y2155&lt;&gt;MAX(Y:Y),COUNTIF(K2155:V2155,'Base de données'!$B2155)&gt;0),"mouvement","")</f>
        <v/>
      </c>
      <c r="K2155" s="39" t="str">
        <f>IF(K$1&gt;$AE$1,"-",IFERROR(IF(DATEDIF('Base de données'!$A2155,K$1,"d")&lt;&gt;0,"",'Base de données'!$B2155),""))</f>
        <v/>
      </c>
      <c r="L2155" s="39" t="str">
        <f>IF(L$1&gt;$AE$1,"-",IFERROR(IF(DATEDIF('Base de données'!$A2155,L$1,"d")&lt;&gt;0,"",'Base de données'!$B2155),""))</f>
        <v/>
      </c>
      <c r="M2155" s="39" t="str">
        <f>IF(M$1&gt;$AE$1,"-",IFERROR(IF(DATEDIF('Base de données'!$A2155,M$1,"d")&lt;&gt;0,"",'Base de données'!$B2155),""))</f>
        <v/>
      </c>
      <c r="N2155" s="39" t="str">
        <f>IF(N$1&gt;$AE$1,"-",IFERROR(IF(DATEDIF('Base de données'!$A2155,N$1,"d")&lt;&gt;0,"",'Base de données'!$B2155),""))</f>
        <v/>
      </c>
      <c r="O2155" s="39" t="str">
        <f>IF(O$1&gt;$AE$1,"-",IFERROR(IF(DATEDIF('Base de données'!$A2155,O$1,"d")&lt;&gt;0,"",'Base de données'!$B2155),""))</f>
        <v/>
      </c>
      <c r="P2155" s="39" t="str">
        <f>IF(P$1&gt;$AE$1,"-",IFERROR(IF(DATEDIF('Base de données'!$A2155,P$1,"d")&lt;&gt;0,"",'Base de données'!$B2155),""))</f>
        <v/>
      </c>
      <c r="Q2155" s="39" t="str">
        <f>IF(Q$1&gt;$AE$1,"-",IFERROR(IF(DATEDIF('Base de données'!$A2155,Q$1,"d")&lt;&gt;0,"",'Base de données'!$B2155),""))</f>
        <v/>
      </c>
      <c r="R2155" s="39" t="str">
        <f>IF(R$1&gt;$AE$1,"-",IFERROR(IF(DATEDIF('Base de données'!$A2155,R$1,"d")&lt;&gt;0,"",'Base de données'!$B2155),""))</f>
        <v>D44HR</v>
      </c>
      <c r="S2155" s="39" t="str">
        <f>IF(S$1&gt;$AE$1,"-",IFERROR(IF(DATEDIF('Base de données'!$A2155,S$1,"d")&lt;&gt;0,"",'Base de données'!$B2155),""))</f>
        <v/>
      </c>
      <c r="T2155" s="39" t="str">
        <f>IF(T$1&gt;$AE$1,"-",IFERROR(IF(DATEDIF('Base de données'!$A2155,T$1,"d")&lt;&gt;0,"",'Base de données'!$B2155),""))</f>
        <v/>
      </c>
      <c r="U2155" s="39" t="str">
        <f>IF(U$1&gt;$AE$1,"-",IFERROR(IF(DATEDIF('Base de données'!$A2155,U$1,"d")&lt;&gt;0,"",'Base de données'!$B2155),""))</f>
        <v/>
      </c>
      <c r="V2155" s="39" t="str">
        <f>IF(V$1&gt;$AE$1,"-",IFERROR(IF(DATEDIF('Base de données'!$A2155,V$1,"d")&lt;&gt;0,"",'Base de données'!$B2155),""))</f>
        <v/>
      </c>
      <c r="W2155" s="34"/>
      <c r="X2155" s="30" t="str">
        <f>'Base de données'!$C2155&amp;" "&amp;'Base de données'!$D2155</f>
        <v>Denis Brigitte</v>
      </c>
      <c r="Y2155" s="31">
        <f>COUNTIF('Base de données'!$B:$B,'Base de données'!$B2155)</f>
        <v>12</v>
      </c>
      <c r="AA2155" s="87" cm="1">
        <f t="array" aca="1" ref="AA2155" ca="1">INDIRECT("'Base de données'!A" &amp; ROW(Y2155))</f>
        <v>45870</v>
      </c>
      <c r="AB2155" s="51" t="str" cm="1">
        <f t="array" aca="1" ref="AB2155" ca="1">INDIRECT("'Base de données'!B" &amp; ROW(Z2155))</f>
        <v>D44HR</v>
      </c>
    </row>
    <row r="2156" spans="1:28" x14ac:dyDescent="0.3">
      <c r="A2156" s="41" t="str">
        <f ca="1">IF(IF(AND($B2156&lt;&gt;"-",$B2156=$E2156),"Entrée et sortie","-")="Entrée et sortie",'Base de données'!$B2156,"-")</f>
        <v>-</v>
      </c>
      <c r="B2156" s="41" t="str">
        <f t="shared" ca="1" si="135"/>
        <v>-</v>
      </c>
      <c r="C2156" s="41" t="str">
        <f t="shared" ca="1" si="136"/>
        <v>-</v>
      </c>
      <c r="D2156" s="41" t="str">
        <f>IF($F2156="sortie en cours d'année",'Base de données'!$B2156,"-")</f>
        <v>-</v>
      </c>
      <c r="E2156" s="41" t="str">
        <f>IF($H2156="entrée en cours d'année",'Base de données'!$B2156,"-")</f>
        <v>-</v>
      </c>
      <c r="F2156" s="37" t="str">
        <f t="shared" si="133"/>
        <v/>
      </c>
      <c r="G2156" s="37" t="str">
        <f>IF($J2156="mouvement",_xlfn.XLOOKUP('Base de données'!$B2156,$V:$V,$V:$V,0),"")</f>
        <v/>
      </c>
      <c r="H2156" s="37" t="str">
        <f t="shared" si="134"/>
        <v/>
      </c>
      <c r="I2156" s="37" t="str">
        <f>IF($J2156="mouvement",_xlfn.XLOOKUP('Base de données'!$B2156,$K:$K,$K:$K,0),"")</f>
        <v/>
      </c>
      <c r="J2156" s="38" t="str">
        <f>IF(AND(Y2156&lt;&gt;MAX(Y:Y),COUNTIF(K2156:V2156,'Base de données'!$B2156)&gt;0),"mouvement","")</f>
        <v/>
      </c>
      <c r="K2156" s="39" t="str">
        <f>IF(K$1&gt;$AE$1,"-",IFERROR(IF(DATEDIF('Base de données'!$A2156,K$1,"d")&lt;&gt;0,"",'Base de données'!$B2156),""))</f>
        <v/>
      </c>
      <c r="L2156" s="39" t="str">
        <f>IF(L$1&gt;$AE$1,"-",IFERROR(IF(DATEDIF('Base de données'!$A2156,L$1,"d")&lt;&gt;0,"",'Base de données'!$B2156),""))</f>
        <v/>
      </c>
      <c r="M2156" s="39" t="str">
        <f>IF(M$1&gt;$AE$1,"-",IFERROR(IF(DATEDIF('Base de données'!$A2156,M$1,"d")&lt;&gt;0,"",'Base de données'!$B2156),""))</f>
        <v/>
      </c>
      <c r="N2156" s="39" t="str">
        <f>IF(N$1&gt;$AE$1,"-",IFERROR(IF(DATEDIF('Base de données'!$A2156,N$1,"d")&lt;&gt;0,"",'Base de données'!$B2156),""))</f>
        <v/>
      </c>
      <c r="O2156" s="39" t="str">
        <f>IF(O$1&gt;$AE$1,"-",IFERROR(IF(DATEDIF('Base de données'!$A2156,O$1,"d")&lt;&gt;0,"",'Base de données'!$B2156),""))</f>
        <v/>
      </c>
      <c r="P2156" s="39" t="str">
        <f>IF(P$1&gt;$AE$1,"-",IFERROR(IF(DATEDIF('Base de données'!$A2156,P$1,"d")&lt;&gt;0,"",'Base de données'!$B2156),""))</f>
        <v/>
      </c>
      <c r="Q2156" s="39" t="str">
        <f>IF(Q$1&gt;$AE$1,"-",IFERROR(IF(DATEDIF('Base de données'!$A2156,Q$1,"d")&lt;&gt;0,"",'Base de données'!$B2156),""))</f>
        <v/>
      </c>
      <c r="R2156" s="39" t="str">
        <f>IF(R$1&gt;$AE$1,"-",IFERROR(IF(DATEDIF('Base de données'!$A2156,R$1,"d")&lt;&gt;0,"",'Base de données'!$B2156),""))</f>
        <v>TM02V</v>
      </c>
      <c r="S2156" s="39" t="str">
        <f>IF(S$1&gt;$AE$1,"-",IFERROR(IF(DATEDIF('Base de données'!$A2156,S$1,"d")&lt;&gt;0,"",'Base de données'!$B2156),""))</f>
        <v/>
      </c>
      <c r="T2156" s="39" t="str">
        <f>IF(T$1&gt;$AE$1,"-",IFERROR(IF(DATEDIF('Base de données'!$A2156,T$1,"d")&lt;&gt;0,"",'Base de données'!$B2156),""))</f>
        <v/>
      </c>
      <c r="U2156" s="39" t="str">
        <f>IF(U$1&gt;$AE$1,"-",IFERROR(IF(DATEDIF('Base de données'!$A2156,U$1,"d")&lt;&gt;0,"",'Base de données'!$B2156),""))</f>
        <v/>
      </c>
      <c r="V2156" s="39" t="str">
        <f>IF(V$1&gt;$AE$1,"-",IFERROR(IF(DATEDIF('Base de données'!$A2156,V$1,"d")&lt;&gt;0,"",'Base de données'!$B2156),""))</f>
        <v/>
      </c>
      <c r="W2156" s="34"/>
      <c r="X2156" s="30" t="str">
        <f>'Base de données'!$C2156&amp;" "&amp;'Base de données'!$D2156</f>
        <v>Dupuis Laetitia</v>
      </c>
      <c r="Y2156" s="31">
        <f>COUNTIF('Base de données'!$B:$B,'Base de données'!$B2156)</f>
        <v>12</v>
      </c>
      <c r="AA2156" s="87" cm="1">
        <f t="array" aca="1" ref="AA2156" ca="1">INDIRECT("'Base de données'!A" &amp; ROW(Y2156))</f>
        <v>45870</v>
      </c>
      <c r="AB2156" s="51" t="str" cm="1">
        <f t="array" aca="1" ref="AB2156" ca="1">INDIRECT("'Base de données'!B" &amp; ROW(Z2156))</f>
        <v>TM02V</v>
      </c>
    </row>
    <row r="2157" spans="1:28" x14ac:dyDescent="0.3">
      <c r="A2157" s="41" t="str">
        <f ca="1">IF(IF(AND($B2157&lt;&gt;"-",$B2157=$E2157),"Entrée et sortie","-")="Entrée et sortie",'Base de données'!$B2157,"-")</f>
        <v>-</v>
      </c>
      <c r="B2157" s="41" t="str">
        <f t="shared" ca="1" si="135"/>
        <v>-</v>
      </c>
      <c r="C2157" s="41" t="str">
        <f t="shared" ca="1" si="136"/>
        <v>-</v>
      </c>
      <c r="D2157" s="41" t="str">
        <f>IF($F2157="sortie en cours d'année",'Base de données'!$B2157,"-")</f>
        <v>-</v>
      </c>
      <c r="E2157" s="41" t="str">
        <f>IF($H2157="entrée en cours d'année",'Base de données'!$B2157,"-")</f>
        <v>-</v>
      </c>
      <c r="F2157" s="37" t="str">
        <f t="shared" si="133"/>
        <v/>
      </c>
      <c r="G2157" s="37" t="str">
        <f>IF($J2157="mouvement",_xlfn.XLOOKUP('Base de données'!$B2157,$V:$V,$V:$V,0),"")</f>
        <v/>
      </c>
      <c r="H2157" s="37" t="str">
        <f t="shared" si="134"/>
        <v/>
      </c>
      <c r="I2157" s="37" t="str">
        <f>IF($J2157="mouvement",_xlfn.XLOOKUP('Base de données'!$B2157,$K:$K,$K:$K,0),"")</f>
        <v/>
      </c>
      <c r="J2157" s="38" t="str">
        <f>IF(AND(Y2157&lt;&gt;MAX(Y:Y),COUNTIF(K2157:V2157,'Base de données'!$B2157)&gt;0),"mouvement","")</f>
        <v/>
      </c>
      <c r="K2157" s="39" t="str">
        <f>IF(K$1&gt;$AE$1,"-",IFERROR(IF(DATEDIF('Base de données'!$A2157,K$1,"d")&lt;&gt;0,"",'Base de données'!$B2157),""))</f>
        <v/>
      </c>
      <c r="L2157" s="39" t="str">
        <f>IF(L$1&gt;$AE$1,"-",IFERROR(IF(DATEDIF('Base de données'!$A2157,L$1,"d")&lt;&gt;0,"",'Base de données'!$B2157),""))</f>
        <v/>
      </c>
      <c r="M2157" s="39" t="str">
        <f>IF(M$1&gt;$AE$1,"-",IFERROR(IF(DATEDIF('Base de données'!$A2157,M$1,"d")&lt;&gt;0,"",'Base de données'!$B2157),""))</f>
        <v/>
      </c>
      <c r="N2157" s="39" t="str">
        <f>IF(N$1&gt;$AE$1,"-",IFERROR(IF(DATEDIF('Base de données'!$A2157,N$1,"d")&lt;&gt;0,"",'Base de données'!$B2157),""))</f>
        <v/>
      </c>
      <c r="O2157" s="39" t="str">
        <f>IF(O$1&gt;$AE$1,"-",IFERROR(IF(DATEDIF('Base de données'!$A2157,O$1,"d")&lt;&gt;0,"",'Base de données'!$B2157),""))</f>
        <v/>
      </c>
      <c r="P2157" s="39" t="str">
        <f>IF(P$1&gt;$AE$1,"-",IFERROR(IF(DATEDIF('Base de données'!$A2157,P$1,"d")&lt;&gt;0,"",'Base de données'!$B2157),""))</f>
        <v/>
      </c>
      <c r="Q2157" s="39" t="str">
        <f>IF(Q$1&gt;$AE$1,"-",IFERROR(IF(DATEDIF('Base de données'!$A2157,Q$1,"d")&lt;&gt;0,"",'Base de données'!$B2157),""))</f>
        <v/>
      </c>
      <c r="R2157" s="39" t="str">
        <f>IF(R$1&gt;$AE$1,"-",IFERROR(IF(DATEDIF('Base de données'!$A2157,R$1,"d")&lt;&gt;0,"",'Base de données'!$B2157),""))</f>
        <v>XTZ1R</v>
      </c>
      <c r="S2157" s="39" t="str">
        <f>IF(S$1&gt;$AE$1,"-",IFERROR(IF(DATEDIF('Base de données'!$A2157,S$1,"d")&lt;&gt;0,"",'Base de données'!$B2157),""))</f>
        <v/>
      </c>
      <c r="T2157" s="39" t="str">
        <f>IF(T$1&gt;$AE$1,"-",IFERROR(IF(DATEDIF('Base de données'!$A2157,T$1,"d")&lt;&gt;0,"",'Base de données'!$B2157),""))</f>
        <v/>
      </c>
      <c r="U2157" s="39" t="str">
        <f>IF(U$1&gt;$AE$1,"-",IFERROR(IF(DATEDIF('Base de données'!$A2157,U$1,"d")&lt;&gt;0,"",'Base de données'!$B2157),""))</f>
        <v/>
      </c>
      <c r="V2157" s="39" t="str">
        <f>IF(V$1&gt;$AE$1,"-",IFERROR(IF(DATEDIF('Base de données'!$A2157,V$1,"d")&lt;&gt;0,"",'Base de données'!$B2157),""))</f>
        <v/>
      </c>
      <c r="W2157" s="34"/>
      <c r="X2157" s="30" t="str">
        <f>'Base de données'!$C2157&amp;" "&amp;'Base de données'!$D2157</f>
        <v>Bernard Christine</v>
      </c>
      <c r="Y2157" s="31">
        <f>COUNTIF('Base de données'!$B:$B,'Base de données'!$B2157)</f>
        <v>12</v>
      </c>
      <c r="AA2157" s="87" cm="1">
        <f t="array" aca="1" ref="AA2157" ca="1">INDIRECT("'Base de données'!A" &amp; ROW(Y2157))</f>
        <v>45870</v>
      </c>
      <c r="AB2157" s="51" t="str" cm="1">
        <f t="array" aca="1" ref="AB2157" ca="1">INDIRECT("'Base de données'!B" &amp; ROW(Z2157))</f>
        <v>XTZ1R</v>
      </c>
    </row>
    <row r="2158" spans="1:28" x14ac:dyDescent="0.3">
      <c r="A2158" s="41" t="str">
        <f ca="1">IF(IF(AND($B2158&lt;&gt;"-",$B2158=$E2158),"Entrée et sortie","-")="Entrée et sortie",'Base de données'!$B2158,"-")</f>
        <v>-</v>
      </c>
      <c r="B2158" s="41" t="str">
        <f t="shared" ca="1" si="135"/>
        <v>-</v>
      </c>
      <c r="C2158" s="41" t="str">
        <f t="shared" ca="1" si="136"/>
        <v>-</v>
      </c>
      <c r="D2158" s="41" t="str">
        <f>IF($F2158="sortie en cours d'année",'Base de données'!$B2158,"-")</f>
        <v>-</v>
      </c>
      <c r="E2158" s="41" t="str">
        <f>IF($H2158="entrée en cours d'année",'Base de données'!$B2158,"-")</f>
        <v>-</v>
      </c>
      <c r="F2158" s="37" t="str">
        <f t="shared" si="133"/>
        <v/>
      </c>
      <c r="G2158" s="37" t="str">
        <f>IF($J2158="mouvement",_xlfn.XLOOKUP('Base de données'!$B2158,$V:$V,$V:$V,0),"")</f>
        <v/>
      </c>
      <c r="H2158" s="37" t="str">
        <f t="shared" si="134"/>
        <v/>
      </c>
      <c r="I2158" s="37" t="str">
        <f>IF($J2158="mouvement",_xlfn.XLOOKUP('Base de données'!$B2158,$K:$K,$K:$K,0),"")</f>
        <v/>
      </c>
      <c r="J2158" s="38" t="str">
        <f>IF(AND(Y2158&lt;&gt;MAX(Y:Y),COUNTIF(K2158:V2158,'Base de données'!$B2158)&gt;0),"mouvement","")</f>
        <v/>
      </c>
      <c r="K2158" s="39" t="str">
        <f>IF(K$1&gt;$AE$1,"-",IFERROR(IF(DATEDIF('Base de données'!$A2158,K$1,"d")&lt;&gt;0,"",'Base de données'!$B2158),""))</f>
        <v/>
      </c>
      <c r="L2158" s="39" t="str">
        <f>IF(L$1&gt;$AE$1,"-",IFERROR(IF(DATEDIF('Base de données'!$A2158,L$1,"d")&lt;&gt;0,"",'Base de données'!$B2158),""))</f>
        <v/>
      </c>
      <c r="M2158" s="39" t="str">
        <f>IF(M$1&gt;$AE$1,"-",IFERROR(IF(DATEDIF('Base de données'!$A2158,M$1,"d")&lt;&gt;0,"",'Base de données'!$B2158),""))</f>
        <v/>
      </c>
      <c r="N2158" s="39" t="str">
        <f>IF(N$1&gt;$AE$1,"-",IFERROR(IF(DATEDIF('Base de données'!$A2158,N$1,"d")&lt;&gt;0,"",'Base de données'!$B2158),""))</f>
        <v/>
      </c>
      <c r="O2158" s="39" t="str">
        <f>IF(O$1&gt;$AE$1,"-",IFERROR(IF(DATEDIF('Base de données'!$A2158,O$1,"d")&lt;&gt;0,"",'Base de données'!$B2158),""))</f>
        <v/>
      </c>
      <c r="P2158" s="39" t="str">
        <f>IF(P$1&gt;$AE$1,"-",IFERROR(IF(DATEDIF('Base de données'!$A2158,P$1,"d")&lt;&gt;0,"",'Base de données'!$B2158),""))</f>
        <v/>
      </c>
      <c r="Q2158" s="39" t="str">
        <f>IF(Q$1&gt;$AE$1,"-",IFERROR(IF(DATEDIF('Base de données'!$A2158,Q$1,"d")&lt;&gt;0,"",'Base de données'!$B2158),""))</f>
        <v/>
      </c>
      <c r="R2158" s="39" t="str">
        <f>IF(R$1&gt;$AE$1,"-",IFERROR(IF(DATEDIF('Base de données'!$A2158,R$1,"d")&lt;&gt;0,"",'Base de données'!$B2158),""))</f>
        <v>06FWZ</v>
      </c>
      <c r="S2158" s="39" t="str">
        <f>IF(S$1&gt;$AE$1,"-",IFERROR(IF(DATEDIF('Base de données'!$A2158,S$1,"d")&lt;&gt;0,"",'Base de données'!$B2158),""))</f>
        <v/>
      </c>
      <c r="T2158" s="39" t="str">
        <f>IF(T$1&gt;$AE$1,"-",IFERROR(IF(DATEDIF('Base de données'!$A2158,T$1,"d")&lt;&gt;0,"",'Base de données'!$B2158),""))</f>
        <v/>
      </c>
      <c r="U2158" s="39" t="str">
        <f>IF(U$1&gt;$AE$1,"-",IFERROR(IF(DATEDIF('Base de données'!$A2158,U$1,"d")&lt;&gt;0,"",'Base de données'!$B2158),""))</f>
        <v/>
      </c>
      <c r="V2158" s="39" t="str">
        <f>IF(V$1&gt;$AE$1,"-",IFERROR(IF(DATEDIF('Base de données'!$A2158,V$1,"d")&lt;&gt;0,"",'Base de données'!$B2158),""))</f>
        <v/>
      </c>
      <c r="W2158" s="34"/>
      <c r="X2158" s="30" t="str">
        <f>'Base de données'!$C2158&amp;" "&amp;'Base de données'!$D2158</f>
        <v>Leclercq Agnès</v>
      </c>
      <c r="Y2158" s="31">
        <f>COUNTIF('Base de données'!$B:$B,'Base de données'!$B2158)</f>
        <v>12</v>
      </c>
      <c r="AA2158" s="87" cm="1">
        <f t="array" aca="1" ref="AA2158" ca="1">INDIRECT("'Base de données'!A" &amp; ROW(Y2158))</f>
        <v>45870</v>
      </c>
      <c r="AB2158" s="51" t="str" cm="1">
        <f t="array" aca="1" ref="AB2158" ca="1">INDIRECT("'Base de données'!B" &amp; ROW(Z2158))</f>
        <v>06FWZ</v>
      </c>
    </row>
    <row r="2159" spans="1:28" x14ac:dyDescent="0.3">
      <c r="A2159" s="41" t="str">
        <f ca="1">IF(IF(AND($B2159&lt;&gt;"-",$B2159=$E2159),"Entrée et sortie","-")="Entrée et sortie",'Base de données'!$B2159,"-")</f>
        <v>-</v>
      </c>
      <c r="B2159" s="41" t="str">
        <f t="shared" ca="1" si="135"/>
        <v>-</v>
      </c>
      <c r="C2159" s="41" t="str">
        <f t="shared" ca="1" si="136"/>
        <v>-</v>
      </c>
      <c r="D2159" s="41" t="str">
        <f>IF($F2159="sortie en cours d'année",'Base de données'!$B2159,"-")</f>
        <v>-</v>
      </c>
      <c r="E2159" s="41" t="str">
        <f>IF($H2159="entrée en cours d'année",'Base de données'!$B2159,"-")</f>
        <v>-</v>
      </c>
      <c r="F2159" s="37" t="str">
        <f t="shared" si="133"/>
        <v/>
      </c>
      <c r="G2159" s="37" t="str">
        <f>IF($J2159="mouvement",_xlfn.XLOOKUP('Base de données'!$B2159,$V:$V,$V:$V,0),"")</f>
        <v/>
      </c>
      <c r="H2159" s="37" t="str">
        <f t="shared" si="134"/>
        <v/>
      </c>
      <c r="I2159" s="37" t="str">
        <f>IF($J2159="mouvement",_xlfn.XLOOKUP('Base de données'!$B2159,$K:$K,$K:$K,0),"")</f>
        <v/>
      </c>
      <c r="J2159" s="38" t="str">
        <f>IF(AND(Y2159&lt;&gt;MAX(Y:Y),COUNTIF(K2159:V2159,'Base de données'!$B2159)&gt;0),"mouvement","")</f>
        <v/>
      </c>
      <c r="K2159" s="39" t="str">
        <f>IF(K$1&gt;$AE$1,"-",IFERROR(IF(DATEDIF('Base de données'!$A2159,K$1,"d")&lt;&gt;0,"",'Base de données'!$B2159),""))</f>
        <v/>
      </c>
      <c r="L2159" s="39" t="str">
        <f>IF(L$1&gt;$AE$1,"-",IFERROR(IF(DATEDIF('Base de données'!$A2159,L$1,"d")&lt;&gt;0,"",'Base de données'!$B2159),""))</f>
        <v/>
      </c>
      <c r="M2159" s="39" t="str">
        <f>IF(M$1&gt;$AE$1,"-",IFERROR(IF(DATEDIF('Base de données'!$A2159,M$1,"d")&lt;&gt;0,"",'Base de données'!$B2159),""))</f>
        <v/>
      </c>
      <c r="N2159" s="39" t="str">
        <f>IF(N$1&gt;$AE$1,"-",IFERROR(IF(DATEDIF('Base de données'!$A2159,N$1,"d")&lt;&gt;0,"",'Base de données'!$B2159),""))</f>
        <v/>
      </c>
      <c r="O2159" s="39" t="str">
        <f>IF(O$1&gt;$AE$1,"-",IFERROR(IF(DATEDIF('Base de données'!$A2159,O$1,"d")&lt;&gt;0,"",'Base de données'!$B2159),""))</f>
        <v/>
      </c>
      <c r="P2159" s="39" t="str">
        <f>IF(P$1&gt;$AE$1,"-",IFERROR(IF(DATEDIF('Base de données'!$A2159,P$1,"d")&lt;&gt;0,"",'Base de données'!$B2159),""))</f>
        <v/>
      </c>
      <c r="Q2159" s="39" t="str">
        <f>IF(Q$1&gt;$AE$1,"-",IFERROR(IF(DATEDIF('Base de données'!$A2159,Q$1,"d")&lt;&gt;0,"",'Base de données'!$B2159),""))</f>
        <v/>
      </c>
      <c r="R2159" s="39" t="str">
        <f>IF(R$1&gt;$AE$1,"-",IFERROR(IF(DATEDIF('Base de données'!$A2159,R$1,"d")&lt;&gt;0,"",'Base de données'!$B2159),""))</f>
        <v>UHQC8</v>
      </c>
      <c r="S2159" s="39" t="str">
        <f>IF(S$1&gt;$AE$1,"-",IFERROR(IF(DATEDIF('Base de données'!$A2159,S$1,"d")&lt;&gt;0,"",'Base de données'!$B2159),""))</f>
        <v/>
      </c>
      <c r="T2159" s="39" t="str">
        <f>IF(T$1&gt;$AE$1,"-",IFERROR(IF(DATEDIF('Base de données'!$A2159,T$1,"d")&lt;&gt;0,"",'Base de données'!$B2159),""))</f>
        <v/>
      </c>
      <c r="U2159" s="39" t="str">
        <f>IF(U$1&gt;$AE$1,"-",IFERROR(IF(DATEDIF('Base de données'!$A2159,U$1,"d")&lt;&gt;0,"",'Base de données'!$B2159),""))</f>
        <v/>
      </c>
      <c r="V2159" s="39" t="str">
        <f>IF(V$1&gt;$AE$1,"-",IFERROR(IF(DATEDIF('Base de données'!$A2159,V$1,"d")&lt;&gt;0,"",'Base de données'!$B2159),""))</f>
        <v/>
      </c>
      <c r="W2159" s="34"/>
      <c r="X2159" s="30" t="str">
        <f>'Base de données'!$C2159&amp;" "&amp;'Base de données'!$D2159</f>
        <v>Joubert Gilbert</v>
      </c>
      <c r="Y2159" s="31">
        <f>COUNTIF('Base de données'!$B:$B,'Base de données'!$B2159)</f>
        <v>12</v>
      </c>
      <c r="AA2159" s="87" cm="1">
        <f t="array" aca="1" ref="AA2159" ca="1">INDIRECT("'Base de données'!A" &amp; ROW(Y2159))</f>
        <v>45870</v>
      </c>
      <c r="AB2159" s="51" t="str" cm="1">
        <f t="array" aca="1" ref="AB2159" ca="1">INDIRECT("'Base de données'!B" &amp; ROW(Z2159))</f>
        <v>UHQC8</v>
      </c>
    </row>
    <row r="2160" spans="1:28" x14ac:dyDescent="0.3">
      <c r="A2160" s="41" t="str">
        <f ca="1">IF(IF(AND($B2160&lt;&gt;"-",$B2160=$E2160),"Entrée et sortie","-")="Entrée et sortie",'Base de données'!$B2160,"-")</f>
        <v>-</v>
      </c>
      <c r="B2160" s="41" t="str">
        <f t="shared" ca="1" si="135"/>
        <v>-</v>
      </c>
      <c r="C2160" s="41" t="str">
        <f t="shared" ca="1" si="136"/>
        <v>-</v>
      </c>
      <c r="D2160" s="41" t="str">
        <f>IF($F2160="sortie en cours d'année",'Base de données'!$B2160,"-")</f>
        <v>-</v>
      </c>
      <c r="E2160" s="41" t="str">
        <f>IF($H2160="entrée en cours d'année",'Base de données'!$B2160,"-")</f>
        <v>-</v>
      </c>
      <c r="F2160" s="37" t="str">
        <f t="shared" si="133"/>
        <v/>
      </c>
      <c r="G2160" s="37" t="str">
        <f>IF($J2160="mouvement",_xlfn.XLOOKUP('Base de données'!$B2160,$V:$V,$V:$V,0),"")</f>
        <v/>
      </c>
      <c r="H2160" s="37" t="str">
        <f t="shared" si="134"/>
        <v/>
      </c>
      <c r="I2160" s="37" t="str">
        <f>IF($J2160="mouvement",_xlfn.XLOOKUP('Base de données'!$B2160,$K:$K,$K:$K,0),"")</f>
        <v/>
      </c>
      <c r="J2160" s="38" t="str">
        <f>IF(AND(Y2160&lt;&gt;MAX(Y:Y),COUNTIF(K2160:V2160,'Base de données'!$B2160)&gt;0),"mouvement","")</f>
        <v/>
      </c>
      <c r="K2160" s="39" t="str">
        <f>IF(K$1&gt;$AE$1,"-",IFERROR(IF(DATEDIF('Base de données'!$A2160,K$1,"d")&lt;&gt;0,"",'Base de données'!$B2160),""))</f>
        <v/>
      </c>
      <c r="L2160" s="39" t="str">
        <f>IF(L$1&gt;$AE$1,"-",IFERROR(IF(DATEDIF('Base de données'!$A2160,L$1,"d")&lt;&gt;0,"",'Base de données'!$B2160),""))</f>
        <v/>
      </c>
      <c r="M2160" s="39" t="str">
        <f>IF(M$1&gt;$AE$1,"-",IFERROR(IF(DATEDIF('Base de données'!$A2160,M$1,"d")&lt;&gt;0,"",'Base de données'!$B2160),""))</f>
        <v/>
      </c>
      <c r="N2160" s="39" t="str">
        <f>IF(N$1&gt;$AE$1,"-",IFERROR(IF(DATEDIF('Base de données'!$A2160,N$1,"d")&lt;&gt;0,"",'Base de données'!$B2160),""))</f>
        <v/>
      </c>
      <c r="O2160" s="39" t="str">
        <f>IF(O$1&gt;$AE$1,"-",IFERROR(IF(DATEDIF('Base de données'!$A2160,O$1,"d")&lt;&gt;0,"",'Base de données'!$B2160),""))</f>
        <v/>
      </c>
      <c r="P2160" s="39" t="str">
        <f>IF(P$1&gt;$AE$1,"-",IFERROR(IF(DATEDIF('Base de données'!$A2160,P$1,"d")&lt;&gt;0,"",'Base de données'!$B2160),""))</f>
        <v/>
      </c>
      <c r="Q2160" s="39" t="str">
        <f>IF(Q$1&gt;$AE$1,"-",IFERROR(IF(DATEDIF('Base de données'!$A2160,Q$1,"d")&lt;&gt;0,"",'Base de données'!$B2160),""))</f>
        <v/>
      </c>
      <c r="R2160" s="39" t="str">
        <f>IF(R$1&gt;$AE$1,"-",IFERROR(IF(DATEDIF('Base de données'!$A2160,R$1,"d")&lt;&gt;0,"",'Base de données'!$B2160),""))</f>
        <v>T0RQR</v>
      </c>
      <c r="S2160" s="39" t="str">
        <f>IF(S$1&gt;$AE$1,"-",IFERROR(IF(DATEDIF('Base de données'!$A2160,S$1,"d")&lt;&gt;0,"",'Base de données'!$B2160),""))</f>
        <v/>
      </c>
      <c r="T2160" s="39" t="str">
        <f>IF(T$1&gt;$AE$1,"-",IFERROR(IF(DATEDIF('Base de données'!$A2160,T$1,"d")&lt;&gt;0,"",'Base de données'!$B2160),""))</f>
        <v/>
      </c>
      <c r="U2160" s="39" t="str">
        <f>IF(U$1&gt;$AE$1,"-",IFERROR(IF(DATEDIF('Base de données'!$A2160,U$1,"d")&lt;&gt;0,"",'Base de données'!$B2160),""))</f>
        <v/>
      </c>
      <c r="V2160" s="39" t="str">
        <f>IF(V$1&gt;$AE$1,"-",IFERROR(IF(DATEDIF('Base de données'!$A2160,V$1,"d")&lt;&gt;0,"",'Base de données'!$B2160),""))</f>
        <v/>
      </c>
      <c r="W2160" s="34"/>
      <c r="X2160" s="30" t="str">
        <f>'Base de données'!$C2160&amp;" "&amp;'Base de données'!$D2160</f>
        <v>Gallet Philippine</v>
      </c>
      <c r="Y2160" s="31">
        <f>COUNTIF('Base de données'!$B:$B,'Base de données'!$B2160)</f>
        <v>12</v>
      </c>
      <c r="AA2160" s="87" cm="1">
        <f t="array" aca="1" ref="AA2160" ca="1">INDIRECT("'Base de données'!A" &amp; ROW(Y2160))</f>
        <v>45870</v>
      </c>
      <c r="AB2160" s="51" t="str" cm="1">
        <f t="array" aca="1" ref="AB2160" ca="1">INDIRECT("'Base de données'!B" &amp; ROW(Z2160))</f>
        <v>T0RQR</v>
      </c>
    </row>
    <row r="2161" spans="1:28" x14ac:dyDescent="0.3">
      <c r="A2161" s="41" t="str">
        <f ca="1">IF(IF(AND($B2161&lt;&gt;"-",$B2161=$E2161),"Entrée et sortie","-")="Entrée et sortie",'Base de données'!$B2161,"-")</f>
        <v>-</v>
      </c>
      <c r="B2161" s="41" t="str">
        <f t="shared" ca="1" si="135"/>
        <v>-</v>
      </c>
      <c r="C2161" s="41" t="str">
        <f t="shared" ca="1" si="136"/>
        <v>-</v>
      </c>
      <c r="D2161" s="41" t="str">
        <f>IF($F2161="sortie en cours d'année",'Base de données'!$B2161,"-")</f>
        <v>-</v>
      </c>
      <c r="E2161" s="41" t="str">
        <f>IF($H2161="entrée en cours d'année",'Base de données'!$B2161,"-")</f>
        <v>-</v>
      </c>
      <c r="F2161" s="37" t="str">
        <f t="shared" si="133"/>
        <v/>
      </c>
      <c r="G2161" s="37" t="str">
        <f>IF($J2161="mouvement",_xlfn.XLOOKUP('Base de données'!$B2161,$V:$V,$V:$V,0),"")</f>
        <v/>
      </c>
      <c r="H2161" s="37" t="str">
        <f t="shared" si="134"/>
        <v/>
      </c>
      <c r="I2161" s="37" t="str">
        <f>IF($J2161="mouvement",_xlfn.XLOOKUP('Base de données'!$B2161,$K:$K,$K:$K,0),"")</f>
        <v/>
      </c>
      <c r="J2161" s="38" t="str">
        <f>IF(AND(Y2161&lt;&gt;MAX(Y:Y),COUNTIF(K2161:V2161,'Base de données'!$B2161)&gt;0),"mouvement","")</f>
        <v/>
      </c>
      <c r="K2161" s="39" t="str">
        <f>IF(K$1&gt;$AE$1,"-",IFERROR(IF(DATEDIF('Base de données'!$A2161,K$1,"d")&lt;&gt;0,"",'Base de données'!$B2161),""))</f>
        <v/>
      </c>
      <c r="L2161" s="39" t="str">
        <f>IF(L$1&gt;$AE$1,"-",IFERROR(IF(DATEDIF('Base de données'!$A2161,L$1,"d")&lt;&gt;0,"",'Base de données'!$B2161),""))</f>
        <v/>
      </c>
      <c r="M2161" s="39" t="str">
        <f>IF(M$1&gt;$AE$1,"-",IFERROR(IF(DATEDIF('Base de données'!$A2161,M$1,"d")&lt;&gt;0,"",'Base de données'!$B2161),""))</f>
        <v/>
      </c>
      <c r="N2161" s="39" t="str">
        <f>IF(N$1&gt;$AE$1,"-",IFERROR(IF(DATEDIF('Base de données'!$A2161,N$1,"d")&lt;&gt;0,"",'Base de données'!$B2161),""))</f>
        <v/>
      </c>
      <c r="O2161" s="39" t="str">
        <f>IF(O$1&gt;$AE$1,"-",IFERROR(IF(DATEDIF('Base de données'!$A2161,O$1,"d")&lt;&gt;0,"",'Base de données'!$B2161),""))</f>
        <v/>
      </c>
      <c r="P2161" s="39" t="str">
        <f>IF(P$1&gt;$AE$1,"-",IFERROR(IF(DATEDIF('Base de données'!$A2161,P$1,"d")&lt;&gt;0,"",'Base de données'!$B2161),""))</f>
        <v/>
      </c>
      <c r="Q2161" s="39" t="str">
        <f>IF(Q$1&gt;$AE$1,"-",IFERROR(IF(DATEDIF('Base de données'!$A2161,Q$1,"d")&lt;&gt;0,"",'Base de données'!$B2161),""))</f>
        <v/>
      </c>
      <c r="R2161" s="39" t="str">
        <f>IF(R$1&gt;$AE$1,"-",IFERROR(IF(DATEDIF('Base de données'!$A2161,R$1,"d")&lt;&gt;0,"",'Base de données'!$B2161),""))</f>
        <v>OTZ97</v>
      </c>
      <c r="S2161" s="39" t="str">
        <f>IF(S$1&gt;$AE$1,"-",IFERROR(IF(DATEDIF('Base de données'!$A2161,S$1,"d")&lt;&gt;0,"",'Base de données'!$B2161),""))</f>
        <v/>
      </c>
      <c r="T2161" s="39" t="str">
        <f>IF(T$1&gt;$AE$1,"-",IFERROR(IF(DATEDIF('Base de données'!$A2161,T$1,"d")&lt;&gt;0,"",'Base de données'!$B2161),""))</f>
        <v/>
      </c>
      <c r="U2161" s="39" t="str">
        <f>IF(U$1&gt;$AE$1,"-",IFERROR(IF(DATEDIF('Base de données'!$A2161,U$1,"d")&lt;&gt;0,"",'Base de données'!$B2161),""))</f>
        <v/>
      </c>
      <c r="V2161" s="39" t="str">
        <f>IF(V$1&gt;$AE$1,"-",IFERROR(IF(DATEDIF('Base de données'!$A2161,V$1,"d")&lt;&gt;0,"",'Base de données'!$B2161),""))</f>
        <v/>
      </c>
      <c r="W2161" s="34"/>
      <c r="X2161" s="30" t="str">
        <f>'Base de données'!$C2161&amp;" "&amp;'Base de données'!$D2161</f>
        <v>Costa Manon</v>
      </c>
      <c r="Y2161" s="31">
        <f>COUNTIF('Base de données'!$B:$B,'Base de données'!$B2161)</f>
        <v>12</v>
      </c>
      <c r="AA2161" s="87" cm="1">
        <f t="array" aca="1" ref="AA2161" ca="1">INDIRECT("'Base de données'!A" &amp; ROW(Y2161))</f>
        <v>45870</v>
      </c>
      <c r="AB2161" s="51" t="str" cm="1">
        <f t="array" aca="1" ref="AB2161" ca="1">INDIRECT("'Base de données'!B" &amp; ROW(Z2161))</f>
        <v>OTZ97</v>
      </c>
    </row>
    <row r="2162" spans="1:28" x14ac:dyDescent="0.3">
      <c r="A2162" s="41" t="str">
        <f ca="1">IF(IF(AND($B2162&lt;&gt;"-",$B2162=$E2162),"Entrée et sortie","-")="Entrée et sortie",'Base de données'!$B2162,"-")</f>
        <v>-</v>
      </c>
      <c r="B2162" s="41" t="str">
        <f t="shared" ca="1" si="135"/>
        <v>-</v>
      </c>
      <c r="C2162" s="41" t="str">
        <f t="shared" ca="1" si="136"/>
        <v>-</v>
      </c>
      <c r="D2162" s="41" t="str">
        <f>IF($F2162="sortie en cours d'année",'Base de données'!$B2162,"-")</f>
        <v>-</v>
      </c>
      <c r="E2162" s="41" t="str">
        <f>IF($H2162="entrée en cours d'année",'Base de données'!$B2162,"-")</f>
        <v>-</v>
      </c>
      <c r="F2162" s="37" t="str">
        <f t="shared" si="133"/>
        <v/>
      </c>
      <c r="G2162" s="37" t="str">
        <f>IF($J2162="mouvement",_xlfn.XLOOKUP('Base de données'!$B2162,$V:$V,$V:$V,0),"")</f>
        <v/>
      </c>
      <c r="H2162" s="37" t="str">
        <f t="shared" si="134"/>
        <v/>
      </c>
      <c r="I2162" s="37" t="str">
        <f>IF($J2162="mouvement",_xlfn.XLOOKUP('Base de données'!$B2162,$K:$K,$K:$K,0),"")</f>
        <v/>
      </c>
      <c r="J2162" s="38" t="str">
        <f>IF(AND(Y2162&lt;&gt;MAX(Y:Y),COUNTIF(K2162:V2162,'Base de données'!$B2162)&gt;0),"mouvement","")</f>
        <v/>
      </c>
      <c r="K2162" s="39" t="str">
        <f>IF(K$1&gt;$AE$1,"-",IFERROR(IF(DATEDIF('Base de données'!$A2162,K$1,"d")&lt;&gt;0,"",'Base de données'!$B2162),""))</f>
        <v/>
      </c>
      <c r="L2162" s="39" t="str">
        <f>IF(L$1&gt;$AE$1,"-",IFERROR(IF(DATEDIF('Base de données'!$A2162,L$1,"d")&lt;&gt;0,"",'Base de données'!$B2162),""))</f>
        <v/>
      </c>
      <c r="M2162" s="39" t="str">
        <f>IF(M$1&gt;$AE$1,"-",IFERROR(IF(DATEDIF('Base de données'!$A2162,M$1,"d")&lt;&gt;0,"",'Base de données'!$B2162),""))</f>
        <v/>
      </c>
      <c r="N2162" s="39" t="str">
        <f>IF(N$1&gt;$AE$1,"-",IFERROR(IF(DATEDIF('Base de données'!$A2162,N$1,"d")&lt;&gt;0,"",'Base de données'!$B2162),""))</f>
        <v/>
      </c>
      <c r="O2162" s="39" t="str">
        <f>IF(O$1&gt;$AE$1,"-",IFERROR(IF(DATEDIF('Base de données'!$A2162,O$1,"d")&lt;&gt;0,"",'Base de données'!$B2162),""))</f>
        <v/>
      </c>
      <c r="P2162" s="39" t="str">
        <f>IF(P$1&gt;$AE$1,"-",IFERROR(IF(DATEDIF('Base de données'!$A2162,P$1,"d")&lt;&gt;0,"",'Base de données'!$B2162),""))</f>
        <v/>
      </c>
      <c r="Q2162" s="39" t="str">
        <f>IF(Q$1&gt;$AE$1,"-",IFERROR(IF(DATEDIF('Base de données'!$A2162,Q$1,"d")&lt;&gt;0,"",'Base de données'!$B2162),""))</f>
        <v/>
      </c>
      <c r="R2162" s="39" t="str">
        <f>IF(R$1&gt;$AE$1,"-",IFERROR(IF(DATEDIF('Base de données'!$A2162,R$1,"d")&lt;&gt;0,"",'Base de données'!$B2162),""))</f>
        <v>57BOR</v>
      </c>
      <c r="S2162" s="39" t="str">
        <f>IF(S$1&gt;$AE$1,"-",IFERROR(IF(DATEDIF('Base de données'!$A2162,S$1,"d")&lt;&gt;0,"",'Base de données'!$B2162),""))</f>
        <v/>
      </c>
      <c r="T2162" s="39" t="str">
        <f>IF(T$1&gt;$AE$1,"-",IFERROR(IF(DATEDIF('Base de données'!$A2162,T$1,"d")&lt;&gt;0,"",'Base de données'!$B2162),""))</f>
        <v/>
      </c>
      <c r="U2162" s="39" t="str">
        <f>IF(U$1&gt;$AE$1,"-",IFERROR(IF(DATEDIF('Base de données'!$A2162,U$1,"d")&lt;&gt;0,"",'Base de données'!$B2162),""))</f>
        <v/>
      </c>
      <c r="V2162" s="39" t="str">
        <f>IF(V$1&gt;$AE$1,"-",IFERROR(IF(DATEDIF('Base de données'!$A2162,V$1,"d")&lt;&gt;0,"",'Base de données'!$B2162),""))</f>
        <v/>
      </c>
      <c r="W2162" s="34"/>
      <c r="X2162" s="30" t="str">
        <f>'Base de données'!$C2162&amp;" "&amp;'Base de données'!$D2162</f>
        <v>Pruvost Margaret</v>
      </c>
      <c r="Y2162" s="31">
        <f>COUNTIF('Base de données'!$B:$B,'Base de données'!$B2162)</f>
        <v>12</v>
      </c>
      <c r="AA2162" s="87" cm="1">
        <f t="array" aca="1" ref="AA2162" ca="1">INDIRECT("'Base de données'!A" &amp; ROW(Y2162))</f>
        <v>45870</v>
      </c>
      <c r="AB2162" s="51" t="str" cm="1">
        <f t="array" aca="1" ref="AB2162" ca="1">INDIRECT("'Base de données'!B" &amp; ROW(Z2162))</f>
        <v>57BOR</v>
      </c>
    </row>
    <row r="2163" spans="1:28" x14ac:dyDescent="0.3">
      <c r="A2163" s="41" t="str">
        <f ca="1">IF(IF(AND($B2163&lt;&gt;"-",$B2163=$E2163),"Entrée et sortie","-")="Entrée et sortie",'Base de données'!$B2163,"-")</f>
        <v>-</v>
      </c>
      <c r="B2163" s="41" t="str">
        <f t="shared" ca="1" si="135"/>
        <v>-</v>
      </c>
      <c r="C2163" s="41" t="str">
        <f t="shared" ca="1" si="136"/>
        <v>-</v>
      </c>
      <c r="D2163" s="41" t="str">
        <f>IF($F2163="sortie en cours d'année",'Base de données'!$B2163,"-")</f>
        <v>-</v>
      </c>
      <c r="E2163" s="41" t="str">
        <f>IF($H2163="entrée en cours d'année",'Base de données'!$B2163,"-")</f>
        <v>-</v>
      </c>
      <c r="F2163" s="37" t="str">
        <f t="shared" si="133"/>
        <v/>
      </c>
      <c r="G2163" s="37" t="str">
        <f>IF($J2163="mouvement",_xlfn.XLOOKUP('Base de données'!$B2163,$V:$V,$V:$V,0),"")</f>
        <v/>
      </c>
      <c r="H2163" s="37" t="str">
        <f t="shared" si="134"/>
        <v/>
      </c>
      <c r="I2163" s="37" t="str">
        <f>IF($J2163="mouvement",_xlfn.XLOOKUP('Base de données'!$B2163,$K:$K,$K:$K,0),"")</f>
        <v/>
      </c>
      <c r="J2163" s="38" t="str">
        <f>IF(AND(Y2163&lt;&gt;MAX(Y:Y),COUNTIF(K2163:V2163,'Base de données'!$B2163)&gt;0),"mouvement","")</f>
        <v/>
      </c>
      <c r="K2163" s="39" t="str">
        <f>IF(K$1&gt;$AE$1,"-",IFERROR(IF(DATEDIF('Base de données'!$A2163,K$1,"d")&lt;&gt;0,"",'Base de données'!$B2163),""))</f>
        <v/>
      </c>
      <c r="L2163" s="39" t="str">
        <f>IF(L$1&gt;$AE$1,"-",IFERROR(IF(DATEDIF('Base de données'!$A2163,L$1,"d")&lt;&gt;0,"",'Base de données'!$B2163),""))</f>
        <v/>
      </c>
      <c r="M2163" s="39" t="str">
        <f>IF(M$1&gt;$AE$1,"-",IFERROR(IF(DATEDIF('Base de données'!$A2163,M$1,"d")&lt;&gt;0,"",'Base de données'!$B2163),""))</f>
        <v/>
      </c>
      <c r="N2163" s="39" t="str">
        <f>IF(N$1&gt;$AE$1,"-",IFERROR(IF(DATEDIF('Base de données'!$A2163,N$1,"d")&lt;&gt;0,"",'Base de données'!$B2163),""))</f>
        <v/>
      </c>
      <c r="O2163" s="39" t="str">
        <f>IF(O$1&gt;$AE$1,"-",IFERROR(IF(DATEDIF('Base de données'!$A2163,O$1,"d")&lt;&gt;0,"",'Base de données'!$B2163),""))</f>
        <v/>
      </c>
      <c r="P2163" s="39" t="str">
        <f>IF(P$1&gt;$AE$1,"-",IFERROR(IF(DATEDIF('Base de données'!$A2163,P$1,"d")&lt;&gt;0,"",'Base de données'!$B2163),""))</f>
        <v/>
      </c>
      <c r="Q2163" s="39" t="str">
        <f>IF(Q$1&gt;$AE$1,"-",IFERROR(IF(DATEDIF('Base de données'!$A2163,Q$1,"d")&lt;&gt;0,"",'Base de données'!$B2163),""))</f>
        <v/>
      </c>
      <c r="R2163" s="39" t="str">
        <f>IF(R$1&gt;$AE$1,"-",IFERROR(IF(DATEDIF('Base de données'!$A2163,R$1,"d")&lt;&gt;0,"",'Base de données'!$B2163),""))</f>
        <v>9MO35</v>
      </c>
      <c r="S2163" s="39" t="str">
        <f>IF(S$1&gt;$AE$1,"-",IFERROR(IF(DATEDIF('Base de données'!$A2163,S$1,"d")&lt;&gt;0,"",'Base de données'!$B2163),""))</f>
        <v/>
      </c>
      <c r="T2163" s="39" t="str">
        <f>IF(T$1&gt;$AE$1,"-",IFERROR(IF(DATEDIF('Base de données'!$A2163,T$1,"d")&lt;&gt;0,"",'Base de données'!$B2163),""))</f>
        <v/>
      </c>
      <c r="U2163" s="39" t="str">
        <f>IF(U$1&gt;$AE$1,"-",IFERROR(IF(DATEDIF('Base de données'!$A2163,U$1,"d")&lt;&gt;0,"",'Base de données'!$B2163),""))</f>
        <v/>
      </c>
      <c r="V2163" s="39" t="str">
        <f>IF(V$1&gt;$AE$1,"-",IFERROR(IF(DATEDIF('Base de données'!$A2163,V$1,"d")&lt;&gt;0,"",'Base de données'!$B2163),""))</f>
        <v/>
      </c>
      <c r="W2163" s="34"/>
      <c r="X2163" s="30" t="str">
        <f>'Base de données'!$C2163&amp;" "&amp;'Base de données'!$D2163</f>
        <v>Marie Louis</v>
      </c>
      <c r="Y2163" s="31">
        <f>COUNTIF('Base de données'!$B:$B,'Base de données'!$B2163)</f>
        <v>12</v>
      </c>
      <c r="AA2163" s="87" cm="1">
        <f t="array" aca="1" ref="AA2163" ca="1">INDIRECT("'Base de données'!A" &amp; ROW(Y2163))</f>
        <v>45870</v>
      </c>
      <c r="AB2163" s="51" t="str" cm="1">
        <f t="array" aca="1" ref="AB2163" ca="1">INDIRECT("'Base de données'!B" &amp; ROW(Z2163))</f>
        <v>9MO35</v>
      </c>
    </row>
    <row r="2164" spans="1:28" x14ac:dyDescent="0.3">
      <c r="A2164" s="41" t="str">
        <f ca="1">IF(IF(AND($B2164&lt;&gt;"-",$B2164=$E2164),"Entrée et sortie","-")="Entrée et sortie",'Base de données'!$B2164,"-")</f>
        <v>-</v>
      </c>
      <c r="B2164" s="41" t="str">
        <f t="shared" ca="1" si="135"/>
        <v>-</v>
      </c>
      <c r="C2164" s="41" t="str">
        <f t="shared" ca="1" si="136"/>
        <v>-</v>
      </c>
      <c r="D2164" s="41" t="str">
        <f>IF($F2164="sortie en cours d'année",'Base de données'!$B2164,"-")</f>
        <v>-</v>
      </c>
      <c r="E2164" s="41" t="str">
        <f>IF($H2164="entrée en cours d'année",'Base de données'!$B2164,"-")</f>
        <v>-</v>
      </c>
      <c r="F2164" s="37" t="str">
        <f t="shared" si="133"/>
        <v/>
      </c>
      <c r="G2164" s="37" t="str">
        <f>IF($J2164="mouvement",_xlfn.XLOOKUP('Base de données'!$B2164,$V:$V,$V:$V,0),"")</f>
        <v/>
      </c>
      <c r="H2164" s="37" t="str">
        <f t="shared" si="134"/>
        <v/>
      </c>
      <c r="I2164" s="37" t="str">
        <f>IF($J2164="mouvement",_xlfn.XLOOKUP('Base de données'!$B2164,$K:$K,$K:$K,0),"")</f>
        <v/>
      </c>
      <c r="J2164" s="38" t="str">
        <f>IF(AND(Y2164&lt;&gt;MAX(Y:Y),COUNTIF(K2164:V2164,'Base de données'!$B2164)&gt;0),"mouvement","")</f>
        <v/>
      </c>
      <c r="K2164" s="39" t="str">
        <f>IF(K$1&gt;$AE$1,"-",IFERROR(IF(DATEDIF('Base de données'!$A2164,K$1,"d")&lt;&gt;0,"",'Base de données'!$B2164),""))</f>
        <v/>
      </c>
      <c r="L2164" s="39" t="str">
        <f>IF(L$1&gt;$AE$1,"-",IFERROR(IF(DATEDIF('Base de données'!$A2164,L$1,"d")&lt;&gt;0,"",'Base de données'!$B2164),""))</f>
        <v/>
      </c>
      <c r="M2164" s="39" t="str">
        <f>IF(M$1&gt;$AE$1,"-",IFERROR(IF(DATEDIF('Base de données'!$A2164,M$1,"d")&lt;&gt;0,"",'Base de données'!$B2164),""))</f>
        <v/>
      </c>
      <c r="N2164" s="39" t="str">
        <f>IF(N$1&gt;$AE$1,"-",IFERROR(IF(DATEDIF('Base de données'!$A2164,N$1,"d")&lt;&gt;0,"",'Base de données'!$B2164),""))</f>
        <v/>
      </c>
      <c r="O2164" s="39" t="str">
        <f>IF(O$1&gt;$AE$1,"-",IFERROR(IF(DATEDIF('Base de données'!$A2164,O$1,"d")&lt;&gt;0,"",'Base de données'!$B2164),""))</f>
        <v/>
      </c>
      <c r="P2164" s="39" t="str">
        <f>IF(P$1&gt;$AE$1,"-",IFERROR(IF(DATEDIF('Base de données'!$A2164,P$1,"d")&lt;&gt;0,"",'Base de données'!$B2164),""))</f>
        <v/>
      </c>
      <c r="Q2164" s="39" t="str">
        <f>IF(Q$1&gt;$AE$1,"-",IFERROR(IF(DATEDIF('Base de données'!$A2164,Q$1,"d")&lt;&gt;0,"",'Base de données'!$B2164),""))</f>
        <v/>
      </c>
      <c r="R2164" s="39" t="str">
        <f>IF(R$1&gt;$AE$1,"-",IFERROR(IF(DATEDIF('Base de données'!$A2164,R$1,"d")&lt;&gt;0,"",'Base de données'!$B2164),""))</f>
        <v>PBG0U</v>
      </c>
      <c r="S2164" s="39" t="str">
        <f>IF(S$1&gt;$AE$1,"-",IFERROR(IF(DATEDIF('Base de données'!$A2164,S$1,"d")&lt;&gt;0,"",'Base de données'!$B2164),""))</f>
        <v/>
      </c>
      <c r="T2164" s="39" t="str">
        <f>IF(T$1&gt;$AE$1,"-",IFERROR(IF(DATEDIF('Base de données'!$A2164,T$1,"d")&lt;&gt;0,"",'Base de données'!$B2164),""))</f>
        <v/>
      </c>
      <c r="U2164" s="39" t="str">
        <f>IF(U$1&gt;$AE$1,"-",IFERROR(IF(DATEDIF('Base de données'!$A2164,U$1,"d")&lt;&gt;0,"",'Base de données'!$B2164),""))</f>
        <v/>
      </c>
      <c r="V2164" s="39" t="str">
        <f>IF(V$1&gt;$AE$1,"-",IFERROR(IF(DATEDIF('Base de données'!$A2164,V$1,"d")&lt;&gt;0,"",'Base de données'!$B2164),""))</f>
        <v/>
      </c>
      <c r="W2164" s="34"/>
      <c r="X2164" s="30" t="str">
        <f>'Base de données'!$C2164&amp;" "&amp;'Base de données'!$D2164</f>
        <v>Chauveau Gérard</v>
      </c>
      <c r="Y2164" s="31">
        <f>COUNTIF('Base de données'!$B:$B,'Base de données'!$B2164)</f>
        <v>12</v>
      </c>
      <c r="AA2164" s="87" cm="1">
        <f t="array" aca="1" ref="AA2164" ca="1">INDIRECT("'Base de données'!A" &amp; ROW(Y2164))</f>
        <v>45870</v>
      </c>
      <c r="AB2164" s="51" t="str" cm="1">
        <f t="array" aca="1" ref="AB2164" ca="1">INDIRECT("'Base de données'!B" &amp; ROW(Z2164))</f>
        <v>PBG0U</v>
      </c>
    </row>
    <row r="2165" spans="1:28" x14ac:dyDescent="0.3">
      <c r="A2165" s="41" t="str">
        <f ca="1">IF(IF(AND($B2165&lt;&gt;"-",$B2165=$E2165),"Entrée et sortie","-")="Entrée et sortie",'Base de données'!$B2165,"-")</f>
        <v>-</v>
      </c>
      <c r="B2165" s="41" t="str">
        <f t="shared" ca="1" si="135"/>
        <v>-</v>
      </c>
      <c r="C2165" s="41" t="str">
        <f t="shared" ca="1" si="136"/>
        <v>-</v>
      </c>
      <c r="D2165" s="41" t="str">
        <f>IF($F2165="sortie en cours d'année",'Base de données'!$B2165,"-")</f>
        <v>-</v>
      </c>
      <c r="E2165" s="41" t="str">
        <f>IF($H2165="entrée en cours d'année",'Base de données'!$B2165,"-")</f>
        <v>-</v>
      </c>
      <c r="F2165" s="37" t="str">
        <f t="shared" si="133"/>
        <v/>
      </c>
      <c r="G2165" s="37" t="str">
        <f>IF($J2165="mouvement",_xlfn.XLOOKUP('Base de données'!$B2165,$V:$V,$V:$V,0),"")</f>
        <v/>
      </c>
      <c r="H2165" s="37" t="str">
        <f t="shared" si="134"/>
        <v/>
      </c>
      <c r="I2165" s="37" t="str">
        <f>IF($J2165="mouvement",_xlfn.XLOOKUP('Base de données'!$B2165,$K:$K,$K:$K,0),"")</f>
        <v/>
      </c>
      <c r="J2165" s="38" t="str">
        <f>IF(AND(Y2165&lt;&gt;MAX(Y:Y),COUNTIF(K2165:V2165,'Base de données'!$B2165)&gt;0),"mouvement","")</f>
        <v/>
      </c>
      <c r="K2165" s="39" t="str">
        <f>IF(K$1&gt;$AE$1,"-",IFERROR(IF(DATEDIF('Base de données'!$A2165,K$1,"d")&lt;&gt;0,"",'Base de données'!$B2165),""))</f>
        <v/>
      </c>
      <c r="L2165" s="39" t="str">
        <f>IF(L$1&gt;$AE$1,"-",IFERROR(IF(DATEDIF('Base de données'!$A2165,L$1,"d")&lt;&gt;0,"",'Base de données'!$B2165),""))</f>
        <v/>
      </c>
      <c r="M2165" s="39" t="str">
        <f>IF(M$1&gt;$AE$1,"-",IFERROR(IF(DATEDIF('Base de données'!$A2165,M$1,"d")&lt;&gt;0,"",'Base de données'!$B2165),""))</f>
        <v/>
      </c>
      <c r="N2165" s="39" t="str">
        <f>IF(N$1&gt;$AE$1,"-",IFERROR(IF(DATEDIF('Base de données'!$A2165,N$1,"d")&lt;&gt;0,"",'Base de données'!$B2165),""))</f>
        <v/>
      </c>
      <c r="O2165" s="39" t="str">
        <f>IF(O$1&gt;$AE$1,"-",IFERROR(IF(DATEDIF('Base de données'!$A2165,O$1,"d")&lt;&gt;0,"",'Base de données'!$B2165),""))</f>
        <v/>
      </c>
      <c r="P2165" s="39" t="str">
        <f>IF(P$1&gt;$AE$1,"-",IFERROR(IF(DATEDIF('Base de données'!$A2165,P$1,"d")&lt;&gt;0,"",'Base de données'!$B2165),""))</f>
        <v/>
      </c>
      <c r="Q2165" s="39" t="str">
        <f>IF(Q$1&gt;$AE$1,"-",IFERROR(IF(DATEDIF('Base de données'!$A2165,Q$1,"d")&lt;&gt;0,"",'Base de données'!$B2165),""))</f>
        <v/>
      </c>
      <c r="R2165" s="39" t="str">
        <f>IF(R$1&gt;$AE$1,"-",IFERROR(IF(DATEDIF('Base de données'!$A2165,R$1,"d")&lt;&gt;0,"",'Base de données'!$B2165),""))</f>
        <v>5KKJS</v>
      </c>
      <c r="S2165" s="39" t="str">
        <f>IF(S$1&gt;$AE$1,"-",IFERROR(IF(DATEDIF('Base de données'!$A2165,S$1,"d")&lt;&gt;0,"",'Base de données'!$B2165),""))</f>
        <v/>
      </c>
      <c r="T2165" s="39" t="str">
        <f>IF(T$1&gt;$AE$1,"-",IFERROR(IF(DATEDIF('Base de données'!$A2165,T$1,"d")&lt;&gt;0,"",'Base de données'!$B2165),""))</f>
        <v/>
      </c>
      <c r="U2165" s="39" t="str">
        <f>IF(U$1&gt;$AE$1,"-",IFERROR(IF(DATEDIF('Base de données'!$A2165,U$1,"d")&lt;&gt;0,"",'Base de données'!$B2165),""))</f>
        <v/>
      </c>
      <c r="V2165" s="39" t="str">
        <f>IF(V$1&gt;$AE$1,"-",IFERROR(IF(DATEDIF('Base de données'!$A2165,V$1,"d")&lt;&gt;0,"",'Base de données'!$B2165),""))</f>
        <v/>
      </c>
      <c r="W2165" s="34"/>
      <c r="X2165" s="30" t="str">
        <f>'Base de données'!$C2165&amp;" "&amp;'Base de données'!$D2165</f>
        <v>Vaillant Raymond</v>
      </c>
      <c r="Y2165" s="31">
        <f>COUNTIF('Base de données'!$B:$B,'Base de données'!$B2165)</f>
        <v>12</v>
      </c>
      <c r="AA2165" s="87" cm="1">
        <f t="array" aca="1" ref="AA2165" ca="1">INDIRECT("'Base de données'!A" &amp; ROW(Y2165))</f>
        <v>45870</v>
      </c>
      <c r="AB2165" s="51" t="str" cm="1">
        <f t="array" aca="1" ref="AB2165" ca="1">INDIRECT("'Base de données'!B" &amp; ROW(Z2165))</f>
        <v>5KKJS</v>
      </c>
    </row>
    <row r="2166" spans="1:28" x14ac:dyDescent="0.3">
      <c r="A2166" s="41" t="str">
        <f ca="1">IF(IF(AND($B2166&lt;&gt;"-",$B2166=$E2166),"Entrée et sortie","-")="Entrée et sortie",'Base de données'!$B2166,"-")</f>
        <v>-</v>
      </c>
      <c r="B2166" s="41" t="str">
        <f t="shared" ca="1" si="135"/>
        <v>-</v>
      </c>
      <c r="C2166" s="41" t="str">
        <f t="shared" ca="1" si="136"/>
        <v>-</v>
      </c>
      <c r="D2166" s="41" t="str">
        <f>IF($F2166="sortie en cours d'année",'Base de données'!$B2166,"-")</f>
        <v>-</v>
      </c>
      <c r="E2166" s="41" t="str">
        <f>IF($H2166="entrée en cours d'année",'Base de données'!$B2166,"-")</f>
        <v>-</v>
      </c>
      <c r="F2166" s="37" t="str">
        <f t="shared" si="133"/>
        <v/>
      </c>
      <c r="G2166" s="37" t="str">
        <f>IF($J2166="mouvement",_xlfn.XLOOKUP('Base de données'!$B2166,$V:$V,$V:$V,0),"")</f>
        <v/>
      </c>
      <c r="H2166" s="37" t="str">
        <f t="shared" si="134"/>
        <v/>
      </c>
      <c r="I2166" s="37" t="str">
        <f>IF($J2166="mouvement",_xlfn.XLOOKUP('Base de données'!$B2166,$K:$K,$K:$K,0),"")</f>
        <v/>
      </c>
      <c r="J2166" s="38" t="str">
        <f>IF(AND(Y2166&lt;&gt;MAX(Y:Y),COUNTIF(K2166:V2166,'Base de données'!$B2166)&gt;0),"mouvement","")</f>
        <v/>
      </c>
      <c r="K2166" s="39" t="str">
        <f>IF(K$1&gt;$AE$1,"-",IFERROR(IF(DATEDIF('Base de données'!$A2166,K$1,"d")&lt;&gt;0,"",'Base de données'!$B2166),""))</f>
        <v/>
      </c>
      <c r="L2166" s="39" t="str">
        <f>IF(L$1&gt;$AE$1,"-",IFERROR(IF(DATEDIF('Base de données'!$A2166,L$1,"d")&lt;&gt;0,"",'Base de données'!$B2166),""))</f>
        <v/>
      </c>
      <c r="M2166" s="39" t="str">
        <f>IF(M$1&gt;$AE$1,"-",IFERROR(IF(DATEDIF('Base de données'!$A2166,M$1,"d")&lt;&gt;0,"",'Base de données'!$B2166),""))</f>
        <v/>
      </c>
      <c r="N2166" s="39" t="str">
        <f>IF(N$1&gt;$AE$1,"-",IFERROR(IF(DATEDIF('Base de données'!$A2166,N$1,"d")&lt;&gt;0,"",'Base de données'!$B2166),""))</f>
        <v/>
      </c>
      <c r="O2166" s="39" t="str">
        <f>IF(O$1&gt;$AE$1,"-",IFERROR(IF(DATEDIF('Base de données'!$A2166,O$1,"d")&lt;&gt;0,"",'Base de données'!$B2166),""))</f>
        <v/>
      </c>
      <c r="P2166" s="39" t="str">
        <f>IF(P$1&gt;$AE$1,"-",IFERROR(IF(DATEDIF('Base de données'!$A2166,P$1,"d")&lt;&gt;0,"",'Base de données'!$B2166),""))</f>
        <v/>
      </c>
      <c r="Q2166" s="39" t="str">
        <f>IF(Q$1&gt;$AE$1,"-",IFERROR(IF(DATEDIF('Base de données'!$A2166,Q$1,"d")&lt;&gt;0,"",'Base de données'!$B2166),""))</f>
        <v/>
      </c>
      <c r="R2166" s="39" t="str">
        <f>IF(R$1&gt;$AE$1,"-",IFERROR(IF(DATEDIF('Base de données'!$A2166,R$1,"d")&lt;&gt;0,"",'Base de données'!$B2166),""))</f>
        <v>V5RYW</v>
      </c>
      <c r="S2166" s="39" t="str">
        <f>IF(S$1&gt;$AE$1,"-",IFERROR(IF(DATEDIF('Base de données'!$A2166,S$1,"d")&lt;&gt;0,"",'Base de données'!$B2166),""))</f>
        <v/>
      </c>
      <c r="T2166" s="39" t="str">
        <f>IF(T$1&gt;$AE$1,"-",IFERROR(IF(DATEDIF('Base de données'!$A2166,T$1,"d")&lt;&gt;0,"",'Base de données'!$B2166),""))</f>
        <v/>
      </c>
      <c r="U2166" s="39" t="str">
        <f>IF(U$1&gt;$AE$1,"-",IFERROR(IF(DATEDIF('Base de données'!$A2166,U$1,"d")&lt;&gt;0,"",'Base de données'!$B2166),""))</f>
        <v/>
      </c>
      <c r="V2166" s="39" t="str">
        <f>IF(V$1&gt;$AE$1,"-",IFERROR(IF(DATEDIF('Base de données'!$A2166,V$1,"d")&lt;&gt;0,"",'Base de données'!$B2166),""))</f>
        <v/>
      </c>
      <c r="W2166" s="34"/>
      <c r="X2166" s="30" t="str">
        <f>'Base de données'!$C2166&amp;" "&amp;'Base de données'!$D2166</f>
        <v>Leconte Suzanne</v>
      </c>
      <c r="Y2166" s="31">
        <f>COUNTIF('Base de données'!$B:$B,'Base de données'!$B2166)</f>
        <v>12</v>
      </c>
      <c r="AA2166" s="87" cm="1">
        <f t="array" aca="1" ref="AA2166" ca="1">INDIRECT("'Base de données'!A" &amp; ROW(Y2166))</f>
        <v>45870</v>
      </c>
      <c r="AB2166" s="51" t="str" cm="1">
        <f t="array" aca="1" ref="AB2166" ca="1">INDIRECT("'Base de données'!B" &amp; ROW(Z2166))</f>
        <v>V5RYW</v>
      </c>
    </row>
    <row r="2167" spans="1:28" x14ac:dyDescent="0.3">
      <c r="A2167" s="41" t="str">
        <f ca="1">IF(IF(AND($B2167&lt;&gt;"-",$B2167=$E2167),"Entrée et sortie","-")="Entrée et sortie",'Base de données'!$B2167,"-")</f>
        <v>-</v>
      </c>
      <c r="B2167" s="41" t="str">
        <f t="shared" ca="1" si="135"/>
        <v>-</v>
      </c>
      <c r="C2167" s="41" t="str">
        <f t="shared" ca="1" si="136"/>
        <v>-</v>
      </c>
      <c r="D2167" s="41" t="str">
        <f>IF($F2167="sortie en cours d'année",'Base de données'!$B2167,"-")</f>
        <v>-</v>
      </c>
      <c r="E2167" s="41" t="str">
        <f>IF($H2167="entrée en cours d'année",'Base de données'!$B2167,"-")</f>
        <v>-</v>
      </c>
      <c r="F2167" s="37" t="str">
        <f t="shared" si="133"/>
        <v/>
      </c>
      <c r="G2167" s="37" t="str">
        <f>IF($J2167="mouvement",_xlfn.XLOOKUP('Base de données'!$B2167,$V:$V,$V:$V,0),"")</f>
        <v/>
      </c>
      <c r="H2167" s="37" t="str">
        <f t="shared" si="134"/>
        <v/>
      </c>
      <c r="I2167" s="37" t="str">
        <f>IF($J2167="mouvement",_xlfn.XLOOKUP('Base de données'!$B2167,$K:$K,$K:$K,0),"")</f>
        <v/>
      </c>
      <c r="J2167" s="38" t="str">
        <f>IF(AND(Y2167&lt;&gt;MAX(Y:Y),COUNTIF(K2167:V2167,'Base de données'!$B2167)&gt;0),"mouvement","")</f>
        <v/>
      </c>
      <c r="K2167" s="39" t="str">
        <f>IF(K$1&gt;$AE$1,"-",IFERROR(IF(DATEDIF('Base de données'!$A2167,K$1,"d")&lt;&gt;0,"",'Base de données'!$B2167),""))</f>
        <v/>
      </c>
      <c r="L2167" s="39" t="str">
        <f>IF(L$1&gt;$AE$1,"-",IFERROR(IF(DATEDIF('Base de données'!$A2167,L$1,"d")&lt;&gt;0,"",'Base de données'!$B2167),""))</f>
        <v/>
      </c>
      <c r="M2167" s="39" t="str">
        <f>IF(M$1&gt;$AE$1,"-",IFERROR(IF(DATEDIF('Base de données'!$A2167,M$1,"d")&lt;&gt;0,"",'Base de données'!$B2167),""))</f>
        <v/>
      </c>
      <c r="N2167" s="39" t="str">
        <f>IF(N$1&gt;$AE$1,"-",IFERROR(IF(DATEDIF('Base de données'!$A2167,N$1,"d")&lt;&gt;0,"",'Base de données'!$B2167),""))</f>
        <v/>
      </c>
      <c r="O2167" s="39" t="str">
        <f>IF(O$1&gt;$AE$1,"-",IFERROR(IF(DATEDIF('Base de données'!$A2167,O$1,"d")&lt;&gt;0,"",'Base de données'!$B2167),""))</f>
        <v/>
      </c>
      <c r="P2167" s="39" t="str">
        <f>IF(P$1&gt;$AE$1,"-",IFERROR(IF(DATEDIF('Base de données'!$A2167,P$1,"d")&lt;&gt;0,"",'Base de données'!$B2167),""))</f>
        <v/>
      </c>
      <c r="Q2167" s="39" t="str">
        <f>IF(Q$1&gt;$AE$1,"-",IFERROR(IF(DATEDIF('Base de données'!$A2167,Q$1,"d")&lt;&gt;0,"",'Base de données'!$B2167),""))</f>
        <v/>
      </c>
      <c r="R2167" s="39" t="str">
        <f>IF(R$1&gt;$AE$1,"-",IFERROR(IF(DATEDIF('Base de données'!$A2167,R$1,"d")&lt;&gt;0,"",'Base de données'!$B2167),""))</f>
        <v>2B93K</v>
      </c>
      <c r="S2167" s="39" t="str">
        <f>IF(S$1&gt;$AE$1,"-",IFERROR(IF(DATEDIF('Base de données'!$A2167,S$1,"d")&lt;&gt;0,"",'Base de données'!$B2167),""))</f>
        <v/>
      </c>
      <c r="T2167" s="39" t="str">
        <f>IF(T$1&gt;$AE$1,"-",IFERROR(IF(DATEDIF('Base de données'!$A2167,T$1,"d")&lt;&gt;0,"",'Base de données'!$B2167),""))</f>
        <v/>
      </c>
      <c r="U2167" s="39" t="str">
        <f>IF(U$1&gt;$AE$1,"-",IFERROR(IF(DATEDIF('Base de données'!$A2167,U$1,"d")&lt;&gt;0,"",'Base de données'!$B2167),""))</f>
        <v/>
      </c>
      <c r="V2167" s="39" t="str">
        <f>IF(V$1&gt;$AE$1,"-",IFERROR(IF(DATEDIF('Base de données'!$A2167,V$1,"d")&lt;&gt;0,"",'Base de données'!$B2167),""))</f>
        <v/>
      </c>
      <c r="W2167" s="34"/>
      <c r="X2167" s="30" t="str">
        <f>'Base de données'!$C2167&amp;" "&amp;'Base de données'!$D2167</f>
        <v>Julien Dorothée</v>
      </c>
      <c r="Y2167" s="31">
        <f>COUNTIF('Base de données'!$B:$B,'Base de données'!$B2167)</f>
        <v>12</v>
      </c>
      <c r="AA2167" s="87" cm="1">
        <f t="array" aca="1" ref="AA2167" ca="1">INDIRECT("'Base de données'!A" &amp; ROW(Y2167))</f>
        <v>45870</v>
      </c>
      <c r="AB2167" s="51" t="str" cm="1">
        <f t="array" aca="1" ref="AB2167" ca="1">INDIRECT("'Base de données'!B" &amp; ROW(Z2167))</f>
        <v>2B93K</v>
      </c>
    </row>
    <row r="2168" spans="1:28" x14ac:dyDescent="0.3">
      <c r="A2168" s="41" t="str">
        <f ca="1">IF(IF(AND($B2168&lt;&gt;"-",$B2168=$E2168),"Entrée et sortie","-")="Entrée et sortie",'Base de données'!$B2168,"-")</f>
        <v>-</v>
      </c>
      <c r="B2168" s="41" t="str">
        <f t="shared" ca="1" si="135"/>
        <v>-</v>
      </c>
      <c r="C2168" s="41" t="str">
        <f t="shared" ca="1" si="136"/>
        <v>-</v>
      </c>
      <c r="D2168" s="41" t="str">
        <f>IF($F2168="sortie en cours d'année",'Base de données'!$B2168,"-")</f>
        <v>-</v>
      </c>
      <c r="E2168" s="41" t="str">
        <f>IF($H2168="entrée en cours d'année",'Base de données'!$B2168,"-")</f>
        <v>-</v>
      </c>
      <c r="F2168" s="37" t="str">
        <f t="shared" si="133"/>
        <v/>
      </c>
      <c r="G2168" s="37" t="str">
        <f>IF($J2168="mouvement",_xlfn.XLOOKUP('Base de données'!$B2168,$V:$V,$V:$V,0),"")</f>
        <v/>
      </c>
      <c r="H2168" s="37" t="str">
        <f t="shared" si="134"/>
        <v/>
      </c>
      <c r="I2168" s="37" t="str">
        <f>IF($J2168="mouvement",_xlfn.XLOOKUP('Base de données'!$B2168,$K:$K,$K:$K,0),"")</f>
        <v/>
      </c>
      <c r="J2168" s="38" t="str">
        <f>IF(AND(Y2168&lt;&gt;MAX(Y:Y),COUNTIF(K2168:V2168,'Base de données'!$B2168)&gt;0),"mouvement","")</f>
        <v/>
      </c>
      <c r="K2168" s="39" t="str">
        <f>IF(K$1&gt;$AE$1,"-",IFERROR(IF(DATEDIF('Base de données'!$A2168,K$1,"d")&lt;&gt;0,"",'Base de données'!$B2168),""))</f>
        <v/>
      </c>
      <c r="L2168" s="39" t="str">
        <f>IF(L$1&gt;$AE$1,"-",IFERROR(IF(DATEDIF('Base de données'!$A2168,L$1,"d")&lt;&gt;0,"",'Base de données'!$B2168),""))</f>
        <v/>
      </c>
      <c r="M2168" s="39" t="str">
        <f>IF(M$1&gt;$AE$1,"-",IFERROR(IF(DATEDIF('Base de données'!$A2168,M$1,"d")&lt;&gt;0,"",'Base de données'!$B2168),""))</f>
        <v/>
      </c>
      <c r="N2168" s="39" t="str">
        <f>IF(N$1&gt;$AE$1,"-",IFERROR(IF(DATEDIF('Base de données'!$A2168,N$1,"d")&lt;&gt;0,"",'Base de données'!$B2168),""))</f>
        <v/>
      </c>
      <c r="O2168" s="39" t="str">
        <f>IF(O$1&gt;$AE$1,"-",IFERROR(IF(DATEDIF('Base de données'!$A2168,O$1,"d")&lt;&gt;0,"",'Base de données'!$B2168),""))</f>
        <v/>
      </c>
      <c r="P2168" s="39" t="str">
        <f>IF(P$1&gt;$AE$1,"-",IFERROR(IF(DATEDIF('Base de données'!$A2168,P$1,"d")&lt;&gt;0,"",'Base de données'!$B2168),""))</f>
        <v/>
      </c>
      <c r="Q2168" s="39" t="str">
        <f>IF(Q$1&gt;$AE$1,"-",IFERROR(IF(DATEDIF('Base de données'!$A2168,Q$1,"d")&lt;&gt;0,"",'Base de données'!$B2168),""))</f>
        <v/>
      </c>
      <c r="R2168" s="39" t="str">
        <f>IF(R$1&gt;$AE$1,"-",IFERROR(IF(DATEDIF('Base de données'!$A2168,R$1,"d")&lt;&gt;0,"",'Base de données'!$B2168),""))</f>
        <v>TDOXF</v>
      </c>
      <c r="S2168" s="39" t="str">
        <f>IF(S$1&gt;$AE$1,"-",IFERROR(IF(DATEDIF('Base de données'!$A2168,S$1,"d")&lt;&gt;0,"",'Base de données'!$B2168),""))</f>
        <v/>
      </c>
      <c r="T2168" s="39" t="str">
        <f>IF(T$1&gt;$AE$1,"-",IFERROR(IF(DATEDIF('Base de données'!$A2168,T$1,"d")&lt;&gt;0,"",'Base de données'!$B2168),""))</f>
        <v/>
      </c>
      <c r="U2168" s="39" t="str">
        <f>IF(U$1&gt;$AE$1,"-",IFERROR(IF(DATEDIF('Base de données'!$A2168,U$1,"d")&lt;&gt;0,"",'Base de données'!$B2168),""))</f>
        <v/>
      </c>
      <c r="V2168" s="39" t="str">
        <f>IF(V$1&gt;$AE$1,"-",IFERROR(IF(DATEDIF('Base de données'!$A2168,V$1,"d")&lt;&gt;0,"",'Base de données'!$B2168),""))</f>
        <v/>
      </c>
      <c r="W2168" s="34"/>
      <c r="X2168" s="30" t="str">
        <f>'Base de données'!$C2168&amp;" "&amp;'Base de données'!$D2168</f>
        <v>Gosselin Rémy</v>
      </c>
      <c r="Y2168" s="31">
        <f>COUNTIF('Base de données'!$B:$B,'Base de données'!$B2168)</f>
        <v>12</v>
      </c>
      <c r="AA2168" s="87" cm="1">
        <f t="array" aca="1" ref="AA2168" ca="1">INDIRECT("'Base de données'!A" &amp; ROW(Y2168))</f>
        <v>45870</v>
      </c>
      <c r="AB2168" s="51" t="str" cm="1">
        <f t="array" aca="1" ref="AB2168" ca="1">INDIRECT("'Base de données'!B" &amp; ROW(Z2168))</f>
        <v>TDOXF</v>
      </c>
    </row>
    <row r="2169" spans="1:28" x14ac:dyDescent="0.3">
      <c r="A2169" s="41" t="str">
        <f ca="1">IF(IF(AND($B2169&lt;&gt;"-",$B2169=$E2169),"Entrée et sortie","-")="Entrée et sortie",'Base de données'!$B2169,"-")</f>
        <v>-</v>
      </c>
      <c r="B2169" s="41" t="str">
        <f t="shared" ca="1" si="135"/>
        <v>-</v>
      </c>
      <c r="C2169" s="41" t="str">
        <f t="shared" ca="1" si="136"/>
        <v>-</v>
      </c>
      <c r="D2169" s="41" t="str">
        <f>IF($F2169="sortie en cours d'année",'Base de données'!$B2169,"-")</f>
        <v>-</v>
      </c>
      <c r="E2169" s="41" t="str">
        <f>IF($H2169="entrée en cours d'année",'Base de données'!$B2169,"-")</f>
        <v>-</v>
      </c>
      <c r="F2169" s="37" t="str">
        <f t="shared" si="133"/>
        <v/>
      </c>
      <c r="G2169" s="37" t="str">
        <f>IF($J2169="mouvement",_xlfn.XLOOKUP('Base de données'!$B2169,$V:$V,$V:$V,0),"")</f>
        <v/>
      </c>
      <c r="H2169" s="37" t="str">
        <f t="shared" si="134"/>
        <v/>
      </c>
      <c r="I2169" s="37" t="str">
        <f>IF($J2169="mouvement",_xlfn.XLOOKUP('Base de données'!$B2169,$K:$K,$K:$K,0),"")</f>
        <v/>
      </c>
      <c r="J2169" s="38" t="str">
        <f>IF(AND(Y2169&lt;&gt;MAX(Y:Y),COUNTIF(K2169:V2169,'Base de données'!$B2169)&gt;0),"mouvement","")</f>
        <v/>
      </c>
      <c r="K2169" s="39" t="str">
        <f>IF(K$1&gt;$AE$1,"-",IFERROR(IF(DATEDIF('Base de données'!$A2169,K$1,"d")&lt;&gt;0,"",'Base de données'!$B2169),""))</f>
        <v/>
      </c>
      <c r="L2169" s="39" t="str">
        <f>IF(L$1&gt;$AE$1,"-",IFERROR(IF(DATEDIF('Base de données'!$A2169,L$1,"d")&lt;&gt;0,"",'Base de données'!$B2169),""))</f>
        <v/>
      </c>
      <c r="M2169" s="39" t="str">
        <f>IF(M$1&gt;$AE$1,"-",IFERROR(IF(DATEDIF('Base de données'!$A2169,M$1,"d")&lt;&gt;0,"",'Base de données'!$B2169),""))</f>
        <v/>
      </c>
      <c r="N2169" s="39" t="str">
        <f>IF(N$1&gt;$AE$1,"-",IFERROR(IF(DATEDIF('Base de données'!$A2169,N$1,"d")&lt;&gt;0,"",'Base de données'!$B2169),""))</f>
        <v/>
      </c>
      <c r="O2169" s="39" t="str">
        <f>IF(O$1&gt;$AE$1,"-",IFERROR(IF(DATEDIF('Base de données'!$A2169,O$1,"d")&lt;&gt;0,"",'Base de données'!$B2169),""))</f>
        <v/>
      </c>
      <c r="P2169" s="39" t="str">
        <f>IF(P$1&gt;$AE$1,"-",IFERROR(IF(DATEDIF('Base de données'!$A2169,P$1,"d")&lt;&gt;0,"",'Base de données'!$B2169),""))</f>
        <v/>
      </c>
      <c r="Q2169" s="39" t="str">
        <f>IF(Q$1&gt;$AE$1,"-",IFERROR(IF(DATEDIF('Base de données'!$A2169,Q$1,"d")&lt;&gt;0,"",'Base de données'!$B2169),""))</f>
        <v/>
      </c>
      <c r="R2169" s="39" t="str">
        <f>IF(R$1&gt;$AE$1,"-",IFERROR(IF(DATEDIF('Base de données'!$A2169,R$1,"d")&lt;&gt;0,"",'Base de données'!$B2169),""))</f>
        <v>I8XNM</v>
      </c>
      <c r="S2169" s="39" t="str">
        <f>IF(S$1&gt;$AE$1,"-",IFERROR(IF(DATEDIF('Base de données'!$A2169,S$1,"d")&lt;&gt;0,"",'Base de données'!$B2169),""))</f>
        <v/>
      </c>
      <c r="T2169" s="39" t="str">
        <f>IF(T$1&gt;$AE$1,"-",IFERROR(IF(DATEDIF('Base de données'!$A2169,T$1,"d")&lt;&gt;0,"",'Base de données'!$B2169),""))</f>
        <v/>
      </c>
      <c r="U2169" s="39" t="str">
        <f>IF(U$1&gt;$AE$1,"-",IFERROR(IF(DATEDIF('Base de données'!$A2169,U$1,"d")&lt;&gt;0,"",'Base de données'!$B2169),""))</f>
        <v/>
      </c>
      <c r="V2169" s="39" t="str">
        <f>IF(V$1&gt;$AE$1,"-",IFERROR(IF(DATEDIF('Base de données'!$A2169,V$1,"d")&lt;&gt;0,"",'Base de données'!$B2169),""))</f>
        <v/>
      </c>
      <c r="W2169" s="34"/>
      <c r="X2169" s="30" t="str">
        <f>'Base de données'!$C2169&amp;" "&amp;'Base de données'!$D2169</f>
        <v>Dupont Frédéric</v>
      </c>
      <c r="Y2169" s="31">
        <f>COUNTIF('Base de données'!$B:$B,'Base de données'!$B2169)</f>
        <v>12</v>
      </c>
      <c r="AA2169" s="87" cm="1">
        <f t="array" aca="1" ref="AA2169" ca="1">INDIRECT("'Base de données'!A" &amp; ROW(Y2169))</f>
        <v>45870</v>
      </c>
      <c r="AB2169" s="51" t="str" cm="1">
        <f t="array" aca="1" ref="AB2169" ca="1">INDIRECT("'Base de données'!B" &amp; ROW(Z2169))</f>
        <v>I8XNM</v>
      </c>
    </row>
    <row r="2170" spans="1:28" x14ac:dyDescent="0.3">
      <c r="A2170" s="41" t="str">
        <f ca="1">IF(IF(AND($B2170&lt;&gt;"-",$B2170=$E2170),"Entrée et sortie","-")="Entrée et sortie",'Base de données'!$B2170,"-")</f>
        <v>-</v>
      </c>
      <c r="B2170" s="41" t="str">
        <f t="shared" ca="1" si="135"/>
        <v>-</v>
      </c>
      <c r="C2170" s="41" t="str">
        <f t="shared" ca="1" si="136"/>
        <v>-</v>
      </c>
      <c r="D2170" s="41" t="str">
        <f>IF($F2170="sortie en cours d'année",'Base de données'!$B2170,"-")</f>
        <v>-</v>
      </c>
      <c r="E2170" s="41" t="str">
        <f>IF($H2170="entrée en cours d'année",'Base de données'!$B2170,"-")</f>
        <v>-</v>
      </c>
      <c r="F2170" s="37" t="str">
        <f t="shared" si="133"/>
        <v/>
      </c>
      <c r="G2170" s="37" t="str">
        <f>IF($J2170="mouvement",_xlfn.XLOOKUP('Base de données'!$B2170,$V:$V,$V:$V,0),"")</f>
        <v/>
      </c>
      <c r="H2170" s="37" t="str">
        <f t="shared" si="134"/>
        <v/>
      </c>
      <c r="I2170" s="37" t="str">
        <f>IF($J2170="mouvement",_xlfn.XLOOKUP('Base de données'!$B2170,$K:$K,$K:$K,0),"")</f>
        <v/>
      </c>
      <c r="J2170" s="38" t="str">
        <f>IF(AND(Y2170&lt;&gt;MAX(Y:Y),COUNTIF(K2170:V2170,'Base de données'!$B2170)&gt;0),"mouvement","")</f>
        <v/>
      </c>
      <c r="K2170" s="39" t="str">
        <f>IF(K$1&gt;$AE$1,"-",IFERROR(IF(DATEDIF('Base de données'!$A2170,K$1,"d")&lt;&gt;0,"",'Base de données'!$B2170),""))</f>
        <v/>
      </c>
      <c r="L2170" s="39" t="str">
        <f>IF(L$1&gt;$AE$1,"-",IFERROR(IF(DATEDIF('Base de données'!$A2170,L$1,"d")&lt;&gt;0,"",'Base de données'!$B2170),""))</f>
        <v/>
      </c>
      <c r="M2170" s="39" t="str">
        <f>IF(M$1&gt;$AE$1,"-",IFERROR(IF(DATEDIF('Base de données'!$A2170,M$1,"d")&lt;&gt;0,"",'Base de données'!$B2170),""))</f>
        <v/>
      </c>
      <c r="N2170" s="39" t="str">
        <f>IF(N$1&gt;$AE$1,"-",IFERROR(IF(DATEDIF('Base de données'!$A2170,N$1,"d")&lt;&gt;0,"",'Base de données'!$B2170),""))</f>
        <v/>
      </c>
      <c r="O2170" s="39" t="str">
        <f>IF(O$1&gt;$AE$1,"-",IFERROR(IF(DATEDIF('Base de données'!$A2170,O$1,"d")&lt;&gt;0,"",'Base de données'!$B2170),""))</f>
        <v/>
      </c>
      <c r="P2170" s="39" t="str">
        <f>IF(P$1&gt;$AE$1,"-",IFERROR(IF(DATEDIF('Base de données'!$A2170,P$1,"d")&lt;&gt;0,"",'Base de données'!$B2170),""))</f>
        <v/>
      </c>
      <c r="Q2170" s="39" t="str">
        <f>IF(Q$1&gt;$AE$1,"-",IFERROR(IF(DATEDIF('Base de données'!$A2170,Q$1,"d")&lt;&gt;0,"",'Base de données'!$B2170),""))</f>
        <v/>
      </c>
      <c r="R2170" s="39" t="str">
        <f>IF(R$1&gt;$AE$1,"-",IFERROR(IF(DATEDIF('Base de données'!$A2170,R$1,"d")&lt;&gt;0,"",'Base de données'!$B2170),""))</f>
        <v>P610F</v>
      </c>
      <c r="S2170" s="39" t="str">
        <f>IF(S$1&gt;$AE$1,"-",IFERROR(IF(DATEDIF('Base de données'!$A2170,S$1,"d")&lt;&gt;0,"",'Base de données'!$B2170),""))</f>
        <v/>
      </c>
      <c r="T2170" s="39" t="str">
        <f>IF(T$1&gt;$AE$1,"-",IFERROR(IF(DATEDIF('Base de données'!$A2170,T$1,"d")&lt;&gt;0,"",'Base de données'!$B2170),""))</f>
        <v/>
      </c>
      <c r="U2170" s="39" t="str">
        <f>IF(U$1&gt;$AE$1,"-",IFERROR(IF(DATEDIF('Base de données'!$A2170,U$1,"d")&lt;&gt;0,"",'Base de données'!$B2170),""))</f>
        <v/>
      </c>
      <c r="V2170" s="39" t="str">
        <f>IF(V$1&gt;$AE$1,"-",IFERROR(IF(DATEDIF('Base de données'!$A2170,V$1,"d")&lt;&gt;0,"",'Base de données'!$B2170),""))</f>
        <v/>
      </c>
      <c r="W2170" s="34"/>
      <c r="X2170" s="30" t="str">
        <f>'Base de données'!$C2170&amp;" "&amp;'Base de données'!$D2170</f>
        <v>Carlier Bertrand</v>
      </c>
      <c r="Y2170" s="31">
        <f>COUNTIF('Base de données'!$B:$B,'Base de données'!$B2170)</f>
        <v>12</v>
      </c>
      <c r="AA2170" s="87" cm="1">
        <f t="array" aca="1" ref="AA2170" ca="1">INDIRECT("'Base de données'!A" &amp; ROW(Y2170))</f>
        <v>45870</v>
      </c>
      <c r="AB2170" s="51" t="str" cm="1">
        <f t="array" aca="1" ref="AB2170" ca="1">INDIRECT("'Base de données'!B" &amp; ROW(Z2170))</f>
        <v>P610F</v>
      </c>
    </row>
    <row r="2171" spans="1:28" x14ac:dyDescent="0.3">
      <c r="A2171" s="41" t="str">
        <f ca="1">IF(IF(AND($B2171&lt;&gt;"-",$B2171=$E2171),"Entrée et sortie","-")="Entrée et sortie",'Base de données'!$B2171,"-")</f>
        <v>-</v>
      </c>
      <c r="B2171" s="41" t="str">
        <f t="shared" ca="1" si="135"/>
        <v>-</v>
      </c>
      <c r="C2171" s="41" t="str">
        <f t="shared" ca="1" si="136"/>
        <v>-</v>
      </c>
      <c r="D2171" s="41" t="str">
        <f>IF($F2171="sortie en cours d'année",'Base de données'!$B2171,"-")</f>
        <v>-</v>
      </c>
      <c r="E2171" s="41" t="str">
        <f>IF($H2171="entrée en cours d'année",'Base de données'!$B2171,"-")</f>
        <v>-</v>
      </c>
      <c r="F2171" s="37" t="str">
        <f t="shared" si="133"/>
        <v/>
      </c>
      <c r="G2171" s="37" t="str">
        <f>IF($J2171="mouvement",_xlfn.XLOOKUP('Base de données'!$B2171,$V:$V,$V:$V,0),"")</f>
        <v/>
      </c>
      <c r="H2171" s="37" t="str">
        <f t="shared" si="134"/>
        <v/>
      </c>
      <c r="I2171" s="37" t="str">
        <f>IF($J2171="mouvement",_xlfn.XLOOKUP('Base de données'!$B2171,$K:$K,$K:$K,0),"")</f>
        <v/>
      </c>
      <c r="J2171" s="38" t="str">
        <f>IF(AND(Y2171&lt;&gt;MAX(Y:Y),COUNTIF(K2171:V2171,'Base de données'!$B2171)&gt;0),"mouvement","")</f>
        <v/>
      </c>
      <c r="K2171" s="39" t="str">
        <f>IF(K$1&gt;$AE$1,"-",IFERROR(IF(DATEDIF('Base de données'!$A2171,K$1,"d")&lt;&gt;0,"",'Base de données'!$B2171),""))</f>
        <v/>
      </c>
      <c r="L2171" s="39" t="str">
        <f>IF(L$1&gt;$AE$1,"-",IFERROR(IF(DATEDIF('Base de données'!$A2171,L$1,"d")&lt;&gt;0,"",'Base de données'!$B2171),""))</f>
        <v/>
      </c>
      <c r="M2171" s="39" t="str">
        <f>IF(M$1&gt;$AE$1,"-",IFERROR(IF(DATEDIF('Base de données'!$A2171,M$1,"d")&lt;&gt;0,"",'Base de données'!$B2171),""))</f>
        <v/>
      </c>
      <c r="N2171" s="39" t="str">
        <f>IF(N$1&gt;$AE$1,"-",IFERROR(IF(DATEDIF('Base de données'!$A2171,N$1,"d")&lt;&gt;0,"",'Base de données'!$B2171),""))</f>
        <v/>
      </c>
      <c r="O2171" s="39" t="str">
        <f>IF(O$1&gt;$AE$1,"-",IFERROR(IF(DATEDIF('Base de données'!$A2171,O$1,"d")&lt;&gt;0,"",'Base de données'!$B2171),""))</f>
        <v/>
      </c>
      <c r="P2171" s="39" t="str">
        <f>IF(P$1&gt;$AE$1,"-",IFERROR(IF(DATEDIF('Base de données'!$A2171,P$1,"d")&lt;&gt;0,"",'Base de données'!$B2171),""))</f>
        <v/>
      </c>
      <c r="Q2171" s="39" t="str">
        <f>IF(Q$1&gt;$AE$1,"-",IFERROR(IF(DATEDIF('Base de données'!$A2171,Q$1,"d")&lt;&gt;0,"",'Base de données'!$B2171),""))</f>
        <v/>
      </c>
      <c r="R2171" s="39" t="str">
        <f>IF(R$1&gt;$AE$1,"-",IFERROR(IF(DATEDIF('Base de données'!$A2171,R$1,"d")&lt;&gt;0,"",'Base de données'!$B2171),""))</f>
        <v>ZCARB</v>
      </c>
      <c r="S2171" s="39" t="str">
        <f>IF(S$1&gt;$AE$1,"-",IFERROR(IF(DATEDIF('Base de données'!$A2171,S$1,"d")&lt;&gt;0,"",'Base de données'!$B2171),""))</f>
        <v/>
      </c>
      <c r="T2171" s="39" t="str">
        <f>IF(T$1&gt;$AE$1,"-",IFERROR(IF(DATEDIF('Base de données'!$A2171,T$1,"d")&lt;&gt;0,"",'Base de données'!$B2171),""))</f>
        <v/>
      </c>
      <c r="U2171" s="39" t="str">
        <f>IF(U$1&gt;$AE$1,"-",IFERROR(IF(DATEDIF('Base de données'!$A2171,U$1,"d")&lt;&gt;0,"",'Base de données'!$B2171),""))</f>
        <v/>
      </c>
      <c r="V2171" s="39" t="str">
        <f>IF(V$1&gt;$AE$1,"-",IFERROR(IF(DATEDIF('Base de données'!$A2171,V$1,"d")&lt;&gt;0,"",'Base de données'!$B2171),""))</f>
        <v/>
      </c>
      <c r="W2171" s="34"/>
      <c r="X2171" s="30" t="str">
        <f>'Base de données'!$C2171&amp;" "&amp;'Base de données'!$D2171</f>
        <v>Blanchard Julien</v>
      </c>
      <c r="Y2171" s="31">
        <f>COUNTIF('Base de données'!$B:$B,'Base de données'!$B2171)</f>
        <v>12</v>
      </c>
      <c r="AA2171" s="87" cm="1">
        <f t="array" aca="1" ref="AA2171" ca="1">INDIRECT("'Base de données'!A" &amp; ROW(Y2171))</f>
        <v>45870</v>
      </c>
      <c r="AB2171" s="51" t="str" cm="1">
        <f t="array" aca="1" ref="AB2171" ca="1">INDIRECT("'Base de données'!B" &amp; ROW(Z2171))</f>
        <v>ZCARB</v>
      </c>
    </row>
    <row r="2172" spans="1:28" x14ac:dyDescent="0.3">
      <c r="A2172" s="41" t="str">
        <f ca="1">IF(IF(AND($B2172&lt;&gt;"-",$B2172=$E2172),"Entrée et sortie","-")="Entrée et sortie",'Base de données'!$B2172,"-")</f>
        <v>-</v>
      </c>
      <c r="B2172" s="41" t="str">
        <f t="shared" ca="1" si="135"/>
        <v>-</v>
      </c>
      <c r="C2172" s="41" t="str">
        <f t="shared" ca="1" si="136"/>
        <v>-</v>
      </c>
      <c r="D2172" s="41" t="str">
        <f>IF($F2172="sortie en cours d'année",'Base de données'!$B2172,"-")</f>
        <v>-</v>
      </c>
      <c r="E2172" s="41" t="str">
        <f>IF($H2172="entrée en cours d'année",'Base de données'!$B2172,"-")</f>
        <v>-</v>
      </c>
      <c r="F2172" s="37" t="str">
        <f t="shared" si="133"/>
        <v/>
      </c>
      <c r="G2172" s="37" t="str">
        <f>IF($J2172="mouvement",_xlfn.XLOOKUP('Base de données'!$B2172,$V:$V,$V:$V,0),"")</f>
        <v/>
      </c>
      <c r="H2172" s="37" t="str">
        <f t="shared" si="134"/>
        <v/>
      </c>
      <c r="I2172" s="37" t="str">
        <f>IF($J2172="mouvement",_xlfn.XLOOKUP('Base de données'!$B2172,$K:$K,$K:$K,0),"")</f>
        <v/>
      </c>
      <c r="J2172" s="38" t="str">
        <f>IF(AND(Y2172&lt;&gt;MAX(Y:Y),COUNTIF(K2172:V2172,'Base de données'!$B2172)&gt;0),"mouvement","")</f>
        <v/>
      </c>
      <c r="K2172" s="39" t="str">
        <f>IF(K$1&gt;$AE$1,"-",IFERROR(IF(DATEDIF('Base de données'!$A2172,K$1,"d")&lt;&gt;0,"",'Base de données'!$B2172),""))</f>
        <v/>
      </c>
      <c r="L2172" s="39" t="str">
        <f>IF(L$1&gt;$AE$1,"-",IFERROR(IF(DATEDIF('Base de données'!$A2172,L$1,"d")&lt;&gt;0,"",'Base de données'!$B2172),""))</f>
        <v/>
      </c>
      <c r="M2172" s="39" t="str">
        <f>IF(M$1&gt;$AE$1,"-",IFERROR(IF(DATEDIF('Base de données'!$A2172,M$1,"d")&lt;&gt;0,"",'Base de données'!$B2172),""))</f>
        <v/>
      </c>
      <c r="N2172" s="39" t="str">
        <f>IF(N$1&gt;$AE$1,"-",IFERROR(IF(DATEDIF('Base de données'!$A2172,N$1,"d")&lt;&gt;0,"",'Base de données'!$B2172),""))</f>
        <v/>
      </c>
      <c r="O2172" s="39" t="str">
        <f>IF(O$1&gt;$AE$1,"-",IFERROR(IF(DATEDIF('Base de données'!$A2172,O$1,"d")&lt;&gt;0,"",'Base de données'!$B2172),""))</f>
        <v/>
      </c>
      <c r="P2172" s="39" t="str">
        <f>IF(P$1&gt;$AE$1,"-",IFERROR(IF(DATEDIF('Base de données'!$A2172,P$1,"d")&lt;&gt;0,"",'Base de données'!$B2172),""))</f>
        <v/>
      </c>
      <c r="Q2172" s="39" t="str">
        <f>IF(Q$1&gt;$AE$1,"-",IFERROR(IF(DATEDIF('Base de données'!$A2172,Q$1,"d")&lt;&gt;0,"",'Base de données'!$B2172),""))</f>
        <v/>
      </c>
      <c r="R2172" s="39" t="str">
        <f>IF(R$1&gt;$AE$1,"-",IFERROR(IF(DATEDIF('Base de données'!$A2172,R$1,"d")&lt;&gt;0,"",'Base de données'!$B2172),""))</f>
        <v>9TUUK</v>
      </c>
      <c r="S2172" s="39" t="str">
        <f>IF(S$1&gt;$AE$1,"-",IFERROR(IF(DATEDIF('Base de données'!$A2172,S$1,"d")&lt;&gt;0,"",'Base de données'!$B2172),""))</f>
        <v/>
      </c>
      <c r="T2172" s="39" t="str">
        <f>IF(T$1&gt;$AE$1,"-",IFERROR(IF(DATEDIF('Base de données'!$A2172,T$1,"d")&lt;&gt;0,"",'Base de données'!$B2172),""))</f>
        <v/>
      </c>
      <c r="U2172" s="39" t="str">
        <f>IF(U$1&gt;$AE$1,"-",IFERROR(IF(DATEDIF('Base de données'!$A2172,U$1,"d")&lt;&gt;0,"",'Base de données'!$B2172),""))</f>
        <v/>
      </c>
      <c r="V2172" s="39" t="str">
        <f>IF(V$1&gt;$AE$1,"-",IFERROR(IF(DATEDIF('Base de données'!$A2172,V$1,"d")&lt;&gt;0,"",'Base de données'!$B2172),""))</f>
        <v/>
      </c>
      <c r="W2172" s="34"/>
      <c r="X2172" s="30" t="str">
        <f>'Base de données'!$C2172&amp;" "&amp;'Base de données'!$D2172</f>
        <v>Paul Nicolas</v>
      </c>
      <c r="Y2172" s="31">
        <f>COUNTIF('Base de données'!$B:$B,'Base de données'!$B2172)</f>
        <v>12</v>
      </c>
      <c r="AA2172" s="87" cm="1">
        <f t="array" aca="1" ref="AA2172" ca="1">INDIRECT("'Base de données'!A" &amp; ROW(Y2172))</f>
        <v>45870</v>
      </c>
      <c r="AB2172" s="51" t="str" cm="1">
        <f t="array" aca="1" ref="AB2172" ca="1">INDIRECT("'Base de données'!B" &amp; ROW(Z2172))</f>
        <v>9TUUK</v>
      </c>
    </row>
    <row r="2173" spans="1:28" x14ac:dyDescent="0.3">
      <c r="A2173" s="41" t="str">
        <f ca="1">IF(IF(AND($B2173&lt;&gt;"-",$B2173=$E2173),"Entrée et sortie","-")="Entrée et sortie",'Base de données'!$B2173,"-")</f>
        <v>-</v>
      </c>
      <c r="B2173" s="41" t="str">
        <f t="shared" ca="1" si="135"/>
        <v>-</v>
      </c>
      <c r="C2173" s="41" t="str">
        <f t="shared" ca="1" si="136"/>
        <v>-</v>
      </c>
      <c r="D2173" s="41" t="str">
        <f>IF($F2173="sortie en cours d'année",'Base de données'!$B2173,"-")</f>
        <v>-</v>
      </c>
      <c r="E2173" s="41" t="str">
        <f>IF($H2173="entrée en cours d'année",'Base de données'!$B2173,"-")</f>
        <v>-</v>
      </c>
      <c r="F2173" s="37" t="str">
        <f t="shared" si="133"/>
        <v/>
      </c>
      <c r="G2173" s="37" t="str">
        <f>IF($J2173="mouvement",_xlfn.XLOOKUP('Base de données'!$B2173,$V:$V,$V:$V,0),"")</f>
        <v/>
      </c>
      <c r="H2173" s="37" t="str">
        <f t="shared" si="134"/>
        <v/>
      </c>
      <c r="I2173" s="37" t="str">
        <f>IF($J2173="mouvement",_xlfn.XLOOKUP('Base de données'!$B2173,$K:$K,$K:$K,0),"")</f>
        <v/>
      </c>
      <c r="J2173" s="38" t="str">
        <f>IF(AND(Y2173&lt;&gt;MAX(Y:Y),COUNTIF(K2173:V2173,'Base de données'!$B2173)&gt;0),"mouvement","")</f>
        <v/>
      </c>
      <c r="K2173" s="39" t="str">
        <f>IF(K$1&gt;$AE$1,"-",IFERROR(IF(DATEDIF('Base de données'!$A2173,K$1,"d")&lt;&gt;0,"",'Base de données'!$B2173),""))</f>
        <v/>
      </c>
      <c r="L2173" s="39" t="str">
        <f>IF(L$1&gt;$AE$1,"-",IFERROR(IF(DATEDIF('Base de données'!$A2173,L$1,"d")&lt;&gt;0,"",'Base de données'!$B2173),""))</f>
        <v/>
      </c>
      <c r="M2173" s="39" t="str">
        <f>IF(M$1&gt;$AE$1,"-",IFERROR(IF(DATEDIF('Base de données'!$A2173,M$1,"d")&lt;&gt;0,"",'Base de données'!$B2173),""))</f>
        <v/>
      </c>
      <c r="N2173" s="39" t="str">
        <f>IF(N$1&gt;$AE$1,"-",IFERROR(IF(DATEDIF('Base de données'!$A2173,N$1,"d")&lt;&gt;0,"",'Base de données'!$B2173),""))</f>
        <v/>
      </c>
      <c r="O2173" s="39" t="str">
        <f>IF(O$1&gt;$AE$1,"-",IFERROR(IF(DATEDIF('Base de données'!$A2173,O$1,"d")&lt;&gt;0,"",'Base de données'!$B2173),""))</f>
        <v/>
      </c>
      <c r="P2173" s="39" t="str">
        <f>IF(P$1&gt;$AE$1,"-",IFERROR(IF(DATEDIF('Base de données'!$A2173,P$1,"d")&lt;&gt;0,"",'Base de données'!$B2173),""))</f>
        <v/>
      </c>
      <c r="Q2173" s="39" t="str">
        <f>IF(Q$1&gt;$AE$1,"-",IFERROR(IF(DATEDIF('Base de données'!$A2173,Q$1,"d")&lt;&gt;0,"",'Base de données'!$B2173),""))</f>
        <v/>
      </c>
      <c r="R2173" s="39" t="str">
        <f>IF(R$1&gt;$AE$1,"-",IFERROR(IF(DATEDIF('Base de données'!$A2173,R$1,"d")&lt;&gt;0,"",'Base de données'!$B2173),""))</f>
        <v>IETO7</v>
      </c>
      <c r="S2173" s="39" t="str">
        <f>IF(S$1&gt;$AE$1,"-",IFERROR(IF(DATEDIF('Base de données'!$A2173,S$1,"d")&lt;&gt;0,"",'Base de données'!$B2173),""))</f>
        <v/>
      </c>
      <c r="T2173" s="39" t="str">
        <f>IF(T$1&gt;$AE$1,"-",IFERROR(IF(DATEDIF('Base de données'!$A2173,T$1,"d")&lt;&gt;0,"",'Base de données'!$B2173),""))</f>
        <v/>
      </c>
      <c r="U2173" s="39" t="str">
        <f>IF(U$1&gt;$AE$1,"-",IFERROR(IF(DATEDIF('Base de données'!$A2173,U$1,"d")&lt;&gt;0,"",'Base de données'!$B2173),""))</f>
        <v/>
      </c>
      <c r="V2173" s="39" t="str">
        <f>IF(V$1&gt;$AE$1,"-",IFERROR(IF(DATEDIF('Base de données'!$A2173,V$1,"d")&lt;&gt;0,"",'Base de données'!$B2173),""))</f>
        <v/>
      </c>
      <c r="W2173" s="34"/>
      <c r="X2173" s="30" t="str">
        <f>'Base de données'!$C2173&amp;" "&amp;'Base de données'!$D2173</f>
        <v>Chevalier Étienne</v>
      </c>
      <c r="Y2173" s="31">
        <f>COUNTIF('Base de données'!$B:$B,'Base de données'!$B2173)</f>
        <v>12</v>
      </c>
      <c r="AA2173" s="87" cm="1">
        <f t="array" aca="1" ref="AA2173" ca="1">INDIRECT("'Base de données'!A" &amp; ROW(Y2173))</f>
        <v>45870</v>
      </c>
      <c r="AB2173" s="51" t="str" cm="1">
        <f t="array" aca="1" ref="AB2173" ca="1">INDIRECT("'Base de données'!B" &amp; ROW(Z2173))</f>
        <v>IETO7</v>
      </c>
    </row>
    <row r="2174" spans="1:28" x14ac:dyDescent="0.3">
      <c r="A2174" s="41" t="str">
        <f ca="1">IF(IF(AND($B2174&lt;&gt;"-",$B2174=$E2174),"Entrée et sortie","-")="Entrée et sortie",'Base de données'!$B2174,"-")</f>
        <v>-</v>
      </c>
      <c r="B2174" s="41" t="str">
        <f t="shared" ca="1" si="135"/>
        <v>-</v>
      </c>
      <c r="C2174" s="41" t="str">
        <f t="shared" ca="1" si="136"/>
        <v>-</v>
      </c>
      <c r="D2174" s="41" t="str">
        <f>IF($F2174="sortie en cours d'année",'Base de données'!$B2174,"-")</f>
        <v>-</v>
      </c>
      <c r="E2174" s="41" t="str">
        <f>IF($H2174="entrée en cours d'année",'Base de données'!$B2174,"-")</f>
        <v>-</v>
      </c>
      <c r="F2174" s="37" t="str">
        <f t="shared" si="133"/>
        <v/>
      </c>
      <c r="G2174" s="37" t="str">
        <f>IF($J2174="mouvement",_xlfn.XLOOKUP('Base de données'!$B2174,$V:$V,$V:$V,0),"")</f>
        <v/>
      </c>
      <c r="H2174" s="37" t="str">
        <f t="shared" si="134"/>
        <v/>
      </c>
      <c r="I2174" s="37" t="str">
        <f>IF($J2174="mouvement",_xlfn.XLOOKUP('Base de données'!$B2174,$K:$K,$K:$K,0),"")</f>
        <v/>
      </c>
      <c r="J2174" s="38" t="str">
        <f>IF(AND(Y2174&lt;&gt;MAX(Y:Y),COUNTIF(K2174:V2174,'Base de données'!$B2174)&gt;0),"mouvement","")</f>
        <v/>
      </c>
      <c r="K2174" s="39" t="str">
        <f>IF(K$1&gt;$AE$1,"-",IFERROR(IF(DATEDIF('Base de données'!$A2174,K$1,"d")&lt;&gt;0,"",'Base de données'!$B2174),""))</f>
        <v/>
      </c>
      <c r="L2174" s="39" t="str">
        <f>IF(L$1&gt;$AE$1,"-",IFERROR(IF(DATEDIF('Base de données'!$A2174,L$1,"d")&lt;&gt;0,"",'Base de données'!$B2174),""))</f>
        <v/>
      </c>
      <c r="M2174" s="39" t="str">
        <f>IF(M$1&gt;$AE$1,"-",IFERROR(IF(DATEDIF('Base de données'!$A2174,M$1,"d")&lt;&gt;0,"",'Base de données'!$B2174),""))</f>
        <v/>
      </c>
      <c r="N2174" s="39" t="str">
        <f>IF(N$1&gt;$AE$1,"-",IFERROR(IF(DATEDIF('Base de données'!$A2174,N$1,"d")&lt;&gt;0,"",'Base de données'!$B2174),""))</f>
        <v/>
      </c>
      <c r="O2174" s="39" t="str">
        <f>IF(O$1&gt;$AE$1,"-",IFERROR(IF(DATEDIF('Base de données'!$A2174,O$1,"d")&lt;&gt;0,"",'Base de données'!$B2174),""))</f>
        <v/>
      </c>
      <c r="P2174" s="39" t="str">
        <f>IF(P$1&gt;$AE$1,"-",IFERROR(IF(DATEDIF('Base de données'!$A2174,P$1,"d")&lt;&gt;0,"",'Base de données'!$B2174),""))</f>
        <v/>
      </c>
      <c r="Q2174" s="39" t="str">
        <f>IF(Q$1&gt;$AE$1,"-",IFERROR(IF(DATEDIF('Base de données'!$A2174,Q$1,"d")&lt;&gt;0,"",'Base de données'!$B2174),""))</f>
        <v/>
      </c>
      <c r="R2174" s="39" t="str">
        <f>IF(R$1&gt;$AE$1,"-",IFERROR(IF(DATEDIF('Base de données'!$A2174,R$1,"d")&lt;&gt;0,"",'Base de données'!$B2174),""))</f>
        <v>ZRYVY</v>
      </c>
      <c r="S2174" s="39" t="str">
        <f>IF(S$1&gt;$AE$1,"-",IFERROR(IF(DATEDIF('Base de données'!$A2174,S$1,"d")&lt;&gt;0,"",'Base de données'!$B2174),""))</f>
        <v/>
      </c>
      <c r="T2174" s="39" t="str">
        <f>IF(T$1&gt;$AE$1,"-",IFERROR(IF(DATEDIF('Base de données'!$A2174,T$1,"d")&lt;&gt;0,"",'Base de données'!$B2174),""))</f>
        <v/>
      </c>
      <c r="U2174" s="39" t="str">
        <f>IF(U$1&gt;$AE$1,"-",IFERROR(IF(DATEDIF('Base de données'!$A2174,U$1,"d")&lt;&gt;0,"",'Base de données'!$B2174),""))</f>
        <v/>
      </c>
      <c r="V2174" s="39" t="str">
        <f>IF(V$1&gt;$AE$1,"-",IFERROR(IF(DATEDIF('Base de données'!$A2174,V$1,"d")&lt;&gt;0,"",'Base de données'!$B2174),""))</f>
        <v/>
      </c>
      <c r="W2174" s="34"/>
      <c r="X2174" s="30" t="str">
        <f>'Base de données'!$C2174&amp;" "&amp;'Base de données'!$D2174</f>
        <v>Chauvin Adrienne</v>
      </c>
      <c r="Y2174" s="31">
        <f>COUNTIF('Base de données'!$B:$B,'Base de données'!$B2174)</f>
        <v>12</v>
      </c>
      <c r="AA2174" s="87" cm="1">
        <f t="array" aca="1" ref="AA2174" ca="1">INDIRECT("'Base de données'!A" &amp; ROW(Y2174))</f>
        <v>45870</v>
      </c>
      <c r="AB2174" s="51" t="str" cm="1">
        <f t="array" aca="1" ref="AB2174" ca="1">INDIRECT("'Base de données'!B" &amp; ROW(Z2174))</f>
        <v>ZRYVY</v>
      </c>
    </row>
    <row r="2175" spans="1:28" x14ac:dyDescent="0.3">
      <c r="A2175" s="41" t="str">
        <f ca="1">IF(IF(AND($B2175&lt;&gt;"-",$B2175=$E2175),"Entrée et sortie","-")="Entrée et sortie",'Base de données'!$B2175,"-")</f>
        <v>-</v>
      </c>
      <c r="B2175" s="41" t="str">
        <f t="shared" ca="1" si="135"/>
        <v>-</v>
      </c>
      <c r="C2175" s="41" t="str">
        <f t="shared" ca="1" si="136"/>
        <v>-</v>
      </c>
      <c r="D2175" s="41" t="str">
        <f>IF($F2175="sortie en cours d'année",'Base de données'!$B2175,"-")</f>
        <v>-</v>
      </c>
      <c r="E2175" s="41" t="str">
        <f>IF($H2175="entrée en cours d'année",'Base de données'!$B2175,"-")</f>
        <v>-</v>
      </c>
      <c r="F2175" s="37" t="str">
        <f t="shared" si="133"/>
        <v/>
      </c>
      <c r="G2175" s="37" t="str">
        <f>IF($J2175="mouvement",_xlfn.XLOOKUP('Base de données'!$B2175,$V:$V,$V:$V,0),"")</f>
        <v/>
      </c>
      <c r="H2175" s="37" t="str">
        <f t="shared" si="134"/>
        <v/>
      </c>
      <c r="I2175" s="37" t="str">
        <f>IF($J2175="mouvement",_xlfn.XLOOKUP('Base de données'!$B2175,$K:$K,$K:$K,0),"")</f>
        <v/>
      </c>
      <c r="J2175" s="38" t="str">
        <f>IF(AND(Y2175&lt;&gt;MAX(Y:Y),COUNTIF(K2175:V2175,'Base de données'!$B2175)&gt;0),"mouvement","")</f>
        <v/>
      </c>
      <c r="K2175" s="39" t="str">
        <f>IF(K$1&gt;$AE$1,"-",IFERROR(IF(DATEDIF('Base de données'!$A2175,K$1,"d")&lt;&gt;0,"",'Base de données'!$B2175),""))</f>
        <v/>
      </c>
      <c r="L2175" s="39" t="str">
        <f>IF(L$1&gt;$AE$1,"-",IFERROR(IF(DATEDIF('Base de données'!$A2175,L$1,"d")&lt;&gt;0,"",'Base de données'!$B2175),""))</f>
        <v/>
      </c>
      <c r="M2175" s="39" t="str">
        <f>IF(M$1&gt;$AE$1,"-",IFERROR(IF(DATEDIF('Base de données'!$A2175,M$1,"d")&lt;&gt;0,"",'Base de données'!$B2175),""))</f>
        <v/>
      </c>
      <c r="N2175" s="39" t="str">
        <f>IF(N$1&gt;$AE$1,"-",IFERROR(IF(DATEDIF('Base de données'!$A2175,N$1,"d")&lt;&gt;0,"",'Base de données'!$B2175),""))</f>
        <v/>
      </c>
      <c r="O2175" s="39" t="str">
        <f>IF(O$1&gt;$AE$1,"-",IFERROR(IF(DATEDIF('Base de données'!$A2175,O$1,"d")&lt;&gt;0,"",'Base de données'!$B2175),""))</f>
        <v/>
      </c>
      <c r="P2175" s="39" t="str">
        <f>IF(P$1&gt;$AE$1,"-",IFERROR(IF(DATEDIF('Base de données'!$A2175,P$1,"d")&lt;&gt;0,"",'Base de données'!$B2175),""))</f>
        <v/>
      </c>
      <c r="Q2175" s="39" t="str">
        <f>IF(Q$1&gt;$AE$1,"-",IFERROR(IF(DATEDIF('Base de données'!$A2175,Q$1,"d")&lt;&gt;0,"",'Base de données'!$B2175),""))</f>
        <v/>
      </c>
      <c r="R2175" s="39" t="str">
        <f>IF(R$1&gt;$AE$1,"-",IFERROR(IF(DATEDIF('Base de données'!$A2175,R$1,"d")&lt;&gt;0,"",'Base de données'!$B2175),""))</f>
        <v>URFCR</v>
      </c>
      <c r="S2175" s="39" t="str">
        <f>IF(S$1&gt;$AE$1,"-",IFERROR(IF(DATEDIF('Base de données'!$A2175,S$1,"d")&lt;&gt;0,"",'Base de données'!$B2175),""))</f>
        <v/>
      </c>
      <c r="T2175" s="39" t="str">
        <f>IF(T$1&gt;$AE$1,"-",IFERROR(IF(DATEDIF('Base de données'!$A2175,T$1,"d")&lt;&gt;0,"",'Base de données'!$B2175),""))</f>
        <v/>
      </c>
      <c r="U2175" s="39" t="str">
        <f>IF(U$1&gt;$AE$1,"-",IFERROR(IF(DATEDIF('Base de données'!$A2175,U$1,"d")&lt;&gt;0,"",'Base de données'!$B2175),""))</f>
        <v/>
      </c>
      <c r="V2175" s="39" t="str">
        <f>IF(V$1&gt;$AE$1,"-",IFERROR(IF(DATEDIF('Base de données'!$A2175,V$1,"d")&lt;&gt;0,"",'Base de données'!$B2175),""))</f>
        <v/>
      </c>
      <c r="W2175" s="34"/>
      <c r="X2175" s="30" t="str">
        <f>'Base de données'!$C2175&amp;" "&amp;'Base de données'!$D2175</f>
        <v>Foucher Aimé</v>
      </c>
      <c r="Y2175" s="31">
        <f>COUNTIF('Base de données'!$B:$B,'Base de données'!$B2175)</f>
        <v>12</v>
      </c>
      <c r="AA2175" s="87" cm="1">
        <f t="array" aca="1" ref="AA2175" ca="1">INDIRECT("'Base de données'!A" &amp; ROW(Y2175))</f>
        <v>45870</v>
      </c>
      <c r="AB2175" s="51" t="str" cm="1">
        <f t="array" aca="1" ref="AB2175" ca="1">INDIRECT("'Base de données'!B" &amp; ROW(Z2175))</f>
        <v>URFCR</v>
      </c>
    </row>
    <row r="2176" spans="1:28" x14ac:dyDescent="0.3">
      <c r="A2176" s="41" t="str">
        <f ca="1">IF(IF(AND($B2176&lt;&gt;"-",$B2176=$E2176),"Entrée et sortie","-")="Entrée et sortie",'Base de données'!$B2176,"-")</f>
        <v>-</v>
      </c>
      <c r="B2176" s="41" t="str">
        <f t="shared" ca="1" si="135"/>
        <v>-</v>
      </c>
      <c r="C2176" s="41" t="str">
        <f t="shared" ca="1" si="136"/>
        <v>-</v>
      </c>
      <c r="D2176" s="41" t="str">
        <f>IF($F2176="sortie en cours d'année",'Base de données'!$B2176,"-")</f>
        <v>-</v>
      </c>
      <c r="E2176" s="41" t="str">
        <f>IF($H2176="entrée en cours d'année",'Base de données'!$B2176,"-")</f>
        <v>-</v>
      </c>
      <c r="F2176" s="37" t="str">
        <f t="shared" si="133"/>
        <v/>
      </c>
      <c r="G2176" s="37" t="str">
        <f>IF($J2176="mouvement",_xlfn.XLOOKUP('Base de données'!$B2176,$V:$V,$V:$V,0),"")</f>
        <v/>
      </c>
      <c r="H2176" s="37" t="str">
        <f t="shared" si="134"/>
        <v/>
      </c>
      <c r="I2176" s="37" t="str">
        <f>IF($J2176="mouvement",_xlfn.XLOOKUP('Base de données'!$B2176,$K:$K,$K:$K,0),"")</f>
        <v/>
      </c>
      <c r="J2176" s="38" t="str">
        <f>IF(AND(Y2176&lt;&gt;MAX(Y:Y),COUNTIF(K2176:V2176,'Base de données'!$B2176)&gt;0),"mouvement","")</f>
        <v/>
      </c>
      <c r="K2176" s="39" t="str">
        <f>IF(K$1&gt;$AE$1,"-",IFERROR(IF(DATEDIF('Base de données'!$A2176,K$1,"d")&lt;&gt;0,"",'Base de données'!$B2176),""))</f>
        <v/>
      </c>
      <c r="L2176" s="39" t="str">
        <f>IF(L$1&gt;$AE$1,"-",IFERROR(IF(DATEDIF('Base de données'!$A2176,L$1,"d")&lt;&gt;0,"",'Base de données'!$B2176),""))</f>
        <v/>
      </c>
      <c r="M2176" s="39" t="str">
        <f>IF(M$1&gt;$AE$1,"-",IFERROR(IF(DATEDIF('Base de données'!$A2176,M$1,"d")&lt;&gt;0,"",'Base de données'!$B2176),""))</f>
        <v/>
      </c>
      <c r="N2176" s="39" t="str">
        <f>IF(N$1&gt;$AE$1,"-",IFERROR(IF(DATEDIF('Base de données'!$A2176,N$1,"d")&lt;&gt;0,"",'Base de données'!$B2176),""))</f>
        <v/>
      </c>
      <c r="O2176" s="39" t="str">
        <f>IF(O$1&gt;$AE$1,"-",IFERROR(IF(DATEDIF('Base de données'!$A2176,O$1,"d")&lt;&gt;0,"",'Base de données'!$B2176),""))</f>
        <v/>
      </c>
      <c r="P2176" s="39" t="str">
        <f>IF(P$1&gt;$AE$1,"-",IFERROR(IF(DATEDIF('Base de données'!$A2176,P$1,"d")&lt;&gt;0,"",'Base de données'!$B2176),""))</f>
        <v/>
      </c>
      <c r="Q2176" s="39" t="str">
        <f>IF(Q$1&gt;$AE$1,"-",IFERROR(IF(DATEDIF('Base de données'!$A2176,Q$1,"d")&lt;&gt;0,"",'Base de données'!$B2176),""))</f>
        <v/>
      </c>
      <c r="R2176" s="39" t="str">
        <f>IF(R$1&gt;$AE$1,"-",IFERROR(IF(DATEDIF('Base de données'!$A2176,R$1,"d")&lt;&gt;0,"",'Base de données'!$B2176),""))</f>
        <v>NI2P8</v>
      </c>
      <c r="S2176" s="39" t="str">
        <f>IF(S$1&gt;$AE$1,"-",IFERROR(IF(DATEDIF('Base de données'!$A2176,S$1,"d")&lt;&gt;0,"",'Base de données'!$B2176),""))</f>
        <v/>
      </c>
      <c r="T2176" s="39" t="str">
        <f>IF(T$1&gt;$AE$1,"-",IFERROR(IF(DATEDIF('Base de données'!$A2176,T$1,"d")&lt;&gt;0,"",'Base de données'!$B2176),""))</f>
        <v/>
      </c>
      <c r="U2176" s="39" t="str">
        <f>IF(U$1&gt;$AE$1,"-",IFERROR(IF(DATEDIF('Base de données'!$A2176,U$1,"d")&lt;&gt;0,"",'Base de données'!$B2176),""))</f>
        <v/>
      </c>
      <c r="V2176" s="39" t="str">
        <f>IF(V$1&gt;$AE$1,"-",IFERROR(IF(DATEDIF('Base de données'!$A2176,V$1,"d")&lt;&gt;0,"",'Base de données'!$B2176),""))</f>
        <v/>
      </c>
      <c r="W2176" s="34"/>
      <c r="X2176" s="30" t="str">
        <f>'Base de données'!$C2176&amp;" "&amp;'Base de données'!$D2176</f>
        <v>Gautier Anaïs</v>
      </c>
      <c r="Y2176" s="31">
        <f>COUNTIF('Base de données'!$B:$B,'Base de données'!$B2176)</f>
        <v>12</v>
      </c>
      <c r="AA2176" s="87" cm="1">
        <f t="array" aca="1" ref="AA2176" ca="1">INDIRECT("'Base de données'!A" &amp; ROW(Y2176))</f>
        <v>45870</v>
      </c>
      <c r="AB2176" s="51" t="str" cm="1">
        <f t="array" aca="1" ref="AB2176" ca="1">INDIRECT("'Base de données'!B" &amp; ROW(Z2176))</f>
        <v>NI2P8</v>
      </c>
    </row>
    <row r="2177" spans="1:28" x14ac:dyDescent="0.3">
      <c r="A2177" s="41" t="str">
        <f ca="1">IF(IF(AND($B2177&lt;&gt;"-",$B2177=$E2177),"Entrée et sortie","-")="Entrée et sortie",'Base de données'!$B2177,"-")</f>
        <v>-</v>
      </c>
      <c r="B2177" s="41" t="str">
        <f t="shared" ca="1" si="135"/>
        <v>-</v>
      </c>
      <c r="C2177" s="41" t="str">
        <f t="shared" ca="1" si="136"/>
        <v>-</v>
      </c>
      <c r="D2177" s="41" t="str">
        <f>IF($F2177="sortie en cours d'année",'Base de données'!$B2177,"-")</f>
        <v>-</v>
      </c>
      <c r="E2177" s="41" t="str">
        <f>IF($H2177="entrée en cours d'année",'Base de données'!$B2177,"-")</f>
        <v>-</v>
      </c>
      <c r="F2177" s="37" t="str">
        <f t="shared" si="133"/>
        <v/>
      </c>
      <c r="G2177" s="37" t="str">
        <f>IF($J2177="mouvement",_xlfn.XLOOKUP('Base de données'!$B2177,$V:$V,$V:$V,0),"")</f>
        <v/>
      </c>
      <c r="H2177" s="37" t="str">
        <f t="shared" si="134"/>
        <v/>
      </c>
      <c r="I2177" s="37" t="str">
        <f>IF($J2177="mouvement",_xlfn.XLOOKUP('Base de données'!$B2177,$K:$K,$K:$K,0),"")</f>
        <v/>
      </c>
      <c r="J2177" s="38" t="str">
        <f>IF(AND(Y2177&lt;&gt;MAX(Y:Y),COUNTIF(K2177:V2177,'Base de données'!$B2177)&gt;0),"mouvement","")</f>
        <v/>
      </c>
      <c r="K2177" s="39" t="str">
        <f>IF(K$1&gt;$AE$1,"-",IFERROR(IF(DATEDIF('Base de données'!$A2177,K$1,"d")&lt;&gt;0,"",'Base de données'!$B2177),""))</f>
        <v/>
      </c>
      <c r="L2177" s="39" t="str">
        <f>IF(L$1&gt;$AE$1,"-",IFERROR(IF(DATEDIF('Base de données'!$A2177,L$1,"d")&lt;&gt;0,"",'Base de données'!$B2177),""))</f>
        <v/>
      </c>
      <c r="M2177" s="39" t="str">
        <f>IF(M$1&gt;$AE$1,"-",IFERROR(IF(DATEDIF('Base de données'!$A2177,M$1,"d")&lt;&gt;0,"",'Base de données'!$B2177),""))</f>
        <v/>
      </c>
      <c r="N2177" s="39" t="str">
        <f>IF(N$1&gt;$AE$1,"-",IFERROR(IF(DATEDIF('Base de données'!$A2177,N$1,"d")&lt;&gt;0,"",'Base de données'!$B2177),""))</f>
        <v/>
      </c>
      <c r="O2177" s="39" t="str">
        <f>IF(O$1&gt;$AE$1,"-",IFERROR(IF(DATEDIF('Base de données'!$A2177,O$1,"d")&lt;&gt;0,"",'Base de données'!$B2177),""))</f>
        <v/>
      </c>
      <c r="P2177" s="39" t="str">
        <f>IF(P$1&gt;$AE$1,"-",IFERROR(IF(DATEDIF('Base de données'!$A2177,P$1,"d")&lt;&gt;0,"",'Base de données'!$B2177),""))</f>
        <v/>
      </c>
      <c r="Q2177" s="39" t="str">
        <f>IF(Q$1&gt;$AE$1,"-",IFERROR(IF(DATEDIF('Base de données'!$A2177,Q$1,"d")&lt;&gt;0,"",'Base de données'!$B2177),""))</f>
        <v/>
      </c>
      <c r="R2177" s="39" t="str">
        <f>IF(R$1&gt;$AE$1,"-",IFERROR(IF(DATEDIF('Base de données'!$A2177,R$1,"d")&lt;&gt;0,"",'Base de données'!$B2177),""))</f>
        <v>1HV7K</v>
      </c>
      <c r="S2177" s="39" t="str">
        <f>IF(S$1&gt;$AE$1,"-",IFERROR(IF(DATEDIF('Base de données'!$A2177,S$1,"d")&lt;&gt;0,"",'Base de données'!$B2177),""))</f>
        <v/>
      </c>
      <c r="T2177" s="39" t="str">
        <f>IF(T$1&gt;$AE$1,"-",IFERROR(IF(DATEDIF('Base de données'!$A2177,T$1,"d")&lt;&gt;0,"",'Base de données'!$B2177),""))</f>
        <v/>
      </c>
      <c r="U2177" s="39" t="str">
        <f>IF(U$1&gt;$AE$1,"-",IFERROR(IF(DATEDIF('Base de données'!$A2177,U$1,"d")&lt;&gt;0,"",'Base de données'!$B2177),""))</f>
        <v/>
      </c>
      <c r="V2177" s="39" t="str">
        <f>IF(V$1&gt;$AE$1,"-",IFERROR(IF(DATEDIF('Base de données'!$A2177,V$1,"d")&lt;&gt;0,"",'Base de données'!$B2177),""))</f>
        <v/>
      </c>
      <c r="W2177" s="34"/>
      <c r="X2177" s="30" t="str">
        <f>'Base de données'!$C2177&amp;" "&amp;'Base de données'!$D2177</f>
        <v>Michel Eugène</v>
      </c>
      <c r="Y2177" s="31">
        <f>COUNTIF('Base de données'!$B:$B,'Base de données'!$B2177)</f>
        <v>12</v>
      </c>
      <c r="AA2177" s="87" cm="1">
        <f t="array" aca="1" ref="AA2177" ca="1">INDIRECT("'Base de données'!A" &amp; ROW(Y2177))</f>
        <v>45870</v>
      </c>
      <c r="AB2177" s="51" t="str" cm="1">
        <f t="array" aca="1" ref="AB2177" ca="1">INDIRECT("'Base de données'!B" &amp; ROW(Z2177))</f>
        <v>1HV7K</v>
      </c>
    </row>
    <row r="2178" spans="1:28" x14ac:dyDescent="0.3">
      <c r="A2178" s="41" t="str">
        <f ca="1">IF(IF(AND($B2178&lt;&gt;"-",$B2178=$E2178),"Entrée et sortie","-")="Entrée et sortie",'Base de données'!$B2178,"-")</f>
        <v>-</v>
      </c>
      <c r="B2178" s="41" t="str">
        <f t="shared" ca="1" si="135"/>
        <v>-</v>
      </c>
      <c r="C2178" s="41" t="str">
        <f t="shared" ca="1" si="136"/>
        <v>-</v>
      </c>
      <c r="D2178" s="41" t="str">
        <f>IF($F2178="sortie en cours d'année",'Base de données'!$B2178,"-")</f>
        <v>-</v>
      </c>
      <c r="E2178" s="41" t="str">
        <f>IF($H2178="entrée en cours d'année",'Base de données'!$B2178,"-")</f>
        <v>-</v>
      </c>
      <c r="F2178" s="37" t="str">
        <f t="shared" ref="F2178:F2241" si="137">IF(AND(G2178=0,J2178="mouvement"),"sortie en cours d'année","")</f>
        <v/>
      </c>
      <c r="G2178" s="37" t="str">
        <f>IF($J2178="mouvement",_xlfn.XLOOKUP('Base de données'!$B2178,$V:$V,$V:$V,0),"")</f>
        <v/>
      </c>
      <c r="H2178" s="37" t="str">
        <f t="shared" ref="H2178:H2241" si="138">IF(AND(I2178=0,J2178="mouvement"),"entrée en cours d'année","")</f>
        <v/>
      </c>
      <c r="I2178" s="37" t="str">
        <f>IF($J2178="mouvement",_xlfn.XLOOKUP('Base de données'!$B2178,$K:$K,$K:$K,0),"")</f>
        <v/>
      </c>
      <c r="J2178" s="38" t="str">
        <f>IF(AND(Y2178&lt;&gt;MAX(Y:Y),COUNTIF(K2178:V2178,'Base de données'!$B2178)&gt;0),"mouvement","")</f>
        <v/>
      </c>
      <c r="K2178" s="39" t="str">
        <f>IF(K$1&gt;$AE$1,"-",IFERROR(IF(DATEDIF('Base de données'!$A2178,K$1,"d")&lt;&gt;0,"",'Base de données'!$B2178),""))</f>
        <v/>
      </c>
      <c r="L2178" s="39" t="str">
        <f>IF(L$1&gt;$AE$1,"-",IFERROR(IF(DATEDIF('Base de données'!$A2178,L$1,"d")&lt;&gt;0,"",'Base de données'!$B2178),""))</f>
        <v/>
      </c>
      <c r="M2178" s="39" t="str">
        <f>IF(M$1&gt;$AE$1,"-",IFERROR(IF(DATEDIF('Base de données'!$A2178,M$1,"d")&lt;&gt;0,"",'Base de données'!$B2178),""))</f>
        <v/>
      </c>
      <c r="N2178" s="39" t="str">
        <f>IF(N$1&gt;$AE$1,"-",IFERROR(IF(DATEDIF('Base de données'!$A2178,N$1,"d")&lt;&gt;0,"",'Base de données'!$B2178),""))</f>
        <v/>
      </c>
      <c r="O2178" s="39" t="str">
        <f>IF(O$1&gt;$AE$1,"-",IFERROR(IF(DATEDIF('Base de données'!$A2178,O$1,"d")&lt;&gt;0,"",'Base de données'!$B2178),""))</f>
        <v/>
      </c>
      <c r="P2178" s="39" t="str">
        <f>IF(P$1&gt;$AE$1,"-",IFERROR(IF(DATEDIF('Base de données'!$A2178,P$1,"d")&lt;&gt;0,"",'Base de données'!$B2178),""))</f>
        <v/>
      </c>
      <c r="Q2178" s="39" t="str">
        <f>IF(Q$1&gt;$AE$1,"-",IFERROR(IF(DATEDIF('Base de données'!$A2178,Q$1,"d")&lt;&gt;0,"",'Base de données'!$B2178),""))</f>
        <v/>
      </c>
      <c r="R2178" s="39" t="str">
        <f>IF(R$1&gt;$AE$1,"-",IFERROR(IF(DATEDIF('Base de données'!$A2178,R$1,"d")&lt;&gt;0,"",'Base de données'!$B2178),""))</f>
        <v>NILC6</v>
      </c>
      <c r="S2178" s="39" t="str">
        <f>IF(S$1&gt;$AE$1,"-",IFERROR(IF(DATEDIF('Base de données'!$A2178,S$1,"d")&lt;&gt;0,"",'Base de données'!$B2178),""))</f>
        <v/>
      </c>
      <c r="T2178" s="39" t="str">
        <f>IF(T$1&gt;$AE$1,"-",IFERROR(IF(DATEDIF('Base de données'!$A2178,T$1,"d")&lt;&gt;0,"",'Base de données'!$B2178),""))</f>
        <v/>
      </c>
      <c r="U2178" s="39" t="str">
        <f>IF(U$1&gt;$AE$1,"-",IFERROR(IF(DATEDIF('Base de données'!$A2178,U$1,"d")&lt;&gt;0,"",'Base de données'!$B2178),""))</f>
        <v/>
      </c>
      <c r="V2178" s="39" t="str">
        <f>IF(V$1&gt;$AE$1,"-",IFERROR(IF(DATEDIF('Base de données'!$A2178,V$1,"d")&lt;&gt;0,"",'Base de données'!$B2178),""))</f>
        <v/>
      </c>
      <c r="W2178" s="34"/>
      <c r="X2178" s="30" t="str">
        <f>'Base de données'!$C2178&amp;" "&amp;'Base de données'!$D2178</f>
        <v>Rousset Thierry</v>
      </c>
      <c r="Y2178" s="31">
        <f>COUNTIF('Base de données'!$B:$B,'Base de données'!$B2178)</f>
        <v>12</v>
      </c>
      <c r="AA2178" s="87" cm="1">
        <f t="array" aca="1" ref="AA2178" ca="1">INDIRECT("'Base de données'!A" &amp; ROW(Y2178))</f>
        <v>45870</v>
      </c>
      <c r="AB2178" s="51" t="str" cm="1">
        <f t="array" aca="1" ref="AB2178" ca="1">INDIRECT("'Base de données'!B" &amp; ROW(Z2178))</f>
        <v>NILC6</v>
      </c>
    </row>
    <row r="2179" spans="1:28" x14ac:dyDescent="0.3">
      <c r="A2179" s="41" t="str">
        <f ca="1">IF(IF(AND($B2179&lt;&gt;"-",$B2179=$E2179),"Entrée et sortie","-")="Entrée et sortie",'Base de données'!$B2179,"-")</f>
        <v>-</v>
      </c>
      <c r="B2179" s="41" t="str">
        <f t="shared" ref="B2179:B2242" ca="1" si="139">_xlfn.XLOOKUP($AB2179,$D:$D,$C:$C,"-",0,-1)</f>
        <v>-</v>
      </c>
      <c r="C2179" s="41" t="str">
        <f t="shared" ref="C2179:C2242" ca="1" si="140">IF($AA2179&lt;&gt;$AE$1,$D2179,"-")</f>
        <v>-</v>
      </c>
      <c r="D2179" s="41" t="str">
        <f>IF($F2179="sortie en cours d'année",'Base de données'!$B2179,"-")</f>
        <v>-</v>
      </c>
      <c r="E2179" s="41" t="str">
        <f>IF($H2179="entrée en cours d'année",'Base de données'!$B2179,"-")</f>
        <v>-</v>
      </c>
      <c r="F2179" s="37" t="str">
        <f t="shared" si="137"/>
        <v/>
      </c>
      <c r="G2179" s="37" t="str">
        <f>IF($J2179="mouvement",_xlfn.XLOOKUP('Base de données'!$B2179,$V:$V,$V:$V,0),"")</f>
        <v/>
      </c>
      <c r="H2179" s="37" t="str">
        <f t="shared" si="138"/>
        <v/>
      </c>
      <c r="I2179" s="37" t="str">
        <f>IF($J2179="mouvement",_xlfn.XLOOKUP('Base de données'!$B2179,$K:$K,$K:$K,0),"")</f>
        <v/>
      </c>
      <c r="J2179" s="38" t="str">
        <f>IF(AND(Y2179&lt;&gt;MAX(Y:Y),COUNTIF(K2179:V2179,'Base de données'!$B2179)&gt;0),"mouvement","")</f>
        <v/>
      </c>
      <c r="K2179" s="39" t="str">
        <f>IF(K$1&gt;$AE$1,"-",IFERROR(IF(DATEDIF('Base de données'!$A2179,K$1,"d")&lt;&gt;0,"",'Base de données'!$B2179),""))</f>
        <v/>
      </c>
      <c r="L2179" s="39" t="str">
        <f>IF(L$1&gt;$AE$1,"-",IFERROR(IF(DATEDIF('Base de données'!$A2179,L$1,"d")&lt;&gt;0,"",'Base de données'!$B2179),""))</f>
        <v/>
      </c>
      <c r="M2179" s="39" t="str">
        <f>IF(M$1&gt;$AE$1,"-",IFERROR(IF(DATEDIF('Base de données'!$A2179,M$1,"d")&lt;&gt;0,"",'Base de données'!$B2179),""))</f>
        <v/>
      </c>
      <c r="N2179" s="39" t="str">
        <f>IF(N$1&gt;$AE$1,"-",IFERROR(IF(DATEDIF('Base de données'!$A2179,N$1,"d")&lt;&gt;0,"",'Base de données'!$B2179),""))</f>
        <v/>
      </c>
      <c r="O2179" s="39" t="str">
        <f>IF(O$1&gt;$AE$1,"-",IFERROR(IF(DATEDIF('Base de données'!$A2179,O$1,"d")&lt;&gt;0,"",'Base de données'!$B2179),""))</f>
        <v/>
      </c>
      <c r="P2179" s="39" t="str">
        <f>IF(P$1&gt;$AE$1,"-",IFERROR(IF(DATEDIF('Base de données'!$A2179,P$1,"d")&lt;&gt;0,"",'Base de données'!$B2179),""))</f>
        <v/>
      </c>
      <c r="Q2179" s="39" t="str">
        <f>IF(Q$1&gt;$AE$1,"-",IFERROR(IF(DATEDIF('Base de données'!$A2179,Q$1,"d")&lt;&gt;0,"",'Base de données'!$B2179),""))</f>
        <v/>
      </c>
      <c r="R2179" s="39" t="str">
        <f>IF(R$1&gt;$AE$1,"-",IFERROR(IF(DATEDIF('Base de données'!$A2179,R$1,"d")&lt;&gt;0,"",'Base de données'!$B2179),""))</f>
        <v>D3QV2</v>
      </c>
      <c r="S2179" s="39" t="str">
        <f>IF(S$1&gt;$AE$1,"-",IFERROR(IF(DATEDIF('Base de données'!$A2179,S$1,"d")&lt;&gt;0,"",'Base de données'!$B2179),""))</f>
        <v/>
      </c>
      <c r="T2179" s="39" t="str">
        <f>IF(T$1&gt;$AE$1,"-",IFERROR(IF(DATEDIF('Base de données'!$A2179,T$1,"d")&lt;&gt;0,"",'Base de données'!$B2179),""))</f>
        <v/>
      </c>
      <c r="U2179" s="39" t="str">
        <f>IF(U$1&gt;$AE$1,"-",IFERROR(IF(DATEDIF('Base de données'!$A2179,U$1,"d")&lt;&gt;0,"",'Base de données'!$B2179),""))</f>
        <v/>
      </c>
      <c r="V2179" s="39" t="str">
        <f>IF(V$1&gt;$AE$1,"-",IFERROR(IF(DATEDIF('Base de données'!$A2179,V$1,"d")&lt;&gt;0,"",'Base de données'!$B2179),""))</f>
        <v/>
      </c>
      <c r="W2179" s="34"/>
      <c r="X2179" s="30" t="str">
        <f>'Base de données'!$C2179&amp;" "&amp;'Base de données'!$D2179</f>
        <v>Torres Marguerite</v>
      </c>
      <c r="Y2179" s="31">
        <f>COUNTIF('Base de données'!$B:$B,'Base de données'!$B2179)</f>
        <v>12</v>
      </c>
      <c r="AA2179" s="87" cm="1">
        <f t="array" aca="1" ref="AA2179" ca="1">INDIRECT("'Base de données'!A" &amp; ROW(Y2179))</f>
        <v>45870</v>
      </c>
      <c r="AB2179" s="51" t="str" cm="1">
        <f t="array" aca="1" ref="AB2179" ca="1">INDIRECT("'Base de données'!B" &amp; ROW(Z2179))</f>
        <v>D3QV2</v>
      </c>
    </row>
    <row r="2180" spans="1:28" x14ac:dyDescent="0.3">
      <c r="A2180" s="41" t="str">
        <f ca="1">IF(IF(AND($B2180&lt;&gt;"-",$B2180=$E2180),"Entrée et sortie","-")="Entrée et sortie",'Base de données'!$B2180,"-")</f>
        <v>-</v>
      </c>
      <c r="B2180" s="41" t="str">
        <f t="shared" ca="1" si="139"/>
        <v>-</v>
      </c>
      <c r="C2180" s="41" t="str">
        <f t="shared" ca="1" si="140"/>
        <v>-</v>
      </c>
      <c r="D2180" s="41" t="str">
        <f>IF($F2180="sortie en cours d'année",'Base de données'!$B2180,"-")</f>
        <v>-</v>
      </c>
      <c r="E2180" s="41" t="str">
        <f>IF($H2180="entrée en cours d'année",'Base de données'!$B2180,"-")</f>
        <v>-</v>
      </c>
      <c r="F2180" s="37" t="str">
        <f t="shared" si="137"/>
        <v/>
      </c>
      <c r="G2180" s="37" t="str">
        <f>IF($J2180="mouvement",_xlfn.XLOOKUP('Base de données'!$B2180,$V:$V,$V:$V,0),"")</f>
        <v/>
      </c>
      <c r="H2180" s="37" t="str">
        <f t="shared" si="138"/>
        <v/>
      </c>
      <c r="I2180" s="37" t="str">
        <f>IF($J2180="mouvement",_xlfn.XLOOKUP('Base de données'!$B2180,$K:$K,$K:$K,0),"")</f>
        <v/>
      </c>
      <c r="J2180" s="38" t="str">
        <f>IF(AND(Y2180&lt;&gt;MAX(Y:Y),COUNTIF(K2180:V2180,'Base de données'!$B2180)&gt;0),"mouvement","")</f>
        <v/>
      </c>
      <c r="K2180" s="39" t="str">
        <f>IF(K$1&gt;$AE$1,"-",IFERROR(IF(DATEDIF('Base de données'!$A2180,K$1,"d")&lt;&gt;0,"",'Base de données'!$B2180),""))</f>
        <v/>
      </c>
      <c r="L2180" s="39" t="str">
        <f>IF(L$1&gt;$AE$1,"-",IFERROR(IF(DATEDIF('Base de données'!$A2180,L$1,"d")&lt;&gt;0,"",'Base de données'!$B2180),""))</f>
        <v/>
      </c>
      <c r="M2180" s="39" t="str">
        <f>IF(M$1&gt;$AE$1,"-",IFERROR(IF(DATEDIF('Base de données'!$A2180,M$1,"d")&lt;&gt;0,"",'Base de données'!$B2180),""))</f>
        <v/>
      </c>
      <c r="N2180" s="39" t="str">
        <f>IF(N$1&gt;$AE$1,"-",IFERROR(IF(DATEDIF('Base de données'!$A2180,N$1,"d")&lt;&gt;0,"",'Base de données'!$B2180),""))</f>
        <v/>
      </c>
      <c r="O2180" s="39" t="str">
        <f>IF(O$1&gt;$AE$1,"-",IFERROR(IF(DATEDIF('Base de données'!$A2180,O$1,"d")&lt;&gt;0,"",'Base de données'!$B2180),""))</f>
        <v/>
      </c>
      <c r="P2180" s="39" t="str">
        <f>IF(P$1&gt;$AE$1,"-",IFERROR(IF(DATEDIF('Base de données'!$A2180,P$1,"d")&lt;&gt;0,"",'Base de données'!$B2180),""))</f>
        <v/>
      </c>
      <c r="Q2180" s="39" t="str">
        <f>IF(Q$1&gt;$AE$1,"-",IFERROR(IF(DATEDIF('Base de données'!$A2180,Q$1,"d")&lt;&gt;0,"",'Base de données'!$B2180),""))</f>
        <v/>
      </c>
      <c r="R2180" s="39" t="str">
        <f>IF(R$1&gt;$AE$1,"-",IFERROR(IF(DATEDIF('Base de données'!$A2180,R$1,"d")&lt;&gt;0,"",'Base de données'!$B2180),""))</f>
        <v>OL6O2</v>
      </c>
      <c r="S2180" s="39" t="str">
        <f>IF(S$1&gt;$AE$1,"-",IFERROR(IF(DATEDIF('Base de données'!$A2180,S$1,"d")&lt;&gt;0,"",'Base de données'!$B2180),""))</f>
        <v/>
      </c>
      <c r="T2180" s="39" t="str">
        <f>IF(T$1&gt;$AE$1,"-",IFERROR(IF(DATEDIF('Base de données'!$A2180,T$1,"d")&lt;&gt;0,"",'Base de données'!$B2180),""))</f>
        <v/>
      </c>
      <c r="U2180" s="39" t="str">
        <f>IF(U$1&gt;$AE$1,"-",IFERROR(IF(DATEDIF('Base de données'!$A2180,U$1,"d")&lt;&gt;0,"",'Base de données'!$B2180),""))</f>
        <v/>
      </c>
      <c r="V2180" s="39" t="str">
        <f>IF(V$1&gt;$AE$1,"-",IFERROR(IF(DATEDIF('Base de données'!$A2180,V$1,"d")&lt;&gt;0,"",'Base de données'!$B2180),""))</f>
        <v/>
      </c>
      <c r="W2180" s="34"/>
      <c r="X2180" s="30" t="str">
        <f>'Base de données'!$C2180&amp;" "&amp;'Base de données'!$D2180</f>
        <v>Traore Élise</v>
      </c>
      <c r="Y2180" s="31">
        <f>COUNTIF('Base de données'!$B:$B,'Base de données'!$B2180)</f>
        <v>12</v>
      </c>
      <c r="AA2180" s="87" cm="1">
        <f t="array" aca="1" ref="AA2180" ca="1">INDIRECT("'Base de données'!A" &amp; ROW(Y2180))</f>
        <v>45870</v>
      </c>
      <c r="AB2180" s="51" t="str" cm="1">
        <f t="array" aca="1" ref="AB2180" ca="1">INDIRECT("'Base de données'!B" &amp; ROW(Z2180))</f>
        <v>OL6O2</v>
      </c>
    </row>
    <row r="2181" spans="1:28" x14ac:dyDescent="0.3">
      <c r="A2181" s="41" t="str">
        <f ca="1">IF(IF(AND($B2181&lt;&gt;"-",$B2181=$E2181),"Entrée et sortie","-")="Entrée et sortie",'Base de données'!$B2181,"-")</f>
        <v>-</v>
      </c>
      <c r="B2181" s="41" t="str">
        <f t="shared" ca="1" si="139"/>
        <v>-</v>
      </c>
      <c r="C2181" s="41" t="str">
        <f t="shared" ca="1" si="140"/>
        <v>-</v>
      </c>
      <c r="D2181" s="41" t="str">
        <f>IF($F2181="sortie en cours d'année",'Base de données'!$B2181,"-")</f>
        <v>-</v>
      </c>
      <c r="E2181" s="41" t="str">
        <f>IF($H2181="entrée en cours d'année",'Base de données'!$B2181,"-")</f>
        <v>-</v>
      </c>
      <c r="F2181" s="37" t="str">
        <f t="shared" si="137"/>
        <v/>
      </c>
      <c r="G2181" s="37" t="str">
        <f>IF($J2181="mouvement",_xlfn.XLOOKUP('Base de données'!$B2181,$V:$V,$V:$V,0),"")</f>
        <v/>
      </c>
      <c r="H2181" s="37" t="str">
        <f t="shared" si="138"/>
        <v/>
      </c>
      <c r="I2181" s="37" t="str">
        <f>IF($J2181="mouvement",_xlfn.XLOOKUP('Base de données'!$B2181,$K:$K,$K:$K,0),"")</f>
        <v/>
      </c>
      <c r="J2181" s="38" t="str">
        <f>IF(AND(Y2181&lt;&gt;MAX(Y:Y),COUNTIF(K2181:V2181,'Base de données'!$B2181)&gt;0),"mouvement","")</f>
        <v/>
      </c>
      <c r="K2181" s="39" t="str">
        <f>IF(K$1&gt;$AE$1,"-",IFERROR(IF(DATEDIF('Base de données'!$A2181,K$1,"d")&lt;&gt;0,"",'Base de données'!$B2181),""))</f>
        <v/>
      </c>
      <c r="L2181" s="39" t="str">
        <f>IF(L$1&gt;$AE$1,"-",IFERROR(IF(DATEDIF('Base de données'!$A2181,L$1,"d")&lt;&gt;0,"",'Base de données'!$B2181),""))</f>
        <v/>
      </c>
      <c r="M2181" s="39" t="str">
        <f>IF(M$1&gt;$AE$1,"-",IFERROR(IF(DATEDIF('Base de données'!$A2181,M$1,"d")&lt;&gt;0,"",'Base de données'!$B2181),""))</f>
        <v/>
      </c>
      <c r="N2181" s="39" t="str">
        <f>IF(N$1&gt;$AE$1,"-",IFERROR(IF(DATEDIF('Base de données'!$A2181,N$1,"d")&lt;&gt;0,"",'Base de données'!$B2181),""))</f>
        <v/>
      </c>
      <c r="O2181" s="39" t="str">
        <f>IF(O$1&gt;$AE$1,"-",IFERROR(IF(DATEDIF('Base de données'!$A2181,O$1,"d")&lt;&gt;0,"",'Base de données'!$B2181),""))</f>
        <v/>
      </c>
      <c r="P2181" s="39" t="str">
        <f>IF(P$1&gt;$AE$1,"-",IFERROR(IF(DATEDIF('Base de données'!$A2181,P$1,"d")&lt;&gt;0,"",'Base de données'!$B2181),""))</f>
        <v/>
      </c>
      <c r="Q2181" s="39" t="str">
        <f>IF(Q$1&gt;$AE$1,"-",IFERROR(IF(DATEDIF('Base de données'!$A2181,Q$1,"d")&lt;&gt;0,"",'Base de données'!$B2181),""))</f>
        <v/>
      </c>
      <c r="R2181" s="39" t="str">
        <f>IF(R$1&gt;$AE$1,"-",IFERROR(IF(DATEDIF('Base de données'!$A2181,R$1,"d")&lt;&gt;0,"",'Base de données'!$B2181),""))</f>
        <v>GERYB</v>
      </c>
      <c r="S2181" s="39" t="str">
        <f>IF(S$1&gt;$AE$1,"-",IFERROR(IF(DATEDIF('Base de données'!$A2181,S$1,"d")&lt;&gt;0,"",'Base de données'!$B2181),""))</f>
        <v/>
      </c>
      <c r="T2181" s="39" t="str">
        <f>IF(T$1&gt;$AE$1,"-",IFERROR(IF(DATEDIF('Base de données'!$A2181,T$1,"d")&lt;&gt;0,"",'Base de données'!$B2181),""))</f>
        <v/>
      </c>
      <c r="U2181" s="39" t="str">
        <f>IF(U$1&gt;$AE$1,"-",IFERROR(IF(DATEDIF('Base de données'!$A2181,U$1,"d")&lt;&gt;0,"",'Base de données'!$B2181),""))</f>
        <v/>
      </c>
      <c r="V2181" s="39" t="str">
        <f>IF(V$1&gt;$AE$1,"-",IFERROR(IF(DATEDIF('Base de données'!$A2181,V$1,"d")&lt;&gt;0,"",'Base de données'!$B2181),""))</f>
        <v/>
      </c>
      <c r="W2181" s="34"/>
      <c r="X2181" s="30" t="str">
        <f>'Base de données'!$C2181&amp;" "&amp;'Base de données'!$D2181</f>
        <v>Marie Édouard</v>
      </c>
      <c r="Y2181" s="31">
        <f>COUNTIF('Base de données'!$B:$B,'Base de données'!$B2181)</f>
        <v>12</v>
      </c>
      <c r="AA2181" s="87" cm="1">
        <f t="array" aca="1" ref="AA2181" ca="1">INDIRECT("'Base de données'!A" &amp; ROW(Y2181))</f>
        <v>45870</v>
      </c>
      <c r="AB2181" s="51" t="str" cm="1">
        <f t="array" aca="1" ref="AB2181" ca="1">INDIRECT("'Base de données'!B" &amp; ROW(Z2181))</f>
        <v>GERYB</v>
      </c>
    </row>
    <row r="2182" spans="1:28" x14ac:dyDescent="0.3">
      <c r="A2182" s="41" t="str">
        <f ca="1">IF(IF(AND($B2182&lt;&gt;"-",$B2182=$E2182),"Entrée et sortie","-")="Entrée et sortie",'Base de données'!$B2182,"-")</f>
        <v>-</v>
      </c>
      <c r="B2182" s="41" t="str">
        <f t="shared" ca="1" si="139"/>
        <v>-</v>
      </c>
      <c r="C2182" s="41" t="str">
        <f t="shared" ca="1" si="140"/>
        <v>-</v>
      </c>
      <c r="D2182" s="41" t="str">
        <f>IF($F2182="sortie en cours d'année",'Base de données'!$B2182,"-")</f>
        <v>-</v>
      </c>
      <c r="E2182" s="41" t="str">
        <f>IF($H2182="entrée en cours d'année",'Base de données'!$B2182,"-")</f>
        <v>-</v>
      </c>
      <c r="F2182" s="37" t="str">
        <f t="shared" si="137"/>
        <v/>
      </c>
      <c r="G2182" s="37" t="str">
        <f>IF($J2182="mouvement",_xlfn.XLOOKUP('Base de données'!$B2182,$V:$V,$V:$V,0),"")</f>
        <v/>
      </c>
      <c r="H2182" s="37" t="str">
        <f t="shared" si="138"/>
        <v/>
      </c>
      <c r="I2182" s="37" t="str">
        <f>IF($J2182="mouvement",_xlfn.XLOOKUP('Base de données'!$B2182,$K:$K,$K:$K,0),"")</f>
        <v/>
      </c>
      <c r="J2182" s="38" t="str">
        <f>IF(AND(Y2182&lt;&gt;MAX(Y:Y),COUNTIF(K2182:V2182,'Base de données'!$B2182)&gt;0),"mouvement","")</f>
        <v/>
      </c>
      <c r="K2182" s="39" t="str">
        <f>IF(K$1&gt;$AE$1,"-",IFERROR(IF(DATEDIF('Base de données'!$A2182,K$1,"d")&lt;&gt;0,"",'Base de données'!$B2182),""))</f>
        <v/>
      </c>
      <c r="L2182" s="39" t="str">
        <f>IF(L$1&gt;$AE$1,"-",IFERROR(IF(DATEDIF('Base de données'!$A2182,L$1,"d")&lt;&gt;0,"",'Base de données'!$B2182),""))</f>
        <v/>
      </c>
      <c r="M2182" s="39" t="str">
        <f>IF(M$1&gt;$AE$1,"-",IFERROR(IF(DATEDIF('Base de données'!$A2182,M$1,"d")&lt;&gt;0,"",'Base de données'!$B2182),""))</f>
        <v/>
      </c>
      <c r="N2182" s="39" t="str">
        <f>IF(N$1&gt;$AE$1,"-",IFERROR(IF(DATEDIF('Base de données'!$A2182,N$1,"d")&lt;&gt;0,"",'Base de données'!$B2182),""))</f>
        <v/>
      </c>
      <c r="O2182" s="39" t="str">
        <f>IF(O$1&gt;$AE$1,"-",IFERROR(IF(DATEDIF('Base de données'!$A2182,O$1,"d")&lt;&gt;0,"",'Base de données'!$B2182),""))</f>
        <v/>
      </c>
      <c r="P2182" s="39" t="str">
        <f>IF(P$1&gt;$AE$1,"-",IFERROR(IF(DATEDIF('Base de données'!$A2182,P$1,"d")&lt;&gt;0,"",'Base de données'!$B2182),""))</f>
        <v/>
      </c>
      <c r="Q2182" s="39" t="str">
        <f>IF(Q$1&gt;$AE$1,"-",IFERROR(IF(DATEDIF('Base de données'!$A2182,Q$1,"d")&lt;&gt;0,"",'Base de données'!$B2182),""))</f>
        <v/>
      </c>
      <c r="R2182" s="39" t="str">
        <f>IF(R$1&gt;$AE$1,"-",IFERROR(IF(DATEDIF('Base de données'!$A2182,R$1,"d")&lt;&gt;0,"",'Base de données'!$B2182),""))</f>
        <v>PL2KE</v>
      </c>
      <c r="S2182" s="39" t="str">
        <f>IF(S$1&gt;$AE$1,"-",IFERROR(IF(DATEDIF('Base de données'!$A2182,S$1,"d")&lt;&gt;0,"",'Base de données'!$B2182),""))</f>
        <v/>
      </c>
      <c r="T2182" s="39" t="str">
        <f>IF(T$1&gt;$AE$1,"-",IFERROR(IF(DATEDIF('Base de données'!$A2182,T$1,"d")&lt;&gt;0,"",'Base de données'!$B2182),""))</f>
        <v/>
      </c>
      <c r="U2182" s="39" t="str">
        <f>IF(U$1&gt;$AE$1,"-",IFERROR(IF(DATEDIF('Base de données'!$A2182,U$1,"d")&lt;&gt;0,"",'Base de données'!$B2182),""))</f>
        <v/>
      </c>
      <c r="V2182" s="39" t="str">
        <f>IF(V$1&gt;$AE$1,"-",IFERROR(IF(DATEDIF('Base de données'!$A2182,V$1,"d")&lt;&gt;0,"",'Base de données'!$B2182),""))</f>
        <v/>
      </c>
      <c r="W2182" s="34"/>
      <c r="X2182" s="30" t="str">
        <f>'Base de données'!$C2182&amp;" "&amp;'Base de données'!$D2182</f>
        <v>Duval Alain</v>
      </c>
      <c r="Y2182" s="31">
        <f>COUNTIF('Base de données'!$B:$B,'Base de données'!$B2182)</f>
        <v>12</v>
      </c>
      <c r="AA2182" s="87" cm="1">
        <f t="array" aca="1" ref="AA2182" ca="1">INDIRECT("'Base de données'!A" &amp; ROW(Y2182))</f>
        <v>45870</v>
      </c>
      <c r="AB2182" s="51" t="str" cm="1">
        <f t="array" aca="1" ref="AB2182" ca="1">INDIRECT("'Base de données'!B" &amp; ROW(Z2182))</f>
        <v>PL2KE</v>
      </c>
    </row>
    <row r="2183" spans="1:28" x14ac:dyDescent="0.3">
      <c r="A2183" s="41" t="str">
        <f ca="1">IF(IF(AND($B2183&lt;&gt;"-",$B2183=$E2183),"Entrée et sortie","-")="Entrée et sortie",'Base de données'!$B2183,"-")</f>
        <v>-</v>
      </c>
      <c r="B2183" s="41" t="str">
        <f t="shared" ca="1" si="139"/>
        <v>-</v>
      </c>
      <c r="C2183" s="41" t="str">
        <f t="shared" ca="1" si="140"/>
        <v>-</v>
      </c>
      <c r="D2183" s="41" t="str">
        <f>IF($F2183="sortie en cours d'année",'Base de données'!$B2183,"-")</f>
        <v>-</v>
      </c>
      <c r="E2183" s="41" t="str">
        <f>IF($H2183="entrée en cours d'année",'Base de données'!$B2183,"-")</f>
        <v>-</v>
      </c>
      <c r="F2183" s="37" t="str">
        <f t="shared" si="137"/>
        <v/>
      </c>
      <c r="G2183" s="37" t="str">
        <f>IF($J2183="mouvement",_xlfn.XLOOKUP('Base de données'!$B2183,$V:$V,$V:$V,0),"")</f>
        <v/>
      </c>
      <c r="H2183" s="37" t="str">
        <f t="shared" si="138"/>
        <v/>
      </c>
      <c r="I2183" s="37" t="str">
        <f>IF($J2183="mouvement",_xlfn.XLOOKUP('Base de données'!$B2183,$K:$K,$K:$K,0),"")</f>
        <v/>
      </c>
      <c r="J2183" s="38" t="str">
        <f>IF(AND(Y2183&lt;&gt;MAX(Y:Y),COUNTIF(K2183:V2183,'Base de données'!$B2183)&gt;0),"mouvement","")</f>
        <v/>
      </c>
      <c r="K2183" s="39" t="str">
        <f>IF(K$1&gt;$AE$1,"-",IFERROR(IF(DATEDIF('Base de données'!$A2183,K$1,"d")&lt;&gt;0,"",'Base de données'!$B2183),""))</f>
        <v/>
      </c>
      <c r="L2183" s="39" t="str">
        <f>IF(L$1&gt;$AE$1,"-",IFERROR(IF(DATEDIF('Base de données'!$A2183,L$1,"d")&lt;&gt;0,"",'Base de données'!$B2183),""))</f>
        <v/>
      </c>
      <c r="M2183" s="39" t="str">
        <f>IF(M$1&gt;$AE$1,"-",IFERROR(IF(DATEDIF('Base de données'!$A2183,M$1,"d")&lt;&gt;0,"",'Base de données'!$B2183),""))</f>
        <v/>
      </c>
      <c r="N2183" s="39" t="str">
        <f>IF(N$1&gt;$AE$1,"-",IFERROR(IF(DATEDIF('Base de données'!$A2183,N$1,"d")&lt;&gt;0,"",'Base de données'!$B2183),""))</f>
        <v/>
      </c>
      <c r="O2183" s="39" t="str">
        <f>IF(O$1&gt;$AE$1,"-",IFERROR(IF(DATEDIF('Base de données'!$A2183,O$1,"d")&lt;&gt;0,"",'Base de données'!$B2183),""))</f>
        <v/>
      </c>
      <c r="P2183" s="39" t="str">
        <f>IF(P$1&gt;$AE$1,"-",IFERROR(IF(DATEDIF('Base de données'!$A2183,P$1,"d")&lt;&gt;0,"",'Base de données'!$B2183),""))</f>
        <v/>
      </c>
      <c r="Q2183" s="39" t="str">
        <f>IF(Q$1&gt;$AE$1,"-",IFERROR(IF(DATEDIF('Base de données'!$A2183,Q$1,"d")&lt;&gt;0,"",'Base de données'!$B2183),""))</f>
        <v/>
      </c>
      <c r="R2183" s="39" t="str">
        <f>IF(R$1&gt;$AE$1,"-",IFERROR(IF(DATEDIF('Base de données'!$A2183,R$1,"d")&lt;&gt;0,"",'Base de données'!$B2183),""))</f>
        <v>TQ7A6</v>
      </c>
      <c r="S2183" s="39" t="str">
        <f>IF(S$1&gt;$AE$1,"-",IFERROR(IF(DATEDIF('Base de données'!$A2183,S$1,"d")&lt;&gt;0,"",'Base de données'!$B2183),""))</f>
        <v/>
      </c>
      <c r="T2183" s="39" t="str">
        <f>IF(T$1&gt;$AE$1,"-",IFERROR(IF(DATEDIF('Base de données'!$A2183,T$1,"d")&lt;&gt;0,"",'Base de données'!$B2183),""))</f>
        <v/>
      </c>
      <c r="U2183" s="39" t="str">
        <f>IF(U$1&gt;$AE$1,"-",IFERROR(IF(DATEDIF('Base de données'!$A2183,U$1,"d")&lt;&gt;0,"",'Base de données'!$B2183),""))</f>
        <v/>
      </c>
      <c r="V2183" s="39" t="str">
        <f>IF(V$1&gt;$AE$1,"-",IFERROR(IF(DATEDIF('Base de données'!$A2183,V$1,"d")&lt;&gt;0,"",'Base de données'!$B2183),""))</f>
        <v/>
      </c>
      <c r="W2183" s="34"/>
      <c r="X2183" s="30" t="str">
        <f>'Base de données'!$C2183&amp;" "&amp;'Base de données'!$D2183</f>
        <v>Vincent Marcelle</v>
      </c>
      <c r="Y2183" s="31">
        <f>COUNTIF('Base de données'!$B:$B,'Base de données'!$B2183)</f>
        <v>12</v>
      </c>
      <c r="AA2183" s="87" cm="1">
        <f t="array" aca="1" ref="AA2183" ca="1">INDIRECT("'Base de données'!A" &amp; ROW(Y2183))</f>
        <v>45870</v>
      </c>
      <c r="AB2183" s="51" t="str" cm="1">
        <f t="array" aca="1" ref="AB2183" ca="1">INDIRECT("'Base de données'!B" &amp; ROW(Z2183))</f>
        <v>TQ7A6</v>
      </c>
    </row>
    <row r="2184" spans="1:28" x14ac:dyDescent="0.3">
      <c r="A2184" s="41" t="str">
        <f ca="1">IF(IF(AND($B2184&lt;&gt;"-",$B2184=$E2184),"Entrée et sortie","-")="Entrée et sortie",'Base de données'!$B2184,"-")</f>
        <v>-</v>
      </c>
      <c r="B2184" s="41" t="str">
        <f t="shared" ca="1" si="139"/>
        <v>-</v>
      </c>
      <c r="C2184" s="41" t="str">
        <f t="shared" ca="1" si="140"/>
        <v>-</v>
      </c>
      <c r="D2184" s="41" t="str">
        <f>IF($F2184="sortie en cours d'année",'Base de données'!$B2184,"-")</f>
        <v>-</v>
      </c>
      <c r="E2184" s="41" t="str">
        <f>IF($H2184="entrée en cours d'année",'Base de données'!$B2184,"-")</f>
        <v>-</v>
      </c>
      <c r="F2184" s="37" t="str">
        <f t="shared" si="137"/>
        <v/>
      </c>
      <c r="G2184" s="37" t="str">
        <f>IF($J2184="mouvement",_xlfn.XLOOKUP('Base de données'!$B2184,$V:$V,$V:$V,0),"")</f>
        <v/>
      </c>
      <c r="H2184" s="37" t="str">
        <f t="shared" si="138"/>
        <v/>
      </c>
      <c r="I2184" s="37" t="str">
        <f>IF($J2184="mouvement",_xlfn.XLOOKUP('Base de données'!$B2184,$K:$K,$K:$K,0),"")</f>
        <v/>
      </c>
      <c r="J2184" s="38" t="str">
        <f>IF(AND(Y2184&lt;&gt;MAX(Y:Y),COUNTIF(K2184:V2184,'Base de données'!$B2184)&gt;0),"mouvement","")</f>
        <v/>
      </c>
      <c r="K2184" s="39" t="str">
        <f>IF(K$1&gt;$AE$1,"-",IFERROR(IF(DATEDIF('Base de données'!$A2184,K$1,"d")&lt;&gt;0,"",'Base de données'!$B2184),""))</f>
        <v/>
      </c>
      <c r="L2184" s="39" t="str">
        <f>IF(L$1&gt;$AE$1,"-",IFERROR(IF(DATEDIF('Base de données'!$A2184,L$1,"d")&lt;&gt;0,"",'Base de données'!$B2184),""))</f>
        <v/>
      </c>
      <c r="M2184" s="39" t="str">
        <f>IF(M$1&gt;$AE$1,"-",IFERROR(IF(DATEDIF('Base de données'!$A2184,M$1,"d")&lt;&gt;0,"",'Base de données'!$B2184),""))</f>
        <v/>
      </c>
      <c r="N2184" s="39" t="str">
        <f>IF(N$1&gt;$AE$1,"-",IFERROR(IF(DATEDIF('Base de données'!$A2184,N$1,"d")&lt;&gt;0,"",'Base de données'!$B2184),""))</f>
        <v/>
      </c>
      <c r="O2184" s="39" t="str">
        <f>IF(O$1&gt;$AE$1,"-",IFERROR(IF(DATEDIF('Base de données'!$A2184,O$1,"d")&lt;&gt;0,"",'Base de données'!$B2184),""))</f>
        <v/>
      </c>
      <c r="P2184" s="39" t="str">
        <f>IF(P$1&gt;$AE$1,"-",IFERROR(IF(DATEDIF('Base de données'!$A2184,P$1,"d")&lt;&gt;0,"",'Base de données'!$B2184),""))</f>
        <v/>
      </c>
      <c r="Q2184" s="39" t="str">
        <f>IF(Q$1&gt;$AE$1,"-",IFERROR(IF(DATEDIF('Base de données'!$A2184,Q$1,"d")&lt;&gt;0,"",'Base de données'!$B2184),""))</f>
        <v/>
      </c>
      <c r="R2184" s="39" t="str">
        <f>IF(R$1&gt;$AE$1,"-",IFERROR(IF(DATEDIF('Base de données'!$A2184,R$1,"d")&lt;&gt;0,"",'Base de données'!$B2184),""))</f>
        <v>X23GT</v>
      </c>
      <c r="S2184" s="39" t="str">
        <f>IF(S$1&gt;$AE$1,"-",IFERROR(IF(DATEDIF('Base de données'!$A2184,S$1,"d")&lt;&gt;0,"",'Base de données'!$B2184),""))</f>
        <v/>
      </c>
      <c r="T2184" s="39" t="str">
        <f>IF(T$1&gt;$AE$1,"-",IFERROR(IF(DATEDIF('Base de données'!$A2184,T$1,"d")&lt;&gt;0,"",'Base de données'!$B2184),""))</f>
        <v/>
      </c>
      <c r="U2184" s="39" t="str">
        <f>IF(U$1&gt;$AE$1,"-",IFERROR(IF(DATEDIF('Base de données'!$A2184,U$1,"d")&lt;&gt;0,"",'Base de données'!$B2184),""))</f>
        <v/>
      </c>
      <c r="V2184" s="39" t="str">
        <f>IF(V$1&gt;$AE$1,"-",IFERROR(IF(DATEDIF('Base de données'!$A2184,V$1,"d")&lt;&gt;0,"",'Base de données'!$B2184),""))</f>
        <v/>
      </c>
      <c r="W2184" s="34"/>
      <c r="X2184" s="30" t="str">
        <f>'Base de données'!$C2184&amp;" "&amp;'Base de données'!$D2184</f>
        <v>Lacroix Clémence</v>
      </c>
      <c r="Y2184" s="31">
        <f>COUNTIF('Base de données'!$B:$B,'Base de données'!$B2184)</f>
        <v>12</v>
      </c>
      <c r="AA2184" s="87" cm="1">
        <f t="array" aca="1" ref="AA2184" ca="1">INDIRECT("'Base de données'!A" &amp; ROW(Y2184))</f>
        <v>45870</v>
      </c>
      <c r="AB2184" s="51" t="str" cm="1">
        <f t="array" aca="1" ref="AB2184" ca="1">INDIRECT("'Base de données'!B" &amp; ROW(Z2184))</f>
        <v>X23GT</v>
      </c>
    </row>
    <row r="2185" spans="1:28" x14ac:dyDescent="0.3">
      <c r="A2185" s="41" t="str">
        <f ca="1">IF(IF(AND($B2185&lt;&gt;"-",$B2185=$E2185),"Entrée et sortie","-")="Entrée et sortie",'Base de données'!$B2185,"-")</f>
        <v>-</v>
      </c>
      <c r="B2185" s="41" t="str">
        <f t="shared" ca="1" si="139"/>
        <v>-</v>
      </c>
      <c r="C2185" s="41" t="str">
        <f t="shared" ca="1" si="140"/>
        <v>-</v>
      </c>
      <c r="D2185" s="41" t="str">
        <f>IF($F2185="sortie en cours d'année",'Base de données'!$B2185,"-")</f>
        <v>-</v>
      </c>
      <c r="E2185" s="41" t="str">
        <f>IF($H2185="entrée en cours d'année",'Base de données'!$B2185,"-")</f>
        <v>-</v>
      </c>
      <c r="F2185" s="37" t="str">
        <f t="shared" si="137"/>
        <v/>
      </c>
      <c r="G2185" s="37" t="str">
        <f>IF($J2185="mouvement",_xlfn.XLOOKUP('Base de données'!$B2185,$V:$V,$V:$V,0),"")</f>
        <v/>
      </c>
      <c r="H2185" s="37" t="str">
        <f t="shared" si="138"/>
        <v/>
      </c>
      <c r="I2185" s="37" t="str">
        <f>IF($J2185="mouvement",_xlfn.XLOOKUP('Base de données'!$B2185,$K:$K,$K:$K,0),"")</f>
        <v/>
      </c>
      <c r="J2185" s="38" t="str">
        <f>IF(AND(Y2185&lt;&gt;MAX(Y:Y),COUNTIF(K2185:V2185,'Base de données'!$B2185)&gt;0),"mouvement","")</f>
        <v/>
      </c>
      <c r="K2185" s="39" t="str">
        <f>IF(K$1&gt;$AE$1,"-",IFERROR(IF(DATEDIF('Base de données'!$A2185,K$1,"d")&lt;&gt;0,"",'Base de données'!$B2185),""))</f>
        <v/>
      </c>
      <c r="L2185" s="39" t="str">
        <f>IF(L$1&gt;$AE$1,"-",IFERROR(IF(DATEDIF('Base de données'!$A2185,L$1,"d")&lt;&gt;0,"",'Base de données'!$B2185),""))</f>
        <v/>
      </c>
      <c r="M2185" s="39" t="str">
        <f>IF(M$1&gt;$AE$1,"-",IFERROR(IF(DATEDIF('Base de données'!$A2185,M$1,"d")&lt;&gt;0,"",'Base de données'!$B2185),""))</f>
        <v/>
      </c>
      <c r="N2185" s="39" t="str">
        <f>IF(N$1&gt;$AE$1,"-",IFERROR(IF(DATEDIF('Base de données'!$A2185,N$1,"d")&lt;&gt;0,"",'Base de données'!$B2185),""))</f>
        <v/>
      </c>
      <c r="O2185" s="39" t="str">
        <f>IF(O$1&gt;$AE$1,"-",IFERROR(IF(DATEDIF('Base de données'!$A2185,O$1,"d")&lt;&gt;0,"",'Base de données'!$B2185),""))</f>
        <v/>
      </c>
      <c r="P2185" s="39" t="str">
        <f>IF(P$1&gt;$AE$1,"-",IFERROR(IF(DATEDIF('Base de données'!$A2185,P$1,"d")&lt;&gt;0,"",'Base de données'!$B2185),""))</f>
        <v/>
      </c>
      <c r="Q2185" s="39" t="str">
        <f>IF(Q$1&gt;$AE$1,"-",IFERROR(IF(DATEDIF('Base de données'!$A2185,Q$1,"d")&lt;&gt;0,"",'Base de données'!$B2185),""))</f>
        <v/>
      </c>
      <c r="R2185" s="39" t="str">
        <f>IF(R$1&gt;$AE$1,"-",IFERROR(IF(DATEDIF('Base de données'!$A2185,R$1,"d")&lt;&gt;0,"",'Base de données'!$B2185),""))</f>
        <v>WQ3DT</v>
      </c>
      <c r="S2185" s="39" t="str">
        <f>IF(S$1&gt;$AE$1,"-",IFERROR(IF(DATEDIF('Base de données'!$A2185,S$1,"d")&lt;&gt;0,"",'Base de données'!$B2185),""))</f>
        <v/>
      </c>
      <c r="T2185" s="39" t="str">
        <f>IF(T$1&gt;$AE$1,"-",IFERROR(IF(DATEDIF('Base de données'!$A2185,T$1,"d")&lt;&gt;0,"",'Base de données'!$B2185),""))</f>
        <v/>
      </c>
      <c r="U2185" s="39" t="str">
        <f>IF(U$1&gt;$AE$1,"-",IFERROR(IF(DATEDIF('Base de données'!$A2185,U$1,"d")&lt;&gt;0,"",'Base de données'!$B2185),""))</f>
        <v/>
      </c>
      <c r="V2185" s="39" t="str">
        <f>IF(V$1&gt;$AE$1,"-",IFERROR(IF(DATEDIF('Base de données'!$A2185,V$1,"d")&lt;&gt;0,"",'Base de données'!$B2185),""))</f>
        <v/>
      </c>
      <c r="W2185" s="34"/>
      <c r="X2185" s="30" t="str">
        <f>'Base de données'!$C2185&amp;" "&amp;'Base de données'!$D2185</f>
        <v>Bertrand Océane</v>
      </c>
      <c r="Y2185" s="31">
        <f>COUNTIF('Base de données'!$B:$B,'Base de données'!$B2185)</f>
        <v>12</v>
      </c>
      <c r="AA2185" s="87" cm="1">
        <f t="array" aca="1" ref="AA2185" ca="1">INDIRECT("'Base de données'!A" &amp; ROW(Y2185))</f>
        <v>45870</v>
      </c>
      <c r="AB2185" s="51" t="str" cm="1">
        <f t="array" aca="1" ref="AB2185" ca="1">INDIRECT("'Base de données'!B" &amp; ROW(Z2185))</f>
        <v>WQ3DT</v>
      </c>
    </row>
    <row r="2186" spans="1:28" x14ac:dyDescent="0.3">
      <c r="A2186" s="41" t="str">
        <f ca="1">IF(IF(AND($B2186&lt;&gt;"-",$B2186=$E2186),"Entrée et sortie","-")="Entrée et sortie",'Base de données'!$B2186,"-")</f>
        <v>-</v>
      </c>
      <c r="B2186" s="41" t="str">
        <f t="shared" ca="1" si="139"/>
        <v>-</v>
      </c>
      <c r="C2186" s="41" t="str">
        <f t="shared" ca="1" si="140"/>
        <v>-</v>
      </c>
      <c r="D2186" s="41" t="str">
        <f>IF($F2186="sortie en cours d'année",'Base de données'!$B2186,"-")</f>
        <v>-</v>
      </c>
      <c r="E2186" s="41" t="str">
        <f>IF($H2186="entrée en cours d'année",'Base de données'!$B2186,"-")</f>
        <v>-</v>
      </c>
      <c r="F2186" s="37" t="str">
        <f t="shared" si="137"/>
        <v/>
      </c>
      <c r="G2186" s="37" t="str">
        <f>IF($J2186="mouvement",_xlfn.XLOOKUP('Base de données'!$B2186,$V:$V,$V:$V,0),"")</f>
        <v/>
      </c>
      <c r="H2186" s="37" t="str">
        <f t="shared" si="138"/>
        <v/>
      </c>
      <c r="I2186" s="37" t="str">
        <f>IF($J2186="mouvement",_xlfn.XLOOKUP('Base de données'!$B2186,$K:$K,$K:$K,0),"")</f>
        <v/>
      </c>
      <c r="J2186" s="38" t="str">
        <f>IF(AND(Y2186&lt;&gt;MAX(Y:Y),COUNTIF(K2186:V2186,'Base de données'!$B2186)&gt;0),"mouvement","")</f>
        <v/>
      </c>
      <c r="K2186" s="39" t="str">
        <f>IF(K$1&gt;$AE$1,"-",IFERROR(IF(DATEDIF('Base de données'!$A2186,K$1,"d")&lt;&gt;0,"",'Base de données'!$B2186),""))</f>
        <v/>
      </c>
      <c r="L2186" s="39" t="str">
        <f>IF(L$1&gt;$AE$1,"-",IFERROR(IF(DATEDIF('Base de données'!$A2186,L$1,"d")&lt;&gt;0,"",'Base de données'!$B2186),""))</f>
        <v/>
      </c>
      <c r="M2186" s="39" t="str">
        <f>IF(M$1&gt;$AE$1,"-",IFERROR(IF(DATEDIF('Base de données'!$A2186,M$1,"d")&lt;&gt;0,"",'Base de données'!$B2186),""))</f>
        <v/>
      </c>
      <c r="N2186" s="39" t="str">
        <f>IF(N$1&gt;$AE$1,"-",IFERROR(IF(DATEDIF('Base de données'!$A2186,N$1,"d")&lt;&gt;0,"",'Base de données'!$B2186),""))</f>
        <v/>
      </c>
      <c r="O2186" s="39" t="str">
        <f>IF(O$1&gt;$AE$1,"-",IFERROR(IF(DATEDIF('Base de données'!$A2186,O$1,"d")&lt;&gt;0,"",'Base de données'!$B2186),""))</f>
        <v/>
      </c>
      <c r="P2186" s="39" t="str">
        <f>IF(P$1&gt;$AE$1,"-",IFERROR(IF(DATEDIF('Base de données'!$A2186,P$1,"d")&lt;&gt;0,"",'Base de données'!$B2186),""))</f>
        <v/>
      </c>
      <c r="Q2186" s="39" t="str">
        <f>IF(Q$1&gt;$AE$1,"-",IFERROR(IF(DATEDIF('Base de données'!$A2186,Q$1,"d")&lt;&gt;0,"",'Base de données'!$B2186),""))</f>
        <v/>
      </c>
      <c r="R2186" s="39" t="str">
        <f>IF(R$1&gt;$AE$1,"-",IFERROR(IF(DATEDIF('Base de données'!$A2186,R$1,"d")&lt;&gt;0,"",'Base de données'!$B2186),""))</f>
        <v>1MMH5</v>
      </c>
      <c r="S2186" s="39" t="str">
        <f>IF(S$1&gt;$AE$1,"-",IFERROR(IF(DATEDIF('Base de données'!$A2186,S$1,"d")&lt;&gt;0,"",'Base de données'!$B2186),""))</f>
        <v/>
      </c>
      <c r="T2186" s="39" t="str">
        <f>IF(T$1&gt;$AE$1,"-",IFERROR(IF(DATEDIF('Base de données'!$A2186,T$1,"d")&lt;&gt;0,"",'Base de données'!$B2186),""))</f>
        <v/>
      </c>
      <c r="U2186" s="39" t="str">
        <f>IF(U$1&gt;$AE$1,"-",IFERROR(IF(DATEDIF('Base de données'!$A2186,U$1,"d")&lt;&gt;0,"",'Base de données'!$B2186),""))</f>
        <v/>
      </c>
      <c r="V2186" s="39" t="str">
        <f>IF(V$1&gt;$AE$1,"-",IFERROR(IF(DATEDIF('Base de données'!$A2186,V$1,"d")&lt;&gt;0,"",'Base de données'!$B2186),""))</f>
        <v/>
      </c>
      <c r="W2186" s="34"/>
      <c r="X2186" s="30" t="str">
        <f>'Base de données'!$C2186&amp;" "&amp;'Base de données'!$D2186</f>
        <v>Weber Dominique</v>
      </c>
      <c r="Y2186" s="31">
        <f>COUNTIF('Base de données'!$B:$B,'Base de données'!$B2186)</f>
        <v>12</v>
      </c>
      <c r="AA2186" s="87" cm="1">
        <f t="array" aca="1" ref="AA2186" ca="1">INDIRECT("'Base de données'!A" &amp; ROW(Y2186))</f>
        <v>45870</v>
      </c>
      <c r="AB2186" s="51" t="str" cm="1">
        <f t="array" aca="1" ref="AB2186" ca="1">INDIRECT("'Base de données'!B" &amp; ROW(Z2186))</f>
        <v>1MMH5</v>
      </c>
    </row>
    <row r="2187" spans="1:28" x14ac:dyDescent="0.3">
      <c r="A2187" s="41" t="str">
        <f ca="1">IF(IF(AND($B2187&lt;&gt;"-",$B2187=$E2187),"Entrée et sortie","-")="Entrée et sortie",'Base de données'!$B2187,"-")</f>
        <v>-</v>
      </c>
      <c r="B2187" s="41" t="str">
        <f t="shared" ca="1" si="139"/>
        <v>-</v>
      </c>
      <c r="C2187" s="41" t="str">
        <f t="shared" ca="1" si="140"/>
        <v>-</v>
      </c>
      <c r="D2187" s="41" t="str">
        <f>IF($F2187="sortie en cours d'année",'Base de données'!$B2187,"-")</f>
        <v>-</v>
      </c>
      <c r="E2187" s="41" t="str">
        <f>IF($H2187="entrée en cours d'année",'Base de données'!$B2187,"-")</f>
        <v>-</v>
      </c>
      <c r="F2187" s="37" t="str">
        <f t="shared" si="137"/>
        <v/>
      </c>
      <c r="G2187" s="37" t="str">
        <f>IF($J2187="mouvement",_xlfn.XLOOKUP('Base de données'!$B2187,$V:$V,$V:$V,0),"")</f>
        <v/>
      </c>
      <c r="H2187" s="37" t="str">
        <f t="shared" si="138"/>
        <v/>
      </c>
      <c r="I2187" s="37" t="str">
        <f>IF($J2187="mouvement",_xlfn.XLOOKUP('Base de données'!$B2187,$K:$K,$K:$K,0),"")</f>
        <v/>
      </c>
      <c r="J2187" s="38" t="str">
        <f>IF(AND(Y2187&lt;&gt;MAX(Y:Y),COUNTIF(K2187:V2187,'Base de données'!$B2187)&gt;0),"mouvement","")</f>
        <v/>
      </c>
      <c r="K2187" s="39" t="str">
        <f>IF(K$1&gt;$AE$1,"-",IFERROR(IF(DATEDIF('Base de données'!$A2187,K$1,"d")&lt;&gt;0,"",'Base de données'!$B2187),""))</f>
        <v/>
      </c>
      <c r="L2187" s="39" t="str">
        <f>IF(L$1&gt;$AE$1,"-",IFERROR(IF(DATEDIF('Base de données'!$A2187,L$1,"d")&lt;&gt;0,"",'Base de données'!$B2187),""))</f>
        <v/>
      </c>
      <c r="M2187" s="39" t="str">
        <f>IF(M$1&gt;$AE$1,"-",IFERROR(IF(DATEDIF('Base de données'!$A2187,M$1,"d")&lt;&gt;0,"",'Base de données'!$B2187),""))</f>
        <v/>
      </c>
      <c r="N2187" s="39" t="str">
        <f>IF(N$1&gt;$AE$1,"-",IFERROR(IF(DATEDIF('Base de données'!$A2187,N$1,"d")&lt;&gt;0,"",'Base de données'!$B2187),""))</f>
        <v/>
      </c>
      <c r="O2187" s="39" t="str">
        <f>IF(O$1&gt;$AE$1,"-",IFERROR(IF(DATEDIF('Base de données'!$A2187,O$1,"d")&lt;&gt;0,"",'Base de données'!$B2187),""))</f>
        <v/>
      </c>
      <c r="P2187" s="39" t="str">
        <f>IF(P$1&gt;$AE$1,"-",IFERROR(IF(DATEDIF('Base de données'!$A2187,P$1,"d")&lt;&gt;0,"",'Base de données'!$B2187),""))</f>
        <v/>
      </c>
      <c r="Q2187" s="39" t="str">
        <f>IF(Q$1&gt;$AE$1,"-",IFERROR(IF(DATEDIF('Base de données'!$A2187,Q$1,"d")&lt;&gt;0,"",'Base de données'!$B2187),""))</f>
        <v/>
      </c>
      <c r="R2187" s="39" t="str">
        <f>IF(R$1&gt;$AE$1,"-",IFERROR(IF(DATEDIF('Base de données'!$A2187,R$1,"d")&lt;&gt;0,"",'Base de données'!$B2187),""))</f>
        <v>RJR3K</v>
      </c>
      <c r="S2187" s="39" t="str">
        <f>IF(S$1&gt;$AE$1,"-",IFERROR(IF(DATEDIF('Base de données'!$A2187,S$1,"d")&lt;&gt;0,"",'Base de données'!$B2187),""))</f>
        <v/>
      </c>
      <c r="T2187" s="39" t="str">
        <f>IF(T$1&gt;$AE$1,"-",IFERROR(IF(DATEDIF('Base de données'!$A2187,T$1,"d")&lt;&gt;0,"",'Base de données'!$B2187),""))</f>
        <v/>
      </c>
      <c r="U2187" s="39" t="str">
        <f>IF(U$1&gt;$AE$1,"-",IFERROR(IF(DATEDIF('Base de données'!$A2187,U$1,"d")&lt;&gt;0,"",'Base de données'!$B2187),""))</f>
        <v/>
      </c>
      <c r="V2187" s="39" t="str">
        <f>IF(V$1&gt;$AE$1,"-",IFERROR(IF(DATEDIF('Base de données'!$A2187,V$1,"d")&lt;&gt;0,"",'Base de données'!$B2187),""))</f>
        <v/>
      </c>
      <c r="W2187" s="34"/>
      <c r="X2187" s="30" t="str">
        <f>'Base de données'!$C2187&amp;" "&amp;'Base de données'!$D2187</f>
        <v>Ledoux Étienne</v>
      </c>
      <c r="Y2187" s="31">
        <f>COUNTIF('Base de données'!$B:$B,'Base de données'!$B2187)</f>
        <v>12</v>
      </c>
      <c r="AA2187" s="87" cm="1">
        <f t="array" aca="1" ref="AA2187" ca="1">INDIRECT("'Base de données'!A" &amp; ROW(Y2187))</f>
        <v>45870</v>
      </c>
      <c r="AB2187" s="51" t="str" cm="1">
        <f t="array" aca="1" ref="AB2187" ca="1">INDIRECT("'Base de données'!B" &amp; ROW(Z2187))</f>
        <v>RJR3K</v>
      </c>
    </row>
    <row r="2188" spans="1:28" x14ac:dyDescent="0.3">
      <c r="A2188" s="41" t="str">
        <f ca="1">IF(IF(AND($B2188&lt;&gt;"-",$B2188=$E2188),"Entrée et sortie","-")="Entrée et sortie",'Base de données'!$B2188,"-")</f>
        <v>-</v>
      </c>
      <c r="B2188" s="41" t="str">
        <f t="shared" ca="1" si="139"/>
        <v>-</v>
      </c>
      <c r="C2188" s="41" t="str">
        <f t="shared" ca="1" si="140"/>
        <v>-</v>
      </c>
      <c r="D2188" s="41" t="str">
        <f>IF($F2188="sortie en cours d'année",'Base de données'!$B2188,"-")</f>
        <v>-</v>
      </c>
      <c r="E2188" s="41" t="str">
        <f>IF($H2188="entrée en cours d'année",'Base de données'!$B2188,"-")</f>
        <v>-</v>
      </c>
      <c r="F2188" s="37" t="str">
        <f t="shared" si="137"/>
        <v/>
      </c>
      <c r="G2188" s="37" t="str">
        <f>IF($J2188="mouvement",_xlfn.XLOOKUP('Base de données'!$B2188,$V:$V,$V:$V,0),"")</f>
        <v/>
      </c>
      <c r="H2188" s="37" t="str">
        <f t="shared" si="138"/>
        <v/>
      </c>
      <c r="I2188" s="37" t="str">
        <f>IF($J2188="mouvement",_xlfn.XLOOKUP('Base de données'!$B2188,$K:$K,$K:$K,0),"")</f>
        <v/>
      </c>
      <c r="J2188" s="38" t="str">
        <f>IF(AND(Y2188&lt;&gt;MAX(Y:Y),COUNTIF(K2188:V2188,'Base de données'!$B2188)&gt;0),"mouvement","")</f>
        <v/>
      </c>
      <c r="K2188" s="39" t="str">
        <f>IF(K$1&gt;$AE$1,"-",IFERROR(IF(DATEDIF('Base de données'!$A2188,K$1,"d")&lt;&gt;0,"",'Base de données'!$B2188),""))</f>
        <v/>
      </c>
      <c r="L2188" s="39" t="str">
        <f>IF(L$1&gt;$AE$1,"-",IFERROR(IF(DATEDIF('Base de données'!$A2188,L$1,"d")&lt;&gt;0,"",'Base de données'!$B2188),""))</f>
        <v/>
      </c>
      <c r="M2188" s="39" t="str">
        <f>IF(M$1&gt;$AE$1,"-",IFERROR(IF(DATEDIF('Base de données'!$A2188,M$1,"d")&lt;&gt;0,"",'Base de données'!$B2188),""))</f>
        <v/>
      </c>
      <c r="N2188" s="39" t="str">
        <f>IF(N$1&gt;$AE$1,"-",IFERROR(IF(DATEDIF('Base de données'!$A2188,N$1,"d")&lt;&gt;0,"",'Base de données'!$B2188),""))</f>
        <v/>
      </c>
      <c r="O2188" s="39" t="str">
        <f>IF(O$1&gt;$AE$1,"-",IFERROR(IF(DATEDIF('Base de données'!$A2188,O$1,"d")&lt;&gt;0,"",'Base de données'!$B2188),""))</f>
        <v/>
      </c>
      <c r="P2188" s="39" t="str">
        <f>IF(P$1&gt;$AE$1,"-",IFERROR(IF(DATEDIF('Base de données'!$A2188,P$1,"d")&lt;&gt;0,"",'Base de données'!$B2188),""))</f>
        <v/>
      </c>
      <c r="Q2188" s="39" t="str">
        <f>IF(Q$1&gt;$AE$1,"-",IFERROR(IF(DATEDIF('Base de données'!$A2188,Q$1,"d")&lt;&gt;0,"",'Base de données'!$B2188),""))</f>
        <v/>
      </c>
      <c r="R2188" s="39" t="str">
        <f>IF(R$1&gt;$AE$1,"-",IFERROR(IF(DATEDIF('Base de données'!$A2188,R$1,"d")&lt;&gt;0,"",'Base de données'!$B2188),""))</f>
        <v>STIBE</v>
      </c>
      <c r="S2188" s="39" t="str">
        <f>IF(S$1&gt;$AE$1,"-",IFERROR(IF(DATEDIF('Base de données'!$A2188,S$1,"d")&lt;&gt;0,"",'Base de données'!$B2188),""))</f>
        <v/>
      </c>
      <c r="T2188" s="39" t="str">
        <f>IF(T$1&gt;$AE$1,"-",IFERROR(IF(DATEDIF('Base de données'!$A2188,T$1,"d")&lt;&gt;0,"",'Base de données'!$B2188),""))</f>
        <v/>
      </c>
      <c r="U2188" s="39" t="str">
        <f>IF(U$1&gt;$AE$1,"-",IFERROR(IF(DATEDIF('Base de données'!$A2188,U$1,"d")&lt;&gt;0,"",'Base de données'!$B2188),""))</f>
        <v/>
      </c>
      <c r="V2188" s="39" t="str">
        <f>IF(V$1&gt;$AE$1,"-",IFERROR(IF(DATEDIF('Base de données'!$A2188,V$1,"d")&lt;&gt;0,"",'Base de données'!$B2188),""))</f>
        <v/>
      </c>
      <c r="W2188" s="34"/>
      <c r="X2188" s="30" t="str">
        <f>'Base de données'!$C2188&amp;" "&amp;'Base de données'!$D2188</f>
        <v>Huet Jacques</v>
      </c>
      <c r="Y2188" s="31">
        <f>COUNTIF('Base de données'!$B:$B,'Base de données'!$B2188)</f>
        <v>12</v>
      </c>
      <c r="AA2188" s="87" cm="1">
        <f t="array" aca="1" ref="AA2188" ca="1">INDIRECT("'Base de données'!A" &amp; ROW(Y2188))</f>
        <v>45870</v>
      </c>
      <c r="AB2188" s="51" t="str" cm="1">
        <f t="array" aca="1" ref="AB2188" ca="1">INDIRECT("'Base de données'!B" &amp; ROW(Z2188))</f>
        <v>STIBE</v>
      </c>
    </row>
    <row r="2189" spans="1:28" x14ac:dyDescent="0.3">
      <c r="A2189" s="41" t="str">
        <f ca="1">IF(IF(AND($B2189&lt;&gt;"-",$B2189=$E2189),"Entrée et sortie","-")="Entrée et sortie",'Base de données'!$B2189,"-")</f>
        <v>-</v>
      </c>
      <c r="B2189" s="41" t="str">
        <f t="shared" ca="1" si="139"/>
        <v>-</v>
      </c>
      <c r="C2189" s="41" t="str">
        <f t="shared" ca="1" si="140"/>
        <v>-</v>
      </c>
      <c r="D2189" s="41" t="str">
        <f>IF($F2189="sortie en cours d'année",'Base de données'!$B2189,"-")</f>
        <v>-</v>
      </c>
      <c r="E2189" s="41" t="str">
        <f>IF($H2189="entrée en cours d'année",'Base de données'!$B2189,"-")</f>
        <v>-</v>
      </c>
      <c r="F2189" s="37" t="str">
        <f t="shared" si="137"/>
        <v/>
      </c>
      <c r="G2189" s="37" t="str">
        <f>IF($J2189="mouvement",_xlfn.XLOOKUP('Base de données'!$B2189,$V:$V,$V:$V,0),"")</f>
        <v/>
      </c>
      <c r="H2189" s="37" t="str">
        <f t="shared" si="138"/>
        <v/>
      </c>
      <c r="I2189" s="37" t="str">
        <f>IF($J2189="mouvement",_xlfn.XLOOKUP('Base de données'!$B2189,$K:$K,$K:$K,0),"")</f>
        <v/>
      </c>
      <c r="J2189" s="38" t="str">
        <f>IF(AND(Y2189&lt;&gt;MAX(Y:Y),COUNTIF(K2189:V2189,'Base de données'!$B2189)&gt;0),"mouvement","")</f>
        <v/>
      </c>
      <c r="K2189" s="39" t="str">
        <f>IF(K$1&gt;$AE$1,"-",IFERROR(IF(DATEDIF('Base de données'!$A2189,K$1,"d")&lt;&gt;0,"",'Base de données'!$B2189),""))</f>
        <v/>
      </c>
      <c r="L2189" s="39" t="str">
        <f>IF(L$1&gt;$AE$1,"-",IFERROR(IF(DATEDIF('Base de données'!$A2189,L$1,"d")&lt;&gt;0,"",'Base de données'!$B2189),""))</f>
        <v/>
      </c>
      <c r="M2189" s="39" t="str">
        <f>IF(M$1&gt;$AE$1,"-",IFERROR(IF(DATEDIF('Base de données'!$A2189,M$1,"d")&lt;&gt;0,"",'Base de données'!$B2189),""))</f>
        <v/>
      </c>
      <c r="N2189" s="39" t="str">
        <f>IF(N$1&gt;$AE$1,"-",IFERROR(IF(DATEDIF('Base de données'!$A2189,N$1,"d")&lt;&gt;0,"",'Base de données'!$B2189),""))</f>
        <v/>
      </c>
      <c r="O2189" s="39" t="str">
        <f>IF(O$1&gt;$AE$1,"-",IFERROR(IF(DATEDIF('Base de données'!$A2189,O$1,"d")&lt;&gt;0,"",'Base de données'!$B2189),""))</f>
        <v/>
      </c>
      <c r="P2189" s="39" t="str">
        <f>IF(P$1&gt;$AE$1,"-",IFERROR(IF(DATEDIF('Base de données'!$A2189,P$1,"d")&lt;&gt;0,"",'Base de données'!$B2189),""))</f>
        <v/>
      </c>
      <c r="Q2189" s="39" t="str">
        <f>IF(Q$1&gt;$AE$1,"-",IFERROR(IF(DATEDIF('Base de données'!$A2189,Q$1,"d")&lt;&gt;0,"",'Base de données'!$B2189),""))</f>
        <v/>
      </c>
      <c r="R2189" s="39" t="str">
        <f>IF(R$1&gt;$AE$1,"-",IFERROR(IF(DATEDIF('Base de données'!$A2189,R$1,"d")&lt;&gt;0,"",'Base de données'!$B2189),""))</f>
        <v>711RD</v>
      </c>
      <c r="S2189" s="39" t="str">
        <f>IF(S$1&gt;$AE$1,"-",IFERROR(IF(DATEDIF('Base de données'!$A2189,S$1,"d")&lt;&gt;0,"",'Base de données'!$B2189),""))</f>
        <v/>
      </c>
      <c r="T2189" s="39" t="str">
        <f>IF(T$1&gt;$AE$1,"-",IFERROR(IF(DATEDIF('Base de données'!$A2189,T$1,"d")&lt;&gt;0,"",'Base de données'!$B2189),""))</f>
        <v/>
      </c>
      <c r="U2189" s="39" t="str">
        <f>IF(U$1&gt;$AE$1,"-",IFERROR(IF(DATEDIF('Base de données'!$A2189,U$1,"d")&lt;&gt;0,"",'Base de données'!$B2189),""))</f>
        <v/>
      </c>
      <c r="V2189" s="39" t="str">
        <f>IF(V$1&gt;$AE$1,"-",IFERROR(IF(DATEDIF('Base de données'!$A2189,V$1,"d")&lt;&gt;0,"",'Base de données'!$B2189),""))</f>
        <v/>
      </c>
      <c r="W2189" s="34"/>
      <c r="X2189" s="30" t="str">
        <f>'Base de données'!$C2189&amp;" "&amp;'Base de données'!$D2189</f>
        <v>Chevallier Lucas</v>
      </c>
      <c r="Y2189" s="31">
        <f>COUNTIF('Base de données'!$B:$B,'Base de données'!$B2189)</f>
        <v>12</v>
      </c>
      <c r="AA2189" s="87" cm="1">
        <f t="array" aca="1" ref="AA2189" ca="1">INDIRECT("'Base de données'!A" &amp; ROW(Y2189))</f>
        <v>45870</v>
      </c>
      <c r="AB2189" s="51" t="str" cm="1">
        <f t="array" aca="1" ref="AB2189" ca="1">INDIRECT("'Base de données'!B" &amp; ROW(Z2189))</f>
        <v>711RD</v>
      </c>
    </row>
    <row r="2190" spans="1:28" x14ac:dyDescent="0.3">
      <c r="A2190" s="41" t="str">
        <f ca="1">IF(IF(AND($B2190&lt;&gt;"-",$B2190=$E2190),"Entrée et sortie","-")="Entrée et sortie",'Base de données'!$B2190,"-")</f>
        <v>-</v>
      </c>
      <c r="B2190" s="41" t="str">
        <f t="shared" ca="1" si="139"/>
        <v>-</v>
      </c>
      <c r="C2190" s="41" t="str">
        <f t="shared" ca="1" si="140"/>
        <v>-</v>
      </c>
      <c r="D2190" s="41" t="str">
        <f>IF($F2190="sortie en cours d'année",'Base de données'!$B2190,"-")</f>
        <v>-</v>
      </c>
      <c r="E2190" s="41" t="str">
        <f>IF($H2190="entrée en cours d'année",'Base de données'!$B2190,"-")</f>
        <v>-</v>
      </c>
      <c r="F2190" s="37" t="str">
        <f t="shared" si="137"/>
        <v/>
      </c>
      <c r="G2190" s="37" t="str">
        <f>IF($J2190="mouvement",_xlfn.XLOOKUP('Base de données'!$B2190,$V:$V,$V:$V,0),"")</f>
        <v/>
      </c>
      <c r="H2190" s="37" t="str">
        <f t="shared" si="138"/>
        <v/>
      </c>
      <c r="I2190" s="37" t="str">
        <f>IF($J2190="mouvement",_xlfn.XLOOKUP('Base de données'!$B2190,$K:$K,$K:$K,0),"")</f>
        <v/>
      </c>
      <c r="J2190" s="38" t="str">
        <f>IF(AND(Y2190&lt;&gt;MAX(Y:Y),COUNTIF(K2190:V2190,'Base de données'!$B2190)&gt;0),"mouvement","")</f>
        <v/>
      </c>
      <c r="K2190" s="39" t="str">
        <f>IF(K$1&gt;$AE$1,"-",IFERROR(IF(DATEDIF('Base de données'!$A2190,K$1,"d")&lt;&gt;0,"",'Base de données'!$B2190),""))</f>
        <v/>
      </c>
      <c r="L2190" s="39" t="str">
        <f>IF(L$1&gt;$AE$1,"-",IFERROR(IF(DATEDIF('Base de données'!$A2190,L$1,"d")&lt;&gt;0,"",'Base de données'!$B2190),""))</f>
        <v/>
      </c>
      <c r="M2190" s="39" t="str">
        <f>IF(M$1&gt;$AE$1,"-",IFERROR(IF(DATEDIF('Base de données'!$A2190,M$1,"d")&lt;&gt;0,"",'Base de données'!$B2190),""))</f>
        <v/>
      </c>
      <c r="N2190" s="39" t="str">
        <f>IF(N$1&gt;$AE$1,"-",IFERROR(IF(DATEDIF('Base de données'!$A2190,N$1,"d")&lt;&gt;0,"",'Base de données'!$B2190),""))</f>
        <v/>
      </c>
      <c r="O2190" s="39" t="str">
        <f>IF(O$1&gt;$AE$1,"-",IFERROR(IF(DATEDIF('Base de données'!$A2190,O$1,"d")&lt;&gt;0,"",'Base de données'!$B2190),""))</f>
        <v/>
      </c>
      <c r="P2190" s="39" t="str">
        <f>IF(P$1&gt;$AE$1,"-",IFERROR(IF(DATEDIF('Base de données'!$A2190,P$1,"d")&lt;&gt;0,"",'Base de données'!$B2190),""))</f>
        <v/>
      </c>
      <c r="Q2190" s="39" t="str">
        <f>IF(Q$1&gt;$AE$1,"-",IFERROR(IF(DATEDIF('Base de données'!$A2190,Q$1,"d")&lt;&gt;0,"",'Base de données'!$B2190),""))</f>
        <v/>
      </c>
      <c r="R2190" s="39" t="str">
        <f>IF(R$1&gt;$AE$1,"-",IFERROR(IF(DATEDIF('Base de données'!$A2190,R$1,"d")&lt;&gt;0,"",'Base de données'!$B2190),""))</f>
        <v>U29UM</v>
      </c>
      <c r="S2190" s="39" t="str">
        <f>IF(S$1&gt;$AE$1,"-",IFERROR(IF(DATEDIF('Base de données'!$A2190,S$1,"d")&lt;&gt;0,"",'Base de données'!$B2190),""))</f>
        <v/>
      </c>
      <c r="T2190" s="39" t="str">
        <f>IF(T$1&gt;$AE$1,"-",IFERROR(IF(DATEDIF('Base de données'!$A2190,T$1,"d")&lt;&gt;0,"",'Base de données'!$B2190),""))</f>
        <v/>
      </c>
      <c r="U2190" s="39" t="str">
        <f>IF(U$1&gt;$AE$1,"-",IFERROR(IF(DATEDIF('Base de données'!$A2190,U$1,"d")&lt;&gt;0,"",'Base de données'!$B2190),""))</f>
        <v/>
      </c>
      <c r="V2190" s="39" t="str">
        <f>IF(V$1&gt;$AE$1,"-",IFERROR(IF(DATEDIF('Base de données'!$A2190,V$1,"d")&lt;&gt;0,"",'Base de données'!$B2190),""))</f>
        <v/>
      </c>
      <c r="W2190" s="34"/>
      <c r="X2190" s="30" t="str">
        <f>'Base de données'!$C2190&amp;" "&amp;'Base de données'!$D2190</f>
        <v>Schmitt Alix</v>
      </c>
      <c r="Y2190" s="31">
        <f>COUNTIF('Base de données'!$B:$B,'Base de données'!$B2190)</f>
        <v>12</v>
      </c>
      <c r="AA2190" s="87" cm="1">
        <f t="array" aca="1" ref="AA2190" ca="1">INDIRECT("'Base de données'!A" &amp; ROW(Y2190))</f>
        <v>45870</v>
      </c>
      <c r="AB2190" s="51" t="str" cm="1">
        <f t="array" aca="1" ref="AB2190" ca="1">INDIRECT("'Base de données'!B" &amp; ROW(Z2190))</f>
        <v>U29UM</v>
      </c>
    </row>
    <row r="2191" spans="1:28" x14ac:dyDescent="0.3">
      <c r="A2191" s="41" t="str">
        <f ca="1">IF(IF(AND($B2191&lt;&gt;"-",$B2191=$E2191),"Entrée et sortie","-")="Entrée et sortie",'Base de données'!$B2191,"-")</f>
        <v>-</v>
      </c>
      <c r="B2191" s="41" t="str">
        <f t="shared" ca="1" si="139"/>
        <v>-</v>
      </c>
      <c r="C2191" s="41" t="str">
        <f t="shared" ca="1" si="140"/>
        <v>-</v>
      </c>
      <c r="D2191" s="41" t="str">
        <f>IF($F2191="sortie en cours d'année",'Base de données'!$B2191,"-")</f>
        <v>-</v>
      </c>
      <c r="E2191" s="41" t="str">
        <f>IF($H2191="entrée en cours d'année",'Base de données'!$B2191,"-")</f>
        <v>-</v>
      </c>
      <c r="F2191" s="37" t="str">
        <f t="shared" si="137"/>
        <v/>
      </c>
      <c r="G2191" s="37" t="str">
        <f>IF($J2191="mouvement",_xlfn.XLOOKUP('Base de données'!$B2191,$V:$V,$V:$V,0),"")</f>
        <v/>
      </c>
      <c r="H2191" s="37" t="str">
        <f t="shared" si="138"/>
        <v/>
      </c>
      <c r="I2191" s="37" t="str">
        <f>IF($J2191="mouvement",_xlfn.XLOOKUP('Base de données'!$B2191,$K:$K,$K:$K,0),"")</f>
        <v/>
      </c>
      <c r="J2191" s="38" t="str">
        <f>IF(AND(Y2191&lt;&gt;MAX(Y:Y),COUNTIF(K2191:V2191,'Base de données'!$B2191)&gt;0),"mouvement","")</f>
        <v/>
      </c>
      <c r="K2191" s="39" t="str">
        <f>IF(K$1&gt;$AE$1,"-",IFERROR(IF(DATEDIF('Base de données'!$A2191,K$1,"d")&lt;&gt;0,"",'Base de données'!$B2191),""))</f>
        <v/>
      </c>
      <c r="L2191" s="39" t="str">
        <f>IF(L$1&gt;$AE$1,"-",IFERROR(IF(DATEDIF('Base de données'!$A2191,L$1,"d")&lt;&gt;0,"",'Base de données'!$B2191),""))</f>
        <v/>
      </c>
      <c r="M2191" s="39" t="str">
        <f>IF(M$1&gt;$AE$1,"-",IFERROR(IF(DATEDIF('Base de données'!$A2191,M$1,"d")&lt;&gt;0,"",'Base de données'!$B2191),""))</f>
        <v/>
      </c>
      <c r="N2191" s="39" t="str">
        <f>IF(N$1&gt;$AE$1,"-",IFERROR(IF(DATEDIF('Base de données'!$A2191,N$1,"d")&lt;&gt;0,"",'Base de données'!$B2191),""))</f>
        <v/>
      </c>
      <c r="O2191" s="39" t="str">
        <f>IF(O$1&gt;$AE$1,"-",IFERROR(IF(DATEDIF('Base de données'!$A2191,O$1,"d")&lt;&gt;0,"",'Base de données'!$B2191),""))</f>
        <v/>
      </c>
      <c r="P2191" s="39" t="str">
        <f>IF(P$1&gt;$AE$1,"-",IFERROR(IF(DATEDIF('Base de données'!$A2191,P$1,"d")&lt;&gt;0,"",'Base de données'!$B2191),""))</f>
        <v/>
      </c>
      <c r="Q2191" s="39" t="str">
        <f>IF(Q$1&gt;$AE$1,"-",IFERROR(IF(DATEDIF('Base de données'!$A2191,Q$1,"d")&lt;&gt;0,"",'Base de données'!$B2191),""))</f>
        <v/>
      </c>
      <c r="R2191" s="39" t="str">
        <f>IF(R$1&gt;$AE$1,"-",IFERROR(IF(DATEDIF('Base de données'!$A2191,R$1,"d")&lt;&gt;0,"",'Base de données'!$B2191),""))</f>
        <v>QL1M5</v>
      </c>
      <c r="S2191" s="39" t="str">
        <f>IF(S$1&gt;$AE$1,"-",IFERROR(IF(DATEDIF('Base de données'!$A2191,S$1,"d")&lt;&gt;0,"",'Base de données'!$B2191),""))</f>
        <v/>
      </c>
      <c r="T2191" s="39" t="str">
        <f>IF(T$1&gt;$AE$1,"-",IFERROR(IF(DATEDIF('Base de données'!$A2191,T$1,"d")&lt;&gt;0,"",'Base de données'!$B2191),""))</f>
        <v/>
      </c>
      <c r="U2191" s="39" t="str">
        <f>IF(U$1&gt;$AE$1,"-",IFERROR(IF(DATEDIF('Base de données'!$A2191,U$1,"d")&lt;&gt;0,"",'Base de données'!$B2191),""))</f>
        <v/>
      </c>
      <c r="V2191" s="39" t="str">
        <f>IF(V$1&gt;$AE$1,"-",IFERROR(IF(DATEDIF('Base de données'!$A2191,V$1,"d")&lt;&gt;0,"",'Base de données'!$B2191),""))</f>
        <v/>
      </c>
      <c r="W2191" s="34"/>
      <c r="X2191" s="30" t="str">
        <f>'Base de données'!$C2191&amp;" "&amp;'Base de données'!$D2191</f>
        <v>Leconte Stéphanie</v>
      </c>
      <c r="Y2191" s="31">
        <f>COUNTIF('Base de données'!$B:$B,'Base de données'!$B2191)</f>
        <v>12</v>
      </c>
      <c r="AA2191" s="87" cm="1">
        <f t="array" aca="1" ref="AA2191" ca="1">INDIRECT("'Base de données'!A" &amp; ROW(Y2191))</f>
        <v>45870</v>
      </c>
      <c r="AB2191" s="51" t="str" cm="1">
        <f t="array" aca="1" ref="AB2191" ca="1">INDIRECT("'Base de données'!B" &amp; ROW(Z2191))</f>
        <v>QL1M5</v>
      </c>
    </row>
    <row r="2192" spans="1:28" x14ac:dyDescent="0.3">
      <c r="A2192" s="41" t="str">
        <f ca="1">IF(IF(AND($B2192&lt;&gt;"-",$B2192=$E2192),"Entrée et sortie","-")="Entrée et sortie",'Base de données'!$B2192,"-")</f>
        <v>-</v>
      </c>
      <c r="B2192" s="41" t="str">
        <f t="shared" ca="1" si="139"/>
        <v>-</v>
      </c>
      <c r="C2192" s="41" t="str">
        <f t="shared" ca="1" si="140"/>
        <v>-</v>
      </c>
      <c r="D2192" s="41" t="str">
        <f>IF($F2192="sortie en cours d'année",'Base de données'!$B2192,"-")</f>
        <v>-</v>
      </c>
      <c r="E2192" s="41" t="str">
        <f>IF($H2192="entrée en cours d'année",'Base de données'!$B2192,"-")</f>
        <v>-</v>
      </c>
      <c r="F2192" s="37" t="str">
        <f t="shared" si="137"/>
        <v/>
      </c>
      <c r="G2192" s="37" t="str">
        <f>IF($J2192="mouvement",_xlfn.XLOOKUP('Base de données'!$B2192,$V:$V,$V:$V,0),"")</f>
        <v/>
      </c>
      <c r="H2192" s="37" t="str">
        <f t="shared" si="138"/>
        <v/>
      </c>
      <c r="I2192" s="37" t="str">
        <f>IF($J2192="mouvement",_xlfn.XLOOKUP('Base de données'!$B2192,$K:$K,$K:$K,0),"")</f>
        <v/>
      </c>
      <c r="J2192" s="38" t="str">
        <f>IF(AND(Y2192&lt;&gt;MAX(Y:Y),COUNTIF(K2192:V2192,'Base de données'!$B2192)&gt;0),"mouvement","")</f>
        <v/>
      </c>
      <c r="K2192" s="39" t="str">
        <f>IF(K$1&gt;$AE$1,"-",IFERROR(IF(DATEDIF('Base de données'!$A2192,K$1,"d")&lt;&gt;0,"",'Base de données'!$B2192),""))</f>
        <v/>
      </c>
      <c r="L2192" s="39" t="str">
        <f>IF(L$1&gt;$AE$1,"-",IFERROR(IF(DATEDIF('Base de données'!$A2192,L$1,"d")&lt;&gt;0,"",'Base de données'!$B2192),""))</f>
        <v/>
      </c>
      <c r="M2192" s="39" t="str">
        <f>IF(M$1&gt;$AE$1,"-",IFERROR(IF(DATEDIF('Base de données'!$A2192,M$1,"d")&lt;&gt;0,"",'Base de données'!$B2192),""))</f>
        <v/>
      </c>
      <c r="N2192" s="39" t="str">
        <f>IF(N$1&gt;$AE$1,"-",IFERROR(IF(DATEDIF('Base de données'!$A2192,N$1,"d")&lt;&gt;0,"",'Base de données'!$B2192),""))</f>
        <v/>
      </c>
      <c r="O2192" s="39" t="str">
        <f>IF(O$1&gt;$AE$1,"-",IFERROR(IF(DATEDIF('Base de données'!$A2192,O$1,"d")&lt;&gt;0,"",'Base de données'!$B2192),""))</f>
        <v/>
      </c>
      <c r="P2192" s="39" t="str">
        <f>IF(P$1&gt;$AE$1,"-",IFERROR(IF(DATEDIF('Base de données'!$A2192,P$1,"d")&lt;&gt;0,"",'Base de données'!$B2192),""))</f>
        <v/>
      </c>
      <c r="Q2192" s="39" t="str">
        <f>IF(Q$1&gt;$AE$1,"-",IFERROR(IF(DATEDIF('Base de données'!$A2192,Q$1,"d")&lt;&gt;0,"",'Base de données'!$B2192),""))</f>
        <v/>
      </c>
      <c r="R2192" s="39" t="str">
        <f>IF(R$1&gt;$AE$1,"-",IFERROR(IF(DATEDIF('Base de données'!$A2192,R$1,"d")&lt;&gt;0,"",'Base de données'!$B2192),""))</f>
        <v>SDNJA</v>
      </c>
      <c r="S2192" s="39" t="str">
        <f>IF(S$1&gt;$AE$1,"-",IFERROR(IF(DATEDIF('Base de données'!$A2192,S$1,"d")&lt;&gt;0,"",'Base de données'!$B2192),""))</f>
        <v/>
      </c>
      <c r="T2192" s="39" t="str">
        <f>IF(T$1&gt;$AE$1,"-",IFERROR(IF(DATEDIF('Base de données'!$A2192,T$1,"d")&lt;&gt;0,"",'Base de données'!$B2192),""))</f>
        <v/>
      </c>
      <c r="U2192" s="39" t="str">
        <f>IF(U$1&gt;$AE$1,"-",IFERROR(IF(DATEDIF('Base de données'!$A2192,U$1,"d")&lt;&gt;0,"",'Base de données'!$B2192),""))</f>
        <v/>
      </c>
      <c r="V2192" s="39" t="str">
        <f>IF(V$1&gt;$AE$1,"-",IFERROR(IF(DATEDIF('Base de données'!$A2192,V$1,"d")&lt;&gt;0,"",'Base de données'!$B2192),""))</f>
        <v/>
      </c>
      <c r="W2192" s="34"/>
      <c r="X2192" s="30" t="str">
        <f>'Base de données'!$C2192&amp;" "&amp;'Base de données'!$D2192</f>
        <v>Thierry Marianne</v>
      </c>
      <c r="Y2192" s="31">
        <f>COUNTIF('Base de données'!$B:$B,'Base de données'!$B2192)</f>
        <v>12</v>
      </c>
      <c r="AA2192" s="87" cm="1">
        <f t="array" aca="1" ref="AA2192" ca="1">INDIRECT("'Base de données'!A" &amp; ROW(Y2192))</f>
        <v>45870</v>
      </c>
      <c r="AB2192" s="51" t="str" cm="1">
        <f t="array" aca="1" ref="AB2192" ca="1">INDIRECT("'Base de données'!B" &amp; ROW(Z2192))</f>
        <v>SDNJA</v>
      </c>
    </row>
    <row r="2193" spans="1:28" x14ac:dyDescent="0.3">
      <c r="A2193" s="41" t="str">
        <f ca="1">IF(IF(AND($B2193&lt;&gt;"-",$B2193=$E2193),"Entrée et sortie","-")="Entrée et sortie",'Base de données'!$B2193,"-")</f>
        <v>-</v>
      </c>
      <c r="B2193" s="41" t="str">
        <f t="shared" ca="1" si="139"/>
        <v>-</v>
      </c>
      <c r="C2193" s="41" t="str">
        <f t="shared" ca="1" si="140"/>
        <v>-</v>
      </c>
      <c r="D2193" s="41" t="str">
        <f>IF($F2193="sortie en cours d'année",'Base de données'!$B2193,"-")</f>
        <v>-</v>
      </c>
      <c r="E2193" s="41" t="str">
        <f>IF($H2193="entrée en cours d'année",'Base de données'!$B2193,"-")</f>
        <v>-</v>
      </c>
      <c r="F2193" s="37" t="str">
        <f t="shared" si="137"/>
        <v/>
      </c>
      <c r="G2193" s="37" t="str">
        <f>IF($J2193="mouvement",_xlfn.XLOOKUP('Base de données'!$B2193,$V:$V,$V:$V,0),"")</f>
        <v/>
      </c>
      <c r="H2193" s="37" t="str">
        <f t="shared" si="138"/>
        <v/>
      </c>
      <c r="I2193" s="37" t="str">
        <f>IF($J2193="mouvement",_xlfn.XLOOKUP('Base de données'!$B2193,$K:$K,$K:$K,0),"")</f>
        <v/>
      </c>
      <c r="J2193" s="38" t="str">
        <f>IF(AND(Y2193&lt;&gt;MAX(Y:Y),COUNTIF(K2193:V2193,'Base de données'!$B2193)&gt;0),"mouvement","")</f>
        <v/>
      </c>
      <c r="K2193" s="39" t="str">
        <f>IF(K$1&gt;$AE$1,"-",IFERROR(IF(DATEDIF('Base de données'!$A2193,K$1,"d")&lt;&gt;0,"",'Base de données'!$B2193),""))</f>
        <v/>
      </c>
      <c r="L2193" s="39" t="str">
        <f>IF(L$1&gt;$AE$1,"-",IFERROR(IF(DATEDIF('Base de données'!$A2193,L$1,"d")&lt;&gt;0,"",'Base de données'!$B2193),""))</f>
        <v/>
      </c>
      <c r="M2193" s="39" t="str">
        <f>IF(M$1&gt;$AE$1,"-",IFERROR(IF(DATEDIF('Base de données'!$A2193,M$1,"d")&lt;&gt;0,"",'Base de données'!$B2193),""))</f>
        <v/>
      </c>
      <c r="N2193" s="39" t="str">
        <f>IF(N$1&gt;$AE$1,"-",IFERROR(IF(DATEDIF('Base de données'!$A2193,N$1,"d")&lt;&gt;0,"",'Base de données'!$B2193),""))</f>
        <v/>
      </c>
      <c r="O2193" s="39" t="str">
        <f>IF(O$1&gt;$AE$1,"-",IFERROR(IF(DATEDIF('Base de données'!$A2193,O$1,"d")&lt;&gt;0,"",'Base de données'!$B2193),""))</f>
        <v/>
      </c>
      <c r="P2193" s="39" t="str">
        <f>IF(P$1&gt;$AE$1,"-",IFERROR(IF(DATEDIF('Base de données'!$A2193,P$1,"d")&lt;&gt;0,"",'Base de données'!$B2193),""))</f>
        <v/>
      </c>
      <c r="Q2193" s="39" t="str">
        <f>IF(Q$1&gt;$AE$1,"-",IFERROR(IF(DATEDIF('Base de données'!$A2193,Q$1,"d")&lt;&gt;0,"",'Base de données'!$B2193),""))</f>
        <v/>
      </c>
      <c r="R2193" s="39" t="str">
        <f>IF(R$1&gt;$AE$1,"-",IFERROR(IF(DATEDIF('Base de données'!$A2193,R$1,"d")&lt;&gt;0,"",'Base de données'!$B2193),""))</f>
        <v>HJK4E</v>
      </c>
      <c r="S2193" s="39" t="str">
        <f>IF(S$1&gt;$AE$1,"-",IFERROR(IF(DATEDIF('Base de données'!$A2193,S$1,"d")&lt;&gt;0,"",'Base de données'!$B2193),""))</f>
        <v/>
      </c>
      <c r="T2193" s="39" t="str">
        <f>IF(T$1&gt;$AE$1,"-",IFERROR(IF(DATEDIF('Base de données'!$A2193,T$1,"d")&lt;&gt;0,"",'Base de données'!$B2193),""))</f>
        <v/>
      </c>
      <c r="U2193" s="39" t="str">
        <f>IF(U$1&gt;$AE$1,"-",IFERROR(IF(DATEDIF('Base de données'!$A2193,U$1,"d")&lt;&gt;0,"",'Base de données'!$B2193),""))</f>
        <v/>
      </c>
      <c r="V2193" s="39" t="str">
        <f>IF(V$1&gt;$AE$1,"-",IFERROR(IF(DATEDIF('Base de données'!$A2193,V$1,"d")&lt;&gt;0,"",'Base de données'!$B2193),""))</f>
        <v/>
      </c>
      <c r="W2193" s="34"/>
      <c r="X2193" s="30" t="str">
        <f>'Base de données'!$C2193&amp;" "&amp;'Base de données'!$D2193</f>
        <v>Thierry Jean</v>
      </c>
      <c r="Y2193" s="31">
        <f>COUNTIF('Base de données'!$B:$B,'Base de données'!$B2193)</f>
        <v>12</v>
      </c>
      <c r="AA2193" s="87" cm="1">
        <f t="array" aca="1" ref="AA2193" ca="1">INDIRECT("'Base de données'!A" &amp; ROW(Y2193))</f>
        <v>45870</v>
      </c>
      <c r="AB2193" s="51" t="str" cm="1">
        <f t="array" aca="1" ref="AB2193" ca="1">INDIRECT("'Base de données'!B" &amp; ROW(Z2193))</f>
        <v>HJK4E</v>
      </c>
    </row>
    <row r="2194" spans="1:28" x14ac:dyDescent="0.3">
      <c r="A2194" s="41" t="str">
        <f ca="1">IF(IF(AND($B2194&lt;&gt;"-",$B2194=$E2194),"Entrée et sortie","-")="Entrée et sortie",'Base de données'!$B2194,"-")</f>
        <v>-</v>
      </c>
      <c r="B2194" s="41" t="str">
        <f t="shared" ca="1" si="139"/>
        <v>-</v>
      </c>
      <c r="C2194" s="41" t="str">
        <f t="shared" ca="1" si="140"/>
        <v>-</v>
      </c>
      <c r="D2194" s="41" t="str">
        <f>IF($F2194="sortie en cours d'année",'Base de données'!$B2194,"-")</f>
        <v>-</v>
      </c>
      <c r="E2194" s="41" t="str">
        <f>IF($H2194="entrée en cours d'année",'Base de données'!$B2194,"-")</f>
        <v>-</v>
      </c>
      <c r="F2194" s="37" t="str">
        <f t="shared" si="137"/>
        <v/>
      </c>
      <c r="G2194" s="37" t="str">
        <f>IF($J2194="mouvement",_xlfn.XLOOKUP('Base de données'!$B2194,$V:$V,$V:$V,0),"")</f>
        <v/>
      </c>
      <c r="H2194" s="37" t="str">
        <f t="shared" si="138"/>
        <v/>
      </c>
      <c r="I2194" s="37" t="str">
        <f>IF($J2194="mouvement",_xlfn.XLOOKUP('Base de données'!$B2194,$K:$K,$K:$K,0),"")</f>
        <v/>
      </c>
      <c r="J2194" s="38" t="str">
        <f>IF(AND(Y2194&lt;&gt;MAX(Y:Y),COUNTIF(K2194:V2194,'Base de données'!$B2194)&gt;0),"mouvement","")</f>
        <v/>
      </c>
      <c r="K2194" s="39" t="str">
        <f>IF(K$1&gt;$AE$1,"-",IFERROR(IF(DATEDIF('Base de données'!$A2194,K$1,"d")&lt;&gt;0,"",'Base de données'!$B2194),""))</f>
        <v/>
      </c>
      <c r="L2194" s="39" t="str">
        <f>IF(L$1&gt;$AE$1,"-",IFERROR(IF(DATEDIF('Base de données'!$A2194,L$1,"d")&lt;&gt;0,"",'Base de données'!$B2194),""))</f>
        <v/>
      </c>
      <c r="M2194" s="39" t="str">
        <f>IF(M$1&gt;$AE$1,"-",IFERROR(IF(DATEDIF('Base de données'!$A2194,M$1,"d")&lt;&gt;0,"",'Base de données'!$B2194),""))</f>
        <v/>
      </c>
      <c r="N2194" s="39" t="str">
        <f>IF(N$1&gt;$AE$1,"-",IFERROR(IF(DATEDIF('Base de données'!$A2194,N$1,"d")&lt;&gt;0,"",'Base de données'!$B2194),""))</f>
        <v/>
      </c>
      <c r="O2194" s="39" t="str">
        <f>IF(O$1&gt;$AE$1,"-",IFERROR(IF(DATEDIF('Base de données'!$A2194,O$1,"d")&lt;&gt;0,"",'Base de données'!$B2194),""))</f>
        <v/>
      </c>
      <c r="P2194" s="39" t="str">
        <f>IF(P$1&gt;$AE$1,"-",IFERROR(IF(DATEDIF('Base de données'!$A2194,P$1,"d")&lt;&gt;0,"",'Base de données'!$B2194),""))</f>
        <v/>
      </c>
      <c r="Q2194" s="39" t="str">
        <f>IF(Q$1&gt;$AE$1,"-",IFERROR(IF(DATEDIF('Base de données'!$A2194,Q$1,"d")&lt;&gt;0,"",'Base de données'!$B2194),""))</f>
        <v/>
      </c>
      <c r="R2194" s="39" t="str">
        <f>IF(R$1&gt;$AE$1,"-",IFERROR(IF(DATEDIF('Base de données'!$A2194,R$1,"d")&lt;&gt;0,"",'Base de données'!$B2194),""))</f>
        <v>FZTZM</v>
      </c>
      <c r="S2194" s="39" t="str">
        <f>IF(S$1&gt;$AE$1,"-",IFERROR(IF(DATEDIF('Base de données'!$A2194,S$1,"d")&lt;&gt;0,"",'Base de données'!$B2194),""))</f>
        <v/>
      </c>
      <c r="T2194" s="39" t="str">
        <f>IF(T$1&gt;$AE$1,"-",IFERROR(IF(DATEDIF('Base de données'!$A2194,T$1,"d")&lt;&gt;0,"",'Base de données'!$B2194),""))</f>
        <v/>
      </c>
      <c r="U2194" s="39" t="str">
        <f>IF(U$1&gt;$AE$1,"-",IFERROR(IF(DATEDIF('Base de données'!$A2194,U$1,"d")&lt;&gt;0,"",'Base de données'!$B2194),""))</f>
        <v/>
      </c>
      <c r="V2194" s="39" t="str">
        <f>IF(V$1&gt;$AE$1,"-",IFERROR(IF(DATEDIF('Base de données'!$A2194,V$1,"d")&lt;&gt;0,"",'Base de données'!$B2194),""))</f>
        <v/>
      </c>
      <c r="W2194" s="34"/>
      <c r="X2194" s="30" t="str">
        <f>'Base de données'!$C2194&amp;" "&amp;'Base de données'!$D2194</f>
        <v>Le Goff Sébastien</v>
      </c>
      <c r="Y2194" s="31">
        <f>COUNTIF('Base de données'!$B:$B,'Base de données'!$B2194)</f>
        <v>12</v>
      </c>
      <c r="AA2194" s="87" cm="1">
        <f t="array" aca="1" ref="AA2194" ca="1">INDIRECT("'Base de données'!A" &amp; ROW(Y2194))</f>
        <v>45870</v>
      </c>
      <c r="AB2194" s="51" t="str" cm="1">
        <f t="array" aca="1" ref="AB2194" ca="1">INDIRECT("'Base de données'!B" &amp; ROW(Z2194))</f>
        <v>FZTZM</v>
      </c>
    </row>
    <row r="2195" spans="1:28" x14ac:dyDescent="0.3">
      <c r="A2195" s="41" t="str">
        <f ca="1">IF(IF(AND($B2195&lt;&gt;"-",$B2195=$E2195),"Entrée et sortie","-")="Entrée et sortie",'Base de données'!$B2195,"-")</f>
        <v>-</v>
      </c>
      <c r="B2195" s="41" t="str">
        <f t="shared" ca="1" si="139"/>
        <v>WXLIG</v>
      </c>
      <c r="C2195" s="41" t="str">
        <f t="shared" ca="1" si="140"/>
        <v>WXLIG</v>
      </c>
      <c r="D2195" s="41" t="str">
        <f>IF($F2195="sortie en cours d'année",'Base de données'!$B2195,"-")</f>
        <v>WXLIG</v>
      </c>
      <c r="E2195" s="41" t="str">
        <f>IF($H2195="entrée en cours d'année",'Base de données'!$B2195,"-")</f>
        <v>-</v>
      </c>
      <c r="F2195" s="37" t="str">
        <f t="shared" si="137"/>
        <v>sortie en cours d'année</v>
      </c>
      <c r="G2195" s="37">
        <f>IF($J2195="mouvement",_xlfn.XLOOKUP('Base de données'!$B2195,$V:$V,$V:$V,0),"")</f>
        <v>0</v>
      </c>
      <c r="H2195" s="37" t="str">
        <f t="shared" si="138"/>
        <v/>
      </c>
      <c r="I2195" s="37" t="str">
        <f>IF($J2195="mouvement",_xlfn.XLOOKUP('Base de données'!$B2195,$K:$K,$K:$K,0),"")</f>
        <v>WXLIG</v>
      </c>
      <c r="J2195" s="38" t="str">
        <f>IF(AND(Y2195&lt;&gt;MAX(Y:Y),COUNTIF(K2195:V2195,'Base de données'!$B2195)&gt;0),"mouvement","")</f>
        <v>mouvement</v>
      </c>
      <c r="K2195" s="39" t="str">
        <f>IF(K$1&gt;$AE$1,"-",IFERROR(IF(DATEDIF('Base de données'!$A2195,K$1,"d")&lt;&gt;0,"",'Base de données'!$B2195),""))</f>
        <v/>
      </c>
      <c r="L2195" s="39" t="str">
        <f>IF(L$1&gt;$AE$1,"-",IFERROR(IF(DATEDIF('Base de données'!$A2195,L$1,"d")&lt;&gt;0,"",'Base de données'!$B2195),""))</f>
        <v/>
      </c>
      <c r="M2195" s="39" t="str">
        <f>IF(M$1&gt;$AE$1,"-",IFERROR(IF(DATEDIF('Base de données'!$A2195,M$1,"d")&lt;&gt;0,"",'Base de données'!$B2195),""))</f>
        <v/>
      </c>
      <c r="N2195" s="39" t="str">
        <f>IF(N$1&gt;$AE$1,"-",IFERROR(IF(DATEDIF('Base de données'!$A2195,N$1,"d")&lt;&gt;0,"",'Base de données'!$B2195),""))</f>
        <v/>
      </c>
      <c r="O2195" s="39" t="str">
        <f>IF(O$1&gt;$AE$1,"-",IFERROR(IF(DATEDIF('Base de données'!$A2195,O$1,"d")&lt;&gt;0,"",'Base de données'!$B2195),""))</f>
        <v/>
      </c>
      <c r="P2195" s="39" t="str">
        <f>IF(P$1&gt;$AE$1,"-",IFERROR(IF(DATEDIF('Base de données'!$A2195,P$1,"d")&lt;&gt;0,"",'Base de données'!$B2195),""))</f>
        <v/>
      </c>
      <c r="Q2195" s="39" t="str">
        <f>IF(Q$1&gt;$AE$1,"-",IFERROR(IF(DATEDIF('Base de données'!$A2195,Q$1,"d")&lt;&gt;0,"",'Base de données'!$B2195),""))</f>
        <v/>
      </c>
      <c r="R2195" s="39" t="str">
        <f>IF(R$1&gt;$AE$1,"-",IFERROR(IF(DATEDIF('Base de données'!$A2195,R$1,"d")&lt;&gt;0,"",'Base de données'!$B2195),""))</f>
        <v>WXLIG</v>
      </c>
      <c r="S2195" s="39" t="str">
        <f>IF(S$1&gt;$AE$1,"-",IFERROR(IF(DATEDIF('Base de données'!$A2195,S$1,"d")&lt;&gt;0,"",'Base de données'!$B2195),""))</f>
        <v/>
      </c>
      <c r="T2195" s="39" t="str">
        <f>IF(T$1&gt;$AE$1,"-",IFERROR(IF(DATEDIF('Base de données'!$A2195,T$1,"d")&lt;&gt;0,"",'Base de données'!$B2195),""))</f>
        <v/>
      </c>
      <c r="U2195" s="39" t="str">
        <f>IF(U$1&gt;$AE$1,"-",IFERROR(IF(DATEDIF('Base de données'!$A2195,U$1,"d")&lt;&gt;0,"",'Base de données'!$B2195),""))</f>
        <v/>
      </c>
      <c r="V2195" s="39" t="str">
        <f>IF(V$1&gt;$AE$1,"-",IFERROR(IF(DATEDIF('Base de données'!$A2195,V$1,"d")&lt;&gt;0,"",'Base de données'!$B2195),""))</f>
        <v/>
      </c>
      <c r="W2195" s="34"/>
      <c r="X2195" s="30" t="str">
        <f>'Base de données'!$C2195&amp;" "&amp;'Base de données'!$D2195</f>
        <v>Pichon Étienne</v>
      </c>
      <c r="Y2195" s="31">
        <f>COUNTIF('Base de données'!$B:$B,'Base de données'!$B2195)</f>
        <v>10</v>
      </c>
      <c r="AA2195" s="87" cm="1">
        <f t="array" aca="1" ref="AA2195" ca="1">INDIRECT("'Base de données'!A" &amp; ROW(Y2195))</f>
        <v>45870</v>
      </c>
      <c r="AB2195" s="51" t="str" cm="1">
        <f t="array" aca="1" ref="AB2195" ca="1">INDIRECT("'Base de données'!B" &amp; ROW(Z2195))</f>
        <v>WXLIG</v>
      </c>
    </row>
    <row r="2196" spans="1:28" x14ac:dyDescent="0.3">
      <c r="A2196" s="41" t="str">
        <f ca="1">IF(IF(AND($B2196&lt;&gt;"-",$B2196=$E2196),"Entrée et sortie","-")="Entrée et sortie",'Base de données'!$B2196,"-")</f>
        <v>-</v>
      </c>
      <c r="B2196" s="41" t="str">
        <f t="shared" ca="1" si="139"/>
        <v>-</v>
      </c>
      <c r="C2196" s="41" t="str">
        <f t="shared" ca="1" si="140"/>
        <v>-</v>
      </c>
      <c r="D2196" s="41" t="str">
        <f>IF($F2196="sortie en cours d'année",'Base de données'!$B2196,"-")</f>
        <v>-</v>
      </c>
      <c r="E2196" s="41" t="str">
        <f>IF($H2196="entrée en cours d'année",'Base de données'!$B2196,"-")</f>
        <v>-</v>
      </c>
      <c r="F2196" s="37" t="str">
        <f t="shared" si="137"/>
        <v/>
      </c>
      <c r="G2196" s="37" t="str">
        <f>IF($J2196="mouvement",_xlfn.XLOOKUP('Base de données'!$B2196,$V:$V,$V:$V,0),"")</f>
        <v/>
      </c>
      <c r="H2196" s="37" t="str">
        <f t="shared" si="138"/>
        <v/>
      </c>
      <c r="I2196" s="37" t="str">
        <f>IF($J2196="mouvement",_xlfn.XLOOKUP('Base de données'!$B2196,$K:$K,$K:$K,0),"")</f>
        <v/>
      </c>
      <c r="J2196" s="38" t="str">
        <f>IF(AND(Y2196&lt;&gt;MAX(Y:Y),COUNTIF(K2196:V2196,'Base de données'!$B2196)&gt;0),"mouvement","")</f>
        <v/>
      </c>
      <c r="K2196" s="39" t="str">
        <f>IF(K$1&gt;$AE$1,"-",IFERROR(IF(DATEDIF('Base de données'!$A2196,K$1,"d")&lt;&gt;0,"",'Base de données'!$B2196),""))</f>
        <v/>
      </c>
      <c r="L2196" s="39" t="str">
        <f>IF(L$1&gt;$AE$1,"-",IFERROR(IF(DATEDIF('Base de données'!$A2196,L$1,"d")&lt;&gt;0,"",'Base de données'!$B2196),""))</f>
        <v/>
      </c>
      <c r="M2196" s="39" t="str">
        <f>IF(M$1&gt;$AE$1,"-",IFERROR(IF(DATEDIF('Base de données'!$A2196,M$1,"d")&lt;&gt;0,"",'Base de données'!$B2196),""))</f>
        <v/>
      </c>
      <c r="N2196" s="39" t="str">
        <f>IF(N$1&gt;$AE$1,"-",IFERROR(IF(DATEDIF('Base de données'!$A2196,N$1,"d")&lt;&gt;0,"",'Base de données'!$B2196),""))</f>
        <v/>
      </c>
      <c r="O2196" s="39" t="str">
        <f>IF(O$1&gt;$AE$1,"-",IFERROR(IF(DATEDIF('Base de données'!$A2196,O$1,"d")&lt;&gt;0,"",'Base de données'!$B2196),""))</f>
        <v/>
      </c>
      <c r="P2196" s="39" t="str">
        <f>IF(P$1&gt;$AE$1,"-",IFERROR(IF(DATEDIF('Base de données'!$A2196,P$1,"d")&lt;&gt;0,"",'Base de données'!$B2196),""))</f>
        <v/>
      </c>
      <c r="Q2196" s="39" t="str">
        <f>IF(Q$1&gt;$AE$1,"-",IFERROR(IF(DATEDIF('Base de données'!$A2196,Q$1,"d")&lt;&gt;0,"",'Base de données'!$B2196),""))</f>
        <v/>
      </c>
      <c r="R2196" s="39" t="str">
        <f>IF(R$1&gt;$AE$1,"-",IFERROR(IF(DATEDIF('Base de données'!$A2196,R$1,"d")&lt;&gt;0,"",'Base de données'!$B2196),""))</f>
        <v>DQ4RC</v>
      </c>
      <c r="S2196" s="39" t="str">
        <f>IF(S$1&gt;$AE$1,"-",IFERROR(IF(DATEDIF('Base de données'!$A2196,S$1,"d")&lt;&gt;0,"",'Base de données'!$B2196),""))</f>
        <v/>
      </c>
      <c r="T2196" s="39" t="str">
        <f>IF(T$1&gt;$AE$1,"-",IFERROR(IF(DATEDIF('Base de données'!$A2196,T$1,"d")&lt;&gt;0,"",'Base de données'!$B2196),""))</f>
        <v/>
      </c>
      <c r="U2196" s="39" t="str">
        <f>IF(U$1&gt;$AE$1,"-",IFERROR(IF(DATEDIF('Base de données'!$A2196,U$1,"d")&lt;&gt;0,"",'Base de données'!$B2196),""))</f>
        <v/>
      </c>
      <c r="V2196" s="39" t="str">
        <f>IF(V$1&gt;$AE$1,"-",IFERROR(IF(DATEDIF('Base de données'!$A2196,V$1,"d")&lt;&gt;0,"",'Base de données'!$B2196),""))</f>
        <v/>
      </c>
      <c r="W2196" s="34"/>
      <c r="X2196" s="30" t="str">
        <f>'Base de données'!$C2196&amp;" "&amp;'Base de données'!$D2196</f>
        <v>Paris Adrien</v>
      </c>
      <c r="Y2196" s="31">
        <f>COUNTIF('Base de données'!$B:$B,'Base de données'!$B2196)</f>
        <v>12</v>
      </c>
      <c r="AA2196" s="87" cm="1">
        <f t="array" aca="1" ref="AA2196" ca="1">INDIRECT("'Base de données'!A" &amp; ROW(Y2196))</f>
        <v>45870</v>
      </c>
      <c r="AB2196" s="51" t="str" cm="1">
        <f t="array" aca="1" ref="AB2196" ca="1">INDIRECT("'Base de données'!B" &amp; ROW(Z2196))</f>
        <v>DQ4RC</v>
      </c>
    </row>
    <row r="2197" spans="1:28" x14ac:dyDescent="0.3">
      <c r="A2197" s="41" t="str">
        <f ca="1">IF(IF(AND($B2197&lt;&gt;"-",$B2197=$E2197),"Entrée et sortie","-")="Entrée et sortie",'Base de données'!$B2197,"-")</f>
        <v>-</v>
      </c>
      <c r="B2197" s="41" t="str">
        <f t="shared" ca="1" si="139"/>
        <v>-</v>
      </c>
      <c r="C2197" s="41" t="str">
        <f t="shared" ca="1" si="140"/>
        <v>-</v>
      </c>
      <c r="D2197" s="41" t="str">
        <f>IF($F2197="sortie en cours d'année",'Base de données'!$B2197,"-")</f>
        <v>-</v>
      </c>
      <c r="E2197" s="41" t="str">
        <f>IF($H2197="entrée en cours d'année",'Base de données'!$B2197,"-")</f>
        <v>-</v>
      </c>
      <c r="F2197" s="37" t="str">
        <f t="shared" si="137"/>
        <v/>
      </c>
      <c r="G2197" s="37" t="str">
        <f>IF($J2197="mouvement",_xlfn.XLOOKUP('Base de données'!$B2197,$V:$V,$V:$V,0),"")</f>
        <v/>
      </c>
      <c r="H2197" s="37" t="str">
        <f t="shared" si="138"/>
        <v/>
      </c>
      <c r="I2197" s="37" t="str">
        <f>IF($J2197="mouvement",_xlfn.XLOOKUP('Base de données'!$B2197,$K:$K,$K:$K,0),"")</f>
        <v/>
      </c>
      <c r="J2197" s="38" t="str">
        <f>IF(AND(Y2197&lt;&gt;MAX(Y:Y),COUNTIF(K2197:V2197,'Base de données'!$B2197)&gt;0),"mouvement","")</f>
        <v/>
      </c>
      <c r="K2197" s="39" t="str">
        <f>IF(K$1&gt;$AE$1,"-",IFERROR(IF(DATEDIF('Base de données'!$A2197,K$1,"d")&lt;&gt;0,"",'Base de données'!$B2197),""))</f>
        <v/>
      </c>
      <c r="L2197" s="39" t="str">
        <f>IF(L$1&gt;$AE$1,"-",IFERROR(IF(DATEDIF('Base de données'!$A2197,L$1,"d")&lt;&gt;0,"",'Base de données'!$B2197),""))</f>
        <v/>
      </c>
      <c r="M2197" s="39" t="str">
        <f>IF(M$1&gt;$AE$1,"-",IFERROR(IF(DATEDIF('Base de données'!$A2197,M$1,"d")&lt;&gt;0,"",'Base de données'!$B2197),""))</f>
        <v/>
      </c>
      <c r="N2197" s="39" t="str">
        <f>IF(N$1&gt;$AE$1,"-",IFERROR(IF(DATEDIF('Base de données'!$A2197,N$1,"d")&lt;&gt;0,"",'Base de données'!$B2197),""))</f>
        <v/>
      </c>
      <c r="O2197" s="39" t="str">
        <f>IF(O$1&gt;$AE$1,"-",IFERROR(IF(DATEDIF('Base de données'!$A2197,O$1,"d")&lt;&gt;0,"",'Base de données'!$B2197),""))</f>
        <v/>
      </c>
      <c r="P2197" s="39" t="str">
        <f>IF(P$1&gt;$AE$1,"-",IFERROR(IF(DATEDIF('Base de données'!$A2197,P$1,"d")&lt;&gt;0,"",'Base de données'!$B2197),""))</f>
        <v/>
      </c>
      <c r="Q2197" s="39" t="str">
        <f>IF(Q$1&gt;$AE$1,"-",IFERROR(IF(DATEDIF('Base de données'!$A2197,Q$1,"d")&lt;&gt;0,"",'Base de données'!$B2197),""))</f>
        <v/>
      </c>
      <c r="R2197" s="39" t="str">
        <f>IF(R$1&gt;$AE$1,"-",IFERROR(IF(DATEDIF('Base de données'!$A2197,R$1,"d")&lt;&gt;0,"",'Base de données'!$B2197),""))</f>
        <v>1XIA0</v>
      </c>
      <c r="S2197" s="39" t="str">
        <f>IF(S$1&gt;$AE$1,"-",IFERROR(IF(DATEDIF('Base de données'!$A2197,S$1,"d")&lt;&gt;0,"",'Base de données'!$B2197),""))</f>
        <v/>
      </c>
      <c r="T2197" s="39" t="str">
        <f>IF(T$1&gt;$AE$1,"-",IFERROR(IF(DATEDIF('Base de données'!$A2197,T$1,"d")&lt;&gt;0,"",'Base de données'!$B2197),""))</f>
        <v/>
      </c>
      <c r="U2197" s="39" t="str">
        <f>IF(U$1&gt;$AE$1,"-",IFERROR(IF(DATEDIF('Base de données'!$A2197,U$1,"d")&lt;&gt;0,"",'Base de données'!$B2197),""))</f>
        <v/>
      </c>
      <c r="V2197" s="39" t="str">
        <f>IF(V$1&gt;$AE$1,"-",IFERROR(IF(DATEDIF('Base de données'!$A2197,V$1,"d")&lt;&gt;0,"",'Base de données'!$B2197),""))</f>
        <v/>
      </c>
      <c r="W2197" s="34"/>
      <c r="X2197" s="30" t="str">
        <f>'Base de données'!$C2197&amp;" "&amp;'Base de données'!$D2197</f>
        <v>Pons Georges</v>
      </c>
      <c r="Y2197" s="31">
        <f>COUNTIF('Base de données'!$B:$B,'Base de données'!$B2197)</f>
        <v>12</v>
      </c>
      <c r="AA2197" s="87" cm="1">
        <f t="array" aca="1" ref="AA2197" ca="1">INDIRECT("'Base de données'!A" &amp; ROW(Y2197))</f>
        <v>45870</v>
      </c>
      <c r="AB2197" s="51" t="str" cm="1">
        <f t="array" aca="1" ref="AB2197" ca="1">INDIRECT("'Base de données'!B" &amp; ROW(Z2197))</f>
        <v>1XIA0</v>
      </c>
    </row>
    <row r="2198" spans="1:28" x14ac:dyDescent="0.3">
      <c r="A2198" s="41" t="str">
        <f ca="1">IF(IF(AND($B2198&lt;&gt;"-",$B2198=$E2198),"Entrée et sortie","-")="Entrée et sortie",'Base de données'!$B2198,"-")</f>
        <v>-</v>
      </c>
      <c r="B2198" s="41" t="str">
        <f t="shared" ca="1" si="139"/>
        <v>-</v>
      </c>
      <c r="C2198" s="41" t="str">
        <f t="shared" ca="1" si="140"/>
        <v>-</v>
      </c>
      <c r="D2198" s="41" t="str">
        <f>IF($F2198="sortie en cours d'année",'Base de données'!$B2198,"-")</f>
        <v>-</v>
      </c>
      <c r="E2198" s="41" t="str">
        <f>IF($H2198="entrée en cours d'année",'Base de données'!$B2198,"-")</f>
        <v>-</v>
      </c>
      <c r="F2198" s="37" t="str">
        <f t="shared" si="137"/>
        <v/>
      </c>
      <c r="G2198" s="37" t="str">
        <f>IF($J2198="mouvement",_xlfn.XLOOKUP('Base de données'!$B2198,$V:$V,$V:$V,0),"")</f>
        <v/>
      </c>
      <c r="H2198" s="37" t="str">
        <f t="shared" si="138"/>
        <v/>
      </c>
      <c r="I2198" s="37" t="str">
        <f>IF($J2198="mouvement",_xlfn.XLOOKUP('Base de données'!$B2198,$K:$K,$K:$K,0),"")</f>
        <v/>
      </c>
      <c r="J2198" s="38" t="str">
        <f>IF(AND(Y2198&lt;&gt;MAX(Y:Y),COUNTIF(K2198:V2198,'Base de données'!$B2198)&gt;0),"mouvement","")</f>
        <v/>
      </c>
      <c r="K2198" s="39" t="str">
        <f>IF(K$1&gt;$AE$1,"-",IFERROR(IF(DATEDIF('Base de données'!$A2198,K$1,"d")&lt;&gt;0,"",'Base de données'!$B2198),""))</f>
        <v/>
      </c>
      <c r="L2198" s="39" t="str">
        <f>IF(L$1&gt;$AE$1,"-",IFERROR(IF(DATEDIF('Base de données'!$A2198,L$1,"d")&lt;&gt;0,"",'Base de données'!$B2198),""))</f>
        <v/>
      </c>
      <c r="M2198" s="39" t="str">
        <f>IF(M$1&gt;$AE$1,"-",IFERROR(IF(DATEDIF('Base de données'!$A2198,M$1,"d")&lt;&gt;0,"",'Base de données'!$B2198),""))</f>
        <v/>
      </c>
      <c r="N2198" s="39" t="str">
        <f>IF(N$1&gt;$AE$1,"-",IFERROR(IF(DATEDIF('Base de données'!$A2198,N$1,"d")&lt;&gt;0,"",'Base de données'!$B2198),""))</f>
        <v/>
      </c>
      <c r="O2198" s="39" t="str">
        <f>IF(O$1&gt;$AE$1,"-",IFERROR(IF(DATEDIF('Base de données'!$A2198,O$1,"d")&lt;&gt;0,"",'Base de données'!$B2198),""))</f>
        <v/>
      </c>
      <c r="P2198" s="39" t="str">
        <f>IF(P$1&gt;$AE$1,"-",IFERROR(IF(DATEDIF('Base de données'!$A2198,P$1,"d")&lt;&gt;0,"",'Base de données'!$B2198),""))</f>
        <v/>
      </c>
      <c r="Q2198" s="39" t="str">
        <f>IF(Q$1&gt;$AE$1,"-",IFERROR(IF(DATEDIF('Base de données'!$A2198,Q$1,"d")&lt;&gt;0,"",'Base de données'!$B2198),""))</f>
        <v/>
      </c>
      <c r="R2198" s="39" t="str">
        <f>IF(R$1&gt;$AE$1,"-",IFERROR(IF(DATEDIF('Base de données'!$A2198,R$1,"d")&lt;&gt;0,"",'Base de données'!$B2198),""))</f>
        <v>PO5EN</v>
      </c>
      <c r="S2198" s="39" t="str">
        <f>IF(S$1&gt;$AE$1,"-",IFERROR(IF(DATEDIF('Base de données'!$A2198,S$1,"d")&lt;&gt;0,"",'Base de données'!$B2198),""))</f>
        <v/>
      </c>
      <c r="T2198" s="39" t="str">
        <f>IF(T$1&gt;$AE$1,"-",IFERROR(IF(DATEDIF('Base de données'!$A2198,T$1,"d")&lt;&gt;0,"",'Base de données'!$B2198),""))</f>
        <v/>
      </c>
      <c r="U2198" s="39" t="str">
        <f>IF(U$1&gt;$AE$1,"-",IFERROR(IF(DATEDIF('Base de données'!$A2198,U$1,"d")&lt;&gt;0,"",'Base de données'!$B2198),""))</f>
        <v/>
      </c>
      <c r="V2198" s="39" t="str">
        <f>IF(V$1&gt;$AE$1,"-",IFERROR(IF(DATEDIF('Base de données'!$A2198,V$1,"d")&lt;&gt;0,"",'Base de données'!$B2198),""))</f>
        <v/>
      </c>
      <c r="W2198" s="34"/>
      <c r="X2198" s="30" t="str">
        <f>'Base de données'!$C2198&amp;" "&amp;'Base de données'!$D2198</f>
        <v>Moreau Adèle</v>
      </c>
      <c r="Y2198" s="31">
        <f>COUNTIF('Base de données'!$B:$B,'Base de données'!$B2198)</f>
        <v>12</v>
      </c>
      <c r="AA2198" s="87" cm="1">
        <f t="array" aca="1" ref="AA2198" ca="1">INDIRECT("'Base de données'!A" &amp; ROW(Y2198))</f>
        <v>45870</v>
      </c>
      <c r="AB2198" s="51" t="str" cm="1">
        <f t="array" aca="1" ref="AB2198" ca="1">INDIRECT("'Base de données'!B" &amp; ROW(Z2198))</f>
        <v>PO5EN</v>
      </c>
    </row>
    <row r="2199" spans="1:28" x14ac:dyDescent="0.3">
      <c r="A2199" s="41" t="str">
        <f ca="1">IF(IF(AND($B2199&lt;&gt;"-",$B2199=$E2199),"Entrée et sortie","-")="Entrée et sortie",'Base de données'!$B2199,"-")</f>
        <v>-</v>
      </c>
      <c r="B2199" s="41" t="str">
        <f t="shared" ca="1" si="139"/>
        <v>-</v>
      </c>
      <c r="C2199" s="41" t="str">
        <f t="shared" ca="1" si="140"/>
        <v>-</v>
      </c>
      <c r="D2199" s="41" t="str">
        <f>IF($F2199="sortie en cours d'année",'Base de données'!$B2199,"-")</f>
        <v>-</v>
      </c>
      <c r="E2199" s="41" t="str">
        <f>IF($H2199="entrée en cours d'année",'Base de données'!$B2199,"-")</f>
        <v>-</v>
      </c>
      <c r="F2199" s="37" t="str">
        <f t="shared" si="137"/>
        <v/>
      </c>
      <c r="G2199" s="37" t="str">
        <f>IF($J2199="mouvement",_xlfn.XLOOKUP('Base de données'!$B2199,$V:$V,$V:$V,0),"")</f>
        <v/>
      </c>
      <c r="H2199" s="37" t="str">
        <f t="shared" si="138"/>
        <v/>
      </c>
      <c r="I2199" s="37" t="str">
        <f>IF($J2199="mouvement",_xlfn.XLOOKUP('Base de données'!$B2199,$K:$K,$K:$K,0),"")</f>
        <v/>
      </c>
      <c r="J2199" s="38" t="str">
        <f>IF(AND(Y2199&lt;&gt;MAX(Y:Y),COUNTIF(K2199:V2199,'Base de données'!$B2199)&gt;0),"mouvement","")</f>
        <v/>
      </c>
      <c r="K2199" s="39" t="str">
        <f>IF(K$1&gt;$AE$1,"-",IFERROR(IF(DATEDIF('Base de données'!$A2199,K$1,"d")&lt;&gt;0,"",'Base de données'!$B2199),""))</f>
        <v/>
      </c>
      <c r="L2199" s="39" t="str">
        <f>IF(L$1&gt;$AE$1,"-",IFERROR(IF(DATEDIF('Base de données'!$A2199,L$1,"d")&lt;&gt;0,"",'Base de données'!$B2199),""))</f>
        <v/>
      </c>
      <c r="M2199" s="39" t="str">
        <f>IF(M$1&gt;$AE$1,"-",IFERROR(IF(DATEDIF('Base de données'!$A2199,M$1,"d")&lt;&gt;0,"",'Base de données'!$B2199),""))</f>
        <v/>
      </c>
      <c r="N2199" s="39" t="str">
        <f>IF(N$1&gt;$AE$1,"-",IFERROR(IF(DATEDIF('Base de données'!$A2199,N$1,"d")&lt;&gt;0,"",'Base de données'!$B2199),""))</f>
        <v/>
      </c>
      <c r="O2199" s="39" t="str">
        <f>IF(O$1&gt;$AE$1,"-",IFERROR(IF(DATEDIF('Base de données'!$A2199,O$1,"d")&lt;&gt;0,"",'Base de données'!$B2199),""))</f>
        <v/>
      </c>
      <c r="P2199" s="39" t="str">
        <f>IF(P$1&gt;$AE$1,"-",IFERROR(IF(DATEDIF('Base de données'!$A2199,P$1,"d")&lt;&gt;0,"",'Base de données'!$B2199),""))</f>
        <v/>
      </c>
      <c r="Q2199" s="39" t="str">
        <f>IF(Q$1&gt;$AE$1,"-",IFERROR(IF(DATEDIF('Base de données'!$A2199,Q$1,"d")&lt;&gt;0,"",'Base de données'!$B2199),""))</f>
        <v/>
      </c>
      <c r="R2199" s="39" t="str">
        <f>IF(R$1&gt;$AE$1,"-",IFERROR(IF(DATEDIF('Base de données'!$A2199,R$1,"d")&lt;&gt;0,"",'Base de données'!$B2199),""))</f>
        <v>Q84S6</v>
      </c>
      <c r="S2199" s="39" t="str">
        <f>IF(S$1&gt;$AE$1,"-",IFERROR(IF(DATEDIF('Base de données'!$A2199,S$1,"d")&lt;&gt;0,"",'Base de données'!$B2199),""))</f>
        <v/>
      </c>
      <c r="T2199" s="39" t="str">
        <f>IF(T$1&gt;$AE$1,"-",IFERROR(IF(DATEDIF('Base de données'!$A2199,T$1,"d")&lt;&gt;0,"",'Base de données'!$B2199),""))</f>
        <v/>
      </c>
      <c r="U2199" s="39" t="str">
        <f>IF(U$1&gt;$AE$1,"-",IFERROR(IF(DATEDIF('Base de données'!$A2199,U$1,"d")&lt;&gt;0,"",'Base de données'!$B2199),""))</f>
        <v/>
      </c>
      <c r="V2199" s="39" t="str">
        <f>IF(V$1&gt;$AE$1,"-",IFERROR(IF(DATEDIF('Base de données'!$A2199,V$1,"d")&lt;&gt;0,"",'Base de données'!$B2199),""))</f>
        <v/>
      </c>
      <c r="W2199" s="34"/>
      <c r="X2199" s="30" t="str">
        <f>'Base de données'!$C2199&amp;" "&amp;'Base de données'!$D2199</f>
        <v>Grenier Frédérique</v>
      </c>
      <c r="Y2199" s="31">
        <f>COUNTIF('Base de données'!$B:$B,'Base de données'!$B2199)</f>
        <v>12</v>
      </c>
      <c r="AA2199" s="87" cm="1">
        <f t="array" aca="1" ref="AA2199" ca="1">INDIRECT("'Base de données'!A" &amp; ROW(Y2199))</f>
        <v>45870</v>
      </c>
      <c r="AB2199" s="51" t="str" cm="1">
        <f t="array" aca="1" ref="AB2199" ca="1">INDIRECT("'Base de données'!B" &amp; ROW(Z2199))</f>
        <v>Q84S6</v>
      </c>
    </row>
    <row r="2200" spans="1:28" x14ac:dyDescent="0.3">
      <c r="A2200" s="41" t="str">
        <f ca="1">IF(IF(AND($B2200&lt;&gt;"-",$B2200=$E2200),"Entrée et sortie","-")="Entrée et sortie",'Base de données'!$B2200,"-")</f>
        <v>-</v>
      </c>
      <c r="B2200" s="41" t="str">
        <f t="shared" ca="1" si="139"/>
        <v>-</v>
      </c>
      <c r="C2200" s="41" t="str">
        <f t="shared" ca="1" si="140"/>
        <v>-</v>
      </c>
      <c r="D2200" s="41" t="str">
        <f>IF($F2200="sortie en cours d'année",'Base de données'!$B2200,"-")</f>
        <v>-</v>
      </c>
      <c r="E2200" s="41" t="str">
        <f>IF($H2200="entrée en cours d'année",'Base de données'!$B2200,"-")</f>
        <v>-</v>
      </c>
      <c r="F2200" s="37" t="str">
        <f t="shared" si="137"/>
        <v/>
      </c>
      <c r="G2200" s="37" t="str">
        <f>IF($J2200="mouvement",_xlfn.XLOOKUP('Base de données'!$B2200,$V:$V,$V:$V,0),"")</f>
        <v/>
      </c>
      <c r="H2200" s="37" t="str">
        <f t="shared" si="138"/>
        <v/>
      </c>
      <c r="I2200" s="37" t="str">
        <f>IF($J2200="mouvement",_xlfn.XLOOKUP('Base de données'!$B2200,$K:$K,$K:$K,0),"")</f>
        <v/>
      </c>
      <c r="J2200" s="38" t="str">
        <f>IF(AND(Y2200&lt;&gt;MAX(Y:Y),COUNTIF(K2200:V2200,'Base de données'!$B2200)&gt;0),"mouvement","")</f>
        <v/>
      </c>
      <c r="K2200" s="39" t="str">
        <f>IF(K$1&gt;$AE$1,"-",IFERROR(IF(DATEDIF('Base de données'!$A2200,K$1,"d")&lt;&gt;0,"",'Base de données'!$B2200),""))</f>
        <v/>
      </c>
      <c r="L2200" s="39" t="str">
        <f>IF(L$1&gt;$AE$1,"-",IFERROR(IF(DATEDIF('Base de données'!$A2200,L$1,"d")&lt;&gt;0,"",'Base de données'!$B2200),""))</f>
        <v/>
      </c>
      <c r="M2200" s="39" t="str">
        <f>IF(M$1&gt;$AE$1,"-",IFERROR(IF(DATEDIF('Base de données'!$A2200,M$1,"d")&lt;&gt;0,"",'Base de données'!$B2200),""))</f>
        <v/>
      </c>
      <c r="N2200" s="39" t="str">
        <f>IF(N$1&gt;$AE$1,"-",IFERROR(IF(DATEDIF('Base de données'!$A2200,N$1,"d")&lt;&gt;0,"",'Base de données'!$B2200),""))</f>
        <v/>
      </c>
      <c r="O2200" s="39" t="str">
        <f>IF(O$1&gt;$AE$1,"-",IFERROR(IF(DATEDIF('Base de données'!$A2200,O$1,"d")&lt;&gt;0,"",'Base de données'!$B2200),""))</f>
        <v/>
      </c>
      <c r="P2200" s="39" t="str">
        <f>IF(P$1&gt;$AE$1,"-",IFERROR(IF(DATEDIF('Base de données'!$A2200,P$1,"d")&lt;&gt;0,"",'Base de données'!$B2200),""))</f>
        <v/>
      </c>
      <c r="Q2200" s="39" t="str">
        <f>IF(Q$1&gt;$AE$1,"-",IFERROR(IF(DATEDIF('Base de données'!$A2200,Q$1,"d")&lt;&gt;0,"",'Base de données'!$B2200),""))</f>
        <v/>
      </c>
      <c r="R2200" s="39" t="str">
        <f>IF(R$1&gt;$AE$1,"-",IFERROR(IF(DATEDIF('Base de données'!$A2200,R$1,"d")&lt;&gt;0,"",'Base de données'!$B2200),""))</f>
        <v>NGSRO</v>
      </c>
      <c r="S2200" s="39" t="str">
        <f>IF(S$1&gt;$AE$1,"-",IFERROR(IF(DATEDIF('Base de données'!$A2200,S$1,"d")&lt;&gt;0,"",'Base de données'!$B2200),""))</f>
        <v/>
      </c>
      <c r="T2200" s="39" t="str">
        <f>IF(T$1&gt;$AE$1,"-",IFERROR(IF(DATEDIF('Base de données'!$A2200,T$1,"d")&lt;&gt;0,"",'Base de données'!$B2200),""))</f>
        <v/>
      </c>
      <c r="U2200" s="39" t="str">
        <f>IF(U$1&gt;$AE$1,"-",IFERROR(IF(DATEDIF('Base de données'!$A2200,U$1,"d")&lt;&gt;0,"",'Base de données'!$B2200),""))</f>
        <v/>
      </c>
      <c r="V2200" s="39" t="str">
        <f>IF(V$1&gt;$AE$1,"-",IFERROR(IF(DATEDIF('Base de données'!$A2200,V$1,"d")&lt;&gt;0,"",'Base de données'!$B2200),""))</f>
        <v/>
      </c>
      <c r="W2200" s="34"/>
      <c r="X2200" s="30" t="str">
        <f>'Base de données'!$C2200&amp;" "&amp;'Base de données'!$D2200</f>
        <v>Vasseur Hugues</v>
      </c>
      <c r="Y2200" s="31">
        <f>COUNTIF('Base de données'!$B:$B,'Base de données'!$B2200)</f>
        <v>12</v>
      </c>
      <c r="AA2200" s="87" cm="1">
        <f t="array" aca="1" ref="AA2200" ca="1">INDIRECT("'Base de données'!A" &amp; ROW(Y2200))</f>
        <v>45870</v>
      </c>
      <c r="AB2200" s="51" t="str" cm="1">
        <f t="array" aca="1" ref="AB2200" ca="1">INDIRECT("'Base de données'!B" &amp; ROW(Z2200))</f>
        <v>NGSRO</v>
      </c>
    </row>
    <row r="2201" spans="1:28" x14ac:dyDescent="0.3">
      <c r="A2201" s="41" t="str">
        <f ca="1">IF(IF(AND($B2201&lt;&gt;"-",$B2201=$E2201),"Entrée et sortie","-")="Entrée et sortie",'Base de données'!$B2201,"-")</f>
        <v>-</v>
      </c>
      <c r="B2201" s="41" t="str">
        <f t="shared" ca="1" si="139"/>
        <v>-</v>
      </c>
      <c r="C2201" s="41" t="str">
        <f t="shared" ca="1" si="140"/>
        <v>-</v>
      </c>
      <c r="D2201" s="41" t="str">
        <f>IF($F2201="sortie en cours d'année",'Base de données'!$B2201,"-")</f>
        <v>-</v>
      </c>
      <c r="E2201" s="41" t="str">
        <f>IF($H2201="entrée en cours d'année",'Base de données'!$B2201,"-")</f>
        <v>-</v>
      </c>
      <c r="F2201" s="37" t="str">
        <f t="shared" si="137"/>
        <v/>
      </c>
      <c r="G2201" s="37" t="str">
        <f>IF($J2201="mouvement",_xlfn.XLOOKUP('Base de données'!$B2201,$V:$V,$V:$V,0),"")</f>
        <v/>
      </c>
      <c r="H2201" s="37" t="str">
        <f t="shared" si="138"/>
        <v/>
      </c>
      <c r="I2201" s="37" t="str">
        <f>IF($J2201="mouvement",_xlfn.XLOOKUP('Base de données'!$B2201,$K:$K,$K:$K,0),"")</f>
        <v/>
      </c>
      <c r="J2201" s="38" t="str">
        <f>IF(AND(Y2201&lt;&gt;MAX(Y:Y),COUNTIF(K2201:V2201,'Base de données'!$B2201)&gt;0),"mouvement","")</f>
        <v/>
      </c>
      <c r="K2201" s="39" t="str">
        <f>IF(K$1&gt;$AE$1,"-",IFERROR(IF(DATEDIF('Base de données'!$A2201,K$1,"d")&lt;&gt;0,"",'Base de données'!$B2201),""))</f>
        <v/>
      </c>
      <c r="L2201" s="39" t="str">
        <f>IF(L$1&gt;$AE$1,"-",IFERROR(IF(DATEDIF('Base de données'!$A2201,L$1,"d")&lt;&gt;0,"",'Base de données'!$B2201),""))</f>
        <v/>
      </c>
      <c r="M2201" s="39" t="str">
        <f>IF(M$1&gt;$AE$1,"-",IFERROR(IF(DATEDIF('Base de données'!$A2201,M$1,"d")&lt;&gt;0,"",'Base de données'!$B2201),""))</f>
        <v/>
      </c>
      <c r="N2201" s="39" t="str">
        <f>IF(N$1&gt;$AE$1,"-",IFERROR(IF(DATEDIF('Base de données'!$A2201,N$1,"d")&lt;&gt;0,"",'Base de données'!$B2201),""))</f>
        <v/>
      </c>
      <c r="O2201" s="39" t="str">
        <f>IF(O$1&gt;$AE$1,"-",IFERROR(IF(DATEDIF('Base de données'!$A2201,O$1,"d")&lt;&gt;0,"",'Base de données'!$B2201),""))</f>
        <v/>
      </c>
      <c r="P2201" s="39" t="str">
        <f>IF(P$1&gt;$AE$1,"-",IFERROR(IF(DATEDIF('Base de données'!$A2201,P$1,"d")&lt;&gt;0,"",'Base de données'!$B2201),""))</f>
        <v/>
      </c>
      <c r="Q2201" s="39" t="str">
        <f>IF(Q$1&gt;$AE$1,"-",IFERROR(IF(DATEDIF('Base de données'!$A2201,Q$1,"d")&lt;&gt;0,"",'Base de données'!$B2201),""))</f>
        <v/>
      </c>
      <c r="R2201" s="39" t="str">
        <f>IF(R$1&gt;$AE$1,"-",IFERROR(IF(DATEDIF('Base de données'!$A2201,R$1,"d")&lt;&gt;0,"",'Base de données'!$B2201),""))</f>
        <v>QO391</v>
      </c>
      <c r="S2201" s="39" t="str">
        <f>IF(S$1&gt;$AE$1,"-",IFERROR(IF(DATEDIF('Base de données'!$A2201,S$1,"d")&lt;&gt;0,"",'Base de données'!$B2201),""))</f>
        <v/>
      </c>
      <c r="T2201" s="39" t="str">
        <f>IF(T$1&gt;$AE$1,"-",IFERROR(IF(DATEDIF('Base de données'!$A2201,T$1,"d")&lt;&gt;0,"",'Base de données'!$B2201),""))</f>
        <v/>
      </c>
      <c r="U2201" s="39" t="str">
        <f>IF(U$1&gt;$AE$1,"-",IFERROR(IF(DATEDIF('Base de données'!$A2201,U$1,"d")&lt;&gt;0,"",'Base de données'!$B2201),""))</f>
        <v/>
      </c>
      <c r="V2201" s="39" t="str">
        <f>IF(V$1&gt;$AE$1,"-",IFERROR(IF(DATEDIF('Base de données'!$A2201,V$1,"d")&lt;&gt;0,"",'Base de données'!$B2201),""))</f>
        <v/>
      </c>
      <c r="W2201" s="34"/>
      <c r="X2201" s="30" t="str">
        <f>'Base de données'!$C2201&amp;" "&amp;'Base de données'!$D2201</f>
        <v>Dupuis Benjamin</v>
      </c>
      <c r="Y2201" s="31">
        <f>COUNTIF('Base de données'!$B:$B,'Base de données'!$B2201)</f>
        <v>12</v>
      </c>
      <c r="AA2201" s="87" cm="1">
        <f t="array" aca="1" ref="AA2201" ca="1">INDIRECT("'Base de données'!A" &amp; ROW(Y2201))</f>
        <v>45870</v>
      </c>
      <c r="AB2201" s="51" t="str" cm="1">
        <f t="array" aca="1" ref="AB2201" ca="1">INDIRECT("'Base de données'!B" &amp; ROW(Z2201))</f>
        <v>QO391</v>
      </c>
    </row>
    <row r="2202" spans="1:28" x14ac:dyDescent="0.3">
      <c r="A2202" s="41" t="str">
        <f ca="1">IF(IF(AND($B2202&lt;&gt;"-",$B2202=$E2202),"Entrée et sortie","-")="Entrée et sortie",'Base de données'!$B2202,"-")</f>
        <v>-</v>
      </c>
      <c r="B2202" s="41" t="str">
        <f t="shared" ca="1" si="139"/>
        <v>-</v>
      </c>
      <c r="C2202" s="41" t="str">
        <f t="shared" ca="1" si="140"/>
        <v>-</v>
      </c>
      <c r="D2202" s="41" t="str">
        <f>IF($F2202="sortie en cours d'année",'Base de données'!$B2202,"-")</f>
        <v>-</v>
      </c>
      <c r="E2202" s="41" t="str">
        <f>IF($H2202="entrée en cours d'année",'Base de données'!$B2202,"-")</f>
        <v>-</v>
      </c>
      <c r="F2202" s="37" t="str">
        <f t="shared" si="137"/>
        <v/>
      </c>
      <c r="G2202" s="37" t="str">
        <f>IF($J2202="mouvement",_xlfn.XLOOKUP('Base de données'!$B2202,$V:$V,$V:$V,0),"")</f>
        <v/>
      </c>
      <c r="H2202" s="37" t="str">
        <f t="shared" si="138"/>
        <v/>
      </c>
      <c r="I2202" s="37" t="str">
        <f>IF($J2202="mouvement",_xlfn.XLOOKUP('Base de données'!$B2202,$K:$K,$K:$K,0),"")</f>
        <v/>
      </c>
      <c r="J2202" s="38" t="str">
        <f>IF(AND(Y2202&lt;&gt;MAX(Y:Y),COUNTIF(K2202:V2202,'Base de données'!$B2202)&gt;0),"mouvement","")</f>
        <v/>
      </c>
      <c r="K2202" s="39" t="str">
        <f>IF(K$1&gt;$AE$1,"-",IFERROR(IF(DATEDIF('Base de données'!$A2202,K$1,"d")&lt;&gt;0,"",'Base de données'!$B2202),""))</f>
        <v/>
      </c>
      <c r="L2202" s="39" t="str">
        <f>IF(L$1&gt;$AE$1,"-",IFERROR(IF(DATEDIF('Base de données'!$A2202,L$1,"d")&lt;&gt;0,"",'Base de données'!$B2202),""))</f>
        <v/>
      </c>
      <c r="M2202" s="39" t="str">
        <f>IF(M$1&gt;$AE$1,"-",IFERROR(IF(DATEDIF('Base de données'!$A2202,M$1,"d")&lt;&gt;0,"",'Base de données'!$B2202),""))</f>
        <v/>
      </c>
      <c r="N2202" s="39" t="str">
        <f>IF(N$1&gt;$AE$1,"-",IFERROR(IF(DATEDIF('Base de données'!$A2202,N$1,"d")&lt;&gt;0,"",'Base de données'!$B2202),""))</f>
        <v/>
      </c>
      <c r="O2202" s="39" t="str">
        <f>IF(O$1&gt;$AE$1,"-",IFERROR(IF(DATEDIF('Base de données'!$A2202,O$1,"d")&lt;&gt;0,"",'Base de données'!$B2202),""))</f>
        <v/>
      </c>
      <c r="P2202" s="39" t="str">
        <f>IF(P$1&gt;$AE$1,"-",IFERROR(IF(DATEDIF('Base de données'!$A2202,P$1,"d")&lt;&gt;0,"",'Base de données'!$B2202),""))</f>
        <v/>
      </c>
      <c r="Q2202" s="39" t="str">
        <f>IF(Q$1&gt;$AE$1,"-",IFERROR(IF(DATEDIF('Base de données'!$A2202,Q$1,"d")&lt;&gt;0,"",'Base de données'!$B2202),""))</f>
        <v/>
      </c>
      <c r="R2202" s="39" t="str">
        <f>IF(R$1&gt;$AE$1,"-",IFERROR(IF(DATEDIF('Base de données'!$A2202,R$1,"d")&lt;&gt;0,"",'Base de données'!$B2202),""))</f>
        <v>NPS0U</v>
      </c>
      <c r="S2202" s="39" t="str">
        <f>IF(S$1&gt;$AE$1,"-",IFERROR(IF(DATEDIF('Base de données'!$A2202,S$1,"d")&lt;&gt;0,"",'Base de données'!$B2202),""))</f>
        <v/>
      </c>
      <c r="T2202" s="39" t="str">
        <f>IF(T$1&gt;$AE$1,"-",IFERROR(IF(DATEDIF('Base de données'!$A2202,T$1,"d")&lt;&gt;0,"",'Base de données'!$B2202),""))</f>
        <v/>
      </c>
      <c r="U2202" s="39" t="str">
        <f>IF(U$1&gt;$AE$1,"-",IFERROR(IF(DATEDIF('Base de données'!$A2202,U$1,"d")&lt;&gt;0,"",'Base de données'!$B2202),""))</f>
        <v/>
      </c>
      <c r="V2202" s="39" t="str">
        <f>IF(V$1&gt;$AE$1,"-",IFERROR(IF(DATEDIF('Base de données'!$A2202,V$1,"d")&lt;&gt;0,"",'Base de données'!$B2202),""))</f>
        <v/>
      </c>
      <c r="W2202" s="34"/>
      <c r="X2202" s="30" t="str">
        <f>'Base de données'!$C2202&amp;" "&amp;'Base de données'!$D2202</f>
        <v>Perrot Lucy</v>
      </c>
      <c r="Y2202" s="31">
        <f>COUNTIF('Base de données'!$B:$B,'Base de données'!$B2202)</f>
        <v>12</v>
      </c>
      <c r="AA2202" s="87" cm="1">
        <f t="array" aca="1" ref="AA2202" ca="1">INDIRECT("'Base de données'!A" &amp; ROW(Y2202))</f>
        <v>45870</v>
      </c>
      <c r="AB2202" s="51" t="str" cm="1">
        <f t="array" aca="1" ref="AB2202" ca="1">INDIRECT("'Base de données'!B" &amp; ROW(Z2202))</f>
        <v>NPS0U</v>
      </c>
    </row>
    <row r="2203" spans="1:28" x14ac:dyDescent="0.3">
      <c r="A2203" s="41" t="str">
        <f ca="1">IF(IF(AND($B2203&lt;&gt;"-",$B2203=$E2203),"Entrée et sortie","-")="Entrée et sortie",'Base de données'!$B2203,"-")</f>
        <v>-</v>
      </c>
      <c r="B2203" s="41" t="str">
        <f t="shared" ca="1" si="139"/>
        <v>-</v>
      </c>
      <c r="C2203" s="41" t="str">
        <f t="shared" ca="1" si="140"/>
        <v>-</v>
      </c>
      <c r="D2203" s="41" t="str">
        <f>IF($F2203="sortie en cours d'année",'Base de données'!$B2203,"-")</f>
        <v>-</v>
      </c>
      <c r="E2203" s="41" t="str">
        <f>IF($H2203="entrée en cours d'année",'Base de données'!$B2203,"-")</f>
        <v>-</v>
      </c>
      <c r="F2203" s="37" t="str">
        <f t="shared" si="137"/>
        <v/>
      </c>
      <c r="G2203" s="37" t="str">
        <f>IF($J2203="mouvement",_xlfn.XLOOKUP('Base de données'!$B2203,$V:$V,$V:$V,0),"")</f>
        <v/>
      </c>
      <c r="H2203" s="37" t="str">
        <f t="shared" si="138"/>
        <v/>
      </c>
      <c r="I2203" s="37" t="str">
        <f>IF($J2203="mouvement",_xlfn.XLOOKUP('Base de données'!$B2203,$K:$K,$K:$K,0),"")</f>
        <v/>
      </c>
      <c r="J2203" s="38" t="str">
        <f>IF(AND(Y2203&lt;&gt;MAX(Y:Y),COUNTIF(K2203:V2203,'Base de données'!$B2203)&gt;0),"mouvement","")</f>
        <v/>
      </c>
      <c r="K2203" s="39" t="str">
        <f>IF(K$1&gt;$AE$1,"-",IFERROR(IF(DATEDIF('Base de données'!$A2203,K$1,"d")&lt;&gt;0,"",'Base de données'!$B2203),""))</f>
        <v/>
      </c>
      <c r="L2203" s="39" t="str">
        <f>IF(L$1&gt;$AE$1,"-",IFERROR(IF(DATEDIF('Base de données'!$A2203,L$1,"d")&lt;&gt;0,"",'Base de données'!$B2203),""))</f>
        <v/>
      </c>
      <c r="M2203" s="39" t="str">
        <f>IF(M$1&gt;$AE$1,"-",IFERROR(IF(DATEDIF('Base de données'!$A2203,M$1,"d")&lt;&gt;0,"",'Base de données'!$B2203),""))</f>
        <v/>
      </c>
      <c r="N2203" s="39" t="str">
        <f>IF(N$1&gt;$AE$1,"-",IFERROR(IF(DATEDIF('Base de données'!$A2203,N$1,"d")&lt;&gt;0,"",'Base de données'!$B2203),""))</f>
        <v/>
      </c>
      <c r="O2203" s="39" t="str">
        <f>IF(O$1&gt;$AE$1,"-",IFERROR(IF(DATEDIF('Base de données'!$A2203,O$1,"d")&lt;&gt;0,"",'Base de données'!$B2203),""))</f>
        <v/>
      </c>
      <c r="P2203" s="39" t="str">
        <f>IF(P$1&gt;$AE$1,"-",IFERROR(IF(DATEDIF('Base de données'!$A2203,P$1,"d")&lt;&gt;0,"",'Base de données'!$B2203),""))</f>
        <v/>
      </c>
      <c r="Q2203" s="39" t="str">
        <f>IF(Q$1&gt;$AE$1,"-",IFERROR(IF(DATEDIF('Base de données'!$A2203,Q$1,"d")&lt;&gt;0,"",'Base de données'!$B2203),""))</f>
        <v/>
      </c>
      <c r="R2203" s="39" t="str">
        <f>IF(R$1&gt;$AE$1,"-",IFERROR(IF(DATEDIF('Base de données'!$A2203,R$1,"d")&lt;&gt;0,"",'Base de données'!$B2203),""))</f>
        <v>2M3V3</v>
      </c>
      <c r="S2203" s="39" t="str">
        <f>IF(S$1&gt;$AE$1,"-",IFERROR(IF(DATEDIF('Base de données'!$A2203,S$1,"d")&lt;&gt;0,"",'Base de données'!$B2203),""))</f>
        <v/>
      </c>
      <c r="T2203" s="39" t="str">
        <f>IF(T$1&gt;$AE$1,"-",IFERROR(IF(DATEDIF('Base de données'!$A2203,T$1,"d")&lt;&gt;0,"",'Base de données'!$B2203),""))</f>
        <v/>
      </c>
      <c r="U2203" s="39" t="str">
        <f>IF(U$1&gt;$AE$1,"-",IFERROR(IF(DATEDIF('Base de données'!$A2203,U$1,"d")&lt;&gt;0,"",'Base de données'!$B2203),""))</f>
        <v/>
      </c>
      <c r="V2203" s="39" t="str">
        <f>IF(V$1&gt;$AE$1,"-",IFERROR(IF(DATEDIF('Base de données'!$A2203,V$1,"d")&lt;&gt;0,"",'Base de données'!$B2203),""))</f>
        <v/>
      </c>
      <c r="W2203" s="34"/>
      <c r="X2203" s="30" t="str">
        <f>'Base de données'!$C2203&amp;" "&amp;'Base de données'!$D2203</f>
        <v>Bonneau Laetitia</v>
      </c>
      <c r="Y2203" s="31">
        <f>COUNTIF('Base de données'!$B:$B,'Base de données'!$B2203)</f>
        <v>12</v>
      </c>
      <c r="AA2203" s="87" cm="1">
        <f t="array" aca="1" ref="AA2203" ca="1">INDIRECT("'Base de données'!A" &amp; ROW(Y2203))</f>
        <v>45870</v>
      </c>
      <c r="AB2203" s="51" t="str" cm="1">
        <f t="array" aca="1" ref="AB2203" ca="1">INDIRECT("'Base de données'!B" &amp; ROW(Z2203))</f>
        <v>2M3V3</v>
      </c>
    </row>
    <row r="2204" spans="1:28" x14ac:dyDescent="0.3">
      <c r="A2204" s="41" t="str">
        <f ca="1">IF(IF(AND($B2204&lt;&gt;"-",$B2204=$E2204),"Entrée et sortie","-")="Entrée et sortie",'Base de données'!$B2204,"-")</f>
        <v>-</v>
      </c>
      <c r="B2204" s="41" t="str">
        <f t="shared" ca="1" si="139"/>
        <v>-</v>
      </c>
      <c r="C2204" s="41" t="str">
        <f t="shared" ca="1" si="140"/>
        <v>-</v>
      </c>
      <c r="D2204" s="41" t="str">
        <f>IF($F2204="sortie en cours d'année",'Base de données'!$B2204,"-")</f>
        <v>-</v>
      </c>
      <c r="E2204" s="41" t="str">
        <f>IF($H2204="entrée en cours d'année",'Base de données'!$B2204,"-")</f>
        <v>-</v>
      </c>
      <c r="F2204" s="37" t="str">
        <f t="shared" si="137"/>
        <v/>
      </c>
      <c r="G2204" s="37" t="str">
        <f>IF($J2204="mouvement",_xlfn.XLOOKUP('Base de données'!$B2204,$V:$V,$V:$V,0),"")</f>
        <v/>
      </c>
      <c r="H2204" s="37" t="str">
        <f t="shared" si="138"/>
        <v/>
      </c>
      <c r="I2204" s="37" t="str">
        <f>IF($J2204="mouvement",_xlfn.XLOOKUP('Base de données'!$B2204,$K:$K,$K:$K,0),"")</f>
        <v/>
      </c>
      <c r="J2204" s="38" t="str">
        <f>IF(AND(Y2204&lt;&gt;MAX(Y:Y),COUNTIF(K2204:V2204,'Base de données'!$B2204)&gt;0),"mouvement","")</f>
        <v/>
      </c>
      <c r="K2204" s="39" t="str">
        <f>IF(K$1&gt;$AE$1,"-",IFERROR(IF(DATEDIF('Base de données'!$A2204,K$1,"d")&lt;&gt;0,"",'Base de données'!$B2204),""))</f>
        <v/>
      </c>
      <c r="L2204" s="39" t="str">
        <f>IF(L$1&gt;$AE$1,"-",IFERROR(IF(DATEDIF('Base de données'!$A2204,L$1,"d")&lt;&gt;0,"",'Base de données'!$B2204),""))</f>
        <v/>
      </c>
      <c r="M2204" s="39" t="str">
        <f>IF(M$1&gt;$AE$1,"-",IFERROR(IF(DATEDIF('Base de données'!$A2204,M$1,"d")&lt;&gt;0,"",'Base de données'!$B2204),""))</f>
        <v/>
      </c>
      <c r="N2204" s="39" t="str">
        <f>IF(N$1&gt;$AE$1,"-",IFERROR(IF(DATEDIF('Base de données'!$A2204,N$1,"d")&lt;&gt;0,"",'Base de données'!$B2204),""))</f>
        <v/>
      </c>
      <c r="O2204" s="39" t="str">
        <f>IF(O$1&gt;$AE$1,"-",IFERROR(IF(DATEDIF('Base de données'!$A2204,O$1,"d")&lt;&gt;0,"",'Base de données'!$B2204),""))</f>
        <v/>
      </c>
      <c r="P2204" s="39" t="str">
        <f>IF(P$1&gt;$AE$1,"-",IFERROR(IF(DATEDIF('Base de données'!$A2204,P$1,"d")&lt;&gt;0,"",'Base de données'!$B2204),""))</f>
        <v/>
      </c>
      <c r="Q2204" s="39" t="str">
        <f>IF(Q$1&gt;$AE$1,"-",IFERROR(IF(DATEDIF('Base de données'!$A2204,Q$1,"d")&lt;&gt;0,"",'Base de données'!$B2204),""))</f>
        <v/>
      </c>
      <c r="R2204" s="39" t="str">
        <f>IF(R$1&gt;$AE$1,"-",IFERROR(IF(DATEDIF('Base de données'!$A2204,R$1,"d")&lt;&gt;0,"",'Base de données'!$B2204),""))</f>
        <v>O47TK</v>
      </c>
      <c r="S2204" s="39" t="str">
        <f>IF(S$1&gt;$AE$1,"-",IFERROR(IF(DATEDIF('Base de données'!$A2204,S$1,"d")&lt;&gt;0,"",'Base de données'!$B2204),""))</f>
        <v/>
      </c>
      <c r="T2204" s="39" t="str">
        <f>IF(T$1&gt;$AE$1,"-",IFERROR(IF(DATEDIF('Base de données'!$A2204,T$1,"d")&lt;&gt;0,"",'Base de données'!$B2204),""))</f>
        <v/>
      </c>
      <c r="U2204" s="39" t="str">
        <f>IF(U$1&gt;$AE$1,"-",IFERROR(IF(DATEDIF('Base de données'!$A2204,U$1,"d")&lt;&gt;0,"",'Base de données'!$B2204),""))</f>
        <v/>
      </c>
      <c r="V2204" s="39" t="str">
        <f>IF(V$1&gt;$AE$1,"-",IFERROR(IF(DATEDIF('Base de données'!$A2204,V$1,"d")&lt;&gt;0,"",'Base de données'!$B2204),""))</f>
        <v/>
      </c>
      <c r="W2204" s="34"/>
      <c r="X2204" s="30" t="str">
        <f>'Base de données'!$C2204&amp;" "&amp;'Base de données'!$D2204</f>
        <v>Humbert Théodore</v>
      </c>
      <c r="Y2204" s="31">
        <f>COUNTIF('Base de données'!$B:$B,'Base de données'!$B2204)</f>
        <v>12</v>
      </c>
      <c r="AA2204" s="87" cm="1">
        <f t="array" aca="1" ref="AA2204" ca="1">INDIRECT("'Base de données'!A" &amp; ROW(Y2204))</f>
        <v>45870</v>
      </c>
      <c r="AB2204" s="51" t="str" cm="1">
        <f t="array" aca="1" ref="AB2204" ca="1">INDIRECT("'Base de données'!B" &amp; ROW(Z2204))</f>
        <v>O47TK</v>
      </c>
    </row>
    <row r="2205" spans="1:28" x14ac:dyDescent="0.3">
      <c r="A2205" s="41" t="str">
        <f ca="1">IF(IF(AND($B2205&lt;&gt;"-",$B2205=$E2205),"Entrée et sortie","-")="Entrée et sortie",'Base de données'!$B2205,"-")</f>
        <v>-</v>
      </c>
      <c r="B2205" s="41" t="str">
        <f t="shared" ca="1" si="139"/>
        <v>-</v>
      </c>
      <c r="C2205" s="41" t="str">
        <f t="shared" ca="1" si="140"/>
        <v>-</v>
      </c>
      <c r="D2205" s="41" t="str">
        <f>IF($F2205="sortie en cours d'année",'Base de données'!$B2205,"-")</f>
        <v>-</v>
      </c>
      <c r="E2205" s="41" t="str">
        <f>IF($H2205="entrée en cours d'année",'Base de données'!$B2205,"-")</f>
        <v>-</v>
      </c>
      <c r="F2205" s="37" t="str">
        <f t="shared" si="137"/>
        <v/>
      </c>
      <c r="G2205" s="37" t="str">
        <f>IF($J2205="mouvement",_xlfn.XLOOKUP('Base de données'!$B2205,$V:$V,$V:$V,0),"")</f>
        <v/>
      </c>
      <c r="H2205" s="37" t="str">
        <f t="shared" si="138"/>
        <v/>
      </c>
      <c r="I2205" s="37" t="str">
        <f>IF($J2205="mouvement",_xlfn.XLOOKUP('Base de données'!$B2205,$K:$K,$K:$K,0),"")</f>
        <v/>
      </c>
      <c r="J2205" s="38" t="str">
        <f>IF(AND(Y2205&lt;&gt;MAX(Y:Y),COUNTIF(K2205:V2205,'Base de données'!$B2205)&gt;0),"mouvement","")</f>
        <v/>
      </c>
      <c r="K2205" s="39" t="str">
        <f>IF(K$1&gt;$AE$1,"-",IFERROR(IF(DATEDIF('Base de données'!$A2205,K$1,"d")&lt;&gt;0,"",'Base de données'!$B2205),""))</f>
        <v/>
      </c>
      <c r="L2205" s="39" t="str">
        <f>IF(L$1&gt;$AE$1,"-",IFERROR(IF(DATEDIF('Base de données'!$A2205,L$1,"d")&lt;&gt;0,"",'Base de données'!$B2205),""))</f>
        <v/>
      </c>
      <c r="M2205" s="39" t="str">
        <f>IF(M$1&gt;$AE$1,"-",IFERROR(IF(DATEDIF('Base de données'!$A2205,M$1,"d")&lt;&gt;0,"",'Base de données'!$B2205),""))</f>
        <v/>
      </c>
      <c r="N2205" s="39" t="str">
        <f>IF(N$1&gt;$AE$1,"-",IFERROR(IF(DATEDIF('Base de données'!$A2205,N$1,"d")&lt;&gt;0,"",'Base de données'!$B2205),""))</f>
        <v/>
      </c>
      <c r="O2205" s="39" t="str">
        <f>IF(O$1&gt;$AE$1,"-",IFERROR(IF(DATEDIF('Base de données'!$A2205,O$1,"d")&lt;&gt;0,"",'Base de données'!$B2205),""))</f>
        <v/>
      </c>
      <c r="P2205" s="39" t="str">
        <f>IF(P$1&gt;$AE$1,"-",IFERROR(IF(DATEDIF('Base de données'!$A2205,P$1,"d")&lt;&gt;0,"",'Base de données'!$B2205),""))</f>
        <v/>
      </c>
      <c r="Q2205" s="39" t="str">
        <f>IF(Q$1&gt;$AE$1,"-",IFERROR(IF(DATEDIF('Base de données'!$A2205,Q$1,"d")&lt;&gt;0,"",'Base de données'!$B2205),""))</f>
        <v/>
      </c>
      <c r="R2205" s="39" t="str">
        <f>IF(R$1&gt;$AE$1,"-",IFERROR(IF(DATEDIF('Base de données'!$A2205,R$1,"d")&lt;&gt;0,"",'Base de données'!$B2205),""))</f>
        <v>55NEX</v>
      </c>
      <c r="S2205" s="39" t="str">
        <f>IF(S$1&gt;$AE$1,"-",IFERROR(IF(DATEDIF('Base de données'!$A2205,S$1,"d")&lt;&gt;0,"",'Base de données'!$B2205),""))</f>
        <v/>
      </c>
      <c r="T2205" s="39" t="str">
        <f>IF(T$1&gt;$AE$1,"-",IFERROR(IF(DATEDIF('Base de données'!$A2205,T$1,"d")&lt;&gt;0,"",'Base de données'!$B2205),""))</f>
        <v/>
      </c>
      <c r="U2205" s="39" t="str">
        <f>IF(U$1&gt;$AE$1,"-",IFERROR(IF(DATEDIF('Base de données'!$A2205,U$1,"d")&lt;&gt;0,"",'Base de données'!$B2205),""))</f>
        <v/>
      </c>
      <c r="V2205" s="39" t="str">
        <f>IF(V$1&gt;$AE$1,"-",IFERROR(IF(DATEDIF('Base de données'!$A2205,V$1,"d")&lt;&gt;0,"",'Base de données'!$B2205),""))</f>
        <v/>
      </c>
      <c r="W2205" s="34"/>
      <c r="X2205" s="30" t="str">
        <f>'Base de données'!$C2205&amp;" "&amp;'Base de données'!$D2205</f>
        <v>Lebon Jérôme</v>
      </c>
      <c r="Y2205" s="31">
        <f>COUNTIF('Base de données'!$B:$B,'Base de données'!$B2205)</f>
        <v>12</v>
      </c>
      <c r="AA2205" s="87" cm="1">
        <f t="array" aca="1" ref="AA2205" ca="1">INDIRECT("'Base de données'!A" &amp; ROW(Y2205))</f>
        <v>45870</v>
      </c>
      <c r="AB2205" s="51" t="str" cm="1">
        <f t="array" aca="1" ref="AB2205" ca="1">INDIRECT("'Base de données'!B" &amp; ROW(Z2205))</f>
        <v>55NEX</v>
      </c>
    </row>
    <row r="2206" spans="1:28" x14ac:dyDescent="0.3">
      <c r="A2206" s="41" t="str">
        <f ca="1">IF(IF(AND($B2206&lt;&gt;"-",$B2206=$E2206),"Entrée et sortie","-")="Entrée et sortie",'Base de données'!$B2206,"-")</f>
        <v>-</v>
      </c>
      <c r="B2206" s="41" t="str">
        <f t="shared" ca="1" si="139"/>
        <v>-</v>
      </c>
      <c r="C2206" s="41" t="str">
        <f t="shared" ca="1" si="140"/>
        <v>-</v>
      </c>
      <c r="D2206" s="41" t="str">
        <f>IF($F2206="sortie en cours d'année",'Base de données'!$B2206,"-")</f>
        <v>-</v>
      </c>
      <c r="E2206" s="41" t="str">
        <f>IF($H2206="entrée en cours d'année",'Base de données'!$B2206,"-")</f>
        <v>-</v>
      </c>
      <c r="F2206" s="37" t="str">
        <f t="shared" si="137"/>
        <v/>
      </c>
      <c r="G2206" s="37" t="str">
        <f>IF($J2206="mouvement",_xlfn.XLOOKUP('Base de données'!$B2206,$V:$V,$V:$V,0),"")</f>
        <v/>
      </c>
      <c r="H2206" s="37" t="str">
        <f t="shared" si="138"/>
        <v/>
      </c>
      <c r="I2206" s="37" t="str">
        <f>IF($J2206="mouvement",_xlfn.XLOOKUP('Base de données'!$B2206,$K:$K,$K:$K,0),"")</f>
        <v/>
      </c>
      <c r="J2206" s="38" t="str">
        <f>IF(AND(Y2206&lt;&gt;MAX(Y:Y),COUNTIF(K2206:V2206,'Base de données'!$B2206)&gt;0),"mouvement","")</f>
        <v/>
      </c>
      <c r="K2206" s="39" t="str">
        <f>IF(K$1&gt;$AE$1,"-",IFERROR(IF(DATEDIF('Base de données'!$A2206,K$1,"d")&lt;&gt;0,"",'Base de données'!$B2206),""))</f>
        <v/>
      </c>
      <c r="L2206" s="39" t="str">
        <f>IF(L$1&gt;$AE$1,"-",IFERROR(IF(DATEDIF('Base de données'!$A2206,L$1,"d")&lt;&gt;0,"",'Base de données'!$B2206),""))</f>
        <v/>
      </c>
      <c r="M2206" s="39" t="str">
        <f>IF(M$1&gt;$AE$1,"-",IFERROR(IF(DATEDIF('Base de données'!$A2206,M$1,"d")&lt;&gt;0,"",'Base de données'!$B2206),""))</f>
        <v/>
      </c>
      <c r="N2206" s="39" t="str">
        <f>IF(N$1&gt;$AE$1,"-",IFERROR(IF(DATEDIF('Base de données'!$A2206,N$1,"d")&lt;&gt;0,"",'Base de données'!$B2206),""))</f>
        <v/>
      </c>
      <c r="O2206" s="39" t="str">
        <f>IF(O$1&gt;$AE$1,"-",IFERROR(IF(DATEDIF('Base de données'!$A2206,O$1,"d")&lt;&gt;0,"",'Base de données'!$B2206),""))</f>
        <v/>
      </c>
      <c r="P2206" s="39" t="str">
        <f>IF(P$1&gt;$AE$1,"-",IFERROR(IF(DATEDIF('Base de données'!$A2206,P$1,"d")&lt;&gt;0,"",'Base de données'!$B2206),""))</f>
        <v/>
      </c>
      <c r="Q2206" s="39" t="str">
        <f>IF(Q$1&gt;$AE$1,"-",IFERROR(IF(DATEDIF('Base de données'!$A2206,Q$1,"d")&lt;&gt;0,"",'Base de données'!$B2206),""))</f>
        <v/>
      </c>
      <c r="R2206" s="39" t="str">
        <f>IF(R$1&gt;$AE$1,"-",IFERROR(IF(DATEDIF('Base de données'!$A2206,R$1,"d")&lt;&gt;0,"",'Base de données'!$B2206),""))</f>
        <v>4VFH6</v>
      </c>
      <c r="S2206" s="39" t="str">
        <f>IF(S$1&gt;$AE$1,"-",IFERROR(IF(DATEDIF('Base de données'!$A2206,S$1,"d")&lt;&gt;0,"",'Base de données'!$B2206),""))</f>
        <v/>
      </c>
      <c r="T2206" s="39" t="str">
        <f>IF(T$1&gt;$AE$1,"-",IFERROR(IF(DATEDIF('Base de données'!$A2206,T$1,"d")&lt;&gt;0,"",'Base de données'!$B2206),""))</f>
        <v/>
      </c>
      <c r="U2206" s="39" t="str">
        <f>IF(U$1&gt;$AE$1,"-",IFERROR(IF(DATEDIF('Base de données'!$A2206,U$1,"d")&lt;&gt;0,"",'Base de données'!$B2206),""))</f>
        <v/>
      </c>
      <c r="V2206" s="39" t="str">
        <f>IF(V$1&gt;$AE$1,"-",IFERROR(IF(DATEDIF('Base de données'!$A2206,V$1,"d")&lt;&gt;0,"",'Base de données'!$B2206),""))</f>
        <v/>
      </c>
      <c r="W2206" s="34"/>
      <c r="X2206" s="30" t="str">
        <f>'Base de données'!$C2206&amp;" "&amp;'Base de données'!$D2206</f>
        <v>Moreno Thérèse</v>
      </c>
      <c r="Y2206" s="31">
        <f>COUNTIF('Base de données'!$B:$B,'Base de données'!$B2206)</f>
        <v>12</v>
      </c>
      <c r="AA2206" s="87" cm="1">
        <f t="array" aca="1" ref="AA2206" ca="1">INDIRECT("'Base de données'!A" &amp; ROW(Y2206))</f>
        <v>45870</v>
      </c>
      <c r="AB2206" s="51" t="str" cm="1">
        <f t="array" aca="1" ref="AB2206" ca="1">INDIRECT("'Base de données'!B" &amp; ROW(Z2206))</f>
        <v>4VFH6</v>
      </c>
    </row>
    <row r="2207" spans="1:28" x14ac:dyDescent="0.3">
      <c r="A2207" s="41" t="str">
        <f ca="1">IF(IF(AND($B2207&lt;&gt;"-",$B2207=$E2207),"Entrée et sortie","-")="Entrée et sortie",'Base de données'!$B2207,"-")</f>
        <v>-</v>
      </c>
      <c r="B2207" s="41" t="str">
        <f t="shared" ca="1" si="139"/>
        <v>-</v>
      </c>
      <c r="C2207" s="41" t="str">
        <f t="shared" ca="1" si="140"/>
        <v>-</v>
      </c>
      <c r="D2207" s="41" t="str">
        <f>IF($F2207="sortie en cours d'année",'Base de données'!$B2207,"-")</f>
        <v>-</v>
      </c>
      <c r="E2207" s="41" t="str">
        <f>IF($H2207="entrée en cours d'année",'Base de données'!$B2207,"-")</f>
        <v>-</v>
      </c>
      <c r="F2207" s="37" t="str">
        <f t="shared" si="137"/>
        <v/>
      </c>
      <c r="G2207" s="37" t="str">
        <f>IF($J2207="mouvement",_xlfn.XLOOKUP('Base de données'!$B2207,$V:$V,$V:$V,0),"")</f>
        <v/>
      </c>
      <c r="H2207" s="37" t="str">
        <f t="shared" si="138"/>
        <v/>
      </c>
      <c r="I2207" s="37" t="str">
        <f>IF($J2207="mouvement",_xlfn.XLOOKUP('Base de données'!$B2207,$K:$K,$K:$K,0),"")</f>
        <v/>
      </c>
      <c r="J2207" s="38" t="str">
        <f>IF(AND(Y2207&lt;&gt;MAX(Y:Y),COUNTIF(K2207:V2207,'Base de données'!$B2207)&gt;0),"mouvement","")</f>
        <v/>
      </c>
      <c r="K2207" s="39" t="str">
        <f>IF(K$1&gt;$AE$1,"-",IFERROR(IF(DATEDIF('Base de données'!$A2207,K$1,"d")&lt;&gt;0,"",'Base de données'!$B2207),""))</f>
        <v/>
      </c>
      <c r="L2207" s="39" t="str">
        <f>IF(L$1&gt;$AE$1,"-",IFERROR(IF(DATEDIF('Base de données'!$A2207,L$1,"d")&lt;&gt;0,"",'Base de données'!$B2207),""))</f>
        <v/>
      </c>
      <c r="M2207" s="39" t="str">
        <f>IF(M$1&gt;$AE$1,"-",IFERROR(IF(DATEDIF('Base de données'!$A2207,M$1,"d")&lt;&gt;0,"",'Base de données'!$B2207),""))</f>
        <v/>
      </c>
      <c r="N2207" s="39" t="str">
        <f>IF(N$1&gt;$AE$1,"-",IFERROR(IF(DATEDIF('Base de données'!$A2207,N$1,"d")&lt;&gt;0,"",'Base de données'!$B2207),""))</f>
        <v/>
      </c>
      <c r="O2207" s="39" t="str">
        <f>IF(O$1&gt;$AE$1,"-",IFERROR(IF(DATEDIF('Base de données'!$A2207,O$1,"d")&lt;&gt;0,"",'Base de données'!$B2207),""))</f>
        <v/>
      </c>
      <c r="P2207" s="39" t="str">
        <f>IF(P$1&gt;$AE$1,"-",IFERROR(IF(DATEDIF('Base de données'!$A2207,P$1,"d")&lt;&gt;0,"",'Base de données'!$B2207),""))</f>
        <v/>
      </c>
      <c r="Q2207" s="39" t="str">
        <f>IF(Q$1&gt;$AE$1,"-",IFERROR(IF(DATEDIF('Base de données'!$A2207,Q$1,"d")&lt;&gt;0,"",'Base de données'!$B2207),""))</f>
        <v/>
      </c>
      <c r="R2207" s="39" t="str">
        <f>IF(R$1&gt;$AE$1,"-",IFERROR(IF(DATEDIF('Base de données'!$A2207,R$1,"d")&lt;&gt;0,"",'Base de données'!$B2207),""))</f>
        <v>BHHGU</v>
      </c>
      <c r="S2207" s="39" t="str">
        <f>IF(S$1&gt;$AE$1,"-",IFERROR(IF(DATEDIF('Base de données'!$A2207,S$1,"d")&lt;&gt;0,"",'Base de données'!$B2207),""))</f>
        <v/>
      </c>
      <c r="T2207" s="39" t="str">
        <f>IF(T$1&gt;$AE$1,"-",IFERROR(IF(DATEDIF('Base de données'!$A2207,T$1,"d")&lt;&gt;0,"",'Base de données'!$B2207),""))</f>
        <v/>
      </c>
      <c r="U2207" s="39" t="str">
        <f>IF(U$1&gt;$AE$1,"-",IFERROR(IF(DATEDIF('Base de données'!$A2207,U$1,"d")&lt;&gt;0,"",'Base de données'!$B2207),""))</f>
        <v/>
      </c>
      <c r="V2207" s="39" t="str">
        <f>IF(V$1&gt;$AE$1,"-",IFERROR(IF(DATEDIF('Base de données'!$A2207,V$1,"d")&lt;&gt;0,"",'Base de données'!$B2207),""))</f>
        <v/>
      </c>
      <c r="W2207" s="34"/>
      <c r="X2207" s="30" t="str">
        <f>'Base de données'!$C2207&amp;" "&amp;'Base de données'!$D2207</f>
        <v>Royer Honoré</v>
      </c>
      <c r="Y2207" s="31">
        <f>COUNTIF('Base de données'!$B:$B,'Base de données'!$B2207)</f>
        <v>12</v>
      </c>
      <c r="AA2207" s="87" cm="1">
        <f t="array" aca="1" ref="AA2207" ca="1">INDIRECT("'Base de données'!A" &amp; ROW(Y2207))</f>
        <v>45870</v>
      </c>
      <c r="AB2207" s="51" t="str" cm="1">
        <f t="array" aca="1" ref="AB2207" ca="1">INDIRECT("'Base de données'!B" &amp; ROW(Z2207))</f>
        <v>BHHGU</v>
      </c>
    </row>
    <row r="2208" spans="1:28" x14ac:dyDescent="0.3">
      <c r="A2208" s="41" t="str">
        <f ca="1">IF(IF(AND($B2208&lt;&gt;"-",$B2208=$E2208),"Entrée et sortie","-")="Entrée et sortie",'Base de données'!$B2208,"-")</f>
        <v>-</v>
      </c>
      <c r="B2208" s="41" t="str">
        <f t="shared" ca="1" si="139"/>
        <v>-</v>
      </c>
      <c r="C2208" s="41" t="str">
        <f t="shared" ca="1" si="140"/>
        <v>-</v>
      </c>
      <c r="D2208" s="41" t="str">
        <f>IF($F2208="sortie en cours d'année",'Base de données'!$B2208,"-")</f>
        <v>-</v>
      </c>
      <c r="E2208" s="41" t="str">
        <f>IF($H2208="entrée en cours d'année",'Base de données'!$B2208,"-")</f>
        <v>-</v>
      </c>
      <c r="F2208" s="37" t="str">
        <f t="shared" si="137"/>
        <v/>
      </c>
      <c r="G2208" s="37" t="str">
        <f>IF($J2208="mouvement",_xlfn.XLOOKUP('Base de données'!$B2208,$V:$V,$V:$V,0),"")</f>
        <v/>
      </c>
      <c r="H2208" s="37" t="str">
        <f t="shared" si="138"/>
        <v/>
      </c>
      <c r="I2208" s="37" t="str">
        <f>IF($J2208="mouvement",_xlfn.XLOOKUP('Base de données'!$B2208,$K:$K,$K:$K,0),"")</f>
        <v/>
      </c>
      <c r="J2208" s="38" t="str">
        <f>IF(AND(Y2208&lt;&gt;MAX(Y:Y),COUNTIF(K2208:V2208,'Base de données'!$B2208)&gt;0),"mouvement","")</f>
        <v/>
      </c>
      <c r="K2208" s="39" t="str">
        <f>IF(K$1&gt;$AE$1,"-",IFERROR(IF(DATEDIF('Base de données'!$A2208,K$1,"d")&lt;&gt;0,"",'Base de données'!$B2208),""))</f>
        <v/>
      </c>
      <c r="L2208" s="39" t="str">
        <f>IF(L$1&gt;$AE$1,"-",IFERROR(IF(DATEDIF('Base de données'!$A2208,L$1,"d")&lt;&gt;0,"",'Base de données'!$B2208),""))</f>
        <v/>
      </c>
      <c r="M2208" s="39" t="str">
        <f>IF(M$1&gt;$AE$1,"-",IFERROR(IF(DATEDIF('Base de données'!$A2208,M$1,"d")&lt;&gt;0,"",'Base de données'!$B2208),""))</f>
        <v/>
      </c>
      <c r="N2208" s="39" t="str">
        <f>IF(N$1&gt;$AE$1,"-",IFERROR(IF(DATEDIF('Base de données'!$A2208,N$1,"d")&lt;&gt;0,"",'Base de données'!$B2208),""))</f>
        <v/>
      </c>
      <c r="O2208" s="39" t="str">
        <f>IF(O$1&gt;$AE$1,"-",IFERROR(IF(DATEDIF('Base de données'!$A2208,O$1,"d")&lt;&gt;0,"",'Base de données'!$B2208),""))</f>
        <v/>
      </c>
      <c r="P2208" s="39" t="str">
        <f>IF(P$1&gt;$AE$1,"-",IFERROR(IF(DATEDIF('Base de données'!$A2208,P$1,"d")&lt;&gt;0,"",'Base de données'!$B2208),""))</f>
        <v/>
      </c>
      <c r="Q2208" s="39" t="str">
        <f>IF(Q$1&gt;$AE$1,"-",IFERROR(IF(DATEDIF('Base de données'!$A2208,Q$1,"d")&lt;&gt;0,"",'Base de données'!$B2208),""))</f>
        <v/>
      </c>
      <c r="R2208" s="39" t="str">
        <f>IF(R$1&gt;$AE$1,"-",IFERROR(IF(DATEDIF('Base de données'!$A2208,R$1,"d")&lt;&gt;0,"",'Base de données'!$B2208),""))</f>
        <v>SWK1T</v>
      </c>
      <c r="S2208" s="39" t="str">
        <f>IF(S$1&gt;$AE$1,"-",IFERROR(IF(DATEDIF('Base de données'!$A2208,S$1,"d")&lt;&gt;0,"",'Base de données'!$B2208),""))</f>
        <v/>
      </c>
      <c r="T2208" s="39" t="str">
        <f>IF(T$1&gt;$AE$1,"-",IFERROR(IF(DATEDIF('Base de données'!$A2208,T$1,"d")&lt;&gt;0,"",'Base de données'!$B2208),""))</f>
        <v/>
      </c>
      <c r="U2208" s="39" t="str">
        <f>IF(U$1&gt;$AE$1,"-",IFERROR(IF(DATEDIF('Base de données'!$A2208,U$1,"d")&lt;&gt;0,"",'Base de données'!$B2208),""))</f>
        <v/>
      </c>
      <c r="V2208" s="39" t="str">
        <f>IF(V$1&gt;$AE$1,"-",IFERROR(IF(DATEDIF('Base de données'!$A2208,V$1,"d")&lt;&gt;0,"",'Base de données'!$B2208),""))</f>
        <v/>
      </c>
      <c r="W2208" s="34"/>
      <c r="X2208" s="30" t="str">
        <f>'Base de données'!$C2208&amp;" "&amp;'Base de données'!$D2208</f>
        <v>Chevallier Jules</v>
      </c>
      <c r="Y2208" s="31">
        <f>COUNTIF('Base de données'!$B:$B,'Base de données'!$B2208)</f>
        <v>12</v>
      </c>
      <c r="AA2208" s="87" cm="1">
        <f t="array" aca="1" ref="AA2208" ca="1">INDIRECT("'Base de données'!A" &amp; ROW(Y2208))</f>
        <v>45870</v>
      </c>
      <c r="AB2208" s="51" t="str" cm="1">
        <f t="array" aca="1" ref="AB2208" ca="1">INDIRECT("'Base de données'!B" &amp; ROW(Z2208))</f>
        <v>SWK1T</v>
      </c>
    </row>
    <row r="2209" spans="1:28" x14ac:dyDescent="0.3">
      <c r="A2209" s="41" t="str">
        <f ca="1">IF(IF(AND($B2209&lt;&gt;"-",$B2209=$E2209),"Entrée et sortie","-")="Entrée et sortie",'Base de données'!$B2209,"-")</f>
        <v>-</v>
      </c>
      <c r="B2209" s="41" t="str">
        <f t="shared" ca="1" si="139"/>
        <v>-</v>
      </c>
      <c r="C2209" s="41" t="str">
        <f t="shared" ca="1" si="140"/>
        <v>-</v>
      </c>
      <c r="D2209" s="41" t="str">
        <f>IF($F2209="sortie en cours d'année",'Base de données'!$B2209,"-")</f>
        <v>-</v>
      </c>
      <c r="E2209" s="41" t="str">
        <f>IF($H2209="entrée en cours d'année",'Base de données'!$B2209,"-")</f>
        <v>-</v>
      </c>
      <c r="F2209" s="37" t="str">
        <f t="shared" si="137"/>
        <v/>
      </c>
      <c r="G2209" s="37" t="str">
        <f>IF($J2209="mouvement",_xlfn.XLOOKUP('Base de données'!$B2209,$V:$V,$V:$V,0),"")</f>
        <v/>
      </c>
      <c r="H2209" s="37" t="str">
        <f t="shared" si="138"/>
        <v/>
      </c>
      <c r="I2209" s="37" t="str">
        <f>IF($J2209="mouvement",_xlfn.XLOOKUP('Base de données'!$B2209,$K:$K,$K:$K,0),"")</f>
        <v/>
      </c>
      <c r="J2209" s="38" t="str">
        <f>IF(AND(Y2209&lt;&gt;MAX(Y:Y),COUNTIF(K2209:V2209,'Base de données'!$B2209)&gt;0),"mouvement","")</f>
        <v/>
      </c>
      <c r="K2209" s="39" t="str">
        <f>IF(K$1&gt;$AE$1,"-",IFERROR(IF(DATEDIF('Base de données'!$A2209,K$1,"d")&lt;&gt;0,"",'Base de données'!$B2209),""))</f>
        <v/>
      </c>
      <c r="L2209" s="39" t="str">
        <f>IF(L$1&gt;$AE$1,"-",IFERROR(IF(DATEDIF('Base de données'!$A2209,L$1,"d")&lt;&gt;0,"",'Base de données'!$B2209),""))</f>
        <v/>
      </c>
      <c r="M2209" s="39" t="str">
        <f>IF(M$1&gt;$AE$1,"-",IFERROR(IF(DATEDIF('Base de données'!$A2209,M$1,"d")&lt;&gt;0,"",'Base de données'!$B2209),""))</f>
        <v/>
      </c>
      <c r="N2209" s="39" t="str">
        <f>IF(N$1&gt;$AE$1,"-",IFERROR(IF(DATEDIF('Base de données'!$A2209,N$1,"d")&lt;&gt;0,"",'Base de données'!$B2209),""))</f>
        <v/>
      </c>
      <c r="O2209" s="39" t="str">
        <f>IF(O$1&gt;$AE$1,"-",IFERROR(IF(DATEDIF('Base de données'!$A2209,O$1,"d")&lt;&gt;0,"",'Base de données'!$B2209),""))</f>
        <v/>
      </c>
      <c r="P2209" s="39" t="str">
        <f>IF(P$1&gt;$AE$1,"-",IFERROR(IF(DATEDIF('Base de données'!$A2209,P$1,"d")&lt;&gt;0,"",'Base de données'!$B2209),""))</f>
        <v/>
      </c>
      <c r="Q2209" s="39" t="str">
        <f>IF(Q$1&gt;$AE$1,"-",IFERROR(IF(DATEDIF('Base de données'!$A2209,Q$1,"d")&lt;&gt;0,"",'Base de données'!$B2209),""))</f>
        <v/>
      </c>
      <c r="R2209" s="39" t="str">
        <f>IF(R$1&gt;$AE$1,"-",IFERROR(IF(DATEDIF('Base de données'!$A2209,R$1,"d")&lt;&gt;0,"",'Base de données'!$B2209),""))</f>
        <v>8IYTJ</v>
      </c>
      <c r="S2209" s="39" t="str">
        <f>IF(S$1&gt;$AE$1,"-",IFERROR(IF(DATEDIF('Base de données'!$A2209,S$1,"d")&lt;&gt;0,"",'Base de données'!$B2209),""))</f>
        <v/>
      </c>
      <c r="T2209" s="39" t="str">
        <f>IF(T$1&gt;$AE$1,"-",IFERROR(IF(DATEDIF('Base de données'!$A2209,T$1,"d")&lt;&gt;0,"",'Base de données'!$B2209),""))</f>
        <v/>
      </c>
      <c r="U2209" s="39" t="str">
        <f>IF(U$1&gt;$AE$1,"-",IFERROR(IF(DATEDIF('Base de données'!$A2209,U$1,"d")&lt;&gt;0,"",'Base de données'!$B2209),""))</f>
        <v/>
      </c>
      <c r="V2209" s="39" t="str">
        <f>IF(V$1&gt;$AE$1,"-",IFERROR(IF(DATEDIF('Base de données'!$A2209,V$1,"d")&lt;&gt;0,"",'Base de données'!$B2209),""))</f>
        <v/>
      </c>
      <c r="W2209" s="34"/>
      <c r="X2209" s="30" t="str">
        <f>'Base de données'!$C2209&amp;" "&amp;'Base de données'!$D2209</f>
        <v>Ribeiro Aimé</v>
      </c>
      <c r="Y2209" s="31">
        <f>COUNTIF('Base de données'!$B:$B,'Base de données'!$B2209)</f>
        <v>12</v>
      </c>
      <c r="AA2209" s="87" cm="1">
        <f t="array" aca="1" ref="AA2209" ca="1">INDIRECT("'Base de données'!A" &amp; ROW(Y2209))</f>
        <v>45870</v>
      </c>
      <c r="AB2209" s="51" t="str" cm="1">
        <f t="array" aca="1" ref="AB2209" ca="1">INDIRECT("'Base de données'!B" &amp; ROW(Z2209))</f>
        <v>8IYTJ</v>
      </c>
    </row>
    <row r="2210" spans="1:28" x14ac:dyDescent="0.3">
      <c r="A2210" s="41" t="str">
        <f ca="1">IF(IF(AND($B2210&lt;&gt;"-",$B2210=$E2210),"Entrée et sortie","-")="Entrée et sortie",'Base de données'!$B2210,"-")</f>
        <v>-</v>
      </c>
      <c r="B2210" s="41" t="str">
        <f t="shared" ca="1" si="139"/>
        <v>-</v>
      </c>
      <c r="C2210" s="41" t="str">
        <f t="shared" ca="1" si="140"/>
        <v>-</v>
      </c>
      <c r="D2210" s="41" t="str">
        <f>IF($F2210="sortie en cours d'année",'Base de données'!$B2210,"-")</f>
        <v>-</v>
      </c>
      <c r="E2210" s="41" t="str">
        <f>IF($H2210="entrée en cours d'année",'Base de données'!$B2210,"-")</f>
        <v>-</v>
      </c>
      <c r="F2210" s="37" t="str">
        <f t="shared" si="137"/>
        <v/>
      </c>
      <c r="G2210" s="37" t="str">
        <f>IF($J2210="mouvement",_xlfn.XLOOKUP('Base de données'!$B2210,$V:$V,$V:$V,0),"")</f>
        <v/>
      </c>
      <c r="H2210" s="37" t="str">
        <f t="shared" si="138"/>
        <v/>
      </c>
      <c r="I2210" s="37" t="str">
        <f>IF($J2210="mouvement",_xlfn.XLOOKUP('Base de données'!$B2210,$K:$K,$K:$K,0),"")</f>
        <v/>
      </c>
      <c r="J2210" s="38" t="str">
        <f>IF(AND(Y2210&lt;&gt;MAX(Y:Y),COUNTIF(K2210:V2210,'Base de données'!$B2210)&gt;0),"mouvement","")</f>
        <v/>
      </c>
      <c r="K2210" s="39" t="str">
        <f>IF(K$1&gt;$AE$1,"-",IFERROR(IF(DATEDIF('Base de données'!$A2210,K$1,"d")&lt;&gt;0,"",'Base de données'!$B2210),""))</f>
        <v/>
      </c>
      <c r="L2210" s="39" t="str">
        <f>IF(L$1&gt;$AE$1,"-",IFERROR(IF(DATEDIF('Base de données'!$A2210,L$1,"d")&lt;&gt;0,"",'Base de données'!$B2210),""))</f>
        <v/>
      </c>
      <c r="M2210" s="39" t="str">
        <f>IF(M$1&gt;$AE$1,"-",IFERROR(IF(DATEDIF('Base de données'!$A2210,M$1,"d")&lt;&gt;0,"",'Base de données'!$B2210),""))</f>
        <v/>
      </c>
      <c r="N2210" s="39" t="str">
        <f>IF(N$1&gt;$AE$1,"-",IFERROR(IF(DATEDIF('Base de données'!$A2210,N$1,"d")&lt;&gt;0,"",'Base de données'!$B2210),""))</f>
        <v/>
      </c>
      <c r="O2210" s="39" t="str">
        <f>IF(O$1&gt;$AE$1,"-",IFERROR(IF(DATEDIF('Base de données'!$A2210,O$1,"d")&lt;&gt;0,"",'Base de données'!$B2210),""))</f>
        <v/>
      </c>
      <c r="P2210" s="39" t="str">
        <f>IF(P$1&gt;$AE$1,"-",IFERROR(IF(DATEDIF('Base de données'!$A2210,P$1,"d")&lt;&gt;0,"",'Base de données'!$B2210),""))</f>
        <v/>
      </c>
      <c r="Q2210" s="39" t="str">
        <f>IF(Q$1&gt;$AE$1,"-",IFERROR(IF(DATEDIF('Base de données'!$A2210,Q$1,"d")&lt;&gt;0,"",'Base de données'!$B2210),""))</f>
        <v/>
      </c>
      <c r="R2210" s="39" t="str">
        <f>IF(R$1&gt;$AE$1,"-",IFERROR(IF(DATEDIF('Base de données'!$A2210,R$1,"d")&lt;&gt;0,"",'Base de données'!$B2210),""))</f>
        <v>UX84B</v>
      </c>
      <c r="S2210" s="39" t="str">
        <f>IF(S$1&gt;$AE$1,"-",IFERROR(IF(DATEDIF('Base de données'!$A2210,S$1,"d")&lt;&gt;0,"",'Base de données'!$B2210),""))</f>
        <v/>
      </c>
      <c r="T2210" s="39" t="str">
        <f>IF(T$1&gt;$AE$1,"-",IFERROR(IF(DATEDIF('Base de données'!$A2210,T$1,"d")&lt;&gt;0,"",'Base de données'!$B2210),""))</f>
        <v/>
      </c>
      <c r="U2210" s="39" t="str">
        <f>IF(U$1&gt;$AE$1,"-",IFERROR(IF(DATEDIF('Base de données'!$A2210,U$1,"d")&lt;&gt;0,"",'Base de données'!$B2210),""))</f>
        <v/>
      </c>
      <c r="V2210" s="39" t="str">
        <f>IF(V$1&gt;$AE$1,"-",IFERROR(IF(DATEDIF('Base de données'!$A2210,V$1,"d")&lt;&gt;0,"",'Base de données'!$B2210),""))</f>
        <v/>
      </c>
      <c r="W2210" s="34"/>
      <c r="X2210" s="30" t="str">
        <f>'Base de données'!$C2210&amp;" "&amp;'Base de données'!$D2210</f>
        <v>Le Gall Monique</v>
      </c>
      <c r="Y2210" s="31">
        <f>COUNTIF('Base de données'!$B:$B,'Base de données'!$B2210)</f>
        <v>12</v>
      </c>
      <c r="AA2210" s="87" cm="1">
        <f t="array" aca="1" ref="AA2210" ca="1">INDIRECT("'Base de données'!A" &amp; ROW(Y2210))</f>
        <v>45870</v>
      </c>
      <c r="AB2210" s="51" t="str" cm="1">
        <f t="array" aca="1" ref="AB2210" ca="1">INDIRECT("'Base de données'!B" &amp; ROW(Z2210))</f>
        <v>UX84B</v>
      </c>
    </row>
    <row r="2211" spans="1:28" x14ac:dyDescent="0.3">
      <c r="A2211" s="41" t="str">
        <f ca="1">IF(IF(AND($B2211&lt;&gt;"-",$B2211=$E2211),"Entrée et sortie","-")="Entrée et sortie",'Base de données'!$B2211,"-")</f>
        <v>-</v>
      </c>
      <c r="B2211" s="41" t="str">
        <f t="shared" ca="1" si="139"/>
        <v>T0HSF</v>
      </c>
      <c r="C2211" s="41" t="str">
        <f t="shared" ca="1" si="140"/>
        <v>T0HSF</v>
      </c>
      <c r="D2211" s="41" t="str">
        <f>IF($F2211="sortie en cours d'année",'Base de données'!$B2211,"-")</f>
        <v>T0HSF</v>
      </c>
      <c r="E2211" s="41" t="str">
        <f>IF($H2211="entrée en cours d'année",'Base de données'!$B2211,"-")</f>
        <v>-</v>
      </c>
      <c r="F2211" s="37" t="str">
        <f t="shared" si="137"/>
        <v>sortie en cours d'année</v>
      </c>
      <c r="G2211" s="37">
        <f>IF($J2211="mouvement",_xlfn.XLOOKUP('Base de données'!$B2211,$V:$V,$V:$V,0),"")</f>
        <v>0</v>
      </c>
      <c r="H2211" s="37" t="str">
        <f t="shared" si="138"/>
        <v/>
      </c>
      <c r="I2211" s="37" t="str">
        <f>IF($J2211="mouvement",_xlfn.XLOOKUP('Base de données'!$B2211,$K:$K,$K:$K,0),"")</f>
        <v>T0HSF</v>
      </c>
      <c r="J2211" s="38" t="str">
        <f>IF(AND(Y2211&lt;&gt;MAX(Y:Y),COUNTIF(K2211:V2211,'Base de données'!$B2211)&gt;0),"mouvement","")</f>
        <v>mouvement</v>
      </c>
      <c r="K2211" s="39" t="str">
        <f>IF(K$1&gt;$AE$1,"-",IFERROR(IF(DATEDIF('Base de données'!$A2211,K$1,"d")&lt;&gt;0,"",'Base de données'!$B2211),""))</f>
        <v/>
      </c>
      <c r="L2211" s="39" t="str">
        <f>IF(L$1&gt;$AE$1,"-",IFERROR(IF(DATEDIF('Base de données'!$A2211,L$1,"d")&lt;&gt;0,"",'Base de données'!$B2211),""))</f>
        <v/>
      </c>
      <c r="M2211" s="39" t="str">
        <f>IF(M$1&gt;$AE$1,"-",IFERROR(IF(DATEDIF('Base de données'!$A2211,M$1,"d")&lt;&gt;0,"",'Base de données'!$B2211),""))</f>
        <v/>
      </c>
      <c r="N2211" s="39" t="str">
        <f>IF(N$1&gt;$AE$1,"-",IFERROR(IF(DATEDIF('Base de données'!$A2211,N$1,"d")&lt;&gt;0,"",'Base de données'!$B2211),""))</f>
        <v/>
      </c>
      <c r="O2211" s="39" t="str">
        <f>IF(O$1&gt;$AE$1,"-",IFERROR(IF(DATEDIF('Base de données'!$A2211,O$1,"d")&lt;&gt;0,"",'Base de données'!$B2211),""))</f>
        <v/>
      </c>
      <c r="P2211" s="39" t="str">
        <f>IF(P$1&gt;$AE$1,"-",IFERROR(IF(DATEDIF('Base de données'!$A2211,P$1,"d")&lt;&gt;0,"",'Base de données'!$B2211),""))</f>
        <v/>
      </c>
      <c r="Q2211" s="39" t="str">
        <f>IF(Q$1&gt;$AE$1,"-",IFERROR(IF(DATEDIF('Base de données'!$A2211,Q$1,"d")&lt;&gt;0,"",'Base de données'!$B2211),""))</f>
        <v/>
      </c>
      <c r="R2211" s="39" t="str">
        <f>IF(R$1&gt;$AE$1,"-",IFERROR(IF(DATEDIF('Base de données'!$A2211,R$1,"d")&lt;&gt;0,"",'Base de données'!$B2211),""))</f>
        <v>T0HSF</v>
      </c>
      <c r="S2211" s="39" t="str">
        <f>IF(S$1&gt;$AE$1,"-",IFERROR(IF(DATEDIF('Base de données'!$A2211,S$1,"d")&lt;&gt;0,"",'Base de données'!$B2211),""))</f>
        <v/>
      </c>
      <c r="T2211" s="39" t="str">
        <f>IF(T$1&gt;$AE$1,"-",IFERROR(IF(DATEDIF('Base de données'!$A2211,T$1,"d")&lt;&gt;0,"",'Base de données'!$B2211),""))</f>
        <v/>
      </c>
      <c r="U2211" s="39" t="str">
        <f>IF(U$1&gt;$AE$1,"-",IFERROR(IF(DATEDIF('Base de données'!$A2211,U$1,"d")&lt;&gt;0,"",'Base de données'!$B2211),""))</f>
        <v/>
      </c>
      <c r="V2211" s="39" t="str">
        <f>IF(V$1&gt;$AE$1,"-",IFERROR(IF(DATEDIF('Base de données'!$A2211,V$1,"d")&lt;&gt;0,"",'Base de données'!$B2211),""))</f>
        <v/>
      </c>
      <c r="W2211" s="34"/>
      <c r="X2211" s="30" t="str">
        <f>'Base de données'!$C2211&amp;" "&amp;'Base de données'!$D2211</f>
        <v>Legendre Laure</v>
      </c>
      <c r="Y2211" s="31">
        <f>COUNTIF('Base de données'!$B:$B,'Base de données'!$B2211)</f>
        <v>11</v>
      </c>
      <c r="AA2211" s="87" cm="1">
        <f t="array" aca="1" ref="AA2211" ca="1">INDIRECT("'Base de données'!A" &amp; ROW(Y2211))</f>
        <v>45870</v>
      </c>
      <c r="AB2211" s="51" t="str" cm="1">
        <f t="array" aca="1" ref="AB2211" ca="1">INDIRECT("'Base de données'!B" &amp; ROW(Z2211))</f>
        <v>T0HSF</v>
      </c>
    </row>
    <row r="2212" spans="1:28" x14ac:dyDescent="0.3">
      <c r="A2212" s="41" t="str">
        <f ca="1">IF(IF(AND($B2212&lt;&gt;"-",$B2212=$E2212),"Entrée et sortie","-")="Entrée et sortie",'Base de données'!$B2212,"-")</f>
        <v>-</v>
      </c>
      <c r="B2212" s="41" t="str">
        <f t="shared" ca="1" si="139"/>
        <v>-</v>
      </c>
      <c r="C2212" s="41" t="str">
        <f t="shared" ca="1" si="140"/>
        <v>-</v>
      </c>
      <c r="D2212" s="41" t="str">
        <f>IF($F2212="sortie en cours d'année",'Base de données'!$B2212,"-")</f>
        <v>-</v>
      </c>
      <c r="E2212" s="41" t="str">
        <f>IF($H2212="entrée en cours d'année",'Base de données'!$B2212,"-")</f>
        <v>-</v>
      </c>
      <c r="F2212" s="37" t="str">
        <f t="shared" si="137"/>
        <v/>
      </c>
      <c r="G2212" s="37" t="str">
        <f>IF($J2212="mouvement",_xlfn.XLOOKUP('Base de données'!$B2212,$V:$V,$V:$V,0),"")</f>
        <v/>
      </c>
      <c r="H2212" s="37" t="str">
        <f t="shared" si="138"/>
        <v/>
      </c>
      <c r="I2212" s="37" t="str">
        <f>IF($J2212="mouvement",_xlfn.XLOOKUP('Base de données'!$B2212,$K:$K,$K:$K,0),"")</f>
        <v/>
      </c>
      <c r="J2212" s="38" t="str">
        <f>IF(AND(Y2212&lt;&gt;MAX(Y:Y),COUNTIF(K2212:V2212,'Base de données'!$B2212)&gt;0),"mouvement","")</f>
        <v/>
      </c>
      <c r="K2212" s="39" t="str">
        <f>IF(K$1&gt;$AE$1,"-",IFERROR(IF(DATEDIF('Base de données'!$A2212,K$1,"d")&lt;&gt;0,"",'Base de données'!$B2212),""))</f>
        <v/>
      </c>
      <c r="L2212" s="39" t="str">
        <f>IF(L$1&gt;$AE$1,"-",IFERROR(IF(DATEDIF('Base de données'!$A2212,L$1,"d")&lt;&gt;0,"",'Base de données'!$B2212),""))</f>
        <v/>
      </c>
      <c r="M2212" s="39" t="str">
        <f>IF(M$1&gt;$AE$1,"-",IFERROR(IF(DATEDIF('Base de données'!$A2212,M$1,"d")&lt;&gt;0,"",'Base de données'!$B2212),""))</f>
        <v/>
      </c>
      <c r="N2212" s="39" t="str">
        <f>IF(N$1&gt;$AE$1,"-",IFERROR(IF(DATEDIF('Base de données'!$A2212,N$1,"d")&lt;&gt;0,"",'Base de données'!$B2212),""))</f>
        <v/>
      </c>
      <c r="O2212" s="39" t="str">
        <f>IF(O$1&gt;$AE$1,"-",IFERROR(IF(DATEDIF('Base de données'!$A2212,O$1,"d")&lt;&gt;0,"",'Base de données'!$B2212),""))</f>
        <v/>
      </c>
      <c r="P2212" s="39" t="str">
        <f>IF(P$1&gt;$AE$1,"-",IFERROR(IF(DATEDIF('Base de données'!$A2212,P$1,"d")&lt;&gt;0,"",'Base de données'!$B2212),""))</f>
        <v/>
      </c>
      <c r="Q2212" s="39" t="str">
        <f>IF(Q$1&gt;$AE$1,"-",IFERROR(IF(DATEDIF('Base de données'!$A2212,Q$1,"d")&lt;&gt;0,"",'Base de données'!$B2212),""))</f>
        <v/>
      </c>
      <c r="R2212" s="39" t="str">
        <f>IF(R$1&gt;$AE$1,"-",IFERROR(IF(DATEDIF('Base de données'!$A2212,R$1,"d")&lt;&gt;0,"",'Base de données'!$B2212),""))</f>
        <v>IFJYC</v>
      </c>
      <c r="S2212" s="39" t="str">
        <f>IF(S$1&gt;$AE$1,"-",IFERROR(IF(DATEDIF('Base de données'!$A2212,S$1,"d")&lt;&gt;0,"",'Base de données'!$B2212),""))</f>
        <v/>
      </c>
      <c r="T2212" s="39" t="str">
        <f>IF(T$1&gt;$AE$1,"-",IFERROR(IF(DATEDIF('Base de données'!$A2212,T$1,"d")&lt;&gt;0,"",'Base de données'!$B2212),""))</f>
        <v/>
      </c>
      <c r="U2212" s="39" t="str">
        <f>IF(U$1&gt;$AE$1,"-",IFERROR(IF(DATEDIF('Base de données'!$A2212,U$1,"d")&lt;&gt;0,"",'Base de données'!$B2212),""))</f>
        <v/>
      </c>
      <c r="V2212" s="39" t="str">
        <f>IF(V$1&gt;$AE$1,"-",IFERROR(IF(DATEDIF('Base de données'!$A2212,V$1,"d")&lt;&gt;0,"",'Base de données'!$B2212),""))</f>
        <v/>
      </c>
      <c r="W2212" s="34"/>
      <c r="X2212" s="30" t="str">
        <f>'Base de données'!$C2212&amp;" "&amp;'Base de données'!$D2212</f>
        <v>Lévy Denise</v>
      </c>
      <c r="Y2212" s="31">
        <f>COUNTIF('Base de données'!$B:$B,'Base de données'!$B2212)</f>
        <v>12</v>
      </c>
      <c r="AA2212" s="87" cm="1">
        <f t="array" aca="1" ref="AA2212" ca="1">INDIRECT("'Base de données'!A" &amp; ROW(Y2212))</f>
        <v>45870</v>
      </c>
      <c r="AB2212" s="51" t="str" cm="1">
        <f t="array" aca="1" ref="AB2212" ca="1">INDIRECT("'Base de données'!B" &amp; ROW(Z2212))</f>
        <v>IFJYC</v>
      </c>
    </row>
    <row r="2213" spans="1:28" x14ac:dyDescent="0.3">
      <c r="A2213" s="41" t="str">
        <f ca="1">IF(IF(AND($B2213&lt;&gt;"-",$B2213=$E2213),"Entrée et sortie","-")="Entrée et sortie",'Base de données'!$B2213,"-")</f>
        <v>-</v>
      </c>
      <c r="B2213" s="41" t="str">
        <f t="shared" ca="1" si="139"/>
        <v>CN75F</v>
      </c>
      <c r="C2213" s="41" t="str">
        <f t="shared" ca="1" si="140"/>
        <v>CN75F</v>
      </c>
      <c r="D2213" s="41" t="str">
        <f>IF($F2213="sortie en cours d'année",'Base de données'!$B2213,"-")</f>
        <v>CN75F</v>
      </c>
      <c r="E2213" s="41" t="str">
        <f>IF($H2213="entrée en cours d'année",'Base de données'!$B2213,"-")</f>
        <v>-</v>
      </c>
      <c r="F2213" s="37" t="str">
        <f t="shared" si="137"/>
        <v>sortie en cours d'année</v>
      </c>
      <c r="G2213" s="37">
        <f>IF($J2213="mouvement",_xlfn.XLOOKUP('Base de données'!$B2213,$V:$V,$V:$V,0),"")</f>
        <v>0</v>
      </c>
      <c r="H2213" s="37" t="str">
        <f t="shared" si="138"/>
        <v/>
      </c>
      <c r="I2213" s="37" t="str">
        <f>IF($J2213="mouvement",_xlfn.XLOOKUP('Base de données'!$B2213,$K:$K,$K:$K,0),"")</f>
        <v>CN75F</v>
      </c>
      <c r="J2213" s="38" t="str">
        <f>IF(AND(Y2213&lt;&gt;MAX(Y:Y),COUNTIF(K2213:V2213,'Base de données'!$B2213)&gt;0),"mouvement","")</f>
        <v>mouvement</v>
      </c>
      <c r="K2213" s="39" t="str">
        <f>IF(K$1&gt;$AE$1,"-",IFERROR(IF(DATEDIF('Base de données'!$A2213,K$1,"d")&lt;&gt;0,"",'Base de données'!$B2213),""))</f>
        <v/>
      </c>
      <c r="L2213" s="39" t="str">
        <f>IF(L$1&gt;$AE$1,"-",IFERROR(IF(DATEDIF('Base de données'!$A2213,L$1,"d")&lt;&gt;0,"",'Base de données'!$B2213),""))</f>
        <v/>
      </c>
      <c r="M2213" s="39" t="str">
        <f>IF(M$1&gt;$AE$1,"-",IFERROR(IF(DATEDIF('Base de données'!$A2213,M$1,"d")&lt;&gt;0,"",'Base de données'!$B2213),""))</f>
        <v/>
      </c>
      <c r="N2213" s="39" t="str">
        <f>IF(N$1&gt;$AE$1,"-",IFERROR(IF(DATEDIF('Base de données'!$A2213,N$1,"d")&lt;&gt;0,"",'Base de données'!$B2213),""))</f>
        <v/>
      </c>
      <c r="O2213" s="39" t="str">
        <f>IF(O$1&gt;$AE$1,"-",IFERROR(IF(DATEDIF('Base de données'!$A2213,O$1,"d")&lt;&gt;0,"",'Base de données'!$B2213),""))</f>
        <v/>
      </c>
      <c r="P2213" s="39" t="str">
        <f>IF(P$1&gt;$AE$1,"-",IFERROR(IF(DATEDIF('Base de données'!$A2213,P$1,"d")&lt;&gt;0,"",'Base de données'!$B2213),""))</f>
        <v/>
      </c>
      <c r="Q2213" s="39" t="str">
        <f>IF(Q$1&gt;$AE$1,"-",IFERROR(IF(DATEDIF('Base de données'!$A2213,Q$1,"d")&lt;&gt;0,"",'Base de données'!$B2213),""))</f>
        <v/>
      </c>
      <c r="R2213" s="39" t="str">
        <f>IF(R$1&gt;$AE$1,"-",IFERROR(IF(DATEDIF('Base de données'!$A2213,R$1,"d")&lt;&gt;0,"",'Base de données'!$B2213),""))</f>
        <v>CN75F</v>
      </c>
      <c r="S2213" s="39" t="str">
        <f>IF(S$1&gt;$AE$1,"-",IFERROR(IF(DATEDIF('Base de données'!$A2213,S$1,"d")&lt;&gt;0,"",'Base de données'!$B2213),""))</f>
        <v/>
      </c>
      <c r="T2213" s="39" t="str">
        <f>IF(T$1&gt;$AE$1,"-",IFERROR(IF(DATEDIF('Base de données'!$A2213,T$1,"d")&lt;&gt;0,"",'Base de données'!$B2213),""))</f>
        <v/>
      </c>
      <c r="U2213" s="39" t="str">
        <f>IF(U$1&gt;$AE$1,"-",IFERROR(IF(DATEDIF('Base de données'!$A2213,U$1,"d")&lt;&gt;0,"",'Base de données'!$B2213),""))</f>
        <v/>
      </c>
      <c r="V2213" s="39" t="str">
        <f>IF(V$1&gt;$AE$1,"-",IFERROR(IF(DATEDIF('Base de données'!$A2213,V$1,"d")&lt;&gt;0,"",'Base de données'!$B2213),""))</f>
        <v/>
      </c>
      <c r="W2213" s="34"/>
      <c r="X2213" s="30" t="str">
        <f>'Base de données'!$C2213&amp;" "&amp;'Base de données'!$D2213</f>
        <v>Camus Emmanuel</v>
      </c>
      <c r="Y2213" s="31">
        <f>COUNTIF('Base de données'!$B:$B,'Base de données'!$B2213)</f>
        <v>11</v>
      </c>
      <c r="AA2213" s="87" cm="1">
        <f t="array" aca="1" ref="AA2213" ca="1">INDIRECT("'Base de données'!A" &amp; ROW(Y2213))</f>
        <v>45870</v>
      </c>
      <c r="AB2213" s="51" t="str" cm="1">
        <f t="array" aca="1" ref="AB2213" ca="1">INDIRECT("'Base de données'!B" &amp; ROW(Z2213))</f>
        <v>CN75F</v>
      </c>
    </row>
    <row r="2214" spans="1:28" x14ac:dyDescent="0.3">
      <c r="A2214" s="41" t="str">
        <f ca="1">IF(IF(AND($B2214&lt;&gt;"-",$B2214=$E2214),"Entrée et sortie","-")="Entrée et sortie",'Base de données'!$B2214,"-")</f>
        <v>-</v>
      </c>
      <c r="B2214" s="41" t="str">
        <f t="shared" ca="1" si="139"/>
        <v>-</v>
      </c>
      <c r="C2214" s="41" t="str">
        <f t="shared" ca="1" si="140"/>
        <v>-</v>
      </c>
      <c r="D2214" s="41" t="str">
        <f>IF($F2214="sortie en cours d'année",'Base de données'!$B2214,"-")</f>
        <v>-</v>
      </c>
      <c r="E2214" s="41" t="str">
        <f>IF($H2214="entrée en cours d'année",'Base de données'!$B2214,"-")</f>
        <v>-</v>
      </c>
      <c r="F2214" s="37" t="str">
        <f t="shared" si="137"/>
        <v/>
      </c>
      <c r="G2214" s="37" t="str">
        <f>IF($J2214="mouvement",_xlfn.XLOOKUP('Base de données'!$B2214,$V:$V,$V:$V,0),"")</f>
        <v/>
      </c>
      <c r="H2214" s="37" t="str">
        <f t="shared" si="138"/>
        <v/>
      </c>
      <c r="I2214" s="37" t="str">
        <f>IF($J2214="mouvement",_xlfn.XLOOKUP('Base de données'!$B2214,$K:$K,$K:$K,0),"")</f>
        <v/>
      </c>
      <c r="J2214" s="38" t="str">
        <f>IF(AND(Y2214&lt;&gt;MAX(Y:Y),COUNTIF(K2214:V2214,'Base de données'!$B2214)&gt;0),"mouvement","")</f>
        <v/>
      </c>
      <c r="K2214" s="39" t="str">
        <f>IF(K$1&gt;$AE$1,"-",IFERROR(IF(DATEDIF('Base de données'!$A2214,K$1,"d")&lt;&gt;0,"",'Base de données'!$B2214),""))</f>
        <v/>
      </c>
      <c r="L2214" s="39" t="str">
        <f>IF(L$1&gt;$AE$1,"-",IFERROR(IF(DATEDIF('Base de données'!$A2214,L$1,"d")&lt;&gt;0,"",'Base de données'!$B2214),""))</f>
        <v/>
      </c>
      <c r="M2214" s="39" t="str">
        <f>IF(M$1&gt;$AE$1,"-",IFERROR(IF(DATEDIF('Base de données'!$A2214,M$1,"d")&lt;&gt;0,"",'Base de données'!$B2214),""))</f>
        <v/>
      </c>
      <c r="N2214" s="39" t="str">
        <f>IF(N$1&gt;$AE$1,"-",IFERROR(IF(DATEDIF('Base de données'!$A2214,N$1,"d")&lt;&gt;0,"",'Base de données'!$B2214),""))</f>
        <v/>
      </c>
      <c r="O2214" s="39" t="str">
        <f>IF(O$1&gt;$AE$1,"-",IFERROR(IF(DATEDIF('Base de données'!$A2214,O$1,"d")&lt;&gt;0,"",'Base de données'!$B2214),""))</f>
        <v/>
      </c>
      <c r="P2214" s="39" t="str">
        <f>IF(P$1&gt;$AE$1,"-",IFERROR(IF(DATEDIF('Base de données'!$A2214,P$1,"d")&lt;&gt;0,"",'Base de données'!$B2214),""))</f>
        <v/>
      </c>
      <c r="Q2214" s="39" t="str">
        <f>IF(Q$1&gt;$AE$1,"-",IFERROR(IF(DATEDIF('Base de données'!$A2214,Q$1,"d")&lt;&gt;0,"",'Base de données'!$B2214),""))</f>
        <v/>
      </c>
      <c r="R2214" s="39" t="str">
        <f>IF(R$1&gt;$AE$1,"-",IFERROR(IF(DATEDIF('Base de données'!$A2214,R$1,"d")&lt;&gt;0,"",'Base de données'!$B2214),""))</f>
        <v>3E96F</v>
      </c>
      <c r="S2214" s="39" t="str">
        <f>IF(S$1&gt;$AE$1,"-",IFERROR(IF(DATEDIF('Base de données'!$A2214,S$1,"d")&lt;&gt;0,"",'Base de données'!$B2214),""))</f>
        <v/>
      </c>
      <c r="T2214" s="39" t="str">
        <f>IF(T$1&gt;$AE$1,"-",IFERROR(IF(DATEDIF('Base de données'!$A2214,T$1,"d")&lt;&gt;0,"",'Base de données'!$B2214),""))</f>
        <v/>
      </c>
      <c r="U2214" s="39" t="str">
        <f>IF(U$1&gt;$AE$1,"-",IFERROR(IF(DATEDIF('Base de données'!$A2214,U$1,"d")&lt;&gt;0,"",'Base de données'!$B2214),""))</f>
        <v/>
      </c>
      <c r="V2214" s="39" t="str">
        <f>IF(V$1&gt;$AE$1,"-",IFERROR(IF(DATEDIF('Base de données'!$A2214,V$1,"d")&lt;&gt;0,"",'Base de données'!$B2214),""))</f>
        <v/>
      </c>
      <c r="W2214" s="34"/>
      <c r="X2214" s="30" t="str">
        <f>'Base de données'!$C2214&amp;" "&amp;'Base de données'!$D2214</f>
        <v>Becker Michèle</v>
      </c>
      <c r="Y2214" s="31">
        <f>COUNTIF('Base de données'!$B:$B,'Base de données'!$B2214)</f>
        <v>12</v>
      </c>
      <c r="AA2214" s="87" cm="1">
        <f t="array" aca="1" ref="AA2214" ca="1">INDIRECT("'Base de données'!A" &amp; ROW(Y2214))</f>
        <v>45870</v>
      </c>
      <c r="AB2214" s="51" t="str" cm="1">
        <f t="array" aca="1" ref="AB2214" ca="1">INDIRECT("'Base de données'!B" &amp; ROW(Z2214))</f>
        <v>3E96F</v>
      </c>
    </row>
    <row r="2215" spans="1:28" x14ac:dyDescent="0.3">
      <c r="A2215" s="41" t="str">
        <f ca="1">IF(IF(AND($B2215&lt;&gt;"-",$B2215=$E2215),"Entrée et sortie","-")="Entrée et sortie",'Base de données'!$B2215,"-")</f>
        <v>-</v>
      </c>
      <c r="B2215" s="41" t="str">
        <f t="shared" ca="1" si="139"/>
        <v>-</v>
      </c>
      <c r="C2215" s="41" t="str">
        <f t="shared" ca="1" si="140"/>
        <v>-</v>
      </c>
      <c r="D2215" s="41" t="str">
        <f>IF($F2215="sortie en cours d'année",'Base de données'!$B2215,"-")</f>
        <v>-</v>
      </c>
      <c r="E2215" s="41" t="str">
        <f>IF($H2215="entrée en cours d'année",'Base de données'!$B2215,"-")</f>
        <v>QJKEN</v>
      </c>
      <c r="F2215" s="37" t="str">
        <f t="shared" si="137"/>
        <v/>
      </c>
      <c r="G2215" s="37" t="str">
        <f>IF($J2215="mouvement",_xlfn.XLOOKUP('Base de données'!$B2215,$V:$V,$V:$V,0),"")</f>
        <v>QJKEN</v>
      </c>
      <c r="H2215" s="37" t="str">
        <f t="shared" si="138"/>
        <v>entrée en cours d'année</v>
      </c>
      <c r="I2215" s="37">
        <f>IF($J2215="mouvement",_xlfn.XLOOKUP('Base de données'!$B2215,$K:$K,$K:$K,0),"")</f>
        <v>0</v>
      </c>
      <c r="J2215" s="38" t="str">
        <f>IF(AND(Y2215&lt;&gt;MAX(Y:Y),COUNTIF(K2215:V2215,'Base de données'!$B2215)&gt;0),"mouvement","")</f>
        <v>mouvement</v>
      </c>
      <c r="K2215" s="39" t="str">
        <f>IF(K$1&gt;$AE$1,"-",IFERROR(IF(DATEDIF('Base de données'!$A2215,K$1,"d")&lt;&gt;0,"",'Base de données'!$B2215),""))</f>
        <v/>
      </c>
      <c r="L2215" s="39" t="str">
        <f>IF(L$1&gt;$AE$1,"-",IFERROR(IF(DATEDIF('Base de données'!$A2215,L$1,"d")&lt;&gt;0,"",'Base de données'!$B2215),""))</f>
        <v/>
      </c>
      <c r="M2215" s="39" t="str">
        <f>IF(M$1&gt;$AE$1,"-",IFERROR(IF(DATEDIF('Base de données'!$A2215,M$1,"d")&lt;&gt;0,"",'Base de données'!$B2215),""))</f>
        <v/>
      </c>
      <c r="N2215" s="39" t="str">
        <f>IF(N$1&gt;$AE$1,"-",IFERROR(IF(DATEDIF('Base de données'!$A2215,N$1,"d")&lt;&gt;0,"",'Base de données'!$B2215),""))</f>
        <v/>
      </c>
      <c r="O2215" s="39" t="str">
        <f>IF(O$1&gt;$AE$1,"-",IFERROR(IF(DATEDIF('Base de données'!$A2215,O$1,"d")&lt;&gt;0,"",'Base de données'!$B2215),""))</f>
        <v/>
      </c>
      <c r="P2215" s="39" t="str">
        <f>IF(P$1&gt;$AE$1,"-",IFERROR(IF(DATEDIF('Base de données'!$A2215,P$1,"d")&lt;&gt;0,"",'Base de données'!$B2215),""))</f>
        <v/>
      </c>
      <c r="Q2215" s="39" t="str">
        <f>IF(Q$1&gt;$AE$1,"-",IFERROR(IF(DATEDIF('Base de données'!$A2215,Q$1,"d")&lt;&gt;0,"",'Base de données'!$B2215),""))</f>
        <v/>
      </c>
      <c r="R2215" s="39" t="str">
        <f>IF(R$1&gt;$AE$1,"-",IFERROR(IF(DATEDIF('Base de données'!$A2215,R$1,"d")&lt;&gt;0,"",'Base de données'!$B2215),""))</f>
        <v>QJKEN</v>
      </c>
      <c r="S2215" s="39" t="str">
        <f>IF(S$1&gt;$AE$1,"-",IFERROR(IF(DATEDIF('Base de données'!$A2215,S$1,"d")&lt;&gt;0,"",'Base de données'!$B2215),""))</f>
        <v/>
      </c>
      <c r="T2215" s="39" t="str">
        <f>IF(T$1&gt;$AE$1,"-",IFERROR(IF(DATEDIF('Base de données'!$A2215,T$1,"d")&lt;&gt;0,"",'Base de données'!$B2215),""))</f>
        <v/>
      </c>
      <c r="U2215" s="39" t="str">
        <f>IF(U$1&gt;$AE$1,"-",IFERROR(IF(DATEDIF('Base de données'!$A2215,U$1,"d")&lt;&gt;0,"",'Base de données'!$B2215),""))</f>
        <v/>
      </c>
      <c r="V2215" s="39" t="str">
        <f>IF(V$1&gt;$AE$1,"-",IFERROR(IF(DATEDIF('Base de données'!$A2215,V$1,"d")&lt;&gt;0,"",'Base de données'!$B2215),""))</f>
        <v/>
      </c>
      <c r="W2215" s="34"/>
      <c r="X2215" s="30" t="str">
        <f>'Base de données'!$C2215&amp;" "&amp;'Base de données'!$D2215</f>
        <v>Salmon Thibaut</v>
      </c>
      <c r="Y2215" s="31">
        <f>COUNTIF('Base de données'!$B:$B,'Base de données'!$B2215)</f>
        <v>11</v>
      </c>
      <c r="AA2215" s="87" cm="1">
        <f t="array" aca="1" ref="AA2215" ca="1">INDIRECT("'Base de données'!A" &amp; ROW(Y2215))</f>
        <v>45870</v>
      </c>
      <c r="AB2215" s="51" t="str" cm="1">
        <f t="array" aca="1" ref="AB2215" ca="1">INDIRECT("'Base de données'!B" &amp; ROW(Z2215))</f>
        <v>QJKEN</v>
      </c>
    </row>
    <row r="2216" spans="1:28" x14ac:dyDescent="0.3">
      <c r="A2216" s="41" t="str">
        <f ca="1">IF(IF(AND($B2216&lt;&gt;"-",$B2216=$E2216),"Entrée et sortie","-")="Entrée et sortie",'Base de données'!$B2216,"-")</f>
        <v>-</v>
      </c>
      <c r="B2216" s="41" t="str">
        <f t="shared" ca="1" si="139"/>
        <v>-</v>
      </c>
      <c r="C2216" s="41" t="str">
        <f t="shared" ca="1" si="140"/>
        <v>-</v>
      </c>
      <c r="D2216" s="41" t="str">
        <f>IF($F2216="sortie en cours d'année",'Base de données'!$B2216,"-")</f>
        <v>-</v>
      </c>
      <c r="E2216" s="41" t="str">
        <f>IF($H2216="entrée en cours d'année",'Base de données'!$B2216,"-")</f>
        <v>FUMYO</v>
      </c>
      <c r="F2216" s="37" t="str">
        <f t="shared" si="137"/>
        <v/>
      </c>
      <c r="G2216" s="37" t="str">
        <f>IF($J2216="mouvement",_xlfn.XLOOKUP('Base de données'!$B2216,$V:$V,$V:$V,0),"")</f>
        <v>FUMYO</v>
      </c>
      <c r="H2216" s="37" t="str">
        <f t="shared" si="138"/>
        <v>entrée en cours d'année</v>
      </c>
      <c r="I2216" s="37">
        <f>IF($J2216="mouvement",_xlfn.XLOOKUP('Base de données'!$B2216,$K:$K,$K:$K,0),"")</f>
        <v>0</v>
      </c>
      <c r="J2216" s="38" t="str">
        <f>IF(AND(Y2216&lt;&gt;MAX(Y:Y),COUNTIF(K2216:V2216,'Base de données'!$B2216)&gt;0),"mouvement","")</f>
        <v>mouvement</v>
      </c>
      <c r="K2216" s="39" t="str">
        <f>IF(K$1&gt;$AE$1,"-",IFERROR(IF(DATEDIF('Base de données'!$A2216,K$1,"d")&lt;&gt;0,"",'Base de données'!$B2216),""))</f>
        <v/>
      </c>
      <c r="L2216" s="39" t="str">
        <f>IF(L$1&gt;$AE$1,"-",IFERROR(IF(DATEDIF('Base de données'!$A2216,L$1,"d")&lt;&gt;0,"",'Base de données'!$B2216),""))</f>
        <v/>
      </c>
      <c r="M2216" s="39" t="str">
        <f>IF(M$1&gt;$AE$1,"-",IFERROR(IF(DATEDIF('Base de données'!$A2216,M$1,"d")&lt;&gt;0,"",'Base de données'!$B2216),""))</f>
        <v/>
      </c>
      <c r="N2216" s="39" t="str">
        <f>IF(N$1&gt;$AE$1,"-",IFERROR(IF(DATEDIF('Base de données'!$A2216,N$1,"d")&lt;&gt;0,"",'Base de données'!$B2216),""))</f>
        <v/>
      </c>
      <c r="O2216" s="39" t="str">
        <f>IF(O$1&gt;$AE$1,"-",IFERROR(IF(DATEDIF('Base de données'!$A2216,O$1,"d")&lt;&gt;0,"",'Base de données'!$B2216),""))</f>
        <v/>
      </c>
      <c r="P2216" s="39" t="str">
        <f>IF(P$1&gt;$AE$1,"-",IFERROR(IF(DATEDIF('Base de données'!$A2216,P$1,"d")&lt;&gt;0,"",'Base de données'!$B2216),""))</f>
        <v/>
      </c>
      <c r="Q2216" s="39" t="str">
        <f>IF(Q$1&gt;$AE$1,"-",IFERROR(IF(DATEDIF('Base de données'!$A2216,Q$1,"d")&lt;&gt;0,"",'Base de données'!$B2216),""))</f>
        <v/>
      </c>
      <c r="R2216" s="39" t="str">
        <f>IF(R$1&gt;$AE$1,"-",IFERROR(IF(DATEDIF('Base de données'!$A2216,R$1,"d")&lt;&gt;0,"",'Base de données'!$B2216),""))</f>
        <v>FUMYO</v>
      </c>
      <c r="S2216" s="39" t="str">
        <f>IF(S$1&gt;$AE$1,"-",IFERROR(IF(DATEDIF('Base de données'!$A2216,S$1,"d")&lt;&gt;0,"",'Base de données'!$B2216),""))</f>
        <v/>
      </c>
      <c r="T2216" s="39" t="str">
        <f>IF(T$1&gt;$AE$1,"-",IFERROR(IF(DATEDIF('Base de données'!$A2216,T$1,"d")&lt;&gt;0,"",'Base de données'!$B2216),""))</f>
        <v/>
      </c>
      <c r="U2216" s="39" t="str">
        <f>IF(U$1&gt;$AE$1,"-",IFERROR(IF(DATEDIF('Base de données'!$A2216,U$1,"d")&lt;&gt;0,"",'Base de données'!$B2216),""))</f>
        <v/>
      </c>
      <c r="V2216" s="39" t="str">
        <f>IF(V$1&gt;$AE$1,"-",IFERROR(IF(DATEDIF('Base de données'!$A2216,V$1,"d")&lt;&gt;0,"",'Base de données'!$B2216),""))</f>
        <v/>
      </c>
      <c r="W2216" s="34"/>
      <c r="X2216" s="30" t="str">
        <f>'Base de données'!$C2216&amp;" "&amp;'Base de données'!$D2216</f>
        <v>Marchal Robert</v>
      </c>
      <c r="Y2216" s="31">
        <f>COUNTIF('Base de données'!$B:$B,'Base de données'!$B2216)</f>
        <v>11</v>
      </c>
      <c r="AA2216" s="87" cm="1">
        <f t="array" aca="1" ref="AA2216" ca="1">INDIRECT("'Base de données'!A" &amp; ROW(Y2216))</f>
        <v>45870</v>
      </c>
      <c r="AB2216" s="51" t="str" cm="1">
        <f t="array" aca="1" ref="AB2216" ca="1">INDIRECT("'Base de données'!B" &amp; ROW(Z2216))</f>
        <v>FUMYO</v>
      </c>
    </row>
    <row r="2217" spans="1:28" x14ac:dyDescent="0.3">
      <c r="A2217" s="41" t="str">
        <f ca="1">IF(IF(AND($B2217&lt;&gt;"-",$B2217=$E2217),"Entrée et sortie","-")="Entrée et sortie",'Base de données'!$B2217,"-")</f>
        <v>-</v>
      </c>
      <c r="B2217" s="41" t="str">
        <f t="shared" ca="1" si="139"/>
        <v>-</v>
      </c>
      <c r="C2217" s="41" t="str">
        <f t="shared" ca="1" si="140"/>
        <v>-</v>
      </c>
      <c r="D2217" s="41" t="str">
        <f>IF($F2217="sortie en cours d'année",'Base de données'!$B2217,"-")</f>
        <v>-</v>
      </c>
      <c r="E2217" s="41" t="str">
        <f>IF($H2217="entrée en cours d'année",'Base de données'!$B2217,"-")</f>
        <v>0D66F</v>
      </c>
      <c r="F2217" s="37" t="str">
        <f t="shared" si="137"/>
        <v/>
      </c>
      <c r="G2217" s="37" t="str">
        <f>IF($J2217="mouvement",_xlfn.XLOOKUP('Base de données'!$B2217,$V:$V,$V:$V,0),"")</f>
        <v>0D66F</v>
      </c>
      <c r="H2217" s="37" t="str">
        <f t="shared" si="138"/>
        <v>entrée en cours d'année</v>
      </c>
      <c r="I2217" s="37">
        <f>IF($J2217="mouvement",_xlfn.XLOOKUP('Base de données'!$B2217,$K:$K,$K:$K,0),"")</f>
        <v>0</v>
      </c>
      <c r="J2217" s="38" t="str">
        <f>IF(AND(Y2217&lt;&gt;MAX(Y:Y),COUNTIF(K2217:V2217,'Base de données'!$B2217)&gt;0),"mouvement","")</f>
        <v>mouvement</v>
      </c>
      <c r="K2217" s="39" t="str">
        <f>IF(K$1&gt;$AE$1,"-",IFERROR(IF(DATEDIF('Base de données'!$A2217,K$1,"d")&lt;&gt;0,"",'Base de données'!$B2217),""))</f>
        <v/>
      </c>
      <c r="L2217" s="39" t="str">
        <f>IF(L$1&gt;$AE$1,"-",IFERROR(IF(DATEDIF('Base de données'!$A2217,L$1,"d")&lt;&gt;0,"",'Base de données'!$B2217),""))</f>
        <v/>
      </c>
      <c r="M2217" s="39" t="str">
        <f>IF(M$1&gt;$AE$1,"-",IFERROR(IF(DATEDIF('Base de données'!$A2217,M$1,"d")&lt;&gt;0,"",'Base de données'!$B2217),""))</f>
        <v/>
      </c>
      <c r="N2217" s="39" t="str">
        <f>IF(N$1&gt;$AE$1,"-",IFERROR(IF(DATEDIF('Base de données'!$A2217,N$1,"d")&lt;&gt;0,"",'Base de données'!$B2217),""))</f>
        <v/>
      </c>
      <c r="O2217" s="39" t="str">
        <f>IF(O$1&gt;$AE$1,"-",IFERROR(IF(DATEDIF('Base de données'!$A2217,O$1,"d")&lt;&gt;0,"",'Base de données'!$B2217),""))</f>
        <v/>
      </c>
      <c r="P2217" s="39" t="str">
        <f>IF(P$1&gt;$AE$1,"-",IFERROR(IF(DATEDIF('Base de données'!$A2217,P$1,"d")&lt;&gt;0,"",'Base de données'!$B2217),""))</f>
        <v/>
      </c>
      <c r="Q2217" s="39" t="str">
        <f>IF(Q$1&gt;$AE$1,"-",IFERROR(IF(DATEDIF('Base de données'!$A2217,Q$1,"d")&lt;&gt;0,"",'Base de données'!$B2217),""))</f>
        <v/>
      </c>
      <c r="R2217" s="39" t="str">
        <f>IF(R$1&gt;$AE$1,"-",IFERROR(IF(DATEDIF('Base de données'!$A2217,R$1,"d")&lt;&gt;0,"",'Base de données'!$B2217),""))</f>
        <v>0D66F</v>
      </c>
      <c r="S2217" s="39" t="str">
        <f>IF(S$1&gt;$AE$1,"-",IFERROR(IF(DATEDIF('Base de données'!$A2217,S$1,"d")&lt;&gt;0,"",'Base de données'!$B2217),""))</f>
        <v/>
      </c>
      <c r="T2217" s="39" t="str">
        <f>IF(T$1&gt;$AE$1,"-",IFERROR(IF(DATEDIF('Base de données'!$A2217,T$1,"d")&lt;&gt;0,"",'Base de données'!$B2217),""))</f>
        <v/>
      </c>
      <c r="U2217" s="39" t="str">
        <f>IF(U$1&gt;$AE$1,"-",IFERROR(IF(DATEDIF('Base de données'!$A2217,U$1,"d")&lt;&gt;0,"",'Base de données'!$B2217),""))</f>
        <v/>
      </c>
      <c r="V2217" s="39" t="str">
        <f>IF(V$1&gt;$AE$1,"-",IFERROR(IF(DATEDIF('Base de données'!$A2217,V$1,"d")&lt;&gt;0,"",'Base de données'!$B2217),""))</f>
        <v/>
      </c>
      <c r="W2217" s="34"/>
      <c r="X2217" s="30" t="str">
        <f>'Base de données'!$C2217&amp;" "&amp;'Base de données'!$D2217</f>
        <v>Maréchal Paulette</v>
      </c>
      <c r="Y2217" s="31">
        <f>COUNTIF('Base de données'!$B:$B,'Base de données'!$B2217)</f>
        <v>11</v>
      </c>
      <c r="AA2217" s="87" cm="1">
        <f t="array" aca="1" ref="AA2217" ca="1">INDIRECT("'Base de données'!A" &amp; ROW(Y2217))</f>
        <v>45870</v>
      </c>
      <c r="AB2217" s="51" t="str" cm="1">
        <f t="array" aca="1" ref="AB2217" ca="1">INDIRECT("'Base de données'!B" &amp; ROW(Z2217))</f>
        <v>0D66F</v>
      </c>
    </row>
    <row r="2218" spans="1:28" x14ac:dyDescent="0.3">
      <c r="A2218" s="41" t="str">
        <f ca="1">IF(IF(AND($B2218&lt;&gt;"-",$B2218=$E2218),"Entrée et sortie","-")="Entrée et sortie",'Base de données'!$B2218,"-")</f>
        <v>-</v>
      </c>
      <c r="B2218" s="41" t="str">
        <f t="shared" ca="1" si="139"/>
        <v>-</v>
      </c>
      <c r="C2218" s="41" t="str">
        <f t="shared" ca="1" si="140"/>
        <v>-</v>
      </c>
      <c r="D2218" s="41" t="str">
        <f>IF($F2218="sortie en cours d'année",'Base de données'!$B2218,"-")</f>
        <v>-</v>
      </c>
      <c r="E2218" s="41" t="str">
        <f>IF($H2218="entrée en cours d'année",'Base de données'!$B2218,"-")</f>
        <v>00EBC</v>
      </c>
      <c r="F2218" s="37" t="str">
        <f t="shared" si="137"/>
        <v/>
      </c>
      <c r="G2218" s="37" t="str">
        <f>IF($J2218="mouvement",_xlfn.XLOOKUP('Base de données'!$B2218,$V:$V,$V:$V,0),"")</f>
        <v>00EBC</v>
      </c>
      <c r="H2218" s="37" t="str">
        <f t="shared" si="138"/>
        <v>entrée en cours d'année</v>
      </c>
      <c r="I2218" s="37">
        <f>IF($J2218="mouvement",_xlfn.XLOOKUP('Base de données'!$B2218,$K:$K,$K:$K,0),"")</f>
        <v>0</v>
      </c>
      <c r="J2218" s="38" t="str">
        <f>IF(AND(Y2218&lt;&gt;MAX(Y:Y),COUNTIF(K2218:V2218,'Base de données'!$B2218)&gt;0),"mouvement","")</f>
        <v>mouvement</v>
      </c>
      <c r="K2218" s="39" t="str">
        <f>IF(K$1&gt;$AE$1,"-",IFERROR(IF(DATEDIF('Base de données'!$A2218,K$1,"d")&lt;&gt;0,"",'Base de données'!$B2218),""))</f>
        <v/>
      </c>
      <c r="L2218" s="39" t="str">
        <f>IF(L$1&gt;$AE$1,"-",IFERROR(IF(DATEDIF('Base de données'!$A2218,L$1,"d")&lt;&gt;0,"",'Base de données'!$B2218),""))</f>
        <v/>
      </c>
      <c r="M2218" s="39" t="str">
        <f>IF(M$1&gt;$AE$1,"-",IFERROR(IF(DATEDIF('Base de données'!$A2218,M$1,"d")&lt;&gt;0,"",'Base de données'!$B2218),""))</f>
        <v/>
      </c>
      <c r="N2218" s="39" t="str">
        <f>IF(N$1&gt;$AE$1,"-",IFERROR(IF(DATEDIF('Base de données'!$A2218,N$1,"d")&lt;&gt;0,"",'Base de données'!$B2218),""))</f>
        <v/>
      </c>
      <c r="O2218" s="39" t="str">
        <f>IF(O$1&gt;$AE$1,"-",IFERROR(IF(DATEDIF('Base de données'!$A2218,O$1,"d")&lt;&gt;0,"",'Base de données'!$B2218),""))</f>
        <v/>
      </c>
      <c r="P2218" s="39" t="str">
        <f>IF(P$1&gt;$AE$1,"-",IFERROR(IF(DATEDIF('Base de données'!$A2218,P$1,"d")&lt;&gt;0,"",'Base de données'!$B2218),""))</f>
        <v/>
      </c>
      <c r="Q2218" s="39" t="str">
        <f>IF(Q$1&gt;$AE$1,"-",IFERROR(IF(DATEDIF('Base de données'!$A2218,Q$1,"d")&lt;&gt;0,"",'Base de données'!$B2218),""))</f>
        <v/>
      </c>
      <c r="R2218" s="39" t="str">
        <f>IF(R$1&gt;$AE$1,"-",IFERROR(IF(DATEDIF('Base de données'!$A2218,R$1,"d")&lt;&gt;0,"",'Base de données'!$B2218),""))</f>
        <v>00EBC</v>
      </c>
      <c r="S2218" s="39" t="str">
        <f>IF(S$1&gt;$AE$1,"-",IFERROR(IF(DATEDIF('Base de données'!$A2218,S$1,"d")&lt;&gt;0,"",'Base de données'!$B2218),""))</f>
        <v/>
      </c>
      <c r="T2218" s="39" t="str">
        <f>IF(T$1&gt;$AE$1,"-",IFERROR(IF(DATEDIF('Base de données'!$A2218,T$1,"d")&lt;&gt;0,"",'Base de données'!$B2218),""))</f>
        <v/>
      </c>
      <c r="U2218" s="39" t="str">
        <f>IF(U$1&gt;$AE$1,"-",IFERROR(IF(DATEDIF('Base de données'!$A2218,U$1,"d")&lt;&gt;0,"",'Base de données'!$B2218),""))</f>
        <v/>
      </c>
      <c r="V2218" s="39" t="str">
        <f>IF(V$1&gt;$AE$1,"-",IFERROR(IF(DATEDIF('Base de données'!$A2218,V$1,"d")&lt;&gt;0,"",'Base de données'!$B2218),""))</f>
        <v/>
      </c>
      <c r="W2218" s="34"/>
      <c r="X2218" s="30" t="str">
        <f>'Base de données'!$C2218&amp;" "&amp;'Base de données'!$D2218</f>
        <v>Leconte Vincent</v>
      </c>
      <c r="Y2218" s="31">
        <f>COUNTIF('Base de données'!$B:$B,'Base de données'!$B2218)</f>
        <v>11</v>
      </c>
      <c r="AA2218" s="87" cm="1">
        <f t="array" aca="1" ref="AA2218" ca="1">INDIRECT("'Base de données'!A" &amp; ROW(Y2218))</f>
        <v>45870</v>
      </c>
      <c r="AB2218" s="51" t="str" cm="1">
        <f t="array" aca="1" ref="AB2218" ca="1">INDIRECT("'Base de données'!B" &amp; ROW(Z2218))</f>
        <v>00EBC</v>
      </c>
    </row>
    <row r="2219" spans="1:28" x14ac:dyDescent="0.3">
      <c r="A2219" s="41" t="str">
        <f ca="1">IF(IF(AND($B2219&lt;&gt;"-",$B2219=$E2219),"Entrée et sortie","-")="Entrée et sortie",'Base de données'!$B2219,"-")</f>
        <v>-</v>
      </c>
      <c r="B2219" s="41" t="str">
        <f t="shared" ca="1" si="139"/>
        <v>-</v>
      </c>
      <c r="C2219" s="41" t="str">
        <f t="shared" ca="1" si="140"/>
        <v>-</v>
      </c>
      <c r="D2219" s="41" t="str">
        <f>IF($F2219="sortie en cours d'année",'Base de données'!$B2219,"-")</f>
        <v>-</v>
      </c>
      <c r="E2219" s="41" t="str">
        <f>IF($H2219="entrée en cours d'année",'Base de données'!$B2219,"-")</f>
        <v>I5UV9</v>
      </c>
      <c r="F2219" s="37" t="str">
        <f t="shared" si="137"/>
        <v/>
      </c>
      <c r="G2219" s="37" t="str">
        <f>IF($J2219="mouvement",_xlfn.XLOOKUP('Base de données'!$B2219,$V:$V,$V:$V,0),"")</f>
        <v>I5UV9</v>
      </c>
      <c r="H2219" s="37" t="str">
        <f t="shared" si="138"/>
        <v>entrée en cours d'année</v>
      </c>
      <c r="I2219" s="37">
        <f>IF($J2219="mouvement",_xlfn.XLOOKUP('Base de données'!$B2219,$K:$K,$K:$K,0),"")</f>
        <v>0</v>
      </c>
      <c r="J2219" s="38" t="str">
        <f>IF(AND(Y2219&lt;&gt;MAX(Y:Y),COUNTIF(K2219:V2219,'Base de données'!$B2219)&gt;0),"mouvement","")</f>
        <v>mouvement</v>
      </c>
      <c r="K2219" s="39" t="str">
        <f>IF(K$1&gt;$AE$1,"-",IFERROR(IF(DATEDIF('Base de données'!$A2219,K$1,"d")&lt;&gt;0,"",'Base de données'!$B2219),""))</f>
        <v/>
      </c>
      <c r="L2219" s="39" t="str">
        <f>IF(L$1&gt;$AE$1,"-",IFERROR(IF(DATEDIF('Base de données'!$A2219,L$1,"d")&lt;&gt;0,"",'Base de données'!$B2219),""))</f>
        <v/>
      </c>
      <c r="M2219" s="39" t="str">
        <f>IF(M$1&gt;$AE$1,"-",IFERROR(IF(DATEDIF('Base de données'!$A2219,M$1,"d")&lt;&gt;0,"",'Base de données'!$B2219),""))</f>
        <v/>
      </c>
      <c r="N2219" s="39" t="str">
        <f>IF(N$1&gt;$AE$1,"-",IFERROR(IF(DATEDIF('Base de données'!$A2219,N$1,"d")&lt;&gt;0,"",'Base de données'!$B2219),""))</f>
        <v/>
      </c>
      <c r="O2219" s="39" t="str">
        <f>IF(O$1&gt;$AE$1,"-",IFERROR(IF(DATEDIF('Base de données'!$A2219,O$1,"d")&lt;&gt;0,"",'Base de données'!$B2219),""))</f>
        <v/>
      </c>
      <c r="P2219" s="39" t="str">
        <f>IF(P$1&gt;$AE$1,"-",IFERROR(IF(DATEDIF('Base de données'!$A2219,P$1,"d")&lt;&gt;0,"",'Base de données'!$B2219),""))</f>
        <v/>
      </c>
      <c r="Q2219" s="39" t="str">
        <f>IF(Q$1&gt;$AE$1,"-",IFERROR(IF(DATEDIF('Base de données'!$A2219,Q$1,"d")&lt;&gt;0,"",'Base de données'!$B2219),""))</f>
        <v/>
      </c>
      <c r="R2219" s="39" t="str">
        <f>IF(R$1&gt;$AE$1,"-",IFERROR(IF(DATEDIF('Base de données'!$A2219,R$1,"d")&lt;&gt;0,"",'Base de données'!$B2219),""))</f>
        <v>I5UV9</v>
      </c>
      <c r="S2219" s="39" t="str">
        <f>IF(S$1&gt;$AE$1,"-",IFERROR(IF(DATEDIF('Base de données'!$A2219,S$1,"d")&lt;&gt;0,"",'Base de données'!$B2219),""))</f>
        <v/>
      </c>
      <c r="T2219" s="39" t="str">
        <f>IF(T$1&gt;$AE$1,"-",IFERROR(IF(DATEDIF('Base de données'!$A2219,T$1,"d")&lt;&gt;0,"",'Base de données'!$B2219),""))</f>
        <v/>
      </c>
      <c r="U2219" s="39" t="str">
        <f>IF(U$1&gt;$AE$1,"-",IFERROR(IF(DATEDIF('Base de données'!$A2219,U$1,"d")&lt;&gt;0,"",'Base de données'!$B2219),""))</f>
        <v/>
      </c>
      <c r="V2219" s="39" t="str">
        <f>IF(V$1&gt;$AE$1,"-",IFERROR(IF(DATEDIF('Base de données'!$A2219,V$1,"d")&lt;&gt;0,"",'Base de données'!$B2219),""))</f>
        <v/>
      </c>
      <c r="W2219" s="34"/>
      <c r="X2219" s="30" t="str">
        <f>'Base de données'!$C2219&amp;" "&amp;'Base de données'!$D2219</f>
        <v>Leclerc Victoire</v>
      </c>
      <c r="Y2219" s="31">
        <f>COUNTIF('Base de données'!$B:$B,'Base de données'!$B2219)</f>
        <v>10</v>
      </c>
      <c r="AA2219" s="87" cm="1">
        <f t="array" aca="1" ref="AA2219" ca="1">INDIRECT("'Base de données'!A" &amp; ROW(Y2219))</f>
        <v>45870</v>
      </c>
      <c r="AB2219" s="51" t="str" cm="1">
        <f t="array" aca="1" ref="AB2219" ca="1">INDIRECT("'Base de données'!B" &amp; ROW(Z2219))</f>
        <v>I5UV9</v>
      </c>
    </row>
    <row r="2220" spans="1:28" x14ac:dyDescent="0.3">
      <c r="A2220" s="41" t="str">
        <f ca="1">IF(IF(AND($B2220&lt;&gt;"-",$B2220=$E2220),"Entrée et sortie","-")="Entrée et sortie",'Base de données'!$B2220,"-")</f>
        <v>-</v>
      </c>
      <c r="B2220" s="41" t="str">
        <f t="shared" ca="1" si="139"/>
        <v>-</v>
      </c>
      <c r="C2220" s="41" t="str">
        <f t="shared" ca="1" si="140"/>
        <v>-</v>
      </c>
      <c r="D2220" s="41" t="str">
        <f>IF($F2220="sortie en cours d'année",'Base de données'!$B2220,"-")</f>
        <v>-</v>
      </c>
      <c r="E2220" s="41" t="str">
        <f>IF($H2220="entrée en cours d'année",'Base de données'!$B2220,"-")</f>
        <v>R8VT4</v>
      </c>
      <c r="F2220" s="37" t="str">
        <f t="shared" si="137"/>
        <v/>
      </c>
      <c r="G2220" s="37" t="str">
        <f>IF($J2220="mouvement",_xlfn.XLOOKUP('Base de données'!$B2220,$V:$V,$V:$V,0),"")</f>
        <v>R8VT4</v>
      </c>
      <c r="H2220" s="37" t="str">
        <f t="shared" si="138"/>
        <v>entrée en cours d'année</v>
      </c>
      <c r="I2220" s="37">
        <f>IF($J2220="mouvement",_xlfn.XLOOKUP('Base de données'!$B2220,$K:$K,$K:$K,0),"")</f>
        <v>0</v>
      </c>
      <c r="J2220" s="38" t="str">
        <f>IF(AND(Y2220&lt;&gt;MAX(Y:Y),COUNTIF(K2220:V2220,'Base de données'!$B2220)&gt;0),"mouvement","")</f>
        <v>mouvement</v>
      </c>
      <c r="K2220" s="39" t="str">
        <f>IF(K$1&gt;$AE$1,"-",IFERROR(IF(DATEDIF('Base de données'!$A2220,K$1,"d")&lt;&gt;0,"",'Base de données'!$B2220),""))</f>
        <v/>
      </c>
      <c r="L2220" s="39" t="str">
        <f>IF(L$1&gt;$AE$1,"-",IFERROR(IF(DATEDIF('Base de données'!$A2220,L$1,"d")&lt;&gt;0,"",'Base de données'!$B2220),""))</f>
        <v/>
      </c>
      <c r="M2220" s="39" t="str">
        <f>IF(M$1&gt;$AE$1,"-",IFERROR(IF(DATEDIF('Base de données'!$A2220,M$1,"d")&lt;&gt;0,"",'Base de données'!$B2220),""))</f>
        <v/>
      </c>
      <c r="N2220" s="39" t="str">
        <f>IF(N$1&gt;$AE$1,"-",IFERROR(IF(DATEDIF('Base de données'!$A2220,N$1,"d")&lt;&gt;0,"",'Base de données'!$B2220),""))</f>
        <v/>
      </c>
      <c r="O2220" s="39" t="str">
        <f>IF(O$1&gt;$AE$1,"-",IFERROR(IF(DATEDIF('Base de données'!$A2220,O$1,"d")&lt;&gt;0,"",'Base de données'!$B2220),""))</f>
        <v/>
      </c>
      <c r="P2220" s="39" t="str">
        <f>IF(P$1&gt;$AE$1,"-",IFERROR(IF(DATEDIF('Base de données'!$A2220,P$1,"d")&lt;&gt;0,"",'Base de données'!$B2220),""))</f>
        <v/>
      </c>
      <c r="Q2220" s="39" t="str">
        <f>IF(Q$1&gt;$AE$1,"-",IFERROR(IF(DATEDIF('Base de données'!$A2220,Q$1,"d")&lt;&gt;0,"",'Base de données'!$B2220),""))</f>
        <v/>
      </c>
      <c r="R2220" s="39" t="str">
        <f>IF(R$1&gt;$AE$1,"-",IFERROR(IF(DATEDIF('Base de données'!$A2220,R$1,"d")&lt;&gt;0,"",'Base de données'!$B2220),""))</f>
        <v>R8VT4</v>
      </c>
      <c r="S2220" s="39" t="str">
        <f>IF(S$1&gt;$AE$1,"-",IFERROR(IF(DATEDIF('Base de données'!$A2220,S$1,"d")&lt;&gt;0,"",'Base de données'!$B2220),""))</f>
        <v/>
      </c>
      <c r="T2220" s="39" t="str">
        <f>IF(T$1&gt;$AE$1,"-",IFERROR(IF(DATEDIF('Base de données'!$A2220,T$1,"d")&lt;&gt;0,"",'Base de données'!$B2220),""))</f>
        <v/>
      </c>
      <c r="U2220" s="39" t="str">
        <f>IF(U$1&gt;$AE$1,"-",IFERROR(IF(DATEDIF('Base de données'!$A2220,U$1,"d")&lt;&gt;0,"",'Base de données'!$B2220),""))</f>
        <v/>
      </c>
      <c r="V2220" s="39" t="str">
        <f>IF(V$1&gt;$AE$1,"-",IFERROR(IF(DATEDIF('Base de données'!$A2220,V$1,"d")&lt;&gt;0,"",'Base de données'!$B2220),""))</f>
        <v/>
      </c>
      <c r="W2220" s="34"/>
      <c r="X2220" s="30" t="str">
        <f>'Base de données'!$C2220&amp;" "&amp;'Base de données'!$D2220</f>
        <v>Bousquet Isabelle</v>
      </c>
      <c r="Y2220" s="31">
        <f>COUNTIF('Base de données'!$B:$B,'Base de données'!$B2220)</f>
        <v>10</v>
      </c>
      <c r="AA2220" s="87" cm="1">
        <f t="array" aca="1" ref="AA2220" ca="1">INDIRECT("'Base de données'!A" &amp; ROW(Y2220))</f>
        <v>45870</v>
      </c>
      <c r="AB2220" s="51" t="str" cm="1">
        <f t="array" aca="1" ref="AB2220" ca="1">INDIRECT("'Base de données'!B" &amp; ROW(Z2220))</f>
        <v>R8VT4</v>
      </c>
    </row>
    <row r="2221" spans="1:28" x14ac:dyDescent="0.3">
      <c r="A2221" s="41" t="str">
        <f ca="1">IF(IF(AND($B2221&lt;&gt;"-",$B2221=$E2221),"Entrée et sortie","-")="Entrée et sortie",'Base de données'!$B2221,"-")</f>
        <v>-</v>
      </c>
      <c r="B2221" s="41" t="str">
        <f t="shared" ca="1" si="139"/>
        <v>-</v>
      </c>
      <c r="C2221" s="41" t="str">
        <f t="shared" ca="1" si="140"/>
        <v>-</v>
      </c>
      <c r="D2221" s="41" t="str">
        <f>IF($F2221="sortie en cours d'année",'Base de données'!$B2221,"-")</f>
        <v>-</v>
      </c>
      <c r="E2221" s="41" t="str">
        <f>IF($H2221="entrée en cours d'année",'Base de données'!$B2221,"-")</f>
        <v>T0BCS</v>
      </c>
      <c r="F2221" s="37" t="str">
        <f t="shared" si="137"/>
        <v/>
      </c>
      <c r="G2221" s="37" t="str">
        <f>IF($J2221="mouvement",_xlfn.XLOOKUP('Base de données'!$B2221,$V:$V,$V:$V,0),"")</f>
        <v>T0BCS</v>
      </c>
      <c r="H2221" s="37" t="str">
        <f t="shared" si="138"/>
        <v>entrée en cours d'année</v>
      </c>
      <c r="I2221" s="37">
        <f>IF($J2221="mouvement",_xlfn.XLOOKUP('Base de données'!$B2221,$K:$K,$K:$K,0),"")</f>
        <v>0</v>
      </c>
      <c r="J2221" s="38" t="str">
        <f>IF(AND(Y2221&lt;&gt;MAX(Y:Y),COUNTIF(K2221:V2221,'Base de données'!$B2221)&gt;0),"mouvement","")</f>
        <v>mouvement</v>
      </c>
      <c r="K2221" s="39" t="str">
        <f>IF(K$1&gt;$AE$1,"-",IFERROR(IF(DATEDIF('Base de données'!$A2221,K$1,"d")&lt;&gt;0,"",'Base de données'!$B2221),""))</f>
        <v/>
      </c>
      <c r="L2221" s="39" t="str">
        <f>IF(L$1&gt;$AE$1,"-",IFERROR(IF(DATEDIF('Base de données'!$A2221,L$1,"d")&lt;&gt;0,"",'Base de données'!$B2221),""))</f>
        <v/>
      </c>
      <c r="M2221" s="39" t="str">
        <f>IF(M$1&gt;$AE$1,"-",IFERROR(IF(DATEDIF('Base de données'!$A2221,M$1,"d")&lt;&gt;0,"",'Base de données'!$B2221),""))</f>
        <v/>
      </c>
      <c r="N2221" s="39" t="str">
        <f>IF(N$1&gt;$AE$1,"-",IFERROR(IF(DATEDIF('Base de données'!$A2221,N$1,"d")&lt;&gt;0,"",'Base de données'!$B2221),""))</f>
        <v/>
      </c>
      <c r="O2221" s="39" t="str">
        <f>IF(O$1&gt;$AE$1,"-",IFERROR(IF(DATEDIF('Base de données'!$A2221,O$1,"d")&lt;&gt;0,"",'Base de données'!$B2221),""))</f>
        <v/>
      </c>
      <c r="P2221" s="39" t="str">
        <f>IF(P$1&gt;$AE$1,"-",IFERROR(IF(DATEDIF('Base de données'!$A2221,P$1,"d")&lt;&gt;0,"",'Base de données'!$B2221),""))</f>
        <v/>
      </c>
      <c r="Q2221" s="39" t="str">
        <f>IF(Q$1&gt;$AE$1,"-",IFERROR(IF(DATEDIF('Base de données'!$A2221,Q$1,"d")&lt;&gt;0,"",'Base de données'!$B2221),""))</f>
        <v/>
      </c>
      <c r="R2221" s="39" t="str">
        <f>IF(R$1&gt;$AE$1,"-",IFERROR(IF(DATEDIF('Base de données'!$A2221,R$1,"d")&lt;&gt;0,"",'Base de données'!$B2221),""))</f>
        <v>T0BCS</v>
      </c>
      <c r="S2221" s="39" t="str">
        <f>IF(S$1&gt;$AE$1,"-",IFERROR(IF(DATEDIF('Base de données'!$A2221,S$1,"d")&lt;&gt;0,"",'Base de données'!$B2221),""))</f>
        <v/>
      </c>
      <c r="T2221" s="39" t="str">
        <f>IF(T$1&gt;$AE$1,"-",IFERROR(IF(DATEDIF('Base de données'!$A2221,T$1,"d")&lt;&gt;0,"",'Base de données'!$B2221),""))</f>
        <v/>
      </c>
      <c r="U2221" s="39" t="str">
        <f>IF(U$1&gt;$AE$1,"-",IFERROR(IF(DATEDIF('Base de données'!$A2221,U$1,"d")&lt;&gt;0,"",'Base de données'!$B2221),""))</f>
        <v/>
      </c>
      <c r="V2221" s="39" t="str">
        <f>IF(V$1&gt;$AE$1,"-",IFERROR(IF(DATEDIF('Base de données'!$A2221,V$1,"d")&lt;&gt;0,"",'Base de données'!$B2221),""))</f>
        <v/>
      </c>
      <c r="W2221" s="34"/>
      <c r="X2221" s="30" t="str">
        <f>'Base de données'!$C2221&amp;" "&amp;'Base de données'!$D2221</f>
        <v>Poirier Charles</v>
      </c>
      <c r="Y2221" s="31">
        <f>COUNTIF('Base de données'!$B:$B,'Base de données'!$B2221)</f>
        <v>10</v>
      </c>
      <c r="AA2221" s="87" cm="1">
        <f t="array" aca="1" ref="AA2221" ca="1">INDIRECT("'Base de données'!A" &amp; ROW(Y2221))</f>
        <v>45870</v>
      </c>
      <c r="AB2221" s="51" t="str" cm="1">
        <f t="array" aca="1" ref="AB2221" ca="1">INDIRECT("'Base de données'!B" &amp; ROW(Z2221))</f>
        <v>T0BCS</v>
      </c>
    </row>
    <row r="2222" spans="1:28" x14ac:dyDescent="0.3">
      <c r="A2222" s="41" t="str">
        <f ca="1">IF(IF(AND($B2222&lt;&gt;"-",$B2222=$E2222),"Entrée et sortie","-")="Entrée et sortie",'Base de données'!$B2222,"-")</f>
        <v>-</v>
      </c>
      <c r="B2222" s="41" t="str">
        <f t="shared" ca="1" si="139"/>
        <v>-</v>
      </c>
      <c r="C2222" s="41" t="str">
        <f t="shared" ca="1" si="140"/>
        <v>-</v>
      </c>
      <c r="D2222" s="41" t="str">
        <f>IF($F2222="sortie en cours d'année",'Base de données'!$B2222,"-")</f>
        <v>-</v>
      </c>
      <c r="E2222" s="41" t="str">
        <f>IF($H2222="entrée en cours d'année",'Base de données'!$B2222,"-")</f>
        <v>RWL31</v>
      </c>
      <c r="F2222" s="37" t="str">
        <f t="shared" si="137"/>
        <v/>
      </c>
      <c r="G2222" s="37" t="str">
        <f>IF($J2222="mouvement",_xlfn.XLOOKUP('Base de données'!$B2222,$V:$V,$V:$V,0),"")</f>
        <v>RWL31</v>
      </c>
      <c r="H2222" s="37" t="str">
        <f t="shared" si="138"/>
        <v>entrée en cours d'année</v>
      </c>
      <c r="I2222" s="37">
        <f>IF($J2222="mouvement",_xlfn.XLOOKUP('Base de données'!$B2222,$K:$K,$K:$K,0),"")</f>
        <v>0</v>
      </c>
      <c r="J2222" s="38" t="str">
        <f>IF(AND(Y2222&lt;&gt;MAX(Y:Y),COUNTIF(K2222:V2222,'Base de données'!$B2222)&gt;0),"mouvement","")</f>
        <v>mouvement</v>
      </c>
      <c r="K2222" s="39" t="str">
        <f>IF(K$1&gt;$AE$1,"-",IFERROR(IF(DATEDIF('Base de données'!$A2222,K$1,"d")&lt;&gt;0,"",'Base de données'!$B2222),""))</f>
        <v/>
      </c>
      <c r="L2222" s="39" t="str">
        <f>IF(L$1&gt;$AE$1,"-",IFERROR(IF(DATEDIF('Base de données'!$A2222,L$1,"d")&lt;&gt;0,"",'Base de données'!$B2222),""))</f>
        <v/>
      </c>
      <c r="M2222" s="39" t="str">
        <f>IF(M$1&gt;$AE$1,"-",IFERROR(IF(DATEDIF('Base de données'!$A2222,M$1,"d")&lt;&gt;0,"",'Base de données'!$B2222),""))</f>
        <v/>
      </c>
      <c r="N2222" s="39" t="str">
        <f>IF(N$1&gt;$AE$1,"-",IFERROR(IF(DATEDIF('Base de données'!$A2222,N$1,"d")&lt;&gt;0,"",'Base de données'!$B2222),""))</f>
        <v/>
      </c>
      <c r="O2222" s="39" t="str">
        <f>IF(O$1&gt;$AE$1,"-",IFERROR(IF(DATEDIF('Base de données'!$A2222,O$1,"d")&lt;&gt;0,"",'Base de données'!$B2222),""))</f>
        <v/>
      </c>
      <c r="P2222" s="39" t="str">
        <f>IF(P$1&gt;$AE$1,"-",IFERROR(IF(DATEDIF('Base de données'!$A2222,P$1,"d")&lt;&gt;0,"",'Base de données'!$B2222),""))</f>
        <v/>
      </c>
      <c r="Q2222" s="39" t="str">
        <f>IF(Q$1&gt;$AE$1,"-",IFERROR(IF(DATEDIF('Base de données'!$A2222,Q$1,"d")&lt;&gt;0,"",'Base de données'!$B2222),""))</f>
        <v/>
      </c>
      <c r="R2222" s="39" t="str">
        <f>IF(R$1&gt;$AE$1,"-",IFERROR(IF(DATEDIF('Base de données'!$A2222,R$1,"d")&lt;&gt;0,"",'Base de données'!$B2222),""))</f>
        <v>RWL31</v>
      </c>
      <c r="S2222" s="39" t="str">
        <f>IF(S$1&gt;$AE$1,"-",IFERROR(IF(DATEDIF('Base de données'!$A2222,S$1,"d")&lt;&gt;0,"",'Base de données'!$B2222),""))</f>
        <v/>
      </c>
      <c r="T2222" s="39" t="str">
        <f>IF(T$1&gt;$AE$1,"-",IFERROR(IF(DATEDIF('Base de données'!$A2222,T$1,"d")&lt;&gt;0,"",'Base de données'!$B2222),""))</f>
        <v/>
      </c>
      <c r="U2222" s="39" t="str">
        <f>IF(U$1&gt;$AE$1,"-",IFERROR(IF(DATEDIF('Base de données'!$A2222,U$1,"d")&lt;&gt;0,"",'Base de données'!$B2222),""))</f>
        <v/>
      </c>
      <c r="V2222" s="39" t="str">
        <f>IF(V$1&gt;$AE$1,"-",IFERROR(IF(DATEDIF('Base de données'!$A2222,V$1,"d")&lt;&gt;0,"",'Base de données'!$B2222),""))</f>
        <v/>
      </c>
      <c r="W2222" s="34"/>
      <c r="X2222" s="30" t="str">
        <f>'Base de données'!$C2222&amp;" "&amp;'Base de données'!$D2222</f>
        <v>Delahaye Martin</v>
      </c>
      <c r="Y2222" s="31">
        <f>COUNTIF('Base de données'!$B:$B,'Base de données'!$B2222)</f>
        <v>10</v>
      </c>
      <c r="AA2222" s="87" cm="1">
        <f t="array" aca="1" ref="AA2222" ca="1">INDIRECT("'Base de données'!A" &amp; ROW(Y2222))</f>
        <v>45870</v>
      </c>
      <c r="AB2222" s="51" t="str" cm="1">
        <f t="array" aca="1" ref="AB2222" ca="1">INDIRECT("'Base de données'!B" &amp; ROW(Z2222))</f>
        <v>RWL31</v>
      </c>
    </row>
    <row r="2223" spans="1:28" x14ac:dyDescent="0.3">
      <c r="A2223" s="41" t="str">
        <f ca="1">IF(IF(AND($B2223&lt;&gt;"-",$B2223=$E2223),"Entrée et sortie","-")="Entrée et sortie",'Base de données'!$B2223,"-")</f>
        <v>-</v>
      </c>
      <c r="B2223" s="41" t="str">
        <f t="shared" ca="1" si="139"/>
        <v>-</v>
      </c>
      <c r="C2223" s="41" t="str">
        <f t="shared" ca="1" si="140"/>
        <v>-</v>
      </c>
      <c r="D2223" s="41" t="str">
        <f>IF($F2223="sortie en cours d'année",'Base de données'!$B2223,"-")</f>
        <v>-</v>
      </c>
      <c r="E2223" s="41" t="str">
        <f>IF($H2223="entrée en cours d'année",'Base de données'!$B2223,"-")</f>
        <v>IN9ZX</v>
      </c>
      <c r="F2223" s="37" t="str">
        <f t="shared" si="137"/>
        <v/>
      </c>
      <c r="G2223" s="37" t="str">
        <f>IF($J2223="mouvement",_xlfn.XLOOKUP('Base de données'!$B2223,$V:$V,$V:$V,0),"")</f>
        <v>IN9ZX</v>
      </c>
      <c r="H2223" s="37" t="str">
        <f t="shared" si="138"/>
        <v>entrée en cours d'année</v>
      </c>
      <c r="I2223" s="37">
        <f>IF($J2223="mouvement",_xlfn.XLOOKUP('Base de données'!$B2223,$K:$K,$K:$K,0),"")</f>
        <v>0</v>
      </c>
      <c r="J2223" s="38" t="str">
        <f>IF(AND(Y2223&lt;&gt;MAX(Y:Y),COUNTIF(K2223:V2223,'Base de données'!$B2223)&gt;0),"mouvement","")</f>
        <v>mouvement</v>
      </c>
      <c r="K2223" s="39" t="str">
        <f>IF(K$1&gt;$AE$1,"-",IFERROR(IF(DATEDIF('Base de données'!$A2223,K$1,"d")&lt;&gt;0,"",'Base de données'!$B2223),""))</f>
        <v/>
      </c>
      <c r="L2223" s="39" t="str">
        <f>IF(L$1&gt;$AE$1,"-",IFERROR(IF(DATEDIF('Base de données'!$A2223,L$1,"d")&lt;&gt;0,"",'Base de données'!$B2223),""))</f>
        <v/>
      </c>
      <c r="M2223" s="39" t="str">
        <f>IF(M$1&gt;$AE$1,"-",IFERROR(IF(DATEDIF('Base de données'!$A2223,M$1,"d")&lt;&gt;0,"",'Base de données'!$B2223),""))</f>
        <v/>
      </c>
      <c r="N2223" s="39" t="str">
        <f>IF(N$1&gt;$AE$1,"-",IFERROR(IF(DATEDIF('Base de données'!$A2223,N$1,"d")&lt;&gt;0,"",'Base de données'!$B2223),""))</f>
        <v/>
      </c>
      <c r="O2223" s="39" t="str">
        <f>IF(O$1&gt;$AE$1,"-",IFERROR(IF(DATEDIF('Base de données'!$A2223,O$1,"d")&lt;&gt;0,"",'Base de données'!$B2223),""))</f>
        <v/>
      </c>
      <c r="P2223" s="39" t="str">
        <f>IF(P$1&gt;$AE$1,"-",IFERROR(IF(DATEDIF('Base de données'!$A2223,P$1,"d")&lt;&gt;0,"",'Base de données'!$B2223),""))</f>
        <v/>
      </c>
      <c r="Q2223" s="39" t="str">
        <f>IF(Q$1&gt;$AE$1,"-",IFERROR(IF(DATEDIF('Base de données'!$A2223,Q$1,"d")&lt;&gt;0,"",'Base de données'!$B2223),""))</f>
        <v/>
      </c>
      <c r="R2223" s="39" t="str">
        <f>IF(R$1&gt;$AE$1,"-",IFERROR(IF(DATEDIF('Base de données'!$A2223,R$1,"d")&lt;&gt;0,"",'Base de données'!$B2223),""))</f>
        <v>IN9ZX</v>
      </c>
      <c r="S2223" s="39" t="str">
        <f>IF(S$1&gt;$AE$1,"-",IFERROR(IF(DATEDIF('Base de données'!$A2223,S$1,"d")&lt;&gt;0,"",'Base de données'!$B2223),""))</f>
        <v/>
      </c>
      <c r="T2223" s="39" t="str">
        <f>IF(T$1&gt;$AE$1,"-",IFERROR(IF(DATEDIF('Base de données'!$A2223,T$1,"d")&lt;&gt;0,"",'Base de données'!$B2223),""))</f>
        <v/>
      </c>
      <c r="U2223" s="39" t="str">
        <f>IF(U$1&gt;$AE$1,"-",IFERROR(IF(DATEDIF('Base de données'!$A2223,U$1,"d")&lt;&gt;0,"",'Base de données'!$B2223),""))</f>
        <v/>
      </c>
      <c r="V2223" s="39" t="str">
        <f>IF(V$1&gt;$AE$1,"-",IFERROR(IF(DATEDIF('Base de données'!$A2223,V$1,"d")&lt;&gt;0,"",'Base de données'!$B2223),""))</f>
        <v/>
      </c>
      <c r="W2223" s="34"/>
      <c r="X2223" s="30" t="str">
        <f>'Base de données'!$C2223&amp;" "&amp;'Base de données'!$D2223</f>
        <v>Leclerc Alain</v>
      </c>
      <c r="Y2223" s="31">
        <f>COUNTIF('Base de données'!$B:$B,'Base de données'!$B2223)</f>
        <v>10</v>
      </c>
      <c r="AA2223" s="87" cm="1">
        <f t="array" aca="1" ref="AA2223" ca="1">INDIRECT("'Base de données'!A" &amp; ROW(Y2223))</f>
        <v>45870</v>
      </c>
      <c r="AB2223" s="51" t="str" cm="1">
        <f t="array" aca="1" ref="AB2223" ca="1">INDIRECT("'Base de données'!B" &amp; ROW(Z2223))</f>
        <v>IN9ZX</v>
      </c>
    </row>
    <row r="2224" spans="1:28" x14ac:dyDescent="0.3">
      <c r="A2224" s="41" t="str">
        <f ca="1">IF(IF(AND($B2224&lt;&gt;"-",$B2224=$E2224),"Entrée et sortie","-")="Entrée et sortie",'Base de données'!$B2224,"-")</f>
        <v>-</v>
      </c>
      <c r="B2224" s="41" t="str">
        <f t="shared" ca="1" si="139"/>
        <v>-</v>
      </c>
      <c r="C2224" s="41" t="str">
        <f t="shared" ca="1" si="140"/>
        <v>-</v>
      </c>
      <c r="D2224" s="41" t="str">
        <f>IF($F2224="sortie en cours d'année",'Base de données'!$B2224,"-")</f>
        <v>-</v>
      </c>
      <c r="E2224" s="41" t="str">
        <f>IF($H2224="entrée en cours d'année",'Base de données'!$B2224,"-")</f>
        <v>JTZE6</v>
      </c>
      <c r="F2224" s="37" t="str">
        <f t="shared" si="137"/>
        <v/>
      </c>
      <c r="G2224" s="37" t="str">
        <f>IF($J2224="mouvement",_xlfn.XLOOKUP('Base de données'!$B2224,$V:$V,$V:$V,0),"")</f>
        <v>JTZE6</v>
      </c>
      <c r="H2224" s="37" t="str">
        <f t="shared" si="138"/>
        <v>entrée en cours d'année</v>
      </c>
      <c r="I2224" s="37">
        <f>IF($J2224="mouvement",_xlfn.XLOOKUP('Base de données'!$B2224,$K:$K,$K:$K,0),"")</f>
        <v>0</v>
      </c>
      <c r="J2224" s="38" t="str">
        <f>IF(AND(Y2224&lt;&gt;MAX(Y:Y),COUNTIF(K2224:V2224,'Base de données'!$B2224)&gt;0),"mouvement","")</f>
        <v>mouvement</v>
      </c>
      <c r="K2224" s="39" t="str">
        <f>IF(K$1&gt;$AE$1,"-",IFERROR(IF(DATEDIF('Base de données'!$A2224,K$1,"d")&lt;&gt;0,"",'Base de données'!$B2224),""))</f>
        <v/>
      </c>
      <c r="L2224" s="39" t="str">
        <f>IF(L$1&gt;$AE$1,"-",IFERROR(IF(DATEDIF('Base de données'!$A2224,L$1,"d")&lt;&gt;0,"",'Base de données'!$B2224),""))</f>
        <v/>
      </c>
      <c r="M2224" s="39" t="str">
        <f>IF(M$1&gt;$AE$1,"-",IFERROR(IF(DATEDIF('Base de données'!$A2224,M$1,"d")&lt;&gt;0,"",'Base de données'!$B2224),""))</f>
        <v/>
      </c>
      <c r="N2224" s="39" t="str">
        <f>IF(N$1&gt;$AE$1,"-",IFERROR(IF(DATEDIF('Base de données'!$A2224,N$1,"d")&lt;&gt;0,"",'Base de données'!$B2224),""))</f>
        <v/>
      </c>
      <c r="O2224" s="39" t="str">
        <f>IF(O$1&gt;$AE$1,"-",IFERROR(IF(DATEDIF('Base de données'!$A2224,O$1,"d")&lt;&gt;0,"",'Base de données'!$B2224),""))</f>
        <v/>
      </c>
      <c r="P2224" s="39" t="str">
        <f>IF(P$1&gt;$AE$1,"-",IFERROR(IF(DATEDIF('Base de données'!$A2224,P$1,"d")&lt;&gt;0,"",'Base de données'!$B2224),""))</f>
        <v/>
      </c>
      <c r="Q2224" s="39" t="str">
        <f>IF(Q$1&gt;$AE$1,"-",IFERROR(IF(DATEDIF('Base de données'!$A2224,Q$1,"d")&lt;&gt;0,"",'Base de données'!$B2224),""))</f>
        <v/>
      </c>
      <c r="R2224" s="39" t="str">
        <f>IF(R$1&gt;$AE$1,"-",IFERROR(IF(DATEDIF('Base de données'!$A2224,R$1,"d")&lt;&gt;0,"",'Base de données'!$B2224),""))</f>
        <v>JTZE6</v>
      </c>
      <c r="S2224" s="39" t="str">
        <f>IF(S$1&gt;$AE$1,"-",IFERROR(IF(DATEDIF('Base de données'!$A2224,S$1,"d")&lt;&gt;0,"",'Base de données'!$B2224),""))</f>
        <v/>
      </c>
      <c r="T2224" s="39" t="str">
        <f>IF(T$1&gt;$AE$1,"-",IFERROR(IF(DATEDIF('Base de données'!$A2224,T$1,"d")&lt;&gt;0,"",'Base de données'!$B2224),""))</f>
        <v/>
      </c>
      <c r="U2224" s="39" t="str">
        <f>IF(U$1&gt;$AE$1,"-",IFERROR(IF(DATEDIF('Base de données'!$A2224,U$1,"d")&lt;&gt;0,"",'Base de données'!$B2224),""))</f>
        <v/>
      </c>
      <c r="V2224" s="39" t="str">
        <f>IF(V$1&gt;$AE$1,"-",IFERROR(IF(DATEDIF('Base de données'!$A2224,V$1,"d")&lt;&gt;0,"",'Base de données'!$B2224),""))</f>
        <v/>
      </c>
      <c r="W2224" s="34"/>
      <c r="X2224" s="30" t="str">
        <f>'Base de données'!$C2224&amp;" "&amp;'Base de données'!$D2224</f>
        <v>Jacquet André</v>
      </c>
      <c r="Y2224" s="31">
        <f>COUNTIF('Base de données'!$B:$B,'Base de données'!$B2224)</f>
        <v>10</v>
      </c>
      <c r="AA2224" s="87" cm="1">
        <f t="array" aca="1" ref="AA2224" ca="1">INDIRECT("'Base de données'!A" &amp; ROW(Y2224))</f>
        <v>45870</v>
      </c>
      <c r="AB2224" s="51" t="str" cm="1">
        <f t="array" aca="1" ref="AB2224" ca="1">INDIRECT("'Base de données'!B" &amp; ROW(Z2224))</f>
        <v>JTZE6</v>
      </c>
    </row>
    <row r="2225" spans="1:28" x14ac:dyDescent="0.3">
      <c r="A2225" s="41" t="str">
        <f ca="1">IF(IF(AND($B2225&lt;&gt;"-",$B2225=$E2225),"Entrée et sortie","-")="Entrée et sortie",'Base de données'!$B2225,"-")</f>
        <v>-</v>
      </c>
      <c r="B2225" s="41" t="str">
        <f t="shared" ca="1" si="139"/>
        <v>-</v>
      </c>
      <c r="C2225" s="41" t="str">
        <f t="shared" ca="1" si="140"/>
        <v>-</v>
      </c>
      <c r="D2225" s="41" t="str">
        <f>IF($F2225="sortie en cours d'année",'Base de données'!$B2225,"-")</f>
        <v>-</v>
      </c>
      <c r="E2225" s="41" t="str">
        <f>IF($H2225="entrée en cours d'année",'Base de données'!$B2225,"-")</f>
        <v>D4UTI</v>
      </c>
      <c r="F2225" s="37" t="str">
        <f t="shared" si="137"/>
        <v/>
      </c>
      <c r="G2225" s="37" t="str">
        <f>IF($J2225="mouvement",_xlfn.XLOOKUP('Base de données'!$B2225,$V:$V,$V:$V,0),"")</f>
        <v>D4UTI</v>
      </c>
      <c r="H2225" s="37" t="str">
        <f t="shared" si="138"/>
        <v>entrée en cours d'année</v>
      </c>
      <c r="I2225" s="37">
        <f>IF($J2225="mouvement",_xlfn.XLOOKUP('Base de données'!$B2225,$K:$K,$K:$K,0),"")</f>
        <v>0</v>
      </c>
      <c r="J2225" s="38" t="str">
        <f>IF(AND(Y2225&lt;&gt;MAX(Y:Y),COUNTIF(K2225:V2225,'Base de données'!$B2225)&gt;0),"mouvement","")</f>
        <v>mouvement</v>
      </c>
      <c r="K2225" s="39" t="str">
        <f>IF(K$1&gt;$AE$1,"-",IFERROR(IF(DATEDIF('Base de données'!$A2225,K$1,"d")&lt;&gt;0,"",'Base de données'!$B2225),""))</f>
        <v/>
      </c>
      <c r="L2225" s="39" t="str">
        <f>IF(L$1&gt;$AE$1,"-",IFERROR(IF(DATEDIF('Base de données'!$A2225,L$1,"d")&lt;&gt;0,"",'Base de données'!$B2225),""))</f>
        <v/>
      </c>
      <c r="M2225" s="39" t="str">
        <f>IF(M$1&gt;$AE$1,"-",IFERROR(IF(DATEDIF('Base de données'!$A2225,M$1,"d")&lt;&gt;0,"",'Base de données'!$B2225),""))</f>
        <v/>
      </c>
      <c r="N2225" s="39" t="str">
        <f>IF(N$1&gt;$AE$1,"-",IFERROR(IF(DATEDIF('Base de données'!$A2225,N$1,"d")&lt;&gt;0,"",'Base de données'!$B2225),""))</f>
        <v/>
      </c>
      <c r="O2225" s="39" t="str">
        <f>IF(O$1&gt;$AE$1,"-",IFERROR(IF(DATEDIF('Base de données'!$A2225,O$1,"d")&lt;&gt;0,"",'Base de données'!$B2225),""))</f>
        <v/>
      </c>
      <c r="P2225" s="39" t="str">
        <f>IF(P$1&gt;$AE$1,"-",IFERROR(IF(DATEDIF('Base de données'!$A2225,P$1,"d")&lt;&gt;0,"",'Base de données'!$B2225),""))</f>
        <v/>
      </c>
      <c r="Q2225" s="39" t="str">
        <f>IF(Q$1&gt;$AE$1,"-",IFERROR(IF(DATEDIF('Base de données'!$A2225,Q$1,"d")&lt;&gt;0,"",'Base de données'!$B2225),""))</f>
        <v/>
      </c>
      <c r="R2225" s="39" t="str">
        <f>IF(R$1&gt;$AE$1,"-",IFERROR(IF(DATEDIF('Base de données'!$A2225,R$1,"d")&lt;&gt;0,"",'Base de données'!$B2225),""))</f>
        <v>D4UTI</v>
      </c>
      <c r="S2225" s="39" t="str">
        <f>IF(S$1&gt;$AE$1,"-",IFERROR(IF(DATEDIF('Base de données'!$A2225,S$1,"d")&lt;&gt;0,"",'Base de données'!$B2225),""))</f>
        <v/>
      </c>
      <c r="T2225" s="39" t="str">
        <f>IF(T$1&gt;$AE$1,"-",IFERROR(IF(DATEDIF('Base de données'!$A2225,T$1,"d")&lt;&gt;0,"",'Base de données'!$B2225),""))</f>
        <v/>
      </c>
      <c r="U2225" s="39" t="str">
        <f>IF(U$1&gt;$AE$1,"-",IFERROR(IF(DATEDIF('Base de données'!$A2225,U$1,"d")&lt;&gt;0,"",'Base de données'!$B2225),""))</f>
        <v/>
      </c>
      <c r="V2225" s="39" t="str">
        <f>IF(V$1&gt;$AE$1,"-",IFERROR(IF(DATEDIF('Base de données'!$A2225,V$1,"d")&lt;&gt;0,"",'Base de données'!$B2225),""))</f>
        <v/>
      </c>
      <c r="W2225" s="34"/>
      <c r="X2225" s="30" t="str">
        <f>'Base de données'!$C2225&amp;" "&amp;'Base de données'!$D2225</f>
        <v>Leleu Martine</v>
      </c>
      <c r="Y2225" s="31">
        <f>COUNTIF('Base de données'!$B:$B,'Base de données'!$B2225)</f>
        <v>10</v>
      </c>
      <c r="AA2225" s="87" cm="1">
        <f t="array" aca="1" ref="AA2225" ca="1">INDIRECT("'Base de données'!A" &amp; ROW(Y2225))</f>
        <v>45870</v>
      </c>
      <c r="AB2225" s="51" t="str" cm="1">
        <f t="array" aca="1" ref="AB2225" ca="1">INDIRECT("'Base de données'!B" &amp; ROW(Z2225))</f>
        <v>D4UTI</v>
      </c>
    </row>
    <row r="2226" spans="1:28" x14ac:dyDescent="0.3">
      <c r="A2226" s="41" t="str">
        <f ca="1">IF(IF(AND($B2226&lt;&gt;"-",$B2226=$E2226),"Entrée et sortie","-")="Entrée et sortie",'Base de données'!$B2226,"-")</f>
        <v>-</v>
      </c>
      <c r="B2226" s="41" t="str">
        <f t="shared" ca="1" si="139"/>
        <v>-</v>
      </c>
      <c r="C2226" s="41" t="str">
        <f t="shared" ca="1" si="140"/>
        <v>-</v>
      </c>
      <c r="D2226" s="41" t="str">
        <f>IF($F2226="sortie en cours d'année",'Base de données'!$B2226,"-")</f>
        <v>-</v>
      </c>
      <c r="E2226" s="41" t="str">
        <f>IF($H2226="entrée en cours d'année",'Base de données'!$B2226,"-")</f>
        <v>IU9JS</v>
      </c>
      <c r="F2226" s="37" t="str">
        <f t="shared" si="137"/>
        <v/>
      </c>
      <c r="G2226" s="37" t="str">
        <f>IF($J2226="mouvement",_xlfn.XLOOKUP('Base de données'!$B2226,$V:$V,$V:$V,0),"")</f>
        <v>IU9JS</v>
      </c>
      <c r="H2226" s="37" t="str">
        <f t="shared" si="138"/>
        <v>entrée en cours d'année</v>
      </c>
      <c r="I2226" s="37">
        <f>IF($J2226="mouvement",_xlfn.XLOOKUP('Base de données'!$B2226,$K:$K,$K:$K,0),"")</f>
        <v>0</v>
      </c>
      <c r="J2226" s="38" t="str">
        <f>IF(AND(Y2226&lt;&gt;MAX(Y:Y),COUNTIF(K2226:V2226,'Base de données'!$B2226)&gt;0),"mouvement","")</f>
        <v>mouvement</v>
      </c>
      <c r="K2226" s="39" t="str">
        <f>IF(K$1&gt;$AE$1,"-",IFERROR(IF(DATEDIF('Base de données'!$A2226,K$1,"d")&lt;&gt;0,"",'Base de données'!$B2226),""))</f>
        <v/>
      </c>
      <c r="L2226" s="39" t="str">
        <f>IF(L$1&gt;$AE$1,"-",IFERROR(IF(DATEDIF('Base de données'!$A2226,L$1,"d")&lt;&gt;0,"",'Base de données'!$B2226),""))</f>
        <v/>
      </c>
      <c r="M2226" s="39" t="str">
        <f>IF(M$1&gt;$AE$1,"-",IFERROR(IF(DATEDIF('Base de données'!$A2226,M$1,"d")&lt;&gt;0,"",'Base de données'!$B2226),""))</f>
        <v/>
      </c>
      <c r="N2226" s="39" t="str">
        <f>IF(N$1&gt;$AE$1,"-",IFERROR(IF(DATEDIF('Base de données'!$A2226,N$1,"d")&lt;&gt;0,"",'Base de données'!$B2226),""))</f>
        <v/>
      </c>
      <c r="O2226" s="39" t="str">
        <f>IF(O$1&gt;$AE$1,"-",IFERROR(IF(DATEDIF('Base de données'!$A2226,O$1,"d")&lt;&gt;0,"",'Base de données'!$B2226),""))</f>
        <v/>
      </c>
      <c r="P2226" s="39" t="str">
        <f>IF(P$1&gt;$AE$1,"-",IFERROR(IF(DATEDIF('Base de données'!$A2226,P$1,"d")&lt;&gt;0,"",'Base de données'!$B2226),""))</f>
        <v/>
      </c>
      <c r="Q2226" s="39" t="str">
        <f>IF(Q$1&gt;$AE$1,"-",IFERROR(IF(DATEDIF('Base de données'!$A2226,Q$1,"d")&lt;&gt;0,"",'Base de données'!$B2226),""))</f>
        <v/>
      </c>
      <c r="R2226" s="39" t="str">
        <f>IF(R$1&gt;$AE$1,"-",IFERROR(IF(DATEDIF('Base de données'!$A2226,R$1,"d")&lt;&gt;0,"",'Base de données'!$B2226),""))</f>
        <v>IU9JS</v>
      </c>
      <c r="S2226" s="39" t="str">
        <f>IF(S$1&gt;$AE$1,"-",IFERROR(IF(DATEDIF('Base de données'!$A2226,S$1,"d")&lt;&gt;0,"",'Base de données'!$B2226),""))</f>
        <v/>
      </c>
      <c r="T2226" s="39" t="str">
        <f>IF(T$1&gt;$AE$1,"-",IFERROR(IF(DATEDIF('Base de données'!$A2226,T$1,"d")&lt;&gt;0,"",'Base de données'!$B2226),""))</f>
        <v/>
      </c>
      <c r="U2226" s="39" t="str">
        <f>IF(U$1&gt;$AE$1,"-",IFERROR(IF(DATEDIF('Base de données'!$A2226,U$1,"d")&lt;&gt;0,"",'Base de données'!$B2226),""))</f>
        <v/>
      </c>
      <c r="V2226" s="39" t="str">
        <f>IF(V$1&gt;$AE$1,"-",IFERROR(IF(DATEDIF('Base de données'!$A2226,V$1,"d")&lt;&gt;0,"",'Base de données'!$B2226),""))</f>
        <v/>
      </c>
      <c r="W2226" s="34"/>
      <c r="X2226" s="30" t="str">
        <f>'Base de données'!$C2226&amp;" "&amp;'Base de données'!$D2226</f>
        <v>Carlier Nicole</v>
      </c>
      <c r="Y2226" s="31">
        <f>COUNTIF('Base de données'!$B:$B,'Base de données'!$B2226)</f>
        <v>9</v>
      </c>
      <c r="AA2226" s="87" cm="1">
        <f t="array" aca="1" ref="AA2226" ca="1">INDIRECT("'Base de données'!A" &amp; ROW(Y2226))</f>
        <v>45870</v>
      </c>
      <c r="AB2226" s="51" t="str" cm="1">
        <f t="array" aca="1" ref="AB2226" ca="1">INDIRECT("'Base de données'!B" &amp; ROW(Z2226))</f>
        <v>IU9JS</v>
      </c>
    </row>
    <row r="2227" spans="1:28" x14ac:dyDescent="0.3">
      <c r="A2227" s="41" t="str">
        <f ca="1">IF(IF(AND($B2227&lt;&gt;"-",$B2227=$E2227),"Entrée et sortie","-")="Entrée et sortie",'Base de données'!$B2227,"-")</f>
        <v>-</v>
      </c>
      <c r="B2227" s="41" t="str">
        <f t="shared" ca="1" si="139"/>
        <v>-</v>
      </c>
      <c r="C2227" s="41" t="str">
        <f t="shared" ca="1" si="140"/>
        <v>-</v>
      </c>
      <c r="D2227" s="41" t="str">
        <f>IF($F2227="sortie en cours d'année",'Base de données'!$B2227,"-")</f>
        <v>-</v>
      </c>
      <c r="E2227" s="41" t="str">
        <f>IF($H2227="entrée en cours d'année",'Base de données'!$B2227,"-")</f>
        <v>AWHPJ</v>
      </c>
      <c r="F2227" s="37" t="str">
        <f t="shared" si="137"/>
        <v/>
      </c>
      <c r="G2227" s="37" t="str">
        <f>IF($J2227="mouvement",_xlfn.XLOOKUP('Base de données'!$B2227,$V:$V,$V:$V,0),"")</f>
        <v>AWHPJ</v>
      </c>
      <c r="H2227" s="37" t="str">
        <f t="shared" si="138"/>
        <v>entrée en cours d'année</v>
      </c>
      <c r="I2227" s="37">
        <f>IF($J2227="mouvement",_xlfn.XLOOKUP('Base de données'!$B2227,$K:$K,$K:$K,0),"")</f>
        <v>0</v>
      </c>
      <c r="J2227" s="38" t="str">
        <f>IF(AND(Y2227&lt;&gt;MAX(Y:Y),COUNTIF(K2227:V2227,'Base de données'!$B2227)&gt;0),"mouvement","")</f>
        <v>mouvement</v>
      </c>
      <c r="K2227" s="39" t="str">
        <f>IF(K$1&gt;$AE$1,"-",IFERROR(IF(DATEDIF('Base de données'!$A2227,K$1,"d")&lt;&gt;0,"",'Base de données'!$B2227),""))</f>
        <v/>
      </c>
      <c r="L2227" s="39" t="str">
        <f>IF(L$1&gt;$AE$1,"-",IFERROR(IF(DATEDIF('Base de données'!$A2227,L$1,"d")&lt;&gt;0,"",'Base de données'!$B2227),""))</f>
        <v/>
      </c>
      <c r="M2227" s="39" t="str">
        <f>IF(M$1&gt;$AE$1,"-",IFERROR(IF(DATEDIF('Base de données'!$A2227,M$1,"d")&lt;&gt;0,"",'Base de données'!$B2227),""))</f>
        <v/>
      </c>
      <c r="N2227" s="39" t="str">
        <f>IF(N$1&gt;$AE$1,"-",IFERROR(IF(DATEDIF('Base de données'!$A2227,N$1,"d")&lt;&gt;0,"",'Base de données'!$B2227),""))</f>
        <v/>
      </c>
      <c r="O2227" s="39" t="str">
        <f>IF(O$1&gt;$AE$1,"-",IFERROR(IF(DATEDIF('Base de données'!$A2227,O$1,"d")&lt;&gt;0,"",'Base de données'!$B2227),""))</f>
        <v/>
      </c>
      <c r="P2227" s="39" t="str">
        <f>IF(P$1&gt;$AE$1,"-",IFERROR(IF(DATEDIF('Base de données'!$A2227,P$1,"d")&lt;&gt;0,"",'Base de données'!$B2227),""))</f>
        <v/>
      </c>
      <c r="Q2227" s="39" t="str">
        <f>IF(Q$1&gt;$AE$1,"-",IFERROR(IF(DATEDIF('Base de données'!$A2227,Q$1,"d")&lt;&gt;0,"",'Base de données'!$B2227),""))</f>
        <v/>
      </c>
      <c r="R2227" s="39" t="str">
        <f>IF(R$1&gt;$AE$1,"-",IFERROR(IF(DATEDIF('Base de données'!$A2227,R$1,"d")&lt;&gt;0,"",'Base de données'!$B2227),""))</f>
        <v>AWHPJ</v>
      </c>
      <c r="S2227" s="39" t="str">
        <f>IF(S$1&gt;$AE$1,"-",IFERROR(IF(DATEDIF('Base de données'!$A2227,S$1,"d")&lt;&gt;0,"",'Base de données'!$B2227),""))</f>
        <v/>
      </c>
      <c r="T2227" s="39" t="str">
        <f>IF(T$1&gt;$AE$1,"-",IFERROR(IF(DATEDIF('Base de données'!$A2227,T$1,"d")&lt;&gt;0,"",'Base de données'!$B2227),""))</f>
        <v/>
      </c>
      <c r="U2227" s="39" t="str">
        <f>IF(U$1&gt;$AE$1,"-",IFERROR(IF(DATEDIF('Base de données'!$A2227,U$1,"d")&lt;&gt;0,"",'Base de données'!$B2227),""))</f>
        <v/>
      </c>
      <c r="V2227" s="39" t="str">
        <f>IF(V$1&gt;$AE$1,"-",IFERROR(IF(DATEDIF('Base de données'!$A2227,V$1,"d")&lt;&gt;0,"",'Base de données'!$B2227),""))</f>
        <v/>
      </c>
      <c r="W2227" s="34"/>
      <c r="X2227" s="30" t="str">
        <f>'Base de données'!$C2227&amp;" "&amp;'Base de données'!$D2227</f>
        <v>Colas Virginie</v>
      </c>
      <c r="Y2227" s="31">
        <f>COUNTIF('Base de données'!$B:$B,'Base de données'!$B2227)</f>
        <v>9</v>
      </c>
      <c r="AA2227" s="87" cm="1">
        <f t="array" aca="1" ref="AA2227" ca="1">INDIRECT("'Base de données'!A" &amp; ROW(Y2227))</f>
        <v>45870</v>
      </c>
      <c r="AB2227" s="51" t="str" cm="1">
        <f t="array" aca="1" ref="AB2227" ca="1">INDIRECT("'Base de données'!B" &amp; ROW(Z2227))</f>
        <v>AWHPJ</v>
      </c>
    </row>
    <row r="2228" spans="1:28" x14ac:dyDescent="0.3">
      <c r="A2228" s="41" t="str">
        <f ca="1">IF(IF(AND($B2228&lt;&gt;"-",$B2228=$E2228),"Entrée et sortie","-")="Entrée et sortie",'Base de données'!$B2228,"-")</f>
        <v>-</v>
      </c>
      <c r="B2228" s="41" t="str">
        <f t="shared" ca="1" si="139"/>
        <v>-</v>
      </c>
      <c r="C2228" s="41" t="str">
        <f t="shared" ca="1" si="140"/>
        <v>-</v>
      </c>
      <c r="D2228" s="41" t="str">
        <f>IF($F2228="sortie en cours d'année",'Base de données'!$B2228,"-")</f>
        <v>-</v>
      </c>
      <c r="E2228" s="41" t="str">
        <f>IF($H2228="entrée en cours d'année",'Base de données'!$B2228,"-")</f>
        <v>HN39N</v>
      </c>
      <c r="F2228" s="37" t="str">
        <f t="shared" si="137"/>
        <v/>
      </c>
      <c r="G2228" s="37" t="str">
        <f>IF($J2228="mouvement",_xlfn.XLOOKUP('Base de données'!$B2228,$V:$V,$V:$V,0),"")</f>
        <v>HN39N</v>
      </c>
      <c r="H2228" s="37" t="str">
        <f t="shared" si="138"/>
        <v>entrée en cours d'année</v>
      </c>
      <c r="I2228" s="37">
        <f>IF($J2228="mouvement",_xlfn.XLOOKUP('Base de données'!$B2228,$K:$K,$K:$K,0),"")</f>
        <v>0</v>
      </c>
      <c r="J2228" s="38" t="str">
        <f>IF(AND(Y2228&lt;&gt;MAX(Y:Y),COUNTIF(K2228:V2228,'Base de données'!$B2228)&gt;0),"mouvement","")</f>
        <v>mouvement</v>
      </c>
      <c r="K2228" s="39" t="str">
        <f>IF(K$1&gt;$AE$1,"-",IFERROR(IF(DATEDIF('Base de données'!$A2228,K$1,"d")&lt;&gt;0,"",'Base de données'!$B2228),""))</f>
        <v/>
      </c>
      <c r="L2228" s="39" t="str">
        <f>IF(L$1&gt;$AE$1,"-",IFERROR(IF(DATEDIF('Base de données'!$A2228,L$1,"d")&lt;&gt;0,"",'Base de données'!$B2228),""))</f>
        <v/>
      </c>
      <c r="M2228" s="39" t="str">
        <f>IF(M$1&gt;$AE$1,"-",IFERROR(IF(DATEDIF('Base de données'!$A2228,M$1,"d")&lt;&gt;0,"",'Base de données'!$B2228),""))</f>
        <v/>
      </c>
      <c r="N2228" s="39" t="str">
        <f>IF(N$1&gt;$AE$1,"-",IFERROR(IF(DATEDIF('Base de données'!$A2228,N$1,"d")&lt;&gt;0,"",'Base de données'!$B2228),""))</f>
        <v/>
      </c>
      <c r="O2228" s="39" t="str">
        <f>IF(O$1&gt;$AE$1,"-",IFERROR(IF(DATEDIF('Base de données'!$A2228,O$1,"d")&lt;&gt;0,"",'Base de données'!$B2228),""))</f>
        <v/>
      </c>
      <c r="P2228" s="39" t="str">
        <f>IF(P$1&gt;$AE$1,"-",IFERROR(IF(DATEDIF('Base de données'!$A2228,P$1,"d")&lt;&gt;0,"",'Base de données'!$B2228),""))</f>
        <v/>
      </c>
      <c r="Q2228" s="39" t="str">
        <f>IF(Q$1&gt;$AE$1,"-",IFERROR(IF(DATEDIF('Base de données'!$A2228,Q$1,"d")&lt;&gt;0,"",'Base de données'!$B2228),""))</f>
        <v/>
      </c>
      <c r="R2228" s="39" t="str">
        <f>IF(R$1&gt;$AE$1,"-",IFERROR(IF(DATEDIF('Base de données'!$A2228,R$1,"d")&lt;&gt;0,"",'Base de données'!$B2228),""))</f>
        <v>HN39N</v>
      </c>
      <c r="S2228" s="39" t="str">
        <f>IF(S$1&gt;$AE$1,"-",IFERROR(IF(DATEDIF('Base de données'!$A2228,S$1,"d")&lt;&gt;0,"",'Base de données'!$B2228),""))</f>
        <v/>
      </c>
      <c r="T2228" s="39" t="str">
        <f>IF(T$1&gt;$AE$1,"-",IFERROR(IF(DATEDIF('Base de données'!$A2228,T$1,"d")&lt;&gt;0,"",'Base de données'!$B2228),""))</f>
        <v/>
      </c>
      <c r="U2228" s="39" t="str">
        <f>IF(U$1&gt;$AE$1,"-",IFERROR(IF(DATEDIF('Base de données'!$A2228,U$1,"d")&lt;&gt;0,"",'Base de données'!$B2228),""))</f>
        <v/>
      </c>
      <c r="V2228" s="39" t="str">
        <f>IF(V$1&gt;$AE$1,"-",IFERROR(IF(DATEDIF('Base de données'!$A2228,V$1,"d")&lt;&gt;0,"",'Base de données'!$B2228),""))</f>
        <v/>
      </c>
      <c r="W2228" s="34"/>
      <c r="X2228" s="30" t="str">
        <f>'Base de données'!$C2228&amp;" "&amp;'Base de données'!$D2228</f>
        <v>Louis Jean</v>
      </c>
      <c r="Y2228" s="31">
        <f>COUNTIF('Base de données'!$B:$B,'Base de données'!$B2228)</f>
        <v>9</v>
      </c>
      <c r="AA2228" s="87" cm="1">
        <f t="array" aca="1" ref="AA2228" ca="1">INDIRECT("'Base de données'!A" &amp; ROW(Y2228))</f>
        <v>45870</v>
      </c>
      <c r="AB2228" s="51" t="str" cm="1">
        <f t="array" aca="1" ref="AB2228" ca="1">INDIRECT("'Base de données'!B" &amp; ROW(Z2228))</f>
        <v>HN39N</v>
      </c>
    </row>
    <row r="2229" spans="1:28" x14ac:dyDescent="0.3">
      <c r="A2229" s="41" t="str">
        <f ca="1">IF(IF(AND($B2229&lt;&gt;"-",$B2229=$E2229),"Entrée et sortie","-")="Entrée et sortie",'Base de données'!$B2229,"-")</f>
        <v>-</v>
      </c>
      <c r="B2229" s="41" t="str">
        <f t="shared" ca="1" si="139"/>
        <v>-</v>
      </c>
      <c r="C2229" s="41" t="str">
        <f t="shared" ca="1" si="140"/>
        <v>-</v>
      </c>
      <c r="D2229" s="41" t="str">
        <f>IF($F2229="sortie en cours d'année",'Base de données'!$B2229,"-")</f>
        <v>-</v>
      </c>
      <c r="E2229" s="41" t="str">
        <f>IF($H2229="entrée en cours d'année",'Base de données'!$B2229,"-")</f>
        <v>6AXKM</v>
      </c>
      <c r="F2229" s="37" t="str">
        <f t="shared" si="137"/>
        <v/>
      </c>
      <c r="G2229" s="37" t="str">
        <f>IF($J2229="mouvement",_xlfn.XLOOKUP('Base de données'!$B2229,$V:$V,$V:$V,0),"")</f>
        <v>6AXKM</v>
      </c>
      <c r="H2229" s="37" t="str">
        <f t="shared" si="138"/>
        <v>entrée en cours d'année</v>
      </c>
      <c r="I2229" s="37">
        <f>IF($J2229="mouvement",_xlfn.XLOOKUP('Base de données'!$B2229,$K:$K,$K:$K,0),"")</f>
        <v>0</v>
      </c>
      <c r="J2229" s="38" t="str">
        <f>IF(AND(Y2229&lt;&gt;MAX(Y:Y),COUNTIF(K2229:V2229,'Base de données'!$B2229)&gt;0),"mouvement","")</f>
        <v>mouvement</v>
      </c>
      <c r="K2229" s="39" t="str">
        <f>IF(K$1&gt;$AE$1,"-",IFERROR(IF(DATEDIF('Base de données'!$A2229,K$1,"d")&lt;&gt;0,"",'Base de données'!$B2229),""))</f>
        <v/>
      </c>
      <c r="L2229" s="39" t="str">
        <f>IF(L$1&gt;$AE$1,"-",IFERROR(IF(DATEDIF('Base de données'!$A2229,L$1,"d")&lt;&gt;0,"",'Base de données'!$B2229),""))</f>
        <v/>
      </c>
      <c r="M2229" s="39" t="str">
        <f>IF(M$1&gt;$AE$1,"-",IFERROR(IF(DATEDIF('Base de données'!$A2229,M$1,"d")&lt;&gt;0,"",'Base de données'!$B2229),""))</f>
        <v/>
      </c>
      <c r="N2229" s="39" t="str">
        <f>IF(N$1&gt;$AE$1,"-",IFERROR(IF(DATEDIF('Base de données'!$A2229,N$1,"d")&lt;&gt;0,"",'Base de données'!$B2229),""))</f>
        <v/>
      </c>
      <c r="O2229" s="39" t="str">
        <f>IF(O$1&gt;$AE$1,"-",IFERROR(IF(DATEDIF('Base de données'!$A2229,O$1,"d")&lt;&gt;0,"",'Base de données'!$B2229),""))</f>
        <v/>
      </c>
      <c r="P2229" s="39" t="str">
        <f>IF(P$1&gt;$AE$1,"-",IFERROR(IF(DATEDIF('Base de données'!$A2229,P$1,"d")&lt;&gt;0,"",'Base de données'!$B2229),""))</f>
        <v/>
      </c>
      <c r="Q2229" s="39" t="str">
        <f>IF(Q$1&gt;$AE$1,"-",IFERROR(IF(DATEDIF('Base de données'!$A2229,Q$1,"d")&lt;&gt;0,"",'Base de données'!$B2229),""))</f>
        <v/>
      </c>
      <c r="R2229" s="39" t="str">
        <f>IF(R$1&gt;$AE$1,"-",IFERROR(IF(DATEDIF('Base de données'!$A2229,R$1,"d")&lt;&gt;0,"",'Base de données'!$B2229),""))</f>
        <v>6AXKM</v>
      </c>
      <c r="S2229" s="39" t="str">
        <f>IF(S$1&gt;$AE$1,"-",IFERROR(IF(DATEDIF('Base de données'!$A2229,S$1,"d")&lt;&gt;0,"",'Base de données'!$B2229),""))</f>
        <v/>
      </c>
      <c r="T2229" s="39" t="str">
        <f>IF(T$1&gt;$AE$1,"-",IFERROR(IF(DATEDIF('Base de données'!$A2229,T$1,"d")&lt;&gt;0,"",'Base de données'!$B2229),""))</f>
        <v/>
      </c>
      <c r="U2229" s="39" t="str">
        <f>IF(U$1&gt;$AE$1,"-",IFERROR(IF(DATEDIF('Base de données'!$A2229,U$1,"d")&lt;&gt;0,"",'Base de données'!$B2229),""))</f>
        <v/>
      </c>
      <c r="V2229" s="39" t="str">
        <f>IF(V$1&gt;$AE$1,"-",IFERROR(IF(DATEDIF('Base de données'!$A2229,V$1,"d")&lt;&gt;0,"",'Base de données'!$B2229),""))</f>
        <v/>
      </c>
      <c r="W2229" s="34"/>
      <c r="X2229" s="30" t="str">
        <f>'Base de données'!$C2229&amp;" "&amp;'Base de données'!$D2229</f>
        <v>Barbier Adrienne</v>
      </c>
      <c r="Y2229" s="31">
        <f>COUNTIF('Base de données'!$B:$B,'Base de données'!$B2229)</f>
        <v>9</v>
      </c>
      <c r="AA2229" s="87" cm="1">
        <f t="array" aca="1" ref="AA2229" ca="1">INDIRECT("'Base de données'!A" &amp; ROW(Y2229))</f>
        <v>45870</v>
      </c>
      <c r="AB2229" s="51" t="str" cm="1">
        <f t="array" aca="1" ref="AB2229" ca="1">INDIRECT("'Base de données'!B" &amp; ROW(Z2229))</f>
        <v>6AXKM</v>
      </c>
    </row>
    <row r="2230" spans="1:28" x14ac:dyDescent="0.3">
      <c r="A2230" s="41" t="str">
        <f ca="1">IF(IF(AND($B2230&lt;&gt;"-",$B2230=$E2230),"Entrée et sortie","-")="Entrée et sortie",'Base de données'!$B2230,"-")</f>
        <v>-</v>
      </c>
      <c r="B2230" s="41" t="str">
        <f t="shared" ca="1" si="139"/>
        <v>-</v>
      </c>
      <c r="C2230" s="41" t="str">
        <f t="shared" ca="1" si="140"/>
        <v>-</v>
      </c>
      <c r="D2230" s="41" t="str">
        <f>IF($F2230="sortie en cours d'année",'Base de données'!$B2230,"-")</f>
        <v>-</v>
      </c>
      <c r="E2230" s="41" t="str">
        <f>IF($H2230="entrée en cours d'année",'Base de données'!$B2230,"-")</f>
        <v>LPD99</v>
      </c>
      <c r="F2230" s="37" t="str">
        <f t="shared" si="137"/>
        <v/>
      </c>
      <c r="G2230" s="37" t="str">
        <f>IF($J2230="mouvement",_xlfn.XLOOKUP('Base de données'!$B2230,$V:$V,$V:$V,0),"")</f>
        <v>LPD99</v>
      </c>
      <c r="H2230" s="37" t="str">
        <f t="shared" si="138"/>
        <v>entrée en cours d'année</v>
      </c>
      <c r="I2230" s="37">
        <f>IF($J2230="mouvement",_xlfn.XLOOKUP('Base de données'!$B2230,$K:$K,$K:$K,0),"")</f>
        <v>0</v>
      </c>
      <c r="J2230" s="38" t="str">
        <f>IF(AND(Y2230&lt;&gt;MAX(Y:Y),COUNTIF(K2230:V2230,'Base de données'!$B2230)&gt;0),"mouvement","")</f>
        <v>mouvement</v>
      </c>
      <c r="K2230" s="39" t="str">
        <f>IF(K$1&gt;$AE$1,"-",IFERROR(IF(DATEDIF('Base de données'!$A2230,K$1,"d")&lt;&gt;0,"",'Base de données'!$B2230),""))</f>
        <v/>
      </c>
      <c r="L2230" s="39" t="str">
        <f>IF(L$1&gt;$AE$1,"-",IFERROR(IF(DATEDIF('Base de données'!$A2230,L$1,"d")&lt;&gt;0,"",'Base de données'!$B2230),""))</f>
        <v/>
      </c>
      <c r="M2230" s="39" t="str">
        <f>IF(M$1&gt;$AE$1,"-",IFERROR(IF(DATEDIF('Base de données'!$A2230,M$1,"d")&lt;&gt;0,"",'Base de données'!$B2230),""))</f>
        <v/>
      </c>
      <c r="N2230" s="39" t="str">
        <f>IF(N$1&gt;$AE$1,"-",IFERROR(IF(DATEDIF('Base de données'!$A2230,N$1,"d")&lt;&gt;0,"",'Base de données'!$B2230),""))</f>
        <v/>
      </c>
      <c r="O2230" s="39" t="str">
        <f>IF(O$1&gt;$AE$1,"-",IFERROR(IF(DATEDIF('Base de données'!$A2230,O$1,"d")&lt;&gt;0,"",'Base de données'!$B2230),""))</f>
        <v/>
      </c>
      <c r="P2230" s="39" t="str">
        <f>IF(P$1&gt;$AE$1,"-",IFERROR(IF(DATEDIF('Base de données'!$A2230,P$1,"d")&lt;&gt;0,"",'Base de données'!$B2230),""))</f>
        <v/>
      </c>
      <c r="Q2230" s="39" t="str">
        <f>IF(Q$1&gt;$AE$1,"-",IFERROR(IF(DATEDIF('Base de données'!$A2230,Q$1,"d")&lt;&gt;0,"",'Base de données'!$B2230),""))</f>
        <v/>
      </c>
      <c r="R2230" s="39" t="str">
        <f>IF(R$1&gt;$AE$1,"-",IFERROR(IF(DATEDIF('Base de données'!$A2230,R$1,"d")&lt;&gt;0,"",'Base de données'!$B2230),""))</f>
        <v>LPD99</v>
      </c>
      <c r="S2230" s="39" t="str">
        <f>IF(S$1&gt;$AE$1,"-",IFERROR(IF(DATEDIF('Base de données'!$A2230,S$1,"d")&lt;&gt;0,"",'Base de données'!$B2230),""))</f>
        <v/>
      </c>
      <c r="T2230" s="39" t="str">
        <f>IF(T$1&gt;$AE$1,"-",IFERROR(IF(DATEDIF('Base de données'!$A2230,T$1,"d")&lt;&gt;0,"",'Base de données'!$B2230),""))</f>
        <v/>
      </c>
      <c r="U2230" s="39" t="str">
        <f>IF(U$1&gt;$AE$1,"-",IFERROR(IF(DATEDIF('Base de données'!$A2230,U$1,"d")&lt;&gt;0,"",'Base de données'!$B2230),""))</f>
        <v/>
      </c>
      <c r="V2230" s="39" t="str">
        <f>IF(V$1&gt;$AE$1,"-",IFERROR(IF(DATEDIF('Base de données'!$A2230,V$1,"d")&lt;&gt;0,"",'Base de données'!$B2230),""))</f>
        <v/>
      </c>
      <c r="W2230" s="34"/>
      <c r="X2230" s="30" t="str">
        <f>'Base de données'!$C2230&amp;" "&amp;'Base de données'!$D2230</f>
        <v>Lelièvre Sabine</v>
      </c>
      <c r="Y2230" s="31">
        <f>COUNTIF('Base de données'!$B:$B,'Base de données'!$B2230)</f>
        <v>8</v>
      </c>
      <c r="AA2230" s="87" cm="1">
        <f t="array" aca="1" ref="AA2230" ca="1">INDIRECT("'Base de données'!A" &amp; ROW(Y2230))</f>
        <v>45870</v>
      </c>
      <c r="AB2230" s="51" t="str" cm="1">
        <f t="array" aca="1" ref="AB2230" ca="1">INDIRECT("'Base de données'!B" &amp; ROW(Z2230))</f>
        <v>LPD99</v>
      </c>
    </row>
    <row r="2231" spans="1:28" x14ac:dyDescent="0.3">
      <c r="A2231" s="41" t="str">
        <f ca="1">IF(IF(AND($B2231&lt;&gt;"-",$B2231=$E2231),"Entrée et sortie","-")="Entrée et sortie",'Base de données'!$B2231,"-")</f>
        <v>-</v>
      </c>
      <c r="B2231" s="41" t="str">
        <f t="shared" ca="1" si="139"/>
        <v>-</v>
      </c>
      <c r="C2231" s="41" t="str">
        <f t="shared" ca="1" si="140"/>
        <v>-</v>
      </c>
      <c r="D2231" s="41" t="str">
        <f>IF($F2231="sortie en cours d'année",'Base de données'!$B2231,"-")</f>
        <v>-</v>
      </c>
      <c r="E2231" s="41" t="str">
        <f>IF($H2231="entrée en cours d'année",'Base de données'!$B2231,"-")</f>
        <v>16RLH</v>
      </c>
      <c r="F2231" s="37" t="str">
        <f t="shared" si="137"/>
        <v/>
      </c>
      <c r="G2231" s="37" t="str">
        <f>IF($J2231="mouvement",_xlfn.XLOOKUP('Base de données'!$B2231,$V:$V,$V:$V,0),"")</f>
        <v>16RLH</v>
      </c>
      <c r="H2231" s="37" t="str">
        <f t="shared" si="138"/>
        <v>entrée en cours d'année</v>
      </c>
      <c r="I2231" s="37">
        <f>IF($J2231="mouvement",_xlfn.XLOOKUP('Base de données'!$B2231,$K:$K,$K:$K,0),"")</f>
        <v>0</v>
      </c>
      <c r="J2231" s="38" t="str">
        <f>IF(AND(Y2231&lt;&gt;MAX(Y:Y),COUNTIF(K2231:V2231,'Base de données'!$B2231)&gt;0),"mouvement","")</f>
        <v>mouvement</v>
      </c>
      <c r="K2231" s="39" t="str">
        <f>IF(K$1&gt;$AE$1,"-",IFERROR(IF(DATEDIF('Base de données'!$A2231,K$1,"d")&lt;&gt;0,"",'Base de données'!$B2231),""))</f>
        <v/>
      </c>
      <c r="L2231" s="39" t="str">
        <f>IF(L$1&gt;$AE$1,"-",IFERROR(IF(DATEDIF('Base de données'!$A2231,L$1,"d")&lt;&gt;0,"",'Base de données'!$B2231),""))</f>
        <v/>
      </c>
      <c r="M2231" s="39" t="str">
        <f>IF(M$1&gt;$AE$1,"-",IFERROR(IF(DATEDIF('Base de données'!$A2231,M$1,"d")&lt;&gt;0,"",'Base de données'!$B2231),""))</f>
        <v/>
      </c>
      <c r="N2231" s="39" t="str">
        <f>IF(N$1&gt;$AE$1,"-",IFERROR(IF(DATEDIF('Base de données'!$A2231,N$1,"d")&lt;&gt;0,"",'Base de données'!$B2231),""))</f>
        <v/>
      </c>
      <c r="O2231" s="39" t="str">
        <f>IF(O$1&gt;$AE$1,"-",IFERROR(IF(DATEDIF('Base de données'!$A2231,O$1,"d")&lt;&gt;0,"",'Base de données'!$B2231),""))</f>
        <v/>
      </c>
      <c r="P2231" s="39" t="str">
        <f>IF(P$1&gt;$AE$1,"-",IFERROR(IF(DATEDIF('Base de données'!$A2231,P$1,"d")&lt;&gt;0,"",'Base de données'!$B2231),""))</f>
        <v/>
      </c>
      <c r="Q2231" s="39" t="str">
        <f>IF(Q$1&gt;$AE$1,"-",IFERROR(IF(DATEDIF('Base de données'!$A2231,Q$1,"d")&lt;&gt;0,"",'Base de données'!$B2231),""))</f>
        <v/>
      </c>
      <c r="R2231" s="39" t="str">
        <f>IF(R$1&gt;$AE$1,"-",IFERROR(IF(DATEDIF('Base de données'!$A2231,R$1,"d")&lt;&gt;0,"",'Base de données'!$B2231),""))</f>
        <v>16RLH</v>
      </c>
      <c r="S2231" s="39" t="str">
        <f>IF(S$1&gt;$AE$1,"-",IFERROR(IF(DATEDIF('Base de données'!$A2231,S$1,"d")&lt;&gt;0,"",'Base de données'!$B2231),""))</f>
        <v/>
      </c>
      <c r="T2231" s="39" t="str">
        <f>IF(T$1&gt;$AE$1,"-",IFERROR(IF(DATEDIF('Base de données'!$A2231,T$1,"d")&lt;&gt;0,"",'Base de données'!$B2231),""))</f>
        <v/>
      </c>
      <c r="U2231" s="39" t="str">
        <f>IF(U$1&gt;$AE$1,"-",IFERROR(IF(DATEDIF('Base de données'!$A2231,U$1,"d")&lt;&gt;0,"",'Base de données'!$B2231),""))</f>
        <v/>
      </c>
      <c r="V2231" s="39" t="str">
        <f>IF(V$1&gt;$AE$1,"-",IFERROR(IF(DATEDIF('Base de données'!$A2231,V$1,"d")&lt;&gt;0,"",'Base de données'!$B2231),""))</f>
        <v/>
      </c>
      <c r="W2231" s="34"/>
      <c r="X2231" s="30" t="str">
        <f>'Base de données'!$C2231&amp;" "&amp;'Base de données'!$D2231</f>
        <v>Cordier Colette</v>
      </c>
      <c r="Y2231" s="31">
        <f>COUNTIF('Base de données'!$B:$B,'Base de données'!$B2231)</f>
        <v>8</v>
      </c>
      <c r="AA2231" s="87" cm="1">
        <f t="array" aca="1" ref="AA2231" ca="1">INDIRECT("'Base de données'!A" &amp; ROW(Y2231))</f>
        <v>45870</v>
      </c>
      <c r="AB2231" s="51" t="str" cm="1">
        <f t="array" aca="1" ref="AB2231" ca="1">INDIRECT("'Base de données'!B" &amp; ROW(Z2231))</f>
        <v>16RLH</v>
      </c>
    </row>
    <row r="2232" spans="1:28" x14ac:dyDescent="0.3">
      <c r="A2232" s="41" t="str">
        <f ca="1">IF(IF(AND($B2232&lt;&gt;"-",$B2232=$E2232),"Entrée et sortie","-")="Entrée et sortie",'Base de données'!$B2232,"-")</f>
        <v>-</v>
      </c>
      <c r="B2232" s="41" t="str">
        <f t="shared" ca="1" si="139"/>
        <v>-</v>
      </c>
      <c r="C2232" s="41" t="str">
        <f t="shared" ca="1" si="140"/>
        <v>-</v>
      </c>
      <c r="D2232" s="41" t="str">
        <f>IF($F2232="sortie en cours d'année",'Base de données'!$B2232,"-")</f>
        <v>-</v>
      </c>
      <c r="E2232" s="41" t="str">
        <f>IF($H2232="entrée en cours d'année",'Base de données'!$B2232,"-")</f>
        <v>3VWAZ</v>
      </c>
      <c r="F2232" s="37" t="str">
        <f t="shared" si="137"/>
        <v/>
      </c>
      <c r="G2232" s="37" t="str">
        <f>IF($J2232="mouvement",_xlfn.XLOOKUP('Base de données'!$B2232,$V:$V,$V:$V,0),"")</f>
        <v>3VWAZ</v>
      </c>
      <c r="H2232" s="37" t="str">
        <f t="shared" si="138"/>
        <v>entrée en cours d'année</v>
      </c>
      <c r="I2232" s="37">
        <f>IF($J2232="mouvement",_xlfn.XLOOKUP('Base de données'!$B2232,$K:$K,$K:$K,0),"")</f>
        <v>0</v>
      </c>
      <c r="J2232" s="38" t="str">
        <f>IF(AND(Y2232&lt;&gt;MAX(Y:Y),COUNTIF(K2232:V2232,'Base de données'!$B2232)&gt;0),"mouvement","")</f>
        <v>mouvement</v>
      </c>
      <c r="K2232" s="39" t="str">
        <f>IF(K$1&gt;$AE$1,"-",IFERROR(IF(DATEDIF('Base de données'!$A2232,K$1,"d")&lt;&gt;0,"",'Base de données'!$B2232),""))</f>
        <v/>
      </c>
      <c r="L2232" s="39" t="str">
        <f>IF(L$1&gt;$AE$1,"-",IFERROR(IF(DATEDIF('Base de données'!$A2232,L$1,"d")&lt;&gt;0,"",'Base de données'!$B2232),""))</f>
        <v/>
      </c>
      <c r="M2232" s="39" t="str">
        <f>IF(M$1&gt;$AE$1,"-",IFERROR(IF(DATEDIF('Base de données'!$A2232,M$1,"d")&lt;&gt;0,"",'Base de données'!$B2232),""))</f>
        <v/>
      </c>
      <c r="N2232" s="39" t="str">
        <f>IF(N$1&gt;$AE$1,"-",IFERROR(IF(DATEDIF('Base de données'!$A2232,N$1,"d")&lt;&gt;0,"",'Base de données'!$B2232),""))</f>
        <v/>
      </c>
      <c r="O2232" s="39" t="str">
        <f>IF(O$1&gt;$AE$1,"-",IFERROR(IF(DATEDIF('Base de données'!$A2232,O$1,"d")&lt;&gt;0,"",'Base de données'!$B2232),""))</f>
        <v/>
      </c>
      <c r="P2232" s="39" t="str">
        <f>IF(P$1&gt;$AE$1,"-",IFERROR(IF(DATEDIF('Base de données'!$A2232,P$1,"d")&lt;&gt;0,"",'Base de données'!$B2232),""))</f>
        <v/>
      </c>
      <c r="Q2232" s="39" t="str">
        <f>IF(Q$1&gt;$AE$1,"-",IFERROR(IF(DATEDIF('Base de données'!$A2232,Q$1,"d")&lt;&gt;0,"",'Base de données'!$B2232),""))</f>
        <v/>
      </c>
      <c r="R2232" s="39" t="str">
        <f>IF(R$1&gt;$AE$1,"-",IFERROR(IF(DATEDIF('Base de données'!$A2232,R$1,"d")&lt;&gt;0,"",'Base de données'!$B2232),""))</f>
        <v>3VWAZ</v>
      </c>
      <c r="S2232" s="39" t="str">
        <f>IF(S$1&gt;$AE$1,"-",IFERROR(IF(DATEDIF('Base de données'!$A2232,S$1,"d")&lt;&gt;0,"",'Base de données'!$B2232),""))</f>
        <v/>
      </c>
      <c r="T2232" s="39" t="str">
        <f>IF(T$1&gt;$AE$1,"-",IFERROR(IF(DATEDIF('Base de données'!$A2232,T$1,"d")&lt;&gt;0,"",'Base de données'!$B2232),""))</f>
        <v/>
      </c>
      <c r="U2232" s="39" t="str">
        <f>IF(U$1&gt;$AE$1,"-",IFERROR(IF(DATEDIF('Base de données'!$A2232,U$1,"d")&lt;&gt;0,"",'Base de données'!$B2232),""))</f>
        <v/>
      </c>
      <c r="V2232" s="39" t="str">
        <f>IF(V$1&gt;$AE$1,"-",IFERROR(IF(DATEDIF('Base de données'!$A2232,V$1,"d")&lt;&gt;0,"",'Base de données'!$B2232),""))</f>
        <v/>
      </c>
      <c r="W2232" s="34"/>
      <c r="X2232" s="30" t="str">
        <f>'Base de données'!$C2232&amp;" "&amp;'Base de données'!$D2232</f>
        <v>Pascal Charles</v>
      </c>
      <c r="Y2232" s="31">
        <f>COUNTIF('Base de données'!$B:$B,'Base de données'!$B2232)</f>
        <v>8</v>
      </c>
      <c r="AA2232" s="87" cm="1">
        <f t="array" aca="1" ref="AA2232" ca="1">INDIRECT("'Base de données'!A" &amp; ROW(Y2232))</f>
        <v>45870</v>
      </c>
      <c r="AB2232" s="51" t="str" cm="1">
        <f t="array" aca="1" ref="AB2232" ca="1">INDIRECT("'Base de données'!B" &amp; ROW(Z2232))</f>
        <v>3VWAZ</v>
      </c>
    </row>
    <row r="2233" spans="1:28" x14ac:dyDescent="0.3">
      <c r="A2233" s="41" t="str">
        <f ca="1">IF(IF(AND($B2233&lt;&gt;"-",$B2233=$E2233),"Entrée et sortie","-")="Entrée et sortie",'Base de données'!$B2233,"-")</f>
        <v>-</v>
      </c>
      <c r="B2233" s="41" t="str">
        <f t="shared" ca="1" si="139"/>
        <v>-</v>
      </c>
      <c r="C2233" s="41" t="str">
        <f t="shared" ca="1" si="140"/>
        <v>-</v>
      </c>
      <c r="D2233" s="41" t="str">
        <f>IF($F2233="sortie en cours d'année",'Base de données'!$B2233,"-")</f>
        <v>-</v>
      </c>
      <c r="E2233" s="41" t="str">
        <f>IF($H2233="entrée en cours d'année",'Base de données'!$B2233,"-")</f>
        <v>66LEO</v>
      </c>
      <c r="F2233" s="37" t="str">
        <f t="shared" si="137"/>
        <v/>
      </c>
      <c r="G2233" s="37" t="str">
        <f>IF($J2233="mouvement",_xlfn.XLOOKUP('Base de données'!$B2233,$V:$V,$V:$V,0),"")</f>
        <v>66LEO</v>
      </c>
      <c r="H2233" s="37" t="str">
        <f t="shared" si="138"/>
        <v>entrée en cours d'année</v>
      </c>
      <c r="I2233" s="37">
        <f>IF($J2233="mouvement",_xlfn.XLOOKUP('Base de données'!$B2233,$K:$K,$K:$K,0),"")</f>
        <v>0</v>
      </c>
      <c r="J2233" s="38" t="str">
        <f>IF(AND(Y2233&lt;&gt;MAX(Y:Y),COUNTIF(K2233:V2233,'Base de données'!$B2233)&gt;0),"mouvement","")</f>
        <v>mouvement</v>
      </c>
      <c r="K2233" s="39" t="str">
        <f>IF(K$1&gt;$AE$1,"-",IFERROR(IF(DATEDIF('Base de données'!$A2233,K$1,"d")&lt;&gt;0,"",'Base de données'!$B2233),""))</f>
        <v/>
      </c>
      <c r="L2233" s="39" t="str">
        <f>IF(L$1&gt;$AE$1,"-",IFERROR(IF(DATEDIF('Base de données'!$A2233,L$1,"d")&lt;&gt;0,"",'Base de données'!$B2233),""))</f>
        <v/>
      </c>
      <c r="M2233" s="39" t="str">
        <f>IF(M$1&gt;$AE$1,"-",IFERROR(IF(DATEDIF('Base de données'!$A2233,M$1,"d")&lt;&gt;0,"",'Base de données'!$B2233),""))</f>
        <v/>
      </c>
      <c r="N2233" s="39" t="str">
        <f>IF(N$1&gt;$AE$1,"-",IFERROR(IF(DATEDIF('Base de données'!$A2233,N$1,"d")&lt;&gt;0,"",'Base de données'!$B2233),""))</f>
        <v/>
      </c>
      <c r="O2233" s="39" t="str">
        <f>IF(O$1&gt;$AE$1,"-",IFERROR(IF(DATEDIF('Base de données'!$A2233,O$1,"d")&lt;&gt;0,"",'Base de données'!$B2233),""))</f>
        <v/>
      </c>
      <c r="P2233" s="39" t="str">
        <f>IF(P$1&gt;$AE$1,"-",IFERROR(IF(DATEDIF('Base de données'!$A2233,P$1,"d")&lt;&gt;0,"",'Base de données'!$B2233),""))</f>
        <v/>
      </c>
      <c r="Q2233" s="39" t="str">
        <f>IF(Q$1&gt;$AE$1,"-",IFERROR(IF(DATEDIF('Base de données'!$A2233,Q$1,"d")&lt;&gt;0,"",'Base de données'!$B2233),""))</f>
        <v/>
      </c>
      <c r="R2233" s="39" t="str">
        <f>IF(R$1&gt;$AE$1,"-",IFERROR(IF(DATEDIF('Base de données'!$A2233,R$1,"d")&lt;&gt;0,"",'Base de données'!$B2233),""))</f>
        <v>66LEO</v>
      </c>
      <c r="S2233" s="39" t="str">
        <f>IF(S$1&gt;$AE$1,"-",IFERROR(IF(DATEDIF('Base de données'!$A2233,S$1,"d")&lt;&gt;0,"",'Base de données'!$B2233),""))</f>
        <v/>
      </c>
      <c r="T2233" s="39" t="str">
        <f>IF(T$1&gt;$AE$1,"-",IFERROR(IF(DATEDIF('Base de données'!$A2233,T$1,"d")&lt;&gt;0,"",'Base de données'!$B2233),""))</f>
        <v/>
      </c>
      <c r="U2233" s="39" t="str">
        <f>IF(U$1&gt;$AE$1,"-",IFERROR(IF(DATEDIF('Base de données'!$A2233,U$1,"d")&lt;&gt;0,"",'Base de données'!$B2233),""))</f>
        <v/>
      </c>
      <c r="V2233" s="39" t="str">
        <f>IF(V$1&gt;$AE$1,"-",IFERROR(IF(DATEDIF('Base de données'!$A2233,V$1,"d")&lt;&gt;0,"",'Base de données'!$B2233),""))</f>
        <v/>
      </c>
      <c r="W2233" s="34"/>
      <c r="X2233" s="30" t="str">
        <f>'Base de données'!$C2233&amp;" "&amp;'Base de données'!$D2233</f>
        <v>Arnaud Cécile</v>
      </c>
      <c r="Y2233" s="31">
        <f>COUNTIF('Base de données'!$B:$B,'Base de données'!$B2233)</f>
        <v>8</v>
      </c>
      <c r="AA2233" s="87" cm="1">
        <f t="array" aca="1" ref="AA2233" ca="1">INDIRECT("'Base de données'!A" &amp; ROW(Y2233))</f>
        <v>45870</v>
      </c>
      <c r="AB2233" s="51" t="str" cm="1">
        <f t="array" aca="1" ref="AB2233" ca="1">INDIRECT("'Base de données'!B" &amp; ROW(Z2233))</f>
        <v>66LEO</v>
      </c>
    </row>
    <row r="2234" spans="1:28" x14ac:dyDescent="0.3">
      <c r="A2234" s="41" t="str">
        <f ca="1">IF(IF(AND($B2234&lt;&gt;"-",$B2234=$E2234),"Entrée et sortie","-")="Entrée et sortie",'Base de données'!$B2234,"-")</f>
        <v>-</v>
      </c>
      <c r="B2234" s="41" t="str">
        <f t="shared" ca="1" si="139"/>
        <v>-</v>
      </c>
      <c r="C2234" s="41" t="str">
        <f t="shared" ca="1" si="140"/>
        <v>-</v>
      </c>
      <c r="D2234" s="41" t="str">
        <f>IF($F2234="sortie en cours d'année",'Base de données'!$B2234,"-")</f>
        <v>-</v>
      </c>
      <c r="E2234" s="41" t="str">
        <f>IF($H2234="entrée en cours d'année",'Base de données'!$B2234,"-")</f>
        <v>1AMM3</v>
      </c>
      <c r="F2234" s="37" t="str">
        <f t="shared" si="137"/>
        <v/>
      </c>
      <c r="G2234" s="37" t="str">
        <f>IF($J2234="mouvement",_xlfn.XLOOKUP('Base de données'!$B2234,$V:$V,$V:$V,0),"")</f>
        <v>1AMM3</v>
      </c>
      <c r="H2234" s="37" t="str">
        <f t="shared" si="138"/>
        <v>entrée en cours d'année</v>
      </c>
      <c r="I2234" s="37">
        <f>IF($J2234="mouvement",_xlfn.XLOOKUP('Base de données'!$B2234,$K:$K,$K:$K,0),"")</f>
        <v>0</v>
      </c>
      <c r="J2234" s="38" t="str">
        <f>IF(AND(Y2234&lt;&gt;MAX(Y:Y),COUNTIF(K2234:V2234,'Base de données'!$B2234)&gt;0),"mouvement","")</f>
        <v>mouvement</v>
      </c>
      <c r="K2234" s="39" t="str">
        <f>IF(K$1&gt;$AE$1,"-",IFERROR(IF(DATEDIF('Base de données'!$A2234,K$1,"d")&lt;&gt;0,"",'Base de données'!$B2234),""))</f>
        <v/>
      </c>
      <c r="L2234" s="39" t="str">
        <f>IF(L$1&gt;$AE$1,"-",IFERROR(IF(DATEDIF('Base de données'!$A2234,L$1,"d")&lt;&gt;0,"",'Base de données'!$B2234),""))</f>
        <v/>
      </c>
      <c r="M2234" s="39" t="str">
        <f>IF(M$1&gt;$AE$1,"-",IFERROR(IF(DATEDIF('Base de données'!$A2234,M$1,"d")&lt;&gt;0,"",'Base de données'!$B2234),""))</f>
        <v/>
      </c>
      <c r="N2234" s="39" t="str">
        <f>IF(N$1&gt;$AE$1,"-",IFERROR(IF(DATEDIF('Base de données'!$A2234,N$1,"d")&lt;&gt;0,"",'Base de données'!$B2234),""))</f>
        <v/>
      </c>
      <c r="O2234" s="39" t="str">
        <f>IF(O$1&gt;$AE$1,"-",IFERROR(IF(DATEDIF('Base de données'!$A2234,O$1,"d")&lt;&gt;0,"",'Base de données'!$B2234),""))</f>
        <v/>
      </c>
      <c r="P2234" s="39" t="str">
        <f>IF(P$1&gt;$AE$1,"-",IFERROR(IF(DATEDIF('Base de données'!$A2234,P$1,"d")&lt;&gt;0,"",'Base de données'!$B2234),""))</f>
        <v/>
      </c>
      <c r="Q2234" s="39" t="str">
        <f>IF(Q$1&gt;$AE$1,"-",IFERROR(IF(DATEDIF('Base de données'!$A2234,Q$1,"d")&lt;&gt;0,"",'Base de données'!$B2234),""))</f>
        <v/>
      </c>
      <c r="R2234" s="39" t="str">
        <f>IF(R$1&gt;$AE$1,"-",IFERROR(IF(DATEDIF('Base de données'!$A2234,R$1,"d")&lt;&gt;0,"",'Base de données'!$B2234),""))</f>
        <v>1AMM3</v>
      </c>
      <c r="S2234" s="39" t="str">
        <f>IF(S$1&gt;$AE$1,"-",IFERROR(IF(DATEDIF('Base de données'!$A2234,S$1,"d")&lt;&gt;0,"",'Base de données'!$B2234),""))</f>
        <v/>
      </c>
      <c r="T2234" s="39" t="str">
        <f>IF(T$1&gt;$AE$1,"-",IFERROR(IF(DATEDIF('Base de données'!$A2234,T$1,"d")&lt;&gt;0,"",'Base de données'!$B2234),""))</f>
        <v/>
      </c>
      <c r="U2234" s="39" t="str">
        <f>IF(U$1&gt;$AE$1,"-",IFERROR(IF(DATEDIF('Base de données'!$A2234,U$1,"d")&lt;&gt;0,"",'Base de données'!$B2234),""))</f>
        <v/>
      </c>
      <c r="V2234" s="39" t="str">
        <f>IF(V$1&gt;$AE$1,"-",IFERROR(IF(DATEDIF('Base de données'!$A2234,V$1,"d")&lt;&gt;0,"",'Base de données'!$B2234),""))</f>
        <v/>
      </c>
      <c r="W2234" s="34"/>
      <c r="X2234" s="30" t="str">
        <f>'Base de données'!$C2234&amp;" "&amp;'Base de données'!$D2234</f>
        <v>Becker Jacques</v>
      </c>
      <c r="Y2234" s="31">
        <f>COUNTIF('Base de données'!$B:$B,'Base de données'!$B2234)</f>
        <v>8</v>
      </c>
      <c r="AA2234" s="87" cm="1">
        <f t="array" aca="1" ref="AA2234" ca="1">INDIRECT("'Base de données'!A" &amp; ROW(Y2234))</f>
        <v>45870</v>
      </c>
      <c r="AB2234" s="51" t="str" cm="1">
        <f t="array" aca="1" ref="AB2234" ca="1">INDIRECT("'Base de données'!B" &amp; ROW(Z2234))</f>
        <v>1AMM3</v>
      </c>
    </row>
    <row r="2235" spans="1:28" x14ac:dyDescent="0.3">
      <c r="A2235" s="41" t="str">
        <f ca="1">IF(IF(AND($B2235&lt;&gt;"-",$B2235=$E2235),"Entrée et sortie","-")="Entrée et sortie",'Base de données'!$B2235,"-")</f>
        <v>-</v>
      </c>
      <c r="B2235" s="41" t="str">
        <f t="shared" ca="1" si="139"/>
        <v>-</v>
      </c>
      <c r="C2235" s="41" t="str">
        <f t="shared" ca="1" si="140"/>
        <v>-</v>
      </c>
      <c r="D2235" s="41" t="str">
        <f>IF($F2235="sortie en cours d'année",'Base de données'!$B2235,"-")</f>
        <v>-</v>
      </c>
      <c r="E2235" s="41" t="str">
        <f>IF($H2235="entrée en cours d'année",'Base de données'!$B2235,"-")</f>
        <v>7A9T1</v>
      </c>
      <c r="F2235" s="37" t="str">
        <f t="shared" si="137"/>
        <v/>
      </c>
      <c r="G2235" s="37" t="str">
        <f>IF($J2235="mouvement",_xlfn.XLOOKUP('Base de données'!$B2235,$V:$V,$V:$V,0),"")</f>
        <v>7A9T1</v>
      </c>
      <c r="H2235" s="37" t="str">
        <f t="shared" si="138"/>
        <v>entrée en cours d'année</v>
      </c>
      <c r="I2235" s="37">
        <f>IF($J2235="mouvement",_xlfn.XLOOKUP('Base de données'!$B2235,$K:$K,$K:$K,0),"")</f>
        <v>0</v>
      </c>
      <c r="J2235" s="38" t="str">
        <f>IF(AND(Y2235&lt;&gt;MAX(Y:Y),COUNTIF(K2235:V2235,'Base de données'!$B2235)&gt;0),"mouvement","")</f>
        <v>mouvement</v>
      </c>
      <c r="K2235" s="39" t="str">
        <f>IF(K$1&gt;$AE$1,"-",IFERROR(IF(DATEDIF('Base de données'!$A2235,K$1,"d")&lt;&gt;0,"",'Base de données'!$B2235),""))</f>
        <v/>
      </c>
      <c r="L2235" s="39" t="str">
        <f>IF(L$1&gt;$AE$1,"-",IFERROR(IF(DATEDIF('Base de données'!$A2235,L$1,"d")&lt;&gt;0,"",'Base de données'!$B2235),""))</f>
        <v/>
      </c>
      <c r="M2235" s="39" t="str">
        <f>IF(M$1&gt;$AE$1,"-",IFERROR(IF(DATEDIF('Base de données'!$A2235,M$1,"d")&lt;&gt;0,"",'Base de données'!$B2235),""))</f>
        <v/>
      </c>
      <c r="N2235" s="39" t="str">
        <f>IF(N$1&gt;$AE$1,"-",IFERROR(IF(DATEDIF('Base de données'!$A2235,N$1,"d")&lt;&gt;0,"",'Base de données'!$B2235),""))</f>
        <v/>
      </c>
      <c r="O2235" s="39" t="str">
        <f>IF(O$1&gt;$AE$1,"-",IFERROR(IF(DATEDIF('Base de données'!$A2235,O$1,"d")&lt;&gt;0,"",'Base de données'!$B2235),""))</f>
        <v/>
      </c>
      <c r="P2235" s="39" t="str">
        <f>IF(P$1&gt;$AE$1,"-",IFERROR(IF(DATEDIF('Base de données'!$A2235,P$1,"d")&lt;&gt;0,"",'Base de données'!$B2235),""))</f>
        <v/>
      </c>
      <c r="Q2235" s="39" t="str">
        <f>IF(Q$1&gt;$AE$1,"-",IFERROR(IF(DATEDIF('Base de données'!$A2235,Q$1,"d")&lt;&gt;0,"",'Base de données'!$B2235),""))</f>
        <v/>
      </c>
      <c r="R2235" s="39" t="str">
        <f>IF(R$1&gt;$AE$1,"-",IFERROR(IF(DATEDIF('Base de données'!$A2235,R$1,"d")&lt;&gt;0,"",'Base de données'!$B2235),""))</f>
        <v>7A9T1</v>
      </c>
      <c r="S2235" s="39" t="str">
        <f>IF(S$1&gt;$AE$1,"-",IFERROR(IF(DATEDIF('Base de données'!$A2235,S$1,"d")&lt;&gt;0,"",'Base de données'!$B2235),""))</f>
        <v/>
      </c>
      <c r="T2235" s="39" t="str">
        <f>IF(T$1&gt;$AE$1,"-",IFERROR(IF(DATEDIF('Base de données'!$A2235,T$1,"d")&lt;&gt;0,"",'Base de données'!$B2235),""))</f>
        <v/>
      </c>
      <c r="U2235" s="39" t="str">
        <f>IF(U$1&gt;$AE$1,"-",IFERROR(IF(DATEDIF('Base de données'!$A2235,U$1,"d")&lt;&gt;0,"",'Base de données'!$B2235),""))</f>
        <v/>
      </c>
      <c r="V2235" s="39" t="str">
        <f>IF(V$1&gt;$AE$1,"-",IFERROR(IF(DATEDIF('Base de données'!$A2235,V$1,"d")&lt;&gt;0,"",'Base de données'!$B2235),""))</f>
        <v/>
      </c>
      <c r="W2235" s="34"/>
      <c r="X2235" s="30" t="str">
        <f>'Base de données'!$C2235&amp;" "&amp;'Base de données'!$D2235</f>
        <v>Fournier Marc</v>
      </c>
      <c r="Y2235" s="31">
        <f>COUNTIF('Base de données'!$B:$B,'Base de données'!$B2235)</f>
        <v>8</v>
      </c>
      <c r="AA2235" s="87" cm="1">
        <f t="array" aca="1" ref="AA2235" ca="1">INDIRECT("'Base de données'!A" &amp; ROW(Y2235))</f>
        <v>45870</v>
      </c>
      <c r="AB2235" s="51" t="str" cm="1">
        <f t="array" aca="1" ref="AB2235" ca="1">INDIRECT("'Base de données'!B" &amp; ROW(Z2235))</f>
        <v>7A9T1</v>
      </c>
    </row>
    <row r="2236" spans="1:28" x14ac:dyDescent="0.3">
      <c r="A2236" s="41" t="str">
        <f ca="1">IF(IF(AND($B2236&lt;&gt;"-",$B2236=$E2236),"Entrée et sortie","-")="Entrée et sortie",'Base de données'!$B2236,"-")</f>
        <v>-</v>
      </c>
      <c r="B2236" s="41" t="str">
        <f t="shared" ca="1" si="139"/>
        <v>-</v>
      </c>
      <c r="C2236" s="41" t="str">
        <f t="shared" ca="1" si="140"/>
        <v>-</v>
      </c>
      <c r="D2236" s="41" t="str">
        <f>IF($F2236="sortie en cours d'année",'Base de données'!$B2236,"-")</f>
        <v>-</v>
      </c>
      <c r="E2236" s="41" t="str">
        <f>IF($H2236="entrée en cours d'année",'Base de données'!$B2236,"-")</f>
        <v>YTR5H</v>
      </c>
      <c r="F2236" s="37" t="str">
        <f t="shared" si="137"/>
        <v/>
      </c>
      <c r="G2236" s="37" t="str">
        <f>IF($J2236="mouvement",_xlfn.XLOOKUP('Base de données'!$B2236,$V:$V,$V:$V,0),"")</f>
        <v>YTR5H</v>
      </c>
      <c r="H2236" s="37" t="str">
        <f t="shared" si="138"/>
        <v>entrée en cours d'année</v>
      </c>
      <c r="I2236" s="37">
        <f>IF($J2236="mouvement",_xlfn.XLOOKUP('Base de données'!$B2236,$K:$K,$K:$K,0),"")</f>
        <v>0</v>
      </c>
      <c r="J2236" s="38" t="str">
        <f>IF(AND(Y2236&lt;&gt;MAX(Y:Y),COUNTIF(K2236:V2236,'Base de données'!$B2236)&gt;0),"mouvement","")</f>
        <v>mouvement</v>
      </c>
      <c r="K2236" s="39" t="str">
        <f>IF(K$1&gt;$AE$1,"-",IFERROR(IF(DATEDIF('Base de données'!$A2236,K$1,"d")&lt;&gt;0,"",'Base de données'!$B2236),""))</f>
        <v/>
      </c>
      <c r="L2236" s="39" t="str">
        <f>IF(L$1&gt;$AE$1,"-",IFERROR(IF(DATEDIF('Base de données'!$A2236,L$1,"d")&lt;&gt;0,"",'Base de données'!$B2236),""))</f>
        <v/>
      </c>
      <c r="M2236" s="39" t="str">
        <f>IF(M$1&gt;$AE$1,"-",IFERROR(IF(DATEDIF('Base de données'!$A2236,M$1,"d")&lt;&gt;0,"",'Base de données'!$B2236),""))</f>
        <v/>
      </c>
      <c r="N2236" s="39" t="str">
        <f>IF(N$1&gt;$AE$1,"-",IFERROR(IF(DATEDIF('Base de données'!$A2236,N$1,"d")&lt;&gt;0,"",'Base de données'!$B2236),""))</f>
        <v/>
      </c>
      <c r="O2236" s="39" t="str">
        <f>IF(O$1&gt;$AE$1,"-",IFERROR(IF(DATEDIF('Base de données'!$A2236,O$1,"d")&lt;&gt;0,"",'Base de données'!$B2236),""))</f>
        <v/>
      </c>
      <c r="P2236" s="39" t="str">
        <f>IF(P$1&gt;$AE$1,"-",IFERROR(IF(DATEDIF('Base de données'!$A2236,P$1,"d")&lt;&gt;0,"",'Base de données'!$B2236),""))</f>
        <v/>
      </c>
      <c r="Q2236" s="39" t="str">
        <f>IF(Q$1&gt;$AE$1,"-",IFERROR(IF(DATEDIF('Base de données'!$A2236,Q$1,"d")&lt;&gt;0,"",'Base de données'!$B2236),""))</f>
        <v/>
      </c>
      <c r="R2236" s="39" t="str">
        <f>IF(R$1&gt;$AE$1,"-",IFERROR(IF(DATEDIF('Base de données'!$A2236,R$1,"d")&lt;&gt;0,"",'Base de données'!$B2236),""))</f>
        <v>YTR5H</v>
      </c>
      <c r="S2236" s="39" t="str">
        <f>IF(S$1&gt;$AE$1,"-",IFERROR(IF(DATEDIF('Base de données'!$A2236,S$1,"d")&lt;&gt;0,"",'Base de données'!$B2236),""))</f>
        <v/>
      </c>
      <c r="T2236" s="39" t="str">
        <f>IF(T$1&gt;$AE$1,"-",IFERROR(IF(DATEDIF('Base de données'!$A2236,T$1,"d")&lt;&gt;0,"",'Base de données'!$B2236),""))</f>
        <v/>
      </c>
      <c r="U2236" s="39" t="str">
        <f>IF(U$1&gt;$AE$1,"-",IFERROR(IF(DATEDIF('Base de données'!$A2236,U$1,"d")&lt;&gt;0,"",'Base de données'!$B2236),""))</f>
        <v/>
      </c>
      <c r="V2236" s="39" t="str">
        <f>IF(V$1&gt;$AE$1,"-",IFERROR(IF(DATEDIF('Base de données'!$A2236,V$1,"d")&lt;&gt;0,"",'Base de données'!$B2236),""))</f>
        <v/>
      </c>
      <c r="W2236" s="34"/>
      <c r="X2236" s="30" t="str">
        <f>'Base de données'!$C2236&amp;" "&amp;'Base de données'!$D2236</f>
        <v>Gomes Christiane</v>
      </c>
      <c r="Y2236" s="31">
        <f>COUNTIF('Base de données'!$B:$B,'Base de données'!$B2236)</f>
        <v>7</v>
      </c>
      <c r="AA2236" s="87" cm="1">
        <f t="array" aca="1" ref="AA2236" ca="1">INDIRECT("'Base de données'!A" &amp; ROW(Y2236))</f>
        <v>45870</v>
      </c>
      <c r="AB2236" s="51" t="str" cm="1">
        <f t="array" aca="1" ref="AB2236" ca="1">INDIRECT("'Base de données'!B" &amp; ROW(Z2236))</f>
        <v>YTR5H</v>
      </c>
    </row>
    <row r="2237" spans="1:28" x14ac:dyDescent="0.3">
      <c r="A2237" s="41" t="str">
        <f ca="1">IF(IF(AND($B2237&lt;&gt;"-",$B2237=$E2237),"Entrée et sortie","-")="Entrée et sortie",'Base de données'!$B2237,"-")</f>
        <v>-</v>
      </c>
      <c r="B2237" s="41" t="str">
        <f t="shared" ca="1" si="139"/>
        <v>-</v>
      </c>
      <c r="C2237" s="41" t="str">
        <f t="shared" ca="1" si="140"/>
        <v>-</v>
      </c>
      <c r="D2237" s="41" t="str">
        <f>IF($F2237="sortie en cours d'année",'Base de données'!$B2237,"-")</f>
        <v>-</v>
      </c>
      <c r="E2237" s="41" t="str">
        <f>IF($H2237="entrée en cours d'année",'Base de données'!$B2237,"-")</f>
        <v>HXMOR</v>
      </c>
      <c r="F2237" s="37" t="str">
        <f t="shared" si="137"/>
        <v/>
      </c>
      <c r="G2237" s="37" t="str">
        <f>IF($J2237="mouvement",_xlfn.XLOOKUP('Base de données'!$B2237,$V:$V,$V:$V,0),"")</f>
        <v>HXMOR</v>
      </c>
      <c r="H2237" s="37" t="str">
        <f t="shared" si="138"/>
        <v>entrée en cours d'année</v>
      </c>
      <c r="I2237" s="37">
        <f>IF($J2237="mouvement",_xlfn.XLOOKUP('Base de données'!$B2237,$K:$K,$K:$K,0),"")</f>
        <v>0</v>
      </c>
      <c r="J2237" s="38" t="str">
        <f>IF(AND(Y2237&lt;&gt;MAX(Y:Y),COUNTIF(K2237:V2237,'Base de données'!$B2237)&gt;0),"mouvement","")</f>
        <v>mouvement</v>
      </c>
      <c r="K2237" s="39" t="str">
        <f>IF(K$1&gt;$AE$1,"-",IFERROR(IF(DATEDIF('Base de données'!$A2237,K$1,"d")&lt;&gt;0,"",'Base de données'!$B2237),""))</f>
        <v/>
      </c>
      <c r="L2237" s="39" t="str">
        <f>IF(L$1&gt;$AE$1,"-",IFERROR(IF(DATEDIF('Base de données'!$A2237,L$1,"d")&lt;&gt;0,"",'Base de données'!$B2237),""))</f>
        <v/>
      </c>
      <c r="M2237" s="39" t="str">
        <f>IF(M$1&gt;$AE$1,"-",IFERROR(IF(DATEDIF('Base de données'!$A2237,M$1,"d")&lt;&gt;0,"",'Base de données'!$B2237),""))</f>
        <v/>
      </c>
      <c r="N2237" s="39" t="str">
        <f>IF(N$1&gt;$AE$1,"-",IFERROR(IF(DATEDIF('Base de données'!$A2237,N$1,"d")&lt;&gt;0,"",'Base de données'!$B2237),""))</f>
        <v/>
      </c>
      <c r="O2237" s="39" t="str">
        <f>IF(O$1&gt;$AE$1,"-",IFERROR(IF(DATEDIF('Base de données'!$A2237,O$1,"d")&lt;&gt;0,"",'Base de données'!$B2237),""))</f>
        <v/>
      </c>
      <c r="P2237" s="39" t="str">
        <f>IF(P$1&gt;$AE$1,"-",IFERROR(IF(DATEDIF('Base de données'!$A2237,P$1,"d")&lt;&gt;0,"",'Base de données'!$B2237),""))</f>
        <v/>
      </c>
      <c r="Q2237" s="39" t="str">
        <f>IF(Q$1&gt;$AE$1,"-",IFERROR(IF(DATEDIF('Base de données'!$A2237,Q$1,"d")&lt;&gt;0,"",'Base de données'!$B2237),""))</f>
        <v/>
      </c>
      <c r="R2237" s="39" t="str">
        <f>IF(R$1&gt;$AE$1,"-",IFERROR(IF(DATEDIF('Base de données'!$A2237,R$1,"d")&lt;&gt;0,"",'Base de données'!$B2237),""))</f>
        <v>HXMOR</v>
      </c>
      <c r="S2237" s="39" t="str">
        <f>IF(S$1&gt;$AE$1,"-",IFERROR(IF(DATEDIF('Base de données'!$A2237,S$1,"d")&lt;&gt;0,"",'Base de données'!$B2237),""))</f>
        <v/>
      </c>
      <c r="T2237" s="39" t="str">
        <f>IF(T$1&gt;$AE$1,"-",IFERROR(IF(DATEDIF('Base de données'!$A2237,T$1,"d")&lt;&gt;0,"",'Base de données'!$B2237),""))</f>
        <v/>
      </c>
      <c r="U2237" s="39" t="str">
        <f>IF(U$1&gt;$AE$1,"-",IFERROR(IF(DATEDIF('Base de données'!$A2237,U$1,"d")&lt;&gt;0,"",'Base de données'!$B2237),""))</f>
        <v/>
      </c>
      <c r="V2237" s="39" t="str">
        <f>IF(V$1&gt;$AE$1,"-",IFERROR(IF(DATEDIF('Base de données'!$A2237,V$1,"d")&lt;&gt;0,"",'Base de données'!$B2237),""))</f>
        <v/>
      </c>
      <c r="W2237" s="34"/>
      <c r="X2237" s="30" t="str">
        <f>'Base de données'!$C2237&amp;" "&amp;'Base de données'!$D2237</f>
        <v>Huet Henri</v>
      </c>
      <c r="Y2237" s="31">
        <f>COUNTIF('Base de données'!$B:$B,'Base de données'!$B2237)</f>
        <v>7</v>
      </c>
      <c r="AA2237" s="87" cm="1">
        <f t="array" aca="1" ref="AA2237" ca="1">INDIRECT("'Base de données'!A" &amp; ROW(Y2237))</f>
        <v>45870</v>
      </c>
      <c r="AB2237" s="51" t="str" cm="1">
        <f t="array" aca="1" ref="AB2237" ca="1">INDIRECT("'Base de données'!B" &amp; ROW(Z2237))</f>
        <v>HXMOR</v>
      </c>
    </row>
    <row r="2238" spans="1:28" x14ac:dyDescent="0.3">
      <c r="A2238" s="41" t="str">
        <f ca="1">IF(IF(AND($B2238&lt;&gt;"-",$B2238=$E2238),"Entrée et sortie","-")="Entrée et sortie",'Base de données'!$B2238,"-")</f>
        <v>-</v>
      </c>
      <c r="B2238" s="41" t="str">
        <f t="shared" ca="1" si="139"/>
        <v>-</v>
      </c>
      <c r="C2238" s="41" t="str">
        <f t="shared" ca="1" si="140"/>
        <v>-</v>
      </c>
      <c r="D2238" s="41" t="str">
        <f>IF($F2238="sortie en cours d'année",'Base de données'!$B2238,"-")</f>
        <v>-</v>
      </c>
      <c r="E2238" s="41" t="str">
        <f>IF($H2238="entrée en cours d'année",'Base de données'!$B2238,"-")</f>
        <v>FL5LL</v>
      </c>
      <c r="F2238" s="37" t="str">
        <f t="shared" si="137"/>
        <v/>
      </c>
      <c r="G2238" s="37" t="str">
        <f>IF($J2238="mouvement",_xlfn.XLOOKUP('Base de données'!$B2238,$V:$V,$V:$V,0),"")</f>
        <v>FL5LL</v>
      </c>
      <c r="H2238" s="37" t="str">
        <f t="shared" si="138"/>
        <v>entrée en cours d'année</v>
      </c>
      <c r="I2238" s="37">
        <f>IF($J2238="mouvement",_xlfn.XLOOKUP('Base de données'!$B2238,$K:$K,$K:$K,0),"")</f>
        <v>0</v>
      </c>
      <c r="J2238" s="38" t="str">
        <f>IF(AND(Y2238&lt;&gt;MAX(Y:Y),COUNTIF(K2238:V2238,'Base de données'!$B2238)&gt;0),"mouvement","")</f>
        <v>mouvement</v>
      </c>
      <c r="K2238" s="39" t="str">
        <f>IF(K$1&gt;$AE$1,"-",IFERROR(IF(DATEDIF('Base de données'!$A2238,K$1,"d")&lt;&gt;0,"",'Base de données'!$B2238),""))</f>
        <v/>
      </c>
      <c r="L2238" s="39" t="str">
        <f>IF(L$1&gt;$AE$1,"-",IFERROR(IF(DATEDIF('Base de données'!$A2238,L$1,"d")&lt;&gt;0,"",'Base de données'!$B2238),""))</f>
        <v/>
      </c>
      <c r="M2238" s="39" t="str">
        <f>IF(M$1&gt;$AE$1,"-",IFERROR(IF(DATEDIF('Base de données'!$A2238,M$1,"d")&lt;&gt;0,"",'Base de données'!$B2238),""))</f>
        <v/>
      </c>
      <c r="N2238" s="39" t="str">
        <f>IF(N$1&gt;$AE$1,"-",IFERROR(IF(DATEDIF('Base de données'!$A2238,N$1,"d")&lt;&gt;0,"",'Base de données'!$B2238),""))</f>
        <v/>
      </c>
      <c r="O2238" s="39" t="str">
        <f>IF(O$1&gt;$AE$1,"-",IFERROR(IF(DATEDIF('Base de données'!$A2238,O$1,"d")&lt;&gt;0,"",'Base de données'!$B2238),""))</f>
        <v/>
      </c>
      <c r="P2238" s="39" t="str">
        <f>IF(P$1&gt;$AE$1,"-",IFERROR(IF(DATEDIF('Base de données'!$A2238,P$1,"d")&lt;&gt;0,"",'Base de données'!$B2238),""))</f>
        <v/>
      </c>
      <c r="Q2238" s="39" t="str">
        <f>IF(Q$1&gt;$AE$1,"-",IFERROR(IF(DATEDIF('Base de données'!$A2238,Q$1,"d")&lt;&gt;0,"",'Base de données'!$B2238),""))</f>
        <v/>
      </c>
      <c r="R2238" s="39" t="str">
        <f>IF(R$1&gt;$AE$1,"-",IFERROR(IF(DATEDIF('Base de données'!$A2238,R$1,"d")&lt;&gt;0,"",'Base de données'!$B2238),""))</f>
        <v>FL5LL</v>
      </c>
      <c r="S2238" s="39" t="str">
        <f>IF(S$1&gt;$AE$1,"-",IFERROR(IF(DATEDIF('Base de données'!$A2238,S$1,"d")&lt;&gt;0,"",'Base de données'!$B2238),""))</f>
        <v/>
      </c>
      <c r="T2238" s="39" t="str">
        <f>IF(T$1&gt;$AE$1,"-",IFERROR(IF(DATEDIF('Base de données'!$A2238,T$1,"d")&lt;&gt;0,"",'Base de données'!$B2238),""))</f>
        <v/>
      </c>
      <c r="U2238" s="39" t="str">
        <f>IF(U$1&gt;$AE$1,"-",IFERROR(IF(DATEDIF('Base de données'!$A2238,U$1,"d")&lt;&gt;0,"",'Base de données'!$B2238),""))</f>
        <v/>
      </c>
      <c r="V2238" s="39" t="str">
        <f>IF(V$1&gt;$AE$1,"-",IFERROR(IF(DATEDIF('Base de données'!$A2238,V$1,"d")&lt;&gt;0,"",'Base de données'!$B2238),""))</f>
        <v/>
      </c>
      <c r="W2238" s="34"/>
      <c r="X2238" s="30" t="str">
        <f>'Base de données'!$C2238&amp;" "&amp;'Base de données'!$D2238</f>
        <v>Hamon Hugues</v>
      </c>
      <c r="Y2238" s="31">
        <f>COUNTIF('Base de données'!$B:$B,'Base de données'!$B2238)</f>
        <v>7</v>
      </c>
      <c r="AA2238" s="87" cm="1">
        <f t="array" aca="1" ref="AA2238" ca="1">INDIRECT("'Base de données'!A" &amp; ROW(Y2238))</f>
        <v>45870</v>
      </c>
      <c r="AB2238" s="51" t="str" cm="1">
        <f t="array" aca="1" ref="AB2238" ca="1">INDIRECT("'Base de données'!B" &amp; ROW(Z2238))</f>
        <v>FL5LL</v>
      </c>
    </row>
    <row r="2239" spans="1:28" x14ac:dyDescent="0.3">
      <c r="A2239" s="41" t="str">
        <f ca="1">IF(IF(AND($B2239&lt;&gt;"-",$B2239=$E2239),"Entrée et sortie","-")="Entrée et sortie",'Base de données'!$B2239,"-")</f>
        <v>E7KKO</v>
      </c>
      <c r="B2239" s="41" t="str">
        <f t="shared" ca="1" si="139"/>
        <v>E7KKO</v>
      </c>
      <c r="C2239" s="41" t="str">
        <f t="shared" ca="1" si="140"/>
        <v>E7KKO</v>
      </c>
      <c r="D2239" s="41" t="str">
        <f>IF($F2239="sortie en cours d'année",'Base de données'!$B2239,"-")</f>
        <v>E7KKO</v>
      </c>
      <c r="E2239" s="41" t="str">
        <f>IF($H2239="entrée en cours d'année",'Base de données'!$B2239,"-")</f>
        <v>E7KKO</v>
      </c>
      <c r="F2239" s="37" t="str">
        <f t="shared" si="137"/>
        <v>sortie en cours d'année</v>
      </c>
      <c r="G2239" s="37">
        <f>IF($J2239="mouvement",_xlfn.XLOOKUP('Base de données'!$B2239,$V:$V,$V:$V,0),"")</f>
        <v>0</v>
      </c>
      <c r="H2239" s="37" t="str">
        <f t="shared" si="138"/>
        <v>entrée en cours d'année</v>
      </c>
      <c r="I2239" s="37">
        <f>IF($J2239="mouvement",_xlfn.XLOOKUP('Base de données'!$B2239,$K:$K,$K:$K,0),"")</f>
        <v>0</v>
      </c>
      <c r="J2239" s="38" t="str">
        <f>IF(AND(Y2239&lt;&gt;MAX(Y:Y),COUNTIF(K2239:V2239,'Base de données'!$B2239)&gt;0),"mouvement","")</f>
        <v>mouvement</v>
      </c>
      <c r="K2239" s="39" t="str">
        <f>IF(K$1&gt;$AE$1,"-",IFERROR(IF(DATEDIF('Base de données'!$A2239,K$1,"d")&lt;&gt;0,"",'Base de données'!$B2239),""))</f>
        <v/>
      </c>
      <c r="L2239" s="39" t="str">
        <f>IF(L$1&gt;$AE$1,"-",IFERROR(IF(DATEDIF('Base de données'!$A2239,L$1,"d")&lt;&gt;0,"",'Base de données'!$B2239),""))</f>
        <v/>
      </c>
      <c r="M2239" s="39" t="str">
        <f>IF(M$1&gt;$AE$1,"-",IFERROR(IF(DATEDIF('Base de données'!$A2239,M$1,"d")&lt;&gt;0,"",'Base de données'!$B2239),""))</f>
        <v/>
      </c>
      <c r="N2239" s="39" t="str">
        <f>IF(N$1&gt;$AE$1,"-",IFERROR(IF(DATEDIF('Base de données'!$A2239,N$1,"d")&lt;&gt;0,"",'Base de données'!$B2239),""))</f>
        <v/>
      </c>
      <c r="O2239" s="39" t="str">
        <f>IF(O$1&gt;$AE$1,"-",IFERROR(IF(DATEDIF('Base de données'!$A2239,O$1,"d")&lt;&gt;0,"",'Base de données'!$B2239),""))</f>
        <v/>
      </c>
      <c r="P2239" s="39" t="str">
        <f>IF(P$1&gt;$AE$1,"-",IFERROR(IF(DATEDIF('Base de données'!$A2239,P$1,"d")&lt;&gt;0,"",'Base de données'!$B2239),""))</f>
        <v/>
      </c>
      <c r="Q2239" s="39" t="str">
        <f>IF(Q$1&gt;$AE$1,"-",IFERROR(IF(DATEDIF('Base de données'!$A2239,Q$1,"d")&lt;&gt;0,"",'Base de données'!$B2239),""))</f>
        <v/>
      </c>
      <c r="R2239" s="39" t="str">
        <f>IF(R$1&gt;$AE$1,"-",IFERROR(IF(DATEDIF('Base de données'!$A2239,R$1,"d")&lt;&gt;0,"",'Base de données'!$B2239),""))</f>
        <v>E7KKO</v>
      </c>
      <c r="S2239" s="39" t="str">
        <f>IF(S$1&gt;$AE$1,"-",IFERROR(IF(DATEDIF('Base de données'!$A2239,S$1,"d")&lt;&gt;0,"",'Base de données'!$B2239),""))</f>
        <v/>
      </c>
      <c r="T2239" s="39" t="str">
        <f>IF(T$1&gt;$AE$1,"-",IFERROR(IF(DATEDIF('Base de données'!$A2239,T$1,"d")&lt;&gt;0,"",'Base de données'!$B2239),""))</f>
        <v/>
      </c>
      <c r="U2239" s="39" t="str">
        <f>IF(U$1&gt;$AE$1,"-",IFERROR(IF(DATEDIF('Base de données'!$A2239,U$1,"d")&lt;&gt;0,"",'Base de données'!$B2239),""))</f>
        <v/>
      </c>
      <c r="V2239" s="39" t="str">
        <f>IF(V$1&gt;$AE$1,"-",IFERROR(IF(DATEDIF('Base de données'!$A2239,V$1,"d")&lt;&gt;0,"",'Base de données'!$B2239),""))</f>
        <v/>
      </c>
      <c r="W2239" s="34"/>
      <c r="X2239" s="30" t="str">
        <f>'Base de données'!$C2239&amp;" "&amp;'Base de données'!$D2239</f>
        <v>Charrier François</v>
      </c>
      <c r="Y2239" s="31">
        <f>COUNTIF('Base de données'!$B:$B,'Base de données'!$B2239)</f>
        <v>3</v>
      </c>
      <c r="AA2239" s="87" cm="1">
        <f t="array" aca="1" ref="AA2239" ca="1">INDIRECT("'Base de données'!A" &amp; ROW(Y2239))</f>
        <v>45870</v>
      </c>
      <c r="AB2239" s="51" t="str" cm="1">
        <f t="array" aca="1" ref="AB2239" ca="1">INDIRECT("'Base de données'!B" &amp; ROW(Z2239))</f>
        <v>E7KKO</v>
      </c>
    </row>
    <row r="2240" spans="1:28" x14ac:dyDescent="0.3">
      <c r="A2240" s="41" t="str">
        <f ca="1">IF(IF(AND($B2240&lt;&gt;"-",$B2240=$E2240),"Entrée et sortie","-")="Entrée et sortie",'Base de données'!$B2240,"-")</f>
        <v>-</v>
      </c>
      <c r="B2240" s="41" t="str">
        <f t="shared" ca="1" si="139"/>
        <v>-</v>
      </c>
      <c r="C2240" s="41" t="str">
        <f t="shared" ca="1" si="140"/>
        <v>-</v>
      </c>
      <c r="D2240" s="41" t="str">
        <f>IF($F2240="sortie en cours d'année",'Base de données'!$B2240,"-")</f>
        <v>-</v>
      </c>
      <c r="E2240" s="41" t="str">
        <f>IF($H2240="entrée en cours d'année",'Base de données'!$B2240,"-")</f>
        <v>E1F3Q</v>
      </c>
      <c r="F2240" s="37" t="str">
        <f t="shared" si="137"/>
        <v/>
      </c>
      <c r="G2240" s="37" t="str">
        <f>IF($J2240="mouvement",_xlfn.XLOOKUP('Base de données'!$B2240,$V:$V,$V:$V,0),"")</f>
        <v>E1F3Q</v>
      </c>
      <c r="H2240" s="37" t="str">
        <f t="shared" si="138"/>
        <v>entrée en cours d'année</v>
      </c>
      <c r="I2240" s="37">
        <f>IF($J2240="mouvement",_xlfn.XLOOKUP('Base de données'!$B2240,$K:$K,$K:$K,0),"")</f>
        <v>0</v>
      </c>
      <c r="J2240" s="38" t="str">
        <f>IF(AND(Y2240&lt;&gt;MAX(Y:Y),COUNTIF(K2240:V2240,'Base de données'!$B2240)&gt;0),"mouvement","")</f>
        <v>mouvement</v>
      </c>
      <c r="K2240" s="39" t="str">
        <f>IF(K$1&gt;$AE$1,"-",IFERROR(IF(DATEDIF('Base de données'!$A2240,K$1,"d")&lt;&gt;0,"",'Base de données'!$B2240),""))</f>
        <v/>
      </c>
      <c r="L2240" s="39" t="str">
        <f>IF(L$1&gt;$AE$1,"-",IFERROR(IF(DATEDIF('Base de données'!$A2240,L$1,"d")&lt;&gt;0,"",'Base de données'!$B2240),""))</f>
        <v/>
      </c>
      <c r="M2240" s="39" t="str">
        <f>IF(M$1&gt;$AE$1,"-",IFERROR(IF(DATEDIF('Base de données'!$A2240,M$1,"d")&lt;&gt;0,"",'Base de données'!$B2240),""))</f>
        <v/>
      </c>
      <c r="N2240" s="39" t="str">
        <f>IF(N$1&gt;$AE$1,"-",IFERROR(IF(DATEDIF('Base de données'!$A2240,N$1,"d")&lt;&gt;0,"",'Base de données'!$B2240),""))</f>
        <v/>
      </c>
      <c r="O2240" s="39" t="str">
        <f>IF(O$1&gt;$AE$1,"-",IFERROR(IF(DATEDIF('Base de données'!$A2240,O$1,"d")&lt;&gt;0,"",'Base de données'!$B2240),""))</f>
        <v/>
      </c>
      <c r="P2240" s="39" t="str">
        <f>IF(P$1&gt;$AE$1,"-",IFERROR(IF(DATEDIF('Base de données'!$A2240,P$1,"d")&lt;&gt;0,"",'Base de données'!$B2240),""))</f>
        <v/>
      </c>
      <c r="Q2240" s="39" t="str">
        <f>IF(Q$1&gt;$AE$1,"-",IFERROR(IF(DATEDIF('Base de données'!$A2240,Q$1,"d")&lt;&gt;0,"",'Base de données'!$B2240),""))</f>
        <v/>
      </c>
      <c r="R2240" s="39" t="str">
        <f>IF(R$1&gt;$AE$1,"-",IFERROR(IF(DATEDIF('Base de données'!$A2240,R$1,"d")&lt;&gt;0,"",'Base de données'!$B2240),""))</f>
        <v>E1F3Q</v>
      </c>
      <c r="S2240" s="39" t="str">
        <f>IF(S$1&gt;$AE$1,"-",IFERROR(IF(DATEDIF('Base de données'!$A2240,S$1,"d")&lt;&gt;0,"",'Base de données'!$B2240),""))</f>
        <v/>
      </c>
      <c r="T2240" s="39" t="str">
        <f>IF(T$1&gt;$AE$1,"-",IFERROR(IF(DATEDIF('Base de données'!$A2240,T$1,"d")&lt;&gt;0,"",'Base de données'!$B2240),""))</f>
        <v/>
      </c>
      <c r="U2240" s="39" t="str">
        <f>IF(U$1&gt;$AE$1,"-",IFERROR(IF(DATEDIF('Base de données'!$A2240,U$1,"d")&lt;&gt;0,"",'Base de données'!$B2240),""))</f>
        <v/>
      </c>
      <c r="V2240" s="39" t="str">
        <f>IF(V$1&gt;$AE$1,"-",IFERROR(IF(DATEDIF('Base de données'!$A2240,V$1,"d")&lt;&gt;0,"",'Base de données'!$B2240),""))</f>
        <v/>
      </c>
      <c r="W2240" s="34"/>
      <c r="X2240" s="30" t="str">
        <f>'Base de données'!$C2240&amp;" "&amp;'Base de données'!$D2240</f>
        <v>Wagner Christiane</v>
      </c>
      <c r="Y2240" s="31">
        <f>COUNTIF('Base de données'!$B:$B,'Base de données'!$B2240)</f>
        <v>7</v>
      </c>
      <c r="AA2240" s="87" cm="1">
        <f t="array" aca="1" ref="AA2240" ca="1">INDIRECT("'Base de données'!A" &amp; ROW(Y2240))</f>
        <v>45870</v>
      </c>
      <c r="AB2240" s="51" t="str" cm="1">
        <f t="array" aca="1" ref="AB2240" ca="1">INDIRECT("'Base de données'!B" &amp; ROW(Z2240))</f>
        <v>E1F3Q</v>
      </c>
    </row>
    <row r="2241" spans="1:28" x14ac:dyDescent="0.3">
      <c r="A2241" s="41" t="str">
        <f ca="1">IF(IF(AND($B2241&lt;&gt;"-",$B2241=$E2241),"Entrée et sortie","-")="Entrée et sortie",'Base de données'!$B2241,"-")</f>
        <v>-</v>
      </c>
      <c r="B2241" s="41" t="str">
        <f t="shared" ca="1" si="139"/>
        <v>-</v>
      </c>
      <c r="C2241" s="41" t="str">
        <f t="shared" ca="1" si="140"/>
        <v>-</v>
      </c>
      <c r="D2241" s="41" t="str">
        <f>IF($F2241="sortie en cours d'année",'Base de données'!$B2241,"-")</f>
        <v>-</v>
      </c>
      <c r="E2241" s="41" t="str">
        <f>IF($H2241="entrée en cours d'année",'Base de données'!$B2241,"-")</f>
        <v>PSBJQ</v>
      </c>
      <c r="F2241" s="37" t="str">
        <f t="shared" si="137"/>
        <v/>
      </c>
      <c r="G2241" s="37" t="str">
        <f>IF($J2241="mouvement",_xlfn.XLOOKUP('Base de données'!$B2241,$V:$V,$V:$V,0),"")</f>
        <v>PSBJQ</v>
      </c>
      <c r="H2241" s="37" t="str">
        <f t="shared" si="138"/>
        <v>entrée en cours d'année</v>
      </c>
      <c r="I2241" s="37">
        <f>IF($J2241="mouvement",_xlfn.XLOOKUP('Base de données'!$B2241,$K:$K,$K:$K,0),"")</f>
        <v>0</v>
      </c>
      <c r="J2241" s="38" t="str">
        <f>IF(AND(Y2241&lt;&gt;MAX(Y:Y),COUNTIF(K2241:V2241,'Base de données'!$B2241)&gt;0),"mouvement","")</f>
        <v>mouvement</v>
      </c>
      <c r="K2241" s="39" t="str">
        <f>IF(K$1&gt;$AE$1,"-",IFERROR(IF(DATEDIF('Base de données'!$A2241,K$1,"d")&lt;&gt;0,"",'Base de données'!$B2241),""))</f>
        <v/>
      </c>
      <c r="L2241" s="39" t="str">
        <f>IF(L$1&gt;$AE$1,"-",IFERROR(IF(DATEDIF('Base de données'!$A2241,L$1,"d")&lt;&gt;0,"",'Base de données'!$B2241),""))</f>
        <v/>
      </c>
      <c r="M2241" s="39" t="str">
        <f>IF(M$1&gt;$AE$1,"-",IFERROR(IF(DATEDIF('Base de données'!$A2241,M$1,"d")&lt;&gt;0,"",'Base de données'!$B2241),""))</f>
        <v/>
      </c>
      <c r="N2241" s="39" t="str">
        <f>IF(N$1&gt;$AE$1,"-",IFERROR(IF(DATEDIF('Base de données'!$A2241,N$1,"d")&lt;&gt;0,"",'Base de données'!$B2241),""))</f>
        <v/>
      </c>
      <c r="O2241" s="39" t="str">
        <f>IF(O$1&gt;$AE$1,"-",IFERROR(IF(DATEDIF('Base de données'!$A2241,O$1,"d")&lt;&gt;0,"",'Base de données'!$B2241),""))</f>
        <v/>
      </c>
      <c r="P2241" s="39" t="str">
        <f>IF(P$1&gt;$AE$1,"-",IFERROR(IF(DATEDIF('Base de données'!$A2241,P$1,"d")&lt;&gt;0,"",'Base de données'!$B2241),""))</f>
        <v/>
      </c>
      <c r="Q2241" s="39" t="str">
        <f>IF(Q$1&gt;$AE$1,"-",IFERROR(IF(DATEDIF('Base de données'!$A2241,Q$1,"d")&lt;&gt;0,"",'Base de données'!$B2241),""))</f>
        <v/>
      </c>
      <c r="R2241" s="39" t="str">
        <f>IF(R$1&gt;$AE$1,"-",IFERROR(IF(DATEDIF('Base de données'!$A2241,R$1,"d")&lt;&gt;0,"",'Base de données'!$B2241),""))</f>
        <v>PSBJQ</v>
      </c>
      <c r="S2241" s="39" t="str">
        <f>IF(S$1&gt;$AE$1,"-",IFERROR(IF(DATEDIF('Base de données'!$A2241,S$1,"d")&lt;&gt;0,"",'Base de données'!$B2241),""))</f>
        <v/>
      </c>
      <c r="T2241" s="39" t="str">
        <f>IF(T$1&gt;$AE$1,"-",IFERROR(IF(DATEDIF('Base de données'!$A2241,T$1,"d")&lt;&gt;0,"",'Base de données'!$B2241),""))</f>
        <v/>
      </c>
      <c r="U2241" s="39" t="str">
        <f>IF(U$1&gt;$AE$1,"-",IFERROR(IF(DATEDIF('Base de données'!$A2241,U$1,"d")&lt;&gt;0,"",'Base de données'!$B2241),""))</f>
        <v/>
      </c>
      <c r="V2241" s="39" t="str">
        <f>IF(V$1&gt;$AE$1,"-",IFERROR(IF(DATEDIF('Base de données'!$A2241,V$1,"d")&lt;&gt;0,"",'Base de données'!$B2241),""))</f>
        <v/>
      </c>
      <c r="W2241" s="34"/>
      <c r="X2241" s="30" t="str">
        <f>'Base de données'!$C2241&amp;" "&amp;'Base de données'!$D2241</f>
        <v>Bailly Astrid</v>
      </c>
      <c r="Y2241" s="31">
        <f>COUNTIF('Base de données'!$B:$B,'Base de données'!$B2241)</f>
        <v>7</v>
      </c>
      <c r="AA2241" s="87" cm="1">
        <f t="array" aca="1" ref="AA2241" ca="1">INDIRECT("'Base de données'!A" &amp; ROW(Y2241))</f>
        <v>45870</v>
      </c>
      <c r="AB2241" s="51" t="str" cm="1">
        <f t="array" aca="1" ref="AB2241" ca="1">INDIRECT("'Base de données'!B" &amp; ROW(Z2241))</f>
        <v>PSBJQ</v>
      </c>
    </row>
    <row r="2242" spans="1:28" x14ac:dyDescent="0.3">
      <c r="A2242" s="41" t="str">
        <f ca="1">IF(IF(AND($B2242&lt;&gt;"-",$B2242=$E2242),"Entrée et sortie","-")="Entrée et sortie",'Base de données'!$B2242,"-")</f>
        <v>-</v>
      </c>
      <c r="B2242" s="41" t="str">
        <f t="shared" ca="1" si="139"/>
        <v>-</v>
      </c>
      <c r="C2242" s="41" t="str">
        <f t="shared" ca="1" si="140"/>
        <v>-</v>
      </c>
      <c r="D2242" s="41" t="str">
        <f>IF($F2242="sortie en cours d'année",'Base de données'!$B2242,"-")</f>
        <v>-</v>
      </c>
      <c r="E2242" s="41" t="str">
        <f>IF($H2242="entrée en cours d'année",'Base de données'!$B2242,"-")</f>
        <v>KF5K6</v>
      </c>
      <c r="F2242" s="37" t="str">
        <f t="shared" ref="F2242:F2305" si="141">IF(AND(G2242=0,J2242="mouvement"),"sortie en cours d'année","")</f>
        <v/>
      </c>
      <c r="G2242" s="37" t="str">
        <f>IF($J2242="mouvement",_xlfn.XLOOKUP('Base de données'!$B2242,$V:$V,$V:$V,0),"")</f>
        <v>KF5K6</v>
      </c>
      <c r="H2242" s="37" t="str">
        <f t="shared" ref="H2242:H2305" si="142">IF(AND(I2242=0,J2242="mouvement"),"entrée en cours d'année","")</f>
        <v>entrée en cours d'année</v>
      </c>
      <c r="I2242" s="37">
        <f>IF($J2242="mouvement",_xlfn.XLOOKUP('Base de données'!$B2242,$K:$K,$K:$K,0),"")</f>
        <v>0</v>
      </c>
      <c r="J2242" s="38" t="str">
        <f>IF(AND(Y2242&lt;&gt;MAX(Y:Y),COUNTIF(K2242:V2242,'Base de données'!$B2242)&gt;0),"mouvement","")</f>
        <v>mouvement</v>
      </c>
      <c r="K2242" s="39" t="str">
        <f>IF(K$1&gt;$AE$1,"-",IFERROR(IF(DATEDIF('Base de données'!$A2242,K$1,"d")&lt;&gt;0,"",'Base de données'!$B2242),""))</f>
        <v/>
      </c>
      <c r="L2242" s="39" t="str">
        <f>IF(L$1&gt;$AE$1,"-",IFERROR(IF(DATEDIF('Base de données'!$A2242,L$1,"d")&lt;&gt;0,"",'Base de données'!$B2242),""))</f>
        <v/>
      </c>
      <c r="M2242" s="39" t="str">
        <f>IF(M$1&gt;$AE$1,"-",IFERROR(IF(DATEDIF('Base de données'!$A2242,M$1,"d")&lt;&gt;0,"",'Base de données'!$B2242),""))</f>
        <v/>
      </c>
      <c r="N2242" s="39" t="str">
        <f>IF(N$1&gt;$AE$1,"-",IFERROR(IF(DATEDIF('Base de données'!$A2242,N$1,"d")&lt;&gt;0,"",'Base de données'!$B2242),""))</f>
        <v/>
      </c>
      <c r="O2242" s="39" t="str">
        <f>IF(O$1&gt;$AE$1,"-",IFERROR(IF(DATEDIF('Base de données'!$A2242,O$1,"d")&lt;&gt;0,"",'Base de données'!$B2242),""))</f>
        <v/>
      </c>
      <c r="P2242" s="39" t="str">
        <f>IF(P$1&gt;$AE$1,"-",IFERROR(IF(DATEDIF('Base de données'!$A2242,P$1,"d")&lt;&gt;0,"",'Base de données'!$B2242),""))</f>
        <v/>
      </c>
      <c r="Q2242" s="39" t="str">
        <f>IF(Q$1&gt;$AE$1,"-",IFERROR(IF(DATEDIF('Base de données'!$A2242,Q$1,"d")&lt;&gt;0,"",'Base de données'!$B2242),""))</f>
        <v/>
      </c>
      <c r="R2242" s="39" t="str">
        <f>IF(R$1&gt;$AE$1,"-",IFERROR(IF(DATEDIF('Base de données'!$A2242,R$1,"d")&lt;&gt;0,"",'Base de données'!$B2242),""))</f>
        <v>KF5K6</v>
      </c>
      <c r="S2242" s="39" t="str">
        <f>IF(S$1&gt;$AE$1,"-",IFERROR(IF(DATEDIF('Base de données'!$A2242,S$1,"d")&lt;&gt;0,"",'Base de données'!$B2242),""))</f>
        <v/>
      </c>
      <c r="T2242" s="39" t="str">
        <f>IF(T$1&gt;$AE$1,"-",IFERROR(IF(DATEDIF('Base de données'!$A2242,T$1,"d")&lt;&gt;0,"",'Base de données'!$B2242),""))</f>
        <v/>
      </c>
      <c r="U2242" s="39" t="str">
        <f>IF(U$1&gt;$AE$1,"-",IFERROR(IF(DATEDIF('Base de données'!$A2242,U$1,"d")&lt;&gt;0,"",'Base de données'!$B2242),""))</f>
        <v/>
      </c>
      <c r="V2242" s="39" t="str">
        <f>IF(V$1&gt;$AE$1,"-",IFERROR(IF(DATEDIF('Base de données'!$A2242,V$1,"d")&lt;&gt;0,"",'Base de données'!$B2242),""))</f>
        <v/>
      </c>
      <c r="W2242" s="34"/>
      <c r="X2242" s="30" t="str">
        <f>'Base de données'!$C2242&amp;" "&amp;'Base de données'!$D2242</f>
        <v>Albert Jacques</v>
      </c>
      <c r="Y2242" s="31">
        <f>COUNTIF('Base de données'!$B:$B,'Base de données'!$B2242)</f>
        <v>6</v>
      </c>
      <c r="AA2242" s="87" cm="1">
        <f t="array" aca="1" ref="AA2242" ca="1">INDIRECT("'Base de données'!A" &amp; ROW(Y2242))</f>
        <v>45870</v>
      </c>
      <c r="AB2242" s="51" t="str" cm="1">
        <f t="array" aca="1" ref="AB2242" ca="1">INDIRECT("'Base de données'!B" &amp; ROW(Z2242))</f>
        <v>KF5K6</v>
      </c>
    </row>
    <row r="2243" spans="1:28" x14ac:dyDescent="0.3">
      <c r="A2243" s="41" t="str">
        <f ca="1">IF(IF(AND($B2243&lt;&gt;"-",$B2243=$E2243),"Entrée et sortie","-")="Entrée et sortie",'Base de données'!$B2243,"-")</f>
        <v>-</v>
      </c>
      <c r="B2243" s="41" t="str">
        <f t="shared" ref="B2243:B2306" ca="1" si="143">_xlfn.XLOOKUP($AB2243,$D:$D,$C:$C,"-",0,-1)</f>
        <v>-</v>
      </c>
      <c r="C2243" s="41" t="str">
        <f t="shared" ref="C2243:C2306" ca="1" si="144">IF($AA2243&lt;&gt;$AE$1,$D2243,"-")</f>
        <v>-</v>
      </c>
      <c r="D2243" s="41" t="str">
        <f>IF($F2243="sortie en cours d'année",'Base de données'!$B2243,"-")</f>
        <v>-</v>
      </c>
      <c r="E2243" s="41" t="str">
        <f>IF($H2243="entrée en cours d'année",'Base de données'!$B2243,"-")</f>
        <v>HWU04</v>
      </c>
      <c r="F2243" s="37" t="str">
        <f t="shared" si="141"/>
        <v/>
      </c>
      <c r="G2243" s="37" t="str">
        <f>IF($J2243="mouvement",_xlfn.XLOOKUP('Base de données'!$B2243,$V:$V,$V:$V,0),"")</f>
        <v>HWU04</v>
      </c>
      <c r="H2243" s="37" t="str">
        <f t="shared" si="142"/>
        <v>entrée en cours d'année</v>
      </c>
      <c r="I2243" s="37">
        <f>IF($J2243="mouvement",_xlfn.XLOOKUP('Base de données'!$B2243,$K:$K,$K:$K,0),"")</f>
        <v>0</v>
      </c>
      <c r="J2243" s="38" t="str">
        <f>IF(AND(Y2243&lt;&gt;MAX(Y:Y),COUNTIF(K2243:V2243,'Base de données'!$B2243)&gt;0),"mouvement","")</f>
        <v>mouvement</v>
      </c>
      <c r="K2243" s="39" t="str">
        <f>IF(K$1&gt;$AE$1,"-",IFERROR(IF(DATEDIF('Base de données'!$A2243,K$1,"d")&lt;&gt;0,"",'Base de données'!$B2243),""))</f>
        <v/>
      </c>
      <c r="L2243" s="39" t="str">
        <f>IF(L$1&gt;$AE$1,"-",IFERROR(IF(DATEDIF('Base de données'!$A2243,L$1,"d")&lt;&gt;0,"",'Base de données'!$B2243),""))</f>
        <v/>
      </c>
      <c r="M2243" s="39" t="str">
        <f>IF(M$1&gt;$AE$1,"-",IFERROR(IF(DATEDIF('Base de données'!$A2243,M$1,"d")&lt;&gt;0,"",'Base de données'!$B2243),""))</f>
        <v/>
      </c>
      <c r="N2243" s="39" t="str">
        <f>IF(N$1&gt;$AE$1,"-",IFERROR(IF(DATEDIF('Base de données'!$A2243,N$1,"d")&lt;&gt;0,"",'Base de données'!$B2243),""))</f>
        <v/>
      </c>
      <c r="O2243" s="39" t="str">
        <f>IF(O$1&gt;$AE$1,"-",IFERROR(IF(DATEDIF('Base de données'!$A2243,O$1,"d")&lt;&gt;0,"",'Base de données'!$B2243),""))</f>
        <v/>
      </c>
      <c r="P2243" s="39" t="str">
        <f>IF(P$1&gt;$AE$1,"-",IFERROR(IF(DATEDIF('Base de données'!$A2243,P$1,"d")&lt;&gt;0,"",'Base de données'!$B2243),""))</f>
        <v/>
      </c>
      <c r="Q2243" s="39" t="str">
        <f>IF(Q$1&gt;$AE$1,"-",IFERROR(IF(DATEDIF('Base de données'!$A2243,Q$1,"d")&lt;&gt;0,"",'Base de données'!$B2243),""))</f>
        <v/>
      </c>
      <c r="R2243" s="39" t="str">
        <f>IF(R$1&gt;$AE$1,"-",IFERROR(IF(DATEDIF('Base de données'!$A2243,R$1,"d")&lt;&gt;0,"",'Base de données'!$B2243),""))</f>
        <v>HWU04</v>
      </c>
      <c r="S2243" s="39" t="str">
        <f>IF(S$1&gt;$AE$1,"-",IFERROR(IF(DATEDIF('Base de données'!$A2243,S$1,"d")&lt;&gt;0,"",'Base de données'!$B2243),""))</f>
        <v/>
      </c>
      <c r="T2243" s="39" t="str">
        <f>IF(T$1&gt;$AE$1,"-",IFERROR(IF(DATEDIF('Base de données'!$A2243,T$1,"d")&lt;&gt;0,"",'Base de données'!$B2243),""))</f>
        <v/>
      </c>
      <c r="U2243" s="39" t="str">
        <f>IF(U$1&gt;$AE$1,"-",IFERROR(IF(DATEDIF('Base de données'!$A2243,U$1,"d")&lt;&gt;0,"",'Base de données'!$B2243),""))</f>
        <v/>
      </c>
      <c r="V2243" s="39" t="str">
        <f>IF(V$1&gt;$AE$1,"-",IFERROR(IF(DATEDIF('Base de données'!$A2243,V$1,"d")&lt;&gt;0,"",'Base de données'!$B2243),""))</f>
        <v/>
      </c>
      <c r="W2243" s="34"/>
      <c r="X2243" s="30" t="str">
        <f>'Base de données'!$C2243&amp;" "&amp;'Base de données'!$D2243</f>
        <v>Seguin Georges</v>
      </c>
      <c r="Y2243" s="31">
        <f>COUNTIF('Base de données'!$B:$B,'Base de données'!$B2243)</f>
        <v>6</v>
      </c>
      <c r="AA2243" s="87" cm="1">
        <f t="array" aca="1" ref="AA2243" ca="1">INDIRECT("'Base de données'!A" &amp; ROW(Y2243))</f>
        <v>45870</v>
      </c>
      <c r="AB2243" s="51" t="str" cm="1">
        <f t="array" aca="1" ref="AB2243" ca="1">INDIRECT("'Base de données'!B" &amp; ROW(Z2243))</f>
        <v>HWU04</v>
      </c>
    </row>
    <row r="2244" spans="1:28" x14ac:dyDescent="0.3">
      <c r="A2244" s="41" t="str">
        <f ca="1">IF(IF(AND($B2244&lt;&gt;"-",$B2244=$E2244),"Entrée et sortie","-")="Entrée et sortie",'Base de données'!$B2244,"-")</f>
        <v>-</v>
      </c>
      <c r="B2244" s="41" t="str">
        <f t="shared" ca="1" si="143"/>
        <v>-</v>
      </c>
      <c r="C2244" s="41" t="str">
        <f t="shared" ca="1" si="144"/>
        <v>-</v>
      </c>
      <c r="D2244" s="41" t="str">
        <f>IF($F2244="sortie en cours d'année",'Base de données'!$B2244,"-")</f>
        <v>-</v>
      </c>
      <c r="E2244" s="41" t="str">
        <f>IF($H2244="entrée en cours d'année",'Base de données'!$B2244,"-")</f>
        <v>FSJUC</v>
      </c>
      <c r="F2244" s="37" t="str">
        <f t="shared" si="141"/>
        <v/>
      </c>
      <c r="G2244" s="37" t="str">
        <f>IF($J2244="mouvement",_xlfn.XLOOKUP('Base de données'!$B2244,$V:$V,$V:$V,0),"")</f>
        <v>FSJUC</v>
      </c>
      <c r="H2244" s="37" t="str">
        <f t="shared" si="142"/>
        <v>entrée en cours d'année</v>
      </c>
      <c r="I2244" s="37">
        <f>IF($J2244="mouvement",_xlfn.XLOOKUP('Base de données'!$B2244,$K:$K,$K:$K,0),"")</f>
        <v>0</v>
      </c>
      <c r="J2244" s="38" t="str">
        <f>IF(AND(Y2244&lt;&gt;MAX(Y:Y),COUNTIF(K2244:V2244,'Base de données'!$B2244)&gt;0),"mouvement","")</f>
        <v>mouvement</v>
      </c>
      <c r="K2244" s="39" t="str">
        <f>IF(K$1&gt;$AE$1,"-",IFERROR(IF(DATEDIF('Base de données'!$A2244,K$1,"d")&lt;&gt;0,"",'Base de données'!$B2244),""))</f>
        <v/>
      </c>
      <c r="L2244" s="39" t="str">
        <f>IF(L$1&gt;$AE$1,"-",IFERROR(IF(DATEDIF('Base de données'!$A2244,L$1,"d")&lt;&gt;0,"",'Base de données'!$B2244),""))</f>
        <v/>
      </c>
      <c r="M2244" s="39" t="str">
        <f>IF(M$1&gt;$AE$1,"-",IFERROR(IF(DATEDIF('Base de données'!$A2244,M$1,"d")&lt;&gt;0,"",'Base de données'!$B2244),""))</f>
        <v/>
      </c>
      <c r="N2244" s="39" t="str">
        <f>IF(N$1&gt;$AE$1,"-",IFERROR(IF(DATEDIF('Base de données'!$A2244,N$1,"d")&lt;&gt;0,"",'Base de données'!$B2244),""))</f>
        <v/>
      </c>
      <c r="O2244" s="39" t="str">
        <f>IF(O$1&gt;$AE$1,"-",IFERROR(IF(DATEDIF('Base de données'!$A2244,O$1,"d")&lt;&gt;0,"",'Base de données'!$B2244),""))</f>
        <v/>
      </c>
      <c r="P2244" s="39" t="str">
        <f>IF(P$1&gt;$AE$1,"-",IFERROR(IF(DATEDIF('Base de données'!$A2244,P$1,"d")&lt;&gt;0,"",'Base de données'!$B2244),""))</f>
        <v/>
      </c>
      <c r="Q2244" s="39" t="str">
        <f>IF(Q$1&gt;$AE$1,"-",IFERROR(IF(DATEDIF('Base de données'!$A2244,Q$1,"d")&lt;&gt;0,"",'Base de données'!$B2244),""))</f>
        <v/>
      </c>
      <c r="R2244" s="39" t="str">
        <f>IF(R$1&gt;$AE$1,"-",IFERROR(IF(DATEDIF('Base de données'!$A2244,R$1,"d")&lt;&gt;0,"",'Base de données'!$B2244),""))</f>
        <v>FSJUC</v>
      </c>
      <c r="S2244" s="39" t="str">
        <f>IF(S$1&gt;$AE$1,"-",IFERROR(IF(DATEDIF('Base de données'!$A2244,S$1,"d")&lt;&gt;0,"",'Base de données'!$B2244),""))</f>
        <v/>
      </c>
      <c r="T2244" s="39" t="str">
        <f>IF(T$1&gt;$AE$1,"-",IFERROR(IF(DATEDIF('Base de données'!$A2244,T$1,"d")&lt;&gt;0,"",'Base de données'!$B2244),""))</f>
        <v/>
      </c>
      <c r="U2244" s="39" t="str">
        <f>IF(U$1&gt;$AE$1,"-",IFERROR(IF(DATEDIF('Base de données'!$A2244,U$1,"d")&lt;&gt;0,"",'Base de données'!$B2244),""))</f>
        <v/>
      </c>
      <c r="V2244" s="39" t="str">
        <f>IF(V$1&gt;$AE$1,"-",IFERROR(IF(DATEDIF('Base de données'!$A2244,V$1,"d")&lt;&gt;0,"",'Base de données'!$B2244),""))</f>
        <v/>
      </c>
      <c r="W2244" s="34"/>
      <c r="X2244" s="30" t="str">
        <f>'Base de données'!$C2244&amp;" "&amp;'Base de données'!$D2244</f>
        <v>Descamps Christiane</v>
      </c>
      <c r="Y2244" s="31">
        <f>COUNTIF('Base de données'!$B:$B,'Base de données'!$B2244)</f>
        <v>6</v>
      </c>
      <c r="AA2244" s="87" cm="1">
        <f t="array" aca="1" ref="AA2244" ca="1">INDIRECT("'Base de données'!A" &amp; ROW(Y2244))</f>
        <v>45870</v>
      </c>
      <c r="AB2244" s="51" t="str" cm="1">
        <f t="array" aca="1" ref="AB2244" ca="1">INDIRECT("'Base de données'!B" &amp; ROW(Z2244))</f>
        <v>FSJUC</v>
      </c>
    </row>
    <row r="2245" spans="1:28" x14ac:dyDescent="0.3">
      <c r="A2245" s="41" t="str">
        <f ca="1">IF(IF(AND($B2245&lt;&gt;"-",$B2245=$E2245),"Entrée et sortie","-")="Entrée et sortie",'Base de données'!$B2245,"-")</f>
        <v>-</v>
      </c>
      <c r="B2245" s="41" t="str">
        <f t="shared" ca="1" si="143"/>
        <v>-</v>
      </c>
      <c r="C2245" s="41" t="str">
        <f t="shared" ca="1" si="144"/>
        <v>-</v>
      </c>
      <c r="D2245" s="41" t="str">
        <f>IF($F2245="sortie en cours d'année",'Base de données'!$B2245,"-")</f>
        <v>-</v>
      </c>
      <c r="E2245" s="41" t="str">
        <f>IF($H2245="entrée en cours d'année",'Base de données'!$B2245,"-")</f>
        <v>VAPYB</v>
      </c>
      <c r="F2245" s="37" t="str">
        <f t="shared" si="141"/>
        <v/>
      </c>
      <c r="G2245" s="37" t="str">
        <f>IF($J2245="mouvement",_xlfn.XLOOKUP('Base de données'!$B2245,$V:$V,$V:$V,0),"")</f>
        <v>VAPYB</v>
      </c>
      <c r="H2245" s="37" t="str">
        <f t="shared" si="142"/>
        <v>entrée en cours d'année</v>
      </c>
      <c r="I2245" s="37">
        <f>IF($J2245="mouvement",_xlfn.XLOOKUP('Base de données'!$B2245,$K:$K,$K:$K,0),"")</f>
        <v>0</v>
      </c>
      <c r="J2245" s="38" t="str">
        <f>IF(AND(Y2245&lt;&gt;MAX(Y:Y),COUNTIF(K2245:V2245,'Base de données'!$B2245)&gt;0),"mouvement","")</f>
        <v>mouvement</v>
      </c>
      <c r="K2245" s="39" t="str">
        <f>IF(K$1&gt;$AE$1,"-",IFERROR(IF(DATEDIF('Base de données'!$A2245,K$1,"d")&lt;&gt;0,"",'Base de données'!$B2245),""))</f>
        <v/>
      </c>
      <c r="L2245" s="39" t="str">
        <f>IF(L$1&gt;$AE$1,"-",IFERROR(IF(DATEDIF('Base de données'!$A2245,L$1,"d")&lt;&gt;0,"",'Base de données'!$B2245),""))</f>
        <v/>
      </c>
      <c r="M2245" s="39" t="str">
        <f>IF(M$1&gt;$AE$1,"-",IFERROR(IF(DATEDIF('Base de données'!$A2245,M$1,"d")&lt;&gt;0,"",'Base de données'!$B2245),""))</f>
        <v/>
      </c>
      <c r="N2245" s="39" t="str">
        <f>IF(N$1&gt;$AE$1,"-",IFERROR(IF(DATEDIF('Base de données'!$A2245,N$1,"d")&lt;&gt;0,"",'Base de données'!$B2245),""))</f>
        <v/>
      </c>
      <c r="O2245" s="39" t="str">
        <f>IF(O$1&gt;$AE$1,"-",IFERROR(IF(DATEDIF('Base de données'!$A2245,O$1,"d")&lt;&gt;0,"",'Base de données'!$B2245),""))</f>
        <v/>
      </c>
      <c r="P2245" s="39" t="str">
        <f>IF(P$1&gt;$AE$1,"-",IFERROR(IF(DATEDIF('Base de données'!$A2245,P$1,"d")&lt;&gt;0,"",'Base de données'!$B2245),""))</f>
        <v/>
      </c>
      <c r="Q2245" s="39" t="str">
        <f>IF(Q$1&gt;$AE$1,"-",IFERROR(IF(DATEDIF('Base de données'!$A2245,Q$1,"d")&lt;&gt;0,"",'Base de données'!$B2245),""))</f>
        <v/>
      </c>
      <c r="R2245" s="39" t="str">
        <f>IF(R$1&gt;$AE$1,"-",IFERROR(IF(DATEDIF('Base de données'!$A2245,R$1,"d")&lt;&gt;0,"",'Base de données'!$B2245),""))</f>
        <v>VAPYB</v>
      </c>
      <c r="S2245" s="39" t="str">
        <f>IF(S$1&gt;$AE$1,"-",IFERROR(IF(DATEDIF('Base de données'!$A2245,S$1,"d")&lt;&gt;0,"",'Base de données'!$B2245),""))</f>
        <v/>
      </c>
      <c r="T2245" s="39" t="str">
        <f>IF(T$1&gt;$AE$1,"-",IFERROR(IF(DATEDIF('Base de données'!$A2245,T$1,"d")&lt;&gt;0,"",'Base de données'!$B2245),""))</f>
        <v/>
      </c>
      <c r="U2245" s="39" t="str">
        <f>IF(U$1&gt;$AE$1,"-",IFERROR(IF(DATEDIF('Base de données'!$A2245,U$1,"d")&lt;&gt;0,"",'Base de données'!$B2245),""))</f>
        <v/>
      </c>
      <c r="V2245" s="39" t="str">
        <f>IF(V$1&gt;$AE$1,"-",IFERROR(IF(DATEDIF('Base de données'!$A2245,V$1,"d")&lt;&gt;0,"",'Base de données'!$B2245),""))</f>
        <v/>
      </c>
      <c r="W2245" s="34"/>
      <c r="X2245" s="30" t="str">
        <f>'Base de données'!$C2245&amp;" "&amp;'Base de données'!$D2245</f>
        <v>Bailly Josette</v>
      </c>
      <c r="Y2245" s="31">
        <f>COUNTIF('Base de données'!$B:$B,'Base de données'!$B2245)</f>
        <v>6</v>
      </c>
      <c r="AA2245" s="87" cm="1">
        <f t="array" aca="1" ref="AA2245" ca="1">INDIRECT("'Base de données'!A" &amp; ROW(Y2245))</f>
        <v>45870</v>
      </c>
      <c r="AB2245" s="51" t="str" cm="1">
        <f t="array" aca="1" ref="AB2245" ca="1">INDIRECT("'Base de données'!B" &amp; ROW(Z2245))</f>
        <v>VAPYB</v>
      </c>
    </row>
    <row r="2246" spans="1:28" x14ac:dyDescent="0.3">
      <c r="A2246" s="41" t="str">
        <f ca="1">IF(IF(AND($B2246&lt;&gt;"-",$B2246=$E2246),"Entrée et sortie","-")="Entrée et sortie",'Base de données'!$B2246,"-")</f>
        <v>-</v>
      </c>
      <c r="B2246" s="41" t="str">
        <f t="shared" ca="1" si="143"/>
        <v>-</v>
      </c>
      <c r="C2246" s="41" t="str">
        <f t="shared" ca="1" si="144"/>
        <v>-</v>
      </c>
      <c r="D2246" s="41" t="str">
        <f>IF($F2246="sortie en cours d'année",'Base de données'!$B2246,"-")</f>
        <v>-</v>
      </c>
      <c r="E2246" s="41" t="str">
        <f>IF($H2246="entrée en cours d'année",'Base de données'!$B2246,"-")</f>
        <v>1RM9T</v>
      </c>
      <c r="F2246" s="37" t="str">
        <f t="shared" si="141"/>
        <v/>
      </c>
      <c r="G2246" s="37" t="str">
        <f>IF($J2246="mouvement",_xlfn.XLOOKUP('Base de données'!$B2246,$V:$V,$V:$V,0),"")</f>
        <v>1RM9T</v>
      </c>
      <c r="H2246" s="37" t="str">
        <f t="shared" si="142"/>
        <v>entrée en cours d'année</v>
      </c>
      <c r="I2246" s="37">
        <f>IF($J2246="mouvement",_xlfn.XLOOKUP('Base de données'!$B2246,$K:$K,$K:$K,0),"")</f>
        <v>0</v>
      </c>
      <c r="J2246" s="38" t="str">
        <f>IF(AND(Y2246&lt;&gt;MAX(Y:Y),COUNTIF(K2246:V2246,'Base de données'!$B2246)&gt;0),"mouvement","")</f>
        <v>mouvement</v>
      </c>
      <c r="K2246" s="39" t="str">
        <f>IF(K$1&gt;$AE$1,"-",IFERROR(IF(DATEDIF('Base de données'!$A2246,K$1,"d")&lt;&gt;0,"",'Base de données'!$B2246),""))</f>
        <v/>
      </c>
      <c r="L2246" s="39" t="str">
        <f>IF(L$1&gt;$AE$1,"-",IFERROR(IF(DATEDIF('Base de données'!$A2246,L$1,"d")&lt;&gt;0,"",'Base de données'!$B2246),""))</f>
        <v/>
      </c>
      <c r="M2246" s="39" t="str">
        <f>IF(M$1&gt;$AE$1,"-",IFERROR(IF(DATEDIF('Base de données'!$A2246,M$1,"d")&lt;&gt;0,"",'Base de données'!$B2246),""))</f>
        <v/>
      </c>
      <c r="N2246" s="39" t="str">
        <f>IF(N$1&gt;$AE$1,"-",IFERROR(IF(DATEDIF('Base de données'!$A2246,N$1,"d")&lt;&gt;0,"",'Base de données'!$B2246),""))</f>
        <v/>
      </c>
      <c r="O2246" s="39" t="str">
        <f>IF(O$1&gt;$AE$1,"-",IFERROR(IF(DATEDIF('Base de données'!$A2246,O$1,"d")&lt;&gt;0,"",'Base de données'!$B2246),""))</f>
        <v/>
      </c>
      <c r="P2246" s="39" t="str">
        <f>IF(P$1&gt;$AE$1,"-",IFERROR(IF(DATEDIF('Base de données'!$A2246,P$1,"d")&lt;&gt;0,"",'Base de données'!$B2246),""))</f>
        <v/>
      </c>
      <c r="Q2246" s="39" t="str">
        <f>IF(Q$1&gt;$AE$1,"-",IFERROR(IF(DATEDIF('Base de données'!$A2246,Q$1,"d")&lt;&gt;0,"",'Base de données'!$B2246),""))</f>
        <v/>
      </c>
      <c r="R2246" s="39" t="str">
        <f>IF(R$1&gt;$AE$1,"-",IFERROR(IF(DATEDIF('Base de données'!$A2246,R$1,"d")&lt;&gt;0,"",'Base de données'!$B2246),""))</f>
        <v>1RM9T</v>
      </c>
      <c r="S2246" s="39" t="str">
        <f>IF(S$1&gt;$AE$1,"-",IFERROR(IF(DATEDIF('Base de données'!$A2246,S$1,"d")&lt;&gt;0,"",'Base de données'!$B2246),""))</f>
        <v/>
      </c>
      <c r="T2246" s="39" t="str">
        <f>IF(T$1&gt;$AE$1,"-",IFERROR(IF(DATEDIF('Base de données'!$A2246,T$1,"d")&lt;&gt;0,"",'Base de données'!$B2246),""))</f>
        <v/>
      </c>
      <c r="U2246" s="39" t="str">
        <f>IF(U$1&gt;$AE$1,"-",IFERROR(IF(DATEDIF('Base de données'!$A2246,U$1,"d")&lt;&gt;0,"",'Base de données'!$B2246),""))</f>
        <v/>
      </c>
      <c r="V2246" s="39" t="str">
        <f>IF(V$1&gt;$AE$1,"-",IFERROR(IF(DATEDIF('Base de données'!$A2246,V$1,"d")&lt;&gt;0,"",'Base de données'!$B2246),""))</f>
        <v/>
      </c>
      <c r="W2246" s="34"/>
      <c r="X2246" s="30" t="str">
        <f>'Base de données'!$C2246&amp;" "&amp;'Base de données'!$D2246</f>
        <v>Bonnet Margot</v>
      </c>
      <c r="Y2246" s="31">
        <f>COUNTIF('Base de données'!$B:$B,'Base de données'!$B2246)</f>
        <v>6</v>
      </c>
      <c r="AA2246" s="87" cm="1">
        <f t="array" aca="1" ref="AA2246" ca="1">INDIRECT("'Base de données'!A" &amp; ROW(Y2246))</f>
        <v>45870</v>
      </c>
      <c r="AB2246" s="51" t="str" cm="1">
        <f t="array" aca="1" ref="AB2246" ca="1">INDIRECT("'Base de données'!B" &amp; ROW(Z2246))</f>
        <v>1RM9T</v>
      </c>
    </row>
    <row r="2247" spans="1:28" x14ac:dyDescent="0.3">
      <c r="A2247" s="41" t="str">
        <f ca="1">IF(IF(AND($B2247&lt;&gt;"-",$B2247=$E2247),"Entrée et sortie","-")="Entrée et sortie",'Base de données'!$B2247,"-")</f>
        <v>-</v>
      </c>
      <c r="B2247" s="41" t="str">
        <f t="shared" ca="1" si="143"/>
        <v>-</v>
      </c>
      <c r="C2247" s="41" t="str">
        <f t="shared" ca="1" si="144"/>
        <v>-</v>
      </c>
      <c r="D2247" s="41" t="str">
        <f>IF($F2247="sortie en cours d'année",'Base de données'!$B2247,"-")</f>
        <v>-</v>
      </c>
      <c r="E2247" s="41" t="str">
        <f>IF($H2247="entrée en cours d'année",'Base de données'!$B2247,"-")</f>
        <v>DB9DS</v>
      </c>
      <c r="F2247" s="37" t="str">
        <f t="shared" si="141"/>
        <v/>
      </c>
      <c r="G2247" s="37" t="str">
        <f>IF($J2247="mouvement",_xlfn.XLOOKUP('Base de données'!$B2247,$V:$V,$V:$V,0),"")</f>
        <v>DB9DS</v>
      </c>
      <c r="H2247" s="37" t="str">
        <f t="shared" si="142"/>
        <v>entrée en cours d'année</v>
      </c>
      <c r="I2247" s="37">
        <f>IF($J2247="mouvement",_xlfn.XLOOKUP('Base de données'!$B2247,$K:$K,$K:$K,0),"")</f>
        <v>0</v>
      </c>
      <c r="J2247" s="38" t="str">
        <f>IF(AND(Y2247&lt;&gt;MAX(Y:Y),COUNTIF(K2247:V2247,'Base de données'!$B2247)&gt;0),"mouvement","")</f>
        <v>mouvement</v>
      </c>
      <c r="K2247" s="39" t="str">
        <f>IF(K$1&gt;$AE$1,"-",IFERROR(IF(DATEDIF('Base de données'!$A2247,K$1,"d")&lt;&gt;0,"",'Base de données'!$B2247),""))</f>
        <v/>
      </c>
      <c r="L2247" s="39" t="str">
        <f>IF(L$1&gt;$AE$1,"-",IFERROR(IF(DATEDIF('Base de données'!$A2247,L$1,"d")&lt;&gt;0,"",'Base de données'!$B2247),""))</f>
        <v/>
      </c>
      <c r="M2247" s="39" t="str">
        <f>IF(M$1&gt;$AE$1,"-",IFERROR(IF(DATEDIF('Base de données'!$A2247,M$1,"d")&lt;&gt;0,"",'Base de données'!$B2247),""))</f>
        <v/>
      </c>
      <c r="N2247" s="39" t="str">
        <f>IF(N$1&gt;$AE$1,"-",IFERROR(IF(DATEDIF('Base de données'!$A2247,N$1,"d")&lt;&gt;0,"",'Base de données'!$B2247),""))</f>
        <v/>
      </c>
      <c r="O2247" s="39" t="str">
        <f>IF(O$1&gt;$AE$1,"-",IFERROR(IF(DATEDIF('Base de données'!$A2247,O$1,"d")&lt;&gt;0,"",'Base de données'!$B2247),""))</f>
        <v/>
      </c>
      <c r="P2247" s="39" t="str">
        <f>IF(P$1&gt;$AE$1,"-",IFERROR(IF(DATEDIF('Base de données'!$A2247,P$1,"d")&lt;&gt;0,"",'Base de données'!$B2247),""))</f>
        <v/>
      </c>
      <c r="Q2247" s="39" t="str">
        <f>IF(Q$1&gt;$AE$1,"-",IFERROR(IF(DATEDIF('Base de données'!$A2247,Q$1,"d")&lt;&gt;0,"",'Base de données'!$B2247),""))</f>
        <v/>
      </c>
      <c r="R2247" s="39" t="str">
        <f>IF(R$1&gt;$AE$1,"-",IFERROR(IF(DATEDIF('Base de données'!$A2247,R$1,"d")&lt;&gt;0,"",'Base de données'!$B2247),""))</f>
        <v>DB9DS</v>
      </c>
      <c r="S2247" s="39" t="str">
        <f>IF(S$1&gt;$AE$1,"-",IFERROR(IF(DATEDIF('Base de données'!$A2247,S$1,"d")&lt;&gt;0,"",'Base de données'!$B2247),""))</f>
        <v/>
      </c>
      <c r="T2247" s="39" t="str">
        <f>IF(T$1&gt;$AE$1,"-",IFERROR(IF(DATEDIF('Base de données'!$A2247,T$1,"d")&lt;&gt;0,"",'Base de données'!$B2247),""))</f>
        <v/>
      </c>
      <c r="U2247" s="39" t="str">
        <f>IF(U$1&gt;$AE$1,"-",IFERROR(IF(DATEDIF('Base de données'!$A2247,U$1,"d")&lt;&gt;0,"",'Base de données'!$B2247),""))</f>
        <v/>
      </c>
      <c r="V2247" s="39" t="str">
        <f>IF(V$1&gt;$AE$1,"-",IFERROR(IF(DATEDIF('Base de données'!$A2247,V$1,"d")&lt;&gt;0,"",'Base de données'!$B2247),""))</f>
        <v/>
      </c>
      <c r="W2247" s="34"/>
      <c r="X2247" s="30" t="str">
        <f>'Base de données'!$C2247&amp;" "&amp;'Base de données'!$D2247</f>
        <v>Maury Andrée</v>
      </c>
      <c r="Y2247" s="31">
        <f>COUNTIF('Base de données'!$B:$B,'Base de données'!$B2247)</f>
        <v>6</v>
      </c>
      <c r="AA2247" s="87" cm="1">
        <f t="array" aca="1" ref="AA2247" ca="1">INDIRECT("'Base de données'!A" &amp; ROW(Y2247))</f>
        <v>45870</v>
      </c>
      <c r="AB2247" s="51" t="str" cm="1">
        <f t="array" aca="1" ref="AB2247" ca="1">INDIRECT("'Base de données'!B" &amp; ROW(Z2247))</f>
        <v>DB9DS</v>
      </c>
    </row>
    <row r="2248" spans="1:28" x14ac:dyDescent="0.3">
      <c r="A2248" s="41" t="str">
        <f ca="1">IF(IF(AND($B2248&lt;&gt;"-",$B2248=$E2248),"Entrée et sortie","-")="Entrée et sortie",'Base de données'!$B2248,"-")</f>
        <v>-</v>
      </c>
      <c r="B2248" s="41" t="str">
        <f t="shared" ca="1" si="143"/>
        <v>-</v>
      </c>
      <c r="C2248" s="41" t="str">
        <f t="shared" ca="1" si="144"/>
        <v>-</v>
      </c>
      <c r="D2248" s="41" t="str">
        <f>IF($F2248="sortie en cours d'année",'Base de données'!$B2248,"-")</f>
        <v>-</v>
      </c>
      <c r="E2248" s="41" t="str">
        <f>IF($H2248="entrée en cours d'année",'Base de données'!$B2248,"-")</f>
        <v>2N2YG</v>
      </c>
      <c r="F2248" s="37" t="str">
        <f t="shared" si="141"/>
        <v/>
      </c>
      <c r="G2248" s="37" t="str">
        <f>IF($J2248="mouvement",_xlfn.XLOOKUP('Base de données'!$B2248,$V:$V,$V:$V,0),"")</f>
        <v>2N2YG</v>
      </c>
      <c r="H2248" s="37" t="str">
        <f t="shared" si="142"/>
        <v>entrée en cours d'année</v>
      </c>
      <c r="I2248" s="37">
        <f>IF($J2248="mouvement",_xlfn.XLOOKUP('Base de données'!$B2248,$K:$K,$K:$K,0),"")</f>
        <v>0</v>
      </c>
      <c r="J2248" s="38" t="str">
        <f>IF(AND(Y2248&lt;&gt;MAX(Y:Y),COUNTIF(K2248:V2248,'Base de données'!$B2248)&gt;0),"mouvement","")</f>
        <v>mouvement</v>
      </c>
      <c r="K2248" s="39" t="str">
        <f>IF(K$1&gt;$AE$1,"-",IFERROR(IF(DATEDIF('Base de données'!$A2248,K$1,"d")&lt;&gt;0,"",'Base de données'!$B2248),""))</f>
        <v/>
      </c>
      <c r="L2248" s="39" t="str">
        <f>IF(L$1&gt;$AE$1,"-",IFERROR(IF(DATEDIF('Base de données'!$A2248,L$1,"d")&lt;&gt;0,"",'Base de données'!$B2248),""))</f>
        <v/>
      </c>
      <c r="M2248" s="39" t="str">
        <f>IF(M$1&gt;$AE$1,"-",IFERROR(IF(DATEDIF('Base de données'!$A2248,M$1,"d")&lt;&gt;0,"",'Base de données'!$B2248),""))</f>
        <v/>
      </c>
      <c r="N2248" s="39" t="str">
        <f>IF(N$1&gt;$AE$1,"-",IFERROR(IF(DATEDIF('Base de données'!$A2248,N$1,"d")&lt;&gt;0,"",'Base de données'!$B2248),""))</f>
        <v/>
      </c>
      <c r="O2248" s="39" t="str">
        <f>IF(O$1&gt;$AE$1,"-",IFERROR(IF(DATEDIF('Base de données'!$A2248,O$1,"d")&lt;&gt;0,"",'Base de données'!$B2248),""))</f>
        <v/>
      </c>
      <c r="P2248" s="39" t="str">
        <f>IF(P$1&gt;$AE$1,"-",IFERROR(IF(DATEDIF('Base de données'!$A2248,P$1,"d")&lt;&gt;0,"",'Base de données'!$B2248),""))</f>
        <v/>
      </c>
      <c r="Q2248" s="39" t="str">
        <f>IF(Q$1&gt;$AE$1,"-",IFERROR(IF(DATEDIF('Base de données'!$A2248,Q$1,"d")&lt;&gt;0,"",'Base de données'!$B2248),""))</f>
        <v/>
      </c>
      <c r="R2248" s="39" t="str">
        <f>IF(R$1&gt;$AE$1,"-",IFERROR(IF(DATEDIF('Base de données'!$A2248,R$1,"d")&lt;&gt;0,"",'Base de données'!$B2248),""))</f>
        <v>2N2YG</v>
      </c>
      <c r="S2248" s="39" t="str">
        <f>IF(S$1&gt;$AE$1,"-",IFERROR(IF(DATEDIF('Base de données'!$A2248,S$1,"d")&lt;&gt;0,"",'Base de données'!$B2248),""))</f>
        <v/>
      </c>
      <c r="T2248" s="39" t="str">
        <f>IF(T$1&gt;$AE$1,"-",IFERROR(IF(DATEDIF('Base de données'!$A2248,T$1,"d")&lt;&gt;0,"",'Base de données'!$B2248),""))</f>
        <v/>
      </c>
      <c r="U2248" s="39" t="str">
        <f>IF(U$1&gt;$AE$1,"-",IFERROR(IF(DATEDIF('Base de données'!$A2248,U$1,"d")&lt;&gt;0,"",'Base de données'!$B2248),""))</f>
        <v/>
      </c>
      <c r="V2248" s="39" t="str">
        <f>IF(V$1&gt;$AE$1,"-",IFERROR(IF(DATEDIF('Base de données'!$A2248,V$1,"d")&lt;&gt;0,"",'Base de données'!$B2248),""))</f>
        <v/>
      </c>
      <c r="W2248" s="34"/>
      <c r="X2248" s="30" t="str">
        <f>'Base de données'!$C2248&amp;" "&amp;'Base de données'!$D2248</f>
        <v>Payet François</v>
      </c>
      <c r="Y2248" s="31">
        <f>COUNTIF('Base de données'!$B:$B,'Base de données'!$B2248)</f>
        <v>6</v>
      </c>
      <c r="AA2248" s="87" cm="1">
        <f t="array" aca="1" ref="AA2248" ca="1">INDIRECT("'Base de données'!A" &amp; ROW(Y2248))</f>
        <v>45870</v>
      </c>
      <c r="AB2248" s="51" t="str" cm="1">
        <f t="array" aca="1" ref="AB2248" ca="1">INDIRECT("'Base de données'!B" &amp; ROW(Z2248))</f>
        <v>2N2YG</v>
      </c>
    </row>
    <row r="2249" spans="1:28" x14ac:dyDescent="0.3">
      <c r="A2249" s="41" t="str">
        <f ca="1">IF(IF(AND($B2249&lt;&gt;"-",$B2249=$E2249),"Entrée et sortie","-")="Entrée et sortie",'Base de données'!$B2249,"-")</f>
        <v>-</v>
      </c>
      <c r="B2249" s="41" t="str">
        <f t="shared" ca="1" si="143"/>
        <v>-</v>
      </c>
      <c r="C2249" s="41" t="str">
        <f t="shared" ca="1" si="144"/>
        <v>-</v>
      </c>
      <c r="D2249" s="41" t="str">
        <f>IF($F2249="sortie en cours d'année",'Base de données'!$B2249,"-")</f>
        <v>-</v>
      </c>
      <c r="E2249" s="41" t="str">
        <f>IF($H2249="entrée en cours d'année",'Base de données'!$B2249,"-")</f>
        <v>W849I</v>
      </c>
      <c r="F2249" s="37" t="str">
        <f t="shared" si="141"/>
        <v/>
      </c>
      <c r="G2249" s="37" t="str">
        <f>IF($J2249="mouvement",_xlfn.XLOOKUP('Base de données'!$B2249,$V:$V,$V:$V,0),"")</f>
        <v>W849I</v>
      </c>
      <c r="H2249" s="37" t="str">
        <f t="shared" si="142"/>
        <v>entrée en cours d'année</v>
      </c>
      <c r="I2249" s="37">
        <f>IF($J2249="mouvement",_xlfn.XLOOKUP('Base de données'!$B2249,$K:$K,$K:$K,0),"")</f>
        <v>0</v>
      </c>
      <c r="J2249" s="38" t="str">
        <f>IF(AND(Y2249&lt;&gt;MAX(Y:Y),COUNTIF(K2249:V2249,'Base de données'!$B2249)&gt;0),"mouvement","")</f>
        <v>mouvement</v>
      </c>
      <c r="K2249" s="39" t="str">
        <f>IF(K$1&gt;$AE$1,"-",IFERROR(IF(DATEDIF('Base de données'!$A2249,K$1,"d")&lt;&gt;0,"",'Base de données'!$B2249),""))</f>
        <v/>
      </c>
      <c r="L2249" s="39" t="str">
        <f>IF(L$1&gt;$AE$1,"-",IFERROR(IF(DATEDIF('Base de données'!$A2249,L$1,"d")&lt;&gt;0,"",'Base de données'!$B2249),""))</f>
        <v/>
      </c>
      <c r="M2249" s="39" t="str">
        <f>IF(M$1&gt;$AE$1,"-",IFERROR(IF(DATEDIF('Base de données'!$A2249,M$1,"d")&lt;&gt;0,"",'Base de données'!$B2249),""))</f>
        <v/>
      </c>
      <c r="N2249" s="39" t="str">
        <f>IF(N$1&gt;$AE$1,"-",IFERROR(IF(DATEDIF('Base de données'!$A2249,N$1,"d")&lt;&gt;0,"",'Base de données'!$B2249),""))</f>
        <v/>
      </c>
      <c r="O2249" s="39" t="str">
        <f>IF(O$1&gt;$AE$1,"-",IFERROR(IF(DATEDIF('Base de données'!$A2249,O$1,"d")&lt;&gt;0,"",'Base de données'!$B2249),""))</f>
        <v/>
      </c>
      <c r="P2249" s="39" t="str">
        <f>IF(P$1&gt;$AE$1,"-",IFERROR(IF(DATEDIF('Base de données'!$A2249,P$1,"d")&lt;&gt;0,"",'Base de données'!$B2249),""))</f>
        <v/>
      </c>
      <c r="Q2249" s="39" t="str">
        <f>IF(Q$1&gt;$AE$1,"-",IFERROR(IF(DATEDIF('Base de données'!$A2249,Q$1,"d")&lt;&gt;0,"",'Base de données'!$B2249),""))</f>
        <v/>
      </c>
      <c r="R2249" s="39" t="str">
        <f>IF(R$1&gt;$AE$1,"-",IFERROR(IF(DATEDIF('Base de données'!$A2249,R$1,"d")&lt;&gt;0,"",'Base de données'!$B2249),""))</f>
        <v>W849I</v>
      </c>
      <c r="S2249" s="39" t="str">
        <f>IF(S$1&gt;$AE$1,"-",IFERROR(IF(DATEDIF('Base de données'!$A2249,S$1,"d")&lt;&gt;0,"",'Base de données'!$B2249),""))</f>
        <v/>
      </c>
      <c r="T2249" s="39" t="str">
        <f>IF(T$1&gt;$AE$1,"-",IFERROR(IF(DATEDIF('Base de données'!$A2249,T$1,"d")&lt;&gt;0,"",'Base de données'!$B2249),""))</f>
        <v/>
      </c>
      <c r="U2249" s="39" t="str">
        <f>IF(U$1&gt;$AE$1,"-",IFERROR(IF(DATEDIF('Base de données'!$A2249,U$1,"d")&lt;&gt;0,"",'Base de données'!$B2249),""))</f>
        <v/>
      </c>
      <c r="V2249" s="39" t="str">
        <f>IF(V$1&gt;$AE$1,"-",IFERROR(IF(DATEDIF('Base de données'!$A2249,V$1,"d")&lt;&gt;0,"",'Base de données'!$B2249),""))</f>
        <v/>
      </c>
      <c r="W2249" s="34"/>
      <c r="X2249" s="30" t="str">
        <f>'Base de données'!$C2249&amp;" "&amp;'Base de données'!$D2249</f>
        <v>Bigot Étienne</v>
      </c>
      <c r="Y2249" s="31">
        <f>COUNTIF('Base de données'!$B:$B,'Base de données'!$B2249)</f>
        <v>6</v>
      </c>
      <c r="AA2249" s="87" cm="1">
        <f t="array" aca="1" ref="AA2249" ca="1">INDIRECT("'Base de données'!A" &amp; ROW(Y2249))</f>
        <v>45870</v>
      </c>
      <c r="AB2249" s="51" t="str" cm="1">
        <f t="array" aca="1" ref="AB2249" ca="1">INDIRECT("'Base de données'!B" &amp; ROW(Z2249))</f>
        <v>W849I</v>
      </c>
    </row>
    <row r="2250" spans="1:28" x14ac:dyDescent="0.3">
      <c r="A2250" s="41" t="str">
        <f ca="1">IF(IF(AND($B2250&lt;&gt;"-",$B2250=$E2250),"Entrée et sortie","-")="Entrée et sortie",'Base de données'!$B2250,"-")</f>
        <v>-</v>
      </c>
      <c r="B2250" s="41" t="str">
        <f t="shared" ca="1" si="143"/>
        <v>-</v>
      </c>
      <c r="C2250" s="41" t="str">
        <f t="shared" ca="1" si="144"/>
        <v>-</v>
      </c>
      <c r="D2250" s="41" t="str">
        <f>IF($F2250="sortie en cours d'année",'Base de données'!$B2250,"-")</f>
        <v>-</v>
      </c>
      <c r="E2250" s="41" t="str">
        <f>IF($H2250="entrée en cours d'année",'Base de données'!$B2250,"-")</f>
        <v>XJWUR</v>
      </c>
      <c r="F2250" s="37" t="str">
        <f t="shared" si="141"/>
        <v/>
      </c>
      <c r="G2250" s="37" t="str">
        <f>IF($J2250="mouvement",_xlfn.XLOOKUP('Base de données'!$B2250,$V:$V,$V:$V,0),"")</f>
        <v>XJWUR</v>
      </c>
      <c r="H2250" s="37" t="str">
        <f t="shared" si="142"/>
        <v>entrée en cours d'année</v>
      </c>
      <c r="I2250" s="37">
        <f>IF($J2250="mouvement",_xlfn.XLOOKUP('Base de données'!$B2250,$K:$K,$K:$K,0),"")</f>
        <v>0</v>
      </c>
      <c r="J2250" s="38" t="str">
        <f>IF(AND(Y2250&lt;&gt;MAX(Y:Y),COUNTIF(K2250:V2250,'Base de données'!$B2250)&gt;0),"mouvement","")</f>
        <v>mouvement</v>
      </c>
      <c r="K2250" s="39" t="str">
        <f>IF(K$1&gt;$AE$1,"-",IFERROR(IF(DATEDIF('Base de données'!$A2250,K$1,"d")&lt;&gt;0,"",'Base de données'!$B2250),""))</f>
        <v/>
      </c>
      <c r="L2250" s="39" t="str">
        <f>IF(L$1&gt;$AE$1,"-",IFERROR(IF(DATEDIF('Base de données'!$A2250,L$1,"d")&lt;&gt;0,"",'Base de données'!$B2250),""))</f>
        <v/>
      </c>
      <c r="M2250" s="39" t="str">
        <f>IF(M$1&gt;$AE$1,"-",IFERROR(IF(DATEDIF('Base de données'!$A2250,M$1,"d")&lt;&gt;0,"",'Base de données'!$B2250),""))</f>
        <v/>
      </c>
      <c r="N2250" s="39" t="str">
        <f>IF(N$1&gt;$AE$1,"-",IFERROR(IF(DATEDIF('Base de données'!$A2250,N$1,"d")&lt;&gt;0,"",'Base de données'!$B2250),""))</f>
        <v/>
      </c>
      <c r="O2250" s="39" t="str">
        <f>IF(O$1&gt;$AE$1,"-",IFERROR(IF(DATEDIF('Base de données'!$A2250,O$1,"d")&lt;&gt;0,"",'Base de données'!$B2250),""))</f>
        <v/>
      </c>
      <c r="P2250" s="39" t="str">
        <f>IF(P$1&gt;$AE$1,"-",IFERROR(IF(DATEDIF('Base de données'!$A2250,P$1,"d")&lt;&gt;0,"",'Base de données'!$B2250),""))</f>
        <v/>
      </c>
      <c r="Q2250" s="39" t="str">
        <f>IF(Q$1&gt;$AE$1,"-",IFERROR(IF(DATEDIF('Base de données'!$A2250,Q$1,"d")&lt;&gt;0,"",'Base de données'!$B2250),""))</f>
        <v/>
      </c>
      <c r="R2250" s="39" t="str">
        <f>IF(R$1&gt;$AE$1,"-",IFERROR(IF(DATEDIF('Base de données'!$A2250,R$1,"d")&lt;&gt;0,"",'Base de données'!$B2250),""))</f>
        <v>XJWUR</v>
      </c>
      <c r="S2250" s="39" t="str">
        <f>IF(S$1&gt;$AE$1,"-",IFERROR(IF(DATEDIF('Base de données'!$A2250,S$1,"d")&lt;&gt;0,"",'Base de données'!$B2250),""))</f>
        <v/>
      </c>
      <c r="T2250" s="39" t="str">
        <f>IF(T$1&gt;$AE$1,"-",IFERROR(IF(DATEDIF('Base de données'!$A2250,T$1,"d")&lt;&gt;0,"",'Base de données'!$B2250),""))</f>
        <v/>
      </c>
      <c r="U2250" s="39" t="str">
        <f>IF(U$1&gt;$AE$1,"-",IFERROR(IF(DATEDIF('Base de données'!$A2250,U$1,"d")&lt;&gt;0,"",'Base de données'!$B2250),""))</f>
        <v/>
      </c>
      <c r="V2250" s="39" t="str">
        <f>IF(V$1&gt;$AE$1,"-",IFERROR(IF(DATEDIF('Base de données'!$A2250,V$1,"d")&lt;&gt;0,"",'Base de données'!$B2250),""))</f>
        <v/>
      </c>
      <c r="W2250" s="34"/>
      <c r="X2250" s="30" t="str">
        <f>'Base de données'!$C2250&amp;" "&amp;'Base de données'!$D2250</f>
        <v>Riou Matthieu</v>
      </c>
      <c r="Y2250" s="31">
        <f>COUNTIF('Base de données'!$B:$B,'Base de données'!$B2250)</f>
        <v>6</v>
      </c>
      <c r="AA2250" s="87" cm="1">
        <f t="array" aca="1" ref="AA2250" ca="1">INDIRECT("'Base de données'!A" &amp; ROW(Y2250))</f>
        <v>45870</v>
      </c>
      <c r="AB2250" s="51" t="str" cm="1">
        <f t="array" aca="1" ref="AB2250" ca="1">INDIRECT("'Base de données'!B" &amp; ROW(Z2250))</f>
        <v>XJWUR</v>
      </c>
    </row>
    <row r="2251" spans="1:28" x14ac:dyDescent="0.3">
      <c r="A2251" s="41" t="str">
        <f ca="1">IF(IF(AND($B2251&lt;&gt;"-",$B2251=$E2251),"Entrée et sortie","-")="Entrée et sortie",'Base de données'!$B2251,"-")</f>
        <v>-</v>
      </c>
      <c r="B2251" s="41" t="str">
        <f t="shared" ca="1" si="143"/>
        <v>-</v>
      </c>
      <c r="C2251" s="41" t="str">
        <f t="shared" ca="1" si="144"/>
        <v>-</v>
      </c>
      <c r="D2251" s="41" t="str">
        <f>IF($F2251="sortie en cours d'année",'Base de données'!$B2251,"-")</f>
        <v>-</v>
      </c>
      <c r="E2251" s="41" t="str">
        <f>IF($H2251="entrée en cours d'année",'Base de données'!$B2251,"-")</f>
        <v>8P8VA</v>
      </c>
      <c r="F2251" s="37" t="str">
        <f t="shared" si="141"/>
        <v/>
      </c>
      <c r="G2251" s="37" t="str">
        <f>IF($J2251="mouvement",_xlfn.XLOOKUP('Base de données'!$B2251,$V:$V,$V:$V,0),"")</f>
        <v>8P8VA</v>
      </c>
      <c r="H2251" s="37" t="str">
        <f t="shared" si="142"/>
        <v>entrée en cours d'année</v>
      </c>
      <c r="I2251" s="37">
        <f>IF($J2251="mouvement",_xlfn.XLOOKUP('Base de données'!$B2251,$K:$K,$K:$K,0),"")</f>
        <v>0</v>
      </c>
      <c r="J2251" s="38" t="str">
        <f>IF(AND(Y2251&lt;&gt;MAX(Y:Y),COUNTIF(K2251:V2251,'Base de données'!$B2251)&gt;0),"mouvement","")</f>
        <v>mouvement</v>
      </c>
      <c r="K2251" s="39" t="str">
        <f>IF(K$1&gt;$AE$1,"-",IFERROR(IF(DATEDIF('Base de données'!$A2251,K$1,"d")&lt;&gt;0,"",'Base de données'!$B2251),""))</f>
        <v/>
      </c>
      <c r="L2251" s="39" t="str">
        <f>IF(L$1&gt;$AE$1,"-",IFERROR(IF(DATEDIF('Base de données'!$A2251,L$1,"d")&lt;&gt;0,"",'Base de données'!$B2251),""))</f>
        <v/>
      </c>
      <c r="M2251" s="39" t="str">
        <f>IF(M$1&gt;$AE$1,"-",IFERROR(IF(DATEDIF('Base de données'!$A2251,M$1,"d")&lt;&gt;0,"",'Base de données'!$B2251),""))</f>
        <v/>
      </c>
      <c r="N2251" s="39" t="str">
        <f>IF(N$1&gt;$AE$1,"-",IFERROR(IF(DATEDIF('Base de données'!$A2251,N$1,"d")&lt;&gt;0,"",'Base de données'!$B2251),""))</f>
        <v/>
      </c>
      <c r="O2251" s="39" t="str">
        <f>IF(O$1&gt;$AE$1,"-",IFERROR(IF(DATEDIF('Base de données'!$A2251,O$1,"d")&lt;&gt;0,"",'Base de données'!$B2251),""))</f>
        <v/>
      </c>
      <c r="P2251" s="39" t="str">
        <f>IF(P$1&gt;$AE$1,"-",IFERROR(IF(DATEDIF('Base de données'!$A2251,P$1,"d")&lt;&gt;0,"",'Base de données'!$B2251),""))</f>
        <v/>
      </c>
      <c r="Q2251" s="39" t="str">
        <f>IF(Q$1&gt;$AE$1,"-",IFERROR(IF(DATEDIF('Base de données'!$A2251,Q$1,"d")&lt;&gt;0,"",'Base de données'!$B2251),""))</f>
        <v/>
      </c>
      <c r="R2251" s="39" t="str">
        <f>IF(R$1&gt;$AE$1,"-",IFERROR(IF(DATEDIF('Base de données'!$A2251,R$1,"d")&lt;&gt;0,"",'Base de données'!$B2251),""))</f>
        <v>8P8VA</v>
      </c>
      <c r="S2251" s="39" t="str">
        <f>IF(S$1&gt;$AE$1,"-",IFERROR(IF(DATEDIF('Base de données'!$A2251,S$1,"d")&lt;&gt;0,"",'Base de données'!$B2251),""))</f>
        <v/>
      </c>
      <c r="T2251" s="39" t="str">
        <f>IF(T$1&gt;$AE$1,"-",IFERROR(IF(DATEDIF('Base de données'!$A2251,T$1,"d")&lt;&gt;0,"",'Base de données'!$B2251),""))</f>
        <v/>
      </c>
      <c r="U2251" s="39" t="str">
        <f>IF(U$1&gt;$AE$1,"-",IFERROR(IF(DATEDIF('Base de données'!$A2251,U$1,"d")&lt;&gt;0,"",'Base de données'!$B2251),""))</f>
        <v/>
      </c>
      <c r="V2251" s="39" t="str">
        <f>IF(V$1&gt;$AE$1,"-",IFERROR(IF(DATEDIF('Base de données'!$A2251,V$1,"d")&lt;&gt;0,"",'Base de données'!$B2251),""))</f>
        <v/>
      </c>
      <c r="W2251" s="34"/>
      <c r="X2251" s="30" t="str">
        <f>'Base de données'!$C2251&amp;" "&amp;'Base de données'!$D2251</f>
        <v>Langlois Clémence</v>
      </c>
      <c r="Y2251" s="31">
        <f>COUNTIF('Base de données'!$B:$B,'Base de données'!$B2251)</f>
        <v>5</v>
      </c>
      <c r="AA2251" s="87" cm="1">
        <f t="array" aca="1" ref="AA2251" ca="1">INDIRECT("'Base de données'!A" &amp; ROW(Y2251))</f>
        <v>45870</v>
      </c>
      <c r="AB2251" s="51" t="str" cm="1">
        <f t="array" aca="1" ref="AB2251" ca="1">INDIRECT("'Base de données'!B" &amp; ROW(Z2251))</f>
        <v>8P8VA</v>
      </c>
    </row>
    <row r="2252" spans="1:28" x14ac:dyDescent="0.3">
      <c r="A2252" s="41" t="str">
        <f ca="1">IF(IF(AND($B2252&lt;&gt;"-",$B2252=$E2252),"Entrée et sortie","-")="Entrée et sortie",'Base de données'!$B2252,"-")</f>
        <v>-</v>
      </c>
      <c r="B2252" s="41" t="str">
        <f t="shared" ca="1" si="143"/>
        <v>-</v>
      </c>
      <c r="C2252" s="41" t="str">
        <f t="shared" ca="1" si="144"/>
        <v>-</v>
      </c>
      <c r="D2252" s="41" t="str">
        <f>IF($F2252="sortie en cours d'année",'Base de données'!$B2252,"-")</f>
        <v>-</v>
      </c>
      <c r="E2252" s="41" t="str">
        <f>IF($H2252="entrée en cours d'année",'Base de données'!$B2252,"-")</f>
        <v>EBRDJ</v>
      </c>
      <c r="F2252" s="37" t="str">
        <f t="shared" si="141"/>
        <v/>
      </c>
      <c r="G2252" s="37" t="str">
        <f>IF($J2252="mouvement",_xlfn.XLOOKUP('Base de données'!$B2252,$V:$V,$V:$V,0),"")</f>
        <v>EBRDJ</v>
      </c>
      <c r="H2252" s="37" t="str">
        <f t="shared" si="142"/>
        <v>entrée en cours d'année</v>
      </c>
      <c r="I2252" s="37">
        <f>IF($J2252="mouvement",_xlfn.XLOOKUP('Base de données'!$B2252,$K:$K,$K:$K,0),"")</f>
        <v>0</v>
      </c>
      <c r="J2252" s="38" t="str">
        <f>IF(AND(Y2252&lt;&gt;MAX(Y:Y),COUNTIF(K2252:V2252,'Base de données'!$B2252)&gt;0),"mouvement","")</f>
        <v>mouvement</v>
      </c>
      <c r="K2252" s="39" t="str">
        <f>IF(K$1&gt;$AE$1,"-",IFERROR(IF(DATEDIF('Base de données'!$A2252,K$1,"d")&lt;&gt;0,"",'Base de données'!$B2252),""))</f>
        <v/>
      </c>
      <c r="L2252" s="39" t="str">
        <f>IF(L$1&gt;$AE$1,"-",IFERROR(IF(DATEDIF('Base de données'!$A2252,L$1,"d")&lt;&gt;0,"",'Base de données'!$B2252),""))</f>
        <v/>
      </c>
      <c r="M2252" s="39" t="str">
        <f>IF(M$1&gt;$AE$1,"-",IFERROR(IF(DATEDIF('Base de données'!$A2252,M$1,"d")&lt;&gt;0,"",'Base de données'!$B2252),""))</f>
        <v/>
      </c>
      <c r="N2252" s="39" t="str">
        <f>IF(N$1&gt;$AE$1,"-",IFERROR(IF(DATEDIF('Base de données'!$A2252,N$1,"d")&lt;&gt;0,"",'Base de données'!$B2252),""))</f>
        <v/>
      </c>
      <c r="O2252" s="39" t="str">
        <f>IF(O$1&gt;$AE$1,"-",IFERROR(IF(DATEDIF('Base de données'!$A2252,O$1,"d")&lt;&gt;0,"",'Base de données'!$B2252),""))</f>
        <v/>
      </c>
      <c r="P2252" s="39" t="str">
        <f>IF(P$1&gt;$AE$1,"-",IFERROR(IF(DATEDIF('Base de données'!$A2252,P$1,"d")&lt;&gt;0,"",'Base de données'!$B2252),""))</f>
        <v/>
      </c>
      <c r="Q2252" s="39" t="str">
        <f>IF(Q$1&gt;$AE$1,"-",IFERROR(IF(DATEDIF('Base de données'!$A2252,Q$1,"d")&lt;&gt;0,"",'Base de données'!$B2252),""))</f>
        <v/>
      </c>
      <c r="R2252" s="39" t="str">
        <f>IF(R$1&gt;$AE$1,"-",IFERROR(IF(DATEDIF('Base de données'!$A2252,R$1,"d")&lt;&gt;0,"",'Base de données'!$B2252),""))</f>
        <v>EBRDJ</v>
      </c>
      <c r="S2252" s="39" t="str">
        <f>IF(S$1&gt;$AE$1,"-",IFERROR(IF(DATEDIF('Base de données'!$A2252,S$1,"d")&lt;&gt;0,"",'Base de données'!$B2252),""))</f>
        <v/>
      </c>
      <c r="T2252" s="39" t="str">
        <f>IF(T$1&gt;$AE$1,"-",IFERROR(IF(DATEDIF('Base de données'!$A2252,T$1,"d")&lt;&gt;0,"",'Base de données'!$B2252),""))</f>
        <v/>
      </c>
      <c r="U2252" s="39" t="str">
        <f>IF(U$1&gt;$AE$1,"-",IFERROR(IF(DATEDIF('Base de données'!$A2252,U$1,"d")&lt;&gt;0,"",'Base de données'!$B2252),""))</f>
        <v/>
      </c>
      <c r="V2252" s="39" t="str">
        <f>IF(V$1&gt;$AE$1,"-",IFERROR(IF(DATEDIF('Base de données'!$A2252,V$1,"d")&lt;&gt;0,"",'Base de données'!$B2252),""))</f>
        <v/>
      </c>
      <c r="W2252" s="34"/>
      <c r="X2252" s="30" t="str">
        <f>'Base de données'!$C2252&amp;" "&amp;'Base de données'!$D2252</f>
        <v>Joubert Charles</v>
      </c>
      <c r="Y2252" s="31">
        <f>COUNTIF('Base de données'!$B:$B,'Base de données'!$B2252)</f>
        <v>5</v>
      </c>
      <c r="AA2252" s="87" cm="1">
        <f t="array" aca="1" ref="AA2252" ca="1">INDIRECT("'Base de données'!A" &amp; ROW(Y2252))</f>
        <v>45870</v>
      </c>
      <c r="AB2252" s="51" t="str" cm="1">
        <f t="array" aca="1" ref="AB2252" ca="1">INDIRECT("'Base de données'!B" &amp; ROW(Z2252))</f>
        <v>EBRDJ</v>
      </c>
    </row>
    <row r="2253" spans="1:28" x14ac:dyDescent="0.3">
      <c r="A2253" s="41" t="str">
        <f ca="1">IF(IF(AND($B2253&lt;&gt;"-",$B2253=$E2253),"Entrée et sortie","-")="Entrée et sortie",'Base de données'!$B2253,"-")</f>
        <v>-</v>
      </c>
      <c r="B2253" s="41" t="str">
        <f t="shared" ca="1" si="143"/>
        <v>-</v>
      </c>
      <c r="C2253" s="41" t="str">
        <f t="shared" ca="1" si="144"/>
        <v>-</v>
      </c>
      <c r="D2253" s="41" t="str">
        <f>IF($F2253="sortie en cours d'année",'Base de données'!$B2253,"-")</f>
        <v>-</v>
      </c>
      <c r="E2253" s="41" t="str">
        <f>IF($H2253="entrée en cours d'année",'Base de données'!$B2253,"-")</f>
        <v>3GERK</v>
      </c>
      <c r="F2253" s="37" t="str">
        <f t="shared" si="141"/>
        <v/>
      </c>
      <c r="G2253" s="37" t="str">
        <f>IF($J2253="mouvement",_xlfn.XLOOKUP('Base de données'!$B2253,$V:$V,$V:$V,0),"")</f>
        <v>3GERK</v>
      </c>
      <c r="H2253" s="37" t="str">
        <f t="shared" si="142"/>
        <v>entrée en cours d'année</v>
      </c>
      <c r="I2253" s="37">
        <f>IF($J2253="mouvement",_xlfn.XLOOKUP('Base de données'!$B2253,$K:$K,$K:$K,0),"")</f>
        <v>0</v>
      </c>
      <c r="J2253" s="38" t="str">
        <f>IF(AND(Y2253&lt;&gt;MAX(Y:Y),COUNTIF(K2253:V2253,'Base de données'!$B2253)&gt;0),"mouvement","")</f>
        <v>mouvement</v>
      </c>
      <c r="K2253" s="39" t="str">
        <f>IF(K$1&gt;$AE$1,"-",IFERROR(IF(DATEDIF('Base de données'!$A2253,K$1,"d")&lt;&gt;0,"",'Base de données'!$B2253),""))</f>
        <v/>
      </c>
      <c r="L2253" s="39" t="str">
        <f>IF(L$1&gt;$AE$1,"-",IFERROR(IF(DATEDIF('Base de données'!$A2253,L$1,"d")&lt;&gt;0,"",'Base de données'!$B2253),""))</f>
        <v/>
      </c>
      <c r="M2253" s="39" t="str">
        <f>IF(M$1&gt;$AE$1,"-",IFERROR(IF(DATEDIF('Base de données'!$A2253,M$1,"d")&lt;&gt;0,"",'Base de données'!$B2253),""))</f>
        <v/>
      </c>
      <c r="N2253" s="39" t="str">
        <f>IF(N$1&gt;$AE$1,"-",IFERROR(IF(DATEDIF('Base de données'!$A2253,N$1,"d")&lt;&gt;0,"",'Base de données'!$B2253),""))</f>
        <v/>
      </c>
      <c r="O2253" s="39" t="str">
        <f>IF(O$1&gt;$AE$1,"-",IFERROR(IF(DATEDIF('Base de données'!$A2253,O$1,"d")&lt;&gt;0,"",'Base de données'!$B2253),""))</f>
        <v/>
      </c>
      <c r="P2253" s="39" t="str">
        <f>IF(P$1&gt;$AE$1,"-",IFERROR(IF(DATEDIF('Base de données'!$A2253,P$1,"d")&lt;&gt;0,"",'Base de données'!$B2253),""))</f>
        <v/>
      </c>
      <c r="Q2253" s="39" t="str">
        <f>IF(Q$1&gt;$AE$1,"-",IFERROR(IF(DATEDIF('Base de données'!$A2253,Q$1,"d")&lt;&gt;0,"",'Base de données'!$B2253),""))</f>
        <v/>
      </c>
      <c r="R2253" s="39" t="str">
        <f>IF(R$1&gt;$AE$1,"-",IFERROR(IF(DATEDIF('Base de données'!$A2253,R$1,"d")&lt;&gt;0,"",'Base de données'!$B2253),""))</f>
        <v>3GERK</v>
      </c>
      <c r="S2253" s="39" t="str">
        <f>IF(S$1&gt;$AE$1,"-",IFERROR(IF(DATEDIF('Base de données'!$A2253,S$1,"d")&lt;&gt;0,"",'Base de données'!$B2253),""))</f>
        <v/>
      </c>
      <c r="T2253" s="39" t="str">
        <f>IF(T$1&gt;$AE$1,"-",IFERROR(IF(DATEDIF('Base de données'!$A2253,T$1,"d")&lt;&gt;0,"",'Base de données'!$B2253),""))</f>
        <v/>
      </c>
      <c r="U2253" s="39" t="str">
        <f>IF(U$1&gt;$AE$1,"-",IFERROR(IF(DATEDIF('Base de données'!$A2253,U$1,"d")&lt;&gt;0,"",'Base de données'!$B2253),""))</f>
        <v/>
      </c>
      <c r="V2253" s="39" t="str">
        <f>IF(V$1&gt;$AE$1,"-",IFERROR(IF(DATEDIF('Base de données'!$A2253,V$1,"d")&lt;&gt;0,"",'Base de données'!$B2253),""))</f>
        <v/>
      </c>
      <c r="W2253" s="34"/>
      <c r="X2253" s="30" t="str">
        <f>'Base de données'!$C2253&amp;" "&amp;'Base de données'!$D2253</f>
        <v>Robin Emmanuel</v>
      </c>
      <c r="Y2253" s="31">
        <f>COUNTIF('Base de données'!$B:$B,'Base de données'!$B2253)</f>
        <v>5</v>
      </c>
      <c r="AA2253" s="87" cm="1">
        <f t="array" aca="1" ref="AA2253" ca="1">INDIRECT("'Base de données'!A" &amp; ROW(Y2253))</f>
        <v>45870</v>
      </c>
      <c r="AB2253" s="51" t="str" cm="1">
        <f t="array" aca="1" ref="AB2253" ca="1">INDIRECT("'Base de données'!B" &amp; ROW(Z2253))</f>
        <v>3GERK</v>
      </c>
    </row>
    <row r="2254" spans="1:28" x14ac:dyDescent="0.3">
      <c r="A2254" s="41" t="str">
        <f ca="1">IF(IF(AND($B2254&lt;&gt;"-",$B2254=$E2254),"Entrée et sortie","-")="Entrée et sortie",'Base de données'!$B2254,"-")</f>
        <v>BJWZO</v>
      </c>
      <c r="B2254" s="41" t="str">
        <f t="shared" ca="1" si="143"/>
        <v>BJWZO</v>
      </c>
      <c r="C2254" s="41" t="str">
        <f t="shared" ca="1" si="144"/>
        <v>BJWZO</v>
      </c>
      <c r="D2254" s="41" t="str">
        <f>IF($F2254="sortie en cours d'année",'Base de données'!$B2254,"-")</f>
        <v>BJWZO</v>
      </c>
      <c r="E2254" s="41" t="str">
        <f>IF($H2254="entrée en cours d'année",'Base de données'!$B2254,"-")</f>
        <v>BJWZO</v>
      </c>
      <c r="F2254" s="37" t="str">
        <f t="shared" si="141"/>
        <v>sortie en cours d'année</v>
      </c>
      <c r="G2254" s="37">
        <f>IF($J2254="mouvement",_xlfn.XLOOKUP('Base de données'!$B2254,$V:$V,$V:$V,0),"")</f>
        <v>0</v>
      </c>
      <c r="H2254" s="37" t="str">
        <f t="shared" si="142"/>
        <v>entrée en cours d'année</v>
      </c>
      <c r="I2254" s="37">
        <f>IF($J2254="mouvement",_xlfn.XLOOKUP('Base de données'!$B2254,$K:$K,$K:$K,0),"")</f>
        <v>0</v>
      </c>
      <c r="J2254" s="38" t="str">
        <f>IF(AND(Y2254&lt;&gt;MAX(Y:Y),COUNTIF(K2254:V2254,'Base de données'!$B2254)&gt;0),"mouvement","")</f>
        <v>mouvement</v>
      </c>
      <c r="K2254" s="39" t="str">
        <f>IF(K$1&gt;$AE$1,"-",IFERROR(IF(DATEDIF('Base de données'!$A2254,K$1,"d")&lt;&gt;0,"",'Base de données'!$B2254),""))</f>
        <v/>
      </c>
      <c r="L2254" s="39" t="str">
        <f>IF(L$1&gt;$AE$1,"-",IFERROR(IF(DATEDIF('Base de données'!$A2254,L$1,"d")&lt;&gt;0,"",'Base de données'!$B2254),""))</f>
        <v/>
      </c>
      <c r="M2254" s="39" t="str">
        <f>IF(M$1&gt;$AE$1,"-",IFERROR(IF(DATEDIF('Base de données'!$A2254,M$1,"d")&lt;&gt;0,"",'Base de données'!$B2254),""))</f>
        <v/>
      </c>
      <c r="N2254" s="39" t="str">
        <f>IF(N$1&gt;$AE$1,"-",IFERROR(IF(DATEDIF('Base de données'!$A2254,N$1,"d")&lt;&gt;0,"",'Base de données'!$B2254),""))</f>
        <v/>
      </c>
      <c r="O2254" s="39" t="str">
        <f>IF(O$1&gt;$AE$1,"-",IFERROR(IF(DATEDIF('Base de données'!$A2254,O$1,"d")&lt;&gt;0,"",'Base de données'!$B2254),""))</f>
        <v/>
      </c>
      <c r="P2254" s="39" t="str">
        <f>IF(P$1&gt;$AE$1,"-",IFERROR(IF(DATEDIF('Base de données'!$A2254,P$1,"d")&lt;&gt;0,"",'Base de données'!$B2254),""))</f>
        <v/>
      </c>
      <c r="Q2254" s="39" t="str">
        <f>IF(Q$1&gt;$AE$1,"-",IFERROR(IF(DATEDIF('Base de données'!$A2254,Q$1,"d")&lt;&gt;0,"",'Base de données'!$B2254),""))</f>
        <v/>
      </c>
      <c r="R2254" s="39" t="str">
        <f>IF(R$1&gt;$AE$1,"-",IFERROR(IF(DATEDIF('Base de données'!$A2254,R$1,"d")&lt;&gt;0,"",'Base de données'!$B2254),""))</f>
        <v>BJWZO</v>
      </c>
      <c r="S2254" s="39" t="str">
        <f>IF(S$1&gt;$AE$1,"-",IFERROR(IF(DATEDIF('Base de données'!$A2254,S$1,"d")&lt;&gt;0,"",'Base de données'!$B2254),""))</f>
        <v/>
      </c>
      <c r="T2254" s="39" t="str">
        <f>IF(T$1&gt;$AE$1,"-",IFERROR(IF(DATEDIF('Base de données'!$A2254,T$1,"d")&lt;&gt;0,"",'Base de données'!$B2254),""))</f>
        <v/>
      </c>
      <c r="U2254" s="39" t="str">
        <f>IF(U$1&gt;$AE$1,"-",IFERROR(IF(DATEDIF('Base de données'!$A2254,U$1,"d")&lt;&gt;0,"",'Base de données'!$B2254),""))</f>
        <v/>
      </c>
      <c r="V2254" s="39" t="str">
        <f>IF(V$1&gt;$AE$1,"-",IFERROR(IF(DATEDIF('Base de données'!$A2254,V$1,"d")&lt;&gt;0,"",'Base de données'!$B2254),""))</f>
        <v/>
      </c>
      <c r="W2254" s="34"/>
      <c r="X2254" s="30" t="str">
        <f>'Base de données'!$C2254&amp;" "&amp;'Base de données'!$D2254</f>
        <v>Gros Jacqueline</v>
      </c>
      <c r="Y2254" s="31">
        <f>COUNTIF('Base de données'!$B:$B,'Base de données'!$B2254)</f>
        <v>2</v>
      </c>
      <c r="AA2254" s="87" cm="1">
        <f t="array" aca="1" ref="AA2254" ca="1">INDIRECT("'Base de données'!A" &amp; ROW(Y2254))</f>
        <v>45870</v>
      </c>
      <c r="AB2254" s="51" t="str" cm="1">
        <f t="array" aca="1" ref="AB2254" ca="1">INDIRECT("'Base de données'!B" &amp; ROW(Z2254))</f>
        <v>BJWZO</v>
      </c>
    </row>
    <row r="2255" spans="1:28" x14ac:dyDescent="0.3">
      <c r="A2255" s="41" t="str">
        <f ca="1">IF(IF(AND($B2255&lt;&gt;"-",$B2255=$E2255),"Entrée et sortie","-")="Entrée et sortie",'Base de données'!$B2255,"-")</f>
        <v>-</v>
      </c>
      <c r="B2255" s="41" t="str">
        <f t="shared" ca="1" si="143"/>
        <v>-</v>
      </c>
      <c r="C2255" s="41" t="str">
        <f t="shared" ca="1" si="144"/>
        <v>-</v>
      </c>
      <c r="D2255" s="41" t="str">
        <f>IF($F2255="sortie en cours d'année",'Base de données'!$B2255,"-")</f>
        <v>-</v>
      </c>
      <c r="E2255" s="41" t="str">
        <f>IF($H2255="entrée en cours d'année",'Base de données'!$B2255,"-")</f>
        <v>XYFVD</v>
      </c>
      <c r="F2255" s="37" t="str">
        <f t="shared" si="141"/>
        <v/>
      </c>
      <c r="G2255" s="37" t="str">
        <f>IF($J2255="mouvement",_xlfn.XLOOKUP('Base de données'!$B2255,$V:$V,$V:$V,0),"")</f>
        <v>XYFVD</v>
      </c>
      <c r="H2255" s="37" t="str">
        <f t="shared" si="142"/>
        <v>entrée en cours d'année</v>
      </c>
      <c r="I2255" s="37">
        <f>IF($J2255="mouvement",_xlfn.XLOOKUP('Base de données'!$B2255,$K:$K,$K:$K,0),"")</f>
        <v>0</v>
      </c>
      <c r="J2255" s="38" t="str">
        <f>IF(AND(Y2255&lt;&gt;MAX(Y:Y),COUNTIF(K2255:V2255,'Base de données'!$B2255)&gt;0),"mouvement","")</f>
        <v>mouvement</v>
      </c>
      <c r="K2255" s="39" t="str">
        <f>IF(K$1&gt;$AE$1,"-",IFERROR(IF(DATEDIF('Base de données'!$A2255,K$1,"d")&lt;&gt;0,"",'Base de données'!$B2255),""))</f>
        <v/>
      </c>
      <c r="L2255" s="39" t="str">
        <f>IF(L$1&gt;$AE$1,"-",IFERROR(IF(DATEDIF('Base de données'!$A2255,L$1,"d")&lt;&gt;0,"",'Base de données'!$B2255),""))</f>
        <v/>
      </c>
      <c r="M2255" s="39" t="str">
        <f>IF(M$1&gt;$AE$1,"-",IFERROR(IF(DATEDIF('Base de données'!$A2255,M$1,"d")&lt;&gt;0,"",'Base de données'!$B2255),""))</f>
        <v/>
      </c>
      <c r="N2255" s="39" t="str">
        <f>IF(N$1&gt;$AE$1,"-",IFERROR(IF(DATEDIF('Base de données'!$A2255,N$1,"d")&lt;&gt;0,"",'Base de données'!$B2255),""))</f>
        <v/>
      </c>
      <c r="O2255" s="39" t="str">
        <f>IF(O$1&gt;$AE$1,"-",IFERROR(IF(DATEDIF('Base de données'!$A2255,O$1,"d")&lt;&gt;0,"",'Base de données'!$B2255),""))</f>
        <v/>
      </c>
      <c r="P2255" s="39" t="str">
        <f>IF(P$1&gt;$AE$1,"-",IFERROR(IF(DATEDIF('Base de données'!$A2255,P$1,"d")&lt;&gt;0,"",'Base de données'!$B2255),""))</f>
        <v/>
      </c>
      <c r="Q2255" s="39" t="str">
        <f>IF(Q$1&gt;$AE$1,"-",IFERROR(IF(DATEDIF('Base de données'!$A2255,Q$1,"d")&lt;&gt;0,"",'Base de données'!$B2255),""))</f>
        <v/>
      </c>
      <c r="R2255" s="39" t="str">
        <f>IF(R$1&gt;$AE$1,"-",IFERROR(IF(DATEDIF('Base de données'!$A2255,R$1,"d")&lt;&gt;0,"",'Base de données'!$B2255),""))</f>
        <v>XYFVD</v>
      </c>
      <c r="S2255" s="39" t="str">
        <f>IF(S$1&gt;$AE$1,"-",IFERROR(IF(DATEDIF('Base de données'!$A2255,S$1,"d")&lt;&gt;0,"",'Base de données'!$B2255),""))</f>
        <v/>
      </c>
      <c r="T2255" s="39" t="str">
        <f>IF(T$1&gt;$AE$1,"-",IFERROR(IF(DATEDIF('Base de données'!$A2255,T$1,"d")&lt;&gt;0,"",'Base de données'!$B2255),""))</f>
        <v/>
      </c>
      <c r="U2255" s="39" t="str">
        <f>IF(U$1&gt;$AE$1,"-",IFERROR(IF(DATEDIF('Base de données'!$A2255,U$1,"d")&lt;&gt;0,"",'Base de données'!$B2255),""))</f>
        <v/>
      </c>
      <c r="V2255" s="39" t="str">
        <f>IF(V$1&gt;$AE$1,"-",IFERROR(IF(DATEDIF('Base de données'!$A2255,V$1,"d")&lt;&gt;0,"",'Base de données'!$B2255),""))</f>
        <v/>
      </c>
      <c r="W2255" s="34"/>
      <c r="X2255" s="30" t="str">
        <f>'Base de données'!$C2255&amp;" "&amp;'Base de données'!$D2255</f>
        <v>Richard Dominique</v>
      </c>
      <c r="Y2255" s="31">
        <f>COUNTIF('Base de données'!$B:$B,'Base de données'!$B2255)</f>
        <v>5</v>
      </c>
      <c r="AA2255" s="87" cm="1">
        <f t="array" aca="1" ref="AA2255" ca="1">INDIRECT("'Base de données'!A" &amp; ROW(Y2255))</f>
        <v>45870</v>
      </c>
      <c r="AB2255" s="51" t="str" cm="1">
        <f t="array" aca="1" ref="AB2255" ca="1">INDIRECT("'Base de données'!B" &amp; ROW(Z2255))</f>
        <v>XYFVD</v>
      </c>
    </row>
    <row r="2256" spans="1:28" x14ac:dyDescent="0.3">
      <c r="A2256" s="41" t="str">
        <f ca="1">IF(IF(AND($B2256&lt;&gt;"-",$B2256=$E2256),"Entrée et sortie","-")="Entrée et sortie",'Base de données'!$B2256,"-")</f>
        <v>-</v>
      </c>
      <c r="B2256" s="41" t="str">
        <f t="shared" ca="1" si="143"/>
        <v>-</v>
      </c>
      <c r="C2256" s="41" t="str">
        <f t="shared" ca="1" si="144"/>
        <v>-</v>
      </c>
      <c r="D2256" s="41" t="str">
        <f>IF($F2256="sortie en cours d'année",'Base de données'!$B2256,"-")</f>
        <v>-</v>
      </c>
      <c r="E2256" s="41" t="str">
        <f>IF($H2256="entrée en cours d'année",'Base de données'!$B2256,"-")</f>
        <v>0MUMI</v>
      </c>
      <c r="F2256" s="37" t="str">
        <f t="shared" si="141"/>
        <v/>
      </c>
      <c r="G2256" s="37" t="str">
        <f>IF($J2256="mouvement",_xlfn.XLOOKUP('Base de données'!$B2256,$V:$V,$V:$V,0),"")</f>
        <v>0MUMI</v>
      </c>
      <c r="H2256" s="37" t="str">
        <f t="shared" si="142"/>
        <v>entrée en cours d'année</v>
      </c>
      <c r="I2256" s="37">
        <f>IF($J2256="mouvement",_xlfn.XLOOKUP('Base de données'!$B2256,$K:$K,$K:$K,0),"")</f>
        <v>0</v>
      </c>
      <c r="J2256" s="38" t="str">
        <f>IF(AND(Y2256&lt;&gt;MAX(Y:Y),COUNTIF(K2256:V2256,'Base de données'!$B2256)&gt;0),"mouvement","")</f>
        <v>mouvement</v>
      </c>
      <c r="K2256" s="39" t="str">
        <f>IF(K$1&gt;$AE$1,"-",IFERROR(IF(DATEDIF('Base de données'!$A2256,K$1,"d")&lt;&gt;0,"",'Base de données'!$B2256),""))</f>
        <v/>
      </c>
      <c r="L2256" s="39" t="str">
        <f>IF(L$1&gt;$AE$1,"-",IFERROR(IF(DATEDIF('Base de données'!$A2256,L$1,"d")&lt;&gt;0,"",'Base de données'!$B2256),""))</f>
        <v/>
      </c>
      <c r="M2256" s="39" t="str">
        <f>IF(M$1&gt;$AE$1,"-",IFERROR(IF(DATEDIF('Base de données'!$A2256,M$1,"d")&lt;&gt;0,"",'Base de données'!$B2256),""))</f>
        <v/>
      </c>
      <c r="N2256" s="39" t="str">
        <f>IF(N$1&gt;$AE$1,"-",IFERROR(IF(DATEDIF('Base de données'!$A2256,N$1,"d")&lt;&gt;0,"",'Base de données'!$B2256),""))</f>
        <v/>
      </c>
      <c r="O2256" s="39" t="str">
        <f>IF(O$1&gt;$AE$1,"-",IFERROR(IF(DATEDIF('Base de données'!$A2256,O$1,"d")&lt;&gt;0,"",'Base de données'!$B2256),""))</f>
        <v/>
      </c>
      <c r="P2256" s="39" t="str">
        <f>IF(P$1&gt;$AE$1,"-",IFERROR(IF(DATEDIF('Base de données'!$A2256,P$1,"d")&lt;&gt;0,"",'Base de données'!$B2256),""))</f>
        <v/>
      </c>
      <c r="Q2256" s="39" t="str">
        <f>IF(Q$1&gt;$AE$1,"-",IFERROR(IF(DATEDIF('Base de données'!$A2256,Q$1,"d")&lt;&gt;0,"",'Base de données'!$B2256),""))</f>
        <v/>
      </c>
      <c r="R2256" s="39" t="str">
        <f>IF(R$1&gt;$AE$1,"-",IFERROR(IF(DATEDIF('Base de données'!$A2256,R$1,"d")&lt;&gt;0,"",'Base de données'!$B2256),""))</f>
        <v>0MUMI</v>
      </c>
      <c r="S2256" s="39" t="str">
        <f>IF(S$1&gt;$AE$1,"-",IFERROR(IF(DATEDIF('Base de données'!$A2256,S$1,"d")&lt;&gt;0,"",'Base de données'!$B2256),""))</f>
        <v/>
      </c>
      <c r="T2256" s="39" t="str">
        <f>IF(T$1&gt;$AE$1,"-",IFERROR(IF(DATEDIF('Base de données'!$A2256,T$1,"d")&lt;&gt;0,"",'Base de données'!$B2256),""))</f>
        <v/>
      </c>
      <c r="U2256" s="39" t="str">
        <f>IF(U$1&gt;$AE$1,"-",IFERROR(IF(DATEDIF('Base de données'!$A2256,U$1,"d")&lt;&gt;0,"",'Base de données'!$B2256),""))</f>
        <v/>
      </c>
      <c r="V2256" s="39" t="str">
        <f>IF(V$1&gt;$AE$1,"-",IFERROR(IF(DATEDIF('Base de données'!$A2256,V$1,"d")&lt;&gt;0,"",'Base de données'!$B2256),""))</f>
        <v/>
      </c>
      <c r="W2256" s="34"/>
      <c r="X2256" s="30" t="str">
        <f>'Base de données'!$C2256&amp;" "&amp;'Base de données'!$D2256</f>
        <v>Valette Bernadette</v>
      </c>
      <c r="Y2256" s="31">
        <f>COUNTIF('Base de données'!$B:$B,'Base de données'!$B2256)</f>
        <v>5</v>
      </c>
      <c r="AA2256" s="87" cm="1">
        <f t="array" aca="1" ref="AA2256" ca="1">INDIRECT("'Base de données'!A" &amp; ROW(Y2256))</f>
        <v>45870</v>
      </c>
      <c r="AB2256" s="51" t="str" cm="1">
        <f t="array" aca="1" ref="AB2256" ca="1">INDIRECT("'Base de données'!B" &amp; ROW(Z2256))</f>
        <v>0MUMI</v>
      </c>
    </row>
    <row r="2257" spans="1:28" x14ac:dyDescent="0.3">
      <c r="A2257" s="41" t="str">
        <f ca="1">IF(IF(AND($B2257&lt;&gt;"-",$B2257=$E2257),"Entrée et sortie","-")="Entrée et sortie",'Base de données'!$B2257,"-")</f>
        <v>-</v>
      </c>
      <c r="B2257" s="41" t="str">
        <f t="shared" ca="1" si="143"/>
        <v>-</v>
      </c>
      <c r="C2257" s="41" t="str">
        <f t="shared" ca="1" si="144"/>
        <v>-</v>
      </c>
      <c r="D2257" s="41" t="str">
        <f>IF($F2257="sortie en cours d'année",'Base de données'!$B2257,"-")</f>
        <v>-</v>
      </c>
      <c r="E2257" s="41" t="str">
        <f>IF($H2257="entrée en cours d'année",'Base de données'!$B2257,"-")</f>
        <v>ISWCI</v>
      </c>
      <c r="F2257" s="37" t="str">
        <f t="shared" si="141"/>
        <v/>
      </c>
      <c r="G2257" s="37" t="str">
        <f>IF($J2257="mouvement",_xlfn.XLOOKUP('Base de données'!$B2257,$V:$V,$V:$V,0),"")</f>
        <v>ISWCI</v>
      </c>
      <c r="H2257" s="37" t="str">
        <f t="shared" si="142"/>
        <v>entrée en cours d'année</v>
      </c>
      <c r="I2257" s="37">
        <f>IF($J2257="mouvement",_xlfn.XLOOKUP('Base de données'!$B2257,$K:$K,$K:$K,0),"")</f>
        <v>0</v>
      </c>
      <c r="J2257" s="38" t="str">
        <f>IF(AND(Y2257&lt;&gt;MAX(Y:Y),COUNTIF(K2257:V2257,'Base de données'!$B2257)&gt;0),"mouvement","")</f>
        <v>mouvement</v>
      </c>
      <c r="K2257" s="39" t="str">
        <f>IF(K$1&gt;$AE$1,"-",IFERROR(IF(DATEDIF('Base de données'!$A2257,K$1,"d")&lt;&gt;0,"",'Base de données'!$B2257),""))</f>
        <v/>
      </c>
      <c r="L2257" s="39" t="str">
        <f>IF(L$1&gt;$AE$1,"-",IFERROR(IF(DATEDIF('Base de données'!$A2257,L$1,"d")&lt;&gt;0,"",'Base de données'!$B2257),""))</f>
        <v/>
      </c>
      <c r="M2257" s="39" t="str">
        <f>IF(M$1&gt;$AE$1,"-",IFERROR(IF(DATEDIF('Base de données'!$A2257,M$1,"d")&lt;&gt;0,"",'Base de données'!$B2257),""))</f>
        <v/>
      </c>
      <c r="N2257" s="39" t="str">
        <f>IF(N$1&gt;$AE$1,"-",IFERROR(IF(DATEDIF('Base de données'!$A2257,N$1,"d")&lt;&gt;0,"",'Base de données'!$B2257),""))</f>
        <v/>
      </c>
      <c r="O2257" s="39" t="str">
        <f>IF(O$1&gt;$AE$1,"-",IFERROR(IF(DATEDIF('Base de données'!$A2257,O$1,"d")&lt;&gt;0,"",'Base de données'!$B2257),""))</f>
        <v/>
      </c>
      <c r="P2257" s="39" t="str">
        <f>IF(P$1&gt;$AE$1,"-",IFERROR(IF(DATEDIF('Base de données'!$A2257,P$1,"d")&lt;&gt;0,"",'Base de données'!$B2257),""))</f>
        <v/>
      </c>
      <c r="Q2257" s="39" t="str">
        <f>IF(Q$1&gt;$AE$1,"-",IFERROR(IF(DATEDIF('Base de données'!$A2257,Q$1,"d")&lt;&gt;0,"",'Base de données'!$B2257),""))</f>
        <v/>
      </c>
      <c r="R2257" s="39" t="str">
        <f>IF(R$1&gt;$AE$1,"-",IFERROR(IF(DATEDIF('Base de données'!$A2257,R$1,"d")&lt;&gt;0,"",'Base de données'!$B2257),""))</f>
        <v>ISWCI</v>
      </c>
      <c r="S2257" s="39" t="str">
        <f>IF(S$1&gt;$AE$1,"-",IFERROR(IF(DATEDIF('Base de données'!$A2257,S$1,"d")&lt;&gt;0,"",'Base de données'!$B2257),""))</f>
        <v/>
      </c>
      <c r="T2257" s="39" t="str">
        <f>IF(T$1&gt;$AE$1,"-",IFERROR(IF(DATEDIF('Base de données'!$A2257,T$1,"d")&lt;&gt;0,"",'Base de données'!$B2257),""))</f>
        <v/>
      </c>
      <c r="U2257" s="39" t="str">
        <f>IF(U$1&gt;$AE$1,"-",IFERROR(IF(DATEDIF('Base de données'!$A2257,U$1,"d")&lt;&gt;0,"",'Base de données'!$B2257),""))</f>
        <v/>
      </c>
      <c r="V2257" s="39" t="str">
        <f>IF(V$1&gt;$AE$1,"-",IFERROR(IF(DATEDIF('Base de données'!$A2257,V$1,"d")&lt;&gt;0,"",'Base de données'!$B2257),""))</f>
        <v/>
      </c>
      <c r="W2257" s="34"/>
      <c r="X2257" s="30" t="str">
        <f>'Base de données'!$C2257&amp;" "&amp;'Base de données'!$D2257</f>
        <v>Lucas Honoré</v>
      </c>
      <c r="Y2257" s="31">
        <f>COUNTIF('Base de données'!$B:$B,'Base de données'!$B2257)</f>
        <v>5</v>
      </c>
      <c r="AA2257" s="87" cm="1">
        <f t="array" aca="1" ref="AA2257" ca="1">INDIRECT("'Base de données'!A" &amp; ROW(Y2257))</f>
        <v>45870</v>
      </c>
      <c r="AB2257" s="51" t="str" cm="1">
        <f t="array" aca="1" ref="AB2257" ca="1">INDIRECT("'Base de données'!B" &amp; ROW(Z2257))</f>
        <v>ISWCI</v>
      </c>
    </row>
    <row r="2258" spans="1:28" x14ac:dyDescent="0.3">
      <c r="A2258" s="41" t="str">
        <f ca="1">IF(IF(AND($B2258&lt;&gt;"-",$B2258=$E2258),"Entrée et sortie","-")="Entrée et sortie",'Base de données'!$B2258,"-")</f>
        <v>-</v>
      </c>
      <c r="B2258" s="41" t="str">
        <f t="shared" ca="1" si="143"/>
        <v>-</v>
      </c>
      <c r="C2258" s="41" t="str">
        <f t="shared" ca="1" si="144"/>
        <v>-</v>
      </c>
      <c r="D2258" s="41" t="str">
        <f>IF($F2258="sortie en cours d'année",'Base de données'!$B2258,"-")</f>
        <v>-</v>
      </c>
      <c r="E2258" s="41" t="str">
        <f>IF($H2258="entrée en cours d'année",'Base de données'!$B2258,"-")</f>
        <v>OZ5E3</v>
      </c>
      <c r="F2258" s="37" t="str">
        <f t="shared" si="141"/>
        <v/>
      </c>
      <c r="G2258" s="37" t="str">
        <f>IF($J2258="mouvement",_xlfn.XLOOKUP('Base de données'!$B2258,$V:$V,$V:$V,0),"")</f>
        <v>OZ5E3</v>
      </c>
      <c r="H2258" s="37" t="str">
        <f t="shared" si="142"/>
        <v>entrée en cours d'année</v>
      </c>
      <c r="I2258" s="37">
        <f>IF($J2258="mouvement",_xlfn.XLOOKUP('Base de données'!$B2258,$K:$K,$K:$K,0),"")</f>
        <v>0</v>
      </c>
      <c r="J2258" s="38" t="str">
        <f>IF(AND(Y2258&lt;&gt;MAX(Y:Y),COUNTIF(K2258:V2258,'Base de données'!$B2258)&gt;0),"mouvement","")</f>
        <v>mouvement</v>
      </c>
      <c r="K2258" s="39" t="str">
        <f>IF(K$1&gt;$AE$1,"-",IFERROR(IF(DATEDIF('Base de données'!$A2258,K$1,"d")&lt;&gt;0,"",'Base de données'!$B2258),""))</f>
        <v/>
      </c>
      <c r="L2258" s="39" t="str">
        <f>IF(L$1&gt;$AE$1,"-",IFERROR(IF(DATEDIF('Base de données'!$A2258,L$1,"d")&lt;&gt;0,"",'Base de données'!$B2258),""))</f>
        <v/>
      </c>
      <c r="M2258" s="39" t="str">
        <f>IF(M$1&gt;$AE$1,"-",IFERROR(IF(DATEDIF('Base de données'!$A2258,M$1,"d")&lt;&gt;0,"",'Base de données'!$B2258),""))</f>
        <v/>
      </c>
      <c r="N2258" s="39" t="str">
        <f>IF(N$1&gt;$AE$1,"-",IFERROR(IF(DATEDIF('Base de données'!$A2258,N$1,"d")&lt;&gt;0,"",'Base de données'!$B2258),""))</f>
        <v/>
      </c>
      <c r="O2258" s="39" t="str">
        <f>IF(O$1&gt;$AE$1,"-",IFERROR(IF(DATEDIF('Base de données'!$A2258,O$1,"d")&lt;&gt;0,"",'Base de données'!$B2258),""))</f>
        <v/>
      </c>
      <c r="P2258" s="39" t="str">
        <f>IF(P$1&gt;$AE$1,"-",IFERROR(IF(DATEDIF('Base de données'!$A2258,P$1,"d")&lt;&gt;0,"",'Base de données'!$B2258),""))</f>
        <v/>
      </c>
      <c r="Q2258" s="39" t="str">
        <f>IF(Q$1&gt;$AE$1,"-",IFERROR(IF(DATEDIF('Base de données'!$A2258,Q$1,"d")&lt;&gt;0,"",'Base de données'!$B2258),""))</f>
        <v/>
      </c>
      <c r="R2258" s="39" t="str">
        <f>IF(R$1&gt;$AE$1,"-",IFERROR(IF(DATEDIF('Base de données'!$A2258,R$1,"d")&lt;&gt;0,"",'Base de données'!$B2258),""))</f>
        <v>OZ5E3</v>
      </c>
      <c r="S2258" s="39" t="str">
        <f>IF(S$1&gt;$AE$1,"-",IFERROR(IF(DATEDIF('Base de données'!$A2258,S$1,"d")&lt;&gt;0,"",'Base de données'!$B2258),""))</f>
        <v/>
      </c>
      <c r="T2258" s="39" t="str">
        <f>IF(T$1&gt;$AE$1,"-",IFERROR(IF(DATEDIF('Base de données'!$A2258,T$1,"d")&lt;&gt;0,"",'Base de données'!$B2258),""))</f>
        <v/>
      </c>
      <c r="U2258" s="39" t="str">
        <f>IF(U$1&gt;$AE$1,"-",IFERROR(IF(DATEDIF('Base de données'!$A2258,U$1,"d")&lt;&gt;0,"",'Base de données'!$B2258),""))</f>
        <v/>
      </c>
      <c r="V2258" s="39" t="str">
        <f>IF(V$1&gt;$AE$1,"-",IFERROR(IF(DATEDIF('Base de données'!$A2258,V$1,"d")&lt;&gt;0,"",'Base de données'!$B2258),""))</f>
        <v/>
      </c>
      <c r="W2258" s="34"/>
      <c r="X2258" s="30" t="str">
        <f>'Base de données'!$C2258&amp;" "&amp;'Base de données'!$D2258</f>
        <v>Laporte Émile</v>
      </c>
      <c r="Y2258" s="31">
        <f>COUNTIF('Base de données'!$B:$B,'Base de données'!$B2258)</f>
        <v>5</v>
      </c>
      <c r="AA2258" s="87" cm="1">
        <f t="array" aca="1" ref="AA2258" ca="1">INDIRECT("'Base de données'!A" &amp; ROW(Y2258))</f>
        <v>45870</v>
      </c>
      <c r="AB2258" s="51" t="str" cm="1">
        <f t="array" aca="1" ref="AB2258" ca="1">INDIRECT("'Base de données'!B" &amp; ROW(Z2258))</f>
        <v>OZ5E3</v>
      </c>
    </row>
    <row r="2259" spans="1:28" x14ac:dyDescent="0.3">
      <c r="A2259" s="41" t="str">
        <f ca="1">IF(IF(AND($B2259&lt;&gt;"-",$B2259=$E2259),"Entrée et sortie","-")="Entrée et sortie",'Base de données'!$B2259,"-")</f>
        <v>-</v>
      </c>
      <c r="B2259" s="41" t="str">
        <f t="shared" ca="1" si="143"/>
        <v>-</v>
      </c>
      <c r="C2259" s="41" t="str">
        <f t="shared" ca="1" si="144"/>
        <v>-</v>
      </c>
      <c r="D2259" s="41" t="str">
        <f>IF($F2259="sortie en cours d'année",'Base de données'!$B2259,"-")</f>
        <v>-</v>
      </c>
      <c r="E2259" s="41" t="str">
        <f>IF($H2259="entrée en cours d'année",'Base de données'!$B2259,"-")</f>
        <v>-</v>
      </c>
      <c r="F2259" s="37" t="str">
        <f t="shared" si="141"/>
        <v/>
      </c>
      <c r="G2259" s="37" t="str">
        <f>IF($J2259="mouvement",_xlfn.XLOOKUP('Base de données'!$B2259,$V:$V,$V:$V,0),"")</f>
        <v/>
      </c>
      <c r="H2259" s="37" t="str">
        <f t="shared" si="142"/>
        <v/>
      </c>
      <c r="I2259" s="37" t="str">
        <f>IF($J2259="mouvement",_xlfn.XLOOKUP('Base de données'!$B2259,$K:$K,$K:$K,0),"")</f>
        <v/>
      </c>
      <c r="J2259" s="38" t="str">
        <f>IF(AND(Y2259&lt;&gt;MAX(Y:Y),COUNTIF(K2259:V2259,'Base de données'!$B2259)&gt;0),"mouvement","")</f>
        <v/>
      </c>
      <c r="K2259" s="39" t="str">
        <f>IF(K$1&gt;$AE$1,"-",IFERROR(IF(DATEDIF('Base de données'!$A2259,K$1,"d")&lt;&gt;0,"",'Base de données'!$B2259),""))</f>
        <v/>
      </c>
      <c r="L2259" s="39" t="str">
        <f>IF(L$1&gt;$AE$1,"-",IFERROR(IF(DATEDIF('Base de données'!$A2259,L$1,"d")&lt;&gt;0,"",'Base de données'!$B2259),""))</f>
        <v/>
      </c>
      <c r="M2259" s="39" t="str">
        <f>IF(M$1&gt;$AE$1,"-",IFERROR(IF(DATEDIF('Base de données'!$A2259,M$1,"d")&lt;&gt;0,"",'Base de données'!$B2259),""))</f>
        <v/>
      </c>
      <c r="N2259" s="39" t="str">
        <f>IF(N$1&gt;$AE$1,"-",IFERROR(IF(DATEDIF('Base de données'!$A2259,N$1,"d")&lt;&gt;0,"",'Base de données'!$B2259),""))</f>
        <v/>
      </c>
      <c r="O2259" s="39" t="str">
        <f>IF(O$1&gt;$AE$1,"-",IFERROR(IF(DATEDIF('Base de données'!$A2259,O$1,"d")&lt;&gt;0,"",'Base de données'!$B2259),""))</f>
        <v/>
      </c>
      <c r="P2259" s="39" t="str">
        <f>IF(P$1&gt;$AE$1,"-",IFERROR(IF(DATEDIF('Base de données'!$A2259,P$1,"d")&lt;&gt;0,"",'Base de données'!$B2259),""))</f>
        <v/>
      </c>
      <c r="Q2259" s="39" t="str">
        <f>IF(Q$1&gt;$AE$1,"-",IFERROR(IF(DATEDIF('Base de données'!$A2259,Q$1,"d")&lt;&gt;0,"",'Base de données'!$B2259),""))</f>
        <v/>
      </c>
      <c r="R2259" s="39" t="str">
        <f>IF(R$1&gt;$AE$1,"-",IFERROR(IF(DATEDIF('Base de données'!$A2259,R$1,"d")&lt;&gt;0,"",'Base de données'!$B2259),""))</f>
        <v/>
      </c>
      <c r="S2259" s="39" t="str">
        <f>IF(S$1&gt;$AE$1,"-",IFERROR(IF(DATEDIF('Base de données'!$A2259,S$1,"d")&lt;&gt;0,"",'Base de données'!$B2259),""))</f>
        <v>GPNP7</v>
      </c>
      <c r="T2259" s="39" t="str">
        <f>IF(T$1&gt;$AE$1,"-",IFERROR(IF(DATEDIF('Base de données'!$A2259,T$1,"d")&lt;&gt;0,"",'Base de données'!$B2259),""))</f>
        <v/>
      </c>
      <c r="U2259" s="39" t="str">
        <f>IF(U$1&gt;$AE$1,"-",IFERROR(IF(DATEDIF('Base de données'!$A2259,U$1,"d")&lt;&gt;0,"",'Base de données'!$B2259),""))</f>
        <v/>
      </c>
      <c r="V2259" s="39" t="str">
        <f>IF(V$1&gt;$AE$1,"-",IFERROR(IF(DATEDIF('Base de données'!$A2259,V$1,"d")&lt;&gt;0,"",'Base de données'!$B2259),""))</f>
        <v/>
      </c>
      <c r="W2259" s="34"/>
      <c r="X2259" s="30" t="str">
        <f>'Base de données'!$C2259&amp;" "&amp;'Base de données'!$D2259</f>
        <v>Perret Agnès</v>
      </c>
      <c r="Y2259" s="31">
        <f>COUNTIF('Base de données'!$B:$B,'Base de données'!$B2259)</f>
        <v>12</v>
      </c>
      <c r="AA2259" s="87" cm="1">
        <f t="array" aca="1" ref="AA2259" ca="1">INDIRECT("'Base de données'!A" &amp; ROW(Y2259))</f>
        <v>45901</v>
      </c>
      <c r="AB2259" s="51" t="str" cm="1">
        <f t="array" aca="1" ref="AB2259" ca="1">INDIRECT("'Base de données'!B" &amp; ROW(Z2259))</f>
        <v>GPNP7</v>
      </c>
    </row>
    <row r="2260" spans="1:28" x14ac:dyDescent="0.3">
      <c r="A2260" s="41" t="str">
        <f ca="1">IF(IF(AND($B2260&lt;&gt;"-",$B2260=$E2260),"Entrée et sortie","-")="Entrée et sortie",'Base de données'!$B2260,"-")</f>
        <v>-</v>
      </c>
      <c r="B2260" s="41" t="str">
        <f t="shared" ca="1" si="143"/>
        <v>-</v>
      </c>
      <c r="C2260" s="41" t="str">
        <f t="shared" ca="1" si="144"/>
        <v>-</v>
      </c>
      <c r="D2260" s="41" t="str">
        <f>IF($F2260="sortie en cours d'année",'Base de données'!$B2260,"-")</f>
        <v>-</v>
      </c>
      <c r="E2260" s="41" t="str">
        <f>IF($H2260="entrée en cours d'année",'Base de données'!$B2260,"-")</f>
        <v>-</v>
      </c>
      <c r="F2260" s="37" t="str">
        <f t="shared" si="141"/>
        <v/>
      </c>
      <c r="G2260" s="37" t="str">
        <f>IF($J2260="mouvement",_xlfn.XLOOKUP('Base de données'!$B2260,$V:$V,$V:$V,0),"")</f>
        <v/>
      </c>
      <c r="H2260" s="37" t="str">
        <f t="shared" si="142"/>
        <v/>
      </c>
      <c r="I2260" s="37" t="str">
        <f>IF($J2260="mouvement",_xlfn.XLOOKUP('Base de données'!$B2260,$K:$K,$K:$K,0),"")</f>
        <v/>
      </c>
      <c r="J2260" s="38" t="str">
        <f>IF(AND(Y2260&lt;&gt;MAX(Y:Y),COUNTIF(K2260:V2260,'Base de données'!$B2260)&gt;0),"mouvement","")</f>
        <v/>
      </c>
      <c r="K2260" s="39" t="str">
        <f>IF(K$1&gt;$AE$1,"-",IFERROR(IF(DATEDIF('Base de données'!$A2260,K$1,"d")&lt;&gt;0,"",'Base de données'!$B2260),""))</f>
        <v/>
      </c>
      <c r="L2260" s="39" t="str">
        <f>IF(L$1&gt;$AE$1,"-",IFERROR(IF(DATEDIF('Base de données'!$A2260,L$1,"d")&lt;&gt;0,"",'Base de données'!$B2260),""))</f>
        <v/>
      </c>
      <c r="M2260" s="39" t="str">
        <f>IF(M$1&gt;$AE$1,"-",IFERROR(IF(DATEDIF('Base de données'!$A2260,M$1,"d")&lt;&gt;0,"",'Base de données'!$B2260),""))</f>
        <v/>
      </c>
      <c r="N2260" s="39" t="str">
        <f>IF(N$1&gt;$AE$1,"-",IFERROR(IF(DATEDIF('Base de données'!$A2260,N$1,"d")&lt;&gt;0,"",'Base de données'!$B2260),""))</f>
        <v/>
      </c>
      <c r="O2260" s="39" t="str">
        <f>IF(O$1&gt;$AE$1,"-",IFERROR(IF(DATEDIF('Base de données'!$A2260,O$1,"d")&lt;&gt;0,"",'Base de données'!$B2260),""))</f>
        <v/>
      </c>
      <c r="P2260" s="39" t="str">
        <f>IF(P$1&gt;$AE$1,"-",IFERROR(IF(DATEDIF('Base de données'!$A2260,P$1,"d")&lt;&gt;0,"",'Base de données'!$B2260),""))</f>
        <v/>
      </c>
      <c r="Q2260" s="39" t="str">
        <f>IF(Q$1&gt;$AE$1,"-",IFERROR(IF(DATEDIF('Base de données'!$A2260,Q$1,"d")&lt;&gt;0,"",'Base de données'!$B2260),""))</f>
        <v/>
      </c>
      <c r="R2260" s="39" t="str">
        <f>IF(R$1&gt;$AE$1,"-",IFERROR(IF(DATEDIF('Base de données'!$A2260,R$1,"d")&lt;&gt;0,"",'Base de données'!$B2260),""))</f>
        <v/>
      </c>
      <c r="S2260" s="39" t="str">
        <f>IF(S$1&gt;$AE$1,"-",IFERROR(IF(DATEDIF('Base de données'!$A2260,S$1,"d")&lt;&gt;0,"",'Base de données'!$B2260),""))</f>
        <v>DKKLE</v>
      </c>
      <c r="T2260" s="39" t="str">
        <f>IF(T$1&gt;$AE$1,"-",IFERROR(IF(DATEDIF('Base de données'!$A2260,T$1,"d")&lt;&gt;0,"",'Base de données'!$B2260),""))</f>
        <v/>
      </c>
      <c r="U2260" s="39" t="str">
        <f>IF(U$1&gt;$AE$1,"-",IFERROR(IF(DATEDIF('Base de données'!$A2260,U$1,"d")&lt;&gt;0,"",'Base de données'!$B2260),""))</f>
        <v/>
      </c>
      <c r="V2260" s="39" t="str">
        <f>IF(V$1&gt;$AE$1,"-",IFERROR(IF(DATEDIF('Base de données'!$A2260,V$1,"d")&lt;&gt;0,"",'Base de données'!$B2260),""))</f>
        <v/>
      </c>
      <c r="W2260" s="34"/>
      <c r="X2260" s="30" t="str">
        <f>'Base de données'!$C2260&amp;" "&amp;'Base de données'!$D2260</f>
        <v>Baron Danielle</v>
      </c>
      <c r="Y2260" s="31">
        <f>COUNTIF('Base de données'!$B:$B,'Base de données'!$B2260)</f>
        <v>12</v>
      </c>
      <c r="AA2260" s="87" cm="1">
        <f t="array" aca="1" ref="AA2260" ca="1">INDIRECT("'Base de données'!A" &amp; ROW(Y2260))</f>
        <v>45901</v>
      </c>
      <c r="AB2260" s="51" t="str" cm="1">
        <f t="array" aca="1" ref="AB2260" ca="1">INDIRECT("'Base de données'!B" &amp; ROW(Z2260))</f>
        <v>DKKLE</v>
      </c>
    </row>
    <row r="2261" spans="1:28" x14ac:dyDescent="0.3">
      <c r="A2261" s="41" t="str">
        <f ca="1">IF(IF(AND($B2261&lt;&gt;"-",$B2261=$E2261),"Entrée et sortie","-")="Entrée et sortie",'Base de données'!$B2261,"-")</f>
        <v>-</v>
      </c>
      <c r="B2261" s="41" t="str">
        <f t="shared" ca="1" si="143"/>
        <v>-</v>
      </c>
      <c r="C2261" s="41" t="str">
        <f t="shared" ca="1" si="144"/>
        <v>-</v>
      </c>
      <c r="D2261" s="41" t="str">
        <f>IF($F2261="sortie en cours d'année",'Base de données'!$B2261,"-")</f>
        <v>-</v>
      </c>
      <c r="E2261" s="41" t="str">
        <f>IF($H2261="entrée en cours d'année",'Base de données'!$B2261,"-")</f>
        <v>-</v>
      </c>
      <c r="F2261" s="37" t="str">
        <f t="shared" si="141"/>
        <v/>
      </c>
      <c r="G2261" s="37" t="str">
        <f>IF($J2261="mouvement",_xlfn.XLOOKUP('Base de données'!$B2261,$V:$V,$V:$V,0),"")</f>
        <v/>
      </c>
      <c r="H2261" s="37" t="str">
        <f t="shared" si="142"/>
        <v/>
      </c>
      <c r="I2261" s="37" t="str">
        <f>IF($J2261="mouvement",_xlfn.XLOOKUP('Base de données'!$B2261,$K:$K,$K:$K,0),"")</f>
        <v/>
      </c>
      <c r="J2261" s="38" t="str">
        <f>IF(AND(Y2261&lt;&gt;MAX(Y:Y),COUNTIF(K2261:V2261,'Base de données'!$B2261)&gt;0),"mouvement","")</f>
        <v/>
      </c>
      <c r="K2261" s="39" t="str">
        <f>IF(K$1&gt;$AE$1,"-",IFERROR(IF(DATEDIF('Base de données'!$A2261,K$1,"d")&lt;&gt;0,"",'Base de données'!$B2261),""))</f>
        <v/>
      </c>
      <c r="L2261" s="39" t="str">
        <f>IF(L$1&gt;$AE$1,"-",IFERROR(IF(DATEDIF('Base de données'!$A2261,L$1,"d")&lt;&gt;0,"",'Base de données'!$B2261),""))</f>
        <v/>
      </c>
      <c r="M2261" s="39" t="str">
        <f>IF(M$1&gt;$AE$1,"-",IFERROR(IF(DATEDIF('Base de données'!$A2261,M$1,"d")&lt;&gt;0,"",'Base de données'!$B2261),""))</f>
        <v/>
      </c>
      <c r="N2261" s="39" t="str">
        <f>IF(N$1&gt;$AE$1,"-",IFERROR(IF(DATEDIF('Base de données'!$A2261,N$1,"d")&lt;&gt;0,"",'Base de données'!$B2261),""))</f>
        <v/>
      </c>
      <c r="O2261" s="39" t="str">
        <f>IF(O$1&gt;$AE$1,"-",IFERROR(IF(DATEDIF('Base de données'!$A2261,O$1,"d")&lt;&gt;0,"",'Base de données'!$B2261),""))</f>
        <v/>
      </c>
      <c r="P2261" s="39" t="str">
        <f>IF(P$1&gt;$AE$1,"-",IFERROR(IF(DATEDIF('Base de données'!$A2261,P$1,"d")&lt;&gt;0,"",'Base de données'!$B2261),""))</f>
        <v/>
      </c>
      <c r="Q2261" s="39" t="str">
        <f>IF(Q$1&gt;$AE$1,"-",IFERROR(IF(DATEDIF('Base de données'!$A2261,Q$1,"d")&lt;&gt;0,"",'Base de données'!$B2261),""))</f>
        <v/>
      </c>
      <c r="R2261" s="39" t="str">
        <f>IF(R$1&gt;$AE$1,"-",IFERROR(IF(DATEDIF('Base de données'!$A2261,R$1,"d")&lt;&gt;0,"",'Base de données'!$B2261),""))</f>
        <v/>
      </c>
      <c r="S2261" s="39" t="str">
        <f>IF(S$1&gt;$AE$1,"-",IFERROR(IF(DATEDIF('Base de données'!$A2261,S$1,"d")&lt;&gt;0,"",'Base de données'!$B2261),""))</f>
        <v>X43EK</v>
      </c>
      <c r="T2261" s="39" t="str">
        <f>IF(T$1&gt;$AE$1,"-",IFERROR(IF(DATEDIF('Base de données'!$A2261,T$1,"d")&lt;&gt;0,"",'Base de données'!$B2261),""))</f>
        <v/>
      </c>
      <c r="U2261" s="39" t="str">
        <f>IF(U$1&gt;$AE$1,"-",IFERROR(IF(DATEDIF('Base de données'!$A2261,U$1,"d")&lt;&gt;0,"",'Base de données'!$B2261),""))</f>
        <v/>
      </c>
      <c r="V2261" s="39" t="str">
        <f>IF(V$1&gt;$AE$1,"-",IFERROR(IF(DATEDIF('Base de données'!$A2261,V$1,"d")&lt;&gt;0,"",'Base de données'!$B2261),""))</f>
        <v/>
      </c>
      <c r="W2261" s="34"/>
      <c r="X2261" s="30" t="str">
        <f>'Base de données'!$C2261&amp;" "&amp;'Base de données'!$D2261</f>
        <v>Aubry Georges</v>
      </c>
      <c r="Y2261" s="31">
        <f>COUNTIF('Base de données'!$B:$B,'Base de données'!$B2261)</f>
        <v>12</v>
      </c>
      <c r="AA2261" s="87" cm="1">
        <f t="array" aca="1" ref="AA2261" ca="1">INDIRECT("'Base de données'!A" &amp; ROW(Y2261))</f>
        <v>45901</v>
      </c>
      <c r="AB2261" s="51" t="str" cm="1">
        <f t="array" aca="1" ref="AB2261" ca="1">INDIRECT("'Base de données'!B" &amp; ROW(Z2261))</f>
        <v>X43EK</v>
      </c>
    </row>
    <row r="2262" spans="1:28" x14ac:dyDescent="0.3">
      <c r="A2262" s="41" t="str">
        <f ca="1">IF(IF(AND($B2262&lt;&gt;"-",$B2262=$E2262),"Entrée et sortie","-")="Entrée et sortie",'Base de données'!$B2262,"-")</f>
        <v>-</v>
      </c>
      <c r="B2262" s="41" t="str">
        <f t="shared" ca="1" si="143"/>
        <v>-</v>
      </c>
      <c r="C2262" s="41" t="str">
        <f t="shared" ca="1" si="144"/>
        <v>-</v>
      </c>
      <c r="D2262" s="41" t="str">
        <f>IF($F2262="sortie en cours d'année",'Base de données'!$B2262,"-")</f>
        <v>-</v>
      </c>
      <c r="E2262" s="41" t="str">
        <f>IF($H2262="entrée en cours d'année",'Base de données'!$B2262,"-")</f>
        <v>-</v>
      </c>
      <c r="F2262" s="37" t="str">
        <f t="shared" si="141"/>
        <v/>
      </c>
      <c r="G2262" s="37" t="str">
        <f>IF($J2262="mouvement",_xlfn.XLOOKUP('Base de données'!$B2262,$V:$V,$V:$V,0),"")</f>
        <v/>
      </c>
      <c r="H2262" s="37" t="str">
        <f t="shared" si="142"/>
        <v/>
      </c>
      <c r="I2262" s="37" t="str">
        <f>IF($J2262="mouvement",_xlfn.XLOOKUP('Base de données'!$B2262,$K:$K,$K:$K,0),"")</f>
        <v/>
      </c>
      <c r="J2262" s="38" t="str">
        <f>IF(AND(Y2262&lt;&gt;MAX(Y:Y),COUNTIF(K2262:V2262,'Base de données'!$B2262)&gt;0),"mouvement","")</f>
        <v/>
      </c>
      <c r="K2262" s="39" t="str">
        <f>IF(K$1&gt;$AE$1,"-",IFERROR(IF(DATEDIF('Base de données'!$A2262,K$1,"d")&lt;&gt;0,"",'Base de données'!$B2262),""))</f>
        <v/>
      </c>
      <c r="L2262" s="39" t="str">
        <f>IF(L$1&gt;$AE$1,"-",IFERROR(IF(DATEDIF('Base de données'!$A2262,L$1,"d")&lt;&gt;0,"",'Base de données'!$B2262),""))</f>
        <v/>
      </c>
      <c r="M2262" s="39" t="str">
        <f>IF(M$1&gt;$AE$1,"-",IFERROR(IF(DATEDIF('Base de données'!$A2262,M$1,"d")&lt;&gt;0,"",'Base de données'!$B2262),""))</f>
        <v/>
      </c>
      <c r="N2262" s="39" t="str">
        <f>IF(N$1&gt;$AE$1,"-",IFERROR(IF(DATEDIF('Base de données'!$A2262,N$1,"d")&lt;&gt;0,"",'Base de données'!$B2262),""))</f>
        <v/>
      </c>
      <c r="O2262" s="39" t="str">
        <f>IF(O$1&gt;$AE$1,"-",IFERROR(IF(DATEDIF('Base de données'!$A2262,O$1,"d")&lt;&gt;0,"",'Base de données'!$B2262),""))</f>
        <v/>
      </c>
      <c r="P2262" s="39" t="str">
        <f>IF(P$1&gt;$AE$1,"-",IFERROR(IF(DATEDIF('Base de données'!$A2262,P$1,"d")&lt;&gt;0,"",'Base de données'!$B2262),""))</f>
        <v/>
      </c>
      <c r="Q2262" s="39" t="str">
        <f>IF(Q$1&gt;$AE$1,"-",IFERROR(IF(DATEDIF('Base de données'!$A2262,Q$1,"d")&lt;&gt;0,"",'Base de données'!$B2262),""))</f>
        <v/>
      </c>
      <c r="R2262" s="39" t="str">
        <f>IF(R$1&gt;$AE$1,"-",IFERROR(IF(DATEDIF('Base de données'!$A2262,R$1,"d")&lt;&gt;0,"",'Base de données'!$B2262),""))</f>
        <v/>
      </c>
      <c r="S2262" s="39" t="str">
        <f>IF(S$1&gt;$AE$1,"-",IFERROR(IF(DATEDIF('Base de données'!$A2262,S$1,"d")&lt;&gt;0,"",'Base de données'!$B2262),""))</f>
        <v>IDCZB</v>
      </c>
      <c r="T2262" s="39" t="str">
        <f>IF(T$1&gt;$AE$1,"-",IFERROR(IF(DATEDIF('Base de données'!$A2262,T$1,"d")&lt;&gt;0,"",'Base de données'!$B2262),""))</f>
        <v/>
      </c>
      <c r="U2262" s="39" t="str">
        <f>IF(U$1&gt;$AE$1,"-",IFERROR(IF(DATEDIF('Base de données'!$A2262,U$1,"d")&lt;&gt;0,"",'Base de données'!$B2262),""))</f>
        <v/>
      </c>
      <c r="V2262" s="39" t="str">
        <f>IF(V$1&gt;$AE$1,"-",IFERROR(IF(DATEDIF('Base de données'!$A2262,V$1,"d")&lt;&gt;0,"",'Base de données'!$B2262),""))</f>
        <v/>
      </c>
      <c r="W2262" s="34"/>
      <c r="X2262" s="30" t="str">
        <f>'Base de données'!$C2262&amp;" "&amp;'Base de données'!$D2262</f>
        <v>Pages Emmanuel</v>
      </c>
      <c r="Y2262" s="31">
        <f>COUNTIF('Base de données'!$B:$B,'Base de données'!$B2262)</f>
        <v>12</v>
      </c>
      <c r="AA2262" s="87" cm="1">
        <f t="array" aca="1" ref="AA2262" ca="1">INDIRECT("'Base de données'!A" &amp; ROW(Y2262))</f>
        <v>45901</v>
      </c>
      <c r="AB2262" s="51" t="str" cm="1">
        <f t="array" aca="1" ref="AB2262" ca="1">INDIRECT("'Base de données'!B" &amp; ROW(Z2262))</f>
        <v>IDCZB</v>
      </c>
    </row>
    <row r="2263" spans="1:28" x14ac:dyDescent="0.3">
      <c r="A2263" s="41" t="str">
        <f ca="1">IF(IF(AND($B2263&lt;&gt;"-",$B2263=$E2263),"Entrée et sortie","-")="Entrée et sortie",'Base de données'!$B2263,"-")</f>
        <v>-</v>
      </c>
      <c r="B2263" s="41" t="str">
        <f t="shared" ca="1" si="143"/>
        <v>-</v>
      </c>
      <c r="C2263" s="41" t="str">
        <f t="shared" ca="1" si="144"/>
        <v>-</v>
      </c>
      <c r="D2263" s="41" t="str">
        <f>IF($F2263="sortie en cours d'année",'Base de données'!$B2263,"-")</f>
        <v>-</v>
      </c>
      <c r="E2263" s="41" t="str">
        <f>IF($H2263="entrée en cours d'année",'Base de données'!$B2263,"-")</f>
        <v>-</v>
      </c>
      <c r="F2263" s="37" t="str">
        <f t="shared" si="141"/>
        <v/>
      </c>
      <c r="G2263" s="37" t="str">
        <f>IF($J2263="mouvement",_xlfn.XLOOKUP('Base de données'!$B2263,$V:$V,$V:$V,0),"")</f>
        <v/>
      </c>
      <c r="H2263" s="37" t="str">
        <f t="shared" si="142"/>
        <v/>
      </c>
      <c r="I2263" s="37" t="str">
        <f>IF($J2263="mouvement",_xlfn.XLOOKUP('Base de données'!$B2263,$K:$K,$K:$K,0),"")</f>
        <v/>
      </c>
      <c r="J2263" s="38" t="str">
        <f>IF(AND(Y2263&lt;&gt;MAX(Y:Y),COUNTIF(K2263:V2263,'Base de données'!$B2263)&gt;0),"mouvement","")</f>
        <v/>
      </c>
      <c r="K2263" s="39" t="str">
        <f>IF(K$1&gt;$AE$1,"-",IFERROR(IF(DATEDIF('Base de données'!$A2263,K$1,"d")&lt;&gt;0,"",'Base de données'!$B2263),""))</f>
        <v/>
      </c>
      <c r="L2263" s="39" t="str">
        <f>IF(L$1&gt;$AE$1,"-",IFERROR(IF(DATEDIF('Base de données'!$A2263,L$1,"d")&lt;&gt;0,"",'Base de données'!$B2263),""))</f>
        <v/>
      </c>
      <c r="M2263" s="39" t="str">
        <f>IF(M$1&gt;$AE$1,"-",IFERROR(IF(DATEDIF('Base de données'!$A2263,M$1,"d")&lt;&gt;0,"",'Base de données'!$B2263),""))</f>
        <v/>
      </c>
      <c r="N2263" s="39" t="str">
        <f>IF(N$1&gt;$AE$1,"-",IFERROR(IF(DATEDIF('Base de données'!$A2263,N$1,"d")&lt;&gt;0,"",'Base de données'!$B2263),""))</f>
        <v/>
      </c>
      <c r="O2263" s="39" t="str">
        <f>IF(O$1&gt;$AE$1,"-",IFERROR(IF(DATEDIF('Base de données'!$A2263,O$1,"d")&lt;&gt;0,"",'Base de données'!$B2263),""))</f>
        <v/>
      </c>
      <c r="P2263" s="39" t="str">
        <f>IF(P$1&gt;$AE$1,"-",IFERROR(IF(DATEDIF('Base de données'!$A2263,P$1,"d")&lt;&gt;0,"",'Base de données'!$B2263),""))</f>
        <v/>
      </c>
      <c r="Q2263" s="39" t="str">
        <f>IF(Q$1&gt;$AE$1,"-",IFERROR(IF(DATEDIF('Base de données'!$A2263,Q$1,"d")&lt;&gt;0,"",'Base de données'!$B2263),""))</f>
        <v/>
      </c>
      <c r="R2263" s="39" t="str">
        <f>IF(R$1&gt;$AE$1,"-",IFERROR(IF(DATEDIF('Base de données'!$A2263,R$1,"d")&lt;&gt;0,"",'Base de données'!$B2263),""))</f>
        <v/>
      </c>
      <c r="S2263" s="39" t="str">
        <f>IF(S$1&gt;$AE$1,"-",IFERROR(IF(DATEDIF('Base de données'!$A2263,S$1,"d")&lt;&gt;0,"",'Base de données'!$B2263),""))</f>
        <v>WVLRU</v>
      </c>
      <c r="T2263" s="39" t="str">
        <f>IF(T$1&gt;$AE$1,"-",IFERROR(IF(DATEDIF('Base de données'!$A2263,T$1,"d")&lt;&gt;0,"",'Base de données'!$B2263),""))</f>
        <v/>
      </c>
      <c r="U2263" s="39" t="str">
        <f>IF(U$1&gt;$AE$1,"-",IFERROR(IF(DATEDIF('Base de données'!$A2263,U$1,"d")&lt;&gt;0,"",'Base de données'!$B2263),""))</f>
        <v/>
      </c>
      <c r="V2263" s="39" t="str">
        <f>IF(V$1&gt;$AE$1,"-",IFERROR(IF(DATEDIF('Base de données'!$A2263,V$1,"d")&lt;&gt;0,"",'Base de données'!$B2263),""))</f>
        <v/>
      </c>
      <c r="W2263" s="34"/>
      <c r="X2263" s="30" t="str">
        <f>'Base de données'!$C2263&amp;" "&amp;'Base de données'!$D2263</f>
        <v>Brunet Charles</v>
      </c>
      <c r="Y2263" s="31">
        <f>COUNTIF('Base de données'!$B:$B,'Base de données'!$B2263)</f>
        <v>12</v>
      </c>
      <c r="AA2263" s="87" cm="1">
        <f t="array" aca="1" ref="AA2263" ca="1">INDIRECT("'Base de données'!A" &amp; ROW(Y2263))</f>
        <v>45901</v>
      </c>
      <c r="AB2263" s="51" t="str" cm="1">
        <f t="array" aca="1" ref="AB2263" ca="1">INDIRECT("'Base de données'!B" &amp; ROW(Z2263))</f>
        <v>WVLRU</v>
      </c>
    </row>
    <row r="2264" spans="1:28" x14ac:dyDescent="0.3">
      <c r="A2264" s="41" t="str">
        <f ca="1">IF(IF(AND($B2264&lt;&gt;"-",$B2264=$E2264),"Entrée et sortie","-")="Entrée et sortie",'Base de données'!$B2264,"-")</f>
        <v>-</v>
      </c>
      <c r="B2264" s="41" t="str">
        <f t="shared" ca="1" si="143"/>
        <v>-</v>
      </c>
      <c r="C2264" s="41" t="str">
        <f t="shared" ca="1" si="144"/>
        <v>-</v>
      </c>
      <c r="D2264" s="41" t="str">
        <f>IF($F2264="sortie en cours d'année",'Base de données'!$B2264,"-")</f>
        <v>-</v>
      </c>
      <c r="E2264" s="41" t="str">
        <f>IF($H2264="entrée en cours d'année",'Base de données'!$B2264,"-")</f>
        <v>-</v>
      </c>
      <c r="F2264" s="37" t="str">
        <f t="shared" si="141"/>
        <v/>
      </c>
      <c r="G2264" s="37" t="str">
        <f>IF($J2264="mouvement",_xlfn.XLOOKUP('Base de données'!$B2264,$V:$V,$V:$V,0),"")</f>
        <v/>
      </c>
      <c r="H2264" s="37" t="str">
        <f t="shared" si="142"/>
        <v/>
      </c>
      <c r="I2264" s="37" t="str">
        <f>IF($J2264="mouvement",_xlfn.XLOOKUP('Base de données'!$B2264,$K:$K,$K:$K,0),"")</f>
        <v/>
      </c>
      <c r="J2264" s="38" t="str">
        <f>IF(AND(Y2264&lt;&gt;MAX(Y:Y),COUNTIF(K2264:V2264,'Base de données'!$B2264)&gt;0),"mouvement","")</f>
        <v/>
      </c>
      <c r="K2264" s="39" t="str">
        <f>IF(K$1&gt;$AE$1,"-",IFERROR(IF(DATEDIF('Base de données'!$A2264,K$1,"d")&lt;&gt;0,"",'Base de données'!$B2264),""))</f>
        <v/>
      </c>
      <c r="L2264" s="39" t="str">
        <f>IF(L$1&gt;$AE$1,"-",IFERROR(IF(DATEDIF('Base de données'!$A2264,L$1,"d")&lt;&gt;0,"",'Base de données'!$B2264),""))</f>
        <v/>
      </c>
      <c r="M2264" s="39" t="str">
        <f>IF(M$1&gt;$AE$1,"-",IFERROR(IF(DATEDIF('Base de données'!$A2264,M$1,"d")&lt;&gt;0,"",'Base de données'!$B2264),""))</f>
        <v/>
      </c>
      <c r="N2264" s="39" t="str">
        <f>IF(N$1&gt;$AE$1,"-",IFERROR(IF(DATEDIF('Base de données'!$A2264,N$1,"d")&lt;&gt;0,"",'Base de données'!$B2264),""))</f>
        <v/>
      </c>
      <c r="O2264" s="39" t="str">
        <f>IF(O$1&gt;$AE$1,"-",IFERROR(IF(DATEDIF('Base de données'!$A2264,O$1,"d")&lt;&gt;0,"",'Base de données'!$B2264),""))</f>
        <v/>
      </c>
      <c r="P2264" s="39" t="str">
        <f>IF(P$1&gt;$AE$1,"-",IFERROR(IF(DATEDIF('Base de données'!$A2264,P$1,"d")&lt;&gt;0,"",'Base de données'!$B2264),""))</f>
        <v/>
      </c>
      <c r="Q2264" s="39" t="str">
        <f>IF(Q$1&gt;$AE$1,"-",IFERROR(IF(DATEDIF('Base de données'!$A2264,Q$1,"d")&lt;&gt;0,"",'Base de données'!$B2264),""))</f>
        <v/>
      </c>
      <c r="R2264" s="39" t="str">
        <f>IF(R$1&gt;$AE$1,"-",IFERROR(IF(DATEDIF('Base de données'!$A2264,R$1,"d")&lt;&gt;0,"",'Base de données'!$B2264),""))</f>
        <v/>
      </c>
      <c r="S2264" s="39" t="str">
        <f>IF(S$1&gt;$AE$1,"-",IFERROR(IF(DATEDIF('Base de données'!$A2264,S$1,"d")&lt;&gt;0,"",'Base de données'!$B2264),""))</f>
        <v>H1WN8</v>
      </c>
      <c r="T2264" s="39" t="str">
        <f>IF(T$1&gt;$AE$1,"-",IFERROR(IF(DATEDIF('Base de données'!$A2264,T$1,"d")&lt;&gt;0,"",'Base de données'!$B2264),""))</f>
        <v/>
      </c>
      <c r="U2264" s="39" t="str">
        <f>IF(U$1&gt;$AE$1,"-",IFERROR(IF(DATEDIF('Base de données'!$A2264,U$1,"d")&lt;&gt;0,"",'Base de données'!$B2264),""))</f>
        <v/>
      </c>
      <c r="V2264" s="39" t="str">
        <f>IF(V$1&gt;$AE$1,"-",IFERROR(IF(DATEDIF('Base de données'!$A2264,V$1,"d")&lt;&gt;0,"",'Base de données'!$B2264),""))</f>
        <v/>
      </c>
      <c r="W2264" s="34"/>
      <c r="X2264" s="30" t="str">
        <f>'Base de données'!$C2264&amp;" "&amp;'Base de données'!$D2264</f>
        <v>Colas Claudine</v>
      </c>
      <c r="Y2264" s="31">
        <f>COUNTIF('Base de données'!$B:$B,'Base de données'!$B2264)</f>
        <v>12</v>
      </c>
      <c r="AA2264" s="87" cm="1">
        <f t="array" aca="1" ref="AA2264" ca="1">INDIRECT("'Base de données'!A" &amp; ROW(Y2264))</f>
        <v>45901</v>
      </c>
      <c r="AB2264" s="51" t="str" cm="1">
        <f t="array" aca="1" ref="AB2264" ca="1">INDIRECT("'Base de données'!B" &amp; ROW(Z2264))</f>
        <v>H1WN8</v>
      </c>
    </row>
    <row r="2265" spans="1:28" x14ac:dyDescent="0.3">
      <c r="A2265" s="41" t="str">
        <f ca="1">IF(IF(AND($B2265&lt;&gt;"-",$B2265=$E2265),"Entrée et sortie","-")="Entrée et sortie",'Base de données'!$B2265,"-")</f>
        <v>-</v>
      </c>
      <c r="B2265" s="41" t="str">
        <f t="shared" ca="1" si="143"/>
        <v>-</v>
      </c>
      <c r="C2265" s="41" t="str">
        <f t="shared" ca="1" si="144"/>
        <v>-</v>
      </c>
      <c r="D2265" s="41" t="str">
        <f>IF($F2265="sortie en cours d'année",'Base de données'!$B2265,"-")</f>
        <v>-</v>
      </c>
      <c r="E2265" s="41" t="str">
        <f>IF($H2265="entrée en cours d'année",'Base de données'!$B2265,"-")</f>
        <v>-</v>
      </c>
      <c r="F2265" s="37" t="str">
        <f t="shared" si="141"/>
        <v/>
      </c>
      <c r="G2265" s="37" t="str">
        <f>IF($J2265="mouvement",_xlfn.XLOOKUP('Base de données'!$B2265,$V:$V,$V:$V,0),"")</f>
        <v/>
      </c>
      <c r="H2265" s="37" t="str">
        <f t="shared" si="142"/>
        <v/>
      </c>
      <c r="I2265" s="37" t="str">
        <f>IF($J2265="mouvement",_xlfn.XLOOKUP('Base de données'!$B2265,$K:$K,$K:$K,0),"")</f>
        <v/>
      </c>
      <c r="J2265" s="38" t="str">
        <f>IF(AND(Y2265&lt;&gt;MAX(Y:Y),COUNTIF(K2265:V2265,'Base de données'!$B2265)&gt;0),"mouvement","")</f>
        <v/>
      </c>
      <c r="K2265" s="39" t="str">
        <f>IF(K$1&gt;$AE$1,"-",IFERROR(IF(DATEDIF('Base de données'!$A2265,K$1,"d")&lt;&gt;0,"",'Base de données'!$B2265),""))</f>
        <v/>
      </c>
      <c r="L2265" s="39" t="str">
        <f>IF(L$1&gt;$AE$1,"-",IFERROR(IF(DATEDIF('Base de données'!$A2265,L$1,"d")&lt;&gt;0,"",'Base de données'!$B2265),""))</f>
        <v/>
      </c>
      <c r="M2265" s="39" t="str">
        <f>IF(M$1&gt;$AE$1,"-",IFERROR(IF(DATEDIF('Base de données'!$A2265,M$1,"d")&lt;&gt;0,"",'Base de données'!$B2265),""))</f>
        <v/>
      </c>
      <c r="N2265" s="39" t="str">
        <f>IF(N$1&gt;$AE$1,"-",IFERROR(IF(DATEDIF('Base de données'!$A2265,N$1,"d")&lt;&gt;0,"",'Base de données'!$B2265),""))</f>
        <v/>
      </c>
      <c r="O2265" s="39" t="str">
        <f>IF(O$1&gt;$AE$1,"-",IFERROR(IF(DATEDIF('Base de données'!$A2265,O$1,"d")&lt;&gt;0,"",'Base de données'!$B2265),""))</f>
        <v/>
      </c>
      <c r="P2265" s="39" t="str">
        <f>IF(P$1&gt;$AE$1,"-",IFERROR(IF(DATEDIF('Base de données'!$A2265,P$1,"d")&lt;&gt;0,"",'Base de données'!$B2265),""))</f>
        <v/>
      </c>
      <c r="Q2265" s="39" t="str">
        <f>IF(Q$1&gt;$AE$1,"-",IFERROR(IF(DATEDIF('Base de données'!$A2265,Q$1,"d")&lt;&gt;0,"",'Base de données'!$B2265),""))</f>
        <v/>
      </c>
      <c r="R2265" s="39" t="str">
        <f>IF(R$1&gt;$AE$1,"-",IFERROR(IF(DATEDIF('Base de données'!$A2265,R$1,"d")&lt;&gt;0,"",'Base de données'!$B2265),""))</f>
        <v/>
      </c>
      <c r="S2265" s="39" t="str">
        <f>IF(S$1&gt;$AE$1,"-",IFERROR(IF(DATEDIF('Base de données'!$A2265,S$1,"d")&lt;&gt;0,"",'Base de données'!$B2265),""))</f>
        <v>61344</v>
      </c>
      <c r="T2265" s="39" t="str">
        <f>IF(T$1&gt;$AE$1,"-",IFERROR(IF(DATEDIF('Base de données'!$A2265,T$1,"d")&lt;&gt;0,"",'Base de données'!$B2265),""))</f>
        <v/>
      </c>
      <c r="U2265" s="39" t="str">
        <f>IF(U$1&gt;$AE$1,"-",IFERROR(IF(DATEDIF('Base de données'!$A2265,U$1,"d")&lt;&gt;0,"",'Base de données'!$B2265),""))</f>
        <v/>
      </c>
      <c r="V2265" s="39" t="str">
        <f>IF(V$1&gt;$AE$1,"-",IFERROR(IF(DATEDIF('Base de données'!$A2265,V$1,"d")&lt;&gt;0,"",'Base de données'!$B2265),""))</f>
        <v/>
      </c>
      <c r="W2265" s="34"/>
      <c r="X2265" s="30" t="str">
        <f>'Base de données'!$C2265&amp;" "&amp;'Base de données'!$D2265</f>
        <v>De Oliveira Benoît</v>
      </c>
      <c r="Y2265" s="31">
        <f>COUNTIF('Base de données'!$B:$B,'Base de données'!$B2265)</f>
        <v>12</v>
      </c>
      <c r="AA2265" s="87" cm="1">
        <f t="array" aca="1" ref="AA2265" ca="1">INDIRECT("'Base de données'!A" &amp; ROW(Y2265))</f>
        <v>45901</v>
      </c>
      <c r="AB2265" s="51" t="str" cm="1">
        <f t="array" aca="1" ref="AB2265" ca="1">INDIRECT("'Base de données'!B" &amp; ROW(Z2265))</f>
        <v>61344</v>
      </c>
    </row>
    <row r="2266" spans="1:28" x14ac:dyDescent="0.3">
      <c r="A2266" s="41" t="str">
        <f ca="1">IF(IF(AND($B2266&lt;&gt;"-",$B2266=$E2266),"Entrée et sortie","-")="Entrée et sortie",'Base de données'!$B2266,"-")</f>
        <v>-</v>
      </c>
      <c r="B2266" s="41" t="str">
        <f t="shared" ca="1" si="143"/>
        <v>-</v>
      </c>
      <c r="C2266" s="41" t="str">
        <f t="shared" ca="1" si="144"/>
        <v>-</v>
      </c>
      <c r="D2266" s="41" t="str">
        <f>IF($F2266="sortie en cours d'année",'Base de données'!$B2266,"-")</f>
        <v>-</v>
      </c>
      <c r="E2266" s="41" t="str">
        <f>IF($H2266="entrée en cours d'année",'Base de données'!$B2266,"-")</f>
        <v>-</v>
      </c>
      <c r="F2266" s="37" t="str">
        <f t="shared" si="141"/>
        <v/>
      </c>
      <c r="G2266" s="37" t="str">
        <f>IF($J2266="mouvement",_xlfn.XLOOKUP('Base de données'!$B2266,$V:$V,$V:$V,0),"")</f>
        <v/>
      </c>
      <c r="H2266" s="37" t="str">
        <f t="shared" si="142"/>
        <v/>
      </c>
      <c r="I2266" s="37" t="str">
        <f>IF($J2266="mouvement",_xlfn.XLOOKUP('Base de données'!$B2266,$K:$K,$K:$K,0),"")</f>
        <v/>
      </c>
      <c r="J2266" s="38" t="str">
        <f>IF(AND(Y2266&lt;&gt;MAX(Y:Y),COUNTIF(K2266:V2266,'Base de données'!$B2266)&gt;0),"mouvement","")</f>
        <v/>
      </c>
      <c r="K2266" s="39" t="str">
        <f>IF(K$1&gt;$AE$1,"-",IFERROR(IF(DATEDIF('Base de données'!$A2266,K$1,"d")&lt;&gt;0,"",'Base de données'!$B2266),""))</f>
        <v/>
      </c>
      <c r="L2266" s="39" t="str">
        <f>IF(L$1&gt;$AE$1,"-",IFERROR(IF(DATEDIF('Base de données'!$A2266,L$1,"d")&lt;&gt;0,"",'Base de données'!$B2266),""))</f>
        <v/>
      </c>
      <c r="M2266" s="39" t="str">
        <f>IF(M$1&gt;$AE$1,"-",IFERROR(IF(DATEDIF('Base de données'!$A2266,M$1,"d")&lt;&gt;0,"",'Base de données'!$B2266),""))</f>
        <v/>
      </c>
      <c r="N2266" s="39" t="str">
        <f>IF(N$1&gt;$AE$1,"-",IFERROR(IF(DATEDIF('Base de données'!$A2266,N$1,"d")&lt;&gt;0,"",'Base de données'!$B2266),""))</f>
        <v/>
      </c>
      <c r="O2266" s="39" t="str">
        <f>IF(O$1&gt;$AE$1,"-",IFERROR(IF(DATEDIF('Base de données'!$A2266,O$1,"d")&lt;&gt;0,"",'Base de données'!$B2266),""))</f>
        <v/>
      </c>
      <c r="P2266" s="39" t="str">
        <f>IF(P$1&gt;$AE$1,"-",IFERROR(IF(DATEDIF('Base de données'!$A2266,P$1,"d")&lt;&gt;0,"",'Base de données'!$B2266),""))</f>
        <v/>
      </c>
      <c r="Q2266" s="39" t="str">
        <f>IF(Q$1&gt;$AE$1,"-",IFERROR(IF(DATEDIF('Base de données'!$A2266,Q$1,"d")&lt;&gt;0,"",'Base de données'!$B2266),""))</f>
        <v/>
      </c>
      <c r="R2266" s="39" t="str">
        <f>IF(R$1&gt;$AE$1,"-",IFERROR(IF(DATEDIF('Base de données'!$A2266,R$1,"d")&lt;&gt;0,"",'Base de données'!$B2266),""))</f>
        <v/>
      </c>
      <c r="S2266" s="39" t="str">
        <f>IF(S$1&gt;$AE$1,"-",IFERROR(IF(DATEDIF('Base de données'!$A2266,S$1,"d")&lt;&gt;0,"",'Base de données'!$B2266),""))</f>
        <v>7SPGI</v>
      </c>
      <c r="T2266" s="39" t="str">
        <f>IF(T$1&gt;$AE$1,"-",IFERROR(IF(DATEDIF('Base de données'!$A2266,T$1,"d")&lt;&gt;0,"",'Base de données'!$B2266),""))</f>
        <v/>
      </c>
      <c r="U2266" s="39" t="str">
        <f>IF(U$1&gt;$AE$1,"-",IFERROR(IF(DATEDIF('Base de données'!$A2266,U$1,"d")&lt;&gt;0,"",'Base de données'!$B2266),""))</f>
        <v/>
      </c>
      <c r="V2266" s="39" t="str">
        <f>IF(V$1&gt;$AE$1,"-",IFERROR(IF(DATEDIF('Base de données'!$A2266,V$1,"d")&lt;&gt;0,"",'Base de données'!$B2266),""))</f>
        <v/>
      </c>
      <c r="W2266" s="34"/>
      <c r="X2266" s="30" t="str">
        <f>'Base de données'!$C2266&amp;" "&amp;'Base de données'!$D2266</f>
        <v>Rossi René</v>
      </c>
      <c r="Y2266" s="31">
        <f>COUNTIF('Base de données'!$B:$B,'Base de données'!$B2266)</f>
        <v>12</v>
      </c>
      <c r="AA2266" s="87" cm="1">
        <f t="array" aca="1" ref="AA2266" ca="1">INDIRECT("'Base de données'!A" &amp; ROW(Y2266))</f>
        <v>45901</v>
      </c>
      <c r="AB2266" s="51" t="str" cm="1">
        <f t="array" aca="1" ref="AB2266" ca="1">INDIRECT("'Base de données'!B" &amp; ROW(Z2266))</f>
        <v>7SPGI</v>
      </c>
    </row>
    <row r="2267" spans="1:28" x14ac:dyDescent="0.3">
      <c r="A2267" s="41" t="str">
        <f ca="1">IF(IF(AND($B2267&lt;&gt;"-",$B2267=$E2267),"Entrée et sortie","-")="Entrée et sortie",'Base de données'!$B2267,"-")</f>
        <v>-</v>
      </c>
      <c r="B2267" s="41" t="str">
        <f t="shared" ca="1" si="143"/>
        <v>-</v>
      </c>
      <c r="C2267" s="41" t="str">
        <f t="shared" ca="1" si="144"/>
        <v>-</v>
      </c>
      <c r="D2267" s="41" t="str">
        <f>IF($F2267="sortie en cours d'année",'Base de données'!$B2267,"-")</f>
        <v>-</v>
      </c>
      <c r="E2267" s="41" t="str">
        <f>IF($H2267="entrée en cours d'année",'Base de données'!$B2267,"-")</f>
        <v>-</v>
      </c>
      <c r="F2267" s="37" t="str">
        <f t="shared" si="141"/>
        <v/>
      </c>
      <c r="G2267" s="37" t="str">
        <f>IF($J2267="mouvement",_xlfn.XLOOKUP('Base de données'!$B2267,$V:$V,$V:$V,0),"")</f>
        <v/>
      </c>
      <c r="H2267" s="37" t="str">
        <f t="shared" si="142"/>
        <v/>
      </c>
      <c r="I2267" s="37" t="str">
        <f>IF($J2267="mouvement",_xlfn.XLOOKUP('Base de données'!$B2267,$K:$K,$K:$K,0),"")</f>
        <v/>
      </c>
      <c r="J2267" s="38" t="str">
        <f>IF(AND(Y2267&lt;&gt;MAX(Y:Y),COUNTIF(K2267:V2267,'Base de données'!$B2267)&gt;0),"mouvement","")</f>
        <v/>
      </c>
      <c r="K2267" s="39" t="str">
        <f>IF(K$1&gt;$AE$1,"-",IFERROR(IF(DATEDIF('Base de données'!$A2267,K$1,"d")&lt;&gt;0,"",'Base de données'!$B2267),""))</f>
        <v/>
      </c>
      <c r="L2267" s="39" t="str">
        <f>IF(L$1&gt;$AE$1,"-",IFERROR(IF(DATEDIF('Base de données'!$A2267,L$1,"d")&lt;&gt;0,"",'Base de données'!$B2267),""))</f>
        <v/>
      </c>
      <c r="M2267" s="39" t="str">
        <f>IF(M$1&gt;$AE$1,"-",IFERROR(IF(DATEDIF('Base de données'!$A2267,M$1,"d")&lt;&gt;0,"",'Base de données'!$B2267),""))</f>
        <v/>
      </c>
      <c r="N2267" s="39" t="str">
        <f>IF(N$1&gt;$AE$1,"-",IFERROR(IF(DATEDIF('Base de données'!$A2267,N$1,"d")&lt;&gt;0,"",'Base de données'!$B2267),""))</f>
        <v/>
      </c>
      <c r="O2267" s="39" t="str">
        <f>IF(O$1&gt;$AE$1,"-",IFERROR(IF(DATEDIF('Base de données'!$A2267,O$1,"d")&lt;&gt;0,"",'Base de données'!$B2267),""))</f>
        <v/>
      </c>
      <c r="P2267" s="39" t="str">
        <f>IF(P$1&gt;$AE$1,"-",IFERROR(IF(DATEDIF('Base de données'!$A2267,P$1,"d")&lt;&gt;0,"",'Base de données'!$B2267),""))</f>
        <v/>
      </c>
      <c r="Q2267" s="39" t="str">
        <f>IF(Q$1&gt;$AE$1,"-",IFERROR(IF(DATEDIF('Base de données'!$A2267,Q$1,"d")&lt;&gt;0,"",'Base de données'!$B2267),""))</f>
        <v/>
      </c>
      <c r="R2267" s="39" t="str">
        <f>IF(R$1&gt;$AE$1,"-",IFERROR(IF(DATEDIF('Base de données'!$A2267,R$1,"d")&lt;&gt;0,"",'Base de données'!$B2267),""))</f>
        <v/>
      </c>
      <c r="S2267" s="39" t="str">
        <f>IF(S$1&gt;$AE$1,"-",IFERROR(IF(DATEDIF('Base de données'!$A2267,S$1,"d")&lt;&gt;0,"",'Base de données'!$B2267),""))</f>
        <v>E3HIK</v>
      </c>
      <c r="T2267" s="39" t="str">
        <f>IF(T$1&gt;$AE$1,"-",IFERROR(IF(DATEDIF('Base de données'!$A2267,T$1,"d")&lt;&gt;0,"",'Base de données'!$B2267),""))</f>
        <v/>
      </c>
      <c r="U2267" s="39" t="str">
        <f>IF(U$1&gt;$AE$1,"-",IFERROR(IF(DATEDIF('Base de données'!$A2267,U$1,"d")&lt;&gt;0,"",'Base de données'!$B2267),""))</f>
        <v/>
      </c>
      <c r="V2267" s="39" t="str">
        <f>IF(V$1&gt;$AE$1,"-",IFERROR(IF(DATEDIF('Base de données'!$A2267,V$1,"d")&lt;&gt;0,"",'Base de données'!$B2267),""))</f>
        <v/>
      </c>
      <c r="W2267" s="34"/>
      <c r="X2267" s="30" t="str">
        <f>'Base de données'!$C2267&amp;" "&amp;'Base de données'!$D2267</f>
        <v>Marin Éric</v>
      </c>
      <c r="Y2267" s="31">
        <f>COUNTIF('Base de données'!$B:$B,'Base de données'!$B2267)</f>
        <v>12</v>
      </c>
      <c r="AA2267" s="87" cm="1">
        <f t="array" aca="1" ref="AA2267" ca="1">INDIRECT("'Base de données'!A" &amp; ROW(Y2267))</f>
        <v>45901</v>
      </c>
      <c r="AB2267" s="51" t="str" cm="1">
        <f t="array" aca="1" ref="AB2267" ca="1">INDIRECT("'Base de données'!B" &amp; ROW(Z2267))</f>
        <v>E3HIK</v>
      </c>
    </row>
    <row r="2268" spans="1:28" x14ac:dyDescent="0.3">
      <c r="A2268" s="41" t="str">
        <f ca="1">IF(IF(AND($B2268&lt;&gt;"-",$B2268=$E2268),"Entrée et sortie","-")="Entrée et sortie",'Base de données'!$B2268,"-")</f>
        <v>-</v>
      </c>
      <c r="B2268" s="41" t="str">
        <f t="shared" ca="1" si="143"/>
        <v>-</v>
      </c>
      <c r="C2268" s="41" t="str">
        <f t="shared" ca="1" si="144"/>
        <v>-</v>
      </c>
      <c r="D2268" s="41" t="str">
        <f>IF($F2268="sortie en cours d'année",'Base de données'!$B2268,"-")</f>
        <v>-</v>
      </c>
      <c r="E2268" s="41" t="str">
        <f>IF($H2268="entrée en cours d'année",'Base de données'!$B2268,"-")</f>
        <v>-</v>
      </c>
      <c r="F2268" s="37" t="str">
        <f t="shared" si="141"/>
        <v/>
      </c>
      <c r="G2268" s="37" t="str">
        <f>IF($J2268="mouvement",_xlfn.XLOOKUP('Base de données'!$B2268,$V:$V,$V:$V,0),"")</f>
        <v/>
      </c>
      <c r="H2268" s="37" t="str">
        <f t="shared" si="142"/>
        <v/>
      </c>
      <c r="I2268" s="37" t="str">
        <f>IF($J2268="mouvement",_xlfn.XLOOKUP('Base de données'!$B2268,$K:$K,$K:$K,0),"")</f>
        <v/>
      </c>
      <c r="J2268" s="38" t="str">
        <f>IF(AND(Y2268&lt;&gt;MAX(Y:Y),COUNTIF(K2268:V2268,'Base de données'!$B2268)&gt;0),"mouvement","")</f>
        <v/>
      </c>
      <c r="K2268" s="39" t="str">
        <f>IF(K$1&gt;$AE$1,"-",IFERROR(IF(DATEDIF('Base de données'!$A2268,K$1,"d")&lt;&gt;0,"",'Base de données'!$B2268),""))</f>
        <v/>
      </c>
      <c r="L2268" s="39" t="str">
        <f>IF(L$1&gt;$AE$1,"-",IFERROR(IF(DATEDIF('Base de données'!$A2268,L$1,"d")&lt;&gt;0,"",'Base de données'!$B2268),""))</f>
        <v/>
      </c>
      <c r="M2268" s="39" t="str">
        <f>IF(M$1&gt;$AE$1,"-",IFERROR(IF(DATEDIF('Base de données'!$A2268,M$1,"d")&lt;&gt;0,"",'Base de données'!$B2268),""))</f>
        <v/>
      </c>
      <c r="N2268" s="39" t="str">
        <f>IF(N$1&gt;$AE$1,"-",IFERROR(IF(DATEDIF('Base de données'!$A2268,N$1,"d")&lt;&gt;0,"",'Base de données'!$B2268),""))</f>
        <v/>
      </c>
      <c r="O2268" s="39" t="str">
        <f>IF(O$1&gt;$AE$1,"-",IFERROR(IF(DATEDIF('Base de données'!$A2268,O$1,"d")&lt;&gt;0,"",'Base de données'!$B2268),""))</f>
        <v/>
      </c>
      <c r="P2268" s="39" t="str">
        <f>IF(P$1&gt;$AE$1,"-",IFERROR(IF(DATEDIF('Base de données'!$A2268,P$1,"d")&lt;&gt;0,"",'Base de données'!$B2268),""))</f>
        <v/>
      </c>
      <c r="Q2268" s="39" t="str">
        <f>IF(Q$1&gt;$AE$1,"-",IFERROR(IF(DATEDIF('Base de données'!$A2268,Q$1,"d")&lt;&gt;0,"",'Base de données'!$B2268),""))</f>
        <v/>
      </c>
      <c r="R2268" s="39" t="str">
        <f>IF(R$1&gt;$AE$1,"-",IFERROR(IF(DATEDIF('Base de données'!$A2268,R$1,"d")&lt;&gt;0,"",'Base de données'!$B2268),""))</f>
        <v/>
      </c>
      <c r="S2268" s="39" t="str">
        <f>IF(S$1&gt;$AE$1,"-",IFERROR(IF(DATEDIF('Base de données'!$A2268,S$1,"d")&lt;&gt;0,"",'Base de données'!$B2268),""))</f>
        <v>LPLFA</v>
      </c>
      <c r="T2268" s="39" t="str">
        <f>IF(T$1&gt;$AE$1,"-",IFERROR(IF(DATEDIF('Base de données'!$A2268,T$1,"d")&lt;&gt;0,"",'Base de données'!$B2268),""))</f>
        <v/>
      </c>
      <c r="U2268" s="39" t="str">
        <f>IF(U$1&gt;$AE$1,"-",IFERROR(IF(DATEDIF('Base de données'!$A2268,U$1,"d")&lt;&gt;0,"",'Base de données'!$B2268),""))</f>
        <v/>
      </c>
      <c r="V2268" s="39" t="str">
        <f>IF(V$1&gt;$AE$1,"-",IFERROR(IF(DATEDIF('Base de données'!$A2268,V$1,"d")&lt;&gt;0,"",'Base de données'!$B2268),""))</f>
        <v/>
      </c>
      <c r="W2268" s="34"/>
      <c r="X2268" s="30" t="str">
        <f>'Base de données'!$C2268&amp;" "&amp;'Base de données'!$D2268</f>
        <v>Étienne René</v>
      </c>
      <c r="Y2268" s="31">
        <f>COUNTIF('Base de données'!$B:$B,'Base de données'!$B2268)</f>
        <v>12</v>
      </c>
      <c r="AA2268" s="87" cm="1">
        <f t="array" aca="1" ref="AA2268" ca="1">INDIRECT("'Base de données'!A" &amp; ROW(Y2268))</f>
        <v>45901</v>
      </c>
      <c r="AB2268" s="51" t="str" cm="1">
        <f t="array" aca="1" ref="AB2268" ca="1">INDIRECT("'Base de données'!B" &amp; ROW(Z2268))</f>
        <v>LPLFA</v>
      </c>
    </row>
    <row r="2269" spans="1:28" x14ac:dyDescent="0.3">
      <c r="A2269" s="41" t="str">
        <f ca="1">IF(IF(AND($B2269&lt;&gt;"-",$B2269=$E2269),"Entrée et sortie","-")="Entrée et sortie",'Base de données'!$B2269,"-")</f>
        <v>-</v>
      </c>
      <c r="B2269" s="41" t="str">
        <f t="shared" ca="1" si="143"/>
        <v>-</v>
      </c>
      <c r="C2269" s="41" t="str">
        <f t="shared" ca="1" si="144"/>
        <v>-</v>
      </c>
      <c r="D2269" s="41" t="str">
        <f>IF($F2269="sortie en cours d'année",'Base de données'!$B2269,"-")</f>
        <v>-</v>
      </c>
      <c r="E2269" s="41" t="str">
        <f>IF($H2269="entrée en cours d'année",'Base de données'!$B2269,"-")</f>
        <v>-</v>
      </c>
      <c r="F2269" s="37" t="str">
        <f t="shared" si="141"/>
        <v/>
      </c>
      <c r="G2269" s="37" t="str">
        <f>IF($J2269="mouvement",_xlfn.XLOOKUP('Base de données'!$B2269,$V:$V,$V:$V,0),"")</f>
        <v/>
      </c>
      <c r="H2269" s="37" t="str">
        <f t="shared" si="142"/>
        <v/>
      </c>
      <c r="I2269" s="37" t="str">
        <f>IF($J2269="mouvement",_xlfn.XLOOKUP('Base de données'!$B2269,$K:$K,$K:$K,0),"")</f>
        <v/>
      </c>
      <c r="J2269" s="38" t="str">
        <f>IF(AND(Y2269&lt;&gt;MAX(Y:Y),COUNTIF(K2269:V2269,'Base de données'!$B2269)&gt;0),"mouvement","")</f>
        <v/>
      </c>
      <c r="K2269" s="39" t="str">
        <f>IF(K$1&gt;$AE$1,"-",IFERROR(IF(DATEDIF('Base de données'!$A2269,K$1,"d")&lt;&gt;0,"",'Base de données'!$B2269),""))</f>
        <v/>
      </c>
      <c r="L2269" s="39" t="str">
        <f>IF(L$1&gt;$AE$1,"-",IFERROR(IF(DATEDIF('Base de données'!$A2269,L$1,"d")&lt;&gt;0,"",'Base de données'!$B2269),""))</f>
        <v/>
      </c>
      <c r="M2269" s="39" t="str">
        <f>IF(M$1&gt;$AE$1,"-",IFERROR(IF(DATEDIF('Base de données'!$A2269,M$1,"d")&lt;&gt;0,"",'Base de données'!$B2269),""))</f>
        <v/>
      </c>
      <c r="N2269" s="39" t="str">
        <f>IF(N$1&gt;$AE$1,"-",IFERROR(IF(DATEDIF('Base de données'!$A2269,N$1,"d")&lt;&gt;0,"",'Base de données'!$B2269),""))</f>
        <v/>
      </c>
      <c r="O2269" s="39" t="str">
        <f>IF(O$1&gt;$AE$1,"-",IFERROR(IF(DATEDIF('Base de données'!$A2269,O$1,"d")&lt;&gt;0,"",'Base de données'!$B2269),""))</f>
        <v/>
      </c>
      <c r="P2269" s="39" t="str">
        <f>IF(P$1&gt;$AE$1,"-",IFERROR(IF(DATEDIF('Base de données'!$A2269,P$1,"d")&lt;&gt;0,"",'Base de données'!$B2269),""))</f>
        <v/>
      </c>
      <c r="Q2269" s="39" t="str">
        <f>IF(Q$1&gt;$AE$1,"-",IFERROR(IF(DATEDIF('Base de données'!$A2269,Q$1,"d")&lt;&gt;0,"",'Base de données'!$B2269),""))</f>
        <v/>
      </c>
      <c r="R2269" s="39" t="str">
        <f>IF(R$1&gt;$AE$1,"-",IFERROR(IF(DATEDIF('Base de données'!$A2269,R$1,"d")&lt;&gt;0,"",'Base de données'!$B2269),""))</f>
        <v/>
      </c>
      <c r="S2269" s="39" t="str">
        <f>IF(S$1&gt;$AE$1,"-",IFERROR(IF(DATEDIF('Base de données'!$A2269,S$1,"d")&lt;&gt;0,"",'Base de données'!$B2269),""))</f>
        <v>ZDPI3</v>
      </c>
      <c r="T2269" s="39" t="str">
        <f>IF(T$1&gt;$AE$1,"-",IFERROR(IF(DATEDIF('Base de données'!$A2269,T$1,"d")&lt;&gt;0,"",'Base de données'!$B2269),""))</f>
        <v/>
      </c>
      <c r="U2269" s="39" t="str">
        <f>IF(U$1&gt;$AE$1,"-",IFERROR(IF(DATEDIF('Base de données'!$A2269,U$1,"d")&lt;&gt;0,"",'Base de données'!$B2269),""))</f>
        <v/>
      </c>
      <c r="V2269" s="39" t="str">
        <f>IF(V$1&gt;$AE$1,"-",IFERROR(IF(DATEDIF('Base de données'!$A2269,V$1,"d")&lt;&gt;0,"",'Base de données'!$B2269),""))</f>
        <v/>
      </c>
      <c r="W2269" s="34"/>
      <c r="X2269" s="30" t="str">
        <f>'Base de données'!$C2269&amp;" "&amp;'Base de données'!$D2269</f>
        <v>Martin Jeannine</v>
      </c>
      <c r="Y2269" s="31">
        <f>COUNTIF('Base de données'!$B:$B,'Base de données'!$B2269)</f>
        <v>12</v>
      </c>
      <c r="AA2269" s="87" cm="1">
        <f t="array" aca="1" ref="AA2269" ca="1">INDIRECT("'Base de données'!A" &amp; ROW(Y2269))</f>
        <v>45901</v>
      </c>
      <c r="AB2269" s="51" t="str" cm="1">
        <f t="array" aca="1" ref="AB2269" ca="1">INDIRECT("'Base de données'!B" &amp; ROW(Z2269))</f>
        <v>ZDPI3</v>
      </c>
    </row>
    <row r="2270" spans="1:28" x14ac:dyDescent="0.3">
      <c r="A2270" s="41" t="str">
        <f ca="1">IF(IF(AND($B2270&lt;&gt;"-",$B2270=$E2270),"Entrée et sortie","-")="Entrée et sortie",'Base de données'!$B2270,"-")</f>
        <v>-</v>
      </c>
      <c r="B2270" s="41" t="str">
        <f t="shared" ca="1" si="143"/>
        <v>-</v>
      </c>
      <c r="C2270" s="41" t="str">
        <f t="shared" ca="1" si="144"/>
        <v>-</v>
      </c>
      <c r="D2270" s="41" t="str">
        <f>IF($F2270="sortie en cours d'année",'Base de données'!$B2270,"-")</f>
        <v>-</v>
      </c>
      <c r="E2270" s="41" t="str">
        <f>IF($H2270="entrée en cours d'année",'Base de données'!$B2270,"-")</f>
        <v>-</v>
      </c>
      <c r="F2270" s="37" t="str">
        <f t="shared" si="141"/>
        <v/>
      </c>
      <c r="G2270" s="37" t="str">
        <f>IF($J2270="mouvement",_xlfn.XLOOKUP('Base de données'!$B2270,$V:$V,$V:$V,0),"")</f>
        <v/>
      </c>
      <c r="H2270" s="37" t="str">
        <f t="shared" si="142"/>
        <v/>
      </c>
      <c r="I2270" s="37" t="str">
        <f>IF($J2270="mouvement",_xlfn.XLOOKUP('Base de données'!$B2270,$K:$K,$K:$K,0),"")</f>
        <v/>
      </c>
      <c r="J2270" s="38" t="str">
        <f>IF(AND(Y2270&lt;&gt;MAX(Y:Y),COUNTIF(K2270:V2270,'Base de données'!$B2270)&gt;0),"mouvement","")</f>
        <v/>
      </c>
      <c r="K2270" s="39" t="str">
        <f>IF(K$1&gt;$AE$1,"-",IFERROR(IF(DATEDIF('Base de données'!$A2270,K$1,"d")&lt;&gt;0,"",'Base de données'!$B2270),""))</f>
        <v/>
      </c>
      <c r="L2270" s="39" t="str">
        <f>IF(L$1&gt;$AE$1,"-",IFERROR(IF(DATEDIF('Base de données'!$A2270,L$1,"d")&lt;&gt;0,"",'Base de données'!$B2270),""))</f>
        <v/>
      </c>
      <c r="M2270" s="39" t="str">
        <f>IF(M$1&gt;$AE$1,"-",IFERROR(IF(DATEDIF('Base de données'!$A2270,M$1,"d")&lt;&gt;0,"",'Base de données'!$B2270),""))</f>
        <v/>
      </c>
      <c r="N2270" s="39" t="str">
        <f>IF(N$1&gt;$AE$1,"-",IFERROR(IF(DATEDIF('Base de données'!$A2270,N$1,"d")&lt;&gt;0,"",'Base de données'!$B2270),""))</f>
        <v/>
      </c>
      <c r="O2270" s="39" t="str">
        <f>IF(O$1&gt;$AE$1,"-",IFERROR(IF(DATEDIF('Base de données'!$A2270,O$1,"d")&lt;&gt;0,"",'Base de données'!$B2270),""))</f>
        <v/>
      </c>
      <c r="P2270" s="39" t="str">
        <f>IF(P$1&gt;$AE$1,"-",IFERROR(IF(DATEDIF('Base de données'!$A2270,P$1,"d")&lt;&gt;0,"",'Base de données'!$B2270),""))</f>
        <v/>
      </c>
      <c r="Q2270" s="39" t="str">
        <f>IF(Q$1&gt;$AE$1,"-",IFERROR(IF(DATEDIF('Base de données'!$A2270,Q$1,"d")&lt;&gt;0,"",'Base de données'!$B2270),""))</f>
        <v/>
      </c>
      <c r="R2270" s="39" t="str">
        <f>IF(R$1&gt;$AE$1,"-",IFERROR(IF(DATEDIF('Base de données'!$A2270,R$1,"d")&lt;&gt;0,"",'Base de données'!$B2270),""))</f>
        <v/>
      </c>
      <c r="S2270" s="39" t="str">
        <f>IF(S$1&gt;$AE$1,"-",IFERROR(IF(DATEDIF('Base de données'!$A2270,S$1,"d")&lt;&gt;0,"",'Base de données'!$B2270),""))</f>
        <v>1N0T3</v>
      </c>
      <c r="T2270" s="39" t="str">
        <f>IF(T$1&gt;$AE$1,"-",IFERROR(IF(DATEDIF('Base de données'!$A2270,T$1,"d")&lt;&gt;0,"",'Base de données'!$B2270),""))</f>
        <v/>
      </c>
      <c r="U2270" s="39" t="str">
        <f>IF(U$1&gt;$AE$1,"-",IFERROR(IF(DATEDIF('Base de données'!$A2270,U$1,"d")&lt;&gt;0,"",'Base de données'!$B2270),""))</f>
        <v/>
      </c>
      <c r="V2270" s="39" t="str">
        <f>IF(V$1&gt;$AE$1,"-",IFERROR(IF(DATEDIF('Base de données'!$A2270,V$1,"d")&lt;&gt;0,"",'Base de données'!$B2270),""))</f>
        <v/>
      </c>
      <c r="W2270" s="34"/>
      <c r="X2270" s="30" t="str">
        <f>'Base de données'!$C2270&amp;" "&amp;'Base de données'!$D2270</f>
        <v>Lenoir Benjamin</v>
      </c>
      <c r="Y2270" s="31">
        <f>COUNTIF('Base de données'!$B:$B,'Base de données'!$B2270)</f>
        <v>12</v>
      </c>
      <c r="AA2270" s="87" cm="1">
        <f t="array" aca="1" ref="AA2270" ca="1">INDIRECT("'Base de données'!A" &amp; ROW(Y2270))</f>
        <v>45901</v>
      </c>
      <c r="AB2270" s="51" t="str" cm="1">
        <f t="array" aca="1" ref="AB2270" ca="1">INDIRECT("'Base de données'!B" &amp; ROW(Z2270))</f>
        <v>1N0T3</v>
      </c>
    </row>
    <row r="2271" spans="1:28" x14ac:dyDescent="0.3">
      <c r="A2271" s="41" t="str">
        <f ca="1">IF(IF(AND($B2271&lt;&gt;"-",$B2271=$E2271),"Entrée et sortie","-")="Entrée et sortie",'Base de données'!$B2271,"-")</f>
        <v>-</v>
      </c>
      <c r="B2271" s="41" t="str">
        <f t="shared" ca="1" si="143"/>
        <v>-</v>
      </c>
      <c r="C2271" s="41" t="str">
        <f t="shared" ca="1" si="144"/>
        <v>-</v>
      </c>
      <c r="D2271" s="41" t="str">
        <f>IF($F2271="sortie en cours d'année",'Base de données'!$B2271,"-")</f>
        <v>-</v>
      </c>
      <c r="E2271" s="41" t="str">
        <f>IF($H2271="entrée en cours d'année",'Base de données'!$B2271,"-")</f>
        <v>-</v>
      </c>
      <c r="F2271" s="37" t="str">
        <f t="shared" si="141"/>
        <v/>
      </c>
      <c r="G2271" s="37" t="str">
        <f>IF($J2271="mouvement",_xlfn.XLOOKUP('Base de données'!$B2271,$V:$V,$V:$V,0),"")</f>
        <v/>
      </c>
      <c r="H2271" s="37" t="str">
        <f t="shared" si="142"/>
        <v/>
      </c>
      <c r="I2271" s="37" t="str">
        <f>IF($J2271="mouvement",_xlfn.XLOOKUP('Base de données'!$B2271,$K:$K,$K:$K,0),"")</f>
        <v/>
      </c>
      <c r="J2271" s="38" t="str">
        <f>IF(AND(Y2271&lt;&gt;MAX(Y:Y),COUNTIF(K2271:V2271,'Base de données'!$B2271)&gt;0),"mouvement","")</f>
        <v/>
      </c>
      <c r="K2271" s="39" t="str">
        <f>IF(K$1&gt;$AE$1,"-",IFERROR(IF(DATEDIF('Base de données'!$A2271,K$1,"d")&lt;&gt;0,"",'Base de données'!$B2271),""))</f>
        <v/>
      </c>
      <c r="L2271" s="39" t="str">
        <f>IF(L$1&gt;$AE$1,"-",IFERROR(IF(DATEDIF('Base de données'!$A2271,L$1,"d")&lt;&gt;0,"",'Base de données'!$B2271),""))</f>
        <v/>
      </c>
      <c r="M2271" s="39" t="str">
        <f>IF(M$1&gt;$AE$1,"-",IFERROR(IF(DATEDIF('Base de données'!$A2271,M$1,"d")&lt;&gt;0,"",'Base de données'!$B2271),""))</f>
        <v/>
      </c>
      <c r="N2271" s="39" t="str">
        <f>IF(N$1&gt;$AE$1,"-",IFERROR(IF(DATEDIF('Base de données'!$A2271,N$1,"d")&lt;&gt;0,"",'Base de données'!$B2271),""))</f>
        <v/>
      </c>
      <c r="O2271" s="39" t="str">
        <f>IF(O$1&gt;$AE$1,"-",IFERROR(IF(DATEDIF('Base de données'!$A2271,O$1,"d")&lt;&gt;0,"",'Base de données'!$B2271),""))</f>
        <v/>
      </c>
      <c r="P2271" s="39" t="str">
        <f>IF(P$1&gt;$AE$1,"-",IFERROR(IF(DATEDIF('Base de données'!$A2271,P$1,"d")&lt;&gt;0,"",'Base de données'!$B2271),""))</f>
        <v/>
      </c>
      <c r="Q2271" s="39" t="str">
        <f>IF(Q$1&gt;$AE$1,"-",IFERROR(IF(DATEDIF('Base de données'!$A2271,Q$1,"d")&lt;&gt;0,"",'Base de données'!$B2271),""))</f>
        <v/>
      </c>
      <c r="R2271" s="39" t="str">
        <f>IF(R$1&gt;$AE$1,"-",IFERROR(IF(DATEDIF('Base de données'!$A2271,R$1,"d")&lt;&gt;0,"",'Base de données'!$B2271),""))</f>
        <v/>
      </c>
      <c r="S2271" s="39" t="str">
        <f>IF(S$1&gt;$AE$1,"-",IFERROR(IF(DATEDIF('Base de données'!$A2271,S$1,"d")&lt;&gt;0,"",'Base de données'!$B2271),""))</f>
        <v>Y1YI7</v>
      </c>
      <c r="T2271" s="39" t="str">
        <f>IF(T$1&gt;$AE$1,"-",IFERROR(IF(DATEDIF('Base de données'!$A2271,T$1,"d")&lt;&gt;0,"",'Base de données'!$B2271),""))</f>
        <v/>
      </c>
      <c r="U2271" s="39" t="str">
        <f>IF(U$1&gt;$AE$1,"-",IFERROR(IF(DATEDIF('Base de données'!$A2271,U$1,"d")&lt;&gt;0,"",'Base de données'!$B2271),""))</f>
        <v/>
      </c>
      <c r="V2271" s="39" t="str">
        <f>IF(V$1&gt;$AE$1,"-",IFERROR(IF(DATEDIF('Base de données'!$A2271,V$1,"d")&lt;&gt;0,"",'Base de données'!$B2271),""))</f>
        <v/>
      </c>
      <c r="W2271" s="34"/>
      <c r="X2271" s="30" t="str">
        <f>'Base de données'!$C2271&amp;" "&amp;'Base de données'!$D2271</f>
        <v>Roussel Monique</v>
      </c>
      <c r="Y2271" s="31">
        <f>COUNTIF('Base de données'!$B:$B,'Base de données'!$B2271)</f>
        <v>12</v>
      </c>
      <c r="AA2271" s="87" cm="1">
        <f t="array" aca="1" ref="AA2271" ca="1">INDIRECT("'Base de données'!A" &amp; ROW(Y2271))</f>
        <v>45901</v>
      </c>
      <c r="AB2271" s="51" t="str" cm="1">
        <f t="array" aca="1" ref="AB2271" ca="1">INDIRECT("'Base de données'!B" &amp; ROW(Z2271))</f>
        <v>Y1YI7</v>
      </c>
    </row>
    <row r="2272" spans="1:28" x14ac:dyDescent="0.3">
      <c r="A2272" s="41" t="str">
        <f ca="1">IF(IF(AND($B2272&lt;&gt;"-",$B2272=$E2272),"Entrée et sortie","-")="Entrée et sortie",'Base de données'!$B2272,"-")</f>
        <v>-</v>
      </c>
      <c r="B2272" s="41" t="str">
        <f t="shared" ca="1" si="143"/>
        <v>AQ2RR</v>
      </c>
      <c r="C2272" s="41" t="str">
        <f t="shared" ca="1" si="144"/>
        <v>AQ2RR</v>
      </c>
      <c r="D2272" s="41" t="str">
        <f>IF($F2272="sortie en cours d'année",'Base de données'!$B2272,"-")</f>
        <v>AQ2RR</v>
      </c>
      <c r="E2272" s="41" t="str">
        <f>IF($H2272="entrée en cours d'année",'Base de données'!$B2272,"-")</f>
        <v>-</v>
      </c>
      <c r="F2272" s="37" t="str">
        <f t="shared" si="141"/>
        <v>sortie en cours d'année</v>
      </c>
      <c r="G2272" s="37">
        <f>IF($J2272="mouvement",_xlfn.XLOOKUP('Base de données'!$B2272,$V:$V,$V:$V,0),"")</f>
        <v>0</v>
      </c>
      <c r="H2272" s="37" t="str">
        <f t="shared" si="142"/>
        <v/>
      </c>
      <c r="I2272" s="37" t="str">
        <f>IF($J2272="mouvement",_xlfn.XLOOKUP('Base de données'!$B2272,$K:$K,$K:$K,0),"")</f>
        <v>AQ2RR</v>
      </c>
      <c r="J2272" s="38" t="str">
        <f>IF(AND(Y2272&lt;&gt;MAX(Y:Y),COUNTIF(K2272:V2272,'Base de données'!$B2272)&gt;0),"mouvement","")</f>
        <v>mouvement</v>
      </c>
      <c r="K2272" s="39" t="str">
        <f>IF(K$1&gt;$AE$1,"-",IFERROR(IF(DATEDIF('Base de données'!$A2272,K$1,"d")&lt;&gt;0,"",'Base de données'!$B2272),""))</f>
        <v/>
      </c>
      <c r="L2272" s="39" t="str">
        <f>IF(L$1&gt;$AE$1,"-",IFERROR(IF(DATEDIF('Base de données'!$A2272,L$1,"d")&lt;&gt;0,"",'Base de données'!$B2272),""))</f>
        <v/>
      </c>
      <c r="M2272" s="39" t="str">
        <f>IF(M$1&gt;$AE$1,"-",IFERROR(IF(DATEDIF('Base de données'!$A2272,M$1,"d")&lt;&gt;0,"",'Base de données'!$B2272),""))</f>
        <v/>
      </c>
      <c r="N2272" s="39" t="str">
        <f>IF(N$1&gt;$AE$1,"-",IFERROR(IF(DATEDIF('Base de données'!$A2272,N$1,"d")&lt;&gt;0,"",'Base de données'!$B2272),""))</f>
        <v/>
      </c>
      <c r="O2272" s="39" t="str">
        <f>IF(O$1&gt;$AE$1,"-",IFERROR(IF(DATEDIF('Base de données'!$A2272,O$1,"d")&lt;&gt;0,"",'Base de données'!$B2272),""))</f>
        <v/>
      </c>
      <c r="P2272" s="39" t="str">
        <f>IF(P$1&gt;$AE$1,"-",IFERROR(IF(DATEDIF('Base de données'!$A2272,P$1,"d")&lt;&gt;0,"",'Base de données'!$B2272),""))</f>
        <v/>
      </c>
      <c r="Q2272" s="39" t="str">
        <f>IF(Q$1&gt;$AE$1,"-",IFERROR(IF(DATEDIF('Base de données'!$A2272,Q$1,"d")&lt;&gt;0,"",'Base de données'!$B2272),""))</f>
        <v/>
      </c>
      <c r="R2272" s="39" t="str">
        <f>IF(R$1&gt;$AE$1,"-",IFERROR(IF(DATEDIF('Base de données'!$A2272,R$1,"d")&lt;&gt;0,"",'Base de données'!$B2272),""))</f>
        <v/>
      </c>
      <c r="S2272" s="39" t="str">
        <f>IF(S$1&gt;$AE$1,"-",IFERROR(IF(DATEDIF('Base de données'!$A2272,S$1,"d")&lt;&gt;0,"",'Base de données'!$B2272),""))</f>
        <v>AQ2RR</v>
      </c>
      <c r="T2272" s="39" t="str">
        <f>IF(T$1&gt;$AE$1,"-",IFERROR(IF(DATEDIF('Base de données'!$A2272,T$1,"d")&lt;&gt;0,"",'Base de données'!$B2272),""))</f>
        <v/>
      </c>
      <c r="U2272" s="39" t="str">
        <f>IF(U$1&gt;$AE$1,"-",IFERROR(IF(DATEDIF('Base de données'!$A2272,U$1,"d")&lt;&gt;0,"",'Base de données'!$B2272),""))</f>
        <v/>
      </c>
      <c r="V2272" s="39" t="str">
        <f>IF(V$1&gt;$AE$1,"-",IFERROR(IF(DATEDIF('Base de données'!$A2272,V$1,"d")&lt;&gt;0,"",'Base de données'!$B2272),""))</f>
        <v/>
      </c>
      <c r="W2272" s="34"/>
      <c r="X2272" s="30" t="str">
        <f>'Base de données'!$C2272&amp;" "&amp;'Base de données'!$D2272</f>
        <v>Antoine Noémi</v>
      </c>
      <c r="Y2272" s="31">
        <f>COUNTIF('Base de données'!$B:$B,'Base de données'!$B2272)</f>
        <v>10</v>
      </c>
      <c r="AA2272" s="87" cm="1">
        <f t="array" aca="1" ref="AA2272" ca="1">INDIRECT("'Base de données'!A" &amp; ROW(Y2272))</f>
        <v>45901</v>
      </c>
      <c r="AB2272" s="51" t="str" cm="1">
        <f t="array" aca="1" ref="AB2272" ca="1">INDIRECT("'Base de données'!B" &amp; ROW(Z2272))</f>
        <v>AQ2RR</v>
      </c>
    </row>
    <row r="2273" spans="1:28" x14ac:dyDescent="0.3">
      <c r="A2273" s="41" t="str">
        <f ca="1">IF(IF(AND($B2273&lt;&gt;"-",$B2273=$E2273),"Entrée et sortie","-")="Entrée et sortie",'Base de données'!$B2273,"-")</f>
        <v>-</v>
      </c>
      <c r="B2273" s="41" t="str">
        <f t="shared" ca="1" si="143"/>
        <v>-</v>
      </c>
      <c r="C2273" s="41" t="str">
        <f t="shared" ca="1" si="144"/>
        <v>-</v>
      </c>
      <c r="D2273" s="41" t="str">
        <f>IF($F2273="sortie en cours d'année",'Base de données'!$B2273,"-")</f>
        <v>-</v>
      </c>
      <c r="E2273" s="41" t="str">
        <f>IF($H2273="entrée en cours d'année",'Base de données'!$B2273,"-")</f>
        <v>-</v>
      </c>
      <c r="F2273" s="37" t="str">
        <f t="shared" si="141"/>
        <v/>
      </c>
      <c r="G2273" s="37" t="str">
        <f>IF($J2273="mouvement",_xlfn.XLOOKUP('Base de données'!$B2273,$V:$V,$V:$V,0),"")</f>
        <v/>
      </c>
      <c r="H2273" s="37" t="str">
        <f t="shared" si="142"/>
        <v/>
      </c>
      <c r="I2273" s="37" t="str">
        <f>IF($J2273="mouvement",_xlfn.XLOOKUP('Base de données'!$B2273,$K:$K,$K:$K,0),"")</f>
        <v/>
      </c>
      <c r="J2273" s="38" t="str">
        <f>IF(AND(Y2273&lt;&gt;MAX(Y:Y),COUNTIF(K2273:V2273,'Base de données'!$B2273)&gt;0),"mouvement","")</f>
        <v/>
      </c>
      <c r="K2273" s="39" t="str">
        <f>IF(K$1&gt;$AE$1,"-",IFERROR(IF(DATEDIF('Base de données'!$A2273,K$1,"d")&lt;&gt;0,"",'Base de données'!$B2273),""))</f>
        <v/>
      </c>
      <c r="L2273" s="39" t="str">
        <f>IF(L$1&gt;$AE$1,"-",IFERROR(IF(DATEDIF('Base de données'!$A2273,L$1,"d")&lt;&gt;0,"",'Base de données'!$B2273),""))</f>
        <v/>
      </c>
      <c r="M2273" s="39" t="str">
        <f>IF(M$1&gt;$AE$1,"-",IFERROR(IF(DATEDIF('Base de données'!$A2273,M$1,"d")&lt;&gt;0,"",'Base de données'!$B2273),""))</f>
        <v/>
      </c>
      <c r="N2273" s="39" t="str">
        <f>IF(N$1&gt;$AE$1,"-",IFERROR(IF(DATEDIF('Base de données'!$A2273,N$1,"d")&lt;&gt;0,"",'Base de données'!$B2273),""))</f>
        <v/>
      </c>
      <c r="O2273" s="39" t="str">
        <f>IF(O$1&gt;$AE$1,"-",IFERROR(IF(DATEDIF('Base de données'!$A2273,O$1,"d")&lt;&gt;0,"",'Base de données'!$B2273),""))</f>
        <v/>
      </c>
      <c r="P2273" s="39" t="str">
        <f>IF(P$1&gt;$AE$1,"-",IFERROR(IF(DATEDIF('Base de données'!$A2273,P$1,"d")&lt;&gt;0,"",'Base de données'!$B2273),""))</f>
        <v/>
      </c>
      <c r="Q2273" s="39" t="str">
        <f>IF(Q$1&gt;$AE$1,"-",IFERROR(IF(DATEDIF('Base de données'!$A2273,Q$1,"d")&lt;&gt;0,"",'Base de données'!$B2273),""))</f>
        <v/>
      </c>
      <c r="R2273" s="39" t="str">
        <f>IF(R$1&gt;$AE$1,"-",IFERROR(IF(DATEDIF('Base de données'!$A2273,R$1,"d")&lt;&gt;0,"",'Base de données'!$B2273),""))</f>
        <v/>
      </c>
      <c r="S2273" s="39" t="str">
        <f>IF(S$1&gt;$AE$1,"-",IFERROR(IF(DATEDIF('Base de données'!$A2273,S$1,"d")&lt;&gt;0,"",'Base de données'!$B2273),""))</f>
        <v>U3BKH</v>
      </c>
      <c r="T2273" s="39" t="str">
        <f>IF(T$1&gt;$AE$1,"-",IFERROR(IF(DATEDIF('Base de données'!$A2273,T$1,"d")&lt;&gt;0,"",'Base de données'!$B2273),""))</f>
        <v/>
      </c>
      <c r="U2273" s="39" t="str">
        <f>IF(U$1&gt;$AE$1,"-",IFERROR(IF(DATEDIF('Base de données'!$A2273,U$1,"d")&lt;&gt;0,"",'Base de données'!$B2273),""))</f>
        <v/>
      </c>
      <c r="V2273" s="39" t="str">
        <f>IF(V$1&gt;$AE$1,"-",IFERROR(IF(DATEDIF('Base de données'!$A2273,V$1,"d")&lt;&gt;0,"",'Base de données'!$B2273),""))</f>
        <v/>
      </c>
      <c r="W2273" s="34"/>
      <c r="X2273" s="30" t="str">
        <f>'Base de données'!$C2273&amp;" "&amp;'Base de données'!$D2273</f>
        <v>Chevalier Roland</v>
      </c>
      <c r="Y2273" s="31">
        <f>COUNTIF('Base de données'!$B:$B,'Base de données'!$B2273)</f>
        <v>12</v>
      </c>
      <c r="AA2273" s="87" cm="1">
        <f t="array" aca="1" ref="AA2273" ca="1">INDIRECT("'Base de données'!A" &amp; ROW(Y2273))</f>
        <v>45901</v>
      </c>
      <c r="AB2273" s="51" t="str" cm="1">
        <f t="array" aca="1" ref="AB2273" ca="1">INDIRECT("'Base de données'!B" &amp; ROW(Z2273))</f>
        <v>U3BKH</v>
      </c>
    </row>
    <row r="2274" spans="1:28" x14ac:dyDescent="0.3">
      <c r="A2274" s="41" t="str">
        <f ca="1">IF(IF(AND($B2274&lt;&gt;"-",$B2274=$E2274),"Entrée et sortie","-")="Entrée et sortie",'Base de données'!$B2274,"-")</f>
        <v>-</v>
      </c>
      <c r="B2274" s="41" t="str">
        <f t="shared" ca="1" si="143"/>
        <v>-</v>
      </c>
      <c r="C2274" s="41" t="str">
        <f t="shared" ca="1" si="144"/>
        <v>-</v>
      </c>
      <c r="D2274" s="41" t="str">
        <f>IF($F2274="sortie en cours d'année",'Base de données'!$B2274,"-")</f>
        <v>-</v>
      </c>
      <c r="E2274" s="41" t="str">
        <f>IF($H2274="entrée en cours d'année",'Base de données'!$B2274,"-")</f>
        <v>-</v>
      </c>
      <c r="F2274" s="37" t="str">
        <f t="shared" si="141"/>
        <v/>
      </c>
      <c r="G2274" s="37" t="str">
        <f>IF($J2274="mouvement",_xlfn.XLOOKUP('Base de données'!$B2274,$V:$V,$V:$V,0),"")</f>
        <v/>
      </c>
      <c r="H2274" s="37" t="str">
        <f t="shared" si="142"/>
        <v/>
      </c>
      <c r="I2274" s="37" t="str">
        <f>IF($J2274="mouvement",_xlfn.XLOOKUP('Base de données'!$B2274,$K:$K,$K:$K,0),"")</f>
        <v/>
      </c>
      <c r="J2274" s="38" t="str">
        <f>IF(AND(Y2274&lt;&gt;MAX(Y:Y),COUNTIF(K2274:V2274,'Base de données'!$B2274)&gt;0),"mouvement","")</f>
        <v/>
      </c>
      <c r="K2274" s="39" t="str">
        <f>IF(K$1&gt;$AE$1,"-",IFERROR(IF(DATEDIF('Base de données'!$A2274,K$1,"d")&lt;&gt;0,"",'Base de données'!$B2274),""))</f>
        <v/>
      </c>
      <c r="L2274" s="39" t="str">
        <f>IF(L$1&gt;$AE$1,"-",IFERROR(IF(DATEDIF('Base de données'!$A2274,L$1,"d")&lt;&gt;0,"",'Base de données'!$B2274),""))</f>
        <v/>
      </c>
      <c r="M2274" s="39" t="str">
        <f>IF(M$1&gt;$AE$1,"-",IFERROR(IF(DATEDIF('Base de données'!$A2274,M$1,"d")&lt;&gt;0,"",'Base de données'!$B2274),""))</f>
        <v/>
      </c>
      <c r="N2274" s="39" t="str">
        <f>IF(N$1&gt;$AE$1,"-",IFERROR(IF(DATEDIF('Base de données'!$A2274,N$1,"d")&lt;&gt;0,"",'Base de données'!$B2274),""))</f>
        <v/>
      </c>
      <c r="O2274" s="39" t="str">
        <f>IF(O$1&gt;$AE$1,"-",IFERROR(IF(DATEDIF('Base de données'!$A2274,O$1,"d")&lt;&gt;0,"",'Base de données'!$B2274),""))</f>
        <v/>
      </c>
      <c r="P2274" s="39" t="str">
        <f>IF(P$1&gt;$AE$1,"-",IFERROR(IF(DATEDIF('Base de données'!$A2274,P$1,"d")&lt;&gt;0,"",'Base de données'!$B2274),""))</f>
        <v/>
      </c>
      <c r="Q2274" s="39" t="str">
        <f>IF(Q$1&gt;$AE$1,"-",IFERROR(IF(DATEDIF('Base de données'!$A2274,Q$1,"d")&lt;&gt;0,"",'Base de données'!$B2274),""))</f>
        <v/>
      </c>
      <c r="R2274" s="39" t="str">
        <f>IF(R$1&gt;$AE$1,"-",IFERROR(IF(DATEDIF('Base de données'!$A2274,R$1,"d")&lt;&gt;0,"",'Base de données'!$B2274),""))</f>
        <v/>
      </c>
      <c r="S2274" s="39" t="str">
        <f>IF(S$1&gt;$AE$1,"-",IFERROR(IF(DATEDIF('Base de données'!$A2274,S$1,"d")&lt;&gt;0,"",'Base de données'!$B2274),""))</f>
        <v>HLXBT</v>
      </c>
      <c r="T2274" s="39" t="str">
        <f>IF(T$1&gt;$AE$1,"-",IFERROR(IF(DATEDIF('Base de données'!$A2274,T$1,"d")&lt;&gt;0,"",'Base de données'!$B2274),""))</f>
        <v/>
      </c>
      <c r="U2274" s="39" t="str">
        <f>IF(U$1&gt;$AE$1,"-",IFERROR(IF(DATEDIF('Base de données'!$A2274,U$1,"d")&lt;&gt;0,"",'Base de données'!$B2274),""))</f>
        <v/>
      </c>
      <c r="V2274" s="39" t="str">
        <f>IF(V$1&gt;$AE$1,"-",IFERROR(IF(DATEDIF('Base de données'!$A2274,V$1,"d")&lt;&gt;0,"",'Base de données'!$B2274),""))</f>
        <v/>
      </c>
      <c r="W2274" s="34"/>
      <c r="X2274" s="30" t="str">
        <f>'Base de données'!$C2274&amp;" "&amp;'Base de données'!$D2274</f>
        <v>Gautier Noémi</v>
      </c>
      <c r="Y2274" s="31">
        <f>COUNTIF('Base de données'!$B:$B,'Base de données'!$B2274)</f>
        <v>12</v>
      </c>
      <c r="AA2274" s="87" cm="1">
        <f t="array" aca="1" ref="AA2274" ca="1">INDIRECT("'Base de données'!A" &amp; ROW(Y2274))</f>
        <v>45901</v>
      </c>
      <c r="AB2274" s="51" t="str" cm="1">
        <f t="array" aca="1" ref="AB2274" ca="1">INDIRECT("'Base de données'!B" &amp; ROW(Z2274))</f>
        <v>HLXBT</v>
      </c>
    </row>
    <row r="2275" spans="1:28" x14ac:dyDescent="0.3">
      <c r="A2275" s="41" t="str">
        <f ca="1">IF(IF(AND($B2275&lt;&gt;"-",$B2275=$E2275),"Entrée et sortie","-")="Entrée et sortie",'Base de données'!$B2275,"-")</f>
        <v>-</v>
      </c>
      <c r="B2275" s="41" t="str">
        <f t="shared" ca="1" si="143"/>
        <v>-</v>
      </c>
      <c r="C2275" s="41" t="str">
        <f t="shared" ca="1" si="144"/>
        <v>-</v>
      </c>
      <c r="D2275" s="41" t="str">
        <f>IF($F2275="sortie en cours d'année",'Base de données'!$B2275,"-")</f>
        <v>-</v>
      </c>
      <c r="E2275" s="41" t="str">
        <f>IF($H2275="entrée en cours d'année",'Base de données'!$B2275,"-")</f>
        <v>-</v>
      </c>
      <c r="F2275" s="37" t="str">
        <f t="shared" si="141"/>
        <v/>
      </c>
      <c r="G2275" s="37" t="str">
        <f>IF($J2275="mouvement",_xlfn.XLOOKUP('Base de données'!$B2275,$V:$V,$V:$V,0),"")</f>
        <v/>
      </c>
      <c r="H2275" s="37" t="str">
        <f t="shared" si="142"/>
        <v/>
      </c>
      <c r="I2275" s="37" t="str">
        <f>IF($J2275="mouvement",_xlfn.XLOOKUP('Base de données'!$B2275,$K:$K,$K:$K,0),"")</f>
        <v/>
      </c>
      <c r="J2275" s="38" t="str">
        <f>IF(AND(Y2275&lt;&gt;MAX(Y:Y),COUNTIF(K2275:V2275,'Base de données'!$B2275)&gt;0),"mouvement","")</f>
        <v/>
      </c>
      <c r="K2275" s="39" t="str">
        <f>IF(K$1&gt;$AE$1,"-",IFERROR(IF(DATEDIF('Base de données'!$A2275,K$1,"d")&lt;&gt;0,"",'Base de données'!$B2275),""))</f>
        <v/>
      </c>
      <c r="L2275" s="39" t="str">
        <f>IF(L$1&gt;$AE$1,"-",IFERROR(IF(DATEDIF('Base de données'!$A2275,L$1,"d")&lt;&gt;0,"",'Base de données'!$B2275),""))</f>
        <v/>
      </c>
      <c r="M2275" s="39" t="str">
        <f>IF(M$1&gt;$AE$1,"-",IFERROR(IF(DATEDIF('Base de données'!$A2275,M$1,"d")&lt;&gt;0,"",'Base de données'!$B2275),""))</f>
        <v/>
      </c>
      <c r="N2275" s="39" t="str">
        <f>IF(N$1&gt;$AE$1,"-",IFERROR(IF(DATEDIF('Base de données'!$A2275,N$1,"d")&lt;&gt;0,"",'Base de données'!$B2275),""))</f>
        <v/>
      </c>
      <c r="O2275" s="39" t="str">
        <f>IF(O$1&gt;$AE$1,"-",IFERROR(IF(DATEDIF('Base de données'!$A2275,O$1,"d")&lt;&gt;0,"",'Base de données'!$B2275),""))</f>
        <v/>
      </c>
      <c r="P2275" s="39" t="str">
        <f>IF(P$1&gt;$AE$1,"-",IFERROR(IF(DATEDIF('Base de données'!$A2275,P$1,"d")&lt;&gt;0,"",'Base de données'!$B2275),""))</f>
        <v/>
      </c>
      <c r="Q2275" s="39" t="str">
        <f>IF(Q$1&gt;$AE$1,"-",IFERROR(IF(DATEDIF('Base de données'!$A2275,Q$1,"d")&lt;&gt;0,"",'Base de données'!$B2275),""))</f>
        <v/>
      </c>
      <c r="R2275" s="39" t="str">
        <f>IF(R$1&gt;$AE$1,"-",IFERROR(IF(DATEDIF('Base de données'!$A2275,R$1,"d")&lt;&gt;0,"",'Base de données'!$B2275),""))</f>
        <v/>
      </c>
      <c r="S2275" s="39" t="str">
        <f>IF(S$1&gt;$AE$1,"-",IFERROR(IF(DATEDIF('Base de données'!$A2275,S$1,"d")&lt;&gt;0,"",'Base de données'!$B2275),""))</f>
        <v>XLFAU</v>
      </c>
      <c r="T2275" s="39" t="str">
        <f>IF(T$1&gt;$AE$1,"-",IFERROR(IF(DATEDIF('Base de données'!$A2275,T$1,"d")&lt;&gt;0,"",'Base de données'!$B2275),""))</f>
        <v/>
      </c>
      <c r="U2275" s="39" t="str">
        <f>IF(U$1&gt;$AE$1,"-",IFERROR(IF(DATEDIF('Base de données'!$A2275,U$1,"d")&lt;&gt;0,"",'Base de données'!$B2275),""))</f>
        <v/>
      </c>
      <c r="V2275" s="39" t="str">
        <f>IF(V$1&gt;$AE$1,"-",IFERROR(IF(DATEDIF('Base de données'!$A2275,V$1,"d")&lt;&gt;0,"",'Base de données'!$B2275),""))</f>
        <v/>
      </c>
      <c r="W2275" s="34"/>
      <c r="X2275" s="30" t="str">
        <f>'Base de données'!$C2275&amp;" "&amp;'Base de données'!$D2275</f>
        <v>Laine Marine</v>
      </c>
      <c r="Y2275" s="31">
        <f>COUNTIF('Base de données'!$B:$B,'Base de données'!$B2275)</f>
        <v>12</v>
      </c>
      <c r="AA2275" s="87" cm="1">
        <f t="array" aca="1" ref="AA2275" ca="1">INDIRECT("'Base de données'!A" &amp; ROW(Y2275))</f>
        <v>45901</v>
      </c>
      <c r="AB2275" s="51" t="str" cm="1">
        <f t="array" aca="1" ref="AB2275" ca="1">INDIRECT("'Base de données'!B" &amp; ROW(Z2275))</f>
        <v>XLFAU</v>
      </c>
    </row>
    <row r="2276" spans="1:28" x14ac:dyDescent="0.3">
      <c r="A2276" s="41" t="str">
        <f ca="1">IF(IF(AND($B2276&lt;&gt;"-",$B2276=$E2276),"Entrée et sortie","-")="Entrée et sortie",'Base de données'!$B2276,"-")</f>
        <v>-</v>
      </c>
      <c r="B2276" s="41" t="str">
        <f t="shared" ca="1" si="143"/>
        <v>-</v>
      </c>
      <c r="C2276" s="41" t="str">
        <f t="shared" ca="1" si="144"/>
        <v>-</v>
      </c>
      <c r="D2276" s="41" t="str">
        <f>IF($F2276="sortie en cours d'année",'Base de données'!$B2276,"-")</f>
        <v>-</v>
      </c>
      <c r="E2276" s="41" t="str">
        <f>IF($H2276="entrée en cours d'année",'Base de données'!$B2276,"-")</f>
        <v>-</v>
      </c>
      <c r="F2276" s="37" t="str">
        <f t="shared" si="141"/>
        <v/>
      </c>
      <c r="G2276" s="37" t="str">
        <f>IF($J2276="mouvement",_xlfn.XLOOKUP('Base de données'!$B2276,$V:$V,$V:$V,0),"")</f>
        <v/>
      </c>
      <c r="H2276" s="37" t="str">
        <f t="shared" si="142"/>
        <v/>
      </c>
      <c r="I2276" s="37" t="str">
        <f>IF($J2276="mouvement",_xlfn.XLOOKUP('Base de données'!$B2276,$K:$K,$K:$K,0),"")</f>
        <v/>
      </c>
      <c r="J2276" s="38" t="str">
        <f>IF(AND(Y2276&lt;&gt;MAX(Y:Y),COUNTIF(K2276:V2276,'Base de données'!$B2276)&gt;0),"mouvement","")</f>
        <v/>
      </c>
      <c r="K2276" s="39" t="str">
        <f>IF(K$1&gt;$AE$1,"-",IFERROR(IF(DATEDIF('Base de données'!$A2276,K$1,"d")&lt;&gt;0,"",'Base de données'!$B2276),""))</f>
        <v/>
      </c>
      <c r="L2276" s="39" t="str">
        <f>IF(L$1&gt;$AE$1,"-",IFERROR(IF(DATEDIF('Base de données'!$A2276,L$1,"d")&lt;&gt;0,"",'Base de données'!$B2276),""))</f>
        <v/>
      </c>
      <c r="M2276" s="39" t="str">
        <f>IF(M$1&gt;$AE$1,"-",IFERROR(IF(DATEDIF('Base de données'!$A2276,M$1,"d")&lt;&gt;0,"",'Base de données'!$B2276),""))</f>
        <v/>
      </c>
      <c r="N2276" s="39" t="str">
        <f>IF(N$1&gt;$AE$1,"-",IFERROR(IF(DATEDIF('Base de données'!$A2276,N$1,"d")&lt;&gt;0,"",'Base de données'!$B2276),""))</f>
        <v/>
      </c>
      <c r="O2276" s="39" t="str">
        <f>IF(O$1&gt;$AE$1,"-",IFERROR(IF(DATEDIF('Base de données'!$A2276,O$1,"d")&lt;&gt;0,"",'Base de données'!$B2276),""))</f>
        <v/>
      </c>
      <c r="P2276" s="39" t="str">
        <f>IF(P$1&gt;$AE$1,"-",IFERROR(IF(DATEDIF('Base de données'!$A2276,P$1,"d")&lt;&gt;0,"",'Base de données'!$B2276),""))</f>
        <v/>
      </c>
      <c r="Q2276" s="39" t="str">
        <f>IF(Q$1&gt;$AE$1,"-",IFERROR(IF(DATEDIF('Base de données'!$A2276,Q$1,"d")&lt;&gt;0,"",'Base de données'!$B2276),""))</f>
        <v/>
      </c>
      <c r="R2276" s="39" t="str">
        <f>IF(R$1&gt;$AE$1,"-",IFERROR(IF(DATEDIF('Base de données'!$A2276,R$1,"d")&lt;&gt;0,"",'Base de données'!$B2276),""))</f>
        <v/>
      </c>
      <c r="S2276" s="39" t="str">
        <f>IF(S$1&gt;$AE$1,"-",IFERROR(IF(DATEDIF('Base de données'!$A2276,S$1,"d")&lt;&gt;0,"",'Base de données'!$B2276),""))</f>
        <v>NAMYB</v>
      </c>
      <c r="T2276" s="39" t="str">
        <f>IF(T$1&gt;$AE$1,"-",IFERROR(IF(DATEDIF('Base de données'!$A2276,T$1,"d")&lt;&gt;0,"",'Base de données'!$B2276),""))</f>
        <v/>
      </c>
      <c r="U2276" s="39" t="str">
        <f>IF(U$1&gt;$AE$1,"-",IFERROR(IF(DATEDIF('Base de données'!$A2276,U$1,"d")&lt;&gt;0,"",'Base de données'!$B2276),""))</f>
        <v/>
      </c>
      <c r="V2276" s="39" t="str">
        <f>IF(V$1&gt;$AE$1,"-",IFERROR(IF(DATEDIF('Base de données'!$A2276,V$1,"d")&lt;&gt;0,"",'Base de données'!$B2276),""))</f>
        <v/>
      </c>
      <c r="W2276" s="34"/>
      <c r="X2276" s="30" t="str">
        <f>'Base de données'!$C2276&amp;" "&amp;'Base de données'!$D2276</f>
        <v>Da Costa Maggie</v>
      </c>
      <c r="Y2276" s="31">
        <f>COUNTIF('Base de données'!$B:$B,'Base de données'!$B2276)</f>
        <v>12</v>
      </c>
      <c r="AA2276" s="87" cm="1">
        <f t="array" aca="1" ref="AA2276" ca="1">INDIRECT("'Base de données'!A" &amp; ROW(Y2276))</f>
        <v>45901</v>
      </c>
      <c r="AB2276" s="51" t="str" cm="1">
        <f t="array" aca="1" ref="AB2276" ca="1">INDIRECT("'Base de données'!B" &amp; ROW(Z2276))</f>
        <v>NAMYB</v>
      </c>
    </row>
    <row r="2277" spans="1:28" x14ac:dyDescent="0.3">
      <c r="A2277" s="41" t="str">
        <f ca="1">IF(IF(AND($B2277&lt;&gt;"-",$B2277=$E2277),"Entrée et sortie","-")="Entrée et sortie",'Base de données'!$B2277,"-")</f>
        <v>-</v>
      </c>
      <c r="B2277" s="41" t="str">
        <f t="shared" ca="1" si="143"/>
        <v>-</v>
      </c>
      <c r="C2277" s="41" t="str">
        <f t="shared" ca="1" si="144"/>
        <v>-</v>
      </c>
      <c r="D2277" s="41" t="str">
        <f>IF($F2277="sortie en cours d'année",'Base de données'!$B2277,"-")</f>
        <v>-</v>
      </c>
      <c r="E2277" s="41" t="str">
        <f>IF($H2277="entrée en cours d'année",'Base de données'!$B2277,"-")</f>
        <v>-</v>
      </c>
      <c r="F2277" s="37" t="str">
        <f t="shared" si="141"/>
        <v/>
      </c>
      <c r="G2277" s="37" t="str">
        <f>IF($J2277="mouvement",_xlfn.XLOOKUP('Base de données'!$B2277,$V:$V,$V:$V,0),"")</f>
        <v/>
      </c>
      <c r="H2277" s="37" t="str">
        <f t="shared" si="142"/>
        <v/>
      </c>
      <c r="I2277" s="37" t="str">
        <f>IF($J2277="mouvement",_xlfn.XLOOKUP('Base de données'!$B2277,$K:$K,$K:$K,0),"")</f>
        <v/>
      </c>
      <c r="J2277" s="38" t="str">
        <f>IF(AND(Y2277&lt;&gt;MAX(Y:Y),COUNTIF(K2277:V2277,'Base de données'!$B2277)&gt;0),"mouvement","")</f>
        <v/>
      </c>
      <c r="K2277" s="39" t="str">
        <f>IF(K$1&gt;$AE$1,"-",IFERROR(IF(DATEDIF('Base de données'!$A2277,K$1,"d")&lt;&gt;0,"",'Base de données'!$B2277),""))</f>
        <v/>
      </c>
      <c r="L2277" s="39" t="str">
        <f>IF(L$1&gt;$AE$1,"-",IFERROR(IF(DATEDIF('Base de données'!$A2277,L$1,"d")&lt;&gt;0,"",'Base de données'!$B2277),""))</f>
        <v/>
      </c>
      <c r="M2277" s="39" t="str">
        <f>IF(M$1&gt;$AE$1,"-",IFERROR(IF(DATEDIF('Base de données'!$A2277,M$1,"d")&lt;&gt;0,"",'Base de données'!$B2277),""))</f>
        <v/>
      </c>
      <c r="N2277" s="39" t="str">
        <f>IF(N$1&gt;$AE$1,"-",IFERROR(IF(DATEDIF('Base de données'!$A2277,N$1,"d")&lt;&gt;0,"",'Base de données'!$B2277),""))</f>
        <v/>
      </c>
      <c r="O2277" s="39" t="str">
        <f>IF(O$1&gt;$AE$1,"-",IFERROR(IF(DATEDIF('Base de données'!$A2277,O$1,"d")&lt;&gt;0,"",'Base de données'!$B2277),""))</f>
        <v/>
      </c>
      <c r="P2277" s="39" t="str">
        <f>IF(P$1&gt;$AE$1,"-",IFERROR(IF(DATEDIF('Base de données'!$A2277,P$1,"d")&lt;&gt;0,"",'Base de données'!$B2277),""))</f>
        <v/>
      </c>
      <c r="Q2277" s="39" t="str">
        <f>IF(Q$1&gt;$AE$1,"-",IFERROR(IF(DATEDIF('Base de données'!$A2277,Q$1,"d")&lt;&gt;0,"",'Base de données'!$B2277),""))</f>
        <v/>
      </c>
      <c r="R2277" s="39" t="str">
        <f>IF(R$1&gt;$AE$1,"-",IFERROR(IF(DATEDIF('Base de données'!$A2277,R$1,"d")&lt;&gt;0,"",'Base de données'!$B2277),""))</f>
        <v/>
      </c>
      <c r="S2277" s="39" t="str">
        <f>IF(S$1&gt;$AE$1,"-",IFERROR(IF(DATEDIF('Base de données'!$A2277,S$1,"d")&lt;&gt;0,"",'Base de données'!$B2277),""))</f>
        <v>K1I44</v>
      </c>
      <c r="T2277" s="39" t="str">
        <f>IF(T$1&gt;$AE$1,"-",IFERROR(IF(DATEDIF('Base de données'!$A2277,T$1,"d")&lt;&gt;0,"",'Base de données'!$B2277),""))</f>
        <v/>
      </c>
      <c r="U2277" s="39" t="str">
        <f>IF(U$1&gt;$AE$1,"-",IFERROR(IF(DATEDIF('Base de données'!$A2277,U$1,"d")&lt;&gt;0,"",'Base de données'!$B2277),""))</f>
        <v/>
      </c>
      <c r="V2277" s="39" t="str">
        <f>IF(V$1&gt;$AE$1,"-",IFERROR(IF(DATEDIF('Base de données'!$A2277,V$1,"d")&lt;&gt;0,"",'Base de données'!$B2277),""))</f>
        <v/>
      </c>
      <c r="W2277" s="34"/>
      <c r="X2277" s="30" t="str">
        <f>'Base de données'!$C2277&amp;" "&amp;'Base de données'!$D2277</f>
        <v>Neveu Geneviève</v>
      </c>
      <c r="Y2277" s="31">
        <f>COUNTIF('Base de données'!$B:$B,'Base de données'!$B2277)</f>
        <v>12</v>
      </c>
      <c r="AA2277" s="87" cm="1">
        <f t="array" aca="1" ref="AA2277" ca="1">INDIRECT("'Base de données'!A" &amp; ROW(Y2277))</f>
        <v>45901</v>
      </c>
      <c r="AB2277" s="51" t="str" cm="1">
        <f t="array" aca="1" ref="AB2277" ca="1">INDIRECT("'Base de données'!B" &amp; ROW(Z2277))</f>
        <v>K1I44</v>
      </c>
    </row>
    <row r="2278" spans="1:28" x14ac:dyDescent="0.3">
      <c r="A2278" s="41" t="str">
        <f ca="1">IF(IF(AND($B2278&lt;&gt;"-",$B2278=$E2278),"Entrée et sortie","-")="Entrée et sortie",'Base de données'!$B2278,"-")</f>
        <v>-</v>
      </c>
      <c r="B2278" s="41" t="str">
        <f t="shared" ca="1" si="143"/>
        <v>-</v>
      </c>
      <c r="C2278" s="41" t="str">
        <f t="shared" ca="1" si="144"/>
        <v>-</v>
      </c>
      <c r="D2278" s="41" t="str">
        <f>IF($F2278="sortie en cours d'année",'Base de données'!$B2278,"-")</f>
        <v>-</v>
      </c>
      <c r="E2278" s="41" t="str">
        <f>IF($H2278="entrée en cours d'année",'Base de données'!$B2278,"-")</f>
        <v>-</v>
      </c>
      <c r="F2278" s="37" t="str">
        <f t="shared" si="141"/>
        <v/>
      </c>
      <c r="G2278" s="37" t="str">
        <f>IF($J2278="mouvement",_xlfn.XLOOKUP('Base de données'!$B2278,$V:$V,$V:$V,0),"")</f>
        <v/>
      </c>
      <c r="H2278" s="37" t="str">
        <f t="shared" si="142"/>
        <v/>
      </c>
      <c r="I2278" s="37" t="str">
        <f>IF($J2278="mouvement",_xlfn.XLOOKUP('Base de données'!$B2278,$K:$K,$K:$K,0),"")</f>
        <v/>
      </c>
      <c r="J2278" s="38" t="str">
        <f>IF(AND(Y2278&lt;&gt;MAX(Y:Y),COUNTIF(K2278:V2278,'Base de données'!$B2278)&gt;0),"mouvement","")</f>
        <v/>
      </c>
      <c r="K2278" s="39" t="str">
        <f>IF(K$1&gt;$AE$1,"-",IFERROR(IF(DATEDIF('Base de données'!$A2278,K$1,"d")&lt;&gt;0,"",'Base de données'!$B2278),""))</f>
        <v/>
      </c>
      <c r="L2278" s="39" t="str">
        <f>IF(L$1&gt;$AE$1,"-",IFERROR(IF(DATEDIF('Base de données'!$A2278,L$1,"d")&lt;&gt;0,"",'Base de données'!$B2278),""))</f>
        <v/>
      </c>
      <c r="M2278" s="39" t="str">
        <f>IF(M$1&gt;$AE$1,"-",IFERROR(IF(DATEDIF('Base de données'!$A2278,M$1,"d")&lt;&gt;0,"",'Base de données'!$B2278),""))</f>
        <v/>
      </c>
      <c r="N2278" s="39" t="str">
        <f>IF(N$1&gt;$AE$1,"-",IFERROR(IF(DATEDIF('Base de données'!$A2278,N$1,"d")&lt;&gt;0,"",'Base de données'!$B2278),""))</f>
        <v/>
      </c>
      <c r="O2278" s="39" t="str">
        <f>IF(O$1&gt;$AE$1,"-",IFERROR(IF(DATEDIF('Base de données'!$A2278,O$1,"d")&lt;&gt;0,"",'Base de données'!$B2278),""))</f>
        <v/>
      </c>
      <c r="P2278" s="39" t="str">
        <f>IF(P$1&gt;$AE$1,"-",IFERROR(IF(DATEDIF('Base de données'!$A2278,P$1,"d")&lt;&gt;0,"",'Base de données'!$B2278),""))</f>
        <v/>
      </c>
      <c r="Q2278" s="39" t="str">
        <f>IF(Q$1&gt;$AE$1,"-",IFERROR(IF(DATEDIF('Base de données'!$A2278,Q$1,"d")&lt;&gt;0,"",'Base de données'!$B2278),""))</f>
        <v/>
      </c>
      <c r="R2278" s="39" t="str">
        <f>IF(R$1&gt;$AE$1,"-",IFERROR(IF(DATEDIF('Base de données'!$A2278,R$1,"d")&lt;&gt;0,"",'Base de données'!$B2278),""))</f>
        <v/>
      </c>
      <c r="S2278" s="39" t="str">
        <f>IF(S$1&gt;$AE$1,"-",IFERROR(IF(DATEDIF('Base de données'!$A2278,S$1,"d")&lt;&gt;0,"",'Base de données'!$B2278),""))</f>
        <v>GERRB</v>
      </c>
      <c r="T2278" s="39" t="str">
        <f>IF(T$1&gt;$AE$1,"-",IFERROR(IF(DATEDIF('Base de données'!$A2278,T$1,"d")&lt;&gt;0,"",'Base de données'!$B2278),""))</f>
        <v/>
      </c>
      <c r="U2278" s="39" t="str">
        <f>IF(U$1&gt;$AE$1,"-",IFERROR(IF(DATEDIF('Base de données'!$A2278,U$1,"d")&lt;&gt;0,"",'Base de données'!$B2278),""))</f>
        <v/>
      </c>
      <c r="V2278" s="39" t="str">
        <f>IF(V$1&gt;$AE$1,"-",IFERROR(IF(DATEDIF('Base de données'!$A2278,V$1,"d")&lt;&gt;0,"",'Base de données'!$B2278),""))</f>
        <v/>
      </c>
      <c r="W2278" s="34"/>
      <c r="X2278" s="30" t="str">
        <f>'Base de données'!$C2278&amp;" "&amp;'Base de données'!$D2278</f>
        <v>Fontaine Arthur</v>
      </c>
      <c r="Y2278" s="31">
        <f>COUNTIF('Base de données'!$B:$B,'Base de données'!$B2278)</f>
        <v>12</v>
      </c>
      <c r="AA2278" s="87" cm="1">
        <f t="array" aca="1" ref="AA2278" ca="1">INDIRECT("'Base de données'!A" &amp; ROW(Y2278))</f>
        <v>45901</v>
      </c>
      <c r="AB2278" s="51" t="str" cm="1">
        <f t="array" aca="1" ref="AB2278" ca="1">INDIRECT("'Base de données'!B" &amp; ROW(Z2278))</f>
        <v>GERRB</v>
      </c>
    </row>
    <row r="2279" spans="1:28" x14ac:dyDescent="0.3">
      <c r="A2279" s="41" t="str">
        <f ca="1">IF(IF(AND($B2279&lt;&gt;"-",$B2279=$E2279),"Entrée et sortie","-")="Entrée et sortie",'Base de données'!$B2279,"-")</f>
        <v>-</v>
      </c>
      <c r="B2279" s="41" t="str">
        <f t="shared" ca="1" si="143"/>
        <v>-</v>
      </c>
      <c r="C2279" s="41" t="str">
        <f t="shared" ca="1" si="144"/>
        <v>-</v>
      </c>
      <c r="D2279" s="41" t="str">
        <f>IF($F2279="sortie en cours d'année",'Base de données'!$B2279,"-")</f>
        <v>-</v>
      </c>
      <c r="E2279" s="41" t="str">
        <f>IF($H2279="entrée en cours d'année",'Base de données'!$B2279,"-")</f>
        <v>-</v>
      </c>
      <c r="F2279" s="37" t="str">
        <f t="shared" si="141"/>
        <v/>
      </c>
      <c r="G2279" s="37" t="str">
        <f>IF($J2279="mouvement",_xlfn.XLOOKUP('Base de données'!$B2279,$V:$V,$V:$V,0),"")</f>
        <v/>
      </c>
      <c r="H2279" s="37" t="str">
        <f t="shared" si="142"/>
        <v/>
      </c>
      <c r="I2279" s="37" t="str">
        <f>IF($J2279="mouvement",_xlfn.XLOOKUP('Base de données'!$B2279,$K:$K,$K:$K,0),"")</f>
        <v/>
      </c>
      <c r="J2279" s="38" t="str">
        <f>IF(AND(Y2279&lt;&gt;MAX(Y:Y),COUNTIF(K2279:V2279,'Base de données'!$B2279)&gt;0),"mouvement","")</f>
        <v/>
      </c>
      <c r="K2279" s="39" t="str">
        <f>IF(K$1&gt;$AE$1,"-",IFERROR(IF(DATEDIF('Base de données'!$A2279,K$1,"d")&lt;&gt;0,"",'Base de données'!$B2279),""))</f>
        <v/>
      </c>
      <c r="L2279" s="39" t="str">
        <f>IF(L$1&gt;$AE$1,"-",IFERROR(IF(DATEDIF('Base de données'!$A2279,L$1,"d")&lt;&gt;0,"",'Base de données'!$B2279),""))</f>
        <v/>
      </c>
      <c r="M2279" s="39" t="str">
        <f>IF(M$1&gt;$AE$1,"-",IFERROR(IF(DATEDIF('Base de données'!$A2279,M$1,"d")&lt;&gt;0,"",'Base de données'!$B2279),""))</f>
        <v/>
      </c>
      <c r="N2279" s="39" t="str">
        <f>IF(N$1&gt;$AE$1,"-",IFERROR(IF(DATEDIF('Base de données'!$A2279,N$1,"d")&lt;&gt;0,"",'Base de données'!$B2279),""))</f>
        <v/>
      </c>
      <c r="O2279" s="39" t="str">
        <f>IF(O$1&gt;$AE$1,"-",IFERROR(IF(DATEDIF('Base de données'!$A2279,O$1,"d")&lt;&gt;0,"",'Base de données'!$B2279),""))</f>
        <v/>
      </c>
      <c r="P2279" s="39" t="str">
        <f>IF(P$1&gt;$AE$1,"-",IFERROR(IF(DATEDIF('Base de données'!$A2279,P$1,"d")&lt;&gt;0,"",'Base de données'!$B2279),""))</f>
        <v/>
      </c>
      <c r="Q2279" s="39" t="str">
        <f>IF(Q$1&gt;$AE$1,"-",IFERROR(IF(DATEDIF('Base de données'!$A2279,Q$1,"d")&lt;&gt;0,"",'Base de données'!$B2279),""))</f>
        <v/>
      </c>
      <c r="R2279" s="39" t="str">
        <f>IF(R$1&gt;$AE$1,"-",IFERROR(IF(DATEDIF('Base de données'!$A2279,R$1,"d")&lt;&gt;0,"",'Base de données'!$B2279),""))</f>
        <v/>
      </c>
      <c r="S2279" s="39" t="str">
        <f>IF(S$1&gt;$AE$1,"-",IFERROR(IF(DATEDIF('Base de données'!$A2279,S$1,"d")&lt;&gt;0,"",'Base de données'!$B2279),""))</f>
        <v>6ZPJJ</v>
      </c>
      <c r="T2279" s="39" t="str">
        <f>IF(T$1&gt;$AE$1,"-",IFERROR(IF(DATEDIF('Base de données'!$A2279,T$1,"d")&lt;&gt;0,"",'Base de données'!$B2279),""))</f>
        <v/>
      </c>
      <c r="U2279" s="39" t="str">
        <f>IF(U$1&gt;$AE$1,"-",IFERROR(IF(DATEDIF('Base de données'!$A2279,U$1,"d")&lt;&gt;0,"",'Base de données'!$B2279),""))</f>
        <v/>
      </c>
      <c r="V2279" s="39" t="str">
        <f>IF(V$1&gt;$AE$1,"-",IFERROR(IF(DATEDIF('Base de données'!$A2279,V$1,"d")&lt;&gt;0,"",'Base de données'!$B2279),""))</f>
        <v/>
      </c>
      <c r="W2279" s="34"/>
      <c r="X2279" s="30" t="str">
        <f>'Base de données'!$C2279&amp;" "&amp;'Base de données'!$D2279</f>
        <v>Laurent Adrienne</v>
      </c>
      <c r="Y2279" s="31">
        <f>COUNTIF('Base de données'!$B:$B,'Base de données'!$B2279)</f>
        <v>12</v>
      </c>
      <c r="AA2279" s="87" cm="1">
        <f t="array" aca="1" ref="AA2279" ca="1">INDIRECT("'Base de données'!A" &amp; ROW(Y2279))</f>
        <v>45901</v>
      </c>
      <c r="AB2279" s="51" t="str" cm="1">
        <f t="array" aca="1" ref="AB2279" ca="1">INDIRECT("'Base de données'!B" &amp; ROW(Z2279))</f>
        <v>6ZPJJ</v>
      </c>
    </row>
    <row r="2280" spans="1:28" x14ac:dyDescent="0.3">
      <c r="A2280" s="41" t="str">
        <f ca="1">IF(IF(AND($B2280&lt;&gt;"-",$B2280=$E2280),"Entrée et sortie","-")="Entrée et sortie",'Base de données'!$B2280,"-")</f>
        <v>-</v>
      </c>
      <c r="B2280" s="41" t="str">
        <f t="shared" ca="1" si="143"/>
        <v>-</v>
      </c>
      <c r="C2280" s="41" t="str">
        <f t="shared" ca="1" si="144"/>
        <v>-</v>
      </c>
      <c r="D2280" s="41" t="str">
        <f>IF($F2280="sortie en cours d'année",'Base de données'!$B2280,"-")</f>
        <v>-</v>
      </c>
      <c r="E2280" s="41" t="str">
        <f>IF($H2280="entrée en cours d'année",'Base de données'!$B2280,"-")</f>
        <v>-</v>
      </c>
      <c r="F2280" s="37" t="str">
        <f t="shared" si="141"/>
        <v/>
      </c>
      <c r="G2280" s="37" t="str">
        <f>IF($J2280="mouvement",_xlfn.XLOOKUP('Base de données'!$B2280,$V:$V,$V:$V,0),"")</f>
        <v/>
      </c>
      <c r="H2280" s="37" t="str">
        <f t="shared" si="142"/>
        <v/>
      </c>
      <c r="I2280" s="37" t="str">
        <f>IF($J2280="mouvement",_xlfn.XLOOKUP('Base de données'!$B2280,$K:$K,$K:$K,0),"")</f>
        <v/>
      </c>
      <c r="J2280" s="38" t="str">
        <f>IF(AND(Y2280&lt;&gt;MAX(Y:Y),COUNTIF(K2280:V2280,'Base de données'!$B2280)&gt;0),"mouvement","")</f>
        <v/>
      </c>
      <c r="K2280" s="39" t="str">
        <f>IF(K$1&gt;$AE$1,"-",IFERROR(IF(DATEDIF('Base de données'!$A2280,K$1,"d")&lt;&gt;0,"",'Base de données'!$B2280),""))</f>
        <v/>
      </c>
      <c r="L2280" s="39" t="str">
        <f>IF(L$1&gt;$AE$1,"-",IFERROR(IF(DATEDIF('Base de données'!$A2280,L$1,"d")&lt;&gt;0,"",'Base de données'!$B2280),""))</f>
        <v/>
      </c>
      <c r="M2280" s="39" t="str">
        <f>IF(M$1&gt;$AE$1,"-",IFERROR(IF(DATEDIF('Base de données'!$A2280,M$1,"d")&lt;&gt;0,"",'Base de données'!$B2280),""))</f>
        <v/>
      </c>
      <c r="N2280" s="39" t="str">
        <f>IF(N$1&gt;$AE$1,"-",IFERROR(IF(DATEDIF('Base de données'!$A2280,N$1,"d")&lt;&gt;0,"",'Base de données'!$B2280),""))</f>
        <v/>
      </c>
      <c r="O2280" s="39" t="str">
        <f>IF(O$1&gt;$AE$1,"-",IFERROR(IF(DATEDIF('Base de données'!$A2280,O$1,"d")&lt;&gt;0,"",'Base de données'!$B2280),""))</f>
        <v/>
      </c>
      <c r="P2280" s="39" t="str">
        <f>IF(P$1&gt;$AE$1,"-",IFERROR(IF(DATEDIF('Base de données'!$A2280,P$1,"d")&lt;&gt;0,"",'Base de données'!$B2280),""))</f>
        <v/>
      </c>
      <c r="Q2280" s="39" t="str">
        <f>IF(Q$1&gt;$AE$1,"-",IFERROR(IF(DATEDIF('Base de données'!$A2280,Q$1,"d")&lt;&gt;0,"",'Base de données'!$B2280),""))</f>
        <v/>
      </c>
      <c r="R2280" s="39" t="str">
        <f>IF(R$1&gt;$AE$1,"-",IFERROR(IF(DATEDIF('Base de données'!$A2280,R$1,"d")&lt;&gt;0,"",'Base de données'!$B2280),""))</f>
        <v/>
      </c>
      <c r="S2280" s="39" t="str">
        <f>IF(S$1&gt;$AE$1,"-",IFERROR(IF(DATEDIF('Base de données'!$A2280,S$1,"d")&lt;&gt;0,"",'Base de données'!$B2280),""))</f>
        <v>QXZRZ</v>
      </c>
      <c r="T2280" s="39" t="str">
        <f>IF(T$1&gt;$AE$1,"-",IFERROR(IF(DATEDIF('Base de données'!$A2280,T$1,"d")&lt;&gt;0,"",'Base de données'!$B2280),""))</f>
        <v/>
      </c>
      <c r="U2280" s="39" t="str">
        <f>IF(U$1&gt;$AE$1,"-",IFERROR(IF(DATEDIF('Base de données'!$A2280,U$1,"d")&lt;&gt;0,"",'Base de données'!$B2280),""))</f>
        <v/>
      </c>
      <c r="V2280" s="39" t="str">
        <f>IF(V$1&gt;$AE$1,"-",IFERROR(IF(DATEDIF('Base de données'!$A2280,V$1,"d")&lt;&gt;0,"",'Base de données'!$B2280),""))</f>
        <v/>
      </c>
      <c r="W2280" s="34"/>
      <c r="X2280" s="30" t="str">
        <f>'Base de données'!$C2280&amp;" "&amp;'Base de données'!$D2280</f>
        <v>Mallet William</v>
      </c>
      <c r="Y2280" s="31">
        <f>COUNTIF('Base de données'!$B:$B,'Base de données'!$B2280)</f>
        <v>12</v>
      </c>
      <c r="AA2280" s="87" cm="1">
        <f t="array" aca="1" ref="AA2280" ca="1">INDIRECT("'Base de données'!A" &amp; ROW(Y2280))</f>
        <v>45901</v>
      </c>
      <c r="AB2280" s="51" t="str" cm="1">
        <f t="array" aca="1" ref="AB2280" ca="1">INDIRECT("'Base de données'!B" &amp; ROW(Z2280))</f>
        <v>QXZRZ</v>
      </c>
    </row>
    <row r="2281" spans="1:28" x14ac:dyDescent="0.3">
      <c r="A2281" s="41" t="str">
        <f ca="1">IF(IF(AND($B2281&lt;&gt;"-",$B2281=$E2281),"Entrée et sortie","-")="Entrée et sortie",'Base de données'!$B2281,"-")</f>
        <v>-</v>
      </c>
      <c r="B2281" s="41" t="str">
        <f t="shared" ca="1" si="143"/>
        <v>-</v>
      </c>
      <c r="C2281" s="41" t="str">
        <f t="shared" ca="1" si="144"/>
        <v>-</v>
      </c>
      <c r="D2281" s="41" t="str">
        <f>IF($F2281="sortie en cours d'année",'Base de données'!$B2281,"-")</f>
        <v>-</v>
      </c>
      <c r="E2281" s="41" t="str">
        <f>IF($H2281="entrée en cours d'année",'Base de données'!$B2281,"-")</f>
        <v>-</v>
      </c>
      <c r="F2281" s="37" t="str">
        <f t="shared" si="141"/>
        <v/>
      </c>
      <c r="G2281" s="37" t="str">
        <f>IF($J2281="mouvement",_xlfn.XLOOKUP('Base de données'!$B2281,$V:$V,$V:$V,0),"")</f>
        <v/>
      </c>
      <c r="H2281" s="37" t="str">
        <f t="shared" si="142"/>
        <v/>
      </c>
      <c r="I2281" s="37" t="str">
        <f>IF($J2281="mouvement",_xlfn.XLOOKUP('Base de données'!$B2281,$K:$K,$K:$K,0),"")</f>
        <v/>
      </c>
      <c r="J2281" s="38" t="str">
        <f>IF(AND(Y2281&lt;&gt;MAX(Y:Y),COUNTIF(K2281:V2281,'Base de données'!$B2281)&gt;0),"mouvement","")</f>
        <v/>
      </c>
      <c r="K2281" s="39" t="str">
        <f>IF(K$1&gt;$AE$1,"-",IFERROR(IF(DATEDIF('Base de données'!$A2281,K$1,"d")&lt;&gt;0,"",'Base de données'!$B2281),""))</f>
        <v/>
      </c>
      <c r="L2281" s="39" t="str">
        <f>IF(L$1&gt;$AE$1,"-",IFERROR(IF(DATEDIF('Base de données'!$A2281,L$1,"d")&lt;&gt;0,"",'Base de données'!$B2281),""))</f>
        <v/>
      </c>
      <c r="M2281" s="39" t="str">
        <f>IF(M$1&gt;$AE$1,"-",IFERROR(IF(DATEDIF('Base de données'!$A2281,M$1,"d")&lt;&gt;0,"",'Base de données'!$B2281),""))</f>
        <v/>
      </c>
      <c r="N2281" s="39" t="str">
        <f>IF(N$1&gt;$AE$1,"-",IFERROR(IF(DATEDIF('Base de données'!$A2281,N$1,"d")&lt;&gt;0,"",'Base de données'!$B2281),""))</f>
        <v/>
      </c>
      <c r="O2281" s="39" t="str">
        <f>IF(O$1&gt;$AE$1,"-",IFERROR(IF(DATEDIF('Base de données'!$A2281,O$1,"d")&lt;&gt;0,"",'Base de données'!$B2281),""))</f>
        <v/>
      </c>
      <c r="P2281" s="39" t="str">
        <f>IF(P$1&gt;$AE$1,"-",IFERROR(IF(DATEDIF('Base de données'!$A2281,P$1,"d")&lt;&gt;0,"",'Base de données'!$B2281),""))</f>
        <v/>
      </c>
      <c r="Q2281" s="39" t="str">
        <f>IF(Q$1&gt;$AE$1,"-",IFERROR(IF(DATEDIF('Base de données'!$A2281,Q$1,"d")&lt;&gt;0,"",'Base de données'!$B2281),""))</f>
        <v/>
      </c>
      <c r="R2281" s="39" t="str">
        <f>IF(R$1&gt;$AE$1,"-",IFERROR(IF(DATEDIF('Base de données'!$A2281,R$1,"d")&lt;&gt;0,"",'Base de données'!$B2281),""))</f>
        <v/>
      </c>
      <c r="S2281" s="39" t="str">
        <f>IF(S$1&gt;$AE$1,"-",IFERROR(IF(DATEDIF('Base de données'!$A2281,S$1,"d")&lt;&gt;0,"",'Base de données'!$B2281),""))</f>
        <v>2TAA0</v>
      </c>
      <c r="T2281" s="39" t="str">
        <f>IF(T$1&gt;$AE$1,"-",IFERROR(IF(DATEDIF('Base de données'!$A2281,T$1,"d")&lt;&gt;0,"",'Base de données'!$B2281),""))</f>
        <v/>
      </c>
      <c r="U2281" s="39" t="str">
        <f>IF(U$1&gt;$AE$1,"-",IFERROR(IF(DATEDIF('Base de données'!$A2281,U$1,"d")&lt;&gt;0,"",'Base de données'!$B2281),""))</f>
        <v/>
      </c>
      <c r="V2281" s="39" t="str">
        <f>IF(V$1&gt;$AE$1,"-",IFERROR(IF(DATEDIF('Base de données'!$A2281,V$1,"d")&lt;&gt;0,"",'Base de données'!$B2281),""))</f>
        <v/>
      </c>
      <c r="W2281" s="34"/>
      <c r="X2281" s="30" t="str">
        <f>'Base de données'!$C2281&amp;" "&amp;'Base de données'!$D2281</f>
        <v>Turpin Luc</v>
      </c>
      <c r="Y2281" s="31">
        <f>COUNTIF('Base de données'!$B:$B,'Base de données'!$B2281)</f>
        <v>12</v>
      </c>
      <c r="AA2281" s="87" cm="1">
        <f t="array" aca="1" ref="AA2281" ca="1">INDIRECT("'Base de données'!A" &amp; ROW(Y2281))</f>
        <v>45901</v>
      </c>
      <c r="AB2281" s="51" t="str" cm="1">
        <f t="array" aca="1" ref="AB2281" ca="1">INDIRECT("'Base de données'!B" &amp; ROW(Z2281))</f>
        <v>2TAA0</v>
      </c>
    </row>
    <row r="2282" spans="1:28" x14ac:dyDescent="0.3">
      <c r="A2282" s="41" t="str">
        <f ca="1">IF(IF(AND($B2282&lt;&gt;"-",$B2282=$E2282),"Entrée et sortie","-")="Entrée et sortie",'Base de données'!$B2282,"-")</f>
        <v>-</v>
      </c>
      <c r="B2282" s="41" t="str">
        <f t="shared" ca="1" si="143"/>
        <v>-</v>
      </c>
      <c r="C2282" s="41" t="str">
        <f t="shared" ca="1" si="144"/>
        <v>-</v>
      </c>
      <c r="D2282" s="41" t="str">
        <f>IF($F2282="sortie en cours d'année",'Base de données'!$B2282,"-")</f>
        <v>-</v>
      </c>
      <c r="E2282" s="41" t="str">
        <f>IF($H2282="entrée en cours d'année",'Base de données'!$B2282,"-")</f>
        <v>-</v>
      </c>
      <c r="F2282" s="37" t="str">
        <f t="shared" si="141"/>
        <v/>
      </c>
      <c r="G2282" s="37" t="str">
        <f>IF($J2282="mouvement",_xlfn.XLOOKUP('Base de données'!$B2282,$V:$V,$V:$V,0),"")</f>
        <v/>
      </c>
      <c r="H2282" s="37" t="str">
        <f t="shared" si="142"/>
        <v/>
      </c>
      <c r="I2282" s="37" t="str">
        <f>IF($J2282="mouvement",_xlfn.XLOOKUP('Base de données'!$B2282,$K:$K,$K:$K,0),"")</f>
        <v/>
      </c>
      <c r="J2282" s="38" t="str">
        <f>IF(AND(Y2282&lt;&gt;MAX(Y:Y),COUNTIF(K2282:V2282,'Base de données'!$B2282)&gt;0),"mouvement","")</f>
        <v/>
      </c>
      <c r="K2282" s="39" t="str">
        <f>IF(K$1&gt;$AE$1,"-",IFERROR(IF(DATEDIF('Base de données'!$A2282,K$1,"d")&lt;&gt;0,"",'Base de données'!$B2282),""))</f>
        <v/>
      </c>
      <c r="L2282" s="39" t="str">
        <f>IF(L$1&gt;$AE$1,"-",IFERROR(IF(DATEDIF('Base de données'!$A2282,L$1,"d")&lt;&gt;0,"",'Base de données'!$B2282),""))</f>
        <v/>
      </c>
      <c r="M2282" s="39" t="str">
        <f>IF(M$1&gt;$AE$1,"-",IFERROR(IF(DATEDIF('Base de données'!$A2282,M$1,"d")&lt;&gt;0,"",'Base de données'!$B2282),""))</f>
        <v/>
      </c>
      <c r="N2282" s="39" t="str">
        <f>IF(N$1&gt;$AE$1,"-",IFERROR(IF(DATEDIF('Base de données'!$A2282,N$1,"d")&lt;&gt;0,"",'Base de données'!$B2282),""))</f>
        <v/>
      </c>
      <c r="O2282" s="39" t="str">
        <f>IF(O$1&gt;$AE$1,"-",IFERROR(IF(DATEDIF('Base de données'!$A2282,O$1,"d")&lt;&gt;0,"",'Base de données'!$B2282),""))</f>
        <v/>
      </c>
      <c r="P2282" s="39" t="str">
        <f>IF(P$1&gt;$AE$1,"-",IFERROR(IF(DATEDIF('Base de données'!$A2282,P$1,"d")&lt;&gt;0,"",'Base de données'!$B2282),""))</f>
        <v/>
      </c>
      <c r="Q2282" s="39" t="str">
        <f>IF(Q$1&gt;$AE$1,"-",IFERROR(IF(DATEDIF('Base de données'!$A2282,Q$1,"d")&lt;&gt;0,"",'Base de données'!$B2282),""))</f>
        <v/>
      </c>
      <c r="R2282" s="39" t="str">
        <f>IF(R$1&gt;$AE$1,"-",IFERROR(IF(DATEDIF('Base de données'!$A2282,R$1,"d")&lt;&gt;0,"",'Base de données'!$B2282),""))</f>
        <v/>
      </c>
      <c r="S2282" s="39" t="str">
        <f>IF(S$1&gt;$AE$1,"-",IFERROR(IF(DATEDIF('Base de données'!$A2282,S$1,"d")&lt;&gt;0,"",'Base de données'!$B2282),""))</f>
        <v>827HN</v>
      </c>
      <c r="T2282" s="39" t="str">
        <f>IF(T$1&gt;$AE$1,"-",IFERROR(IF(DATEDIF('Base de données'!$A2282,T$1,"d")&lt;&gt;0,"",'Base de données'!$B2282),""))</f>
        <v/>
      </c>
      <c r="U2282" s="39" t="str">
        <f>IF(U$1&gt;$AE$1,"-",IFERROR(IF(DATEDIF('Base de données'!$A2282,U$1,"d")&lt;&gt;0,"",'Base de données'!$B2282),""))</f>
        <v/>
      </c>
      <c r="V2282" s="39" t="str">
        <f>IF(V$1&gt;$AE$1,"-",IFERROR(IF(DATEDIF('Base de données'!$A2282,V$1,"d")&lt;&gt;0,"",'Base de données'!$B2282),""))</f>
        <v/>
      </c>
      <c r="W2282" s="34"/>
      <c r="X2282" s="30" t="str">
        <f>'Base de données'!$C2282&amp;" "&amp;'Base de données'!$D2282</f>
        <v>Gilbert Georges</v>
      </c>
      <c r="Y2282" s="31">
        <f>COUNTIF('Base de données'!$B:$B,'Base de données'!$B2282)</f>
        <v>12</v>
      </c>
      <c r="AA2282" s="87" cm="1">
        <f t="array" aca="1" ref="AA2282" ca="1">INDIRECT("'Base de données'!A" &amp; ROW(Y2282))</f>
        <v>45901</v>
      </c>
      <c r="AB2282" s="51" t="str" cm="1">
        <f t="array" aca="1" ref="AB2282" ca="1">INDIRECT("'Base de données'!B" &amp; ROW(Z2282))</f>
        <v>827HN</v>
      </c>
    </row>
    <row r="2283" spans="1:28" x14ac:dyDescent="0.3">
      <c r="A2283" s="41" t="str">
        <f ca="1">IF(IF(AND($B2283&lt;&gt;"-",$B2283=$E2283),"Entrée et sortie","-")="Entrée et sortie",'Base de données'!$B2283,"-")</f>
        <v>-</v>
      </c>
      <c r="B2283" s="41" t="str">
        <f t="shared" ca="1" si="143"/>
        <v>-</v>
      </c>
      <c r="C2283" s="41" t="str">
        <f t="shared" ca="1" si="144"/>
        <v>-</v>
      </c>
      <c r="D2283" s="41" t="str">
        <f>IF($F2283="sortie en cours d'année",'Base de données'!$B2283,"-")</f>
        <v>-</v>
      </c>
      <c r="E2283" s="41" t="str">
        <f>IF($H2283="entrée en cours d'année",'Base de données'!$B2283,"-")</f>
        <v>-</v>
      </c>
      <c r="F2283" s="37" t="str">
        <f t="shared" si="141"/>
        <v/>
      </c>
      <c r="G2283" s="37" t="str">
        <f>IF($J2283="mouvement",_xlfn.XLOOKUP('Base de données'!$B2283,$V:$V,$V:$V,0),"")</f>
        <v/>
      </c>
      <c r="H2283" s="37" t="str">
        <f t="shared" si="142"/>
        <v/>
      </c>
      <c r="I2283" s="37" t="str">
        <f>IF($J2283="mouvement",_xlfn.XLOOKUP('Base de données'!$B2283,$K:$K,$K:$K,0),"")</f>
        <v/>
      </c>
      <c r="J2283" s="38" t="str">
        <f>IF(AND(Y2283&lt;&gt;MAX(Y:Y),COUNTIF(K2283:V2283,'Base de données'!$B2283)&gt;0),"mouvement","")</f>
        <v/>
      </c>
      <c r="K2283" s="39" t="str">
        <f>IF(K$1&gt;$AE$1,"-",IFERROR(IF(DATEDIF('Base de données'!$A2283,K$1,"d")&lt;&gt;0,"",'Base de données'!$B2283),""))</f>
        <v/>
      </c>
      <c r="L2283" s="39" t="str">
        <f>IF(L$1&gt;$AE$1,"-",IFERROR(IF(DATEDIF('Base de données'!$A2283,L$1,"d")&lt;&gt;0,"",'Base de données'!$B2283),""))</f>
        <v/>
      </c>
      <c r="M2283" s="39" t="str">
        <f>IF(M$1&gt;$AE$1,"-",IFERROR(IF(DATEDIF('Base de données'!$A2283,M$1,"d")&lt;&gt;0,"",'Base de données'!$B2283),""))</f>
        <v/>
      </c>
      <c r="N2283" s="39" t="str">
        <f>IF(N$1&gt;$AE$1,"-",IFERROR(IF(DATEDIF('Base de données'!$A2283,N$1,"d")&lt;&gt;0,"",'Base de données'!$B2283),""))</f>
        <v/>
      </c>
      <c r="O2283" s="39" t="str">
        <f>IF(O$1&gt;$AE$1,"-",IFERROR(IF(DATEDIF('Base de données'!$A2283,O$1,"d")&lt;&gt;0,"",'Base de données'!$B2283),""))</f>
        <v/>
      </c>
      <c r="P2283" s="39" t="str">
        <f>IF(P$1&gt;$AE$1,"-",IFERROR(IF(DATEDIF('Base de données'!$A2283,P$1,"d")&lt;&gt;0,"",'Base de données'!$B2283),""))</f>
        <v/>
      </c>
      <c r="Q2283" s="39" t="str">
        <f>IF(Q$1&gt;$AE$1,"-",IFERROR(IF(DATEDIF('Base de données'!$A2283,Q$1,"d")&lt;&gt;0,"",'Base de données'!$B2283),""))</f>
        <v/>
      </c>
      <c r="R2283" s="39" t="str">
        <f>IF(R$1&gt;$AE$1,"-",IFERROR(IF(DATEDIF('Base de données'!$A2283,R$1,"d")&lt;&gt;0,"",'Base de données'!$B2283),""))</f>
        <v/>
      </c>
      <c r="S2283" s="39" t="str">
        <f>IF(S$1&gt;$AE$1,"-",IFERROR(IF(DATEDIF('Base de données'!$A2283,S$1,"d")&lt;&gt;0,"",'Base de données'!$B2283),""))</f>
        <v>H0PF6</v>
      </c>
      <c r="T2283" s="39" t="str">
        <f>IF(T$1&gt;$AE$1,"-",IFERROR(IF(DATEDIF('Base de données'!$A2283,T$1,"d")&lt;&gt;0,"",'Base de données'!$B2283),""))</f>
        <v/>
      </c>
      <c r="U2283" s="39" t="str">
        <f>IF(U$1&gt;$AE$1,"-",IFERROR(IF(DATEDIF('Base de données'!$A2283,U$1,"d")&lt;&gt;0,"",'Base de données'!$B2283),""))</f>
        <v/>
      </c>
      <c r="V2283" s="39" t="str">
        <f>IF(V$1&gt;$AE$1,"-",IFERROR(IF(DATEDIF('Base de données'!$A2283,V$1,"d")&lt;&gt;0,"",'Base de données'!$B2283),""))</f>
        <v/>
      </c>
      <c r="W2283" s="34"/>
      <c r="X2283" s="30" t="str">
        <f>'Base de données'!$C2283&amp;" "&amp;'Base de données'!$D2283</f>
        <v>Allain Émilie</v>
      </c>
      <c r="Y2283" s="31">
        <f>COUNTIF('Base de données'!$B:$B,'Base de données'!$B2283)</f>
        <v>12</v>
      </c>
      <c r="AA2283" s="87" cm="1">
        <f t="array" aca="1" ref="AA2283" ca="1">INDIRECT("'Base de données'!A" &amp; ROW(Y2283))</f>
        <v>45901</v>
      </c>
      <c r="AB2283" s="51" t="str" cm="1">
        <f t="array" aca="1" ref="AB2283" ca="1">INDIRECT("'Base de données'!B" &amp; ROW(Z2283))</f>
        <v>H0PF6</v>
      </c>
    </row>
    <row r="2284" spans="1:28" x14ac:dyDescent="0.3">
      <c r="A2284" s="41" t="str">
        <f ca="1">IF(IF(AND($B2284&lt;&gt;"-",$B2284=$E2284),"Entrée et sortie","-")="Entrée et sortie",'Base de données'!$B2284,"-")</f>
        <v>-</v>
      </c>
      <c r="B2284" s="41" t="str">
        <f t="shared" ca="1" si="143"/>
        <v>-</v>
      </c>
      <c r="C2284" s="41" t="str">
        <f t="shared" ca="1" si="144"/>
        <v>-</v>
      </c>
      <c r="D2284" s="41" t="str">
        <f>IF($F2284="sortie en cours d'année",'Base de données'!$B2284,"-")</f>
        <v>-</v>
      </c>
      <c r="E2284" s="41" t="str">
        <f>IF($H2284="entrée en cours d'année",'Base de données'!$B2284,"-")</f>
        <v>-</v>
      </c>
      <c r="F2284" s="37" t="str">
        <f t="shared" si="141"/>
        <v/>
      </c>
      <c r="G2284" s="37" t="str">
        <f>IF($J2284="mouvement",_xlfn.XLOOKUP('Base de données'!$B2284,$V:$V,$V:$V,0),"")</f>
        <v/>
      </c>
      <c r="H2284" s="37" t="str">
        <f t="shared" si="142"/>
        <v/>
      </c>
      <c r="I2284" s="37" t="str">
        <f>IF($J2284="mouvement",_xlfn.XLOOKUP('Base de données'!$B2284,$K:$K,$K:$K,0),"")</f>
        <v/>
      </c>
      <c r="J2284" s="38" t="str">
        <f>IF(AND(Y2284&lt;&gt;MAX(Y:Y),COUNTIF(K2284:V2284,'Base de données'!$B2284)&gt;0),"mouvement","")</f>
        <v/>
      </c>
      <c r="K2284" s="39" t="str">
        <f>IF(K$1&gt;$AE$1,"-",IFERROR(IF(DATEDIF('Base de données'!$A2284,K$1,"d")&lt;&gt;0,"",'Base de données'!$B2284),""))</f>
        <v/>
      </c>
      <c r="L2284" s="39" t="str">
        <f>IF(L$1&gt;$AE$1,"-",IFERROR(IF(DATEDIF('Base de données'!$A2284,L$1,"d")&lt;&gt;0,"",'Base de données'!$B2284),""))</f>
        <v/>
      </c>
      <c r="M2284" s="39" t="str">
        <f>IF(M$1&gt;$AE$1,"-",IFERROR(IF(DATEDIF('Base de données'!$A2284,M$1,"d")&lt;&gt;0,"",'Base de données'!$B2284),""))</f>
        <v/>
      </c>
      <c r="N2284" s="39" t="str">
        <f>IF(N$1&gt;$AE$1,"-",IFERROR(IF(DATEDIF('Base de données'!$A2284,N$1,"d")&lt;&gt;0,"",'Base de données'!$B2284),""))</f>
        <v/>
      </c>
      <c r="O2284" s="39" t="str">
        <f>IF(O$1&gt;$AE$1,"-",IFERROR(IF(DATEDIF('Base de données'!$A2284,O$1,"d")&lt;&gt;0,"",'Base de données'!$B2284),""))</f>
        <v/>
      </c>
      <c r="P2284" s="39" t="str">
        <f>IF(P$1&gt;$AE$1,"-",IFERROR(IF(DATEDIF('Base de données'!$A2284,P$1,"d")&lt;&gt;0,"",'Base de données'!$B2284),""))</f>
        <v/>
      </c>
      <c r="Q2284" s="39" t="str">
        <f>IF(Q$1&gt;$AE$1,"-",IFERROR(IF(DATEDIF('Base de données'!$A2284,Q$1,"d")&lt;&gt;0,"",'Base de données'!$B2284),""))</f>
        <v/>
      </c>
      <c r="R2284" s="39" t="str">
        <f>IF(R$1&gt;$AE$1,"-",IFERROR(IF(DATEDIF('Base de données'!$A2284,R$1,"d")&lt;&gt;0,"",'Base de données'!$B2284),""))</f>
        <v/>
      </c>
      <c r="S2284" s="39" t="str">
        <f>IF(S$1&gt;$AE$1,"-",IFERROR(IF(DATEDIF('Base de données'!$A2284,S$1,"d")&lt;&gt;0,"",'Base de données'!$B2284),""))</f>
        <v>PRNMM</v>
      </c>
      <c r="T2284" s="39" t="str">
        <f>IF(T$1&gt;$AE$1,"-",IFERROR(IF(DATEDIF('Base de données'!$A2284,T$1,"d")&lt;&gt;0,"",'Base de données'!$B2284),""))</f>
        <v/>
      </c>
      <c r="U2284" s="39" t="str">
        <f>IF(U$1&gt;$AE$1,"-",IFERROR(IF(DATEDIF('Base de données'!$A2284,U$1,"d")&lt;&gt;0,"",'Base de données'!$B2284),""))</f>
        <v/>
      </c>
      <c r="V2284" s="39" t="str">
        <f>IF(V$1&gt;$AE$1,"-",IFERROR(IF(DATEDIF('Base de données'!$A2284,V$1,"d")&lt;&gt;0,"",'Base de données'!$B2284),""))</f>
        <v/>
      </c>
      <c r="W2284" s="34"/>
      <c r="X2284" s="30" t="str">
        <f>'Base de données'!$C2284&amp;" "&amp;'Base de données'!$D2284</f>
        <v>Renard Olivier</v>
      </c>
      <c r="Y2284" s="31">
        <f>COUNTIF('Base de données'!$B:$B,'Base de données'!$B2284)</f>
        <v>12</v>
      </c>
      <c r="AA2284" s="87" cm="1">
        <f t="array" aca="1" ref="AA2284" ca="1">INDIRECT("'Base de données'!A" &amp; ROW(Y2284))</f>
        <v>45901</v>
      </c>
      <c r="AB2284" s="51" t="str" cm="1">
        <f t="array" aca="1" ref="AB2284" ca="1">INDIRECT("'Base de données'!B" &amp; ROW(Z2284))</f>
        <v>PRNMM</v>
      </c>
    </row>
    <row r="2285" spans="1:28" x14ac:dyDescent="0.3">
      <c r="A2285" s="41" t="str">
        <f ca="1">IF(IF(AND($B2285&lt;&gt;"-",$B2285=$E2285),"Entrée et sortie","-")="Entrée et sortie",'Base de données'!$B2285,"-")</f>
        <v>-</v>
      </c>
      <c r="B2285" s="41" t="str">
        <f t="shared" ca="1" si="143"/>
        <v>NYNY1</v>
      </c>
      <c r="C2285" s="41" t="str">
        <f t="shared" ca="1" si="144"/>
        <v>NYNY1</v>
      </c>
      <c r="D2285" s="41" t="str">
        <f>IF($F2285="sortie en cours d'année",'Base de données'!$B2285,"-")</f>
        <v>NYNY1</v>
      </c>
      <c r="E2285" s="41" t="str">
        <f>IF($H2285="entrée en cours d'année",'Base de données'!$B2285,"-")</f>
        <v>-</v>
      </c>
      <c r="F2285" s="37" t="str">
        <f t="shared" si="141"/>
        <v>sortie en cours d'année</v>
      </c>
      <c r="G2285" s="37">
        <f>IF($J2285="mouvement",_xlfn.XLOOKUP('Base de données'!$B2285,$V:$V,$V:$V,0),"")</f>
        <v>0</v>
      </c>
      <c r="H2285" s="37" t="str">
        <f t="shared" si="142"/>
        <v/>
      </c>
      <c r="I2285" s="37" t="str">
        <f>IF($J2285="mouvement",_xlfn.XLOOKUP('Base de données'!$B2285,$K:$K,$K:$K,0),"")</f>
        <v>NYNY1</v>
      </c>
      <c r="J2285" s="38" t="str">
        <f>IF(AND(Y2285&lt;&gt;MAX(Y:Y),COUNTIF(K2285:V2285,'Base de données'!$B2285)&gt;0),"mouvement","")</f>
        <v>mouvement</v>
      </c>
      <c r="K2285" s="39" t="str">
        <f>IF(K$1&gt;$AE$1,"-",IFERROR(IF(DATEDIF('Base de données'!$A2285,K$1,"d")&lt;&gt;0,"",'Base de données'!$B2285),""))</f>
        <v/>
      </c>
      <c r="L2285" s="39" t="str">
        <f>IF(L$1&gt;$AE$1,"-",IFERROR(IF(DATEDIF('Base de données'!$A2285,L$1,"d")&lt;&gt;0,"",'Base de données'!$B2285),""))</f>
        <v/>
      </c>
      <c r="M2285" s="39" t="str">
        <f>IF(M$1&gt;$AE$1,"-",IFERROR(IF(DATEDIF('Base de données'!$A2285,M$1,"d")&lt;&gt;0,"",'Base de données'!$B2285),""))</f>
        <v/>
      </c>
      <c r="N2285" s="39" t="str">
        <f>IF(N$1&gt;$AE$1,"-",IFERROR(IF(DATEDIF('Base de données'!$A2285,N$1,"d")&lt;&gt;0,"",'Base de données'!$B2285),""))</f>
        <v/>
      </c>
      <c r="O2285" s="39" t="str">
        <f>IF(O$1&gt;$AE$1,"-",IFERROR(IF(DATEDIF('Base de données'!$A2285,O$1,"d")&lt;&gt;0,"",'Base de données'!$B2285),""))</f>
        <v/>
      </c>
      <c r="P2285" s="39" t="str">
        <f>IF(P$1&gt;$AE$1,"-",IFERROR(IF(DATEDIF('Base de données'!$A2285,P$1,"d")&lt;&gt;0,"",'Base de données'!$B2285),""))</f>
        <v/>
      </c>
      <c r="Q2285" s="39" t="str">
        <f>IF(Q$1&gt;$AE$1,"-",IFERROR(IF(DATEDIF('Base de données'!$A2285,Q$1,"d")&lt;&gt;0,"",'Base de données'!$B2285),""))</f>
        <v/>
      </c>
      <c r="R2285" s="39" t="str">
        <f>IF(R$1&gt;$AE$1,"-",IFERROR(IF(DATEDIF('Base de données'!$A2285,R$1,"d")&lt;&gt;0,"",'Base de données'!$B2285),""))</f>
        <v/>
      </c>
      <c r="S2285" s="39" t="str">
        <f>IF(S$1&gt;$AE$1,"-",IFERROR(IF(DATEDIF('Base de données'!$A2285,S$1,"d")&lt;&gt;0,"",'Base de données'!$B2285),""))</f>
        <v>NYNY1</v>
      </c>
      <c r="T2285" s="39" t="str">
        <f>IF(T$1&gt;$AE$1,"-",IFERROR(IF(DATEDIF('Base de données'!$A2285,T$1,"d")&lt;&gt;0,"",'Base de données'!$B2285),""))</f>
        <v/>
      </c>
      <c r="U2285" s="39" t="str">
        <f>IF(U$1&gt;$AE$1,"-",IFERROR(IF(DATEDIF('Base de données'!$A2285,U$1,"d")&lt;&gt;0,"",'Base de données'!$B2285),""))</f>
        <v/>
      </c>
      <c r="V2285" s="39" t="str">
        <f>IF(V$1&gt;$AE$1,"-",IFERROR(IF(DATEDIF('Base de données'!$A2285,V$1,"d")&lt;&gt;0,"",'Base de données'!$B2285),""))</f>
        <v/>
      </c>
      <c r="W2285" s="34"/>
      <c r="X2285" s="30" t="str">
        <f>'Base de données'!$C2285&amp;" "&amp;'Base de données'!$D2285</f>
        <v>Alexandre Hortense</v>
      </c>
      <c r="Y2285" s="31">
        <f>COUNTIF('Base de données'!$B:$B,'Base de données'!$B2285)</f>
        <v>10</v>
      </c>
      <c r="AA2285" s="87" cm="1">
        <f t="array" aca="1" ref="AA2285" ca="1">INDIRECT("'Base de données'!A" &amp; ROW(Y2285))</f>
        <v>45901</v>
      </c>
      <c r="AB2285" s="51" t="str" cm="1">
        <f t="array" aca="1" ref="AB2285" ca="1">INDIRECT("'Base de données'!B" &amp; ROW(Z2285))</f>
        <v>NYNY1</v>
      </c>
    </row>
    <row r="2286" spans="1:28" x14ac:dyDescent="0.3">
      <c r="A2286" s="41" t="str">
        <f ca="1">IF(IF(AND($B2286&lt;&gt;"-",$B2286=$E2286),"Entrée et sortie","-")="Entrée et sortie",'Base de données'!$B2286,"-")</f>
        <v>-</v>
      </c>
      <c r="B2286" s="41" t="str">
        <f t="shared" ca="1" si="143"/>
        <v>-</v>
      </c>
      <c r="C2286" s="41" t="str">
        <f t="shared" ca="1" si="144"/>
        <v>-</v>
      </c>
      <c r="D2286" s="41" t="str">
        <f>IF($F2286="sortie en cours d'année",'Base de données'!$B2286,"-")</f>
        <v>-</v>
      </c>
      <c r="E2286" s="41" t="str">
        <f>IF($H2286="entrée en cours d'année",'Base de données'!$B2286,"-")</f>
        <v>-</v>
      </c>
      <c r="F2286" s="37" t="str">
        <f t="shared" si="141"/>
        <v/>
      </c>
      <c r="G2286" s="37" t="str">
        <f>IF($J2286="mouvement",_xlfn.XLOOKUP('Base de données'!$B2286,$V:$V,$V:$V,0),"")</f>
        <v/>
      </c>
      <c r="H2286" s="37" t="str">
        <f t="shared" si="142"/>
        <v/>
      </c>
      <c r="I2286" s="37" t="str">
        <f>IF($J2286="mouvement",_xlfn.XLOOKUP('Base de données'!$B2286,$K:$K,$K:$K,0),"")</f>
        <v/>
      </c>
      <c r="J2286" s="38" t="str">
        <f>IF(AND(Y2286&lt;&gt;MAX(Y:Y),COUNTIF(K2286:V2286,'Base de données'!$B2286)&gt;0),"mouvement","")</f>
        <v/>
      </c>
      <c r="K2286" s="39" t="str">
        <f>IF(K$1&gt;$AE$1,"-",IFERROR(IF(DATEDIF('Base de données'!$A2286,K$1,"d")&lt;&gt;0,"",'Base de données'!$B2286),""))</f>
        <v/>
      </c>
      <c r="L2286" s="39" t="str">
        <f>IF(L$1&gt;$AE$1,"-",IFERROR(IF(DATEDIF('Base de données'!$A2286,L$1,"d")&lt;&gt;0,"",'Base de données'!$B2286),""))</f>
        <v/>
      </c>
      <c r="M2286" s="39" t="str">
        <f>IF(M$1&gt;$AE$1,"-",IFERROR(IF(DATEDIF('Base de données'!$A2286,M$1,"d")&lt;&gt;0,"",'Base de données'!$B2286),""))</f>
        <v/>
      </c>
      <c r="N2286" s="39" t="str">
        <f>IF(N$1&gt;$AE$1,"-",IFERROR(IF(DATEDIF('Base de données'!$A2286,N$1,"d")&lt;&gt;0,"",'Base de données'!$B2286),""))</f>
        <v/>
      </c>
      <c r="O2286" s="39" t="str">
        <f>IF(O$1&gt;$AE$1,"-",IFERROR(IF(DATEDIF('Base de données'!$A2286,O$1,"d")&lt;&gt;0,"",'Base de données'!$B2286),""))</f>
        <v/>
      </c>
      <c r="P2286" s="39" t="str">
        <f>IF(P$1&gt;$AE$1,"-",IFERROR(IF(DATEDIF('Base de données'!$A2286,P$1,"d")&lt;&gt;0,"",'Base de données'!$B2286),""))</f>
        <v/>
      </c>
      <c r="Q2286" s="39" t="str">
        <f>IF(Q$1&gt;$AE$1,"-",IFERROR(IF(DATEDIF('Base de données'!$A2286,Q$1,"d")&lt;&gt;0,"",'Base de données'!$B2286),""))</f>
        <v/>
      </c>
      <c r="R2286" s="39" t="str">
        <f>IF(R$1&gt;$AE$1,"-",IFERROR(IF(DATEDIF('Base de données'!$A2286,R$1,"d")&lt;&gt;0,"",'Base de données'!$B2286),""))</f>
        <v/>
      </c>
      <c r="S2286" s="39" t="str">
        <f>IF(S$1&gt;$AE$1,"-",IFERROR(IF(DATEDIF('Base de données'!$A2286,S$1,"d")&lt;&gt;0,"",'Base de données'!$B2286),""))</f>
        <v>GLXU4</v>
      </c>
      <c r="T2286" s="39" t="str">
        <f>IF(T$1&gt;$AE$1,"-",IFERROR(IF(DATEDIF('Base de données'!$A2286,T$1,"d")&lt;&gt;0,"",'Base de données'!$B2286),""))</f>
        <v/>
      </c>
      <c r="U2286" s="39" t="str">
        <f>IF(U$1&gt;$AE$1,"-",IFERROR(IF(DATEDIF('Base de données'!$A2286,U$1,"d")&lt;&gt;0,"",'Base de données'!$B2286),""))</f>
        <v/>
      </c>
      <c r="V2286" s="39" t="str">
        <f>IF(V$1&gt;$AE$1,"-",IFERROR(IF(DATEDIF('Base de données'!$A2286,V$1,"d")&lt;&gt;0,"",'Base de données'!$B2286),""))</f>
        <v/>
      </c>
      <c r="W2286" s="34"/>
      <c r="X2286" s="30" t="str">
        <f>'Base de données'!$C2286&amp;" "&amp;'Base de données'!$D2286</f>
        <v>Baron Camille</v>
      </c>
      <c r="Y2286" s="31">
        <f>COUNTIF('Base de données'!$B:$B,'Base de données'!$B2286)</f>
        <v>12</v>
      </c>
      <c r="AA2286" s="87" cm="1">
        <f t="array" aca="1" ref="AA2286" ca="1">INDIRECT("'Base de données'!A" &amp; ROW(Y2286))</f>
        <v>45901</v>
      </c>
      <c r="AB2286" s="51" t="str" cm="1">
        <f t="array" aca="1" ref="AB2286" ca="1">INDIRECT("'Base de données'!B" &amp; ROW(Z2286))</f>
        <v>GLXU4</v>
      </c>
    </row>
    <row r="2287" spans="1:28" x14ac:dyDescent="0.3">
      <c r="A2287" s="41" t="str">
        <f ca="1">IF(IF(AND($B2287&lt;&gt;"-",$B2287=$E2287),"Entrée et sortie","-")="Entrée et sortie",'Base de données'!$B2287,"-")</f>
        <v>-</v>
      </c>
      <c r="B2287" s="41" t="str">
        <f t="shared" ca="1" si="143"/>
        <v>-</v>
      </c>
      <c r="C2287" s="41" t="str">
        <f t="shared" ca="1" si="144"/>
        <v>-</v>
      </c>
      <c r="D2287" s="41" t="str">
        <f>IF($F2287="sortie en cours d'année",'Base de données'!$B2287,"-")</f>
        <v>-</v>
      </c>
      <c r="E2287" s="41" t="str">
        <f>IF($H2287="entrée en cours d'année",'Base de données'!$B2287,"-")</f>
        <v>-</v>
      </c>
      <c r="F2287" s="37" t="str">
        <f t="shared" si="141"/>
        <v/>
      </c>
      <c r="G2287" s="37" t="str">
        <f>IF($J2287="mouvement",_xlfn.XLOOKUP('Base de données'!$B2287,$V:$V,$V:$V,0),"")</f>
        <v/>
      </c>
      <c r="H2287" s="37" t="str">
        <f t="shared" si="142"/>
        <v/>
      </c>
      <c r="I2287" s="37" t="str">
        <f>IF($J2287="mouvement",_xlfn.XLOOKUP('Base de données'!$B2287,$K:$K,$K:$K,0),"")</f>
        <v/>
      </c>
      <c r="J2287" s="38" t="str">
        <f>IF(AND(Y2287&lt;&gt;MAX(Y:Y),COUNTIF(K2287:V2287,'Base de données'!$B2287)&gt;0),"mouvement","")</f>
        <v/>
      </c>
      <c r="K2287" s="39" t="str">
        <f>IF(K$1&gt;$AE$1,"-",IFERROR(IF(DATEDIF('Base de données'!$A2287,K$1,"d")&lt;&gt;0,"",'Base de données'!$B2287),""))</f>
        <v/>
      </c>
      <c r="L2287" s="39" t="str">
        <f>IF(L$1&gt;$AE$1,"-",IFERROR(IF(DATEDIF('Base de données'!$A2287,L$1,"d")&lt;&gt;0,"",'Base de données'!$B2287),""))</f>
        <v/>
      </c>
      <c r="M2287" s="39" t="str">
        <f>IF(M$1&gt;$AE$1,"-",IFERROR(IF(DATEDIF('Base de données'!$A2287,M$1,"d")&lt;&gt;0,"",'Base de données'!$B2287),""))</f>
        <v/>
      </c>
      <c r="N2287" s="39" t="str">
        <f>IF(N$1&gt;$AE$1,"-",IFERROR(IF(DATEDIF('Base de données'!$A2287,N$1,"d")&lt;&gt;0,"",'Base de données'!$B2287),""))</f>
        <v/>
      </c>
      <c r="O2287" s="39" t="str">
        <f>IF(O$1&gt;$AE$1,"-",IFERROR(IF(DATEDIF('Base de données'!$A2287,O$1,"d")&lt;&gt;0,"",'Base de données'!$B2287),""))</f>
        <v/>
      </c>
      <c r="P2287" s="39" t="str">
        <f>IF(P$1&gt;$AE$1,"-",IFERROR(IF(DATEDIF('Base de données'!$A2287,P$1,"d")&lt;&gt;0,"",'Base de données'!$B2287),""))</f>
        <v/>
      </c>
      <c r="Q2287" s="39" t="str">
        <f>IF(Q$1&gt;$AE$1,"-",IFERROR(IF(DATEDIF('Base de données'!$A2287,Q$1,"d")&lt;&gt;0,"",'Base de données'!$B2287),""))</f>
        <v/>
      </c>
      <c r="R2287" s="39" t="str">
        <f>IF(R$1&gt;$AE$1,"-",IFERROR(IF(DATEDIF('Base de données'!$A2287,R$1,"d")&lt;&gt;0,"",'Base de données'!$B2287),""))</f>
        <v/>
      </c>
      <c r="S2287" s="39" t="str">
        <f>IF(S$1&gt;$AE$1,"-",IFERROR(IF(DATEDIF('Base de données'!$A2287,S$1,"d")&lt;&gt;0,"",'Base de données'!$B2287),""))</f>
        <v>OUDA7</v>
      </c>
      <c r="T2287" s="39" t="str">
        <f>IF(T$1&gt;$AE$1,"-",IFERROR(IF(DATEDIF('Base de données'!$A2287,T$1,"d")&lt;&gt;0,"",'Base de données'!$B2287),""))</f>
        <v/>
      </c>
      <c r="U2287" s="39" t="str">
        <f>IF(U$1&gt;$AE$1,"-",IFERROR(IF(DATEDIF('Base de données'!$A2287,U$1,"d")&lt;&gt;0,"",'Base de données'!$B2287),""))</f>
        <v/>
      </c>
      <c r="V2287" s="39" t="str">
        <f>IF(V$1&gt;$AE$1,"-",IFERROR(IF(DATEDIF('Base de données'!$A2287,V$1,"d")&lt;&gt;0,"",'Base de données'!$B2287),""))</f>
        <v/>
      </c>
      <c r="W2287" s="34"/>
      <c r="X2287" s="30" t="str">
        <f>'Base de données'!$C2287&amp;" "&amp;'Base de données'!$D2287</f>
        <v>Lagarde Michel</v>
      </c>
      <c r="Y2287" s="31">
        <f>COUNTIF('Base de données'!$B:$B,'Base de données'!$B2287)</f>
        <v>12</v>
      </c>
      <c r="AA2287" s="87" cm="1">
        <f t="array" aca="1" ref="AA2287" ca="1">INDIRECT("'Base de données'!A" &amp; ROW(Y2287))</f>
        <v>45901</v>
      </c>
      <c r="AB2287" s="51" t="str" cm="1">
        <f t="array" aca="1" ref="AB2287" ca="1">INDIRECT("'Base de données'!B" &amp; ROW(Z2287))</f>
        <v>OUDA7</v>
      </c>
    </row>
    <row r="2288" spans="1:28" x14ac:dyDescent="0.3">
      <c r="A2288" s="41" t="str">
        <f ca="1">IF(IF(AND($B2288&lt;&gt;"-",$B2288=$E2288),"Entrée et sortie","-")="Entrée et sortie",'Base de données'!$B2288,"-")</f>
        <v>-</v>
      </c>
      <c r="B2288" s="41" t="str">
        <f t="shared" ca="1" si="143"/>
        <v>-</v>
      </c>
      <c r="C2288" s="41" t="str">
        <f t="shared" ca="1" si="144"/>
        <v>-</v>
      </c>
      <c r="D2288" s="41" t="str">
        <f>IF($F2288="sortie en cours d'année",'Base de données'!$B2288,"-")</f>
        <v>-</v>
      </c>
      <c r="E2288" s="41" t="str">
        <f>IF($H2288="entrée en cours d'année",'Base de données'!$B2288,"-")</f>
        <v>-</v>
      </c>
      <c r="F2288" s="37" t="str">
        <f t="shared" si="141"/>
        <v/>
      </c>
      <c r="G2288" s="37" t="str">
        <f>IF($J2288="mouvement",_xlfn.XLOOKUP('Base de données'!$B2288,$V:$V,$V:$V,0),"")</f>
        <v/>
      </c>
      <c r="H2288" s="37" t="str">
        <f t="shared" si="142"/>
        <v/>
      </c>
      <c r="I2288" s="37" t="str">
        <f>IF($J2288="mouvement",_xlfn.XLOOKUP('Base de données'!$B2288,$K:$K,$K:$K,0),"")</f>
        <v/>
      </c>
      <c r="J2288" s="38" t="str">
        <f>IF(AND(Y2288&lt;&gt;MAX(Y:Y),COUNTIF(K2288:V2288,'Base de données'!$B2288)&gt;0),"mouvement","")</f>
        <v/>
      </c>
      <c r="K2288" s="39" t="str">
        <f>IF(K$1&gt;$AE$1,"-",IFERROR(IF(DATEDIF('Base de données'!$A2288,K$1,"d")&lt;&gt;0,"",'Base de données'!$B2288),""))</f>
        <v/>
      </c>
      <c r="L2288" s="39" t="str">
        <f>IF(L$1&gt;$AE$1,"-",IFERROR(IF(DATEDIF('Base de données'!$A2288,L$1,"d")&lt;&gt;0,"",'Base de données'!$B2288),""))</f>
        <v/>
      </c>
      <c r="M2288" s="39" t="str">
        <f>IF(M$1&gt;$AE$1,"-",IFERROR(IF(DATEDIF('Base de données'!$A2288,M$1,"d")&lt;&gt;0,"",'Base de données'!$B2288),""))</f>
        <v/>
      </c>
      <c r="N2288" s="39" t="str">
        <f>IF(N$1&gt;$AE$1,"-",IFERROR(IF(DATEDIF('Base de données'!$A2288,N$1,"d")&lt;&gt;0,"",'Base de données'!$B2288),""))</f>
        <v/>
      </c>
      <c r="O2288" s="39" t="str">
        <f>IF(O$1&gt;$AE$1,"-",IFERROR(IF(DATEDIF('Base de données'!$A2288,O$1,"d")&lt;&gt;0,"",'Base de données'!$B2288),""))</f>
        <v/>
      </c>
      <c r="P2288" s="39" t="str">
        <f>IF(P$1&gt;$AE$1,"-",IFERROR(IF(DATEDIF('Base de données'!$A2288,P$1,"d")&lt;&gt;0,"",'Base de données'!$B2288),""))</f>
        <v/>
      </c>
      <c r="Q2288" s="39" t="str">
        <f>IF(Q$1&gt;$AE$1,"-",IFERROR(IF(DATEDIF('Base de données'!$A2288,Q$1,"d")&lt;&gt;0,"",'Base de données'!$B2288),""))</f>
        <v/>
      </c>
      <c r="R2288" s="39" t="str">
        <f>IF(R$1&gt;$AE$1,"-",IFERROR(IF(DATEDIF('Base de données'!$A2288,R$1,"d")&lt;&gt;0,"",'Base de données'!$B2288),""))</f>
        <v/>
      </c>
      <c r="S2288" s="39" t="str">
        <f>IF(S$1&gt;$AE$1,"-",IFERROR(IF(DATEDIF('Base de données'!$A2288,S$1,"d")&lt;&gt;0,"",'Base de données'!$B2288),""))</f>
        <v>ACN0J</v>
      </c>
      <c r="T2288" s="39" t="str">
        <f>IF(T$1&gt;$AE$1,"-",IFERROR(IF(DATEDIF('Base de données'!$A2288,T$1,"d")&lt;&gt;0,"",'Base de données'!$B2288),""))</f>
        <v/>
      </c>
      <c r="U2288" s="39" t="str">
        <f>IF(U$1&gt;$AE$1,"-",IFERROR(IF(DATEDIF('Base de données'!$A2288,U$1,"d")&lt;&gt;0,"",'Base de données'!$B2288),""))</f>
        <v/>
      </c>
      <c r="V2288" s="39" t="str">
        <f>IF(V$1&gt;$AE$1,"-",IFERROR(IF(DATEDIF('Base de données'!$A2288,V$1,"d")&lt;&gt;0,"",'Base de données'!$B2288),""))</f>
        <v/>
      </c>
      <c r="W2288" s="34"/>
      <c r="X2288" s="30" t="str">
        <f>'Base de données'!$C2288&amp;" "&amp;'Base de données'!$D2288</f>
        <v>Mathieu Élisabeth</v>
      </c>
      <c r="Y2288" s="31">
        <f>COUNTIF('Base de données'!$B:$B,'Base de données'!$B2288)</f>
        <v>12</v>
      </c>
      <c r="AA2288" s="87" cm="1">
        <f t="array" aca="1" ref="AA2288" ca="1">INDIRECT("'Base de données'!A" &amp; ROW(Y2288))</f>
        <v>45901</v>
      </c>
      <c r="AB2288" s="51" t="str" cm="1">
        <f t="array" aca="1" ref="AB2288" ca="1">INDIRECT("'Base de données'!B" &amp; ROW(Z2288))</f>
        <v>ACN0J</v>
      </c>
    </row>
    <row r="2289" spans="1:28" x14ac:dyDescent="0.3">
      <c r="A2289" s="41" t="str">
        <f ca="1">IF(IF(AND($B2289&lt;&gt;"-",$B2289=$E2289),"Entrée et sortie","-")="Entrée et sortie",'Base de données'!$B2289,"-")</f>
        <v>-</v>
      </c>
      <c r="B2289" s="41" t="str">
        <f t="shared" ca="1" si="143"/>
        <v>-</v>
      </c>
      <c r="C2289" s="41" t="str">
        <f t="shared" ca="1" si="144"/>
        <v>-</v>
      </c>
      <c r="D2289" s="41" t="str">
        <f>IF($F2289="sortie en cours d'année",'Base de données'!$B2289,"-")</f>
        <v>-</v>
      </c>
      <c r="E2289" s="41" t="str">
        <f>IF($H2289="entrée en cours d'année",'Base de données'!$B2289,"-")</f>
        <v>-</v>
      </c>
      <c r="F2289" s="37" t="str">
        <f t="shared" si="141"/>
        <v/>
      </c>
      <c r="G2289" s="37" t="str">
        <f>IF($J2289="mouvement",_xlfn.XLOOKUP('Base de données'!$B2289,$V:$V,$V:$V,0),"")</f>
        <v/>
      </c>
      <c r="H2289" s="37" t="str">
        <f t="shared" si="142"/>
        <v/>
      </c>
      <c r="I2289" s="37" t="str">
        <f>IF($J2289="mouvement",_xlfn.XLOOKUP('Base de données'!$B2289,$K:$K,$K:$K,0),"")</f>
        <v/>
      </c>
      <c r="J2289" s="38" t="str">
        <f>IF(AND(Y2289&lt;&gt;MAX(Y:Y),COUNTIF(K2289:V2289,'Base de données'!$B2289)&gt;0),"mouvement","")</f>
        <v/>
      </c>
      <c r="K2289" s="39" t="str">
        <f>IF(K$1&gt;$AE$1,"-",IFERROR(IF(DATEDIF('Base de données'!$A2289,K$1,"d")&lt;&gt;0,"",'Base de données'!$B2289),""))</f>
        <v/>
      </c>
      <c r="L2289" s="39" t="str">
        <f>IF(L$1&gt;$AE$1,"-",IFERROR(IF(DATEDIF('Base de données'!$A2289,L$1,"d")&lt;&gt;0,"",'Base de données'!$B2289),""))</f>
        <v/>
      </c>
      <c r="M2289" s="39" t="str">
        <f>IF(M$1&gt;$AE$1,"-",IFERROR(IF(DATEDIF('Base de données'!$A2289,M$1,"d")&lt;&gt;0,"",'Base de données'!$B2289),""))</f>
        <v/>
      </c>
      <c r="N2289" s="39" t="str">
        <f>IF(N$1&gt;$AE$1,"-",IFERROR(IF(DATEDIF('Base de données'!$A2289,N$1,"d")&lt;&gt;0,"",'Base de données'!$B2289),""))</f>
        <v/>
      </c>
      <c r="O2289" s="39" t="str">
        <f>IF(O$1&gt;$AE$1,"-",IFERROR(IF(DATEDIF('Base de données'!$A2289,O$1,"d")&lt;&gt;0,"",'Base de données'!$B2289),""))</f>
        <v/>
      </c>
      <c r="P2289" s="39" t="str">
        <f>IF(P$1&gt;$AE$1,"-",IFERROR(IF(DATEDIF('Base de données'!$A2289,P$1,"d")&lt;&gt;0,"",'Base de données'!$B2289),""))</f>
        <v/>
      </c>
      <c r="Q2289" s="39" t="str">
        <f>IF(Q$1&gt;$AE$1,"-",IFERROR(IF(DATEDIF('Base de données'!$A2289,Q$1,"d")&lt;&gt;0,"",'Base de données'!$B2289),""))</f>
        <v/>
      </c>
      <c r="R2289" s="39" t="str">
        <f>IF(R$1&gt;$AE$1,"-",IFERROR(IF(DATEDIF('Base de données'!$A2289,R$1,"d")&lt;&gt;0,"",'Base de données'!$B2289),""))</f>
        <v/>
      </c>
      <c r="S2289" s="39" t="str">
        <f>IF(S$1&gt;$AE$1,"-",IFERROR(IF(DATEDIF('Base de données'!$A2289,S$1,"d")&lt;&gt;0,"",'Base de données'!$B2289),""))</f>
        <v>JF4II</v>
      </c>
      <c r="T2289" s="39" t="str">
        <f>IF(T$1&gt;$AE$1,"-",IFERROR(IF(DATEDIF('Base de données'!$A2289,T$1,"d")&lt;&gt;0,"",'Base de données'!$B2289),""))</f>
        <v/>
      </c>
      <c r="U2289" s="39" t="str">
        <f>IF(U$1&gt;$AE$1,"-",IFERROR(IF(DATEDIF('Base de données'!$A2289,U$1,"d")&lt;&gt;0,"",'Base de données'!$B2289),""))</f>
        <v/>
      </c>
      <c r="V2289" s="39" t="str">
        <f>IF(V$1&gt;$AE$1,"-",IFERROR(IF(DATEDIF('Base de données'!$A2289,V$1,"d")&lt;&gt;0,"",'Base de données'!$B2289),""))</f>
        <v/>
      </c>
      <c r="W2289" s="34"/>
      <c r="X2289" s="30" t="str">
        <f>'Base de données'!$C2289&amp;" "&amp;'Base de données'!$D2289</f>
        <v>Normand Éléonore</v>
      </c>
      <c r="Y2289" s="31">
        <f>COUNTIF('Base de données'!$B:$B,'Base de données'!$B2289)</f>
        <v>12</v>
      </c>
      <c r="AA2289" s="87" cm="1">
        <f t="array" aca="1" ref="AA2289" ca="1">INDIRECT("'Base de données'!A" &amp; ROW(Y2289))</f>
        <v>45901</v>
      </c>
      <c r="AB2289" s="51" t="str" cm="1">
        <f t="array" aca="1" ref="AB2289" ca="1">INDIRECT("'Base de données'!B" &amp; ROW(Z2289))</f>
        <v>JF4II</v>
      </c>
    </row>
    <row r="2290" spans="1:28" x14ac:dyDescent="0.3">
      <c r="A2290" s="41" t="str">
        <f ca="1">IF(IF(AND($B2290&lt;&gt;"-",$B2290=$E2290),"Entrée et sortie","-")="Entrée et sortie",'Base de données'!$B2290,"-")</f>
        <v>-</v>
      </c>
      <c r="B2290" s="41" t="str">
        <f t="shared" ca="1" si="143"/>
        <v>-</v>
      </c>
      <c r="C2290" s="41" t="str">
        <f t="shared" ca="1" si="144"/>
        <v>-</v>
      </c>
      <c r="D2290" s="41" t="str">
        <f>IF($F2290="sortie en cours d'année",'Base de données'!$B2290,"-")</f>
        <v>-</v>
      </c>
      <c r="E2290" s="41" t="str">
        <f>IF($H2290="entrée en cours d'année",'Base de données'!$B2290,"-")</f>
        <v>-</v>
      </c>
      <c r="F2290" s="37" t="str">
        <f t="shared" si="141"/>
        <v/>
      </c>
      <c r="G2290" s="37" t="str">
        <f>IF($J2290="mouvement",_xlfn.XLOOKUP('Base de données'!$B2290,$V:$V,$V:$V,0),"")</f>
        <v/>
      </c>
      <c r="H2290" s="37" t="str">
        <f t="shared" si="142"/>
        <v/>
      </c>
      <c r="I2290" s="37" t="str">
        <f>IF($J2290="mouvement",_xlfn.XLOOKUP('Base de données'!$B2290,$K:$K,$K:$K,0),"")</f>
        <v/>
      </c>
      <c r="J2290" s="38" t="str">
        <f>IF(AND(Y2290&lt;&gt;MAX(Y:Y),COUNTIF(K2290:V2290,'Base de données'!$B2290)&gt;0),"mouvement","")</f>
        <v/>
      </c>
      <c r="K2290" s="39" t="str">
        <f>IF(K$1&gt;$AE$1,"-",IFERROR(IF(DATEDIF('Base de données'!$A2290,K$1,"d")&lt;&gt;0,"",'Base de données'!$B2290),""))</f>
        <v/>
      </c>
      <c r="L2290" s="39" t="str">
        <f>IF(L$1&gt;$AE$1,"-",IFERROR(IF(DATEDIF('Base de données'!$A2290,L$1,"d")&lt;&gt;0,"",'Base de données'!$B2290),""))</f>
        <v/>
      </c>
      <c r="M2290" s="39" t="str">
        <f>IF(M$1&gt;$AE$1,"-",IFERROR(IF(DATEDIF('Base de données'!$A2290,M$1,"d")&lt;&gt;0,"",'Base de données'!$B2290),""))</f>
        <v/>
      </c>
      <c r="N2290" s="39" t="str">
        <f>IF(N$1&gt;$AE$1,"-",IFERROR(IF(DATEDIF('Base de données'!$A2290,N$1,"d")&lt;&gt;0,"",'Base de données'!$B2290),""))</f>
        <v/>
      </c>
      <c r="O2290" s="39" t="str">
        <f>IF(O$1&gt;$AE$1,"-",IFERROR(IF(DATEDIF('Base de données'!$A2290,O$1,"d")&lt;&gt;0,"",'Base de données'!$B2290),""))</f>
        <v/>
      </c>
      <c r="P2290" s="39" t="str">
        <f>IF(P$1&gt;$AE$1,"-",IFERROR(IF(DATEDIF('Base de données'!$A2290,P$1,"d")&lt;&gt;0,"",'Base de données'!$B2290),""))</f>
        <v/>
      </c>
      <c r="Q2290" s="39" t="str">
        <f>IF(Q$1&gt;$AE$1,"-",IFERROR(IF(DATEDIF('Base de données'!$A2290,Q$1,"d")&lt;&gt;0,"",'Base de données'!$B2290),""))</f>
        <v/>
      </c>
      <c r="R2290" s="39" t="str">
        <f>IF(R$1&gt;$AE$1,"-",IFERROR(IF(DATEDIF('Base de données'!$A2290,R$1,"d")&lt;&gt;0,"",'Base de données'!$B2290),""))</f>
        <v/>
      </c>
      <c r="S2290" s="39" t="str">
        <f>IF(S$1&gt;$AE$1,"-",IFERROR(IF(DATEDIF('Base de données'!$A2290,S$1,"d")&lt;&gt;0,"",'Base de données'!$B2290),""))</f>
        <v>O4PZL</v>
      </c>
      <c r="T2290" s="39" t="str">
        <f>IF(T$1&gt;$AE$1,"-",IFERROR(IF(DATEDIF('Base de données'!$A2290,T$1,"d")&lt;&gt;0,"",'Base de données'!$B2290),""))</f>
        <v/>
      </c>
      <c r="U2290" s="39" t="str">
        <f>IF(U$1&gt;$AE$1,"-",IFERROR(IF(DATEDIF('Base de données'!$A2290,U$1,"d")&lt;&gt;0,"",'Base de données'!$B2290),""))</f>
        <v/>
      </c>
      <c r="V2290" s="39" t="str">
        <f>IF(V$1&gt;$AE$1,"-",IFERROR(IF(DATEDIF('Base de données'!$A2290,V$1,"d")&lt;&gt;0,"",'Base de données'!$B2290),""))</f>
        <v/>
      </c>
      <c r="W2290" s="34"/>
      <c r="X2290" s="30" t="str">
        <f>'Base de données'!$C2290&amp;" "&amp;'Base de données'!$D2290</f>
        <v>Hardy Noël</v>
      </c>
      <c r="Y2290" s="31">
        <f>COUNTIF('Base de données'!$B:$B,'Base de données'!$B2290)</f>
        <v>12</v>
      </c>
      <c r="AA2290" s="87" cm="1">
        <f t="array" aca="1" ref="AA2290" ca="1">INDIRECT("'Base de données'!A" &amp; ROW(Y2290))</f>
        <v>45901</v>
      </c>
      <c r="AB2290" s="51" t="str" cm="1">
        <f t="array" aca="1" ref="AB2290" ca="1">INDIRECT("'Base de données'!B" &amp; ROW(Z2290))</f>
        <v>O4PZL</v>
      </c>
    </row>
    <row r="2291" spans="1:28" x14ac:dyDescent="0.3">
      <c r="A2291" s="41" t="str">
        <f ca="1">IF(IF(AND($B2291&lt;&gt;"-",$B2291=$E2291),"Entrée et sortie","-")="Entrée et sortie",'Base de données'!$B2291,"-")</f>
        <v>-</v>
      </c>
      <c r="B2291" s="41" t="str">
        <f t="shared" ca="1" si="143"/>
        <v>-</v>
      </c>
      <c r="C2291" s="41" t="str">
        <f t="shared" ca="1" si="144"/>
        <v>-</v>
      </c>
      <c r="D2291" s="41" t="str">
        <f>IF($F2291="sortie en cours d'année",'Base de données'!$B2291,"-")</f>
        <v>-</v>
      </c>
      <c r="E2291" s="41" t="str">
        <f>IF($H2291="entrée en cours d'année",'Base de données'!$B2291,"-")</f>
        <v>-</v>
      </c>
      <c r="F2291" s="37" t="str">
        <f t="shared" si="141"/>
        <v/>
      </c>
      <c r="G2291" s="37" t="str">
        <f>IF($J2291="mouvement",_xlfn.XLOOKUP('Base de données'!$B2291,$V:$V,$V:$V,0),"")</f>
        <v/>
      </c>
      <c r="H2291" s="37" t="str">
        <f t="shared" si="142"/>
        <v/>
      </c>
      <c r="I2291" s="37" t="str">
        <f>IF($J2291="mouvement",_xlfn.XLOOKUP('Base de données'!$B2291,$K:$K,$K:$K,0),"")</f>
        <v/>
      </c>
      <c r="J2291" s="38" t="str">
        <f>IF(AND(Y2291&lt;&gt;MAX(Y:Y),COUNTIF(K2291:V2291,'Base de données'!$B2291)&gt;0),"mouvement","")</f>
        <v/>
      </c>
      <c r="K2291" s="39" t="str">
        <f>IF(K$1&gt;$AE$1,"-",IFERROR(IF(DATEDIF('Base de données'!$A2291,K$1,"d")&lt;&gt;0,"",'Base de données'!$B2291),""))</f>
        <v/>
      </c>
      <c r="L2291" s="39" t="str">
        <f>IF(L$1&gt;$AE$1,"-",IFERROR(IF(DATEDIF('Base de données'!$A2291,L$1,"d")&lt;&gt;0,"",'Base de données'!$B2291),""))</f>
        <v/>
      </c>
      <c r="M2291" s="39" t="str">
        <f>IF(M$1&gt;$AE$1,"-",IFERROR(IF(DATEDIF('Base de données'!$A2291,M$1,"d")&lt;&gt;0,"",'Base de données'!$B2291),""))</f>
        <v/>
      </c>
      <c r="N2291" s="39" t="str">
        <f>IF(N$1&gt;$AE$1,"-",IFERROR(IF(DATEDIF('Base de données'!$A2291,N$1,"d")&lt;&gt;0,"",'Base de données'!$B2291),""))</f>
        <v/>
      </c>
      <c r="O2291" s="39" t="str">
        <f>IF(O$1&gt;$AE$1,"-",IFERROR(IF(DATEDIF('Base de données'!$A2291,O$1,"d")&lt;&gt;0,"",'Base de données'!$B2291),""))</f>
        <v/>
      </c>
      <c r="P2291" s="39" t="str">
        <f>IF(P$1&gt;$AE$1,"-",IFERROR(IF(DATEDIF('Base de données'!$A2291,P$1,"d")&lt;&gt;0,"",'Base de données'!$B2291),""))</f>
        <v/>
      </c>
      <c r="Q2291" s="39" t="str">
        <f>IF(Q$1&gt;$AE$1,"-",IFERROR(IF(DATEDIF('Base de données'!$A2291,Q$1,"d")&lt;&gt;0,"",'Base de données'!$B2291),""))</f>
        <v/>
      </c>
      <c r="R2291" s="39" t="str">
        <f>IF(R$1&gt;$AE$1,"-",IFERROR(IF(DATEDIF('Base de données'!$A2291,R$1,"d")&lt;&gt;0,"",'Base de données'!$B2291),""))</f>
        <v/>
      </c>
      <c r="S2291" s="39" t="str">
        <f>IF(S$1&gt;$AE$1,"-",IFERROR(IF(DATEDIF('Base de données'!$A2291,S$1,"d")&lt;&gt;0,"",'Base de données'!$B2291),""))</f>
        <v>7UCEM</v>
      </c>
      <c r="T2291" s="39" t="str">
        <f>IF(T$1&gt;$AE$1,"-",IFERROR(IF(DATEDIF('Base de données'!$A2291,T$1,"d")&lt;&gt;0,"",'Base de données'!$B2291),""))</f>
        <v/>
      </c>
      <c r="U2291" s="39" t="str">
        <f>IF(U$1&gt;$AE$1,"-",IFERROR(IF(DATEDIF('Base de données'!$A2291,U$1,"d")&lt;&gt;0,"",'Base de données'!$B2291),""))</f>
        <v/>
      </c>
      <c r="V2291" s="39" t="str">
        <f>IF(V$1&gt;$AE$1,"-",IFERROR(IF(DATEDIF('Base de données'!$A2291,V$1,"d")&lt;&gt;0,"",'Base de données'!$B2291),""))</f>
        <v/>
      </c>
      <c r="W2291" s="34"/>
      <c r="X2291" s="30" t="str">
        <f>'Base de données'!$C2291&amp;" "&amp;'Base de données'!$D2291</f>
        <v>Perret Henri</v>
      </c>
      <c r="Y2291" s="31">
        <f>COUNTIF('Base de données'!$B:$B,'Base de données'!$B2291)</f>
        <v>12</v>
      </c>
      <c r="AA2291" s="87" cm="1">
        <f t="array" aca="1" ref="AA2291" ca="1">INDIRECT("'Base de données'!A" &amp; ROW(Y2291))</f>
        <v>45901</v>
      </c>
      <c r="AB2291" s="51" t="str" cm="1">
        <f t="array" aca="1" ref="AB2291" ca="1">INDIRECT("'Base de données'!B" &amp; ROW(Z2291))</f>
        <v>7UCEM</v>
      </c>
    </row>
    <row r="2292" spans="1:28" x14ac:dyDescent="0.3">
      <c r="A2292" s="41" t="str">
        <f ca="1">IF(IF(AND($B2292&lt;&gt;"-",$B2292=$E2292),"Entrée et sortie","-")="Entrée et sortie",'Base de données'!$B2292,"-")</f>
        <v>-</v>
      </c>
      <c r="B2292" s="41" t="str">
        <f t="shared" ca="1" si="143"/>
        <v>-</v>
      </c>
      <c r="C2292" s="41" t="str">
        <f t="shared" ca="1" si="144"/>
        <v>-</v>
      </c>
      <c r="D2292" s="41" t="str">
        <f>IF($F2292="sortie en cours d'année",'Base de données'!$B2292,"-")</f>
        <v>-</v>
      </c>
      <c r="E2292" s="41" t="str">
        <f>IF($H2292="entrée en cours d'année",'Base de données'!$B2292,"-")</f>
        <v>-</v>
      </c>
      <c r="F2292" s="37" t="str">
        <f t="shared" si="141"/>
        <v/>
      </c>
      <c r="G2292" s="37" t="str">
        <f>IF($J2292="mouvement",_xlfn.XLOOKUP('Base de données'!$B2292,$V:$V,$V:$V,0),"")</f>
        <v/>
      </c>
      <c r="H2292" s="37" t="str">
        <f t="shared" si="142"/>
        <v/>
      </c>
      <c r="I2292" s="37" t="str">
        <f>IF($J2292="mouvement",_xlfn.XLOOKUP('Base de données'!$B2292,$K:$K,$K:$K,0),"")</f>
        <v/>
      </c>
      <c r="J2292" s="38" t="str">
        <f>IF(AND(Y2292&lt;&gt;MAX(Y:Y),COUNTIF(K2292:V2292,'Base de données'!$B2292)&gt;0),"mouvement","")</f>
        <v/>
      </c>
      <c r="K2292" s="39" t="str">
        <f>IF(K$1&gt;$AE$1,"-",IFERROR(IF(DATEDIF('Base de données'!$A2292,K$1,"d")&lt;&gt;0,"",'Base de données'!$B2292),""))</f>
        <v/>
      </c>
      <c r="L2292" s="39" t="str">
        <f>IF(L$1&gt;$AE$1,"-",IFERROR(IF(DATEDIF('Base de données'!$A2292,L$1,"d")&lt;&gt;0,"",'Base de données'!$B2292),""))</f>
        <v/>
      </c>
      <c r="M2292" s="39" t="str">
        <f>IF(M$1&gt;$AE$1,"-",IFERROR(IF(DATEDIF('Base de données'!$A2292,M$1,"d")&lt;&gt;0,"",'Base de données'!$B2292),""))</f>
        <v/>
      </c>
      <c r="N2292" s="39" t="str">
        <f>IF(N$1&gt;$AE$1,"-",IFERROR(IF(DATEDIF('Base de données'!$A2292,N$1,"d")&lt;&gt;0,"",'Base de données'!$B2292),""))</f>
        <v/>
      </c>
      <c r="O2292" s="39" t="str">
        <f>IF(O$1&gt;$AE$1,"-",IFERROR(IF(DATEDIF('Base de données'!$A2292,O$1,"d")&lt;&gt;0,"",'Base de données'!$B2292),""))</f>
        <v/>
      </c>
      <c r="P2292" s="39" t="str">
        <f>IF(P$1&gt;$AE$1,"-",IFERROR(IF(DATEDIF('Base de données'!$A2292,P$1,"d")&lt;&gt;0,"",'Base de données'!$B2292),""))</f>
        <v/>
      </c>
      <c r="Q2292" s="39" t="str">
        <f>IF(Q$1&gt;$AE$1,"-",IFERROR(IF(DATEDIF('Base de données'!$A2292,Q$1,"d")&lt;&gt;0,"",'Base de données'!$B2292),""))</f>
        <v/>
      </c>
      <c r="R2292" s="39" t="str">
        <f>IF(R$1&gt;$AE$1,"-",IFERROR(IF(DATEDIF('Base de données'!$A2292,R$1,"d")&lt;&gt;0,"",'Base de données'!$B2292),""))</f>
        <v/>
      </c>
      <c r="S2292" s="39" t="str">
        <f>IF(S$1&gt;$AE$1,"-",IFERROR(IF(DATEDIF('Base de données'!$A2292,S$1,"d")&lt;&gt;0,"",'Base de données'!$B2292),""))</f>
        <v>68AQ6</v>
      </c>
      <c r="T2292" s="39" t="str">
        <f>IF(T$1&gt;$AE$1,"-",IFERROR(IF(DATEDIF('Base de données'!$A2292,T$1,"d")&lt;&gt;0,"",'Base de données'!$B2292),""))</f>
        <v/>
      </c>
      <c r="U2292" s="39" t="str">
        <f>IF(U$1&gt;$AE$1,"-",IFERROR(IF(DATEDIF('Base de données'!$A2292,U$1,"d")&lt;&gt;0,"",'Base de données'!$B2292),""))</f>
        <v/>
      </c>
      <c r="V2292" s="39" t="str">
        <f>IF(V$1&gt;$AE$1,"-",IFERROR(IF(DATEDIF('Base de données'!$A2292,V$1,"d")&lt;&gt;0,"",'Base de données'!$B2292),""))</f>
        <v/>
      </c>
      <c r="W2292" s="34"/>
      <c r="X2292" s="30" t="str">
        <f>'Base de données'!$C2292&amp;" "&amp;'Base de données'!$D2292</f>
        <v>Bertrand Charles</v>
      </c>
      <c r="Y2292" s="31">
        <f>COUNTIF('Base de données'!$B:$B,'Base de données'!$B2292)</f>
        <v>12</v>
      </c>
      <c r="AA2292" s="87" cm="1">
        <f t="array" aca="1" ref="AA2292" ca="1">INDIRECT("'Base de données'!A" &amp; ROW(Y2292))</f>
        <v>45901</v>
      </c>
      <c r="AB2292" s="51" t="str" cm="1">
        <f t="array" aca="1" ref="AB2292" ca="1">INDIRECT("'Base de données'!B" &amp; ROW(Z2292))</f>
        <v>68AQ6</v>
      </c>
    </row>
    <row r="2293" spans="1:28" x14ac:dyDescent="0.3">
      <c r="A2293" s="41" t="str">
        <f ca="1">IF(IF(AND($B2293&lt;&gt;"-",$B2293=$E2293),"Entrée et sortie","-")="Entrée et sortie",'Base de données'!$B2293,"-")</f>
        <v>-</v>
      </c>
      <c r="B2293" s="41" t="str">
        <f t="shared" ca="1" si="143"/>
        <v>-</v>
      </c>
      <c r="C2293" s="41" t="str">
        <f t="shared" ca="1" si="144"/>
        <v>-</v>
      </c>
      <c r="D2293" s="41" t="str">
        <f>IF($F2293="sortie en cours d'année",'Base de données'!$B2293,"-")</f>
        <v>-</v>
      </c>
      <c r="E2293" s="41" t="str">
        <f>IF($H2293="entrée en cours d'année",'Base de données'!$B2293,"-")</f>
        <v>-</v>
      </c>
      <c r="F2293" s="37" t="str">
        <f t="shared" si="141"/>
        <v/>
      </c>
      <c r="G2293" s="37" t="str">
        <f>IF($J2293="mouvement",_xlfn.XLOOKUP('Base de données'!$B2293,$V:$V,$V:$V,0),"")</f>
        <v/>
      </c>
      <c r="H2293" s="37" t="str">
        <f t="shared" si="142"/>
        <v/>
      </c>
      <c r="I2293" s="37" t="str">
        <f>IF($J2293="mouvement",_xlfn.XLOOKUP('Base de données'!$B2293,$K:$K,$K:$K,0),"")</f>
        <v/>
      </c>
      <c r="J2293" s="38" t="str">
        <f>IF(AND(Y2293&lt;&gt;MAX(Y:Y),COUNTIF(K2293:V2293,'Base de données'!$B2293)&gt;0),"mouvement","")</f>
        <v/>
      </c>
      <c r="K2293" s="39" t="str">
        <f>IF(K$1&gt;$AE$1,"-",IFERROR(IF(DATEDIF('Base de données'!$A2293,K$1,"d")&lt;&gt;0,"",'Base de données'!$B2293),""))</f>
        <v/>
      </c>
      <c r="L2293" s="39" t="str">
        <f>IF(L$1&gt;$AE$1,"-",IFERROR(IF(DATEDIF('Base de données'!$A2293,L$1,"d")&lt;&gt;0,"",'Base de données'!$B2293),""))</f>
        <v/>
      </c>
      <c r="M2293" s="39" t="str">
        <f>IF(M$1&gt;$AE$1,"-",IFERROR(IF(DATEDIF('Base de données'!$A2293,M$1,"d")&lt;&gt;0,"",'Base de données'!$B2293),""))</f>
        <v/>
      </c>
      <c r="N2293" s="39" t="str">
        <f>IF(N$1&gt;$AE$1,"-",IFERROR(IF(DATEDIF('Base de données'!$A2293,N$1,"d")&lt;&gt;0,"",'Base de données'!$B2293),""))</f>
        <v/>
      </c>
      <c r="O2293" s="39" t="str">
        <f>IF(O$1&gt;$AE$1,"-",IFERROR(IF(DATEDIF('Base de données'!$A2293,O$1,"d")&lt;&gt;0,"",'Base de données'!$B2293),""))</f>
        <v/>
      </c>
      <c r="P2293" s="39" t="str">
        <f>IF(P$1&gt;$AE$1,"-",IFERROR(IF(DATEDIF('Base de données'!$A2293,P$1,"d")&lt;&gt;0,"",'Base de données'!$B2293),""))</f>
        <v/>
      </c>
      <c r="Q2293" s="39" t="str">
        <f>IF(Q$1&gt;$AE$1,"-",IFERROR(IF(DATEDIF('Base de données'!$A2293,Q$1,"d")&lt;&gt;0,"",'Base de données'!$B2293),""))</f>
        <v/>
      </c>
      <c r="R2293" s="39" t="str">
        <f>IF(R$1&gt;$AE$1,"-",IFERROR(IF(DATEDIF('Base de données'!$A2293,R$1,"d")&lt;&gt;0,"",'Base de données'!$B2293),""))</f>
        <v/>
      </c>
      <c r="S2293" s="39" t="str">
        <f>IF(S$1&gt;$AE$1,"-",IFERROR(IF(DATEDIF('Base de données'!$A2293,S$1,"d")&lt;&gt;0,"",'Base de données'!$B2293),""))</f>
        <v>Y670G</v>
      </c>
      <c r="T2293" s="39" t="str">
        <f>IF(T$1&gt;$AE$1,"-",IFERROR(IF(DATEDIF('Base de données'!$A2293,T$1,"d")&lt;&gt;0,"",'Base de données'!$B2293),""))</f>
        <v/>
      </c>
      <c r="U2293" s="39" t="str">
        <f>IF(U$1&gt;$AE$1,"-",IFERROR(IF(DATEDIF('Base de données'!$A2293,U$1,"d")&lt;&gt;0,"",'Base de données'!$B2293),""))</f>
        <v/>
      </c>
      <c r="V2293" s="39" t="str">
        <f>IF(V$1&gt;$AE$1,"-",IFERROR(IF(DATEDIF('Base de données'!$A2293,V$1,"d")&lt;&gt;0,"",'Base de données'!$B2293),""))</f>
        <v/>
      </c>
      <c r="W2293" s="34"/>
      <c r="X2293" s="30" t="str">
        <f>'Base de données'!$C2293&amp;" "&amp;'Base de données'!$D2293</f>
        <v>Fleury Bertrand</v>
      </c>
      <c r="Y2293" s="31">
        <f>COUNTIF('Base de données'!$B:$B,'Base de données'!$B2293)</f>
        <v>12</v>
      </c>
      <c r="AA2293" s="87" cm="1">
        <f t="array" aca="1" ref="AA2293" ca="1">INDIRECT("'Base de données'!A" &amp; ROW(Y2293))</f>
        <v>45901</v>
      </c>
      <c r="AB2293" s="51" t="str" cm="1">
        <f t="array" aca="1" ref="AB2293" ca="1">INDIRECT("'Base de données'!B" &amp; ROW(Z2293))</f>
        <v>Y670G</v>
      </c>
    </row>
    <row r="2294" spans="1:28" x14ac:dyDescent="0.3">
      <c r="A2294" s="41" t="str">
        <f ca="1">IF(IF(AND($B2294&lt;&gt;"-",$B2294=$E2294),"Entrée et sortie","-")="Entrée et sortie",'Base de données'!$B2294,"-")</f>
        <v>-</v>
      </c>
      <c r="B2294" s="41" t="str">
        <f t="shared" ca="1" si="143"/>
        <v>-</v>
      </c>
      <c r="C2294" s="41" t="str">
        <f t="shared" ca="1" si="144"/>
        <v>-</v>
      </c>
      <c r="D2294" s="41" t="str">
        <f>IF($F2294="sortie en cours d'année",'Base de données'!$B2294,"-")</f>
        <v>-</v>
      </c>
      <c r="E2294" s="41" t="str">
        <f>IF($H2294="entrée en cours d'année",'Base de données'!$B2294,"-")</f>
        <v>-</v>
      </c>
      <c r="F2294" s="37" t="str">
        <f t="shared" si="141"/>
        <v/>
      </c>
      <c r="G2294" s="37" t="str">
        <f>IF($J2294="mouvement",_xlfn.XLOOKUP('Base de données'!$B2294,$V:$V,$V:$V,0),"")</f>
        <v/>
      </c>
      <c r="H2294" s="37" t="str">
        <f t="shared" si="142"/>
        <v/>
      </c>
      <c r="I2294" s="37" t="str">
        <f>IF($J2294="mouvement",_xlfn.XLOOKUP('Base de données'!$B2294,$K:$K,$K:$K,0),"")</f>
        <v/>
      </c>
      <c r="J2294" s="38" t="str">
        <f>IF(AND(Y2294&lt;&gt;MAX(Y:Y),COUNTIF(K2294:V2294,'Base de données'!$B2294)&gt;0),"mouvement","")</f>
        <v/>
      </c>
      <c r="K2294" s="39" t="str">
        <f>IF(K$1&gt;$AE$1,"-",IFERROR(IF(DATEDIF('Base de données'!$A2294,K$1,"d")&lt;&gt;0,"",'Base de données'!$B2294),""))</f>
        <v/>
      </c>
      <c r="L2294" s="39" t="str">
        <f>IF(L$1&gt;$AE$1,"-",IFERROR(IF(DATEDIF('Base de données'!$A2294,L$1,"d")&lt;&gt;0,"",'Base de données'!$B2294),""))</f>
        <v/>
      </c>
      <c r="M2294" s="39" t="str">
        <f>IF(M$1&gt;$AE$1,"-",IFERROR(IF(DATEDIF('Base de données'!$A2294,M$1,"d")&lt;&gt;0,"",'Base de données'!$B2294),""))</f>
        <v/>
      </c>
      <c r="N2294" s="39" t="str">
        <f>IF(N$1&gt;$AE$1,"-",IFERROR(IF(DATEDIF('Base de données'!$A2294,N$1,"d")&lt;&gt;0,"",'Base de données'!$B2294),""))</f>
        <v/>
      </c>
      <c r="O2294" s="39" t="str">
        <f>IF(O$1&gt;$AE$1,"-",IFERROR(IF(DATEDIF('Base de données'!$A2294,O$1,"d")&lt;&gt;0,"",'Base de données'!$B2294),""))</f>
        <v/>
      </c>
      <c r="P2294" s="39" t="str">
        <f>IF(P$1&gt;$AE$1,"-",IFERROR(IF(DATEDIF('Base de données'!$A2294,P$1,"d")&lt;&gt;0,"",'Base de données'!$B2294),""))</f>
        <v/>
      </c>
      <c r="Q2294" s="39" t="str">
        <f>IF(Q$1&gt;$AE$1,"-",IFERROR(IF(DATEDIF('Base de données'!$A2294,Q$1,"d")&lt;&gt;0,"",'Base de données'!$B2294),""))</f>
        <v/>
      </c>
      <c r="R2294" s="39" t="str">
        <f>IF(R$1&gt;$AE$1,"-",IFERROR(IF(DATEDIF('Base de données'!$A2294,R$1,"d")&lt;&gt;0,"",'Base de données'!$B2294),""))</f>
        <v/>
      </c>
      <c r="S2294" s="39" t="str">
        <f>IF(S$1&gt;$AE$1,"-",IFERROR(IF(DATEDIF('Base de données'!$A2294,S$1,"d")&lt;&gt;0,"",'Base de données'!$B2294),""))</f>
        <v>YKW71</v>
      </c>
      <c r="T2294" s="39" t="str">
        <f>IF(T$1&gt;$AE$1,"-",IFERROR(IF(DATEDIF('Base de données'!$A2294,T$1,"d")&lt;&gt;0,"",'Base de données'!$B2294),""))</f>
        <v/>
      </c>
      <c r="U2294" s="39" t="str">
        <f>IF(U$1&gt;$AE$1,"-",IFERROR(IF(DATEDIF('Base de données'!$A2294,U$1,"d")&lt;&gt;0,"",'Base de données'!$B2294),""))</f>
        <v/>
      </c>
      <c r="V2294" s="39" t="str">
        <f>IF(V$1&gt;$AE$1,"-",IFERROR(IF(DATEDIF('Base de données'!$A2294,V$1,"d")&lt;&gt;0,"",'Base de données'!$B2294),""))</f>
        <v/>
      </c>
      <c r="W2294" s="34"/>
      <c r="X2294" s="30" t="str">
        <f>'Base de données'!$C2294&amp;" "&amp;'Base de données'!$D2294</f>
        <v>David Thierry</v>
      </c>
      <c r="Y2294" s="31">
        <f>COUNTIF('Base de données'!$B:$B,'Base de données'!$B2294)</f>
        <v>12</v>
      </c>
      <c r="AA2294" s="87" cm="1">
        <f t="array" aca="1" ref="AA2294" ca="1">INDIRECT("'Base de données'!A" &amp; ROW(Y2294))</f>
        <v>45901</v>
      </c>
      <c r="AB2294" s="51" t="str" cm="1">
        <f t="array" aca="1" ref="AB2294" ca="1">INDIRECT("'Base de données'!B" &amp; ROW(Z2294))</f>
        <v>YKW71</v>
      </c>
    </row>
    <row r="2295" spans="1:28" x14ac:dyDescent="0.3">
      <c r="A2295" s="41" t="str">
        <f ca="1">IF(IF(AND($B2295&lt;&gt;"-",$B2295=$E2295),"Entrée et sortie","-")="Entrée et sortie",'Base de données'!$B2295,"-")</f>
        <v>-</v>
      </c>
      <c r="B2295" s="41" t="str">
        <f t="shared" ca="1" si="143"/>
        <v>-</v>
      </c>
      <c r="C2295" s="41" t="str">
        <f t="shared" ca="1" si="144"/>
        <v>-</v>
      </c>
      <c r="D2295" s="41" t="str">
        <f>IF($F2295="sortie en cours d'année",'Base de données'!$B2295,"-")</f>
        <v>-</v>
      </c>
      <c r="E2295" s="41" t="str">
        <f>IF($H2295="entrée en cours d'année",'Base de données'!$B2295,"-")</f>
        <v>-</v>
      </c>
      <c r="F2295" s="37" t="str">
        <f t="shared" si="141"/>
        <v/>
      </c>
      <c r="G2295" s="37" t="str">
        <f>IF($J2295="mouvement",_xlfn.XLOOKUP('Base de données'!$B2295,$V:$V,$V:$V,0),"")</f>
        <v/>
      </c>
      <c r="H2295" s="37" t="str">
        <f t="shared" si="142"/>
        <v/>
      </c>
      <c r="I2295" s="37" t="str">
        <f>IF($J2295="mouvement",_xlfn.XLOOKUP('Base de données'!$B2295,$K:$K,$K:$K,0),"")</f>
        <v/>
      </c>
      <c r="J2295" s="38" t="str">
        <f>IF(AND(Y2295&lt;&gt;MAX(Y:Y),COUNTIF(K2295:V2295,'Base de données'!$B2295)&gt;0),"mouvement","")</f>
        <v/>
      </c>
      <c r="K2295" s="39" t="str">
        <f>IF(K$1&gt;$AE$1,"-",IFERROR(IF(DATEDIF('Base de données'!$A2295,K$1,"d")&lt;&gt;0,"",'Base de données'!$B2295),""))</f>
        <v/>
      </c>
      <c r="L2295" s="39" t="str">
        <f>IF(L$1&gt;$AE$1,"-",IFERROR(IF(DATEDIF('Base de données'!$A2295,L$1,"d")&lt;&gt;0,"",'Base de données'!$B2295),""))</f>
        <v/>
      </c>
      <c r="M2295" s="39" t="str">
        <f>IF(M$1&gt;$AE$1,"-",IFERROR(IF(DATEDIF('Base de données'!$A2295,M$1,"d")&lt;&gt;0,"",'Base de données'!$B2295),""))</f>
        <v/>
      </c>
      <c r="N2295" s="39" t="str">
        <f>IF(N$1&gt;$AE$1,"-",IFERROR(IF(DATEDIF('Base de données'!$A2295,N$1,"d")&lt;&gt;0,"",'Base de données'!$B2295),""))</f>
        <v/>
      </c>
      <c r="O2295" s="39" t="str">
        <f>IF(O$1&gt;$AE$1,"-",IFERROR(IF(DATEDIF('Base de données'!$A2295,O$1,"d")&lt;&gt;0,"",'Base de données'!$B2295),""))</f>
        <v/>
      </c>
      <c r="P2295" s="39" t="str">
        <f>IF(P$1&gt;$AE$1,"-",IFERROR(IF(DATEDIF('Base de données'!$A2295,P$1,"d")&lt;&gt;0,"",'Base de données'!$B2295),""))</f>
        <v/>
      </c>
      <c r="Q2295" s="39" t="str">
        <f>IF(Q$1&gt;$AE$1,"-",IFERROR(IF(DATEDIF('Base de données'!$A2295,Q$1,"d")&lt;&gt;0,"",'Base de données'!$B2295),""))</f>
        <v/>
      </c>
      <c r="R2295" s="39" t="str">
        <f>IF(R$1&gt;$AE$1,"-",IFERROR(IF(DATEDIF('Base de données'!$A2295,R$1,"d")&lt;&gt;0,"",'Base de données'!$B2295),""))</f>
        <v/>
      </c>
      <c r="S2295" s="39" t="str">
        <f>IF(S$1&gt;$AE$1,"-",IFERROR(IF(DATEDIF('Base de données'!$A2295,S$1,"d")&lt;&gt;0,"",'Base de données'!$B2295),""))</f>
        <v>3WW5L</v>
      </c>
      <c r="T2295" s="39" t="str">
        <f>IF(T$1&gt;$AE$1,"-",IFERROR(IF(DATEDIF('Base de données'!$A2295,T$1,"d")&lt;&gt;0,"",'Base de données'!$B2295),""))</f>
        <v/>
      </c>
      <c r="U2295" s="39" t="str">
        <f>IF(U$1&gt;$AE$1,"-",IFERROR(IF(DATEDIF('Base de données'!$A2295,U$1,"d")&lt;&gt;0,"",'Base de données'!$B2295),""))</f>
        <v/>
      </c>
      <c r="V2295" s="39" t="str">
        <f>IF(V$1&gt;$AE$1,"-",IFERROR(IF(DATEDIF('Base de données'!$A2295,V$1,"d")&lt;&gt;0,"",'Base de données'!$B2295),""))</f>
        <v/>
      </c>
      <c r="W2295" s="34"/>
      <c r="X2295" s="30" t="str">
        <f>'Base de données'!$C2295&amp;" "&amp;'Base de données'!$D2295</f>
        <v>Bigot Frédérique</v>
      </c>
      <c r="Y2295" s="31">
        <f>COUNTIF('Base de données'!$B:$B,'Base de données'!$B2295)</f>
        <v>12</v>
      </c>
      <c r="AA2295" s="87" cm="1">
        <f t="array" aca="1" ref="AA2295" ca="1">INDIRECT("'Base de données'!A" &amp; ROW(Y2295))</f>
        <v>45901</v>
      </c>
      <c r="AB2295" s="51" t="str" cm="1">
        <f t="array" aca="1" ref="AB2295" ca="1">INDIRECT("'Base de données'!B" &amp; ROW(Z2295))</f>
        <v>3WW5L</v>
      </c>
    </row>
    <row r="2296" spans="1:28" x14ac:dyDescent="0.3">
      <c r="A2296" s="41" t="str">
        <f ca="1">IF(IF(AND($B2296&lt;&gt;"-",$B2296=$E2296),"Entrée et sortie","-")="Entrée et sortie",'Base de données'!$B2296,"-")</f>
        <v>-</v>
      </c>
      <c r="B2296" s="41" t="str">
        <f t="shared" ca="1" si="143"/>
        <v>-</v>
      </c>
      <c r="C2296" s="41" t="str">
        <f t="shared" ca="1" si="144"/>
        <v>-</v>
      </c>
      <c r="D2296" s="41" t="str">
        <f>IF($F2296="sortie en cours d'année",'Base de données'!$B2296,"-")</f>
        <v>-</v>
      </c>
      <c r="E2296" s="41" t="str">
        <f>IF($H2296="entrée en cours d'année",'Base de données'!$B2296,"-")</f>
        <v>-</v>
      </c>
      <c r="F2296" s="37" t="str">
        <f t="shared" si="141"/>
        <v/>
      </c>
      <c r="G2296" s="37" t="str">
        <f>IF($J2296="mouvement",_xlfn.XLOOKUP('Base de données'!$B2296,$V:$V,$V:$V,0),"")</f>
        <v/>
      </c>
      <c r="H2296" s="37" t="str">
        <f t="shared" si="142"/>
        <v/>
      </c>
      <c r="I2296" s="37" t="str">
        <f>IF($J2296="mouvement",_xlfn.XLOOKUP('Base de données'!$B2296,$K:$K,$K:$K,0),"")</f>
        <v/>
      </c>
      <c r="J2296" s="38" t="str">
        <f>IF(AND(Y2296&lt;&gt;MAX(Y:Y),COUNTIF(K2296:V2296,'Base de données'!$B2296)&gt;0),"mouvement","")</f>
        <v/>
      </c>
      <c r="K2296" s="39" t="str">
        <f>IF(K$1&gt;$AE$1,"-",IFERROR(IF(DATEDIF('Base de données'!$A2296,K$1,"d")&lt;&gt;0,"",'Base de données'!$B2296),""))</f>
        <v/>
      </c>
      <c r="L2296" s="39" t="str">
        <f>IF(L$1&gt;$AE$1,"-",IFERROR(IF(DATEDIF('Base de données'!$A2296,L$1,"d")&lt;&gt;0,"",'Base de données'!$B2296),""))</f>
        <v/>
      </c>
      <c r="M2296" s="39" t="str">
        <f>IF(M$1&gt;$AE$1,"-",IFERROR(IF(DATEDIF('Base de données'!$A2296,M$1,"d")&lt;&gt;0,"",'Base de données'!$B2296),""))</f>
        <v/>
      </c>
      <c r="N2296" s="39" t="str">
        <f>IF(N$1&gt;$AE$1,"-",IFERROR(IF(DATEDIF('Base de données'!$A2296,N$1,"d")&lt;&gt;0,"",'Base de données'!$B2296),""))</f>
        <v/>
      </c>
      <c r="O2296" s="39" t="str">
        <f>IF(O$1&gt;$AE$1,"-",IFERROR(IF(DATEDIF('Base de données'!$A2296,O$1,"d")&lt;&gt;0,"",'Base de données'!$B2296),""))</f>
        <v/>
      </c>
      <c r="P2296" s="39" t="str">
        <f>IF(P$1&gt;$AE$1,"-",IFERROR(IF(DATEDIF('Base de données'!$A2296,P$1,"d")&lt;&gt;0,"",'Base de données'!$B2296),""))</f>
        <v/>
      </c>
      <c r="Q2296" s="39" t="str">
        <f>IF(Q$1&gt;$AE$1,"-",IFERROR(IF(DATEDIF('Base de données'!$A2296,Q$1,"d")&lt;&gt;0,"",'Base de données'!$B2296),""))</f>
        <v/>
      </c>
      <c r="R2296" s="39" t="str">
        <f>IF(R$1&gt;$AE$1,"-",IFERROR(IF(DATEDIF('Base de données'!$A2296,R$1,"d")&lt;&gt;0,"",'Base de données'!$B2296),""))</f>
        <v/>
      </c>
      <c r="S2296" s="39" t="str">
        <f>IF(S$1&gt;$AE$1,"-",IFERROR(IF(DATEDIF('Base de données'!$A2296,S$1,"d")&lt;&gt;0,"",'Base de données'!$B2296),""))</f>
        <v>F8G14</v>
      </c>
      <c r="T2296" s="39" t="str">
        <f>IF(T$1&gt;$AE$1,"-",IFERROR(IF(DATEDIF('Base de données'!$A2296,T$1,"d")&lt;&gt;0,"",'Base de données'!$B2296),""))</f>
        <v/>
      </c>
      <c r="U2296" s="39" t="str">
        <f>IF(U$1&gt;$AE$1,"-",IFERROR(IF(DATEDIF('Base de données'!$A2296,U$1,"d")&lt;&gt;0,"",'Base de données'!$B2296),""))</f>
        <v/>
      </c>
      <c r="V2296" s="39" t="str">
        <f>IF(V$1&gt;$AE$1,"-",IFERROR(IF(DATEDIF('Base de données'!$A2296,V$1,"d")&lt;&gt;0,"",'Base de données'!$B2296),""))</f>
        <v/>
      </c>
      <c r="W2296" s="34"/>
      <c r="X2296" s="30" t="str">
        <f>'Base de données'!$C2296&amp;" "&amp;'Base de données'!$D2296</f>
        <v>Descamps Grégoire</v>
      </c>
      <c r="Y2296" s="31">
        <f>COUNTIF('Base de données'!$B:$B,'Base de données'!$B2296)</f>
        <v>12</v>
      </c>
      <c r="AA2296" s="87" cm="1">
        <f t="array" aca="1" ref="AA2296" ca="1">INDIRECT("'Base de données'!A" &amp; ROW(Y2296))</f>
        <v>45901</v>
      </c>
      <c r="AB2296" s="51" t="str" cm="1">
        <f t="array" aca="1" ref="AB2296" ca="1">INDIRECT("'Base de données'!B" &amp; ROW(Z2296))</f>
        <v>F8G14</v>
      </c>
    </row>
    <row r="2297" spans="1:28" x14ac:dyDescent="0.3">
      <c r="A2297" s="41" t="str">
        <f ca="1">IF(IF(AND($B2297&lt;&gt;"-",$B2297=$E2297),"Entrée et sortie","-")="Entrée et sortie",'Base de données'!$B2297,"-")</f>
        <v>-</v>
      </c>
      <c r="B2297" s="41" t="str">
        <f t="shared" ca="1" si="143"/>
        <v>-</v>
      </c>
      <c r="C2297" s="41" t="str">
        <f t="shared" ca="1" si="144"/>
        <v>-</v>
      </c>
      <c r="D2297" s="41" t="str">
        <f>IF($F2297="sortie en cours d'année",'Base de données'!$B2297,"-")</f>
        <v>-</v>
      </c>
      <c r="E2297" s="41" t="str">
        <f>IF($H2297="entrée en cours d'année",'Base de données'!$B2297,"-")</f>
        <v>-</v>
      </c>
      <c r="F2297" s="37" t="str">
        <f t="shared" si="141"/>
        <v/>
      </c>
      <c r="G2297" s="37" t="str">
        <f>IF($J2297="mouvement",_xlfn.XLOOKUP('Base de données'!$B2297,$V:$V,$V:$V,0),"")</f>
        <v/>
      </c>
      <c r="H2297" s="37" t="str">
        <f t="shared" si="142"/>
        <v/>
      </c>
      <c r="I2297" s="37" t="str">
        <f>IF($J2297="mouvement",_xlfn.XLOOKUP('Base de données'!$B2297,$K:$K,$K:$K,0),"")</f>
        <v/>
      </c>
      <c r="J2297" s="38" t="str">
        <f>IF(AND(Y2297&lt;&gt;MAX(Y:Y),COUNTIF(K2297:V2297,'Base de données'!$B2297)&gt;0),"mouvement","")</f>
        <v/>
      </c>
      <c r="K2297" s="39" t="str">
        <f>IF(K$1&gt;$AE$1,"-",IFERROR(IF(DATEDIF('Base de données'!$A2297,K$1,"d")&lt;&gt;0,"",'Base de données'!$B2297),""))</f>
        <v/>
      </c>
      <c r="L2297" s="39" t="str">
        <f>IF(L$1&gt;$AE$1,"-",IFERROR(IF(DATEDIF('Base de données'!$A2297,L$1,"d")&lt;&gt;0,"",'Base de données'!$B2297),""))</f>
        <v/>
      </c>
      <c r="M2297" s="39" t="str">
        <f>IF(M$1&gt;$AE$1,"-",IFERROR(IF(DATEDIF('Base de données'!$A2297,M$1,"d")&lt;&gt;0,"",'Base de données'!$B2297),""))</f>
        <v/>
      </c>
      <c r="N2297" s="39" t="str">
        <f>IF(N$1&gt;$AE$1,"-",IFERROR(IF(DATEDIF('Base de données'!$A2297,N$1,"d")&lt;&gt;0,"",'Base de données'!$B2297),""))</f>
        <v/>
      </c>
      <c r="O2297" s="39" t="str">
        <f>IF(O$1&gt;$AE$1,"-",IFERROR(IF(DATEDIF('Base de données'!$A2297,O$1,"d")&lt;&gt;0,"",'Base de données'!$B2297),""))</f>
        <v/>
      </c>
      <c r="P2297" s="39" t="str">
        <f>IF(P$1&gt;$AE$1,"-",IFERROR(IF(DATEDIF('Base de données'!$A2297,P$1,"d")&lt;&gt;0,"",'Base de données'!$B2297),""))</f>
        <v/>
      </c>
      <c r="Q2297" s="39" t="str">
        <f>IF(Q$1&gt;$AE$1,"-",IFERROR(IF(DATEDIF('Base de données'!$A2297,Q$1,"d")&lt;&gt;0,"",'Base de données'!$B2297),""))</f>
        <v/>
      </c>
      <c r="R2297" s="39" t="str">
        <f>IF(R$1&gt;$AE$1,"-",IFERROR(IF(DATEDIF('Base de données'!$A2297,R$1,"d")&lt;&gt;0,"",'Base de données'!$B2297),""))</f>
        <v/>
      </c>
      <c r="S2297" s="39" t="str">
        <f>IF(S$1&gt;$AE$1,"-",IFERROR(IF(DATEDIF('Base de données'!$A2297,S$1,"d")&lt;&gt;0,"",'Base de données'!$B2297),""))</f>
        <v>3N0N9</v>
      </c>
      <c r="T2297" s="39" t="str">
        <f>IF(T$1&gt;$AE$1,"-",IFERROR(IF(DATEDIF('Base de données'!$A2297,T$1,"d")&lt;&gt;0,"",'Base de données'!$B2297),""))</f>
        <v/>
      </c>
      <c r="U2297" s="39" t="str">
        <f>IF(U$1&gt;$AE$1,"-",IFERROR(IF(DATEDIF('Base de données'!$A2297,U$1,"d")&lt;&gt;0,"",'Base de données'!$B2297),""))</f>
        <v/>
      </c>
      <c r="V2297" s="39" t="str">
        <f>IF(V$1&gt;$AE$1,"-",IFERROR(IF(DATEDIF('Base de données'!$A2297,V$1,"d")&lt;&gt;0,"",'Base de données'!$B2297),""))</f>
        <v/>
      </c>
      <c r="W2297" s="34"/>
      <c r="X2297" s="30" t="str">
        <f>'Base de données'!$C2297&amp;" "&amp;'Base de données'!$D2297</f>
        <v>Masson Gérard</v>
      </c>
      <c r="Y2297" s="31">
        <f>COUNTIF('Base de données'!$B:$B,'Base de données'!$B2297)</f>
        <v>12</v>
      </c>
      <c r="AA2297" s="87" cm="1">
        <f t="array" aca="1" ref="AA2297" ca="1">INDIRECT("'Base de données'!A" &amp; ROW(Y2297))</f>
        <v>45901</v>
      </c>
      <c r="AB2297" s="51" t="str" cm="1">
        <f t="array" aca="1" ref="AB2297" ca="1">INDIRECT("'Base de données'!B" &amp; ROW(Z2297))</f>
        <v>3N0N9</v>
      </c>
    </row>
    <row r="2298" spans="1:28" x14ac:dyDescent="0.3">
      <c r="A2298" s="41" t="str">
        <f ca="1">IF(IF(AND($B2298&lt;&gt;"-",$B2298=$E2298),"Entrée et sortie","-")="Entrée et sortie",'Base de données'!$B2298,"-")</f>
        <v>-</v>
      </c>
      <c r="B2298" s="41" t="str">
        <f t="shared" ca="1" si="143"/>
        <v>-</v>
      </c>
      <c r="C2298" s="41" t="str">
        <f t="shared" ca="1" si="144"/>
        <v>-</v>
      </c>
      <c r="D2298" s="41" t="str">
        <f>IF($F2298="sortie en cours d'année",'Base de données'!$B2298,"-")</f>
        <v>-</v>
      </c>
      <c r="E2298" s="41" t="str">
        <f>IF($H2298="entrée en cours d'année",'Base de données'!$B2298,"-")</f>
        <v>-</v>
      </c>
      <c r="F2298" s="37" t="str">
        <f t="shared" si="141"/>
        <v/>
      </c>
      <c r="G2298" s="37" t="str">
        <f>IF($J2298="mouvement",_xlfn.XLOOKUP('Base de données'!$B2298,$V:$V,$V:$V,0),"")</f>
        <v/>
      </c>
      <c r="H2298" s="37" t="str">
        <f t="shared" si="142"/>
        <v/>
      </c>
      <c r="I2298" s="37" t="str">
        <f>IF($J2298="mouvement",_xlfn.XLOOKUP('Base de données'!$B2298,$K:$K,$K:$K,0),"")</f>
        <v/>
      </c>
      <c r="J2298" s="38" t="str">
        <f>IF(AND(Y2298&lt;&gt;MAX(Y:Y),COUNTIF(K2298:V2298,'Base de données'!$B2298)&gt;0),"mouvement","")</f>
        <v/>
      </c>
      <c r="K2298" s="39" t="str">
        <f>IF(K$1&gt;$AE$1,"-",IFERROR(IF(DATEDIF('Base de données'!$A2298,K$1,"d")&lt;&gt;0,"",'Base de données'!$B2298),""))</f>
        <v/>
      </c>
      <c r="L2298" s="39" t="str">
        <f>IF(L$1&gt;$AE$1,"-",IFERROR(IF(DATEDIF('Base de données'!$A2298,L$1,"d")&lt;&gt;0,"",'Base de données'!$B2298),""))</f>
        <v/>
      </c>
      <c r="M2298" s="39" t="str">
        <f>IF(M$1&gt;$AE$1,"-",IFERROR(IF(DATEDIF('Base de données'!$A2298,M$1,"d")&lt;&gt;0,"",'Base de données'!$B2298),""))</f>
        <v/>
      </c>
      <c r="N2298" s="39" t="str">
        <f>IF(N$1&gt;$AE$1,"-",IFERROR(IF(DATEDIF('Base de données'!$A2298,N$1,"d")&lt;&gt;0,"",'Base de données'!$B2298),""))</f>
        <v/>
      </c>
      <c r="O2298" s="39" t="str">
        <f>IF(O$1&gt;$AE$1,"-",IFERROR(IF(DATEDIF('Base de données'!$A2298,O$1,"d")&lt;&gt;0,"",'Base de données'!$B2298),""))</f>
        <v/>
      </c>
      <c r="P2298" s="39" t="str">
        <f>IF(P$1&gt;$AE$1,"-",IFERROR(IF(DATEDIF('Base de données'!$A2298,P$1,"d")&lt;&gt;0,"",'Base de données'!$B2298),""))</f>
        <v/>
      </c>
      <c r="Q2298" s="39" t="str">
        <f>IF(Q$1&gt;$AE$1,"-",IFERROR(IF(DATEDIF('Base de données'!$A2298,Q$1,"d")&lt;&gt;0,"",'Base de données'!$B2298),""))</f>
        <v/>
      </c>
      <c r="R2298" s="39" t="str">
        <f>IF(R$1&gt;$AE$1,"-",IFERROR(IF(DATEDIF('Base de données'!$A2298,R$1,"d")&lt;&gt;0,"",'Base de données'!$B2298),""))</f>
        <v/>
      </c>
      <c r="S2298" s="39" t="str">
        <f>IF(S$1&gt;$AE$1,"-",IFERROR(IF(DATEDIF('Base de données'!$A2298,S$1,"d")&lt;&gt;0,"",'Base de données'!$B2298),""))</f>
        <v>DH91K</v>
      </c>
      <c r="T2298" s="39" t="str">
        <f>IF(T$1&gt;$AE$1,"-",IFERROR(IF(DATEDIF('Base de données'!$A2298,T$1,"d")&lt;&gt;0,"",'Base de données'!$B2298),""))</f>
        <v/>
      </c>
      <c r="U2298" s="39" t="str">
        <f>IF(U$1&gt;$AE$1,"-",IFERROR(IF(DATEDIF('Base de données'!$A2298,U$1,"d")&lt;&gt;0,"",'Base de données'!$B2298),""))</f>
        <v/>
      </c>
      <c r="V2298" s="39" t="str">
        <f>IF(V$1&gt;$AE$1,"-",IFERROR(IF(DATEDIF('Base de données'!$A2298,V$1,"d")&lt;&gt;0,"",'Base de données'!$B2298),""))</f>
        <v/>
      </c>
      <c r="W2298" s="34"/>
      <c r="X2298" s="30" t="str">
        <f>'Base de données'!$C2298&amp;" "&amp;'Base de données'!$D2298</f>
        <v>Gallet Victoire</v>
      </c>
      <c r="Y2298" s="31">
        <f>COUNTIF('Base de données'!$B:$B,'Base de données'!$B2298)</f>
        <v>12</v>
      </c>
      <c r="AA2298" s="87" cm="1">
        <f t="array" aca="1" ref="AA2298" ca="1">INDIRECT("'Base de données'!A" &amp; ROW(Y2298))</f>
        <v>45901</v>
      </c>
      <c r="AB2298" s="51" t="str" cm="1">
        <f t="array" aca="1" ref="AB2298" ca="1">INDIRECT("'Base de données'!B" &amp; ROW(Z2298))</f>
        <v>DH91K</v>
      </c>
    </row>
    <row r="2299" spans="1:28" x14ac:dyDescent="0.3">
      <c r="A2299" s="41" t="str">
        <f ca="1">IF(IF(AND($B2299&lt;&gt;"-",$B2299=$E2299),"Entrée et sortie","-")="Entrée et sortie",'Base de données'!$B2299,"-")</f>
        <v>-</v>
      </c>
      <c r="B2299" s="41" t="str">
        <f t="shared" ca="1" si="143"/>
        <v>-</v>
      </c>
      <c r="C2299" s="41" t="str">
        <f t="shared" ca="1" si="144"/>
        <v>-</v>
      </c>
      <c r="D2299" s="41" t="str">
        <f>IF($F2299="sortie en cours d'année",'Base de données'!$B2299,"-")</f>
        <v>-</v>
      </c>
      <c r="E2299" s="41" t="str">
        <f>IF($H2299="entrée en cours d'année",'Base de données'!$B2299,"-")</f>
        <v>-</v>
      </c>
      <c r="F2299" s="37" t="str">
        <f t="shared" si="141"/>
        <v/>
      </c>
      <c r="G2299" s="37" t="str">
        <f>IF($J2299="mouvement",_xlfn.XLOOKUP('Base de données'!$B2299,$V:$V,$V:$V,0),"")</f>
        <v/>
      </c>
      <c r="H2299" s="37" t="str">
        <f t="shared" si="142"/>
        <v/>
      </c>
      <c r="I2299" s="37" t="str">
        <f>IF($J2299="mouvement",_xlfn.XLOOKUP('Base de données'!$B2299,$K:$K,$K:$K,0),"")</f>
        <v/>
      </c>
      <c r="J2299" s="38" t="str">
        <f>IF(AND(Y2299&lt;&gt;MAX(Y:Y),COUNTIF(K2299:V2299,'Base de données'!$B2299)&gt;0),"mouvement","")</f>
        <v/>
      </c>
      <c r="K2299" s="39" t="str">
        <f>IF(K$1&gt;$AE$1,"-",IFERROR(IF(DATEDIF('Base de données'!$A2299,K$1,"d")&lt;&gt;0,"",'Base de données'!$B2299),""))</f>
        <v/>
      </c>
      <c r="L2299" s="39" t="str">
        <f>IF(L$1&gt;$AE$1,"-",IFERROR(IF(DATEDIF('Base de données'!$A2299,L$1,"d")&lt;&gt;0,"",'Base de données'!$B2299),""))</f>
        <v/>
      </c>
      <c r="M2299" s="39" t="str">
        <f>IF(M$1&gt;$AE$1,"-",IFERROR(IF(DATEDIF('Base de données'!$A2299,M$1,"d")&lt;&gt;0,"",'Base de données'!$B2299),""))</f>
        <v/>
      </c>
      <c r="N2299" s="39" t="str">
        <f>IF(N$1&gt;$AE$1,"-",IFERROR(IF(DATEDIF('Base de données'!$A2299,N$1,"d")&lt;&gt;0,"",'Base de données'!$B2299),""))</f>
        <v/>
      </c>
      <c r="O2299" s="39" t="str">
        <f>IF(O$1&gt;$AE$1,"-",IFERROR(IF(DATEDIF('Base de données'!$A2299,O$1,"d")&lt;&gt;0,"",'Base de données'!$B2299),""))</f>
        <v/>
      </c>
      <c r="P2299" s="39" t="str">
        <f>IF(P$1&gt;$AE$1,"-",IFERROR(IF(DATEDIF('Base de données'!$A2299,P$1,"d")&lt;&gt;0,"",'Base de données'!$B2299),""))</f>
        <v/>
      </c>
      <c r="Q2299" s="39" t="str">
        <f>IF(Q$1&gt;$AE$1,"-",IFERROR(IF(DATEDIF('Base de données'!$A2299,Q$1,"d")&lt;&gt;0,"",'Base de données'!$B2299),""))</f>
        <v/>
      </c>
      <c r="R2299" s="39" t="str">
        <f>IF(R$1&gt;$AE$1,"-",IFERROR(IF(DATEDIF('Base de données'!$A2299,R$1,"d")&lt;&gt;0,"",'Base de données'!$B2299),""))</f>
        <v/>
      </c>
      <c r="S2299" s="39" t="str">
        <f>IF(S$1&gt;$AE$1,"-",IFERROR(IF(DATEDIF('Base de données'!$A2299,S$1,"d")&lt;&gt;0,"",'Base de données'!$B2299),""))</f>
        <v>JH4VZ</v>
      </c>
      <c r="T2299" s="39" t="str">
        <f>IF(T$1&gt;$AE$1,"-",IFERROR(IF(DATEDIF('Base de données'!$A2299,T$1,"d")&lt;&gt;0,"",'Base de données'!$B2299),""))</f>
        <v/>
      </c>
      <c r="U2299" s="39" t="str">
        <f>IF(U$1&gt;$AE$1,"-",IFERROR(IF(DATEDIF('Base de données'!$A2299,U$1,"d")&lt;&gt;0,"",'Base de données'!$B2299),""))</f>
        <v/>
      </c>
      <c r="V2299" s="39" t="str">
        <f>IF(V$1&gt;$AE$1,"-",IFERROR(IF(DATEDIF('Base de données'!$A2299,V$1,"d")&lt;&gt;0,"",'Base de données'!$B2299),""))</f>
        <v/>
      </c>
      <c r="W2299" s="34"/>
      <c r="X2299" s="30" t="str">
        <f>'Base de données'!$C2299&amp;" "&amp;'Base de données'!$D2299</f>
        <v>Lemonnier Juliette</v>
      </c>
      <c r="Y2299" s="31">
        <f>COUNTIF('Base de données'!$B:$B,'Base de données'!$B2299)</f>
        <v>12</v>
      </c>
      <c r="AA2299" s="87" cm="1">
        <f t="array" aca="1" ref="AA2299" ca="1">INDIRECT("'Base de données'!A" &amp; ROW(Y2299))</f>
        <v>45901</v>
      </c>
      <c r="AB2299" s="51" t="str" cm="1">
        <f t="array" aca="1" ref="AB2299" ca="1">INDIRECT("'Base de données'!B" &amp; ROW(Z2299))</f>
        <v>JH4VZ</v>
      </c>
    </row>
    <row r="2300" spans="1:28" x14ac:dyDescent="0.3">
      <c r="A2300" s="41" t="str">
        <f ca="1">IF(IF(AND($B2300&lt;&gt;"-",$B2300=$E2300),"Entrée et sortie","-")="Entrée et sortie",'Base de données'!$B2300,"-")</f>
        <v>-</v>
      </c>
      <c r="B2300" s="41" t="str">
        <f t="shared" ca="1" si="143"/>
        <v>-</v>
      </c>
      <c r="C2300" s="41" t="str">
        <f t="shared" ca="1" si="144"/>
        <v>-</v>
      </c>
      <c r="D2300" s="41" t="str">
        <f>IF($F2300="sortie en cours d'année",'Base de données'!$B2300,"-")</f>
        <v>-</v>
      </c>
      <c r="E2300" s="41" t="str">
        <f>IF($H2300="entrée en cours d'année",'Base de données'!$B2300,"-")</f>
        <v>-</v>
      </c>
      <c r="F2300" s="37" t="str">
        <f t="shared" si="141"/>
        <v/>
      </c>
      <c r="G2300" s="37" t="str">
        <f>IF($J2300="mouvement",_xlfn.XLOOKUP('Base de données'!$B2300,$V:$V,$V:$V,0),"")</f>
        <v/>
      </c>
      <c r="H2300" s="37" t="str">
        <f t="shared" si="142"/>
        <v/>
      </c>
      <c r="I2300" s="37" t="str">
        <f>IF($J2300="mouvement",_xlfn.XLOOKUP('Base de données'!$B2300,$K:$K,$K:$K,0),"")</f>
        <v/>
      </c>
      <c r="J2300" s="38" t="str">
        <f>IF(AND(Y2300&lt;&gt;MAX(Y:Y),COUNTIF(K2300:V2300,'Base de données'!$B2300)&gt;0),"mouvement","")</f>
        <v/>
      </c>
      <c r="K2300" s="39" t="str">
        <f>IF(K$1&gt;$AE$1,"-",IFERROR(IF(DATEDIF('Base de données'!$A2300,K$1,"d")&lt;&gt;0,"",'Base de données'!$B2300),""))</f>
        <v/>
      </c>
      <c r="L2300" s="39" t="str">
        <f>IF(L$1&gt;$AE$1,"-",IFERROR(IF(DATEDIF('Base de données'!$A2300,L$1,"d")&lt;&gt;0,"",'Base de données'!$B2300),""))</f>
        <v/>
      </c>
      <c r="M2300" s="39" t="str">
        <f>IF(M$1&gt;$AE$1,"-",IFERROR(IF(DATEDIF('Base de données'!$A2300,M$1,"d")&lt;&gt;0,"",'Base de données'!$B2300),""))</f>
        <v/>
      </c>
      <c r="N2300" s="39" t="str">
        <f>IF(N$1&gt;$AE$1,"-",IFERROR(IF(DATEDIF('Base de données'!$A2300,N$1,"d")&lt;&gt;0,"",'Base de données'!$B2300),""))</f>
        <v/>
      </c>
      <c r="O2300" s="39" t="str">
        <f>IF(O$1&gt;$AE$1,"-",IFERROR(IF(DATEDIF('Base de données'!$A2300,O$1,"d")&lt;&gt;0,"",'Base de données'!$B2300),""))</f>
        <v/>
      </c>
      <c r="P2300" s="39" t="str">
        <f>IF(P$1&gt;$AE$1,"-",IFERROR(IF(DATEDIF('Base de données'!$A2300,P$1,"d")&lt;&gt;0,"",'Base de données'!$B2300),""))</f>
        <v/>
      </c>
      <c r="Q2300" s="39" t="str">
        <f>IF(Q$1&gt;$AE$1,"-",IFERROR(IF(DATEDIF('Base de données'!$A2300,Q$1,"d")&lt;&gt;0,"",'Base de données'!$B2300),""))</f>
        <v/>
      </c>
      <c r="R2300" s="39" t="str">
        <f>IF(R$1&gt;$AE$1,"-",IFERROR(IF(DATEDIF('Base de données'!$A2300,R$1,"d")&lt;&gt;0,"",'Base de données'!$B2300),""))</f>
        <v/>
      </c>
      <c r="S2300" s="39" t="str">
        <f>IF(S$1&gt;$AE$1,"-",IFERROR(IF(DATEDIF('Base de données'!$A2300,S$1,"d")&lt;&gt;0,"",'Base de données'!$B2300),""))</f>
        <v>IC5XE</v>
      </c>
      <c r="T2300" s="39" t="str">
        <f>IF(T$1&gt;$AE$1,"-",IFERROR(IF(DATEDIF('Base de données'!$A2300,T$1,"d")&lt;&gt;0,"",'Base de données'!$B2300),""))</f>
        <v/>
      </c>
      <c r="U2300" s="39" t="str">
        <f>IF(U$1&gt;$AE$1,"-",IFERROR(IF(DATEDIF('Base de données'!$A2300,U$1,"d")&lt;&gt;0,"",'Base de données'!$B2300),""))</f>
        <v/>
      </c>
      <c r="V2300" s="39" t="str">
        <f>IF(V$1&gt;$AE$1,"-",IFERROR(IF(DATEDIF('Base de données'!$A2300,V$1,"d")&lt;&gt;0,"",'Base de données'!$B2300),""))</f>
        <v/>
      </c>
      <c r="W2300" s="34"/>
      <c r="X2300" s="30" t="str">
        <f>'Base de données'!$C2300&amp;" "&amp;'Base de données'!$D2300</f>
        <v>Germain Margot</v>
      </c>
      <c r="Y2300" s="31">
        <f>COUNTIF('Base de données'!$B:$B,'Base de données'!$B2300)</f>
        <v>12</v>
      </c>
      <c r="AA2300" s="87" cm="1">
        <f t="array" aca="1" ref="AA2300" ca="1">INDIRECT("'Base de données'!A" &amp; ROW(Y2300))</f>
        <v>45901</v>
      </c>
      <c r="AB2300" s="51" t="str" cm="1">
        <f t="array" aca="1" ref="AB2300" ca="1">INDIRECT("'Base de données'!B" &amp; ROW(Z2300))</f>
        <v>IC5XE</v>
      </c>
    </row>
    <row r="2301" spans="1:28" x14ac:dyDescent="0.3">
      <c r="A2301" s="41" t="str">
        <f ca="1">IF(IF(AND($B2301&lt;&gt;"-",$B2301=$E2301),"Entrée et sortie","-")="Entrée et sortie",'Base de données'!$B2301,"-")</f>
        <v>-</v>
      </c>
      <c r="B2301" s="41" t="str">
        <f t="shared" ca="1" si="143"/>
        <v>QBERT</v>
      </c>
      <c r="C2301" s="41" t="str">
        <f t="shared" ca="1" si="144"/>
        <v>QBERT</v>
      </c>
      <c r="D2301" s="41" t="str">
        <f>IF($F2301="sortie en cours d'année",'Base de données'!$B2301,"-")</f>
        <v>QBERT</v>
      </c>
      <c r="E2301" s="41" t="str">
        <f>IF($H2301="entrée en cours d'année",'Base de données'!$B2301,"-")</f>
        <v>-</v>
      </c>
      <c r="F2301" s="37" t="str">
        <f t="shared" si="141"/>
        <v>sortie en cours d'année</v>
      </c>
      <c r="G2301" s="37">
        <f>IF($J2301="mouvement",_xlfn.XLOOKUP('Base de données'!$B2301,$V:$V,$V:$V,0),"")</f>
        <v>0</v>
      </c>
      <c r="H2301" s="37" t="str">
        <f t="shared" si="142"/>
        <v/>
      </c>
      <c r="I2301" s="37" t="str">
        <f>IF($J2301="mouvement",_xlfn.XLOOKUP('Base de données'!$B2301,$K:$K,$K:$K,0),"")</f>
        <v>QBERT</v>
      </c>
      <c r="J2301" s="38" t="str">
        <f>IF(AND(Y2301&lt;&gt;MAX(Y:Y),COUNTIF(K2301:V2301,'Base de données'!$B2301)&gt;0),"mouvement","")</f>
        <v>mouvement</v>
      </c>
      <c r="K2301" s="39" t="str">
        <f>IF(K$1&gt;$AE$1,"-",IFERROR(IF(DATEDIF('Base de données'!$A2301,K$1,"d")&lt;&gt;0,"",'Base de données'!$B2301),""))</f>
        <v/>
      </c>
      <c r="L2301" s="39" t="str">
        <f>IF(L$1&gt;$AE$1,"-",IFERROR(IF(DATEDIF('Base de données'!$A2301,L$1,"d")&lt;&gt;0,"",'Base de données'!$B2301),""))</f>
        <v/>
      </c>
      <c r="M2301" s="39" t="str">
        <f>IF(M$1&gt;$AE$1,"-",IFERROR(IF(DATEDIF('Base de données'!$A2301,M$1,"d")&lt;&gt;0,"",'Base de données'!$B2301),""))</f>
        <v/>
      </c>
      <c r="N2301" s="39" t="str">
        <f>IF(N$1&gt;$AE$1,"-",IFERROR(IF(DATEDIF('Base de données'!$A2301,N$1,"d")&lt;&gt;0,"",'Base de données'!$B2301),""))</f>
        <v/>
      </c>
      <c r="O2301" s="39" t="str">
        <f>IF(O$1&gt;$AE$1,"-",IFERROR(IF(DATEDIF('Base de données'!$A2301,O$1,"d")&lt;&gt;0,"",'Base de données'!$B2301),""))</f>
        <v/>
      </c>
      <c r="P2301" s="39" t="str">
        <f>IF(P$1&gt;$AE$1,"-",IFERROR(IF(DATEDIF('Base de données'!$A2301,P$1,"d")&lt;&gt;0,"",'Base de données'!$B2301),""))</f>
        <v/>
      </c>
      <c r="Q2301" s="39" t="str">
        <f>IF(Q$1&gt;$AE$1,"-",IFERROR(IF(DATEDIF('Base de données'!$A2301,Q$1,"d")&lt;&gt;0,"",'Base de données'!$B2301),""))</f>
        <v/>
      </c>
      <c r="R2301" s="39" t="str">
        <f>IF(R$1&gt;$AE$1,"-",IFERROR(IF(DATEDIF('Base de données'!$A2301,R$1,"d")&lt;&gt;0,"",'Base de données'!$B2301),""))</f>
        <v/>
      </c>
      <c r="S2301" s="39" t="str">
        <f>IF(S$1&gt;$AE$1,"-",IFERROR(IF(DATEDIF('Base de données'!$A2301,S$1,"d")&lt;&gt;0,"",'Base de données'!$B2301),""))</f>
        <v>QBERT</v>
      </c>
      <c r="T2301" s="39" t="str">
        <f>IF(T$1&gt;$AE$1,"-",IFERROR(IF(DATEDIF('Base de données'!$A2301,T$1,"d")&lt;&gt;0,"",'Base de données'!$B2301),""))</f>
        <v/>
      </c>
      <c r="U2301" s="39" t="str">
        <f>IF(U$1&gt;$AE$1,"-",IFERROR(IF(DATEDIF('Base de données'!$A2301,U$1,"d")&lt;&gt;0,"",'Base de données'!$B2301),""))</f>
        <v/>
      </c>
      <c r="V2301" s="39" t="str">
        <f>IF(V$1&gt;$AE$1,"-",IFERROR(IF(DATEDIF('Base de données'!$A2301,V$1,"d")&lt;&gt;0,"",'Base de données'!$B2301),""))</f>
        <v/>
      </c>
      <c r="W2301" s="34"/>
      <c r="X2301" s="30" t="str">
        <f>'Base de données'!$C2301&amp;" "&amp;'Base de données'!$D2301</f>
        <v>Garnier Juliette</v>
      </c>
      <c r="Y2301" s="31">
        <f>COUNTIF('Base de données'!$B:$B,'Base de données'!$B2301)</f>
        <v>10</v>
      </c>
      <c r="AA2301" s="87" cm="1">
        <f t="array" aca="1" ref="AA2301" ca="1">INDIRECT("'Base de données'!A" &amp; ROW(Y2301))</f>
        <v>45901</v>
      </c>
      <c r="AB2301" s="51" t="str" cm="1">
        <f t="array" aca="1" ref="AB2301" ca="1">INDIRECT("'Base de données'!B" &amp; ROW(Z2301))</f>
        <v>QBERT</v>
      </c>
    </row>
    <row r="2302" spans="1:28" x14ac:dyDescent="0.3">
      <c r="A2302" s="41" t="str">
        <f ca="1">IF(IF(AND($B2302&lt;&gt;"-",$B2302=$E2302),"Entrée et sortie","-")="Entrée et sortie",'Base de données'!$B2302,"-")</f>
        <v>-</v>
      </c>
      <c r="B2302" s="41" t="str">
        <f t="shared" ca="1" si="143"/>
        <v>-</v>
      </c>
      <c r="C2302" s="41" t="str">
        <f t="shared" ca="1" si="144"/>
        <v>-</v>
      </c>
      <c r="D2302" s="41" t="str">
        <f>IF($F2302="sortie en cours d'année",'Base de données'!$B2302,"-")</f>
        <v>-</v>
      </c>
      <c r="E2302" s="41" t="str">
        <f>IF($H2302="entrée en cours d'année",'Base de données'!$B2302,"-")</f>
        <v>-</v>
      </c>
      <c r="F2302" s="37" t="str">
        <f t="shared" si="141"/>
        <v/>
      </c>
      <c r="G2302" s="37" t="str">
        <f>IF($J2302="mouvement",_xlfn.XLOOKUP('Base de données'!$B2302,$V:$V,$V:$V,0),"")</f>
        <v/>
      </c>
      <c r="H2302" s="37" t="str">
        <f t="shared" si="142"/>
        <v/>
      </c>
      <c r="I2302" s="37" t="str">
        <f>IF($J2302="mouvement",_xlfn.XLOOKUP('Base de données'!$B2302,$K:$K,$K:$K,0),"")</f>
        <v/>
      </c>
      <c r="J2302" s="38" t="str">
        <f>IF(AND(Y2302&lt;&gt;MAX(Y:Y),COUNTIF(K2302:V2302,'Base de données'!$B2302)&gt;0),"mouvement","")</f>
        <v/>
      </c>
      <c r="K2302" s="39" t="str">
        <f>IF(K$1&gt;$AE$1,"-",IFERROR(IF(DATEDIF('Base de données'!$A2302,K$1,"d")&lt;&gt;0,"",'Base de données'!$B2302),""))</f>
        <v/>
      </c>
      <c r="L2302" s="39" t="str">
        <f>IF(L$1&gt;$AE$1,"-",IFERROR(IF(DATEDIF('Base de données'!$A2302,L$1,"d")&lt;&gt;0,"",'Base de données'!$B2302),""))</f>
        <v/>
      </c>
      <c r="M2302" s="39" t="str">
        <f>IF(M$1&gt;$AE$1,"-",IFERROR(IF(DATEDIF('Base de données'!$A2302,M$1,"d")&lt;&gt;0,"",'Base de données'!$B2302),""))</f>
        <v/>
      </c>
      <c r="N2302" s="39" t="str">
        <f>IF(N$1&gt;$AE$1,"-",IFERROR(IF(DATEDIF('Base de données'!$A2302,N$1,"d")&lt;&gt;0,"",'Base de données'!$B2302),""))</f>
        <v/>
      </c>
      <c r="O2302" s="39" t="str">
        <f>IF(O$1&gt;$AE$1,"-",IFERROR(IF(DATEDIF('Base de données'!$A2302,O$1,"d")&lt;&gt;0,"",'Base de données'!$B2302),""))</f>
        <v/>
      </c>
      <c r="P2302" s="39" t="str">
        <f>IF(P$1&gt;$AE$1,"-",IFERROR(IF(DATEDIF('Base de données'!$A2302,P$1,"d")&lt;&gt;0,"",'Base de données'!$B2302),""))</f>
        <v/>
      </c>
      <c r="Q2302" s="39" t="str">
        <f>IF(Q$1&gt;$AE$1,"-",IFERROR(IF(DATEDIF('Base de données'!$A2302,Q$1,"d")&lt;&gt;0,"",'Base de données'!$B2302),""))</f>
        <v/>
      </c>
      <c r="R2302" s="39" t="str">
        <f>IF(R$1&gt;$AE$1,"-",IFERROR(IF(DATEDIF('Base de données'!$A2302,R$1,"d")&lt;&gt;0,"",'Base de données'!$B2302),""))</f>
        <v/>
      </c>
      <c r="S2302" s="39" t="str">
        <f>IF(S$1&gt;$AE$1,"-",IFERROR(IF(DATEDIF('Base de données'!$A2302,S$1,"d")&lt;&gt;0,"",'Base de données'!$B2302),""))</f>
        <v>C5LJK</v>
      </c>
      <c r="T2302" s="39" t="str">
        <f>IF(T$1&gt;$AE$1,"-",IFERROR(IF(DATEDIF('Base de données'!$A2302,T$1,"d")&lt;&gt;0,"",'Base de données'!$B2302),""))</f>
        <v/>
      </c>
      <c r="U2302" s="39" t="str">
        <f>IF(U$1&gt;$AE$1,"-",IFERROR(IF(DATEDIF('Base de données'!$A2302,U$1,"d")&lt;&gt;0,"",'Base de données'!$B2302),""))</f>
        <v/>
      </c>
      <c r="V2302" s="39" t="str">
        <f>IF(V$1&gt;$AE$1,"-",IFERROR(IF(DATEDIF('Base de données'!$A2302,V$1,"d")&lt;&gt;0,"",'Base de données'!$B2302),""))</f>
        <v/>
      </c>
      <c r="W2302" s="34"/>
      <c r="X2302" s="30" t="str">
        <f>'Base de données'!$C2302&amp;" "&amp;'Base de données'!$D2302</f>
        <v>Barbe Lucas</v>
      </c>
      <c r="Y2302" s="31">
        <f>COUNTIF('Base de données'!$B:$B,'Base de données'!$B2302)</f>
        <v>12</v>
      </c>
      <c r="AA2302" s="87" cm="1">
        <f t="array" aca="1" ref="AA2302" ca="1">INDIRECT("'Base de données'!A" &amp; ROW(Y2302))</f>
        <v>45901</v>
      </c>
      <c r="AB2302" s="51" t="str" cm="1">
        <f t="array" aca="1" ref="AB2302" ca="1">INDIRECT("'Base de données'!B" &amp; ROW(Z2302))</f>
        <v>C5LJK</v>
      </c>
    </row>
    <row r="2303" spans="1:28" x14ac:dyDescent="0.3">
      <c r="A2303" s="41" t="str">
        <f ca="1">IF(IF(AND($B2303&lt;&gt;"-",$B2303=$E2303),"Entrée et sortie","-")="Entrée et sortie",'Base de données'!$B2303,"-")</f>
        <v>-</v>
      </c>
      <c r="B2303" s="41" t="str">
        <f t="shared" ca="1" si="143"/>
        <v>-</v>
      </c>
      <c r="C2303" s="41" t="str">
        <f t="shared" ca="1" si="144"/>
        <v>-</v>
      </c>
      <c r="D2303" s="41" t="str">
        <f>IF($F2303="sortie en cours d'année",'Base de données'!$B2303,"-")</f>
        <v>-</v>
      </c>
      <c r="E2303" s="41" t="str">
        <f>IF($H2303="entrée en cours d'année",'Base de données'!$B2303,"-")</f>
        <v>-</v>
      </c>
      <c r="F2303" s="37" t="str">
        <f t="shared" si="141"/>
        <v/>
      </c>
      <c r="G2303" s="37" t="str">
        <f>IF($J2303="mouvement",_xlfn.XLOOKUP('Base de données'!$B2303,$V:$V,$V:$V,0),"")</f>
        <v/>
      </c>
      <c r="H2303" s="37" t="str">
        <f t="shared" si="142"/>
        <v/>
      </c>
      <c r="I2303" s="37" t="str">
        <f>IF($J2303="mouvement",_xlfn.XLOOKUP('Base de données'!$B2303,$K:$K,$K:$K,0),"")</f>
        <v/>
      </c>
      <c r="J2303" s="38" t="str">
        <f>IF(AND(Y2303&lt;&gt;MAX(Y:Y),COUNTIF(K2303:V2303,'Base de données'!$B2303)&gt;0),"mouvement","")</f>
        <v/>
      </c>
      <c r="K2303" s="39" t="str">
        <f>IF(K$1&gt;$AE$1,"-",IFERROR(IF(DATEDIF('Base de données'!$A2303,K$1,"d")&lt;&gt;0,"",'Base de données'!$B2303),""))</f>
        <v/>
      </c>
      <c r="L2303" s="39" t="str">
        <f>IF(L$1&gt;$AE$1,"-",IFERROR(IF(DATEDIF('Base de données'!$A2303,L$1,"d")&lt;&gt;0,"",'Base de données'!$B2303),""))</f>
        <v/>
      </c>
      <c r="M2303" s="39" t="str">
        <f>IF(M$1&gt;$AE$1,"-",IFERROR(IF(DATEDIF('Base de données'!$A2303,M$1,"d")&lt;&gt;0,"",'Base de données'!$B2303),""))</f>
        <v/>
      </c>
      <c r="N2303" s="39" t="str">
        <f>IF(N$1&gt;$AE$1,"-",IFERROR(IF(DATEDIF('Base de données'!$A2303,N$1,"d")&lt;&gt;0,"",'Base de données'!$B2303),""))</f>
        <v/>
      </c>
      <c r="O2303" s="39" t="str">
        <f>IF(O$1&gt;$AE$1,"-",IFERROR(IF(DATEDIF('Base de données'!$A2303,O$1,"d")&lt;&gt;0,"",'Base de données'!$B2303),""))</f>
        <v/>
      </c>
      <c r="P2303" s="39" t="str">
        <f>IF(P$1&gt;$AE$1,"-",IFERROR(IF(DATEDIF('Base de données'!$A2303,P$1,"d")&lt;&gt;0,"",'Base de données'!$B2303),""))</f>
        <v/>
      </c>
      <c r="Q2303" s="39" t="str">
        <f>IF(Q$1&gt;$AE$1,"-",IFERROR(IF(DATEDIF('Base de données'!$A2303,Q$1,"d")&lt;&gt;0,"",'Base de données'!$B2303),""))</f>
        <v/>
      </c>
      <c r="R2303" s="39" t="str">
        <f>IF(R$1&gt;$AE$1,"-",IFERROR(IF(DATEDIF('Base de données'!$A2303,R$1,"d")&lt;&gt;0,"",'Base de données'!$B2303),""))</f>
        <v/>
      </c>
      <c r="S2303" s="39" t="str">
        <f>IF(S$1&gt;$AE$1,"-",IFERROR(IF(DATEDIF('Base de données'!$A2303,S$1,"d")&lt;&gt;0,"",'Base de données'!$B2303),""))</f>
        <v>0ZUM1</v>
      </c>
      <c r="T2303" s="39" t="str">
        <f>IF(T$1&gt;$AE$1,"-",IFERROR(IF(DATEDIF('Base de données'!$A2303,T$1,"d")&lt;&gt;0,"",'Base de données'!$B2303),""))</f>
        <v/>
      </c>
      <c r="U2303" s="39" t="str">
        <f>IF(U$1&gt;$AE$1,"-",IFERROR(IF(DATEDIF('Base de données'!$A2303,U$1,"d")&lt;&gt;0,"",'Base de données'!$B2303),""))</f>
        <v/>
      </c>
      <c r="V2303" s="39" t="str">
        <f>IF(V$1&gt;$AE$1,"-",IFERROR(IF(DATEDIF('Base de données'!$A2303,V$1,"d")&lt;&gt;0,"",'Base de données'!$B2303),""))</f>
        <v/>
      </c>
      <c r="W2303" s="34"/>
      <c r="X2303" s="30" t="str">
        <f>'Base de données'!$C2303&amp;" "&amp;'Base de données'!$D2303</f>
        <v>Turpin Adèle</v>
      </c>
      <c r="Y2303" s="31">
        <f>COUNTIF('Base de données'!$B:$B,'Base de données'!$B2303)</f>
        <v>12</v>
      </c>
      <c r="AA2303" s="87" cm="1">
        <f t="array" aca="1" ref="AA2303" ca="1">INDIRECT("'Base de données'!A" &amp; ROW(Y2303))</f>
        <v>45901</v>
      </c>
      <c r="AB2303" s="51" t="str" cm="1">
        <f t="array" aca="1" ref="AB2303" ca="1">INDIRECT("'Base de données'!B" &amp; ROW(Z2303))</f>
        <v>0ZUM1</v>
      </c>
    </row>
    <row r="2304" spans="1:28" x14ac:dyDescent="0.3">
      <c r="A2304" s="41" t="str">
        <f ca="1">IF(IF(AND($B2304&lt;&gt;"-",$B2304=$E2304),"Entrée et sortie","-")="Entrée et sortie",'Base de données'!$B2304,"-")</f>
        <v>-</v>
      </c>
      <c r="B2304" s="41" t="str">
        <f t="shared" ca="1" si="143"/>
        <v>-</v>
      </c>
      <c r="C2304" s="41" t="str">
        <f t="shared" ca="1" si="144"/>
        <v>-</v>
      </c>
      <c r="D2304" s="41" t="str">
        <f>IF($F2304="sortie en cours d'année",'Base de données'!$B2304,"-")</f>
        <v>-</v>
      </c>
      <c r="E2304" s="41" t="str">
        <f>IF($H2304="entrée en cours d'année",'Base de données'!$B2304,"-")</f>
        <v>-</v>
      </c>
      <c r="F2304" s="37" t="str">
        <f t="shared" si="141"/>
        <v/>
      </c>
      <c r="G2304" s="37" t="str">
        <f>IF($J2304="mouvement",_xlfn.XLOOKUP('Base de données'!$B2304,$V:$V,$V:$V,0),"")</f>
        <v/>
      </c>
      <c r="H2304" s="37" t="str">
        <f t="shared" si="142"/>
        <v/>
      </c>
      <c r="I2304" s="37" t="str">
        <f>IF($J2304="mouvement",_xlfn.XLOOKUP('Base de données'!$B2304,$K:$K,$K:$K,0),"")</f>
        <v/>
      </c>
      <c r="J2304" s="38" t="str">
        <f>IF(AND(Y2304&lt;&gt;MAX(Y:Y),COUNTIF(K2304:V2304,'Base de données'!$B2304)&gt;0),"mouvement","")</f>
        <v/>
      </c>
      <c r="K2304" s="39" t="str">
        <f>IF(K$1&gt;$AE$1,"-",IFERROR(IF(DATEDIF('Base de données'!$A2304,K$1,"d")&lt;&gt;0,"",'Base de données'!$B2304),""))</f>
        <v/>
      </c>
      <c r="L2304" s="39" t="str">
        <f>IF(L$1&gt;$AE$1,"-",IFERROR(IF(DATEDIF('Base de données'!$A2304,L$1,"d")&lt;&gt;0,"",'Base de données'!$B2304),""))</f>
        <v/>
      </c>
      <c r="M2304" s="39" t="str">
        <f>IF(M$1&gt;$AE$1,"-",IFERROR(IF(DATEDIF('Base de données'!$A2304,M$1,"d")&lt;&gt;0,"",'Base de données'!$B2304),""))</f>
        <v/>
      </c>
      <c r="N2304" s="39" t="str">
        <f>IF(N$1&gt;$AE$1,"-",IFERROR(IF(DATEDIF('Base de données'!$A2304,N$1,"d")&lt;&gt;0,"",'Base de données'!$B2304),""))</f>
        <v/>
      </c>
      <c r="O2304" s="39" t="str">
        <f>IF(O$1&gt;$AE$1,"-",IFERROR(IF(DATEDIF('Base de données'!$A2304,O$1,"d")&lt;&gt;0,"",'Base de données'!$B2304),""))</f>
        <v/>
      </c>
      <c r="P2304" s="39" t="str">
        <f>IF(P$1&gt;$AE$1,"-",IFERROR(IF(DATEDIF('Base de données'!$A2304,P$1,"d")&lt;&gt;0,"",'Base de données'!$B2304),""))</f>
        <v/>
      </c>
      <c r="Q2304" s="39" t="str">
        <f>IF(Q$1&gt;$AE$1,"-",IFERROR(IF(DATEDIF('Base de données'!$A2304,Q$1,"d")&lt;&gt;0,"",'Base de données'!$B2304),""))</f>
        <v/>
      </c>
      <c r="R2304" s="39" t="str">
        <f>IF(R$1&gt;$AE$1,"-",IFERROR(IF(DATEDIF('Base de données'!$A2304,R$1,"d")&lt;&gt;0,"",'Base de données'!$B2304),""))</f>
        <v/>
      </c>
      <c r="S2304" s="39" t="str">
        <f>IF(S$1&gt;$AE$1,"-",IFERROR(IF(DATEDIF('Base de données'!$A2304,S$1,"d")&lt;&gt;0,"",'Base de données'!$B2304),""))</f>
        <v>A2E1O</v>
      </c>
      <c r="T2304" s="39" t="str">
        <f>IF(T$1&gt;$AE$1,"-",IFERROR(IF(DATEDIF('Base de données'!$A2304,T$1,"d")&lt;&gt;0,"",'Base de données'!$B2304),""))</f>
        <v/>
      </c>
      <c r="U2304" s="39" t="str">
        <f>IF(U$1&gt;$AE$1,"-",IFERROR(IF(DATEDIF('Base de données'!$A2304,U$1,"d")&lt;&gt;0,"",'Base de données'!$B2304),""))</f>
        <v/>
      </c>
      <c r="V2304" s="39" t="str">
        <f>IF(V$1&gt;$AE$1,"-",IFERROR(IF(DATEDIF('Base de données'!$A2304,V$1,"d")&lt;&gt;0,"",'Base de données'!$B2304),""))</f>
        <v/>
      </c>
      <c r="W2304" s="34"/>
      <c r="X2304" s="30" t="str">
        <f>'Base de données'!$C2304&amp;" "&amp;'Base de données'!$D2304</f>
        <v>Pichon Emmanuel</v>
      </c>
      <c r="Y2304" s="31">
        <f>COUNTIF('Base de données'!$B:$B,'Base de données'!$B2304)</f>
        <v>12</v>
      </c>
      <c r="AA2304" s="87" cm="1">
        <f t="array" aca="1" ref="AA2304" ca="1">INDIRECT("'Base de données'!A" &amp; ROW(Y2304))</f>
        <v>45901</v>
      </c>
      <c r="AB2304" s="51" t="str" cm="1">
        <f t="array" aca="1" ref="AB2304" ca="1">INDIRECT("'Base de données'!B" &amp; ROW(Z2304))</f>
        <v>A2E1O</v>
      </c>
    </row>
    <row r="2305" spans="1:28" x14ac:dyDescent="0.3">
      <c r="A2305" s="41" t="str">
        <f ca="1">IF(IF(AND($B2305&lt;&gt;"-",$B2305=$E2305),"Entrée et sortie","-")="Entrée et sortie",'Base de données'!$B2305,"-")</f>
        <v>-</v>
      </c>
      <c r="B2305" s="41" t="str">
        <f t="shared" ca="1" si="143"/>
        <v>-</v>
      </c>
      <c r="C2305" s="41" t="str">
        <f t="shared" ca="1" si="144"/>
        <v>-</v>
      </c>
      <c r="D2305" s="41" t="str">
        <f>IF($F2305="sortie en cours d'année",'Base de données'!$B2305,"-")</f>
        <v>-</v>
      </c>
      <c r="E2305" s="41" t="str">
        <f>IF($H2305="entrée en cours d'année",'Base de données'!$B2305,"-")</f>
        <v>-</v>
      </c>
      <c r="F2305" s="37" t="str">
        <f t="shared" si="141"/>
        <v/>
      </c>
      <c r="G2305" s="37" t="str">
        <f>IF($J2305="mouvement",_xlfn.XLOOKUP('Base de données'!$B2305,$V:$V,$V:$V,0),"")</f>
        <v/>
      </c>
      <c r="H2305" s="37" t="str">
        <f t="shared" si="142"/>
        <v/>
      </c>
      <c r="I2305" s="37" t="str">
        <f>IF($J2305="mouvement",_xlfn.XLOOKUP('Base de données'!$B2305,$K:$K,$K:$K,0),"")</f>
        <v/>
      </c>
      <c r="J2305" s="38" t="str">
        <f>IF(AND(Y2305&lt;&gt;MAX(Y:Y),COUNTIF(K2305:V2305,'Base de données'!$B2305)&gt;0),"mouvement","")</f>
        <v/>
      </c>
      <c r="K2305" s="39" t="str">
        <f>IF(K$1&gt;$AE$1,"-",IFERROR(IF(DATEDIF('Base de données'!$A2305,K$1,"d")&lt;&gt;0,"",'Base de données'!$B2305),""))</f>
        <v/>
      </c>
      <c r="L2305" s="39" t="str">
        <f>IF(L$1&gt;$AE$1,"-",IFERROR(IF(DATEDIF('Base de données'!$A2305,L$1,"d")&lt;&gt;0,"",'Base de données'!$B2305),""))</f>
        <v/>
      </c>
      <c r="M2305" s="39" t="str">
        <f>IF(M$1&gt;$AE$1,"-",IFERROR(IF(DATEDIF('Base de données'!$A2305,M$1,"d")&lt;&gt;0,"",'Base de données'!$B2305),""))</f>
        <v/>
      </c>
      <c r="N2305" s="39" t="str">
        <f>IF(N$1&gt;$AE$1,"-",IFERROR(IF(DATEDIF('Base de données'!$A2305,N$1,"d")&lt;&gt;0,"",'Base de données'!$B2305),""))</f>
        <v/>
      </c>
      <c r="O2305" s="39" t="str">
        <f>IF(O$1&gt;$AE$1,"-",IFERROR(IF(DATEDIF('Base de données'!$A2305,O$1,"d")&lt;&gt;0,"",'Base de données'!$B2305),""))</f>
        <v/>
      </c>
      <c r="P2305" s="39" t="str">
        <f>IF(P$1&gt;$AE$1,"-",IFERROR(IF(DATEDIF('Base de données'!$A2305,P$1,"d")&lt;&gt;0,"",'Base de données'!$B2305),""))</f>
        <v/>
      </c>
      <c r="Q2305" s="39" t="str">
        <f>IF(Q$1&gt;$AE$1,"-",IFERROR(IF(DATEDIF('Base de données'!$A2305,Q$1,"d")&lt;&gt;0,"",'Base de données'!$B2305),""))</f>
        <v/>
      </c>
      <c r="R2305" s="39" t="str">
        <f>IF(R$1&gt;$AE$1,"-",IFERROR(IF(DATEDIF('Base de données'!$A2305,R$1,"d")&lt;&gt;0,"",'Base de données'!$B2305),""))</f>
        <v/>
      </c>
      <c r="S2305" s="39" t="str">
        <f>IF(S$1&gt;$AE$1,"-",IFERROR(IF(DATEDIF('Base de données'!$A2305,S$1,"d")&lt;&gt;0,"",'Base de données'!$B2305),""))</f>
        <v>EEW7P</v>
      </c>
      <c r="T2305" s="39" t="str">
        <f>IF(T$1&gt;$AE$1,"-",IFERROR(IF(DATEDIF('Base de données'!$A2305,T$1,"d")&lt;&gt;0,"",'Base de données'!$B2305),""))</f>
        <v/>
      </c>
      <c r="U2305" s="39" t="str">
        <f>IF(U$1&gt;$AE$1,"-",IFERROR(IF(DATEDIF('Base de données'!$A2305,U$1,"d")&lt;&gt;0,"",'Base de données'!$B2305),""))</f>
        <v/>
      </c>
      <c r="V2305" s="39" t="str">
        <f>IF(V$1&gt;$AE$1,"-",IFERROR(IF(DATEDIF('Base de données'!$A2305,V$1,"d")&lt;&gt;0,"",'Base de données'!$B2305),""))</f>
        <v/>
      </c>
      <c r="W2305" s="34"/>
      <c r="X2305" s="30" t="str">
        <f>'Base de données'!$C2305&amp;" "&amp;'Base de données'!$D2305</f>
        <v>Gros Suzanne</v>
      </c>
      <c r="Y2305" s="31">
        <f>COUNTIF('Base de données'!$B:$B,'Base de données'!$B2305)</f>
        <v>12</v>
      </c>
      <c r="AA2305" s="87" cm="1">
        <f t="array" aca="1" ref="AA2305" ca="1">INDIRECT("'Base de données'!A" &amp; ROW(Y2305))</f>
        <v>45901</v>
      </c>
      <c r="AB2305" s="51" t="str" cm="1">
        <f t="array" aca="1" ref="AB2305" ca="1">INDIRECT("'Base de données'!B" &amp; ROW(Z2305))</f>
        <v>EEW7P</v>
      </c>
    </row>
    <row r="2306" spans="1:28" x14ac:dyDescent="0.3">
      <c r="A2306" s="41" t="str">
        <f ca="1">IF(IF(AND($B2306&lt;&gt;"-",$B2306=$E2306),"Entrée et sortie","-")="Entrée et sortie",'Base de données'!$B2306,"-")</f>
        <v>-</v>
      </c>
      <c r="B2306" s="41" t="str">
        <f t="shared" ca="1" si="143"/>
        <v>-</v>
      </c>
      <c r="C2306" s="41" t="str">
        <f t="shared" ca="1" si="144"/>
        <v>-</v>
      </c>
      <c r="D2306" s="41" t="str">
        <f>IF($F2306="sortie en cours d'année",'Base de données'!$B2306,"-")</f>
        <v>-</v>
      </c>
      <c r="E2306" s="41" t="str">
        <f>IF($H2306="entrée en cours d'année",'Base de données'!$B2306,"-")</f>
        <v>-</v>
      </c>
      <c r="F2306" s="37" t="str">
        <f t="shared" ref="F2306:F2369" si="145">IF(AND(G2306=0,J2306="mouvement"),"sortie en cours d'année","")</f>
        <v/>
      </c>
      <c r="G2306" s="37" t="str">
        <f>IF($J2306="mouvement",_xlfn.XLOOKUP('Base de données'!$B2306,$V:$V,$V:$V,0),"")</f>
        <v/>
      </c>
      <c r="H2306" s="37" t="str">
        <f t="shared" ref="H2306:H2369" si="146">IF(AND(I2306=0,J2306="mouvement"),"entrée en cours d'année","")</f>
        <v/>
      </c>
      <c r="I2306" s="37" t="str">
        <f>IF($J2306="mouvement",_xlfn.XLOOKUP('Base de données'!$B2306,$K:$K,$K:$K,0),"")</f>
        <v/>
      </c>
      <c r="J2306" s="38" t="str">
        <f>IF(AND(Y2306&lt;&gt;MAX(Y:Y),COUNTIF(K2306:V2306,'Base de données'!$B2306)&gt;0),"mouvement","")</f>
        <v/>
      </c>
      <c r="K2306" s="39" t="str">
        <f>IF(K$1&gt;$AE$1,"-",IFERROR(IF(DATEDIF('Base de données'!$A2306,K$1,"d")&lt;&gt;0,"",'Base de données'!$B2306),""))</f>
        <v/>
      </c>
      <c r="L2306" s="39" t="str">
        <f>IF(L$1&gt;$AE$1,"-",IFERROR(IF(DATEDIF('Base de données'!$A2306,L$1,"d")&lt;&gt;0,"",'Base de données'!$B2306),""))</f>
        <v/>
      </c>
      <c r="M2306" s="39" t="str">
        <f>IF(M$1&gt;$AE$1,"-",IFERROR(IF(DATEDIF('Base de données'!$A2306,M$1,"d")&lt;&gt;0,"",'Base de données'!$B2306),""))</f>
        <v/>
      </c>
      <c r="N2306" s="39" t="str">
        <f>IF(N$1&gt;$AE$1,"-",IFERROR(IF(DATEDIF('Base de données'!$A2306,N$1,"d")&lt;&gt;0,"",'Base de données'!$B2306),""))</f>
        <v/>
      </c>
      <c r="O2306" s="39" t="str">
        <f>IF(O$1&gt;$AE$1,"-",IFERROR(IF(DATEDIF('Base de données'!$A2306,O$1,"d")&lt;&gt;0,"",'Base de données'!$B2306),""))</f>
        <v/>
      </c>
      <c r="P2306" s="39" t="str">
        <f>IF(P$1&gt;$AE$1,"-",IFERROR(IF(DATEDIF('Base de données'!$A2306,P$1,"d")&lt;&gt;0,"",'Base de données'!$B2306),""))</f>
        <v/>
      </c>
      <c r="Q2306" s="39" t="str">
        <f>IF(Q$1&gt;$AE$1,"-",IFERROR(IF(DATEDIF('Base de données'!$A2306,Q$1,"d")&lt;&gt;0,"",'Base de données'!$B2306),""))</f>
        <v/>
      </c>
      <c r="R2306" s="39" t="str">
        <f>IF(R$1&gt;$AE$1,"-",IFERROR(IF(DATEDIF('Base de données'!$A2306,R$1,"d")&lt;&gt;0,"",'Base de données'!$B2306),""))</f>
        <v/>
      </c>
      <c r="S2306" s="39" t="str">
        <f>IF(S$1&gt;$AE$1,"-",IFERROR(IF(DATEDIF('Base de données'!$A2306,S$1,"d")&lt;&gt;0,"",'Base de données'!$B2306),""))</f>
        <v>HG5H8</v>
      </c>
      <c r="T2306" s="39" t="str">
        <f>IF(T$1&gt;$AE$1,"-",IFERROR(IF(DATEDIF('Base de données'!$A2306,T$1,"d")&lt;&gt;0,"",'Base de données'!$B2306),""))</f>
        <v/>
      </c>
      <c r="U2306" s="39" t="str">
        <f>IF(U$1&gt;$AE$1,"-",IFERROR(IF(DATEDIF('Base de données'!$A2306,U$1,"d")&lt;&gt;0,"",'Base de données'!$B2306),""))</f>
        <v/>
      </c>
      <c r="V2306" s="39" t="str">
        <f>IF(V$1&gt;$AE$1,"-",IFERROR(IF(DATEDIF('Base de données'!$A2306,V$1,"d")&lt;&gt;0,"",'Base de données'!$B2306),""))</f>
        <v/>
      </c>
      <c r="W2306" s="34"/>
      <c r="X2306" s="30" t="str">
        <f>'Base de données'!$C2306&amp;" "&amp;'Base de données'!$D2306</f>
        <v>Bègue Étienne</v>
      </c>
      <c r="Y2306" s="31">
        <f>COUNTIF('Base de données'!$B:$B,'Base de données'!$B2306)</f>
        <v>12</v>
      </c>
      <c r="AA2306" s="87" cm="1">
        <f t="array" aca="1" ref="AA2306" ca="1">INDIRECT("'Base de données'!A" &amp; ROW(Y2306))</f>
        <v>45901</v>
      </c>
      <c r="AB2306" s="51" t="str" cm="1">
        <f t="array" aca="1" ref="AB2306" ca="1">INDIRECT("'Base de données'!B" &amp; ROW(Z2306))</f>
        <v>HG5H8</v>
      </c>
    </row>
    <row r="2307" spans="1:28" x14ac:dyDescent="0.3">
      <c r="A2307" s="41" t="str">
        <f ca="1">IF(IF(AND($B2307&lt;&gt;"-",$B2307=$E2307),"Entrée et sortie","-")="Entrée et sortie",'Base de données'!$B2307,"-")</f>
        <v>-</v>
      </c>
      <c r="B2307" s="41" t="str">
        <f t="shared" ref="B2307:B2370" ca="1" si="147">_xlfn.XLOOKUP($AB2307,$D:$D,$C:$C,"-",0,-1)</f>
        <v>-</v>
      </c>
      <c r="C2307" s="41" t="str">
        <f t="shared" ref="C2307:C2370" ca="1" si="148">IF($AA2307&lt;&gt;$AE$1,$D2307,"-")</f>
        <v>-</v>
      </c>
      <c r="D2307" s="41" t="str">
        <f>IF($F2307="sortie en cours d'année",'Base de données'!$B2307,"-")</f>
        <v>-</v>
      </c>
      <c r="E2307" s="41" t="str">
        <f>IF($H2307="entrée en cours d'année",'Base de données'!$B2307,"-")</f>
        <v>-</v>
      </c>
      <c r="F2307" s="37" t="str">
        <f t="shared" si="145"/>
        <v/>
      </c>
      <c r="G2307" s="37" t="str">
        <f>IF($J2307="mouvement",_xlfn.XLOOKUP('Base de données'!$B2307,$V:$V,$V:$V,0),"")</f>
        <v/>
      </c>
      <c r="H2307" s="37" t="str">
        <f t="shared" si="146"/>
        <v/>
      </c>
      <c r="I2307" s="37" t="str">
        <f>IF($J2307="mouvement",_xlfn.XLOOKUP('Base de données'!$B2307,$K:$K,$K:$K,0),"")</f>
        <v/>
      </c>
      <c r="J2307" s="38" t="str">
        <f>IF(AND(Y2307&lt;&gt;MAX(Y:Y),COUNTIF(K2307:V2307,'Base de données'!$B2307)&gt;0),"mouvement","")</f>
        <v/>
      </c>
      <c r="K2307" s="39" t="str">
        <f>IF(K$1&gt;$AE$1,"-",IFERROR(IF(DATEDIF('Base de données'!$A2307,K$1,"d")&lt;&gt;0,"",'Base de données'!$B2307),""))</f>
        <v/>
      </c>
      <c r="L2307" s="39" t="str">
        <f>IF(L$1&gt;$AE$1,"-",IFERROR(IF(DATEDIF('Base de données'!$A2307,L$1,"d")&lt;&gt;0,"",'Base de données'!$B2307),""))</f>
        <v/>
      </c>
      <c r="M2307" s="39" t="str">
        <f>IF(M$1&gt;$AE$1,"-",IFERROR(IF(DATEDIF('Base de données'!$A2307,M$1,"d")&lt;&gt;0,"",'Base de données'!$B2307),""))</f>
        <v/>
      </c>
      <c r="N2307" s="39" t="str">
        <f>IF(N$1&gt;$AE$1,"-",IFERROR(IF(DATEDIF('Base de données'!$A2307,N$1,"d")&lt;&gt;0,"",'Base de données'!$B2307),""))</f>
        <v/>
      </c>
      <c r="O2307" s="39" t="str">
        <f>IF(O$1&gt;$AE$1,"-",IFERROR(IF(DATEDIF('Base de données'!$A2307,O$1,"d")&lt;&gt;0,"",'Base de données'!$B2307),""))</f>
        <v/>
      </c>
      <c r="P2307" s="39" t="str">
        <f>IF(P$1&gt;$AE$1,"-",IFERROR(IF(DATEDIF('Base de données'!$A2307,P$1,"d")&lt;&gt;0,"",'Base de données'!$B2307),""))</f>
        <v/>
      </c>
      <c r="Q2307" s="39" t="str">
        <f>IF(Q$1&gt;$AE$1,"-",IFERROR(IF(DATEDIF('Base de données'!$A2307,Q$1,"d")&lt;&gt;0,"",'Base de données'!$B2307),""))</f>
        <v/>
      </c>
      <c r="R2307" s="39" t="str">
        <f>IF(R$1&gt;$AE$1,"-",IFERROR(IF(DATEDIF('Base de données'!$A2307,R$1,"d")&lt;&gt;0,"",'Base de données'!$B2307),""))</f>
        <v/>
      </c>
      <c r="S2307" s="39" t="str">
        <f>IF(S$1&gt;$AE$1,"-",IFERROR(IF(DATEDIF('Base de données'!$A2307,S$1,"d")&lt;&gt;0,"",'Base de données'!$B2307),""))</f>
        <v>YID01</v>
      </c>
      <c r="T2307" s="39" t="str">
        <f>IF(T$1&gt;$AE$1,"-",IFERROR(IF(DATEDIF('Base de données'!$A2307,T$1,"d")&lt;&gt;0,"",'Base de données'!$B2307),""))</f>
        <v/>
      </c>
      <c r="U2307" s="39" t="str">
        <f>IF(U$1&gt;$AE$1,"-",IFERROR(IF(DATEDIF('Base de données'!$A2307,U$1,"d")&lt;&gt;0,"",'Base de données'!$B2307),""))</f>
        <v/>
      </c>
      <c r="V2307" s="39" t="str">
        <f>IF(V$1&gt;$AE$1,"-",IFERROR(IF(DATEDIF('Base de données'!$A2307,V$1,"d")&lt;&gt;0,"",'Base de données'!$B2307),""))</f>
        <v/>
      </c>
      <c r="W2307" s="34"/>
      <c r="X2307" s="30" t="str">
        <f>'Base de données'!$C2307&amp;" "&amp;'Base de données'!$D2307</f>
        <v>Guilbert Élodie</v>
      </c>
      <c r="Y2307" s="31">
        <f>COUNTIF('Base de données'!$B:$B,'Base de données'!$B2307)</f>
        <v>12</v>
      </c>
      <c r="AA2307" s="87" cm="1">
        <f t="array" aca="1" ref="AA2307" ca="1">INDIRECT("'Base de données'!A" &amp; ROW(Y2307))</f>
        <v>45901</v>
      </c>
      <c r="AB2307" s="51" t="str" cm="1">
        <f t="array" aca="1" ref="AB2307" ca="1">INDIRECT("'Base de données'!B" &amp; ROW(Z2307))</f>
        <v>YID01</v>
      </c>
    </row>
    <row r="2308" spans="1:28" x14ac:dyDescent="0.3">
      <c r="A2308" s="41" t="str">
        <f ca="1">IF(IF(AND($B2308&lt;&gt;"-",$B2308=$E2308),"Entrée et sortie","-")="Entrée et sortie",'Base de données'!$B2308,"-")</f>
        <v>-</v>
      </c>
      <c r="B2308" s="41" t="str">
        <f t="shared" ca="1" si="147"/>
        <v>-</v>
      </c>
      <c r="C2308" s="41" t="str">
        <f t="shared" ca="1" si="148"/>
        <v>-</v>
      </c>
      <c r="D2308" s="41" t="str">
        <f>IF($F2308="sortie en cours d'année",'Base de données'!$B2308,"-")</f>
        <v>-</v>
      </c>
      <c r="E2308" s="41" t="str">
        <f>IF($H2308="entrée en cours d'année",'Base de données'!$B2308,"-")</f>
        <v>-</v>
      </c>
      <c r="F2308" s="37" t="str">
        <f t="shared" si="145"/>
        <v/>
      </c>
      <c r="G2308" s="37" t="str">
        <f>IF($J2308="mouvement",_xlfn.XLOOKUP('Base de données'!$B2308,$V:$V,$V:$V,0),"")</f>
        <v/>
      </c>
      <c r="H2308" s="37" t="str">
        <f t="shared" si="146"/>
        <v/>
      </c>
      <c r="I2308" s="37" t="str">
        <f>IF($J2308="mouvement",_xlfn.XLOOKUP('Base de données'!$B2308,$K:$K,$K:$K,0),"")</f>
        <v/>
      </c>
      <c r="J2308" s="38" t="str">
        <f>IF(AND(Y2308&lt;&gt;MAX(Y:Y),COUNTIF(K2308:V2308,'Base de données'!$B2308)&gt;0),"mouvement","")</f>
        <v/>
      </c>
      <c r="K2308" s="39" t="str">
        <f>IF(K$1&gt;$AE$1,"-",IFERROR(IF(DATEDIF('Base de données'!$A2308,K$1,"d")&lt;&gt;0,"",'Base de données'!$B2308),""))</f>
        <v/>
      </c>
      <c r="L2308" s="39" t="str">
        <f>IF(L$1&gt;$AE$1,"-",IFERROR(IF(DATEDIF('Base de données'!$A2308,L$1,"d")&lt;&gt;0,"",'Base de données'!$B2308),""))</f>
        <v/>
      </c>
      <c r="M2308" s="39" t="str">
        <f>IF(M$1&gt;$AE$1,"-",IFERROR(IF(DATEDIF('Base de données'!$A2308,M$1,"d")&lt;&gt;0,"",'Base de données'!$B2308),""))</f>
        <v/>
      </c>
      <c r="N2308" s="39" t="str">
        <f>IF(N$1&gt;$AE$1,"-",IFERROR(IF(DATEDIF('Base de données'!$A2308,N$1,"d")&lt;&gt;0,"",'Base de données'!$B2308),""))</f>
        <v/>
      </c>
      <c r="O2308" s="39" t="str">
        <f>IF(O$1&gt;$AE$1,"-",IFERROR(IF(DATEDIF('Base de données'!$A2308,O$1,"d")&lt;&gt;0,"",'Base de données'!$B2308),""))</f>
        <v/>
      </c>
      <c r="P2308" s="39" t="str">
        <f>IF(P$1&gt;$AE$1,"-",IFERROR(IF(DATEDIF('Base de données'!$A2308,P$1,"d")&lt;&gt;0,"",'Base de données'!$B2308),""))</f>
        <v/>
      </c>
      <c r="Q2308" s="39" t="str">
        <f>IF(Q$1&gt;$AE$1,"-",IFERROR(IF(DATEDIF('Base de données'!$A2308,Q$1,"d")&lt;&gt;0,"",'Base de données'!$B2308),""))</f>
        <v/>
      </c>
      <c r="R2308" s="39" t="str">
        <f>IF(R$1&gt;$AE$1,"-",IFERROR(IF(DATEDIF('Base de données'!$A2308,R$1,"d")&lt;&gt;0,"",'Base de données'!$B2308),""))</f>
        <v/>
      </c>
      <c r="S2308" s="39" t="str">
        <f>IF(S$1&gt;$AE$1,"-",IFERROR(IF(DATEDIF('Base de données'!$A2308,S$1,"d")&lt;&gt;0,"",'Base de données'!$B2308),""))</f>
        <v>5CII0</v>
      </c>
      <c r="T2308" s="39" t="str">
        <f>IF(T$1&gt;$AE$1,"-",IFERROR(IF(DATEDIF('Base de données'!$A2308,T$1,"d")&lt;&gt;0,"",'Base de données'!$B2308),""))</f>
        <v/>
      </c>
      <c r="U2308" s="39" t="str">
        <f>IF(U$1&gt;$AE$1,"-",IFERROR(IF(DATEDIF('Base de données'!$A2308,U$1,"d")&lt;&gt;0,"",'Base de données'!$B2308),""))</f>
        <v/>
      </c>
      <c r="V2308" s="39" t="str">
        <f>IF(V$1&gt;$AE$1,"-",IFERROR(IF(DATEDIF('Base de données'!$A2308,V$1,"d")&lt;&gt;0,"",'Base de données'!$B2308),""))</f>
        <v/>
      </c>
      <c r="W2308" s="34"/>
      <c r="X2308" s="30" t="str">
        <f>'Base de données'!$C2308&amp;" "&amp;'Base de données'!$D2308</f>
        <v>Costa Céline</v>
      </c>
      <c r="Y2308" s="31">
        <f>COUNTIF('Base de données'!$B:$B,'Base de données'!$B2308)</f>
        <v>12</v>
      </c>
      <c r="AA2308" s="87" cm="1">
        <f t="array" aca="1" ref="AA2308" ca="1">INDIRECT("'Base de données'!A" &amp; ROW(Y2308))</f>
        <v>45901</v>
      </c>
      <c r="AB2308" s="51" t="str" cm="1">
        <f t="array" aca="1" ref="AB2308" ca="1">INDIRECT("'Base de données'!B" &amp; ROW(Z2308))</f>
        <v>5CII0</v>
      </c>
    </row>
    <row r="2309" spans="1:28" x14ac:dyDescent="0.3">
      <c r="A2309" s="41" t="str">
        <f ca="1">IF(IF(AND($B2309&lt;&gt;"-",$B2309=$E2309),"Entrée et sortie","-")="Entrée et sortie",'Base de données'!$B2309,"-")</f>
        <v>-</v>
      </c>
      <c r="B2309" s="41" t="str">
        <f t="shared" ca="1" si="147"/>
        <v>-</v>
      </c>
      <c r="C2309" s="41" t="str">
        <f t="shared" ca="1" si="148"/>
        <v>-</v>
      </c>
      <c r="D2309" s="41" t="str">
        <f>IF($F2309="sortie en cours d'année",'Base de données'!$B2309,"-")</f>
        <v>-</v>
      </c>
      <c r="E2309" s="41" t="str">
        <f>IF($H2309="entrée en cours d'année",'Base de données'!$B2309,"-")</f>
        <v>-</v>
      </c>
      <c r="F2309" s="37" t="str">
        <f t="shared" si="145"/>
        <v/>
      </c>
      <c r="G2309" s="37" t="str">
        <f>IF($J2309="mouvement",_xlfn.XLOOKUP('Base de données'!$B2309,$V:$V,$V:$V,0),"")</f>
        <v/>
      </c>
      <c r="H2309" s="37" t="str">
        <f t="shared" si="146"/>
        <v/>
      </c>
      <c r="I2309" s="37" t="str">
        <f>IF($J2309="mouvement",_xlfn.XLOOKUP('Base de données'!$B2309,$K:$K,$K:$K,0),"")</f>
        <v/>
      </c>
      <c r="J2309" s="38" t="str">
        <f>IF(AND(Y2309&lt;&gt;MAX(Y:Y),COUNTIF(K2309:V2309,'Base de données'!$B2309)&gt;0),"mouvement","")</f>
        <v/>
      </c>
      <c r="K2309" s="39" t="str">
        <f>IF(K$1&gt;$AE$1,"-",IFERROR(IF(DATEDIF('Base de données'!$A2309,K$1,"d")&lt;&gt;0,"",'Base de données'!$B2309),""))</f>
        <v/>
      </c>
      <c r="L2309" s="39" t="str">
        <f>IF(L$1&gt;$AE$1,"-",IFERROR(IF(DATEDIF('Base de données'!$A2309,L$1,"d")&lt;&gt;0,"",'Base de données'!$B2309),""))</f>
        <v/>
      </c>
      <c r="M2309" s="39" t="str">
        <f>IF(M$1&gt;$AE$1,"-",IFERROR(IF(DATEDIF('Base de données'!$A2309,M$1,"d")&lt;&gt;0,"",'Base de données'!$B2309),""))</f>
        <v/>
      </c>
      <c r="N2309" s="39" t="str">
        <f>IF(N$1&gt;$AE$1,"-",IFERROR(IF(DATEDIF('Base de données'!$A2309,N$1,"d")&lt;&gt;0,"",'Base de données'!$B2309),""))</f>
        <v/>
      </c>
      <c r="O2309" s="39" t="str">
        <f>IF(O$1&gt;$AE$1,"-",IFERROR(IF(DATEDIF('Base de données'!$A2309,O$1,"d")&lt;&gt;0,"",'Base de données'!$B2309),""))</f>
        <v/>
      </c>
      <c r="P2309" s="39" t="str">
        <f>IF(P$1&gt;$AE$1,"-",IFERROR(IF(DATEDIF('Base de données'!$A2309,P$1,"d")&lt;&gt;0,"",'Base de données'!$B2309),""))</f>
        <v/>
      </c>
      <c r="Q2309" s="39" t="str">
        <f>IF(Q$1&gt;$AE$1,"-",IFERROR(IF(DATEDIF('Base de données'!$A2309,Q$1,"d")&lt;&gt;0,"",'Base de données'!$B2309),""))</f>
        <v/>
      </c>
      <c r="R2309" s="39" t="str">
        <f>IF(R$1&gt;$AE$1,"-",IFERROR(IF(DATEDIF('Base de données'!$A2309,R$1,"d")&lt;&gt;0,"",'Base de données'!$B2309),""))</f>
        <v/>
      </c>
      <c r="S2309" s="39" t="str">
        <f>IF(S$1&gt;$AE$1,"-",IFERROR(IF(DATEDIF('Base de données'!$A2309,S$1,"d")&lt;&gt;0,"",'Base de données'!$B2309),""))</f>
        <v>8RHOT</v>
      </c>
      <c r="T2309" s="39" t="str">
        <f>IF(T$1&gt;$AE$1,"-",IFERROR(IF(DATEDIF('Base de données'!$A2309,T$1,"d")&lt;&gt;0,"",'Base de données'!$B2309),""))</f>
        <v/>
      </c>
      <c r="U2309" s="39" t="str">
        <f>IF(U$1&gt;$AE$1,"-",IFERROR(IF(DATEDIF('Base de données'!$A2309,U$1,"d")&lt;&gt;0,"",'Base de données'!$B2309),""))</f>
        <v/>
      </c>
      <c r="V2309" s="39" t="str">
        <f>IF(V$1&gt;$AE$1,"-",IFERROR(IF(DATEDIF('Base de données'!$A2309,V$1,"d")&lt;&gt;0,"",'Base de données'!$B2309),""))</f>
        <v/>
      </c>
      <c r="W2309" s="34"/>
      <c r="X2309" s="30" t="str">
        <f>'Base de données'!$C2309&amp;" "&amp;'Base de données'!$D2309</f>
        <v>Lecoq Nathalie</v>
      </c>
      <c r="Y2309" s="31">
        <f>COUNTIF('Base de données'!$B:$B,'Base de données'!$B2309)</f>
        <v>12</v>
      </c>
      <c r="AA2309" s="87" cm="1">
        <f t="array" aca="1" ref="AA2309" ca="1">INDIRECT("'Base de données'!A" &amp; ROW(Y2309))</f>
        <v>45901</v>
      </c>
      <c r="AB2309" s="51" t="str" cm="1">
        <f t="array" aca="1" ref="AB2309" ca="1">INDIRECT("'Base de données'!B" &amp; ROW(Z2309))</f>
        <v>8RHOT</v>
      </c>
    </row>
    <row r="2310" spans="1:28" x14ac:dyDescent="0.3">
      <c r="A2310" s="41" t="str">
        <f ca="1">IF(IF(AND($B2310&lt;&gt;"-",$B2310=$E2310),"Entrée et sortie","-")="Entrée et sortie",'Base de données'!$B2310,"-")</f>
        <v>-</v>
      </c>
      <c r="B2310" s="41" t="str">
        <f t="shared" ca="1" si="147"/>
        <v>-</v>
      </c>
      <c r="C2310" s="41" t="str">
        <f t="shared" ca="1" si="148"/>
        <v>-</v>
      </c>
      <c r="D2310" s="41" t="str">
        <f>IF($F2310="sortie en cours d'année",'Base de données'!$B2310,"-")</f>
        <v>-</v>
      </c>
      <c r="E2310" s="41" t="str">
        <f>IF($H2310="entrée en cours d'année",'Base de données'!$B2310,"-")</f>
        <v>-</v>
      </c>
      <c r="F2310" s="37" t="str">
        <f t="shared" si="145"/>
        <v/>
      </c>
      <c r="G2310" s="37" t="str">
        <f>IF($J2310="mouvement",_xlfn.XLOOKUP('Base de données'!$B2310,$V:$V,$V:$V,0),"")</f>
        <v/>
      </c>
      <c r="H2310" s="37" t="str">
        <f t="shared" si="146"/>
        <v/>
      </c>
      <c r="I2310" s="37" t="str">
        <f>IF($J2310="mouvement",_xlfn.XLOOKUP('Base de données'!$B2310,$K:$K,$K:$K,0),"")</f>
        <v/>
      </c>
      <c r="J2310" s="38" t="str">
        <f>IF(AND(Y2310&lt;&gt;MAX(Y:Y),COUNTIF(K2310:V2310,'Base de données'!$B2310)&gt;0),"mouvement","")</f>
        <v/>
      </c>
      <c r="K2310" s="39" t="str">
        <f>IF(K$1&gt;$AE$1,"-",IFERROR(IF(DATEDIF('Base de données'!$A2310,K$1,"d")&lt;&gt;0,"",'Base de données'!$B2310),""))</f>
        <v/>
      </c>
      <c r="L2310" s="39" t="str">
        <f>IF(L$1&gt;$AE$1,"-",IFERROR(IF(DATEDIF('Base de données'!$A2310,L$1,"d")&lt;&gt;0,"",'Base de données'!$B2310),""))</f>
        <v/>
      </c>
      <c r="M2310" s="39" t="str">
        <f>IF(M$1&gt;$AE$1,"-",IFERROR(IF(DATEDIF('Base de données'!$A2310,M$1,"d")&lt;&gt;0,"",'Base de données'!$B2310),""))</f>
        <v/>
      </c>
      <c r="N2310" s="39" t="str">
        <f>IF(N$1&gt;$AE$1,"-",IFERROR(IF(DATEDIF('Base de données'!$A2310,N$1,"d")&lt;&gt;0,"",'Base de données'!$B2310),""))</f>
        <v/>
      </c>
      <c r="O2310" s="39" t="str">
        <f>IF(O$1&gt;$AE$1,"-",IFERROR(IF(DATEDIF('Base de données'!$A2310,O$1,"d")&lt;&gt;0,"",'Base de données'!$B2310),""))</f>
        <v/>
      </c>
      <c r="P2310" s="39" t="str">
        <f>IF(P$1&gt;$AE$1,"-",IFERROR(IF(DATEDIF('Base de données'!$A2310,P$1,"d")&lt;&gt;0,"",'Base de données'!$B2310),""))</f>
        <v/>
      </c>
      <c r="Q2310" s="39" t="str">
        <f>IF(Q$1&gt;$AE$1,"-",IFERROR(IF(DATEDIF('Base de données'!$A2310,Q$1,"d")&lt;&gt;0,"",'Base de données'!$B2310),""))</f>
        <v/>
      </c>
      <c r="R2310" s="39" t="str">
        <f>IF(R$1&gt;$AE$1,"-",IFERROR(IF(DATEDIF('Base de données'!$A2310,R$1,"d")&lt;&gt;0,"",'Base de données'!$B2310),""))</f>
        <v/>
      </c>
      <c r="S2310" s="39" t="str">
        <f>IF(S$1&gt;$AE$1,"-",IFERROR(IF(DATEDIF('Base de données'!$A2310,S$1,"d")&lt;&gt;0,"",'Base de données'!$B2310),""))</f>
        <v>9RSMG</v>
      </c>
      <c r="T2310" s="39" t="str">
        <f>IF(T$1&gt;$AE$1,"-",IFERROR(IF(DATEDIF('Base de données'!$A2310,T$1,"d")&lt;&gt;0,"",'Base de données'!$B2310),""))</f>
        <v/>
      </c>
      <c r="U2310" s="39" t="str">
        <f>IF(U$1&gt;$AE$1,"-",IFERROR(IF(DATEDIF('Base de données'!$A2310,U$1,"d")&lt;&gt;0,"",'Base de données'!$B2310),""))</f>
        <v/>
      </c>
      <c r="V2310" s="39" t="str">
        <f>IF(V$1&gt;$AE$1,"-",IFERROR(IF(DATEDIF('Base de données'!$A2310,V$1,"d")&lt;&gt;0,"",'Base de données'!$B2310),""))</f>
        <v/>
      </c>
      <c r="W2310" s="34"/>
      <c r="X2310" s="30" t="str">
        <f>'Base de données'!$C2310&amp;" "&amp;'Base de données'!$D2310</f>
        <v>Roussel Colette</v>
      </c>
      <c r="Y2310" s="31">
        <f>COUNTIF('Base de données'!$B:$B,'Base de données'!$B2310)</f>
        <v>12</v>
      </c>
      <c r="AA2310" s="87" cm="1">
        <f t="array" aca="1" ref="AA2310" ca="1">INDIRECT("'Base de données'!A" &amp; ROW(Y2310))</f>
        <v>45901</v>
      </c>
      <c r="AB2310" s="51" t="str" cm="1">
        <f t="array" aca="1" ref="AB2310" ca="1">INDIRECT("'Base de données'!B" &amp; ROW(Z2310))</f>
        <v>9RSMG</v>
      </c>
    </row>
    <row r="2311" spans="1:28" x14ac:dyDescent="0.3">
      <c r="A2311" s="41" t="str">
        <f ca="1">IF(IF(AND($B2311&lt;&gt;"-",$B2311=$E2311),"Entrée et sortie","-")="Entrée et sortie",'Base de données'!$B2311,"-")</f>
        <v>-</v>
      </c>
      <c r="B2311" s="41" t="str">
        <f t="shared" ca="1" si="147"/>
        <v>-</v>
      </c>
      <c r="C2311" s="41" t="str">
        <f t="shared" ca="1" si="148"/>
        <v>-</v>
      </c>
      <c r="D2311" s="41" t="str">
        <f>IF($F2311="sortie en cours d'année",'Base de données'!$B2311,"-")</f>
        <v>-</v>
      </c>
      <c r="E2311" s="41" t="str">
        <f>IF($H2311="entrée en cours d'année",'Base de données'!$B2311,"-")</f>
        <v>-</v>
      </c>
      <c r="F2311" s="37" t="str">
        <f t="shared" si="145"/>
        <v/>
      </c>
      <c r="G2311" s="37" t="str">
        <f>IF($J2311="mouvement",_xlfn.XLOOKUP('Base de données'!$B2311,$V:$V,$V:$V,0),"")</f>
        <v/>
      </c>
      <c r="H2311" s="37" t="str">
        <f t="shared" si="146"/>
        <v/>
      </c>
      <c r="I2311" s="37" t="str">
        <f>IF($J2311="mouvement",_xlfn.XLOOKUP('Base de données'!$B2311,$K:$K,$K:$K,0),"")</f>
        <v/>
      </c>
      <c r="J2311" s="38" t="str">
        <f>IF(AND(Y2311&lt;&gt;MAX(Y:Y),COUNTIF(K2311:V2311,'Base de données'!$B2311)&gt;0),"mouvement","")</f>
        <v/>
      </c>
      <c r="K2311" s="39" t="str">
        <f>IF(K$1&gt;$AE$1,"-",IFERROR(IF(DATEDIF('Base de données'!$A2311,K$1,"d")&lt;&gt;0,"",'Base de données'!$B2311),""))</f>
        <v/>
      </c>
      <c r="L2311" s="39" t="str">
        <f>IF(L$1&gt;$AE$1,"-",IFERROR(IF(DATEDIF('Base de données'!$A2311,L$1,"d")&lt;&gt;0,"",'Base de données'!$B2311),""))</f>
        <v/>
      </c>
      <c r="M2311" s="39" t="str">
        <f>IF(M$1&gt;$AE$1,"-",IFERROR(IF(DATEDIF('Base de données'!$A2311,M$1,"d")&lt;&gt;0,"",'Base de données'!$B2311),""))</f>
        <v/>
      </c>
      <c r="N2311" s="39" t="str">
        <f>IF(N$1&gt;$AE$1,"-",IFERROR(IF(DATEDIF('Base de données'!$A2311,N$1,"d")&lt;&gt;0,"",'Base de données'!$B2311),""))</f>
        <v/>
      </c>
      <c r="O2311" s="39" t="str">
        <f>IF(O$1&gt;$AE$1,"-",IFERROR(IF(DATEDIF('Base de données'!$A2311,O$1,"d")&lt;&gt;0,"",'Base de données'!$B2311),""))</f>
        <v/>
      </c>
      <c r="P2311" s="39" t="str">
        <f>IF(P$1&gt;$AE$1,"-",IFERROR(IF(DATEDIF('Base de données'!$A2311,P$1,"d")&lt;&gt;0,"",'Base de données'!$B2311),""))</f>
        <v/>
      </c>
      <c r="Q2311" s="39" t="str">
        <f>IF(Q$1&gt;$AE$1,"-",IFERROR(IF(DATEDIF('Base de données'!$A2311,Q$1,"d")&lt;&gt;0,"",'Base de données'!$B2311),""))</f>
        <v/>
      </c>
      <c r="R2311" s="39" t="str">
        <f>IF(R$1&gt;$AE$1,"-",IFERROR(IF(DATEDIF('Base de données'!$A2311,R$1,"d")&lt;&gt;0,"",'Base de données'!$B2311),""))</f>
        <v/>
      </c>
      <c r="S2311" s="39" t="str">
        <f>IF(S$1&gt;$AE$1,"-",IFERROR(IF(DATEDIF('Base de données'!$A2311,S$1,"d")&lt;&gt;0,"",'Base de données'!$B2311),""))</f>
        <v>8HJTZ</v>
      </c>
      <c r="T2311" s="39" t="str">
        <f>IF(T$1&gt;$AE$1,"-",IFERROR(IF(DATEDIF('Base de données'!$A2311,T$1,"d")&lt;&gt;0,"",'Base de données'!$B2311),""))</f>
        <v/>
      </c>
      <c r="U2311" s="39" t="str">
        <f>IF(U$1&gt;$AE$1,"-",IFERROR(IF(DATEDIF('Base de données'!$A2311,U$1,"d")&lt;&gt;0,"",'Base de données'!$B2311),""))</f>
        <v/>
      </c>
      <c r="V2311" s="39" t="str">
        <f>IF(V$1&gt;$AE$1,"-",IFERROR(IF(DATEDIF('Base de données'!$A2311,V$1,"d")&lt;&gt;0,"",'Base de données'!$B2311),""))</f>
        <v/>
      </c>
      <c r="W2311" s="34"/>
      <c r="X2311" s="30" t="str">
        <f>'Base de données'!$C2311&amp;" "&amp;'Base de données'!$D2311</f>
        <v>Guilbert Alix</v>
      </c>
      <c r="Y2311" s="31">
        <f>COUNTIF('Base de données'!$B:$B,'Base de données'!$B2311)</f>
        <v>12</v>
      </c>
      <c r="AA2311" s="87" cm="1">
        <f t="array" aca="1" ref="AA2311" ca="1">INDIRECT("'Base de données'!A" &amp; ROW(Y2311))</f>
        <v>45901</v>
      </c>
      <c r="AB2311" s="51" t="str" cm="1">
        <f t="array" aca="1" ref="AB2311" ca="1">INDIRECT("'Base de données'!B" &amp; ROW(Z2311))</f>
        <v>8HJTZ</v>
      </c>
    </row>
    <row r="2312" spans="1:28" x14ac:dyDescent="0.3">
      <c r="A2312" s="41" t="str">
        <f ca="1">IF(IF(AND($B2312&lt;&gt;"-",$B2312=$E2312),"Entrée et sortie","-")="Entrée et sortie",'Base de données'!$B2312,"-")</f>
        <v>-</v>
      </c>
      <c r="B2312" s="41" t="str">
        <f t="shared" ca="1" si="147"/>
        <v>-</v>
      </c>
      <c r="C2312" s="41" t="str">
        <f t="shared" ca="1" si="148"/>
        <v>-</v>
      </c>
      <c r="D2312" s="41" t="str">
        <f>IF($F2312="sortie en cours d'année",'Base de données'!$B2312,"-")</f>
        <v>-</v>
      </c>
      <c r="E2312" s="41" t="str">
        <f>IF($H2312="entrée en cours d'année",'Base de données'!$B2312,"-")</f>
        <v>-</v>
      </c>
      <c r="F2312" s="37" t="str">
        <f t="shared" si="145"/>
        <v/>
      </c>
      <c r="G2312" s="37" t="str">
        <f>IF($J2312="mouvement",_xlfn.XLOOKUP('Base de données'!$B2312,$V:$V,$V:$V,0),"")</f>
        <v/>
      </c>
      <c r="H2312" s="37" t="str">
        <f t="shared" si="146"/>
        <v/>
      </c>
      <c r="I2312" s="37" t="str">
        <f>IF($J2312="mouvement",_xlfn.XLOOKUP('Base de données'!$B2312,$K:$K,$K:$K,0),"")</f>
        <v/>
      </c>
      <c r="J2312" s="38" t="str">
        <f>IF(AND(Y2312&lt;&gt;MAX(Y:Y),COUNTIF(K2312:V2312,'Base de données'!$B2312)&gt;0),"mouvement","")</f>
        <v/>
      </c>
      <c r="K2312" s="39" t="str">
        <f>IF(K$1&gt;$AE$1,"-",IFERROR(IF(DATEDIF('Base de données'!$A2312,K$1,"d")&lt;&gt;0,"",'Base de données'!$B2312),""))</f>
        <v/>
      </c>
      <c r="L2312" s="39" t="str">
        <f>IF(L$1&gt;$AE$1,"-",IFERROR(IF(DATEDIF('Base de données'!$A2312,L$1,"d")&lt;&gt;0,"",'Base de données'!$B2312),""))</f>
        <v/>
      </c>
      <c r="M2312" s="39" t="str">
        <f>IF(M$1&gt;$AE$1,"-",IFERROR(IF(DATEDIF('Base de données'!$A2312,M$1,"d")&lt;&gt;0,"",'Base de données'!$B2312),""))</f>
        <v/>
      </c>
      <c r="N2312" s="39" t="str">
        <f>IF(N$1&gt;$AE$1,"-",IFERROR(IF(DATEDIF('Base de données'!$A2312,N$1,"d")&lt;&gt;0,"",'Base de données'!$B2312),""))</f>
        <v/>
      </c>
      <c r="O2312" s="39" t="str">
        <f>IF(O$1&gt;$AE$1,"-",IFERROR(IF(DATEDIF('Base de données'!$A2312,O$1,"d")&lt;&gt;0,"",'Base de données'!$B2312),""))</f>
        <v/>
      </c>
      <c r="P2312" s="39" t="str">
        <f>IF(P$1&gt;$AE$1,"-",IFERROR(IF(DATEDIF('Base de données'!$A2312,P$1,"d")&lt;&gt;0,"",'Base de données'!$B2312),""))</f>
        <v/>
      </c>
      <c r="Q2312" s="39" t="str">
        <f>IF(Q$1&gt;$AE$1,"-",IFERROR(IF(DATEDIF('Base de données'!$A2312,Q$1,"d")&lt;&gt;0,"",'Base de données'!$B2312),""))</f>
        <v/>
      </c>
      <c r="R2312" s="39" t="str">
        <f>IF(R$1&gt;$AE$1,"-",IFERROR(IF(DATEDIF('Base de données'!$A2312,R$1,"d")&lt;&gt;0,"",'Base de données'!$B2312),""))</f>
        <v/>
      </c>
      <c r="S2312" s="39" t="str">
        <f>IF(S$1&gt;$AE$1,"-",IFERROR(IF(DATEDIF('Base de données'!$A2312,S$1,"d")&lt;&gt;0,"",'Base de données'!$B2312),""))</f>
        <v>GEMIG</v>
      </c>
      <c r="T2312" s="39" t="str">
        <f>IF(T$1&gt;$AE$1,"-",IFERROR(IF(DATEDIF('Base de données'!$A2312,T$1,"d")&lt;&gt;0,"",'Base de données'!$B2312),""))</f>
        <v/>
      </c>
      <c r="U2312" s="39" t="str">
        <f>IF(U$1&gt;$AE$1,"-",IFERROR(IF(DATEDIF('Base de données'!$A2312,U$1,"d")&lt;&gt;0,"",'Base de données'!$B2312),""))</f>
        <v/>
      </c>
      <c r="V2312" s="39" t="str">
        <f>IF(V$1&gt;$AE$1,"-",IFERROR(IF(DATEDIF('Base de données'!$A2312,V$1,"d")&lt;&gt;0,"",'Base de données'!$B2312),""))</f>
        <v/>
      </c>
      <c r="W2312" s="34"/>
      <c r="X2312" s="30" t="str">
        <f>'Base de données'!$C2312&amp;" "&amp;'Base de données'!$D2312</f>
        <v>Boucher Julie</v>
      </c>
      <c r="Y2312" s="31">
        <f>COUNTIF('Base de données'!$B:$B,'Base de données'!$B2312)</f>
        <v>12</v>
      </c>
      <c r="AA2312" s="87" cm="1">
        <f t="array" aca="1" ref="AA2312" ca="1">INDIRECT("'Base de données'!A" &amp; ROW(Y2312))</f>
        <v>45901</v>
      </c>
      <c r="AB2312" s="51" t="str" cm="1">
        <f t="array" aca="1" ref="AB2312" ca="1">INDIRECT("'Base de données'!B" &amp; ROW(Z2312))</f>
        <v>GEMIG</v>
      </c>
    </row>
    <row r="2313" spans="1:28" x14ac:dyDescent="0.3">
      <c r="A2313" s="41" t="str">
        <f ca="1">IF(IF(AND($B2313&lt;&gt;"-",$B2313=$E2313),"Entrée et sortie","-")="Entrée et sortie",'Base de données'!$B2313,"-")</f>
        <v>-</v>
      </c>
      <c r="B2313" s="41" t="str">
        <f t="shared" ca="1" si="147"/>
        <v>-</v>
      </c>
      <c r="C2313" s="41" t="str">
        <f t="shared" ca="1" si="148"/>
        <v>-</v>
      </c>
      <c r="D2313" s="41" t="str">
        <f>IF($F2313="sortie en cours d'année",'Base de données'!$B2313,"-")</f>
        <v>-</v>
      </c>
      <c r="E2313" s="41" t="str">
        <f>IF($H2313="entrée en cours d'année",'Base de données'!$B2313,"-")</f>
        <v>-</v>
      </c>
      <c r="F2313" s="37" t="str">
        <f t="shared" si="145"/>
        <v/>
      </c>
      <c r="G2313" s="37" t="str">
        <f>IF($J2313="mouvement",_xlfn.XLOOKUP('Base de données'!$B2313,$V:$V,$V:$V,0),"")</f>
        <v/>
      </c>
      <c r="H2313" s="37" t="str">
        <f t="shared" si="146"/>
        <v/>
      </c>
      <c r="I2313" s="37" t="str">
        <f>IF($J2313="mouvement",_xlfn.XLOOKUP('Base de données'!$B2313,$K:$K,$K:$K,0),"")</f>
        <v/>
      </c>
      <c r="J2313" s="38" t="str">
        <f>IF(AND(Y2313&lt;&gt;MAX(Y:Y),COUNTIF(K2313:V2313,'Base de données'!$B2313)&gt;0),"mouvement","")</f>
        <v/>
      </c>
      <c r="K2313" s="39" t="str">
        <f>IF(K$1&gt;$AE$1,"-",IFERROR(IF(DATEDIF('Base de données'!$A2313,K$1,"d")&lt;&gt;0,"",'Base de données'!$B2313),""))</f>
        <v/>
      </c>
      <c r="L2313" s="39" t="str">
        <f>IF(L$1&gt;$AE$1,"-",IFERROR(IF(DATEDIF('Base de données'!$A2313,L$1,"d")&lt;&gt;0,"",'Base de données'!$B2313),""))</f>
        <v/>
      </c>
      <c r="M2313" s="39" t="str">
        <f>IF(M$1&gt;$AE$1,"-",IFERROR(IF(DATEDIF('Base de données'!$A2313,M$1,"d")&lt;&gt;0,"",'Base de données'!$B2313),""))</f>
        <v/>
      </c>
      <c r="N2313" s="39" t="str">
        <f>IF(N$1&gt;$AE$1,"-",IFERROR(IF(DATEDIF('Base de données'!$A2313,N$1,"d")&lt;&gt;0,"",'Base de données'!$B2313),""))</f>
        <v/>
      </c>
      <c r="O2313" s="39" t="str">
        <f>IF(O$1&gt;$AE$1,"-",IFERROR(IF(DATEDIF('Base de données'!$A2313,O$1,"d")&lt;&gt;0,"",'Base de données'!$B2313),""))</f>
        <v/>
      </c>
      <c r="P2313" s="39" t="str">
        <f>IF(P$1&gt;$AE$1,"-",IFERROR(IF(DATEDIF('Base de données'!$A2313,P$1,"d")&lt;&gt;0,"",'Base de données'!$B2313),""))</f>
        <v/>
      </c>
      <c r="Q2313" s="39" t="str">
        <f>IF(Q$1&gt;$AE$1,"-",IFERROR(IF(DATEDIF('Base de données'!$A2313,Q$1,"d")&lt;&gt;0,"",'Base de données'!$B2313),""))</f>
        <v/>
      </c>
      <c r="R2313" s="39" t="str">
        <f>IF(R$1&gt;$AE$1,"-",IFERROR(IF(DATEDIF('Base de données'!$A2313,R$1,"d")&lt;&gt;0,"",'Base de données'!$B2313),""))</f>
        <v/>
      </c>
      <c r="S2313" s="39" t="str">
        <f>IF(S$1&gt;$AE$1,"-",IFERROR(IF(DATEDIF('Base de données'!$A2313,S$1,"d")&lt;&gt;0,"",'Base de données'!$B2313),""))</f>
        <v>A2GS8</v>
      </c>
      <c r="T2313" s="39" t="str">
        <f>IF(T$1&gt;$AE$1,"-",IFERROR(IF(DATEDIF('Base de données'!$A2313,T$1,"d")&lt;&gt;0,"",'Base de données'!$B2313),""))</f>
        <v/>
      </c>
      <c r="U2313" s="39" t="str">
        <f>IF(U$1&gt;$AE$1,"-",IFERROR(IF(DATEDIF('Base de données'!$A2313,U$1,"d")&lt;&gt;0,"",'Base de données'!$B2313),""))</f>
        <v/>
      </c>
      <c r="V2313" s="39" t="str">
        <f>IF(V$1&gt;$AE$1,"-",IFERROR(IF(DATEDIF('Base de données'!$A2313,V$1,"d")&lt;&gt;0,"",'Base de données'!$B2313),""))</f>
        <v/>
      </c>
      <c r="W2313" s="34"/>
      <c r="X2313" s="30" t="str">
        <f>'Base de données'!$C2313&amp;" "&amp;'Base de données'!$D2313</f>
        <v>Gomes Anastasie</v>
      </c>
      <c r="Y2313" s="31">
        <f>COUNTIF('Base de données'!$B:$B,'Base de données'!$B2313)</f>
        <v>12</v>
      </c>
      <c r="AA2313" s="87" cm="1">
        <f t="array" aca="1" ref="AA2313" ca="1">INDIRECT("'Base de données'!A" &amp; ROW(Y2313))</f>
        <v>45901</v>
      </c>
      <c r="AB2313" s="51" t="str" cm="1">
        <f t="array" aca="1" ref="AB2313" ca="1">INDIRECT("'Base de données'!B" &amp; ROW(Z2313))</f>
        <v>A2GS8</v>
      </c>
    </row>
    <row r="2314" spans="1:28" x14ac:dyDescent="0.3">
      <c r="A2314" s="41" t="str">
        <f ca="1">IF(IF(AND($B2314&lt;&gt;"-",$B2314=$E2314),"Entrée et sortie","-")="Entrée et sortie",'Base de données'!$B2314,"-")</f>
        <v>-</v>
      </c>
      <c r="B2314" s="41" t="str">
        <f t="shared" ca="1" si="147"/>
        <v>-</v>
      </c>
      <c r="C2314" s="41" t="str">
        <f t="shared" ca="1" si="148"/>
        <v>-</v>
      </c>
      <c r="D2314" s="41" t="str">
        <f>IF($F2314="sortie en cours d'année",'Base de données'!$B2314,"-")</f>
        <v>-</v>
      </c>
      <c r="E2314" s="41" t="str">
        <f>IF($H2314="entrée en cours d'année",'Base de données'!$B2314,"-")</f>
        <v>-</v>
      </c>
      <c r="F2314" s="37" t="str">
        <f t="shared" si="145"/>
        <v/>
      </c>
      <c r="G2314" s="37" t="str">
        <f>IF($J2314="mouvement",_xlfn.XLOOKUP('Base de données'!$B2314,$V:$V,$V:$V,0),"")</f>
        <v/>
      </c>
      <c r="H2314" s="37" t="str">
        <f t="shared" si="146"/>
        <v/>
      </c>
      <c r="I2314" s="37" t="str">
        <f>IF($J2314="mouvement",_xlfn.XLOOKUP('Base de données'!$B2314,$K:$K,$K:$K,0),"")</f>
        <v/>
      </c>
      <c r="J2314" s="38" t="str">
        <f>IF(AND(Y2314&lt;&gt;MAX(Y:Y),COUNTIF(K2314:V2314,'Base de données'!$B2314)&gt;0),"mouvement","")</f>
        <v/>
      </c>
      <c r="K2314" s="39" t="str">
        <f>IF(K$1&gt;$AE$1,"-",IFERROR(IF(DATEDIF('Base de données'!$A2314,K$1,"d")&lt;&gt;0,"",'Base de données'!$B2314),""))</f>
        <v/>
      </c>
      <c r="L2314" s="39" t="str">
        <f>IF(L$1&gt;$AE$1,"-",IFERROR(IF(DATEDIF('Base de données'!$A2314,L$1,"d")&lt;&gt;0,"",'Base de données'!$B2314),""))</f>
        <v/>
      </c>
      <c r="M2314" s="39" t="str">
        <f>IF(M$1&gt;$AE$1,"-",IFERROR(IF(DATEDIF('Base de données'!$A2314,M$1,"d")&lt;&gt;0,"",'Base de données'!$B2314),""))</f>
        <v/>
      </c>
      <c r="N2314" s="39" t="str">
        <f>IF(N$1&gt;$AE$1,"-",IFERROR(IF(DATEDIF('Base de données'!$A2314,N$1,"d")&lt;&gt;0,"",'Base de données'!$B2314),""))</f>
        <v/>
      </c>
      <c r="O2314" s="39" t="str">
        <f>IF(O$1&gt;$AE$1,"-",IFERROR(IF(DATEDIF('Base de données'!$A2314,O$1,"d")&lt;&gt;0,"",'Base de données'!$B2314),""))</f>
        <v/>
      </c>
      <c r="P2314" s="39" t="str">
        <f>IF(P$1&gt;$AE$1,"-",IFERROR(IF(DATEDIF('Base de données'!$A2314,P$1,"d")&lt;&gt;0,"",'Base de données'!$B2314),""))</f>
        <v/>
      </c>
      <c r="Q2314" s="39" t="str">
        <f>IF(Q$1&gt;$AE$1,"-",IFERROR(IF(DATEDIF('Base de données'!$A2314,Q$1,"d")&lt;&gt;0,"",'Base de données'!$B2314),""))</f>
        <v/>
      </c>
      <c r="R2314" s="39" t="str">
        <f>IF(R$1&gt;$AE$1,"-",IFERROR(IF(DATEDIF('Base de données'!$A2314,R$1,"d")&lt;&gt;0,"",'Base de données'!$B2314),""))</f>
        <v/>
      </c>
      <c r="S2314" s="39" t="str">
        <f>IF(S$1&gt;$AE$1,"-",IFERROR(IF(DATEDIF('Base de données'!$A2314,S$1,"d")&lt;&gt;0,"",'Base de données'!$B2314),""))</f>
        <v>C52IR</v>
      </c>
      <c r="T2314" s="39" t="str">
        <f>IF(T$1&gt;$AE$1,"-",IFERROR(IF(DATEDIF('Base de données'!$A2314,T$1,"d")&lt;&gt;0,"",'Base de données'!$B2314),""))</f>
        <v/>
      </c>
      <c r="U2314" s="39" t="str">
        <f>IF(U$1&gt;$AE$1,"-",IFERROR(IF(DATEDIF('Base de données'!$A2314,U$1,"d")&lt;&gt;0,"",'Base de données'!$B2314),""))</f>
        <v/>
      </c>
      <c r="V2314" s="39" t="str">
        <f>IF(V$1&gt;$AE$1,"-",IFERROR(IF(DATEDIF('Base de données'!$A2314,V$1,"d")&lt;&gt;0,"",'Base de données'!$B2314),""))</f>
        <v/>
      </c>
      <c r="W2314" s="34"/>
      <c r="X2314" s="30" t="str">
        <f>'Base de données'!$C2314&amp;" "&amp;'Base de données'!$D2314</f>
        <v>Durand Victor</v>
      </c>
      <c r="Y2314" s="31">
        <f>COUNTIF('Base de données'!$B:$B,'Base de données'!$B2314)</f>
        <v>12</v>
      </c>
      <c r="AA2314" s="87" cm="1">
        <f t="array" aca="1" ref="AA2314" ca="1">INDIRECT("'Base de données'!A" &amp; ROW(Y2314))</f>
        <v>45901</v>
      </c>
      <c r="AB2314" s="51" t="str" cm="1">
        <f t="array" aca="1" ref="AB2314" ca="1">INDIRECT("'Base de données'!B" &amp; ROW(Z2314))</f>
        <v>C52IR</v>
      </c>
    </row>
    <row r="2315" spans="1:28" x14ac:dyDescent="0.3">
      <c r="A2315" s="41" t="str">
        <f ca="1">IF(IF(AND($B2315&lt;&gt;"-",$B2315=$E2315),"Entrée et sortie","-")="Entrée et sortie",'Base de données'!$B2315,"-")</f>
        <v>-</v>
      </c>
      <c r="B2315" s="41" t="str">
        <f t="shared" ca="1" si="147"/>
        <v>-</v>
      </c>
      <c r="C2315" s="41" t="str">
        <f t="shared" ca="1" si="148"/>
        <v>-</v>
      </c>
      <c r="D2315" s="41" t="str">
        <f>IF($F2315="sortie en cours d'année",'Base de données'!$B2315,"-")</f>
        <v>-</v>
      </c>
      <c r="E2315" s="41" t="str">
        <f>IF($H2315="entrée en cours d'année",'Base de données'!$B2315,"-")</f>
        <v>-</v>
      </c>
      <c r="F2315" s="37" t="str">
        <f t="shared" si="145"/>
        <v/>
      </c>
      <c r="G2315" s="37" t="str">
        <f>IF($J2315="mouvement",_xlfn.XLOOKUP('Base de données'!$B2315,$V:$V,$V:$V,0),"")</f>
        <v/>
      </c>
      <c r="H2315" s="37" t="str">
        <f t="shared" si="146"/>
        <v/>
      </c>
      <c r="I2315" s="37" t="str">
        <f>IF($J2315="mouvement",_xlfn.XLOOKUP('Base de données'!$B2315,$K:$K,$K:$K,0),"")</f>
        <v/>
      </c>
      <c r="J2315" s="38" t="str">
        <f>IF(AND(Y2315&lt;&gt;MAX(Y:Y),COUNTIF(K2315:V2315,'Base de données'!$B2315)&gt;0),"mouvement","")</f>
        <v/>
      </c>
      <c r="K2315" s="39" t="str">
        <f>IF(K$1&gt;$AE$1,"-",IFERROR(IF(DATEDIF('Base de données'!$A2315,K$1,"d")&lt;&gt;0,"",'Base de données'!$B2315),""))</f>
        <v/>
      </c>
      <c r="L2315" s="39" t="str">
        <f>IF(L$1&gt;$AE$1,"-",IFERROR(IF(DATEDIF('Base de données'!$A2315,L$1,"d")&lt;&gt;0,"",'Base de données'!$B2315),""))</f>
        <v/>
      </c>
      <c r="M2315" s="39" t="str">
        <f>IF(M$1&gt;$AE$1,"-",IFERROR(IF(DATEDIF('Base de données'!$A2315,M$1,"d")&lt;&gt;0,"",'Base de données'!$B2315),""))</f>
        <v/>
      </c>
      <c r="N2315" s="39" t="str">
        <f>IF(N$1&gt;$AE$1,"-",IFERROR(IF(DATEDIF('Base de données'!$A2315,N$1,"d")&lt;&gt;0,"",'Base de données'!$B2315),""))</f>
        <v/>
      </c>
      <c r="O2315" s="39" t="str">
        <f>IF(O$1&gt;$AE$1,"-",IFERROR(IF(DATEDIF('Base de données'!$A2315,O$1,"d")&lt;&gt;0,"",'Base de données'!$B2315),""))</f>
        <v/>
      </c>
      <c r="P2315" s="39" t="str">
        <f>IF(P$1&gt;$AE$1,"-",IFERROR(IF(DATEDIF('Base de données'!$A2315,P$1,"d")&lt;&gt;0,"",'Base de données'!$B2315),""))</f>
        <v/>
      </c>
      <c r="Q2315" s="39" t="str">
        <f>IF(Q$1&gt;$AE$1,"-",IFERROR(IF(DATEDIF('Base de données'!$A2315,Q$1,"d")&lt;&gt;0,"",'Base de données'!$B2315),""))</f>
        <v/>
      </c>
      <c r="R2315" s="39" t="str">
        <f>IF(R$1&gt;$AE$1,"-",IFERROR(IF(DATEDIF('Base de données'!$A2315,R$1,"d")&lt;&gt;0,"",'Base de données'!$B2315),""))</f>
        <v/>
      </c>
      <c r="S2315" s="39" t="str">
        <f>IF(S$1&gt;$AE$1,"-",IFERROR(IF(DATEDIF('Base de données'!$A2315,S$1,"d")&lt;&gt;0,"",'Base de données'!$B2315),""))</f>
        <v>5014G</v>
      </c>
      <c r="T2315" s="39" t="str">
        <f>IF(T$1&gt;$AE$1,"-",IFERROR(IF(DATEDIF('Base de données'!$A2315,T$1,"d")&lt;&gt;0,"",'Base de données'!$B2315),""))</f>
        <v/>
      </c>
      <c r="U2315" s="39" t="str">
        <f>IF(U$1&gt;$AE$1,"-",IFERROR(IF(DATEDIF('Base de données'!$A2315,U$1,"d")&lt;&gt;0,"",'Base de données'!$B2315),""))</f>
        <v/>
      </c>
      <c r="V2315" s="39" t="str">
        <f>IF(V$1&gt;$AE$1,"-",IFERROR(IF(DATEDIF('Base de données'!$A2315,V$1,"d")&lt;&gt;0,"",'Base de données'!$B2315),""))</f>
        <v/>
      </c>
      <c r="W2315" s="34"/>
      <c r="X2315" s="30" t="str">
        <f>'Base de données'!$C2315&amp;" "&amp;'Base de données'!$D2315</f>
        <v>Leroy Arnaude</v>
      </c>
      <c r="Y2315" s="31">
        <f>COUNTIF('Base de données'!$B:$B,'Base de données'!$B2315)</f>
        <v>12</v>
      </c>
      <c r="AA2315" s="87" cm="1">
        <f t="array" aca="1" ref="AA2315" ca="1">INDIRECT("'Base de données'!A" &amp; ROW(Y2315))</f>
        <v>45901</v>
      </c>
      <c r="AB2315" s="51" t="str" cm="1">
        <f t="array" aca="1" ref="AB2315" ca="1">INDIRECT("'Base de données'!B" &amp; ROW(Z2315))</f>
        <v>5014G</v>
      </c>
    </row>
    <row r="2316" spans="1:28" x14ac:dyDescent="0.3">
      <c r="A2316" s="41" t="str">
        <f ca="1">IF(IF(AND($B2316&lt;&gt;"-",$B2316=$E2316),"Entrée et sortie","-")="Entrée et sortie",'Base de données'!$B2316,"-")</f>
        <v>-</v>
      </c>
      <c r="B2316" s="41" t="str">
        <f t="shared" ca="1" si="147"/>
        <v>-</v>
      </c>
      <c r="C2316" s="41" t="str">
        <f t="shared" ca="1" si="148"/>
        <v>-</v>
      </c>
      <c r="D2316" s="41" t="str">
        <f>IF($F2316="sortie en cours d'année",'Base de données'!$B2316,"-")</f>
        <v>-</v>
      </c>
      <c r="E2316" s="41" t="str">
        <f>IF($H2316="entrée en cours d'année",'Base de données'!$B2316,"-")</f>
        <v>-</v>
      </c>
      <c r="F2316" s="37" t="str">
        <f t="shared" si="145"/>
        <v/>
      </c>
      <c r="G2316" s="37" t="str">
        <f>IF($J2316="mouvement",_xlfn.XLOOKUP('Base de données'!$B2316,$V:$V,$V:$V,0),"")</f>
        <v/>
      </c>
      <c r="H2316" s="37" t="str">
        <f t="shared" si="146"/>
        <v/>
      </c>
      <c r="I2316" s="37" t="str">
        <f>IF($J2316="mouvement",_xlfn.XLOOKUP('Base de données'!$B2316,$K:$K,$K:$K,0),"")</f>
        <v/>
      </c>
      <c r="J2316" s="38" t="str">
        <f>IF(AND(Y2316&lt;&gt;MAX(Y:Y),COUNTIF(K2316:V2316,'Base de données'!$B2316)&gt;0),"mouvement","")</f>
        <v/>
      </c>
      <c r="K2316" s="39" t="str">
        <f>IF(K$1&gt;$AE$1,"-",IFERROR(IF(DATEDIF('Base de données'!$A2316,K$1,"d")&lt;&gt;0,"",'Base de données'!$B2316),""))</f>
        <v/>
      </c>
      <c r="L2316" s="39" t="str">
        <f>IF(L$1&gt;$AE$1,"-",IFERROR(IF(DATEDIF('Base de données'!$A2316,L$1,"d")&lt;&gt;0,"",'Base de données'!$B2316),""))</f>
        <v/>
      </c>
      <c r="M2316" s="39" t="str">
        <f>IF(M$1&gt;$AE$1,"-",IFERROR(IF(DATEDIF('Base de données'!$A2316,M$1,"d")&lt;&gt;0,"",'Base de données'!$B2316),""))</f>
        <v/>
      </c>
      <c r="N2316" s="39" t="str">
        <f>IF(N$1&gt;$AE$1,"-",IFERROR(IF(DATEDIF('Base de données'!$A2316,N$1,"d")&lt;&gt;0,"",'Base de données'!$B2316),""))</f>
        <v/>
      </c>
      <c r="O2316" s="39" t="str">
        <f>IF(O$1&gt;$AE$1,"-",IFERROR(IF(DATEDIF('Base de données'!$A2316,O$1,"d")&lt;&gt;0,"",'Base de données'!$B2316),""))</f>
        <v/>
      </c>
      <c r="P2316" s="39" t="str">
        <f>IF(P$1&gt;$AE$1,"-",IFERROR(IF(DATEDIF('Base de données'!$A2316,P$1,"d")&lt;&gt;0,"",'Base de données'!$B2316),""))</f>
        <v/>
      </c>
      <c r="Q2316" s="39" t="str">
        <f>IF(Q$1&gt;$AE$1,"-",IFERROR(IF(DATEDIF('Base de données'!$A2316,Q$1,"d")&lt;&gt;0,"",'Base de données'!$B2316),""))</f>
        <v/>
      </c>
      <c r="R2316" s="39" t="str">
        <f>IF(R$1&gt;$AE$1,"-",IFERROR(IF(DATEDIF('Base de données'!$A2316,R$1,"d")&lt;&gt;0,"",'Base de données'!$B2316),""))</f>
        <v/>
      </c>
      <c r="S2316" s="39" t="str">
        <f>IF(S$1&gt;$AE$1,"-",IFERROR(IF(DATEDIF('Base de données'!$A2316,S$1,"d")&lt;&gt;0,"",'Base de données'!$B2316),""))</f>
        <v>4G8KE</v>
      </c>
      <c r="T2316" s="39" t="str">
        <f>IF(T$1&gt;$AE$1,"-",IFERROR(IF(DATEDIF('Base de données'!$A2316,T$1,"d")&lt;&gt;0,"",'Base de données'!$B2316),""))</f>
        <v/>
      </c>
      <c r="U2316" s="39" t="str">
        <f>IF(U$1&gt;$AE$1,"-",IFERROR(IF(DATEDIF('Base de données'!$A2316,U$1,"d")&lt;&gt;0,"",'Base de données'!$B2316),""))</f>
        <v/>
      </c>
      <c r="V2316" s="39" t="str">
        <f>IF(V$1&gt;$AE$1,"-",IFERROR(IF(DATEDIF('Base de données'!$A2316,V$1,"d")&lt;&gt;0,"",'Base de données'!$B2316),""))</f>
        <v/>
      </c>
      <c r="W2316" s="34"/>
      <c r="X2316" s="30" t="str">
        <f>'Base de données'!$C2316&amp;" "&amp;'Base de données'!$D2316</f>
        <v>Blot Jeanne</v>
      </c>
      <c r="Y2316" s="31">
        <f>COUNTIF('Base de données'!$B:$B,'Base de données'!$B2316)</f>
        <v>12</v>
      </c>
      <c r="AA2316" s="87" cm="1">
        <f t="array" aca="1" ref="AA2316" ca="1">INDIRECT("'Base de données'!A" &amp; ROW(Y2316))</f>
        <v>45901</v>
      </c>
      <c r="AB2316" s="51" t="str" cm="1">
        <f t="array" aca="1" ref="AB2316" ca="1">INDIRECT("'Base de données'!B" &amp; ROW(Z2316))</f>
        <v>4G8KE</v>
      </c>
    </row>
    <row r="2317" spans="1:28" x14ac:dyDescent="0.3">
      <c r="A2317" s="41" t="str">
        <f ca="1">IF(IF(AND($B2317&lt;&gt;"-",$B2317=$E2317),"Entrée et sortie","-")="Entrée et sortie",'Base de données'!$B2317,"-")</f>
        <v>-</v>
      </c>
      <c r="B2317" s="41" t="str">
        <f t="shared" ca="1" si="147"/>
        <v>-</v>
      </c>
      <c r="C2317" s="41" t="str">
        <f t="shared" ca="1" si="148"/>
        <v>-</v>
      </c>
      <c r="D2317" s="41" t="str">
        <f>IF($F2317="sortie en cours d'année",'Base de données'!$B2317,"-")</f>
        <v>-</v>
      </c>
      <c r="E2317" s="41" t="str">
        <f>IF($H2317="entrée en cours d'année",'Base de données'!$B2317,"-")</f>
        <v>-</v>
      </c>
      <c r="F2317" s="37" t="str">
        <f t="shared" si="145"/>
        <v/>
      </c>
      <c r="G2317" s="37" t="str">
        <f>IF($J2317="mouvement",_xlfn.XLOOKUP('Base de données'!$B2317,$V:$V,$V:$V,0),"")</f>
        <v/>
      </c>
      <c r="H2317" s="37" t="str">
        <f t="shared" si="146"/>
        <v/>
      </c>
      <c r="I2317" s="37" t="str">
        <f>IF($J2317="mouvement",_xlfn.XLOOKUP('Base de données'!$B2317,$K:$K,$K:$K,0),"")</f>
        <v/>
      </c>
      <c r="J2317" s="38" t="str">
        <f>IF(AND(Y2317&lt;&gt;MAX(Y:Y),COUNTIF(K2317:V2317,'Base de données'!$B2317)&gt;0),"mouvement","")</f>
        <v/>
      </c>
      <c r="K2317" s="39" t="str">
        <f>IF(K$1&gt;$AE$1,"-",IFERROR(IF(DATEDIF('Base de données'!$A2317,K$1,"d")&lt;&gt;0,"",'Base de données'!$B2317),""))</f>
        <v/>
      </c>
      <c r="L2317" s="39" t="str">
        <f>IF(L$1&gt;$AE$1,"-",IFERROR(IF(DATEDIF('Base de données'!$A2317,L$1,"d")&lt;&gt;0,"",'Base de données'!$B2317),""))</f>
        <v/>
      </c>
      <c r="M2317" s="39" t="str">
        <f>IF(M$1&gt;$AE$1,"-",IFERROR(IF(DATEDIF('Base de données'!$A2317,M$1,"d")&lt;&gt;0,"",'Base de données'!$B2317),""))</f>
        <v/>
      </c>
      <c r="N2317" s="39" t="str">
        <f>IF(N$1&gt;$AE$1,"-",IFERROR(IF(DATEDIF('Base de données'!$A2317,N$1,"d")&lt;&gt;0,"",'Base de données'!$B2317),""))</f>
        <v/>
      </c>
      <c r="O2317" s="39" t="str">
        <f>IF(O$1&gt;$AE$1,"-",IFERROR(IF(DATEDIF('Base de données'!$A2317,O$1,"d")&lt;&gt;0,"",'Base de données'!$B2317),""))</f>
        <v/>
      </c>
      <c r="P2317" s="39" t="str">
        <f>IF(P$1&gt;$AE$1,"-",IFERROR(IF(DATEDIF('Base de données'!$A2317,P$1,"d")&lt;&gt;0,"",'Base de données'!$B2317),""))</f>
        <v/>
      </c>
      <c r="Q2317" s="39" t="str">
        <f>IF(Q$1&gt;$AE$1,"-",IFERROR(IF(DATEDIF('Base de données'!$A2317,Q$1,"d")&lt;&gt;0,"",'Base de données'!$B2317),""))</f>
        <v/>
      </c>
      <c r="R2317" s="39" t="str">
        <f>IF(R$1&gt;$AE$1,"-",IFERROR(IF(DATEDIF('Base de données'!$A2317,R$1,"d")&lt;&gt;0,"",'Base de données'!$B2317),""))</f>
        <v/>
      </c>
      <c r="S2317" s="39" t="str">
        <f>IF(S$1&gt;$AE$1,"-",IFERROR(IF(DATEDIF('Base de données'!$A2317,S$1,"d")&lt;&gt;0,"",'Base de données'!$B2317),""))</f>
        <v>8MUUW</v>
      </c>
      <c r="T2317" s="39" t="str">
        <f>IF(T$1&gt;$AE$1,"-",IFERROR(IF(DATEDIF('Base de données'!$A2317,T$1,"d")&lt;&gt;0,"",'Base de données'!$B2317),""))</f>
        <v/>
      </c>
      <c r="U2317" s="39" t="str">
        <f>IF(U$1&gt;$AE$1,"-",IFERROR(IF(DATEDIF('Base de données'!$A2317,U$1,"d")&lt;&gt;0,"",'Base de données'!$B2317),""))</f>
        <v/>
      </c>
      <c r="V2317" s="39" t="str">
        <f>IF(V$1&gt;$AE$1,"-",IFERROR(IF(DATEDIF('Base de données'!$A2317,V$1,"d")&lt;&gt;0,"",'Base de données'!$B2317),""))</f>
        <v/>
      </c>
      <c r="W2317" s="34"/>
      <c r="X2317" s="30" t="str">
        <f>'Base de données'!$C2317&amp;" "&amp;'Base de données'!$D2317</f>
        <v>Rossi Gilles</v>
      </c>
      <c r="Y2317" s="31">
        <f>COUNTIF('Base de données'!$B:$B,'Base de données'!$B2317)</f>
        <v>12</v>
      </c>
      <c r="AA2317" s="87" cm="1">
        <f t="array" aca="1" ref="AA2317" ca="1">INDIRECT("'Base de données'!A" &amp; ROW(Y2317))</f>
        <v>45901</v>
      </c>
      <c r="AB2317" s="51" t="str" cm="1">
        <f t="array" aca="1" ref="AB2317" ca="1">INDIRECT("'Base de données'!B" &amp; ROW(Z2317))</f>
        <v>8MUUW</v>
      </c>
    </row>
    <row r="2318" spans="1:28" x14ac:dyDescent="0.3">
      <c r="A2318" s="41" t="str">
        <f ca="1">IF(IF(AND($B2318&lt;&gt;"-",$B2318=$E2318),"Entrée et sortie","-")="Entrée et sortie",'Base de données'!$B2318,"-")</f>
        <v>-</v>
      </c>
      <c r="B2318" s="41" t="str">
        <f t="shared" ca="1" si="147"/>
        <v>-</v>
      </c>
      <c r="C2318" s="41" t="str">
        <f t="shared" ca="1" si="148"/>
        <v>-</v>
      </c>
      <c r="D2318" s="41" t="str">
        <f>IF($F2318="sortie en cours d'année",'Base de données'!$B2318,"-")</f>
        <v>-</v>
      </c>
      <c r="E2318" s="41" t="str">
        <f>IF($H2318="entrée en cours d'année",'Base de données'!$B2318,"-")</f>
        <v>-</v>
      </c>
      <c r="F2318" s="37" t="str">
        <f t="shared" si="145"/>
        <v/>
      </c>
      <c r="G2318" s="37" t="str">
        <f>IF($J2318="mouvement",_xlfn.XLOOKUP('Base de données'!$B2318,$V:$V,$V:$V,0),"")</f>
        <v/>
      </c>
      <c r="H2318" s="37" t="str">
        <f t="shared" si="146"/>
        <v/>
      </c>
      <c r="I2318" s="37" t="str">
        <f>IF($J2318="mouvement",_xlfn.XLOOKUP('Base de données'!$B2318,$K:$K,$K:$K,0),"")</f>
        <v/>
      </c>
      <c r="J2318" s="38" t="str">
        <f>IF(AND(Y2318&lt;&gt;MAX(Y:Y),COUNTIF(K2318:V2318,'Base de données'!$B2318)&gt;0),"mouvement","")</f>
        <v/>
      </c>
      <c r="K2318" s="39" t="str">
        <f>IF(K$1&gt;$AE$1,"-",IFERROR(IF(DATEDIF('Base de données'!$A2318,K$1,"d")&lt;&gt;0,"",'Base de données'!$B2318),""))</f>
        <v/>
      </c>
      <c r="L2318" s="39" t="str">
        <f>IF(L$1&gt;$AE$1,"-",IFERROR(IF(DATEDIF('Base de données'!$A2318,L$1,"d")&lt;&gt;0,"",'Base de données'!$B2318),""))</f>
        <v/>
      </c>
      <c r="M2318" s="39" t="str">
        <f>IF(M$1&gt;$AE$1,"-",IFERROR(IF(DATEDIF('Base de données'!$A2318,M$1,"d")&lt;&gt;0,"",'Base de données'!$B2318),""))</f>
        <v/>
      </c>
      <c r="N2318" s="39" t="str">
        <f>IF(N$1&gt;$AE$1,"-",IFERROR(IF(DATEDIF('Base de données'!$A2318,N$1,"d")&lt;&gt;0,"",'Base de données'!$B2318),""))</f>
        <v/>
      </c>
      <c r="O2318" s="39" t="str">
        <f>IF(O$1&gt;$AE$1,"-",IFERROR(IF(DATEDIF('Base de données'!$A2318,O$1,"d")&lt;&gt;0,"",'Base de données'!$B2318),""))</f>
        <v/>
      </c>
      <c r="P2318" s="39" t="str">
        <f>IF(P$1&gt;$AE$1,"-",IFERROR(IF(DATEDIF('Base de données'!$A2318,P$1,"d")&lt;&gt;0,"",'Base de données'!$B2318),""))</f>
        <v/>
      </c>
      <c r="Q2318" s="39" t="str">
        <f>IF(Q$1&gt;$AE$1,"-",IFERROR(IF(DATEDIF('Base de données'!$A2318,Q$1,"d")&lt;&gt;0,"",'Base de données'!$B2318),""))</f>
        <v/>
      </c>
      <c r="R2318" s="39" t="str">
        <f>IF(R$1&gt;$AE$1,"-",IFERROR(IF(DATEDIF('Base de données'!$A2318,R$1,"d")&lt;&gt;0,"",'Base de données'!$B2318),""))</f>
        <v/>
      </c>
      <c r="S2318" s="39" t="str">
        <f>IF(S$1&gt;$AE$1,"-",IFERROR(IF(DATEDIF('Base de données'!$A2318,S$1,"d")&lt;&gt;0,"",'Base de données'!$B2318),""))</f>
        <v>YIZT7</v>
      </c>
      <c r="T2318" s="39" t="str">
        <f>IF(T$1&gt;$AE$1,"-",IFERROR(IF(DATEDIF('Base de données'!$A2318,T$1,"d")&lt;&gt;0,"",'Base de données'!$B2318),""))</f>
        <v/>
      </c>
      <c r="U2318" s="39" t="str">
        <f>IF(U$1&gt;$AE$1,"-",IFERROR(IF(DATEDIF('Base de données'!$A2318,U$1,"d")&lt;&gt;0,"",'Base de données'!$B2318),""))</f>
        <v/>
      </c>
      <c r="V2318" s="39" t="str">
        <f>IF(V$1&gt;$AE$1,"-",IFERROR(IF(DATEDIF('Base de données'!$A2318,V$1,"d")&lt;&gt;0,"",'Base de données'!$B2318),""))</f>
        <v/>
      </c>
      <c r="W2318" s="34"/>
      <c r="X2318" s="30" t="str">
        <f>'Base de données'!$C2318&amp;" "&amp;'Base de données'!$D2318</f>
        <v>Humbert Philippe</v>
      </c>
      <c r="Y2318" s="31">
        <f>COUNTIF('Base de données'!$B:$B,'Base de données'!$B2318)</f>
        <v>12</v>
      </c>
      <c r="AA2318" s="87" cm="1">
        <f t="array" aca="1" ref="AA2318" ca="1">INDIRECT("'Base de données'!A" &amp; ROW(Y2318))</f>
        <v>45901</v>
      </c>
      <c r="AB2318" s="51" t="str" cm="1">
        <f t="array" aca="1" ref="AB2318" ca="1">INDIRECT("'Base de données'!B" &amp; ROW(Z2318))</f>
        <v>YIZT7</v>
      </c>
    </row>
    <row r="2319" spans="1:28" x14ac:dyDescent="0.3">
      <c r="A2319" s="41" t="str">
        <f ca="1">IF(IF(AND($B2319&lt;&gt;"-",$B2319=$E2319),"Entrée et sortie","-")="Entrée et sortie",'Base de données'!$B2319,"-")</f>
        <v>-</v>
      </c>
      <c r="B2319" s="41" t="str">
        <f t="shared" ca="1" si="147"/>
        <v>-</v>
      </c>
      <c r="C2319" s="41" t="str">
        <f t="shared" ca="1" si="148"/>
        <v>-</v>
      </c>
      <c r="D2319" s="41" t="str">
        <f>IF($F2319="sortie en cours d'année",'Base de données'!$B2319,"-")</f>
        <v>-</v>
      </c>
      <c r="E2319" s="41" t="str">
        <f>IF($H2319="entrée en cours d'année",'Base de données'!$B2319,"-")</f>
        <v>-</v>
      </c>
      <c r="F2319" s="37" t="str">
        <f t="shared" si="145"/>
        <v/>
      </c>
      <c r="G2319" s="37" t="str">
        <f>IF($J2319="mouvement",_xlfn.XLOOKUP('Base de données'!$B2319,$V:$V,$V:$V,0),"")</f>
        <v/>
      </c>
      <c r="H2319" s="37" t="str">
        <f t="shared" si="146"/>
        <v/>
      </c>
      <c r="I2319" s="37" t="str">
        <f>IF($J2319="mouvement",_xlfn.XLOOKUP('Base de données'!$B2319,$K:$K,$K:$K,0),"")</f>
        <v/>
      </c>
      <c r="J2319" s="38" t="str">
        <f>IF(AND(Y2319&lt;&gt;MAX(Y:Y),COUNTIF(K2319:V2319,'Base de données'!$B2319)&gt;0),"mouvement","")</f>
        <v/>
      </c>
      <c r="K2319" s="39" t="str">
        <f>IF(K$1&gt;$AE$1,"-",IFERROR(IF(DATEDIF('Base de données'!$A2319,K$1,"d")&lt;&gt;0,"",'Base de données'!$B2319),""))</f>
        <v/>
      </c>
      <c r="L2319" s="39" t="str">
        <f>IF(L$1&gt;$AE$1,"-",IFERROR(IF(DATEDIF('Base de données'!$A2319,L$1,"d")&lt;&gt;0,"",'Base de données'!$B2319),""))</f>
        <v/>
      </c>
      <c r="M2319" s="39" t="str">
        <f>IF(M$1&gt;$AE$1,"-",IFERROR(IF(DATEDIF('Base de données'!$A2319,M$1,"d")&lt;&gt;0,"",'Base de données'!$B2319),""))</f>
        <v/>
      </c>
      <c r="N2319" s="39" t="str">
        <f>IF(N$1&gt;$AE$1,"-",IFERROR(IF(DATEDIF('Base de données'!$A2319,N$1,"d")&lt;&gt;0,"",'Base de données'!$B2319),""))</f>
        <v/>
      </c>
      <c r="O2319" s="39" t="str">
        <f>IF(O$1&gt;$AE$1,"-",IFERROR(IF(DATEDIF('Base de données'!$A2319,O$1,"d")&lt;&gt;0,"",'Base de données'!$B2319),""))</f>
        <v/>
      </c>
      <c r="P2319" s="39" t="str">
        <f>IF(P$1&gt;$AE$1,"-",IFERROR(IF(DATEDIF('Base de données'!$A2319,P$1,"d")&lt;&gt;0,"",'Base de données'!$B2319),""))</f>
        <v/>
      </c>
      <c r="Q2319" s="39" t="str">
        <f>IF(Q$1&gt;$AE$1,"-",IFERROR(IF(DATEDIF('Base de données'!$A2319,Q$1,"d")&lt;&gt;0,"",'Base de données'!$B2319),""))</f>
        <v/>
      </c>
      <c r="R2319" s="39" t="str">
        <f>IF(R$1&gt;$AE$1,"-",IFERROR(IF(DATEDIF('Base de données'!$A2319,R$1,"d")&lt;&gt;0,"",'Base de données'!$B2319),""))</f>
        <v/>
      </c>
      <c r="S2319" s="39" t="str">
        <f>IF(S$1&gt;$AE$1,"-",IFERROR(IF(DATEDIF('Base de données'!$A2319,S$1,"d")&lt;&gt;0,"",'Base de données'!$B2319),""))</f>
        <v>JIFXE</v>
      </c>
      <c r="T2319" s="39" t="str">
        <f>IF(T$1&gt;$AE$1,"-",IFERROR(IF(DATEDIF('Base de données'!$A2319,T$1,"d")&lt;&gt;0,"",'Base de données'!$B2319),""))</f>
        <v/>
      </c>
      <c r="U2319" s="39" t="str">
        <f>IF(U$1&gt;$AE$1,"-",IFERROR(IF(DATEDIF('Base de données'!$A2319,U$1,"d")&lt;&gt;0,"",'Base de données'!$B2319),""))</f>
        <v/>
      </c>
      <c r="V2319" s="39" t="str">
        <f>IF(V$1&gt;$AE$1,"-",IFERROR(IF(DATEDIF('Base de données'!$A2319,V$1,"d")&lt;&gt;0,"",'Base de données'!$B2319),""))</f>
        <v/>
      </c>
      <c r="W2319" s="34"/>
      <c r="X2319" s="30" t="str">
        <f>'Base de données'!$C2319&amp;" "&amp;'Base de données'!$D2319</f>
        <v>Bigot Étienne</v>
      </c>
      <c r="Y2319" s="31">
        <f>COUNTIF('Base de données'!$B:$B,'Base de données'!$B2319)</f>
        <v>12</v>
      </c>
      <c r="AA2319" s="87" cm="1">
        <f t="array" aca="1" ref="AA2319" ca="1">INDIRECT("'Base de données'!A" &amp; ROW(Y2319))</f>
        <v>45901</v>
      </c>
      <c r="AB2319" s="51" t="str" cm="1">
        <f t="array" aca="1" ref="AB2319" ca="1">INDIRECT("'Base de données'!B" &amp; ROW(Z2319))</f>
        <v>JIFXE</v>
      </c>
    </row>
    <row r="2320" spans="1:28" x14ac:dyDescent="0.3">
      <c r="A2320" s="41" t="str">
        <f ca="1">IF(IF(AND($B2320&lt;&gt;"-",$B2320=$E2320),"Entrée et sortie","-")="Entrée et sortie",'Base de données'!$B2320,"-")</f>
        <v>-</v>
      </c>
      <c r="B2320" s="41" t="str">
        <f t="shared" ca="1" si="147"/>
        <v>-</v>
      </c>
      <c r="C2320" s="41" t="str">
        <f t="shared" ca="1" si="148"/>
        <v>-</v>
      </c>
      <c r="D2320" s="41" t="str">
        <f>IF($F2320="sortie en cours d'année",'Base de données'!$B2320,"-")</f>
        <v>-</v>
      </c>
      <c r="E2320" s="41" t="str">
        <f>IF($H2320="entrée en cours d'année",'Base de données'!$B2320,"-")</f>
        <v>-</v>
      </c>
      <c r="F2320" s="37" t="str">
        <f t="shared" si="145"/>
        <v/>
      </c>
      <c r="G2320" s="37" t="str">
        <f>IF($J2320="mouvement",_xlfn.XLOOKUP('Base de données'!$B2320,$V:$V,$V:$V,0),"")</f>
        <v/>
      </c>
      <c r="H2320" s="37" t="str">
        <f t="shared" si="146"/>
        <v/>
      </c>
      <c r="I2320" s="37" t="str">
        <f>IF($J2320="mouvement",_xlfn.XLOOKUP('Base de données'!$B2320,$K:$K,$K:$K,0),"")</f>
        <v/>
      </c>
      <c r="J2320" s="38" t="str">
        <f>IF(AND(Y2320&lt;&gt;MAX(Y:Y),COUNTIF(K2320:V2320,'Base de données'!$B2320)&gt;0),"mouvement","")</f>
        <v/>
      </c>
      <c r="K2320" s="39" t="str">
        <f>IF(K$1&gt;$AE$1,"-",IFERROR(IF(DATEDIF('Base de données'!$A2320,K$1,"d")&lt;&gt;0,"",'Base de données'!$B2320),""))</f>
        <v/>
      </c>
      <c r="L2320" s="39" t="str">
        <f>IF(L$1&gt;$AE$1,"-",IFERROR(IF(DATEDIF('Base de données'!$A2320,L$1,"d")&lt;&gt;0,"",'Base de données'!$B2320),""))</f>
        <v/>
      </c>
      <c r="M2320" s="39" t="str">
        <f>IF(M$1&gt;$AE$1,"-",IFERROR(IF(DATEDIF('Base de données'!$A2320,M$1,"d")&lt;&gt;0,"",'Base de données'!$B2320),""))</f>
        <v/>
      </c>
      <c r="N2320" s="39" t="str">
        <f>IF(N$1&gt;$AE$1,"-",IFERROR(IF(DATEDIF('Base de données'!$A2320,N$1,"d")&lt;&gt;0,"",'Base de données'!$B2320),""))</f>
        <v/>
      </c>
      <c r="O2320" s="39" t="str">
        <f>IF(O$1&gt;$AE$1,"-",IFERROR(IF(DATEDIF('Base de données'!$A2320,O$1,"d")&lt;&gt;0,"",'Base de données'!$B2320),""))</f>
        <v/>
      </c>
      <c r="P2320" s="39" t="str">
        <f>IF(P$1&gt;$AE$1,"-",IFERROR(IF(DATEDIF('Base de données'!$A2320,P$1,"d")&lt;&gt;0,"",'Base de données'!$B2320),""))</f>
        <v/>
      </c>
      <c r="Q2320" s="39" t="str">
        <f>IF(Q$1&gt;$AE$1,"-",IFERROR(IF(DATEDIF('Base de données'!$A2320,Q$1,"d")&lt;&gt;0,"",'Base de données'!$B2320),""))</f>
        <v/>
      </c>
      <c r="R2320" s="39" t="str">
        <f>IF(R$1&gt;$AE$1,"-",IFERROR(IF(DATEDIF('Base de données'!$A2320,R$1,"d")&lt;&gt;0,"",'Base de données'!$B2320),""))</f>
        <v/>
      </c>
      <c r="S2320" s="39" t="str">
        <f>IF(S$1&gt;$AE$1,"-",IFERROR(IF(DATEDIF('Base de données'!$A2320,S$1,"d")&lt;&gt;0,"",'Base de données'!$B2320),""))</f>
        <v>6BTQU</v>
      </c>
      <c r="T2320" s="39" t="str">
        <f>IF(T$1&gt;$AE$1,"-",IFERROR(IF(DATEDIF('Base de données'!$A2320,T$1,"d")&lt;&gt;0,"",'Base de données'!$B2320),""))</f>
        <v/>
      </c>
      <c r="U2320" s="39" t="str">
        <f>IF(U$1&gt;$AE$1,"-",IFERROR(IF(DATEDIF('Base de données'!$A2320,U$1,"d")&lt;&gt;0,"",'Base de données'!$B2320),""))</f>
        <v/>
      </c>
      <c r="V2320" s="39" t="str">
        <f>IF(V$1&gt;$AE$1,"-",IFERROR(IF(DATEDIF('Base de données'!$A2320,V$1,"d")&lt;&gt;0,"",'Base de données'!$B2320),""))</f>
        <v/>
      </c>
      <c r="W2320" s="34"/>
      <c r="X2320" s="30" t="str">
        <f>'Base de données'!$C2320&amp;" "&amp;'Base de données'!$D2320</f>
        <v>Poulain Jeannine</v>
      </c>
      <c r="Y2320" s="31">
        <f>COUNTIF('Base de données'!$B:$B,'Base de données'!$B2320)</f>
        <v>12</v>
      </c>
      <c r="AA2320" s="87" cm="1">
        <f t="array" aca="1" ref="AA2320" ca="1">INDIRECT("'Base de données'!A" &amp; ROW(Y2320))</f>
        <v>45901</v>
      </c>
      <c r="AB2320" s="51" t="str" cm="1">
        <f t="array" aca="1" ref="AB2320" ca="1">INDIRECT("'Base de données'!B" &amp; ROW(Z2320))</f>
        <v>6BTQU</v>
      </c>
    </row>
    <row r="2321" spans="1:28" x14ac:dyDescent="0.3">
      <c r="A2321" s="41" t="str">
        <f ca="1">IF(IF(AND($B2321&lt;&gt;"-",$B2321=$E2321),"Entrée et sortie","-")="Entrée et sortie",'Base de données'!$B2321,"-")</f>
        <v>-</v>
      </c>
      <c r="B2321" s="41" t="str">
        <f t="shared" ca="1" si="147"/>
        <v>-</v>
      </c>
      <c r="C2321" s="41" t="str">
        <f t="shared" ca="1" si="148"/>
        <v>-</v>
      </c>
      <c r="D2321" s="41" t="str">
        <f>IF($F2321="sortie en cours d'année",'Base de données'!$B2321,"-")</f>
        <v>-</v>
      </c>
      <c r="E2321" s="41" t="str">
        <f>IF($H2321="entrée en cours d'année",'Base de données'!$B2321,"-")</f>
        <v>-</v>
      </c>
      <c r="F2321" s="37" t="str">
        <f t="shared" si="145"/>
        <v/>
      </c>
      <c r="G2321" s="37" t="str">
        <f>IF($J2321="mouvement",_xlfn.XLOOKUP('Base de données'!$B2321,$V:$V,$V:$V,0),"")</f>
        <v/>
      </c>
      <c r="H2321" s="37" t="str">
        <f t="shared" si="146"/>
        <v/>
      </c>
      <c r="I2321" s="37" t="str">
        <f>IF($J2321="mouvement",_xlfn.XLOOKUP('Base de données'!$B2321,$K:$K,$K:$K,0),"")</f>
        <v/>
      </c>
      <c r="J2321" s="38" t="str">
        <f>IF(AND(Y2321&lt;&gt;MAX(Y:Y),COUNTIF(K2321:V2321,'Base de données'!$B2321)&gt;0),"mouvement","")</f>
        <v/>
      </c>
      <c r="K2321" s="39" t="str">
        <f>IF(K$1&gt;$AE$1,"-",IFERROR(IF(DATEDIF('Base de données'!$A2321,K$1,"d")&lt;&gt;0,"",'Base de données'!$B2321),""))</f>
        <v/>
      </c>
      <c r="L2321" s="39" t="str">
        <f>IF(L$1&gt;$AE$1,"-",IFERROR(IF(DATEDIF('Base de données'!$A2321,L$1,"d")&lt;&gt;0,"",'Base de données'!$B2321),""))</f>
        <v/>
      </c>
      <c r="M2321" s="39" t="str">
        <f>IF(M$1&gt;$AE$1,"-",IFERROR(IF(DATEDIF('Base de données'!$A2321,M$1,"d")&lt;&gt;0,"",'Base de données'!$B2321),""))</f>
        <v/>
      </c>
      <c r="N2321" s="39" t="str">
        <f>IF(N$1&gt;$AE$1,"-",IFERROR(IF(DATEDIF('Base de données'!$A2321,N$1,"d")&lt;&gt;0,"",'Base de données'!$B2321),""))</f>
        <v/>
      </c>
      <c r="O2321" s="39" t="str">
        <f>IF(O$1&gt;$AE$1,"-",IFERROR(IF(DATEDIF('Base de données'!$A2321,O$1,"d")&lt;&gt;0,"",'Base de données'!$B2321),""))</f>
        <v/>
      </c>
      <c r="P2321" s="39" t="str">
        <f>IF(P$1&gt;$AE$1,"-",IFERROR(IF(DATEDIF('Base de données'!$A2321,P$1,"d")&lt;&gt;0,"",'Base de données'!$B2321),""))</f>
        <v/>
      </c>
      <c r="Q2321" s="39" t="str">
        <f>IF(Q$1&gt;$AE$1,"-",IFERROR(IF(DATEDIF('Base de données'!$A2321,Q$1,"d")&lt;&gt;0,"",'Base de données'!$B2321),""))</f>
        <v/>
      </c>
      <c r="R2321" s="39" t="str">
        <f>IF(R$1&gt;$AE$1,"-",IFERROR(IF(DATEDIF('Base de données'!$A2321,R$1,"d")&lt;&gt;0,"",'Base de données'!$B2321),""))</f>
        <v/>
      </c>
      <c r="S2321" s="39" t="str">
        <f>IF(S$1&gt;$AE$1,"-",IFERROR(IF(DATEDIF('Base de données'!$A2321,S$1,"d")&lt;&gt;0,"",'Base de données'!$B2321),""))</f>
        <v>C31YH</v>
      </c>
      <c r="T2321" s="39" t="str">
        <f>IF(T$1&gt;$AE$1,"-",IFERROR(IF(DATEDIF('Base de données'!$A2321,T$1,"d")&lt;&gt;0,"",'Base de données'!$B2321),""))</f>
        <v/>
      </c>
      <c r="U2321" s="39" t="str">
        <f>IF(U$1&gt;$AE$1,"-",IFERROR(IF(DATEDIF('Base de données'!$A2321,U$1,"d")&lt;&gt;0,"",'Base de données'!$B2321),""))</f>
        <v/>
      </c>
      <c r="V2321" s="39" t="str">
        <f>IF(V$1&gt;$AE$1,"-",IFERROR(IF(DATEDIF('Base de données'!$A2321,V$1,"d")&lt;&gt;0,"",'Base de données'!$B2321),""))</f>
        <v/>
      </c>
      <c r="W2321" s="34"/>
      <c r="X2321" s="30" t="str">
        <f>'Base de données'!$C2321&amp;" "&amp;'Base de données'!$D2321</f>
        <v>Bourgeois Franck</v>
      </c>
      <c r="Y2321" s="31">
        <f>COUNTIF('Base de données'!$B:$B,'Base de données'!$B2321)</f>
        <v>12</v>
      </c>
      <c r="AA2321" s="87" cm="1">
        <f t="array" aca="1" ref="AA2321" ca="1">INDIRECT("'Base de données'!A" &amp; ROW(Y2321))</f>
        <v>45901</v>
      </c>
      <c r="AB2321" s="51" t="str" cm="1">
        <f t="array" aca="1" ref="AB2321" ca="1">INDIRECT("'Base de données'!B" &amp; ROW(Z2321))</f>
        <v>C31YH</v>
      </c>
    </row>
    <row r="2322" spans="1:28" x14ac:dyDescent="0.3">
      <c r="A2322" s="41" t="str">
        <f ca="1">IF(IF(AND($B2322&lt;&gt;"-",$B2322=$E2322),"Entrée et sortie","-")="Entrée et sortie",'Base de données'!$B2322,"-")</f>
        <v>-</v>
      </c>
      <c r="B2322" s="41" t="str">
        <f t="shared" ca="1" si="147"/>
        <v>-</v>
      </c>
      <c r="C2322" s="41" t="str">
        <f t="shared" ca="1" si="148"/>
        <v>-</v>
      </c>
      <c r="D2322" s="41" t="str">
        <f>IF($F2322="sortie en cours d'année",'Base de données'!$B2322,"-")</f>
        <v>-</v>
      </c>
      <c r="E2322" s="41" t="str">
        <f>IF($H2322="entrée en cours d'année",'Base de données'!$B2322,"-")</f>
        <v>-</v>
      </c>
      <c r="F2322" s="37" t="str">
        <f t="shared" si="145"/>
        <v/>
      </c>
      <c r="G2322" s="37" t="str">
        <f>IF($J2322="mouvement",_xlfn.XLOOKUP('Base de données'!$B2322,$V:$V,$V:$V,0),"")</f>
        <v/>
      </c>
      <c r="H2322" s="37" t="str">
        <f t="shared" si="146"/>
        <v/>
      </c>
      <c r="I2322" s="37" t="str">
        <f>IF($J2322="mouvement",_xlfn.XLOOKUP('Base de données'!$B2322,$K:$K,$K:$K,0),"")</f>
        <v/>
      </c>
      <c r="J2322" s="38" t="str">
        <f>IF(AND(Y2322&lt;&gt;MAX(Y:Y),COUNTIF(K2322:V2322,'Base de données'!$B2322)&gt;0),"mouvement","")</f>
        <v/>
      </c>
      <c r="K2322" s="39" t="str">
        <f>IF(K$1&gt;$AE$1,"-",IFERROR(IF(DATEDIF('Base de données'!$A2322,K$1,"d")&lt;&gt;0,"",'Base de données'!$B2322),""))</f>
        <v/>
      </c>
      <c r="L2322" s="39" t="str">
        <f>IF(L$1&gt;$AE$1,"-",IFERROR(IF(DATEDIF('Base de données'!$A2322,L$1,"d")&lt;&gt;0,"",'Base de données'!$B2322),""))</f>
        <v/>
      </c>
      <c r="M2322" s="39" t="str">
        <f>IF(M$1&gt;$AE$1,"-",IFERROR(IF(DATEDIF('Base de données'!$A2322,M$1,"d")&lt;&gt;0,"",'Base de données'!$B2322),""))</f>
        <v/>
      </c>
      <c r="N2322" s="39" t="str">
        <f>IF(N$1&gt;$AE$1,"-",IFERROR(IF(DATEDIF('Base de données'!$A2322,N$1,"d")&lt;&gt;0,"",'Base de données'!$B2322),""))</f>
        <v/>
      </c>
      <c r="O2322" s="39" t="str">
        <f>IF(O$1&gt;$AE$1,"-",IFERROR(IF(DATEDIF('Base de données'!$A2322,O$1,"d")&lt;&gt;0,"",'Base de données'!$B2322),""))</f>
        <v/>
      </c>
      <c r="P2322" s="39" t="str">
        <f>IF(P$1&gt;$AE$1,"-",IFERROR(IF(DATEDIF('Base de données'!$A2322,P$1,"d")&lt;&gt;0,"",'Base de données'!$B2322),""))</f>
        <v/>
      </c>
      <c r="Q2322" s="39" t="str">
        <f>IF(Q$1&gt;$AE$1,"-",IFERROR(IF(DATEDIF('Base de données'!$A2322,Q$1,"d")&lt;&gt;0,"",'Base de données'!$B2322),""))</f>
        <v/>
      </c>
      <c r="R2322" s="39" t="str">
        <f>IF(R$1&gt;$AE$1,"-",IFERROR(IF(DATEDIF('Base de données'!$A2322,R$1,"d")&lt;&gt;0,"",'Base de données'!$B2322),""))</f>
        <v/>
      </c>
      <c r="S2322" s="39" t="str">
        <f>IF(S$1&gt;$AE$1,"-",IFERROR(IF(DATEDIF('Base de données'!$A2322,S$1,"d")&lt;&gt;0,"",'Base de données'!$B2322),""))</f>
        <v>JAQGO</v>
      </c>
      <c r="T2322" s="39" t="str">
        <f>IF(T$1&gt;$AE$1,"-",IFERROR(IF(DATEDIF('Base de données'!$A2322,T$1,"d")&lt;&gt;0,"",'Base de données'!$B2322),""))</f>
        <v/>
      </c>
      <c r="U2322" s="39" t="str">
        <f>IF(U$1&gt;$AE$1,"-",IFERROR(IF(DATEDIF('Base de données'!$A2322,U$1,"d")&lt;&gt;0,"",'Base de données'!$B2322),""))</f>
        <v/>
      </c>
      <c r="V2322" s="39" t="str">
        <f>IF(V$1&gt;$AE$1,"-",IFERROR(IF(DATEDIF('Base de données'!$A2322,V$1,"d")&lt;&gt;0,"",'Base de données'!$B2322),""))</f>
        <v/>
      </c>
      <c r="W2322" s="34"/>
      <c r="X2322" s="30" t="str">
        <f>'Base de données'!$C2322&amp;" "&amp;'Base de données'!$D2322</f>
        <v>Ferreira Thibaut</v>
      </c>
      <c r="Y2322" s="31">
        <f>COUNTIF('Base de données'!$B:$B,'Base de données'!$B2322)</f>
        <v>12</v>
      </c>
      <c r="AA2322" s="87" cm="1">
        <f t="array" aca="1" ref="AA2322" ca="1">INDIRECT("'Base de données'!A" &amp; ROW(Y2322))</f>
        <v>45901</v>
      </c>
      <c r="AB2322" s="51" t="str" cm="1">
        <f t="array" aca="1" ref="AB2322" ca="1">INDIRECT("'Base de données'!B" &amp; ROW(Z2322))</f>
        <v>JAQGO</v>
      </c>
    </row>
    <row r="2323" spans="1:28" x14ac:dyDescent="0.3">
      <c r="A2323" s="41" t="str">
        <f ca="1">IF(IF(AND($B2323&lt;&gt;"-",$B2323=$E2323),"Entrée et sortie","-")="Entrée et sortie",'Base de données'!$B2323,"-")</f>
        <v>-</v>
      </c>
      <c r="B2323" s="41" t="str">
        <f t="shared" ca="1" si="147"/>
        <v>-</v>
      </c>
      <c r="C2323" s="41" t="str">
        <f t="shared" ca="1" si="148"/>
        <v>-</v>
      </c>
      <c r="D2323" s="41" t="str">
        <f>IF($F2323="sortie en cours d'année",'Base de données'!$B2323,"-")</f>
        <v>-</v>
      </c>
      <c r="E2323" s="41" t="str">
        <f>IF($H2323="entrée en cours d'année",'Base de données'!$B2323,"-")</f>
        <v>-</v>
      </c>
      <c r="F2323" s="37" t="str">
        <f t="shared" si="145"/>
        <v/>
      </c>
      <c r="G2323" s="37" t="str">
        <f>IF($J2323="mouvement",_xlfn.XLOOKUP('Base de données'!$B2323,$V:$V,$V:$V,0),"")</f>
        <v/>
      </c>
      <c r="H2323" s="37" t="str">
        <f t="shared" si="146"/>
        <v/>
      </c>
      <c r="I2323" s="37" t="str">
        <f>IF($J2323="mouvement",_xlfn.XLOOKUP('Base de données'!$B2323,$K:$K,$K:$K,0),"")</f>
        <v/>
      </c>
      <c r="J2323" s="38" t="str">
        <f>IF(AND(Y2323&lt;&gt;MAX(Y:Y),COUNTIF(K2323:V2323,'Base de données'!$B2323)&gt;0),"mouvement","")</f>
        <v/>
      </c>
      <c r="K2323" s="39" t="str">
        <f>IF(K$1&gt;$AE$1,"-",IFERROR(IF(DATEDIF('Base de données'!$A2323,K$1,"d")&lt;&gt;0,"",'Base de données'!$B2323),""))</f>
        <v/>
      </c>
      <c r="L2323" s="39" t="str">
        <f>IF(L$1&gt;$AE$1,"-",IFERROR(IF(DATEDIF('Base de données'!$A2323,L$1,"d")&lt;&gt;0,"",'Base de données'!$B2323),""))</f>
        <v/>
      </c>
      <c r="M2323" s="39" t="str">
        <f>IF(M$1&gt;$AE$1,"-",IFERROR(IF(DATEDIF('Base de données'!$A2323,M$1,"d")&lt;&gt;0,"",'Base de données'!$B2323),""))</f>
        <v/>
      </c>
      <c r="N2323" s="39" t="str">
        <f>IF(N$1&gt;$AE$1,"-",IFERROR(IF(DATEDIF('Base de données'!$A2323,N$1,"d")&lt;&gt;0,"",'Base de données'!$B2323),""))</f>
        <v/>
      </c>
      <c r="O2323" s="39" t="str">
        <f>IF(O$1&gt;$AE$1,"-",IFERROR(IF(DATEDIF('Base de données'!$A2323,O$1,"d")&lt;&gt;0,"",'Base de données'!$B2323),""))</f>
        <v/>
      </c>
      <c r="P2323" s="39" t="str">
        <f>IF(P$1&gt;$AE$1,"-",IFERROR(IF(DATEDIF('Base de données'!$A2323,P$1,"d")&lt;&gt;0,"",'Base de données'!$B2323),""))</f>
        <v/>
      </c>
      <c r="Q2323" s="39" t="str">
        <f>IF(Q$1&gt;$AE$1,"-",IFERROR(IF(DATEDIF('Base de données'!$A2323,Q$1,"d")&lt;&gt;0,"",'Base de données'!$B2323),""))</f>
        <v/>
      </c>
      <c r="R2323" s="39" t="str">
        <f>IF(R$1&gt;$AE$1,"-",IFERROR(IF(DATEDIF('Base de données'!$A2323,R$1,"d")&lt;&gt;0,"",'Base de données'!$B2323),""))</f>
        <v/>
      </c>
      <c r="S2323" s="39" t="str">
        <f>IF(S$1&gt;$AE$1,"-",IFERROR(IF(DATEDIF('Base de données'!$A2323,S$1,"d")&lt;&gt;0,"",'Base de données'!$B2323),""))</f>
        <v>9C9K7</v>
      </c>
      <c r="T2323" s="39" t="str">
        <f>IF(T$1&gt;$AE$1,"-",IFERROR(IF(DATEDIF('Base de données'!$A2323,T$1,"d")&lt;&gt;0,"",'Base de données'!$B2323),""))</f>
        <v/>
      </c>
      <c r="U2323" s="39" t="str">
        <f>IF(U$1&gt;$AE$1,"-",IFERROR(IF(DATEDIF('Base de données'!$A2323,U$1,"d")&lt;&gt;0,"",'Base de données'!$B2323),""))</f>
        <v/>
      </c>
      <c r="V2323" s="39" t="str">
        <f>IF(V$1&gt;$AE$1,"-",IFERROR(IF(DATEDIF('Base de données'!$A2323,V$1,"d")&lt;&gt;0,"",'Base de données'!$B2323),""))</f>
        <v/>
      </c>
      <c r="W2323" s="34"/>
      <c r="X2323" s="30" t="str">
        <f>'Base de données'!$C2323&amp;" "&amp;'Base de données'!$D2323</f>
        <v>Besson Rémy</v>
      </c>
      <c r="Y2323" s="31">
        <f>COUNTIF('Base de données'!$B:$B,'Base de données'!$B2323)</f>
        <v>12</v>
      </c>
      <c r="AA2323" s="87" cm="1">
        <f t="array" aca="1" ref="AA2323" ca="1">INDIRECT("'Base de données'!A" &amp; ROW(Y2323))</f>
        <v>45901</v>
      </c>
      <c r="AB2323" s="51" t="str" cm="1">
        <f t="array" aca="1" ref="AB2323" ca="1">INDIRECT("'Base de données'!B" &amp; ROW(Z2323))</f>
        <v>9C9K7</v>
      </c>
    </row>
    <row r="2324" spans="1:28" x14ac:dyDescent="0.3">
      <c r="A2324" s="41" t="str">
        <f ca="1">IF(IF(AND($B2324&lt;&gt;"-",$B2324=$E2324),"Entrée et sortie","-")="Entrée et sortie",'Base de données'!$B2324,"-")</f>
        <v>-</v>
      </c>
      <c r="B2324" s="41" t="str">
        <f t="shared" ca="1" si="147"/>
        <v>-</v>
      </c>
      <c r="C2324" s="41" t="str">
        <f t="shared" ca="1" si="148"/>
        <v>-</v>
      </c>
      <c r="D2324" s="41" t="str">
        <f>IF($F2324="sortie en cours d'année",'Base de données'!$B2324,"-")</f>
        <v>-</v>
      </c>
      <c r="E2324" s="41" t="str">
        <f>IF($H2324="entrée en cours d'année",'Base de données'!$B2324,"-")</f>
        <v>-</v>
      </c>
      <c r="F2324" s="37" t="str">
        <f t="shared" si="145"/>
        <v/>
      </c>
      <c r="G2324" s="37" t="str">
        <f>IF($J2324="mouvement",_xlfn.XLOOKUP('Base de données'!$B2324,$V:$V,$V:$V,0),"")</f>
        <v/>
      </c>
      <c r="H2324" s="37" t="str">
        <f t="shared" si="146"/>
        <v/>
      </c>
      <c r="I2324" s="37" t="str">
        <f>IF($J2324="mouvement",_xlfn.XLOOKUP('Base de données'!$B2324,$K:$K,$K:$K,0),"")</f>
        <v/>
      </c>
      <c r="J2324" s="38" t="str">
        <f>IF(AND(Y2324&lt;&gt;MAX(Y:Y),COUNTIF(K2324:V2324,'Base de données'!$B2324)&gt;0),"mouvement","")</f>
        <v/>
      </c>
      <c r="K2324" s="39" t="str">
        <f>IF(K$1&gt;$AE$1,"-",IFERROR(IF(DATEDIF('Base de données'!$A2324,K$1,"d")&lt;&gt;0,"",'Base de données'!$B2324),""))</f>
        <v/>
      </c>
      <c r="L2324" s="39" t="str">
        <f>IF(L$1&gt;$AE$1,"-",IFERROR(IF(DATEDIF('Base de données'!$A2324,L$1,"d")&lt;&gt;0,"",'Base de données'!$B2324),""))</f>
        <v/>
      </c>
      <c r="M2324" s="39" t="str">
        <f>IF(M$1&gt;$AE$1,"-",IFERROR(IF(DATEDIF('Base de données'!$A2324,M$1,"d")&lt;&gt;0,"",'Base de données'!$B2324),""))</f>
        <v/>
      </c>
      <c r="N2324" s="39" t="str">
        <f>IF(N$1&gt;$AE$1,"-",IFERROR(IF(DATEDIF('Base de données'!$A2324,N$1,"d")&lt;&gt;0,"",'Base de données'!$B2324),""))</f>
        <v/>
      </c>
      <c r="O2324" s="39" t="str">
        <f>IF(O$1&gt;$AE$1,"-",IFERROR(IF(DATEDIF('Base de données'!$A2324,O$1,"d")&lt;&gt;0,"",'Base de données'!$B2324),""))</f>
        <v/>
      </c>
      <c r="P2324" s="39" t="str">
        <f>IF(P$1&gt;$AE$1,"-",IFERROR(IF(DATEDIF('Base de données'!$A2324,P$1,"d")&lt;&gt;0,"",'Base de données'!$B2324),""))</f>
        <v/>
      </c>
      <c r="Q2324" s="39" t="str">
        <f>IF(Q$1&gt;$AE$1,"-",IFERROR(IF(DATEDIF('Base de données'!$A2324,Q$1,"d")&lt;&gt;0,"",'Base de données'!$B2324),""))</f>
        <v/>
      </c>
      <c r="R2324" s="39" t="str">
        <f>IF(R$1&gt;$AE$1,"-",IFERROR(IF(DATEDIF('Base de données'!$A2324,R$1,"d")&lt;&gt;0,"",'Base de données'!$B2324),""))</f>
        <v/>
      </c>
      <c r="S2324" s="39" t="str">
        <f>IF(S$1&gt;$AE$1,"-",IFERROR(IF(DATEDIF('Base de données'!$A2324,S$1,"d")&lt;&gt;0,"",'Base de données'!$B2324),""))</f>
        <v>SSZD6</v>
      </c>
      <c r="T2324" s="39" t="str">
        <f>IF(T$1&gt;$AE$1,"-",IFERROR(IF(DATEDIF('Base de données'!$A2324,T$1,"d")&lt;&gt;0,"",'Base de données'!$B2324),""))</f>
        <v/>
      </c>
      <c r="U2324" s="39" t="str">
        <f>IF(U$1&gt;$AE$1,"-",IFERROR(IF(DATEDIF('Base de données'!$A2324,U$1,"d")&lt;&gt;0,"",'Base de données'!$B2324),""))</f>
        <v/>
      </c>
      <c r="V2324" s="39" t="str">
        <f>IF(V$1&gt;$AE$1,"-",IFERROR(IF(DATEDIF('Base de données'!$A2324,V$1,"d")&lt;&gt;0,"",'Base de données'!$B2324),""))</f>
        <v/>
      </c>
      <c r="W2324" s="34"/>
      <c r="X2324" s="30" t="str">
        <f>'Base de données'!$C2324&amp;" "&amp;'Base de données'!$D2324</f>
        <v>Goncalves Élisabeth</v>
      </c>
      <c r="Y2324" s="31">
        <f>COUNTIF('Base de données'!$B:$B,'Base de données'!$B2324)</f>
        <v>12</v>
      </c>
      <c r="AA2324" s="87" cm="1">
        <f t="array" aca="1" ref="AA2324" ca="1">INDIRECT("'Base de données'!A" &amp; ROW(Y2324))</f>
        <v>45901</v>
      </c>
      <c r="AB2324" s="51" t="str" cm="1">
        <f t="array" aca="1" ref="AB2324" ca="1">INDIRECT("'Base de données'!B" &amp; ROW(Z2324))</f>
        <v>SSZD6</v>
      </c>
    </row>
    <row r="2325" spans="1:28" x14ac:dyDescent="0.3">
      <c r="A2325" s="41" t="str">
        <f ca="1">IF(IF(AND($B2325&lt;&gt;"-",$B2325=$E2325),"Entrée et sortie","-")="Entrée et sortie",'Base de données'!$B2325,"-")</f>
        <v>-</v>
      </c>
      <c r="B2325" s="41" t="str">
        <f t="shared" ca="1" si="147"/>
        <v>-</v>
      </c>
      <c r="C2325" s="41" t="str">
        <f t="shared" ca="1" si="148"/>
        <v>-</v>
      </c>
      <c r="D2325" s="41" t="str">
        <f>IF($F2325="sortie en cours d'année",'Base de données'!$B2325,"-")</f>
        <v>-</v>
      </c>
      <c r="E2325" s="41" t="str">
        <f>IF($H2325="entrée en cours d'année",'Base de données'!$B2325,"-")</f>
        <v>-</v>
      </c>
      <c r="F2325" s="37" t="str">
        <f t="shared" si="145"/>
        <v/>
      </c>
      <c r="G2325" s="37" t="str">
        <f>IF($J2325="mouvement",_xlfn.XLOOKUP('Base de données'!$B2325,$V:$V,$V:$V,0),"")</f>
        <v/>
      </c>
      <c r="H2325" s="37" t="str">
        <f t="shared" si="146"/>
        <v/>
      </c>
      <c r="I2325" s="37" t="str">
        <f>IF($J2325="mouvement",_xlfn.XLOOKUP('Base de données'!$B2325,$K:$K,$K:$K,0),"")</f>
        <v/>
      </c>
      <c r="J2325" s="38" t="str">
        <f>IF(AND(Y2325&lt;&gt;MAX(Y:Y),COUNTIF(K2325:V2325,'Base de données'!$B2325)&gt;0),"mouvement","")</f>
        <v/>
      </c>
      <c r="K2325" s="39" t="str">
        <f>IF(K$1&gt;$AE$1,"-",IFERROR(IF(DATEDIF('Base de données'!$A2325,K$1,"d")&lt;&gt;0,"",'Base de données'!$B2325),""))</f>
        <v/>
      </c>
      <c r="L2325" s="39" t="str">
        <f>IF(L$1&gt;$AE$1,"-",IFERROR(IF(DATEDIF('Base de données'!$A2325,L$1,"d")&lt;&gt;0,"",'Base de données'!$B2325),""))</f>
        <v/>
      </c>
      <c r="M2325" s="39" t="str">
        <f>IF(M$1&gt;$AE$1,"-",IFERROR(IF(DATEDIF('Base de données'!$A2325,M$1,"d")&lt;&gt;0,"",'Base de données'!$B2325),""))</f>
        <v/>
      </c>
      <c r="N2325" s="39" t="str">
        <f>IF(N$1&gt;$AE$1,"-",IFERROR(IF(DATEDIF('Base de données'!$A2325,N$1,"d")&lt;&gt;0,"",'Base de données'!$B2325),""))</f>
        <v/>
      </c>
      <c r="O2325" s="39" t="str">
        <f>IF(O$1&gt;$AE$1,"-",IFERROR(IF(DATEDIF('Base de données'!$A2325,O$1,"d")&lt;&gt;0,"",'Base de données'!$B2325),""))</f>
        <v/>
      </c>
      <c r="P2325" s="39" t="str">
        <f>IF(P$1&gt;$AE$1,"-",IFERROR(IF(DATEDIF('Base de données'!$A2325,P$1,"d")&lt;&gt;0,"",'Base de données'!$B2325),""))</f>
        <v/>
      </c>
      <c r="Q2325" s="39" t="str">
        <f>IF(Q$1&gt;$AE$1,"-",IFERROR(IF(DATEDIF('Base de données'!$A2325,Q$1,"d")&lt;&gt;0,"",'Base de données'!$B2325),""))</f>
        <v/>
      </c>
      <c r="R2325" s="39" t="str">
        <f>IF(R$1&gt;$AE$1,"-",IFERROR(IF(DATEDIF('Base de données'!$A2325,R$1,"d")&lt;&gt;0,"",'Base de données'!$B2325),""))</f>
        <v/>
      </c>
      <c r="S2325" s="39" t="str">
        <f>IF(S$1&gt;$AE$1,"-",IFERROR(IF(DATEDIF('Base de données'!$A2325,S$1,"d")&lt;&gt;0,"",'Base de données'!$B2325),""))</f>
        <v>XDHGJ</v>
      </c>
      <c r="T2325" s="39" t="str">
        <f>IF(T$1&gt;$AE$1,"-",IFERROR(IF(DATEDIF('Base de données'!$A2325,T$1,"d")&lt;&gt;0,"",'Base de données'!$B2325),""))</f>
        <v/>
      </c>
      <c r="U2325" s="39" t="str">
        <f>IF(U$1&gt;$AE$1,"-",IFERROR(IF(DATEDIF('Base de données'!$A2325,U$1,"d")&lt;&gt;0,"",'Base de données'!$B2325),""))</f>
        <v/>
      </c>
      <c r="V2325" s="39" t="str">
        <f>IF(V$1&gt;$AE$1,"-",IFERROR(IF(DATEDIF('Base de données'!$A2325,V$1,"d")&lt;&gt;0,"",'Base de données'!$B2325),""))</f>
        <v/>
      </c>
      <c r="W2325" s="34"/>
      <c r="X2325" s="30" t="str">
        <f>'Base de données'!$C2325&amp;" "&amp;'Base de données'!$D2325</f>
        <v>Guillet Éléonore</v>
      </c>
      <c r="Y2325" s="31">
        <f>COUNTIF('Base de données'!$B:$B,'Base de données'!$B2325)</f>
        <v>12</v>
      </c>
      <c r="AA2325" s="87" cm="1">
        <f t="array" aca="1" ref="AA2325" ca="1">INDIRECT("'Base de données'!A" &amp; ROW(Y2325))</f>
        <v>45901</v>
      </c>
      <c r="AB2325" s="51" t="str" cm="1">
        <f t="array" aca="1" ref="AB2325" ca="1">INDIRECT("'Base de données'!B" &amp; ROW(Z2325))</f>
        <v>XDHGJ</v>
      </c>
    </row>
    <row r="2326" spans="1:28" x14ac:dyDescent="0.3">
      <c r="A2326" s="41" t="str">
        <f ca="1">IF(IF(AND($B2326&lt;&gt;"-",$B2326=$E2326),"Entrée et sortie","-")="Entrée et sortie",'Base de données'!$B2326,"-")</f>
        <v>-</v>
      </c>
      <c r="B2326" s="41" t="str">
        <f t="shared" ca="1" si="147"/>
        <v>-</v>
      </c>
      <c r="C2326" s="41" t="str">
        <f t="shared" ca="1" si="148"/>
        <v>-</v>
      </c>
      <c r="D2326" s="41" t="str">
        <f>IF($F2326="sortie en cours d'année",'Base de données'!$B2326,"-")</f>
        <v>-</v>
      </c>
      <c r="E2326" s="41" t="str">
        <f>IF($H2326="entrée en cours d'année",'Base de données'!$B2326,"-")</f>
        <v>-</v>
      </c>
      <c r="F2326" s="37" t="str">
        <f t="shared" si="145"/>
        <v/>
      </c>
      <c r="G2326" s="37" t="str">
        <f>IF($J2326="mouvement",_xlfn.XLOOKUP('Base de données'!$B2326,$V:$V,$V:$V,0),"")</f>
        <v/>
      </c>
      <c r="H2326" s="37" t="str">
        <f t="shared" si="146"/>
        <v/>
      </c>
      <c r="I2326" s="37" t="str">
        <f>IF($J2326="mouvement",_xlfn.XLOOKUP('Base de données'!$B2326,$K:$K,$K:$K,0),"")</f>
        <v/>
      </c>
      <c r="J2326" s="38" t="str">
        <f>IF(AND(Y2326&lt;&gt;MAX(Y:Y),COUNTIF(K2326:V2326,'Base de données'!$B2326)&gt;0),"mouvement","")</f>
        <v/>
      </c>
      <c r="K2326" s="39" t="str">
        <f>IF(K$1&gt;$AE$1,"-",IFERROR(IF(DATEDIF('Base de données'!$A2326,K$1,"d")&lt;&gt;0,"",'Base de données'!$B2326),""))</f>
        <v/>
      </c>
      <c r="L2326" s="39" t="str">
        <f>IF(L$1&gt;$AE$1,"-",IFERROR(IF(DATEDIF('Base de données'!$A2326,L$1,"d")&lt;&gt;0,"",'Base de données'!$B2326),""))</f>
        <v/>
      </c>
      <c r="M2326" s="39" t="str">
        <f>IF(M$1&gt;$AE$1,"-",IFERROR(IF(DATEDIF('Base de données'!$A2326,M$1,"d")&lt;&gt;0,"",'Base de données'!$B2326),""))</f>
        <v/>
      </c>
      <c r="N2326" s="39" t="str">
        <f>IF(N$1&gt;$AE$1,"-",IFERROR(IF(DATEDIF('Base de données'!$A2326,N$1,"d")&lt;&gt;0,"",'Base de données'!$B2326),""))</f>
        <v/>
      </c>
      <c r="O2326" s="39" t="str">
        <f>IF(O$1&gt;$AE$1,"-",IFERROR(IF(DATEDIF('Base de données'!$A2326,O$1,"d")&lt;&gt;0,"",'Base de données'!$B2326),""))</f>
        <v/>
      </c>
      <c r="P2326" s="39" t="str">
        <f>IF(P$1&gt;$AE$1,"-",IFERROR(IF(DATEDIF('Base de données'!$A2326,P$1,"d")&lt;&gt;0,"",'Base de données'!$B2326),""))</f>
        <v/>
      </c>
      <c r="Q2326" s="39" t="str">
        <f>IF(Q$1&gt;$AE$1,"-",IFERROR(IF(DATEDIF('Base de données'!$A2326,Q$1,"d")&lt;&gt;0,"",'Base de données'!$B2326),""))</f>
        <v/>
      </c>
      <c r="R2326" s="39" t="str">
        <f>IF(R$1&gt;$AE$1,"-",IFERROR(IF(DATEDIF('Base de données'!$A2326,R$1,"d")&lt;&gt;0,"",'Base de données'!$B2326),""))</f>
        <v/>
      </c>
      <c r="S2326" s="39" t="str">
        <f>IF(S$1&gt;$AE$1,"-",IFERROR(IF(DATEDIF('Base de données'!$A2326,S$1,"d")&lt;&gt;0,"",'Base de données'!$B2326),""))</f>
        <v>SCOWD</v>
      </c>
      <c r="T2326" s="39" t="str">
        <f>IF(T$1&gt;$AE$1,"-",IFERROR(IF(DATEDIF('Base de données'!$A2326,T$1,"d")&lt;&gt;0,"",'Base de données'!$B2326),""))</f>
        <v/>
      </c>
      <c r="U2326" s="39" t="str">
        <f>IF(U$1&gt;$AE$1,"-",IFERROR(IF(DATEDIF('Base de données'!$A2326,U$1,"d")&lt;&gt;0,"",'Base de données'!$B2326),""))</f>
        <v/>
      </c>
      <c r="V2326" s="39" t="str">
        <f>IF(V$1&gt;$AE$1,"-",IFERROR(IF(DATEDIF('Base de données'!$A2326,V$1,"d")&lt;&gt;0,"",'Base de données'!$B2326),""))</f>
        <v/>
      </c>
      <c r="W2326" s="34"/>
      <c r="X2326" s="30" t="str">
        <f>'Base de données'!$C2326&amp;" "&amp;'Base de données'!$D2326</f>
        <v>Salmon Patrick</v>
      </c>
      <c r="Y2326" s="31">
        <f>COUNTIF('Base de données'!$B:$B,'Base de données'!$B2326)</f>
        <v>12</v>
      </c>
      <c r="AA2326" s="87" cm="1">
        <f t="array" aca="1" ref="AA2326" ca="1">INDIRECT("'Base de données'!A" &amp; ROW(Y2326))</f>
        <v>45901</v>
      </c>
      <c r="AB2326" s="51" t="str" cm="1">
        <f t="array" aca="1" ref="AB2326" ca="1">INDIRECT("'Base de données'!B" &amp; ROW(Z2326))</f>
        <v>SCOWD</v>
      </c>
    </row>
    <row r="2327" spans="1:28" x14ac:dyDescent="0.3">
      <c r="A2327" s="41" t="str">
        <f ca="1">IF(IF(AND($B2327&lt;&gt;"-",$B2327=$E2327),"Entrée et sortie","-")="Entrée et sortie",'Base de données'!$B2327,"-")</f>
        <v>-</v>
      </c>
      <c r="B2327" s="41" t="str">
        <f t="shared" ca="1" si="147"/>
        <v>-</v>
      </c>
      <c r="C2327" s="41" t="str">
        <f t="shared" ca="1" si="148"/>
        <v>-</v>
      </c>
      <c r="D2327" s="41" t="str">
        <f>IF($F2327="sortie en cours d'année",'Base de données'!$B2327,"-")</f>
        <v>-</v>
      </c>
      <c r="E2327" s="41" t="str">
        <f>IF($H2327="entrée en cours d'année",'Base de données'!$B2327,"-")</f>
        <v>-</v>
      </c>
      <c r="F2327" s="37" t="str">
        <f t="shared" si="145"/>
        <v/>
      </c>
      <c r="G2327" s="37" t="str">
        <f>IF($J2327="mouvement",_xlfn.XLOOKUP('Base de données'!$B2327,$V:$V,$V:$V,0),"")</f>
        <v/>
      </c>
      <c r="H2327" s="37" t="str">
        <f t="shared" si="146"/>
        <v/>
      </c>
      <c r="I2327" s="37" t="str">
        <f>IF($J2327="mouvement",_xlfn.XLOOKUP('Base de données'!$B2327,$K:$K,$K:$K,0),"")</f>
        <v/>
      </c>
      <c r="J2327" s="38" t="str">
        <f>IF(AND(Y2327&lt;&gt;MAX(Y:Y),COUNTIF(K2327:V2327,'Base de données'!$B2327)&gt;0),"mouvement","")</f>
        <v/>
      </c>
      <c r="K2327" s="39" t="str">
        <f>IF(K$1&gt;$AE$1,"-",IFERROR(IF(DATEDIF('Base de données'!$A2327,K$1,"d")&lt;&gt;0,"",'Base de données'!$B2327),""))</f>
        <v/>
      </c>
      <c r="L2327" s="39" t="str">
        <f>IF(L$1&gt;$AE$1,"-",IFERROR(IF(DATEDIF('Base de données'!$A2327,L$1,"d")&lt;&gt;0,"",'Base de données'!$B2327),""))</f>
        <v/>
      </c>
      <c r="M2327" s="39" t="str">
        <f>IF(M$1&gt;$AE$1,"-",IFERROR(IF(DATEDIF('Base de données'!$A2327,M$1,"d")&lt;&gt;0,"",'Base de données'!$B2327),""))</f>
        <v/>
      </c>
      <c r="N2327" s="39" t="str">
        <f>IF(N$1&gt;$AE$1,"-",IFERROR(IF(DATEDIF('Base de données'!$A2327,N$1,"d")&lt;&gt;0,"",'Base de données'!$B2327),""))</f>
        <v/>
      </c>
      <c r="O2327" s="39" t="str">
        <f>IF(O$1&gt;$AE$1,"-",IFERROR(IF(DATEDIF('Base de données'!$A2327,O$1,"d")&lt;&gt;0,"",'Base de données'!$B2327),""))</f>
        <v/>
      </c>
      <c r="P2327" s="39" t="str">
        <f>IF(P$1&gt;$AE$1,"-",IFERROR(IF(DATEDIF('Base de données'!$A2327,P$1,"d")&lt;&gt;0,"",'Base de données'!$B2327),""))</f>
        <v/>
      </c>
      <c r="Q2327" s="39" t="str">
        <f>IF(Q$1&gt;$AE$1,"-",IFERROR(IF(DATEDIF('Base de données'!$A2327,Q$1,"d")&lt;&gt;0,"",'Base de données'!$B2327),""))</f>
        <v/>
      </c>
      <c r="R2327" s="39" t="str">
        <f>IF(R$1&gt;$AE$1,"-",IFERROR(IF(DATEDIF('Base de données'!$A2327,R$1,"d")&lt;&gt;0,"",'Base de données'!$B2327),""))</f>
        <v/>
      </c>
      <c r="S2327" s="39" t="str">
        <f>IF(S$1&gt;$AE$1,"-",IFERROR(IF(DATEDIF('Base de données'!$A2327,S$1,"d")&lt;&gt;0,"",'Base de données'!$B2327),""))</f>
        <v>5YF4O</v>
      </c>
      <c r="T2327" s="39" t="str">
        <f>IF(T$1&gt;$AE$1,"-",IFERROR(IF(DATEDIF('Base de données'!$A2327,T$1,"d")&lt;&gt;0,"",'Base de données'!$B2327),""))</f>
        <v/>
      </c>
      <c r="U2327" s="39" t="str">
        <f>IF(U$1&gt;$AE$1,"-",IFERROR(IF(DATEDIF('Base de données'!$A2327,U$1,"d")&lt;&gt;0,"",'Base de données'!$B2327),""))</f>
        <v/>
      </c>
      <c r="V2327" s="39" t="str">
        <f>IF(V$1&gt;$AE$1,"-",IFERROR(IF(DATEDIF('Base de données'!$A2327,V$1,"d")&lt;&gt;0,"",'Base de données'!$B2327),""))</f>
        <v/>
      </c>
      <c r="W2327" s="34"/>
      <c r="X2327" s="30" t="str">
        <f>'Base de données'!$C2327&amp;" "&amp;'Base de données'!$D2327</f>
        <v>Vallée Bertrand</v>
      </c>
      <c r="Y2327" s="31">
        <f>COUNTIF('Base de données'!$B:$B,'Base de données'!$B2327)</f>
        <v>12</v>
      </c>
      <c r="AA2327" s="87" cm="1">
        <f t="array" aca="1" ref="AA2327" ca="1">INDIRECT("'Base de données'!A" &amp; ROW(Y2327))</f>
        <v>45901</v>
      </c>
      <c r="AB2327" s="51" t="str" cm="1">
        <f t="array" aca="1" ref="AB2327" ca="1">INDIRECT("'Base de données'!B" &amp; ROW(Z2327))</f>
        <v>5YF4O</v>
      </c>
    </row>
    <row r="2328" spans="1:28" x14ac:dyDescent="0.3">
      <c r="A2328" s="41" t="str">
        <f ca="1">IF(IF(AND($B2328&lt;&gt;"-",$B2328=$E2328),"Entrée et sortie","-")="Entrée et sortie",'Base de données'!$B2328,"-")</f>
        <v>-</v>
      </c>
      <c r="B2328" s="41" t="str">
        <f t="shared" ca="1" si="147"/>
        <v>-</v>
      </c>
      <c r="C2328" s="41" t="str">
        <f t="shared" ca="1" si="148"/>
        <v>-</v>
      </c>
      <c r="D2328" s="41" t="str">
        <f>IF($F2328="sortie en cours d'année",'Base de données'!$B2328,"-")</f>
        <v>-</v>
      </c>
      <c r="E2328" s="41" t="str">
        <f>IF($H2328="entrée en cours d'année",'Base de données'!$B2328,"-")</f>
        <v>-</v>
      </c>
      <c r="F2328" s="37" t="str">
        <f t="shared" si="145"/>
        <v/>
      </c>
      <c r="G2328" s="37" t="str">
        <f>IF($J2328="mouvement",_xlfn.XLOOKUP('Base de données'!$B2328,$V:$V,$V:$V,0),"")</f>
        <v/>
      </c>
      <c r="H2328" s="37" t="str">
        <f t="shared" si="146"/>
        <v/>
      </c>
      <c r="I2328" s="37" t="str">
        <f>IF($J2328="mouvement",_xlfn.XLOOKUP('Base de données'!$B2328,$K:$K,$K:$K,0),"")</f>
        <v/>
      </c>
      <c r="J2328" s="38" t="str">
        <f>IF(AND(Y2328&lt;&gt;MAX(Y:Y),COUNTIF(K2328:V2328,'Base de données'!$B2328)&gt;0),"mouvement","")</f>
        <v/>
      </c>
      <c r="K2328" s="39" t="str">
        <f>IF(K$1&gt;$AE$1,"-",IFERROR(IF(DATEDIF('Base de données'!$A2328,K$1,"d")&lt;&gt;0,"",'Base de données'!$B2328),""))</f>
        <v/>
      </c>
      <c r="L2328" s="39" t="str">
        <f>IF(L$1&gt;$AE$1,"-",IFERROR(IF(DATEDIF('Base de données'!$A2328,L$1,"d")&lt;&gt;0,"",'Base de données'!$B2328),""))</f>
        <v/>
      </c>
      <c r="M2328" s="39" t="str">
        <f>IF(M$1&gt;$AE$1,"-",IFERROR(IF(DATEDIF('Base de données'!$A2328,M$1,"d")&lt;&gt;0,"",'Base de données'!$B2328),""))</f>
        <v/>
      </c>
      <c r="N2328" s="39" t="str">
        <f>IF(N$1&gt;$AE$1,"-",IFERROR(IF(DATEDIF('Base de données'!$A2328,N$1,"d")&lt;&gt;0,"",'Base de données'!$B2328),""))</f>
        <v/>
      </c>
      <c r="O2328" s="39" t="str">
        <f>IF(O$1&gt;$AE$1,"-",IFERROR(IF(DATEDIF('Base de données'!$A2328,O$1,"d")&lt;&gt;0,"",'Base de données'!$B2328),""))</f>
        <v/>
      </c>
      <c r="P2328" s="39" t="str">
        <f>IF(P$1&gt;$AE$1,"-",IFERROR(IF(DATEDIF('Base de données'!$A2328,P$1,"d")&lt;&gt;0,"",'Base de données'!$B2328),""))</f>
        <v/>
      </c>
      <c r="Q2328" s="39" t="str">
        <f>IF(Q$1&gt;$AE$1,"-",IFERROR(IF(DATEDIF('Base de données'!$A2328,Q$1,"d")&lt;&gt;0,"",'Base de données'!$B2328),""))</f>
        <v/>
      </c>
      <c r="R2328" s="39" t="str">
        <f>IF(R$1&gt;$AE$1,"-",IFERROR(IF(DATEDIF('Base de données'!$A2328,R$1,"d")&lt;&gt;0,"",'Base de données'!$B2328),""))</f>
        <v/>
      </c>
      <c r="S2328" s="39" t="str">
        <f>IF(S$1&gt;$AE$1,"-",IFERROR(IF(DATEDIF('Base de données'!$A2328,S$1,"d")&lt;&gt;0,"",'Base de données'!$B2328),""))</f>
        <v>CDC8P</v>
      </c>
      <c r="T2328" s="39" t="str">
        <f>IF(T$1&gt;$AE$1,"-",IFERROR(IF(DATEDIF('Base de données'!$A2328,T$1,"d")&lt;&gt;0,"",'Base de données'!$B2328),""))</f>
        <v/>
      </c>
      <c r="U2328" s="39" t="str">
        <f>IF(U$1&gt;$AE$1,"-",IFERROR(IF(DATEDIF('Base de données'!$A2328,U$1,"d")&lt;&gt;0,"",'Base de données'!$B2328),""))</f>
        <v/>
      </c>
      <c r="V2328" s="39" t="str">
        <f>IF(V$1&gt;$AE$1,"-",IFERROR(IF(DATEDIF('Base de données'!$A2328,V$1,"d")&lt;&gt;0,"",'Base de données'!$B2328),""))</f>
        <v/>
      </c>
      <c r="W2328" s="34"/>
      <c r="X2328" s="30" t="str">
        <f>'Base de données'!$C2328&amp;" "&amp;'Base de données'!$D2328</f>
        <v>Brunel Valentine</v>
      </c>
      <c r="Y2328" s="31">
        <f>COUNTIF('Base de données'!$B:$B,'Base de données'!$B2328)</f>
        <v>12</v>
      </c>
      <c r="AA2328" s="87" cm="1">
        <f t="array" aca="1" ref="AA2328" ca="1">INDIRECT("'Base de données'!A" &amp; ROW(Y2328))</f>
        <v>45901</v>
      </c>
      <c r="AB2328" s="51" t="str" cm="1">
        <f t="array" aca="1" ref="AB2328" ca="1">INDIRECT("'Base de données'!B" &amp; ROW(Z2328))</f>
        <v>CDC8P</v>
      </c>
    </row>
    <row r="2329" spans="1:28" x14ac:dyDescent="0.3">
      <c r="A2329" s="41" t="str">
        <f ca="1">IF(IF(AND($B2329&lt;&gt;"-",$B2329=$E2329),"Entrée et sortie","-")="Entrée et sortie",'Base de données'!$B2329,"-")</f>
        <v>-</v>
      </c>
      <c r="B2329" s="41" t="str">
        <f t="shared" ca="1" si="147"/>
        <v>-</v>
      </c>
      <c r="C2329" s="41" t="str">
        <f t="shared" ca="1" si="148"/>
        <v>-</v>
      </c>
      <c r="D2329" s="41" t="str">
        <f>IF($F2329="sortie en cours d'année",'Base de données'!$B2329,"-")</f>
        <v>-</v>
      </c>
      <c r="E2329" s="41" t="str">
        <f>IF($H2329="entrée en cours d'année",'Base de données'!$B2329,"-")</f>
        <v>-</v>
      </c>
      <c r="F2329" s="37" t="str">
        <f t="shared" si="145"/>
        <v/>
      </c>
      <c r="G2329" s="37" t="str">
        <f>IF($J2329="mouvement",_xlfn.XLOOKUP('Base de données'!$B2329,$V:$V,$V:$V,0),"")</f>
        <v/>
      </c>
      <c r="H2329" s="37" t="str">
        <f t="shared" si="146"/>
        <v/>
      </c>
      <c r="I2329" s="37" t="str">
        <f>IF($J2329="mouvement",_xlfn.XLOOKUP('Base de données'!$B2329,$K:$K,$K:$K,0),"")</f>
        <v/>
      </c>
      <c r="J2329" s="38" t="str">
        <f>IF(AND(Y2329&lt;&gt;MAX(Y:Y),COUNTIF(K2329:V2329,'Base de données'!$B2329)&gt;0),"mouvement","")</f>
        <v/>
      </c>
      <c r="K2329" s="39" t="str">
        <f>IF(K$1&gt;$AE$1,"-",IFERROR(IF(DATEDIF('Base de données'!$A2329,K$1,"d")&lt;&gt;0,"",'Base de données'!$B2329),""))</f>
        <v/>
      </c>
      <c r="L2329" s="39" t="str">
        <f>IF(L$1&gt;$AE$1,"-",IFERROR(IF(DATEDIF('Base de données'!$A2329,L$1,"d")&lt;&gt;0,"",'Base de données'!$B2329),""))</f>
        <v/>
      </c>
      <c r="M2329" s="39" t="str">
        <f>IF(M$1&gt;$AE$1,"-",IFERROR(IF(DATEDIF('Base de données'!$A2329,M$1,"d")&lt;&gt;0,"",'Base de données'!$B2329),""))</f>
        <v/>
      </c>
      <c r="N2329" s="39" t="str">
        <f>IF(N$1&gt;$AE$1,"-",IFERROR(IF(DATEDIF('Base de données'!$A2329,N$1,"d")&lt;&gt;0,"",'Base de données'!$B2329),""))</f>
        <v/>
      </c>
      <c r="O2329" s="39" t="str">
        <f>IF(O$1&gt;$AE$1,"-",IFERROR(IF(DATEDIF('Base de données'!$A2329,O$1,"d")&lt;&gt;0,"",'Base de données'!$B2329),""))</f>
        <v/>
      </c>
      <c r="P2329" s="39" t="str">
        <f>IF(P$1&gt;$AE$1,"-",IFERROR(IF(DATEDIF('Base de données'!$A2329,P$1,"d")&lt;&gt;0,"",'Base de données'!$B2329),""))</f>
        <v/>
      </c>
      <c r="Q2329" s="39" t="str">
        <f>IF(Q$1&gt;$AE$1,"-",IFERROR(IF(DATEDIF('Base de données'!$A2329,Q$1,"d")&lt;&gt;0,"",'Base de données'!$B2329),""))</f>
        <v/>
      </c>
      <c r="R2329" s="39" t="str">
        <f>IF(R$1&gt;$AE$1,"-",IFERROR(IF(DATEDIF('Base de données'!$A2329,R$1,"d")&lt;&gt;0,"",'Base de données'!$B2329),""))</f>
        <v/>
      </c>
      <c r="S2329" s="39" t="str">
        <f>IF(S$1&gt;$AE$1,"-",IFERROR(IF(DATEDIF('Base de données'!$A2329,S$1,"d")&lt;&gt;0,"",'Base de données'!$B2329),""))</f>
        <v>UY6WE</v>
      </c>
      <c r="T2329" s="39" t="str">
        <f>IF(T$1&gt;$AE$1,"-",IFERROR(IF(DATEDIF('Base de données'!$A2329,T$1,"d")&lt;&gt;0,"",'Base de données'!$B2329),""))</f>
        <v/>
      </c>
      <c r="U2329" s="39" t="str">
        <f>IF(U$1&gt;$AE$1,"-",IFERROR(IF(DATEDIF('Base de données'!$A2329,U$1,"d")&lt;&gt;0,"",'Base de données'!$B2329),""))</f>
        <v/>
      </c>
      <c r="V2329" s="39" t="str">
        <f>IF(V$1&gt;$AE$1,"-",IFERROR(IF(DATEDIF('Base de données'!$A2329,V$1,"d")&lt;&gt;0,"",'Base de données'!$B2329),""))</f>
        <v/>
      </c>
      <c r="W2329" s="34"/>
      <c r="X2329" s="30" t="str">
        <f>'Base de données'!$C2329&amp;" "&amp;'Base de données'!$D2329</f>
        <v>Nguyen Margaret</v>
      </c>
      <c r="Y2329" s="31">
        <f>COUNTIF('Base de données'!$B:$B,'Base de données'!$B2329)</f>
        <v>12</v>
      </c>
      <c r="AA2329" s="87" cm="1">
        <f t="array" aca="1" ref="AA2329" ca="1">INDIRECT("'Base de données'!A" &amp; ROW(Y2329))</f>
        <v>45901</v>
      </c>
      <c r="AB2329" s="51" t="str" cm="1">
        <f t="array" aca="1" ref="AB2329" ca="1">INDIRECT("'Base de données'!B" &amp; ROW(Z2329))</f>
        <v>UY6WE</v>
      </c>
    </row>
    <row r="2330" spans="1:28" x14ac:dyDescent="0.3">
      <c r="A2330" s="41" t="str">
        <f ca="1">IF(IF(AND($B2330&lt;&gt;"-",$B2330=$E2330),"Entrée et sortie","-")="Entrée et sortie",'Base de données'!$B2330,"-")</f>
        <v>-</v>
      </c>
      <c r="B2330" s="41" t="str">
        <f t="shared" ca="1" si="147"/>
        <v>-</v>
      </c>
      <c r="C2330" s="41" t="str">
        <f t="shared" ca="1" si="148"/>
        <v>-</v>
      </c>
      <c r="D2330" s="41" t="str">
        <f>IF($F2330="sortie en cours d'année",'Base de données'!$B2330,"-")</f>
        <v>-</v>
      </c>
      <c r="E2330" s="41" t="str">
        <f>IF($H2330="entrée en cours d'année",'Base de données'!$B2330,"-")</f>
        <v>-</v>
      </c>
      <c r="F2330" s="37" t="str">
        <f t="shared" si="145"/>
        <v/>
      </c>
      <c r="G2330" s="37" t="str">
        <f>IF($J2330="mouvement",_xlfn.XLOOKUP('Base de données'!$B2330,$V:$V,$V:$V,0),"")</f>
        <v/>
      </c>
      <c r="H2330" s="37" t="str">
        <f t="shared" si="146"/>
        <v/>
      </c>
      <c r="I2330" s="37" t="str">
        <f>IF($J2330="mouvement",_xlfn.XLOOKUP('Base de données'!$B2330,$K:$K,$K:$K,0),"")</f>
        <v/>
      </c>
      <c r="J2330" s="38" t="str">
        <f>IF(AND(Y2330&lt;&gt;MAX(Y:Y),COUNTIF(K2330:V2330,'Base de données'!$B2330)&gt;0),"mouvement","")</f>
        <v/>
      </c>
      <c r="K2330" s="39" t="str">
        <f>IF(K$1&gt;$AE$1,"-",IFERROR(IF(DATEDIF('Base de données'!$A2330,K$1,"d")&lt;&gt;0,"",'Base de données'!$B2330),""))</f>
        <v/>
      </c>
      <c r="L2330" s="39" t="str">
        <f>IF(L$1&gt;$AE$1,"-",IFERROR(IF(DATEDIF('Base de données'!$A2330,L$1,"d")&lt;&gt;0,"",'Base de données'!$B2330),""))</f>
        <v/>
      </c>
      <c r="M2330" s="39" t="str">
        <f>IF(M$1&gt;$AE$1,"-",IFERROR(IF(DATEDIF('Base de données'!$A2330,M$1,"d")&lt;&gt;0,"",'Base de données'!$B2330),""))</f>
        <v/>
      </c>
      <c r="N2330" s="39" t="str">
        <f>IF(N$1&gt;$AE$1,"-",IFERROR(IF(DATEDIF('Base de données'!$A2330,N$1,"d")&lt;&gt;0,"",'Base de données'!$B2330),""))</f>
        <v/>
      </c>
      <c r="O2330" s="39" t="str">
        <f>IF(O$1&gt;$AE$1,"-",IFERROR(IF(DATEDIF('Base de données'!$A2330,O$1,"d")&lt;&gt;0,"",'Base de données'!$B2330),""))</f>
        <v/>
      </c>
      <c r="P2330" s="39" t="str">
        <f>IF(P$1&gt;$AE$1,"-",IFERROR(IF(DATEDIF('Base de données'!$A2330,P$1,"d")&lt;&gt;0,"",'Base de données'!$B2330),""))</f>
        <v/>
      </c>
      <c r="Q2330" s="39" t="str">
        <f>IF(Q$1&gt;$AE$1,"-",IFERROR(IF(DATEDIF('Base de données'!$A2330,Q$1,"d")&lt;&gt;0,"",'Base de données'!$B2330),""))</f>
        <v/>
      </c>
      <c r="R2330" s="39" t="str">
        <f>IF(R$1&gt;$AE$1,"-",IFERROR(IF(DATEDIF('Base de données'!$A2330,R$1,"d")&lt;&gt;0,"",'Base de données'!$B2330),""))</f>
        <v/>
      </c>
      <c r="S2330" s="39" t="str">
        <f>IF(S$1&gt;$AE$1,"-",IFERROR(IF(DATEDIF('Base de données'!$A2330,S$1,"d")&lt;&gt;0,"",'Base de données'!$B2330),""))</f>
        <v>OIXJA</v>
      </c>
      <c r="T2330" s="39" t="str">
        <f>IF(T$1&gt;$AE$1,"-",IFERROR(IF(DATEDIF('Base de données'!$A2330,T$1,"d")&lt;&gt;0,"",'Base de données'!$B2330),""))</f>
        <v/>
      </c>
      <c r="U2330" s="39" t="str">
        <f>IF(U$1&gt;$AE$1,"-",IFERROR(IF(DATEDIF('Base de données'!$A2330,U$1,"d")&lt;&gt;0,"",'Base de données'!$B2330),""))</f>
        <v/>
      </c>
      <c r="V2330" s="39" t="str">
        <f>IF(V$1&gt;$AE$1,"-",IFERROR(IF(DATEDIF('Base de données'!$A2330,V$1,"d")&lt;&gt;0,"",'Base de données'!$B2330),""))</f>
        <v/>
      </c>
      <c r="W2330" s="34"/>
      <c r="X2330" s="30" t="str">
        <f>'Base de données'!$C2330&amp;" "&amp;'Base de données'!$D2330</f>
        <v>Pichon Bernard</v>
      </c>
      <c r="Y2330" s="31">
        <f>COUNTIF('Base de données'!$B:$B,'Base de données'!$B2330)</f>
        <v>12</v>
      </c>
      <c r="AA2330" s="87" cm="1">
        <f t="array" aca="1" ref="AA2330" ca="1">INDIRECT("'Base de données'!A" &amp; ROW(Y2330))</f>
        <v>45901</v>
      </c>
      <c r="AB2330" s="51" t="str" cm="1">
        <f t="array" aca="1" ref="AB2330" ca="1">INDIRECT("'Base de données'!B" &amp; ROW(Z2330))</f>
        <v>OIXJA</v>
      </c>
    </row>
    <row r="2331" spans="1:28" x14ac:dyDescent="0.3">
      <c r="A2331" s="41" t="str">
        <f ca="1">IF(IF(AND($B2331&lt;&gt;"-",$B2331=$E2331),"Entrée et sortie","-")="Entrée et sortie",'Base de données'!$B2331,"-")</f>
        <v>-</v>
      </c>
      <c r="B2331" s="41" t="str">
        <f t="shared" ca="1" si="147"/>
        <v>-</v>
      </c>
      <c r="C2331" s="41" t="str">
        <f t="shared" ca="1" si="148"/>
        <v>-</v>
      </c>
      <c r="D2331" s="41" t="str">
        <f>IF($F2331="sortie en cours d'année",'Base de données'!$B2331,"-")</f>
        <v>-</v>
      </c>
      <c r="E2331" s="41" t="str">
        <f>IF($H2331="entrée en cours d'année",'Base de données'!$B2331,"-")</f>
        <v>-</v>
      </c>
      <c r="F2331" s="37" t="str">
        <f t="shared" si="145"/>
        <v/>
      </c>
      <c r="G2331" s="37" t="str">
        <f>IF($J2331="mouvement",_xlfn.XLOOKUP('Base de données'!$B2331,$V:$V,$V:$V,0),"")</f>
        <v/>
      </c>
      <c r="H2331" s="37" t="str">
        <f t="shared" si="146"/>
        <v/>
      </c>
      <c r="I2331" s="37" t="str">
        <f>IF($J2331="mouvement",_xlfn.XLOOKUP('Base de données'!$B2331,$K:$K,$K:$K,0),"")</f>
        <v/>
      </c>
      <c r="J2331" s="38" t="str">
        <f>IF(AND(Y2331&lt;&gt;MAX(Y:Y),COUNTIF(K2331:V2331,'Base de données'!$B2331)&gt;0),"mouvement","")</f>
        <v/>
      </c>
      <c r="K2331" s="39" t="str">
        <f>IF(K$1&gt;$AE$1,"-",IFERROR(IF(DATEDIF('Base de données'!$A2331,K$1,"d")&lt;&gt;0,"",'Base de données'!$B2331),""))</f>
        <v/>
      </c>
      <c r="L2331" s="39" t="str">
        <f>IF(L$1&gt;$AE$1,"-",IFERROR(IF(DATEDIF('Base de données'!$A2331,L$1,"d")&lt;&gt;0,"",'Base de données'!$B2331),""))</f>
        <v/>
      </c>
      <c r="M2331" s="39" t="str">
        <f>IF(M$1&gt;$AE$1,"-",IFERROR(IF(DATEDIF('Base de données'!$A2331,M$1,"d")&lt;&gt;0,"",'Base de données'!$B2331),""))</f>
        <v/>
      </c>
      <c r="N2331" s="39" t="str">
        <f>IF(N$1&gt;$AE$1,"-",IFERROR(IF(DATEDIF('Base de données'!$A2331,N$1,"d")&lt;&gt;0,"",'Base de données'!$B2331),""))</f>
        <v/>
      </c>
      <c r="O2331" s="39" t="str">
        <f>IF(O$1&gt;$AE$1,"-",IFERROR(IF(DATEDIF('Base de données'!$A2331,O$1,"d")&lt;&gt;0,"",'Base de données'!$B2331),""))</f>
        <v/>
      </c>
      <c r="P2331" s="39" t="str">
        <f>IF(P$1&gt;$AE$1,"-",IFERROR(IF(DATEDIF('Base de données'!$A2331,P$1,"d")&lt;&gt;0,"",'Base de données'!$B2331),""))</f>
        <v/>
      </c>
      <c r="Q2331" s="39" t="str">
        <f>IF(Q$1&gt;$AE$1,"-",IFERROR(IF(DATEDIF('Base de données'!$A2331,Q$1,"d")&lt;&gt;0,"",'Base de données'!$B2331),""))</f>
        <v/>
      </c>
      <c r="R2331" s="39" t="str">
        <f>IF(R$1&gt;$AE$1,"-",IFERROR(IF(DATEDIF('Base de données'!$A2331,R$1,"d")&lt;&gt;0,"",'Base de données'!$B2331),""))</f>
        <v/>
      </c>
      <c r="S2331" s="39" t="str">
        <f>IF(S$1&gt;$AE$1,"-",IFERROR(IF(DATEDIF('Base de données'!$A2331,S$1,"d")&lt;&gt;0,"",'Base de données'!$B2331),""))</f>
        <v>4GZ42</v>
      </c>
      <c r="T2331" s="39" t="str">
        <f>IF(T$1&gt;$AE$1,"-",IFERROR(IF(DATEDIF('Base de données'!$A2331,T$1,"d")&lt;&gt;0,"",'Base de données'!$B2331),""))</f>
        <v/>
      </c>
      <c r="U2331" s="39" t="str">
        <f>IF(U$1&gt;$AE$1,"-",IFERROR(IF(DATEDIF('Base de données'!$A2331,U$1,"d")&lt;&gt;0,"",'Base de données'!$B2331),""))</f>
        <v/>
      </c>
      <c r="V2331" s="39" t="str">
        <f>IF(V$1&gt;$AE$1,"-",IFERROR(IF(DATEDIF('Base de données'!$A2331,V$1,"d")&lt;&gt;0,"",'Base de données'!$B2331),""))</f>
        <v/>
      </c>
      <c r="W2331" s="34"/>
      <c r="X2331" s="30" t="str">
        <f>'Base de données'!$C2331&amp;" "&amp;'Base de données'!$D2331</f>
        <v>Ledoux Jules</v>
      </c>
      <c r="Y2331" s="31">
        <f>COUNTIF('Base de données'!$B:$B,'Base de données'!$B2331)</f>
        <v>12</v>
      </c>
      <c r="AA2331" s="87" cm="1">
        <f t="array" aca="1" ref="AA2331" ca="1">INDIRECT("'Base de données'!A" &amp; ROW(Y2331))</f>
        <v>45901</v>
      </c>
      <c r="AB2331" s="51" t="str" cm="1">
        <f t="array" aca="1" ref="AB2331" ca="1">INDIRECT("'Base de données'!B" &amp; ROW(Z2331))</f>
        <v>4GZ42</v>
      </c>
    </row>
    <row r="2332" spans="1:28" x14ac:dyDescent="0.3">
      <c r="A2332" s="41" t="str">
        <f ca="1">IF(IF(AND($B2332&lt;&gt;"-",$B2332=$E2332),"Entrée et sortie","-")="Entrée et sortie",'Base de données'!$B2332,"-")</f>
        <v>-</v>
      </c>
      <c r="B2332" s="41" t="str">
        <f t="shared" ca="1" si="147"/>
        <v>-</v>
      </c>
      <c r="C2332" s="41" t="str">
        <f t="shared" ca="1" si="148"/>
        <v>-</v>
      </c>
      <c r="D2332" s="41" t="str">
        <f>IF($F2332="sortie en cours d'année",'Base de données'!$B2332,"-")</f>
        <v>-</v>
      </c>
      <c r="E2332" s="41" t="str">
        <f>IF($H2332="entrée en cours d'année",'Base de données'!$B2332,"-")</f>
        <v>-</v>
      </c>
      <c r="F2332" s="37" t="str">
        <f t="shared" si="145"/>
        <v/>
      </c>
      <c r="G2332" s="37" t="str">
        <f>IF($J2332="mouvement",_xlfn.XLOOKUP('Base de données'!$B2332,$V:$V,$V:$V,0),"")</f>
        <v/>
      </c>
      <c r="H2332" s="37" t="str">
        <f t="shared" si="146"/>
        <v/>
      </c>
      <c r="I2332" s="37" t="str">
        <f>IF($J2332="mouvement",_xlfn.XLOOKUP('Base de données'!$B2332,$K:$K,$K:$K,0),"")</f>
        <v/>
      </c>
      <c r="J2332" s="38" t="str">
        <f>IF(AND(Y2332&lt;&gt;MAX(Y:Y),COUNTIF(K2332:V2332,'Base de données'!$B2332)&gt;0),"mouvement","")</f>
        <v/>
      </c>
      <c r="K2332" s="39" t="str">
        <f>IF(K$1&gt;$AE$1,"-",IFERROR(IF(DATEDIF('Base de données'!$A2332,K$1,"d")&lt;&gt;0,"",'Base de données'!$B2332),""))</f>
        <v/>
      </c>
      <c r="L2332" s="39" t="str">
        <f>IF(L$1&gt;$AE$1,"-",IFERROR(IF(DATEDIF('Base de données'!$A2332,L$1,"d")&lt;&gt;0,"",'Base de données'!$B2332),""))</f>
        <v/>
      </c>
      <c r="M2332" s="39" t="str">
        <f>IF(M$1&gt;$AE$1,"-",IFERROR(IF(DATEDIF('Base de données'!$A2332,M$1,"d")&lt;&gt;0,"",'Base de données'!$B2332),""))</f>
        <v/>
      </c>
      <c r="N2332" s="39" t="str">
        <f>IF(N$1&gt;$AE$1,"-",IFERROR(IF(DATEDIF('Base de données'!$A2332,N$1,"d")&lt;&gt;0,"",'Base de données'!$B2332),""))</f>
        <v/>
      </c>
      <c r="O2332" s="39" t="str">
        <f>IF(O$1&gt;$AE$1,"-",IFERROR(IF(DATEDIF('Base de données'!$A2332,O$1,"d")&lt;&gt;0,"",'Base de données'!$B2332),""))</f>
        <v/>
      </c>
      <c r="P2332" s="39" t="str">
        <f>IF(P$1&gt;$AE$1,"-",IFERROR(IF(DATEDIF('Base de données'!$A2332,P$1,"d")&lt;&gt;0,"",'Base de données'!$B2332),""))</f>
        <v/>
      </c>
      <c r="Q2332" s="39" t="str">
        <f>IF(Q$1&gt;$AE$1,"-",IFERROR(IF(DATEDIF('Base de données'!$A2332,Q$1,"d")&lt;&gt;0,"",'Base de données'!$B2332),""))</f>
        <v/>
      </c>
      <c r="R2332" s="39" t="str">
        <f>IF(R$1&gt;$AE$1,"-",IFERROR(IF(DATEDIF('Base de données'!$A2332,R$1,"d")&lt;&gt;0,"",'Base de données'!$B2332),""))</f>
        <v/>
      </c>
      <c r="S2332" s="39" t="str">
        <f>IF(S$1&gt;$AE$1,"-",IFERROR(IF(DATEDIF('Base de données'!$A2332,S$1,"d")&lt;&gt;0,"",'Base de données'!$B2332),""))</f>
        <v>53NY9</v>
      </c>
      <c r="T2332" s="39" t="str">
        <f>IF(T$1&gt;$AE$1,"-",IFERROR(IF(DATEDIF('Base de données'!$A2332,T$1,"d")&lt;&gt;0,"",'Base de données'!$B2332),""))</f>
        <v/>
      </c>
      <c r="U2332" s="39" t="str">
        <f>IF(U$1&gt;$AE$1,"-",IFERROR(IF(DATEDIF('Base de données'!$A2332,U$1,"d")&lt;&gt;0,"",'Base de données'!$B2332),""))</f>
        <v/>
      </c>
      <c r="V2332" s="39" t="str">
        <f>IF(V$1&gt;$AE$1,"-",IFERROR(IF(DATEDIF('Base de données'!$A2332,V$1,"d")&lt;&gt;0,"",'Base de données'!$B2332),""))</f>
        <v/>
      </c>
      <c r="W2332" s="34"/>
      <c r="X2332" s="30" t="str">
        <f>'Base de données'!$C2332&amp;" "&amp;'Base de données'!$D2332</f>
        <v>Salmon Guillaume</v>
      </c>
      <c r="Y2332" s="31">
        <f>COUNTIF('Base de données'!$B:$B,'Base de données'!$B2332)</f>
        <v>12</v>
      </c>
      <c r="AA2332" s="87" cm="1">
        <f t="array" aca="1" ref="AA2332" ca="1">INDIRECT("'Base de données'!A" &amp; ROW(Y2332))</f>
        <v>45901</v>
      </c>
      <c r="AB2332" s="51" t="str" cm="1">
        <f t="array" aca="1" ref="AB2332" ca="1">INDIRECT("'Base de données'!B" &amp; ROW(Z2332))</f>
        <v>53NY9</v>
      </c>
    </row>
    <row r="2333" spans="1:28" x14ac:dyDescent="0.3">
      <c r="A2333" s="41" t="str">
        <f ca="1">IF(IF(AND($B2333&lt;&gt;"-",$B2333=$E2333),"Entrée et sortie","-")="Entrée et sortie",'Base de données'!$B2333,"-")</f>
        <v>-</v>
      </c>
      <c r="B2333" s="41" t="str">
        <f t="shared" ca="1" si="147"/>
        <v>-</v>
      </c>
      <c r="C2333" s="41" t="str">
        <f t="shared" ca="1" si="148"/>
        <v>-</v>
      </c>
      <c r="D2333" s="41" t="str">
        <f>IF($F2333="sortie en cours d'année",'Base de données'!$B2333,"-")</f>
        <v>-</v>
      </c>
      <c r="E2333" s="41" t="str">
        <f>IF($H2333="entrée en cours d'année",'Base de données'!$B2333,"-")</f>
        <v>-</v>
      </c>
      <c r="F2333" s="37" t="str">
        <f t="shared" si="145"/>
        <v/>
      </c>
      <c r="G2333" s="37" t="str">
        <f>IF($J2333="mouvement",_xlfn.XLOOKUP('Base de données'!$B2333,$V:$V,$V:$V,0),"")</f>
        <v/>
      </c>
      <c r="H2333" s="37" t="str">
        <f t="shared" si="146"/>
        <v/>
      </c>
      <c r="I2333" s="37" t="str">
        <f>IF($J2333="mouvement",_xlfn.XLOOKUP('Base de données'!$B2333,$K:$K,$K:$K,0),"")</f>
        <v/>
      </c>
      <c r="J2333" s="38" t="str">
        <f>IF(AND(Y2333&lt;&gt;MAX(Y:Y),COUNTIF(K2333:V2333,'Base de données'!$B2333)&gt;0),"mouvement","")</f>
        <v/>
      </c>
      <c r="K2333" s="39" t="str">
        <f>IF(K$1&gt;$AE$1,"-",IFERROR(IF(DATEDIF('Base de données'!$A2333,K$1,"d")&lt;&gt;0,"",'Base de données'!$B2333),""))</f>
        <v/>
      </c>
      <c r="L2333" s="39" t="str">
        <f>IF(L$1&gt;$AE$1,"-",IFERROR(IF(DATEDIF('Base de données'!$A2333,L$1,"d")&lt;&gt;0,"",'Base de données'!$B2333),""))</f>
        <v/>
      </c>
      <c r="M2333" s="39" t="str">
        <f>IF(M$1&gt;$AE$1,"-",IFERROR(IF(DATEDIF('Base de données'!$A2333,M$1,"d")&lt;&gt;0,"",'Base de données'!$B2333),""))</f>
        <v/>
      </c>
      <c r="N2333" s="39" t="str">
        <f>IF(N$1&gt;$AE$1,"-",IFERROR(IF(DATEDIF('Base de données'!$A2333,N$1,"d")&lt;&gt;0,"",'Base de données'!$B2333),""))</f>
        <v/>
      </c>
      <c r="O2333" s="39" t="str">
        <f>IF(O$1&gt;$AE$1,"-",IFERROR(IF(DATEDIF('Base de données'!$A2333,O$1,"d")&lt;&gt;0,"",'Base de données'!$B2333),""))</f>
        <v/>
      </c>
      <c r="P2333" s="39" t="str">
        <f>IF(P$1&gt;$AE$1,"-",IFERROR(IF(DATEDIF('Base de données'!$A2333,P$1,"d")&lt;&gt;0,"",'Base de données'!$B2333),""))</f>
        <v/>
      </c>
      <c r="Q2333" s="39" t="str">
        <f>IF(Q$1&gt;$AE$1,"-",IFERROR(IF(DATEDIF('Base de données'!$A2333,Q$1,"d")&lt;&gt;0,"",'Base de données'!$B2333),""))</f>
        <v/>
      </c>
      <c r="R2333" s="39" t="str">
        <f>IF(R$1&gt;$AE$1,"-",IFERROR(IF(DATEDIF('Base de données'!$A2333,R$1,"d")&lt;&gt;0,"",'Base de données'!$B2333),""))</f>
        <v/>
      </c>
      <c r="S2333" s="39" t="str">
        <f>IF(S$1&gt;$AE$1,"-",IFERROR(IF(DATEDIF('Base de données'!$A2333,S$1,"d")&lt;&gt;0,"",'Base de données'!$B2333),""))</f>
        <v>CHYQ5</v>
      </c>
      <c r="T2333" s="39" t="str">
        <f>IF(T$1&gt;$AE$1,"-",IFERROR(IF(DATEDIF('Base de données'!$A2333,T$1,"d")&lt;&gt;0,"",'Base de données'!$B2333),""))</f>
        <v/>
      </c>
      <c r="U2333" s="39" t="str">
        <f>IF(U$1&gt;$AE$1,"-",IFERROR(IF(DATEDIF('Base de données'!$A2333,U$1,"d")&lt;&gt;0,"",'Base de données'!$B2333),""))</f>
        <v/>
      </c>
      <c r="V2333" s="39" t="str">
        <f>IF(V$1&gt;$AE$1,"-",IFERROR(IF(DATEDIF('Base de données'!$A2333,V$1,"d")&lt;&gt;0,"",'Base de données'!$B2333),""))</f>
        <v/>
      </c>
      <c r="W2333" s="34"/>
      <c r="X2333" s="30" t="str">
        <f>'Base de données'!$C2333&amp;" "&amp;'Base de données'!$D2333</f>
        <v>Camus Isaac</v>
      </c>
      <c r="Y2333" s="31">
        <f>COUNTIF('Base de données'!$B:$B,'Base de données'!$B2333)</f>
        <v>12</v>
      </c>
      <c r="AA2333" s="87" cm="1">
        <f t="array" aca="1" ref="AA2333" ca="1">INDIRECT("'Base de données'!A" &amp; ROW(Y2333))</f>
        <v>45901</v>
      </c>
      <c r="AB2333" s="51" t="str" cm="1">
        <f t="array" aca="1" ref="AB2333" ca="1">INDIRECT("'Base de données'!B" &amp; ROW(Z2333))</f>
        <v>CHYQ5</v>
      </c>
    </row>
    <row r="2334" spans="1:28" x14ac:dyDescent="0.3">
      <c r="A2334" s="41" t="str">
        <f ca="1">IF(IF(AND($B2334&lt;&gt;"-",$B2334=$E2334),"Entrée et sortie","-")="Entrée et sortie",'Base de données'!$B2334,"-")</f>
        <v>-</v>
      </c>
      <c r="B2334" s="41" t="str">
        <f t="shared" ca="1" si="147"/>
        <v>-</v>
      </c>
      <c r="C2334" s="41" t="str">
        <f t="shared" ca="1" si="148"/>
        <v>-</v>
      </c>
      <c r="D2334" s="41" t="str">
        <f>IF($F2334="sortie en cours d'année",'Base de données'!$B2334,"-")</f>
        <v>-</v>
      </c>
      <c r="E2334" s="41" t="str">
        <f>IF($H2334="entrée en cours d'année",'Base de données'!$B2334,"-")</f>
        <v>-</v>
      </c>
      <c r="F2334" s="37" t="str">
        <f t="shared" si="145"/>
        <v/>
      </c>
      <c r="G2334" s="37" t="str">
        <f>IF($J2334="mouvement",_xlfn.XLOOKUP('Base de données'!$B2334,$V:$V,$V:$V,0),"")</f>
        <v/>
      </c>
      <c r="H2334" s="37" t="str">
        <f t="shared" si="146"/>
        <v/>
      </c>
      <c r="I2334" s="37" t="str">
        <f>IF($J2334="mouvement",_xlfn.XLOOKUP('Base de données'!$B2334,$K:$K,$K:$K,0),"")</f>
        <v/>
      </c>
      <c r="J2334" s="38" t="str">
        <f>IF(AND(Y2334&lt;&gt;MAX(Y:Y),COUNTIF(K2334:V2334,'Base de données'!$B2334)&gt;0),"mouvement","")</f>
        <v/>
      </c>
      <c r="K2334" s="39" t="str">
        <f>IF(K$1&gt;$AE$1,"-",IFERROR(IF(DATEDIF('Base de données'!$A2334,K$1,"d")&lt;&gt;0,"",'Base de données'!$B2334),""))</f>
        <v/>
      </c>
      <c r="L2334" s="39" t="str">
        <f>IF(L$1&gt;$AE$1,"-",IFERROR(IF(DATEDIF('Base de données'!$A2334,L$1,"d")&lt;&gt;0,"",'Base de données'!$B2334),""))</f>
        <v/>
      </c>
      <c r="M2334" s="39" t="str">
        <f>IF(M$1&gt;$AE$1,"-",IFERROR(IF(DATEDIF('Base de données'!$A2334,M$1,"d")&lt;&gt;0,"",'Base de données'!$B2334),""))</f>
        <v/>
      </c>
      <c r="N2334" s="39" t="str">
        <f>IF(N$1&gt;$AE$1,"-",IFERROR(IF(DATEDIF('Base de données'!$A2334,N$1,"d")&lt;&gt;0,"",'Base de données'!$B2334),""))</f>
        <v/>
      </c>
      <c r="O2334" s="39" t="str">
        <f>IF(O$1&gt;$AE$1,"-",IFERROR(IF(DATEDIF('Base de données'!$A2334,O$1,"d")&lt;&gt;0,"",'Base de données'!$B2334),""))</f>
        <v/>
      </c>
      <c r="P2334" s="39" t="str">
        <f>IF(P$1&gt;$AE$1,"-",IFERROR(IF(DATEDIF('Base de données'!$A2334,P$1,"d")&lt;&gt;0,"",'Base de données'!$B2334),""))</f>
        <v/>
      </c>
      <c r="Q2334" s="39" t="str">
        <f>IF(Q$1&gt;$AE$1,"-",IFERROR(IF(DATEDIF('Base de données'!$A2334,Q$1,"d")&lt;&gt;0,"",'Base de données'!$B2334),""))</f>
        <v/>
      </c>
      <c r="R2334" s="39" t="str">
        <f>IF(R$1&gt;$AE$1,"-",IFERROR(IF(DATEDIF('Base de données'!$A2334,R$1,"d")&lt;&gt;0,"",'Base de données'!$B2334),""))</f>
        <v/>
      </c>
      <c r="S2334" s="39" t="str">
        <f>IF(S$1&gt;$AE$1,"-",IFERROR(IF(DATEDIF('Base de données'!$A2334,S$1,"d")&lt;&gt;0,"",'Base de données'!$B2334),""))</f>
        <v>8E9LF</v>
      </c>
      <c r="T2334" s="39" t="str">
        <f>IF(T$1&gt;$AE$1,"-",IFERROR(IF(DATEDIF('Base de données'!$A2334,T$1,"d")&lt;&gt;0,"",'Base de données'!$B2334),""))</f>
        <v/>
      </c>
      <c r="U2334" s="39" t="str">
        <f>IF(U$1&gt;$AE$1,"-",IFERROR(IF(DATEDIF('Base de données'!$A2334,U$1,"d")&lt;&gt;0,"",'Base de données'!$B2334),""))</f>
        <v/>
      </c>
      <c r="V2334" s="39" t="str">
        <f>IF(V$1&gt;$AE$1,"-",IFERROR(IF(DATEDIF('Base de données'!$A2334,V$1,"d")&lt;&gt;0,"",'Base de données'!$B2334),""))</f>
        <v/>
      </c>
      <c r="W2334" s="34"/>
      <c r="X2334" s="30" t="str">
        <f>'Base de données'!$C2334&amp;" "&amp;'Base de données'!$D2334</f>
        <v>Baron Marcelle</v>
      </c>
      <c r="Y2334" s="31">
        <f>COUNTIF('Base de données'!$B:$B,'Base de données'!$B2334)</f>
        <v>12</v>
      </c>
      <c r="AA2334" s="87" cm="1">
        <f t="array" aca="1" ref="AA2334" ca="1">INDIRECT("'Base de données'!A" &amp; ROW(Y2334))</f>
        <v>45901</v>
      </c>
      <c r="AB2334" s="51" t="str" cm="1">
        <f t="array" aca="1" ref="AB2334" ca="1">INDIRECT("'Base de données'!B" &amp; ROW(Z2334))</f>
        <v>8E9LF</v>
      </c>
    </row>
    <row r="2335" spans="1:28" x14ac:dyDescent="0.3">
      <c r="A2335" s="41" t="str">
        <f ca="1">IF(IF(AND($B2335&lt;&gt;"-",$B2335=$E2335),"Entrée et sortie","-")="Entrée et sortie",'Base de données'!$B2335,"-")</f>
        <v>-</v>
      </c>
      <c r="B2335" s="41" t="str">
        <f t="shared" ca="1" si="147"/>
        <v>-</v>
      </c>
      <c r="C2335" s="41" t="str">
        <f t="shared" ca="1" si="148"/>
        <v>-</v>
      </c>
      <c r="D2335" s="41" t="str">
        <f>IF($F2335="sortie en cours d'année",'Base de données'!$B2335,"-")</f>
        <v>-</v>
      </c>
      <c r="E2335" s="41" t="str">
        <f>IF($H2335="entrée en cours d'année",'Base de données'!$B2335,"-")</f>
        <v>-</v>
      </c>
      <c r="F2335" s="37" t="str">
        <f t="shared" si="145"/>
        <v/>
      </c>
      <c r="G2335" s="37" t="str">
        <f>IF($J2335="mouvement",_xlfn.XLOOKUP('Base de données'!$B2335,$V:$V,$V:$V,0),"")</f>
        <v/>
      </c>
      <c r="H2335" s="37" t="str">
        <f t="shared" si="146"/>
        <v/>
      </c>
      <c r="I2335" s="37" t="str">
        <f>IF($J2335="mouvement",_xlfn.XLOOKUP('Base de données'!$B2335,$K:$K,$K:$K,0),"")</f>
        <v/>
      </c>
      <c r="J2335" s="38" t="str">
        <f>IF(AND(Y2335&lt;&gt;MAX(Y:Y),COUNTIF(K2335:V2335,'Base de données'!$B2335)&gt;0),"mouvement","")</f>
        <v/>
      </c>
      <c r="K2335" s="39" t="str">
        <f>IF(K$1&gt;$AE$1,"-",IFERROR(IF(DATEDIF('Base de données'!$A2335,K$1,"d")&lt;&gt;0,"",'Base de données'!$B2335),""))</f>
        <v/>
      </c>
      <c r="L2335" s="39" t="str">
        <f>IF(L$1&gt;$AE$1,"-",IFERROR(IF(DATEDIF('Base de données'!$A2335,L$1,"d")&lt;&gt;0,"",'Base de données'!$B2335),""))</f>
        <v/>
      </c>
      <c r="M2335" s="39" t="str">
        <f>IF(M$1&gt;$AE$1,"-",IFERROR(IF(DATEDIF('Base de données'!$A2335,M$1,"d")&lt;&gt;0,"",'Base de données'!$B2335),""))</f>
        <v/>
      </c>
      <c r="N2335" s="39" t="str">
        <f>IF(N$1&gt;$AE$1,"-",IFERROR(IF(DATEDIF('Base de données'!$A2335,N$1,"d")&lt;&gt;0,"",'Base de données'!$B2335),""))</f>
        <v/>
      </c>
      <c r="O2335" s="39" t="str">
        <f>IF(O$1&gt;$AE$1,"-",IFERROR(IF(DATEDIF('Base de données'!$A2335,O$1,"d")&lt;&gt;0,"",'Base de données'!$B2335),""))</f>
        <v/>
      </c>
      <c r="P2335" s="39" t="str">
        <f>IF(P$1&gt;$AE$1,"-",IFERROR(IF(DATEDIF('Base de données'!$A2335,P$1,"d")&lt;&gt;0,"",'Base de données'!$B2335),""))</f>
        <v/>
      </c>
      <c r="Q2335" s="39" t="str">
        <f>IF(Q$1&gt;$AE$1,"-",IFERROR(IF(DATEDIF('Base de données'!$A2335,Q$1,"d")&lt;&gt;0,"",'Base de données'!$B2335),""))</f>
        <v/>
      </c>
      <c r="R2335" s="39" t="str">
        <f>IF(R$1&gt;$AE$1,"-",IFERROR(IF(DATEDIF('Base de données'!$A2335,R$1,"d")&lt;&gt;0,"",'Base de données'!$B2335),""))</f>
        <v/>
      </c>
      <c r="S2335" s="39" t="str">
        <f>IF(S$1&gt;$AE$1,"-",IFERROR(IF(DATEDIF('Base de données'!$A2335,S$1,"d")&lt;&gt;0,"",'Base de données'!$B2335),""))</f>
        <v>M5OQN</v>
      </c>
      <c r="T2335" s="39" t="str">
        <f>IF(T$1&gt;$AE$1,"-",IFERROR(IF(DATEDIF('Base de données'!$A2335,T$1,"d")&lt;&gt;0,"",'Base de données'!$B2335),""))</f>
        <v/>
      </c>
      <c r="U2335" s="39" t="str">
        <f>IF(U$1&gt;$AE$1,"-",IFERROR(IF(DATEDIF('Base de données'!$A2335,U$1,"d")&lt;&gt;0,"",'Base de données'!$B2335),""))</f>
        <v/>
      </c>
      <c r="V2335" s="39" t="str">
        <f>IF(V$1&gt;$AE$1,"-",IFERROR(IF(DATEDIF('Base de données'!$A2335,V$1,"d")&lt;&gt;0,"",'Base de données'!$B2335),""))</f>
        <v/>
      </c>
      <c r="W2335" s="34"/>
      <c r="X2335" s="30" t="str">
        <f>'Base de données'!$C2335&amp;" "&amp;'Base de données'!$D2335</f>
        <v>Courtois Marcel</v>
      </c>
      <c r="Y2335" s="31">
        <f>COUNTIF('Base de données'!$B:$B,'Base de données'!$B2335)</f>
        <v>12</v>
      </c>
      <c r="AA2335" s="87" cm="1">
        <f t="array" aca="1" ref="AA2335" ca="1">INDIRECT("'Base de données'!A" &amp; ROW(Y2335))</f>
        <v>45901</v>
      </c>
      <c r="AB2335" s="51" t="str" cm="1">
        <f t="array" aca="1" ref="AB2335" ca="1">INDIRECT("'Base de données'!B" &amp; ROW(Z2335))</f>
        <v>M5OQN</v>
      </c>
    </row>
    <row r="2336" spans="1:28" x14ac:dyDescent="0.3">
      <c r="A2336" s="41" t="str">
        <f ca="1">IF(IF(AND($B2336&lt;&gt;"-",$B2336=$E2336),"Entrée et sortie","-")="Entrée et sortie",'Base de données'!$B2336,"-")</f>
        <v>-</v>
      </c>
      <c r="B2336" s="41" t="str">
        <f t="shared" ca="1" si="147"/>
        <v>-</v>
      </c>
      <c r="C2336" s="41" t="str">
        <f t="shared" ca="1" si="148"/>
        <v>-</v>
      </c>
      <c r="D2336" s="41" t="str">
        <f>IF($F2336="sortie en cours d'année",'Base de données'!$B2336,"-")</f>
        <v>-</v>
      </c>
      <c r="E2336" s="41" t="str">
        <f>IF($H2336="entrée en cours d'année",'Base de données'!$B2336,"-")</f>
        <v>-</v>
      </c>
      <c r="F2336" s="37" t="str">
        <f t="shared" si="145"/>
        <v/>
      </c>
      <c r="G2336" s="37" t="str">
        <f>IF($J2336="mouvement",_xlfn.XLOOKUP('Base de données'!$B2336,$V:$V,$V:$V,0),"")</f>
        <v/>
      </c>
      <c r="H2336" s="37" t="str">
        <f t="shared" si="146"/>
        <v/>
      </c>
      <c r="I2336" s="37" t="str">
        <f>IF($J2336="mouvement",_xlfn.XLOOKUP('Base de données'!$B2336,$K:$K,$K:$K,0),"")</f>
        <v/>
      </c>
      <c r="J2336" s="38" t="str">
        <f>IF(AND(Y2336&lt;&gt;MAX(Y:Y),COUNTIF(K2336:V2336,'Base de données'!$B2336)&gt;0),"mouvement","")</f>
        <v/>
      </c>
      <c r="K2336" s="39" t="str">
        <f>IF(K$1&gt;$AE$1,"-",IFERROR(IF(DATEDIF('Base de données'!$A2336,K$1,"d")&lt;&gt;0,"",'Base de données'!$B2336),""))</f>
        <v/>
      </c>
      <c r="L2336" s="39" t="str">
        <f>IF(L$1&gt;$AE$1,"-",IFERROR(IF(DATEDIF('Base de données'!$A2336,L$1,"d")&lt;&gt;0,"",'Base de données'!$B2336),""))</f>
        <v/>
      </c>
      <c r="M2336" s="39" t="str">
        <f>IF(M$1&gt;$AE$1,"-",IFERROR(IF(DATEDIF('Base de données'!$A2336,M$1,"d")&lt;&gt;0,"",'Base de données'!$B2336),""))</f>
        <v/>
      </c>
      <c r="N2336" s="39" t="str">
        <f>IF(N$1&gt;$AE$1,"-",IFERROR(IF(DATEDIF('Base de données'!$A2336,N$1,"d")&lt;&gt;0,"",'Base de données'!$B2336),""))</f>
        <v/>
      </c>
      <c r="O2336" s="39" t="str">
        <f>IF(O$1&gt;$AE$1,"-",IFERROR(IF(DATEDIF('Base de données'!$A2336,O$1,"d")&lt;&gt;0,"",'Base de données'!$B2336),""))</f>
        <v/>
      </c>
      <c r="P2336" s="39" t="str">
        <f>IF(P$1&gt;$AE$1,"-",IFERROR(IF(DATEDIF('Base de données'!$A2336,P$1,"d")&lt;&gt;0,"",'Base de données'!$B2336),""))</f>
        <v/>
      </c>
      <c r="Q2336" s="39" t="str">
        <f>IF(Q$1&gt;$AE$1,"-",IFERROR(IF(DATEDIF('Base de données'!$A2336,Q$1,"d")&lt;&gt;0,"",'Base de données'!$B2336),""))</f>
        <v/>
      </c>
      <c r="R2336" s="39" t="str">
        <f>IF(R$1&gt;$AE$1,"-",IFERROR(IF(DATEDIF('Base de données'!$A2336,R$1,"d")&lt;&gt;0,"",'Base de données'!$B2336),""))</f>
        <v/>
      </c>
      <c r="S2336" s="39" t="str">
        <f>IF(S$1&gt;$AE$1,"-",IFERROR(IF(DATEDIF('Base de données'!$A2336,S$1,"d")&lt;&gt;0,"",'Base de données'!$B2336),""))</f>
        <v>FOPU8</v>
      </c>
      <c r="T2336" s="39" t="str">
        <f>IF(T$1&gt;$AE$1,"-",IFERROR(IF(DATEDIF('Base de données'!$A2336,T$1,"d")&lt;&gt;0,"",'Base de données'!$B2336),""))</f>
        <v/>
      </c>
      <c r="U2336" s="39" t="str">
        <f>IF(U$1&gt;$AE$1,"-",IFERROR(IF(DATEDIF('Base de données'!$A2336,U$1,"d")&lt;&gt;0,"",'Base de données'!$B2336),""))</f>
        <v/>
      </c>
      <c r="V2336" s="39" t="str">
        <f>IF(V$1&gt;$AE$1,"-",IFERROR(IF(DATEDIF('Base de données'!$A2336,V$1,"d")&lt;&gt;0,"",'Base de données'!$B2336),""))</f>
        <v/>
      </c>
      <c r="W2336" s="34"/>
      <c r="X2336" s="30" t="str">
        <f>'Base de données'!$C2336&amp;" "&amp;'Base de données'!$D2336</f>
        <v>Boulay Pierre</v>
      </c>
      <c r="Y2336" s="31">
        <f>COUNTIF('Base de données'!$B:$B,'Base de données'!$B2336)</f>
        <v>12</v>
      </c>
      <c r="AA2336" s="87" cm="1">
        <f t="array" aca="1" ref="AA2336" ca="1">INDIRECT("'Base de données'!A" &amp; ROW(Y2336))</f>
        <v>45901</v>
      </c>
      <c r="AB2336" s="51" t="str" cm="1">
        <f t="array" aca="1" ref="AB2336" ca="1">INDIRECT("'Base de données'!B" &amp; ROW(Z2336))</f>
        <v>FOPU8</v>
      </c>
    </row>
    <row r="2337" spans="1:28" x14ac:dyDescent="0.3">
      <c r="A2337" s="41" t="str">
        <f ca="1">IF(IF(AND($B2337&lt;&gt;"-",$B2337=$E2337),"Entrée et sortie","-")="Entrée et sortie",'Base de données'!$B2337,"-")</f>
        <v>-</v>
      </c>
      <c r="B2337" s="41" t="str">
        <f t="shared" ca="1" si="147"/>
        <v>-</v>
      </c>
      <c r="C2337" s="41" t="str">
        <f t="shared" ca="1" si="148"/>
        <v>-</v>
      </c>
      <c r="D2337" s="41" t="str">
        <f>IF($F2337="sortie en cours d'année",'Base de données'!$B2337,"-")</f>
        <v>-</v>
      </c>
      <c r="E2337" s="41" t="str">
        <f>IF($H2337="entrée en cours d'année",'Base de données'!$B2337,"-")</f>
        <v>-</v>
      </c>
      <c r="F2337" s="37" t="str">
        <f t="shared" si="145"/>
        <v/>
      </c>
      <c r="G2337" s="37" t="str">
        <f>IF($J2337="mouvement",_xlfn.XLOOKUP('Base de données'!$B2337,$V:$V,$V:$V,0),"")</f>
        <v/>
      </c>
      <c r="H2337" s="37" t="str">
        <f t="shared" si="146"/>
        <v/>
      </c>
      <c r="I2337" s="37" t="str">
        <f>IF($J2337="mouvement",_xlfn.XLOOKUP('Base de données'!$B2337,$K:$K,$K:$K,0),"")</f>
        <v/>
      </c>
      <c r="J2337" s="38" t="str">
        <f>IF(AND(Y2337&lt;&gt;MAX(Y:Y),COUNTIF(K2337:V2337,'Base de données'!$B2337)&gt;0),"mouvement","")</f>
        <v/>
      </c>
      <c r="K2337" s="39" t="str">
        <f>IF(K$1&gt;$AE$1,"-",IFERROR(IF(DATEDIF('Base de données'!$A2337,K$1,"d")&lt;&gt;0,"",'Base de données'!$B2337),""))</f>
        <v/>
      </c>
      <c r="L2337" s="39" t="str">
        <f>IF(L$1&gt;$AE$1,"-",IFERROR(IF(DATEDIF('Base de données'!$A2337,L$1,"d")&lt;&gt;0,"",'Base de données'!$B2337),""))</f>
        <v/>
      </c>
      <c r="M2337" s="39" t="str">
        <f>IF(M$1&gt;$AE$1,"-",IFERROR(IF(DATEDIF('Base de données'!$A2337,M$1,"d")&lt;&gt;0,"",'Base de données'!$B2337),""))</f>
        <v/>
      </c>
      <c r="N2337" s="39" t="str">
        <f>IF(N$1&gt;$AE$1,"-",IFERROR(IF(DATEDIF('Base de données'!$A2337,N$1,"d")&lt;&gt;0,"",'Base de données'!$B2337),""))</f>
        <v/>
      </c>
      <c r="O2337" s="39" t="str">
        <f>IF(O$1&gt;$AE$1,"-",IFERROR(IF(DATEDIF('Base de données'!$A2337,O$1,"d")&lt;&gt;0,"",'Base de données'!$B2337),""))</f>
        <v/>
      </c>
      <c r="P2337" s="39" t="str">
        <f>IF(P$1&gt;$AE$1,"-",IFERROR(IF(DATEDIF('Base de données'!$A2337,P$1,"d")&lt;&gt;0,"",'Base de données'!$B2337),""))</f>
        <v/>
      </c>
      <c r="Q2337" s="39" t="str">
        <f>IF(Q$1&gt;$AE$1,"-",IFERROR(IF(DATEDIF('Base de données'!$A2337,Q$1,"d")&lt;&gt;0,"",'Base de données'!$B2337),""))</f>
        <v/>
      </c>
      <c r="R2337" s="39" t="str">
        <f>IF(R$1&gt;$AE$1,"-",IFERROR(IF(DATEDIF('Base de données'!$A2337,R$1,"d")&lt;&gt;0,"",'Base de données'!$B2337),""))</f>
        <v/>
      </c>
      <c r="S2337" s="39" t="str">
        <f>IF(S$1&gt;$AE$1,"-",IFERROR(IF(DATEDIF('Base de données'!$A2337,S$1,"d")&lt;&gt;0,"",'Base de données'!$B2337),""))</f>
        <v>7JO19</v>
      </c>
      <c r="T2337" s="39" t="str">
        <f>IF(T$1&gt;$AE$1,"-",IFERROR(IF(DATEDIF('Base de données'!$A2337,T$1,"d")&lt;&gt;0,"",'Base de données'!$B2337),""))</f>
        <v/>
      </c>
      <c r="U2337" s="39" t="str">
        <f>IF(U$1&gt;$AE$1,"-",IFERROR(IF(DATEDIF('Base de données'!$A2337,U$1,"d")&lt;&gt;0,"",'Base de données'!$B2337),""))</f>
        <v/>
      </c>
      <c r="V2337" s="39" t="str">
        <f>IF(V$1&gt;$AE$1,"-",IFERROR(IF(DATEDIF('Base de données'!$A2337,V$1,"d")&lt;&gt;0,"",'Base de données'!$B2337),""))</f>
        <v/>
      </c>
      <c r="W2337" s="34"/>
      <c r="X2337" s="30" t="str">
        <f>'Base de données'!$C2337&amp;" "&amp;'Base de données'!$D2337</f>
        <v>Lefebvre Richard</v>
      </c>
      <c r="Y2337" s="31">
        <f>COUNTIF('Base de données'!$B:$B,'Base de données'!$B2337)</f>
        <v>12</v>
      </c>
      <c r="AA2337" s="87" cm="1">
        <f t="array" aca="1" ref="AA2337" ca="1">INDIRECT("'Base de données'!A" &amp; ROW(Y2337))</f>
        <v>45901</v>
      </c>
      <c r="AB2337" s="51" t="str" cm="1">
        <f t="array" aca="1" ref="AB2337" ca="1">INDIRECT("'Base de données'!B" &amp; ROW(Z2337))</f>
        <v>7JO19</v>
      </c>
    </row>
    <row r="2338" spans="1:28" x14ac:dyDescent="0.3">
      <c r="A2338" s="41" t="str">
        <f ca="1">IF(IF(AND($B2338&lt;&gt;"-",$B2338=$E2338),"Entrée et sortie","-")="Entrée et sortie",'Base de données'!$B2338,"-")</f>
        <v>-</v>
      </c>
      <c r="B2338" s="41" t="str">
        <f t="shared" ca="1" si="147"/>
        <v>-</v>
      </c>
      <c r="C2338" s="41" t="str">
        <f t="shared" ca="1" si="148"/>
        <v>-</v>
      </c>
      <c r="D2338" s="41" t="str">
        <f>IF($F2338="sortie en cours d'année",'Base de données'!$B2338,"-")</f>
        <v>-</v>
      </c>
      <c r="E2338" s="41" t="str">
        <f>IF($H2338="entrée en cours d'année",'Base de données'!$B2338,"-")</f>
        <v>-</v>
      </c>
      <c r="F2338" s="37" t="str">
        <f t="shared" si="145"/>
        <v/>
      </c>
      <c r="G2338" s="37" t="str">
        <f>IF($J2338="mouvement",_xlfn.XLOOKUP('Base de données'!$B2338,$V:$V,$V:$V,0),"")</f>
        <v/>
      </c>
      <c r="H2338" s="37" t="str">
        <f t="shared" si="146"/>
        <v/>
      </c>
      <c r="I2338" s="37" t="str">
        <f>IF($J2338="mouvement",_xlfn.XLOOKUP('Base de données'!$B2338,$K:$K,$K:$K,0),"")</f>
        <v/>
      </c>
      <c r="J2338" s="38" t="str">
        <f>IF(AND(Y2338&lt;&gt;MAX(Y:Y),COUNTIF(K2338:V2338,'Base de données'!$B2338)&gt;0),"mouvement","")</f>
        <v/>
      </c>
      <c r="K2338" s="39" t="str">
        <f>IF(K$1&gt;$AE$1,"-",IFERROR(IF(DATEDIF('Base de données'!$A2338,K$1,"d")&lt;&gt;0,"",'Base de données'!$B2338),""))</f>
        <v/>
      </c>
      <c r="L2338" s="39" t="str">
        <f>IF(L$1&gt;$AE$1,"-",IFERROR(IF(DATEDIF('Base de données'!$A2338,L$1,"d")&lt;&gt;0,"",'Base de données'!$B2338),""))</f>
        <v/>
      </c>
      <c r="M2338" s="39" t="str">
        <f>IF(M$1&gt;$AE$1,"-",IFERROR(IF(DATEDIF('Base de données'!$A2338,M$1,"d")&lt;&gt;0,"",'Base de données'!$B2338),""))</f>
        <v/>
      </c>
      <c r="N2338" s="39" t="str">
        <f>IF(N$1&gt;$AE$1,"-",IFERROR(IF(DATEDIF('Base de données'!$A2338,N$1,"d")&lt;&gt;0,"",'Base de données'!$B2338),""))</f>
        <v/>
      </c>
      <c r="O2338" s="39" t="str">
        <f>IF(O$1&gt;$AE$1,"-",IFERROR(IF(DATEDIF('Base de données'!$A2338,O$1,"d")&lt;&gt;0,"",'Base de données'!$B2338),""))</f>
        <v/>
      </c>
      <c r="P2338" s="39" t="str">
        <f>IF(P$1&gt;$AE$1,"-",IFERROR(IF(DATEDIF('Base de données'!$A2338,P$1,"d")&lt;&gt;0,"",'Base de données'!$B2338),""))</f>
        <v/>
      </c>
      <c r="Q2338" s="39" t="str">
        <f>IF(Q$1&gt;$AE$1,"-",IFERROR(IF(DATEDIF('Base de données'!$A2338,Q$1,"d")&lt;&gt;0,"",'Base de données'!$B2338),""))</f>
        <v/>
      </c>
      <c r="R2338" s="39" t="str">
        <f>IF(R$1&gt;$AE$1,"-",IFERROR(IF(DATEDIF('Base de données'!$A2338,R$1,"d")&lt;&gt;0,"",'Base de données'!$B2338),""))</f>
        <v/>
      </c>
      <c r="S2338" s="39" t="str">
        <f>IF(S$1&gt;$AE$1,"-",IFERROR(IF(DATEDIF('Base de données'!$A2338,S$1,"d")&lt;&gt;0,"",'Base de données'!$B2338),""))</f>
        <v>NNRI4</v>
      </c>
      <c r="T2338" s="39" t="str">
        <f>IF(T$1&gt;$AE$1,"-",IFERROR(IF(DATEDIF('Base de données'!$A2338,T$1,"d")&lt;&gt;0,"",'Base de données'!$B2338),""))</f>
        <v/>
      </c>
      <c r="U2338" s="39" t="str">
        <f>IF(U$1&gt;$AE$1,"-",IFERROR(IF(DATEDIF('Base de données'!$A2338,U$1,"d")&lt;&gt;0,"",'Base de données'!$B2338),""))</f>
        <v/>
      </c>
      <c r="V2338" s="39" t="str">
        <f>IF(V$1&gt;$AE$1,"-",IFERROR(IF(DATEDIF('Base de données'!$A2338,V$1,"d")&lt;&gt;0,"",'Base de données'!$B2338),""))</f>
        <v/>
      </c>
      <c r="W2338" s="34"/>
      <c r="X2338" s="30" t="str">
        <f>'Base de données'!$C2338&amp;" "&amp;'Base de données'!$D2338</f>
        <v>Rousseau Odette</v>
      </c>
      <c r="Y2338" s="31">
        <f>COUNTIF('Base de données'!$B:$B,'Base de données'!$B2338)</f>
        <v>12</v>
      </c>
      <c r="AA2338" s="87" cm="1">
        <f t="array" aca="1" ref="AA2338" ca="1">INDIRECT("'Base de données'!A" &amp; ROW(Y2338))</f>
        <v>45901</v>
      </c>
      <c r="AB2338" s="51" t="str" cm="1">
        <f t="array" aca="1" ref="AB2338" ca="1">INDIRECT("'Base de données'!B" &amp; ROW(Z2338))</f>
        <v>NNRI4</v>
      </c>
    </row>
    <row r="2339" spans="1:28" x14ac:dyDescent="0.3">
      <c r="A2339" s="41" t="str">
        <f ca="1">IF(IF(AND($B2339&lt;&gt;"-",$B2339=$E2339),"Entrée et sortie","-")="Entrée et sortie",'Base de données'!$B2339,"-")</f>
        <v>-</v>
      </c>
      <c r="B2339" s="41" t="str">
        <f t="shared" ca="1" si="147"/>
        <v>-</v>
      </c>
      <c r="C2339" s="41" t="str">
        <f t="shared" ca="1" si="148"/>
        <v>-</v>
      </c>
      <c r="D2339" s="41" t="str">
        <f>IF($F2339="sortie en cours d'année",'Base de données'!$B2339,"-")</f>
        <v>-</v>
      </c>
      <c r="E2339" s="41" t="str">
        <f>IF($H2339="entrée en cours d'année",'Base de données'!$B2339,"-")</f>
        <v>-</v>
      </c>
      <c r="F2339" s="37" t="str">
        <f t="shared" si="145"/>
        <v/>
      </c>
      <c r="G2339" s="37" t="str">
        <f>IF($J2339="mouvement",_xlfn.XLOOKUP('Base de données'!$B2339,$V:$V,$V:$V,0),"")</f>
        <v/>
      </c>
      <c r="H2339" s="37" t="str">
        <f t="shared" si="146"/>
        <v/>
      </c>
      <c r="I2339" s="37" t="str">
        <f>IF($J2339="mouvement",_xlfn.XLOOKUP('Base de données'!$B2339,$K:$K,$K:$K,0),"")</f>
        <v/>
      </c>
      <c r="J2339" s="38" t="str">
        <f>IF(AND(Y2339&lt;&gt;MAX(Y:Y),COUNTIF(K2339:V2339,'Base de données'!$B2339)&gt;0),"mouvement","")</f>
        <v/>
      </c>
      <c r="K2339" s="39" t="str">
        <f>IF(K$1&gt;$AE$1,"-",IFERROR(IF(DATEDIF('Base de données'!$A2339,K$1,"d")&lt;&gt;0,"",'Base de données'!$B2339),""))</f>
        <v/>
      </c>
      <c r="L2339" s="39" t="str">
        <f>IF(L$1&gt;$AE$1,"-",IFERROR(IF(DATEDIF('Base de données'!$A2339,L$1,"d")&lt;&gt;0,"",'Base de données'!$B2339),""))</f>
        <v/>
      </c>
      <c r="M2339" s="39" t="str">
        <f>IF(M$1&gt;$AE$1,"-",IFERROR(IF(DATEDIF('Base de données'!$A2339,M$1,"d")&lt;&gt;0,"",'Base de données'!$B2339),""))</f>
        <v/>
      </c>
      <c r="N2339" s="39" t="str">
        <f>IF(N$1&gt;$AE$1,"-",IFERROR(IF(DATEDIF('Base de données'!$A2339,N$1,"d")&lt;&gt;0,"",'Base de données'!$B2339),""))</f>
        <v/>
      </c>
      <c r="O2339" s="39" t="str">
        <f>IF(O$1&gt;$AE$1,"-",IFERROR(IF(DATEDIF('Base de données'!$A2339,O$1,"d")&lt;&gt;0,"",'Base de données'!$B2339),""))</f>
        <v/>
      </c>
      <c r="P2339" s="39" t="str">
        <f>IF(P$1&gt;$AE$1,"-",IFERROR(IF(DATEDIF('Base de données'!$A2339,P$1,"d")&lt;&gt;0,"",'Base de données'!$B2339),""))</f>
        <v/>
      </c>
      <c r="Q2339" s="39" t="str">
        <f>IF(Q$1&gt;$AE$1,"-",IFERROR(IF(DATEDIF('Base de données'!$A2339,Q$1,"d")&lt;&gt;0,"",'Base de données'!$B2339),""))</f>
        <v/>
      </c>
      <c r="R2339" s="39" t="str">
        <f>IF(R$1&gt;$AE$1,"-",IFERROR(IF(DATEDIF('Base de données'!$A2339,R$1,"d")&lt;&gt;0,"",'Base de données'!$B2339),""))</f>
        <v/>
      </c>
      <c r="S2339" s="39" t="str">
        <f>IF(S$1&gt;$AE$1,"-",IFERROR(IF(DATEDIF('Base de données'!$A2339,S$1,"d")&lt;&gt;0,"",'Base de données'!$B2339),""))</f>
        <v>FAZGD</v>
      </c>
      <c r="T2339" s="39" t="str">
        <f>IF(T$1&gt;$AE$1,"-",IFERROR(IF(DATEDIF('Base de données'!$A2339,T$1,"d")&lt;&gt;0,"",'Base de données'!$B2339),""))</f>
        <v/>
      </c>
      <c r="U2339" s="39" t="str">
        <f>IF(U$1&gt;$AE$1,"-",IFERROR(IF(DATEDIF('Base de données'!$A2339,U$1,"d")&lt;&gt;0,"",'Base de données'!$B2339),""))</f>
        <v/>
      </c>
      <c r="V2339" s="39" t="str">
        <f>IF(V$1&gt;$AE$1,"-",IFERROR(IF(DATEDIF('Base de données'!$A2339,V$1,"d")&lt;&gt;0,"",'Base de données'!$B2339),""))</f>
        <v/>
      </c>
      <c r="W2339" s="34"/>
      <c r="X2339" s="30" t="str">
        <f>'Base de données'!$C2339&amp;" "&amp;'Base de données'!$D2339</f>
        <v>Pinto Capucine</v>
      </c>
      <c r="Y2339" s="31">
        <f>COUNTIF('Base de données'!$B:$B,'Base de données'!$B2339)</f>
        <v>12</v>
      </c>
      <c r="AA2339" s="87" cm="1">
        <f t="array" aca="1" ref="AA2339" ca="1">INDIRECT("'Base de données'!A" &amp; ROW(Y2339))</f>
        <v>45901</v>
      </c>
      <c r="AB2339" s="51" t="str" cm="1">
        <f t="array" aca="1" ref="AB2339" ca="1">INDIRECT("'Base de données'!B" &amp; ROW(Z2339))</f>
        <v>FAZGD</v>
      </c>
    </row>
    <row r="2340" spans="1:28" x14ac:dyDescent="0.3">
      <c r="A2340" s="41" t="str">
        <f ca="1">IF(IF(AND($B2340&lt;&gt;"-",$B2340=$E2340),"Entrée et sortie","-")="Entrée et sortie",'Base de données'!$B2340,"-")</f>
        <v>-</v>
      </c>
      <c r="B2340" s="41" t="str">
        <f t="shared" ca="1" si="147"/>
        <v>-</v>
      </c>
      <c r="C2340" s="41" t="str">
        <f t="shared" ca="1" si="148"/>
        <v>-</v>
      </c>
      <c r="D2340" s="41" t="str">
        <f>IF($F2340="sortie en cours d'année",'Base de données'!$B2340,"-")</f>
        <v>-</v>
      </c>
      <c r="E2340" s="41" t="str">
        <f>IF($H2340="entrée en cours d'année",'Base de données'!$B2340,"-")</f>
        <v>-</v>
      </c>
      <c r="F2340" s="37" t="str">
        <f t="shared" si="145"/>
        <v/>
      </c>
      <c r="G2340" s="37" t="str">
        <f>IF($J2340="mouvement",_xlfn.XLOOKUP('Base de données'!$B2340,$V:$V,$V:$V,0),"")</f>
        <v/>
      </c>
      <c r="H2340" s="37" t="str">
        <f t="shared" si="146"/>
        <v/>
      </c>
      <c r="I2340" s="37" t="str">
        <f>IF($J2340="mouvement",_xlfn.XLOOKUP('Base de données'!$B2340,$K:$K,$K:$K,0),"")</f>
        <v/>
      </c>
      <c r="J2340" s="38" t="str">
        <f>IF(AND(Y2340&lt;&gt;MAX(Y:Y),COUNTIF(K2340:V2340,'Base de données'!$B2340)&gt;0),"mouvement","")</f>
        <v/>
      </c>
      <c r="K2340" s="39" t="str">
        <f>IF(K$1&gt;$AE$1,"-",IFERROR(IF(DATEDIF('Base de données'!$A2340,K$1,"d")&lt;&gt;0,"",'Base de données'!$B2340),""))</f>
        <v/>
      </c>
      <c r="L2340" s="39" t="str">
        <f>IF(L$1&gt;$AE$1,"-",IFERROR(IF(DATEDIF('Base de données'!$A2340,L$1,"d")&lt;&gt;0,"",'Base de données'!$B2340),""))</f>
        <v/>
      </c>
      <c r="M2340" s="39" t="str">
        <f>IF(M$1&gt;$AE$1,"-",IFERROR(IF(DATEDIF('Base de données'!$A2340,M$1,"d")&lt;&gt;0,"",'Base de données'!$B2340),""))</f>
        <v/>
      </c>
      <c r="N2340" s="39" t="str">
        <f>IF(N$1&gt;$AE$1,"-",IFERROR(IF(DATEDIF('Base de données'!$A2340,N$1,"d")&lt;&gt;0,"",'Base de données'!$B2340),""))</f>
        <v/>
      </c>
      <c r="O2340" s="39" t="str">
        <f>IF(O$1&gt;$AE$1,"-",IFERROR(IF(DATEDIF('Base de données'!$A2340,O$1,"d")&lt;&gt;0,"",'Base de données'!$B2340),""))</f>
        <v/>
      </c>
      <c r="P2340" s="39" t="str">
        <f>IF(P$1&gt;$AE$1,"-",IFERROR(IF(DATEDIF('Base de données'!$A2340,P$1,"d")&lt;&gt;0,"",'Base de données'!$B2340),""))</f>
        <v/>
      </c>
      <c r="Q2340" s="39" t="str">
        <f>IF(Q$1&gt;$AE$1,"-",IFERROR(IF(DATEDIF('Base de données'!$A2340,Q$1,"d")&lt;&gt;0,"",'Base de données'!$B2340),""))</f>
        <v/>
      </c>
      <c r="R2340" s="39" t="str">
        <f>IF(R$1&gt;$AE$1,"-",IFERROR(IF(DATEDIF('Base de données'!$A2340,R$1,"d")&lt;&gt;0,"",'Base de données'!$B2340),""))</f>
        <v/>
      </c>
      <c r="S2340" s="39" t="str">
        <f>IF(S$1&gt;$AE$1,"-",IFERROR(IF(DATEDIF('Base de données'!$A2340,S$1,"d")&lt;&gt;0,"",'Base de données'!$B2340),""))</f>
        <v>K17K2</v>
      </c>
      <c r="T2340" s="39" t="str">
        <f>IF(T$1&gt;$AE$1,"-",IFERROR(IF(DATEDIF('Base de données'!$A2340,T$1,"d")&lt;&gt;0,"",'Base de données'!$B2340),""))</f>
        <v/>
      </c>
      <c r="U2340" s="39" t="str">
        <f>IF(U$1&gt;$AE$1,"-",IFERROR(IF(DATEDIF('Base de données'!$A2340,U$1,"d")&lt;&gt;0,"",'Base de données'!$B2340),""))</f>
        <v/>
      </c>
      <c r="V2340" s="39" t="str">
        <f>IF(V$1&gt;$AE$1,"-",IFERROR(IF(DATEDIF('Base de données'!$A2340,V$1,"d")&lt;&gt;0,"",'Base de données'!$B2340),""))</f>
        <v/>
      </c>
      <c r="W2340" s="34"/>
      <c r="X2340" s="30" t="str">
        <f>'Base de données'!$C2340&amp;" "&amp;'Base de données'!$D2340</f>
        <v>Arnaud Capucine</v>
      </c>
      <c r="Y2340" s="31">
        <f>COUNTIF('Base de données'!$B:$B,'Base de données'!$B2340)</f>
        <v>12</v>
      </c>
      <c r="AA2340" s="87" cm="1">
        <f t="array" aca="1" ref="AA2340" ca="1">INDIRECT("'Base de données'!A" &amp; ROW(Y2340))</f>
        <v>45901</v>
      </c>
      <c r="AB2340" s="51" t="str" cm="1">
        <f t="array" aca="1" ref="AB2340" ca="1">INDIRECT("'Base de données'!B" &amp; ROW(Z2340))</f>
        <v>K17K2</v>
      </c>
    </row>
    <row r="2341" spans="1:28" x14ac:dyDescent="0.3">
      <c r="A2341" s="41" t="str">
        <f ca="1">IF(IF(AND($B2341&lt;&gt;"-",$B2341=$E2341),"Entrée et sortie","-")="Entrée et sortie",'Base de données'!$B2341,"-")</f>
        <v>-</v>
      </c>
      <c r="B2341" s="41" t="str">
        <f t="shared" ca="1" si="147"/>
        <v>-</v>
      </c>
      <c r="C2341" s="41" t="str">
        <f t="shared" ca="1" si="148"/>
        <v>-</v>
      </c>
      <c r="D2341" s="41" t="str">
        <f>IF($F2341="sortie en cours d'année",'Base de données'!$B2341,"-")</f>
        <v>-</v>
      </c>
      <c r="E2341" s="41" t="str">
        <f>IF($H2341="entrée en cours d'année",'Base de données'!$B2341,"-")</f>
        <v>-</v>
      </c>
      <c r="F2341" s="37" t="str">
        <f t="shared" si="145"/>
        <v/>
      </c>
      <c r="G2341" s="37" t="str">
        <f>IF($J2341="mouvement",_xlfn.XLOOKUP('Base de données'!$B2341,$V:$V,$V:$V,0),"")</f>
        <v/>
      </c>
      <c r="H2341" s="37" t="str">
        <f t="shared" si="146"/>
        <v/>
      </c>
      <c r="I2341" s="37" t="str">
        <f>IF($J2341="mouvement",_xlfn.XLOOKUP('Base de données'!$B2341,$K:$K,$K:$K,0),"")</f>
        <v/>
      </c>
      <c r="J2341" s="38" t="str">
        <f>IF(AND(Y2341&lt;&gt;MAX(Y:Y),COUNTIF(K2341:V2341,'Base de données'!$B2341)&gt;0),"mouvement","")</f>
        <v/>
      </c>
      <c r="K2341" s="39" t="str">
        <f>IF(K$1&gt;$AE$1,"-",IFERROR(IF(DATEDIF('Base de données'!$A2341,K$1,"d")&lt;&gt;0,"",'Base de données'!$B2341),""))</f>
        <v/>
      </c>
      <c r="L2341" s="39" t="str">
        <f>IF(L$1&gt;$AE$1,"-",IFERROR(IF(DATEDIF('Base de données'!$A2341,L$1,"d")&lt;&gt;0,"",'Base de données'!$B2341),""))</f>
        <v/>
      </c>
      <c r="M2341" s="39" t="str">
        <f>IF(M$1&gt;$AE$1,"-",IFERROR(IF(DATEDIF('Base de données'!$A2341,M$1,"d")&lt;&gt;0,"",'Base de données'!$B2341),""))</f>
        <v/>
      </c>
      <c r="N2341" s="39" t="str">
        <f>IF(N$1&gt;$AE$1,"-",IFERROR(IF(DATEDIF('Base de données'!$A2341,N$1,"d")&lt;&gt;0,"",'Base de données'!$B2341),""))</f>
        <v/>
      </c>
      <c r="O2341" s="39" t="str">
        <f>IF(O$1&gt;$AE$1,"-",IFERROR(IF(DATEDIF('Base de données'!$A2341,O$1,"d")&lt;&gt;0,"",'Base de données'!$B2341),""))</f>
        <v/>
      </c>
      <c r="P2341" s="39" t="str">
        <f>IF(P$1&gt;$AE$1,"-",IFERROR(IF(DATEDIF('Base de données'!$A2341,P$1,"d")&lt;&gt;0,"",'Base de données'!$B2341),""))</f>
        <v/>
      </c>
      <c r="Q2341" s="39" t="str">
        <f>IF(Q$1&gt;$AE$1,"-",IFERROR(IF(DATEDIF('Base de données'!$A2341,Q$1,"d")&lt;&gt;0,"",'Base de données'!$B2341),""))</f>
        <v/>
      </c>
      <c r="R2341" s="39" t="str">
        <f>IF(R$1&gt;$AE$1,"-",IFERROR(IF(DATEDIF('Base de données'!$A2341,R$1,"d")&lt;&gt;0,"",'Base de données'!$B2341),""))</f>
        <v/>
      </c>
      <c r="S2341" s="39" t="str">
        <f>IF(S$1&gt;$AE$1,"-",IFERROR(IF(DATEDIF('Base de données'!$A2341,S$1,"d")&lt;&gt;0,"",'Base de données'!$B2341),""))</f>
        <v>SV587</v>
      </c>
      <c r="T2341" s="39" t="str">
        <f>IF(T$1&gt;$AE$1,"-",IFERROR(IF(DATEDIF('Base de données'!$A2341,T$1,"d")&lt;&gt;0,"",'Base de données'!$B2341),""))</f>
        <v/>
      </c>
      <c r="U2341" s="39" t="str">
        <f>IF(U$1&gt;$AE$1,"-",IFERROR(IF(DATEDIF('Base de données'!$A2341,U$1,"d")&lt;&gt;0,"",'Base de données'!$B2341),""))</f>
        <v/>
      </c>
      <c r="V2341" s="39" t="str">
        <f>IF(V$1&gt;$AE$1,"-",IFERROR(IF(DATEDIF('Base de données'!$A2341,V$1,"d")&lt;&gt;0,"",'Base de données'!$B2341),""))</f>
        <v/>
      </c>
      <c r="W2341" s="34"/>
      <c r="X2341" s="30" t="str">
        <f>'Base de données'!$C2341&amp;" "&amp;'Base de données'!$D2341</f>
        <v>De Oliveira Geneviève</v>
      </c>
      <c r="Y2341" s="31">
        <f>COUNTIF('Base de données'!$B:$B,'Base de données'!$B2341)</f>
        <v>12</v>
      </c>
      <c r="AA2341" s="87" cm="1">
        <f t="array" aca="1" ref="AA2341" ca="1">INDIRECT("'Base de données'!A" &amp; ROW(Y2341))</f>
        <v>45901</v>
      </c>
      <c r="AB2341" s="51" t="str" cm="1">
        <f t="array" aca="1" ref="AB2341" ca="1">INDIRECT("'Base de données'!B" &amp; ROW(Z2341))</f>
        <v>SV587</v>
      </c>
    </row>
    <row r="2342" spans="1:28" x14ac:dyDescent="0.3">
      <c r="A2342" s="41" t="str">
        <f ca="1">IF(IF(AND($B2342&lt;&gt;"-",$B2342=$E2342),"Entrée et sortie","-")="Entrée et sortie",'Base de données'!$B2342,"-")</f>
        <v>-</v>
      </c>
      <c r="B2342" s="41" t="str">
        <f t="shared" ca="1" si="147"/>
        <v>-</v>
      </c>
      <c r="C2342" s="41" t="str">
        <f t="shared" ca="1" si="148"/>
        <v>-</v>
      </c>
      <c r="D2342" s="41" t="str">
        <f>IF($F2342="sortie en cours d'année",'Base de données'!$B2342,"-")</f>
        <v>-</v>
      </c>
      <c r="E2342" s="41" t="str">
        <f>IF($H2342="entrée en cours d'année",'Base de données'!$B2342,"-")</f>
        <v>-</v>
      </c>
      <c r="F2342" s="37" t="str">
        <f t="shared" si="145"/>
        <v/>
      </c>
      <c r="G2342" s="37" t="str">
        <f>IF($J2342="mouvement",_xlfn.XLOOKUP('Base de données'!$B2342,$V:$V,$V:$V,0),"")</f>
        <v/>
      </c>
      <c r="H2342" s="37" t="str">
        <f t="shared" si="146"/>
        <v/>
      </c>
      <c r="I2342" s="37" t="str">
        <f>IF($J2342="mouvement",_xlfn.XLOOKUP('Base de données'!$B2342,$K:$K,$K:$K,0),"")</f>
        <v/>
      </c>
      <c r="J2342" s="38" t="str">
        <f>IF(AND(Y2342&lt;&gt;MAX(Y:Y),COUNTIF(K2342:V2342,'Base de données'!$B2342)&gt;0),"mouvement","")</f>
        <v/>
      </c>
      <c r="K2342" s="39" t="str">
        <f>IF(K$1&gt;$AE$1,"-",IFERROR(IF(DATEDIF('Base de données'!$A2342,K$1,"d")&lt;&gt;0,"",'Base de données'!$B2342),""))</f>
        <v/>
      </c>
      <c r="L2342" s="39" t="str">
        <f>IF(L$1&gt;$AE$1,"-",IFERROR(IF(DATEDIF('Base de données'!$A2342,L$1,"d")&lt;&gt;0,"",'Base de données'!$B2342),""))</f>
        <v/>
      </c>
      <c r="M2342" s="39" t="str">
        <f>IF(M$1&gt;$AE$1,"-",IFERROR(IF(DATEDIF('Base de données'!$A2342,M$1,"d")&lt;&gt;0,"",'Base de données'!$B2342),""))</f>
        <v/>
      </c>
      <c r="N2342" s="39" t="str">
        <f>IF(N$1&gt;$AE$1,"-",IFERROR(IF(DATEDIF('Base de données'!$A2342,N$1,"d")&lt;&gt;0,"",'Base de données'!$B2342),""))</f>
        <v/>
      </c>
      <c r="O2342" s="39" t="str">
        <f>IF(O$1&gt;$AE$1,"-",IFERROR(IF(DATEDIF('Base de données'!$A2342,O$1,"d")&lt;&gt;0,"",'Base de données'!$B2342),""))</f>
        <v/>
      </c>
      <c r="P2342" s="39" t="str">
        <f>IF(P$1&gt;$AE$1,"-",IFERROR(IF(DATEDIF('Base de données'!$A2342,P$1,"d")&lt;&gt;0,"",'Base de données'!$B2342),""))</f>
        <v/>
      </c>
      <c r="Q2342" s="39" t="str">
        <f>IF(Q$1&gt;$AE$1,"-",IFERROR(IF(DATEDIF('Base de données'!$A2342,Q$1,"d")&lt;&gt;0,"",'Base de données'!$B2342),""))</f>
        <v/>
      </c>
      <c r="R2342" s="39" t="str">
        <f>IF(R$1&gt;$AE$1,"-",IFERROR(IF(DATEDIF('Base de données'!$A2342,R$1,"d")&lt;&gt;0,"",'Base de données'!$B2342),""))</f>
        <v/>
      </c>
      <c r="S2342" s="39" t="str">
        <f>IF(S$1&gt;$AE$1,"-",IFERROR(IF(DATEDIF('Base de données'!$A2342,S$1,"d")&lt;&gt;0,"",'Base de données'!$B2342),""))</f>
        <v>KGFAN</v>
      </c>
      <c r="T2342" s="39" t="str">
        <f>IF(T$1&gt;$AE$1,"-",IFERROR(IF(DATEDIF('Base de données'!$A2342,T$1,"d")&lt;&gt;0,"",'Base de données'!$B2342),""))</f>
        <v/>
      </c>
      <c r="U2342" s="39" t="str">
        <f>IF(U$1&gt;$AE$1,"-",IFERROR(IF(DATEDIF('Base de données'!$A2342,U$1,"d")&lt;&gt;0,"",'Base de données'!$B2342),""))</f>
        <v/>
      </c>
      <c r="V2342" s="39" t="str">
        <f>IF(V$1&gt;$AE$1,"-",IFERROR(IF(DATEDIF('Base de données'!$A2342,V$1,"d")&lt;&gt;0,"",'Base de données'!$B2342),""))</f>
        <v/>
      </c>
      <c r="W2342" s="34"/>
      <c r="X2342" s="30" t="str">
        <f>'Base de données'!$C2342&amp;" "&amp;'Base de données'!$D2342</f>
        <v>Gilbert William</v>
      </c>
      <c r="Y2342" s="31">
        <f>COUNTIF('Base de données'!$B:$B,'Base de données'!$B2342)</f>
        <v>12</v>
      </c>
      <c r="AA2342" s="87" cm="1">
        <f t="array" aca="1" ref="AA2342" ca="1">INDIRECT("'Base de données'!A" &amp; ROW(Y2342))</f>
        <v>45901</v>
      </c>
      <c r="AB2342" s="51" t="str" cm="1">
        <f t="array" aca="1" ref="AB2342" ca="1">INDIRECT("'Base de données'!B" &amp; ROW(Z2342))</f>
        <v>KGFAN</v>
      </c>
    </row>
    <row r="2343" spans="1:28" x14ac:dyDescent="0.3">
      <c r="A2343" s="41" t="str">
        <f ca="1">IF(IF(AND($B2343&lt;&gt;"-",$B2343=$E2343),"Entrée et sortie","-")="Entrée et sortie",'Base de données'!$B2343,"-")</f>
        <v>-</v>
      </c>
      <c r="B2343" s="41" t="str">
        <f t="shared" ca="1" si="147"/>
        <v>-</v>
      </c>
      <c r="C2343" s="41" t="str">
        <f t="shared" ca="1" si="148"/>
        <v>-</v>
      </c>
      <c r="D2343" s="41" t="str">
        <f>IF($F2343="sortie en cours d'année",'Base de données'!$B2343,"-")</f>
        <v>-</v>
      </c>
      <c r="E2343" s="41" t="str">
        <f>IF($H2343="entrée en cours d'année",'Base de données'!$B2343,"-")</f>
        <v>-</v>
      </c>
      <c r="F2343" s="37" t="str">
        <f t="shared" si="145"/>
        <v/>
      </c>
      <c r="G2343" s="37" t="str">
        <f>IF($J2343="mouvement",_xlfn.XLOOKUP('Base de données'!$B2343,$V:$V,$V:$V,0),"")</f>
        <v/>
      </c>
      <c r="H2343" s="37" t="str">
        <f t="shared" si="146"/>
        <v/>
      </c>
      <c r="I2343" s="37" t="str">
        <f>IF($J2343="mouvement",_xlfn.XLOOKUP('Base de données'!$B2343,$K:$K,$K:$K,0),"")</f>
        <v/>
      </c>
      <c r="J2343" s="38" t="str">
        <f>IF(AND(Y2343&lt;&gt;MAX(Y:Y),COUNTIF(K2343:V2343,'Base de données'!$B2343)&gt;0),"mouvement","")</f>
        <v/>
      </c>
      <c r="K2343" s="39" t="str">
        <f>IF(K$1&gt;$AE$1,"-",IFERROR(IF(DATEDIF('Base de données'!$A2343,K$1,"d")&lt;&gt;0,"",'Base de données'!$B2343),""))</f>
        <v/>
      </c>
      <c r="L2343" s="39" t="str">
        <f>IF(L$1&gt;$AE$1,"-",IFERROR(IF(DATEDIF('Base de données'!$A2343,L$1,"d")&lt;&gt;0,"",'Base de données'!$B2343),""))</f>
        <v/>
      </c>
      <c r="M2343" s="39" t="str">
        <f>IF(M$1&gt;$AE$1,"-",IFERROR(IF(DATEDIF('Base de données'!$A2343,M$1,"d")&lt;&gt;0,"",'Base de données'!$B2343),""))</f>
        <v/>
      </c>
      <c r="N2343" s="39" t="str">
        <f>IF(N$1&gt;$AE$1,"-",IFERROR(IF(DATEDIF('Base de données'!$A2343,N$1,"d")&lt;&gt;0,"",'Base de données'!$B2343),""))</f>
        <v/>
      </c>
      <c r="O2343" s="39" t="str">
        <f>IF(O$1&gt;$AE$1,"-",IFERROR(IF(DATEDIF('Base de données'!$A2343,O$1,"d")&lt;&gt;0,"",'Base de données'!$B2343),""))</f>
        <v/>
      </c>
      <c r="P2343" s="39" t="str">
        <f>IF(P$1&gt;$AE$1,"-",IFERROR(IF(DATEDIF('Base de données'!$A2343,P$1,"d")&lt;&gt;0,"",'Base de données'!$B2343),""))</f>
        <v/>
      </c>
      <c r="Q2343" s="39" t="str">
        <f>IF(Q$1&gt;$AE$1,"-",IFERROR(IF(DATEDIF('Base de données'!$A2343,Q$1,"d")&lt;&gt;0,"",'Base de données'!$B2343),""))</f>
        <v/>
      </c>
      <c r="R2343" s="39" t="str">
        <f>IF(R$1&gt;$AE$1,"-",IFERROR(IF(DATEDIF('Base de données'!$A2343,R$1,"d")&lt;&gt;0,"",'Base de données'!$B2343),""))</f>
        <v/>
      </c>
      <c r="S2343" s="39" t="str">
        <f>IF(S$1&gt;$AE$1,"-",IFERROR(IF(DATEDIF('Base de données'!$A2343,S$1,"d")&lt;&gt;0,"",'Base de données'!$B2343),""))</f>
        <v>97B98</v>
      </c>
      <c r="T2343" s="39" t="str">
        <f>IF(T$1&gt;$AE$1,"-",IFERROR(IF(DATEDIF('Base de données'!$A2343,T$1,"d")&lt;&gt;0,"",'Base de données'!$B2343),""))</f>
        <v/>
      </c>
      <c r="U2343" s="39" t="str">
        <f>IF(U$1&gt;$AE$1,"-",IFERROR(IF(DATEDIF('Base de données'!$A2343,U$1,"d")&lt;&gt;0,"",'Base de données'!$B2343),""))</f>
        <v/>
      </c>
      <c r="V2343" s="39" t="str">
        <f>IF(V$1&gt;$AE$1,"-",IFERROR(IF(DATEDIF('Base de données'!$A2343,V$1,"d")&lt;&gt;0,"",'Base de données'!$B2343),""))</f>
        <v/>
      </c>
      <c r="W2343" s="34"/>
      <c r="X2343" s="30" t="str">
        <f>'Base de données'!$C2343&amp;" "&amp;'Base de données'!$D2343</f>
        <v>Lemaître François</v>
      </c>
      <c r="Y2343" s="31">
        <f>COUNTIF('Base de données'!$B:$B,'Base de données'!$B2343)</f>
        <v>12</v>
      </c>
      <c r="AA2343" s="87" cm="1">
        <f t="array" aca="1" ref="AA2343" ca="1">INDIRECT("'Base de données'!A" &amp; ROW(Y2343))</f>
        <v>45901</v>
      </c>
      <c r="AB2343" s="51" t="str" cm="1">
        <f t="array" aca="1" ref="AB2343" ca="1">INDIRECT("'Base de données'!B" &amp; ROW(Z2343))</f>
        <v>97B98</v>
      </c>
    </row>
    <row r="2344" spans="1:28" x14ac:dyDescent="0.3">
      <c r="A2344" s="41" t="str">
        <f ca="1">IF(IF(AND($B2344&lt;&gt;"-",$B2344=$E2344),"Entrée et sortie","-")="Entrée et sortie",'Base de données'!$B2344,"-")</f>
        <v>-</v>
      </c>
      <c r="B2344" s="41" t="str">
        <f t="shared" ca="1" si="147"/>
        <v>-</v>
      </c>
      <c r="C2344" s="41" t="str">
        <f t="shared" ca="1" si="148"/>
        <v>-</v>
      </c>
      <c r="D2344" s="41" t="str">
        <f>IF($F2344="sortie en cours d'année",'Base de données'!$B2344,"-")</f>
        <v>-</v>
      </c>
      <c r="E2344" s="41" t="str">
        <f>IF($H2344="entrée en cours d'année",'Base de données'!$B2344,"-")</f>
        <v>-</v>
      </c>
      <c r="F2344" s="37" t="str">
        <f t="shared" si="145"/>
        <v/>
      </c>
      <c r="G2344" s="37" t="str">
        <f>IF($J2344="mouvement",_xlfn.XLOOKUP('Base de données'!$B2344,$V:$V,$V:$V,0),"")</f>
        <v/>
      </c>
      <c r="H2344" s="37" t="str">
        <f t="shared" si="146"/>
        <v/>
      </c>
      <c r="I2344" s="37" t="str">
        <f>IF($J2344="mouvement",_xlfn.XLOOKUP('Base de données'!$B2344,$K:$K,$K:$K,0),"")</f>
        <v/>
      </c>
      <c r="J2344" s="38" t="str">
        <f>IF(AND(Y2344&lt;&gt;MAX(Y:Y),COUNTIF(K2344:V2344,'Base de données'!$B2344)&gt;0),"mouvement","")</f>
        <v/>
      </c>
      <c r="K2344" s="39" t="str">
        <f>IF(K$1&gt;$AE$1,"-",IFERROR(IF(DATEDIF('Base de données'!$A2344,K$1,"d")&lt;&gt;0,"",'Base de données'!$B2344),""))</f>
        <v/>
      </c>
      <c r="L2344" s="39" t="str">
        <f>IF(L$1&gt;$AE$1,"-",IFERROR(IF(DATEDIF('Base de données'!$A2344,L$1,"d")&lt;&gt;0,"",'Base de données'!$B2344),""))</f>
        <v/>
      </c>
      <c r="M2344" s="39" t="str">
        <f>IF(M$1&gt;$AE$1,"-",IFERROR(IF(DATEDIF('Base de données'!$A2344,M$1,"d")&lt;&gt;0,"",'Base de données'!$B2344),""))</f>
        <v/>
      </c>
      <c r="N2344" s="39" t="str">
        <f>IF(N$1&gt;$AE$1,"-",IFERROR(IF(DATEDIF('Base de données'!$A2344,N$1,"d")&lt;&gt;0,"",'Base de données'!$B2344),""))</f>
        <v/>
      </c>
      <c r="O2344" s="39" t="str">
        <f>IF(O$1&gt;$AE$1,"-",IFERROR(IF(DATEDIF('Base de données'!$A2344,O$1,"d")&lt;&gt;0,"",'Base de données'!$B2344),""))</f>
        <v/>
      </c>
      <c r="P2344" s="39" t="str">
        <f>IF(P$1&gt;$AE$1,"-",IFERROR(IF(DATEDIF('Base de données'!$A2344,P$1,"d")&lt;&gt;0,"",'Base de données'!$B2344),""))</f>
        <v/>
      </c>
      <c r="Q2344" s="39" t="str">
        <f>IF(Q$1&gt;$AE$1,"-",IFERROR(IF(DATEDIF('Base de données'!$A2344,Q$1,"d")&lt;&gt;0,"",'Base de données'!$B2344),""))</f>
        <v/>
      </c>
      <c r="R2344" s="39" t="str">
        <f>IF(R$1&gt;$AE$1,"-",IFERROR(IF(DATEDIF('Base de données'!$A2344,R$1,"d")&lt;&gt;0,"",'Base de données'!$B2344),""))</f>
        <v/>
      </c>
      <c r="S2344" s="39" t="str">
        <f>IF(S$1&gt;$AE$1,"-",IFERROR(IF(DATEDIF('Base de données'!$A2344,S$1,"d")&lt;&gt;0,"",'Base de données'!$B2344),""))</f>
        <v>879JO</v>
      </c>
      <c r="T2344" s="39" t="str">
        <f>IF(T$1&gt;$AE$1,"-",IFERROR(IF(DATEDIF('Base de données'!$A2344,T$1,"d")&lt;&gt;0,"",'Base de données'!$B2344),""))</f>
        <v/>
      </c>
      <c r="U2344" s="39" t="str">
        <f>IF(U$1&gt;$AE$1,"-",IFERROR(IF(DATEDIF('Base de données'!$A2344,U$1,"d")&lt;&gt;0,"",'Base de données'!$B2344),""))</f>
        <v/>
      </c>
      <c r="V2344" s="39" t="str">
        <f>IF(V$1&gt;$AE$1,"-",IFERROR(IF(DATEDIF('Base de données'!$A2344,V$1,"d")&lt;&gt;0,"",'Base de données'!$B2344),""))</f>
        <v/>
      </c>
      <c r="W2344" s="34"/>
      <c r="X2344" s="30" t="str">
        <f>'Base de données'!$C2344&amp;" "&amp;'Base de données'!$D2344</f>
        <v>Delahaye Pierre</v>
      </c>
      <c r="Y2344" s="31">
        <f>COUNTIF('Base de données'!$B:$B,'Base de données'!$B2344)</f>
        <v>12</v>
      </c>
      <c r="AA2344" s="87" cm="1">
        <f t="array" aca="1" ref="AA2344" ca="1">INDIRECT("'Base de données'!A" &amp; ROW(Y2344))</f>
        <v>45901</v>
      </c>
      <c r="AB2344" s="51" t="str" cm="1">
        <f t="array" aca="1" ref="AB2344" ca="1">INDIRECT("'Base de données'!B" &amp; ROW(Z2344))</f>
        <v>879JO</v>
      </c>
    </row>
    <row r="2345" spans="1:28" x14ac:dyDescent="0.3">
      <c r="A2345" s="41" t="str">
        <f ca="1">IF(IF(AND($B2345&lt;&gt;"-",$B2345=$E2345),"Entrée et sortie","-")="Entrée et sortie",'Base de données'!$B2345,"-")</f>
        <v>-</v>
      </c>
      <c r="B2345" s="41" t="str">
        <f t="shared" ca="1" si="147"/>
        <v>-</v>
      </c>
      <c r="C2345" s="41" t="str">
        <f t="shared" ca="1" si="148"/>
        <v>-</v>
      </c>
      <c r="D2345" s="41" t="str">
        <f>IF($F2345="sortie en cours d'année",'Base de données'!$B2345,"-")</f>
        <v>-</v>
      </c>
      <c r="E2345" s="41" t="str">
        <f>IF($H2345="entrée en cours d'année",'Base de données'!$B2345,"-")</f>
        <v>-</v>
      </c>
      <c r="F2345" s="37" t="str">
        <f t="shared" si="145"/>
        <v/>
      </c>
      <c r="G2345" s="37" t="str">
        <f>IF($J2345="mouvement",_xlfn.XLOOKUP('Base de données'!$B2345,$V:$V,$V:$V,0),"")</f>
        <v/>
      </c>
      <c r="H2345" s="37" t="str">
        <f t="shared" si="146"/>
        <v/>
      </c>
      <c r="I2345" s="37" t="str">
        <f>IF($J2345="mouvement",_xlfn.XLOOKUP('Base de données'!$B2345,$K:$K,$K:$K,0),"")</f>
        <v/>
      </c>
      <c r="J2345" s="38" t="str">
        <f>IF(AND(Y2345&lt;&gt;MAX(Y:Y),COUNTIF(K2345:V2345,'Base de données'!$B2345)&gt;0),"mouvement","")</f>
        <v/>
      </c>
      <c r="K2345" s="39" t="str">
        <f>IF(K$1&gt;$AE$1,"-",IFERROR(IF(DATEDIF('Base de données'!$A2345,K$1,"d")&lt;&gt;0,"",'Base de données'!$B2345),""))</f>
        <v/>
      </c>
      <c r="L2345" s="39" t="str">
        <f>IF(L$1&gt;$AE$1,"-",IFERROR(IF(DATEDIF('Base de données'!$A2345,L$1,"d")&lt;&gt;0,"",'Base de données'!$B2345),""))</f>
        <v/>
      </c>
      <c r="M2345" s="39" t="str">
        <f>IF(M$1&gt;$AE$1,"-",IFERROR(IF(DATEDIF('Base de données'!$A2345,M$1,"d")&lt;&gt;0,"",'Base de données'!$B2345),""))</f>
        <v/>
      </c>
      <c r="N2345" s="39" t="str">
        <f>IF(N$1&gt;$AE$1,"-",IFERROR(IF(DATEDIF('Base de données'!$A2345,N$1,"d")&lt;&gt;0,"",'Base de données'!$B2345),""))</f>
        <v/>
      </c>
      <c r="O2345" s="39" t="str">
        <f>IF(O$1&gt;$AE$1,"-",IFERROR(IF(DATEDIF('Base de données'!$A2345,O$1,"d")&lt;&gt;0,"",'Base de données'!$B2345),""))</f>
        <v/>
      </c>
      <c r="P2345" s="39" t="str">
        <f>IF(P$1&gt;$AE$1,"-",IFERROR(IF(DATEDIF('Base de données'!$A2345,P$1,"d")&lt;&gt;0,"",'Base de données'!$B2345),""))</f>
        <v/>
      </c>
      <c r="Q2345" s="39" t="str">
        <f>IF(Q$1&gt;$AE$1,"-",IFERROR(IF(DATEDIF('Base de données'!$A2345,Q$1,"d")&lt;&gt;0,"",'Base de données'!$B2345),""))</f>
        <v/>
      </c>
      <c r="R2345" s="39" t="str">
        <f>IF(R$1&gt;$AE$1,"-",IFERROR(IF(DATEDIF('Base de données'!$A2345,R$1,"d")&lt;&gt;0,"",'Base de données'!$B2345),""))</f>
        <v/>
      </c>
      <c r="S2345" s="39" t="str">
        <f>IF(S$1&gt;$AE$1,"-",IFERROR(IF(DATEDIF('Base de données'!$A2345,S$1,"d")&lt;&gt;0,"",'Base de données'!$B2345),""))</f>
        <v>GRXBX</v>
      </c>
      <c r="T2345" s="39" t="str">
        <f>IF(T$1&gt;$AE$1,"-",IFERROR(IF(DATEDIF('Base de données'!$A2345,T$1,"d")&lt;&gt;0,"",'Base de données'!$B2345),""))</f>
        <v/>
      </c>
      <c r="U2345" s="39" t="str">
        <f>IF(U$1&gt;$AE$1,"-",IFERROR(IF(DATEDIF('Base de données'!$A2345,U$1,"d")&lt;&gt;0,"",'Base de données'!$B2345),""))</f>
        <v/>
      </c>
      <c r="V2345" s="39" t="str">
        <f>IF(V$1&gt;$AE$1,"-",IFERROR(IF(DATEDIF('Base de données'!$A2345,V$1,"d")&lt;&gt;0,"",'Base de données'!$B2345),""))</f>
        <v/>
      </c>
      <c r="W2345" s="34"/>
      <c r="X2345" s="30" t="str">
        <f>'Base de données'!$C2345&amp;" "&amp;'Base de données'!$D2345</f>
        <v>Deschamps Renée</v>
      </c>
      <c r="Y2345" s="31">
        <f>COUNTIF('Base de données'!$B:$B,'Base de données'!$B2345)</f>
        <v>12</v>
      </c>
      <c r="AA2345" s="87" cm="1">
        <f t="array" aca="1" ref="AA2345" ca="1">INDIRECT("'Base de données'!A" &amp; ROW(Y2345))</f>
        <v>45901</v>
      </c>
      <c r="AB2345" s="51" t="str" cm="1">
        <f t="array" aca="1" ref="AB2345" ca="1">INDIRECT("'Base de données'!B" &amp; ROW(Z2345))</f>
        <v>GRXBX</v>
      </c>
    </row>
    <row r="2346" spans="1:28" x14ac:dyDescent="0.3">
      <c r="A2346" s="41" t="str">
        <f ca="1">IF(IF(AND($B2346&lt;&gt;"-",$B2346=$E2346),"Entrée et sortie","-")="Entrée et sortie",'Base de données'!$B2346,"-")</f>
        <v>-</v>
      </c>
      <c r="B2346" s="41" t="str">
        <f t="shared" ca="1" si="147"/>
        <v>-</v>
      </c>
      <c r="C2346" s="41" t="str">
        <f t="shared" ca="1" si="148"/>
        <v>-</v>
      </c>
      <c r="D2346" s="41" t="str">
        <f>IF($F2346="sortie en cours d'année",'Base de données'!$B2346,"-")</f>
        <v>-</v>
      </c>
      <c r="E2346" s="41" t="str">
        <f>IF($H2346="entrée en cours d'année",'Base de données'!$B2346,"-")</f>
        <v>-</v>
      </c>
      <c r="F2346" s="37" t="str">
        <f t="shared" si="145"/>
        <v/>
      </c>
      <c r="G2346" s="37" t="str">
        <f>IF($J2346="mouvement",_xlfn.XLOOKUP('Base de données'!$B2346,$V:$V,$V:$V,0),"")</f>
        <v/>
      </c>
      <c r="H2346" s="37" t="str">
        <f t="shared" si="146"/>
        <v/>
      </c>
      <c r="I2346" s="37" t="str">
        <f>IF($J2346="mouvement",_xlfn.XLOOKUP('Base de données'!$B2346,$K:$K,$K:$K,0),"")</f>
        <v/>
      </c>
      <c r="J2346" s="38" t="str">
        <f>IF(AND(Y2346&lt;&gt;MAX(Y:Y),COUNTIF(K2346:V2346,'Base de données'!$B2346)&gt;0),"mouvement","")</f>
        <v/>
      </c>
      <c r="K2346" s="39" t="str">
        <f>IF(K$1&gt;$AE$1,"-",IFERROR(IF(DATEDIF('Base de données'!$A2346,K$1,"d")&lt;&gt;0,"",'Base de données'!$B2346),""))</f>
        <v/>
      </c>
      <c r="L2346" s="39" t="str">
        <f>IF(L$1&gt;$AE$1,"-",IFERROR(IF(DATEDIF('Base de données'!$A2346,L$1,"d")&lt;&gt;0,"",'Base de données'!$B2346),""))</f>
        <v/>
      </c>
      <c r="M2346" s="39" t="str">
        <f>IF(M$1&gt;$AE$1,"-",IFERROR(IF(DATEDIF('Base de données'!$A2346,M$1,"d")&lt;&gt;0,"",'Base de données'!$B2346),""))</f>
        <v/>
      </c>
      <c r="N2346" s="39" t="str">
        <f>IF(N$1&gt;$AE$1,"-",IFERROR(IF(DATEDIF('Base de données'!$A2346,N$1,"d")&lt;&gt;0,"",'Base de données'!$B2346),""))</f>
        <v/>
      </c>
      <c r="O2346" s="39" t="str">
        <f>IF(O$1&gt;$AE$1,"-",IFERROR(IF(DATEDIF('Base de données'!$A2346,O$1,"d")&lt;&gt;0,"",'Base de données'!$B2346),""))</f>
        <v/>
      </c>
      <c r="P2346" s="39" t="str">
        <f>IF(P$1&gt;$AE$1,"-",IFERROR(IF(DATEDIF('Base de données'!$A2346,P$1,"d")&lt;&gt;0,"",'Base de données'!$B2346),""))</f>
        <v/>
      </c>
      <c r="Q2346" s="39" t="str">
        <f>IF(Q$1&gt;$AE$1,"-",IFERROR(IF(DATEDIF('Base de données'!$A2346,Q$1,"d")&lt;&gt;0,"",'Base de données'!$B2346),""))</f>
        <v/>
      </c>
      <c r="R2346" s="39" t="str">
        <f>IF(R$1&gt;$AE$1,"-",IFERROR(IF(DATEDIF('Base de données'!$A2346,R$1,"d")&lt;&gt;0,"",'Base de données'!$B2346),""))</f>
        <v/>
      </c>
      <c r="S2346" s="39" t="str">
        <f>IF(S$1&gt;$AE$1,"-",IFERROR(IF(DATEDIF('Base de données'!$A2346,S$1,"d")&lt;&gt;0,"",'Base de données'!$B2346),""))</f>
        <v>PDNCT</v>
      </c>
      <c r="T2346" s="39" t="str">
        <f>IF(T$1&gt;$AE$1,"-",IFERROR(IF(DATEDIF('Base de données'!$A2346,T$1,"d")&lt;&gt;0,"",'Base de données'!$B2346),""))</f>
        <v/>
      </c>
      <c r="U2346" s="39" t="str">
        <f>IF(U$1&gt;$AE$1,"-",IFERROR(IF(DATEDIF('Base de données'!$A2346,U$1,"d")&lt;&gt;0,"",'Base de données'!$B2346),""))</f>
        <v/>
      </c>
      <c r="V2346" s="39" t="str">
        <f>IF(V$1&gt;$AE$1,"-",IFERROR(IF(DATEDIF('Base de données'!$A2346,V$1,"d")&lt;&gt;0,"",'Base de données'!$B2346),""))</f>
        <v/>
      </c>
      <c r="W2346" s="34"/>
      <c r="X2346" s="30" t="str">
        <f>'Base de données'!$C2346&amp;" "&amp;'Base de données'!$D2346</f>
        <v>Guilbert Marcelle</v>
      </c>
      <c r="Y2346" s="31">
        <f>COUNTIF('Base de données'!$B:$B,'Base de données'!$B2346)</f>
        <v>12</v>
      </c>
      <c r="AA2346" s="87" cm="1">
        <f t="array" aca="1" ref="AA2346" ca="1">INDIRECT("'Base de données'!A" &amp; ROW(Y2346))</f>
        <v>45901</v>
      </c>
      <c r="AB2346" s="51" t="str" cm="1">
        <f t="array" aca="1" ref="AB2346" ca="1">INDIRECT("'Base de données'!B" &amp; ROW(Z2346))</f>
        <v>PDNCT</v>
      </c>
    </row>
    <row r="2347" spans="1:28" x14ac:dyDescent="0.3">
      <c r="A2347" s="41" t="str">
        <f ca="1">IF(IF(AND($B2347&lt;&gt;"-",$B2347=$E2347),"Entrée et sortie","-")="Entrée et sortie",'Base de données'!$B2347,"-")</f>
        <v>-</v>
      </c>
      <c r="B2347" s="41" t="str">
        <f t="shared" ca="1" si="147"/>
        <v>-</v>
      </c>
      <c r="C2347" s="41" t="str">
        <f t="shared" ca="1" si="148"/>
        <v>-</v>
      </c>
      <c r="D2347" s="41" t="str">
        <f>IF($F2347="sortie en cours d'année",'Base de données'!$B2347,"-")</f>
        <v>-</v>
      </c>
      <c r="E2347" s="41" t="str">
        <f>IF($H2347="entrée en cours d'année",'Base de données'!$B2347,"-")</f>
        <v>-</v>
      </c>
      <c r="F2347" s="37" t="str">
        <f t="shared" si="145"/>
        <v/>
      </c>
      <c r="G2347" s="37" t="str">
        <f>IF($J2347="mouvement",_xlfn.XLOOKUP('Base de données'!$B2347,$V:$V,$V:$V,0),"")</f>
        <v/>
      </c>
      <c r="H2347" s="37" t="str">
        <f t="shared" si="146"/>
        <v/>
      </c>
      <c r="I2347" s="37" t="str">
        <f>IF($J2347="mouvement",_xlfn.XLOOKUP('Base de données'!$B2347,$K:$K,$K:$K,0),"")</f>
        <v/>
      </c>
      <c r="J2347" s="38" t="str">
        <f>IF(AND(Y2347&lt;&gt;MAX(Y:Y),COUNTIF(K2347:V2347,'Base de données'!$B2347)&gt;0),"mouvement","")</f>
        <v/>
      </c>
      <c r="K2347" s="39" t="str">
        <f>IF(K$1&gt;$AE$1,"-",IFERROR(IF(DATEDIF('Base de données'!$A2347,K$1,"d")&lt;&gt;0,"",'Base de données'!$B2347),""))</f>
        <v/>
      </c>
      <c r="L2347" s="39" t="str">
        <f>IF(L$1&gt;$AE$1,"-",IFERROR(IF(DATEDIF('Base de données'!$A2347,L$1,"d")&lt;&gt;0,"",'Base de données'!$B2347),""))</f>
        <v/>
      </c>
      <c r="M2347" s="39" t="str">
        <f>IF(M$1&gt;$AE$1,"-",IFERROR(IF(DATEDIF('Base de données'!$A2347,M$1,"d")&lt;&gt;0,"",'Base de données'!$B2347),""))</f>
        <v/>
      </c>
      <c r="N2347" s="39" t="str">
        <f>IF(N$1&gt;$AE$1,"-",IFERROR(IF(DATEDIF('Base de données'!$A2347,N$1,"d")&lt;&gt;0,"",'Base de données'!$B2347),""))</f>
        <v/>
      </c>
      <c r="O2347" s="39" t="str">
        <f>IF(O$1&gt;$AE$1,"-",IFERROR(IF(DATEDIF('Base de données'!$A2347,O$1,"d")&lt;&gt;0,"",'Base de données'!$B2347),""))</f>
        <v/>
      </c>
      <c r="P2347" s="39" t="str">
        <f>IF(P$1&gt;$AE$1,"-",IFERROR(IF(DATEDIF('Base de données'!$A2347,P$1,"d")&lt;&gt;0,"",'Base de données'!$B2347),""))</f>
        <v/>
      </c>
      <c r="Q2347" s="39" t="str">
        <f>IF(Q$1&gt;$AE$1,"-",IFERROR(IF(DATEDIF('Base de données'!$A2347,Q$1,"d")&lt;&gt;0,"",'Base de données'!$B2347),""))</f>
        <v/>
      </c>
      <c r="R2347" s="39" t="str">
        <f>IF(R$1&gt;$AE$1,"-",IFERROR(IF(DATEDIF('Base de données'!$A2347,R$1,"d")&lt;&gt;0,"",'Base de données'!$B2347),""))</f>
        <v/>
      </c>
      <c r="S2347" s="39" t="str">
        <f>IF(S$1&gt;$AE$1,"-",IFERROR(IF(DATEDIF('Base de données'!$A2347,S$1,"d")&lt;&gt;0,"",'Base de données'!$B2347),""))</f>
        <v>TNB06</v>
      </c>
      <c r="T2347" s="39" t="str">
        <f>IF(T$1&gt;$AE$1,"-",IFERROR(IF(DATEDIF('Base de données'!$A2347,T$1,"d")&lt;&gt;0,"",'Base de données'!$B2347),""))</f>
        <v/>
      </c>
      <c r="U2347" s="39" t="str">
        <f>IF(U$1&gt;$AE$1,"-",IFERROR(IF(DATEDIF('Base de données'!$A2347,U$1,"d")&lt;&gt;0,"",'Base de données'!$B2347),""))</f>
        <v/>
      </c>
      <c r="V2347" s="39" t="str">
        <f>IF(V$1&gt;$AE$1,"-",IFERROR(IF(DATEDIF('Base de données'!$A2347,V$1,"d")&lt;&gt;0,"",'Base de données'!$B2347),""))</f>
        <v/>
      </c>
      <c r="W2347" s="34"/>
      <c r="X2347" s="30" t="str">
        <f>'Base de données'!$C2347&amp;" "&amp;'Base de données'!$D2347</f>
        <v>Bègue Alfred</v>
      </c>
      <c r="Y2347" s="31">
        <f>COUNTIF('Base de données'!$B:$B,'Base de données'!$B2347)</f>
        <v>12</v>
      </c>
      <c r="AA2347" s="87" cm="1">
        <f t="array" aca="1" ref="AA2347" ca="1">INDIRECT("'Base de données'!A" &amp; ROW(Y2347))</f>
        <v>45901</v>
      </c>
      <c r="AB2347" s="51" t="str" cm="1">
        <f t="array" aca="1" ref="AB2347" ca="1">INDIRECT("'Base de données'!B" &amp; ROW(Z2347))</f>
        <v>TNB06</v>
      </c>
    </row>
    <row r="2348" spans="1:28" x14ac:dyDescent="0.3">
      <c r="A2348" s="41" t="str">
        <f ca="1">IF(IF(AND($B2348&lt;&gt;"-",$B2348=$E2348),"Entrée et sortie","-")="Entrée et sortie",'Base de données'!$B2348,"-")</f>
        <v>-</v>
      </c>
      <c r="B2348" s="41" t="str">
        <f t="shared" ca="1" si="147"/>
        <v>-</v>
      </c>
      <c r="C2348" s="41" t="str">
        <f t="shared" ca="1" si="148"/>
        <v>-</v>
      </c>
      <c r="D2348" s="41" t="str">
        <f>IF($F2348="sortie en cours d'année",'Base de données'!$B2348,"-")</f>
        <v>-</v>
      </c>
      <c r="E2348" s="41" t="str">
        <f>IF($H2348="entrée en cours d'année",'Base de données'!$B2348,"-")</f>
        <v>-</v>
      </c>
      <c r="F2348" s="37" t="str">
        <f t="shared" si="145"/>
        <v/>
      </c>
      <c r="G2348" s="37" t="str">
        <f>IF($J2348="mouvement",_xlfn.XLOOKUP('Base de données'!$B2348,$V:$V,$V:$V,0),"")</f>
        <v/>
      </c>
      <c r="H2348" s="37" t="str">
        <f t="shared" si="146"/>
        <v/>
      </c>
      <c r="I2348" s="37" t="str">
        <f>IF($J2348="mouvement",_xlfn.XLOOKUP('Base de données'!$B2348,$K:$K,$K:$K,0),"")</f>
        <v/>
      </c>
      <c r="J2348" s="38" t="str">
        <f>IF(AND(Y2348&lt;&gt;MAX(Y:Y),COUNTIF(K2348:V2348,'Base de données'!$B2348)&gt;0),"mouvement","")</f>
        <v/>
      </c>
      <c r="K2348" s="39" t="str">
        <f>IF(K$1&gt;$AE$1,"-",IFERROR(IF(DATEDIF('Base de données'!$A2348,K$1,"d")&lt;&gt;0,"",'Base de données'!$B2348),""))</f>
        <v/>
      </c>
      <c r="L2348" s="39" t="str">
        <f>IF(L$1&gt;$AE$1,"-",IFERROR(IF(DATEDIF('Base de données'!$A2348,L$1,"d")&lt;&gt;0,"",'Base de données'!$B2348),""))</f>
        <v/>
      </c>
      <c r="M2348" s="39" t="str">
        <f>IF(M$1&gt;$AE$1,"-",IFERROR(IF(DATEDIF('Base de données'!$A2348,M$1,"d")&lt;&gt;0,"",'Base de données'!$B2348),""))</f>
        <v/>
      </c>
      <c r="N2348" s="39" t="str">
        <f>IF(N$1&gt;$AE$1,"-",IFERROR(IF(DATEDIF('Base de données'!$A2348,N$1,"d")&lt;&gt;0,"",'Base de données'!$B2348),""))</f>
        <v/>
      </c>
      <c r="O2348" s="39" t="str">
        <f>IF(O$1&gt;$AE$1,"-",IFERROR(IF(DATEDIF('Base de données'!$A2348,O$1,"d")&lt;&gt;0,"",'Base de données'!$B2348),""))</f>
        <v/>
      </c>
      <c r="P2348" s="39" t="str">
        <f>IF(P$1&gt;$AE$1,"-",IFERROR(IF(DATEDIF('Base de données'!$A2348,P$1,"d")&lt;&gt;0,"",'Base de données'!$B2348),""))</f>
        <v/>
      </c>
      <c r="Q2348" s="39" t="str">
        <f>IF(Q$1&gt;$AE$1,"-",IFERROR(IF(DATEDIF('Base de données'!$A2348,Q$1,"d")&lt;&gt;0,"",'Base de données'!$B2348),""))</f>
        <v/>
      </c>
      <c r="R2348" s="39" t="str">
        <f>IF(R$1&gt;$AE$1,"-",IFERROR(IF(DATEDIF('Base de données'!$A2348,R$1,"d")&lt;&gt;0,"",'Base de données'!$B2348),""))</f>
        <v/>
      </c>
      <c r="S2348" s="39" t="str">
        <f>IF(S$1&gt;$AE$1,"-",IFERROR(IF(DATEDIF('Base de données'!$A2348,S$1,"d")&lt;&gt;0,"",'Base de données'!$B2348),""))</f>
        <v>5ATC0</v>
      </c>
      <c r="T2348" s="39" t="str">
        <f>IF(T$1&gt;$AE$1,"-",IFERROR(IF(DATEDIF('Base de données'!$A2348,T$1,"d")&lt;&gt;0,"",'Base de données'!$B2348),""))</f>
        <v/>
      </c>
      <c r="U2348" s="39" t="str">
        <f>IF(U$1&gt;$AE$1,"-",IFERROR(IF(DATEDIF('Base de données'!$A2348,U$1,"d")&lt;&gt;0,"",'Base de données'!$B2348),""))</f>
        <v/>
      </c>
      <c r="V2348" s="39" t="str">
        <f>IF(V$1&gt;$AE$1,"-",IFERROR(IF(DATEDIF('Base de données'!$A2348,V$1,"d")&lt;&gt;0,"",'Base de données'!$B2348),""))</f>
        <v/>
      </c>
      <c r="W2348" s="34"/>
      <c r="X2348" s="30" t="str">
        <f>'Base de données'!$C2348&amp;" "&amp;'Base de données'!$D2348</f>
        <v>Marin Lucie</v>
      </c>
      <c r="Y2348" s="31">
        <f>COUNTIF('Base de données'!$B:$B,'Base de données'!$B2348)</f>
        <v>12</v>
      </c>
      <c r="AA2348" s="87" cm="1">
        <f t="array" aca="1" ref="AA2348" ca="1">INDIRECT("'Base de données'!A" &amp; ROW(Y2348))</f>
        <v>45901</v>
      </c>
      <c r="AB2348" s="51" t="str" cm="1">
        <f t="array" aca="1" ref="AB2348" ca="1">INDIRECT("'Base de données'!B" &amp; ROW(Z2348))</f>
        <v>5ATC0</v>
      </c>
    </row>
    <row r="2349" spans="1:28" x14ac:dyDescent="0.3">
      <c r="A2349" s="41" t="str">
        <f ca="1">IF(IF(AND($B2349&lt;&gt;"-",$B2349=$E2349),"Entrée et sortie","-")="Entrée et sortie",'Base de données'!$B2349,"-")</f>
        <v>-</v>
      </c>
      <c r="B2349" s="41" t="str">
        <f t="shared" ca="1" si="147"/>
        <v>-</v>
      </c>
      <c r="C2349" s="41" t="str">
        <f t="shared" ca="1" si="148"/>
        <v>-</v>
      </c>
      <c r="D2349" s="41" t="str">
        <f>IF($F2349="sortie en cours d'année",'Base de données'!$B2349,"-")</f>
        <v>-</v>
      </c>
      <c r="E2349" s="41" t="str">
        <f>IF($H2349="entrée en cours d'année",'Base de données'!$B2349,"-")</f>
        <v>-</v>
      </c>
      <c r="F2349" s="37" t="str">
        <f t="shared" si="145"/>
        <v/>
      </c>
      <c r="G2349" s="37" t="str">
        <f>IF($J2349="mouvement",_xlfn.XLOOKUP('Base de données'!$B2349,$V:$V,$V:$V,0),"")</f>
        <v/>
      </c>
      <c r="H2349" s="37" t="str">
        <f t="shared" si="146"/>
        <v/>
      </c>
      <c r="I2349" s="37" t="str">
        <f>IF($J2349="mouvement",_xlfn.XLOOKUP('Base de données'!$B2349,$K:$K,$K:$K,0),"")</f>
        <v/>
      </c>
      <c r="J2349" s="38" t="str">
        <f>IF(AND(Y2349&lt;&gt;MAX(Y:Y),COUNTIF(K2349:V2349,'Base de données'!$B2349)&gt;0),"mouvement","")</f>
        <v/>
      </c>
      <c r="K2349" s="39" t="str">
        <f>IF(K$1&gt;$AE$1,"-",IFERROR(IF(DATEDIF('Base de données'!$A2349,K$1,"d")&lt;&gt;0,"",'Base de données'!$B2349),""))</f>
        <v/>
      </c>
      <c r="L2349" s="39" t="str">
        <f>IF(L$1&gt;$AE$1,"-",IFERROR(IF(DATEDIF('Base de données'!$A2349,L$1,"d")&lt;&gt;0,"",'Base de données'!$B2349),""))</f>
        <v/>
      </c>
      <c r="M2349" s="39" t="str">
        <f>IF(M$1&gt;$AE$1,"-",IFERROR(IF(DATEDIF('Base de données'!$A2349,M$1,"d")&lt;&gt;0,"",'Base de données'!$B2349),""))</f>
        <v/>
      </c>
      <c r="N2349" s="39" t="str">
        <f>IF(N$1&gt;$AE$1,"-",IFERROR(IF(DATEDIF('Base de données'!$A2349,N$1,"d")&lt;&gt;0,"",'Base de données'!$B2349),""))</f>
        <v/>
      </c>
      <c r="O2349" s="39" t="str">
        <f>IF(O$1&gt;$AE$1,"-",IFERROR(IF(DATEDIF('Base de données'!$A2349,O$1,"d")&lt;&gt;0,"",'Base de données'!$B2349),""))</f>
        <v/>
      </c>
      <c r="P2349" s="39" t="str">
        <f>IF(P$1&gt;$AE$1,"-",IFERROR(IF(DATEDIF('Base de données'!$A2349,P$1,"d")&lt;&gt;0,"",'Base de données'!$B2349),""))</f>
        <v/>
      </c>
      <c r="Q2349" s="39" t="str">
        <f>IF(Q$1&gt;$AE$1,"-",IFERROR(IF(DATEDIF('Base de données'!$A2349,Q$1,"d")&lt;&gt;0,"",'Base de données'!$B2349),""))</f>
        <v/>
      </c>
      <c r="R2349" s="39" t="str">
        <f>IF(R$1&gt;$AE$1,"-",IFERROR(IF(DATEDIF('Base de données'!$A2349,R$1,"d")&lt;&gt;0,"",'Base de données'!$B2349),""))</f>
        <v/>
      </c>
      <c r="S2349" s="39" t="str">
        <f>IF(S$1&gt;$AE$1,"-",IFERROR(IF(DATEDIF('Base de données'!$A2349,S$1,"d")&lt;&gt;0,"",'Base de données'!$B2349),""))</f>
        <v>4XYGG</v>
      </c>
      <c r="T2349" s="39" t="str">
        <f>IF(T$1&gt;$AE$1,"-",IFERROR(IF(DATEDIF('Base de données'!$A2349,T$1,"d")&lt;&gt;0,"",'Base de données'!$B2349),""))</f>
        <v/>
      </c>
      <c r="U2349" s="39" t="str">
        <f>IF(U$1&gt;$AE$1,"-",IFERROR(IF(DATEDIF('Base de données'!$A2349,U$1,"d")&lt;&gt;0,"",'Base de données'!$B2349),""))</f>
        <v/>
      </c>
      <c r="V2349" s="39" t="str">
        <f>IF(V$1&gt;$AE$1,"-",IFERROR(IF(DATEDIF('Base de données'!$A2349,V$1,"d")&lt;&gt;0,"",'Base de données'!$B2349),""))</f>
        <v/>
      </c>
      <c r="W2349" s="34"/>
      <c r="X2349" s="30" t="str">
        <f>'Base de données'!$C2349&amp;" "&amp;'Base de données'!$D2349</f>
        <v>Camus Isaac</v>
      </c>
      <c r="Y2349" s="31">
        <f>COUNTIF('Base de données'!$B:$B,'Base de données'!$B2349)</f>
        <v>12</v>
      </c>
      <c r="AA2349" s="87" cm="1">
        <f t="array" aca="1" ref="AA2349" ca="1">INDIRECT("'Base de données'!A" &amp; ROW(Y2349))</f>
        <v>45901</v>
      </c>
      <c r="AB2349" s="51" t="str" cm="1">
        <f t="array" aca="1" ref="AB2349" ca="1">INDIRECT("'Base de données'!B" &amp; ROW(Z2349))</f>
        <v>4XYGG</v>
      </c>
    </row>
    <row r="2350" spans="1:28" x14ac:dyDescent="0.3">
      <c r="A2350" s="41" t="str">
        <f ca="1">IF(IF(AND($B2350&lt;&gt;"-",$B2350=$E2350),"Entrée et sortie","-")="Entrée et sortie",'Base de données'!$B2350,"-")</f>
        <v>-</v>
      </c>
      <c r="B2350" s="41" t="str">
        <f t="shared" ca="1" si="147"/>
        <v>-</v>
      </c>
      <c r="C2350" s="41" t="str">
        <f t="shared" ca="1" si="148"/>
        <v>-</v>
      </c>
      <c r="D2350" s="41" t="str">
        <f>IF($F2350="sortie en cours d'année",'Base de données'!$B2350,"-")</f>
        <v>-</v>
      </c>
      <c r="E2350" s="41" t="str">
        <f>IF($H2350="entrée en cours d'année",'Base de données'!$B2350,"-")</f>
        <v>-</v>
      </c>
      <c r="F2350" s="37" t="str">
        <f t="shared" si="145"/>
        <v/>
      </c>
      <c r="G2350" s="37" t="str">
        <f>IF($J2350="mouvement",_xlfn.XLOOKUP('Base de données'!$B2350,$V:$V,$V:$V,0),"")</f>
        <v/>
      </c>
      <c r="H2350" s="37" t="str">
        <f t="shared" si="146"/>
        <v/>
      </c>
      <c r="I2350" s="37" t="str">
        <f>IF($J2350="mouvement",_xlfn.XLOOKUP('Base de données'!$B2350,$K:$K,$K:$K,0),"")</f>
        <v/>
      </c>
      <c r="J2350" s="38" t="str">
        <f>IF(AND(Y2350&lt;&gt;MAX(Y:Y),COUNTIF(K2350:V2350,'Base de données'!$B2350)&gt;0),"mouvement","")</f>
        <v/>
      </c>
      <c r="K2350" s="39" t="str">
        <f>IF(K$1&gt;$AE$1,"-",IFERROR(IF(DATEDIF('Base de données'!$A2350,K$1,"d")&lt;&gt;0,"",'Base de données'!$B2350),""))</f>
        <v/>
      </c>
      <c r="L2350" s="39" t="str">
        <f>IF(L$1&gt;$AE$1,"-",IFERROR(IF(DATEDIF('Base de données'!$A2350,L$1,"d")&lt;&gt;0,"",'Base de données'!$B2350),""))</f>
        <v/>
      </c>
      <c r="M2350" s="39" t="str">
        <f>IF(M$1&gt;$AE$1,"-",IFERROR(IF(DATEDIF('Base de données'!$A2350,M$1,"d")&lt;&gt;0,"",'Base de données'!$B2350),""))</f>
        <v/>
      </c>
      <c r="N2350" s="39" t="str">
        <f>IF(N$1&gt;$AE$1,"-",IFERROR(IF(DATEDIF('Base de données'!$A2350,N$1,"d")&lt;&gt;0,"",'Base de données'!$B2350),""))</f>
        <v/>
      </c>
      <c r="O2350" s="39" t="str">
        <f>IF(O$1&gt;$AE$1,"-",IFERROR(IF(DATEDIF('Base de données'!$A2350,O$1,"d")&lt;&gt;0,"",'Base de données'!$B2350),""))</f>
        <v/>
      </c>
      <c r="P2350" s="39" t="str">
        <f>IF(P$1&gt;$AE$1,"-",IFERROR(IF(DATEDIF('Base de données'!$A2350,P$1,"d")&lt;&gt;0,"",'Base de données'!$B2350),""))</f>
        <v/>
      </c>
      <c r="Q2350" s="39" t="str">
        <f>IF(Q$1&gt;$AE$1,"-",IFERROR(IF(DATEDIF('Base de données'!$A2350,Q$1,"d")&lt;&gt;0,"",'Base de données'!$B2350),""))</f>
        <v/>
      </c>
      <c r="R2350" s="39" t="str">
        <f>IF(R$1&gt;$AE$1,"-",IFERROR(IF(DATEDIF('Base de données'!$A2350,R$1,"d")&lt;&gt;0,"",'Base de données'!$B2350),""))</f>
        <v/>
      </c>
      <c r="S2350" s="39" t="str">
        <f>IF(S$1&gt;$AE$1,"-",IFERROR(IF(DATEDIF('Base de données'!$A2350,S$1,"d")&lt;&gt;0,"",'Base de données'!$B2350),""))</f>
        <v>399PQ</v>
      </c>
      <c r="T2350" s="39" t="str">
        <f>IF(T$1&gt;$AE$1,"-",IFERROR(IF(DATEDIF('Base de données'!$A2350,T$1,"d")&lt;&gt;0,"",'Base de données'!$B2350),""))</f>
        <v/>
      </c>
      <c r="U2350" s="39" t="str">
        <f>IF(U$1&gt;$AE$1,"-",IFERROR(IF(DATEDIF('Base de données'!$A2350,U$1,"d")&lt;&gt;0,"",'Base de données'!$B2350),""))</f>
        <v/>
      </c>
      <c r="V2350" s="39" t="str">
        <f>IF(V$1&gt;$AE$1,"-",IFERROR(IF(DATEDIF('Base de données'!$A2350,V$1,"d")&lt;&gt;0,"",'Base de données'!$B2350),""))</f>
        <v/>
      </c>
      <c r="W2350" s="34"/>
      <c r="X2350" s="30" t="str">
        <f>'Base de données'!$C2350&amp;" "&amp;'Base de données'!$D2350</f>
        <v>Nicolas Alix</v>
      </c>
      <c r="Y2350" s="31">
        <f>COUNTIF('Base de données'!$B:$B,'Base de données'!$B2350)</f>
        <v>12</v>
      </c>
      <c r="AA2350" s="87" cm="1">
        <f t="array" aca="1" ref="AA2350" ca="1">INDIRECT("'Base de données'!A" &amp; ROW(Y2350))</f>
        <v>45901</v>
      </c>
      <c r="AB2350" s="51" t="str" cm="1">
        <f t="array" aca="1" ref="AB2350" ca="1">INDIRECT("'Base de données'!B" &amp; ROW(Z2350))</f>
        <v>399PQ</v>
      </c>
    </row>
    <row r="2351" spans="1:28" x14ac:dyDescent="0.3">
      <c r="A2351" s="41" t="str">
        <f ca="1">IF(IF(AND($B2351&lt;&gt;"-",$B2351=$E2351),"Entrée et sortie","-")="Entrée et sortie",'Base de données'!$B2351,"-")</f>
        <v>-</v>
      </c>
      <c r="B2351" s="41" t="str">
        <f t="shared" ca="1" si="147"/>
        <v>-</v>
      </c>
      <c r="C2351" s="41" t="str">
        <f t="shared" ca="1" si="148"/>
        <v>-</v>
      </c>
      <c r="D2351" s="41" t="str">
        <f>IF($F2351="sortie en cours d'année",'Base de données'!$B2351,"-")</f>
        <v>-</v>
      </c>
      <c r="E2351" s="41" t="str">
        <f>IF($H2351="entrée en cours d'année",'Base de données'!$B2351,"-")</f>
        <v>-</v>
      </c>
      <c r="F2351" s="37" t="str">
        <f t="shared" si="145"/>
        <v/>
      </c>
      <c r="G2351" s="37" t="str">
        <f>IF($J2351="mouvement",_xlfn.XLOOKUP('Base de données'!$B2351,$V:$V,$V:$V,0),"")</f>
        <v/>
      </c>
      <c r="H2351" s="37" t="str">
        <f t="shared" si="146"/>
        <v/>
      </c>
      <c r="I2351" s="37" t="str">
        <f>IF($J2351="mouvement",_xlfn.XLOOKUP('Base de données'!$B2351,$K:$K,$K:$K,0),"")</f>
        <v/>
      </c>
      <c r="J2351" s="38" t="str">
        <f>IF(AND(Y2351&lt;&gt;MAX(Y:Y),COUNTIF(K2351:V2351,'Base de données'!$B2351)&gt;0),"mouvement","")</f>
        <v/>
      </c>
      <c r="K2351" s="39" t="str">
        <f>IF(K$1&gt;$AE$1,"-",IFERROR(IF(DATEDIF('Base de données'!$A2351,K$1,"d")&lt;&gt;0,"",'Base de données'!$B2351),""))</f>
        <v/>
      </c>
      <c r="L2351" s="39" t="str">
        <f>IF(L$1&gt;$AE$1,"-",IFERROR(IF(DATEDIF('Base de données'!$A2351,L$1,"d")&lt;&gt;0,"",'Base de données'!$B2351),""))</f>
        <v/>
      </c>
      <c r="M2351" s="39" t="str">
        <f>IF(M$1&gt;$AE$1,"-",IFERROR(IF(DATEDIF('Base de données'!$A2351,M$1,"d")&lt;&gt;0,"",'Base de données'!$B2351),""))</f>
        <v/>
      </c>
      <c r="N2351" s="39" t="str">
        <f>IF(N$1&gt;$AE$1,"-",IFERROR(IF(DATEDIF('Base de données'!$A2351,N$1,"d")&lt;&gt;0,"",'Base de données'!$B2351),""))</f>
        <v/>
      </c>
      <c r="O2351" s="39" t="str">
        <f>IF(O$1&gt;$AE$1,"-",IFERROR(IF(DATEDIF('Base de données'!$A2351,O$1,"d")&lt;&gt;0,"",'Base de données'!$B2351),""))</f>
        <v/>
      </c>
      <c r="P2351" s="39" t="str">
        <f>IF(P$1&gt;$AE$1,"-",IFERROR(IF(DATEDIF('Base de données'!$A2351,P$1,"d")&lt;&gt;0,"",'Base de données'!$B2351),""))</f>
        <v/>
      </c>
      <c r="Q2351" s="39" t="str">
        <f>IF(Q$1&gt;$AE$1,"-",IFERROR(IF(DATEDIF('Base de données'!$A2351,Q$1,"d")&lt;&gt;0,"",'Base de données'!$B2351),""))</f>
        <v/>
      </c>
      <c r="R2351" s="39" t="str">
        <f>IF(R$1&gt;$AE$1,"-",IFERROR(IF(DATEDIF('Base de données'!$A2351,R$1,"d")&lt;&gt;0,"",'Base de données'!$B2351),""))</f>
        <v/>
      </c>
      <c r="S2351" s="39" t="str">
        <f>IF(S$1&gt;$AE$1,"-",IFERROR(IF(DATEDIF('Base de données'!$A2351,S$1,"d")&lt;&gt;0,"",'Base de données'!$B2351),""))</f>
        <v>VLI20</v>
      </c>
      <c r="T2351" s="39" t="str">
        <f>IF(T$1&gt;$AE$1,"-",IFERROR(IF(DATEDIF('Base de données'!$A2351,T$1,"d")&lt;&gt;0,"",'Base de données'!$B2351),""))</f>
        <v/>
      </c>
      <c r="U2351" s="39" t="str">
        <f>IF(U$1&gt;$AE$1,"-",IFERROR(IF(DATEDIF('Base de données'!$A2351,U$1,"d")&lt;&gt;0,"",'Base de données'!$B2351),""))</f>
        <v/>
      </c>
      <c r="V2351" s="39" t="str">
        <f>IF(V$1&gt;$AE$1,"-",IFERROR(IF(DATEDIF('Base de données'!$A2351,V$1,"d")&lt;&gt;0,"",'Base de données'!$B2351),""))</f>
        <v/>
      </c>
      <c r="W2351" s="34"/>
      <c r="X2351" s="30" t="str">
        <f>'Base de données'!$C2351&amp;" "&amp;'Base de données'!$D2351</f>
        <v>Denis Laetitia</v>
      </c>
      <c r="Y2351" s="31">
        <f>COUNTIF('Base de données'!$B:$B,'Base de données'!$B2351)</f>
        <v>12</v>
      </c>
      <c r="AA2351" s="87" cm="1">
        <f t="array" aca="1" ref="AA2351" ca="1">INDIRECT("'Base de données'!A" &amp; ROW(Y2351))</f>
        <v>45901</v>
      </c>
      <c r="AB2351" s="51" t="str" cm="1">
        <f t="array" aca="1" ref="AB2351" ca="1">INDIRECT("'Base de données'!B" &amp; ROW(Z2351))</f>
        <v>VLI20</v>
      </c>
    </row>
    <row r="2352" spans="1:28" x14ac:dyDescent="0.3">
      <c r="A2352" s="41" t="str">
        <f ca="1">IF(IF(AND($B2352&lt;&gt;"-",$B2352=$E2352),"Entrée et sortie","-")="Entrée et sortie",'Base de données'!$B2352,"-")</f>
        <v>-</v>
      </c>
      <c r="B2352" s="41" t="str">
        <f t="shared" ca="1" si="147"/>
        <v>-</v>
      </c>
      <c r="C2352" s="41" t="str">
        <f t="shared" ca="1" si="148"/>
        <v>-</v>
      </c>
      <c r="D2352" s="41" t="str">
        <f>IF($F2352="sortie en cours d'année",'Base de données'!$B2352,"-")</f>
        <v>-</v>
      </c>
      <c r="E2352" s="41" t="str">
        <f>IF($H2352="entrée en cours d'année",'Base de données'!$B2352,"-")</f>
        <v>-</v>
      </c>
      <c r="F2352" s="37" t="str">
        <f t="shared" si="145"/>
        <v/>
      </c>
      <c r="G2352" s="37" t="str">
        <f>IF($J2352="mouvement",_xlfn.XLOOKUP('Base de données'!$B2352,$V:$V,$V:$V,0),"")</f>
        <v/>
      </c>
      <c r="H2352" s="37" t="str">
        <f t="shared" si="146"/>
        <v/>
      </c>
      <c r="I2352" s="37" t="str">
        <f>IF($J2352="mouvement",_xlfn.XLOOKUP('Base de données'!$B2352,$K:$K,$K:$K,0),"")</f>
        <v/>
      </c>
      <c r="J2352" s="38" t="str">
        <f>IF(AND(Y2352&lt;&gt;MAX(Y:Y),COUNTIF(K2352:V2352,'Base de données'!$B2352)&gt;0),"mouvement","")</f>
        <v/>
      </c>
      <c r="K2352" s="39" t="str">
        <f>IF(K$1&gt;$AE$1,"-",IFERROR(IF(DATEDIF('Base de données'!$A2352,K$1,"d")&lt;&gt;0,"",'Base de données'!$B2352),""))</f>
        <v/>
      </c>
      <c r="L2352" s="39" t="str">
        <f>IF(L$1&gt;$AE$1,"-",IFERROR(IF(DATEDIF('Base de données'!$A2352,L$1,"d")&lt;&gt;0,"",'Base de données'!$B2352),""))</f>
        <v/>
      </c>
      <c r="M2352" s="39" t="str">
        <f>IF(M$1&gt;$AE$1,"-",IFERROR(IF(DATEDIF('Base de données'!$A2352,M$1,"d")&lt;&gt;0,"",'Base de données'!$B2352),""))</f>
        <v/>
      </c>
      <c r="N2352" s="39" t="str">
        <f>IF(N$1&gt;$AE$1,"-",IFERROR(IF(DATEDIF('Base de données'!$A2352,N$1,"d")&lt;&gt;0,"",'Base de données'!$B2352),""))</f>
        <v/>
      </c>
      <c r="O2352" s="39" t="str">
        <f>IF(O$1&gt;$AE$1,"-",IFERROR(IF(DATEDIF('Base de données'!$A2352,O$1,"d")&lt;&gt;0,"",'Base de données'!$B2352),""))</f>
        <v/>
      </c>
      <c r="P2352" s="39" t="str">
        <f>IF(P$1&gt;$AE$1,"-",IFERROR(IF(DATEDIF('Base de données'!$A2352,P$1,"d")&lt;&gt;0,"",'Base de données'!$B2352),""))</f>
        <v/>
      </c>
      <c r="Q2352" s="39" t="str">
        <f>IF(Q$1&gt;$AE$1,"-",IFERROR(IF(DATEDIF('Base de données'!$A2352,Q$1,"d")&lt;&gt;0,"",'Base de données'!$B2352),""))</f>
        <v/>
      </c>
      <c r="R2352" s="39" t="str">
        <f>IF(R$1&gt;$AE$1,"-",IFERROR(IF(DATEDIF('Base de données'!$A2352,R$1,"d")&lt;&gt;0,"",'Base de données'!$B2352),""))</f>
        <v/>
      </c>
      <c r="S2352" s="39" t="str">
        <f>IF(S$1&gt;$AE$1,"-",IFERROR(IF(DATEDIF('Base de données'!$A2352,S$1,"d")&lt;&gt;0,"",'Base de données'!$B2352),""))</f>
        <v>D6LA5</v>
      </c>
      <c r="T2352" s="39" t="str">
        <f>IF(T$1&gt;$AE$1,"-",IFERROR(IF(DATEDIF('Base de données'!$A2352,T$1,"d")&lt;&gt;0,"",'Base de données'!$B2352),""))</f>
        <v/>
      </c>
      <c r="U2352" s="39" t="str">
        <f>IF(U$1&gt;$AE$1,"-",IFERROR(IF(DATEDIF('Base de données'!$A2352,U$1,"d")&lt;&gt;0,"",'Base de données'!$B2352),""))</f>
        <v/>
      </c>
      <c r="V2352" s="39" t="str">
        <f>IF(V$1&gt;$AE$1,"-",IFERROR(IF(DATEDIF('Base de données'!$A2352,V$1,"d")&lt;&gt;0,"",'Base de données'!$B2352),""))</f>
        <v/>
      </c>
      <c r="W2352" s="34"/>
      <c r="X2352" s="30" t="str">
        <f>'Base de données'!$C2352&amp;" "&amp;'Base de données'!$D2352</f>
        <v>Morin Joséphine</v>
      </c>
      <c r="Y2352" s="31">
        <f>COUNTIF('Base de données'!$B:$B,'Base de données'!$B2352)</f>
        <v>12</v>
      </c>
      <c r="AA2352" s="87" cm="1">
        <f t="array" aca="1" ref="AA2352" ca="1">INDIRECT("'Base de données'!A" &amp; ROW(Y2352))</f>
        <v>45901</v>
      </c>
      <c r="AB2352" s="51" t="str" cm="1">
        <f t="array" aca="1" ref="AB2352" ca="1">INDIRECT("'Base de données'!B" &amp; ROW(Z2352))</f>
        <v>D6LA5</v>
      </c>
    </row>
    <row r="2353" spans="1:28" x14ac:dyDescent="0.3">
      <c r="A2353" s="41" t="str">
        <f ca="1">IF(IF(AND($B2353&lt;&gt;"-",$B2353=$E2353),"Entrée et sortie","-")="Entrée et sortie",'Base de données'!$B2353,"-")</f>
        <v>-</v>
      </c>
      <c r="B2353" s="41" t="str">
        <f t="shared" ca="1" si="147"/>
        <v>-</v>
      </c>
      <c r="C2353" s="41" t="str">
        <f t="shared" ca="1" si="148"/>
        <v>-</v>
      </c>
      <c r="D2353" s="41" t="str">
        <f>IF($F2353="sortie en cours d'année",'Base de données'!$B2353,"-")</f>
        <v>-</v>
      </c>
      <c r="E2353" s="41" t="str">
        <f>IF($H2353="entrée en cours d'année",'Base de données'!$B2353,"-")</f>
        <v>-</v>
      </c>
      <c r="F2353" s="37" t="str">
        <f t="shared" si="145"/>
        <v/>
      </c>
      <c r="G2353" s="37" t="str">
        <f>IF($J2353="mouvement",_xlfn.XLOOKUP('Base de données'!$B2353,$V:$V,$V:$V,0),"")</f>
        <v/>
      </c>
      <c r="H2353" s="37" t="str">
        <f t="shared" si="146"/>
        <v/>
      </c>
      <c r="I2353" s="37" t="str">
        <f>IF($J2353="mouvement",_xlfn.XLOOKUP('Base de données'!$B2353,$K:$K,$K:$K,0),"")</f>
        <v/>
      </c>
      <c r="J2353" s="38" t="str">
        <f>IF(AND(Y2353&lt;&gt;MAX(Y:Y),COUNTIF(K2353:V2353,'Base de données'!$B2353)&gt;0),"mouvement","")</f>
        <v/>
      </c>
      <c r="K2353" s="39" t="str">
        <f>IF(K$1&gt;$AE$1,"-",IFERROR(IF(DATEDIF('Base de données'!$A2353,K$1,"d")&lt;&gt;0,"",'Base de données'!$B2353),""))</f>
        <v/>
      </c>
      <c r="L2353" s="39" t="str">
        <f>IF(L$1&gt;$AE$1,"-",IFERROR(IF(DATEDIF('Base de données'!$A2353,L$1,"d")&lt;&gt;0,"",'Base de données'!$B2353),""))</f>
        <v/>
      </c>
      <c r="M2353" s="39" t="str">
        <f>IF(M$1&gt;$AE$1,"-",IFERROR(IF(DATEDIF('Base de données'!$A2353,M$1,"d")&lt;&gt;0,"",'Base de données'!$B2353),""))</f>
        <v/>
      </c>
      <c r="N2353" s="39" t="str">
        <f>IF(N$1&gt;$AE$1,"-",IFERROR(IF(DATEDIF('Base de données'!$A2353,N$1,"d")&lt;&gt;0,"",'Base de données'!$B2353),""))</f>
        <v/>
      </c>
      <c r="O2353" s="39" t="str">
        <f>IF(O$1&gt;$AE$1,"-",IFERROR(IF(DATEDIF('Base de données'!$A2353,O$1,"d")&lt;&gt;0,"",'Base de données'!$B2353),""))</f>
        <v/>
      </c>
      <c r="P2353" s="39" t="str">
        <f>IF(P$1&gt;$AE$1,"-",IFERROR(IF(DATEDIF('Base de données'!$A2353,P$1,"d")&lt;&gt;0,"",'Base de données'!$B2353),""))</f>
        <v/>
      </c>
      <c r="Q2353" s="39" t="str">
        <f>IF(Q$1&gt;$AE$1,"-",IFERROR(IF(DATEDIF('Base de données'!$A2353,Q$1,"d")&lt;&gt;0,"",'Base de données'!$B2353),""))</f>
        <v/>
      </c>
      <c r="R2353" s="39" t="str">
        <f>IF(R$1&gt;$AE$1,"-",IFERROR(IF(DATEDIF('Base de données'!$A2353,R$1,"d")&lt;&gt;0,"",'Base de données'!$B2353),""))</f>
        <v/>
      </c>
      <c r="S2353" s="39" t="str">
        <f>IF(S$1&gt;$AE$1,"-",IFERROR(IF(DATEDIF('Base de données'!$A2353,S$1,"d")&lt;&gt;0,"",'Base de données'!$B2353),""))</f>
        <v>JS9XQ</v>
      </c>
      <c r="T2353" s="39" t="str">
        <f>IF(T$1&gt;$AE$1,"-",IFERROR(IF(DATEDIF('Base de données'!$A2353,T$1,"d")&lt;&gt;0,"",'Base de données'!$B2353),""))</f>
        <v/>
      </c>
      <c r="U2353" s="39" t="str">
        <f>IF(U$1&gt;$AE$1,"-",IFERROR(IF(DATEDIF('Base de données'!$A2353,U$1,"d")&lt;&gt;0,"",'Base de données'!$B2353),""))</f>
        <v/>
      </c>
      <c r="V2353" s="39" t="str">
        <f>IF(V$1&gt;$AE$1,"-",IFERROR(IF(DATEDIF('Base de données'!$A2353,V$1,"d")&lt;&gt;0,"",'Base de données'!$B2353),""))</f>
        <v/>
      </c>
      <c r="W2353" s="34"/>
      <c r="X2353" s="30" t="str">
        <f>'Base de données'!$C2353&amp;" "&amp;'Base de données'!$D2353</f>
        <v>Becker Louise</v>
      </c>
      <c r="Y2353" s="31">
        <f>COUNTIF('Base de données'!$B:$B,'Base de données'!$B2353)</f>
        <v>12</v>
      </c>
      <c r="AA2353" s="87" cm="1">
        <f t="array" aca="1" ref="AA2353" ca="1">INDIRECT("'Base de données'!A" &amp; ROW(Y2353))</f>
        <v>45901</v>
      </c>
      <c r="AB2353" s="51" t="str" cm="1">
        <f t="array" aca="1" ref="AB2353" ca="1">INDIRECT("'Base de données'!B" &amp; ROW(Z2353))</f>
        <v>JS9XQ</v>
      </c>
    </row>
    <row r="2354" spans="1:28" x14ac:dyDescent="0.3">
      <c r="A2354" s="41" t="str">
        <f ca="1">IF(IF(AND($B2354&lt;&gt;"-",$B2354=$E2354),"Entrée et sortie","-")="Entrée et sortie",'Base de données'!$B2354,"-")</f>
        <v>-</v>
      </c>
      <c r="B2354" s="41" t="str">
        <f t="shared" ca="1" si="147"/>
        <v>-</v>
      </c>
      <c r="C2354" s="41" t="str">
        <f t="shared" ca="1" si="148"/>
        <v>-</v>
      </c>
      <c r="D2354" s="41" t="str">
        <f>IF($F2354="sortie en cours d'année",'Base de données'!$B2354,"-")</f>
        <v>-</v>
      </c>
      <c r="E2354" s="41" t="str">
        <f>IF($H2354="entrée en cours d'année",'Base de données'!$B2354,"-")</f>
        <v>-</v>
      </c>
      <c r="F2354" s="37" t="str">
        <f t="shared" si="145"/>
        <v/>
      </c>
      <c r="G2354" s="37" t="str">
        <f>IF($J2354="mouvement",_xlfn.XLOOKUP('Base de données'!$B2354,$V:$V,$V:$V,0),"")</f>
        <v/>
      </c>
      <c r="H2354" s="37" t="str">
        <f t="shared" si="146"/>
        <v/>
      </c>
      <c r="I2354" s="37" t="str">
        <f>IF($J2354="mouvement",_xlfn.XLOOKUP('Base de données'!$B2354,$K:$K,$K:$K,0),"")</f>
        <v/>
      </c>
      <c r="J2354" s="38" t="str">
        <f>IF(AND(Y2354&lt;&gt;MAX(Y:Y),COUNTIF(K2354:V2354,'Base de données'!$B2354)&gt;0),"mouvement","")</f>
        <v/>
      </c>
      <c r="K2354" s="39" t="str">
        <f>IF(K$1&gt;$AE$1,"-",IFERROR(IF(DATEDIF('Base de données'!$A2354,K$1,"d")&lt;&gt;0,"",'Base de données'!$B2354),""))</f>
        <v/>
      </c>
      <c r="L2354" s="39" t="str">
        <f>IF(L$1&gt;$AE$1,"-",IFERROR(IF(DATEDIF('Base de données'!$A2354,L$1,"d")&lt;&gt;0,"",'Base de données'!$B2354),""))</f>
        <v/>
      </c>
      <c r="M2354" s="39" t="str">
        <f>IF(M$1&gt;$AE$1,"-",IFERROR(IF(DATEDIF('Base de données'!$A2354,M$1,"d")&lt;&gt;0,"",'Base de données'!$B2354),""))</f>
        <v/>
      </c>
      <c r="N2354" s="39" t="str">
        <f>IF(N$1&gt;$AE$1,"-",IFERROR(IF(DATEDIF('Base de données'!$A2354,N$1,"d")&lt;&gt;0,"",'Base de données'!$B2354),""))</f>
        <v/>
      </c>
      <c r="O2354" s="39" t="str">
        <f>IF(O$1&gt;$AE$1,"-",IFERROR(IF(DATEDIF('Base de données'!$A2354,O$1,"d")&lt;&gt;0,"",'Base de données'!$B2354),""))</f>
        <v/>
      </c>
      <c r="P2354" s="39" t="str">
        <f>IF(P$1&gt;$AE$1,"-",IFERROR(IF(DATEDIF('Base de données'!$A2354,P$1,"d")&lt;&gt;0,"",'Base de données'!$B2354),""))</f>
        <v/>
      </c>
      <c r="Q2354" s="39" t="str">
        <f>IF(Q$1&gt;$AE$1,"-",IFERROR(IF(DATEDIF('Base de données'!$A2354,Q$1,"d")&lt;&gt;0,"",'Base de données'!$B2354),""))</f>
        <v/>
      </c>
      <c r="R2354" s="39" t="str">
        <f>IF(R$1&gt;$AE$1,"-",IFERROR(IF(DATEDIF('Base de données'!$A2354,R$1,"d")&lt;&gt;0,"",'Base de données'!$B2354),""))</f>
        <v/>
      </c>
      <c r="S2354" s="39" t="str">
        <f>IF(S$1&gt;$AE$1,"-",IFERROR(IF(DATEDIF('Base de données'!$A2354,S$1,"d")&lt;&gt;0,"",'Base de données'!$B2354),""))</f>
        <v>6A9JO</v>
      </c>
      <c r="T2354" s="39" t="str">
        <f>IF(T$1&gt;$AE$1,"-",IFERROR(IF(DATEDIF('Base de données'!$A2354,T$1,"d")&lt;&gt;0,"",'Base de données'!$B2354),""))</f>
        <v/>
      </c>
      <c r="U2354" s="39" t="str">
        <f>IF(U$1&gt;$AE$1,"-",IFERROR(IF(DATEDIF('Base de données'!$A2354,U$1,"d")&lt;&gt;0,"",'Base de données'!$B2354),""))</f>
        <v/>
      </c>
      <c r="V2354" s="39" t="str">
        <f>IF(V$1&gt;$AE$1,"-",IFERROR(IF(DATEDIF('Base de données'!$A2354,V$1,"d")&lt;&gt;0,"",'Base de données'!$B2354),""))</f>
        <v/>
      </c>
      <c r="W2354" s="34"/>
      <c r="X2354" s="30" t="str">
        <f>'Base de données'!$C2354&amp;" "&amp;'Base de données'!$D2354</f>
        <v>Vasseur Constance</v>
      </c>
      <c r="Y2354" s="31">
        <f>COUNTIF('Base de données'!$B:$B,'Base de données'!$B2354)</f>
        <v>12</v>
      </c>
      <c r="AA2354" s="87" cm="1">
        <f t="array" aca="1" ref="AA2354" ca="1">INDIRECT("'Base de données'!A" &amp; ROW(Y2354))</f>
        <v>45901</v>
      </c>
      <c r="AB2354" s="51" t="str" cm="1">
        <f t="array" aca="1" ref="AB2354" ca="1">INDIRECT("'Base de données'!B" &amp; ROW(Z2354))</f>
        <v>6A9JO</v>
      </c>
    </row>
    <row r="2355" spans="1:28" x14ac:dyDescent="0.3">
      <c r="A2355" s="41" t="str">
        <f ca="1">IF(IF(AND($B2355&lt;&gt;"-",$B2355=$E2355),"Entrée et sortie","-")="Entrée et sortie",'Base de données'!$B2355,"-")</f>
        <v>-</v>
      </c>
      <c r="B2355" s="41" t="str">
        <f t="shared" ca="1" si="147"/>
        <v>-</v>
      </c>
      <c r="C2355" s="41" t="str">
        <f t="shared" ca="1" si="148"/>
        <v>-</v>
      </c>
      <c r="D2355" s="41" t="str">
        <f>IF($F2355="sortie en cours d'année",'Base de données'!$B2355,"-")</f>
        <v>-</v>
      </c>
      <c r="E2355" s="41" t="str">
        <f>IF($H2355="entrée en cours d'année",'Base de données'!$B2355,"-")</f>
        <v>-</v>
      </c>
      <c r="F2355" s="37" t="str">
        <f t="shared" si="145"/>
        <v/>
      </c>
      <c r="G2355" s="37" t="str">
        <f>IF($J2355="mouvement",_xlfn.XLOOKUP('Base de données'!$B2355,$V:$V,$V:$V,0),"")</f>
        <v/>
      </c>
      <c r="H2355" s="37" t="str">
        <f t="shared" si="146"/>
        <v/>
      </c>
      <c r="I2355" s="37" t="str">
        <f>IF($J2355="mouvement",_xlfn.XLOOKUP('Base de données'!$B2355,$K:$K,$K:$K,0),"")</f>
        <v/>
      </c>
      <c r="J2355" s="38" t="str">
        <f>IF(AND(Y2355&lt;&gt;MAX(Y:Y),COUNTIF(K2355:V2355,'Base de données'!$B2355)&gt;0),"mouvement","")</f>
        <v/>
      </c>
      <c r="K2355" s="39" t="str">
        <f>IF(K$1&gt;$AE$1,"-",IFERROR(IF(DATEDIF('Base de données'!$A2355,K$1,"d")&lt;&gt;0,"",'Base de données'!$B2355),""))</f>
        <v/>
      </c>
      <c r="L2355" s="39" t="str">
        <f>IF(L$1&gt;$AE$1,"-",IFERROR(IF(DATEDIF('Base de données'!$A2355,L$1,"d")&lt;&gt;0,"",'Base de données'!$B2355),""))</f>
        <v/>
      </c>
      <c r="M2355" s="39" t="str">
        <f>IF(M$1&gt;$AE$1,"-",IFERROR(IF(DATEDIF('Base de données'!$A2355,M$1,"d")&lt;&gt;0,"",'Base de données'!$B2355),""))</f>
        <v/>
      </c>
      <c r="N2355" s="39" t="str">
        <f>IF(N$1&gt;$AE$1,"-",IFERROR(IF(DATEDIF('Base de données'!$A2355,N$1,"d")&lt;&gt;0,"",'Base de données'!$B2355),""))</f>
        <v/>
      </c>
      <c r="O2355" s="39" t="str">
        <f>IF(O$1&gt;$AE$1,"-",IFERROR(IF(DATEDIF('Base de données'!$A2355,O$1,"d")&lt;&gt;0,"",'Base de données'!$B2355),""))</f>
        <v/>
      </c>
      <c r="P2355" s="39" t="str">
        <f>IF(P$1&gt;$AE$1,"-",IFERROR(IF(DATEDIF('Base de données'!$A2355,P$1,"d")&lt;&gt;0,"",'Base de données'!$B2355),""))</f>
        <v/>
      </c>
      <c r="Q2355" s="39" t="str">
        <f>IF(Q$1&gt;$AE$1,"-",IFERROR(IF(DATEDIF('Base de données'!$A2355,Q$1,"d")&lt;&gt;0,"",'Base de données'!$B2355),""))</f>
        <v/>
      </c>
      <c r="R2355" s="39" t="str">
        <f>IF(R$1&gt;$AE$1,"-",IFERROR(IF(DATEDIF('Base de données'!$A2355,R$1,"d")&lt;&gt;0,"",'Base de données'!$B2355),""))</f>
        <v/>
      </c>
      <c r="S2355" s="39" t="str">
        <f>IF(S$1&gt;$AE$1,"-",IFERROR(IF(DATEDIF('Base de données'!$A2355,S$1,"d")&lt;&gt;0,"",'Base de données'!$B2355),""))</f>
        <v>EVEHA</v>
      </c>
      <c r="T2355" s="39" t="str">
        <f>IF(T$1&gt;$AE$1,"-",IFERROR(IF(DATEDIF('Base de données'!$A2355,T$1,"d")&lt;&gt;0,"",'Base de données'!$B2355),""))</f>
        <v/>
      </c>
      <c r="U2355" s="39" t="str">
        <f>IF(U$1&gt;$AE$1,"-",IFERROR(IF(DATEDIF('Base de données'!$A2355,U$1,"d")&lt;&gt;0,"",'Base de données'!$B2355),""))</f>
        <v/>
      </c>
      <c r="V2355" s="39" t="str">
        <f>IF(V$1&gt;$AE$1,"-",IFERROR(IF(DATEDIF('Base de données'!$A2355,V$1,"d")&lt;&gt;0,"",'Base de données'!$B2355),""))</f>
        <v/>
      </c>
      <c r="W2355" s="34"/>
      <c r="X2355" s="30" t="str">
        <f>'Base de données'!$C2355&amp;" "&amp;'Base de données'!$D2355</f>
        <v>Texier Monique</v>
      </c>
      <c r="Y2355" s="31">
        <f>COUNTIF('Base de données'!$B:$B,'Base de données'!$B2355)</f>
        <v>12</v>
      </c>
      <c r="AA2355" s="87" cm="1">
        <f t="array" aca="1" ref="AA2355" ca="1">INDIRECT("'Base de données'!A" &amp; ROW(Y2355))</f>
        <v>45901</v>
      </c>
      <c r="AB2355" s="51" t="str" cm="1">
        <f t="array" aca="1" ref="AB2355" ca="1">INDIRECT("'Base de données'!B" &amp; ROW(Z2355))</f>
        <v>EVEHA</v>
      </c>
    </row>
    <row r="2356" spans="1:28" x14ac:dyDescent="0.3">
      <c r="A2356" s="41" t="str">
        <f ca="1">IF(IF(AND($B2356&lt;&gt;"-",$B2356=$E2356),"Entrée et sortie","-")="Entrée et sortie",'Base de données'!$B2356,"-")</f>
        <v>-</v>
      </c>
      <c r="B2356" s="41" t="str">
        <f t="shared" ca="1" si="147"/>
        <v>-</v>
      </c>
      <c r="C2356" s="41" t="str">
        <f t="shared" ca="1" si="148"/>
        <v>-</v>
      </c>
      <c r="D2356" s="41" t="str">
        <f>IF($F2356="sortie en cours d'année",'Base de données'!$B2356,"-")</f>
        <v>-</v>
      </c>
      <c r="E2356" s="41" t="str">
        <f>IF($H2356="entrée en cours d'année",'Base de données'!$B2356,"-")</f>
        <v>-</v>
      </c>
      <c r="F2356" s="37" t="str">
        <f t="shared" si="145"/>
        <v/>
      </c>
      <c r="G2356" s="37" t="str">
        <f>IF($J2356="mouvement",_xlfn.XLOOKUP('Base de données'!$B2356,$V:$V,$V:$V,0),"")</f>
        <v/>
      </c>
      <c r="H2356" s="37" t="str">
        <f t="shared" si="146"/>
        <v/>
      </c>
      <c r="I2356" s="37" t="str">
        <f>IF($J2356="mouvement",_xlfn.XLOOKUP('Base de données'!$B2356,$K:$K,$K:$K,0),"")</f>
        <v/>
      </c>
      <c r="J2356" s="38" t="str">
        <f>IF(AND(Y2356&lt;&gt;MAX(Y:Y),COUNTIF(K2356:V2356,'Base de données'!$B2356)&gt;0),"mouvement","")</f>
        <v/>
      </c>
      <c r="K2356" s="39" t="str">
        <f>IF(K$1&gt;$AE$1,"-",IFERROR(IF(DATEDIF('Base de données'!$A2356,K$1,"d")&lt;&gt;0,"",'Base de données'!$B2356),""))</f>
        <v/>
      </c>
      <c r="L2356" s="39" t="str">
        <f>IF(L$1&gt;$AE$1,"-",IFERROR(IF(DATEDIF('Base de données'!$A2356,L$1,"d")&lt;&gt;0,"",'Base de données'!$B2356),""))</f>
        <v/>
      </c>
      <c r="M2356" s="39" t="str">
        <f>IF(M$1&gt;$AE$1,"-",IFERROR(IF(DATEDIF('Base de données'!$A2356,M$1,"d")&lt;&gt;0,"",'Base de données'!$B2356),""))</f>
        <v/>
      </c>
      <c r="N2356" s="39" t="str">
        <f>IF(N$1&gt;$AE$1,"-",IFERROR(IF(DATEDIF('Base de données'!$A2356,N$1,"d")&lt;&gt;0,"",'Base de données'!$B2356),""))</f>
        <v/>
      </c>
      <c r="O2356" s="39" t="str">
        <f>IF(O$1&gt;$AE$1,"-",IFERROR(IF(DATEDIF('Base de données'!$A2356,O$1,"d")&lt;&gt;0,"",'Base de données'!$B2356),""))</f>
        <v/>
      </c>
      <c r="P2356" s="39" t="str">
        <f>IF(P$1&gt;$AE$1,"-",IFERROR(IF(DATEDIF('Base de données'!$A2356,P$1,"d")&lt;&gt;0,"",'Base de données'!$B2356),""))</f>
        <v/>
      </c>
      <c r="Q2356" s="39" t="str">
        <f>IF(Q$1&gt;$AE$1,"-",IFERROR(IF(DATEDIF('Base de données'!$A2356,Q$1,"d")&lt;&gt;0,"",'Base de données'!$B2356),""))</f>
        <v/>
      </c>
      <c r="R2356" s="39" t="str">
        <f>IF(R$1&gt;$AE$1,"-",IFERROR(IF(DATEDIF('Base de données'!$A2356,R$1,"d")&lt;&gt;0,"",'Base de données'!$B2356),""))</f>
        <v/>
      </c>
      <c r="S2356" s="39" t="str">
        <f>IF(S$1&gt;$AE$1,"-",IFERROR(IF(DATEDIF('Base de données'!$A2356,S$1,"d")&lt;&gt;0,"",'Base de données'!$B2356),""))</f>
        <v>GC0VK</v>
      </c>
      <c r="T2356" s="39" t="str">
        <f>IF(T$1&gt;$AE$1,"-",IFERROR(IF(DATEDIF('Base de données'!$A2356,T$1,"d")&lt;&gt;0,"",'Base de données'!$B2356),""))</f>
        <v/>
      </c>
      <c r="U2356" s="39" t="str">
        <f>IF(U$1&gt;$AE$1,"-",IFERROR(IF(DATEDIF('Base de données'!$A2356,U$1,"d")&lt;&gt;0,"",'Base de données'!$B2356),""))</f>
        <v/>
      </c>
      <c r="V2356" s="39" t="str">
        <f>IF(V$1&gt;$AE$1,"-",IFERROR(IF(DATEDIF('Base de données'!$A2356,V$1,"d")&lt;&gt;0,"",'Base de données'!$B2356),""))</f>
        <v/>
      </c>
      <c r="W2356" s="34"/>
      <c r="X2356" s="30" t="str">
        <f>'Base de données'!$C2356&amp;" "&amp;'Base de données'!$D2356</f>
        <v>Maillet Lucas</v>
      </c>
      <c r="Y2356" s="31">
        <f>COUNTIF('Base de données'!$B:$B,'Base de données'!$B2356)</f>
        <v>12</v>
      </c>
      <c r="AA2356" s="87" cm="1">
        <f t="array" aca="1" ref="AA2356" ca="1">INDIRECT("'Base de données'!A" &amp; ROW(Y2356))</f>
        <v>45901</v>
      </c>
      <c r="AB2356" s="51" t="str" cm="1">
        <f t="array" aca="1" ref="AB2356" ca="1">INDIRECT("'Base de données'!B" &amp; ROW(Z2356))</f>
        <v>GC0VK</v>
      </c>
    </row>
    <row r="2357" spans="1:28" x14ac:dyDescent="0.3">
      <c r="A2357" s="41" t="str">
        <f ca="1">IF(IF(AND($B2357&lt;&gt;"-",$B2357=$E2357),"Entrée et sortie","-")="Entrée et sortie",'Base de données'!$B2357,"-")</f>
        <v>-</v>
      </c>
      <c r="B2357" s="41" t="str">
        <f t="shared" ca="1" si="147"/>
        <v>-</v>
      </c>
      <c r="C2357" s="41" t="str">
        <f t="shared" ca="1" si="148"/>
        <v>-</v>
      </c>
      <c r="D2357" s="41" t="str">
        <f>IF($F2357="sortie en cours d'année",'Base de données'!$B2357,"-")</f>
        <v>-</v>
      </c>
      <c r="E2357" s="41" t="str">
        <f>IF($H2357="entrée en cours d'année",'Base de données'!$B2357,"-")</f>
        <v>-</v>
      </c>
      <c r="F2357" s="37" t="str">
        <f t="shared" si="145"/>
        <v/>
      </c>
      <c r="G2357" s="37" t="str">
        <f>IF($J2357="mouvement",_xlfn.XLOOKUP('Base de données'!$B2357,$V:$V,$V:$V,0),"")</f>
        <v/>
      </c>
      <c r="H2357" s="37" t="str">
        <f t="shared" si="146"/>
        <v/>
      </c>
      <c r="I2357" s="37" t="str">
        <f>IF($J2357="mouvement",_xlfn.XLOOKUP('Base de données'!$B2357,$K:$K,$K:$K,0),"")</f>
        <v/>
      </c>
      <c r="J2357" s="38" t="str">
        <f>IF(AND(Y2357&lt;&gt;MAX(Y:Y),COUNTIF(K2357:V2357,'Base de données'!$B2357)&gt;0),"mouvement","")</f>
        <v/>
      </c>
      <c r="K2357" s="39" t="str">
        <f>IF(K$1&gt;$AE$1,"-",IFERROR(IF(DATEDIF('Base de données'!$A2357,K$1,"d")&lt;&gt;0,"",'Base de données'!$B2357),""))</f>
        <v/>
      </c>
      <c r="L2357" s="39" t="str">
        <f>IF(L$1&gt;$AE$1,"-",IFERROR(IF(DATEDIF('Base de données'!$A2357,L$1,"d")&lt;&gt;0,"",'Base de données'!$B2357),""))</f>
        <v/>
      </c>
      <c r="M2357" s="39" t="str">
        <f>IF(M$1&gt;$AE$1,"-",IFERROR(IF(DATEDIF('Base de données'!$A2357,M$1,"d")&lt;&gt;0,"",'Base de données'!$B2357),""))</f>
        <v/>
      </c>
      <c r="N2357" s="39" t="str">
        <f>IF(N$1&gt;$AE$1,"-",IFERROR(IF(DATEDIF('Base de données'!$A2357,N$1,"d")&lt;&gt;0,"",'Base de données'!$B2357),""))</f>
        <v/>
      </c>
      <c r="O2357" s="39" t="str">
        <f>IF(O$1&gt;$AE$1,"-",IFERROR(IF(DATEDIF('Base de données'!$A2357,O$1,"d")&lt;&gt;0,"",'Base de données'!$B2357),""))</f>
        <v/>
      </c>
      <c r="P2357" s="39" t="str">
        <f>IF(P$1&gt;$AE$1,"-",IFERROR(IF(DATEDIF('Base de données'!$A2357,P$1,"d")&lt;&gt;0,"",'Base de données'!$B2357),""))</f>
        <v/>
      </c>
      <c r="Q2357" s="39" t="str">
        <f>IF(Q$1&gt;$AE$1,"-",IFERROR(IF(DATEDIF('Base de données'!$A2357,Q$1,"d")&lt;&gt;0,"",'Base de données'!$B2357),""))</f>
        <v/>
      </c>
      <c r="R2357" s="39" t="str">
        <f>IF(R$1&gt;$AE$1,"-",IFERROR(IF(DATEDIF('Base de données'!$A2357,R$1,"d")&lt;&gt;0,"",'Base de données'!$B2357),""))</f>
        <v/>
      </c>
      <c r="S2357" s="39" t="str">
        <f>IF(S$1&gt;$AE$1,"-",IFERROR(IF(DATEDIF('Base de données'!$A2357,S$1,"d")&lt;&gt;0,"",'Base de données'!$B2357),""))</f>
        <v>DHEUO</v>
      </c>
      <c r="T2357" s="39" t="str">
        <f>IF(T$1&gt;$AE$1,"-",IFERROR(IF(DATEDIF('Base de données'!$A2357,T$1,"d")&lt;&gt;0,"",'Base de données'!$B2357),""))</f>
        <v/>
      </c>
      <c r="U2357" s="39" t="str">
        <f>IF(U$1&gt;$AE$1,"-",IFERROR(IF(DATEDIF('Base de données'!$A2357,U$1,"d")&lt;&gt;0,"",'Base de données'!$B2357),""))</f>
        <v/>
      </c>
      <c r="V2357" s="39" t="str">
        <f>IF(V$1&gt;$AE$1,"-",IFERROR(IF(DATEDIF('Base de données'!$A2357,V$1,"d")&lt;&gt;0,"",'Base de données'!$B2357),""))</f>
        <v/>
      </c>
      <c r="W2357" s="34"/>
      <c r="X2357" s="30" t="str">
        <f>'Base de données'!$C2357&amp;" "&amp;'Base de données'!$D2357</f>
        <v>Couturier Sébastien</v>
      </c>
      <c r="Y2357" s="31">
        <f>COUNTIF('Base de données'!$B:$B,'Base de données'!$B2357)</f>
        <v>12</v>
      </c>
      <c r="AA2357" s="87" cm="1">
        <f t="array" aca="1" ref="AA2357" ca="1">INDIRECT("'Base de données'!A" &amp; ROW(Y2357))</f>
        <v>45901</v>
      </c>
      <c r="AB2357" s="51" t="str" cm="1">
        <f t="array" aca="1" ref="AB2357" ca="1">INDIRECT("'Base de données'!B" &amp; ROW(Z2357))</f>
        <v>DHEUO</v>
      </c>
    </row>
    <row r="2358" spans="1:28" x14ac:dyDescent="0.3">
      <c r="A2358" s="41" t="str">
        <f ca="1">IF(IF(AND($B2358&lt;&gt;"-",$B2358=$E2358),"Entrée et sortie","-")="Entrée et sortie",'Base de données'!$B2358,"-")</f>
        <v>-</v>
      </c>
      <c r="B2358" s="41" t="str">
        <f t="shared" ca="1" si="147"/>
        <v>-</v>
      </c>
      <c r="C2358" s="41" t="str">
        <f t="shared" ca="1" si="148"/>
        <v>-</v>
      </c>
      <c r="D2358" s="41" t="str">
        <f>IF($F2358="sortie en cours d'année",'Base de données'!$B2358,"-")</f>
        <v>-</v>
      </c>
      <c r="E2358" s="41" t="str">
        <f>IF($H2358="entrée en cours d'année",'Base de données'!$B2358,"-")</f>
        <v>-</v>
      </c>
      <c r="F2358" s="37" t="str">
        <f t="shared" si="145"/>
        <v/>
      </c>
      <c r="G2358" s="37" t="str">
        <f>IF($J2358="mouvement",_xlfn.XLOOKUP('Base de données'!$B2358,$V:$V,$V:$V,0),"")</f>
        <v/>
      </c>
      <c r="H2358" s="37" t="str">
        <f t="shared" si="146"/>
        <v/>
      </c>
      <c r="I2358" s="37" t="str">
        <f>IF($J2358="mouvement",_xlfn.XLOOKUP('Base de données'!$B2358,$K:$K,$K:$K,0),"")</f>
        <v/>
      </c>
      <c r="J2358" s="38" t="str">
        <f>IF(AND(Y2358&lt;&gt;MAX(Y:Y),COUNTIF(K2358:V2358,'Base de données'!$B2358)&gt;0),"mouvement","")</f>
        <v/>
      </c>
      <c r="K2358" s="39" t="str">
        <f>IF(K$1&gt;$AE$1,"-",IFERROR(IF(DATEDIF('Base de données'!$A2358,K$1,"d")&lt;&gt;0,"",'Base de données'!$B2358),""))</f>
        <v/>
      </c>
      <c r="L2358" s="39" t="str">
        <f>IF(L$1&gt;$AE$1,"-",IFERROR(IF(DATEDIF('Base de données'!$A2358,L$1,"d")&lt;&gt;0,"",'Base de données'!$B2358),""))</f>
        <v/>
      </c>
      <c r="M2358" s="39" t="str">
        <f>IF(M$1&gt;$AE$1,"-",IFERROR(IF(DATEDIF('Base de données'!$A2358,M$1,"d")&lt;&gt;0,"",'Base de données'!$B2358),""))</f>
        <v/>
      </c>
      <c r="N2358" s="39" t="str">
        <f>IF(N$1&gt;$AE$1,"-",IFERROR(IF(DATEDIF('Base de données'!$A2358,N$1,"d")&lt;&gt;0,"",'Base de données'!$B2358),""))</f>
        <v/>
      </c>
      <c r="O2358" s="39" t="str">
        <f>IF(O$1&gt;$AE$1,"-",IFERROR(IF(DATEDIF('Base de données'!$A2358,O$1,"d")&lt;&gt;0,"",'Base de données'!$B2358),""))</f>
        <v/>
      </c>
      <c r="P2358" s="39" t="str">
        <f>IF(P$1&gt;$AE$1,"-",IFERROR(IF(DATEDIF('Base de données'!$A2358,P$1,"d")&lt;&gt;0,"",'Base de données'!$B2358),""))</f>
        <v/>
      </c>
      <c r="Q2358" s="39" t="str">
        <f>IF(Q$1&gt;$AE$1,"-",IFERROR(IF(DATEDIF('Base de données'!$A2358,Q$1,"d")&lt;&gt;0,"",'Base de données'!$B2358),""))</f>
        <v/>
      </c>
      <c r="R2358" s="39" t="str">
        <f>IF(R$1&gt;$AE$1,"-",IFERROR(IF(DATEDIF('Base de données'!$A2358,R$1,"d")&lt;&gt;0,"",'Base de données'!$B2358),""))</f>
        <v/>
      </c>
      <c r="S2358" s="39" t="str">
        <f>IF(S$1&gt;$AE$1,"-",IFERROR(IF(DATEDIF('Base de données'!$A2358,S$1,"d")&lt;&gt;0,"",'Base de données'!$B2358),""))</f>
        <v>CD97O</v>
      </c>
      <c r="T2358" s="39" t="str">
        <f>IF(T$1&gt;$AE$1,"-",IFERROR(IF(DATEDIF('Base de données'!$A2358,T$1,"d")&lt;&gt;0,"",'Base de données'!$B2358),""))</f>
        <v/>
      </c>
      <c r="U2358" s="39" t="str">
        <f>IF(U$1&gt;$AE$1,"-",IFERROR(IF(DATEDIF('Base de données'!$A2358,U$1,"d")&lt;&gt;0,"",'Base de données'!$B2358),""))</f>
        <v/>
      </c>
      <c r="V2358" s="39" t="str">
        <f>IF(V$1&gt;$AE$1,"-",IFERROR(IF(DATEDIF('Base de données'!$A2358,V$1,"d")&lt;&gt;0,"",'Base de données'!$B2358),""))</f>
        <v/>
      </c>
      <c r="W2358" s="34"/>
      <c r="X2358" s="30" t="str">
        <f>'Base de données'!$C2358&amp;" "&amp;'Base de données'!$D2358</f>
        <v>Texier Augustin</v>
      </c>
      <c r="Y2358" s="31">
        <f>COUNTIF('Base de données'!$B:$B,'Base de données'!$B2358)</f>
        <v>12</v>
      </c>
      <c r="AA2358" s="87" cm="1">
        <f t="array" aca="1" ref="AA2358" ca="1">INDIRECT("'Base de données'!A" &amp; ROW(Y2358))</f>
        <v>45901</v>
      </c>
      <c r="AB2358" s="51" t="str" cm="1">
        <f t="array" aca="1" ref="AB2358" ca="1">INDIRECT("'Base de données'!B" &amp; ROW(Z2358))</f>
        <v>CD97O</v>
      </c>
    </row>
    <row r="2359" spans="1:28" x14ac:dyDescent="0.3">
      <c r="A2359" s="41" t="str">
        <f ca="1">IF(IF(AND($B2359&lt;&gt;"-",$B2359=$E2359),"Entrée et sortie","-")="Entrée et sortie",'Base de données'!$B2359,"-")</f>
        <v>-</v>
      </c>
      <c r="B2359" s="41" t="str">
        <f t="shared" ca="1" si="147"/>
        <v>-</v>
      </c>
      <c r="C2359" s="41" t="str">
        <f t="shared" ca="1" si="148"/>
        <v>-</v>
      </c>
      <c r="D2359" s="41" t="str">
        <f>IF($F2359="sortie en cours d'année",'Base de données'!$B2359,"-")</f>
        <v>-</v>
      </c>
      <c r="E2359" s="41" t="str">
        <f>IF($H2359="entrée en cours d'année",'Base de données'!$B2359,"-")</f>
        <v>-</v>
      </c>
      <c r="F2359" s="37" t="str">
        <f t="shared" si="145"/>
        <v/>
      </c>
      <c r="G2359" s="37" t="str">
        <f>IF($J2359="mouvement",_xlfn.XLOOKUP('Base de données'!$B2359,$V:$V,$V:$V,0),"")</f>
        <v/>
      </c>
      <c r="H2359" s="37" t="str">
        <f t="shared" si="146"/>
        <v/>
      </c>
      <c r="I2359" s="37" t="str">
        <f>IF($J2359="mouvement",_xlfn.XLOOKUP('Base de données'!$B2359,$K:$K,$K:$K,0),"")</f>
        <v/>
      </c>
      <c r="J2359" s="38" t="str">
        <f>IF(AND(Y2359&lt;&gt;MAX(Y:Y),COUNTIF(K2359:V2359,'Base de données'!$B2359)&gt;0),"mouvement","")</f>
        <v/>
      </c>
      <c r="K2359" s="39" t="str">
        <f>IF(K$1&gt;$AE$1,"-",IFERROR(IF(DATEDIF('Base de données'!$A2359,K$1,"d")&lt;&gt;0,"",'Base de données'!$B2359),""))</f>
        <v/>
      </c>
      <c r="L2359" s="39" t="str">
        <f>IF(L$1&gt;$AE$1,"-",IFERROR(IF(DATEDIF('Base de données'!$A2359,L$1,"d")&lt;&gt;0,"",'Base de données'!$B2359),""))</f>
        <v/>
      </c>
      <c r="M2359" s="39" t="str">
        <f>IF(M$1&gt;$AE$1,"-",IFERROR(IF(DATEDIF('Base de données'!$A2359,M$1,"d")&lt;&gt;0,"",'Base de données'!$B2359),""))</f>
        <v/>
      </c>
      <c r="N2359" s="39" t="str">
        <f>IF(N$1&gt;$AE$1,"-",IFERROR(IF(DATEDIF('Base de données'!$A2359,N$1,"d")&lt;&gt;0,"",'Base de données'!$B2359),""))</f>
        <v/>
      </c>
      <c r="O2359" s="39" t="str">
        <f>IF(O$1&gt;$AE$1,"-",IFERROR(IF(DATEDIF('Base de données'!$A2359,O$1,"d")&lt;&gt;0,"",'Base de données'!$B2359),""))</f>
        <v/>
      </c>
      <c r="P2359" s="39" t="str">
        <f>IF(P$1&gt;$AE$1,"-",IFERROR(IF(DATEDIF('Base de données'!$A2359,P$1,"d")&lt;&gt;0,"",'Base de données'!$B2359),""))</f>
        <v/>
      </c>
      <c r="Q2359" s="39" t="str">
        <f>IF(Q$1&gt;$AE$1,"-",IFERROR(IF(DATEDIF('Base de données'!$A2359,Q$1,"d")&lt;&gt;0,"",'Base de données'!$B2359),""))</f>
        <v/>
      </c>
      <c r="R2359" s="39" t="str">
        <f>IF(R$1&gt;$AE$1,"-",IFERROR(IF(DATEDIF('Base de données'!$A2359,R$1,"d")&lt;&gt;0,"",'Base de données'!$B2359),""))</f>
        <v/>
      </c>
      <c r="S2359" s="39" t="str">
        <f>IF(S$1&gt;$AE$1,"-",IFERROR(IF(DATEDIF('Base de données'!$A2359,S$1,"d")&lt;&gt;0,"",'Base de données'!$B2359),""))</f>
        <v>SC7KQ</v>
      </c>
      <c r="T2359" s="39" t="str">
        <f>IF(T$1&gt;$AE$1,"-",IFERROR(IF(DATEDIF('Base de données'!$A2359,T$1,"d")&lt;&gt;0,"",'Base de données'!$B2359),""))</f>
        <v/>
      </c>
      <c r="U2359" s="39" t="str">
        <f>IF(U$1&gt;$AE$1,"-",IFERROR(IF(DATEDIF('Base de données'!$A2359,U$1,"d")&lt;&gt;0,"",'Base de données'!$B2359),""))</f>
        <v/>
      </c>
      <c r="V2359" s="39" t="str">
        <f>IF(V$1&gt;$AE$1,"-",IFERROR(IF(DATEDIF('Base de données'!$A2359,V$1,"d")&lt;&gt;0,"",'Base de données'!$B2359),""))</f>
        <v/>
      </c>
      <c r="W2359" s="34"/>
      <c r="X2359" s="30" t="str">
        <f>'Base de données'!$C2359&amp;" "&amp;'Base de données'!$D2359</f>
        <v>Hebert Alice</v>
      </c>
      <c r="Y2359" s="31">
        <f>COUNTIF('Base de données'!$B:$B,'Base de données'!$B2359)</f>
        <v>12</v>
      </c>
      <c r="AA2359" s="87" cm="1">
        <f t="array" aca="1" ref="AA2359" ca="1">INDIRECT("'Base de données'!A" &amp; ROW(Y2359))</f>
        <v>45901</v>
      </c>
      <c r="AB2359" s="51" t="str" cm="1">
        <f t="array" aca="1" ref="AB2359" ca="1">INDIRECT("'Base de données'!B" &amp; ROW(Z2359))</f>
        <v>SC7KQ</v>
      </c>
    </row>
    <row r="2360" spans="1:28" x14ac:dyDescent="0.3">
      <c r="A2360" s="41" t="str">
        <f ca="1">IF(IF(AND($B2360&lt;&gt;"-",$B2360=$E2360),"Entrée et sortie","-")="Entrée et sortie",'Base de données'!$B2360,"-")</f>
        <v>-</v>
      </c>
      <c r="B2360" s="41" t="str">
        <f t="shared" ca="1" si="147"/>
        <v>-</v>
      </c>
      <c r="C2360" s="41" t="str">
        <f t="shared" ca="1" si="148"/>
        <v>-</v>
      </c>
      <c r="D2360" s="41" t="str">
        <f>IF($F2360="sortie en cours d'année",'Base de données'!$B2360,"-")</f>
        <v>-</v>
      </c>
      <c r="E2360" s="41" t="str">
        <f>IF($H2360="entrée en cours d'année",'Base de données'!$B2360,"-")</f>
        <v>-</v>
      </c>
      <c r="F2360" s="37" t="str">
        <f t="shared" si="145"/>
        <v/>
      </c>
      <c r="G2360" s="37" t="str">
        <f>IF($J2360="mouvement",_xlfn.XLOOKUP('Base de données'!$B2360,$V:$V,$V:$V,0),"")</f>
        <v/>
      </c>
      <c r="H2360" s="37" t="str">
        <f t="shared" si="146"/>
        <v/>
      </c>
      <c r="I2360" s="37" t="str">
        <f>IF($J2360="mouvement",_xlfn.XLOOKUP('Base de données'!$B2360,$K:$K,$K:$K,0),"")</f>
        <v/>
      </c>
      <c r="J2360" s="38" t="str">
        <f>IF(AND(Y2360&lt;&gt;MAX(Y:Y),COUNTIF(K2360:V2360,'Base de données'!$B2360)&gt;0),"mouvement","")</f>
        <v/>
      </c>
      <c r="K2360" s="39" t="str">
        <f>IF(K$1&gt;$AE$1,"-",IFERROR(IF(DATEDIF('Base de données'!$A2360,K$1,"d")&lt;&gt;0,"",'Base de données'!$B2360),""))</f>
        <v/>
      </c>
      <c r="L2360" s="39" t="str">
        <f>IF(L$1&gt;$AE$1,"-",IFERROR(IF(DATEDIF('Base de données'!$A2360,L$1,"d")&lt;&gt;0,"",'Base de données'!$B2360),""))</f>
        <v/>
      </c>
      <c r="M2360" s="39" t="str">
        <f>IF(M$1&gt;$AE$1,"-",IFERROR(IF(DATEDIF('Base de données'!$A2360,M$1,"d")&lt;&gt;0,"",'Base de données'!$B2360),""))</f>
        <v/>
      </c>
      <c r="N2360" s="39" t="str">
        <f>IF(N$1&gt;$AE$1,"-",IFERROR(IF(DATEDIF('Base de données'!$A2360,N$1,"d")&lt;&gt;0,"",'Base de données'!$B2360),""))</f>
        <v/>
      </c>
      <c r="O2360" s="39" t="str">
        <f>IF(O$1&gt;$AE$1,"-",IFERROR(IF(DATEDIF('Base de données'!$A2360,O$1,"d")&lt;&gt;0,"",'Base de données'!$B2360),""))</f>
        <v/>
      </c>
      <c r="P2360" s="39" t="str">
        <f>IF(P$1&gt;$AE$1,"-",IFERROR(IF(DATEDIF('Base de données'!$A2360,P$1,"d")&lt;&gt;0,"",'Base de données'!$B2360),""))</f>
        <v/>
      </c>
      <c r="Q2360" s="39" t="str">
        <f>IF(Q$1&gt;$AE$1,"-",IFERROR(IF(DATEDIF('Base de données'!$A2360,Q$1,"d")&lt;&gt;0,"",'Base de données'!$B2360),""))</f>
        <v/>
      </c>
      <c r="R2360" s="39" t="str">
        <f>IF(R$1&gt;$AE$1,"-",IFERROR(IF(DATEDIF('Base de données'!$A2360,R$1,"d")&lt;&gt;0,"",'Base de données'!$B2360),""))</f>
        <v/>
      </c>
      <c r="S2360" s="39" t="str">
        <f>IF(S$1&gt;$AE$1,"-",IFERROR(IF(DATEDIF('Base de données'!$A2360,S$1,"d")&lt;&gt;0,"",'Base de données'!$B2360),""))</f>
        <v>7XTUM</v>
      </c>
      <c r="T2360" s="39" t="str">
        <f>IF(T$1&gt;$AE$1,"-",IFERROR(IF(DATEDIF('Base de données'!$A2360,T$1,"d")&lt;&gt;0,"",'Base de données'!$B2360),""))</f>
        <v/>
      </c>
      <c r="U2360" s="39" t="str">
        <f>IF(U$1&gt;$AE$1,"-",IFERROR(IF(DATEDIF('Base de données'!$A2360,U$1,"d")&lt;&gt;0,"",'Base de données'!$B2360),""))</f>
        <v/>
      </c>
      <c r="V2360" s="39" t="str">
        <f>IF(V$1&gt;$AE$1,"-",IFERROR(IF(DATEDIF('Base de données'!$A2360,V$1,"d")&lt;&gt;0,"",'Base de données'!$B2360),""))</f>
        <v/>
      </c>
      <c r="W2360" s="34"/>
      <c r="X2360" s="30" t="str">
        <f>'Base de données'!$C2360&amp;" "&amp;'Base de données'!$D2360</f>
        <v>Gaillard Gérard</v>
      </c>
      <c r="Y2360" s="31">
        <f>COUNTIF('Base de données'!$B:$B,'Base de données'!$B2360)</f>
        <v>12</v>
      </c>
      <c r="AA2360" s="87" cm="1">
        <f t="array" aca="1" ref="AA2360" ca="1">INDIRECT("'Base de données'!A" &amp; ROW(Y2360))</f>
        <v>45901</v>
      </c>
      <c r="AB2360" s="51" t="str" cm="1">
        <f t="array" aca="1" ref="AB2360" ca="1">INDIRECT("'Base de données'!B" &amp; ROW(Z2360))</f>
        <v>7XTUM</v>
      </c>
    </row>
    <row r="2361" spans="1:28" x14ac:dyDescent="0.3">
      <c r="A2361" s="41" t="str">
        <f ca="1">IF(IF(AND($B2361&lt;&gt;"-",$B2361=$E2361),"Entrée et sortie","-")="Entrée et sortie",'Base de données'!$B2361,"-")</f>
        <v>-</v>
      </c>
      <c r="B2361" s="41" t="str">
        <f t="shared" ca="1" si="147"/>
        <v>6IR69</v>
      </c>
      <c r="C2361" s="41" t="str">
        <f t="shared" ca="1" si="148"/>
        <v>6IR69</v>
      </c>
      <c r="D2361" s="41" t="str">
        <f>IF($F2361="sortie en cours d'année",'Base de données'!$B2361,"-")</f>
        <v>6IR69</v>
      </c>
      <c r="E2361" s="41" t="str">
        <f>IF($H2361="entrée en cours d'année",'Base de données'!$B2361,"-")</f>
        <v>-</v>
      </c>
      <c r="F2361" s="37" t="str">
        <f t="shared" si="145"/>
        <v>sortie en cours d'année</v>
      </c>
      <c r="G2361" s="37">
        <f>IF($J2361="mouvement",_xlfn.XLOOKUP('Base de données'!$B2361,$V:$V,$V:$V,0),"")</f>
        <v>0</v>
      </c>
      <c r="H2361" s="37" t="str">
        <f t="shared" si="146"/>
        <v/>
      </c>
      <c r="I2361" s="37" t="str">
        <f>IF($J2361="mouvement",_xlfn.XLOOKUP('Base de données'!$B2361,$K:$K,$K:$K,0),"")</f>
        <v>6IR69</v>
      </c>
      <c r="J2361" s="38" t="str">
        <f>IF(AND(Y2361&lt;&gt;MAX(Y:Y),COUNTIF(K2361:V2361,'Base de données'!$B2361)&gt;0),"mouvement","")</f>
        <v>mouvement</v>
      </c>
      <c r="K2361" s="39" t="str">
        <f>IF(K$1&gt;$AE$1,"-",IFERROR(IF(DATEDIF('Base de données'!$A2361,K$1,"d")&lt;&gt;0,"",'Base de données'!$B2361),""))</f>
        <v/>
      </c>
      <c r="L2361" s="39" t="str">
        <f>IF(L$1&gt;$AE$1,"-",IFERROR(IF(DATEDIF('Base de données'!$A2361,L$1,"d")&lt;&gt;0,"",'Base de données'!$B2361),""))</f>
        <v/>
      </c>
      <c r="M2361" s="39" t="str">
        <f>IF(M$1&gt;$AE$1,"-",IFERROR(IF(DATEDIF('Base de données'!$A2361,M$1,"d")&lt;&gt;0,"",'Base de données'!$B2361),""))</f>
        <v/>
      </c>
      <c r="N2361" s="39" t="str">
        <f>IF(N$1&gt;$AE$1,"-",IFERROR(IF(DATEDIF('Base de données'!$A2361,N$1,"d")&lt;&gt;0,"",'Base de données'!$B2361),""))</f>
        <v/>
      </c>
      <c r="O2361" s="39" t="str">
        <f>IF(O$1&gt;$AE$1,"-",IFERROR(IF(DATEDIF('Base de données'!$A2361,O$1,"d")&lt;&gt;0,"",'Base de données'!$B2361),""))</f>
        <v/>
      </c>
      <c r="P2361" s="39" t="str">
        <f>IF(P$1&gt;$AE$1,"-",IFERROR(IF(DATEDIF('Base de données'!$A2361,P$1,"d")&lt;&gt;0,"",'Base de données'!$B2361),""))</f>
        <v/>
      </c>
      <c r="Q2361" s="39" t="str">
        <f>IF(Q$1&gt;$AE$1,"-",IFERROR(IF(DATEDIF('Base de données'!$A2361,Q$1,"d")&lt;&gt;0,"",'Base de données'!$B2361),""))</f>
        <v/>
      </c>
      <c r="R2361" s="39" t="str">
        <f>IF(R$1&gt;$AE$1,"-",IFERROR(IF(DATEDIF('Base de données'!$A2361,R$1,"d")&lt;&gt;0,"",'Base de données'!$B2361),""))</f>
        <v/>
      </c>
      <c r="S2361" s="39" t="str">
        <f>IF(S$1&gt;$AE$1,"-",IFERROR(IF(DATEDIF('Base de données'!$A2361,S$1,"d")&lt;&gt;0,"",'Base de données'!$B2361),""))</f>
        <v>6IR69</v>
      </c>
      <c r="T2361" s="39" t="str">
        <f>IF(T$1&gt;$AE$1,"-",IFERROR(IF(DATEDIF('Base de données'!$A2361,T$1,"d")&lt;&gt;0,"",'Base de données'!$B2361),""))</f>
        <v/>
      </c>
      <c r="U2361" s="39" t="str">
        <f>IF(U$1&gt;$AE$1,"-",IFERROR(IF(DATEDIF('Base de données'!$A2361,U$1,"d")&lt;&gt;0,"",'Base de données'!$B2361),""))</f>
        <v/>
      </c>
      <c r="V2361" s="39" t="str">
        <f>IF(V$1&gt;$AE$1,"-",IFERROR(IF(DATEDIF('Base de données'!$A2361,V$1,"d")&lt;&gt;0,"",'Base de données'!$B2361),""))</f>
        <v/>
      </c>
      <c r="W2361" s="34"/>
      <c r="X2361" s="30" t="str">
        <f>'Base de données'!$C2361&amp;" "&amp;'Base de données'!$D2361</f>
        <v>Thibault Thomas</v>
      </c>
      <c r="Y2361" s="31">
        <f>COUNTIF('Base de données'!$B:$B,'Base de données'!$B2361)</f>
        <v>9</v>
      </c>
      <c r="AA2361" s="87" cm="1">
        <f t="array" aca="1" ref="AA2361" ca="1">INDIRECT("'Base de données'!A" &amp; ROW(Y2361))</f>
        <v>45901</v>
      </c>
      <c r="AB2361" s="51" t="str" cm="1">
        <f t="array" aca="1" ref="AB2361" ca="1">INDIRECT("'Base de données'!B" &amp; ROW(Z2361))</f>
        <v>6IR69</v>
      </c>
    </row>
    <row r="2362" spans="1:28" x14ac:dyDescent="0.3">
      <c r="A2362" s="41" t="str">
        <f ca="1">IF(IF(AND($B2362&lt;&gt;"-",$B2362=$E2362),"Entrée et sortie","-")="Entrée et sortie",'Base de données'!$B2362,"-")</f>
        <v>-</v>
      </c>
      <c r="B2362" s="41" t="str">
        <f t="shared" ca="1" si="147"/>
        <v>-</v>
      </c>
      <c r="C2362" s="41" t="str">
        <f t="shared" ca="1" si="148"/>
        <v>-</v>
      </c>
      <c r="D2362" s="41" t="str">
        <f>IF($F2362="sortie en cours d'année",'Base de données'!$B2362,"-")</f>
        <v>-</v>
      </c>
      <c r="E2362" s="41" t="str">
        <f>IF($H2362="entrée en cours d'année",'Base de données'!$B2362,"-")</f>
        <v>-</v>
      </c>
      <c r="F2362" s="37" t="str">
        <f t="shared" si="145"/>
        <v/>
      </c>
      <c r="G2362" s="37" t="str">
        <f>IF($J2362="mouvement",_xlfn.XLOOKUP('Base de données'!$B2362,$V:$V,$V:$V,0),"")</f>
        <v/>
      </c>
      <c r="H2362" s="37" t="str">
        <f t="shared" si="146"/>
        <v/>
      </c>
      <c r="I2362" s="37" t="str">
        <f>IF($J2362="mouvement",_xlfn.XLOOKUP('Base de données'!$B2362,$K:$K,$K:$K,0),"")</f>
        <v/>
      </c>
      <c r="J2362" s="38" t="str">
        <f>IF(AND(Y2362&lt;&gt;MAX(Y:Y),COUNTIF(K2362:V2362,'Base de données'!$B2362)&gt;0),"mouvement","")</f>
        <v/>
      </c>
      <c r="K2362" s="39" t="str">
        <f>IF(K$1&gt;$AE$1,"-",IFERROR(IF(DATEDIF('Base de données'!$A2362,K$1,"d")&lt;&gt;0,"",'Base de données'!$B2362),""))</f>
        <v/>
      </c>
      <c r="L2362" s="39" t="str">
        <f>IF(L$1&gt;$AE$1,"-",IFERROR(IF(DATEDIF('Base de données'!$A2362,L$1,"d")&lt;&gt;0,"",'Base de données'!$B2362),""))</f>
        <v/>
      </c>
      <c r="M2362" s="39" t="str">
        <f>IF(M$1&gt;$AE$1,"-",IFERROR(IF(DATEDIF('Base de données'!$A2362,M$1,"d")&lt;&gt;0,"",'Base de données'!$B2362),""))</f>
        <v/>
      </c>
      <c r="N2362" s="39" t="str">
        <f>IF(N$1&gt;$AE$1,"-",IFERROR(IF(DATEDIF('Base de données'!$A2362,N$1,"d")&lt;&gt;0,"",'Base de données'!$B2362),""))</f>
        <v/>
      </c>
      <c r="O2362" s="39" t="str">
        <f>IF(O$1&gt;$AE$1,"-",IFERROR(IF(DATEDIF('Base de données'!$A2362,O$1,"d")&lt;&gt;0,"",'Base de données'!$B2362),""))</f>
        <v/>
      </c>
      <c r="P2362" s="39" t="str">
        <f>IF(P$1&gt;$AE$1,"-",IFERROR(IF(DATEDIF('Base de données'!$A2362,P$1,"d")&lt;&gt;0,"",'Base de données'!$B2362),""))</f>
        <v/>
      </c>
      <c r="Q2362" s="39" t="str">
        <f>IF(Q$1&gt;$AE$1,"-",IFERROR(IF(DATEDIF('Base de données'!$A2362,Q$1,"d")&lt;&gt;0,"",'Base de données'!$B2362),""))</f>
        <v/>
      </c>
      <c r="R2362" s="39" t="str">
        <f>IF(R$1&gt;$AE$1,"-",IFERROR(IF(DATEDIF('Base de données'!$A2362,R$1,"d")&lt;&gt;0,"",'Base de données'!$B2362),""))</f>
        <v/>
      </c>
      <c r="S2362" s="39" t="str">
        <f>IF(S$1&gt;$AE$1,"-",IFERROR(IF(DATEDIF('Base de données'!$A2362,S$1,"d")&lt;&gt;0,"",'Base de données'!$B2362),""))</f>
        <v>W01L7</v>
      </c>
      <c r="T2362" s="39" t="str">
        <f>IF(T$1&gt;$AE$1,"-",IFERROR(IF(DATEDIF('Base de données'!$A2362,T$1,"d")&lt;&gt;0,"",'Base de données'!$B2362),""))</f>
        <v/>
      </c>
      <c r="U2362" s="39" t="str">
        <f>IF(U$1&gt;$AE$1,"-",IFERROR(IF(DATEDIF('Base de données'!$A2362,U$1,"d")&lt;&gt;0,"",'Base de données'!$B2362),""))</f>
        <v/>
      </c>
      <c r="V2362" s="39" t="str">
        <f>IF(V$1&gt;$AE$1,"-",IFERROR(IF(DATEDIF('Base de données'!$A2362,V$1,"d")&lt;&gt;0,"",'Base de données'!$B2362),""))</f>
        <v/>
      </c>
      <c r="W2362" s="34"/>
      <c r="X2362" s="30" t="str">
        <f>'Base de données'!$C2362&amp;" "&amp;'Base de données'!$D2362</f>
        <v>Gautier Louise</v>
      </c>
      <c r="Y2362" s="31">
        <f>COUNTIF('Base de données'!$B:$B,'Base de données'!$B2362)</f>
        <v>12</v>
      </c>
      <c r="AA2362" s="87" cm="1">
        <f t="array" aca="1" ref="AA2362" ca="1">INDIRECT("'Base de données'!A" &amp; ROW(Y2362))</f>
        <v>45901</v>
      </c>
      <c r="AB2362" s="51" t="str" cm="1">
        <f t="array" aca="1" ref="AB2362" ca="1">INDIRECT("'Base de données'!B" &amp; ROW(Z2362))</f>
        <v>W01L7</v>
      </c>
    </row>
    <row r="2363" spans="1:28" x14ac:dyDescent="0.3">
      <c r="A2363" s="41" t="str">
        <f ca="1">IF(IF(AND($B2363&lt;&gt;"-",$B2363=$E2363),"Entrée et sortie","-")="Entrée et sortie",'Base de données'!$B2363,"-")</f>
        <v>-</v>
      </c>
      <c r="B2363" s="41" t="str">
        <f t="shared" ca="1" si="147"/>
        <v>-</v>
      </c>
      <c r="C2363" s="41" t="str">
        <f t="shared" ca="1" si="148"/>
        <v>-</v>
      </c>
      <c r="D2363" s="41" t="str">
        <f>IF($F2363="sortie en cours d'année",'Base de données'!$B2363,"-")</f>
        <v>-</v>
      </c>
      <c r="E2363" s="41" t="str">
        <f>IF($H2363="entrée en cours d'année",'Base de données'!$B2363,"-")</f>
        <v>-</v>
      </c>
      <c r="F2363" s="37" t="str">
        <f t="shared" si="145"/>
        <v/>
      </c>
      <c r="G2363" s="37" t="str">
        <f>IF($J2363="mouvement",_xlfn.XLOOKUP('Base de données'!$B2363,$V:$V,$V:$V,0),"")</f>
        <v/>
      </c>
      <c r="H2363" s="37" t="str">
        <f t="shared" si="146"/>
        <v/>
      </c>
      <c r="I2363" s="37" t="str">
        <f>IF($J2363="mouvement",_xlfn.XLOOKUP('Base de données'!$B2363,$K:$K,$K:$K,0),"")</f>
        <v/>
      </c>
      <c r="J2363" s="38" t="str">
        <f>IF(AND(Y2363&lt;&gt;MAX(Y:Y),COUNTIF(K2363:V2363,'Base de données'!$B2363)&gt;0),"mouvement","")</f>
        <v/>
      </c>
      <c r="K2363" s="39" t="str">
        <f>IF(K$1&gt;$AE$1,"-",IFERROR(IF(DATEDIF('Base de données'!$A2363,K$1,"d")&lt;&gt;0,"",'Base de données'!$B2363),""))</f>
        <v/>
      </c>
      <c r="L2363" s="39" t="str">
        <f>IF(L$1&gt;$AE$1,"-",IFERROR(IF(DATEDIF('Base de données'!$A2363,L$1,"d")&lt;&gt;0,"",'Base de données'!$B2363),""))</f>
        <v/>
      </c>
      <c r="M2363" s="39" t="str">
        <f>IF(M$1&gt;$AE$1,"-",IFERROR(IF(DATEDIF('Base de données'!$A2363,M$1,"d")&lt;&gt;0,"",'Base de données'!$B2363),""))</f>
        <v/>
      </c>
      <c r="N2363" s="39" t="str">
        <f>IF(N$1&gt;$AE$1,"-",IFERROR(IF(DATEDIF('Base de données'!$A2363,N$1,"d")&lt;&gt;0,"",'Base de données'!$B2363),""))</f>
        <v/>
      </c>
      <c r="O2363" s="39" t="str">
        <f>IF(O$1&gt;$AE$1,"-",IFERROR(IF(DATEDIF('Base de données'!$A2363,O$1,"d")&lt;&gt;0,"",'Base de données'!$B2363),""))</f>
        <v/>
      </c>
      <c r="P2363" s="39" t="str">
        <f>IF(P$1&gt;$AE$1,"-",IFERROR(IF(DATEDIF('Base de données'!$A2363,P$1,"d")&lt;&gt;0,"",'Base de données'!$B2363),""))</f>
        <v/>
      </c>
      <c r="Q2363" s="39" t="str">
        <f>IF(Q$1&gt;$AE$1,"-",IFERROR(IF(DATEDIF('Base de données'!$A2363,Q$1,"d")&lt;&gt;0,"",'Base de données'!$B2363),""))</f>
        <v/>
      </c>
      <c r="R2363" s="39" t="str">
        <f>IF(R$1&gt;$AE$1,"-",IFERROR(IF(DATEDIF('Base de données'!$A2363,R$1,"d")&lt;&gt;0,"",'Base de données'!$B2363),""))</f>
        <v/>
      </c>
      <c r="S2363" s="39" t="str">
        <f>IF(S$1&gt;$AE$1,"-",IFERROR(IF(DATEDIF('Base de données'!$A2363,S$1,"d")&lt;&gt;0,"",'Base de données'!$B2363),""))</f>
        <v>YG59M</v>
      </c>
      <c r="T2363" s="39" t="str">
        <f>IF(T$1&gt;$AE$1,"-",IFERROR(IF(DATEDIF('Base de données'!$A2363,T$1,"d")&lt;&gt;0,"",'Base de données'!$B2363),""))</f>
        <v/>
      </c>
      <c r="U2363" s="39" t="str">
        <f>IF(U$1&gt;$AE$1,"-",IFERROR(IF(DATEDIF('Base de données'!$A2363,U$1,"d")&lt;&gt;0,"",'Base de données'!$B2363),""))</f>
        <v/>
      </c>
      <c r="V2363" s="39" t="str">
        <f>IF(V$1&gt;$AE$1,"-",IFERROR(IF(DATEDIF('Base de données'!$A2363,V$1,"d")&lt;&gt;0,"",'Base de données'!$B2363),""))</f>
        <v/>
      </c>
      <c r="W2363" s="34"/>
      <c r="X2363" s="30" t="str">
        <f>'Base de données'!$C2363&amp;" "&amp;'Base de données'!$D2363</f>
        <v>Maréchal Sabine</v>
      </c>
      <c r="Y2363" s="31">
        <f>COUNTIF('Base de données'!$B:$B,'Base de données'!$B2363)</f>
        <v>12</v>
      </c>
      <c r="AA2363" s="87" cm="1">
        <f t="array" aca="1" ref="AA2363" ca="1">INDIRECT("'Base de données'!A" &amp; ROW(Y2363))</f>
        <v>45901</v>
      </c>
      <c r="AB2363" s="51" t="str" cm="1">
        <f t="array" aca="1" ref="AB2363" ca="1">INDIRECT("'Base de données'!B" &amp; ROW(Z2363))</f>
        <v>YG59M</v>
      </c>
    </row>
    <row r="2364" spans="1:28" x14ac:dyDescent="0.3">
      <c r="A2364" s="41" t="str">
        <f ca="1">IF(IF(AND($B2364&lt;&gt;"-",$B2364=$E2364),"Entrée et sortie","-")="Entrée et sortie",'Base de données'!$B2364,"-")</f>
        <v>-</v>
      </c>
      <c r="B2364" s="41" t="str">
        <f t="shared" ca="1" si="147"/>
        <v>-</v>
      </c>
      <c r="C2364" s="41" t="str">
        <f t="shared" ca="1" si="148"/>
        <v>-</v>
      </c>
      <c r="D2364" s="41" t="str">
        <f>IF($F2364="sortie en cours d'année",'Base de données'!$B2364,"-")</f>
        <v>-</v>
      </c>
      <c r="E2364" s="41" t="str">
        <f>IF($H2364="entrée en cours d'année",'Base de données'!$B2364,"-")</f>
        <v>-</v>
      </c>
      <c r="F2364" s="37" t="str">
        <f t="shared" si="145"/>
        <v/>
      </c>
      <c r="G2364" s="37" t="str">
        <f>IF($J2364="mouvement",_xlfn.XLOOKUP('Base de données'!$B2364,$V:$V,$V:$V,0),"")</f>
        <v/>
      </c>
      <c r="H2364" s="37" t="str">
        <f t="shared" si="146"/>
        <v/>
      </c>
      <c r="I2364" s="37" t="str">
        <f>IF($J2364="mouvement",_xlfn.XLOOKUP('Base de données'!$B2364,$K:$K,$K:$K,0),"")</f>
        <v/>
      </c>
      <c r="J2364" s="38" t="str">
        <f>IF(AND(Y2364&lt;&gt;MAX(Y:Y),COUNTIF(K2364:V2364,'Base de données'!$B2364)&gt;0),"mouvement","")</f>
        <v/>
      </c>
      <c r="K2364" s="39" t="str">
        <f>IF(K$1&gt;$AE$1,"-",IFERROR(IF(DATEDIF('Base de données'!$A2364,K$1,"d")&lt;&gt;0,"",'Base de données'!$B2364),""))</f>
        <v/>
      </c>
      <c r="L2364" s="39" t="str">
        <f>IF(L$1&gt;$AE$1,"-",IFERROR(IF(DATEDIF('Base de données'!$A2364,L$1,"d")&lt;&gt;0,"",'Base de données'!$B2364),""))</f>
        <v/>
      </c>
      <c r="M2364" s="39" t="str">
        <f>IF(M$1&gt;$AE$1,"-",IFERROR(IF(DATEDIF('Base de données'!$A2364,M$1,"d")&lt;&gt;0,"",'Base de données'!$B2364),""))</f>
        <v/>
      </c>
      <c r="N2364" s="39" t="str">
        <f>IF(N$1&gt;$AE$1,"-",IFERROR(IF(DATEDIF('Base de données'!$A2364,N$1,"d")&lt;&gt;0,"",'Base de données'!$B2364),""))</f>
        <v/>
      </c>
      <c r="O2364" s="39" t="str">
        <f>IF(O$1&gt;$AE$1,"-",IFERROR(IF(DATEDIF('Base de données'!$A2364,O$1,"d")&lt;&gt;0,"",'Base de données'!$B2364),""))</f>
        <v/>
      </c>
      <c r="P2364" s="39" t="str">
        <f>IF(P$1&gt;$AE$1,"-",IFERROR(IF(DATEDIF('Base de données'!$A2364,P$1,"d")&lt;&gt;0,"",'Base de données'!$B2364),""))</f>
        <v/>
      </c>
      <c r="Q2364" s="39" t="str">
        <f>IF(Q$1&gt;$AE$1,"-",IFERROR(IF(DATEDIF('Base de données'!$A2364,Q$1,"d")&lt;&gt;0,"",'Base de données'!$B2364),""))</f>
        <v/>
      </c>
      <c r="R2364" s="39" t="str">
        <f>IF(R$1&gt;$AE$1,"-",IFERROR(IF(DATEDIF('Base de données'!$A2364,R$1,"d")&lt;&gt;0,"",'Base de données'!$B2364),""))</f>
        <v/>
      </c>
      <c r="S2364" s="39" t="str">
        <f>IF(S$1&gt;$AE$1,"-",IFERROR(IF(DATEDIF('Base de données'!$A2364,S$1,"d")&lt;&gt;0,"",'Base de données'!$B2364),""))</f>
        <v>7FZA4</v>
      </c>
      <c r="T2364" s="39" t="str">
        <f>IF(T$1&gt;$AE$1,"-",IFERROR(IF(DATEDIF('Base de données'!$A2364,T$1,"d")&lt;&gt;0,"",'Base de données'!$B2364),""))</f>
        <v/>
      </c>
      <c r="U2364" s="39" t="str">
        <f>IF(U$1&gt;$AE$1,"-",IFERROR(IF(DATEDIF('Base de données'!$A2364,U$1,"d")&lt;&gt;0,"",'Base de données'!$B2364),""))</f>
        <v/>
      </c>
      <c r="V2364" s="39" t="str">
        <f>IF(V$1&gt;$AE$1,"-",IFERROR(IF(DATEDIF('Base de données'!$A2364,V$1,"d")&lt;&gt;0,"",'Base de données'!$B2364),""))</f>
        <v/>
      </c>
      <c r="W2364" s="34"/>
      <c r="X2364" s="30" t="str">
        <f>'Base de données'!$C2364&amp;" "&amp;'Base de données'!$D2364</f>
        <v>Guillou Arthur</v>
      </c>
      <c r="Y2364" s="31">
        <f>COUNTIF('Base de données'!$B:$B,'Base de données'!$B2364)</f>
        <v>12</v>
      </c>
      <c r="AA2364" s="87" cm="1">
        <f t="array" aca="1" ref="AA2364" ca="1">INDIRECT("'Base de données'!A" &amp; ROW(Y2364))</f>
        <v>45901</v>
      </c>
      <c r="AB2364" s="51" t="str" cm="1">
        <f t="array" aca="1" ref="AB2364" ca="1">INDIRECT("'Base de données'!B" &amp; ROW(Z2364))</f>
        <v>7FZA4</v>
      </c>
    </row>
    <row r="2365" spans="1:28" x14ac:dyDescent="0.3">
      <c r="A2365" s="41" t="str">
        <f ca="1">IF(IF(AND($B2365&lt;&gt;"-",$B2365=$E2365),"Entrée et sortie","-")="Entrée et sortie",'Base de données'!$B2365,"-")</f>
        <v>-</v>
      </c>
      <c r="B2365" s="41" t="str">
        <f t="shared" ca="1" si="147"/>
        <v>-</v>
      </c>
      <c r="C2365" s="41" t="str">
        <f t="shared" ca="1" si="148"/>
        <v>-</v>
      </c>
      <c r="D2365" s="41" t="str">
        <f>IF($F2365="sortie en cours d'année",'Base de données'!$B2365,"-")</f>
        <v>-</v>
      </c>
      <c r="E2365" s="41" t="str">
        <f>IF($H2365="entrée en cours d'année",'Base de données'!$B2365,"-")</f>
        <v>-</v>
      </c>
      <c r="F2365" s="37" t="str">
        <f t="shared" si="145"/>
        <v/>
      </c>
      <c r="G2365" s="37" t="str">
        <f>IF($J2365="mouvement",_xlfn.XLOOKUP('Base de données'!$B2365,$V:$V,$V:$V,0),"")</f>
        <v/>
      </c>
      <c r="H2365" s="37" t="str">
        <f t="shared" si="146"/>
        <v/>
      </c>
      <c r="I2365" s="37" t="str">
        <f>IF($J2365="mouvement",_xlfn.XLOOKUP('Base de données'!$B2365,$K:$K,$K:$K,0),"")</f>
        <v/>
      </c>
      <c r="J2365" s="38" t="str">
        <f>IF(AND(Y2365&lt;&gt;MAX(Y:Y),COUNTIF(K2365:V2365,'Base de données'!$B2365)&gt;0),"mouvement","")</f>
        <v/>
      </c>
      <c r="K2365" s="39" t="str">
        <f>IF(K$1&gt;$AE$1,"-",IFERROR(IF(DATEDIF('Base de données'!$A2365,K$1,"d")&lt;&gt;0,"",'Base de données'!$B2365),""))</f>
        <v/>
      </c>
      <c r="L2365" s="39" t="str">
        <f>IF(L$1&gt;$AE$1,"-",IFERROR(IF(DATEDIF('Base de données'!$A2365,L$1,"d")&lt;&gt;0,"",'Base de données'!$B2365),""))</f>
        <v/>
      </c>
      <c r="M2365" s="39" t="str">
        <f>IF(M$1&gt;$AE$1,"-",IFERROR(IF(DATEDIF('Base de données'!$A2365,M$1,"d")&lt;&gt;0,"",'Base de données'!$B2365),""))</f>
        <v/>
      </c>
      <c r="N2365" s="39" t="str">
        <f>IF(N$1&gt;$AE$1,"-",IFERROR(IF(DATEDIF('Base de données'!$A2365,N$1,"d")&lt;&gt;0,"",'Base de données'!$B2365),""))</f>
        <v/>
      </c>
      <c r="O2365" s="39" t="str">
        <f>IF(O$1&gt;$AE$1,"-",IFERROR(IF(DATEDIF('Base de données'!$A2365,O$1,"d")&lt;&gt;0,"",'Base de données'!$B2365),""))</f>
        <v/>
      </c>
      <c r="P2365" s="39" t="str">
        <f>IF(P$1&gt;$AE$1,"-",IFERROR(IF(DATEDIF('Base de données'!$A2365,P$1,"d")&lt;&gt;0,"",'Base de données'!$B2365),""))</f>
        <v/>
      </c>
      <c r="Q2365" s="39" t="str">
        <f>IF(Q$1&gt;$AE$1,"-",IFERROR(IF(DATEDIF('Base de données'!$A2365,Q$1,"d")&lt;&gt;0,"",'Base de données'!$B2365),""))</f>
        <v/>
      </c>
      <c r="R2365" s="39" t="str">
        <f>IF(R$1&gt;$AE$1,"-",IFERROR(IF(DATEDIF('Base de données'!$A2365,R$1,"d")&lt;&gt;0,"",'Base de données'!$B2365),""))</f>
        <v/>
      </c>
      <c r="S2365" s="39" t="str">
        <f>IF(S$1&gt;$AE$1,"-",IFERROR(IF(DATEDIF('Base de données'!$A2365,S$1,"d")&lt;&gt;0,"",'Base de données'!$B2365),""))</f>
        <v>9PUGX</v>
      </c>
      <c r="T2365" s="39" t="str">
        <f>IF(T$1&gt;$AE$1,"-",IFERROR(IF(DATEDIF('Base de données'!$A2365,T$1,"d")&lt;&gt;0,"",'Base de données'!$B2365),""))</f>
        <v/>
      </c>
      <c r="U2365" s="39" t="str">
        <f>IF(U$1&gt;$AE$1,"-",IFERROR(IF(DATEDIF('Base de données'!$A2365,U$1,"d")&lt;&gt;0,"",'Base de données'!$B2365),""))</f>
        <v/>
      </c>
      <c r="V2365" s="39" t="str">
        <f>IF(V$1&gt;$AE$1,"-",IFERROR(IF(DATEDIF('Base de données'!$A2365,V$1,"d")&lt;&gt;0,"",'Base de données'!$B2365),""))</f>
        <v/>
      </c>
      <c r="W2365" s="34"/>
      <c r="X2365" s="30" t="str">
        <f>'Base de données'!$C2365&amp;" "&amp;'Base de données'!$D2365</f>
        <v>Bernard Constance</v>
      </c>
      <c r="Y2365" s="31">
        <f>COUNTIF('Base de données'!$B:$B,'Base de données'!$B2365)</f>
        <v>12</v>
      </c>
      <c r="AA2365" s="87" cm="1">
        <f t="array" aca="1" ref="AA2365" ca="1">INDIRECT("'Base de données'!A" &amp; ROW(Y2365))</f>
        <v>45901</v>
      </c>
      <c r="AB2365" s="51" t="str" cm="1">
        <f t="array" aca="1" ref="AB2365" ca="1">INDIRECT("'Base de données'!B" &amp; ROW(Z2365))</f>
        <v>9PUGX</v>
      </c>
    </row>
    <row r="2366" spans="1:28" x14ac:dyDescent="0.3">
      <c r="A2366" s="41" t="str">
        <f ca="1">IF(IF(AND($B2366&lt;&gt;"-",$B2366=$E2366),"Entrée et sortie","-")="Entrée et sortie",'Base de données'!$B2366,"-")</f>
        <v>-</v>
      </c>
      <c r="B2366" s="41" t="str">
        <f t="shared" ca="1" si="147"/>
        <v>-</v>
      </c>
      <c r="C2366" s="41" t="str">
        <f t="shared" ca="1" si="148"/>
        <v>-</v>
      </c>
      <c r="D2366" s="41" t="str">
        <f>IF($F2366="sortie en cours d'année",'Base de données'!$B2366,"-")</f>
        <v>-</v>
      </c>
      <c r="E2366" s="41" t="str">
        <f>IF($H2366="entrée en cours d'année",'Base de données'!$B2366,"-")</f>
        <v>-</v>
      </c>
      <c r="F2366" s="37" t="str">
        <f t="shared" si="145"/>
        <v/>
      </c>
      <c r="G2366" s="37" t="str">
        <f>IF($J2366="mouvement",_xlfn.XLOOKUP('Base de données'!$B2366,$V:$V,$V:$V,0),"")</f>
        <v/>
      </c>
      <c r="H2366" s="37" t="str">
        <f t="shared" si="146"/>
        <v/>
      </c>
      <c r="I2366" s="37" t="str">
        <f>IF($J2366="mouvement",_xlfn.XLOOKUP('Base de données'!$B2366,$K:$K,$K:$K,0),"")</f>
        <v/>
      </c>
      <c r="J2366" s="38" t="str">
        <f>IF(AND(Y2366&lt;&gt;MAX(Y:Y),COUNTIF(K2366:V2366,'Base de données'!$B2366)&gt;0),"mouvement","")</f>
        <v/>
      </c>
      <c r="K2366" s="39" t="str">
        <f>IF(K$1&gt;$AE$1,"-",IFERROR(IF(DATEDIF('Base de données'!$A2366,K$1,"d")&lt;&gt;0,"",'Base de données'!$B2366),""))</f>
        <v/>
      </c>
      <c r="L2366" s="39" t="str">
        <f>IF(L$1&gt;$AE$1,"-",IFERROR(IF(DATEDIF('Base de données'!$A2366,L$1,"d")&lt;&gt;0,"",'Base de données'!$B2366),""))</f>
        <v/>
      </c>
      <c r="M2366" s="39" t="str">
        <f>IF(M$1&gt;$AE$1,"-",IFERROR(IF(DATEDIF('Base de données'!$A2366,M$1,"d")&lt;&gt;0,"",'Base de données'!$B2366),""))</f>
        <v/>
      </c>
      <c r="N2366" s="39" t="str">
        <f>IF(N$1&gt;$AE$1,"-",IFERROR(IF(DATEDIF('Base de données'!$A2366,N$1,"d")&lt;&gt;0,"",'Base de données'!$B2366),""))</f>
        <v/>
      </c>
      <c r="O2366" s="39" t="str">
        <f>IF(O$1&gt;$AE$1,"-",IFERROR(IF(DATEDIF('Base de données'!$A2366,O$1,"d")&lt;&gt;0,"",'Base de données'!$B2366),""))</f>
        <v/>
      </c>
      <c r="P2366" s="39" t="str">
        <f>IF(P$1&gt;$AE$1,"-",IFERROR(IF(DATEDIF('Base de données'!$A2366,P$1,"d")&lt;&gt;0,"",'Base de données'!$B2366),""))</f>
        <v/>
      </c>
      <c r="Q2366" s="39" t="str">
        <f>IF(Q$1&gt;$AE$1,"-",IFERROR(IF(DATEDIF('Base de données'!$A2366,Q$1,"d")&lt;&gt;0,"",'Base de données'!$B2366),""))</f>
        <v/>
      </c>
      <c r="R2366" s="39" t="str">
        <f>IF(R$1&gt;$AE$1,"-",IFERROR(IF(DATEDIF('Base de données'!$A2366,R$1,"d")&lt;&gt;0,"",'Base de données'!$B2366),""))</f>
        <v/>
      </c>
      <c r="S2366" s="39" t="str">
        <f>IF(S$1&gt;$AE$1,"-",IFERROR(IF(DATEDIF('Base de données'!$A2366,S$1,"d")&lt;&gt;0,"",'Base de données'!$B2366),""))</f>
        <v>T5AAD</v>
      </c>
      <c r="T2366" s="39" t="str">
        <f>IF(T$1&gt;$AE$1,"-",IFERROR(IF(DATEDIF('Base de données'!$A2366,T$1,"d")&lt;&gt;0,"",'Base de données'!$B2366),""))</f>
        <v/>
      </c>
      <c r="U2366" s="39" t="str">
        <f>IF(U$1&gt;$AE$1,"-",IFERROR(IF(DATEDIF('Base de données'!$A2366,U$1,"d")&lt;&gt;0,"",'Base de données'!$B2366),""))</f>
        <v/>
      </c>
      <c r="V2366" s="39" t="str">
        <f>IF(V$1&gt;$AE$1,"-",IFERROR(IF(DATEDIF('Base de données'!$A2366,V$1,"d")&lt;&gt;0,"",'Base de données'!$B2366),""))</f>
        <v/>
      </c>
      <c r="W2366" s="34"/>
      <c r="X2366" s="30" t="str">
        <f>'Base de données'!$C2366&amp;" "&amp;'Base de données'!$D2366</f>
        <v>Pelletier Olivier</v>
      </c>
      <c r="Y2366" s="31">
        <f>COUNTIF('Base de données'!$B:$B,'Base de données'!$B2366)</f>
        <v>12</v>
      </c>
      <c r="AA2366" s="87" cm="1">
        <f t="array" aca="1" ref="AA2366" ca="1">INDIRECT("'Base de données'!A" &amp; ROW(Y2366))</f>
        <v>45901</v>
      </c>
      <c r="AB2366" s="51" t="str" cm="1">
        <f t="array" aca="1" ref="AB2366" ca="1">INDIRECT("'Base de données'!B" &amp; ROW(Z2366))</f>
        <v>T5AAD</v>
      </c>
    </row>
    <row r="2367" spans="1:28" x14ac:dyDescent="0.3">
      <c r="A2367" s="41" t="str">
        <f ca="1">IF(IF(AND($B2367&lt;&gt;"-",$B2367=$E2367),"Entrée et sortie","-")="Entrée et sortie",'Base de données'!$B2367,"-")</f>
        <v>-</v>
      </c>
      <c r="B2367" s="41" t="str">
        <f t="shared" ca="1" si="147"/>
        <v>-</v>
      </c>
      <c r="C2367" s="41" t="str">
        <f t="shared" ca="1" si="148"/>
        <v>-</v>
      </c>
      <c r="D2367" s="41" t="str">
        <f>IF($F2367="sortie en cours d'année",'Base de données'!$B2367,"-")</f>
        <v>-</v>
      </c>
      <c r="E2367" s="41" t="str">
        <f>IF($H2367="entrée en cours d'année",'Base de données'!$B2367,"-")</f>
        <v>-</v>
      </c>
      <c r="F2367" s="37" t="str">
        <f t="shared" si="145"/>
        <v/>
      </c>
      <c r="G2367" s="37" t="str">
        <f>IF($J2367="mouvement",_xlfn.XLOOKUP('Base de données'!$B2367,$V:$V,$V:$V,0),"")</f>
        <v/>
      </c>
      <c r="H2367" s="37" t="str">
        <f t="shared" si="146"/>
        <v/>
      </c>
      <c r="I2367" s="37" t="str">
        <f>IF($J2367="mouvement",_xlfn.XLOOKUP('Base de données'!$B2367,$K:$K,$K:$K,0),"")</f>
        <v/>
      </c>
      <c r="J2367" s="38" t="str">
        <f>IF(AND(Y2367&lt;&gt;MAX(Y:Y),COUNTIF(K2367:V2367,'Base de données'!$B2367)&gt;0),"mouvement","")</f>
        <v/>
      </c>
      <c r="K2367" s="39" t="str">
        <f>IF(K$1&gt;$AE$1,"-",IFERROR(IF(DATEDIF('Base de données'!$A2367,K$1,"d")&lt;&gt;0,"",'Base de données'!$B2367),""))</f>
        <v/>
      </c>
      <c r="L2367" s="39" t="str">
        <f>IF(L$1&gt;$AE$1,"-",IFERROR(IF(DATEDIF('Base de données'!$A2367,L$1,"d")&lt;&gt;0,"",'Base de données'!$B2367),""))</f>
        <v/>
      </c>
      <c r="M2367" s="39" t="str">
        <f>IF(M$1&gt;$AE$1,"-",IFERROR(IF(DATEDIF('Base de données'!$A2367,M$1,"d")&lt;&gt;0,"",'Base de données'!$B2367),""))</f>
        <v/>
      </c>
      <c r="N2367" s="39" t="str">
        <f>IF(N$1&gt;$AE$1,"-",IFERROR(IF(DATEDIF('Base de données'!$A2367,N$1,"d")&lt;&gt;0,"",'Base de données'!$B2367),""))</f>
        <v/>
      </c>
      <c r="O2367" s="39" t="str">
        <f>IF(O$1&gt;$AE$1,"-",IFERROR(IF(DATEDIF('Base de données'!$A2367,O$1,"d")&lt;&gt;0,"",'Base de données'!$B2367),""))</f>
        <v/>
      </c>
      <c r="P2367" s="39" t="str">
        <f>IF(P$1&gt;$AE$1,"-",IFERROR(IF(DATEDIF('Base de données'!$A2367,P$1,"d")&lt;&gt;0,"",'Base de données'!$B2367),""))</f>
        <v/>
      </c>
      <c r="Q2367" s="39" t="str">
        <f>IF(Q$1&gt;$AE$1,"-",IFERROR(IF(DATEDIF('Base de données'!$A2367,Q$1,"d")&lt;&gt;0,"",'Base de données'!$B2367),""))</f>
        <v/>
      </c>
      <c r="R2367" s="39" t="str">
        <f>IF(R$1&gt;$AE$1,"-",IFERROR(IF(DATEDIF('Base de données'!$A2367,R$1,"d")&lt;&gt;0,"",'Base de données'!$B2367),""))</f>
        <v/>
      </c>
      <c r="S2367" s="39" t="str">
        <f>IF(S$1&gt;$AE$1,"-",IFERROR(IF(DATEDIF('Base de données'!$A2367,S$1,"d")&lt;&gt;0,"",'Base de données'!$B2367),""))</f>
        <v>ACSVV</v>
      </c>
      <c r="T2367" s="39" t="str">
        <f>IF(T$1&gt;$AE$1,"-",IFERROR(IF(DATEDIF('Base de données'!$A2367,T$1,"d")&lt;&gt;0,"",'Base de données'!$B2367),""))</f>
        <v/>
      </c>
      <c r="U2367" s="39" t="str">
        <f>IF(U$1&gt;$AE$1,"-",IFERROR(IF(DATEDIF('Base de données'!$A2367,U$1,"d")&lt;&gt;0,"",'Base de données'!$B2367),""))</f>
        <v/>
      </c>
      <c r="V2367" s="39" t="str">
        <f>IF(V$1&gt;$AE$1,"-",IFERROR(IF(DATEDIF('Base de données'!$A2367,V$1,"d")&lt;&gt;0,"",'Base de données'!$B2367),""))</f>
        <v/>
      </c>
      <c r="W2367" s="34"/>
      <c r="X2367" s="30" t="str">
        <f>'Base de données'!$C2367&amp;" "&amp;'Base de données'!$D2367</f>
        <v>Legrand Martine</v>
      </c>
      <c r="Y2367" s="31">
        <f>COUNTIF('Base de données'!$B:$B,'Base de données'!$B2367)</f>
        <v>12</v>
      </c>
      <c r="AA2367" s="87" cm="1">
        <f t="array" aca="1" ref="AA2367" ca="1">INDIRECT("'Base de données'!A" &amp; ROW(Y2367))</f>
        <v>45901</v>
      </c>
      <c r="AB2367" s="51" t="str" cm="1">
        <f t="array" aca="1" ref="AB2367" ca="1">INDIRECT("'Base de données'!B" &amp; ROW(Z2367))</f>
        <v>ACSVV</v>
      </c>
    </row>
    <row r="2368" spans="1:28" x14ac:dyDescent="0.3">
      <c r="A2368" s="41" t="str">
        <f ca="1">IF(IF(AND($B2368&lt;&gt;"-",$B2368=$E2368),"Entrée et sortie","-")="Entrée et sortie",'Base de données'!$B2368,"-")</f>
        <v>-</v>
      </c>
      <c r="B2368" s="41" t="str">
        <f t="shared" ca="1" si="147"/>
        <v>-</v>
      </c>
      <c r="C2368" s="41" t="str">
        <f t="shared" ca="1" si="148"/>
        <v>-</v>
      </c>
      <c r="D2368" s="41" t="str">
        <f>IF($F2368="sortie en cours d'année",'Base de données'!$B2368,"-")</f>
        <v>-</v>
      </c>
      <c r="E2368" s="41" t="str">
        <f>IF($H2368="entrée en cours d'année",'Base de données'!$B2368,"-")</f>
        <v>-</v>
      </c>
      <c r="F2368" s="37" t="str">
        <f t="shared" si="145"/>
        <v/>
      </c>
      <c r="G2368" s="37" t="str">
        <f>IF($J2368="mouvement",_xlfn.XLOOKUP('Base de données'!$B2368,$V:$V,$V:$V,0),"")</f>
        <v/>
      </c>
      <c r="H2368" s="37" t="str">
        <f t="shared" si="146"/>
        <v/>
      </c>
      <c r="I2368" s="37" t="str">
        <f>IF($J2368="mouvement",_xlfn.XLOOKUP('Base de données'!$B2368,$K:$K,$K:$K,0),"")</f>
        <v/>
      </c>
      <c r="J2368" s="38" t="str">
        <f>IF(AND(Y2368&lt;&gt;MAX(Y:Y),COUNTIF(K2368:V2368,'Base de données'!$B2368)&gt;0),"mouvement","")</f>
        <v/>
      </c>
      <c r="K2368" s="39" t="str">
        <f>IF(K$1&gt;$AE$1,"-",IFERROR(IF(DATEDIF('Base de données'!$A2368,K$1,"d")&lt;&gt;0,"",'Base de données'!$B2368),""))</f>
        <v/>
      </c>
      <c r="L2368" s="39" t="str">
        <f>IF(L$1&gt;$AE$1,"-",IFERROR(IF(DATEDIF('Base de données'!$A2368,L$1,"d")&lt;&gt;0,"",'Base de données'!$B2368),""))</f>
        <v/>
      </c>
      <c r="M2368" s="39" t="str">
        <f>IF(M$1&gt;$AE$1,"-",IFERROR(IF(DATEDIF('Base de données'!$A2368,M$1,"d")&lt;&gt;0,"",'Base de données'!$B2368),""))</f>
        <v/>
      </c>
      <c r="N2368" s="39" t="str">
        <f>IF(N$1&gt;$AE$1,"-",IFERROR(IF(DATEDIF('Base de données'!$A2368,N$1,"d")&lt;&gt;0,"",'Base de données'!$B2368),""))</f>
        <v/>
      </c>
      <c r="O2368" s="39" t="str">
        <f>IF(O$1&gt;$AE$1,"-",IFERROR(IF(DATEDIF('Base de données'!$A2368,O$1,"d")&lt;&gt;0,"",'Base de données'!$B2368),""))</f>
        <v/>
      </c>
      <c r="P2368" s="39" t="str">
        <f>IF(P$1&gt;$AE$1,"-",IFERROR(IF(DATEDIF('Base de données'!$A2368,P$1,"d")&lt;&gt;0,"",'Base de données'!$B2368),""))</f>
        <v/>
      </c>
      <c r="Q2368" s="39" t="str">
        <f>IF(Q$1&gt;$AE$1,"-",IFERROR(IF(DATEDIF('Base de données'!$A2368,Q$1,"d")&lt;&gt;0,"",'Base de données'!$B2368),""))</f>
        <v/>
      </c>
      <c r="R2368" s="39" t="str">
        <f>IF(R$1&gt;$AE$1,"-",IFERROR(IF(DATEDIF('Base de données'!$A2368,R$1,"d")&lt;&gt;0,"",'Base de données'!$B2368),""))</f>
        <v/>
      </c>
      <c r="S2368" s="39" t="str">
        <f>IF(S$1&gt;$AE$1,"-",IFERROR(IF(DATEDIF('Base de données'!$A2368,S$1,"d")&lt;&gt;0,"",'Base de données'!$B2368),""))</f>
        <v>RC7QH</v>
      </c>
      <c r="T2368" s="39" t="str">
        <f>IF(T$1&gt;$AE$1,"-",IFERROR(IF(DATEDIF('Base de données'!$A2368,T$1,"d")&lt;&gt;0,"",'Base de données'!$B2368),""))</f>
        <v/>
      </c>
      <c r="U2368" s="39" t="str">
        <f>IF(U$1&gt;$AE$1,"-",IFERROR(IF(DATEDIF('Base de données'!$A2368,U$1,"d")&lt;&gt;0,"",'Base de données'!$B2368),""))</f>
        <v/>
      </c>
      <c r="V2368" s="39" t="str">
        <f>IF(V$1&gt;$AE$1,"-",IFERROR(IF(DATEDIF('Base de données'!$A2368,V$1,"d")&lt;&gt;0,"",'Base de données'!$B2368),""))</f>
        <v/>
      </c>
      <c r="W2368" s="34"/>
      <c r="X2368" s="30" t="str">
        <f>'Base de données'!$C2368&amp;" "&amp;'Base de données'!$D2368</f>
        <v>Vidal Alphonse</v>
      </c>
      <c r="Y2368" s="31">
        <f>COUNTIF('Base de données'!$B:$B,'Base de données'!$B2368)</f>
        <v>12</v>
      </c>
      <c r="AA2368" s="87" cm="1">
        <f t="array" aca="1" ref="AA2368" ca="1">INDIRECT("'Base de données'!A" &amp; ROW(Y2368))</f>
        <v>45901</v>
      </c>
      <c r="AB2368" s="51" t="str" cm="1">
        <f t="array" aca="1" ref="AB2368" ca="1">INDIRECT("'Base de données'!B" &amp; ROW(Z2368))</f>
        <v>RC7QH</v>
      </c>
    </row>
    <row r="2369" spans="1:28" x14ac:dyDescent="0.3">
      <c r="A2369" s="41" t="str">
        <f ca="1">IF(IF(AND($B2369&lt;&gt;"-",$B2369=$E2369),"Entrée et sortie","-")="Entrée et sortie",'Base de données'!$B2369,"-")</f>
        <v>-</v>
      </c>
      <c r="B2369" s="41" t="str">
        <f t="shared" ca="1" si="147"/>
        <v>-</v>
      </c>
      <c r="C2369" s="41" t="str">
        <f t="shared" ca="1" si="148"/>
        <v>-</v>
      </c>
      <c r="D2369" s="41" t="str">
        <f>IF($F2369="sortie en cours d'année",'Base de données'!$B2369,"-")</f>
        <v>-</v>
      </c>
      <c r="E2369" s="41" t="str">
        <f>IF($H2369="entrée en cours d'année",'Base de données'!$B2369,"-")</f>
        <v>-</v>
      </c>
      <c r="F2369" s="37" t="str">
        <f t="shared" si="145"/>
        <v/>
      </c>
      <c r="G2369" s="37" t="str">
        <f>IF($J2369="mouvement",_xlfn.XLOOKUP('Base de données'!$B2369,$V:$V,$V:$V,0),"")</f>
        <v/>
      </c>
      <c r="H2369" s="37" t="str">
        <f t="shared" si="146"/>
        <v/>
      </c>
      <c r="I2369" s="37" t="str">
        <f>IF($J2369="mouvement",_xlfn.XLOOKUP('Base de données'!$B2369,$K:$K,$K:$K,0),"")</f>
        <v/>
      </c>
      <c r="J2369" s="38" t="str">
        <f>IF(AND(Y2369&lt;&gt;MAX(Y:Y),COUNTIF(K2369:V2369,'Base de données'!$B2369)&gt;0),"mouvement","")</f>
        <v/>
      </c>
      <c r="K2369" s="39" t="str">
        <f>IF(K$1&gt;$AE$1,"-",IFERROR(IF(DATEDIF('Base de données'!$A2369,K$1,"d")&lt;&gt;0,"",'Base de données'!$B2369),""))</f>
        <v/>
      </c>
      <c r="L2369" s="39" t="str">
        <f>IF(L$1&gt;$AE$1,"-",IFERROR(IF(DATEDIF('Base de données'!$A2369,L$1,"d")&lt;&gt;0,"",'Base de données'!$B2369),""))</f>
        <v/>
      </c>
      <c r="M2369" s="39" t="str">
        <f>IF(M$1&gt;$AE$1,"-",IFERROR(IF(DATEDIF('Base de données'!$A2369,M$1,"d")&lt;&gt;0,"",'Base de données'!$B2369),""))</f>
        <v/>
      </c>
      <c r="N2369" s="39" t="str">
        <f>IF(N$1&gt;$AE$1,"-",IFERROR(IF(DATEDIF('Base de données'!$A2369,N$1,"d")&lt;&gt;0,"",'Base de données'!$B2369),""))</f>
        <v/>
      </c>
      <c r="O2369" s="39" t="str">
        <f>IF(O$1&gt;$AE$1,"-",IFERROR(IF(DATEDIF('Base de données'!$A2369,O$1,"d")&lt;&gt;0,"",'Base de données'!$B2369),""))</f>
        <v/>
      </c>
      <c r="P2369" s="39" t="str">
        <f>IF(P$1&gt;$AE$1,"-",IFERROR(IF(DATEDIF('Base de données'!$A2369,P$1,"d")&lt;&gt;0,"",'Base de données'!$B2369),""))</f>
        <v/>
      </c>
      <c r="Q2369" s="39" t="str">
        <f>IF(Q$1&gt;$AE$1,"-",IFERROR(IF(DATEDIF('Base de données'!$A2369,Q$1,"d")&lt;&gt;0,"",'Base de données'!$B2369),""))</f>
        <v/>
      </c>
      <c r="R2369" s="39" t="str">
        <f>IF(R$1&gt;$AE$1,"-",IFERROR(IF(DATEDIF('Base de données'!$A2369,R$1,"d")&lt;&gt;0,"",'Base de données'!$B2369),""))</f>
        <v/>
      </c>
      <c r="S2369" s="39" t="str">
        <f>IF(S$1&gt;$AE$1,"-",IFERROR(IF(DATEDIF('Base de données'!$A2369,S$1,"d")&lt;&gt;0,"",'Base de données'!$B2369),""))</f>
        <v>5NBX1</v>
      </c>
      <c r="T2369" s="39" t="str">
        <f>IF(T$1&gt;$AE$1,"-",IFERROR(IF(DATEDIF('Base de données'!$A2369,T$1,"d")&lt;&gt;0,"",'Base de données'!$B2369),""))</f>
        <v/>
      </c>
      <c r="U2369" s="39" t="str">
        <f>IF(U$1&gt;$AE$1,"-",IFERROR(IF(DATEDIF('Base de données'!$A2369,U$1,"d")&lt;&gt;0,"",'Base de données'!$B2369),""))</f>
        <v/>
      </c>
      <c r="V2369" s="39" t="str">
        <f>IF(V$1&gt;$AE$1,"-",IFERROR(IF(DATEDIF('Base de données'!$A2369,V$1,"d")&lt;&gt;0,"",'Base de données'!$B2369),""))</f>
        <v/>
      </c>
      <c r="W2369" s="34"/>
      <c r="X2369" s="30" t="str">
        <f>'Base de données'!$C2369&amp;" "&amp;'Base de données'!$D2369</f>
        <v>Morel Frédérique</v>
      </c>
      <c r="Y2369" s="31">
        <f>COUNTIF('Base de données'!$B:$B,'Base de données'!$B2369)</f>
        <v>12</v>
      </c>
      <c r="AA2369" s="87" cm="1">
        <f t="array" aca="1" ref="AA2369" ca="1">INDIRECT("'Base de données'!A" &amp; ROW(Y2369))</f>
        <v>45901</v>
      </c>
      <c r="AB2369" s="51" t="str" cm="1">
        <f t="array" aca="1" ref="AB2369" ca="1">INDIRECT("'Base de données'!B" &amp; ROW(Z2369))</f>
        <v>5NBX1</v>
      </c>
    </row>
    <row r="2370" spans="1:28" x14ac:dyDescent="0.3">
      <c r="A2370" s="41" t="str">
        <f ca="1">IF(IF(AND($B2370&lt;&gt;"-",$B2370=$E2370),"Entrée et sortie","-")="Entrée et sortie",'Base de données'!$B2370,"-")</f>
        <v>-</v>
      </c>
      <c r="B2370" s="41" t="str">
        <f t="shared" ca="1" si="147"/>
        <v>-</v>
      </c>
      <c r="C2370" s="41" t="str">
        <f t="shared" ca="1" si="148"/>
        <v>-</v>
      </c>
      <c r="D2370" s="41" t="str">
        <f>IF($F2370="sortie en cours d'année",'Base de données'!$B2370,"-")</f>
        <v>-</v>
      </c>
      <c r="E2370" s="41" t="str">
        <f>IF($H2370="entrée en cours d'année",'Base de données'!$B2370,"-")</f>
        <v>-</v>
      </c>
      <c r="F2370" s="37" t="str">
        <f t="shared" ref="F2370:F2433" si="149">IF(AND(G2370=0,J2370="mouvement"),"sortie en cours d'année","")</f>
        <v/>
      </c>
      <c r="G2370" s="37" t="str">
        <f>IF($J2370="mouvement",_xlfn.XLOOKUP('Base de données'!$B2370,$V:$V,$V:$V,0),"")</f>
        <v/>
      </c>
      <c r="H2370" s="37" t="str">
        <f t="shared" ref="H2370:H2433" si="150">IF(AND(I2370=0,J2370="mouvement"),"entrée en cours d'année","")</f>
        <v/>
      </c>
      <c r="I2370" s="37" t="str">
        <f>IF($J2370="mouvement",_xlfn.XLOOKUP('Base de données'!$B2370,$K:$K,$K:$K,0),"")</f>
        <v/>
      </c>
      <c r="J2370" s="38" t="str">
        <f>IF(AND(Y2370&lt;&gt;MAX(Y:Y),COUNTIF(K2370:V2370,'Base de données'!$B2370)&gt;0),"mouvement","")</f>
        <v/>
      </c>
      <c r="K2370" s="39" t="str">
        <f>IF(K$1&gt;$AE$1,"-",IFERROR(IF(DATEDIF('Base de données'!$A2370,K$1,"d")&lt;&gt;0,"",'Base de données'!$B2370),""))</f>
        <v/>
      </c>
      <c r="L2370" s="39" t="str">
        <f>IF(L$1&gt;$AE$1,"-",IFERROR(IF(DATEDIF('Base de données'!$A2370,L$1,"d")&lt;&gt;0,"",'Base de données'!$B2370),""))</f>
        <v/>
      </c>
      <c r="M2370" s="39" t="str">
        <f>IF(M$1&gt;$AE$1,"-",IFERROR(IF(DATEDIF('Base de données'!$A2370,M$1,"d")&lt;&gt;0,"",'Base de données'!$B2370),""))</f>
        <v/>
      </c>
      <c r="N2370" s="39" t="str">
        <f>IF(N$1&gt;$AE$1,"-",IFERROR(IF(DATEDIF('Base de données'!$A2370,N$1,"d")&lt;&gt;0,"",'Base de données'!$B2370),""))</f>
        <v/>
      </c>
      <c r="O2370" s="39" t="str">
        <f>IF(O$1&gt;$AE$1,"-",IFERROR(IF(DATEDIF('Base de données'!$A2370,O$1,"d")&lt;&gt;0,"",'Base de données'!$B2370),""))</f>
        <v/>
      </c>
      <c r="P2370" s="39" t="str">
        <f>IF(P$1&gt;$AE$1,"-",IFERROR(IF(DATEDIF('Base de données'!$A2370,P$1,"d")&lt;&gt;0,"",'Base de données'!$B2370),""))</f>
        <v/>
      </c>
      <c r="Q2370" s="39" t="str">
        <f>IF(Q$1&gt;$AE$1,"-",IFERROR(IF(DATEDIF('Base de données'!$A2370,Q$1,"d")&lt;&gt;0,"",'Base de données'!$B2370),""))</f>
        <v/>
      </c>
      <c r="R2370" s="39" t="str">
        <f>IF(R$1&gt;$AE$1,"-",IFERROR(IF(DATEDIF('Base de données'!$A2370,R$1,"d")&lt;&gt;0,"",'Base de données'!$B2370),""))</f>
        <v/>
      </c>
      <c r="S2370" s="39" t="str">
        <f>IF(S$1&gt;$AE$1,"-",IFERROR(IF(DATEDIF('Base de données'!$A2370,S$1,"d")&lt;&gt;0,"",'Base de données'!$B2370),""))</f>
        <v>Y5PG6</v>
      </c>
      <c r="T2370" s="39" t="str">
        <f>IF(T$1&gt;$AE$1,"-",IFERROR(IF(DATEDIF('Base de données'!$A2370,T$1,"d")&lt;&gt;0,"",'Base de données'!$B2370),""))</f>
        <v/>
      </c>
      <c r="U2370" s="39" t="str">
        <f>IF(U$1&gt;$AE$1,"-",IFERROR(IF(DATEDIF('Base de données'!$A2370,U$1,"d")&lt;&gt;0,"",'Base de données'!$B2370),""))</f>
        <v/>
      </c>
      <c r="V2370" s="39" t="str">
        <f>IF(V$1&gt;$AE$1,"-",IFERROR(IF(DATEDIF('Base de données'!$A2370,V$1,"d")&lt;&gt;0,"",'Base de données'!$B2370),""))</f>
        <v/>
      </c>
      <c r="W2370" s="34"/>
      <c r="X2370" s="30" t="str">
        <f>'Base de données'!$C2370&amp;" "&amp;'Base de données'!$D2370</f>
        <v>Lombard Aimée</v>
      </c>
      <c r="Y2370" s="31">
        <f>COUNTIF('Base de données'!$B:$B,'Base de données'!$B2370)</f>
        <v>12</v>
      </c>
      <c r="AA2370" s="87" cm="1">
        <f t="array" aca="1" ref="AA2370" ca="1">INDIRECT("'Base de données'!A" &amp; ROW(Y2370))</f>
        <v>45901</v>
      </c>
      <c r="AB2370" s="51" t="str" cm="1">
        <f t="array" aca="1" ref="AB2370" ca="1">INDIRECT("'Base de données'!B" &amp; ROW(Z2370))</f>
        <v>Y5PG6</v>
      </c>
    </row>
    <row r="2371" spans="1:28" x14ac:dyDescent="0.3">
      <c r="A2371" s="41" t="str">
        <f ca="1">IF(IF(AND($B2371&lt;&gt;"-",$B2371=$E2371),"Entrée et sortie","-")="Entrée et sortie",'Base de données'!$B2371,"-")</f>
        <v>-</v>
      </c>
      <c r="B2371" s="41" t="str">
        <f t="shared" ref="B2371:B2434" ca="1" si="151">_xlfn.XLOOKUP($AB2371,$D:$D,$C:$C,"-",0,-1)</f>
        <v>-</v>
      </c>
      <c r="C2371" s="41" t="str">
        <f t="shared" ref="C2371:C2434" ca="1" si="152">IF($AA2371&lt;&gt;$AE$1,$D2371,"-")</f>
        <v>-</v>
      </c>
      <c r="D2371" s="41" t="str">
        <f>IF($F2371="sortie en cours d'année",'Base de données'!$B2371,"-")</f>
        <v>-</v>
      </c>
      <c r="E2371" s="41" t="str">
        <f>IF($H2371="entrée en cours d'année",'Base de données'!$B2371,"-")</f>
        <v>-</v>
      </c>
      <c r="F2371" s="37" t="str">
        <f t="shared" si="149"/>
        <v/>
      </c>
      <c r="G2371" s="37" t="str">
        <f>IF($J2371="mouvement",_xlfn.XLOOKUP('Base de données'!$B2371,$V:$V,$V:$V,0),"")</f>
        <v/>
      </c>
      <c r="H2371" s="37" t="str">
        <f t="shared" si="150"/>
        <v/>
      </c>
      <c r="I2371" s="37" t="str">
        <f>IF($J2371="mouvement",_xlfn.XLOOKUP('Base de données'!$B2371,$K:$K,$K:$K,0),"")</f>
        <v/>
      </c>
      <c r="J2371" s="38" t="str">
        <f>IF(AND(Y2371&lt;&gt;MAX(Y:Y),COUNTIF(K2371:V2371,'Base de données'!$B2371)&gt;0),"mouvement","")</f>
        <v/>
      </c>
      <c r="K2371" s="39" t="str">
        <f>IF(K$1&gt;$AE$1,"-",IFERROR(IF(DATEDIF('Base de données'!$A2371,K$1,"d")&lt;&gt;0,"",'Base de données'!$B2371),""))</f>
        <v/>
      </c>
      <c r="L2371" s="39" t="str">
        <f>IF(L$1&gt;$AE$1,"-",IFERROR(IF(DATEDIF('Base de données'!$A2371,L$1,"d")&lt;&gt;0,"",'Base de données'!$B2371),""))</f>
        <v/>
      </c>
      <c r="M2371" s="39" t="str">
        <f>IF(M$1&gt;$AE$1,"-",IFERROR(IF(DATEDIF('Base de données'!$A2371,M$1,"d")&lt;&gt;0,"",'Base de données'!$B2371),""))</f>
        <v/>
      </c>
      <c r="N2371" s="39" t="str">
        <f>IF(N$1&gt;$AE$1,"-",IFERROR(IF(DATEDIF('Base de données'!$A2371,N$1,"d")&lt;&gt;0,"",'Base de données'!$B2371),""))</f>
        <v/>
      </c>
      <c r="O2371" s="39" t="str">
        <f>IF(O$1&gt;$AE$1,"-",IFERROR(IF(DATEDIF('Base de données'!$A2371,O$1,"d")&lt;&gt;0,"",'Base de données'!$B2371),""))</f>
        <v/>
      </c>
      <c r="P2371" s="39" t="str">
        <f>IF(P$1&gt;$AE$1,"-",IFERROR(IF(DATEDIF('Base de données'!$A2371,P$1,"d")&lt;&gt;0,"",'Base de données'!$B2371),""))</f>
        <v/>
      </c>
      <c r="Q2371" s="39" t="str">
        <f>IF(Q$1&gt;$AE$1,"-",IFERROR(IF(DATEDIF('Base de données'!$A2371,Q$1,"d")&lt;&gt;0,"",'Base de données'!$B2371),""))</f>
        <v/>
      </c>
      <c r="R2371" s="39" t="str">
        <f>IF(R$1&gt;$AE$1,"-",IFERROR(IF(DATEDIF('Base de données'!$A2371,R$1,"d")&lt;&gt;0,"",'Base de données'!$B2371),""))</f>
        <v/>
      </c>
      <c r="S2371" s="39" t="str">
        <f>IF(S$1&gt;$AE$1,"-",IFERROR(IF(DATEDIF('Base de données'!$A2371,S$1,"d")&lt;&gt;0,"",'Base de données'!$B2371),""))</f>
        <v>4994C</v>
      </c>
      <c r="T2371" s="39" t="str">
        <f>IF(T$1&gt;$AE$1,"-",IFERROR(IF(DATEDIF('Base de données'!$A2371,T$1,"d")&lt;&gt;0,"",'Base de données'!$B2371),""))</f>
        <v/>
      </c>
      <c r="U2371" s="39" t="str">
        <f>IF(U$1&gt;$AE$1,"-",IFERROR(IF(DATEDIF('Base de données'!$A2371,U$1,"d")&lt;&gt;0,"",'Base de données'!$B2371),""))</f>
        <v/>
      </c>
      <c r="V2371" s="39" t="str">
        <f>IF(V$1&gt;$AE$1,"-",IFERROR(IF(DATEDIF('Base de données'!$A2371,V$1,"d")&lt;&gt;0,"",'Base de données'!$B2371),""))</f>
        <v/>
      </c>
      <c r="W2371" s="34"/>
      <c r="X2371" s="30" t="str">
        <f>'Base de données'!$C2371&amp;" "&amp;'Base de données'!$D2371</f>
        <v>Roche Pierre</v>
      </c>
      <c r="Y2371" s="31">
        <f>COUNTIF('Base de données'!$B:$B,'Base de données'!$B2371)</f>
        <v>12</v>
      </c>
      <c r="AA2371" s="87" cm="1">
        <f t="array" aca="1" ref="AA2371" ca="1">INDIRECT("'Base de données'!A" &amp; ROW(Y2371))</f>
        <v>45901</v>
      </c>
      <c r="AB2371" s="51" t="str" cm="1">
        <f t="array" aca="1" ref="AB2371" ca="1">INDIRECT("'Base de données'!B" &amp; ROW(Z2371))</f>
        <v>4994C</v>
      </c>
    </row>
    <row r="2372" spans="1:28" x14ac:dyDescent="0.3">
      <c r="A2372" s="41" t="str">
        <f ca="1">IF(IF(AND($B2372&lt;&gt;"-",$B2372=$E2372),"Entrée et sortie","-")="Entrée et sortie",'Base de données'!$B2372,"-")</f>
        <v>-</v>
      </c>
      <c r="B2372" s="41" t="str">
        <f t="shared" ca="1" si="151"/>
        <v>-</v>
      </c>
      <c r="C2372" s="41" t="str">
        <f t="shared" ca="1" si="152"/>
        <v>-</v>
      </c>
      <c r="D2372" s="41" t="str">
        <f>IF($F2372="sortie en cours d'année",'Base de données'!$B2372,"-")</f>
        <v>-</v>
      </c>
      <c r="E2372" s="41" t="str">
        <f>IF($H2372="entrée en cours d'année",'Base de données'!$B2372,"-")</f>
        <v>-</v>
      </c>
      <c r="F2372" s="37" t="str">
        <f t="shared" si="149"/>
        <v/>
      </c>
      <c r="G2372" s="37" t="str">
        <f>IF($J2372="mouvement",_xlfn.XLOOKUP('Base de données'!$B2372,$V:$V,$V:$V,0),"")</f>
        <v/>
      </c>
      <c r="H2372" s="37" t="str">
        <f t="shared" si="150"/>
        <v/>
      </c>
      <c r="I2372" s="37" t="str">
        <f>IF($J2372="mouvement",_xlfn.XLOOKUP('Base de données'!$B2372,$K:$K,$K:$K,0),"")</f>
        <v/>
      </c>
      <c r="J2372" s="38" t="str">
        <f>IF(AND(Y2372&lt;&gt;MAX(Y:Y),COUNTIF(K2372:V2372,'Base de données'!$B2372)&gt;0),"mouvement","")</f>
        <v/>
      </c>
      <c r="K2372" s="39" t="str">
        <f>IF(K$1&gt;$AE$1,"-",IFERROR(IF(DATEDIF('Base de données'!$A2372,K$1,"d")&lt;&gt;0,"",'Base de données'!$B2372),""))</f>
        <v/>
      </c>
      <c r="L2372" s="39" t="str">
        <f>IF(L$1&gt;$AE$1,"-",IFERROR(IF(DATEDIF('Base de données'!$A2372,L$1,"d")&lt;&gt;0,"",'Base de données'!$B2372),""))</f>
        <v/>
      </c>
      <c r="M2372" s="39" t="str">
        <f>IF(M$1&gt;$AE$1,"-",IFERROR(IF(DATEDIF('Base de données'!$A2372,M$1,"d")&lt;&gt;0,"",'Base de données'!$B2372),""))</f>
        <v/>
      </c>
      <c r="N2372" s="39" t="str">
        <f>IF(N$1&gt;$AE$1,"-",IFERROR(IF(DATEDIF('Base de données'!$A2372,N$1,"d")&lt;&gt;0,"",'Base de données'!$B2372),""))</f>
        <v/>
      </c>
      <c r="O2372" s="39" t="str">
        <f>IF(O$1&gt;$AE$1,"-",IFERROR(IF(DATEDIF('Base de données'!$A2372,O$1,"d")&lt;&gt;0,"",'Base de données'!$B2372),""))</f>
        <v/>
      </c>
      <c r="P2372" s="39" t="str">
        <f>IF(P$1&gt;$AE$1,"-",IFERROR(IF(DATEDIF('Base de données'!$A2372,P$1,"d")&lt;&gt;0,"",'Base de données'!$B2372),""))</f>
        <v/>
      </c>
      <c r="Q2372" s="39" t="str">
        <f>IF(Q$1&gt;$AE$1,"-",IFERROR(IF(DATEDIF('Base de données'!$A2372,Q$1,"d")&lt;&gt;0,"",'Base de données'!$B2372),""))</f>
        <v/>
      </c>
      <c r="R2372" s="39" t="str">
        <f>IF(R$1&gt;$AE$1,"-",IFERROR(IF(DATEDIF('Base de données'!$A2372,R$1,"d")&lt;&gt;0,"",'Base de données'!$B2372),""))</f>
        <v/>
      </c>
      <c r="S2372" s="39" t="str">
        <f>IF(S$1&gt;$AE$1,"-",IFERROR(IF(DATEDIF('Base de données'!$A2372,S$1,"d")&lt;&gt;0,"",'Base de données'!$B2372),""))</f>
        <v>FWAGD</v>
      </c>
      <c r="T2372" s="39" t="str">
        <f>IF(T$1&gt;$AE$1,"-",IFERROR(IF(DATEDIF('Base de données'!$A2372,T$1,"d")&lt;&gt;0,"",'Base de données'!$B2372),""))</f>
        <v/>
      </c>
      <c r="U2372" s="39" t="str">
        <f>IF(U$1&gt;$AE$1,"-",IFERROR(IF(DATEDIF('Base de données'!$A2372,U$1,"d")&lt;&gt;0,"",'Base de données'!$B2372),""))</f>
        <v/>
      </c>
      <c r="V2372" s="39" t="str">
        <f>IF(V$1&gt;$AE$1,"-",IFERROR(IF(DATEDIF('Base de données'!$A2372,V$1,"d")&lt;&gt;0,"",'Base de données'!$B2372),""))</f>
        <v/>
      </c>
      <c r="W2372" s="34"/>
      <c r="X2372" s="30" t="str">
        <f>'Base de données'!$C2372&amp;" "&amp;'Base de données'!$D2372</f>
        <v>Langlois Daniel</v>
      </c>
      <c r="Y2372" s="31">
        <f>COUNTIF('Base de données'!$B:$B,'Base de données'!$B2372)</f>
        <v>12</v>
      </c>
      <c r="AA2372" s="87" cm="1">
        <f t="array" aca="1" ref="AA2372" ca="1">INDIRECT("'Base de données'!A" &amp; ROW(Y2372))</f>
        <v>45901</v>
      </c>
      <c r="AB2372" s="51" t="str" cm="1">
        <f t="array" aca="1" ref="AB2372" ca="1">INDIRECT("'Base de données'!B" &amp; ROW(Z2372))</f>
        <v>FWAGD</v>
      </c>
    </row>
    <row r="2373" spans="1:28" x14ac:dyDescent="0.3">
      <c r="A2373" s="41" t="str">
        <f ca="1">IF(IF(AND($B2373&lt;&gt;"-",$B2373=$E2373),"Entrée et sortie","-")="Entrée et sortie",'Base de données'!$B2373,"-")</f>
        <v>-</v>
      </c>
      <c r="B2373" s="41" t="str">
        <f t="shared" ca="1" si="151"/>
        <v>-</v>
      </c>
      <c r="C2373" s="41" t="str">
        <f t="shared" ca="1" si="152"/>
        <v>-</v>
      </c>
      <c r="D2373" s="41" t="str">
        <f>IF($F2373="sortie en cours d'année",'Base de données'!$B2373,"-")</f>
        <v>-</v>
      </c>
      <c r="E2373" s="41" t="str">
        <f>IF($H2373="entrée en cours d'année",'Base de données'!$B2373,"-")</f>
        <v>-</v>
      </c>
      <c r="F2373" s="37" t="str">
        <f t="shared" si="149"/>
        <v/>
      </c>
      <c r="G2373" s="37" t="str">
        <f>IF($J2373="mouvement",_xlfn.XLOOKUP('Base de données'!$B2373,$V:$V,$V:$V,0),"")</f>
        <v/>
      </c>
      <c r="H2373" s="37" t="str">
        <f t="shared" si="150"/>
        <v/>
      </c>
      <c r="I2373" s="37" t="str">
        <f>IF($J2373="mouvement",_xlfn.XLOOKUP('Base de données'!$B2373,$K:$K,$K:$K,0),"")</f>
        <v/>
      </c>
      <c r="J2373" s="38" t="str">
        <f>IF(AND(Y2373&lt;&gt;MAX(Y:Y),COUNTIF(K2373:V2373,'Base de données'!$B2373)&gt;0),"mouvement","")</f>
        <v/>
      </c>
      <c r="K2373" s="39" t="str">
        <f>IF(K$1&gt;$AE$1,"-",IFERROR(IF(DATEDIF('Base de données'!$A2373,K$1,"d")&lt;&gt;0,"",'Base de données'!$B2373),""))</f>
        <v/>
      </c>
      <c r="L2373" s="39" t="str">
        <f>IF(L$1&gt;$AE$1,"-",IFERROR(IF(DATEDIF('Base de données'!$A2373,L$1,"d")&lt;&gt;0,"",'Base de données'!$B2373),""))</f>
        <v/>
      </c>
      <c r="M2373" s="39" t="str">
        <f>IF(M$1&gt;$AE$1,"-",IFERROR(IF(DATEDIF('Base de données'!$A2373,M$1,"d")&lt;&gt;0,"",'Base de données'!$B2373),""))</f>
        <v/>
      </c>
      <c r="N2373" s="39" t="str">
        <f>IF(N$1&gt;$AE$1,"-",IFERROR(IF(DATEDIF('Base de données'!$A2373,N$1,"d")&lt;&gt;0,"",'Base de données'!$B2373),""))</f>
        <v/>
      </c>
      <c r="O2373" s="39" t="str">
        <f>IF(O$1&gt;$AE$1,"-",IFERROR(IF(DATEDIF('Base de données'!$A2373,O$1,"d")&lt;&gt;0,"",'Base de données'!$B2373),""))</f>
        <v/>
      </c>
      <c r="P2373" s="39" t="str">
        <f>IF(P$1&gt;$AE$1,"-",IFERROR(IF(DATEDIF('Base de données'!$A2373,P$1,"d")&lt;&gt;0,"",'Base de données'!$B2373),""))</f>
        <v/>
      </c>
      <c r="Q2373" s="39" t="str">
        <f>IF(Q$1&gt;$AE$1,"-",IFERROR(IF(DATEDIF('Base de données'!$A2373,Q$1,"d")&lt;&gt;0,"",'Base de données'!$B2373),""))</f>
        <v/>
      </c>
      <c r="R2373" s="39" t="str">
        <f>IF(R$1&gt;$AE$1,"-",IFERROR(IF(DATEDIF('Base de données'!$A2373,R$1,"d")&lt;&gt;0,"",'Base de données'!$B2373),""))</f>
        <v/>
      </c>
      <c r="S2373" s="39" t="str">
        <f>IF(S$1&gt;$AE$1,"-",IFERROR(IF(DATEDIF('Base de données'!$A2373,S$1,"d")&lt;&gt;0,"",'Base de données'!$B2373),""))</f>
        <v>CZIFJ</v>
      </c>
      <c r="T2373" s="39" t="str">
        <f>IF(T$1&gt;$AE$1,"-",IFERROR(IF(DATEDIF('Base de données'!$A2373,T$1,"d")&lt;&gt;0,"",'Base de données'!$B2373),""))</f>
        <v/>
      </c>
      <c r="U2373" s="39" t="str">
        <f>IF(U$1&gt;$AE$1,"-",IFERROR(IF(DATEDIF('Base de données'!$A2373,U$1,"d")&lt;&gt;0,"",'Base de données'!$B2373),""))</f>
        <v/>
      </c>
      <c r="V2373" s="39" t="str">
        <f>IF(V$1&gt;$AE$1,"-",IFERROR(IF(DATEDIF('Base de données'!$A2373,V$1,"d")&lt;&gt;0,"",'Base de données'!$B2373),""))</f>
        <v/>
      </c>
      <c r="W2373" s="34"/>
      <c r="X2373" s="30" t="str">
        <f>'Base de données'!$C2373&amp;" "&amp;'Base de données'!$D2373</f>
        <v>Thibault Thibault</v>
      </c>
      <c r="Y2373" s="31">
        <f>COUNTIF('Base de données'!$B:$B,'Base de données'!$B2373)</f>
        <v>12</v>
      </c>
      <c r="AA2373" s="87" cm="1">
        <f t="array" aca="1" ref="AA2373" ca="1">INDIRECT("'Base de données'!A" &amp; ROW(Y2373))</f>
        <v>45901</v>
      </c>
      <c r="AB2373" s="51" t="str" cm="1">
        <f t="array" aca="1" ref="AB2373" ca="1">INDIRECT("'Base de données'!B" &amp; ROW(Z2373))</f>
        <v>CZIFJ</v>
      </c>
    </row>
    <row r="2374" spans="1:28" x14ac:dyDescent="0.3">
      <c r="A2374" s="41" t="str">
        <f ca="1">IF(IF(AND($B2374&lt;&gt;"-",$B2374=$E2374),"Entrée et sortie","-")="Entrée et sortie",'Base de données'!$B2374,"-")</f>
        <v>-</v>
      </c>
      <c r="B2374" s="41" t="str">
        <f t="shared" ca="1" si="151"/>
        <v>-</v>
      </c>
      <c r="C2374" s="41" t="str">
        <f t="shared" ca="1" si="152"/>
        <v>-</v>
      </c>
      <c r="D2374" s="41" t="str">
        <f>IF($F2374="sortie en cours d'année",'Base de données'!$B2374,"-")</f>
        <v>-</v>
      </c>
      <c r="E2374" s="41" t="str">
        <f>IF($H2374="entrée en cours d'année",'Base de données'!$B2374,"-")</f>
        <v>-</v>
      </c>
      <c r="F2374" s="37" t="str">
        <f t="shared" si="149"/>
        <v/>
      </c>
      <c r="G2374" s="37" t="str">
        <f>IF($J2374="mouvement",_xlfn.XLOOKUP('Base de données'!$B2374,$V:$V,$V:$V,0),"")</f>
        <v/>
      </c>
      <c r="H2374" s="37" t="str">
        <f t="shared" si="150"/>
        <v/>
      </c>
      <c r="I2374" s="37" t="str">
        <f>IF($J2374="mouvement",_xlfn.XLOOKUP('Base de données'!$B2374,$K:$K,$K:$K,0),"")</f>
        <v/>
      </c>
      <c r="J2374" s="38" t="str">
        <f>IF(AND(Y2374&lt;&gt;MAX(Y:Y),COUNTIF(K2374:V2374,'Base de données'!$B2374)&gt;0),"mouvement","")</f>
        <v/>
      </c>
      <c r="K2374" s="39" t="str">
        <f>IF(K$1&gt;$AE$1,"-",IFERROR(IF(DATEDIF('Base de données'!$A2374,K$1,"d")&lt;&gt;0,"",'Base de données'!$B2374),""))</f>
        <v/>
      </c>
      <c r="L2374" s="39" t="str">
        <f>IF(L$1&gt;$AE$1,"-",IFERROR(IF(DATEDIF('Base de données'!$A2374,L$1,"d")&lt;&gt;0,"",'Base de données'!$B2374),""))</f>
        <v/>
      </c>
      <c r="M2374" s="39" t="str">
        <f>IF(M$1&gt;$AE$1,"-",IFERROR(IF(DATEDIF('Base de données'!$A2374,M$1,"d")&lt;&gt;0,"",'Base de données'!$B2374),""))</f>
        <v/>
      </c>
      <c r="N2374" s="39" t="str">
        <f>IF(N$1&gt;$AE$1,"-",IFERROR(IF(DATEDIF('Base de données'!$A2374,N$1,"d")&lt;&gt;0,"",'Base de données'!$B2374),""))</f>
        <v/>
      </c>
      <c r="O2374" s="39" t="str">
        <f>IF(O$1&gt;$AE$1,"-",IFERROR(IF(DATEDIF('Base de données'!$A2374,O$1,"d")&lt;&gt;0,"",'Base de données'!$B2374),""))</f>
        <v/>
      </c>
      <c r="P2374" s="39" t="str">
        <f>IF(P$1&gt;$AE$1,"-",IFERROR(IF(DATEDIF('Base de données'!$A2374,P$1,"d")&lt;&gt;0,"",'Base de données'!$B2374),""))</f>
        <v/>
      </c>
      <c r="Q2374" s="39" t="str">
        <f>IF(Q$1&gt;$AE$1,"-",IFERROR(IF(DATEDIF('Base de données'!$A2374,Q$1,"d")&lt;&gt;0,"",'Base de données'!$B2374),""))</f>
        <v/>
      </c>
      <c r="R2374" s="39" t="str">
        <f>IF(R$1&gt;$AE$1,"-",IFERROR(IF(DATEDIF('Base de données'!$A2374,R$1,"d")&lt;&gt;0,"",'Base de données'!$B2374),""))</f>
        <v/>
      </c>
      <c r="S2374" s="39" t="str">
        <f>IF(S$1&gt;$AE$1,"-",IFERROR(IF(DATEDIF('Base de données'!$A2374,S$1,"d")&lt;&gt;0,"",'Base de données'!$B2374),""))</f>
        <v>0OW78</v>
      </c>
      <c r="T2374" s="39" t="str">
        <f>IF(T$1&gt;$AE$1,"-",IFERROR(IF(DATEDIF('Base de données'!$A2374,T$1,"d")&lt;&gt;0,"",'Base de données'!$B2374),""))</f>
        <v/>
      </c>
      <c r="U2374" s="39" t="str">
        <f>IF(U$1&gt;$AE$1,"-",IFERROR(IF(DATEDIF('Base de données'!$A2374,U$1,"d")&lt;&gt;0,"",'Base de données'!$B2374),""))</f>
        <v/>
      </c>
      <c r="V2374" s="39" t="str">
        <f>IF(V$1&gt;$AE$1,"-",IFERROR(IF(DATEDIF('Base de données'!$A2374,V$1,"d")&lt;&gt;0,"",'Base de données'!$B2374),""))</f>
        <v/>
      </c>
      <c r="W2374" s="34"/>
      <c r="X2374" s="30" t="str">
        <f>'Base de données'!$C2374&amp;" "&amp;'Base de données'!$D2374</f>
        <v>Lebrun Roland</v>
      </c>
      <c r="Y2374" s="31">
        <f>COUNTIF('Base de données'!$B:$B,'Base de données'!$B2374)</f>
        <v>12</v>
      </c>
      <c r="AA2374" s="87" cm="1">
        <f t="array" aca="1" ref="AA2374" ca="1">INDIRECT("'Base de données'!A" &amp; ROW(Y2374))</f>
        <v>45901</v>
      </c>
      <c r="AB2374" s="51" t="str" cm="1">
        <f t="array" aca="1" ref="AB2374" ca="1">INDIRECT("'Base de données'!B" &amp; ROW(Z2374))</f>
        <v>0OW78</v>
      </c>
    </row>
    <row r="2375" spans="1:28" x14ac:dyDescent="0.3">
      <c r="A2375" s="41" t="str">
        <f ca="1">IF(IF(AND($B2375&lt;&gt;"-",$B2375=$E2375),"Entrée et sortie","-")="Entrée et sortie",'Base de données'!$B2375,"-")</f>
        <v>-</v>
      </c>
      <c r="B2375" s="41" t="str">
        <f t="shared" ca="1" si="151"/>
        <v>-</v>
      </c>
      <c r="C2375" s="41" t="str">
        <f t="shared" ca="1" si="152"/>
        <v>-</v>
      </c>
      <c r="D2375" s="41" t="str">
        <f>IF($F2375="sortie en cours d'année",'Base de données'!$B2375,"-")</f>
        <v>-</v>
      </c>
      <c r="E2375" s="41" t="str">
        <f>IF($H2375="entrée en cours d'année",'Base de données'!$B2375,"-")</f>
        <v>-</v>
      </c>
      <c r="F2375" s="37" t="str">
        <f t="shared" si="149"/>
        <v/>
      </c>
      <c r="G2375" s="37" t="str">
        <f>IF($J2375="mouvement",_xlfn.XLOOKUP('Base de données'!$B2375,$V:$V,$V:$V,0),"")</f>
        <v/>
      </c>
      <c r="H2375" s="37" t="str">
        <f t="shared" si="150"/>
        <v/>
      </c>
      <c r="I2375" s="37" t="str">
        <f>IF($J2375="mouvement",_xlfn.XLOOKUP('Base de données'!$B2375,$K:$K,$K:$K,0),"")</f>
        <v/>
      </c>
      <c r="J2375" s="38" t="str">
        <f>IF(AND(Y2375&lt;&gt;MAX(Y:Y),COUNTIF(K2375:V2375,'Base de données'!$B2375)&gt;0),"mouvement","")</f>
        <v/>
      </c>
      <c r="K2375" s="39" t="str">
        <f>IF(K$1&gt;$AE$1,"-",IFERROR(IF(DATEDIF('Base de données'!$A2375,K$1,"d")&lt;&gt;0,"",'Base de données'!$B2375),""))</f>
        <v/>
      </c>
      <c r="L2375" s="39" t="str">
        <f>IF(L$1&gt;$AE$1,"-",IFERROR(IF(DATEDIF('Base de données'!$A2375,L$1,"d")&lt;&gt;0,"",'Base de données'!$B2375),""))</f>
        <v/>
      </c>
      <c r="M2375" s="39" t="str">
        <f>IF(M$1&gt;$AE$1,"-",IFERROR(IF(DATEDIF('Base de données'!$A2375,M$1,"d")&lt;&gt;0,"",'Base de données'!$B2375),""))</f>
        <v/>
      </c>
      <c r="N2375" s="39" t="str">
        <f>IF(N$1&gt;$AE$1,"-",IFERROR(IF(DATEDIF('Base de données'!$A2375,N$1,"d")&lt;&gt;0,"",'Base de données'!$B2375),""))</f>
        <v/>
      </c>
      <c r="O2375" s="39" t="str">
        <f>IF(O$1&gt;$AE$1,"-",IFERROR(IF(DATEDIF('Base de données'!$A2375,O$1,"d")&lt;&gt;0,"",'Base de données'!$B2375),""))</f>
        <v/>
      </c>
      <c r="P2375" s="39" t="str">
        <f>IF(P$1&gt;$AE$1,"-",IFERROR(IF(DATEDIF('Base de données'!$A2375,P$1,"d")&lt;&gt;0,"",'Base de données'!$B2375),""))</f>
        <v/>
      </c>
      <c r="Q2375" s="39" t="str">
        <f>IF(Q$1&gt;$AE$1,"-",IFERROR(IF(DATEDIF('Base de données'!$A2375,Q$1,"d")&lt;&gt;0,"",'Base de données'!$B2375),""))</f>
        <v/>
      </c>
      <c r="R2375" s="39" t="str">
        <f>IF(R$1&gt;$AE$1,"-",IFERROR(IF(DATEDIF('Base de données'!$A2375,R$1,"d")&lt;&gt;0,"",'Base de données'!$B2375),""))</f>
        <v/>
      </c>
      <c r="S2375" s="39" t="str">
        <f>IF(S$1&gt;$AE$1,"-",IFERROR(IF(DATEDIF('Base de données'!$A2375,S$1,"d")&lt;&gt;0,"",'Base de données'!$B2375),""))</f>
        <v>C7CSB</v>
      </c>
      <c r="T2375" s="39" t="str">
        <f>IF(T$1&gt;$AE$1,"-",IFERROR(IF(DATEDIF('Base de données'!$A2375,T$1,"d")&lt;&gt;0,"",'Base de données'!$B2375),""))</f>
        <v/>
      </c>
      <c r="U2375" s="39" t="str">
        <f>IF(U$1&gt;$AE$1,"-",IFERROR(IF(DATEDIF('Base de données'!$A2375,U$1,"d")&lt;&gt;0,"",'Base de données'!$B2375),""))</f>
        <v/>
      </c>
      <c r="V2375" s="39" t="str">
        <f>IF(V$1&gt;$AE$1,"-",IFERROR(IF(DATEDIF('Base de données'!$A2375,V$1,"d")&lt;&gt;0,"",'Base de données'!$B2375),""))</f>
        <v/>
      </c>
      <c r="W2375" s="34"/>
      <c r="X2375" s="30" t="str">
        <f>'Base de données'!$C2375&amp;" "&amp;'Base de données'!$D2375</f>
        <v>Germain Stéphane</v>
      </c>
      <c r="Y2375" s="31">
        <f>COUNTIF('Base de données'!$B:$B,'Base de données'!$B2375)</f>
        <v>12</v>
      </c>
      <c r="AA2375" s="87" cm="1">
        <f t="array" aca="1" ref="AA2375" ca="1">INDIRECT("'Base de données'!A" &amp; ROW(Y2375))</f>
        <v>45901</v>
      </c>
      <c r="AB2375" s="51" t="str" cm="1">
        <f t="array" aca="1" ref="AB2375" ca="1">INDIRECT("'Base de données'!B" &amp; ROW(Z2375))</f>
        <v>C7CSB</v>
      </c>
    </row>
    <row r="2376" spans="1:28" x14ac:dyDescent="0.3">
      <c r="A2376" s="41" t="str">
        <f ca="1">IF(IF(AND($B2376&lt;&gt;"-",$B2376=$E2376),"Entrée et sortie","-")="Entrée et sortie",'Base de données'!$B2376,"-")</f>
        <v>-</v>
      </c>
      <c r="B2376" s="41" t="str">
        <f t="shared" ca="1" si="151"/>
        <v>-</v>
      </c>
      <c r="C2376" s="41" t="str">
        <f t="shared" ca="1" si="152"/>
        <v>-</v>
      </c>
      <c r="D2376" s="41" t="str">
        <f>IF($F2376="sortie en cours d'année",'Base de données'!$B2376,"-")</f>
        <v>-</v>
      </c>
      <c r="E2376" s="41" t="str">
        <f>IF($H2376="entrée en cours d'année",'Base de données'!$B2376,"-")</f>
        <v>-</v>
      </c>
      <c r="F2376" s="37" t="str">
        <f t="shared" si="149"/>
        <v/>
      </c>
      <c r="G2376" s="37" t="str">
        <f>IF($J2376="mouvement",_xlfn.XLOOKUP('Base de données'!$B2376,$V:$V,$V:$V,0),"")</f>
        <v/>
      </c>
      <c r="H2376" s="37" t="str">
        <f t="shared" si="150"/>
        <v/>
      </c>
      <c r="I2376" s="37" t="str">
        <f>IF($J2376="mouvement",_xlfn.XLOOKUP('Base de données'!$B2376,$K:$K,$K:$K,0),"")</f>
        <v/>
      </c>
      <c r="J2376" s="38" t="str">
        <f>IF(AND(Y2376&lt;&gt;MAX(Y:Y),COUNTIF(K2376:V2376,'Base de données'!$B2376)&gt;0),"mouvement","")</f>
        <v/>
      </c>
      <c r="K2376" s="39" t="str">
        <f>IF(K$1&gt;$AE$1,"-",IFERROR(IF(DATEDIF('Base de données'!$A2376,K$1,"d")&lt;&gt;0,"",'Base de données'!$B2376),""))</f>
        <v/>
      </c>
      <c r="L2376" s="39" t="str">
        <f>IF(L$1&gt;$AE$1,"-",IFERROR(IF(DATEDIF('Base de données'!$A2376,L$1,"d")&lt;&gt;0,"",'Base de données'!$B2376),""))</f>
        <v/>
      </c>
      <c r="M2376" s="39" t="str">
        <f>IF(M$1&gt;$AE$1,"-",IFERROR(IF(DATEDIF('Base de données'!$A2376,M$1,"d")&lt;&gt;0,"",'Base de données'!$B2376),""))</f>
        <v/>
      </c>
      <c r="N2376" s="39" t="str">
        <f>IF(N$1&gt;$AE$1,"-",IFERROR(IF(DATEDIF('Base de données'!$A2376,N$1,"d")&lt;&gt;0,"",'Base de données'!$B2376),""))</f>
        <v/>
      </c>
      <c r="O2376" s="39" t="str">
        <f>IF(O$1&gt;$AE$1,"-",IFERROR(IF(DATEDIF('Base de données'!$A2376,O$1,"d")&lt;&gt;0,"",'Base de données'!$B2376),""))</f>
        <v/>
      </c>
      <c r="P2376" s="39" t="str">
        <f>IF(P$1&gt;$AE$1,"-",IFERROR(IF(DATEDIF('Base de données'!$A2376,P$1,"d")&lt;&gt;0,"",'Base de données'!$B2376),""))</f>
        <v/>
      </c>
      <c r="Q2376" s="39" t="str">
        <f>IF(Q$1&gt;$AE$1,"-",IFERROR(IF(DATEDIF('Base de données'!$A2376,Q$1,"d")&lt;&gt;0,"",'Base de données'!$B2376),""))</f>
        <v/>
      </c>
      <c r="R2376" s="39" t="str">
        <f>IF(R$1&gt;$AE$1,"-",IFERROR(IF(DATEDIF('Base de données'!$A2376,R$1,"d")&lt;&gt;0,"",'Base de données'!$B2376),""))</f>
        <v/>
      </c>
      <c r="S2376" s="39" t="str">
        <f>IF(S$1&gt;$AE$1,"-",IFERROR(IF(DATEDIF('Base de données'!$A2376,S$1,"d")&lt;&gt;0,"",'Base de données'!$B2376),""))</f>
        <v>4FZFQ</v>
      </c>
      <c r="T2376" s="39" t="str">
        <f>IF(T$1&gt;$AE$1,"-",IFERROR(IF(DATEDIF('Base de données'!$A2376,T$1,"d")&lt;&gt;0,"",'Base de données'!$B2376),""))</f>
        <v/>
      </c>
      <c r="U2376" s="39" t="str">
        <f>IF(U$1&gt;$AE$1,"-",IFERROR(IF(DATEDIF('Base de données'!$A2376,U$1,"d")&lt;&gt;0,"",'Base de données'!$B2376),""))</f>
        <v/>
      </c>
      <c r="V2376" s="39" t="str">
        <f>IF(V$1&gt;$AE$1,"-",IFERROR(IF(DATEDIF('Base de données'!$A2376,V$1,"d")&lt;&gt;0,"",'Base de données'!$B2376),""))</f>
        <v/>
      </c>
      <c r="W2376" s="34"/>
      <c r="X2376" s="30" t="str">
        <f>'Base de données'!$C2376&amp;" "&amp;'Base de données'!$D2376</f>
        <v>Michel Éric</v>
      </c>
      <c r="Y2376" s="31">
        <f>COUNTIF('Base de données'!$B:$B,'Base de données'!$B2376)</f>
        <v>12</v>
      </c>
      <c r="AA2376" s="87" cm="1">
        <f t="array" aca="1" ref="AA2376" ca="1">INDIRECT("'Base de données'!A" &amp; ROW(Y2376))</f>
        <v>45901</v>
      </c>
      <c r="AB2376" s="51" t="str" cm="1">
        <f t="array" aca="1" ref="AB2376" ca="1">INDIRECT("'Base de données'!B" &amp; ROW(Z2376))</f>
        <v>4FZFQ</v>
      </c>
    </row>
    <row r="2377" spans="1:28" x14ac:dyDescent="0.3">
      <c r="A2377" s="41" t="str">
        <f ca="1">IF(IF(AND($B2377&lt;&gt;"-",$B2377=$E2377),"Entrée et sortie","-")="Entrée et sortie",'Base de données'!$B2377,"-")</f>
        <v>-</v>
      </c>
      <c r="B2377" s="41" t="str">
        <f t="shared" ca="1" si="151"/>
        <v>-</v>
      </c>
      <c r="C2377" s="41" t="str">
        <f t="shared" ca="1" si="152"/>
        <v>-</v>
      </c>
      <c r="D2377" s="41" t="str">
        <f>IF($F2377="sortie en cours d'année",'Base de données'!$B2377,"-")</f>
        <v>-</v>
      </c>
      <c r="E2377" s="41" t="str">
        <f>IF($H2377="entrée en cours d'année",'Base de données'!$B2377,"-")</f>
        <v>-</v>
      </c>
      <c r="F2377" s="37" t="str">
        <f t="shared" si="149"/>
        <v/>
      </c>
      <c r="G2377" s="37" t="str">
        <f>IF($J2377="mouvement",_xlfn.XLOOKUP('Base de données'!$B2377,$V:$V,$V:$V,0),"")</f>
        <v/>
      </c>
      <c r="H2377" s="37" t="str">
        <f t="shared" si="150"/>
        <v/>
      </c>
      <c r="I2377" s="37" t="str">
        <f>IF($J2377="mouvement",_xlfn.XLOOKUP('Base de données'!$B2377,$K:$K,$K:$K,0),"")</f>
        <v/>
      </c>
      <c r="J2377" s="38" t="str">
        <f>IF(AND(Y2377&lt;&gt;MAX(Y:Y),COUNTIF(K2377:V2377,'Base de données'!$B2377)&gt;0),"mouvement","")</f>
        <v/>
      </c>
      <c r="K2377" s="39" t="str">
        <f>IF(K$1&gt;$AE$1,"-",IFERROR(IF(DATEDIF('Base de données'!$A2377,K$1,"d")&lt;&gt;0,"",'Base de données'!$B2377),""))</f>
        <v/>
      </c>
      <c r="L2377" s="39" t="str">
        <f>IF(L$1&gt;$AE$1,"-",IFERROR(IF(DATEDIF('Base de données'!$A2377,L$1,"d")&lt;&gt;0,"",'Base de données'!$B2377),""))</f>
        <v/>
      </c>
      <c r="M2377" s="39" t="str">
        <f>IF(M$1&gt;$AE$1,"-",IFERROR(IF(DATEDIF('Base de données'!$A2377,M$1,"d")&lt;&gt;0,"",'Base de données'!$B2377),""))</f>
        <v/>
      </c>
      <c r="N2377" s="39" t="str">
        <f>IF(N$1&gt;$AE$1,"-",IFERROR(IF(DATEDIF('Base de données'!$A2377,N$1,"d")&lt;&gt;0,"",'Base de données'!$B2377),""))</f>
        <v/>
      </c>
      <c r="O2377" s="39" t="str">
        <f>IF(O$1&gt;$AE$1,"-",IFERROR(IF(DATEDIF('Base de données'!$A2377,O$1,"d")&lt;&gt;0,"",'Base de données'!$B2377),""))</f>
        <v/>
      </c>
      <c r="P2377" s="39" t="str">
        <f>IF(P$1&gt;$AE$1,"-",IFERROR(IF(DATEDIF('Base de données'!$A2377,P$1,"d")&lt;&gt;0,"",'Base de données'!$B2377),""))</f>
        <v/>
      </c>
      <c r="Q2377" s="39" t="str">
        <f>IF(Q$1&gt;$AE$1,"-",IFERROR(IF(DATEDIF('Base de données'!$A2377,Q$1,"d")&lt;&gt;0,"",'Base de données'!$B2377),""))</f>
        <v/>
      </c>
      <c r="R2377" s="39" t="str">
        <f>IF(R$1&gt;$AE$1,"-",IFERROR(IF(DATEDIF('Base de données'!$A2377,R$1,"d")&lt;&gt;0,"",'Base de données'!$B2377),""))</f>
        <v/>
      </c>
      <c r="S2377" s="39" t="str">
        <f>IF(S$1&gt;$AE$1,"-",IFERROR(IF(DATEDIF('Base de données'!$A2377,S$1,"d")&lt;&gt;0,"",'Base de données'!$B2377),""))</f>
        <v>Y24HP</v>
      </c>
      <c r="T2377" s="39" t="str">
        <f>IF(T$1&gt;$AE$1,"-",IFERROR(IF(DATEDIF('Base de données'!$A2377,T$1,"d")&lt;&gt;0,"",'Base de données'!$B2377),""))</f>
        <v/>
      </c>
      <c r="U2377" s="39" t="str">
        <f>IF(U$1&gt;$AE$1,"-",IFERROR(IF(DATEDIF('Base de données'!$A2377,U$1,"d")&lt;&gt;0,"",'Base de données'!$B2377),""))</f>
        <v/>
      </c>
      <c r="V2377" s="39" t="str">
        <f>IF(V$1&gt;$AE$1,"-",IFERROR(IF(DATEDIF('Base de données'!$A2377,V$1,"d")&lt;&gt;0,"",'Base de données'!$B2377),""))</f>
        <v/>
      </c>
      <c r="W2377" s="34"/>
      <c r="X2377" s="30" t="str">
        <f>'Base de données'!$C2377&amp;" "&amp;'Base de données'!$D2377</f>
        <v>Lesage Alphonse</v>
      </c>
      <c r="Y2377" s="31">
        <f>COUNTIF('Base de données'!$B:$B,'Base de données'!$B2377)</f>
        <v>12</v>
      </c>
      <c r="AA2377" s="87" cm="1">
        <f t="array" aca="1" ref="AA2377" ca="1">INDIRECT("'Base de données'!A" &amp; ROW(Y2377))</f>
        <v>45901</v>
      </c>
      <c r="AB2377" s="51" t="str" cm="1">
        <f t="array" aca="1" ref="AB2377" ca="1">INDIRECT("'Base de données'!B" &amp; ROW(Z2377))</f>
        <v>Y24HP</v>
      </c>
    </row>
    <row r="2378" spans="1:28" x14ac:dyDescent="0.3">
      <c r="A2378" s="41" t="str">
        <f ca="1">IF(IF(AND($B2378&lt;&gt;"-",$B2378=$E2378),"Entrée et sortie","-")="Entrée et sortie",'Base de données'!$B2378,"-")</f>
        <v>-</v>
      </c>
      <c r="B2378" s="41" t="str">
        <f t="shared" ca="1" si="151"/>
        <v>-</v>
      </c>
      <c r="C2378" s="41" t="str">
        <f t="shared" ca="1" si="152"/>
        <v>-</v>
      </c>
      <c r="D2378" s="41" t="str">
        <f>IF($F2378="sortie en cours d'année",'Base de données'!$B2378,"-")</f>
        <v>-</v>
      </c>
      <c r="E2378" s="41" t="str">
        <f>IF($H2378="entrée en cours d'année",'Base de données'!$B2378,"-")</f>
        <v>-</v>
      </c>
      <c r="F2378" s="37" t="str">
        <f t="shared" si="149"/>
        <v/>
      </c>
      <c r="G2378" s="37" t="str">
        <f>IF($J2378="mouvement",_xlfn.XLOOKUP('Base de données'!$B2378,$V:$V,$V:$V,0),"")</f>
        <v/>
      </c>
      <c r="H2378" s="37" t="str">
        <f t="shared" si="150"/>
        <v/>
      </c>
      <c r="I2378" s="37" t="str">
        <f>IF($J2378="mouvement",_xlfn.XLOOKUP('Base de données'!$B2378,$K:$K,$K:$K,0),"")</f>
        <v/>
      </c>
      <c r="J2378" s="38" t="str">
        <f>IF(AND(Y2378&lt;&gt;MAX(Y:Y),COUNTIF(K2378:V2378,'Base de données'!$B2378)&gt;0),"mouvement","")</f>
        <v/>
      </c>
      <c r="K2378" s="39" t="str">
        <f>IF(K$1&gt;$AE$1,"-",IFERROR(IF(DATEDIF('Base de données'!$A2378,K$1,"d")&lt;&gt;0,"",'Base de données'!$B2378),""))</f>
        <v/>
      </c>
      <c r="L2378" s="39" t="str">
        <f>IF(L$1&gt;$AE$1,"-",IFERROR(IF(DATEDIF('Base de données'!$A2378,L$1,"d")&lt;&gt;0,"",'Base de données'!$B2378),""))</f>
        <v/>
      </c>
      <c r="M2378" s="39" t="str">
        <f>IF(M$1&gt;$AE$1,"-",IFERROR(IF(DATEDIF('Base de données'!$A2378,M$1,"d")&lt;&gt;0,"",'Base de données'!$B2378),""))</f>
        <v/>
      </c>
      <c r="N2378" s="39" t="str">
        <f>IF(N$1&gt;$AE$1,"-",IFERROR(IF(DATEDIF('Base de données'!$A2378,N$1,"d")&lt;&gt;0,"",'Base de données'!$B2378),""))</f>
        <v/>
      </c>
      <c r="O2378" s="39" t="str">
        <f>IF(O$1&gt;$AE$1,"-",IFERROR(IF(DATEDIF('Base de données'!$A2378,O$1,"d")&lt;&gt;0,"",'Base de données'!$B2378),""))</f>
        <v/>
      </c>
      <c r="P2378" s="39" t="str">
        <f>IF(P$1&gt;$AE$1,"-",IFERROR(IF(DATEDIF('Base de données'!$A2378,P$1,"d")&lt;&gt;0,"",'Base de données'!$B2378),""))</f>
        <v/>
      </c>
      <c r="Q2378" s="39" t="str">
        <f>IF(Q$1&gt;$AE$1,"-",IFERROR(IF(DATEDIF('Base de données'!$A2378,Q$1,"d")&lt;&gt;0,"",'Base de données'!$B2378),""))</f>
        <v/>
      </c>
      <c r="R2378" s="39" t="str">
        <f>IF(R$1&gt;$AE$1,"-",IFERROR(IF(DATEDIF('Base de données'!$A2378,R$1,"d")&lt;&gt;0,"",'Base de données'!$B2378),""))</f>
        <v/>
      </c>
      <c r="S2378" s="39" t="str">
        <f>IF(S$1&gt;$AE$1,"-",IFERROR(IF(DATEDIF('Base de données'!$A2378,S$1,"d")&lt;&gt;0,"",'Base de données'!$B2378),""))</f>
        <v>9B31P</v>
      </c>
      <c r="T2378" s="39" t="str">
        <f>IF(T$1&gt;$AE$1,"-",IFERROR(IF(DATEDIF('Base de données'!$A2378,T$1,"d")&lt;&gt;0,"",'Base de données'!$B2378),""))</f>
        <v/>
      </c>
      <c r="U2378" s="39" t="str">
        <f>IF(U$1&gt;$AE$1,"-",IFERROR(IF(DATEDIF('Base de données'!$A2378,U$1,"d")&lt;&gt;0,"",'Base de données'!$B2378),""))</f>
        <v/>
      </c>
      <c r="V2378" s="39" t="str">
        <f>IF(V$1&gt;$AE$1,"-",IFERROR(IF(DATEDIF('Base de données'!$A2378,V$1,"d")&lt;&gt;0,"",'Base de données'!$B2378),""))</f>
        <v/>
      </c>
      <c r="W2378" s="34"/>
      <c r="X2378" s="30" t="str">
        <f>'Base de données'!$C2378&amp;" "&amp;'Base de données'!$D2378</f>
        <v>Masse Célina</v>
      </c>
      <c r="Y2378" s="31">
        <f>COUNTIF('Base de données'!$B:$B,'Base de données'!$B2378)</f>
        <v>12</v>
      </c>
      <c r="AA2378" s="87" cm="1">
        <f t="array" aca="1" ref="AA2378" ca="1">INDIRECT("'Base de données'!A" &amp; ROW(Y2378))</f>
        <v>45901</v>
      </c>
      <c r="AB2378" s="51" t="str" cm="1">
        <f t="array" aca="1" ref="AB2378" ca="1">INDIRECT("'Base de données'!B" &amp; ROW(Z2378))</f>
        <v>9B31P</v>
      </c>
    </row>
    <row r="2379" spans="1:28" x14ac:dyDescent="0.3">
      <c r="A2379" s="41" t="str">
        <f ca="1">IF(IF(AND($B2379&lt;&gt;"-",$B2379=$E2379),"Entrée et sortie","-")="Entrée et sortie",'Base de données'!$B2379,"-")</f>
        <v>-</v>
      </c>
      <c r="B2379" s="41" t="str">
        <f t="shared" ca="1" si="151"/>
        <v>-</v>
      </c>
      <c r="C2379" s="41" t="str">
        <f t="shared" ca="1" si="152"/>
        <v>-</v>
      </c>
      <c r="D2379" s="41" t="str">
        <f>IF($F2379="sortie en cours d'année",'Base de données'!$B2379,"-")</f>
        <v>-</v>
      </c>
      <c r="E2379" s="41" t="str">
        <f>IF($H2379="entrée en cours d'année",'Base de données'!$B2379,"-")</f>
        <v>-</v>
      </c>
      <c r="F2379" s="37" t="str">
        <f t="shared" si="149"/>
        <v/>
      </c>
      <c r="G2379" s="37" t="str">
        <f>IF($J2379="mouvement",_xlfn.XLOOKUP('Base de données'!$B2379,$V:$V,$V:$V,0),"")</f>
        <v/>
      </c>
      <c r="H2379" s="37" t="str">
        <f t="shared" si="150"/>
        <v/>
      </c>
      <c r="I2379" s="37" t="str">
        <f>IF($J2379="mouvement",_xlfn.XLOOKUP('Base de données'!$B2379,$K:$K,$K:$K,0),"")</f>
        <v/>
      </c>
      <c r="J2379" s="38" t="str">
        <f>IF(AND(Y2379&lt;&gt;MAX(Y:Y),COUNTIF(K2379:V2379,'Base de données'!$B2379)&gt;0),"mouvement","")</f>
        <v/>
      </c>
      <c r="K2379" s="39" t="str">
        <f>IF(K$1&gt;$AE$1,"-",IFERROR(IF(DATEDIF('Base de données'!$A2379,K$1,"d")&lt;&gt;0,"",'Base de données'!$B2379),""))</f>
        <v/>
      </c>
      <c r="L2379" s="39" t="str">
        <f>IF(L$1&gt;$AE$1,"-",IFERROR(IF(DATEDIF('Base de données'!$A2379,L$1,"d")&lt;&gt;0,"",'Base de données'!$B2379),""))</f>
        <v/>
      </c>
      <c r="M2379" s="39" t="str">
        <f>IF(M$1&gt;$AE$1,"-",IFERROR(IF(DATEDIF('Base de données'!$A2379,M$1,"d")&lt;&gt;0,"",'Base de données'!$B2379),""))</f>
        <v/>
      </c>
      <c r="N2379" s="39" t="str">
        <f>IF(N$1&gt;$AE$1,"-",IFERROR(IF(DATEDIF('Base de données'!$A2379,N$1,"d")&lt;&gt;0,"",'Base de données'!$B2379),""))</f>
        <v/>
      </c>
      <c r="O2379" s="39" t="str">
        <f>IF(O$1&gt;$AE$1,"-",IFERROR(IF(DATEDIF('Base de données'!$A2379,O$1,"d")&lt;&gt;0,"",'Base de données'!$B2379),""))</f>
        <v/>
      </c>
      <c r="P2379" s="39" t="str">
        <f>IF(P$1&gt;$AE$1,"-",IFERROR(IF(DATEDIF('Base de données'!$A2379,P$1,"d")&lt;&gt;0,"",'Base de données'!$B2379),""))</f>
        <v/>
      </c>
      <c r="Q2379" s="39" t="str">
        <f>IF(Q$1&gt;$AE$1,"-",IFERROR(IF(DATEDIF('Base de données'!$A2379,Q$1,"d")&lt;&gt;0,"",'Base de données'!$B2379),""))</f>
        <v/>
      </c>
      <c r="R2379" s="39" t="str">
        <f>IF(R$1&gt;$AE$1,"-",IFERROR(IF(DATEDIF('Base de données'!$A2379,R$1,"d")&lt;&gt;0,"",'Base de données'!$B2379),""))</f>
        <v/>
      </c>
      <c r="S2379" s="39" t="str">
        <f>IF(S$1&gt;$AE$1,"-",IFERROR(IF(DATEDIF('Base de données'!$A2379,S$1,"d")&lt;&gt;0,"",'Base de données'!$B2379),""))</f>
        <v>PIJ3L</v>
      </c>
      <c r="T2379" s="39" t="str">
        <f>IF(T$1&gt;$AE$1,"-",IFERROR(IF(DATEDIF('Base de données'!$A2379,T$1,"d")&lt;&gt;0,"",'Base de données'!$B2379),""))</f>
        <v/>
      </c>
      <c r="U2379" s="39" t="str">
        <f>IF(U$1&gt;$AE$1,"-",IFERROR(IF(DATEDIF('Base de données'!$A2379,U$1,"d")&lt;&gt;0,"",'Base de données'!$B2379),""))</f>
        <v/>
      </c>
      <c r="V2379" s="39" t="str">
        <f>IF(V$1&gt;$AE$1,"-",IFERROR(IF(DATEDIF('Base de données'!$A2379,V$1,"d")&lt;&gt;0,"",'Base de données'!$B2379),""))</f>
        <v/>
      </c>
      <c r="W2379" s="34"/>
      <c r="X2379" s="30" t="str">
        <f>'Base de données'!$C2379&amp;" "&amp;'Base de données'!$D2379</f>
        <v>Hubert Charlotte</v>
      </c>
      <c r="Y2379" s="31">
        <f>COUNTIF('Base de données'!$B:$B,'Base de données'!$B2379)</f>
        <v>12</v>
      </c>
      <c r="AA2379" s="87" cm="1">
        <f t="array" aca="1" ref="AA2379" ca="1">INDIRECT("'Base de données'!A" &amp; ROW(Y2379))</f>
        <v>45901</v>
      </c>
      <c r="AB2379" s="51" t="str" cm="1">
        <f t="array" aca="1" ref="AB2379" ca="1">INDIRECT("'Base de données'!B" &amp; ROW(Z2379))</f>
        <v>PIJ3L</v>
      </c>
    </row>
    <row r="2380" spans="1:28" x14ac:dyDescent="0.3">
      <c r="A2380" s="41" t="str">
        <f ca="1">IF(IF(AND($B2380&lt;&gt;"-",$B2380=$E2380),"Entrée et sortie","-")="Entrée et sortie",'Base de données'!$B2380,"-")</f>
        <v>-</v>
      </c>
      <c r="B2380" s="41" t="str">
        <f t="shared" ca="1" si="151"/>
        <v>-</v>
      </c>
      <c r="C2380" s="41" t="str">
        <f t="shared" ca="1" si="152"/>
        <v>-</v>
      </c>
      <c r="D2380" s="41" t="str">
        <f>IF($F2380="sortie en cours d'année",'Base de données'!$B2380,"-")</f>
        <v>-</v>
      </c>
      <c r="E2380" s="41" t="str">
        <f>IF($H2380="entrée en cours d'année",'Base de données'!$B2380,"-")</f>
        <v>-</v>
      </c>
      <c r="F2380" s="37" t="str">
        <f t="shared" si="149"/>
        <v/>
      </c>
      <c r="G2380" s="37" t="str">
        <f>IF($J2380="mouvement",_xlfn.XLOOKUP('Base de données'!$B2380,$V:$V,$V:$V,0),"")</f>
        <v/>
      </c>
      <c r="H2380" s="37" t="str">
        <f t="shared" si="150"/>
        <v/>
      </c>
      <c r="I2380" s="37" t="str">
        <f>IF($J2380="mouvement",_xlfn.XLOOKUP('Base de données'!$B2380,$K:$K,$K:$K,0),"")</f>
        <v/>
      </c>
      <c r="J2380" s="38" t="str">
        <f>IF(AND(Y2380&lt;&gt;MAX(Y:Y),COUNTIF(K2380:V2380,'Base de données'!$B2380)&gt;0),"mouvement","")</f>
        <v/>
      </c>
      <c r="K2380" s="39" t="str">
        <f>IF(K$1&gt;$AE$1,"-",IFERROR(IF(DATEDIF('Base de données'!$A2380,K$1,"d")&lt;&gt;0,"",'Base de données'!$B2380),""))</f>
        <v/>
      </c>
      <c r="L2380" s="39" t="str">
        <f>IF(L$1&gt;$AE$1,"-",IFERROR(IF(DATEDIF('Base de données'!$A2380,L$1,"d")&lt;&gt;0,"",'Base de données'!$B2380),""))</f>
        <v/>
      </c>
      <c r="M2380" s="39" t="str">
        <f>IF(M$1&gt;$AE$1,"-",IFERROR(IF(DATEDIF('Base de données'!$A2380,M$1,"d")&lt;&gt;0,"",'Base de données'!$B2380),""))</f>
        <v/>
      </c>
      <c r="N2380" s="39" t="str">
        <f>IF(N$1&gt;$AE$1,"-",IFERROR(IF(DATEDIF('Base de données'!$A2380,N$1,"d")&lt;&gt;0,"",'Base de données'!$B2380),""))</f>
        <v/>
      </c>
      <c r="O2380" s="39" t="str">
        <f>IF(O$1&gt;$AE$1,"-",IFERROR(IF(DATEDIF('Base de données'!$A2380,O$1,"d")&lt;&gt;0,"",'Base de données'!$B2380),""))</f>
        <v/>
      </c>
      <c r="P2380" s="39" t="str">
        <f>IF(P$1&gt;$AE$1,"-",IFERROR(IF(DATEDIF('Base de données'!$A2380,P$1,"d")&lt;&gt;0,"",'Base de données'!$B2380),""))</f>
        <v/>
      </c>
      <c r="Q2380" s="39" t="str">
        <f>IF(Q$1&gt;$AE$1,"-",IFERROR(IF(DATEDIF('Base de données'!$A2380,Q$1,"d")&lt;&gt;0,"",'Base de données'!$B2380),""))</f>
        <v/>
      </c>
      <c r="R2380" s="39" t="str">
        <f>IF(R$1&gt;$AE$1,"-",IFERROR(IF(DATEDIF('Base de données'!$A2380,R$1,"d")&lt;&gt;0,"",'Base de données'!$B2380),""))</f>
        <v/>
      </c>
      <c r="S2380" s="39" t="str">
        <f>IF(S$1&gt;$AE$1,"-",IFERROR(IF(DATEDIF('Base de données'!$A2380,S$1,"d")&lt;&gt;0,"",'Base de données'!$B2380),""))</f>
        <v>826C3</v>
      </c>
      <c r="T2380" s="39" t="str">
        <f>IF(T$1&gt;$AE$1,"-",IFERROR(IF(DATEDIF('Base de données'!$A2380,T$1,"d")&lt;&gt;0,"",'Base de données'!$B2380),""))</f>
        <v/>
      </c>
      <c r="U2380" s="39" t="str">
        <f>IF(U$1&gt;$AE$1,"-",IFERROR(IF(DATEDIF('Base de données'!$A2380,U$1,"d")&lt;&gt;0,"",'Base de données'!$B2380),""))</f>
        <v/>
      </c>
      <c r="V2380" s="39" t="str">
        <f>IF(V$1&gt;$AE$1,"-",IFERROR(IF(DATEDIF('Base de données'!$A2380,V$1,"d")&lt;&gt;0,"",'Base de données'!$B2380),""))</f>
        <v/>
      </c>
      <c r="W2380" s="34"/>
      <c r="X2380" s="30" t="str">
        <f>'Base de données'!$C2380&amp;" "&amp;'Base de données'!$D2380</f>
        <v>Briand Gérard</v>
      </c>
      <c r="Y2380" s="31">
        <f>COUNTIF('Base de données'!$B:$B,'Base de données'!$B2380)</f>
        <v>12</v>
      </c>
      <c r="AA2380" s="87" cm="1">
        <f t="array" aca="1" ref="AA2380" ca="1">INDIRECT("'Base de données'!A" &amp; ROW(Y2380))</f>
        <v>45901</v>
      </c>
      <c r="AB2380" s="51" t="str" cm="1">
        <f t="array" aca="1" ref="AB2380" ca="1">INDIRECT("'Base de données'!B" &amp; ROW(Z2380))</f>
        <v>826C3</v>
      </c>
    </row>
    <row r="2381" spans="1:28" x14ac:dyDescent="0.3">
      <c r="A2381" s="41" t="str">
        <f ca="1">IF(IF(AND($B2381&lt;&gt;"-",$B2381=$E2381),"Entrée et sortie","-")="Entrée et sortie",'Base de données'!$B2381,"-")</f>
        <v>-</v>
      </c>
      <c r="B2381" s="41" t="str">
        <f t="shared" ca="1" si="151"/>
        <v>-</v>
      </c>
      <c r="C2381" s="41" t="str">
        <f t="shared" ca="1" si="152"/>
        <v>-</v>
      </c>
      <c r="D2381" s="41" t="str">
        <f>IF($F2381="sortie en cours d'année",'Base de données'!$B2381,"-")</f>
        <v>-</v>
      </c>
      <c r="E2381" s="41" t="str">
        <f>IF($H2381="entrée en cours d'année",'Base de données'!$B2381,"-")</f>
        <v>-</v>
      </c>
      <c r="F2381" s="37" t="str">
        <f t="shared" si="149"/>
        <v/>
      </c>
      <c r="G2381" s="37" t="str">
        <f>IF($J2381="mouvement",_xlfn.XLOOKUP('Base de données'!$B2381,$V:$V,$V:$V,0),"")</f>
        <v/>
      </c>
      <c r="H2381" s="37" t="str">
        <f t="shared" si="150"/>
        <v/>
      </c>
      <c r="I2381" s="37" t="str">
        <f>IF($J2381="mouvement",_xlfn.XLOOKUP('Base de données'!$B2381,$K:$K,$K:$K,0),"")</f>
        <v/>
      </c>
      <c r="J2381" s="38" t="str">
        <f>IF(AND(Y2381&lt;&gt;MAX(Y:Y),COUNTIF(K2381:V2381,'Base de données'!$B2381)&gt;0),"mouvement","")</f>
        <v/>
      </c>
      <c r="K2381" s="39" t="str">
        <f>IF(K$1&gt;$AE$1,"-",IFERROR(IF(DATEDIF('Base de données'!$A2381,K$1,"d")&lt;&gt;0,"",'Base de données'!$B2381),""))</f>
        <v/>
      </c>
      <c r="L2381" s="39" t="str">
        <f>IF(L$1&gt;$AE$1,"-",IFERROR(IF(DATEDIF('Base de données'!$A2381,L$1,"d")&lt;&gt;0,"",'Base de données'!$B2381),""))</f>
        <v/>
      </c>
      <c r="M2381" s="39" t="str">
        <f>IF(M$1&gt;$AE$1,"-",IFERROR(IF(DATEDIF('Base de données'!$A2381,M$1,"d")&lt;&gt;0,"",'Base de données'!$B2381),""))</f>
        <v/>
      </c>
      <c r="N2381" s="39" t="str">
        <f>IF(N$1&gt;$AE$1,"-",IFERROR(IF(DATEDIF('Base de données'!$A2381,N$1,"d")&lt;&gt;0,"",'Base de données'!$B2381),""))</f>
        <v/>
      </c>
      <c r="O2381" s="39" t="str">
        <f>IF(O$1&gt;$AE$1,"-",IFERROR(IF(DATEDIF('Base de données'!$A2381,O$1,"d")&lt;&gt;0,"",'Base de données'!$B2381),""))</f>
        <v/>
      </c>
      <c r="P2381" s="39" t="str">
        <f>IF(P$1&gt;$AE$1,"-",IFERROR(IF(DATEDIF('Base de données'!$A2381,P$1,"d")&lt;&gt;0,"",'Base de données'!$B2381),""))</f>
        <v/>
      </c>
      <c r="Q2381" s="39" t="str">
        <f>IF(Q$1&gt;$AE$1,"-",IFERROR(IF(DATEDIF('Base de données'!$A2381,Q$1,"d")&lt;&gt;0,"",'Base de données'!$B2381),""))</f>
        <v/>
      </c>
      <c r="R2381" s="39" t="str">
        <f>IF(R$1&gt;$AE$1,"-",IFERROR(IF(DATEDIF('Base de données'!$A2381,R$1,"d")&lt;&gt;0,"",'Base de données'!$B2381),""))</f>
        <v/>
      </c>
      <c r="S2381" s="39" t="str">
        <f>IF(S$1&gt;$AE$1,"-",IFERROR(IF(DATEDIF('Base de données'!$A2381,S$1,"d")&lt;&gt;0,"",'Base de données'!$B2381),""))</f>
        <v>EQARW</v>
      </c>
      <c r="T2381" s="39" t="str">
        <f>IF(T$1&gt;$AE$1,"-",IFERROR(IF(DATEDIF('Base de données'!$A2381,T$1,"d")&lt;&gt;0,"",'Base de données'!$B2381),""))</f>
        <v/>
      </c>
      <c r="U2381" s="39" t="str">
        <f>IF(U$1&gt;$AE$1,"-",IFERROR(IF(DATEDIF('Base de données'!$A2381,U$1,"d")&lt;&gt;0,"",'Base de données'!$B2381),""))</f>
        <v/>
      </c>
      <c r="V2381" s="39" t="str">
        <f>IF(V$1&gt;$AE$1,"-",IFERROR(IF(DATEDIF('Base de données'!$A2381,V$1,"d")&lt;&gt;0,"",'Base de données'!$B2381),""))</f>
        <v/>
      </c>
      <c r="W2381" s="34"/>
      <c r="X2381" s="30" t="str">
        <f>'Base de données'!$C2381&amp;" "&amp;'Base de données'!$D2381</f>
        <v>Michel Jules</v>
      </c>
      <c r="Y2381" s="31">
        <f>COUNTIF('Base de données'!$B:$B,'Base de données'!$B2381)</f>
        <v>12</v>
      </c>
      <c r="AA2381" s="87" cm="1">
        <f t="array" aca="1" ref="AA2381" ca="1">INDIRECT("'Base de données'!A" &amp; ROW(Y2381))</f>
        <v>45901</v>
      </c>
      <c r="AB2381" s="51" t="str" cm="1">
        <f t="array" aca="1" ref="AB2381" ca="1">INDIRECT("'Base de données'!B" &amp; ROW(Z2381))</f>
        <v>EQARW</v>
      </c>
    </row>
    <row r="2382" spans="1:28" x14ac:dyDescent="0.3">
      <c r="A2382" s="41" t="str">
        <f ca="1">IF(IF(AND($B2382&lt;&gt;"-",$B2382=$E2382),"Entrée et sortie","-")="Entrée et sortie",'Base de données'!$B2382,"-")</f>
        <v>-</v>
      </c>
      <c r="B2382" s="41" t="str">
        <f t="shared" ca="1" si="151"/>
        <v>-</v>
      </c>
      <c r="C2382" s="41" t="str">
        <f t="shared" ca="1" si="152"/>
        <v>-</v>
      </c>
      <c r="D2382" s="41" t="str">
        <f>IF($F2382="sortie en cours d'année",'Base de données'!$B2382,"-")</f>
        <v>-</v>
      </c>
      <c r="E2382" s="41" t="str">
        <f>IF($H2382="entrée en cours d'année",'Base de données'!$B2382,"-")</f>
        <v>-</v>
      </c>
      <c r="F2382" s="37" t="str">
        <f t="shared" si="149"/>
        <v/>
      </c>
      <c r="G2382" s="37" t="str">
        <f>IF($J2382="mouvement",_xlfn.XLOOKUP('Base de données'!$B2382,$V:$V,$V:$V,0),"")</f>
        <v/>
      </c>
      <c r="H2382" s="37" t="str">
        <f t="shared" si="150"/>
        <v/>
      </c>
      <c r="I2382" s="37" t="str">
        <f>IF($J2382="mouvement",_xlfn.XLOOKUP('Base de données'!$B2382,$K:$K,$K:$K,0),"")</f>
        <v/>
      </c>
      <c r="J2382" s="38" t="str">
        <f>IF(AND(Y2382&lt;&gt;MAX(Y:Y),COUNTIF(K2382:V2382,'Base de données'!$B2382)&gt;0),"mouvement","")</f>
        <v/>
      </c>
      <c r="K2382" s="39" t="str">
        <f>IF(K$1&gt;$AE$1,"-",IFERROR(IF(DATEDIF('Base de données'!$A2382,K$1,"d")&lt;&gt;0,"",'Base de données'!$B2382),""))</f>
        <v/>
      </c>
      <c r="L2382" s="39" t="str">
        <f>IF(L$1&gt;$AE$1,"-",IFERROR(IF(DATEDIF('Base de données'!$A2382,L$1,"d")&lt;&gt;0,"",'Base de données'!$B2382),""))</f>
        <v/>
      </c>
      <c r="M2382" s="39" t="str">
        <f>IF(M$1&gt;$AE$1,"-",IFERROR(IF(DATEDIF('Base de données'!$A2382,M$1,"d")&lt;&gt;0,"",'Base de données'!$B2382),""))</f>
        <v/>
      </c>
      <c r="N2382" s="39" t="str">
        <f>IF(N$1&gt;$AE$1,"-",IFERROR(IF(DATEDIF('Base de données'!$A2382,N$1,"d")&lt;&gt;0,"",'Base de données'!$B2382),""))</f>
        <v/>
      </c>
      <c r="O2382" s="39" t="str">
        <f>IF(O$1&gt;$AE$1,"-",IFERROR(IF(DATEDIF('Base de données'!$A2382,O$1,"d")&lt;&gt;0,"",'Base de données'!$B2382),""))</f>
        <v/>
      </c>
      <c r="P2382" s="39" t="str">
        <f>IF(P$1&gt;$AE$1,"-",IFERROR(IF(DATEDIF('Base de données'!$A2382,P$1,"d")&lt;&gt;0,"",'Base de données'!$B2382),""))</f>
        <v/>
      </c>
      <c r="Q2382" s="39" t="str">
        <f>IF(Q$1&gt;$AE$1,"-",IFERROR(IF(DATEDIF('Base de données'!$A2382,Q$1,"d")&lt;&gt;0,"",'Base de données'!$B2382),""))</f>
        <v/>
      </c>
      <c r="R2382" s="39" t="str">
        <f>IF(R$1&gt;$AE$1,"-",IFERROR(IF(DATEDIF('Base de données'!$A2382,R$1,"d")&lt;&gt;0,"",'Base de données'!$B2382),""))</f>
        <v/>
      </c>
      <c r="S2382" s="39" t="str">
        <f>IF(S$1&gt;$AE$1,"-",IFERROR(IF(DATEDIF('Base de données'!$A2382,S$1,"d")&lt;&gt;0,"",'Base de données'!$B2382),""))</f>
        <v>H4OZ9</v>
      </c>
      <c r="T2382" s="39" t="str">
        <f>IF(T$1&gt;$AE$1,"-",IFERROR(IF(DATEDIF('Base de données'!$A2382,T$1,"d")&lt;&gt;0,"",'Base de données'!$B2382),""))</f>
        <v/>
      </c>
      <c r="U2382" s="39" t="str">
        <f>IF(U$1&gt;$AE$1,"-",IFERROR(IF(DATEDIF('Base de données'!$A2382,U$1,"d")&lt;&gt;0,"",'Base de données'!$B2382),""))</f>
        <v/>
      </c>
      <c r="V2382" s="39" t="str">
        <f>IF(V$1&gt;$AE$1,"-",IFERROR(IF(DATEDIF('Base de données'!$A2382,V$1,"d")&lt;&gt;0,"",'Base de données'!$B2382),""))</f>
        <v/>
      </c>
      <c r="W2382" s="34"/>
      <c r="X2382" s="30" t="str">
        <f>'Base de données'!$C2382&amp;" "&amp;'Base de données'!$D2382</f>
        <v>Deschamps Gilbert</v>
      </c>
      <c r="Y2382" s="31">
        <f>COUNTIF('Base de données'!$B:$B,'Base de données'!$B2382)</f>
        <v>12</v>
      </c>
      <c r="AA2382" s="87" cm="1">
        <f t="array" aca="1" ref="AA2382" ca="1">INDIRECT("'Base de données'!A" &amp; ROW(Y2382))</f>
        <v>45901</v>
      </c>
      <c r="AB2382" s="51" t="str" cm="1">
        <f t="array" aca="1" ref="AB2382" ca="1">INDIRECT("'Base de données'!B" &amp; ROW(Z2382))</f>
        <v>H4OZ9</v>
      </c>
    </row>
    <row r="2383" spans="1:28" x14ac:dyDescent="0.3">
      <c r="A2383" s="41" t="str">
        <f ca="1">IF(IF(AND($B2383&lt;&gt;"-",$B2383=$E2383),"Entrée et sortie","-")="Entrée et sortie",'Base de données'!$B2383,"-")</f>
        <v>-</v>
      </c>
      <c r="B2383" s="41" t="str">
        <f t="shared" ca="1" si="151"/>
        <v>-</v>
      </c>
      <c r="C2383" s="41" t="str">
        <f t="shared" ca="1" si="152"/>
        <v>-</v>
      </c>
      <c r="D2383" s="41" t="str">
        <f>IF($F2383="sortie en cours d'année",'Base de données'!$B2383,"-")</f>
        <v>-</v>
      </c>
      <c r="E2383" s="41" t="str">
        <f>IF($H2383="entrée en cours d'année",'Base de données'!$B2383,"-")</f>
        <v>-</v>
      </c>
      <c r="F2383" s="37" t="str">
        <f t="shared" si="149"/>
        <v/>
      </c>
      <c r="G2383" s="37" t="str">
        <f>IF($J2383="mouvement",_xlfn.XLOOKUP('Base de données'!$B2383,$V:$V,$V:$V,0),"")</f>
        <v/>
      </c>
      <c r="H2383" s="37" t="str">
        <f t="shared" si="150"/>
        <v/>
      </c>
      <c r="I2383" s="37" t="str">
        <f>IF($J2383="mouvement",_xlfn.XLOOKUP('Base de données'!$B2383,$K:$K,$K:$K,0),"")</f>
        <v/>
      </c>
      <c r="J2383" s="38" t="str">
        <f>IF(AND(Y2383&lt;&gt;MAX(Y:Y),COUNTIF(K2383:V2383,'Base de données'!$B2383)&gt;0),"mouvement","")</f>
        <v/>
      </c>
      <c r="K2383" s="39" t="str">
        <f>IF(K$1&gt;$AE$1,"-",IFERROR(IF(DATEDIF('Base de données'!$A2383,K$1,"d")&lt;&gt;0,"",'Base de données'!$B2383),""))</f>
        <v/>
      </c>
      <c r="L2383" s="39" t="str">
        <f>IF(L$1&gt;$AE$1,"-",IFERROR(IF(DATEDIF('Base de données'!$A2383,L$1,"d")&lt;&gt;0,"",'Base de données'!$B2383),""))</f>
        <v/>
      </c>
      <c r="M2383" s="39" t="str">
        <f>IF(M$1&gt;$AE$1,"-",IFERROR(IF(DATEDIF('Base de données'!$A2383,M$1,"d")&lt;&gt;0,"",'Base de données'!$B2383),""))</f>
        <v/>
      </c>
      <c r="N2383" s="39" t="str">
        <f>IF(N$1&gt;$AE$1,"-",IFERROR(IF(DATEDIF('Base de données'!$A2383,N$1,"d")&lt;&gt;0,"",'Base de données'!$B2383),""))</f>
        <v/>
      </c>
      <c r="O2383" s="39" t="str">
        <f>IF(O$1&gt;$AE$1,"-",IFERROR(IF(DATEDIF('Base de données'!$A2383,O$1,"d")&lt;&gt;0,"",'Base de données'!$B2383),""))</f>
        <v/>
      </c>
      <c r="P2383" s="39" t="str">
        <f>IF(P$1&gt;$AE$1,"-",IFERROR(IF(DATEDIF('Base de données'!$A2383,P$1,"d")&lt;&gt;0,"",'Base de données'!$B2383),""))</f>
        <v/>
      </c>
      <c r="Q2383" s="39" t="str">
        <f>IF(Q$1&gt;$AE$1,"-",IFERROR(IF(DATEDIF('Base de données'!$A2383,Q$1,"d")&lt;&gt;0,"",'Base de données'!$B2383),""))</f>
        <v/>
      </c>
      <c r="R2383" s="39" t="str">
        <f>IF(R$1&gt;$AE$1,"-",IFERROR(IF(DATEDIF('Base de données'!$A2383,R$1,"d")&lt;&gt;0,"",'Base de données'!$B2383),""))</f>
        <v/>
      </c>
      <c r="S2383" s="39" t="str">
        <f>IF(S$1&gt;$AE$1,"-",IFERROR(IF(DATEDIF('Base de données'!$A2383,S$1,"d")&lt;&gt;0,"",'Base de données'!$B2383),""))</f>
        <v>GDD91</v>
      </c>
      <c r="T2383" s="39" t="str">
        <f>IF(T$1&gt;$AE$1,"-",IFERROR(IF(DATEDIF('Base de données'!$A2383,T$1,"d")&lt;&gt;0,"",'Base de données'!$B2383),""))</f>
        <v/>
      </c>
      <c r="U2383" s="39" t="str">
        <f>IF(U$1&gt;$AE$1,"-",IFERROR(IF(DATEDIF('Base de données'!$A2383,U$1,"d")&lt;&gt;0,"",'Base de données'!$B2383),""))</f>
        <v/>
      </c>
      <c r="V2383" s="39" t="str">
        <f>IF(V$1&gt;$AE$1,"-",IFERROR(IF(DATEDIF('Base de données'!$A2383,V$1,"d")&lt;&gt;0,"",'Base de données'!$B2383),""))</f>
        <v/>
      </c>
      <c r="W2383" s="34"/>
      <c r="X2383" s="30" t="str">
        <f>'Base de données'!$C2383&amp;" "&amp;'Base de données'!$D2383</f>
        <v>Collin Thierry</v>
      </c>
      <c r="Y2383" s="31">
        <f>COUNTIF('Base de données'!$B:$B,'Base de données'!$B2383)</f>
        <v>12</v>
      </c>
      <c r="AA2383" s="87" cm="1">
        <f t="array" aca="1" ref="AA2383" ca="1">INDIRECT("'Base de données'!A" &amp; ROW(Y2383))</f>
        <v>45901</v>
      </c>
      <c r="AB2383" s="51" t="str" cm="1">
        <f t="array" aca="1" ref="AB2383" ca="1">INDIRECT("'Base de données'!B" &amp; ROW(Z2383))</f>
        <v>GDD91</v>
      </c>
    </row>
    <row r="2384" spans="1:28" x14ac:dyDescent="0.3">
      <c r="A2384" s="41" t="str">
        <f ca="1">IF(IF(AND($B2384&lt;&gt;"-",$B2384=$E2384),"Entrée et sortie","-")="Entrée et sortie",'Base de données'!$B2384,"-")</f>
        <v>-</v>
      </c>
      <c r="B2384" s="41" t="str">
        <f t="shared" ca="1" si="151"/>
        <v>-</v>
      </c>
      <c r="C2384" s="41" t="str">
        <f t="shared" ca="1" si="152"/>
        <v>-</v>
      </c>
      <c r="D2384" s="41" t="str">
        <f>IF($F2384="sortie en cours d'année",'Base de données'!$B2384,"-")</f>
        <v>-</v>
      </c>
      <c r="E2384" s="41" t="str">
        <f>IF($H2384="entrée en cours d'année",'Base de données'!$B2384,"-")</f>
        <v>-</v>
      </c>
      <c r="F2384" s="37" t="str">
        <f t="shared" si="149"/>
        <v/>
      </c>
      <c r="G2384" s="37" t="str">
        <f>IF($J2384="mouvement",_xlfn.XLOOKUP('Base de données'!$B2384,$V:$V,$V:$V,0),"")</f>
        <v/>
      </c>
      <c r="H2384" s="37" t="str">
        <f t="shared" si="150"/>
        <v/>
      </c>
      <c r="I2384" s="37" t="str">
        <f>IF($J2384="mouvement",_xlfn.XLOOKUP('Base de données'!$B2384,$K:$K,$K:$K,0),"")</f>
        <v/>
      </c>
      <c r="J2384" s="38" t="str">
        <f>IF(AND(Y2384&lt;&gt;MAX(Y:Y),COUNTIF(K2384:V2384,'Base de données'!$B2384)&gt;0),"mouvement","")</f>
        <v/>
      </c>
      <c r="K2384" s="39" t="str">
        <f>IF(K$1&gt;$AE$1,"-",IFERROR(IF(DATEDIF('Base de données'!$A2384,K$1,"d")&lt;&gt;0,"",'Base de données'!$B2384),""))</f>
        <v/>
      </c>
      <c r="L2384" s="39" t="str">
        <f>IF(L$1&gt;$AE$1,"-",IFERROR(IF(DATEDIF('Base de données'!$A2384,L$1,"d")&lt;&gt;0,"",'Base de données'!$B2384),""))</f>
        <v/>
      </c>
      <c r="M2384" s="39" t="str">
        <f>IF(M$1&gt;$AE$1,"-",IFERROR(IF(DATEDIF('Base de données'!$A2384,M$1,"d")&lt;&gt;0,"",'Base de données'!$B2384),""))</f>
        <v/>
      </c>
      <c r="N2384" s="39" t="str">
        <f>IF(N$1&gt;$AE$1,"-",IFERROR(IF(DATEDIF('Base de données'!$A2384,N$1,"d")&lt;&gt;0,"",'Base de données'!$B2384),""))</f>
        <v/>
      </c>
      <c r="O2384" s="39" t="str">
        <f>IF(O$1&gt;$AE$1,"-",IFERROR(IF(DATEDIF('Base de données'!$A2384,O$1,"d")&lt;&gt;0,"",'Base de données'!$B2384),""))</f>
        <v/>
      </c>
      <c r="P2384" s="39" t="str">
        <f>IF(P$1&gt;$AE$1,"-",IFERROR(IF(DATEDIF('Base de données'!$A2384,P$1,"d")&lt;&gt;0,"",'Base de données'!$B2384),""))</f>
        <v/>
      </c>
      <c r="Q2384" s="39" t="str">
        <f>IF(Q$1&gt;$AE$1,"-",IFERROR(IF(DATEDIF('Base de données'!$A2384,Q$1,"d")&lt;&gt;0,"",'Base de données'!$B2384),""))</f>
        <v/>
      </c>
      <c r="R2384" s="39" t="str">
        <f>IF(R$1&gt;$AE$1,"-",IFERROR(IF(DATEDIF('Base de données'!$A2384,R$1,"d")&lt;&gt;0,"",'Base de données'!$B2384),""))</f>
        <v/>
      </c>
      <c r="S2384" s="39" t="str">
        <f>IF(S$1&gt;$AE$1,"-",IFERROR(IF(DATEDIF('Base de données'!$A2384,S$1,"d")&lt;&gt;0,"",'Base de données'!$B2384),""))</f>
        <v>DJGZW</v>
      </c>
      <c r="T2384" s="39" t="str">
        <f>IF(T$1&gt;$AE$1,"-",IFERROR(IF(DATEDIF('Base de données'!$A2384,T$1,"d")&lt;&gt;0,"",'Base de données'!$B2384),""))</f>
        <v/>
      </c>
      <c r="U2384" s="39" t="str">
        <f>IF(U$1&gt;$AE$1,"-",IFERROR(IF(DATEDIF('Base de données'!$A2384,U$1,"d")&lt;&gt;0,"",'Base de données'!$B2384),""))</f>
        <v/>
      </c>
      <c r="V2384" s="39" t="str">
        <f>IF(V$1&gt;$AE$1,"-",IFERROR(IF(DATEDIF('Base de données'!$A2384,V$1,"d")&lt;&gt;0,"",'Base de données'!$B2384),""))</f>
        <v/>
      </c>
      <c r="W2384" s="34"/>
      <c r="X2384" s="30" t="str">
        <f>'Base de données'!$C2384&amp;" "&amp;'Base de données'!$D2384</f>
        <v>Godard Adrien</v>
      </c>
      <c r="Y2384" s="31">
        <f>COUNTIF('Base de données'!$B:$B,'Base de données'!$B2384)</f>
        <v>12</v>
      </c>
      <c r="AA2384" s="87" cm="1">
        <f t="array" aca="1" ref="AA2384" ca="1">INDIRECT("'Base de données'!A" &amp; ROW(Y2384))</f>
        <v>45901</v>
      </c>
      <c r="AB2384" s="51" t="str" cm="1">
        <f t="array" aca="1" ref="AB2384" ca="1">INDIRECT("'Base de données'!B" &amp; ROW(Z2384))</f>
        <v>DJGZW</v>
      </c>
    </row>
    <row r="2385" spans="1:28" x14ac:dyDescent="0.3">
      <c r="A2385" s="41" t="str">
        <f ca="1">IF(IF(AND($B2385&lt;&gt;"-",$B2385=$E2385),"Entrée et sortie","-")="Entrée et sortie",'Base de données'!$B2385,"-")</f>
        <v>-</v>
      </c>
      <c r="B2385" s="41" t="str">
        <f t="shared" ca="1" si="151"/>
        <v>-</v>
      </c>
      <c r="C2385" s="41" t="str">
        <f t="shared" ca="1" si="152"/>
        <v>-</v>
      </c>
      <c r="D2385" s="41" t="str">
        <f>IF($F2385="sortie en cours d'année",'Base de données'!$B2385,"-")</f>
        <v>-</v>
      </c>
      <c r="E2385" s="41" t="str">
        <f>IF($H2385="entrée en cours d'année",'Base de données'!$B2385,"-")</f>
        <v>-</v>
      </c>
      <c r="F2385" s="37" t="str">
        <f t="shared" si="149"/>
        <v/>
      </c>
      <c r="G2385" s="37" t="str">
        <f>IF($J2385="mouvement",_xlfn.XLOOKUP('Base de données'!$B2385,$V:$V,$V:$V,0),"")</f>
        <v/>
      </c>
      <c r="H2385" s="37" t="str">
        <f t="shared" si="150"/>
        <v/>
      </c>
      <c r="I2385" s="37" t="str">
        <f>IF($J2385="mouvement",_xlfn.XLOOKUP('Base de données'!$B2385,$K:$K,$K:$K,0),"")</f>
        <v/>
      </c>
      <c r="J2385" s="38" t="str">
        <f>IF(AND(Y2385&lt;&gt;MAX(Y:Y),COUNTIF(K2385:V2385,'Base de données'!$B2385)&gt;0),"mouvement","")</f>
        <v/>
      </c>
      <c r="K2385" s="39" t="str">
        <f>IF(K$1&gt;$AE$1,"-",IFERROR(IF(DATEDIF('Base de données'!$A2385,K$1,"d")&lt;&gt;0,"",'Base de données'!$B2385),""))</f>
        <v/>
      </c>
      <c r="L2385" s="39" t="str">
        <f>IF(L$1&gt;$AE$1,"-",IFERROR(IF(DATEDIF('Base de données'!$A2385,L$1,"d")&lt;&gt;0,"",'Base de données'!$B2385),""))</f>
        <v/>
      </c>
      <c r="M2385" s="39" t="str">
        <f>IF(M$1&gt;$AE$1,"-",IFERROR(IF(DATEDIF('Base de données'!$A2385,M$1,"d")&lt;&gt;0,"",'Base de données'!$B2385),""))</f>
        <v/>
      </c>
      <c r="N2385" s="39" t="str">
        <f>IF(N$1&gt;$AE$1,"-",IFERROR(IF(DATEDIF('Base de données'!$A2385,N$1,"d")&lt;&gt;0,"",'Base de données'!$B2385),""))</f>
        <v/>
      </c>
      <c r="O2385" s="39" t="str">
        <f>IF(O$1&gt;$AE$1,"-",IFERROR(IF(DATEDIF('Base de données'!$A2385,O$1,"d")&lt;&gt;0,"",'Base de données'!$B2385),""))</f>
        <v/>
      </c>
      <c r="P2385" s="39" t="str">
        <f>IF(P$1&gt;$AE$1,"-",IFERROR(IF(DATEDIF('Base de données'!$A2385,P$1,"d")&lt;&gt;0,"",'Base de données'!$B2385),""))</f>
        <v/>
      </c>
      <c r="Q2385" s="39" t="str">
        <f>IF(Q$1&gt;$AE$1,"-",IFERROR(IF(DATEDIF('Base de données'!$A2385,Q$1,"d")&lt;&gt;0,"",'Base de données'!$B2385),""))</f>
        <v/>
      </c>
      <c r="R2385" s="39" t="str">
        <f>IF(R$1&gt;$AE$1,"-",IFERROR(IF(DATEDIF('Base de données'!$A2385,R$1,"d")&lt;&gt;0,"",'Base de données'!$B2385),""))</f>
        <v/>
      </c>
      <c r="S2385" s="39" t="str">
        <f>IF(S$1&gt;$AE$1,"-",IFERROR(IF(DATEDIF('Base de données'!$A2385,S$1,"d")&lt;&gt;0,"",'Base de données'!$B2385),""))</f>
        <v>T4LOT</v>
      </c>
      <c r="T2385" s="39" t="str">
        <f>IF(T$1&gt;$AE$1,"-",IFERROR(IF(DATEDIF('Base de données'!$A2385,T$1,"d")&lt;&gt;0,"",'Base de données'!$B2385),""))</f>
        <v/>
      </c>
      <c r="U2385" s="39" t="str">
        <f>IF(U$1&gt;$AE$1,"-",IFERROR(IF(DATEDIF('Base de données'!$A2385,U$1,"d")&lt;&gt;0,"",'Base de données'!$B2385),""))</f>
        <v/>
      </c>
      <c r="V2385" s="39" t="str">
        <f>IF(V$1&gt;$AE$1,"-",IFERROR(IF(DATEDIF('Base de données'!$A2385,V$1,"d")&lt;&gt;0,"",'Base de données'!$B2385),""))</f>
        <v/>
      </c>
      <c r="W2385" s="34"/>
      <c r="X2385" s="30" t="str">
        <f>'Base de données'!$C2385&amp;" "&amp;'Base de données'!$D2385</f>
        <v>Maurice Théodore</v>
      </c>
      <c r="Y2385" s="31">
        <f>COUNTIF('Base de données'!$B:$B,'Base de données'!$B2385)</f>
        <v>12</v>
      </c>
      <c r="AA2385" s="87" cm="1">
        <f t="array" aca="1" ref="AA2385" ca="1">INDIRECT("'Base de données'!A" &amp; ROW(Y2385))</f>
        <v>45901</v>
      </c>
      <c r="AB2385" s="51" t="str" cm="1">
        <f t="array" aca="1" ref="AB2385" ca="1">INDIRECT("'Base de données'!B" &amp; ROW(Z2385))</f>
        <v>T4LOT</v>
      </c>
    </row>
    <row r="2386" spans="1:28" x14ac:dyDescent="0.3">
      <c r="A2386" s="41" t="str">
        <f ca="1">IF(IF(AND($B2386&lt;&gt;"-",$B2386=$E2386),"Entrée et sortie","-")="Entrée et sortie",'Base de données'!$B2386,"-")</f>
        <v>-</v>
      </c>
      <c r="B2386" s="41" t="str">
        <f t="shared" ca="1" si="151"/>
        <v>-</v>
      </c>
      <c r="C2386" s="41" t="str">
        <f t="shared" ca="1" si="152"/>
        <v>-</v>
      </c>
      <c r="D2386" s="41" t="str">
        <f>IF($F2386="sortie en cours d'année",'Base de données'!$B2386,"-")</f>
        <v>-</v>
      </c>
      <c r="E2386" s="41" t="str">
        <f>IF($H2386="entrée en cours d'année",'Base de données'!$B2386,"-")</f>
        <v>-</v>
      </c>
      <c r="F2386" s="37" t="str">
        <f t="shared" si="149"/>
        <v/>
      </c>
      <c r="G2386" s="37" t="str">
        <f>IF($J2386="mouvement",_xlfn.XLOOKUP('Base de données'!$B2386,$V:$V,$V:$V,0),"")</f>
        <v/>
      </c>
      <c r="H2386" s="37" t="str">
        <f t="shared" si="150"/>
        <v/>
      </c>
      <c r="I2386" s="37" t="str">
        <f>IF($J2386="mouvement",_xlfn.XLOOKUP('Base de données'!$B2386,$K:$K,$K:$K,0),"")</f>
        <v/>
      </c>
      <c r="J2386" s="38" t="str">
        <f>IF(AND(Y2386&lt;&gt;MAX(Y:Y),COUNTIF(K2386:V2386,'Base de données'!$B2386)&gt;0),"mouvement","")</f>
        <v/>
      </c>
      <c r="K2386" s="39" t="str">
        <f>IF(K$1&gt;$AE$1,"-",IFERROR(IF(DATEDIF('Base de données'!$A2386,K$1,"d")&lt;&gt;0,"",'Base de données'!$B2386),""))</f>
        <v/>
      </c>
      <c r="L2386" s="39" t="str">
        <f>IF(L$1&gt;$AE$1,"-",IFERROR(IF(DATEDIF('Base de données'!$A2386,L$1,"d")&lt;&gt;0,"",'Base de données'!$B2386),""))</f>
        <v/>
      </c>
      <c r="M2386" s="39" t="str">
        <f>IF(M$1&gt;$AE$1,"-",IFERROR(IF(DATEDIF('Base de données'!$A2386,M$1,"d")&lt;&gt;0,"",'Base de données'!$B2386),""))</f>
        <v/>
      </c>
      <c r="N2386" s="39" t="str">
        <f>IF(N$1&gt;$AE$1,"-",IFERROR(IF(DATEDIF('Base de données'!$A2386,N$1,"d")&lt;&gt;0,"",'Base de données'!$B2386),""))</f>
        <v/>
      </c>
      <c r="O2386" s="39" t="str">
        <f>IF(O$1&gt;$AE$1,"-",IFERROR(IF(DATEDIF('Base de données'!$A2386,O$1,"d")&lt;&gt;0,"",'Base de données'!$B2386),""))</f>
        <v/>
      </c>
      <c r="P2386" s="39" t="str">
        <f>IF(P$1&gt;$AE$1,"-",IFERROR(IF(DATEDIF('Base de données'!$A2386,P$1,"d")&lt;&gt;0,"",'Base de données'!$B2386),""))</f>
        <v/>
      </c>
      <c r="Q2386" s="39" t="str">
        <f>IF(Q$1&gt;$AE$1,"-",IFERROR(IF(DATEDIF('Base de données'!$A2386,Q$1,"d")&lt;&gt;0,"",'Base de données'!$B2386),""))</f>
        <v/>
      </c>
      <c r="R2386" s="39" t="str">
        <f>IF(R$1&gt;$AE$1,"-",IFERROR(IF(DATEDIF('Base de données'!$A2386,R$1,"d")&lt;&gt;0,"",'Base de données'!$B2386),""))</f>
        <v/>
      </c>
      <c r="S2386" s="39" t="str">
        <f>IF(S$1&gt;$AE$1,"-",IFERROR(IF(DATEDIF('Base de données'!$A2386,S$1,"d")&lt;&gt;0,"",'Base de données'!$B2386),""))</f>
        <v>5NC4K</v>
      </c>
      <c r="T2386" s="39" t="str">
        <f>IF(T$1&gt;$AE$1,"-",IFERROR(IF(DATEDIF('Base de données'!$A2386,T$1,"d")&lt;&gt;0,"",'Base de données'!$B2386),""))</f>
        <v/>
      </c>
      <c r="U2386" s="39" t="str">
        <f>IF(U$1&gt;$AE$1,"-",IFERROR(IF(DATEDIF('Base de données'!$A2386,U$1,"d")&lt;&gt;0,"",'Base de données'!$B2386),""))</f>
        <v/>
      </c>
      <c r="V2386" s="39" t="str">
        <f>IF(V$1&gt;$AE$1,"-",IFERROR(IF(DATEDIF('Base de données'!$A2386,V$1,"d")&lt;&gt;0,"",'Base de données'!$B2386),""))</f>
        <v/>
      </c>
      <c r="W2386" s="34"/>
      <c r="X2386" s="30" t="str">
        <f>'Base de données'!$C2386&amp;" "&amp;'Base de données'!$D2386</f>
        <v>Guillot Christine</v>
      </c>
      <c r="Y2386" s="31">
        <f>COUNTIF('Base de données'!$B:$B,'Base de données'!$B2386)</f>
        <v>12</v>
      </c>
      <c r="AA2386" s="87" cm="1">
        <f t="array" aca="1" ref="AA2386" ca="1">INDIRECT("'Base de données'!A" &amp; ROW(Y2386))</f>
        <v>45901</v>
      </c>
      <c r="AB2386" s="51" t="str" cm="1">
        <f t="array" aca="1" ref="AB2386" ca="1">INDIRECT("'Base de données'!B" &amp; ROW(Z2386))</f>
        <v>5NC4K</v>
      </c>
    </row>
    <row r="2387" spans="1:28" x14ac:dyDescent="0.3">
      <c r="A2387" s="41" t="str">
        <f ca="1">IF(IF(AND($B2387&lt;&gt;"-",$B2387=$E2387),"Entrée et sortie","-")="Entrée et sortie",'Base de données'!$B2387,"-")</f>
        <v>-</v>
      </c>
      <c r="B2387" s="41" t="str">
        <f t="shared" ca="1" si="151"/>
        <v>-</v>
      </c>
      <c r="C2387" s="41" t="str">
        <f t="shared" ca="1" si="152"/>
        <v>-</v>
      </c>
      <c r="D2387" s="41" t="str">
        <f>IF($F2387="sortie en cours d'année",'Base de données'!$B2387,"-")</f>
        <v>-</v>
      </c>
      <c r="E2387" s="41" t="str">
        <f>IF($H2387="entrée en cours d'année",'Base de données'!$B2387,"-")</f>
        <v>-</v>
      </c>
      <c r="F2387" s="37" t="str">
        <f t="shared" si="149"/>
        <v/>
      </c>
      <c r="G2387" s="37" t="str">
        <f>IF($J2387="mouvement",_xlfn.XLOOKUP('Base de données'!$B2387,$V:$V,$V:$V,0),"")</f>
        <v/>
      </c>
      <c r="H2387" s="37" t="str">
        <f t="shared" si="150"/>
        <v/>
      </c>
      <c r="I2387" s="37" t="str">
        <f>IF($J2387="mouvement",_xlfn.XLOOKUP('Base de données'!$B2387,$K:$K,$K:$K,0),"")</f>
        <v/>
      </c>
      <c r="J2387" s="38" t="str">
        <f>IF(AND(Y2387&lt;&gt;MAX(Y:Y),COUNTIF(K2387:V2387,'Base de données'!$B2387)&gt;0),"mouvement","")</f>
        <v/>
      </c>
      <c r="K2387" s="39" t="str">
        <f>IF(K$1&gt;$AE$1,"-",IFERROR(IF(DATEDIF('Base de données'!$A2387,K$1,"d")&lt;&gt;0,"",'Base de données'!$B2387),""))</f>
        <v/>
      </c>
      <c r="L2387" s="39" t="str">
        <f>IF(L$1&gt;$AE$1,"-",IFERROR(IF(DATEDIF('Base de données'!$A2387,L$1,"d")&lt;&gt;0,"",'Base de données'!$B2387),""))</f>
        <v/>
      </c>
      <c r="M2387" s="39" t="str">
        <f>IF(M$1&gt;$AE$1,"-",IFERROR(IF(DATEDIF('Base de données'!$A2387,M$1,"d")&lt;&gt;0,"",'Base de données'!$B2387),""))</f>
        <v/>
      </c>
      <c r="N2387" s="39" t="str">
        <f>IF(N$1&gt;$AE$1,"-",IFERROR(IF(DATEDIF('Base de données'!$A2387,N$1,"d")&lt;&gt;0,"",'Base de données'!$B2387),""))</f>
        <v/>
      </c>
      <c r="O2387" s="39" t="str">
        <f>IF(O$1&gt;$AE$1,"-",IFERROR(IF(DATEDIF('Base de données'!$A2387,O$1,"d")&lt;&gt;0,"",'Base de données'!$B2387),""))</f>
        <v/>
      </c>
      <c r="P2387" s="39" t="str">
        <f>IF(P$1&gt;$AE$1,"-",IFERROR(IF(DATEDIF('Base de données'!$A2387,P$1,"d")&lt;&gt;0,"",'Base de données'!$B2387),""))</f>
        <v/>
      </c>
      <c r="Q2387" s="39" t="str">
        <f>IF(Q$1&gt;$AE$1,"-",IFERROR(IF(DATEDIF('Base de données'!$A2387,Q$1,"d")&lt;&gt;0,"",'Base de données'!$B2387),""))</f>
        <v/>
      </c>
      <c r="R2387" s="39" t="str">
        <f>IF(R$1&gt;$AE$1,"-",IFERROR(IF(DATEDIF('Base de données'!$A2387,R$1,"d")&lt;&gt;0,"",'Base de données'!$B2387),""))</f>
        <v/>
      </c>
      <c r="S2387" s="39" t="str">
        <f>IF(S$1&gt;$AE$1,"-",IFERROR(IF(DATEDIF('Base de données'!$A2387,S$1,"d")&lt;&gt;0,"",'Base de données'!$B2387),""))</f>
        <v>BN77K</v>
      </c>
      <c r="T2387" s="39" t="str">
        <f>IF(T$1&gt;$AE$1,"-",IFERROR(IF(DATEDIF('Base de données'!$A2387,T$1,"d")&lt;&gt;0,"",'Base de données'!$B2387),""))</f>
        <v/>
      </c>
      <c r="U2387" s="39" t="str">
        <f>IF(U$1&gt;$AE$1,"-",IFERROR(IF(DATEDIF('Base de données'!$A2387,U$1,"d")&lt;&gt;0,"",'Base de données'!$B2387),""))</f>
        <v/>
      </c>
      <c r="V2387" s="39" t="str">
        <f>IF(V$1&gt;$AE$1,"-",IFERROR(IF(DATEDIF('Base de données'!$A2387,V$1,"d")&lt;&gt;0,"",'Base de données'!$B2387),""))</f>
        <v/>
      </c>
      <c r="W2387" s="34"/>
      <c r="X2387" s="30" t="str">
        <f>'Base de données'!$C2387&amp;" "&amp;'Base de données'!$D2387</f>
        <v>Berger Alexandre</v>
      </c>
      <c r="Y2387" s="31">
        <f>COUNTIF('Base de données'!$B:$B,'Base de données'!$B2387)</f>
        <v>12</v>
      </c>
      <c r="AA2387" s="87" cm="1">
        <f t="array" aca="1" ref="AA2387" ca="1">INDIRECT("'Base de données'!A" &amp; ROW(Y2387))</f>
        <v>45901</v>
      </c>
      <c r="AB2387" s="51" t="str" cm="1">
        <f t="array" aca="1" ref="AB2387" ca="1">INDIRECT("'Base de données'!B" &amp; ROW(Z2387))</f>
        <v>BN77K</v>
      </c>
    </row>
    <row r="2388" spans="1:28" x14ac:dyDescent="0.3">
      <c r="A2388" s="41" t="str">
        <f ca="1">IF(IF(AND($B2388&lt;&gt;"-",$B2388=$E2388),"Entrée et sortie","-")="Entrée et sortie",'Base de données'!$B2388,"-")</f>
        <v>-</v>
      </c>
      <c r="B2388" s="41" t="str">
        <f t="shared" ca="1" si="151"/>
        <v>-</v>
      </c>
      <c r="C2388" s="41" t="str">
        <f t="shared" ca="1" si="152"/>
        <v>-</v>
      </c>
      <c r="D2388" s="41" t="str">
        <f>IF($F2388="sortie en cours d'année",'Base de données'!$B2388,"-")</f>
        <v>-</v>
      </c>
      <c r="E2388" s="41" t="str">
        <f>IF($H2388="entrée en cours d'année",'Base de données'!$B2388,"-")</f>
        <v>-</v>
      </c>
      <c r="F2388" s="37" t="str">
        <f t="shared" si="149"/>
        <v/>
      </c>
      <c r="G2388" s="37" t="str">
        <f>IF($J2388="mouvement",_xlfn.XLOOKUP('Base de données'!$B2388,$V:$V,$V:$V,0),"")</f>
        <v/>
      </c>
      <c r="H2388" s="37" t="str">
        <f t="shared" si="150"/>
        <v/>
      </c>
      <c r="I2388" s="37" t="str">
        <f>IF($J2388="mouvement",_xlfn.XLOOKUP('Base de données'!$B2388,$K:$K,$K:$K,0),"")</f>
        <v/>
      </c>
      <c r="J2388" s="38" t="str">
        <f>IF(AND(Y2388&lt;&gt;MAX(Y:Y),COUNTIF(K2388:V2388,'Base de données'!$B2388)&gt;0),"mouvement","")</f>
        <v/>
      </c>
      <c r="K2388" s="39" t="str">
        <f>IF(K$1&gt;$AE$1,"-",IFERROR(IF(DATEDIF('Base de données'!$A2388,K$1,"d")&lt;&gt;0,"",'Base de données'!$B2388),""))</f>
        <v/>
      </c>
      <c r="L2388" s="39" t="str">
        <f>IF(L$1&gt;$AE$1,"-",IFERROR(IF(DATEDIF('Base de données'!$A2388,L$1,"d")&lt;&gt;0,"",'Base de données'!$B2388),""))</f>
        <v/>
      </c>
      <c r="M2388" s="39" t="str">
        <f>IF(M$1&gt;$AE$1,"-",IFERROR(IF(DATEDIF('Base de données'!$A2388,M$1,"d")&lt;&gt;0,"",'Base de données'!$B2388),""))</f>
        <v/>
      </c>
      <c r="N2388" s="39" t="str">
        <f>IF(N$1&gt;$AE$1,"-",IFERROR(IF(DATEDIF('Base de données'!$A2388,N$1,"d")&lt;&gt;0,"",'Base de données'!$B2388),""))</f>
        <v/>
      </c>
      <c r="O2388" s="39" t="str">
        <f>IF(O$1&gt;$AE$1,"-",IFERROR(IF(DATEDIF('Base de données'!$A2388,O$1,"d")&lt;&gt;0,"",'Base de données'!$B2388),""))</f>
        <v/>
      </c>
      <c r="P2388" s="39" t="str">
        <f>IF(P$1&gt;$AE$1,"-",IFERROR(IF(DATEDIF('Base de données'!$A2388,P$1,"d")&lt;&gt;0,"",'Base de données'!$B2388),""))</f>
        <v/>
      </c>
      <c r="Q2388" s="39" t="str">
        <f>IF(Q$1&gt;$AE$1,"-",IFERROR(IF(DATEDIF('Base de données'!$A2388,Q$1,"d")&lt;&gt;0,"",'Base de données'!$B2388),""))</f>
        <v/>
      </c>
      <c r="R2388" s="39" t="str">
        <f>IF(R$1&gt;$AE$1,"-",IFERROR(IF(DATEDIF('Base de données'!$A2388,R$1,"d")&lt;&gt;0,"",'Base de données'!$B2388),""))</f>
        <v/>
      </c>
      <c r="S2388" s="39" t="str">
        <f>IF(S$1&gt;$AE$1,"-",IFERROR(IF(DATEDIF('Base de données'!$A2388,S$1,"d")&lt;&gt;0,"",'Base de données'!$B2388),""))</f>
        <v>KZ6XU</v>
      </c>
      <c r="T2388" s="39" t="str">
        <f>IF(T$1&gt;$AE$1,"-",IFERROR(IF(DATEDIF('Base de données'!$A2388,T$1,"d")&lt;&gt;0,"",'Base de données'!$B2388),""))</f>
        <v/>
      </c>
      <c r="U2388" s="39" t="str">
        <f>IF(U$1&gt;$AE$1,"-",IFERROR(IF(DATEDIF('Base de données'!$A2388,U$1,"d")&lt;&gt;0,"",'Base de données'!$B2388),""))</f>
        <v/>
      </c>
      <c r="V2388" s="39" t="str">
        <f>IF(V$1&gt;$AE$1,"-",IFERROR(IF(DATEDIF('Base de données'!$A2388,V$1,"d")&lt;&gt;0,"",'Base de données'!$B2388),""))</f>
        <v/>
      </c>
      <c r="W2388" s="34"/>
      <c r="X2388" s="30" t="str">
        <f>'Base de données'!$C2388&amp;" "&amp;'Base de données'!$D2388</f>
        <v>Pinto Alex</v>
      </c>
      <c r="Y2388" s="31">
        <f>COUNTIF('Base de données'!$B:$B,'Base de données'!$B2388)</f>
        <v>12</v>
      </c>
      <c r="AA2388" s="87" cm="1">
        <f t="array" aca="1" ref="AA2388" ca="1">INDIRECT("'Base de données'!A" &amp; ROW(Y2388))</f>
        <v>45901</v>
      </c>
      <c r="AB2388" s="51" t="str" cm="1">
        <f t="array" aca="1" ref="AB2388" ca="1">INDIRECT("'Base de données'!B" &amp; ROW(Z2388))</f>
        <v>KZ6XU</v>
      </c>
    </row>
    <row r="2389" spans="1:28" x14ac:dyDescent="0.3">
      <c r="A2389" s="41" t="str">
        <f ca="1">IF(IF(AND($B2389&lt;&gt;"-",$B2389=$E2389),"Entrée et sortie","-")="Entrée et sortie",'Base de données'!$B2389,"-")</f>
        <v>-</v>
      </c>
      <c r="B2389" s="41" t="str">
        <f t="shared" ca="1" si="151"/>
        <v>-</v>
      </c>
      <c r="C2389" s="41" t="str">
        <f t="shared" ca="1" si="152"/>
        <v>-</v>
      </c>
      <c r="D2389" s="41" t="str">
        <f>IF($F2389="sortie en cours d'année",'Base de données'!$B2389,"-")</f>
        <v>-</v>
      </c>
      <c r="E2389" s="41" t="str">
        <f>IF($H2389="entrée en cours d'année",'Base de données'!$B2389,"-")</f>
        <v>-</v>
      </c>
      <c r="F2389" s="37" t="str">
        <f t="shared" si="149"/>
        <v/>
      </c>
      <c r="G2389" s="37" t="str">
        <f>IF($J2389="mouvement",_xlfn.XLOOKUP('Base de données'!$B2389,$V:$V,$V:$V,0),"")</f>
        <v/>
      </c>
      <c r="H2389" s="37" t="str">
        <f t="shared" si="150"/>
        <v/>
      </c>
      <c r="I2389" s="37" t="str">
        <f>IF($J2389="mouvement",_xlfn.XLOOKUP('Base de données'!$B2389,$K:$K,$K:$K,0),"")</f>
        <v/>
      </c>
      <c r="J2389" s="38" t="str">
        <f>IF(AND(Y2389&lt;&gt;MAX(Y:Y),COUNTIF(K2389:V2389,'Base de données'!$B2389)&gt;0),"mouvement","")</f>
        <v/>
      </c>
      <c r="K2389" s="39" t="str">
        <f>IF(K$1&gt;$AE$1,"-",IFERROR(IF(DATEDIF('Base de données'!$A2389,K$1,"d")&lt;&gt;0,"",'Base de données'!$B2389),""))</f>
        <v/>
      </c>
      <c r="L2389" s="39" t="str">
        <f>IF(L$1&gt;$AE$1,"-",IFERROR(IF(DATEDIF('Base de données'!$A2389,L$1,"d")&lt;&gt;0,"",'Base de données'!$B2389),""))</f>
        <v/>
      </c>
      <c r="M2389" s="39" t="str">
        <f>IF(M$1&gt;$AE$1,"-",IFERROR(IF(DATEDIF('Base de données'!$A2389,M$1,"d")&lt;&gt;0,"",'Base de données'!$B2389),""))</f>
        <v/>
      </c>
      <c r="N2389" s="39" t="str">
        <f>IF(N$1&gt;$AE$1,"-",IFERROR(IF(DATEDIF('Base de données'!$A2389,N$1,"d")&lt;&gt;0,"",'Base de données'!$B2389),""))</f>
        <v/>
      </c>
      <c r="O2389" s="39" t="str">
        <f>IF(O$1&gt;$AE$1,"-",IFERROR(IF(DATEDIF('Base de données'!$A2389,O$1,"d")&lt;&gt;0,"",'Base de données'!$B2389),""))</f>
        <v/>
      </c>
      <c r="P2389" s="39" t="str">
        <f>IF(P$1&gt;$AE$1,"-",IFERROR(IF(DATEDIF('Base de données'!$A2389,P$1,"d")&lt;&gt;0,"",'Base de données'!$B2389),""))</f>
        <v/>
      </c>
      <c r="Q2389" s="39" t="str">
        <f>IF(Q$1&gt;$AE$1,"-",IFERROR(IF(DATEDIF('Base de données'!$A2389,Q$1,"d")&lt;&gt;0,"",'Base de données'!$B2389),""))</f>
        <v/>
      </c>
      <c r="R2389" s="39" t="str">
        <f>IF(R$1&gt;$AE$1,"-",IFERROR(IF(DATEDIF('Base de données'!$A2389,R$1,"d")&lt;&gt;0,"",'Base de données'!$B2389),""))</f>
        <v/>
      </c>
      <c r="S2389" s="39" t="str">
        <f>IF(S$1&gt;$AE$1,"-",IFERROR(IF(DATEDIF('Base de données'!$A2389,S$1,"d")&lt;&gt;0,"",'Base de données'!$B2389),""))</f>
        <v>6CRF7</v>
      </c>
      <c r="T2389" s="39" t="str">
        <f>IF(T$1&gt;$AE$1,"-",IFERROR(IF(DATEDIF('Base de données'!$A2389,T$1,"d")&lt;&gt;0,"",'Base de données'!$B2389),""))</f>
        <v/>
      </c>
      <c r="U2389" s="39" t="str">
        <f>IF(U$1&gt;$AE$1,"-",IFERROR(IF(DATEDIF('Base de données'!$A2389,U$1,"d")&lt;&gt;0,"",'Base de données'!$B2389),""))</f>
        <v/>
      </c>
      <c r="V2389" s="39" t="str">
        <f>IF(V$1&gt;$AE$1,"-",IFERROR(IF(DATEDIF('Base de données'!$A2389,V$1,"d")&lt;&gt;0,"",'Base de données'!$B2389),""))</f>
        <v/>
      </c>
      <c r="W2389" s="34"/>
      <c r="X2389" s="30" t="str">
        <f>'Base de données'!$C2389&amp;" "&amp;'Base de données'!$D2389</f>
        <v>Thibault Roland</v>
      </c>
      <c r="Y2389" s="31">
        <f>COUNTIF('Base de données'!$B:$B,'Base de données'!$B2389)</f>
        <v>12</v>
      </c>
      <c r="AA2389" s="87" cm="1">
        <f t="array" aca="1" ref="AA2389" ca="1">INDIRECT("'Base de données'!A" &amp; ROW(Y2389))</f>
        <v>45901</v>
      </c>
      <c r="AB2389" s="51" t="str" cm="1">
        <f t="array" aca="1" ref="AB2389" ca="1">INDIRECT("'Base de données'!B" &amp; ROW(Z2389))</f>
        <v>6CRF7</v>
      </c>
    </row>
    <row r="2390" spans="1:28" x14ac:dyDescent="0.3">
      <c r="A2390" s="41" t="str">
        <f ca="1">IF(IF(AND($B2390&lt;&gt;"-",$B2390=$E2390),"Entrée et sortie","-")="Entrée et sortie",'Base de données'!$B2390,"-")</f>
        <v>-</v>
      </c>
      <c r="B2390" s="41" t="str">
        <f t="shared" ca="1" si="151"/>
        <v>-</v>
      </c>
      <c r="C2390" s="41" t="str">
        <f t="shared" ca="1" si="152"/>
        <v>-</v>
      </c>
      <c r="D2390" s="41" t="str">
        <f>IF($F2390="sortie en cours d'année",'Base de données'!$B2390,"-")</f>
        <v>-</v>
      </c>
      <c r="E2390" s="41" t="str">
        <f>IF($H2390="entrée en cours d'année",'Base de données'!$B2390,"-")</f>
        <v>-</v>
      </c>
      <c r="F2390" s="37" t="str">
        <f t="shared" si="149"/>
        <v/>
      </c>
      <c r="G2390" s="37" t="str">
        <f>IF($J2390="mouvement",_xlfn.XLOOKUP('Base de données'!$B2390,$V:$V,$V:$V,0),"")</f>
        <v/>
      </c>
      <c r="H2390" s="37" t="str">
        <f t="shared" si="150"/>
        <v/>
      </c>
      <c r="I2390" s="37" t="str">
        <f>IF($J2390="mouvement",_xlfn.XLOOKUP('Base de données'!$B2390,$K:$K,$K:$K,0),"")</f>
        <v/>
      </c>
      <c r="J2390" s="38" t="str">
        <f>IF(AND(Y2390&lt;&gt;MAX(Y:Y),COUNTIF(K2390:V2390,'Base de données'!$B2390)&gt;0),"mouvement","")</f>
        <v/>
      </c>
      <c r="K2390" s="39" t="str">
        <f>IF(K$1&gt;$AE$1,"-",IFERROR(IF(DATEDIF('Base de données'!$A2390,K$1,"d")&lt;&gt;0,"",'Base de données'!$B2390),""))</f>
        <v/>
      </c>
      <c r="L2390" s="39" t="str">
        <f>IF(L$1&gt;$AE$1,"-",IFERROR(IF(DATEDIF('Base de données'!$A2390,L$1,"d")&lt;&gt;0,"",'Base de données'!$B2390),""))</f>
        <v/>
      </c>
      <c r="M2390" s="39" t="str">
        <f>IF(M$1&gt;$AE$1,"-",IFERROR(IF(DATEDIF('Base de données'!$A2390,M$1,"d")&lt;&gt;0,"",'Base de données'!$B2390),""))</f>
        <v/>
      </c>
      <c r="N2390" s="39" t="str">
        <f>IF(N$1&gt;$AE$1,"-",IFERROR(IF(DATEDIF('Base de données'!$A2390,N$1,"d")&lt;&gt;0,"",'Base de données'!$B2390),""))</f>
        <v/>
      </c>
      <c r="O2390" s="39" t="str">
        <f>IF(O$1&gt;$AE$1,"-",IFERROR(IF(DATEDIF('Base de données'!$A2390,O$1,"d")&lt;&gt;0,"",'Base de données'!$B2390),""))</f>
        <v/>
      </c>
      <c r="P2390" s="39" t="str">
        <f>IF(P$1&gt;$AE$1,"-",IFERROR(IF(DATEDIF('Base de données'!$A2390,P$1,"d")&lt;&gt;0,"",'Base de données'!$B2390),""))</f>
        <v/>
      </c>
      <c r="Q2390" s="39" t="str">
        <f>IF(Q$1&gt;$AE$1,"-",IFERROR(IF(DATEDIF('Base de données'!$A2390,Q$1,"d")&lt;&gt;0,"",'Base de données'!$B2390),""))</f>
        <v/>
      </c>
      <c r="R2390" s="39" t="str">
        <f>IF(R$1&gt;$AE$1,"-",IFERROR(IF(DATEDIF('Base de données'!$A2390,R$1,"d")&lt;&gt;0,"",'Base de données'!$B2390),""))</f>
        <v/>
      </c>
      <c r="S2390" s="39" t="str">
        <f>IF(S$1&gt;$AE$1,"-",IFERROR(IF(DATEDIF('Base de données'!$A2390,S$1,"d")&lt;&gt;0,"",'Base de données'!$B2390),""))</f>
        <v>NS0BV</v>
      </c>
      <c r="T2390" s="39" t="str">
        <f>IF(T$1&gt;$AE$1,"-",IFERROR(IF(DATEDIF('Base de données'!$A2390,T$1,"d")&lt;&gt;0,"",'Base de données'!$B2390),""))</f>
        <v/>
      </c>
      <c r="U2390" s="39" t="str">
        <f>IF(U$1&gt;$AE$1,"-",IFERROR(IF(DATEDIF('Base de données'!$A2390,U$1,"d")&lt;&gt;0,"",'Base de données'!$B2390),""))</f>
        <v/>
      </c>
      <c r="V2390" s="39" t="str">
        <f>IF(V$1&gt;$AE$1,"-",IFERROR(IF(DATEDIF('Base de données'!$A2390,V$1,"d")&lt;&gt;0,"",'Base de données'!$B2390),""))</f>
        <v/>
      </c>
      <c r="W2390" s="34"/>
      <c r="X2390" s="30" t="str">
        <f>'Base de données'!$C2390&amp;" "&amp;'Base de données'!$D2390</f>
        <v>Lemonnier Laetitia</v>
      </c>
      <c r="Y2390" s="31">
        <f>COUNTIF('Base de données'!$B:$B,'Base de données'!$B2390)</f>
        <v>12</v>
      </c>
      <c r="AA2390" s="87" cm="1">
        <f t="array" aca="1" ref="AA2390" ca="1">INDIRECT("'Base de données'!A" &amp; ROW(Y2390))</f>
        <v>45901</v>
      </c>
      <c r="AB2390" s="51" t="str" cm="1">
        <f t="array" aca="1" ref="AB2390" ca="1">INDIRECT("'Base de données'!B" &amp; ROW(Z2390))</f>
        <v>NS0BV</v>
      </c>
    </row>
    <row r="2391" spans="1:28" x14ac:dyDescent="0.3">
      <c r="A2391" s="41" t="str">
        <f ca="1">IF(IF(AND($B2391&lt;&gt;"-",$B2391=$E2391),"Entrée et sortie","-")="Entrée et sortie",'Base de données'!$B2391,"-")</f>
        <v>-</v>
      </c>
      <c r="B2391" s="41" t="str">
        <f t="shared" ca="1" si="151"/>
        <v>-</v>
      </c>
      <c r="C2391" s="41" t="str">
        <f t="shared" ca="1" si="152"/>
        <v>-</v>
      </c>
      <c r="D2391" s="41" t="str">
        <f>IF($F2391="sortie en cours d'année",'Base de données'!$B2391,"-")</f>
        <v>-</v>
      </c>
      <c r="E2391" s="41" t="str">
        <f>IF($H2391="entrée en cours d'année",'Base de données'!$B2391,"-")</f>
        <v>-</v>
      </c>
      <c r="F2391" s="37" t="str">
        <f t="shared" si="149"/>
        <v/>
      </c>
      <c r="G2391" s="37" t="str">
        <f>IF($J2391="mouvement",_xlfn.XLOOKUP('Base de données'!$B2391,$V:$V,$V:$V,0),"")</f>
        <v/>
      </c>
      <c r="H2391" s="37" t="str">
        <f t="shared" si="150"/>
        <v/>
      </c>
      <c r="I2391" s="37" t="str">
        <f>IF($J2391="mouvement",_xlfn.XLOOKUP('Base de données'!$B2391,$K:$K,$K:$K,0),"")</f>
        <v/>
      </c>
      <c r="J2391" s="38" t="str">
        <f>IF(AND(Y2391&lt;&gt;MAX(Y:Y),COUNTIF(K2391:V2391,'Base de données'!$B2391)&gt;0),"mouvement","")</f>
        <v/>
      </c>
      <c r="K2391" s="39" t="str">
        <f>IF(K$1&gt;$AE$1,"-",IFERROR(IF(DATEDIF('Base de données'!$A2391,K$1,"d")&lt;&gt;0,"",'Base de données'!$B2391),""))</f>
        <v/>
      </c>
      <c r="L2391" s="39" t="str">
        <f>IF(L$1&gt;$AE$1,"-",IFERROR(IF(DATEDIF('Base de données'!$A2391,L$1,"d")&lt;&gt;0,"",'Base de données'!$B2391),""))</f>
        <v/>
      </c>
      <c r="M2391" s="39" t="str">
        <f>IF(M$1&gt;$AE$1,"-",IFERROR(IF(DATEDIF('Base de données'!$A2391,M$1,"d")&lt;&gt;0,"",'Base de données'!$B2391),""))</f>
        <v/>
      </c>
      <c r="N2391" s="39" t="str">
        <f>IF(N$1&gt;$AE$1,"-",IFERROR(IF(DATEDIF('Base de données'!$A2391,N$1,"d")&lt;&gt;0,"",'Base de données'!$B2391),""))</f>
        <v/>
      </c>
      <c r="O2391" s="39" t="str">
        <f>IF(O$1&gt;$AE$1,"-",IFERROR(IF(DATEDIF('Base de données'!$A2391,O$1,"d")&lt;&gt;0,"",'Base de données'!$B2391),""))</f>
        <v/>
      </c>
      <c r="P2391" s="39" t="str">
        <f>IF(P$1&gt;$AE$1,"-",IFERROR(IF(DATEDIF('Base de données'!$A2391,P$1,"d")&lt;&gt;0,"",'Base de données'!$B2391),""))</f>
        <v/>
      </c>
      <c r="Q2391" s="39" t="str">
        <f>IF(Q$1&gt;$AE$1,"-",IFERROR(IF(DATEDIF('Base de données'!$A2391,Q$1,"d")&lt;&gt;0,"",'Base de données'!$B2391),""))</f>
        <v/>
      </c>
      <c r="R2391" s="39" t="str">
        <f>IF(R$1&gt;$AE$1,"-",IFERROR(IF(DATEDIF('Base de données'!$A2391,R$1,"d")&lt;&gt;0,"",'Base de données'!$B2391),""))</f>
        <v/>
      </c>
      <c r="S2391" s="39" t="str">
        <f>IF(S$1&gt;$AE$1,"-",IFERROR(IF(DATEDIF('Base de données'!$A2391,S$1,"d")&lt;&gt;0,"",'Base de données'!$B2391),""))</f>
        <v>TIEOC</v>
      </c>
      <c r="T2391" s="39" t="str">
        <f>IF(T$1&gt;$AE$1,"-",IFERROR(IF(DATEDIF('Base de données'!$A2391,T$1,"d")&lt;&gt;0,"",'Base de données'!$B2391),""))</f>
        <v/>
      </c>
      <c r="U2391" s="39" t="str">
        <f>IF(U$1&gt;$AE$1,"-",IFERROR(IF(DATEDIF('Base de données'!$A2391,U$1,"d")&lt;&gt;0,"",'Base de données'!$B2391),""))</f>
        <v/>
      </c>
      <c r="V2391" s="39" t="str">
        <f>IF(V$1&gt;$AE$1,"-",IFERROR(IF(DATEDIF('Base de données'!$A2391,V$1,"d")&lt;&gt;0,"",'Base de données'!$B2391),""))</f>
        <v/>
      </c>
      <c r="W2391" s="34"/>
      <c r="X2391" s="30" t="str">
        <f>'Base de données'!$C2391&amp;" "&amp;'Base de données'!$D2391</f>
        <v>Bouvet Maggie</v>
      </c>
      <c r="Y2391" s="31">
        <f>COUNTIF('Base de données'!$B:$B,'Base de données'!$B2391)</f>
        <v>12</v>
      </c>
      <c r="AA2391" s="87" cm="1">
        <f t="array" aca="1" ref="AA2391" ca="1">INDIRECT("'Base de données'!A" &amp; ROW(Y2391))</f>
        <v>45901</v>
      </c>
      <c r="AB2391" s="51" t="str" cm="1">
        <f t="array" aca="1" ref="AB2391" ca="1">INDIRECT("'Base de données'!B" &amp; ROW(Z2391))</f>
        <v>TIEOC</v>
      </c>
    </row>
    <row r="2392" spans="1:28" x14ac:dyDescent="0.3">
      <c r="A2392" s="41" t="str">
        <f ca="1">IF(IF(AND($B2392&lt;&gt;"-",$B2392=$E2392),"Entrée et sortie","-")="Entrée et sortie",'Base de données'!$B2392,"-")</f>
        <v>-</v>
      </c>
      <c r="B2392" s="41" t="str">
        <f t="shared" ca="1" si="151"/>
        <v>-</v>
      </c>
      <c r="C2392" s="41" t="str">
        <f t="shared" ca="1" si="152"/>
        <v>-</v>
      </c>
      <c r="D2392" s="41" t="str">
        <f>IF($F2392="sortie en cours d'année",'Base de données'!$B2392,"-")</f>
        <v>-</v>
      </c>
      <c r="E2392" s="41" t="str">
        <f>IF($H2392="entrée en cours d'année",'Base de données'!$B2392,"-")</f>
        <v>-</v>
      </c>
      <c r="F2392" s="37" t="str">
        <f t="shared" si="149"/>
        <v/>
      </c>
      <c r="G2392" s="37" t="str">
        <f>IF($J2392="mouvement",_xlfn.XLOOKUP('Base de données'!$B2392,$V:$V,$V:$V,0),"")</f>
        <v/>
      </c>
      <c r="H2392" s="37" t="str">
        <f t="shared" si="150"/>
        <v/>
      </c>
      <c r="I2392" s="37" t="str">
        <f>IF($J2392="mouvement",_xlfn.XLOOKUP('Base de données'!$B2392,$K:$K,$K:$K,0),"")</f>
        <v/>
      </c>
      <c r="J2392" s="38" t="str">
        <f>IF(AND(Y2392&lt;&gt;MAX(Y:Y),COUNTIF(K2392:V2392,'Base de données'!$B2392)&gt;0),"mouvement","")</f>
        <v/>
      </c>
      <c r="K2392" s="39" t="str">
        <f>IF(K$1&gt;$AE$1,"-",IFERROR(IF(DATEDIF('Base de données'!$A2392,K$1,"d")&lt;&gt;0,"",'Base de données'!$B2392),""))</f>
        <v/>
      </c>
      <c r="L2392" s="39" t="str">
        <f>IF(L$1&gt;$AE$1,"-",IFERROR(IF(DATEDIF('Base de données'!$A2392,L$1,"d")&lt;&gt;0,"",'Base de données'!$B2392),""))</f>
        <v/>
      </c>
      <c r="M2392" s="39" t="str">
        <f>IF(M$1&gt;$AE$1,"-",IFERROR(IF(DATEDIF('Base de données'!$A2392,M$1,"d")&lt;&gt;0,"",'Base de données'!$B2392),""))</f>
        <v/>
      </c>
      <c r="N2392" s="39" t="str">
        <f>IF(N$1&gt;$AE$1,"-",IFERROR(IF(DATEDIF('Base de données'!$A2392,N$1,"d")&lt;&gt;0,"",'Base de données'!$B2392),""))</f>
        <v/>
      </c>
      <c r="O2392" s="39" t="str">
        <f>IF(O$1&gt;$AE$1,"-",IFERROR(IF(DATEDIF('Base de données'!$A2392,O$1,"d")&lt;&gt;0,"",'Base de données'!$B2392),""))</f>
        <v/>
      </c>
      <c r="P2392" s="39" t="str">
        <f>IF(P$1&gt;$AE$1,"-",IFERROR(IF(DATEDIF('Base de données'!$A2392,P$1,"d")&lt;&gt;0,"",'Base de données'!$B2392),""))</f>
        <v/>
      </c>
      <c r="Q2392" s="39" t="str">
        <f>IF(Q$1&gt;$AE$1,"-",IFERROR(IF(DATEDIF('Base de données'!$A2392,Q$1,"d")&lt;&gt;0,"",'Base de données'!$B2392),""))</f>
        <v/>
      </c>
      <c r="R2392" s="39" t="str">
        <f>IF(R$1&gt;$AE$1,"-",IFERROR(IF(DATEDIF('Base de données'!$A2392,R$1,"d")&lt;&gt;0,"",'Base de données'!$B2392),""))</f>
        <v/>
      </c>
      <c r="S2392" s="39" t="str">
        <f>IF(S$1&gt;$AE$1,"-",IFERROR(IF(DATEDIF('Base de données'!$A2392,S$1,"d")&lt;&gt;0,"",'Base de données'!$B2392),""))</f>
        <v>Z9ALA</v>
      </c>
      <c r="T2392" s="39" t="str">
        <f>IF(T$1&gt;$AE$1,"-",IFERROR(IF(DATEDIF('Base de données'!$A2392,T$1,"d")&lt;&gt;0,"",'Base de données'!$B2392),""))</f>
        <v/>
      </c>
      <c r="U2392" s="39" t="str">
        <f>IF(U$1&gt;$AE$1,"-",IFERROR(IF(DATEDIF('Base de données'!$A2392,U$1,"d")&lt;&gt;0,"",'Base de données'!$B2392),""))</f>
        <v/>
      </c>
      <c r="V2392" s="39" t="str">
        <f>IF(V$1&gt;$AE$1,"-",IFERROR(IF(DATEDIF('Base de données'!$A2392,V$1,"d")&lt;&gt;0,"",'Base de données'!$B2392),""))</f>
        <v/>
      </c>
      <c r="W2392" s="34"/>
      <c r="X2392" s="30" t="str">
        <f>'Base de données'!$C2392&amp;" "&amp;'Base de données'!$D2392</f>
        <v>Verdier Margaud</v>
      </c>
      <c r="Y2392" s="31">
        <f>COUNTIF('Base de données'!$B:$B,'Base de données'!$B2392)</f>
        <v>12</v>
      </c>
      <c r="AA2392" s="87" cm="1">
        <f t="array" aca="1" ref="AA2392" ca="1">INDIRECT("'Base de données'!A" &amp; ROW(Y2392))</f>
        <v>45901</v>
      </c>
      <c r="AB2392" s="51" t="str" cm="1">
        <f t="array" aca="1" ref="AB2392" ca="1">INDIRECT("'Base de données'!B" &amp; ROW(Z2392))</f>
        <v>Z9ALA</v>
      </c>
    </row>
    <row r="2393" spans="1:28" x14ac:dyDescent="0.3">
      <c r="A2393" s="41" t="str">
        <f ca="1">IF(IF(AND($B2393&lt;&gt;"-",$B2393=$E2393),"Entrée et sortie","-")="Entrée et sortie",'Base de données'!$B2393,"-")</f>
        <v>-</v>
      </c>
      <c r="B2393" s="41" t="str">
        <f t="shared" ca="1" si="151"/>
        <v>VQWYB</v>
      </c>
      <c r="C2393" s="41" t="str">
        <f t="shared" ca="1" si="152"/>
        <v>VQWYB</v>
      </c>
      <c r="D2393" s="41" t="str">
        <f>IF($F2393="sortie en cours d'année",'Base de données'!$B2393,"-")</f>
        <v>VQWYB</v>
      </c>
      <c r="E2393" s="41" t="str">
        <f>IF($H2393="entrée en cours d'année",'Base de données'!$B2393,"-")</f>
        <v>-</v>
      </c>
      <c r="F2393" s="37" t="str">
        <f t="shared" si="149"/>
        <v>sortie en cours d'année</v>
      </c>
      <c r="G2393" s="37">
        <f>IF($J2393="mouvement",_xlfn.XLOOKUP('Base de données'!$B2393,$V:$V,$V:$V,0),"")</f>
        <v>0</v>
      </c>
      <c r="H2393" s="37" t="str">
        <f t="shared" si="150"/>
        <v/>
      </c>
      <c r="I2393" s="37" t="str">
        <f>IF($J2393="mouvement",_xlfn.XLOOKUP('Base de données'!$B2393,$K:$K,$K:$K,0),"")</f>
        <v>VQWYB</v>
      </c>
      <c r="J2393" s="38" t="str">
        <f>IF(AND(Y2393&lt;&gt;MAX(Y:Y),COUNTIF(K2393:V2393,'Base de données'!$B2393)&gt;0),"mouvement","")</f>
        <v>mouvement</v>
      </c>
      <c r="K2393" s="39" t="str">
        <f>IF(K$1&gt;$AE$1,"-",IFERROR(IF(DATEDIF('Base de données'!$A2393,K$1,"d")&lt;&gt;0,"",'Base de données'!$B2393),""))</f>
        <v/>
      </c>
      <c r="L2393" s="39" t="str">
        <f>IF(L$1&gt;$AE$1,"-",IFERROR(IF(DATEDIF('Base de données'!$A2393,L$1,"d")&lt;&gt;0,"",'Base de données'!$B2393),""))</f>
        <v/>
      </c>
      <c r="M2393" s="39" t="str">
        <f>IF(M$1&gt;$AE$1,"-",IFERROR(IF(DATEDIF('Base de données'!$A2393,M$1,"d")&lt;&gt;0,"",'Base de données'!$B2393),""))</f>
        <v/>
      </c>
      <c r="N2393" s="39" t="str">
        <f>IF(N$1&gt;$AE$1,"-",IFERROR(IF(DATEDIF('Base de données'!$A2393,N$1,"d")&lt;&gt;0,"",'Base de données'!$B2393),""))</f>
        <v/>
      </c>
      <c r="O2393" s="39" t="str">
        <f>IF(O$1&gt;$AE$1,"-",IFERROR(IF(DATEDIF('Base de données'!$A2393,O$1,"d")&lt;&gt;0,"",'Base de données'!$B2393),""))</f>
        <v/>
      </c>
      <c r="P2393" s="39" t="str">
        <f>IF(P$1&gt;$AE$1,"-",IFERROR(IF(DATEDIF('Base de données'!$A2393,P$1,"d")&lt;&gt;0,"",'Base de données'!$B2393),""))</f>
        <v/>
      </c>
      <c r="Q2393" s="39" t="str">
        <f>IF(Q$1&gt;$AE$1,"-",IFERROR(IF(DATEDIF('Base de données'!$A2393,Q$1,"d")&lt;&gt;0,"",'Base de données'!$B2393),""))</f>
        <v/>
      </c>
      <c r="R2393" s="39" t="str">
        <f>IF(R$1&gt;$AE$1,"-",IFERROR(IF(DATEDIF('Base de données'!$A2393,R$1,"d")&lt;&gt;0,"",'Base de données'!$B2393),""))</f>
        <v/>
      </c>
      <c r="S2393" s="39" t="str">
        <f>IF(S$1&gt;$AE$1,"-",IFERROR(IF(DATEDIF('Base de données'!$A2393,S$1,"d")&lt;&gt;0,"",'Base de données'!$B2393),""))</f>
        <v>VQWYB</v>
      </c>
      <c r="T2393" s="39" t="str">
        <f>IF(T$1&gt;$AE$1,"-",IFERROR(IF(DATEDIF('Base de données'!$A2393,T$1,"d")&lt;&gt;0,"",'Base de données'!$B2393),""))</f>
        <v/>
      </c>
      <c r="U2393" s="39" t="str">
        <f>IF(U$1&gt;$AE$1,"-",IFERROR(IF(DATEDIF('Base de données'!$A2393,U$1,"d")&lt;&gt;0,"",'Base de données'!$B2393),""))</f>
        <v/>
      </c>
      <c r="V2393" s="39" t="str">
        <f>IF(V$1&gt;$AE$1,"-",IFERROR(IF(DATEDIF('Base de données'!$A2393,V$1,"d")&lt;&gt;0,"",'Base de données'!$B2393),""))</f>
        <v/>
      </c>
      <c r="W2393" s="34"/>
      <c r="X2393" s="30" t="str">
        <f>'Base de données'!$C2393&amp;" "&amp;'Base de données'!$D2393</f>
        <v>Mercier Noémi</v>
      </c>
      <c r="Y2393" s="31">
        <f>COUNTIF('Base de données'!$B:$B,'Base de données'!$B2393)</f>
        <v>9</v>
      </c>
      <c r="AA2393" s="87" cm="1">
        <f t="array" aca="1" ref="AA2393" ca="1">INDIRECT("'Base de données'!A" &amp; ROW(Y2393))</f>
        <v>45901</v>
      </c>
      <c r="AB2393" s="51" t="str" cm="1">
        <f t="array" aca="1" ref="AB2393" ca="1">INDIRECT("'Base de données'!B" &amp; ROW(Z2393))</f>
        <v>VQWYB</v>
      </c>
    </row>
    <row r="2394" spans="1:28" x14ac:dyDescent="0.3">
      <c r="A2394" s="41" t="str">
        <f ca="1">IF(IF(AND($B2394&lt;&gt;"-",$B2394=$E2394),"Entrée et sortie","-")="Entrée et sortie",'Base de données'!$B2394,"-")</f>
        <v>-</v>
      </c>
      <c r="B2394" s="41" t="str">
        <f t="shared" ca="1" si="151"/>
        <v>-</v>
      </c>
      <c r="C2394" s="41" t="str">
        <f t="shared" ca="1" si="152"/>
        <v>-</v>
      </c>
      <c r="D2394" s="41" t="str">
        <f>IF($F2394="sortie en cours d'année",'Base de données'!$B2394,"-")</f>
        <v>-</v>
      </c>
      <c r="E2394" s="41" t="str">
        <f>IF($H2394="entrée en cours d'année",'Base de données'!$B2394,"-")</f>
        <v>-</v>
      </c>
      <c r="F2394" s="37" t="str">
        <f t="shared" si="149"/>
        <v/>
      </c>
      <c r="G2394" s="37" t="str">
        <f>IF($J2394="mouvement",_xlfn.XLOOKUP('Base de données'!$B2394,$V:$V,$V:$V,0),"")</f>
        <v/>
      </c>
      <c r="H2394" s="37" t="str">
        <f t="shared" si="150"/>
        <v/>
      </c>
      <c r="I2394" s="37" t="str">
        <f>IF($J2394="mouvement",_xlfn.XLOOKUP('Base de données'!$B2394,$K:$K,$K:$K,0),"")</f>
        <v/>
      </c>
      <c r="J2394" s="38" t="str">
        <f>IF(AND(Y2394&lt;&gt;MAX(Y:Y),COUNTIF(K2394:V2394,'Base de données'!$B2394)&gt;0),"mouvement","")</f>
        <v/>
      </c>
      <c r="K2394" s="39" t="str">
        <f>IF(K$1&gt;$AE$1,"-",IFERROR(IF(DATEDIF('Base de données'!$A2394,K$1,"d")&lt;&gt;0,"",'Base de données'!$B2394),""))</f>
        <v/>
      </c>
      <c r="L2394" s="39" t="str">
        <f>IF(L$1&gt;$AE$1,"-",IFERROR(IF(DATEDIF('Base de données'!$A2394,L$1,"d")&lt;&gt;0,"",'Base de données'!$B2394),""))</f>
        <v/>
      </c>
      <c r="M2394" s="39" t="str">
        <f>IF(M$1&gt;$AE$1,"-",IFERROR(IF(DATEDIF('Base de données'!$A2394,M$1,"d")&lt;&gt;0,"",'Base de données'!$B2394),""))</f>
        <v/>
      </c>
      <c r="N2394" s="39" t="str">
        <f>IF(N$1&gt;$AE$1,"-",IFERROR(IF(DATEDIF('Base de données'!$A2394,N$1,"d")&lt;&gt;0,"",'Base de données'!$B2394),""))</f>
        <v/>
      </c>
      <c r="O2394" s="39" t="str">
        <f>IF(O$1&gt;$AE$1,"-",IFERROR(IF(DATEDIF('Base de données'!$A2394,O$1,"d")&lt;&gt;0,"",'Base de données'!$B2394),""))</f>
        <v/>
      </c>
      <c r="P2394" s="39" t="str">
        <f>IF(P$1&gt;$AE$1,"-",IFERROR(IF(DATEDIF('Base de données'!$A2394,P$1,"d")&lt;&gt;0,"",'Base de données'!$B2394),""))</f>
        <v/>
      </c>
      <c r="Q2394" s="39" t="str">
        <f>IF(Q$1&gt;$AE$1,"-",IFERROR(IF(DATEDIF('Base de données'!$A2394,Q$1,"d")&lt;&gt;0,"",'Base de données'!$B2394),""))</f>
        <v/>
      </c>
      <c r="R2394" s="39" t="str">
        <f>IF(R$1&gt;$AE$1,"-",IFERROR(IF(DATEDIF('Base de données'!$A2394,R$1,"d")&lt;&gt;0,"",'Base de données'!$B2394),""))</f>
        <v/>
      </c>
      <c r="S2394" s="39" t="str">
        <f>IF(S$1&gt;$AE$1,"-",IFERROR(IF(DATEDIF('Base de données'!$A2394,S$1,"d")&lt;&gt;0,"",'Base de données'!$B2394),""))</f>
        <v>662GQ</v>
      </c>
      <c r="T2394" s="39" t="str">
        <f>IF(T$1&gt;$AE$1,"-",IFERROR(IF(DATEDIF('Base de données'!$A2394,T$1,"d")&lt;&gt;0,"",'Base de données'!$B2394),""))</f>
        <v/>
      </c>
      <c r="U2394" s="39" t="str">
        <f>IF(U$1&gt;$AE$1,"-",IFERROR(IF(DATEDIF('Base de données'!$A2394,U$1,"d")&lt;&gt;0,"",'Base de données'!$B2394),""))</f>
        <v/>
      </c>
      <c r="V2394" s="39" t="str">
        <f>IF(V$1&gt;$AE$1,"-",IFERROR(IF(DATEDIF('Base de données'!$A2394,V$1,"d")&lt;&gt;0,"",'Base de données'!$B2394),""))</f>
        <v/>
      </c>
      <c r="W2394" s="34"/>
      <c r="X2394" s="30" t="str">
        <f>'Base de données'!$C2394&amp;" "&amp;'Base de données'!$D2394</f>
        <v>Louis Charles</v>
      </c>
      <c r="Y2394" s="31">
        <f>COUNTIF('Base de données'!$B:$B,'Base de données'!$B2394)</f>
        <v>12</v>
      </c>
      <c r="AA2394" s="87" cm="1">
        <f t="array" aca="1" ref="AA2394" ca="1">INDIRECT("'Base de données'!A" &amp; ROW(Y2394))</f>
        <v>45901</v>
      </c>
      <c r="AB2394" s="51" t="str" cm="1">
        <f t="array" aca="1" ref="AB2394" ca="1">INDIRECT("'Base de données'!B" &amp; ROW(Z2394))</f>
        <v>662GQ</v>
      </c>
    </row>
    <row r="2395" spans="1:28" x14ac:dyDescent="0.3">
      <c r="A2395" s="41" t="str">
        <f ca="1">IF(IF(AND($B2395&lt;&gt;"-",$B2395=$E2395),"Entrée et sortie","-")="Entrée et sortie",'Base de données'!$B2395,"-")</f>
        <v>-</v>
      </c>
      <c r="B2395" s="41" t="str">
        <f t="shared" ca="1" si="151"/>
        <v>-</v>
      </c>
      <c r="C2395" s="41" t="str">
        <f t="shared" ca="1" si="152"/>
        <v>-</v>
      </c>
      <c r="D2395" s="41" t="str">
        <f>IF($F2395="sortie en cours d'année",'Base de données'!$B2395,"-")</f>
        <v>-</v>
      </c>
      <c r="E2395" s="41" t="str">
        <f>IF($H2395="entrée en cours d'année",'Base de données'!$B2395,"-")</f>
        <v>-</v>
      </c>
      <c r="F2395" s="37" t="str">
        <f t="shared" si="149"/>
        <v/>
      </c>
      <c r="G2395" s="37" t="str">
        <f>IF($J2395="mouvement",_xlfn.XLOOKUP('Base de données'!$B2395,$V:$V,$V:$V,0),"")</f>
        <v/>
      </c>
      <c r="H2395" s="37" t="str">
        <f t="shared" si="150"/>
        <v/>
      </c>
      <c r="I2395" s="37" t="str">
        <f>IF($J2395="mouvement",_xlfn.XLOOKUP('Base de données'!$B2395,$K:$K,$K:$K,0),"")</f>
        <v/>
      </c>
      <c r="J2395" s="38" t="str">
        <f>IF(AND(Y2395&lt;&gt;MAX(Y:Y),COUNTIF(K2395:V2395,'Base de données'!$B2395)&gt;0),"mouvement","")</f>
        <v/>
      </c>
      <c r="K2395" s="39" t="str">
        <f>IF(K$1&gt;$AE$1,"-",IFERROR(IF(DATEDIF('Base de données'!$A2395,K$1,"d")&lt;&gt;0,"",'Base de données'!$B2395),""))</f>
        <v/>
      </c>
      <c r="L2395" s="39" t="str">
        <f>IF(L$1&gt;$AE$1,"-",IFERROR(IF(DATEDIF('Base de données'!$A2395,L$1,"d")&lt;&gt;0,"",'Base de données'!$B2395),""))</f>
        <v/>
      </c>
      <c r="M2395" s="39" t="str">
        <f>IF(M$1&gt;$AE$1,"-",IFERROR(IF(DATEDIF('Base de données'!$A2395,M$1,"d")&lt;&gt;0,"",'Base de données'!$B2395),""))</f>
        <v/>
      </c>
      <c r="N2395" s="39" t="str">
        <f>IF(N$1&gt;$AE$1,"-",IFERROR(IF(DATEDIF('Base de données'!$A2395,N$1,"d")&lt;&gt;0,"",'Base de données'!$B2395),""))</f>
        <v/>
      </c>
      <c r="O2395" s="39" t="str">
        <f>IF(O$1&gt;$AE$1,"-",IFERROR(IF(DATEDIF('Base de données'!$A2395,O$1,"d")&lt;&gt;0,"",'Base de données'!$B2395),""))</f>
        <v/>
      </c>
      <c r="P2395" s="39" t="str">
        <f>IF(P$1&gt;$AE$1,"-",IFERROR(IF(DATEDIF('Base de données'!$A2395,P$1,"d")&lt;&gt;0,"",'Base de données'!$B2395),""))</f>
        <v/>
      </c>
      <c r="Q2395" s="39" t="str">
        <f>IF(Q$1&gt;$AE$1,"-",IFERROR(IF(DATEDIF('Base de données'!$A2395,Q$1,"d")&lt;&gt;0,"",'Base de données'!$B2395),""))</f>
        <v/>
      </c>
      <c r="R2395" s="39" t="str">
        <f>IF(R$1&gt;$AE$1,"-",IFERROR(IF(DATEDIF('Base de données'!$A2395,R$1,"d")&lt;&gt;0,"",'Base de données'!$B2395),""))</f>
        <v/>
      </c>
      <c r="S2395" s="39" t="str">
        <f>IF(S$1&gt;$AE$1,"-",IFERROR(IF(DATEDIF('Base de données'!$A2395,S$1,"d")&lt;&gt;0,"",'Base de données'!$B2395),""))</f>
        <v>M8KX1</v>
      </c>
      <c r="T2395" s="39" t="str">
        <f>IF(T$1&gt;$AE$1,"-",IFERROR(IF(DATEDIF('Base de données'!$A2395,T$1,"d")&lt;&gt;0,"",'Base de données'!$B2395),""))</f>
        <v/>
      </c>
      <c r="U2395" s="39" t="str">
        <f>IF(U$1&gt;$AE$1,"-",IFERROR(IF(DATEDIF('Base de données'!$A2395,U$1,"d")&lt;&gt;0,"",'Base de données'!$B2395),""))</f>
        <v/>
      </c>
      <c r="V2395" s="39" t="str">
        <f>IF(V$1&gt;$AE$1,"-",IFERROR(IF(DATEDIF('Base de données'!$A2395,V$1,"d")&lt;&gt;0,"",'Base de données'!$B2395),""))</f>
        <v/>
      </c>
      <c r="W2395" s="34"/>
      <c r="X2395" s="30" t="str">
        <f>'Base de données'!$C2395&amp;" "&amp;'Base de données'!$D2395</f>
        <v>Bailly Caroline</v>
      </c>
      <c r="Y2395" s="31">
        <f>COUNTIF('Base de données'!$B:$B,'Base de données'!$B2395)</f>
        <v>12</v>
      </c>
      <c r="AA2395" s="87" cm="1">
        <f t="array" aca="1" ref="AA2395" ca="1">INDIRECT("'Base de données'!A" &amp; ROW(Y2395))</f>
        <v>45901</v>
      </c>
      <c r="AB2395" s="51" t="str" cm="1">
        <f t="array" aca="1" ref="AB2395" ca="1">INDIRECT("'Base de données'!B" &amp; ROW(Z2395))</f>
        <v>M8KX1</v>
      </c>
    </row>
    <row r="2396" spans="1:28" x14ac:dyDescent="0.3">
      <c r="A2396" s="41" t="str">
        <f ca="1">IF(IF(AND($B2396&lt;&gt;"-",$B2396=$E2396),"Entrée et sortie","-")="Entrée et sortie",'Base de données'!$B2396,"-")</f>
        <v>-</v>
      </c>
      <c r="B2396" s="41" t="str">
        <f t="shared" ca="1" si="151"/>
        <v>-</v>
      </c>
      <c r="C2396" s="41" t="str">
        <f t="shared" ca="1" si="152"/>
        <v>-</v>
      </c>
      <c r="D2396" s="41" t="str">
        <f>IF($F2396="sortie en cours d'année",'Base de données'!$B2396,"-")</f>
        <v>-</v>
      </c>
      <c r="E2396" s="41" t="str">
        <f>IF($H2396="entrée en cours d'année",'Base de données'!$B2396,"-")</f>
        <v>-</v>
      </c>
      <c r="F2396" s="37" t="str">
        <f t="shared" si="149"/>
        <v/>
      </c>
      <c r="G2396" s="37" t="str">
        <f>IF($J2396="mouvement",_xlfn.XLOOKUP('Base de données'!$B2396,$V:$V,$V:$V,0),"")</f>
        <v/>
      </c>
      <c r="H2396" s="37" t="str">
        <f t="shared" si="150"/>
        <v/>
      </c>
      <c r="I2396" s="37" t="str">
        <f>IF($J2396="mouvement",_xlfn.XLOOKUP('Base de données'!$B2396,$K:$K,$K:$K,0),"")</f>
        <v/>
      </c>
      <c r="J2396" s="38" t="str">
        <f>IF(AND(Y2396&lt;&gt;MAX(Y:Y),COUNTIF(K2396:V2396,'Base de données'!$B2396)&gt;0),"mouvement","")</f>
        <v/>
      </c>
      <c r="K2396" s="39" t="str">
        <f>IF(K$1&gt;$AE$1,"-",IFERROR(IF(DATEDIF('Base de données'!$A2396,K$1,"d")&lt;&gt;0,"",'Base de données'!$B2396),""))</f>
        <v/>
      </c>
      <c r="L2396" s="39" t="str">
        <f>IF(L$1&gt;$AE$1,"-",IFERROR(IF(DATEDIF('Base de données'!$A2396,L$1,"d")&lt;&gt;0,"",'Base de données'!$B2396),""))</f>
        <v/>
      </c>
      <c r="M2396" s="39" t="str">
        <f>IF(M$1&gt;$AE$1,"-",IFERROR(IF(DATEDIF('Base de données'!$A2396,M$1,"d")&lt;&gt;0,"",'Base de données'!$B2396),""))</f>
        <v/>
      </c>
      <c r="N2396" s="39" t="str">
        <f>IF(N$1&gt;$AE$1,"-",IFERROR(IF(DATEDIF('Base de données'!$A2396,N$1,"d")&lt;&gt;0,"",'Base de données'!$B2396),""))</f>
        <v/>
      </c>
      <c r="O2396" s="39" t="str">
        <f>IF(O$1&gt;$AE$1,"-",IFERROR(IF(DATEDIF('Base de données'!$A2396,O$1,"d")&lt;&gt;0,"",'Base de données'!$B2396),""))</f>
        <v/>
      </c>
      <c r="P2396" s="39" t="str">
        <f>IF(P$1&gt;$AE$1,"-",IFERROR(IF(DATEDIF('Base de données'!$A2396,P$1,"d")&lt;&gt;0,"",'Base de données'!$B2396),""))</f>
        <v/>
      </c>
      <c r="Q2396" s="39" t="str">
        <f>IF(Q$1&gt;$AE$1,"-",IFERROR(IF(DATEDIF('Base de données'!$A2396,Q$1,"d")&lt;&gt;0,"",'Base de données'!$B2396),""))</f>
        <v/>
      </c>
      <c r="R2396" s="39" t="str">
        <f>IF(R$1&gt;$AE$1,"-",IFERROR(IF(DATEDIF('Base de données'!$A2396,R$1,"d")&lt;&gt;0,"",'Base de données'!$B2396),""))</f>
        <v/>
      </c>
      <c r="S2396" s="39" t="str">
        <f>IF(S$1&gt;$AE$1,"-",IFERROR(IF(DATEDIF('Base de données'!$A2396,S$1,"d")&lt;&gt;0,"",'Base de données'!$B2396),""))</f>
        <v>CJQ0F</v>
      </c>
      <c r="T2396" s="39" t="str">
        <f>IF(T$1&gt;$AE$1,"-",IFERROR(IF(DATEDIF('Base de données'!$A2396,T$1,"d")&lt;&gt;0,"",'Base de données'!$B2396),""))</f>
        <v/>
      </c>
      <c r="U2396" s="39" t="str">
        <f>IF(U$1&gt;$AE$1,"-",IFERROR(IF(DATEDIF('Base de données'!$A2396,U$1,"d")&lt;&gt;0,"",'Base de données'!$B2396),""))</f>
        <v/>
      </c>
      <c r="V2396" s="39" t="str">
        <f>IF(V$1&gt;$AE$1,"-",IFERROR(IF(DATEDIF('Base de données'!$A2396,V$1,"d")&lt;&gt;0,"",'Base de données'!$B2396),""))</f>
        <v/>
      </c>
      <c r="W2396" s="34"/>
      <c r="X2396" s="30" t="str">
        <f>'Base de données'!$C2396&amp;" "&amp;'Base de données'!$D2396</f>
        <v>Joly Brigitte</v>
      </c>
      <c r="Y2396" s="31">
        <f>COUNTIF('Base de données'!$B:$B,'Base de données'!$B2396)</f>
        <v>12</v>
      </c>
      <c r="AA2396" s="87" cm="1">
        <f t="array" aca="1" ref="AA2396" ca="1">INDIRECT("'Base de données'!A" &amp; ROW(Y2396))</f>
        <v>45901</v>
      </c>
      <c r="AB2396" s="51" t="str" cm="1">
        <f t="array" aca="1" ref="AB2396" ca="1">INDIRECT("'Base de données'!B" &amp; ROW(Z2396))</f>
        <v>CJQ0F</v>
      </c>
    </row>
    <row r="2397" spans="1:28" x14ac:dyDescent="0.3">
      <c r="A2397" s="41" t="str">
        <f ca="1">IF(IF(AND($B2397&lt;&gt;"-",$B2397=$E2397),"Entrée et sortie","-")="Entrée et sortie",'Base de données'!$B2397,"-")</f>
        <v>-</v>
      </c>
      <c r="B2397" s="41" t="str">
        <f t="shared" ca="1" si="151"/>
        <v>-</v>
      </c>
      <c r="C2397" s="41" t="str">
        <f t="shared" ca="1" si="152"/>
        <v>-</v>
      </c>
      <c r="D2397" s="41" t="str">
        <f>IF($F2397="sortie en cours d'année",'Base de données'!$B2397,"-")</f>
        <v>-</v>
      </c>
      <c r="E2397" s="41" t="str">
        <f>IF($H2397="entrée en cours d'année",'Base de données'!$B2397,"-")</f>
        <v>-</v>
      </c>
      <c r="F2397" s="37" t="str">
        <f t="shared" si="149"/>
        <v/>
      </c>
      <c r="G2397" s="37" t="str">
        <f>IF($J2397="mouvement",_xlfn.XLOOKUP('Base de données'!$B2397,$V:$V,$V:$V,0),"")</f>
        <v/>
      </c>
      <c r="H2397" s="37" t="str">
        <f t="shared" si="150"/>
        <v/>
      </c>
      <c r="I2397" s="37" t="str">
        <f>IF($J2397="mouvement",_xlfn.XLOOKUP('Base de données'!$B2397,$K:$K,$K:$K,0),"")</f>
        <v/>
      </c>
      <c r="J2397" s="38" t="str">
        <f>IF(AND(Y2397&lt;&gt;MAX(Y:Y),COUNTIF(K2397:V2397,'Base de données'!$B2397)&gt;0),"mouvement","")</f>
        <v/>
      </c>
      <c r="K2397" s="39" t="str">
        <f>IF(K$1&gt;$AE$1,"-",IFERROR(IF(DATEDIF('Base de données'!$A2397,K$1,"d")&lt;&gt;0,"",'Base de données'!$B2397),""))</f>
        <v/>
      </c>
      <c r="L2397" s="39" t="str">
        <f>IF(L$1&gt;$AE$1,"-",IFERROR(IF(DATEDIF('Base de données'!$A2397,L$1,"d")&lt;&gt;0,"",'Base de données'!$B2397),""))</f>
        <v/>
      </c>
      <c r="M2397" s="39" t="str">
        <f>IF(M$1&gt;$AE$1,"-",IFERROR(IF(DATEDIF('Base de données'!$A2397,M$1,"d")&lt;&gt;0,"",'Base de données'!$B2397),""))</f>
        <v/>
      </c>
      <c r="N2397" s="39" t="str">
        <f>IF(N$1&gt;$AE$1,"-",IFERROR(IF(DATEDIF('Base de données'!$A2397,N$1,"d")&lt;&gt;0,"",'Base de données'!$B2397),""))</f>
        <v/>
      </c>
      <c r="O2397" s="39" t="str">
        <f>IF(O$1&gt;$AE$1,"-",IFERROR(IF(DATEDIF('Base de données'!$A2397,O$1,"d")&lt;&gt;0,"",'Base de données'!$B2397),""))</f>
        <v/>
      </c>
      <c r="P2397" s="39" t="str">
        <f>IF(P$1&gt;$AE$1,"-",IFERROR(IF(DATEDIF('Base de données'!$A2397,P$1,"d")&lt;&gt;0,"",'Base de données'!$B2397),""))</f>
        <v/>
      </c>
      <c r="Q2397" s="39" t="str">
        <f>IF(Q$1&gt;$AE$1,"-",IFERROR(IF(DATEDIF('Base de données'!$A2397,Q$1,"d")&lt;&gt;0,"",'Base de données'!$B2397),""))</f>
        <v/>
      </c>
      <c r="R2397" s="39" t="str">
        <f>IF(R$1&gt;$AE$1,"-",IFERROR(IF(DATEDIF('Base de données'!$A2397,R$1,"d")&lt;&gt;0,"",'Base de données'!$B2397),""))</f>
        <v/>
      </c>
      <c r="S2397" s="39" t="str">
        <f>IF(S$1&gt;$AE$1,"-",IFERROR(IF(DATEDIF('Base de données'!$A2397,S$1,"d")&lt;&gt;0,"",'Base de données'!$B2397),""))</f>
        <v>TL8LX</v>
      </c>
      <c r="T2397" s="39" t="str">
        <f>IF(T$1&gt;$AE$1,"-",IFERROR(IF(DATEDIF('Base de données'!$A2397,T$1,"d")&lt;&gt;0,"",'Base de données'!$B2397),""))</f>
        <v/>
      </c>
      <c r="U2397" s="39" t="str">
        <f>IF(U$1&gt;$AE$1,"-",IFERROR(IF(DATEDIF('Base de données'!$A2397,U$1,"d")&lt;&gt;0,"",'Base de données'!$B2397),""))</f>
        <v/>
      </c>
      <c r="V2397" s="39" t="str">
        <f>IF(V$1&gt;$AE$1,"-",IFERROR(IF(DATEDIF('Base de données'!$A2397,V$1,"d")&lt;&gt;0,"",'Base de données'!$B2397),""))</f>
        <v/>
      </c>
      <c r="W2397" s="34"/>
      <c r="X2397" s="30" t="str">
        <f>'Base de données'!$C2397&amp;" "&amp;'Base de données'!$D2397</f>
        <v>Jacques Michel</v>
      </c>
      <c r="Y2397" s="31">
        <f>COUNTIF('Base de données'!$B:$B,'Base de données'!$B2397)</f>
        <v>12</v>
      </c>
      <c r="AA2397" s="87" cm="1">
        <f t="array" aca="1" ref="AA2397" ca="1">INDIRECT("'Base de données'!A" &amp; ROW(Y2397))</f>
        <v>45901</v>
      </c>
      <c r="AB2397" s="51" t="str" cm="1">
        <f t="array" aca="1" ref="AB2397" ca="1">INDIRECT("'Base de données'!B" &amp; ROW(Z2397))</f>
        <v>TL8LX</v>
      </c>
    </row>
    <row r="2398" spans="1:28" x14ac:dyDescent="0.3">
      <c r="A2398" s="41" t="str">
        <f ca="1">IF(IF(AND($B2398&lt;&gt;"-",$B2398=$E2398),"Entrée et sortie","-")="Entrée et sortie",'Base de données'!$B2398,"-")</f>
        <v>-</v>
      </c>
      <c r="B2398" s="41" t="str">
        <f t="shared" ca="1" si="151"/>
        <v>-</v>
      </c>
      <c r="C2398" s="41" t="str">
        <f t="shared" ca="1" si="152"/>
        <v>-</v>
      </c>
      <c r="D2398" s="41" t="str">
        <f>IF($F2398="sortie en cours d'année",'Base de données'!$B2398,"-")</f>
        <v>-</v>
      </c>
      <c r="E2398" s="41" t="str">
        <f>IF($H2398="entrée en cours d'année",'Base de données'!$B2398,"-")</f>
        <v>-</v>
      </c>
      <c r="F2398" s="37" t="str">
        <f t="shared" si="149"/>
        <v/>
      </c>
      <c r="G2398" s="37" t="str">
        <f>IF($J2398="mouvement",_xlfn.XLOOKUP('Base de données'!$B2398,$V:$V,$V:$V,0),"")</f>
        <v/>
      </c>
      <c r="H2398" s="37" t="str">
        <f t="shared" si="150"/>
        <v/>
      </c>
      <c r="I2398" s="37" t="str">
        <f>IF($J2398="mouvement",_xlfn.XLOOKUP('Base de données'!$B2398,$K:$K,$K:$K,0),"")</f>
        <v/>
      </c>
      <c r="J2398" s="38" t="str">
        <f>IF(AND(Y2398&lt;&gt;MAX(Y:Y),COUNTIF(K2398:V2398,'Base de données'!$B2398)&gt;0),"mouvement","")</f>
        <v/>
      </c>
      <c r="K2398" s="39" t="str">
        <f>IF(K$1&gt;$AE$1,"-",IFERROR(IF(DATEDIF('Base de données'!$A2398,K$1,"d")&lt;&gt;0,"",'Base de données'!$B2398),""))</f>
        <v/>
      </c>
      <c r="L2398" s="39" t="str">
        <f>IF(L$1&gt;$AE$1,"-",IFERROR(IF(DATEDIF('Base de données'!$A2398,L$1,"d")&lt;&gt;0,"",'Base de données'!$B2398),""))</f>
        <v/>
      </c>
      <c r="M2398" s="39" t="str">
        <f>IF(M$1&gt;$AE$1,"-",IFERROR(IF(DATEDIF('Base de données'!$A2398,M$1,"d")&lt;&gt;0,"",'Base de données'!$B2398),""))</f>
        <v/>
      </c>
      <c r="N2398" s="39" t="str">
        <f>IF(N$1&gt;$AE$1,"-",IFERROR(IF(DATEDIF('Base de données'!$A2398,N$1,"d")&lt;&gt;0,"",'Base de données'!$B2398),""))</f>
        <v/>
      </c>
      <c r="O2398" s="39" t="str">
        <f>IF(O$1&gt;$AE$1,"-",IFERROR(IF(DATEDIF('Base de données'!$A2398,O$1,"d")&lt;&gt;0,"",'Base de données'!$B2398),""))</f>
        <v/>
      </c>
      <c r="P2398" s="39" t="str">
        <f>IF(P$1&gt;$AE$1,"-",IFERROR(IF(DATEDIF('Base de données'!$A2398,P$1,"d")&lt;&gt;0,"",'Base de données'!$B2398),""))</f>
        <v/>
      </c>
      <c r="Q2398" s="39" t="str">
        <f>IF(Q$1&gt;$AE$1,"-",IFERROR(IF(DATEDIF('Base de données'!$A2398,Q$1,"d")&lt;&gt;0,"",'Base de données'!$B2398),""))</f>
        <v/>
      </c>
      <c r="R2398" s="39" t="str">
        <f>IF(R$1&gt;$AE$1,"-",IFERROR(IF(DATEDIF('Base de données'!$A2398,R$1,"d")&lt;&gt;0,"",'Base de données'!$B2398),""))</f>
        <v/>
      </c>
      <c r="S2398" s="39" t="str">
        <f>IF(S$1&gt;$AE$1,"-",IFERROR(IF(DATEDIF('Base de données'!$A2398,S$1,"d")&lt;&gt;0,"",'Base de données'!$B2398),""))</f>
        <v>EZDDO</v>
      </c>
      <c r="T2398" s="39" t="str">
        <f>IF(T$1&gt;$AE$1,"-",IFERROR(IF(DATEDIF('Base de données'!$A2398,T$1,"d")&lt;&gt;0,"",'Base de données'!$B2398),""))</f>
        <v/>
      </c>
      <c r="U2398" s="39" t="str">
        <f>IF(U$1&gt;$AE$1,"-",IFERROR(IF(DATEDIF('Base de données'!$A2398,U$1,"d")&lt;&gt;0,"",'Base de données'!$B2398),""))</f>
        <v/>
      </c>
      <c r="V2398" s="39" t="str">
        <f>IF(V$1&gt;$AE$1,"-",IFERROR(IF(DATEDIF('Base de données'!$A2398,V$1,"d")&lt;&gt;0,"",'Base de données'!$B2398),""))</f>
        <v/>
      </c>
      <c r="W2398" s="34"/>
      <c r="X2398" s="30" t="str">
        <f>'Base de données'!$C2398&amp;" "&amp;'Base de données'!$D2398</f>
        <v>Breton Suzanne</v>
      </c>
      <c r="Y2398" s="31">
        <f>COUNTIF('Base de données'!$B:$B,'Base de données'!$B2398)</f>
        <v>12</v>
      </c>
      <c r="AA2398" s="87" cm="1">
        <f t="array" aca="1" ref="AA2398" ca="1">INDIRECT("'Base de données'!A" &amp; ROW(Y2398))</f>
        <v>45901</v>
      </c>
      <c r="AB2398" s="51" t="str" cm="1">
        <f t="array" aca="1" ref="AB2398" ca="1">INDIRECT("'Base de données'!B" &amp; ROW(Z2398))</f>
        <v>EZDDO</v>
      </c>
    </row>
    <row r="2399" spans="1:28" x14ac:dyDescent="0.3">
      <c r="A2399" s="41" t="str">
        <f ca="1">IF(IF(AND($B2399&lt;&gt;"-",$B2399=$E2399),"Entrée et sortie","-")="Entrée et sortie",'Base de données'!$B2399,"-")</f>
        <v>-</v>
      </c>
      <c r="B2399" s="41" t="str">
        <f t="shared" ca="1" si="151"/>
        <v>-</v>
      </c>
      <c r="C2399" s="41" t="str">
        <f t="shared" ca="1" si="152"/>
        <v>-</v>
      </c>
      <c r="D2399" s="41" t="str">
        <f>IF($F2399="sortie en cours d'année",'Base de données'!$B2399,"-")</f>
        <v>-</v>
      </c>
      <c r="E2399" s="41" t="str">
        <f>IF($H2399="entrée en cours d'année",'Base de données'!$B2399,"-")</f>
        <v>-</v>
      </c>
      <c r="F2399" s="37" t="str">
        <f t="shared" si="149"/>
        <v/>
      </c>
      <c r="G2399" s="37" t="str">
        <f>IF($J2399="mouvement",_xlfn.XLOOKUP('Base de données'!$B2399,$V:$V,$V:$V,0),"")</f>
        <v/>
      </c>
      <c r="H2399" s="37" t="str">
        <f t="shared" si="150"/>
        <v/>
      </c>
      <c r="I2399" s="37" t="str">
        <f>IF($J2399="mouvement",_xlfn.XLOOKUP('Base de données'!$B2399,$K:$K,$K:$K,0),"")</f>
        <v/>
      </c>
      <c r="J2399" s="38" t="str">
        <f>IF(AND(Y2399&lt;&gt;MAX(Y:Y),COUNTIF(K2399:V2399,'Base de données'!$B2399)&gt;0),"mouvement","")</f>
        <v/>
      </c>
      <c r="K2399" s="39" t="str">
        <f>IF(K$1&gt;$AE$1,"-",IFERROR(IF(DATEDIF('Base de données'!$A2399,K$1,"d")&lt;&gt;0,"",'Base de données'!$B2399),""))</f>
        <v/>
      </c>
      <c r="L2399" s="39" t="str">
        <f>IF(L$1&gt;$AE$1,"-",IFERROR(IF(DATEDIF('Base de données'!$A2399,L$1,"d")&lt;&gt;0,"",'Base de données'!$B2399),""))</f>
        <v/>
      </c>
      <c r="M2399" s="39" t="str">
        <f>IF(M$1&gt;$AE$1,"-",IFERROR(IF(DATEDIF('Base de données'!$A2399,M$1,"d")&lt;&gt;0,"",'Base de données'!$B2399),""))</f>
        <v/>
      </c>
      <c r="N2399" s="39" t="str">
        <f>IF(N$1&gt;$AE$1,"-",IFERROR(IF(DATEDIF('Base de données'!$A2399,N$1,"d")&lt;&gt;0,"",'Base de données'!$B2399),""))</f>
        <v/>
      </c>
      <c r="O2399" s="39" t="str">
        <f>IF(O$1&gt;$AE$1,"-",IFERROR(IF(DATEDIF('Base de données'!$A2399,O$1,"d")&lt;&gt;0,"",'Base de données'!$B2399),""))</f>
        <v/>
      </c>
      <c r="P2399" s="39" t="str">
        <f>IF(P$1&gt;$AE$1,"-",IFERROR(IF(DATEDIF('Base de données'!$A2399,P$1,"d")&lt;&gt;0,"",'Base de données'!$B2399),""))</f>
        <v/>
      </c>
      <c r="Q2399" s="39" t="str">
        <f>IF(Q$1&gt;$AE$1,"-",IFERROR(IF(DATEDIF('Base de données'!$A2399,Q$1,"d")&lt;&gt;0,"",'Base de données'!$B2399),""))</f>
        <v/>
      </c>
      <c r="R2399" s="39" t="str">
        <f>IF(R$1&gt;$AE$1,"-",IFERROR(IF(DATEDIF('Base de données'!$A2399,R$1,"d")&lt;&gt;0,"",'Base de données'!$B2399),""))</f>
        <v/>
      </c>
      <c r="S2399" s="39" t="str">
        <f>IF(S$1&gt;$AE$1,"-",IFERROR(IF(DATEDIF('Base de données'!$A2399,S$1,"d")&lt;&gt;0,"",'Base de données'!$B2399),""))</f>
        <v>MODSU</v>
      </c>
      <c r="T2399" s="39" t="str">
        <f>IF(T$1&gt;$AE$1,"-",IFERROR(IF(DATEDIF('Base de données'!$A2399,T$1,"d")&lt;&gt;0,"",'Base de données'!$B2399),""))</f>
        <v/>
      </c>
      <c r="U2399" s="39" t="str">
        <f>IF(U$1&gt;$AE$1,"-",IFERROR(IF(DATEDIF('Base de données'!$A2399,U$1,"d")&lt;&gt;0,"",'Base de données'!$B2399),""))</f>
        <v/>
      </c>
      <c r="V2399" s="39" t="str">
        <f>IF(V$1&gt;$AE$1,"-",IFERROR(IF(DATEDIF('Base de données'!$A2399,V$1,"d")&lt;&gt;0,"",'Base de données'!$B2399),""))</f>
        <v/>
      </c>
      <c r="W2399" s="34"/>
      <c r="X2399" s="30" t="str">
        <f>'Base de données'!$C2399&amp;" "&amp;'Base de données'!$D2399</f>
        <v>Vallet François</v>
      </c>
      <c r="Y2399" s="31">
        <f>COUNTIF('Base de données'!$B:$B,'Base de données'!$B2399)</f>
        <v>12</v>
      </c>
      <c r="AA2399" s="87" cm="1">
        <f t="array" aca="1" ref="AA2399" ca="1">INDIRECT("'Base de données'!A" &amp; ROW(Y2399))</f>
        <v>45901</v>
      </c>
      <c r="AB2399" s="51" t="str" cm="1">
        <f t="array" aca="1" ref="AB2399" ca="1">INDIRECT("'Base de données'!B" &amp; ROW(Z2399))</f>
        <v>MODSU</v>
      </c>
    </row>
    <row r="2400" spans="1:28" x14ac:dyDescent="0.3">
      <c r="A2400" s="41" t="str">
        <f ca="1">IF(IF(AND($B2400&lt;&gt;"-",$B2400=$E2400),"Entrée et sortie","-")="Entrée et sortie",'Base de données'!$B2400,"-")</f>
        <v>-</v>
      </c>
      <c r="B2400" s="41" t="str">
        <f t="shared" ca="1" si="151"/>
        <v>-</v>
      </c>
      <c r="C2400" s="41" t="str">
        <f t="shared" ca="1" si="152"/>
        <v>-</v>
      </c>
      <c r="D2400" s="41" t="str">
        <f>IF($F2400="sortie en cours d'année",'Base de données'!$B2400,"-")</f>
        <v>-</v>
      </c>
      <c r="E2400" s="41" t="str">
        <f>IF($H2400="entrée en cours d'année",'Base de données'!$B2400,"-")</f>
        <v>-</v>
      </c>
      <c r="F2400" s="37" t="str">
        <f t="shared" si="149"/>
        <v/>
      </c>
      <c r="G2400" s="37" t="str">
        <f>IF($J2400="mouvement",_xlfn.XLOOKUP('Base de données'!$B2400,$V:$V,$V:$V,0),"")</f>
        <v/>
      </c>
      <c r="H2400" s="37" t="str">
        <f t="shared" si="150"/>
        <v/>
      </c>
      <c r="I2400" s="37" t="str">
        <f>IF($J2400="mouvement",_xlfn.XLOOKUP('Base de données'!$B2400,$K:$K,$K:$K,0),"")</f>
        <v/>
      </c>
      <c r="J2400" s="38" t="str">
        <f>IF(AND(Y2400&lt;&gt;MAX(Y:Y),COUNTIF(K2400:V2400,'Base de données'!$B2400)&gt;0),"mouvement","")</f>
        <v/>
      </c>
      <c r="K2400" s="39" t="str">
        <f>IF(K$1&gt;$AE$1,"-",IFERROR(IF(DATEDIF('Base de données'!$A2400,K$1,"d")&lt;&gt;0,"",'Base de données'!$B2400),""))</f>
        <v/>
      </c>
      <c r="L2400" s="39" t="str">
        <f>IF(L$1&gt;$AE$1,"-",IFERROR(IF(DATEDIF('Base de données'!$A2400,L$1,"d")&lt;&gt;0,"",'Base de données'!$B2400),""))</f>
        <v/>
      </c>
      <c r="M2400" s="39" t="str">
        <f>IF(M$1&gt;$AE$1,"-",IFERROR(IF(DATEDIF('Base de données'!$A2400,M$1,"d")&lt;&gt;0,"",'Base de données'!$B2400),""))</f>
        <v/>
      </c>
      <c r="N2400" s="39" t="str">
        <f>IF(N$1&gt;$AE$1,"-",IFERROR(IF(DATEDIF('Base de données'!$A2400,N$1,"d")&lt;&gt;0,"",'Base de données'!$B2400),""))</f>
        <v/>
      </c>
      <c r="O2400" s="39" t="str">
        <f>IF(O$1&gt;$AE$1,"-",IFERROR(IF(DATEDIF('Base de données'!$A2400,O$1,"d")&lt;&gt;0,"",'Base de données'!$B2400),""))</f>
        <v/>
      </c>
      <c r="P2400" s="39" t="str">
        <f>IF(P$1&gt;$AE$1,"-",IFERROR(IF(DATEDIF('Base de données'!$A2400,P$1,"d")&lt;&gt;0,"",'Base de données'!$B2400),""))</f>
        <v/>
      </c>
      <c r="Q2400" s="39" t="str">
        <f>IF(Q$1&gt;$AE$1,"-",IFERROR(IF(DATEDIF('Base de données'!$A2400,Q$1,"d")&lt;&gt;0,"",'Base de données'!$B2400),""))</f>
        <v/>
      </c>
      <c r="R2400" s="39" t="str">
        <f>IF(R$1&gt;$AE$1,"-",IFERROR(IF(DATEDIF('Base de données'!$A2400,R$1,"d")&lt;&gt;0,"",'Base de données'!$B2400),""))</f>
        <v/>
      </c>
      <c r="S2400" s="39" t="str">
        <f>IF(S$1&gt;$AE$1,"-",IFERROR(IF(DATEDIF('Base de données'!$A2400,S$1,"d")&lt;&gt;0,"",'Base de données'!$B2400),""))</f>
        <v>C6KLK</v>
      </c>
      <c r="T2400" s="39" t="str">
        <f>IF(T$1&gt;$AE$1,"-",IFERROR(IF(DATEDIF('Base de données'!$A2400,T$1,"d")&lt;&gt;0,"",'Base de données'!$B2400),""))</f>
        <v/>
      </c>
      <c r="U2400" s="39" t="str">
        <f>IF(U$1&gt;$AE$1,"-",IFERROR(IF(DATEDIF('Base de données'!$A2400,U$1,"d")&lt;&gt;0,"",'Base de données'!$B2400),""))</f>
        <v/>
      </c>
      <c r="V2400" s="39" t="str">
        <f>IF(V$1&gt;$AE$1,"-",IFERROR(IF(DATEDIF('Base de données'!$A2400,V$1,"d")&lt;&gt;0,"",'Base de données'!$B2400),""))</f>
        <v/>
      </c>
      <c r="W2400" s="34"/>
      <c r="X2400" s="30" t="str">
        <f>'Base de données'!$C2400&amp;" "&amp;'Base de données'!$D2400</f>
        <v>Godard Agathe</v>
      </c>
      <c r="Y2400" s="31">
        <f>COUNTIF('Base de données'!$B:$B,'Base de données'!$B2400)</f>
        <v>12</v>
      </c>
      <c r="AA2400" s="87" cm="1">
        <f t="array" aca="1" ref="AA2400" ca="1">INDIRECT("'Base de données'!A" &amp; ROW(Y2400))</f>
        <v>45901</v>
      </c>
      <c r="AB2400" s="51" t="str" cm="1">
        <f t="array" aca="1" ref="AB2400" ca="1">INDIRECT("'Base de données'!B" &amp; ROW(Z2400))</f>
        <v>C6KLK</v>
      </c>
    </row>
    <row r="2401" spans="1:28" x14ac:dyDescent="0.3">
      <c r="A2401" s="41" t="str">
        <f ca="1">IF(IF(AND($B2401&lt;&gt;"-",$B2401=$E2401),"Entrée et sortie","-")="Entrée et sortie",'Base de données'!$B2401,"-")</f>
        <v>-</v>
      </c>
      <c r="B2401" s="41" t="str">
        <f t="shared" ca="1" si="151"/>
        <v>-</v>
      </c>
      <c r="C2401" s="41" t="str">
        <f t="shared" ca="1" si="152"/>
        <v>-</v>
      </c>
      <c r="D2401" s="41" t="str">
        <f>IF($F2401="sortie en cours d'année",'Base de données'!$B2401,"-")</f>
        <v>-</v>
      </c>
      <c r="E2401" s="41" t="str">
        <f>IF($H2401="entrée en cours d'année",'Base de données'!$B2401,"-")</f>
        <v>-</v>
      </c>
      <c r="F2401" s="37" t="str">
        <f t="shared" si="149"/>
        <v/>
      </c>
      <c r="G2401" s="37" t="str">
        <f>IF($J2401="mouvement",_xlfn.XLOOKUP('Base de données'!$B2401,$V:$V,$V:$V,0),"")</f>
        <v/>
      </c>
      <c r="H2401" s="37" t="str">
        <f t="shared" si="150"/>
        <v/>
      </c>
      <c r="I2401" s="37" t="str">
        <f>IF($J2401="mouvement",_xlfn.XLOOKUP('Base de données'!$B2401,$K:$K,$K:$K,0),"")</f>
        <v/>
      </c>
      <c r="J2401" s="38" t="str">
        <f>IF(AND(Y2401&lt;&gt;MAX(Y:Y),COUNTIF(K2401:V2401,'Base de données'!$B2401)&gt;0),"mouvement","")</f>
        <v/>
      </c>
      <c r="K2401" s="39" t="str">
        <f>IF(K$1&gt;$AE$1,"-",IFERROR(IF(DATEDIF('Base de données'!$A2401,K$1,"d")&lt;&gt;0,"",'Base de données'!$B2401),""))</f>
        <v/>
      </c>
      <c r="L2401" s="39" t="str">
        <f>IF(L$1&gt;$AE$1,"-",IFERROR(IF(DATEDIF('Base de données'!$A2401,L$1,"d")&lt;&gt;0,"",'Base de données'!$B2401),""))</f>
        <v/>
      </c>
      <c r="M2401" s="39" t="str">
        <f>IF(M$1&gt;$AE$1,"-",IFERROR(IF(DATEDIF('Base de données'!$A2401,M$1,"d")&lt;&gt;0,"",'Base de données'!$B2401),""))</f>
        <v/>
      </c>
      <c r="N2401" s="39" t="str">
        <f>IF(N$1&gt;$AE$1,"-",IFERROR(IF(DATEDIF('Base de données'!$A2401,N$1,"d")&lt;&gt;0,"",'Base de données'!$B2401),""))</f>
        <v/>
      </c>
      <c r="O2401" s="39" t="str">
        <f>IF(O$1&gt;$AE$1,"-",IFERROR(IF(DATEDIF('Base de données'!$A2401,O$1,"d")&lt;&gt;0,"",'Base de données'!$B2401),""))</f>
        <v/>
      </c>
      <c r="P2401" s="39" t="str">
        <f>IF(P$1&gt;$AE$1,"-",IFERROR(IF(DATEDIF('Base de données'!$A2401,P$1,"d")&lt;&gt;0,"",'Base de données'!$B2401),""))</f>
        <v/>
      </c>
      <c r="Q2401" s="39" t="str">
        <f>IF(Q$1&gt;$AE$1,"-",IFERROR(IF(DATEDIF('Base de données'!$A2401,Q$1,"d")&lt;&gt;0,"",'Base de données'!$B2401),""))</f>
        <v/>
      </c>
      <c r="R2401" s="39" t="str">
        <f>IF(R$1&gt;$AE$1,"-",IFERROR(IF(DATEDIF('Base de données'!$A2401,R$1,"d")&lt;&gt;0,"",'Base de données'!$B2401),""))</f>
        <v/>
      </c>
      <c r="S2401" s="39" t="str">
        <f>IF(S$1&gt;$AE$1,"-",IFERROR(IF(DATEDIF('Base de données'!$A2401,S$1,"d")&lt;&gt;0,"",'Base de données'!$B2401),""))</f>
        <v>AASTU</v>
      </c>
      <c r="T2401" s="39" t="str">
        <f>IF(T$1&gt;$AE$1,"-",IFERROR(IF(DATEDIF('Base de données'!$A2401,T$1,"d")&lt;&gt;0,"",'Base de données'!$B2401),""))</f>
        <v/>
      </c>
      <c r="U2401" s="39" t="str">
        <f>IF(U$1&gt;$AE$1,"-",IFERROR(IF(DATEDIF('Base de données'!$A2401,U$1,"d")&lt;&gt;0,"",'Base de données'!$B2401),""))</f>
        <v/>
      </c>
      <c r="V2401" s="39" t="str">
        <f>IF(V$1&gt;$AE$1,"-",IFERROR(IF(DATEDIF('Base de données'!$A2401,V$1,"d")&lt;&gt;0,"",'Base de données'!$B2401),""))</f>
        <v/>
      </c>
      <c r="W2401" s="34"/>
      <c r="X2401" s="30" t="str">
        <f>'Base de données'!$C2401&amp;" "&amp;'Base de données'!$D2401</f>
        <v>Wagner Gabrielle</v>
      </c>
      <c r="Y2401" s="31">
        <f>COUNTIF('Base de données'!$B:$B,'Base de données'!$B2401)</f>
        <v>12</v>
      </c>
      <c r="AA2401" s="87" cm="1">
        <f t="array" aca="1" ref="AA2401" ca="1">INDIRECT("'Base de données'!A" &amp; ROW(Y2401))</f>
        <v>45901</v>
      </c>
      <c r="AB2401" s="51" t="str" cm="1">
        <f t="array" aca="1" ref="AB2401" ca="1">INDIRECT("'Base de données'!B" &amp; ROW(Z2401))</f>
        <v>AASTU</v>
      </c>
    </row>
    <row r="2402" spans="1:28" x14ac:dyDescent="0.3">
      <c r="A2402" s="41" t="str">
        <f ca="1">IF(IF(AND($B2402&lt;&gt;"-",$B2402=$E2402),"Entrée et sortie","-")="Entrée et sortie",'Base de données'!$B2402,"-")</f>
        <v>-</v>
      </c>
      <c r="B2402" s="41" t="str">
        <f t="shared" ca="1" si="151"/>
        <v>-</v>
      </c>
      <c r="C2402" s="41" t="str">
        <f t="shared" ca="1" si="152"/>
        <v>-</v>
      </c>
      <c r="D2402" s="41" t="str">
        <f>IF($F2402="sortie en cours d'année",'Base de données'!$B2402,"-")</f>
        <v>-</v>
      </c>
      <c r="E2402" s="41" t="str">
        <f>IF($H2402="entrée en cours d'année",'Base de données'!$B2402,"-")</f>
        <v>-</v>
      </c>
      <c r="F2402" s="37" t="str">
        <f t="shared" si="149"/>
        <v/>
      </c>
      <c r="G2402" s="37" t="str">
        <f>IF($J2402="mouvement",_xlfn.XLOOKUP('Base de données'!$B2402,$V:$V,$V:$V,0),"")</f>
        <v/>
      </c>
      <c r="H2402" s="37" t="str">
        <f t="shared" si="150"/>
        <v/>
      </c>
      <c r="I2402" s="37" t="str">
        <f>IF($J2402="mouvement",_xlfn.XLOOKUP('Base de données'!$B2402,$K:$K,$K:$K,0),"")</f>
        <v/>
      </c>
      <c r="J2402" s="38" t="str">
        <f>IF(AND(Y2402&lt;&gt;MAX(Y:Y),COUNTIF(K2402:V2402,'Base de données'!$B2402)&gt;0),"mouvement","")</f>
        <v/>
      </c>
      <c r="K2402" s="39" t="str">
        <f>IF(K$1&gt;$AE$1,"-",IFERROR(IF(DATEDIF('Base de données'!$A2402,K$1,"d")&lt;&gt;0,"",'Base de données'!$B2402),""))</f>
        <v/>
      </c>
      <c r="L2402" s="39" t="str">
        <f>IF(L$1&gt;$AE$1,"-",IFERROR(IF(DATEDIF('Base de données'!$A2402,L$1,"d")&lt;&gt;0,"",'Base de données'!$B2402),""))</f>
        <v/>
      </c>
      <c r="M2402" s="39" t="str">
        <f>IF(M$1&gt;$AE$1,"-",IFERROR(IF(DATEDIF('Base de données'!$A2402,M$1,"d")&lt;&gt;0,"",'Base de données'!$B2402),""))</f>
        <v/>
      </c>
      <c r="N2402" s="39" t="str">
        <f>IF(N$1&gt;$AE$1,"-",IFERROR(IF(DATEDIF('Base de données'!$A2402,N$1,"d")&lt;&gt;0,"",'Base de données'!$B2402),""))</f>
        <v/>
      </c>
      <c r="O2402" s="39" t="str">
        <f>IF(O$1&gt;$AE$1,"-",IFERROR(IF(DATEDIF('Base de données'!$A2402,O$1,"d")&lt;&gt;0,"",'Base de données'!$B2402),""))</f>
        <v/>
      </c>
      <c r="P2402" s="39" t="str">
        <f>IF(P$1&gt;$AE$1,"-",IFERROR(IF(DATEDIF('Base de données'!$A2402,P$1,"d")&lt;&gt;0,"",'Base de données'!$B2402),""))</f>
        <v/>
      </c>
      <c r="Q2402" s="39" t="str">
        <f>IF(Q$1&gt;$AE$1,"-",IFERROR(IF(DATEDIF('Base de données'!$A2402,Q$1,"d")&lt;&gt;0,"",'Base de données'!$B2402),""))</f>
        <v/>
      </c>
      <c r="R2402" s="39" t="str">
        <f>IF(R$1&gt;$AE$1,"-",IFERROR(IF(DATEDIF('Base de données'!$A2402,R$1,"d")&lt;&gt;0,"",'Base de données'!$B2402),""))</f>
        <v/>
      </c>
      <c r="S2402" s="39" t="str">
        <f>IF(S$1&gt;$AE$1,"-",IFERROR(IF(DATEDIF('Base de données'!$A2402,S$1,"d")&lt;&gt;0,"",'Base de données'!$B2402),""))</f>
        <v>6RYDI</v>
      </c>
      <c r="T2402" s="39" t="str">
        <f>IF(T$1&gt;$AE$1,"-",IFERROR(IF(DATEDIF('Base de données'!$A2402,T$1,"d")&lt;&gt;0,"",'Base de données'!$B2402),""))</f>
        <v/>
      </c>
      <c r="U2402" s="39" t="str">
        <f>IF(U$1&gt;$AE$1,"-",IFERROR(IF(DATEDIF('Base de données'!$A2402,U$1,"d")&lt;&gt;0,"",'Base de données'!$B2402),""))</f>
        <v/>
      </c>
      <c r="V2402" s="39" t="str">
        <f>IF(V$1&gt;$AE$1,"-",IFERROR(IF(DATEDIF('Base de données'!$A2402,V$1,"d")&lt;&gt;0,"",'Base de données'!$B2402),""))</f>
        <v/>
      </c>
      <c r="W2402" s="34"/>
      <c r="X2402" s="30" t="str">
        <f>'Base de données'!$C2402&amp;" "&amp;'Base de données'!$D2402</f>
        <v>Bouchet Hélène</v>
      </c>
      <c r="Y2402" s="31">
        <f>COUNTIF('Base de données'!$B:$B,'Base de données'!$B2402)</f>
        <v>12</v>
      </c>
      <c r="AA2402" s="87" cm="1">
        <f t="array" aca="1" ref="AA2402" ca="1">INDIRECT("'Base de données'!A" &amp; ROW(Y2402))</f>
        <v>45901</v>
      </c>
      <c r="AB2402" s="51" t="str" cm="1">
        <f t="array" aca="1" ref="AB2402" ca="1">INDIRECT("'Base de données'!B" &amp; ROW(Z2402))</f>
        <v>6RYDI</v>
      </c>
    </row>
    <row r="2403" spans="1:28" x14ac:dyDescent="0.3">
      <c r="A2403" s="41" t="str">
        <f ca="1">IF(IF(AND($B2403&lt;&gt;"-",$B2403=$E2403),"Entrée et sortie","-")="Entrée et sortie",'Base de données'!$B2403,"-")</f>
        <v>-</v>
      </c>
      <c r="B2403" s="41" t="str">
        <f t="shared" ca="1" si="151"/>
        <v>-</v>
      </c>
      <c r="C2403" s="41" t="str">
        <f t="shared" ca="1" si="152"/>
        <v>-</v>
      </c>
      <c r="D2403" s="41" t="str">
        <f>IF($F2403="sortie en cours d'année",'Base de données'!$B2403,"-")</f>
        <v>-</v>
      </c>
      <c r="E2403" s="41" t="str">
        <f>IF($H2403="entrée en cours d'année",'Base de données'!$B2403,"-")</f>
        <v>-</v>
      </c>
      <c r="F2403" s="37" t="str">
        <f t="shared" si="149"/>
        <v/>
      </c>
      <c r="G2403" s="37" t="str">
        <f>IF($J2403="mouvement",_xlfn.XLOOKUP('Base de données'!$B2403,$V:$V,$V:$V,0),"")</f>
        <v/>
      </c>
      <c r="H2403" s="37" t="str">
        <f t="shared" si="150"/>
        <v/>
      </c>
      <c r="I2403" s="37" t="str">
        <f>IF($J2403="mouvement",_xlfn.XLOOKUP('Base de données'!$B2403,$K:$K,$K:$K,0),"")</f>
        <v/>
      </c>
      <c r="J2403" s="38" t="str">
        <f>IF(AND(Y2403&lt;&gt;MAX(Y:Y),COUNTIF(K2403:V2403,'Base de données'!$B2403)&gt;0),"mouvement","")</f>
        <v/>
      </c>
      <c r="K2403" s="39" t="str">
        <f>IF(K$1&gt;$AE$1,"-",IFERROR(IF(DATEDIF('Base de données'!$A2403,K$1,"d")&lt;&gt;0,"",'Base de données'!$B2403),""))</f>
        <v/>
      </c>
      <c r="L2403" s="39" t="str">
        <f>IF(L$1&gt;$AE$1,"-",IFERROR(IF(DATEDIF('Base de données'!$A2403,L$1,"d")&lt;&gt;0,"",'Base de données'!$B2403),""))</f>
        <v/>
      </c>
      <c r="M2403" s="39" t="str">
        <f>IF(M$1&gt;$AE$1,"-",IFERROR(IF(DATEDIF('Base de données'!$A2403,M$1,"d")&lt;&gt;0,"",'Base de données'!$B2403),""))</f>
        <v/>
      </c>
      <c r="N2403" s="39" t="str">
        <f>IF(N$1&gt;$AE$1,"-",IFERROR(IF(DATEDIF('Base de données'!$A2403,N$1,"d")&lt;&gt;0,"",'Base de données'!$B2403),""))</f>
        <v/>
      </c>
      <c r="O2403" s="39" t="str">
        <f>IF(O$1&gt;$AE$1,"-",IFERROR(IF(DATEDIF('Base de données'!$A2403,O$1,"d")&lt;&gt;0,"",'Base de données'!$B2403),""))</f>
        <v/>
      </c>
      <c r="P2403" s="39" t="str">
        <f>IF(P$1&gt;$AE$1,"-",IFERROR(IF(DATEDIF('Base de données'!$A2403,P$1,"d")&lt;&gt;0,"",'Base de données'!$B2403),""))</f>
        <v/>
      </c>
      <c r="Q2403" s="39" t="str">
        <f>IF(Q$1&gt;$AE$1,"-",IFERROR(IF(DATEDIF('Base de données'!$A2403,Q$1,"d")&lt;&gt;0,"",'Base de données'!$B2403),""))</f>
        <v/>
      </c>
      <c r="R2403" s="39" t="str">
        <f>IF(R$1&gt;$AE$1,"-",IFERROR(IF(DATEDIF('Base de données'!$A2403,R$1,"d")&lt;&gt;0,"",'Base de données'!$B2403),""))</f>
        <v/>
      </c>
      <c r="S2403" s="39" t="str">
        <f>IF(S$1&gt;$AE$1,"-",IFERROR(IF(DATEDIF('Base de données'!$A2403,S$1,"d")&lt;&gt;0,"",'Base de données'!$B2403),""))</f>
        <v>V9JRR</v>
      </c>
      <c r="T2403" s="39" t="str">
        <f>IF(T$1&gt;$AE$1,"-",IFERROR(IF(DATEDIF('Base de données'!$A2403,T$1,"d")&lt;&gt;0,"",'Base de données'!$B2403),""))</f>
        <v/>
      </c>
      <c r="U2403" s="39" t="str">
        <f>IF(U$1&gt;$AE$1,"-",IFERROR(IF(DATEDIF('Base de données'!$A2403,U$1,"d")&lt;&gt;0,"",'Base de données'!$B2403),""))</f>
        <v/>
      </c>
      <c r="V2403" s="39" t="str">
        <f>IF(V$1&gt;$AE$1,"-",IFERROR(IF(DATEDIF('Base de données'!$A2403,V$1,"d")&lt;&gt;0,"",'Base de données'!$B2403),""))</f>
        <v/>
      </c>
      <c r="W2403" s="34"/>
      <c r="X2403" s="30" t="str">
        <f>'Base de données'!$C2403&amp;" "&amp;'Base de données'!$D2403</f>
        <v>Godard Alphonse</v>
      </c>
      <c r="Y2403" s="31">
        <f>COUNTIF('Base de données'!$B:$B,'Base de données'!$B2403)</f>
        <v>12</v>
      </c>
      <c r="AA2403" s="87" cm="1">
        <f t="array" aca="1" ref="AA2403" ca="1">INDIRECT("'Base de données'!A" &amp; ROW(Y2403))</f>
        <v>45901</v>
      </c>
      <c r="AB2403" s="51" t="str" cm="1">
        <f t="array" aca="1" ref="AB2403" ca="1">INDIRECT("'Base de données'!B" &amp; ROW(Z2403))</f>
        <v>V9JRR</v>
      </c>
    </row>
    <row r="2404" spans="1:28" x14ac:dyDescent="0.3">
      <c r="A2404" s="41" t="str">
        <f ca="1">IF(IF(AND($B2404&lt;&gt;"-",$B2404=$E2404),"Entrée et sortie","-")="Entrée et sortie",'Base de données'!$B2404,"-")</f>
        <v>-</v>
      </c>
      <c r="B2404" s="41" t="str">
        <f t="shared" ca="1" si="151"/>
        <v>-</v>
      </c>
      <c r="C2404" s="41" t="str">
        <f t="shared" ca="1" si="152"/>
        <v>-</v>
      </c>
      <c r="D2404" s="41" t="str">
        <f>IF($F2404="sortie en cours d'année",'Base de données'!$B2404,"-")</f>
        <v>-</v>
      </c>
      <c r="E2404" s="41" t="str">
        <f>IF($H2404="entrée en cours d'année",'Base de données'!$B2404,"-")</f>
        <v>-</v>
      </c>
      <c r="F2404" s="37" t="str">
        <f t="shared" si="149"/>
        <v/>
      </c>
      <c r="G2404" s="37" t="str">
        <f>IF($J2404="mouvement",_xlfn.XLOOKUP('Base de données'!$B2404,$V:$V,$V:$V,0),"")</f>
        <v/>
      </c>
      <c r="H2404" s="37" t="str">
        <f t="shared" si="150"/>
        <v/>
      </c>
      <c r="I2404" s="37" t="str">
        <f>IF($J2404="mouvement",_xlfn.XLOOKUP('Base de données'!$B2404,$K:$K,$K:$K,0),"")</f>
        <v/>
      </c>
      <c r="J2404" s="38" t="str">
        <f>IF(AND(Y2404&lt;&gt;MAX(Y:Y),COUNTIF(K2404:V2404,'Base de données'!$B2404)&gt;0),"mouvement","")</f>
        <v/>
      </c>
      <c r="K2404" s="39" t="str">
        <f>IF(K$1&gt;$AE$1,"-",IFERROR(IF(DATEDIF('Base de données'!$A2404,K$1,"d")&lt;&gt;0,"",'Base de données'!$B2404),""))</f>
        <v/>
      </c>
      <c r="L2404" s="39" t="str">
        <f>IF(L$1&gt;$AE$1,"-",IFERROR(IF(DATEDIF('Base de données'!$A2404,L$1,"d")&lt;&gt;0,"",'Base de données'!$B2404),""))</f>
        <v/>
      </c>
      <c r="M2404" s="39" t="str">
        <f>IF(M$1&gt;$AE$1,"-",IFERROR(IF(DATEDIF('Base de données'!$A2404,M$1,"d")&lt;&gt;0,"",'Base de données'!$B2404),""))</f>
        <v/>
      </c>
      <c r="N2404" s="39" t="str">
        <f>IF(N$1&gt;$AE$1,"-",IFERROR(IF(DATEDIF('Base de données'!$A2404,N$1,"d")&lt;&gt;0,"",'Base de données'!$B2404),""))</f>
        <v/>
      </c>
      <c r="O2404" s="39" t="str">
        <f>IF(O$1&gt;$AE$1,"-",IFERROR(IF(DATEDIF('Base de données'!$A2404,O$1,"d")&lt;&gt;0,"",'Base de données'!$B2404),""))</f>
        <v/>
      </c>
      <c r="P2404" s="39" t="str">
        <f>IF(P$1&gt;$AE$1,"-",IFERROR(IF(DATEDIF('Base de données'!$A2404,P$1,"d")&lt;&gt;0,"",'Base de données'!$B2404),""))</f>
        <v/>
      </c>
      <c r="Q2404" s="39" t="str">
        <f>IF(Q$1&gt;$AE$1,"-",IFERROR(IF(DATEDIF('Base de données'!$A2404,Q$1,"d")&lt;&gt;0,"",'Base de données'!$B2404),""))</f>
        <v/>
      </c>
      <c r="R2404" s="39" t="str">
        <f>IF(R$1&gt;$AE$1,"-",IFERROR(IF(DATEDIF('Base de données'!$A2404,R$1,"d")&lt;&gt;0,"",'Base de données'!$B2404),""))</f>
        <v/>
      </c>
      <c r="S2404" s="39" t="str">
        <f>IF(S$1&gt;$AE$1,"-",IFERROR(IF(DATEDIF('Base de données'!$A2404,S$1,"d")&lt;&gt;0,"",'Base de données'!$B2404),""))</f>
        <v>53CT8</v>
      </c>
      <c r="T2404" s="39" t="str">
        <f>IF(T$1&gt;$AE$1,"-",IFERROR(IF(DATEDIF('Base de données'!$A2404,T$1,"d")&lt;&gt;0,"",'Base de données'!$B2404),""))</f>
        <v/>
      </c>
      <c r="U2404" s="39" t="str">
        <f>IF(U$1&gt;$AE$1,"-",IFERROR(IF(DATEDIF('Base de données'!$A2404,U$1,"d")&lt;&gt;0,"",'Base de données'!$B2404),""))</f>
        <v/>
      </c>
      <c r="V2404" s="39" t="str">
        <f>IF(V$1&gt;$AE$1,"-",IFERROR(IF(DATEDIF('Base de données'!$A2404,V$1,"d")&lt;&gt;0,"",'Base de données'!$B2404),""))</f>
        <v/>
      </c>
      <c r="W2404" s="34"/>
      <c r="X2404" s="30" t="str">
        <f>'Base de données'!$C2404&amp;" "&amp;'Base de données'!$D2404</f>
        <v>Pires Tristan</v>
      </c>
      <c r="Y2404" s="31">
        <f>COUNTIF('Base de données'!$B:$B,'Base de données'!$B2404)</f>
        <v>12</v>
      </c>
      <c r="AA2404" s="87" cm="1">
        <f t="array" aca="1" ref="AA2404" ca="1">INDIRECT("'Base de données'!A" &amp; ROW(Y2404))</f>
        <v>45901</v>
      </c>
      <c r="AB2404" s="51" t="str" cm="1">
        <f t="array" aca="1" ref="AB2404" ca="1">INDIRECT("'Base de données'!B" &amp; ROW(Z2404))</f>
        <v>53CT8</v>
      </c>
    </row>
    <row r="2405" spans="1:28" x14ac:dyDescent="0.3">
      <c r="A2405" s="41" t="str">
        <f ca="1">IF(IF(AND($B2405&lt;&gt;"-",$B2405=$E2405),"Entrée et sortie","-")="Entrée et sortie",'Base de données'!$B2405,"-")</f>
        <v>-</v>
      </c>
      <c r="B2405" s="41" t="str">
        <f t="shared" ca="1" si="151"/>
        <v>-</v>
      </c>
      <c r="C2405" s="41" t="str">
        <f t="shared" ca="1" si="152"/>
        <v>-</v>
      </c>
      <c r="D2405" s="41" t="str">
        <f>IF($F2405="sortie en cours d'année",'Base de données'!$B2405,"-")</f>
        <v>-</v>
      </c>
      <c r="E2405" s="41" t="str">
        <f>IF($H2405="entrée en cours d'année",'Base de données'!$B2405,"-")</f>
        <v>-</v>
      </c>
      <c r="F2405" s="37" t="str">
        <f t="shared" si="149"/>
        <v/>
      </c>
      <c r="G2405" s="37" t="str">
        <f>IF($J2405="mouvement",_xlfn.XLOOKUP('Base de données'!$B2405,$V:$V,$V:$V,0),"")</f>
        <v/>
      </c>
      <c r="H2405" s="37" t="str">
        <f t="shared" si="150"/>
        <v/>
      </c>
      <c r="I2405" s="37" t="str">
        <f>IF($J2405="mouvement",_xlfn.XLOOKUP('Base de données'!$B2405,$K:$K,$K:$K,0),"")</f>
        <v/>
      </c>
      <c r="J2405" s="38" t="str">
        <f>IF(AND(Y2405&lt;&gt;MAX(Y:Y),COUNTIF(K2405:V2405,'Base de données'!$B2405)&gt;0),"mouvement","")</f>
        <v/>
      </c>
      <c r="K2405" s="39" t="str">
        <f>IF(K$1&gt;$AE$1,"-",IFERROR(IF(DATEDIF('Base de données'!$A2405,K$1,"d")&lt;&gt;0,"",'Base de données'!$B2405),""))</f>
        <v/>
      </c>
      <c r="L2405" s="39" t="str">
        <f>IF(L$1&gt;$AE$1,"-",IFERROR(IF(DATEDIF('Base de données'!$A2405,L$1,"d")&lt;&gt;0,"",'Base de données'!$B2405),""))</f>
        <v/>
      </c>
      <c r="M2405" s="39" t="str">
        <f>IF(M$1&gt;$AE$1,"-",IFERROR(IF(DATEDIF('Base de données'!$A2405,M$1,"d")&lt;&gt;0,"",'Base de données'!$B2405),""))</f>
        <v/>
      </c>
      <c r="N2405" s="39" t="str">
        <f>IF(N$1&gt;$AE$1,"-",IFERROR(IF(DATEDIF('Base de données'!$A2405,N$1,"d")&lt;&gt;0,"",'Base de données'!$B2405),""))</f>
        <v/>
      </c>
      <c r="O2405" s="39" t="str">
        <f>IF(O$1&gt;$AE$1,"-",IFERROR(IF(DATEDIF('Base de données'!$A2405,O$1,"d")&lt;&gt;0,"",'Base de données'!$B2405),""))</f>
        <v/>
      </c>
      <c r="P2405" s="39" t="str">
        <f>IF(P$1&gt;$AE$1,"-",IFERROR(IF(DATEDIF('Base de données'!$A2405,P$1,"d")&lt;&gt;0,"",'Base de données'!$B2405),""))</f>
        <v/>
      </c>
      <c r="Q2405" s="39" t="str">
        <f>IF(Q$1&gt;$AE$1,"-",IFERROR(IF(DATEDIF('Base de données'!$A2405,Q$1,"d")&lt;&gt;0,"",'Base de données'!$B2405),""))</f>
        <v/>
      </c>
      <c r="R2405" s="39" t="str">
        <f>IF(R$1&gt;$AE$1,"-",IFERROR(IF(DATEDIF('Base de données'!$A2405,R$1,"d")&lt;&gt;0,"",'Base de données'!$B2405),""))</f>
        <v/>
      </c>
      <c r="S2405" s="39" t="str">
        <f>IF(S$1&gt;$AE$1,"-",IFERROR(IF(DATEDIF('Base de données'!$A2405,S$1,"d")&lt;&gt;0,"",'Base de données'!$B2405),""))</f>
        <v>8FZXK</v>
      </c>
      <c r="T2405" s="39" t="str">
        <f>IF(T$1&gt;$AE$1,"-",IFERROR(IF(DATEDIF('Base de données'!$A2405,T$1,"d")&lt;&gt;0,"",'Base de données'!$B2405),""))</f>
        <v/>
      </c>
      <c r="U2405" s="39" t="str">
        <f>IF(U$1&gt;$AE$1,"-",IFERROR(IF(DATEDIF('Base de données'!$A2405,U$1,"d")&lt;&gt;0,"",'Base de données'!$B2405),""))</f>
        <v/>
      </c>
      <c r="V2405" s="39" t="str">
        <f>IF(V$1&gt;$AE$1,"-",IFERROR(IF(DATEDIF('Base de données'!$A2405,V$1,"d")&lt;&gt;0,"",'Base de données'!$B2405),""))</f>
        <v/>
      </c>
      <c r="W2405" s="34"/>
      <c r="X2405" s="30" t="str">
        <f>'Base de données'!$C2405&amp;" "&amp;'Base de données'!$D2405</f>
        <v>Roche Éléonore</v>
      </c>
      <c r="Y2405" s="31">
        <f>COUNTIF('Base de données'!$B:$B,'Base de données'!$B2405)</f>
        <v>12</v>
      </c>
      <c r="AA2405" s="87" cm="1">
        <f t="array" aca="1" ref="AA2405" ca="1">INDIRECT("'Base de données'!A" &amp; ROW(Y2405))</f>
        <v>45901</v>
      </c>
      <c r="AB2405" s="51" t="str" cm="1">
        <f t="array" aca="1" ref="AB2405" ca="1">INDIRECT("'Base de données'!B" &amp; ROW(Z2405))</f>
        <v>8FZXK</v>
      </c>
    </row>
    <row r="2406" spans="1:28" x14ac:dyDescent="0.3">
      <c r="A2406" s="41" t="str">
        <f ca="1">IF(IF(AND($B2406&lt;&gt;"-",$B2406=$E2406),"Entrée et sortie","-")="Entrée et sortie",'Base de données'!$B2406,"-")</f>
        <v>-</v>
      </c>
      <c r="B2406" s="41" t="str">
        <f t="shared" ca="1" si="151"/>
        <v>-</v>
      </c>
      <c r="C2406" s="41" t="str">
        <f t="shared" ca="1" si="152"/>
        <v>-</v>
      </c>
      <c r="D2406" s="41" t="str">
        <f>IF($F2406="sortie en cours d'année",'Base de données'!$B2406,"-")</f>
        <v>-</v>
      </c>
      <c r="E2406" s="41" t="str">
        <f>IF($H2406="entrée en cours d'année",'Base de données'!$B2406,"-")</f>
        <v>-</v>
      </c>
      <c r="F2406" s="37" t="str">
        <f t="shared" si="149"/>
        <v/>
      </c>
      <c r="G2406" s="37" t="str">
        <f>IF($J2406="mouvement",_xlfn.XLOOKUP('Base de données'!$B2406,$V:$V,$V:$V,0),"")</f>
        <v/>
      </c>
      <c r="H2406" s="37" t="str">
        <f t="shared" si="150"/>
        <v/>
      </c>
      <c r="I2406" s="37" t="str">
        <f>IF($J2406="mouvement",_xlfn.XLOOKUP('Base de données'!$B2406,$K:$K,$K:$K,0),"")</f>
        <v/>
      </c>
      <c r="J2406" s="38" t="str">
        <f>IF(AND(Y2406&lt;&gt;MAX(Y:Y),COUNTIF(K2406:V2406,'Base de données'!$B2406)&gt;0),"mouvement","")</f>
        <v/>
      </c>
      <c r="K2406" s="39" t="str">
        <f>IF(K$1&gt;$AE$1,"-",IFERROR(IF(DATEDIF('Base de données'!$A2406,K$1,"d")&lt;&gt;0,"",'Base de données'!$B2406),""))</f>
        <v/>
      </c>
      <c r="L2406" s="39" t="str">
        <f>IF(L$1&gt;$AE$1,"-",IFERROR(IF(DATEDIF('Base de données'!$A2406,L$1,"d")&lt;&gt;0,"",'Base de données'!$B2406),""))</f>
        <v/>
      </c>
      <c r="M2406" s="39" t="str">
        <f>IF(M$1&gt;$AE$1,"-",IFERROR(IF(DATEDIF('Base de données'!$A2406,M$1,"d")&lt;&gt;0,"",'Base de données'!$B2406),""))</f>
        <v/>
      </c>
      <c r="N2406" s="39" t="str">
        <f>IF(N$1&gt;$AE$1,"-",IFERROR(IF(DATEDIF('Base de données'!$A2406,N$1,"d")&lt;&gt;0,"",'Base de données'!$B2406),""))</f>
        <v/>
      </c>
      <c r="O2406" s="39" t="str">
        <f>IF(O$1&gt;$AE$1,"-",IFERROR(IF(DATEDIF('Base de données'!$A2406,O$1,"d")&lt;&gt;0,"",'Base de données'!$B2406),""))</f>
        <v/>
      </c>
      <c r="P2406" s="39" t="str">
        <f>IF(P$1&gt;$AE$1,"-",IFERROR(IF(DATEDIF('Base de données'!$A2406,P$1,"d")&lt;&gt;0,"",'Base de données'!$B2406),""))</f>
        <v/>
      </c>
      <c r="Q2406" s="39" t="str">
        <f>IF(Q$1&gt;$AE$1,"-",IFERROR(IF(DATEDIF('Base de données'!$A2406,Q$1,"d")&lt;&gt;0,"",'Base de données'!$B2406),""))</f>
        <v/>
      </c>
      <c r="R2406" s="39" t="str">
        <f>IF(R$1&gt;$AE$1,"-",IFERROR(IF(DATEDIF('Base de données'!$A2406,R$1,"d")&lt;&gt;0,"",'Base de données'!$B2406),""))</f>
        <v/>
      </c>
      <c r="S2406" s="39" t="str">
        <f>IF(S$1&gt;$AE$1,"-",IFERROR(IF(DATEDIF('Base de données'!$A2406,S$1,"d")&lt;&gt;0,"",'Base de données'!$B2406),""))</f>
        <v>CBT1T</v>
      </c>
      <c r="T2406" s="39" t="str">
        <f>IF(T$1&gt;$AE$1,"-",IFERROR(IF(DATEDIF('Base de données'!$A2406,T$1,"d")&lt;&gt;0,"",'Base de données'!$B2406),""))</f>
        <v/>
      </c>
      <c r="U2406" s="39" t="str">
        <f>IF(U$1&gt;$AE$1,"-",IFERROR(IF(DATEDIF('Base de données'!$A2406,U$1,"d")&lt;&gt;0,"",'Base de données'!$B2406),""))</f>
        <v/>
      </c>
      <c r="V2406" s="39" t="str">
        <f>IF(V$1&gt;$AE$1,"-",IFERROR(IF(DATEDIF('Base de données'!$A2406,V$1,"d")&lt;&gt;0,"",'Base de données'!$B2406),""))</f>
        <v/>
      </c>
      <c r="W2406" s="34"/>
      <c r="X2406" s="30" t="str">
        <f>'Base de données'!$C2406&amp;" "&amp;'Base de données'!$D2406</f>
        <v>Hardy Timothée</v>
      </c>
      <c r="Y2406" s="31">
        <f>COUNTIF('Base de données'!$B:$B,'Base de données'!$B2406)</f>
        <v>12</v>
      </c>
      <c r="AA2406" s="87" cm="1">
        <f t="array" aca="1" ref="AA2406" ca="1">INDIRECT("'Base de données'!A" &amp; ROW(Y2406))</f>
        <v>45901</v>
      </c>
      <c r="AB2406" s="51" t="str" cm="1">
        <f t="array" aca="1" ref="AB2406" ca="1">INDIRECT("'Base de données'!B" &amp; ROW(Z2406))</f>
        <v>CBT1T</v>
      </c>
    </row>
    <row r="2407" spans="1:28" x14ac:dyDescent="0.3">
      <c r="A2407" s="41" t="str">
        <f ca="1">IF(IF(AND($B2407&lt;&gt;"-",$B2407=$E2407),"Entrée et sortie","-")="Entrée et sortie",'Base de données'!$B2407,"-")</f>
        <v>-</v>
      </c>
      <c r="B2407" s="41" t="str">
        <f t="shared" ca="1" si="151"/>
        <v>-</v>
      </c>
      <c r="C2407" s="41" t="str">
        <f t="shared" ca="1" si="152"/>
        <v>-</v>
      </c>
      <c r="D2407" s="41" t="str">
        <f>IF($F2407="sortie en cours d'année",'Base de données'!$B2407,"-")</f>
        <v>-</v>
      </c>
      <c r="E2407" s="41" t="str">
        <f>IF($H2407="entrée en cours d'année",'Base de données'!$B2407,"-")</f>
        <v>-</v>
      </c>
      <c r="F2407" s="37" t="str">
        <f t="shared" si="149"/>
        <v/>
      </c>
      <c r="G2407" s="37" t="str">
        <f>IF($J2407="mouvement",_xlfn.XLOOKUP('Base de données'!$B2407,$V:$V,$V:$V,0),"")</f>
        <v/>
      </c>
      <c r="H2407" s="37" t="str">
        <f t="shared" si="150"/>
        <v/>
      </c>
      <c r="I2407" s="37" t="str">
        <f>IF($J2407="mouvement",_xlfn.XLOOKUP('Base de données'!$B2407,$K:$K,$K:$K,0),"")</f>
        <v/>
      </c>
      <c r="J2407" s="38" t="str">
        <f>IF(AND(Y2407&lt;&gt;MAX(Y:Y),COUNTIF(K2407:V2407,'Base de données'!$B2407)&gt;0),"mouvement","")</f>
        <v/>
      </c>
      <c r="K2407" s="39" t="str">
        <f>IF(K$1&gt;$AE$1,"-",IFERROR(IF(DATEDIF('Base de données'!$A2407,K$1,"d")&lt;&gt;0,"",'Base de données'!$B2407),""))</f>
        <v/>
      </c>
      <c r="L2407" s="39" t="str">
        <f>IF(L$1&gt;$AE$1,"-",IFERROR(IF(DATEDIF('Base de données'!$A2407,L$1,"d")&lt;&gt;0,"",'Base de données'!$B2407),""))</f>
        <v/>
      </c>
      <c r="M2407" s="39" t="str">
        <f>IF(M$1&gt;$AE$1,"-",IFERROR(IF(DATEDIF('Base de données'!$A2407,M$1,"d")&lt;&gt;0,"",'Base de données'!$B2407),""))</f>
        <v/>
      </c>
      <c r="N2407" s="39" t="str">
        <f>IF(N$1&gt;$AE$1,"-",IFERROR(IF(DATEDIF('Base de données'!$A2407,N$1,"d")&lt;&gt;0,"",'Base de données'!$B2407),""))</f>
        <v/>
      </c>
      <c r="O2407" s="39" t="str">
        <f>IF(O$1&gt;$AE$1,"-",IFERROR(IF(DATEDIF('Base de données'!$A2407,O$1,"d")&lt;&gt;0,"",'Base de données'!$B2407),""))</f>
        <v/>
      </c>
      <c r="P2407" s="39" t="str">
        <f>IF(P$1&gt;$AE$1,"-",IFERROR(IF(DATEDIF('Base de données'!$A2407,P$1,"d")&lt;&gt;0,"",'Base de données'!$B2407),""))</f>
        <v/>
      </c>
      <c r="Q2407" s="39" t="str">
        <f>IF(Q$1&gt;$AE$1,"-",IFERROR(IF(DATEDIF('Base de données'!$A2407,Q$1,"d")&lt;&gt;0,"",'Base de données'!$B2407),""))</f>
        <v/>
      </c>
      <c r="R2407" s="39" t="str">
        <f>IF(R$1&gt;$AE$1,"-",IFERROR(IF(DATEDIF('Base de données'!$A2407,R$1,"d")&lt;&gt;0,"",'Base de données'!$B2407),""))</f>
        <v/>
      </c>
      <c r="S2407" s="39" t="str">
        <f>IF(S$1&gt;$AE$1,"-",IFERROR(IF(DATEDIF('Base de données'!$A2407,S$1,"d")&lt;&gt;0,"",'Base de données'!$B2407),""))</f>
        <v>K015U</v>
      </c>
      <c r="T2407" s="39" t="str">
        <f>IF(T$1&gt;$AE$1,"-",IFERROR(IF(DATEDIF('Base de données'!$A2407,T$1,"d")&lt;&gt;0,"",'Base de données'!$B2407),""))</f>
        <v/>
      </c>
      <c r="U2407" s="39" t="str">
        <f>IF(U$1&gt;$AE$1,"-",IFERROR(IF(DATEDIF('Base de données'!$A2407,U$1,"d")&lt;&gt;0,"",'Base de données'!$B2407),""))</f>
        <v/>
      </c>
      <c r="V2407" s="39" t="str">
        <f>IF(V$1&gt;$AE$1,"-",IFERROR(IF(DATEDIF('Base de données'!$A2407,V$1,"d")&lt;&gt;0,"",'Base de données'!$B2407),""))</f>
        <v/>
      </c>
      <c r="W2407" s="34"/>
      <c r="X2407" s="30" t="str">
        <f>'Base de données'!$C2407&amp;" "&amp;'Base de données'!$D2407</f>
        <v>Couturier Nath</v>
      </c>
      <c r="Y2407" s="31">
        <f>COUNTIF('Base de données'!$B:$B,'Base de données'!$B2407)</f>
        <v>12</v>
      </c>
      <c r="AA2407" s="87" cm="1">
        <f t="array" aca="1" ref="AA2407" ca="1">INDIRECT("'Base de données'!A" &amp; ROW(Y2407))</f>
        <v>45901</v>
      </c>
      <c r="AB2407" s="51" t="str" cm="1">
        <f t="array" aca="1" ref="AB2407" ca="1">INDIRECT("'Base de données'!B" &amp; ROW(Z2407))</f>
        <v>K015U</v>
      </c>
    </row>
    <row r="2408" spans="1:28" x14ac:dyDescent="0.3">
      <c r="A2408" s="41" t="str">
        <f ca="1">IF(IF(AND($B2408&lt;&gt;"-",$B2408=$E2408),"Entrée et sortie","-")="Entrée et sortie",'Base de données'!$B2408,"-")</f>
        <v>-</v>
      </c>
      <c r="B2408" s="41" t="str">
        <f t="shared" ca="1" si="151"/>
        <v>-</v>
      </c>
      <c r="C2408" s="41" t="str">
        <f t="shared" ca="1" si="152"/>
        <v>-</v>
      </c>
      <c r="D2408" s="41" t="str">
        <f>IF($F2408="sortie en cours d'année",'Base de données'!$B2408,"-")</f>
        <v>-</v>
      </c>
      <c r="E2408" s="41" t="str">
        <f>IF($H2408="entrée en cours d'année",'Base de données'!$B2408,"-")</f>
        <v>-</v>
      </c>
      <c r="F2408" s="37" t="str">
        <f t="shared" si="149"/>
        <v/>
      </c>
      <c r="G2408" s="37" t="str">
        <f>IF($J2408="mouvement",_xlfn.XLOOKUP('Base de données'!$B2408,$V:$V,$V:$V,0),"")</f>
        <v/>
      </c>
      <c r="H2408" s="37" t="str">
        <f t="shared" si="150"/>
        <v/>
      </c>
      <c r="I2408" s="37" t="str">
        <f>IF($J2408="mouvement",_xlfn.XLOOKUP('Base de données'!$B2408,$K:$K,$K:$K,0),"")</f>
        <v/>
      </c>
      <c r="J2408" s="38" t="str">
        <f>IF(AND(Y2408&lt;&gt;MAX(Y:Y),COUNTIF(K2408:V2408,'Base de données'!$B2408)&gt;0),"mouvement","")</f>
        <v/>
      </c>
      <c r="K2408" s="39" t="str">
        <f>IF(K$1&gt;$AE$1,"-",IFERROR(IF(DATEDIF('Base de données'!$A2408,K$1,"d")&lt;&gt;0,"",'Base de données'!$B2408),""))</f>
        <v/>
      </c>
      <c r="L2408" s="39" t="str">
        <f>IF(L$1&gt;$AE$1,"-",IFERROR(IF(DATEDIF('Base de données'!$A2408,L$1,"d")&lt;&gt;0,"",'Base de données'!$B2408),""))</f>
        <v/>
      </c>
      <c r="M2408" s="39" t="str">
        <f>IF(M$1&gt;$AE$1,"-",IFERROR(IF(DATEDIF('Base de données'!$A2408,M$1,"d")&lt;&gt;0,"",'Base de données'!$B2408),""))</f>
        <v/>
      </c>
      <c r="N2408" s="39" t="str">
        <f>IF(N$1&gt;$AE$1,"-",IFERROR(IF(DATEDIF('Base de données'!$A2408,N$1,"d")&lt;&gt;0,"",'Base de données'!$B2408),""))</f>
        <v/>
      </c>
      <c r="O2408" s="39" t="str">
        <f>IF(O$1&gt;$AE$1,"-",IFERROR(IF(DATEDIF('Base de données'!$A2408,O$1,"d")&lt;&gt;0,"",'Base de données'!$B2408),""))</f>
        <v/>
      </c>
      <c r="P2408" s="39" t="str">
        <f>IF(P$1&gt;$AE$1,"-",IFERROR(IF(DATEDIF('Base de données'!$A2408,P$1,"d")&lt;&gt;0,"",'Base de données'!$B2408),""))</f>
        <v/>
      </c>
      <c r="Q2408" s="39" t="str">
        <f>IF(Q$1&gt;$AE$1,"-",IFERROR(IF(DATEDIF('Base de données'!$A2408,Q$1,"d")&lt;&gt;0,"",'Base de données'!$B2408),""))</f>
        <v/>
      </c>
      <c r="R2408" s="39" t="str">
        <f>IF(R$1&gt;$AE$1,"-",IFERROR(IF(DATEDIF('Base de données'!$A2408,R$1,"d")&lt;&gt;0,"",'Base de données'!$B2408),""))</f>
        <v/>
      </c>
      <c r="S2408" s="39" t="str">
        <f>IF(S$1&gt;$AE$1,"-",IFERROR(IF(DATEDIF('Base de données'!$A2408,S$1,"d")&lt;&gt;0,"",'Base de données'!$B2408),""))</f>
        <v>R0EWQ</v>
      </c>
      <c r="T2408" s="39" t="str">
        <f>IF(T$1&gt;$AE$1,"-",IFERROR(IF(DATEDIF('Base de données'!$A2408,T$1,"d")&lt;&gt;0,"",'Base de données'!$B2408),""))</f>
        <v/>
      </c>
      <c r="U2408" s="39" t="str">
        <f>IF(U$1&gt;$AE$1,"-",IFERROR(IF(DATEDIF('Base de données'!$A2408,U$1,"d")&lt;&gt;0,"",'Base de données'!$B2408),""))</f>
        <v/>
      </c>
      <c r="V2408" s="39" t="str">
        <f>IF(V$1&gt;$AE$1,"-",IFERROR(IF(DATEDIF('Base de données'!$A2408,V$1,"d")&lt;&gt;0,"",'Base de données'!$B2408),""))</f>
        <v/>
      </c>
      <c r="W2408" s="34"/>
      <c r="X2408" s="30" t="str">
        <f>'Base de données'!$C2408&amp;" "&amp;'Base de données'!$D2408</f>
        <v>Leroux Maggie</v>
      </c>
      <c r="Y2408" s="31">
        <f>COUNTIF('Base de données'!$B:$B,'Base de données'!$B2408)</f>
        <v>12</v>
      </c>
      <c r="AA2408" s="87" cm="1">
        <f t="array" aca="1" ref="AA2408" ca="1">INDIRECT("'Base de données'!A" &amp; ROW(Y2408))</f>
        <v>45901</v>
      </c>
      <c r="AB2408" s="51" t="str" cm="1">
        <f t="array" aca="1" ref="AB2408" ca="1">INDIRECT("'Base de données'!B" &amp; ROW(Z2408))</f>
        <v>R0EWQ</v>
      </c>
    </row>
    <row r="2409" spans="1:28" x14ac:dyDescent="0.3">
      <c r="A2409" s="41" t="str">
        <f ca="1">IF(IF(AND($B2409&lt;&gt;"-",$B2409=$E2409),"Entrée et sortie","-")="Entrée et sortie",'Base de données'!$B2409,"-")</f>
        <v>-</v>
      </c>
      <c r="B2409" s="41" t="str">
        <f t="shared" ca="1" si="151"/>
        <v>-</v>
      </c>
      <c r="C2409" s="41" t="str">
        <f t="shared" ca="1" si="152"/>
        <v>-</v>
      </c>
      <c r="D2409" s="41" t="str">
        <f>IF($F2409="sortie en cours d'année",'Base de données'!$B2409,"-")</f>
        <v>-</v>
      </c>
      <c r="E2409" s="41" t="str">
        <f>IF($H2409="entrée en cours d'année",'Base de données'!$B2409,"-")</f>
        <v>-</v>
      </c>
      <c r="F2409" s="37" t="str">
        <f t="shared" si="149"/>
        <v/>
      </c>
      <c r="G2409" s="37" t="str">
        <f>IF($J2409="mouvement",_xlfn.XLOOKUP('Base de données'!$B2409,$V:$V,$V:$V,0),"")</f>
        <v/>
      </c>
      <c r="H2409" s="37" t="str">
        <f t="shared" si="150"/>
        <v/>
      </c>
      <c r="I2409" s="37" t="str">
        <f>IF($J2409="mouvement",_xlfn.XLOOKUP('Base de données'!$B2409,$K:$K,$K:$K,0),"")</f>
        <v/>
      </c>
      <c r="J2409" s="38" t="str">
        <f>IF(AND(Y2409&lt;&gt;MAX(Y:Y),COUNTIF(K2409:V2409,'Base de données'!$B2409)&gt;0),"mouvement","")</f>
        <v/>
      </c>
      <c r="K2409" s="39" t="str">
        <f>IF(K$1&gt;$AE$1,"-",IFERROR(IF(DATEDIF('Base de données'!$A2409,K$1,"d")&lt;&gt;0,"",'Base de données'!$B2409),""))</f>
        <v/>
      </c>
      <c r="L2409" s="39" t="str">
        <f>IF(L$1&gt;$AE$1,"-",IFERROR(IF(DATEDIF('Base de données'!$A2409,L$1,"d")&lt;&gt;0,"",'Base de données'!$B2409),""))</f>
        <v/>
      </c>
      <c r="M2409" s="39" t="str">
        <f>IF(M$1&gt;$AE$1,"-",IFERROR(IF(DATEDIF('Base de données'!$A2409,M$1,"d")&lt;&gt;0,"",'Base de données'!$B2409),""))</f>
        <v/>
      </c>
      <c r="N2409" s="39" t="str">
        <f>IF(N$1&gt;$AE$1,"-",IFERROR(IF(DATEDIF('Base de données'!$A2409,N$1,"d")&lt;&gt;0,"",'Base de données'!$B2409),""))</f>
        <v/>
      </c>
      <c r="O2409" s="39" t="str">
        <f>IF(O$1&gt;$AE$1,"-",IFERROR(IF(DATEDIF('Base de données'!$A2409,O$1,"d")&lt;&gt;0,"",'Base de données'!$B2409),""))</f>
        <v/>
      </c>
      <c r="P2409" s="39" t="str">
        <f>IF(P$1&gt;$AE$1,"-",IFERROR(IF(DATEDIF('Base de données'!$A2409,P$1,"d")&lt;&gt;0,"",'Base de données'!$B2409),""))</f>
        <v/>
      </c>
      <c r="Q2409" s="39" t="str">
        <f>IF(Q$1&gt;$AE$1,"-",IFERROR(IF(DATEDIF('Base de données'!$A2409,Q$1,"d")&lt;&gt;0,"",'Base de données'!$B2409),""))</f>
        <v/>
      </c>
      <c r="R2409" s="39" t="str">
        <f>IF(R$1&gt;$AE$1,"-",IFERROR(IF(DATEDIF('Base de données'!$A2409,R$1,"d")&lt;&gt;0,"",'Base de données'!$B2409),""))</f>
        <v/>
      </c>
      <c r="S2409" s="39" t="str">
        <f>IF(S$1&gt;$AE$1,"-",IFERROR(IF(DATEDIF('Base de données'!$A2409,S$1,"d")&lt;&gt;0,"",'Base de données'!$B2409),""))</f>
        <v>EIWAR</v>
      </c>
      <c r="T2409" s="39" t="str">
        <f>IF(T$1&gt;$AE$1,"-",IFERROR(IF(DATEDIF('Base de données'!$A2409,T$1,"d")&lt;&gt;0,"",'Base de données'!$B2409),""))</f>
        <v/>
      </c>
      <c r="U2409" s="39" t="str">
        <f>IF(U$1&gt;$AE$1,"-",IFERROR(IF(DATEDIF('Base de données'!$A2409,U$1,"d")&lt;&gt;0,"",'Base de données'!$B2409),""))</f>
        <v/>
      </c>
      <c r="V2409" s="39" t="str">
        <f>IF(V$1&gt;$AE$1,"-",IFERROR(IF(DATEDIF('Base de données'!$A2409,V$1,"d")&lt;&gt;0,"",'Base de données'!$B2409),""))</f>
        <v/>
      </c>
      <c r="W2409" s="34"/>
      <c r="X2409" s="30" t="str">
        <f>'Base de données'!$C2409&amp;" "&amp;'Base de données'!$D2409</f>
        <v>Paul Lucas</v>
      </c>
      <c r="Y2409" s="31">
        <f>COUNTIF('Base de données'!$B:$B,'Base de données'!$B2409)</f>
        <v>12</v>
      </c>
      <c r="AA2409" s="87" cm="1">
        <f t="array" aca="1" ref="AA2409" ca="1">INDIRECT("'Base de données'!A" &amp; ROW(Y2409))</f>
        <v>45901</v>
      </c>
      <c r="AB2409" s="51" t="str" cm="1">
        <f t="array" aca="1" ref="AB2409" ca="1">INDIRECT("'Base de données'!B" &amp; ROW(Z2409))</f>
        <v>EIWAR</v>
      </c>
    </row>
    <row r="2410" spans="1:28" x14ac:dyDescent="0.3">
      <c r="A2410" s="41" t="str">
        <f ca="1">IF(IF(AND($B2410&lt;&gt;"-",$B2410=$E2410),"Entrée et sortie","-")="Entrée et sortie",'Base de données'!$B2410,"-")</f>
        <v>-</v>
      </c>
      <c r="B2410" s="41" t="str">
        <f t="shared" ca="1" si="151"/>
        <v>-</v>
      </c>
      <c r="C2410" s="41" t="str">
        <f t="shared" ca="1" si="152"/>
        <v>-</v>
      </c>
      <c r="D2410" s="41" t="str">
        <f>IF($F2410="sortie en cours d'année",'Base de données'!$B2410,"-")</f>
        <v>-</v>
      </c>
      <c r="E2410" s="41" t="str">
        <f>IF($H2410="entrée en cours d'année",'Base de données'!$B2410,"-")</f>
        <v>-</v>
      </c>
      <c r="F2410" s="37" t="str">
        <f t="shared" si="149"/>
        <v/>
      </c>
      <c r="G2410" s="37" t="str">
        <f>IF($J2410="mouvement",_xlfn.XLOOKUP('Base de données'!$B2410,$V:$V,$V:$V,0),"")</f>
        <v/>
      </c>
      <c r="H2410" s="37" t="str">
        <f t="shared" si="150"/>
        <v/>
      </c>
      <c r="I2410" s="37" t="str">
        <f>IF($J2410="mouvement",_xlfn.XLOOKUP('Base de données'!$B2410,$K:$K,$K:$K,0),"")</f>
        <v/>
      </c>
      <c r="J2410" s="38" t="str">
        <f>IF(AND(Y2410&lt;&gt;MAX(Y:Y),COUNTIF(K2410:V2410,'Base de données'!$B2410)&gt;0),"mouvement","")</f>
        <v/>
      </c>
      <c r="K2410" s="39" t="str">
        <f>IF(K$1&gt;$AE$1,"-",IFERROR(IF(DATEDIF('Base de données'!$A2410,K$1,"d")&lt;&gt;0,"",'Base de données'!$B2410),""))</f>
        <v/>
      </c>
      <c r="L2410" s="39" t="str">
        <f>IF(L$1&gt;$AE$1,"-",IFERROR(IF(DATEDIF('Base de données'!$A2410,L$1,"d")&lt;&gt;0,"",'Base de données'!$B2410),""))</f>
        <v/>
      </c>
      <c r="M2410" s="39" t="str">
        <f>IF(M$1&gt;$AE$1,"-",IFERROR(IF(DATEDIF('Base de données'!$A2410,M$1,"d")&lt;&gt;0,"",'Base de données'!$B2410),""))</f>
        <v/>
      </c>
      <c r="N2410" s="39" t="str">
        <f>IF(N$1&gt;$AE$1,"-",IFERROR(IF(DATEDIF('Base de données'!$A2410,N$1,"d")&lt;&gt;0,"",'Base de données'!$B2410),""))</f>
        <v/>
      </c>
      <c r="O2410" s="39" t="str">
        <f>IF(O$1&gt;$AE$1,"-",IFERROR(IF(DATEDIF('Base de données'!$A2410,O$1,"d")&lt;&gt;0,"",'Base de données'!$B2410),""))</f>
        <v/>
      </c>
      <c r="P2410" s="39" t="str">
        <f>IF(P$1&gt;$AE$1,"-",IFERROR(IF(DATEDIF('Base de données'!$A2410,P$1,"d")&lt;&gt;0,"",'Base de données'!$B2410),""))</f>
        <v/>
      </c>
      <c r="Q2410" s="39" t="str">
        <f>IF(Q$1&gt;$AE$1,"-",IFERROR(IF(DATEDIF('Base de données'!$A2410,Q$1,"d")&lt;&gt;0,"",'Base de données'!$B2410),""))</f>
        <v/>
      </c>
      <c r="R2410" s="39" t="str">
        <f>IF(R$1&gt;$AE$1,"-",IFERROR(IF(DATEDIF('Base de données'!$A2410,R$1,"d")&lt;&gt;0,"",'Base de données'!$B2410),""))</f>
        <v/>
      </c>
      <c r="S2410" s="39" t="str">
        <f>IF(S$1&gt;$AE$1,"-",IFERROR(IF(DATEDIF('Base de données'!$A2410,S$1,"d")&lt;&gt;0,"",'Base de données'!$B2410),""))</f>
        <v>DBD40</v>
      </c>
      <c r="T2410" s="39" t="str">
        <f>IF(T$1&gt;$AE$1,"-",IFERROR(IF(DATEDIF('Base de données'!$A2410,T$1,"d")&lt;&gt;0,"",'Base de données'!$B2410),""))</f>
        <v/>
      </c>
      <c r="U2410" s="39" t="str">
        <f>IF(U$1&gt;$AE$1,"-",IFERROR(IF(DATEDIF('Base de données'!$A2410,U$1,"d")&lt;&gt;0,"",'Base de données'!$B2410),""))</f>
        <v/>
      </c>
      <c r="V2410" s="39" t="str">
        <f>IF(V$1&gt;$AE$1,"-",IFERROR(IF(DATEDIF('Base de données'!$A2410,V$1,"d")&lt;&gt;0,"",'Base de données'!$B2410),""))</f>
        <v/>
      </c>
      <c r="W2410" s="34"/>
      <c r="X2410" s="30" t="str">
        <f>'Base de données'!$C2410&amp;" "&amp;'Base de données'!$D2410</f>
        <v>Maillet Adèle</v>
      </c>
      <c r="Y2410" s="31">
        <f>COUNTIF('Base de données'!$B:$B,'Base de données'!$B2410)</f>
        <v>12</v>
      </c>
      <c r="AA2410" s="87" cm="1">
        <f t="array" aca="1" ref="AA2410" ca="1">INDIRECT("'Base de données'!A" &amp; ROW(Y2410))</f>
        <v>45901</v>
      </c>
      <c r="AB2410" s="51" t="str" cm="1">
        <f t="array" aca="1" ref="AB2410" ca="1">INDIRECT("'Base de données'!B" &amp; ROW(Z2410))</f>
        <v>DBD40</v>
      </c>
    </row>
    <row r="2411" spans="1:28" x14ac:dyDescent="0.3">
      <c r="A2411" s="41" t="str">
        <f ca="1">IF(IF(AND($B2411&lt;&gt;"-",$B2411=$E2411),"Entrée et sortie","-")="Entrée et sortie",'Base de données'!$B2411,"-")</f>
        <v>-</v>
      </c>
      <c r="B2411" s="41" t="str">
        <f t="shared" ca="1" si="151"/>
        <v>-</v>
      </c>
      <c r="C2411" s="41" t="str">
        <f t="shared" ca="1" si="152"/>
        <v>-</v>
      </c>
      <c r="D2411" s="41" t="str">
        <f>IF($F2411="sortie en cours d'année",'Base de données'!$B2411,"-")</f>
        <v>-</v>
      </c>
      <c r="E2411" s="41" t="str">
        <f>IF($H2411="entrée en cours d'année",'Base de données'!$B2411,"-")</f>
        <v>-</v>
      </c>
      <c r="F2411" s="37" t="str">
        <f t="shared" si="149"/>
        <v/>
      </c>
      <c r="G2411" s="37" t="str">
        <f>IF($J2411="mouvement",_xlfn.XLOOKUP('Base de données'!$B2411,$V:$V,$V:$V,0),"")</f>
        <v/>
      </c>
      <c r="H2411" s="37" t="str">
        <f t="shared" si="150"/>
        <v/>
      </c>
      <c r="I2411" s="37" t="str">
        <f>IF($J2411="mouvement",_xlfn.XLOOKUP('Base de données'!$B2411,$K:$K,$K:$K,0),"")</f>
        <v/>
      </c>
      <c r="J2411" s="38" t="str">
        <f>IF(AND(Y2411&lt;&gt;MAX(Y:Y),COUNTIF(K2411:V2411,'Base de données'!$B2411)&gt;0),"mouvement","")</f>
        <v/>
      </c>
      <c r="K2411" s="39" t="str">
        <f>IF(K$1&gt;$AE$1,"-",IFERROR(IF(DATEDIF('Base de données'!$A2411,K$1,"d")&lt;&gt;0,"",'Base de données'!$B2411),""))</f>
        <v/>
      </c>
      <c r="L2411" s="39" t="str">
        <f>IF(L$1&gt;$AE$1,"-",IFERROR(IF(DATEDIF('Base de données'!$A2411,L$1,"d")&lt;&gt;0,"",'Base de données'!$B2411),""))</f>
        <v/>
      </c>
      <c r="M2411" s="39" t="str">
        <f>IF(M$1&gt;$AE$1,"-",IFERROR(IF(DATEDIF('Base de données'!$A2411,M$1,"d")&lt;&gt;0,"",'Base de données'!$B2411),""))</f>
        <v/>
      </c>
      <c r="N2411" s="39" t="str">
        <f>IF(N$1&gt;$AE$1,"-",IFERROR(IF(DATEDIF('Base de données'!$A2411,N$1,"d")&lt;&gt;0,"",'Base de données'!$B2411),""))</f>
        <v/>
      </c>
      <c r="O2411" s="39" t="str">
        <f>IF(O$1&gt;$AE$1,"-",IFERROR(IF(DATEDIF('Base de données'!$A2411,O$1,"d")&lt;&gt;0,"",'Base de données'!$B2411),""))</f>
        <v/>
      </c>
      <c r="P2411" s="39" t="str">
        <f>IF(P$1&gt;$AE$1,"-",IFERROR(IF(DATEDIF('Base de données'!$A2411,P$1,"d")&lt;&gt;0,"",'Base de données'!$B2411),""))</f>
        <v/>
      </c>
      <c r="Q2411" s="39" t="str">
        <f>IF(Q$1&gt;$AE$1,"-",IFERROR(IF(DATEDIF('Base de données'!$A2411,Q$1,"d")&lt;&gt;0,"",'Base de données'!$B2411),""))</f>
        <v/>
      </c>
      <c r="R2411" s="39" t="str">
        <f>IF(R$1&gt;$AE$1,"-",IFERROR(IF(DATEDIF('Base de données'!$A2411,R$1,"d")&lt;&gt;0,"",'Base de données'!$B2411),""))</f>
        <v/>
      </c>
      <c r="S2411" s="39" t="str">
        <f>IF(S$1&gt;$AE$1,"-",IFERROR(IF(DATEDIF('Base de données'!$A2411,S$1,"d")&lt;&gt;0,"",'Base de données'!$B2411),""))</f>
        <v>0M06O</v>
      </c>
      <c r="T2411" s="39" t="str">
        <f>IF(T$1&gt;$AE$1,"-",IFERROR(IF(DATEDIF('Base de données'!$A2411,T$1,"d")&lt;&gt;0,"",'Base de données'!$B2411),""))</f>
        <v/>
      </c>
      <c r="U2411" s="39" t="str">
        <f>IF(U$1&gt;$AE$1,"-",IFERROR(IF(DATEDIF('Base de données'!$A2411,U$1,"d")&lt;&gt;0,"",'Base de données'!$B2411),""))</f>
        <v/>
      </c>
      <c r="V2411" s="39" t="str">
        <f>IF(V$1&gt;$AE$1,"-",IFERROR(IF(DATEDIF('Base de données'!$A2411,V$1,"d")&lt;&gt;0,"",'Base de données'!$B2411),""))</f>
        <v/>
      </c>
      <c r="W2411" s="34"/>
      <c r="X2411" s="30" t="str">
        <f>'Base de données'!$C2411&amp;" "&amp;'Base de données'!$D2411</f>
        <v>Daniel Lorraine</v>
      </c>
      <c r="Y2411" s="31">
        <f>COUNTIF('Base de données'!$B:$B,'Base de données'!$B2411)</f>
        <v>12</v>
      </c>
      <c r="AA2411" s="87" cm="1">
        <f t="array" aca="1" ref="AA2411" ca="1">INDIRECT("'Base de données'!A" &amp; ROW(Y2411))</f>
        <v>45901</v>
      </c>
      <c r="AB2411" s="51" t="str" cm="1">
        <f t="array" aca="1" ref="AB2411" ca="1">INDIRECT("'Base de données'!B" &amp; ROW(Z2411))</f>
        <v>0M06O</v>
      </c>
    </row>
    <row r="2412" spans="1:28" x14ac:dyDescent="0.3">
      <c r="A2412" s="41" t="str">
        <f ca="1">IF(IF(AND($B2412&lt;&gt;"-",$B2412=$E2412),"Entrée et sortie","-")="Entrée et sortie",'Base de données'!$B2412,"-")</f>
        <v>-</v>
      </c>
      <c r="B2412" s="41" t="str">
        <f t="shared" ca="1" si="151"/>
        <v>B7BI1</v>
      </c>
      <c r="C2412" s="41" t="str">
        <f t="shared" ca="1" si="152"/>
        <v>B7BI1</v>
      </c>
      <c r="D2412" s="41" t="str">
        <f>IF($F2412="sortie en cours d'année",'Base de données'!$B2412,"-")</f>
        <v>B7BI1</v>
      </c>
      <c r="E2412" s="41" t="str">
        <f>IF($H2412="entrée en cours d'année",'Base de données'!$B2412,"-")</f>
        <v>-</v>
      </c>
      <c r="F2412" s="37" t="str">
        <f t="shared" si="149"/>
        <v>sortie en cours d'année</v>
      </c>
      <c r="G2412" s="37">
        <f>IF($J2412="mouvement",_xlfn.XLOOKUP('Base de données'!$B2412,$V:$V,$V:$V,0),"")</f>
        <v>0</v>
      </c>
      <c r="H2412" s="37" t="str">
        <f t="shared" si="150"/>
        <v/>
      </c>
      <c r="I2412" s="37" t="str">
        <f>IF($J2412="mouvement",_xlfn.XLOOKUP('Base de données'!$B2412,$K:$K,$K:$K,0),"")</f>
        <v>B7BI1</v>
      </c>
      <c r="J2412" s="38" t="str">
        <f>IF(AND(Y2412&lt;&gt;MAX(Y:Y),COUNTIF(K2412:V2412,'Base de données'!$B2412)&gt;0),"mouvement","")</f>
        <v>mouvement</v>
      </c>
      <c r="K2412" s="39" t="str">
        <f>IF(K$1&gt;$AE$1,"-",IFERROR(IF(DATEDIF('Base de données'!$A2412,K$1,"d")&lt;&gt;0,"",'Base de données'!$B2412),""))</f>
        <v/>
      </c>
      <c r="L2412" s="39" t="str">
        <f>IF(L$1&gt;$AE$1,"-",IFERROR(IF(DATEDIF('Base de données'!$A2412,L$1,"d")&lt;&gt;0,"",'Base de données'!$B2412),""))</f>
        <v/>
      </c>
      <c r="M2412" s="39" t="str">
        <f>IF(M$1&gt;$AE$1,"-",IFERROR(IF(DATEDIF('Base de données'!$A2412,M$1,"d")&lt;&gt;0,"",'Base de données'!$B2412),""))</f>
        <v/>
      </c>
      <c r="N2412" s="39" t="str">
        <f>IF(N$1&gt;$AE$1,"-",IFERROR(IF(DATEDIF('Base de données'!$A2412,N$1,"d")&lt;&gt;0,"",'Base de données'!$B2412),""))</f>
        <v/>
      </c>
      <c r="O2412" s="39" t="str">
        <f>IF(O$1&gt;$AE$1,"-",IFERROR(IF(DATEDIF('Base de données'!$A2412,O$1,"d")&lt;&gt;0,"",'Base de données'!$B2412),""))</f>
        <v/>
      </c>
      <c r="P2412" s="39" t="str">
        <f>IF(P$1&gt;$AE$1,"-",IFERROR(IF(DATEDIF('Base de données'!$A2412,P$1,"d")&lt;&gt;0,"",'Base de données'!$B2412),""))</f>
        <v/>
      </c>
      <c r="Q2412" s="39" t="str">
        <f>IF(Q$1&gt;$AE$1,"-",IFERROR(IF(DATEDIF('Base de données'!$A2412,Q$1,"d")&lt;&gt;0,"",'Base de données'!$B2412),""))</f>
        <v/>
      </c>
      <c r="R2412" s="39" t="str">
        <f>IF(R$1&gt;$AE$1,"-",IFERROR(IF(DATEDIF('Base de données'!$A2412,R$1,"d")&lt;&gt;0,"",'Base de données'!$B2412),""))</f>
        <v/>
      </c>
      <c r="S2412" s="39" t="str">
        <f>IF(S$1&gt;$AE$1,"-",IFERROR(IF(DATEDIF('Base de données'!$A2412,S$1,"d")&lt;&gt;0,"",'Base de données'!$B2412),""))</f>
        <v>B7BI1</v>
      </c>
      <c r="T2412" s="39" t="str">
        <f>IF(T$1&gt;$AE$1,"-",IFERROR(IF(DATEDIF('Base de données'!$A2412,T$1,"d")&lt;&gt;0,"",'Base de données'!$B2412),""))</f>
        <v/>
      </c>
      <c r="U2412" s="39" t="str">
        <f>IF(U$1&gt;$AE$1,"-",IFERROR(IF(DATEDIF('Base de données'!$A2412,U$1,"d")&lt;&gt;0,"",'Base de données'!$B2412),""))</f>
        <v/>
      </c>
      <c r="V2412" s="39" t="str">
        <f>IF(V$1&gt;$AE$1,"-",IFERROR(IF(DATEDIF('Base de données'!$A2412,V$1,"d")&lt;&gt;0,"",'Base de données'!$B2412),""))</f>
        <v/>
      </c>
      <c r="W2412" s="34"/>
      <c r="X2412" s="30" t="str">
        <f>'Base de données'!$C2412&amp;" "&amp;'Base de données'!$D2412</f>
        <v>Petitjean Jacqueline</v>
      </c>
      <c r="Y2412" s="31">
        <f>COUNTIF('Base de données'!$B:$B,'Base de données'!$B2412)</f>
        <v>10</v>
      </c>
      <c r="AA2412" s="87" cm="1">
        <f t="array" aca="1" ref="AA2412" ca="1">INDIRECT("'Base de données'!A" &amp; ROW(Y2412))</f>
        <v>45901</v>
      </c>
      <c r="AB2412" s="51" t="str" cm="1">
        <f t="array" aca="1" ref="AB2412" ca="1">INDIRECT("'Base de données'!B" &amp; ROW(Z2412))</f>
        <v>B7BI1</v>
      </c>
    </row>
    <row r="2413" spans="1:28" x14ac:dyDescent="0.3">
      <c r="A2413" s="41" t="str">
        <f ca="1">IF(IF(AND($B2413&lt;&gt;"-",$B2413=$E2413),"Entrée et sortie","-")="Entrée et sortie",'Base de données'!$B2413,"-")</f>
        <v>-</v>
      </c>
      <c r="B2413" s="41" t="str">
        <f t="shared" ca="1" si="151"/>
        <v>-</v>
      </c>
      <c r="C2413" s="41" t="str">
        <f t="shared" ca="1" si="152"/>
        <v>-</v>
      </c>
      <c r="D2413" s="41" t="str">
        <f>IF($F2413="sortie en cours d'année",'Base de données'!$B2413,"-")</f>
        <v>-</v>
      </c>
      <c r="E2413" s="41" t="str">
        <f>IF($H2413="entrée en cours d'année",'Base de données'!$B2413,"-")</f>
        <v>-</v>
      </c>
      <c r="F2413" s="37" t="str">
        <f t="shared" si="149"/>
        <v/>
      </c>
      <c r="G2413" s="37" t="str">
        <f>IF($J2413="mouvement",_xlfn.XLOOKUP('Base de données'!$B2413,$V:$V,$V:$V,0),"")</f>
        <v/>
      </c>
      <c r="H2413" s="37" t="str">
        <f t="shared" si="150"/>
        <v/>
      </c>
      <c r="I2413" s="37" t="str">
        <f>IF($J2413="mouvement",_xlfn.XLOOKUP('Base de données'!$B2413,$K:$K,$K:$K,0),"")</f>
        <v/>
      </c>
      <c r="J2413" s="38" t="str">
        <f>IF(AND(Y2413&lt;&gt;MAX(Y:Y),COUNTIF(K2413:V2413,'Base de données'!$B2413)&gt;0),"mouvement","")</f>
        <v/>
      </c>
      <c r="K2413" s="39" t="str">
        <f>IF(K$1&gt;$AE$1,"-",IFERROR(IF(DATEDIF('Base de données'!$A2413,K$1,"d")&lt;&gt;0,"",'Base de données'!$B2413),""))</f>
        <v/>
      </c>
      <c r="L2413" s="39" t="str">
        <f>IF(L$1&gt;$AE$1,"-",IFERROR(IF(DATEDIF('Base de données'!$A2413,L$1,"d")&lt;&gt;0,"",'Base de données'!$B2413),""))</f>
        <v/>
      </c>
      <c r="M2413" s="39" t="str">
        <f>IF(M$1&gt;$AE$1,"-",IFERROR(IF(DATEDIF('Base de données'!$A2413,M$1,"d")&lt;&gt;0,"",'Base de données'!$B2413),""))</f>
        <v/>
      </c>
      <c r="N2413" s="39" t="str">
        <f>IF(N$1&gt;$AE$1,"-",IFERROR(IF(DATEDIF('Base de données'!$A2413,N$1,"d")&lt;&gt;0,"",'Base de données'!$B2413),""))</f>
        <v/>
      </c>
      <c r="O2413" s="39" t="str">
        <f>IF(O$1&gt;$AE$1,"-",IFERROR(IF(DATEDIF('Base de données'!$A2413,O$1,"d")&lt;&gt;0,"",'Base de données'!$B2413),""))</f>
        <v/>
      </c>
      <c r="P2413" s="39" t="str">
        <f>IF(P$1&gt;$AE$1,"-",IFERROR(IF(DATEDIF('Base de données'!$A2413,P$1,"d")&lt;&gt;0,"",'Base de données'!$B2413),""))</f>
        <v/>
      </c>
      <c r="Q2413" s="39" t="str">
        <f>IF(Q$1&gt;$AE$1,"-",IFERROR(IF(DATEDIF('Base de données'!$A2413,Q$1,"d")&lt;&gt;0,"",'Base de données'!$B2413),""))</f>
        <v/>
      </c>
      <c r="R2413" s="39" t="str">
        <f>IF(R$1&gt;$AE$1,"-",IFERROR(IF(DATEDIF('Base de données'!$A2413,R$1,"d")&lt;&gt;0,"",'Base de données'!$B2413),""))</f>
        <v/>
      </c>
      <c r="S2413" s="39" t="str">
        <f>IF(S$1&gt;$AE$1,"-",IFERROR(IF(DATEDIF('Base de données'!$A2413,S$1,"d")&lt;&gt;0,"",'Base de données'!$B2413),""))</f>
        <v>YKKN2</v>
      </c>
      <c r="T2413" s="39" t="str">
        <f>IF(T$1&gt;$AE$1,"-",IFERROR(IF(DATEDIF('Base de données'!$A2413,T$1,"d")&lt;&gt;0,"",'Base de données'!$B2413),""))</f>
        <v/>
      </c>
      <c r="U2413" s="39" t="str">
        <f>IF(U$1&gt;$AE$1,"-",IFERROR(IF(DATEDIF('Base de données'!$A2413,U$1,"d")&lt;&gt;0,"",'Base de données'!$B2413),""))</f>
        <v/>
      </c>
      <c r="V2413" s="39" t="str">
        <f>IF(V$1&gt;$AE$1,"-",IFERROR(IF(DATEDIF('Base de données'!$A2413,V$1,"d")&lt;&gt;0,"",'Base de données'!$B2413),""))</f>
        <v/>
      </c>
      <c r="W2413" s="34"/>
      <c r="X2413" s="30" t="str">
        <f>'Base de données'!$C2413&amp;" "&amp;'Base de données'!$D2413</f>
        <v>Grondin Mathilde</v>
      </c>
      <c r="Y2413" s="31">
        <f>COUNTIF('Base de données'!$B:$B,'Base de données'!$B2413)</f>
        <v>12</v>
      </c>
      <c r="AA2413" s="87" cm="1">
        <f t="array" aca="1" ref="AA2413" ca="1">INDIRECT("'Base de données'!A" &amp; ROW(Y2413))</f>
        <v>45901</v>
      </c>
      <c r="AB2413" s="51" t="str" cm="1">
        <f t="array" aca="1" ref="AB2413" ca="1">INDIRECT("'Base de données'!B" &amp; ROW(Z2413))</f>
        <v>YKKN2</v>
      </c>
    </row>
    <row r="2414" spans="1:28" x14ac:dyDescent="0.3">
      <c r="A2414" s="41" t="str">
        <f ca="1">IF(IF(AND($B2414&lt;&gt;"-",$B2414=$E2414),"Entrée et sortie","-")="Entrée et sortie",'Base de données'!$B2414,"-")</f>
        <v>-</v>
      </c>
      <c r="B2414" s="41" t="str">
        <f t="shared" ca="1" si="151"/>
        <v>-</v>
      </c>
      <c r="C2414" s="41" t="str">
        <f t="shared" ca="1" si="152"/>
        <v>-</v>
      </c>
      <c r="D2414" s="41" t="str">
        <f>IF($F2414="sortie en cours d'année",'Base de données'!$B2414,"-")</f>
        <v>-</v>
      </c>
      <c r="E2414" s="41" t="str">
        <f>IF($H2414="entrée en cours d'année",'Base de données'!$B2414,"-")</f>
        <v>-</v>
      </c>
      <c r="F2414" s="37" t="str">
        <f t="shared" si="149"/>
        <v/>
      </c>
      <c r="G2414" s="37" t="str">
        <f>IF($J2414="mouvement",_xlfn.XLOOKUP('Base de données'!$B2414,$V:$V,$V:$V,0),"")</f>
        <v/>
      </c>
      <c r="H2414" s="37" t="str">
        <f t="shared" si="150"/>
        <v/>
      </c>
      <c r="I2414" s="37" t="str">
        <f>IF($J2414="mouvement",_xlfn.XLOOKUP('Base de données'!$B2414,$K:$K,$K:$K,0),"")</f>
        <v/>
      </c>
      <c r="J2414" s="38" t="str">
        <f>IF(AND(Y2414&lt;&gt;MAX(Y:Y),COUNTIF(K2414:V2414,'Base de données'!$B2414)&gt;0),"mouvement","")</f>
        <v/>
      </c>
      <c r="K2414" s="39" t="str">
        <f>IF(K$1&gt;$AE$1,"-",IFERROR(IF(DATEDIF('Base de données'!$A2414,K$1,"d")&lt;&gt;0,"",'Base de données'!$B2414),""))</f>
        <v/>
      </c>
      <c r="L2414" s="39" t="str">
        <f>IF(L$1&gt;$AE$1,"-",IFERROR(IF(DATEDIF('Base de données'!$A2414,L$1,"d")&lt;&gt;0,"",'Base de données'!$B2414),""))</f>
        <v/>
      </c>
      <c r="M2414" s="39" t="str">
        <f>IF(M$1&gt;$AE$1,"-",IFERROR(IF(DATEDIF('Base de données'!$A2414,M$1,"d")&lt;&gt;0,"",'Base de données'!$B2414),""))</f>
        <v/>
      </c>
      <c r="N2414" s="39" t="str">
        <f>IF(N$1&gt;$AE$1,"-",IFERROR(IF(DATEDIF('Base de données'!$A2414,N$1,"d")&lt;&gt;0,"",'Base de données'!$B2414),""))</f>
        <v/>
      </c>
      <c r="O2414" s="39" t="str">
        <f>IF(O$1&gt;$AE$1,"-",IFERROR(IF(DATEDIF('Base de données'!$A2414,O$1,"d")&lt;&gt;0,"",'Base de données'!$B2414),""))</f>
        <v/>
      </c>
      <c r="P2414" s="39" t="str">
        <f>IF(P$1&gt;$AE$1,"-",IFERROR(IF(DATEDIF('Base de données'!$A2414,P$1,"d")&lt;&gt;0,"",'Base de données'!$B2414),""))</f>
        <v/>
      </c>
      <c r="Q2414" s="39" t="str">
        <f>IF(Q$1&gt;$AE$1,"-",IFERROR(IF(DATEDIF('Base de données'!$A2414,Q$1,"d")&lt;&gt;0,"",'Base de données'!$B2414),""))</f>
        <v/>
      </c>
      <c r="R2414" s="39" t="str">
        <f>IF(R$1&gt;$AE$1,"-",IFERROR(IF(DATEDIF('Base de données'!$A2414,R$1,"d")&lt;&gt;0,"",'Base de données'!$B2414),""))</f>
        <v/>
      </c>
      <c r="S2414" s="39" t="str">
        <f>IF(S$1&gt;$AE$1,"-",IFERROR(IF(DATEDIF('Base de données'!$A2414,S$1,"d")&lt;&gt;0,"",'Base de données'!$B2414),""))</f>
        <v>HZUGL</v>
      </c>
      <c r="T2414" s="39" t="str">
        <f>IF(T$1&gt;$AE$1,"-",IFERROR(IF(DATEDIF('Base de données'!$A2414,T$1,"d")&lt;&gt;0,"",'Base de données'!$B2414),""))</f>
        <v/>
      </c>
      <c r="U2414" s="39" t="str">
        <f>IF(U$1&gt;$AE$1,"-",IFERROR(IF(DATEDIF('Base de données'!$A2414,U$1,"d")&lt;&gt;0,"",'Base de données'!$B2414),""))</f>
        <v/>
      </c>
      <c r="V2414" s="39" t="str">
        <f>IF(V$1&gt;$AE$1,"-",IFERROR(IF(DATEDIF('Base de données'!$A2414,V$1,"d")&lt;&gt;0,"",'Base de données'!$B2414),""))</f>
        <v/>
      </c>
      <c r="W2414" s="34"/>
      <c r="X2414" s="30" t="str">
        <f>'Base de données'!$C2414&amp;" "&amp;'Base de données'!$D2414</f>
        <v>Guillou William</v>
      </c>
      <c r="Y2414" s="31">
        <f>COUNTIF('Base de données'!$B:$B,'Base de données'!$B2414)</f>
        <v>12</v>
      </c>
      <c r="AA2414" s="87" cm="1">
        <f t="array" aca="1" ref="AA2414" ca="1">INDIRECT("'Base de données'!A" &amp; ROW(Y2414))</f>
        <v>45901</v>
      </c>
      <c r="AB2414" s="51" t="str" cm="1">
        <f t="array" aca="1" ref="AB2414" ca="1">INDIRECT("'Base de données'!B" &amp; ROW(Z2414))</f>
        <v>HZUGL</v>
      </c>
    </row>
    <row r="2415" spans="1:28" x14ac:dyDescent="0.3">
      <c r="A2415" s="41" t="str">
        <f ca="1">IF(IF(AND($B2415&lt;&gt;"-",$B2415=$E2415),"Entrée et sortie","-")="Entrée et sortie",'Base de données'!$B2415,"-")</f>
        <v>-</v>
      </c>
      <c r="B2415" s="41" t="str">
        <f t="shared" ca="1" si="151"/>
        <v>-</v>
      </c>
      <c r="C2415" s="41" t="str">
        <f t="shared" ca="1" si="152"/>
        <v>-</v>
      </c>
      <c r="D2415" s="41" t="str">
        <f>IF($F2415="sortie en cours d'année",'Base de données'!$B2415,"-")</f>
        <v>-</v>
      </c>
      <c r="E2415" s="41" t="str">
        <f>IF($H2415="entrée en cours d'année",'Base de données'!$B2415,"-")</f>
        <v>-</v>
      </c>
      <c r="F2415" s="37" t="str">
        <f t="shared" si="149"/>
        <v/>
      </c>
      <c r="G2415" s="37" t="str">
        <f>IF($J2415="mouvement",_xlfn.XLOOKUP('Base de données'!$B2415,$V:$V,$V:$V,0),"")</f>
        <v/>
      </c>
      <c r="H2415" s="37" t="str">
        <f t="shared" si="150"/>
        <v/>
      </c>
      <c r="I2415" s="37" t="str">
        <f>IF($J2415="mouvement",_xlfn.XLOOKUP('Base de données'!$B2415,$K:$K,$K:$K,0),"")</f>
        <v/>
      </c>
      <c r="J2415" s="38" t="str">
        <f>IF(AND(Y2415&lt;&gt;MAX(Y:Y),COUNTIF(K2415:V2415,'Base de données'!$B2415)&gt;0),"mouvement","")</f>
        <v/>
      </c>
      <c r="K2415" s="39" t="str">
        <f>IF(K$1&gt;$AE$1,"-",IFERROR(IF(DATEDIF('Base de données'!$A2415,K$1,"d")&lt;&gt;0,"",'Base de données'!$B2415),""))</f>
        <v/>
      </c>
      <c r="L2415" s="39" t="str">
        <f>IF(L$1&gt;$AE$1,"-",IFERROR(IF(DATEDIF('Base de données'!$A2415,L$1,"d")&lt;&gt;0,"",'Base de données'!$B2415),""))</f>
        <v/>
      </c>
      <c r="M2415" s="39" t="str">
        <f>IF(M$1&gt;$AE$1,"-",IFERROR(IF(DATEDIF('Base de données'!$A2415,M$1,"d")&lt;&gt;0,"",'Base de données'!$B2415),""))</f>
        <v/>
      </c>
      <c r="N2415" s="39" t="str">
        <f>IF(N$1&gt;$AE$1,"-",IFERROR(IF(DATEDIF('Base de données'!$A2415,N$1,"d")&lt;&gt;0,"",'Base de données'!$B2415),""))</f>
        <v/>
      </c>
      <c r="O2415" s="39" t="str">
        <f>IF(O$1&gt;$AE$1,"-",IFERROR(IF(DATEDIF('Base de données'!$A2415,O$1,"d")&lt;&gt;0,"",'Base de données'!$B2415),""))</f>
        <v/>
      </c>
      <c r="P2415" s="39" t="str">
        <f>IF(P$1&gt;$AE$1,"-",IFERROR(IF(DATEDIF('Base de données'!$A2415,P$1,"d")&lt;&gt;0,"",'Base de données'!$B2415),""))</f>
        <v/>
      </c>
      <c r="Q2415" s="39" t="str">
        <f>IF(Q$1&gt;$AE$1,"-",IFERROR(IF(DATEDIF('Base de données'!$A2415,Q$1,"d")&lt;&gt;0,"",'Base de données'!$B2415),""))</f>
        <v/>
      </c>
      <c r="R2415" s="39" t="str">
        <f>IF(R$1&gt;$AE$1,"-",IFERROR(IF(DATEDIF('Base de données'!$A2415,R$1,"d")&lt;&gt;0,"",'Base de données'!$B2415),""))</f>
        <v/>
      </c>
      <c r="S2415" s="39" t="str">
        <f>IF(S$1&gt;$AE$1,"-",IFERROR(IF(DATEDIF('Base de données'!$A2415,S$1,"d")&lt;&gt;0,"",'Base de données'!$B2415),""))</f>
        <v>O8ZE4</v>
      </c>
      <c r="T2415" s="39" t="str">
        <f>IF(T$1&gt;$AE$1,"-",IFERROR(IF(DATEDIF('Base de données'!$A2415,T$1,"d")&lt;&gt;0,"",'Base de données'!$B2415),""))</f>
        <v/>
      </c>
      <c r="U2415" s="39" t="str">
        <f>IF(U$1&gt;$AE$1,"-",IFERROR(IF(DATEDIF('Base de données'!$A2415,U$1,"d")&lt;&gt;0,"",'Base de données'!$B2415),""))</f>
        <v/>
      </c>
      <c r="V2415" s="39" t="str">
        <f>IF(V$1&gt;$AE$1,"-",IFERROR(IF(DATEDIF('Base de données'!$A2415,V$1,"d")&lt;&gt;0,"",'Base de données'!$B2415),""))</f>
        <v/>
      </c>
      <c r="W2415" s="34"/>
      <c r="X2415" s="30" t="str">
        <f>'Base de données'!$C2415&amp;" "&amp;'Base de données'!$D2415</f>
        <v>Olivier Stéphanie</v>
      </c>
      <c r="Y2415" s="31">
        <f>COUNTIF('Base de données'!$B:$B,'Base de données'!$B2415)</f>
        <v>12</v>
      </c>
      <c r="AA2415" s="87" cm="1">
        <f t="array" aca="1" ref="AA2415" ca="1">INDIRECT("'Base de données'!A" &amp; ROW(Y2415))</f>
        <v>45901</v>
      </c>
      <c r="AB2415" s="51" t="str" cm="1">
        <f t="array" aca="1" ref="AB2415" ca="1">INDIRECT("'Base de données'!B" &amp; ROW(Z2415))</f>
        <v>O8ZE4</v>
      </c>
    </row>
    <row r="2416" spans="1:28" x14ac:dyDescent="0.3">
      <c r="A2416" s="41" t="str">
        <f ca="1">IF(IF(AND($B2416&lt;&gt;"-",$B2416=$E2416),"Entrée et sortie","-")="Entrée et sortie",'Base de données'!$B2416,"-")</f>
        <v>-</v>
      </c>
      <c r="B2416" s="41" t="str">
        <f t="shared" ca="1" si="151"/>
        <v>-</v>
      </c>
      <c r="C2416" s="41" t="str">
        <f t="shared" ca="1" si="152"/>
        <v>-</v>
      </c>
      <c r="D2416" s="41" t="str">
        <f>IF($F2416="sortie en cours d'année",'Base de données'!$B2416,"-")</f>
        <v>-</v>
      </c>
      <c r="E2416" s="41" t="str">
        <f>IF($H2416="entrée en cours d'année",'Base de données'!$B2416,"-")</f>
        <v>-</v>
      </c>
      <c r="F2416" s="37" t="str">
        <f t="shared" si="149"/>
        <v/>
      </c>
      <c r="G2416" s="37" t="str">
        <f>IF($J2416="mouvement",_xlfn.XLOOKUP('Base de données'!$B2416,$V:$V,$V:$V,0),"")</f>
        <v/>
      </c>
      <c r="H2416" s="37" t="str">
        <f t="shared" si="150"/>
        <v/>
      </c>
      <c r="I2416" s="37" t="str">
        <f>IF($J2416="mouvement",_xlfn.XLOOKUP('Base de données'!$B2416,$K:$K,$K:$K,0),"")</f>
        <v/>
      </c>
      <c r="J2416" s="38" t="str">
        <f>IF(AND(Y2416&lt;&gt;MAX(Y:Y),COUNTIF(K2416:V2416,'Base de données'!$B2416)&gt;0),"mouvement","")</f>
        <v/>
      </c>
      <c r="K2416" s="39" t="str">
        <f>IF(K$1&gt;$AE$1,"-",IFERROR(IF(DATEDIF('Base de données'!$A2416,K$1,"d")&lt;&gt;0,"",'Base de données'!$B2416),""))</f>
        <v/>
      </c>
      <c r="L2416" s="39" t="str">
        <f>IF(L$1&gt;$AE$1,"-",IFERROR(IF(DATEDIF('Base de données'!$A2416,L$1,"d")&lt;&gt;0,"",'Base de données'!$B2416),""))</f>
        <v/>
      </c>
      <c r="M2416" s="39" t="str">
        <f>IF(M$1&gt;$AE$1,"-",IFERROR(IF(DATEDIF('Base de données'!$A2416,M$1,"d")&lt;&gt;0,"",'Base de données'!$B2416),""))</f>
        <v/>
      </c>
      <c r="N2416" s="39" t="str">
        <f>IF(N$1&gt;$AE$1,"-",IFERROR(IF(DATEDIF('Base de données'!$A2416,N$1,"d")&lt;&gt;0,"",'Base de données'!$B2416),""))</f>
        <v/>
      </c>
      <c r="O2416" s="39" t="str">
        <f>IF(O$1&gt;$AE$1,"-",IFERROR(IF(DATEDIF('Base de données'!$A2416,O$1,"d")&lt;&gt;0,"",'Base de données'!$B2416),""))</f>
        <v/>
      </c>
      <c r="P2416" s="39" t="str">
        <f>IF(P$1&gt;$AE$1,"-",IFERROR(IF(DATEDIF('Base de données'!$A2416,P$1,"d")&lt;&gt;0,"",'Base de données'!$B2416),""))</f>
        <v/>
      </c>
      <c r="Q2416" s="39" t="str">
        <f>IF(Q$1&gt;$AE$1,"-",IFERROR(IF(DATEDIF('Base de données'!$A2416,Q$1,"d")&lt;&gt;0,"",'Base de données'!$B2416),""))</f>
        <v/>
      </c>
      <c r="R2416" s="39" t="str">
        <f>IF(R$1&gt;$AE$1,"-",IFERROR(IF(DATEDIF('Base de données'!$A2416,R$1,"d")&lt;&gt;0,"",'Base de données'!$B2416),""))</f>
        <v/>
      </c>
      <c r="S2416" s="39" t="str">
        <f>IF(S$1&gt;$AE$1,"-",IFERROR(IF(DATEDIF('Base de données'!$A2416,S$1,"d")&lt;&gt;0,"",'Base de données'!$B2416),""))</f>
        <v>5RTGL</v>
      </c>
      <c r="T2416" s="39" t="str">
        <f>IF(T$1&gt;$AE$1,"-",IFERROR(IF(DATEDIF('Base de données'!$A2416,T$1,"d")&lt;&gt;0,"",'Base de données'!$B2416),""))</f>
        <v/>
      </c>
      <c r="U2416" s="39" t="str">
        <f>IF(U$1&gt;$AE$1,"-",IFERROR(IF(DATEDIF('Base de données'!$A2416,U$1,"d")&lt;&gt;0,"",'Base de données'!$B2416),""))</f>
        <v/>
      </c>
      <c r="V2416" s="39" t="str">
        <f>IF(V$1&gt;$AE$1,"-",IFERROR(IF(DATEDIF('Base de données'!$A2416,V$1,"d")&lt;&gt;0,"",'Base de données'!$B2416),""))</f>
        <v/>
      </c>
      <c r="W2416" s="34"/>
      <c r="X2416" s="30" t="str">
        <f>'Base de données'!$C2416&amp;" "&amp;'Base de données'!$D2416</f>
        <v>Joubert Étienne</v>
      </c>
      <c r="Y2416" s="31">
        <f>COUNTIF('Base de données'!$B:$B,'Base de données'!$B2416)</f>
        <v>12</v>
      </c>
      <c r="AA2416" s="87" cm="1">
        <f t="array" aca="1" ref="AA2416" ca="1">INDIRECT("'Base de données'!A" &amp; ROW(Y2416))</f>
        <v>45901</v>
      </c>
      <c r="AB2416" s="51" t="str" cm="1">
        <f t="array" aca="1" ref="AB2416" ca="1">INDIRECT("'Base de données'!B" &amp; ROW(Z2416))</f>
        <v>5RTGL</v>
      </c>
    </row>
    <row r="2417" spans="1:28" x14ac:dyDescent="0.3">
      <c r="A2417" s="41" t="str">
        <f ca="1">IF(IF(AND($B2417&lt;&gt;"-",$B2417=$E2417),"Entrée et sortie","-")="Entrée et sortie",'Base de données'!$B2417,"-")</f>
        <v>-</v>
      </c>
      <c r="B2417" s="41" t="str">
        <f t="shared" ca="1" si="151"/>
        <v>-</v>
      </c>
      <c r="C2417" s="41" t="str">
        <f t="shared" ca="1" si="152"/>
        <v>-</v>
      </c>
      <c r="D2417" s="41" t="str">
        <f>IF($F2417="sortie en cours d'année",'Base de données'!$B2417,"-")</f>
        <v>-</v>
      </c>
      <c r="E2417" s="41" t="str">
        <f>IF($H2417="entrée en cours d'année",'Base de données'!$B2417,"-")</f>
        <v>-</v>
      </c>
      <c r="F2417" s="37" t="str">
        <f t="shared" si="149"/>
        <v/>
      </c>
      <c r="G2417" s="37" t="str">
        <f>IF($J2417="mouvement",_xlfn.XLOOKUP('Base de données'!$B2417,$V:$V,$V:$V,0),"")</f>
        <v/>
      </c>
      <c r="H2417" s="37" t="str">
        <f t="shared" si="150"/>
        <v/>
      </c>
      <c r="I2417" s="37" t="str">
        <f>IF($J2417="mouvement",_xlfn.XLOOKUP('Base de données'!$B2417,$K:$K,$K:$K,0),"")</f>
        <v/>
      </c>
      <c r="J2417" s="38" t="str">
        <f>IF(AND(Y2417&lt;&gt;MAX(Y:Y),COUNTIF(K2417:V2417,'Base de données'!$B2417)&gt;0),"mouvement","")</f>
        <v/>
      </c>
      <c r="K2417" s="39" t="str">
        <f>IF(K$1&gt;$AE$1,"-",IFERROR(IF(DATEDIF('Base de données'!$A2417,K$1,"d")&lt;&gt;0,"",'Base de données'!$B2417),""))</f>
        <v/>
      </c>
      <c r="L2417" s="39" t="str">
        <f>IF(L$1&gt;$AE$1,"-",IFERROR(IF(DATEDIF('Base de données'!$A2417,L$1,"d")&lt;&gt;0,"",'Base de données'!$B2417),""))</f>
        <v/>
      </c>
      <c r="M2417" s="39" t="str">
        <f>IF(M$1&gt;$AE$1,"-",IFERROR(IF(DATEDIF('Base de données'!$A2417,M$1,"d")&lt;&gt;0,"",'Base de données'!$B2417),""))</f>
        <v/>
      </c>
      <c r="N2417" s="39" t="str">
        <f>IF(N$1&gt;$AE$1,"-",IFERROR(IF(DATEDIF('Base de données'!$A2417,N$1,"d")&lt;&gt;0,"",'Base de données'!$B2417),""))</f>
        <v/>
      </c>
      <c r="O2417" s="39" t="str">
        <f>IF(O$1&gt;$AE$1,"-",IFERROR(IF(DATEDIF('Base de données'!$A2417,O$1,"d")&lt;&gt;0,"",'Base de données'!$B2417),""))</f>
        <v/>
      </c>
      <c r="P2417" s="39" t="str">
        <f>IF(P$1&gt;$AE$1,"-",IFERROR(IF(DATEDIF('Base de données'!$A2417,P$1,"d")&lt;&gt;0,"",'Base de données'!$B2417),""))</f>
        <v/>
      </c>
      <c r="Q2417" s="39" t="str">
        <f>IF(Q$1&gt;$AE$1,"-",IFERROR(IF(DATEDIF('Base de données'!$A2417,Q$1,"d")&lt;&gt;0,"",'Base de données'!$B2417),""))</f>
        <v/>
      </c>
      <c r="R2417" s="39" t="str">
        <f>IF(R$1&gt;$AE$1,"-",IFERROR(IF(DATEDIF('Base de données'!$A2417,R$1,"d")&lt;&gt;0,"",'Base de données'!$B2417),""))</f>
        <v/>
      </c>
      <c r="S2417" s="39" t="str">
        <f>IF(S$1&gt;$AE$1,"-",IFERROR(IF(DATEDIF('Base de données'!$A2417,S$1,"d")&lt;&gt;0,"",'Base de données'!$B2417),""))</f>
        <v>SKG2X</v>
      </c>
      <c r="T2417" s="39" t="str">
        <f>IF(T$1&gt;$AE$1,"-",IFERROR(IF(DATEDIF('Base de données'!$A2417,T$1,"d")&lt;&gt;0,"",'Base de données'!$B2417),""))</f>
        <v/>
      </c>
      <c r="U2417" s="39" t="str">
        <f>IF(U$1&gt;$AE$1,"-",IFERROR(IF(DATEDIF('Base de données'!$A2417,U$1,"d")&lt;&gt;0,"",'Base de données'!$B2417),""))</f>
        <v/>
      </c>
      <c r="V2417" s="39" t="str">
        <f>IF(V$1&gt;$AE$1,"-",IFERROR(IF(DATEDIF('Base de données'!$A2417,V$1,"d")&lt;&gt;0,"",'Base de données'!$B2417),""))</f>
        <v/>
      </c>
      <c r="W2417" s="34"/>
      <c r="X2417" s="30" t="str">
        <f>'Base de données'!$C2417&amp;" "&amp;'Base de données'!$D2417</f>
        <v>Lebon David</v>
      </c>
      <c r="Y2417" s="31">
        <f>COUNTIF('Base de données'!$B:$B,'Base de données'!$B2417)</f>
        <v>12</v>
      </c>
      <c r="AA2417" s="87" cm="1">
        <f t="array" aca="1" ref="AA2417" ca="1">INDIRECT("'Base de données'!A" &amp; ROW(Y2417))</f>
        <v>45901</v>
      </c>
      <c r="AB2417" s="51" t="str" cm="1">
        <f t="array" aca="1" ref="AB2417" ca="1">INDIRECT("'Base de données'!B" &amp; ROW(Z2417))</f>
        <v>SKG2X</v>
      </c>
    </row>
    <row r="2418" spans="1:28" x14ac:dyDescent="0.3">
      <c r="A2418" s="41" t="str">
        <f ca="1">IF(IF(AND($B2418&lt;&gt;"-",$B2418=$E2418),"Entrée et sortie","-")="Entrée et sortie",'Base de données'!$B2418,"-")</f>
        <v>-</v>
      </c>
      <c r="B2418" s="41" t="str">
        <f t="shared" ca="1" si="151"/>
        <v>-</v>
      </c>
      <c r="C2418" s="41" t="str">
        <f t="shared" ca="1" si="152"/>
        <v>-</v>
      </c>
      <c r="D2418" s="41" t="str">
        <f>IF($F2418="sortie en cours d'année",'Base de données'!$B2418,"-")</f>
        <v>-</v>
      </c>
      <c r="E2418" s="41" t="str">
        <f>IF($H2418="entrée en cours d'année",'Base de données'!$B2418,"-")</f>
        <v>-</v>
      </c>
      <c r="F2418" s="37" t="str">
        <f t="shared" si="149"/>
        <v/>
      </c>
      <c r="G2418" s="37" t="str">
        <f>IF($J2418="mouvement",_xlfn.XLOOKUP('Base de données'!$B2418,$V:$V,$V:$V,0),"")</f>
        <v/>
      </c>
      <c r="H2418" s="37" t="str">
        <f t="shared" si="150"/>
        <v/>
      </c>
      <c r="I2418" s="37" t="str">
        <f>IF($J2418="mouvement",_xlfn.XLOOKUP('Base de données'!$B2418,$K:$K,$K:$K,0),"")</f>
        <v/>
      </c>
      <c r="J2418" s="38" t="str">
        <f>IF(AND(Y2418&lt;&gt;MAX(Y:Y),COUNTIF(K2418:V2418,'Base de données'!$B2418)&gt;0),"mouvement","")</f>
        <v/>
      </c>
      <c r="K2418" s="39" t="str">
        <f>IF(K$1&gt;$AE$1,"-",IFERROR(IF(DATEDIF('Base de données'!$A2418,K$1,"d")&lt;&gt;0,"",'Base de données'!$B2418),""))</f>
        <v/>
      </c>
      <c r="L2418" s="39" t="str">
        <f>IF(L$1&gt;$AE$1,"-",IFERROR(IF(DATEDIF('Base de données'!$A2418,L$1,"d")&lt;&gt;0,"",'Base de données'!$B2418),""))</f>
        <v/>
      </c>
      <c r="M2418" s="39" t="str">
        <f>IF(M$1&gt;$AE$1,"-",IFERROR(IF(DATEDIF('Base de données'!$A2418,M$1,"d")&lt;&gt;0,"",'Base de données'!$B2418),""))</f>
        <v/>
      </c>
      <c r="N2418" s="39" t="str">
        <f>IF(N$1&gt;$AE$1,"-",IFERROR(IF(DATEDIF('Base de données'!$A2418,N$1,"d")&lt;&gt;0,"",'Base de données'!$B2418),""))</f>
        <v/>
      </c>
      <c r="O2418" s="39" t="str">
        <f>IF(O$1&gt;$AE$1,"-",IFERROR(IF(DATEDIF('Base de données'!$A2418,O$1,"d")&lt;&gt;0,"",'Base de données'!$B2418),""))</f>
        <v/>
      </c>
      <c r="P2418" s="39" t="str">
        <f>IF(P$1&gt;$AE$1,"-",IFERROR(IF(DATEDIF('Base de données'!$A2418,P$1,"d")&lt;&gt;0,"",'Base de données'!$B2418),""))</f>
        <v/>
      </c>
      <c r="Q2418" s="39" t="str">
        <f>IF(Q$1&gt;$AE$1,"-",IFERROR(IF(DATEDIF('Base de données'!$A2418,Q$1,"d")&lt;&gt;0,"",'Base de données'!$B2418),""))</f>
        <v/>
      </c>
      <c r="R2418" s="39" t="str">
        <f>IF(R$1&gt;$AE$1,"-",IFERROR(IF(DATEDIF('Base de données'!$A2418,R$1,"d")&lt;&gt;0,"",'Base de données'!$B2418),""))</f>
        <v/>
      </c>
      <c r="S2418" s="39" t="str">
        <f>IF(S$1&gt;$AE$1,"-",IFERROR(IF(DATEDIF('Base de données'!$A2418,S$1,"d")&lt;&gt;0,"",'Base de données'!$B2418),""))</f>
        <v>RYDJX</v>
      </c>
      <c r="T2418" s="39" t="str">
        <f>IF(T$1&gt;$AE$1,"-",IFERROR(IF(DATEDIF('Base de données'!$A2418,T$1,"d")&lt;&gt;0,"",'Base de données'!$B2418),""))</f>
        <v/>
      </c>
      <c r="U2418" s="39" t="str">
        <f>IF(U$1&gt;$AE$1,"-",IFERROR(IF(DATEDIF('Base de données'!$A2418,U$1,"d")&lt;&gt;0,"",'Base de données'!$B2418),""))</f>
        <v/>
      </c>
      <c r="V2418" s="39" t="str">
        <f>IF(V$1&gt;$AE$1,"-",IFERROR(IF(DATEDIF('Base de données'!$A2418,V$1,"d")&lt;&gt;0,"",'Base de données'!$B2418),""))</f>
        <v/>
      </c>
      <c r="W2418" s="34"/>
      <c r="X2418" s="30" t="str">
        <f>'Base de données'!$C2418&amp;" "&amp;'Base de données'!$D2418</f>
        <v>Marie Denis</v>
      </c>
      <c r="Y2418" s="31">
        <f>COUNTIF('Base de données'!$B:$B,'Base de données'!$B2418)</f>
        <v>12</v>
      </c>
      <c r="AA2418" s="87" cm="1">
        <f t="array" aca="1" ref="AA2418" ca="1">INDIRECT("'Base de données'!A" &amp; ROW(Y2418))</f>
        <v>45901</v>
      </c>
      <c r="AB2418" s="51" t="str" cm="1">
        <f t="array" aca="1" ref="AB2418" ca="1">INDIRECT("'Base de données'!B" &amp; ROW(Z2418))</f>
        <v>RYDJX</v>
      </c>
    </row>
    <row r="2419" spans="1:28" x14ac:dyDescent="0.3">
      <c r="A2419" s="41" t="str">
        <f ca="1">IF(IF(AND($B2419&lt;&gt;"-",$B2419=$E2419),"Entrée et sortie","-")="Entrée et sortie",'Base de données'!$B2419,"-")</f>
        <v>-</v>
      </c>
      <c r="B2419" s="41" t="str">
        <f t="shared" ca="1" si="151"/>
        <v>-</v>
      </c>
      <c r="C2419" s="41" t="str">
        <f t="shared" ca="1" si="152"/>
        <v>-</v>
      </c>
      <c r="D2419" s="41" t="str">
        <f>IF($F2419="sortie en cours d'année",'Base de données'!$B2419,"-")</f>
        <v>-</v>
      </c>
      <c r="E2419" s="41" t="str">
        <f>IF($H2419="entrée en cours d'année",'Base de données'!$B2419,"-")</f>
        <v>-</v>
      </c>
      <c r="F2419" s="37" t="str">
        <f t="shared" si="149"/>
        <v/>
      </c>
      <c r="G2419" s="37" t="str">
        <f>IF($J2419="mouvement",_xlfn.XLOOKUP('Base de données'!$B2419,$V:$V,$V:$V,0),"")</f>
        <v/>
      </c>
      <c r="H2419" s="37" t="str">
        <f t="shared" si="150"/>
        <v/>
      </c>
      <c r="I2419" s="37" t="str">
        <f>IF($J2419="mouvement",_xlfn.XLOOKUP('Base de données'!$B2419,$K:$K,$K:$K,0),"")</f>
        <v/>
      </c>
      <c r="J2419" s="38" t="str">
        <f>IF(AND(Y2419&lt;&gt;MAX(Y:Y),COUNTIF(K2419:V2419,'Base de données'!$B2419)&gt;0),"mouvement","")</f>
        <v/>
      </c>
      <c r="K2419" s="39" t="str">
        <f>IF(K$1&gt;$AE$1,"-",IFERROR(IF(DATEDIF('Base de données'!$A2419,K$1,"d")&lt;&gt;0,"",'Base de données'!$B2419),""))</f>
        <v/>
      </c>
      <c r="L2419" s="39" t="str">
        <f>IF(L$1&gt;$AE$1,"-",IFERROR(IF(DATEDIF('Base de données'!$A2419,L$1,"d")&lt;&gt;0,"",'Base de données'!$B2419),""))</f>
        <v/>
      </c>
      <c r="M2419" s="39" t="str">
        <f>IF(M$1&gt;$AE$1,"-",IFERROR(IF(DATEDIF('Base de données'!$A2419,M$1,"d")&lt;&gt;0,"",'Base de données'!$B2419),""))</f>
        <v/>
      </c>
      <c r="N2419" s="39" t="str">
        <f>IF(N$1&gt;$AE$1,"-",IFERROR(IF(DATEDIF('Base de données'!$A2419,N$1,"d")&lt;&gt;0,"",'Base de données'!$B2419),""))</f>
        <v/>
      </c>
      <c r="O2419" s="39" t="str">
        <f>IF(O$1&gt;$AE$1,"-",IFERROR(IF(DATEDIF('Base de données'!$A2419,O$1,"d")&lt;&gt;0,"",'Base de données'!$B2419),""))</f>
        <v/>
      </c>
      <c r="P2419" s="39" t="str">
        <f>IF(P$1&gt;$AE$1,"-",IFERROR(IF(DATEDIF('Base de données'!$A2419,P$1,"d")&lt;&gt;0,"",'Base de données'!$B2419),""))</f>
        <v/>
      </c>
      <c r="Q2419" s="39" t="str">
        <f>IF(Q$1&gt;$AE$1,"-",IFERROR(IF(DATEDIF('Base de données'!$A2419,Q$1,"d")&lt;&gt;0,"",'Base de données'!$B2419),""))</f>
        <v/>
      </c>
      <c r="R2419" s="39" t="str">
        <f>IF(R$1&gt;$AE$1,"-",IFERROR(IF(DATEDIF('Base de données'!$A2419,R$1,"d")&lt;&gt;0,"",'Base de données'!$B2419),""))</f>
        <v/>
      </c>
      <c r="S2419" s="39" t="str">
        <f>IF(S$1&gt;$AE$1,"-",IFERROR(IF(DATEDIF('Base de données'!$A2419,S$1,"d")&lt;&gt;0,"",'Base de données'!$B2419),""))</f>
        <v>KJ5NJ</v>
      </c>
      <c r="T2419" s="39" t="str">
        <f>IF(T$1&gt;$AE$1,"-",IFERROR(IF(DATEDIF('Base de données'!$A2419,T$1,"d")&lt;&gt;0,"",'Base de données'!$B2419),""))</f>
        <v/>
      </c>
      <c r="U2419" s="39" t="str">
        <f>IF(U$1&gt;$AE$1,"-",IFERROR(IF(DATEDIF('Base de données'!$A2419,U$1,"d")&lt;&gt;0,"",'Base de données'!$B2419),""))</f>
        <v/>
      </c>
      <c r="V2419" s="39" t="str">
        <f>IF(V$1&gt;$AE$1,"-",IFERROR(IF(DATEDIF('Base de données'!$A2419,V$1,"d")&lt;&gt;0,"",'Base de données'!$B2419),""))</f>
        <v/>
      </c>
      <c r="W2419" s="34"/>
      <c r="X2419" s="30" t="str">
        <f>'Base de données'!$C2419&amp;" "&amp;'Base de données'!$D2419</f>
        <v>Mathieu François</v>
      </c>
      <c r="Y2419" s="31">
        <f>COUNTIF('Base de données'!$B:$B,'Base de données'!$B2419)</f>
        <v>12</v>
      </c>
      <c r="AA2419" s="87" cm="1">
        <f t="array" aca="1" ref="AA2419" ca="1">INDIRECT("'Base de données'!A" &amp; ROW(Y2419))</f>
        <v>45901</v>
      </c>
      <c r="AB2419" s="51" t="str" cm="1">
        <f t="array" aca="1" ref="AB2419" ca="1">INDIRECT("'Base de données'!B" &amp; ROW(Z2419))</f>
        <v>KJ5NJ</v>
      </c>
    </row>
    <row r="2420" spans="1:28" x14ac:dyDescent="0.3">
      <c r="A2420" s="41" t="str">
        <f ca="1">IF(IF(AND($B2420&lt;&gt;"-",$B2420=$E2420),"Entrée et sortie","-")="Entrée et sortie",'Base de données'!$B2420,"-")</f>
        <v>-</v>
      </c>
      <c r="B2420" s="41" t="str">
        <f t="shared" ca="1" si="151"/>
        <v>-</v>
      </c>
      <c r="C2420" s="41" t="str">
        <f t="shared" ca="1" si="152"/>
        <v>-</v>
      </c>
      <c r="D2420" s="41" t="str">
        <f>IF($F2420="sortie en cours d'année",'Base de données'!$B2420,"-")</f>
        <v>-</v>
      </c>
      <c r="E2420" s="41" t="str">
        <f>IF($H2420="entrée en cours d'année",'Base de données'!$B2420,"-")</f>
        <v>-</v>
      </c>
      <c r="F2420" s="37" t="str">
        <f t="shared" si="149"/>
        <v/>
      </c>
      <c r="G2420" s="37" t="str">
        <f>IF($J2420="mouvement",_xlfn.XLOOKUP('Base de données'!$B2420,$V:$V,$V:$V,0),"")</f>
        <v/>
      </c>
      <c r="H2420" s="37" t="str">
        <f t="shared" si="150"/>
        <v/>
      </c>
      <c r="I2420" s="37" t="str">
        <f>IF($J2420="mouvement",_xlfn.XLOOKUP('Base de données'!$B2420,$K:$K,$K:$K,0),"")</f>
        <v/>
      </c>
      <c r="J2420" s="38" t="str">
        <f>IF(AND(Y2420&lt;&gt;MAX(Y:Y),COUNTIF(K2420:V2420,'Base de données'!$B2420)&gt;0),"mouvement","")</f>
        <v/>
      </c>
      <c r="K2420" s="39" t="str">
        <f>IF(K$1&gt;$AE$1,"-",IFERROR(IF(DATEDIF('Base de données'!$A2420,K$1,"d")&lt;&gt;0,"",'Base de données'!$B2420),""))</f>
        <v/>
      </c>
      <c r="L2420" s="39" t="str">
        <f>IF(L$1&gt;$AE$1,"-",IFERROR(IF(DATEDIF('Base de données'!$A2420,L$1,"d")&lt;&gt;0,"",'Base de données'!$B2420),""))</f>
        <v/>
      </c>
      <c r="M2420" s="39" t="str">
        <f>IF(M$1&gt;$AE$1,"-",IFERROR(IF(DATEDIF('Base de données'!$A2420,M$1,"d")&lt;&gt;0,"",'Base de données'!$B2420),""))</f>
        <v/>
      </c>
      <c r="N2420" s="39" t="str">
        <f>IF(N$1&gt;$AE$1,"-",IFERROR(IF(DATEDIF('Base de données'!$A2420,N$1,"d")&lt;&gt;0,"",'Base de données'!$B2420),""))</f>
        <v/>
      </c>
      <c r="O2420" s="39" t="str">
        <f>IF(O$1&gt;$AE$1,"-",IFERROR(IF(DATEDIF('Base de données'!$A2420,O$1,"d")&lt;&gt;0,"",'Base de données'!$B2420),""))</f>
        <v/>
      </c>
      <c r="P2420" s="39" t="str">
        <f>IF(P$1&gt;$AE$1,"-",IFERROR(IF(DATEDIF('Base de données'!$A2420,P$1,"d")&lt;&gt;0,"",'Base de données'!$B2420),""))</f>
        <v/>
      </c>
      <c r="Q2420" s="39" t="str">
        <f>IF(Q$1&gt;$AE$1,"-",IFERROR(IF(DATEDIF('Base de données'!$A2420,Q$1,"d")&lt;&gt;0,"",'Base de données'!$B2420),""))</f>
        <v/>
      </c>
      <c r="R2420" s="39" t="str">
        <f>IF(R$1&gt;$AE$1,"-",IFERROR(IF(DATEDIF('Base de données'!$A2420,R$1,"d")&lt;&gt;0,"",'Base de données'!$B2420),""))</f>
        <v/>
      </c>
      <c r="S2420" s="39" t="str">
        <f>IF(S$1&gt;$AE$1,"-",IFERROR(IF(DATEDIF('Base de données'!$A2420,S$1,"d")&lt;&gt;0,"",'Base de données'!$B2420),""))</f>
        <v>ZUFW1</v>
      </c>
      <c r="T2420" s="39" t="str">
        <f>IF(T$1&gt;$AE$1,"-",IFERROR(IF(DATEDIF('Base de données'!$A2420,T$1,"d")&lt;&gt;0,"",'Base de données'!$B2420),""))</f>
        <v/>
      </c>
      <c r="U2420" s="39" t="str">
        <f>IF(U$1&gt;$AE$1,"-",IFERROR(IF(DATEDIF('Base de données'!$A2420,U$1,"d")&lt;&gt;0,"",'Base de données'!$B2420),""))</f>
        <v/>
      </c>
      <c r="V2420" s="39" t="str">
        <f>IF(V$1&gt;$AE$1,"-",IFERROR(IF(DATEDIF('Base de données'!$A2420,V$1,"d")&lt;&gt;0,"",'Base de données'!$B2420),""))</f>
        <v/>
      </c>
      <c r="W2420" s="34"/>
      <c r="X2420" s="30" t="str">
        <f>'Base de données'!$C2420&amp;" "&amp;'Base de données'!$D2420</f>
        <v>De Sousa Eugène</v>
      </c>
      <c r="Y2420" s="31">
        <f>COUNTIF('Base de données'!$B:$B,'Base de données'!$B2420)</f>
        <v>12</v>
      </c>
      <c r="AA2420" s="87" cm="1">
        <f t="array" aca="1" ref="AA2420" ca="1">INDIRECT("'Base de données'!A" &amp; ROW(Y2420))</f>
        <v>45901</v>
      </c>
      <c r="AB2420" s="51" t="str" cm="1">
        <f t="array" aca="1" ref="AB2420" ca="1">INDIRECT("'Base de données'!B" &amp; ROW(Z2420))</f>
        <v>ZUFW1</v>
      </c>
    </row>
    <row r="2421" spans="1:28" x14ac:dyDescent="0.3">
      <c r="A2421" s="41" t="str">
        <f ca="1">IF(IF(AND($B2421&lt;&gt;"-",$B2421=$E2421),"Entrée et sortie","-")="Entrée et sortie",'Base de données'!$B2421,"-")</f>
        <v>-</v>
      </c>
      <c r="B2421" s="41" t="str">
        <f t="shared" ca="1" si="151"/>
        <v>-</v>
      </c>
      <c r="C2421" s="41" t="str">
        <f t="shared" ca="1" si="152"/>
        <v>-</v>
      </c>
      <c r="D2421" s="41" t="str">
        <f>IF($F2421="sortie en cours d'année",'Base de données'!$B2421,"-")</f>
        <v>-</v>
      </c>
      <c r="E2421" s="41" t="str">
        <f>IF($H2421="entrée en cours d'année",'Base de données'!$B2421,"-")</f>
        <v>-</v>
      </c>
      <c r="F2421" s="37" t="str">
        <f t="shared" si="149"/>
        <v/>
      </c>
      <c r="G2421" s="37" t="str">
        <f>IF($J2421="mouvement",_xlfn.XLOOKUP('Base de données'!$B2421,$V:$V,$V:$V,0),"")</f>
        <v/>
      </c>
      <c r="H2421" s="37" t="str">
        <f t="shared" si="150"/>
        <v/>
      </c>
      <c r="I2421" s="37" t="str">
        <f>IF($J2421="mouvement",_xlfn.XLOOKUP('Base de données'!$B2421,$K:$K,$K:$K,0),"")</f>
        <v/>
      </c>
      <c r="J2421" s="38" t="str">
        <f>IF(AND(Y2421&lt;&gt;MAX(Y:Y),COUNTIF(K2421:V2421,'Base de données'!$B2421)&gt;0),"mouvement","")</f>
        <v/>
      </c>
      <c r="K2421" s="39" t="str">
        <f>IF(K$1&gt;$AE$1,"-",IFERROR(IF(DATEDIF('Base de données'!$A2421,K$1,"d")&lt;&gt;0,"",'Base de données'!$B2421),""))</f>
        <v/>
      </c>
      <c r="L2421" s="39" t="str">
        <f>IF(L$1&gt;$AE$1,"-",IFERROR(IF(DATEDIF('Base de données'!$A2421,L$1,"d")&lt;&gt;0,"",'Base de données'!$B2421),""))</f>
        <v/>
      </c>
      <c r="M2421" s="39" t="str">
        <f>IF(M$1&gt;$AE$1,"-",IFERROR(IF(DATEDIF('Base de données'!$A2421,M$1,"d")&lt;&gt;0,"",'Base de données'!$B2421),""))</f>
        <v/>
      </c>
      <c r="N2421" s="39" t="str">
        <f>IF(N$1&gt;$AE$1,"-",IFERROR(IF(DATEDIF('Base de données'!$A2421,N$1,"d")&lt;&gt;0,"",'Base de données'!$B2421),""))</f>
        <v/>
      </c>
      <c r="O2421" s="39" t="str">
        <f>IF(O$1&gt;$AE$1,"-",IFERROR(IF(DATEDIF('Base de données'!$A2421,O$1,"d")&lt;&gt;0,"",'Base de données'!$B2421),""))</f>
        <v/>
      </c>
      <c r="P2421" s="39" t="str">
        <f>IF(P$1&gt;$AE$1,"-",IFERROR(IF(DATEDIF('Base de données'!$A2421,P$1,"d")&lt;&gt;0,"",'Base de données'!$B2421),""))</f>
        <v/>
      </c>
      <c r="Q2421" s="39" t="str">
        <f>IF(Q$1&gt;$AE$1,"-",IFERROR(IF(DATEDIF('Base de données'!$A2421,Q$1,"d")&lt;&gt;0,"",'Base de données'!$B2421),""))</f>
        <v/>
      </c>
      <c r="R2421" s="39" t="str">
        <f>IF(R$1&gt;$AE$1,"-",IFERROR(IF(DATEDIF('Base de données'!$A2421,R$1,"d")&lt;&gt;0,"",'Base de données'!$B2421),""))</f>
        <v/>
      </c>
      <c r="S2421" s="39" t="str">
        <f>IF(S$1&gt;$AE$1,"-",IFERROR(IF(DATEDIF('Base de données'!$A2421,S$1,"d")&lt;&gt;0,"",'Base de données'!$B2421),""))</f>
        <v>ARBLU</v>
      </c>
      <c r="T2421" s="39" t="str">
        <f>IF(T$1&gt;$AE$1,"-",IFERROR(IF(DATEDIF('Base de données'!$A2421,T$1,"d")&lt;&gt;0,"",'Base de données'!$B2421),""))</f>
        <v/>
      </c>
      <c r="U2421" s="39" t="str">
        <f>IF(U$1&gt;$AE$1,"-",IFERROR(IF(DATEDIF('Base de données'!$A2421,U$1,"d")&lt;&gt;0,"",'Base de données'!$B2421),""))</f>
        <v/>
      </c>
      <c r="V2421" s="39" t="str">
        <f>IF(V$1&gt;$AE$1,"-",IFERROR(IF(DATEDIF('Base de données'!$A2421,V$1,"d")&lt;&gt;0,"",'Base de données'!$B2421),""))</f>
        <v/>
      </c>
      <c r="W2421" s="34"/>
      <c r="X2421" s="30" t="str">
        <f>'Base de données'!$C2421&amp;" "&amp;'Base de données'!$D2421</f>
        <v>Lacroix Thibault</v>
      </c>
      <c r="Y2421" s="31">
        <f>COUNTIF('Base de données'!$B:$B,'Base de données'!$B2421)</f>
        <v>12</v>
      </c>
      <c r="AA2421" s="87" cm="1">
        <f t="array" aca="1" ref="AA2421" ca="1">INDIRECT("'Base de données'!A" &amp; ROW(Y2421))</f>
        <v>45901</v>
      </c>
      <c r="AB2421" s="51" t="str" cm="1">
        <f t="array" aca="1" ref="AB2421" ca="1">INDIRECT("'Base de données'!B" &amp; ROW(Z2421))</f>
        <v>ARBLU</v>
      </c>
    </row>
    <row r="2422" spans="1:28" x14ac:dyDescent="0.3">
      <c r="A2422" s="41" t="str">
        <f ca="1">IF(IF(AND($B2422&lt;&gt;"-",$B2422=$E2422),"Entrée et sortie","-")="Entrée et sortie",'Base de données'!$B2422,"-")</f>
        <v>-</v>
      </c>
      <c r="B2422" s="41" t="str">
        <f t="shared" ca="1" si="151"/>
        <v>-</v>
      </c>
      <c r="C2422" s="41" t="str">
        <f t="shared" ca="1" si="152"/>
        <v>-</v>
      </c>
      <c r="D2422" s="41" t="str">
        <f>IF($F2422="sortie en cours d'année",'Base de données'!$B2422,"-")</f>
        <v>-</v>
      </c>
      <c r="E2422" s="41" t="str">
        <f>IF($H2422="entrée en cours d'année",'Base de données'!$B2422,"-")</f>
        <v>-</v>
      </c>
      <c r="F2422" s="37" t="str">
        <f t="shared" si="149"/>
        <v/>
      </c>
      <c r="G2422" s="37" t="str">
        <f>IF($J2422="mouvement",_xlfn.XLOOKUP('Base de données'!$B2422,$V:$V,$V:$V,0),"")</f>
        <v/>
      </c>
      <c r="H2422" s="37" t="str">
        <f t="shared" si="150"/>
        <v/>
      </c>
      <c r="I2422" s="37" t="str">
        <f>IF($J2422="mouvement",_xlfn.XLOOKUP('Base de données'!$B2422,$K:$K,$K:$K,0),"")</f>
        <v/>
      </c>
      <c r="J2422" s="38" t="str">
        <f>IF(AND(Y2422&lt;&gt;MAX(Y:Y),COUNTIF(K2422:V2422,'Base de données'!$B2422)&gt;0),"mouvement","")</f>
        <v/>
      </c>
      <c r="K2422" s="39" t="str">
        <f>IF(K$1&gt;$AE$1,"-",IFERROR(IF(DATEDIF('Base de données'!$A2422,K$1,"d")&lt;&gt;0,"",'Base de données'!$B2422),""))</f>
        <v/>
      </c>
      <c r="L2422" s="39" t="str">
        <f>IF(L$1&gt;$AE$1,"-",IFERROR(IF(DATEDIF('Base de données'!$A2422,L$1,"d")&lt;&gt;0,"",'Base de données'!$B2422),""))</f>
        <v/>
      </c>
      <c r="M2422" s="39" t="str">
        <f>IF(M$1&gt;$AE$1,"-",IFERROR(IF(DATEDIF('Base de données'!$A2422,M$1,"d")&lt;&gt;0,"",'Base de données'!$B2422),""))</f>
        <v/>
      </c>
      <c r="N2422" s="39" t="str">
        <f>IF(N$1&gt;$AE$1,"-",IFERROR(IF(DATEDIF('Base de données'!$A2422,N$1,"d")&lt;&gt;0,"",'Base de données'!$B2422),""))</f>
        <v/>
      </c>
      <c r="O2422" s="39" t="str">
        <f>IF(O$1&gt;$AE$1,"-",IFERROR(IF(DATEDIF('Base de données'!$A2422,O$1,"d")&lt;&gt;0,"",'Base de données'!$B2422),""))</f>
        <v/>
      </c>
      <c r="P2422" s="39" t="str">
        <f>IF(P$1&gt;$AE$1,"-",IFERROR(IF(DATEDIF('Base de données'!$A2422,P$1,"d")&lt;&gt;0,"",'Base de données'!$B2422),""))</f>
        <v/>
      </c>
      <c r="Q2422" s="39" t="str">
        <f>IF(Q$1&gt;$AE$1,"-",IFERROR(IF(DATEDIF('Base de données'!$A2422,Q$1,"d")&lt;&gt;0,"",'Base de données'!$B2422),""))</f>
        <v/>
      </c>
      <c r="R2422" s="39" t="str">
        <f>IF(R$1&gt;$AE$1,"-",IFERROR(IF(DATEDIF('Base de données'!$A2422,R$1,"d")&lt;&gt;0,"",'Base de données'!$B2422),""))</f>
        <v/>
      </c>
      <c r="S2422" s="39" t="str">
        <f>IF(S$1&gt;$AE$1,"-",IFERROR(IF(DATEDIF('Base de données'!$A2422,S$1,"d")&lt;&gt;0,"",'Base de données'!$B2422),""))</f>
        <v>2T2W1</v>
      </c>
      <c r="T2422" s="39" t="str">
        <f>IF(T$1&gt;$AE$1,"-",IFERROR(IF(DATEDIF('Base de données'!$A2422,T$1,"d")&lt;&gt;0,"",'Base de données'!$B2422),""))</f>
        <v/>
      </c>
      <c r="U2422" s="39" t="str">
        <f>IF(U$1&gt;$AE$1,"-",IFERROR(IF(DATEDIF('Base de données'!$A2422,U$1,"d")&lt;&gt;0,"",'Base de données'!$B2422),""))</f>
        <v/>
      </c>
      <c r="V2422" s="39" t="str">
        <f>IF(V$1&gt;$AE$1,"-",IFERROR(IF(DATEDIF('Base de données'!$A2422,V$1,"d")&lt;&gt;0,"",'Base de données'!$B2422),""))</f>
        <v/>
      </c>
      <c r="W2422" s="34"/>
      <c r="X2422" s="30" t="str">
        <f>'Base de données'!$C2422&amp;" "&amp;'Base de données'!$D2422</f>
        <v>Maillard Laurent</v>
      </c>
      <c r="Y2422" s="31">
        <f>COUNTIF('Base de données'!$B:$B,'Base de données'!$B2422)</f>
        <v>12</v>
      </c>
      <c r="AA2422" s="87" cm="1">
        <f t="array" aca="1" ref="AA2422" ca="1">INDIRECT("'Base de données'!A" &amp; ROW(Y2422))</f>
        <v>45901</v>
      </c>
      <c r="AB2422" s="51" t="str" cm="1">
        <f t="array" aca="1" ref="AB2422" ca="1">INDIRECT("'Base de données'!B" &amp; ROW(Z2422))</f>
        <v>2T2W1</v>
      </c>
    </row>
    <row r="2423" spans="1:28" x14ac:dyDescent="0.3">
      <c r="A2423" s="41" t="str">
        <f ca="1">IF(IF(AND($B2423&lt;&gt;"-",$B2423=$E2423),"Entrée et sortie","-")="Entrée et sortie",'Base de données'!$B2423,"-")</f>
        <v>-</v>
      </c>
      <c r="B2423" s="41" t="str">
        <f t="shared" ca="1" si="151"/>
        <v>-</v>
      </c>
      <c r="C2423" s="41" t="str">
        <f t="shared" ca="1" si="152"/>
        <v>-</v>
      </c>
      <c r="D2423" s="41" t="str">
        <f>IF($F2423="sortie en cours d'année",'Base de données'!$B2423,"-")</f>
        <v>-</v>
      </c>
      <c r="E2423" s="41" t="str">
        <f>IF($H2423="entrée en cours d'année",'Base de données'!$B2423,"-")</f>
        <v>-</v>
      </c>
      <c r="F2423" s="37" t="str">
        <f t="shared" si="149"/>
        <v/>
      </c>
      <c r="G2423" s="37" t="str">
        <f>IF($J2423="mouvement",_xlfn.XLOOKUP('Base de données'!$B2423,$V:$V,$V:$V,0),"")</f>
        <v/>
      </c>
      <c r="H2423" s="37" t="str">
        <f t="shared" si="150"/>
        <v/>
      </c>
      <c r="I2423" s="37" t="str">
        <f>IF($J2423="mouvement",_xlfn.XLOOKUP('Base de données'!$B2423,$K:$K,$K:$K,0),"")</f>
        <v/>
      </c>
      <c r="J2423" s="38" t="str">
        <f>IF(AND(Y2423&lt;&gt;MAX(Y:Y),COUNTIF(K2423:V2423,'Base de données'!$B2423)&gt;0),"mouvement","")</f>
        <v/>
      </c>
      <c r="K2423" s="39" t="str">
        <f>IF(K$1&gt;$AE$1,"-",IFERROR(IF(DATEDIF('Base de données'!$A2423,K$1,"d")&lt;&gt;0,"",'Base de données'!$B2423),""))</f>
        <v/>
      </c>
      <c r="L2423" s="39" t="str">
        <f>IF(L$1&gt;$AE$1,"-",IFERROR(IF(DATEDIF('Base de données'!$A2423,L$1,"d")&lt;&gt;0,"",'Base de données'!$B2423),""))</f>
        <v/>
      </c>
      <c r="M2423" s="39" t="str">
        <f>IF(M$1&gt;$AE$1,"-",IFERROR(IF(DATEDIF('Base de données'!$A2423,M$1,"d")&lt;&gt;0,"",'Base de données'!$B2423),""))</f>
        <v/>
      </c>
      <c r="N2423" s="39" t="str">
        <f>IF(N$1&gt;$AE$1,"-",IFERROR(IF(DATEDIF('Base de données'!$A2423,N$1,"d")&lt;&gt;0,"",'Base de données'!$B2423),""))</f>
        <v/>
      </c>
      <c r="O2423" s="39" t="str">
        <f>IF(O$1&gt;$AE$1,"-",IFERROR(IF(DATEDIF('Base de données'!$A2423,O$1,"d")&lt;&gt;0,"",'Base de données'!$B2423),""))</f>
        <v/>
      </c>
      <c r="P2423" s="39" t="str">
        <f>IF(P$1&gt;$AE$1,"-",IFERROR(IF(DATEDIF('Base de données'!$A2423,P$1,"d")&lt;&gt;0,"",'Base de données'!$B2423),""))</f>
        <v/>
      </c>
      <c r="Q2423" s="39" t="str">
        <f>IF(Q$1&gt;$AE$1,"-",IFERROR(IF(DATEDIF('Base de données'!$A2423,Q$1,"d")&lt;&gt;0,"",'Base de données'!$B2423),""))</f>
        <v/>
      </c>
      <c r="R2423" s="39" t="str">
        <f>IF(R$1&gt;$AE$1,"-",IFERROR(IF(DATEDIF('Base de données'!$A2423,R$1,"d")&lt;&gt;0,"",'Base de données'!$B2423),""))</f>
        <v/>
      </c>
      <c r="S2423" s="39" t="str">
        <f>IF(S$1&gt;$AE$1,"-",IFERROR(IF(DATEDIF('Base de données'!$A2423,S$1,"d")&lt;&gt;0,"",'Base de données'!$B2423),""))</f>
        <v>DOY58</v>
      </c>
      <c r="T2423" s="39" t="str">
        <f>IF(T$1&gt;$AE$1,"-",IFERROR(IF(DATEDIF('Base de données'!$A2423,T$1,"d")&lt;&gt;0,"",'Base de données'!$B2423),""))</f>
        <v/>
      </c>
      <c r="U2423" s="39" t="str">
        <f>IF(U$1&gt;$AE$1,"-",IFERROR(IF(DATEDIF('Base de données'!$A2423,U$1,"d")&lt;&gt;0,"",'Base de données'!$B2423),""))</f>
        <v/>
      </c>
      <c r="V2423" s="39" t="str">
        <f>IF(V$1&gt;$AE$1,"-",IFERROR(IF(DATEDIF('Base de données'!$A2423,V$1,"d")&lt;&gt;0,"",'Base de données'!$B2423),""))</f>
        <v/>
      </c>
      <c r="W2423" s="34"/>
      <c r="X2423" s="30" t="str">
        <f>'Base de données'!$C2423&amp;" "&amp;'Base de données'!$D2423</f>
        <v>Munoz Joseph</v>
      </c>
      <c r="Y2423" s="31">
        <f>COUNTIF('Base de données'!$B:$B,'Base de données'!$B2423)</f>
        <v>12</v>
      </c>
      <c r="AA2423" s="87" cm="1">
        <f t="array" aca="1" ref="AA2423" ca="1">INDIRECT("'Base de données'!A" &amp; ROW(Y2423))</f>
        <v>45901</v>
      </c>
      <c r="AB2423" s="51" t="str" cm="1">
        <f t="array" aca="1" ref="AB2423" ca="1">INDIRECT("'Base de données'!B" &amp; ROW(Z2423))</f>
        <v>DOY58</v>
      </c>
    </row>
    <row r="2424" spans="1:28" x14ac:dyDescent="0.3">
      <c r="A2424" s="41" t="str">
        <f ca="1">IF(IF(AND($B2424&lt;&gt;"-",$B2424=$E2424),"Entrée et sortie","-")="Entrée et sortie",'Base de données'!$B2424,"-")</f>
        <v>-</v>
      </c>
      <c r="B2424" s="41" t="str">
        <f t="shared" ca="1" si="151"/>
        <v>-</v>
      </c>
      <c r="C2424" s="41" t="str">
        <f t="shared" ca="1" si="152"/>
        <v>-</v>
      </c>
      <c r="D2424" s="41" t="str">
        <f>IF($F2424="sortie en cours d'année",'Base de données'!$B2424,"-")</f>
        <v>-</v>
      </c>
      <c r="E2424" s="41" t="str">
        <f>IF($H2424="entrée en cours d'année",'Base de données'!$B2424,"-")</f>
        <v>-</v>
      </c>
      <c r="F2424" s="37" t="str">
        <f t="shared" si="149"/>
        <v/>
      </c>
      <c r="G2424" s="37" t="str">
        <f>IF($J2424="mouvement",_xlfn.XLOOKUP('Base de données'!$B2424,$V:$V,$V:$V,0),"")</f>
        <v/>
      </c>
      <c r="H2424" s="37" t="str">
        <f t="shared" si="150"/>
        <v/>
      </c>
      <c r="I2424" s="37" t="str">
        <f>IF($J2424="mouvement",_xlfn.XLOOKUP('Base de données'!$B2424,$K:$K,$K:$K,0),"")</f>
        <v/>
      </c>
      <c r="J2424" s="38" t="str">
        <f>IF(AND(Y2424&lt;&gt;MAX(Y:Y),COUNTIF(K2424:V2424,'Base de données'!$B2424)&gt;0),"mouvement","")</f>
        <v/>
      </c>
      <c r="K2424" s="39" t="str">
        <f>IF(K$1&gt;$AE$1,"-",IFERROR(IF(DATEDIF('Base de données'!$A2424,K$1,"d")&lt;&gt;0,"",'Base de données'!$B2424),""))</f>
        <v/>
      </c>
      <c r="L2424" s="39" t="str">
        <f>IF(L$1&gt;$AE$1,"-",IFERROR(IF(DATEDIF('Base de données'!$A2424,L$1,"d")&lt;&gt;0,"",'Base de données'!$B2424),""))</f>
        <v/>
      </c>
      <c r="M2424" s="39" t="str">
        <f>IF(M$1&gt;$AE$1,"-",IFERROR(IF(DATEDIF('Base de données'!$A2424,M$1,"d")&lt;&gt;0,"",'Base de données'!$B2424),""))</f>
        <v/>
      </c>
      <c r="N2424" s="39" t="str">
        <f>IF(N$1&gt;$AE$1,"-",IFERROR(IF(DATEDIF('Base de données'!$A2424,N$1,"d")&lt;&gt;0,"",'Base de données'!$B2424),""))</f>
        <v/>
      </c>
      <c r="O2424" s="39" t="str">
        <f>IF(O$1&gt;$AE$1,"-",IFERROR(IF(DATEDIF('Base de données'!$A2424,O$1,"d")&lt;&gt;0,"",'Base de données'!$B2424),""))</f>
        <v/>
      </c>
      <c r="P2424" s="39" t="str">
        <f>IF(P$1&gt;$AE$1,"-",IFERROR(IF(DATEDIF('Base de données'!$A2424,P$1,"d")&lt;&gt;0,"",'Base de données'!$B2424),""))</f>
        <v/>
      </c>
      <c r="Q2424" s="39" t="str">
        <f>IF(Q$1&gt;$AE$1,"-",IFERROR(IF(DATEDIF('Base de données'!$A2424,Q$1,"d")&lt;&gt;0,"",'Base de données'!$B2424),""))</f>
        <v/>
      </c>
      <c r="R2424" s="39" t="str">
        <f>IF(R$1&gt;$AE$1,"-",IFERROR(IF(DATEDIF('Base de données'!$A2424,R$1,"d")&lt;&gt;0,"",'Base de données'!$B2424),""))</f>
        <v/>
      </c>
      <c r="S2424" s="39" t="str">
        <f>IF(S$1&gt;$AE$1,"-",IFERROR(IF(DATEDIF('Base de données'!$A2424,S$1,"d")&lt;&gt;0,"",'Base de données'!$B2424),""))</f>
        <v>TAAFZ</v>
      </c>
      <c r="T2424" s="39" t="str">
        <f>IF(T$1&gt;$AE$1,"-",IFERROR(IF(DATEDIF('Base de données'!$A2424,T$1,"d")&lt;&gt;0,"",'Base de données'!$B2424),""))</f>
        <v/>
      </c>
      <c r="U2424" s="39" t="str">
        <f>IF(U$1&gt;$AE$1,"-",IFERROR(IF(DATEDIF('Base de données'!$A2424,U$1,"d")&lt;&gt;0,"",'Base de données'!$B2424),""))</f>
        <v/>
      </c>
      <c r="V2424" s="39" t="str">
        <f>IF(V$1&gt;$AE$1,"-",IFERROR(IF(DATEDIF('Base de données'!$A2424,V$1,"d")&lt;&gt;0,"",'Base de données'!$B2424),""))</f>
        <v/>
      </c>
      <c r="W2424" s="34"/>
      <c r="X2424" s="30" t="str">
        <f>'Base de données'!$C2424&amp;" "&amp;'Base de données'!$D2424</f>
        <v>Lévêque Victor</v>
      </c>
      <c r="Y2424" s="31">
        <f>COUNTIF('Base de données'!$B:$B,'Base de données'!$B2424)</f>
        <v>12</v>
      </c>
      <c r="AA2424" s="87" cm="1">
        <f t="array" aca="1" ref="AA2424" ca="1">INDIRECT("'Base de données'!A" &amp; ROW(Y2424))</f>
        <v>45901</v>
      </c>
      <c r="AB2424" s="51" t="str" cm="1">
        <f t="array" aca="1" ref="AB2424" ca="1">INDIRECT("'Base de données'!B" &amp; ROW(Z2424))</f>
        <v>TAAFZ</v>
      </c>
    </row>
    <row r="2425" spans="1:28" x14ac:dyDescent="0.3">
      <c r="A2425" s="41" t="str">
        <f ca="1">IF(IF(AND($B2425&lt;&gt;"-",$B2425=$E2425),"Entrée et sortie","-")="Entrée et sortie",'Base de données'!$B2425,"-")</f>
        <v>-</v>
      </c>
      <c r="B2425" s="41" t="str">
        <f t="shared" ca="1" si="151"/>
        <v>-</v>
      </c>
      <c r="C2425" s="41" t="str">
        <f t="shared" ca="1" si="152"/>
        <v>-</v>
      </c>
      <c r="D2425" s="41" t="str">
        <f>IF($F2425="sortie en cours d'année",'Base de données'!$B2425,"-")</f>
        <v>-</v>
      </c>
      <c r="E2425" s="41" t="str">
        <f>IF($H2425="entrée en cours d'année",'Base de données'!$B2425,"-")</f>
        <v>-</v>
      </c>
      <c r="F2425" s="37" t="str">
        <f t="shared" si="149"/>
        <v/>
      </c>
      <c r="G2425" s="37" t="str">
        <f>IF($J2425="mouvement",_xlfn.XLOOKUP('Base de données'!$B2425,$V:$V,$V:$V,0),"")</f>
        <v/>
      </c>
      <c r="H2425" s="37" t="str">
        <f t="shared" si="150"/>
        <v/>
      </c>
      <c r="I2425" s="37" t="str">
        <f>IF($J2425="mouvement",_xlfn.XLOOKUP('Base de données'!$B2425,$K:$K,$K:$K,0),"")</f>
        <v/>
      </c>
      <c r="J2425" s="38" t="str">
        <f>IF(AND(Y2425&lt;&gt;MAX(Y:Y),COUNTIF(K2425:V2425,'Base de données'!$B2425)&gt;0),"mouvement","")</f>
        <v/>
      </c>
      <c r="K2425" s="39" t="str">
        <f>IF(K$1&gt;$AE$1,"-",IFERROR(IF(DATEDIF('Base de données'!$A2425,K$1,"d")&lt;&gt;0,"",'Base de données'!$B2425),""))</f>
        <v/>
      </c>
      <c r="L2425" s="39" t="str">
        <f>IF(L$1&gt;$AE$1,"-",IFERROR(IF(DATEDIF('Base de données'!$A2425,L$1,"d")&lt;&gt;0,"",'Base de données'!$B2425),""))</f>
        <v/>
      </c>
      <c r="M2425" s="39" t="str">
        <f>IF(M$1&gt;$AE$1,"-",IFERROR(IF(DATEDIF('Base de données'!$A2425,M$1,"d")&lt;&gt;0,"",'Base de données'!$B2425),""))</f>
        <v/>
      </c>
      <c r="N2425" s="39" t="str">
        <f>IF(N$1&gt;$AE$1,"-",IFERROR(IF(DATEDIF('Base de données'!$A2425,N$1,"d")&lt;&gt;0,"",'Base de données'!$B2425),""))</f>
        <v/>
      </c>
      <c r="O2425" s="39" t="str">
        <f>IF(O$1&gt;$AE$1,"-",IFERROR(IF(DATEDIF('Base de données'!$A2425,O$1,"d")&lt;&gt;0,"",'Base de données'!$B2425),""))</f>
        <v/>
      </c>
      <c r="P2425" s="39" t="str">
        <f>IF(P$1&gt;$AE$1,"-",IFERROR(IF(DATEDIF('Base de données'!$A2425,P$1,"d")&lt;&gt;0,"",'Base de données'!$B2425),""))</f>
        <v/>
      </c>
      <c r="Q2425" s="39" t="str">
        <f>IF(Q$1&gt;$AE$1,"-",IFERROR(IF(DATEDIF('Base de données'!$A2425,Q$1,"d")&lt;&gt;0,"",'Base de données'!$B2425),""))</f>
        <v/>
      </c>
      <c r="R2425" s="39" t="str">
        <f>IF(R$1&gt;$AE$1,"-",IFERROR(IF(DATEDIF('Base de données'!$A2425,R$1,"d")&lt;&gt;0,"",'Base de données'!$B2425),""))</f>
        <v/>
      </c>
      <c r="S2425" s="39" t="str">
        <f>IF(S$1&gt;$AE$1,"-",IFERROR(IF(DATEDIF('Base de données'!$A2425,S$1,"d")&lt;&gt;0,"",'Base de données'!$B2425),""))</f>
        <v>CJEWL</v>
      </c>
      <c r="T2425" s="39" t="str">
        <f>IF(T$1&gt;$AE$1,"-",IFERROR(IF(DATEDIF('Base de données'!$A2425,T$1,"d")&lt;&gt;0,"",'Base de données'!$B2425),""))</f>
        <v/>
      </c>
      <c r="U2425" s="39" t="str">
        <f>IF(U$1&gt;$AE$1,"-",IFERROR(IF(DATEDIF('Base de données'!$A2425,U$1,"d")&lt;&gt;0,"",'Base de données'!$B2425),""))</f>
        <v/>
      </c>
      <c r="V2425" s="39" t="str">
        <f>IF(V$1&gt;$AE$1,"-",IFERROR(IF(DATEDIF('Base de données'!$A2425,V$1,"d")&lt;&gt;0,"",'Base de données'!$B2425),""))</f>
        <v/>
      </c>
      <c r="W2425" s="34"/>
      <c r="X2425" s="30" t="str">
        <f>'Base de données'!$C2425&amp;" "&amp;'Base de données'!$D2425</f>
        <v>Grenier Aimé</v>
      </c>
      <c r="Y2425" s="31">
        <f>COUNTIF('Base de données'!$B:$B,'Base de données'!$B2425)</f>
        <v>12</v>
      </c>
      <c r="AA2425" s="87" cm="1">
        <f t="array" aca="1" ref="AA2425" ca="1">INDIRECT("'Base de données'!A" &amp; ROW(Y2425))</f>
        <v>45901</v>
      </c>
      <c r="AB2425" s="51" t="str" cm="1">
        <f t="array" aca="1" ref="AB2425" ca="1">INDIRECT("'Base de données'!B" &amp; ROW(Z2425))</f>
        <v>CJEWL</v>
      </c>
    </row>
    <row r="2426" spans="1:28" x14ac:dyDescent="0.3">
      <c r="A2426" s="41" t="str">
        <f ca="1">IF(IF(AND($B2426&lt;&gt;"-",$B2426=$E2426),"Entrée et sortie","-")="Entrée et sortie",'Base de données'!$B2426,"-")</f>
        <v>-</v>
      </c>
      <c r="B2426" s="41" t="str">
        <f t="shared" ca="1" si="151"/>
        <v>-</v>
      </c>
      <c r="C2426" s="41" t="str">
        <f t="shared" ca="1" si="152"/>
        <v>-</v>
      </c>
      <c r="D2426" s="41" t="str">
        <f>IF($F2426="sortie en cours d'année",'Base de données'!$B2426,"-")</f>
        <v>-</v>
      </c>
      <c r="E2426" s="41" t="str">
        <f>IF($H2426="entrée en cours d'année",'Base de données'!$B2426,"-")</f>
        <v>-</v>
      </c>
      <c r="F2426" s="37" t="str">
        <f t="shared" si="149"/>
        <v/>
      </c>
      <c r="G2426" s="37" t="str">
        <f>IF($J2426="mouvement",_xlfn.XLOOKUP('Base de données'!$B2426,$V:$V,$V:$V,0),"")</f>
        <v/>
      </c>
      <c r="H2426" s="37" t="str">
        <f t="shared" si="150"/>
        <v/>
      </c>
      <c r="I2426" s="37" t="str">
        <f>IF($J2426="mouvement",_xlfn.XLOOKUP('Base de données'!$B2426,$K:$K,$K:$K,0),"")</f>
        <v/>
      </c>
      <c r="J2426" s="38" t="str">
        <f>IF(AND(Y2426&lt;&gt;MAX(Y:Y),COUNTIF(K2426:V2426,'Base de données'!$B2426)&gt;0),"mouvement","")</f>
        <v/>
      </c>
      <c r="K2426" s="39" t="str">
        <f>IF(K$1&gt;$AE$1,"-",IFERROR(IF(DATEDIF('Base de données'!$A2426,K$1,"d")&lt;&gt;0,"",'Base de données'!$B2426),""))</f>
        <v/>
      </c>
      <c r="L2426" s="39" t="str">
        <f>IF(L$1&gt;$AE$1,"-",IFERROR(IF(DATEDIF('Base de données'!$A2426,L$1,"d")&lt;&gt;0,"",'Base de données'!$B2426),""))</f>
        <v/>
      </c>
      <c r="M2426" s="39" t="str">
        <f>IF(M$1&gt;$AE$1,"-",IFERROR(IF(DATEDIF('Base de données'!$A2426,M$1,"d")&lt;&gt;0,"",'Base de données'!$B2426),""))</f>
        <v/>
      </c>
      <c r="N2426" s="39" t="str">
        <f>IF(N$1&gt;$AE$1,"-",IFERROR(IF(DATEDIF('Base de données'!$A2426,N$1,"d")&lt;&gt;0,"",'Base de données'!$B2426),""))</f>
        <v/>
      </c>
      <c r="O2426" s="39" t="str">
        <f>IF(O$1&gt;$AE$1,"-",IFERROR(IF(DATEDIF('Base de données'!$A2426,O$1,"d")&lt;&gt;0,"",'Base de données'!$B2426),""))</f>
        <v/>
      </c>
      <c r="P2426" s="39" t="str">
        <f>IF(P$1&gt;$AE$1,"-",IFERROR(IF(DATEDIF('Base de données'!$A2426,P$1,"d")&lt;&gt;0,"",'Base de données'!$B2426),""))</f>
        <v/>
      </c>
      <c r="Q2426" s="39" t="str">
        <f>IF(Q$1&gt;$AE$1,"-",IFERROR(IF(DATEDIF('Base de données'!$A2426,Q$1,"d")&lt;&gt;0,"",'Base de données'!$B2426),""))</f>
        <v/>
      </c>
      <c r="R2426" s="39" t="str">
        <f>IF(R$1&gt;$AE$1,"-",IFERROR(IF(DATEDIF('Base de données'!$A2426,R$1,"d")&lt;&gt;0,"",'Base de données'!$B2426),""))</f>
        <v/>
      </c>
      <c r="S2426" s="39" t="str">
        <f>IF(S$1&gt;$AE$1,"-",IFERROR(IF(DATEDIF('Base de données'!$A2426,S$1,"d")&lt;&gt;0,"",'Base de données'!$B2426),""))</f>
        <v>GN35T</v>
      </c>
      <c r="T2426" s="39" t="str">
        <f>IF(T$1&gt;$AE$1,"-",IFERROR(IF(DATEDIF('Base de données'!$A2426,T$1,"d")&lt;&gt;0,"",'Base de données'!$B2426),""))</f>
        <v/>
      </c>
      <c r="U2426" s="39" t="str">
        <f>IF(U$1&gt;$AE$1,"-",IFERROR(IF(DATEDIF('Base de données'!$A2426,U$1,"d")&lt;&gt;0,"",'Base de données'!$B2426),""))</f>
        <v/>
      </c>
      <c r="V2426" s="39" t="str">
        <f>IF(V$1&gt;$AE$1,"-",IFERROR(IF(DATEDIF('Base de données'!$A2426,V$1,"d")&lt;&gt;0,"",'Base de données'!$B2426),""))</f>
        <v/>
      </c>
      <c r="W2426" s="34"/>
      <c r="X2426" s="30" t="str">
        <f>'Base de données'!$C2426&amp;" "&amp;'Base de données'!$D2426</f>
        <v>Valette Timothée</v>
      </c>
      <c r="Y2426" s="31">
        <f>COUNTIF('Base de données'!$B:$B,'Base de données'!$B2426)</f>
        <v>12</v>
      </c>
      <c r="AA2426" s="87" cm="1">
        <f t="array" aca="1" ref="AA2426" ca="1">INDIRECT("'Base de données'!A" &amp; ROW(Y2426))</f>
        <v>45901</v>
      </c>
      <c r="AB2426" s="51" t="str" cm="1">
        <f t="array" aca="1" ref="AB2426" ca="1">INDIRECT("'Base de données'!B" &amp; ROW(Z2426))</f>
        <v>GN35T</v>
      </c>
    </row>
    <row r="2427" spans="1:28" x14ac:dyDescent="0.3">
      <c r="A2427" s="41" t="str">
        <f ca="1">IF(IF(AND($B2427&lt;&gt;"-",$B2427=$E2427),"Entrée et sortie","-")="Entrée et sortie",'Base de données'!$B2427,"-")</f>
        <v>-</v>
      </c>
      <c r="B2427" s="41" t="str">
        <f t="shared" ca="1" si="151"/>
        <v>-</v>
      </c>
      <c r="C2427" s="41" t="str">
        <f t="shared" ca="1" si="152"/>
        <v>-</v>
      </c>
      <c r="D2427" s="41" t="str">
        <f>IF($F2427="sortie en cours d'année",'Base de données'!$B2427,"-")</f>
        <v>-</v>
      </c>
      <c r="E2427" s="41" t="str">
        <f>IF($H2427="entrée en cours d'année",'Base de données'!$B2427,"-")</f>
        <v>-</v>
      </c>
      <c r="F2427" s="37" t="str">
        <f t="shared" si="149"/>
        <v/>
      </c>
      <c r="G2427" s="37" t="str">
        <f>IF($J2427="mouvement",_xlfn.XLOOKUP('Base de données'!$B2427,$V:$V,$V:$V,0),"")</f>
        <v/>
      </c>
      <c r="H2427" s="37" t="str">
        <f t="shared" si="150"/>
        <v/>
      </c>
      <c r="I2427" s="37" t="str">
        <f>IF($J2427="mouvement",_xlfn.XLOOKUP('Base de données'!$B2427,$K:$K,$K:$K,0),"")</f>
        <v/>
      </c>
      <c r="J2427" s="38" t="str">
        <f>IF(AND(Y2427&lt;&gt;MAX(Y:Y),COUNTIF(K2427:V2427,'Base de données'!$B2427)&gt;0),"mouvement","")</f>
        <v/>
      </c>
      <c r="K2427" s="39" t="str">
        <f>IF(K$1&gt;$AE$1,"-",IFERROR(IF(DATEDIF('Base de données'!$A2427,K$1,"d")&lt;&gt;0,"",'Base de données'!$B2427),""))</f>
        <v/>
      </c>
      <c r="L2427" s="39" t="str">
        <f>IF(L$1&gt;$AE$1,"-",IFERROR(IF(DATEDIF('Base de données'!$A2427,L$1,"d")&lt;&gt;0,"",'Base de données'!$B2427),""))</f>
        <v/>
      </c>
      <c r="M2427" s="39" t="str">
        <f>IF(M$1&gt;$AE$1,"-",IFERROR(IF(DATEDIF('Base de données'!$A2427,M$1,"d")&lt;&gt;0,"",'Base de données'!$B2427),""))</f>
        <v/>
      </c>
      <c r="N2427" s="39" t="str">
        <f>IF(N$1&gt;$AE$1,"-",IFERROR(IF(DATEDIF('Base de données'!$A2427,N$1,"d")&lt;&gt;0,"",'Base de données'!$B2427),""))</f>
        <v/>
      </c>
      <c r="O2427" s="39" t="str">
        <f>IF(O$1&gt;$AE$1,"-",IFERROR(IF(DATEDIF('Base de données'!$A2427,O$1,"d")&lt;&gt;0,"",'Base de données'!$B2427),""))</f>
        <v/>
      </c>
      <c r="P2427" s="39" t="str">
        <f>IF(P$1&gt;$AE$1,"-",IFERROR(IF(DATEDIF('Base de données'!$A2427,P$1,"d")&lt;&gt;0,"",'Base de données'!$B2427),""))</f>
        <v/>
      </c>
      <c r="Q2427" s="39" t="str">
        <f>IF(Q$1&gt;$AE$1,"-",IFERROR(IF(DATEDIF('Base de données'!$A2427,Q$1,"d")&lt;&gt;0,"",'Base de données'!$B2427),""))</f>
        <v/>
      </c>
      <c r="R2427" s="39" t="str">
        <f>IF(R$1&gt;$AE$1,"-",IFERROR(IF(DATEDIF('Base de données'!$A2427,R$1,"d")&lt;&gt;0,"",'Base de données'!$B2427),""))</f>
        <v/>
      </c>
      <c r="S2427" s="39" t="str">
        <f>IF(S$1&gt;$AE$1,"-",IFERROR(IF(DATEDIF('Base de données'!$A2427,S$1,"d")&lt;&gt;0,"",'Base de données'!$B2427),""))</f>
        <v>8XT8G</v>
      </c>
      <c r="T2427" s="39" t="str">
        <f>IF(T$1&gt;$AE$1,"-",IFERROR(IF(DATEDIF('Base de données'!$A2427,T$1,"d")&lt;&gt;0,"",'Base de données'!$B2427),""))</f>
        <v/>
      </c>
      <c r="U2427" s="39" t="str">
        <f>IF(U$1&gt;$AE$1,"-",IFERROR(IF(DATEDIF('Base de données'!$A2427,U$1,"d")&lt;&gt;0,"",'Base de données'!$B2427),""))</f>
        <v/>
      </c>
      <c r="V2427" s="39" t="str">
        <f>IF(V$1&gt;$AE$1,"-",IFERROR(IF(DATEDIF('Base de données'!$A2427,V$1,"d")&lt;&gt;0,"",'Base de données'!$B2427),""))</f>
        <v/>
      </c>
      <c r="W2427" s="34"/>
      <c r="X2427" s="30" t="str">
        <f>'Base de données'!$C2427&amp;" "&amp;'Base de données'!$D2427</f>
        <v>Fontaine Denise</v>
      </c>
      <c r="Y2427" s="31">
        <f>COUNTIF('Base de données'!$B:$B,'Base de données'!$B2427)</f>
        <v>12</v>
      </c>
      <c r="AA2427" s="87" cm="1">
        <f t="array" aca="1" ref="AA2427" ca="1">INDIRECT("'Base de données'!A" &amp; ROW(Y2427))</f>
        <v>45901</v>
      </c>
      <c r="AB2427" s="51" t="str" cm="1">
        <f t="array" aca="1" ref="AB2427" ca="1">INDIRECT("'Base de données'!B" &amp; ROW(Z2427))</f>
        <v>8XT8G</v>
      </c>
    </row>
    <row r="2428" spans="1:28" x14ac:dyDescent="0.3">
      <c r="A2428" s="41" t="str">
        <f ca="1">IF(IF(AND($B2428&lt;&gt;"-",$B2428=$E2428),"Entrée et sortie","-")="Entrée et sortie",'Base de données'!$B2428,"-")</f>
        <v>-</v>
      </c>
      <c r="B2428" s="41" t="str">
        <f t="shared" ca="1" si="151"/>
        <v>-</v>
      </c>
      <c r="C2428" s="41" t="str">
        <f t="shared" ca="1" si="152"/>
        <v>-</v>
      </c>
      <c r="D2428" s="41" t="str">
        <f>IF($F2428="sortie en cours d'année",'Base de données'!$B2428,"-")</f>
        <v>-</v>
      </c>
      <c r="E2428" s="41" t="str">
        <f>IF($H2428="entrée en cours d'année",'Base de données'!$B2428,"-")</f>
        <v>-</v>
      </c>
      <c r="F2428" s="37" t="str">
        <f t="shared" si="149"/>
        <v/>
      </c>
      <c r="G2428" s="37" t="str">
        <f>IF($J2428="mouvement",_xlfn.XLOOKUP('Base de données'!$B2428,$V:$V,$V:$V,0),"")</f>
        <v/>
      </c>
      <c r="H2428" s="37" t="str">
        <f t="shared" si="150"/>
        <v/>
      </c>
      <c r="I2428" s="37" t="str">
        <f>IF($J2428="mouvement",_xlfn.XLOOKUP('Base de données'!$B2428,$K:$K,$K:$K,0),"")</f>
        <v/>
      </c>
      <c r="J2428" s="38" t="str">
        <f>IF(AND(Y2428&lt;&gt;MAX(Y:Y),COUNTIF(K2428:V2428,'Base de données'!$B2428)&gt;0),"mouvement","")</f>
        <v/>
      </c>
      <c r="K2428" s="39" t="str">
        <f>IF(K$1&gt;$AE$1,"-",IFERROR(IF(DATEDIF('Base de données'!$A2428,K$1,"d")&lt;&gt;0,"",'Base de données'!$B2428),""))</f>
        <v/>
      </c>
      <c r="L2428" s="39" t="str">
        <f>IF(L$1&gt;$AE$1,"-",IFERROR(IF(DATEDIF('Base de données'!$A2428,L$1,"d")&lt;&gt;0,"",'Base de données'!$B2428),""))</f>
        <v/>
      </c>
      <c r="M2428" s="39" t="str">
        <f>IF(M$1&gt;$AE$1,"-",IFERROR(IF(DATEDIF('Base de données'!$A2428,M$1,"d")&lt;&gt;0,"",'Base de données'!$B2428),""))</f>
        <v/>
      </c>
      <c r="N2428" s="39" t="str">
        <f>IF(N$1&gt;$AE$1,"-",IFERROR(IF(DATEDIF('Base de données'!$A2428,N$1,"d")&lt;&gt;0,"",'Base de données'!$B2428),""))</f>
        <v/>
      </c>
      <c r="O2428" s="39" t="str">
        <f>IF(O$1&gt;$AE$1,"-",IFERROR(IF(DATEDIF('Base de données'!$A2428,O$1,"d")&lt;&gt;0,"",'Base de données'!$B2428),""))</f>
        <v/>
      </c>
      <c r="P2428" s="39" t="str">
        <f>IF(P$1&gt;$AE$1,"-",IFERROR(IF(DATEDIF('Base de données'!$A2428,P$1,"d")&lt;&gt;0,"",'Base de données'!$B2428),""))</f>
        <v/>
      </c>
      <c r="Q2428" s="39" t="str">
        <f>IF(Q$1&gt;$AE$1,"-",IFERROR(IF(DATEDIF('Base de données'!$A2428,Q$1,"d")&lt;&gt;0,"",'Base de données'!$B2428),""))</f>
        <v/>
      </c>
      <c r="R2428" s="39" t="str">
        <f>IF(R$1&gt;$AE$1,"-",IFERROR(IF(DATEDIF('Base de données'!$A2428,R$1,"d")&lt;&gt;0,"",'Base de données'!$B2428),""))</f>
        <v/>
      </c>
      <c r="S2428" s="39" t="str">
        <f>IF(S$1&gt;$AE$1,"-",IFERROR(IF(DATEDIF('Base de données'!$A2428,S$1,"d")&lt;&gt;0,"",'Base de données'!$B2428),""))</f>
        <v>OPEPZ</v>
      </c>
      <c r="T2428" s="39" t="str">
        <f>IF(T$1&gt;$AE$1,"-",IFERROR(IF(DATEDIF('Base de données'!$A2428,T$1,"d")&lt;&gt;0,"",'Base de données'!$B2428),""))</f>
        <v/>
      </c>
      <c r="U2428" s="39" t="str">
        <f>IF(U$1&gt;$AE$1,"-",IFERROR(IF(DATEDIF('Base de données'!$A2428,U$1,"d")&lt;&gt;0,"",'Base de données'!$B2428),""))</f>
        <v/>
      </c>
      <c r="V2428" s="39" t="str">
        <f>IF(V$1&gt;$AE$1,"-",IFERROR(IF(DATEDIF('Base de données'!$A2428,V$1,"d")&lt;&gt;0,"",'Base de données'!$B2428),""))</f>
        <v/>
      </c>
      <c r="W2428" s="34"/>
      <c r="X2428" s="30" t="str">
        <f>'Base de données'!$C2428&amp;" "&amp;'Base de données'!$D2428</f>
        <v>Salmon Jacques</v>
      </c>
      <c r="Y2428" s="31">
        <f>COUNTIF('Base de données'!$B:$B,'Base de données'!$B2428)</f>
        <v>12</v>
      </c>
      <c r="AA2428" s="87" cm="1">
        <f t="array" aca="1" ref="AA2428" ca="1">INDIRECT("'Base de données'!A" &amp; ROW(Y2428))</f>
        <v>45901</v>
      </c>
      <c r="AB2428" s="51" t="str" cm="1">
        <f t="array" aca="1" ref="AB2428" ca="1">INDIRECT("'Base de données'!B" &amp; ROW(Z2428))</f>
        <v>OPEPZ</v>
      </c>
    </row>
    <row r="2429" spans="1:28" x14ac:dyDescent="0.3">
      <c r="A2429" s="41" t="str">
        <f ca="1">IF(IF(AND($B2429&lt;&gt;"-",$B2429=$E2429),"Entrée et sortie","-")="Entrée et sortie",'Base de données'!$B2429,"-")</f>
        <v>-</v>
      </c>
      <c r="B2429" s="41" t="str">
        <f t="shared" ca="1" si="151"/>
        <v>-</v>
      </c>
      <c r="C2429" s="41" t="str">
        <f t="shared" ca="1" si="152"/>
        <v>-</v>
      </c>
      <c r="D2429" s="41" t="str">
        <f>IF($F2429="sortie en cours d'année",'Base de données'!$B2429,"-")</f>
        <v>-</v>
      </c>
      <c r="E2429" s="41" t="str">
        <f>IF($H2429="entrée en cours d'année",'Base de données'!$B2429,"-")</f>
        <v>-</v>
      </c>
      <c r="F2429" s="37" t="str">
        <f t="shared" si="149"/>
        <v/>
      </c>
      <c r="G2429" s="37" t="str">
        <f>IF($J2429="mouvement",_xlfn.XLOOKUP('Base de données'!$B2429,$V:$V,$V:$V,0),"")</f>
        <v/>
      </c>
      <c r="H2429" s="37" t="str">
        <f t="shared" si="150"/>
        <v/>
      </c>
      <c r="I2429" s="37" t="str">
        <f>IF($J2429="mouvement",_xlfn.XLOOKUP('Base de données'!$B2429,$K:$K,$K:$K,0),"")</f>
        <v/>
      </c>
      <c r="J2429" s="38" t="str">
        <f>IF(AND(Y2429&lt;&gt;MAX(Y:Y),COUNTIF(K2429:V2429,'Base de données'!$B2429)&gt;0),"mouvement","")</f>
        <v/>
      </c>
      <c r="K2429" s="39" t="str">
        <f>IF(K$1&gt;$AE$1,"-",IFERROR(IF(DATEDIF('Base de données'!$A2429,K$1,"d")&lt;&gt;0,"",'Base de données'!$B2429),""))</f>
        <v/>
      </c>
      <c r="L2429" s="39" t="str">
        <f>IF(L$1&gt;$AE$1,"-",IFERROR(IF(DATEDIF('Base de données'!$A2429,L$1,"d")&lt;&gt;0,"",'Base de données'!$B2429),""))</f>
        <v/>
      </c>
      <c r="M2429" s="39" t="str">
        <f>IF(M$1&gt;$AE$1,"-",IFERROR(IF(DATEDIF('Base de données'!$A2429,M$1,"d")&lt;&gt;0,"",'Base de données'!$B2429),""))</f>
        <v/>
      </c>
      <c r="N2429" s="39" t="str">
        <f>IF(N$1&gt;$AE$1,"-",IFERROR(IF(DATEDIF('Base de données'!$A2429,N$1,"d")&lt;&gt;0,"",'Base de données'!$B2429),""))</f>
        <v/>
      </c>
      <c r="O2429" s="39" t="str">
        <f>IF(O$1&gt;$AE$1,"-",IFERROR(IF(DATEDIF('Base de données'!$A2429,O$1,"d")&lt;&gt;0,"",'Base de données'!$B2429),""))</f>
        <v/>
      </c>
      <c r="P2429" s="39" t="str">
        <f>IF(P$1&gt;$AE$1,"-",IFERROR(IF(DATEDIF('Base de données'!$A2429,P$1,"d")&lt;&gt;0,"",'Base de données'!$B2429),""))</f>
        <v/>
      </c>
      <c r="Q2429" s="39" t="str">
        <f>IF(Q$1&gt;$AE$1,"-",IFERROR(IF(DATEDIF('Base de données'!$A2429,Q$1,"d")&lt;&gt;0,"",'Base de données'!$B2429),""))</f>
        <v/>
      </c>
      <c r="R2429" s="39" t="str">
        <f>IF(R$1&gt;$AE$1,"-",IFERROR(IF(DATEDIF('Base de données'!$A2429,R$1,"d")&lt;&gt;0,"",'Base de données'!$B2429),""))</f>
        <v/>
      </c>
      <c r="S2429" s="39" t="str">
        <f>IF(S$1&gt;$AE$1,"-",IFERROR(IF(DATEDIF('Base de données'!$A2429,S$1,"d")&lt;&gt;0,"",'Base de données'!$B2429),""))</f>
        <v>5W5SI</v>
      </c>
      <c r="T2429" s="39" t="str">
        <f>IF(T$1&gt;$AE$1,"-",IFERROR(IF(DATEDIF('Base de données'!$A2429,T$1,"d")&lt;&gt;0,"",'Base de données'!$B2429),""))</f>
        <v/>
      </c>
      <c r="U2429" s="39" t="str">
        <f>IF(U$1&gt;$AE$1,"-",IFERROR(IF(DATEDIF('Base de données'!$A2429,U$1,"d")&lt;&gt;0,"",'Base de données'!$B2429),""))</f>
        <v/>
      </c>
      <c r="V2429" s="39" t="str">
        <f>IF(V$1&gt;$AE$1,"-",IFERROR(IF(DATEDIF('Base de données'!$A2429,V$1,"d")&lt;&gt;0,"",'Base de données'!$B2429),""))</f>
        <v/>
      </c>
      <c r="W2429" s="34"/>
      <c r="X2429" s="30" t="str">
        <f>'Base de données'!$C2429&amp;" "&amp;'Base de données'!$D2429</f>
        <v>Olivier Gérard</v>
      </c>
      <c r="Y2429" s="31">
        <f>COUNTIF('Base de données'!$B:$B,'Base de données'!$B2429)</f>
        <v>12</v>
      </c>
      <c r="AA2429" s="87" cm="1">
        <f t="array" aca="1" ref="AA2429" ca="1">INDIRECT("'Base de données'!A" &amp; ROW(Y2429))</f>
        <v>45901</v>
      </c>
      <c r="AB2429" s="51" t="str" cm="1">
        <f t="array" aca="1" ref="AB2429" ca="1">INDIRECT("'Base de données'!B" &amp; ROW(Z2429))</f>
        <v>5W5SI</v>
      </c>
    </row>
    <row r="2430" spans="1:28" x14ac:dyDescent="0.3">
      <c r="A2430" s="41" t="str">
        <f ca="1">IF(IF(AND($B2430&lt;&gt;"-",$B2430=$E2430),"Entrée et sortie","-")="Entrée et sortie",'Base de données'!$B2430,"-")</f>
        <v>-</v>
      </c>
      <c r="B2430" s="41" t="str">
        <f t="shared" ca="1" si="151"/>
        <v>-</v>
      </c>
      <c r="C2430" s="41" t="str">
        <f t="shared" ca="1" si="152"/>
        <v>-</v>
      </c>
      <c r="D2430" s="41" t="str">
        <f>IF($F2430="sortie en cours d'année",'Base de données'!$B2430,"-")</f>
        <v>-</v>
      </c>
      <c r="E2430" s="41" t="str">
        <f>IF($H2430="entrée en cours d'année",'Base de données'!$B2430,"-")</f>
        <v>-</v>
      </c>
      <c r="F2430" s="37" t="str">
        <f t="shared" si="149"/>
        <v/>
      </c>
      <c r="G2430" s="37" t="str">
        <f>IF($J2430="mouvement",_xlfn.XLOOKUP('Base de données'!$B2430,$V:$V,$V:$V,0),"")</f>
        <v/>
      </c>
      <c r="H2430" s="37" t="str">
        <f t="shared" si="150"/>
        <v/>
      </c>
      <c r="I2430" s="37" t="str">
        <f>IF($J2430="mouvement",_xlfn.XLOOKUP('Base de données'!$B2430,$K:$K,$K:$K,0),"")</f>
        <v/>
      </c>
      <c r="J2430" s="38" t="str">
        <f>IF(AND(Y2430&lt;&gt;MAX(Y:Y),COUNTIF(K2430:V2430,'Base de données'!$B2430)&gt;0),"mouvement","")</f>
        <v/>
      </c>
      <c r="K2430" s="39" t="str">
        <f>IF(K$1&gt;$AE$1,"-",IFERROR(IF(DATEDIF('Base de données'!$A2430,K$1,"d")&lt;&gt;0,"",'Base de données'!$B2430),""))</f>
        <v/>
      </c>
      <c r="L2430" s="39" t="str">
        <f>IF(L$1&gt;$AE$1,"-",IFERROR(IF(DATEDIF('Base de données'!$A2430,L$1,"d")&lt;&gt;0,"",'Base de données'!$B2430),""))</f>
        <v/>
      </c>
      <c r="M2430" s="39" t="str">
        <f>IF(M$1&gt;$AE$1,"-",IFERROR(IF(DATEDIF('Base de données'!$A2430,M$1,"d")&lt;&gt;0,"",'Base de données'!$B2430),""))</f>
        <v/>
      </c>
      <c r="N2430" s="39" t="str">
        <f>IF(N$1&gt;$AE$1,"-",IFERROR(IF(DATEDIF('Base de données'!$A2430,N$1,"d")&lt;&gt;0,"",'Base de données'!$B2430),""))</f>
        <v/>
      </c>
      <c r="O2430" s="39" t="str">
        <f>IF(O$1&gt;$AE$1,"-",IFERROR(IF(DATEDIF('Base de données'!$A2430,O$1,"d")&lt;&gt;0,"",'Base de données'!$B2430),""))</f>
        <v/>
      </c>
      <c r="P2430" s="39" t="str">
        <f>IF(P$1&gt;$AE$1,"-",IFERROR(IF(DATEDIF('Base de données'!$A2430,P$1,"d")&lt;&gt;0,"",'Base de données'!$B2430),""))</f>
        <v/>
      </c>
      <c r="Q2430" s="39" t="str">
        <f>IF(Q$1&gt;$AE$1,"-",IFERROR(IF(DATEDIF('Base de données'!$A2430,Q$1,"d")&lt;&gt;0,"",'Base de données'!$B2430),""))</f>
        <v/>
      </c>
      <c r="R2430" s="39" t="str">
        <f>IF(R$1&gt;$AE$1,"-",IFERROR(IF(DATEDIF('Base de données'!$A2430,R$1,"d")&lt;&gt;0,"",'Base de données'!$B2430),""))</f>
        <v/>
      </c>
      <c r="S2430" s="39" t="str">
        <f>IF(S$1&gt;$AE$1,"-",IFERROR(IF(DATEDIF('Base de données'!$A2430,S$1,"d")&lt;&gt;0,"",'Base de données'!$B2430),""))</f>
        <v>2W3RH</v>
      </c>
      <c r="T2430" s="39" t="str">
        <f>IF(T$1&gt;$AE$1,"-",IFERROR(IF(DATEDIF('Base de données'!$A2430,T$1,"d")&lt;&gt;0,"",'Base de données'!$B2430),""))</f>
        <v/>
      </c>
      <c r="U2430" s="39" t="str">
        <f>IF(U$1&gt;$AE$1,"-",IFERROR(IF(DATEDIF('Base de données'!$A2430,U$1,"d")&lt;&gt;0,"",'Base de données'!$B2430),""))</f>
        <v/>
      </c>
      <c r="V2430" s="39" t="str">
        <f>IF(V$1&gt;$AE$1,"-",IFERROR(IF(DATEDIF('Base de données'!$A2430,V$1,"d")&lt;&gt;0,"",'Base de données'!$B2430),""))</f>
        <v/>
      </c>
      <c r="W2430" s="34"/>
      <c r="X2430" s="30" t="str">
        <f>'Base de données'!$C2430&amp;" "&amp;'Base de données'!$D2430</f>
        <v>Pichon Bernard</v>
      </c>
      <c r="Y2430" s="31">
        <f>COUNTIF('Base de données'!$B:$B,'Base de données'!$B2430)</f>
        <v>12</v>
      </c>
      <c r="AA2430" s="87" cm="1">
        <f t="array" aca="1" ref="AA2430" ca="1">INDIRECT("'Base de données'!A" &amp; ROW(Y2430))</f>
        <v>45901</v>
      </c>
      <c r="AB2430" s="51" t="str" cm="1">
        <f t="array" aca="1" ref="AB2430" ca="1">INDIRECT("'Base de données'!B" &amp; ROW(Z2430))</f>
        <v>2W3RH</v>
      </c>
    </row>
    <row r="2431" spans="1:28" x14ac:dyDescent="0.3">
      <c r="A2431" s="41" t="str">
        <f ca="1">IF(IF(AND($B2431&lt;&gt;"-",$B2431=$E2431),"Entrée et sortie","-")="Entrée et sortie",'Base de données'!$B2431,"-")</f>
        <v>-</v>
      </c>
      <c r="B2431" s="41" t="str">
        <f t="shared" ca="1" si="151"/>
        <v>-</v>
      </c>
      <c r="C2431" s="41" t="str">
        <f t="shared" ca="1" si="152"/>
        <v>-</v>
      </c>
      <c r="D2431" s="41" t="str">
        <f>IF($F2431="sortie en cours d'année",'Base de données'!$B2431,"-")</f>
        <v>-</v>
      </c>
      <c r="E2431" s="41" t="str">
        <f>IF($H2431="entrée en cours d'année",'Base de données'!$B2431,"-")</f>
        <v>-</v>
      </c>
      <c r="F2431" s="37" t="str">
        <f t="shared" si="149"/>
        <v/>
      </c>
      <c r="G2431" s="37" t="str">
        <f>IF($J2431="mouvement",_xlfn.XLOOKUP('Base de données'!$B2431,$V:$V,$V:$V,0),"")</f>
        <v/>
      </c>
      <c r="H2431" s="37" t="str">
        <f t="shared" si="150"/>
        <v/>
      </c>
      <c r="I2431" s="37" t="str">
        <f>IF($J2431="mouvement",_xlfn.XLOOKUP('Base de données'!$B2431,$K:$K,$K:$K,0),"")</f>
        <v/>
      </c>
      <c r="J2431" s="38" t="str">
        <f>IF(AND(Y2431&lt;&gt;MAX(Y:Y),COUNTIF(K2431:V2431,'Base de données'!$B2431)&gt;0),"mouvement","")</f>
        <v/>
      </c>
      <c r="K2431" s="39" t="str">
        <f>IF(K$1&gt;$AE$1,"-",IFERROR(IF(DATEDIF('Base de données'!$A2431,K$1,"d")&lt;&gt;0,"",'Base de données'!$B2431),""))</f>
        <v/>
      </c>
      <c r="L2431" s="39" t="str">
        <f>IF(L$1&gt;$AE$1,"-",IFERROR(IF(DATEDIF('Base de données'!$A2431,L$1,"d")&lt;&gt;0,"",'Base de données'!$B2431),""))</f>
        <v/>
      </c>
      <c r="M2431" s="39" t="str">
        <f>IF(M$1&gt;$AE$1,"-",IFERROR(IF(DATEDIF('Base de données'!$A2431,M$1,"d")&lt;&gt;0,"",'Base de données'!$B2431),""))</f>
        <v/>
      </c>
      <c r="N2431" s="39" t="str">
        <f>IF(N$1&gt;$AE$1,"-",IFERROR(IF(DATEDIF('Base de données'!$A2431,N$1,"d")&lt;&gt;0,"",'Base de données'!$B2431),""))</f>
        <v/>
      </c>
      <c r="O2431" s="39" t="str">
        <f>IF(O$1&gt;$AE$1,"-",IFERROR(IF(DATEDIF('Base de données'!$A2431,O$1,"d")&lt;&gt;0,"",'Base de données'!$B2431),""))</f>
        <v/>
      </c>
      <c r="P2431" s="39" t="str">
        <f>IF(P$1&gt;$AE$1,"-",IFERROR(IF(DATEDIF('Base de données'!$A2431,P$1,"d")&lt;&gt;0,"",'Base de données'!$B2431),""))</f>
        <v/>
      </c>
      <c r="Q2431" s="39" t="str">
        <f>IF(Q$1&gt;$AE$1,"-",IFERROR(IF(DATEDIF('Base de données'!$A2431,Q$1,"d")&lt;&gt;0,"",'Base de données'!$B2431),""))</f>
        <v/>
      </c>
      <c r="R2431" s="39" t="str">
        <f>IF(R$1&gt;$AE$1,"-",IFERROR(IF(DATEDIF('Base de données'!$A2431,R$1,"d")&lt;&gt;0,"",'Base de données'!$B2431),""))</f>
        <v/>
      </c>
      <c r="S2431" s="39" t="str">
        <f>IF(S$1&gt;$AE$1,"-",IFERROR(IF(DATEDIF('Base de données'!$A2431,S$1,"d")&lt;&gt;0,"",'Base de données'!$B2431),""))</f>
        <v>AOI98</v>
      </c>
      <c r="T2431" s="39" t="str">
        <f>IF(T$1&gt;$AE$1,"-",IFERROR(IF(DATEDIF('Base de données'!$A2431,T$1,"d")&lt;&gt;0,"",'Base de données'!$B2431),""))</f>
        <v/>
      </c>
      <c r="U2431" s="39" t="str">
        <f>IF(U$1&gt;$AE$1,"-",IFERROR(IF(DATEDIF('Base de données'!$A2431,U$1,"d")&lt;&gt;0,"",'Base de données'!$B2431),""))</f>
        <v/>
      </c>
      <c r="V2431" s="39" t="str">
        <f>IF(V$1&gt;$AE$1,"-",IFERROR(IF(DATEDIF('Base de données'!$A2431,V$1,"d")&lt;&gt;0,"",'Base de données'!$B2431),""))</f>
        <v/>
      </c>
      <c r="W2431" s="34"/>
      <c r="X2431" s="30" t="str">
        <f>'Base de données'!$C2431&amp;" "&amp;'Base de données'!$D2431</f>
        <v>Loiseau Bertrand</v>
      </c>
      <c r="Y2431" s="31">
        <f>COUNTIF('Base de données'!$B:$B,'Base de données'!$B2431)</f>
        <v>12</v>
      </c>
      <c r="AA2431" s="87" cm="1">
        <f t="array" aca="1" ref="AA2431" ca="1">INDIRECT("'Base de données'!A" &amp; ROW(Y2431))</f>
        <v>45901</v>
      </c>
      <c r="AB2431" s="51" t="str" cm="1">
        <f t="array" aca="1" ref="AB2431" ca="1">INDIRECT("'Base de données'!B" &amp; ROW(Z2431))</f>
        <v>AOI98</v>
      </c>
    </row>
    <row r="2432" spans="1:28" x14ac:dyDescent="0.3">
      <c r="A2432" s="41" t="str">
        <f ca="1">IF(IF(AND($B2432&lt;&gt;"-",$B2432=$E2432),"Entrée et sortie","-")="Entrée et sortie",'Base de données'!$B2432,"-")</f>
        <v>-</v>
      </c>
      <c r="B2432" s="41" t="str">
        <f t="shared" ca="1" si="151"/>
        <v>-</v>
      </c>
      <c r="C2432" s="41" t="str">
        <f t="shared" ca="1" si="152"/>
        <v>-</v>
      </c>
      <c r="D2432" s="41" t="str">
        <f>IF($F2432="sortie en cours d'année",'Base de données'!$B2432,"-")</f>
        <v>-</v>
      </c>
      <c r="E2432" s="41" t="str">
        <f>IF($H2432="entrée en cours d'année",'Base de données'!$B2432,"-")</f>
        <v>-</v>
      </c>
      <c r="F2432" s="37" t="str">
        <f t="shared" si="149"/>
        <v/>
      </c>
      <c r="G2432" s="37" t="str">
        <f>IF($J2432="mouvement",_xlfn.XLOOKUP('Base de données'!$B2432,$V:$V,$V:$V,0),"")</f>
        <v/>
      </c>
      <c r="H2432" s="37" t="str">
        <f t="shared" si="150"/>
        <v/>
      </c>
      <c r="I2432" s="37" t="str">
        <f>IF($J2432="mouvement",_xlfn.XLOOKUP('Base de données'!$B2432,$K:$K,$K:$K,0),"")</f>
        <v/>
      </c>
      <c r="J2432" s="38" t="str">
        <f>IF(AND(Y2432&lt;&gt;MAX(Y:Y),COUNTIF(K2432:V2432,'Base de données'!$B2432)&gt;0),"mouvement","")</f>
        <v/>
      </c>
      <c r="K2432" s="39" t="str">
        <f>IF(K$1&gt;$AE$1,"-",IFERROR(IF(DATEDIF('Base de données'!$A2432,K$1,"d")&lt;&gt;0,"",'Base de données'!$B2432),""))</f>
        <v/>
      </c>
      <c r="L2432" s="39" t="str">
        <f>IF(L$1&gt;$AE$1,"-",IFERROR(IF(DATEDIF('Base de données'!$A2432,L$1,"d")&lt;&gt;0,"",'Base de données'!$B2432),""))</f>
        <v/>
      </c>
      <c r="M2432" s="39" t="str">
        <f>IF(M$1&gt;$AE$1,"-",IFERROR(IF(DATEDIF('Base de données'!$A2432,M$1,"d")&lt;&gt;0,"",'Base de données'!$B2432),""))</f>
        <v/>
      </c>
      <c r="N2432" s="39" t="str">
        <f>IF(N$1&gt;$AE$1,"-",IFERROR(IF(DATEDIF('Base de données'!$A2432,N$1,"d")&lt;&gt;0,"",'Base de données'!$B2432),""))</f>
        <v/>
      </c>
      <c r="O2432" s="39" t="str">
        <f>IF(O$1&gt;$AE$1,"-",IFERROR(IF(DATEDIF('Base de données'!$A2432,O$1,"d")&lt;&gt;0,"",'Base de données'!$B2432),""))</f>
        <v/>
      </c>
      <c r="P2432" s="39" t="str">
        <f>IF(P$1&gt;$AE$1,"-",IFERROR(IF(DATEDIF('Base de données'!$A2432,P$1,"d")&lt;&gt;0,"",'Base de données'!$B2432),""))</f>
        <v/>
      </c>
      <c r="Q2432" s="39" t="str">
        <f>IF(Q$1&gt;$AE$1,"-",IFERROR(IF(DATEDIF('Base de données'!$A2432,Q$1,"d")&lt;&gt;0,"",'Base de données'!$B2432),""))</f>
        <v/>
      </c>
      <c r="R2432" s="39" t="str">
        <f>IF(R$1&gt;$AE$1,"-",IFERROR(IF(DATEDIF('Base de données'!$A2432,R$1,"d")&lt;&gt;0,"",'Base de données'!$B2432),""))</f>
        <v/>
      </c>
      <c r="S2432" s="39" t="str">
        <f>IF(S$1&gt;$AE$1,"-",IFERROR(IF(DATEDIF('Base de données'!$A2432,S$1,"d")&lt;&gt;0,"",'Base de données'!$B2432),""))</f>
        <v>G2WR6</v>
      </c>
      <c r="T2432" s="39" t="str">
        <f>IF(T$1&gt;$AE$1,"-",IFERROR(IF(DATEDIF('Base de données'!$A2432,T$1,"d")&lt;&gt;0,"",'Base de données'!$B2432),""))</f>
        <v/>
      </c>
      <c r="U2432" s="39" t="str">
        <f>IF(U$1&gt;$AE$1,"-",IFERROR(IF(DATEDIF('Base de données'!$A2432,U$1,"d")&lt;&gt;0,"",'Base de données'!$B2432),""))</f>
        <v/>
      </c>
      <c r="V2432" s="39" t="str">
        <f>IF(V$1&gt;$AE$1,"-",IFERROR(IF(DATEDIF('Base de données'!$A2432,V$1,"d")&lt;&gt;0,"",'Base de données'!$B2432),""))</f>
        <v/>
      </c>
      <c r="W2432" s="34"/>
      <c r="X2432" s="30" t="str">
        <f>'Base de données'!$C2432&amp;" "&amp;'Base de données'!$D2432</f>
        <v>Michel Aurélie</v>
      </c>
      <c r="Y2432" s="31">
        <f>COUNTIF('Base de données'!$B:$B,'Base de données'!$B2432)</f>
        <v>12</v>
      </c>
      <c r="AA2432" s="87" cm="1">
        <f t="array" aca="1" ref="AA2432" ca="1">INDIRECT("'Base de données'!A" &amp; ROW(Y2432))</f>
        <v>45901</v>
      </c>
      <c r="AB2432" s="51" t="str" cm="1">
        <f t="array" aca="1" ref="AB2432" ca="1">INDIRECT("'Base de données'!B" &amp; ROW(Z2432))</f>
        <v>G2WR6</v>
      </c>
    </row>
    <row r="2433" spans="1:28" x14ac:dyDescent="0.3">
      <c r="A2433" s="41" t="str">
        <f ca="1">IF(IF(AND($B2433&lt;&gt;"-",$B2433=$E2433),"Entrée et sortie","-")="Entrée et sortie",'Base de données'!$B2433,"-")</f>
        <v>-</v>
      </c>
      <c r="B2433" s="41" t="str">
        <f t="shared" ca="1" si="151"/>
        <v>-</v>
      </c>
      <c r="C2433" s="41" t="str">
        <f t="shared" ca="1" si="152"/>
        <v>-</v>
      </c>
      <c r="D2433" s="41" t="str">
        <f>IF($F2433="sortie en cours d'année",'Base de données'!$B2433,"-")</f>
        <v>-</v>
      </c>
      <c r="E2433" s="41" t="str">
        <f>IF($H2433="entrée en cours d'année",'Base de données'!$B2433,"-")</f>
        <v>-</v>
      </c>
      <c r="F2433" s="37" t="str">
        <f t="shared" si="149"/>
        <v/>
      </c>
      <c r="G2433" s="37" t="str">
        <f>IF($J2433="mouvement",_xlfn.XLOOKUP('Base de données'!$B2433,$V:$V,$V:$V,0),"")</f>
        <v/>
      </c>
      <c r="H2433" s="37" t="str">
        <f t="shared" si="150"/>
        <v/>
      </c>
      <c r="I2433" s="37" t="str">
        <f>IF($J2433="mouvement",_xlfn.XLOOKUP('Base de données'!$B2433,$K:$K,$K:$K,0),"")</f>
        <v/>
      </c>
      <c r="J2433" s="38" t="str">
        <f>IF(AND(Y2433&lt;&gt;MAX(Y:Y),COUNTIF(K2433:V2433,'Base de données'!$B2433)&gt;0),"mouvement","")</f>
        <v/>
      </c>
      <c r="K2433" s="39" t="str">
        <f>IF(K$1&gt;$AE$1,"-",IFERROR(IF(DATEDIF('Base de données'!$A2433,K$1,"d")&lt;&gt;0,"",'Base de données'!$B2433),""))</f>
        <v/>
      </c>
      <c r="L2433" s="39" t="str">
        <f>IF(L$1&gt;$AE$1,"-",IFERROR(IF(DATEDIF('Base de données'!$A2433,L$1,"d")&lt;&gt;0,"",'Base de données'!$B2433),""))</f>
        <v/>
      </c>
      <c r="M2433" s="39" t="str">
        <f>IF(M$1&gt;$AE$1,"-",IFERROR(IF(DATEDIF('Base de données'!$A2433,M$1,"d")&lt;&gt;0,"",'Base de données'!$B2433),""))</f>
        <v/>
      </c>
      <c r="N2433" s="39" t="str">
        <f>IF(N$1&gt;$AE$1,"-",IFERROR(IF(DATEDIF('Base de données'!$A2433,N$1,"d")&lt;&gt;0,"",'Base de données'!$B2433),""))</f>
        <v/>
      </c>
      <c r="O2433" s="39" t="str">
        <f>IF(O$1&gt;$AE$1,"-",IFERROR(IF(DATEDIF('Base de données'!$A2433,O$1,"d")&lt;&gt;0,"",'Base de données'!$B2433),""))</f>
        <v/>
      </c>
      <c r="P2433" s="39" t="str">
        <f>IF(P$1&gt;$AE$1,"-",IFERROR(IF(DATEDIF('Base de données'!$A2433,P$1,"d")&lt;&gt;0,"",'Base de données'!$B2433),""))</f>
        <v/>
      </c>
      <c r="Q2433" s="39" t="str">
        <f>IF(Q$1&gt;$AE$1,"-",IFERROR(IF(DATEDIF('Base de données'!$A2433,Q$1,"d")&lt;&gt;0,"",'Base de données'!$B2433),""))</f>
        <v/>
      </c>
      <c r="R2433" s="39" t="str">
        <f>IF(R$1&gt;$AE$1,"-",IFERROR(IF(DATEDIF('Base de données'!$A2433,R$1,"d")&lt;&gt;0,"",'Base de données'!$B2433),""))</f>
        <v/>
      </c>
      <c r="S2433" s="39" t="str">
        <f>IF(S$1&gt;$AE$1,"-",IFERROR(IF(DATEDIF('Base de données'!$A2433,S$1,"d")&lt;&gt;0,"",'Base de données'!$B2433),""))</f>
        <v>50506</v>
      </c>
      <c r="T2433" s="39" t="str">
        <f>IF(T$1&gt;$AE$1,"-",IFERROR(IF(DATEDIF('Base de données'!$A2433,T$1,"d")&lt;&gt;0,"",'Base de données'!$B2433),""))</f>
        <v/>
      </c>
      <c r="U2433" s="39" t="str">
        <f>IF(U$1&gt;$AE$1,"-",IFERROR(IF(DATEDIF('Base de données'!$A2433,U$1,"d")&lt;&gt;0,"",'Base de données'!$B2433),""))</f>
        <v/>
      </c>
      <c r="V2433" s="39" t="str">
        <f>IF(V$1&gt;$AE$1,"-",IFERROR(IF(DATEDIF('Base de données'!$A2433,V$1,"d")&lt;&gt;0,"",'Base de données'!$B2433),""))</f>
        <v/>
      </c>
      <c r="W2433" s="34"/>
      <c r="X2433" s="30" t="str">
        <f>'Base de données'!$C2433&amp;" "&amp;'Base de données'!$D2433</f>
        <v>Michel Pauline</v>
      </c>
      <c r="Y2433" s="31">
        <f>COUNTIF('Base de données'!$B:$B,'Base de données'!$B2433)</f>
        <v>12</v>
      </c>
      <c r="AA2433" s="87" cm="1">
        <f t="array" aca="1" ref="AA2433" ca="1">INDIRECT("'Base de données'!A" &amp; ROW(Y2433))</f>
        <v>45901</v>
      </c>
      <c r="AB2433" s="51" t="str" cm="1">
        <f t="array" aca="1" ref="AB2433" ca="1">INDIRECT("'Base de données'!B" &amp; ROW(Z2433))</f>
        <v>50506</v>
      </c>
    </row>
    <row r="2434" spans="1:28" x14ac:dyDescent="0.3">
      <c r="A2434" s="41" t="str">
        <f ca="1">IF(IF(AND($B2434&lt;&gt;"-",$B2434=$E2434),"Entrée et sortie","-")="Entrée et sortie",'Base de données'!$B2434,"-")</f>
        <v>-</v>
      </c>
      <c r="B2434" s="41" t="str">
        <f t="shared" ca="1" si="151"/>
        <v>G5QWQ</v>
      </c>
      <c r="C2434" s="41" t="str">
        <f t="shared" ca="1" si="152"/>
        <v>G5QWQ</v>
      </c>
      <c r="D2434" s="41" t="str">
        <f>IF($F2434="sortie en cours d'année",'Base de données'!$B2434,"-")</f>
        <v>G5QWQ</v>
      </c>
      <c r="E2434" s="41" t="str">
        <f>IF($H2434="entrée en cours d'année",'Base de données'!$B2434,"-")</f>
        <v>-</v>
      </c>
      <c r="F2434" s="37" t="str">
        <f t="shared" ref="F2434:F2497" si="153">IF(AND(G2434=0,J2434="mouvement"),"sortie en cours d'année","")</f>
        <v>sortie en cours d'année</v>
      </c>
      <c r="G2434" s="37">
        <f>IF($J2434="mouvement",_xlfn.XLOOKUP('Base de données'!$B2434,$V:$V,$V:$V,0),"")</f>
        <v>0</v>
      </c>
      <c r="H2434" s="37" t="str">
        <f t="shared" ref="H2434:H2497" si="154">IF(AND(I2434=0,J2434="mouvement"),"entrée en cours d'année","")</f>
        <v/>
      </c>
      <c r="I2434" s="37" t="str">
        <f>IF($J2434="mouvement",_xlfn.XLOOKUP('Base de données'!$B2434,$K:$K,$K:$K,0),"")</f>
        <v>G5QWQ</v>
      </c>
      <c r="J2434" s="38" t="str">
        <f>IF(AND(Y2434&lt;&gt;MAX(Y:Y),COUNTIF(K2434:V2434,'Base de données'!$B2434)&gt;0),"mouvement","")</f>
        <v>mouvement</v>
      </c>
      <c r="K2434" s="39" t="str">
        <f>IF(K$1&gt;$AE$1,"-",IFERROR(IF(DATEDIF('Base de données'!$A2434,K$1,"d")&lt;&gt;0,"",'Base de données'!$B2434),""))</f>
        <v/>
      </c>
      <c r="L2434" s="39" t="str">
        <f>IF(L$1&gt;$AE$1,"-",IFERROR(IF(DATEDIF('Base de données'!$A2434,L$1,"d")&lt;&gt;0,"",'Base de données'!$B2434),""))</f>
        <v/>
      </c>
      <c r="M2434" s="39" t="str">
        <f>IF(M$1&gt;$AE$1,"-",IFERROR(IF(DATEDIF('Base de données'!$A2434,M$1,"d")&lt;&gt;0,"",'Base de données'!$B2434),""))</f>
        <v/>
      </c>
      <c r="N2434" s="39" t="str">
        <f>IF(N$1&gt;$AE$1,"-",IFERROR(IF(DATEDIF('Base de données'!$A2434,N$1,"d")&lt;&gt;0,"",'Base de données'!$B2434),""))</f>
        <v/>
      </c>
      <c r="O2434" s="39" t="str">
        <f>IF(O$1&gt;$AE$1,"-",IFERROR(IF(DATEDIF('Base de données'!$A2434,O$1,"d")&lt;&gt;0,"",'Base de données'!$B2434),""))</f>
        <v/>
      </c>
      <c r="P2434" s="39" t="str">
        <f>IF(P$1&gt;$AE$1,"-",IFERROR(IF(DATEDIF('Base de données'!$A2434,P$1,"d")&lt;&gt;0,"",'Base de données'!$B2434),""))</f>
        <v/>
      </c>
      <c r="Q2434" s="39" t="str">
        <f>IF(Q$1&gt;$AE$1,"-",IFERROR(IF(DATEDIF('Base de données'!$A2434,Q$1,"d")&lt;&gt;0,"",'Base de données'!$B2434),""))</f>
        <v/>
      </c>
      <c r="R2434" s="39" t="str">
        <f>IF(R$1&gt;$AE$1,"-",IFERROR(IF(DATEDIF('Base de données'!$A2434,R$1,"d")&lt;&gt;0,"",'Base de données'!$B2434),""))</f>
        <v/>
      </c>
      <c r="S2434" s="39" t="str">
        <f>IF(S$1&gt;$AE$1,"-",IFERROR(IF(DATEDIF('Base de données'!$A2434,S$1,"d")&lt;&gt;0,"",'Base de données'!$B2434),""))</f>
        <v>G5QWQ</v>
      </c>
      <c r="T2434" s="39" t="str">
        <f>IF(T$1&gt;$AE$1,"-",IFERROR(IF(DATEDIF('Base de données'!$A2434,T$1,"d")&lt;&gt;0,"",'Base de données'!$B2434),""))</f>
        <v/>
      </c>
      <c r="U2434" s="39" t="str">
        <f>IF(U$1&gt;$AE$1,"-",IFERROR(IF(DATEDIF('Base de données'!$A2434,U$1,"d")&lt;&gt;0,"",'Base de données'!$B2434),""))</f>
        <v/>
      </c>
      <c r="V2434" s="39" t="str">
        <f>IF(V$1&gt;$AE$1,"-",IFERROR(IF(DATEDIF('Base de données'!$A2434,V$1,"d")&lt;&gt;0,"",'Base de données'!$B2434),""))</f>
        <v/>
      </c>
      <c r="W2434" s="34"/>
      <c r="X2434" s="30" t="str">
        <f>'Base de données'!$C2434&amp;" "&amp;'Base de données'!$D2434</f>
        <v>Thibault Alfred</v>
      </c>
      <c r="Y2434" s="31">
        <f>COUNTIF('Base de données'!$B:$B,'Base de données'!$B2434)</f>
        <v>10</v>
      </c>
      <c r="AA2434" s="87" cm="1">
        <f t="array" aca="1" ref="AA2434" ca="1">INDIRECT("'Base de données'!A" &amp; ROW(Y2434))</f>
        <v>45901</v>
      </c>
      <c r="AB2434" s="51" t="str" cm="1">
        <f t="array" aca="1" ref="AB2434" ca="1">INDIRECT("'Base de données'!B" &amp; ROW(Z2434))</f>
        <v>G5QWQ</v>
      </c>
    </row>
    <row r="2435" spans="1:28" x14ac:dyDescent="0.3">
      <c r="A2435" s="41" t="str">
        <f ca="1">IF(IF(AND($B2435&lt;&gt;"-",$B2435=$E2435),"Entrée et sortie","-")="Entrée et sortie",'Base de données'!$B2435,"-")</f>
        <v>-</v>
      </c>
      <c r="B2435" s="41" t="str">
        <f t="shared" ref="B2435:B2498" ca="1" si="155">_xlfn.XLOOKUP($AB2435,$D:$D,$C:$C,"-",0,-1)</f>
        <v>-</v>
      </c>
      <c r="C2435" s="41" t="str">
        <f t="shared" ref="C2435:C2498" ca="1" si="156">IF($AA2435&lt;&gt;$AE$1,$D2435,"-")</f>
        <v>-</v>
      </c>
      <c r="D2435" s="41" t="str">
        <f>IF($F2435="sortie en cours d'année",'Base de données'!$B2435,"-")</f>
        <v>-</v>
      </c>
      <c r="E2435" s="41" t="str">
        <f>IF($H2435="entrée en cours d'année",'Base de données'!$B2435,"-")</f>
        <v>-</v>
      </c>
      <c r="F2435" s="37" t="str">
        <f t="shared" si="153"/>
        <v/>
      </c>
      <c r="G2435" s="37" t="str">
        <f>IF($J2435="mouvement",_xlfn.XLOOKUP('Base de données'!$B2435,$V:$V,$V:$V,0),"")</f>
        <v/>
      </c>
      <c r="H2435" s="37" t="str">
        <f t="shared" si="154"/>
        <v/>
      </c>
      <c r="I2435" s="37" t="str">
        <f>IF($J2435="mouvement",_xlfn.XLOOKUP('Base de données'!$B2435,$K:$K,$K:$K,0),"")</f>
        <v/>
      </c>
      <c r="J2435" s="38" t="str">
        <f>IF(AND(Y2435&lt;&gt;MAX(Y:Y),COUNTIF(K2435:V2435,'Base de données'!$B2435)&gt;0),"mouvement","")</f>
        <v/>
      </c>
      <c r="K2435" s="39" t="str">
        <f>IF(K$1&gt;$AE$1,"-",IFERROR(IF(DATEDIF('Base de données'!$A2435,K$1,"d")&lt;&gt;0,"",'Base de données'!$B2435),""))</f>
        <v/>
      </c>
      <c r="L2435" s="39" t="str">
        <f>IF(L$1&gt;$AE$1,"-",IFERROR(IF(DATEDIF('Base de données'!$A2435,L$1,"d")&lt;&gt;0,"",'Base de données'!$B2435),""))</f>
        <v/>
      </c>
      <c r="M2435" s="39" t="str">
        <f>IF(M$1&gt;$AE$1,"-",IFERROR(IF(DATEDIF('Base de données'!$A2435,M$1,"d")&lt;&gt;0,"",'Base de données'!$B2435),""))</f>
        <v/>
      </c>
      <c r="N2435" s="39" t="str">
        <f>IF(N$1&gt;$AE$1,"-",IFERROR(IF(DATEDIF('Base de données'!$A2435,N$1,"d")&lt;&gt;0,"",'Base de données'!$B2435),""))</f>
        <v/>
      </c>
      <c r="O2435" s="39" t="str">
        <f>IF(O$1&gt;$AE$1,"-",IFERROR(IF(DATEDIF('Base de données'!$A2435,O$1,"d")&lt;&gt;0,"",'Base de données'!$B2435),""))</f>
        <v/>
      </c>
      <c r="P2435" s="39" t="str">
        <f>IF(P$1&gt;$AE$1,"-",IFERROR(IF(DATEDIF('Base de données'!$A2435,P$1,"d")&lt;&gt;0,"",'Base de données'!$B2435),""))</f>
        <v/>
      </c>
      <c r="Q2435" s="39" t="str">
        <f>IF(Q$1&gt;$AE$1,"-",IFERROR(IF(DATEDIF('Base de données'!$A2435,Q$1,"d")&lt;&gt;0,"",'Base de données'!$B2435),""))</f>
        <v/>
      </c>
      <c r="R2435" s="39" t="str">
        <f>IF(R$1&gt;$AE$1,"-",IFERROR(IF(DATEDIF('Base de données'!$A2435,R$1,"d")&lt;&gt;0,"",'Base de données'!$B2435),""))</f>
        <v/>
      </c>
      <c r="S2435" s="39" t="str">
        <f>IF(S$1&gt;$AE$1,"-",IFERROR(IF(DATEDIF('Base de données'!$A2435,S$1,"d")&lt;&gt;0,"",'Base de données'!$B2435),""))</f>
        <v>G1Y48</v>
      </c>
      <c r="T2435" s="39" t="str">
        <f>IF(T$1&gt;$AE$1,"-",IFERROR(IF(DATEDIF('Base de données'!$A2435,T$1,"d")&lt;&gt;0,"",'Base de données'!$B2435),""))</f>
        <v/>
      </c>
      <c r="U2435" s="39" t="str">
        <f>IF(U$1&gt;$AE$1,"-",IFERROR(IF(DATEDIF('Base de données'!$A2435,U$1,"d")&lt;&gt;0,"",'Base de données'!$B2435),""))</f>
        <v/>
      </c>
      <c r="V2435" s="39" t="str">
        <f>IF(V$1&gt;$AE$1,"-",IFERROR(IF(DATEDIF('Base de données'!$A2435,V$1,"d")&lt;&gt;0,"",'Base de données'!$B2435),""))</f>
        <v/>
      </c>
      <c r="W2435" s="34"/>
      <c r="X2435" s="30" t="str">
        <f>'Base de données'!$C2435&amp;" "&amp;'Base de données'!$D2435</f>
        <v>Roussel Aimé</v>
      </c>
      <c r="Y2435" s="31">
        <f>COUNTIF('Base de données'!$B:$B,'Base de données'!$B2435)</f>
        <v>12</v>
      </c>
      <c r="AA2435" s="87" cm="1">
        <f t="array" aca="1" ref="AA2435" ca="1">INDIRECT("'Base de données'!A" &amp; ROW(Y2435))</f>
        <v>45901</v>
      </c>
      <c r="AB2435" s="51" t="str" cm="1">
        <f t="array" aca="1" ref="AB2435" ca="1">INDIRECT("'Base de données'!B" &amp; ROW(Z2435))</f>
        <v>G1Y48</v>
      </c>
    </row>
    <row r="2436" spans="1:28" x14ac:dyDescent="0.3">
      <c r="A2436" s="41" t="str">
        <f ca="1">IF(IF(AND($B2436&lt;&gt;"-",$B2436=$E2436),"Entrée et sortie","-")="Entrée et sortie",'Base de données'!$B2436,"-")</f>
        <v>-</v>
      </c>
      <c r="B2436" s="41" t="str">
        <f t="shared" ca="1" si="155"/>
        <v>-</v>
      </c>
      <c r="C2436" s="41" t="str">
        <f t="shared" ca="1" si="156"/>
        <v>-</v>
      </c>
      <c r="D2436" s="41" t="str">
        <f>IF($F2436="sortie en cours d'année",'Base de données'!$B2436,"-")</f>
        <v>-</v>
      </c>
      <c r="E2436" s="41" t="str">
        <f>IF($H2436="entrée en cours d'année",'Base de données'!$B2436,"-")</f>
        <v>-</v>
      </c>
      <c r="F2436" s="37" t="str">
        <f t="shared" si="153"/>
        <v/>
      </c>
      <c r="G2436" s="37" t="str">
        <f>IF($J2436="mouvement",_xlfn.XLOOKUP('Base de données'!$B2436,$V:$V,$V:$V,0),"")</f>
        <v/>
      </c>
      <c r="H2436" s="37" t="str">
        <f t="shared" si="154"/>
        <v/>
      </c>
      <c r="I2436" s="37" t="str">
        <f>IF($J2436="mouvement",_xlfn.XLOOKUP('Base de données'!$B2436,$K:$K,$K:$K,0),"")</f>
        <v/>
      </c>
      <c r="J2436" s="38" t="str">
        <f>IF(AND(Y2436&lt;&gt;MAX(Y:Y),COUNTIF(K2436:V2436,'Base de données'!$B2436)&gt;0),"mouvement","")</f>
        <v/>
      </c>
      <c r="K2436" s="39" t="str">
        <f>IF(K$1&gt;$AE$1,"-",IFERROR(IF(DATEDIF('Base de données'!$A2436,K$1,"d")&lt;&gt;0,"",'Base de données'!$B2436),""))</f>
        <v/>
      </c>
      <c r="L2436" s="39" t="str">
        <f>IF(L$1&gt;$AE$1,"-",IFERROR(IF(DATEDIF('Base de données'!$A2436,L$1,"d")&lt;&gt;0,"",'Base de données'!$B2436),""))</f>
        <v/>
      </c>
      <c r="M2436" s="39" t="str">
        <f>IF(M$1&gt;$AE$1,"-",IFERROR(IF(DATEDIF('Base de données'!$A2436,M$1,"d")&lt;&gt;0,"",'Base de données'!$B2436),""))</f>
        <v/>
      </c>
      <c r="N2436" s="39" t="str">
        <f>IF(N$1&gt;$AE$1,"-",IFERROR(IF(DATEDIF('Base de données'!$A2436,N$1,"d")&lt;&gt;0,"",'Base de données'!$B2436),""))</f>
        <v/>
      </c>
      <c r="O2436" s="39" t="str">
        <f>IF(O$1&gt;$AE$1,"-",IFERROR(IF(DATEDIF('Base de données'!$A2436,O$1,"d")&lt;&gt;0,"",'Base de données'!$B2436),""))</f>
        <v/>
      </c>
      <c r="P2436" s="39" t="str">
        <f>IF(P$1&gt;$AE$1,"-",IFERROR(IF(DATEDIF('Base de données'!$A2436,P$1,"d")&lt;&gt;0,"",'Base de données'!$B2436),""))</f>
        <v/>
      </c>
      <c r="Q2436" s="39" t="str">
        <f>IF(Q$1&gt;$AE$1,"-",IFERROR(IF(DATEDIF('Base de données'!$A2436,Q$1,"d")&lt;&gt;0,"",'Base de données'!$B2436),""))</f>
        <v/>
      </c>
      <c r="R2436" s="39" t="str">
        <f>IF(R$1&gt;$AE$1,"-",IFERROR(IF(DATEDIF('Base de données'!$A2436,R$1,"d")&lt;&gt;0,"",'Base de données'!$B2436),""))</f>
        <v/>
      </c>
      <c r="S2436" s="39" t="str">
        <f>IF(S$1&gt;$AE$1,"-",IFERROR(IF(DATEDIF('Base de données'!$A2436,S$1,"d")&lt;&gt;0,"",'Base de données'!$B2436),""))</f>
        <v>D44HR</v>
      </c>
      <c r="T2436" s="39" t="str">
        <f>IF(T$1&gt;$AE$1,"-",IFERROR(IF(DATEDIF('Base de données'!$A2436,T$1,"d")&lt;&gt;0,"",'Base de données'!$B2436),""))</f>
        <v/>
      </c>
      <c r="U2436" s="39" t="str">
        <f>IF(U$1&gt;$AE$1,"-",IFERROR(IF(DATEDIF('Base de données'!$A2436,U$1,"d")&lt;&gt;0,"",'Base de données'!$B2436),""))</f>
        <v/>
      </c>
      <c r="V2436" s="39" t="str">
        <f>IF(V$1&gt;$AE$1,"-",IFERROR(IF(DATEDIF('Base de données'!$A2436,V$1,"d")&lt;&gt;0,"",'Base de données'!$B2436),""))</f>
        <v/>
      </c>
      <c r="W2436" s="34"/>
      <c r="X2436" s="30" t="str">
        <f>'Base de données'!$C2436&amp;" "&amp;'Base de données'!$D2436</f>
        <v>Denis Brigitte</v>
      </c>
      <c r="Y2436" s="31">
        <f>COUNTIF('Base de données'!$B:$B,'Base de données'!$B2436)</f>
        <v>12</v>
      </c>
      <c r="AA2436" s="87" cm="1">
        <f t="array" aca="1" ref="AA2436" ca="1">INDIRECT("'Base de données'!A" &amp; ROW(Y2436))</f>
        <v>45901</v>
      </c>
      <c r="AB2436" s="51" t="str" cm="1">
        <f t="array" aca="1" ref="AB2436" ca="1">INDIRECT("'Base de données'!B" &amp; ROW(Z2436))</f>
        <v>D44HR</v>
      </c>
    </row>
    <row r="2437" spans="1:28" x14ac:dyDescent="0.3">
      <c r="A2437" s="41" t="str">
        <f ca="1">IF(IF(AND($B2437&lt;&gt;"-",$B2437=$E2437),"Entrée et sortie","-")="Entrée et sortie",'Base de données'!$B2437,"-")</f>
        <v>-</v>
      </c>
      <c r="B2437" s="41" t="str">
        <f t="shared" ca="1" si="155"/>
        <v>-</v>
      </c>
      <c r="C2437" s="41" t="str">
        <f t="shared" ca="1" si="156"/>
        <v>-</v>
      </c>
      <c r="D2437" s="41" t="str">
        <f>IF($F2437="sortie en cours d'année",'Base de données'!$B2437,"-")</f>
        <v>-</v>
      </c>
      <c r="E2437" s="41" t="str">
        <f>IF($H2437="entrée en cours d'année",'Base de données'!$B2437,"-")</f>
        <v>-</v>
      </c>
      <c r="F2437" s="37" t="str">
        <f t="shared" si="153"/>
        <v/>
      </c>
      <c r="G2437" s="37" t="str">
        <f>IF($J2437="mouvement",_xlfn.XLOOKUP('Base de données'!$B2437,$V:$V,$V:$V,0),"")</f>
        <v/>
      </c>
      <c r="H2437" s="37" t="str">
        <f t="shared" si="154"/>
        <v/>
      </c>
      <c r="I2437" s="37" t="str">
        <f>IF($J2437="mouvement",_xlfn.XLOOKUP('Base de données'!$B2437,$K:$K,$K:$K,0),"")</f>
        <v/>
      </c>
      <c r="J2437" s="38" t="str">
        <f>IF(AND(Y2437&lt;&gt;MAX(Y:Y),COUNTIF(K2437:V2437,'Base de données'!$B2437)&gt;0),"mouvement","")</f>
        <v/>
      </c>
      <c r="K2437" s="39" t="str">
        <f>IF(K$1&gt;$AE$1,"-",IFERROR(IF(DATEDIF('Base de données'!$A2437,K$1,"d")&lt;&gt;0,"",'Base de données'!$B2437),""))</f>
        <v/>
      </c>
      <c r="L2437" s="39" t="str">
        <f>IF(L$1&gt;$AE$1,"-",IFERROR(IF(DATEDIF('Base de données'!$A2437,L$1,"d")&lt;&gt;0,"",'Base de données'!$B2437),""))</f>
        <v/>
      </c>
      <c r="M2437" s="39" t="str">
        <f>IF(M$1&gt;$AE$1,"-",IFERROR(IF(DATEDIF('Base de données'!$A2437,M$1,"d")&lt;&gt;0,"",'Base de données'!$B2437),""))</f>
        <v/>
      </c>
      <c r="N2437" s="39" t="str">
        <f>IF(N$1&gt;$AE$1,"-",IFERROR(IF(DATEDIF('Base de données'!$A2437,N$1,"d")&lt;&gt;0,"",'Base de données'!$B2437),""))</f>
        <v/>
      </c>
      <c r="O2437" s="39" t="str">
        <f>IF(O$1&gt;$AE$1,"-",IFERROR(IF(DATEDIF('Base de données'!$A2437,O$1,"d")&lt;&gt;0,"",'Base de données'!$B2437),""))</f>
        <v/>
      </c>
      <c r="P2437" s="39" t="str">
        <f>IF(P$1&gt;$AE$1,"-",IFERROR(IF(DATEDIF('Base de données'!$A2437,P$1,"d")&lt;&gt;0,"",'Base de données'!$B2437),""))</f>
        <v/>
      </c>
      <c r="Q2437" s="39" t="str">
        <f>IF(Q$1&gt;$AE$1,"-",IFERROR(IF(DATEDIF('Base de données'!$A2437,Q$1,"d")&lt;&gt;0,"",'Base de données'!$B2437),""))</f>
        <v/>
      </c>
      <c r="R2437" s="39" t="str">
        <f>IF(R$1&gt;$AE$1,"-",IFERROR(IF(DATEDIF('Base de données'!$A2437,R$1,"d")&lt;&gt;0,"",'Base de données'!$B2437),""))</f>
        <v/>
      </c>
      <c r="S2437" s="39" t="str">
        <f>IF(S$1&gt;$AE$1,"-",IFERROR(IF(DATEDIF('Base de données'!$A2437,S$1,"d")&lt;&gt;0,"",'Base de données'!$B2437),""))</f>
        <v>TM02V</v>
      </c>
      <c r="T2437" s="39" t="str">
        <f>IF(T$1&gt;$AE$1,"-",IFERROR(IF(DATEDIF('Base de données'!$A2437,T$1,"d")&lt;&gt;0,"",'Base de données'!$B2437),""))</f>
        <v/>
      </c>
      <c r="U2437" s="39" t="str">
        <f>IF(U$1&gt;$AE$1,"-",IFERROR(IF(DATEDIF('Base de données'!$A2437,U$1,"d")&lt;&gt;0,"",'Base de données'!$B2437),""))</f>
        <v/>
      </c>
      <c r="V2437" s="39" t="str">
        <f>IF(V$1&gt;$AE$1,"-",IFERROR(IF(DATEDIF('Base de données'!$A2437,V$1,"d")&lt;&gt;0,"",'Base de données'!$B2437),""))</f>
        <v/>
      </c>
      <c r="W2437" s="34"/>
      <c r="X2437" s="30" t="str">
        <f>'Base de données'!$C2437&amp;" "&amp;'Base de données'!$D2437</f>
        <v>Dupuis Laetitia</v>
      </c>
      <c r="Y2437" s="31">
        <f>COUNTIF('Base de données'!$B:$B,'Base de données'!$B2437)</f>
        <v>12</v>
      </c>
      <c r="AA2437" s="87" cm="1">
        <f t="array" aca="1" ref="AA2437" ca="1">INDIRECT("'Base de données'!A" &amp; ROW(Y2437))</f>
        <v>45901</v>
      </c>
      <c r="AB2437" s="51" t="str" cm="1">
        <f t="array" aca="1" ref="AB2437" ca="1">INDIRECT("'Base de données'!B" &amp; ROW(Z2437))</f>
        <v>TM02V</v>
      </c>
    </row>
    <row r="2438" spans="1:28" x14ac:dyDescent="0.3">
      <c r="A2438" s="41" t="str">
        <f ca="1">IF(IF(AND($B2438&lt;&gt;"-",$B2438=$E2438),"Entrée et sortie","-")="Entrée et sortie",'Base de données'!$B2438,"-")</f>
        <v>-</v>
      </c>
      <c r="B2438" s="41" t="str">
        <f t="shared" ca="1" si="155"/>
        <v>-</v>
      </c>
      <c r="C2438" s="41" t="str">
        <f t="shared" ca="1" si="156"/>
        <v>-</v>
      </c>
      <c r="D2438" s="41" t="str">
        <f>IF($F2438="sortie en cours d'année",'Base de données'!$B2438,"-")</f>
        <v>-</v>
      </c>
      <c r="E2438" s="41" t="str">
        <f>IF($H2438="entrée en cours d'année",'Base de données'!$B2438,"-")</f>
        <v>-</v>
      </c>
      <c r="F2438" s="37" t="str">
        <f t="shared" si="153"/>
        <v/>
      </c>
      <c r="G2438" s="37" t="str">
        <f>IF($J2438="mouvement",_xlfn.XLOOKUP('Base de données'!$B2438,$V:$V,$V:$V,0),"")</f>
        <v/>
      </c>
      <c r="H2438" s="37" t="str">
        <f t="shared" si="154"/>
        <v/>
      </c>
      <c r="I2438" s="37" t="str">
        <f>IF($J2438="mouvement",_xlfn.XLOOKUP('Base de données'!$B2438,$K:$K,$K:$K,0),"")</f>
        <v/>
      </c>
      <c r="J2438" s="38" t="str">
        <f>IF(AND(Y2438&lt;&gt;MAX(Y:Y),COUNTIF(K2438:V2438,'Base de données'!$B2438)&gt;0),"mouvement","")</f>
        <v/>
      </c>
      <c r="K2438" s="39" t="str">
        <f>IF(K$1&gt;$AE$1,"-",IFERROR(IF(DATEDIF('Base de données'!$A2438,K$1,"d")&lt;&gt;0,"",'Base de données'!$B2438),""))</f>
        <v/>
      </c>
      <c r="L2438" s="39" t="str">
        <f>IF(L$1&gt;$AE$1,"-",IFERROR(IF(DATEDIF('Base de données'!$A2438,L$1,"d")&lt;&gt;0,"",'Base de données'!$B2438),""))</f>
        <v/>
      </c>
      <c r="M2438" s="39" t="str">
        <f>IF(M$1&gt;$AE$1,"-",IFERROR(IF(DATEDIF('Base de données'!$A2438,M$1,"d")&lt;&gt;0,"",'Base de données'!$B2438),""))</f>
        <v/>
      </c>
      <c r="N2438" s="39" t="str">
        <f>IF(N$1&gt;$AE$1,"-",IFERROR(IF(DATEDIF('Base de données'!$A2438,N$1,"d")&lt;&gt;0,"",'Base de données'!$B2438),""))</f>
        <v/>
      </c>
      <c r="O2438" s="39" t="str">
        <f>IF(O$1&gt;$AE$1,"-",IFERROR(IF(DATEDIF('Base de données'!$A2438,O$1,"d")&lt;&gt;0,"",'Base de données'!$B2438),""))</f>
        <v/>
      </c>
      <c r="P2438" s="39" t="str">
        <f>IF(P$1&gt;$AE$1,"-",IFERROR(IF(DATEDIF('Base de données'!$A2438,P$1,"d")&lt;&gt;0,"",'Base de données'!$B2438),""))</f>
        <v/>
      </c>
      <c r="Q2438" s="39" t="str">
        <f>IF(Q$1&gt;$AE$1,"-",IFERROR(IF(DATEDIF('Base de données'!$A2438,Q$1,"d")&lt;&gt;0,"",'Base de données'!$B2438),""))</f>
        <v/>
      </c>
      <c r="R2438" s="39" t="str">
        <f>IF(R$1&gt;$AE$1,"-",IFERROR(IF(DATEDIF('Base de données'!$A2438,R$1,"d")&lt;&gt;0,"",'Base de données'!$B2438),""))</f>
        <v/>
      </c>
      <c r="S2438" s="39" t="str">
        <f>IF(S$1&gt;$AE$1,"-",IFERROR(IF(DATEDIF('Base de données'!$A2438,S$1,"d")&lt;&gt;0,"",'Base de données'!$B2438),""))</f>
        <v>XTZ1R</v>
      </c>
      <c r="T2438" s="39" t="str">
        <f>IF(T$1&gt;$AE$1,"-",IFERROR(IF(DATEDIF('Base de données'!$A2438,T$1,"d")&lt;&gt;0,"",'Base de données'!$B2438),""))</f>
        <v/>
      </c>
      <c r="U2438" s="39" t="str">
        <f>IF(U$1&gt;$AE$1,"-",IFERROR(IF(DATEDIF('Base de données'!$A2438,U$1,"d")&lt;&gt;0,"",'Base de données'!$B2438),""))</f>
        <v/>
      </c>
      <c r="V2438" s="39" t="str">
        <f>IF(V$1&gt;$AE$1,"-",IFERROR(IF(DATEDIF('Base de données'!$A2438,V$1,"d")&lt;&gt;0,"",'Base de données'!$B2438),""))</f>
        <v/>
      </c>
      <c r="W2438" s="34"/>
      <c r="X2438" s="30" t="str">
        <f>'Base de données'!$C2438&amp;" "&amp;'Base de données'!$D2438</f>
        <v>Bernard Christine</v>
      </c>
      <c r="Y2438" s="31">
        <f>COUNTIF('Base de données'!$B:$B,'Base de données'!$B2438)</f>
        <v>12</v>
      </c>
      <c r="AA2438" s="87" cm="1">
        <f t="array" aca="1" ref="AA2438" ca="1">INDIRECT("'Base de données'!A" &amp; ROW(Y2438))</f>
        <v>45901</v>
      </c>
      <c r="AB2438" s="51" t="str" cm="1">
        <f t="array" aca="1" ref="AB2438" ca="1">INDIRECT("'Base de données'!B" &amp; ROW(Z2438))</f>
        <v>XTZ1R</v>
      </c>
    </row>
    <row r="2439" spans="1:28" x14ac:dyDescent="0.3">
      <c r="A2439" s="41" t="str">
        <f ca="1">IF(IF(AND($B2439&lt;&gt;"-",$B2439=$E2439),"Entrée et sortie","-")="Entrée et sortie",'Base de données'!$B2439,"-")</f>
        <v>-</v>
      </c>
      <c r="B2439" s="41" t="str">
        <f t="shared" ca="1" si="155"/>
        <v>-</v>
      </c>
      <c r="C2439" s="41" t="str">
        <f t="shared" ca="1" si="156"/>
        <v>-</v>
      </c>
      <c r="D2439" s="41" t="str">
        <f>IF($F2439="sortie en cours d'année",'Base de données'!$B2439,"-")</f>
        <v>-</v>
      </c>
      <c r="E2439" s="41" t="str">
        <f>IF($H2439="entrée en cours d'année",'Base de données'!$B2439,"-")</f>
        <v>-</v>
      </c>
      <c r="F2439" s="37" t="str">
        <f t="shared" si="153"/>
        <v/>
      </c>
      <c r="G2439" s="37" t="str">
        <f>IF($J2439="mouvement",_xlfn.XLOOKUP('Base de données'!$B2439,$V:$V,$V:$V,0),"")</f>
        <v/>
      </c>
      <c r="H2439" s="37" t="str">
        <f t="shared" si="154"/>
        <v/>
      </c>
      <c r="I2439" s="37" t="str">
        <f>IF($J2439="mouvement",_xlfn.XLOOKUP('Base de données'!$B2439,$K:$K,$K:$K,0),"")</f>
        <v/>
      </c>
      <c r="J2439" s="38" t="str">
        <f>IF(AND(Y2439&lt;&gt;MAX(Y:Y),COUNTIF(K2439:V2439,'Base de données'!$B2439)&gt;0),"mouvement","")</f>
        <v/>
      </c>
      <c r="K2439" s="39" t="str">
        <f>IF(K$1&gt;$AE$1,"-",IFERROR(IF(DATEDIF('Base de données'!$A2439,K$1,"d")&lt;&gt;0,"",'Base de données'!$B2439),""))</f>
        <v/>
      </c>
      <c r="L2439" s="39" t="str">
        <f>IF(L$1&gt;$AE$1,"-",IFERROR(IF(DATEDIF('Base de données'!$A2439,L$1,"d")&lt;&gt;0,"",'Base de données'!$B2439),""))</f>
        <v/>
      </c>
      <c r="M2439" s="39" t="str">
        <f>IF(M$1&gt;$AE$1,"-",IFERROR(IF(DATEDIF('Base de données'!$A2439,M$1,"d")&lt;&gt;0,"",'Base de données'!$B2439),""))</f>
        <v/>
      </c>
      <c r="N2439" s="39" t="str">
        <f>IF(N$1&gt;$AE$1,"-",IFERROR(IF(DATEDIF('Base de données'!$A2439,N$1,"d")&lt;&gt;0,"",'Base de données'!$B2439),""))</f>
        <v/>
      </c>
      <c r="O2439" s="39" t="str">
        <f>IF(O$1&gt;$AE$1,"-",IFERROR(IF(DATEDIF('Base de données'!$A2439,O$1,"d")&lt;&gt;0,"",'Base de données'!$B2439),""))</f>
        <v/>
      </c>
      <c r="P2439" s="39" t="str">
        <f>IF(P$1&gt;$AE$1,"-",IFERROR(IF(DATEDIF('Base de données'!$A2439,P$1,"d")&lt;&gt;0,"",'Base de données'!$B2439),""))</f>
        <v/>
      </c>
      <c r="Q2439" s="39" t="str">
        <f>IF(Q$1&gt;$AE$1,"-",IFERROR(IF(DATEDIF('Base de données'!$A2439,Q$1,"d")&lt;&gt;0,"",'Base de données'!$B2439),""))</f>
        <v/>
      </c>
      <c r="R2439" s="39" t="str">
        <f>IF(R$1&gt;$AE$1,"-",IFERROR(IF(DATEDIF('Base de données'!$A2439,R$1,"d")&lt;&gt;0,"",'Base de données'!$B2439),""))</f>
        <v/>
      </c>
      <c r="S2439" s="39" t="str">
        <f>IF(S$1&gt;$AE$1,"-",IFERROR(IF(DATEDIF('Base de données'!$A2439,S$1,"d")&lt;&gt;0,"",'Base de données'!$B2439),""))</f>
        <v>06FWZ</v>
      </c>
      <c r="T2439" s="39" t="str">
        <f>IF(T$1&gt;$AE$1,"-",IFERROR(IF(DATEDIF('Base de données'!$A2439,T$1,"d")&lt;&gt;0,"",'Base de données'!$B2439),""))</f>
        <v/>
      </c>
      <c r="U2439" s="39" t="str">
        <f>IF(U$1&gt;$AE$1,"-",IFERROR(IF(DATEDIF('Base de données'!$A2439,U$1,"d")&lt;&gt;0,"",'Base de données'!$B2439),""))</f>
        <v/>
      </c>
      <c r="V2439" s="39" t="str">
        <f>IF(V$1&gt;$AE$1,"-",IFERROR(IF(DATEDIF('Base de données'!$A2439,V$1,"d")&lt;&gt;0,"",'Base de données'!$B2439),""))</f>
        <v/>
      </c>
      <c r="W2439" s="34"/>
      <c r="X2439" s="30" t="str">
        <f>'Base de données'!$C2439&amp;" "&amp;'Base de données'!$D2439</f>
        <v>Leclercq Agnès</v>
      </c>
      <c r="Y2439" s="31">
        <f>COUNTIF('Base de données'!$B:$B,'Base de données'!$B2439)</f>
        <v>12</v>
      </c>
      <c r="AA2439" s="87" cm="1">
        <f t="array" aca="1" ref="AA2439" ca="1">INDIRECT("'Base de données'!A" &amp; ROW(Y2439))</f>
        <v>45901</v>
      </c>
      <c r="AB2439" s="51" t="str" cm="1">
        <f t="array" aca="1" ref="AB2439" ca="1">INDIRECT("'Base de données'!B" &amp; ROW(Z2439))</f>
        <v>06FWZ</v>
      </c>
    </row>
    <row r="2440" spans="1:28" x14ac:dyDescent="0.3">
      <c r="A2440" s="41" t="str">
        <f ca="1">IF(IF(AND($B2440&lt;&gt;"-",$B2440=$E2440),"Entrée et sortie","-")="Entrée et sortie",'Base de données'!$B2440,"-")</f>
        <v>-</v>
      </c>
      <c r="B2440" s="41" t="str">
        <f t="shared" ca="1" si="155"/>
        <v>-</v>
      </c>
      <c r="C2440" s="41" t="str">
        <f t="shared" ca="1" si="156"/>
        <v>-</v>
      </c>
      <c r="D2440" s="41" t="str">
        <f>IF($F2440="sortie en cours d'année",'Base de données'!$B2440,"-")</f>
        <v>-</v>
      </c>
      <c r="E2440" s="41" t="str">
        <f>IF($H2440="entrée en cours d'année",'Base de données'!$B2440,"-")</f>
        <v>-</v>
      </c>
      <c r="F2440" s="37" t="str">
        <f t="shared" si="153"/>
        <v/>
      </c>
      <c r="G2440" s="37" t="str">
        <f>IF($J2440="mouvement",_xlfn.XLOOKUP('Base de données'!$B2440,$V:$V,$V:$V,0),"")</f>
        <v/>
      </c>
      <c r="H2440" s="37" t="str">
        <f t="shared" si="154"/>
        <v/>
      </c>
      <c r="I2440" s="37" t="str">
        <f>IF($J2440="mouvement",_xlfn.XLOOKUP('Base de données'!$B2440,$K:$K,$K:$K,0),"")</f>
        <v/>
      </c>
      <c r="J2440" s="38" t="str">
        <f>IF(AND(Y2440&lt;&gt;MAX(Y:Y),COUNTIF(K2440:V2440,'Base de données'!$B2440)&gt;0),"mouvement","")</f>
        <v/>
      </c>
      <c r="K2440" s="39" t="str">
        <f>IF(K$1&gt;$AE$1,"-",IFERROR(IF(DATEDIF('Base de données'!$A2440,K$1,"d")&lt;&gt;0,"",'Base de données'!$B2440),""))</f>
        <v/>
      </c>
      <c r="L2440" s="39" t="str">
        <f>IF(L$1&gt;$AE$1,"-",IFERROR(IF(DATEDIF('Base de données'!$A2440,L$1,"d")&lt;&gt;0,"",'Base de données'!$B2440),""))</f>
        <v/>
      </c>
      <c r="M2440" s="39" t="str">
        <f>IF(M$1&gt;$AE$1,"-",IFERROR(IF(DATEDIF('Base de données'!$A2440,M$1,"d")&lt;&gt;0,"",'Base de données'!$B2440),""))</f>
        <v/>
      </c>
      <c r="N2440" s="39" t="str">
        <f>IF(N$1&gt;$AE$1,"-",IFERROR(IF(DATEDIF('Base de données'!$A2440,N$1,"d")&lt;&gt;0,"",'Base de données'!$B2440),""))</f>
        <v/>
      </c>
      <c r="O2440" s="39" t="str">
        <f>IF(O$1&gt;$AE$1,"-",IFERROR(IF(DATEDIF('Base de données'!$A2440,O$1,"d")&lt;&gt;0,"",'Base de données'!$B2440),""))</f>
        <v/>
      </c>
      <c r="P2440" s="39" t="str">
        <f>IF(P$1&gt;$AE$1,"-",IFERROR(IF(DATEDIF('Base de données'!$A2440,P$1,"d")&lt;&gt;0,"",'Base de données'!$B2440),""))</f>
        <v/>
      </c>
      <c r="Q2440" s="39" t="str">
        <f>IF(Q$1&gt;$AE$1,"-",IFERROR(IF(DATEDIF('Base de données'!$A2440,Q$1,"d")&lt;&gt;0,"",'Base de données'!$B2440),""))</f>
        <v/>
      </c>
      <c r="R2440" s="39" t="str">
        <f>IF(R$1&gt;$AE$1,"-",IFERROR(IF(DATEDIF('Base de données'!$A2440,R$1,"d")&lt;&gt;0,"",'Base de données'!$B2440),""))</f>
        <v/>
      </c>
      <c r="S2440" s="39" t="str">
        <f>IF(S$1&gt;$AE$1,"-",IFERROR(IF(DATEDIF('Base de données'!$A2440,S$1,"d")&lt;&gt;0,"",'Base de données'!$B2440),""))</f>
        <v>UHQC8</v>
      </c>
      <c r="T2440" s="39" t="str">
        <f>IF(T$1&gt;$AE$1,"-",IFERROR(IF(DATEDIF('Base de données'!$A2440,T$1,"d")&lt;&gt;0,"",'Base de données'!$B2440),""))</f>
        <v/>
      </c>
      <c r="U2440" s="39" t="str">
        <f>IF(U$1&gt;$AE$1,"-",IFERROR(IF(DATEDIF('Base de données'!$A2440,U$1,"d")&lt;&gt;0,"",'Base de données'!$B2440),""))</f>
        <v/>
      </c>
      <c r="V2440" s="39" t="str">
        <f>IF(V$1&gt;$AE$1,"-",IFERROR(IF(DATEDIF('Base de données'!$A2440,V$1,"d")&lt;&gt;0,"",'Base de données'!$B2440),""))</f>
        <v/>
      </c>
      <c r="W2440" s="34"/>
      <c r="X2440" s="30" t="str">
        <f>'Base de données'!$C2440&amp;" "&amp;'Base de données'!$D2440</f>
        <v>Joubert Gilbert</v>
      </c>
      <c r="Y2440" s="31">
        <f>COUNTIF('Base de données'!$B:$B,'Base de données'!$B2440)</f>
        <v>12</v>
      </c>
      <c r="AA2440" s="87" cm="1">
        <f t="array" aca="1" ref="AA2440" ca="1">INDIRECT("'Base de données'!A" &amp; ROW(Y2440))</f>
        <v>45901</v>
      </c>
      <c r="AB2440" s="51" t="str" cm="1">
        <f t="array" aca="1" ref="AB2440" ca="1">INDIRECT("'Base de données'!B" &amp; ROW(Z2440))</f>
        <v>UHQC8</v>
      </c>
    </row>
    <row r="2441" spans="1:28" x14ac:dyDescent="0.3">
      <c r="A2441" s="41" t="str">
        <f ca="1">IF(IF(AND($B2441&lt;&gt;"-",$B2441=$E2441),"Entrée et sortie","-")="Entrée et sortie",'Base de données'!$B2441,"-")</f>
        <v>-</v>
      </c>
      <c r="B2441" s="41" t="str">
        <f t="shared" ca="1" si="155"/>
        <v>-</v>
      </c>
      <c r="C2441" s="41" t="str">
        <f t="shared" ca="1" si="156"/>
        <v>-</v>
      </c>
      <c r="D2441" s="41" t="str">
        <f>IF($F2441="sortie en cours d'année",'Base de données'!$B2441,"-")</f>
        <v>-</v>
      </c>
      <c r="E2441" s="41" t="str">
        <f>IF($H2441="entrée en cours d'année",'Base de données'!$B2441,"-")</f>
        <v>-</v>
      </c>
      <c r="F2441" s="37" t="str">
        <f t="shared" si="153"/>
        <v/>
      </c>
      <c r="G2441" s="37" t="str">
        <f>IF($J2441="mouvement",_xlfn.XLOOKUP('Base de données'!$B2441,$V:$V,$V:$V,0),"")</f>
        <v/>
      </c>
      <c r="H2441" s="37" t="str">
        <f t="shared" si="154"/>
        <v/>
      </c>
      <c r="I2441" s="37" t="str">
        <f>IF($J2441="mouvement",_xlfn.XLOOKUP('Base de données'!$B2441,$K:$K,$K:$K,0),"")</f>
        <v/>
      </c>
      <c r="J2441" s="38" t="str">
        <f>IF(AND(Y2441&lt;&gt;MAX(Y:Y),COUNTIF(K2441:V2441,'Base de données'!$B2441)&gt;0),"mouvement","")</f>
        <v/>
      </c>
      <c r="K2441" s="39" t="str">
        <f>IF(K$1&gt;$AE$1,"-",IFERROR(IF(DATEDIF('Base de données'!$A2441,K$1,"d")&lt;&gt;0,"",'Base de données'!$B2441),""))</f>
        <v/>
      </c>
      <c r="L2441" s="39" t="str">
        <f>IF(L$1&gt;$AE$1,"-",IFERROR(IF(DATEDIF('Base de données'!$A2441,L$1,"d")&lt;&gt;0,"",'Base de données'!$B2441),""))</f>
        <v/>
      </c>
      <c r="M2441" s="39" t="str">
        <f>IF(M$1&gt;$AE$1,"-",IFERROR(IF(DATEDIF('Base de données'!$A2441,M$1,"d")&lt;&gt;0,"",'Base de données'!$B2441),""))</f>
        <v/>
      </c>
      <c r="N2441" s="39" t="str">
        <f>IF(N$1&gt;$AE$1,"-",IFERROR(IF(DATEDIF('Base de données'!$A2441,N$1,"d")&lt;&gt;0,"",'Base de données'!$B2441),""))</f>
        <v/>
      </c>
      <c r="O2441" s="39" t="str">
        <f>IF(O$1&gt;$AE$1,"-",IFERROR(IF(DATEDIF('Base de données'!$A2441,O$1,"d")&lt;&gt;0,"",'Base de données'!$B2441),""))</f>
        <v/>
      </c>
      <c r="P2441" s="39" t="str">
        <f>IF(P$1&gt;$AE$1,"-",IFERROR(IF(DATEDIF('Base de données'!$A2441,P$1,"d")&lt;&gt;0,"",'Base de données'!$B2441),""))</f>
        <v/>
      </c>
      <c r="Q2441" s="39" t="str">
        <f>IF(Q$1&gt;$AE$1,"-",IFERROR(IF(DATEDIF('Base de données'!$A2441,Q$1,"d")&lt;&gt;0,"",'Base de données'!$B2441),""))</f>
        <v/>
      </c>
      <c r="R2441" s="39" t="str">
        <f>IF(R$1&gt;$AE$1,"-",IFERROR(IF(DATEDIF('Base de données'!$A2441,R$1,"d")&lt;&gt;0,"",'Base de données'!$B2441),""))</f>
        <v/>
      </c>
      <c r="S2441" s="39" t="str">
        <f>IF(S$1&gt;$AE$1,"-",IFERROR(IF(DATEDIF('Base de données'!$A2441,S$1,"d")&lt;&gt;0,"",'Base de données'!$B2441),""))</f>
        <v>T0RQR</v>
      </c>
      <c r="T2441" s="39" t="str">
        <f>IF(T$1&gt;$AE$1,"-",IFERROR(IF(DATEDIF('Base de données'!$A2441,T$1,"d")&lt;&gt;0,"",'Base de données'!$B2441),""))</f>
        <v/>
      </c>
      <c r="U2441" s="39" t="str">
        <f>IF(U$1&gt;$AE$1,"-",IFERROR(IF(DATEDIF('Base de données'!$A2441,U$1,"d")&lt;&gt;0,"",'Base de données'!$B2441),""))</f>
        <v/>
      </c>
      <c r="V2441" s="39" t="str">
        <f>IF(V$1&gt;$AE$1,"-",IFERROR(IF(DATEDIF('Base de données'!$A2441,V$1,"d")&lt;&gt;0,"",'Base de données'!$B2441),""))</f>
        <v/>
      </c>
      <c r="W2441" s="34"/>
      <c r="X2441" s="30" t="str">
        <f>'Base de données'!$C2441&amp;" "&amp;'Base de données'!$D2441</f>
        <v>Gallet Philippine</v>
      </c>
      <c r="Y2441" s="31">
        <f>COUNTIF('Base de données'!$B:$B,'Base de données'!$B2441)</f>
        <v>12</v>
      </c>
      <c r="AA2441" s="87" cm="1">
        <f t="array" aca="1" ref="AA2441" ca="1">INDIRECT("'Base de données'!A" &amp; ROW(Y2441))</f>
        <v>45901</v>
      </c>
      <c r="AB2441" s="51" t="str" cm="1">
        <f t="array" aca="1" ref="AB2441" ca="1">INDIRECT("'Base de données'!B" &amp; ROW(Z2441))</f>
        <v>T0RQR</v>
      </c>
    </row>
    <row r="2442" spans="1:28" x14ac:dyDescent="0.3">
      <c r="A2442" s="41" t="str">
        <f ca="1">IF(IF(AND($B2442&lt;&gt;"-",$B2442=$E2442),"Entrée et sortie","-")="Entrée et sortie",'Base de données'!$B2442,"-")</f>
        <v>-</v>
      </c>
      <c r="B2442" s="41" t="str">
        <f t="shared" ca="1" si="155"/>
        <v>-</v>
      </c>
      <c r="C2442" s="41" t="str">
        <f t="shared" ca="1" si="156"/>
        <v>-</v>
      </c>
      <c r="D2442" s="41" t="str">
        <f>IF($F2442="sortie en cours d'année",'Base de données'!$B2442,"-")</f>
        <v>-</v>
      </c>
      <c r="E2442" s="41" t="str">
        <f>IF($H2442="entrée en cours d'année",'Base de données'!$B2442,"-")</f>
        <v>-</v>
      </c>
      <c r="F2442" s="37" t="str">
        <f t="shared" si="153"/>
        <v/>
      </c>
      <c r="G2442" s="37" t="str">
        <f>IF($J2442="mouvement",_xlfn.XLOOKUP('Base de données'!$B2442,$V:$V,$V:$V,0),"")</f>
        <v/>
      </c>
      <c r="H2442" s="37" t="str">
        <f t="shared" si="154"/>
        <v/>
      </c>
      <c r="I2442" s="37" t="str">
        <f>IF($J2442="mouvement",_xlfn.XLOOKUP('Base de données'!$B2442,$K:$K,$K:$K,0),"")</f>
        <v/>
      </c>
      <c r="J2442" s="38" t="str">
        <f>IF(AND(Y2442&lt;&gt;MAX(Y:Y),COUNTIF(K2442:V2442,'Base de données'!$B2442)&gt;0),"mouvement","")</f>
        <v/>
      </c>
      <c r="K2442" s="39" t="str">
        <f>IF(K$1&gt;$AE$1,"-",IFERROR(IF(DATEDIF('Base de données'!$A2442,K$1,"d")&lt;&gt;0,"",'Base de données'!$B2442),""))</f>
        <v/>
      </c>
      <c r="L2442" s="39" t="str">
        <f>IF(L$1&gt;$AE$1,"-",IFERROR(IF(DATEDIF('Base de données'!$A2442,L$1,"d")&lt;&gt;0,"",'Base de données'!$B2442),""))</f>
        <v/>
      </c>
      <c r="M2442" s="39" t="str">
        <f>IF(M$1&gt;$AE$1,"-",IFERROR(IF(DATEDIF('Base de données'!$A2442,M$1,"d")&lt;&gt;0,"",'Base de données'!$B2442),""))</f>
        <v/>
      </c>
      <c r="N2442" s="39" t="str">
        <f>IF(N$1&gt;$AE$1,"-",IFERROR(IF(DATEDIF('Base de données'!$A2442,N$1,"d")&lt;&gt;0,"",'Base de données'!$B2442),""))</f>
        <v/>
      </c>
      <c r="O2442" s="39" t="str">
        <f>IF(O$1&gt;$AE$1,"-",IFERROR(IF(DATEDIF('Base de données'!$A2442,O$1,"d")&lt;&gt;0,"",'Base de données'!$B2442),""))</f>
        <v/>
      </c>
      <c r="P2442" s="39" t="str">
        <f>IF(P$1&gt;$AE$1,"-",IFERROR(IF(DATEDIF('Base de données'!$A2442,P$1,"d")&lt;&gt;0,"",'Base de données'!$B2442),""))</f>
        <v/>
      </c>
      <c r="Q2442" s="39" t="str">
        <f>IF(Q$1&gt;$AE$1,"-",IFERROR(IF(DATEDIF('Base de données'!$A2442,Q$1,"d")&lt;&gt;0,"",'Base de données'!$B2442),""))</f>
        <v/>
      </c>
      <c r="R2442" s="39" t="str">
        <f>IF(R$1&gt;$AE$1,"-",IFERROR(IF(DATEDIF('Base de données'!$A2442,R$1,"d")&lt;&gt;0,"",'Base de données'!$B2442),""))</f>
        <v/>
      </c>
      <c r="S2442" s="39" t="str">
        <f>IF(S$1&gt;$AE$1,"-",IFERROR(IF(DATEDIF('Base de données'!$A2442,S$1,"d")&lt;&gt;0,"",'Base de données'!$B2442),""))</f>
        <v>OTZ97</v>
      </c>
      <c r="T2442" s="39" t="str">
        <f>IF(T$1&gt;$AE$1,"-",IFERROR(IF(DATEDIF('Base de données'!$A2442,T$1,"d")&lt;&gt;0,"",'Base de données'!$B2442),""))</f>
        <v/>
      </c>
      <c r="U2442" s="39" t="str">
        <f>IF(U$1&gt;$AE$1,"-",IFERROR(IF(DATEDIF('Base de données'!$A2442,U$1,"d")&lt;&gt;0,"",'Base de données'!$B2442),""))</f>
        <v/>
      </c>
      <c r="V2442" s="39" t="str">
        <f>IF(V$1&gt;$AE$1,"-",IFERROR(IF(DATEDIF('Base de données'!$A2442,V$1,"d")&lt;&gt;0,"",'Base de données'!$B2442),""))</f>
        <v/>
      </c>
      <c r="W2442" s="34"/>
      <c r="X2442" s="30" t="str">
        <f>'Base de données'!$C2442&amp;" "&amp;'Base de données'!$D2442</f>
        <v>Costa Manon</v>
      </c>
      <c r="Y2442" s="31">
        <f>COUNTIF('Base de données'!$B:$B,'Base de données'!$B2442)</f>
        <v>12</v>
      </c>
      <c r="AA2442" s="87" cm="1">
        <f t="array" aca="1" ref="AA2442" ca="1">INDIRECT("'Base de données'!A" &amp; ROW(Y2442))</f>
        <v>45901</v>
      </c>
      <c r="AB2442" s="51" t="str" cm="1">
        <f t="array" aca="1" ref="AB2442" ca="1">INDIRECT("'Base de données'!B" &amp; ROW(Z2442))</f>
        <v>OTZ97</v>
      </c>
    </row>
    <row r="2443" spans="1:28" x14ac:dyDescent="0.3">
      <c r="A2443" s="41" t="str">
        <f ca="1">IF(IF(AND($B2443&lt;&gt;"-",$B2443=$E2443),"Entrée et sortie","-")="Entrée et sortie",'Base de données'!$B2443,"-")</f>
        <v>-</v>
      </c>
      <c r="B2443" s="41" t="str">
        <f t="shared" ca="1" si="155"/>
        <v>-</v>
      </c>
      <c r="C2443" s="41" t="str">
        <f t="shared" ca="1" si="156"/>
        <v>-</v>
      </c>
      <c r="D2443" s="41" t="str">
        <f>IF($F2443="sortie en cours d'année",'Base de données'!$B2443,"-")</f>
        <v>-</v>
      </c>
      <c r="E2443" s="41" t="str">
        <f>IF($H2443="entrée en cours d'année",'Base de données'!$B2443,"-")</f>
        <v>-</v>
      </c>
      <c r="F2443" s="37" t="str">
        <f t="shared" si="153"/>
        <v/>
      </c>
      <c r="G2443" s="37" t="str">
        <f>IF($J2443="mouvement",_xlfn.XLOOKUP('Base de données'!$B2443,$V:$V,$V:$V,0),"")</f>
        <v/>
      </c>
      <c r="H2443" s="37" t="str">
        <f t="shared" si="154"/>
        <v/>
      </c>
      <c r="I2443" s="37" t="str">
        <f>IF($J2443="mouvement",_xlfn.XLOOKUP('Base de données'!$B2443,$K:$K,$K:$K,0),"")</f>
        <v/>
      </c>
      <c r="J2443" s="38" t="str">
        <f>IF(AND(Y2443&lt;&gt;MAX(Y:Y),COUNTIF(K2443:V2443,'Base de données'!$B2443)&gt;0),"mouvement","")</f>
        <v/>
      </c>
      <c r="K2443" s="39" t="str">
        <f>IF(K$1&gt;$AE$1,"-",IFERROR(IF(DATEDIF('Base de données'!$A2443,K$1,"d")&lt;&gt;0,"",'Base de données'!$B2443),""))</f>
        <v/>
      </c>
      <c r="L2443" s="39" t="str">
        <f>IF(L$1&gt;$AE$1,"-",IFERROR(IF(DATEDIF('Base de données'!$A2443,L$1,"d")&lt;&gt;0,"",'Base de données'!$B2443),""))</f>
        <v/>
      </c>
      <c r="M2443" s="39" t="str">
        <f>IF(M$1&gt;$AE$1,"-",IFERROR(IF(DATEDIF('Base de données'!$A2443,M$1,"d")&lt;&gt;0,"",'Base de données'!$B2443),""))</f>
        <v/>
      </c>
      <c r="N2443" s="39" t="str">
        <f>IF(N$1&gt;$AE$1,"-",IFERROR(IF(DATEDIF('Base de données'!$A2443,N$1,"d")&lt;&gt;0,"",'Base de données'!$B2443),""))</f>
        <v/>
      </c>
      <c r="O2443" s="39" t="str">
        <f>IF(O$1&gt;$AE$1,"-",IFERROR(IF(DATEDIF('Base de données'!$A2443,O$1,"d")&lt;&gt;0,"",'Base de données'!$B2443),""))</f>
        <v/>
      </c>
      <c r="P2443" s="39" t="str">
        <f>IF(P$1&gt;$AE$1,"-",IFERROR(IF(DATEDIF('Base de données'!$A2443,P$1,"d")&lt;&gt;0,"",'Base de données'!$B2443),""))</f>
        <v/>
      </c>
      <c r="Q2443" s="39" t="str">
        <f>IF(Q$1&gt;$AE$1,"-",IFERROR(IF(DATEDIF('Base de données'!$A2443,Q$1,"d")&lt;&gt;0,"",'Base de données'!$B2443),""))</f>
        <v/>
      </c>
      <c r="R2443" s="39" t="str">
        <f>IF(R$1&gt;$AE$1,"-",IFERROR(IF(DATEDIF('Base de données'!$A2443,R$1,"d")&lt;&gt;0,"",'Base de données'!$B2443),""))</f>
        <v/>
      </c>
      <c r="S2443" s="39" t="str">
        <f>IF(S$1&gt;$AE$1,"-",IFERROR(IF(DATEDIF('Base de données'!$A2443,S$1,"d")&lt;&gt;0,"",'Base de données'!$B2443),""))</f>
        <v>57BOR</v>
      </c>
      <c r="T2443" s="39" t="str">
        <f>IF(T$1&gt;$AE$1,"-",IFERROR(IF(DATEDIF('Base de données'!$A2443,T$1,"d")&lt;&gt;0,"",'Base de données'!$B2443),""))</f>
        <v/>
      </c>
      <c r="U2443" s="39" t="str">
        <f>IF(U$1&gt;$AE$1,"-",IFERROR(IF(DATEDIF('Base de données'!$A2443,U$1,"d")&lt;&gt;0,"",'Base de données'!$B2443),""))</f>
        <v/>
      </c>
      <c r="V2443" s="39" t="str">
        <f>IF(V$1&gt;$AE$1,"-",IFERROR(IF(DATEDIF('Base de données'!$A2443,V$1,"d")&lt;&gt;0,"",'Base de données'!$B2443),""))</f>
        <v/>
      </c>
      <c r="W2443" s="34"/>
      <c r="X2443" s="30" t="str">
        <f>'Base de données'!$C2443&amp;" "&amp;'Base de données'!$D2443</f>
        <v>Pruvost Margaret</v>
      </c>
      <c r="Y2443" s="31">
        <f>COUNTIF('Base de données'!$B:$B,'Base de données'!$B2443)</f>
        <v>12</v>
      </c>
      <c r="AA2443" s="87" cm="1">
        <f t="array" aca="1" ref="AA2443" ca="1">INDIRECT("'Base de données'!A" &amp; ROW(Y2443))</f>
        <v>45901</v>
      </c>
      <c r="AB2443" s="51" t="str" cm="1">
        <f t="array" aca="1" ref="AB2443" ca="1">INDIRECT("'Base de données'!B" &amp; ROW(Z2443))</f>
        <v>57BOR</v>
      </c>
    </row>
    <row r="2444" spans="1:28" x14ac:dyDescent="0.3">
      <c r="A2444" s="41" t="str">
        <f ca="1">IF(IF(AND($B2444&lt;&gt;"-",$B2444=$E2444),"Entrée et sortie","-")="Entrée et sortie",'Base de données'!$B2444,"-")</f>
        <v>-</v>
      </c>
      <c r="B2444" s="41" t="str">
        <f t="shared" ca="1" si="155"/>
        <v>-</v>
      </c>
      <c r="C2444" s="41" t="str">
        <f t="shared" ca="1" si="156"/>
        <v>-</v>
      </c>
      <c r="D2444" s="41" t="str">
        <f>IF($F2444="sortie en cours d'année",'Base de données'!$B2444,"-")</f>
        <v>-</v>
      </c>
      <c r="E2444" s="41" t="str">
        <f>IF($H2444="entrée en cours d'année",'Base de données'!$B2444,"-")</f>
        <v>-</v>
      </c>
      <c r="F2444" s="37" t="str">
        <f t="shared" si="153"/>
        <v/>
      </c>
      <c r="G2444" s="37" t="str">
        <f>IF($J2444="mouvement",_xlfn.XLOOKUP('Base de données'!$B2444,$V:$V,$V:$V,0),"")</f>
        <v/>
      </c>
      <c r="H2444" s="37" t="str">
        <f t="shared" si="154"/>
        <v/>
      </c>
      <c r="I2444" s="37" t="str">
        <f>IF($J2444="mouvement",_xlfn.XLOOKUP('Base de données'!$B2444,$K:$K,$K:$K,0),"")</f>
        <v/>
      </c>
      <c r="J2444" s="38" t="str">
        <f>IF(AND(Y2444&lt;&gt;MAX(Y:Y),COUNTIF(K2444:V2444,'Base de données'!$B2444)&gt;0),"mouvement","")</f>
        <v/>
      </c>
      <c r="K2444" s="39" t="str">
        <f>IF(K$1&gt;$AE$1,"-",IFERROR(IF(DATEDIF('Base de données'!$A2444,K$1,"d")&lt;&gt;0,"",'Base de données'!$B2444),""))</f>
        <v/>
      </c>
      <c r="L2444" s="39" t="str">
        <f>IF(L$1&gt;$AE$1,"-",IFERROR(IF(DATEDIF('Base de données'!$A2444,L$1,"d")&lt;&gt;0,"",'Base de données'!$B2444),""))</f>
        <v/>
      </c>
      <c r="M2444" s="39" t="str">
        <f>IF(M$1&gt;$AE$1,"-",IFERROR(IF(DATEDIF('Base de données'!$A2444,M$1,"d")&lt;&gt;0,"",'Base de données'!$B2444),""))</f>
        <v/>
      </c>
      <c r="N2444" s="39" t="str">
        <f>IF(N$1&gt;$AE$1,"-",IFERROR(IF(DATEDIF('Base de données'!$A2444,N$1,"d")&lt;&gt;0,"",'Base de données'!$B2444),""))</f>
        <v/>
      </c>
      <c r="O2444" s="39" t="str">
        <f>IF(O$1&gt;$AE$1,"-",IFERROR(IF(DATEDIF('Base de données'!$A2444,O$1,"d")&lt;&gt;0,"",'Base de données'!$B2444),""))</f>
        <v/>
      </c>
      <c r="P2444" s="39" t="str">
        <f>IF(P$1&gt;$AE$1,"-",IFERROR(IF(DATEDIF('Base de données'!$A2444,P$1,"d")&lt;&gt;0,"",'Base de données'!$B2444),""))</f>
        <v/>
      </c>
      <c r="Q2444" s="39" t="str">
        <f>IF(Q$1&gt;$AE$1,"-",IFERROR(IF(DATEDIF('Base de données'!$A2444,Q$1,"d")&lt;&gt;0,"",'Base de données'!$B2444),""))</f>
        <v/>
      </c>
      <c r="R2444" s="39" t="str">
        <f>IF(R$1&gt;$AE$1,"-",IFERROR(IF(DATEDIF('Base de données'!$A2444,R$1,"d")&lt;&gt;0,"",'Base de données'!$B2444),""))</f>
        <v/>
      </c>
      <c r="S2444" s="39" t="str">
        <f>IF(S$1&gt;$AE$1,"-",IFERROR(IF(DATEDIF('Base de données'!$A2444,S$1,"d")&lt;&gt;0,"",'Base de données'!$B2444),""))</f>
        <v>9MO35</v>
      </c>
      <c r="T2444" s="39" t="str">
        <f>IF(T$1&gt;$AE$1,"-",IFERROR(IF(DATEDIF('Base de données'!$A2444,T$1,"d")&lt;&gt;0,"",'Base de données'!$B2444),""))</f>
        <v/>
      </c>
      <c r="U2444" s="39" t="str">
        <f>IF(U$1&gt;$AE$1,"-",IFERROR(IF(DATEDIF('Base de données'!$A2444,U$1,"d")&lt;&gt;0,"",'Base de données'!$B2444),""))</f>
        <v/>
      </c>
      <c r="V2444" s="39" t="str">
        <f>IF(V$1&gt;$AE$1,"-",IFERROR(IF(DATEDIF('Base de données'!$A2444,V$1,"d")&lt;&gt;0,"",'Base de données'!$B2444),""))</f>
        <v/>
      </c>
      <c r="W2444" s="34"/>
      <c r="X2444" s="30" t="str">
        <f>'Base de données'!$C2444&amp;" "&amp;'Base de données'!$D2444</f>
        <v>Marie Louis</v>
      </c>
      <c r="Y2444" s="31">
        <f>COUNTIF('Base de données'!$B:$B,'Base de données'!$B2444)</f>
        <v>12</v>
      </c>
      <c r="AA2444" s="87" cm="1">
        <f t="array" aca="1" ref="AA2444" ca="1">INDIRECT("'Base de données'!A" &amp; ROW(Y2444))</f>
        <v>45901</v>
      </c>
      <c r="AB2444" s="51" t="str" cm="1">
        <f t="array" aca="1" ref="AB2444" ca="1">INDIRECT("'Base de données'!B" &amp; ROW(Z2444))</f>
        <v>9MO35</v>
      </c>
    </row>
    <row r="2445" spans="1:28" x14ac:dyDescent="0.3">
      <c r="A2445" s="41" t="str">
        <f ca="1">IF(IF(AND($B2445&lt;&gt;"-",$B2445=$E2445),"Entrée et sortie","-")="Entrée et sortie",'Base de données'!$B2445,"-")</f>
        <v>-</v>
      </c>
      <c r="B2445" s="41" t="str">
        <f t="shared" ca="1" si="155"/>
        <v>-</v>
      </c>
      <c r="C2445" s="41" t="str">
        <f t="shared" ca="1" si="156"/>
        <v>-</v>
      </c>
      <c r="D2445" s="41" t="str">
        <f>IF($F2445="sortie en cours d'année",'Base de données'!$B2445,"-")</f>
        <v>-</v>
      </c>
      <c r="E2445" s="41" t="str">
        <f>IF($H2445="entrée en cours d'année",'Base de données'!$B2445,"-")</f>
        <v>-</v>
      </c>
      <c r="F2445" s="37" t="str">
        <f t="shared" si="153"/>
        <v/>
      </c>
      <c r="G2445" s="37" t="str">
        <f>IF($J2445="mouvement",_xlfn.XLOOKUP('Base de données'!$B2445,$V:$V,$V:$V,0),"")</f>
        <v/>
      </c>
      <c r="H2445" s="37" t="str">
        <f t="shared" si="154"/>
        <v/>
      </c>
      <c r="I2445" s="37" t="str">
        <f>IF($J2445="mouvement",_xlfn.XLOOKUP('Base de données'!$B2445,$K:$K,$K:$K,0),"")</f>
        <v/>
      </c>
      <c r="J2445" s="38" t="str">
        <f>IF(AND(Y2445&lt;&gt;MAX(Y:Y),COUNTIF(K2445:V2445,'Base de données'!$B2445)&gt;0),"mouvement","")</f>
        <v/>
      </c>
      <c r="K2445" s="39" t="str">
        <f>IF(K$1&gt;$AE$1,"-",IFERROR(IF(DATEDIF('Base de données'!$A2445,K$1,"d")&lt;&gt;0,"",'Base de données'!$B2445),""))</f>
        <v/>
      </c>
      <c r="L2445" s="39" t="str">
        <f>IF(L$1&gt;$AE$1,"-",IFERROR(IF(DATEDIF('Base de données'!$A2445,L$1,"d")&lt;&gt;0,"",'Base de données'!$B2445),""))</f>
        <v/>
      </c>
      <c r="M2445" s="39" t="str">
        <f>IF(M$1&gt;$AE$1,"-",IFERROR(IF(DATEDIF('Base de données'!$A2445,M$1,"d")&lt;&gt;0,"",'Base de données'!$B2445),""))</f>
        <v/>
      </c>
      <c r="N2445" s="39" t="str">
        <f>IF(N$1&gt;$AE$1,"-",IFERROR(IF(DATEDIF('Base de données'!$A2445,N$1,"d")&lt;&gt;0,"",'Base de données'!$B2445),""))</f>
        <v/>
      </c>
      <c r="O2445" s="39" t="str">
        <f>IF(O$1&gt;$AE$1,"-",IFERROR(IF(DATEDIF('Base de données'!$A2445,O$1,"d")&lt;&gt;0,"",'Base de données'!$B2445),""))</f>
        <v/>
      </c>
      <c r="P2445" s="39" t="str">
        <f>IF(P$1&gt;$AE$1,"-",IFERROR(IF(DATEDIF('Base de données'!$A2445,P$1,"d")&lt;&gt;0,"",'Base de données'!$B2445),""))</f>
        <v/>
      </c>
      <c r="Q2445" s="39" t="str">
        <f>IF(Q$1&gt;$AE$1,"-",IFERROR(IF(DATEDIF('Base de données'!$A2445,Q$1,"d")&lt;&gt;0,"",'Base de données'!$B2445),""))</f>
        <v/>
      </c>
      <c r="R2445" s="39" t="str">
        <f>IF(R$1&gt;$AE$1,"-",IFERROR(IF(DATEDIF('Base de données'!$A2445,R$1,"d")&lt;&gt;0,"",'Base de données'!$B2445),""))</f>
        <v/>
      </c>
      <c r="S2445" s="39" t="str">
        <f>IF(S$1&gt;$AE$1,"-",IFERROR(IF(DATEDIF('Base de données'!$A2445,S$1,"d")&lt;&gt;0,"",'Base de données'!$B2445),""))</f>
        <v>PBG0U</v>
      </c>
      <c r="T2445" s="39" t="str">
        <f>IF(T$1&gt;$AE$1,"-",IFERROR(IF(DATEDIF('Base de données'!$A2445,T$1,"d")&lt;&gt;0,"",'Base de données'!$B2445),""))</f>
        <v/>
      </c>
      <c r="U2445" s="39" t="str">
        <f>IF(U$1&gt;$AE$1,"-",IFERROR(IF(DATEDIF('Base de données'!$A2445,U$1,"d")&lt;&gt;0,"",'Base de données'!$B2445),""))</f>
        <v/>
      </c>
      <c r="V2445" s="39" t="str">
        <f>IF(V$1&gt;$AE$1,"-",IFERROR(IF(DATEDIF('Base de données'!$A2445,V$1,"d")&lt;&gt;0,"",'Base de données'!$B2445),""))</f>
        <v/>
      </c>
      <c r="W2445" s="34"/>
      <c r="X2445" s="30" t="str">
        <f>'Base de données'!$C2445&amp;" "&amp;'Base de données'!$D2445</f>
        <v>Chauveau Gérard</v>
      </c>
      <c r="Y2445" s="31">
        <f>COUNTIF('Base de données'!$B:$B,'Base de données'!$B2445)</f>
        <v>12</v>
      </c>
      <c r="AA2445" s="87" cm="1">
        <f t="array" aca="1" ref="AA2445" ca="1">INDIRECT("'Base de données'!A" &amp; ROW(Y2445))</f>
        <v>45901</v>
      </c>
      <c r="AB2445" s="51" t="str" cm="1">
        <f t="array" aca="1" ref="AB2445" ca="1">INDIRECT("'Base de données'!B" &amp; ROW(Z2445))</f>
        <v>PBG0U</v>
      </c>
    </row>
    <row r="2446" spans="1:28" x14ac:dyDescent="0.3">
      <c r="A2446" s="41" t="str">
        <f ca="1">IF(IF(AND($B2446&lt;&gt;"-",$B2446=$E2446),"Entrée et sortie","-")="Entrée et sortie",'Base de données'!$B2446,"-")</f>
        <v>-</v>
      </c>
      <c r="B2446" s="41" t="str">
        <f t="shared" ca="1" si="155"/>
        <v>-</v>
      </c>
      <c r="C2446" s="41" t="str">
        <f t="shared" ca="1" si="156"/>
        <v>-</v>
      </c>
      <c r="D2446" s="41" t="str">
        <f>IF($F2446="sortie en cours d'année",'Base de données'!$B2446,"-")</f>
        <v>-</v>
      </c>
      <c r="E2446" s="41" t="str">
        <f>IF($H2446="entrée en cours d'année",'Base de données'!$B2446,"-")</f>
        <v>-</v>
      </c>
      <c r="F2446" s="37" t="str">
        <f t="shared" si="153"/>
        <v/>
      </c>
      <c r="G2446" s="37" t="str">
        <f>IF($J2446="mouvement",_xlfn.XLOOKUP('Base de données'!$B2446,$V:$V,$V:$V,0),"")</f>
        <v/>
      </c>
      <c r="H2446" s="37" t="str">
        <f t="shared" si="154"/>
        <v/>
      </c>
      <c r="I2446" s="37" t="str">
        <f>IF($J2446="mouvement",_xlfn.XLOOKUP('Base de données'!$B2446,$K:$K,$K:$K,0),"")</f>
        <v/>
      </c>
      <c r="J2446" s="38" t="str">
        <f>IF(AND(Y2446&lt;&gt;MAX(Y:Y),COUNTIF(K2446:V2446,'Base de données'!$B2446)&gt;0),"mouvement","")</f>
        <v/>
      </c>
      <c r="K2446" s="39" t="str">
        <f>IF(K$1&gt;$AE$1,"-",IFERROR(IF(DATEDIF('Base de données'!$A2446,K$1,"d")&lt;&gt;0,"",'Base de données'!$B2446),""))</f>
        <v/>
      </c>
      <c r="L2446" s="39" t="str">
        <f>IF(L$1&gt;$AE$1,"-",IFERROR(IF(DATEDIF('Base de données'!$A2446,L$1,"d")&lt;&gt;0,"",'Base de données'!$B2446),""))</f>
        <v/>
      </c>
      <c r="M2446" s="39" t="str">
        <f>IF(M$1&gt;$AE$1,"-",IFERROR(IF(DATEDIF('Base de données'!$A2446,M$1,"d")&lt;&gt;0,"",'Base de données'!$B2446),""))</f>
        <v/>
      </c>
      <c r="N2446" s="39" t="str">
        <f>IF(N$1&gt;$AE$1,"-",IFERROR(IF(DATEDIF('Base de données'!$A2446,N$1,"d")&lt;&gt;0,"",'Base de données'!$B2446),""))</f>
        <v/>
      </c>
      <c r="O2446" s="39" t="str">
        <f>IF(O$1&gt;$AE$1,"-",IFERROR(IF(DATEDIF('Base de données'!$A2446,O$1,"d")&lt;&gt;0,"",'Base de données'!$B2446),""))</f>
        <v/>
      </c>
      <c r="P2446" s="39" t="str">
        <f>IF(P$1&gt;$AE$1,"-",IFERROR(IF(DATEDIF('Base de données'!$A2446,P$1,"d")&lt;&gt;0,"",'Base de données'!$B2446),""))</f>
        <v/>
      </c>
      <c r="Q2446" s="39" t="str">
        <f>IF(Q$1&gt;$AE$1,"-",IFERROR(IF(DATEDIF('Base de données'!$A2446,Q$1,"d")&lt;&gt;0,"",'Base de données'!$B2446),""))</f>
        <v/>
      </c>
      <c r="R2446" s="39" t="str">
        <f>IF(R$1&gt;$AE$1,"-",IFERROR(IF(DATEDIF('Base de données'!$A2446,R$1,"d")&lt;&gt;0,"",'Base de données'!$B2446),""))</f>
        <v/>
      </c>
      <c r="S2446" s="39" t="str">
        <f>IF(S$1&gt;$AE$1,"-",IFERROR(IF(DATEDIF('Base de données'!$A2446,S$1,"d")&lt;&gt;0,"",'Base de données'!$B2446),""))</f>
        <v>5KKJS</v>
      </c>
      <c r="T2446" s="39" t="str">
        <f>IF(T$1&gt;$AE$1,"-",IFERROR(IF(DATEDIF('Base de données'!$A2446,T$1,"d")&lt;&gt;0,"",'Base de données'!$B2446),""))</f>
        <v/>
      </c>
      <c r="U2446" s="39" t="str">
        <f>IF(U$1&gt;$AE$1,"-",IFERROR(IF(DATEDIF('Base de données'!$A2446,U$1,"d")&lt;&gt;0,"",'Base de données'!$B2446),""))</f>
        <v/>
      </c>
      <c r="V2446" s="39" t="str">
        <f>IF(V$1&gt;$AE$1,"-",IFERROR(IF(DATEDIF('Base de données'!$A2446,V$1,"d")&lt;&gt;0,"",'Base de données'!$B2446),""))</f>
        <v/>
      </c>
      <c r="W2446" s="34"/>
      <c r="X2446" s="30" t="str">
        <f>'Base de données'!$C2446&amp;" "&amp;'Base de données'!$D2446</f>
        <v>Vaillant Raymond</v>
      </c>
      <c r="Y2446" s="31">
        <f>COUNTIF('Base de données'!$B:$B,'Base de données'!$B2446)</f>
        <v>12</v>
      </c>
      <c r="AA2446" s="87" cm="1">
        <f t="array" aca="1" ref="AA2446" ca="1">INDIRECT("'Base de données'!A" &amp; ROW(Y2446))</f>
        <v>45901</v>
      </c>
      <c r="AB2446" s="51" t="str" cm="1">
        <f t="array" aca="1" ref="AB2446" ca="1">INDIRECT("'Base de données'!B" &amp; ROW(Z2446))</f>
        <v>5KKJS</v>
      </c>
    </row>
    <row r="2447" spans="1:28" x14ac:dyDescent="0.3">
      <c r="A2447" s="41" t="str">
        <f ca="1">IF(IF(AND($B2447&lt;&gt;"-",$B2447=$E2447),"Entrée et sortie","-")="Entrée et sortie",'Base de données'!$B2447,"-")</f>
        <v>-</v>
      </c>
      <c r="B2447" s="41" t="str">
        <f t="shared" ca="1" si="155"/>
        <v>-</v>
      </c>
      <c r="C2447" s="41" t="str">
        <f t="shared" ca="1" si="156"/>
        <v>-</v>
      </c>
      <c r="D2447" s="41" t="str">
        <f>IF($F2447="sortie en cours d'année",'Base de données'!$B2447,"-")</f>
        <v>-</v>
      </c>
      <c r="E2447" s="41" t="str">
        <f>IF($H2447="entrée en cours d'année",'Base de données'!$B2447,"-")</f>
        <v>-</v>
      </c>
      <c r="F2447" s="37" t="str">
        <f t="shared" si="153"/>
        <v/>
      </c>
      <c r="G2447" s="37" t="str">
        <f>IF($J2447="mouvement",_xlfn.XLOOKUP('Base de données'!$B2447,$V:$V,$V:$V,0),"")</f>
        <v/>
      </c>
      <c r="H2447" s="37" t="str">
        <f t="shared" si="154"/>
        <v/>
      </c>
      <c r="I2447" s="37" t="str">
        <f>IF($J2447="mouvement",_xlfn.XLOOKUP('Base de données'!$B2447,$K:$K,$K:$K,0),"")</f>
        <v/>
      </c>
      <c r="J2447" s="38" t="str">
        <f>IF(AND(Y2447&lt;&gt;MAX(Y:Y),COUNTIF(K2447:V2447,'Base de données'!$B2447)&gt;0),"mouvement","")</f>
        <v/>
      </c>
      <c r="K2447" s="39" t="str">
        <f>IF(K$1&gt;$AE$1,"-",IFERROR(IF(DATEDIF('Base de données'!$A2447,K$1,"d")&lt;&gt;0,"",'Base de données'!$B2447),""))</f>
        <v/>
      </c>
      <c r="L2447" s="39" t="str">
        <f>IF(L$1&gt;$AE$1,"-",IFERROR(IF(DATEDIF('Base de données'!$A2447,L$1,"d")&lt;&gt;0,"",'Base de données'!$B2447),""))</f>
        <v/>
      </c>
      <c r="M2447" s="39" t="str">
        <f>IF(M$1&gt;$AE$1,"-",IFERROR(IF(DATEDIF('Base de données'!$A2447,M$1,"d")&lt;&gt;0,"",'Base de données'!$B2447),""))</f>
        <v/>
      </c>
      <c r="N2447" s="39" t="str">
        <f>IF(N$1&gt;$AE$1,"-",IFERROR(IF(DATEDIF('Base de données'!$A2447,N$1,"d")&lt;&gt;0,"",'Base de données'!$B2447),""))</f>
        <v/>
      </c>
      <c r="O2447" s="39" t="str">
        <f>IF(O$1&gt;$AE$1,"-",IFERROR(IF(DATEDIF('Base de données'!$A2447,O$1,"d")&lt;&gt;0,"",'Base de données'!$B2447),""))</f>
        <v/>
      </c>
      <c r="P2447" s="39" t="str">
        <f>IF(P$1&gt;$AE$1,"-",IFERROR(IF(DATEDIF('Base de données'!$A2447,P$1,"d")&lt;&gt;0,"",'Base de données'!$B2447),""))</f>
        <v/>
      </c>
      <c r="Q2447" s="39" t="str">
        <f>IF(Q$1&gt;$AE$1,"-",IFERROR(IF(DATEDIF('Base de données'!$A2447,Q$1,"d")&lt;&gt;0,"",'Base de données'!$B2447),""))</f>
        <v/>
      </c>
      <c r="R2447" s="39" t="str">
        <f>IF(R$1&gt;$AE$1,"-",IFERROR(IF(DATEDIF('Base de données'!$A2447,R$1,"d")&lt;&gt;0,"",'Base de données'!$B2447),""))</f>
        <v/>
      </c>
      <c r="S2447" s="39" t="str">
        <f>IF(S$1&gt;$AE$1,"-",IFERROR(IF(DATEDIF('Base de données'!$A2447,S$1,"d")&lt;&gt;0,"",'Base de données'!$B2447),""))</f>
        <v>V5RYW</v>
      </c>
      <c r="T2447" s="39" t="str">
        <f>IF(T$1&gt;$AE$1,"-",IFERROR(IF(DATEDIF('Base de données'!$A2447,T$1,"d")&lt;&gt;0,"",'Base de données'!$B2447),""))</f>
        <v/>
      </c>
      <c r="U2447" s="39" t="str">
        <f>IF(U$1&gt;$AE$1,"-",IFERROR(IF(DATEDIF('Base de données'!$A2447,U$1,"d")&lt;&gt;0,"",'Base de données'!$B2447),""))</f>
        <v/>
      </c>
      <c r="V2447" s="39" t="str">
        <f>IF(V$1&gt;$AE$1,"-",IFERROR(IF(DATEDIF('Base de données'!$A2447,V$1,"d")&lt;&gt;0,"",'Base de données'!$B2447),""))</f>
        <v/>
      </c>
      <c r="W2447" s="34"/>
      <c r="X2447" s="30" t="str">
        <f>'Base de données'!$C2447&amp;" "&amp;'Base de données'!$D2447</f>
        <v>Leconte Suzanne</v>
      </c>
      <c r="Y2447" s="31">
        <f>COUNTIF('Base de données'!$B:$B,'Base de données'!$B2447)</f>
        <v>12</v>
      </c>
      <c r="AA2447" s="87" cm="1">
        <f t="array" aca="1" ref="AA2447" ca="1">INDIRECT("'Base de données'!A" &amp; ROW(Y2447))</f>
        <v>45901</v>
      </c>
      <c r="AB2447" s="51" t="str" cm="1">
        <f t="array" aca="1" ref="AB2447" ca="1">INDIRECT("'Base de données'!B" &amp; ROW(Z2447))</f>
        <v>V5RYW</v>
      </c>
    </row>
    <row r="2448" spans="1:28" x14ac:dyDescent="0.3">
      <c r="A2448" s="41" t="str">
        <f ca="1">IF(IF(AND($B2448&lt;&gt;"-",$B2448=$E2448),"Entrée et sortie","-")="Entrée et sortie",'Base de données'!$B2448,"-")</f>
        <v>-</v>
      </c>
      <c r="B2448" s="41" t="str">
        <f t="shared" ca="1" si="155"/>
        <v>-</v>
      </c>
      <c r="C2448" s="41" t="str">
        <f t="shared" ca="1" si="156"/>
        <v>-</v>
      </c>
      <c r="D2448" s="41" t="str">
        <f>IF($F2448="sortie en cours d'année",'Base de données'!$B2448,"-")</f>
        <v>-</v>
      </c>
      <c r="E2448" s="41" t="str">
        <f>IF($H2448="entrée en cours d'année",'Base de données'!$B2448,"-")</f>
        <v>-</v>
      </c>
      <c r="F2448" s="37" t="str">
        <f t="shared" si="153"/>
        <v/>
      </c>
      <c r="G2448" s="37" t="str">
        <f>IF($J2448="mouvement",_xlfn.XLOOKUP('Base de données'!$B2448,$V:$V,$V:$V,0),"")</f>
        <v/>
      </c>
      <c r="H2448" s="37" t="str">
        <f t="shared" si="154"/>
        <v/>
      </c>
      <c r="I2448" s="37" t="str">
        <f>IF($J2448="mouvement",_xlfn.XLOOKUP('Base de données'!$B2448,$K:$K,$K:$K,0),"")</f>
        <v/>
      </c>
      <c r="J2448" s="38" t="str">
        <f>IF(AND(Y2448&lt;&gt;MAX(Y:Y),COUNTIF(K2448:V2448,'Base de données'!$B2448)&gt;0),"mouvement","")</f>
        <v/>
      </c>
      <c r="K2448" s="39" t="str">
        <f>IF(K$1&gt;$AE$1,"-",IFERROR(IF(DATEDIF('Base de données'!$A2448,K$1,"d")&lt;&gt;0,"",'Base de données'!$B2448),""))</f>
        <v/>
      </c>
      <c r="L2448" s="39" t="str">
        <f>IF(L$1&gt;$AE$1,"-",IFERROR(IF(DATEDIF('Base de données'!$A2448,L$1,"d")&lt;&gt;0,"",'Base de données'!$B2448),""))</f>
        <v/>
      </c>
      <c r="M2448" s="39" t="str">
        <f>IF(M$1&gt;$AE$1,"-",IFERROR(IF(DATEDIF('Base de données'!$A2448,M$1,"d")&lt;&gt;0,"",'Base de données'!$B2448),""))</f>
        <v/>
      </c>
      <c r="N2448" s="39" t="str">
        <f>IF(N$1&gt;$AE$1,"-",IFERROR(IF(DATEDIF('Base de données'!$A2448,N$1,"d")&lt;&gt;0,"",'Base de données'!$B2448),""))</f>
        <v/>
      </c>
      <c r="O2448" s="39" t="str">
        <f>IF(O$1&gt;$AE$1,"-",IFERROR(IF(DATEDIF('Base de données'!$A2448,O$1,"d")&lt;&gt;0,"",'Base de données'!$B2448),""))</f>
        <v/>
      </c>
      <c r="P2448" s="39" t="str">
        <f>IF(P$1&gt;$AE$1,"-",IFERROR(IF(DATEDIF('Base de données'!$A2448,P$1,"d")&lt;&gt;0,"",'Base de données'!$B2448),""))</f>
        <v/>
      </c>
      <c r="Q2448" s="39" t="str">
        <f>IF(Q$1&gt;$AE$1,"-",IFERROR(IF(DATEDIF('Base de données'!$A2448,Q$1,"d")&lt;&gt;0,"",'Base de données'!$B2448),""))</f>
        <v/>
      </c>
      <c r="R2448" s="39" t="str">
        <f>IF(R$1&gt;$AE$1,"-",IFERROR(IF(DATEDIF('Base de données'!$A2448,R$1,"d")&lt;&gt;0,"",'Base de données'!$B2448),""))</f>
        <v/>
      </c>
      <c r="S2448" s="39" t="str">
        <f>IF(S$1&gt;$AE$1,"-",IFERROR(IF(DATEDIF('Base de données'!$A2448,S$1,"d")&lt;&gt;0,"",'Base de données'!$B2448),""))</f>
        <v>2B93K</v>
      </c>
      <c r="T2448" s="39" t="str">
        <f>IF(T$1&gt;$AE$1,"-",IFERROR(IF(DATEDIF('Base de données'!$A2448,T$1,"d")&lt;&gt;0,"",'Base de données'!$B2448),""))</f>
        <v/>
      </c>
      <c r="U2448" s="39" t="str">
        <f>IF(U$1&gt;$AE$1,"-",IFERROR(IF(DATEDIF('Base de données'!$A2448,U$1,"d")&lt;&gt;0,"",'Base de données'!$B2448),""))</f>
        <v/>
      </c>
      <c r="V2448" s="39" t="str">
        <f>IF(V$1&gt;$AE$1,"-",IFERROR(IF(DATEDIF('Base de données'!$A2448,V$1,"d")&lt;&gt;0,"",'Base de données'!$B2448),""))</f>
        <v/>
      </c>
      <c r="W2448" s="34"/>
      <c r="X2448" s="30" t="str">
        <f>'Base de données'!$C2448&amp;" "&amp;'Base de données'!$D2448</f>
        <v>Julien Dorothée</v>
      </c>
      <c r="Y2448" s="31">
        <f>COUNTIF('Base de données'!$B:$B,'Base de données'!$B2448)</f>
        <v>12</v>
      </c>
      <c r="AA2448" s="87" cm="1">
        <f t="array" aca="1" ref="AA2448" ca="1">INDIRECT("'Base de données'!A" &amp; ROW(Y2448))</f>
        <v>45901</v>
      </c>
      <c r="AB2448" s="51" t="str" cm="1">
        <f t="array" aca="1" ref="AB2448" ca="1">INDIRECT("'Base de données'!B" &amp; ROW(Z2448))</f>
        <v>2B93K</v>
      </c>
    </row>
    <row r="2449" spans="1:28" x14ac:dyDescent="0.3">
      <c r="A2449" s="41" t="str">
        <f ca="1">IF(IF(AND($B2449&lt;&gt;"-",$B2449=$E2449),"Entrée et sortie","-")="Entrée et sortie",'Base de données'!$B2449,"-")</f>
        <v>-</v>
      </c>
      <c r="B2449" s="41" t="str">
        <f t="shared" ca="1" si="155"/>
        <v>-</v>
      </c>
      <c r="C2449" s="41" t="str">
        <f t="shared" ca="1" si="156"/>
        <v>-</v>
      </c>
      <c r="D2449" s="41" t="str">
        <f>IF($F2449="sortie en cours d'année",'Base de données'!$B2449,"-")</f>
        <v>-</v>
      </c>
      <c r="E2449" s="41" t="str">
        <f>IF($H2449="entrée en cours d'année",'Base de données'!$B2449,"-")</f>
        <v>-</v>
      </c>
      <c r="F2449" s="37" t="str">
        <f t="shared" si="153"/>
        <v/>
      </c>
      <c r="G2449" s="37" t="str">
        <f>IF($J2449="mouvement",_xlfn.XLOOKUP('Base de données'!$B2449,$V:$V,$V:$V,0),"")</f>
        <v/>
      </c>
      <c r="H2449" s="37" t="str">
        <f t="shared" si="154"/>
        <v/>
      </c>
      <c r="I2449" s="37" t="str">
        <f>IF($J2449="mouvement",_xlfn.XLOOKUP('Base de données'!$B2449,$K:$K,$K:$K,0),"")</f>
        <v/>
      </c>
      <c r="J2449" s="38" t="str">
        <f>IF(AND(Y2449&lt;&gt;MAX(Y:Y),COUNTIF(K2449:V2449,'Base de données'!$B2449)&gt;0),"mouvement","")</f>
        <v/>
      </c>
      <c r="K2449" s="39" t="str">
        <f>IF(K$1&gt;$AE$1,"-",IFERROR(IF(DATEDIF('Base de données'!$A2449,K$1,"d")&lt;&gt;0,"",'Base de données'!$B2449),""))</f>
        <v/>
      </c>
      <c r="L2449" s="39" t="str">
        <f>IF(L$1&gt;$AE$1,"-",IFERROR(IF(DATEDIF('Base de données'!$A2449,L$1,"d")&lt;&gt;0,"",'Base de données'!$B2449),""))</f>
        <v/>
      </c>
      <c r="M2449" s="39" t="str">
        <f>IF(M$1&gt;$AE$1,"-",IFERROR(IF(DATEDIF('Base de données'!$A2449,M$1,"d")&lt;&gt;0,"",'Base de données'!$B2449),""))</f>
        <v/>
      </c>
      <c r="N2449" s="39" t="str">
        <f>IF(N$1&gt;$AE$1,"-",IFERROR(IF(DATEDIF('Base de données'!$A2449,N$1,"d")&lt;&gt;0,"",'Base de données'!$B2449),""))</f>
        <v/>
      </c>
      <c r="O2449" s="39" t="str">
        <f>IF(O$1&gt;$AE$1,"-",IFERROR(IF(DATEDIF('Base de données'!$A2449,O$1,"d")&lt;&gt;0,"",'Base de données'!$B2449),""))</f>
        <v/>
      </c>
      <c r="P2449" s="39" t="str">
        <f>IF(P$1&gt;$AE$1,"-",IFERROR(IF(DATEDIF('Base de données'!$A2449,P$1,"d")&lt;&gt;0,"",'Base de données'!$B2449),""))</f>
        <v/>
      </c>
      <c r="Q2449" s="39" t="str">
        <f>IF(Q$1&gt;$AE$1,"-",IFERROR(IF(DATEDIF('Base de données'!$A2449,Q$1,"d")&lt;&gt;0,"",'Base de données'!$B2449),""))</f>
        <v/>
      </c>
      <c r="R2449" s="39" t="str">
        <f>IF(R$1&gt;$AE$1,"-",IFERROR(IF(DATEDIF('Base de données'!$A2449,R$1,"d")&lt;&gt;0,"",'Base de données'!$B2449),""))</f>
        <v/>
      </c>
      <c r="S2449" s="39" t="str">
        <f>IF(S$1&gt;$AE$1,"-",IFERROR(IF(DATEDIF('Base de données'!$A2449,S$1,"d")&lt;&gt;0,"",'Base de données'!$B2449),""))</f>
        <v>TDOXF</v>
      </c>
      <c r="T2449" s="39" t="str">
        <f>IF(T$1&gt;$AE$1,"-",IFERROR(IF(DATEDIF('Base de données'!$A2449,T$1,"d")&lt;&gt;0,"",'Base de données'!$B2449),""))</f>
        <v/>
      </c>
      <c r="U2449" s="39" t="str">
        <f>IF(U$1&gt;$AE$1,"-",IFERROR(IF(DATEDIF('Base de données'!$A2449,U$1,"d")&lt;&gt;0,"",'Base de données'!$B2449),""))</f>
        <v/>
      </c>
      <c r="V2449" s="39" t="str">
        <f>IF(V$1&gt;$AE$1,"-",IFERROR(IF(DATEDIF('Base de données'!$A2449,V$1,"d")&lt;&gt;0,"",'Base de données'!$B2449),""))</f>
        <v/>
      </c>
      <c r="W2449" s="34"/>
      <c r="X2449" s="30" t="str">
        <f>'Base de données'!$C2449&amp;" "&amp;'Base de données'!$D2449</f>
        <v>Gosselin Rémy</v>
      </c>
      <c r="Y2449" s="31">
        <f>COUNTIF('Base de données'!$B:$B,'Base de données'!$B2449)</f>
        <v>12</v>
      </c>
      <c r="AA2449" s="87" cm="1">
        <f t="array" aca="1" ref="AA2449" ca="1">INDIRECT("'Base de données'!A" &amp; ROW(Y2449))</f>
        <v>45901</v>
      </c>
      <c r="AB2449" s="51" t="str" cm="1">
        <f t="array" aca="1" ref="AB2449" ca="1">INDIRECT("'Base de données'!B" &amp; ROW(Z2449))</f>
        <v>TDOXF</v>
      </c>
    </row>
    <row r="2450" spans="1:28" x14ac:dyDescent="0.3">
      <c r="A2450" s="41" t="str">
        <f ca="1">IF(IF(AND($B2450&lt;&gt;"-",$B2450=$E2450),"Entrée et sortie","-")="Entrée et sortie",'Base de données'!$B2450,"-")</f>
        <v>-</v>
      </c>
      <c r="B2450" s="41" t="str">
        <f t="shared" ca="1" si="155"/>
        <v>-</v>
      </c>
      <c r="C2450" s="41" t="str">
        <f t="shared" ca="1" si="156"/>
        <v>-</v>
      </c>
      <c r="D2450" s="41" t="str">
        <f>IF($F2450="sortie en cours d'année",'Base de données'!$B2450,"-")</f>
        <v>-</v>
      </c>
      <c r="E2450" s="41" t="str">
        <f>IF($H2450="entrée en cours d'année",'Base de données'!$B2450,"-")</f>
        <v>-</v>
      </c>
      <c r="F2450" s="37" t="str">
        <f t="shared" si="153"/>
        <v/>
      </c>
      <c r="G2450" s="37" t="str">
        <f>IF($J2450="mouvement",_xlfn.XLOOKUP('Base de données'!$B2450,$V:$V,$V:$V,0),"")</f>
        <v/>
      </c>
      <c r="H2450" s="37" t="str">
        <f t="shared" si="154"/>
        <v/>
      </c>
      <c r="I2450" s="37" t="str">
        <f>IF($J2450="mouvement",_xlfn.XLOOKUP('Base de données'!$B2450,$K:$K,$K:$K,0),"")</f>
        <v/>
      </c>
      <c r="J2450" s="38" t="str">
        <f>IF(AND(Y2450&lt;&gt;MAX(Y:Y),COUNTIF(K2450:V2450,'Base de données'!$B2450)&gt;0),"mouvement","")</f>
        <v/>
      </c>
      <c r="K2450" s="39" t="str">
        <f>IF(K$1&gt;$AE$1,"-",IFERROR(IF(DATEDIF('Base de données'!$A2450,K$1,"d")&lt;&gt;0,"",'Base de données'!$B2450),""))</f>
        <v/>
      </c>
      <c r="L2450" s="39" t="str">
        <f>IF(L$1&gt;$AE$1,"-",IFERROR(IF(DATEDIF('Base de données'!$A2450,L$1,"d")&lt;&gt;0,"",'Base de données'!$B2450),""))</f>
        <v/>
      </c>
      <c r="M2450" s="39" t="str">
        <f>IF(M$1&gt;$AE$1,"-",IFERROR(IF(DATEDIF('Base de données'!$A2450,M$1,"d")&lt;&gt;0,"",'Base de données'!$B2450),""))</f>
        <v/>
      </c>
      <c r="N2450" s="39" t="str">
        <f>IF(N$1&gt;$AE$1,"-",IFERROR(IF(DATEDIF('Base de données'!$A2450,N$1,"d")&lt;&gt;0,"",'Base de données'!$B2450),""))</f>
        <v/>
      </c>
      <c r="O2450" s="39" t="str">
        <f>IF(O$1&gt;$AE$1,"-",IFERROR(IF(DATEDIF('Base de données'!$A2450,O$1,"d")&lt;&gt;0,"",'Base de données'!$B2450),""))</f>
        <v/>
      </c>
      <c r="P2450" s="39" t="str">
        <f>IF(P$1&gt;$AE$1,"-",IFERROR(IF(DATEDIF('Base de données'!$A2450,P$1,"d")&lt;&gt;0,"",'Base de données'!$B2450),""))</f>
        <v/>
      </c>
      <c r="Q2450" s="39" t="str">
        <f>IF(Q$1&gt;$AE$1,"-",IFERROR(IF(DATEDIF('Base de données'!$A2450,Q$1,"d")&lt;&gt;0,"",'Base de données'!$B2450),""))</f>
        <v/>
      </c>
      <c r="R2450" s="39" t="str">
        <f>IF(R$1&gt;$AE$1,"-",IFERROR(IF(DATEDIF('Base de données'!$A2450,R$1,"d")&lt;&gt;0,"",'Base de données'!$B2450),""))</f>
        <v/>
      </c>
      <c r="S2450" s="39" t="str">
        <f>IF(S$1&gt;$AE$1,"-",IFERROR(IF(DATEDIF('Base de données'!$A2450,S$1,"d")&lt;&gt;0,"",'Base de données'!$B2450),""))</f>
        <v>I8XNM</v>
      </c>
      <c r="T2450" s="39" t="str">
        <f>IF(T$1&gt;$AE$1,"-",IFERROR(IF(DATEDIF('Base de données'!$A2450,T$1,"d")&lt;&gt;0,"",'Base de données'!$B2450),""))</f>
        <v/>
      </c>
      <c r="U2450" s="39" t="str">
        <f>IF(U$1&gt;$AE$1,"-",IFERROR(IF(DATEDIF('Base de données'!$A2450,U$1,"d")&lt;&gt;0,"",'Base de données'!$B2450),""))</f>
        <v/>
      </c>
      <c r="V2450" s="39" t="str">
        <f>IF(V$1&gt;$AE$1,"-",IFERROR(IF(DATEDIF('Base de données'!$A2450,V$1,"d")&lt;&gt;0,"",'Base de données'!$B2450),""))</f>
        <v/>
      </c>
      <c r="W2450" s="34"/>
      <c r="X2450" s="30" t="str">
        <f>'Base de données'!$C2450&amp;" "&amp;'Base de données'!$D2450</f>
        <v>Dupont Frédéric</v>
      </c>
      <c r="Y2450" s="31">
        <f>COUNTIF('Base de données'!$B:$B,'Base de données'!$B2450)</f>
        <v>12</v>
      </c>
      <c r="AA2450" s="87" cm="1">
        <f t="array" aca="1" ref="AA2450" ca="1">INDIRECT("'Base de données'!A" &amp; ROW(Y2450))</f>
        <v>45901</v>
      </c>
      <c r="AB2450" s="51" t="str" cm="1">
        <f t="array" aca="1" ref="AB2450" ca="1">INDIRECT("'Base de données'!B" &amp; ROW(Z2450))</f>
        <v>I8XNM</v>
      </c>
    </row>
    <row r="2451" spans="1:28" x14ac:dyDescent="0.3">
      <c r="A2451" s="41" t="str">
        <f ca="1">IF(IF(AND($B2451&lt;&gt;"-",$B2451=$E2451),"Entrée et sortie","-")="Entrée et sortie",'Base de données'!$B2451,"-")</f>
        <v>-</v>
      </c>
      <c r="B2451" s="41" t="str">
        <f t="shared" ca="1" si="155"/>
        <v>-</v>
      </c>
      <c r="C2451" s="41" t="str">
        <f t="shared" ca="1" si="156"/>
        <v>-</v>
      </c>
      <c r="D2451" s="41" t="str">
        <f>IF($F2451="sortie en cours d'année",'Base de données'!$B2451,"-")</f>
        <v>-</v>
      </c>
      <c r="E2451" s="41" t="str">
        <f>IF($H2451="entrée en cours d'année",'Base de données'!$B2451,"-")</f>
        <v>-</v>
      </c>
      <c r="F2451" s="37" t="str">
        <f t="shared" si="153"/>
        <v/>
      </c>
      <c r="G2451" s="37" t="str">
        <f>IF($J2451="mouvement",_xlfn.XLOOKUP('Base de données'!$B2451,$V:$V,$V:$V,0),"")</f>
        <v/>
      </c>
      <c r="H2451" s="37" t="str">
        <f t="shared" si="154"/>
        <v/>
      </c>
      <c r="I2451" s="37" t="str">
        <f>IF($J2451="mouvement",_xlfn.XLOOKUP('Base de données'!$B2451,$K:$K,$K:$K,0),"")</f>
        <v/>
      </c>
      <c r="J2451" s="38" t="str">
        <f>IF(AND(Y2451&lt;&gt;MAX(Y:Y),COUNTIF(K2451:V2451,'Base de données'!$B2451)&gt;0),"mouvement","")</f>
        <v/>
      </c>
      <c r="K2451" s="39" t="str">
        <f>IF(K$1&gt;$AE$1,"-",IFERROR(IF(DATEDIF('Base de données'!$A2451,K$1,"d")&lt;&gt;0,"",'Base de données'!$B2451),""))</f>
        <v/>
      </c>
      <c r="L2451" s="39" t="str">
        <f>IF(L$1&gt;$AE$1,"-",IFERROR(IF(DATEDIF('Base de données'!$A2451,L$1,"d")&lt;&gt;0,"",'Base de données'!$B2451),""))</f>
        <v/>
      </c>
      <c r="M2451" s="39" t="str">
        <f>IF(M$1&gt;$AE$1,"-",IFERROR(IF(DATEDIF('Base de données'!$A2451,M$1,"d")&lt;&gt;0,"",'Base de données'!$B2451),""))</f>
        <v/>
      </c>
      <c r="N2451" s="39" t="str">
        <f>IF(N$1&gt;$AE$1,"-",IFERROR(IF(DATEDIF('Base de données'!$A2451,N$1,"d")&lt;&gt;0,"",'Base de données'!$B2451),""))</f>
        <v/>
      </c>
      <c r="O2451" s="39" t="str">
        <f>IF(O$1&gt;$AE$1,"-",IFERROR(IF(DATEDIF('Base de données'!$A2451,O$1,"d")&lt;&gt;0,"",'Base de données'!$B2451),""))</f>
        <v/>
      </c>
      <c r="P2451" s="39" t="str">
        <f>IF(P$1&gt;$AE$1,"-",IFERROR(IF(DATEDIF('Base de données'!$A2451,P$1,"d")&lt;&gt;0,"",'Base de données'!$B2451),""))</f>
        <v/>
      </c>
      <c r="Q2451" s="39" t="str">
        <f>IF(Q$1&gt;$AE$1,"-",IFERROR(IF(DATEDIF('Base de données'!$A2451,Q$1,"d")&lt;&gt;0,"",'Base de données'!$B2451),""))</f>
        <v/>
      </c>
      <c r="R2451" s="39" t="str">
        <f>IF(R$1&gt;$AE$1,"-",IFERROR(IF(DATEDIF('Base de données'!$A2451,R$1,"d")&lt;&gt;0,"",'Base de données'!$B2451),""))</f>
        <v/>
      </c>
      <c r="S2451" s="39" t="str">
        <f>IF(S$1&gt;$AE$1,"-",IFERROR(IF(DATEDIF('Base de données'!$A2451,S$1,"d")&lt;&gt;0,"",'Base de données'!$B2451),""))</f>
        <v>P610F</v>
      </c>
      <c r="T2451" s="39" t="str">
        <f>IF(T$1&gt;$AE$1,"-",IFERROR(IF(DATEDIF('Base de données'!$A2451,T$1,"d")&lt;&gt;0,"",'Base de données'!$B2451),""))</f>
        <v/>
      </c>
      <c r="U2451" s="39" t="str">
        <f>IF(U$1&gt;$AE$1,"-",IFERROR(IF(DATEDIF('Base de données'!$A2451,U$1,"d")&lt;&gt;0,"",'Base de données'!$B2451),""))</f>
        <v/>
      </c>
      <c r="V2451" s="39" t="str">
        <f>IF(V$1&gt;$AE$1,"-",IFERROR(IF(DATEDIF('Base de données'!$A2451,V$1,"d")&lt;&gt;0,"",'Base de données'!$B2451),""))</f>
        <v/>
      </c>
      <c r="W2451" s="34"/>
      <c r="X2451" s="30" t="str">
        <f>'Base de données'!$C2451&amp;" "&amp;'Base de données'!$D2451</f>
        <v>Carlier Bertrand</v>
      </c>
      <c r="Y2451" s="31">
        <f>COUNTIF('Base de données'!$B:$B,'Base de données'!$B2451)</f>
        <v>12</v>
      </c>
      <c r="AA2451" s="87" cm="1">
        <f t="array" aca="1" ref="AA2451" ca="1">INDIRECT("'Base de données'!A" &amp; ROW(Y2451))</f>
        <v>45901</v>
      </c>
      <c r="AB2451" s="51" t="str" cm="1">
        <f t="array" aca="1" ref="AB2451" ca="1">INDIRECT("'Base de données'!B" &amp; ROW(Z2451))</f>
        <v>P610F</v>
      </c>
    </row>
    <row r="2452" spans="1:28" x14ac:dyDescent="0.3">
      <c r="A2452" s="41" t="str">
        <f ca="1">IF(IF(AND($B2452&lt;&gt;"-",$B2452=$E2452),"Entrée et sortie","-")="Entrée et sortie",'Base de données'!$B2452,"-")</f>
        <v>-</v>
      </c>
      <c r="B2452" s="41" t="str">
        <f t="shared" ca="1" si="155"/>
        <v>-</v>
      </c>
      <c r="C2452" s="41" t="str">
        <f t="shared" ca="1" si="156"/>
        <v>-</v>
      </c>
      <c r="D2452" s="41" t="str">
        <f>IF($F2452="sortie en cours d'année",'Base de données'!$B2452,"-")</f>
        <v>-</v>
      </c>
      <c r="E2452" s="41" t="str">
        <f>IF($H2452="entrée en cours d'année",'Base de données'!$B2452,"-")</f>
        <v>-</v>
      </c>
      <c r="F2452" s="37" t="str">
        <f t="shared" si="153"/>
        <v/>
      </c>
      <c r="G2452" s="37" t="str">
        <f>IF($J2452="mouvement",_xlfn.XLOOKUP('Base de données'!$B2452,$V:$V,$V:$V,0),"")</f>
        <v/>
      </c>
      <c r="H2452" s="37" t="str">
        <f t="shared" si="154"/>
        <v/>
      </c>
      <c r="I2452" s="37" t="str">
        <f>IF($J2452="mouvement",_xlfn.XLOOKUP('Base de données'!$B2452,$K:$K,$K:$K,0),"")</f>
        <v/>
      </c>
      <c r="J2452" s="38" t="str">
        <f>IF(AND(Y2452&lt;&gt;MAX(Y:Y),COUNTIF(K2452:V2452,'Base de données'!$B2452)&gt;0),"mouvement","")</f>
        <v/>
      </c>
      <c r="K2452" s="39" t="str">
        <f>IF(K$1&gt;$AE$1,"-",IFERROR(IF(DATEDIF('Base de données'!$A2452,K$1,"d")&lt;&gt;0,"",'Base de données'!$B2452),""))</f>
        <v/>
      </c>
      <c r="L2452" s="39" t="str">
        <f>IF(L$1&gt;$AE$1,"-",IFERROR(IF(DATEDIF('Base de données'!$A2452,L$1,"d")&lt;&gt;0,"",'Base de données'!$B2452),""))</f>
        <v/>
      </c>
      <c r="M2452" s="39" t="str">
        <f>IF(M$1&gt;$AE$1,"-",IFERROR(IF(DATEDIF('Base de données'!$A2452,M$1,"d")&lt;&gt;0,"",'Base de données'!$B2452),""))</f>
        <v/>
      </c>
      <c r="N2452" s="39" t="str">
        <f>IF(N$1&gt;$AE$1,"-",IFERROR(IF(DATEDIF('Base de données'!$A2452,N$1,"d")&lt;&gt;0,"",'Base de données'!$B2452),""))</f>
        <v/>
      </c>
      <c r="O2452" s="39" t="str">
        <f>IF(O$1&gt;$AE$1,"-",IFERROR(IF(DATEDIF('Base de données'!$A2452,O$1,"d")&lt;&gt;0,"",'Base de données'!$B2452),""))</f>
        <v/>
      </c>
      <c r="P2452" s="39" t="str">
        <f>IF(P$1&gt;$AE$1,"-",IFERROR(IF(DATEDIF('Base de données'!$A2452,P$1,"d")&lt;&gt;0,"",'Base de données'!$B2452),""))</f>
        <v/>
      </c>
      <c r="Q2452" s="39" t="str">
        <f>IF(Q$1&gt;$AE$1,"-",IFERROR(IF(DATEDIF('Base de données'!$A2452,Q$1,"d")&lt;&gt;0,"",'Base de données'!$B2452),""))</f>
        <v/>
      </c>
      <c r="R2452" s="39" t="str">
        <f>IF(R$1&gt;$AE$1,"-",IFERROR(IF(DATEDIF('Base de données'!$A2452,R$1,"d")&lt;&gt;0,"",'Base de données'!$B2452),""))</f>
        <v/>
      </c>
      <c r="S2452" s="39" t="str">
        <f>IF(S$1&gt;$AE$1,"-",IFERROR(IF(DATEDIF('Base de données'!$A2452,S$1,"d")&lt;&gt;0,"",'Base de données'!$B2452),""))</f>
        <v>ZCARB</v>
      </c>
      <c r="T2452" s="39" t="str">
        <f>IF(T$1&gt;$AE$1,"-",IFERROR(IF(DATEDIF('Base de données'!$A2452,T$1,"d")&lt;&gt;0,"",'Base de données'!$B2452),""))</f>
        <v/>
      </c>
      <c r="U2452" s="39" t="str">
        <f>IF(U$1&gt;$AE$1,"-",IFERROR(IF(DATEDIF('Base de données'!$A2452,U$1,"d")&lt;&gt;0,"",'Base de données'!$B2452),""))</f>
        <v/>
      </c>
      <c r="V2452" s="39" t="str">
        <f>IF(V$1&gt;$AE$1,"-",IFERROR(IF(DATEDIF('Base de données'!$A2452,V$1,"d")&lt;&gt;0,"",'Base de données'!$B2452),""))</f>
        <v/>
      </c>
      <c r="W2452" s="34"/>
      <c r="X2452" s="30" t="str">
        <f>'Base de données'!$C2452&amp;" "&amp;'Base de données'!$D2452</f>
        <v>Blanchard Julien</v>
      </c>
      <c r="Y2452" s="31">
        <f>COUNTIF('Base de données'!$B:$B,'Base de données'!$B2452)</f>
        <v>12</v>
      </c>
      <c r="AA2452" s="87" cm="1">
        <f t="array" aca="1" ref="AA2452" ca="1">INDIRECT("'Base de données'!A" &amp; ROW(Y2452))</f>
        <v>45901</v>
      </c>
      <c r="AB2452" s="51" t="str" cm="1">
        <f t="array" aca="1" ref="AB2452" ca="1">INDIRECT("'Base de données'!B" &amp; ROW(Z2452))</f>
        <v>ZCARB</v>
      </c>
    </row>
    <row r="2453" spans="1:28" x14ac:dyDescent="0.3">
      <c r="A2453" s="41" t="str">
        <f ca="1">IF(IF(AND($B2453&lt;&gt;"-",$B2453=$E2453),"Entrée et sortie","-")="Entrée et sortie",'Base de données'!$B2453,"-")</f>
        <v>-</v>
      </c>
      <c r="B2453" s="41" t="str">
        <f t="shared" ca="1" si="155"/>
        <v>-</v>
      </c>
      <c r="C2453" s="41" t="str">
        <f t="shared" ca="1" si="156"/>
        <v>-</v>
      </c>
      <c r="D2453" s="41" t="str">
        <f>IF($F2453="sortie en cours d'année",'Base de données'!$B2453,"-")</f>
        <v>-</v>
      </c>
      <c r="E2453" s="41" t="str">
        <f>IF($H2453="entrée en cours d'année",'Base de données'!$B2453,"-")</f>
        <v>-</v>
      </c>
      <c r="F2453" s="37" t="str">
        <f t="shared" si="153"/>
        <v/>
      </c>
      <c r="G2453" s="37" t="str">
        <f>IF($J2453="mouvement",_xlfn.XLOOKUP('Base de données'!$B2453,$V:$V,$V:$V,0),"")</f>
        <v/>
      </c>
      <c r="H2453" s="37" t="str">
        <f t="shared" si="154"/>
        <v/>
      </c>
      <c r="I2453" s="37" t="str">
        <f>IF($J2453="mouvement",_xlfn.XLOOKUP('Base de données'!$B2453,$K:$K,$K:$K,0),"")</f>
        <v/>
      </c>
      <c r="J2453" s="38" t="str">
        <f>IF(AND(Y2453&lt;&gt;MAX(Y:Y),COUNTIF(K2453:V2453,'Base de données'!$B2453)&gt;0),"mouvement","")</f>
        <v/>
      </c>
      <c r="K2453" s="39" t="str">
        <f>IF(K$1&gt;$AE$1,"-",IFERROR(IF(DATEDIF('Base de données'!$A2453,K$1,"d")&lt;&gt;0,"",'Base de données'!$B2453),""))</f>
        <v/>
      </c>
      <c r="L2453" s="39" t="str">
        <f>IF(L$1&gt;$AE$1,"-",IFERROR(IF(DATEDIF('Base de données'!$A2453,L$1,"d")&lt;&gt;0,"",'Base de données'!$B2453),""))</f>
        <v/>
      </c>
      <c r="M2453" s="39" t="str">
        <f>IF(M$1&gt;$AE$1,"-",IFERROR(IF(DATEDIF('Base de données'!$A2453,M$1,"d")&lt;&gt;0,"",'Base de données'!$B2453),""))</f>
        <v/>
      </c>
      <c r="N2453" s="39" t="str">
        <f>IF(N$1&gt;$AE$1,"-",IFERROR(IF(DATEDIF('Base de données'!$A2453,N$1,"d")&lt;&gt;0,"",'Base de données'!$B2453),""))</f>
        <v/>
      </c>
      <c r="O2453" s="39" t="str">
        <f>IF(O$1&gt;$AE$1,"-",IFERROR(IF(DATEDIF('Base de données'!$A2453,O$1,"d")&lt;&gt;0,"",'Base de données'!$B2453),""))</f>
        <v/>
      </c>
      <c r="P2453" s="39" t="str">
        <f>IF(P$1&gt;$AE$1,"-",IFERROR(IF(DATEDIF('Base de données'!$A2453,P$1,"d")&lt;&gt;0,"",'Base de données'!$B2453),""))</f>
        <v/>
      </c>
      <c r="Q2453" s="39" t="str">
        <f>IF(Q$1&gt;$AE$1,"-",IFERROR(IF(DATEDIF('Base de données'!$A2453,Q$1,"d")&lt;&gt;0,"",'Base de données'!$B2453),""))</f>
        <v/>
      </c>
      <c r="R2453" s="39" t="str">
        <f>IF(R$1&gt;$AE$1,"-",IFERROR(IF(DATEDIF('Base de données'!$A2453,R$1,"d")&lt;&gt;0,"",'Base de données'!$B2453),""))</f>
        <v/>
      </c>
      <c r="S2453" s="39" t="str">
        <f>IF(S$1&gt;$AE$1,"-",IFERROR(IF(DATEDIF('Base de données'!$A2453,S$1,"d")&lt;&gt;0,"",'Base de données'!$B2453),""))</f>
        <v>9TUUK</v>
      </c>
      <c r="T2453" s="39" t="str">
        <f>IF(T$1&gt;$AE$1,"-",IFERROR(IF(DATEDIF('Base de données'!$A2453,T$1,"d")&lt;&gt;0,"",'Base de données'!$B2453),""))</f>
        <v/>
      </c>
      <c r="U2453" s="39" t="str">
        <f>IF(U$1&gt;$AE$1,"-",IFERROR(IF(DATEDIF('Base de données'!$A2453,U$1,"d")&lt;&gt;0,"",'Base de données'!$B2453),""))</f>
        <v/>
      </c>
      <c r="V2453" s="39" t="str">
        <f>IF(V$1&gt;$AE$1,"-",IFERROR(IF(DATEDIF('Base de données'!$A2453,V$1,"d")&lt;&gt;0,"",'Base de données'!$B2453),""))</f>
        <v/>
      </c>
      <c r="W2453" s="34"/>
      <c r="X2453" s="30" t="str">
        <f>'Base de données'!$C2453&amp;" "&amp;'Base de données'!$D2453</f>
        <v>Paul Nicolas</v>
      </c>
      <c r="Y2453" s="31">
        <f>COUNTIF('Base de données'!$B:$B,'Base de données'!$B2453)</f>
        <v>12</v>
      </c>
      <c r="AA2453" s="87" cm="1">
        <f t="array" aca="1" ref="AA2453" ca="1">INDIRECT("'Base de données'!A" &amp; ROW(Y2453))</f>
        <v>45901</v>
      </c>
      <c r="AB2453" s="51" t="str" cm="1">
        <f t="array" aca="1" ref="AB2453" ca="1">INDIRECT("'Base de données'!B" &amp; ROW(Z2453))</f>
        <v>9TUUK</v>
      </c>
    </row>
    <row r="2454" spans="1:28" x14ac:dyDescent="0.3">
      <c r="A2454" s="41" t="str">
        <f ca="1">IF(IF(AND($B2454&lt;&gt;"-",$B2454=$E2454),"Entrée et sortie","-")="Entrée et sortie",'Base de données'!$B2454,"-")</f>
        <v>-</v>
      </c>
      <c r="B2454" s="41" t="str">
        <f t="shared" ca="1" si="155"/>
        <v>-</v>
      </c>
      <c r="C2454" s="41" t="str">
        <f t="shared" ca="1" si="156"/>
        <v>-</v>
      </c>
      <c r="D2454" s="41" t="str">
        <f>IF($F2454="sortie en cours d'année",'Base de données'!$B2454,"-")</f>
        <v>-</v>
      </c>
      <c r="E2454" s="41" t="str">
        <f>IF($H2454="entrée en cours d'année",'Base de données'!$B2454,"-")</f>
        <v>-</v>
      </c>
      <c r="F2454" s="37" t="str">
        <f t="shared" si="153"/>
        <v/>
      </c>
      <c r="G2454" s="37" t="str">
        <f>IF($J2454="mouvement",_xlfn.XLOOKUP('Base de données'!$B2454,$V:$V,$V:$V,0),"")</f>
        <v/>
      </c>
      <c r="H2454" s="37" t="str">
        <f t="shared" si="154"/>
        <v/>
      </c>
      <c r="I2454" s="37" t="str">
        <f>IF($J2454="mouvement",_xlfn.XLOOKUP('Base de données'!$B2454,$K:$K,$K:$K,0),"")</f>
        <v/>
      </c>
      <c r="J2454" s="38" t="str">
        <f>IF(AND(Y2454&lt;&gt;MAX(Y:Y),COUNTIF(K2454:V2454,'Base de données'!$B2454)&gt;0),"mouvement","")</f>
        <v/>
      </c>
      <c r="K2454" s="39" t="str">
        <f>IF(K$1&gt;$AE$1,"-",IFERROR(IF(DATEDIF('Base de données'!$A2454,K$1,"d")&lt;&gt;0,"",'Base de données'!$B2454),""))</f>
        <v/>
      </c>
      <c r="L2454" s="39" t="str">
        <f>IF(L$1&gt;$AE$1,"-",IFERROR(IF(DATEDIF('Base de données'!$A2454,L$1,"d")&lt;&gt;0,"",'Base de données'!$B2454),""))</f>
        <v/>
      </c>
      <c r="M2454" s="39" t="str">
        <f>IF(M$1&gt;$AE$1,"-",IFERROR(IF(DATEDIF('Base de données'!$A2454,M$1,"d")&lt;&gt;0,"",'Base de données'!$B2454),""))</f>
        <v/>
      </c>
      <c r="N2454" s="39" t="str">
        <f>IF(N$1&gt;$AE$1,"-",IFERROR(IF(DATEDIF('Base de données'!$A2454,N$1,"d")&lt;&gt;0,"",'Base de données'!$B2454),""))</f>
        <v/>
      </c>
      <c r="O2454" s="39" t="str">
        <f>IF(O$1&gt;$AE$1,"-",IFERROR(IF(DATEDIF('Base de données'!$A2454,O$1,"d")&lt;&gt;0,"",'Base de données'!$B2454),""))</f>
        <v/>
      </c>
      <c r="P2454" s="39" t="str">
        <f>IF(P$1&gt;$AE$1,"-",IFERROR(IF(DATEDIF('Base de données'!$A2454,P$1,"d")&lt;&gt;0,"",'Base de données'!$B2454),""))</f>
        <v/>
      </c>
      <c r="Q2454" s="39" t="str">
        <f>IF(Q$1&gt;$AE$1,"-",IFERROR(IF(DATEDIF('Base de données'!$A2454,Q$1,"d")&lt;&gt;0,"",'Base de données'!$B2454),""))</f>
        <v/>
      </c>
      <c r="R2454" s="39" t="str">
        <f>IF(R$1&gt;$AE$1,"-",IFERROR(IF(DATEDIF('Base de données'!$A2454,R$1,"d")&lt;&gt;0,"",'Base de données'!$B2454),""))</f>
        <v/>
      </c>
      <c r="S2454" s="39" t="str">
        <f>IF(S$1&gt;$AE$1,"-",IFERROR(IF(DATEDIF('Base de données'!$A2454,S$1,"d")&lt;&gt;0,"",'Base de données'!$B2454),""))</f>
        <v>IETO7</v>
      </c>
      <c r="T2454" s="39" t="str">
        <f>IF(T$1&gt;$AE$1,"-",IFERROR(IF(DATEDIF('Base de données'!$A2454,T$1,"d")&lt;&gt;0,"",'Base de données'!$B2454),""))</f>
        <v/>
      </c>
      <c r="U2454" s="39" t="str">
        <f>IF(U$1&gt;$AE$1,"-",IFERROR(IF(DATEDIF('Base de données'!$A2454,U$1,"d")&lt;&gt;0,"",'Base de données'!$B2454),""))</f>
        <v/>
      </c>
      <c r="V2454" s="39" t="str">
        <f>IF(V$1&gt;$AE$1,"-",IFERROR(IF(DATEDIF('Base de données'!$A2454,V$1,"d")&lt;&gt;0,"",'Base de données'!$B2454),""))</f>
        <v/>
      </c>
      <c r="W2454" s="34"/>
      <c r="X2454" s="30" t="str">
        <f>'Base de données'!$C2454&amp;" "&amp;'Base de données'!$D2454</f>
        <v>Chevalier Étienne</v>
      </c>
      <c r="Y2454" s="31">
        <f>COUNTIF('Base de données'!$B:$B,'Base de données'!$B2454)</f>
        <v>12</v>
      </c>
      <c r="AA2454" s="87" cm="1">
        <f t="array" aca="1" ref="AA2454" ca="1">INDIRECT("'Base de données'!A" &amp; ROW(Y2454))</f>
        <v>45901</v>
      </c>
      <c r="AB2454" s="51" t="str" cm="1">
        <f t="array" aca="1" ref="AB2454" ca="1">INDIRECT("'Base de données'!B" &amp; ROW(Z2454))</f>
        <v>IETO7</v>
      </c>
    </row>
    <row r="2455" spans="1:28" x14ac:dyDescent="0.3">
      <c r="A2455" s="41" t="str">
        <f ca="1">IF(IF(AND($B2455&lt;&gt;"-",$B2455=$E2455),"Entrée et sortie","-")="Entrée et sortie",'Base de données'!$B2455,"-")</f>
        <v>-</v>
      </c>
      <c r="B2455" s="41" t="str">
        <f t="shared" ca="1" si="155"/>
        <v>-</v>
      </c>
      <c r="C2455" s="41" t="str">
        <f t="shared" ca="1" si="156"/>
        <v>-</v>
      </c>
      <c r="D2455" s="41" t="str">
        <f>IF($F2455="sortie en cours d'année",'Base de données'!$B2455,"-")</f>
        <v>-</v>
      </c>
      <c r="E2455" s="41" t="str">
        <f>IF($H2455="entrée en cours d'année",'Base de données'!$B2455,"-")</f>
        <v>-</v>
      </c>
      <c r="F2455" s="37" t="str">
        <f t="shared" si="153"/>
        <v/>
      </c>
      <c r="G2455" s="37" t="str">
        <f>IF($J2455="mouvement",_xlfn.XLOOKUP('Base de données'!$B2455,$V:$V,$V:$V,0),"")</f>
        <v/>
      </c>
      <c r="H2455" s="37" t="str">
        <f t="shared" si="154"/>
        <v/>
      </c>
      <c r="I2455" s="37" t="str">
        <f>IF($J2455="mouvement",_xlfn.XLOOKUP('Base de données'!$B2455,$K:$K,$K:$K,0),"")</f>
        <v/>
      </c>
      <c r="J2455" s="38" t="str">
        <f>IF(AND(Y2455&lt;&gt;MAX(Y:Y),COUNTIF(K2455:V2455,'Base de données'!$B2455)&gt;0),"mouvement","")</f>
        <v/>
      </c>
      <c r="K2455" s="39" t="str">
        <f>IF(K$1&gt;$AE$1,"-",IFERROR(IF(DATEDIF('Base de données'!$A2455,K$1,"d")&lt;&gt;0,"",'Base de données'!$B2455),""))</f>
        <v/>
      </c>
      <c r="L2455" s="39" t="str">
        <f>IF(L$1&gt;$AE$1,"-",IFERROR(IF(DATEDIF('Base de données'!$A2455,L$1,"d")&lt;&gt;0,"",'Base de données'!$B2455),""))</f>
        <v/>
      </c>
      <c r="M2455" s="39" t="str">
        <f>IF(M$1&gt;$AE$1,"-",IFERROR(IF(DATEDIF('Base de données'!$A2455,M$1,"d")&lt;&gt;0,"",'Base de données'!$B2455),""))</f>
        <v/>
      </c>
      <c r="N2455" s="39" t="str">
        <f>IF(N$1&gt;$AE$1,"-",IFERROR(IF(DATEDIF('Base de données'!$A2455,N$1,"d")&lt;&gt;0,"",'Base de données'!$B2455),""))</f>
        <v/>
      </c>
      <c r="O2455" s="39" t="str">
        <f>IF(O$1&gt;$AE$1,"-",IFERROR(IF(DATEDIF('Base de données'!$A2455,O$1,"d")&lt;&gt;0,"",'Base de données'!$B2455),""))</f>
        <v/>
      </c>
      <c r="P2455" s="39" t="str">
        <f>IF(P$1&gt;$AE$1,"-",IFERROR(IF(DATEDIF('Base de données'!$A2455,P$1,"d")&lt;&gt;0,"",'Base de données'!$B2455),""))</f>
        <v/>
      </c>
      <c r="Q2455" s="39" t="str">
        <f>IF(Q$1&gt;$AE$1,"-",IFERROR(IF(DATEDIF('Base de données'!$A2455,Q$1,"d")&lt;&gt;0,"",'Base de données'!$B2455),""))</f>
        <v/>
      </c>
      <c r="R2455" s="39" t="str">
        <f>IF(R$1&gt;$AE$1,"-",IFERROR(IF(DATEDIF('Base de données'!$A2455,R$1,"d")&lt;&gt;0,"",'Base de données'!$B2455),""))</f>
        <v/>
      </c>
      <c r="S2455" s="39" t="str">
        <f>IF(S$1&gt;$AE$1,"-",IFERROR(IF(DATEDIF('Base de données'!$A2455,S$1,"d")&lt;&gt;0,"",'Base de données'!$B2455),""))</f>
        <v>ZRYVY</v>
      </c>
      <c r="T2455" s="39" t="str">
        <f>IF(T$1&gt;$AE$1,"-",IFERROR(IF(DATEDIF('Base de données'!$A2455,T$1,"d")&lt;&gt;0,"",'Base de données'!$B2455),""))</f>
        <v/>
      </c>
      <c r="U2455" s="39" t="str">
        <f>IF(U$1&gt;$AE$1,"-",IFERROR(IF(DATEDIF('Base de données'!$A2455,U$1,"d")&lt;&gt;0,"",'Base de données'!$B2455),""))</f>
        <v/>
      </c>
      <c r="V2455" s="39" t="str">
        <f>IF(V$1&gt;$AE$1,"-",IFERROR(IF(DATEDIF('Base de données'!$A2455,V$1,"d")&lt;&gt;0,"",'Base de données'!$B2455),""))</f>
        <v/>
      </c>
      <c r="W2455" s="34"/>
      <c r="X2455" s="30" t="str">
        <f>'Base de données'!$C2455&amp;" "&amp;'Base de données'!$D2455</f>
        <v>Chauvin Adrienne</v>
      </c>
      <c r="Y2455" s="31">
        <f>COUNTIF('Base de données'!$B:$B,'Base de données'!$B2455)</f>
        <v>12</v>
      </c>
      <c r="AA2455" s="87" cm="1">
        <f t="array" aca="1" ref="AA2455" ca="1">INDIRECT("'Base de données'!A" &amp; ROW(Y2455))</f>
        <v>45901</v>
      </c>
      <c r="AB2455" s="51" t="str" cm="1">
        <f t="array" aca="1" ref="AB2455" ca="1">INDIRECT("'Base de données'!B" &amp; ROW(Z2455))</f>
        <v>ZRYVY</v>
      </c>
    </row>
    <row r="2456" spans="1:28" x14ac:dyDescent="0.3">
      <c r="A2456" s="41" t="str">
        <f ca="1">IF(IF(AND($B2456&lt;&gt;"-",$B2456=$E2456),"Entrée et sortie","-")="Entrée et sortie",'Base de données'!$B2456,"-")</f>
        <v>-</v>
      </c>
      <c r="B2456" s="41" t="str">
        <f t="shared" ca="1" si="155"/>
        <v>-</v>
      </c>
      <c r="C2456" s="41" t="str">
        <f t="shared" ca="1" si="156"/>
        <v>-</v>
      </c>
      <c r="D2456" s="41" t="str">
        <f>IF($F2456="sortie en cours d'année",'Base de données'!$B2456,"-")</f>
        <v>-</v>
      </c>
      <c r="E2456" s="41" t="str">
        <f>IF($H2456="entrée en cours d'année",'Base de données'!$B2456,"-")</f>
        <v>-</v>
      </c>
      <c r="F2456" s="37" t="str">
        <f t="shared" si="153"/>
        <v/>
      </c>
      <c r="G2456" s="37" t="str">
        <f>IF($J2456="mouvement",_xlfn.XLOOKUP('Base de données'!$B2456,$V:$V,$V:$V,0),"")</f>
        <v/>
      </c>
      <c r="H2456" s="37" t="str">
        <f t="shared" si="154"/>
        <v/>
      </c>
      <c r="I2456" s="37" t="str">
        <f>IF($J2456="mouvement",_xlfn.XLOOKUP('Base de données'!$B2456,$K:$K,$K:$K,0),"")</f>
        <v/>
      </c>
      <c r="J2456" s="38" t="str">
        <f>IF(AND(Y2456&lt;&gt;MAX(Y:Y),COUNTIF(K2456:V2456,'Base de données'!$B2456)&gt;0),"mouvement","")</f>
        <v/>
      </c>
      <c r="K2456" s="39" t="str">
        <f>IF(K$1&gt;$AE$1,"-",IFERROR(IF(DATEDIF('Base de données'!$A2456,K$1,"d")&lt;&gt;0,"",'Base de données'!$B2456),""))</f>
        <v/>
      </c>
      <c r="L2456" s="39" t="str">
        <f>IF(L$1&gt;$AE$1,"-",IFERROR(IF(DATEDIF('Base de données'!$A2456,L$1,"d")&lt;&gt;0,"",'Base de données'!$B2456),""))</f>
        <v/>
      </c>
      <c r="M2456" s="39" t="str">
        <f>IF(M$1&gt;$AE$1,"-",IFERROR(IF(DATEDIF('Base de données'!$A2456,M$1,"d")&lt;&gt;0,"",'Base de données'!$B2456),""))</f>
        <v/>
      </c>
      <c r="N2456" s="39" t="str">
        <f>IF(N$1&gt;$AE$1,"-",IFERROR(IF(DATEDIF('Base de données'!$A2456,N$1,"d")&lt;&gt;0,"",'Base de données'!$B2456),""))</f>
        <v/>
      </c>
      <c r="O2456" s="39" t="str">
        <f>IF(O$1&gt;$AE$1,"-",IFERROR(IF(DATEDIF('Base de données'!$A2456,O$1,"d")&lt;&gt;0,"",'Base de données'!$B2456),""))</f>
        <v/>
      </c>
      <c r="P2456" s="39" t="str">
        <f>IF(P$1&gt;$AE$1,"-",IFERROR(IF(DATEDIF('Base de données'!$A2456,P$1,"d")&lt;&gt;0,"",'Base de données'!$B2456),""))</f>
        <v/>
      </c>
      <c r="Q2456" s="39" t="str">
        <f>IF(Q$1&gt;$AE$1,"-",IFERROR(IF(DATEDIF('Base de données'!$A2456,Q$1,"d")&lt;&gt;0,"",'Base de données'!$B2456),""))</f>
        <v/>
      </c>
      <c r="R2456" s="39" t="str">
        <f>IF(R$1&gt;$AE$1,"-",IFERROR(IF(DATEDIF('Base de données'!$A2456,R$1,"d")&lt;&gt;0,"",'Base de données'!$B2456),""))</f>
        <v/>
      </c>
      <c r="S2456" s="39" t="str">
        <f>IF(S$1&gt;$AE$1,"-",IFERROR(IF(DATEDIF('Base de données'!$A2456,S$1,"d")&lt;&gt;0,"",'Base de données'!$B2456),""))</f>
        <v>URFCR</v>
      </c>
      <c r="T2456" s="39" t="str">
        <f>IF(T$1&gt;$AE$1,"-",IFERROR(IF(DATEDIF('Base de données'!$A2456,T$1,"d")&lt;&gt;0,"",'Base de données'!$B2456),""))</f>
        <v/>
      </c>
      <c r="U2456" s="39" t="str">
        <f>IF(U$1&gt;$AE$1,"-",IFERROR(IF(DATEDIF('Base de données'!$A2456,U$1,"d")&lt;&gt;0,"",'Base de données'!$B2456),""))</f>
        <v/>
      </c>
      <c r="V2456" s="39" t="str">
        <f>IF(V$1&gt;$AE$1,"-",IFERROR(IF(DATEDIF('Base de données'!$A2456,V$1,"d")&lt;&gt;0,"",'Base de données'!$B2456),""))</f>
        <v/>
      </c>
      <c r="W2456" s="34"/>
      <c r="X2456" s="30" t="str">
        <f>'Base de données'!$C2456&amp;" "&amp;'Base de données'!$D2456</f>
        <v>Foucher Aimé</v>
      </c>
      <c r="Y2456" s="31">
        <f>COUNTIF('Base de données'!$B:$B,'Base de données'!$B2456)</f>
        <v>12</v>
      </c>
      <c r="AA2456" s="87" cm="1">
        <f t="array" aca="1" ref="AA2456" ca="1">INDIRECT("'Base de données'!A" &amp; ROW(Y2456))</f>
        <v>45901</v>
      </c>
      <c r="AB2456" s="51" t="str" cm="1">
        <f t="array" aca="1" ref="AB2456" ca="1">INDIRECT("'Base de données'!B" &amp; ROW(Z2456))</f>
        <v>URFCR</v>
      </c>
    </row>
    <row r="2457" spans="1:28" x14ac:dyDescent="0.3">
      <c r="A2457" s="41" t="str">
        <f ca="1">IF(IF(AND($B2457&lt;&gt;"-",$B2457=$E2457),"Entrée et sortie","-")="Entrée et sortie",'Base de données'!$B2457,"-")</f>
        <v>-</v>
      </c>
      <c r="B2457" s="41" t="str">
        <f t="shared" ca="1" si="155"/>
        <v>-</v>
      </c>
      <c r="C2457" s="41" t="str">
        <f t="shared" ca="1" si="156"/>
        <v>-</v>
      </c>
      <c r="D2457" s="41" t="str">
        <f>IF($F2457="sortie en cours d'année",'Base de données'!$B2457,"-")</f>
        <v>-</v>
      </c>
      <c r="E2457" s="41" t="str">
        <f>IF($H2457="entrée en cours d'année",'Base de données'!$B2457,"-")</f>
        <v>-</v>
      </c>
      <c r="F2457" s="37" t="str">
        <f t="shared" si="153"/>
        <v/>
      </c>
      <c r="G2457" s="37" t="str">
        <f>IF($J2457="mouvement",_xlfn.XLOOKUP('Base de données'!$B2457,$V:$V,$V:$V,0),"")</f>
        <v/>
      </c>
      <c r="H2457" s="37" t="str">
        <f t="shared" si="154"/>
        <v/>
      </c>
      <c r="I2457" s="37" t="str">
        <f>IF($J2457="mouvement",_xlfn.XLOOKUP('Base de données'!$B2457,$K:$K,$K:$K,0),"")</f>
        <v/>
      </c>
      <c r="J2457" s="38" t="str">
        <f>IF(AND(Y2457&lt;&gt;MAX(Y:Y),COUNTIF(K2457:V2457,'Base de données'!$B2457)&gt;0),"mouvement","")</f>
        <v/>
      </c>
      <c r="K2457" s="39" t="str">
        <f>IF(K$1&gt;$AE$1,"-",IFERROR(IF(DATEDIF('Base de données'!$A2457,K$1,"d")&lt;&gt;0,"",'Base de données'!$B2457),""))</f>
        <v/>
      </c>
      <c r="L2457" s="39" t="str">
        <f>IF(L$1&gt;$AE$1,"-",IFERROR(IF(DATEDIF('Base de données'!$A2457,L$1,"d")&lt;&gt;0,"",'Base de données'!$B2457),""))</f>
        <v/>
      </c>
      <c r="M2457" s="39" t="str">
        <f>IF(M$1&gt;$AE$1,"-",IFERROR(IF(DATEDIF('Base de données'!$A2457,M$1,"d")&lt;&gt;0,"",'Base de données'!$B2457),""))</f>
        <v/>
      </c>
      <c r="N2457" s="39" t="str">
        <f>IF(N$1&gt;$AE$1,"-",IFERROR(IF(DATEDIF('Base de données'!$A2457,N$1,"d")&lt;&gt;0,"",'Base de données'!$B2457),""))</f>
        <v/>
      </c>
      <c r="O2457" s="39" t="str">
        <f>IF(O$1&gt;$AE$1,"-",IFERROR(IF(DATEDIF('Base de données'!$A2457,O$1,"d")&lt;&gt;0,"",'Base de données'!$B2457),""))</f>
        <v/>
      </c>
      <c r="P2457" s="39" t="str">
        <f>IF(P$1&gt;$AE$1,"-",IFERROR(IF(DATEDIF('Base de données'!$A2457,P$1,"d")&lt;&gt;0,"",'Base de données'!$B2457),""))</f>
        <v/>
      </c>
      <c r="Q2457" s="39" t="str">
        <f>IF(Q$1&gt;$AE$1,"-",IFERROR(IF(DATEDIF('Base de données'!$A2457,Q$1,"d")&lt;&gt;0,"",'Base de données'!$B2457),""))</f>
        <v/>
      </c>
      <c r="R2457" s="39" t="str">
        <f>IF(R$1&gt;$AE$1,"-",IFERROR(IF(DATEDIF('Base de données'!$A2457,R$1,"d")&lt;&gt;0,"",'Base de données'!$B2457),""))</f>
        <v/>
      </c>
      <c r="S2457" s="39" t="str">
        <f>IF(S$1&gt;$AE$1,"-",IFERROR(IF(DATEDIF('Base de données'!$A2457,S$1,"d")&lt;&gt;0,"",'Base de données'!$B2457),""))</f>
        <v>NI2P8</v>
      </c>
      <c r="T2457" s="39" t="str">
        <f>IF(T$1&gt;$AE$1,"-",IFERROR(IF(DATEDIF('Base de données'!$A2457,T$1,"d")&lt;&gt;0,"",'Base de données'!$B2457),""))</f>
        <v/>
      </c>
      <c r="U2457" s="39" t="str">
        <f>IF(U$1&gt;$AE$1,"-",IFERROR(IF(DATEDIF('Base de données'!$A2457,U$1,"d")&lt;&gt;0,"",'Base de données'!$B2457),""))</f>
        <v/>
      </c>
      <c r="V2457" s="39" t="str">
        <f>IF(V$1&gt;$AE$1,"-",IFERROR(IF(DATEDIF('Base de données'!$A2457,V$1,"d")&lt;&gt;0,"",'Base de données'!$B2457),""))</f>
        <v/>
      </c>
      <c r="W2457" s="34"/>
      <c r="X2457" s="30" t="str">
        <f>'Base de données'!$C2457&amp;" "&amp;'Base de données'!$D2457</f>
        <v>Gautier Anaïs</v>
      </c>
      <c r="Y2457" s="31">
        <f>COUNTIF('Base de données'!$B:$B,'Base de données'!$B2457)</f>
        <v>12</v>
      </c>
      <c r="AA2457" s="87" cm="1">
        <f t="array" aca="1" ref="AA2457" ca="1">INDIRECT("'Base de données'!A" &amp; ROW(Y2457))</f>
        <v>45901</v>
      </c>
      <c r="AB2457" s="51" t="str" cm="1">
        <f t="array" aca="1" ref="AB2457" ca="1">INDIRECT("'Base de données'!B" &amp; ROW(Z2457))</f>
        <v>NI2P8</v>
      </c>
    </row>
    <row r="2458" spans="1:28" x14ac:dyDescent="0.3">
      <c r="A2458" s="41" t="str">
        <f ca="1">IF(IF(AND($B2458&lt;&gt;"-",$B2458=$E2458),"Entrée et sortie","-")="Entrée et sortie",'Base de données'!$B2458,"-")</f>
        <v>-</v>
      </c>
      <c r="B2458" s="41" t="str">
        <f t="shared" ca="1" si="155"/>
        <v>-</v>
      </c>
      <c r="C2458" s="41" t="str">
        <f t="shared" ca="1" si="156"/>
        <v>-</v>
      </c>
      <c r="D2458" s="41" t="str">
        <f>IF($F2458="sortie en cours d'année",'Base de données'!$B2458,"-")</f>
        <v>-</v>
      </c>
      <c r="E2458" s="41" t="str">
        <f>IF($H2458="entrée en cours d'année",'Base de données'!$B2458,"-")</f>
        <v>-</v>
      </c>
      <c r="F2458" s="37" t="str">
        <f t="shared" si="153"/>
        <v/>
      </c>
      <c r="G2458" s="37" t="str">
        <f>IF($J2458="mouvement",_xlfn.XLOOKUP('Base de données'!$B2458,$V:$V,$V:$V,0),"")</f>
        <v/>
      </c>
      <c r="H2458" s="37" t="str">
        <f t="shared" si="154"/>
        <v/>
      </c>
      <c r="I2458" s="37" t="str">
        <f>IF($J2458="mouvement",_xlfn.XLOOKUP('Base de données'!$B2458,$K:$K,$K:$K,0),"")</f>
        <v/>
      </c>
      <c r="J2458" s="38" t="str">
        <f>IF(AND(Y2458&lt;&gt;MAX(Y:Y),COUNTIF(K2458:V2458,'Base de données'!$B2458)&gt;0),"mouvement","")</f>
        <v/>
      </c>
      <c r="K2458" s="39" t="str">
        <f>IF(K$1&gt;$AE$1,"-",IFERROR(IF(DATEDIF('Base de données'!$A2458,K$1,"d")&lt;&gt;0,"",'Base de données'!$B2458),""))</f>
        <v/>
      </c>
      <c r="L2458" s="39" t="str">
        <f>IF(L$1&gt;$AE$1,"-",IFERROR(IF(DATEDIF('Base de données'!$A2458,L$1,"d")&lt;&gt;0,"",'Base de données'!$B2458),""))</f>
        <v/>
      </c>
      <c r="M2458" s="39" t="str">
        <f>IF(M$1&gt;$AE$1,"-",IFERROR(IF(DATEDIF('Base de données'!$A2458,M$1,"d")&lt;&gt;0,"",'Base de données'!$B2458),""))</f>
        <v/>
      </c>
      <c r="N2458" s="39" t="str">
        <f>IF(N$1&gt;$AE$1,"-",IFERROR(IF(DATEDIF('Base de données'!$A2458,N$1,"d")&lt;&gt;0,"",'Base de données'!$B2458),""))</f>
        <v/>
      </c>
      <c r="O2458" s="39" t="str">
        <f>IF(O$1&gt;$AE$1,"-",IFERROR(IF(DATEDIF('Base de données'!$A2458,O$1,"d")&lt;&gt;0,"",'Base de données'!$B2458),""))</f>
        <v/>
      </c>
      <c r="P2458" s="39" t="str">
        <f>IF(P$1&gt;$AE$1,"-",IFERROR(IF(DATEDIF('Base de données'!$A2458,P$1,"d")&lt;&gt;0,"",'Base de données'!$B2458),""))</f>
        <v/>
      </c>
      <c r="Q2458" s="39" t="str">
        <f>IF(Q$1&gt;$AE$1,"-",IFERROR(IF(DATEDIF('Base de données'!$A2458,Q$1,"d")&lt;&gt;0,"",'Base de données'!$B2458),""))</f>
        <v/>
      </c>
      <c r="R2458" s="39" t="str">
        <f>IF(R$1&gt;$AE$1,"-",IFERROR(IF(DATEDIF('Base de données'!$A2458,R$1,"d")&lt;&gt;0,"",'Base de données'!$B2458),""))</f>
        <v/>
      </c>
      <c r="S2458" s="39" t="str">
        <f>IF(S$1&gt;$AE$1,"-",IFERROR(IF(DATEDIF('Base de données'!$A2458,S$1,"d")&lt;&gt;0,"",'Base de données'!$B2458),""))</f>
        <v>1HV7K</v>
      </c>
      <c r="T2458" s="39" t="str">
        <f>IF(T$1&gt;$AE$1,"-",IFERROR(IF(DATEDIF('Base de données'!$A2458,T$1,"d")&lt;&gt;0,"",'Base de données'!$B2458),""))</f>
        <v/>
      </c>
      <c r="U2458" s="39" t="str">
        <f>IF(U$1&gt;$AE$1,"-",IFERROR(IF(DATEDIF('Base de données'!$A2458,U$1,"d")&lt;&gt;0,"",'Base de données'!$B2458),""))</f>
        <v/>
      </c>
      <c r="V2458" s="39" t="str">
        <f>IF(V$1&gt;$AE$1,"-",IFERROR(IF(DATEDIF('Base de données'!$A2458,V$1,"d")&lt;&gt;0,"",'Base de données'!$B2458),""))</f>
        <v/>
      </c>
      <c r="W2458" s="34"/>
      <c r="X2458" s="30" t="str">
        <f>'Base de données'!$C2458&amp;" "&amp;'Base de données'!$D2458</f>
        <v>Michel Eugène</v>
      </c>
      <c r="Y2458" s="31">
        <f>COUNTIF('Base de données'!$B:$B,'Base de données'!$B2458)</f>
        <v>12</v>
      </c>
      <c r="AA2458" s="87" cm="1">
        <f t="array" aca="1" ref="AA2458" ca="1">INDIRECT("'Base de données'!A" &amp; ROW(Y2458))</f>
        <v>45901</v>
      </c>
      <c r="AB2458" s="51" t="str" cm="1">
        <f t="array" aca="1" ref="AB2458" ca="1">INDIRECT("'Base de données'!B" &amp; ROW(Z2458))</f>
        <v>1HV7K</v>
      </c>
    </row>
    <row r="2459" spans="1:28" x14ac:dyDescent="0.3">
      <c r="A2459" s="41" t="str">
        <f ca="1">IF(IF(AND($B2459&lt;&gt;"-",$B2459=$E2459),"Entrée et sortie","-")="Entrée et sortie",'Base de données'!$B2459,"-")</f>
        <v>-</v>
      </c>
      <c r="B2459" s="41" t="str">
        <f t="shared" ca="1" si="155"/>
        <v>-</v>
      </c>
      <c r="C2459" s="41" t="str">
        <f t="shared" ca="1" si="156"/>
        <v>-</v>
      </c>
      <c r="D2459" s="41" t="str">
        <f>IF($F2459="sortie en cours d'année",'Base de données'!$B2459,"-")</f>
        <v>-</v>
      </c>
      <c r="E2459" s="41" t="str">
        <f>IF($H2459="entrée en cours d'année",'Base de données'!$B2459,"-")</f>
        <v>-</v>
      </c>
      <c r="F2459" s="37" t="str">
        <f t="shared" si="153"/>
        <v/>
      </c>
      <c r="G2459" s="37" t="str">
        <f>IF($J2459="mouvement",_xlfn.XLOOKUP('Base de données'!$B2459,$V:$V,$V:$V,0),"")</f>
        <v/>
      </c>
      <c r="H2459" s="37" t="str">
        <f t="shared" si="154"/>
        <v/>
      </c>
      <c r="I2459" s="37" t="str">
        <f>IF($J2459="mouvement",_xlfn.XLOOKUP('Base de données'!$B2459,$K:$K,$K:$K,0),"")</f>
        <v/>
      </c>
      <c r="J2459" s="38" t="str">
        <f>IF(AND(Y2459&lt;&gt;MAX(Y:Y),COUNTIF(K2459:V2459,'Base de données'!$B2459)&gt;0),"mouvement","")</f>
        <v/>
      </c>
      <c r="K2459" s="39" t="str">
        <f>IF(K$1&gt;$AE$1,"-",IFERROR(IF(DATEDIF('Base de données'!$A2459,K$1,"d")&lt;&gt;0,"",'Base de données'!$B2459),""))</f>
        <v/>
      </c>
      <c r="L2459" s="39" t="str">
        <f>IF(L$1&gt;$AE$1,"-",IFERROR(IF(DATEDIF('Base de données'!$A2459,L$1,"d")&lt;&gt;0,"",'Base de données'!$B2459),""))</f>
        <v/>
      </c>
      <c r="M2459" s="39" t="str">
        <f>IF(M$1&gt;$AE$1,"-",IFERROR(IF(DATEDIF('Base de données'!$A2459,M$1,"d")&lt;&gt;0,"",'Base de données'!$B2459),""))</f>
        <v/>
      </c>
      <c r="N2459" s="39" t="str">
        <f>IF(N$1&gt;$AE$1,"-",IFERROR(IF(DATEDIF('Base de données'!$A2459,N$1,"d")&lt;&gt;0,"",'Base de données'!$B2459),""))</f>
        <v/>
      </c>
      <c r="O2459" s="39" t="str">
        <f>IF(O$1&gt;$AE$1,"-",IFERROR(IF(DATEDIF('Base de données'!$A2459,O$1,"d")&lt;&gt;0,"",'Base de données'!$B2459),""))</f>
        <v/>
      </c>
      <c r="P2459" s="39" t="str">
        <f>IF(P$1&gt;$AE$1,"-",IFERROR(IF(DATEDIF('Base de données'!$A2459,P$1,"d")&lt;&gt;0,"",'Base de données'!$B2459),""))</f>
        <v/>
      </c>
      <c r="Q2459" s="39" t="str">
        <f>IF(Q$1&gt;$AE$1,"-",IFERROR(IF(DATEDIF('Base de données'!$A2459,Q$1,"d")&lt;&gt;0,"",'Base de données'!$B2459),""))</f>
        <v/>
      </c>
      <c r="R2459" s="39" t="str">
        <f>IF(R$1&gt;$AE$1,"-",IFERROR(IF(DATEDIF('Base de données'!$A2459,R$1,"d")&lt;&gt;0,"",'Base de données'!$B2459),""))</f>
        <v/>
      </c>
      <c r="S2459" s="39" t="str">
        <f>IF(S$1&gt;$AE$1,"-",IFERROR(IF(DATEDIF('Base de données'!$A2459,S$1,"d")&lt;&gt;0,"",'Base de données'!$B2459),""))</f>
        <v>NILC6</v>
      </c>
      <c r="T2459" s="39" t="str">
        <f>IF(T$1&gt;$AE$1,"-",IFERROR(IF(DATEDIF('Base de données'!$A2459,T$1,"d")&lt;&gt;0,"",'Base de données'!$B2459),""))</f>
        <v/>
      </c>
      <c r="U2459" s="39" t="str">
        <f>IF(U$1&gt;$AE$1,"-",IFERROR(IF(DATEDIF('Base de données'!$A2459,U$1,"d")&lt;&gt;0,"",'Base de données'!$B2459),""))</f>
        <v/>
      </c>
      <c r="V2459" s="39" t="str">
        <f>IF(V$1&gt;$AE$1,"-",IFERROR(IF(DATEDIF('Base de données'!$A2459,V$1,"d")&lt;&gt;0,"",'Base de données'!$B2459),""))</f>
        <v/>
      </c>
      <c r="W2459" s="34"/>
      <c r="X2459" s="30" t="str">
        <f>'Base de données'!$C2459&amp;" "&amp;'Base de données'!$D2459</f>
        <v>Rousset Thierry</v>
      </c>
      <c r="Y2459" s="31">
        <f>COUNTIF('Base de données'!$B:$B,'Base de données'!$B2459)</f>
        <v>12</v>
      </c>
      <c r="AA2459" s="87" cm="1">
        <f t="array" aca="1" ref="AA2459" ca="1">INDIRECT("'Base de données'!A" &amp; ROW(Y2459))</f>
        <v>45901</v>
      </c>
      <c r="AB2459" s="51" t="str" cm="1">
        <f t="array" aca="1" ref="AB2459" ca="1">INDIRECT("'Base de données'!B" &amp; ROW(Z2459))</f>
        <v>NILC6</v>
      </c>
    </row>
    <row r="2460" spans="1:28" x14ac:dyDescent="0.3">
      <c r="A2460" s="41" t="str">
        <f ca="1">IF(IF(AND($B2460&lt;&gt;"-",$B2460=$E2460),"Entrée et sortie","-")="Entrée et sortie",'Base de données'!$B2460,"-")</f>
        <v>-</v>
      </c>
      <c r="B2460" s="41" t="str">
        <f t="shared" ca="1" si="155"/>
        <v>-</v>
      </c>
      <c r="C2460" s="41" t="str">
        <f t="shared" ca="1" si="156"/>
        <v>-</v>
      </c>
      <c r="D2460" s="41" t="str">
        <f>IF($F2460="sortie en cours d'année",'Base de données'!$B2460,"-")</f>
        <v>-</v>
      </c>
      <c r="E2460" s="41" t="str">
        <f>IF($H2460="entrée en cours d'année",'Base de données'!$B2460,"-")</f>
        <v>-</v>
      </c>
      <c r="F2460" s="37" t="str">
        <f t="shared" si="153"/>
        <v/>
      </c>
      <c r="G2460" s="37" t="str">
        <f>IF($J2460="mouvement",_xlfn.XLOOKUP('Base de données'!$B2460,$V:$V,$V:$V,0),"")</f>
        <v/>
      </c>
      <c r="H2460" s="37" t="str">
        <f t="shared" si="154"/>
        <v/>
      </c>
      <c r="I2460" s="37" t="str">
        <f>IF($J2460="mouvement",_xlfn.XLOOKUP('Base de données'!$B2460,$K:$K,$K:$K,0),"")</f>
        <v/>
      </c>
      <c r="J2460" s="38" t="str">
        <f>IF(AND(Y2460&lt;&gt;MAX(Y:Y),COUNTIF(K2460:V2460,'Base de données'!$B2460)&gt;0),"mouvement","")</f>
        <v/>
      </c>
      <c r="K2460" s="39" t="str">
        <f>IF(K$1&gt;$AE$1,"-",IFERROR(IF(DATEDIF('Base de données'!$A2460,K$1,"d")&lt;&gt;0,"",'Base de données'!$B2460),""))</f>
        <v/>
      </c>
      <c r="L2460" s="39" t="str">
        <f>IF(L$1&gt;$AE$1,"-",IFERROR(IF(DATEDIF('Base de données'!$A2460,L$1,"d")&lt;&gt;0,"",'Base de données'!$B2460),""))</f>
        <v/>
      </c>
      <c r="M2460" s="39" t="str">
        <f>IF(M$1&gt;$AE$1,"-",IFERROR(IF(DATEDIF('Base de données'!$A2460,M$1,"d")&lt;&gt;0,"",'Base de données'!$B2460),""))</f>
        <v/>
      </c>
      <c r="N2460" s="39" t="str">
        <f>IF(N$1&gt;$AE$1,"-",IFERROR(IF(DATEDIF('Base de données'!$A2460,N$1,"d")&lt;&gt;0,"",'Base de données'!$B2460),""))</f>
        <v/>
      </c>
      <c r="O2460" s="39" t="str">
        <f>IF(O$1&gt;$AE$1,"-",IFERROR(IF(DATEDIF('Base de données'!$A2460,O$1,"d")&lt;&gt;0,"",'Base de données'!$B2460),""))</f>
        <v/>
      </c>
      <c r="P2460" s="39" t="str">
        <f>IF(P$1&gt;$AE$1,"-",IFERROR(IF(DATEDIF('Base de données'!$A2460,P$1,"d")&lt;&gt;0,"",'Base de données'!$B2460),""))</f>
        <v/>
      </c>
      <c r="Q2460" s="39" t="str">
        <f>IF(Q$1&gt;$AE$1,"-",IFERROR(IF(DATEDIF('Base de données'!$A2460,Q$1,"d")&lt;&gt;0,"",'Base de données'!$B2460),""))</f>
        <v/>
      </c>
      <c r="R2460" s="39" t="str">
        <f>IF(R$1&gt;$AE$1,"-",IFERROR(IF(DATEDIF('Base de données'!$A2460,R$1,"d")&lt;&gt;0,"",'Base de données'!$B2460),""))</f>
        <v/>
      </c>
      <c r="S2460" s="39" t="str">
        <f>IF(S$1&gt;$AE$1,"-",IFERROR(IF(DATEDIF('Base de données'!$A2460,S$1,"d")&lt;&gt;0,"",'Base de données'!$B2460),""))</f>
        <v>D3QV2</v>
      </c>
      <c r="T2460" s="39" t="str">
        <f>IF(T$1&gt;$AE$1,"-",IFERROR(IF(DATEDIF('Base de données'!$A2460,T$1,"d")&lt;&gt;0,"",'Base de données'!$B2460),""))</f>
        <v/>
      </c>
      <c r="U2460" s="39" t="str">
        <f>IF(U$1&gt;$AE$1,"-",IFERROR(IF(DATEDIF('Base de données'!$A2460,U$1,"d")&lt;&gt;0,"",'Base de données'!$B2460),""))</f>
        <v/>
      </c>
      <c r="V2460" s="39" t="str">
        <f>IF(V$1&gt;$AE$1,"-",IFERROR(IF(DATEDIF('Base de données'!$A2460,V$1,"d")&lt;&gt;0,"",'Base de données'!$B2460),""))</f>
        <v/>
      </c>
      <c r="W2460" s="34"/>
      <c r="X2460" s="30" t="str">
        <f>'Base de données'!$C2460&amp;" "&amp;'Base de données'!$D2460</f>
        <v>Torres Marguerite</v>
      </c>
      <c r="Y2460" s="31">
        <f>COUNTIF('Base de données'!$B:$B,'Base de données'!$B2460)</f>
        <v>12</v>
      </c>
      <c r="AA2460" s="87" cm="1">
        <f t="array" aca="1" ref="AA2460" ca="1">INDIRECT("'Base de données'!A" &amp; ROW(Y2460))</f>
        <v>45901</v>
      </c>
      <c r="AB2460" s="51" t="str" cm="1">
        <f t="array" aca="1" ref="AB2460" ca="1">INDIRECT("'Base de données'!B" &amp; ROW(Z2460))</f>
        <v>D3QV2</v>
      </c>
    </row>
    <row r="2461" spans="1:28" x14ac:dyDescent="0.3">
      <c r="A2461" s="41" t="str">
        <f ca="1">IF(IF(AND($B2461&lt;&gt;"-",$B2461=$E2461),"Entrée et sortie","-")="Entrée et sortie",'Base de données'!$B2461,"-")</f>
        <v>-</v>
      </c>
      <c r="B2461" s="41" t="str">
        <f t="shared" ca="1" si="155"/>
        <v>-</v>
      </c>
      <c r="C2461" s="41" t="str">
        <f t="shared" ca="1" si="156"/>
        <v>-</v>
      </c>
      <c r="D2461" s="41" t="str">
        <f>IF($F2461="sortie en cours d'année",'Base de données'!$B2461,"-")</f>
        <v>-</v>
      </c>
      <c r="E2461" s="41" t="str">
        <f>IF($H2461="entrée en cours d'année",'Base de données'!$B2461,"-")</f>
        <v>-</v>
      </c>
      <c r="F2461" s="37" t="str">
        <f t="shared" si="153"/>
        <v/>
      </c>
      <c r="G2461" s="37" t="str">
        <f>IF($J2461="mouvement",_xlfn.XLOOKUP('Base de données'!$B2461,$V:$V,$V:$V,0),"")</f>
        <v/>
      </c>
      <c r="H2461" s="37" t="str">
        <f t="shared" si="154"/>
        <v/>
      </c>
      <c r="I2461" s="37" t="str">
        <f>IF($J2461="mouvement",_xlfn.XLOOKUP('Base de données'!$B2461,$K:$K,$K:$K,0),"")</f>
        <v/>
      </c>
      <c r="J2461" s="38" t="str">
        <f>IF(AND(Y2461&lt;&gt;MAX(Y:Y),COUNTIF(K2461:V2461,'Base de données'!$B2461)&gt;0),"mouvement","")</f>
        <v/>
      </c>
      <c r="K2461" s="39" t="str">
        <f>IF(K$1&gt;$AE$1,"-",IFERROR(IF(DATEDIF('Base de données'!$A2461,K$1,"d")&lt;&gt;0,"",'Base de données'!$B2461),""))</f>
        <v/>
      </c>
      <c r="L2461" s="39" t="str">
        <f>IF(L$1&gt;$AE$1,"-",IFERROR(IF(DATEDIF('Base de données'!$A2461,L$1,"d")&lt;&gt;0,"",'Base de données'!$B2461),""))</f>
        <v/>
      </c>
      <c r="M2461" s="39" t="str">
        <f>IF(M$1&gt;$AE$1,"-",IFERROR(IF(DATEDIF('Base de données'!$A2461,M$1,"d")&lt;&gt;0,"",'Base de données'!$B2461),""))</f>
        <v/>
      </c>
      <c r="N2461" s="39" t="str">
        <f>IF(N$1&gt;$AE$1,"-",IFERROR(IF(DATEDIF('Base de données'!$A2461,N$1,"d")&lt;&gt;0,"",'Base de données'!$B2461),""))</f>
        <v/>
      </c>
      <c r="O2461" s="39" t="str">
        <f>IF(O$1&gt;$AE$1,"-",IFERROR(IF(DATEDIF('Base de données'!$A2461,O$1,"d")&lt;&gt;0,"",'Base de données'!$B2461),""))</f>
        <v/>
      </c>
      <c r="P2461" s="39" t="str">
        <f>IF(P$1&gt;$AE$1,"-",IFERROR(IF(DATEDIF('Base de données'!$A2461,P$1,"d")&lt;&gt;0,"",'Base de données'!$B2461),""))</f>
        <v/>
      </c>
      <c r="Q2461" s="39" t="str">
        <f>IF(Q$1&gt;$AE$1,"-",IFERROR(IF(DATEDIF('Base de données'!$A2461,Q$1,"d")&lt;&gt;0,"",'Base de données'!$B2461),""))</f>
        <v/>
      </c>
      <c r="R2461" s="39" t="str">
        <f>IF(R$1&gt;$AE$1,"-",IFERROR(IF(DATEDIF('Base de données'!$A2461,R$1,"d")&lt;&gt;0,"",'Base de données'!$B2461),""))</f>
        <v/>
      </c>
      <c r="S2461" s="39" t="str">
        <f>IF(S$1&gt;$AE$1,"-",IFERROR(IF(DATEDIF('Base de données'!$A2461,S$1,"d")&lt;&gt;0,"",'Base de données'!$B2461),""))</f>
        <v>OL6O2</v>
      </c>
      <c r="T2461" s="39" t="str">
        <f>IF(T$1&gt;$AE$1,"-",IFERROR(IF(DATEDIF('Base de données'!$A2461,T$1,"d")&lt;&gt;0,"",'Base de données'!$B2461),""))</f>
        <v/>
      </c>
      <c r="U2461" s="39" t="str">
        <f>IF(U$1&gt;$AE$1,"-",IFERROR(IF(DATEDIF('Base de données'!$A2461,U$1,"d")&lt;&gt;0,"",'Base de données'!$B2461),""))</f>
        <v/>
      </c>
      <c r="V2461" s="39" t="str">
        <f>IF(V$1&gt;$AE$1,"-",IFERROR(IF(DATEDIF('Base de données'!$A2461,V$1,"d")&lt;&gt;0,"",'Base de données'!$B2461),""))</f>
        <v/>
      </c>
      <c r="W2461" s="34"/>
      <c r="X2461" s="30" t="str">
        <f>'Base de données'!$C2461&amp;" "&amp;'Base de données'!$D2461</f>
        <v>Traore Élise</v>
      </c>
      <c r="Y2461" s="31">
        <f>COUNTIF('Base de données'!$B:$B,'Base de données'!$B2461)</f>
        <v>12</v>
      </c>
      <c r="AA2461" s="87" cm="1">
        <f t="array" aca="1" ref="AA2461" ca="1">INDIRECT("'Base de données'!A" &amp; ROW(Y2461))</f>
        <v>45901</v>
      </c>
      <c r="AB2461" s="51" t="str" cm="1">
        <f t="array" aca="1" ref="AB2461" ca="1">INDIRECT("'Base de données'!B" &amp; ROW(Z2461))</f>
        <v>OL6O2</v>
      </c>
    </row>
    <row r="2462" spans="1:28" x14ac:dyDescent="0.3">
      <c r="A2462" s="41" t="str">
        <f ca="1">IF(IF(AND($B2462&lt;&gt;"-",$B2462=$E2462),"Entrée et sortie","-")="Entrée et sortie",'Base de données'!$B2462,"-")</f>
        <v>-</v>
      </c>
      <c r="B2462" s="41" t="str">
        <f t="shared" ca="1" si="155"/>
        <v>-</v>
      </c>
      <c r="C2462" s="41" t="str">
        <f t="shared" ca="1" si="156"/>
        <v>-</v>
      </c>
      <c r="D2462" s="41" t="str">
        <f>IF($F2462="sortie en cours d'année",'Base de données'!$B2462,"-")</f>
        <v>-</v>
      </c>
      <c r="E2462" s="41" t="str">
        <f>IF($H2462="entrée en cours d'année",'Base de données'!$B2462,"-")</f>
        <v>-</v>
      </c>
      <c r="F2462" s="37" t="str">
        <f t="shared" si="153"/>
        <v/>
      </c>
      <c r="G2462" s="37" t="str">
        <f>IF($J2462="mouvement",_xlfn.XLOOKUP('Base de données'!$B2462,$V:$V,$V:$V,0),"")</f>
        <v/>
      </c>
      <c r="H2462" s="37" t="str">
        <f t="shared" si="154"/>
        <v/>
      </c>
      <c r="I2462" s="37" t="str">
        <f>IF($J2462="mouvement",_xlfn.XLOOKUP('Base de données'!$B2462,$K:$K,$K:$K,0),"")</f>
        <v/>
      </c>
      <c r="J2462" s="38" t="str">
        <f>IF(AND(Y2462&lt;&gt;MAX(Y:Y),COUNTIF(K2462:V2462,'Base de données'!$B2462)&gt;0),"mouvement","")</f>
        <v/>
      </c>
      <c r="K2462" s="39" t="str">
        <f>IF(K$1&gt;$AE$1,"-",IFERROR(IF(DATEDIF('Base de données'!$A2462,K$1,"d")&lt;&gt;0,"",'Base de données'!$B2462),""))</f>
        <v/>
      </c>
      <c r="L2462" s="39" t="str">
        <f>IF(L$1&gt;$AE$1,"-",IFERROR(IF(DATEDIF('Base de données'!$A2462,L$1,"d")&lt;&gt;0,"",'Base de données'!$B2462),""))</f>
        <v/>
      </c>
      <c r="M2462" s="39" t="str">
        <f>IF(M$1&gt;$AE$1,"-",IFERROR(IF(DATEDIF('Base de données'!$A2462,M$1,"d")&lt;&gt;0,"",'Base de données'!$B2462),""))</f>
        <v/>
      </c>
      <c r="N2462" s="39" t="str">
        <f>IF(N$1&gt;$AE$1,"-",IFERROR(IF(DATEDIF('Base de données'!$A2462,N$1,"d")&lt;&gt;0,"",'Base de données'!$B2462),""))</f>
        <v/>
      </c>
      <c r="O2462" s="39" t="str">
        <f>IF(O$1&gt;$AE$1,"-",IFERROR(IF(DATEDIF('Base de données'!$A2462,O$1,"d")&lt;&gt;0,"",'Base de données'!$B2462),""))</f>
        <v/>
      </c>
      <c r="P2462" s="39" t="str">
        <f>IF(P$1&gt;$AE$1,"-",IFERROR(IF(DATEDIF('Base de données'!$A2462,P$1,"d")&lt;&gt;0,"",'Base de données'!$B2462),""))</f>
        <v/>
      </c>
      <c r="Q2462" s="39" t="str">
        <f>IF(Q$1&gt;$AE$1,"-",IFERROR(IF(DATEDIF('Base de données'!$A2462,Q$1,"d")&lt;&gt;0,"",'Base de données'!$B2462),""))</f>
        <v/>
      </c>
      <c r="R2462" s="39" t="str">
        <f>IF(R$1&gt;$AE$1,"-",IFERROR(IF(DATEDIF('Base de données'!$A2462,R$1,"d")&lt;&gt;0,"",'Base de données'!$B2462),""))</f>
        <v/>
      </c>
      <c r="S2462" s="39" t="str">
        <f>IF(S$1&gt;$AE$1,"-",IFERROR(IF(DATEDIF('Base de données'!$A2462,S$1,"d")&lt;&gt;0,"",'Base de données'!$B2462),""))</f>
        <v>GERYB</v>
      </c>
      <c r="T2462" s="39" t="str">
        <f>IF(T$1&gt;$AE$1,"-",IFERROR(IF(DATEDIF('Base de données'!$A2462,T$1,"d")&lt;&gt;0,"",'Base de données'!$B2462),""))</f>
        <v/>
      </c>
      <c r="U2462" s="39" t="str">
        <f>IF(U$1&gt;$AE$1,"-",IFERROR(IF(DATEDIF('Base de données'!$A2462,U$1,"d")&lt;&gt;0,"",'Base de données'!$B2462),""))</f>
        <v/>
      </c>
      <c r="V2462" s="39" t="str">
        <f>IF(V$1&gt;$AE$1,"-",IFERROR(IF(DATEDIF('Base de données'!$A2462,V$1,"d")&lt;&gt;0,"",'Base de données'!$B2462),""))</f>
        <v/>
      </c>
      <c r="W2462" s="34"/>
      <c r="X2462" s="30" t="str">
        <f>'Base de données'!$C2462&amp;" "&amp;'Base de données'!$D2462</f>
        <v>Marie Édouard</v>
      </c>
      <c r="Y2462" s="31">
        <f>COUNTIF('Base de données'!$B:$B,'Base de données'!$B2462)</f>
        <v>12</v>
      </c>
      <c r="AA2462" s="87" cm="1">
        <f t="array" aca="1" ref="AA2462" ca="1">INDIRECT("'Base de données'!A" &amp; ROW(Y2462))</f>
        <v>45901</v>
      </c>
      <c r="AB2462" s="51" t="str" cm="1">
        <f t="array" aca="1" ref="AB2462" ca="1">INDIRECT("'Base de données'!B" &amp; ROW(Z2462))</f>
        <v>GERYB</v>
      </c>
    </row>
    <row r="2463" spans="1:28" x14ac:dyDescent="0.3">
      <c r="A2463" s="41" t="str">
        <f ca="1">IF(IF(AND($B2463&lt;&gt;"-",$B2463=$E2463),"Entrée et sortie","-")="Entrée et sortie",'Base de données'!$B2463,"-")</f>
        <v>-</v>
      </c>
      <c r="B2463" s="41" t="str">
        <f t="shared" ca="1" si="155"/>
        <v>-</v>
      </c>
      <c r="C2463" s="41" t="str">
        <f t="shared" ca="1" si="156"/>
        <v>-</v>
      </c>
      <c r="D2463" s="41" t="str">
        <f>IF($F2463="sortie en cours d'année",'Base de données'!$B2463,"-")</f>
        <v>-</v>
      </c>
      <c r="E2463" s="41" t="str">
        <f>IF($H2463="entrée en cours d'année",'Base de données'!$B2463,"-")</f>
        <v>-</v>
      </c>
      <c r="F2463" s="37" t="str">
        <f t="shared" si="153"/>
        <v/>
      </c>
      <c r="G2463" s="37" t="str">
        <f>IF($J2463="mouvement",_xlfn.XLOOKUP('Base de données'!$B2463,$V:$V,$V:$V,0),"")</f>
        <v/>
      </c>
      <c r="H2463" s="37" t="str">
        <f t="shared" si="154"/>
        <v/>
      </c>
      <c r="I2463" s="37" t="str">
        <f>IF($J2463="mouvement",_xlfn.XLOOKUP('Base de données'!$B2463,$K:$K,$K:$K,0),"")</f>
        <v/>
      </c>
      <c r="J2463" s="38" t="str">
        <f>IF(AND(Y2463&lt;&gt;MAX(Y:Y),COUNTIF(K2463:V2463,'Base de données'!$B2463)&gt;0),"mouvement","")</f>
        <v/>
      </c>
      <c r="K2463" s="39" t="str">
        <f>IF(K$1&gt;$AE$1,"-",IFERROR(IF(DATEDIF('Base de données'!$A2463,K$1,"d")&lt;&gt;0,"",'Base de données'!$B2463),""))</f>
        <v/>
      </c>
      <c r="L2463" s="39" t="str">
        <f>IF(L$1&gt;$AE$1,"-",IFERROR(IF(DATEDIF('Base de données'!$A2463,L$1,"d")&lt;&gt;0,"",'Base de données'!$B2463),""))</f>
        <v/>
      </c>
      <c r="M2463" s="39" t="str">
        <f>IF(M$1&gt;$AE$1,"-",IFERROR(IF(DATEDIF('Base de données'!$A2463,M$1,"d")&lt;&gt;0,"",'Base de données'!$B2463),""))</f>
        <v/>
      </c>
      <c r="N2463" s="39" t="str">
        <f>IF(N$1&gt;$AE$1,"-",IFERROR(IF(DATEDIF('Base de données'!$A2463,N$1,"d")&lt;&gt;0,"",'Base de données'!$B2463),""))</f>
        <v/>
      </c>
      <c r="O2463" s="39" t="str">
        <f>IF(O$1&gt;$AE$1,"-",IFERROR(IF(DATEDIF('Base de données'!$A2463,O$1,"d")&lt;&gt;0,"",'Base de données'!$B2463),""))</f>
        <v/>
      </c>
      <c r="P2463" s="39" t="str">
        <f>IF(P$1&gt;$AE$1,"-",IFERROR(IF(DATEDIF('Base de données'!$A2463,P$1,"d")&lt;&gt;0,"",'Base de données'!$B2463),""))</f>
        <v/>
      </c>
      <c r="Q2463" s="39" t="str">
        <f>IF(Q$1&gt;$AE$1,"-",IFERROR(IF(DATEDIF('Base de données'!$A2463,Q$1,"d")&lt;&gt;0,"",'Base de données'!$B2463),""))</f>
        <v/>
      </c>
      <c r="R2463" s="39" t="str">
        <f>IF(R$1&gt;$AE$1,"-",IFERROR(IF(DATEDIF('Base de données'!$A2463,R$1,"d")&lt;&gt;0,"",'Base de données'!$B2463),""))</f>
        <v/>
      </c>
      <c r="S2463" s="39" t="str">
        <f>IF(S$1&gt;$AE$1,"-",IFERROR(IF(DATEDIF('Base de données'!$A2463,S$1,"d")&lt;&gt;0,"",'Base de données'!$B2463),""))</f>
        <v>PL2KE</v>
      </c>
      <c r="T2463" s="39" t="str">
        <f>IF(T$1&gt;$AE$1,"-",IFERROR(IF(DATEDIF('Base de données'!$A2463,T$1,"d")&lt;&gt;0,"",'Base de données'!$B2463),""))</f>
        <v/>
      </c>
      <c r="U2463" s="39" t="str">
        <f>IF(U$1&gt;$AE$1,"-",IFERROR(IF(DATEDIF('Base de données'!$A2463,U$1,"d")&lt;&gt;0,"",'Base de données'!$B2463),""))</f>
        <v/>
      </c>
      <c r="V2463" s="39" t="str">
        <f>IF(V$1&gt;$AE$1,"-",IFERROR(IF(DATEDIF('Base de données'!$A2463,V$1,"d")&lt;&gt;0,"",'Base de données'!$B2463),""))</f>
        <v/>
      </c>
      <c r="W2463" s="34"/>
      <c r="X2463" s="30" t="str">
        <f>'Base de données'!$C2463&amp;" "&amp;'Base de données'!$D2463</f>
        <v>Duval Alain</v>
      </c>
      <c r="Y2463" s="31">
        <f>COUNTIF('Base de données'!$B:$B,'Base de données'!$B2463)</f>
        <v>12</v>
      </c>
      <c r="AA2463" s="87" cm="1">
        <f t="array" aca="1" ref="AA2463" ca="1">INDIRECT("'Base de données'!A" &amp; ROW(Y2463))</f>
        <v>45901</v>
      </c>
      <c r="AB2463" s="51" t="str" cm="1">
        <f t="array" aca="1" ref="AB2463" ca="1">INDIRECT("'Base de données'!B" &amp; ROW(Z2463))</f>
        <v>PL2KE</v>
      </c>
    </row>
    <row r="2464" spans="1:28" x14ac:dyDescent="0.3">
      <c r="A2464" s="41" t="str">
        <f ca="1">IF(IF(AND($B2464&lt;&gt;"-",$B2464=$E2464),"Entrée et sortie","-")="Entrée et sortie",'Base de données'!$B2464,"-")</f>
        <v>-</v>
      </c>
      <c r="B2464" s="41" t="str">
        <f t="shared" ca="1" si="155"/>
        <v>-</v>
      </c>
      <c r="C2464" s="41" t="str">
        <f t="shared" ca="1" si="156"/>
        <v>-</v>
      </c>
      <c r="D2464" s="41" t="str">
        <f>IF($F2464="sortie en cours d'année",'Base de données'!$B2464,"-")</f>
        <v>-</v>
      </c>
      <c r="E2464" s="41" t="str">
        <f>IF($H2464="entrée en cours d'année",'Base de données'!$B2464,"-")</f>
        <v>-</v>
      </c>
      <c r="F2464" s="37" t="str">
        <f t="shared" si="153"/>
        <v/>
      </c>
      <c r="G2464" s="37" t="str">
        <f>IF($J2464="mouvement",_xlfn.XLOOKUP('Base de données'!$B2464,$V:$V,$V:$V,0),"")</f>
        <v/>
      </c>
      <c r="H2464" s="37" t="str">
        <f t="shared" si="154"/>
        <v/>
      </c>
      <c r="I2464" s="37" t="str">
        <f>IF($J2464="mouvement",_xlfn.XLOOKUP('Base de données'!$B2464,$K:$K,$K:$K,0),"")</f>
        <v/>
      </c>
      <c r="J2464" s="38" t="str">
        <f>IF(AND(Y2464&lt;&gt;MAX(Y:Y),COUNTIF(K2464:V2464,'Base de données'!$B2464)&gt;0),"mouvement","")</f>
        <v/>
      </c>
      <c r="K2464" s="39" t="str">
        <f>IF(K$1&gt;$AE$1,"-",IFERROR(IF(DATEDIF('Base de données'!$A2464,K$1,"d")&lt;&gt;0,"",'Base de données'!$B2464),""))</f>
        <v/>
      </c>
      <c r="L2464" s="39" t="str">
        <f>IF(L$1&gt;$AE$1,"-",IFERROR(IF(DATEDIF('Base de données'!$A2464,L$1,"d")&lt;&gt;0,"",'Base de données'!$B2464),""))</f>
        <v/>
      </c>
      <c r="M2464" s="39" t="str">
        <f>IF(M$1&gt;$AE$1,"-",IFERROR(IF(DATEDIF('Base de données'!$A2464,M$1,"d")&lt;&gt;0,"",'Base de données'!$B2464),""))</f>
        <v/>
      </c>
      <c r="N2464" s="39" t="str">
        <f>IF(N$1&gt;$AE$1,"-",IFERROR(IF(DATEDIF('Base de données'!$A2464,N$1,"d")&lt;&gt;0,"",'Base de données'!$B2464),""))</f>
        <v/>
      </c>
      <c r="O2464" s="39" t="str">
        <f>IF(O$1&gt;$AE$1,"-",IFERROR(IF(DATEDIF('Base de données'!$A2464,O$1,"d")&lt;&gt;0,"",'Base de données'!$B2464),""))</f>
        <v/>
      </c>
      <c r="P2464" s="39" t="str">
        <f>IF(P$1&gt;$AE$1,"-",IFERROR(IF(DATEDIF('Base de données'!$A2464,P$1,"d")&lt;&gt;0,"",'Base de données'!$B2464),""))</f>
        <v/>
      </c>
      <c r="Q2464" s="39" t="str">
        <f>IF(Q$1&gt;$AE$1,"-",IFERROR(IF(DATEDIF('Base de données'!$A2464,Q$1,"d")&lt;&gt;0,"",'Base de données'!$B2464),""))</f>
        <v/>
      </c>
      <c r="R2464" s="39" t="str">
        <f>IF(R$1&gt;$AE$1,"-",IFERROR(IF(DATEDIF('Base de données'!$A2464,R$1,"d")&lt;&gt;0,"",'Base de données'!$B2464),""))</f>
        <v/>
      </c>
      <c r="S2464" s="39" t="str">
        <f>IF(S$1&gt;$AE$1,"-",IFERROR(IF(DATEDIF('Base de données'!$A2464,S$1,"d")&lt;&gt;0,"",'Base de données'!$B2464),""))</f>
        <v>TQ7A6</v>
      </c>
      <c r="T2464" s="39" t="str">
        <f>IF(T$1&gt;$AE$1,"-",IFERROR(IF(DATEDIF('Base de données'!$A2464,T$1,"d")&lt;&gt;0,"",'Base de données'!$B2464),""))</f>
        <v/>
      </c>
      <c r="U2464" s="39" t="str">
        <f>IF(U$1&gt;$AE$1,"-",IFERROR(IF(DATEDIF('Base de données'!$A2464,U$1,"d")&lt;&gt;0,"",'Base de données'!$B2464),""))</f>
        <v/>
      </c>
      <c r="V2464" s="39" t="str">
        <f>IF(V$1&gt;$AE$1,"-",IFERROR(IF(DATEDIF('Base de données'!$A2464,V$1,"d")&lt;&gt;0,"",'Base de données'!$B2464),""))</f>
        <v/>
      </c>
      <c r="W2464" s="34"/>
      <c r="X2464" s="30" t="str">
        <f>'Base de données'!$C2464&amp;" "&amp;'Base de données'!$D2464</f>
        <v>Vincent Marcelle</v>
      </c>
      <c r="Y2464" s="31">
        <f>COUNTIF('Base de données'!$B:$B,'Base de données'!$B2464)</f>
        <v>12</v>
      </c>
      <c r="AA2464" s="87" cm="1">
        <f t="array" aca="1" ref="AA2464" ca="1">INDIRECT("'Base de données'!A" &amp; ROW(Y2464))</f>
        <v>45901</v>
      </c>
      <c r="AB2464" s="51" t="str" cm="1">
        <f t="array" aca="1" ref="AB2464" ca="1">INDIRECT("'Base de données'!B" &amp; ROW(Z2464))</f>
        <v>TQ7A6</v>
      </c>
    </row>
    <row r="2465" spans="1:28" x14ac:dyDescent="0.3">
      <c r="A2465" s="41" t="str">
        <f ca="1">IF(IF(AND($B2465&lt;&gt;"-",$B2465=$E2465),"Entrée et sortie","-")="Entrée et sortie",'Base de données'!$B2465,"-")</f>
        <v>-</v>
      </c>
      <c r="B2465" s="41" t="str">
        <f t="shared" ca="1" si="155"/>
        <v>-</v>
      </c>
      <c r="C2465" s="41" t="str">
        <f t="shared" ca="1" si="156"/>
        <v>-</v>
      </c>
      <c r="D2465" s="41" t="str">
        <f>IF($F2465="sortie en cours d'année",'Base de données'!$B2465,"-")</f>
        <v>-</v>
      </c>
      <c r="E2465" s="41" t="str">
        <f>IF($H2465="entrée en cours d'année",'Base de données'!$B2465,"-")</f>
        <v>-</v>
      </c>
      <c r="F2465" s="37" t="str">
        <f t="shared" si="153"/>
        <v/>
      </c>
      <c r="G2465" s="37" t="str">
        <f>IF($J2465="mouvement",_xlfn.XLOOKUP('Base de données'!$B2465,$V:$V,$V:$V,0),"")</f>
        <v/>
      </c>
      <c r="H2465" s="37" t="str">
        <f t="shared" si="154"/>
        <v/>
      </c>
      <c r="I2465" s="37" t="str">
        <f>IF($J2465="mouvement",_xlfn.XLOOKUP('Base de données'!$B2465,$K:$K,$K:$K,0),"")</f>
        <v/>
      </c>
      <c r="J2465" s="38" t="str">
        <f>IF(AND(Y2465&lt;&gt;MAX(Y:Y),COUNTIF(K2465:V2465,'Base de données'!$B2465)&gt;0),"mouvement","")</f>
        <v/>
      </c>
      <c r="K2465" s="39" t="str">
        <f>IF(K$1&gt;$AE$1,"-",IFERROR(IF(DATEDIF('Base de données'!$A2465,K$1,"d")&lt;&gt;0,"",'Base de données'!$B2465),""))</f>
        <v/>
      </c>
      <c r="L2465" s="39" t="str">
        <f>IF(L$1&gt;$AE$1,"-",IFERROR(IF(DATEDIF('Base de données'!$A2465,L$1,"d")&lt;&gt;0,"",'Base de données'!$B2465),""))</f>
        <v/>
      </c>
      <c r="M2465" s="39" t="str">
        <f>IF(M$1&gt;$AE$1,"-",IFERROR(IF(DATEDIF('Base de données'!$A2465,M$1,"d")&lt;&gt;0,"",'Base de données'!$B2465),""))</f>
        <v/>
      </c>
      <c r="N2465" s="39" t="str">
        <f>IF(N$1&gt;$AE$1,"-",IFERROR(IF(DATEDIF('Base de données'!$A2465,N$1,"d")&lt;&gt;0,"",'Base de données'!$B2465),""))</f>
        <v/>
      </c>
      <c r="O2465" s="39" t="str">
        <f>IF(O$1&gt;$AE$1,"-",IFERROR(IF(DATEDIF('Base de données'!$A2465,O$1,"d")&lt;&gt;0,"",'Base de données'!$B2465),""))</f>
        <v/>
      </c>
      <c r="P2465" s="39" t="str">
        <f>IF(P$1&gt;$AE$1,"-",IFERROR(IF(DATEDIF('Base de données'!$A2465,P$1,"d")&lt;&gt;0,"",'Base de données'!$B2465),""))</f>
        <v/>
      </c>
      <c r="Q2465" s="39" t="str">
        <f>IF(Q$1&gt;$AE$1,"-",IFERROR(IF(DATEDIF('Base de données'!$A2465,Q$1,"d")&lt;&gt;0,"",'Base de données'!$B2465),""))</f>
        <v/>
      </c>
      <c r="R2465" s="39" t="str">
        <f>IF(R$1&gt;$AE$1,"-",IFERROR(IF(DATEDIF('Base de données'!$A2465,R$1,"d")&lt;&gt;0,"",'Base de données'!$B2465),""))</f>
        <v/>
      </c>
      <c r="S2465" s="39" t="str">
        <f>IF(S$1&gt;$AE$1,"-",IFERROR(IF(DATEDIF('Base de données'!$A2465,S$1,"d")&lt;&gt;0,"",'Base de données'!$B2465),""))</f>
        <v>X23GT</v>
      </c>
      <c r="T2465" s="39" t="str">
        <f>IF(T$1&gt;$AE$1,"-",IFERROR(IF(DATEDIF('Base de données'!$A2465,T$1,"d")&lt;&gt;0,"",'Base de données'!$B2465),""))</f>
        <v/>
      </c>
      <c r="U2465" s="39" t="str">
        <f>IF(U$1&gt;$AE$1,"-",IFERROR(IF(DATEDIF('Base de données'!$A2465,U$1,"d")&lt;&gt;0,"",'Base de données'!$B2465),""))</f>
        <v/>
      </c>
      <c r="V2465" s="39" t="str">
        <f>IF(V$1&gt;$AE$1,"-",IFERROR(IF(DATEDIF('Base de données'!$A2465,V$1,"d")&lt;&gt;0,"",'Base de données'!$B2465),""))</f>
        <v/>
      </c>
      <c r="W2465" s="34"/>
      <c r="X2465" s="30" t="str">
        <f>'Base de données'!$C2465&amp;" "&amp;'Base de données'!$D2465</f>
        <v>Lacroix Clémence</v>
      </c>
      <c r="Y2465" s="31">
        <f>COUNTIF('Base de données'!$B:$B,'Base de données'!$B2465)</f>
        <v>12</v>
      </c>
      <c r="AA2465" s="87" cm="1">
        <f t="array" aca="1" ref="AA2465" ca="1">INDIRECT("'Base de données'!A" &amp; ROW(Y2465))</f>
        <v>45901</v>
      </c>
      <c r="AB2465" s="51" t="str" cm="1">
        <f t="array" aca="1" ref="AB2465" ca="1">INDIRECT("'Base de données'!B" &amp; ROW(Z2465))</f>
        <v>X23GT</v>
      </c>
    </row>
    <row r="2466" spans="1:28" x14ac:dyDescent="0.3">
      <c r="A2466" s="41" t="str">
        <f ca="1">IF(IF(AND($B2466&lt;&gt;"-",$B2466=$E2466),"Entrée et sortie","-")="Entrée et sortie",'Base de données'!$B2466,"-")</f>
        <v>-</v>
      </c>
      <c r="B2466" s="41" t="str">
        <f t="shared" ca="1" si="155"/>
        <v>-</v>
      </c>
      <c r="C2466" s="41" t="str">
        <f t="shared" ca="1" si="156"/>
        <v>-</v>
      </c>
      <c r="D2466" s="41" t="str">
        <f>IF($F2466="sortie en cours d'année",'Base de données'!$B2466,"-")</f>
        <v>-</v>
      </c>
      <c r="E2466" s="41" t="str">
        <f>IF($H2466="entrée en cours d'année",'Base de données'!$B2466,"-")</f>
        <v>-</v>
      </c>
      <c r="F2466" s="37" t="str">
        <f t="shared" si="153"/>
        <v/>
      </c>
      <c r="G2466" s="37" t="str">
        <f>IF($J2466="mouvement",_xlfn.XLOOKUP('Base de données'!$B2466,$V:$V,$V:$V,0),"")</f>
        <v/>
      </c>
      <c r="H2466" s="37" t="str">
        <f t="shared" si="154"/>
        <v/>
      </c>
      <c r="I2466" s="37" t="str">
        <f>IF($J2466="mouvement",_xlfn.XLOOKUP('Base de données'!$B2466,$K:$K,$K:$K,0),"")</f>
        <v/>
      </c>
      <c r="J2466" s="38" t="str">
        <f>IF(AND(Y2466&lt;&gt;MAX(Y:Y),COUNTIF(K2466:V2466,'Base de données'!$B2466)&gt;0),"mouvement","")</f>
        <v/>
      </c>
      <c r="K2466" s="39" t="str">
        <f>IF(K$1&gt;$AE$1,"-",IFERROR(IF(DATEDIF('Base de données'!$A2466,K$1,"d")&lt;&gt;0,"",'Base de données'!$B2466),""))</f>
        <v/>
      </c>
      <c r="L2466" s="39" t="str">
        <f>IF(L$1&gt;$AE$1,"-",IFERROR(IF(DATEDIF('Base de données'!$A2466,L$1,"d")&lt;&gt;0,"",'Base de données'!$B2466),""))</f>
        <v/>
      </c>
      <c r="M2466" s="39" t="str">
        <f>IF(M$1&gt;$AE$1,"-",IFERROR(IF(DATEDIF('Base de données'!$A2466,M$1,"d")&lt;&gt;0,"",'Base de données'!$B2466),""))</f>
        <v/>
      </c>
      <c r="N2466" s="39" t="str">
        <f>IF(N$1&gt;$AE$1,"-",IFERROR(IF(DATEDIF('Base de données'!$A2466,N$1,"d")&lt;&gt;0,"",'Base de données'!$B2466),""))</f>
        <v/>
      </c>
      <c r="O2466" s="39" t="str">
        <f>IF(O$1&gt;$AE$1,"-",IFERROR(IF(DATEDIF('Base de données'!$A2466,O$1,"d")&lt;&gt;0,"",'Base de données'!$B2466),""))</f>
        <v/>
      </c>
      <c r="P2466" s="39" t="str">
        <f>IF(P$1&gt;$AE$1,"-",IFERROR(IF(DATEDIF('Base de données'!$A2466,P$1,"d")&lt;&gt;0,"",'Base de données'!$B2466),""))</f>
        <v/>
      </c>
      <c r="Q2466" s="39" t="str">
        <f>IF(Q$1&gt;$AE$1,"-",IFERROR(IF(DATEDIF('Base de données'!$A2466,Q$1,"d")&lt;&gt;0,"",'Base de données'!$B2466),""))</f>
        <v/>
      </c>
      <c r="R2466" s="39" t="str">
        <f>IF(R$1&gt;$AE$1,"-",IFERROR(IF(DATEDIF('Base de données'!$A2466,R$1,"d")&lt;&gt;0,"",'Base de données'!$B2466),""))</f>
        <v/>
      </c>
      <c r="S2466" s="39" t="str">
        <f>IF(S$1&gt;$AE$1,"-",IFERROR(IF(DATEDIF('Base de données'!$A2466,S$1,"d")&lt;&gt;0,"",'Base de données'!$B2466),""))</f>
        <v>WQ3DT</v>
      </c>
      <c r="T2466" s="39" t="str">
        <f>IF(T$1&gt;$AE$1,"-",IFERROR(IF(DATEDIF('Base de données'!$A2466,T$1,"d")&lt;&gt;0,"",'Base de données'!$B2466),""))</f>
        <v/>
      </c>
      <c r="U2466" s="39" t="str">
        <f>IF(U$1&gt;$AE$1,"-",IFERROR(IF(DATEDIF('Base de données'!$A2466,U$1,"d")&lt;&gt;0,"",'Base de données'!$B2466),""))</f>
        <v/>
      </c>
      <c r="V2466" s="39" t="str">
        <f>IF(V$1&gt;$AE$1,"-",IFERROR(IF(DATEDIF('Base de données'!$A2466,V$1,"d")&lt;&gt;0,"",'Base de données'!$B2466),""))</f>
        <v/>
      </c>
      <c r="W2466" s="34"/>
      <c r="X2466" s="30" t="str">
        <f>'Base de données'!$C2466&amp;" "&amp;'Base de données'!$D2466</f>
        <v>Bertrand Océane</v>
      </c>
      <c r="Y2466" s="31">
        <f>COUNTIF('Base de données'!$B:$B,'Base de données'!$B2466)</f>
        <v>12</v>
      </c>
      <c r="AA2466" s="87" cm="1">
        <f t="array" aca="1" ref="AA2466" ca="1">INDIRECT("'Base de données'!A" &amp; ROW(Y2466))</f>
        <v>45901</v>
      </c>
      <c r="AB2466" s="51" t="str" cm="1">
        <f t="array" aca="1" ref="AB2466" ca="1">INDIRECT("'Base de données'!B" &amp; ROW(Z2466))</f>
        <v>WQ3DT</v>
      </c>
    </row>
    <row r="2467" spans="1:28" x14ac:dyDescent="0.3">
      <c r="A2467" s="41" t="str">
        <f ca="1">IF(IF(AND($B2467&lt;&gt;"-",$B2467=$E2467),"Entrée et sortie","-")="Entrée et sortie",'Base de données'!$B2467,"-")</f>
        <v>-</v>
      </c>
      <c r="B2467" s="41" t="str">
        <f t="shared" ca="1" si="155"/>
        <v>-</v>
      </c>
      <c r="C2467" s="41" t="str">
        <f t="shared" ca="1" si="156"/>
        <v>-</v>
      </c>
      <c r="D2467" s="41" t="str">
        <f>IF($F2467="sortie en cours d'année",'Base de données'!$B2467,"-")</f>
        <v>-</v>
      </c>
      <c r="E2467" s="41" t="str">
        <f>IF($H2467="entrée en cours d'année",'Base de données'!$B2467,"-")</f>
        <v>-</v>
      </c>
      <c r="F2467" s="37" t="str">
        <f t="shared" si="153"/>
        <v/>
      </c>
      <c r="G2467" s="37" t="str">
        <f>IF($J2467="mouvement",_xlfn.XLOOKUP('Base de données'!$B2467,$V:$V,$V:$V,0),"")</f>
        <v/>
      </c>
      <c r="H2467" s="37" t="str">
        <f t="shared" si="154"/>
        <v/>
      </c>
      <c r="I2467" s="37" t="str">
        <f>IF($J2467="mouvement",_xlfn.XLOOKUP('Base de données'!$B2467,$K:$K,$K:$K,0),"")</f>
        <v/>
      </c>
      <c r="J2467" s="38" t="str">
        <f>IF(AND(Y2467&lt;&gt;MAX(Y:Y),COUNTIF(K2467:V2467,'Base de données'!$B2467)&gt;0),"mouvement","")</f>
        <v/>
      </c>
      <c r="K2467" s="39" t="str">
        <f>IF(K$1&gt;$AE$1,"-",IFERROR(IF(DATEDIF('Base de données'!$A2467,K$1,"d")&lt;&gt;0,"",'Base de données'!$B2467),""))</f>
        <v/>
      </c>
      <c r="L2467" s="39" t="str">
        <f>IF(L$1&gt;$AE$1,"-",IFERROR(IF(DATEDIF('Base de données'!$A2467,L$1,"d")&lt;&gt;0,"",'Base de données'!$B2467),""))</f>
        <v/>
      </c>
      <c r="M2467" s="39" t="str">
        <f>IF(M$1&gt;$AE$1,"-",IFERROR(IF(DATEDIF('Base de données'!$A2467,M$1,"d")&lt;&gt;0,"",'Base de données'!$B2467),""))</f>
        <v/>
      </c>
      <c r="N2467" s="39" t="str">
        <f>IF(N$1&gt;$AE$1,"-",IFERROR(IF(DATEDIF('Base de données'!$A2467,N$1,"d")&lt;&gt;0,"",'Base de données'!$B2467),""))</f>
        <v/>
      </c>
      <c r="O2467" s="39" t="str">
        <f>IF(O$1&gt;$AE$1,"-",IFERROR(IF(DATEDIF('Base de données'!$A2467,O$1,"d")&lt;&gt;0,"",'Base de données'!$B2467),""))</f>
        <v/>
      </c>
      <c r="P2467" s="39" t="str">
        <f>IF(P$1&gt;$AE$1,"-",IFERROR(IF(DATEDIF('Base de données'!$A2467,P$1,"d")&lt;&gt;0,"",'Base de données'!$B2467),""))</f>
        <v/>
      </c>
      <c r="Q2467" s="39" t="str">
        <f>IF(Q$1&gt;$AE$1,"-",IFERROR(IF(DATEDIF('Base de données'!$A2467,Q$1,"d")&lt;&gt;0,"",'Base de données'!$B2467),""))</f>
        <v/>
      </c>
      <c r="R2467" s="39" t="str">
        <f>IF(R$1&gt;$AE$1,"-",IFERROR(IF(DATEDIF('Base de données'!$A2467,R$1,"d")&lt;&gt;0,"",'Base de données'!$B2467),""))</f>
        <v/>
      </c>
      <c r="S2467" s="39" t="str">
        <f>IF(S$1&gt;$AE$1,"-",IFERROR(IF(DATEDIF('Base de données'!$A2467,S$1,"d")&lt;&gt;0,"",'Base de données'!$B2467),""))</f>
        <v>1MMH5</v>
      </c>
      <c r="T2467" s="39" t="str">
        <f>IF(T$1&gt;$AE$1,"-",IFERROR(IF(DATEDIF('Base de données'!$A2467,T$1,"d")&lt;&gt;0,"",'Base de données'!$B2467),""))</f>
        <v/>
      </c>
      <c r="U2467" s="39" t="str">
        <f>IF(U$1&gt;$AE$1,"-",IFERROR(IF(DATEDIF('Base de données'!$A2467,U$1,"d")&lt;&gt;0,"",'Base de données'!$B2467),""))</f>
        <v/>
      </c>
      <c r="V2467" s="39" t="str">
        <f>IF(V$1&gt;$AE$1,"-",IFERROR(IF(DATEDIF('Base de données'!$A2467,V$1,"d")&lt;&gt;0,"",'Base de données'!$B2467),""))</f>
        <v/>
      </c>
      <c r="W2467" s="34"/>
      <c r="X2467" s="30" t="str">
        <f>'Base de données'!$C2467&amp;" "&amp;'Base de données'!$D2467</f>
        <v>Weber Dominique</v>
      </c>
      <c r="Y2467" s="31">
        <f>COUNTIF('Base de données'!$B:$B,'Base de données'!$B2467)</f>
        <v>12</v>
      </c>
      <c r="AA2467" s="87" cm="1">
        <f t="array" aca="1" ref="AA2467" ca="1">INDIRECT("'Base de données'!A" &amp; ROW(Y2467))</f>
        <v>45901</v>
      </c>
      <c r="AB2467" s="51" t="str" cm="1">
        <f t="array" aca="1" ref="AB2467" ca="1">INDIRECT("'Base de données'!B" &amp; ROW(Z2467))</f>
        <v>1MMH5</v>
      </c>
    </row>
    <row r="2468" spans="1:28" x14ac:dyDescent="0.3">
      <c r="A2468" s="41" t="str">
        <f ca="1">IF(IF(AND($B2468&lt;&gt;"-",$B2468=$E2468),"Entrée et sortie","-")="Entrée et sortie",'Base de données'!$B2468,"-")</f>
        <v>-</v>
      </c>
      <c r="B2468" s="41" t="str">
        <f t="shared" ca="1" si="155"/>
        <v>-</v>
      </c>
      <c r="C2468" s="41" t="str">
        <f t="shared" ca="1" si="156"/>
        <v>-</v>
      </c>
      <c r="D2468" s="41" t="str">
        <f>IF($F2468="sortie en cours d'année",'Base de données'!$B2468,"-")</f>
        <v>-</v>
      </c>
      <c r="E2468" s="41" t="str">
        <f>IF($H2468="entrée en cours d'année",'Base de données'!$B2468,"-")</f>
        <v>-</v>
      </c>
      <c r="F2468" s="37" t="str">
        <f t="shared" si="153"/>
        <v/>
      </c>
      <c r="G2468" s="37" t="str">
        <f>IF($J2468="mouvement",_xlfn.XLOOKUP('Base de données'!$B2468,$V:$V,$V:$V,0),"")</f>
        <v/>
      </c>
      <c r="H2468" s="37" t="str">
        <f t="shared" si="154"/>
        <v/>
      </c>
      <c r="I2468" s="37" t="str">
        <f>IF($J2468="mouvement",_xlfn.XLOOKUP('Base de données'!$B2468,$K:$K,$K:$K,0),"")</f>
        <v/>
      </c>
      <c r="J2468" s="38" t="str">
        <f>IF(AND(Y2468&lt;&gt;MAX(Y:Y),COUNTIF(K2468:V2468,'Base de données'!$B2468)&gt;0),"mouvement","")</f>
        <v/>
      </c>
      <c r="K2468" s="39" t="str">
        <f>IF(K$1&gt;$AE$1,"-",IFERROR(IF(DATEDIF('Base de données'!$A2468,K$1,"d")&lt;&gt;0,"",'Base de données'!$B2468),""))</f>
        <v/>
      </c>
      <c r="L2468" s="39" t="str">
        <f>IF(L$1&gt;$AE$1,"-",IFERROR(IF(DATEDIF('Base de données'!$A2468,L$1,"d")&lt;&gt;0,"",'Base de données'!$B2468),""))</f>
        <v/>
      </c>
      <c r="M2468" s="39" t="str">
        <f>IF(M$1&gt;$AE$1,"-",IFERROR(IF(DATEDIF('Base de données'!$A2468,M$1,"d")&lt;&gt;0,"",'Base de données'!$B2468),""))</f>
        <v/>
      </c>
      <c r="N2468" s="39" t="str">
        <f>IF(N$1&gt;$AE$1,"-",IFERROR(IF(DATEDIF('Base de données'!$A2468,N$1,"d")&lt;&gt;0,"",'Base de données'!$B2468),""))</f>
        <v/>
      </c>
      <c r="O2468" s="39" t="str">
        <f>IF(O$1&gt;$AE$1,"-",IFERROR(IF(DATEDIF('Base de données'!$A2468,O$1,"d")&lt;&gt;0,"",'Base de données'!$B2468),""))</f>
        <v/>
      </c>
      <c r="P2468" s="39" t="str">
        <f>IF(P$1&gt;$AE$1,"-",IFERROR(IF(DATEDIF('Base de données'!$A2468,P$1,"d")&lt;&gt;0,"",'Base de données'!$B2468),""))</f>
        <v/>
      </c>
      <c r="Q2468" s="39" t="str">
        <f>IF(Q$1&gt;$AE$1,"-",IFERROR(IF(DATEDIF('Base de données'!$A2468,Q$1,"d")&lt;&gt;0,"",'Base de données'!$B2468),""))</f>
        <v/>
      </c>
      <c r="R2468" s="39" t="str">
        <f>IF(R$1&gt;$AE$1,"-",IFERROR(IF(DATEDIF('Base de données'!$A2468,R$1,"d")&lt;&gt;0,"",'Base de données'!$B2468),""))</f>
        <v/>
      </c>
      <c r="S2468" s="39" t="str">
        <f>IF(S$1&gt;$AE$1,"-",IFERROR(IF(DATEDIF('Base de données'!$A2468,S$1,"d")&lt;&gt;0,"",'Base de données'!$B2468),""))</f>
        <v>RJR3K</v>
      </c>
      <c r="T2468" s="39" t="str">
        <f>IF(T$1&gt;$AE$1,"-",IFERROR(IF(DATEDIF('Base de données'!$A2468,T$1,"d")&lt;&gt;0,"",'Base de données'!$B2468),""))</f>
        <v/>
      </c>
      <c r="U2468" s="39" t="str">
        <f>IF(U$1&gt;$AE$1,"-",IFERROR(IF(DATEDIF('Base de données'!$A2468,U$1,"d")&lt;&gt;0,"",'Base de données'!$B2468),""))</f>
        <v/>
      </c>
      <c r="V2468" s="39" t="str">
        <f>IF(V$1&gt;$AE$1,"-",IFERROR(IF(DATEDIF('Base de données'!$A2468,V$1,"d")&lt;&gt;0,"",'Base de données'!$B2468),""))</f>
        <v/>
      </c>
      <c r="W2468" s="34"/>
      <c r="X2468" s="30" t="str">
        <f>'Base de données'!$C2468&amp;" "&amp;'Base de données'!$D2468</f>
        <v>Ledoux Étienne</v>
      </c>
      <c r="Y2468" s="31">
        <f>COUNTIF('Base de données'!$B:$B,'Base de données'!$B2468)</f>
        <v>12</v>
      </c>
      <c r="AA2468" s="87" cm="1">
        <f t="array" aca="1" ref="AA2468" ca="1">INDIRECT("'Base de données'!A" &amp; ROW(Y2468))</f>
        <v>45901</v>
      </c>
      <c r="AB2468" s="51" t="str" cm="1">
        <f t="array" aca="1" ref="AB2468" ca="1">INDIRECT("'Base de données'!B" &amp; ROW(Z2468))</f>
        <v>RJR3K</v>
      </c>
    </row>
    <row r="2469" spans="1:28" x14ac:dyDescent="0.3">
      <c r="A2469" s="41" t="str">
        <f ca="1">IF(IF(AND($B2469&lt;&gt;"-",$B2469=$E2469),"Entrée et sortie","-")="Entrée et sortie",'Base de données'!$B2469,"-")</f>
        <v>-</v>
      </c>
      <c r="B2469" s="41" t="str">
        <f t="shared" ca="1" si="155"/>
        <v>-</v>
      </c>
      <c r="C2469" s="41" t="str">
        <f t="shared" ca="1" si="156"/>
        <v>-</v>
      </c>
      <c r="D2469" s="41" t="str">
        <f>IF($F2469="sortie en cours d'année",'Base de données'!$B2469,"-")</f>
        <v>-</v>
      </c>
      <c r="E2469" s="41" t="str">
        <f>IF($H2469="entrée en cours d'année",'Base de données'!$B2469,"-")</f>
        <v>-</v>
      </c>
      <c r="F2469" s="37" t="str">
        <f t="shared" si="153"/>
        <v/>
      </c>
      <c r="G2469" s="37" t="str">
        <f>IF($J2469="mouvement",_xlfn.XLOOKUP('Base de données'!$B2469,$V:$V,$V:$V,0),"")</f>
        <v/>
      </c>
      <c r="H2469" s="37" t="str">
        <f t="shared" si="154"/>
        <v/>
      </c>
      <c r="I2469" s="37" t="str">
        <f>IF($J2469="mouvement",_xlfn.XLOOKUP('Base de données'!$B2469,$K:$K,$K:$K,0),"")</f>
        <v/>
      </c>
      <c r="J2469" s="38" t="str">
        <f>IF(AND(Y2469&lt;&gt;MAX(Y:Y),COUNTIF(K2469:V2469,'Base de données'!$B2469)&gt;0),"mouvement","")</f>
        <v/>
      </c>
      <c r="K2469" s="39" t="str">
        <f>IF(K$1&gt;$AE$1,"-",IFERROR(IF(DATEDIF('Base de données'!$A2469,K$1,"d")&lt;&gt;0,"",'Base de données'!$B2469),""))</f>
        <v/>
      </c>
      <c r="L2469" s="39" t="str">
        <f>IF(L$1&gt;$AE$1,"-",IFERROR(IF(DATEDIF('Base de données'!$A2469,L$1,"d")&lt;&gt;0,"",'Base de données'!$B2469),""))</f>
        <v/>
      </c>
      <c r="M2469" s="39" t="str">
        <f>IF(M$1&gt;$AE$1,"-",IFERROR(IF(DATEDIF('Base de données'!$A2469,M$1,"d")&lt;&gt;0,"",'Base de données'!$B2469),""))</f>
        <v/>
      </c>
      <c r="N2469" s="39" t="str">
        <f>IF(N$1&gt;$AE$1,"-",IFERROR(IF(DATEDIF('Base de données'!$A2469,N$1,"d")&lt;&gt;0,"",'Base de données'!$B2469),""))</f>
        <v/>
      </c>
      <c r="O2469" s="39" t="str">
        <f>IF(O$1&gt;$AE$1,"-",IFERROR(IF(DATEDIF('Base de données'!$A2469,O$1,"d")&lt;&gt;0,"",'Base de données'!$B2469),""))</f>
        <v/>
      </c>
      <c r="P2469" s="39" t="str">
        <f>IF(P$1&gt;$AE$1,"-",IFERROR(IF(DATEDIF('Base de données'!$A2469,P$1,"d")&lt;&gt;0,"",'Base de données'!$B2469),""))</f>
        <v/>
      </c>
      <c r="Q2469" s="39" t="str">
        <f>IF(Q$1&gt;$AE$1,"-",IFERROR(IF(DATEDIF('Base de données'!$A2469,Q$1,"d")&lt;&gt;0,"",'Base de données'!$B2469),""))</f>
        <v/>
      </c>
      <c r="R2469" s="39" t="str">
        <f>IF(R$1&gt;$AE$1,"-",IFERROR(IF(DATEDIF('Base de données'!$A2469,R$1,"d")&lt;&gt;0,"",'Base de données'!$B2469),""))</f>
        <v/>
      </c>
      <c r="S2469" s="39" t="str">
        <f>IF(S$1&gt;$AE$1,"-",IFERROR(IF(DATEDIF('Base de données'!$A2469,S$1,"d")&lt;&gt;0,"",'Base de données'!$B2469),""))</f>
        <v>STIBE</v>
      </c>
      <c r="T2469" s="39" t="str">
        <f>IF(T$1&gt;$AE$1,"-",IFERROR(IF(DATEDIF('Base de données'!$A2469,T$1,"d")&lt;&gt;0,"",'Base de données'!$B2469),""))</f>
        <v/>
      </c>
      <c r="U2469" s="39" t="str">
        <f>IF(U$1&gt;$AE$1,"-",IFERROR(IF(DATEDIF('Base de données'!$A2469,U$1,"d")&lt;&gt;0,"",'Base de données'!$B2469),""))</f>
        <v/>
      </c>
      <c r="V2469" s="39" t="str">
        <f>IF(V$1&gt;$AE$1,"-",IFERROR(IF(DATEDIF('Base de données'!$A2469,V$1,"d")&lt;&gt;0,"",'Base de données'!$B2469),""))</f>
        <v/>
      </c>
      <c r="W2469" s="34"/>
      <c r="X2469" s="30" t="str">
        <f>'Base de données'!$C2469&amp;" "&amp;'Base de données'!$D2469</f>
        <v>Huet Jacques</v>
      </c>
      <c r="Y2469" s="31">
        <f>COUNTIF('Base de données'!$B:$B,'Base de données'!$B2469)</f>
        <v>12</v>
      </c>
      <c r="AA2469" s="87" cm="1">
        <f t="array" aca="1" ref="AA2469" ca="1">INDIRECT("'Base de données'!A" &amp; ROW(Y2469))</f>
        <v>45901</v>
      </c>
      <c r="AB2469" s="51" t="str" cm="1">
        <f t="array" aca="1" ref="AB2469" ca="1">INDIRECT("'Base de données'!B" &amp; ROW(Z2469))</f>
        <v>STIBE</v>
      </c>
    </row>
    <row r="2470" spans="1:28" x14ac:dyDescent="0.3">
      <c r="A2470" s="41" t="str">
        <f ca="1">IF(IF(AND($B2470&lt;&gt;"-",$B2470=$E2470),"Entrée et sortie","-")="Entrée et sortie",'Base de données'!$B2470,"-")</f>
        <v>-</v>
      </c>
      <c r="B2470" s="41" t="str">
        <f t="shared" ca="1" si="155"/>
        <v>-</v>
      </c>
      <c r="C2470" s="41" t="str">
        <f t="shared" ca="1" si="156"/>
        <v>-</v>
      </c>
      <c r="D2470" s="41" t="str">
        <f>IF($F2470="sortie en cours d'année",'Base de données'!$B2470,"-")</f>
        <v>-</v>
      </c>
      <c r="E2470" s="41" t="str">
        <f>IF($H2470="entrée en cours d'année",'Base de données'!$B2470,"-")</f>
        <v>-</v>
      </c>
      <c r="F2470" s="37" t="str">
        <f t="shared" si="153"/>
        <v/>
      </c>
      <c r="G2470" s="37" t="str">
        <f>IF($J2470="mouvement",_xlfn.XLOOKUP('Base de données'!$B2470,$V:$V,$V:$V,0),"")</f>
        <v/>
      </c>
      <c r="H2470" s="37" t="str">
        <f t="shared" si="154"/>
        <v/>
      </c>
      <c r="I2470" s="37" t="str">
        <f>IF($J2470="mouvement",_xlfn.XLOOKUP('Base de données'!$B2470,$K:$K,$K:$K,0),"")</f>
        <v/>
      </c>
      <c r="J2470" s="38" t="str">
        <f>IF(AND(Y2470&lt;&gt;MAX(Y:Y),COUNTIF(K2470:V2470,'Base de données'!$B2470)&gt;0),"mouvement","")</f>
        <v/>
      </c>
      <c r="K2470" s="39" t="str">
        <f>IF(K$1&gt;$AE$1,"-",IFERROR(IF(DATEDIF('Base de données'!$A2470,K$1,"d")&lt;&gt;0,"",'Base de données'!$B2470),""))</f>
        <v/>
      </c>
      <c r="L2470" s="39" t="str">
        <f>IF(L$1&gt;$AE$1,"-",IFERROR(IF(DATEDIF('Base de données'!$A2470,L$1,"d")&lt;&gt;0,"",'Base de données'!$B2470),""))</f>
        <v/>
      </c>
      <c r="M2470" s="39" t="str">
        <f>IF(M$1&gt;$AE$1,"-",IFERROR(IF(DATEDIF('Base de données'!$A2470,M$1,"d")&lt;&gt;0,"",'Base de données'!$B2470),""))</f>
        <v/>
      </c>
      <c r="N2470" s="39" t="str">
        <f>IF(N$1&gt;$AE$1,"-",IFERROR(IF(DATEDIF('Base de données'!$A2470,N$1,"d")&lt;&gt;0,"",'Base de données'!$B2470),""))</f>
        <v/>
      </c>
      <c r="O2470" s="39" t="str">
        <f>IF(O$1&gt;$AE$1,"-",IFERROR(IF(DATEDIF('Base de données'!$A2470,O$1,"d")&lt;&gt;0,"",'Base de données'!$B2470),""))</f>
        <v/>
      </c>
      <c r="P2470" s="39" t="str">
        <f>IF(P$1&gt;$AE$1,"-",IFERROR(IF(DATEDIF('Base de données'!$A2470,P$1,"d")&lt;&gt;0,"",'Base de données'!$B2470),""))</f>
        <v/>
      </c>
      <c r="Q2470" s="39" t="str">
        <f>IF(Q$1&gt;$AE$1,"-",IFERROR(IF(DATEDIF('Base de données'!$A2470,Q$1,"d")&lt;&gt;0,"",'Base de données'!$B2470),""))</f>
        <v/>
      </c>
      <c r="R2470" s="39" t="str">
        <f>IF(R$1&gt;$AE$1,"-",IFERROR(IF(DATEDIF('Base de données'!$A2470,R$1,"d")&lt;&gt;0,"",'Base de données'!$B2470),""))</f>
        <v/>
      </c>
      <c r="S2470" s="39" t="str">
        <f>IF(S$1&gt;$AE$1,"-",IFERROR(IF(DATEDIF('Base de données'!$A2470,S$1,"d")&lt;&gt;0,"",'Base de données'!$B2470),""))</f>
        <v>711RD</v>
      </c>
      <c r="T2470" s="39" t="str">
        <f>IF(T$1&gt;$AE$1,"-",IFERROR(IF(DATEDIF('Base de données'!$A2470,T$1,"d")&lt;&gt;0,"",'Base de données'!$B2470),""))</f>
        <v/>
      </c>
      <c r="U2470" s="39" t="str">
        <f>IF(U$1&gt;$AE$1,"-",IFERROR(IF(DATEDIF('Base de données'!$A2470,U$1,"d")&lt;&gt;0,"",'Base de données'!$B2470),""))</f>
        <v/>
      </c>
      <c r="V2470" s="39" t="str">
        <f>IF(V$1&gt;$AE$1,"-",IFERROR(IF(DATEDIF('Base de données'!$A2470,V$1,"d")&lt;&gt;0,"",'Base de données'!$B2470),""))</f>
        <v/>
      </c>
      <c r="W2470" s="34"/>
      <c r="X2470" s="30" t="str">
        <f>'Base de données'!$C2470&amp;" "&amp;'Base de données'!$D2470</f>
        <v>Chevallier Lucas</v>
      </c>
      <c r="Y2470" s="31">
        <f>COUNTIF('Base de données'!$B:$B,'Base de données'!$B2470)</f>
        <v>12</v>
      </c>
      <c r="AA2470" s="87" cm="1">
        <f t="array" aca="1" ref="AA2470" ca="1">INDIRECT("'Base de données'!A" &amp; ROW(Y2470))</f>
        <v>45901</v>
      </c>
      <c r="AB2470" s="51" t="str" cm="1">
        <f t="array" aca="1" ref="AB2470" ca="1">INDIRECT("'Base de données'!B" &amp; ROW(Z2470))</f>
        <v>711RD</v>
      </c>
    </row>
    <row r="2471" spans="1:28" x14ac:dyDescent="0.3">
      <c r="A2471" s="41" t="str">
        <f ca="1">IF(IF(AND($B2471&lt;&gt;"-",$B2471=$E2471),"Entrée et sortie","-")="Entrée et sortie",'Base de données'!$B2471,"-")</f>
        <v>-</v>
      </c>
      <c r="B2471" s="41" t="str">
        <f t="shared" ca="1" si="155"/>
        <v>-</v>
      </c>
      <c r="C2471" s="41" t="str">
        <f t="shared" ca="1" si="156"/>
        <v>-</v>
      </c>
      <c r="D2471" s="41" t="str">
        <f>IF($F2471="sortie en cours d'année",'Base de données'!$B2471,"-")</f>
        <v>-</v>
      </c>
      <c r="E2471" s="41" t="str">
        <f>IF($H2471="entrée en cours d'année",'Base de données'!$B2471,"-")</f>
        <v>-</v>
      </c>
      <c r="F2471" s="37" t="str">
        <f t="shared" si="153"/>
        <v/>
      </c>
      <c r="G2471" s="37" t="str">
        <f>IF($J2471="mouvement",_xlfn.XLOOKUP('Base de données'!$B2471,$V:$V,$V:$V,0),"")</f>
        <v/>
      </c>
      <c r="H2471" s="37" t="str">
        <f t="shared" si="154"/>
        <v/>
      </c>
      <c r="I2471" s="37" t="str">
        <f>IF($J2471="mouvement",_xlfn.XLOOKUP('Base de données'!$B2471,$K:$K,$K:$K,0),"")</f>
        <v/>
      </c>
      <c r="J2471" s="38" t="str">
        <f>IF(AND(Y2471&lt;&gt;MAX(Y:Y),COUNTIF(K2471:V2471,'Base de données'!$B2471)&gt;0),"mouvement","")</f>
        <v/>
      </c>
      <c r="K2471" s="39" t="str">
        <f>IF(K$1&gt;$AE$1,"-",IFERROR(IF(DATEDIF('Base de données'!$A2471,K$1,"d")&lt;&gt;0,"",'Base de données'!$B2471),""))</f>
        <v/>
      </c>
      <c r="L2471" s="39" t="str">
        <f>IF(L$1&gt;$AE$1,"-",IFERROR(IF(DATEDIF('Base de données'!$A2471,L$1,"d")&lt;&gt;0,"",'Base de données'!$B2471),""))</f>
        <v/>
      </c>
      <c r="M2471" s="39" t="str">
        <f>IF(M$1&gt;$AE$1,"-",IFERROR(IF(DATEDIF('Base de données'!$A2471,M$1,"d")&lt;&gt;0,"",'Base de données'!$B2471),""))</f>
        <v/>
      </c>
      <c r="N2471" s="39" t="str">
        <f>IF(N$1&gt;$AE$1,"-",IFERROR(IF(DATEDIF('Base de données'!$A2471,N$1,"d")&lt;&gt;0,"",'Base de données'!$B2471),""))</f>
        <v/>
      </c>
      <c r="O2471" s="39" t="str">
        <f>IF(O$1&gt;$AE$1,"-",IFERROR(IF(DATEDIF('Base de données'!$A2471,O$1,"d")&lt;&gt;0,"",'Base de données'!$B2471),""))</f>
        <v/>
      </c>
      <c r="P2471" s="39" t="str">
        <f>IF(P$1&gt;$AE$1,"-",IFERROR(IF(DATEDIF('Base de données'!$A2471,P$1,"d")&lt;&gt;0,"",'Base de données'!$B2471),""))</f>
        <v/>
      </c>
      <c r="Q2471" s="39" t="str">
        <f>IF(Q$1&gt;$AE$1,"-",IFERROR(IF(DATEDIF('Base de données'!$A2471,Q$1,"d")&lt;&gt;0,"",'Base de données'!$B2471),""))</f>
        <v/>
      </c>
      <c r="R2471" s="39" t="str">
        <f>IF(R$1&gt;$AE$1,"-",IFERROR(IF(DATEDIF('Base de données'!$A2471,R$1,"d")&lt;&gt;0,"",'Base de données'!$B2471),""))</f>
        <v/>
      </c>
      <c r="S2471" s="39" t="str">
        <f>IF(S$1&gt;$AE$1,"-",IFERROR(IF(DATEDIF('Base de données'!$A2471,S$1,"d")&lt;&gt;0,"",'Base de données'!$B2471),""))</f>
        <v>U29UM</v>
      </c>
      <c r="T2471" s="39" t="str">
        <f>IF(T$1&gt;$AE$1,"-",IFERROR(IF(DATEDIF('Base de données'!$A2471,T$1,"d")&lt;&gt;0,"",'Base de données'!$B2471),""))</f>
        <v/>
      </c>
      <c r="U2471" s="39" t="str">
        <f>IF(U$1&gt;$AE$1,"-",IFERROR(IF(DATEDIF('Base de données'!$A2471,U$1,"d")&lt;&gt;0,"",'Base de données'!$B2471),""))</f>
        <v/>
      </c>
      <c r="V2471" s="39" t="str">
        <f>IF(V$1&gt;$AE$1,"-",IFERROR(IF(DATEDIF('Base de données'!$A2471,V$1,"d")&lt;&gt;0,"",'Base de données'!$B2471),""))</f>
        <v/>
      </c>
      <c r="W2471" s="34"/>
      <c r="X2471" s="30" t="str">
        <f>'Base de données'!$C2471&amp;" "&amp;'Base de données'!$D2471</f>
        <v>Schmitt Alix</v>
      </c>
      <c r="Y2471" s="31">
        <f>COUNTIF('Base de données'!$B:$B,'Base de données'!$B2471)</f>
        <v>12</v>
      </c>
      <c r="AA2471" s="87" cm="1">
        <f t="array" aca="1" ref="AA2471" ca="1">INDIRECT("'Base de données'!A" &amp; ROW(Y2471))</f>
        <v>45901</v>
      </c>
      <c r="AB2471" s="51" t="str" cm="1">
        <f t="array" aca="1" ref="AB2471" ca="1">INDIRECT("'Base de données'!B" &amp; ROW(Z2471))</f>
        <v>U29UM</v>
      </c>
    </row>
    <row r="2472" spans="1:28" x14ac:dyDescent="0.3">
      <c r="A2472" s="41" t="str">
        <f ca="1">IF(IF(AND($B2472&lt;&gt;"-",$B2472=$E2472),"Entrée et sortie","-")="Entrée et sortie",'Base de données'!$B2472,"-")</f>
        <v>-</v>
      </c>
      <c r="B2472" s="41" t="str">
        <f t="shared" ca="1" si="155"/>
        <v>-</v>
      </c>
      <c r="C2472" s="41" t="str">
        <f t="shared" ca="1" si="156"/>
        <v>-</v>
      </c>
      <c r="D2472" s="41" t="str">
        <f>IF($F2472="sortie en cours d'année",'Base de données'!$B2472,"-")</f>
        <v>-</v>
      </c>
      <c r="E2472" s="41" t="str">
        <f>IF($H2472="entrée en cours d'année",'Base de données'!$B2472,"-")</f>
        <v>-</v>
      </c>
      <c r="F2472" s="37" t="str">
        <f t="shared" si="153"/>
        <v/>
      </c>
      <c r="G2472" s="37" t="str">
        <f>IF($J2472="mouvement",_xlfn.XLOOKUP('Base de données'!$B2472,$V:$V,$V:$V,0),"")</f>
        <v/>
      </c>
      <c r="H2472" s="37" t="str">
        <f t="shared" si="154"/>
        <v/>
      </c>
      <c r="I2472" s="37" t="str">
        <f>IF($J2472="mouvement",_xlfn.XLOOKUP('Base de données'!$B2472,$K:$K,$K:$K,0),"")</f>
        <v/>
      </c>
      <c r="J2472" s="38" t="str">
        <f>IF(AND(Y2472&lt;&gt;MAX(Y:Y),COUNTIF(K2472:V2472,'Base de données'!$B2472)&gt;0),"mouvement","")</f>
        <v/>
      </c>
      <c r="K2472" s="39" t="str">
        <f>IF(K$1&gt;$AE$1,"-",IFERROR(IF(DATEDIF('Base de données'!$A2472,K$1,"d")&lt;&gt;0,"",'Base de données'!$B2472),""))</f>
        <v/>
      </c>
      <c r="L2472" s="39" t="str">
        <f>IF(L$1&gt;$AE$1,"-",IFERROR(IF(DATEDIF('Base de données'!$A2472,L$1,"d")&lt;&gt;0,"",'Base de données'!$B2472),""))</f>
        <v/>
      </c>
      <c r="M2472" s="39" t="str">
        <f>IF(M$1&gt;$AE$1,"-",IFERROR(IF(DATEDIF('Base de données'!$A2472,M$1,"d")&lt;&gt;0,"",'Base de données'!$B2472),""))</f>
        <v/>
      </c>
      <c r="N2472" s="39" t="str">
        <f>IF(N$1&gt;$AE$1,"-",IFERROR(IF(DATEDIF('Base de données'!$A2472,N$1,"d")&lt;&gt;0,"",'Base de données'!$B2472),""))</f>
        <v/>
      </c>
      <c r="O2472" s="39" t="str">
        <f>IF(O$1&gt;$AE$1,"-",IFERROR(IF(DATEDIF('Base de données'!$A2472,O$1,"d")&lt;&gt;0,"",'Base de données'!$B2472),""))</f>
        <v/>
      </c>
      <c r="P2472" s="39" t="str">
        <f>IF(P$1&gt;$AE$1,"-",IFERROR(IF(DATEDIF('Base de données'!$A2472,P$1,"d")&lt;&gt;0,"",'Base de données'!$B2472),""))</f>
        <v/>
      </c>
      <c r="Q2472" s="39" t="str">
        <f>IF(Q$1&gt;$AE$1,"-",IFERROR(IF(DATEDIF('Base de données'!$A2472,Q$1,"d")&lt;&gt;0,"",'Base de données'!$B2472),""))</f>
        <v/>
      </c>
      <c r="R2472" s="39" t="str">
        <f>IF(R$1&gt;$AE$1,"-",IFERROR(IF(DATEDIF('Base de données'!$A2472,R$1,"d")&lt;&gt;0,"",'Base de données'!$B2472),""))</f>
        <v/>
      </c>
      <c r="S2472" s="39" t="str">
        <f>IF(S$1&gt;$AE$1,"-",IFERROR(IF(DATEDIF('Base de données'!$A2472,S$1,"d")&lt;&gt;0,"",'Base de données'!$B2472),""))</f>
        <v>QL1M5</v>
      </c>
      <c r="T2472" s="39" t="str">
        <f>IF(T$1&gt;$AE$1,"-",IFERROR(IF(DATEDIF('Base de données'!$A2472,T$1,"d")&lt;&gt;0,"",'Base de données'!$B2472),""))</f>
        <v/>
      </c>
      <c r="U2472" s="39" t="str">
        <f>IF(U$1&gt;$AE$1,"-",IFERROR(IF(DATEDIF('Base de données'!$A2472,U$1,"d")&lt;&gt;0,"",'Base de données'!$B2472),""))</f>
        <v/>
      </c>
      <c r="V2472" s="39" t="str">
        <f>IF(V$1&gt;$AE$1,"-",IFERROR(IF(DATEDIF('Base de données'!$A2472,V$1,"d")&lt;&gt;0,"",'Base de données'!$B2472),""))</f>
        <v/>
      </c>
      <c r="W2472" s="34"/>
      <c r="X2472" s="30" t="str">
        <f>'Base de données'!$C2472&amp;" "&amp;'Base de données'!$D2472</f>
        <v>Leconte Stéphanie</v>
      </c>
      <c r="Y2472" s="31">
        <f>COUNTIF('Base de données'!$B:$B,'Base de données'!$B2472)</f>
        <v>12</v>
      </c>
      <c r="AA2472" s="87" cm="1">
        <f t="array" aca="1" ref="AA2472" ca="1">INDIRECT("'Base de données'!A" &amp; ROW(Y2472))</f>
        <v>45901</v>
      </c>
      <c r="AB2472" s="51" t="str" cm="1">
        <f t="array" aca="1" ref="AB2472" ca="1">INDIRECT("'Base de données'!B" &amp; ROW(Z2472))</f>
        <v>QL1M5</v>
      </c>
    </row>
    <row r="2473" spans="1:28" x14ac:dyDescent="0.3">
      <c r="A2473" s="41" t="str">
        <f ca="1">IF(IF(AND($B2473&lt;&gt;"-",$B2473=$E2473),"Entrée et sortie","-")="Entrée et sortie",'Base de données'!$B2473,"-")</f>
        <v>-</v>
      </c>
      <c r="B2473" s="41" t="str">
        <f t="shared" ca="1" si="155"/>
        <v>-</v>
      </c>
      <c r="C2473" s="41" t="str">
        <f t="shared" ca="1" si="156"/>
        <v>-</v>
      </c>
      <c r="D2473" s="41" t="str">
        <f>IF($F2473="sortie en cours d'année",'Base de données'!$B2473,"-")</f>
        <v>-</v>
      </c>
      <c r="E2473" s="41" t="str">
        <f>IF($H2473="entrée en cours d'année",'Base de données'!$B2473,"-")</f>
        <v>-</v>
      </c>
      <c r="F2473" s="37" t="str">
        <f t="shared" si="153"/>
        <v/>
      </c>
      <c r="G2473" s="37" t="str">
        <f>IF($J2473="mouvement",_xlfn.XLOOKUP('Base de données'!$B2473,$V:$V,$V:$V,0),"")</f>
        <v/>
      </c>
      <c r="H2473" s="37" t="str">
        <f t="shared" si="154"/>
        <v/>
      </c>
      <c r="I2473" s="37" t="str">
        <f>IF($J2473="mouvement",_xlfn.XLOOKUP('Base de données'!$B2473,$K:$K,$K:$K,0),"")</f>
        <v/>
      </c>
      <c r="J2473" s="38" t="str">
        <f>IF(AND(Y2473&lt;&gt;MAX(Y:Y),COUNTIF(K2473:V2473,'Base de données'!$B2473)&gt;0),"mouvement","")</f>
        <v/>
      </c>
      <c r="K2473" s="39" t="str">
        <f>IF(K$1&gt;$AE$1,"-",IFERROR(IF(DATEDIF('Base de données'!$A2473,K$1,"d")&lt;&gt;0,"",'Base de données'!$B2473),""))</f>
        <v/>
      </c>
      <c r="L2473" s="39" t="str">
        <f>IF(L$1&gt;$AE$1,"-",IFERROR(IF(DATEDIF('Base de données'!$A2473,L$1,"d")&lt;&gt;0,"",'Base de données'!$B2473),""))</f>
        <v/>
      </c>
      <c r="M2473" s="39" t="str">
        <f>IF(M$1&gt;$AE$1,"-",IFERROR(IF(DATEDIF('Base de données'!$A2473,M$1,"d")&lt;&gt;0,"",'Base de données'!$B2473),""))</f>
        <v/>
      </c>
      <c r="N2473" s="39" t="str">
        <f>IF(N$1&gt;$AE$1,"-",IFERROR(IF(DATEDIF('Base de données'!$A2473,N$1,"d")&lt;&gt;0,"",'Base de données'!$B2473),""))</f>
        <v/>
      </c>
      <c r="O2473" s="39" t="str">
        <f>IF(O$1&gt;$AE$1,"-",IFERROR(IF(DATEDIF('Base de données'!$A2473,O$1,"d")&lt;&gt;0,"",'Base de données'!$B2473),""))</f>
        <v/>
      </c>
      <c r="P2473" s="39" t="str">
        <f>IF(P$1&gt;$AE$1,"-",IFERROR(IF(DATEDIF('Base de données'!$A2473,P$1,"d")&lt;&gt;0,"",'Base de données'!$B2473),""))</f>
        <v/>
      </c>
      <c r="Q2473" s="39" t="str">
        <f>IF(Q$1&gt;$AE$1,"-",IFERROR(IF(DATEDIF('Base de données'!$A2473,Q$1,"d")&lt;&gt;0,"",'Base de données'!$B2473),""))</f>
        <v/>
      </c>
      <c r="R2473" s="39" t="str">
        <f>IF(R$1&gt;$AE$1,"-",IFERROR(IF(DATEDIF('Base de données'!$A2473,R$1,"d")&lt;&gt;0,"",'Base de données'!$B2473),""))</f>
        <v/>
      </c>
      <c r="S2473" s="39" t="str">
        <f>IF(S$1&gt;$AE$1,"-",IFERROR(IF(DATEDIF('Base de données'!$A2473,S$1,"d")&lt;&gt;0,"",'Base de données'!$B2473),""))</f>
        <v>SDNJA</v>
      </c>
      <c r="T2473" s="39" t="str">
        <f>IF(T$1&gt;$AE$1,"-",IFERROR(IF(DATEDIF('Base de données'!$A2473,T$1,"d")&lt;&gt;0,"",'Base de données'!$B2473),""))</f>
        <v/>
      </c>
      <c r="U2473" s="39" t="str">
        <f>IF(U$1&gt;$AE$1,"-",IFERROR(IF(DATEDIF('Base de données'!$A2473,U$1,"d")&lt;&gt;0,"",'Base de données'!$B2473),""))</f>
        <v/>
      </c>
      <c r="V2473" s="39" t="str">
        <f>IF(V$1&gt;$AE$1,"-",IFERROR(IF(DATEDIF('Base de données'!$A2473,V$1,"d")&lt;&gt;0,"",'Base de données'!$B2473),""))</f>
        <v/>
      </c>
      <c r="W2473" s="34"/>
      <c r="X2473" s="30" t="str">
        <f>'Base de données'!$C2473&amp;" "&amp;'Base de données'!$D2473</f>
        <v>Thierry Marianne</v>
      </c>
      <c r="Y2473" s="31">
        <f>COUNTIF('Base de données'!$B:$B,'Base de données'!$B2473)</f>
        <v>12</v>
      </c>
      <c r="AA2473" s="87" cm="1">
        <f t="array" aca="1" ref="AA2473" ca="1">INDIRECT("'Base de données'!A" &amp; ROW(Y2473))</f>
        <v>45901</v>
      </c>
      <c r="AB2473" s="51" t="str" cm="1">
        <f t="array" aca="1" ref="AB2473" ca="1">INDIRECT("'Base de données'!B" &amp; ROW(Z2473))</f>
        <v>SDNJA</v>
      </c>
    </row>
    <row r="2474" spans="1:28" x14ac:dyDescent="0.3">
      <c r="A2474" s="41" t="str">
        <f ca="1">IF(IF(AND($B2474&lt;&gt;"-",$B2474=$E2474),"Entrée et sortie","-")="Entrée et sortie",'Base de données'!$B2474,"-")</f>
        <v>-</v>
      </c>
      <c r="B2474" s="41" t="str">
        <f t="shared" ca="1" si="155"/>
        <v>-</v>
      </c>
      <c r="C2474" s="41" t="str">
        <f t="shared" ca="1" si="156"/>
        <v>-</v>
      </c>
      <c r="D2474" s="41" t="str">
        <f>IF($F2474="sortie en cours d'année",'Base de données'!$B2474,"-")</f>
        <v>-</v>
      </c>
      <c r="E2474" s="41" t="str">
        <f>IF($H2474="entrée en cours d'année",'Base de données'!$B2474,"-")</f>
        <v>-</v>
      </c>
      <c r="F2474" s="37" t="str">
        <f t="shared" si="153"/>
        <v/>
      </c>
      <c r="G2474" s="37" t="str">
        <f>IF($J2474="mouvement",_xlfn.XLOOKUP('Base de données'!$B2474,$V:$V,$V:$V,0),"")</f>
        <v/>
      </c>
      <c r="H2474" s="37" t="str">
        <f t="shared" si="154"/>
        <v/>
      </c>
      <c r="I2474" s="37" t="str">
        <f>IF($J2474="mouvement",_xlfn.XLOOKUP('Base de données'!$B2474,$K:$K,$K:$K,0),"")</f>
        <v/>
      </c>
      <c r="J2474" s="38" t="str">
        <f>IF(AND(Y2474&lt;&gt;MAX(Y:Y),COUNTIF(K2474:V2474,'Base de données'!$B2474)&gt;0),"mouvement","")</f>
        <v/>
      </c>
      <c r="K2474" s="39" t="str">
        <f>IF(K$1&gt;$AE$1,"-",IFERROR(IF(DATEDIF('Base de données'!$A2474,K$1,"d")&lt;&gt;0,"",'Base de données'!$B2474),""))</f>
        <v/>
      </c>
      <c r="L2474" s="39" t="str">
        <f>IF(L$1&gt;$AE$1,"-",IFERROR(IF(DATEDIF('Base de données'!$A2474,L$1,"d")&lt;&gt;0,"",'Base de données'!$B2474),""))</f>
        <v/>
      </c>
      <c r="M2474" s="39" t="str">
        <f>IF(M$1&gt;$AE$1,"-",IFERROR(IF(DATEDIF('Base de données'!$A2474,M$1,"d")&lt;&gt;0,"",'Base de données'!$B2474),""))</f>
        <v/>
      </c>
      <c r="N2474" s="39" t="str">
        <f>IF(N$1&gt;$AE$1,"-",IFERROR(IF(DATEDIF('Base de données'!$A2474,N$1,"d")&lt;&gt;0,"",'Base de données'!$B2474),""))</f>
        <v/>
      </c>
      <c r="O2474" s="39" t="str">
        <f>IF(O$1&gt;$AE$1,"-",IFERROR(IF(DATEDIF('Base de données'!$A2474,O$1,"d")&lt;&gt;0,"",'Base de données'!$B2474),""))</f>
        <v/>
      </c>
      <c r="P2474" s="39" t="str">
        <f>IF(P$1&gt;$AE$1,"-",IFERROR(IF(DATEDIF('Base de données'!$A2474,P$1,"d")&lt;&gt;0,"",'Base de données'!$B2474),""))</f>
        <v/>
      </c>
      <c r="Q2474" s="39" t="str">
        <f>IF(Q$1&gt;$AE$1,"-",IFERROR(IF(DATEDIF('Base de données'!$A2474,Q$1,"d")&lt;&gt;0,"",'Base de données'!$B2474),""))</f>
        <v/>
      </c>
      <c r="R2474" s="39" t="str">
        <f>IF(R$1&gt;$AE$1,"-",IFERROR(IF(DATEDIF('Base de données'!$A2474,R$1,"d")&lt;&gt;0,"",'Base de données'!$B2474),""))</f>
        <v/>
      </c>
      <c r="S2474" s="39" t="str">
        <f>IF(S$1&gt;$AE$1,"-",IFERROR(IF(DATEDIF('Base de données'!$A2474,S$1,"d")&lt;&gt;0,"",'Base de données'!$B2474),""))</f>
        <v>HJK4E</v>
      </c>
      <c r="T2474" s="39" t="str">
        <f>IF(T$1&gt;$AE$1,"-",IFERROR(IF(DATEDIF('Base de données'!$A2474,T$1,"d")&lt;&gt;0,"",'Base de données'!$B2474),""))</f>
        <v/>
      </c>
      <c r="U2474" s="39" t="str">
        <f>IF(U$1&gt;$AE$1,"-",IFERROR(IF(DATEDIF('Base de données'!$A2474,U$1,"d")&lt;&gt;0,"",'Base de données'!$B2474),""))</f>
        <v/>
      </c>
      <c r="V2474" s="39" t="str">
        <f>IF(V$1&gt;$AE$1,"-",IFERROR(IF(DATEDIF('Base de données'!$A2474,V$1,"d")&lt;&gt;0,"",'Base de données'!$B2474),""))</f>
        <v/>
      </c>
      <c r="W2474" s="34"/>
      <c r="X2474" s="30" t="str">
        <f>'Base de données'!$C2474&amp;" "&amp;'Base de données'!$D2474</f>
        <v>Thierry Jean</v>
      </c>
      <c r="Y2474" s="31">
        <f>COUNTIF('Base de données'!$B:$B,'Base de données'!$B2474)</f>
        <v>12</v>
      </c>
      <c r="AA2474" s="87" cm="1">
        <f t="array" aca="1" ref="AA2474" ca="1">INDIRECT("'Base de données'!A" &amp; ROW(Y2474))</f>
        <v>45901</v>
      </c>
      <c r="AB2474" s="51" t="str" cm="1">
        <f t="array" aca="1" ref="AB2474" ca="1">INDIRECT("'Base de données'!B" &amp; ROW(Z2474))</f>
        <v>HJK4E</v>
      </c>
    </row>
    <row r="2475" spans="1:28" x14ac:dyDescent="0.3">
      <c r="A2475" s="41" t="str">
        <f ca="1">IF(IF(AND($B2475&lt;&gt;"-",$B2475=$E2475),"Entrée et sortie","-")="Entrée et sortie",'Base de données'!$B2475,"-")</f>
        <v>-</v>
      </c>
      <c r="B2475" s="41" t="str">
        <f t="shared" ca="1" si="155"/>
        <v>-</v>
      </c>
      <c r="C2475" s="41" t="str">
        <f t="shared" ca="1" si="156"/>
        <v>-</v>
      </c>
      <c r="D2475" s="41" t="str">
        <f>IF($F2475="sortie en cours d'année",'Base de données'!$B2475,"-")</f>
        <v>-</v>
      </c>
      <c r="E2475" s="41" t="str">
        <f>IF($H2475="entrée en cours d'année",'Base de données'!$B2475,"-")</f>
        <v>-</v>
      </c>
      <c r="F2475" s="37" t="str">
        <f t="shared" si="153"/>
        <v/>
      </c>
      <c r="G2475" s="37" t="str">
        <f>IF($J2475="mouvement",_xlfn.XLOOKUP('Base de données'!$B2475,$V:$V,$V:$V,0),"")</f>
        <v/>
      </c>
      <c r="H2475" s="37" t="str">
        <f t="shared" si="154"/>
        <v/>
      </c>
      <c r="I2475" s="37" t="str">
        <f>IF($J2475="mouvement",_xlfn.XLOOKUP('Base de données'!$B2475,$K:$K,$K:$K,0),"")</f>
        <v/>
      </c>
      <c r="J2475" s="38" t="str">
        <f>IF(AND(Y2475&lt;&gt;MAX(Y:Y),COUNTIF(K2475:V2475,'Base de données'!$B2475)&gt;0),"mouvement","")</f>
        <v/>
      </c>
      <c r="K2475" s="39" t="str">
        <f>IF(K$1&gt;$AE$1,"-",IFERROR(IF(DATEDIF('Base de données'!$A2475,K$1,"d")&lt;&gt;0,"",'Base de données'!$B2475),""))</f>
        <v/>
      </c>
      <c r="L2475" s="39" t="str">
        <f>IF(L$1&gt;$AE$1,"-",IFERROR(IF(DATEDIF('Base de données'!$A2475,L$1,"d")&lt;&gt;0,"",'Base de données'!$B2475),""))</f>
        <v/>
      </c>
      <c r="M2475" s="39" t="str">
        <f>IF(M$1&gt;$AE$1,"-",IFERROR(IF(DATEDIF('Base de données'!$A2475,M$1,"d")&lt;&gt;0,"",'Base de données'!$B2475),""))</f>
        <v/>
      </c>
      <c r="N2475" s="39" t="str">
        <f>IF(N$1&gt;$AE$1,"-",IFERROR(IF(DATEDIF('Base de données'!$A2475,N$1,"d")&lt;&gt;0,"",'Base de données'!$B2475),""))</f>
        <v/>
      </c>
      <c r="O2475" s="39" t="str">
        <f>IF(O$1&gt;$AE$1,"-",IFERROR(IF(DATEDIF('Base de données'!$A2475,O$1,"d")&lt;&gt;0,"",'Base de données'!$B2475),""))</f>
        <v/>
      </c>
      <c r="P2475" s="39" t="str">
        <f>IF(P$1&gt;$AE$1,"-",IFERROR(IF(DATEDIF('Base de données'!$A2475,P$1,"d")&lt;&gt;0,"",'Base de données'!$B2475),""))</f>
        <v/>
      </c>
      <c r="Q2475" s="39" t="str">
        <f>IF(Q$1&gt;$AE$1,"-",IFERROR(IF(DATEDIF('Base de données'!$A2475,Q$1,"d")&lt;&gt;0,"",'Base de données'!$B2475),""))</f>
        <v/>
      </c>
      <c r="R2475" s="39" t="str">
        <f>IF(R$1&gt;$AE$1,"-",IFERROR(IF(DATEDIF('Base de données'!$A2475,R$1,"d")&lt;&gt;0,"",'Base de données'!$B2475),""))</f>
        <v/>
      </c>
      <c r="S2475" s="39" t="str">
        <f>IF(S$1&gt;$AE$1,"-",IFERROR(IF(DATEDIF('Base de données'!$A2475,S$1,"d")&lt;&gt;0,"",'Base de données'!$B2475),""))</f>
        <v>FZTZM</v>
      </c>
      <c r="T2475" s="39" t="str">
        <f>IF(T$1&gt;$AE$1,"-",IFERROR(IF(DATEDIF('Base de données'!$A2475,T$1,"d")&lt;&gt;0,"",'Base de données'!$B2475),""))</f>
        <v/>
      </c>
      <c r="U2475" s="39" t="str">
        <f>IF(U$1&gt;$AE$1,"-",IFERROR(IF(DATEDIF('Base de données'!$A2475,U$1,"d")&lt;&gt;0,"",'Base de données'!$B2475),""))</f>
        <v/>
      </c>
      <c r="V2475" s="39" t="str">
        <f>IF(V$1&gt;$AE$1,"-",IFERROR(IF(DATEDIF('Base de données'!$A2475,V$1,"d")&lt;&gt;0,"",'Base de données'!$B2475),""))</f>
        <v/>
      </c>
      <c r="W2475" s="34"/>
      <c r="X2475" s="30" t="str">
        <f>'Base de données'!$C2475&amp;" "&amp;'Base de données'!$D2475</f>
        <v>Le Goff Sébastien</v>
      </c>
      <c r="Y2475" s="31">
        <f>COUNTIF('Base de données'!$B:$B,'Base de données'!$B2475)</f>
        <v>12</v>
      </c>
      <c r="AA2475" s="87" cm="1">
        <f t="array" aca="1" ref="AA2475" ca="1">INDIRECT("'Base de données'!A" &amp; ROW(Y2475))</f>
        <v>45901</v>
      </c>
      <c r="AB2475" s="51" t="str" cm="1">
        <f t="array" aca="1" ref="AB2475" ca="1">INDIRECT("'Base de données'!B" &amp; ROW(Z2475))</f>
        <v>FZTZM</v>
      </c>
    </row>
    <row r="2476" spans="1:28" x14ac:dyDescent="0.3">
      <c r="A2476" s="41" t="str">
        <f ca="1">IF(IF(AND($B2476&lt;&gt;"-",$B2476=$E2476),"Entrée et sortie","-")="Entrée et sortie",'Base de données'!$B2476,"-")</f>
        <v>-</v>
      </c>
      <c r="B2476" s="41" t="str">
        <f t="shared" ca="1" si="155"/>
        <v>WXLIG</v>
      </c>
      <c r="C2476" s="41" t="str">
        <f t="shared" ca="1" si="156"/>
        <v>WXLIG</v>
      </c>
      <c r="D2476" s="41" t="str">
        <f>IF($F2476="sortie en cours d'année",'Base de données'!$B2476,"-")</f>
        <v>WXLIG</v>
      </c>
      <c r="E2476" s="41" t="str">
        <f>IF($H2476="entrée en cours d'année",'Base de données'!$B2476,"-")</f>
        <v>-</v>
      </c>
      <c r="F2476" s="37" t="str">
        <f t="shared" si="153"/>
        <v>sortie en cours d'année</v>
      </c>
      <c r="G2476" s="37">
        <f>IF($J2476="mouvement",_xlfn.XLOOKUP('Base de données'!$B2476,$V:$V,$V:$V,0),"")</f>
        <v>0</v>
      </c>
      <c r="H2476" s="37" t="str">
        <f t="shared" si="154"/>
        <v/>
      </c>
      <c r="I2476" s="37" t="str">
        <f>IF($J2476="mouvement",_xlfn.XLOOKUP('Base de données'!$B2476,$K:$K,$K:$K,0),"")</f>
        <v>WXLIG</v>
      </c>
      <c r="J2476" s="38" t="str">
        <f>IF(AND(Y2476&lt;&gt;MAX(Y:Y),COUNTIF(K2476:V2476,'Base de données'!$B2476)&gt;0),"mouvement","")</f>
        <v>mouvement</v>
      </c>
      <c r="K2476" s="39" t="str">
        <f>IF(K$1&gt;$AE$1,"-",IFERROR(IF(DATEDIF('Base de données'!$A2476,K$1,"d")&lt;&gt;0,"",'Base de données'!$B2476),""))</f>
        <v/>
      </c>
      <c r="L2476" s="39" t="str">
        <f>IF(L$1&gt;$AE$1,"-",IFERROR(IF(DATEDIF('Base de données'!$A2476,L$1,"d")&lt;&gt;0,"",'Base de données'!$B2476),""))</f>
        <v/>
      </c>
      <c r="M2476" s="39" t="str">
        <f>IF(M$1&gt;$AE$1,"-",IFERROR(IF(DATEDIF('Base de données'!$A2476,M$1,"d")&lt;&gt;0,"",'Base de données'!$B2476),""))</f>
        <v/>
      </c>
      <c r="N2476" s="39" t="str">
        <f>IF(N$1&gt;$AE$1,"-",IFERROR(IF(DATEDIF('Base de données'!$A2476,N$1,"d")&lt;&gt;0,"",'Base de données'!$B2476),""))</f>
        <v/>
      </c>
      <c r="O2476" s="39" t="str">
        <f>IF(O$1&gt;$AE$1,"-",IFERROR(IF(DATEDIF('Base de données'!$A2476,O$1,"d")&lt;&gt;0,"",'Base de données'!$B2476),""))</f>
        <v/>
      </c>
      <c r="P2476" s="39" t="str">
        <f>IF(P$1&gt;$AE$1,"-",IFERROR(IF(DATEDIF('Base de données'!$A2476,P$1,"d")&lt;&gt;0,"",'Base de données'!$B2476),""))</f>
        <v/>
      </c>
      <c r="Q2476" s="39" t="str">
        <f>IF(Q$1&gt;$AE$1,"-",IFERROR(IF(DATEDIF('Base de données'!$A2476,Q$1,"d")&lt;&gt;0,"",'Base de données'!$B2476),""))</f>
        <v/>
      </c>
      <c r="R2476" s="39" t="str">
        <f>IF(R$1&gt;$AE$1,"-",IFERROR(IF(DATEDIF('Base de données'!$A2476,R$1,"d")&lt;&gt;0,"",'Base de données'!$B2476),""))</f>
        <v/>
      </c>
      <c r="S2476" s="39" t="str">
        <f>IF(S$1&gt;$AE$1,"-",IFERROR(IF(DATEDIF('Base de données'!$A2476,S$1,"d")&lt;&gt;0,"",'Base de données'!$B2476),""))</f>
        <v>WXLIG</v>
      </c>
      <c r="T2476" s="39" t="str">
        <f>IF(T$1&gt;$AE$1,"-",IFERROR(IF(DATEDIF('Base de données'!$A2476,T$1,"d")&lt;&gt;0,"",'Base de données'!$B2476),""))</f>
        <v/>
      </c>
      <c r="U2476" s="39" t="str">
        <f>IF(U$1&gt;$AE$1,"-",IFERROR(IF(DATEDIF('Base de données'!$A2476,U$1,"d")&lt;&gt;0,"",'Base de données'!$B2476),""))</f>
        <v/>
      </c>
      <c r="V2476" s="39" t="str">
        <f>IF(V$1&gt;$AE$1,"-",IFERROR(IF(DATEDIF('Base de données'!$A2476,V$1,"d")&lt;&gt;0,"",'Base de données'!$B2476),""))</f>
        <v/>
      </c>
      <c r="W2476" s="34"/>
      <c r="X2476" s="30" t="str">
        <f>'Base de données'!$C2476&amp;" "&amp;'Base de données'!$D2476</f>
        <v>Pichon Étienne</v>
      </c>
      <c r="Y2476" s="31">
        <f>COUNTIF('Base de données'!$B:$B,'Base de données'!$B2476)</f>
        <v>10</v>
      </c>
      <c r="AA2476" s="87" cm="1">
        <f t="array" aca="1" ref="AA2476" ca="1">INDIRECT("'Base de données'!A" &amp; ROW(Y2476))</f>
        <v>45901</v>
      </c>
      <c r="AB2476" s="51" t="str" cm="1">
        <f t="array" aca="1" ref="AB2476" ca="1">INDIRECT("'Base de données'!B" &amp; ROW(Z2476))</f>
        <v>WXLIG</v>
      </c>
    </row>
    <row r="2477" spans="1:28" x14ac:dyDescent="0.3">
      <c r="A2477" s="41" t="str">
        <f ca="1">IF(IF(AND($B2477&lt;&gt;"-",$B2477=$E2477),"Entrée et sortie","-")="Entrée et sortie",'Base de données'!$B2477,"-")</f>
        <v>-</v>
      </c>
      <c r="B2477" s="41" t="str">
        <f t="shared" ca="1" si="155"/>
        <v>-</v>
      </c>
      <c r="C2477" s="41" t="str">
        <f t="shared" ca="1" si="156"/>
        <v>-</v>
      </c>
      <c r="D2477" s="41" t="str">
        <f>IF($F2477="sortie en cours d'année",'Base de données'!$B2477,"-")</f>
        <v>-</v>
      </c>
      <c r="E2477" s="41" t="str">
        <f>IF($H2477="entrée en cours d'année",'Base de données'!$B2477,"-")</f>
        <v>-</v>
      </c>
      <c r="F2477" s="37" t="str">
        <f t="shared" si="153"/>
        <v/>
      </c>
      <c r="G2477" s="37" t="str">
        <f>IF($J2477="mouvement",_xlfn.XLOOKUP('Base de données'!$B2477,$V:$V,$V:$V,0),"")</f>
        <v/>
      </c>
      <c r="H2477" s="37" t="str">
        <f t="shared" si="154"/>
        <v/>
      </c>
      <c r="I2477" s="37" t="str">
        <f>IF($J2477="mouvement",_xlfn.XLOOKUP('Base de données'!$B2477,$K:$K,$K:$K,0),"")</f>
        <v/>
      </c>
      <c r="J2477" s="38" t="str">
        <f>IF(AND(Y2477&lt;&gt;MAX(Y:Y),COUNTIF(K2477:V2477,'Base de données'!$B2477)&gt;0),"mouvement","")</f>
        <v/>
      </c>
      <c r="K2477" s="39" t="str">
        <f>IF(K$1&gt;$AE$1,"-",IFERROR(IF(DATEDIF('Base de données'!$A2477,K$1,"d")&lt;&gt;0,"",'Base de données'!$B2477),""))</f>
        <v/>
      </c>
      <c r="L2477" s="39" t="str">
        <f>IF(L$1&gt;$AE$1,"-",IFERROR(IF(DATEDIF('Base de données'!$A2477,L$1,"d")&lt;&gt;0,"",'Base de données'!$B2477),""))</f>
        <v/>
      </c>
      <c r="M2477" s="39" t="str">
        <f>IF(M$1&gt;$AE$1,"-",IFERROR(IF(DATEDIF('Base de données'!$A2477,M$1,"d")&lt;&gt;0,"",'Base de données'!$B2477),""))</f>
        <v/>
      </c>
      <c r="N2477" s="39" t="str">
        <f>IF(N$1&gt;$AE$1,"-",IFERROR(IF(DATEDIF('Base de données'!$A2477,N$1,"d")&lt;&gt;0,"",'Base de données'!$B2477),""))</f>
        <v/>
      </c>
      <c r="O2477" s="39" t="str">
        <f>IF(O$1&gt;$AE$1,"-",IFERROR(IF(DATEDIF('Base de données'!$A2477,O$1,"d")&lt;&gt;0,"",'Base de données'!$B2477),""))</f>
        <v/>
      </c>
      <c r="P2477" s="39" t="str">
        <f>IF(P$1&gt;$AE$1,"-",IFERROR(IF(DATEDIF('Base de données'!$A2477,P$1,"d")&lt;&gt;0,"",'Base de données'!$B2477),""))</f>
        <v/>
      </c>
      <c r="Q2477" s="39" t="str">
        <f>IF(Q$1&gt;$AE$1,"-",IFERROR(IF(DATEDIF('Base de données'!$A2477,Q$1,"d")&lt;&gt;0,"",'Base de données'!$B2477),""))</f>
        <v/>
      </c>
      <c r="R2477" s="39" t="str">
        <f>IF(R$1&gt;$AE$1,"-",IFERROR(IF(DATEDIF('Base de données'!$A2477,R$1,"d")&lt;&gt;0,"",'Base de données'!$B2477),""))</f>
        <v/>
      </c>
      <c r="S2477" s="39" t="str">
        <f>IF(S$1&gt;$AE$1,"-",IFERROR(IF(DATEDIF('Base de données'!$A2477,S$1,"d")&lt;&gt;0,"",'Base de données'!$B2477),""))</f>
        <v>DQ4RC</v>
      </c>
      <c r="T2477" s="39" t="str">
        <f>IF(T$1&gt;$AE$1,"-",IFERROR(IF(DATEDIF('Base de données'!$A2477,T$1,"d")&lt;&gt;0,"",'Base de données'!$B2477),""))</f>
        <v/>
      </c>
      <c r="U2477" s="39" t="str">
        <f>IF(U$1&gt;$AE$1,"-",IFERROR(IF(DATEDIF('Base de données'!$A2477,U$1,"d")&lt;&gt;0,"",'Base de données'!$B2477),""))</f>
        <v/>
      </c>
      <c r="V2477" s="39" t="str">
        <f>IF(V$1&gt;$AE$1,"-",IFERROR(IF(DATEDIF('Base de données'!$A2477,V$1,"d")&lt;&gt;0,"",'Base de données'!$B2477),""))</f>
        <v/>
      </c>
      <c r="W2477" s="34"/>
      <c r="X2477" s="30" t="str">
        <f>'Base de données'!$C2477&amp;" "&amp;'Base de données'!$D2477</f>
        <v>Paris Adrien</v>
      </c>
      <c r="Y2477" s="31">
        <f>COUNTIF('Base de données'!$B:$B,'Base de données'!$B2477)</f>
        <v>12</v>
      </c>
      <c r="AA2477" s="87" cm="1">
        <f t="array" aca="1" ref="AA2477" ca="1">INDIRECT("'Base de données'!A" &amp; ROW(Y2477))</f>
        <v>45901</v>
      </c>
      <c r="AB2477" s="51" t="str" cm="1">
        <f t="array" aca="1" ref="AB2477" ca="1">INDIRECT("'Base de données'!B" &amp; ROW(Z2477))</f>
        <v>DQ4RC</v>
      </c>
    </row>
    <row r="2478" spans="1:28" x14ac:dyDescent="0.3">
      <c r="A2478" s="41" t="str">
        <f ca="1">IF(IF(AND($B2478&lt;&gt;"-",$B2478=$E2478),"Entrée et sortie","-")="Entrée et sortie",'Base de données'!$B2478,"-")</f>
        <v>-</v>
      </c>
      <c r="B2478" s="41" t="str">
        <f t="shared" ca="1" si="155"/>
        <v>-</v>
      </c>
      <c r="C2478" s="41" t="str">
        <f t="shared" ca="1" si="156"/>
        <v>-</v>
      </c>
      <c r="D2478" s="41" t="str">
        <f>IF($F2478="sortie en cours d'année",'Base de données'!$B2478,"-")</f>
        <v>-</v>
      </c>
      <c r="E2478" s="41" t="str">
        <f>IF($H2478="entrée en cours d'année",'Base de données'!$B2478,"-")</f>
        <v>-</v>
      </c>
      <c r="F2478" s="37" t="str">
        <f t="shared" si="153"/>
        <v/>
      </c>
      <c r="G2478" s="37" t="str">
        <f>IF($J2478="mouvement",_xlfn.XLOOKUP('Base de données'!$B2478,$V:$V,$V:$V,0),"")</f>
        <v/>
      </c>
      <c r="H2478" s="37" t="str">
        <f t="shared" si="154"/>
        <v/>
      </c>
      <c r="I2478" s="37" t="str">
        <f>IF($J2478="mouvement",_xlfn.XLOOKUP('Base de données'!$B2478,$K:$K,$K:$K,0),"")</f>
        <v/>
      </c>
      <c r="J2478" s="38" t="str">
        <f>IF(AND(Y2478&lt;&gt;MAX(Y:Y),COUNTIF(K2478:V2478,'Base de données'!$B2478)&gt;0),"mouvement","")</f>
        <v/>
      </c>
      <c r="K2478" s="39" t="str">
        <f>IF(K$1&gt;$AE$1,"-",IFERROR(IF(DATEDIF('Base de données'!$A2478,K$1,"d")&lt;&gt;0,"",'Base de données'!$B2478),""))</f>
        <v/>
      </c>
      <c r="L2478" s="39" t="str">
        <f>IF(L$1&gt;$AE$1,"-",IFERROR(IF(DATEDIF('Base de données'!$A2478,L$1,"d")&lt;&gt;0,"",'Base de données'!$B2478),""))</f>
        <v/>
      </c>
      <c r="M2478" s="39" t="str">
        <f>IF(M$1&gt;$AE$1,"-",IFERROR(IF(DATEDIF('Base de données'!$A2478,M$1,"d")&lt;&gt;0,"",'Base de données'!$B2478),""))</f>
        <v/>
      </c>
      <c r="N2478" s="39" t="str">
        <f>IF(N$1&gt;$AE$1,"-",IFERROR(IF(DATEDIF('Base de données'!$A2478,N$1,"d")&lt;&gt;0,"",'Base de données'!$B2478),""))</f>
        <v/>
      </c>
      <c r="O2478" s="39" t="str">
        <f>IF(O$1&gt;$AE$1,"-",IFERROR(IF(DATEDIF('Base de données'!$A2478,O$1,"d")&lt;&gt;0,"",'Base de données'!$B2478),""))</f>
        <v/>
      </c>
      <c r="P2478" s="39" t="str">
        <f>IF(P$1&gt;$AE$1,"-",IFERROR(IF(DATEDIF('Base de données'!$A2478,P$1,"d")&lt;&gt;0,"",'Base de données'!$B2478),""))</f>
        <v/>
      </c>
      <c r="Q2478" s="39" t="str">
        <f>IF(Q$1&gt;$AE$1,"-",IFERROR(IF(DATEDIF('Base de données'!$A2478,Q$1,"d")&lt;&gt;0,"",'Base de données'!$B2478),""))</f>
        <v/>
      </c>
      <c r="R2478" s="39" t="str">
        <f>IF(R$1&gt;$AE$1,"-",IFERROR(IF(DATEDIF('Base de données'!$A2478,R$1,"d")&lt;&gt;0,"",'Base de données'!$B2478),""))</f>
        <v/>
      </c>
      <c r="S2478" s="39" t="str">
        <f>IF(S$1&gt;$AE$1,"-",IFERROR(IF(DATEDIF('Base de données'!$A2478,S$1,"d")&lt;&gt;0,"",'Base de données'!$B2478),""))</f>
        <v>1XIA0</v>
      </c>
      <c r="T2478" s="39" t="str">
        <f>IF(T$1&gt;$AE$1,"-",IFERROR(IF(DATEDIF('Base de données'!$A2478,T$1,"d")&lt;&gt;0,"",'Base de données'!$B2478),""))</f>
        <v/>
      </c>
      <c r="U2478" s="39" t="str">
        <f>IF(U$1&gt;$AE$1,"-",IFERROR(IF(DATEDIF('Base de données'!$A2478,U$1,"d")&lt;&gt;0,"",'Base de données'!$B2478),""))</f>
        <v/>
      </c>
      <c r="V2478" s="39" t="str">
        <f>IF(V$1&gt;$AE$1,"-",IFERROR(IF(DATEDIF('Base de données'!$A2478,V$1,"d")&lt;&gt;0,"",'Base de données'!$B2478),""))</f>
        <v/>
      </c>
      <c r="W2478" s="34"/>
      <c r="X2478" s="30" t="str">
        <f>'Base de données'!$C2478&amp;" "&amp;'Base de données'!$D2478</f>
        <v>Pons Georges</v>
      </c>
      <c r="Y2478" s="31">
        <f>COUNTIF('Base de données'!$B:$B,'Base de données'!$B2478)</f>
        <v>12</v>
      </c>
      <c r="AA2478" s="87" cm="1">
        <f t="array" aca="1" ref="AA2478" ca="1">INDIRECT("'Base de données'!A" &amp; ROW(Y2478))</f>
        <v>45901</v>
      </c>
      <c r="AB2478" s="51" t="str" cm="1">
        <f t="array" aca="1" ref="AB2478" ca="1">INDIRECT("'Base de données'!B" &amp; ROW(Z2478))</f>
        <v>1XIA0</v>
      </c>
    </row>
    <row r="2479" spans="1:28" x14ac:dyDescent="0.3">
      <c r="A2479" s="41" t="str">
        <f ca="1">IF(IF(AND($B2479&lt;&gt;"-",$B2479=$E2479),"Entrée et sortie","-")="Entrée et sortie",'Base de données'!$B2479,"-")</f>
        <v>-</v>
      </c>
      <c r="B2479" s="41" t="str">
        <f t="shared" ca="1" si="155"/>
        <v>-</v>
      </c>
      <c r="C2479" s="41" t="str">
        <f t="shared" ca="1" si="156"/>
        <v>-</v>
      </c>
      <c r="D2479" s="41" t="str">
        <f>IF($F2479="sortie en cours d'année",'Base de données'!$B2479,"-")</f>
        <v>-</v>
      </c>
      <c r="E2479" s="41" t="str">
        <f>IF($H2479="entrée en cours d'année",'Base de données'!$B2479,"-")</f>
        <v>-</v>
      </c>
      <c r="F2479" s="37" t="str">
        <f t="shared" si="153"/>
        <v/>
      </c>
      <c r="G2479" s="37" t="str">
        <f>IF($J2479="mouvement",_xlfn.XLOOKUP('Base de données'!$B2479,$V:$V,$V:$V,0),"")</f>
        <v/>
      </c>
      <c r="H2479" s="37" t="str">
        <f t="shared" si="154"/>
        <v/>
      </c>
      <c r="I2479" s="37" t="str">
        <f>IF($J2479="mouvement",_xlfn.XLOOKUP('Base de données'!$B2479,$K:$K,$K:$K,0),"")</f>
        <v/>
      </c>
      <c r="J2479" s="38" t="str">
        <f>IF(AND(Y2479&lt;&gt;MAX(Y:Y),COUNTIF(K2479:V2479,'Base de données'!$B2479)&gt;0),"mouvement","")</f>
        <v/>
      </c>
      <c r="K2479" s="39" t="str">
        <f>IF(K$1&gt;$AE$1,"-",IFERROR(IF(DATEDIF('Base de données'!$A2479,K$1,"d")&lt;&gt;0,"",'Base de données'!$B2479),""))</f>
        <v/>
      </c>
      <c r="L2479" s="39" t="str">
        <f>IF(L$1&gt;$AE$1,"-",IFERROR(IF(DATEDIF('Base de données'!$A2479,L$1,"d")&lt;&gt;0,"",'Base de données'!$B2479),""))</f>
        <v/>
      </c>
      <c r="M2479" s="39" t="str">
        <f>IF(M$1&gt;$AE$1,"-",IFERROR(IF(DATEDIF('Base de données'!$A2479,M$1,"d")&lt;&gt;0,"",'Base de données'!$B2479),""))</f>
        <v/>
      </c>
      <c r="N2479" s="39" t="str">
        <f>IF(N$1&gt;$AE$1,"-",IFERROR(IF(DATEDIF('Base de données'!$A2479,N$1,"d")&lt;&gt;0,"",'Base de données'!$B2479),""))</f>
        <v/>
      </c>
      <c r="O2479" s="39" t="str">
        <f>IF(O$1&gt;$AE$1,"-",IFERROR(IF(DATEDIF('Base de données'!$A2479,O$1,"d")&lt;&gt;0,"",'Base de données'!$B2479),""))</f>
        <v/>
      </c>
      <c r="P2479" s="39" t="str">
        <f>IF(P$1&gt;$AE$1,"-",IFERROR(IF(DATEDIF('Base de données'!$A2479,P$1,"d")&lt;&gt;0,"",'Base de données'!$B2479),""))</f>
        <v/>
      </c>
      <c r="Q2479" s="39" t="str">
        <f>IF(Q$1&gt;$AE$1,"-",IFERROR(IF(DATEDIF('Base de données'!$A2479,Q$1,"d")&lt;&gt;0,"",'Base de données'!$B2479),""))</f>
        <v/>
      </c>
      <c r="R2479" s="39" t="str">
        <f>IF(R$1&gt;$AE$1,"-",IFERROR(IF(DATEDIF('Base de données'!$A2479,R$1,"d")&lt;&gt;0,"",'Base de données'!$B2479),""))</f>
        <v/>
      </c>
      <c r="S2479" s="39" t="str">
        <f>IF(S$1&gt;$AE$1,"-",IFERROR(IF(DATEDIF('Base de données'!$A2479,S$1,"d")&lt;&gt;0,"",'Base de données'!$B2479),""))</f>
        <v>PO5EN</v>
      </c>
      <c r="T2479" s="39" t="str">
        <f>IF(T$1&gt;$AE$1,"-",IFERROR(IF(DATEDIF('Base de données'!$A2479,T$1,"d")&lt;&gt;0,"",'Base de données'!$B2479),""))</f>
        <v/>
      </c>
      <c r="U2479" s="39" t="str">
        <f>IF(U$1&gt;$AE$1,"-",IFERROR(IF(DATEDIF('Base de données'!$A2479,U$1,"d")&lt;&gt;0,"",'Base de données'!$B2479),""))</f>
        <v/>
      </c>
      <c r="V2479" s="39" t="str">
        <f>IF(V$1&gt;$AE$1,"-",IFERROR(IF(DATEDIF('Base de données'!$A2479,V$1,"d")&lt;&gt;0,"",'Base de données'!$B2479),""))</f>
        <v/>
      </c>
      <c r="W2479" s="34"/>
      <c r="X2479" s="30" t="str">
        <f>'Base de données'!$C2479&amp;" "&amp;'Base de données'!$D2479</f>
        <v>Moreau Adèle</v>
      </c>
      <c r="Y2479" s="31">
        <f>COUNTIF('Base de données'!$B:$B,'Base de données'!$B2479)</f>
        <v>12</v>
      </c>
      <c r="AA2479" s="87" cm="1">
        <f t="array" aca="1" ref="AA2479" ca="1">INDIRECT("'Base de données'!A" &amp; ROW(Y2479))</f>
        <v>45901</v>
      </c>
      <c r="AB2479" s="51" t="str" cm="1">
        <f t="array" aca="1" ref="AB2479" ca="1">INDIRECT("'Base de données'!B" &amp; ROW(Z2479))</f>
        <v>PO5EN</v>
      </c>
    </row>
    <row r="2480" spans="1:28" x14ac:dyDescent="0.3">
      <c r="A2480" s="41" t="str">
        <f ca="1">IF(IF(AND($B2480&lt;&gt;"-",$B2480=$E2480),"Entrée et sortie","-")="Entrée et sortie",'Base de données'!$B2480,"-")</f>
        <v>-</v>
      </c>
      <c r="B2480" s="41" t="str">
        <f t="shared" ca="1" si="155"/>
        <v>-</v>
      </c>
      <c r="C2480" s="41" t="str">
        <f t="shared" ca="1" si="156"/>
        <v>-</v>
      </c>
      <c r="D2480" s="41" t="str">
        <f>IF($F2480="sortie en cours d'année",'Base de données'!$B2480,"-")</f>
        <v>-</v>
      </c>
      <c r="E2480" s="41" t="str">
        <f>IF($H2480="entrée en cours d'année",'Base de données'!$B2480,"-")</f>
        <v>-</v>
      </c>
      <c r="F2480" s="37" t="str">
        <f t="shared" si="153"/>
        <v/>
      </c>
      <c r="G2480" s="37" t="str">
        <f>IF($J2480="mouvement",_xlfn.XLOOKUP('Base de données'!$B2480,$V:$V,$V:$V,0),"")</f>
        <v/>
      </c>
      <c r="H2480" s="37" t="str">
        <f t="shared" si="154"/>
        <v/>
      </c>
      <c r="I2480" s="37" t="str">
        <f>IF($J2480="mouvement",_xlfn.XLOOKUP('Base de données'!$B2480,$K:$K,$K:$K,0),"")</f>
        <v/>
      </c>
      <c r="J2480" s="38" t="str">
        <f>IF(AND(Y2480&lt;&gt;MAX(Y:Y),COUNTIF(K2480:V2480,'Base de données'!$B2480)&gt;0),"mouvement","")</f>
        <v/>
      </c>
      <c r="K2480" s="39" t="str">
        <f>IF(K$1&gt;$AE$1,"-",IFERROR(IF(DATEDIF('Base de données'!$A2480,K$1,"d")&lt;&gt;0,"",'Base de données'!$B2480),""))</f>
        <v/>
      </c>
      <c r="L2480" s="39" t="str">
        <f>IF(L$1&gt;$AE$1,"-",IFERROR(IF(DATEDIF('Base de données'!$A2480,L$1,"d")&lt;&gt;0,"",'Base de données'!$B2480),""))</f>
        <v/>
      </c>
      <c r="M2480" s="39" t="str">
        <f>IF(M$1&gt;$AE$1,"-",IFERROR(IF(DATEDIF('Base de données'!$A2480,M$1,"d")&lt;&gt;0,"",'Base de données'!$B2480),""))</f>
        <v/>
      </c>
      <c r="N2480" s="39" t="str">
        <f>IF(N$1&gt;$AE$1,"-",IFERROR(IF(DATEDIF('Base de données'!$A2480,N$1,"d")&lt;&gt;0,"",'Base de données'!$B2480),""))</f>
        <v/>
      </c>
      <c r="O2480" s="39" t="str">
        <f>IF(O$1&gt;$AE$1,"-",IFERROR(IF(DATEDIF('Base de données'!$A2480,O$1,"d")&lt;&gt;0,"",'Base de données'!$B2480),""))</f>
        <v/>
      </c>
      <c r="P2480" s="39" t="str">
        <f>IF(P$1&gt;$AE$1,"-",IFERROR(IF(DATEDIF('Base de données'!$A2480,P$1,"d")&lt;&gt;0,"",'Base de données'!$B2480),""))</f>
        <v/>
      </c>
      <c r="Q2480" s="39" t="str">
        <f>IF(Q$1&gt;$AE$1,"-",IFERROR(IF(DATEDIF('Base de données'!$A2480,Q$1,"d")&lt;&gt;0,"",'Base de données'!$B2480),""))</f>
        <v/>
      </c>
      <c r="R2480" s="39" t="str">
        <f>IF(R$1&gt;$AE$1,"-",IFERROR(IF(DATEDIF('Base de données'!$A2480,R$1,"d")&lt;&gt;0,"",'Base de données'!$B2480),""))</f>
        <v/>
      </c>
      <c r="S2480" s="39" t="str">
        <f>IF(S$1&gt;$AE$1,"-",IFERROR(IF(DATEDIF('Base de données'!$A2480,S$1,"d")&lt;&gt;0,"",'Base de données'!$B2480),""))</f>
        <v>Q84S6</v>
      </c>
      <c r="T2480" s="39" t="str">
        <f>IF(T$1&gt;$AE$1,"-",IFERROR(IF(DATEDIF('Base de données'!$A2480,T$1,"d")&lt;&gt;0,"",'Base de données'!$B2480),""))</f>
        <v/>
      </c>
      <c r="U2480" s="39" t="str">
        <f>IF(U$1&gt;$AE$1,"-",IFERROR(IF(DATEDIF('Base de données'!$A2480,U$1,"d")&lt;&gt;0,"",'Base de données'!$B2480),""))</f>
        <v/>
      </c>
      <c r="V2480" s="39" t="str">
        <f>IF(V$1&gt;$AE$1,"-",IFERROR(IF(DATEDIF('Base de données'!$A2480,V$1,"d")&lt;&gt;0,"",'Base de données'!$B2480),""))</f>
        <v/>
      </c>
      <c r="W2480" s="34"/>
      <c r="X2480" s="30" t="str">
        <f>'Base de données'!$C2480&amp;" "&amp;'Base de données'!$D2480</f>
        <v>Grenier Frédérique</v>
      </c>
      <c r="Y2480" s="31">
        <f>COUNTIF('Base de données'!$B:$B,'Base de données'!$B2480)</f>
        <v>12</v>
      </c>
      <c r="AA2480" s="87" cm="1">
        <f t="array" aca="1" ref="AA2480" ca="1">INDIRECT("'Base de données'!A" &amp; ROW(Y2480))</f>
        <v>45901</v>
      </c>
      <c r="AB2480" s="51" t="str" cm="1">
        <f t="array" aca="1" ref="AB2480" ca="1">INDIRECT("'Base de données'!B" &amp; ROW(Z2480))</f>
        <v>Q84S6</v>
      </c>
    </row>
    <row r="2481" spans="1:28" x14ac:dyDescent="0.3">
      <c r="A2481" s="41" t="str">
        <f ca="1">IF(IF(AND($B2481&lt;&gt;"-",$B2481=$E2481),"Entrée et sortie","-")="Entrée et sortie",'Base de données'!$B2481,"-")</f>
        <v>-</v>
      </c>
      <c r="B2481" s="41" t="str">
        <f t="shared" ca="1" si="155"/>
        <v>-</v>
      </c>
      <c r="C2481" s="41" t="str">
        <f t="shared" ca="1" si="156"/>
        <v>-</v>
      </c>
      <c r="D2481" s="41" t="str">
        <f>IF($F2481="sortie en cours d'année",'Base de données'!$B2481,"-")</f>
        <v>-</v>
      </c>
      <c r="E2481" s="41" t="str">
        <f>IF($H2481="entrée en cours d'année",'Base de données'!$B2481,"-")</f>
        <v>-</v>
      </c>
      <c r="F2481" s="37" t="str">
        <f t="shared" si="153"/>
        <v/>
      </c>
      <c r="G2481" s="37" t="str">
        <f>IF($J2481="mouvement",_xlfn.XLOOKUP('Base de données'!$B2481,$V:$V,$V:$V,0),"")</f>
        <v/>
      </c>
      <c r="H2481" s="37" t="str">
        <f t="shared" si="154"/>
        <v/>
      </c>
      <c r="I2481" s="37" t="str">
        <f>IF($J2481="mouvement",_xlfn.XLOOKUP('Base de données'!$B2481,$K:$K,$K:$K,0),"")</f>
        <v/>
      </c>
      <c r="J2481" s="38" t="str">
        <f>IF(AND(Y2481&lt;&gt;MAX(Y:Y),COUNTIF(K2481:V2481,'Base de données'!$B2481)&gt;0),"mouvement","")</f>
        <v/>
      </c>
      <c r="K2481" s="39" t="str">
        <f>IF(K$1&gt;$AE$1,"-",IFERROR(IF(DATEDIF('Base de données'!$A2481,K$1,"d")&lt;&gt;0,"",'Base de données'!$B2481),""))</f>
        <v/>
      </c>
      <c r="L2481" s="39" t="str">
        <f>IF(L$1&gt;$AE$1,"-",IFERROR(IF(DATEDIF('Base de données'!$A2481,L$1,"d")&lt;&gt;0,"",'Base de données'!$B2481),""))</f>
        <v/>
      </c>
      <c r="M2481" s="39" t="str">
        <f>IF(M$1&gt;$AE$1,"-",IFERROR(IF(DATEDIF('Base de données'!$A2481,M$1,"d")&lt;&gt;0,"",'Base de données'!$B2481),""))</f>
        <v/>
      </c>
      <c r="N2481" s="39" t="str">
        <f>IF(N$1&gt;$AE$1,"-",IFERROR(IF(DATEDIF('Base de données'!$A2481,N$1,"d")&lt;&gt;0,"",'Base de données'!$B2481),""))</f>
        <v/>
      </c>
      <c r="O2481" s="39" t="str">
        <f>IF(O$1&gt;$AE$1,"-",IFERROR(IF(DATEDIF('Base de données'!$A2481,O$1,"d")&lt;&gt;0,"",'Base de données'!$B2481),""))</f>
        <v/>
      </c>
      <c r="P2481" s="39" t="str">
        <f>IF(P$1&gt;$AE$1,"-",IFERROR(IF(DATEDIF('Base de données'!$A2481,P$1,"d")&lt;&gt;0,"",'Base de données'!$B2481),""))</f>
        <v/>
      </c>
      <c r="Q2481" s="39" t="str">
        <f>IF(Q$1&gt;$AE$1,"-",IFERROR(IF(DATEDIF('Base de données'!$A2481,Q$1,"d")&lt;&gt;0,"",'Base de données'!$B2481),""))</f>
        <v/>
      </c>
      <c r="R2481" s="39" t="str">
        <f>IF(R$1&gt;$AE$1,"-",IFERROR(IF(DATEDIF('Base de données'!$A2481,R$1,"d")&lt;&gt;0,"",'Base de données'!$B2481),""))</f>
        <v/>
      </c>
      <c r="S2481" s="39" t="str">
        <f>IF(S$1&gt;$AE$1,"-",IFERROR(IF(DATEDIF('Base de données'!$A2481,S$1,"d")&lt;&gt;0,"",'Base de données'!$B2481),""))</f>
        <v>NGSRO</v>
      </c>
      <c r="T2481" s="39" t="str">
        <f>IF(T$1&gt;$AE$1,"-",IFERROR(IF(DATEDIF('Base de données'!$A2481,T$1,"d")&lt;&gt;0,"",'Base de données'!$B2481),""))</f>
        <v/>
      </c>
      <c r="U2481" s="39" t="str">
        <f>IF(U$1&gt;$AE$1,"-",IFERROR(IF(DATEDIF('Base de données'!$A2481,U$1,"d")&lt;&gt;0,"",'Base de données'!$B2481),""))</f>
        <v/>
      </c>
      <c r="V2481" s="39" t="str">
        <f>IF(V$1&gt;$AE$1,"-",IFERROR(IF(DATEDIF('Base de données'!$A2481,V$1,"d")&lt;&gt;0,"",'Base de données'!$B2481),""))</f>
        <v/>
      </c>
      <c r="W2481" s="34"/>
      <c r="X2481" s="30" t="str">
        <f>'Base de données'!$C2481&amp;" "&amp;'Base de données'!$D2481</f>
        <v>Vasseur Hugues</v>
      </c>
      <c r="Y2481" s="31">
        <f>COUNTIF('Base de données'!$B:$B,'Base de données'!$B2481)</f>
        <v>12</v>
      </c>
      <c r="AA2481" s="87" cm="1">
        <f t="array" aca="1" ref="AA2481" ca="1">INDIRECT("'Base de données'!A" &amp; ROW(Y2481))</f>
        <v>45901</v>
      </c>
      <c r="AB2481" s="51" t="str" cm="1">
        <f t="array" aca="1" ref="AB2481" ca="1">INDIRECT("'Base de données'!B" &amp; ROW(Z2481))</f>
        <v>NGSRO</v>
      </c>
    </row>
    <row r="2482" spans="1:28" x14ac:dyDescent="0.3">
      <c r="A2482" s="41" t="str">
        <f ca="1">IF(IF(AND($B2482&lt;&gt;"-",$B2482=$E2482),"Entrée et sortie","-")="Entrée et sortie",'Base de données'!$B2482,"-")</f>
        <v>-</v>
      </c>
      <c r="B2482" s="41" t="str">
        <f t="shared" ca="1" si="155"/>
        <v>-</v>
      </c>
      <c r="C2482" s="41" t="str">
        <f t="shared" ca="1" si="156"/>
        <v>-</v>
      </c>
      <c r="D2482" s="41" t="str">
        <f>IF($F2482="sortie en cours d'année",'Base de données'!$B2482,"-")</f>
        <v>-</v>
      </c>
      <c r="E2482" s="41" t="str">
        <f>IF($H2482="entrée en cours d'année",'Base de données'!$B2482,"-")</f>
        <v>-</v>
      </c>
      <c r="F2482" s="37" t="str">
        <f t="shared" si="153"/>
        <v/>
      </c>
      <c r="G2482" s="37" t="str">
        <f>IF($J2482="mouvement",_xlfn.XLOOKUP('Base de données'!$B2482,$V:$V,$V:$V,0),"")</f>
        <v/>
      </c>
      <c r="H2482" s="37" t="str">
        <f t="shared" si="154"/>
        <v/>
      </c>
      <c r="I2482" s="37" t="str">
        <f>IF($J2482="mouvement",_xlfn.XLOOKUP('Base de données'!$B2482,$K:$K,$K:$K,0),"")</f>
        <v/>
      </c>
      <c r="J2482" s="38" t="str">
        <f>IF(AND(Y2482&lt;&gt;MAX(Y:Y),COUNTIF(K2482:V2482,'Base de données'!$B2482)&gt;0),"mouvement","")</f>
        <v/>
      </c>
      <c r="K2482" s="39" t="str">
        <f>IF(K$1&gt;$AE$1,"-",IFERROR(IF(DATEDIF('Base de données'!$A2482,K$1,"d")&lt;&gt;0,"",'Base de données'!$B2482),""))</f>
        <v/>
      </c>
      <c r="L2482" s="39" t="str">
        <f>IF(L$1&gt;$AE$1,"-",IFERROR(IF(DATEDIF('Base de données'!$A2482,L$1,"d")&lt;&gt;0,"",'Base de données'!$B2482),""))</f>
        <v/>
      </c>
      <c r="M2482" s="39" t="str">
        <f>IF(M$1&gt;$AE$1,"-",IFERROR(IF(DATEDIF('Base de données'!$A2482,M$1,"d")&lt;&gt;0,"",'Base de données'!$B2482),""))</f>
        <v/>
      </c>
      <c r="N2482" s="39" t="str">
        <f>IF(N$1&gt;$AE$1,"-",IFERROR(IF(DATEDIF('Base de données'!$A2482,N$1,"d")&lt;&gt;0,"",'Base de données'!$B2482),""))</f>
        <v/>
      </c>
      <c r="O2482" s="39" t="str">
        <f>IF(O$1&gt;$AE$1,"-",IFERROR(IF(DATEDIF('Base de données'!$A2482,O$1,"d")&lt;&gt;0,"",'Base de données'!$B2482),""))</f>
        <v/>
      </c>
      <c r="P2482" s="39" t="str">
        <f>IF(P$1&gt;$AE$1,"-",IFERROR(IF(DATEDIF('Base de données'!$A2482,P$1,"d")&lt;&gt;0,"",'Base de données'!$B2482),""))</f>
        <v/>
      </c>
      <c r="Q2482" s="39" t="str">
        <f>IF(Q$1&gt;$AE$1,"-",IFERROR(IF(DATEDIF('Base de données'!$A2482,Q$1,"d")&lt;&gt;0,"",'Base de données'!$B2482),""))</f>
        <v/>
      </c>
      <c r="R2482" s="39" t="str">
        <f>IF(R$1&gt;$AE$1,"-",IFERROR(IF(DATEDIF('Base de données'!$A2482,R$1,"d")&lt;&gt;0,"",'Base de données'!$B2482),""))</f>
        <v/>
      </c>
      <c r="S2482" s="39" t="str">
        <f>IF(S$1&gt;$AE$1,"-",IFERROR(IF(DATEDIF('Base de données'!$A2482,S$1,"d")&lt;&gt;0,"",'Base de données'!$B2482),""))</f>
        <v>QO391</v>
      </c>
      <c r="T2482" s="39" t="str">
        <f>IF(T$1&gt;$AE$1,"-",IFERROR(IF(DATEDIF('Base de données'!$A2482,T$1,"d")&lt;&gt;0,"",'Base de données'!$B2482),""))</f>
        <v/>
      </c>
      <c r="U2482" s="39" t="str">
        <f>IF(U$1&gt;$AE$1,"-",IFERROR(IF(DATEDIF('Base de données'!$A2482,U$1,"d")&lt;&gt;0,"",'Base de données'!$B2482),""))</f>
        <v/>
      </c>
      <c r="V2482" s="39" t="str">
        <f>IF(V$1&gt;$AE$1,"-",IFERROR(IF(DATEDIF('Base de données'!$A2482,V$1,"d")&lt;&gt;0,"",'Base de données'!$B2482),""))</f>
        <v/>
      </c>
      <c r="W2482" s="34"/>
      <c r="X2482" s="30" t="str">
        <f>'Base de données'!$C2482&amp;" "&amp;'Base de données'!$D2482</f>
        <v>Dupuis Benjamin</v>
      </c>
      <c r="Y2482" s="31">
        <f>COUNTIF('Base de données'!$B:$B,'Base de données'!$B2482)</f>
        <v>12</v>
      </c>
      <c r="AA2482" s="87" cm="1">
        <f t="array" aca="1" ref="AA2482" ca="1">INDIRECT("'Base de données'!A" &amp; ROW(Y2482))</f>
        <v>45901</v>
      </c>
      <c r="AB2482" s="51" t="str" cm="1">
        <f t="array" aca="1" ref="AB2482" ca="1">INDIRECT("'Base de données'!B" &amp; ROW(Z2482))</f>
        <v>QO391</v>
      </c>
    </row>
    <row r="2483" spans="1:28" x14ac:dyDescent="0.3">
      <c r="A2483" s="41" t="str">
        <f ca="1">IF(IF(AND($B2483&lt;&gt;"-",$B2483=$E2483),"Entrée et sortie","-")="Entrée et sortie",'Base de données'!$B2483,"-")</f>
        <v>-</v>
      </c>
      <c r="B2483" s="41" t="str">
        <f t="shared" ca="1" si="155"/>
        <v>-</v>
      </c>
      <c r="C2483" s="41" t="str">
        <f t="shared" ca="1" si="156"/>
        <v>-</v>
      </c>
      <c r="D2483" s="41" t="str">
        <f>IF($F2483="sortie en cours d'année",'Base de données'!$B2483,"-")</f>
        <v>-</v>
      </c>
      <c r="E2483" s="41" t="str">
        <f>IF($H2483="entrée en cours d'année",'Base de données'!$B2483,"-")</f>
        <v>-</v>
      </c>
      <c r="F2483" s="37" t="str">
        <f t="shared" si="153"/>
        <v/>
      </c>
      <c r="G2483" s="37" t="str">
        <f>IF($J2483="mouvement",_xlfn.XLOOKUP('Base de données'!$B2483,$V:$V,$V:$V,0),"")</f>
        <v/>
      </c>
      <c r="H2483" s="37" t="str">
        <f t="shared" si="154"/>
        <v/>
      </c>
      <c r="I2483" s="37" t="str">
        <f>IF($J2483="mouvement",_xlfn.XLOOKUP('Base de données'!$B2483,$K:$K,$K:$K,0),"")</f>
        <v/>
      </c>
      <c r="J2483" s="38" t="str">
        <f>IF(AND(Y2483&lt;&gt;MAX(Y:Y),COUNTIF(K2483:V2483,'Base de données'!$B2483)&gt;0),"mouvement","")</f>
        <v/>
      </c>
      <c r="K2483" s="39" t="str">
        <f>IF(K$1&gt;$AE$1,"-",IFERROR(IF(DATEDIF('Base de données'!$A2483,K$1,"d")&lt;&gt;0,"",'Base de données'!$B2483),""))</f>
        <v/>
      </c>
      <c r="L2483" s="39" t="str">
        <f>IF(L$1&gt;$AE$1,"-",IFERROR(IF(DATEDIF('Base de données'!$A2483,L$1,"d")&lt;&gt;0,"",'Base de données'!$B2483),""))</f>
        <v/>
      </c>
      <c r="M2483" s="39" t="str">
        <f>IF(M$1&gt;$AE$1,"-",IFERROR(IF(DATEDIF('Base de données'!$A2483,M$1,"d")&lt;&gt;0,"",'Base de données'!$B2483),""))</f>
        <v/>
      </c>
      <c r="N2483" s="39" t="str">
        <f>IF(N$1&gt;$AE$1,"-",IFERROR(IF(DATEDIF('Base de données'!$A2483,N$1,"d")&lt;&gt;0,"",'Base de données'!$B2483),""))</f>
        <v/>
      </c>
      <c r="O2483" s="39" t="str">
        <f>IF(O$1&gt;$AE$1,"-",IFERROR(IF(DATEDIF('Base de données'!$A2483,O$1,"d")&lt;&gt;0,"",'Base de données'!$B2483),""))</f>
        <v/>
      </c>
      <c r="P2483" s="39" t="str">
        <f>IF(P$1&gt;$AE$1,"-",IFERROR(IF(DATEDIF('Base de données'!$A2483,P$1,"d")&lt;&gt;0,"",'Base de données'!$B2483),""))</f>
        <v/>
      </c>
      <c r="Q2483" s="39" t="str">
        <f>IF(Q$1&gt;$AE$1,"-",IFERROR(IF(DATEDIF('Base de données'!$A2483,Q$1,"d")&lt;&gt;0,"",'Base de données'!$B2483),""))</f>
        <v/>
      </c>
      <c r="R2483" s="39" t="str">
        <f>IF(R$1&gt;$AE$1,"-",IFERROR(IF(DATEDIF('Base de données'!$A2483,R$1,"d")&lt;&gt;0,"",'Base de données'!$B2483),""))</f>
        <v/>
      </c>
      <c r="S2483" s="39" t="str">
        <f>IF(S$1&gt;$AE$1,"-",IFERROR(IF(DATEDIF('Base de données'!$A2483,S$1,"d")&lt;&gt;0,"",'Base de données'!$B2483),""))</f>
        <v>NPS0U</v>
      </c>
      <c r="T2483" s="39" t="str">
        <f>IF(T$1&gt;$AE$1,"-",IFERROR(IF(DATEDIF('Base de données'!$A2483,T$1,"d")&lt;&gt;0,"",'Base de données'!$B2483),""))</f>
        <v/>
      </c>
      <c r="U2483" s="39" t="str">
        <f>IF(U$1&gt;$AE$1,"-",IFERROR(IF(DATEDIF('Base de données'!$A2483,U$1,"d")&lt;&gt;0,"",'Base de données'!$B2483),""))</f>
        <v/>
      </c>
      <c r="V2483" s="39" t="str">
        <f>IF(V$1&gt;$AE$1,"-",IFERROR(IF(DATEDIF('Base de données'!$A2483,V$1,"d")&lt;&gt;0,"",'Base de données'!$B2483),""))</f>
        <v/>
      </c>
      <c r="W2483" s="34"/>
      <c r="X2483" s="30" t="str">
        <f>'Base de données'!$C2483&amp;" "&amp;'Base de données'!$D2483</f>
        <v>Perrot Lucy</v>
      </c>
      <c r="Y2483" s="31">
        <f>COUNTIF('Base de données'!$B:$B,'Base de données'!$B2483)</f>
        <v>12</v>
      </c>
      <c r="AA2483" s="87" cm="1">
        <f t="array" aca="1" ref="AA2483" ca="1">INDIRECT("'Base de données'!A" &amp; ROW(Y2483))</f>
        <v>45901</v>
      </c>
      <c r="AB2483" s="51" t="str" cm="1">
        <f t="array" aca="1" ref="AB2483" ca="1">INDIRECT("'Base de données'!B" &amp; ROW(Z2483))</f>
        <v>NPS0U</v>
      </c>
    </row>
    <row r="2484" spans="1:28" x14ac:dyDescent="0.3">
      <c r="A2484" s="41" t="str">
        <f ca="1">IF(IF(AND($B2484&lt;&gt;"-",$B2484=$E2484),"Entrée et sortie","-")="Entrée et sortie",'Base de données'!$B2484,"-")</f>
        <v>-</v>
      </c>
      <c r="B2484" s="41" t="str">
        <f t="shared" ca="1" si="155"/>
        <v>-</v>
      </c>
      <c r="C2484" s="41" t="str">
        <f t="shared" ca="1" si="156"/>
        <v>-</v>
      </c>
      <c r="D2484" s="41" t="str">
        <f>IF($F2484="sortie en cours d'année",'Base de données'!$B2484,"-")</f>
        <v>-</v>
      </c>
      <c r="E2484" s="41" t="str">
        <f>IF($H2484="entrée en cours d'année",'Base de données'!$B2484,"-")</f>
        <v>-</v>
      </c>
      <c r="F2484" s="37" t="str">
        <f t="shared" si="153"/>
        <v/>
      </c>
      <c r="G2484" s="37" t="str">
        <f>IF($J2484="mouvement",_xlfn.XLOOKUP('Base de données'!$B2484,$V:$V,$V:$V,0),"")</f>
        <v/>
      </c>
      <c r="H2484" s="37" t="str">
        <f t="shared" si="154"/>
        <v/>
      </c>
      <c r="I2484" s="37" t="str">
        <f>IF($J2484="mouvement",_xlfn.XLOOKUP('Base de données'!$B2484,$K:$K,$K:$K,0),"")</f>
        <v/>
      </c>
      <c r="J2484" s="38" t="str">
        <f>IF(AND(Y2484&lt;&gt;MAX(Y:Y),COUNTIF(K2484:V2484,'Base de données'!$B2484)&gt;0),"mouvement","")</f>
        <v/>
      </c>
      <c r="K2484" s="39" t="str">
        <f>IF(K$1&gt;$AE$1,"-",IFERROR(IF(DATEDIF('Base de données'!$A2484,K$1,"d")&lt;&gt;0,"",'Base de données'!$B2484),""))</f>
        <v/>
      </c>
      <c r="L2484" s="39" t="str">
        <f>IF(L$1&gt;$AE$1,"-",IFERROR(IF(DATEDIF('Base de données'!$A2484,L$1,"d")&lt;&gt;0,"",'Base de données'!$B2484),""))</f>
        <v/>
      </c>
      <c r="M2484" s="39" t="str">
        <f>IF(M$1&gt;$AE$1,"-",IFERROR(IF(DATEDIF('Base de données'!$A2484,M$1,"d")&lt;&gt;0,"",'Base de données'!$B2484),""))</f>
        <v/>
      </c>
      <c r="N2484" s="39" t="str">
        <f>IF(N$1&gt;$AE$1,"-",IFERROR(IF(DATEDIF('Base de données'!$A2484,N$1,"d")&lt;&gt;0,"",'Base de données'!$B2484),""))</f>
        <v/>
      </c>
      <c r="O2484" s="39" t="str">
        <f>IF(O$1&gt;$AE$1,"-",IFERROR(IF(DATEDIF('Base de données'!$A2484,O$1,"d")&lt;&gt;0,"",'Base de données'!$B2484),""))</f>
        <v/>
      </c>
      <c r="P2484" s="39" t="str">
        <f>IF(P$1&gt;$AE$1,"-",IFERROR(IF(DATEDIF('Base de données'!$A2484,P$1,"d")&lt;&gt;0,"",'Base de données'!$B2484),""))</f>
        <v/>
      </c>
      <c r="Q2484" s="39" t="str">
        <f>IF(Q$1&gt;$AE$1,"-",IFERROR(IF(DATEDIF('Base de données'!$A2484,Q$1,"d")&lt;&gt;0,"",'Base de données'!$B2484),""))</f>
        <v/>
      </c>
      <c r="R2484" s="39" t="str">
        <f>IF(R$1&gt;$AE$1,"-",IFERROR(IF(DATEDIF('Base de données'!$A2484,R$1,"d")&lt;&gt;0,"",'Base de données'!$B2484),""))</f>
        <v/>
      </c>
      <c r="S2484" s="39" t="str">
        <f>IF(S$1&gt;$AE$1,"-",IFERROR(IF(DATEDIF('Base de données'!$A2484,S$1,"d")&lt;&gt;0,"",'Base de données'!$B2484),""))</f>
        <v>2M3V3</v>
      </c>
      <c r="T2484" s="39" t="str">
        <f>IF(T$1&gt;$AE$1,"-",IFERROR(IF(DATEDIF('Base de données'!$A2484,T$1,"d")&lt;&gt;0,"",'Base de données'!$B2484),""))</f>
        <v/>
      </c>
      <c r="U2484" s="39" t="str">
        <f>IF(U$1&gt;$AE$1,"-",IFERROR(IF(DATEDIF('Base de données'!$A2484,U$1,"d")&lt;&gt;0,"",'Base de données'!$B2484),""))</f>
        <v/>
      </c>
      <c r="V2484" s="39" t="str">
        <f>IF(V$1&gt;$AE$1,"-",IFERROR(IF(DATEDIF('Base de données'!$A2484,V$1,"d")&lt;&gt;0,"",'Base de données'!$B2484),""))</f>
        <v/>
      </c>
      <c r="W2484" s="34"/>
      <c r="X2484" s="30" t="str">
        <f>'Base de données'!$C2484&amp;" "&amp;'Base de données'!$D2484</f>
        <v>Bonneau Laetitia</v>
      </c>
      <c r="Y2484" s="31">
        <f>COUNTIF('Base de données'!$B:$B,'Base de données'!$B2484)</f>
        <v>12</v>
      </c>
      <c r="AA2484" s="87" cm="1">
        <f t="array" aca="1" ref="AA2484" ca="1">INDIRECT("'Base de données'!A" &amp; ROW(Y2484))</f>
        <v>45901</v>
      </c>
      <c r="AB2484" s="51" t="str" cm="1">
        <f t="array" aca="1" ref="AB2484" ca="1">INDIRECT("'Base de données'!B" &amp; ROW(Z2484))</f>
        <v>2M3V3</v>
      </c>
    </row>
    <row r="2485" spans="1:28" x14ac:dyDescent="0.3">
      <c r="A2485" s="41" t="str">
        <f ca="1">IF(IF(AND($B2485&lt;&gt;"-",$B2485=$E2485),"Entrée et sortie","-")="Entrée et sortie",'Base de données'!$B2485,"-")</f>
        <v>-</v>
      </c>
      <c r="B2485" s="41" t="str">
        <f t="shared" ca="1" si="155"/>
        <v>-</v>
      </c>
      <c r="C2485" s="41" t="str">
        <f t="shared" ca="1" si="156"/>
        <v>-</v>
      </c>
      <c r="D2485" s="41" t="str">
        <f>IF($F2485="sortie en cours d'année",'Base de données'!$B2485,"-")</f>
        <v>-</v>
      </c>
      <c r="E2485" s="41" t="str">
        <f>IF($H2485="entrée en cours d'année",'Base de données'!$B2485,"-")</f>
        <v>-</v>
      </c>
      <c r="F2485" s="37" t="str">
        <f t="shared" si="153"/>
        <v/>
      </c>
      <c r="G2485" s="37" t="str">
        <f>IF($J2485="mouvement",_xlfn.XLOOKUP('Base de données'!$B2485,$V:$V,$V:$V,0),"")</f>
        <v/>
      </c>
      <c r="H2485" s="37" t="str">
        <f t="shared" si="154"/>
        <v/>
      </c>
      <c r="I2485" s="37" t="str">
        <f>IF($J2485="mouvement",_xlfn.XLOOKUP('Base de données'!$B2485,$K:$K,$K:$K,0),"")</f>
        <v/>
      </c>
      <c r="J2485" s="38" t="str">
        <f>IF(AND(Y2485&lt;&gt;MAX(Y:Y),COUNTIF(K2485:V2485,'Base de données'!$B2485)&gt;0),"mouvement","")</f>
        <v/>
      </c>
      <c r="K2485" s="39" t="str">
        <f>IF(K$1&gt;$AE$1,"-",IFERROR(IF(DATEDIF('Base de données'!$A2485,K$1,"d")&lt;&gt;0,"",'Base de données'!$B2485),""))</f>
        <v/>
      </c>
      <c r="L2485" s="39" t="str">
        <f>IF(L$1&gt;$AE$1,"-",IFERROR(IF(DATEDIF('Base de données'!$A2485,L$1,"d")&lt;&gt;0,"",'Base de données'!$B2485),""))</f>
        <v/>
      </c>
      <c r="M2485" s="39" t="str">
        <f>IF(M$1&gt;$AE$1,"-",IFERROR(IF(DATEDIF('Base de données'!$A2485,M$1,"d")&lt;&gt;0,"",'Base de données'!$B2485),""))</f>
        <v/>
      </c>
      <c r="N2485" s="39" t="str">
        <f>IF(N$1&gt;$AE$1,"-",IFERROR(IF(DATEDIF('Base de données'!$A2485,N$1,"d")&lt;&gt;0,"",'Base de données'!$B2485),""))</f>
        <v/>
      </c>
      <c r="O2485" s="39" t="str">
        <f>IF(O$1&gt;$AE$1,"-",IFERROR(IF(DATEDIF('Base de données'!$A2485,O$1,"d")&lt;&gt;0,"",'Base de données'!$B2485),""))</f>
        <v/>
      </c>
      <c r="P2485" s="39" t="str">
        <f>IF(P$1&gt;$AE$1,"-",IFERROR(IF(DATEDIF('Base de données'!$A2485,P$1,"d")&lt;&gt;0,"",'Base de données'!$B2485),""))</f>
        <v/>
      </c>
      <c r="Q2485" s="39" t="str">
        <f>IF(Q$1&gt;$AE$1,"-",IFERROR(IF(DATEDIF('Base de données'!$A2485,Q$1,"d")&lt;&gt;0,"",'Base de données'!$B2485),""))</f>
        <v/>
      </c>
      <c r="R2485" s="39" t="str">
        <f>IF(R$1&gt;$AE$1,"-",IFERROR(IF(DATEDIF('Base de données'!$A2485,R$1,"d")&lt;&gt;0,"",'Base de données'!$B2485),""))</f>
        <v/>
      </c>
      <c r="S2485" s="39" t="str">
        <f>IF(S$1&gt;$AE$1,"-",IFERROR(IF(DATEDIF('Base de données'!$A2485,S$1,"d")&lt;&gt;0,"",'Base de données'!$B2485),""))</f>
        <v>O47TK</v>
      </c>
      <c r="T2485" s="39" t="str">
        <f>IF(T$1&gt;$AE$1,"-",IFERROR(IF(DATEDIF('Base de données'!$A2485,T$1,"d")&lt;&gt;0,"",'Base de données'!$B2485),""))</f>
        <v/>
      </c>
      <c r="U2485" s="39" t="str">
        <f>IF(U$1&gt;$AE$1,"-",IFERROR(IF(DATEDIF('Base de données'!$A2485,U$1,"d")&lt;&gt;0,"",'Base de données'!$B2485),""))</f>
        <v/>
      </c>
      <c r="V2485" s="39" t="str">
        <f>IF(V$1&gt;$AE$1,"-",IFERROR(IF(DATEDIF('Base de données'!$A2485,V$1,"d")&lt;&gt;0,"",'Base de données'!$B2485),""))</f>
        <v/>
      </c>
      <c r="W2485" s="34"/>
      <c r="X2485" s="30" t="str">
        <f>'Base de données'!$C2485&amp;" "&amp;'Base de données'!$D2485</f>
        <v>Humbert Théodore</v>
      </c>
      <c r="Y2485" s="31">
        <f>COUNTIF('Base de données'!$B:$B,'Base de données'!$B2485)</f>
        <v>12</v>
      </c>
      <c r="AA2485" s="87" cm="1">
        <f t="array" aca="1" ref="AA2485" ca="1">INDIRECT("'Base de données'!A" &amp; ROW(Y2485))</f>
        <v>45901</v>
      </c>
      <c r="AB2485" s="51" t="str" cm="1">
        <f t="array" aca="1" ref="AB2485" ca="1">INDIRECT("'Base de données'!B" &amp; ROW(Z2485))</f>
        <v>O47TK</v>
      </c>
    </row>
    <row r="2486" spans="1:28" x14ac:dyDescent="0.3">
      <c r="A2486" s="41" t="str">
        <f ca="1">IF(IF(AND($B2486&lt;&gt;"-",$B2486=$E2486),"Entrée et sortie","-")="Entrée et sortie",'Base de données'!$B2486,"-")</f>
        <v>-</v>
      </c>
      <c r="B2486" s="41" t="str">
        <f t="shared" ca="1" si="155"/>
        <v>-</v>
      </c>
      <c r="C2486" s="41" t="str">
        <f t="shared" ca="1" si="156"/>
        <v>-</v>
      </c>
      <c r="D2486" s="41" t="str">
        <f>IF($F2486="sortie en cours d'année",'Base de données'!$B2486,"-")</f>
        <v>-</v>
      </c>
      <c r="E2486" s="41" t="str">
        <f>IF($H2486="entrée en cours d'année",'Base de données'!$B2486,"-")</f>
        <v>-</v>
      </c>
      <c r="F2486" s="37" t="str">
        <f t="shared" si="153"/>
        <v/>
      </c>
      <c r="G2486" s="37" t="str">
        <f>IF($J2486="mouvement",_xlfn.XLOOKUP('Base de données'!$B2486,$V:$V,$V:$V,0),"")</f>
        <v/>
      </c>
      <c r="H2486" s="37" t="str">
        <f t="shared" si="154"/>
        <v/>
      </c>
      <c r="I2486" s="37" t="str">
        <f>IF($J2486="mouvement",_xlfn.XLOOKUP('Base de données'!$B2486,$K:$K,$K:$K,0),"")</f>
        <v/>
      </c>
      <c r="J2486" s="38" t="str">
        <f>IF(AND(Y2486&lt;&gt;MAX(Y:Y),COUNTIF(K2486:V2486,'Base de données'!$B2486)&gt;0),"mouvement","")</f>
        <v/>
      </c>
      <c r="K2486" s="39" t="str">
        <f>IF(K$1&gt;$AE$1,"-",IFERROR(IF(DATEDIF('Base de données'!$A2486,K$1,"d")&lt;&gt;0,"",'Base de données'!$B2486),""))</f>
        <v/>
      </c>
      <c r="L2486" s="39" t="str">
        <f>IF(L$1&gt;$AE$1,"-",IFERROR(IF(DATEDIF('Base de données'!$A2486,L$1,"d")&lt;&gt;0,"",'Base de données'!$B2486),""))</f>
        <v/>
      </c>
      <c r="M2486" s="39" t="str">
        <f>IF(M$1&gt;$AE$1,"-",IFERROR(IF(DATEDIF('Base de données'!$A2486,M$1,"d")&lt;&gt;0,"",'Base de données'!$B2486),""))</f>
        <v/>
      </c>
      <c r="N2486" s="39" t="str">
        <f>IF(N$1&gt;$AE$1,"-",IFERROR(IF(DATEDIF('Base de données'!$A2486,N$1,"d")&lt;&gt;0,"",'Base de données'!$B2486),""))</f>
        <v/>
      </c>
      <c r="O2486" s="39" t="str">
        <f>IF(O$1&gt;$AE$1,"-",IFERROR(IF(DATEDIF('Base de données'!$A2486,O$1,"d")&lt;&gt;0,"",'Base de données'!$B2486),""))</f>
        <v/>
      </c>
      <c r="P2486" s="39" t="str">
        <f>IF(P$1&gt;$AE$1,"-",IFERROR(IF(DATEDIF('Base de données'!$A2486,P$1,"d")&lt;&gt;0,"",'Base de données'!$B2486),""))</f>
        <v/>
      </c>
      <c r="Q2486" s="39" t="str">
        <f>IF(Q$1&gt;$AE$1,"-",IFERROR(IF(DATEDIF('Base de données'!$A2486,Q$1,"d")&lt;&gt;0,"",'Base de données'!$B2486),""))</f>
        <v/>
      </c>
      <c r="R2486" s="39" t="str">
        <f>IF(R$1&gt;$AE$1,"-",IFERROR(IF(DATEDIF('Base de données'!$A2486,R$1,"d")&lt;&gt;0,"",'Base de données'!$B2486),""))</f>
        <v/>
      </c>
      <c r="S2486" s="39" t="str">
        <f>IF(S$1&gt;$AE$1,"-",IFERROR(IF(DATEDIF('Base de données'!$A2486,S$1,"d")&lt;&gt;0,"",'Base de données'!$B2486),""))</f>
        <v>55NEX</v>
      </c>
      <c r="T2486" s="39" t="str">
        <f>IF(T$1&gt;$AE$1,"-",IFERROR(IF(DATEDIF('Base de données'!$A2486,T$1,"d")&lt;&gt;0,"",'Base de données'!$B2486),""))</f>
        <v/>
      </c>
      <c r="U2486" s="39" t="str">
        <f>IF(U$1&gt;$AE$1,"-",IFERROR(IF(DATEDIF('Base de données'!$A2486,U$1,"d")&lt;&gt;0,"",'Base de données'!$B2486),""))</f>
        <v/>
      </c>
      <c r="V2486" s="39" t="str">
        <f>IF(V$1&gt;$AE$1,"-",IFERROR(IF(DATEDIF('Base de données'!$A2486,V$1,"d")&lt;&gt;0,"",'Base de données'!$B2486),""))</f>
        <v/>
      </c>
      <c r="W2486" s="34"/>
      <c r="X2486" s="30" t="str">
        <f>'Base de données'!$C2486&amp;" "&amp;'Base de données'!$D2486</f>
        <v>Lebon Jérôme</v>
      </c>
      <c r="Y2486" s="31">
        <f>COUNTIF('Base de données'!$B:$B,'Base de données'!$B2486)</f>
        <v>12</v>
      </c>
      <c r="AA2486" s="87" cm="1">
        <f t="array" aca="1" ref="AA2486" ca="1">INDIRECT("'Base de données'!A" &amp; ROW(Y2486))</f>
        <v>45901</v>
      </c>
      <c r="AB2486" s="51" t="str" cm="1">
        <f t="array" aca="1" ref="AB2486" ca="1">INDIRECT("'Base de données'!B" &amp; ROW(Z2486))</f>
        <v>55NEX</v>
      </c>
    </row>
    <row r="2487" spans="1:28" x14ac:dyDescent="0.3">
      <c r="A2487" s="41" t="str">
        <f ca="1">IF(IF(AND($B2487&lt;&gt;"-",$B2487=$E2487),"Entrée et sortie","-")="Entrée et sortie",'Base de données'!$B2487,"-")</f>
        <v>-</v>
      </c>
      <c r="B2487" s="41" t="str">
        <f t="shared" ca="1" si="155"/>
        <v>-</v>
      </c>
      <c r="C2487" s="41" t="str">
        <f t="shared" ca="1" si="156"/>
        <v>-</v>
      </c>
      <c r="D2487" s="41" t="str">
        <f>IF($F2487="sortie en cours d'année",'Base de données'!$B2487,"-")</f>
        <v>-</v>
      </c>
      <c r="E2487" s="41" t="str">
        <f>IF($H2487="entrée en cours d'année",'Base de données'!$B2487,"-")</f>
        <v>-</v>
      </c>
      <c r="F2487" s="37" t="str">
        <f t="shared" si="153"/>
        <v/>
      </c>
      <c r="G2487" s="37" t="str">
        <f>IF($J2487="mouvement",_xlfn.XLOOKUP('Base de données'!$B2487,$V:$V,$V:$V,0),"")</f>
        <v/>
      </c>
      <c r="H2487" s="37" t="str">
        <f t="shared" si="154"/>
        <v/>
      </c>
      <c r="I2487" s="37" t="str">
        <f>IF($J2487="mouvement",_xlfn.XLOOKUP('Base de données'!$B2487,$K:$K,$K:$K,0),"")</f>
        <v/>
      </c>
      <c r="J2487" s="38" t="str">
        <f>IF(AND(Y2487&lt;&gt;MAX(Y:Y),COUNTIF(K2487:V2487,'Base de données'!$B2487)&gt;0),"mouvement","")</f>
        <v/>
      </c>
      <c r="K2487" s="39" t="str">
        <f>IF(K$1&gt;$AE$1,"-",IFERROR(IF(DATEDIF('Base de données'!$A2487,K$1,"d")&lt;&gt;0,"",'Base de données'!$B2487),""))</f>
        <v/>
      </c>
      <c r="L2487" s="39" t="str">
        <f>IF(L$1&gt;$AE$1,"-",IFERROR(IF(DATEDIF('Base de données'!$A2487,L$1,"d")&lt;&gt;0,"",'Base de données'!$B2487),""))</f>
        <v/>
      </c>
      <c r="M2487" s="39" t="str">
        <f>IF(M$1&gt;$AE$1,"-",IFERROR(IF(DATEDIF('Base de données'!$A2487,M$1,"d")&lt;&gt;0,"",'Base de données'!$B2487),""))</f>
        <v/>
      </c>
      <c r="N2487" s="39" t="str">
        <f>IF(N$1&gt;$AE$1,"-",IFERROR(IF(DATEDIF('Base de données'!$A2487,N$1,"d")&lt;&gt;0,"",'Base de données'!$B2487),""))</f>
        <v/>
      </c>
      <c r="O2487" s="39" t="str">
        <f>IF(O$1&gt;$AE$1,"-",IFERROR(IF(DATEDIF('Base de données'!$A2487,O$1,"d")&lt;&gt;0,"",'Base de données'!$B2487),""))</f>
        <v/>
      </c>
      <c r="P2487" s="39" t="str">
        <f>IF(P$1&gt;$AE$1,"-",IFERROR(IF(DATEDIF('Base de données'!$A2487,P$1,"d")&lt;&gt;0,"",'Base de données'!$B2487),""))</f>
        <v/>
      </c>
      <c r="Q2487" s="39" t="str">
        <f>IF(Q$1&gt;$AE$1,"-",IFERROR(IF(DATEDIF('Base de données'!$A2487,Q$1,"d")&lt;&gt;0,"",'Base de données'!$B2487),""))</f>
        <v/>
      </c>
      <c r="R2487" s="39" t="str">
        <f>IF(R$1&gt;$AE$1,"-",IFERROR(IF(DATEDIF('Base de données'!$A2487,R$1,"d")&lt;&gt;0,"",'Base de données'!$B2487),""))</f>
        <v/>
      </c>
      <c r="S2487" s="39" t="str">
        <f>IF(S$1&gt;$AE$1,"-",IFERROR(IF(DATEDIF('Base de données'!$A2487,S$1,"d")&lt;&gt;0,"",'Base de données'!$B2487),""))</f>
        <v>4VFH6</v>
      </c>
      <c r="T2487" s="39" t="str">
        <f>IF(T$1&gt;$AE$1,"-",IFERROR(IF(DATEDIF('Base de données'!$A2487,T$1,"d")&lt;&gt;0,"",'Base de données'!$B2487),""))</f>
        <v/>
      </c>
      <c r="U2487" s="39" t="str">
        <f>IF(U$1&gt;$AE$1,"-",IFERROR(IF(DATEDIF('Base de données'!$A2487,U$1,"d")&lt;&gt;0,"",'Base de données'!$B2487),""))</f>
        <v/>
      </c>
      <c r="V2487" s="39" t="str">
        <f>IF(V$1&gt;$AE$1,"-",IFERROR(IF(DATEDIF('Base de données'!$A2487,V$1,"d")&lt;&gt;0,"",'Base de données'!$B2487),""))</f>
        <v/>
      </c>
      <c r="W2487" s="34"/>
      <c r="X2487" s="30" t="str">
        <f>'Base de données'!$C2487&amp;" "&amp;'Base de données'!$D2487</f>
        <v>Moreno Thérèse</v>
      </c>
      <c r="Y2487" s="31">
        <f>COUNTIF('Base de données'!$B:$B,'Base de données'!$B2487)</f>
        <v>12</v>
      </c>
      <c r="AA2487" s="87" cm="1">
        <f t="array" aca="1" ref="AA2487" ca="1">INDIRECT("'Base de données'!A" &amp; ROW(Y2487))</f>
        <v>45901</v>
      </c>
      <c r="AB2487" s="51" t="str" cm="1">
        <f t="array" aca="1" ref="AB2487" ca="1">INDIRECT("'Base de données'!B" &amp; ROW(Z2487))</f>
        <v>4VFH6</v>
      </c>
    </row>
    <row r="2488" spans="1:28" x14ac:dyDescent="0.3">
      <c r="A2488" s="41" t="str">
        <f ca="1">IF(IF(AND($B2488&lt;&gt;"-",$B2488=$E2488),"Entrée et sortie","-")="Entrée et sortie",'Base de données'!$B2488,"-")</f>
        <v>-</v>
      </c>
      <c r="B2488" s="41" t="str">
        <f t="shared" ca="1" si="155"/>
        <v>-</v>
      </c>
      <c r="C2488" s="41" t="str">
        <f t="shared" ca="1" si="156"/>
        <v>-</v>
      </c>
      <c r="D2488" s="41" t="str">
        <f>IF($F2488="sortie en cours d'année",'Base de données'!$B2488,"-")</f>
        <v>-</v>
      </c>
      <c r="E2488" s="41" t="str">
        <f>IF($H2488="entrée en cours d'année",'Base de données'!$B2488,"-")</f>
        <v>-</v>
      </c>
      <c r="F2488" s="37" t="str">
        <f t="shared" si="153"/>
        <v/>
      </c>
      <c r="G2488" s="37" t="str">
        <f>IF($J2488="mouvement",_xlfn.XLOOKUP('Base de données'!$B2488,$V:$V,$V:$V,0),"")</f>
        <v/>
      </c>
      <c r="H2488" s="37" t="str">
        <f t="shared" si="154"/>
        <v/>
      </c>
      <c r="I2488" s="37" t="str">
        <f>IF($J2488="mouvement",_xlfn.XLOOKUP('Base de données'!$B2488,$K:$K,$K:$K,0),"")</f>
        <v/>
      </c>
      <c r="J2488" s="38" t="str">
        <f>IF(AND(Y2488&lt;&gt;MAX(Y:Y),COUNTIF(K2488:V2488,'Base de données'!$B2488)&gt;0),"mouvement","")</f>
        <v/>
      </c>
      <c r="K2488" s="39" t="str">
        <f>IF(K$1&gt;$AE$1,"-",IFERROR(IF(DATEDIF('Base de données'!$A2488,K$1,"d")&lt;&gt;0,"",'Base de données'!$B2488),""))</f>
        <v/>
      </c>
      <c r="L2488" s="39" t="str">
        <f>IF(L$1&gt;$AE$1,"-",IFERROR(IF(DATEDIF('Base de données'!$A2488,L$1,"d")&lt;&gt;0,"",'Base de données'!$B2488),""))</f>
        <v/>
      </c>
      <c r="M2488" s="39" t="str">
        <f>IF(M$1&gt;$AE$1,"-",IFERROR(IF(DATEDIF('Base de données'!$A2488,M$1,"d")&lt;&gt;0,"",'Base de données'!$B2488),""))</f>
        <v/>
      </c>
      <c r="N2488" s="39" t="str">
        <f>IF(N$1&gt;$AE$1,"-",IFERROR(IF(DATEDIF('Base de données'!$A2488,N$1,"d")&lt;&gt;0,"",'Base de données'!$B2488),""))</f>
        <v/>
      </c>
      <c r="O2488" s="39" t="str">
        <f>IF(O$1&gt;$AE$1,"-",IFERROR(IF(DATEDIF('Base de données'!$A2488,O$1,"d")&lt;&gt;0,"",'Base de données'!$B2488),""))</f>
        <v/>
      </c>
      <c r="P2488" s="39" t="str">
        <f>IF(P$1&gt;$AE$1,"-",IFERROR(IF(DATEDIF('Base de données'!$A2488,P$1,"d")&lt;&gt;0,"",'Base de données'!$B2488),""))</f>
        <v/>
      </c>
      <c r="Q2488" s="39" t="str">
        <f>IF(Q$1&gt;$AE$1,"-",IFERROR(IF(DATEDIF('Base de données'!$A2488,Q$1,"d")&lt;&gt;0,"",'Base de données'!$B2488),""))</f>
        <v/>
      </c>
      <c r="R2488" s="39" t="str">
        <f>IF(R$1&gt;$AE$1,"-",IFERROR(IF(DATEDIF('Base de données'!$A2488,R$1,"d")&lt;&gt;0,"",'Base de données'!$B2488),""))</f>
        <v/>
      </c>
      <c r="S2488" s="39" t="str">
        <f>IF(S$1&gt;$AE$1,"-",IFERROR(IF(DATEDIF('Base de données'!$A2488,S$1,"d")&lt;&gt;0,"",'Base de données'!$B2488),""))</f>
        <v>BHHGU</v>
      </c>
      <c r="T2488" s="39" t="str">
        <f>IF(T$1&gt;$AE$1,"-",IFERROR(IF(DATEDIF('Base de données'!$A2488,T$1,"d")&lt;&gt;0,"",'Base de données'!$B2488),""))</f>
        <v/>
      </c>
      <c r="U2488" s="39" t="str">
        <f>IF(U$1&gt;$AE$1,"-",IFERROR(IF(DATEDIF('Base de données'!$A2488,U$1,"d")&lt;&gt;0,"",'Base de données'!$B2488),""))</f>
        <v/>
      </c>
      <c r="V2488" s="39" t="str">
        <f>IF(V$1&gt;$AE$1,"-",IFERROR(IF(DATEDIF('Base de données'!$A2488,V$1,"d")&lt;&gt;0,"",'Base de données'!$B2488),""))</f>
        <v/>
      </c>
      <c r="W2488" s="34"/>
      <c r="X2488" s="30" t="str">
        <f>'Base de données'!$C2488&amp;" "&amp;'Base de données'!$D2488</f>
        <v>Royer Honoré</v>
      </c>
      <c r="Y2488" s="31">
        <f>COUNTIF('Base de données'!$B:$B,'Base de données'!$B2488)</f>
        <v>12</v>
      </c>
      <c r="AA2488" s="87" cm="1">
        <f t="array" aca="1" ref="AA2488" ca="1">INDIRECT("'Base de données'!A" &amp; ROW(Y2488))</f>
        <v>45901</v>
      </c>
      <c r="AB2488" s="51" t="str" cm="1">
        <f t="array" aca="1" ref="AB2488" ca="1">INDIRECT("'Base de données'!B" &amp; ROW(Z2488))</f>
        <v>BHHGU</v>
      </c>
    </row>
    <row r="2489" spans="1:28" x14ac:dyDescent="0.3">
      <c r="A2489" s="41" t="str">
        <f ca="1">IF(IF(AND($B2489&lt;&gt;"-",$B2489=$E2489),"Entrée et sortie","-")="Entrée et sortie",'Base de données'!$B2489,"-")</f>
        <v>-</v>
      </c>
      <c r="B2489" s="41" t="str">
        <f t="shared" ca="1" si="155"/>
        <v>-</v>
      </c>
      <c r="C2489" s="41" t="str">
        <f t="shared" ca="1" si="156"/>
        <v>-</v>
      </c>
      <c r="D2489" s="41" t="str">
        <f>IF($F2489="sortie en cours d'année",'Base de données'!$B2489,"-")</f>
        <v>-</v>
      </c>
      <c r="E2489" s="41" t="str">
        <f>IF($H2489="entrée en cours d'année",'Base de données'!$B2489,"-")</f>
        <v>-</v>
      </c>
      <c r="F2489" s="37" t="str">
        <f t="shared" si="153"/>
        <v/>
      </c>
      <c r="G2489" s="37" t="str">
        <f>IF($J2489="mouvement",_xlfn.XLOOKUP('Base de données'!$B2489,$V:$V,$V:$V,0),"")</f>
        <v/>
      </c>
      <c r="H2489" s="37" t="str">
        <f t="shared" si="154"/>
        <v/>
      </c>
      <c r="I2489" s="37" t="str">
        <f>IF($J2489="mouvement",_xlfn.XLOOKUP('Base de données'!$B2489,$K:$K,$K:$K,0),"")</f>
        <v/>
      </c>
      <c r="J2489" s="38" t="str">
        <f>IF(AND(Y2489&lt;&gt;MAX(Y:Y),COUNTIF(K2489:V2489,'Base de données'!$B2489)&gt;0),"mouvement","")</f>
        <v/>
      </c>
      <c r="K2489" s="39" t="str">
        <f>IF(K$1&gt;$AE$1,"-",IFERROR(IF(DATEDIF('Base de données'!$A2489,K$1,"d")&lt;&gt;0,"",'Base de données'!$B2489),""))</f>
        <v/>
      </c>
      <c r="L2489" s="39" t="str">
        <f>IF(L$1&gt;$AE$1,"-",IFERROR(IF(DATEDIF('Base de données'!$A2489,L$1,"d")&lt;&gt;0,"",'Base de données'!$B2489),""))</f>
        <v/>
      </c>
      <c r="M2489" s="39" t="str">
        <f>IF(M$1&gt;$AE$1,"-",IFERROR(IF(DATEDIF('Base de données'!$A2489,M$1,"d")&lt;&gt;0,"",'Base de données'!$B2489),""))</f>
        <v/>
      </c>
      <c r="N2489" s="39" t="str">
        <f>IF(N$1&gt;$AE$1,"-",IFERROR(IF(DATEDIF('Base de données'!$A2489,N$1,"d")&lt;&gt;0,"",'Base de données'!$B2489),""))</f>
        <v/>
      </c>
      <c r="O2489" s="39" t="str">
        <f>IF(O$1&gt;$AE$1,"-",IFERROR(IF(DATEDIF('Base de données'!$A2489,O$1,"d")&lt;&gt;0,"",'Base de données'!$B2489),""))</f>
        <v/>
      </c>
      <c r="P2489" s="39" t="str">
        <f>IF(P$1&gt;$AE$1,"-",IFERROR(IF(DATEDIF('Base de données'!$A2489,P$1,"d")&lt;&gt;0,"",'Base de données'!$B2489),""))</f>
        <v/>
      </c>
      <c r="Q2489" s="39" t="str">
        <f>IF(Q$1&gt;$AE$1,"-",IFERROR(IF(DATEDIF('Base de données'!$A2489,Q$1,"d")&lt;&gt;0,"",'Base de données'!$B2489),""))</f>
        <v/>
      </c>
      <c r="R2489" s="39" t="str">
        <f>IF(R$1&gt;$AE$1,"-",IFERROR(IF(DATEDIF('Base de données'!$A2489,R$1,"d")&lt;&gt;0,"",'Base de données'!$B2489),""))</f>
        <v/>
      </c>
      <c r="S2489" s="39" t="str">
        <f>IF(S$1&gt;$AE$1,"-",IFERROR(IF(DATEDIF('Base de données'!$A2489,S$1,"d")&lt;&gt;0,"",'Base de données'!$B2489),""))</f>
        <v>SWK1T</v>
      </c>
      <c r="T2489" s="39" t="str">
        <f>IF(T$1&gt;$AE$1,"-",IFERROR(IF(DATEDIF('Base de données'!$A2489,T$1,"d")&lt;&gt;0,"",'Base de données'!$B2489),""))</f>
        <v/>
      </c>
      <c r="U2489" s="39" t="str">
        <f>IF(U$1&gt;$AE$1,"-",IFERROR(IF(DATEDIF('Base de données'!$A2489,U$1,"d")&lt;&gt;0,"",'Base de données'!$B2489),""))</f>
        <v/>
      </c>
      <c r="V2489" s="39" t="str">
        <f>IF(V$1&gt;$AE$1,"-",IFERROR(IF(DATEDIF('Base de données'!$A2489,V$1,"d")&lt;&gt;0,"",'Base de données'!$B2489),""))</f>
        <v/>
      </c>
      <c r="W2489" s="34"/>
      <c r="X2489" s="30" t="str">
        <f>'Base de données'!$C2489&amp;" "&amp;'Base de données'!$D2489</f>
        <v>Chevallier Jules</v>
      </c>
      <c r="Y2489" s="31">
        <f>COUNTIF('Base de données'!$B:$B,'Base de données'!$B2489)</f>
        <v>12</v>
      </c>
      <c r="AA2489" s="87" cm="1">
        <f t="array" aca="1" ref="AA2489" ca="1">INDIRECT("'Base de données'!A" &amp; ROW(Y2489))</f>
        <v>45901</v>
      </c>
      <c r="AB2489" s="51" t="str" cm="1">
        <f t="array" aca="1" ref="AB2489" ca="1">INDIRECT("'Base de données'!B" &amp; ROW(Z2489))</f>
        <v>SWK1T</v>
      </c>
    </row>
    <row r="2490" spans="1:28" x14ac:dyDescent="0.3">
      <c r="A2490" s="41" t="str">
        <f ca="1">IF(IF(AND($B2490&lt;&gt;"-",$B2490=$E2490),"Entrée et sortie","-")="Entrée et sortie",'Base de données'!$B2490,"-")</f>
        <v>-</v>
      </c>
      <c r="B2490" s="41" t="str">
        <f t="shared" ca="1" si="155"/>
        <v>-</v>
      </c>
      <c r="C2490" s="41" t="str">
        <f t="shared" ca="1" si="156"/>
        <v>-</v>
      </c>
      <c r="D2490" s="41" t="str">
        <f>IF($F2490="sortie en cours d'année",'Base de données'!$B2490,"-")</f>
        <v>-</v>
      </c>
      <c r="E2490" s="41" t="str">
        <f>IF($H2490="entrée en cours d'année",'Base de données'!$B2490,"-")</f>
        <v>-</v>
      </c>
      <c r="F2490" s="37" t="str">
        <f t="shared" si="153"/>
        <v/>
      </c>
      <c r="G2490" s="37" t="str">
        <f>IF($J2490="mouvement",_xlfn.XLOOKUP('Base de données'!$B2490,$V:$V,$V:$V,0),"")</f>
        <v/>
      </c>
      <c r="H2490" s="37" t="str">
        <f t="shared" si="154"/>
        <v/>
      </c>
      <c r="I2490" s="37" t="str">
        <f>IF($J2490="mouvement",_xlfn.XLOOKUP('Base de données'!$B2490,$K:$K,$K:$K,0),"")</f>
        <v/>
      </c>
      <c r="J2490" s="38" t="str">
        <f>IF(AND(Y2490&lt;&gt;MAX(Y:Y),COUNTIF(K2490:V2490,'Base de données'!$B2490)&gt;0),"mouvement","")</f>
        <v/>
      </c>
      <c r="K2490" s="39" t="str">
        <f>IF(K$1&gt;$AE$1,"-",IFERROR(IF(DATEDIF('Base de données'!$A2490,K$1,"d")&lt;&gt;0,"",'Base de données'!$B2490),""))</f>
        <v/>
      </c>
      <c r="L2490" s="39" t="str">
        <f>IF(L$1&gt;$AE$1,"-",IFERROR(IF(DATEDIF('Base de données'!$A2490,L$1,"d")&lt;&gt;0,"",'Base de données'!$B2490),""))</f>
        <v/>
      </c>
      <c r="M2490" s="39" t="str">
        <f>IF(M$1&gt;$AE$1,"-",IFERROR(IF(DATEDIF('Base de données'!$A2490,M$1,"d")&lt;&gt;0,"",'Base de données'!$B2490),""))</f>
        <v/>
      </c>
      <c r="N2490" s="39" t="str">
        <f>IF(N$1&gt;$AE$1,"-",IFERROR(IF(DATEDIF('Base de données'!$A2490,N$1,"d")&lt;&gt;0,"",'Base de données'!$B2490),""))</f>
        <v/>
      </c>
      <c r="O2490" s="39" t="str">
        <f>IF(O$1&gt;$AE$1,"-",IFERROR(IF(DATEDIF('Base de données'!$A2490,O$1,"d")&lt;&gt;0,"",'Base de données'!$B2490),""))</f>
        <v/>
      </c>
      <c r="P2490" s="39" t="str">
        <f>IF(P$1&gt;$AE$1,"-",IFERROR(IF(DATEDIF('Base de données'!$A2490,P$1,"d")&lt;&gt;0,"",'Base de données'!$B2490),""))</f>
        <v/>
      </c>
      <c r="Q2490" s="39" t="str">
        <f>IF(Q$1&gt;$AE$1,"-",IFERROR(IF(DATEDIF('Base de données'!$A2490,Q$1,"d")&lt;&gt;0,"",'Base de données'!$B2490),""))</f>
        <v/>
      </c>
      <c r="R2490" s="39" t="str">
        <f>IF(R$1&gt;$AE$1,"-",IFERROR(IF(DATEDIF('Base de données'!$A2490,R$1,"d")&lt;&gt;0,"",'Base de données'!$B2490),""))</f>
        <v/>
      </c>
      <c r="S2490" s="39" t="str">
        <f>IF(S$1&gt;$AE$1,"-",IFERROR(IF(DATEDIF('Base de données'!$A2490,S$1,"d")&lt;&gt;0,"",'Base de données'!$B2490),""))</f>
        <v>8IYTJ</v>
      </c>
      <c r="T2490" s="39" t="str">
        <f>IF(T$1&gt;$AE$1,"-",IFERROR(IF(DATEDIF('Base de données'!$A2490,T$1,"d")&lt;&gt;0,"",'Base de données'!$B2490),""))</f>
        <v/>
      </c>
      <c r="U2490" s="39" t="str">
        <f>IF(U$1&gt;$AE$1,"-",IFERROR(IF(DATEDIF('Base de données'!$A2490,U$1,"d")&lt;&gt;0,"",'Base de données'!$B2490),""))</f>
        <v/>
      </c>
      <c r="V2490" s="39" t="str">
        <f>IF(V$1&gt;$AE$1,"-",IFERROR(IF(DATEDIF('Base de données'!$A2490,V$1,"d")&lt;&gt;0,"",'Base de données'!$B2490),""))</f>
        <v/>
      </c>
      <c r="W2490" s="34"/>
      <c r="X2490" s="30" t="str">
        <f>'Base de données'!$C2490&amp;" "&amp;'Base de données'!$D2490</f>
        <v>Ribeiro Aimé</v>
      </c>
      <c r="Y2490" s="31">
        <f>COUNTIF('Base de données'!$B:$B,'Base de données'!$B2490)</f>
        <v>12</v>
      </c>
      <c r="AA2490" s="87" cm="1">
        <f t="array" aca="1" ref="AA2490" ca="1">INDIRECT("'Base de données'!A" &amp; ROW(Y2490))</f>
        <v>45901</v>
      </c>
      <c r="AB2490" s="51" t="str" cm="1">
        <f t="array" aca="1" ref="AB2490" ca="1">INDIRECT("'Base de données'!B" &amp; ROW(Z2490))</f>
        <v>8IYTJ</v>
      </c>
    </row>
    <row r="2491" spans="1:28" x14ac:dyDescent="0.3">
      <c r="A2491" s="41" t="str">
        <f ca="1">IF(IF(AND($B2491&lt;&gt;"-",$B2491=$E2491),"Entrée et sortie","-")="Entrée et sortie",'Base de données'!$B2491,"-")</f>
        <v>-</v>
      </c>
      <c r="B2491" s="41" t="str">
        <f t="shared" ca="1" si="155"/>
        <v>-</v>
      </c>
      <c r="C2491" s="41" t="str">
        <f t="shared" ca="1" si="156"/>
        <v>-</v>
      </c>
      <c r="D2491" s="41" t="str">
        <f>IF($F2491="sortie en cours d'année",'Base de données'!$B2491,"-")</f>
        <v>-</v>
      </c>
      <c r="E2491" s="41" t="str">
        <f>IF($H2491="entrée en cours d'année",'Base de données'!$B2491,"-")</f>
        <v>-</v>
      </c>
      <c r="F2491" s="37" t="str">
        <f t="shared" si="153"/>
        <v/>
      </c>
      <c r="G2491" s="37" t="str">
        <f>IF($J2491="mouvement",_xlfn.XLOOKUP('Base de données'!$B2491,$V:$V,$V:$V,0),"")</f>
        <v/>
      </c>
      <c r="H2491" s="37" t="str">
        <f t="shared" si="154"/>
        <v/>
      </c>
      <c r="I2491" s="37" t="str">
        <f>IF($J2491="mouvement",_xlfn.XLOOKUP('Base de données'!$B2491,$K:$K,$K:$K,0),"")</f>
        <v/>
      </c>
      <c r="J2491" s="38" t="str">
        <f>IF(AND(Y2491&lt;&gt;MAX(Y:Y),COUNTIF(K2491:V2491,'Base de données'!$B2491)&gt;0),"mouvement","")</f>
        <v/>
      </c>
      <c r="K2491" s="39" t="str">
        <f>IF(K$1&gt;$AE$1,"-",IFERROR(IF(DATEDIF('Base de données'!$A2491,K$1,"d")&lt;&gt;0,"",'Base de données'!$B2491),""))</f>
        <v/>
      </c>
      <c r="L2491" s="39" t="str">
        <f>IF(L$1&gt;$AE$1,"-",IFERROR(IF(DATEDIF('Base de données'!$A2491,L$1,"d")&lt;&gt;0,"",'Base de données'!$B2491),""))</f>
        <v/>
      </c>
      <c r="M2491" s="39" t="str">
        <f>IF(M$1&gt;$AE$1,"-",IFERROR(IF(DATEDIF('Base de données'!$A2491,M$1,"d")&lt;&gt;0,"",'Base de données'!$B2491),""))</f>
        <v/>
      </c>
      <c r="N2491" s="39" t="str">
        <f>IF(N$1&gt;$AE$1,"-",IFERROR(IF(DATEDIF('Base de données'!$A2491,N$1,"d")&lt;&gt;0,"",'Base de données'!$B2491),""))</f>
        <v/>
      </c>
      <c r="O2491" s="39" t="str">
        <f>IF(O$1&gt;$AE$1,"-",IFERROR(IF(DATEDIF('Base de données'!$A2491,O$1,"d")&lt;&gt;0,"",'Base de données'!$B2491),""))</f>
        <v/>
      </c>
      <c r="P2491" s="39" t="str">
        <f>IF(P$1&gt;$AE$1,"-",IFERROR(IF(DATEDIF('Base de données'!$A2491,P$1,"d")&lt;&gt;0,"",'Base de données'!$B2491),""))</f>
        <v/>
      </c>
      <c r="Q2491" s="39" t="str">
        <f>IF(Q$1&gt;$AE$1,"-",IFERROR(IF(DATEDIF('Base de données'!$A2491,Q$1,"d")&lt;&gt;0,"",'Base de données'!$B2491),""))</f>
        <v/>
      </c>
      <c r="R2491" s="39" t="str">
        <f>IF(R$1&gt;$AE$1,"-",IFERROR(IF(DATEDIF('Base de données'!$A2491,R$1,"d")&lt;&gt;0,"",'Base de données'!$B2491),""))</f>
        <v/>
      </c>
      <c r="S2491" s="39" t="str">
        <f>IF(S$1&gt;$AE$1,"-",IFERROR(IF(DATEDIF('Base de données'!$A2491,S$1,"d")&lt;&gt;0,"",'Base de données'!$B2491),""))</f>
        <v>UX84B</v>
      </c>
      <c r="T2491" s="39" t="str">
        <f>IF(T$1&gt;$AE$1,"-",IFERROR(IF(DATEDIF('Base de données'!$A2491,T$1,"d")&lt;&gt;0,"",'Base de données'!$B2491),""))</f>
        <v/>
      </c>
      <c r="U2491" s="39" t="str">
        <f>IF(U$1&gt;$AE$1,"-",IFERROR(IF(DATEDIF('Base de données'!$A2491,U$1,"d")&lt;&gt;0,"",'Base de données'!$B2491),""))</f>
        <v/>
      </c>
      <c r="V2491" s="39" t="str">
        <f>IF(V$1&gt;$AE$1,"-",IFERROR(IF(DATEDIF('Base de données'!$A2491,V$1,"d")&lt;&gt;0,"",'Base de données'!$B2491),""))</f>
        <v/>
      </c>
      <c r="W2491" s="34"/>
      <c r="X2491" s="30" t="str">
        <f>'Base de données'!$C2491&amp;" "&amp;'Base de données'!$D2491</f>
        <v>Le Gall Monique</v>
      </c>
      <c r="Y2491" s="31">
        <f>COUNTIF('Base de données'!$B:$B,'Base de données'!$B2491)</f>
        <v>12</v>
      </c>
      <c r="AA2491" s="87" cm="1">
        <f t="array" aca="1" ref="AA2491" ca="1">INDIRECT("'Base de données'!A" &amp; ROW(Y2491))</f>
        <v>45901</v>
      </c>
      <c r="AB2491" s="51" t="str" cm="1">
        <f t="array" aca="1" ref="AB2491" ca="1">INDIRECT("'Base de données'!B" &amp; ROW(Z2491))</f>
        <v>UX84B</v>
      </c>
    </row>
    <row r="2492" spans="1:28" x14ac:dyDescent="0.3">
      <c r="A2492" s="41" t="str">
        <f ca="1">IF(IF(AND($B2492&lt;&gt;"-",$B2492=$E2492),"Entrée et sortie","-")="Entrée et sortie",'Base de données'!$B2492,"-")</f>
        <v>-</v>
      </c>
      <c r="B2492" s="41" t="str">
        <f t="shared" ca="1" si="155"/>
        <v>T0HSF</v>
      </c>
      <c r="C2492" s="41" t="str">
        <f t="shared" ca="1" si="156"/>
        <v>T0HSF</v>
      </c>
      <c r="D2492" s="41" t="str">
        <f>IF($F2492="sortie en cours d'année",'Base de données'!$B2492,"-")</f>
        <v>T0HSF</v>
      </c>
      <c r="E2492" s="41" t="str">
        <f>IF($H2492="entrée en cours d'année",'Base de données'!$B2492,"-")</f>
        <v>-</v>
      </c>
      <c r="F2492" s="37" t="str">
        <f t="shared" si="153"/>
        <v>sortie en cours d'année</v>
      </c>
      <c r="G2492" s="37">
        <f>IF($J2492="mouvement",_xlfn.XLOOKUP('Base de données'!$B2492,$V:$V,$V:$V,0),"")</f>
        <v>0</v>
      </c>
      <c r="H2492" s="37" t="str">
        <f t="shared" si="154"/>
        <v/>
      </c>
      <c r="I2492" s="37" t="str">
        <f>IF($J2492="mouvement",_xlfn.XLOOKUP('Base de données'!$B2492,$K:$K,$K:$K,0),"")</f>
        <v>T0HSF</v>
      </c>
      <c r="J2492" s="38" t="str">
        <f>IF(AND(Y2492&lt;&gt;MAX(Y:Y),COUNTIF(K2492:V2492,'Base de données'!$B2492)&gt;0),"mouvement","")</f>
        <v>mouvement</v>
      </c>
      <c r="K2492" s="39" t="str">
        <f>IF(K$1&gt;$AE$1,"-",IFERROR(IF(DATEDIF('Base de données'!$A2492,K$1,"d")&lt;&gt;0,"",'Base de données'!$B2492),""))</f>
        <v/>
      </c>
      <c r="L2492" s="39" t="str">
        <f>IF(L$1&gt;$AE$1,"-",IFERROR(IF(DATEDIF('Base de données'!$A2492,L$1,"d")&lt;&gt;0,"",'Base de données'!$B2492),""))</f>
        <v/>
      </c>
      <c r="M2492" s="39" t="str">
        <f>IF(M$1&gt;$AE$1,"-",IFERROR(IF(DATEDIF('Base de données'!$A2492,M$1,"d")&lt;&gt;0,"",'Base de données'!$B2492),""))</f>
        <v/>
      </c>
      <c r="N2492" s="39" t="str">
        <f>IF(N$1&gt;$AE$1,"-",IFERROR(IF(DATEDIF('Base de données'!$A2492,N$1,"d")&lt;&gt;0,"",'Base de données'!$B2492),""))</f>
        <v/>
      </c>
      <c r="O2492" s="39" t="str">
        <f>IF(O$1&gt;$AE$1,"-",IFERROR(IF(DATEDIF('Base de données'!$A2492,O$1,"d")&lt;&gt;0,"",'Base de données'!$B2492),""))</f>
        <v/>
      </c>
      <c r="P2492" s="39" t="str">
        <f>IF(P$1&gt;$AE$1,"-",IFERROR(IF(DATEDIF('Base de données'!$A2492,P$1,"d")&lt;&gt;0,"",'Base de données'!$B2492),""))</f>
        <v/>
      </c>
      <c r="Q2492" s="39" t="str">
        <f>IF(Q$1&gt;$AE$1,"-",IFERROR(IF(DATEDIF('Base de données'!$A2492,Q$1,"d")&lt;&gt;0,"",'Base de données'!$B2492),""))</f>
        <v/>
      </c>
      <c r="R2492" s="39" t="str">
        <f>IF(R$1&gt;$AE$1,"-",IFERROR(IF(DATEDIF('Base de données'!$A2492,R$1,"d")&lt;&gt;0,"",'Base de données'!$B2492),""))</f>
        <v/>
      </c>
      <c r="S2492" s="39" t="str">
        <f>IF(S$1&gt;$AE$1,"-",IFERROR(IF(DATEDIF('Base de données'!$A2492,S$1,"d")&lt;&gt;0,"",'Base de données'!$B2492),""))</f>
        <v>T0HSF</v>
      </c>
      <c r="T2492" s="39" t="str">
        <f>IF(T$1&gt;$AE$1,"-",IFERROR(IF(DATEDIF('Base de données'!$A2492,T$1,"d")&lt;&gt;0,"",'Base de données'!$B2492),""))</f>
        <v/>
      </c>
      <c r="U2492" s="39" t="str">
        <f>IF(U$1&gt;$AE$1,"-",IFERROR(IF(DATEDIF('Base de données'!$A2492,U$1,"d")&lt;&gt;0,"",'Base de données'!$B2492),""))</f>
        <v/>
      </c>
      <c r="V2492" s="39" t="str">
        <f>IF(V$1&gt;$AE$1,"-",IFERROR(IF(DATEDIF('Base de données'!$A2492,V$1,"d")&lt;&gt;0,"",'Base de données'!$B2492),""))</f>
        <v/>
      </c>
      <c r="W2492" s="34"/>
      <c r="X2492" s="30" t="str">
        <f>'Base de données'!$C2492&amp;" "&amp;'Base de données'!$D2492</f>
        <v>Legendre Laure</v>
      </c>
      <c r="Y2492" s="31">
        <f>COUNTIF('Base de données'!$B:$B,'Base de données'!$B2492)</f>
        <v>11</v>
      </c>
      <c r="AA2492" s="87" cm="1">
        <f t="array" aca="1" ref="AA2492" ca="1">INDIRECT("'Base de données'!A" &amp; ROW(Y2492))</f>
        <v>45901</v>
      </c>
      <c r="AB2492" s="51" t="str" cm="1">
        <f t="array" aca="1" ref="AB2492" ca="1">INDIRECT("'Base de données'!B" &amp; ROW(Z2492))</f>
        <v>T0HSF</v>
      </c>
    </row>
    <row r="2493" spans="1:28" x14ac:dyDescent="0.3">
      <c r="A2493" s="41" t="str">
        <f ca="1">IF(IF(AND($B2493&lt;&gt;"-",$B2493=$E2493),"Entrée et sortie","-")="Entrée et sortie",'Base de données'!$B2493,"-")</f>
        <v>-</v>
      </c>
      <c r="B2493" s="41" t="str">
        <f t="shared" ca="1" si="155"/>
        <v>-</v>
      </c>
      <c r="C2493" s="41" t="str">
        <f t="shared" ca="1" si="156"/>
        <v>-</v>
      </c>
      <c r="D2493" s="41" t="str">
        <f>IF($F2493="sortie en cours d'année",'Base de données'!$B2493,"-")</f>
        <v>-</v>
      </c>
      <c r="E2493" s="41" t="str">
        <f>IF($H2493="entrée en cours d'année",'Base de données'!$B2493,"-")</f>
        <v>-</v>
      </c>
      <c r="F2493" s="37" t="str">
        <f t="shared" si="153"/>
        <v/>
      </c>
      <c r="G2493" s="37" t="str">
        <f>IF($J2493="mouvement",_xlfn.XLOOKUP('Base de données'!$B2493,$V:$V,$V:$V,0),"")</f>
        <v/>
      </c>
      <c r="H2493" s="37" t="str">
        <f t="shared" si="154"/>
        <v/>
      </c>
      <c r="I2493" s="37" t="str">
        <f>IF($J2493="mouvement",_xlfn.XLOOKUP('Base de données'!$B2493,$K:$K,$K:$K,0),"")</f>
        <v/>
      </c>
      <c r="J2493" s="38" t="str">
        <f>IF(AND(Y2493&lt;&gt;MAX(Y:Y),COUNTIF(K2493:V2493,'Base de données'!$B2493)&gt;0),"mouvement","")</f>
        <v/>
      </c>
      <c r="K2493" s="39" t="str">
        <f>IF(K$1&gt;$AE$1,"-",IFERROR(IF(DATEDIF('Base de données'!$A2493,K$1,"d")&lt;&gt;0,"",'Base de données'!$B2493),""))</f>
        <v/>
      </c>
      <c r="L2493" s="39" t="str">
        <f>IF(L$1&gt;$AE$1,"-",IFERROR(IF(DATEDIF('Base de données'!$A2493,L$1,"d")&lt;&gt;0,"",'Base de données'!$B2493),""))</f>
        <v/>
      </c>
      <c r="M2493" s="39" t="str">
        <f>IF(M$1&gt;$AE$1,"-",IFERROR(IF(DATEDIF('Base de données'!$A2493,M$1,"d")&lt;&gt;0,"",'Base de données'!$B2493),""))</f>
        <v/>
      </c>
      <c r="N2493" s="39" t="str">
        <f>IF(N$1&gt;$AE$1,"-",IFERROR(IF(DATEDIF('Base de données'!$A2493,N$1,"d")&lt;&gt;0,"",'Base de données'!$B2493),""))</f>
        <v/>
      </c>
      <c r="O2493" s="39" t="str">
        <f>IF(O$1&gt;$AE$1,"-",IFERROR(IF(DATEDIF('Base de données'!$A2493,O$1,"d")&lt;&gt;0,"",'Base de données'!$B2493),""))</f>
        <v/>
      </c>
      <c r="P2493" s="39" t="str">
        <f>IF(P$1&gt;$AE$1,"-",IFERROR(IF(DATEDIF('Base de données'!$A2493,P$1,"d")&lt;&gt;0,"",'Base de données'!$B2493),""))</f>
        <v/>
      </c>
      <c r="Q2493" s="39" t="str">
        <f>IF(Q$1&gt;$AE$1,"-",IFERROR(IF(DATEDIF('Base de données'!$A2493,Q$1,"d")&lt;&gt;0,"",'Base de données'!$B2493),""))</f>
        <v/>
      </c>
      <c r="R2493" s="39" t="str">
        <f>IF(R$1&gt;$AE$1,"-",IFERROR(IF(DATEDIF('Base de données'!$A2493,R$1,"d")&lt;&gt;0,"",'Base de données'!$B2493),""))</f>
        <v/>
      </c>
      <c r="S2493" s="39" t="str">
        <f>IF(S$1&gt;$AE$1,"-",IFERROR(IF(DATEDIF('Base de données'!$A2493,S$1,"d")&lt;&gt;0,"",'Base de données'!$B2493),""))</f>
        <v>IFJYC</v>
      </c>
      <c r="T2493" s="39" t="str">
        <f>IF(T$1&gt;$AE$1,"-",IFERROR(IF(DATEDIF('Base de données'!$A2493,T$1,"d")&lt;&gt;0,"",'Base de données'!$B2493),""))</f>
        <v/>
      </c>
      <c r="U2493" s="39" t="str">
        <f>IF(U$1&gt;$AE$1,"-",IFERROR(IF(DATEDIF('Base de données'!$A2493,U$1,"d")&lt;&gt;0,"",'Base de données'!$B2493),""))</f>
        <v/>
      </c>
      <c r="V2493" s="39" t="str">
        <f>IF(V$1&gt;$AE$1,"-",IFERROR(IF(DATEDIF('Base de données'!$A2493,V$1,"d")&lt;&gt;0,"",'Base de données'!$B2493),""))</f>
        <v/>
      </c>
      <c r="W2493" s="34"/>
      <c r="X2493" s="30" t="str">
        <f>'Base de données'!$C2493&amp;" "&amp;'Base de données'!$D2493</f>
        <v>Lévy Denise</v>
      </c>
      <c r="Y2493" s="31">
        <f>COUNTIF('Base de données'!$B:$B,'Base de données'!$B2493)</f>
        <v>12</v>
      </c>
      <c r="AA2493" s="87" cm="1">
        <f t="array" aca="1" ref="AA2493" ca="1">INDIRECT("'Base de données'!A" &amp; ROW(Y2493))</f>
        <v>45901</v>
      </c>
      <c r="AB2493" s="51" t="str" cm="1">
        <f t="array" aca="1" ref="AB2493" ca="1">INDIRECT("'Base de données'!B" &amp; ROW(Z2493))</f>
        <v>IFJYC</v>
      </c>
    </row>
    <row r="2494" spans="1:28" x14ac:dyDescent="0.3">
      <c r="A2494" s="41" t="str">
        <f ca="1">IF(IF(AND($B2494&lt;&gt;"-",$B2494=$E2494),"Entrée et sortie","-")="Entrée et sortie",'Base de données'!$B2494,"-")</f>
        <v>-</v>
      </c>
      <c r="B2494" s="41" t="str">
        <f t="shared" ca="1" si="155"/>
        <v>CN75F</v>
      </c>
      <c r="C2494" s="41" t="str">
        <f t="shared" ca="1" si="156"/>
        <v>CN75F</v>
      </c>
      <c r="D2494" s="41" t="str">
        <f>IF($F2494="sortie en cours d'année",'Base de données'!$B2494,"-")</f>
        <v>CN75F</v>
      </c>
      <c r="E2494" s="41" t="str">
        <f>IF($H2494="entrée en cours d'année",'Base de données'!$B2494,"-")</f>
        <v>-</v>
      </c>
      <c r="F2494" s="37" t="str">
        <f t="shared" si="153"/>
        <v>sortie en cours d'année</v>
      </c>
      <c r="G2494" s="37">
        <f>IF($J2494="mouvement",_xlfn.XLOOKUP('Base de données'!$B2494,$V:$V,$V:$V,0),"")</f>
        <v>0</v>
      </c>
      <c r="H2494" s="37" t="str">
        <f t="shared" si="154"/>
        <v/>
      </c>
      <c r="I2494" s="37" t="str">
        <f>IF($J2494="mouvement",_xlfn.XLOOKUP('Base de données'!$B2494,$K:$K,$K:$K,0),"")</f>
        <v>CN75F</v>
      </c>
      <c r="J2494" s="38" t="str">
        <f>IF(AND(Y2494&lt;&gt;MAX(Y:Y),COUNTIF(K2494:V2494,'Base de données'!$B2494)&gt;0),"mouvement","")</f>
        <v>mouvement</v>
      </c>
      <c r="K2494" s="39" t="str">
        <f>IF(K$1&gt;$AE$1,"-",IFERROR(IF(DATEDIF('Base de données'!$A2494,K$1,"d")&lt;&gt;0,"",'Base de données'!$B2494),""))</f>
        <v/>
      </c>
      <c r="L2494" s="39" t="str">
        <f>IF(L$1&gt;$AE$1,"-",IFERROR(IF(DATEDIF('Base de données'!$A2494,L$1,"d")&lt;&gt;0,"",'Base de données'!$B2494),""))</f>
        <v/>
      </c>
      <c r="M2494" s="39" t="str">
        <f>IF(M$1&gt;$AE$1,"-",IFERROR(IF(DATEDIF('Base de données'!$A2494,M$1,"d")&lt;&gt;0,"",'Base de données'!$B2494),""))</f>
        <v/>
      </c>
      <c r="N2494" s="39" t="str">
        <f>IF(N$1&gt;$AE$1,"-",IFERROR(IF(DATEDIF('Base de données'!$A2494,N$1,"d")&lt;&gt;0,"",'Base de données'!$B2494),""))</f>
        <v/>
      </c>
      <c r="O2494" s="39" t="str">
        <f>IF(O$1&gt;$AE$1,"-",IFERROR(IF(DATEDIF('Base de données'!$A2494,O$1,"d")&lt;&gt;0,"",'Base de données'!$B2494),""))</f>
        <v/>
      </c>
      <c r="P2494" s="39" t="str">
        <f>IF(P$1&gt;$AE$1,"-",IFERROR(IF(DATEDIF('Base de données'!$A2494,P$1,"d")&lt;&gt;0,"",'Base de données'!$B2494),""))</f>
        <v/>
      </c>
      <c r="Q2494" s="39" t="str">
        <f>IF(Q$1&gt;$AE$1,"-",IFERROR(IF(DATEDIF('Base de données'!$A2494,Q$1,"d")&lt;&gt;0,"",'Base de données'!$B2494),""))</f>
        <v/>
      </c>
      <c r="R2494" s="39" t="str">
        <f>IF(R$1&gt;$AE$1,"-",IFERROR(IF(DATEDIF('Base de données'!$A2494,R$1,"d")&lt;&gt;0,"",'Base de données'!$B2494),""))</f>
        <v/>
      </c>
      <c r="S2494" s="39" t="str">
        <f>IF(S$1&gt;$AE$1,"-",IFERROR(IF(DATEDIF('Base de données'!$A2494,S$1,"d")&lt;&gt;0,"",'Base de données'!$B2494),""))</f>
        <v>CN75F</v>
      </c>
      <c r="T2494" s="39" t="str">
        <f>IF(T$1&gt;$AE$1,"-",IFERROR(IF(DATEDIF('Base de données'!$A2494,T$1,"d")&lt;&gt;0,"",'Base de données'!$B2494),""))</f>
        <v/>
      </c>
      <c r="U2494" s="39" t="str">
        <f>IF(U$1&gt;$AE$1,"-",IFERROR(IF(DATEDIF('Base de données'!$A2494,U$1,"d")&lt;&gt;0,"",'Base de données'!$B2494),""))</f>
        <v/>
      </c>
      <c r="V2494" s="39" t="str">
        <f>IF(V$1&gt;$AE$1,"-",IFERROR(IF(DATEDIF('Base de données'!$A2494,V$1,"d")&lt;&gt;0,"",'Base de données'!$B2494),""))</f>
        <v/>
      </c>
      <c r="W2494" s="34"/>
      <c r="X2494" s="30" t="str">
        <f>'Base de données'!$C2494&amp;" "&amp;'Base de données'!$D2494</f>
        <v>Camus Emmanuel</v>
      </c>
      <c r="Y2494" s="31">
        <f>COUNTIF('Base de données'!$B:$B,'Base de données'!$B2494)</f>
        <v>11</v>
      </c>
      <c r="AA2494" s="87" cm="1">
        <f t="array" aca="1" ref="AA2494" ca="1">INDIRECT("'Base de données'!A" &amp; ROW(Y2494))</f>
        <v>45901</v>
      </c>
      <c r="AB2494" s="51" t="str" cm="1">
        <f t="array" aca="1" ref="AB2494" ca="1">INDIRECT("'Base de données'!B" &amp; ROW(Z2494))</f>
        <v>CN75F</v>
      </c>
    </row>
    <row r="2495" spans="1:28" x14ac:dyDescent="0.3">
      <c r="A2495" s="41" t="str">
        <f ca="1">IF(IF(AND($B2495&lt;&gt;"-",$B2495=$E2495),"Entrée et sortie","-")="Entrée et sortie",'Base de données'!$B2495,"-")</f>
        <v>-</v>
      </c>
      <c r="B2495" s="41" t="str">
        <f t="shared" ca="1" si="155"/>
        <v>-</v>
      </c>
      <c r="C2495" s="41" t="str">
        <f t="shared" ca="1" si="156"/>
        <v>-</v>
      </c>
      <c r="D2495" s="41" t="str">
        <f>IF($F2495="sortie en cours d'année",'Base de données'!$B2495,"-")</f>
        <v>-</v>
      </c>
      <c r="E2495" s="41" t="str">
        <f>IF($H2495="entrée en cours d'année",'Base de données'!$B2495,"-")</f>
        <v>-</v>
      </c>
      <c r="F2495" s="37" t="str">
        <f t="shared" si="153"/>
        <v/>
      </c>
      <c r="G2495" s="37" t="str">
        <f>IF($J2495="mouvement",_xlfn.XLOOKUP('Base de données'!$B2495,$V:$V,$V:$V,0),"")</f>
        <v/>
      </c>
      <c r="H2495" s="37" t="str">
        <f t="shared" si="154"/>
        <v/>
      </c>
      <c r="I2495" s="37" t="str">
        <f>IF($J2495="mouvement",_xlfn.XLOOKUP('Base de données'!$B2495,$K:$K,$K:$K,0),"")</f>
        <v/>
      </c>
      <c r="J2495" s="38" t="str">
        <f>IF(AND(Y2495&lt;&gt;MAX(Y:Y),COUNTIF(K2495:V2495,'Base de données'!$B2495)&gt;0),"mouvement","")</f>
        <v/>
      </c>
      <c r="K2495" s="39" t="str">
        <f>IF(K$1&gt;$AE$1,"-",IFERROR(IF(DATEDIF('Base de données'!$A2495,K$1,"d")&lt;&gt;0,"",'Base de données'!$B2495),""))</f>
        <v/>
      </c>
      <c r="L2495" s="39" t="str">
        <f>IF(L$1&gt;$AE$1,"-",IFERROR(IF(DATEDIF('Base de données'!$A2495,L$1,"d")&lt;&gt;0,"",'Base de données'!$B2495),""))</f>
        <v/>
      </c>
      <c r="M2495" s="39" t="str">
        <f>IF(M$1&gt;$AE$1,"-",IFERROR(IF(DATEDIF('Base de données'!$A2495,M$1,"d")&lt;&gt;0,"",'Base de données'!$B2495),""))</f>
        <v/>
      </c>
      <c r="N2495" s="39" t="str">
        <f>IF(N$1&gt;$AE$1,"-",IFERROR(IF(DATEDIF('Base de données'!$A2495,N$1,"d")&lt;&gt;0,"",'Base de données'!$B2495),""))</f>
        <v/>
      </c>
      <c r="O2495" s="39" t="str">
        <f>IF(O$1&gt;$AE$1,"-",IFERROR(IF(DATEDIF('Base de données'!$A2495,O$1,"d")&lt;&gt;0,"",'Base de données'!$B2495),""))</f>
        <v/>
      </c>
      <c r="P2495" s="39" t="str">
        <f>IF(P$1&gt;$AE$1,"-",IFERROR(IF(DATEDIF('Base de données'!$A2495,P$1,"d")&lt;&gt;0,"",'Base de données'!$B2495),""))</f>
        <v/>
      </c>
      <c r="Q2495" s="39" t="str">
        <f>IF(Q$1&gt;$AE$1,"-",IFERROR(IF(DATEDIF('Base de données'!$A2495,Q$1,"d")&lt;&gt;0,"",'Base de données'!$B2495),""))</f>
        <v/>
      </c>
      <c r="R2495" s="39" t="str">
        <f>IF(R$1&gt;$AE$1,"-",IFERROR(IF(DATEDIF('Base de données'!$A2495,R$1,"d")&lt;&gt;0,"",'Base de données'!$B2495),""))</f>
        <v/>
      </c>
      <c r="S2495" s="39" t="str">
        <f>IF(S$1&gt;$AE$1,"-",IFERROR(IF(DATEDIF('Base de données'!$A2495,S$1,"d")&lt;&gt;0,"",'Base de données'!$B2495),""))</f>
        <v>3E96F</v>
      </c>
      <c r="T2495" s="39" t="str">
        <f>IF(T$1&gt;$AE$1,"-",IFERROR(IF(DATEDIF('Base de données'!$A2495,T$1,"d")&lt;&gt;0,"",'Base de données'!$B2495),""))</f>
        <v/>
      </c>
      <c r="U2495" s="39" t="str">
        <f>IF(U$1&gt;$AE$1,"-",IFERROR(IF(DATEDIF('Base de données'!$A2495,U$1,"d")&lt;&gt;0,"",'Base de données'!$B2495),""))</f>
        <v/>
      </c>
      <c r="V2495" s="39" t="str">
        <f>IF(V$1&gt;$AE$1,"-",IFERROR(IF(DATEDIF('Base de données'!$A2495,V$1,"d")&lt;&gt;0,"",'Base de données'!$B2495),""))</f>
        <v/>
      </c>
      <c r="W2495" s="34"/>
      <c r="X2495" s="30" t="str">
        <f>'Base de données'!$C2495&amp;" "&amp;'Base de données'!$D2495</f>
        <v>Becker Michèle</v>
      </c>
      <c r="Y2495" s="31">
        <f>COUNTIF('Base de données'!$B:$B,'Base de données'!$B2495)</f>
        <v>12</v>
      </c>
      <c r="AA2495" s="87" cm="1">
        <f t="array" aca="1" ref="AA2495" ca="1">INDIRECT("'Base de données'!A" &amp; ROW(Y2495))</f>
        <v>45901</v>
      </c>
      <c r="AB2495" s="51" t="str" cm="1">
        <f t="array" aca="1" ref="AB2495" ca="1">INDIRECT("'Base de données'!B" &amp; ROW(Z2495))</f>
        <v>3E96F</v>
      </c>
    </row>
    <row r="2496" spans="1:28" x14ac:dyDescent="0.3">
      <c r="A2496" s="41" t="str">
        <f ca="1">IF(IF(AND($B2496&lt;&gt;"-",$B2496=$E2496),"Entrée et sortie","-")="Entrée et sortie",'Base de données'!$B2496,"-")</f>
        <v>-</v>
      </c>
      <c r="B2496" s="41" t="str">
        <f t="shared" ca="1" si="155"/>
        <v>-</v>
      </c>
      <c r="C2496" s="41" t="str">
        <f t="shared" ca="1" si="156"/>
        <v>-</v>
      </c>
      <c r="D2496" s="41" t="str">
        <f>IF($F2496="sortie en cours d'année",'Base de données'!$B2496,"-")</f>
        <v>-</v>
      </c>
      <c r="E2496" s="41" t="str">
        <f>IF($H2496="entrée en cours d'année",'Base de données'!$B2496,"-")</f>
        <v>QJKEN</v>
      </c>
      <c r="F2496" s="37" t="str">
        <f t="shared" si="153"/>
        <v/>
      </c>
      <c r="G2496" s="37" t="str">
        <f>IF($J2496="mouvement",_xlfn.XLOOKUP('Base de données'!$B2496,$V:$V,$V:$V,0),"")</f>
        <v>QJKEN</v>
      </c>
      <c r="H2496" s="37" t="str">
        <f t="shared" si="154"/>
        <v>entrée en cours d'année</v>
      </c>
      <c r="I2496" s="37">
        <f>IF($J2496="mouvement",_xlfn.XLOOKUP('Base de données'!$B2496,$K:$K,$K:$K,0),"")</f>
        <v>0</v>
      </c>
      <c r="J2496" s="38" t="str">
        <f>IF(AND(Y2496&lt;&gt;MAX(Y:Y),COUNTIF(K2496:V2496,'Base de données'!$B2496)&gt;0),"mouvement","")</f>
        <v>mouvement</v>
      </c>
      <c r="K2496" s="39" t="str">
        <f>IF(K$1&gt;$AE$1,"-",IFERROR(IF(DATEDIF('Base de données'!$A2496,K$1,"d")&lt;&gt;0,"",'Base de données'!$B2496),""))</f>
        <v/>
      </c>
      <c r="L2496" s="39" t="str">
        <f>IF(L$1&gt;$AE$1,"-",IFERROR(IF(DATEDIF('Base de données'!$A2496,L$1,"d")&lt;&gt;0,"",'Base de données'!$B2496),""))</f>
        <v/>
      </c>
      <c r="M2496" s="39" t="str">
        <f>IF(M$1&gt;$AE$1,"-",IFERROR(IF(DATEDIF('Base de données'!$A2496,M$1,"d")&lt;&gt;0,"",'Base de données'!$B2496),""))</f>
        <v/>
      </c>
      <c r="N2496" s="39" t="str">
        <f>IF(N$1&gt;$AE$1,"-",IFERROR(IF(DATEDIF('Base de données'!$A2496,N$1,"d")&lt;&gt;0,"",'Base de données'!$B2496),""))</f>
        <v/>
      </c>
      <c r="O2496" s="39" t="str">
        <f>IF(O$1&gt;$AE$1,"-",IFERROR(IF(DATEDIF('Base de données'!$A2496,O$1,"d")&lt;&gt;0,"",'Base de données'!$B2496),""))</f>
        <v/>
      </c>
      <c r="P2496" s="39" t="str">
        <f>IF(P$1&gt;$AE$1,"-",IFERROR(IF(DATEDIF('Base de données'!$A2496,P$1,"d")&lt;&gt;0,"",'Base de données'!$B2496),""))</f>
        <v/>
      </c>
      <c r="Q2496" s="39" t="str">
        <f>IF(Q$1&gt;$AE$1,"-",IFERROR(IF(DATEDIF('Base de données'!$A2496,Q$1,"d")&lt;&gt;0,"",'Base de données'!$B2496),""))</f>
        <v/>
      </c>
      <c r="R2496" s="39" t="str">
        <f>IF(R$1&gt;$AE$1,"-",IFERROR(IF(DATEDIF('Base de données'!$A2496,R$1,"d")&lt;&gt;0,"",'Base de données'!$B2496),""))</f>
        <v/>
      </c>
      <c r="S2496" s="39" t="str">
        <f>IF(S$1&gt;$AE$1,"-",IFERROR(IF(DATEDIF('Base de données'!$A2496,S$1,"d")&lt;&gt;0,"",'Base de données'!$B2496),""))</f>
        <v>QJKEN</v>
      </c>
      <c r="T2496" s="39" t="str">
        <f>IF(T$1&gt;$AE$1,"-",IFERROR(IF(DATEDIF('Base de données'!$A2496,T$1,"d")&lt;&gt;0,"",'Base de données'!$B2496),""))</f>
        <v/>
      </c>
      <c r="U2496" s="39" t="str">
        <f>IF(U$1&gt;$AE$1,"-",IFERROR(IF(DATEDIF('Base de données'!$A2496,U$1,"d")&lt;&gt;0,"",'Base de données'!$B2496),""))</f>
        <v/>
      </c>
      <c r="V2496" s="39" t="str">
        <f>IF(V$1&gt;$AE$1,"-",IFERROR(IF(DATEDIF('Base de données'!$A2496,V$1,"d")&lt;&gt;0,"",'Base de données'!$B2496),""))</f>
        <v/>
      </c>
      <c r="W2496" s="34"/>
      <c r="X2496" s="30" t="str">
        <f>'Base de données'!$C2496&amp;" "&amp;'Base de données'!$D2496</f>
        <v>Salmon Thibaut</v>
      </c>
      <c r="Y2496" s="31">
        <f>COUNTIF('Base de données'!$B:$B,'Base de données'!$B2496)</f>
        <v>11</v>
      </c>
      <c r="AA2496" s="87" cm="1">
        <f t="array" aca="1" ref="AA2496" ca="1">INDIRECT("'Base de données'!A" &amp; ROW(Y2496))</f>
        <v>45901</v>
      </c>
      <c r="AB2496" s="51" t="str" cm="1">
        <f t="array" aca="1" ref="AB2496" ca="1">INDIRECT("'Base de données'!B" &amp; ROW(Z2496))</f>
        <v>QJKEN</v>
      </c>
    </row>
    <row r="2497" spans="1:28" x14ac:dyDescent="0.3">
      <c r="A2497" s="41" t="str">
        <f ca="1">IF(IF(AND($B2497&lt;&gt;"-",$B2497=$E2497),"Entrée et sortie","-")="Entrée et sortie",'Base de données'!$B2497,"-")</f>
        <v>-</v>
      </c>
      <c r="B2497" s="41" t="str">
        <f t="shared" ca="1" si="155"/>
        <v>-</v>
      </c>
      <c r="C2497" s="41" t="str">
        <f t="shared" ca="1" si="156"/>
        <v>-</v>
      </c>
      <c r="D2497" s="41" t="str">
        <f>IF($F2497="sortie en cours d'année",'Base de données'!$B2497,"-")</f>
        <v>-</v>
      </c>
      <c r="E2497" s="41" t="str">
        <f>IF($H2497="entrée en cours d'année",'Base de données'!$B2497,"-")</f>
        <v>FUMYO</v>
      </c>
      <c r="F2497" s="37" t="str">
        <f t="shared" si="153"/>
        <v/>
      </c>
      <c r="G2497" s="37" t="str">
        <f>IF($J2497="mouvement",_xlfn.XLOOKUP('Base de données'!$B2497,$V:$V,$V:$V,0),"")</f>
        <v>FUMYO</v>
      </c>
      <c r="H2497" s="37" t="str">
        <f t="shared" si="154"/>
        <v>entrée en cours d'année</v>
      </c>
      <c r="I2497" s="37">
        <f>IF($J2497="mouvement",_xlfn.XLOOKUP('Base de données'!$B2497,$K:$K,$K:$K,0),"")</f>
        <v>0</v>
      </c>
      <c r="J2497" s="38" t="str">
        <f>IF(AND(Y2497&lt;&gt;MAX(Y:Y),COUNTIF(K2497:V2497,'Base de données'!$B2497)&gt;0),"mouvement","")</f>
        <v>mouvement</v>
      </c>
      <c r="K2497" s="39" t="str">
        <f>IF(K$1&gt;$AE$1,"-",IFERROR(IF(DATEDIF('Base de données'!$A2497,K$1,"d")&lt;&gt;0,"",'Base de données'!$B2497),""))</f>
        <v/>
      </c>
      <c r="L2497" s="39" t="str">
        <f>IF(L$1&gt;$AE$1,"-",IFERROR(IF(DATEDIF('Base de données'!$A2497,L$1,"d")&lt;&gt;0,"",'Base de données'!$B2497),""))</f>
        <v/>
      </c>
      <c r="M2497" s="39" t="str">
        <f>IF(M$1&gt;$AE$1,"-",IFERROR(IF(DATEDIF('Base de données'!$A2497,M$1,"d")&lt;&gt;0,"",'Base de données'!$B2497),""))</f>
        <v/>
      </c>
      <c r="N2497" s="39" t="str">
        <f>IF(N$1&gt;$AE$1,"-",IFERROR(IF(DATEDIF('Base de données'!$A2497,N$1,"d")&lt;&gt;0,"",'Base de données'!$B2497),""))</f>
        <v/>
      </c>
      <c r="O2497" s="39" t="str">
        <f>IF(O$1&gt;$AE$1,"-",IFERROR(IF(DATEDIF('Base de données'!$A2497,O$1,"d")&lt;&gt;0,"",'Base de données'!$B2497),""))</f>
        <v/>
      </c>
      <c r="P2497" s="39" t="str">
        <f>IF(P$1&gt;$AE$1,"-",IFERROR(IF(DATEDIF('Base de données'!$A2497,P$1,"d")&lt;&gt;0,"",'Base de données'!$B2497),""))</f>
        <v/>
      </c>
      <c r="Q2497" s="39" t="str">
        <f>IF(Q$1&gt;$AE$1,"-",IFERROR(IF(DATEDIF('Base de données'!$A2497,Q$1,"d")&lt;&gt;0,"",'Base de données'!$B2497),""))</f>
        <v/>
      </c>
      <c r="R2497" s="39" t="str">
        <f>IF(R$1&gt;$AE$1,"-",IFERROR(IF(DATEDIF('Base de données'!$A2497,R$1,"d")&lt;&gt;0,"",'Base de données'!$B2497),""))</f>
        <v/>
      </c>
      <c r="S2497" s="39" t="str">
        <f>IF(S$1&gt;$AE$1,"-",IFERROR(IF(DATEDIF('Base de données'!$A2497,S$1,"d")&lt;&gt;0,"",'Base de données'!$B2497),""))</f>
        <v>FUMYO</v>
      </c>
      <c r="T2497" s="39" t="str">
        <f>IF(T$1&gt;$AE$1,"-",IFERROR(IF(DATEDIF('Base de données'!$A2497,T$1,"d")&lt;&gt;0,"",'Base de données'!$B2497),""))</f>
        <v/>
      </c>
      <c r="U2497" s="39" t="str">
        <f>IF(U$1&gt;$AE$1,"-",IFERROR(IF(DATEDIF('Base de données'!$A2497,U$1,"d")&lt;&gt;0,"",'Base de données'!$B2497),""))</f>
        <v/>
      </c>
      <c r="V2497" s="39" t="str">
        <f>IF(V$1&gt;$AE$1,"-",IFERROR(IF(DATEDIF('Base de données'!$A2497,V$1,"d")&lt;&gt;0,"",'Base de données'!$B2497),""))</f>
        <v/>
      </c>
      <c r="W2497" s="34"/>
      <c r="X2497" s="30" t="str">
        <f>'Base de données'!$C2497&amp;" "&amp;'Base de données'!$D2497</f>
        <v>Marchal Robert</v>
      </c>
      <c r="Y2497" s="31">
        <f>COUNTIF('Base de données'!$B:$B,'Base de données'!$B2497)</f>
        <v>11</v>
      </c>
      <c r="AA2497" s="87" cm="1">
        <f t="array" aca="1" ref="AA2497" ca="1">INDIRECT("'Base de données'!A" &amp; ROW(Y2497))</f>
        <v>45901</v>
      </c>
      <c r="AB2497" s="51" t="str" cm="1">
        <f t="array" aca="1" ref="AB2497" ca="1">INDIRECT("'Base de données'!B" &amp; ROW(Z2497))</f>
        <v>FUMYO</v>
      </c>
    </row>
    <row r="2498" spans="1:28" x14ac:dyDescent="0.3">
      <c r="A2498" s="41" t="str">
        <f ca="1">IF(IF(AND($B2498&lt;&gt;"-",$B2498=$E2498),"Entrée et sortie","-")="Entrée et sortie",'Base de données'!$B2498,"-")</f>
        <v>-</v>
      </c>
      <c r="B2498" s="41" t="str">
        <f t="shared" ca="1" si="155"/>
        <v>-</v>
      </c>
      <c r="C2498" s="41" t="str">
        <f t="shared" ca="1" si="156"/>
        <v>-</v>
      </c>
      <c r="D2498" s="41" t="str">
        <f>IF($F2498="sortie en cours d'année",'Base de données'!$B2498,"-")</f>
        <v>-</v>
      </c>
      <c r="E2498" s="41" t="str">
        <f>IF($H2498="entrée en cours d'année",'Base de données'!$B2498,"-")</f>
        <v>0D66F</v>
      </c>
      <c r="F2498" s="37" t="str">
        <f t="shared" ref="F2498:F2561" si="157">IF(AND(G2498=0,J2498="mouvement"),"sortie en cours d'année","")</f>
        <v/>
      </c>
      <c r="G2498" s="37" t="str">
        <f>IF($J2498="mouvement",_xlfn.XLOOKUP('Base de données'!$B2498,$V:$V,$V:$V,0),"")</f>
        <v>0D66F</v>
      </c>
      <c r="H2498" s="37" t="str">
        <f t="shared" ref="H2498:H2561" si="158">IF(AND(I2498=0,J2498="mouvement"),"entrée en cours d'année","")</f>
        <v>entrée en cours d'année</v>
      </c>
      <c r="I2498" s="37">
        <f>IF($J2498="mouvement",_xlfn.XLOOKUP('Base de données'!$B2498,$K:$K,$K:$K,0),"")</f>
        <v>0</v>
      </c>
      <c r="J2498" s="38" t="str">
        <f>IF(AND(Y2498&lt;&gt;MAX(Y:Y),COUNTIF(K2498:V2498,'Base de données'!$B2498)&gt;0),"mouvement","")</f>
        <v>mouvement</v>
      </c>
      <c r="K2498" s="39" t="str">
        <f>IF(K$1&gt;$AE$1,"-",IFERROR(IF(DATEDIF('Base de données'!$A2498,K$1,"d")&lt;&gt;0,"",'Base de données'!$B2498),""))</f>
        <v/>
      </c>
      <c r="L2498" s="39" t="str">
        <f>IF(L$1&gt;$AE$1,"-",IFERROR(IF(DATEDIF('Base de données'!$A2498,L$1,"d")&lt;&gt;0,"",'Base de données'!$B2498),""))</f>
        <v/>
      </c>
      <c r="M2498" s="39" t="str">
        <f>IF(M$1&gt;$AE$1,"-",IFERROR(IF(DATEDIF('Base de données'!$A2498,M$1,"d")&lt;&gt;0,"",'Base de données'!$B2498),""))</f>
        <v/>
      </c>
      <c r="N2498" s="39" t="str">
        <f>IF(N$1&gt;$AE$1,"-",IFERROR(IF(DATEDIF('Base de données'!$A2498,N$1,"d")&lt;&gt;0,"",'Base de données'!$B2498),""))</f>
        <v/>
      </c>
      <c r="O2498" s="39" t="str">
        <f>IF(O$1&gt;$AE$1,"-",IFERROR(IF(DATEDIF('Base de données'!$A2498,O$1,"d")&lt;&gt;0,"",'Base de données'!$B2498),""))</f>
        <v/>
      </c>
      <c r="P2498" s="39" t="str">
        <f>IF(P$1&gt;$AE$1,"-",IFERROR(IF(DATEDIF('Base de données'!$A2498,P$1,"d")&lt;&gt;0,"",'Base de données'!$B2498),""))</f>
        <v/>
      </c>
      <c r="Q2498" s="39" t="str">
        <f>IF(Q$1&gt;$AE$1,"-",IFERROR(IF(DATEDIF('Base de données'!$A2498,Q$1,"d")&lt;&gt;0,"",'Base de données'!$B2498),""))</f>
        <v/>
      </c>
      <c r="R2498" s="39" t="str">
        <f>IF(R$1&gt;$AE$1,"-",IFERROR(IF(DATEDIF('Base de données'!$A2498,R$1,"d")&lt;&gt;0,"",'Base de données'!$B2498),""))</f>
        <v/>
      </c>
      <c r="S2498" s="39" t="str">
        <f>IF(S$1&gt;$AE$1,"-",IFERROR(IF(DATEDIF('Base de données'!$A2498,S$1,"d")&lt;&gt;0,"",'Base de données'!$B2498),""))</f>
        <v>0D66F</v>
      </c>
      <c r="T2498" s="39" t="str">
        <f>IF(T$1&gt;$AE$1,"-",IFERROR(IF(DATEDIF('Base de données'!$A2498,T$1,"d")&lt;&gt;0,"",'Base de données'!$B2498),""))</f>
        <v/>
      </c>
      <c r="U2498" s="39" t="str">
        <f>IF(U$1&gt;$AE$1,"-",IFERROR(IF(DATEDIF('Base de données'!$A2498,U$1,"d")&lt;&gt;0,"",'Base de données'!$B2498),""))</f>
        <v/>
      </c>
      <c r="V2498" s="39" t="str">
        <f>IF(V$1&gt;$AE$1,"-",IFERROR(IF(DATEDIF('Base de données'!$A2498,V$1,"d")&lt;&gt;0,"",'Base de données'!$B2498),""))</f>
        <v/>
      </c>
      <c r="W2498" s="34"/>
      <c r="X2498" s="30" t="str">
        <f>'Base de données'!$C2498&amp;" "&amp;'Base de données'!$D2498</f>
        <v>Maréchal Paulette</v>
      </c>
      <c r="Y2498" s="31">
        <f>COUNTIF('Base de données'!$B:$B,'Base de données'!$B2498)</f>
        <v>11</v>
      </c>
      <c r="AA2498" s="87" cm="1">
        <f t="array" aca="1" ref="AA2498" ca="1">INDIRECT("'Base de données'!A" &amp; ROW(Y2498))</f>
        <v>45901</v>
      </c>
      <c r="AB2498" s="51" t="str" cm="1">
        <f t="array" aca="1" ref="AB2498" ca="1">INDIRECT("'Base de données'!B" &amp; ROW(Z2498))</f>
        <v>0D66F</v>
      </c>
    </row>
    <row r="2499" spans="1:28" x14ac:dyDescent="0.3">
      <c r="A2499" s="41" t="str">
        <f ca="1">IF(IF(AND($B2499&lt;&gt;"-",$B2499=$E2499),"Entrée et sortie","-")="Entrée et sortie",'Base de données'!$B2499,"-")</f>
        <v>-</v>
      </c>
      <c r="B2499" s="41" t="str">
        <f t="shared" ref="B2499:B2562" ca="1" si="159">_xlfn.XLOOKUP($AB2499,$D:$D,$C:$C,"-",0,-1)</f>
        <v>-</v>
      </c>
      <c r="C2499" s="41" t="str">
        <f t="shared" ref="C2499:C2562" ca="1" si="160">IF($AA2499&lt;&gt;$AE$1,$D2499,"-")</f>
        <v>-</v>
      </c>
      <c r="D2499" s="41" t="str">
        <f>IF($F2499="sortie en cours d'année",'Base de données'!$B2499,"-")</f>
        <v>-</v>
      </c>
      <c r="E2499" s="41" t="str">
        <f>IF($H2499="entrée en cours d'année",'Base de données'!$B2499,"-")</f>
        <v>00EBC</v>
      </c>
      <c r="F2499" s="37" t="str">
        <f t="shared" si="157"/>
        <v/>
      </c>
      <c r="G2499" s="37" t="str">
        <f>IF($J2499="mouvement",_xlfn.XLOOKUP('Base de données'!$B2499,$V:$V,$V:$V,0),"")</f>
        <v>00EBC</v>
      </c>
      <c r="H2499" s="37" t="str">
        <f t="shared" si="158"/>
        <v>entrée en cours d'année</v>
      </c>
      <c r="I2499" s="37">
        <f>IF($J2499="mouvement",_xlfn.XLOOKUP('Base de données'!$B2499,$K:$K,$K:$K,0),"")</f>
        <v>0</v>
      </c>
      <c r="J2499" s="38" t="str">
        <f>IF(AND(Y2499&lt;&gt;MAX(Y:Y),COUNTIF(K2499:V2499,'Base de données'!$B2499)&gt;0),"mouvement","")</f>
        <v>mouvement</v>
      </c>
      <c r="K2499" s="39" t="str">
        <f>IF(K$1&gt;$AE$1,"-",IFERROR(IF(DATEDIF('Base de données'!$A2499,K$1,"d")&lt;&gt;0,"",'Base de données'!$B2499),""))</f>
        <v/>
      </c>
      <c r="L2499" s="39" t="str">
        <f>IF(L$1&gt;$AE$1,"-",IFERROR(IF(DATEDIF('Base de données'!$A2499,L$1,"d")&lt;&gt;0,"",'Base de données'!$B2499),""))</f>
        <v/>
      </c>
      <c r="M2499" s="39" t="str">
        <f>IF(M$1&gt;$AE$1,"-",IFERROR(IF(DATEDIF('Base de données'!$A2499,M$1,"d")&lt;&gt;0,"",'Base de données'!$B2499),""))</f>
        <v/>
      </c>
      <c r="N2499" s="39" t="str">
        <f>IF(N$1&gt;$AE$1,"-",IFERROR(IF(DATEDIF('Base de données'!$A2499,N$1,"d")&lt;&gt;0,"",'Base de données'!$B2499),""))</f>
        <v/>
      </c>
      <c r="O2499" s="39" t="str">
        <f>IF(O$1&gt;$AE$1,"-",IFERROR(IF(DATEDIF('Base de données'!$A2499,O$1,"d")&lt;&gt;0,"",'Base de données'!$B2499),""))</f>
        <v/>
      </c>
      <c r="P2499" s="39" t="str">
        <f>IF(P$1&gt;$AE$1,"-",IFERROR(IF(DATEDIF('Base de données'!$A2499,P$1,"d")&lt;&gt;0,"",'Base de données'!$B2499),""))</f>
        <v/>
      </c>
      <c r="Q2499" s="39" t="str">
        <f>IF(Q$1&gt;$AE$1,"-",IFERROR(IF(DATEDIF('Base de données'!$A2499,Q$1,"d")&lt;&gt;0,"",'Base de données'!$B2499),""))</f>
        <v/>
      </c>
      <c r="R2499" s="39" t="str">
        <f>IF(R$1&gt;$AE$1,"-",IFERROR(IF(DATEDIF('Base de données'!$A2499,R$1,"d")&lt;&gt;0,"",'Base de données'!$B2499),""))</f>
        <v/>
      </c>
      <c r="S2499" s="39" t="str">
        <f>IF(S$1&gt;$AE$1,"-",IFERROR(IF(DATEDIF('Base de données'!$A2499,S$1,"d")&lt;&gt;0,"",'Base de données'!$B2499),""))</f>
        <v>00EBC</v>
      </c>
      <c r="T2499" s="39" t="str">
        <f>IF(T$1&gt;$AE$1,"-",IFERROR(IF(DATEDIF('Base de données'!$A2499,T$1,"d")&lt;&gt;0,"",'Base de données'!$B2499),""))</f>
        <v/>
      </c>
      <c r="U2499" s="39" t="str">
        <f>IF(U$1&gt;$AE$1,"-",IFERROR(IF(DATEDIF('Base de données'!$A2499,U$1,"d")&lt;&gt;0,"",'Base de données'!$B2499),""))</f>
        <v/>
      </c>
      <c r="V2499" s="39" t="str">
        <f>IF(V$1&gt;$AE$1,"-",IFERROR(IF(DATEDIF('Base de données'!$A2499,V$1,"d")&lt;&gt;0,"",'Base de données'!$B2499),""))</f>
        <v/>
      </c>
      <c r="W2499" s="34"/>
      <c r="X2499" s="30" t="str">
        <f>'Base de données'!$C2499&amp;" "&amp;'Base de données'!$D2499</f>
        <v>Leconte Vincent</v>
      </c>
      <c r="Y2499" s="31">
        <f>COUNTIF('Base de données'!$B:$B,'Base de données'!$B2499)</f>
        <v>11</v>
      </c>
      <c r="AA2499" s="87" cm="1">
        <f t="array" aca="1" ref="AA2499" ca="1">INDIRECT("'Base de données'!A" &amp; ROW(Y2499))</f>
        <v>45901</v>
      </c>
      <c r="AB2499" s="51" t="str" cm="1">
        <f t="array" aca="1" ref="AB2499" ca="1">INDIRECT("'Base de données'!B" &amp; ROW(Z2499))</f>
        <v>00EBC</v>
      </c>
    </row>
    <row r="2500" spans="1:28" x14ac:dyDescent="0.3">
      <c r="A2500" s="41" t="str">
        <f ca="1">IF(IF(AND($B2500&lt;&gt;"-",$B2500=$E2500),"Entrée et sortie","-")="Entrée et sortie",'Base de données'!$B2500,"-")</f>
        <v>-</v>
      </c>
      <c r="B2500" s="41" t="str">
        <f t="shared" ca="1" si="159"/>
        <v>-</v>
      </c>
      <c r="C2500" s="41" t="str">
        <f t="shared" ca="1" si="160"/>
        <v>-</v>
      </c>
      <c r="D2500" s="41" t="str">
        <f>IF($F2500="sortie en cours d'année",'Base de données'!$B2500,"-")</f>
        <v>-</v>
      </c>
      <c r="E2500" s="41" t="str">
        <f>IF($H2500="entrée en cours d'année",'Base de données'!$B2500,"-")</f>
        <v>I5UV9</v>
      </c>
      <c r="F2500" s="37" t="str">
        <f t="shared" si="157"/>
        <v/>
      </c>
      <c r="G2500" s="37" t="str">
        <f>IF($J2500="mouvement",_xlfn.XLOOKUP('Base de données'!$B2500,$V:$V,$V:$V,0),"")</f>
        <v>I5UV9</v>
      </c>
      <c r="H2500" s="37" t="str">
        <f t="shared" si="158"/>
        <v>entrée en cours d'année</v>
      </c>
      <c r="I2500" s="37">
        <f>IF($J2500="mouvement",_xlfn.XLOOKUP('Base de données'!$B2500,$K:$K,$K:$K,0),"")</f>
        <v>0</v>
      </c>
      <c r="J2500" s="38" t="str">
        <f>IF(AND(Y2500&lt;&gt;MAX(Y:Y),COUNTIF(K2500:V2500,'Base de données'!$B2500)&gt;0),"mouvement","")</f>
        <v>mouvement</v>
      </c>
      <c r="K2500" s="39" t="str">
        <f>IF(K$1&gt;$AE$1,"-",IFERROR(IF(DATEDIF('Base de données'!$A2500,K$1,"d")&lt;&gt;0,"",'Base de données'!$B2500),""))</f>
        <v/>
      </c>
      <c r="L2500" s="39" t="str">
        <f>IF(L$1&gt;$AE$1,"-",IFERROR(IF(DATEDIF('Base de données'!$A2500,L$1,"d")&lt;&gt;0,"",'Base de données'!$B2500),""))</f>
        <v/>
      </c>
      <c r="M2500" s="39" t="str">
        <f>IF(M$1&gt;$AE$1,"-",IFERROR(IF(DATEDIF('Base de données'!$A2500,M$1,"d")&lt;&gt;0,"",'Base de données'!$B2500),""))</f>
        <v/>
      </c>
      <c r="N2500" s="39" t="str">
        <f>IF(N$1&gt;$AE$1,"-",IFERROR(IF(DATEDIF('Base de données'!$A2500,N$1,"d")&lt;&gt;0,"",'Base de données'!$B2500),""))</f>
        <v/>
      </c>
      <c r="O2500" s="39" t="str">
        <f>IF(O$1&gt;$AE$1,"-",IFERROR(IF(DATEDIF('Base de données'!$A2500,O$1,"d")&lt;&gt;0,"",'Base de données'!$B2500),""))</f>
        <v/>
      </c>
      <c r="P2500" s="39" t="str">
        <f>IF(P$1&gt;$AE$1,"-",IFERROR(IF(DATEDIF('Base de données'!$A2500,P$1,"d")&lt;&gt;0,"",'Base de données'!$B2500),""))</f>
        <v/>
      </c>
      <c r="Q2500" s="39" t="str">
        <f>IF(Q$1&gt;$AE$1,"-",IFERROR(IF(DATEDIF('Base de données'!$A2500,Q$1,"d")&lt;&gt;0,"",'Base de données'!$B2500),""))</f>
        <v/>
      </c>
      <c r="R2500" s="39" t="str">
        <f>IF(R$1&gt;$AE$1,"-",IFERROR(IF(DATEDIF('Base de données'!$A2500,R$1,"d")&lt;&gt;0,"",'Base de données'!$B2500),""))</f>
        <v/>
      </c>
      <c r="S2500" s="39" t="str">
        <f>IF(S$1&gt;$AE$1,"-",IFERROR(IF(DATEDIF('Base de données'!$A2500,S$1,"d")&lt;&gt;0,"",'Base de données'!$B2500),""))</f>
        <v>I5UV9</v>
      </c>
      <c r="T2500" s="39" t="str">
        <f>IF(T$1&gt;$AE$1,"-",IFERROR(IF(DATEDIF('Base de données'!$A2500,T$1,"d")&lt;&gt;0,"",'Base de données'!$B2500),""))</f>
        <v/>
      </c>
      <c r="U2500" s="39" t="str">
        <f>IF(U$1&gt;$AE$1,"-",IFERROR(IF(DATEDIF('Base de données'!$A2500,U$1,"d")&lt;&gt;0,"",'Base de données'!$B2500),""))</f>
        <v/>
      </c>
      <c r="V2500" s="39" t="str">
        <f>IF(V$1&gt;$AE$1,"-",IFERROR(IF(DATEDIF('Base de données'!$A2500,V$1,"d")&lt;&gt;0,"",'Base de données'!$B2500),""))</f>
        <v/>
      </c>
      <c r="W2500" s="34"/>
      <c r="X2500" s="30" t="str">
        <f>'Base de données'!$C2500&amp;" "&amp;'Base de données'!$D2500</f>
        <v>Leclerc Victoire</v>
      </c>
      <c r="Y2500" s="31">
        <f>COUNTIF('Base de données'!$B:$B,'Base de données'!$B2500)</f>
        <v>10</v>
      </c>
      <c r="AA2500" s="87" cm="1">
        <f t="array" aca="1" ref="AA2500" ca="1">INDIRECT("'Base de données'!A" &amp; ROW(Y2500))</f>
        <v>45901</v>
      </c>
      <c r="AB2500" s="51" t="str" cm="1">
        <f t="array" aca="1" ref="AB2500" ca="1">INDIRECT("'Base de données'!B" &amp; ROW(Z2500))</f>
        <v>I5UV9</v>
      </c>
    </row>
    <row r="2501" spans="1:28" x14ac:dyDescent="0.3">
      <c r="A2501" s="41" t="str">
        <f ca="1">IF(IF(AND($B2501&lt;&gt;"-",$B2501=$E2501),"Entrée et sortie","-")="Entrée et sortie",'Base de données'!$B2501,"-")</f>
        <v>-</v>
      </c>
      <c r="B2501" s="41" t="str">
        <f t="shared" ca="1" si="159"/>
        <v>-</v>
      </c>
      <c r="C2501" s="41" t="str">
        <f t="shared" ca="1" si="160"/>
        <v>-</v>
      </c>
      <c r="D2501" s="41" t="str">
        <f>IF($F2501="sortie en cours d'année",'Base de données'!$B2501,"-")</f>
        <v>-</v>
      </c>
      <c r="E2501" s="41" t="str">
        <f>IF($H2501="entrée en cours d'année",'Base de données'!$B2501,"-")</f>
        <v>R8VT4</v>
      </c>
      <c r="F2501" s="37" t="str">
        <f t="shared" si="157"/>
        <v/>
      </c>
      <c r="G2501" s="37" t="str">
        <f>IF($J2501="mouvement",_xlfn.XLOOKUP('Base de données'!$B2501,$V:$V,$V:$V,0),"")</f>
        <v>R8VT4</v>
      </c>
      <c r="H2501" s="37" t="str">
        <f t="shared" si="158"/>
        <v>entrée en cours d'année</v>
      </c>
      <c r="I2501" s="37">
        <f>IF($J2501="mouvement",_xlfn.XLOOKUP('Base de données'!$B2501,$K:$K,$K:$K,0),"")</f>
        <v>0</v>
      </c>
      <c r="J2501" s="38" t="str">
        <f>IF(AND(Y2501&lt;&gt;MAX(Y:Y),COUNTIF(K2501:V2501,'Base de données'!$B2501)&gt;0),"mouvement","")</f>
        <v>mouvement</v>
      </c>
      <c r="K2501" s="39" t="str">
        <f>IF(K$1&gt;$AE$1,"-",IFERROR(IF(DATEDIF('Base de données'!$A2501,K$1,"d")&lt;&gt;0,"",'Base de données'!$B2501),""))</f>
        <v/>
      </c>
      <c r="L2501" s="39" t="str">
        <f>IF(L$1&gt;$AE$1,"-",IFERROR(IF(DATEDIF('Base de données'!$A2501,L$1,"d")&lt;&gt;0,"",'Base de données'!$B2501),""))</f>
        <v/>
      </c>
      <c r="M2501" s="39" t="str">
        <f>IF(M$1&gt;$AE$1,"-",IFERROR(IF(DATEDIF('Base de données'!$A2501,M$1,"d")&lt;&gt;0,"",'Base de données'!$B2501),""))</f>
        <v/>
      </c>
      <c r="N2501" s="39" t="str">
        <f>IF(N$1&gt;$AE$1,"-",IFERROR(IF(DATEDIF('Base de données'!$A2501,N$1,"d")&lt;&gt;0,"",'Base de données'!$B2501),""))</f>
        <v/>
      </c>
      <c r="O2501" s="39" t="str">
        <f>IF(O$1&gt;$AE$1,"-",IFERROR(IF(DATEDIF('Base de données'!$A2501,O$1,"d")&lt;&gt;0,"",'Base de données'!$B2501),""))</f>
        <v/>
      </c>
      <c r="P2501" s="39" t="str">
        <f>IF(P$1&gt;$AE$1,"-",IFERROR(IF(DATEDIF('Base de données'!$A2501,P$1,"d")&lt;&gt;0,"",'Base de données'!$B2501),""))</f>
        <v/>
      </c>
      <c r="Q2501" s="39" t="str">
        <f>IF(Q$1&gt;$AE$1,"-",IFERROR(IF(DATEDIF('Base de données'!$A2501,Q$1,"d")&lt;&gt;0,"",'Base de données'!$B2501),""))</f>
        <v/>
      </c>
      <c r="R2501" s="39" t="str">
        <f>IF(R$1&gt;$AE$1,"-",IFERROR(IF(DATEDIF('Base de données'!$A2501,R$1,"d")&lt;&gt;0,"",'Base de données'!$B2501),""))</f>
        <v/>
      </c>
      <c r="S2501" s="39" t="str">
        <f>IF(S$1&gt;$AE$1,"-",IFERROR(IF(DATEDIF('Base de données'!$A2501,S$1,"d")&lt;&gt;0,"",'Base de données'!$B2501),""))</f>
        <v>R8VT4</v>
      </c>
      <c r="T2501" s="39" t="str">
        <f>IF(T$1&gt;$AE$1,"-",IFERROR(IF(DATEDIF('Base de données'!$A2501,T$1,"d")&lt;&gt;0,"",'Base de données'!$B2501),""))</f>
        <v/>
      </c>
      <c r="U2501" s="39" t="str">
        <f>IF(U$1&gt;$AE$1,"-",IFERROR(IF(DATEDIF('Base de données'!$A2501,U$1,"d")&lt;&gt;0,"",'Base de données'!$B2501),""))</f>
        <v/>
      </c>
      <c r="V2501" s="39" t="str">
        <f>IF(V$1&gt;$AE$1,"-",IFERROR(IF(DATEDIF('Base de données'!$A2501,V$1,"d")&lt;&gt;0,"",'Base de données'!$B2501),""))</f>
        <v/>
      </c>
      <c r="W2501" s="34"/>
      <c r="X2501" s="30" t="str">
        <f>'Base de données'!$C2501&amp;" "&amp;'Base de données'!$D2501</f>
        <v>Bousquet Isabelle</v>
      </c>
      <c r="Y2501" s="31">
        <f>COUNTIF('Base de données'!$B:$B,'Base de données'!$B2501)</f>
        <v>10</v>
      </c>
      <c r="AA2501" s="87" cm="1">
        <f t="array" aca="1" ref="AA2501" ca="1">INDIRECT("'Base de données'!A" &amp; ROW(Y2501))</f>
        <v>45901</v>
      </c>
      <c r="AB2501" s="51" t="str" cm="1">
        <f t="array" aca="1" ref="AB2501" ca="1">INDIRECT("'Base de données'!B" &amp; ROW(Z2501))</f>
        <v>R8VT4</v>
      </c>
    </row>
    <row r="2502" spans="1:28" x14ac:dyDescent="0.3">
      <c r="A2502" s="41" t="str">
        <f ca="1">IF(IF(AND($B2502&lt;&gt;"-",$B2502=$E2502),"Entrée et sortie","-")="Entrée et sortie",'Base de données'!$B2502,"-")</f>
        <v>-</v>
      </c>
      <c r="B2502" s="41" t="str">
        <f t="shared" ca="1" si="159"/>
        <v>-</v>
      </c>
      <c r="C2502" s="41" t="str">
        <f t="shared" ca="1" si="160"/>
        <v>-</v>
      </c>
      <c r="D2502" s="41" t="str">
        <f>IF($F2502="sortie en cours d'année",'Base de données'!$B2502,"-")</f>
        <v>-</v>
      </c>
      <c r="E2502" s="41" t="str">
        <f>IF($H2502="entrée en cours d'année",'Base de données'!$B2502,"-")</f>
        <v>T0BCS</v>
      </c>
      <c r="F2502" s="37" t="str">
        <f t="shared" si="157"/>
        <v/>
      </c>
      <c r="G2502" s="37" t="str">
        <f>IF($J2502="mouvement",_xlfn.XLOOKUP('Base de données'!$B2502,$V:$V,$V:$V,0),"")</f>
        <v>T0BCS</v>
      </c>
      <c r="H2502" s="37" t="str">
        <f t="shared" si="158"/>
        <v>entrée en cours d'année</v>
      </c>
      <c r="I2502" s="37">
        <f>IF($J2502="mouvement",_xlfn.XLOOKUP('Base de données'!$B2502,$K:$K,$K:$K,0),"")</f>
        <v>0</v>
      </c>
      <c r="J2502" s="38" t="str">
        <f>IF(AND(Y2502&lt;&gt;MAX(Y:Y),COUNTIF(K2502:V2502,'Base de données'!$B2502)&gt;0),"mouvement","")</f>
        <v>mouvement</v>
      </c>
      <c r="K2502" s="39" t="str">
        <f>IF(K$1&gt;$AE$1,"-",IFERROR(IF(DATEDIF('Base de données'!$A2502,K$1,"d")&lt;&gt;0,"",'Base de données'!$B2502),""))</f>
        <v/>
      </c>
      <c r="L2502" s="39" t="str">
        <f>IF(L$1&gt;$AE$1,"-",IFERROR(IF(DATEDIF('Base de données'!$A2502,L$1,"d")&lt;&gt;0,"",'Base de données'!$B2502),""))</f>
        <v/>
      </c>
      <c r="M2502" s="39" t="str">
        <f>IF(M$1&gt;$AE$1,"-",IFERROR(IF(DATEDIF('Base de données'!$A2502,M$1,"d")&lt;&gt;0,"",'Base de données'!$B2502),""))</f>
        <v/>
      </c>
      <c r="N2502" s="39" t="str">
        <f>IF(N$1&gt;$AE$1,"-",IFERROR(IF(DATEDIF('Base de données'!$A2502,N$1,"d")&lt;&gt;0,"",'Base de données'!$B2502),""))</f>
        <v/>
      </c>
      <c r="O2502" s="39" t="str">
        <f>IF(O$1&gt;$AE$1,"-",IFERROR(IF(DATEDIF('Base de données'!$A2502,O$1,"d")&lt;&gt;0,"",'Base de données'!$B2502),""))</f>
        <v/>
      </c>
      <c r="P2502" s="39" t="str">
        <f>IF(P$1&gt;$AE$1,"-",IFERROR(IF(DATEDIF('Base de données'!$A2502,P$1,"d")&lt;&gt;0,"",'Base de données'!$B2502),""))</f>
        <v/>
      </c>
      <c r="Q2502" s="39" t="str">
        <f>IF(Q$1&gt;$AE$1,"-",IFERROR(IF(DATEDIF('Base de données'!$A2502,Q$1,"d")&lt;&gt;0,"",'Base de données'!$B2502),""))</f>
        <v/>
      </c>
      <c r="R2502" s="39" t="str">
        <f>IF(R$1&gt;$AE$1,"-",IFERROR(IF(DATEDIF('Base de données'!$A2502,R$1,"d")&lt;&gt;0,"",'Base de données'!$B2502),""))</f>
        <v/>
      </c>
      <c r="S2502" s="39" t="str">
        <f>IF(S$1&gt;$AE$1,"-",IFERROR(IF(DATEDIF('Base de données'!$A2502,S$1,"d")&lt;&gt;0,"",'Base de données'!$B2502),""))</f>
        <v>T0BCS</v>
      </c>
      <c r="T2502" s="39" t="str">
        <f>IF(T$1&gt;$AE$1,"-",IFERROR(IF(DATEDIF('Base de données'!$A2502,T$1,"d")&lt;&gt;0,"",'Base de données'!$B2502),""))</f>
        <v/>
      </c>
      <c r="U2502" s="39" t="str">
        <f>IF(U$1&gt;$AE$1,"-",IFERROR(IF(DATEDIF('Base de données'!$A2502,U$1,"d")&lt;&gt;0,"",'Base de données'!$B2502),""))</f>
        <v/>
      </c>
      <c r="V2502" s="39" t="str">
        <f>IF(V$1&gt;$AE$1,"-",IFERROR(IF(DATEDIF('Base de données'!$A2502,V$1,"d")&lt;&gt;0,"",'Base de données'!$B2502),""))</f>
        <v/>
      </c>
      <c r="W2502" s="34"/>
      <c r="X2502" s="30" t="str">
        <f>'Base de données'!$C2502&amp;" "&amp;'Base de données'!$D2502</f>
        <v>Poirier Charles</v>
      </c>
      <c r="Y2502" s="31">
        <f>COUNTIF('Base de données'!$B:$B,'Base de données'!$B2502)</f>
        <v>10</v>
      </c>
      <c r="AA2502" s="87" cm="1">
        <f t="array" aca="1" ref="AA2502" ca="1">INDIRECT("'Base de données'!A" &amp; ROW(Y2502))</f>
        <v>45901</v>
      </c>
      <c r="AB2502" s="51" t="str" cm="1">
        <f t="array" aca="1" ref="AB2502" ca="1">INDIRECT("'Base de données'!B" &amp; ROW(Z2502))</f>
        <v>T0BCS</v>
      </c>
    </row>
    <row r="2503" spans="1:28" x14ac:dyDescent="0.3">
      <c r="A2503" s="41" t="str">
        <f ca="1">IF(IF(AND($B2503&lt;&gt;"-",$B2503=$E2503),"Entrée et sortie","-")="Entrée et sortie",'Base de données'!$B2503,"-")</f>
        <v>-</v>
      </c>
      <c r="B2503" s="41" t="str">
        <f t="shared" ca="1" si="159"/>
        <v>-</v>
      </c>
      <c r="C2503" s="41" t="str">
        <f t="shared" ca="1" si="160"/>
        <v>-</v>
      </c>
      <c r="D2503" s="41" t="str">
        <f>IF($F2503="sortie en cours d'année",'Base de données'!$B2503,"-")</f>
        <v>-</v>
      </c>
      <c r="E2503" s="41" t="str">
        <f>IF($H2503="entrée en cours d'année",'Base de données'!$B2503,"-")</f>
        <v>RWL31</v>
      </c>
      <c r="F2503" s="37" t="str">
        <f t="shared" si="157"/>
        <v/>
      </c>
      <c r="G2503" s="37" t="str">
        <f>IF($J2503="mouvement",_xlfn.XLOOKUP('Base de données'!$B2503,$V:$V,$V:$V,0),"")</f>
        <v>RWL31</v>
      </c>
      <c r="H2503" s="37" t="str">
        <f t="shared" si="158"/>
        <v>entrée en cours d'année</v>
      </c>
      <c r="I2503" s="37">
        <f>IF($J2503="mouvement",_xlfn.XLOOKUP('Base de données'!$B2503,$K:$K,$K:$K,0),"")</f>
        <v>0</v>
      </c>
      <c r="J2503" s="38" t="str">
        <f>IF(AND(Y2503&lt;&gt;MAX(Y:Y),COUNTIF(K2503:V2503,'Base de données'!$B2503)&gt;0),"mouvement","")</f>
        <v>mouvement</v>
      </c>
      <c r="K2503" s="39" t="str">
        <f>IF(K$1&gt;$AE$1,"-",IFERROR(IF(DATEDIF('Base de données'!$A2503,K$1,"d")&lt;&gt;0,"",'Base de données'!$B2503),""))</f>
        <v/>
      </c>
      <c r="L2503" s="39" t="str">
        <f>IF(L$1&gt;$AE$1,"-",IFERROR(IF(DATEDIF('Base de données'!$A2503,L$1,"d")&lt;&gt;0,"",'Base de données'!$B2503),""))</f>
        <v/>
      </c>
      <c r="M2503" s="39" t="str">
        <f>IF(M$1&gt;$AE$1,"-",IFERROR(IF(DATEDIF('Base de données'!$A2503,M$1,"d")&lt;&gt;0,"",'Base de données'!$B2503),""))</f>
        <v/>
      </c>
      <c r="N2503" s="39" t="str">
        <f>IF(N$1&gt;$AE$1,"-",IFERROR(IF(DATEDIF('Base de données'!$A2503,N$1,"d")&lt;&gt;0,"",'Base de données'!$B2503),""))</f>
        <v/>
      </c>
      <c r="O2503" s="39" t="str">
        <f>IF(O$1&gt;$AE$1,"-",IFERROR(IF(DATEDIF('Base de données'!$A2503,O$1,"d")&lt;&gt;0,"",'Base de données'!$B2503),""))</f>
        <v/>
      </c>
      <c r="P2503" s="39" t="str">
        <f>IF(P$1&gt;$AE$1,"-",IFERROR(IF(DATEDIF('Base de données'!$A2503,P$1,"d")&lt;&gt;0,"",'Base de données'!$B2503),""))</f>
        <v/>
      </c>
      <c r="Q2503" s="39" t="str">
        <f>IF(Q$1&gt;$AE$1,"-",IFERROR(IF(DATEDIF('Base de données'!$A2503,Q$1,"d")&lt;&gt;0,"",'Base de données'!$B2503),""))</f>
        <v/>
      </c>
      <c r="R2503" s="39" t="str">
        <f>IF(R$1&gt;$AE$1,"-",IFERROR(IF(DATEDIF('Base de données'!$A2503,R$1,"d")&lt;&gt;0,"",'Base de données'!$B2503),""))</f>
        <v/>
      </c>
      <c r="S2503" s="39" t="str">
        <f>IF(S$1&gt;$AE$1,"-",IFERROR(IF(DATEDIF('Base de données'!$A2503,S$1,"d")&lt;&gt;0,"",'Base de données'!$B2503),""))</f>
        <v>RWL31</v>
      </c>
      <c r="T2503" s="39" t="str">
        <f>IF(T$1&gt;$AE$1,"-",IFERROR(IF(DATEDIF('Base de données'!$A2503,T$1,"d")&lt;&gt;0,"",'Base de données'!$B2503),""))</f>
        <v/>
      </c>
      <c r="U2503" s="39" t="str">
        <f>IF(U$1&gt;$AE$1,"-",IFERROR(IF(DATEDIF('Base de données'!$A2503,U$1,"d")&lt;&gt;0,"",'Base de données'!$B2503),""))</f>
        <v/>
      </c>
      <c r="V2503" s="39" t="str">
        <f>IF(V$1&gt;$AE$1,"-",IFERROR(IF(DATEDIF('Base de données'!$A2503,V$1,"d")&lt;&gt;0,"",'Base de données'!$B2503),""))</f>
        <v/>
      </c>
      <c r="W2503" s="34"/>
      <c r="X2503" s="30" t="str">
        <f>'Base de données'!$C2503&amp;" "&amp;'Base de données'!$D2503</f>
        <v>Delahaye Martin</v>
      </c>
      <c r="Y2503" s="31">
        <f>COUNTIF('Base de données'!$B:$B,'Base de données'!$B2503)</f>
        <v>10</v>
      </c>
      <c r="AA2503" s="87" cm="1">
        <f t="array" aca="1" ref="AA2503" ca="1">INDIRECT("'Base de données'!A" &amp; ROW(Y2503))</f>
        <v>45901</v>
      </c>
      <c r="AB2503" s="51" t="str" cm="1">
        <f t="array" aca="1" ref="AB2503" ca="1">INDIRECT("'Base de données'!B" &amp; ROW(Z2503))</f>
        <v>RWL31</v>
      </c>
    </row>
    <row r="2504" spans="1:28" x14ac:dyDescent="0.3">
      <c r="A2504" s="41" t="str">
        <f ca="1">IF(IF(AND($B2504&lt;&gt;"-",$B2504=$E2504),"Entrée et sortie","-")="Entrée et sortie",'Base de données'!$B2504,"-")</f>
        <v>-</v>
      </c>
      <c r="B2504" s="41" t="str">
        <f t="shared" ca="1" si="159"/>
        <v>-</v>
      </c>
      <c r="C2504" s="41" t="str">
        <f t="shared" ca="1" si="160"/>
        <v>-</v>
      </c>
      <c r="D2504" s="41" t="str">
        <f>IF($F2504="sortie en cours d'année",'Base de données'!$B2504,"-")</f>
        <v>-</v>
      </c>
      <c r="E2504" s="41" t="str">
        <f>IF($H2504="entrée en cours d'année",'Base de données'!$B2504,"-")</f>
        <v>IN9ZX</v>
      </c>
      <c r="F2504" s="37" t="str">
        <f t="shared" si="157"/>
        <v/>
      </c>
      <c r="G2504" s="37" t="str">
        <f>IF($J2504="mouvement",_xlfn.XLOOKUP('Base de données'!$B2504,$V:$V,$V:$V,0),"")</f>
        <v>IN9ZX</v>
      </c>
      <c r="H2504" s="37" t="str">
        <f t="shared" si="158"/>
        <v>entrée en cours d'année</v>
      </c>
      <c r="I2504" s="37">
        <f>IF($J2504="mouvement",_xlfn.XLOOKUP('Base de données'!$B2504,$K:$K,$K:$K,0),"")</f>
        <v>0</v>
      </c>
      <c r="J2504" s="38" t="str">
        <f>IF(AND(Y2504&lt;&gt;MAX(Y:Y),COUNTIF(K2504:V2504,'Base de données'!$B2504)&gt;0),"mouvement","")</f>
        <v>mouvement</v>
      </c>
      <c r="K2504" s="39" t="str">
        <f>IF(K$1&gt;$AE$1,"-",IFERROR(IF(DATEDIF('Base de données'!$A2504,K$1,"d")&lt;&gt;0,"",'Base de données'!$B2504),""))</f>
        <v/>
      </c>
      <c r="L2504" s="39" t="str">
        <f>IF(L$1&gt;$AE$1,"-",IFERROR(IF(DATEDIF('Base de données'!$A2504,L$1,"d")&lt;&gt;0,"",'Base de données'!$B2504),""))</f>
        <v/>
      </c>
      <c r="M2504" s="39" t="str">
        <f>IF(M$1&gt;$AE$1,"-",IFERROR(IF(DATEDIF('Base de données'!$A2504,M$1,"d")&lt;&gt;0,"",'Base de données'!$B2504),""))</f>
        <v/>
      </c>
      <c r="N2504" s="39" t="str">
        <f>IF(N$1&gt;$AE$1,"-",IFERROR(IF(DATEDIF('Base de données'!$A2504,N$1,"d")&lt;&gt;0,"",'Base de données'!$B2504),""))</f>
        <v/>
      </c>
      <c r="O2504" s="39" t="str">
        <f>IF(O$1&gt;$AE$1,"-",IFERROR(IF(DATEDIF('Base de données'!$A2504,O$1,"d")&lt;&gt;0,"",'Base de données'!$B2504),""))</f>
        <v/>
      </c>
      <c r="P2504" s="39" t="str">
        <f>IF(P$1&gt;$AE$1,"-",IFERROR(IF(DATEDIF('Base de données'!$A2504,P$1,"d")&lt;&gt;0,"",'Base de données'!$B2504),""))</f>
        <v/>
      </c>
      <c r="Q2504" s="39" t="str">
        <f>IF(Q$1&gt;$AE$1,"-",IFERROR(IF(DATEDIF('Base de données'!$A2504,Q$1,"d")&lt;&gt;0,"",'Base de données'!$B2504),""))</f>
        <v/>
      </c>
      <c r="R2504" s="39" t="str">
        <f>IF(R$1&gt;$AE$1,"-",IFERROR(IF(DATEDIF('Base de données'!$A2504,R$1,"d")&lt;&gt;0,"",'Base de données'!$B2504),""))</f>
        <v/>
      </c>
      <c r="S2504" s="39" t="str">
        <f>IF(S$1&gt;$AE$1,"-",IFERROR(IF(DATEDIF('Base de données'!$A2504,S$1,"d")&lt;&gt;0,"",'Base de données'!$B2504),""))</f>
        <v>IN9ZX</v>
      </c>
      <c r="T2504" s="39" t="str">
        <f>IF(T$1&gt;$AE$1,"-",IFERROR(IF(DATEDIF('Base de données'!$A2504,T$1,"d")&lt;&gt;0,"",'Base de données'!$B2504),""))</f>
        <v/>
      </c>
      <c r="U2504" s="39" t="str">
        <f>IF(U$1&gt;$AE$1,"-",IFERROR(IF(DATEDIF('Base de données'!$A2504,U$1,"d")&lt;&gt;0,"",'Base de données'!$B2504),""))</f>
        <v/>
      </c>
      <c r="V2504" s="39" t="str">
        <f>IF(V$1&gt;$AE$1,"-",IFERROR(IF(DATEDIF('Base de données'!$A2504,V$1,"d")&lt;&gt;0,"",'Base de données'!$B2504),""))</f>
        <v/>
      </c>
      <c r="W2504" s="34"/>
      <c r="X2504" s="30" t="str">
        <f>'Base de données'!$C2504&amp;" "&amp;'Base de données'!$D2504</f>
        <v>Leclerc Alain</v>
      </c>
      <c r="Y2504" s="31">
        <f>COUNTIF('Base de données'!$B:$B,'Base de données'!$B2504)</f>
        <v>10</v>
      </c>
      <c r="AA2504" s="87" cm="1">
        <f t="array" aca="1" ref="AA2504" ca="1">INDIRECT("'Base de données'!A" &amp; ROW(Y2504))</f>
        <v>45901</v>
      </c>
      <c r="AB2504" s="51" t="str" cm="1">
        <f t="array" aca="1" ref="AB2504" ca="1">INDIRECT("'Base de données'!B" &amp; ROW(Z2504))</f>
        <v>IN9ZX</v>
      </c>
    </row>
    <row r="2505" spans="1:28" x14ac:dyDescent="0.3">
      <c r="A2505" s="41" t="str">
        <f ca="1">IF(IF(AND($B2505&lt;&gt;"-",$B2505=$E2505),"Entrée et sortie","-")="Entrée et sortie",'Base de données'!$B2505,"-")</f>
        <v>-</v>
      </c>
      <c r="B2505" s="41" t="str">
        <f t="shared" ca="1" si="159"/>
        <v>-</v>
      </c>
      <c r="C2505" s="41" t="str">
        <f t="shared" ca="1" si="160"/>
        <v>-</v>
      </c>
      <c r="D2505" s="41" t="str">
        <f>IF($F2505="sortie en cours d'année",'Base de données'!$B2505,"-")</f>
        <v>-</v>
      </c>
      <c r="E2505" s="41" t="str">
        <f>IF($H2505="entrée en cours d'année",'Base de données'!$B2505,"-")</f>
        <v>JTZE6</v>
      </c>
      <c r="F2505" s="37" t="str">
        <f t="shared" si="157"/>
        <v/>
      </c>
      <c r="G2505" s="37" t="str">
        <f>IF($J2505="mouvement",_xlfn.XLOOKUP('Base de données'!$B2505,$V:$V,$V:$V,0),"")</f>
        <v>JTZE6</v>
      </c>
      <c r="H2505" s="37" t="str">
        <f t="shared" si="158"/>
        <v>entrée en cours d'année</v>
      </c>
      <c r="I2505" s="37">
        <f>IF($J2505="mouvement",_xlfn.XLOOKUP('Base de données'!$B2505,$K:$K,$K:$K,0),"")</f>
        <v>0</v>
      </c>
      <c r="J2505" s="38" t="str">
        <f>IF(AND(Y2505&lt;&gt;MAX(Y:Y),COUNTIF(K2505:V2505,'Base de données'!$B2505)&gt;0),"mouvement","")</f>
        <v>mouvement</v>
      </c>
      <c r="K2505" s="39" t="str">
        <f>IF(K$1&gt;$AE$1,"-",IFERROR(IF(DATEDIF('Base de données'!$A2505,K$1,"d")&lt;&gt;0,"",'Base de données'!$B2505),""))</f>
        <v/>
      </c>
      <c r="L2505" s="39" t="str">
        <f>IF(L$1&gt;$AE$1,"-",IFERROR(IF(DATEDIF('Base de données'!$A2505,L$1,"d")&lt;&gt;0,"",'Base de données'!$B2505),""))</f>
        <v/>
      </c>
      <c r="M2505" s="39" t="str">
        <f>IF(M$1&gt;$AE$1,"-",IFERROR(IF(DATEDIF('Base de données'!$A2505,M$1,"d")&lt;&gt;0,"",'Base de données'!$B2505),""))</f>
        <v/>
      </c>
      <c r="N2505" s="39" t="str">
        <f>IF(N$1&gt;$AE$1,"-",IFERROR(IF(DATEDIF('Base de données'!$A2505,N$1,"d")&lt;&gt;0,"",'Base de données'!$B2505),""))</f>
        <v/>
      </c>
      <c r="O2505" s="39" t="str">
        <f>IF(O$1&gt;$AE$1,"-",IFERROR(IF(DATEDIF('Base de données'!$A2505,O$1,"d")&lt;&gt;0,"",'Base de données'!$B2505),""))</f>
        <v/>
      </c>
      <c r="P2505" s="39" t="str">
        <f>IF(P$1&gt;$AE$1,"-",IFERROR(IF(DATEDIF('Base de données'!$A2505,P$1,"d")&lt;&gt;0,"",'Base de données'!$B2505),""))</f>
        <v/>
      </c>
      <c r="Q2505" s="39" t="str">
        <f>IF(Q$1&gt;$AE$1,"-",IFERROR(IF(DATEDIF('Base de données'!$A2505,Q$1,"d")&lt;&gt;0,"",'Base de données'!$B2505),""))</f>
        <v/>
      </c>
      <c r="R2505" s="39" t="str">
        <f>IF(R$1&gt;$AE$1,"-",IFERROR(IF(DATEDIF('Base de données'!$A2505,R$1,"d")&lt;&gt;0,"",'Base de données'!$B2505),""))</f>
        <v/>
      </c>
      <c r="S2505" s="39" t="str">
        <f>IF(S$1&gt;$AE$1,"-",IFERROR(IF(DATEDIF('Base de données'!$A2505,S$1,"d")&lt;&gt;0,"",'Base de données'!$B2505),""))</f>
        <v>JTZE6</v>
      </c>
      <c r="T2505" s="39" t="str">
        <f>IF(T$1&gt;$AE$1,"-",IFERROR(IF(DATEDIF('Base de données'!$A2505,T$1,"d")&lt;&gt;0,"",'Base de données'!$B2505),""))</f>
        <v/>
      </c>
      <c r="U2505" s="39" t="str">
        <f>IF(U$1&gt;$AE$1,"-",IFERROR(IF(DATEDIF('Base de données'!$A2505,U$1,"d")&lt;&gt;0,"",'Base de données'!$B2505),""))</f>
        <v/>
      </c>
      <c r="V2505" s="39" t="str">
        <f>IF(V$1&gt;$AE$1,"-",IFERROR(IF(DATEDIF('Base de données'!$A2505,V$1,"d")&lt;&gt;0,"",'Base de données'!$B2505),""))</f>
        <v/>
      </c>
      <c r="W2505" s="34"/>
      <c r="X2505" s="30" t="str">
        <f>'Base de données'!$C2505&amp;" "&amp;'Base de données'!$D2505</f>
        <v>Jacquet André</v>
      </c>
      <c r="Y2505" s="31">
        <f>COUNTIF('Base de données'!$B:$B,'Base de données'!$B2505)</f>
        <v>10</v>
      </c>
      <c r="AA2505" s="87" cm="1">
        <f t="array" aca="1" ref="AA2505" ca="1">INDIRECT("'Base de données'!A" &amp; ROW(Y2505))</f>
        <v>45901</v>
      </c>
      <c r="AB2505" s="51" t="str" cm="1">
        <f t="array" aca="1" ref="AB2505" ca="1">INDIRECT("'Base de données'!B" &amp; ROW(Z2505))</f>
        <v>JTZE6</v>
      </c>
    </row>
    <row r="2506" spans="1:28" x14ac:dyDescent="0.3">
      <c r="A2506" s="41" t="str">
        <f ca="1">IF(IF(AND($B2506&lt;&gt;"-",$B2506=$E2506),"Entrée et sortie","-")="Entrée et sortie",'Base de données'!$B2506,"-")</f>
        <v>-</v>
      </c>
      <c r="B2506" s="41" t="str">
        <f t="shared" ca="1" si="159"/>
        <v>-</v>
      </c>
      <c r="C2506" s="41" t="str">
        <f t="shared" ca="1" si="160"/>
        <v>-</v>
      </c>
      <c r="D2506" s="41" t="str">
        <f>IF($F2506="sortie en cours d'année",'Base de données'!$B2506,"-")</f>
        <v>-</v>
      </c>
      <c r="E2506" s="41" t="str">
        <f>IF($H2506="entrée en cours d'année",'Base de données'!$B2506,"-")</f>
        <v>D4UTI</v>
      </c>
      <c r="F2506" s="37" t="str">
        <f t="shared" si="157"/>
        <v/>
      </c>
      <c r="G2506" s="37" t="str">
        <f>IF($J2506="mouvement",_xlfn.XLOOKUP('Base de données'!$B2506,$V:$V,$V:$V,0),"")</f>
        <v>D4UTI</v>
      </c>
      <c r="H2506" s="37" t="str">
        <f t="shared" si="158"/>
        <v>entrée en cours d'année</v>
      </c>
      <c r="I2506" s="37">
        <f>IF($J2506="mouvement",_xlfn.XLOOKUP('Base de données'!$B2506,$K:$K,$K:$K,0),"")</f>
        <v>0</v>
      </c>
      <c r="J2506" s="38" t="str">
        <f>IF(AND(Y2506&lt;&gt;MAX(Y:Y),COUNTIF(K2506:V2506,'Base de données'!$B2506)&gt;0),"mouvement","")</f>
        <v>mouvement</v>
      </c>
      <c r="K2506" s="39" t="str">
        <f>IF(K$1&gt;$AE$1,"-",IFERROR(IF(DATEDIF('Base de données'!$A2506,K$1,"d")&lt;&gt;0,"",'Base de données'!$B2506),""))</f>
        <v/>
      </c>
      <c r="L2506" s="39" t="str">
        <f>IF(L$1&gt;$AE$1,"-",IFERROR(IF(DATEDIF('Base de données'!$A2506,L$1,"d")&lt;&gt;0,"",'Base de données'!$B2506),""))</f>
        <v/>
      </c>
      <c r="M2506" s="39" t="str">
        <f>IF(M$1&gt;$AE$1,"-",IFERROR(IF(DATEDIF('Base de données'!$A2506,M$1,"d")&lt;&gt;0,"",'Base de données'!$B2506),""))</f>
        <v/>
      </c>
      <c r="N2506" s="39" t="str">
        <f>IF(N$1&gt;$AE$1,"-",IFERROR(IF(DATEDIF('Base de données'!$A2506,N$1,"d")&lt;&gt;0,"",'Base de données'!$B2506),""))</f>
        <v/>
      </c>
      <c r="O2506" s="39" t="str">
        <f>IF(O$1&gt;$AE$1,"-",IFERROR(IF(DATEDIF('Base de données'!$A2506,O$1,"d")&lt;&gt;0,"",'Base de données'!$B2506),""))</f>
        <v/>
      </c>
      <c r="P2506" s="39" t="str">
        <f>IF(P$1&gt;$AE$1,"-",IFERROR(IF(DATEDIF('Base de données'!$A2506,P$1,"d")&lt;&gt;0,"",'Base de données'!$B2506),""))</f>
        <v/>
      </c>
      <c r="Q2506" s="39" t="str">
        <f>IF(Q$1&gt;$AE$1,"-",IFERROR(IF(DATEDIF('Base de données'!$A2506,Q$1,"d")&lt;&gt;0,"",'Base de données'!$B2506),""))</f>
        <v/>
      </c>
      <c r="R2506" s="39" t="str">
        <f>IF(R$1&gt;$AE$1,"-",IFERROR(IF(DATEDIF('Base de données'!$A2506,R$1,"d")&lt;&gt;0,"",'Base de données'!$B2506),""))</f>
        <v/>
      </c>
      <c r="S2506" s="39" t="str">
        <f>IF(S$1&gt;$AE$1,"-",IFERROR(IF(DATEDIF('Base de données'!$A2506,S$1,"d")&lt;&gt;0,"",'Base de données'!$B2506),""))</f>
        <v>D4UTI</v>
      </c>
      <c r="T2506" s="39" t="str">
        <f>IF(T$1&gt;$AE$1,"-",IFERROR(IF(DATEDIF('Base de données'!$A2506,T$1,"d")&lt;&gt;0,"",'Base de données'!$B2506),""))</f>
        <v/>
      </c>
      <c r="U2506" s="39" t="str">
        <f>IF(U$1&gt;$AE$1,"-",IFERROR(IF(DATEDIF('Base de données'!$A2506,U$1,"d")&lt;&gt;0,"",'Base de données'!$B2506),""))</f>
        <v/>
      </c>
      <c r="V2506" s="39" t="str">
        <f>IF(V$1&gt;$AE$1,"-",IFERROR(IF(DATEDIF('Base de données'!$A2506,V$1,"d")&lt;&gt;0,"",'Base de données'!$B2506),""))</f>
        <v/>
      </c>
      <c r="W2506" s="34"/>
      <c r="X2506" s="30" t="str">
        <f>'Base de données'!$C2506&amp;" "&amp;'Base de données'!$D2506</f>
        <v>Leleu Martine</v>
      </c>
      <c r="Y2506" s="31">
        <f>COUNTIF('Base de données'!$B:$B,'Base de données'!$B2506)</f>
        <v>10</v>
      </c>
      <c r="AA2506" s="87" cm="1">
        <f t="array" aca="1" ref="AA2506" ca="1">INDIRECT("'Base de données'!A" &amp; ROW(Y2506))</f>
        <v>45901</v>
      </c>
      <c r="AB2506" s="51" t="str" cm="1">
        <f t="array" aca="1" ref="AB2506" ca="1">INDIRECT("'Base de données'!B" &amp; ROW(Z2506))</f>
        <v>D4UTI</v>
      </c>
    </row>
    <row r="2507" spans="1:28" x14ac:dyDescent="0.3">
      <c r="A2507" s="41" t="str">
        <f ca="1">IF(IF(AND($B2507&lt;&gt;"-",$B2507=$E2507),"Entrée et sortie","-")="Entrée et sortie",'Base de données'!$B2507,"-")</f>
        <v>-</v>
      </c>
      <c r="B2507" s="41" t="str">
        <f t="shared" ca="1" si="159"/>
        <v>-</v>
      </c>
      <c r="C2507" s="41" t="str">
        <f t="shared" ca="1" si="160"/>
        <v>-</v>
      </c>
      <c r="D2507" s="41" t="str">
        <f>IF($F2507="sortie en cours d'année",'Base de données'!$B2507,"-")</f>
        <v>-</v>
      </c>
      <c r="E2507" s="41" t="str">
        <f>IF($H2507="entrée en cours d'année",'Base de données'!$B2507,"-")</f>
        <v>IU9JS</v>
      </c>
      <c r="F2507" s="37" t="str">
        <f t="shared" si="157"/>
        <v/>
      </c>
      <c r="G2507" s="37" t="str">
        <f>IF($J2507="mouvement",_xlfn.XLOOKUP('Base de données'!$B2507,$V:$V,$V:$V,0),"")</f>
        <v>IU9JS</v>
      </c>
      <c r="H2507" s="37" t="str">
        <f t="shared" si="158"/>
        <v>entrée en cours d'année</v>
      </c>
      <c r="I2507" s="37">
        <f>IF($J2507="mouvement",_xlfn.XLOOKUP('Base de données'!$B2507,$K:$K,$K:$K,0),"")</f>
        <v>0</v>
      </c>
      <c r="J2507" s="38" t="str">
        <f>IF(AND(Y2507&lt;&gt;MAX(Y:Y),COUNTIF(K2507:V2507,'Base de données'!$B2507)&gt;0),"mouvement","")</f>
        <v>mouvement</v>
      </c>
      <c r="K2507" s="39" t="str">
        <f>IF(K$1&gt;$AE$1,"-",IFERROR(IF(DATEDIF('Base de données'!$A2507,K$1,"d")&lt;&gt;0,"",'Base de données'!$B2507),""))</f>
        <v/>
      </c>
      <c r="L2507" s="39" t="str">
        <f>IF(L$1&gt;$AE$1,"-",IFERROR(IF(DATEDIF('Base de données'!$A2507,L$1,"d")&lt;&gt;0,"",'Base de données'!$B2507),""))</f>
        <v/>
      </c>
      <c r="M2507" s="39" t="str">
        <f>IF(M$1&gt;$AE$1,"-",IFERROR(IF(DATEDIF('Base de données'!$A2507,M$1,"d")&lt;&gt;0,"",'Base de données'!$B2507),""))</f>
        <v/>
      </c>
      <c r="N2507" s="39" t="str">
        <f>IF(N$1&gt;$AE$1,"-",IFERROR(IF(DATEDIF('Base de données'!$A2507,N$1,"d")&lt;&gt;0,"",'Base de données'!$B2507),""))</f>
        <v/>
      </c>
      <c r="O2507" s="39" t="str">
        <f>IF(O$1&gt;$AE$1,"-",IFERROR(IF(DATEDIF('Base de données'!$A2507,O$1,"d")&lt;&gt;0,"",'Base de données'!$B2507),""))</f>
        <v/>
      </c>
      <c r="P2507" s="39" t="str">
        <f>IF(P$1&gt;$AE$1,"-",IFERROR(IF(DATEDIF('Base de données'!$A2507,P$1,"d")&lt;&gt;0,"",'Base de données'!$B2507),""))</f>
        <v/>
      </c>
      <c r="Q2507" s="39" t="str">
        <f>IF(Q$1&gt;$AE$1,"-",IFERROR(IF(DATEDIF('Base de données'!$A2507,Q$1,"d")&lt;&gt;0,"",'Base de données'!$B2507),""))</f>
        <v/>
      </c>
      <c r="R2507" s="39" t="str">
        <f>IF(R$1&gt;$AE$1,"-",IFERROR(IF(DATEDIF('Base de données'!$A2507,R$1,"d")&lt;&gt;0,"",'Base de données'!$B2507),""))</f>
        <v/>
      </c>
      <c r="S2507" s="39" t="str">
        <f>IF(S$1&gt;$AE$1,"-",IFERROR(IF(DATEDIF('Base de données'!$A2507,S$1,"d")&lt;&gt;0,"",'Base de données'!$B2507),""))</f>
        <v>IU9JS</v>
      </c>
      <c r="T2507" s="39" t="str">
        <f>IF(T$1&gt;$AE$1,"-",IFERROR(IF(DATEDIF('Base de données'!$A2507,T$1,"d")&lt;&gt;0,"",'Base de données'!$B2507),""))</f>
        <v/>
      </c>
      <c r="U2507" s="39" t="str">
        <f>IF(U$1&gt;$AE$1,"-",IFERROR(IF(DATEDIF('Base de données'!$A2507,U$1,"d")&lt;&gt;0,"",'Base de données'!$B2507),""))</f>
        <v/>
      </c>
      <c r="V2507" s="39" t="str">
        <f>IF(V$1&gt;$AE$1,"-",IFERROR(IF(DATEDIF('Base de données'!$A2507,V$1,"d")&lt;&gt;0,"",'Base de données'!$B2507),""))</f>
        <v/>
      </c>
      <c r="W2507" s="34"/>
      <c r="X2507" s="30" t="str">
        <f>'Base de données'!$C2507&amp;" "&amp;'Base de données'!$D2507</f>
        <v>Carlier Nicole</v>
      </c>
      <c r="Y2507" s="31">
        <f>COUNTIF('Base de données'!$B:$B,'Base de données'!$B2507)</f>
        <v>9</v>
      </c>
      <c r="AA2507" s="87" cm="1">
        <f t="array" aca="1" ref="AA2507" ca="1">INDIRECT("'Base de données'!A" &amp; ROW(Y2507))</f>
        <v>45901</v>
      </c>
      <c r="AB2507" s="51" t="str" cm="1">
        <f t="array" aca="1" ref="AB2507" ca="1">INDIRECT("'Base de données'!B" &amp; ROW(Z2507))</f>
        <v>IU9JS</v>
      </c>
    </row>
    <row r="2508" spans="1:28" x14ac:dyDescent="0.3">
      <c r="A2508" s="41" t="str">
        <f ca="1">IF(IF(AND($B2508&lt;&gt;"-",$B2508=$E2508),"Entrée et sortie","-")="Entrée et sortie",'Base de données'!$B2508,"-")</f>
        <v>-</v>
      </c>
      <c r="B2508" s="41" t="str">
        <f t="shared" ca="1" si="159"/>
        <v>-</v>
      </c>
      <c r="C2508" s="41" t="str">
        <f t="shared" ca="1" si="160"/>
        <v>-</v>
      </c>
      <c r="D2508" s="41" t="str">
        <f>IF($F2508="sortie en cours d'année",'Base de données'!$B2508,"-")</f>
        <v>-</v>
      </c>
      <c r="E2508" s="41" t="str">
        <f>IF($H2508="entrée en cours d'année",'Base de données'!$B2508,"-")</f>
        <v>AWHPJ</v>
      </c>
      <c r="F2508" s="37" t="str">
        <f t="shared" si="157"/>
        <v/>
      </c>
      <c r="G2508" s="37" t="str">
        <f>IF($J2508="mouvement",_xlfn.XLOOKUP('Base de données'!$B2508,$V:$V,$V:$V,0),"")</f>
        <v>AWHPJ</v>
      </c>
      <c r="H2508" s="37" t="str">
        <f t="shared" si="158"/>
        <v>entrée en cours d'année</v>
      </c>
      <c r="I2508" s="37">
        <f>IF($J2508="mouvement",_xlfn.XLOOKUP('Base de données'!$B2508,$K:$K,$K:$K,0),"")</f>
        <v>0</v>
      </c>
      <c r="J2508" s="38" t="str">
        <f>IF(AND(Y2508&lt;&gt;MAX(Y:Y),COUNTIF(K2508:V2508,'Base de données'!$B2508)&gt;0),"mouvement","")</f>
        <v>mouvement</v>
      </c>
      <c r="K2508" s="39" t="str">
        <f>IF(K$1&gt;$AE$1,"-",IFERROR(IF(DATEDIF('Base de données'!$A2508,K$1,"d")&lt;&gt;0,"",'Base de données'!$B2508),""))</f>
        <v/>
      </c>
      <c r="L2508" s="39" t="str">
        <f>IF(L$1&gt;$AE$1,"-",IFERROR(IF(DATEDIF('Base de données'!$A2508,L$1,"d")&lt;&gt;0,"",'Base de données'!$B2508),""))</f>
        <v/>
      </c>
      <c r="M2508" s="39" t="str">
        <f>IF(M$1&gt;$AE$1,"-",IFERROR(IF(DATEDIF('Base de données'!$A2508,M$1,"d")&lt;&gt;0,"",'Base de données'!$B2508),""))</f>
        <v/>
      </c>
      <c r="N2508" s="39" t="str">
        <f>IF(N$1&gt;$AE$1,"-",IFERROR(IF(DATEDIF('Base de données'!$A2508,N$1,"d")&lt;&gt;0,"",'Base de données'!$B2508),""))</f>
        <v/>
      </c>
      <c r="O2508" s="39" t="str">
        <f>IF(O$1&gt;$AE$1,"-",IFERROR(IF(DATEDIF('Base de données'!$A2508,O$1,"d")&lt;&gt;0,"",'Base de données'!$B2508),""))</f>
        <v/>
      </c>
      <c r="P2508" s="39" t="str">
        <f>IF(P$1&gt;$AE$1,"-",IFERROR(IF(DATEDIF('Base de données'!$A2508,P$1,"d")&lt;&gt;0,"",'Base de données'!$B2508),""))</f>
        <v/>
      </c>
      <c r="Q2508" s="39" t="str">
        <f>IF(Q$1&gt;$AE$1,"-",IFERROR(IF(DATEDIF('Base de données'!$A2508,Q$1,"d")&lt;&gt;0,"",'Base de données'!$B2508),""))</f>
        <v/>
      </c>
      <c r="R2508" s="39" t="str">
        <f>IF(R$1&gt;$AE$1,"-",IFERROR(IF(DATEDIF('Base de données'!$A2508,R$1,"d")&lt;&gt;0,"",'Base de données'!$B2508),""))</f>
        <v/>
      </c>
      <c r="S2508" s="39" t="str">
        <f>IF(S$1&gt;$AE$1,"-",IFERROR(IF(DATEDIF('Base de données'!$A2508,S$1,"d")&lt;&gt;0,"",'Base de données'!$B2508),""))</f>
        <v>AWHPJ</v>
      </c>
      <c r="T2508" s="39" t="str">
        <f>IF(T$1&gt;$AE$1,"-",IFERROR(IF(DATEDIF('Base de données'!$A2508,T$1,"d")&lt;&gt;0,"",'Base de données'!$B2508),""))</f>
        <v/>
      </c>
      <c r="U2508" s="39" t="str">
        <f>IF(U$1&gt;$AE$1,"-",IFERROR(IF(DATEDIF('Base de données'!$A2508,U$1,"d")&lt;&gt;0,"",'Base de données'!$B2508),""))</f>
        <v/>
      </c>
      <c r="V2508" s="39" t="str">
        <f>IF(V$1&gt;$AE$1,"-",IFERROR(IF(DATEDIF('Base de données'!$A2508,V$1,"d")&lt;&gt;0,"",'Base de données'!$B2508),""))</f>
        <v/>
      </c>
      <c r="W2508" s="34"/>
      <c r="X2508" s="30" t="str">
        <f>'Base de données'!$C2508&amp;" "&amp;'Base de données'!$D2508</f>
        <v>Colas Virginie</v>
      </c>
      <c r="Y2508" s="31">
        <f>COUNTIF('Base de données'!$B:$B,'Base de données'!$B2508)</f>
        <v>9</v>
      </c>
      <c r="AA2508" s="87" cm="1">
        <f t="array" aca="1" ref="AA2508" ca="1">INDIRECT("'Base de données'!A" &amp; ROW(Y2508))</f>
        <v>45901</v>
      </c>
      <c r="AB2508" s="51" t="str" cm="1">
        <f t="array" aca="1" ref="AB2508" ca="1">INDIRECT("'Base de données'!B" &amp; ROW(Z2508))</f>
        <v>AWHPJ</v>
      </c>
    </row>
    <row r="2509" spans="1:28" x14ac:dyDescent="0.3">
      <c r="A2509" s="41" t="str">
        <f ca="1">IF(IF(AND($B2509&lt;&gt;"-",$B2509=$E2509),"Entrée et sortie","-")="Entrée et sortie",'Base de données'!$B2509,"-")</f>
        <v>-</v>
      </c>
      <c r="B2509" s="41" t="str">
        <f t="shared" ca="1" si="159"/>
        <v>-</v>
      </c>
      <c r="C2509" s="41" t="str">
        <f t="shared" ca="1" si="160"/>
        <v>-</v>
      </c>
      <c r="D2509" s="41" t="str">
        <f>IF($F2509="sortie en cours d'année",'Base de données'!$B2509,"-")</f>
        <v>-</v>
      </c>
      <c r="E2509" s="41" t="str">
        <f>IF($H2509="entrée en cours d'année",'Base de données'!$B2509,"-")</f>
        <v>HN39N</v>
      </c>
      <c r="F2509" s="37" t="str">
        <f t="shared" si="157"/>
        <v/>
      </c>
      <c r="G2509" s="37" t="str">
        <f>IF($J2509="mouvement",_xlfn.XLOOKUP('Base de données'!$B2509,$V:$V,$V:$V,0),"")</f>
        <v>HN39N</v>
      </c>
      <c r="H2509" s="37" t="str">
        <f t="shared" si="158"/>
        <v>entrée en cours d'année</v>
      </c>
      <c r="I2509" s="37">
        <f>IF($J2509="mouvement",_xlfn.XLOOKUP('Base de données'!$B2509,$K:$K,$K:$K,0),"")</f>
        <v>0</v>
      </c>
      <c r="J2509" s="38" t="str">
        <f>IF(AND(Y2509&lt;&gt;MAX(Y:Y),COUNTIF(K2509:V2509,'Base de données'!$B2509)&gt;0),"mouvement","")</f>
        <v>mouvement</v>
      </c>
      <c r="K2509" s="39" t="str">
        <f>IF(K$1&gt;$AE$1,"-",IFERROR(IF(DATEDIF('Base de données'!$A2509,K$1,"d")&lt;&gt;0,"",'Base de données'!$B2509),""))</f>
        <v/>
      </c>
      <c r="L2509" s="39" t="str">
        <f>IF(L$1&gt;$AE$1,"-",IFERROR(IF(DATEDIF('Base de données'!$A2509,L$1,"d")&lt;&gt;0,"",'Base de données'!$B2509),""))</f>
        <v/>
      </c>
      <c r="M2509" s="39" t="str">
        <f>IF(M$1&gt;$AE$1,"-",IFERROR(IF(DATEDIF('Base de données'!$A2509,M$1,"d")&lt;&gt;0,"",'Base de données'!$B2509),""))</f>
        <v/>
      </c>
      <c r="N2509" s="39" t="str">
        <f>IF(N$1&gt;$AE$1,"-",IFERROR(IF(DATEDIF('Base de données'!$A2509,N$1,"d")&lt;&gt;0,"",'Base de données'!$B2509),""))</f>
        <v/>
      </c>
      <c r="O2509" s="39" t="str">
        <f>IF(O$1&gt;$AE$1,"-",IFERROR(IF(DATEDIF('Base de données'!$A2509,O$1,"d")&lt;&gt;0,"",'Base de données'!$B2509),""))</f>
        <v/>
      </c>
      <c r="P2509" s="39" t="str">
        <f>IF(P$1&gt;$AE$1,"-",IFERROR(IF(DATEDIF('Base de données'!$A2509,P$1,"d")&lt;&gt;0,"",'Base de données'!$B2509),""))</f>
        <v/>
      </c>
      <c r="Q2509" s="39" t="str">
        <f>IF(Q$1&gt;$AE$1,"-",IFERROR(IF(DATEDIF('Base de données'!$A2509,Q$1,"d")&lt;&gt;0,"",'Base de données'!$B2509),""))</f>
        <v/>
      </c>
      <c r="R2509" s="39" t="str">
        <f>IF(R$1&gt;$AE$1,"-",IFERROR(IF(DATEDIF('Base de données'!$A2509,R$1,"d")&lt;&gt;0,"",'Base de données'!$B2509),""))</f>
        <v/>
      </c>
      <c r="S2509" s="39" t="str">
        <f>IF(S$1&gt;$AE$1,"-",IFERROR(IF(DATEDIF('Base de données'!$A2509,S$1,"d")&lt;&gt;0,"",'Base de données'!$B2509),""))</f>
        <v>HN39N</v>
      </c>
      <c r="T2509" s="39" t="str">
        <f>IF(T$1&gt;$AE$1,"-",IFERROR(IF(DATEDIF('Base de données'!$A2509,T$1,"d")&lt;&gt;0,"",'Base de données'!$B2509),""))</f>
        <v/>
      </c>
      <c r="U2509" s="39" t="str">
        <f>IF(U$1&gt;$AE$1,"-",IFERROR(IF(DATEDIF('Base de données'!$A2509,U$1,"d")&lt;&gt;0,"",'Base de données'!$B2509),""))</f>
        <v/>
      </c>
      <c r="V2509" s="39" t="str">
        <f>IF(V$1&gt;$AE$1,"-",IFERROR(IF(DATEDIF('Base de données'!$A2509,V$1,"d")&lt;&gt;0,"",'Base de données'!$B2509),""))</f>
        <v/>
      </c>
      <c r="W2509" s="34"/>
      <c r="X2509" s="30" t="str">
        <f>'Base de données'!$C2509&amp;" "&amp;'Base de données'!$D2509</f>
        <v>Louis Jean</v>
      </c>
      <c r="Y2509" s="31">
        <f>COUNTIF('Base de données'!$B:$B,'Base de données'!$B2509)</f>
        <v>9</v>
      </c>
      <c r="AA2509" s="87" cm="1">
        <f t="array" aca="1" ref="AA2509" ca="1">INDIRECT("'Base de données'!A" &amp; ROW(Y2509))</f>
        <v>45901</v>
      </c>
      <c r="AB2509" s="51" t="str" cm="1">
        <f t="array" aca="1" ref="AB2509" ca="1">INDIRECT("'Base de données'!B" &amp; ROW(Z2509))</f>
        <v>HN39N</v>
      </c>
    </row>
    <row r="2510" spans="1:28" x14ac:dyDescent="0.3">
      <c r="A2510" s="41" t="str">
        <f ca="1">IF(IF(AND($B2510&lt;&gt;"-",$B2510=$E2510),"Entrée et sortie","-")="Entrée et sortie",'Base de données'!$B2510,"-")</f>
        <v>-</v>
      </c>
      <c r="B2510" s="41" t="str">
        <f t="shared" ca="1" si="159"/>
        <v>-</v>
      </c>
      <c r="C2510" s="41" t="str">
        <f t="shared" ca="1" si="160"/>
        <v>-</v>
      </c>
      <c r="D2510" s="41" t="str">
        <f>IF($F2510="sortie en cours d'année",'Base de données'!$B2510,"-")</f>
        <v>-</v>
      </c>
      <c r="E2510" s="41" t="str">
        <f>IF($H2510="entrée en cours d'année",'Base de données'!$B2510,"-")</f>
        <v>6AXKM</v>
      </c>
      <c r="F2510" s="37" t="str">
        <f t="shared" si="157"/>
        <v/>
      </c>
      <c r="G2510" s="37" t="str">
        <f>IF($J2510="mouvement",_xlfn.XLOOKUP('Base de données'!$B2510,$V:$V,$V:$V,0),"")</f>
        <v>6AXKM</v>
      </c>
      <c r="H2510" s="37" t="str">
        <f t="shared" si="158"/>
        <v>entrée en cours d'année</v>
      </c>
      <c r="I2510" s="37">
        <f>IF($J2510="mouvement",_xlfn.XLOOKUP('Base de données'!$B2510,$K:$K,$K:$K,0),"")</f>
        <v>0</v>
      </c>
      <c r="J2510" s="38" t="str">
        <f>IF(AND(Y2510&lt;&gt;MAX(Y:Y),COUNTIF(K2510:V2510,'Base de données'!$B2510)&gt;0),"mouvement","")</f>
        <v>mouvement</v>
      </c>
      <c r="K2510" s="39" t="str">
        <f>IF(K$1&gt;$AE$1,"-",IFERROR(IF(DATEDIF('Base de données'!$A2510,K$1,"d")&lt;&gt;0,"",'Base de données'!$B2510),""))</f>
        <v/>
      </c>
      <c r="L2510" s="39" t="str">
        <f>IF(L$1&gt;$AE$1,"-",IFERROR(IF(DATEDIF('Base de données'!$A2510,L$1,"d")&lt;&gt;0,"",'Base de données'!$B2510),""))</f>
        <v/>
      </c>
      <c r="M2510" s="39" t="str">
        <f>IF(M$1&gt;$AE$1,"-",IFERROR(IF(DATEDIF('Base de données'!$A2510,M$1,"d")&lt;&gt;0,"",'Base de données'!$B2510),""))</f>
        <v/>
      </c>
      <c r="N2510" s="39" t="str">
        <f>IF(N$1&gt;$AE$1,"-",IFERROR(IF(DATEDIF('Base de données'!$A2510,N$1,"d")&lt;&gt;0,"",'Base de données'!$B2510),""))</f>
        <v/>
      </c>
      <c r="O2510" s="39" t="str">
        <f>IF(O$1&gt;$AE$1,"-",IFERROR(IF(DATEDIF('Base de données'!$A2510,O$1,"d")&lt;&gt;0,"",'Base de données'!$B2510),""))</f>
        <v/>
      </c>
      <c r="P2510" s="39" t="str">
        <f>IF(P$1&gt;$AE$1,"-",IFERROR(IF(DATEDIF('Base de données'!$A2510,P$1,"d")&lt;&gt;0,"",'Base de données'!$B2510),""))</f>
        <v/>
      </c>
      <c r="Q2510" s="39" t="str">
        <f>IF(Q$1&gt;$AE$1,"-",IFERROR(IF(DATEDIF('Base de données'!$A2510,Q$1,"d")&lt;&gt;0,"",'Base de données'!$B2510),""))</f>
        <v/>
      </c>
      <c r="R2510" s="39" t="str">
        <f>IF(R$1&gt;$AE$1,"-",IFERROR(IF(DATEDIF('Base de données'!$A2510,R$1,"d")&lt;&gt;0,"",'Base de données'!$B2510),""))</f>
        <v/>
      </c>
      <c r="S2510" s="39" t="str">
        <f>IF(S$1&gt;$AE$1,"-",IFERROR(IF(DATEDIF('Base de données'!$A2510,S$1,"d")&lt;&gt;0,"",'Base de données'!$B2510),""))</f>
        <v>6AXKM</v>
      </c>
      <c r="T2510" s="39" t="str">
        <f>IF(T$1&gt;$AE$1,"-",IFERROR(IF(DATEDIF('Base de données'!$A2510,T$1,"d")&lt;&gt;0,"",'Base de données'!$B2510),""))</f>
        <v/>
      </c>
      <c r="U2510" s="39" t="str">
        <f>IF(U$1&gt;$AE$1,"-",IFERROR(IF(DATEDIF('Base de données'!$A2510,U$1,"d")&lt;&gt;0,"",'Base de données'!$B2510),""))</f>
        <v/>
      </c>
      <c r="V2510" s="39" t="str">
        <f>IF(V$1&gt;$AE$1,"-",IFERROR(IF(DATEDIF('Base de données'!$A2510,V$1,"d")&lt;&gt;0,"",'Base de données'!$B2510),""))</f>
        <v/>
      </c>
      <c r="W2510" s="34"/>
      <c r="X2510" s="30" t="str">
        <f>'Base de données'!$C2510&amp;" "&amp;'Base de données'!$D2510</f>
        <v>Barbier Adrienne</v>
      </c>
      <c r="Y2510" s="31">
        <f>COUNTIF('Base de données'!$B:$B,'Base de données'!$B2510)</f>
        <v>9</v>
      </c>
      <c r="AA2510" s="87" cm="1">
        <f t="array" aca="1" ref="AA2510" ca="1">INDIRECT("'Base de données'!A" &amp; ROW(Y2510))</f>
        <v>45901</v>
      </c>
      <c r="AB2510" s="51" t="str" cm="1">
        <f t="array" aca="1" ref="AB2510" ca="1">INDIRECT("'Base de données'!B" &amp; ROW(Z2510))</f>
        <v>6AXKM</v>
      </c>
    </row>
    <row r="2511" spans="1:28" x14ac:dyDescent="0.3">
      <c r="A2511" s="41" t="str">
        <f ca="1">IF(IF(AND($B2511&lt;&gt;"-",$B2511=$E2511),"Entrée et sortie","-")="Entrée et sortie",'Base de données'!$B2511,"-")</f>
        <v>-</v>
      </c>
      <c r="B2511" s="41" t="str">
        <f t="shared" ca="1" si="159"/>
        <v>-</v>
      </c>
      <c r="C2511" s="41" t="str">
        <f t="shared" ca="1" si="160"/>
        <v>-</v>
      </c>
      <c r="D2511" s="41" t="str">
        <f>IF($F2511="sortie en cours d'année",'Base de données'!$B2511,"-")</f>
        <v>-</v>
      </c>
      <c r="E2511" s="41" t="str">
        <f>IF($H2511="entrée en cours d'année",'Base de données'!$B2511,"-")</f>
        <v>LPD99</v>
      </c>
      <c r="F2511" s="37" t="str">
        <f t="shared" si="157"/>
        <v/>
      </c>
      <c r="G2511" s="37" t="str">
        <f>IF($J2511="mouvement",_xlfn.XLOOKUP('Base de données'!$B2511,$V:$V,$V:$V,0),"")</f>
        <v>LPD99</v>
      </c>
      <c r="H2511" s="37" t="str">
        <f t="shared" si="158"/>
        <v>entrée en cours d'année</v>
      </c>
      <c r="I2511" s="37">
        <f>IF($J2511="mouvement",_xlfn.XLOOKUP('Base de données'!$B2511,$K:$K,$K:$K,0),"")</f>
        <v>0</v>
      </c>
      <c r="J2511" s="38" t="str">
        <f>IF(AND(Y2511&lt;&gt;MAX(Y:Y),COUNTIF(K2511:V2511,'Base de données'!$B2511)&gt;0),"mouvement","")</f>
        <v>mouvement</v>
      </c>
      <c r="K2511" s="39" t="str">
        <f>IF(K$1&gt;$AE$1,"-",IFERROR(IF(DATEDIF('Base de données'!$A2511,K$1,"d")&lt;&gt;0,"",'Base de données'!$B2511),""))</f>
        <v/>
      </c>
      <c r="L2511" s="39" t="str">
        <f>IF(L$1&gt;$AE$1,"-",IFERROR(IF(DATEDIF('Base de données'!$A2511,L$1,"d")&lt;&gt;0,"",'Base de données'!$B2511),""))</f>
        <v/>
      </c>
      <c r="M2511" s="39" t="str">
        <f>IF(M$1&gt;$AE$1,"-",IFERROR(IF(DATEDIF('Base de données'!$A2511,M$1,"d")&lt;&gt;0,"",'Base de données'!$B2511),""))</f>
        <v/>
      </c>
      <c r="N2511" s="39" t="str">
        <f>IF(N$1&gt;$AE$1,"-",IFERROR(IF(DATEDIF('Base de données'!$A2511,N$1,"d")&lt;&gt;0,"",'Base de données'!$B2511),""))</f>
        <v/>
      </c>
      <c r="O2511" s="39" t="str">
        <f>IF(O$1&gt;$AE$1,"-",IFERROR(IF(DATEDIF('Base de données'!$A2511,O$1,"d")&lt;&gt;0,"",'Base de données'!$B2511),""))</f>
        <v/>
      </c>
      <c r="P2511" s="39" t="str">
        <f>IF(P$1&gt;$AE$1,"-",IFERROR(IF(DATEDIF('Base de données'!$A2511,P$1,"d")&lt;&gt;0,"",'Base de données'!$B2511),""))</f>
        <v/>
      </c>
      <c r="Q2511" s="39" t="str">
        <f>IF(Q$1&gt;$AE$1,"-",IFERROR(IF(DATEDIF('Base de données'!$A2511,Q$1,"d")&lt;&gt;0,"",'Base de données'!$B2511),""))</f>
        <v/>
      </c>
      <c r="R2511" s="39" t="str">
        <f>IF(R$1&gt;$AE$1,"-",IFERROR(IF(DATEDIF('Base de données'!$A2511,R$1,"d")&lt;&gt;0,"",'Base de données'!$B2511),""))</f>
        <v/>
      </c>
      <c r="S2511" s="39" t="str">
        <f>IF(S$1&gt;$AE$1,"-",IFERROR(IF(DATEDIF('Base de données'!$A2511,S$1,"d")&lt;&gt;0,"",'Base de données'!$B2511),""))</f>
        <v>LPD99</v>
      </c>
      <c r="T2511" s="39" t="str">
        <f>IF(T$1&gt;$AE$1,"-",IFERROR(IF(DATEDIF('Base de données'!$A2511,T$1,"d")&lt;&gt;0,"",'Base de données'!$B2511),""))</f>
        <v/>
      </c>
      <c r="U2511" s="39" t="str">
        <f>IF(U$1&gt;$AE$1,"-",IFERROR(IF(DATEDIF('Base de données'!$A2511,U$1,"d")&lt;&gt;0,"",'Base de données'!$B2511),""))</f>
        <v/>
      </c>
      <c r="V2511" s="39" t="str">
        <f>IF(V$1&gt;$AE$1,"-",IFERROR(IF(DATEDIF('Base de données'!$A2511,V$1,"d")&lt;&gt;0,"",'Base de données'!$B2511),""))</f>
        <v/>
      </c>
      <c r="W2511" s="34"/>
      <c r="X2511" s="30" t="str">
        <f>'Base de données'!$C2511&amp;" "&amp;'Base de données'!$D2511</f>
        <v>Lelièvre Sabine</v>
      </c>
      <c r="Y2511" s="31">
        <f>COUNTIF('Base de données'!$B:$B,'Base de données'!$B2511)</f>
        <v>8</v>
      </c>
      <c r="AA2511" s="87" cm="1">
        <f t="array" aca="1" ref="AA2511" ca="1">INDIRECT("'Base de données'!A" &amp; ROW(Y2511))</f>
        <v>45901</v>
      </c>
      <c r="AB2511" s="51" t="str" cm="1">
        <f t="array" aca="1" ref="AB2511" ca="1">INDIRECT("'Base de données'!B" &amp; ROW(Z2511))</f>
        <v>LPD99</v>
      </c>
    </row>
    <row r="2512" spans="1:28" x14ac:dyDescent="0.3">
      <c r="A2512" s="41" t="str">
        <f ca="1">IF(IF(AND($B2512&lt;&gt;"-",$B2512=$E2512),"Entrée et sortie","-")="Entrée et sortie",'Base de données'!$B2512,"-")</f>
        <v>-</v>
      </c>
      <c r="B2512" s="41" t="str">
        <f t="shared" ca="1" si="159"/>
        <v>-</v>
      </c>
      <c r="C2512" s="41" t="str">
        <f t="shared" ca="1" si="160"/>
        <v>-</v>
      </c>
      <c r="D2512" s="41" t="str">
        <f>IF($F2512="sortie en cours d'année",'Base de données'!$B2512,"-")</f>
        <v>-</v>
      </c>
      <c r="E2512" s="41" t="str">
        <f>IF($H2512="entrée en cours d'année",'Base de données'!$B2512,"-")</f>
        <v>16RLH</v>
      </c>
      <c r="F2512" s="37" t="str">
        <f t="shared" si="157"/>
        <v/>
      </c>
      <c r="G2512" s="37" t="str">
        <f>IF($J2512="mouvement",_xlfn.XLOOKUP('Base de données'!$B2512,$V:$V,$V:$V,0),"")</f>
        <v>16RLH</v>
      </c>
      <c r="H2512" s="37" t="str">
        <f t="shared" si="158"/>
        <v>entrée en cours d'année</v>
      </c>
      <c r="I2512" s="37">
        <f>IF($J2512="mouvement",_xlfn.XLOOKUP('Base de données'!$B2512,$K:$K,$K:$K,0),"")</f>
        <v>0</v>
      </c>
      <c r="J2512" s="38" t="str">
        <f>IF(AND(Y2512&lt;&gt;MAX(Y:Y),COUNTIF(K2512:V2512,'Base de données'!$B2512)&gt;0),"mouvement","")</f>
        <v>mouvement</v>
      </c>
      <c r="K2512" s="39" t="str">
        <f>IF(K$1&gt;$AE$1,"-",IFERROR(IF(DATEDIF('Base de données'!$A2512,K$1,"d")&lt;&gt;0,"",'Base de données'!$B2512),""))</f>
        <v/>
      </c>
      <c r="L2512" s="39" t="str">
        <f>IF(L$1&gt;$AE$1,"-",IFERROR(IF(DATEDIF('Base de données'!$A2512,L$1,"d")&lt;&gt;0,"",'Base de données'!$B2512),""))</f>
        <v/>
      </c>
      <c r="M2512" s="39" t="str">
        <f>IF(M$1&gt;$AE$1,"-",IFERROR(IF(DATEDIF('Base de données'!$A2512,M$1,"d")&lt;&gt;0,"",'Base de données'!$B2512),""))</f>
        <v/>
      </c>
      <c r="N2512" s="39" t="str">
        <f>IF(N$1&gt;$AE$1,"-",IFERROR(IF(DATEDIF('Base de données'!$A2512,N$1,"d")&lt;&gt;0,"",'Base de données'!$B2512),""))</f>
        <v/>
      </c>
      <c r="O2512" s="39" t="str">
        <f>IF(O$1&gt;$AE$1,"-",IFERROR(IF(DATEDIF('Base de données'!$A2512,O$1,"d")&lt;&gt;0,"",'Base de données'!$B2512),""))</f>
        <v/>
      </c>
      <c r="P2512" s="39" t="str">
        <f>IF(P$1&gt;$AE$1,"-",IFERROR(IF(DATEDIF('Base de données'!$A2512,P$1,"d")&lt;&gt;0,"",'Base de données'!$B2512),""))</f>
        <v/>
      </c>
      <c r="Q2512" s="39" t="str">
        <f>IF(Q$1&gt;$AE$1,"-",IFERROR(IF(DATEDIF('Base de données'!$A2512,Q$1,"d")&lt;&gt;0,"",'Base de données'!$B2512),""))</f>
        <v/>
      </c>
      <c r="R2512" s="39" t="str">
        <f>IF(R$1&gt;$AE$1,"-",IFERROR(IF(DATEDIF('Base de données'!$A2512,R$1,"d")&lt;&gt;0,"",'Base de données'!$B2512),""))</f>
        <v/>
      </c>
      <c r="S2512" s="39" t="str">
        <f>IF(S$1&gt;$AE$1,"-",IFERROR(IF(DATEDIF('Base de données'!$A2512,S$1,"d")&lt;&gt;0,"",'Base de données'!$B2512),""))</f>
        <v>16RLH</v>
      </c>
      <c r="T2512" s="39" t="str">
        <f>IF(T$1&gt;$AE$1,"-",IFERROR(IF(DATEDIF('Base de données'!$A2512,T$1,"d")&lt;&gt;0,"",'Base de données'!$B2512),""))</f>
        <v/>
      </c>
      <c r="U2512" s="39" t="str">
        <f>IF(U$1&gt;$AE$1,"-",IFERROR(IF(DATEDIF('Base de données'!$A2512,U$1,"d")&lt;&gt;0,"",'Base de données'!$B2512),""))</f>
        <v/>
      </c>
      <c r="V2512" s="39" t="str">
        <f>IF(V$1&gt;$AE$1,"-",IFERROR(IF(DATEDIF('Base de données'!$A2512,V$1,"d")&lt;&gt;0,"",'Base de données'!$B2512),""))</f>
        <v/>
      </c>
      <c r="W2512" s="34"/>
      <c r="X2512" s="30" t="str">
        <f>'Base de données'!$C2512&amp;" "&amp;'Base de données'!$D2512</f>
        <v>Cordier Colette</v>
      </c>
      <c r="Y2512" s="31">
        <f>COUNTIF('Base de données'!$B:$B,'Base de données'!$B2512)</f>
        <v>8</v>
      </c>
      <c r="AA2512" s="87" cm="1">
        <f t="array" aca="1" ref="AA2512" ca="1">INDIRECT("'Base de données'!A" &amp; ROW(Y2512))</f>
        <v>45901</v>
      </c>
      <c r="AB2512" s="51" t="str" cm="1">
        <f t="array" aca="1" ref="AB2512" ca="1">INDIRECT("'Base de données'!B" &amp; ROW(Z2512))</f>
        <v>16RLH</v>
      </c>
    </row>
    <row r="2513" spans="1:28" x14ac:dyDescent="0.3">
      <c r="A2513" s="41" t="str">
        <f ca="1">IF(IF(AND($B2513&lt;&gt;"-",$B2513=$E2513),"Entrée et sortie","-")="Entrée et sortie",'Base de données'!$B2513,"-")</f>
        <v>-</v>
      </c>
      <c r="B2513" s="41" t="str">
        <f t="shared" ca="1" si="159"/>
        <v>-</v>
      </c>
      <c r="C2513" s="41" t="str">
        <f t="shared" ca="1" si="160"/>
        <v>-</v>
      </c>
      <c r="D2513" s="41" t="str">
        <f>IF($F2513="sortie en cours d'année",'Base de données'!$B2513,"-")</f>
        <v>-</v>
      </c>
      <c r="E2513" s="41" t="str">
        <f>IF($H2513="entrée en cours d'année",'Base de données'!$B2513,"-")</f>
        <v>3VWAZ</v>
      </c>
      <c r="F2513" s="37" t="str">
        <f t="shared" si="157"/>
        <v/>
      </c>
      <c r="G2513" s="37" t="str">
        <f>IF($J2513="mouvement",_xlfn.XLOOKUP('Base de données'!$B2513,$V:$V,$V:$V,0),"")</f>
        <v>3VWAZ</v>
      </c>
      <c r="H2513" s="37" t="str">
        <f t="shared" si="158"/>
        <v>entrée en cours d'année</v>
      </c>
      <c r="I2513" s="37">
        <f>IF($J2513="mouvement",_xlfn.XLOOKUP('Base de données'!$B2513,$K:$K,$K:$K,0),"")</f>
        <v>0</v>
      </c>
      <c r="J2513" s="38" t="str">
        <f>IF(AND(Y2513&lt;&gt;MAX(Y:Y),COUNTIF(K2513:V2513,'Base de données'!$B2513)&gt;0),"mouvement","")</f>
        <v>mouvement</v>
      </c>
      <c r="K2513" s="39" t="str">
        <f>IF(K$1&gt;$AE$1,"-",IFERROR(IF(DATEDIF('Base de données'!$A2513,K$1,"d")&lt;&gt;0,"",'Base de données'!$B2513),""))</f>
        <v/>
      </c>
      <c r="L2513" s="39" t="str">
        <f>IF(L$1&gt;$AE$1,"-",IFERROR(IF(DATEDIF('Base de données'!$A2513,L$1,"d")&lt;&gt;0,"",'Base de données'!$B2513),""))</f>
        <v/>
      </c>
      <c r="M2513" s="39" t="str">
        <f>IF(M$1&gt;$AE$1,"-",IFERROR(IF(DATEDIF('Base de données'!$A2513,M$1,"d")&lt;&gt;0,"",'Base de données'!$B2513),""))</f>
        <v/>
      </c>
      <c r="N2513" s="39" t="str">
        <f>IF(N$1&gt;$AE$1,"-",IFERROR(IF(DATEDIF('Base de données'!$A2513,N$1,"d")&lt;&gt;0,"",'Base de données'!$B2513),""))</f>
        <v/>
      </c>
      <c r="O2513" s="39" t="str">
        <f>IF(O$1&gt;$AE$1,"-",IFERROR(IF(DATEDIF('Base de données'!$A2513,O$1,"d")&lt;&gt;0,"",'Base de données'!$B2513),""))</f>
        <v/>
      </c>
      <c r="P2513" s="39" t="str">
        <f>IF(P$1&gt;$AE$1,"-",IFERROR(IF(DATEDIF('Base de données'!$A2513,P$1,"d")&lt;&gt;0,"",'Base de données'!$B2513),""))</f>
        <v/>
      </c>
      <c r="Q2513" s="39" t="str">
        <f>IF(Q$1&gt;$AE$1,"-",IFERROR(IF(DATEDIF('Base de données'!$A2513,Q$1,"d")&lt;&gt;0,"",'Base de données'!$B2513),""))</f>
        <v/>
      </c>
      <c r="R2513" s="39" t="str">
        <f>IF(R$1&gt;$AE$1,"-",IFERROR(IF(DATEDIF('Base de données'!$A2513,R$1,"d")&lt;&gt;0,"",'Base de données'!$B2513),""))</f>
        <v/>
      </c>
      <c r="S2513" s="39" t="str">
        <f>IF(S$1&gt;$AE$1,"-",IFERROR(IF(DATEDIF('Base de données'!$A2513,S$1,"d")&lt;&gt;0,"",'Base de données'!$B2513),""))</f>
        <v>3VWAZ</v>
      </c>
      <c r="T2513" s="39" t="str">
        <f>IF(T$1&gt;$AE$1,"-",IFERROR(IF(DATEDIF('Base de données'!$A2513,T$1,"d")&lt;&gt;0,"",'Base de données'!$B2513),""))</f>
        <v/>
      </c>
      <c r="U2513" s="39" t="str">
        <f>IF(U$1&gt;$AE$1,"-",IFERROR(IF(DATEDIF('Base de données'!$A2513,U$1,"d")&lt;&gt;0,"",'Base de données'!$B2513),""))</f>
        <v/>
      </c>
      <c r="V2513" s="39" t="str">
        <f>IF(V$1&gt;$AE$1,"-",IFERROR(IF(DATEDIF('Base de données'!$A2513,V$1,"d")&lt;&gt;0,"",'Base de données'!$B2513),""))</f>
        <v/>
      </c>
      <c r="W2513" s="34"/>
      <c r="X2513" s="30" t="str">
        <f>'Base de données'!$C2513&amp;" "&amp;'Base de données'!$D2513</f>
        <v>Pascal Charles</v>
      </c>
      <c r="Y2513" s="31">
        <f>COUNTIF('Base de données'!$B:$B,'Base de données'!$B2513)</f>
        <v>8</v>
      </c>
      <c r="AA2513" s="87" cm="1">
        <f t="array" aca="1" ref="AA2513" ca="1">INDIRECT("'Base de données'!A" &amp; ROW(Y2513))</f>
        <v>45901</v>
      </c>
      <c r="AB2513" s="51" t="str" cm="1">
        <f t="array" aca="1" ref="AB2513" ca="1">INDIRECT("'Base de données'!B" &amp; ROW(Z2513))</f>
        <v>3VWAZ</v>
      </c>
    </row>
    <row r="2514" spans="1:28" x14ac:dyDescent="0.3">
      <c r="A2514" s="41" t="str">
        <f ca="1">IF(IF(AND($B2514&lt;&gt;"-",$B2514=$E2514),"Entrée et sortie","-")="Entrée et sortie",'Base de données'!$B2514,"-")</f>
        <v>-</v>
      </c>
      <c r="B2514" s="41" t="str">
        <f t="shared" ca="1" si="159"/>
        <v>-</v>
      </c>
      <c r="C2514" s="41" t="str">
        <f t="shared" ca="1" si="160"/>
        <v>-</v>
      </c>
      <c r="D2514" s="41" t="str">
        <f>IF($F2514="sortie en cours d'année",'Base de données'!$B2514,"-")</f>
        <v>-</v>
      </c>
      <c r="E2514" s="41" t="str">
        <f>IF($H2514="entrée en cours d'année",'Base de données'!$B2514,"-")</f>
        <v>66LEO</v>
      </c>
      <c r="F2514" s="37" t="str">
        <f t="shared" si="157"/>
        <v/>
      </c>
      <c r="G2514" s="37" t="str">
        <f>IF($J2514="mouvement",_xlfn.XLOOKUP('Base de données'!$B2514,$V:$V,$V:$V,0),"")</f>
        <v>66LEO</v>
      </c>
      <c r="H2514" s="37" t="str">
        <f t="shared" si="158"/>
        <v>entrée en cours d'année</v>
      </c>
      <c r="I2514" s="37">
        <f>IF($J2514="mouvement",_xlfn.XLOOKUP('Base de données'!$B2514,$K:$K,$K:$K,0),"")</f>
        <v>0</v>
      </c>
      <c r="J2514" s="38" t="str">
        <f>IF(AND(Y2514&lt;&gt;MAX(Y:Y),COUNTIF(K2514:V2514,'Base de données'!$B2514)&gt;0),"mouvement","")</f>
        <v>mouvement</v>
      </c>
      <c r="K2514" s="39" t="str">
        <f>IF(K$1&gt;$AE$1,"-",IFERROR(IF(DATEDIF('Base de données'!$A2514,K$1,"d")&lt;&gt;0,"",'Base de données'!$B2514),""))</f>
        <v/>
      </c>
      <c r="L2514" s="39" t="str">
        <f>IF(L$1&gt;$AE$1,"-",IFERROR(IF(DATEDIF('Base de données'!$A2514,L$1,"d")&lt;&gt;0,"",'Base de données'!$B2514),""))</f>
        <v/>
      </c>
      <c r="M2514" s="39" t="str">
        <f>IF(M$1&gt;$AE$1,"-",IFERROR(IF(DATEDIF('Base de données'!$A2514,M$1,"d")&lt;&gt;0,"",'Base de données'!$B2514),""))</f>
        <v/>
      </c>
      <c r="N2514" s="39" t="str">
        <f>IF(N$1&gt;$AE$1,"-",IFERROR(IF(DATEDIF('Base de données'!$A2514,N$1,"d")&lt;&gt;0,"",'Base de données'!$B2514),""))</f>
        <v/>
      </c>
      <c r="O2514" s="39" t="str">
        <f>IF(O$1&gt;$AE$1,"-",IFERROR(IF(DATEDIF('Base de données'!$A2514,O$1,"d")&lt;&gt;0,"",'Base de données'!$B2514),""))</f>
        <v/>
      </c>
      <c r="P2514" s="39" t="str">
        <f>IF(P$1&gt;$AE$1,"-",IFERROR(IF(DATEDIF('Base de données'!$A2514,P$1,"d")&lt;&gt;0,"",'Base de données'!$B2514),""))</f>
        <v/>
      </c>
      <c r="Q2514" s="39" t="str">
        <f>IF(Q$1&gt;$AE$1,"-",IFERROR(IF(DATEDIF('Base de données'!$A2514,Q$1,"d")&lt;&gt;0,"",'Base de données'!$B2514),""))</f>
        <v/>
      </c>
      <c r="R2514" s="39" t="str">
        <f>IF(R$1&gt;$AE$1,"-",IFERROR(IF(DATEDIF('Base de données'!$A2514,R$1,"d")&lt;&gt;0,"",'Base de données'!$B2514),""))</f>
        <v/>
      </c>
      <c r="S2514" s="39" t="str">
        <f>IF(S$1&gt;$AE$1,"-",IFERROR(IF(DATEDIF('Base de données'!$A2514,S$1,"d")&lt;&gt;0,"",'Base de données'!$B2514),""))</f>
        <v>66LEO</v>
      </c>
      <c r="T2514" s="39" t="str">
        <f>IF(T$1&gt;$AE$1,"-",IFERROR(IF(DATEDIF('Base de données'!$A2514,T$1,"d")&lt;&gt;0,"",'Base de données'!$B2514),""))</f>
        <v/>
      </c>
      <c r="U2514" s="39" t="str">
        <f>IF(U$1&gt;$AE$1,"-",IFERROR(IF(DATEDIF('Base de données'!$A2514,U$1,"d")&lt;&gt;0,"",'Base de données'!$B2514),""))</f>
        <v/>
      </c>
      <c r="V2514" s="39" t="str">
        <f>IF(V$1&gt;$AE$1,"-",IFERROR(IF(DATEDIF('Base de données'!$A2514,V$1,"d")&lt;&gt;0,"",'Base de données'!$B2514),""))</f>
        <v/>
      </c>
      <c r="W2514" s="34"/>
      <c r="X2514" s="30" t="str">
        <f>'Base de données'!$C2514&amp;" "&amp;'Base de données'!$D2514</f>
        <v>Arnaud Cécile</v>
      </c>
      <c r="Y2514" s="31">
        <f>COUNTIF('Base de données'!$B:$B,'Base de données'!$B2514)</f>
        <v>8</v>
      </c>
      <c r="AA2514" s="87" cm="1">
        <f t="array" aca="1" ref="AA2514" ca="1">INDIRECT("'Base de données'!A" &amp; ROW(Y2514))</f>
        <v>45901</v>
      </c>
      <c r="AB2514" s="51" t="str" cm="1">
        <f t="array" aca="1" ref="AB2514" ca="1">INDIRECT("'Base de données'!B" &amp; ROW(Z2514))</f>
        <v>66LEO</v>
      </c>
    </row>
    <row r="2515" spans="1:28" x14ac:dyDescent="0.3">
      <c r="A2515" s="41" t="str">
        <f ca="1">IF(IF(AND($B2515&lt;&gt;"-",$B2515=$E2515),"Entrée et sortie","-")="Entrée et sortie",'Base de données'!$B2515,"-")</f>
        <v>-</v>
      </c>
      <c r="B2515" s="41" t="str">
        <f t="shared" ca="1" si="159"/>
        <v>-</v>
      </c>
      <c r="C2515" s="41" t="str">
        <f t="shared" ca="1" si="160"/>
        <v>-</v>
      </c>
      <c r="D2515" s="41" t="str">
        <f>IF($F2515="sortie en cours d'année",'Base de données'!$B2515,"-")</f>
        <v>-</v>
      </c>
      <c r="E2515" s="41" t="str">
        <f>IF($H2515="entrée en cours d'année",'Base de données'!$B2515,"-")</f>
        <v>1AMM3</v>
      </c>
      <c r="F2515" s="37" t="str">
        <f t="shared" si="157"/>
        <v/>
      </c>
      <c r="G2515" s="37" t="str">
        <f>IF($J2515="mouvement",_xlfn.XLOOKUP('Base de données'!$B2515,$V:$V,$V:$V,0),"")</f>
        <v>1AMM3</v>
      </c>
      <c r="H2515" s="37" t="str">
        <f t="shared" si="158"/>
        <v>entrée en cours d'année</v>
      </c>
      <c r="I2515" s="37">
        <f>IF($J2515="mouvement",_xlfn.XLOOKUP('Base de données'!$B2515,$K:$K,$K:$K,0),"")</f>
        <v>0</v>
      </c>
      <c r="J2515" s="38" t="str">
        <f>IF(AND(Y2515&lt;&gt;MAX(Y:Y),COUNTIF(K2515:V2515,'Base de données'!$B2515)&gt;0),"mouvement","")</f>
        <v>mouvement</v>
      </c>
      <c r="K2515" s="39" t="str">
        <f>IF(K$1&gt;$AE$1,"-",IFERROR(IF(DATEDIF('Base de données'!$A2515,K$1,"d")&lt;&gt;0,"",'Base de données'!$B2515),""))</f>
        <v/>
      </c>
      <c r="L2515" s="39" t="str">
        <f>IF(L$1&gt;$AE$1,"-",IFERROR(IF(DATEDIF('Base de données'!$A2515,L$1,"d")&lt;&gt;0,"",'Base de données'!$B2515),""))</f>
        <v/>
      </c>
      <c r="M2515" s="39" t="str">
        <f>IF(M$1&gt;$AE$1,"-",IFERROR(IF(DATEDIF('Base de données'!$A2515,M$1,"d")&lt;&gt;0,"",'Base de données'!$B2515),""))</f>
        <v/>
      </c>
      <c r="N2515" s="39" t="str">
        <f>IF(N$1&gt;$AE$1,"-",IFERROR(IF(DATEDIF('Base de données'!$A2515,N$1,"d")&lt;&gt;0,"",'Base de données'!$B2515),""))</f>
        <v/>
      </c>
      <c r="O2515" s="39" t="str">
        <f>IF(O$1&gt;$AE$1,"-",IFERROR(IF(DATEDIF('Base de données'!$A2515,O$1,"d")&lt;&gt;0,"",'Base de données'!$B2515),""))</f>
        <v/>
      </c>
      <c r="P2515" s="39" t="str">
        <f>IF(P$1&gt;$AE$1,"-",IFERROR(IF(DATEDIF('Base de données'!$A2515,P$1,"d")&lt;&gt;0,"",'Base de données'!$B2515),""))</f>
        <v/>
      </c>
      <c r="Q2515" s="39" t="str">
        <f>IF(Q$1&gt;$AE$1,"-",IFERROR(IF(DATEDIF('Base de données'!$A2515,Q$1,"d")&lt;&gt;0,"",'Base de données'!$B2515),""))</f>
        <v/>
      </c>
      <c r="R2515" s="39" t="str">
        <f>IF(R$1&gt;$AE$1,"-",IFERROR(IF(DATEDIF('Base de données'!$A2515,R$1,"d")&lt;&gt;0,"",'Base de données'!$B2515),""))</f>
        <v/>
      </c>
      <c r="S2515" s="39" t="str">
        <f>IF(S$1&gt;$AE$1,"-",IFERROR(IF(DATEDIF('Base de données'!$A2515,S$1,"d")&lt;&gt;0,"",'Base de données'!$B2515),""))</f>
        <v>1AMM3</v>
      </c>
      <c r="T2515" s="39" t="str">
        <f>IF(T$1&gt;$AE$1,"-",IFERROR(IF(DATEDIF('Base de données'!$A2515,T$1,"d")&lt;&gt;0,"",'Base de données'!$B2515),""))</f>
        <v/>
      </c>
      <c r="U2515" s="39" t="str">
        <f>IF(U$1&gt;$AE$1,"-",IFERROR(IF(DATEDIF('Base de données'!$A2515,U$1,"d")&lt;&gt;0,"",'Base de données'!$B2515),""))</f>
        <v/>
      </c>
      <c r="V2515" s="39" t="str">
        <f>IF(V$1&gt;$AE$1,"-",IFERROR(IF(DATEDIF('Base de données'!$A2515,V$1,"d")&lt;&gt;0,"",'Base de données'!$B2515),""))</f>
        <v/>
      </c>
      <c r="W2515" s="34"/>
      <c r="X2515" s="30" t="str">
        <f>'Base de données'!$C2515&amp;" "&amp;'Base de données'!$D2515</f>
        <v>Becker Jacques</v>
      </c>
      <c r="Y2515" s="31">
        <f>COUNTIF('Base de données'!$B:$B,'Base de données'!$B2515)</f>
        <v>8</v>
      </c>
      <c r="AA2515" s="87" cm="1">
        <f t="array" aca="1" ref="AA2515" ca="1">INDIRECT("'Base de données'!A" &amp; ROW(Y2515))</f>
        <v>45901</v>
      </c>
      <c r="AB2515" s="51" t="str" cm="1">
        <f t="array" aca="1" ref="AB2515" ca="1">INDIRECT("'Base de données'!B" &amp; ROW(Z2515))</f>
        <v>1AMM3</v>
      </c>
    </row>
    <row r="2516" spans="1:28" x14ac:dyDescent="0.3">
      <c r="A2516" s="41" t="str">
        <f ca="1">IF(IF(AND($B2516&lt;&gt;"-",$B2516=$E2516),"Entrée et sortie","-")="Entrée et sortie",'Base de données'!$B2516,"-")</f>
        <v>-</v>
      </c>
      <c r="B2516" s="41" t="str">
        <f t="shared" ca="1" si="159"/>
        <v>-</v>
      </c>
      <c r="C2516" s="41" t="str">
        <f t="shared" ca="1" si="160"/>
        <v>-</v>
      </c>
      <c r="D2516" s="41" t="str">
        <f>IF($F2516="sortie en cours d'année",'Base de données'!$B2516,"-")</f>
        <v>-</v>
      </c>
      <c r="E2516" s="41" t="str">
        <f>IF($H2516="entrée en cours d'année",'Base de données'!$B2516,"-")</f>
        <v>7A9T1</v>
      </c>
      <c r="F2516" s="37" t="str">
        <f t="shared" si="157"/>
        <v/>
      </c>
      <c r="G2516" s="37" t="str">
        <f>IF($J2516="mouvement",_xlfn.XLOOKUP('Base de données'!$B2516,$V:$V,$V:$V,0),"")</f>
        <v>7A9T1</v>
      </c>
      <c r="H2516" s="37" t="str">
        <f t="shared" si="158"/>
        <v>entrée en cours d'année</v>
      </c>
      <c r="I2516" s="37">
        <f>IF($J2516="mouvement",_xlfn.XLOOKUP('Base de données'!$B2516,$K:$K,$K:$K,0),"")</f>
        <v>0</v>
      </c>
      <c r="J2516" s="38" t="str">
        <f>IF(AND(Y2516&lt;&gt;MAX(Y:Y),COUNTIF(K2516:V2516,'Base de données'!$B2516)&gt;0),"mouvement","")</f>
        <v>mouvement</v>
      </c>
      <c r="K2516" s="39" t="str">
        <f>IF(K$1&gt;$AE$1,"-",IFERROR(IF(DATEDIF('Base de données'!$A2516,K$1,"d")&lt;&gt;0,"",'Base de données'!$B2516),""))</f>
        <v/>
      </c>
      <c r="L2516" s="39" t="str">
        <f>IF(L$1&gt;$AE$1,"-",IFERROR(IF(DATEDIF('Base de données'!$A2516,L$1,"d")&lt;&gt;0,"",'Base de données'!$B2516),""))</f>
        <v/>
      </c>
      <c r="M2516" s="39" t="str">
        <f>IF(M$1&gt;$AE$1,"-",IFERROR(IF(DATEDIF('Base de données'!$A2516,M$1,"d")&lt;&gt;0,"",'Base de données'!$B2516),""))</f>
        <v/>
      </c>
      <c r="N2516" s="39" t="str">
        <f>IF(N$1&gt;$AE$1,"-",IFERROR(IF(DATEDIF('Base de données'!$A2516,N$1,"d")&lt;&gt;0,"",'Base de données'!$B2516),""))</f>
        <v/>
      </c>
      <c r="O2516" s="39" t="str">
        <f>IF(O$1&gt;$AE$1,"-",IFERROR(IF(DATEDIF('Base de données'!$A2516,O$1,"d")&lt;&gt;0,"",'Base de données'!$B2516),""))</f>
        <v/>
      </c>
      <c r="P2516" s="39" t="str">
        <f>IF(P$1&gt;$AE$1,"-",IFERROR(IF(DATEDIF('Base de données'!$A2516,P$1,"d")&lt;&gt;0,"",'Base de données'!$B2516),""))</f>
        <v/>
      </c>
      <c r="Q2516" s="39" t="str">
        <f>IF(Q$1&gt;$AE$1,"-",IFERROR(IF(DATEDIF('Base de données'!$A2516,Q$1,"d")&lt;&gt;0,"",'Base de données'!$B2516),""))</f>
        <v/>
      </c>
      <c r="R2516" s="39" t="str">
        <f>IF(R$1&gt;$AE$1,"-",IFERROR(IF(DATEDIF('Base de données'!$A2516,R$1,"d")&lt;&gt;0,"",'Base de données'!$B2516),""))</f>
        <v/>
      </c>
      <c r="S2516" s="39" t="str">
        <f>IF(S$1&gt;$AE$1,"-",IFERROR(IF(DATEDIF('Base de données'!$A2516,S$1,"d")&lt;&gt;0,"",'Base de données'!$B2516),""))</f>
        <v>7A9T1</v>
      </c>
      <c r="T2516" s="39" t="str">
        <f>IF(T$1&gt;$AE$1,"-",IFERROR(IF(DATEDIF('Base de données'!$A2516,T$1,"d")&lt;&gt;0,"",'Base de données'!$B2516),""))</f>
        <v/>
      </c>
      <c r="U2516" s="39" t="str">
        <f>IF(U$1&gt;$AE$1,"-",IFERROR(IF(DATEDIF('Base de données'!$A2516,U$1,"d")&lt;&gt;0,"",'Base de données'!$B2516),""))</f>
        <v/>
      </c>
      <c r="V2516" s="39" t="str">
        <f>IF(V$1&gt;$AE$1,"-",IFERROR(IF(DATEDIF('Base de données'!$A2516,V$1,"d")&lt;&gt;0,"",'Base de données'!$B2516),""))</f>
        <v/>
      </c>
      <c r="W2516" s="34"/>
      <c r="X2516" s="30" t="str">
        <f>'Base de données'!$C2516&amp;" "&amp;'Base de données'!$D2516</f>
        <v>Fournier Marc</v>
      </c>
      <c r="Y2516" s="31">
        <f>COUNTIF('Base de données'!$B:$B,'Base de données'!$B2516)</f>
        <v>8</v>
      </c>
      <c r="AA2516" s="87" cm="1">
        <f t="array" aca="1" ref="AA2516" ca="1">INDIRECT("'Base de données'!A" &amp; ROW(Y2516))</f>
        <v>45901</v>
      </c>
      <c r="AB2516" s="51" t="str" cm="1">
        <f t="array" aca="1" ref="AB2516" ca="1">INDIRECT("'Base de données'!B" &amp; ROW(Z2516))</f>
        <v>7A9T1</v>
      </c>
    </row>
    <row r="2517" spans="1:28" x14ac:dyDescent="0.3">
      <c r="A2517" s="41" t="str">
        <f ca="1">IF(IF(AND($B2517&lt;&gt;"-",$B2517=$E2517),"Entrée et sortie","-")="Entrée et sortie",'Base de données'!$B2517,"-")</f>
        <v>-</v>
      </c>
      <c r="B2517" s="41" t="str">
        <f t="shared" ca="1" si="159"/>
        <v>-</v>
      </c>
      <c r="C2517" s="41" t="str">
        <f t="shared" ca="1" si="160"/>
        <v>-</v>
      </c>
      <c r="D2517" s="41" t="str">
        <f>IF($F2517="sortie en cours d'année",'Base de données'!$B2517,"-")</f>
        <v>-</v>
      </c>
      <c r="E2517" s="41" t="str">
        <f>IF($H2517="entrée en cours d'année",'Base de données'!$B2517,"-")</f>
        <v>YTR5H</v>
      </c>
      <c r="F2517" s="37" t="str">
        <f t="shared" si="157"/>
        <v/>
      </c>
      <c r="G2517" s="37" t="str">
        <f>IF($J2517="mouvement",_xlfn.XLOOKUP('Base de données'!$B2517,$V:$V,$V:$V,0),"")</f>
        <v>YTR5H</v>
      </c>
      <c r="H2517" s="37" t="str">
        <f t="shared" si="158"/>
        <v>entrée en cours d'année</v>
      </c>
      <c r="I2517" s="37">
        <f>IF($J2517="mouvement",_xlfn.XLOOKUP('Base de données'!$B2517,$K:$K,$K:$K,0),"")</f>
        <v>0</v>
      </c>
      <c r="J2517" s="38" t="str">
        <f>IF(AND(Y2517&lt;&gt;MAX(Y:Y),COUNTIF(K2517:V2517,'Base de données'!$B2517)&gt;0),"mouvement","")</f>
        <v>mouvement</v>
      </c>
      <c r="K2517" s="39" t="str">
        <f>IF(K$1&gt;$AE$1,"-",IFERROR(IF(DATEDIF('Base de données'!$A2517,K$1,"d")&lt;&gt;0,"",'Base de données'!$B2517),""))</f>
        <v/>
      </c>
      <c r="L2517" s="39" t="str">
        <f>IF(L$1&gt;$AE$1,"-",IFERROR(IF(DATEDIF('Base de données'!$A2517,L$1,"d")&lt;&gt;0,"",'Base de données'!$B2517),""))</f>
        <v/>
      </c>
      <c r="M2517" s="39" t="str">
        <f>IF(M$1&gt;$AE$1,"-",IFERROR(IF(DATEDIF('Base de données'!$A2517,M$1,"d")&lt;&gt;0,"",'Base de données'!$B2517),""))</f>
        <v/>
      </c>
      <c r="N2517" s="39" t="str">
        <f>IF(N$1&gt;$AE$1,"-",IFERROR(IF(DATEDIF('Base de données'!$A2517,N$1,"d")&lt;&gt;0,"",'Base de données'!$B2517),""))</f>
        <v/>
      </c>
      <c r="O2517" s="39" t="str">
        <f>IF(O$1&gt;$AE$1,"-",IFERROR(IF(DATEDIF('Base de données'!$A2517,O$1,"d")&lt;&gt;0,"",'Base de données'!$B2517),""))</f>
        <v/>
      </c>
      <c r="P2517" s="39" t="str">
        <f>IF(P$1&gt;$AE$1,"-",IFERROR(IF(DATEDIF('Base de données'!$A2517,P$1,"d")&lt;&gt;0,"",'Base de données'!$B2517),""))</f>
        <v/>
      </c>
      <c r="Q2517" s="39" t="str">
        <f>IF(Q$1&gt;$AE$1,"-",IFERROR(IF(DATEDIF('Base de données'!$A2517,Q$1,"d")&lt;&gt;0,"",'Base de données'!$B2517),""))</f>
        <v/>
      </c>
      <c r="R2517" s="39" t="str">
        <f>IF(R$1&gt;$AE$1,"-",IFERROR(IF(DATEDIF('Base de données'!$A2517,R$1,"d")&lt;&gt;0,"",'Base de données'!$B2517),""))</f>
        <v/>
      </c>
      <c r="S2517" s="39" t="str">
        <f>IF(S$1&gt;$AE$1,"-",IFERROR(IF(DATEDIF('Base de données'!$A2517,S$1,"d")&lt;&gt;0,"",'Base de données'!$B2517),""))</f>
        <v>YTR5H</v>
      </c>
      <c r="T2517" s="39" t="str">
        <f>IF(T$1&gt;$AE$1,"-",IFERROR(IF(DATEDIF('Base de données'!$A2517,T$1,"d")&lt;&gt;0,"",'Base de données'!$B2517),""))</f>
        <v/>
      </c>
      <c r="U2517" s="39" t="str">
        <f>IF(U$1&gt;$AE$1,"-",IFERROR(IF(DATEDIF('Base de données'!$A2517,U$1,"d")&lt;&gt;0,"",'Base de données'!$B2517),""))</f>
        <v/>
      </c>
      <c r="V2517" s="39" t="str">
        <f>IF(V$1&gt;$AE$1,"-",IFERROR(IF(DATEDIF('Base de données'!$A2517,V$1,"d")&lt;&gt;0,"",'Base de données'!$B2517),""))</f>
        <v/>
      </c>
      <c r="W2517" s="34"/>
      <c r="X2517" s="30" t="str">
        <f>'Base de données'!$C2517&amp;" "&amp;'Base de données'!$D2517</f>
        <v>Gomes Christiane</v>
      </c>
      <c r="Y2517" s="31">
        <f>COUNTIF('Base de données'!$B:$B,'Base de données'!$B2517)</f>
        <v>7</v>
      </c>
      <c r="AA2517" s="87" cm="1">
        <f t="array" aca="1" ref="AA2517" ca="1">INDIRECT("'Base de données'!A" &amp; ROW(Y2517))</f>
        <v>45901</v>
      </c>
      <c r="AB2517" s="51" t="str" cm="1">
        <f t="array" aca="1" ref="AB2517" ca="1">INDIRECT("'Base de données'!B" &amp; ROW(Z2517))</f>
        <v>YTR5H</v>
      </c>
    </row>
    <row r="2518" spans="1:28" x14ac:dyDescent="0.3">
      <c r="A2518" s="41" t="str">
        <f ca="1">IF(IF(AND($B2518&lt;&gt;"-",$B2518=$E2518),"Entrée et sortie","-")="Entrée et sortie",'Base de données'!$B2518,"-")</f>
        <v>-</v>
      </c>
      <c r="B2518" s="41" t="str">
        <f t="shared" ca="1" si="159"/>
        <v>-</v>
      </c>
      <c r="C2518" s="41" t="str">
        <f t="shared" ca="1" si="160"/>
        <v>-</v>
      </c>
      <c r="D2518" s="41" t="str">
        <f>IF($F2518="sortie en cours d'année",'Base de données'!$B2518,"-")</f>
        <v>-</v>
      </c>
      <c r="E2518" s="41" t="str">
        <f>IF($H2518="entrée en cours d'année",'Base de données'!$B2518,"-")</f>
        <v>HXMOR</v>
      </c>
      <c r="F2518" s="37" t="str">
        <f t="shared" si="157"/>
        <v/>
      </c>
      <c r="G2518" s="37" t="str">
        <f>IF($J2518="mouvement",_xlfn.XLOOKUP('Base de données'!$B2518,$V:$V,$V:$V,0),"")</f>
        <v>HXMOR</v>
      </c>
      <c r="H2518" s="37" t="str">
        <f t="shared" si="158"/>
        <v>entrée en cours d'année</v>
      </c>
      <c r="I2518" s="37">
        <f>IF($J2518="mouvement",_xlfn.XLOOKUP('Base de données'!$B2518,$K:$K,$K:$K,0),"")</f>
        <v>0</v>
      </c>
      <c r="J2518" s="38" t="str">
        <f>IF(AND(Y2518&lt;&gt;MAX(Y:Y),COUNTIF(K2518:V2518,'Base de données'!$B2518)&gt;0),"mouvement","")</f>
        <v>mouvement</v>
      </c>
      <c r="K2518" s="39" t="str">
        <f>IF(K$1&gt;$AE$1,"-",IFERROR(IF(DATEDIF('Base de données'!$A2518,K$1,"d")&lt;&gt;0,"",'Base de données'!$B2518),""))</f>
        <v/>
      </c>
      <c r="L2518" s="39" t="str">
        <f>IF(L$1&gt;$AE$1,"-",IFERROR(IF(DATEDIF('Base de données'!$A2518,L$1,"d")&lt;&gt;0,"",'Base de données'!$B2518),""))</f>
        <v/>
      </c>
      <c r="M2518" s="39" t="str">
        <f>IF(M$1&gt;$AE$1,"-",IFERROR(IF(DATEDIF('Base de données'!$A2518,M$1,"d")&lt;&gt;0,"",'Base de données'!$B2518),""))</f>
        <v/>
      </c>
      <c r="N2518" s="39" t="str">
        <f>IF(N$1&gt;$AE$1,"-",IFERROR(IF(DATEDIF('Base de données'!$A2518,N$1,"d")&lt;&gt;0,"",'Base de données'!$B2518),""))</f>
        <v/>
      </c>
      <c r="O2518" s="39" t="str">
        <f>IF(O$1&gt;$AE$1,"-",IFERROR(IF(DATEDIF('Base de données'!$A2518,O$1,"d")&lt;&gt;0,"",'Base de données'!$B2518),""))</f>
        <v/>
      </c>
      <c r="P2518" s="39" t="str">
        <f>IF(P$1&gt;$AE$1,"-",IFERROR(IF(DATEDIF('Base de données'!$A2518,P$1,"d")&lt;&gt;0,"",'Base de données'!$B2518),""))</f>
        <v/>
      </c>
      <c r="Q2518" s="39" t="str">
        <f>IF(Q$1&gt;$AE$1,"-",IFERROR(IF(DATEDIF('Base de données'!$A2518,Q$1,"d")&lt;&gt;0,"",'Base de données'!$B2518),""))</f>
        <v/>
      </c>
      <c r="R2518" s="39" t="str">
        <f>IF(R$1&gt;$AE$1,"-",IFERROR(IF(DATEDIF('Base de données'!$A2518,R$1,"d")&lt;&gt;0,"",'Base de données'!$B2518),""))</f>
        <v/>
      </c>
      <c r="S2518" s="39" t="str">
        <f>IF(S$1&gt;$AE$1,"-",IFERROR(IF(DATEDIF('Base de données'!$A2518,S$1,"d")&lt;&gt;0,"",'Base de données'!$B2518),""))</f>
        <v>HXMOR</v>
      </c>
      <c r="T2518" s="39" t="str">
        <f>IF(T$1&gt;$AE$1,"-",IFERROR(IF(DATEDIF('Base de données'!$A2518,T$1,"d")&lt;&gt;0,"",'Base de données'!$B2518),""))</f>
        <v/>
      </c>
      <c r="U2518" s="39" t="str">
        <f>IF(U$1&gt;$AE$1,"-",IFERROR(IF(DATEDIF('Base de données'!$A2518,U$1,"d")&lt;&gt;0,"",'Base de données'!$B2518),""))</f>
        <v/>
      </c>
      <c r="V2518" s="39" t="str">
        <f>IF(V$1&gt;$AE$1,"-",IFERROR(IF(DATEDIF('Base de données'!$A2518,V$1,"d")&lt;&gt;0,"",'Base de données'!$B2518),""))</f>
        <v/>
      </c>
      <c r="W2518" s="34"/>
      <c r="X2518" s="30" t="str">
        <f>'Base de données'!$C2518&amp;" "&amp;'Base de données'!$D2518</f>
        <v>Huet Henri</v>
      </c>
      <c r="Y2518" s="31">
        <f>COUNTIF('Base de données'!$B:$B,'Base de données'!$B2518)</f>
        <v>7</v>
      </c>
      <c r="AA2518" s="87" cm="1">
        <f t="array" aca="1" ref="AA2518" ca="1">INDIRECT("'Base de données'!A" &amp; ROW(Y2518))</f>
        <v>45901</v>
      </c>
      <c r="AB2518" s="51" t="str" cm="1">
        <f t="array" aca="1" ref="AB2518" ca="1">INDIRECT("'Base de données'!B" &amp; ROW(Z2518))</f>
        <v>HXMOR</v>
      </c>
    </row>
    <row r="2519" spans="1:28" x14ac:dyDescent="0.3">
      <c r="A2519" s="41" t="str">
        <f ca="1">IF(IF(AND($B2519&lt;&gt;"-",$B2519=$E2519),"Entrée et sortie","-")="Entrée et sortie",'Base de données'!$B2519,"-")</f>
        <v>-</v>
      </c>
      <c r="B2519" s="41" t="str">
        <f t="shared" ca="1" si="159"/>
        <v>-</v>
      </c>
      <c r="C2519" s="41" t="str">
        <f t="shared" ca="1" si="160"/>
        <v>-</v>
      </c>
      <c r="D2519" s="41" t="str">
        <f>IF($F2519="sortie en cours d'année",'Base de données'!$B2519,"-")</f>
        <v>-</v>
      </c>
      <c r="E2519" s="41" t="str">
        <f>IF($H2519="entrée en cours d'année",'Base de données'!$B2519,"-")</f>
        <v>FL5LL</v>
      </c>
      <c r="F2519" s="37" t="str">
        <f t="shared" si="157"/>
        <v/>
      </c>
      <c r="G2519" s="37" t="str">
        <f>IF($J2519="mouvement",_xlfn.XLOOKUP('Base de données'!$B2519,$V:$V,$V:$V,0),"")</f>
        <v>FL5LL</v>
      </c>
      <c r="H2519" s="37" t="str">
        <f t="shared" si="158"/>
        <v>entrée en cours d'année</v>
      </c>
      <c r="I2519" s="37">
        <f>IF($J2519="mouvement",_xlfn.XLOOKUP('Base de données'!$B2519,$K:$K,$K:$K,0),"")</f>
        <v>0</v>
      </c>
      <c r="J2519" s="38" t="str">
        <f>IF(AND(Y2519&lt;&gt;MAX(Y:Y),COUNTIF(K2519:V2519,'Base de données'!$B2519)&gt;0),"mouvement","")</f>
        <v>mouvement</v>
      </c>
      <c r="K2519" s="39" t="str">
        <f>IF(K$1&gt;$AE$1,"-",IFERROR(IF(DATEDIF('Base de données'!$A2519,K$1,"d")&lt;&gt;0,"",'Base de données'!$B2519),""))</f>
        <v/>
      </c>
      <c r="L2519" s="39" t="str">
        <f>IF(L$1&gt;$AE$1,"-",IFERROR(IF(DATEDIF('Base de données'!$A2519,L$1,"d")&lt;&gt;0,"",'Base de données'!$B2519),""))</f>
        <v/>
      </c>
      <c r="M2519" s="39" t="str">
        <f>IF(M$1&gt;$AE$1,"-",IFERROR(IF(DATEDIF('Base de données'!$A2519,M$1,"d")&lt;&gt;0,"",'Base de données'!$B2519),""))</f>
        <v/>
      </c>
      <c r="N2519" s="39" t="str">
        <f>IF(N$1&gt;$AE$1,"-",IFERROR(IF(DATEDIF('Base de données'!$A2519,N$1,"d")&lt;&gt;0,"",'Base de données'!$B2519),""))</f>
        <v/>
      </c>
      <c r="O2519" s="39" t="str">
        <f>IF(O$1&gt;$AE$1,"-",IFERROR(IF(DATEDIF('Base de données'!$A2519,O$1,"d")&lt;&gt;0,"",'Base de données'!$B2519),""))</f>
        <v/>
      </c>
      <c r="P2519" s="39" t="str">
        <f>IF(P$1&gt;$AE$1,"-",IFERROR(IF(DATEDIF('Base de données'!$A2519,P$1,"d")&lt;&gt;0,"",'Base de données'!$B2519),""))</f>
        <v/>
      </c>
      <c r="Q2519" s="39" t="str">
        <f>IF(Q$1&gt;$AE$1,"-",IFERROR(IF(DATEDIF('Base de données'!$A2519,Q$1,"d")&lt;&gt;0,"",'Base de données'!$B2519),""))</f>
        <v/>
      </c>
      <c r="R2519" s="39" t="str">
        <f>IF(R$1&gt;$AE$1,"-",IFERROR(IF(DATEDIF('Base de données'!$A2519,R$1,"d")&lt;&gt;0,"",'Base de données'!$B2519),""))</f>
        <v/>
      </c>
      <c r="S2519" s="39" t="str">
        <f>IF(S$1&gt;$AE$1,"-",IFERROR(IF(DATEDIF('Base de données'!$A2519,S$1,"d")&lt;&gt;0,"",'Base de données'!$B2519),""))</f>
        <v>FL5LL</v>
      </c>
      <c r="T2519" s="39" t="str">
        <f>IF(T$1&gt;$AE$1,"-",IFERROR(IF(DATEDIF('Base de données'!$A2519,T$1,"d")&lt;&gt;0,"",'Base de données'!$B2519),""))</f>
        <v/>
      </c>
      <c r="U2519" s="39" t="str">
        <f>IF(U$1&gt;$AE$1,"-",IFERROR(IF(DATEDIF('Base de données'!$A2519,U$1,"d")&lt;&gt;0,"",'Base de données'!$B2519),""))</f>
        <v/>
      </c>
      <c r="V2519" s="39" t="str">
        <f>IF(V$1&gt;$AE$1,"-",IFERROR(IF(DATEDIF('Base de données'!$A2519,V$1,"d")&lt;&gt;0,"",'Base de données'!$B2519),""))</f>
        <v/>
      </c>
      <c r="W2519" s="34"/>
      <c r="X2519" s="30" t="str">
        <f>'Base de données'!$C2519&amp;" "&amp;'Base de données'!$D2519</f>
        <v>Hamon Hugues</v>
      </c>
      <c r="Y2519" s="31">
        <f>COUNTIF('Base de données'!$B:$B,'Base de données'!$B2519)</f>
        <v>7</v>
      </c>
      <c r="AA2519" s="87" cm="1">
        <f t="array" aca="1" ref="AA2519" ca="1">INDIRECT("'Base de données'!A" &amp; ROW(Y2519))</f>
        <v>45901</v>
      </c>
      <c r="AB2519" s="51" t="str" cm="1">
        <f t="array" aca="1" ref="AB2519" ca="1">INDIRECT("'Base de données'!B" &amp; ROW(Z2519))</f>
        <v>FL5LL</v>
      </c>
    </row>
    <row r="2520" spans="1:28" x14ac:dyDescent="0.3">
      <c r="A2520" s="41" t="str">
        <f ca="1">IF(IF(AND($B2520&lt;&gt;"-",$B2520=$E2520),"Entrée et sortie","-")="Entrée et sortie",'Base de données'!$B2520,"-")</f>
        <v>-</v>
      </c>
      <c r="B2520" s="41" t="str">
        <f t="shared" ca="1" si="159"/>
        <v>-</v>
      </c>
      <c r="C2520" s="41" t="str">
        <f t="shared" ca="1" si="160"/>
        <v>-</v>
      </c>
      <c r="D2520" s="41" t="str">
        <f>IF($F2520="sortie en cours d'année",'Base de données'!$B2520,"-")</f>
        <v>-</v>
      </c>
      <c r="E2520" s="41" t="str">
        <f>IF($H2520="entrée en cours d'année",'Base de données'!$B2520,"-")</f>
        <v>E1F3Q</v>
      </c>
      <c r="F2520" s="37" t="str">
        <f t="shared" si="157"/>
        <v/>
      </c>
      <c r="G2520" s="37" t="str">
        <f>IF($J2520="mouvement",_xlfn.XLOOKUP('Base de données'!$B2520,$V:$V,$V:$V,0),"")</f>
        <v>E1F3Q</v>
      </c>
      <c r="H2520" s="37" t="str">
        <f t="shared" si="158"/>
        <v>entrée en cours d'année</v>
      </c>
      <c r="I2520" s="37">
        <f>IF($J2520="mouvement",_xlfn.XLOOKUP('Base de données'!$B2520,$K:$K,$K:$K,0),"")</f>
        <v>0</v>
      </c>
      <c r="J2520" s="38" t="str">
        <f>IF(AND(Y2520&lt;&gt;MAX(Y:Y),COUNTIF(K2520:V2520,'Base de données'!$B2520)&gt;0),"mouvement","")</f>
        <v>mouvement</v>
      </c>
      <c r="K2520" s="39" t="str">
        <f>IF(K$1&gt;$AE$1,"-",IFERROR(IF(DATEDIF('Base de données'!$A2520,K$1,"d")&lt;&gt;0,"",'Base de données'!$B2520),""))</f>
        <v/>
      </c>
      <c r="L2520" s="39" t="str">
        <f>IF(L$1&gt;$AE$1,"-",IFERROR(IF(DATEDIF('Base de données'!$A2520,L$1,"d")&lt;&gt;0,"",'Base de données'!$B2520),""))</f>
        <v/>
      </c>
      <c r="M2520" s="39" t="str">
        <f>IF(M$1&gt;$AE$1,"-",IFERROR(IF(DATEDIF('Base de données'!$A2520,M$1,"d")&lt;&gt;0,"",'Base de données'!$B2520),""))</f>
        <v/>
      </c>
      <c r="N2520" s="39" t="str">
        <f>IF(N$1&gt;$AE$1,"-",IFERROR(IF(DATEDIF('Base de données'!$A2520,N$1,"d")&lt;&gt;0,"",'Base de données'!$B2520),""))</f>
        <v/>
      </c>
      <c r="O2520" s="39" t="str">
        <f>IF(O$1&gt;$AE$1,"-",IFERROR(IF(DATEDIF('Base de données'!$A2520,O$1,"d")&lt;&gt;0,"",'Base de données'!$B2520),""))</f>
        <v/>
      </c>
      <c r="P2520" s="39" t="str">
        <f>IF(P$1&gt;$AE$1,"-",IFERROR(IF(DATEDIF('Base de données'!$A2520,P$1,"d")&lt;&gt;0,"",'Base de données'!$B2520),""))</f>
        <v/>
      </c>
      <c r="Q2520" s="39" t="str">
        <f>IF(Q$1&gt;$AE$1,"-",IFERROR(IF(DATEDIF('Base de données'!$A2520,Q$1,"d")&lt;&gt;0,"",'Base de données'!$B2520),""))</f>
        <v/>
      </c>
      <c r="R2520" s="39" t="str">
        <f>IF(R$1&gt;$AE$1,"-",IFERROR(IF(DATEDIF('Base de données'!$A2520,R$1,"d")&lt;&gt;0,"",'Base de données'!$B2520),""))</f>
        <v/>
      </c>
      <c r="S2520" s="39" t="str">
        <f>IF(S$1&gt;$AE$1,"-",IFERROR(IF(DATEDIF('Base de données'!$A2520,S$1,"d")&lt;&gt;0,"",'Base de données'!$B2520),""))</f>
        <v>E1F3Q</v>
      </c>
      <c r="T2520" s="39" t="str">
        <f>IF(T$1&gt;$AE$1,"-",IFERROR(IF(DATEDIF('Base de données'!$A2520,T$1,"d")&lt;&gt;0,"",'Base de données'!$B2520),""))</f>
        <v/>
      </c>
      <c r="U2520" s="39" t="str">
        <f>IF(U$1&gt;$AE$1,"-",IFERROR(IF(DATEDIF('Base de données'!$A2520,U$1,"d")&lt;&gt;0,"",'Base de données'!$B2520),""))</f>
        <v/>
      </c>
      <c r="V2520" s="39" t="str">
        <f>IF(V$1&gt;$AE$1,"-",IFERROR(IF(DATEDIF('Base de données'!$A2520,V$1,"d")&lt;&gt;0,"",'Base de données'!$B2520),""))</f>
        <v/>
      </c>
      <c r="W2520" s="34"/>
      <c r="X2520" s="30" t="str">
        <f>'Base de données'!$C2520&amp;" "&amp;'Base de données'!$D2520</f>
        <v>Wagner Christiane</v>
      </c>
      <c r="Y2520" s="31">
        <f>COUNTIF('Base de données'!$B:$B,'Base de données'!$B2520)</f>
        <v>7</v>
      </c>
      <c r="AA2520" s="87" cm="1">
        <f t="array" aca="1" ref="AA2520" ca="1">INDIRECT("'Base de données'!A" &amp; ROW(Y2520))</f>
        <v>45901</v>
      </c>
      <c r="AB2520" s="51" t="str" cm="1">
        <f t="array" aca="1" ref="AB2520" ca="1">INDIRECT("'Base de données'!B" &amp; ROW(Z2520))</f>
        <v>E1F3Q</v>
      </c>
    </row>
    <row r="2521" spans="1:28" x14ac:dyDescent="0.3">
      <c r="A2521" s="41" t="str">
        <f ca="1">IF(IF(AND($B2521&lt;&gt;"-",$B2521=$E2521),"Entrée et sortie","-")="Entrée et sortie",'Base de données'!$B2521,"-")</f>
        <v>-</v>
      </c>
      <c r="B2521" s="41" t="str">
        <f t="shared" ca="1" si="159"/>
        <v>-</v>
      </c>
      <c r="C2521" s="41" t="str">
        <f t="shared" ca="1" si="160"/>
        <v>-</v>
      </c>
      <c r="D2521" s="41" t="str">
        <f>IF($F2521="sortie en cours d'année",'Base de données'!$B2521,"-")</f>
        <v>-</v>
      </c>
      <c r="E2521" s="41" t="str">
        <f>IF($H2521="entrée en cours d'année",'Base de données'!$B2521,"-")</f>
        <v>PSBJQ</v>
      </c>
      <c r="F2521" s="37" t="str">
        <f t="shared" si="157"/>
        <v/>
      </c>
      <c r="G2521" s="37" t="str">
        <f>IF($J2521="mouvement",_xlfn.XLOOKUP('Base de données'!$B2521,$V:$V,$V:$V,0),"")</f>
        <v>PSBJQ</v>
      </c>
      <c r="H2521" s="37" t="str">
        <f t="shared" si="158"/>
        <v>entrée en cours d'année</v>
      </c>
      <c r="I2521" s="37">
        <f>IF($J2521="mouvement",_xlfn.XLOOKUP('Base de données'!$B2521,$K:$K,$K:$K,0),"")</f>
        <v>0</v>
      </c>
      <c r="J2521" s="38" t="str">
        <f>IF(AND(Y2521&lt;&gt;MAX(Y:Y),COUNTIF(K2521:V2521,'Base de données'!$B2521)&gt;0),"mouvement","")</f>
        <v>mouvement</v>
      </c>
      <c r="K2521" s="39" t="str">
        <f>IF(K$1&gt;$AE$1,"-",IFERROR(IF(DATEDIF('Base de données'!$A2521,K$1,"d")&lt;&gt;0,"",'Base de données'!$B2521),""))</f>
        <v/>
      </c>
      <c r="L2521" s="39" t="str">
        <f>IF(L$1&gt;$AE$1,"-",IFERROR(IF(DATEDIF('Base de données'!$A2521,L$1,"d")&lt;&gt;0,"",'Base de données'!$B2521),""))</f>
        <v/>
      </c>
      <c r="M2521" s="39" t="str">
        <f>IF(M$1&gt;$AE$1,"-",IFERROR(IF(DATEDIF('Base de données'!$A2521,M$1,"d")&lt;&gt;0,"",'Base de données'!$B2521),""))</f>
        <v/>
      </c>
      <c r="N2521" s="39" t="str">
        <f>IF(N$1&gt;$AE$1,"-",IFERROR(IF(DATEDIF('Base de données'!$A2521,N$1,"d")&lt;&gt;0,"",'Base de données'!$B2521),""))</f>
        <v/>
      </c>
      <c r="O2521" s="39" t="str">
        <f>IF(O$1&gt;$AE$1,"-",IFERROR(IF(DATEDIF('Base de données'!$A2521,O$1,"d")&lt;&gt;0,"",'Base de données'!$B2521),""))</f>
        <v/>
      </c>
      <c r="P2521" s="39" t="str">
        <f>IF(P$1&gt;$AE$1,"-",IFERROR(IF(DATEDIF('Base de données'!$A2521,P$1,"d")&lt;&gt;0,"",'Base de données'!$B2521),""))</f>
        <v/>
      </c>
      <c r="Q2521" s="39" t="str">
        <f>IF(Q$1&gt;$AE$1,"-",IFERROR(IF(DATEDIF('Base de données'!$A2521,Q$1,"d")&lt;&gt;0,"",'Base de données'!$B2521),""))</f>
        <v/>
      </c>
      <c r="R2521" s="39" t="str">
        <f>IF(R$1&gt;$AE$1,"-",IFERROR(IF(DATEDIF('Base de données'!$A2521,R$1,"d")&lt;&gt;0,"",'Base de données'!$B2521),""))</f>
        <v/>
      </c>
      <c r="S2521" s="39" t="str">
        <f>IF(S$1&gt;$AE$1,"-",IFERROR(IF(DATEDIF('Base de données'!$A2521,S$1,"d")&lt;&gt;0,"",'Base de données'!$B2521),""))</f>
        <v>PSBJQ</v>
      </c>
      <c r="T2521" s="39" t="str">
        <f>IF(T$1&gt;$AE$1,"-",IFERROR(IF(DATEDIF('Base de données'!$A2521,T$1,"d")&lt;&gt;0,"",'Base de données'!$B2521),""))</f>
        <v/>
      </c>
      <c r="U2521" s="39" t="str">
        <f>IF(U$1&gt;$AE$1,"-",IFERROR(IF(DATEDIF('Base de données'!$A2521,U$1,"d")&lt;&gt;0,"",'Base de données'!$B2521),""))</f>
        <v/>
      </c>
      <c r="V2521" s="39" t="str">
        <f>IF(V$1&gt;$AE$1,"-",IFERROR(IF(DATEDIF('Base de données'!$A2521,V$1,"d")&lt;&gt;0,"",'Base de données'!$B2521),""))</f>
        <v/>
      </c>
      <c r="W2521" s="34"/>
      <c r="X2521" s="30" t="str">
        <f>'Base de données'!$C2521&amp;" "&amp;'Base de données'!$D2521</f>
        <v>Bailly Astrid</v>
      </c>
      <c r="Y2521" s="31">
        <f>COUNTIF('Base de données'!$B:$B,'Base de données'!$B2521)</f>
        <v>7</v>
      </c>
      <c r="AA2521" s="87" cm="1">
        <f t="array" aca="1" ref="AA2521" ca="1">INDIRECT("'Base de données'!A" &amp; ROW(Y2521))</f>
        <v>45901</v>
      </c>
      <c r="AB2521" s="51" t="str" cm="1">
        <f t="array" aca="1" ref="AB2521" ca="1">INDIRECT("'Base de données'!B" &amp; ROW(Z2521))</f>
        <v>PSBJQ</v>
      </c>
    </row>
    <row r="2522" spans="1:28" x14ac:dyDescent="0.3">
      <c r="A2522" s="41" t="str">
        <f ca="1">IF(IF(AND($B2522&lt;&gt;"-",$B2522=$E2522),"Entrée et sortie","-")="Entrée et sortie",'Base de données'!$B2522,"-")</f>
        <v>-</v>
      </c>
      <c r="B2522" s="41" t="str">
        <f t="shared" ca="1" si="159"/>
        <v>-</v>
      </c>
      <c r="C2522" s="41" t="str">
        <f t="shared" ca="1" si="160"/>
        <v>-</v>
      </c>
      <c r="D2522" s="41" t="str">
        <f>IF($F2522="sortie en cours d'année",'Base de données'!$B2522,"-")</f>
        <v>-</v>
      </c>
      <c r="E2522" s="41" t="str">
        <f>IF($H2522="entrée en cours d'année",'Base de données'!$B2522,"-")</f>
        <v>KF5K6</v>
      </c>
      <c r="F2522" s="37" t="str">
        <f t="shared" si="157"/>
        <v/>
      </c>
      <c r="G2522" s="37" t="str">
        <f>IF($J2522="mouvement",_xlfn.XLOOKUP('Base de données'!$B2522,$V:$V,$V:$V,0),"")</f>
        <v>KF5K6</v>
      </c>
      <c r="H2522" s="37" t="str">
        <f t="shared" si="158"/>
        <v>entrée en cours d'année</v>
      </c>
      <c r="I2522" s="37">
        <f>IF($J2522="mouvement",_xlfn.XLOOKUP('Base de données'!$B2522,$K:$K,$K:$K,0),"")</f>
        <v>0</v>
      </c>
      <c r="J2522" s="38" t="str">
        <f>IF(AND(Y2522&lt;&gt;MAX(Y:Y),COUNTIF(K2522:V2522,'Base de données'!$B2522)&gt;0),"mouvement","")</f>
        <v>mouvement</v>
      </c>
      <c r="K2522" s="39" t="str">
        <f>IF(K$1&gt;$AE$1,"-",IFERROR(IF(DATEDIF('Base de données'!$A2522,K$1,"d")&lt;&gt;0,"",'Base de données'!$B2522),""))</f>
        <v/>
      </c>
      <c r="L2522" s="39" t="str">
        <f>IF(L$1&gt;$AE$1,"-",IFERROR(IF(DATEDIF('Base de données'!$A2522,L$1,"d")&lt;&gt;0,"",'Base de données'!$B2522),""))</f>
        <v/>
      </c>
      <c r="M2522" s="39" t="str">
        <f>IF(M$1&gt;$AE$1,"-",IFERROR(IF(DATEDIF('Base de données'!$A2522,M$1,"d")&lt;&gt;0,"",'Base de données'!$B2522),""))</f>
        <v/>
      </c>
      <c r="N2522" s="39" t="str">
        <f>IF(N$1&gt;$AE$1,"-",IFERROR(IF(DATEDIF('Base de données'!$A2522,N$1,"d")&lt;&gt;0,"",'Base de données'!$B2522),""))</f>
        <v/>
      </c>
      <c r="O2522" s="39" t="str">
        <f>IF(O$1&gt;$AE$1,"-",IFERROR(IF(DATEDIF('Base de données'!$A2522,O$1,"d")&lt;&gt;0,"",'Base de données'!$B2522),""))</f>
        <v/>
      </c>
      <c r="P2522" s="39" t="str">
        <f>IF(P$1&gt;$AE$1,"-",IFERROR(IF(DATEDIF('Base de données'!$A2522,P$1,"d")&lt;&gt;0,"",'Base de données'!$B2522),""))</f>
        <v/>
      </c>
      <c r="Q2522" s="39" t="str">
        <f>IF(Q$1&gt;$AE$1,"-",IFERROR(IF(DATEDIF('Base de données'!$A2522,Q$1,"d")&lt;&gt;0,"",'Base de données'!$B2522),""))</f>
        <v/>
      </c>
      <c r="R2522" s="39" t="str">
        <f>IF(R$1&gt;$AE$1,"-",IFERROR(IF(DATEDIF('Base de données'!$A2522,R$1,"d")&lt;&gt;0,"",'Base de données'!$B2522),""))</f>
        <v/>
      </c>
      <c r="S2522" s="39" t="str">
        <f>IF(S$1&gt;$AE$1,"-",IFERROR(IF(DATEDIF('Base de données'!$A2522,S$1,"d")&lt;&gt;0,"",'Base de données'!$B2522),""))</f>
        <v>KF5K6</v>
      </c>
      <c r="T2522" s="39" t="str">
        <f>IF(T$1&gt;$AE$1,"-",IFERROR(IF(DATEDIF('Base de données'!$A2522,T$1,"d")&lt;&gt;0,"",'Base de données'!$B2522),""))</f>
        <v/>
      </c>
      <c r="U2522" s="39" t="str">
        <f>IF(U$1&gt;$AE$1,"-",IFERROR(IF(DATEDIF('Base de données'!$A2522,U$1,"d")&lt;&gt;0,"",'Base de données'!$B2522),""))</f>
        <v/>
      </c>
      <c r="V2522" s="39" t="str">
        <f>IF(V$1&gt;$AE$1,"-",IFERROR(IF(DATEDIF('Base de données'!$A2522,V$1,"d")&lt;&gt;0,"",'Base de données'!$B2522),""))</f>
        <v/>
      </c>
      <c r="W2522" s="34"/>
      <c r="X2522" s="30" t="str">
        <f>'Base de données'!$C2522&amp;" "&amp;'Base de données'!$D2522</f>
        <v>Albert Jacques</v>
      </c>
      <c r="Y2522" s="31">
        <f>COUNTIF('Base de données'!$B:$B,'Base de données'!$B2522)</f>
        <v>6</v>
      </c>
      <c r="AA2522" s="87" cm="1">
        <f t="array" aca="1" ref="AA2522" ca="1">INDIRECT("'Base de données'!A" &amp; ROW(Y2522))</f>
        <v>45901</v>
      </c>
      <c r="AB2522" s="51" t="str" cm="1">
        <f t="array" aca="1" ref="AB2522" ca="1">INDIRECT("'Base de données'!B" &amp; ROW(Z2522))</f>
        <v>KF5K6</v>
      </c>
    </row>
    <row r="2523" spans="1:28" x14ac:dyDescent="0.3">
      <c r="A2523" s="41" t="str">
        <f ca="1">IF(IF(AND($B2523&lt;&gt;"-",$B2523=$E2523),"Entrée et sortie","-")="Entrée et sortie",'Base de données'!$B2523,"-")</f>
        <v>-</v>
      </c>
      <c r="B2523" s="41" t="str">
        <f t="shared" ca="1" si="159"/>
        <v>-</v>
      </c>
      <c r="C2523" s="41" t="str">
        <f t="shared" ca="1" si="160"/>
        <v>-</v>
      </c>
      <c r="D2523" s="41" t="str">
        <f>IF($F2523="sortie en cours d'année",'Base de données'!$B2523,"-")</f>
        <v>-</v>
      </c>
      <c r="E2523" s="41" t="str">
        <f>IF($H2523="entrée en cours d'année",'Base de données'!$B2523,"-")</f>
        <v>HWU04</v>
      </c>
      <c r="F2523" s="37" t="str">
        <f t="shared" si="157"/>
        <v/>
      </c>
      <c r="G2523" s="37" t="str">
        <f>IF($J2523="mouvement",_xlfn.XLOOKUP('Base de données'!$B2523,$V:$V,$V:$V,0),"")</f>
        <v>HWU04</v>
      </c>
      <c r="H2523" s="37" t="str">
        <f t="shared" si="158"/>
        <v>entrée en cours d'année</v>
      </c>
      <c r="I2523" s="37">
        <f>IF($J2523="mouvement",_xlfn.XLOOKUP('Base de données'!$B2523,$K:$K,$K:$K,0),"")</f>
        <v>0</v>
      </c>
      <c r="J2523" s="38" t="str">
        <f>IF(AND(Y2523&lt;&gt;MAX(Y:Y),COUNTIF(K2523:V2523,'Base de données'!$B2523)&gt;0),"mouvement","")</f>
        <v>mouvement</v>
      </c>
      <c r="K2523" s="39" t="str">
        <f>IF(K$1&gt;$AE$1,"-",IFERROR(IF(DATEDIF('Base de données'!$A2523,K$1,"d")&lt;&gt;0,"",'Base de données'!$B2523),""))</f>
        <v/>
      </c>
      <c r="L2523" s="39" t="str">
        <f>IF(L$1&gt;$AE$1,"-",IFERROR(IF(DATEDIF('Base de données'!$A2523,L$1,"d")&lt;&gt;0,"",'Base de données'!$B2523),""))</f>
        <v/>
      </c>
      <c r="M2523" s="39" t="str">
        <f>IF(M$1&gt;$AE$1,"-",IFERROR(IF(DATEDIF('Base de données'!$A2523,M$1,"d")&lt;&gt;0,"",'Base de données'!$B2523),""))</f>
        <v/>
      </c>
      <c r="N2523" s="39" t="str">
        <f>IF(N$1&gt;$AE$1,"-",IFERROR(IF(DATEDIF('Base de données'!$A2523,N$1,"d")&lt;&gt;0,"",'Base de données'!$B2523),""))</f>
        <v/>
      </c>
      <c r="O2523" s="39" t="str">
        <f>IF(O$1&gt;$AE$1,"-",IFERROR(IF(DATEDIF('Base de données'!$A2523,O$1,"d")&lt;&gt;0,"",'Base de données'!$B2523),""))</f>
        <v/>
      </c>
      <c r="P2523" s="39" t="str">
        <f>IF(P$1&gt;$AE$1,"-",IFERROR(IF(DATEDIF('Base de données'!$A2523,P$1,"d")&lt;&gt;0,"",'Base de données'!$B2523),""))</f>
        <v/>
      </c>
      <c r="Q2523" s="39" t="str">
        <f>IF(Q$1&gt;$AE$1,"-",IFERROR(IF(DATEDIF('Base de données'!$A2523,Q$1,"d")&lt;&gt;0,"",'Base de données'!$B2523),""))</f>
        <v/>
      </c>
      <c r="R2523" s="39" t="str">
        <f>IF(R$1&gt;$AE$1,"-",IFERROR(IF(DATEDIF('Base de données'!$A2523,R$1,"d")&lt;&gt;0,"",'Base de données'!$B2523),""))</f>
        <v/>
      </c>
      <c r="S2523" s="39" t="str">
        <f>IF(S$1&gt;$AE$1,"-",IFERROR(IF(DATEDIF('Base de données'!$A2523,S$1,"d")&lt;&gt;0,"",'Base de données'!$B2523),""))</f>
        <v>HWU04</v>
      </c>
      <c r="T2523" s="39" t="str">
        <f>IF(T$1&gt;$AE$1,"-",IFERROR(IF(DATEDIF('Base de données'!$A2523,T$1,"d")&lt;&gt;0,"",'Base de données'!$B2523),""))</f>
        <v/>
      </c>
      <c r="U2523" s="39" t="str">
        <f>IF(U$1&gt;$AE$1,"-",IFERROR(IF(DATEDIF('Base de données'!$A2523,U$1,"d")&lt;&gt;0,"",'Base de données'!$B2523),""))</f>
        <v/>
      </c>
      <c r="V2523" s="39" t="str">
        <f>IF(V$1&gt;$AE$1,"-",IFERROR(IF(DATEDIF('Base de données'!$A2523,V$1,"d")&lt;&gt;0,"",'Base de données'!$B2523),""))</f>
        <v/>
      </c>
      <c r="W2523" s="34"/>
      <c r="X2523" s="30" t="str">
        <f>'Base de données'!$C2523&amp;" "&amp;'Base de données'!$D2523</f>
        <v>Seguin Georges</v>
      </c>
      <c r="Y2523" s="31">
        <f>COUNTIF('Base de données'!$B:$B,'Base de données'!$B2523)</f>
        <v>6</v>
      </c>
      <c r="AA2523" s="87" cm="1">
        <f t="array" aca="1" ref="AA2523" ca="1">INDIRECT("'Base de données'!A" &amp; ROW(Y2523))</f>
        <v>45901</v>
      </c>
      <c r="AB2523" s="51" t="str" cm="1">
        <f t="array" aca="1" ref="AB2523" ca="1">INDIRECT("'Base de données'!B" &amp; ROW(Z2523))</f>
        <v>HWU04</v>
      </c>
    </row>
    <row r="2524" spans="1:28" x14ac:dyDescent="0.3">
      <c r="A2524" s="41" t="str">
        <f ca="1">IF(IF(AND($B2524&lt;&gt;"-",$B2524=$E2524),"Entrée et sortie","-")="Entrée et sortie",'Base de données'!$B2524,"-")</f>
        <v>-</v>
      </c>
      <c r="B2524" s="41" t="str">
        <f t="shared" ca="1" si="159"/>
        <v>-</v>
      </c>
      <c r="C2524" s="41" t="str">
        <f t="shared" ca="1" si="160"/>
        <v>-</v>
      </c>
      <c r="D2524" s="41" t="str">
        <f>IF($F2524="sortie en cours d'année",'Base de données'!$B2524,"-")</f>
        <v>-</v>
      </c>
      <c r="E2524" s="41" t="str">
        <f>IF($H2524="entrée en cours d'année",'Base de données'!$B2524,"-")</f>
        <v>FSJUC</v>
      </c>
      <c r="F2524" s="37" t="str">
        <f t="shared" si="157"/>
        <v/>
      </c>
      <c r="G2524" s="37" t="str">
        <f>IF($J2524="mouvement",_xlfn.XLOOKUP('Base de données'!$B2524,$V:$V,$V:$V,0),"")</f>
        <v>FSJUC</v>
      </c>
      <c r="H2524" s="37" t="str">
        <f t="shared" si="158"/>
        <v>entrée en cours d'année</v>
      </c>
      <c r="I2524" s="37">
        <f>IF($J2524="mouvement",_xlfn.XLOOKUP('Base de données'!$B2524,$K:$K,$K:$K,0),"")</f>
        <v>0</v>
      </c>
      <c r="J2524" s="38" t="str">
        <f>IF(AND(Y2524&lt;&gt;MAX(Y:Y),COUNTIF(K2524:V2524,'Base de données'!$B2524)&gt;0),"mouvement","")</f>
        <v>mouvement</v>
      </c>
      <c r="K2524" s="39" t="str">
        <f>IF(K$1&gt;$AE$1,"-",IFERROR(IF(DATEDIF('Base de données'!$A2524,K$1,"d")&lt;&gt;0,"",'Base de données'!$B2524),""))</f>
        <v/>
      </c>
      <c r="L2524" s="39" t="str">
        <f>IF(L$1&gt;$AE$1,"-",IFERROR(IF(DATEDIF('Base de données'!$A2524,L$1,"d")&lt;&gt;0,"",'Base de données'!$B2524),""))</f>
        <v/>
      </c>
      <c r="M2524" s="39" t="str">
        <f>IF(M$1&gt;$AE$1,"-",IFERROR(IF(DATEDIF('Base de données'!$A2524,M$1,"d")&lt;&gt;0,"",'Base de données'!$B2524),""))</f>
        <v/>
      </c>
      <c r="N2524" s="39" t="str">
        <f>IF(N$1&gt;$AE$1,"-",IFERROR(IF(DATEDIF('Base de données'!$A2524,N$1,"d")&lt;&gt;0,"",'Base de données'!$B2524),""))</f>
        <v/>
      </c>
      <c r="O2524" s="39" t="str">
        <f>IF(O$1&gt;$AE$1,"-",IFERROR(IF(DATEDIF('Base de données'!$A2524,O$1,"d")&lt;&gt;0,"",'Base de données'!$B2524),""))</f>
        <v/>
      </c>
      <c r="P2524" s="39" t="str">
        <f>IF(P$1&gt;$AE$1,"-",IFERROR(IF(DATEDIF('Base de données'!$A2524,P$1,"d")&lt;&gt;0,"",'Base de données'!$B2524),""))</f>
        <v/>
      </c>
      <c r="Q2524" s="39" t="str">
        <f>IF(Q$1&gt;$AE$1,"-",IFERROR(IF(DATEDIF('Base de données'!$A2524,Q$1,"d")&lt;&gt;0,"",'Base de données'!$B2524),""))</f>
        <v/>
      </c>
      <c r="R2524" s="39" t="str">
        <f>IF(R$1&gt;$AE$1,"-",IFERROR(IF(DATEDIF('Base de données'!$A2524,R$1,"d")&lt;&gt;0,"",'Base de données'!$B2524),""))</f>
        <v/>
      </c>
      <c r="S2524" s="39" t="str">
        <f>IF(S$1&gt;$AE$1,"-",IFERROR(IF(DATEDIF('Base de données'!$A2524,S$1,"d")&lt;&gt;0,"",'Base de données'!$B2524),""))</f>
        <v>FSJUC</v>
      </c>
      <c r="T2524" s="39" t="str">
        <f>IF(T$1&gt;$AE$1,"-",IFERROR(IF(DATEDIF('Base de données'!$A2524,T$1,"d")&lt;&gt;0,"",'Base de données'!$B2524),""))</f>
        <v/>
      </c>
      <c r="U2524" s="39" t="str">
        <f>IF(U$1&gt;$AE$1,"-",IFERROR(IF(DATEDIF('Base de données'!$A2524,U$1,"d")&lt;&gt;0,"",'Base de données'!$B2524),""))</f>
        <v/>
      </c>
      <c r="V2524" s="39" t="str">
        <f>IF(V$1&gt;$AE$1,"-",IFERROR(IF(DATEDIF('Base de données'!$A2524,V$1,"d")&lt;&gt;0,"",'Base de données'!$B2524),""))</f>
        <v/>
      </c>
      <c r="W2524" s="34"/>
      <c r="X2524" s="30" t="str">
        <f>'Base de données'!$C2524&amp;" "&amp;'Base de données'!$D2524</f>
        <v>Descamps Christiane</v>
      </c>
      <c r="Y2524" s="31">
        <f>COUNTIF('Base de données'!$B:$B,'Base de données'!$B2524)</f>
        <v>6</v>
      </c>
      <c r="AA2524" s="87" cm="1">
        <f t="array" aca="1" ref="AA2524" ca="1">INDIRECT("'Base de données'!A" &amp; ROW(Y2524))</f>
        <v>45901</v>
      </c>
      <c r="AB2524" s="51" t="str" cm="1">
        <f t="array" aca="1" ref="AB2524" ca="1">INDIRECT("'Base de données'!B" &amp; ROW(Z2524))</f>
        <v>FSJUC</v>
      </c>
    </row>
    <row r="2525" spans="1:28" x14ac:dyDescent="0.3">
      <c r="A2525" s="41" t="str">
        <f ca="1">IF(IF(AND($B2525&lt;&gt;"-",$B2525=$E2525),"Entrée et sortie","-")="Entrée et sortie",'Base de données'!$B2525,"-")</f>
        <v>-</v>
      </c>
      <c r="B2525" s="41" t="str">
        <f t="shared" ca="1" si="159"/>
        <v>-</v>
      </c>
      <c r="C2525" s="41" t="str">
        <f t="shared" ca="1" si="160"/>
        <v>-</v>
      </c>
      <c r="D2525" s="41" t="str">
        <f>IF($F2525="sortie en cours d'année",'Base de données'!$B2525,"-")</f>
        <v>-</v>
      </c>
      <c r="E2525" s="41" t="str">
        <f>IF($H2525="entrée en cours d'année",'Base de données'!$B2525,"-")</f>
        <v>VAPYB</v>
      </c>
      <c r="F2525" s="37" t="str">
        <f t="shared" si="157"/>
        <v/>
      </c>
      <c r="G2525" s="37" t="str">
        <f>IF($J2525="mouvement",_xlfn.XLOOKUP('Base de données'!$B2525,$V:$V,$V:$V,0),"")</f>
        <v>VAPYB</v>
      </c>
      <c r="H2525" s="37" t="str">
        <f t="shared" si="158"/>
        <v>entrée en cours d'année</v>
      </c>
      <c r="I2525" s="37">
        <f>IF($J2525="mouvement",_xlfn.XLOOKUP('Base de données'!$B2525,$K:$K,$K:$K,0),"")</f>
        <v>0</v>
      </c>
      <c r="J2525" s="38" t="str">
        <f>IF(AND(Y2525&lt;&gt;MAX(Y:Y),COUNTIF(K2525:V2525,'Base de données'!$B2525)&gt;0),"mouvement","")</f>
        <v>mouvement</v>
      </c>
      <c r="K2525" s="39" t="str">
        <f>IF(K$1&gt;$AE$1,"-",IFERROR(IF(DATEDIF('Base de données'!$A2525,K$1,"d")&lt;&gt;0,"",'Base de données'!$B2525),""))</f>
        <v/>
      </c>
      <c r="L2525" s="39" t="str">
        <f>IF(L$1&gt;$AE$1,"-",IFERROR(IF(DATEDIF('Base de données'!$A2525,L$1,"d")&lt;&gt;0,"",'Base de données'!$B2525),""))</f>
        <v/>
      </c>
      <c r="M2525" s="39" t="str">
        <f>IF(M$1&gt;$AE$1,"-",IFERROR(IF(DATEDIF('Base de données'!$A2525,M$1,"d")&lt;&gt;0,"",'Base de données'!$B2525),""))</f>
        <v/>
      </c>
      <c r="N2525" s="39" t="str">
        <f>IF(N$1&gt;$AE$1,"-",IFERROR(IF(DATEDIF('Base de données'!$A2525,N$1,"d")&lt;&gt;0,"",'Base de données'!$B2525),""))</f>
        <v/>
      </c>
      <c r="O2525" s="39" t="str">
        <f>IF(O$1&gt;$AE$1,"-",IFERROR(IF(DATEDIF('Base de données'!$A2525,O$1,"d")&lt;&gt;0,"",'Base de données'!$B2525),""))</f>
        <v/>
      </c>
      <c r="P2525" s="39" t="str">
        <f>IF(P$1&gt;$AE$1,"-",IFERROR(IF(DATEDIF('Base de données'!$A2525,P$1,"d")&lt;&gt;0,"",'Base de données'!$B2525),""))</f>
        <v/>
      </c>
      <c r="Q2525" s="39" t="str">
        <f>IF(Q$1&gt;$AE$1,"-",IFERROR(IF(DATEDIF('Base de données'!$A2525,Q$1,"d")&lt;&gt;0,"",'Base de données'!$B2525),""))</f>
        <v/>
      </c>
      <c r="R2525" s="39" t="str">
        <f>IF(R$1&gt;$AE$1,"-",IFERROR(IF(DATEDIF('Base de données'!$A2525,R$1,"d")&lt;&gt;0,"",'Base de données'!$B2525),""))</f>
        <v/>
      </c>
      <c r="S2525" s="39" t="str">
        <f>IF(S$1&gt;$AE$1,"-",IFERROR(IF(DATEDIF('Base de données'!$A2525,S$1,"d")&lt;&gt;0,"",'Base de données'!$B2525),""))</f>
        <v>VAPYB</v>
      </c>
      <c r="T2525" s="39" t="str">
        <f>IF(T$1&gt;$AE$1,"-",IFERROR(IF(DATEDIF('Base de données'!$A2525,T$1,"d")&lt;&gt;0,"",'Base de données'!$B2525),""))</f>
        <v/>
      </c>
      <c r="U2525" s="39" t="str">
        <f>IF(U$1&gt;$AE$1,"-",IFERROR(IF(DATEDIF('Base de données'!$A2525,U$1,"d")&lt;&gt;0,"",'Base de données'!$B2525),""))</f>
        <v/>
      </c>
      <c r="V2525" s="39" t="str">
        <f>IF(V$1&gt;$AE$1,"-",IFERROR(IF(DATEDIF('Base de données'!$A2525,V$1,"d")&lt;&gt;0,"",'Base de données'!$B2525),""))</f>
        <v/>
      </c>
      <c r="W2525" s="34"/>
      <c r="X2525" s="30" t="str">
        <f>'Base de données'!$C2525&amp;" "&amp;'Base de données'!$D2525</f>
        <v>Bailly Josette</v>
      </c>
      <c r="Y2525" s="31">
        <f>COUNTIF('Base de données'!$B:$B,'Base de données'!$B2525)</f>
        <v>6</v>
      </c>
      <c r="AA2525" s="87" cm="1">
        <f t="array" aca="1" ref="AA2525" ca="1">INDIRECT("'Base de données'!A" &amp; ROW(Y2525))</f>
        <v>45901</v>
      </c>
      <c r="AB2525" s="51" t="str" cm="1">
        <f t="array" aca="1" ref="AB2525" ca="1">INDIRECT("'Base de données'!B" &amp; ROW(Z2525))</f>
        <v>VAPYB</v>
      </c>
    </row>
    <row r="2526" spans="1:28" x14ac:dyDescent="0.3">
      <c r="A2526" s="41" t="str">
        <f ca="1">IF(IF(AND($B2526&lt;&gt;"-",$B2526=$E2526),"Entrée et sortie","-")="Entrée et sortie",'Base de données'!$B2526,"-")</f>
        <v>-</v>
      </c>
      <c r="B2526" s="41" t="str">
        <f t="shared" ca="1" si="159"/>
        <v>-</v>
      </c>
      <c r="C2526" s="41" t="str">
        <f t="shared" ca="1" si="160"/>
        <v>-</v>
      </c>
      <c r="D2526" s="41" t="str">
        <f>IF($F2526="sortie en cours d'année",'Base de données'!$B2526,"-")</f>
        <v>-</v>
      </c>
      <c r="E2526" s="41" t="str">
        <f>IF($H2526="entrée en cours d'année",'Base de données'!$B2526,"-")</f>
        <v>1RM9T</v>
      </c>
      <c r="F2526" s="37" t="str">
        <f t="shared" si="157"/>
        <v/>
      </c>
      <c r="G2526" s="37" t="str">
        <f>IF($J2526="mouvement",_xlfn.XLOOKUP('Base de données'!$B2526,$V:$V,$V:$V,0),"")</f>
        <v>1RM9T</v>
      </c>
      <c r="H2526" s="37" t="str">
        <f t="shared" si="158"/>
        <v>entrée en cours d'année</v>
      </c>
      <c r="I2526" s="37">
        <f>IF($J2526="mouvement",_xlfn.XLOOKUP('Base de données'!$B2526,$K:$K,$K:$K,0),"")</f>
        <v>0</v>
      </c>
      <c r="J2526" s="38" t="str">
        <f>IF(AND(Y2526&lt;&gt;MAX(Y:Y),COUNTIF(K2526:V2526,'Base de données'!$B2526)&gt;0),"mouvement","")</f>
        <v>mouvement</v>
      </c>
      <c r="K2526" s="39" t="str">
        <f>IF(K$1&gt;$AE$1,"-",IFERROR(IF(DATEDIF('Base de données'!$A2526,K$1,"d")&lt;&gt;0,"",'Base de données'!$B2526),""))</f>
        <v/>
      </c>
      <c r="L2526" s="39" t="str">
        <f>IF(L$1&gt;$AE$1,"-",IFERROR(IF(DATEDIF('Base de données'!$A2526,L$1,"d")&lt;&gt;0,"",'Base de données'!$B2526),""))</f>
        <v/>
      </c>
      <c r="M2526" s="39" t="str">
        <f>IF(M$1&gt;$AE$1,"-",IFERROR(IF(DATEDIF('Base de données'!$A2526,M$1,"d")&lt;&gt;0,"",'Base de données'!$B2526),""))</f>
        <v/>
      </c>
      <c r="N2526" s="39" t="str">
        <f>IF(N$1&gt;$AE$1,"-",IFERROR(IF(DATEDIF('Base de données'!$A2526,N$1,"d")&lt;&gt;0,"",'Base de données'!$B2526),""))</f>
        <v/>
      </c>
      <c r="O2526" s="39" t="str">
        <f>IF(O$1&gt;$AE$1,"-",IFERROR(IF(DATEDIF('Base de données'!$A2526,O$1,"d")&lt;&gt;0,"",'Base de données'!$B2526),""))</f>
        <v/>
      </c>
      <c r="P2526" s="39" t="str">
        <f>IF(P$1&gt;$AE$1,"-",IFERROR(IF(DATEDIF('Base de données'!$A2526,P$1,"d")&lt;&gt;0,"",'Base de données'!$B2526),""))</f>
        <v/>
      </c>
      <c r="Q2526" s="39" t="str">
        <f>IF(Q$1&gt;$AE$1,"-",IFERROR(IF(DATEDIF('Base de données'!$A2526,Q$1,"d")&lt;&gt;0,"",'Base de données'!$B2526),""))</f>
        <v/>
      </c>
      <c r="R2526" s="39" t="str">
        <f>IF(R$1&gt;$AE$1,"-",IFERROR(IF(DATEDIF('Base de données'!$A2526,R$1,"d")&lt;&gt;0,"",'Base de données'!$B2526),""))</f>
        <v/>
      </c>
      <c r="S2526" s="39" t="str">
        <f>IF(S$1&gt;$AE$1,"-",IFERROR(IF(DATEDIF('Base de données'!$A2526,S$1,"d")&lt;&gt;0,"",'Base de données'!$B2526),""))</f>
        <v>1RM9T</v>
      </c>
      <c r="T2526" s="39" t="str">
        <f>IF(T$1&gt;$AE$1,"-",IFERROR(IF(DATEDIF('Base de données'!$A2526,T$1,"d")&lt;&gt;0,"",'Base de données'!$B2526),""))</f>
        <v/>
      </c>
      <c r="U2526" s="39" t="str">
        <f>IF(U$1&gt;$AE$1,"-",IFERROR(IF(DATEDIF('Base de données'!$A2526,U$1,"d")&lt;&gt;0,"",'Base de données'!$B2526),""))</f>
        <v/>
      </c>
      <c r="V2526" s="39" t="str">
        <f>IF(V$1&gt;$AE$1,"-",IFERROR(IF(DATEDIF('Base de données'!$A2526,V$1,"d")&lt;&gt;0,"",'Base de données'!$B2526),""))</f>
        <v/>
      </c>
      <c r="W2526" s="34"/>
      <c r="X2526" s="30" t="str">
        <f>'Base de données'!$C2526&amp;" "&amp;'Base de données'!$D2526</f>
        <v>Bonnet Margot</v>
      </c>
      <c r="Y2526" s="31">
        <f>COUNTIF('Base de données'!$B:$B,'Base de données'!$B2526)</f>
        <v>6</v>
      </c>
      <c r="AA2526" s="87" cm="1">
        <f t="array" aca="1" ref="AA2526" ca="1">INDIRECT("'Base de données'!A" &amp; ROW(Y2526))</f>
        <v>45901</v>
      </c>
      <c r="AB2526" s="51" t="str" cm="1">
        <f t="array" aca="1" ref="AB2526" ca="1">INDIRECT("'Base de données'!B" &amp; ROW(Z2526))</f>
        <v>1RM9T</v>
      </c>
    </row>
    <row r="2527" spans="1:28" x14ac:dyDescent="0.3">
      <c r="A2527" s="41" t="str">
        <f ca="1">IF(IF(AND($B2527&lt;&gt;"-",$B2527=$E2527),"Entrée et sortie","-")="Entrée et sortie",'Base de données'!$B2527,"-")</f>
        <v>-</v>
      </c>
      <c r="B2527" s="41" t="str">
        <f t="shared" ca="1" si="159"/>
        <v>-</v>
      </c>
      <c r="C2527" s="41" t="str">
        <f t="shared" ca="1" si="160"/>
        <v>-</v>
      </c>
      <c r="D2527" s="41" t="str">
        <f>IF($F2527="sortie en cours d'année",'Base de données'!$B2527,"-")</f>
        <v>-</v>
      </c>
      <c r="E2527" s="41" t="str">
        <f>IF($H2527="entrée en cours d'année",'Base de données'!$B2527,"-")</f>
        <v>DB9DS</v>
      </c>
      <c r="F2527" s="37" t="str">
        <f t="shared" si="157"/>
        <v/>
      </c>
      <c r="G2527" s="37" t="str">
        <f>IF($J2527="mouvement",_xlfn.XLOOKUP('Base de données'!$B2527,$V:$V,$V:$V,0),"")</f>
        <v>DB9DS</v>
      </c>
      <c r="H2527" s="37" t="str">
        <f t="shared" si="158"/>
        <v>entrée en cours d'année</v>
      </c>
      <c r="I2527" s="37">
        <f>IF($J2527="mouvement",_xlfn.XLOOKUP('Base de données'!$B2527,$K:$K,$K:$K,0),"")</f>
        <v>0</v>
      </c>
      <c r="J2527" s="38" t="str">
        <f>IF(AND(Y2527&lt;&gt;MAX(Y:Y),COUNTIF(K2527:V2527,'Base de données'!$B2527)&gt;0),"mouvement","")</f>
        <v>mouvement</v>
      </c>
      <c r="K2527" s="39" t="str">
        <f>IF(K$1&gt;$AE$1,"-",IFERROR(IF(DATEDIF('Base de données'!$A2527,K$1,"d")&lt;&gt;0,"",'Base de données'!$B2527),""))</f>
        <v/>
      </c>
      <c r="L2527" s="39" t="str">
        <f>IF(L$1&gt;$AE$1,"-",IFERROR(IF(DATEDIF('Base de données'!$A2527,L$1,"d")&lt;&gt;0,"",'Base de données'!$B2527),""))</f>
        <v/>
      </c>
      <c r="M2527" s="39" t="str">
        <f>IF(M$1&gt;$AE$1,"-",IFERROR(IF(DATEDIF('Base de données'!$A2527,M$1,"d")&lt;&gt;0,"",'Base de données'!$B2527),""))</f>
        <v/>
      </c>
      <c r="N2527" s="39" t="str">
        <f>IF(N$1&gt;$AE$1,"-",IFERROR(IF(DATEDIF('Base de données'!$A2527,N$1,"d")&lt;&gt;0,"",'Base de données'!$B2527),""))</f>
        <v/>
      </c>
      <c r="O2527" s="39" t="str">
        <f>IF(O$1&gt;$AE$1,"-",IFERROR(IF(DATEDIF('Base de données'!$A2527,O$1,"d")&lt;&gt;0,"",'Base de données'!$B2527),""))</f>
        <v/>
      </c>
      <c r="P2527" s="39" t="str">
        <f>IF(P$1&gt;$AE$1,"-",IFERROR(IF(DATEDIF('Base de données'!$A2527,P$1,"d")&lt;&gt;0,"",'Base de données'!$B2527),""))</f>
        <v/>
      </c>
      <c r="Q2527" s="39" t="str">
        <f>IF(Q$1&gt;$AE$1,"-",IFERROR(IF(DATEDIF('Base de données'!$A2527,Q$1,"d")&lt;&gt;0,"",'Base de données'!$B2527),""))</f>
        <v/>
      </c>
      <c r="R2527" s="39" t="str">
        <f>IF(R$1&gt;$AE$1,"-",IFERROR(IF(DATEDIF('Base de données'!$A2527,R$1,"d")&lt;&gt;0,"",'Base de données'!$B2527),""))</f>
        <v/>
      </c>
      <c r="S2527" s="39" t="str">
        <f>IF(S$1&gt;$AE$1,"-",IFERROR(IF(DATEDIF('Base de données'!$A2527,S$1,"d")&lt;&gt;0,"",'Base de données'!$B2527),""))</f>
        <v>DB9DS</v>
      </c>
      <c r="T2527" s="39" t="str">
        <f>IF(T$1&gt;$AE$1,"-",IFERROR(IF(DATEDIF('Base de données'!$A2527,T$1,"d")&lt;&gt;0,"",'Base de données'!$B2527),""))</f>
        <v/>
      </c>
      <c r="U2527" s="39" t="str">
        <f>IF(U$1&gt;$AE$1,"-",IFERROR(IF(DATEDIF('Base de données'!$A2527,U$1,"d")&lt;&gt;0,"",'Base de données'!$B2527),""))</f>
        <v/>
      </c>
      <c r="V2527" s="39" t="str">
        <f>IF(V$1&gt;$AE$1,"-",IFERROR(IF(DATEDIF('Base de données'!$A2527,V$1,"d")&lt;&gt;0,"",'Base de données'!$B2527),""))</f>
        <v/>
      </c>
      <c r="W2527" s="34"/>
      <c r="X2527" s="30" t="str">
        <f>'Base de données'!$C2527&amp;" "&amp;'Base de données'!$D2527</f>
        <v>Maury Andrée</v>
      </c>
      <c r="Y2527" s="31">
        <f>COUNTIF('Base de données'!$B:$B,'Base de données'!$B2527)</f>
        <v>6</v>
      </c>
      <c r="AA2527" s="87" cm="1">
        <f t="array" aca="1" ref="AA2527" ca="1">INDIRECT("'Base de données'!A" &amp; ROW(Y2527))</f>
        <v>45901</v>
      </c>
      <c r="AB2527" s="51" t="str" cm="1">
        <f t="array" aca="1" ref="AB2527" ca="1">INDIRECT("'Base de données'!B" &amp; ROW(Z2527))</f>
        <v>DB9DS</v>
      </c>
    </row>
    <row r="2528" spans="1:28" x14ac:dyDescent="0.3">
      <c r="A2528" s="41" t="str">
        <f ca="1">IF(IF(AND($B2528&lt;&gt;"-",$B2528=$E2528),"Entrée et sortie","-")="Entrée et sortie",'Base de données'!$B2528,"-")</f>
        <v>-</v>
      </c>
      <c r="B2528" s="41" t="str">
        <f t="shared" ca="1" si="159"/>
        <v>-</v>
      </c>
      <c r="C2528" s="41" t="str">
        <f t="shared" ca="1" si="160"/>
        <v>-</v>
      </c>
      <c r="D2528" s="41" t="str">
        <f>IF($F2528="sortie en cours d'année",'Base de données'!$B2528,"-")</f>
        <v>-</v>
      </c>
      <c r="E2528" s="41" t="str">
        <f>IF($H2528="entrée en cours d'année",'Base de données'!$B2528,"-")</f>
        <v>2N2YG</v>
      </c>
      <c r="F2528" s="37" t="str">
        <f t="shared" si="157"/>
        <v/>
      </c>
      <c r="G2528" s="37" t="str">
        <f>IF($J2528="mouvement",_xlfn.XLOOKUP('Base de données'!$B2528,$V:$V,$V:$V,0),"")</f>
        <v>2N2YG</v>
      </c>
      <c r="H2528" s="37" t="str">
        <f t="shared" si="158"/>
        <v>entrée en cours d'année</v>
      </c>
      <c r="I2528" s="37">
        <f>IF($J2528="mouvement",_xlfn.XLOOKUP('Base de données'!$B2528,$K:$K,$K:$K,0),"")</f>
        <v>0</v>
      </c>
      <c r="J2528" s="38" t="str">
        <f>IF(AND(Y2528&lt;&gt;MAX(Y:Y),COUNTIF(K2528:V2528,'Base de données'!$B2528)&gt;0),"mouvement","")</f>
        <v>mouvement</v>
      </c>
      <c r="K2528" s="39" t="str">
        <f>IF(K$1&gt;$AE$1,"-",IFERROR(IF(DATEDIF('Base de données'!$A2528,K$1,"d")&lt;&gt;0,"",'Base de données'!$B2528),""))</f>
        <v/>
      </c>
      <c r="L2528" s="39" t="str">
        <f>IF(L$1&gt;$AE$1,"-",IFERROR(IF(DATEDIF('Base de données'!$A2528,L$1,"d")&lt;&gt;0,"",'Base de données'!$B2528),""))</f>
        <v/>
      </c>
      <c r="M2528" s="39" t="str">
        <f>IF(M$1&gt;$AE$1,"-",IFERROR(IF(DATEDIF('Base de données'!$A2528,M$1,"d")&lt;&gt;0,"",'Base de données'!$B2528),""))</f>
        <v/>
      </c>
      <c r="N2528" s="39" t="str">
        <f>IF(N$1&gt;$AE$1,"-",IFERROR(IF(DATEDIF('Base de données'!$A2528,N$1,"d")&lt;&gt;0,"",'Base de données'!$B2528),""))</f>
        <v/>
      </c>
      <c r="O2528" s="39" t="str">
        <f>IF(O$1&gt;$AE$1,"-",IFERROR(IF(DATEDIF('Base de données'!$A2528,O$1,"d")&lt;&gt;0,"",'Base de données'!$B2528),""))</f>
        <v/>
      </c>
      <c r="P2528" s="39" t="str">
        <f>IF(P$1&gt;$AE$1,"-",IFERROR(IF(DATEDIF('Base de données'!$A2528,P$1,"d")&lt;&gt;0,"",'Base de données'!$B2528),""))</f>
        <v/>
      </c>
      <c r="Q2528" s="39" t="str">
        <f>IF(Q$1&gt;$AE$1,"-",IFERROR(IF(DATEDIF('Base de données'!$A2528,Q$1,"d")&lt;&gt;0,"",'Base de données'!$B2528),""))</f>
        <v/>
      </c>
      <c r="R2528" s="39" t="str">
        <f>IF(R$1&gt;$AE$1,"-",IFERROR(IF(DATEDIF('Base de données'!$A2528,R$1,"d")&lt;&gt;0,"",'Base de données'!$B2528),""))</f>
        <v/>
      </c>
      <c r="S2528" s="39" t="str">
        <f>IF(S$1&gt;$AE$1,"-",IFERROR(IF(DATEDIF('Base de données'!$A2528,S$1,"d")&lt;&gt;0,"",'Base de données'!$B2528),""))</f>
        <v>2N2YG</v>
      </c>
      <c r="T2528" s="39" t="str">
        <f>IF(T$1&gt;$AE$1,"-",IFERROR(IF(DATEDIF('Base de données'!$A2528,T$1,"d")&lt;&gt;0,"",'Base de données'!$B2528),""))</f>
        <v/>
      </c>
      <c r="U2528" s="39" t="str">
        <f>IF(U$1&gt;$AE$1,"-",IFERROR(IF(DATEDIF('Base de données'!$A2528,U$1,"d")&lt;&gt;0,"",'Base de données'!$B2528),""))</f>
        <v/>
      </c>
      <c r="V2528" s="39" t="str">
        <f>IF(V$1&gt;$AE$1,"-",IFERROR(IF(DATEDIF('Base de données'!$A2528,V$1,"d")&lt;&gt;0,"",'Base de données'!$B2528),""))</f>
        <v/>
      </c>
      <c r="W2528" s="34"/>
      <c r="X2528" s="30" t="str">
        <f>'Base de données'!$C2528&amp;" "&amp;'Base de données'!$D2528</f>
        <v>Payet François</v>
      </c>
      <c r="Y2528" s="31">
        <f>COUNTIF('Base de données'!$B:$B,'Base de données'!$B2528)</f>
        <v>6</v>
      </c>
      <c r="AA2528" s="87" cm="1">
        <f t="array" aca="1" ref="AA2528" ca="1">INDIRECT("'Base de données'!A" &amp; ROW(Y2528))</f>
        <v>45901</v>
      </c>
      <c r="AB2528" s="51" t="str" cm="1">
        <f t="array" aca="1" ref="AB2528" ca="1">INDIRECT("'Base de données'!B" &amp; ROW(Z2528))</f>
        <v>2N2YG</v>
      </c>
    </row>
    <row r="2529" spans="1:28" x14ac:dyDescent="0.3">
      <c r="A2529" s="41" t="str">
        <f ca="1">IF(IF(AND($B2529&lt;&gt;"-",$B2529=$E2529),"Entrée et sortie","-")="Entrée et sortie",'Base de données'!$B2529,"-")</f>
        <v>-</v>
      </c>
      <c r="B2529" s="41" t="str">
        <f t="shared" ca="1" si="159"/>
        <v>-</v>
      </c>
      <c r="C2529" s="41" t="str">
        <f t="shared" ca="1" si="160"/>
        <v>-</v>
      </c>
      <c r="D2529" s="41" t="str">
        <f>IF($F2529="sortie en cours d'année",'Base de données'!$B2529,"-")</f>
        <v>-</v>
      </c>
      <c r="E2529" s="41" t="str">
        <f>IF($H2529="entrée en cours d'année",'Base de données'!$B2529,"-")</f>
        <v>W849I</v>
      </c>
      <c r="F2529" s="37" t="str">
        <f t="shared" si="157"/>
        <v/>
      </c>
      <c r="G2529" s="37" t="str">
        <f>IF($J2529="mouvement",_xlfn.XLOOKUP('Base de données'!$B2529,$V:$V,$V:$V,0),"")</f>
        <v>W849I</v>
      </c>
      <c r="H2529" s="37" t="str">
        <f t="shared" si="158"/>
        <v>entrée en cours d'année</v>
      </c>
      <c r="I2529" s="37">
        <f>IF($J2529="mouvement",_xlfn.XLOOKUP('Base de données'!$B2529,$K:$K,$K:$K,0),"")</f>
        <v>0</v>
      </c>
      <c r="J2529" s="38" t="str">
        <f>IF(AND(Y2529&lt;&gt;MAX(Y:Y),COUNTIF(K2529:V2529,'Base de données'!$B2529)&gt;0),"mouvement","")</f>
        <v>mouvement</v>
      </c>
      <c r="K2529" s="39" t="str">
        <f>IF(K$1&gt;$AE$1,"-",IFERROR(IF(DATEDIF('Base de données'!$A2529,K$1,"d")&lt;&gt;0,"",'Base de données'!$B2529),""))</f>
        <v/>
      </c>
      <c r="L2529" s="39" t="str">
        <f>IF(L$1&gt;$AE$1,"-",IFERROR(IF(DATEDIF('Base de données'!$A2529,L$1,"d")&lt;&gt;0,"",'Base de données'!$B2529),""))</f>
        <v/>
      </c>
      <c r="M2529" s="39" t="str">
        <f>IF(M$1&gt;$AE$1,"-",IFERROR(IF(DATEDIF('Base de données'!$A2529,M$1,"d")&lt;&gt;0,"",'Base de données'!$B2529),""))</f>
        <v/>
      </c>
      <c r="N2529" s="39" t="str">
        <f>IF(N$1&gt;$AE$1,"-",IFERROR(IF(DATEDIF('Base de données'!$A2529,N$1,"d")&lt;&gt;0,"",'Base de données'!$B2529),""))</f>
        <v/>
      </c>
      <c r="O2529" s="39" t="str">
        <f>IF(O$1&gt;$AE$1,"-",IFERROR(IF(DATEDIF('Base de données'!$A2529,O$1,"d")&lt;&gt;0,"",'Base de données'!$B2529),""))</f>
        <v/>
      </c>
      <c r="P2529" s="39" t="str">
        <f>IF(P$1&gt;$AE$1,"-",IFERROR(IF(DATEDIF('Base de données'!$A2529,P$1,"d")&lt;&gt;0,"",'Base de données'!$B2529),""))</f>
        <v/>
      </c>
      <c r="Q2529" s="39" t="str">
        <f>IF(Q$1&gt;$AE$1,"-",IFERROR(IF(DATEDIF('Base de données'!$A2529,Q$1,"d")&lt;&gt;0,"",'Base de données'!$B2529),""))</f>
        <v/>
      </c>
      <c r="R2529" s="39" t="str">
        <f>IF(R$1&gt;$AE$1,"-",IFERROR(IF(DATEDIF('Base de données'!$A2529,R$1,"d")&lt;&gt;0,"",'Base de données'!$B2529),""))</f>
        <v/>
      </c>
      <c r="S2529" s="39" t="str">
        <f>IF(S$1&gt;$AE$1,"-",IFERROR(IF(DATEDIF('Base de données'!$A2529,S$1,"d")&lt;&gt;0,"",'Base de données'!$B2529),""))</f>
        <v>W849I</v>
      </c>
      <c r="T2529" s="39" t="str">
        <f>IF(T$1&gt;$AE$1,"-",IFERROR(IF(DATEDIF('Base de données'!$A2529,T$1,"d")&lt;&gt;0,"",'Base de données'!$B2529),""))</f>
        <v/>
      </c>
      <c r="U2529" s="39" t="str">
        <f>IF(U$1&gt;$AE$1,"-",IFERROR(IF(DATEDIF('Base de données'!$A2529,U$1,"d")&lt;&gt;0,"",'Base de données'!$B2529),""))</f>
        <v/>
      </c>
      <c r="V2529" s="39" t="str">
        <f>IF(V$1&gt;$AE$1,"-",IFERROR(IF(DATEDIF('Base de données'!$A2529,V$1,"d")&lt;&gt;0,"",'Base de données'!$B2529),""))</f>
        <v/>
      </c>
      <c r="W2529" s="34"/>
      <c r="X2529" s="30" t="str">
        <f>'Base de données'!$C2529&amp;" "&amp;'Base de données'!$D2529</f>
        <v>Bigot Étienne</v>
      </c>
      <c r="Y2529" s="31">
        <f>COUNTIF('Base de données'!$B:$B,'Base de données'!$B2529)</f>
        <v>6</v>
      </c>
      <c r="AA2529" s="87" cm="1">
        <f t="array" aca="1" ref="AA2529" ca="1">INDIRECT("'Base de données'!A" &amp; ROW(Y2529))</f>
        <v>45901</v>
      </c>
      <c r="AB2529" s="51" t="str" cm="1">
        <f t="array" aca="1" ref="AB2529" ca="1">INDIRECT("'Base de données'!B" &amp; ROW(Z2529))</f>
        <v>W849I</v>
      </c>
    </row>
    <row r="2530" spans="1:28" x14ac:dyDescent="0.3">
      <c r="A2530" s="41" t="str">
        <f ca="1">IF(IF(AND($B2530&lt;&gt;"-",$B2530=$E2530),"Entrée et sortie","-")="Entrée et sortie",'Base de données'!$B2530,"-")</f>
        <v>-</v>
      </c>
      <c r="B2530" s="41" t="str">
        <f t="shared" ca="1" si="159"/>
        <v>-</v>
      </c>
      <c r="C2530" s="41" t="str">
        <f t="shared" ca="1" si="160"/>
        <v>-</v>
      </c>
      <c r="D2530" s="41" t="str">
        <f>IF($F2530="sortie en cours d'année",'Base de données'!$B2530,"-")</f>
        <v>-</v>
      </c>
      <c r="E2530" s="41" t="str">
        <f>IF($H2530="entrée en cours d'année",'Base de données'!$B2530,"-")</f>
        <v>XJWUR</v>
      </c>
      <c r="F2530" s="37" t="str">
        <f t="shared" si="157"/>
        <v/>
      </c>
      <c r="G2530" s="37" t="str">
        <f>IF($J2530="mouvement",_xlfn.XLOOKUP('Base de données'!$B2530,$V:$V,$V:$V,0),"")</f>
        <v>XJWUR</v>
      </c>
      <c r="H2530" s="37" t="str">
        <f t="shared" si="158"/>
        <v>entrée en cours d'année</v>
      </c>
      <c r="I2530" s="37">
        <f>IF($J2530="mouvement",_xlfn.XLOOKUP('Base de données'!$B2530,$K:$K,$K:$K,0),"")</f>
        <v>0</v>
      </c>
      <c r="J2530" s="38" t="str">
        <f>IF(AND(Y2530&lt;&gt;MAX(Y:Y),COUNTIF(K2530:V2530,'Base de données'!$B2530)&gt;0),"mouvement","")</f>
        <v>mouvement</v>
      </c>
      <c r="K2530" s="39" t="str">
        <f>IF(K$1&gt;$AE$1,"-",IFERROR(IF(DATEDIF('Base de données'!$A2530,K$1,"d")&lt;&gt;0,"",'Base de données'!$B2530),""))</f>
        <v/>
      </c>
      <c r="L2530" s="39" t="str">
        <f>IF(L$1&gt;$AE$1,"-",IFERROR(IF(DATEDIF('Base de données'!$A2530,L$1,"d")&lt;&gt;0,"",'Base de données'!$B2530),""))</f>
        <v/>
      </c>
      <c r="M2530" s="39" t="str">
        <f>IF(M$1&gt;$AE$1,"-",IFERROR(IF(DATEDIF('Base de données'!$A2530,M$1,"d")&lt;&gt;0,"",'Base de données'!$B2530),""))</f>
        <v/>
      </c>
      <c r="N2530" s="39" t="str">
        <f>IF(N$1&gt;$AE$1,"-",IFERROR(IF(DATEDIF('Base de données'!$A2530,N$1,"d")&lt;&gt;0,"",'Base de données'!$B2530),""))</f>
        <v/>
      </c>
      <c r="O2530" s="39" t="str">
        <f>IF(O$1&gt;$AE$1,"-",IFERROR(IF(DATEDIF('Base de données'!$A2530,O$1,"d")&lt;&gt;0,"",'Base de données'!$B2530),""))</f>
        <v/>
      </c>
      <c r="P2530" s="39" t="str">
        <f>IF(P$1&gt;$AE$1,"-",IFERROR(IF(DATEDIF('Base de données'!$A2530,P$1,"d")&lt;&gt;0,"",'Base de données'!$B2530),""))</f>
        <v/>
      </c>
      <c r="Q2530" s="39" t="str">
        <f>IF(Q$1&gt;$AE$1,"-",IFERROR(IF(DATEDIF('Base de données'!$A2530,Q$1,"d")&lt;&gt;0,"",'Base de données'!$B2530),""))</f>
        <v/>
      </c>
      <c r="R2530" s="39" t="str">
        <f>IF(R$1&gt;$AE$1,"-",IFERROR(IF(DATEDIF('Base de données'!$A2530,R$1,"d")&lt;&gt;0,"",'Base de données'!$B2530),""))</f>
        <v/>
      </c>
      <c r="S2530" s="39" t="str">
        <f>IF(S$1&gt;$AE$1,"-",IFERROR(IF(DATEDIF('Base de données'!$A2530,S$1,"d")&lt;&gt;0,"",'Base de données'!$B2530),""))</f>
        <v>XJWUR</v>
      </c>
      <c r="T2530" s="39" t="str">
        <f>IF(T$1&gt;$AE$1,"-",IFERROR(IF(DATEDIF('Base de données'!$A2530,T$1,"d")&lt;&gt;0,"",'Base de données'!$B2530),""))</f>
        <v/>
      </c>
      <c r="U2530" s="39" t="str">
        <f>IF(U$1&gt;$AE$1,"-",IFERROR(IF(DATEDIF('Base de données'!$A2530,U$1,"d")&lt;&gt;0,"",'Base de données'!$B2530),""))</f>
        <v/>
      </c>
      <c r="V2530" s="39" t="str">
        <f>IF(V$1&gt;$AE$1,"-",IFERROR(IF(DATEDIF('Base de données'!$A2530,V$1,"d")&lt;&gt;0,"",'Base de données'!$B2530),""))</f>
        <v/>
      </c>
      <c r="W2530" s="34"/>
      <c r="X2530" s="30" t="str">
        <f>'Base de données'!$C2530&amp;" "&amp;'Base de données'!$D2530</f>
        <v>Riou Matthieu</v>
      </c>
      <c r="Y2530" s="31">
        <f>COUNTIF('Base de données'!$B:$B,'Base de données'!$B2530)</f>
        <v>6</v>
      </c>
      <c r="AA2530" s="87" cm="1">
        <f t="array" aca="1" ref="AA2530" ca="1">INDIRECT("'Base de données'!A" &amp; ROW(Y2530))</f>
        <v>45901</v>
      </c>
      <c r="AB2530" s="51" t="str" cm="1">
        <f t="array" aca="1" ref="AB2530" ca="1">INDIRECT("'Base de données'!B" &amp; ROW(Z2530))</f>
        <v>XJWUR</v>
      </c>
    </row>
    <row r="2531" spans="1:28" x14ac:dyDescent="0.3">
      <c r="A2531" s="41" t="str">
        <f ca="1">IF(IF(AND($B2531&lt;&gt;"-",$B2531=$E2531),"Entrée et sortie","-")="Entrée et sortie",'Base de données'!$B2531,"-")</f>
        <v>-</v>
      </c>
      <c r="B2531" s="41" t="str">
        <f t="shared" ca="1" si="159"/>
        <v>-</v>
      </c>
      <c r="C2531" s="41" t="str">
        <f t="shared" ca="1" si="160"/>
        <v>-</v>
      </c>
      <c r="D2531" s="41" t="str">
        <f>IF($F2531="sortie en cours d'année",'Base de données'!$B2531,"-")</f>
        <v>-</v>
      </c>
      <c r="E2531" s="41" t="str">
        <f>IF($H2531="entrée en cours d'année",'Base de données'!$B2531,"-")</f>
        <v>8P8VA</v>
      </c>
      <c r="F2531" s="37" t="str">
        <f t="shared" si="157"/>
        <v/>
      </c>
      <c r="G2531" s="37" t="str">
        <f>IF($J2531="mouvement",_xlfn.XLOOKUP('Base de données'!$B2531,$V:$V,$V:$V,0),"")</f>
        <v>8P8VA</v>
      </c>
      <c r="H2531" s="37" t="str">
        <f t="shared" si="158"/>
        <v>entrée en cours d'année</v>
      </c>
      <c r="I2531" s="37">
        <f>IF($J2531="mouvement",_xlfn.XLOOKUP('Base de données'!$B2531,$K:$K,$K:$K,0),"")</f>
        <v>0</v>
      </c>
      <c r="J2531" s="38" t="str">
        <f>IF(AND(Y2531&lt;&gt;MAX(Y:Y),COUNTIF(K2531:V2531,'Base de données'!$B2531)&gt;0),"mouvement","")</f>
        <v>mouvement</v>
      </c>
      <c r="K2531" s="39" t="str">
        <f>IF(K$1&gt;$AE$1,"-",IFERROR(IF(DATEDIF('Base de données'!$A2531,K$1,"d")&lt;&gt;0,"",'Base de données'!$B2531),""))</f>
        <v/>
      </c>
      <c r="L2531" s="39" t="str">
        <f>IF(L$1&gt;$AE$1,"-",IFERROR(IF(DATEDIF('Base de données'!$A2531,L$1,"d")&lt;&gt;0,"",'Base de données'!$B2531),""))</f>
        <v/>
      </c>
      <c r="M2531" s="39" t="str">
        <f>IF(M$1&gt;$AE$1,"-",IFERROR(IF(DATEDIF('Base de données'!$A2531,M$1,"d")&lt;&gt;0,"",'Base de données'!$B2531),""))</f>
        <v/>
      </c>
      <c r="N2531" s="39" t="str">
        <f>IF(N$1&gt;$AE$1,"-",IFERROR(IF(DATEDIF('Base de données'!$A2531,N$1,"d")&lt;&gt;0,"",'Base de données'!$B2531),""))</f>
        <v/>
      </c>
      <c r="O2531" s="39" t="str">
        <f>IF(O$1&gt;$AE$1,"-",IFERROR(IF(DATEDIF('Base de données'!$A2531,O$1,"d")&lt;&gt;0,"",'Base de données'!$B2531),""))</f>
        <v/>
      </c>
      <c r="P2531" s="39" t="str">
        <f>IF(P$1&gt;$AE$1,"-",IFERROR(IF(DATEDIF('Base de données'!$A2531,P$1,"d")&lt;&gt;0,"",'Base de données'!$B2531),""))</f>
        <v/>
      </c>
      <c r="Q2531" s="39" t="str">
        <f>IF(Q$1&gt;$AE$1,"-",IFERROR(IF(DATEDIF('Base de données'!$A2531,Q$1,"d")&lt;&gt;0,"",'Base de données'!$B2531),""))</f>
        <v/>
      </c>
      <c r="R2531" s="39" t="str">
        <f>IF(R$1&gt;$AE$1,"-",IFERROR(IF(DATEDIF('Base de données'!$A2531,R$1,"d")&lt;&gt;0,"",'Base de données'!$B2531),""))</f>
        <v/>
      </c>
      <c r="S2531" s="39" t="str">
        <f>IF(S$1&gt;$AE$1,"-",IFERROR(IF(DATEDIF('Base de données'!$A2531,S$1,"d")&lt;&gt;0,"",'Base de données'!$B2531),""))</f>
        <v>8P8VA</v>
      </c>
      <c r="T2531" s="39" t="str">
        <f>IF(T$1&gt;$AE$1,"-",IFERROR(IF(DATEDIF('Base de données'!$A2531,T$1,"d")&lt;&gt;0,"",'Base de données'!$B2531),""))</f>
        <v/>
      </c>
      <c r="U2531" s="39" t="str">
        <f>IF(U$1&gt;$AE$1,"-",IFERROR(IF(DATEDIF('Base de données'!$A2531,U$1,"d")&lt;&gt;0,"",'Base de données'!$B2531),""))</f>
        <v/>
      </c>
      <c r="V2531" s="39" t="str">
        <f>IF(V$1&gt;$AE$1,"-",IFERROR(IF(DATEDIF('Base de données'!$A2531,V$1,"d")&lt;&gt;0,"",'Base de données'!$B2531),""))</f>
        <v/>
      </c>
      <c r="W2531" s="34"/>
      <c r="X2531" s="30" t="str">
        <f>'Base de données'!$C2531&amp;" "&amp;'Base de données'!$D2531</f>
        <v>Langlois Clémence</v>
      </c>
      <c r="Y2531" s="31">
        <f>COUNTIF('Base de données'!$B:$B,'Base de données'!$B2531)</f>
        <v>5</v>
      </c>
      <c r="AA2531" s="87" cm="1">
        <f t="array" aca="1" ref="AA2531" ca="1">INDIRECT("'Base de données'!A" &amp; ROW(Y2531))</f>
        <v>45901</v>
      </c>
      <c r="AB2531" s="51" t="str" cm="1">
        <f t="array" aca="1" ref="AB2531" ca="1">INDIRECT("'Base de données'!B" &amp; ROW(Z2531))</f>
        <v>8P8VA</v>
      </c>
    </row>
    <row r="2532" spans="1:28" x14ac:dyDescent="0.3">
      <c r="A2532" s="41" t="str">
        <f ca="1">IF(IF(AND($B2532&lt;&gt;"-",$B2532=$E2532),"Entrée et sortie","-")="Entrée et sortie",'Base de données'!$B2532,"-")</f>
        <v>-</v>
      </c>
      <c r="B2532" s="41" t="str">
        <f t="shared" ca="1" si="159"/>
        <v>-</v>
      </c>
      <c r="C2532" s="41" t="str">
        <f t="shared" ca="1" si="160"/>
        <v>-</v>
      </c>
      <c r="D2532" s="41" t="str">
        <f>IF($F2532="sortie en cours d'année",'Base de données'!$B2532,"-")</f>
        <v>-</v>
      </c>
      <c r="E2532" s="41" t="str">
        <f>IF($H2532="entrée en cours d'année",'Base de données'!$B2532,"-")</f>
        <v>EBRDJ</v>
      </c>
      <c r="F2532" s="37" t="str">
        <f t="shared" si="157"/>
        <v/>
      </c>
      <c r="G2532" s="37" t="str">
        <f>IF($J2532="mouvement",_xlfn.XLOOKUP('Base de données'!$B2532,$V:$V,$V:$V,0),"")</f>
        <v>EBRDJ</v>
      </c>
      <c r="H2532" s="37" t="str">
        <f t="shared" si="158"/>
        <v>entrée en cours d'année</v>
      </c>
      <c r="I2532" s="37">
        <f>IF($J2532="mouvement",_xlfn.XLOOKUP('Base de données'!$B2532,$K:$K,$K:$K,0),"")</f>
        <v>0</v>
      </c>
      <c r="J2532" s="38" t="str">
        <f>IF(AND(Y2532&lt;&gt;MAX(Y:Y),COUNTIF(K2532:V2532,'Base de données'!$B2532)&gt;0),"mouvement","")</f>
        <v>mouvement</v>
      </c>
      <c r="K2532" s="39" t="str">
        <f>IF(K$1&gt;$AE$1,"-",IFERROR(IF(DATEDIF('Base de données'!$A2532,K$1,"d")&lt;&gt;0,"",'Base de données'!$B2532),""))</f>
        <v/>
      </c>
      <c r="L2532" s="39" t="str">
        <f>IF(L$1&gt;$AE$1,"-",IFERROR(IF(DATEDIF('Base de données'!$A2532,L$1,"d")&lt;&gt;0,"",'Base de données'!$B2532),""))</f>
        <v/>
      </c>
      <c r="M2532" s="39" t="str">
        <f>IF(M$1&gt;$AE$1,"-",IFERROR(IF(DATEDIF('Base de données'!$A2532,M$1,"d")&lt;&gt;0,"",'Base de données'!$B2532),""))</f>
        <v/>
      </c>
      <c r="N2532" s="39" t="str">
        <f>IF(N$1&gt;$AE$1,"-",IFERROR(IF(DATEDIF('Base de données'!$A2532,N$1,"d")&lt;&gt;0,"",'Base de données'!$B2532),""))</f>
        <v/>
      </c>
      <c r="O2532" s="39" t="str">
        <f>IF(O$1&gt;$AE$1,"-",IFERROR(IF(DATEDIF('Base de données'!$A2532,O$1,"d")&lt;&gt;0,"",'Base de données'!$B2532),""))</f>
        <v/>
      </c>
      <c r="P2532" s="39" t="str">
        <f>IF(P$1&gt;$AE$1,"-",IFERROR(IF(DATEDIF('Base de données'!$A2532,P$1,"d")&lt;&gt;0,"",'Base de données'!$B2532),""))</f>
        <v/>
      </c>
      <c r="Q2532" s="39" t="str">
        <f>IF(Q$1&gt;$AE$1,"-",IFERROR(IF(DATEDIF('Base de données'!$A2532,Q$1,"d")&lt;&gt;0,"",'Base de données'!$B2532),""))</f>
        <v/>
      </c>
      <c r="R2532" s="39" t="str">
        <f>IF(R$1&gt;$AE$1,"-",IFERROR(IF(DATEDIF('Base de données'!$A2532,R$1,"d")&lt;&gt;0,"",'Base de données'!$B2532),""))</f>
        <v/>
      </c>
      <c r="S2532" s="39" t="str">
        <f>IF(S$1&gt;$AE$1,"-",IFERROR(IF(DATEDIF('Base de données'!$A2532,S$1,"d")&lt;&gt;0,"",'Base de données'!$B2532),""))</f>
        <v>EBRDJ</v>
      </c>
      <c r="T2532" s="39" t="str">
        <f>IF(T$1&gt;$AE$1,"-",IFERROR(IF(DATEDIF('Base de données'!$A2532,T$1,"d")&lt;&gt;0,"",'Base de données'!$B2532),""))</f>
        <v/>
      </c>
      <c r="U2532" s="39" t="str">
        <f>IF(U$1&gt;$AE$1,"-",IFERROR(IF(DATEDIF('Base de données'!$A2532,U$1,"d")&lt;&gt;0,"",'Base de données'!$B2532),""))</f>
        <v/>
      </c>
      <c r="V2532" s="39" t="str">
        <f>IF(V$1&gt;$AE$1,"-",IFERROR(IF(DATEDIF('Base de données'!$A2532,V$1,"d")&lt;&gt;0,"",'Base de données'!$B2532),""))</f>
        <v/>
      </c>
      <c r="W2532" s="34"/>
      <c r="X2532" s="30" t="str">
        <f>'Base de données'!$C2532&amp;" "&amp;'Base de données'!$D2532</f>
        <v>Joubert Charles</v>
      </c>
      <c r="Y2532" s="31">
        <f>COUNTIF('Base de données'!$B:$B,'Base de données'!$B2532)</f>
        <v>5</v>
      </c>
      <c r="AA2532" s="87" cm="1">
        <f t="array" aca="1" ref="AA2532" ca="1">INDIRECT("'Base de données'!A" &amp; ROW(Y2532))</f>
        <v>45901</v>
      </c>
      <c r="AB2532" s="51" t="str" cm="1">
        <f t="array" aca="1" ref="AB2532" ca="1">INDIRECT("'Base de données'!B" &amp; ROW(Z2532))</f>
        <v>EBRDJ</v>
      </c>
    </row>
    <row r="2533" spans="1:28" x14ac:dyDescent="0.3">
      <c r="A2533" s="41" t="str">
        <f ca="1">IF(IF(AND($B2533&lt;&gt;"-",$B2533=$E2533),"Entrée et sortie","-")="Entrée et sortie",'Base de données'!$B2533,"-")</f>
        <v>-</v>
      </c>
      <c r="B2533" s="41" t="str">
        <f t="shared" ca="1" si="159"/>
        <v>-</v>
      </c>
      <c r="C2533" s="41" t="str">
        <f t="shared" ca="1" si="160"/>
        <v>-</v>
      </c>
      <c r="D2533" s="41" t="str">
        <f>IF($F2533="sortie en cours d'année",'Base de données'!$B2533,"-")</f>
        <v>-</v>
      </c>
      <c r="E2533" s="41" t="str">
        <f>IF($H2533="entrée en cours d'année",'Base de données'!$B2533,"-")</f>
        <v>3GERK</v>
      </c>
      <c r="F2533" s="37" t="str">
        <f t="shared" si="157"/>
        <v/>
      </c>
      <c r="G2533" s="37" t="str">
        <f>IF($J2533="mouvement",_xlfn.XLOOKUP('Base de données'!$B2533,$V:$V,$V:$V,0),"")</f>
        <v>3GERK</v>
      </c>
      <c r="H2533" s="37" t="str">
        <f t="shared" si="158"/>
        <v>entrée en cours d'année</v>
      </c>
      <c r="I2533" s="37">
        <f>IF($J2533="mouvement",_xlfn.XLOOKUP('Base de données'!$B2533,$K:$K,$K:$K,0),"")</f>
        <v>0</v>
      </c>
      <c r="J2533" s="38" t="str">
        <f>IF(AND(Y2533&lt;&gt;MAX(Y:Y),COUNTIF(K2533:V2533,'Base de données'!$B2533)&gt;0),"mouvement","")</f>
        <v>mouvement</v>
      </c>
      <c r="K2533" s="39" t="str">
        <f>IF(K$1&gt;$AE$1,"-",IFERROR(IF(DATEDIF('Base de données'!$A2533,K$1,"d")&lt;&gt;0,"",'Base de données'!$B2533),""))</f>
        <v/>
      </c>
      <c r="L2533" s="39" t="str">
        <f>IF(L$1&gt;$AE$1,"-",IFERROR(IF(DATEDIF('Base de données'!$A2533,L$1,"d")&lt;&gt;0,"",'Base de données'!$B2533),""))</f>
        <v/>
      </c>
      <c r="M2533" s="39" t="str">
        <f>IF(M$1&gt;$AE$1,"-",IFERROR(IF(DATEDIF('Base de données'!$A2533,M$1,"d")&lt;&gt;0,"",'Base de données'!$B2533),""))</f>
        <v/>
      </c>
      <c r="N2533" s="39" t="str">
        <f>IF(N$1&gt;$AE$1,"-",IFERROR(IF(DATEDIF('Base de données'!$A2533,N$1,"d")&lt;&gt;0,"",'Base de données'!$B2533),""))</f>
        <v/>
      </c>
      <c r="O2533" s="39" t="str">
        <f>IF(O$1&gt;$AE$1,"-",IFERROR(IF(DATEDIF('Base de données'!$A2533,O$1,"d")&lt;&gt;0,"",'Base de données'!$B2533),""))</f>
        <v/>
      </c>
      <c r="P2533" s="39" t="str">
        <f>IF(P$1&gt;$AE$1,"-",IFERROR(IF(DATEDIF('Base de données'!$A2533,P$1,"d")&lt;&gt;0,"",'Base de données'!$B2533),""))</f>
        <v/>
      </c>
      <c r="Q2533" s="39" t="str">
        <f>IF(Q$1&gt;$AE$1,"-",IFERROR(IF(DATEDIF('Base de données'!$A2533,Q$1,"d")&lt;&gt;0,"",'Base de données'!$B2533),""))</f>
        <v/>
      </c>
      <c r="R2533" s="39" t="str">
        <f>IF(R$1&gt;$AE$1,"-",IFERROR(IF(DATEDIF('Base de données'!$A2533,R$1,"d")&lt;&gt;0,"",'Base de données'!$B2533),""))</f>
        <v/>
      </c>
      <c r="S2533" s="39" t="str">
        <f>IF(S$1&gt;$AE$1,"-",IFERROR(IF(DATEDIF('Base de données'!$A2533,S$1,"d")&lt;&gt;0,"",'Base de données'!$B2533),""))</f>
        <v>3GERK</v>
      </c>
      <c r="T2533" s="39" t="str">
        <f>IF(T$1&gt;$AE$1,"-",IFERROR(IF(DATEDIF('Base de données'!$A2533,T$1,"d")&lt;&gt;0,"",'Base de données'!$B2533),""))</f>
        <v/>
      </c>
      <c r="U2533" s="39" t="str">
        <f>IF(U$1&gt;$AE$1,"-",IFERROR(IF(DATEDIF('Base de données'!$A2533,U$1,"d")&lt;&gt;0,"",'Base de données'!$B2533),""))</f>
        <v/>
      </c>
      <c r="V2533" s="39" t="str">
        <f>IF(V$1&gt;$AE$1,"-",IFERROR(IF(DATEDIF('Base de données'!$A2533,V$1,"d")&lt;&gt;0,"",'Base de données'!$B2533),""))</f>
        <v/>
      </c>
      <c r="W2533" s="34"/>
      <c r="X2533" s="30" t="str">
        <f>'Base de données'!$C2533&amp;" "&amp;'Base de données'!$D2533</f>
        <v>Robin Emmanuel</v>
      </c>
      <c r="Y2533" s="31">
        <f>COUNTIF('Base de données'!$B:$B,'Base de données'!$B2533)</f>
        <v>5</v>
      </c>
      <c r="AA2533" s="87" cm="1">
        <f t="array" aca="1" ref="AA2533" ca="1">INDIRECT("'Base de données'!A" &amp; ROW(Y2533))</f>
        <v>45901</v>
      </c>
      <c r="AB2533" s="51" t="str" cm="1">
        <f t="array" aca="1" ref="AB2533" ca="1">INDIRECT("'Base de données'!B" &amp; ROW(Z2533))</f>
        <v>3GERK</v>
      </c>
    </row>
    <row r="2534" spans="1:28" x14ac:dyDescent="0.3">
      <c r="A2534" s="41" t="str">
        <f ca="1">IF(IF(AND($B2534&lt;&gt;"-",$B2534=$E2534),"Entrée et sortie","-")="Entrée et sortie",'Base de données'!$B2534,"-")</f>
        <v>BJWZO</v>
      </c>
      <c r="B2534" s="41" t="str">
        <f t="shared" ca="1" si="159"/>
        <v>BJWZO</v>
      </c>
      <c r="C2534" s="41" t="str">
        <f t="shared" ca="1" si="160"/>
        <v>BJWZO</v>
      </c>
      <c r="D2534" s="41" t="str">
        <f>IF($F2534="sortie en cours d'année",'Base de données'!$B2534,"-")</f>
        <v>BJWZO</v>
      </c>
      <c r="E2534" s="41" t="str">
        <f>IF($H2534="entrée en cours d'année",'Base de données'!$B2534,"-")</f>
        <v>BJWZO</v>
      </c>
      <c r="F2534" s="37" t="str">
        <f t="shared" si="157"/>
        <v>sortie en cours d'année</v>
      </c>
      <c r="G2534" s="37">
        <f>IF($J2534="mouvement",_xlfn.XLOOKUP('Base de données'!$B2534,$V:$V,$V:$V,0),"")</f>
        <v>0</v>
      </c>
      <c r="H2534" s="37" t="str">
        <f t="shared" si="158"/>
        <v>entrée en cours d'année</v>
      </c>
      <c r="I2534" s="37">
        <f>IF($J2534="mouvement",_xlfn.XLOOKUP('Base de données'!$B2534,$K:$K,$K:$K,0),"")</f>
        <v>0</v>
      </c>
      <c r="J2534" s="38" t="str">
        <f>IF(AND(Y2534&lt;&gt;MAX(Y:Y),COUNTIF(K2534:V2534,'Base de données'!$B2534)&gt;0),"mouvement","")</f>
        <v>mouvement</v>
      </c>
      <c r="K2534" s="39" t="str">
        <f>IF(K$1&gt;$AE$1,"-",IFERROR(IF(DATEDIF('Base de données'!$A2534,K$1,"d")&lt;&gt;0,"",'Base de données'!$B2534),""))</f>
        <v/>
      </c>
      <c r="L2534" s="39" t="str">
        <f>IF(L$1&gt;$AE$1,"-",IFERROR(IF(DATEDIF('Base de données'!$A2534,L$1,"d")&lt;&gt;0,"",'Base de données'!$B2534),""))</f>
        <v/>
      </c>
      <c r="M2534" s="39" t="str">
        <f>IF(M$1&gt;$AE$1,"-",IFERROR(IF(DATEDIF('Base de données'!$A2534,M$1,"d")&lt;&gt;0,"",'Base de données'!$B2534),""))</f>
        <v/>
      </c>
      <c r="N2534" s="39" t="str">
        <f>IF(N$1&gt;$AE$1,"-",IFERROR(IF(DATEDIF('Base de données'!$A2534,N$1,"d")&lt;&gt;0,"",'Base de données'!$B2534),""))</f>
        <v/>
      </c>
      <c r="O2534" s="39" t="str">
        <f>IF(O$1&gt;$AE$1,"-",IFERROR(IF(DATEDIF('Base de données'!$A2534,O$1,"d")&lt;&gt;0,"",'Base de données'!$B2534),""))</f>
        <v/>
      </c>
      <c r="P2534" s="39" t="str">
        <f>IF(P$1&gt;$AE$1,"-",IFERROR(IF(DATEDIF('Base de données'!$A2534,P$1,"d")&lt;&gt;0,"",'Base de données'!$B2534),""))</f>
        <v/>
      </c>
      <c r="Q2534" s="39" t="str">
        <f>IF(Q$1&gt;$AE$1,"-",IFERROR(IF(DATEDIF('Base de données'!$A2534,Q$1,"d")&lt;&gt;0,"",'Base de données'!$B2534),""))</f>
        <v/>
      </c>
      <c r="R2534" s="39" t="str">
        <f>IF(R$1&gt;$AE$1,"-",IFERROR(IF(DATEDIF('Base de données'!$A2534,R$1,"d")&lt;&gt;0,"",'Base de données'!$B2534),""))</f>
        <v/>
      </c>
      <c r="S2534" s="39" t="str">
        <f>IF(S$1&gt;$AE$1,"-",IFERROR(IF(DATEDIF('Base de données'!$A2534,S$1,"d")&lt;&gt;0,"",'Base de données'!$B2534),""))</f>
        <v>BJWZO</v>
      </c>
      <c r="T2534" s="39" t="str">
        <f>IF(T$1&gt;$AE$1,"-",IFERROR(IF(DATEDIF('Base de données'!$A2534,T$1,"d")&lt;&gt;0,"",'Base de données'!$B2534),""))</f>
        <v/>
      </c>
      <c r="U2534" s="39" t="str">
        <f>IF(U$1&gt;$AE$1,"-",IFERROR(IF(DATEDIF('Base de données'!$A2534,U$1,"d")&lt;&gt;0,"",'Base de données'!$B2534),""))</f>
        <v/>
      </c>
      <c r="V2534" s="39" t="str">
        <f>IF(V$1&gt;$AE$1,"-",IFERROR(IF(DATEDIF('Base de données'!$A2534,V$1,"d")&lt;&gt;0,"",'Base de données'!$B2534),""))</f>
        <v/>
      </c>
      <c r="W2534" s="34"/>
      <c r="X2534" s="30" t="str">
        <f>'Base de données'!$C2534&amp;" "&amp;'Base de données'!$D2534</f>
        <v>Gros Jacqueline</v>
      </c>
      <c r="Y2534" s="31">
        <f>COUNTIF('Base de données'!$B:$B,'Base de données'!$B2534)</f>
        <v>2</v>
      </c>
      <c r="AA2534" s="87" cm="1">
        <f t="array" aca="1" ref="AA2534" ca="1">INDIRECT("'Base de données'!A" &amp; ROW(Y2534))</f>
        <v>45901</v>
      </c>
      <c r="AB2534" s="51" t="str" cm="1">
        <f t="array" aca="1" ref="AB2534" ca="1">INDIRECT("'Base de données'!B" &amp; ROW(Z2534))</f>
        <v>BJWZO</v>
      </c>
    </row>
    <row r="2535" spans="1:28" x14ac:dyDescent="0.3">
      <c r="A2535" s="41" t="str">
        <f ca="1">IF(IF(AND($B2535&lt;&gt;"-",$B2535=$E2535),"Entrée et sortie","-")="Entrée et sortie",'Base de données'!$B2535,"-")</f>
        <v>-</v>
      </c>
      <c r="B2535" s="41" t="str">
        <f t="shared" ca="1" si="159"/>
        <v>-</v>
      </c>
      <c r="C2535" s="41" t="str">
        <f t="shared" ca="1" si="160"/>
        <v>-</v>
      </c>
      <c r="D2535" s="41" t="str">
        <f>IF($F2535="sortie en cours d'année",'Base de données'!$B2535,"-")</f>
        <v>-</v>
      </c>
      <c r="E2535" s="41" t="str">
        <f>IF($H2535="entrée en cours d'année",'Base de données'!$B2535,"-")</f>
        <v>XYFVD</v>
      </c>
      <c r="F2535" s="37" t="str">
        <f t="shared" si="157"/>
        <v/>
      </c>
      <c r="G2535" s="37" t="str">
        <f>IF($J2535="mouvement",_xlfn.XLOOKUP('Base de données'!$B2535,$V:$V,$V:$V,0),"")</f>
        <v>XYFVD</v>
      </c>
      <c r="H2535" s="37" t="str">
        <f t="shared" si="158"/>
        <v>entrée en cours d'année</v>
      </c>
      <c r="I2535" s="37">
        <f>IF($J2535="mouvement",_xlfn.XLOOKUP('Base de données'!$B2535,$K:$K,$K:$K,0),"")</f>
        <v>0</v>
      </c>
      <c r="J2535" s="38" t="str">
        <f>IF(AND(Y2535&lt;&gt;MAX(Y:Y),COUNTIF(K2535:V2535,'Base de données'!$B2535)&gt;0),"mouvement","")</f>
        <v>mouvement</v>
      </c>
      <c r="K2535" s="39" t="str">
        <f>IF(K$1&gt;$AE$1,"-",IFERROR(IF(DATEDIF('Base de données'!$A2535,K$1,"d")&lt;&gt;0,"",'Base de données'!$B2535),""))</f>
        <v/>
      </c>
      <c r="L2535" s="39" t="str">
        <f>IF(L$1&gt;$AE$1,"-",IFERROR(IF(DATEDIF('Base de données'!$A2535,L$1,"d")&lt;&gt;0,"",'Base de données'!$B2535),""))</f>
        <v/>
      </c>
      <c r="M2535" s="39" t="str">
        <f>IF(M$1&gt;$AE$1,"-",IFERROR(IF(DATEDIF('Base de données'!$A2535,M$1,"d")&lt;&gt;0,"",'Base de données'!$B2535),""))</f>
        <v/>
      </c>
      <c r="N2535" s="39" t="str">
        <f>IF(N$1&gt;$AE$1,"-",IFERROR(IF(DATEDIF('Base de données'!$A2535,N$1,"d")&lt;&gt;0,"",'Base de données'!$B2535),""))</f>
        <v/>
      </c>
      <c r="O2535" s="39" t="str">
        <f>IF(O$1&gt;$AE$1,"-",IFERROR(IF(DATEDIF('Base de données'!$A2535,O$1,"d")&lt;&gt;0,"",'Base de données'!$B2535),""))</f>
        <v/>
      </c>
      <c r="P2535" s="39" t="str">
        <f>IF(P$1&gt;$AE$1,"-",IFERROR(IF(DATEDIF('Base de données'!$A2535,P$1,"d")&lt;&gt;0,"",'Base de données'!$B2535),""))</f>
        <v/>
      </c>
      <c r="Q2535" s="39" t="str">
        <f>IF(Q$1&gt;$AE$1,"-",IFERROR(IF(DATEDIF('Base de données'!$A2535,Q$1,"d")&lt;&gt;0,"",'Base de données'!$B2535),""))</f>
        <v/>
      </c>
      <c r="R2535" s="39" t="str">
        <f>IF(R$1&gt;$AE$1,"-",IFERROR(IF(DATEDIF('Base de données'!$A2535,R$1,"d")&lt;&gt;0,"",'Base de données'!$B2535),""))</f>
        <v/>
      </c>
      <c r="S2535" s="39" t="str">
        <f>IF(S$1&gt;$AE$1,"-",IFERROR(IF(DATEDIF('Base de données'!$A2535,S$1,"d")&lt;&gt;0,"",'Base de données'!$B2535),""))</f>
        <v>XYFVD</v>
      </c>
      <c r="T2535" s="39" t="str">
        <f>IF(T$1&gt;$AE$1,"-",IFERROR(IF(DATEDIF('Base de données'!$A2535,T$1,"d")&lt;&gt;0,"",'Base de données'!$B2535),""))</f>
        <v/>
      </c>
      <c r="U2535" s="39" t="str">
        <f>IF(U$1&gt;$AE$1,"-",IFERROR(IF(DATEDIF('Base de données'!$A2535,U$1,"d")&lt;&gt;0,"",'Base de données'!$B2535),""))</f>
        <v/>
      </c>
      <c r="V2535" s="39" t="str">
        <f>IF(V$1&gt;$AE$1,"-",IFERROR(IF(DATEDIF('Base de données'!$A2535,V$1,"d")&lt;&gt;0,"",'Base de données'!$B2535),""))</f>
        <v/>
      </c>
      <c r="W2535" s="34"/>
      <c r="X2535" s="30" t="str">
        <f>'Base de données'!$C2535&amp;" "&amp;'Base de données'!$D2535</f>
        <v>Richard Dominique</v>
      </c>
      <c r="Y2535" s="31">
        <f>COUNTIF('Base de données'!$B:$B,'Base de données'!$B2535)</f>
        <v>5</v>
      </c>
      <c r="AA2535" s="87" cm="1">
        <f t="array" aca="1" ref="AA2535" ca="1">INDIRECT("'Base de données'!A" &amp; ROW(Y2535))</f>
        <v>45901</v>
      </c>
      <c r="AB2535" s="51" t="str" cm="1">
        <f t="array" aca="1" ref="AB2535" ca="1">INDIRECT("'Base de données'!B" &amp; ROW(Z2535))</f>
        <v>XYFVD</v>
      </c>
    </row>
    <row r="2536" spans="1:28" x14ac:dyDescent="0.3">
      <c r="A2536" s="41" t="str">
        <f ca="1">IF(IF(AND($B2536&lt;&gt;"-",$B2536=$E2536),"Entrée et sortie","-")="Entrée et sortie",'Base de données'!$B2536,"-")</f>
        <v>-</v>
      </c>
      <c r="B2536" s="41" t="str">
        <f t="shared" ca="1" si="159"/>
        <v>-</v>
      </c>
      <c r="C2536" s="41" t="str">
        <f t="shared" ca="1" si="160"/>
        <v>-</v>
      </c>
      <c r="D2536" s="41" t="str">
        <f>IF($F2536="sortie en cours d'année",'Base de données'!$B2536,"-")</f>
        <v>-</v>
      </c>
      <c r="E2536" s="41" t="str">
        <f>IF($H2536="entrée en cours d'année",'Base de données'!$B2536,"-")</f>
        <v>0MUMI</v>
      </c>
      <c r="F2536" s="37" t="str">
        <f t="shared" si="157"/>
        <v/>
      </c>
      <c r="G2536" s="37" t="str">
        <f>IF($J2536="mouvement",_xlfn.XLOOKUP('Base de données'!$B2536,$V:$V,$V:$V,0),"")</f>
        <v>0MUMI</v>
      </c>
      <c r="H2536" s="37" t="str">
        <f t="shared" si="158"/>
        <v>entrée en cours d'année</v>
      </c>
      <c r="I2536" s="37">
        <f>IF($J2536="mouvement",_xlfn.XLOOKUP('Base de données'!$B2536,$K:$K,$K:$K,0),"")</f>
        <v>0</v>
      </c>
      <c r="J2536" s="38" t="str">
        <f>IF(AND(Y2536&lt;&gt;MAX(Y:Y),COUNTIF(K2536:V2536,'Base de données'!$B2536)&gt;0),"mouvement","")</f>
        <v>mouvement</v>
      </c>
      <c r="K2536" s="39" t="str">
        <f>IF(K$1&gt;$AE$1,"-",IFERROR(IF(DATEDIF('Base de données'!$A2536,K$1,"d")&lt;&gt;0,"",'Base de données'!$B2536),""))</f>
        <v/>
      </c>
      <c r="L2536" s="39" t="str">
        <f>IF(L$1&gt;$AE$1,"-",IFERROR(IF(DATEDIF('Base de données'!$A2536,L$1,"d")&lt;&gt;0,"",'Base de données'!$B2536),""))</f>
        <v/>
      </c>
      <c r="M2536" s="39" t="str">
        <f>IF(M$1&gt;$AE$1,"-",IFERROR(IF(DATEDIF('Base de données'!$A2536,M$1,"d")&lt;&gt;0,"",'Base de données'!$B2536),""))</f>
        <v/>
      </c>
      <c r="N2536" s="39" t="str">
        <f>IF(N$1&gt;$AE$1,"-",IFERROR(IF(DATEDIF('Base de données'!$A2536,N$1,"d")&lt;&gt;0,"",'Base de données'!$B2536),""))</f>
        <v/>
      </c>
      <c r="O2536" s="39" t="str">
        <f>IF(O$1&gt;$AE$1,"-",IFERROR(IF(DATEDIF('Base de données'!$A2536,O$1,"d")&lt;&gt;0,"",'Base de données'!$B2536),""))</f>
        <v/>
      </c>
      <c r="P2536" s="39" t="str">
        <f>IF(P$1&gt;$AE$1,"-",IFERROR(IF(DATEDIF('Base de données'!$A2536,P$1,"d")&lt;&gt;0,"",'Base de données'!$B2536),""))</f>
        <v/>
      </c>
      <c r="Q2536" s="39" t="str">
        <f>IF(Q$1&gt;$AE$1,"-",IFERROR(IF(DATEDIF('Base de données'!$A2536,Q$1,"d")&lt;&gt;0,"",'Base de données'!$B2536),""))</f>
        <v/>
      </c>
      <c r="R2536" s="39" t="str">
        <f>IF(R$1&gt;$AE$1,"-",IFERROR(IF(DATEDIF('Base de données'!$A2536,R$1,"d")&lt;&gt;0,"",'Base de données'!$B2536),""))</f>
        <v/>
      </c>
      <c r="S2536" s="39" t="str">
        <f>IF(S$1&gt;$AE$1,"-",IFERROR(IF(DATEDIF('Base de données'!$A2536,S$1,"d")&lt;&gt;0,"",'Base de données'!$B2536),""))</f>
        <v>0MUMI</v>
      </c>
      <c r="T2536" s="39" t="str">
        <f>IF(T$1&gt;$AE$1,"-",IFERROR(IF(DATEDIF('Base de données'!$A2536,T$1,"d")&lt;&gt;0,"",'Base de données'!$B2536),""))</f>
        <v/>
      </c>
      <c r="U2536" s="39" t="str">
        <f>IF(U$1&gt;$AE$1,"-",IFERROR(IF(DATEDIF('Base de données'!$A2536,U$1,"d")&lt;&gt;0,"",'Base de données'!$B2536),""))</f>
        <v/>
      </c>
      <c r="V2536" s="39" t="str">
        <f>IF(V$1&gt;$AE$1,"-",IFERROR(IF(DATEDIF('Base de données'!$A2536,V$1,"d")&lt;&gt;0,"",'Base de données'!$B2536),""))</f>
        <v/>
      </c>
      <c r="W2536" s="34"/>
      <c r="X2536" s="30" t="str">
        <f>'Base de données'!$C2536&amp;" "&amp;'Base de données'!$D2536</f>
        <v>Valette Bernadette</v>
      </c>
      <c r="Y2536" s="31">
        <f>COUNTIF('Base de données'!$B:$B,'Base de données'!$B2536)</f>
        <v>5</v>
      </c>
      <c r="AA2536" s="87" cm="1">
        <f t="array" aca="1" ref="AA2536" ca="1">INDIRECT("'Base de données'!A" &amp; ROW(Y2536))</f>
        <v>45901</v>
      </c>
      <c r="AB2536" s="51" t="str" cm="1">
        <f t="array" aca="1" ref="AB2536" ca="1">INDIRECT("'Base de données'!B" &amp; ROW(Z2536))</f>
        <v>0MUMI</v>
      </c>
    </row>
    <row r="2537" spans="1:28" x14ac:dyDescent="0.3">
      <c r="A2537" s="41" t="str">
        <f ca="1">IF(IF(AND($B2537&lt;&gt;"-",$B2537=$E2537),"Entrée et sortie","-")="Entrée et sortie",'Base de données'!$B2537,"-")</f>
        <v>-</v>
      </c>
      <c r="B2537" s="41" t="str">
        <f t="shared" ca="1" si="159"/>
        <v>-</v>
      </c>
      <c r="C2537" s="41" t="str">
        <f t="shared" ca="1" si="160"/>
        <v>-</v>
      </c>
      <c r="D2537" s="41" t="str">
        <f>IF($F2537="sortie en cours d'année",'Base de données'!$B2537,"-")</f>
        <v>-</v>
      </c>
      <c r="E2537" s="41" t="str">
        <f>IF($H2537="entrée en cours d'année",'Base de données'!$B2537,"-")</f>
        <v>ISWCI</v>
      </c>
      <c r="F2537" s="37" t="str">
        <f t="shared" si="157"/>
        <v/>
      </c>
      <c r="G2537" s="37" t="str">
        <f>IF($J2537="mouvement",_xlfn.XLOOKUP('Base de données'!$B2537,$V:$V,$V:$V,0),"")</f>
        <v>ISWCI</v>
      </c>
      <c r="H2537" s="37" t="str">
        <f t="shared" si="158"/>
        <v>entrée en cours d'année</v>
      </c>
      <c r="I2537" s="37">
        <f>IF($J2537="mouvement",_xlfn.XLOOKUP('Base de données'!$B2537,$K:$K,$K:$K,0),"")</f>
        <v>0</v>
      </c>
      <c r="J2537" s="38" t="str">
        <f>IF(AND(Y2537&lt;&gt;MAX(Y:Y),COUNTIF(K2537:V2537,'Base de données'!$B2537)&gt;0),"mouvement","")</f>
        <v>mouvement</v>
      </c>
      <c r="K2537" s="39" t="str">
        <f>IF(K$1&gt;$AE$1,"-",IFERROR(IF(DATEDIF('Base de données'!$A2537,K$1,"d")&lt;&gt;0,"",'Base de données'!$B2537),""))</f>
        <v/>
      </c>
      <c r="L2537" s="39" t="str">
        <f>IF(L$1&gt;$AE$1,"-",IFERROR(IF(DATEDIF('Base de données'!$A2537,L$1,"d")&lt;&gt;0,"",'Base de données'!$B2537),""))</f>
        <v/>
      </c>
      <c r="M2537" s="39" t="str">
        <f>IF(M$1&gt;$AE$1,"-",IFERROR(IF(DATEDIF('Base de données'!$A2537,M$1,"d")&lt;&gt;0,"",'Base de données'!$B2537),""))</f>
        <v/>
      </c>
      <c r="N2537" s="39" t="str">
        <f>IF(N$1&gt;$AE$1,"-",IFERROR(IF(DATEDIF('Base de données'!$A2537,N$1,"d")&lt;&gt;0,"",'Base de données'!$B2537),""))</f>
        <v/>
      </c>
      <c r="O2537" s="39" t="str">
        <f>IF(O$1&gt;$AE$1,"-",IFERROR(IF(DATEDIF('Base de données'!$A2537,O$1,"d")&lt;&gt;0,"",'Base de données'!$B2537),""))</f>
        <v/>
      </c>
      <c r="P2537" s="39" t="str">
        <f>IF(P$1&gt;$AE$1,"-",IFERROR(IF(DATEDIF('Base de données'!$A2537,P$1,"d")&lt;&gt;0,"",'Base de données'!$B2537),""))</f>
        <v/>
      </c>
      <c r="Q2537" s="39" t="str">
        <f>IF(Q$1&gt;$AE$1,"-",IFERROR(IF(DATEDIF('Base de données'!$A2537,Q$1,"d")&lt;&gt;0,"",'Base de données'!$B2537),""))</f>
        <v/>
      </c>
      <c r="R2537" s="39" t="str">
        <f>IF(R$1&gt;$AE$1,"-",IFERROR(IF(DATEDIF('Base de données'!$A2537,R$1,"d")&lt;&gt;0,"",'Base de données'!$B2537),""))</f>
        <v/>
      </c>
      <c r="S2537" s="39" t="str">
        <f>IF(S$1&gt;$AE$1,"-",IFERROR(IF(DATEDIF('Base de données'!$A2537,S$1,"d")&lt;&gt;0,"",'Base de données'!$B2537),""))</f>
        <v>ISWCI</v>
      </c>
      <c r="T2537" s="39" t="str">
        <f>IF(T$1&gt;$AE$1,"-",IFERROR(IF(DATEDIF('Base de données'!$A2537,T$1,"d")&lt;&gt;0,"",'Base de données'!$B2537),""))</f>
        <v/>
      </c>
      <c r="U2537" s="39" t="str">
        <f>IF(U$1&gt;$AE$1,"-",IFERROR(IF(DATEDIF('Base de données'!$A2537,U$1,"d")&lt;&gt;0,"",'Base de données'!$B2537),""))</f>
        <v/>
      </c>
      <c r="V2537" s="39" t="str">
        <f>IF(V$1&gt;$AE$1,"-",IFERROR(IF(DATEDIF('Base de données'!$A2537,V$1,"d")&lt;&gt;0,"",'Base de données'!$B2537),""))</f>
        <v/>
      </c>
      <c r="W2537" s="34"/>
      <c r="X2537" s="30" t="str">
        <f>'Base de données'!$C2537&amp;" "&amp;'Base de données'!$D2537</f>
        <v>Lucas Honoré</v>
      </c>
      <c r="Y2537" s="31">
        <f>COUNTIF('Base de données'!$B:$B,'Base de données'!$B2537)</f>
        <v>5</v>
      </c>
      <c r="AA2537" s="87" cm="1">
        <f t="array" aca="1" ref="AA2537" ca="1">INDIRECT("'Base de données'!A" &amp; ROW(Y2537))</f>
        <v>45901</v>
      </c>
      <c r="AB2537" s="51" t="str" cm="1">
        <f t="array" aca="1" ref="AB2537" ca="1">INDIRECT("'Base de données'!B" &amp; ROW(Z2537))</f>
        <v>ISWCI</v>
      </c>
    </row>
    <row r="2538" spans="1:28" x14ac:dyDescent="0.3">
      <c r="A2538" s="41" t="str">
        <f ca="1">IF(IF(AND($B2538&lt;&gt;"-",$B2538=$E2538),"Entrée et sortie","-")="Entrée et sortie",'Base de données'!$B2538,"-")</f>
        <v>-</v>
      </c>
      <c r="B2538" s="41" t="str">
        <f t="shared" ca="1" si="159"/>
        <v>-</v>
      </c>
      <c r="C2538" s="41" t="str">
        <f t="shared" ca="1" si="160"/>
        <v>-</v>
      </c>
      <c r="D2538" s="41" t="str">
        <f>IF($F2538="sortie en cours d'année",'Base de données'!$B2538,"-")</f>
        <v>-</v>
      </c>
      <c r="E2538" s="41" t="str">
        <f>IF($H2538="entrée en cours d'année",'Base de données'!$B2538,"-")</f>
        <v>OZ5E3</v>
      </c>
      <c r="F2538" s="37" t="str">
        <f t="shared" si="157"/>
        <v/>
      </c>
      <c r="G2538" s="37" t="str">
        <f>IF($J2538="mouvement",_xlfn.XLOOKUP('Base de données'!$B2538,$V:$V,$V:$V,0),"")</f>
        <v>OZ5E3</v>
      </c>
      <c r="H2538" s="37" t="str">
        <f t="shared" si="158"/>
        <v>entrée en cours d'année</v>
      </c>
      <c r="I2538" s="37">
        <f>IF($J2538="mouvement",_xlfn.XLOOKUP('Base de données'!$B2538,$K:$K,$K:$K,0),"")</f>
        <v>0</v>
      </c>
      <c r="J2538" s="38" t="str">
        <f>IF(AND(Y2538&lt;&gt;MAX(Y:Y),COUNTIF(K2538:V2538,'Base de données'!$B2538)&gt;0),"mouvement","")</f>
        <v>mouvement</v>
      </c>
      <c r="K2538" s="39" t="str">
        <f>IF(K$1&gt;$AE$1,"-",IFERROR(IF(DATEDIF('Base de données'!$A2538,K$1,"d")&lt;&gt;0,"",'Base de données'!$B2538),""))</f>
        <v/>
      </c>
      <c r="L2538" s="39" t="str">
        <f>IF(L$1&gt;$AE$1,"-",IFERROR(IF(DATEDIF('Base de données'!$A2538,L$1,"d")&lt;&gt;0,"",'Base de données'!$B2538),""))</f>
        <v/>
      </c>
      <c r="M2538" s="39" t="str">
        <f>IF(M$1&gt;$AE$1,"-",IFERROR(IF(DATEDIF('Base de données'!$A2538,M$1,"d")&lt;&gt;0,"",'Base de données'!$B2538),""))</f>
        <v/>
      </c>
      <c r="N2538" s="39" t="str">
        <f>IF(N$1&gt;$AE$1,"-",IFERROR(IF(DATEDIF('Base de données'!$A2538,N$1,"d")&lt;&gt;0,"",'Base de données'!$B2538),""))</f>
        <v/>
      </c>
      <c r="O2538" s="39" t="str">
        <f>IF(O$1&gt;$AE$1,"-",IFERROR(IF(DATEDIF('Base de données'!$A2538,O$1,"d")&lt;&gt;0,"",'Base de données'!$B2538),""))</f>
        <v/>
      </c>
      <c r="P2538" s="39" t="str">
        <f>IF(P$1&gt;$AE$1,"-",IFERROR(IF(DATEDIF('Base de données'!$A2538,P$1,"d")&lt;&gt;0,"",'Base de données'!$B2538),""))</f>
        <v/>
      </c>
      <c r="Q2538" s="39" t="str">
        <f>IF(Q$1&gt;$AE$1,"-",IFERROR(IF(DATEDIF('Base de données'!$A2538,Q$1,"d")&lt;&gt;0,"",'Base de données'!$B2538),""))</f>
        <v/>
      </c>
      <c r="R2538" s="39" t="str">
        <f>IF(R$1&gt;$AE$1,"-",IFERROR(IF(DATEDIF('Base de données'!$A2538,R$1,"d")&lt;&gt;0,"",'Base de données'!$B2538),""))</f>
        <v/>
      </c>
      <c r="S2538" s="39" t="str">
        <f>IF(S$1&gt;$AE$1,"-",IFERROR(IF(DATEDIF('Base de données'!$A2538,S$1,"d")&lt;&gt;0,"",'Base de données'!$B2538),""))</f>
        <v>OZ5E3</v>
      </c>
      <c r="T2538" s="39" t="str">
        <f>IF(T$1&gt;$AE$1,"-",IFERROR(IF(DATEDIF('Base de données'!$A2538,T$1,"d")&lt;&gt;0,"",'Base de données'!$B2538),""))</f>
        <v/>
      </c>
      <c r="U2538" s="39" t="str">
        <f>IF(U$1&gt;$AE$1,"-",IFERROR(IF(DATEDIF('Base de données'!$A2538,U$1,"d")&lt;&gt;0,"",'Base de données'!$B2538),""))</f>
        <v/>
      </c>
      <c r="V2538" s="39" t="str">
        <f>IF(V$1&gt;$AE$1,"-",IFERROR(IF(DATEDIF('Base de données'!$A2538,V$1,"d")&lt;&gt;0,"",'Base de données'!$B2538),""))</f>
        <v/>
      </c>
      <c r="W2538" s="34"/>
      <c r="X2538" s="30" t="str">
        <f>'Base de données'!$C2538&amp;" "&amp;'Base de données'!$D2538</f>
        <v>Laporte Émile</v>
      </c>
      <c r="Y2538" s="31">
        <f>COUNTIF('Base de données'!$B:$B,'Base de données'!$B2538)</f>
        <v>5</v>
      </c>
      <c r="AA2538" s="87" cm="1">
        <f t="array" aca="1" ref="AA2538" ca="1">INDIRECT("'Base de données'!A" &amp; ROW(Y2538))</f>
        <v>45901</v>
      </c>
      <c r="AB2538" s="51" t="str" cm="1">
        <f t="array" aca="1" ref="AB2538" ca="1">INDIRECT("'Base de données'!B" &amp; ROW(Z2538))</f>
        <v>OZ5E3</v>
      </c>
    </row>
    <row r="2539" spans="1:28" x14ac:dyDescent="0.3">
      <c r="A2539" s="41" t="str">
        <f ca="1">IF(IF(AND($B2539&lt;&gt;"-",$B2539=$E2539),"Entrée et sortie","-")="Entrée et sortie",'Base de données'!$B2539,"-")</f>
        <v>-</v>
      </c>
      <c r="B2539" s="41" t="str">
        <f t="shared" ca="1" si="159"/>
        <v>-</v>
      </c>
      <c r="C2539" s="41" t="str">
        <f t="shared" ca="1" si="160"/>
        <v>-</v>
      </c>
      <c r="D2539" s="41" t="str">
        <f>IF($F2539="sortie en cours d'année",'Base de données'!$B2539,"-")</f>
        <v>-</v>
      </c>
      <c r="E2539" s="41" t="str">
        <f>IF($H2539="entrée en cours d'année",'Base de données'!$B2539,"-")</f>
        <v>OS8KH</v>
      </c>
      <c r="F2539" s="37" t="str">
        <f t="shared" si="157"/>
        <v/>
      </c>
      <c r="G2539" s="37" t="str">
        <f>IF($J2539="mouvement",_xlfn.XLOOKUP('Base de données'!$B2539,$V:$V,$V:$V,0),"")</f>
        <v>OS8KH</v>
      </c>
      <c r="H2539" s="37" t="str">
        <f t="shared" si="158"/>
        <v>entrée en cours d'année</v>
      </c>
      <c r="I2539" s="37">
        <f>IF($J2539="mouvement",_xlfn.XLOOKUP('Base de données'!$B2539,$K:$K,$K:$K,0),"")</f>
        <v>0</v>
      </c>
      <c r="J2539" s="38" t="str">
        <f>IF(AND(Y2539&lt;&gt;MAX(Y:Y),COUNTIF(K2539:V2539,'Base de données'!$B2539)&gt;0),"mouvement","")</f>
        <v>mouvement</v>
      </c>
      <c r="K2539" s="39" t="str">
        <f>IF(K$1&gt;$AE$1,"-",IFERROR(IF(DATEDIF('Base de données'!$A2539,K$1,"d")&lt;&gt;0,"",'Base de données'!$B2539),""))</f>
        <v/>
      </c>
      <c r="L2539" s="39" t="str">
        <f>IF(L$1&gt;$AE$1,"-",IFERROR(IF(DATEDIF('Base de données'!$A2539,L$1,"d")&lt;&gt;0,"",'Base de données'!$B2539),""))</f>
        <v/>
      </c>
      <c r="M2539" s="39" t="str">
        <f>IF(M$1&gt;$AE$1,"-",IFERROR(IF(DATEDIF('Base de données'!$A2539,M$1,"d")&lt;&gt;0,"",'Base de données'!$B2539),""))</f>
        <v/>
      </c>
      <c r="N2539" s="39" t="str">
        <f>IF(N$1&gt;$AE$1,"-",IFERROR(IF(DATEDIF('Base de données'!$A2539,N$1,"d")&lt;&gt;0,"",'Base de données'!$B2539),""))</f>
        <v/>
      </c>
      <c r="O2539" s="39" t="str">
        <f>IF(O$1&gt;$AE$1,"-",IFERROR(IF(DATEDIF('Base de données'!$A2539,O$1,"d")&lt;&gt;0,"",'Base de données'!$B2539),""))</f>
        <v/>
      </c>
      <c r="P2539" s="39" t="str">
        <f>IF(P$1&gt;$AE$1,"-",IFERROR(IF(DATEDIF('Base de données'!$A2539,P$1,"d")&lt;&gt;0,"",'Base de données'!$B2539),""))</f>
        <v/>
      </c>
      <c r="Q2539" s="39" t="str">
        <f>IF(Q$1&gt;$AE$1,"-",IFERROR(IF(DATEDIF('Base de données'!$A2539,Q$1,"d")&lt;&gt;0,"",'Base de données'!$B2539),""))</f>
        <v/>
      </c>
      <c r="R2539" s="39" t="str">
        <f>IF(R$1&gt;$AE$1,"-",IFERROR(IF(DATEDIF('Base de données'!$A2539,R$1,"d")&lt;&gt;0,"",'Base de données'!$B2539),""))</f>
        <v/>
      </c>
      <c r="S2539" s="39" t="str">
        <f>IF(S$1&gt;$AE$1,"-",IFERROR(IF(DATEDIF('Base de données'!$A2539,S$1,"d")&lt;&gt;0,"",'Base de données'!$B2539),""))</f>
        <v>OS8KH</v>
      </c>
      <c r="T2539" s="39" t="str">
        <f>IF(T$1&gt;$AE$1,"-",IFERROR(IF(DATEDIF('Base de données'!$A2539,T$1,"d")&lt;&gt;0,"",'Base de données'!$B2539),""))</f>
        <v/>
      </c>
      <c r="U2539" s="39" t="str">
        <f>IF(U$1&gt;$AE$1,"-",IFERROR(IF(DATEDIF('Base de données'!$A2539,U$1,"d")&lt;&gt;0,"",'Base de données'!$B2539),""))</f>
        <v/>
      </c>
      <c r="V2539" s="39" t="str">
        <f>IF(V$1&gt;$AE$1,"-",IFERROR(IF(DATEDIF('Base de données'!$A2539,V$1,"d")&lt;&gt;0,"",'Base de données'!$B2539),""))</f>
        <v/>
      </c>
      <c r="W2539" s="34"/>
      <c r="X2539" s="30" t="str">
        <f>'Base de données'!$C2539&amp;" "&amp;'Base de données'!$D2539</f>
        <v>Dumont Suzanne</v>
      </c>
      <c r="Y2539" s="31">
        <f>COUNTIF('Base de données'!$B:$B,'Base de données'!$B2539)</f>
        <v>4</v>
      </c>
      <c r="AA2539" s="87" cm="1">
        <f t="array" aca="1" ref="AA2539" ca="1">INDIRECT("'Base de données'!A" &amp; ROW(Y2539))</f>
        <v>45901</v>
      </c>
      <c r="AB2539" s="51" t="str" cm="1">
        <f t="array" aca="1" ref="AB2539" ca="1">INDIRECT("'Base de données'!B" &amp; ROW(Z2539))</f>
        <v>OS8KH</v>
      </c>
    </row>
    <row r="2540" spans="1:28" x14ac:dyDescent="0.3">
      <c r="A2540" s="41" t="str">
        <f ca="1">IF(IF(AND($B2540&lt;&gt;"-",$B2540=$E2540),"Entrée et sortie","-")="Entrée et sortie",'Base de données'!$B2540,"-")</f>
        <v>-</v>
      </c>
      <c r="B2540" s="41" t="str">
        <f t="shared" ca="1" si="159"/>
        <v>-</v>
      </c>
      <c r="C2540" s="41" t="str">
        <f t="shared" ca="1" si="160"/>
        <v>-</v>
      </c>
      <c r="D2540" s="41" t="str">
        <f>IF($F2540="sortie en cours d'année",'Base de données'!$B2540,"-")</f>
        <v>-</v>
      </c>
      <c r="E2540" s="41" t="str">
        <f>IF($H2540="entrée en cours d'année",'Base de données'!$B2540,"-")</f>
        <v>ZOER1</v>
      </c>
      <c r="F2540" s="37" t="str">
        <f t="shared" si="157"/>
        <v/>
      </c>
      <c r="G2540" s="37" t="str">
        <f>IF($J2540="mouvement",_xlfn.XLOOKUP('Base de données'!$B2540,$V:$V,$V:$V,0),"")</f>
        <v>ZOER1</v>
      </c>
      <c r="H2540" s="37" t="str">
        <f t="shared" si="158"/>
        <v>entrée en cours d'année</v>
      </c>
      <c r="I2540" s="37">
        <f>IF($J2540="mouvement",_xlfn.XLOOKUP('Base de données'!$B2540,$K:$K,$K:$K,0),"")</f>
        <v>0</v>
      </c>
      <c r="J2540" s="38" t="str">
        <f>IF(AND(Y2540&lt;&gt;MAX(Y:Y),COUNTIF(K2540:V2540,'Base de données'!$B2540)&gt;0),"mouvement","")</f>
        <v>mouvement</v>
      </c>
      <c r="K2540" s="39" t="str">
        <f>IF(K$1&gt;$AE$1,"-",IFERROR(IF(DATEDIF('Base de données'!$A2540,K$1,"d")&lt;&gt;0,"",'Base de données'!$B2540),""))</f>
        <v/>
      </c>
      <c r="L2540" s="39" t="str">
        <f>IF(L$1&gt;$AE$1,"-",IFERROR(IF(DATEDIF('Base de données'!$A2540,L$1,"d")&lt;&gt;0,"",'Base de données'!$B2540),""))</f>
        <v/>
      </c>
      <c r="M2540" s="39" t="str">
        <f>IF(M$1&gt;$AE$1,"-",IFERROR(IF(DATEDIF('Base de données'!$A2540,M$1,"d")&lt;&gt;0,"",'Base de données'!$B2540),""))</f>
        <v/>
      </c>
      <c r="N2540" s="39" t="str">
        <f>IF(N$1&gt;$AE$1,"-",IFERROR(IF(DATEDIF('Base de données'!$A2540,N$1,"d")&lt;&gt;0,"",'Base de données'!$B2540),""))</f>
        <v/>
      </c>
      <c r="O2540" s="39" t="str">
        <f>IF(O$1&gt;$AE$1,"-",IFERROR(IF(DATEDIF('Base de données'!$A2540,O$1,"d")&lt;&gt;0,"",'Base de données'!$B2540),""))</f>
        <v/>
      </c>
      <c r="P2540" s="39" t="str">
        <f>IF(P$1&gt;$AE$1,"-",IFERROR(IF(DATEDIF('Base de données'!$A2540,P$1,"d")&lt;&gt;0,"",'Base de données'!$B2540),""))</f>
        <v/>
      </c>
      <c r="Q2540" s="39" t="str">
        <f>IF(Q$1&gt;$AE$1,"-",IFERROR(IF(DATEDIF('Base de données'!$A2540,Q$1,"d")&lt;&gt;0,"",'Base de données'!$B2540),""))</f>
        <v/>
      </c>
      <c r="R2540" s="39" t="str">
        <f>IF(R$1&gt;$AE$1,"-",IFERROR(IF(DATEDIF('Base de données'!$A2540,R$1,"d")&lt;&gt;0,"",'Base de données'!$B2540),""))</f>
        <v/>
      </c>
      <c r="S2540" s="39" t="str">
        <f>IF(S$1&gt;$AE$1,"-",IFERROR(IF(DATEDIF('Base de données'!$A2540,S$1,"d")&lt;&gt;0,"",'Base de données'!$B2540),""))</f>
        <v>ZOER1</v>
      </c>
      <c r="T2540" s="39" t="str">
        <f>IF(T$1&gt;$AE$1,"-",IFERROR(IF(DATEDIF('Base de données'!$A2540,T$1,"d")&lt;&gt;0,"",'Base de données'!$B2540),""))</f>
        <v/>
      </c>
      <c r="U2540" s="39" t="str">
        <f>IF(U$1&gt;$AE$1,"-",IFERROR(IF(DATEDIF('Base de données'!$A2540,U$1,"d")&lt;&gt;0,"",'Base de données'!$B2540),""))</f>
        <v/>
      </c>
      <c r="V2540" s="39" t="str">
        <f>IF(V$1&gt;$AE$1,"-",IFERROR(IF(DATEDIF('Base de données'!$A2540,V$1,"d")&lt;&gt;0,"",'Base de données'!$B2540),""))</f>
        <v/>
      </c>
      <c r="W2540" s="34"/>
      <c r="X2540" s="30" t="str">
        <f>'Base de données'!$C2540&amp;" "&amp;'Base de données'!$D2540</f>
        <v>Garnier Édith</v>
      </c>
      <c r="Y2540" s="31">
        <f>COUNTIF('Base de données'!$B:$B,'Base de données'!$B2540)</f>
        <v>4</v>
      </c>
      <c r="AA2540" s="87" cm="1">
        <f t="array" aca="1" ref="AA2540" ca="1">INDIRECT("'Base de données'!A" &amp; ROW(Y2540))</f>
        <v>45901</v>
      </c>
      <c r="AB2540" s="51" t="str" cm="1">
        <f t="array" aca="1" ref="AB2540" ca="1">INDIRECT("'Base de données'!B" &amp; ROW(Z2540))</f>
        <v>ZOER1</v>
      </c>
    </row>
    <row r="2541" spans="1:28" x14ac:dyDescent="0.3">
      <c r="A2541" s="41" t="str">
        <f ca="1">IF(IF(AND($B2541&lt;&gt;"-",$B2541=$E2541),"Entrée et sortie","-")="Entrée et sortie",'Base de données'!$B2541,"-")</f>
        <v>-</v>
      </c>
      <c r="B2541" s="41" t="str">
        <f t="shared" ca="1" si="159"/>
        <v>-</v>
      </c>
      <c r="C2541" s="41" t="str">
        <f t="shared" ca="1" si="160"/>
        <v>-</v>
      </c>
      <c r="D2541" s="41" t="str">
        <f>IF($F2541="sortie en cours d'année",'Base de données'!$B2541,"-")</f>
        <v>-</v>
      </c>
      <c r="E2541" s="41" t="str">
        <f>IF($H2541="entrée en cours d'année",'Base de données'!$B2541,"-")</f>
        <v>HJWK5</v>
      </c>
      <c r="F2541" s="37" t="str">
        <f t="shared" si="157"/>
        <v/>
      </c>
      <c r="G2541" s="37" t="str">
        <f>IF($J2541="mouvement",_xlfn.XLOOKUP('Base de données'!$B2541,$V:$V,$V:$V,0),"")</f>
        <v>HJWK5</v>
      </c>
      <c r="H2541" s="37" t="str">
        <f t="shared" si="158"/>
        <v>entrée en cours d'année</v>
      </c>
      <c r="I2541" s="37">
        <f>IF($J2541="mouvement",_xlfn.XLOOKUP('Base de données'!$B2541,$K:$K,$K:$K,0),"")</f>
        <v>0</v>
      </c>
      <c r="J2541" s="38" t="str">
        <f>IF(AND(Y2541&lt;&gt;MAX(Y:Y),COUNTIF(K2541:V2541,'Base de données'!$B2541)&gt;0),"mouvement","")</f>
        <v>mouvement</v>
      </c>
      <c r="K2541" s="39" t="str">
        <f>IF(K$1&gt;$AE$1,"-",IFERROR(IF(DATEDIF('Base de données'!$A2541,K$1,"d")&lt;&gt;0,"",'Base de données'!$B2541),""))</f>
        <v/>
      </c>
      <c r="L2541" s="39" t="str">
        <f>IF(L$1&gt;$AE$1,"-",IFERROR(IF(DATEDIF('Base de données'!$A2541,L$1,"d")&lt;&gt;0,"",'Base de données'!$B2541),""))</f>
        <v/>
      </c>
      <c r="M2541" s="39" t="str">
        <f>IF(M$1&gt;$AE$1,"-",IFERROR(IF(DATEDIF('Base de données'!$A2541,M$1,"d")&lt;&gt;0,"",'Base de données'!$B2541),""))</f>
        <v/>
      </c>
      <c r="N2541" s="39" t="str">
        <f>IF(N$1&gt;$AE$1,"-",IFERROR(IF(DATEDIF('Base de données'!$A2541,N$1,"d")&lt;&gt;0,"",'Base de données'!$B2541),""))</f>
        <v/>
      </c>
      <c r="O2541" s="39" t="str">
        <f>IF(O$1&gt;$AE$1,"-",IFERROR(IF(DATEDIF('Base de données'!$A2541,O$1,"d")&lt;&gt;0,"",'Base de données'!$B2541),""))</f>
        <v/>
      </c>
      <c r="P2541" s="39" t="str">
        <f>IF(P$1&gt;$AE$1,"-",IFERROR(IF(DATEDIF('Base de données'!$A2541,P$1,"d")&lt;&gt;0,"",'Base de données'!$B2541),""))</f>
        <v/>
      </c>
      <c r="Q2541" s="39" t="str">
        <f>IF(Q$1&gt;$AE$1,"-",IFERROR(IF(DATEDIF('Base de données'!$A2541,Q$1,"d")&lt;&gt;0,"",'Base de données'!$B2541),""))</f>
        <v/>
      </c>
      <c r="R2541" s="39" t="str">
        <f>IF(R$1&gt;$AE$1,"-",IFERROR(IF(DATEDIF('Base de données'!$A2541,R$1,"d")&lt;&gt;0,"",'Base de données'!$B2541),""))</f>
        <v/>
      </c>
      <c r="S2541" s="39" t="str">
        <f>IF(S$1&gt;$AE$1,"-",IFERROR(IF(DATEDIF('Base de données'!$A2541,S$1,"d")&lt;&gt;0,"",'Base de données'!$B2541),""))</f>
        <v>HJWK5</v>
      </c>
      <c r="T2541" s="39" t="str">
        <f>IF(T$1&gt;$AE$1,"-",IFERROR(IF(DATEDIF('Base de données'!$A2541,T$1,"d")&lt;&gt;0,"",'Base de données'!$B2541),""))</f>
        <v/>
      </c>
      <c r="U2541" s="39" t="str">
        <f>IF(U$1&gt;$AE$1,"-",IFERROR(IF(DATEDIF('Base de données'!$A2541,U$1,"d")&lt;&gt;0,"",'Base de données'!$B2541),""))</f>
        <v/>
      </c>
      <c r="V2541" s="39" t="str">
        <f>IF(V$1&gt;$AE$1,"-",IFERROR(IF(DATEDIF('Base de données'!$A2541,V$1,"d")&lt;&gt;0,"",'Base de données'!$B2541),""))</f>
        <v/>
      </c>
      <c r="W2541" s="34"/>
      <c r="X2541" s="30" t="str">
        <f>'Base de données'!$C2541&amp;" "&amp;'Base de données'!$D2541</f>
        <v>Pascal Jeanne</v>
      </c>
      <c r="Y2541" s="31">
        <f>COUNTIF('Base de données'!$B:$B,'Base de données'!$B2541)</f>
        <v>4</v>
      </c>
      <c r="AA2541" s="87" cm="1">
        <f t="array" aca="1" ref="AA2541" ca="1">INDIRECT("'Base de données'!A" &amp; ROW(Y2541))</f>
        <v>45901</v>
      </c>
      <c r="AB2541" s="51" t="str" cm="1">
        <f t="array" aca="1" ref="AB2541" ca="1">INDIRECT("'Base de données'!B" &amp; ROW(Z2541))</f>
        <v>HJWK5</v>
      </c>
    </row>
    <row r="2542" spans="1:28" x14ac:dyDescent="0.3">
      <c r="A2542" s="41" t="str">
        <f ca="1">IF(IF(AND($B2542&lt;&gt;"-",$B2542=$E2542),"Entrée et sortie","-")="Entrée et sortie",'Base de données'!$B2542,"-")</f>
        <v>-</v>
      </c>
      <c r="B2542" s="41" t="str">
        <f t="shared" ca="1" si="159"/>
        <v>-</v>
      </c>
      <c r="C2542" s="41" t="str">
        <f t="shared" ca="1" si="160"/>
        <v>-</v>
      </c>
      <c r="D2542" s="41" t="str">
        <f>IF($F2542="sortie en cours d'année",'Base de données'!$B2542,"-")</f>
        <v>-</v>
      </c>
      <c r="E2542" s="41" t="str">
        <f>IF($H2542="entrée en cours d'année",'Base de données'!$B2542,"-")</f>
        <v>VH0NW</v>
      </c>
      <c r="F2542" s="37" t="str">
        <f t="shared" si="157"/>
        <v/>
      </c>
      <c r="G2542" s="37" t="str">
        <f>IF($J2542="mouvement",_xlfn.XLOOKUP('Base de données'!$B2542,$V:$V,$V:$V,0),"")</f>
        <v>VH0NW</v>
      </c>
      <c r="H2542" s="37" t="str">
        <f t="shared" si="158"/>
        <v>entrée en cours d'année</v>
      </c>
      <c r="I2542" s="37">
        <f>IF($J2542="mouvement",_xlfn.XLOOKUP('Base de données'!$B2542,$K:$K,$K:$K,0),"")</f>
        <v>0</v>
      </c>
      <c r="J2542" s="38" t="str">
        <f>IF(AND(Y2542&lt;&gt;MAX(Y:Y),COUNTIF(K2542:V2542,'Base de données'!$B2542)&gt;0),"mouvement","")</f>
        <v>mouvement</v>
      </c>
      <c r="K2542" s="39" t="str">
        <f>IF(K$1&gt;$AE$1,"-",IFERROR(IF(DATEDIF('Base de données'!$A2542,K$1,"d")&lt;&gt;0,"",'Base de données'!$B2542),""))</f>
        <v/>
      </c>
      <c r="L2542" s="39" t="str">
        <f>IF(L$1&gt;$AE$1,"-",IFERROR(IF(DATEDIF('Base de données'!$A2542,L$1,"d")&lt;&gt;0,"",'Base de données'!$B2542),""))</f>
        <v/>
      </c>
      <c r="M2542" s="39" t="str">
        <f>IF(M$1&gt;$AE$1,"-",IFERROR(IF(DATEDIF('Base de données'!$A2542,M$1,"d")&lt;&gt;0,"",'Base de données'!$B2542),""))</f>
        <v/>
      </c>
      <c r="N2542" s="39" t="str">
        <f>IF(N$1&gt;$AE$1,"-",IFERROR(IF(DATEDIF('Base de données'!$A2542,N$1,"d")&lt;&gt;0,"",'Base de données'!$B2542),""))</f>
        <v/>
      </c>
      <c r="O2542" s="39" t="str">
        <f>IF(O$1&gt;$AE$1,"-",IFERROR(IF(DATEDIF('Base de données'!$A2542,O$1,"d")&lt;&gt;0,"",'Base de données'!$B2542),""))</f>
        <v/>
      </c>
      <c r="P2542" s="39" t="str">
        <f>IF(P$1&gt;$AE$1,"-",IFERROR(IF(DATEDIF('Base de données'!$A2542,P$1,"d")&lt;&gt;0,"",'Base de données'!$B2542),""))</f>
        <v/>
      </c>
      <c r="Q2542" s="39" t="str">
        <f>IF(Q$1&gt;$AE$1,"-",IFERROR(IF(DATEDIF('Base de données'!$A2542,Q$1,"d")&lt;&gt;0,"",'Base de données'!$B2542),""))</f>
        <v/>
      </c>
      <c r="R2542" s="39" t="str">
        <f>IF(R$1&gt;$AE$1,"-",IFERROR(IF(DATEDIF('Base de données'!$A2542,R$1,"d")&lt;&gt;0,"",'Base de données'!$B2542),""))</f>
        <v/>
      </c>
      <c r="S2542" s="39" t="str">
        <f>IF(S$1&gt;$AE$1,"-",IFERROR(IF(DATEDIF('Base de données'!$A2542,S$1,"d")&lt;&gt;0,"",'Base de données'!$B2542),""))</f>
        <v>VH0NW</v>
      </c>
      <c r="T2542" s="39" t="str">
        <f>IF(T$1&gt;$AE$1,"-",IFERROR(IF(DATEDIF('Base de données'!$A2542,T$1,"d")&lt;&gt;0,"",'Base de données'!$B2542),""))</f>
        <v/>
      </c>
      <c r="U2542" s="39" t="str">
        <f>IF(U$1&gt;$AE$1,"-",IFERROR(IF(DATEDIF('Base de données'!$A2542,U$1,"d")&lt;&gt;0,"",'Base de données'!$B2542),""))</f>
        <v/>
      </c>
      <c r="V2542" s="39" t="str">
        <f>IF(V$1&gt;$AE$1,"-",IFERROR(IF(DATEDIF('Base de données'!$A2542,V$1,"d")&lt;&gt;0,"",'Base de données'!$B2542),""))</f>
        <v/>
      </c>
      <c r="W2542" s="34"/>
      <c r="X2542" s="30" t="str">
        <f>'Base de données'!$C2542&amp;" "&amp;'Base de données'!$D2542</f>
        <v>Martinez Christophe</v>
      </c>
      <c r="Y2542" s="31">
        <f>COUNTIF('Base de données'!$B:$B,'Base de données'!$B2542)</f>
        <v>4</v>
      </c>
      <c r="AA2542" s="87" cm="1">
        <f t="array" aca="1" ref="AA2542" ca="1">INDIRECT("'Base de données'!A" &amp; ROW(Y2542))</f>
        <v>45901</v>
      </c>
      <c r="AB2542" s="51" t="str" cm="1">
        <f t="array" aca="1" ref="AB2542" ca="1">INDIRECT("'Base de données'!B" &amp; ROW(Z2542))</f>
        <v>VH0NW</v>
      </c>
    </row>
    <row r="2543" spans="1:28" x14ac:dyDescent="0.3">
      <c r="A2543" s="41" t="str">
        <f ca="1">IF(IF(AND($B2543&lt;&gt;"-",$B2543=$E2543),"Entrée et sortie","-")="Entrée et sortie",'Base de données'!$B2543,"-")</f>
        <v>-</v>
      </c>
      <c r="B2543" s="41" t="str">
        <f t="shared" ca="1" si="159"/>
        <v>-</v>
      </c>
      <c r="C2543" s="41" t="str">
        <f t="shared" ca="1" si="160"/>
        <v>-</v>
      </c>
      <c r="D2543" s="41" t="str">
        <f>IF($F2543="sortie en cours d'année",'Base de données'!$B2543,"-")</f>
        <v>-</v>
      </c>
      <c r="E2543" s="41" t="str">
        <f>IF($H2543="entrée en cours d'année",'Base de données'!$B2543,"-")</f>
        <v>YQOFX</v>
      </c>
      <c r="F2543" s="37" t="str">
        <f t="shared" si="157"/>
        <v/>
      </c>
      <c r="G2543" s="37" t="str">
        <f>IF($J2543="mouvement",_xlfn.XLOOKUP('Base de données'!$B2543,$V:$V,$V:$V,0),"")</f>
        <v>YQOFX</v>
      </c>
      <c r="H2543" s="37" t="str">
        <f t="shared" si="158"/>
        <v>entrée en cours d'année</v>
      </c>
      <c r="I2543" s="37">
        <f>IF($J2543="mouvement",_xlfn.XLOOKUP('Base de données'!$B2543,$K:$K,$K:$K,0),"")</f>
        <v>0</v>
      </c>
      <c r="J2543" s="38" t="str">
        <f>IF(AND(Y2543&lt;&gt;MAX(Y:Y),COUNTIF(K2543:V2543,'Base de données'!$B2543)&gt;0),"mouvement","")</f>
        <v>mouvement</v>
      </c>
      <c r="K2543" s="39" t="str">
        <f>IF(K$1&gt;$AE$1,"-",IFERROR(IF(DATEDIF('Base de données'!$A2543,K$1,"d")&lt;&gt;0,"",'Base de données'!$B2543),""))</f>
        <v/>
      </c>
      <c r="L2543" s="39" t="str">
        <f>IF(L$1&gt;$AE$1,"-",IFERROR(IF(DATEDIF('Base de données'!$A2543,L$1,"d")&lt;&gt;0,"",'Base de données'!$B2543),""))</f>
        <v/>
      </c>
      <c r="M2543" s="39" t="str">
        <f>IF(M$1&gt;$AE$1,"-",IFERROR(IF(DATEDIF('Base de données'!$A2543,M$1,"d")&lt;&gt;0,"",'Base de données'!$B2543),""))</f>
        <v/>
      </c>
      <c r="N2543" s="39" t="str">
        <f>IF(N$1&gt;$AE$1,"-",IFERROR(IF(DATEDIF('Base de données'!$A2543,N$1,"d")&lt;&gt;0,"",'Base de données'!$B2543),""))</f>
        <v/>
      </c>
      <c r="O2543" s="39" t="str">
        <f>IF(O$1&gt;$AE$1,"-",IFERROR(IF(DATEDIF('Base de données'!$A2543,O$1,"d")&lt;&gt;0,"",'Base de données'!$B2543),""))</f>
        <v/>
      </c>
      <c r="P2543" s="39" t="str">
        <f>IF(P$1&gt;$AE$1,"-",IFERROR(IF(DATEDIF('Base de données'!$A2543,P$1,"d")&lt;&gt;0,"",'Base de données'!$B2543),""))</f>
        <v/>
      </c>
      <c r="Q2543" s="39" t="str">
        <f>IF(Q$1&gt;$AE$1,"-",IFERROR(IF(DATEDIF('Base de données'!$A2543,Q$1,"d")&lt;&gt;0,"",'Base de données'!$B2543),""))</f>
        <v/>
      </c>
      <c r="R2543" s="39" t="str">
        <f>IF(R$1&gt;$AE$1,"-",IFERROR(IF(DATEDIF('Base de données'!$A2543,R$1,"d")&lt;&gt;0,"",'Base de données'!$B2543),""))</f>
        <v/>
      </c>
      <c r="S2543" s="39" t="str">
        <f>IF(S$1&gt;$AE$1,"-",IFERROR(IF(DATEDIF('Base de données'!$A2543,S$1,"d")&lt;&gt;0,"",'Base de données'!$B2543),""))</f>
        <v>YQOFX</v>
      </c>
      <c r="T2543" s="39" t="str">
        <f>IF(T$1&gt;$AE$1,"-",IFERROR(IF(DATEDIF('Base de données'!$A2543,T$1,"d")&lt;&gt;0,"",'Base de données'!$B2543),""))</f>
        <v/>
      </c>
      <c r="U2543" s="39" t="str">
        <f>IF(U$1&gt;$AE$1,"-",IFERROR(IF(DATEDIF('Base de données'!$A2543,U$1,"d")&lt;&gt;0,"",'Base de données'!$B2543),""))</f>
        <v/>
      </c>
      <c r="V2543" s="39" t="str">
        <f>IF(V$1&gt;$AE$1,"-",IFERROR(IF(DATEDIF('Base de données'!$A2543,V$1,"d")&lt;&gt;0,"",'Base de données'!$B2543),""))</f>
        <v/>
      </c>
      <c r="W2543" s="34"/>
      <c r="X2543" s="30" t="str">
        <f>'Base de données'!$C2543&amp;" "&amp;'Base de données'!$D2543</f>
        <v>Gallet Aurélie</v>
      </c>
      <c r="Y2543" s="31">
        <f>COUNTIF('Base de données'!$B:$B,'Base de données'!$B2543)</f>
        <v>4</v>
      </c>
      <c r="AA2543" s="87" cm="1">
        <f t="array" aca="1" ref="AA2543" ca="1">INDIRECT("'Base de données'!A" &amp; ROW(Y2543))</f>
        <v>45901</v>
      </c>
      <c r="AB2543" s="51" t="str" cm="1">
        <f t="array" aca="1" ref="AB2543" ca="1">INDIRECT("'Base de données'!B" &amp; ROW(Z2543))</f>
        <v>YQOFX</v>
      </c>
    </row>
    <row r="2544" spans="1:28" x14ac:dyDescent="0.3">
      <c r="A2544" s="41" t="str">
        <f ca="1">IF(IF(AND($B2544&lt;&gt;"-",$B2544=$E2544),"Entrée et sortie","-")="Entrée et sortie",'Base de données'!$B2544,"-")</f>
        <v>-</v>
      </c>
      <c r="B2544" s="41" t="str">
        <f t="shared" ca="1" si="159"/>
        <v>-</v>
      </c>
      <c r="C2544" s="41" t="str">
        <f t="shared" ca="1" si="160"/>
        <v>-</v>
      </c>
      <c r="D2544" s="41" t="str">
        <f>IF($F2544="sortie en cours d'année",'Base de données'!$B2544,"-")</f>
        <v>-</v>
      </c>
      <c r="E2544" s="41" t="str">
        <f>IF($H2544="entrée en cours d'année",'Base de données'!$B2544,"-")</f>
        <v>XJOZZ</v>
      </c>
      <c r="F2544" s="37" t="str">
        <f t="shared" si="157"/>
        <v/>
      </c>
      <c r="G2544" s="37" t="str">
        <f>IF($J2544="mouvement",_xlfn.XLOOKUP('Base de données'!$B2544,$V:$V,$V:$V,0),"")</f>
        <v>XJOZZ</v>
      </c>
      <c r="H2544" s="37" t="str">
        <f t="shared" si="158"/>
        <v>entrée en cours d'année</v>
      </c>
      <c r="I2544" s="37">
        <f>IF($J2544="mouvement",_xlfn.XLOOKUP('Base de données'!$B2544,$K:$K,$K:$K,0),"")</f>
        <v>0</v>
      </c>
      <c r="J2544" s="38" t="str">
        <f>IF(AND(Y2544&lt;&gt;MAX(Y:Y),COUNTIF(K2544:V2544,'Base de données'!$B2544)&gt;0),"mouvement","")</f>
        <v>mouvement</v>
      </c>
      <c r="K2544" s="39" t="str">
        <f>IF(K$1&gt;$AE$1,"-",IFERROR(IF(DATEDIF('Base de données'!$A2544,K$1,"d")&lt;&gt;0,"",'Base de données'!$B2544),""))</f>
        <v/>
      </c>
      <c r="L2544" s="39" t="str">
        <f>IF(L$1&gt;$AE$1,"-",IFERROR(IF(DATEDIF('Base de données'!$A2544,L$1,"d")&lt;&gt;0,"",'Base de données'!$B2544),""))</f>
        <v/>
      </c>
      <c r="M2544" s="39" t="str">
        <f>IF(M$1&gt;$AE$1,"-",IFERROR(IF(DATEDIF('Base de données'!$A2544,M$1,"d")&lt;&gt;0,"",'Base de données'!$B2544),""))</f>
        <v/>
      </c>
      <c r="N2544" s="39" t="str">
        <f>IF(N$1&gt;$AE$1,"-",IFERROR(IF(DATEDIF('Base de données'!$A2544,N$1,"d")&lt;&gt;0,"",'Base de données'!$B2544),""))</f>
        <v/>
      </c>
      <c r="O2544" s="39" t="str">
        <f>IF(O$1&gt;$AE$1,"-",IFERROR(IF(DATEDIF('Base de données'!$A2544,O$1,"d")&lt;&gt;0,"",'Base de données'!$B2544),""))</f>
        <v/>
      </c>
      <c r="P2544" s="39" t="str">
        <f>IF(P$1&gt;$AE$1,"-",IFERROR(IF(DATEDIF('Base de données'!$A2544,P$1,"d")&lt;&gt;0,"",'Base de données'!$B2544),""))</f>
        <v/>
      </c>
      <c r="Q2544" s="39" t="str">
        <f>IF(Q$1&gt;$AE$1,"-",IFERROR(IF(DATEDIF('Base de données'!$A2544,Q$1,"d")&lt;&gt;0,"",'Base de données'!$B2544),""))</f>
        <v/>
      </c>
      <c r="R2544" s="39" t="str">
        <f>IF(R$1&gt;$AE$1,"-",IFERROR(IF(DATEDIF('Base de données'!$A2544,R$1,"d")&lt;&gt;0,"",'Base de données'!$B2544),""))</f>
        <v/>
      </c>
      <c r="S2544" s="39" t="str">
        <f>IF(S$1&gt;$AE$1,"-",IFERROR(IF(DATEDIF('Base de données'!$A2544,S$1,"d")&lt;&gt;0,"",'Base de données'!$B2544),""))</f>
        <v>XJOZZ</v>
      </c>
      <c r="T2544" s="39" t="str">
        <f>IF(T$1&gt;$AE$1,"-",IFERROR(IF(DATEDIF('Base de données'!$A2544,T$1,"d")&lt;&gt;0,"",'Base de données'!$B2544),""))</f>
        <v/>
      </c>
      <c r="U2544" s="39" t="str">
        <f>IF(U$1&gt;$AE$1,"-",IFERROR(IF(DATEDIF('Base de données'!$A2544,U$1,"d")&lt;&gt;0,"",'Base de données'!$B2544),""))</f>
        <v/>
      </c>
      <c r="V2544" s="39" t="str">
        <f>IF(V$1&gt;$AE$1,"-",IFERROR(IF(DATEDIF('Base de données'!$A2544,V$1,"d")&lt;&gt;0,"",'Base de données'!$B2544),""))</f>
        <v/>
      </c>
      <c r="W2544" s="34"/>
      <c r="X2544" s="30" t="str">
        <f>'Base de données'!$C2544&amp;" "&amp;'Base de données'!$D2544</f>
        <v>Georges Zoé</v>
      </c>
      <c r="Y2544" s="31">
        <f>COUNTIF('Base de données'!$B:$B,'Base de données'!$B2544)</f>
        <v>4</v>
      </c>
      <c r="AA2544" s="87" cm="1">
        <f t="array" aca="1" ref="AA2544" ca="1">INDIRECT("'Base de données'!A" &amp; ROW(Y2544))</f>
        <v>45901</v>
      </c>
      <c r="AB2544" s="51" t="str" cm="1">
        <f t="array" aca="1" ref="AB2544" ca="1">INDIRECT("'Base de données'!B" &amp; ROW(Z2544))</f>
        <v>XJOZZ</v>
      </c>
    </row>
    <row r="2545" spans="1:28" x14ac:dyDescent="0.3">
      <c r="A2545" s="41" t="str">
        <f ca="1">IF(IF(AND($B2545&lt;&gt;"-",$B2545=$E2545),"Entrée et sortie","-")="Entrée et sortie",'Base de données'!$B2545,"-")</f>
        <v>-</v>
      </c>
      <c r="B2545" s="41" t="str">
        <f t="shared" ca="1" si="159"/>
        <v>-</v>
      </c>
      <c r="C2545" s="41" t="str">
        <f t="shared" ca="1" si="160"/>
        <v>-</v>
      </c>
      <c r="D2545" s="41" t="str">
        <f>IF($F2545="sortie en cours d'année",'Base de données'!$B2545,"-")</f>
        <v>-</v>
      </c>
      <c r="E2545" s="41" t="str">
        <f>IF($H2545="entrée en cours d'année",'Base de données'!$B2545,"-")</f>
        <v>0CNUS</v>
      </c>
      <c r="F2545" s="37" t="str">
        <f t="shared" si="157"/>
        <v/>
      </c>
      <c r="G2545" s="37" t="str">
        <f>IF($J2545="mouvement",_xlfn.XLOOKUP('Base de données'!$B2545,$V:$V,$V:$V,0),"")</f>
        <v>0CNUS</v>
      </c>
      <c r="H2545" s="37" t="str">
        <f t="shared" si="158"/>
        <v>entrée en cours d'année</v>
      </c>
      <c r="I2545" s="37">
        <f>IF($J2545="mouvement",_xlfn.XLOOKUP('Base de données'!$B2545,$K:$K,$K:$K,0),"")</f>
        <v>0</v>
      </c>
      <c r="J2545" s="38" t="str">
        <f>IF(AND(Y2545&lt;&gt;MAX(Y:Y),COUNTIF(K2545:V2545,'Base de données'!$B2545)&gt;0),"mouvement","")</f>
        <v>mouvement</v>
      </c>
      <c r="K2545" s="39" t="str">
        <f>IF(K$1&gt;$AE$1,"-",IFERROR(IF(DATEDIF('Base de données'!$A2545,K$1,"d")&lt;&gt;0,"",'Base de données'!$B2545),""))</f>
        <v/>
      </c>
      <c r="L2545" s="39" t="str">
        <f>IF(L$1&gt;$AE$1,"-",IFERROR(IF(DATEDIF('Base de données'!$A2545,L$1,"d")&lt;&gt;0,"",'Base de données'!$B2545),""))</f>
        <v/>
      </c>
      <c r="M2545" s="39" t="str">
        <f>IF(M$1&gt;$AE$1,"-",IFERROR(IF(DATEDIF('Base de données'!$A2545,M$1,"d")&lt;&gt;0,"",'Base de données'!$B2545),""))</f>
        <v/>
      </c>
      <c r="N2545" s="39" t="str">
        <f>IF(N$1&gt;$AE$1,"-",IFERROR(IF(DATEDIF('Base de données'!$A2545,N$1,"d")&lt;&gt;0,"",'Base de données'!$B2545),""))</f>
        <v/>
      </c>
      <c r="O2545" s="39" t="str">
        <f>IF(O$1&gt;$AE$1,"-",IFERROR(IF(DATEDIF('Base de données'!$A2545,O$1,"d")&lt;&gt;0,"",'Base de données'!$B2545),""))</f>
        <v/>
      </c>
      <c r="P2545" s="39" t="str">
        <f>IF(P$1&gt;$AE$1,"-",IFERROR(IF(DATEDIF('Base de données'!$A2545,P$1,"d")&lt;&gt;0,"",'Base de données'!$B2545),""))</f>
        <v/>
      </c>
      <c r="Q2545" s="39" t="str">
        <f>IF(Q$1&gt;$AE$1,"-",IFERROR(IF(DATEDIF('Base de données'!$A2545,Q$1,"d")&lt;&gt;0,"",'Base de données'!$B2545),""))</f>
        <v/>
      </c>
      <c r="R2545" s="39" t="str">
        <f>IF(R$1&gt;$AE$1,"-",IFERROR(IF(DATEDIF('Base de données'!$A2545,R$1,"d")&lt;&gt;0,"",'Base de données'!$B2545),""))</f>
        <v/>
      </c>
      <c r="S2545" s="39" t="str">
        <f>IF(S$1&gt;$AE$1,"-",IFERROR(IF(DATEDIF('Base de données'!$A2545,S$1,"d")&lt;&gt;0,"",'Base de données'!$B2545),""))</f>
        <v>0CNUS</v>
      </c>
      <c r="T2545" s="39" t="str">
        <f>IF(T$1&gt;$AE$1,"-",IFERROR(IF(DATEDIF('Base de données'!$A2545,T$1,"d")&lt;&gt;0,"",'Base de données'!$B2545),""))</f>
        <v/>
      </c>
      <c r="U2545" s="39" t="str">
        <f>IF(U$1&gt;$AE$1,"-",IFERROR(IF(DATEDIF('Base de données'!$A2545,U$1,"d")&lt;&gt;0,"",'Base de données'!$B2545),""))</f>
        <v/>
      </c>
      <c r="V2545" s="39" t="str">
        <f>IF(V$1&gt;$AE$1,"-",IFERROR(IF(DATEDIF('Base de données'!$A2545,V$1,"d")&lt;&gt;0,"",'Base de données'!$B2545),""))</f>
        <v/>
      </c>
      <c r="W2545" s="34"/>
      <c r="X2545" s="30" t="str">
        <f>'Base de données'!$C2545&amp;" "&amp;'Base de données'!$D2545</f>
        <v>Noël Pauline</v>
      </c>
      <c r="Y2545" s="31">
        <f>COUNTIF('Base de données'!$B:$B,'Base de données'!$B2545)</f>
        <v>4</v>
      </c>
      <c r="AA2545" s="87" cm="1">
        <f t="array" aca="1" ref="AA2545" ca="1">INDIRECT("'Base de données'!A" &amp; ROW(Y2545))</f>
        <v>45901</v>
      </c>
      <c r="AB2545" s="51" t="str" cm="1">
        <f t="array" aca="1" ref="AB2545" ca="1">INDIRECT("'Base de données'!B" &amp; ROW(Z2545))</f>
        <v>0CNUS</v>
      </c>
    </row>
    <row r="2546" spans="1:28" x14ac:dyDescent="0.3">
      <c r="A2546" s="41" t="str">
        <f ca="1">IF(IF(AND($B2546&lt;&gt;"-",$B2546=$E2546),"Entrée et sortie","-")="Entrée et sortie",'Base de données'!$B2546,"-")</f>
        <v>-</v>
      </c>
      <c r="B2546" s="41" t="str">
        <f t="shared" ca="1" si="159"/>
        <v>-</v>
      </c>
      <c r="C2546" s="41" t="str">
        <f t="shared" ca="1" si="160"/>
        <v>-</v>
      </c>
      <c r="D2546" s="41" t="str">
        <f>IF($F2546="sortie en cours d'année",'Base de données'!$B2546,"-")</f>
        <v>-</v>
      </c>
      <c r="E2546" s="41" t="str">
        <f>IF($H2546="entrée en cours d'année",'Base de données'!$B2546,"-")</f>
        <v>0RFJ9</v>
      </c>
      <c r="F2546" s="37" t="str">
        <f t="shared" si="157"/>
        <v/>
      </c>
      <c r="G2546" s="37" t="str">
        <f>IF($J2546="mouvement",_xlfn.XLOOKUP('Base de données'!$B2546,$V:$V,$V:$V,0),"")</f>
        <v>0RFJ9</v>
      </c>
      <c r="H2546" s="37" t="str">
        <f t="shared" si="158"/>
        <v>entrée en cours d'année</v>
      </c>
      <c r="I2546" s="37">
        <f>IF($J2546="mouvement",_xlfn.XLOOKUP('Base de données'!$B2546,$K:$K,$K:$K,0),"")</f>
        <v>0</v>
      </c>
      <c r="J2546" s="38" t="str">
        <f>IF(AND(Y2546&lt;&gt;MAX(Y:Y),COUNTIF(K2546:V2546,'Base de données'!$B2546)&gt;0),"mouvement","")</f>
        <v>mouvement</v>
      </c>
      <c r="K2546" s="39" t="str">
        <f>IF(K$1&gt;$AE$1,"-",IFERROR(IF(DATEDIF('Base de données'!$A2546,K$1,"d")&lt;&gt;0,"",'Base de données'!$B2546),""))</f>
        <v/>
      </c>
      <c r="L2546" s="39" t="str">
        <f>IF(L$1&gt;$AE$1,"-",IFERROR(IF(DATEDIF('Base de données'!$A2546,L$1,"d")&lt;&gt;0,"",'Base de données'!$B2546),""))</f>
        <v/>
      </c>
      <c r="M2546" s="39" t="str">
        <f>IF(M$1&gt;$AE$1,"-",IFERROR(IF(DATEDIF('Base de données'!$A2546,M$1,"d")&lt;&gt;0,"",'Base de données'!$B2546),""))</f>
        <v/>
      </c>
      <c r="N2546" s="39" t="str">
        <f>IF(N$1&gt;$AE$1,"-",IFERROR(IF(DATEDIF('Base de données'!$A2546,N$1,"d")&lt;&gt;0,"",'Base de données'!$B2546),""))</f>
        <v/>
      </c>
      <c r="O2546" s="39" t="str">
        <f>IF(O$1&gt;$AE$1,"-",IFERROR(IF(DATEDIF('Base de données'!$A2546,O$1,"d")&lt;&gt;0,"",'Base de données'!$B2546),""))</f>
        <v/>
      </c>
      <c r="P2546" s="39" t="str">
        <f>IF(P$1&gt;$AE$1,"-",IFERROR(IF(DATEDIF('Base de données'!$A2546,P$1,"d")&lt;&gt;0,"",'Base de données'!$B2546),""))</f>
        <v/>
      </c>
      <c r="Q2546" s="39" t="str">
        <f>IF(Q$1&gt;$AE$1,"-",IFERROR(IF(DATEDIF('Base de données'!$A2546,Q$1,"d")&lt;&gt;0,"",'Base de données'!$B2546),""))</f>
        <v/>
      </c>
      <c r="R2546" s="39" t="str">
        <f>IF(R$1&gt;$AE$1,"-",IFERROR(IF(DATEDIF('Base de données'!$A2546,R$1,"d")&lt;&gt;0,"",'Base de données'!$B2546),""))</f>
        <v/>
      </c>
      <c r="S2546" s="39" t="str">
        <f>IF(S$1&gt;$AE$1,"-",IFERROR(IF(DATEDIF('Base de données'!$A2546,S$1,"d")&lt;&gt;0,"",'Base de données'!$B2546),""))</f>
        <v>0RFJ9</v>
      </c>
      <c r="T2546" s="39" t="str">
        <f>IF(T$1&gt;$AE$1,"-",IFERROR(IF(DATEDIF('Base de données'!$A2546,T$1,"d")&lt;&gt;0,"",'Base de données'!$B2546),""))</f>
        <v/>
      </c>
      <c r="U2546" s="39" t="str">
        <f>IF(U$1&gt;$AE$1,"-",IFERROR(IF(DATEDIF('Base de données'!$A2546,U$1,"d")&lt;&gt;0,"",'Base de données'!$B2546),""))</f>
        <v/>
      </c>
      <c r="V2546" s="39" t="str">
        <f>IF(V$1&gt;$AE$1,"-",IFERROR(IF(DATEDIF('Base de données'!$A2546,V$1,"d")&lt;&gt;0,"",'Base de données'!$B2546),""))</f>
        <v/>
      </c>
      <c r="W2546" s="34"/>
      <c r="X2546" s="30" t="str">
        <f>'Base de données'!$C2546&amp;" "&amp;'Base de données'!$D2546</f>
        <v>Rousset Geneviève</v>
      </c>
      <c r="Y2546" s="31">
        <f>COUNTIF('Base de données'!$B:$B,'Base de données'!$B2546)</f>
        <v>4</v>
      </c>
      <c r="AA2546" s="87" cm="1">
        <f t="array" aca="1" ref="AA2546" ca="1">INDIRECT("'Base de données'!A" &amp; ROW(Y2546))</f>
        <v>45901</v>
      </c>
      <c r="AB2546" s="51" t="str" cm="1">
        <f t="array" aca="1" ref="AB2546" ca="1">INDIRECT("'Base de données'!B" &amp; ROW(Z2546))</f>
        <v>0RFJ9</v>
      </c>
    </row>
    <row r="2547" spans="1:28" x14ac:dyDescent="0.3">
      <c r="A2547" s="41" t="str">
        <f ca="1">IF(IF(AND($B2547&lt;&gt;"-",$B2547=$E2547),"Entrée et sortie","-")="Entrée et sortie",'Base de données'!$B2547,"-")</f>
        <v>-</v>
      </c>
      <c r="B2547" s="41" t="str">
        <f t="shared" ca="1" si="159"/>
        <v>-</v>
      </c>
      <c r="C2547" s="41" t="str">
        <f t="shared" ca="1" si="160"/>
        <v>-</v>
      </c>
      <c r="D2547" s="41" t="str">
        <f>IF($F2547="sortie en cours d'année",'Base de données'!$B2547,"-")</f>
        <v>-</v>
      </c>
      <c r="E2547" s="41" t="str">
        <f>IF($H2547="entrée en cours d'année",'Base de données'!$B2547,"-")</f>
        <v>LLIVG</v>
      </c>
      <c r="F2547" s="37" t="str">
        <f t="shared" si="157"/>
        <v/>
      </c>
      <c r="G2547" s="37" t="str">
        <f>IF($J2547="mouvement",_xlfn.XLOOKUP('Base de données'!$B2547,$V:$V,$V:$V,0),"")</f>
        <v>LLIVG</v>
      </c>
      <c r="H2547" s="37" t="str">
        <f t="shared" si="158"/>
        <v>entrée en cours d'année</v>
      </c>
      <c r="I2547" s="37">
        <f>IF($J2547="mouvement",_xlfn.XLOOKUP('Base de données'!$B2547,$K:$K,$K:$K,0),"")</f>
        <v>0</v>
      </c>
      <c r="J2547" s="38" t="str">
        <f>IF(AND(Y2547&lt;&gt;MAX(Y:Y),COUNTIF(K2547:V2547,'Base de données'!$B2547)&gt;0),"mouvement","")</f>
        <v>mouvement</v>
      </c>
      <c r="K2547" s="39" t="str">
        <f>IF(K$1&gt;$AE$1,"-",IFERROR(IF(DATEDIF('Base de données'!$A2547,K$1,"d")&lt;&gt;0,"",'Base de données'!$B2547),""))</f>
        <v/>
      </c>
      <c r="L2547" s="39" t="str">
        <f>IF(L$1&gt;$AE$1,"-",IFERROR(IF(DATEDIF('Base de données'!$A2547,L$1,"d")&lt;&gt;0,"",'Base de données'!$B2547),""))</f>
        <v/>
      </c>
      <c r="M2547" s="39" t="str">
        <f>IF(M$1&gt;$AE$1,"-",IFERROR(IF(DATEDIF('Base de données'!$A2547,M$1,"d")&lt;&gt;0,"",'Base de données'!$B2547),""))</f>
        <v/>
      </c>
      <c r="N2547" s="39" t="str">
        <f>IF(N$1&gt;$AE$1,"-",IFERROR(IF(DATEDIF('Base de données'!$A2547,N$1,"d")&lt;&gt;0,"",'Base de données'!$B2547),""))</f>
        <v/>
      </c>
      <c r="O2547" s="39" t="str">
        <f>IF(O$1&gt;$AE$1,"-",IFERROR(IF(DATEDIF('Base de données'!$A2547,O$1,"d")&lt;&gt;0,"",'Base de données'!$B2547),""))</f>
        <v/>
      </c>
      <c r="P2547" s="39" t="str">
        <f>IF(P$1&gt;$AE$1,"-",IFERROR(IF(DATEDIF('Base de données'!$A2547,P$1,"d")&lt;&gt;0,"",'Base de données'!$B2547),""))</f>
        <v/>
      </c>
      <c r="Q2547" s="39" t="str">
        <f>IF(Q$1&gt;$AE$1,"-",IFERROR(IF(DATEDIF('Base de données'!$A2547,Q$1,"d")&lt;&gt;0,"",'Base de données'!$B2547),""))</f>
        <v/>
      </c>
      <c r="R2547" s="39" t="str">
        <f>IF(R$1&gt;$AE$1,"-",IFERROR(IF(DATEDIF('Base de données'!$A2547,R$1,"d")&lt;&gt;0,"",'Base de données'!$B2547),""))</f>
        <v/>
      </c>
      <c r="S2547" s="39" t="str">
        <f>IF(S$1&gt;$AE$1,"-",IFERROR(IF(DATEDIF('Base de données'!$A2547,S$1,"d")&lt;&gt;0,"",'Base de données'!$B2547),""))</f>
        <v>LLIVG</v>
      </c>
      <c r="T2547" s="39" t="str">
        <f>IF(T$1&gt;$AE$1,"-",IFERROR(IF(DATEDIF('Base de données'!$A2547,T$1,"d")&lt;&gt;0,"",'Base de données'!$B2547),""))</f>
        <v/>
      </c>
      <c r="U2547" s="39" t="str">
        <f>IF(U$1&gt;$AE$1,"-",IFERROR(IF(DATEDIF('Base de données'!$A2547,U$1,"d")&lt;&gt;0,"",'Base de données'!$B2547),""))</f>
        <v/>
      </c>
      <c r="V2547" s="39" t="str">
        <f>IF(V$1&gt;$AE$1,"-",IFERROR(IF(DATEDIF('Base de données'!$A2547,V$1,"d")&lt;&gt;0,"",'Base de données'!$B2547),""))</f>
        <v/>
      </c>
      <c r="W2547" s="34"/>
      <c r="X2547" s="30" t="str">
        <f>'Base de données'!$C2547&amp;" "&amp;'Base de données'!$D2547</f>
        <v>Bonneau Lucie</v>
      </c>
      <c r="Y2547" s="31">
        <f>COUNTIF('Base de données'!$B:$B,'Base de données'!$B2547)</f>
        <v>4</v>
      </c>
      <c r="AA2547" s="87" cm="1">
        <f t="array" aca="1" ref="AA2547" ca="1">INDIRECT("'Base de données'!A" &amp; ROW(Y2547))</f>
        <v>45901</v>
      </c>
      <c r="AB2547" s="51" t="str" cm="1">
        <f t="array" aca="1" ref="AB2547" ca="1">INDIRECT("'Base de données'!B" &amp; ROW(Z2547))</f>
        <v>LLIVG</v>
      </c>
    </row>
    <row r="2548" spans="1:28" x14ac:dyDescent="0.3">
      <c r="A2548" s="41" t="str">
        <f ca="1">IF(IF(AND($B2548&lt;&gt;"-",$B2548=$E2548),"Entrée et sortie","-")="Entrée et sortie",'Base de données'!$B2548,"-")</f>
        <v>UF9Q6</v>
      </c>
      <c r="B2548" s="41" t="str">
        <f t="shared" ca="1" si="159"/>
        <v>UF9Q6</v>
      </c>
      <c r="C2548" s="41" t="str">
        <f t="shared" ca="1" si="160"/>
        <v>UF9Q6</v>
      </c>
      <c r="D2548" s="41" t="str">
        <f>IF($F2548="sortie en cours d'année",'Base de données'!$B2548,"-")</f>
        <v>UF9Q6</v>
      </c>
      <c r="E2548" s="41" t="str">
        <f>IF($H2548="entrée en cours d'année",'Base de données'!$B2548,"-")</f>
        <v>UF9Q6</v>
      </c>
      <c r="F2548" s="37" t="str">
        <f t="shared" si="157"/>
        <v>sortie en cours d'année</v>
      </c>
      <c r="G2548" s="37">
        <f>IF($J2548="mouvement",_xlfn.XLOOKUP('Base de données'!$B2548,$V:$V,$V:$V,0),"")</f>
        <v>0</v>
      </c>
      <c r="H2548" s="37" t="str">
        <f t="shared" si="158"/>
        <v>entrée en cours d'année</v>
      </c>
      <c r="I2548" s="37">
        <f>IF($J2548="mouvement",_xlfn.XLOOKUP('Base de données'!$B2548,$K:$K,$K:$K,0),"")</f>
        <v>0</v>
      </c>
      <c r="J2548" s="38" t="str">
        <f>IF(AND(Y2548&lt;&gt;MAX(Y:Y),COUNTIF(K2548:V2548,'Base de données'!$B2548)&gt;0),"mouvement","")</f>
        <v>mouvement</v>
      </c>
      <c r="K2548" s="39" t="str">
        <f>IF(K$1&gt;$AE$1,"-",IFERROR(IF(DATEDIF('Base de données'!$A2548,K$1,"d")&lt;&gt;0,"",'Base de données'!$B2548),""))</f>
        <v/>
      </c>
      <c r="L2548" s="39" t="str">
        <f>IF(L$1&gt;$AE$1,"-",IFERROR(IF(DATEDIF('Base de données'!$A2548,L$1,"d")&lt;&gt;0,"",'Base de données'!$B2548),""))</f>
        <v/>
      </c>
      <c r="M2548" s="39" t="str">
        <f>IF(M$1&gt;$AE$1,"-",IFERROR(IF(DATEDIF('Base de données'!$A2548,M$1,"d")&lt;&gt;0,"",'Base de données'!$B2548),""))</f>
        <v/>
      </c>
      <c r="N2548" s="39" t="str">
        <f>IF(N$1&gt;$AE$1,"-",IFERROR(IF(DATEDIF('Base de données'!$A2548,N$1,"d")&lt;&gt;0,"",'Base de données'!$B2548),""))</f>
        <v/>
      </c>
      <c r="O2548" s="39" t="str">
        <f>IF(O$1&gt;$AE$1,"-",IFERROR(IF(DATEDIF('Base de données'!$A2548,O$1,"d")&lt;&gt;0,"",'Base de données'!$B2548),""))</f>
        <v/>
      </c>
      <c r="P2548" s="39" t="str">
        <f>IF(P$1&gt;$AE$1,"-",IFERROR(IF(DATEDIF('Base de données'!$A2548,P$1,"d")&lt;&gt;0,"",'Base de données'!$B2548),""))</f>
        <v/>
      </c>
      <c r="Q2548" s="39" t="str">
        <f>IF(Q$1&gt;$AE$1,"-",IFERROR(IF(DATEDIF('Base de données'!$A2548,Q$1,"d")&lt;&gt;0,"",'Base de données'!$B2548),""))</f>
        <v/>
      </c>
      <c r="R2548" s="39" t="str">
        <f>IF(R$1&gt;$AE$1,"-",IFERROR(IF(DATEDIF('Base de données'!$A2548,R$1,"d")&lt;&gt;0,"",'Base de données'!$B2548),""))</f>
        <v/>
      </c>
      <c r="S2548" s="39" t="str">
        <f>IF(S$1&gt;$AE$1,"-",IFERROR(IF(DATEDIF('Base de données'!$A2548,S$1,"d")&lt;&gt;0,"",'Base de données'!$B2548),""))</f>
        <v>UF9Q6</v>
      </c>
      <c r="T2548" s="39" t="str">
        <f>IF(T$1&gt;$AE$1,"-",IFERROR(IF(DATEDIF('Base de données'!$A2548,T$1,"d")&lt;&gt;0,"",'Base de données'!$B2548),""))</f>
        <v/>
      </c>
      <c r="U2548" s="39" t="str">
        <f>IF(U$1&gt;$AE$1,"-",IFERROR(IF(DATEDIF('Base de données'!$A2548,U$1,"d")&lt;&gt;0,"",'Base de données'!$B2548),""))</f>
        <v/>
      </c>
      <c r="V2548" s="39" t="str">
        <f>IF(V$1&gt;$AE$1,"-",IFERROR(IF(DATEDIF('Base de données'!$A2548,V$1,"d")&lt;&gt;0,"",'Base de données'!$B2548),""))</f>
        <v/>
      </c>
      <c r="W2548" s="34"/>
      <c r="X2548" s="30" t="str">
        <f>'Base de données'!$C2548&amp;" "&amp;'Base de données'!$D2548</f>
        <v>Hoareau Théophile</v>
      </c>
      <c r="Y2548" s="31">
        <f>COUNTIF('Base de données'!$B:$B,'Base de données'!$B2548)</f>
        <v>3</v>
      </c>
      <c r="AA2548" s="87" cm="1">
        <f t="array" aca="1" ref="AA2548" ca="1">INDIRECT("'Base de données'!A" &amp; ROW(Y2548))</f>
        <v>45901</v>
      </c>
      <c r="AB2548" s="51" t="str" cm="1">
        <f t="array" aca="1" ref="AB2548" ca="1">INDIRECT("'Base de données'!B" &amp; ROW(Z2548))</f>
        <v>UF9Q6</v>
      </c>
    </row>
    <row r="2549" spans="1:28" x14ac:dyDescent="0.3">
      <c r="A2549" s="41" t="str">
        <f ca="1">IF(IF(AND($B2549&lt;&gt;"-",$B2549=$E2549),"Entrée et sortie","-")="Entrée et sortie",'Base de données'!$B2549,"-")</f>
        <v>-</v>
      </c>
      <c r="B2549" s="41" t="str">
        <f t="shared" ca="1" si="159"/>
        <v>-</v>
      </c>
      <c r="C2549" s="41" t="str">
        <f t="shared" ca="1" si="160"/>
        <v>-</v>
      </c>
      <c r="D2549" s="41" t="str">
        <f>IF($F2549="sortie en cours d'année",'Base de données'!$B2549,"-")</f>
        <v>-</v>
      </c>
      <c r="E2549" s="41" t="str">
        <f>IF($H2549="entrée en cours d'année",'Base de données'!$B2549,"-")</f>
        <v>-</v>
      </c>
      <c r="F2549" s="37" t="str">
        <f t="shared" si="157"/>
        <v/>
      </c>
      <c r="G2549" s="37" t="str">
        <f>IF($J2549="mouvement",_xlfn.XLOOKUP('Base de données'!$B2549,$V:$V,$V:$V,0),"")</f>
        <v/>
      </c>
      <c r="H2549" s="37" t="str">
        <f t="shared" si="158"/>
        <v/>
      </c>
      <c r="I2549" s="37" t="str">
        <f>IF($J2549="mouvement",_xlfn.XLOOKUP('Base de données'!$B2549,$K:$K,$K:$K,0),"")</f>
        <v/>
      </c>
      <c r="J2549" s="38" t="str">
        <f>IF(AND(Y2549&lt;&gt;MAX(Y:Y),COUNTIF(K2549:V2549,'Base de données'!$B2549)&gt;0),"mouvement","")</f>
        <v/>
      </c>
      <c r="K2549" s="39" t="str">
        <f>IF(K$1&gt;$AE$1,"-",IFERROR(IF(DATEDIF('Base de données'!$A2549,K$1,"d")&lt;&gt;0,"",'Base de données'!$B2549),""))</f>
        <v/>
      </c>
      <c r="L2549" s="39" t="str">
        <f>IF(L$1&gt;$AE$1,"-",IFERROR(IF(DATEDIF('Base de données'!$A2549,L$1,"d")&lt;&gt;0,"",'Base de données'!$B2549),""))</f>
        <v/>
      </c>
      <c r="M2549" s="39" t="str">
        <f>IF(M$1&gt;$AE$1,"-",IFERROR(IF(DATEDIF('Base de données'!$A2549,M$1,"d")&lt;&gt;0,"",'Base de données'!$B2549),""))</f>
        <v/>
      </c>
      <c r="N2549" s="39" t="str">
        <f>IF(N$1&gt;$AE$1,"-",IFERROR(IF(DATEDIF('Base de données'!$A2549,N$1,"d")&lt;&gt;0,"",'Base de données'!$B2549),""))</f>
        <v/>
      </c>
      <c r="O2549" s="39" t="str">
        <f>IF(O$1&gt;$AE$1,"-",IFERROR(IF(DATEDIF('Base de données'!$A2549,O$1,"d")&lt;&gt;0,"",'Base de données'!$B2549),""))</f>
        <v/>
      </c>
      <c r="P2549" s="39" t="str">
        <f>IF(P$1&gt;$AE$1,"-",IFERROR(IF(DATEDIF('Base de données'!$A2549,P$1,"d")&lt;&gt;0,"",'Base de données'!$B2549),""))</f>
        <v/>
      </c>
      <c r="Q2549" s="39" t="str">
        <f>IF(Q$1&gt;$AE$1,"-",IFERROR(IF(DATEDIF('Base de données'!$A2549,Q$1,"d")&lt;&gt;0,"",'Base de données'!$B2549),""))</f>
        <v/>
      </c>
      <c r="R2549" s="39" t="str">
        <f>IF(R$1&gt;$AE$1,"-",IFERROR(IF(DATEDIF('Base de données'!$A2549,R$1,"d")&lt;&gt;0,"",'Base de données'!$B2549),""))</f>
        <v/>
      </c>
      <c r="S2549" s="39" t="str">
        <f>IF(S$1&gt;$AE$1,"-",IFERROR(IF(DATEDIF('Base de données'!$A2549,S$1,"d")&lt;&gt;0,"",'Base de données'!$B2549),""))</f>
        <v/>
      </c>
      <c r="T2549" s="39" t="str">
        <f>IF(T$1&gt;$AE$1,"-",IFERROR(IF(DATEDIF('Base de données'!$A2549,T$1,"d")&lt;&gt;0,"",'Base de données'!$B2549),""))</f>
        <v>GPNP7</v>
      </c>
      <c r="U2549" s="39" t="str">
        <f>IF(U$1&gt;$AE$1,"-",IFERROR(IF(DATEDIF('Base de données'!$A2549,U$1,"d")&lt;&gt;0,"",'Base de données'!$B2549),""))</f>
        <v/>
      </c>
      <c r="V2549" s="39" t="str">
        <f>IF(V$1&gt;$AE$1,"-",IFERROR(IF(DATEDIF('Base de données'!$A2549,V$1,"d")&lt;&gt;0,"",'Base de données'!$B2549),""))</f>
        <v/>
      </c>
      <c r="W2549" s="34"/>
      <c r="X2549" s="30" t="str">
        <f>'Base de données'!$C2549&amp;" "&amp;'Base de données'!$D2549</f>
        <v>Perret Agnès</v>
      </c>
      <c r="Y2549" s="31">
        <f>COUNTIF('Base de données'!$B:$B,'Base de données'!$B2549)</f>
        <v>12</v>
      </c>
      <c r="AA2549" s="87" cm="1">
        <f t="array" aca="1" ref="AA2549" ca="1">INDIRECT("'Base de données'!A" &amp; ROW(Y2549))</f>
        <v>45931</v>
      </c>
      <c r="AB2549" s="51" t="str" cm="1">
        <f t="array" aca="1" ref="AB2549" ca="1">INDIRECT("'Base de données'!B" &amp; ROW(Z2549))</f>
        <v>GPNP7</v>
      </c>
    </row>
    <row r="2550" spans="1:28" x14ac:dyDescent="0.3">
      <c r="A2550" s="41" t="str">
        <f ca="1">IF(IF(AND($B2550&lt;&gt;"-",$B2550=$E2550),"Entrée et sortie","-")="Entrée et sortie",'Base de données'!$B2550,"-")</f>
        <v>-</v>
      </c>
      <c r="B2550" s="41" t="str">
        <f t="shared" ca="1" si="159"/>
        <v>-</v>
      </c>
      <c r="C2550" s="41" t="str">
        <f t="shared" ca="1" si="160"/>
        <v>-</v>
      </c>
      <c r="D2550" s="41" t="str">
        <f>IF($F2550="sortie en cours d'année",'Base de données'!$B2550,"-")</f>
        <v>-</v>
      </c>
      <c r="E2550" s="41" t="str">
        <f>IF($H2550="entrée en cours d'année",'Base de données'!$B2550,"-")</f>
        <v>-</v>
      </c>
      <c r="F2550" s="37" t="str">
        <f t="shared" si="157"/>
        <v/>
      </c>
      <c r="G2550" s="37" t="str">
        <f>IF($J2550="mouvement",_xlfn.XLOOKUP('Base de données'!$B2550,$V:$V,$V:$V,0),"")</f>
        <v/>
      </c>
      <c r="H2550" s="37" t="str">
        <f t="shared" si="158"/>
        <v/>
      </c>
      <c r="I2550" s="37" t="str">
        <f>IF($J2550="mouvement",_xlfn.XLOOKUP('Base de données'!$B2550,$K:$K,$K:$K,0),"")</f>
        <v/>
      </c>
      <c r="J2550" s="38" t="str">
        <f>IF(AND(Y2550&lt;&gt;MAX(Y:Y),COUNTIF(K2550:V2550,'Base de données'!$B2550)&gt;0),"mouvement","")</f>
        <v/>
      </c>
      <c r="K2550" s="39" t="str">
        <f>IF(K$1&gt;$AE$1,"-",IFERROR(IF(DATEDIF('Base de données'!$A2550,K$1,"d")&lt;&gt;0,"",'Base de données'!$B2550),""))</f>
        <v/>
      </c>
      <c r="L2550" s="39" t="str">
        <f>IF(L$1&gt;$AE$1,"-",IFERROR(IF(DATEDIF('Base de données'!$A2550,L$1,"d")&lt;&gt;0,"",'Base de données'!$B2550),""))</f>
        <v/>
      </c>
      <c r="M2550" s="39" t="str">
        <f>IF(M$1&gt;$AE$1,"-",IFERROR(IF(DATEDIF('Base de données'!$A2550,M$1,"d")&lt;&gt;0,"",'Base de données'!$B2550),""))</f>
        <v/>
      </c>
      <c r="N2550" s="39" t="str">
        <f>IF(N$1&gt;$AE$1,"-",IFERROR(IF(DATEDIF('Base de données'!$A2550,N$1,"d")&lt;&gt;0,"",'Base de données'!$B2550),""))</f>
        <v/>
      </c>
      <c r="O2550" s="39" t="str">
        <f>IF(O$1&gt;$AE$1,"-",IFERROR(IF(DATEDIF('Base de données'!$A2550,O$1,"d")&lt;&gt;0,"",'Base de données'!$B2550),""))</f>
        <v/>
      </c>
      <c r="P2550" s="39" t="str">
        <f>IF(P$1&gt;$AE$1,"-",IFERROR(IF(DATEDIF('Base de données'!$A2550,P$1,"d")&lt;&gt;0,"",'Base de données'!$B2550),""))</f>
        <v/>
      </c>
      <c r="Q2550" s="39" t="str">
        <f>IF(Q$1&gt;$AE$1,"-",IFERROR(IF(DATEDIF('Base de données'!$A2550,Q$1,"d")&lt;&gt;0,"",'Base de données'!$B2550),""))</f>
        <v/>
      </c>
      <c r="R2550" s="39" t="str">
        <f>IF(R$1&gt;$AE$1,"-",IFERROR(IF(DATEDIF('Base de données'!$A2550,R$1,"d")&lt;&gt;0,"",'Base de données'!$B2550),""))</f>
        <v/>
      </c>
      <c r="S2550" s="39" t="str">
        <f>IF(S$1&gt;$AE$1,"-",IFERROR(IF(DATEDIF('Base de données'!$A2550,S$1,"d")&lt;&gt;0,"",'Base de données'!$B2550),""))</f>
        <v/>
      </c>
      <c r="T2550" s="39" t="str">
        <f>IF(T$1&gt;$AE$1,"-",IFERROR(IF(DATEDIF('Base de données'!$A2550,T$1,"d")&lt;&gt;0,"",'Base de données'!$B2550),""))</f>
        <v>DKKLE</v>
      </c>
      <c r="U2550" s="39" t="str">
        <f>IF(U$1&gt;$AE$1,"-",IFERROR(IF(DATEDIF('Base de données'!$A2550,U$1,"d")&lt;&gt;0,"",'Base de données'!$B2550),""))</f>
        <v/>
      </c>
      <c r="V2550" s="39" t="str">
        <f>IF(V$1&gt;$AE$1,"-",IFERROR(IF(DATEDIF('Base de données'!$A2550,V$1,"d")&lt;&gt;0,"",'Base de données'!$B2550),""))</f>
        <v/>
      </c>
      <c r="W2550" s="34"/>
      <c r="X2550" s="30" t="str">
        <f>'Base de données'!$C2550&amp;" "&amp;'Base de données'!$D2550</f>
        <v>Baron Danielle</v>
      </c>
      <c r="Y2550" s="31">
        <f>COUNTIF('Base de données'!$B:$B,'Base de données'!$B2550)</f>
        <v>12</v>
      </c>
      <c r="AA2550" s="87" cm="1">
        <f t="array" aca="1" ref="AA2550" ca="1">INDIRECT("'Base de données'!A" &amp; ROW(Y2550))</f>
        <v>45931</v>
      </c>
      <c r="AB2550" s="51" t="str" cm="1">
        <f t="array" aca="1" ref="AB2550" ca="1">INDIRECT("'Base de données'!B" &amp; ROW(Z2550))</f>
        <v>DKKLE</v>
      </c>
    </row>
    <row r="2551" spans="1:28" x14ac:dyDescent="0.3">
      <c r="A2551" s="41" t="str">
        <f ca="1">IF(IF(AND($B2551&lt;&gt;"-",$B2551=$E2551),"Entrée et sortie","-")="Entrée et sortie",'Base de données'!$B2551,"-")</f>
        <v>-</v>
      </c>
      <c r="B2551" s="41" t="str">
        <f t="shared" ca="1" si="159"/>
        <v>-</v>
      </c>
      <c r="C2551" s="41" t="str">
        <f t="shared" ca="1" si="160"/>
        <v>-</v>
      </c>
      <c r="D2551" s="41" t="str">
        <f>IF($F2551="sortie en cours d'année",'Base de données'!$B2551,"-")</f>
        <v>-</v>
      </c>
      <c r="E2551" s="41" t="str">
        <f>IF($H2551="entrée en cours d'année",'Base de données'!$B2551,"-")</f>
        <v>-</v>
      </c>
      <c r="F2551" s="37" t="str">
        <f t="shared" si="157"/>
        <v/>
      </c>
      <c r="G2551" s="37" t="str">
        <f>IF($J2551="mouvement",_xlfn.XLOOKUP('Base de données'!$B2551,$V:$V,$V:$V,0),"")</f>
        <v/>
      </c>
      <c r="H2551" s="37" t="str">
        <f t="shared" si="158"/>
        <v/>
      </c>
      <c r="I2551" s="37" t="str">
        <f>IF($J2551="mouvement",_xlfn.XLOOKUP('Base de données'!$B2551,$K:$K,$K:$K,0),"")</f>
        <v/>
      </c>
      <c r="J2551" s="38" t="str">
        <f>IF(AND(Y2551&lt;&gt;MAX(Y:Y),COUNTIF(K2551:V2551,'Base de données'!$B2551)&gt;0),"mouvement","")</f>
        <v/>
      </c>
      <c r="K2551" s="39" t="str">
        <f>IF(K$1&gt;$AE$1,"-",IFERROR(IF(DATEDIF('Base de données'!$A2551,K$1,"d")&lt;&gt;0,"",'Base de données'!$B2551),""))</f>
        <v/>
      </c>
      <c r="L2551" s="39" t="str">
        <f>IF(L$1&gt;$AE$1,"-",IFERROR(IF(DATEDIF('Base de données'!$A2551,L$1,"d")&lt;&gt;0,"",'Base de données'!$B2551),""))</f>
        <v/>
      </c>
      <c r="M2551" s="39" t="str">
        <f>IF(M$1&gt;$AE$1,"-",IFERROR(IF(DATEDIF('Base de données'!$A2551,M$1,"d")&lt;&gt;0,"",'Base de données'!$B2551),""))</f>
        <v/>
      </c>
      <c r="N2551" s="39" t="str">
        <f>IF(N$1&gt;$AE$1,"-",IFERROR(IF(DATEDIF('Base de données'!$A2551,N$1,"d")&lt;&gt;0,"",'Base de données'!$B2551),""))</f>
        <v/>
      </c>
      <c r="O2551" s="39" t="str">
        <f>IF(O$1&gt;$AE$1,"-",IFERROR(IF(DATEDIF('Base de données'!$A2551,O$1,"d")&lt;&gt;0,"",'Base de données'!$B2551),""))</f>
        <v/>
      </c>
      <c r="P2551" s="39" t="str">
        <f>IF(P$1&gt;$AE$1,"-",IFERROR(IF(DATEDIF('Base de données'!$A2551,P$1,"d")&lt;&gt;0,"",'Base de données'!$B2551),""))</f>
        <v/>
      </c>
      <c r="Q2551" s="39" t="str">
        <f>IF(Q$1&gt;$AE$1,"-",IFERROR(IF(DATEDIF('Base de données'!$A2551,Q$1,"d")&lt;&gt;0,"",'Base de données'!$B2551),""))</f>
        <v/>
      </c>
      <c r="R2551" s="39" t="str">
        <f>IF(R$1&gt;$AE$1,"-",IFERROR(IF(DATEDIF('Base de données'!$A2551,R$1,"d")&lt;&gt;0,"",'Base de données'!$B2551),""))</f>
        <v/>
      </c>
      <c r="S2551" s="39" t="str">
        <f>IF(S$1&gt;$AE$1,"-",IFERROR(IF(DATEDIF('Base de données'!$A2551,S$1,"d")&lt;&gt;0,"",'Base de données'!$B2551),""))</f>
        <v/>
      </c>
      <c r="T2551" s="39" t="str">
        <f>IF(T$1&gt;$AE$1,"-",IFERROR(IF(DATEDIF('Base de données'!$A2551,T$1,"d")&lt;&gt;0,"",'Base de données'!$B2551),""))</f>
        <v>X43EK</v>
      </c>
      <c r="U2551" s="39" t="str">
        <f>IF(U$1&gt;$AE$1,"-",IFERROR(IF(DATEDIF('Base de données'!$A2551,U$1,"d")&lt;&gt;0,"",'Base de données'!$B2551),""))</f>
        <v/>
      </c>
      <c r="V2551" s="39" t="str">
        <f>IF(V$1&gt;$AE$1,"-",IFERROR(IF(DATEDIF('Base de données'!$A2551,V$1,"d")&lt;&gt;0,"",'Base de données'!$B2551),""))</f>
        <v/>
      </c>
      <c r="W2551" s="34"/>
      <c r="X2551" s="30" t="str">
        <f>'Base de données'!$C2551&amp;" "&amp;'Base de données'!$D2551</f>
        <v>Aubry Georges</v>
      </c>
      <c r="Y2551" s="31">
        <f>COUNTIF('Base de données'!$B:$B,'Base de données'!$B2551)</f>
        <v>12</v>
      </c>
      <c r="AA2551" s="87" cm="1">
        <f t="array" aca="1" ref="AA2551" ca="1">INDIRECT("'Base de données'!A" &amp; ROW(Y2551))</f>
        <v>45931</v>
      </c>
      <c r="AB2551" s="51" t="str" cm="1">
        <f t="array" aca="1" ref="AB2551" ca="1">INDIRECT("'Base de données'!B" &amp; ROW(Z2551))</f>
        <v>X43EK</v>
      </c>
    </row>
    <row r="2552" spans="1:28" x14ac:dyDescent="0.3">
      <c r="A2552" s="41" t="str">
        <f ca="1">IF(IF(AND($B2552&lt;&gt;"-",$B2552=$E2552),"Entrée et sortie","-")="Entrée et sortie",'Base de données'!$B2552,"-")</f>
        <v>-</v>
      </c>
      <c r="B2552" s="41" t="str">
        <f t="shared" ca="1" si="159"/>
        <v>-</v>
      </c>
      <c r="C2552" s="41" t="str">
        <f t="shared" ca="1" si="160"/>
        <v>-</v>
      </c>
      <c r="D2552" s="41" t="str">
        <f>IF($F2552="sortie en cours d'année",'Base de données'!$B2552,"-")</f>
        <v>-</v>
      </c>
      <c r="E2552" s="41" t="str">
        <f>IF($H2552="entrée en cours d'année",'Base de données'!$B2552,"-")</f>
        <v>-</v>
      </c>
      <c r="F2552" s="37" t="str">
        <f t="shared" si="157"/>
        <v/>
      </c>
      <c r="G2552" s="37" t="str">
        <f>IF($J2552="mouvement",_xlfn.XLOOKUP('Base de données'!$B2552,$V:$V,$V:$V,0),"")</f>
        <v/>
      </c>
      <c r="H2552" s="37" t="str">
        <f t="shared" si="158"/>
        <v/>
      </c>
      <c r="I2552" s="37" t="str">
        <f>IF($J2552="mouvement",_xlfn.XLOOKUP('Base de données'!$B2552,$K:$K,$K:$K,0),"")</f>
        <v/>
      </c>
      <c r="J2552" s="38" t="str">
        <f>IF(AND(Y2552&lt;&gt;MAX(Y:Y),COUNTIF(K2552:V2552,'Base de données'!$B2552)&gt;0),"mouvement","")</f>
        <v/>
      </c>
      <c r="K2552" s="39" t="str">
        <f>IF(K$1&gt;$AE$1,"-",IFERROR(IF(DATEDIF('Base de données'!$A2552,K$1,"d")&lt;&gt;0,"",'Base de données'!$B2552),""))</f>
        <v/>
      </c>
      <c r="L2552" s="39" t="str">
        <f>IF(L$1&gt;$AE$1,"-",IFERROR(IF(DATEDIF('Base de données'!$A2552,L$1,"d")&lt;&gt;0,"",'Base de données'!$B2552),""))</f>
        <v/>
      </c>
      <c r="M2552" s="39" t="str">
        <f>IF(M$1&gt;$AE$1,"-",IFERROR(IF(DATEDIF('Base de données'!$A2552,M$1,"d")&lt;&gt;0,"",'Base de données'!$B2552),""))</f>
        <v/>
      </c>
      <c r="N2552" s="39" t="str">
        <f>IF(N$1&gt;$AE$1,"-",IFERROR(IF(DATEDIF('Base de données'!$A2552,N$1,"d")&lt;&gt;0,"",'Base de données'!$B2552),""))</f>
        <v/>
      </c>
      <c r="O2552" s="39" t="str">
        <f>IF(O$1&gt;$AE$1,"-",IFERROR(IF(DATEDIF('Base de données'!$A2552,O$1,"d")&lt;&gt;0,"",'Base de données'!$B2552),""))</f>
        <v/>
      </c>
      <c r="P2552" s="39" t="str">
        <f>IF(P$1&gt;$AE$1,"-",IFERROR(IF(DATEDIF('Base de données'!$A2552,P$1,"d")&lt;&gt;0,"",'Base de données'!$B2552),""))</f>
        <v/>
      </c>
      <c r="Q2552" s="39" t="str">
        <f>IF(Q$1&gt;$AE$1,"-",IFERROR(IF(DATEDIF('Base de données'!$A2552,Q$1,"d")&lt;&gt;0,"",'Base de données'!$B2552),""))</f>
        <v/>
      </c>
      <c r="R2552" s="39" t="str">
        <f>IF(R$1&gt;$AE$1,"-",IFERROR(IF(DATEDIF('Base de données'!$A2552,R$1,"d")&lt;&gt;0,"",'Base de données'!$B2552),""))</f>
        <v/>
      </c>
      <c r="S2552" s="39" t="str">
        <f>IF(S$1&gt;$AE$1,"-",IFERROR(IF(DATEDIF('Base de données'!$A2552,S$1,"d")&lt;&gt;0,"",'Base de données'!$B2552),""))</f>
        <v/>
      </c>
      <c r="T2552" s="39" t="str">
        <f>IF(T$1&gt;$AE$1,"-",IFERROR(IF(DATEDIF('Base de données'!$A2552,T$1,"d")&lt;&gt;0,"",'Base de données'!$B2552),""))</f>
        <v>IDCZB</v>
      </c>
      <c r="U2552" s="39" t="str">
        <f>IF(U$1&gt;$AE$1,"-",IFERROR(IF(DATEDIF('Base de données'!$A2552,U$1,"d")&lt;&gt;0,"",'Base de données'!$B2552),""))</f>
        <v/>
      </c>
      <c r="V2552" s="39" t="str">
        <f>IF(V$1&gt;$AE$1,"-",IFERROR(IF(DATEDIF('Base de données'!$A2552,V$1,"d")&lt;&gt;0,"",'Base de données'!$B2552),""))</f>
        <v/>
      </c>
      <c r="W2552" s="34"/>
      <c r="X2552" s="30" t="str">
        <f>'Base de données'!$C2552&amp;" "&amp;'Base de données'!$D2552</f>
        <v>Pages Emmanuel</v>
      </c>
      <c r="Y2552" s="31">
        <f>COUNTIF('Base de données'!$B:$B,'Base de données'!$B2552)</f>
        <v>12</v>
      </c>
      <c r="AA2552" s="87" cm="1">
        <f t="array" aca="1" ref="AA2552" ca="1">INDIRECT("'Base de données'!A" &amp; ROW(Y2552))</f>
        <v>45931</v>
      </c>
      <c r="AB2552" s="51" t="str" cm="1">
        <f t="array" aca="1" ref="AB2552" ca="1">INDIRECT("'Base de données'!B" &amp; ROW(Z2552))</f>
        <v>IDCZB</v>
      </c>
    </row>
    <row r="2553" spans="1:28" x14ac:dyDescent="0.3">
      <c r="A2553" s="41" t="str">
        <f ca="1">IF(IF(AND($B2553&lt;&gt;"-",$B2553=$E2553),"Entrée et sortie","-")="Entrée et sortie",'Base de données'!$B2553,"-")</f>
        <v>-</v>
      </c>
      <c r="B2553" s="41" t="str">
        <f t="shared" ca="1" si="159"/>
        <v>-</v>
      </c>
      <c r="C2553" s="41" t="str">
        <f t="shared" ca="1" si="160"/>
        <v>-</v>
      </c>
      <c r="D2553" s="41" t="str">
        <f>IF($F2553="sortie en cours d'année",'Base de données'!$B2553,"-")</f>
        <v>-</v>
      </c>
      <c r="E2553" s="41" t="str">
        <f>IF($H2553="entrée en cours d'année",'Base de données'!$B2553,"-")</f>
        <v>-</v>
      </c>
      <c r="F2553" s="37" t="str">
        <f t="shared" si="157"/>
        <v/>
      </c>
      <c r="G2553" s="37" t="str">
        <f>IF($J2553="mouvement",_xlfn.XLOOKUP('Base de données'!$B2553,$V:$V,$V:$V,0),"")</f>
        <v/>
      </c>
      <c r="H2553" s="37" t="str">
        <f t="shared" si="158"/>
        <v/>
      </c>
      <c r="I2553" s="37" t="str">
        <f>IF($J2553="mouvement",_xlfn.XLOOKUP('Base de données'!$B2553,$K:$K,$K:$K,0),"")</f>
        <v/>
      </c>
      <c r="J2553" s="38" t="str">
        <f>IF(AND(Y2553&lt;&gt;MAX(Y:Y),COUNTIF(K2553:V2553,'Base de données'!$B2553)&gt;0),"mouvement","")</f>
        <v/>
      </c>
      <c r="K2553" s="39" t="str">
        <f>IF(K$1&gt;$AE$1,"-",IFERROR(IF(DATEDIF('Base de données'!$A2553,K$1,"d")&lt;&gt;0,"",'Base de données'!$B2553),""))</f>
        <v/>
      </c>
      <c r="L2553" s="39" t="str">
        <f>IF(L$1&gt;$AE$1,"-",IFERROR(IF(DATEDIF('Base de données'!$A2553,L$1,"d")&lt;&gt;0,"",'Base de données'!$B2553),""))</f>
        <v/>
      </c>
      <c r="M2553" s="39" t="str">
        <f>IF(M$1&gt;$AE$1,"-",IFERROR(IF(DATEDIF('Base de données'!$A2553,M$1,"d")&lt;&gt;0,"",'Base de données'!$B2553),""))</f>
        <v/>
      </c>
      <c r="N2553" s="39" t="str">
        <f>IF(N$1&gt;$AE$1,"-",IFERROR(IF(DATEDIF('Base de données'!$A2553,N$1,"d")&lt;&gt;0,"",'Base de données'!$B2553),""))</f>
        <v/>
      </c>
      <c r="O2553" s="39" t="str">
        <f>IF(O$1&gt;$AE$1,"-",IFERROR(IF(DATEDIF('Base de données'!$A2553,O$1,"d")&lt;&gt;0,"",'Base de données'!$B2553),""))</f>
        <v/>
      </c>
      <c r="P2553" s="39" t="str">
        <f>IF(P$1&gt;$AE$1,"-",IFERROR(IF(DATEDIF('Base de données'!$A2553,P$1,"d")&lt;&gt;0,"",'Base de données'!$B2553),""))</f>
        <v/>
      </c>
      <c r="Q2553" s="39" t="str">
        <f>IF(Q$1&gt;$AE$1,"-",IFERROR(IF(DATEDIF('Base de données'!$A2553,Q$1,"d")&lt;&gt;0,"",'Base de données'!$B2553),""))</f>
        <v/>
      </c>
      <c r="R2553" s="39" t="str">
        <f>IF(R$1&gt;$AE$1,"-",IFERROR(IF(DATEDIF('Base de données'!$A2553,R$1,"d")&lt;&gt;0,"",'Base de données'!$B2553),""))</f>
        <v/>
      </c>
      <c r="S2553" s="39" t="str">
        <f>IF(S$1&gt;$AE$1,"-",IFERROR(IF(DATEDIF('Base de données'!$A2553,S$1,"d")&lt;&gt;0,"",'Base de données'!$B2553),""))</f>
        <v/>
      </c>
      <c r="T2553" s="39" t="str">
        <f>IF(T$1&gt;$AE$1,"-",IFERROR(IF(DATEDIF('Base de données'!$A2553,T$1,"d")&lt;&gt;0,"",'Base de données'!$B2553),""))</f>
        <v>WVLRU</v>
      </c>
      <c r="U2553" s="39" t="str">
        <f>IF(U$1&gt;$AE$1,"-",IFERROR(IF(DATEDIF('Base de données'!$A2553,U$1,"d")&lt;&gt;0,"",'Base de données'!$B2553),""))</f>
        <v/>
      </c>
      <c r="V2553" s="39" t="str">
        <f>IF(V$1&gt;$AE$1,"-",IFERROR(IF(DATEDIF('Base de données'!$A2553,V$1,"d")&lt;&gt;0,"",'Base de données'!$B2553),""))</f>
        <v/>
      </c>
      <c r="W2553" s="34"/>
      <c r="X2553" s="30" t="str">
        <f>'Base de données'!$C2553&amp;" "&amp;'Base de données'!$D2553</f>
        <v>Brunet Charles</v>
      </c>
      <c r="Y2553" s="31">
        <f>COUNTIF('Base de données'!$B:$B,'Base de données'!$B2553)</f>
        <v>12</v>
      </c>
      <c r="AA2553" s="87" cm="1">
        <f t="array" aca="1" ref="AA2553" ca="1">INDIRECT("'Base de données'!A" &amp; ROW(Y2553))</f>
        <v>45931</v>
      </c>
      <c r="AB2553" s="51" t="str" cm="1">
        <f t="array" aca="1" ref="AB2553" ca="1">INDIRECT("'Base de données'!B" &amp; ROW(Z2553))</f>
        <v>WVLRU</v>
      </c>
    </row>
    <row r="2554" spans="1:28" x14ac:dyDescent="0.3">
      <c r="A2554" s="41" t="str">
        <f ca="1">IF(IF(AND($B2554&lt;&gt;"-",$B2554=$E2554),"Entrée et sortie","-")="Entrée et sortie",'Base de données'!$B2554,"-")</f>
        <v>-</v>
      </c>
      <c r="B2554" s="41" t="str">
        <f t="shared" ca="1" si="159"/>
        <v>-</v>
      </c>
      <c r="C2554" s="41" t="str">
        <f t="shared" ca="1" si="160"/>
        <v>-</v>
      </c>
      <c r="D2554" s="41" t="str">
        <f>IF($F2554="sortie en cours d'année",'Base de données'!$B2554,"-")</f>
        <v>-</v>
      </c>
      <c r="E2554" s="41" t="str">
        <f>IF($H2554="entrée en cours d'année",'Base de données'!$B2554,"-")</f>
        <v>-</v>
      </c>
      <c r="F2554" s="37" t="str">
        <f t="shared" si="157"/>
        <v/>
      </c>
      <c r="G2554" s="37" t="str">
        <f>IF($J2554="mouvement",_xlfn.XLOOKUP('Base de données'!$B2554,$V:$V,$V:$V,0),"")</f>
        <v/>
      </c>
      <c r="H2554" s="37" t="str">
        <f t="shared" si="158"/>
        <v/>
      </c>
      <c r="I2554" s="37" t="str">
        <f>IF($J2554="mouvement",_xlfn.XLOOKUP('Base de données'!$B2554,$K:$K,$K:$K,0),"")</f>
        <v/>
      </c>
      <c r="J2554" s="38" t="str">
        <f>IF(AND(Y2554&lt;&gt;MAX(Y:Y),COUNTIF(K2554:V2554,'Base de données'!$B2554)&gt;0),"mouvement","")</f>
        <v/>
      </c>
      <c r="K2554" s="39" t="str">
        <f>IF(K$1&gt;$AE$1,"-",IFERROR(IF(DATEDIF('Base de données'!$A2554,K$1,"d")&lt;&gt;0,"",'Base de données'!$B2554),""))</f>
        <v/>
      </c>
      <c r="L2554" s="39" t="str">
        <f>IF(L$1&gt;$AE$1,"-",IFERROR(IF(DATEDIF('Base de données'!$A2554,L$1,"d")&lt;&gt;0,"",'Base de données'!$B2554),""))</f>
        <v/>
      </c>
      <c r="M2554" s="39" t="str">
        <f>IF(M$1&gt;$AE$1,"-",IFERROR(IF(DATEDIF('Base de données'!$A2554,M$1,"d")&lt;&gt;0,"",'Base de données'!$B2554),""))</f>
        <v/>
      </c>
      <c r="N2554" s="39" t="str">
        <f>IF(N$1&gt;$AE$1,"-",IFERROR(IF(DATEDIF('Base de données'!$A2554,N$1,"d")&lt;&gt;0,"",'Base de données'!$B2554),""))</f>
        <v/>
      </c>
      <c r="O2554" s="39" t="str">
        <f>IF(O$1&gt;$AE$1,"-",IFERROR(IF(DATEDIF('Base de données'!$A2554,O$1,"d")&lt;&gt;0,"",'Base de données'!$B2554),""))</f>
        <v/>
      </c>
      <c r="P2554" s="39" t="str">
        <f>IF(P$1&gt;$AE$1,"-",IFERROR(IF(DATEDIF('Base de données'!$A2554,P$1,"d")&lt;&gt;0,"",'Base de données'!$B2554),""))</f>
        <v/>
      </c>
      <c r="Q2554" s="39" t="str">
        <f>IF(Q$1&gt;$AE$1,"-",IFERROR(IF(DATEDIF('Base de données'!$A2554,Q$1,"d")&lt;&gt;0,"",'Base de données'!$B2554),""))</f>
        <v/>
      </c>
      <c r="R2554" s="39" t="str">
        <f>IF(R$1&gt;$AE$1,"-",IFERROR(IF(DATEDIF('Base de données'!$A2554,R$1,"d")&lt;&gt;0,"",'Base de données'!$B2554),""))</f>
        <v/>
      </c>
      <c r="S2554" s="39" t="str">
        <f>IF(S$1&gt;$AE$1,"-",IFERROR(IF(DATEDIF('Base de données'!$A2554,S$1,"d")&lt;&gt;0,"",'Base de données'!$B2554),""))</f>
        <v/>
      </c>
      <c r="T2554" s="39" t="str">
        <f>IF(T$1&gt;$AE$1,"-",IFERROR(IF(DATEDIF('Base de données'!$A2554,T$1,"d")&lt;&gt;0,"",'Base de données'!$B2554),""))</f>
        <v>H1WN8</v>
      </c>
      <c r="U2554" s="39" t="str">
        <f>IF(U$1&gt;$AE$1,"-",IFERROR(IF(DATEDIF('Base de données'!$A2554,U$1,"d")&lt;&gt;0,"",'Base de données'!$B2554),""))</f>
        <v/>
      </c>
      <c r="V2554" s="39" t="str">
        <f>IF(V$1&gt;$AE$1,"-",IFERROR(IF(DATEDIF('Base de données'!$A2554,V$1,"d")&lt;&gt;0,"",'Base de données'!$B2554),""))</f>
        <v/>
      </c>
      <c r="W2554" s="34"/>
      <c r="X2554" s="30" t="str">
        <f>'Base de données'!$C2554&amp;" "&amp;'Base de données'!$D2554</f>
        <v>Colas Claudine</v>
      </c>
      <c r="Y2554" s="31">
        <f>COUNTIF('Base de données'!$B:$B,'Base de données'!$B2554)</f>
        <v>12</v>
      </c>
      <c r="AA2554" s="87" cm="1">
        <f t="array" aca="1" ref="AA2554" ca="1">INDIRECT("'Base de données'!A" &amp; ROW(Y2554))</f>
        <v>45931</v>
      </c>
      <c r="AB2554" s="51" t="str" cm="1">
        <f t="array" aca="1" ref="AB2554" ca="1">INDIRECT("'Base de données'!B" &amp; ROW(Z2554))</f>
        <v>H1WN8</v>
      </c>
    </row>
    <row r="2555" spans="1:28" x14ac:dyDescent="0.3">
      <c r="A2555" s="41" t="str">
        <f ca="1">IF(IF(AND($B2555&lt;&gt;"-",$B2555=$E2555),"Entrée et sortie","-")="Entrée et sortie",'Base de données'!$B2555,"-")</f>
        <v>-</v>
      </c>
      <c r="B2555" s="41" t="str">
        <f t="shared" ca="1" si="159"/>
        <v>-</v>
      </c>
      <c r="C2555" s="41" t="str">
        <f t="shared" ca="1" si="160"/>
        <v>-</v>
      </c>
      <c r="D2555" s="41" t="str">
        <f>IF($F2555="sortie en cours d'année",'Base de données'!$B2555,"-")</f>
        <v>-</v>
      </c>
      <c r="E2555" s="41" t="str">
        <f>IF($H2555="entrée en cours d'année",'Base de données'!$B2555,"-")</f>
        <v>-</v>
      </c>
      <c r="F2555" s="37" t="str">
        <f t="shared" si="157"/>
        <v/>
      </c>
      <c r="G2555" s="37" t="str">
        <f>IF($J2555="mouvement",_xlfn.XLOOKUP('Base de données'!$B2555,$V:$V,$V:$V,0),"")</f>
        <v/>
      </c>
      <c r="H2555" s="37" t="str">
        <f t="shared" si="158"/>
        <v/>
      </c>
      <c r="I2555" s="37" t="str">
        <f>IF($J2555="mouvement",_xlfn.XLOOKUP('Base de données'!$B2555,$K:$K,$K:$K,0),"")</f>
        <v/>
      </c>
      <c r="J2555" s="38" t="str">
        <f>IF(AND(Y2555&lt;&gt;MAX(Y:Y),COUNTIF(K2555:V2555,'Base de données'!$B2555)&gt;0),"mouvement","")</f>
        <v/>
      </c>
      <c r="K2555" s="39" t="str">
        <f>IF(K$1&gt;$AE$1,"-",IFERROR(IF(DATEDIF('Base de données'!$A2555,K$1,"d")&lt;&gt;0,"",'Base de données'!$B2555),""))</f>
        <v/>
      </c>
      <c r="L2555" s="39" t="str">
        <f>IF(L$1&gt;$AE$1,"-",IFERROR(IF(DATEDIF('Base de données'!$A2555,L$1,"d")&lt;&gt;0,"",'Base de données'!$B2555),""))</f>
        <v/>
      </c>
      <c r="M2555" s="39" t="str">
        <f>IF(M$1&gt;$AE$1,"-",IFERROR(IF(DATEDIF('Base de données'!$A2555,M$1,"d")&lt;&gt;0,"",'Base de données'!$B2555),""))</f>
        <v/>
      </c>
      <c r="N2555" s="39" t="str">
        <f>IF(N$1&gt;$AE$1,"-",IFERROR(IF(DATEDIF('Base de données'!$A2555,N$1,"d")&lt;&gt;0,"",'Base de données'!$B2555),""))</f>
        <v/>
      </c>
      <c r="O2555" s="39" t="str">
        <f>IF(O$1&gt;$AE$1,"-",IFERROR(IF(DATEDIF('Base de données'!$A2555,O$1,"d")&lt;&gt;0,"",'Base de données'!$B2555),""))</f>
        <v/>
      </c>
      <c r="P2555" s="39" t="str">
        <f>IF(P$1&gt;$AE$1,"-",IFERROR(IF(DATEDIF('Base de données'!$A2555,P$1,"d")&lt;&gt;0,"",'Base de données'!$B2555),""))</f>
        <v/>
      </c>
      <c r="Q2555" s="39" t="str">
        <f>IF(Q$1&gt;$AE$1,"-",IFERROR(IF(DATEDIF('Base de données'!$A2555,Q$1,"d")&lt;&gt;0,"",'Base de données'!$B2555),""))</f>
        <v/>
      </c>
      <c r="R2555" s="39" t="str">
        <f>IF(R$1&gt;$AE$1,"-",IFERROR(IF(DATEDIF('Base de données'!$A2555,R$1,"d")&lt;&gt;0,"",'Base de données'!$B2555),""))</f>
        <v/>
      </c>
      <c r="S2555" s="39" t="str">
        <f>IF(S$1&gt;$AE$1,"-",IFERROR(IF(DATEDIF('Base de données'!$A2555,S$1,"d")&lt;&gt;0,"",'Base de données'!$B2555),""))</f>
        <v/>
      </c>
      <c r="T2555" s="39" t="str">
        <f>IF(T$1&gt;$AE$1,"-",IFERROR(IF(DATEDIF('Base de données'!$A2555,T$1,"d")&lt;&gt;0,"",'Base de données'!$B2555),""))</f>
        <v>61344</v>
      </c>
      <c r="U2555" s="39" t="str">
        <f>IF(U$1&gt;$AE$1,"-",IFERROR(IF(DATEDIF('Base de données'!$A2555,U$1,"d")&lt;&gt;0,"",'Base de données'!$B2555),""))</f>
        <v/>
      </c>
      <c r="V2555" s="39" t="str">
        <f>IF(V$1&gt;$AE$1,"-",IFERROR(IF(DATEDIF('Base de données'!$A2555,V$1,"d")&lt;&gt;0,"",'Base de données'!$B2555),""))</f>
        <v/>
      </c>
      <c r="W2555" s="34"/>
      <c r="X2555" s="30" t="str">
        <f>'Base de données'!$C2555&amp;" "&amp;'Base de données'!$D2555</f>
        <v>De Oliveira Benoît</v>
      </c>
      <c r="Y2555" s="31">
        <f>COUNTIF('Base de données'!$B:$B,'Base de données'!$B2555)</f>
        <v>12</v>
      </c>
      <c r="AA2555" s="87" cm="1">
        <f t="array" aca="1" ref="AA2555" ca="1">INDIRECT("'Base de données'!A" &amp; ROW(Y2555))</f>
        <v>45931</v>
      </c>
      <c r="AB2555" s="51" t="str" cm="1">
        <f t="array" aca="1" ref="AB2555" ca="1">INDIRECT("'Base de données'!B" &amp; ROW(Z2555))</f>
        <v>61344</v>
      </c>
    </row>
    <row r="2556" spans="1:28" x14ac:dyDescent="0.3">
      <c r="A2556" s="41" t="str">
        <f ca="1">IF(IF(AND($B2556&lt;&gt;"-",$B2556=$E2556),"Entrée et sortie","-")="Entrée et sortie",'Base de données'!$B2556,"-")</f>
        <v>-</v>
      </c>
      <c r="B2556" s="41" t="str">
        <f t="shared" ca="1" si="159"/>
        <v>-</v>
      </c>
      <c r="C2556" s="41" t="str">
        <f t="shared" ca="1" si="160"/>
        <v>-</v>
      </c>
      <c r="D2556" s="41" t="str">
        <f>IF($F2556="sortie en cours d'année",'Base de données'!$B2556,"-")</f>
        <v>-</v>
      </c>
      <c r="E2556" s="41" t="str">
        <f>IF($H2556="entrée en cours d'année",'Base de données'!$B2556,"-")</f>
        <v>-</v>
      </c>
      <c r="F2556" s="37" t="str">
        <f t="shared" si="157"/>
        <v/>
      </c>
      <c r="G2556" s="37" t="str">
        <f>IF($J2556="mouvement",_xlfn.XLOOKUP('Base de données'!$B2556,$V:$V,$V:$V,0),"")</f>
        <v/>
      </c>
      <c r="H2556" s="37" t="str">
        <f t="shared" si="158"/>
        <v/>
      </c>
      <c r="I2556" s="37" t="str">
        <f>IF($J2556="mouvement",_xlfn.XLOOKUP('Base de données'!$B2556,$K:$K,$K:$K,0),"")</f>
        <v/>
      </c>
      <c r="J2556" s="38" t="str">
        <f>IF(AND(Y2556&lt;&gt;MAX(Y:Y),COUNTIF(K2556:V2556,'Base de données'!$B2556)&gt;0),"mouvement","")</f>
        <v/>
      </c>
      <c r="K2556" s="39" t="str">
        <f>IF(K$1&gt;$AE$1,"-",IFERROR(IF(DATEDIF('Base de données'!$A2556,K$1,"d")&lt;&gt;0,"",'Base de données'!$B2556),""))</f>
        <v/>
      </c>
      <c r="L2556" s="39" t="str">
        <f>IF(L$1&gt;$AE$1,"-",IFERROR(IF(DATEDIF('Base de données'!$A2556,L$1,"d")&lt;&gt;0,"",'Base de données'!$B2556),""))</f>
        <v/>
      </c>
      <c r="M2556" s="39" t="str">
        <f>IF(M$1&gt;$AE$1,"-",IFERROR(IF(DATEDIF('Base de données'!$A2556,M$1,"d")&lt;&gt;0,"",'Base de données'!$B2556),""))</f>
        <v/>
      </c>
      <c r="N2556" s="39" t="str">
        <f>IF(N$1&gt;$AE$1,"-",IFERROR(IF(DATEDIF('Base de données'!$A2556,N$1,"d")&lt;&gt;0,"",'Base de données'!$B2556),""))</f>
        <v/>
      </c>
      <c r="O2556" s="39" t="str">
        <f>IF(O$1&gt;$AE$1,"-",IFERROR(IF(DATEDIF('Base de données'!$A2556,O$1,"d")&lt;&gt;0,"",'Base de données'!$B2556),""))</f>
        <v/>
      </c>
      <c r="P2556" s="39" t="str">
        <f>IF(P$1&gt;$AE$1,"-",IFERROR(IF(DATEDIF('Base de données'!$A2556,P$1,"d")&lt;&gt;0,"",'Base de données'!$B2556),""))</f>
        <v/>
      </c>
      <c r="Q2556" s="39" t="str">
        <f>IF(Q$1&gt;$AE$1,"-",IFERROR(IF(DATEDIF('Base de données'!$A2556,Q$1,"d")&lt;&gt;0,"",'Base de données'!$B2556),""))</f>
        <v/>
      </c>
      <c r="R2556" s="39" t="str">
        <f>IF(R$1&gt;$AE$1,"-",IFERROR(IF(DATEDIF('Base de données'!$A2556,R$1,"d")&lt;&gt;0,"",'Base de données'!$B2556),""))</f>
        <v/>
      </c>
      <c r="S2556" s="39" t="str">
        <f>IF(S$1&gt;$AE$1,"-",IFERROR(IF(DATEDIF('Base de données'!$A2556,S$1,"d")&lt;&gt;0,"",'Base de données'!$B2556),""))</f>
        <v/>
      </c>
      <c r="T2556" s="39" t="str">
        <f>IF(T$1&gt;$AE$1,"-",IFERROR(IF(DATEDIF('Base de données'!$A2556,T$1,"d")&lt;&gt;0,"",'Base de données'!$B2556),""))</f>
        <v>7SPGI</v>
      </c>
      <c r="U2556" s="39" t="str">
        <f>IF(U$1&gt;$AE$1,"-",IFERROR(IF(DATEDIF('Base de données'!$A2556,U$1,"d")&lt;&gt;0,"",'Base de données'!$B2556),""))</f>
        <v/>
      </c>
      <c r="V2556" s="39" t="str">
        <f>IF(V$1&gt;$AE$1,"-",IFERROR(IF(DATEDIF('Base de données'!$A2556,V$1,"d")&lt;&gt;0,"",'Base de données'!$B2556),""))</f>
        <v/>
      </c>
      <c r="W2556" s="34"/>
      <c r="X2556" s="30" t="str">
        <f>'Base de données'!$C2556&amp;" "&amp;'Base de données'!$D2556</f>
        <v>Rossi René</v>
      </c>
      <c r="Y2556" s="31">
        <f>COUNTIF('Base de données'!$B:$B,'Base de données'!$B2556)</f>
        <v>12</v>
      </c>
      <c r="AA2556" s="87" cm="1">
        <f t="array" aca="1" ref="AA2556" ca="1">INDIRECT("'Base de données'!A" &amp; ROW(Y2556))</f>
        <v>45931</v>
      </c>
      <c r="AB2556" s="51" t="str" cm="1">
        <f t="array" aca="1" ref="AB2556" ca="1">INDIRECT("'Base de données'!B" &amp; ROW(Z2556))</f>
        <v>7SPGI</v>
      </c>
    </row>
    <row r="2557" spans="1:28" x14ac:dyDescent="0.3">
      <c r="A2557" s="41" t="str">
        <f ca="1">IF(IF(AND($B2557&lt;&gt;"-",$B2557=$E2557),"Entrée et sortie","-")="Entrée et sortie",'Base de données'!$B2557,"-")</f>
        <v>-</v>
      </c>
      <c r="B2557" s="41" t="str">
        <f t="shared" ca="1" si="159"/>
        <v>-</v>
      </c>
      <c r="C2557" s="41" t="str">
        <f t="shared" ca="1" si="160"/>
        <v>-</v>
      </c>
      <c r="D2557" s="41" t="str">
        <f>IF($F2557="sortie en cours d'année",'Base de données'!$B2557,"-")</f>
        <v>-</v>
      </c>
      <c r="E2557" s="41" t="str">
        <f>IF($H2557="entrée en cours d'année",'Base de données'!$B2557,"-")</f>
        <v>-</v>
      </c>
      <c r="F2557" s="37" t="str">
        <f t="shared" si="157"/>
        <v/>
      </c>
      <c r="G2557" s="37" t="str">
        <f>IF($J2557="mouvement",_xlfn.XLOOKUP('Base de données'!$B2557,$V:$V,$V:$V,0),"")</f>
        <v/>
      </c>
      <c r="H2557" s="37" t="str">
        <f t="shared" si="158"/>
        <v/>
      </c>
      <c r="I2557" s="37" t="str">
        <f>IF($J2557="mouvement",_xlfn.XLOOKUP('Base de données'!$B2557,$K:$K,$K:$K,0),"")</f>
        <v/>
      </c>
      <c r="J2557" s="38" t="str">
        <f>IF(AND(Y2557&lt;&gt;MAX(Y:Y),COUNTIF(K2557:V2557,'Base de données'!$B2557)&gt;0),"mouvement","")</f>
        <v/>
      </c>
      <c r="K2557" s="39" t="str">
        <f>IF(K$1&gt;$AE$1,"-",IFERROR(IF(DATEDIF('Base de données'!$A2557,K$1,"d")&lt;&gt;0,"",'Base de données'!$B2557),""))</f>
        <v/>
      </c>
      <c r="L2557" s="39" t="str">
        <f>IF(L$1&gt;$AE$1,"-",IFERROR(IF(DATEDIF('Base de données'!$A2557,L$1,"d")&lt;&gt;0,"",'Base de données'!$B2557),""))</f>
        <v/>
      </c>
      <c r="M2557" s="39" t="str">
        <f>IF(M$1&gt;$AE$1,"-",IFERROR(IF(DATEDIF('Base de données'!$A2557,M$1,"d")&lt;&gt;0,"",'Base de données'!$B2557),""))</f>
        <v/>
      </c>
      <c r="N2557" s="39" t="str">
        <f>IF(N$1&gt;$AE$1,"-",IFERROR(IF(DATEDIF('Base de données'!$A2557,N$1,"d")&lt;&gt;0,"",'Base de données'!$B2557),""))</f>
        <v/>
      </c>
      <c r="O2557" s="39" t="str">
        <f>IF(O$1&gt;$AE$1,"-",IFERROR(IF(DATEDIF('Base de données'!$A2557,O$1,"d")&lt;&gt;0,"",'Base de données'!$B2557),""))</f>
        <v/>
      </c>
      <c r="P2557" s="39" t="str">
        <f>IF(P$1&gt;$AE$1,"-",IFERROR(IF(DATEDIF('Base de données'!$A2557,P$1,"d")&lt;&gt;0,"",'Base de données'!$B2557),""))</f>
        <v/>
      </c>
      <c r="Q2557" s="39" t="str">
        <f>IF(Q$1&gt;$AE$1,"-",IFERROR(IF(DATEDIF('Base de données'!$A2557,Q$1,"d")&lt;&gt;0,"",'Base de données'!$B2557),""))</f>
        <v/>
      </c>
      <c r="R2557" s="39" t="str">
        <f>IF(R$1&gt;$AE$1,"-",IFERROR(IF(DATEDIF('Base de données'!$A2557,R$1,"d")&lt;&gt;0,"",'Base de données'!$B2557),""))</f>
        <v/>
      </c>
      <c r="S2557" s="39" t="str">
        <f>IF(S$1&gt;$AE$1,"-",IFERROR(IF(DATEDIF('Base de données'!$A2557,S$1,"d")&lt;&gt;0,"",'Base de données'!$B2557),""))</f>
        <v/>
      </c>
      <c r="T2557" s="39" t="str">
        <f>IF(T$1&gt;$AE$1,"-",IFERROR(IF(DATEDIF('Base de données'!$A2557,T$1,"d")&lt;&gt;0,"",'Base de données'!$B2557),""))</f>
        <v>E3HIK</v>
      </c>
      <c r="U2557" s="39" t="str">
        <f>IF(U$1&gt;$AE$1,"-",IFERROR(IF(DATEDIF('Base de données'!$A2557,U$1,"d")&lt;&gt;0,"",'Base de données'!$B2557),""))</f>
        <v/>
      </c>
      <c r="V2557" s="39" t="str">
        <f>IF(V$1&gt;$AE$1,"-",IFERROR(IF(DATEDIF('Base de données'!$A2557,V$1,"d")&lt;&gt;0,"",'Base de données'!$B2557),""))</f>
        <v/>
      </c>
      <c r="W2557" s="34"/>
      <c r="X2557" s="30" t="str">
        <f>'Base de données'!$C2557&amp;" "&amp;'Base de données'!$D2557</f>
        <v>Marin Éric</v>
      </c>
      <c r="Y2557" s="31">
        <f>COUNTIF('Base de données'!$B:$B,'Base de données'!$B2557)</f>
        <v>12</v>
      </c>
      <c r="AA2557" s="87" cm="1">
        <f t="array" aca="1" ref="AA2557" ca="1">INDIRECT("'Base de données'!A" &amp; ROW(Y2557))</f>
        <v>45931</v>
      </c>
      <c r="AB2557" s="51" t="str" cm="1">
        <f t="array" aca="1" ref="AB2557" ca="1">INDIRECT("'Base de données'!B" &amp; ROW(Z2557))</f>
        <v>E3HIK</v>
      </c>
    </row>
    <row r="2558" spans="1:28" x14ac:dyDescent="0.3">
      <c r="A2558" s="41" t="str">
        <f ca="1">IF(IF(AND($B2558&lt;&gt;"-",$B2558=$E2558),"Entrée et sortie","-")="Entrée et sortie",'Base de données'!$B2558,"-")</f>
        <v>-</v>
      </c>
      <c r="B2558" s="41" t="str">
        <f t="shared" ca="1" si="159"/>
        <v>-</v>
      </c>
      <c r="C2558" s="41" t="str">
        <f t="shared" ca="1" si="160"/>
        <v>-</v>
      </c>
      <c r="D2558" s="41" t="str">
        <f>IF($F2558="sortie en cours d'année",'Base de données'!$B2558,"-")</f>
        <v>-</v>
      </c>
      <c r="E2558" s="41" t="str">
        <f>IF($H2558="entrée en cours d'année",'Base de données'!$B2558,"-")</f>
        <v>-</v>
      </c>
      <c r="F2558" s="37" t="str">
        <f t="shared" si="157"/>
        <v/>
      </c>
      <c r="G2558" s="37" t="str">
        <f>IF($J2558="mouvement",_xlfn.XLOOKUP('Base de données'!$B2558,$V:$V,$V:$V,0),"")</f>
        <v/>
      </c>
      <c r="H2558" s="37" t="str">
        <f t="shared" si="158"/>
        <v/>
      </c>
      <c r="I2558" s="37" t="str">
        <f>IF($J2558="mouvement",_xlfn.XLOOKUP('Base de données'!$B2558,$K:$K,$K:$K,0),"")</f>
        <v/>
      </c>
      <c r="J2558" s="38" t="str">
        <f>IF(AND(Y2558&lt;&gt;MAX(Y:Y),COUNTIF(K2558:V2558,'Base de données'!$B2558)&gt;0),"mouvement","")</f>
        <v/>
      </c>
      <c r="K2558" s="39" t="str">
        <f>IF(K$1&gt;$AE$1,"-",IFERROR(IF(DATEDIF('Base de données'!$A2558,K$1,"d")&lt;&gt;0,"",'Base de données'!$B2558),""))</f>
        <v/>
      </c>
      <c r="L2558" s="39" t="str">
        <f>IF(L$1&gt;$AE$1,"-",IFERROR(IF(DATEDIF('Base de données'!$A2558,L$1,"d")&lt;&gt;0,"",'Base de données'!$B2558),""))</f>
        <v/>
      </c>
      <c r="M2558" s="39" t="str">
        <f>IF(M$1&gt;$AE$1,"-",IFERROR(IF(DATEDIF('Base de données'!$A2558,M$1,"d")&lt;&gt;0,"",'Base de données'!$B2558),""))</f>
        <v/>
      </c>
      <c r="N2558" s="39" t="str">
        <f>IF(N$1&gt;$AE$1,"-",IFERROR(IF(DATEDIF('Base de données'!$A2558,N$1,"d")&lt;&gt;0,"",'Base de données'!$B2558),""))</f>
        <v/>
      </c>
      <c r="O2558" s="39" t="str">
        <f>IF(O$1&gt;$AE$1,"-",IFERROR(IF(DATEDIF('Base de données'!$A2558,O$1,"d")&lt;&gt;0,"",'Base de données'!$B2558),""))</f>
        <v/>
      </c>
      <c r="P2558" s="39" t="str">
        <f>IF(P$1&gt;$AE$1,"-",IFERROR(IF(DATEDIF('Base de données'!$A2558,P$1,"d")&lt;&gt;0,"",'Base de données'!$B2558),""))</f>
        <v/>
      </c>
      <c r="Q2558" s="39" t="str">
        <f>IF(Q$1&gt;$AE$1,"-",IFERROR(IF(DATEDIF('Base de données'!$A2558,Q$1,"d")&lt;&gt;0,"",'Base de données'!$B2558),""))</f>
        <v/>
      </c>
      <c r="R2558" s="39" t="str">
        <f>IF(R$1&gt;$AE$1,"-",IFERROR(IF(DATEDIF('Base de données'!$A2558,R$1,"d")&lt;&gt;0,"",'Base de données'!$B2558),""))</f>
        <v/>
      </c>
      <c r="S2558" s="39" t="str">
        <f>IF(S$1&gt;$AE$1,"-",IFERROR(IF(DATEDIF('Base de données'!$A2558,S$1,"d")&lt;&gt;0,"",'Base de données'!$B2558),""))</f>
        <v/>
      </c>
      <c r="T2558" s="39" t="str">
        <f>IF(T$1&gt;$AE$1,"-",IFERROR(IF(DATEDIF('Base de données'!$A2558,T$1,"d")&lt;&gt;0,"",'Base de données'!$B2558),""))</f>
        <v>LPLFA</v>
      </c>
      <c r="U2558" s="39" t="str">
        <f>IF(U$1&gt;$AE$1,"-",IFERROR(IF(DATEDIF('Base de données'!$A2558,U$1,"d")&lt;&gt;0,"",'Base de données'!$B2558),""))</f>
        <v/>
      </c>
      <c r="V2558" s="39" t="str">
        <f>IF(V$1&gt;$AE$1,"-",IFERROR(IF(DATEDIF('Base de données'!$A2558,V$1,"d")&lt;&gt;0,"",'Base de données'!$B2558),""))</f>
        <v/>
      </c>
      <c r="W2558" s="34"/>
      <c r="X2558" s="30" t="str">
        <f>'Base de données'!$C2558&amp;" "&amp;'Base de données'!$D2558</f>
        <v>Étienne René</v>
      </c>
      <c r="Y2558" s="31">
        <f>COUNTIF('Base de données'!$B:$B,'Base de données'!$B2558)</f>
        <v>12</v>
      </c>
      <c r="AA2558" s="87" cm="1">
        <f t="array" aca="1" ref="AA2558" ca="1">INDIRECT("'Base de données'!A" &amp; ROW(Y2558))</f>
        <v>45931</v>
      </c>
      <c r="AB2558" s="51" t="str" cm="1">
        <f t="array" aca="1" ref="AB2558" ca="1">INDIRECT("'Base de données'!B" &amp; ROW(Z2558))</f>
        <v>LPLFA</v>
      </c>
    </row>
    <row r="2559" spans="1:28" x14ac:dyDescent="0.3">
      <c r="A2559" s="41" t="str">
        <f ca="1">IF(IF(AND($B2559&lt;&gt;"-",$B2559=$E2559),"Entrée et sortie","-")="Entrée et sortie",'Base de données'!$B2559,"-")</f>
        <v>-</v>
      </c>
      <c r="B2559" s="41" t="str">
        <f t="shared" ca="1" si="159"/>
        <v>-</v>
      </c>
      <c r="C2559" s="41" t="str">
        <f t="shared" ca="1" si="160"/>
        <v>-</v>
      </c>
      <c r="D2559" s="41" t="str">
        <f>IF($F2559="sortie en cours d'année",'Base de données'!$B2559,"-")</f>
        <v>-</v>
      </c>
      <c r="E2559" s="41" t="str">
        <f>IF($H2559="entrée en cours d'année",'Base de données'!$B2559,"-")</f>
        <v>-</v>
      </c>
      <c r="F2559" s="37" t="str">
        <f t="shared" si="157"/>
        <v/>
      </c>
      <c r="G2559" s="37" t="str">
        <f>IF($J2559="mouvement",_xlfn.XLOOKUP('Base de données'!$B2559,$V:$V,$V:$V,0),"")</f>
        <v/>
      </c>
      <c r="H2559" s="37" t="str">
        <f t="shared" si="158"/>
        <v/>
      </c>
      <c r="I2559" s="37" t="str">
        <f>IF($J2559="mouvement",_xlfn.XLOOKUP('Base de données'!$B2559,$K:$K,$K:$K,0),"")</f>
        <v/>
      </c>
      <c r="J2559" s="38" t="str">
        <f>IF(AND(Y2559&lt;&gt;MAX(Y:Y),COUNTIF(K2559:V2559,'Base de données'!$B2559)&gt;0),"mouvement","")</f>
        <v/>
      </c>
      <c r="K2559" s="39" t="str">
        <f>IF(K$1&gt;$AE$1,"-",IFERROR(IF(DATEDIF('Base de données'!$A2559,K$1,"d")&lt;&gt;0,"",'Base de données'!$B2559),""))</f>
        <v/>
      </c>
      <c r="L2559" s="39" t="str">
        <f>IF(L$1&gt;$AE$1,"-",IFERROR(IF(DATEDIF('Base de données'!$A2559,L$1,"d")&lt;&gt;0,"",'Base de données'!$B2559),""))</f>
        <v/>
      </c>
      <c r="M2559" s="39" t="str">
        <f>IF(M$1&gt;$AE$1,"-",IFERROR(IF(DATEDIF('Base de données'!$A2559,M$1,"d")&lt;&gt;0,"",'Base de données'!$B2559),""))</f>
        <v/>
      </c>
      <c r="N2559" s="39" t="str">
        <f>IF(N$1&gt;$AE$1,"-",IFERROR(IF(DATEDIF('Base de données'!$A2559,N$1,"d")&lt;&gt;0,"",'Base de données'!$B2559),""))</f>
        <v/>
      </c>
      <c r="O2559" s="39" t="str">
        <f>IF(O$1&gt;$AE$1,"-",IFERROR(IF(DATEDIF('Base de données'!$A2559,O$1,"d")&lt;&gt;0,"",'Base de données'!$B2559),""))</f>
        <v/>
      </c>
      <c r="P2559" s="39" t="str">
        <f>IF(P$1&gt;$AE$1,"-",IFERROR(IF(DATEDIF('Base de données'!$A2559,P$1,"d")&lt;&gt;0,"",'Base de données'!$B2559),""))</f>
        <v/>
      </c>
      <c r="Q2559" s="39" t="str">
        <f>IF(Q$1&gt;$AE$1,"-",IFERROR(IF(DATEDIF('Base de données'!$A2559,Q$1,"d")&lt;&gt;0,"",'Base de données'!$B2559),""))</f>
        <v/>
      </c>
      <c r="R2559" s="39" t="str">
        <f>IF(R$1&gt;$AE$1,"-",IFERROR(IF(DATEDIF('Base de données'!$A2559,R$1,"d")&lt;&gt;0,"",'Base de données'!$B2559),""))</f>
        <v/>
      </c>
      <c r="S2559" s="39" t="str">
        <f>IF(S$1&gt;$AE$1,"-",IFERROR(IF(DATEDIF('Base de données'!$A2559,S$1,"d")&lt;&gt;0,"",'Base de données'!$B2559),""))</f>
        <v/>
      </c>
      <c r="T2559" s="39" t="str">
        <f>IF(T$1&gt;$AE$1,"-",IFERROR(IF(DATEDIF('Base de données'!$A2559,T$1,"d")&lt;&gt;0,"",'Base de données'!$B2559),""))</f>
        <v>ZDPI3</v>
      </c>
      <c r="U2559" s="39" t="str">
        <f>IF(U$1&gt;$AE$1,"-",IFERROR(IF(DATEDIF('Base de données'!$A2559,U$1,"d")&lt;&gt;0,"",'Base de données'!$B2559),""))</f>
        <v/>
      </c>
      <c r="V2559" s="39" t="str">
        <f>IF(V$1&gt;$AE$1,"-",IFERROR(IF(DATEDIF('Base de données'!$A2559,V$1,"d")&lt;&gt;0,"",'Base de données'!$B2559),""))</f>
        <v/>
      </c>
      <c r="W2559" s="34"/>
      <c r="X2559" s="30" t="str">
        <f>'Base de données'!$C2559&amp;" "&amp;'Base de données'!$D2559</f>
        <v>Martin Jeannine</v>
      </c>
      <c r="Y2559" s="31">
        <f>COUNTIF('Base de données'!$B:$B,'Base de données'!$B2559)</f>
        <v>12</v>
      </c>
      <c r="AA2559" s="87" cm="1">
        <f t="array" aca="1" ref="AA2559" ca="1">INDIRECT("'Base de données'!A" &amp; ROW(Y2559))</f>
        <v>45931</v>
      </c>
      <c r="AB2559" s="51" t="str" cm="1">
        <f t="array" aca="1" ref="AB2559" ca="1">INDIRECT("'Base de données'!B" &amp; ROW(Z2559))</f>
        <v>ZDPI3</v>
      </c>
    </row>
    <row r="2560" spans="1:28" x14ac:dyDescent="0.3">
      <c r="A2560" s="41" t="str">
        <f ca="1">IF(IF(AND($B2560&lt;&gt;"-",$B2560=$E2560),"Entrée et sortie","-")="Entrée et sortie",'Base de données'!$B2560,"-")</f>
        <v>-</v>
      </c>
      <c r="B2560" s="41" t="str">
        <f t="shared" ca="1" si="159"/>
        <v>-</v>
      </c>
      <c r="C2560" s="41" t="str">
        <f t="shared" ca="1" si="160"/>
        <v>-</v>
      </c>
      <c r="D2560" s="41" t="str">
        <f>IF($F2560="sortie en cours d'année",'Base de données'!$B2560,"-")</f>
        <v>-</v>
      </c>
      <c r="E2560" s="41" t="str">
        <f>IF($H2560="entrée en cours d'année",'Base de données'!$B2560,"-")</f>
        <v>-</v>
      </c>
      <c r="F2560" s="37" t="str">
        <f t="shared" si="157"/>
        <v/>
      </c>
      <c r="G2560" s="37" t="str">
        <f>IF($J2560="mouvement",_xlfn.XLOOKUP('Base de données'!$B2560,$V:$V,$V:$V,0),"")</f>
        <v/>
      </c>
      <c r="H2560" s="37" t="str">
        <f t="shared" si="158"/>
        <v/>
      </c>
      <c r="I2560" s="37" t="str">
        <f>IF($J2560="mouvement",_xlfn.XLOOKUP('Base de données'!$B2560,$K:$K,$K:$K,0),"")</f>
        <v/>
      </c>
      <c r="J2560" s="38" t="str">
        <f>IF(AND(Y2560&lt;&gt;MAX(Y:Y),COUNTIF(K2560:V2560,'Base de données'!$B2560)&gt;0),"mouvement","")</f>
        <v/>
      </c>
      <c r="K2560" s="39" t="str">
        <f>IF(K$1&gt;$AE$1,"-",IFERROR(IF(DATEDIF('Base de données'!$A2560,K$1,"d")&lt;&gt;0,"",'Base de données'!$B2560),""))</f>
        <v/>
      </c>
      <c r="L2560" s="39" t="str">
        <f>IF(L$1&gt;$AE$1,"-",IFERROR(IF(DATEDIF('Base de données'!$A2560,L$1,"d")&lt;&gt;0,"",'Base de données'!$B2560),""))</f>
        <v/>
      </c>
      <c r="M2560" s="39" t="str">
        <f>IF(M$1&gt;$AE$1,"-",IFERROR(IF(DATEDIF('Base de données'!$A2560,M$1,"d")&lt;&gt;0,"",'Base de données'!$B2560),""))</f>
        <v/>
      </c>
      <c r="N2560" s="39" t="str">
        <f>IF(N$1&gt;$AE$1,"-",IFERROR(IF(DATEDIF('Base de données'!$A2560,N$1,"d")&lt;&gt;0,"",'Base de données'!$B2560),""))</f>
        <v/>
      </c>
      <c r="O2560" s="39" t="str">
        <f>IF(O$1&gt;$AE$1,"-",IFERROR(IF(DATEDIF('Base de données'!$A2560,O$1,"d")&lt;&gt;0,"",'Base de données'!$B2560),""))</f>
        <v/>
      </c>
      <c r="P2560" s="39" t="str">
        <f>IF(P$1&gt;$AE$1,"-",IFERROR(IF(DATEDIF('Base de données'!$A2560,P$1,"d")&lt;&gt;0,"",'Base de données'!$B2560),""))</f>
        <v/>
      </c>
      <c r="Q2560" s="39" t="str">
        <f>IF(Q$1&gt;$AE$1,"-",IFERROR(IF(DATEDIF('Base de données'!$A2560,Q$1,"d")&lt;&gt;0,"",'Base de données'!$B2560),""))</f>
        <v/>
      </c>
      <c r="R2560" s="39" t="str">
        <f>IF(R$1&gt;$AE$1,"-",IFERROR(IF(DATEDIF('Base de données'!$A2560,R$1,"d")&lt;&gt;0,"",'Base de données'!$B2560),""))</f>
        <v/>
      </c>
      <c r="S2560" s="39" t="str">
        <f>IF(S$1&gt;$AE$1,"-",IFERROR(IF(DATEDIF('Base de données'!$A2560,S$1,"d")&lt;&gt;0,"",'Base de données'!$B2560),""))</f>
        <v/>
      </c>
      <c r="T2560" s="39" t="str">
        <f>IF(T$1&gt;$AE$1,"-",IFERROR(IF(DATEDIF('Base de données'!$A2560,T$1,"d")&lt;&gt;0,"",'Base de données'!$B2560),""))</f>
        <v>1N0T3</v>
      </c>
      <c r="U2560" s="39" t="str">
        <f>IF(U$1&gt;$AE$1,"-",IFERROR(IF(DATEDIF('Base de données'!$A2560,U$1,"d")&lt;&gt;0,"",'Base de données'!$B2560),""))</f>
        <v/>
      </c>
      <c r="V2560" s="39" t="str">
        <f>IF(V$1&gt;$AE$1,"-",IFERROR(IF(DATEDIF('Base de données'!$A2560,V$1,"d")&lt;&gt;0,"",'Base de données'!$B2560),""))</f>
        <v/>
      </c>
      <c r="W2560" s="34"/>
      <c r="X2560" s="30" t="str">
        <f>'Base de données'!$C2560&amp;" "&amp;'Base de données'!$D2560</f>
        <v>Lenoir Benjamin</v>
      </c>
      <c r="Y2560" s="31">
        <f>COUNTIF('Base de données'!$B:$B,'Base de données'!$B2560)</f>
        <v>12</v>
      </c>
      <c r="AA2560" s="87" cm="1">
        <f t="array" aca="1" ref="AA2560" ca="1">INDIRECT("'Base de données'!A" &amp; ROW(Y2560))</f>
        <v>45931</v>
      </c>
      <c r="AB2560" s="51" t="str" cm="1">
        <f t="array" aca="1" ref="AB2560" ca="1">INDIRECT("'Base de données'!B" &amp; ROW(Z2560))</f>
        <v>1N0T3</v>
      </c>
    </row>
    <row r="2561" spans="1:28" x14ac:dyDescent="0.3">
      <c r="A2561" s="41" t="str">
        <f ca="1">IF(IF(AND($B2561&lt;&gt;"-",$B2561=$E2561),"Entrée et sortie","-")="Entrée et sortie",'Base de données'!$B2561,"-")</f>
        <v>-</v>
      </c>
      <c r="B2561" s="41" t="str">
        <f t="shared" ca="1" si="159"/>
        <v>-</v>
      </c>
      <c r="C2561" s="41" t="str">
        <f t="shared" ca="1" si="160"/>
        <v>-</v>
      </c>
      <c r="D2561" s="41" t="str">
        <f>IF($F2561="sortie en cours d'année",'Base de données'!$B2561,"-")</f>
        <v>-</v>
      </c>
      <c r="E2561" s="41" t="str">
        <f>IF($H2561="entrée en cours d'année",'Base de données'!$B2561,"-")</f>
        <v>-</v>
      </c>
      <c r="F2561" s="37" t="str">
        <f t="shared" si="157"/>
        <v/>
      </c>
      <c r="G2561" s="37" t="str">
        <f>IF($J2561="mouvement",_xlfn.XLOOKUP('Base de données'!$B2561,$V:$V,$V:$V,0),"")</f>
        <v/>
      </c>
      <c r="H2561" s="37" t="str">
        <f t="shared" si="158"/>
        <v/>
      </c>
      <c r="I2561" s="37" t="str">
        <f>IF($J2561="mouvement",_xlfn.XLOOKUP('Base de données'!$B2561,$K:$K,$K:$K,0),"")</f>
        <v/>
      </c>
      <c r="J2561" s="38" t="str">
        <f>IF(AND(Y2561&lt;&gt;MAX(Y:Y),COUNTIF(K2561:V2561,'Base de données'!$B2561)&gt;0),"mouvement","")</f>
        <v/>
      </c>
      <c r="K2561" s="39" t="str">
        <f>IF(K$1&gt;$AE$1,"-",IFERROR(IF(DATEDIF('Base de données'!$A2561,K$1,"d")&lt;&gt;0,"",'Base de données'!$B2561),""))</f>
        <v/>
      </c>
      <c r="L2561" s="39" t="str">
        <f>IF(L$1&gt;$AE$1,"-",IFERROR(IF(DATEDIF('Base de données'!$A2561,L$1,"d")&lt;&gt;0,"",'Base de données'!$B2561),""))</f>
        <v/>
      </c>
      <c r="M2561" s="39" t="str">
        <f>IF(M$1&gt;$AE$1,"-",IFERROR(IF(DATEDIF('Base de données'!$A2561,M$1,"d")&lt;&gt;0,"",'Base de données'!$B2561),""))</f>
        <v/>
      </c>
      <c r="N2561" s="39" t="str">
        <f>IF(N$1&gt;$AE$1,"-",IFERROR(IF(DATEDIF('Base de données'!$A2561,N$1,"d")&lt;&gt;0,"",'Base de données'!$B2561),""))</f>
        <v/>
      </c>
      <c r="O2561" s="39" t="str">
        <f>IF(O$1&gt;$AE$1,"-",IFERROR(IF(DATEDIF('Base de données'!$A2561,O$1,"d")&lt;&gt;0,"",'Base de données'!$B2561),""))</f>
        <v/>
      </c>
      <c r="P2561" s="39" t="str">
        <f>IF(P$1&gt;$AE$1,"-",IFERROR(IF(DATEDIF('Base de données'!$A2561,P$1,"d")&lt;&gt;0,"",'Base de données'!$B2561),""))</f>
        <v/>
      </c>
      <c r="Q2561" s="39" t="str">
        <f>IF(Q$1&gt;$AE$1,"-",IFERROR(IF(DATEDIF('Base de données'!$A2561,Q$1,"d")&lt;&gt;0,"",'Base de données'!$B2561),""))</f>
        <v/>
      </c>
      <c r="R2561" s="39" t="str">
        <f>IF(R$1&gt;$AE$1,"-",IFERROR(IF(DATEDIF('Base de données'!$A2561,R$1,"d")&lt;&gt;0,"",'Base de données'!$B2561),""))</f>
        <v/>
      </c>
      <c r="S2561" s="39" t="str">
        <f>IF(S$1&gt;$AE$1,"-",IFERROR(IF(DATEDIF('Base de données'!$A2561,S$1,"d")&lt;&gt;0,"",'Base de données'!$B2561),""))</f>
        <v/>
      </c>
      <c r="T2561" s="39" t="str">
        <f>IF(T$1&gt;$AE$1,"-",IFERROR(IF(DATEDIF('Base de données'!$A2561,T$1,"d")&lt;&gt;0,"",'Base de données'!$B2561),""))</f>
        <v>Y1YI7</v>
      </c>
      <c r="U2561" s="39" t="str">
        <f>IF(U$1&gt;$AE$1,"-",IFERROR(IF(DATEDIF('Base de données'!$A2561,U$1,"d")&lt;&gt;0,"",'Base de données'!$B2561),""))</f>
        <v/>
      </c>
      <c r="V2561" s="39" t="str">
        <f>IF(V$1&gt;$AE$1,"-",IFERROR(IF(DATEDIF('Base de données'!$A2561,V$1,"d")&lt;&gt;0,"",'Base de données'!$B2561),""))</f>
        <v/>
      </c>
      <c r="W2561" s="34"/>
      <c r="X2561" s="30" t="str">
        <f>'Base de données'!$C2561&amp;" "&amp;'Base de données'!$D2561</f>
        <v>Roussel Monique</v>
      </c>
      <c r="Y2561" s="31">
        <f>COUNTIF('Base de données'!$B:$B,'Base de données'!$B2561)</f>
        <v>12</v>
      </c>
      <c r="AA2561" s="87" cm="1">
        <f t="array" aca="1" ref="AA2561" ca="1">INDIRECT("'Base de données'!A" &amp; ROW(Y2561))</f>
        <v>45931</v>
      </c>
      <c r="AB2561" s="51" t="str" cm="1">
        <f t="array" aca="1" ref="AB2561" ca="1">INDIRECT("'Base de données'!B" &amp; ROW(Z2561))</f>
        <v>Y1YI7</v>
      </c>
    </row>
    <row r="2562" spans="1:28" x14ac:dyDescent="0.3">
      <c r="A2562" s="41" t="str">
        <f ca="1">IF(IF(AND($B2562&lt;&gt;"-",$B2562=$E2562),"Entrée et sortie","-")="Entrée et sortie",'Base de données'!$B2562,"-")</f>
        <v>-</v>
      </c>
      <c r="B2562" s="41" t="str">
        <f t="shared" ca="1" si="159"/>
        <v>AQ2RR</v>
      </c>
      <c r="C2562" s="41" t="str">
        <f t="shared" ca="1" si="160"/>
        <v>AQ2RR</v>
      </c>
      <c r="D2562" s="41" t="str">
        <f>IF($F2562="sortie en cours d'année",'Base de données'!$B2562,"-")</f>
        <v>AQ2RR</v>
      </c>
      <c r="E2562" s="41" t="str">
        <f>IF($H2562="entrée en cours d'année",'Base de données'!$B2562,"-")</f>
        <v>-</v>
      </c>
      <c r="F2562" s="37" t="str">
        <f t="shared" ref="F2562:F2625" si="161">IF(AND(G2562=0,J2562="mouvement"),"sortie en cours d'année","")</f>
        <v>sortie en cours d'année</v>
      </c>
      <c r="G2562" s="37">
        <f>IF($J2562="mouvement",_xlfn.XLOOKUP('Base de données'!$B2562,$V:$V,$V:$V,0),"")</f>
        <v>0</v>
      </c>
      <c r="H2562" s="37" t="str">
        <f t="shared" ref="H2562:H2625" si="162">IF(AND(I2562=0,J2562="mouvement"),"entrée en cours d'année","")</f>
        <v/>
      </c>
      <c r="I2562" s="37" t="str">
        <f>IF($J2562="mouvement",_xlfn.XLOOKUP('Base de données'!$B2562,$K:$K,$K:$K,0),"")</f>
        <v>AQ2RR</v>
      </c>
      <c r="J2562" s="38" t="str">
        <f>IF(AND(Y2562&lt;&gt;MAX(Y:Y),COUNTIF(K2562:V2562,'Base de données'!$B2562)&gt;0),"mouvement","")</f>
        <v>mouvement</v>
      </c>
      <c r="K2562" s="39" t="str">
        <f>IF(K$1&gt;$AE$1,"-",IFERROR(IF(DATEDIF('Base de données'!$A2562,K$1,"d")&lt;&gt;0,"",'Base de données'!$B2562),""))</f>
        <v/>
      </c>
      <c r="L2562" s="39" t="str">
        <f>IF(L$1&gt;$AE$1,"-",IFERROR(IF(DATEDIF('Base de données'!$A2562,L$1,"d")&lt;&gt;0,"",'Base de données'!$B2562),""))</f>
        <v/>
      </c>
      <c r="M2562" s="39" t="str">
        <f>IF(M$1&gt;$AE$1,"-",IFERROR(IF(DATEDIF('Base de données'!$A2562,M$1,"d")&lt;&gt;0,"",'Base de données'!$B2562),""))</f>
        <v/>
      </c>
      <c r="N2562" s="39" t="str">
        <f>IF(N$1&gt;$AE$1,"-",IFERROR(IF(DATEDIF('Base de données'!$A2562,N$1,"d")&lt;&gt;0,"",'Base de données'!$B2562),""))</f>
        <v/>
      </c>
      <c r="O2562" s="39" t="str">
        <f>IF(O$1&gt;$AE$1,"-",IFERROR(IF(DATEDIF('Base de données'!$A2562,O$1,"d")&lt;&gt;0,"",'Base de données'!$B2562),""))</f>
        <v/>
      </c>
      <c r="P2562" s="39" t="str">
        <f>IF(P$1&gt;$AE$1,"-",IFERROR(IF(DATEDIF('Base de données'!$A2562,P$1,"d")&lt;&gt;0,"",'Base de données'!$B2562),""))</f>
        <v/>
      </c>
      <c r="Q2562" s="39" t="str">
        <f>IF(Q$1&gt;$AE$1,"-",IFERROR(IF(DATEDIF('Base de données'!$A2562,Q$1,"d")&lt;&gt;0,"",'Base de données'!$B2562),""))</f>
        <v/>
      </c>
      <c r="R2562" s="39" t="str">
        <f>IF(R$1&gt;$AE$1,"-",IFERROR(IF(DATEDIF('Base de données'!$A2562,R$1,"d")&lt;&gt;0,"",'Base de données'!$B2562),""))</f>
        <v/>
      </c>
      <c r="S2562" s="39" t="str">
        <f>IF(S$1&gt;$AE$1,"-",IFERROR(IF(DATEDIF('Base de données'!$A2562,S$1,"d")&lt;&gt;0,"",'Base de données'!$B2562),""))</f>
        <v/>
      </c>
      <c r="T2562" s="39" t="str">
        <f>IF(T$1&gt;$AE$1,"-",IFERROR(IF(DATEDIF('Base de données'!$A2562,T$1,"d")&lt;&gt;0,"",'Base de données'!$B2562),""))</f>
        <v>AQ2RR</v>
      </c>
      <c r="U2562" s="39" t="str">
        <f>IF(U$1&gt;$AE$1,"-",IFERROR(IF(DATEDIF('Base de données'!$A2562,U$1,"d")&lt;&gt;0,"",'Base de données'!$B2562),""))</f>
        <v/>
      </c>
      <c r="V2562" s="39" t="str">
        <f>IF(V$1&gt;$AE$1,"-",IFERROR(IF(DATEDIF('Base de données'!$A2562,V$1,"d")&lt;&gt;0,"",'Base de données'!$B2562),""))</f>
        <v/>
      </c>
      <c r="W2562" s="34"/>
      <c r="X2562" s="30" t="str">
        <f>'Base de données'!$C2562&amp;" "&amp;'Base de données'!$D2562</f>
        <v>Antoine Noémi</v>
      </c>
      <c r="Y2562" s="31">
        <f>COUNTIF('Base de données'!$B:$B,'Base de données'!$B2562)</f>
        <v>10</v>
      </c>
      <c r="AA2562" s="87" cm="1">
        <f t="array" aca="1" ref="AA2562" ca="1">INDIRECT("'Base de données'!A" &amp; ROW(Y2562))</f>
        <v>45931</v>
      </c>
      <c r="AB2562" s="51" t="str" cm="1">
        <f t="array" aca="1" ref="AB2562" ca="1">INDIRECT("'Base de données'!B" &amp; ROW(Z2562))</f>
        <v>AQ2RR</v>
      </c>
    </row>
    <row r="2563" spans="1:28" x14ac:dyDescent="0.3">
      <c r="A2563" s="41" t="str">
        <f ca="1">IF(IF(AND($B2563&lt;&gt;"-",$B2563=$E2563),"Entrée et sortie","-")="Entrée et sortie",'Base de données'!$B2563,"-")</f>
        <v>-</v>
      </c>
      <c r="B2563" s="41" t="str">
        <f t="shared" ref="B2563:B2626" ca="1" si="163">_xlfn.XLOOKUP($AB2563,$D:$D,$C:$C,"-",0,-1)</f>
        <v>-</v>
      </c>
      <c r="C2563" s="41" t="str">
        <f t="shared" ref="C2563:C2626" ca="1" si="164">IF($AA2563&lt;&gt;$AE$1,$D2563,"-")</f>
        <v>-</v>
      </c>
      <c r="D2563" s="41" t="str">
        <f>IF($F2563="sortie en cours d'année",'Base de données'!$B2563,"-")</f>
        <v>-</v>
      </c>
      <c r="E2563" s="41" t="str">
        <f>IF($H2563="entrée en cours d'année",'Base de données'!$B2563,"-")</f>
        <v>-</v>
      </c>
      <c r="F2563" s="37" t="str">
        <f t="shared" si="161"/>
        <v/>
      </c>
      <c r="G2563" s="37" t="str">
        <f>IF($J2563="mouvement",_xlfn.XLOOKUP('Base de données'!$B2563,$V:$V,$V:$V,0),"")</f>
        <v/>
      </c>
      <c r="H2563" s="37" t="str">
        <f t="shared" si="162"/>
        <v/>
      </c>
      <c r="I2563" s="37" t="str">
        <f>IF($J2563="mouvement",_xlfn.XLOOKUP('Base de données'!$B2563,$K:$K,$K:$K,0),"")</f>
        <v/>
      </c>
      <c r="J2563" s="38" t="str">
        <f>IF(AND(Y2563&lt;&gt;MAX(Y:Y),COUNTIF(K2563:V2563,'Base de données'!$B2563)&gt;0),"mouvement","")</f>
        <v/>
      </c>
      <c r="K2563" s="39" t="str">
        <f>IF(K$1&gt;$AE$1,"-",IFERROR(IF(DATEDIF('Base de données'!$A2563,K$1,"d")&lt;&gt;0,"",'Base de données'!$B2563),""))</f>
        <v/>
      </c>
      <c r="L2563" s="39" t="str">
        <f>IF(L$1&gt;$AE$1,"-",IFERROR(IF(DATEDIF('Base de données'!$A2563,L$1,"d")&lt;&gt;0,"",'Base de données'!$B2563),""))</f>
        <v/>
      </c>
      <c r="M2563" s="39" t="str">
        <f>IF(M$1&gt;$AE$1,"-",IFERROR(IF(DATEDIF('Base de données'!$A2563,M$1,"d")&lt;&gt;0,"",'Base de données'!$B2563),""))</f>
        <v/>
      </c>
      <c r="N2563" s="39" t="str">
        <f>IF(N$1&gt;$AE$1,"-",IFERROR(IF(DATEDIF('Base de données'!$A2563,N$1,"d")&lt;&gt;0,"",'Base de données'!$B2563),""))</f>
        <v/>
      </c>
      <c r="O2563" s="39" t="str">
        <f>IF(O$1&gt;$AE$1,"-",IFERROR(IF(DATEDIF('Base de données'!$A2563,O$1,"d")&lt;&gt;0,"",'Base de données'!$B2563),""))</f>
        <v/>
      </c>
      <c r="P2563" s="39" t="str">
        <f>IF(P$1&gt;$AE$1,"-",IFERROR(IF(DATEDIF('Base de données'!$A2563,P$1,"d")&lt;&gt;0,"",'Base de données'!$B2563),""))</f>
        <v/>
      </c>
      <c r="Q2563" s="39" t="str">
        <f>IF(Q$1&gt;$AE$1,"-",IFERROR(IF(DATEDIF('Base de données'!$A2563,Q$1,"d")&lt;&gt;0,"",'Base de données'!$B2563),""))</f>
        <v/>
      </c>
      <c r="R2563" s="39" t="str">
        <f>IF(R$1&gt;$AE$1,"-",IFERROR(IF(DATEDIF('Base de données'!$A2563,R$1,"d")&lt;&gt;0,"",'Base de données'!$B2563),""))</f>
        <v/>
      </c>
      <c r="S2563" s="39" t="str">
        <f>IF(S$1&gt;$AE$1,"-",IFERROR(IF(DATEDIF('Base de données'!$A2563,S$1,"d")&lt;&gt;0,"",'Base de données'!$B2563),""))</f>
        <v/>
      </c>
      <c r="T2563" s="39" t="str">
        <f>IF(T$1&gt;$AE$1,"-",IFERROR(IF(DATEDIF('Base de données'!$A2563,T$1,"d")&lt;&gt;0,"",'Base de données'!$B2563),""))</f>
        <v>U3BKH</v>
      </c>
      <c r="U2563" s="39" t="str">
        <f>IF(U$1&gt;$AE$1,"-",IFERROR(IF(DATEDIF('Base de données'!$A2563,U$1,"d")&lt;&gt;0,"",'Base de données'!$B2563),""))</f>
        <v/>
      </c>
      <c r="V2563" s="39" t="str">
        <f>IF(V$1&gt;$AE$1,"-",IFERROR(IF(DATEDIF('Base de données'!$A2563,V$1,"d")&lt;&gt;0,"",'Base de données'!$B2563),""))</f>
        <v/>
      </c>
      <c r="W2563" s="34"/>
      <c r="X2563" s="30" t="str">
        <f>'Base de données'!$C2563&amp;" "&amp;'Base de données'!$D2563</f>
        <v>Chevalier Roland</v>
      </c>
      <c r="Y2563" s="31">
        <f>COUNTIF('Base de données'!$B:$B,'Base de données'!$B2563)</f>
        <v>12</v>
      </c>
      <c r="AA2563" s="87" cm="1">
        <f t="array" aca="1" ref="AA2563" ca="1">INDIRECT("'Base de données'!A" &amp; ROW(Y2563))</f>
        <v>45931</v>
      </c>
      <c r="AB2563" s="51" t="str" cm="1">
        <f t="array" aca="1" ref="AB2563" ca="1">INDIRECT("'Base de données'!B" &amp; ROW(Z2563))</f>
        <v>U3BKH</v>
      </c>
    </row>
    <row r="2564" spans="1:28" x14ac:dyDescent="0.3">
      <c r="A2564" s="41" t="str">
        <f ca="1">IF(IF(AND($B2564&lt;&gt;"-",$B2564=$E2564),"Entrée et sortie","-")="Entrée et sortie",'Base de données'!$B2564,"-")</f>
        <v>-</v>
      </c>
      <c r="B2564" s="41" t="str">
        <f t="shared" ca="1" si="163"/>
        <v>-</v>
      </c>
      <c r="C2564" s="41" t="str">
        <f t="shared" ca="1" si="164"/>
        <v>-</v>
      </c>
      <c r="D2564" s="41" t="str">
        <f>IF($F2564="sortie en cours d'année",'Base de données'!$B2564,"-")</f>
        <v>-</v>
      </c>
      <c r="E2564" s="41" t="str">
        <f>IF($H2564="entrée en cours d'année",'Base de données'!$B2564,"-")</f>
        <v>-</v>
      </c>
      <c r="F2564" s="37" t="str">
        <f t="shared" si="161"/>
        <v/>
      </c>
      <c r="G2564" s="37" t="str">
        <f>IF($J2564="mouvement",_xlfn.XLOOKUP('Base de données'!$B2564,$V:$V,$V:$V,0),"")</f>
        <v/>
      </c>
      <c r="H2564" s="37" t="str">
        <f t="shared" si="162"/>
        <v/>
      </c>
      <c r="I2564" s="37" t="str">
        <f>IF($J2564="mouvement",_xlfn.XLOOKUP('Base de données'!$B2564,$K:$K,$K:$K,0),"")</f>
        <v/>
      </c>
      <c r="J2564" s="38" t="str">
        <f>IF(AND(Y2564&lt;&gt;MAX(Y:Y),COUNTIF(K2564:V2564,'Base de données'!$B2564)&gt;0),"mouvement","")</f>
        <v/>
      </c>
      <c r="K2564" s="39" t="str">
        <f>IF(K$1&gt;$AE$1,"-",IFERROR(IF(DATEDIF('Base de données'!$A2564,K$1,"d")&lt;&gt;0,"",'Base de données'!$B2564),""))</f>
        <v/>
      </c>
      <c r="L2564" s="39" t="str">
        <f>IF(L$1&gt;$AE$1,"-",IFERROR(IF(DATEDIF('Base de données'!$A2564,L$1,"d")&lt;&gt;0,"",'Base de données'!$B2564),""))</f>
        <v/>
      </c>
      <c r="M2564" s="39" t="str">
        <f>IF(M$1&gt;$AE$1,"-",IFERROR(IF(DATEDIF('Base de données'!$A2564,M$1,"d")&lt;&gt;0,"",'Base de données'!$B2564),""))</f>
        <v/>
      </c>
      <c r="N2564" s="39" t="str">
        <f>IF(N$1&gt;$AE$1,"-",IFERROR(IF(DATEDIF('Base de données'!$A2564,N$1,"d")&lt;&gt;0,"",'Base de données'!$B2564),""))</f>
        <v/>
      </c>
      <c r="O2564" s="39" t="str">
        <f>IF(O$1&gt;$AE$1,"-",IFERROR(IF(DATEDIF('Base de données'!$A2564,O$1,"d")&lt;&gt;0,"",'Base de données'!$B2564),""))</f>
        <v/>
      </c>
      <c r="P2564" s="39" t="str">
        <f>IF(P$1&gt;$AE$1,"-",IFERROR(IF(DATEDIF('Base de données'!$A2564,P$1,"d")&lt;&gt;0,"",'Base de données'!$B2564),""))</f>
        <v/>
      </c>
      <c r="Q2564" s="39" t="str">
        <f>IF(Q$1&gt;$AE$1,"-",IFERROR(IF(DATEDIF('Base de données'!$A2564,Q$1,"d")&lt;&gt;0,"",'Base de données'!$B2564),""))</f>
        <v/>
      </c>
      <c r="R2564" s="39" t="str">
        <f>IF(R$1&gt;$AE$1,"-",IFERROR(IF(DATEDIF('Base de données'!$A2564,R$1,"d")&lt;&gt;0,"",'Base de données'!$B2564),""))</f>
        <v/>
      </c>
      <c r="S2564" s="39" t="str">
        <f>IF(S$1&gt;$AE$1,"-",IFERROR(IF(DATEDIF('Base de données'!$A2564,S$1,"d")&lt;&gt;0,"",'Base de données'!$B2564),""))</f>
        <v/>
      </c>
      <c r="T2564" s="39" t="str">
        <f>IF(T$1&gt;$AE$1,"-",IFERROR(IF(DATEDIF('Base de données'!$A2564,T$1,"d")&lt;&gt;0,"",'Base de données'!$B2564),""))</f>
        <v>HLXBT</v>
      </c>
      <c r="U2564" s="39" t="str">
        <f>IF(U$1&gt;$AE$1,"-",IFERROR(IF(DATEDIF('Base de données'!$A2564,U$1,"d")&lt;&gt;0,"",'Base de données'!$B2564),""))</f>
        <v/>
      </c>
      <c r="V2564" s="39" t="str">
        <f>IF(V$1&gt;$AE$1,"-",IFERROR(IF(DATEDIF('Base de données'!$A2564,V$1,"d")&lt;&gt;0,"",'Base de données'!$B2564),""))</f>
        <v/>
      </c>
      <c r="W2564" s="34"/>
      <c r="X2564" s="30" t="str">
        <f>'Base de données'!$C2564&amp;" "&amp;'Base de données'!$D2564</f>
        <v>Gautier Noémi</v>
      </c>
      <c r="Y2564" s="31">
        <f>COUNTIF('Base de données'!$B:$B,'Base de données'!$B2564)</f>
        <v>12</v>
      </c>
      <c r="AA2564" s="87" cm="1">
        <f t="array" aca="1" ref="AA2564" ca="1">INDIRECT("'Base de données'!A" &amp; ROW(Y2564))</f>
        <v>45931</v>
      </c>
      <c r="AB2564" s="51" t="str" cm="1">
        <f t="array" aca="1" ref="AB2564" ca="1">INDIRECT("'Base de données'!B" &amp; ROW(Z2564))</f>
        <v>HLXBT</v>
      </c>
    </row>
    <row r="2565" spans="1:28" x14ac:dyDescent="0.3">
      <c r="A2565" s="41" t="str">
        <f ca="1">IF(IF(AND($B2565&lt;&gt;"-",$B2565=$E2565),"Entrée et sortie","-")="Entrée et sortie",'Base de données'!$B2565,"-")</f>
        <v>-</v>
      </c>
      <c r="B2565" s="41" t="str">
        <f t="shared" ca="1" si="163"/>
        <v>-</v>
      </c>
      <c r="C2565" s="41" t="str">
        <f t="shared" ca="1" si="164"/>
        <v>-</v>
      </c>
      <c r="D2565" s="41" t="str">
        <f>IF($F2565="sortie en cours d'année",'Base de données'!$B2565,"-")</f>
        <v>-</v>
      </c>
      <c r="E2565" s="41" t="str">
        <f>IF($H2565="entrée en cours d'année",'Base de données'!$B2565,"-")</f>
        <v>-</v>
      </c>
      <c r="F2565" s="37" t="str">
        <f t="shared" si="161"/>
        <v/>
      </c>
      <c r="G2565" s="37" t="str">
        <f>IF($J2565="mouvement",_xlfn.XLOOKUP('Base de données'!$B2565,$V:$V,$V:$V,0),"")</f>
        <v/>
      </c>
      <c r="H2565" s="37" t="str">
        <f t="shared" si="162"/>
        <v/>
      </c>
      <c r="I2565" s="37" t="str">
        <f>IF($J2565="mouvement",_xlfn.XLOOKUP('Base de données'!$B2565,$K:$K,$K:$K,0),"")</f>
        <v/>
      </c>
      <c r="J2565" s="38" t="str">
        <f>IF(AND(Y2565&lt;&gt;MAX(Y:Y),COUNTIF(K2565:V2565,'Base de données'!$B2565)&gt;0),"mouvement","")</f>
        <v/>
      </c>
      <c r="K2565" s="39" t="str">
        <f>IF(K$1&gt;$AE$1,"-",IFERROR(IF(DATEDIF('Base de données'!$A2565,K$1,"d")&lt;&gt;0,"",'Base de données'!$B2565),""))</f>
        <v/>
      </c>
      <c r="L2565" s="39" t="str">
        <f>IF(L$1&gt;$AE$1,"-",IFERROR(IF(DATEDIF('Base de données'!$A2565,L$1,"d")&lt;&gt;0,"",'Base de données'!$B2565),""))</f>
        <v/>
      </c>
      <c r="M2565" s="39" t="str">
        <f>IF(M$1&gt;$AE$1,"-",IFERROR(IF(DATEDIF('Base de données'!$A2565,M$1,"d")&lt;&gt;0,"",'Base de données'!$B2565),""))</f>
        <v/>
      </c>
      <c r="N2565" s="39" t="str">
        <f>IF(N$1&gt;$AE$1,"-",IFERROR(IF(DATEDIF('Base de données'!$A2565,N$1,"d")&lt;&gt;0,"",'Base de données'!$B2565),""))</f>
        <v/>
      </c>
      <c r="O2565" s="39" t="str">
        <f>IF(O$1&gt;$AE$1,"-",IFERROR(IF(DATEDIF('Base de données'!$A2565,O$1,"d")&lt;&gt;0,"",'Base de données'!$B2565),""))</f>
        <v/>
      </c>
      <c r="P2565" s="39" t="str">
        <f>IF(P$1&gt;$AE$1,"-",IFERROR(IF(DATEDIF('Base de données'!$A2565,P$1,"d")&lt;&gt;0,"",'Base de données'!$B2565),""))</f>
        <v/>
      </c>
      <c r="Q2565" s="39" t="str">
        <f>IF(Q$1&gt;$AE$1,"-",IFERROR(IF(DATEDIF('Base de données'!$A2565,Q$1,"d")&lt;&gt;0,"",'Base de données'!$B2565),""))</f>
        <v/>
      </c>
      <c r="R2565" s="39" t="str">
        <f>IF(R$1&gt;$AE$1,"-",IFERROR(IF(DATEDIF('Base de données'!$A2565,R$1,"d")&lt;&gt;0,"",'Base de données'!$B2565),""))</f>
        <v/>
      </c>
      <c r="S2565" s="39" t="str">
        <f>IF(S$1&gt;$AE$1,"-",IFERROR(IF(DATEDIF('Base de données'!$A2565,S$1,"d")&lt;&gt;0,"",'Base de données'!$B2565),""))</f>
        <v/>
      </c>
      <c r="T2565" s="39" t="str">
        <f>IF(T$1&gt;$AE$1,"-",IFERROR(IF(DATEDIF('Base de données'!$A2565,T$1,"d")&lt;&gt;0,"",'Base de données'!$B2565),""))</f>
        <v>XLFAU</v>
      </c>
      <c r="U2565" s="39" t="str">
        <f>IF(U$1&gt;$AE$1,"-",IFERROR(IF(DATEDIF('Base de données'!$A2565,U$1,"d")&lt;&gt;0,"",'Base de données'!$B2565),""))</f>
        <v/>
      </c>
      <c r="V2565" s="39" t="str">
        <f>IF(V$1&gt;$AE$1,"-",IFERROR(IF(DATEDIF('Base de données'!$A2565,V$1,"d")&lt;&gt;0,"",'Base de données'!$B2565),""))</f>
        <v/>
      </c>
      <c r="W2565" s="34"/>
      <c r="X2565" s="30" t="str">
        <f>'Base de données'!$C2565&amp;" "&amp;'Base de données'!$D2565</f>
        <v>Laine Marine</v>
      </c>
      <c r="Y2565" s="31">
        <f>COUNTIF('Base de données'!$B:$B,'Base de données'!$B2565)</f>
        <v>12</v>
      </c>
      <c r="AA2565" s="87" cm="1">
        <f t="array" aca="1" ref="AA2565" ca="1">INDIRECT("'Base de données'!A" &amp; ROW(Y2565))</f>
        <v>45931</v>
      </c>
      <c r="AB2565" s="51" t="str" cm="1">
        <f t="array" aca="1" ref="AB2565" ca="1">INDIRECT("'Base de données'!B" &amp; ROW(Z2565))</f>
        <v>XLFAU</v>
      </c>
    </row>
    <row r="2566" spans="1:28" x14ac:dyDescent="0.3">
      <c r="A2566" s="41" t="str">
        <f ca="1">IF(IF(AND($B2566&lt;&gt;"-",$B2566=$E2566),"Entrée et sortie","-")="Entrée et sortie",'Base de données'!$B2566,"-")</f>
        <v>-</v>
      </c>
      <c r="B2566" s="41" t="str">
        <f t="shared" ca="1" si="163"/>
        <v>-</v>
      </c>
      <c r="C2566" s="41" t="str">
        <f t="shared" ca="1" si="164"/>
        <v>-</v>
      </c>
      <c r="D2566" s="41" t="str">
        <f>IF($F2566="sortie en cours d'année",'Base de données'!$B2566,"-")</f>
        <v>-</v>
      </c>
      <c r="E2566" s="41" t="str">
        <f>IF($H2566="entrée en cours d'année",'Base de données'!$B2566,"-")</f>
        <v>-</v>
      </c>
      <c r="F2566" s="37" t="str">
        <f t="shared" si="161"/>
        <v/>
      </c>
      <c r="G2566" s="37" t="str">
        <f>IF($J2566="mouvement",_xlfn.XLOOKUP('Base de données'!$B2566,$V:$V,$V:$V,0),"")</f>
        <v/>
      </c>
      <c r="H2566" s="37" t="str">
        <f t="shared" si="162"/>
        <v/>
      </c>
      <c r="I2566" s="37" t="str">
        <f>IF($J2566="mouvement",_xlfn.XLOOKUP('Base de données'!$B2566,$K:$K,$K:$K,0),"")</f>
        <v/>
      </c>
      <c r="J2566" s="38" t="str">
        <f>IF(AND(Y2566&lt;&gt;MAX(Y:Y),COUNTIF(K2566:V2566,'Base de données'!$B2566)&gt;0),"mouvement","")</f>
        <v/>
      </c>
      <c r="K2566" s="39" t="str">
        <f>IF(K$1&gt;$AE$1,"-",IFERROR(IF(DATEDIF('Base de données'!$A2566,K$1,"d")&lt;&gt;0,"",'Base de données'!$B2566),""))</f>
        <v/>
      </c>
      <c r="L2566" s="39" t="str">
        <f>IF(L$1&gt;$AE$1,"-",IFERROR(IF(DATEDIF('Base de données'!$A2566,L$1,"d")&lt;&gt;0,"",'Base de données'!$B2566),""))</f>
        <v/>
      </c>
      <c r="M2566" s="39" t="str">
        <f>IF(M$1&gt;$AE$1,"-",IFERROR(IF(DATEDIF('Base de données'!$A2566,M$1,"d")&lt;&gt;0,"",'Base de données'!$B2566),""))</f>
        <v/>
      </c>
      <c r="N2566" s="39" t="str">
        <f>IF(N$1&gt;$AE$1,"-",IFERROR(IF(DATEDIF('Base de données'!$A2566,N$1,"d")&lt;&gt;0,"",'Base de données'!$B2566),""))</f>
        <v/>
      </c>
      <c r="O2566" s="39" t="str">
        <f>IF(O$1&gt;$AE$1,"-",IFERROR(IF(DATEDIF('Base de données'!$A2566,O$1,"d")&lt;&gt;0,"",'Base de données'!$B2566),""))</f>
        <v/>
      </c>
      <c r="P2566" s="39" t="str">
        <f>IF(P$1&gt;$AE$1,"-",IFERROR(IF(DATEDIF('Base de données'!$A2566,P$1,"d")&lt;&gt;0,"",'Base de données'!$B2566),""))</f>
        <v/>
      </c>
      <c r="Q2566" s="39" t="str">
        <f>IF(Q$1&gt;$AE$1,"-",IFERROR(IF(DATEDIF('Base de données'!$A2566,Q$1,"d")&lt;&gt;0,"",'Base de données'!$B2566),""))</f>
        <v/>
      </c>
      <c r="R2566" s="39" t="str">
        <f>IF(R$1&gt;$AE$1,"-",IFERROR(IF(DATEDIF('Base de données'!$A2566,R$1,"d")&lt;&gt;0,"",'Base de données'!$B2566),""))</f>
        <v/>
      </c>
      <c r="S2566" s="39" t="str">
        <f>IF(S$1&gt;$AE$1,"-",IFERROR(IF(DATEDIF('Base de données'!$A2566,S$1,"d")&lt;&gt;0,"",'Base de données'!$B2566),""))</f>
        <v/>
      </c>
      <c r="T2566" s="39" t="str">
        <f>IF(T$1&gt;$AE$1,"-",IFERROR(IF(DATEDIF('Base de données'!$A2566,T$1,"d")&lt;&gt;0,"",'Base de données'!$B2566),""))</f>
        <v>NAMYB</v>
      </c>
      <c r="U2566" s="39" t="str">
        <f>IF(U$1&gt;$AE$1,"-",IFERROR(IF(DATEDIF('Base de données'!$A2566,U$1,"d")&lt;&gt;0,"",'Base de données'!$B2566),""))</f>
        <v/>
      </c>
      <c r="V2566" s="39" t="str">
        <f>IF(V$1&gt;$AE$1,"-",IFERROR(IF(DATEDIF('Base de données'!$A2566,V$1,"d")&lt;&gt;0,"",'Base de données'!$B2566),""))</f>
        <v/>
      </c>
      <c r="W2566" s="34"/>
      <c r="X2566" s="30" t="str">
        <f>'Base de données'!$C2566&amp;" "&amp;'Base de données'!$D2566</f>
        <v>Da Costa Maggie</v>
      </c>
      <c r="Y2566" s="31">
        <f>COUNTIF('Base de données'!$B:$B,'Base de données'!$B2566)</f>
        <v>12</v>
      </c>
      <c r="AA2566" s="87" cm="1">
        <f t="array" aca="1" ref="AA2566" ca="1">INDIRECT("'Base de données'!A" &amp; ROW(Y2566))</f>
        <v>45931</v>
      </c>
      <c r="AB2566" s="51" t="str" cm="1">
        <f t="array" aca="1" ref="AB2566" ca="1">INDIRECT("'Base de données'!B" &amp; ROW(Z2566))</f>
        <v>NAMYB</v>
      </c>
    </row>
    <row r="2567" spans="1:28" x14ac:dyDescent="0.3">
      <c r="A2567" s="41" t="str">
        <f ca="1">IF(IF(AND($B2567&lt;&gt;"-",$B2567=$E2567),"Entrée et sortie","-")="Entrée et sortie",'Base de données'!$B2567,"-")</f>
        <v>-</v>
      </c>
      <c r="B2567" s="41" t="str">
        <f t="shared" ca="1" si="163"/>
        <v>-</v>
      </c>
      <c r="C2567" s="41" t="str">
        <f t="shared" ca="1" si="164"/>
        <v>-</v>
      </c>
      <c r="D2567" s="41" t="str">
        <f>IF($F2567="sortie en cours d'année",'Base de données'!$B2567,"-")</f>
        <v>-</v>
      </c>
      <c r="E2567" s="41" t="str">
        <f>IF($H2567="entrée en cours d'année",'Base de données'!$B2567,"-")</f>
        <v>-</v>
      </c>
      <c r="F2567" s="37" t="str">
        <f t="shared" si="161"/>
        <v/>
      </c>
      <c r="G2567" s="37" t="str">
        <f>IF($J2567="mouvement",_xlfn.XLOOKUP('Base de données'!$B2567,$V:$V,$V:$V,0),"")</f>
        <v/>
      </c>
      <c r="H2567" s="37" t="str">
        <f t="shared" si="162"/>
        <v/>
      </c>
      <c r="I2567" s="37" t="str">
        <f>IF($J2567="mouvement",_xlfn.XLOOKUP('Base de données'!$B2567,$K:$K,$K:$K,0),"")</f>
        <v/>
      </c>
      <c r="J2567" s="38" t="str">
        <f>IF(AND(Y2567&lt;&gt;MAX(Y:Y),COUNTIF(K2567:V2567,'Base de données'!$B2567)&gt;0),"mouvement","")</f>
        <v/>
      </c>
      <c r="K2567" s="39" t="str">
        <f>IF(K$1&gt;$AE$1,"-",IFERROR(IF(DATEDIF('Base de données'!$A2567,K$1,"d")&lt;&gt;0,"",'Base de données'!$B2567),""))</f>
        <v/>
      </c>
      <c r="L2567" s="39" t="str">
        <f>IF(L$1&gt;$AE$1,"-",IFERROR(IF(DATEDIF('Base de données'!$A2567,L$1,"d")&lt;&gt;0,"",'Base de données'!$B2567),""))</f>
        <v/>
      </c>
      <c r="M2567" s="39" t="str">
        <f>IF(M$1&gt;$AE$1,"-",IFERROR(IF(DATEDIF('Base de données'!$A2567,M$1,"d")&lt;&gt;0,"",'Base de données'!$B2567),""))</f>
        <v/>
      </c>
      <c r="N2567" s="39" t="str">
        <f>IF(N$1&gt;$AE$1,"-",IFERROR(IF(DATEDIF('Base de données'!$A2567,N$1,"d")&lt;&gt;0,"",'Base de données'!$B2567),""))</f>
        <v/>
      </c>
      <c r="O2567" s="39" t="str">
        <f>IF(O$1&gt;$AE$1,"-",IFERROR(IF(DATEDIF('Base de données'!$A2567,O$1,"d")&lt;&gt;0,"",'Base de données'!$B2567),""))</f>
        <v/>
      </c>
      <c r="P2567" s="39" t="str">
        <f>IF(P$1&gt;$AE$1,"-",IFERROR(IF(DATEDIF('Base de données'!$A2567,P$1,"d")&lt;&gt;0,"",'Base de données'!$B2567),""))</f>
        <v/>
      </c>
      <c r="Q2567" s="39" t="str">
        <f>IF(Q$1&gt;$AE$1,"-",IFERROR(IF(DATEDIF('Base de données'!$A2567,Q$1,"d")&lt;&gt;0,"",'Base de données'!$B2567),""))</f>
        <v/>
      </c>
      <c r="R2567" s="39" t="str">
        <f>IF(R$1&gt;$AE$1,"-",IFERROR(IF(DATEDIF('Base de données'!$A2567,R$1,"d")&lt;&gt;0,"",'Base de données'!$B2567),""))</f>
        <v/>
      </c>
      <c r="S2567" s="39" t="str">
        <f>IF(S$1&gt;$AE$1,"-",IFERROR(IF(DATEDIF('Base de données'!$A2567,S$1,"d")&lt;&gt;0,"",'Base de données'!$B2567),""))</f>
        <v/>
      </c>
      <c r="T2567" s="39" t="str">
        <f>IF(T$1&gt;$AE$1,"-",IFERROR(IF(DATEDIF('Base de données'!$A2567,T$1,"d")&lt;&gt;0,"",'Base de données'!$B2567),""))</f>
        <v>K1I44</v>
      </c>
      <c r="U2567" s="39" t="str">
        <f>IF(U$1&gt;$AE$1,"-",IFERROR(IF(DATEDIF('Base de données'!$A2567,U$1,"d")&lt;&gt;0,"",'Base de données'!$B2567),""))</f>
        <v/>
      </c>
      <c r="V2567" s="39" t="str">
        <f>IF(V$1&gt;$AE$1,"-",IFERROR(IF(DATEDIF('Base de données'!$A2567,V$1,"d")&lt;&gt;0,"",'Base de données'!$B2567),""))</f>
        <v/>
      </c>
      <c r="W2567" s="34"/>
      <c r="X2567" s="30" t="str">
        <f>'Base de données'!$C2567&amp;" "&amp;'Base de données'!$D2567</f>
        <v>Neveu Geneviève</v>
      </c>
      <c r="Y2567" s="31">
        <f>COUNTIF('Base de données'!$B:$B,'Base de données'!$B2567)</f>
        <v>12</v>
      </c>
      <c r="AA2567" s="87" cm="1">
        <f t="array" aca="1" ref="AA2567" ca="1">INDIRECT("'Base de données'!A" &amp; ROW(Y2567))</f>
        <v>45931</v>
      </c>
      <c r="AB2567" s="51" t="str" cm="1">
        <f t="array" aca="1" ref="AB2567" ca="1">INDIRECT("'Base de données'!B" &amp; ROW(Z2567))</f>
        <v>K1I44</v>
      </c>
    </row>
    <row r="2568" spans="1:28" x14ac:dyDescent="0.3">
      <c r="A2568" s="41" t="str">
        <f ca="1">IF(IF(AND($B2568&lt;&gt;"-",$B2568=$E2568),"Entrée et sortie","-")="Entrée et sortie",'Base de données'!$B2568,"-")</f>
        <v>-</v>
      </c>
      <c r="B2568" s="41" t="str">
        <f t="shared" ca="1" si="163"/>
        <v>-</v>
      </c>
      <c r="C2568" s="41" t="str">
        <f t="shared" ca="1" si="164"/>
        <v>-</v>
      </c>
      <c r="D2568" s="41" t="str">
        <f>IF($F2568="sortie en cours d'année",'Base de données'!$B2568,"-")</f>
        <v>-</v>
      </c>
      <c r="E2568" s="41" t="str">
        <f>IF($H2568="entrée en cours d'année",'Base de données'!$B2568,"-")</f>
        <v>-</v>
      </c>
      <c r="F2568" s="37" t="str">
        <f t="shared" si="161"/>
        <v/>
      </c>
      <c r="G2568" s="37" t="str">
        <f>IF($J2568="mouvement",_xlfn.XLOOKUP('Base de données'!$B2568,$V:$V,$V:$V,0),"")</f>
        <v/>
      </c>
      <c r="H2568" s="37" t="str">
        <f t="shared" si="162"/>
        <v/>
      </c>
      <c r="I2568" s="37" t="str">
        <f>IF($J2568="mouvement",_xlfn.XLOOKUP('Base de données'!$B2568,$K:$K,$K:$K,0),"")</f>
        <v/>
      </c>
      <c r="J2568" s="38" t="str">
        <f>IF(AND(Y2568&lt;&gt;MAX(Y:Y),COUNTIF(K2568:V2568,'Base de données'!$B2568)&gt;0),"mouvement","")</f>
        <v/>
      </c>
      <c r="K2568" s="39" t="str">
        <f>IF(K$1&gt;$AE$1,"-",IFERROR(IF(DATEDIF('Base de données'!$A2568,K$1,"d")&lt;&gt;0,"",'Base de données'!$B2568),""))</f>
        <v/>
      </c>
      <c r="L2568" s="39" t="str">
        <f>IF(L$1&gt;$AE$1,"-",IFERROR(IF(DATEDIF('Base de données'!$A2568,L$1,"d")&lt;&gt;0,"",'Base de données'!$B2568),""))</f>
        <v/>
      </c>
      <c r="M2568" s="39" t="str">
        <f>IF(M$1&gt;$AE$1,"-",IFERROR(IF(DATEDIF('Base de données'!$A2568,M$1,"d")&lt;&gt;0,"",'Base de données'!$B2568),""))</f>
        <v/>
      </c>
      <c r="N2568" s="39" t="str">
        <f>IF(N$1&gt;$AE$1,"-",IFERROR(IF(DATEDIF('Base de données'!$A2568,N$1,"d")&lt;&gt;0,"",'Base de données'!$B2568),""))</f>
        <v/>
      </c>
      <c r="O2568" s="39" t="str">
        <f>IF(O$1&gt;$AE$1,"-",IFERROR(IF(DATEDIF('Base de données'!$A2568,O$1,"d")&lt;&gt;0,"",'Base de données'!$B2568),""))</f>
        <v/>
      </c>
      <c r="P2568" s="39" t="str">
        <f>IF(P$1&gt;$AE$1,"-",IFERROR(IF(DATEDIF('Base de données'!$A2568,P$1,"d")&lt;&gt;0,"",'Base de données'!$B2568),""))</f>
        <v/>
      </c>
      <c r="Q2568" s="39" t="str">
        <f>IF(Q$1&gt;$AE$1,"-",IFERROR(IF(DATEDIF('Base de données'!$A2568,Q$1,"d")&lt;&gt;0,"",'Base de données'!$B2568),""))</f>
        <v/>
      </c>
      <c r="R2568" s="39" t="str">
        <f>IF(R$1&gt;$AE$1,"-",IFERROR(IF(DATEDIF('Base de données'!$A2568,R$1,"d")&lt;&gt;0,"",'Base de données'!$B2568),""))</f>
        <v/>
      </c>
      <c r="S2568" s="39" t="str">
        <f>IF(S$1&gt;$AE$1,"-",IFERROR(IF(DATEDIF('Base de données'!$A2568,S$1,"d")&lt;&gt;0,"",'Base de données'!$B2568),""))</f>
        <v/>
      </c>
      <c r="T2568" s="39" t="str">
        <f>IF(T$1&gt;$AE$1,"-",IFERROR(IF(DATEDIF('Base de données'!$A2568,T$1,"d")&lt;&gt;0,"",'Base de données'!$B2568),""))</f>
        <v>GERRB</v>
      </c>
      <c r="U2568" s="39" t="str">
        <f>IF(U$1&gt;$AE$1,"-",IFERROR(IF(DATEDIF('Base de données'!$A2568,U$1,"d")&lt;&gt;0,"",'Base de données'!$B2568),""))</f>
        <v/>
      </c>
      <c r="V2568" s="39" t="str">
        <f>IF(V$1&gt;$AE$1,"-",IFERROR(IF(DATEDIF('Base de données'!$A2568,V$1,"d")&lt;&gt;0,"",'Base de données'!$B2568),""))</f>
        <v/>
      </c>
      <c r="W2568" s="34"/>
      <c r="X2568" s="30" t="str">
        <f>'Base de données'!$C2568&amp;" "&amp;'Base de données'!$D2568</f>
        <v>Fontaine Arthur</v>
      </c>
      <c r="Y2568" s="31">
        <f>COUNTIF('Base de données'!$B:$B,'Base de données'!$B2568)</f>
        <v>12</v>
      </c>
      <c r="AA2568" s="87" cm="1">
        <f t="array" aca="1" ref="AA2568" ca="1">INDIRECT("'Base de données'!A" &amp; ROW(Y2568))</f>
        <v>45931</v>
      </c>
      <c r="AB2568" s="51" t="str" cm="1">
        <f t="array" aca="1" ref="AB2568" ca="1">INDIRECT("'Base de données'!B" &amp; ROW(Z2568))</f>
        <v>GERRB</v>
      </c>
    </row>
    <row r="2569" spans="1:28" x14ac:dyDescent="0.3">
      <c r="A2569" s="41" t="str">
        <f ca="1">IF(IF(AND($B2569&lt;&gt;"-",$B2569=$E2569),"Entrée et sortie","-")="Entrée et sortie",'Base de données'!$B2569,"-")</f>
        <v>-</v>
      </c>
      <c r="B2569" s="41" t="str">
        <f t="shared" ca="1" si="163"/>
        <v>-</v>
      </c>
      <c r="C2569" s="41" t="str">
        <f t="shared" ca="1" si="164"/>
        <v>-</v>
      </c>
      <c r="D2569" s="41" t="str">
        <f>IF($F2569="sortie en cours d'année",'Base de données'!$B2569,"-")</f>
        <v>-</v>
      </c>
      <c r="E2569" s="41" t="str">
        <f>IF($H2569="entrée en cours d'année",'Base de données'!$B2569,"-")</f>
        <v>-</v>
      </c>
      <c r="F2569" s="37" t="str">
        <f t="shared" si="161"/>
        <v/>
      </c>
      <c r="G2569" s="37" t="str">
        <f>IF($J2569="mouvement",_xlfn.XLOOKUP('Base de données'!$B2569,$V:$V,$V:$V,0),"")</f>
        <v/>
      </c>
      <c r="H2569" s="37" t="str">
        <f t="shared" si="162"/>
        <v/>
      </c>
      <c r="I2569" s="37" t="str">
        <f>IF($J2569="mouvement",_xlfn.XLOOKUP('Base de données'!$B2569,$K:$K,$K:$K,0),"")</f>
        <v/>
      </c>
      <c r="J2569" s="38" t="str">
        <f>IF(AND(Y2569&lt;&gt;MAX(Y:Y),COUNTIF(K2569:V2569,'Base de données'!$B2569)&gt;0),"mouvement","")</f>
        <v/>
      </c>
      <c r="K2569" s="39" t="str">
        <f>IF(K$1&gt;$AE$1,"-",IFERROR(IF(DATEDIF('Base de données'!$A2569,K$1,"d")&lt;&gt;0,"",'Base de données'!$B2569),""))</f>
        <v/>
      </c>
      <c r="L2569" s="39" t="str">
        <f>IF(L$1&gt;$AE$1,"-",IFERROR(IF(DATEDIF('Base de données'!$A2569,L$1,"d")&lt;&gt;0,"",'Base de données'!$B2569),""))</f>
        <v/>
      </c>
      <c r="M2569" s="39" t="str">
        <f>IF(M$1&gt;$AE$1,"-",IFERROR(IF(DATEDIF('Base de données'!$A2569,M$1,"d")&lt;&gt;0,"",'Base de données'!$B2569),""))</f>
        <v/>
      </c>
      <c r="N2569" s="39" t="str">
        <f>IF(N$1&gt;$AE$1,"-",IFERROR(IF(DATEDIF('Base de données'!$A2569,N$1,"d")&lt;&gt;0,"",'Base de données'!$B2569),""))</f>
        <v/>
      </c>
      <c r="O2569" s="39" t="str">
        <f>IF(O$1&gt;$AE$1,"-",IFERROR(IF(DATEDIF('Base de données'!$A2569,O$1,"d")&lt;&gt;0,"",'Base de données'!$B2569),""))</f>
        <v/>
      </c>
      <c r="P2569" s="39" t="str">
        <f>IF(P$1&gt;$AE$1,"-",IFERROR(IF(DATEDIF('Base de données'!$A2569,P$1,"d")&lt;&gt;0,"",'Base de données'!$B2569),""))</f>
        <v/>
      </c>
      <c r="Q2569" s="39" t="str">
        <f>IF(Q$1&gt;$AE$1,"-",IFERROR(IF(DATEDIF('Base de données'!$A2569,Q$1,"d")&lt;&gt;0,"",'Base de données'!$B2569),""))</f>
        <v/>
      </c>
      <c r="R2569" s="39" t="str">
        <f>IF(R$1&gt;$AE$1,"-",IFERROR(IF(DATEDIF('Base de données'!$A2569,R$1,"d")&lt;&gt;0,"",'Base de données'!$B2569),""))</f>
        <v/>
      </c>
      <c r="S2569" s="39" t="str">
        <f>IF(S$1&gt;$AE$1,"-",IFERROR(IF(DATEDIF('Base de données'!$A2569,S$1,"d")&lt;&gt;0,"",'Base de données'!$B2569),""))</f>
        <v/>
      </c>
      <c r="T2569" s="39" t="str">
        <f>IF(T$1&gt;$AE$1,"-",IFERROR(IF(DATEDIF('Base de données'!$A2569,T$1,"d")&lt;&gt;0,"",'Base de données'!$B2569),""))</f>
        <v>6ZPJJ</v>
      </c>
      <c r="U2569" s="39" t="str">
        <f>IF(U$1&gt;$AE$1,"-",IFERROR(IF(DATEDIF('Base de données'!$A2569,U$1,"d")&lt;&gt;0,"",'Base de données'!$B2569),""))</f>
        <v/>
      </c>
      <c r="V2569" s="39" t="str">
        <f>IF(V$1&gt;$AE$1,"-",IFERROR(IF(DATEDIF('Base de données'!$A2569,V$1,"d")&lt;&gt;0,"",'Base de données'!$B2569),""))</f>
        <v/>
      </c>
      <c r="W2569" s="34"/>
      <c r="X2569" s="30" t="str">
        <f>'Base de données'!$C2569&amp;" "&amp;'Base de données'!$D2569</f>
        <v>Laurent Adrienne</v>
      </c>
      <c r="Y2569" s="31">
        <f>COUNTIF('Base de données'!$B:$B,'Base de données'!$B2569)</f>
        <v>12</v>
      </c>
      <c r="AA2569" s="87" cm="1">
        <f t="array" aca="1" ref="AA2569" ca="1">INDIRECT("'Base de données'!A" &amp; ROW(Y2569))</f>
        <v>45931</v>
      </c>
      <c r="AB2569" s="51" t="str" cm="1">
        <f t="array" aca="1" ref="AB2569" ca="1">INDIRECT("'Base de données'!B" &amp; ROW(Z2569))</f>
        <v>6ZPJJ</v>
      </c>
    </row>
    <row r="2570" spans="1:28" x14ac:dyDescent="0.3">
      <c r="A2570" s="41" t="str">
        <f ca="1">IF(IF(AND($B2570&lt;&gt;"-",$B2570=$E2570),"Entrée et sortie","-")="Entrée et sortie",'Base de données'!$B2570,"-")</f>
        <v>-</v>
      </c>
      <c r="B2570" s="41" t="str">
        <f t="shared" ca="1" si="163"/>
        <v>-</v>
      </c>
      <c r="C2570" s="41" t="str">
        <f t="shared" ca="1" si="164"/>
        <v>-</v>
      </c>
      <c r="D2570" s="41" t="str">
        <f>IF($F2570="sortie en cours d'année",'Base de données'!$B2570,"-")</f>
        <v>-</v>
      </c>
      <c r="E2570" s="41" t="str">
        <f>IF($H2570="entrée en cours d'année",'Base de données'!$B2570,"-")</f>
        <v>-</v>
      </c>
      <c r="F2570" s="37" t="str">
        <f t="shared" si="161"/>
        <v/>
      </c>
      <c r="G2570" s="37" t="str">
        <f>IF($J2570="mouvement",_xlfn.XLOOKUP('Base de données'!$B2570,$V:$V,$V:$V,0),"")</f>
        <v/>
      </c>
      <c r="H2570" s="37" t="str">
        <f t="shared" si="162"/>
        <v/>
      </c>
      <c r="I2570" s="37" t="str">
        <f>IF($J2570="mouvement",_xlfn.XLOOKUP('Base de données'!$B2570,$K:$K,$K:$K,0),"")</f>
        <v/>
      </c>
      <c r="J2570" s="38" t="str">
        <f>IF(AND(Y2570&lt;&gt;MAX(Y:Y),COUNTIF(K2570:V2570,'Base de données'!$B2570)&gt;0),"mouvement","")</f>
        <v/>
      </c>
      <c r="K2570" s="39" t="str">
        <f>IF(K$1&gt;$AE$1,"-",IFERROR(IF(DATEDIF('Base de données'!$A2570,K$1,"d")&lt;&gt;0,"",'Base de données'!$B2570),""))</f>
        <v/>
      </c>
      <c r="L2570" s="39" t="str">
        <f>IF(L$1&gt;$AE$1,"-",IFERROR(IF(DATEDIF('Base de données'!$A2570,L$1,"d")&lt;&gt;0,"",'Base de données'!$B2570),""))</f>
        <v/>
      </c>
      <c r="M2570" s="39" t="str">
        <f>IF(M$1&gt;$AE$1,"-",IFERROR(IF(DATEDIF('Base de données'!$A2570,M$1,"d")&lt;&gt;0,"",'Base de données'!$B2570),""))</f>
        <v/>
      </c>
      <c r="N2570" s="39" t="str">
        <f>IF(N$1&gt;$AE$1,"-",IFERROR(IF(DATEDIF('Base de données'!$A2570,N$1,"d")&lt;&gt;0,"",'Base de données'!$B2570),""))</f>
        <v/>
      </c>
      <c r="O2570" s="39" t="str">
        <f>IF(O$1&gt;$AE$1,"-",IFERROR(IF(DATEDIF('Base de données'!$A2570,O$1,"d")&lt;&gt;0,"",'Base de données'!$B2570),""))</f>
        <v/>
      </c>
      <c r="P2570" s="39" t="str">
        <f>IF(P$1&gt;$AE$1,"-",IFERROR(IF(DATEDIF('Base de données'!$A2570,P$1,"d")&lt;&gt;0,"",'Base de données'!$B2570),""))</f>
        <v/>
      </c>
      <c r="Q2570" s="39" t="str">
        <f>IF(Q$1&gt;$AE$1,"-",IFERROR(IF(DATEDIF('Base de données'!$A2570,Q$1,"d")&lt;&gt;0,"",'Base de données'!$B2570),""))</f>
        <v/>
      </c>
      <c r="R2570" s="39" t="str">
        <f>IF(R$1&gt;$AE$1,"-",IFERROR(IF(DATEDIF('Base de données'!$A2570,R$1,"d")&lt;&gt;0,"",'Base de données'!$B2570),""))</f>
        <v/>
      </c>
      <c r="S2570" s="39" t="str">
        <f>IF(S$1&gt;$AE$1,"-",IFERROR(IF(DATEDIF('Base de données'!$A2570,S$1,"d")&lt;&gt;0,"",'Base de données'!$B2570),""))</f>
        <v/>
      </c>
      <c r="T2570" s="39" t="str">
        <f>IF(T$1&gt;$AE$1,"-",IFERROR(IF(DATEDIF('Base de données'!$A2570,T$1,"d")&lt;&gt;0,"",'Base de données'!$B2570),""))</f>
        <v>QXZRZ</v>
      </c>
      <c r="U2570" s="39" t="str">
        <f>IF(U$1&gt;$AE$1,"-",IFERROR(IF(DATEDIF('Base de données'!$A2570,U$1,"d")&lt;&gt;0,"",'Base de données'!$B2570),""))</f>
        <v/>
      </c>
      <c r="V2570" s="39" t="str">
        <f>IF(V$1&gt;$AE$1,"-",IFERROR(IF(DATEDIF('Base de données'!$A2570,V$1,"d")&lt;&gt;0,"",'Base de données'!$B2570),""))</f>
        <v/>
      </c>
      <c r="W2570" s="34"/>
      <c r="X2570" s="30" t="str">
        <f>'Base de données'!$C2570&amp;" "&amp;'Base de données'!$D2570</f>
        <v>Mallet William</v>
      </c>
      <c r="Y2570" s="31">
        <f>COUNTIF('Base de données'!$B:$B,'Base de données'!$B2570)</f>
        <v>12</v>
      </c>
      <c r="AA2570" s="87" cm="1">
        <f t="array" aca="1" ref="AA2570" ca="1">INDIRECT("'Base de données'!A" &amp; ROW(Y2570))</f>
        <v>45931</v>
      </c>
      <c r="AB2570" s="51" t="str" cm="1">
        <f t="array" aca="1" ref="AB2570" ca="1">INDIRECT("'Base de données'!B" &amp; ROW(Z2570))</f>
        <v>QXZRZ</v>
      </c>
    </row>
    <row r="2571" spans="1:28" x14ac:dyDescent="0.3">
      <c r="A2571" s="41" t="str">
        <f ca="1">IF(IF(AND($B2571&lt;&gt;"-",$B2571=$E2571),"Entrée et sortie","-")="Entrée et sortie",'Base de données'!$B2571,"-")</f>
        <v>-</v>
      </c>
      <c r="B2571" s="41" t="str">
        <f t="shared" ca="1" si="163"/>
        <v>-</v>
      </c>
      <c r="C2571" s="41" t="str">
        <f t="shared" ca="1" si="164"/>
        <v>-</v>
      </c>
      <c r="D2571" s="41" t="str">
        <f>IF($F2571="sortie en cours d'année",'Base de données'!$B2571,"-")</f>
        <v>-</v>
      </c>
      <c r="E2571" s="41" t="str">
        <f>IF($H2571="entrée en cours d'année",'Base de données'!$B2571,"-")</f>
        <v>-</v>
      </c>
      <c r="F2571" s="37" t="str">
        <f t="shared" si="161"/>
        <v/>
      </c>
      <c r="G2571" s="37" t="str">
        <f>IF($J2571="mouvement",_xlfn.XLOOKUP('Base de données'!$B2571,$V:$V,$V:$V,0),"")</f>
        <v/>
      </c>
      <c r="H2571" s="37" t="str">
        <f t="shared" si="162"/>
        <v/>
      </c>
      <c r="I2571" s="37" t="str">
        <f>IF($J2571="mouvement",_xlfn.XLOOKUP('Base de données'!$B2571,$K:$K,$K:$K,0),"")</f>
        <v/>
      </c>
      <c r="J2571" s="38" t="str">
        <f>IF(AND(Y2571&lt;&gt;MAX(Y:Y),COUNTIF(K2571:V2571,'Base de données'!$B2571)&gt;0),"mouvement","")</f>
        <v/>
      </c>
      <c r="K2571" s="39" t="str">
        <f>IF(K$1&gt;$AE$1,"-",IFERROR(IF(DATEDIF('Base de données'!$A2571,K$1,"d")&lt;&gt;0,"",'Base de données'!$B2571),""))</f>
        <v/>
      </c>
      <c r="L2571" s="39" t="str">
        <f>IF(L$1&gt;$AE$1,"-",IFERROR(IF(DATEDIF('Base de données'!$A2571,L$1,"d")&lt;&gt;0,"",'Base de données'!$B2571),""))</f>
        <v/>
      </c>
      <c r="M2571" s="39" t="str">
        <f>IF(M$1&gt;$AE$1,"-",IFERROR(IF(DATEDIF('Base de données'!$A2571,M$1,"d")&lt;&gt;0,"",'Base de données'!$B2571),""))</f>
        <v/>
      </c>
      <c r="N2571" s="39" t="str">
        <f>IF(N$1&gt;$AE$1,"-",IFERROR(IF(DATEDIF('Base de données'!$A2571,N$1,"d")&lt;&gt;0,"",'Base de données'!$B2571),""))</f>
        <v/>
      </c>
      <c r="O2571" s="39" t="str">
        <f>IF(O$1&gt;$AE$1,"-",IFERROR(IF(DATEDIF('Base de données'!$A2571,O$1,"d")&lt;&gt;0,"",'Base de données'!$B2571),""))</f>
        <v/>
      </c>
      <c r="P2571" s="39" t="str">
        <f>IF(P$1&gt;$AE$1,"-",IFERROR(IF(DATEDIF('Base de données'!$A2571,P$1,"d")&lt;&gt;0,"",'Base de données'!$B2571),""))</f>
        <v/>
      </c>
      <c r="Q2571" s="39" t="str">
        <f>IF(Q$1&gt;$AE$1,"-",IFERROR(IF(DATEDIF('Base de données'!$A2571,Q$1,"d")&lt;&gt;0,"",'Base de données'!$B2571),""))</f>
        <v/>
      </c>
      <c r="R2571" s="39" t="str">
        <f>IF(R$1&gt;$AE$1,"-",IFERROR(IF(DATEDIF('Base de données'!$A2571,R$1,"d")&lt;&gt;0,"",'Base de données'!$B2571),""))</f>
        <v/>
      </c>
      <c r="S2571" s="39" t="str">
        <f>IF(S$1&gt;$AE$1,"-",IFERROR(IF(DATEDIF('Base de données'!$A2571,S$1,"d")&lt;&gt;0,"",'Base de données'!$B2571),""))</f>
        <v/>
      </c>
      <c r="T2571" s="39" t="str">
        <f>IF(T$1&gt;$AE$1,"-",IFERROR(IF(DATEDIF('Base de données'!$A2571,T$1,"d")&lt;&gt;0,"",'Base de données'!$B2571),""))</f>
        <v>2TAA0</v>
      </c>
      <c r="U2571" s="39" t="str">
        <f>IF(U$1&gt;$AE$1,"-",IFERROR(IF(DATEDIF('Base de données'!$A2571,U$1,"d")&lt;&gt;0,"",'Base de données'!$B2571),""))</f>
        <v/>
      </c>
      <c r="V2571" s="39" t="str">
        <f>IF(V$1&gt;$AE$1,"-",IFERROR(IF(DATEDIF('Base de données'!$A2571,V$1,"d")&lt;&gt;0,"",'Base de données'!$B2571),""))</f>
        <v/>
      </c>
      <c r="W2571" s="34"/>
      <c r="X2571" s="30" t="str">
        <f>'Base de données'!$C2571&amp;" "&amp;'Base de données'!$D2571</f>
        <v>Turpin Luc</v>
      </c>
      <c r="Y2571" s="31">
        <f>COUNTIF('Base de données'!$B:$B,'Base de données'!$B2571)</f>
        <v>12</v>
      </c>
      <c r="AA2571" s="87" cm="1">
        <f t="array" aca="1" ref="AA2571" ca="1">INDIRECT("'Base de données'!A" &amp; ROW(Y2571))</f>
        <v>45931</v>
      </c>
      <c r="AB2571" s="51" t="str" cm="1">
        <f t="array" aca="1" ref="AB2571" ca="1">INDIRECT("'Base de données'!B" &amp; ROW(Z2571))</f>
        <v>2TAA0</v>
      </c>
    </row>
    <row r="2572" spans="1:28" x14ac:dyDescent="0.3">
      <c r="A2572" s="41" t="str">
        <f ca="1">IF(IF(AND($B2572&lt;&gt;"-",$B2572=$E2572),"Entrée et sortie","-")="Entrée et sortie",'Base de données'!$B2572,"-")</f>
        <v>-</v>
      </c>
      <c r="B2572" s="41" t="str">
        <f t="shared" ca="1" si="163"/>
        <v>-</v>
      </c>
      <c r="C2572" s="41" t="str">
        <f t="shared" ca="1" si="164"/>
        <v>-</v>
      </c>
      <c r="D2572" s="41" t="str">
        <f>IF($F2572="sortie en cours d'année",'Base de données'!$B2572,"-")</f>
        <v>-</v>
      </c>
      <c r="E2572" s="41" t="str">
        <f>IF($H2572="entrée en cours d'année",'Base de données'!$B2572,"-")</f>
        <v>-</v>
      </c>
      <c r="F2572" s="37" t="str">
        <f t="shared" si="161"/>
        <v/>
      </c>
      <c r="G2572" s="37" t="str">
        <f>IF($J2572="mouvement",_xlfn.XLOOKUP('Base de données'!$B2572,$V:$V,$V:$V,0),"")</f>
        <v/>
      </c>
      <c r="H2572" s="37" t="str">
        <f t="shared" si="162"/>
        <v/>
      </c>
      <c r="I2572" s="37" t="str">
        <f>IF($J2572="mouvement",_xlfn.XLOOKUP('Base de données'!$B2572,$K:$K,$K:$K,0),"")</f>
        <v/>
      </c>
      <c r="J2572" s="38" t="str">
        <f>IF(AND(Y2572&lt;&gt;MAX(Y:Y),COUNTIF(K2572:V2572,'Base de données'!$B2572)&gt;0),"mouvement","")</f>
        <v/>
      </c>
      <c r="K2572" s="39" t="str">
        <f>IF(K$1&gt;$AE$1,"-",IFERROR(IF(DATEDIF('Base de données'!$A2572,K$1,"d")&lt;&gt;0,"",'Base de données'!$B2572),""))</f>
        <v/>
      </c>
      <c r="L2572" s="39" t="str">
        <f>IF(L$1&gt;$AE$1,"-",IFERROR(IF(DATEDIF('Base de données'!$A2572,L$1,"d")&lt;&gt;0,"",'Base de données'!$B2572),""))</f>
        <v/>
      </c>
      <c r="M2572" s="39" t="str">
        <f>IF(M$1&gt;$AE$1,"-",IFERROR(IF(DATEDIF('Base de données'!$A2572,M$1,"d")&lt;&gt;0,"",'Base de données'!$B2572),""))</f>
        <v/>
      </c>
      <c r="N2572" s="39" t="str">
        <f>IF(N$1&gt;$AE$1,"-",IFERROR(IF(DATEDIF('Base de données'!$A2572,N$1,"d")&lt;&gt;0,"",'Base de données'!$B2572),""))</f>
        <v/>
      </c>
      <c r="O2572" s="39" t="str">
        <f>IF(O$1&gt;$AE$1,"-",IFERROR(IF(DATEDIF('Base de données'!$A2572,O$1,"d")&lt;&gt;0,"",'Base de données'!$B2572),""))</f>
        <v/>
      </c>
      <c r="P2572" s="39" t="str">
        <f>IF(P$1&gt;$AE$1,"-",IFERROR(IF(DATEDIF('Base de données'!$A2572,P$1,"d")&lt;&gt;0,"",'Base de données'!$B2572),""))</f>
        <v/>
      </c>
      <c r="Q2572" s="39" t="str">
        <f>IF(Q$1&gt;$AE$1,"-",IFERROR(IF(DATEDIF('Base de données'!$A2572,Q$1,"d")&lt;&gt;0,"",'Base de données'!$B2572),""))</f>
        <v/>
      </c>
      <c r="R2572" s="39" t="str">
        <f>IF(R$1&gt;$AE$1,"-",IFERROR(IF(DATEDIF('Base de données'!$A2572,R$1,"d")&lt;&gt;0,"",'Base de données'!$B2572),""))</f>
        <v/>
      </c>
      <c r="S2572" s="39" t="str">
        <f>IF(S$1&gt;$AE$1,"-",IFERROR(IF(DATEDIF('Base de données'!$A2572,S$1,"d")&lt;&gt;0,"",'Base de données'!$B2572),""))</f>
        <v/>
      </c>
      <c r="T2572" s="39" t="str">
        <f>IF(T$1&gt;$AE$1,"-",IFERROR(IF(DATEDIF('Base de données'!$A2572,T$1,"d")&lt;&gt;0,"",'Base de données'!$B2572),""))</f>
        <v>827HN</v>
      </c>
      <c r="U2572" s="39" t="str">
        <f>IF(U$1&gt;$AE$1,"-",IFERROR(IF(DATEDIF('Base de données'!$A2572,U$1,"d")&lt;&gt;0,"",'Base de données'!$B2572),""))</f>
        <v/>
      </c>
      <c r="V2572" s="39" t="str">
        <f>IF(V$1&gt;$AE$1,"-",IFERROR(IF(DATEDIF('Base de données'!$A2572,V$1,"d")&lt;&gt;0,"",'Base de données'!$B2572),""))</f>
        <v/>
      </c>
      <c r="W2572" s="34"/>
      <c r="X2572" s="30" t="str">
        <f>'Base de données'!$C2572&amp;" "&amp;'Base de données'!$D2572</f>
        <v>Gilbert Georges</v>
      </c>
      <c r="Y2572" s="31">
        <f>COUNTIF('Base de données'!$B:$B,'Base de données'!$B2572)</f>
        <v>12</v>
      </c>
      <c r="AA2572" s="87" cm="1">
        <f t="array" aca="1" ref="AA2572" ca="1">INDIRECT("'Base de données'!A" &amp; ROW(Y2572))</f>
        <v>45931</v>
      </c>
      <c r="AB2572" s="51" t="str" cm="1">
        <f t="array" aca="1" ref="AB2572" ca="1">INDIRECT("'Base de données'!B" &amp; ROW(Z2572))</f>
        <v>827HN</v>
      </c>
    </row>
    <row r="2573" spans="1:28" x14ac:dyDescent="0.3">
      <c r="A2573" s="41" t="str">
        <f ca="1">IF(IF(AND($B2573&lt;&gt;"-",$B2573=$E2573),"Entrée et sortie","-")="Entrée et sortie",'Base de données'!$B2573,"-")</f>
        <v>-</v>
      </c>
      <c r="B2573" s="41" t="str">
        <f t="shared" ca="1" si="163"/>
        <v>-</v>
      </c>
      <c r="C2573" s="41" t="str">
        <f t="shared" ca="1" si="164"/>
        <v>-</v>
      </c>
      <c r="D2573" s="41" t="str">
        <f>IF($F2573="sortie en cours d'année",'Base de données'!$B2573,"-")</f>
        <v>-</v>
      </c>
      <c r="E2573" s="41" t="str">
        <f>IF($H2573="entrée en cours d'année",'Base de données'!$B2573,"-")</f>
        <v>-</v>
      </c>
      <c r="F2573" s="37" t="str">
        <f t="shared" si="161"/>
        <v/>
      </c>
      <c r="G2573" s="37" t="str">
        <f>IF($J2573="mouvement",_xlfn.XLOOKUP('Base de données'!$B2573,$V:$V,$V:$V,0),"")</f>
        <v/>
      </c>
      <c r="H2573" s="37" t="str">
        <f t="shared" si="162"/>
        <v/>
      </c>
      <c r="I2573" s="37" t="str">
        <f>IF($J2573="mouvement",_xlfn.XLOOKUP('Base de données'!$B2573,$K:$K,$K:$K,0),"")</f>
        <v/>
      </c>
      <c r="J2573" s="38" t="str">
        <f>IF(AND(Y2573&lt;&gt;MAX(Y:Y),COUNTIF(K2573:V2573,'Base de données'!$B2573)&gt;0),"mouvement","")</f>
        <v/>
      </c>
      <c r="K2573" s="39" t="str">
        <f>IF(K$1&gt;$AE$1,"-",IFERROR(IF(DATEDIF('Base de données'!$A2573,K$1,"d")&lt;&gt;0,"",'Base de données'!$B2573),""))</f>
        <v/>
      </c>
      <c r="L2573" s="39" t="str">
        <f>IF(L$1&gt;$AE$1,"-",IFERROR(IF(DATEDIF('Base de données'!$A2573,L$1,"d")&lt;&gt;0,"",'Base de données'!$B2573),""))</f>
        <v/>
      </c>
      <c r="M2573" s="39" t="str">
        <f>IF(M$1&gt;$AE$1,"-",IFERROR(IF(DATEDIF('Base de données'!$A2573,M$1,"d")&lt;&gt;0,"",'Base de données'!$B2573),""))</f>
        <v/>
      </c>
      <c r="N2573" s="39" t="str">
        <f>IF(N$1&gt;$AE$1,"-",IFERROR(IF(DATEDIF('Base de données'!$A2573,N$1,"d")&lt;&gt;0,"",'Base de données'!$B2573),""))</f>
        <v/>
      </c>
      <c r="O2573" s="39" t="str">
        <f>IF(O$1&gt;$AE$1,"-",IFERROR(IF(DATEDIF('Base de données'!$A2573,O$1,"d")&lt;&gt;0,"",'Base de données'!$B2573),""))</f>
        <v/>
      </c>
      <c r="P2573" s="39" t="str">
        <f>IF(P$1&gt;$AE$1,"-",IFERROR(IF(DATEDIF('Base de données'!$A2573,P$1,"d")&lt;&gt;0,"",'Base de données'!$B2573),""))</f>
        <v/>
      </c>
      <c r="Q2573" s="39" t="str">
        <f>IF(Q$1&gt;$AE$1,"-",IFERROR(IF(DATEDIF('Base de données'!$A2573,Q$1,"d")&lt;&gt;0,"",'Base de données'!$B2573),""))</f>
        <v/>
      </c>
      <c r="R2573" s="39" t="str">
        <f>IF(R$1&gt;$AE$1,"-",IFERROR(IF(DATEDIF('Base de données'!$A2573,R$1,"d")&lt;&gt;0,"",'Base de données'!$B2573),""))</f>
        <v/>
      </c>
      <c r="S2573" s="39" t="str">
        <f>IF(S$1&gt;$AE$1,"-",IFERROR(IF(DATEDIF('Base de données'!$A2573,S$1,"d")&lt;&gt;0,"",'Base de données'!$B2573),""))</f>
        <v/>
      </c>
      <c r="T2573" s="39" t="str">
        <f>IF(T$1&gt;$AE$1,"-",IFERROR(IF(DATEDIF('Base de données'!$A2573,T$1,"d")&lt;&gt;0,"",'Base de données'!$B2573),""))</f>
        <v>H0PF6</v>
      </c>
      <c r="U2573" s="39" t="str">
        <f>IF(U$1&gt;$AE$1,"-",IFERROR(IF(DATEDIF('Base de données'!$A2573,U$1,"d")&lt;&gt;0,"",'Base de données'!$B2573),""))</f>
        <v/>
      </c>
      <c r="V2573" s="39" t="str">
        <f>IF(V$1&gt;$AE$1,"-",IFERROR(IF(DATEDIF('Base de données'!$A2573,V$1,"d")&lt;&gt;0,"",'Base de données'!$B2573),""))</f>
        <v/>
      </c>
      <c r="W2573" s="34"/>
      <c r="X2573" s="30" t="str">
        <f>'Base de données'!$C2573&amp;" "&amp;'Base de données'!$D2573</f>
        <v>Allain Émilie</v>
      </c>
      <c r="Y2573" s="31">
        <f>COUNTIF('Base de données'!$B:$B,'Base de données'!$B2573)</f>
        <v>12</v>
      </c>
      <c r="AA2573" s="87" cm="1">
        <f t="array" aca="1" ref="AA2573" ca="1">INDIRECT("'Base de données'!A" &amp; ROW(Y2573))</f>
        <v>45931</v>
      </c>
      <c r="AB2573" s="51" t="str" cm="1">
        <f t="array" aca="1" ref="AB2573" ca="1">INDIRECT("'Base de données'!B" &amp; ROW(Z2573))</f>
        <v>H0PF6</v>
      </c>
    </row>
    <row r="2574" spans="1:28" x14ac:dyDescent="0.3">
      <c r="A2574" s="41" t="str">
        <f ca="1">IF(IF(AND($B2574&lt;&gt;"-",$B2574=$E2574),"Entrée et sortie","-")="Entrée et sortie",'Base de données'!$B2574,"-")</f>
        <v>-</v>
      </c>
      <c r="B2574" s="41" t="str">
        <f t="shared" ca="1" si="163"/>
        <v>-</v>
      </c>
      <c r="C2574" s="41" t="str">
        <f t="shared" ca="1" si="164"/>
        <v>-</v>
      </c>
      <c r="D2574" s="41" t="str">
        <f>IF($F2574="sortie en cours d'année",'Base de données'!$B2574,"-")</f>
        <v>-</v>
      </c>
      <c r="E2574" s="41" t="str">
        <f>IF($H2574="entrée en cours d'année",'Base de données'!$B2574,"-")</f>
        <v>-</v>
      </c>
      <c r="F2574" s="37" t="str">
        <f t="shared" si="161"/>
        <v/>
      </c>
      <c r="G2574" s="37" t="str">
        <f>IF($J2574="mouvement",_xlfn.XLOOKUP('Base de données'!$B2574,$V:$V,$V:$V,0),"")</f>
        <v/>
      </c>
      <c r="H2574" s="37" t="str">
        <f t="shared" si="162"/>
        <v/>
      </c>
      <c r="I2574" s="37" t="str">
        <f>IF($J2574="mouvement",_xlfn.XLOOKUP('Base de données'!$B2574,$K:$K,$K:$K,0),"")</f>
        <v/>
      </c>
      <c r="J2574" s="38" t="str">
        <f>IF(AND(Y2574&lt;&gt;MAX(Y:Y),COUNTIF(K2574:V2574,'Base de données'!$B2574)&gt;0),"mouvement","")</f>
        <v/>
      </c>
      <c r="K2574" s="39" t="str">
        <f>IF(K$1&gt;$AE$1,"-",IFERROR(IF(DATEDIF('Base de données'!$A2574,K$1,"d")&lt;&gt;0,"",'Base de données'!$B2574),""))</f>
        <v/>
      </c>
      <c r="L2574" s="39" t="str">
        <f>IF(L$1&gt;$AE$1,"-",IFERROR(IF(DATEDIF('Base de données'!$A2574,L$1,"d")&lt;&gt;0,"",'Base de données'!$B2574),""))</f>
        <v/>
      </c>
      <c r="M2574" s="39" t="str">
        <f>IF(M$1&gt;$AE$1,"-",IFERROR(IF(DATEDIF('Base de données'!$A2574,M$1,"d")&lt;&gt;0,"",'Base de données'!$B2574),""))</f>
        <v/>
      </c>
      <c r="N2574" s="39" t="str">
        <f>IF(N$1&gt;$AE$1,"-",IFERROR(IF(DATEDIF('Base de données'!$A2574,N$1,"d")&lt;&gt;0,"",'Base de données'!$B2574),""))</f>
        <v/>
      </c>
      <c r="O2574" s="39" t="str">
        <f>IF(O$1&gt;$AE$1,"-",IFERROR(IF(DATEDIF('Base de données'!$A2574,O$1,"d")&lt;&gt;0,"",'Base de données'!$B2574),""))</f>
        <v/>
      </c>
      <c r="P2574" s="39" t="str">
        <f>IF(P$1&gt;$AE$1,"-",IFERROR(IF(DATEDIF('Base de données'!$A2574,P$1,"d")&lt;&gt;0,"",'Base de données'!$B2574),""))</f>
        <v/>
      </c>
      <c r="Q2574" s="39" t="str">
        <f>IF(Q$1&gt;$AE$1,"-",IFERROR(IF(DATEDIF('Base de données'!$A2574,Q$1,"d")&lt;&gt;0,"",'Base de données'!$B2574),""))</f>
        <v/>
      </c>
      <c r="R2574" s="39" t="str">
        <f>IF(R$1&gt;$AE$1,"-",IFERROR(IF(DATEDIF('Base de données'!$A2574,R$1,"d")&lt;&gt;0,"",'Base de données'!$B2574),""))</f>
        <v/>
      </c>
      <c r="S2574" s="39" t="str">
        <f>IF(S$1&gt;$AE$1,"-",IFERROR(IF(DATEDIF('Base de données'!$A2574,S$1,"d")&lt;&gt;0,"",'Base de données'!$B2574),""))</f>
        <v/>
      </c>
      <c r="T2574" s="39" t="str">
        <f>IF(T$1&gt;$AE$1,"-",IFERROR(IF(DATEDIF('Base de données'!$A2574,T$1,"d")&lt;&gt;0,"",'Base de données'!$B2574),""))</f>
        <v>PRNMM</v>
      </c>
      <c r="U2574" s="39" t="str">
        <f>IF(U$1&gt;$AE$1,"-",IFERROR(IF(DATEDIF('Base de données'!$A2574,U$1,"d")&lt;&gt;0,"",'Base de données'!$B2574),""))</f>
        <v/>
      </c>
      <c r="V2574" s="39" t="str">
        <f>IF(V$1&gt;$AE$1,"-",IFERROR(IF(DATEDIF('Base de données'!$A2574,V$1,"d")&lt;&gt;0,"",'Base de données'!$B2574),""))</f>
        <v/>
      </c>
      <c r="W2574" s="34"/>
      <c r="X2574" s="30" t="str">
        <f>'Base de données'!$C2574&amp;" "&amp;'Base de données'!$D2574</f>
        <v>Renard Olivier</v>
      </c>
      <c r="Y2574" s="31">
        <f>COUNTIF('Base de données'!$B:$B,'Base de données'!$B2574)</f>
        <v>12</v>
      </c>
      <c r="AA2574" s="87" cm="1">
        <f t="array" aca="1" ref="AA2574" ca="1">INDIRECT("'Base de données'!A" &amp; ROW(Y2574))</f>
        <v>45931</v>
      </c>
      <c r="AB2574" s="51" t="str" cm="1">
        <f t="array" aca="1" ref="AB2574" ca="1">INDIRECT("'Base de données'!B" &amp; ROW(Z2574))</f>
        <v>PRNMM</v>
      </c>
    </row>
    <row r="2575" spans="1:28" x14ac:dyDescent="0.3">
      <c r="A2575" s="41" t="str">
        <f ca="1">IF(IF(AND($B2575&lt;&gt;"-",$B2575=$E2575),"Entrée et sortie","-")="Entrée et sortie",'Base de données'!$B2575,"-")</f>
        <v>-</v>
      </c>
      <c r="B2575" s="41" t="str">
        <f t="shared" ca="1" si="163"/>
        <v>NYNY1</v>
      </c>
      <c r="C2575" s="41" t="str">
        <f t="shared" ca="1" si="164"/>
        <v>NYNY1</v>
      </c>
      <c r="D2575" s="41" t="str">
        <f>IF($F2575="sortie en cours d'année",'Base de données'!$B2575,"-")</f>
        <v>NYNY1</v>
      </c>
      <c r="E2575" s="41" t="str">
        <f>IF($H2575="entrée en cours d'année",'Base de données'!$B2575,"-")</f>
        <v>-</v>
      </c>
      <c r="F2575" s="37" t="str">
        <f t="shared" si="161"/>
        <v>sortie en cours d'année</v>
      </c>
      <c r="G2575" s="37">
        <f>IF($J2575="mouvement",_xlfn.XLOOKUP('Base de données'!$B2575,$V:$V,$V:$V,0),"")</f>
        <v>0</v>
      </c>
      <c r="H2575" s="37" t="str">
        <f t="shared" si="162"/>
        <v/>
      </c>
      <c r="I2575" s="37" t="str">
        <f>IF($J2575="mouvement",_xlfn.XLOOKUP('Base de données'!$B2575,$K:$K,$K:$K,0),"")</f>
        <v>NYNY1</v>
      </c>
      <c r="J2575" s="38" t="str">
        <f>IF(AND(Y2575&lt;&gt;MAX(Y:Y),COUNTIF(K2575:V2575,'Base de données'!$B2575)&gt;0),"mouvement","")</f>
        <v>mouvement</v>
      </c>
      <c r="K2575" s="39" t="str">
        <f>IF(K$1&gt;$AE$1,"-",IFERROR(IF(DATEDIF('Base de données'!$A2575,K$1,"d")&lt;&gt;0,"",'Base de données'!$B2575),""))</f>
        <v/>
      </c>
      <c r="L2575" s="39" t="str">
        <f>IF(L$1&gt;$AE$1,"-",IFERROR(IF(DATEDIF('Base de données'!$A2575,L$1,"d")&lt;&gt;0,"",'Base de données'!$B2575),""))</f>
        <v/>
      </c>
      <c r="M2575" s="39" t="str">
        <f>IF(M$1&gt;$AE$1,"-",IFERROR(IF(DATEDIF('Base de données'!$A2575,M$1,"d")&lt;&gt;0,"",'Base de données'!$B2575),""))</f>
        <v/>
      </c>
      <c r="N2575" s="39" t="str">
        <f>IF(N$1&gt;$AE$1,"-",IFERROR(IF(DATEDIF('Base de données'!$A2575,N$1,"d")&lt;&gt;0,"",'Base de données'!$B2575),""))</f>
        <v/>
      </c>
      <c r="O2575" s="39" t="str">
        <f>IF(O$1&gt;$AE$1,"-",IFERROR(IF(DATEDIF('Base de données'!$A2575,O$1,"d")&lt;&gt;0,"",'Base de données'!$B2575),""))</f>
        <v/>
      </c>
      <c r="P2575" s="39" t="str">
        <f>IF(P$1&gt;$AE$1,"-",IFERROR(IF(DATEDIF('Base de données'!$A2575,P$1,"d")&lt;&gt;0,"",'Base de données'!$B2575),""))</f>
        <v/>
      </c>
      <c r="Q2575" s="39" t="str">
        <f>IF(Q$1&gt;$AE$1,"-",IFERROR(IF(DATEDIF('Base de données'!$A2575,Q$1,"d")&lt;&gt;0,"",'Base de données'!$B2575),""))</f>
        <v/>
      </c>
      <c r="R2575" s="39" t="str">
        <f>IF(R$1&gt;$AE$1,"-",IFERROR(IF(DATEDIF('Base de données'!$A2575,R$1,"d")&lt;&gt;0,"",'Base de données'!$B2575),""))</f>
        <v/>
      </c>
      <c r="S2575" s="39" t="str">
        <f>IF(S$1&gt;$AE$1,"-",IFERROR(IF(DATEDIF('Base de données'!$A2575,S$1,"d")&lt;&gt;0,"",'Base de données'!$B2575),""))</f>
        <v/>
      </c>
      <c r="T2575" s="39" t="str">
        <f>IF(T$1&gt;$AE$1,"-",IFERROR(IF(DATEDIF('Base de données'!$A2575,T$1,"d")&lt;&gt;0,"",'Base de données'!$B2575),""))</f>
        <v>NYNY1</v>
      </c>
      <c r="U2575" s="39" t="str">
        <f>IF(U$1&gt;$AE$1,"-",IFERROR(IF(DATEDIF('Base de données'!$A2575,U$1,"d")&lt;&gt;0,"",'Base de données'!$B2575),""))</f>
        <v/>
      </c>
      <c r="V2575" s="39" t="str">
        <f>IF(V$1&gt;$AE$1,"-",IFERROR(IF(DATEDIF('Base de données'!$A2575,V$1,"d")&lt;&gt;0,"",'Base de données'!$B2575),""))</f>
        <v/>
      </c>
      <c r="W2575" s="34"/>
      <c r="X2575" s="30" t="str">
        <f>'Base de données'!$C2575&amp;" "&amp;'Base de données'!$D2575</f>
        <v>Alexandre Hortense</v>
      </c>
      <c r="Y2575" s="31">
        <f>COUNTIF('Base de données'!$B:$B,'Base de données'!$B2575)</f>
        <v>10</v>
      </c>
      <c r="AA2575" s="87" cm="1">
        <f t="array" aca="1" ref="AA2575" ca="1">INDIRECT("'Base de données'!A" &amp; ROW(Y2575))</f>
        <v>45931</v>
      </c>
      <c r="AB2575" s="51" t="str" cm="1">
        <f t="array" aca="1" ref="AB2575" ca="1">INDIRECT("'Base de données'!B" &amp; ROW(Z2575))</f>
        <v>NYNY1</v>
      </c>
    </row>
    <row r="2576" spans="1:28" x14ac:dyDescent="0.3">
      <c r="A2576" s="41" t="str">
        <f ca="1">IF(IF(AND($B2576&lt;&gt;"-",$B2576=$E2576),"Entrée et sortie","-")="Entrée et sortie",'Base de données'!$B2576,"-")</f>
        <v>-</v>
      </c>
      <c r="B2576" s="41" t="str">
        <f t="shared" ca="1" si="163"/>
        <v>-</v>
      </c>
      <c r="C2576" s="41" t="str">
        <f t="shared" ca="1" si="164"/>
        <v>-</v>
      </c>
      <c r="D2576" s="41" t="str">
        <f>IF($F2576="sortie en cours d'année",'Base de données'!$B2576,"-")</f>
        <v>-</v>
      </c>
      <c r="E2576" s="41" t="str">
        <f>IF($H2576="entrée en cours d'année",'Base de données'!$B2576,"-")</f>
        <v>-</v>
      </c>
      <c r="F2576" s="37" t="str">
        <f t="shared" si="161"/>
        <v/>
      </c>
      <c r="G2576" s="37" t="str">
        <f>IF($J2576="mouvement",_xlfn.XLOOKUP('Base de données'!$B2576,$V:$V,$V:$V,0),"")</f>
        <v/>
      </c>
      <c r="H2576" s="37" t="str">
        <f t="shared" si="162"/>
        <v/>
      </c>
      <c r="I2576" s="37" t="str">
        <f>IF($J2576="mouvement",_xlfn.XLOOKUP('Base de données'!$B2576,$K:$K,$K:$K,0),"")</f>
        <v/>
      </c>
      <c r="J2576" s="38" t="str">
        <f>IF(AND(Y2576&lt;&gt;MAX(Y:Y),COUNTIF(K2576:V2576,'Base de données'!$B2576)&gt;0),"mouvement","")</f>
        <v/>
      </c>
      <c r="K2576" s="39" t="str">
        <f>IF(K$1&gt;$AE$1,"-",IFERROR(IF(DATEDIF('Base de données'!$A2576,K$1,"d")&lt;&gt;0,"",'Base de données'!$B2576),""))</f>
        <v/>
      </c>
      <c r="L2576" s="39" t="str">
        <f>IF(L$1&gt;$AE$1,"-",IFERROR(IF(DATEDIF('Base de données'!$A2576,L$1,"d")&lt;&gt;0,"",'Base de données'!$B2576),""))</f>
        <v/>
      </c>
      <c r="M2576" s="39" t="str">
        <f>IF(M$1&gt;$AE$1,"-",IFERROR(IF(DATEDIF('Base de données'!$A2576,M$1,"d")&lt;&gt;0,"",'Base de données'!$B2576),""))</f>
        <v/>
      </c>
      <c r="N2576" s="39" t="str">
        <f>IF(N$1&gt;$AE$1,"-",IFERROR(IF(DATEDIF('Base de données'!$A2576,N$1,"d")&lt;&gt;0,"",'Base de données'!$B2576),""))</f>
        <v/>
      </c>
      <c r="O2576" s="39" t="str">
        <f>IF(O$1&gt;$AE$1,"-",IFERROR(IF(DATEDIF('Base de données'!$A2576,O$1,"d")&lt;&gt;0,"",'Base de données'!$B2576),""))</f>
        <v/>
      </c>
      <c r="P2576" s="39" t="str">
        <f>IF(P$1&gt;$AE$1,"-",IFERROR(IF(DATEDIF('Base de données'!$A2576,P$1,"d")&lt;&gt;0,"",'Base de données'!$B2576),""))</f>
        <v/>
      </c>
      <c r="Q2576" s="39" t="str">
        <f>IF(Q$1&gt;$AE$1,"-",IFERROR(IF(DATEDIF('Base de données'!$A2576,Q$1,"d")&lt;&gt;0,"",'Base de données'!$B2576),""))</f>
        <v/>
      </c>
      <c r="R2576" s="39" t="str">
        <f>IF(R$1&gt;$AE$1,"-",IFERROR(IF(DATEDIF('Base de données'!$A2576,R$1,"d")&lt;&gt;0,"",'Base de données'!$B2576),""))</f>
        <v/>
      </c>
      <c r="S2576" s="39" t="str">
        <f>IF(S$1&gt;$AE$1,"-",IFERROR(IF(DATEDIF('Base de données'!$A2576,S$1,"d")&lt;&gt;0,"",'Base de données'!$B2576),""))</f>
        <v/>
      </c>
      <c r="T2576" s="39" t="str">
        <f>IF(T$1&gt;$AE$1,"-",IFERROR(IF(DATEDIF('Base de données'!$A2576,T$1,"d")&lt;&gt;0,"",'Base de données'!$B2576),""))</f>
        <v>GLXU4</v>
      </c>
      <c r="U2576" s="39" t="str">
        <f>IF(U$1&gt;$AE$1,"-",IFERROR(IF(DATEDIF('Base de données'!$A2576,U$1,"d")&lt;&gt;0,"",'Base de données'!$B2576),""))</f>
        <v/>
      </c>
      <c r="V2576" s="39" t="str">
        <f>IF(V$1&gt;$AE$1,"-",IFERROR(IF(DATEDIF('Base de données'!$A2576,V$1,"d")&lt;&gt;0,"",'Base de données'!$B2576),""))</f>
        <v/>
      </c>
      <c r="W2576" s="34"/>
      <c r="X2576" s="30" t="str">
        <f>'Base de données'!$C2576&amp;" "&amp;'Base de données'!$D2576</f>
        <v>Baron Camille</v>
      </c>
      <c r="Y2576" s="31">
        <f>COUNTIF('Base de données'!$B:$B,'Base de données'!$B2576)</f>
        <v>12</v>
      </c>
      <c r="AA2576" s="87" cm="1">
        <f t="array" aca="1" ref="AA2576" ca="1">INDIRECT("'Base de données'!A" &amp; ROW(Y2576))</f>
        <v>45931</v>
      </c>
      <c r="AB2576" s="51" t="str" cm="1">
        <f t="array" aca="1" ref="AB2576" ca="1">INDIRECT("'Base de données'!B" &amp; ROW(Z2576))</f>
        <v>GLXU4</v>
      </c>
    </row>
    <row r="2577" spans="1:28" x14ac:dyDescent="0.3">
      <c r="A2577" s="41" t="str">
        <f ca="1">IF(IF(AND($B2577&lt;&gt;"-",$B2577=$E2577),"Entrée et sortie","-")="Entrée et sortie",'Base de données'!$B2577,"-")</f>
        <v>-</v>
      </c>
      <c r="B2577" s="41" t="str">
        <f t="shared" ca="1" si="163"/>
        <v>-</v>
      </c>
      <c r="C2577" s="41" t="str">
        <f t="shared" ca="1" si="164"/>
        <v>-</v>
      </c>
      <c r="D2577" s="41" t="str">
        <f>IF($F2577="sortie en cours d'année",'Base de données'!$B2577,"-")</f>
        <v>-</v>
      </c>
      <c r="E2577" s="41" t="str">
        <f>IF($H2577="entrée en cours d'année",'Base de données'!$B2577,"-")</f>
        <v>-</v>
      </c>
      <c r="F2577" s="37" t="str">
        <f t="shared" si="161"/>
        <v/>
      </c>
      <c r="G2577" s="37" t="str">
        <f>IF($J2577="mouvement",_xlfn.XLOOKUP('Base de données'!$B2577,$V:$V,$V:$V,0),"")</f>
        <v/>
      </c>
      <c r="H2577" s="37" t="str">
        <f t="shared" si="162"/>
        <v/>
      </c>
      <c r="I2577" s="37" t="str">
        <f>IF($J2577="mouvement",_xlfn.XLOOKUP('Base de données'!$B2577,$K:$K,$K:$K,0),"")</f>
        <v/>
      </c>
      <c r="J2577" s="38" t="str">
        <f>IF(AND(Y2577&lt;&gt;MAX(Y:Y),COUNTIF(K2577:V2577,'Base de données'!$B2577)&gt;0),"mouvement","")</f>
        <v/>
      </c>
      <c r="K2577" s="39" t="str">
        <f>IF(K$1&gt;$AE$1,"-",IFERROR(IF(DATEDIF('Base de données'!$A2577,K$1,"d")&lt;&gt;0,"",'Base de données'!$B2577),""))</f>
        <v/>
      </c>
      <c r="L2577" s="39" t="str">
        <f>IF(L$1&gt;$AE$1,"-",IFERROR(IF(DATEDIF('Base de données'!$A2577,L$1,"d")&lt;&gt;0,"",'Base de données'!$B2577),""))</f>
        <v/>
      </c>
      <c r="M2577" s="39" t="str">
        <f>IF(M$1&gt;$AE$1,"-",IFERROR(IF(DATEDIF('Base de données'!$A2577,M$1,"d")&lt;&gt;0,"",'Base de données'!$B2577),""))</f>
        <v/>
      </c>
      <c r="N2577" s="39" t="str">
        <f>IF(N$1&gt;$AE$1,"-",IFERROR(IF(DATEDIF('Base de données'!$A2577,N$1,"d")&lt;&gt;0,"",'Base de données'!$B2577),""))</f>
        <v/>
      </c>
      <c r="O2577" s="39" t="str">
        <f>IF(O$1&gt;$AE$1,"-",IFERROR(IF(DATEDIF('Base de données'!$A2577,O$1,"d")&lt;&gt;0,"",'Base de données'!$B2577),""))</f>
        <v/>
      </c>
      <c r="P2577" s="39" t="str">
        <f>IF(P$1&gt;$AE$1,"-",IFERROR(IF(DATEDIF('Base de données'!$A2577,P$1,"d")&lt;&gt;0,"",'Base de données'!$B2577),""))</f>
        <v/>
      </c>
      <c r="Q2577" s="39" t="str">
        <f>IF(Q$1&gt;$AE$1,"-",IFERROR(IF(DATEDIF('Base de données'!$A2577,Q$1,"d")&lt;&gt;0,"",'Base de données'!$B2577),""))</f>
        <v/>
      </c>
      <c r="R2577" s="39" t="str">
        <f>IF(R$1&gt;$AE$1,"-",IFERROR(IF(DATEDIF('Base de données'!$A2577,R$1,"d")&lt;&gt;0,"",'Base de données'!$B2577),""))</f>
        <v/>
      </c>
      <c r="S2577" s="39" t="str">
        <f>IF(S$1&gt;$AE$1,"-",IFERROR(IF(DATEDIF('Base de données'!$A2577,S$1,"d")&lt;&gt;0,"",'Base de données'!$B2577),""))</f>
        <v/>
      </c>
      <c r="T2577" s="39" t="str">
        <f>IF(T$1&gt;$AE$1,"-",IFERROR(IF(DATEDIF('Base de données'!$A2577,T$1,"d")&lt;&gt;0,"",'Base de données'!$B2577),""))</f>
        <v>OUDA7</v>
      </c>
      <c r="U2577" s="39" t="str">
        <f>IF(U$1&gt;$AE$1,"-",IFERROR(IF(DATEDIF('Base de données'!$A2577,U$1,"d")&lt;&gt;0,"",'Base de données'!$B2577),""))</f>
        <v/>
      </c>
      <c r="V2577" s="39" t="str">
        <f>IF(V$1&gt;$AE$1,"-",IFERROR(IF(DATEDIF('Base de données'!$A2577,V$1,"d")&lt;&gt;0,"",'Base de données'!$B2577),""))</f>
        <v/>
      </c>
      <c r="W2577" s="34"/>
      <c r="X2577" s="30" t="str">
        <f>'Base de données'!$C2577&amp;" "&amp;'Base de données'!$D2577</f>
        <v>Lagarde Michel</v>
      </c>
      <c r="Y2577" s="31">
        <f>COUNTIF('Base de données'!$B:$B,'Base de données'!$B2577)</f>
        <v>12</v>
      </c>
      <c r="AA2577" s="87" cm="1">
        <f t="array" aca="1" ref="AA2577" ca="1">INDIRECT("'Base de données'!A" &amp; ROW(Y2577))</f>
        <v>45931</v>
      </c>
      <c r="AB2577" s="51" t="str" cm="1">
        <f t="array" aca="1" ref="AB2577" ca="1">INDIRECT("'Base de données'!B" &amp; ROW(Z2577))</f>
        <v>OUDA7</v>
      </c>
    </row>
    <row r="2578" spans="1:28" x14ac:dyDescent="0.3">
      <c r="A2578" s="41" t="str">
        <f ca="1">IF(IF(AND($B2578&lt;&gt;"-",$B2578=$E2578),"Entrée et sortie","-")="Entrée et sortie",'Base de données'!$B2578,"-")</f>
        <v>-</v>
      </c>
      <c r="B2578" s="41" t="str">
        <f t="shared" ca="1" si="163"/>
        <v>-</v>
      </c>
      <c r="C2578" s="41" t="str">
        <f t="shared" ca="1" si="164"/>
        <v>-</v>
      </c>
      <c r="D2578" s="41" t="str">
        <f>IF($F2578="sortie en cours d'année",'Base de données'!$B2578,"-")</f>
        <v>-</v>
      </c>
      <c r="E2578" s="41" t="str">
        <f>IF($H2578="entrée en cours d'année",'Base de données'!$B2578,"-")</f>
        <v>-</v>
      </c>
      <c r="F2578" s="37" t="str">
        <f t="shared" si="161"/>
        <v/>
      </c>
      <c r="G2578" s="37" t="str">
        <f>IF($J2578="mouvement",_xlfn.XLOOKUP('Base de données'!$B2578,$V:$V,$V:$V,0),"")</f>
        <v/>
      </c>
      <c r="H2578" s="37" t="str">
        <f t="shared" si="162"/>
        <v/>
      </c>
      <c r="I2578" s="37" t="str">
        <f>IF($J2578="mouvement",_xlfn.XLOOKUP('Base de données'!$B2578,$K:$K,$K:$K,0),"")</f>
        <v/>
      </c>
      <c r="J2578" s="38" t="str">
        <f>IF(AND(Y2578&lt;&gt;MAX(Y:Y),COUNTIF(K2578:V2578,'Base de données'!$B2578)&gt;0),"mouvement","")</f>
        <v/>
      </c>
      <c r="K2578" s="39" t="str">
        <f>IF(K$1&gt;$AE$1,"-",IFERROR(IF(DATEDIF('Base de données'!$A2578,K$1,"d")&lt;&gt;0,"",'Base de données'!$B2578),""))</f>
        <v/>
      </c>
      <c r="L2578" s="39" t="str">
        <f>IF(L$1&gt;$AE$1,"-",IFERROR(IF(DATEDIF('Base de données'!$A2578,L$1,"d")&lt;&gt;0,"",'Base de données'!$B2578),""))</f>
        <v/>
      </c>
      <c r="M2578" s="39" t="str">
        <f>IF(M$1&gt;$AE$1,"-",IFERROR(IF(DATEDIF('Base de données'!$A2578,M$1,"d")&lt;&gt;0,"",'Base de données'!$B2578),""))</f>
        <v/>
      </c>
      <c r="N2578" s="39" t="str">
        <f>IF(N$1&gt;$AE$1,"-",IFERROR(IF(DATEDIF('Base de données'!$A2578,N$1,"d")&lt;&gt;0,"",'Base de données'!$B2578),""))</f>
        <v/>
      </c>
      <c r="O2578" s="39" t="str">
        <f>IF(O$1&gt;$AE$1,"-",IFERROR(IF(DATEDIF('Base de données'!$A2578,O$1,"d")&lt;&gt;0,"",'Base de données'!$B2578),""))</f>
        <v/>
      </c>
      <c r="P2578" s="39" t="str">
        <f>IF(P$1&gt;$AE$1,"-",IFERROR(IF(DATEDIF('Base de données'!$A2578,P$1,"d")&lt;&gt;0,"",'Base de données'!$B2578),""))</f>
        <v/>
      </c>
      <c r="Q2578" s="39" t="str">
        <f>IF(Q$1&gt;$AE$1,"-",IFERROR(IF(DATEDIF('Base de données'!$A2578,Q$1,"d")&lt;&gt;0,"",'Base de données'!$B2578),""))</f>
        <v/>
      </c>
      <c r="R2578" s="39" t="str">
        <f>IF(R$1&gt;$AE$1,"-",IFERROR(IF(DATEDIF('Base de données'!$A2578,R$1,"d")&lt;&gt;0,"",'Base de données'!$B2578),""))</f>
        <v/>
      </c>
      <c r="S2578" s="39" t="str">
        <f>IF(S$1&gt;$AE$1,"-",IFERROR(IF(DATEDIF('Base de données'!$A2578,S$1,"d")&lt;&gt;0,"",'Base de données'!$B2578),""))</f>
        <v/>
      </c>
      <c r="T2578" s="39" t="str">
        <f>IF(T$1&gt;$AE$1,"-",IFERROR(IF(DATEDIF('Base de données'!$A2578,T$1,"d")&lt;&gt;0,"",'Base de données'!$B2578),""))</f>
        <v>ACN0J</v>
      </c>
      <c r="U2578" s="39" t="str">
        <f>IF(U$1&gt;$AE$1,"-",IFERROR(IF(DATEDIF('Base de données'!$A2578,U$1,"d")&lt;&gt;0,"",'Base de données'!$B2578),""))</f>
        <v/>
      </c>
      <c r="V2578" s="39" t="str">
        <f>IF(V$1&gt;$AE$1,"-",IFERROR(IF(DATEDIF('Base de données'!$A2578,V$1,"d")&lt;&gt;0,"",'Base de données'!$B2578),""))</f>
        <v/>
      </c>
      <c r="W2578" s="34"/>
      <c r="X2578" s="30" t="str">
        <f>'Base de données'!$C2578&amp;" "&amp;'Base de données'!$D2578</f>
        <v>Mathieu Élisabeth</v>
      </c>
      <c r="Y2578" s="31">
        <f>COUNTIF('Base de données'!$B:$B,'Base de données'!$B2578)</f>
        <v>12</v>
      </c>
      <c r="AA2578" s="87" cm="1">
        <f t="array" aca="1" ref="AA2578" ca="1">INDIRECT("'Base de données'!A" &amp; ROW(Y2578))</f>
        <v>45931</v>
      </c>
      <c r="AB2578" s="51" t="str" cm="1">
        <f t="array" aca="1" ref="AB2578" ca="1">INDIRECT("'Base de données'!B" &amp; ROW(Z2578))</f>
        <v>ACN0J</v>
      </c>
    </row>
    <row r="2579" spans="1:28" x14ac:dyDescent="0.3">
      <c r="A2579" s="41" t="str">
        <f ca="1">IF(IF(AND($B2579&lt;&gt;"-",$B2579=$E2579),"Entrée et sortie","-")="Entrée et sortie",'Base de données'!$B2579,"-")</f>
        <v>-</v>
      </c>
      <c r="B2579" s="41" t="str">
        <f t="shared" ca="1" si="163"/>
        <v>-</v>
      </c>
      <c r="C2579" s="41" t="str">
        <f t="shared" ca="1" si="164"/>
        <v>-</v>
      </c>
      <c r="D2579" s="41" t="str">
        <f>IF($F2579="sortie en cours d'année",'Base de données'!$B2579,"-")</f>
        <v>-</v>
      </c>
      <c r="E2579" s="41" t="str">
        <f>IF($H2579="entrée en cours d'année",'Base de données'!$B2579,"-")</f>
        <v>-</v>
      </c>
      <c r="F2579" s="37" t="str">
        <f t="shared" si="161"/>
        <v/>
      </c>
      <c r="G2579" s="37" t="str">
        <f>IF($J2579="mouvement",_xlfn.XLOOKUP('Base de données'!$B2579,$V:$V,$V:$V,0),"")</f>
        <v/>
      </c>
      <c r="H2579" s="37" t="str">
        <f t="shared" si="162"/>
        <v/>
      </c>
      <c r="I2579" s="37" t="str">
        <f>IF($J2579="mouvement",_xlfn.XLOOKUP('Base de données'!$B2579,$K:$K,$K:$K,0),"")</f>
        <v/>
      </c>
      <c r="J2579" s="38" t="str">
        <f>IF(AND(Y2579&lt;&gt;MAX(Y:Y),COUNTIF(K2579:V2579,'Base de données'!$B2579)&gt;0),"mouvement","")</f>
        <v/>
      </c>
      <c r="K2579" s="39" t="str">
        <f>IF(K$1&gt;$AE$1,"-",IFERROR(IF(DATEDIF('Base de données'!$A2579,K$1,"d")&lt;&gt;0,"",'Base de données'!$B2579),""))</f>
        <v/>
      </c>
      <c r="L2579" s="39" t="str">
        <f>IF(L$1&gt;$AE$1,"-",IFERROR(IF(DATEDIF('Base de données'!$A2579,L$1,"d")&lt;&gt;0,"",'Base de données'!$B2579),""))</f>
        <v/>
      </c>
      <c r="M2579" s="39" t="str">
        <f>IF(M$1&gt;$AE$1,"-",IFERROR(IF(DATEDIF('Base de données'!$A2579,M$1,"d")&lt;&gt;0,"",'Base de données'!$B2579),""))</f>
        <v/>
      </c>
      <c r="N2579" s="39" t="str">
        <f>IF(N$1&gt;$AE$1,"-",IFERROR(IF(DATEDIF('Base de données'!$A2579,N$1,"d")&lt;&gt;0,"",'Base de données'!$B2579),""))</f>
        <v/>
      </c>
      <c r="O2579" s="39" t="str">
        <f>IF(O$1&gt;$AE$1,"-",IFERROR(IF(DATEDIF('Base de données'!$A2579,O$1,"d")&lt;&gt;0,"",'Base de données'!$B2579),""))</f>
        <v/>
      </c>
      <c r="P2579" s="39" t="str">
        <f>IF(P$1&gt;$AE$1,"-",IFERROR(IF(DATEDIF('Base de données'!$A2579,P$1,"d")&lt;&gt;0,"",'Base de données'!$B2579),""))</f>
        <v/>
      </c>
      <c r="Q2579" s="39" t="str">
        <f>IF(Q$1&gt;$AE$1,"-",IFERROR(IF(DATEDIF('Base de données'!$A2579,Q$1,"d")&lt;&gt;0,"",'Base de données'!$B2579),""))</f>
        <v/>
      </c>
      <c r="R2579" s="39" t="str">
        <f>IF(R$1&gt;$AE$1,"-",IFERROR(IF(DATEDIF('Base de données'!$A2579,R$1,"d")&lt;&gt;0,"",'Base de données'!$B2579),""))</f>
        <v/>
      </c>
      <c r="S2579" s="39" t="str">
        <f>IF(S$1&gt;$AE$1,"-",IFERROR(IF(DATEDIF('Base de données'!$A2579,S$1,"d")&lt;&gt;0,"",'Base de données'!$B2579),""))</f>
        <v/>
      </c>
      <c r="T2579" s="39" t="str">
        <f>IF(T$1&gt;$AE$1,"-",IFERROR(IF(DATEDIF('Base de données'!$A2579,T$1,"d")&lt;&gt;0,"",'Base de données'!$B2579),""))</f>
        <v>JF4II</v>
      </c>
      <c r="U2579" s="39" t="str">
        <f>IF(U$1&gt;$AE$1,"-",IFERROR(IF(DATEDIF('Base de données'!$A2579,U$1,"d")&lt;&gt;0,"",'Base de données'!$B2579),""))</f>
        <v/>
      </c>
      <c r="V2579" s="39" t="str">
        <f>IF(V$1&gt;$AE$1,"-",IFERROR(IF(DATEDIF('Base de données'!$A2579,V$1,"d")&lt;&gt;0,"",'Base de données'!$B2579),""))</f>
        <v/>
      </c>
      <c r="W2579" s="34"/>
      <c r="X2579" s="30" t="str">
        <f>'Base de données'!$C2579&amp;" "&amp;'Base de données'!$D2579</f>
        <v>Normand Éléonore</v>
      </c>
      <c r="Y2579" s="31">
        <f>COUNTIF('Base de données'!$B:$B,'Base de données'!$B2579)</f>
        <v>12</v>
      </c>
      <c r="AA2579" s="87" cm="1">
        <f t="array" aca="1" ref="AA2579" ca="1">INDIRECT("'Base de données'!A" &amp; ROW(Y2579))</f>
        <v>45931</v>
      </c>
      <c r="AB2579" s="51" t="str" cm="1">
        <f t="array" aca="1" ref="AB2579" ca="1">INDIRECT("'Base de données'!B" &amp; ROW(Z2579))</f>
        <v>JF4II</v>
      </c>
    </row>
    <row r="2580" spans="1:28" x14ac:dyDescent="0.3">
      <c r="A2580" s="41" t="str">
        <f ca="1">IF(IF(AND($B2580&lt;&gt;"-",$B2580=$E2580),"Entrée et sortie","-")="Entrée et sortie",'Base de données'!$B2580,"-")</f>
        <v>-</v>
      </c>
      <c r="B2580" s="41" t="str">
        <f t="shared" ca="1" si="163"/>
        <v>-</v>
      </c>
      <c r="C2580" s="41" t="str">
        <f t="shared" ca="1" si="164"/>
        <v>-</v>
      </c>
      <c r="D2580" s="41" t="str">
        <f>IF($F2580="sortie en cours d'année",'Base de données'!$B2580,"-")</f>
        <v>-</v>
      </c>
      <c r="E2580" s="41" t="str">
        <f>IF($H2580="entrée en cours d'année",'Base de données'!$B2580,"-")</f>
        <v>-</v>
      </c>
      <c r="F2580" s="37" t="str">
        <f t="shared" si="161"/>
        <v/>
      </c>
      <c r="G2580" s="37" t="str">
        <f>IF($J2580="mouvement",_xlfn.XLOOKUP('Base de données'!$B2580,$V:$V,$V:$V,0),"")</f>
        <v/>
      </c>
      <c r="H2580" s="37" t="str">
        <f t="shared" si="162"/>
        <v/>
      </c>
      <c r="I2580" s="37" t="str">
        <f>IF($J2580="mouvement",_xlfn.XLOOKUP('Base de données'!$B2580,$K:$K,$K:$K,0),"")</f>
        <v/>
      </c>
      <c r="J2580" s="38" t="str">
        <f>IF(AND(Y2580&lt;&gt;MAX(Y:Y),COUNTIF(K2580:V2580,'Base de données'!$B2580)&gt;0),"mouvement","")</f>
        <v/>
      </c>
      <c r="K2580" s="39" t="str">
        <f>IF(K$1&gt;$AE$1,"-",IFERROR(IF(DATEDIF('Base de données'!$A2580,K$1,"d")&lt;&gt;0,"",'Base de données'!$B2580),""))</f>
        <v/>
      </c>
      <c r="L2580" s="39" t="str">
        <f>IF(L$1&gt;$AE$1,"-",IFERROR(IF(DATEDIF('Base de données'!$A2580,L$1,"d")&lt;&gt;0,"",'Base de données'!$B2580),""))</f>
        <v/>
      </c>
      <c r="M2580" s="39" t="str">
        <f>IF(M$1&gt;$AE$1,"-",IFERROR(IF(DATEDIF('Base de données'!$A2580,M$1,"d")&lt;&gt;0,"",'Base de données'!$B2580),""))</f>
        <v/>
      </c>
      <c r="N2580" s="39" t="str">
        <f>IF(N$1&gt;$AE$1,"-",IFERROR(IF(DATEDIF('Base de données'!$A2580,N$1,"d")&lt;&gt;0,"",'Base de données'!$B2580),""))</f>
        <v/>
      </c>
      <c r="O2580" s="39" t="str">
        <f>IF(O$1&gt;$AE$1,"-",IFERROR(IF(DATEDIF('Base de données'!$A2580,O$1,"d")&lt;&gt;0,"",'Base de données'!$B2580),""))</f>
        <v/>
      </c>
      <c r="P2580" s="39" t="str">
        <f>IF(P$1&gt;$AE$1,"-",IFERROR(IF(DATEDIF('Base de données'!$A2580,P$1,"d")&lt;&gt;0,"",'Base de données'!$B2580),""))</f>
        <v/>
      </c>
      <c r="Q2580" s="39" t="str">
        <f>IF(Q$1&gt;$AE$1,"-",IFERROR(IF(DATEDIF('Base de données'!$A2580,Q$1,"d")&lt;&gt;0,"",'Base de données'!$B2580),""))</f>
        <v/>
      </c>
      <c r="R2580" s="39" t="str">
        <f>IF(R$1&gt;$AE$1,"-",IFERROR(IF(DATEDIF('Base de données'!$A2580,R$1,"d")&lt;&gt;0,"",'Base de données'!$B2580),""))</f>
        <v/>
      </c>
      <c r="S2580" s="39" t="str">
        <f>IF(S$1&gt;$AE$1,"-",IFERROR(IF(DATEDIF('Base de données'!$A2580,S$1,"d")&lt;&gt;0,"",'Base de données'!$B2580),""))</f>
        <v/>
      </c>
      <c r="T2580" s="39" t="str">
        <f>IF(T$1&gt;$AE$1,"-",IFERROR(IF(DATEDIF('Base de données'!$A2580,T$1,"d")&lt;&gt;0,"",'Base de données'!$B2580),""))</f>
        <v>O4PZL</v>
      </c>
      <c r="U2580" s="39" t="str">
        <f>IF(U$1&gt;$AE$1,"-",IFERROR(IF(DATEDIF('Base de données'!$A2580,U$1,"d")&lt;&gt;0,"",'Base de données'!$B2580),""))</f>
        <v/>
      </c>
      <c r="V2580" s="39" t="str">
        <f>IF(V$1&gt;$AE$1,"-",IFERROR(IF(DATEDIF('Base de données'!$A2580,V$1,"d")&lt;&gt;0,"",'Base de données'!$B2580),""))</f>
        <v/>
      </c>
      <c r="W2580" s="34"/>
      <c r="X2580" s="30" t="str">
        <f>'Base de données'!$C2580&amp;" "&amp;'Base de données'!$D2580</f>
        <v>Hardy Noël</v>
      </c>
      <c r="Y2580" s="31">
        <f>COUNTIF('Base de données'!$B:$B,'Base de données'!$B2580)</f>
        <v>12</v>
      </c>
      <c r="AA2580" s="87" cm="1">
        <f t="array" aca="1" ref="AA2580" ca="1">INDIRECT("'Base de données'!A" &amp; ROW(Y2580))</f>
        <v>45931</v>
      </c>
      <c r="AB2580" s="51" t="str" cm="1">
        <f t="array" aca="1" ref="AB2580" ca="1">INDIRECT("'Base de données'!B" &amp; ROW(Z2580))</f>
        <v>O4PZL</v>
      </c>
    </row>
    <row r="2581" spans="1:28" x14ac:dyDescent="0.3">
      <c r="A2581" s="41" t="str">
        <f ca="1">IF(IF(AND($B2581&lt;&gt;"-",$B2581=$E2581),"Entrée et sortie","-")="Entrée et sortie",'Base de données'!$B2581,"-")</f>
        <v>-</v>
      </c>
      <c r="B2581" s="41" t="str">
        <f t="shared" ca="1" si="163"/>
        <v>-</v>
      </c>
      <c r="C2581" s="41" t="str">
        <f t="shared" ca="1" si="164"/>
        <v>-</v>
      </c>
      <c r="D2581" s="41" t="str">
        <f>IF($F2581="sortie en cours d'année",'Base de données'!$B2581,"-")</f>
        <v>-</v>
      </c>
      <c r="E2581" s="41" t="str">
        <f>IF($H2581="entrée en cours d'année",'Base de données'!$B2581,"-")</f>
        <v>-</v>
      </c>
      <c r="F2581" s="37" t="str">
        <f t="shared" si="161"/>
        <v/>
      </c>
      <c r="G2581" s="37" t="str">
        <f>IF($J2581="mouvement",_xlfn.XLOOKUP('Base de données'!$B2581,$V:$V,$V:$V,0),"")</f>
        <v/>
      </c>
      <c r="H2581" s="37" t="str">
        <f t="shared" si="162"/>
        <v/>
      </c>
      <c r="I2581" s="37" t="str">
        <f>IF($J2581="mouvement",_xlfn.XLOOKUP('Base de données'!$B2581,$K:$K,$K:$K,0),"")</f>
        <v/>
      </c>
      <c r="J2581" s="38" t="str">
        <f>IF(AND(Y2581&lt;&gt;MAX(Y:Y),COUNTIF(K2581:V2581,'Base de données'!$B2581)&gt;0),"mouvement","")</f>
        <v/>
      </c>
      <c r="K2581" s="39" t="str">
        <f>IF(K$1&gt;$AE$1,"-",IFERROR(IF(DATEDIF('Base de données'!$A2581,K$1,"d")&lt;&gt;0,"",'Base de données'!$B2581),""))</f>
        <v/>
      </c>
      <c r="L2581" s="39" t="str">
        <f>IF(L$1&gt;$AE$1,"-",IFERROR(IF(DATEDIF('Base de données'!$A2581,L$1,"d")&lt;&gt;0,"",'Base de données'!$B2581),""))</f>
        <v/>
      </c>
      <c r="M2581" s="39" t="str">
        <f>IF(M$1&gt;$AE$1,"-",IFERROR(IF(DATEDIF('Base de données'!$A2581,M$1,"d")&lt;&gt;0,"",'Base de données'!$B2581),""))</f>
        <v/>
      </c>
      <c r="N2581" s="39" t="str">
        <f>IF(N$1&gt;$AE$1,"-",IFERROR(IF(DATEDIF('Base de données'!$A2581,N$1,"d")&lt;&gt;0,"",'Base de données'!$B2581),""))</f>
        <v/>
      </c>
      <c r="O2581" s="39" t="str">
        <f>IF(O$1&gt;$AE$1,"-",IFERROR(IF(DATEDIF('Base de données'!$A2581,O$1,"d")&lt;&gt;0,"",'Base de données'!$B2581),""))</f>
        <v/>
      </c>
      <c r="P2581" s="39" t="str">
        <f>IF(P$1&gt;$AE$1,"-",IFERROR(IF(DATEDIF('Base de données'!$A2581,P$1,"d")&lt;&gt;0,"",'Base de données'!$B2581),""))</f>
        <v/>
      </c>
      <c r="Q2581" s="39" t="str">
        <f>IF(Q$1&gt;$AE$1,"-",IFERROR(IF(DATEDIF('Base de données'!$A2581,Q$1,"d")&lt;&gt;0,"",'Base de données'!$B2581),""))</f>
        <v/>
      </c>
      <c r="R2581" s="39" t="str">
        <f>IF(R$1&gt;$AE$1,"-",IFERROR(IF(DATEDIF('Base de données'!$A2581,R$1,"d")&lt;&gt;0,"",'Base de données'!$B2581),""))</f>
        <v/>
      </c>
      <c r="S2581" s="39" t="str">
        <f>IF(S$1&gt;$AE$1,"-",IFERROR(IF(DATEDIF('Base de données'!$A2581,S$1,"d")&lt;&gt;0,"",'Base de données'!$B2581),""))</f>
        <v/>
      </c>
      <c r="T2581" s="39" t="str">
        <f>IF(T$1&gt;$AE$1,"-",IFERROR(IF(DATEDIF('Base de données'!$A2581,T$1,"d")&lt;&gt;0,"",'Base de données'!$B2581),""))</f>
        <v>7UCEM</v>
      </c>
      <c r="U2581" s="39" t="str">
        <f>IF(U$1&gt;$AE$1,"-",IFERROR(IF(DATEDIF('Base de données'!$A2581,U$1,"d")&lt;&gt;0,"",'Base de données'!$B2581),""))</f>
        <v/>
      </c>
      <c r="V2581" s="39" t="str">
        <f>IF(V$1&gt;$AE$1,"-",IFERROR(IF(DATEDIF('Base de données'!$A2581,V$1,"d")&lt;&gt;0,"",'Base de données'!$B2581),""))</f>
        <v/>
      </c>
      <c r="W2581" s="34"/>
      <c r="X2581" s="30" t="str">
        <f>'Base de données'!$C2581&amp;" "&amp;'Base de données'!$D2581</f>
        <v>Perret Henri</v>
      </c>
      <c r="Y2581" s="31">
        <f>COUNTIF('Base de données'!$B:$B,'Base de données'!$B2581)</f>
        <v>12</v>
      </c>
      <c r="AA2581" s="87" cm="1">
        <f t="array" aca="1" ref="AA2581" ca="1">INDIRECT("'Base de données'!A" &amp; ROW(Y2581))</f>
        <v>45931</v>
      </c>
      <c r="AB2581" s="51" t="str" cm="1">
        <f t="array" aca="1" ref="AB2581" ca="1">INDIRECT("'Base de données'!B" &amp; ROW(Z2581))</f>
        <v>7UCEM</v>
      </c>
    </row>
    <row r="2582" spans="1:28" x14ac:dyDescent="0.3">
      <c r="A2582" s="41" t="str">
        <f ca="1">IF(IF(AND($B2582&lt;&gt;"-",$B2582=$E2582),"Entrée et sortie","-")="Entrée et sortie",'Base de données'!$B2582,"-")</f>
        <v>-</v>
      </c>
      <c r="B2582" s="41" t="str">
        <f t="shared" ca="1" si="163"/>
        <v>-</v>
      </c>
      <c r="C2582" s="41" t="str">
        <f t="shared" ca="1" si="164"/>
        <v>-</v>
      </c>
      <c r="D2582" s="41" t="str">
        <f>IF($F2582="sortie en cours d'année",'Base de données'!$B2582,"-")</f>
        <v>-</v>
      </c>
      <c r="E2582" s="41" t="str">
        <f>IF($H2582="entrée en cours d'année",'Base de données'!$B2582,"-")</f>
        <v>-</v>
      </c>
      <c r="F2582" s="37" t="str">
        <f t="shared" si="161"/>
        <v/>
      </c>
      <c r="G2582" s="37" t="str">
        <f>IF($J2582="mouvement",_xlfn.XLOOKUP('Base de données'!$B2582,$V:$V,$V:$V,0),"")</f>
        <v/>
      </c>
      <c r="H2582" s="37" t="str">
        <f t="shared" si="162"/>
        <v/>
      </c>
      <c r="I2582" s="37" t="str">
        <f>IF($J2582="mouvement",_xlfn.XLOOKUP('Base de données'!$B2582,$K:$K,$K:$K,0),"")</f>
        <v/>
      </c>
      <c r="J2582" s="38" t="str">
        <f>IF(AND(Y2582&lt;&gt;MAX(Y:Y),COUNTIF(K2582:V2582,'Base de données'!$B2582)&gt;0),"mouvement","")</f>
        <v/>
      </c>
      <c r="K2582" s="39" t="str">
        <f>IF(K$1&gt;$AE$1,"-",IFERROR(IF(DATEDIF('Base de données'!$A2582,K$1,"d")&lt;&gt;0,"",'Base de données'!$B2582),""))</f>
        <v/>
      </c>
      <c r="L2582" s="39" t="str">
        <f>IF(L$1&gt;$AE$1,"-",IFERROR(IF(DATEDIF('Base de données'!$A2582,L$1,"d")&lt;&gt;0,"",'Base de données'!$B2582),""))</f>
        <v/>
      </c>
      <c r="M2582" s="39" t="str">
        <f>IF(M$1&gt;$AE$1,"-",IFERROR(IF(DATEDIF('Base de données'!$A2582,M$1,"d")&lt;&gt;0,"",'Base de données'!$B2582),""))</f>
        <v/>
      </c>
      <c r="N2582" s="39" t="str">
        <f>IF(N$1&gt;$AE$1,"-",IFERROR(IF(DATEDIF('Base de données'!$A2582,N$1,"d")&lt;&gt;0,"",'Base de données'!$B2582),""))</f>
        <v/>
      </c>
      <c r="O2582" s="39" t="str">
        <f>IF(O$1&gt;$AE$1,"-",IFERROR(IF(DATEDIF('Base de données'!$A2582,O$1,"d")&lt;&gt;0,"",'Base de données'!$B2582),""))</f>
        <v/>
      </c>
      <c r="P2582" s="39" t="str">
        <f>IF(P$1&gt;$AE$1,"-",IFERROR(IF(DATEDIF('Base de données'!$A2582,P$1,"d")&lt;&gt;0,"",'Base de données'!$B2582),""))</f>
        <v/>
      </c>
      <c r="Q2582" s="39" t="str">
        <f>IF(Q$1&gt;$AE$1,"-",IFERROR(IF(DATEDIF('Base de données'!$A2582,Q$1,"d")&lt;&gt;0,"",'Base de données'!$B2582),""))</f>
        <v/>
      </c>
      <c r="R2582" s="39" t="str">
        <f>IF(R$1&gt;$AE$1,"-",IFERROR(IF(DATEDIF('Base de données'!$A2582,R$1,"d")&lt;&gt;0,"",'Base de données'!$B2582),""))</f>
        <v/>
      </c>
      <c r="S2582" s="39" t="str">
        <f>IF(S$1&gt;$AE$1,"-",IFERROR(IF(DATEDIF('Base de données'!$A2582,S$1,"d")&lt;&gt;0,"",'Base de données'!$B2582),""))</f>
        <v/>
      </c>
      <c r="T2582" s="39" t="str">
        <f>IF(T$1&gt;$AE$1,"-",IFERROR(IF(DATEDIF('Base de données'!$A2582,T$1,"d")&lt;&gt;0,"",'Base de données'!$B2582),""))</f>
        <v>68AQ6</v>
      </c>
      <c r="U2582" s="39" t="str">
        <f>IF(U$1&gt;$AE$1,"-",IFERROR(IF(DATEDIF('Base de données'!$A2582,U$1,"d")&lt;&gt;0,"",'Base de données'!$B2582),""))</f>
        <v/>
      </c>
      <c r="V2582" s="39" t="str">
        <f>IF(V$1&gt;$AE$1,"-",IFERROR(IF(DATEDIF('Base de données'!$A2582,V$1,"d")&lt;&gt;0,"",'Base de données'!$B2582),""))</f>
        <v/>
      </c>
      <c r="W2582" s="34"/>
      <c r="X2582" s="30" t="str">
        <f>'Base de données'!$C2582&amp;" "&amp;'Base de données'!$D2582</f>
        <v>Bertrand Charles</v>
      </c>
      <c r="Y2582" s="31">
        <f>COUNTIF('Base de données'!$B:$B,'Base de données'!$B2582)</f>
        <v>12</v>
      </c>
      <c r="AA2582" s="87" cm="1">
        <f t="array" aca="1" ref="AA2582" ca="1">INDIRECT("'Base de données'!A" &amp; ROW(Y2582))</f>
        <v>45931</v>
      </c>
      <c r="AB2582" s="51" t="str" cm="1">
        <f t="array" aca="1" ref="AB2582" ca="1">INDIRECT("'Base de données'!B" &amp; ROW(Z2582))</f>
        <v>68AQ6</v>
      </c>
    </row>
    <row r="2583" spans="1:28" x14ac:dyDescent="0.3">
      <c r="A2583" s="41" t="str">
        <f ca="1">IF(IF(AND($B2583&lt;&gt;"-",$B2583=$E2583),"Entrée et sortie","-")="Entrée et sortie",'Base de données'!$B2583,"-")</f>
        <v>-</v>
      </c>
      <c r="B2583" s="41" t="str">
        <f t="shared" ca="1" si="163"/>
        <v>-</v>
      </c>
      <c r="C2583" s="41" t="str">
        <f t="shared" ca="1" si="164"/>
        <v>-</v>
      </c>
      <c r="D2583" s="41" t="str">
        <f>IF($F2583="sortie en cours d'année",'Base de données'!$B2583,"-")</f>
        <v>-</v>
      </c>
      <c r="E2583" s="41" t="str">
        <f>IF($H2583="entrée en cours d'année",'Base de données'!$B2583,"-")</f>
        <v>-</v>
      </c>
      <c r="F2583" s="37" t="str">
        <f t="shared" si="161"/>
        <v/>
      </c>
      <c r="G2583" s="37" t="str">
        <f>IF($J2583="mouvement",_xlfn.XLOOKUP('Base de données'!$B2583,$V:$V,$V:$V,0),"")</f>
        <v/>
      </c>
      <c r="H2583" s="37" t="str">
        <f t="shared" si="162"/>
        <v/>
      </c>
      <c r="I2583" s="37" t="str">
        <f>IF($J2583="mouvement",_xlfn.XLOOKUP('Base de données'!$B2583,$K:$K,$K:$K,0),"")</f>
        <v/>
      </c>
      <c r="J2583" s="38" t="str">
        <f>IF(AND(Y2583&lt;&gt;MAX(Y:Y),COUNTIF(K2583:V2583,'Base de données'!$B2583)&gt;0),"mouvement","")</f>
        <v/>
      </c>
      <c r="K2583" s="39" t="str">
        <f>IF(K$1&gt;$AE$1,"-",IFERROR(IF(DATEDIF('Base de données'!$A2583,K$1,"d")&lt;&gt;0,"",'Base de données'!$B2583),""))</f>
        <v/>
      </c>
      <c r="L2583" s="39" t="str">
        <f>IF(L$1&gt;$AE$1,"-",IFERROR(IF(DATEDIF('Base de données'!$A2583,L$1,"d")&lt;&gt;0,"",'Base de données'!$B2583),""))</f>
        <v/>
      </c>
      <c r="M2583" s="39" t="str">
        <f>IF(M$1&gt;$AE$1,"-",IFERROR(IF(DATEDIF('Base de données'!$A2583,M$1,"d")&lt;&gt;0,"",'Base de données'!$B2583),""))</f>
        <v/>
      </c>
      <c r="N2583" s="39" t="str">
        <f>IF(N$1&gt;$AE$1,"-",IFERROR(IF(DATEDIF('Base de données'!$A2583,N$1,"d")&lt;&gt;0,"",'Base de données'!$B2583),""))</f>
        <v/>
      </c>
      <c r="O2583" s="39" t="str">
        <f>IF(O$1&gt;$AE$1,"-",IFERROR(IF(DATEDIF('Base de données'!$A2583,O$1,"d")&lt;&gt;0,"",'Base de données'!$B2583),""))</f>
        <v/>
      </c>
      <c r="P2583" s="39" t="str">
        <f>IF(P$1&gt;$AE$1,"-",IFERROR(IF(DATEDIF('Base de données'!$A2583,P$1,"d")&lt;&gt;0,"",'Base de données'!$B2583),""))</f>
        <v/>
      </c>
      <c r="Q2583" s="39" t="str">
        <f>IF(Q$1&gt;$AE$1,"-",IFERROR(IF(DATEDIF('Base de données'!$A2583,Q$1,"d")&lt;&gt;0,"",'Base de données'!$B2583),""))</f>
        <v/>
      </c>
      <c r="R2583" s="39" t="str">
        <f>IF(R$1&gt;$AE$1,"-",IFERROR(IF(DATEDIF('Base de données'!$A2583,R$1,"d")&lt;&gt;0,"",'Base de données'!$B2583),""))</f>
        <v/>
      </c>
      <c r="S2583" s="39" t="str">
        <f>IF(S$1&gt;$AE$1,"-",IFERROR(IF(DATEDIF('Base de données'!$A2583,S$1,"d")&lt;&gt;0,"",'Base de données'!$B2583),""))</f>
        <v/>
      </c>
      <c r="T2583" s="39" t="str">
        <f>IF(T$1&gt;$AE$1,"-",IFERROR(IF(DATEDIF('Base de données'!$A2583,T$1,"d")&lt;&gt;0,"",'Base de données'!$B2583),""))</f>
        <v>Y670G</v>
      </c>
      <c r="U2583" s="39" t="str">
        <f>IF(U$1&gt;$AE$1,"-",IFERROR(IF(DATEDIF('Base de données'!$A2583,U$1,"d")&lt;&gt;0,"",'Base de données'!$B2583),""))</f>
        <v/>
      </c>
      <c r="V2583" s="39" t="str">
        <f>IF(V$1&gt;$AE$1,"-",IFERROR(IF(DATEDIF('Base de données'!$A2583,V$1,"d")&lt;&gt;0,"",'Base de données'!$B2583),""))</f>
        <v/>
      </c>
      <c r="W2583" s="34"/>
      <c r="X2583" s="30" t="str">
        <f>'Base de données'!$C2583&amp;" "&amp;'Base de données'!$D2583</f>
        <v>Fleury Bertrand</v>
      </c>
      <c r="Y2583" s="31">
        <f>COUNTIF('Base de données'!$B:$B,'Base de données'!$B2583)</f>
        <v>12</v>
      </c>
      <c r="AA2583" s="87" cm="1">
        <f t="array" aca="1" ref="AA2583" ca="1">INDIRECT("'Base de données'!A" &amp; ROW(Y2583))</f>
        <v>45931</v>
      </c>
      <c r="AB2583" s="51" t="str" cm="1">
        <f t="array" aca="1" ref="AB2583" ca="1">INDIRECT("'Base de données'!B" &amp; ROW(Z2583))</f>
        <v>Y670G</v>
      </c>
    </row>
    <row r="2584" spans="1:28" x14ac:dyDescent="0.3">
      <c r="A2584" s="41" t="str">
        <f ca="1">IF(IF(AND($B2584&lt;&gt;"-",$B2584=$E2584),"Entrée et sortie","-")="Entrée et sortie",'Base de données'!$B2584,"-")</f>
        <v>-</v>
      </c>
      <c r="B2584" s="41" t="str">
        <f t="shared" ca="1" si="163"/>
        <v>-</v>
      </c>
      <c r="C2584" s="41" t="str">
        <f t="shared" ca="1" si="164"/>
        <v>-</v>
      </c>
      <c r="D2584" s="41" t="str">
        <f>IF($F2584="sortie en cours d'année",'Base de données'!$B2584,"-")</f>
        <v>-</v>
      </c>
      <c r="E2584" s="41" t="str">
        <f>IF($H2584="entrée en cours d'année",'Base de données'!$B2584,"-")</f>
        <v>-</v>
      </c>
      <c r="F2584" s="37" t="str">
        <f t="shared" si="161"/>
        <v/>
      </c>
      <c r="G2584" s="37" t="str">
        <f>IF($J2584="mouvement",_xlfn.XLOOKUP('Base de données'!$B2584,$V:$V,$V:$V,0),"")</f>
        <v/>
      </c>
      <c r="H2584" s="37" t="str">
        <f t="shared" si="162"/>
        <v/>
      </c>
      <c r="I2584" s="37" t="str">
        <f>IF($J2584="mouvement",_xlfn.XLOOKUP('Base de données'!$B2584,$K:$K,$K:$K,0),"")</f>
        <v/>
      </c>
      <c r="J2584" s="38" t="str">
        <f>IF(AND(Y2584&lt;&gt;MAX(Y:Y),COUNTIF(K2584:V2584,'Base de données'!$B2584)&gt;0),"mouvement","")</f>
        <v/>
      </c>
      <c r="K2584" s="39" t="str">
        <f>IF(K$1&gt;$AE$1,"-",IFERROR(IF(DATEDIF('Base de données'!$A2584,K$1,"d")&lt;&gt;0,"",'Base de données'!$B2584),""))</f>
        <v/>
      </c>
      <c r="L2584" s="39" t="str">
        <f>IF(L$1&gt;$AE$1,"-",IFERROR(IF(DATEDIF('Base de données'!$A2584,L$1,"d")&lt;&gt;0,"",'Base de données'!$B2584),""))</f>
        <v/>
      </c>
      <c r="M2584" s="39" t="str">
        <f>IF(M$1&gt;$AE$1,"-",IFERROR(IF(DATEDIF('Base de données'!$A2584,M$1,"d")&lt;&gt;0,"",'Base de données'!$B2584),""))</f>
        <v/>
      </c>
      <c r="N2584" s="39" t="str">
        <f>IF(N$1&gt;$AE$1,"-",IFERROR(IF(DATEDIF('Base de données'!$A2584,N$1,"d")&lt;&gt;0,"",'Base de données'!$B2584),""))</f>
        <v/>
      </c>
      <c r="O2584" s="39" t="str">
        <f>IF(O$1&gt;$AE$1,"-",IFERROR(IF(DATEDIF('Base de données'!$A2584,O$1,"d")&lt;&gt;0,"",'Base de données'!$B2584),""))</f>
        <v/>
      </c>
      <c r="P2584" s="39" t="str">
        <f>IF(P$1&gt;$AE$1,"-",IFERROR(IF(DATEDIF('Base de données'!$A2584,P$1,"d")&lt;&gt;0,"",'Base de données'!$B2584),""))</f>
        <v/>
      </c>
      <c r="Q2584" s="39" t="str">
        <f>IF(Q$1&gt;$AE$1,"-",IFERROR(IF(DATEDIF('Base de données'!$A2584,Q$1,"d")&lt;&gt;0,"",'Base de données'!$B2584),""))</f>
        <v/>
      </c>
      <c r="R2584" s="39" t="str">
        <f>IF(R$1&gt;$AE$1,"-",IFERROR(IF(DATEDIF('Base de données'!$A2584,R$1,"d")&lt;&gt;0,"",'Base de données'!$B2584),""))</f>
        <v/>
      </c>
      <c r="S2584" s="39" t="str">
        <f>IF(S$1&gt;$AE$1,"-",IFERROR(IF(DATEDIF('Base de données'!$A2584,S$1,"d")&lt;&gt;0,"",'Base de données'!$B2584),""))</f>
        <v/>
      </c>
      <c r="T2584" s="39" t="str">
        <f>IF(T$1&gt;$AE$1,"-",IFERROR(IF(DATEDIF('Base de données'!$A2584,T$1,"d")&lt;&gt;0,"",'Base de données'!$B2584),""))</f>
        <v>YKW71</v>
      </c>
      <c r="U2584" s="39" t="str">
        <f>IF(U$1&gt;$AE$1,"-",IFERROR(IF(DATEDIF('Base de données'!$A2584,U$1,"d")&lt;&gt;0,"",'Base de données'!$B2584),""))</f>
        <v/>
      </c>
      <c r="V2584" s="39" t="str">
        <f>IF(V$1&gt;$AE$1,"-",IFERROR(IF(DATEDIF('Base de données'!$A2584,V$1,"d")&lt;&gt;0,"",'Base de données'!$B2584),""))</f>
        <v/>
      </c>
      <c r="W2584" s="34"/>
      <c r="X2584" s="30" t="str">
        <f>'Base de données'!$C2584&amp;" "&amp;'Base de données'!$D2584</f>
        <v>David Thierry</v>
      </c>
      <c r="Y2584" s="31">
        <f>COUNTIF('Base de données'!$B:$B,'Base de données'!$B2584)</f>
        <v>12</v>
      </c>
      <c r="AA2584" s="87" cm="1">
        <f t="array" aca="1" ref="AA2584" ca="1">INDIRECT("'Base de données'!A" &amp; ROW(Y2584))</f>
        <v>45931</v>
      </c>
      <c r="AB2584" s="51" t="str" cm="1">
        <f t="array" aca="1" ref="AB2584" ca="1">INDIRECT("'Base de données'!B" &amp; ROW(Z2584))</f>
        <v>YKW71</v>
      </c>
    </row>
    <row r="2585" spans="1:28" x14ac:dyDescent="0.3">
      <c r="A2585" s="41" t="str">
        <f ca="1">IF(IF(AND($B2585&lt;&gt;"-",$B2585=$E2585),"Entrée et sortie","-")="Entrée et sortie",'Base de données'!$B2585,"-")</f>
        <v>-</v>
      </c>
      <c r="B2585" s="41" t="str">
        <f t="shared" ca="1" si="163"/>
        <v>-</v>
      </c>
      <c r="C2585" s="41" t="str">
        <f t="shared" ca="1" si="164"/>
        <v>-</v>
      </c>
      <c r="D2585" s="41" t="str">
        <f>IF($F2585="sortie en cours d'année",'Base de données'!$B2585,"-")</f>
        <v>-</v>
      </c>
      <c r="E2585" s="41" t="str">
        <f>IF($H2585="entrée en cours d'année",'Base de données'!$B2585,"-")</f>
        <v>-</v>
      </c>
      <c r="F2585" s="37" t="str">
        <f t="shared" si="161"/>
        <v/>
      </c>
      <c r="G2585" s="37" t="str">
        <f>IF($J2585="mouvement",_xlfn.XLOOKUP('Base de données'!$B2585,$V:$V,$V:$V,0),"")</f>
        <v/>
      </c>
      <c r="H2585" s="37" t="str">
        <f t="shared" si="162"/>
        <v/>
      </c>
      <c r="I2585" s="37" t="str">
        <f>IF($J2585="mouvement",_xlfn.XLOOKUP('Base de données'!$B2585,$K:$K,$K:$K,0),"")</f>
        <v/>
      </c>
      <c r="J2585" s="38" t="str">
        <f>IF(AND(Y2585&lt;&gt;MAX(Y:Y),COUNTIF(K2585:V2585,'Base de données'!$B2585)&gt;0),"mouvement","")</f>
        <v/>
      </c>
      <c r="K2585" s="39" t="str">
        <f>IF(K$1&gt;$AE$1,"-",IFERROR(IF(DATEDIF('Base de données'!$A2585,K$1,"d")&lt;&gt;0,"",'Base de données'!$B2585),""))</f>
        <v/>
      </c>
      <c r="L2585" s="39" t="str">
        <f>IF(L$1&gt;$AE$1,"-",IFERROR(IF(DATEDIF('Base de données'!$A2585,L$1,"d")&lt;&gt;0,"",'Base de données'!$B2585),""))</f>
        <v/>
      </c>
      <c r="M2585" s="39" t="str">
        <f>IF(M$1&gt;$AE$1,"-",IFERROR(IF(DATEDIF('Base de données'!$A2585,M$1,"d")&lt;&gt;0,"",'Base de données'!$B2585),""))</f>
        <v/>
      </c>
      <c r="N2585" s="39" t="str">
        <f>IF(N$1&gt;$AE$1,"-",IFERROR(IF(DATEDIF('Base de données'!$A2585,N$1,"d")&lt;&gt;0,"",'Base de données'!$B2585),""))</f>
        <v/>
      </c>
      <c r="O2585" s="39" t="str">
        <f>IF(O$1&gt;$AE$1,"-",IFERROR(IF(DATEDIF('Base de données'!$A2585,O$1,"d")&lt;&gt;0,"",'Base de données'!$B2585),""))</f>
        <v/>
      </c>
      <c r="P2585" s="39" t="str">
        <f>IF(P$1&gt;$AE$1,"-",IFERROR(IF(DATEDIF('Base de données'!$A2585,P$1,"d")&lt;&gt;0,"",'Base de données'!$B2585),""))</f>
        <v/>
      </c>
      <c r="Q2585" s="39" t="str">
        <f>IF(Q$1&gt;$AE$1,"-",IFERROR(IF(DATEDIF('Base de données'!$A2585,Q$1,"d")&lt;&gt;0,"",'Base de données'!$B2585),""))</f>
        <v/>
      </c>
      <c r="R2585" s="39" t="str">
        <f>IF(R$1&gt;$AE$1,"-",IFERROR(IF(DATEDIF('Base de données'!$A2585,R$1,"d")&lt;&gt;0,"",'Base de données'!$B2585),""))</f>
        <v/>
      </c>
      <c r="S2585" s="39" t="str">
        <f>IF(S$1&gt;$AE$1,"-",IFERROR(IF(DATEDIF('Base de données'!$A2585,S$1,"d")&lt;&gt;0,"",'Base de données'!$B2585),""))</f>
        <v/>
      </c>
      <c r="T2585" s="39" t="str">
        <f>IF(T$1&gt;$AE$1,"-",IFERROR(IF(DATEDIF('Base de données'!$A2585,T$1,"d")&lt;&gt;0,"",'Base de données'!$B2585),""))</f>
        <v>3WW5L</v>
      </c>
      <c r="U2585" s="39" t="str">
        <f>IF(U$1&gt;$AE$1,"-",IFERROR(IF(DATEDIF('Base de données'!$A2585,U$1,"d")&lt;&gt;0,"",'Base de données'!$B2585),""))</f>
        <v/>
      </c>
      <c r="V2585" s="39" t="str">
        <f>IF(V$1&gt;$AE$1,"-",IFERROR(IF(DATEDIF('Base de données'!$A2585,V$1,"d")&lt;&gt;0,"",'Base de données'!$B2585),""))</f>
        <v/>
      </c>
      <c r="W2585" s="34"/>
      <c r="X2585" s="30" t="str">
        <f>'Base de données'!$C2585&amp;" "&amp;'Base de données'!$D2585</f>
        <v>Bigot Frédérique</v>
      </c>
      <c r="Y2585" s="31">
        <f>COUNTIF('Base de données'!$B:$B,'Base de données'!$B2585)</f>
        <v>12</v>
      </c>
      <c r="AA2585" s="87" cm="1">
        <f t="array" aca="1" ref="AA2585" ca="1">INDIRECT("'Base de données'!A" &amp; ROW(Y2585))</f>
        <v>45931</v>
      </c>
      <c r="AB2585" s="51" t="str" cm="1">
        <f t="array" aca="1" ref="AB2585" ca="1">INDIRECT("'Base de données'!B" &amp; ROW(Z2585))</f>
        <v>3WW5L</v>
      </c>
    </row>
    <row r="2586" spans="1:28" x14ac:dyDescent="0.3">
      <c r="A2586" s="41" t="str">
        <f ca="1">IF(IF(AND($B2586&lt;&gt;"-",$B2586=$E2586),"Entrée et sortie","-")="Entrée et sortie",'Base de données'!$B2586,"-")</f>
        <v>-</v>
      </c>
      <c r="B2586" s="41" t="str">
        <f t="shared" ca="1" si="163"/>
        <v>-</v>
      </c>
      <c r="C2586" s="41" t="str">
        <f t="shared" ca="1" si="164"/>
        <v>-</v>
      </c>
      <c r="D2586" s="41" t="str">
        <f>IF($F2586="sortie en cours d'année",'Base de données'!$B2586,"-")</f>
        <v>-</v>
      </c>
      <c r="E2586" s="41" t="str">
        <f>IF($H2586="entrée en cours d'année",'Base de données'!$B2586,"-")</f>
        <v>-</v>
      </c>
      <c r="F2586" s="37" t="str">
        <f t="shared" si="161"/>
        <v/>
      </c>
      <c r="G2586" s="37" t="str">
        <f>IF($J2586="mouvement",_xlfn.XLOOKUP('Base de données'!$B2586,$V:$V,$V:$V,0),"")</f>
        <v/>
      </c>
      <c r="H2586" s="37" t="str">
        <f t="shared" si="162"/>
        <v/>
      </c>
      <c r="I2586" s="37" t="str">
        <f>IF($J2586="mouvement",_xlfn.XLOOKUP('Base de données'!$B2586,$K:$K,$K:$K,0),"")</f>
        <v/>
      </c>
      <c r="J2586" s="38" t="str">
        <f>IF(AND(Y2586&lt;&gt;MAX(Y:Y),COUNTIF(K2586:V2586,'Base de données'!$B2586)&gt;0),"mouvement","")</f>
        <v/>
      </c>
      <c r="K2586" s="39" t="str">
        <f>IF(K$1&gt;$AE$1,"-",IFERROR(IF(DATEDIF('Base de données'!$A2586,K$1,"d")&lt;&gt;0,"",'Base de données'!$B2586),""))</f>
        <v/>
      </c>
      <c r="L2586" s="39" t="str">
        <f>IF(L$1&gt;$AE$1,"-",IFERROR(IF(DATEDIF('Base de données'!$A2586,L$1,"d")&lt;&gt;0,"",'Base de données'!$B2586),""))</f>
        <v/>
      </c>
      <c r="M2586" s="39" t="str">
        <f>IF(M$1&gt;$AE$1,"-",IFERROR(IF(DATEDIF('Base de données'!$A2586,M$1,"d")&lt;&gt;0,"",'Base de données'!$B2586),""))</f>
        <v/>
      </c>
      <c r="N2586" s="39" t="str">
        <f>IF(N$1&gt;$AE$1,"-",IFERROR(IF(DATEDIF('Base de données'!$A2586,N$1,"d")&lt;&gt;0,"",'Base de données'!$B2586),""))</f>
        <v/>
      </c>
      <c r="O2586" s="39" t="str">
        <f>IF(O$1&gt;$AE$1,"-",IFERROR(IF(DATEDIF('Base de données'!$A2586,O$1,"d")&lt;&gt;0,"",'Base de données'!$B2586),""))</f>
        <v/>
      </c>
      <c r="P2586" s="39" t="str">
        <f>IF(P$1&gt;$AE$1,"-",IFERROR(IF(DATEDIF('Base de données'!$A2586,P$1,"d")&lt;&gt;0,"",'Base de données'!$B2586),""))</f>
        <v/>
      </c>
      <c r="Q2586" s="39" t="str">
        <f>IF(Q$1&gt;$AE$1,"-",IFERROR(IF(DATEDIF('Base de données'!$A2586,Q$1,"d")&lt;&gt;0,"",'Base de données'!$B2586),""))</f>
        <v/>
      </c>
      <c r="R2586" s="39" t="str">
        <f>IF(R$1&gt;$AE$1,"-",IFERROR(IF(DATEDIF('Base de données'!$A2586,R$1,"d")&lt;&gt;0,"",'Base de données'!$B2586),""))</f>
        <v/>
      </c>
      <c r="S2586" s="39" t="str">
        <f>IF(S$1&gt;$AE$1,"-",IFERROR(IF(DATEDIF('Base de données'!$A2586,S$1,"d")&lt;&gt;0,"",'Base de données'!$B2586),""))</f>
        <v/>
      </c>
      <c r="T2586" s="39" t="str">
        <f>IF(T$1&gt;$AE$1,"-",IFERROR(IF(DATEDIF('Base de données'!$A2586,T$1,"d")&lt;&gt;0,"",'Base de données'!$B2586),""))</f>
        <v>F8G14</v>
      </c>
      <c r="U2586" s="39" t="str">
        <f>IF(U$1&gt;$AE$1,"-",IFERROR(IF(DATEDIF('Base de données'!$A2586,U$1,"d")&lt;&gt;0,"",'Base de données'!$B2586),""))</f>
        <v/>
      </c>
      <c r="V2586" s="39" t="str">
        <f>IF(V$1&gt;$AE$1,"-",IFERROR(IF(DATEDIF('Base de données'!$A2586,V$1,"d")&lt;&gt;0,"",'Base de données'!$B2586),""))</f>
        <v/>
      </c>
      <c r="W2586" s="34"/>
      <c r="X2586" s="30" t="str">
        <f>'Base de données'!$C2586&amp;" "&amp;'Base de données'!$D2586</f>
        <v>Descamps Grégoire</v>
      </c>
      <c r="Y2586" s="31">
        <f>COUNTIF('Base de données'!$B:$B,'Base de données'!$B2586)</f>
        <v>12</v>
      </c>
      <c r="AA2586" s="87" cm="1">
        <f t="array" aca="1" ref="AA2586" ca="1">INDIRECT("'Base de données'!A" &amp; ROW(Y2586))</f>
        <v>45931</v>
      </c>
      <c r="AB2586" s="51" t="str" cm="1">
        <f t="array" aca="1" ref="AB2586" ca="1">INDIRECT("'Base de données'!B" &amp; ROW(Z2586))</f>
        <v>F8G14</v>
      </c>
    </row>
    <row r="2587" spans="1:28" x14ac:dyDescent="0.3">
      <c r="A2587" s="41" t="str">
        <f ca="1">IF(IF(AND($B2587&lt;&gt;"-",$B2587=$E2587),"Entrée et sortie","-")="Entrée et sortie",'Base de données'!$B2587,"-")</f>
        <v>-</v>
      </c>
      <c r="B2587" s="41" t="str">
        <f t="shared" ca="1" si="163"/>
        <v>-</v>
      </c>
      <c r="C2587" s="41" t="str">
        <f t="shared" ca="1" si="164"/>
        <v>-</v>
      </c>
      <c r="D2587" s="41" t="str">
        <f>IF($F2587="sortie en cours d'année",'Base de données'!$B2587,"-")</f>
        <v>-</v>
      </c>
      <c r="E2587" s="41" t="str">
        <f>IF($H2587="entrée en cours d'année",'Base de données'!$B2587,"-")</f>
        <v>-</v>
      </c>
      <c r="F2587" s="37" t="str">
        <f t="shared" si="161"/>
        <v/>
      </c>
      <c r="G2587" s="37" t="str">
        <f>IF($J2587="mouvement",_xlfn.XLOOKUP('Base de données'!$B2587,$V:$V,$V:$V,0),"")</f>
        <v/>
      </c>
      <c r="H2587" s="37" t="str">
        <f t="shared" si="162"/>
        <v/>
      </c>
      <c r="I2587" s="37" t="str">
        <f>IF($J2587="mouvement",_xlfn.XLOOKUP('Base de données'!$B2587,$K:$K,$K:$K,0),"")</f>
        <v/>
      </c>
      <c r="J2587" s="38" t="str">
        <f>IF(AND(Y2587&lt;&gt;MAX(Y:Y),COUNTIF(K2587:V2587,'Base de données'!$B2587)&gt;0),"mouvement","")</f>
        <v/>
      </c>
      <c r="K2587" s="39" t="str">
        <f>IF(K$1&gt;$AE$1,"-",IFERROR(IF(DATEDIF('Base de données'!$A2587,K$1,"d")&lt;&gt;0,"",'Base de données'!$B2587),""))</f>
        <v/>
      </c>
      <c r="L2587" s="39" t="str">
        <f>IF(L$1&gt;$AE$1,"-",IFERROR(IF(DATEDIF('Base de données'!$A2587,L$1,"d")&lt;&gt;0,"",'Base de données'!$B2587),""))</f>
        <v/>
      </c>
      <c r="M2587" s="39" t="str">
        <f>IF(M$1&gt;$AE$1,"-",IFERROR(IF(DATEDIF('Base de données'!$A2587,M$1,"d")&lt;&gt;0,"",'Base de données'!$B2587),""))</f>
        <v/>
      </c>
      <c r="N2587" s="39" t="str">
        <f>IF(N$1&gt;$AE$1,"-",IFERROR(IF(DATEDIF('Base de données'!$A2587,N$1,"d")&lt;&gt;0,"",'Base de données'!$B2587),""))</f>
        <v/>
      </c>
      <c r="O2587" s="39" t="str">
        <f>IF(O$1&gt;$AE$1,"-",IFERROR(IF(DATEDIF('Base de données'!$A2587,O$1,"d")&lt;&gt;0,"",'Base de données'!$B2587),""))</f>
        <v/>
      </c>
      <c r="P2587" s="39" t="str">
        <f>IF(P$1&gt;$AE$1,"-",IFERROR(IF(DATEDIF('Base de données'!$A2587,P$1,"d")&lt;&gt;0,"",'Base de données'!$B2587),""))</f>
        <v/>
      </c>
      <c r="Q2587" s="39" t="str">
        <f>IF(Q$1&gt;$AE$1,"-",IFERROR(IF(DATEDIF('Base de données'!$A2587,Q$1,"d")&lt;&gt;0,"",'Base de données'!$B2587),""))</f>
        <v/>
      </c>
      <c r="R2587" s="39" t="str">
        <f>IF(R$1&gt;$AE$1,"-",IFERROR(IF(DATEDIF('Base de données'!$A2587,R$1,"d")&lt;&gt;0,"",'Base de données'!$B2587),""))</f>
        <v/>
      </c>
      <c r="S2587" s="39" t="str">
        <f>IF(S$1&gt;$AE$1,"-",IFERROR(IF(DATEDIF('Base de données'!$A2587,S$1,"d")&lt;&gt;0,"",'Base de données'!$B2587),""))</f>
        <v/>
      </c>
      <c r="T2587" s="39" t="str">
        <f>IF(T$1&gt;$AE$1,"-",IFERROR(IF(DATEDIF('Base de données'!$A2587,T$1,"d")&lt;&gt;0,"",'Base de données'!$B2587),""))</f>
        <v>3N0N9</v>
      </c>
      <c r="U2587" s="39" t="str">
        <f>IF(U$1&gt;$AE$1,"-",IFERROR(IF(DATEDIF('Base de données'!$A2587,U$1,"d")&lt;&gt;0,"",'Base de données'!$B2587),""))</f>
        <v/>
      </c>
      <c r="V2587" s="39" t="str">
        <f>IF(V$1&gt;$AE$1,"-",IFERROR(IF(DATEDIF('Base de données'!$A2587,V$1,"d")&lt;&gt;0,"",'Base de données'!$B2587),""))</f>
        <v/>
      </c>
      <c r="W2587" s="34"/>
      <c r="X2587" s="30" t="str">
        <f>'Base de données'!$C2587&amp;" "&amp;'Base de données'!$D2587</f>
        <v>Masson Gérard</v>
      </c>
      <c r="Y2587" s="31">
        <f>COUNTIF('Base de données'!$B:$B,'Base de données'!$B2587)</f>
        <v>12</v>
      </c>
      <c r="AA2587" s="87" cm="1">
        <f t="array" aca="1" ref="AA2587" ca="1">INDIRECT("'Base de données'!A" &amp; ROW(Y2587))</f>
        <v>45931</v>
      </c>
      <c r="AB2587" s="51" t="str" cm="1">
        <f t="array" aca="1" ref="AB2587" ca="1">INDIRECT("'Base de données'!B" &amp; ROW(Z2587))</f>
        <v>3N0N9</v>
      </c>
    </row>
    <row r="2588" spans="1:28" x14ac:dyDescent="0.3">
      <c r="A2588" s="41" t="str">
        <f ca="1">IF(IF(AND($B2588&lt;&gt;"-",$B2588=$E2588),"Entrée et sortie","-")="Entrée et sortie",'Base de données'!$B2588,"-")</f>
        <v>-</v>
      </c>
      <c r="B2588" s="41" t="str">
        <f t="shared" ca="1" si="163"/>
        <v>-</v>
      </c>
      <c r="C2588" s="41" t="str">
        <f t="shared" ca="1" si="164"/>
        <v>-</v>
      </c>
      <c r="D2588" s="41" t="str">
        <f>IF($F2588="sortie en cours d'année",'Base de données'!$B2588,"-")</f>
        <v>-</v>
      </c>
      <c r="E2588" s="41" t="str">
        <f>IF($H2588="entrée en cours d'année",'Base de données'!$B2588,"-")</f>
        <v>-</v>
      </c>
      <c r="F2588" s="37" t="str">
        <f t="shared" si="161"/>
        <v/>
      </c>
      <c r="G2588" s="37" t="str">
        <f>IF($J2588="mouvement",_xlfn.XLOOKUP('Base de données'!$B2588,$V:$V,$V:$V,0),"")</f>
        <v/>
      </c>
      <c r="H2588" s="37" t="str">
        <f t="shared" si="162"/>
        <v/>
      </c>
      <c r="I2588" s="37" t="str">
        <f>IF($J2588="mouvement",_xlfn.XLOOKUP('Base de données'!$B2588,$K:$K,$K:$K,0),"")</f>
        <v/>
      </c>
      <c r="J2588" s="38" t="str">
        <f>IF(AND(Y2588&lt;&gt;MAX(Y:Y),COUNTIF(K2588:V2588,'Base de données'!$B2588)&gt;0),"mouvement","")</f>
        <v/>
      </c>
      <c r="K2588" s="39" t="str">
        <f>IF(K$1&gt;$AE$1,"-",IFERROR(IF(DATEDIF('Base de données'!$A2588,K$1,"d")&lt;&gt;0,"",'Base de données'!$B2588),""))</f>
        <v/>
      </c>
      <c r="L2588" s="39" t="str">
        <f>IF(L$1&gt;$AE$1,"-",IFERROR(IF(DATEDIF('Base de données'!$A2588,L$1,"d")&lt;&gt;0,"",'Base de données'!$B2588),""))</f>
        <v/>
      </c>
      <c r="M2588" s="39" t="str">
        <f>IF(M$1&gt;$AE$1,"-",IFERROR(IF(DATEDIF('Base de données'!$A2588,M$1,"d")&lt;&gt;0,"",'Base de données'!$B2588),""))</f>
        <v/>
      </c>
      <c r="N2588" s="39" t="str">
        <f>IF(N$1&gt;$AE$1,"-",IFERROR(IF(DATEDIF('Base de données'!$A2588,N$1,"d")&lt;&gt;0,"",'Base de données'!$B2588),""))</f>
        <v/>
      </c>
      <c r="O2588" s="39" t="str">
        <f>IF(O$1&gt;$AE$1,"-",IFERROR(IF(DATEDIF('Base de données'!$A2588,O$1,"d")&lt;&gt;0,"",'Base de données'!$B2588),""))</f>
        <v/>
      </c>
      <c r="P2588" s="39" t="str">
        <f>IF(P$1&gt;$AE$1,"-",IFERROR(IF(DATEDIF('Base de données'!$A2588,P$1,"d")&lt;&gt;0,"",'Base de données'!$B2588),""))</f>
        <v/>
      </c>
      <c r="Q2588" s="39" t="str">
        <f>IF(Q$1&gt;$AE$1,"-",IFERROR(IF(DATEDIF('Base de données'!$A2588,Q$1,"d")&lt;&gt;0,"",'Base de données'!$B2588),""))</f>
        <v/>
      </c>
      <c r="R2588" s="39" t="str">
        <f>IF(R$1&gt;$AE$1,"-",IFERROR(IF(DATEDIF('Base de données'!$A2588,R$1,"d")&lt;&gt;0,"",'Base de données'!$B2588),""))</f>
        <v/>
      </c>
      <c r="S2588" s="39" t="str">
        <f>IF(S$1&gt;$AE$1,"-",IFERROR(IF(DATEDIF('Base de données'!$A2588,S$1,"d")&lt;&gt;0,"",'Base de données'!$B2588),""))</f>
        <v/>
      </c>
      <c r="T2588" s="39" t="str">
        <f>IF(T$1&gt;$AE$1,"-",IFERROR(IF(DATEDIF('Base de données'!$A2588,T$1,"d")&lt;&gt;0,"",'Base de données'!$B2588),""))</f>
        <v>DH91K</v>
      </c>
      <c r="U2588" s="39" t="str">
        <f>IF(U$1&gt;$AE$1,"-",IFERROR(IF(DATEDIF('Base de données'!$A2588,U$1,"d")&lt;&gt;0,"",'Base de données'!$B2588),""))</f>
        <v/>
      </c>
      <c r="V2588" s="39" t="str">
        <f>IF(V$1&gt;$AE$1,"-",IFERROR(IF(DATEDIF('Base de données'!$A2588,V$1,"d")&lt;&gt;0,"",'Base de données'!$B2588),""))</f>
        <v/>
      </c>
      <c r="W2588" s="34"/>
      <c r="X2588" s="30" t="str">
        <f>'Base de données'!$C2588&amp;" "&amp;'Base de données'!$D2588</f>
        <v>Gallet Victoire</v>
      </c>
      <c r="Y2588" s="31">
        <f>COUNTIF('Base de données'!$B:$B,'Base de données'!$B2588)</f>
        <v>12</v>
      </c>
      <c r="AA2588" s="87" cm="1">
        <f t="array" aca="1" ref="AA2588" ca="1">INDIRECT("'Base de données'!A" &amp; ROW(Y2588))</f>
        <v>45931</v>
      </c>
      <c r="AB2588" s="51" t="str" cm="1">
        <f t="array" aca="1" ref="AB2588" ca="1">INDIRECT("'Base de données'!B" &amp; ROW(Z2588))</f>
        <v>DH91K</v>
      </c>
    </row>
    <row r="2589" spans="1:28" x14ac:dyDescent="0.3">
      <c r="A2589" s="41" t="str">
        <f ca="1">IF(IF(AND($B2589&lt;&gt;"-",$B2589=$E2589),"Entrée et sortie","-")="Entrée et sortie",'Base de données'!$B2589,"-")</f>
        <v>-</v>
      </c>
      <c r="B2589" s="41" t="str">
        <f t="shared" ca="1" si="163"/>
        <v>-</v>
      </c>
      <c r="C2589" s="41" t="str">
        <f t="shared" ca="1" si="164"/>
        <v>-</v>
      </c>
      <c r="D2589" s="41" t="str">
        <f>IF($F2589="sortie en cours d'année",'Base de données'!$B2589,"-")</f>
        <v>-</v>
      </c>
      <c r="E2589" s="41" t="str">
        <f>IF($H2589="entrée en cours d'année",'Base de données'!$B2589,"-")</f>
        <v>-</v>
      </c>
      <c r="F2589" s="37" t="str">
        <f t="shared" si="161"/>
        <v/>
      </c>
      <c r="G2589" s="37" t="str">
        <f>IF($J2589="mouvement",_xlfn.XLOOKUP('Base de données'!$B2589,$V:$V,$V:$V,0),"")</f>
        <v/>
      </c>
      <c r="H2589" s="37" t="str">
        <f t="shared" si="162"/>
        <v/>
      </c>
      <c r="I2589" s="37" t="str">
        <f>IF($J2589="mouvement",_xlfn.XLOOKUP('Base de données'!$B2589,$K:$K,$K:$K,0),"")</f>
        <v/>
      </c>
      <c r="J2589" s="38" t="str">
        <f>IF(AND(Y2589&lt;&gt;MAX(Y:Y),COUNTIF(K2589:V2589,'Base de données'!$B2589)&gt;0),"mouvement","")</f>
        <v/>
      </c>
      <c r="K2589" s="39" t="str">
        <f>IF(K$1&gt;$AE$1,"-",IFERROR(IF(DATEDIF('Base de données'!$A2589,K$1,"d")&lt;&gt;0,"",'Base de données'!$B2589),""))</f>
        <v/>
      </c>
      <c r="L2589" s="39" t="str">
        <f>IF(L$1&gt;$AE$1,"-",IFERROR(IF(DATEDIF('Base de données'!$A2589,L$1,"d")&lt;&gt;0,"",'Base de données'!$B2589),""))</f>
        <v/>
      </c>
      <c r="M2589" s="39" t="str">
        <f>IF(M$1&gt;$AE$1,"-",IFERROR(IF(DATEDIF('Base de données'!$A2589,M$1,"d")&lt;&gt;0,"",'Base de données'!$B2589),""))</f>
        <v/>
      </c>
      <c r="N2589" s="39" t="str">
        <f>IF(N$1&gt;$AE$1,"-",IFERROR(IF(DATEDIF('Base de données'!$A2589,N$1,"d")&lt;&gt;0,"",'Base de données'!$B2589),""))</f>
        <v/>
      </c>
      <c r="O2589" s="39" t="str">
        <f>IF(O$1&gt;$AE$1,"-",IFERROR(IF(DATEDIF('Base de données'!$A2589,O$1,"d")&lt;&gt;0,"",'Base de données'!$B2589),""))</f>
        <v/>
      </c>
      <c r="P2589" s="39" t="str">
        <f>IF(P$1&gt;$AE$1,"-",IFERROR(IF(DATEDIF('Base de données'!$A2589,P$1,"d")&lt;&gt;0,"",'Base de données'!$B2589),""))</f>
        <v/>
      </c>
      <c r="Q2589" s="39" t="str">
        <f>IF(Q$1&gt;$AE$1,"-",IFERROR(IF(DATEDIF('Base de données'!$A2589,Q$1,"d")&lt;&gt;0,"",'Base de données'!$B2589),""))</f>
        <v/>
      </c>
      <c r="R2589" s="39" t="str">
        <f>IF(R$1&gt;$AE$1,"-",IFERROR(IF(DATEDIF('Base de données'!$A2589,R$1,"d")&lt;&gt;0,"",'Base de données'!$B2589),""))</f>
        <v/>
      </c>
      <c r="S2589" s="39" t="str">
        <f>IF(S$1&gt;$AE$1,"-",IFERROR(IF(DATEDIF('Base de données'!$A2589,S$1,"d")&lt;&gt;0,"",'Base de données'!$B2589),""))</f>
        <v/>
      </c>
      <c r="T2589" s="39" t="str">
        <f>IF(T$1&gt;$AE$1,"-",IFERROR(IF(DATEDIF('Base de données'!$A2589,T$1,"d")&lt;&gt;0,"",'Base de données'!$B2589),""))</f>
        <v>JH4VZ</v>
      </c>
      <c r="U2589" s="39" t="str">
        <f>IF(U$1&gt;$AE$1,"-",IFERROR(IF(DATEDIF('Base de données'!$A2589,U$1,"d")&lt;&gt;0,"",'Base de données'!$B2589),""))</f>
        <v/>
      </c>
      <c r="V2589" s="39" t="str">
        <f>IF(V$1&gt;$AE$1,"-",IFERROR(IF(DATEDIF('Base de données'!$A2589,V$1,"d")&lt;&gt;0,"",'Base de données'!$B2589),""))</f>
        <v/>
      </c>
      <c r="W2589" s="34"/>
      <c r="X2589" s="30" t="str">
        <f>'Base de données'!$C2589&amp;" "&amp;'Base de données'!$D2589</f>
        <v>Lemonnier Juliette</v>
      </c>
      <c r="Y2589" s="31">
        <f>COUNTIF('Base de données'!$B:$B,'Base de données'!$B2589)</f>
        <v>12</v>
      </c>
      <c r="AA2589" s="87" cm="1">
        <f t="array" aca="1" ref="AA2589" ca="1">INDIRECT("'Base de données'!A" &amp; ROW(Y2589))</f>
        <v>45931</v>
      </c>
      <c r="AB2589" s="51" t="str" cm="1">
        <f t="array" aca="1" ref="AB2589" ca="1">INDIRECT("'Base de données'!B" &amp; ROW(Z2589))</f>
        <v>JH4VZ</v>
      </c>
    </row>
    <row r="2590" spans="1:28" x14ac:dyDescent="0.3">
      <c r="A2590" s="41" t="str">
        <f ca="1">IF(IF(AND($B2590&lt;&gt;"-",$B2590=$E2590),"Entrée et sortie","-")="Entrée et sortie",'Base de données'!$B2590,"-")</f>
        <v>-</v>
      </c>
      <c r="B2590" s="41" t="str">
        <f t="shared" ca="1" si="163"/>
        <v>-</v>
      </c>
      <c r="C2590" s="41" t="str">
        <f t="shared" ca="1" si="164"/>
        <v>-</v>
      </c>
      <c r="D2590" s="41" t="str">
        <f>IF($F2590="sortie en cours d'année",'Base de données'!$B2590,"-")</f>
        <v>-</v>
      </c>
      <c r="E2590" s="41" t="str">
        <f>IF($H2590="entrée en cours d'année",'Base de données'!$B2590,"-")</f>
        <v>-</v>
      </c>
      <c r="F2590" s="37" t="str">
        <f t="shared" si="161"/>
        <v/>
      </c>
      <c r="G2590" s="37" t="str">
        <f>IF($J2590="mouvement",_xlfn.XLOOKUP('Base de données'!$B2590,$V:$V,$V:$V,0),"")</f>
        <v/>
      </c>
      <c r="H2590" s="37" t="str">
        <f t="shared" si="162"/>
        <v/>
      </c>
      <c r="I2590" s="37" t="str">
        <f>IF($J2590="mouvement",_xlfn.XLOOKUP('Base de données'!$B2590,$K:$K,$K:$K,0),"")</f>
        <v/>
      </c>
      <c r="J2590" s="38" t="str">
        <f>IF(AND(Y2590&lt;&gt;MAX(Y:Y),COUNTIF(K2590:V2590,'Base de données'!$B2590)&gt;0),"mouvement","")</f>
        <v/>
      </c>
      <c r="K2590" s="39" t="str">
        <f>IF(K$1&gt;$AE$1,"-",IFERROR(IF(DATEDIF('Base de données'!$A2590,K$1,"d")&lt;&gt;0,"",'Base de données'!$B2590),""))</f>
        <v/>
      </c>
      <c r="L2590" s="39" t="str">
        <f>IF(L$1&gt;$AE$1,"-",IFERROR(IF(DATEDIF('Base de données'!$A2590,L$1,"d")&lt;&gt;0,"",'Base de données'!$B2590),""))</f>
        <v/>
      </c>
      <c r="M2590" s="39" t="str">
        <f>IF(M$1&gt;$AE$1,"-",IFERROR(IF(DATEDIF('Base de données'!$A2590,M$1,"d")&lt;&gt;0,"",'Base de données'!$B2590),""))</f>
        <v/>
      </c>
      <c r="N2590" s="39" t="str">
        <f>IF(N$1&gt;$AE$1,"-",IFERROR(IF(DATEDIF('Base de données'!$A2590,N$1,"d")&lt;&gt;0,"",'Base de données'!$B2590),""))</f>
        <v/>
      </c>
      <c r="O2590" s="39" t="str">
        <f>IF(O$1&gt;$AE$1,"-",IFERROR(IF(DATEDIF('Base de données'!$A2590,O$1,"d")&lt;&gt;0,"",'Base de données'!$B2590),""))</f>
        <v/>
      </c>
      <c r="P2590" s="39" t="str">
        <f>IF(P$1&gt;$AE$1,"-",IFERROR(IF(DATEDIF('Base de données'!$A2590,P$1,"d")&lt;&gt;0,"",'Base de données'!$B2590),""))</f>
        <v/>
      </c>
      <c r="Q2590" s="39" t="str">
        <f>IF(Q$1&gt;$AE$1,"-",IFERROR(IF(DATEDIF('Base de données'!$A2590,Q$1,"d")&lt;&gt;0,"",'Base de données'!$B2590),""))</f>
        <v/>
      </c>
      <c r="R2590" s="39" t="str">
        <f>IF(R$1&gt;$AE$1,"-",IFERROR(IF(DATEDIF('Base de données'!$A2590,R$1,"d")&lt;&gt;0,"",'Base de données'!$B2590),""))</f>
        <v/>
      </c>
      <c r="S2590" s="39" t="str">
        <f>IF(S$1&gt;$AE$1,"-",IFERROR(IF(DATEDIF('Base de données'!$A2590,S$1,"d")&lt;&gt;0,"",'Base de données'!$B2590),""))</f>
        <v/>
      </c>
      <c r="T2590" s="39" t="str">
        <f>IF(T$1&gt;$AE$1,"-",IFERROR(IF(DATEDIF('Base de données'!$A2590,T$1,"d")&lt;&gt;0,"",'Base de données'!$B2590),""))</f>
        <v>IC5XE</v>
      </c>
      <c r="U2590" s="39" t="str">
        <f>IF(U$1&gt;$AE$1,"-",IFERROR(IF(DATEDIF('Base de données'!$A2590,U$1,"d")&lt;&gt;0,"",'Base de données'!$B2590),""))</f>
        <v/>
      </c>
      <c r="V2590" s="39" t="str">
        <f>IF(V$1&gt;$AE$1,"-",IFERROR(IF(DATEDIF('Base de données'!$A2590,V$1,"d")&lt;&gt;0,"",'Base de données'!$B2590),""))</f>
        <v/>
      </c>
      <c r="W2590" s="34"/>
      <c r="X2590" s="30" t="str">
        <f>'Base de données'!$C2590&amp;" "&amp;'Base de données'!$D2590</f>
        <v>Germain Margot</v>
      </c>
      <c r="Y2590" s="31">
        <f>COUNTIF('Base de données'!$B:$B,'Base de données'!$B2590)</f>
        <v>12</v>
      </c>
      <c r="AA2590" s="87" cm="1">
        <f t="array" aca="1" ref="AA2590" ca="1">INDIRECT("'Base de données'!A" &amp; ROW(Y2590))</f>
        <v>45931</v>
      </c>
      <c r="AB2590" s="51" t="str" cm="1">
        <f t="array" aca="1" ref="AB2590" ca="1">INDIRECT("'Base de données'!B" &amp; ROW(Z2590))</f>
        <v>IC5XE</v>
      </c>
    </row>
    <row r="2591" spans="1:28" x14ac:dyDescent="0.3">
      <c r="A2591" s="41" t="str">
        <f ca="1">IF(IF(AND($B2591&lt;&gt;"-",$B2591=$E2591),"Entrée et sortie","-")="Entrée et sortie",'Base de données'!$B2591,"-")</f>
        <v>-</v>
      </c>
      <c r="B2591" s="41" t="str">
        <f t="shared" ca="1" si="163"/>
        <v>QBERT</v>
      </c>
      <c r="C2591" s="41" t="str">
        <f t="shared" ca="1" si="164"/>
        <v>QBERT</v>
      </c>
      <c r="D2591" s="41" t="str">
        <f>IF($F2591="sortie en cours d'année",'Base de données'!$B2591,"-")</f>
        <v>QBERT</v>
      </c>
      <c r="E2591" s="41" t="str">
        <f>IF($H2591="entrée en cours d'année",'Base de données'!$B2591,"-")</f>
        <v>-</v>
      </c>
      <c r="F2591" s="37" t="str">
        <f t="shared" si="161"/>
        <v>sortie en cours d'année</v>
      </c>
      <c r="G2591" s="37">
        <f>IF($J2591="mouvement",_xlfn.XLOOKUP('Base de données'!$B2591,$V:$V,$V:$V,0),"")</f>
        <v>0</v>
      </c>
      <c r="H2591" s="37" t="str">
        <f t="shared" si="162"/>
        <v/>
      </c>
      <c r="I2591" s="37" t="str">
        <f>IF($J2591="mouvement",_xlfn.XLOOKUP('Base de données'!$B2591,$K:$K,$K:$K,0),"")</f>
        <v>QBERT</v>
      </c>
      <c r="J2591" s="38" t="str">
        <f>IF(AND(Y2591&lt;&gt;MAX(Y:Y),COUNTIF(K2591:V2591,'Base de données'!$B2591)&gt;0),"mouvement","")</f>
        <v>mouvement</v>
      </c>
      <c r="K2591" s="39" t="str">
        <f>IF(K$1&gt;$AE$1,"-",IFERROR(IF(DATEDIF('Base de données'!$A2591,K$1,"d")&lt;&gt;0,"",'Base de données'!$B2591),""))</f>
        <v/>
      </c>
      <c r="L2591" s="39" t="str">
        <f>IF(L$1&gt;$AE$1,"-",IFERROR(IF(DATEDIF('Base de données'!$A2591,L$1,"d")&lt;&gt;0,"",'Base de données'!$B2591),""))</f>
        <v/>
      </c>
      <c r="M2591" s="39" t="str">
        <f>IF(M$1&gt;$AE$1,"-",IFERROR(IF(DATEDIF('Base de données'!$A2591,M$1,"d")&lt;&gt;0,"",'Base de données'!$B2591),""))</f>
        <v/>
      </c>
      <c r="N2591" s="39" t="str">
        <f>IF(N$1&gt;$AE$1,"-",IFERROR(IF(DATEDIF('Base de données'!$A2591,N$1,"d")&lt;&gt;0,"",'Base de données'!$B2591),""))</f>
        <v/>
      </c>
      <c r="O2591" s="39" t="str">
        <f>IF(O$1&gt;$AE$1,"-",IFERROR(IF(DATEDIF('Base de données'!$A2591,O$1,"d")&lt;&gt;0,"",'Base de données'!$B2591),""))</f>
        <v/>
      </c>
      <c r="P2591" s="39" t="str">
        <f>IF(P$1&gt;$AE$1,"-",IFERROR(IF(DATEDIF('Base de données'!$A2591,P$1,"d")&lt;&gt;0,"",'Base de données'!$B2591),""))</f>
        <v/>
      </c>
      <c r="Q2591" s="39" t="str">
        <f>IF(Q$1&gt;$AE$1,"-",IFERROR(IF(DATEDIF('Base de données'!$A2591,Q$1,"d")&lt;&gt;0,"",'Base de données'!$B2591),""))</f>
        <v/>
      </c>
      <c r="R2591" s="39" t="str">
        <f>IF(R$1&gt;$AE$1,"-",IFERROR(IF(DATEDIF('Base de données'!$A2591,R$1,"d")&lt;&gt;0,"",'Base de données'!$B2591),""))</f>
        <v/>
      </c>
      <c r="S2591" s="39" t="str">
        <f>IF(S$1&gt;$AE$1,"-",IFERROR(IF(DATEDIF('Base de données'!$A2591,S$1,"d")&lt;&gt;0,"",'Base de données'!$B2591),""))</f>
        <v/>
      </c>
      <c r="T2591" s="39" t="str">
        <f>IF(T$1&gt;$AE$1,"-",IFERROR(IF(DATEDIF('Base de données'!$A2591,T$1,"d")&lt;&gt;0,"",'Base de données'!$B2591),""))</f>
        <v>QBERT</v>
      </c>
      <c r="U2591" s="39" t="str">
        <f>IF(U$1&gt;$AE$1,"-",IFERROR(IF(DATEDIF('Base de données'!$A2591,U$1,"d")&lt;&gt;0,"",'Base de données'!$B2591),""))</f>
        <v/>
      </c>
      <c r="V2591" s="39" t="str">
        <f>IF(V$1&gt;$AE$1,"-",IFERROR(IF(DATEDIF('Base de données'!$A2591,V$1,"d")&lt;&gt;0,"",'Base de données'!$B2591),""))</f>
        <v/>
      </c>
      <c r="W2591" s="34"/>
      <c r="X2591" s="30" t="str">
        <f>'Base de données'!$C2591&amp;" "&amp;'Base de données'!$D2591</f>
        <v>Garnier Juliette</v>
      </c>
      <c r="Y2591" s="31">
        <f>COUNTIF('Base de données'!$B:$B,'Base de données'!$B2591)</f>
        <v>10</v>
      </c>
      <c r="AA2591" s="87" cm="1">
        <f t="array" aca="1" ref="AA2591" ca="1">INDIRECT("'Base de données'!A" &amp; ROW(Y2591))</f>
        <v>45931</v>
      </c>
      <c r="AB2591" s="51" t="str" cm="1">
        <f t="array" aca="1" ref="AB2591" ca="1">INDIRECT("'Base de données'!B" &amp; ROW(Z2591))</f>
        <v>QBERT</v>
      </c>
    </row>
    <row r="2592" spans="1:28" x14ac:dyDescent="0.3">
      <c r="A2592" s="41" t="str">
        <f ca="1">IF(IF(AND($B2592&lt;&gt;"-",$B2592=$E2592),"Entrée et sortie","-")="Entrée et sortie",'Base de données'!$B2592,"-")</f>
        <v>-</v>
      </c>
      <c r="B2592" s="41" t="str">
        <f t="shared" ca="1" si="163"/>
        <v>-</v>
      </c>
      <c r="C2592" s="41" t="str">
        <f t="shared" ca="1" si="164"/>
        <v>-</v>
      </c>
      <c r="D2592" s="41" t="str">
        <f>IF($F2592="sortie en cours d'année",'Base de données'!$B2592,"-")</f>
        <v>-</v>
      </c>
      <c r="E2592" s="41" t="str">
        <f>IF($H2592="entrée en cours d'année",'Base de données'!$B2592,"-")</f>
        <v>-</v>
      </c>
      <c r="F2592" s="37" t="str">
        <f t="shared" si="161"/>
        <v/>
      </c>
      <c r="G2592" s="37" t="str">
        <f>IF($J2592="mouvement",_xlfn.XLOOKUP('Base de données'!$B2592,$V:$V,$V:$V,0),"")</f>
        <v/>
      </c>
      <c r="H2592" s="37" t="str">
        <f t="shared" si="162"/>
        <v/>
      </c>
      <c r="I2592" s="37" t="str">
        <f>IF($J2592="mouvement",_xlfn.XLOOKUP('Base de données'!$B2592,$K:$K,$K:$K,0),"")</f>
        <v/>
      </c>
      <c r="J2592" s="38" t="str">
        <f>IF(AND(Y2592&lt;&gt;MAX(Y:Y),COUNTIF(K2592:V2592,'Base de données'!$B2592)&gt;0),"mouvement","")</f>
        <v/>
      </c>
      <c r="K2592" s="39" t="str">
        <f>IF(K$1&gt;$AE$1,"-",IFERROR(IF(DATEDIF('Base de données'!$A2592,K$1,"d")&lt;&gt;0,"",'Base de données'!$B2592),""))</f>
        <v/>
      </c>
      <c r="L2592" s="39" t="str">
        <f>IF(L$1&gt;$AE$1,"-",IFERROR(IF(DATEDIF('Base de données'!$A2592,L$1,"d")&lt;&gt;0,"",'Base de données'!$B2592),""))</f>
        <v/>
      </c>
      <c r="M2592" s="39" t="str">
        <f>IF(M$1&gt;$AE$1,"-",IFERROR(IF(DATEDIF('Base de données'!$A2592,M$1,"d")&lt;&gt;0,"",'Base de données'!$B2592),""))</f>
        <v/>
      </c>
      <c r="N2592" s="39" t="str">
        <f>IF(N$1&gt;$AE$1,"-",IFERROR(IF(DATEDIF('Base de données'!$A2592,N$1,"d")&lt;&gt;0,"",'Base de données'!$B2592),""))</f>
        <v/>
      </c>
      <c r="O2592" s="39" t="str">
        <f>IF(O$1&gt;$AE$1,"-",IFERROR(IF(DATEDIF('Base de données'!$A2592,O$1,"d")&lt;&gt;0,"",'Base de données'!$B2592),""))</f>
        <v/>
      </c>
      <c r="P2592" s="39" t="str">
        <f>IF(P$1&gt;$AE$1,"-",IFERROR(IF(DATEDIF('Base de données'!$A2592,P$1,"d")&lt;&gt;0,"",'Base de données'!$B2592),""))</f>
        <v/>
      </c>
      <c r="Q2592" s="39" t="str">
        <f>IF(Q$1&gt;$AE$1,"-",IFERROR(IF(DATEDIF('Base de données'!$A2592,Q$1,"d")&lt;&gt;0,"",'Base de données'!$B2592),""))</f>
        <v/>
      </c>
      <c r="R2592" s="39" t="str">
        <f>IF(R$1&gt;$AE$1,"-",IFERROR(IF(DATEDIF('Base de données'!$A2592,R$1,"d")&lt;&gt;0,"",'Base de données'!$B2592),""))</f>
        <v/>
      </c>
      <c r="S2592" s="39" t="str">
        <f>IF(S$1&gt;$AE$1,"-",IFERROR(IF(DATEDIF('Base de données'!$A2592,S$1,"d")&lt;&gt;0,"",'Base de données'!$B2592),""))</f>
        <v/>
      </c>
      <c r="T2592" s="39" t="str">
        <f>IF(T$1&gt;$AE$1,"-",IFERROR(IF(DATEDIF('Base de données'!$A2592,T$1,"d")&lt;&gt;0,"",'Base de données'!$B2592),""))</f>
        <v>C5LJK</v>
      </c>
      <c r="U2592" s="39" t="str">
        <f>IF(U$1&gt;$AE$1,"-",IFERROR(IF(DATEDIF('Base de données'!$A2592,U$1,"d")&lt;&gt;0,"",'Base de données'!$B2592),""))</f>
        <v/>
      </c>
      <c r="V2592" s="39" t="str">
        <f>IF(V$1&gt;$AE$1,"-",IFERROR(IF(DATEDIF('Base de données'!$A2592,V$1,"d")&lt;&gt;0,"",'Base de données'!$B2592),""))</f>
        <v/>
      </c>
      <c r="W2592" s="34"/>
      <c r="X2592" s="30" t="str">
        <f>'Base de données'!$C2592&amp;" "&amp;'Base de données'!$D2592</f>
        <v>Barbe Lucas</v>
      </c>
      <c r="Y2592" s="31">
        <f>COUNTIF('Base de données'!$B:$B,'Base de données'!$B2592)</f>
        <v>12</v>
      </c>
      <c r="AA2592" s="87" cm="1">
        <f t="array" aca="1" ref="AA2592" ca="1">INDIRECT("'Base de données'!A" &amp; ROW(Y2592))</f>
        <v>45931</v>
      </c>
      <c r="AB2592" s="51" t="str" cm="1">
        <f t="array" aca="1" ref="AB2592" ca="1">INDIRECT("'Base de données'!B" &amp; ROW(Z2592))</f>
        <v>C5LJK</v>
      </c>
    </row>
    <row r="2593" spans="1:28" x14ac:dyDescent="0.3">
      <c r="A2593" s="41" t="str">
        <f ca="1">IF(IF(AND($B2593&lt;&gt;"-",$B2593=$E2593),"Entrée et sortie","-")="Entrée et sortie",'Base de données'!$B2593,"-")</f>
        <v>-</v>
      </c>
      <c r="B2593" s="41" t="str">
        <f t="shared" ca="1" si="163"/>
        <v>-</v>
      </c>
      <c r="C2593" s="41" t="str">
        <f t="shared" ca="1" si="164"/>
        <v>-</v>
      </c>
      <c r="D2593" s="41" t="str">
        <f>IF($F2593="sortie en cours d'année",'Base de données'!$B2593,"-")</f>
        <v>-</v>
      </c>
      <c r="E2593" s="41" t="str">
        <f>IF($H2593="entrée en cours d'année",'Base de données'!$B2593,"-")</f>
        <v>-</v>
      </c>
      <c r="F2593" s="37" t="str">
        <f t="shared" si="161"/>
        <v/>
      </c>
      <c r="G2593" s="37" t="str">
        <f>IF($J2593="mouvement",_xlfn.XLOOKUP('Base de données'!$B2593,$V:$V,$V:$V,0),"")</f>
        <v/>
      </c>
      <c r="H2593" s="37" t="str">
        <f t="shared" si="162"/>
        <v/>
      </c>
      <c r="I2593" s="37" t="str">
        <f>IF($J2593="mouvement",_xlfn.XLOOKUP('Base de données'!$B2593,$K:$K,$K:$K,0),"")</f>
        <v/>
      </c>
      <c r="J2593" s="38" t="str">
        <f>IF(AND(Y2593&lt;&gt;MAX(Y:Y),COUNTIF(K2593:V2593,'Base de données'!$B2593)&gt;0),"mouvement","")</f>
        <v/>
      </c>
      <c r="K2593" s="39" t="str">
        <f>IF(K$1&gt;$AE$1,"-",IFERROR(IF(DATEDIF('Base de données'!$A2593,K$1,"d")&lt;&gt;0,"",'Base de données'!$B2593),""))</f>
        <v/>
      </c>
      <c r="L2593" s="39" t="str">
        <f>IF(L$1&gt;$AE$1,"-",IFERROR(IF(DATEDIF('Base de données'!$A2593,L$1,"d")&lt;&gt;0,"",'Base de données'!$B2593),""))</f>
        <v/>
      </c>
      <c r="M2593" s="39" t="str">
        <f>IF(M$1&gt;$AE$1,"-",IFERROR(IF(DATEDIF('Base de données'!$A2593,M$1,"d")&lt;&gt;0,"",'Base de données'!$B2593),""))</f>
        <v/>
      </c>
      <c r="N2593" s="39" t="str">
        <f>IF(N$1&gt;$AE$1,"-",IFERROR(IF(DATEDIF('Base de données'!$A2593,N$1,"d")&lt;&gt;0,"",'Base de données'!$B2593),""))</f>
        <v/>
      </c>
      <c r="O2593" s="39" t="str">
        <f>IF(O$1&gt;$AE$1,"-",IFERROR(IF(DATEDIF('Base de données'!$A2593,O$1,"d")&lt;&gt;0,"",'Base de données'!$B2593),""))</f>
        <v/>
      </c>
      <c r="P2593" s="39" t="str">
        <f>IF(P$1&gt;$AE$1,"-",IFERROR(IF(DATEDIF('Base de données'!$A2593,P$1,"d")&lt;&gt;0,"",'Base de données'!$B2593),""))</f>
        <v/>
      </c>
      <c r="Q2593" s="39" t="str">
        <f>IF(Q$1&gt;$AE$1,"-",IFERROR(IF(DATEDIF('Base de données'!$A2593,Q$1,"d")&lt;&gt;0,"",'Base de données'!$B2593),""))</f>
        <v/>
      </c>
      <c r="R2593" s="39" t="str">
        <f>IF(R$1&gt;$AE$1,"-",IFERROR(IF(DATEDIF('Base de données'!$A2593,R$1,"d")&lt;&gt;0,"",'Base de données'!$B2593),""))</f>
        <v/>
      </c>
      <c r="S2593" s="39" t="str">
        <f>IF(S$1&gt;$AE$1,"-",IFERROR(IF(DATEDIF('Base de données'!$A2593,S$1,"d")&lt;&gt;0,"",'Base de données'!$B2593),""))</f>
        <v/>
      </c>
      <c r="T2593" s="39" t="str">
        <f>IF(T$1&gt;$AE$1,"-",IFERROR(IF(DATEDIF('Base de données'!$A2593,T$1,"d")&lt;&gt;0,"",'Base de données'!$B2593),""))</f>
        <v>0ZUM1</v>
      </c>
      <c r="U2593" s="39" t="str">
        <f>IF(U$1&gt;$AE$1,"-",IFERROR(IF(DATEDIF('Base de données'!$A2593,U$1,"d")&lt;&gt;0,"",'Base de données'!$B2593),""))</f>
        <v/>
      </c>
      <c r="V2593" s="39" t="str">
        <f>IF(V$1&gt;$AE$1,"-",IFERROR(IF(DATEDIF('Base de données'!$A2593,V$1,"d")&lt;&gt;0,"",'Base de données'!$B2593),""))</f>
        <v/>
      </c>
      <c r="W2593" s="34"/>
      <c r="X2593" s="30" t="str">
        <f>'Base de données'!$C2593&amp;" "&amp;'Base de données'!$D2593</f>
        <v>Turpin Adèle</v>
      </c>
      <c r="Y2593" s="31">
        <f>COUNTIF('Base de données'!$B:$B,'Base de données'!$B2593)</f>
        <v>12</v>
      </c>
      <c r="AA2593" s="87" cm="1">
        <f t="array" aca="1" ref="AA2593" ca="1">INDIRECT("'Base de données'!A" &amp; ROW(Y2593))</f>
        <v>45931</v>
      </c>
      <c r="AB2593" s="51" t="str" cm="1">
        <f t="array" aca="1" ref="AB2593" ca="1">INDIRECT("'Base de données'!B" &amp; ROW(Z2593))</f>
        <v>0ZUM1</v>
      </c>
    </row>
    <row r="2594" spans="1:28" x14ac:dyDescent="0.3">
      <c r="A2594" s="41" t="str">
        <f ca="1">IF(IF(AND($B2594&lt;&gt;"-",$B2594=$E2594),"Entrée et sortie","-")="Entrée et sortie",'Base de données'!$B2594,"-")</f>
        <v>-</v>
      </c>
      <c r="B2594" s="41" t="str">
        <f t="shared" ca="1" si="163"/>
        <v>-</v>
      </c>
      <c r="C2594" s="41" t="str">
        <f t="shared" ca="1" si="164"/>
        <v>-</v>
      </c>
      <c r="D2594" s="41" t="str">
        <f>IF($F2594="sortie en cours d'année",'Base de données'!$B2594,"-")</f>
        <v>-</v>
      </c>
      <c r="E2594" s="41" t="str">
        <f>IF($H2594="entrée en cours d'année",'Base de données'!$B2594,"-")</f>
        <v>-</v>
      </c>
      <c r="F2594" s="37" t="str">
        <f t="shared" si="161"/>
        <v/>
      </c>
      <c r="G2594" s="37" t="str">
        <f>IF($J2594="mouvement",_xlfn.XLOOKUP('Base de données'!$B2594,$V:$V,$V:$V,0),"")</f>
        <v/>
      </c>
      <c r="H2594" s="37" t="str">
        <f t="shared" si="162"/>
        <v/>
      </c>
      <c r="I2594" s="37" t="str">
        <f>IF($J2594="mouvement",_xlfn.XLOOKUP('Base de données'!$B2594,$K:$K,$K:$K,0),"")</f>
        <v/>
      </c>
      <c r="J2594" s="38" t="str">
        <f>IF(AND(Y2594&lt;&gt;MAX(Y:Y),COUNTIF(K2594:V2594,'Base de données'!$B2594)&gt;0),"mouvement","")</f>
        <v/>
      </c>
      <c r="K2594" s="39" t="str">
        <f>IF(K$1&gt;$AE$1,"-",IFERROR(IF(DATEDIF('Base de données'!$A2594,K$1,"d")&lt;&gt;0,"",'Base de données'!$B2594),""))</f>
        <v/>
      </c>
      <c r="L2594" s="39" t="str">
        <f>IF(L$1&gt;$AE$1,"-",IFERROR(IF(DATEDIF('Base de données'!$A2594,L$1,"d")&lt;&gt;0,"",'Base de données'!$B2594),""))</f>
        <v/>
      </c>
      <c r="M2594" s="39" t="str">
        <f>IF(M$1&gt;$AE$1,"-",IFERROR(IF(DATEDIF('Base de données'!$A2594,M$1,"d")&lt;&gt;0,"",'Base de données'!$B2594),""))</f>
        <v/>
      </c>
      <c r="N2594" s="39" t="str">
        <f>IF(N$1&gt;$AE$1,"-",IFERROR(IF(DATEDIF('Base de données'!$A2594,N$1,"d")&lt;&gt;0,"",'Base de données'!$B2594),""))</f>
        <v/>
      </c>
      <c r="O2594" s="39" t="str">
        <f>IF(O$1&gt;$AE$1,"-",IFERROR(IF(DATEDIF('Base de données'!$A2594,O$1,"d")&lt;&gt;0,"",'Base de données'!$B2594),""))</f>
        <v/>
      </c>
      <c r="P2594" s="39" t="str">
        <f>IF(P$1&gt;$AE$1,"-",IFERROR(IF(DATEDIF('Base de données'!$A2594,P$1,"d")&lt;&gt;0,"",'Base de données'!$B2594),""))</f>
        <v/>
      </c>
      <c r="Q2594" s="39" t="str">
        <f>IF(Q$1&gt;$AE$1,"-",IFERROR(IF(DATEDIF('Base de données'!$A2594,Q$1,"d")&lt;&gt;0,"",'Base de données'!$B2594),""))</f>
        <v/>
      </c>
      <c r="R2594" s="39" t="str">
        <f>IF(R$1&gt;$AE$1,"-",IFERROR(IF(DATEDIF('Base de données'!$A2594,R$1,"d")&lt;&gt;0,"",'Base de données'!$B2594),""))</f>
        <v/>
      </c>
      <c r="S2594" s="39" t="str">
        <f>IF(S$1&gt;$AE$1,"-",IFERROR(IF(DATEDIF('Base de données'!$A2594,S$1,"d")&lt;&gt;0,"",'Base de données'!$B2594),""))</f>
        <v/>
      </c>
      <c r="T2594" s="39" t="str">
        <f>IF(T$1&gt;$AE$1,"-",IFERROR(IF(DATEDIF('Base de données'!$A2594,T$1,"d")&lt;&gt;0,"",'Base de données'!$B2594),""))</f>
        <v>A2E1O</v>
      </c>
      <c r="U2594" s="39" t="str">
        <f>IF(U$1&gt;$AE$1,"-",IFERROR(IF(DATEDIF('Base de données'!$A2594,U$1,"d")&lt;&gt;0,"",'Base de données'!$B2594),""))</f>
        <v/>
      </c>
      <c r="V2594" s="39" t="str">
        <f>IF(V$1&gt;$AE$1,"-",IFERROR(IF(DATEDIF('Base de données'!$A2594,V$1,"d")&lt;&gt;0,"",'Base de données'!$B2594),""))</f>
        <v/>
      </c>
      <c r="W2594" s="34"/>
      <c r="X2594" s="30" t="str">
        <f>'Base de données'!$C2594&amp;" "&amp;'Base de données'!$D2594</f>
        <v>Pichon Emmanuel</v>
      </c>
      <c r="Y2594" s="31">
        <f>COUNTIF('Base de données'!$B:$B,'Base de données'!$B2594)</f>
        <v>12</v>
      </c>
      <c r="AA2594" s="87" cm="1">
        <f t="array" aca="1" ref="AA2594" ca="1">INDIRECT("'Base de données'!A" &amp; ROW(Y2594))</f>
        <v>45931</v>
      </c>
      <c r="AB2594" s="51" t="str" cm="1">
        <f t="array" aca="1" ref="AB2594" ca="1">INDIRECT("'Base de données'!B" &amp; ROW(Z2594))</f>
        <v>A2E1O</v>
      </c>
    </row>
    <row r="2595" spans="1:28" x14ac:dyDescent="0.3">
      <c r="A2595" s="41" t="str">
        <f ca="1">IF(IF(AND($B2595&lt;&gt;"-",$B2595=$E2595),"Entrée et sortie","-")="Entrée et sortie",'Base de données'!$B2595,"-")</f>
        <v>-</v>
      </c>
      <c r="B2595" s="41" t="str">
        <f t="shared" ca="1" si="163"/>
        <v>-</v>
      </c>
      <c r="C2595" s="41" t="str">
        <f t="shared" ca="1" si="164"/>
        <v>-</v>
      </c>
      <c r="D2595" s="41" t="str">
        <f>IF($F2595="sortie en cours d'année",'Base de données'!$B2595,"-")</f>
        <v>-</v>
      </c>
      <c r="E2595" s="41" t="str">
        <f>IF($H2595="entrée en cours d'année",'Base de données'!$B2595,"-")</f>
        <v>-</v>
      </c>
      <c r="F2595" s="37" t="str">
        <f t="shared" si="161"/>
        <v/>
      </c>
      <c r="G2595" s="37" t="str">
        <f>IF($J2595="mouvement",_xlfn.XLOOKUP('Base de données'!$B2595,$V:$V,$V:$V,0),"")</f>
        <v/>
      </c>
      <c r="H2595" s="37" t="str">
        <f t="shared" si="162"/>
        <v/>
      </c>
      <c r="I2595" s="37" t="str">
        <f>IF($J2595="mouvement",_xlfn.XLOOKUP('Base de données'!$B2595,$K:$K,$K:$K,0),"")</f>
        <v/>
      </c>
      <c r="J2595" s="38" t="str">
        <f>IF(AND(Y2595&lt;&gt;MAX(Y:Y),COUNTIF(K2595:V2595,'Base de données'!$B2595)&gt;0),"mouvement","")</f>
        <v/>
      </c>
      <c r="K2595" s="39" t="str">
        <f>IF(K$1&gt;$AE$1,"-",IFERROR(IF(DATEDIF('Base de données'!$A2595,K$1,"d")&lt;&gt;0,"",'Base de données'!$B2595),""))</f>
        <v/>
      </c>
      <c r="L2595" s="39" t="str">
        <f>IF(L$1&gt;$AE$1,"-",IFERROR(IF(DATEDIF('Base de données'!$A2595,L$1,"d")&lt;&gt;0,"",'Base de données'!$B2595),""))</f>
        <v/>
      </c>
      <c r="M2595" s="39" t="str">
        <f>IF(M$1&gt;$AE$1,"-",IFERROR(IF(DATEDIF('Base de données'!$A2595,M$1,"d")&lt;&gt;0,"",'Base de données'!$B2595),""))</f>
        <v/>
      </c>
      <c r="N2595" s="39" t="str">
        <f>IF(N$1&gt;$AE$1,"-",IFERROR(IF(DATEDIF('Base de données'!$A2595,N$1,"d")&lt;&gt;0,"",'Base de données'!$B2595),""))</f>
        <v/>
      </c>
      <c r="O2595" s="39" t="str">
        <f>IF(O$1&gt;$AE$1,"-",IFERROR(IF(DATEDIF('Base de données'!$A2595,O$1,"d")&lt;&gt;0,"",'Base de données'!$B2595),""))</f>
        <v/>
      </c>
      <c r="P2595" s="39" t="str">
        <f>IF(P$1&gt;$AE$1,"-",IFERROR(IF(DATEDIF('Base de données'!$A2595,P$1,"d")&lt;&gt;0,"",'Base de données'!$B2595),""))</f>
        <v/>
      </c>
      <c r="Q2595" s="39" t="str">
        <f>IF(Q$1&gt;$AE$1,"-",IFERROR(IF(DATEDIF('Base de données'!$A2595,Q$1,"d")&lt;&gt;0,"",'Base de données'!$B2595),""))</f>
        <v/>
      </c>
      <c r="R2595" s="39" t="str">
        <f>IF(R$1&gt;$AE$1,"-",IFERROR(IF(DATEDIF('Base de données'!$A2595,R$1,"d")&lt;&gt;0,"",'Base de données'!$B2595),""))</f>
        <v/>
      </c>
      <c r="S2595" s="39" t="str">
        <f>IF(S$1&gt;$AE$1,"-",IFERROR(IF(DATEDIF('Base de données'!$A2595,S$1,"d")&lt;&gt;0,"",'Base de données'!$B2595),""))</f>
        <v/>
      </c>
      <c r="T2595" s="39" t="str">
        <f>IF(T$1&gt;$AE$1,"-",IFERROR(IF(DATEDIF('Base de données'!$A2595,T$1,"d")&lt;&gt;0,"",'Base de données'!$B2595),""))</f>
        <v>EEW7P</v>
      </c>
      <c r="U2595" s="39" t="str">
        <f>IF(U$1&gt;$AE$1,"-",IFERROR(IF(DATEDIF('Base de données'!$A2595,U$1,"d")&lt;&gt;0,"",'Base de données'!$B2595),""))</f>
        <v/>
      </c>
      <c r="V2595" s="39" t="str">
        <f>IF(V$1&gt;$AE$1,"-",IFERROR(IF(DATEDIF('Base de données'!$A2595,V$1,"d")&lt;&gt;0,"",'Base de données'!$B2595),""))</f>
        <v/>
      </c>
      <c r="W2595" s="34"/>
      <c r="X2595" s="30" t="str">
        <f>'Base de données'!$C2595&amp;" "&amp;'Base de données'!$D2595</f>
        <v>Gros Suzanne</v>
      </c>
      <c r="Y2595" s="31">
        <f>COUNTIF('Base de données'!$B:$B,'Base de données'!$B2595)</f>
        <v>12</v>
      </c>
      <c r="AA2595" s="87" cm="1">
        <f t="array" aca="1" ref="AA2595" ca="1">INDIRECT("'Base de données'!A" &amp; ROW(Y2595))</f>
        <v>45931</v>
      </c>
      <c r="AB2595" s="51" t="str" cm="1">
        <f t="array" aca="1" ref="AB2595" ca="1">INDIRECT("'Base de données'!B" &amp; ROW(Z2595))</f>
        <v>EEW7P</v>
      </c>
    </row>
    <row r="2596" spans="1:28" x14ac:dyDescent="0.3">
      <c r="A2596" s="41" t="str">
        <f ca="1">IF(IF(AND($B2596&lt;&gt;"-",$B2596=$E2596),"Entrée et sortie","-")="Entrée et sortie",'Base de données'!$B2596,"-")</f>
        <v>-</v>
      </c>
      <c r="B2596" s="41" t="str">
        <f t="shared" ca="1" si="163"/>
        <v>-</v>
      </c>
      <c r="C2596" s="41" t="str">
        <f t="shared" ca="1" si="164"/>
        <v>-</v>
      </c>
      <c r="D2596" s="41" t="str">
        <f>IF($F2596="sortie en cours d'année",'Base de données'!$B2596,"-")</f>
        <v>-</v>
      </c>
      <c r="E2596" s="41" t="str">
        <f>IF($H2596="entrée en cours d'année",'Base de données'!$B2596,"-")</f>
        <v>-</v>
      </c>
      <c r="F2596" s="37" t="str">
        <f t="shared" si="161"/>
        <v/>
      </c>
      <c r="G2596" s="37" t="str">
        <f>IF($J2596="mouvement",_xlfn.XLOOKUP('Base de données'!$B2596,$V:$V,$V:$V,0),"")</f>
        <v/>
      </c>
      <c r="H2596" s="37" t="str">
        <f t="shared" si="162"/>
        <v/>
      </c>
      <c r="I2596" s="37" t="str">
        <f>IF($J2596="mouvement",_xlfn.XLOOKUP('Base de données'!$B2596,$K:$K,$K:$K,0),"")</f>
        <v/>
      </c>
      <c r="J2596" s="38" t="str">
        <f>IF(AND(Y2596&lt;&gt;MAX(Y:Y),COUNTIF(K2596:V2596,'Base de données'!$B2596)&gt;0),"mouvement","")</f>
        <v/>
      </c>
      <c r="K2596" s="39" t="str">
        <f>IF(K$1&gt;$AE$1,"-",IFERROR(IF(DATEDIF('Base de données'!$A2596,K$1,"d")&lt;&gt;0,"",'Base de données'!$B2596),""))</f>
        <v/>
      </c>
      <c r="L2596" s="39" t="str">
        <f>IF(L$1&gt;$AE$1,"-",IFERROR(IF(DATEDIF('Base de données'!$A2596,L$1,"d")&lt;&gt;0,"",'Base de données'!$B2596),""))</f>
        <v/>
      </c>
      <c r="M2596" s="39" t="str">
        <f>IF(M$1&gt;$AE$1,"-",IFERROR(IF(DATEDIF('Base de données'!$A2596,M$1,"d")&lt;&gt;0,"",'Base de données'!$B2596),""))</f>
        <v/>
      </c>
      <c r="N2596" s="39" t="str">
        <f>IF(N$1&gt;$AE$1,"-",IFERROR(IF(DATEDIF('Base de données'!$A2596,N$1,"d")&lt;&gt;0,"",'Base de données'!$B2596),""))</f>
        <v/>
      </c>
      <c r="O2596" s="39" t="str">
        <f>IF(O$1&gt;$AE$1,"-",IFERROR(IF(DATEDIF('Base de données'!$A2596,O$1,"d")&lt;&gt;0,"",'Base de données'!$B2596),""))</f>
        <v/>
      </c>
      <c r="P2596" s="39" t="str">
        <f>IF(P$1&gt;$AE$1,"-",IFERROR(IF(DATEDIF('Base de données'!$A2596,P$1,"d")&lt;&gt;0,"",'Base de données'!$B2596),""))</f>
        <v/>
      </c>
      <c r="Q2596" s="39" t="str">
        <f>IF(Q$1&gt;$AE$1,"-",IFERROR(IF(DATEDIF('Base de données'!$A2596,Q$1,"d")&lt;&gt;0,"",'Base de données'!$B2596),""))</f>
        <v/>
      </c>
      <c r="R2596" s="39" t="str">
        <f>IF(R$1&gt;$AE$1,"-",IFERROR(IF(DATEDIF('Base de données'!$A2596,R$1,"d")&lt;&gt;0,"",'Base de données'!$B2596),""))</f>
        <v/>
      </c>
      <c r="S2596" s="39" t="str">
        <f>IF(S$1&gt;$AE$1,"-",IFERROR(IF(DATEDIF('Base de données'!$A2596,S$1,"d")&lt;&gt;0,"",'Base de données'!$B2596),""))</f>
        <v/>
      </c>
      <c r="T2596" s="39" t="str">
        <f>IF(T$1&gt;$AE$1,"-",IFERROR(IF(DATEDIF('Base de données'!$A2596,T$1,"d")&lt;&gt;0,"",'Base de données'!$B2596),""))</f>
        <v>HG5H8</v>
      </c>
      <c r="U2596" s="39" t="str">
        <f>IF(U$1&gt;$AE$1,"-",IFERROR(IF(DATEDIF('Base de données'!$A2596,U$1,"d")&lt;&gt;0,"",'Base de données'!$B2596),""))</f>
        <v/>
      </c>
      <c r="V2596" s="39" t="str">
        <f>IF(V$1&gt;$AE$1,"-",IFERROR(IF(DATEDIF('Base de données'!$A2596,V$1,"d")&lt;&gt;0,"",'Base de données'!$B2596),""))</f>
        <v/>
      </c>
      <c r="W2596" s="34"/>
      <c r="X2596" s="30" t="str">
        <f>'Base de données'!$C2596&amp;" "&amp;'Base de données'!$D2596</f>
        <v>Bègue Étienne</v>
      </c>
      <c r="Y2596" s="31">
        <f>COUNTIF('Base de données'!$B:$B,'Base de données'!$B2596)</f>
        <v>12</v>
      </c>
      <c r="AA2596" s="87" cm="1">
        <f t="array" aca="1" ref="AA2596" ca="1">INDIRECT("'Base de données'!A" &amp; ROW(Y2596))</f>
        <v>45931</v>
      </c>
      <c r="AB2596" s="51" t="str" cm="1">
        <f t="array" aca="1" ref="AB2596" ca="1">INDIRECT("'Base de données'!B" &amp; ROW(Z2596))</f>
        <v>HG5H8</v>
      </c>
    </row>
    <row r="2597" spans="1:28" x14ac:dyDescent="0.3">
      <c r="A2597" s="41" t="str">
        <f ca="1">IF(IF(AND($B2597&lt;&gt;"-",$B2597=$E2597),"Entrée et sortie","-")="Entrée et sortie",'Base de données'!$B2597,"-")</f>
        <v>-</v>
      </c>
      <c r="B2597" s="41" t="str">
        <f t="shared" ca="1" si="163"/>
        <v>-</v>
      </c>
      <c r="C2597" s="41" t="str">
        <f t="shared" ca="1" si="164"/>
        <v>-</v>
      </c>
      <c r="D2597" s="41" t="str">
        <f>IF($F2597="sortie en cours d'année",'Base de données'!$B2597,"-")</f>
        <v>-</v>
      </c>
      <c r="E2597" s="41" t="str">
        <f>IF($H2597="entrée en cours d'année",'Base de données'!$B2597,"-")</f>
        <v>-</v>
      </c>
      <c r="F2597" s="37" t="str">
        <f t="shared" si="161"/>
        <v/>
      </c>
      <c r="G2597" s="37" t="str">
        <f>IF($J2597="mouvement",_xlfn.XLOOKUP('Base de données'!$B2597,$V:$V,$V:$V,0),"")</f>
        <v/>
      </c>
      <c r="H2597" s="37" t="str">
        <f t="shared" si="162"/>
        <v/>
      </c>
      <c r="I2597" s="37" t="str">
        <f>IF($J2597="mouvement",_xlfn.XLOOKUP('Base de données'!$B2597,$K:$K,$K:$K,0),"")</f>
        <v/>
      </c>
      <c r="J2597" s="38" t="str">
        <f>IF(AND(Y2597&lt;&gt;MAX(Y:Y),COUNTIF(K2597:V2597,'Base de données'!$B2597)&gt;0),"mouvement","")</f>
        <v/>
      </c>
      <c r="K2597" s="39" t="str">
        <f>IF(K$1&gt;$AE$1,"-",IFERROR(IF(DATEDIF('Base de données'!$A2597,K$1,"d")&lt;&gt;0,"",'Base de données'!$B2597),""))</f>
        <v/>
      </c>
      <c r="L2597" s="39" t="str">
        <f>IF(L$1&gt;$AE$1,"-",IFERROR(IF(DATEDIF('Base de données'!$A2597,L$1,"d")&lt;&gt;0,"",'Base de données'!$B2597),""))</f>
        <v/>
      </c>
      <c r="M2597" s="39" t="str">
        <f>IF(M$1&gt;$AE$1,"-",IFERROR(IF(DATEDIF('Base de données'!$A2597,M$1,"d")&lt;&gt;0,"",'Base de données'!$B2597),""))</f>
        <v/>
      </c>
      <c r="N2597" s="39" t="str">
        <f>IF(N$1&gt;$AE$1,"-",IFERROR(IF(DATEDIF('Base de données'!$A2597,N$1,"d")&lt;&gt;0,"",'Base de données'!$B2597),""))</f>
        <v/>
      </c>
      <c r="O2597" s="39" t="str">
        <f>IF(O$1&gt;$AE$1,"-",IFERROR(IF(DATEDIF('Base de données'!$A2597,O$1,"d")&lt;&gt;0,"",'Base de données'!$B2597),""))</f>
        <v/>
      </c>
      <c r="P2597" s="39" t="str">
        <f>IF(P$1&gt;$AE$1,"-",IFERROR(IF(DATEDIF('Base de données'!$A2597,P$1,"d")&lt;&gt;0,"",'Base de données'!$B2597),""))</f>
        <v/>
      </c>
      <c r="Q2597" s="39" t="str">
        <f>IF(Q$1&gt;$AE$1,"-",IFERROR(IF(DATEDIF('Base de données'!$A2597,Q$1,"d")&lt;&gt;0,"",'Base de données'!$B2597),""))</f>
        <v/>
      </c>
      <c r="R2597" s="39" t="str">
        <f>IF(R$1&gt;$AE$1,"-",IFERROR(IF(DATEDIF('Base de données'!$A2597,R$1,"d")&lt;&gt;0,"",'Base de données'!$B2597),""))</f>
        <v/>
      </c>
      <c r="S2597" s="39" t="str">
        <f>IF(S$1&gt;$AE$1,"-",IFERROR(IF(DATEDIF('Base de données'!$A2597,S$1,"d")&lt;&gt;0,"",'Base de données'!$B2597),""))</f>
        <v/>
      </c>
      <c r="T2597" s="39" t="str">
        <f>IF(T$1&gt;$AE$1,"-",IFERROR(IF(DATEDIF('Base de données'!$A2597,T$1,"d")&lt;&gt;0,"",'Base de données'!$B2597),""))</f>
        <v>YID01</v>
      </c>
      <c r="U2597" s="39" t="str">
        <f>IF(U$1&gt;$AE$1,"-",IFERROR(IF(DATEDIF('Base de données'!$A2597,U$1,"d")&lt;&gt;0,"",'Base de données'!$B2597),""))</f>
        <v/>
      </c>
      <c r="V2597" s="39" t="str">
        <f>IF(V$1&gt;$AE$1,"-",IFERROR(IF(DATEDIF('Base de données'!$A2597,V$1,"d")&lt;&gt;0,"",'Base de données'!$B2597),""))</f>
        <v/>
      </c>
      <c r="W2597" s="34"/>
      <c r="X2597" s="30" t="str">
        <f>'Base de données'!$C2597&amp;" "&amp;'Base de données'!$D2597</f>
        <v>Guilbert Élodie</v>
      </c>
      <c r="Y2597" s="31">
        <f>COUNTIF('Base de données'!$B:$B,'Base de données'!$B2597)</f>
        <v>12</v>
      </c>
      <c r="AA2597" s="87" cm="1">
        <f t="array" aca="1" ref="AA2597" ca="1">INDIRECT("'Base de données'!A" &amp; ROW(Y2597))</f>
        <v>45931</v>
      </c>
      <c r="AB2597" s="51" t="str" cm="1">
        <f t="array" aca="1" ref="AB2597" ca="1">INDIRECT("'Base de données'!B" &amp; ROW(Z2597))</f>
        <v>YID01</v>
      </c>
    </row>
    <row r="2598" spans="1:28" x14ac:dyDescent="0.3">
      <c r="A2598" s="41" t="str">
        <f ca="1">IF(IF(AND($B2598&lt;&gt;"-",$B2598=$E2598),"Entrée et sortie","-")="Entrée et sortie",'Base de données'!$B2598,"-")</f>
        <v>-</v>
      </c>
      <c r="B2598" s="41" t="str">
        <f t="shared" ca="1" si="163"/>
        <v>-</v>
      </c>
      <c r="C2598" s="41" t="str">
        <f t="shared" ca="1" si="164"/>
        <v>-</v>
      </c>
      <c r="D2598" s="41" t="str">
        <f>IF($F2598="sortie en cours d'année",'Base de données'!$B2598,"-")</f>
        <v>-</v>
      </c>
      <c r="E2598" s="41" t="str">
        <f>IF($H2598="entrée en cours d'année",'Base de données'!$B2598,"-")</f>
        <v>-</v>
      </c>
      <c r="F2598" s="37" t="str">
        <f t="shared" si="161"/>
        <v/>
      </c>
      <c r="G2598" s="37" t="str">
        <f>IF($J2598="mouvement",_xlfn.XLOOKUP('Base de données'!$B2598,$V:$V,$V:$V,0),"")</f>
        <v/>
      </c>
      <c r="H2598" s="37" t="str">
        <f t="shared" si="162"/>
        <v/>
      </c>
      <c r="I2598" s="37" t="str">
        <f>IF($J2598="mouvement",_xlfn.XLOOKUP('Base de données'!$B2598,$K:$K,$K:$K,0),"")</f>
        <v/>
      </c>
      <c r="J2598" s="38" t="str">
        <f>IF(AND(Y2598&lt;&gt;MAX(Y:Y),COUNTIF(K2598:V2598,'Base de données'!$B2598)&gt;0),"mouvement","")</f>
        <v/>
      </c>
      <c r="K2598" s="39" t="str">
        <f>IF(K$1&gt;$AE$1,"-",IFERROR(IF(DATEDIF('Base de données'!$A2598,K$1,"d")&lt;&gt;0,"",'Base de données'!$B2598),""))</f>
        <v/>
      </c>
      <c r="L2598" s="39" t="str">
        <f>IF(L$1&gt;$AE$1,"-",IFERROR(IF(DATEDIF('Base de données'!$A2598,L$1,"d")&lt;&gt;0,"",'Base de données'!$B2598),""))</f>
        <v/>
      </c>
      <c r="M2598" s="39" t="str">
        <f>IF(M$1&gt;$AE$1,"-",IFERROR(IF(DATEDIF('Base de données'!$A2598,M$1,"d")&lt;&gt;0,"",'Base de données'!$B2598),""))</f>
        <v/>
      </c>
      <c r="N2598" s="39" t="str">
        <f>IF(N$1&gt;$AE$1,"-",IFERROR(IF(DATEDIF('Base de données'!$A2598,N$1,"d")&lt;&gt;0,"",'Base de données'!$B2598),""))</f>
        <v/>
      </c>
      <c r="O2598" s="39" t="str">
        <f>IF(O$1&gt;$AE$1,"-",IFERROR(IF(DATEDIF('Base de données'!$A2598,O$1,"d")&lt;&gt;0,"",'Base de données'!$B2598),""))</f>
        <v/>
      </c>
      <c r="P2598" s="39" t="str">
        <f>IF(P$1&gt;$AE$1,"-",IFERROR(IF(DATEDIF('Base de données'!$A2598,P$1,"d")&lt;&gt;0,"",'Base de données'!$B2598),""))</f>
        <v/>
      </c>
      <c r="Q2598" s="39" t="str">
        <f>IF(Q$1&gt;$AE$1,"-",IFERROR(IF(DATEDIF('Base de données'!$A2598,Q$1,"d")&lt;&gt;0,"",'Base de données'!$B2598),""))</f>
        <v/>
      </c>
      <c r="R2598" s="39" t="str">
        <f>IF(R$1&gt;$AE$1,"-",IFERROR(IF(DATEDIF('Base de données'!$A2598,R$1,"d")&lt;&gt;0,"",'Base de données'!$B2598),""))</f>
        <v/>
      </c>
      <c r="S2598" s="39" t="str">
        <f>IF(S$1&gt;$AE$1,"-",IFERROR(IF(DATEDIF('Base de données'!$A2598,S$1,"d")&lt;&gt;0,"",'Base de données'!$B2598),""))</f>
        <v/>
      </c>
      <c r="T2598" s="39" t="str">
        <f>IF(T$1&gt;$AE$1,"-",IFERROR(IF(DATEDIF('Base de données'!$A2598,T$1,"d")&lt;&gt;0,"",'Base de données'!$B2598),""))</f>
        <v>5CII0</v>
      </c>
      <c r="U2598" s="39" t="str">
        <f>IF(U$1&gt;$AE$1,"-",IFERROR(IF(DATEDIF('Base de données'!$A2598,U$1,"d")&lt;&gt;0,"",'Base de données'!$B2598),""))</f>
        <v/>
      </c>
      <c r="V2598" s="39" t="str">
        <f>IF(V$1&gt;$AE$1,"-",IFERROR(IF(DATEDIF('Base de données'!$A2598,V$1,"d")&lt;&gt;0,"",'Base de données'!$B2598),""))</f>
        <v/>
      </c>
      <c r="W2598" s="34"/>
      <c r="X2598" s="30" t="str">
        <f>'Base de données'!$C2598&amp;" "&amp;'Base de données'!$D2598</f>
        <v>Costa Céline</v>
      </c>
      <c r="Y2598" s="31">
        <f>COUNTIF('Base de données'!$B:$B,'Base de données'!$B2598)</f>
        <v>12</v>
      </c>
      <c r="AA2598" s="87" cm="1">
        <f t="array" aca="1" ref="AA2598" ca="1">INDIRECT("'Base de données'!A" &amp; ROW(Y2598))</f>
        <v>45931</v>
      </c>
      <c r="AB2598" s="51" t="str" cm="1">
        <f t="array" aca="1" ref="AB2598" ca="1">INDIRECT("'Base de données'!B" &amp; ROW(Z2598))</f>
        <v>5CII0</v>
      </c>
    </row>
    <row r="2599" spans="1:28" x14ac:dyDescent="0.3">
      <c r="A2599" s="41" t="str">
        <f ca="1">IF(IF(AND($B2599&lt;&gt;"-",$B2599=$E2599),"Entrée et sortie","-")="Entrée et sortie",'Base de données'!$B2599,"-")</f>
        <v>-</v>
      </c>
      <c r="B2599" s="41" t="str">
        <f t="shared" ca="1" si="163"/>
        <v>-</v>
      </c>
      <c r="C2599" s="41" t="str">
        <f t="shared" ca="1" si="164"/>
        <v>-</v>
      </c>
      <c r="D2599" s="41" t="str">
        <f>IF($F2599="sortie en cours d'année",'Base de données'!$B2599,"-")</f>
        <v>-</v>
      </c>
      <c r="E2599" s="41" t="str">
        <f>IF($H2599="entrée en cours d'année",'Base de données'!$B2599,"-")</f>
        <v>-</v>
      </c>
      <c r="F2599" s="37" t="str">
        <f t="shared" si="161"/>
        <v/>
      </c>
      <c r="G2599" s="37" t="str">
        <f>IF($J2599="mouvement",_xlfn.XLOOKUP('Base de données'!$B2599,$V:$V,$V:$V,0),"")</f>
        <v/>
      </c>
      <c r="H2599" s="37" t="str">
        <f t="shared" si="162"/>
        <v/>
      </c>
      <c r="I2599" s="37" t="str">
        <f>IF($J2599="mouvement",_xlfn.XLOOKUP('Base de données'!$B2599,$K:$K,$K:$K,0),"")</f>
        <v/>
      </c>
      <c r="J2599" s="38" t="str">
        <f>IF(AND(Y2599&lt;&gt;MAX(Y:Y),COUNTIF(K2599:V2599,'Base de données'!$B2599)&gt;0),"mouvement","")</f>
        <v/>
      </c>
      <c r="K2599" s="39" t="str">
        <f>IF(K$1&gt;$AE$1,"-",IFERROR(IF(DATEDIF('Base de données'!$A2599,K$1,"d")&lt;&gt;0,"",'Base de données'!$B2599),""))</f>
        <v/>
      </c>
      <c r="L2599" s="39" t="str">
        <f>IF(L$1&gt;$AE$1,"-",IFERROR(IF(DATEDIF('Base de données'!$A2599,L$1,"d")&lt;&gt;0,"",'Base de données'!$B2599),""))</f>
        <v/>
      </c>
      <c r="M2599" s="39" t="str">
        <f>IF(M$1&gt;$AE$1,"-",IFERROR(IF(DATEDIF('Base de données'!$A2599,M$1,"d")&lt;&gt;0,"",'Base de données'!$B2599),""))</f>
        <v/>
      </c>
      <c r="N2599" s="39" t="str">
        <f>IF(N$1&gt;$AE$1,"-",IFERROR(IF(DATEDIF('Base de données'!$A2599,N$1,"d")&lt;&gt;0,"",'Base de données'!$B2599),""))</f>
        <v/>
      </c>
      <c r="O2599" s="39" t="str">
        <f>IF(O$1&gt;$AE$1,"-",IFERROR(IF(DATEDIF('Base de données'!$A2599,O$1,"d")&lt;&gt;0,"",'Base de données'!$B2599),""))</f>
        <v/>
      </c>
      <c r="P2599" s="39" t="str">
        <f>IF(P$1&gt;$AE$1,"-",IFERROR(IF(DATEDIF('Base de données'!$A2599,P$1,"d")&lt;&gt;0,"",'Base de données'!$B2599),""))</f>
        <v/>
      </c>
      <c r="Q2599" s="39" t="str">
        <f>IF(Q$1&gt;$AE$1,"-",IFERROR(IF(DATEDIF('Base de données'!$A2599,Q$1,"d")&lt;&gt;0,"",'Base de données'!$B2599),""))</f>
        <v/>
      </c>
      <c r="R2599" s="39" t="str">
        <f>IF(R$1&gt;$AE$1,"-",IFERROR(IF(DATEDIF('Base de données'!$A2599,R$1,"d")&lt;&gt;0,"",'Base de données'!$B2599),""))</f>
        <v/>
      </c>
      <c r="S2599" s="39" t="str">
        <f>IF(S$1&gt;$AE$1,"-",IFERROR(IF(DATEDIF('Base de données'!$A2599,S$1,"d")&lt;&gt;0,"",'Base de données'!$B2599),""))</f>
        <v/>
      </c>
      <c r="T2599" s="39" t="str">
        <f>IF(T$1&gt;$AE$1,"-",IFERROR(IF(DATEDIF('Base de données'!$A2599,T$1,"d")&lt;&gt;0,"",'Base de données'!$B2599),""))</f>
        <v>8RHOT</v>
      </c>
      <c r="U2599" s="39" t="str">
        <f>IF(U$1&gt;$AE$1,"-",IFERROR(IF(DATEDIF('Base de données'!$A2599,U$1,"d")&lt;&gt;0,"",'Base de données'!$B2599),""))</f>
        <v/>
      </c>
      <c r="V2599" s="39" t="str">
        <f>IF(V$1&gt;$AE$1,"-",IFERROR(IF(DATEDIF('Base de données'!$A2599,V$1,"d")&lt;&gt;0,"",'Base de données'!$B2599),""))</f>
        <v/>
      </c>
      <c r="W2599" s="34"/>
      <c r="X2599" s="30" t="str">
        <f>'Base de données'!$C2599&amp;" "&amp;'Base de données'!$D2599</f>
        <v>Lecoq Nathalie</v>
      </c>
      <c r="Y2599" s="31">
        <f>COUNTIF('Base de données'!$B:$B,'Base de données'!$B2599)</f>
        <v>12</v>
      </c>
      <c r="AA2599" s="87" cm="1">
        <f t="array" aca="1" ref="AA2599" ca="1">INDIRECT("'Base de données'!A" &amp; ROW(Y2599))</f>
        <v>45931</v>
      </c>
      <c r="AB2599" s="51" t="str" cm="1">
        <f t="array" aca="1" ref="AB2599" ca="1">INDIRECT("'Base de données'!B" &amp; ROW(Z2599))</f>
        <v>8RHOT</v>
      </c>
    </row>
    <row r="2600" spans="1:28" x14ac:dyDescent="0.3">
      <c r="A2600" s="41" t="str">
        <f ca="1">IF(IF(AND($B2600&lt;&gt;"-",$B2600=$E2600),"Entrée et sortie","-")="Entrée et sortie",'Base de données'!$B2600,"-")</f>
        <v>-</v>
      </c>
      <c r="B2600" s="41" t="str">
        <f t="shared" ca="1" si="163"/>
        <v>-</v>
      </c>
      <c r="C2600" s="41" t="str">
        <f t="shared" ca="1" si="164"/>
        <v>-</v>
      </c>
      <c r="D2600" s="41" t="str">
        <f>IF($F2600="sortie en cours d'année",'Base de données'!$B2600,"-")</f>
        <v>-</v>
      </c>
      <c r="E2600" s="41" t="str">
        <f>IF($H2600="entrée en cours d'année",'Base de données'!$B2600,"-")</f>
        <v>-</v>
      </c>
      <c r="F2600" s="37" t="str">
        <f t="shared" si="161"/>
        <v/>
      </c>
      <c r="G2600" s="37" t="str">
        <f>IF($J2600="mouvement",_xlfn.XLOOKUP('Base de données'!$B2600,$V:$V,$V:$V,0),"")</f>
        <v/>
      </c>
      <c r="H2600" s="37" t="str">
        <f t="shared" si="162"/>
        <v/>
      </c>
      <c r="I2600" s="37" t="str">
        <f>IF($J2600="mouvement",_xlfn.XLOOKUP('Base de données'!$B2600,$K:$K,$K:$K,0),"")</f>
        <v/>
      </c>
      <c r="J2600" s="38" t="str">
        <f>IF(AND(Y2600&lt;&gt;MAX(Y:Y),COUNTIF(K2600:V2600,'Base de données'!$B2600)&gt;0),"mouvement","")</f>
        <v/>
      </c>
      <c r="K2600" s="39" t="str">
        <f>IF(K$1&gt;$AE$1,"-",IFERROR(IF(DATEDIF('Base de données'!$A2600,K$1,"d")&lt;&gt;0,"",'Base de données'!$B2600),""))</f>
        <v/>
      </c>
      <c r="L2600" s="39" t="str">
        <f>IF(L$1&gt;$AE$1,"-",IFERROR(IF(DATEDIF('Base de données'!$A2600,L$1,"d")&lt;&gt;0,"",'Base de données'!$B2600),""))</f>
        <v/>
      </c>
      <c r="M2600" s="39" t="str">
        <f>IF(M$1&gt;$AE$1,"-",IFERROR(IF(DATEDIF('Base de données'!$A2600,M$1,"d")&lt;&gt;0,"",'Base de données'!$B2600),""))</f>
        <v/>
      </c>
      <c r="N2600" s="39" t="str">
        <f>IF(N$1&gt;$AE$1,"-",IFERROR(IF(DATEDIF('Base de données'!$A2600,N$1,"d")&lt;&gt;0,"",'Base de données'!$B2600),""))</f>
        <v/>
      </c>
      <c r="O2600" s="39" t="str">
        <f>IF(O$1&gt;$AE$1,"-",IFERROR(IF(DATEDIF('Base de données'!$A2600,O$1,"d")&lt;&gt;0,"",'Base de données'!$B2600),""))</f>
        <v/>
      </c>
      <c r="P2600" s="39" t="str">
        <f>IF(P$1&gt;$AE$1,"-",IFERROR(IF(DATEDIF('Base de données'!$A2600,P$1,"d")&lt;&gt;0,"",'Base de données'!$B2600),""))</f>
        <v/>
      </c>
      <c r="Q2600" s="39" t="str">
        <f>IF(Q$1&gt;$AE$1,"-",IFERROR(IF(DATEDIF('Base de données'!$A2600,Q$1,"d")&lt;&gt;0,"",'Base de données'!$B2600),""))</f>
        <v/>
      </c>
      <c r="R2600" s="39" t="str">
        <f>IF(R$1&gt;$AE$1,"-",IFERROR(IF(DATEDIF('Base de données'!$A2600,R$1,"d")&lt;&gt;0,"",'Base de données'!$B2600),""))</f>
        <v/>
      </c>
      <c r="S2600" s="39" t="str">
        <f>IF(S$1&gt;$AE$1,"-",IFERROR(IF(DATEDIF('Base de données'!$A2600,S$1,"d")&lt;&gt;0,"",'Base de données'!$B2600),""))</f>
        <v/>
      </c>
      <c r="T2600" s="39" t="str">
        <f>IF(T$1&gt;$AE$1,"-",IFERROR(IF(DATEDIF('Base de données'!$A2600,T$1,"d")&lt;&gt;0,"",'Base de données'!$B2600),""))</f>
        <v>9RSMG</v>
      </c>
      <c r="U2600" s="39" t="str">
        <f>IF(U$1&gt;$AE$1,"-",IFERROR(IF(DATEDIF('Base de données'!$A2600,U$1,"d")&lt;&gt;0,"",'Base de données'!$B2600),""))</f>
        <v/>
      </c>
      <c r="V2600" s="39" t="str">
        <f>IF(V$1&gt;$AE$1,"-",IFERROR(IF(DATEDIF('Base de données'!$A2600,V$1,"d")&lt;&gt;0,"",'Base de données'!$B2600),""))</f>
        <v/>
      </c>
      <c r="W2600" s="34"/>
      <c r="X2600" s="30" t="str">
        <f>'Base de données'!$C2600&amp;" "&amp;'Base de données'!$D2600</f>
        <v>Roussel Colette</v>
      </c>
      <c r="Y2600" s="31">
        <f>COUNTIF('Base de données'!$B:$B,'Base de données'!$B2600)</f>
        <v>12</v>
      </c>
      <c r="AA2600" s="87" cm="1">
        <f t="array" aca="1" ref="AA2600" ca="1">INDIRECT("'Base de données'!A" &amp; ROW(Y2600))</f>
        <v>45931</v>
      </c>
      <c r="AB2600" s="51" t="str" cm="1">
        <f t="array" aca="1" ref="AB2600" ca="1">INDIRECT("'Base de données'!B" &amp; ROW(Z2600))</f>
        <v>9RSMG</v>
      </c>
    </row>
    <row r="2601" spans="1:28" x14ac:dyDescent="0.3">
      <c r="A2601" s="41" t="str">
        <f ca="1">IF(IF(AND($B2601&lt;&gt;"-",$B2601=$E2601),"Entrée et sortie","-")="Entrée et sortie",'Base de données'!$B2601,"-")</f>
        <v>-</v>
      </c>
      <c r="B2601" s="41" t="str">
        <f t="shared" ca="1" si="163"/>
        <v>-</v>
      </c>
      <c r="C2601" s="41" t="str">
        <f t="shared" ca="1" si="164"/>
        <v>-</v>
      </c>
      <c r="D2601" s="41" t="str">
        <f>IF($F2601="sortie en cours d'année",'Base de données'!$B2601,"-")</f>
        <v>-</v>
      </c>
      <c r="E2601" s="41" t="str">
        <f>IF($H2601="entrée en cours d'année",'Base de données'!$B2601,"-")</f>
        <v>-</v>
      </c>
      <c r="F2601" s="37" t="str">
        <f t="shared" si="161"/>
        <v/>
      </c>
      <c r="G2601" s="37" t="str">
        <f>IF($J2601="mouvement",_xlfn.XLOOKUP('Base de données'!$B2601,$V:$V,$V:$V,0),"")</f>
        <v/>
      </c>
      <c r="H2601" s="37" t="str">
        <f t="shared" si="162"/>
        <v/>
      </c>
      <c r="I2601" s="37" t="str">
        <f>IF($J2601="mouvement",_xlfn.XLOOKUP('Base de données'!$B2601,$K:$K,$K:$K,0),"")</f>
        <v/>
      </c>
      <c r="J2601" s="38" t="str">
        <f>IF(AND(Y2601&lt;&gt;MAX(Y:Y),COUNTIF(K2601:V2601,'Base de données'!$B2601)&gt;0),"mouvement","")</f>
        <v/>
      </c>
      <c r="K2601" s="39" t="str">
        <f>IF(K$1&gt;$AE$1,"-",IFERROR(IF(DATEDIF('Base de données'!$A2601,K$1,"d")&lt;&gt;0,"",'Base de données'!$B2601),""))</f>
        <v/>
      </c>
      <c r="L2601" s="39" t="str">
        <f>IF(L$1&gt;$AE$1,"-",IFERROR(IF(DATEDIF('Base de données'!$A2601,L$1,"d")&lt;&gt;0,"",'Base de données'!$B2601),""))</f>
        <v/>
      </c>
      <c r="M2601" s="39" t="str">
        <f>IF(M$1&gt;$AE$1,"-",IFERROR(IF(DATEDIF('Base de données'!$A2601,M$1,"d")&lt;&gt;0,"",'Base de données'!$B2601),""))</f>
        <v/>
      </c>
      <c r="N2601" s="39" t="str">
        <f>IF(N$1&gt;$AE$1,"-",IFERROR(IF(DATEDIF('Base de données'!$A2601,N$1,"d")&lt;&gt;0,"",'Base de données'!$B2601),""))</f>
        <v/>
      </c>
      <c r="O2601" s="39" t="str">
        <f>IF(O$1&gt;$AE$1,"-",IFERROR(IF(DATEDIF('Base de données'!$A2601,O$1,"d")&lt;&gt;0,"",'Base de données'!$B2601),""))</f>
        <v/>
      </c>
      <c r="P2601" s="39" t="str">
        <f>IF(P$1&gt;$AE$1,"-",IFERROR(IF(DATEDIF('Base de données'!$A2601,P$1,"d")&lt;&gt;0,"",'Base de données'!$B2601),""))</f>
        <v/>
      </c>
      <c r="Q2601" s="39" t="str">
        <f>IF(Q$1&gt;$AE$1,"-",IFERROR(IF(DATEDIF('Base de données'!$A2601,Q$1,"d")&lt;&gt;0,"",'Base de données'!$B2601),""))</f>
        <v/>
      </c>
      <c r="R2601" s="39" t="str">
        <f>IF(R$1&gt;$AE$1,"-",IFERROR(IF(DATEDIF('Base de données'!$A2601,R$1,"d")&lt;&gt;0,"",'Base de données'!$B2601),""))</f>
        <v/>
      </c>
      <c r="S2601" s="39" t="str">
        <f>IF(S$1&gt;$AE$1,"-",IFERROR(IF(DATEDIF('Base de données'!$A2601,S$1,"d")&lt;&gt;0,"",'Base de données'!$B2601),""))</f>
        <v/>
      </c>
      <c r="T2601" s="39" t="str">
        <f>IF(T$1&gt;$AE$1,"-",IFERROR(IF(DATEDIF('Base de données'!$A2601,T$1,"d")&lt;&gt;0,"",'Base de données'!$B2601),""))</f>
        <v>8HJTZ</v>
      </c>
      <c r="U2601" s="39" t="str">
        <f>IF(U$1&gt;$AE$1,"-",IFERROR(IF(DATEDIF('Base de données'!$A2601,U$1,"d")&lt;&gt;0,"",'Base de données'!$B2601),""))</f>
        <v/>
      </c>
      <c r="V2601" s="39" t="str">
        <f>IF(V$1&gt;$AE$1,"-",IFERROR(IF(DATEDIF('Base de données'!$A2601,V$1,"d")&lt;&gt;0,"",'Base de données'!$B2601),""))</f>
        <v/>
      </c>
      <c r="W2601" s="34"/>
      <c r="X2601" s="30" t="str">
        <f>'Base de données'!$C2601&amp;" "&amp;'Base de données'!$D2601</f>
        <v>Guilbert Alix</v>
      </c>
      <c r="Y2601" s="31">
        <f>COUNTIF('Base de données'!$B:$B,'Base de données'!$B2601)</f>
        <v>12</v>
      </c>
      <c r="AA2601" s="87" cm="1">
        <f t="array" aca="1" ref="AA2601" ca="1">INDIRECT("'Base de données'!A" &amp; ROW(Y2601))</f>
        <v>45931</v>
      </c>
      <c r="AB2601" s="51" t="str" cm="1">
        <f t="array" aca="1" ref="AB2601" ca="1">INDIRECT("'Base de données'!B" &amp; ROW(Z2601))</f>
        <v>8HJTZ</v>
      </c>
    </row>
    <row r="2602" spans="1:28" x14ac:dyDescent="0.3">
      <c r="A2602" s="41" t="str">
        <f ca="1">IF(IF(AND($B2602&lt;&gt;"-",$B2602=$E2602),"Entrée et sortie","-")="Entrée et sortie",'Base de données'!$B2602,"-")</f>
        <v>-</v>
      </c>
      <c r="B2602" s="41" t="str">
        <f t="shared" ca="1" si="163"/>
        <v>-</v>
      </c>
      <c r="C2602" s="41" t="str">
        <f t="shared" ca="1" si="164"/>
        <v>-</v>
      </c>
      <c r="D2602" s="41" t="str">
        <f>IF($F2602="sortie en cours d'année",'Base de données'!$B2602,"-")</f>
        <v>-</v>
      </c>
      <c r="E2602" s="41" t="str">
        <f>IF($H2602="entrée en cours d'année",'Base de données'!$B2602,"-")</f>
        <v>-</v>
      </c>
      <c r="F2602" s="37" t="str">
        <f t="shared" si="161"/>
        <v/>
      </c>
      <c r="G2602" s="37" t="str">
        <f>IF($J2602="mouvement",_xlfn.XLOOKUP('Base de données'!$B2602,$V:$V,$V:$V,0),"")</f>
        <v/>
      </c>
      <c r="H2602" s="37" t="str">
        <f t="shared" si="162"/>
        <v/>
      </c>
      <c r="I2602" s="37" t="str">
        <f>IF($J2602="mouvement",_xlfn.XLOOKUP('Base de données'!$B2602,$K:$K,$K:$K,0),"")</f>
        <v/>
      </c>
      <c r="J2602" s="38" t="str">
        <f>IF(AND(Y2602&lt;&gt;MAX(Y:Y),COUNTIF(K2602:V2602,'Base de données'!$B2602)&gt;0),"mouvement","")</f>
        <v/>
      </c>
      <c r="K2602" s="39" t="str">
        <f>IF(K$1&gt;$AE$1,"-",IFERROR(IF(DATEDIF('Base de données'!$A2602,K$1,"d")&lt;&gt;0,"",'Base de données'!$B2602),""))</f>
        <v/>
      </c>
      <c r="L2602" s="39" t="str">
        <f>IF(L$1&gt;$AE$1,"-",IFERROR(IF(DATEDIF('Base de données'!$A2602,L$1,"d")&lt;&gt;0,"",'Base de données'!$B2602),""))</f>
        <v/>
      </c>
      <c r="M2602" s="39" t="str">
        <f>IF(M$1&gt;$AE$1,"-",IFERROR(IF(DATEDIF('Base de données'!$A2602,M$1,"d")&lt;&gt;0,"",'Base de données'!$B2602),""))</f>
        <v/>
      </c>
      <c r="N2602" s="39" t="str">
        <f>IF(N$1&gt;$AE$1,"-",IFERROR(IF(DATEDIF('Base de données'!$A2602,N$1,"d")&lt;&gt;0,"",'Base de données'!$B2602),""))</f>
        <v/>
      </c>
      <c r="O2602" s="39" t="str">
        <f>IF(O$1&gt;$AE$1,"-",IFERROR(IF(DATEDIF('Base de données'!$A2602,O$1,"d")&lt;&gt;0,"",'Base de données'!$B2602),""))</f>
        <v/>
      </c>
      <c r="P2602" s="39" t="str">
        <f>IF(P$1&gt;$AE$1,"-",IFERROR(IF(DATEDIF('Base de données'!$A2602,P$1,"d")&lt;&gt;0,"",'Base de données'!$B2602),""))</f>
        <v/>
      </c>
      <c r="Q2602" s="39" t="str">
        <f>IF(Q$1&gt;$AE$1,"-",IFERROR(IF(DATEDIF('Base de données'!$A2602,Q$1,"d")&lt;&gt;0,"",'Base de données'!$B2602),""))</f>
        <v/>
      </c>
      <c r="R2602" s="39" t="str">
        <f>IF(R$1&gt;$AE$1,"-",IFERROR(IF(DATEDIF('Base de données'!$A2602,R$1,"d")&lt;&gt;0,"",'Base de données'!$B2602),""))</f>
        <v/>
      </c>
      <c r="S2602" s="39" t="str">
        <f>IF(S$1&gt;$AE$1,"-",IFERROR(IF(DATEDIF('Base de données'!$A2602,S$1,"d")&lt;&gt;0,"",'Base de données'!$B2602),""))</f>
        <v/>
      </c>
      <c r="T2602" s="39" t="str">
        <f>IF(T$1&gt;$AE$1,"-",IFERROR(IF(DATEDIF('Base de données'!$A2602,T$1,"d")&lt;&gt;0,"",'Base de données'!$B2602),""))</f>
        <v>GEMIG</v>
      </c>
      <c r="U2602" s="39" t="str">
        <f>IF(U$1&gt;$AE$1,"-",IFERROR(IF(DATEDIF('Base de données'!$A2602,U$1,"d")&lt;&gt;0,"",'Base de données'!$B2602),""))</f>
        <v/>
      </c>
      <c r="V2602" s="39" t="str">
        <f>IF(V$1&gt;$AE$1,"-",IFERROR(IF(DATEDIF('Base de données'!$A2602,V$1,"d")&lt;&gt;0,"",'Base de données'!$B2602),""))</f>
        <v/>
      </c>
      <c r="W2602" s="34"/>
      <c r="X2602" s="30" t="str">
        <f>'Base de données'!$C2602&amp;" "&amp;'Base de données'!$D2602</f>
        <v>Boucher Julie</v>
      </c>
      <c r="Y2602" s="31">
        <f>COUNTIF('Base de données'!$B:$B,'Base de données'!$B2602)</f>
        <v>12</v>
      </c>
      <c r="AA2602" s="87" cm="1">
        <f t="array" aca="1" ref="AA2602" ca="1">INDIRECT("'Base de données'!A" &amp; ROW(Y2602))</f>
        <v>45931</v>
      </c>
      <c r="AB2602" s="51" t="str" cm="1">
        <f t="array" aca="1" ref="AB2602" ca="1">INDIRECT("'Base de données'!B" &amp; ROW(Z2602))</f>
        <v>GEMIG</v>
      </c>
    </row>
    <row r="2603" spans="1:28" x14ac:dyDescent="0.3">
      <c r="A2603" s="41" t="str">
        <f ca="1">IF(IF(AND($B2603&lt;&gt;"-",$B2603=$E2603),"Entrée et sortie","-")="Entrée et sortie",'Base de données'!$B2603,"-")</f>
        <v>-</v>
      </c>
      <c r="B2603" s="41" t="str">
        <f t="shared" ca="1" si="163"/>
        <v>-</v>
      </c>
      <c r="C2603" s="41" t="str">
        <f t="shared" ca="1" si="164"/>
        <v>-</v>
      </c>
      <c r="D2603" s="41" t="str">
        <f>IF($F2603="sortie en cours d'année",'Base de données'!$B2603,"-")</f>
        <v>-</v>
      </c>
      <c r="E2603" s="41" t="str">
        <f>IF($H2603="entrée en cours d'année",'Base de données'!$B2603,"-")</f>
        <v>-</v>
      </c>
      <c r="F2603" s="37" t="str">
        <f t="shared" si="161"/>
        <v/>
      </c>
      <c r="G2603" s="37" t="str">
        <f>IF($J2603="mouvement",_xlfn.XLOOKUP('Base de données'!$B2603,$V:$V,$V:$V,0),"")</f>
        <v/>
      </c>
      <c r="H2603" s="37" t="str">
        <f t="shared" si="162"/>
        <v/>
      </c>
      <c r="I2603" s="37" t="str">
        <f>IF($J2603="mouvement",_xlfn.XLOOKUP('Base de données'!$B2603,$K:$K,$K:$K,0),"")</f>
        <v/>
      </c>
      <c r="J2603" s="38" t="str">
        <f>IF(AND(Y2603&lt;&gt;MAX(Y:Y),COUNTIF(K2603:V2603,'Base de données'!$B2603)&gt;0),"mouvement","")</f>
        <v/>
      </c>
      <c r="K2603" s="39" t="str">
        <f>IF(K$1&gt;$AE$1,"-",IFERROR(IF(DATEDIF('Base de données'!$A2603,K$1,"d")&lt;&gt;0,"",'Base de données'!$B2603),""))</f>
        <v/>
      </c>
      <c r="L2603" s="39" t="str">
        <f>IF(L$1&gt;$AE$1,"-",IFERROR(IF(DATEDIF('Base de données'!$A2603,L$1,"d")&lt;&gt;0,"",'Base de données'!$B2603),""))</f>
        <v/>
      </c>
      <c r="M2603" s="39" t="str">
        <f>IF(M$1&gt;$AE$1,"-",IFERROR(IF(DATEDIF('Base de données'!$A2603,M$1,"d")&lt;&gt;0,"",'Base de données'!$B2603),""))</f>
        <v/>
      </c>
      <c r="N2603" s="39" t="str">
        <f>IF(N$1&gt;$AE$1,"-",IFERROR(IF(DATEDIF('Base de données'!$A2603,N$1,"d")&lt;&gt;0,"",'Base de données'!$B2603),""))</f>
        <v/>
      </c>
      <c r="O2603" s="39" t="str">
        <f>IF(O$1&gt;$AE$1,"-",IFERROR(IF(DATEDIF('Base de données'!$A2603,O$1,"d")&lt;&gt;0,"",'Base de données'!$B2603),""))</f>
        <v/>
      </c>
      <c r="P2603" s="39" t="str">
        <f>IF(P$1&gt;$AE$1,"-",IFERROR(IF(DATEDIF('Base de données'!$A2603,P$1,"d")&lt;&gt;0,"",'Base de données'!$B2603),""))</f>
        <v/>
      </c>
      <c r="Q2603" s="39" t="str">
        <f>IF(Q$1&gt;$AE$1,"-",IFERROR(IF(DATEDIF('Base de données'!$A2603,Q$1,"d")&lt;&gt;0,"",'Base de données'!$B2603),""))</f>
        <v/>
      </c>
      <c r="R2603" s="39" t="str">
        <f>IF(R$1&gt;$AE$1,"-",IFERROR(IF(DATEDIF('Base de données'!$A2603,R$1,"d")&lt;&gt;0,"",'Base de données'!$B2603),""))</f>
        <v/>
      </c>
      <c r="S2603" s="39" t="str">
        <f>IF(S$1&gt;$AE$1,"-",IFERROR(IF(DATEDIF('Base de données'!$A2603,S$1,"d")&lt;&gt;0,"",'Base de données'!$B2603),""))</f>
        <v/>
      </c>
      <c r="T2603" s="39" t="str">
        <f>IF(T$1&gt;$AE$1,"-",IFERROR(IF(DATEDIF('Base de données'!$A2603,T$1,"d")&lt;&gt;0,"",'Base de données'!$B2603),""))</f>
        <v>A2GS8</v>
      </c>
      <c r="U2603" s="39" t="str">
        <f>IF(U$1&gt;$AE$1,"-",IFERROR(IF(DATEDIF('Base de données'!$A2603,U$1,"d")&lt;&gt;0,"",'Base de données'!$B2603),""))</f>
        <v/>
      </c>
      <c r="V2603" s="39" t="str">
        <f>IF(V$1&gt;$AE$1,"-",IFERROR(IF(DATEDIF('Base de données'!$A2603,V$1,"d")&lt;&gt;0,"",'Base de données'!$B2603),""))</f>
        <v/>
      </c>
      <c r="W2603" s="34"/>
      <c r="X2603" s="30" t="str">
        <f>'Base de données'!$C2603&amp;" "&amp;'Base de données'!$D2603</f>
        <v>Gomes Anastasie</v>
      </c>
      <c r="Y2603" s="31">
        <f>COUNTIF('Base de données'!$B:$B,'Base de données'!$B2603)</f>
        <v>12</v>
      </c>
      <c r="AA2603" s="87" cm="1">
        <f t="array" aca="1" ref="AA2603" ca="1">INDIRECT("'Base de données'!A" &amp; ROW(Y2603))</f>
        <v>45931</v>
      </c>
      <c r="AB2603" s="51" t="str" cm="1">
        <f t="array" aca="1" ref="AB2603" ca="1">INDIRECT("'Base de données'!B" &amp; ROW(Z2603))</f>
        <v>A2GS8</v>
      </c>
    </row>
    <row r="2604" spans="1:28" x14ac:dyDescent="0.3">
      <c r="A2604" s="41" t="str">
        <f ca="1">IF(IF(AND($B2604&lt;&gt;"-",$B2604=$E2604),"Entrée et sortie","-")="Entrée et sortie",'Base de données'!$B2604,"-")</f>
        <v>-</v>
      </c>
      <c r="B2604" s="41" t="str">
        <f t="shared" ca="1" si="163"/>
        <v>-</v>
      </c>
      <c r="C2604" s="41" t="str">
        <f t="shared" ca="1" si="164"/>
        <v>-</v>
      </c>
      <c r="D2604" s="41" t="str">
        <f>IF($F2604="sortie en cours d'année",'Base de données'!$B2604,"-")</f>
        <v>-</v>
      </c>
      <c r="E2604" s="41" t="str">
        <f>IF($H2604="entrée en cours d'année",'Base de données'!$B2604,"-")</f>
        <v>-</v>
      </c>
      <c r="F2604" s="37" t="str">
        <f t="shared" si="161"/>
        <v/>
      </c>
      <c r="G2604" s="37" t="str">
        <f>IF($J2604="mouvement",_xlfn.XLOOKUP('Base de données'!$B2604,$V:$V,$V:$V,0),"")</f>
        <v/>
      </c>
      <c r="H2604" s="37" t="str">
        <f t="shared" si="162"/>
        <v/>
      </c>
      <c r="I2604" s="37" t="str">
        <f>IF($J2604="mouvement",_xlfn.XLOOKUP('Base de données'!$B2604,$K:$K,$K:$K,0),"")</f>
        <v/>
      </c>
      <c r="J2604" s="38" t="str">
        <f>IF(AND(Y2604&lt;&gt;MAX(Y:Y),COUNTIF(K2604:V2604,'Base de données'!$B2604)&gt;0),"mouvement","")</f>
        <v/>
      </c>
      <c r="K2604" s="39" t="str">
        <f>IF(K$1&gt;$AE$1,"-",IFERROR(IF(DATEDIF('Base de données'!$A2604,K$1,"d")&lt;&gt;0,"",'Base de données'!$B2604),""))</f>
        <v/>
      </c>
      <c r="L2604" s="39" t="str">
        <f>IF(L$1&gt;$AE$1,"-",IFERROR(IF(DATEDIF('Base de données'!$A2604,L$1,"d")&lt;&gt;0,"",'Base de données'!$B2604),""))</f>
        <v/>
      </c>
      <c r="M2604" s="39" t="str">
        <f>IF(M$1&gt;$AE$1,"-",IFERROR(IF(DATEDIF('Base de données'!$A2604,M$1,"d")&lt;&gt;0,"",'Base de données'!$B2604),""))</f>
        <v/>
      </c>
      <c r="N2604" s="39" t="str">
        <f>IF(N$1&gt;$AE$1,"-",IFERROR(IF(DATEDIF('Base de données'!$A2604,N$1,"d")&lt;&gt;0,"",'Base de données'!$B2604),""))</f>
        <v/>
      </c>
      <c r="O2604" s="39" t="str">
        <f>IF(O$1&gt;$AE$1,"-",IFERROR(IF(DATEDIF('Base de données'!$A2604,O$1,"d")&lt;&gt;0,"",'Base de données'!$B2604),""))</f>
        <v/>
      </c>
      <c r="P2604" s="39" t="str">
        <f>IF(P$1&gt;$AE$1,"-",IFERROR(IF(DATEDIF('Base de données'!$A2604,P$1,"d")&lt;&gt;0,"",'Base de données'!$B2604),""))</f>
        <v/>
      </c>
      <c r="Q2604" s="39" t="str">
        <f>IF(Q$1&gt;$AE$1,"-",IFERROR(IF(DATEDIF('Base de données'!$A2604,Q$1,"d")&lt;&gt;0,"",'Base de données'!$B2604),""))</f>
        <v/>
      </c>
      <c r="R2604" s="39" t="str">
        <f>IF(R$1&gt;$AE$1,"-",IFERROR(IF(DATEDIF('Base de données'!$A2604,R$1,"d")&lt;&gt;0,"",'Base de données'!$B2604),""))</f>
        <v/>
      </c>
      <c r="S2604" s="39" t="str">
        <f>IF(S$1&gt;$AE$1,"-",IFERROR(IF(DATEDIF('Base de données'!$A2604,S$1,"d")&lt;&gt;0,"",'Base de données'!$B2604),""))</f>
        <v/>
      </c>
      <c r="T2604" s="39" t="str">
        <f>IF(T$1&gt;$AE$1,"-",IFERROR(IF(DATEDIF('Base de données'!$A2604,T$1,"d")&lt;&gt;0,"",'Base de données'!$B2604),""))</f>
        <v>C52IR</v>
      </c>
      <c r="U2604" s="39" t="str">
        <f>IF(U$1&gt;$AE$1,"-",IFERROR(IF(DATEDIF('Base de données'!$A2604,U$1,"d")&lt;&gt;0,"",'Base de données'!$B2604),""))</f>
        <v/>
      </c>
      <c r="V2604" s="39" t="str">
        <f>IF(V$1&gt;$AE$1,"-",IFERROR(IF(DATEDIF('Base de données'!$A2604,V$1,"d")&lt;&gt;0,"",'Base de données'!$B2604),""))</f>
        <v/>
      </c>
      <c r="W2604" s="34"/>
      <c r="X2604" s="30" t="str">
        <f>'Base de données'!$C2604&amp;" "&amp;'Base de données'!$D2604</f>
        <v>Durand Victor</v>
      </c>
      <c r="Y2604" s="31">
        <f>COUNTIF('Base de données'!$B:$B,'Base de données'!$B2604)</f>
        <v>12</v>
      </c>
      <c r="AA2604" s="87" cm="1">
        <f t="array" aca="1" ref="AA2604" ca="1">INDIRECT("'Base de données'!A" &amp; ROW(Y2604))</f>
        <v>45931</v>
      </c>
      <c r="AB2604" s="51" t="str" cm="1">
        <f t="array" aca="1" ref="AB2604" ca="1">INDIRECT("'Base de données'!B" &amp; ROW(Z2604))</f>
        <v>C52IR</v>
      </c>
    </row>
    <row r="2605" spans="1:28" x14ac:dyDescent="0.3">
      <c r="A2605" s="41" t="str">
        <f ca="1">IF(IF(AND($B2605&lt;&gt;"-",$B2605=$E2605),"Entrée et sortie","-")="Entrée et sortie",'Base de données'!$B2605,"-")</f>
        <v>-</v>
      </c>
      <c r="B2605" s="41" t="str">
        <f t="shared" ca="1" si="163"/>
        <v>-</v>
      </c>
      <c r="C2605" s="41" t="str">
        <f t="shared" ca="1" si="164"/>
        <v>-</v>
      </c>
      <c r="D2605" s="41" t="str">
        <f>IF($F2605="sortie en cours d'année",'Base de données'!$B2605,"-")</f>
        <v>-</v>
      </c>
      <c r="E2605" s="41" t="str">
        <f>IF($H2605="entrée en cours d'année",'Base de données'!$B2605,"-")</f>
        <v>-</v>
      </c>
      <c r="F2605" s="37" t="str">
        <f t="shared" si="161"/>
        <v/>
      </c>
      <c r="G2605" s="37" t="str">
        <f>IF($J2605="mouvement",_xlfn.XLOOKUP('Base de données'!$B2605,$V:$V,$V:$V,0),"")</f>
        <v/>
      </c>
      <c r="H2605" s="37" t="str">
        <f t="shared" si="162"/>
        <v/>
      </c>
      <c r="I2605" s="37" t="str">
        <f>IF($J2605="mouvement",_xlfn.XLOOKUP('Base de données'!$B2605,$K:$K,$K:$K,0),"")</f>
        <v/>
      </c>
      <c r="J2605" s="38" t="str">
        <f>IF(AND(Y2605&lt;&gt;MAX(Y:Y),COUNTIF(K2605:V2605,'Base de données'!$B2605)&gt;0),"mouvement","")</f>
        <v/>
      </c>
      <c r="K2605" s="39" t="str">
        <f>IF(K$1&gt;$AE$1,"-",IFERROR(IF(DATEDIF('Base de données'!$A2605,K$1,"d")&lt;&gt;0,"",'Base de données'!$B2605),""))</f>
        <v/>
      </c>
      <c r="L2605" s="39" t="str">
        <f>IF(L$1&gt;$AE$1,"-",IFERROR(IF(DATEDIF('Base de données'!$A2605,L$1,"d")&lt;&gt;0,"",'Base de données'!$B2605),""))</f>
        <v/>
      </c>
      <c r="M2605" s="39" t="str">
        <f>IF(M$1&gt;$AE$1,"-",IFERROR(IF(DATEDIF('Base de données'!$A2605,M$1,"d")&lt;&gt;0,"",'Base de données'!$B2605),""))</f>
        <v/>
      </c>
      <c r="N2605" s="39" t="str">
        <f>IF(N$1&gt;$AE$1,"-",IFERROR(IF(DATEDIF('Base de données'!$A2605,N$1,"d")&lt;&gt;0,"",'Base de données'!$B2605),""))</f>
        <v/>
      </c>
      <c r="O2605" s="39" t="str">
        <f>IF(O$1&gt;$AE$1,"-",IFERROR(IF(DATEDIF('Base de données'!$A2605,O$1,"d")&lt;&gt;0,"",'Base de données'!$B2605),""))</f>
        <v/>
      </c>
      <c r="P2605" s="39" t="str">
        <f>IF(P$1&gt;$AE$1,"-",IFERROR(IF(DATEDIF('Base de données'!$A2605,P$1,"d")&lt;&gt;0,"",'Base de données'!$B2605),""))</f>
        <v/>
      </c>
      <c r="Q2605" s="39" t="str">
        <f>IF(Q$1&gt;$AE$1,"-",IFERROR(IF(DATEDIF('Base de données'!$A2605,Q$1,"d")&lt;&gt;0,"",'Base de données'!$B2605),""))</f>
        <v/>
      </c>
      <c r="R2605" s="39" t="str">
        <f>IF(R$1&gt;$AE$1,"-",IFERROR(IF(DATEDIF('Base de données'!$A2605,R$1,"d")&lt;&gt;0,"",'Base de données'!$B2605),""))</f>
        <v/>
      </c>
      <c r="S2605" s="39" t="str">
        <f>IF(S$1&gt;$AE$1,"-",IFERROR(IF(DATEDIF('Base de données'!$A2605,S$1,"d")&lt;&gt;0,"",'Base de données'!$B2605),""))</f>
        <v/>
      </c>
      <c r="T2605" s="39" t="str">
        <f>IF(T$1&gt;$AE$1,"-",IFERROR(IF(DATEDIF('Base de données'!$A2605,T$1,"d")&lt;&gt;0,"",'Base de données'!$B2605),""))</f>
        <v>5014G</v>
      </c>
      <c r="U2605" s="39" t="str">
        <f>IF(U$1&gt;$AE$1,"-",IFERROR(IF(DATEDIF('Base de données'!$A2605,U$1,"d")&lt;&gt;0,"",'Base de données'!$B2605),""))</f>
        <v/>
      </c>
      <c r="V2605" s="39" t="str">
        <f>IF(V$1&gt;$AE$1,"-",IFERROR(IF(DATEDIF('Base de données'!$A2605,V$1,"d")&lt;&gt;0,"",'Base de données'!$B2605),""))</f>
        <v/>
      </c>
      <c r="W2605" s="34"/>
      <c r="X2605" s="30" t="str">
        <f>'Base de données'!$C2605&amp;" "&amp;'Base de données'!$D2605</f>
        <v>Leroy Arnaude</v>
      </c>
      <c r="Y2605" s="31">
        <f>COUNTIF('Base de données'!$B:$B,'Base de données'!$B2605)</f>
        <v>12</v>
      </c>
      <c r="AA2605" s="87" cm="1">
        <f t="array" aca="1" ref="AA2605" ca="1">INDIRECT("'Base de données'!A" &amp; ROW(Y2605))</f>
        <v>45931</v>
      </c>
      <c r="AB2605" s="51" t="str" cm="1">
        <f t="array" aca="1" ref="AB2605" ca="1">INDIRECT("'Base de données'!B" &amp; ROW(Z2605))</f>
        <v>5014G</v>
      </c>
    </row>
    <row r="2606" spans="1:28" x14ac:dyDescent="0.3">
      <c r="A2606" s="41" t="str">
        <f ca="1">IF(IF(AND($B2606&lt;&gt;"-",$B2606=$E2606),"Entrée et sortie","-")="Entrée et sortie",'Base de données'!$B2606,"-")</f>
        <v>-</v>
      </c>
      <c r="B2606" s="41" t="str">
        <f t="shared" ca="1" si="163"/>
        <v>-</v>
      </c>
      <c r="C2606" s="41" t="str">
        <f t="shared" ca="1" si="164"/>
        <v>-</v>
      </c>
      <c r="D2606" s="41" t="str">
        <f>IF($F2606="sortie en cours d'année",'Base de données'!$B2606,"-")</f>
        <v>-</v>
      </c>
      <c r="E2606" s="41" t="str">
        <f>IF($H2606="entrée en cours d'année",'Base de données'!$B2606,"-")</f>
        <v>-</v>
      </c>
      <c r="F2606" s="37" t="str">
        <f t="shared" si="161"/>
        <v/>
      </c>
      <c r="G2606" s="37" t="str">
        <f>IF($J2606="mouvement",_xlfn.XLOOKUP('Base de données'!$B2606,$V:$V,$V:$V,0),"")</f>
        <v/>
      </c>
      <c r="H2606" s="37" t="str">
        <f t="shared" si="162"/>
        <v/>
      </c>
      <c r="I2606" s="37" t="str">
        <f>IF($J2606="mouvement",_xlfn.XLOOKUP('Base de données'!$B2606,$K:$K,$K:$K,0),"")</f>
        <v/>
      </c>
      <c r="J2606" s="38" t="str">
        <f>IF(AND(Y2606&lt;&gt;MAX(Y:Y),COUNTIF(K2606:V2606,'Base de données'!$B2606)&gt;0),"mouvement","")</f>
        <v/>
      </c>
      <c r="K2606" s="39" t="str">
        <f>IF(K$1&gt;$AE$1,"-",IFERROR(IF(DATEDIF('Base de données'!$A2606,K$1,"d")&lt;&gt;0,"",'Base de données'!$B2606),""))</f>
        <v/>
      </c>
      <c r="L2606" s="39" t="str">
        <f>IF(L$1&gt;$AE$1,"-",IFERROR(IF(DATEDIF('Base de données'!$A2606,L$1,"d")&lt;&gt;0,"",'Base de données'!$B2606),""))</f>
        <v/>
      </c>
      <c r="M2606" s="39" t="str">
        <f>IF(M$1&gt;$AE$1,"-",IFERROR(IF(DATEDIF('Base de données'!$A2606,M$1,"d")&lt;&gt;0,"",'Base de données'!$B2606),""))</f>
        <v/>
      </c>
      <c r="N2606" s="39" t="str">
        <f>IF(N$1&gt;$AE$1,"-",IFERROR(IF(DATEDIF('Base de données'!$A2606,N$1,"d")&lt;&gt;0,"",'Base de données'!$B2606),""))</f>
        <v/>
      </c>
      <c r="O2606" s="39" t="str">
        <f>IF(O$1&gt;$AE$1,"-",IFERROR(IF(DATEDIF('Base de données'!$A2606,O$1,"d")&lt;&gt;0,"",'Base de données'!$B2606),""))</f>
        <v/>
      </c>
      <c r="P2606" s="39" t="str">
        <f>IF(P$1&gt;$AE$1,"-",IFERROR(IF(DATEDIF('Base de données'!$A2606,P$1,"d")&lt;&gt;0,"",'Base de données'!$B2606),""))</f>
        <v/>
      </c>
      <c r="Q2606" s="39" t="str">
        <f>IF(Q$1&gt;$AE$1,"-",IFERROR(IF(DATEDIF('Base de données'!$A2606,Q$1,"d")&lt;&gt;0,"",'Base de données'!$B2606),""))</f>
        <v/>
      </c>
      <c r="R2606" s="39" t="str">
        <f>IF(R$1&gt;$AE$1,"-",IFERROR(IF(DATEDIF('Base de données'!$A2606,R$1,"d")&lt;&gt;0,"",'Base de données'!$B2606),""))</f>
        <v/>
      </c>
      <c r="S2606" s="39" t="str">
        <f>IF(S$1&gt;$AE$1,"-",IFERROR(IF(DATEDIF('Base de données'!$A2606,S$1,"d")&lt;&gt;0,"",'Base de données'!$B2606),""))</f>
        <v/>
      </c>
      <c r="T2606" s="39" t="str">
        <f>IF(T$1&gt;$AE$1,"-",IFERROR(IF(DATEDIF('Base de données'!$A2606,T$1,"d")&lt;&gt;0,"",'Base de données'!$B2606),""))</f>
        <v>4G8KE</v>
      </c>
      <c r="U2606" s="39" t="str">
        <f>IF(U$1&gt;$AE$1,"-",IFERROR(IF(DATEDIF('Base de données'!$A2606,U$1,"d")&lt;&gt;0,"",'Base de données'!$B2606),""))</f>
        <v/>
      </c>
      <c r="V2606" s="39" t="str">
        <f>IF(V$1&gt;$AE$1,"-",IFERROR(IF(DATEDIF('Base de données'!$A2606,V$1,"d")&lt;&gt;0,"",'Base de données'!$B2606),""))</f>
        <v/>
      </c>
      <c r="W2606" s="34"/>
      <c r="X2606" s="30" t="str">
        <f>'Base de données'!$C2606&amp;" "&amp;'Base de données'!$D2606</f>
        <v>Blot Jeanne</v>
      </c>
      <c r="Y2606" s="31">
        <f>COUNTIF('Base de données'!$B:$B,'Base de données'!$B2606)</f>
        <v>12</v>
      </c>
      <c r="AA2606" s="87" cm="1">
        <f t="array" aca="1" ref="AA2606" ca="1">INDIRECT("'Base de données'!A" &amp; ROW(Y2606))</f>
        <v>45931</v>
      </c>
      <c r="AB2606" s="51" t="str" cm="1">
        <f t="array" aca="1" ref="AB2606" ca="1">INDIRECT("'Base de données'!B" &amp; ROW(Z2606))</f>
        <v>4G8KE</v>
      </c>
    </row>
    <row r="2607" spans="1:28" x14ac:dyDescent="0.3">
      <c r="A2607" s="41" t="str">
        <f ca="1">IF(IF(AND($B2607&lt;&gt;"-",$B2607=$E2607),"Entrée et sortie","-")="Entrée et sortie",'Base de données'!$B2607,"-")</f>
        <v>-</v>
      </c>
      <c r="B2607" s="41" t="str">
        <f t="shared" ca="1" si="163"/>
        <v>-</v>
      </c>
      <c r="C2607" s="41" t="str">
        <f t="shared" ca="1" si="164"/>
        <v>-</v>
      </c>
      <c r="D2607" s="41" t="str">
        <f>IF($F2607="sortie en cours d'année",'Base de données'!$B2607,"-")</f>
        <v>-</v>
      </c>
      <c r="E2607" s="41" t="str">
        <f>IF($H2607="entrée en cours d'année",'Base de données'!$B2607,"-")</f>
        <v>-</v>
      </c>
      <c r="F2607" s="37" t="str">
        <f t="shared" si="161"/>
        <v/>
      </c>
      <c r="G2607" s="37" t="str">
        <f>IF($J2607="mouvement",_xlfn.XLOOKUP('Base de données'!$B2607,$V:$V,$V:$V,0),"")</f>
        <v/>
      </c>
      <c r="H2607" s="37" t="str">
        <f t="shared" si="162"/>
        <v/>
      </c>
      <c r="I2607" s="37" t="str">
        <f>IF($J2607="mouvement",_xlfn.XLOOKUP('Base de données'!$B2607,$K:$K,$K:$K,0),"")</f>
        <v/>
      </c>
      <c r="J2607" s="38" t="str">
        <f>IF(AND(Y2607&lt;&gt;MAX(Y:Y),COUNTIF(K2607:V2607,'Base de données'!$B2607)&gt;0),"mouvement","")</f>
        <v/>
      </c>
      <c r="K2607" s="39" t="str">
        <f>IF(K$1&gt;$AE$1,"-",IFERROR(IF(DATEDIF('Base de données'!$A2607,K$1,"d")&lt;&gt;0,"",'Base de données'!$B2607),""))</f>
        <v/>
      </c>
      <c r="L2607" s="39" t="str">
        <f>IF(L$1&gt;$AE$1,"-",IFERROR(IF(DATEDIF('Base de données'!$A2607,L$1,"d")&lt;&gt;0,"",'Base de données'!$B2607),""))</f>
        <v/>
      </c>
      <c r="M2607" s="39" t="str">
        <f>IF(M$1&gt;$AE$1,"-",IFERROR(IF(DATEDIF('Base de données'!$A2607,M$1,"d")&lt;&gt;0,"",'Base de données'!$B2607),""))</f>
        <v/>
      </c>
      <c r="N2607" s="39" t="str">
        <f>IF(N$1&gt;$AE$1,"-",IFERROR(IF(DATEDIF('Base de données'!$A2607,N$1,"d")&lt;&gt;0,"",'Base de données'!$B2607),""))</f>
        <v/>
      </c>
      <c r="O2607" s="39" t="str">
        <f>IF(O$1&gt;$AE$1,"-",IFERROR(IF(DATEDIF('Base de données'!$A2607,O$1,"d")&lt;&gt;0,"",'Base de données'!$B2607),""))</f>
        <v/>
      </c>
      <c r="P2607" s="39" t="str">
        <f>IF(P$1&gt;$AE$1,"-",IFERROR(IF(DATEDIF('Base de données'!$A2607,P$1,"d")&lt;&gt;0,"",'Base de données'!$B2607),""))</f>
        <v/>
      </c>
      <c r="Q2607" s="39" t="str">
        <f>IF(Q$1&gt;$AE$1,"-",IFERROR(IF(DATEDIF('Base de données'!$A2607,Q$1,"d")&lt;&gt;0,"",'Base de données'!$B2607),""))</f>
        <v/>
      </c>
      <c r="R2607" s="39" t="str">
        <f>IF(R$1&gt;$AE$1,"-",IFERROR(IF(DATEDIF('Base de données'!$A2607,R$1,"d")&lt;&gt;0,"",'Base de données'!$B2607),""))</f>
        <v/>
      </c>
      <c r="S2607" s="39" t="str">
        <f>IF(S$1&gt;$AE$1,"-",IFERROR(IF(DATEDIF('Base de données'!$A2607,S$1,"d")&lt;&gt;0,"",'Base de données'!$B2607),""))</f>
        <v/>
      </c>
      <c r="T2607" s="39" t="str">
        <f>IF(T$1&gt;$AE$1,"-",IFERROR(IF(DATEDIF('Base de données'!$A2607,T$1,"d")&lt;&gt;0,"",'Base de données'!$B2607),""))</f>
        <v>8MUUW</v>
      </c>
      <c r="U2607" s="39" t="str">
        <f>IF(U$1&gt;$AE$1,"-",IFERROR(IF(DATEDIF('Base de données'!$A2607,U$1,"d")&lt;&gt;0,"",'Base de données'!$B2607),""))</f>
        <v/>
      </c>
      <c r="V2607" s="39" t="str">
        <f>IF(V$1&gt;$AE$1,"-",IFERROR(IF(DATEDIF('Base de données'!$A2607,V$1,"d")&lt;&gt;0,"",'Base de données'!$B2607),""))</f>
        <v/>
      </c>
      <c r="W2607" s="34"/>
      <c r="X2607" s="30" t="str">
        <f>'Base de données'!$C2607&amp;" "&amp;'Base de données'!$D2607</f>
        <v>Rossi Gilles</v>
      </c>
      <c r="Y2607" s="31">
        <f>COUNTIF('Base de données'!$B:$B,'Base de données'!$B2607)</f>
        <v>12</v>
      </c>
      <c r="AA2607" s="87" cm="1">
        <f t="array" aca="1" ref="AA2607" ca="1">INDIRECT("'Base de données'!A" &amp; ROW(Y2607))</f>
        <v>45931</v>
      </c>
      <c r="AB2607" s="51" t="str" cm="1">
        <f t="array" aca="1" ref="AB2607" ca="1">INDIRECT("'Base de données'!B" &amp; ROW(Z2607))</f>
        <v>8MUUW</v>
      </c>
    </row>
    <row r="2608" spans="1:28" x14ac:dyDescent="0.3">
      <c r="A2608" s="41" t="str">
        <f ca="1">IF(IF(AND($B2608&lt;&gt;"-",$B2608=$E2608),"Entrée et sortie","-")="Entrée et sortie",'Base de données'!$B2608,"-")</f>
        <v>-</v>
      </c>
      <c r="B2608" s="41" t="str">
        <f t="shared" ca="1" si="163"/>
        <v>-</v>
      </c>
      <c r="C2608" s="41" t="str">
        <f t="shared" ca="1" si="164"/>
        <v>-</v>
      </c>
      <c r="D2608" s="41" t="str">
        <f>IF($F2608="sortie en cours d'année",'Base de données'!$B2608,"-")</f>
        <v>-</v>
      </c>
      <c r="E2608" s="41" t="str">
        <f>IF($H2608="entrée en cours d'année",'Base de données'!$B2608,"-")</f>
        <v>-</v>
      </c>
      <c r="F2608" s="37" t="str">
        <f t="shared" si="161"/>
        <v/>
      </c>
      <c r="G2608" s="37" t="str">
        <f>IF($J2608="mouvement",_xlfn.XLOOKUP('Base de données'!$B2608,$V:$V,$V:$V,0),"")</f>
        <v/>
      </c>
      <c r="H2608" s="37" t="str">
        <f t="shared" si="162"/>
        <v/>
      </c>
      <c r="I2608" s="37" t="str">
        <f>IF($J2608="mouvement",_xlfn.XLOOKUP('Base de données'!$B2608,$K:$K,$K:$K,0),"")</f>
        <v/>
      </c>
      <c r="J2608" s="38" t="str">
        <f>IF(AND(Y2608&lt;&gt;MAX(Y:Y),COUNTIF(K2608:V2608,'Base de données'!$B2608)&gt;0),"mouvement","")</f>
        <v/>
      </c>
      <c r="K2608" s="39" t="str">
        <f>IF(K$1&gt;$AE$1,"-",IFERROR(IF(DATEDIF('Base de données'!$A2608,K$1,"d")&lt;&gt;0,"",'Base de données'!$B2608),""))</f>
        <v/>
      </c>
      <c r="L2608" s="39" t="str">
        <f>IF(L$1&gt;$AE$1,"-",IFERROR(IF(DATEDIF('Base de données'!$A2608,L$1,"d")&lt;&gt;0,"",'Base de données'!$B2608),""))</f>
        <v/>
      </c>
      <c r="M2608" s="39" t="str">
        <f>IF(M$1&gt;$AE$1,"-",IFERROR(IF(DATEDIF('Base de données'!$A2608,M$1,"d")&lt;&gt;0,"",'Base de données'!$B2608),""))</f>
        <v/>
      </c>
      <c r="N2608" s="39" t="str">
        <f>IF(N$1&gt;$AE$1,"-",IFERROR(IF(DATEDIF('Base de données'!$A2608,N$1,"d")&lt;&gt;0,"",'Base de données'!$B2608),""))</f>
        <v/>
      </c>
      <c r="O2608" s="39" t="str">
        <f>IF(O$1&gt;$AE$1,"-",IFERROR(IF(DATEDIF('Base de données'!$A2608,O$1,"d")&lt;&gt;0,"",'Base de données'!$B2608),""))</f>
        <v/>
      </c>
      <c r="P2608" s="39" t="str">
        <f>IF(P$1&gt;$AE$1,"-",IFERROR(IF(DATEDIF('Base de données'!$A2608,P$1,"d")&lt;&gt;0,"",'Base de données'!$B2608),""))</f>
        <v/>
      </c>
      <c r="Q2608" s="39" t="str">
        <f>IF(Q$1&gt;$AE$1,"-",IFERROR(IF(DATEDIF('Base de données'!$A2608,Q$1,"d")&lt;&gt;0,"",'Base de données'!$B2608),""))</f>
        <v/>
      </c>
      <c r="R2608" s="39" t="str">
        <f>IF(R$1&gt;$AE$1,"-",IFERROR(IF(DATEDIF('Base de données'!$A2608,R$1,"d")&lt;&gt;0,"",'Base de données'!$B2608),""))</f>
        <v/>
      </c>
      <c r="S2608" s="39" t="str">
        <f>IF(S$1&gt;$AE$1,"-",IFERROR(IF(DATEDIF('Base de données'!$A2608,S$1,"d")&lt;&gt;0,"",'Base de données'!$B2608),""))</f>
        <v/>
      </c>
      <c r="T2608" s="39" t="str">
        <f>IF(T$1&gt;$AE$1,"-",IFERROR(IF(DATEDIF('Base de données'!$A2608,T$1,"d")&lt;&gt;0,"",'Base de données'!$B2608),""))</f>
        <v>YIZT7</v>
      </c>
      <c r="U2608" s="39" t="str">
        <f>IF(U$1&gt;$AE$1,"-",IFERROR(IF(DATEDIF('Base de données'!$A2608,U$1,"d")&lt;&gt;0,"",'Base de données'!$B2608),""))</f>
        <v/>
      </c>
      <c r="V2608" s="39" t="str">
        <f>IF(V$1&gt;$AE$1,"-",IFERROR(IF(DATEDIF('Base de données'!$A2608,V$1,"d")&lt;&gt;0,"",'Base de données'!$B2608),""))</f>
        <v/>
      </c>
      <c r="W2608" s="34"/>
      <c r="X2608" s="30" t="str">
        <f>'Base de données'!$C2608&amp;" "&amp;'Base de données'!$D2608</f>
        <v>Humbert Philippe</v>
      </c>
      <c r="Y2608" s="31">
        <f>COUNTIF('Base de données'!$B:$B,'Base de données'!$B2608)</f>
        <v>12</v>
      </c>
      <c r="AA2608" s="87" cm="1">
        <f t="array" aca="1" ref="AA2608" ca="1">INDIRECT("'Base de données'!A" &amp; ROW(Y2608))</f>
        <v>45931</v>
      </c>
      <c r="AB2608" s="51" t="str" cm="1">
        <f t="array" aca="1" ref="AB2608" ca="1">INDIRECT("'Base de données'!B" &amp; ROW(Z2608))</f>
        <v>YIZT7</v>
      </c>
    </row>
    <row r="2609" spans="1:28" x14ac:dyDescent="0.3">
      <c r="A2609" s="41" t="str">
        <f ca="1">IF(IF(AND($B2609&lt;&gt;"-",$B2609=$E2609),"Entrée et sortie","-")="Entrée et sortie",'Base de données'!$B2609,"-")</f>
        <v>-</v>
      </c>
      <c r="B2609" s="41" t="str">
        <f t="shared" ca="1" si="163"/>
        <v>-</v>
      </c>
      <c r="C2609" s="41" t="str">
        <f t="shared" ca="1" si="164"/>
        <v>-</v>
      </c>
      <c r="D2609" s="41" t="str">
        <f>IF($F2609="sortie en cours d'année",'Base de données'!$B2609,"-")</f>
        <v>-</v>
      </c>
      <c r="E2609" s="41" t="str">
        <f>IF($H2609="entrée en cours d'année",'Base de données'!$B2609,"-")</f>
        <v>-</v>
      </c>
      <c r="F2609" s="37" t="str">
        <f t="shared" si="161"/>
        <v/>
      </c>
      <c r="G2609" s="37" t="str">
        <f>IF($J2609="mouvement",_xlfn.XLOOKUP('Base de données'!$B2609,$V:$V,$V:$V,0),"")</f>
        <v/>
      </c>
      <c r="H2609" s="37" t="str">
        <f t="shared" si="162"/>
        <v/>
      </c>
      <c r="I2609" s="37" t="str">
        <f>IF($J2609="mouvement",_xlfn.XLOOKUP('Base de données'!$B2609,$K:$K,$K:$K,0),"")</f>
        <v/>
      </c>
      <c r="J2609" s="38" t="str">
        <f>IF(AND(Y2609&lt;&gt;MAX(Y:Y),COUNTIF(K2609:V2609,'Base de données'!$B2609)&gt;0),"mouvement","")</f>
        <v/>
      </c>
      <c r="K2609" s="39" t="str">
        <f>IF(K$1&gt;$AE$1,"-",IFERROR(IF(DATEDIF('Base de données'!$A2609,K$1,"d")&lt;&gt;0,"",'Base de données'!$B2609),""))</f>
        <v/>
      </c>
      <c r="L2609" s="39" t="str">
        <f>IF(L$1&gt;$AE$1,"-",IFERROR(IF(DATEDIF('Base de données'!$A2609,L$1,"d")&lt;&gt;0,"",'Base de données'!$B2609),""))</f>
        <v/>
      </c>
      <c r="M2609" s="39" t="str">
        <f>IF(M$1&gt;$AE$1,"-",IFERROR(IF(DATEDIF('Base de données'!$A2609,M$1,"d")&lt;&gt;0,"",'Base de données'!$B2609),""))</f>
        <v/>
      </c>
      <c r="N2609" s="39" t="str">
        <f>IF(N$1&gt;$AE$1,"-",IFERROR(IF(DATEDIF('Base de données'!$A2609,N$1,"d")&lt;&gt;0,"",'Base de données'!$B2609),""))</f>
        <v/>
      </c>
      <c r="O2609" s="39" t="str">
        <f>IF(O$1&gt;$AE$1,"-",IFERROR(IF(DATEDIF('Base de données'!$A2609,O$1,"d")&lt;&gt;0,"",'Base de données'!$B2609),""))</f>
        <v/>
      </c>
      <c r="P2609" s="39" t="str">
        <f>IF(P$1&gt;$AE$1,"-",IFERROR(IF(DATEDIF('Base de données'!$A2609,P$1,"d")&lt;&gt;0,"",'Base de données'!$B2609),""))</f>
        <v/>
      </c>
      <c r="Q2609" s="39" t="str">
        <f>IF(Q$1&gt;$AE$1,"-",IFERROR(IF(DATEDIF('Base de données'!$A2609,Q$1,"d")&lt;&gt;0,"",'Base de données'!$B2609),""))</f>
        <v/>
      </c>
      <c r="R2609" s="39" t="str">
        <f>IF(R$1&gt;$AE$1,"-",IFERROR(IF(DATEDIF('Base de données'!$A2609,R$1,"d")&lt;&gt;0,"",'Base de données'!$B2609),""))</f>
        <v/>
      </c>
      <c r="S2609" s="39" t="str">
        <f>IF(S$1&gt;$AE$1,"-",IFERROR(IF(DATEDIF('Base de données'!$A2609,S$1,"d")&lt;&gt;0,"",'Base de données'!$B2609),""))</f>
        <v/>
      </c>
      <c r="T2609" s="39" t="str">
        <f>IF(T$1&gt;$AE$1,"-",IFERROR(IF(DATEDIF('Base de données'!$A2609,T$1,"d")&lt;&gt;0,"",'Base de données'!$B2609),""))</f>
        <v>JIFXE</v>
      </c>
      <c r="U2609" s="39" t="str">
        <f>IF(U$1&gt;$AE$1,"-",IFERROR(IF(DATEDIF('Base de données'!$A2609,U$1,"d")&lt;&gt;0,"",'Base de données'!$B2609),""))</f>
        <v/>
      </c>
      <c r="V2609" s="39" t="str">
        <f>IF(V$1&gt;$AE$1,"-",IFERROR(IF(DATEDIF('Base de données'!$A2609,V$1,"d")&lt;&gt;0,"",'Base de données'!$B2609),""))</f>
        <v/>
      </c>
      <c r="W2609" s="34"/>
      <c r="X2609" s="30" t="str">
        <f>'Base de données'!$C2609&amp;" "&amp;'Base de données'!$D2609</f>
        <v>Bigot Étienne</v>
      </c>
      <c r="Y2609" s="31">
        <f>COUNTIF('Base de données'!$B:$B,'Base de données'!$B2609)</f>
        <v>12</v>
      </c>
      <c r="AA2609" s="87" cm="1">
        <f t="array" aca="1" ref="AA2609" ca="1">INDIRECT("'Base de données'!A" &amp; ROW(Y2609))</f>
        <v>45931</v>
      </c>
      <c r="AB2609" s="51" t="str" cm="1">
        <f t="array" aca="1" ref="AB2609" ca="1">INDIRECT("'Base de données'!B" &amp; ROW(Z2609))</f>
        <v>JIFXE</v>
      </c>
    </row>
    <row r="2610" spans="1:28" x14ac:dyDescent="0.3">
      <c r="A2610" s="41" t="str">
        <f ca="1">IF(IF(AND($B2610&lt;&gt;"-",$B2610=$E2610),"Entrée et sortie","-")="Entrée et sortie",'Base de données'!$B2610,"-")</f>
        <v>-</v>
      </c>
      <c r="B2610" s="41" t="str">
        <f t="shared" ca="1" si="163"/>
        <v>-</v>
      </c>
      <c r="C2610" s="41" t="str">
        <f t="shared" ca="1" si="164"/>
        <v>-</v>
      </c>
      <c r="D2610" s="41" t="str">
        <f>IF($F2610="sortie en cours d'année",'Base de données'!$B2610,"-")</f>
        <v>-</v>
      </c>
      <c r="E2610" s="41" t="str">
        <f>IF($H2610="entrée en cours d'année",'Base de données'!$B2610,"-")</f>
        <v>-</v>
      </c>
      <c r="F2610" s="37" t="str">
        <f t="shared" si="161"/>
        <v/>
      </c>
      <c r="G2610" s="37" t="str">
        <f>IF($J2610="mouvement",_xlfn.XLOOKUP('Base de données'!$B2610,$V:$V,$V:$V,0),"")</f>
        <v/>
      </c>
      <c r="H2610" s="37" t="str">
        <f t="shared" si="162"/>
        <v/>
      </c>
      <c r="I2610" s="37" t="str">
        <f>IF($J2610="mouvement",_xlfn.XLOOKUP('Base de données'!$B2610,$K:$K,$K:$K,0),"")</f>
        <v/>
      </c>
      <c r="J2610" s="38" t="str">
        <f>IF(AND(Y2610&lt;&gt;MAX(Y:Y),COUNTIF(K2610:V2610,'Base de données'!$B2610)&gt;0),"mouvement","")</f>
        <v/>
      </c>
      <c r="K2610" s="39" t="str">
        <f>IF(K$1&gt;$AE$1,"-",IFERROR(IF(DATEDIF('Base de données'!$A2610,K$1,"d")&lt;&gt;0,"",'Base de données'!$B2610),""))</f>
        <v/>
      </c>
      <c r="L2610" s="39" t="str">
        <f>IF(L$1&gt;$AE$1,"-",IFERROR(IF(DATEDIF('Base de données'!$A2610,L$1,"d")&lt;&gt;0,"",'Base de données'!$B2610),""))</f>
        <v/>
      </c>
      <c r="M2610" s="39" t="str">
        <f>IF(M$1&gt;$AE$1,"-",IFERROR(IF(DATEDIF('Base de données'!$A2610,M$1,"d")&lt;&gt;0,"",'Base de données'!$B2610),""))</f>
        <v/>
      </c>
      <c r="N2610" s="39" t="str">
        <f>IF(N$1&gt;$AE$1,"-",IFERROR(IF(DATEDIF('Base de données'!$A2610,N$1,"d")&lt;&gt;0,"",'Base de données'!$B2610),""))</f>
        <v/>
      </c>
      <c r="O2610" s="39" t="str">
        <f>IF(O$1&gt;$AE$1,"-",IFERROR(IF(DATEDIF('Base de données'!$A2610,O$1,"d")&lt;&gt;0,"",'Base de données'!$B2610),""))</f>
        <v/>
      </c>
      <c r="P2610" s="39" t="str">
        <f>IF(P$1&gt;$AE$1,"-",IFERROR(IF(DATEDIF('Base de données'!$A2610,P$1,"d")&lt;&gt;0,"",'Base de données'!$B2610),""))</f>
        <v/>
      </c>
      <c r="Q2610" s="39" t="str">
        <f>IF(Q$1&gt;$AE$1,"-",IFERROR(IF(DATEDIF('Base de données'!$A2610,Q$1,"d")&lt;&gt;0,"",'Base de données'!$B2610),""))</f>
        <v/>
      </c>
      <c r="R2610" s="39" t="str">
        <f>IF(R$1&gt;$AE$1,"-",IFERROR(IF(DATEDIF('Base de données'!$A2610,R$1,"d")&lt;&gt;0,"",'Base de données'!$B2610),""))</f>
        <v/>
      </c>
      <c r="S2610" s="39" t="str">
        <f>IF(S$1&gt;$AE$1,"-",IFERROR(IF(DATEDIF('Base de données'!$A2610,S$1,"d")&lt;&gt;0,"",'Base de données'!$B2610),""))</f>
        <v/>
      </c>
      <c r="T2610" s="39" t="str">
        <f>IF(T$1&gt;$AE$1,"-",IFERROR(IF(DATEDIF('Base de données'!$A2610,T$1,"d")&lt;&gt;0,"",'Base de données'!$B2610),""))</f>
        <v>6BTQU</v>
      </c>
      <c r="U2610" s="39" t="str">
        <f>IF(U$1&gt;$AE$1,"-",IFERROR(IF(DATEDIF('Base de données'!$A2610,U$1,"d")&lt;&gt;0,"",'Base de données'!$B2610),""))</f>
        <v/>
      </c>
      <c r="V2610" s="39" t="str">
        <f>IF(V$1&gt;$AE$1,"-",IFERROR(IF(DATEDIF('Base de données'!$A2610,V$1,"d")&lt;&gt;0,"",'Base de données'!$B2610),""))</f>
        <v/>
      </c>
      <c r="W2610" s="34"/>
      <c r="X2610" s="30" t="str">
        <f>'Base de données'!$C2610&amp;" "&amp;'Base de données'!$D2610</f>
        <v>Poulain Jeannine</v>
      </c>
      <c r="Y2610" s="31">
        <f>COUNTIF('Base de données'!$B:$B,'Base de données'!$B2610)</f>
        <v>12</v>
      </c>
      <c r="AA2610" s="87" cm="1">
        <f t="array" aca="1" ref="AA2610" ca="1">INDIRECT("'Base de données'!A" &amp; ROW(Y2610))</f>
        <v>45931</v>
      </c>
      <c r="AB2610" s="51" t="str" cm="1">
        <f t="array" aca="1" ref="AB2610" ca="1">INDIRECT("'Base de données'!B" &amp; ROW(Z2610))</f>
        <v>6BTQU</v>
      </c>
    </row>
    <row r="2611" spans="1:28" x14ac:dyDescent="0.3">
      <c r="A2611" s="41" t="str">
        <f ca="1">IF(IF(AND($B2611&lt;&gt;"-",$B2611=$E2611),"Entrée et sortie","-")="Entrée et sortie",'Base de données'!$B2611,"-")</f>
        <v>-</v>
      </c>
      <c r="B2611" s="41" t="str">
        <f t="shared" ca="1" si="163"/>
        <v>-</v>
      </c>
      <c r="C2611" s="41" t="str">
        <f t="shared" ca="1" si="164"/>
        <v>-</v>
      </c>
      <c r="D2611" s="41" t="str">
        <f>IF($F2611="sortie en cours d'année",'Base de données'!$B2611,"-")</f>
        <v>-</v>
      </c>
      <c r="E2611" s="41" t="str">
        <f>IF($H2611="entrée en cours d'année",'Base de données'!$B2611,"-")</f>
        <v>-</v>
      </c>
      <c r="F2611" s="37" t="str">
        <f t="shared" si="161"/>
        <v/>
      </c>
      <c r="G2611" s="37" t="str">
        <f>IF($J2611="mouvement",_xlfn.XLOOKUP('Base de données'!$B2611,$V:$V,$V:$V,0),"")</f>
        <v/>
      </c>
      <c r="H2611" s="37" t="str">
        <f t="shared" si="162"/>
        <v/>
      </c>
      <c r="I2611" s="37" t="str">
        <f>IF($J2611="mouvement",_xlfn.XLOOKUP('Base de données'!$B2611,$K:$K,$K:$K,0),"")</f>
        <v/>
      </c>
      <c r="J2611" s="38" t="str">
        <f>IF(AND(Y2611&lt;&gt;MAX(Y:Y),COUNTIF(K2611:V2611,'Base de données'!$B2611)&gt;0),"mouvement","")</f>
        <v/>
      </c>
      <c r="K2611" s="39" t="str">
        <f>IF(K$1&gt;$AE$1,"-",IFERROR(IF(DATEDIF('Base de données'!$A2611,K$1,"d")&lt;&gt;0,"",'Base de données'!$B2611),""))</f>
        <v/>
      </c>
      <c r="L2611" s="39" t="str">
        <f>IF(L$1&gt;$AE$1,"-",IFERROR(IF(DATEDIF('Base de données'!$A2611,L$1,"d")&lt;&gt;0,"",'Base de données'!$B2611),""))</f>
        <v/>
      </c>
      <c r="M2611" s="39" t="str">
        <f>IF(M$1&gt;$AE$1,"-",IFERROR(IF(DATEDIF('Base de données'!$A2611,M$1,"d")&lt;&gt;0,"",'Base de données'!$B2611),""))</f>
        <v/>
      </c>
      <c r="N2611" s="39" t="str">
        <f>IF(N$1&gt;$AE$1,"-",IFERROR(IF(DATEDIF('Base de données'!$A2611,N$1,"d")&lt;&gt;0,"",'Base de données'!$B2611),""))</f>
        <v/>
      </c>
      <c r="O2611" s="39" t="str">
        <f>IF(O$1&gt;$AE$1,"-",IFERROR(IF(DATEDIF('Base de données'!$A2611,O$1,"d")&lt;&gt;0,"",'Base de données'!$B2611),""))</f>
        <v/>
      </c>
      <c r="P2611" s="39" t="str">
        <f>IF(P$1&gt;$AE$1,"-",IFERROR(IF(DATEDIF('Base de données'!$A2611,P$1,"d")&lt;&gt;0,"",'Base de données'!$B2611),""))</f>
        <v/>
      </c>
      <c r="Q2611" s="39" t="str">
        <f>IF(Q$1&gt;$AE$1,"-",IFERROR(IF(DATEDIF('Base de données'!$A2611,Q$1,"d")&lt;&gt;0,"",'Base de données'!$B2611),""))</f>
        <v/>
      </c>
      <c r="R2611" s="39" t="str">
        <f>IF(R$1&gt;$AE$1,"-",IFERROR(IF(DATEDIF('Base de données'!$A2611,R$1,"d")&lt;&gt;0,"",'Base de données'!$B2611),""))</f>
        <v/>
      </c>
      <c r="S2611" s="39" t="str">
        <f>IF(S$1&gt;$AE$1,"-",IFERROR(IF(DATEDIF('Base de données'!$A2611,S$1,"d")&lt;&gt;0,"",'Base de données'!$B2611),""))</f>
        <v/>
      </c>
      <c r="T2611" s="39" t="str">
        <f>IF(T$1&gt;$AE$1,"-",IFERROR(IF(DATEDIF('Base de données'!$A2611,T$1,"d")&lt;&gt;0,"",'Base de données'!$B2611),""))</f>
        <v>C31YH</v>
      </c>
      <c r="U2611" s="39" t="str">
        <f>IF(U$1&gt;$AE$1,"-",IFERROR(IF(DATEDIF('Base de données'!$A2611,U$1,"d")&lt;&gt;0,"",'Base de données'!$B2611),""))</f>
        <v/>
      </c>
      <c r="V2611" s="39" t="str">
        <f>IF(V$1&gt;$AE$1,"-",IFERROR(IF(DATEDIF('Base de données'!$A2611,V$1,"d")&lt;&gt;0,"",'Base de données'!$B2611),""))</f>
        <v/>
      </c>
      <c r="W2611" s="34"/>
      <c r="X2611" s="30" t="str">
        <f>'Base de données'!$C2611&amp;" "&amp;'Base de données'!$D2611</f>
        <v>Bourgeois Franck</v>
      </c>
      <c r="Y2611" s="31">
        <f>COUNTIF('Base de données'!$B:$B,'Base de données'!$B2611)</f>
        <v>12</v>
      </c>
      <c r="AA2611" s="87" cm="1">
        <f t="array" aca="1" ref="AA2611" ca="1">INDIRECT("'Base de données'!A" &amp; ROW(Y2611))</f>
        <v>45931</v>
      </c>
      <c r="AB2611" s="51" t="str" cm="1">
        <f t="array" aca="1" ref="AB2611" ca="1">INDIRECT("'Base de données'!B" &amp; ROW(Z2611))</f>
        <v>C31YH</v>
      </c>
    </row>
    <row r="2612" spans="1:28" x14ac:dyDescent="0.3">
      <c r="A2612" s="41" t="str">
        <f ca="1">IF(IF(AND($B2612&lt;&gt;"-",$B2612=$E2612),"Entrée et sortie","-")="Entrée et sortie",'Base de données'!$B2612,"-")</f>
        <v>-</v>
      </c>
      <c r="B2612" s="41" t="str">
        <f t="shared" ca="1" si="163"/>
        <v>-</v>
      </c>
      <c r="C2612" s="41" t="str">
        <f t="shared" ca="1" si="164"/>
        <v>-</v>
      </c>
      <c r="D2612" s="41" t="str">
        <f>IF($F2612="sortie en cours d'année",'Base de données'!$B2612,"-")</f>
        <v>-</v>
      </c>
      <c r="E2612" s="41" t="str">
        <f>IF($H2612="entrée en cours d'année",'Base de données'!$B2612,"-")</f>
        <v>-</v>
      </c>
      <c r="F2612" s="37" t="str">
        <f t="shared" si="161"/>
        <v/>
      </c>
      <c r="G2612" s="37" t="str">
        <f>IF($J2612="mouvement",_xlfn.XLOOKUP('Base de données'!$B2612,$V:$V,$V:$V,0),"")</f>
        <v/>
      </c>
      <c r="H2612" s="37" t="str">
        <f t="shared" si="162"/>
        <v/>
      </c>
      <c r="I2612" s="37" t="str">
        <f>IF($J2612="mouvement",_xlfn.XLOOKUP('Base de données'!$B2612,$K:$K,$K:$K,0),"")</f>
        <v/>
      </c>
      <c r="J2612" s="38" t="str">
        <f>IF(AND(Y2612&lt;&gt;MAX(Y:Y),COUNTIF(K2612:V2612,'Base de données'!$B2612)&gt;0),"mouvement","")</f>
        <v/>
      </c>
      <c r="K2612" s="39" t="str">
        <f>IF(K$1&gt;$AE$1,"-",IFERROR(IF(DATEDIF('Base de données'!$A2612,K$1,"d")&lt;&gt;0,"",'Base de données'!$B2612),""))</f>
        <v/>
      </c>
      <c r="L2612" s="39" t="str">
        <f>IF(L$1&gt;$AE$1,"-",IFERROR(IF(DATEDIF('Base de données'!$A2612,L$1,"d")&lt;&gt;0,"",'Base de données'!$B2612),""))</f>
        <v/>
      </c>
      <c r="M2612" s="39" t="str">
        <f>IF(M$1&gt;$AE$1,"-",IFERROR(IF(DATEDIF('Base de données'!$A2612,M$1,"d")&lt;&gt;0,"",'Base de données'!$B2612),""))</f>
        <v/>
      </c>
      <c r="N2612" s="39" t="str">
        <f>IF(N$1&gt;$AE$1,"-",IFERROR(IF(DATEDIF('Base de données'!$A2612,N$1,"d")&lt;&gt;0,"",'Base de données'!$B2612),""))</f>
        <v/>
      </c>
      <c r="O2612" s="39" t="str">
        <f>IF(O$1&gt;$AE$1,"-",IFERROR(IF(DATEDIF('Base de données'!$A2612,O$1,"d")&lt;&gt;0,"",'Base de données'!$B2612),""))</f>
        <v/>
      </c>
      <c r="P2612" s="39" t="str">
        <f>IF(P$1&gt;$AE$1,"-",IFERROR(IF(DATEDIF('Base de données'!$A2612,P$1,"d")&lt;&gt;0,"",'Base de données'!$B2612),""))</f>
        <v/>
      </c>
      <c r="Q2612" s="39" t="str">
        <f>IF(Q$1&gt;$AE$1,"-",IFERROR(IF(DATEDIF('Base de données'!$A2612,Q$1,"d")&lt;&gt;0,"",'Base de données'!$B2612),""))</f>
        <v/>
      </c>
      <c r="R2612" s="39" t="str">
        <f>IF(R$1&gt;$AE$1,"-",IFERROR(IF(DATEDIF('Base de données'!$A2612,R$1,"d")&lt;&gt;0,"",'Base de données'!$B2612),""))</f>
        <v/>
      </c>
      <c r="S2612" s="39" t="str">
        <f>IF(S$1&gt;$AE$1,"-",IFERROR(IF(DATEDIF('Base de données'!$A2612,S$1,"d")&lt;&gt;0,"",'Base de données'!$B2612),""))</f>
        <v/>
      </c>
      <c r="T2612" s="39" t="str">
        <f>IF(T$1&gt;$AE$1,"-",IFERROR(IF(DATEDIF('Base de données'!$A2612,T$1,"d")&lt;&gt;0,"",'Base de données'!$B2612),""))</f>
        <v>JAQGO</v>
      </c>
      <c r="U2612" s="39" t="str">
        <f>IF(U$1&gt;$AE$1,"-",IFERROR(IF(DATEDIF('Base de données'!$A2612,U$1,"d")&lt;&gt;0,"",'Base de données'!$B2612),""))</f>
        <v/>
      </c>
      <c r="V2612" s="39" t="str">
        <f>IF(V$1&gt;$AE$1,"-",IFERROR(IF(DATEDIF('Base de données'!$A2612,V$1,"d")&lt;&gt;0,"",'Base de données'!$B2612),""))</f>
        <v/>
      </c>
      <c r="W2612" s="34"/>
      <c r="X2612" s="30" t="str">
        <f>'Base de données'!$C2612&amp;" "&amp;'Base de données'!$D2612</f>
        <v>Ferreira Thibaut</v>
      </c>
      <c r="Y2612" s="31">
        <f>COUNTIF('Base de données'!$B:$B,'Base de données'!$B2612)</f>
        <v>12</v>
      </c>
      <c r="AA2612" s="87" cm="1">
        <f t="array" aca="1" ref="AA2612" ca="1">INDIRECT("'Base de données'!A" &amp; ROW(Y2612))</f>
        <v>45931</v>
      </c>
      <c r="AB2612" s="51" t="str" cm="1">
        <f t="array" aca="1" ref="AB2612" ca="1">INDIRECT("'Base de données'!B" &amp; ROW(Z2612))</f>
        <v>JAQGO</v>
      </c>
    </row>
    <row r="2613" spans="1:28" x14ac:dyDescent="0.3">
      <c r="A2613" s="41" t="str">
        <f ca="1">IF(IF(AND($B2613&lt;&gt;"-",$B2613=$E2613),"Entrée et sortie","-")="Entrée et sortie",'Base de données'!$B2613,"-")</f>
        <v>-</v>
      </c>
      <c r="B2613" s="41" t="str">
        <f t="shared" ca="1" si="163"/>
        <v>-</v>
      </c>
      <c r="C2613" s="41" t="str">
        <f t="shared" ca="1" si="164"/>
        <v>-</v>
      </c>
      <c r="D2613" s="41" t="str">
        <f>IF($F2613="sortie en cours d'année",'Base de données'!$B2613,"-")</f>
        <v>-</v>
      </c>
      <c r="E2613" s="41" t="str">
        <f>IF($H2613="entrée en cours d'année",'Base de données'!$B2613,"-")</f>
        <v>-</v>
      </c>
      <c r="F2613" s="37" t="str">
        <f t="shared" si="161"/>
        <v/>
      </c>
      <c r="G2613" s="37" t="str">
        <f>IF($J2613="mouvement",_xlfn.XLOOKUP('Base de données'!$B2613,$V:$V,$V:$V,0),"")</f>
        <v/>
      </c>
      <c r="H2613" s="37" t="str">
        <f t="shared" si="162"/>
        <v/>
      </c>
      <c r="I2613" s="37" t="str">
        <f>IF($J2613="mouvement",_xlfn.XLOOKUP('Base de données'!$B2613,$K:$K,$K:$K,0),"")</f>
        <v/>
      </c>
      <c r="J2613" s="38" t="str">
        <f>IF(AND(Y2613&lt;&gt;MAX(Y:Y),COUNTIF(K2613:V2613,'Base de données'!$B2613)&gt;0),"mouvement","")</f>
        <v/>
      </c>
      <c r="K2613" s="39" t="str">
        <f>IF(K$1&gt;$AE$1,"-",IFERROR(IF(DATEDIF('Base de données'!$A2613,K$1,"d")&lt;&gt;0,"",'Base de données'!$B2613),""))</f>
        <v/>
      </c>
      <c r="L2613" s="39" t="str">
        <f>IF(L$1&gt;$AE$1,"-",IFERROR(IF(DATEDIF('Base de données'!$A2613,L$1,"d")&lt;&gt;0,"",'Base de données'!$B2613),""))</f>
        <v/>
      </c>
      <c r="M2613" s="39" t="str">
        <f>IF(M$1&gt;$AE$1,"-",IFERROR(IF(DATEDIF('Base de données'!$A2613,M$1,"d")&lt;&gt;0,"",'Base de données'!$B2613),""))</f>
        <v/>
      </c>
      <c r="N2613" s="39" t="str">
        <f>IF(N$1&gt;$AE$1,"-",IFERROR(IF(DATEDIF('Base de données'!$A2613,N$1,"d")&lt;&gt;0,"",'Base de données'!$B2613),""))</f>
        <v/>
      </c>
      <c r="O2613" s="39" t="str">
        <f>IF(O$1&gt;$AE$1,"-",IFERROR(IF(DATEDIF('Base de données'!$A2613,O$1,"d")&lt;&gt;0,"",'Base de données'!$B2613),""))</f>
        <v/>
      </c>
      <c r="P2613" s="39" t="str">
        <f>IF(P$1&gt;$AE$1,"-",IFERROR(IF(DATEDIF('Base de données'!$A2613,P$1,"d")&lt;&gt;0,"",'Base de données'!$B2613),""))</f>
        <v/>
      </c>
      <c r="Q2613" s="39" t="str">
        <f>IF(Q$1&gt;$AE$1,"-",IFERROR(IF(DATEDIF('Base de données'!$A2613,Q$1,"d")&lt;&gt;0,"",'Base de données'!$B2613),""))</f>
        <v/>
      </c>
      <c r="R2613" s="39" t="str">
        <f>IF(R$1&gt;$AE$1,"-",IFERROR(IF(DATEDIF('Base de données'!$A2613,R$1,"d")&lt;&gt;0,"",'Base de données'!$B2613),""))</f>
        <v/>
      </c>
      <c r="S2613" s="39" t="str">
        <f>IF(S$1&gt;$AE$1,"-",IFERROR(IF(DATEDIF('Base de données'!$A2613,S$1,"d")&lt;&gt;0,"",'Base de données'!$B2613),""))</f>
        <v/>
      </c>
      <c r="T2613" s="39" t="str">
        <f>IF(T$1&gt;$AE$1,"-",IFERROR(IF(DATEDIF('Base de données'!$A2613,T$1,"d")&lt;&gt;0,"",'Base de données'!$B2613),""))</f>
        <v>9C9K7</v>
      </c>
      <c r="U2613" s="39" t="str">
        <f>IF(U$1&gt;$AE$1,"-",IFERROR(IF(DATEDIF('Base de données'!$A2613,U$1,"d")&lt;&gt;0,"",'Base de données'!$B2613),""))</f>
        <v/>
      </c>
      <c r="V2613" s="39" t="str">
        <f>IF(V$1&gt;$AE$1,"-",IFERROR(IF(DATEDIF('Base de données'!$A2613,V$1,"d")&lt;&gt;0,"",'Base de données'!$B2613),""))</f>
        <v/>
      </c>
      <c r="W2613" s="34"/>
      <c r="X2613" s="30" t="str">
        <f>'Base de données'!$C2613&amp;" "&amp;'Base de données'!$D2613</f>
        <v>Besson Rémy</v>
      </c>
      <c r="Y2613" s="31">
        <f>COUNTIF('Base de données'!$B:$B,'Base de données'!$B2613)</f>
        <v>12</v>
      </c>
      <c r="AA2613" s="87" cm="1">
        <f t="array" aca="1" ref="AA2613" ca="1">INDIRECT("'Base de données'!A" &amp; ROW(Y2613))</f>
        <v>45931</v>
      </c>
      <c r="AB2613" s="51" t="str" cm="1">
        <f t="array" aca="1" ref="AB2613" ca="1">INDIRECT("'Base de données'!B" &amp; ROW(Z2613))</f>
        <v>9C9K7</v>
      </c>
    </row>
    <row r="2614" spans="1:28" x14ac:dyDescent="0.3">
      <c r="A2614" s="41" t="str">
        <f ca="1">IF(IF(AND($B2614&lt;&gt;"-",$B2614=$E2614),"Entrée et sortie","-")="Entrée et sortie",'Base de données'!$B2614,"-")</f>
        <v>-</v>
      </c>
      <c r="B2614" s="41" t="str">
        <f t="shared" ca="1" si="163"/>
        <v>-</v>
      </c>
      <c r="C2614" s="41" t="str">
        <f t="shared" ca="1" si="164"/>
        <v>-</v>
      </c>
      <c r="D2614" s="41" t="str">
        <f>IF($F2614="sortie en cours d'année",'Base de données'!$B2614,"-")</f>
        <v>-</v>
      </c>
      <c r="E2614" s="41" t="str">
        <f>IF($H2614="entrée en cours d'année",'Base de données'!$B2614,"-")</f>
        <v>-</v>
      </c>
      <c r="F2614" s="37" t="str">
        <f t="shared" si="161"/>
        <v/>
      </c>
      <c r="G2614" s="37" t="str">
        <f>IF($J2614="mouvement",_xlfn.XLOOKUP('Base de données'!$B2614,$V:$V,$V:$V,0),"")</f>
        <v/>
      </c>
      <c r="H2614" s="37" t="str">
        <f t="shared" si="162"/>
        <v/>
      </c>
      <c r="I2614" s="37" t="str">
        <f>IF($J2614="mouvement",_xlfn.XLOOKUP('Base de données'!$B2614,$K:$K,$K:$K,0),"")</f>
        <v/>
      </c>
      <c r="J2614" s="38" t="str">
        <f>IF(AND(Y2614&lt;&gt;MAX(Y:Y),COUNTIF(K2614:V2614,'Base de données'!$B2614)&gt;0),"mouvement","")</f>
        <v/>
      </c>
      <c r="K2614" s="39" t="str">
        <f>IF(K$1&gt;$AE$1,"-",IFERROR(IF(DATEDIF('Base de données'!$A2614,K$1,"d")&lt;&gt;0,"",'Base de données'!$B2614),""))</f>
        <v/>
      </c>
      <c r="L2614" s="39" t="str">
        <f>IF(L$1&gt;$AE$1,"-",IFERROR(IF(DATEDIF('Base de données'!$A2614,L$1,"d")&lt;&gt;0,"",'Base de données'!$B2614),""))</f>
        <v/>
      </c>
      <c r="M2614" s="39" t="str">
        <f>IF(M$1&gt;$AE$1,"-",IFERROR(IF(DATEDIF('Base de données'!$A2614,M$1,"d")&lt;&gt;0,"",'Base de données'!$B2614),""))</f>
        <v/>
      </c>
      <c r="N2614" s="39" t="str">
        <f>IF(N$1&gt;$AE$1,"-",IFERROR(IF(DATEDIF('Base de données'!$A2614,N$1,"d")&lt;&gt;0,"",'Base de données'!$B2614),""))</f>
        <v/>
      </c>
      <c r="O2614" s="39" t="str">
        <f>IF(O$1&gt;$AE$1,"-",IFERROR(IF(DATEDIF('Base de données'!$A2614,O$1,"d")&lt;&gt;0,"",'Base de données'!$B2614),""))</f>
        <v/>
      </c>
      <c r="P2614" s="39" t="str">
        <f>IF(P$1&gt;$AE$1,"-",IFERROR(IF(DATEDIF('Base de données'!$A2614,P$1,"d")&lt;&gt;0,"",'Base de données'!$B2614),""))</f>
        <v/>
      </c>
      <c r="Q2614" s="39" t="str">
        <f>IF(Q$1&gt;$AE$1,"-",IFERROR(IF(DATEDIF('Base de données'!$A2614,Q$1,"d")&lt;&gt;0,"",'Base de données'!$B2614),""))</f>
        <v/>
      </c>
      <c r="R2614" s="39" t="str">
        <f>IF(R$1&gt;$AE$1,"-",IFERROR(IF(DATEDIF('Base de données'!$A2614,R$1,"d")&lt;&gt;0,"",'Base de données'!$B2614),""))</f>
        <v/>
      </c>
      <c r="S2614" s="39" t="str">
        <f>IF(S$1&gt;$AE$1,"-",IFERROR(IF(DATEDIF('Base de données'!$A2614,S$1,"d")&lt;&gt;0,"",'Base de données'!$B2614),""))</f>
        <v/>
      </c>
      <c r="T2614" s="39" t="str">
        <f>IF(T$1&gt;$AE$1,"-",IFERROR(IF(DATEDIF('Base de données'!$A2614,T$1,"d")&lt;&gt;0,"",'Base de données'!$B2614),""))</f>
        <v>SSZD6</v>
      </c>
      <c r="U2614" s="39" t="str">
        <f>IF(U$1&gt;$AE$1,"-",IFERROR(IF(DATEDIF('Base de données'!$A2614,U$1,"d")&lt;&gt;0,"",'Base de données'!$B2614),""))</f>
        <v/>
      </c>
      <c r="V2614" s="39" t="str">
        <f>IF(V$1&gt;$AE$1,"-",IFERROR(IF(DATEDIF('Base de données'!$A2614,V$1,"d")&lt;&gt;0,"",'Base de données'!$B2614),""))</f>
        <v/>
      </c>
      <c r="W2614" s="34"/>
      <c r="X2614" s="30" t="str">
        <f>'Base de données'!$C2614&amp;" "&amp;'Base de données'!$D2614</f>
        <v>Goncalves Élisabeth</v>
      </c>
      <c r="Y2614" s="31">
        <f>COUNTIF('Base de données'!$B:$B,'Base de données'!$B2614)</f>
        <v>12</v>
      </c>
      <c r="AA2614" s="87" cm="1">
        <f t="array" aca="1" ref="AA2614" ca="1">INDIRECT("'Base de données'!A" &amp; ROW(Y2614))</f>
        <v>45931</v>
      </c>
      <c r="AB2614" s="51" t="str" cm="1">
        <f t="array" aca="1" ref="AB2614" ca="1">INDIRECT("'Base de données'!B" &amp; ROW(Z2614))</f>
        <v>SSZD6</v>
      </c>
    </row>
    <row r="2615" spans="1:28" x14ac:dyDescent="0.3">
      <c r="A2615" s="41" t="str">
        <f ca="1">IF(IF(AND($B2615&lt;&gt;"-",$B2615=$E2615),"Entrée et sortie","-")="Entrée et sortie",'Base de données'!$B2615,"-")</f>
        <v>-</v>
      </c>
      <c r="B2615" s="41" t="str">
        <f t="shared" ca="1" si="163"/>
        <v>-</v>
      </c>
      <c r="C2615" s="41" t="str">
        <f t="shared" ca="1" si="164"/>
        <v>-</v>
      </c>
      <c r="D2615" s="41" t="str">
        <f>IF($F2615="sortie en cours d'année",'Base de données'!$B2615,"-")</f>
        <v>-</v>
      </c>
      <c r="E2615" s="41" t="str">
        <f>IF($H2615="entrée en cours d'année",'Base de données'!$B2615,"-")</f>
        <v>-</v>
      </c>
      <c r="F2615" s="37" t="str">
        <f t="shared" si="161"/>
        <v/>
      </c>
      <c r="G2615" s="37" t="str">
        <f>IF($J2615="mouvement",_xlfn.XLOOKUP('Base de données'!$B2615,$V:$V,$V:$V,0),"")</f>
        <v/>
      </c>
      <c r="H2615" s="37" t="str">
        <f t="shared" si="162"/>
        <v/>
      </c>
      <c r="I2615" s="37" t="str">
        <f>IF($J2615="mouvement",_xlfn.XLOOKUP('Base de données'!$B2615,$K:$K,$K:$K,0),"")</f>
        <v/>
      </c>
      <c r="J2615" s="38" t="str">
        <f>IF(AND(Y2615&lt;&gt;MAX(Y:Y),COUNTIF(K2615:V2615,'Base de données'!$B2615)&gt;0),"mouvement","")</f>
        <v/>
      </c>
      <c r="K2615" s="39" t="str">
        <f>IF(K$1&gt;$AE$1,"-",IFERROR(IF(DATEDIF('Base de données'!$A2615,K$1,"d")&lt;&gt;0,"",'Base de données'!$B2615),""))</f>
        <v/>
      </c>
      <c r="L2615" s="39" t="str">
        <f>IF(L$1&gt;$AE$1,"-",IFERROR(IF(DATEDIF('Base de données'!$A2615,L$1,"d")&lt;&gt;0,"",'Base de données'!$B2615),""))</f>
        <v/>
      </c>
      <c r="M2615" s="39" t="str">
        <f>IF(M$1&gt;$AE$1,"-",IFERROR(IF(DATEDIF('Base de données'!$A2615,M$1,"d")&lt;&gt;0,"",'Base de données'!$B2615),""))</f>
        <v/>
      </c>
      <c r="N2615" s="39" t="str">
        <f>IF(N$1&gt;$AE$1,"-",IFERROR(IF(DATEDIF('Base de données'!$A2615,N$1,"d")&lt;&gt;0,"",'Base de données'!$B2615),""))</f>
        <v/>
      </c>
      <c r="O2615" s="39" t="str">
        <f>IF(O$1&gt;$AE$1,"-",IFERROR(IF(DATEDIF('Base de données'!$A2615,O$1,"d")&lt;&gt;0,"",'Base de données'!$B2615),""))</f>
        <v/>
      </c>
      <c r="P2615" s="39" t="str">
        <f>IF(P$1&gt;$AE$1,"-",IFERROR(IF(DATEDIF('Base de données'!$A2615,P$1,"d")&lt;&gt;0,"",'Base de données'!$B2615),""))</f>
        <v/>
      </c>
      <c r="Q2615" s="39" t="str">
        <f>IF(Q$1&gt;$AE$1,"-",IFERROR(IF(DATEDIF('Base de données'!$A2615,Q$1,"d")&lt;&gt;0,"",'Base de données'!$B2615),""))</f>
        <v/>
      </c>
      <c r="R2615" s="39" t="str">
        <f>IF(R$1&gt;$AE$1,"-",IFERROR(IF(DATEDIF('Base de données'!$A2615,R$1,"d")&lt;&gt;0,"",'Base de données'!$B2615),""))</f>
        <v/>
      </c>
      <c r="S2615" s="39" t="str">
        <f>IF(S$1&gt;$AE$1,"-",IFERROR(IF(DATEDIF('Base de données'!$A2615,S$1,"d")&lt;&gt;0,"",'Base de données'!$B2615),""))</f>
        <v/>
      </c>
      <c r="T2615" s="39" t="str">
        <f>IF(T$1&gt;$AE$1,"-",IFERROR(IF(DATEDIF('Base de données'!$A2615,T$1,"d")&lt;&gt;0,"",'Base de données'!$B2615),""))</f>
        <v>XDHGJ</v>
      </c>
      <c r="U2615" s="39" t="str">
        <f>IF(U$1&gt;$AE$1,"-",IFERROR(IF(DATEDIF('Base de données'!$A2615,U$1,"d")&lt;&gt;0,"",'Base de données'!$B2615),""))</f>
        <v/>
      </c>
      <c r="V2615" s="39" t="str">
        <f>IF(V$1&gt;$AE$1,"-",IFERROR(IF(DATEDIF('Base de données'!$A2615,V$1,"d")&lt;&gt;0,"",'Base de données'!$B2615),""))</f>
        <v/>
      </c>
      <c r="W2615" s="34"/>
      <c r="X2615" s="30" t="str">
        <f>'Base de données'!$C2615&amp;" "&amp;'Base de données'!$D2615</f>
        <v>Guillet Éléonore</v>
      </c>
      <c r="Y2615" s="31">
        <f>COUNTIF('Base de données'!$B:$B,'Base de données'!$B2615)</f>
        <v>12</v>
      </c>
      <c r="AA2615" s="87" cm="1">
        <f t="array" aca="1" ref="AA2615" ca="1">INDIRECT("'Base de données'!A" &amp; ROW(Y2615))</f>
        <v>45931</v>
      </c>
      <c r="AB2615" s="51" t="str" cm="1">
        <f t="array" aca="1" ref="AB2615" ca="1">INDIRECT("'Base de données'!B" &amp; ROW(Z2615))</f>
        <v>XDHGJ</v>
      </c>
    </row>
    <row r="2616" spans="1:28" x14ac:dyDescent="0.3">
      <c r="A2616" s="41" t="str">
        <f ca="1">IF(IF(AND($B2616&lt;&gt;"-",$B2616=$E2616),"Entrée et sortie","-")="Entrée et sortie",'Base de données'!$B2616,"-")</f>
        <v>-</v>
      </c>
      <c r="B2616" s="41" t="str">
        <f t="shared" ca="1" si="163"/>
        <v>-</v>
      </c>
      <c r="C2616" s="41" t="str">
        <f t="shared" ca="1" si="164"/>
        <v>-</v>
      </c>
      <c r="D2616" s="41" t="str">
        <f>IF($F2616="sortie en cours d'année",'Base de données'!$B2616,"-")</f>
        <v>-</v>
      </c>
      <c r="E2616" s="41" t="str">
        <f>IF($H2616="entrée en cours d'année",'Base de données'!$B2616,"-")</f>
        <v>-</v>
      </c>
      <c r="F2616" s="37" t="str">
        <f t="shared" si="161"/>
        <v/>
      </c>
      <c r="G2616" s="37" t="str">
        <f>IF($J2616="mouvement",_xlfn.XLOOKUP('Base de données'!$B2616,$V:$V,$V:$V,0),"")</f>
        <v/>
      </c>
      <c r="H2616" s="37" t="str">
        <f t="shared" si="162"/>
        <v/>
      </c>
      <c r="I2616" s="37" t="str">
        <f>IF($J2616="mouvement",_xlfn.XLOOKUP('Base de données'!$B2616,$K:$K,$K:$K,0),"")</f>
        <v/>
      </c>
      <c r="J2616" s="38" t="str">
        <f>IF(AND(Y2616&lt;&gt;MAX(Y:Y),COUNTIF(K2616:V2616,'Base de données'!$B2616)&gt;0),"mouvement","")</f>
        <v/>
      </c>
      <c r="K2616" s="39" t="str">
        <f>IF(K$1&gt;$AE$1,"-",IFERROR(IF(DATEDIF('Base de données'!$A2616,K$1,"d")&lt;&gt;0,"",'Base de données'!$B2616),""))</f>
        <v/>
      </c>
      <c r="L2616" s="39" t="str">
        <f>IF(L$1&gt;$AE$1,"-",IFERROR(IF(DATEDIF('Base de données'!$A2616,L$1,"d")&lt;&gt;0,"",'Base de données'!$B2616),""))</f>
        <v/>
      </c>
      <c r="M2616" s="39" t="str">
        <f>IF(M$1&gt;$AE$1,"-",IFERROR(IF(DATEDIF('Base de données'!$A2616,M$1,"d")&lt;&gt;0,"",'Base de données'!$B2616),""))</f>
        <v/>
      </c>
      <c r="N2616" s="39" t="str">
        <f>IF(N$1&gt;$AE$1,"-",IFERROR(IF(DATEDIF('Base de données'!$A2616,N$1,"d")&lt;&gt;0,"",'Base de données'!$B2616),""))</f>
        <v/>
      </c>
      <c r="O2616" s="39" t="str">
        <f>IF(O$1&gt;$AE$1,"-",IFERROR(IF(DATEDIF('Base de données'!$A2616,O$1,"d")&lt;&gt;0,"",'Base de données'!$B2616),""))</f>
        <v/>
      </c>
      <c r="P2616" s="39" t="str">
        <f>IF(P$1&gt;$AE$1,"-",IFERROR(IF(DATEDIF('Base de données'!$A2616,P$1,"d")&lt;&gt;0,"",'Base de données'!$B2616),""))</f>
        <v/>
      </c>
      <c r="Q2616" s="39" t="str">
        <f>IF(Q$1&gt;$AE$1,"-",IFERROR(IF(DATEDIF('Base de données'!$A2616,Q$1,"d")&lt;&gt;0,"",'Base de données'!$B2616),""))</f>
        <v/>
      </c>
      <c r="R2616" s="39" t="str">
        <f>IF(R$1&gt;$AE$1,"-",IFERROR(IF(DATEDIF('Base de données'!$A2616,R$1,"d")&lt;&gt;0,"",'Base de données'!$B2616),""))</f>
        <v/>
      </c>
      <c r="S2616" s="39" t="str">
        <f>IF(S$1&gt;$AE$1,"-",IFERROR(IF(DATEDIF('Base de données'!$A2616,S$1,"d")&lt;&gt;0,"",'Base de données'!$B2616),""))</f>
        <v/>
      </c>
      <c r="T2616" s="39" t="str">
        <f>IF(T$1&gt;$AE$1,"-",IFERROR(IF(DATEDIF('Base de données'!$A2616,T$1,"d")&lt;&gt;0,"",'Base de données'!$B2616),""))</f>
        <v>SCOWD</v>
      </c>
      <c r="U2616" s="39" t="str">
        <f>IF(U$1&gt;$AE$1,"-",IFERROR(IF(DATEDIF('Base de données'!$A2616,U$1,"d")&lt;&gt;0,"",'Base de données'!$B2616),""))</f>
        <v/>
      </c>
      <c r="V2616" s="39" t="str">
        <f>IF(V$1&gt;$AE$1,"-",IFERROR(IF(DATEDIF('Base de données'!$A2616,V$1,"d")&lt;&gt;0,"",'Base de données'!$B2616),""))</f>
        <v/>
      </c>
      <c r="W2616" s="34"/>
      <c r="X2616" s="30" t="str">
        <f>'Base de données'!$C2616&amp;" "&amp;'Base de données'!$D2616</f>
        <v>Salmon Patrick</v>
      </c>
      <c r="Y2616" s="31">
        <f>COUNTIF('Base de données'!$B:$B,'Base de données'!$B2616)</f>
        <v>12</v>
      </c>
      <c r="AA2616" s="87" cm="1">
        <f t="array" aca="1" ref="AA2616" ca="1">INDIRECT("'Base de données'!A" &amp; ROW(Y2616))</f>
        <v>45931</v>
      </c>
      <c r="AB2616" s="51" t="str" cm="1">
        <f t="array" aca="1" ref="AB2616" ca="1">INDIRECT("'Base de données'!B" &amp; ROW(Z2616))</f>
        <v>SCOWD</v>
      </c>
    </row>
    <row r="2617" spans="1:28" x14ac:dyDescent="0.3">
      <c r="A2617" s="41" t="str">
        <f ca="1">IF(IF(AND($B2617&lt;&gt;"-",$B2617=$E2617),"Entrée et sortie","-")="Entrée et sortie",'Base de données'!$B2617,"-")</f>
        <v>-</v>
      </c>
      <c r="B2617" s="41" t="str">
        <f t="shared" ca="1" si="163"/>
        <v>-</v>
      </c>
      <c r="C2617" s="41" t="str">
        <f t="shared" ca="1" si="164"/>
        <v>-</v>
      </c>
      <c r="D2617" s="41" t="str">
        <f>IF($F2617="sortie en cours d'année",'Base de données'!$B2617,"-")</f>
        <v>-</v>
      </c>
      <c r="E2617" s="41" t="str">
        <f>IF($H2617="entrée en cours d'année",'Base de données'!$B2617,"-")</f>
        <v>-</v>
      </c>
      <c r="F2617" s="37" t="str">
        <f t="shared" si="161"/>
        <v/>
      </c>
      <c r="G2617" s="37" t="str">
        <f>IF($J2617="mouvement",_xlfn.XLOOKUP('Base de données'!$B2617,$V:$V,$V:$V,0),"")</f>
        <v/>
      </c>
      <c r="H2617" s="37" t="str">
        <f t="shared" si="162"/>
        <v/>
      </c>
      <c r="I2617" s="37" t="str">
        <f>IF($J2617="mouvement",_xlfn.XLOOKUP('Base de données'!$B2617,$K:$K,$K:$K,0),"")</f>
        <v/>
      </c>
      <c r="J2617" s="38" t="str">
        <f>IF(AND(Y2617&lt;&gt;MAX(Y:Y),COUNTIF(K2617:V2617,'Base de données'!$B2617)&gt;0),"mouvement","")</f>
        <v/>
      </c>
      <c r="K2617" s="39" t="str">
        <f>IF(K$1&gt;$AE$1,"-",IFERROR(IF(DATEDIF('Base de données'!$A2617,K$1,"d")&lt;&gt;0,"",'Base de données'!$B2617),""))</f>
        <v/>
      </c>
      <c r="L2617" s="39" t="str">
        <f>IF(L$1&gt;$AE$1,"-",IFERROR(IF(DATEDIF('Base de données'!$A2617,L$1,"d")&lt;&gt;0,"",'Base de données'!$B2617),""))</f>
        <v/>
      </c>
      <c r="M2617" s="39" t="str">
        <f>IF(M$1&gt;$AE$1,"-",IFERROR(IF(DATEDIF('Base de données'!$A2617,M$1,"d")&lt;&gt;0,"",'Base de données'!$B2617),""))</f>
        <v/>
      </c>
      <c r="N2617" s="39" t="str">
        <f>IF(N$1&gt;$AE$1,"-",IFERROR(IF(DATEDIF('Base de données'!$A2617,N$1,"d")&lt;&gt;0,"",'Base de données'!$B2617),""))</f>
        <v/>
      </c>
      <c r="O2617" s="39" t="str">
        <f>IF(O$1&gt;$AE$1,"-",IFERROR(IF(DATEDIF('Base de données'!$A2617,O$1,"d")&lt;&gt;0,"",'Base de données'!$B2617),""))</f>
        <v/>
      </c>
      <c r="P2617" s="39" t="str">
        <f>IF(P$1&gt;$AE$1,"-",IFERROR(IF(DATEDIF('Base de données'!$A2617,P$1,"d")&lt;&gt;0,"",'Base de données'!$B2617),""))</f>
        <v/>
      </c>
      <c r="Q2617" s="39" t="str">
        <f>IF(Q$1&gt;$AE$1,"-",IFERROR(IF(DATEDIF('Base de données'!$A2617,Q$1,"d")&lt;&gt;0,"",'Base de données'!$B2617),""))</f>
        <v/>
      </c>
      <c r="R2617" s="39" t="str">
        <f>IF(R$1&gt;$AE$1,"-",IFERROR(IF(DATEDIF('Base de données'!$A2617,R$1,"d")&lt;&gt;0,"",'Base de données'!$B2617),""))</f>
        <v/>
      </c>
      <c r="S2617" s="39" t="str">
        <f>IF(S$1&gt;$AE$1,"-",IFERROR(IF(DATEDIF('Base de données'!$A2617,S$1,"d")&lt;&gt;0,"",'Base de données'!$B2617),""))</f>
        <v/>
      </c>
      <c r="T2617" s="39" t="str">
        <f>IF(T$1&gt;$AE$1,"-",IFERROR(IF(DATEDIF('Base de données'!$A2617,T$1,"d")&lt;&gt;0,"",'Base de données'!$B2617),""))</f>
        <v>5YF4O</v>
      </c>
      <c r="U2617" s="39" t="str">
        <f>IF(U$1&gt;$AE$1,"-",IFERROR(IF(DATEDIF('Base de données'!$A2617,U$1,"d")&lt;&gt;0,"",'Base de données'!$B2617),""))</f>
        <v/>
      </c>
      <c r="V2617" s="39" t="str">
        <f>IF(V$1&gt;$AE$1,"-",IFERROR(IF(DATEDIF('Base de données'!$A2617,V$1,"d")&lt;&gt;0,"",'Base de données'!$B2617),""))</f>
        <v/>
      </c>
      <c r="W2617" s="34"/>
      <c r="X2617" s="30" t="str">
        <f>'Base de données'!$C2617&amp;" "&amp;'Base de données'!$D2617</f>
        <v>Vallée Bertrand</v>
      </c>
      <c r="Y2617" s="31">
        <f>COUNTIF('Base de données'!$B:$B,'Base de données'!$B2617)</f>
        <v>12</v>
      </c>
      <c r="AA2617" s="87" cm="1">
        <f t="array" aca="1" ref="AA2617" ca="1">INDIRECT("'Base de données'!A" &amp; ROW(Y2617))</f>
        <v>45931</v>
      </c>
      <c r="AB2617" s="51" t="str" cm="1">
        <f t="array" aca="1" ref="AB2617" ca="1">INDIRECT("'Base de données'!B" &amp; ROW(Z2617))</f>
        <v>5YF4O</v>
      </c>
    </row>
    <row r="2618" spans="1:28" x14ac:dyDescent="0.3">
      <c r="A2618" s="41" t="str">
        <f ca="1">IF(IF(AND($B2618&lt;&gt;"-",$B2618=$E2618),"Entrée et sortie","-")="Entrée et sortie",'Base de données'!$B2618,"-")</f>
        <v>-</v>
      </c>
      <c r="B2618" s="41" t="str">
        <f t="shared" ca="1" si="163"/>
        <v>-</v>
      </c>
      <c r="C2618" s="41" t="str">
        <f t="shared" ca="1" si="164"/>
        <v>-</v>
      </c>
      <c r="D2618" s="41" t="str">
        <f>IF($F2618="sortie en cours d'année",'Base de données'!$B2618,"-")</f>
        <v>-</v>
      </c>
      <c r="E2618" s="41" t="str">
        <f>IF($H2618="entrée en cours d'année",'Base de données'!$B2618,"-")</f>
        <v>-</v>
      </c>
      <c r="F2618" s="37" t="str">
        <f t="shared" si="161"/>
        <v/>
      </c>
      <c r="G2618" s="37" t="str">
        <f>IF($J2618="mouvement",_xlfn.XLOOKUP('Base de données'!$B2618,$V:$V,$V:$V,0),"")</f>
        <v/>
      </c>
      <c r="H2618" s="37" t="str">
        <f t="shared" si="162"/>
        <v/>
      </c>
      <c r="I2618" s="37" t="str">
        <f>IF($J2618="mouvement",_xlfn.XLOOKUP('Base de données'!$B2618,$K:$K,$K:$K,0),"")</f>
        <v/>
      </c>
      <c r="J2618" s="38" t="str">
        <f>IF(AND(Y2618&lt;&gt;MAX(Y:Y),COUNTIF(K2618:V2618,'Base de données'!$B2618)&gt;0),"mouvement","")</f>
        <v/>
      </c>
      <c r="K2618" s="39" t="str">
        <f>IF(K$1&gt;$AE$1,"-",IFERROR(IF(DATEDIF('Base de données'!$A2618,K$1,"d")&lt;&gt;0,"",'Base de données'!$B2618),""))</f>
        <v/>
      </c>
      <c r="L2618" s="39" t="str">
        <f>IF(L$1&gt;$AE$1,"-",IFERROR(IF(DATEDIF('Base de données'!$A2618,L$1,"d")&lt;&gt;0,"",'Base de données'!$B2618),""))</f>
        <v/>
      </c>
      <c r="M2618" s="39" t="str">
        <f>IF(M$1&gt;$AE$1,"-",IFERROR(IF(DATEDIF('Base de données'!$A2618,M$1,"d")&lt;&gt;0,"",'Base de données'!$B2618),""))</f>
        <v/>
      </c>
      <c r="N2618" s="39" t="str">
        <f>IF(N$1&gt;$AE$1,"-",IFERROR(IF(DATEDIF('Base de données'!$A2618,N$1,"d")&lt;&gt;0,"",'Base de données'!$B2618),""))</f>
        <v/>
      </c>
      <c r="O2618" s="39" t="str">
        <f>IF(O$1&gt;$AE$1,"-",IFERROR(IF(DATEDIF('Base de données'!$A2618,O$1,"d")&lt;&gt;0,"",'Base de données'!$B2618),""))</f>
        <v/>
      </c>
      <c r="P2618" s="39" t="str">
        <f>IF(P$1&gt;$AE$1,"-",IFERROR(IF(DATEDIF('Base de données'!$A2618,P$1,"d")&lt;&gt;0,"",'Base de données'!$B2618),""))</f>
        <v/>
      </c>
      <c r="Q2618" s="39" t="str">
        <f>IF(Q$1&gt;$AE$1,"-",IFERROR(IF(DATEDIF('Base de données'!$A2618,Q$1,"d")&lt;&gt;0,"",'Base de données'!$B2618),""))</f>
        <v/>
      </c>
      <c r="R2618" s="39" t="str">
        <f>IF(R$1&gt;$AE$1,"-",IFERROR(IF(DATEDIF('Base de données'!$A2618,R$1,"d")&lt;&gt;0,"",'Base de données'!$B2618),""))</f>
        <v/>
      </c>
      <c r="S2618" s="39" t="str">
        <f>IF(S$1&gt;$AE$1,"-",IFERROR(IF(DATEDIF('Base de données'!$A2618,S$1,"d")&lt;&gt;0,"",'Base de données'!$B2618),""))</f>
        <v/>
      </c>
      <c r="T2618" s="39" t="str">
        <f>IF(T$1&gt;$AE$1,"-",IFERROR(IF(DATEDIF('Base de données'!$A2618,T$1,"d")&lt;&gt;0,"",'Base de données'!$B2618),""))</f>
        <v>CDC8P</v>
      </c>
      <c r="U2618" s="39" t="str">
        <f>IF(U$1&gt;$AE$1,"-",IFERROR(IF(DATEDIF('Base de données'!$A2618,U$1,"d")&lt;&gt;0,"",'Base de données'!$B2618),""))</f>
        <v/>
      </c>
      <c r="V2618" s="39" t="str">
        <f>IF(V$1&gt;$AE$1,"-",IFERROR(IF(DATEDIF('Base de données'!$A2618,V$1,"d")&lt;&gt;0,"",'Base de données'!$B2618),""))</f>
        <v/>
      </c>
      <c r="W2618" s="34"/>
      <c r="X2618" s="30" t="str">
        <f>'Base de données'!$C2618&amp;" "&amp;'Base de données'!$D2618</f>
        <v>Brunel Valentine</v>
      </c>
      <c r="Y2618" s="31">
        <f>COUNTIF('Base de données'!$B:$B,'Base de données'!$B2618)</f>
        <v>12</v>
      </c>
      <c r="AA2618" s="87" cm="1">
        <f t="array" aca="1" ref="AA2618" ca="1">INDIRECT("'Base de données'!A" &amp; ROW(Y2618))</f>
        <v>45931</v>
      </c>
      <c r="AB2618" s="51" t="str" cm="1">
        <f t="array" aca="1" ref="AB2618" ca="1">INDIRECT("'Base de données'!B" &amp; ROW(Z2618))</f>
        <v>CDC8P</v>
      </c>
    </row>
    <row r="2619" spans="1:28" x14ac:dyDescent="0.3">
      <c r="A2619" s="41" t="str">
        <f ca="1">IF(IF(AND($B2619&lt;&gt;"-",$B2619=$E2619),"Entrée et sortie","-")="Entrée et sortie",'Base de données'!$B2619,"-")</f>
        <v>-</v>
      </c>
      <c r="B2619" s="41" t="str">
        <f t="shared" ca="1" si="163"/>
        <v>-</v>
      </c>
      <c r="C2619" s="41" t="str">
        <f t="shared" ca="1" si="164"/>
        <v>-</v>
      </c>
      <c r="D2619" s="41" t="str">
        <f>IF($F2619="sortie en cours d'année",'Base de données'!$B2619,"-")</f>
        <v>-</v>
      </c>
      <c r="E2619" s="41" t="str">
        <f>IF($H2619="entrée en cours d'année",'Base de données'!$B2619,"-")</f>
        <v>-</v>
      </c>
      <c r="F2619" s="37" t="str">
        <f t="shared" si="161"/>
        <v/>
      </c>
      <c r="G2619" s="37" t="str">
        <f>IF($J2619="mouvement",_xlfn.XLOOKUP('Base de données'!$B2619,$V:$V,$V:$V,0),"")</f>
        <v/>
      </c>
      <c r="H2619" s="37" t="str">
        <f t="shared" si="162"/>
        <v/>
      </c>
      <c r="I2619" s="37" t="str">
        <f>IF($J2619="mouvement",_xlfn.XLOOKUP('Base de données'!$B2619,$K:$K,$K:$K,0),"")</f>
        <v/>
      </c>
      <c r="J2619" s="38" t="str">
        <f>IF(AND(Y2619&lt;&gt;MAX(Y:Y),COUNTIF(K2619:V2619,'Base de données'!$B2619)&gt;0),"mouvement","")</f>
        <v/>
      </c>
      <c r="K2619" s="39" t="str">
        <f>IF(K$1&gt;$AE$1,"-",IFERROR(IF(DATEDIF('Base de données'!$A2619,K$1,"d")&lt;&gt;0,"",'Base de données'!$B2619),""))</f>
        <v/>
      </c>
      <c r="L2619" s="39" t="str">
        <f>IF(L$1&gt;$AE$1,"-",IFERROR(IF(DATEDIF('Base de données'!$A2619,L$1,"d")&lt;&gt;0,"",'Base de données'!$B2619),""))</f>
        <v/>
      </c>
      <c r="M2619" s="39" t="str">
        <f>IF(M$1&gt;$AE$1,"-",IFERROR(IF(DATEDIF('Base de données'!$A2619,M$1,"d")&lt;&gt;0,"",'Base de données'!$B2619),""))</f>
        <v/>
      </c>
      <c r="N2619" s="39" t="str">
        <f>IF(N$1&gt;$AE$1,"-",IFERROR(IF(DATEDIF('Base de données'!$A2619,N$1,"d")&lt;&gt;0,"",'Base de données'!$B2619),""))</f>
        <v/>
      </c>
      <c r="O2619" s="39" t="str">
        <f>IF(O$1&gt;$AE$1,"-",IFERROR(IF(DATEDIF('Base de données'!$A2619,O$1,"d")&lt;&gt;0,"",'Base de données'!$B2619),""))</f>
        <v/>
      </c>
      <c r="P2619" s="39" t="str">
        <f>IF(P$1&gt;$AE$1,"-",IFERROR(IF(DATEDIF('Base de données'!$A2619,P$1,"d")&lt;&gt;0,"",'Base de données'!$B2619),""))</f>
        <v/>
      </c>
      <c r="Q2619" s="39" t="str">
        <f>IF(Q$1&gt;$AE$1,"-",IFERROR(IF(DATEDIF('Base de données'!$A2619,Q$1,"d")&lt;&gt;0,"",'Base de données'!$B2619),""))</f>
        <v/>
      </c>
      <c r="R2619" s="39" t="str">
        <f>IF(R$1&gt;$AE$1,"-",IFERROR(IF(DATEDIF('Base de données'!$A2619,R$1,"d")&lt;&gt;0,"",'Base de données'!$B2619),""))</f>
        <v/>
      </c>
      <c r="S2619" s="39" t="str">
        <f>IF(S$1&gt;$AE$1,"-",IFERROR(IF(DATEDIF('Base de données'!$A2619,S$1,"d")&lt;&gt;0,"",'Base de données'!$B2619),""))</f>
        <v/>
      </c>
      <c r="T2619" s="39" t="str">
        <f>IF(T$1&gt;$AE$1,"-",IFERROR(IF(DATEDIF('Base de données'!$A2619,T$1,"d")&lt;&gt;0,"",'Base de données'!$B2619),""))</f>
        <v>UY6WE</v>
      </c>
      <c r="U2619" s="39" t="str">
        <f>IF(U$1&gt;$AE$1,"-",IFERROR(IF(DATEDIF('Base de données'!$A2619,U$1,"d")&lt;&gt;0,"",'Base de données'!$B2619),""))</f>
        <v/>
      </c>
      <c r="V2619" s="39" t="str">
        <f>IF(V$1&gt;$AE$1,"-",IFERROR(IF(DATEDIF('Base de données'!$A2619,V$1,"d")&lt;&gt;0,"",'Base de données'!$B2619),""))</f>
        <v/>
      </c>
      <c r="W2619" s="34"/>
      <c r="X2619" s="30" t="str">
        <f>'Base de données'!$C2619&amp;" "&amp;'Base de données'!$D2619</f>
        <v>Nguyen Margaret</v>
      </c>
      <c r="Y2619" s="31">
        <f>COUNTIF('Base de données'!$B:$B,'Base de données'!$B2619)</f>
        <v>12</v>
      </c>
      <c r="AA2619" s="87" cm="1">
        <f t="array" aca="1" ref="AA2619" ca="1">INDIRECT("'Base de données'!A" &amp; ROW(Y2619))</f>
        <v>45931</v>
      </c>
      <c r="AB2619" s="51" t="str" cm="1">
        <f t="array" aca="1" ref="AB2619" ca="1">INDIRECT("'Base de données'!B" &amp; ROW(Z2619))</f>
        <v>UY6WE</v>
      </c>
    </row>
    <row r="2620" spans="1:28" x14ac:dyDescent="0.3">
      <c r="A2620" s="41" t="str">
        <f ca="1">IF(IF(AND($B2620&lt;&gt;"-",$B2620=$E2620),"Entrée et sortie","-")="Entrée et sortie",'Base de données'!$B2620,"-")</f>
        <v>-</v>
      </c>
      <c r="B2620" s="41" t="str">
        <f t="shared" ca="1" si="163"/>
        <v>-</v>
      </c>
      <c r="C2620" s="41" t="str">
        <f t="shared" ca="1" si="164"/>
        <v>-</v>
      </c>
      <c r="D2620" s="41" t="str">
        <f>IF($F2620="sortie en cours d'année",'Base de données'!$B2620,"-")</f>
        <v>-</v>
      </c>
      <c r="E2620" s="41" t="str">
        <f>IF($H2620="entrée en cours d'année",'Base de données'!$B2620,"-")</f>
        <v>-</v>
      </c>
      <c r="F2620" s="37" t="str">
        <f t="shared" si="161"/>
        <v/>
      </c>
      <c r="G2620" s="37" t="str">
        <f>IF($J2620="mouvement",_xlfn.XLOOKUP('Base de données'!$B2620,$V:$V,$V:$V,0),"")</f>
        <v/>
      </c>
      <c r="H2620" s="37" t="str">
        <f t="shared" si="162"/>
        <v/>
      </c>
      <c r="I2620" s="37" t="str">
        <f>IF($J2620="mouvement",_xlfn.XLOOKUP('Base de données'!$B2620,$K:$K,$K:$K,0),"")</f>
        <v/>
      </c>
      <c r="J2620" s="38" t="str">
        <f>IF(AND(Y2620&lt;&gt;MAX(Y:Y),COUNTIF(K2620:V2620,'Base de données'!$B2620)&gt;0),"mouvement","")</f>
        <v/>
      </c>
      <c r="K2620" s="39" t="str">
        <f>IF(K$1&gt;$AE$1,"-",IFERROR(IF(DATEDIF('Base de données'!$A2620,K$1,"d")&lt;&gt;0,"",'Base de données'!$B2620),""))</f>
        <v/>
      </c>
      <c r="L2620" s="39" t="str">
        <f>IF(L$1&gt;$AE$1,"-",IFERROR(IF(DATEDIF('Base de données'!$A2620,L$1,"d")&lt;&gt;0,"",'Base de données'!$B2620),""))</f>
        <v/>
      </c>
      <c r="M2620" s="39" t="str">
        <f>IF(M$1&gt;$AE$1,"-",IFERROR(IF(DATEDIF('Base de données'!$A2620,M$1,"d")&lt;&gt;0,"",'Base de données'!$B2620),""))</f>
        <v/>
      </c>
      <c r="N2620" s="39" t="str">
        <f>IF(N$1&gt;$AE$1,"-",IFERROR(IF(DATEDIF('Base de données'!$A2620,N$1,"d")&lt;&gt;0,"",'Base de données'!$B2620),""))</f>
        <v/>
      </c>
      <c r="O2620" s="39" t="str">
        <f>IF(O$1&gt;$AE$1,"-",IFERROR(IF(DATEDIF('Base de données'!$A2620,O$1,"d")&lt;&gt;0,"",'Base de données'!$B2620),""))</f>
        <v/>
      </c>
      <c r="P2620" s="39" t="str">
        <f>IF(P$1&gt;$AE$1,"-",IFERROR(IF(DATEDIF('Base de données'!$A2620,P$1,"d")&lt;&gt;0,"",'Base de données'!$B2620),""))</f>
        <v/>
      </c>
      <c r="Q2620" s="39" t="str">
        <f>IF(Q$1&gt;$AE$1,"-",IFERROR(IF(DATEDIF('Base de données'!$A2620,Q$1,"d")&lt;&gt;0,"",'Base de données'!$B2620),""))</f>
        <v/>
      </c>
      <c r="R2620" s="39" t="str">
        <f>IF(R$1&gt;$AE$1,"-",IFERROR(IF(DATEDIF('Base de données'!$A2620,R$1,"d")&lt;&gt;0,"",'Base de données'!$B2620),""))</f>
        <v/>
      </c>
      <c r="S2620" s="39" t="str">
        <f>IF(S$1&gt;$AE$1,"-",IFERROR(IF(DATEDIF('Base de données'!$A2620,S$1,"d")&lt;&gt;0,"",'Base de données'!$B2620),""))</f>
        <v/>
      </c>
      <c r="T2620" s="39" t="str">
        <f>IF(T$1&gt;$AE$1,"-",IFERROR(IF(DATEDIF('Base de données'!$A2620,T$1,"d")&lt;&gt;0,"",'Base de données'!$B2620),""))</f>
        <v>OIXJA</v>
      </c>
      <c r="U2620" s="39" t="str">
        <f>IF(U$1&gt;$AE$1,"-",IFERROR(IF(DATEDIF('Base de données'!$A2620,U$1,"d")&lt;&gt;0,"",'Base de données'!$B2620),""))</f>
        <v/>
      </c>
      <c r="V2620" s="39" t="str">
        <f>IF(V$1&gt;$AE$1,"-",IFERROR(IF(DATEDIF('Base de données'!$A2620,V$1,"d")&lt;&gt;0,"",'Base de données'!$B2620),""))</f>
        <v/>
      </c>
      <c r="W2620" s="34"/>
      <c r="X2620" s="30" t="str">
        <f>'Base de données'!$C2620&amp;" "&amp;'Base de données'!$D2620</f>
        <v>Pichon Bernard</v>
      </c>
      <c r="Y2620" s="31">
        <f>COUNTIF('Base de données'!$B:$B,'Base de données'!$B2620)</f>
        <v>12</v>
      </c>
      <c r="AA2620" s="87" cm="1">
        <f t="array" aca="1" ref="AA2620" ca="1">INDIRECT("'Base de données'!A" &amp; ROW(Y2620))</f>
        <v>45931</v>
      </c>
      <c r="AB2620" s="51" t="str" cm="1">
        <f t="array" aca="1" ref="AB2620" ca="1">INDIRECT("'Base de données'!B" &amp; ROW(Z2620))</f>
        <v>OIXJA</v>
      </c>
    </row>
    <row r="2621" spans="1:28" x14ac:dyDescent="0.3">
      <c r="A2621" s="41" t="str">
        <f ca="1">IF(IF(AND($B2621&lt;&gt;"-",$B2621=$E2621),"Entrée et sortie","-")="Entrée et sortie",'Base de données'!$B2621,"-")</f>
        <v>-</v>
      </c>
      <c r="B2621" s="41" t="str">
        <f t="shared" ca="1" si="163"/>
        <v>-</v>
      </c>
      <c r="C2621" s="41" t="str">
        <f t="shared" ca="1" si="164"/>
        <v>-</v>
      </c>
      <c r="D2621" s="41" t="str">
        <f>IF($F2621="sortie en cours d'année",'Base de données'!$B2621,"-")</f>
        <v>-</v>
      </c>
      <c r="E2621" s="41" t="str">
        <f>IF($H2621="entrée en cours d'année",'Base de données'!$B2621,"-")</f>
        <v>-</v>
      </c>
      <c r="F2621" s="37" t="str">
        <f t="shared" si="161"/>
        <v/>
      </c>
      <c r="G2621" s="37" t="str">
        <f>IF($J2621="mouvement",_xlfn.XLOOKUP('Base de données'!$B2621,$V:$V,$V:$V,0),"")</f>
        <v/>
      </c>
      <c r="H2621" s="37" t="str">
        <f t="shared" si="162"/>
        <v/>
      </c>
      <c r="I2621" s="37" t="str">
        <f>IF($J2621="mouvement",_xlfn.XLOOKUP('Base de données'!$B2621,$K:$K,$K:$K,0),"")</f>
        <v/>
      </c>
      <c r="J2621" s="38" t="str">
        <f>IF(AND(Y2621&lt;&gt;MAX(Y:Y),COUNTIF(K2621:V2621,'Base de données'!$B2621)&gt;0),"mouvement","")</f>
        <v/>
      </c>
      <c r="K2621" s="39" t="str">
        <f>IF(K$1&gt;$AE$1,"-",IFERROR(IF(DATEDIF('Base de données'!$A2621,K$1,"d")&lt;&gt;0,"",'Base de données'!$B2621),""))</f>
        <v/>
      </c>
      <c r="L2621" s="39" t="str">
        <f>IF(L$1&gt;$AE$1,"-",IFERROR(IF(DATEDIF('Base de données'!$A2621,L$1,"d")&lt;&gt;0,"",'Base de données'!$B2621),""))</f>
        <v/>
      </c>
      <c r="M2621" s="39" t="str">
        <f>IF(M$1&gt;$AE$1,"-",IFERROR(IF(DATEDIF('Base de données'!$A2621,M$1,"d")&lt;&gt;0,"",'Base de données'!$B2621),""))</f>
        <v/>
      </c>
      <c r="N2621" s="39" t="str">
        <f>IF(N$1&gt;$AE$1,"-",IFERROR(IF(DATEDIF('Base de données'!$A2621,N$1,"d")&lt;&gt;0,"",'Base de données'!$B2621),""))</f>
        <v/>
      </c>
      <c r="O2621" s="39" t="str">
        <f>IF(O$1&gt;$AE$1,"-",IFERROR(IF(DATEDIF('Base de données'!$A2621,O$1,"d")&lt;&gt;0,"",'Base de données'!$B2621),""))</f>
        <v/>
      </c>
      <c r="P2621" s="39" t="str">
        <f>IF(P$1&gt;$AE$1,"-",IFERROR(IF(DATEDIF('Base de données'!$A2621,P$1,"d")&lt;&gt;0,"",'Base de données'!$B2621),""))</f>
        <v/>
      </c>
      <c r="Q2621" s="39" t="str">
        <f>IF(Q$1&gt;$AE$1,"-",IFERROR(IF(DATEDIF('Base de données'!$A2621,Q$1,"d")&lt;&gt;0,"",'Base de données'!$B2621),""))</f>
        <v/>
      </c>
      <c r="R2621" s="39" t="str">
        <f>IF(R$1&gt;$AE$1,"-",IFERROR(IF(DATEDIF('Base de données'!$A2621,R$1,"d")&lt;&gt;0,"",'Base de données'!$B2621),""))</f>
        <v/>
      </c>
      <c r="S2621" s="39" t="str">
        <f>IF(S$1&gt;$AE$1,"-",IFERROR(IF(DATEDIF('Base de données'!$A2621,S$1,"d")&lt;&gt;0,"",'Base de données'!$B2621),""))</f>
        <v/>
      </c>
      <c r="T2621" s="39" t="str">
        <f>IF(T$1&gt;$AE$1,"-",IFERROR(IF(DATEDIF('Base de données'!$A2621,T$1,"d")&lt;&gt;0,"",'Base de données'!$B2621),""))</f>
        <v>4GZ42</v>
      </c>
      <c r="U2621" s="39" t="str">
        <f>IF(U$1&gt;$AE$1,"-",IFERROR(IF(DATEDIF('Base de données'!$A2621,U$1,"d")&lt;&gt;0,"",'Base de données'!$B2621),""))</f>
        <v/>
      </c>
      <c r="V2621" s="39" t="str">
        <f>IF(V$1&gt;$AE$1,"-",IFERROR(IF(DATEDIF('Base de données'!$A2621,V$1,"d")&lt;&gt;0,"",'Base de données'!$B2621),""))</f>
        <v/>
      </c>
      <c r="W2621" s="34"/>
      <c r="X2621" s="30" t="str">
        <f>'Base de données'!$C2621&amp;" "&amp;'Base de données'!$D2621</f>
        <v>Ledoux Jules</v>
      </c>
      <c r="Y2621" s="31">
        <f>COUNTIF('Base de données'!$B:$B,'Base de données'!$B2621)</f>
        <v>12</v>
      </c>
      <c r="AA2621" s="87" cm="1">
        <f t="array" aca="1" ref="AA2621" ca="1">INDIRECT("'Base de données'!A" &amp; ROW(Y2621))</f>
        <v>45931</v>
      </c>
      <c r="AB2621" s="51" t="str" cm="1">
        <f t="array" aca="1" ref="AB2621" ca="1">INDIRECT("'Base de données'!B" &amp; ROW(Z2621))</f>
        <v>4GZ42</v>
      </c>
    </row>
    <row r="2622" spans="1:28" x14ac:dyDescent="0.3">
      <c r="A2622" s="41" t="str">
        <f ca="1">IF(IF(AND($B2622&lt;&gt;"-",$B2622=$E2622),"Entrée et sortie","-")="Entrée et sortie",'Base de données'!$B2622,"-")</f>
        <v>-</v>
      </c>
      <c r="B2622" s="41" t="str">
        <f t="shared" ca="1" si="163"/>
        <v>-</v>
      </c>
      <c r="C2622" s="41" t="str">
        <f t="shared" ca="1" si="164"/>
        <v>-</v>
      </c>
      <c r="D2622" s="41" t="str">
        <f>IF($F2622="sortie en cours d'année",'Base de données'!$B2622,"-")</f>
        <v>-</v>
      </c>
      <c r="E2622" s="41" t="str">
        <f>IF($H2622="entrée en cours d'année",'Base de données'!$B2622,"-")</f>
        <v>-</v>
      </c>
      <c r="F2622" s="37" t="str">
        <f t="shared" si="161"/>
        <v/>
      </c>
      <c r="G2622" s="37" t="str">
        <f>IF($J2622="mouvement",_xlfn.XLOOKUP('Base de données'!$B2622,$V:$V,$V:$V,0),"")</f>
        <v/>
      </c>
      <c r="H2622" s="37" t="str">
        <f t="shared" si="162"/>
        <v/>
      </c>
      <c r="I2622" s="37" t="str">
        <f>IF($J2622="mouvement",_xlfn.XLOOKUP('Base de données'!$B2622,$K:$K,$K:$K,0),"")</f>
        <v/>
      </c>
      <c r="J2622" s="38" t="str">
        <f>IF(AND(Y2622&lt;&gt;MAX(Y:Y),COUNTIF(K2622:V2622,'Base de données'!$B2622)&gt;0),"mouvement","")</f>
        <v/>
      </c>
      <c r="K2622" s="39" t="str">
        <f>IF(K$1&gt;$AE$1,"-",IFERROR(IF(DATEDIF('Base de données'!$A2622,K$1,"d")&lt;&gt;0,"",'Base de données'!$B2622),""))</f>
        <v/>
      </c>
      <c r="L2622" s="39" t="str">
        <f>IF(L$1&gt;$AE$1,"-",IFERROR(IF(DATEDIF('Base de données'!$A2622,L$1,"d")&lt;&gt;0,"",'Base de données'!$B2622),""))</f>
        <v/>
      </c>
      <c r="M2622" s="39" t="str">
        <f>IF(M$1&gt;$AE$1,"-",IFERROR(IF(DATEDIF('Base de données'!$A2622,M$1,"d")&lt;&gt;0,"",'Base de données'!$B2622),""))</f>
        <v/>
      </c>
      <c r="N2622" s="39" t="str">
        <f>IF(N$1&gt;$AE$1,"-",IFERROR(IF(DATEDIF('Base de données'!$A2622,N$1,"d")&lt;&gt;0,"",'Base de données'!$B2622),""))</f>
        <v/>
      </c>
      <c r="O2622" s="39" t="str">
        <f>IF(O$1&gt;$AE$1,"-",IFERROR(IF(DATEDIF('Base de données'!$A2622,O$1,"d")&lt;&gt;0,"",'Base de données'!$B2622),""))</f>
        <v/>
      </c>
      <c r="P2622" s="39" t="str">
        <f>IF(P$1&gt;$AE$1,"-",IFERROR(IF(DATEDIF('Base de données'!$A2622,P$1,"d")&lt;&gt;0,"",'Base de données'!$B2622),""))</f>
        <v/>
      </c>
      <c r="Q2622" s="39" t="str">
        <f>IF(Q$1&gt;$AE$1,"-",IFERROR(IF(DATEDIF('Base de données'!$A2622,Q$1,"d")&lt;&gt;0,"",'Base de données'!$B2622),""))</f>
        <v/>
      </c>
      <c r="R2622" s="39" t="str">
        <f>IF(R$1&gt;$AE$1,"-",IFERROR(IF(DATEDIF('Base de données'!$A2622,R$1,"d")&lt;&gt;0,"",'Base de données'!$B2622),""))</f>
        <v/>
      </c>
      <c r="S2622" s="39" t="str">
        <f>IF(S$1&gt;$AE$1,"-",IFERROR(IF(DATEDIF('Base de données'!$A2622,S$1,"d")&lt;&gt;0,"",'Base de données'!$B2622),""))</f>
        <v/>
      </c>
      <c r="T2622" s="39" t="str">
        <f>IF(T$1&gt;$AE$1,"-",IFERROR(IF(DATEDIF('Base de données'!$A2622,T$1,"d")&lt;&gt;0,"",'Base de données'!$B2622),""))</f>
        <v>53NY9</v>
      </c>
      <c r="U2622" s="39" t="str">
        <f>IF(U$1&gt;$AE$1,"-",IFERROR(IF(DATEDIF('Base de données'!$A2622,U$1,"d")&lt;&gt;0,"",'Base de données'!$B2622),""))</f>
        <v/>
      </c>
      <c r="V2622" s="39" t="str">
        <f>IF(V$1&gt;$AE$1,"-",IFERROR(IF(DATEDIF('Base de données'!$A2622,V$1,"d")&lt;&gt;0,"",'Base de données'!$B2622),""))</f>
        <v/>
      </c>
      <c r="W2622" s="34"/>
      <c r="X2622" s="30" t="str">
        <f>'Base de données'!$C2622&amp;" "&amp;'Base de données'!$D2622</f>
        <v>Salmon Guillaume</v>
      </c>
      <c r="Y2622" s="31">
        <f>COUNTIF('Base de données'!$B:$B,'Base de données'!$B2622)</f>
        <v>12</v>
      </c>
      <c r="AA2622" s="87" cm="1">
        <f t="array" aca="1" ref="AA2622" ca="1">INDIRECT("'Base de données'!A" &amp; ROW(Y2622))</f>
        <v>45931</v>
      </c>
      <c r="AB2622" s="51" t="str" cm="1">
        <f t="array" aca="1" ref="AB2622" ca="1">INDIRECT("'Base de données'!B" &amp; ROW(Z2622))</f>
        <v>53NY9</v>
      </c>
    </row>
    <row r="2623" spans="1:28" x14ac:dyDescent="0.3">
      <c r="A2623" s="41" t="str">
        <f ca="1">IF(IF(AND($B2623&lt;&gt;"-",$B2623=$E2623),"Entrée et sortie","-")="Entrée et sortie",'Base de données'!$B2623,"-")</f>
        <v>-</v>
      </c>
      <c r="B2623" s="41" t="str">
        <f t="shared" ca="1" si="163"/>
        <v>-</v>
      </c>
      <c r="C2623" s="41" t="str">
        <f t="shared" ca="1" si="164"/>
        <v>-</v>
      </c>
      <c r="D2623" s="41" t="str">
        <f>IF($F2623="sortie en cours d'année",'Base de données'!$B2623,"-")</f>
        <v>-</v>
      </c>
      <c r="E2623" s="41" t="str">
        <f>IF($H2623="entrée en cours d'année",'Base de données'!$B2623,"-")</f>
        <v>-</v>
      </c>
      <c r="F2623" s="37" t="str">
        <f t="shared" si="161"/>
        <v/>
      </c>
      <c r="G2623" s="37" t="str">
        <f>IF($J2623="mouvement",_xlfn.XLOOKUP('Base de données'!$B2623,$V:$V,$V:$V,0),"")</f>
        <v/>
      </c>
      <c r="H2623" s="37" t="str">
        <f t="shared" si="162"/>
        <v/>
      </c>
      <c r="I2623" s="37" t="str">
        <f>IF($J2623="mouvement",_xlfn.XLOOKUP('Base de données'!$B2623,$K:$K,$K:$K,0),"")</f>
        <v/>
      </c>
      <c r="J2623" s="38" t="str">
        <f>IF(AND(Y2623&lt;&gt;MAX(Y:Y),COUNTIF(K2623:V2623,'Base de données'!$B2623)&gt;0),"mouvement","")</f>
        <v/>
      </c>
      <c r="K2623" s="39" t="str">
        <f>IF(K$1&gt;$AE$1,"-",IFERROR(IF(DATEDIF('Base de données'!$A2623,K$1,"d")&lt;&gt;0,"",'Base de données'!$B2623),""))</f>
        <v/>
      </c>
      <c r="L2623" s="39" t="str">
        <f>IF(L$1&gt;$AE$1,"-",IFERROR(IF(DATEDIF('Base de données'!$A2623,L$1,"d")&lt;&gt;0,"",'Base de données'!$B2623),""))</f>
        <v/>
      </c>
      <c r="M2623" s="39" t="str">
        <f>IF(M$1&gt;$AE$1,"-",IFERROR(IF(DATEDIF('Base de données'!$A2623,M$1,"d")&lt;&gt;0,"",'Base de données'!$B2623),""))</f>
        <v/>
      </c>
      <c r="N2623" s="39" t="str">
        <f>IF(N$1&gt;$AE$1,"-",IFERROR(IF(DATEDIF('Base de données'!$A2623,N$1,"d")&lt;&gt;0,"",'Base de données'!$B2623),""))</f>
        <v/>
      </c>
      <c r="O2623" s="39" t="str">
        <f>IF(O$1&gt;$AE$1,"-",IFERROR(IF(DATEDIF('Base de données'!$A2623,O$1,"d")&lt;&gt;0,"",'Base de données'!$B2623),""))</f>
        <v/>
      </c>
      <c r="P2623" s="39" t="str">
        <f>IF(P$1&gt;$AE$1,"-",IFERROR(IF(DATEDIF('Base de données'!$A2623,P$1,"d")&lt;&gt;0,"",'Base de données'!$B2623),""))</f>
        <v/>
      </c>
      <c r="Q2623" s="39" t="str">
        <f>IF(Q$1&gt;$AE$1,"-",IFERROR(IF(DATEDIF('Base de données'!$A2623,Q$1,"d")&lt;&gt;0,"",'Base de données'!$B2623),""))</f>
        <v/>
      </c>
      <c r="R2623" s="39" t="str">
        <f>IF(R$1&gt;$AE$1,"-",IFERROR(IF(DATEDIF('Base de données'!$A2623,R$1,"d")&lt;&gt;0,"",'Base de données'!$B2623),""))</f>
        <v/>
      </c>
      <c r="S2623" s="39" t="str">
        <f>IF(S$1&gt;$AE$1,"-",IFERROR(IF(DATEDIF('Base de données'!$A2623,S$1,"d")&lt;&gt;0,"",'Base de données'!$B2623),""))</f>
        <v/>
      </c>
      <c r="T2623" s="39" t="str">
        <f>IF(T$1&gt;$AE$1,"-",IFERROR(IF(DATEDIF('Base de données'!$A2623,T$1,"d")&lt;&gt;0,"",'Base de données'!$B2623),""))</f>
        <v>CHYQ5</v>
      </c>
      <c r="U2623" s="39" t="str">
        <f>IF(U$1&gt;$AE$1,"-",IFERROR(IF(DATEDIF('Base de données'!$A2623,U$1,"d")&lt;&gt;0,"",'Base de données'!$B2623),""))</f>
        <v/>
      </c>
      <c r="V2623" s="39" t="str">
        <f>IF(V$1&gt;$AE$1,"-",IFERROR(IF(DATEDIF('Base de données'!$A2623,V$1,"d")&lt;&gt;0,"",'Base de données'!$B2623),""))</f>
        <v/>
      </c>
      <c r="W2623" s="34"/>
      <c r="X2623" s="30" t="str">
        <f>'Base de données'!$C2623&amp;" "&amp;'Base de données'!$D2623</f>
        <v>Camus Isaac</v>
      </c>
      <c r="Y2623" s="31">
        <f>COUNTIF('Base de données'!$B:$B,'Base de données'!$B2623)</f>
        <v>12</v>
      </c>
      <c r="AA2623" s="87" cm="1">
        <f t="array" aca="1" ref="AA2623" ca="1">INDIRECT("'Base de données'!A" &amp; ROW(Y2623))</f>
        <v>45931</v>
      </c>
      <c r="AB2623" s="51" t="str" cm="1">
        <f t="array" aca="1" ref="AB2623" ca="1">INDIRECT("'Base de données'!B" &amp; ROW(Z2623))</f>
        <v>CHYQ5</v>
      </c>
    </row>
    <row r="2624" spans="1:28" x14ac:dyDescent="0.3">
      <c r="A2624" s="41" t="str">
        <f ca="1">IF(IF(AND($B2624&lt;&gt;"-",$B2624=$E2624),"Entrée et sortie","-")="Entrée et sortie",'Base de données'!$B2624,"-")</f>
        <v>-</v>
      </c>
      <c r="B2624" s="41" t="str">
        <f t="shared" ca="1" si="163"/>
        <v>-</v>
      </c>
      <c r="C2624" s="41" t="str">
        <f t="shared" ca="1" si="164"/>
        <v>-</v>
      </c>
      <c r="D2624" s="41" t="str">
        <f>IF($F2624="sortie en cours d'année",'Base de données'!$B2624,"-")</f>
        <v>-</v>
      </c>
      <c r="E2624" s="41" t="str">
        <f>IF($H2624="entrée en cours d'année",'Base de données'!$B2624,"-")</f>
        <v>-</v>
      </c>
      <c r="F2624" s="37" t="str">
        <f t="shared" si="161"/>
        <v/>
      </c>
      <c r="G2624" s="37" t="str">
        <f>IF($J2624="mouvement",_xlfn.XLOOKUP('Base de données'!$B2624,$V:$V,$V:$V,0),"")</f>
        <v/>
      </c>
      <c r="H2624" s="37" t="str">
        <f t="shared" si="162"/>
        <v/>
      </c>
      <c r="I2624" s="37" t="str">
        <f>IF($J2624="mouvement",_xlfn.XLOOKUP('Base de données'!$B2624,$K:$K,$K:$K,0),"")</f>
        <v/>
      </c>
      <c r="J2624" s="38" t="str">
        <f>IF(AND(Y2624&lt;&gt;MAX(Y:Y),COUNTIF(K2624:V2624,'Base de données'!$B2624)&gt;0),"mouvement","")</f>
        <v/>
      </c>
      <c r="K2624" s="39" t="str">
        <f>IF(K$1&gt;$AE$1,"-",IFERROR(IF(DATEDIF('Base de données'!$A2624,K$1,"d")&lt;&gt;0,"",'Base de données'!$B2624),""))</f>
        <v/>
      </c>
      <c r="L2624" s="39" t="str">
        <f>IF(L$1&gt;$AE$1,"-",IFERROR(IF(DATEDIF('Base de données'!$A2624,L$1,"d")&lt;&gt;0,"",'Base de données'!$B2624),""))</f>
        <v/>
      </c>
      <c r="M2624" s="39" t="str">
        <f>IF(M$1&gt;$AE$1,"-",IFERROR(IF(DATEDIF('Base de données'!$A2624,M$1,"d")&lt;&gt;0,"",'Base de données'!$B2624),""))</f>
        <v/>
      </c>
      <c r="N2624" s="39" t="str">
        <f>IF(N$1&gt;$AE$1,"-",IFERROR(IF(DATEDIF('Base de données'!$A2624,N$1,"d")&lt;&gt;0,"",'Base de données'!$B2624),""))</f>
        <v/>
      </c>
      <c r="O2624" s="39" t="str">
        <f>IF(O$1&gt;$AE$1,"-",IFERROR(IF(DATEDIF('Base de données'!$A2624,O$1,"d")&lt;&gt;0,"",'Base de données'!$B2624),""))</f>
        <v/>
      </c>
      <c r="P2624" s="39" t="str">
        <f>IF(P$1&gt;$AE$1,"-",IFERROR(IF(DATEDIF('Base de données'!$A2624,P$1,"d")&lt;&gt;0,"",'Base de données'!$B2624),""))</f>
        <v/>
      </c>
      <c r="Q2624" s="39" t="str">
        <f>IF(Q$1&gt;$AE$1,"-",IFERROR(IF(DATEDIF('Base de données'!$A2624,Q$1,"d")&lt;&gt;0,"",'Base de données'!$B2624),""))</f>
        <v/>
      </c>
      <c r="R2624" s="39" t="str">
        <f>IF(R$1&gt;$AE$1,"-",IFERROR(IF(DATEDIF('Base de données'!$A2624,R$1,"d")&lt;&gt;0,"",'Base de données'!$B2624),""))</f>
        <v/>
      </c>
      <c r="S2624" s="39" t="str">
        <f>IF(S$1&gt;$AE$1,"-",IFERROR(IF(DATEDIF('Base de données'!$A2624,S$1,"d")&lt;&gt;0,"",'Base de données'!$B2624),""))</f>
        <v/>
      </c>
      <c r="T2624" s="39" t="str">
        <f>IF(T$1&gt;$AE$1,"-",IFERROR(IF(DATEDIF('Base de données'!$A2624,T$1,"d")&lt;&gt;0,"",'Base de données'!$B2624),""))</f>
        <v>8E9LF</v>
      </c>
      <c r="U2624" s="39" t="str">
        <f>IF(U$1&gt;$AE$1,"-",IFERROR(IF(DATEDIF('Base de données'!$A2624,U$1,"d")&lt;&gt;0,"",'Base de données'!$B2624),""))</f>
        <v/>
      </c>
      <c r="V2624" s="39" t="str">
        <f>IF(V$1&gt;$AE$1,"-",IFERROR(IF(DATEDIF('Base de données'!$A2624,V$1,"d")&lt;&gt;0,"",'Base de données'!$B2624),""))</f>
        <v/>
      </c>
      <c r="W2624" s="34"/>
      <c r="X2624" s="30" t="str">
        <f>'Base de données'!$C2624&amp;" "&amp;'Base de données'!$D2624</f>
        <v>Baron Marcelle</v>
      </c>
      <c r="Y2624" s="31">
        <f>COUNTIF('Base de données'!$B:$B,'Base de données'!$B2624)</f>
        <v>12</v>
      </c>
      <c r="AA2624" s="87" cm="1">
        <f t="array" aca="1" ref="AA2624" ca="1">INDIRECT("'Base de données'!A" &amp; ROW(Y2624))</f>
        <v>45931</v>
      </c>
      <c r="AB2624" s="51" t="str" cm="1">
        <f t="array" aca="1" ref="AB2624" ca="1">INDIRECT("'Base de données'!B" &amp; ROW(Z2624))</f>
        <v>8E9LF</v>
      </c>
    </row>
    <row r="2625" spans="1:28" x14ac:dyDescent="0.3">
      <c r="A2625" s="41" t="str">
        <f ca="1">IF(IF(AND($B2625&lt;&gt;"-",$B2625=$E2625),"Entrée et sortie","-")="Entrée et sortie",'Base de données'!$B2625,"-")</f>
        <v>-</v>
      </c>
      <c r="B2625" s="41" t="str">
        <f t="shared" ca="1" si="163"/>
        <v>-</v>
      </c>
      <c r="C2625" s="41" t="str">
        <f t="shared" ca="1" si="164"/>
        <v>-</v>
      </c>
      <c r="D2625" s="41" t="str">
        <f>IF($F2625="sortie en cours d'année",'Base de données'!$B2625,"-")</f>
        <v>-</v>
      </c>
      <c r="E2625" s="41" t="str">
        <f>IF($H2625="entrée en cours d'année",'Base de données'!$B2625,"-")</f>
        <v>-</v>
      </c>
      <c r="F2625" s="37" t="str">
        <f t="shared" si="161"/>
        <v/>
      </c>
      <c r="G2625" s="37" t="str">
        <f>IF($J2625="mouvement",_xlfn.XLOOKUP('Base de données'!$B2625,$V:$V,$V:$V,0),"")</f>
        <v/>
      </c>
      <c r="H2625" s="37" t="str">
        <f t="shared" si="162"/>
        <v/>
      </c>
      <c r="I2625" s="37" t="str">
        <f>IF($J2625="mouvement",_xlfn.XLOOKUP('Base de données'!$B2625,$K:$K,$K:$K,0),"")</f>
        <v/>
      </c>
      <c r="J2625" s="38" t="str">
        <f>IF(AND(Y2625&lt;&gt;MAX(Y:Y),COUNTIF(K2625:V2625,'Base de données'!$B2625)&gt;0),"mouvement","")</f>
        <v/>
      </c>
      <c r="K2625" s="39" t="str">
        <f>IF(K$1&gt;$AE$1,"-",IFERROR(IF(DATEDIF('Base de données'!$A2625,K$1,"d")&lt;&gt;0,"",'Base de données'!$B2625),""))</f>
        <v/>
      </c>
      <c r="L2625" s="39" t="str">
        <f>IF(L$1&gt;$AE$1,"-",IFERROR(IF(DATEDIF('Base de données'!$A2625,L$1,"d")&lt;&gt;0,"",'Base de données'!$B2625),""))</f>
        <v/>
      </c>
      <c r="M2625" s="39" t="str">
        <f>IF(M$1&gt;$AE$1,"-",IFERROR(IF(DATEDIF('Base de données'!$A2625,M$1,"d")&lt;&gt;0,"",'Base de données'!$B2625),""))</f>
        <v/>
      </c>
      <c r="N2625" s="39" t="str">
        <f>IF(N$1&gt;$AE$1,"-",IFERROR(IF(DATEDIF('Base de données'!$A2625,N$1,"d")&lt;&gt;0,"",'Base de données'!$B2625),""))</f>
        <v/>
      </c>
      <c r="O2625" s="39" t="str">
        <f>IF(O$1&gt;$AE$1,"-",IFERROR(IF(DATEDIF('Base de données'!$A2625,O$1,"d")&lt;&gt;0,"",'Base de données'!$B2625),""))</f>
        <v/>
      </c>
      <c r="P2625" s="39" t="str">
        <f>IF(P$1&gt;$AE$1,"-",IFERROR(IF(DATEDIF('Base de données'!$A2625,P$1,"d")&lt;&gt;0,"",'Base de données'!$B2625),""))</f>
        <v/>
      </c>
      <c r="Q2625" s="39" t="str">
        <f>IF(Q$1&gt;$AE$1,"-",IFERROR(IF(DATEDIF('Base de données'!$A2625,Q$1,"d")&lt;&gt;0,"",'Base de données'!$B2625),""))</f>
        <v/>
      </c>
      <c r="R2625" s="39" t="str">
        <f>IF(R$1&gt;$AE$1,"-",IFERROR(IF(DATEDIF('Base de données'!$A2625,R$1,"d")&lt;&gt;0,"",'Base de données'!$B2625),""))</f>
        <v/>
      </c>
      <c r="S2625" s="39" t="str">
        <f>IF(S$1&gt;$AE$1,"-",IFERROR(IF(DATEDIF('Base de données'!$A2625,S$1,"d")&lt;&gt;0,"",'Base de données'!$B2625),""))</f>
        <v/>
      </c>
      <c r="T2625" s="39" t="str">
        <f>IF(T$1&gt;$AE$1,"-",IFERROR(IF(DATEDIF('Base de données'!$A2625,T$1,"d")&lt;&gt;0,"",'Base de données'!$B2625),""))</f>
        <v>M5OQN</v>
      </c>
      <c r="U2625" s="39" t="str">
        <f>IF(U$1&gt;$AE$1,"-",IFERROR(IF(DATEDIF('Base de données'!$A2625,U$1,"d")&lt;&gt;0,"",'Base de données'!$B2625),""))</f>
        <v/>
      </c>
      <c r="V2625" s="39" t="str">
        <f>IF(V$1&gt;$AE$1,"-",IFERROR(IF(DATEDIF('Base de données'!$A2625,V$1,"d")&lt;&gt;0,"",'Base de données'!$B2625),""))</f>
        <v/>
      </c>
      <c r="W2625" s="34"/>
      <c r="X2625" s="30" t="str">
        <f>'Base de données'!$C2625&amp;" "&amp;'Base de données'!$D2625</f>
        <v>Courtois Marcel</v>
      </c>
      <c r="Y2625" s="31">
        <f>COUNTIF('Base de données'!$B:$B,'Base de données'!$B2625)</f>
        <v>12</v>
      </c>
      <c r="AA2625" s="87" cm="1">
        <f t="array" aca="1" ref="AA2625" ca="1">INDIRECT("'Base de données'!A" &amp; ROW(Y2625))</f>
        <v>45931</v>
      </c>
      <c r="AB2625" s="51" t="str" cm="1">
        <f t="array" aca="1" ref="AB2625" ca="1">INDIRECT("'Base de données'!B" &amp; ROW(Z2625))</f>
        <v>M5OQN</v>
      </c>
    </row>
    <row r="2626" spans="1:28" x14ac:dyDescent="0.3">
      <c r="A2626" s="41" t="str">
        <f ca="1">IF(IF(AND($B2626&lt;&gt;"-",$B2626=$E2626),"Entrée et sortie","-")="Entrée et sortie",'Base de données'!$B2626,"-")</f>
        <v>-</v>
      </c>
      <c r="B2626" s="41" t="str">
        <f t="shared" ca="1" si="163"/>
        <v>-</v>
      </c>
      <c r="C2626" s="41" t="str">
        <f t="shared" ca="1" si="164"/>
        <v>-</v>
      </c>
      <c r="D2626" s="41" t="str">
        <f>IF($F2626="sortie en cours d'année",'Base de données'!$B2626,"-")</f>
        <v>-</v>
      </c>
      <c r="E2626" s="41" t="str">
        <f>IF($H2626="entrée en cours d'année",'Base de données'!$B2626,"-")</f>
        <v>-</v>
      </c>
      <c r="F2626" s="37" t="str">
        <f t="shared" ref="F2626:F2689" si="165">IF(AND(G2626=0,J2626="mouvement"),"sortie en cours d'année","")</f>
        <v/>
      </c>
      <c r="G2626" s="37" t="str">
        <f>IF($J2626="mouvement",_xlfn.XLOOKUP('Base de données'!$B2626,$V:$V,$V:$V,0),"")</f>
        <v/>
      </c>
      <c r="H2626" s="37" t="str">
        <f t="shared" ref="H2626:H2689" si="166">IF(AND(I2626=0,J2626="mouvement"),"entrée en cours d'année","")</f>
        <v/>
      </c>
      <c r="I2626" s="37" t="str">
        <f>IF($J2626="mouvement",_xlfn.XLOOKUP('Base de données'!$B2626,$K:$K,$K:$K,0),"")</f>
        <v/>
      </c>
      <c r="J2626" s="38" t="str">
        <f>IF(AND(Y2626&lt;&gt;MAX(Y:Y),COUNTIF(K2626:V2626,'Base de données'!$B2626)&gt;0),"mouvement","")</f>
        <v/>
      </c>
      <c r="K2626" s="39" t="str">
        <f>IF(K$1&gt;$AE$1,"-",IFERROR(IF(DATEDIF('Base de données'!$A2626,K$1,"d")&lt;&gt;0,"",'Base de données'!$B2626),""))</f>
        <v/>
      </c>
      <c r="L2626" s="39" t="str">
        <f>IF(L$1&gt;$AE$1,"-",IFERROR(IF(DATEDIF('Base de données'!$A2626,L$1,"d")&lt;&gt;0,"",'Base de données'!$B2626),""))</f>
        <v/>
      </c>
      <c r="M2626" s="39" t="str">
        <f>IF(M$1&gt;$AE$1,"-",IFERROR(IF(DATEDIF('Base de données'!$A2626,M$1,"d")&lt;&gt;0,"",'Base de données'!$B2626),""))</f>
        <v/>
      </c>
      <c r="N2626" s="39" t="str">
        <f>IF(N$1&gt;$AE$1,"-",IFERROR(IF(DATEDIF('Base de données'!$A2626,N$1,"d")&lt;&gt;0,"",'Base de données'!$B2626),""))</f>
        <v/>
      </c>
      <c r="O2626" s="39" t="str">
        <f>IF(O$1&gt;$AE$1,"-",IFERROR(IF(DATEDIF('Base de données'!$A2626,O$1,"d")&lt;&gt;0,"",'Base de données'!$B2626),""))</f>
        <v/>
      </c>
      <c r="P2626" s="39" t="str">
        <f>IF(P$1&gt;$AE$1,"-",IFERROR(IF(DATEDIF('Base de données'!$A2626,P$1,"d")&lt;&gt;0,"",'Base de données'!$B2626),""))</f>
        <v/>
      </c>
      <c r="Q2626" s="39" t="str">
        <f>IF(Q$1&gt;$AE$1,"-",IFERROR(IF(DATEDIF('Base de données'!$A2626,Q$1,"d")&lt;&gt;0,"",'Base de données'!$B2626),""))</f>
        <v/>
      </c>
      <c r="R2626" s="39" t="str">
        <f>IF(R$1&gt;$AE$1,"-",IFERROR(IF(DATEDIF('Base de données'!$A2626,R$1,"d")&lt;&gt;0,"",'Base de données'!$B2626),""))</f>
        <v/>
      </c>
      <c r="S2626" s="39" t="str">
        <f>IF(S$1&gt;$AE$1,"-",IFERROR(IF(DATEDIF('Base de données'!$A2626,S$1,"d")&lt;&gt;0,"",'Base de données'!$B2626),""))</f>
        <v/>
      </c>
      <c r="T2626" s="39" t="str">
        <f>IF(T$1&gt;$AE$1,"-",IFERROR(IF(DATEDIF('Base de données'!$A2626,T$1,"d")&lt;&gt;0,"",'Base de données'!$B2626),""))</f>
        <v>FOPU8</v>
      </c>
      <c r="U2626" s="39" t="str">
        <f>IF(U$1&gt;$AE$1,"-",IFERROR(IF(DATEDIF('Base de données'!$A2626,U$1,"d")&lt;&gt;0,"",'Base de données'!$B2626),""))</f>
        <v/>
      </c>
      <c r="V2626" s="39" t="str">
        <f>IF(V$1&gt;$AE$1,"-",IFERROR(IF(DATEDIF('Base de données'!$A2626,V$1,"d")&lt;&gt;0,"",'Base de données'!$B2626),""))</f>
        <v/>
      </c>
      <c r="W2626" s="34"/>
      <c r="X2626" s="30" t="str">
        <f>'Base de données'!$C2626&amp;" "&amp;'Base de données'!$D2626</f>
        <v>Boulay Pierre</v>
      </c>
      <c r="Y2626" s="31">
        <f>COUNTIF('Base de données'!$B:$B,'Base de données'!$B2626)</f>
        <v>12</v>
      </c>
      <c r="AA2626" s="87" cm="1">
        <f t="array" aca="1" ref="AA2626" ca="1">INDIRECT("'Base de données'!A" &amp; ROW(Y2626))</f>
        <v>45931</v>
      </c>
      <c r="AB2626" s="51" t="str" cm="1">
        <f t="array" aca="1" ref="AB2626" ca="1">INDIRECT("'Base de données'!B" &amp; ROW(Z2626))</f>
        <v>FOPU8</v>
      </c>
    </row>
    <row r="2627" spans="1:28" x14ac:dyDescent="0.3">
      <c r="A2627" s="41" t="str">
        <f ca="1">IF(IF(AND($B2627&lt;&gt;"-",$B2627=$E2627),"Entrée et sortie","-")="Entrée et sortie",'Base de données'!$B2627,"-")</f>
        <v>-</v>
      </c>
      <c r="B2627" s="41" t="str">
        <f t="shared" ref="B2627:B2690" ca="1" si="167">_xlfn.XLOOKUP($AB2627,$D:$D,$C:$C,"-",0,-1)</f>
        <v>-</v>
      </c>
      <c r="C2627" s="41" t="str">
        <f t="shared" ref="C2627:C2690" ca="1" si="168">IF($AA2627&lt;&gt;$AE$1,$D2627,"-")</f>
        <v>-</v>
      </c>
      <c r="D2627" s="41" t="str">
        <f>IF($F2627="sortie en cours d'année",'Base de données'!$B2627,"-")</f>
        <v>-</v>
      </c>
      <c r="E2627" s="41" t="str">
        <f>IF($H2627="entrée en cours d'année",'Base de données'!$B2627,"-")</f>
        <v>-</v>
      </c>
      <c r="F2627" s="37" t="str">
        <f t="shared" si="165"/>
        <v/>
      </c>
      <c r="G2627" s="37" t="str">
        <f>IF($J2627="mouvement",_xlfn.XLOOKUP('Base de données'!$B2627,$V:$V,$V:$V,0),"")</f>
        <v/>
      </c>
      <c r="H2627" s="37" t="str">
        <f t="shared" si="166"/>
        <v/>
      </c>
      <c r="I2627" s="37" t="str">
        <f>IF($J2627="mouvement",_xlfn.XLOOKUP('Base de données'!$B2627,$K:$K,$K:$K,0),"")</f>
        <v/>
      </c>
      <c r="J2627" s="38" t="str">
        <f>IF(AND(Y2627&lt;&gt;MAX(Y:Y),COUNTIF(K2627:V2627,'Base de données'!$B2627)&gt;0),"mouvement","")</f>
        <v/>
      </c>
      <c r="K2627" s="39" t="str">
        <f>IF(K$1&gt;$AE$1,"-",IFERROR(IF(DATEDIF('Base de données'!$A2627,K$1,"d")&lt;&gt;0,"",'Base de données'!$B2627),""))</f>
        <v/>
      </c>
      <c r="L2627" s="39" t="str">
        <f>IF(L$1&gt;$AE$1,"-",IFERROR(IF(DATEDIF('Base de données'!$A2627,L$1,"d")&lt;&gt;0,"",'Base de données'!$B2627),""))</f>
        <v/>
      </c>
      <c r="M2627" s="39" t="str">
        <f>IF(M$1&gt;$AE$1,"-",IFERROR(IF(DATEDIF('Base de données'!$A2627,M$1,"d")&lt;&gt;0,"",'Base de données'!$B2627),""))</f>
        <v/>
      </c>
      <c r="N2627" s="39" t="str">
        <f>IF(N$1&gt;$AE$1,"-",IFERROR(IF(DATEDIF('Base de données'!$A2627,N$1,"d")&lt;&gt;0,"",'Base de données'!$B2627),""))</f>
        <v/>
      </c>
      <c r="O2627" s="39" t="str">
        <f>IF(O$1&gt;$AE$1,"-",IFERROR(IF(DATEDIF('Base de données'!$A2627,O$1,"d")&lt;&gt;0,"",'Base de données'!$B2627),""))</f>
        <v/>
      </c>
      <c r="P2627" s="39" t="str">
        <f>IF(P$1&gt;$AE$1,"-",IFERROR(IF(DATEDIF('Base de données'!$A2627,P$1,"d")&lt;&gt;0,"",'Base de données'!$B2627),""))</f>
        <v/>
      </c>
      <c r="Q2627" s="39" t="str">
        <f>IF(Q$1&gt;$AE$1,"-",IFERROR(IF(DATEDIF('Base de données'!$A2627,Q$1,"d")&lt;&gt;0,"",'Base de données'!$B2627),""))</f>
        <v/>
      </c>
      <c r="R2627" s="39" t="str">
        <f>IF(R$1&gt;$AE$1,"-",IFERROR(IF(DATEDIF('Base de données'!$A2627,R$1,"d")&lt;&gt;0,"",'Base de données'!$B2627),""))</f>
        <v/>
      </c>
      <c r="S2627" s="39" t="str">
        <f>IF(S$1&gt;$AE$1,"-",IFERROR(IF(DATEDIF('Base de données'!$A2627,S$1,"d")&lt;&gt;0,"",'Base de données'!$B2627),""))</f>
        <v/>
      </c>
      <c r="T2627" s="39" t="str">
        <f>IF(T$1&gt;$AE$1,"-",IFERROR(IF(DATEDIF('Base de données'!$A2627,T$1,"d")&lt;&gt;0,"",'Base de données'!$B2627),""))</f>
        <v>7JO19</v>
      </c>
      <c r="U2627" s="39" t="str">
        <f>IF(U$1&gt;$AE$1,"-",IFERROR(IF(DATEDIF('Base de données'!$A2627,U$1,"d")&lt;&gt;0,"",'Base de données'!$B2627),""))</f>
        <v/>
      </c>
      <c r="V2627" s="39" t="str">
        <f>IF(V$1&gt;$AE$1,"-",IFERROR(IF(DATEDIF('Base de données'!$A2627,V$1,"d")&lt;&gt;0,"",'Base de données'!$B2627),""))</f>
        <v/>
      </c>
      <c r="W2627" s="34"/>
      <c r="X2627" s="30" t="str">
        <f>'Base de données'!$C2627&amp;" "&amp;'Base de données'!$D2627</f>
        <v>Lefebvre Richard</v>
      </c>
      <c r="Y2627" s="31">
        <f>COUNTIF('Base de données'!$B:$B,'Base de données'!$B2627)</f>
        <v>12</v>
      </c>
      <c r="AA2627" s="87" cm="1">
        <f t="array" aca="1" ref="AA2627" ca="1">INDIRECT("'Base de données'!A" &amp; ROW(Y2627))</f>
        <v>45931</v>
      </c>
      <c r="AB2627" s="51" t="str" cm="1">
        <f t="array" aca="1" ref="AB2627" ca="1">INDIRECT("'Base de données'!B" &amp; ROW(Z2627))</f>
        <v>7JO19</v>
      </c>
    </row>
    <row r="2628" spans="1:28" x14ac:dyDescent="0.3">
      <c r="A2628" s="41" t="str">
        <f ca="1">IF(IF(AND($B2628&lt;&gt;"-",$B2628=$E2628),"Entrée et sortie","-")="Entrée et sortie",'Base de données'!$B2628,"-")</f>
        <v>-</v>
      </c>
      <c r="B2628" s="41" t="str">
        <f t="shared" ca="1" si="167"/>
        <v>-</v>
      </c>
      <c r="C2628" s="41" t="str">
        <f t="shared" ca="1" si="168"/>
        <v>-</v>
      </c>
      <c r="D2628" s="41" t="str">
        <f>IF($F2628="sortie en cours d'année",'Base de données'!$B2628,"-")</f>
        <v>-</v>
      </c>
      <c r="E2628" s="41" t="str">
        <f>IF($H2628="entrée en cours d'année",'Base de données'!$B2628,"-")</f>
        <v>-</v>
      </c>
      <c r="F2628" s="37" t="str">
        <f t="shared" si="165"/>
        <v/>
      </c>
      <c r="G2628" s="37" t="str">
        <f>IF($J2628="mouvement",_xlfn.XLOOKUP('Base de données'!$B2628,$V:$V,$V:$V,0),"")</f>
        <v/>
      </c>
      <c r="H2628" s="37" t="str">
        <f t="shared" si="166"/>
        <v/>
      </c>
      <c r="I2628" s="37" t="str">
        <f>IF($J2628="mouvement",_xlfn.XLOOKUP('Base de données'!$B2628,$K:$K,$K:$K,0),"")</f>
        <v/>
      </c>
      <c r="J2628" s="38" t="str">
        <f>IF(AND(Y2628&lt;&gt;MAX(Y:Y),COUNTIF(K2628:V2628,'Base de données'!$B2628)&gt;0),"mouvement","")</f>
        <v/>
      </c>
      <c r="K2628" s="39" t="str">
        <f>IF(K$1&gt;$AE$1,"-",IFERROR(IF(DATEDIF('Base de données'!$A2628,K$1,"d")&lt;&gt;0,"",'Base de données'!$B2628),""))</f>
        <v/>
      </c>
      <c r="L2628" s="39" t="str">
        <f>IF(L$1&gt;$AE$1,"-",IFERROR(IF(DATEDIF('Base de données'!$A2628,L$1,"d")&lt;&gt;0,"",'Base de données'!$B2628),""))</f>
        <v/>
      </c>
      <c r="M2628" s="39" t="str">
        <f>IF(M$1&gt;$AE$1,"-",IFERROR(IF(DATEDIF('Base de données'!$A2628,M$1,"d")&lt;&gt;0,"",'Base de données'!$B2628),""))</f>
        <v/>
      </c>
      <c r="N2628" s="39" t="str">
        <f>IF(N$1&gt;$AE$1,"-",IFERROR(IF(DATEDIF('Base de données'!$A2628,N$1,"d")&lt;&gt;0,"",'Base de données'!$B2628),""))</f>
        <v/>
      </c>
      <c r="O2628" s="39" t="str">
        <f>IF(O$1&gt;$AE$1,"-",IFERROR(IF(DATEDIF('Base de données'!$A2628,O$1,"d")&lt;&gt;0,"",'Base de données'!$B2628),""))</f>
        <v/>
      </c>
      <c r="P2628" s="39" t="str">
        <f>IF(P$1&gt;$AE$1,"-",IFERROR(IF(DATEDIF('Base de données'!$A2628,P$1,"d")&lt;&gt;0,"",'Base de données'!$B2628),""))</f>
        <v/>
      </c>
      <c r="Q2628" s="39" t="str">
        <f>IF(Q$1&gt;$AE$1,"-",IFERROR(IF(DATEDIF('Base de données'!$A2628,Q$1,"d")&lt;&gt;0,"",'Base de données'!$B2628),""))</f>
        <v/>
      </c>
      <c r="R2628" s="39" t="str">
        <f>IF(R$1&gt;$AE$1,"-",IFERROR(IF(DATEDIF('Base de données'!$A2628,R$1,"d")&lt;&gt;0,"",'Base de données'!$B2628),""))</f>
        <v/>
      </c>
      <c r="S2628" s="39" t="str">
        <f>IF(S$1&gt;$AE$1,"-",IFERROR(IF(DATEDIF('Base de données'!$A2628,S$1,"d")&lt;&gt;0,"",'Base de données'!$B2628),""))</f>
        <v/>
      </c>
      <c r="T2628" s="39" t="str">
        <f>IF(T$1&gt;$AE$1,"-",IFERROR(IF(DATEDIF('Base de données'!$A2628,T$1,"d")&lt;&gt;0,"",'Base de données'!$B2628),""))</f>
        <v>NNRI4</v>
      </c>
      <c r="U2628" s="39" t="str">
        <f>IF(U$1&gt;$AE$1,"-",IFERROR(IF(DATEDIF('Base de données'!$A2628,U$1,"d")&lt;&gt;0,"",'Base de données'!$B2628),""))</f>
        <v/>
      </c>
      <c r="V2628" s="39" t="str">
        <f>IF(V$1&gt;$AE$1,"-",IFERROR(IF(DATEDIF('Base de données'!$A2628,V$1,"d")&lt;&gt;0,"",'Base de données'!$B2628),""))</f>
        <v/>
      </c>
      <c r="W2628" s="34"/>
      <c r="X2628" s="30" t="str">
        <f>'Base de données'!$C2628&amp;" "&amp;'Base de données'!$D2628</f>
        <v>Rousseau Odette</v>
      </c>
      <c r="Y2628" s="31">
        <f>COUNTIF('Base de données'!$B:$B,'Base de données'!$B2628)</f>
        <v>12</v>
      </c>
      <c r="AA2628" s="87" cm="1">
        <f t="array" aca="1" ref="AA2628" ca="1">INDIRECT("'Base de données'!A" &amp; ROW(Y2628))</f>
        <v>45931</v>
      </c>
      <c r="AB2628" s="51" t="str" cm="1">
        <f t="array" aca="1" ref="AB2628" ca="1">INDIRECT("'Base de données'!B" &amp; ROW(Z2628))</f>
        <v>NNRI4</v>
      </c>
    </row>
    <row r="2629" spans="1:28" x14ac:dyDescent="0.3">
      <c r="A2629" s="41" t="str">
        <f ca="1">IF(IF(AND($B2629&lt;&gt;"-",$B2629=$E2629),"Entrée et sortie","-")="Entrée et sortie",'Base de données'!$B2629,"-")</f>
        <v>-</v>
      </c>
      <c r="B2629" s="41" t="str">
        <f t="shared" ca="1" si="167"/>
        <v>-</v>
      </c>
      <c r="C2629" s="41" t="str">
        <f t="shared" ca="1" si="168"/>
        <v>-</v>
      </c>
      <c r="D2629" s="41" t="str">
        <f>IF($F2629="sortie en cours d'année",'Base de données'!$B2629,"-")</f>
        <v>-</v>
      </c>
      <c r="E2629" s="41" t="str">
        <f>IF($H2629="entrée en cours d'année",'Base de données'!$B2629,"-")</f>
        <v>-</v>
      </c>
      <c r="F2629" s="37" t="str">
        <f t="shared" si="165"/>
        <v/>
      </c>
      <c r="G2629" s="37" t="str">
        <f>IF($J2629="mouvement",_xlfn.XLOOKUP('Base de données'!$B2629,$V:$V,$V:$V,0),"")</f>
        <v/>
      </c>
      <c r="H2629" s="37" t="str">
        <f t="shared" si="166"/>
        <v/>
      </c>
      <c r="I2629" s="37" t="str">
        <f>IF($J2629="mouvement",_xlfn.XLOOKUP('Base de données'!$B2629,$K:$K,$K:$K,0),"")</f>
        <v/>
      </c>
      <c r="J2629" s="38" t="str">
        <f>IF(AND(Y2629&lt;&gt;MAX(Y:Y),COUNTIF(K2629:V2629,'Base de données'!$B2629)&gt;0),"mouvement","")</f>
        <v/>
      </c>
      <c r="K2629" s="39" t="str">
        <f>IF(K$1&gt;$AE$1,"-",IFERROR(IF(DATEDIF('Base de données'!$A2629,K$1,"d")&lt;&gt;0,"",'Base de données'!$B2629),""))</f>
        <v/>
      </c>
      <c r="L2629" s="39" t="str">
        <f>IF(L$1&gt;$AE$1,"-",IFERROR(IF(DATEDIF('Base de données'!$A2629,L$1,"d")&lt;&gt;0,"",'Base de données'!$B2629),""))</f>
        <v/>
      </c>
      <c r="M2629" s="39" t="str">
        <f>IF(M$1&gt;$AE$1,"-",IFERROR(IF(DATEDIF('Base de données'!$A2629,M$1,"d")&lt;&gt;0,"",'Base de données'!$B2629),""))</f>
        <v/>
      </c>
      <c r="N2629" s="39" t="str">
        <f>IF(N$1&gt;$AE$1,"-",IFERROR(IF(DATEDIF('Base de données'!$A2629,N$1,"d")&lt;&gt;0,"",'Base de données'!$B2629),""))</f>
        <v/>
      </c>
      <c r="O2629" s="39" t="str">
        <f>IF(O$1&gt;$AE$1,"-",IFERROR(IF(DATEDIF('Base de données'!$A2629,O$1,"d")&lt;&gt;0,"",'Base de données'!$B2629),""))</f>
        <v/>
      </c>
      <c r="P2629" s="39" t="str">
        <f>IF(P$1&gt;$AE$1,"-",IFERROR(IF(DATEDIF('Base de données'!$A2629,P$1,"d")&lt;&gt;0,"",'Base de données'!$B2629),""))</f>
        <v/>
      </c>
      <c r="Q2629" s="39" t="str">
        <f>IF(Q$1&gt;$AE$1,"-",IFERROR(IF(DATEDIF('Base de données'!$A2629,Q$1,"d")&lt;&gt;0,"",'Base de données'!$B2629),""))</f>
        <v/>
      </c>
      <c r="R2629" s="39" t="str">
        <f>IF(R$1&gt;$AE$1,"-",IFERROR(IF(DATEDIF('Base de données'!$A2629,R$1,"d")&lt;&gt;0,"",'Base de données'!$B2629),""))</f>
        <v/>
      </c>
      <c r="S2629" s="39" t="str">
        <f>IF(S$1&gt;$AE$1,"-",IFERROR(IF(DATEDIF('Base de données'!$A2629,S$1,"d")&lt;&gt;0,"",'Base de données'!$B2629),""))</f>
        <v/>
      </c>
      <c r="T2629" s="39" t="str">
        <f>IF(T$1&gt;$AE$1,"-",IFERROR(IF(DATEDIF('Base de données'!$A2629,T$1,"d")&lt;&gt;0,"",'Base de données'!$B2629),""))</f>
        <v>FAZGD</v>
      </c>
      <c r="U2629" s="39" t="str">
        <f>IF(U$1&gt;$AE$1,"-",IFERROR(IF(DATEDIF('Base de données'!$A2629,U$1,"d")&lt;&gt;0,"",'Base de données'!$B2629),""))</f>
        <v/>
      </c>
      <c r="V2629" s="39" t="str">
        <f>IF(V$1&gt;$AE$1,"-",IFERROR(IF(DATEDIF('Base de données'!$A2629,V$1,"d")&lt;&gt;0,"",'Base de données'!$B2629),""))</f>
        <v/>
      </c>
      <c r="W2629" s="34"/>
      <c r="X2629" s="30" t="str">
        <f>'Base de données'!$C2629&amp;" "&amp;'Base de données'!$D2629</f>
        <v>Pinto Capucine</v>
      </c>
      <c r="Y2629" s="31">
        <f>COUNTIF('Base de données'!$B:$B,'Base de données'!$B2629)</f>
        <v>12</v>
      </c>
      <c r="AA2629" s="87" cm="1">
        <f t="array" aca="1" ref="AA2629" ca="1">INDIRECT("'Base de données'!A" &amp; ROW(Y2629))</f>
        <v>45931</v>
      </c>
      <c r="AB2629" s="51" t="str" cm="1">
        <f t="array" aca="1" ref="AB2629" ca="1">INDIRECT("'Base de données'!B" &amp; ROW(Z2629))</f>
        <v>FAZGD</v>
      </c>
    </row>
    <row r="2630" spans="1:28" x14ac:dyDescent="0.3">
      <c r="A2630" s="41" t="str">
        <f ca="1">IF(IF(AND($B2630&lt;&gt;"-",$B2630=$E2630),"Entrée et sortie","-")="Entrée et sortie",'Base de données'!$B2630,"-")</f>
        <v>-</v>
      </c>
      <c r="B2630" s="41" t="str">
        <f t="shared" ca="1" si="167"/>
        <v>-</v>
      </c>
      <c r="C2630" s="41" t="str">
        <f t="shared" ca="1" si="168"/>
        <v>-</v>
      </c>
      <c r="D2630" s="41" t="str">
        <f>IF($F2630="sortie en cours d'année",'Base de données'!$B2630,"-")</f>
        <v>-</v>
      </c>
      <c r="E2630" s="41" t="str">
        <f>IF($H2630="entrée en cours d'année",'Base de données'!$B2630,"-")</f>
        <v>-</v>
      </c>
      <c r="F2630" s="37" t="str">
        <f t="shared" si="165"/>
        <v/>
      </c>
      <c r="G2630" s="37" t="str">
        <f>IF($J2630="mouvement",_xlfn.XLOOKUP('Base de données'!$B2630,$V:$V,$V:$V,0),"")</f>
        <v/>
      </c>
      <c r="H2630" s="37" t="str">
        <f t="shared" si="166"/>
        <v/>
      </c>
      <c r="I2630" s="37" t="str">
        <f>IF($J2630="mouvement",_xlfn.XLOOKUP('Base de données'!$B2630,$K:$K,$K:$K,0),"")</f>
        <v/>
      </c>
      <c r="J2630" s="38" t="str">
        <f>IF(AND(Y2630&lt;&gt;MAX(Y:Y),COUNTIF(K2630:V2630,'Base de données'!$B2630)&gt;0),"mouvement","")</f>
        <v/>
      </c>
      <c r="K2630" s="39" t="str">
        <f>IF(K$1&gt;$AE$1,"-",IFERROR(IF(DATEDIF('Base de données'!$A2630,K$1,"d")&lt;&gt;0,"",'Base de données'!$B2630),""))</f>
        <v/>
      </c>
      <c r="L2630" s="39" t="str">
        <f>IF(L$1&gt;$AE$1,"-",IFERROR(IF(DATEDIF('Base de données'!$A2630,L$1,"d")&lt;&gt;0,"",'Base de données'!$B2630),""))</f>
        <v/>
      </c>
      <c r="M2630" s="39" t="str">
        <f>IF(M$1&gt;$AE$1,"-",IFERROR(IF(DATEDIF('Base de données'!$A2630,M$1,"d")&lt;&gt;0,"",'Base de données'!$B2630),""))</f>
        <v/>
      </c>
      <c r="N2630" s="39" t="str">
        <f>IF(N$1&gt;$AE$1,"-",IFERROR(IF(DATEDIF('Base de données'!$A2630,N$1,"d")&lt;&gt;0,"",'Base de données'!$B2630),""))</f>
        <v/>
      </c>
      <c r="O2630" s="39" t="str">
        <f>IF(O$1&gt;$AE$1,"-",IFERROR(IF(DATEDIF('Base de données'!$A2630,O$1,"d")&lt;&gt;0,"",'Base de données'!$B2630),""))</f>
        <v/>
      </c>
      <c r="P2630" s="39" t="str">
        <f>IF(P$1&gt;$AE$1,"-",IFERROR(IF(DATEDIF('Base de données'!$A2630,P$1,"d")&lt;&gt;0,"",'Base de données'!$B2630),""))</f>
        <v/>
      </c>
      <c r="Q2630" s="39" t="str">
        <f>IF(Q$1&gt;$AE$1,"-",IFERROR(IF(DATEDIF('Base de données'!$A2630,Q$1,"d")&lt;&gt;0,"",'Base de données'!$B2630),""))</f>
        <v/>
      </c>
      <c r="R2630" s="39" t="str">
        <f>IF(R$1&gt;$AE$1,"-",IFERROR(IF(DATEDIF('Base de données'!$A2630,R$1,"d")&lt;&gt;0,"",'Base de données'!$B2630),""))</f>
        <v/>
      </c>
      <c r="S2630" s="39" t="str">
        <f>IF(S$1&gt;$AE$1,"-",IFERROR(IF(DATEDIF('Base de données'!$A2630,S$1,"d")&lt;&gt;0,"",'Base de données'!$B2630),""))</f>
        <v/>
      </c>
      <c r="T2630" s="39" t="str">
        <f>IF(T$1&gt;$AE$1,"-",IFERROR(IF(DATEDIF('Base de données'!$A2630,T$1,"d")&lt;&gt;0,"",'Base de données'!$B2630),""))</f>
        <v>K17K2</v>
      </c>
      <c r="U2630" s="39" t="str">
        <f>IF(U$1&gt;$AE$1,"-",IFERROR(IF(DATEDIF('Base de données'!$A2630,U$1,"d")&lt;&gt;0,"",'Base de données'!$B2630),""))</f>
        <v/>
      </c>
      <c r="V2630" s="39" t="str">
        <f>IF(V$1&gt;$AE$1,"-",IFERROR(IF(DATEDIF('Base de données'!$A2630,V$1,"d")&lt;&gt;0,"",'Base de données'!$B2630),""))</f>
        <v/>
      </c>
      <c r="W2630" s="34"/>
      <c r="X2630" s="30" t="str">
        <f>'Base de données'!$C2630&amp;" "&amp;'Base de données'!$D2630</f>
        <v>Arnaud Capucine</v>
      </c>
      <c r="Y2630" s="31">
        <f>COUNTIF('Base de données'!$B:$B,'Base de données'!$B2630)</f>
        <v>12</v>
      </c>
      <c r="AA2630" s="87" cm="1">
        <f t="array" aca="1" ref="AA2630" ca="1">INDIRECT("'Base de données'!A" &amp; ROW(Y2630))</f>
        <v>45931</v>
      </c>
      <c r="AB2630" s="51" t="str" cm="1">
        <f t="array" aca="1" ref="AB2630" ca="1">INDIRECT("'Base de données'!B" &amp; ROW(Z2630))</f>
        <v>K17K2</v>
      </c>
    </row>
    <row r="2631" spans="1:28" x14ac:dyDescent="0.3">
      <c r="A2631" s="41" t="str">
        <f ca="1">IF(IF(AND($B2631&lt;&gt;"-",$B2631=$E2631),"Entrée et sortie","-")="Entrée et sortie",'Base de données'!$B2631,"-")</f>
        <v>-</v>
      </c>
      <c r="B2631" s="41" t="str">
        <f t="shared" ca="1" si="167"/>
        <v>-</v>
      </c>
      <c r="C2631" s="41" t="str">
        <f t="shared" ca="1" si="168"/>
        <v>-</v>
      </c>
      <c r="D2631" s="41" t="str">
        <f>IF($F2631="sortie en cours d'année",'Base de données'!$B2631,"-")</f>
        <v>-</v>
      </c>
      <c r="E2631" s="41" t="str">
        <f>IF($H2631="entrée en cours d'année",'Base de données'!$B2631,"-")</f>
        <v>-</v>
      </c>
      <c r="F2631" s="37" t="str">
        <f t="shared" si="165"/>
        <v/>
      </c>
      <c r="G2631" s="37" t="str">
        <f>IF($J2631="mouvement",_xlfn.XLOOKUP('Base de données'!$B2631,$V:$V,$V:$V,0),"")</f>
        <v/>
      </c>
      <c r="H2631" s="37" t="str">
        <f t="shared" si="166"/>
        <v/>
      </c>
      <c r="I2631" s="37" t="str">
        <f>IF($J2631="mouvement",_xlfn.XLOOKUP('Base de données'!$B2631,$K:$K,$K:$K,0),"")</f>
        <v/>
      </c>
      <c r="J2631" s="38" t="str">
        <f>IF(AND(Y2631&lt;&gt;MAX(Y:Y),COUNTIF(K2631:V2631,'Base de données'!$B2631)&gt;0),"mouvement","")</f>
        <v/>
      </c>
      <c r="K2631" s="39" t="str">
        <f>IF(K$1&gt;$AE$1,"-",IFERROR(IF(DATEDIF('Base de données'!$A2631,K$1,"d")&lt;&gt;0,"",'Base de données'!$B2631),""))</f>
        <v/>
      </c>
      <c r="L2631" s="39" t="str">
        <f>IF(L$1&gt;$AE$1,"-",IFERROR(IF(DATEDIF('Base de données'!$A2631,L$1,"d")&lt;&gt;0,"",'Base de données'!$B2631),""))</f>
        <v/>
      </c>
      <c r="M2631" s="39" t="str">
        <f>IF(M$1&gt;$AE$1,"-",IFERROR(IF(DATEDIF('Base de données'!$A2631,M$1,"d")&lt;&gt;0,"",'Base de données'!$B2631),""))</f>
        <v/>
      </c>
      <c r="N2631" s="39" t="str">
        <f>IF(N$1&gt;$AE$1,"-",IFERROR(IF(DATEDIF('Base de données'!$A2631,N$1,"d")&lt;&gt;0,"",'Base de données'!$B2631),""))</f>
        <v/>
      </c>
      <c r="O2631" s="39" t="str">
        <f>IF(O$1&gt;$AE$1,"-",IFERROR(IF(DATEDIF('Base de données'!$A2631,O$1,"d")&lt;&gt;0,"",'Base de données'!$B2631),""))</f>
        <v/>
      </c>
      <c r="P2631" s="39" t="str">
        <f>IF(P$1&gt;$AE$1,"-",IFERROR(IF(DATEDIF('Base de données'!$A2631,P$1,"d")&lt;&gt;0,"",'Base de données'!$B2631),""))</f>
        <v/>
      </c>
      <c r="Q2631" s="39" t="str">
        <f>IF(Q$1&gt;$AE$1,"-",IFERROR(IF(DATEDIF('Base de données'!$A2631,Q$1,"d")&lt;&gt;0,"",'Base de données'!$B2631),""))</f>
        <v/>
      </c>
      <c r="R2631" s="39" t="str">
        <f>IF(R$1&gt;$AE$1,"-",IFERROR(IF(DATEDIF('Base de données'!$A2631,R$1,"d")&lt;&gt;0,"",'Base de données'!$B2631),""))</f>
        <v/>
      </c>
      <c r="S2631" s="39" t="str">
        <f>IF(S$1&gt;$AE$1,"-",IFERROR(IF(DATEDIF('Base de données'!$A2631,S$1,"d")&lt;&gt;0,"",'Base de données'!$B2631),""))</f>
        <v/>
      </c>
      <c r="T2631" s="39" t="str">
        <f>IF(T$1&gt;$AE$1,"-",IFERROR(IF(DATEDIF('Base de données'!$A2631,T$1,"d")&lt;&gt;0,"",'Base de données'!$B2631),""))</f>
        <v>SV587</v>
      </c>
      <c r="U2631" s="39" t="str">
        <f>IF(U$1&gt;$AE$1,"-",IFERROR(IF(DATEDIF('Base de données'!$A2631,U$1,"d")&lt;&gt;0,"",'Base de données'!$B2631),""))</f>
        <v/>
      </c>
      <c r="V2631" s="39" t="str">
        <f>IF(V$1&gt;$AE$1,"-",IFERROR(IF(DATEDIF('Base de données'!$A2631,V$1,"d")&lt;&gt;0,"",'Base de données'!$B2631),""))</f>
        <v/>
      </c>
      <c r="W2631" s="34"/>
      <c r="X2631" s="30" t="str">
        <f>'Base de données'!$C2631&amp;" "&amp;'Base de données'!$D2631</f>
        <v>De Oliveira Geneviève</v>
      </c>
      <c r="Y2631" s="31">
        <f>COUNTIF('Base de données'!$B:$B,'Base de données'!$B2631)</f>
        <v>12</v>
      </c>
      <c r="AA2631" s="87" cm="1">
        <f t="array" aca="1" ref="AA2631" ca="1">INDIRECT("'Base de données'!A" &amp; ROW(Y2631))</f>
        <v>45931</v>
      </c>
      <c r="AB2631" s="51" t="str" cm="1">
        <f t="array" aca="1" ref="AB2631" ca="1">INDIRECT("'Base de données'!B" &amp; ROW(Z2631))</f>
        <v>SV587</v>
      </c>
    </row>
    <row r="2632" spans="1:28" x14ac:dyDescent="0.3">
      <c r="A2632" s="41" t="str">
        <f ca="1">IF(IF(AND($B2632&lt;&gt;"-",$B2632=$E2632),"Entrée et sortie","-")="Entrée et sortie",'Base de données'!$B2632,"-")</f>
        <v>-</v>
      </c>
      <c r="B2632" s="41" t="str">
        <f t="shared" ca="1" si="167"/>
        <v>-</v>
      </c>
      <c r="C2632" s="41" t="str">
        <f t="shared" ca="1" si="168"/>
        <v>-</v>
      </c>
      <c r="D2632" s="41" t="str">
        <f>IF($F2632="sortie en cours d'année",'Base de données'!$B2632,"-")</f>
        <v>-</v>
      </c>
      <c r="E2632" s="41" t="str">
        <f>IF($H2632="entrée en cours d'année",'Base de données'!$B2632,"-")</f>
        <v>-</v>
      </c>
      <c r="F2632" s="37" t="str">
        <f t="shared" si="165"/>
        <v/>
      </c>
      <c r="G2632" s="37" t="str">
        <f>IF($J2632="mouvement",_xlfn.XLOOKUP('Base de données'!$B2632,$V:$V,$V:$V,0),"")</f>
        <v/>
      </c>
      <c r="H2632" s="37" t="str">
        <f t="shared" si="166"/>
        <v/>
      </c>
      <c r="I2632" s="37" t="str">
        <f>IF($J2632="mouvement",_xlfn.XLOOKUP('Base de données'!$B2632,$K:$K,$K:$K,0),"")</f>
        <v/>
      </c>
      <c r="J2632" s="38" t="str">
        <f>IF(AND(Y2632&lt;&gt;MAX(Y:Y),COUNTIF(K2632:V2632,'Base de données'!$B2632)&gt;0),"mouvement","")</f>
        <v/>
      </c>
      <c r="K2632" s="39" t="str">
        <f>IF(K$1&gt;$AE$1,"-",IFERROR(IF(DATEDIF('Base de données'!$A2632,K$1,"d")&lt;&gt;0,"",'Base de données'!$B2632),""))</f>
        <v/>
      </c>
      <c r="L2632" s="39" t="str">
        <f>IF(L$1&gt;$AE$1,"-",IFERROR(IF(DATEDIF('Base de données'!$A2632,L$1,"d")&lt;&gt;0,"",'Base de données'!$B2632),""))</f>
        <v/>
      </c>
      <c r="M2632" s="39" t="str">
        <f>IF(M$1&gt;$AE$1,"-",IFERROR(IF(DATEDIF('Base de données'!$A2632,M$1,"d")&lt;&gt;0,"",'Base de données'!$B2632),""))</f>
        <v/>
      </c>
      <c r="N2632" s="39" t="str">
        <f>IF(N$1&gt;$AE$1,"-",IFERROR(IF(DATEDIF('Base de données'!$A2632,N$1,"d")&lt;&gt;0,"",'Base de données'!$B2632),""))</f>
        <v/>
      </c>
      <c r="O2632" s="39" t="str">
        <f>IF(O$1&gt;$AE$1,"-",IFERROR(IF(DATEDIF('Base de données'!$A2632,O$1,"d")&lt;&gt;0,"",'Base de données'!$B2632),""))</f>
        <v/>
      </c>
      <c r="P2632" s="39" t="str">
        <f>IF(P$1&gt;$AE$1,"-",IFERROR(IF(DATEDIF('Base de données'!$A2632,P$1,"d")&lt;&gt;0,"",'Base de données'!$B2632),""))</f>
        <v/>
      </c>
      <c r="Q2632" s="39" t="str">
        <f>IF(Q$1&gt;$AE$1,"-",IFERROR(IF(DATEDIF('Base de données'!$A2632,Q$1,"d")&lt;&gt;0,"",'Base de données'!$B2632),""))</f>
        <v/>
      </c>
      <c r="R2632" s="39" t="str">
        <f>IF(R$1&gt;$AE$1,"-",IFERROR(IF(DATEDIF('Base de données'!$A2632,R$1,"d")&lt;&gt;0,"",'Base de données'!$B2632),""))</f>
        <v/>
      </c>
      <c r="S2632" s="39" t="str">
        <f>IF(S$1&gt;$AE$1,"-",IFERROR(IF(DATEDIF('Base de données'!$A2632,S$1,"d")&lt;&gt;0,"",'Base de données'!$B2632),""))</f>
        <v/>
      </c>
      <c r="T2632" s="39" t="str">
        <f>IF(T$1&gt;$AE$1,"-",IFERROR(IF(DATEDIF('Base de données'!$A2632,T$1,"d")&lt;&gt;0,"",'Base de données'!$B2632),""))</f>
        <v>KGFAN</v>
      </c>
      <c r="U2632" s="39" t="str">
        <f>IF(U$1&gt;$AE$1,"-",IFERROR(IF(DATEDIF('Base de données'!$A2632,U$1,"d")&lt;&gt;0,"",'Base de données'!$B2632),""))</f>
        <v/>
      </c>
      <c r="V2632" s="39" t="str">
        <f>IF(V$1&gt;$AE$1,"-",IFERROR(IF(DATEDIF('Base de données'!$A2632,V$1,"d")&lt;&gt;0,"",'Base de données'!$B2632),""))</f>
        <v/>
      </c>
      <c r="W2632" s="34"/>
      <c r="X2632" s="30" t="str">
        <f>'Base de données'!$C2632&amp;" "&amp;'Base de données'!$D2632</f>
        <v>Gilbert William</v>
      </c>
      <c r="Y2632" s="31">
        <f>COUNTIF('Base de données'!$B:$B,'Base de données'!$B2632)</f>
        <v>12</v>
      </c>
      <c r="AA2632" s="87" cm="1">
        <f t="array" aca="1" ref="AA2632" ca="1">INDIRECT("'Base de données'!A" &amp; ROW(Y2632))</f>
        <v>45931</v>
      </c>
      <c r="AB2632" s="51" t="str" cm="1">
        <f t="array" aca="1" ref="AB2632" ca="1">INDIRECT("'Base de données'!B" &amp; ROW(Z2632))</f>
        <v>KGFAN</v>
      </c>
    </row>
    <row r="2633" spans="1:28" x14ac:dyDescent="0.3">
      <c r="A2633" s="41" t="str">
        <f ca="1">IF(IF(AND($B2633&lt;&gt;"-",$B2633=$E2633),"Entrée et sortie","-")="Entrée et sortie",'Base de données'!$B2633,"-")</f>
        <v>-</v>
      </c>
      <c r="B2633" s="41" t="str">
        <f t="shared" ca="1" si="167"/>
        <v>-</v>
      </c>
      <c r="C2633" s="41" t="str">
        <f t="shared" ca="1" si="168"/>
        <v>-</v>
      </c>
      <c r="D2633" s="41" t="str">
        <f>IF($F2633="sortie en cours d'année",'Base de données'!$B2633,"-")</f>
        <v>-</v>
      </c>
      <c r="E2633" s="41" t="str">
        <f>IF($H2633="entrée en cours d'année",'Base de données'!$B2633,"-")</f>
        <v>-</v>
      </c>
      <c r="F2633" s="37" t="str">
        <f t="shared" si="165"/>
        <v/>
      </c>
      <c r="G2633" s="37" t="str">
        <f>IF($J2633="mouvement",_xlfn.XLOOKUP('Base de données'!$B2633,$V:$V,$V:$V,0),"")</f>
        <v/>
      </c>
      <c r="H2633" s="37" t="str">
        <f t="shared" si="166"/>
        <v/>
      </c>
      <c r="I2633" s="37" t="str">
        <f>IF($J2633="mouvement",_xlfn.XLOOKUP('Base de données'!$B2633,$K:$K,$K:$K,0),"")</f>
        <v/>
      </c>
      <c r="J2633" s="38" t="str">
        <f>IF(AND(Y2633&lt;&gt;MAX(Y:Y),COUNTIF(K2633:V2633,'Base de données'!$B2633)&gt;0),"mouvement","")</f>
        <v/>
      </c>
      <c r="K2633" s="39" t="str">
        <f>IF(K$1&gt;$AE$1,"-",IFERROR(IF(DATEDIF('Base de données'!$A2633,K$1,"d")&lt;&gt;0,"",'Base de données'!$B2633),""))</f>
        <v/>
      </c>
      <c r="L2633" s="39" t="str">
        <f>IF(L$1&gt;$AE$1,"-",IFERROR(IF(DATEDIF('Base de données'!$A2633,L$1,"d")&lt;&gt;0,"",'Base de données'!$B2633),""))</f>
        <v/>
      </c>
      <c r="M2633" s="39" t="str">
        <f>IF(M$1&gt;$AE$1,"-",IFERROR(IF(DATEDIF('Base de données'!$A2633,M$1,"d")&lt;&gt;0,"",'Base de données'!$B2633),""))</f>
        <v/>
      </c>
      <c r="N2633" s="39" t="str">
        <f>IF(N$1&gt;$AE$1,"-",IFERROR(IF(DATEDIF('Base de données'!$A2633,N$1,"d")&lt;&gt;0,"",'Base de données'!$B2633),""))</f>
        <v/>
      </c>
      <c r="O2633" s="39" t="str">
        <f>IF(O$1&gt;$AE$1,"-",IFERROR(IF(DATEDIF('Base de données'!$A2633,O$1,"d")&lt;&gt;0,"",'Base de données'!$B2633),""))</f>
        <v/>
      </c>
      <c r="P2633" s="39" t="str">
        <f>IF(P$1&gt;$AE$1,"-",IFERROR(IF(DATEDIF('Base de données'!$A2633,P$1,"d")&lt;&gt;0,"",'Base de données'!$B2633),""))</f>
        <v/>
      </c>
      <c r="Q2633" s="39" t="str">
        <f>IF(Q$1&gt;$AE$1,"-",IFERROR(IF(DATEDIF('Base de données'!$A2633,Q$1,"d")&lt;&gt;0,"",'Base de données'!$B2633),""))</f>
        <v/>
      </c>
      <c r="R2633" s="39" t="str">
        <f>IF(R$1&gt;$AE$1,"-",IFERROR(IF(DATEDIF('Base de données'!$A2633,R$1,"d")&lt;&gt;0,"",'Base de données'!$B2633),""))</f>
        <v/>
      </c>
      <c r="S2633" s="39" t="str">
        <f>IF(S$1&gt;$AE$1,"-",IFERROR(IF(DATEDIF('Base de données'!$A2633,S$1,"d")&lt;&gt;0,"",'Base de données'!$B2633),""))</f>
        <v/>
      </c>
      <c r="T2633" s="39" t="str">
        <f>IF(T$1&gt;$AE$1,"-",IFERROR(IF(DATEDIF('Base de données'!$A2633,T$1,"d")&lt;&gt;0,"",'Base de données'!$B2633),""))</f>
        <v>97B98</v>
      </c>
      <c r="U2633" s="39" t="str">
        <f>IF(U$1&gt;$AE$1,"-",IFERROR(IF(DATEDIF('Base de données'!$A2633,U$1,"d")&lt;&gt;0,"",'Base de données'!$B2633),""))</f>
        <v/>
      </c>
      <c r="V2633" s="39" t="str">
        <f>IF(V$1&gt;$AE$1,"-",IFERROR(IF(DATEDIF('Base de données'!$A2633,V$1,"d")&lt;&gt;0,"",'Base de données'!$B2633),""))</f>
        <v/>
      </c>
      <c r="W2633" s="34"/>
      <c r="X2633" s="30" t="str">
        <f>'Base de données'!$C2633&amp;" "&amp;'Base de données'!$D2633</f>
        <v>Lemaître François</v>
      </c>
      <c r="Y2633" s="31">
        <f>COUNTIF('Base de données'!$B:$B,'Base de données'!$B2633)</f>
        <v>12</v>
      </c>
      <c r="AA2633" s="87" cm="1">
        <f t="array" aca="1" ref="AA2633" ca="1">INDIRECT("'Base de données'!A" &amp; ROW(Y2633))</f>
        <v>45931</v>
      </c>
      <c r="AB2633" s="51" t="str" cm="1">
        <f t="array" aca="1" ref="AB2633" ca="1">INDIRECT("'Base de données'!B" &amp; ROW(Z2633))</f>
        <v>97B98</v>
      </c>
    </row>
    <row r="2634" spans="1:28" x14ac:dyDescent="0.3">
      <c r="A2634" s="41" t="str">
        <f ca="1">IF(IF(AND($B2634&lt;&gt;"-",$B2634=$E2634),"Entrée et sortie","-")="Entrée et sortie",'Base de données'!$B2634,"-")</f>
        <v>-</v>
      </c>
      <c r="B2634" s="41" t="str">
        <f t="shared" ca="1" si="167"/>
        <v>-</v>
      </c>
      <c r="C2634" s="41" t="str">
        <f t="shared" ca="1" si="168"/>
        <v>-</v>
      </c>
      <c r="D2634" s="41" t="str">
        <f>IF($F2634="sortie en cours d'année",'Base de données'!$B2634,"-")</f>
        <v>-</v>
      </c>
      <c r="E2634" s="41" t="str">
        <f>IF($H2634="entrée en cours d'année",'Base de données'!$B2634,"-")</f>
        <v>-</v>
      </c>
      <c r="F2634" s="37" t="str">
        <f t="shared" si="165"/>
        <v/>
      </c>
      <c r="G2634" s="37" t="str">
        <f>IF($J2634="mouvement",_xlfn.XLOOKUP('Base de données'!$B2634,$V:$V,$V:$V,0),"")</f>
        <v/>
      </c>
      <c r="H2634" s="37" t="str">
        <f t="shared" si="166"/>
        <v/>
      </c>
      <c r="I2634" s="37" t="str">
        <f>IF($J2634="mouvement",_xlfn.XLOOKUP('Base de données'!$B2634,$K:$K,$K:$K,0),"")</f>
        <v/>
      </c>
      <c r="J2634" s="38" t="str">
        <f>IF(AND(Y2634&lt;&gt;MAX(Y:Y),COUNTIF(K2634:V2634,'Base de données'!$B2634)&gt;0),"mouvement","")</f>
        <v/>
      </c>
      <c r="K2634" s="39" t="str">
        <f>IF(K$1&gt;$AE$1,"-",IFERROR(IF(DATEDIF('Base de données'!$A2634,K$1,"d")&lt;&gt;0,"",'Base de données'!$B2634),""))</f>
        <v/>
      </c>
      <c r="L2634" s="39" t="str">
        <f>IF(L$1&gt;$AE$1,"-",IFERROR(IF(DATEDIF('Base de données'!$A2634,L$1,"d")&lt;&gt;0,"",'Base de données'!$B2634),""))</f>
        <v/>
      </c>
      <c r="M2634" s="39" t="str">
        <f>IF(M$1&gt;$AE$1,"-",IFERROR(IF(DATEDIF('Base de données'!$A2634,M$1,"d")&lt;&gt;0,"",'Base de données'!$B2634),""))</f>
        <v/>
      </c>
      <c r="N2634" s="39" t="str">
        <f>IF(N$1&gt;$AE$1,"-",IFERROR(IF(DATEDIF('Base de données'!$A2634,N$1,"d")&lt;&gt;0,"",'Base de données'!$B2634),""))</f>
        <v/>
      </c>
      <c r="O2634" s="39" t="str">
        <f>IF(O$1&gt;$AE$1,"-",IFERROR(IF(DATEDIF('Base de données'!$A2634,O$1,"d")&lt;&gt;0,"",'Base de données'!$B2634),""))</f>
        <v/>
      </c>
      <c r="P2634" s="39" t="str">
        <f>IF(P$1&gt;$AE$1,"-",IFERROR(IF(DATEDIF('Base de données'!$A2634,P$1,"d")&lt;&gt;0,"",'Base de données'!$B2634),""))</f>
        <v/>
      </c>
      <c r="Q2634" s="39" t="str">
        <f>IF(Q$1&gt;$AE$1,"-",IFERROR(IF(DATEDIF('Base de données'!$A2634,Q$1,"d")&lt;&gt;0,"",'Base de données'!$B2634),""))</f>
        <v/>
      </c>
      <c r="R2634" s="39" t="str">
        <f>IF(R$1&gt;$AE$1,"-",IFERROR(IF(DATEDIF('Base de données'!$A2634,R$1,"d")&lt;&gt;0,"",'Base de données'!$B2634),""))</f>
        <v/>
      </c>
      <c r="S2634" s="39" t="str">
        <f>IF(S$1&gt;$AE$1,"-",IFERROR(IF(DATEDIF('Base de données'!$A2634,S$1,"d")&lt;&gt;0,"",'Base de données'!$B2634),""))</f>
        <v/>
      </c>
      <c r="T2634" s="39" t="str">
        <f>IF(T$1&gt;$AE$1,"-",IFERROR(IF(DATEDIF('Base de données'!$A2634,T$1,"d")&lt;&gt;0,"",'Base de données'!$B2634),""))</f>
        <v>879JO</v>
      </c>
      <c r="U2634" s="39" t="str">
        <f>IF(U$1&gt;$AE$1,"-",IFERROR(IF(DATEDIF('Base de données'!$A2634,U$1,"d")&lt;&gt;0,"",'Base de données'!$B2634),""))</f>
        <v/>
      </c>
      <c r="V2634" s="39" t="str">
        <f>IF(V$1&gt;$AE$1,"-",IFERROR(IF(DATEDIF('Base de données'!$A2634,V$1,"d")&lt;&gt;0,"",'Base de données'!$B2634),""))</f>
        <v/>
      </c>
      <c r="W2634" s="34"/>
      <c r="X2634" s="30" t="str">
        <f>'Base de données'!$C2634&amp;" "&amp;'Base de données'!$D2634</f>
        <v>Delahaye Pierre</v>
      </c>
      <c r="Y2634" s="31">
        <f>COUNTIF('Base de données'!$B:$B,'Base de données'!$B2634)</f>
        <v>12</v>
      </c>
      <c r="AA2634" s="87" cm="1">
        <f t="array" aca="1" ref="AA2634" ca="1">INDIRECT("'Base de données'!A" &amp; ROW(Y2634))</f>
        <v>45931</v>
      </c>
      <c r="AB2634" s="51" t="str" cm="1">
        <f t="array" aca="1" ref="AB2634" ca="1">INDIRECT("'Base de données'!B" &amp; ROW(Z2634))</f>
        <v>879JO</v>
      </c>
    </row>
    <row r="2635" spans="1:28" x14ac:dyDescent="0.3">
      <c r="A2635" s="41" t="str">
        <f ca="1">IF(IF(AND($B2635&lt;&gt;"-",$B2635=$E2635),"Entrée et sortie","-")="Entrée et sortie",'Base de données'!$B2635,"-")</f>
        <v>-</v>
      </c>
      <c r="B2635" s="41" t="str">
        <f t="shared" ca="1" si="167"/>
        <v>-</v>
      </c>
      <c r="C2635" s="41" t="str">
        <f t="shared" ca="1" si="168"/>
        <v>-</v>
      </c>
      <c r="D2635" s="41" t="str">
        <f>IF($F2635="sortie en cours d'année",'Base de données'!$B2635,"-")</f>
        <v>-</v>
      </c>
      <c r="E2635" s="41" t="str">
        <f>IF($H2635="entrée en cours d'année",'Base de données'!$B2635,"-")</f>
        <v>-</v>
      </c>
      <c r="F2635" s="37" t="str">
        <f t="shared" si="165"/>
        <v/>
      </c>
      <c r="G2635" s="37" t="str">
        <f>IF($J2635="mouvement",_xlfn.XLOOKUP('Base de données'!$B2635,$V:$V,$V:$V,0),"")</f>
        <v/>
      </c>
      <c r="H2635" s="37" t="str">
        <f t="shared" si="166"/>
        <v/>
      </c>
      <c r="I2635" s="37" t="str">
        <f>IF($J2635="mouvement",_xlfn.XLOOKUP('Base de données'!$B2635,$K:$K,$K:$K,0),"")</f>
        <v/>
      </c>
      <c r="J2635" s="38" t="str">
        <f>IF(AND(Y2635&lt;&gt;MAX(Y:Y),COUNTIF(K2635:V2635,'Base de données'!$B2635)&gt;0),"mouvement","")</f>
        <v/>
      </c>
      <c r="K2635" s="39" t="str">
        <f>IF(K$1&gt;$AE$1,"-",IFERROR(IF(DATEDIF('Base de données'!$A2635,K$1,"d")&lt;&gt;0,"",'Base de données'!$B2635),""))</f>
        <v/>
      </c>
      <c r="L2635" s="39" t="str">
        <f>IF(L$1&gt;$AE$1,"-",IFERROR(IF(DATEDIF('Base de données'!$A2635,L$1,"d")&lt;&gt;0,"",'Base de données'!$B2635),""))</f>
        <v/>
      </c>
      <c r="M2635" s="39" t="str">
        <f>IF(M$1&gt;$AE$1,"-",IFERROR(IF(DATEDIF('Base de données'!$A2635,M$1,"d")&lt;&gt;0,"",'Base de données'!$B2635),""))</f>
        <v/>
      </c>
      <c r="N2635" s="39" t="str">
        <f>IF(N$1&gt;$AE$1,"-",IFERROR(IF(DATEDIF('Base de données'!$A2635,N$1,"d")&lt;&gt;0,"",'Base de données'!$B2635),""))</f>
        <v/>
      </c>
      <c r="O2635" s="39" t="str">
        <f>IF(O$1&gt;$AE$1,"-",IFERROR(IF(DATEDIF('Base de données'!$A2635,O$1,"d")&lt;&gt;0,"",'Base de données'!$B2635),""))</f>
        <v/>
      </c>
      <c r="P2635" s="39" t="str">
        <f>IF(P$1&gt;$AE$1,"-",IFERROR(IF(DATEDIF('Base de données'!$A2635,P$1,"d")&lt;&gt;0,"",'Base de données'!$B2635),""))</f>
        <v/>
      </c>
      <c r="Q2635" s="39" t="str">
        <f>IF(Q$1&gt;$AE$1,"-",IFERROR(IF(DATEDIF('Base de données'!$A2635,Q$1,"d")&lt;&gt;0,"",'Base de données'!$B2635),""))</f>
        <v/>
      </c>
      <c r="R2635" s="39" t="str">
        <f>IF(R$1&gt;$AE$1,"-",IFERROR(IF(DATEDIF('Base de données'!$A2635,R$1,"d")&lt;&gt;0,"",'Base de données'!$B2635),""))</f>
        <v/>
      </c>
      <c r="S2635" s="39" t="str">
        <f>IF(S$1&gt;$AE$1,"-",IFERROR(IF(DATEDIF('Base de données'!$A2635,S$1,"d")&lt;&gt;0,"",'Base de données'!$B2635),""))</f>
        <v/>
      </c>
      <c r="T2635" s="39" t="str">
        <f>IF(T$1&gt;$AE$1,"-",IFERROR(IF(DATEDIF('Base de données'!$A2635,T$1,"d")&lt;&gt;0,"",'Base de données'!$B2635),""))</f>
        <v>GRXBX</v>
      </c>
      <c r="U2635" s="39" t="str">
        <f>IF(U$1&gt;$AE$1,"-",IFERROR(IF(DATEDIF('Base de données'!$A2635,U$1,"d")&lt;&gt;0,"",'Base de données'!$B2635),""))</f>
        <v/>
      </c>
      <c r="V2635" s="39" t="str">
        <f>IF(V$1&gt;$AE$1,"-",IFERROR(IF(DATEDIF('Base de données'!$A2635,V$1,"d")&lt;&gt;0,"",'Base de données'!$B2635),""))</f>
        <v/>
      </c>
      <c r="W2635" s="34"/>
      <c r="X2635" s="30" t="str">
        <f>'Base de données'!$C2635&amp;" "&amp;'Base de données'!$D2635</f>
        <v>Deschamps Renée</v>
      </c>
      <c r="Y2635" s="31">
        <f>COUNTIF('Base de données'!$B:$B,'Base de données'!$B2635)</f>
        <v>12</v>
      </c>
      <c r="AA2635" s="87" cm="1">
        <f t="array" aca="1" ref="AA2635" ca="1">INDIRECT("'Base de données'!A" &amp; ROW(Y2635))</f>
        <v>45931</v>
      </c>
      <c r="AB2635" s="51" t="str" cm="1">
        <f t="array" aca="1" ref="AB2635" ca="1">INDIRECT("'Base de données'!B" &amp; ROW(Z2635))</f>
        <v>GRXBX</v>
      </c>
    </row>
    <row r="2636" spans="1:28" x14ac:dyDescent="0.3">
      <c r="A2636" s="41" t="str">
        <f ca="1">IF(IF(AND($B2636&lt;&gt;"-",$B2636=$E2636),"Entrée et sortie","-")="Entrée et sortie",'Base de données'!$B2636,"-")</f>
        <v>-</v>
      </c>
      <c r="B2636" s="41" t="str">
        <f t="shared" ca="1" si="167"/>
        <v>-</v>
      </c>
      <c r="C2636" s="41" t="str">
        <f t="shared" ca="1" si="168"/>
        <v>-</v>
      </c>
      <c r="D2636" s="41" t="str">
        <f>IF($F2636="sortie en cours d'année",'Base de données'!$B2636,"-")</f>
        <v>-</v>
      </c>
      <c r="E2636" s="41" t="str">
        <f>IF($H2636="entrée en cours d'année",'Base de données'!$B2636,"-")</f>
        <v>-</v>
      </c>
      <c r="F2636" s="37" t="str">
        <f t="shared" si="165"/>
        <v/>
      </c>
      <c r="G2636" s="37" t="str">
        <f>IF($J2636="mouvement",_xlfn.XLOOKUP('Base de données'!$B2636,$V:$V,$V:$V,0),"")</f>
        <v/>
      </c>
      <c r="H2636" s="37" t="str">
        <f t="shared" si="166"/>
        <v/>
      </c>
      <c r="I2636" s="37" t="str">
        <f>IF($J2636="mouvement",_xlfn.XLOOKUP('Base de données'!$B2636,$K:$K,$K:$K,0),"")</f>
        <v/>
      </c>
      <c r="J2636" s="38" t="str">
        <f>IF(AND(Y2636&lt;&gt;MAX(Y:Y),COUNTIF(K2636:V2636,'Base de données'!$B2636)&gt;0),"mouvement","")</f>
        <v/>
      </c>
      <c r="K2636" s="39" t="str">
        <f>IF(K$1&gt;$AE$1,"-",IFERROR(IF(DATEDIF('Base de données'!$A2636,K$1,"d")&lt;&gt;0,"",'Base de données'!$B2636),""))</f>
        <v/>
      </c>
      <c r="L2636" s="39" t="str">
        <f>IF(L$1&gt;$AE$1,"-",IFERROR(IF(DATEDIF('Base de données'!$A2636,L$1,"d")&lt;&gt;0,"",'Base de données'!$B2636),""))</f>
        <v/>
      </c>
      <c r="M2636" s="39" t="str">
        <f>IF(M$1&gt;$AE$1,"-",IFERROR(IF(DATEDIF('Base de données'!$A2636,M$1,"d")&lt;&gt;0,"",'Base de données'!$B2636),""))</f>
        <v/>
      </c>
      <c r="N2636" s="39" t="str">
        <f>IF(N$1&gt;$AE$1,"-",IFERROR(IF(DATEDIF('Base de données'!$A2636,N$1,"d")&lt;&gt;0,"",'Base de données'!$B2636),""))</f>
        <v/>
      </c>
      <c r="O2636" s="39" t="str">
        <f>IF(O$1&gt;$AE$1,"-",IFERROR(IF(DATEDIF('Base de données'!$A2636,O$1,"d")&lt;&gt;0,"",'Base de données'!$B2636),""))</f>
        <v/>
      </c>
      <c r="P2636" s="39" t="str">
        <f>IF(P$1&gt;$AE$1,"-",IFERROR(IF(DATEDIF('Base de données'!$A2636,P$1,"d")&lt;&gt;0,"",'Base de données'!$B2636),""))</f>
        <v/>
      </c>
      <c r="Q2636" s="39" t="str">
        <f>IF(Q$1&gt;$AE$1,"-",IFERROR(IF(DATEDIF('Base de données'!$A2636,Q$1,"d")&lt;&gt;0,"",'Base de données'!$B2636),""))</f>
        <v/>
      </c>
      <c r="R2636" s="39" t="str">
        <f>IF(R$1&gt;$AE$1,"-",IFERROR(IF(DATEDIF('Base de données'!$A2636,R$1,"d")&lt;&gt;0,"",'Base de données'!$B2636),""))</f>
        <v/>
      </c>
      <c r="S2636" s="39" t="str">
        <f>IF(S$1&gt;$AE$1,"-",IFERROR(IF(DATEDIF('Base de données'!$A2636,S$1,"d")&lt;&gt;0,"",'Base de données'!$B2636),""))</f>
        <v/>
      </c>
      <c r="T2636" s="39" t="str">
        <f>IF(T$1&gt;$AE$1,"-",IFERROR(IF(DATEDIF('Base de données'!$A2636,T$1,"d")&lt;&gt;0,"",'Base de données'!$B2636),""))</f>
        <v>PDNCT</v>
      </c>
      <c r="U2636" s="39" t="str">
        <f>IF(U$1&gt;$AE$1,"-",IFERROR(IF(DATEDIF('Base de données'!$A2636,U$1,"d")&lt;&gt;0,"",'Base de données'!$B2636),""))</f>
        <v/>
      </c>
      <c r="V2636" s="39" t="str">
        <f>IF(V$1&gt;$AE$1,"-",IFERROR(IF(DATEDIF('Base de données'!$A2636,V$1,"d")&lt;&gt;0,"",'Base de données'!$B2636),""))</f>
        <v/>
      </c>
      <c r="W2636" s="34"/>
      <c r="X2636" s="30" t="str">
        <f>'Base de données'!$C2636&amp;" "&amp;'Base de données'!$D2636</f>
        <v>Guilbert Marcelle</v>
      </c>
      <c r="Y2636" s="31">
        <f>COUNTIF('Base de données'!$B:$B,'Base de données'!$B2636)</f>
        <v>12</v>
      </c>
      <c r="AA2636" s="87" cm="1">
        <f t="array" aca="1" ref="AA2636" ca="1">INDIRECT("'Base de données'!A" &amp; ROW(Y2636))</f>
        <v>45931</v>
      </c>
      <c r="AB2636" s="51" t="str" cm="1">
        <f t="array" aca="1" ref="AB2636" ca="1">INDIRECT("'Base de données'!B" &amp; ROW(Z2636))</f>
        <v>PDNCT</v>
      </c>
    </row>
    <row r="2637" spans="1:28" x14ac:dyDescent="0.3">
      <c r="A2637" s="41" t="str">
        <f ca="1">IF(IF(AND($B2637&lt;&gt;"-",$B2637=$E2637),"Entrée et sortie","-")="Entrée et sortie",'Base de données'!$B2637,"-")</f>
        <v>-</v>
      </c>
      <c r="B2637" s="41" t="str">
        <f t="shared" ca="1" si="167"/>
        <v>-</v>
      </c>
      <c r="C2637" s="41" t="str">
        <f t="shared" ca="1" si="168"/>
        <v>-</v>
      </c>
      <c r="D2637" s="41" t="str">
        <f>IF($F2637="sortie en cours d'année",'Base de données'!$B2637,"-")</f>
        <v>-</v>
      </c>
      <c r="E2637" s="41" t="str">
        <f>IF($H2637="entrée en cours d'année",'Base de données'!$B2637,"-")</f>
        <v>-</v>
      </c>
      <c r="F2637" s="37" t="str">
        <f t="shared" si="165"/>
        <v/>
      </c>
      <c r="G2637" s="37" t="str">
        <f>IF($J2637="mouvement",_xlfn.XLOOKUP('Base de données'!$B2637,$V:$V,$V:$V,0),"")</f>
        <v/>
      </c>
      <c r="H2637" s="37" t="str">
        <f t="shared" si="166"/>
        <v/>
      </c>
      <c r="I2637" s="37" t="str">
        <f>IF($J2637="mouvement",_xlfn.XLOOKUP('Base de données'!$B2637,$K:$K,$K:$K,0),"")</f>
        <v/>
      </c>
      <c r="J2637" s="38" t="str">
        <f>IF(AND(Y2637&lt;&gt;MAX(Y:Y),COUNTIF(K2637:V2637,'Base de données'!$B2637)&gt;0),"mouvement","")</f>
        <v/>
      </c>
      <c r="K2637" s="39" t="str">
        <f>IF(K$1&gt;$AE$1,"-",IFERROR(IF(DATEDIF('Base de données'!$A2637,K$1,"d")&lt;&gt;0,"",'Base de données'!$B2637),""))</f>
        <v/>
      </c>
      <c r="L2637" s="39" t="str">
        <f>IF(L$1&gt;$AE$1,"-",IFERROR(IF(DATEDIF('Base de données'!$A2637,L$1,"d")&lt;&gt;0,"",'Base de données'!$B2637),""))</f>
        <v/>
      </c>
      <c r="M2637" s="39" t="str">
        <f>IF(M$1&gt;$AE$1,"-",IFERROR(IF(DATEDIF('Base de données'!$A2637,M$1,"d")&lt;&gt;0,"",'Base de données'!$B2637),""))</f>
        <v/>
      </c>
      <c r="N2637" s="39" t="str">
        <f>IF(N$1&gt;$AE$1,"-",IFERROR(IF(DATEDIF('Base de données'!$A2637,N$1,"d")&lt;&gt;0,"",'Base de données'!$B2637),""))</f>
        <v/>
      </c>
      <c r="O2637" s="39" t="str">
        <f>IF(O$1&gt;$AE$1,"-",IFERROR(IF(DATEDIF('Base de données'!$A2637,O$1,"d")&lt;&gt;0,"",'Base de données'!$B2637),""))</f>
        <v/>
      </c>
      <c r="P2637" s="39" t="str">
        <f>IF(P$1&gt;$AE$1,"-",IFERROR(IF(DATEDIF('Base de données'!$A2637,P$1,"d")&lt;&gt;0,"",'Base de données'!$B2637),""))</f>
        <v/>
      </c>
      <c r="Q2637" s="39" t="str">
        <f>IF(Q$1&gt;$AE$1,"-",IFERROR(IF(DATEDIF('Base de données'!$A2637,Q$1,"d")&lt;&gt;0,"",'Base de données'!$B2637),""))</f>
        <v/>
      </c>
      <c r="R2637" s="39" t="str">
        <f>IF(R$1&gt;$AE$1,"-",IFERROR(IF(DATEDIF('Base de données'!$A2637,R$1,"d")&lt;&gt;0,"",'Base de données'!$B2637),""))</f>
        <v/>
      </c>
      <c r="S2637" s="39" t="str">
        <f>IF(S$1&gt;$AE$1,"-",IFERROR(IF(DATEDIF('Base de données'!$A2637,S$1,"d")&lt;&gt;0,"",'Base de données'!$B2637),""))</f>
        <v/>
      </c>
      <c r="T2637" s="39" t="str">
        <f>IF(T$1&gt;$AE$1,"-",IFERROR(IF(DATEDIF('Base de données'!$A2637,T$1,"d")&lt;&gt;0,"",'Base de données'!$B2637),""))</f>
        <v>TNB06</v>
      </c>
      <c r="U2637" s="39" t="str">
        <f>IF(U$1&gt;$AE$1,"-",IFERROR(IF(DATEDIF('Base de données'!$A2637,U$1,"d")&lt;&gt;0,"",'Base de données'!$B2637),""))</f>
        <v/>
      </c>
      <c r="V2637" s="39" t="str">
        <f>IF(V$1&gt;$AE$1,"-",IFERROR(IF(DATEDIF('Base de données'!$A2637,V$1,"d")&lt;&gt;0,"",'Base de données'!$B2637),""))</f>
        <v/>
      </c>
      <c r="W2637" s="34"/>
      <c r="X2637" s="30" t="str">
        <f>'Base de données'!$C2637&amp;" "&amp;'Base de données'!$D2637</f>
        <v>Bègue Alfred</v>
      </c>
      <c r="Y2637" s="31">
        <f>COUNTIF('Base de données'!$B:$B,'Base de données'!$B2637)</f>
        <v>12</v>
      </c>
      <c r="AA2637" s="87" cm="1">
        <f t="array" aca="1" ref="AA2637" ca="1">INDIRECT("'Base de données'!A" &amp; ROW(Y2637))</f>
        <v>45931</v>
      </c>
      <c r="AB2637" s="51" t="str" cm="1">
        <f t="array" aca="1" ref="AB2637" ca="1">INDIRECT("'Base de données'!B" &amp; ROW(Z2637))</f>
        <v>TNB06</v>
      </c>
    </row>
    <row r="2638" spans="1:28" x14ac:dyDescent="0.3">
      <c r="A2638" s="41" t="str">
        <f ca="1">IF(IF(AND($B2638&lt;&gt;"-",$B2638=$E2638),"Entrée et sortie","-")="Entrée et sortie",'Base de données'!$B2638,"-")</f>
        <v>-</v>
      </c>
      <c r="B2638" s="41" t="str">
        <f t="shared" ca="1" si="167"/>
        <v>-</v>
      </c>
      <c r="C2638" s="41" t="str">
        <f t="shared" ca="1" si="168"/>
        <v>-</v>
      </c>
      <c r="D2638" s="41" t="str">
        <f>IF($F2638="sortie en cours d'année",'Base de données'!$B2638,"-")</f>
        <v>-</v>
      </c>
      <c r="E2638" s="41" t="str">
        <f>IF($H2638="entrée en cours d'année",'Base de données'!$B2638,"-")</f>
        <v>-</v>
      </c>
      <c r="F2638" s="37" t="str">
        <f t="shared" si="165"/>
        <v/>
      </c>
      <c r="G2638" s="37" t="str">
        <f>IF($J2638="mouvement",_xlfn.XLOOKUP('Base de données'!$B2638,$V:$V,$V:$V,0),"")</f>
        <v/>
      </c>
      <c r="H2638" s="37" t="str">
        <f t="shared" si="166"/>
        <v/>
      </c>
      <c r="I2638" s="37" t="str">
        <f>IF($J2638="mouvement",_xlfn.XLOOKUP('Base de données'!$B2638,$K:$K,$K:$K,0),"")</f>
        <v/>
      </c>
      <c r="J2638" s="38" t="str">
        <f>IF(AND(Y2638&lt;&gt;MAX(Y:Y),COUNTIF(K2638:V2638,'Base de données'!$B2638)&gt;0),"mouvement","")</f>
        <v/>
      </c>
      <c r="K2638" s="39" t="str">
        <f>IF(K$1&gt;$AE$1,"-",IFERROR(IF(DATEDIF('Base de données'!$A2638,K$1,"d")&lt;&gt;0,"",'Base de données'!$B2638),""))</f>
        <v/>
      </c>
      <c r="L2638" s="39" t="str">
        <f>IF(L$1&gt;$AE$1,"-",IFERROR(IF(DATEDIF('Base de données'!$A2638,L$1,"d")&lt;&gt;0,"",'Base de données'!$B2638),""))</f>
        <v/>
      </c>
      <c r="M2638" s="39" t="str">
        <f>IF(M$1&gt;$AE$1,"-",IFERROR(IF(DATEDIF('Base de données'!$A2638,M$1,"d")&lt;&gt;0,"",'Base de données'!$B2638),""))</f>
        <v/>
      </c>
      <c r="N2638" s="39" t="str">
        <f>IF(N$1&gt;$AE$1,"-",IFERROR(IF(DATEDIF('Base de données'!$A2638,N$1,"d")&lt;&gt;0,"",'Base de données'!$B2638),""))</f>
        <v/>
      </c>
      <c r="O2638" s="39" t="str">
        <f>IF(O$1&gt;$AE$1,"-",IFERROR(IF(DATEDIF('Base de données'!$A2638,O$1,"d")&lt;&gt;0,"",'Base de données'!$B2638),""))</f>
        <v/>
      </c>
      <c r="P2638" s="39" t="str">
        <f>IF(P$1&gt;$AE$1,"-",IFERROR(IF(DATEDIF('Base de données'!$A2638,P$1,"d")&lt;&gt;0,"",'Base de données'!$B2638),""))</f>
        <v/>
      </c>
      <c r="Q2638" s="39" t="str">
        <f>IF(Q$1&gt;$AE$1,"-",IFERROR(IF(DATEDIF('Base de données'!$A2638,Q$1,"d")&lt;&gt;0,"",'Base de données'!$B2638),""))</f>
        <v/>
      </c>
      <c r="R2638" s="39" t="str">
        <f>IF(R$1&gt;$AE$1,"-",IFERROR(IF(DATEDIF('Base de données'!$A2638,R$1,"d")&lt;&gt;0,"",'Base de données'!$B2638),""))</f>
        <v/>
      </c>
      <c r="S2638" s="39" t="str">
        <f>IF(S$1&gt;$AE$1,"-",IFERROR(IF(DATEDIF('Base de données'!$A2638,S$1,"d")&lt;&gt;0,"",'Base de données'!$B2638),""))</f>
        <v/>
      </c>
      <c r="T2638" s="39" t="str">
        <f>IF(T$1&gt;$AE$1,"-",IFERROR(IF(DATEDIF('Base de données'!$A2638,T$1,"d")&lt;&gt;0,"",'Base de données'!$B2638),""))</f>
        <v>5ATC0</v>
      </c>
      <c r="U2638" s="39" t="str">
        <f>IF(U$1&gt;$AE$1,"-",IFERROR(IF(DATEDIF('Base de données'!$A2638,U$1,"d")&lt;&gt;0,"",'Base de données'!$B2638),""))</f>
        <v/>
      </c>
      <c r="V2638" s="39" t="str">
        <f>IF(V$1&gt;$AE$1,"-",IFERROR(IF(DATEDIF('Base de données'!$A2638,V$1,"d")&lt;&gt;0,"",'Base de données'!$B2638),""))</f>
        <v/>
      </c>
      <c r="W2638" s="34"/>
      <c r="X2638" s="30" t="str">
        <f>'Base de données'!$C2638&amp;" "&amp;'Base de données'!$D2638</f>
        <v>Marin Lucie</v>
      </c>
      <c r="Y2638" s="31">
        <f>COUNTIF('Base de données'!$B:$B,'Base de données'!$B2638)</f>
        <v>12</v>
      </c>
      <c r="AA2638" s="87" cm="1">
        <f t="array" aca="1" ref="AA2638" ca="1">INDIRECT("'Base de données'!A" &amp; ROW(Y2638))</f>
        <v>45931</v>
      </c>
      <c r="AB2638" s="51" t="str" cm="1">
        <f t="array" aca="1" ref="AB2638" ca="1">INDIRECT("'Base de données'!B" &amp; ROW(Z2638))</f>
        <v>5ATC0</v>
      </c>
    </row>
    <row r="2639" spans="1:28" x14ac:dyDescent="0.3">
      <c r="A2639" s="41" t="str">
        <f ca="1">IF(IF(AND($B2639&lt;&gt;"-",$B2639=$E2639),"Entrée et sortie","-")="Entrée et sortie",'Base de données'!$B2639,"-")</f>
        <v>-</v>
      </c>
      <c r="B2639" s="41" t="str">
        <f t="shared" ca="1" si="167"/>
        <v>-</v>
      </c>
      <c r="C2639" s="41" t="str">
        <f t="shared" ca="1" si="168"/>
        <v>-</v>
      </c>
      <c r="D2639" s="41" t="str">
        <f>IF($F2639="sortie en cours d'année",'Base de données'!$B2639,"-")</f>
        <v>-</v>
      </c>
      <c r="E2639" s="41" t="str">
        <f>IF($H2639="entrée en cours d'année",'Base de données'!$B2639,"-")</f>
        <v>-</v>
      </c>
      <c r="F2639" s="37" t="str">
        <f t="shared" si="165"/>
        <v/>
      </c>
      <c r="G2639" s="37" t="str">
        <f>IF($J2639="mouvement",_xlfn.XLOOKUP('Base de données'!$B2639,$V:$V,$V:$V,0),"")</f>
        <v/>
      </c>
      <c r="H2639" s="37" t="str">
        <f t="shared" si="166"/>
        <v/>
      </c>
      <c r="I2639" s="37" t="str">
        <f>IF($J2639="mouvement",_xlfn.XLOOKUP('Base de données'!$B2639,$K:$K,$K:$K,0),"")</f>
        <v/>
      </c>
      <c r="J2639" s="38" t="str">
        <f>IF(AND(Y2639&lt;&gt;MAX(Y:Y),COUNTIF(K2639:V2639,'Base de données'!$B2639)&gt;0),"mouvement","")</f>
        <v/>
      </c>
      <c r="K2639" s="39" t="str">
        <f>IF(K$1&gt;$AE$1,"-",IFERROR(IF(DATEDIF('Base de données'!$A2639,K$1,"d")&lt;&gt;0,"",'Base de données'!$B2639),""))</f>
        <v/>
      </c>
      <c r="L2639" s="39" t="str">
        <f>IF(L$1&gt;$AE$1,"-",IFERROR(IF(DATEDIF('Base de données'!$A2639,L$1,"d")&lt;&gt;0,"",'Base de données'!$B2639),""))</f>
        <v/>
      </c>
      <c r="M2639" s="39" t="str">
        <f>IF(M$1&gt;$AE$1,"-",IFERROR(IF(DATEDIF('Base de données'!$A2639,M$1,"d")&lt;&gt;0,"",'Base de données'!$B2639),""))</f>
        <v/>
      </c>
      <c r="N2639" s="39" t="str">
        <f>IF(N$1&gt;$AE$1,"-",IFERROR(IF(DATEDIF('Base de données'!$A2639,N$1,"d")&lt;&gt;0,"",'Base de données'!$B2639),""))</f>
        <v/>
      </c>
      <c r="O2639" s="39" t="str">
        <f>IF(O$1&gt;$AE$1,"-",IFERROR(IF(DATEDIF('Base de données'!$A2639,O$1,"d")&lt;&gt;0,"",'Base de données'!$B2639),""))</f>
        <v/>
      </c>
      <c r="P2639" s="39" t="str">
        <f>IF(P$1&gt;$AE$1,"-",IFERROR(IF(DATEDIF('Base de données'!$A2639,P$1,"d")&lt;&gt;0,"",'Base de données'!$B2639),""))</f>
        <v/>
      </c>
      <c r="Q2639" s="39" t="str">
        <f>IF(Q$1&gt;$AE$1,"-",IFERROR(IF(DATEDIF('Base de données'!$A2639,Q$1,"d")&lt;&gt;0,"",'Base de données'!$B2639),""))</f>
        <v/>
      </c>
      <c r="R2639" s="39" t="str">
        <f>IF(R$1&gt;$AE$1,"-",IFERROR(IF(DATEDIF('Base de données'!$A2639,R$1,"d")&lt;&gt;0,"",'Base de données'!$B2639),""))</f>
        <v/>
      </c>
      <c r="S2639" s="39" t="str">
        <f>IF(S$1&gt;$AE$1,"-",IFERROR(IF(DATEDIF('Base de données'!$A2639,S$1,"d")&lt;&gt;0,"",'Base de données'!$B2639),""))</f>
        <v/>
      </c>
      <c r="T2639" s="39" t="str">
        <f>IF(T$1&gt;$AE$1,"-",IFERROR(IF(DATEDIF('Base de données'!$A2639,T$1,"d")&lt;&gt;0,"",'Base de données'!$B2639),""))</f>
        <v>4XYGG</v>
      </c>
      <c r="U2639" s="39" t="str">
        <f>IF(U$1&gt;$AE$1,"-",IFERROR(IF(DATEDIF('Base de données'!$A2639,U$1,"d")&lt;&gt;0,"",'Base de données'!$B2639),""))</f>
        <v/>
      </c>
      <c r="V2639" s="39" t="str">
        <f>IF(V$1&gt;$AE$1,"-",IFERROR(IF(DATEDIF('Base de données'!$A2639,V$1,"d")&lt;&gt;0,"",'Base de données'!$B2639),""))</f>
        <v/>
      </c>
      <c r="W2639" s="34"/>
      <c r="X2639" s="30" t="str">
        <f>'Base de données'!$C2639&amp;" "&amp;'Base de données'!$D2639</f>
        <v>Camus Isaac</v>
      </c>
      <c r="Y2639" s="31">
        <f>COUNTIF('Base de données'!$B:$B,'Base de données'!$B2639)</f>
        <v>12</v>
      </c>
      <c r="AA2639" s="87" cm="1">
        <f t="array" aca="1" ref="AA2639" ca="1">INDIRECT("'Base de données'!A" &amp; ROW(Y2639))</f>
        <v>45931</v>
      </c>
      <c r="AB2639" s="51" t="str" cm="1">
        <f t="array" aca="1" ref="AB2639" ca="1">INDIRECT("'Base de données'!B" &amp; ROW(Z2639))</f>
        <v>4XYGG</v>
      </c>
    </row>
    <row r="2640" spans="1:28" x14ac:dyDescent="0.3">
      <c r="A2640" s="41" t="str">
        <f ca="1">IF(IF(AND($B2640&lt;&gt;"-",$B2640=$E2640),"Entrée et sortie","-")="Entrée et sortie",'Base de données'!$B2640,"-")</f>
        <v>-</v>
      </c>
      <c r="B2640" s="41" t="str">
        <f t="shared" ca="1" si="167"/>
        <v>-</v>
      </c>
      <c r="C2640" s="41" t="str">
        <f t="shared" ca="1" si="168"/>
        <v>-</v>
      </c>
      <c r="D2640" s="41" t="str">
        <f>IF($F2640="sortie en cours d'année",'Base de données'!$B2640,"-")</f>
        <v>-</v>
      </c>
      <c r="E2640" s="41" t="str">
        <f>IF($H2640="entrée en cours d'année",'Base de données'!$B2640,"-")</f>
        <v>-</v>
      </c>
      <c r="F2640" s="37" t="str">
        <f t="shared" si="165"/>
        <v/>
      </c>
      <c r="G2640" s="37" t="str">
        <f>IF($J2640="mouvement",_xlfn.XLOOKUP('Base de données'!$B2640,$V:$V,$V:$V,0),"")</f>
        <v/>
      </c>
      <c r="H2640" s="37" t="str">
        <f t="shared" si="166"/>
        <v/>
      </c>
      <c r="I2640" s="37" t="str">
        <f>IF($J2640="mouvement",_xlfn.XLOOKUP('Base de données'!$B2640,$K:$K,$K:$K,0),"")</f>
        <v/>
      </c>
      <c r="J2640" s="38" t="str">
        <f>IF(AND(Y2640&lt;&gt;MAX(Y:Y),COUNTIF(K2640:V2640,'Base de données'!$B2640)&gt;0),"mouvement","")</f>
        <v/>
      </c>
      <c r="K2640" s="39" t="str">
        <f>IF(K$1&gt;$AE$1,"-",IFERROR(IF(DATEDIF('Base de données'!$A2640,K$1,"d")&lt;&gt;0,"",'Base de données'!$B2640),""))</f>
        <v/>
      </c>
      <c r="L2640" s="39" t="str">
        <f>IF(L$1&gt;$AE$1,"-",IFERROR(IF(DATEDIF('Base de données'!$A2640,L$1,"d")&lt;&gt;0,"",'Base de données'!$B2640),""))</f>
        <v/>
      </c>
      <c r="M2640" s="39" t="str">
        <f>IF(M$1&gt;$AE$1,"-",IFERROR(IF(DATEDIF('Base de données'!$A2640,M$1,"d")&lt;&gt;0,"",'Base de données'!$B2640),""))</f>
        <v/>
      </c>
      <c r="N2640" s="39" t="str">
        <f>IF(N$1&gt;$AE$1,"-",IFERROR(IF(DATEDIF('Base de données'!$A2640,N$1,"d")&lt;&gt;0,"",'Base de données'!$B2640),""))</f>
        <v/>
      </c>
      <c r="O2640" s="39" t="str">
        <f>IF(O$1&gt;$AE$1,"-",IFERROR(IF(DATEDIF('Base de données'!$A2640,O$1,"d")&lt;&gt;0,"",'Base de données'!$B2640),""))</f>
        <v/>
      </c>
      <c r="P2640" s="39" t="str">
        <f>IF(P$1&gt;$AE$1,"-",IFERROR(IF(DATEDIF('Base de données'!$A2640,P$1,"d")&lt;&gt;0,"",'Base de données'!$B2640),""))</f>
        <v/>
      </c>
      <c r="Q2640" s="39" t="str">
        <f>IF(Q$1&gt;$AE$1,"-",IFERROR(IF(DATEDIF('Base de données'!$A2640,Q$1,"d")&lt;&gt;0,"",'Base de données'!$B2640),""))</f>
        <v/>
      </c>
      <c r="R2640" s="39" t="str">
        <f>IF(R$1&gt;$AE$1,"-",IFERROR(IF(DATEDIF('Base de données'!$A2640,R$1,"d")&lt;&gt;0,"",'Base de données'!$B2640),""))</f>
        <v/>
      </c>
      <c r="S2640" s="39" t="str">
        <f>IF(S$1&gt;$AE$1,"-",IFERROR(IF(DATEDIF('Base de données'!$A2640,S$1,"d")&lt;&gt;0,"",'Base de données'!$B2640),""))</f>
        <v/>
      </c>
      <c r="T2640" s="39" t="str">
        <f>IF(T$1&gt;$AE$1,"-",IFERROR(IF(DATEDIF('Base de données'!$A2640,T$1,"d")&lt;&gt;0,"",'Base de données'!$B2640),""))</f>
        <v>399PQ</v>
      </c>
      <c r="U2640" s="39" t="str">
        <f>IF(U$1&gt;$AE$1,"-",IFERROR(IF(DATEDIF('Base de données'!$A2640,U$1,"d")&lt;&gt;0,"",'Base de données'!$B2640),""))</f>
        <v/>
      </c>
      <c r="V2640" s="39" t="str">
        <f>IF(V$1&gt;$AE$1,"-",IFERROR(IF(DATEDIF('Base de données'!$A2640,V$1,"d")&lt;&gt;0,"",'Base de données'!$B2640),""))</f>
        <v/>
      </c>
      <c r="W2640" s="34"/>
      <c r="X2640" s="30" t="str">
        <f>'Base de données'!$C2640&amp;" "&amp;'Base de données'!$D2640</f>
        <v>Nicolas Alix</v>
      </c>
      <c r="Y2640" s="31">
        <f>COUNTIF('Base de données'!$B:$B,'Base de données'!$B2640)</f>
        <v>12</v>
      </c>
      <c r="AA2640" s="87" cm="1">
        <f t="array" aca="1" ref="AA2640" ca="1">INDIRECT("'Base de données'!A" &amp; ROW(Y2640))</f>
        <v>45931</v>
      </c>
      <c r="AB2640" s="51" t="str" cm="1">
        <f t="array" aca="1" ref="AB2640" ca="1">INDIRECT("'Base de données'!B" &amp; ROW(Z2640))</f>
        <v>399PQ</v>
      </c>
    </row>
    <row r="2641" spans="1:28" x14ac:dyDescent="0.3">
      <c r="A2641" s="41" t="str">
        <f ca="1">IF(IF(AND($B2641&lt;&gt;"-",$B2641=$E2641),"Entrée et sortie","-")="Entrée et sortie",'Base de données'!$B2641,"-")</f>
        <v>-</v>
      </c>
      <c r="B2641" s="41" t="str">
        <f t="shared" ca="1" si="167"/>
        <v>-</v>
      </c>
      <c r="C2641" s="41" t="str">
        <f t="shared" ca="1" si="168"/>
        <v>-</v>
      </c>
      <c r="D2641" s="41" t="str">
        <f>IF($F2641="sortie en cours d'année",'Base de données'!$B2641,"-")</f>
        <v>-</v>
      </c>
      <c r="E2641" s="41" t="str">
        <f>IF($H2641="entrée en cours d'année",'Base de données'!$B2641,"-")</f>
        <v>-</v>
      </c>
      <c r="F2641" s="37" t="str">
        <f t="shared" si="165"/>
        <v/>
      </c>
      <c r="G2641" s="37" t="str">
        <f>IF($J2641="mouvement",_xlfn.XLOOKUP('Base de données'!$B2641,$V:$V,$V:$V,0),"")</f>
        <v/>
      </c>
      <c r="H2641" s="37" t="str">
        <f t="shared" si="166"/>
        <v/>
      </c>
      <c r="I2641" s="37" t="str">
        <f>IF($J2641="mouvement",_xlfn.XLOOKUP('Base de données'!$B2641,$K:$K,$K:$K,0),"")</f>
        <v/>
      </c>
      <c r="J2641" s="38" t="str">
        <f>IF(AND(Y2641&lt;&gt;MAX(Y:Y),COUNTIF(K2641:V2641,'Base de données'!$B2641)&gt;0),"mouvement","")</f>
        <v/>
      </c>
      <c r="K2641" s="39" t="str">
        <f>IF(K$1&gt;$AE$1,"-",IFERROR(IF(DATEDIF('Base de données'!$A2641,K$1,"d")&lt;&gt;0,"",'Base de données'!$B2641),""))</f>
        <v/>
      </c>
      <c r="L2641" s="39" t="str">
        <f>IF(L$1&gt;$AE$1,"-",IFERROR(IF(DATEDIF('Base de données'!$A2641,L$1,"d")&lt;&gt;0,"",'Base de données'!$B2641),""))</f>
        <v/>
      </c>
      <c r="M2641" s="39" t="str">
        <f>IF(M$1&gt;$AE$1,"-",IFERROR(IF(DATEDIF('Base de données'!$A2641,M$1,"d")&lt;&gt;0,"",'Base de données'!$B2641),""))</f>
        <v/>
      </c>
      <c r="N2641" s="39" t="str">
        <f>IF(N$1&gt;$AE$1,"-",IFERROR(IF(DATEDIF('Base de données'!$A2641,N$1,"d")&lt;&gt;0,"",'Base de données'!$B2641),""))</f>
        <v/>
      </c>
      <c r="O2641" s="39" t="str">
        <f>IF(O$1&gt;$AE$1,"-",IFERROR(IF(DATEDIF('Base de données'!$A2641,O$1,"d")&lt;&gt;0,"",'Base de données'!$B2641),""))</f>
        <v/>
      </c>
      <c r="P2641" s="39" t="str">
        <f>IF(P$1&gt;$AE$1,"-",IFERROR(IF(DATEDIF('Base de données'!$A2641,P$1,"d")&lt;&gt;0,"",'Base de données'!$B2641),""))</f>
        <v/>
      </c>
      <c r="Q2641" s="39" t="str">
        <f>IF(Q$1&gt;$AE$1,"-",IFERROR(IF(DATEDIF('Base de données'!$A2641,Q$1,"d")&lt;&gt;0,"",'Base de données'!$B2641),""))</f>
        <v/>
      </c>
      <c r="R2641" s="39" t="str">
        <f>IF(R$1&gt;$AE$1,"-",IFERROR(IF(DATEDIF('Base de données'!$A2641,R$1,"d")&lt;&gt;0,"",'Base de données'!$B2641),""))</f>
        <v/>
      </c>
      <c r="S2641" s="39" t="str">
        <f>IF(S$1&gt;$AE$1,"-",IFERROR(IF(DATEDIF('Base de données'!$A2641,S$1,"d")&lt;&gt;0,"",'Base de données'!$B2641),""))</f>
        <v/>
      </c>
      <c r="T2641" s="39" t="str">
        <f>IF(T$1&gt;$AE$1,"-",IFERROR(IF(DATEDIF('Base de données'!$A2641,T$1,"d")&lt;&gt;0,"",'Base de données'!$B2641),""))</f>
        <v>VLI20</v>
      </c>
      <c r="U2641" s="39" t="str">
        <f>IF(U$1&gt;$AE$1,"-",IFERROR(IF(DATEDIF('Base de données'!$A2641,U$1,"d")&lt;&gt;0,"",'Base de données'!$B2641),""))</f>
        <v/>
      </c>
      <c r="V2641" s="39" t="str">
        <f>IF(V$1&gt;$AE$1,"-",IFERROR(IF(DATEDIF('Base de données'!$A2641,V$1,"d")&lt;&gt;0,"",'Base de données'!$B2641),""))</f>
        <v/>
      </c>
      <c r="W2641" s="34"/>
      <c r="X2641" s="30" t="str">
        <f>'Base de données'!$C2641&amp;" "&amp;'Base de données'!$D2641</f>
        <v>Denis Laetitia</v>
      </c>
      <c r="Y2641" s="31">
        <f>COUNTIF('Base de données'!$B:$B,'Base de données'!$B2641)</f>
        <v>12</v>
      </c>
      <c r="AA2641" s="87" cm="1">
        <f t="array" aca="1" ref="AA2641" ca="1">INDIRECT("'Base de données'!A" &amp; ROW(Y2641))</f>
        <v>45931</v>
      </c>
      <c r="AB2641" s="51" t="str" cm="1">
        <f t="array" aca="1" ref="AB2641" ca="1">INDIRECT("'Base de données'!B" &amp; ROW(Z2641))</f>
        <v>VLI20</v>
      </c>
    </row>
    <row r="2642" spans="1:28" x14ac:dyDescent="0.3">
      <c r="A2642" s="41" t="str">
        <f ca="1">IF(IF(AND($B2642&lt;&gt;"-",$B2642=$E2642),"Entrée et sortie","-")="Entrée et sortie",'Base de données'!$B2642,"-")</f>
        <v>-</v>
      </c>
      <c r="B2642" s="41" t="str">
        <f t="shared" ca="1" si="167"/>
        <v>-</v>
      </c>
      <c r="C2642" s="41" t="str">
        <f t="shared" ca="1" si="168"/>
        <v>-</v>
      </c>
      <c r="D2642" s="41" t="str">
        <f>IF($F2642="sortie en cours d'année",'Base de données'!$B2642,"-")</f>
        <v>-</v>
      </c>
      <c r="E2642" s="41" t="str">
        <f>IF($H2642="entrée en cours d'année",'Base de données'!$B2642,"-")</f>
        <v>-</v>
      </c>
      <c r="F2642" s="37" t="str">
        <f t="shared" si="165"/>
        <v/>
      </c>
      <c r="G2642" s="37" t="str">
        <f>IF($J2642="mouvement",_xlfn.XLOOKUP('Base de données'!$B2642,$V:$V,$V:$V,0),"")</f>
        <v/>
      </c>
      <c r="H2642" s="37" t="str">
        <f t="shared" si="166"/>
        <v/>
      </c>
      <c r="I2642" s="37" t="str">
        <f>IF($J2642="mouvement",_xlfn.XLOOKUP('Base de données'!$B2642,$K:$K,$K:$K,0),"")</f>
        <v/>
      </c>
      <c r="J2642" s="38" t="str">
        <f>IF(AND(Y2642&lt;&gt;MAX(Y:Y),COUNTIF(K2642:V2642,'Base de données'!$B2642)&gt;0),"mouvement","")</f>
        <v/>
      </c>
      <c r="K2642" s="39" t="str">
        <f>IF(K$1&gt;$AE$1,"-",IFERROR(IF(DATEDIF('Base de données'!$A2642,K$1,"d")&lt;&gt;0,"",'Base de données'!$B2642),""))</f>
        <v/>
      </c>
      <c r="L2642" s="39" t="str">
        <f>IF(L$1&gt;$AE$1,"-",IFERROR(IF(DATEDIF('Base de données'!$A2642,L$1,"d")&lt;&gt;0,"",'Base de données'!$B2642),""))</f>
        <v/>
      </c>
      <c r="M2642" s="39" t="str">
        <f>IF(M$1&gt;$AE$1,"-",IFERROR(IF(DATEDIF('Base de données'!$A2642,M$1,"d")&lt;&gt;0,"",'Base de données'!$B2642),""))</f>
        <v/>
      </c>
      <c r="N2642" s="39" t="str">
        <f>IF(N$1&gt;$AE$1,"-",IFERROR(IF(DATEDIF('Base de données'!$A2642,N$1,"d")&lt;&gt;0,"",'Base de données'!$B2642),""))</f>
        <v/>
      </c>
      <c r="O2642" s="39" t="str">
        <f>IF(O$1&gt;$AE$1,"-",IFERROR(IF(DATEDIF('Base de données'!$A2642,O$1,"d")&lt;&gt;0,"",'Base de données'!$B2642),""))</f>
        <v/>
      </c>
      <c r="P2642" s="39" t="str">
        <f>IF(P$1&gt;$AE$1,"-",IFERROR(IF(DATEDIF('Base de données'!$A2642,P$1,"d")&lt;&gt;0,"",'Base de données'!$B2642),""))</f>
        <v/>
      </c>
      <c r="Q2642" s="39" t="str">
        <f>IF(Q$1&gt;$AE$1,"-",IFERROR(IF(DATEDIF('Base de données'!$A2642,Q$1,"d")&lt;&gt;0,"",'Base de données'!$B2642),""))</f>
        <v/>
      </c>
      <c r="R2642" s="39" t="str">
        <f>IF(R$1&gt;$AE$1,"-",IFERROR(IF(DATEDIF('Base de données'!$A2642,R$1,"d")&lt;&gt;0,"",'Base de données'!$B2642),""))</f>
        <v/>
      </c>
      <c r="S2642" s="39" t="str">
        <f>IF(S$1&gt;$AE$1,"-",IFERROR(IF(DATEDIF('Base de données'!$A2642,S$1,"d")&lt;&gt;0,"",'Base de données'!$B2642),""))</f>
        <v/>
      </c>
      <c r="T2642" s="39" t="str">
        <f>IF(T$1&gt;$AE$1,"-",IFERROR(IF(DATEDIF('Base de données'!$A2642,T$1,"d")&lt;&gt;0,"",'Base de données'!$B2642),""))</f>
        <v>D6LA5</v>
      </c>
      <c r="U2642" s="39" t="str">
        <f>IF(U$1&gt;$AE$1,"-",IFERROR(IF(DATEDIF('Base de données'!$A2642,U$1,"d")&lt;&gt;0,"",'Base de données'!$B2642),""))</f>
        <v/>
      </c>
      <c r="V2642" s="39" t="str">
        <f>IF(V$1&gt;$AE$1,"-",IFERROR(IF(DATEDIF('Base de données'!$A2642,V$1,"d")&lt;&gt;0,"",'Base de données'!$B2642),""))</f>
        <v/>
      </c>
      <c r="W2642" s="34"/>
      <c r="X2642" s="30" t="str">
        <f>'Base de données'!$C2642&amp;" "&amp;'Base de données'!$D2642</f>
        <v>Morin Joséphine</v>
      </c>
      <c r="Y2642" s="31">
        <f>COUNTIF('Base de données'!$B:$B,'Base de données'!$B2642)</f>
        <v>12</v>
      </c>
      <c r="AA2642" s="87" cm="1">
        <f t="array" aca="1" ref="AA2642" ca="1">INDIRECT("'Base de données'!A" &amp; ROW(Y2642))</f>
        <v>45931</v>
      </c>
      <c r="AB2642" s="51" t="str" cm="1">
        <f t="array" aca="1" ref="AB2642" ca="1">INDIRECT("'Base de données'!B" &amp; ROW(Z2642))</f>
        <v>D6LA5</v>
      </c>
    </row>
    <row r="2643" spans="1:28" x14ac:dyDescent="0.3">
      <c r="A2643" s="41" t="str">
        <f ca="1">IF(IF(AND($B2643&lt;&gt;"-",$B2643=$E2643),"Entrée et sortie","-")="Entrée et sortie",'Base de données'!$B2643,"-")</f>
        <v>-</v>
      </c>
      <c r="B2643" s="41" t="str">
        <f t="shared" ca="1" si="167"/>
        <v>-</v>
      </c>
      <c r="C2643" s="41" t="str">
        <f t="shared" ca="1" si="168"/>
        <v>-</v>
      </c>
      <c r="D2643" s="41" t="str">
        <f>IF($F2643="sortie en cours d'année",'Base de données'!$B2643,"-")</f>
        <v>-</v>
      </c>
      <c r="E2643" s="41" t="str">
        <f>IF($H2643="entrée en cours d'année",'Base de données'!$B2643,"-")</f>
        <v>-</v>
      </c>
      <c r="F2643" s="37" t="str">
        <f t="shared" si="165"/>
        <v/>
      </c>
      <c r="G2643" s="37" t="str">
        <f>IF($J2643="mouvement",_xlfn.XLOOKUP('Base de données'!$B2643,$V:$V,$V:$V,0),"")</f>
        <v/>
      </c>
      <c r="H2643" s="37" t="str">
        <f t="shared" si="166"/>
        <v/>
      </c>
      <c r="I2643" s="37" t="str">
        <f>IF($J2643="mouvement",_xlfn.XLOOKUP('Base de données'!$B2643,$K:$K,$K:$K,0),"")</f>
        <v/>
      </c>
      <c r="J2643" s="38" t="str">
        <f>IF(AND(Y2643&lt;&gt;MAX(Y:Y),COUNTIF(K2643:V2643,'Base de données'!$B2643)&gt;0),"mouvement","")</f>
        <v/>
      </c>
      <c r="K2643" s="39" t="str">
        <f>IF(K$1&gt;$AE$1,"-",IFERROR(IF(DATEDIF('Base de données'!$A2643,K$1,"d")&lt;&gt;0,"",'Base de données'!$B2643),""))</f>
        <v/>
      </c>
      <c r="L2643" s="39" t="str">
        <f>IF(L$1&gt;$AE$1,"-",IFERROR(IF(DATEDIF('Base de données'!$A2643,L$1,"d")&lt;&gt;0,"",'Base de données'!$B2643),""))</f>
        <v/>
      </c>
      <c r="M2643" s="39" t="str">
        <f>IF(M$1&gt;$AE$1,"-",IFERROR(IF(DATEDIF('Base de données'!$A2643,M$1,"d")&lt;&gt;0,"",'Base de données'!$B2643),""))</f>
        <v/>
      </c>
      <c r="N2643" s="39" t="str">
        <f>IF(N$1&gt;$AE$1,"-",IFERROR(IF(DATEDIF('Base de données'!$A2643,N$1,"d")&lt;&gt;0,"",'Base de données'!$B2643),""))</f>
        <v/>
      </c>
      <c r="O2643" s="39" t="str">
        <f>IF(O$1&gt;$AE$1,"-",IFERROR(IF(DATEDIF('Base de données'!$A2643,O$1,"d")&lt;&gt;0,"",'Base de données'!$B2643),""))</f>
        <v/>
      </c>
      <c r="P2643" s="39" t="str">
        <f>IF(P$1&gt;$AE$1,"-",IFERROR(IF(DATEDIF('Base de données'!$A2643,P$1,"d")&lt;&gt;0,"",'Base de données'!$B2643),""))</f>
        <v/>
      </c>
      <c r="Q2643" s="39" t="str">
        <f>IF(Q$1&gt;$AE$1,"-",IFERROR(IF(DATEDIF('Base de données'!$A2643,Q$1,"d")&lt;&gt;0,"",'Base de données'!$B2643),""))</f>
        <v/>
      </c>
      <c r="R2643" s="39" t="str">
        <f>IF(R$1&gt;$AE$1,"-",IFERROR(IF(DATEDIF('Base de données'!$A2643,R$1,"d")&lt;&gt;0,"",'Base de données'!$B2643),""))</f>
        <v/>
      </c>
      <c r="S2643" s="39" t="str">
        <f>IF(S$1&gt;$AE$1,"-",IFERROR(IF(DATEDIF('Base de données'!$A2643,S$1,"d")&lt;&gt;0,"",'Base de données'!$B2643),""))</f>
        <v/>
      </c>
      <c r="T2643" s="39" t="str">
        <f>IF(T$1&gt;$AE$1,"-",IFERROR(IF(DATEDIF('Base de données'!$A2643,T$1,"d")&lt;&gt;0,"",'Base de données'!$B2643),""))</f>
        <v>JS9XQ</v>
      </c>
      <c r="U2643" s="39" t="str">
        <f>IF(U$1&gt;$AE$1,"-",IFERROR(IF(DATEDIF('Base de données'!$A2643,U$1,"d")&lt;&gt;0,"",'Base de données'!$B2643),""))</f>
        <v/>
      </c>
      <c r="V2643" s="39" t="str">
        <f>IF(V$1&gt;$AE$1,"-",IFERROR(IF(DATEDIF('Base de données'!$A2643,V$1,"d")&lt;&gt;0,"",'Base de données'!$B2643),""))</f>
        <v/>
      </c>
      <c r="W2643" s="34"/>
      <c r="X2643" s="30" t="str">
        <f>'Base de données'!$C2643&amp;" "&amp;'Base de données'!$D2643</f>
        <v>Becker Louise</v>
      </c>
      <c r="Y2643" s="31">
        <f>COUNTIF('Base de données'!$B:$B,'Base de données'!$B2643)</f>
        <v>12</v>
      </c>
      <c r="AA2643" s="87" cm="1">
        <f t="array" aca="1" ref="AA2643" ca="1">INDIRECT("'Base de données'!A" &amp; ROW(Y2643))</f>
        <v>45931</v>
      </c>
      <c r="AB2643" s="51" t="str" cm="1">
        <f t="array" aca="1" ref="AB2643" ca="1">INDIRECT("'Base de données'!B" &amp; ROW(Z2643))</f>
        <v>JS9XQ</v>
      </c>
    </row>
    <row r="2644" spans="1:28" x14ac:dyDescent="0.3">
      <c r="A2644" s="41" t="str">
        <f ca="1">IF(IF(AND($B2644&lt;&gt;"-",$B2644=$E2644),"Entrée et sortie","-")="Entrée et sortie",'Base de données'!$B2644,"-")</f>
        <v>-</v>
      </c>
      <c r="B2644" s="41" t="str">
        <f t="shared" ca="1" si="167"/>
        <v>-</v>
      </c>
      <c r="C2644" s="41" t="str">
        <f t="shared" ca="1" si="168"/>
        <v>-</v>
      </c>
      <c r="D2644" s="41" t="str">
        <f>IF($F2644="sortie en cours d'année",'Base de données'!$B2644,"-")</f>
        <v>-</v>
      </c>
      <c r="E2644" s="41" t="str">
        <f>IF($H2644="entrée en cours d'année",'Base de données'!$B2644,"-")</f>
        <v>-</v>
      </c>
      <c r="F2644" s="37" t="str">
        <f t="shared" si="165"/>
        <v/>
      </c>
      <c r="G2644" s="37" t="str">
        <f>IF($J2644="mouvement",_xlfn.XLOOKUP('Base de données'!$B2644,$V:$V,$V:$V,0),"")</f>
        <v/>
      </c>
      <c r="H2644" s="37" t="str">
        <f t="shared" si="166"/>
        <v/>
      </c>
      <c r="I2644" s="37" t="str">
        <f>IF($J2644="mouvement",_xlfn.XLOOKUP('Base de données'!$B2644,$K:$K,$K:$K,0),"")</f>
        <v/>
      </c>
      <c r="J2644" s="38" t="str">
        <f>IF(AND(Y2644&lt;&gt;MAX(Y:Y),COUNTIF(K2644:V2644,'Base de données'!$B2644)&gt;0),"mouvement","")</f>
        <v/>
      </c>
      <c r="K2644" s="39" t="str">
        <f>IF(K$1&gt;$AE$1,"-",IFERROR(IF(DATEDIF('Base de données'!$A2644,K$1,"d")&lt;&gt;0,"",'Base de données'!$B2644),""))</f>
        <v/>
      </c>
      <c r="L2644" s="39" t="str">
        <f>IF(L$1&gt;$AE$1,"-",IFERROR(IF(DATEDIF('Base de données'!$A2644,L$1,"d")&lt;&gt;0,"",'Base de données'!$B2644),""))</f>
        <v/>
      </c>
      <c r="M2644" s="39" t="str">
        <f>IF(M$1&gt;$AE$1,"-",IFERROR(IF(DATEDIF('Base de données'!$A2644,M$1,"d")&lt;&gt;0,"",'Base de données'!$B2644),""))</f>
        <v/>
      </c>
      <c r="N2644" s="39" t="str">
        <f>IF(N$1&gt;$AE$1,"-",IFERROR(IF(DATEDIF('Base de données'!$A2644,N$1,"d")&lt;&gt;0,"",'Base de données'!$B2644),""))</f>
        <v/>
      </c>
      <c r="O2644" s="39" t="str">
        <f>IF(O$1&gt;$AE$1,"-",IFERROR(IF(DATEDIF('Base de données'!$A2644,O$1,"d")&lt;&gt;0,"",'Base de données'!$B2644),""))</f>
        <v/>
      </c>
      <c r="P2644" s="39" t="str">
        <f>IF(P$1&gt;$AE$1,"-",IFERROR(IF(DATEDIF('Base de données'!$A2644,P$1,"d")&lt;&gt;0,"",'Base de données'!$B2644),""))</f>
        <v/>
      </c>
      <c r="Q2644" s="39" t="str">
        <f>IF(Q$1&gt;$AE$1,"-",IFERROR(IF(DATEDIF('Base de données'!$A2644,Q$1,"d")&lt;&gt;0,"",'Base de données'!$B2644),""))</f>
        <v/>
      </c>
      <c r="R2644" s="39" t="str">
        <f>IF(R$1&gt;$AE$1,"-",IFERROR(IF(DATEDIF('Base de données'!$A2644,R$1,"d")&lt;&gt;0,"",'Base de données'!$B2644),""))</f>
        <v/>
      </c>
      <c r="S2644" s="39" t="str">
        <f>IF(S$1&gt;$AE$1,"-",IFERROR(IF(DATEDIF('Base de données'!$A2644,S$1,"d")&lt;&gt;0,"",'Base de données'!$B2644),""))</f>
        <v/>
      </c>
      <c r="T2644" s="39" t="str">
        <f>IF(T$1&gt;$AE$1,"-",IFERROR(IF(DATEDIF('Base de données'!$A2644,T$1,"d")&lt;&gt;0,"",'Base de données'!$B2644),""))</f>
        <v>6A9JO</v>
      </c>
      <c r="U2644" s="39" t="str">
        <f>IF(U$1&gt;$AE$1,"-",IFERROR(IF(DATEDIF('Base de données'!$A2644,U$1,"d")&lt;&gt;0,"",'Base de données'!$B2644),""))</f>
        <v/>
      </c>
      <c r="V2644" s="39" t="str">
        <f>IF(V$1&gt;$AE$1,"-",IFERROR(IF(DATEDIF('Base de données'!$A2644,V$1,"d")&lt;&gt;0,"",'Base de données'!$B2644),""))</f>
        <v/>
      </c>
      <c r="W2644" s="34"/>
      <c r="X2644" s="30" t="str">
        <f>'Base de données'!$C2644&amp;" "&amp;'Base de données'!$D2644</f>
        <v>Vasseur Constance</v>
      </c>
      <c r="Y2644" s="31">
        <f>COUNTIF('Base de données'!$B:$B,'Base de données'!$B2644)</f>
        <v>12</v>
      </c>
      <c r="AA2644" s="87" cm="1">
        <f t="array" aca="1" ref="AA2644" ca="1">INDIRECT("'Base de données'!A" &amp; ROW(Y2644))</f>
        <v>45931</v>
      </c>
      <c r="AB2644" s="51" t="str" cm="1">
        <f t="array" aca="1" ref="AB2644" ca="1">INDIRECT("'Base de données'!B" &amp; ROW(Z2644))</f>
        <v>6A9JO</v>
      </c>
    </row>
    <row r="2645" spans="1:28" x14ac:dyDescent="0.3">
      <c r="A2645" s="41" t="str">
        <f ca="1">IF(IF(AND($B2645&lt;&gt;"-",$B2645=$E2645),"Entrée et sortie","-")="Entrée et sortie",'Base de données'!$B2645,"-")</f>
        <v>-</v>
      </c>
      <c r="B2645" s="41" t="str">
        <f t="shared" ca="1" si="167"/>
        <v>-</v>
      </c>
      <c r="C2645" s="41" t="str">
        <f t="shared" ca="1" si="168"/>
        <v>-</v>
      </c>
      <c r="D2645" s="41" t="str">
        <f>IF($F2645="sortie en cours d'année",'Base de données'!$B2645,"-")</f>
        <v>-</v>
      </c>
      <c r="E2645" s="41" t="str">
        <f>IF($H2645="entrée en cours d'année",'Base de données'!$B2645,"-")</f>
        <v>-</v>
      </c>
      <c r="F2645" s="37" t="str">
        <f t="shared" si="165"/>
        <v/>
      </c>
      <c r="G2645" s="37" t="str">
        <f>IF($J2645="mouvement",_xlfn.XLOOKUP('Base de données'!$B2645,$V:$V,$V:$V,0),"")</f>
        <v/>
      </c>
      <c r="H2645" s="37" t="str">
        <f t="shared" si="166"/>
        <v/>
      </c>
      <c r="I2645" s="37" t="str">
        <f>IF($J2645="mouvement",_xlfn.XLOOKUP('Base de données'!$B2645,$K:$K,$K:$K,0),"")</f>
        <v/>
      </c>
      <c r="J2645" s="38" t="str">
        <f>IF(AND(Y2645&lt;&gt;MAX(Y:Y),COUNTIF(K2645:V2645,'Base de données'!$B2645)&gt;0),"mouvement","")</f>
        <v/>
      </c>
      <c r="K2645" s="39" t="str">
        <f>IF(K$1&gt;$AE$1,"-",IFERROR(IF(DATEDIF('Base de données'!$A2645,K$1,"d")&lt;&gt;0,"",'Base de données'!$B2645),""))</f>
        <v/>
      </c>
      <c r="L2645" s="39" t="str">
        <f>IF(L$1&gt;$AE$1,"-",IFERROR(IF(DATEDIF('Base de données'!$A2645,L$1,"d")&lt;&gt;0,"",'Base de données'!$B2645),""))</f>
        <v/>
      </c>
      <c r="M2645" s="39" t="str">
        <f>IF(M$1&gt;$AE$1,"-",IFERROR(IF(DATEDIF('Base de données'!$A2645,M$1,"d")&lt;&gt;0,"",'Base de données'!$B2645),""))</f>
        <v/>
      </c>
      <c r="N2645" s="39" t="str">
        <f>IF(N$1&gt;$AE$1,"-",IFERROR(IF(DATEDIF('Base de données'!$A2645,N$1,"d")&lt;&gt;0,"",'Base de données'!$B2645),""))</f>
        <v/>
      </c>
      <c r="O2645" s="39" t="str">
        <f>IF(O$1&gt;$AE$1,"-",IFERROR(IF(DATEDIF('Base de données'!$A2645,O$1,"d")&lt;&gt;0,"",'Base de données'!$B2645),""))</f>
        <v/>
      </c>
      <c r="P2645" s="39" t="str">
        <f>IF(P$1&gt;$AE$1,"-",IFERROR(IF(DATEDIF('Base de données'!$A2645,P$1,"d")&lt;&gt;0,"",'Base de données'!$B2645),""))</f>
        <v/>
      </c>
      <c r="Q2645" s="39" t="str">
        <f>IF(Q$1&gt;$AE$1,"-",IFERROR(IF(DATEDIF('Base de données'!$A2645,Q$1,"d")&lt;&gt;0,"",'Base de données'!$B2645),""))</f>
        <v/>
      </c>
      <c r="R2645" s="39" t="str">
        <f>IF(R$1&gt;$AE$1,"-",IFERROR(IF(DATEDIF('Base de données'!$A2645,R$1,"d")&lt;&gt;0,"",'Base de données'!$B2645),""))</f>
        <v/>
      </c>
      <c r="S2645" s="39" t="str">
        <f>IF(S$1&gt;$AE$1,"-",IFERROR(IF(DATEDIF('Base de données'!$A2645,S$1,"d")&lt;&gt;0,"",'Base de données'!$B2645),""))</f>
        <v/>
      </c>
      <c r="T2645" s="39" t="str">
        <f>IF(T$1&gt;$AE$1,"-",IFERROR(IF(DATEDIF('Base de données'!$A2645,T$1,"d")&lt;&gt;0,"",'Base de données'!$B2645),""))</f>
        <v>EVEHA</v>
      </c>
      <c r="U2645" s="39" t="str">
        <f>IF(U$1&gt;$AE$1,"-",IFERROR(IF(DATEDIF('Base de données'!$A2645,U$1,"d")&lt;&gt;0,"",'Base de données'!$B2645),""))</f>
        <v/>
      </c>
      <c r="V2645" s="39" t="str">
        <f>IF(V$1&gt;$AE$1,"-",IFERROR(IF(DATEDIF('Base de données'!$A2645,V$1,"d")&lt;&gt;0,"",'Base de données'!$B2645),""))</f>
        <v/>
      </c>
      <c r="W2645" s="34"/>
      <c r="X2645" s="30" t="str">
        <f>'Base de données'!$C2645&amp;" "&amp;'Base de données'!$D2645</f>
        <v>Texier Monique</v>
      </c>
      <c r="Y2645" s="31">
        <f>COUNTIF('Base de données'!$B:$B,'Base de données'!$B2645)</f>
        <v>12</v>
      </c>
      <c r="AA2645" s="87" cm="1">
        <f t="array" aca="1" ref="AA2645" ca="1">INDIRECT("'Base de données'!A" &amp; ROW(Y2645))</f>
        <v>45931</v>
      </c>
      <c r="AB2645" s="51" t="str" cm="1">
        <f t="array" aca="1" ref="AB2645" ca="1">INDIRECT("'Base de données'!B" &amp; ROW(Z2645))</f>
        <v>EVEHA</v>
      </c>
    </row>
    <row r="2646" spans="1:28" x14ac:dyDescent="0.3">
      <c r="A2646" s="41" t="str">
        <f ca="1">IF(IF(AND($B2646&lt;&gt;"-",$B2646=$E2646),"Entrée et sortie","-")="Entrée et sortie",'Base de données'!$B2646,"-")</f>
        <v>-</v>
      </c>
      <c r="B2646" s="41" t="str">
        <f t="shared" ca="1" si="167"/>
        <v>-</v>
      </c>
      <c r="C2646" s="41" t="str">
        <f t="shared" ca="1" si="168"/>
        <v>-</v>
      </c>
      <c r="D2646" s="41" t="str">
        <f>IF($F2646="sortie en cours d'année",'Base de données'!$B2646,"-")</f>
        <v>-</v>
      </c>
      <c r="E2646" s="41" t="str">
        <f>IF($H2646="entrée en cours d'année",'Base de données'!$B2646,"-")</f>
        <v>-</v>
      </c>
      <c r="F2646" s="37" t="str">
        <f t="shared" si="165"/>
        <v/>
      </c>
      <c r="G2646" s="37" t="str">
        <f>IF($J2646="mouvement",_xlfn.XLOOKUP('Base de données'!$B2646,$V:$V,$V:$V,0),"")</f>
        <v/>
      </c>
      <c r="H2646" s="37" t="str">
        <f t="shared" si="166"/>
        <v/>
      </c>
      <c r="I2646" s="37" t="str">
        <f>IF($J2646="mouvement",_xlfn.XLOOKUP('Base de données'!$B2646,$K:$K,$K:$K,0),"")</f>
        <v/>
      </c>
      <c r="J2646" s="38" t="str">
        <f>IF(AND(Y2646&lt;&gt;MAX(Y:Y),COUNTIF(K2646:V2646,'Base de données'!$B2646)&gt;0),"mouvement","")</f>
        <v/>
      </c>
      <c r="K2646" s="39" t="str">
        <f>IF(K$1&gt;$AE$1,"-",IFERROR(IF(DATEDIF('Base de données'!$A2646,K$1,"d")&lt;&gt;0,"",'Base de données'!$B2646),""))</f>
        <v/>
      </c>
      <c r="L2646" s="39" t="str">
        <f>IF(L$1&gt;$AE$1,"-",IFERROR(IF(DATEDIF('Base de données'!$A2646,L$1,"d")&lt;&gt;0,"",'Base de données'!$B2646),""))</f>
        <v/>
      </c>
      <c r="M2646" s="39" t="str">
        <f>IF(M$1&gt;$AE$1,"-",IFERROR(IF(DATEDIF('Base de données'!$A2646,M$1,"d")&lt;&gt;0,"",'Base de données'!$B2646),""))</f>
        <v/>
      </c>
      <c r="N2646" s="39" t="str">
        <f>IF(N$1&gt;$AE$1,"-",IFERROR(IF(DATEDIF('Base de données'!$A2646,N$1,"d")&lt;&gt;0,"",'Base de données'!$B2646),""))</f>
        <v/>
      </c>
      <c r="O2646" s="39" t="str">
        <f>IF(O$1&gt;$AE$1,"-",IFERROR(IF(DATEDIF('Base de données'!$A2646,O$1,"d")&lt;&gt;0,"",'Base de données'!$B2646),""))</f>
        <v/>
      </c>
      <c r="P2646" s="39" t="str">
        <f>IF(P$1&gt;$AE$1,"-",IFERROR(IF(DATEDIF('Base de données'!$A2646,P$1,"d")&lt;&gt;0,"",'Base de données'!$B2646),""))</f>
        <v/>
      </c>
      <c r="Q2646" s="39" t="str">
        <f>IF(Q$1&gt;$AE$1,"-",IFERROR(IF(DATEDIF('Base de données'!$A2646,Q$1,"d")&lt;&gt;0,"",'Base de données'!$B2646),""))</f>
        <v/>
      </c>
      <c r="R2646" s="39" t="str">
        <f>IF(R$1&gt;$AE$1,"-",IFERROR(IF(DATEDIF('Base de données'!$A2646,R$1,"d")&lt;&gt;0,"",'Base de données'!$B2646),""))</f>
        <v/>
      </c>
      <c r="S2646" s="39" t="str">
        <f>IF(S$1&gt;$AE$1,"-",IFERROR(IF(DATEDIF('Base de données'!$A2646,S$1,"d")&lt;&gt;0,"",'Base de données'!$B2646),""))</f>
        <v/>
      </c>
      <c r="T2646" s="39" t="str">
        <f>IF(T$1&gt;$AE$1,"-",IFERROR(IF(DATEDIF('Base de données'!$A2646,T$1,"d")&lt;&gt;0,"",'Base de données'!$B2646),""))</f>
        <v>GC0VK</v>
      </c>
      <c r="U2646" s="39" t="str">
        <f>IF(U$1&gt;$AE$1,"-",IFERROR(IF(DATEDIF('Base de données'!$A2646,U$1,"d")&lt;&gt;0,"",'Base de données'!$B2646),""))</f>
        <v/>
      </c>
      <c r="V2646" s="39" t="str">
        <f>IF(V$1&gt;$AE$1,"-",IFERROR(IF(DATEDIF('Base de données'!$A2646,V$1,"d")&lt;&gt;0,"",'Base de données'!$B2646),""))</f>
        <v/>
      </c>
      <c r="W2646" s="34"/>
      <c r="X2646" s="30" t="str">
        <f>'Base de données'!$C2646&amp;" "&amp;'Base de données'!$D2646</f>
        <v>Maillet Lucas</v>
      </c>
      <c r="Y2646" s="31">
        <f>COUNTIF('Base de données'!$B:$B,'Base de données'!$B2646)</f>
        <v>12</v>
      </c>
      <c r="AA2646" s="87" cm="1">
        <f t="array" aca="1" ref="AA2646" ca="1">INDIRECT("'Base de données'!A" &amp; ROW(Y2646))</f>
        <v>45931</v>
      </c>
      <c r="AB2646" s="51" t="str" cm="1">
        <f t="array" aca="1" ref="AB2646" ca="1">INDIRECT("'Base de données'!B" &amp; ROW(Z2646))</f>
        <v>GC0VK</v>
      </c>
    </row>
    <row r="2647" spans="1:28" x14ac:dyDescent="0.3">
      <c r="A2647" s="41" t="str">
        <f ca="1">IF(IF(AND($B2647&lt;&gt;"-",$B2647=$E2647),"Entrée et sortie","-")="Entrée et sortie",'Base de données'!$B2647,"-")</f>
        <v>-</v>
      </c>
      <c r="B2647" s="41" t="str">
        <f t="shared" ca="1" si="167"/>
        <v>-</v>
      </c>
      <c r="C2647" s="41" t="str">
        <f t="shared" ca="1" si="168"/>
        <v>-</v>
      </c>
      <c r="D2647" s="41" t="str">
        <f>IF($F2647="sortie en cours d'année",'Base de données'!$B2647,"-")</f>
        <v>-</v>
      </c>
      <c r="E2647" s="41" t="str">
        <f>IF($H2647="entrée en cours d'année",'Base de données'!$B2647,"-")</f>
        <v>-</v>
      </c>
      <c r="F2647" s="37" t="str">
        <f t="shared" si="165"/>
        <v/>
      </c>
      <c r="G2647" s="37" t="str">
        <f>IF($J2647="mouvement",_xlfn.XLOOKUP('Base de données'!$B2647,$V:$V,$V:$V,0),"")</f>
        <v/>
      </c>
      <c r="H2647" s="37" t="str">
        <f t="shared" si="166"/>
        <v/>
      </c>
      <c r="I2647" s="37" t="str">
        <f>IF($J2647="mouvement",_xlfn.XLOOKUP('Base de données'!$B2647,$K:$K,$K:$K,0),"")</f>
        <v/>
      </c>
      <c r="J2647" s="38" t="str">
        <f>IF(AND(Y2647&lt;&gt;MAX(Y:Y),COUNTIF(K2647:V2647,'Base de données'!$B2647)&gt;0),"mouvement","")</f>
        <v/>
      </c>
      <c r="K2647" s="39" t="str">
        <f>IF(K$1&gt;$AE$1,"-",IFERROR(IF(DATEDIF('Base de données'!$A2647,K$1,"d")&lt;&gt;0,"",'Base de données'!$B2647),""))</f>
        <v/>
      </c>
      <c r="L2647" s="39" t="str">
        <f>IF(L$1&gt;$AE$1,"-",IFERROR(IF(DATEDIF('Base de données'!$A2647,L$1,"d")&lt;&gt;0,"",'Base de données'!$B2647),""))</f>
        <v/>
      </c>
      <c r="M2647" s="39" t="str">
        <f>IF(M$1&gt;$AE$1,"-",IFERROR(IF(DATEDIF('Base de données'!$A2647,M$1,"d")&lt;&gt;0,"",'Base de données'!$B2647),""))</f>
        <v/>
      </c>
      <c r="N2647" s="39" t="str">
        <f>IF(N$1&gt;$AE$1,"-",IFERROR(IF(DATEDIF('Base de données'!$A2647,N$1,"d")&lt;&gt;0,"",'Base de données'!$B2647),""))</f>
        <v/>
      </c>
      <c r="O2647" s="39" t="str">
        <f>IF(O$1&gt;$AE$1,"-",IFERROR(IF(DATEDIF('Base de données'!$A2647,O$1,"d")&lt;&gt;0,"",'Base de données'!$B2647),""))</f>
        <v/>
      </c>
      <c r="P2647" s="39" t="str">
        <f>IF(P$1&gt;$AE$1,"-",IFERROR(IF(DATEDIF('Base de données'!$A2647,P$1,"d")&lt;&gt;0,"",'Base de données'!$B2647),""))</f>
        <v/>
      </c>
      <c r="Q2647" s="39" t="str">
        <f>IF(Q$1&gt;$AE$1,"-",IFERROR(IF(DATEDIF('Base de données'!$A2647,Q$1,"d")&lt;&gt;0,"",'Base de données'!$B2647),""))</f>
        <v/>
      </c>
      <c r="R2647" s="39" t="str">
        <f>IF(R$1&gt;$AE$1,"-",IFERROR(IF(DATEDIF('Base de données'!$A2647,R$1,"d")&lt;&gt;0,"",'Base de données'!$B2647),""))</f>
        <v/>
      </c>
      <c r="S2647" s="39" t="str">
        <f>IF(S$1&gt;$AE$1,"-",IFERROR(IF(DATEDIF('Base de données'!$A2647,S$1,"d")&lt;&gt;0,"",'Base de données'!$B2647),""))</f>
        <v/>
      </c>
      <c r="T2647" s="39" t="str">
        <f>IF(T$1&gt;$AE$1,"-",IFERROR(IF(DATEDIF('Base de données'!$A2647,T$1,"d")&lt;&gt;0,"",'Base de données'!$B2647),""))</f>
        <v>DHEUO</v>
      </c>
      <c r="U2647" s="39" t="str">
        <f>IF(U$1&gt;$AE$1,"-",IFERROR(IF(DATEDIF('Base de données'!$A2647,U$1,"d")&lt;&gt;0,"",'Base de données'!$B2647),""))</f>
        <v/>
      </c>
      <c r="V2647" s="39" t="str">
        <f>IF(V$1&gt;$AE$1,"-",IFERROR(IF(DATEDIF('Base de données'!$A2647,V$1,"d")&lt;&gt;0,"",'Base de données'!$B2647),""))</f>
        <v/>
      </c>
      <c r="W2647" s="34"/>
      <c r="X2647" s="30" t="str">
        <f>'Base de données'!$C2647&amp;" "&amp;'Base de données'!$D2647</f>
        <v>Couturier Sébastien</v>
      </c>
      <c r="Y2647" s="31">
        <f>COUNTIF('Base de données'!$B:$B,'Base de données'!$B2647)</f>
        <v>12</v>
      </c>
      <c r="AA2647" s="87" cm="1">
        <f t="array" aca="1" ref="AA2647" ca="1">INDIRECT("'Base de données'!A" &amp; ROW(Y2647))</f>
        <v>45931</v>
      </c>
      <c r="AB2647" s="51" t="str" cm="1">
        <f t="array" aca="1" ref="AB2647" ca="1">INDIRECT("'Base de données'!B" &amp; ROW(Z2647))</f>
        <v>DHEUO</v>
      </c>
    </row>
    <row r="2648" spans="1:28" x14ac:dyDescent="0.3">
      <c r="A2648" s="41" t="str">
        <f ca="1">IF(IF(AND($B2648&lt;&gt;"-",$B2648=$E2648),"Entrée et sortie","-")="Entrée et sortie",'Base de données'!$B2648,"-")</f>
        <v>-</v>
      </c>
      <c r="B2648" s="41" t="str">
        <f t="shared" ca="1" si="167"/>
        <v>-</v>
      </c>
      <c r="C2648" s="41" t="str">
        <f t="shared" ca="1" si="168"/>
        <v>-</v>
      </c>
      <c r="D2648" s="41" t="str">
        <f>IF($F2648="sortie en cours d'année",'Base de données'!$B2648,"-")</f>
        <v>-</v>
      </c>
      <c r="E2648" s="41" t="str">
        <f>IF($H2648="entrée en cours d'année",'Base de données'!$B2648,"-")</f>
        <v>-</v>
      </c>
      <c r="F2648" s="37" t="str">
        <f t="shared" si="165"/>
        <v/>
      </c>
      <c r="G2648" s="37" t="str">
        <f>IF($J2648="mouvement",_xlfn.XLOOKUP('Base de données'!$B2648,$V:$V,$V:$V,0),"")</f>
        <v/>
      </c>
      <c r="H2648" s="37" t="str">
        <f t="shared" si="166"/>
        <v/>
      </c>
      <c r="I2648" s="37" t="str">
        <f>IF($J2648="mouvement",_xlfn.XLOOKUP('Base de données'!$B2648,$K:$K,$K:$K,0),"")</f>
        <v/>
      </c>
      <c r="J2648" s="38" t="str">
        <f>IF(AND(Y2648&lt;&gt;MAX(Y:Y),COUNTIF(K2648:V2648,'Base de données'!$B2648)&gt;0),"mouvement","")</f>
        <v/>
      </c>
      <c r="K2648" s="39" t="str">
        <f>IF(K$1&gt;$AE$1,"-",IFERROR(IF(DATEDIF('Base de données'!$A2648,K$1,"d")&lt;&gt;0,"",'Base de données'!$B2648),""))</f>
        <v/>
      </c>
      <c r="L2648" s="39" t="str">
        <f>IF(L$1&gt;$AE$1,"-",IFERROR(IF(DATEDIF('Base de données'!$A2648,L$1,"d")&lt;&gt;0,"",'Base de données'!$B2648),""))</f>
        <v/>
      </c>
      <c r="M2648" s="39" t="str">
        <f>IF(M$1&gt;$AE$1,"-",IFERROR(IF(DATEDIF('Base de données'!$A2648,M$1,"d")&lt;&gt;0,"",'Base de données'!$B2648),""))</f>
        <v/>
      </c>
      <c r="N2648" s="39" t="str">
        <f>IF(N$1&gt;$AE$1,"-",IFERROR(IF(DATEDIF('Base de données'!$A2648,N$1,"d")&lt;&gt;0,"",'Base de données'!$B2648),""))</f>
        <v/>
      </c>
      <c r="O2648" s="39" t="str">
        <f>IF(O$1&gt;$AE$1,"-",IFERROR(IF(DATEDIF('Base de données'!$A2648,O$1,"d")&lt;&gt;0,"",'Base de données'!$B2648),""))</f>
        <v/>
      </c>
      <c r="P2648" s="39" t="str">
        <f>IF(P$1&gt;$AE$1,"-",IFERROR(IF(DATEDIF('Base de données'!$A2648,P$1,"d")&lt;&gt;0,"",'Base de données'!$B2648),""))</f>
        <v/>
      </c>
      <c r="Q2648" s="39" t="str">
        <f>IF(Q$1&gt;$AE$1,"-",IFERROR(IF(DATEDIF('Base de données'!$A2648,Q$1,"d")&lt;&gt;0,"",'Base de données'!$B2648),""))</f>
        <v/>
      </c>
      <c r="R2648" s="39" t="str">
        <f>IF(R$1&gt;$AE$1,"-",IFERROR(IF(DATEDIF('Base de données'!$A2648,R$1,"d")&lt;&gt;0,"",'Base de données'!$B2648),""))</f>
        <v/>
      </c>
      <c r="S2648" s="39" t="str">
        <f>IF(S$1&gt;$AE$1,"-",IFERROR(IF(DATEDIF('Base de données'!$A2648,S$1,"d")&lt;&gt;0,"",'Base de données'!$B2648),""))</f>
        <v/>
      </c>
      <c r="T2648" s="39" t="str">
        <f>IF(T$1&gt;$AE$1,"-",IFERROR(IF(DATEDIF('Base de données'!$A2648,T$1,"d")&lt;&gt;0,"",'Base de données'!$B2648),""))</f>
        <v>CD97O</v>
      </c>
      <c r="U2648" s="39" t="str">
        <f>IF(U$1&gt;$AE$1,"-",IFERROR(IF(DATEDIF('Base de données'!$A2648,U$1,"d")&lt;&gt;0,"",'Base de données'!$B2648),""))</f>
        <v/>
      </c>
      <c r="V2648" s="39" t="str">
        <f>IF(V$1&gt;$AE$1,"-",IFERROR(IF(DATEDIF('Base de données'!$A2648,V$1,"d")&lt;&gt;0,"",'Base de données'!$B2648),""))</f>
        <v/>
      </c>
      <c r="W2648" s="34"/>
      <c r="X2648" s="30" t="str">
        <f>'Base de données'!$C2648&amp;" "&amp;'Base de données'!$D2648</f>
        <v>Texier Augustin</v>
      </c>
      <c r="Y2648" s="31">
        <f>COUNTIF('Base de données'!$B:$B,'Base de données'!$B2648)</f>
        <v>12</v>
      </c>
      <c r="AA2648" s="87" cm="1">
        <f t="array" aca="1" ref="AA2648" ca="1">INDIRECT("'Base de données'!A" &amp; ROW(Y2648))</f>
        <v>45931</v>
      </c>
      <c r="AB2648" s="51" t="str" cm="1">
        <f t="array" aca="1" ref="AB2648" ca="1">INDIRECT("'Base de données'!B" &amp; ROW(Z2648))</f>
        <v>CD97O</v>
      </c>
    </row>
    <row r="2649" spans="1:28" x14ac:dyDescent="0.3">
      <c r="A2649" s="41" t="str">
        <f ca="1">IF(IF(AND($B2649&lt;&gt;"-",$B2649=$E2649),"Entrée et sortie","-")="Entrée et sortie",'Base de données'!$B2649,"-")</f>
        <v>-</v>
      </c>
      <c r="B2649" s="41" t="str">
        <f t="shared" ca="1" si="167"/>
        <v>-</v>
      </c>
      <c r="C2649" s="41" t="str">
        <f t="shared" ca="1" si="168"/>
        <v>-</v>
      </c>
      <c r="D2649" s="41" t="str">
        <f>IF($F2649="sortie en cours d'année",'Base de données'!$B2649,"-")</f>
        <v>-</v>
      </c>
      <c r="E2649" s="41" t="str">
        <f>IF($H2649="entrée en cours d'année",'Base de données'!$B2649,"-")</f>
        <v>-</v>
      </c>
      <c r="F2649" s="37" t="str">
        <f t="shared" si="165"/>
        <v/>
      </c>
      <c r="G2649" s="37" t="str">
        <f>IF($J2649="mouvement",_xlfn.XLOOKUP('Base de données'!$B2649,$V:$V,$V:$V,0),"")</f>
        <v/>
      </c>
      <c r="H2649" s="37" t="str">
        <f t="shared" si="166"/>
        <v/>
      </c>
      <c r="I2649" s="37" t="str">
        <f>IF($J2649="mouvement",_xlfn.XLOOKUP('Base de données'!$B2649,$K:$K,$K:$K,0),"")</f>
        <v/>
      </c>
      <c r="J2649" s="38" t="str">
        <f>IF(AND(Y2649&lt;&gt;MAX(Y:Y),COUNTIF(K2649:V2649,'Base de données'!$B2649)&gt;0),"mouvement","")</f>
        <v/>
      </c>
      <c r="K2649" s="39" t="str">
        <f>IF(K$1&gt;$AE$1,"-",IFERROR(IF(DATEDIF('Base de données'!$A2649,K$1,"d")&lt;&gt;0,"",'Base de données'!$B2649),""))</f>
        <v/>
      </c>
      <c r="L2649" s="39" t="str">
        <f>IF(L$1&gt;$AE$1,"-",IFERROR(IF(DATEDIF('Base de données'!$A2649,L$1,"d")&lt;&gt;0,"",'Base de données'!$B2649),""))</f>
        <v/>
      </c>
      <c r="M2649" s="39" t="str">
        <f>IF(M$1&gt;$AE$1,"-",IFERROR(IF(DATEDIF('Base de données'!$A2649,M$1,"d")&lt;&gt;0,"",'Base de données'!$B2649),""))</f>
        <v/>
      </c>
      <c r="N2649" s="39" t="str">
        <f>IF(N$1&gt;$AE$1,"-",IFERROR(IF(DATEDIF('Base de données'!$A2649,N$1,"d")&lt;&gt;0,"",'Base de données'!$B2649),""))</f>
        <v/>
      </c>
      <c r="O2649" s="39" t="str">
        <f>IF(O$1&gt;$AE$1,"-",IFERROR(IF(DATEDIF('Base de données'!$A2649,O$1,"d")&lt;&gt;0,"",'Base de données'!$B2649),""))</f>
        <v/>
      </c>
      <c r="P2649" s="39" t="str">
        <f>IF(P$1&gt;$AE$1,"-",IFERROR(IF(DATEDIF('Base de données'!$A2649,P$1,"d")&lt;&gt;0,"",'Base de données'!$B2649),""))</f>
        <v/>
      </c>
      <c r="Q2649" s="39" t="str">
        <f>IF(Q$1&gt;$AE$1,"-",IFERROR(IF(DATEDIF('Base de données'!$A2649,Q$1,"d")&lt;&gt;0,"",'Base de données'!$B2649),""))</f>
        <v/>
      </c>
      <c r="R2649" s="39" t="str">
        <f>IF(R$1&gt;$AE$1,"-",IFERROR(IF(DATEDIF('Base de données'!$A2649,R$1,"d")&lt;&gt;0,"",'Base de données'!$B2649),""))</f>
        <v/>
      </c>
      <c r="S2649" s="39" t="str">
        <f>IF(S$1&gt;$AE$1,"-",IFERROR(IF(DATEDIF('Base de données'!$A2649,S$1,"d")&lt;&gt;0,"",'Base de données'!$B2649),""))</f>
        <v/>
      </c>
      <c r="T2649" s="39" t="str">
        <f>IF(T$1&gt;$AE$1,"-",IFERROR(IF(DATEDIF('Base de données'!$A2649,T$1,"d")&lt;&gt;0,"",'Base de données'!$B2649),""))</f>
        <v>SC7KQ</v>
      </c>
      <c r="U2649" s="39" t="str">
        <f>IF(U$1&gt;$AE$1,"-",IFERROR(IF(DATEDIF('Base de données'!$A2649,U$1,"d")&lt;&gt;0,"",'Base de données'!$B2649),""))</f>
        <v/>
      </c>
      <c r="V2649" s="39" t="str">
        <f>IF(V$1&gt;$AE$1,"-",IFERROR(IF(DATEDIF('Base de données'!$A2649,V$1,"d")&lt;&gt;0,"",'Base de données'!$B2649),""))</f>
        <v/>
      </c>
      <c r="W2649" s="34"/>
      <c r="X2649" s="30" t="str">
        <f>'Base de données'!$C2649&amp;" "&amp;'Base de données'!$D2649</f>
        <v>Hebert Alice</v>
      </c>
      <c r="Y2649" s="31">
        <f>COUNTIF('Base de données'!$B:$B,'Base de données'!$B2649)</f>
        <v>12</v>
      </c>
      <c r="AA2649" s="87" cm="1">
        <f t="array" aca="1" ref="AA2649" ca="1">INDIRECT("'Base de données'!A" &amp; ROW(Y2649))</f>
        <v>45931</v>
      </c>
      <c r="AB2649" s="51" t="str" cm="1">
        <f t="array" aca="1" ref="AB2649" ca="1">INDIRECT("'Base de données'!B" &amp; ROW(Z2649))</f>
        <v>SC7KQ</v>
      </c>
    </row>
    <row r="2650" spans="1:28" x14ac:dyDescent="0.3">
      <c r="A2650" s="41" t="str">
        <f ca="1">IF(IF(AND($B2650&lt;&gt;"-",$B2650=$E2650),"Entrée et sortie","-")="Entrée et sortie",'Base de données'!$B2650,"-")</f>
        <v>-</v>
      </c>
      <c r="B2650" s="41" t="str">
        <f t="shared" ca="1" si="167"/>
        <v>-</v>
      </c>
      <c r="C2650" s="41" t="str">
        <f t="shared" ca="1" si="168"/>
        <v>-</v>
      </c>
      <c r="D2650" s="41" t="str">
        <f>IF($F2650="sortie en cours d'année",'Base de données'!$B2650,"-")</f>
        <v>-</v>
      </c>
      <c r="E2650" s="41" t="str">
        <f>IF($H2650="entrée en cours d'année",'Base de données'!$B2650,"-")</f>
        <v>-</v>
      </c>
      <c r="F2650" s="37" t="str">
        <f t="shared" si="165"/>
        <v/>
      </c>
      <c r="G2650" s="37" t="str">
        <f>IF($J2650="mouvement",_xlfn.XLOOKUP('Base de données'!$B2650,$V:$V,$V:$V,0),"")</f>
        <v/>
      </c>
      <c r="H2650" s="37" t="str">
        <f t="shared" si="166"/>
        <v/>
      </c>
      <c r="I2650" s="37" t="str">
        <f>IF($J2650="mouvement",_xlfn.XLOOKUP('Base de données'!$B2650,$K:$K,$K:$K,0),"")</f>
        <v/>
      </c>
      <c r="J2650" s="38" t="str">
        <f>IF(AND(Y2650&lt;&gt;MAX(Y:Y),COUNTIF(K2650:V2650,'Base de données'!$B2650)&gt;0),"mouvement","")</f>
        <v/>
      </c>
      <c r="K2650" s="39" t="str">
        <f>IF(K$1&gt;$AE$1,"-",IFERROR(IF(DATEDIF('Base de données'!$A2650,K$1,"d")&lt;&gt;0,"",'Base de données'!$B2650),""))</f>
        <v/>
      </c>
      <c r="L2650" s="39" t="str">
        <f>IF(L$1&gt;$AE$1,"-",IFERROR(IF(DATEDIF('Base de données'!$A2650,L$1,"d")&lt;&gt;0,"",'Base de données'!$B2650),""))</f>
        <v/>
      </c>
      <c r="M2650" s="39" t="str">
        <f>IF(M$1&gt;$AE$1,"-",IFERROR(IF(DATEDIF('Base de données'!$A2650,M$1,"d")&lt;&gt;0,"",'Base de données'!$B2650),""))</f>
        <v/>
      </c>
      <c r="N2650" s="39" t="str">
        <f>IF(N$1&gt;$AE$1,"-",IFERROR(IF(DATEDIF('Base de données'!$A2650,N$1,"d")&lt;&gt;0,"",'Base de données'!$B2650),""))</f>
        <v/>
      </c>
      <c r="O2650" s="39" t="str">
        <f>IF(O$1&gt;$AE$1,"-",IFERROR(IF(DATEDIF('Base de données'!$A2650,O$1,"d")&lt;&gt;0,"",'Base de données'!$B2650),""))</f>
        <v/>
      </c>
      <c r="P2650" s="39" t="str">
        <f>IF(P$1&gt;$AE$1,"-",IFERROR(IF(DATEDIF('Base de données'!$A2650,P$1,"d")&lt;&gt;0,"",'Base de données'!$B2650),""))</f>
        <v/>
      </c>
      <c r="Q2650" s="39" t="str">
        <f>IF(Q$1&gt;$AE$1,"-",IFERROR(IF(DATEDIF('Base de données'!$A2650,Q$1,"d")&lt;&gt;0,"",'Base de données'!$B2650),""))</f>
        <v/>
      </c>
      <c r="R2650" s="39" t="str">
        <f>IF(R$1&gt;$AE$1,"-",IFERROR(IF(DATEDIF('Base de données'!$A2650,R$1,"d")&lt;&gt;0,"",'Base de données'!$B2650),""))</f>
        <v/>
      </c>
      <c r="S2650" s="39" t="str">
        <f>IF(S$1&gt;$AE$1,"-",IFERROR(IF(DATEDIF('Base de données'!$A2650,S$1,"d")&lt;&gt;0,"",'Base de données'!$B2650),""))</f>
        <v/>
      </c>
      <c r="T2650" s="39" t="str">
        <f>IF(T$1&gt;$AE$1,"-",IFERROR(IF(DATEDIF('Base de données'!$A2650,T$1,"d")&lt;&gt;0,"",'Base de données'!$B2650),""))</f>
        <v>7XTUM</v>
      </c>
      <c r="U2650" s="39" t="str">
        <f>IF(U$1&gt;$AE$1,"-",IFERROR(IF(DATEDIF('Base de données'!$A2650,U$1,"d")&lt;&gt;0,"",'Base de données'!$B2650),""))</f>
        <v/>
      </c>
      <c r="V2650" s="39" t="str">
        <f>IF(V$1&gt;$AE$1,"-",IFERROR(IF(DATEDIF('Base de données'!$A2650,V$1,"d")&lt;&gt;0,"",'Base de données'!$B2650),""))</f>
        <v/>
      </c>
      <c r="W2650" s="34"/>
      <c r="X2650" s="30" t="str">
        <f>'Base de données'!$C2650&amp;" "&amp;'Base de données'!$D2650</f>
        <v>Gaillard Gérard</v>
      </c>
      <c r="Y2650" s="31">
        <f>COUNTIF('Base de données'!$B:$B,'Base de données'!$B2650)</f>
        <v>12</v>
      </c>
      <c r="AA2650" s="87" cm="1">
        <f t="array" aca="1" ref="AA2650" ca="1">INDIRECT("'Base de données'!A" &amp; ROW(Y2650))</f>
        <v>45931</v>
      </c>
      <c r="AB2650" s="51" t="str" cm="1">
        <f t="array" aca="1" ref="AB2650" ca="1">INDIRECT("'Base de données'!B" &amp; ROW(Z2650))</f>
        <v>7XTUM</v>
      </c>
    </row>
    <row r="2651" spans="1:28" x14ac:dyDescent="0.3">
      <c r="A2651" s="41" t="str">
        <f ca="1">IF(IF(AND($B2651&lt;&gt;"-",$B2651=$E2651),"Entrée et sortie","-")="Entrée et sortie",'Base de données'!$B2651,"-")</f>
        <v>-</v>
      </c>
      <c r="B2651" s="41" t="str">
        <f t="shared" ca="1" si="167"/>
        <v>-</v>
      </c>
      <c r="C2651" s="41" t="str">
        <f t="shared" ca="1" si="168"/>
        <v>-</v>
      </c>
      <c r="D2651" s="41" t="str">
        <f>IF($F2651="sortie en cours d'année",'Base de données'!$B2651,"-")</f>
        <v>-</v>
      </c>
      <c r="E2651" s="41" t="str">
        <f>IF($H2651="entrée en cours d'année",'Base de données'!$B2651,"-")</f>
        <v>-</v>
      </c>
      <c r="F2651" s="37" t="str">
        <f t="shared" si="165"/>
        <v/>
      </c>
      <c r="G2651" s="37" t="str">
        <f>IF($J2651="mouvement",_xlfn.XLOOKUP('Base de données'!$B2651,$V:$V,$V:$V,0),"")</f>
        <v/>
      </c>
      <c r="H2651" s="37" t="str">
        <f t="shared" si="166"/>
        <v/>
      </c>
      <c r="I2651" s="37" t="str">
        <f>IF($J2651="mouvement",_xlfn.XLOOKUP('Base de données'!$B2651,$K:$K,$K:$K,0),"")</f>
        <v/>
      </c>
      <c r="J2651" s="38" t="str">
        <f>IF(AND(Y2651&lt;&gt;MAX(Y:Y),COUNTIF(K2651:V2651,'Base de données'!$B2651)&gt;0),"mouvement","")</f>
        <v/>
      </c>
      <c r="K2651" s="39" t="str">
        <f>IF(K$1&gt;$AE$1,"-",IFERROR(IF(DATEDIF('Base de données'!$A2651,K$1,"d")&lt;&gt;0,"",'Base de données'!$B2651),""))</f>
        <v/>
      </c>
      <c r="L2651" s="39" t="str">
        <f>IF(L$1&gt;$AE$1,"-",IFERROR(IF(DATEDIF('Base de données'!$A2651,L$1,"d")&lt;&gt;0,"",'Base de données'!$B2651),""))</f>
        <v/>
      </c>
      <c r="M2651" s="39" t="str">
        <f>IF(M$1&gt;$AE$1,"-",IFERROR(IF(DATEDIF('Base de données'!$A2651,M$1,"d")&lt;&gt;0,"",'Base de données'!$B2651),""))</f>
        <v/>
      </c>
      <c r="N2651" s="39" t="str">
        <f>IF(N$1&gt;$AE$1,"-",IFERROR(IF(DATEDIF('Base de données'!$A2651,N$1,"d")&lt;&gt;0,"",'Base de données'!$B2651),""))</f>
        <v/>
      </c>
      <c r="O2651" s="39" t="str">
        <f>IF(O$1&gt;$AE$1,"-",IFERROR(IF(DATEDIF('Base de données'!$A2651,O$1,"d")&lt;&gt;0,"",'Base de données'!$B2651),""))</f>
        <v/>
      </c>
      <c r="P2651" s="39" t="str">
        <f>IF(P$1&gt;$AE$1,"-",IFERROR(IF(DATEDIF('Base de données'!$A2651,P$1,"d")&lt;&gt;0,"",'Base de données'!$B2651),""))</f>
        <v/>
      </c>
      <c r="Q2651" s="39" t="str">
        <f>IF(Q$1&gt;$AE$1,"-",IFERROR(IF(DATEDIF('Base de données'!$A2651,Q$1,"d")&lt;&gt;0,"",'Base de données'!$B2651),""))</f>
        <v/>
      </c>
      <c r="R2651" s="39" t="str">
        <f>IF(R$1&gt;$AE$1,"-",IFERROR(IF(DATEDIF('Base de données'!$A2651,R$1,"d")&lt;&gt;0,"",'Base de données'!$B2651),""))</f>
        <v/>
      </c>
      <c r="S2651" s="39" t="str">
        <f>IF(S$1&gt;$AE$1,"-",IFERROR(IF(DATEDIF('Base de données'!$A2651,S$1,"d")&lt;&gt;0,"",'Base de données'!$B2651),""))</f>
        <v/>
      </c>
      <c r="T2651" s="39" t="str">
        <f>IF(T$1&gt;$AE$1,"-",IFERROR(IF(DATEDIF('Base de données'!$A2651,T$1,"d")&lt;&gt;0,"",'Base de données'!$B2651),""))</f>
        <v>W01L7</v>
      </c>
      <c r="U2651" s="39" t="str">
        <f>IF(U$1&gt;$AE$1,"-",IFERROR(IF(DATEDIF('Base de données'!$A2651,U$1,"d")&lt;&gt;0,"",'Base de données'!$B2651),""))</f>
        <v/>
      </c>
      <c r="V2651" s="39" t="str">
        <f>IF(V$1&gt;$AE$1,"-",IFERROR(IF(DATEDIF('Base de données'!$A2651,V$1,"d")&lt;&gt;0,"",'Base de données'!$B2651),""))</f>
        <v/>
      </c>
      <c r="W2651" s="34"/>
      <c r="X2651" s="30" t="str">
        <f>'Base de données'!$C2651&amp;" "&amp;'Base de données'!$D2651</f>
        <v>Gautier Louise</v>
      </c>
      <c r="Y2651" s="31">
        <f>COUNTIF('Base de données'!$B:$B,'Base de données'!$B2651)</f>
        <v>12</v>
      </c>
      <c r="AA2651" s="87" cm="1">
        <f t="array" aca="1" ref="AA2651" ca="1">INDIRECT("'Base de données'!A" &amp; ROW(Y2651))</f>
        <v>45931</v>
      </c>
      <c r="AB2651" s="51" t="str" cm="1">
        <f t="array" aca="1" ref="AB2651" ca="1">INDIRECT("'Base de données'!B" &amp; ROW(Z2651))</f>
        <v>W01L7</v>
      </c>
    </row>
    <row r="2652" spans="1:28" x14ac:dyDescent="0.3">
      <c r="A2652" s="41" t="str">
        <f ca="1">IF(IF(AND($B2652&lt;&gt;"-",$B2652=$E2652),"Entrée et sortie","-")="Entrée et sortie",'Base de données'!$B2652,"-")</f>
        <v>-</v>
      </c>
      <c r="B2652" s="41" t="str">
        <f t="shared" ca="1" si="167"/>
        <v>-</v>
      </c>
      <c r="C2652" s="41" t="str">
        <f t="shared" ca="1" si="168"/>
        <v>-</v>
      </c>
      <c r="D2652" s="41" t="str">
        <f>IF($F2652="sortie en cours d'année",'Base de données'!$B2652,"-")</f>
        <v>-</v>
      </c>
      <c r="E2652" s="41" t="str">
        <f>IF($H2652="entrée en cours d'année",'Base de données'!$B2652,"-")</f>
        <v>-</v>
      </c>
      <c r="F2652" s="37" t="str">
        <f t="shared" si="165"/>
        <v/>
      </c>
      <c r="G2652" s="37" t="str">
        <f>IF($J2652="mouvement",_xlfn.XLOOKUP('Base de données'!$B2652,$V:$V,$V:$V,0),"")</f>
        <v/>
      </c>
      <c r="H2652" s="37" t="str">
        <f t="shared" si="166"/>
        <v/>
      </c>
      <c r="I2652" s="37" t="str">
        <f>IF($J2652="mouvement",_xlfn.XLOOKUP('Base de données'!$B2652,$K:$K,$K:$K,0),"")</f>
        <v/>
      </c>
      <c r="J2652" s="38" t="str">
        <f>IF(AND(Y2652&lt;&gt;MAX(Y:Y),COUNTIF(K2652:V2652,'Base de données'!$B2652)&gt;0),"mouvement","")</f>
        <v/>
      </c>
      <c r="K2652" s="39" t="str">
        <f>IF(K$1&gt;$AE$1,"-",IFERROR(IF(DATEDIF('Base de données'!$A2652,K$1,"d")&lt;&gt;0,"",'Base de données'!$B2652),""))</f>
        <v/>
      </c>
      <c r="L2652" s="39" t="str">
        <f>IF(L$1&gt;$AE$1,"-",IFERROR(IF(DATEDIF('Base de données'!$A2652,L$1,"d")&lt;&gt;0,"",'Base de données'!$B2652),""))</f>
        <v/>
      </c>
      <c r="M2652" s="39" t="str">
        <f>IF(M$1&gt;$AE$1,"-",IFERROR(IF(DATEDIF('Base de données'!$A2652,M$1,"d")&lt;&gt;0,"",'Base de données'!$B2652),""))</f>
        <v/>
      </c>
      <c r="N2652" s="39" t="str">
        <f>IF(N$1&gt;$AE$1,"-",IFERROR(IF(DATEDIF('Base de données'!$A2652,N$1,"d")&lt;&gt;0,"",'Base de données'!$B2652),""))</f>
        <v/>
      </c>
      <c r="O2652" s="39" t="str">
        <f>IF(O$1&gt;$AE$1,"-",IFERROR(IF(DATEDIF('Base de données'!$A2652,O$1,"d")&lt;&gt;0,"",'Base de données'!$B2652),""))</f>
        <v/>
      </c>
      <c r="P2652" s="39" t="str">
        <f>IF(P$1&gt;$AE$1,"-",IFERROR(IF(DATEDIF('Base de données'!$A2652,P$1,"d")&lt;&gt;0,"",'Base de données'!$B2652),""))</f>
        <v/>
      </c>
      <c r="Q2652" s="39" t="str">
        <f>IF(Q$1&gt;$AE$1,"-",IFERROR(IF(DATEDIF('Base de données'!$A2652,Q$1,"d")&lt;&gt;0,"",'Base de données'!$B2652),""))</f>
        <v/>
      </c>
      <c r="R2652" s="39" t="str">
        <f>IF(R$1&gt;$AE$1,"-",IFERROR(IF(DATEDIF('Base de données'!$A2652,R$1,"d")&lt;&gt;0,"",'Base de données'!$B2652),""))</f>
        <v/>
      </c>
      <c r="S2652" s="39" t="str">
        <f>IF(S$1&gt;$AE$1,"-",IFERROR(IF(DATEDIF('Base de données'!$A2652,S$1,"d")&lt;&gt;0,"",'Base de données'!$B2652),""))</f>
        <v/>
      </c>
      <c r="T2652" s="39" t="str">
        <f>IF(T$1&gt;$AE$1,"-",IFERROR(IF(DATEDIF('Base de données'!$A2652,T$1,"d")&lt;&gt;0,"",'Base de données'!$B2652),""))</f>
        <v>YG59M</v>
      </c>
      <c r="U2652" s="39" t="str">
        <f>IF(U$1&gt;$AE$1,"-",IFERROR(IF(DATEDIF('Base de données'!$A2652,U$1,"d")&lt;&gt;0,"",'Base de données'!$B2652),""))</f>
        <v/>
      </c>
      <c r="V2652" s="39" t="str">
        <f>IF(V$1&gt;$AE$1,"-",IFERROR(IF(DATEDIF('Base de données'!$A2652,V$1,"d")&lt;&gt;0,"",'Base de données'!$B2652),""))</f>
        <v/>
      </c>
      <c r="W2652" s="34"/>
      <c r="X2652" s="30" t="str">
        <f>'Base de données'!$C2652&amp;" "&amp;'Base de données'!$D2652</f>
        <v>Maréchal Sabine</v>
      </c>
      <c r="Y2652" s="31">
        <f>COUNTIF('Base de données'!$B:$B,'Base de données'!$B2652)</f>
        <v>12</v>
      </c>
      <c r="AA2652" s="87" cm="1">
        <f t="array" aca="1" ref="AA2652" ca="1">INDIRECT("'Base de données'!A" &amp; ROW(Y2652))</f>
        <v>45931</v>
      </c>
      <c r="AB2652" s="51" t="str" cm="1">
        <f t="array" aca="1" ref="AB2652" ca="1">INDIRECT("'Base de données'!B" &amp; ROW(Z2652))</f>
        <v>YG59M</v>
      </c>
    </row>
    <row r="2653" spans="1:28" x14ac:dyDescent="0.3">
      <c r="A2653" s="41" t="str">
        <f ca="1">IF(IF(AND($B2653&lt;&gt;"-",$B2653=$E2653),"Entrée et sortie","-")="Entrée et sortie",'Base de données'!$B2653,"-")</f>
        <v>-</v>
      </c>
      <c r="B2653" s="41" t="str">
        <f t="shared" ca="1" si="167"/>
        <v>-</v>
      </c>
      <c r="C2653" s="41" t="str">
        <f t="shared" ca="1" si="168"/>
        <v>-</v>
      </c>
      <c r="D2653" s="41" t="str">
        <f>IF($F2653="sortie en cours d'année",'Base de données'!$B2653,"-")</f>
        <v>-</v>
      </c>
      <c r="E2653" s="41" t="str">
        <f>IF($H2653="entrée en cours d'année",'Base de données'!$B2653,"-")</f>
        <v>-</v>
      </c>
      <c r="F2653" s="37" t="str">
        <f t="shared" si="165"/>
        <v/>
      </c>
      <c r="G2653" s="37" t="str">
        <f>IF($J2653="mouvement",_xlfn.XLOOKUP('Base de données'!$B2653,$V:$V,$V:$V,0),"")</f>
        <v/>
      </c>
      <c r="H2653" s="37" t="str">
        <f t="shared" si="166"/>
        <v/>
      </c>
      <c r="I2653" s="37" t="str">
        <f>IF($J2653="mouvement",_xlfn.XLOOKUP('Base de données'!$B2653,$K:$K,$K:$K,0),"")</f>
        <v/>
      </c>
      <c r="J2653" s="38" t="str">
        <f>IF(AND(Y2653&lt;&gt;MAX(Y:Y),COUNTIF(K2653:V2653,'Base de données'!$B2653)&gt;0),"mouvement","")</f>
        <v/>
      </c>
      <c r="K2653" s="39" t="str">
        <f>IF(K$1&gt;$AE$1,"-",IFERROR(IF(DATEDIF('Base de données'!$A2653,K$1,"d")&lt;&gt;0,"",'Base de données'!$B2653),""))</f>
        <v/>
      </c>
      <c r="L2653" s="39" t="str">
        <f>IF(L$1&gt;$AE$1,"-",IFERROR(IF(DATEDIF('Base de données'!$A2653,L$1,"d")&lt;&gt;0,"",'Base de données'!$B2653),""))</f>
        <v/>
      </c>
      <c r="M2653" s="39" t="str">
        <f>IF(M$1&gt;$AE$1,"-",IFERROR(IF(DATEDIF('Base de données'!$A2653,M$1,"d")&lt;&gt;0,"",'Base de données'!$B2653),""))</f>
        <v/>
      </c>
      <c r="N2653" s="39" t="str">
        <f>IF(N$1&gt;$AE$1,"-",IFERROR(IF(DATEDIF('Base de données'!$A2653,N$1,"d")&lt;&gt;0,"",'Base de données'!$B2653),""))</f>
        <v/>
      </c>
      <c r="O2653" s="39" t="str">
        <f>IF(O$1&gt;$AE$1,"-",IFERROR(IF(DATEDIF('Base de données'!$A2653,O$1,"d")&lt;&gt;0,"",'Base de données'!$B2653),""))</f>
        <v/>
      </c>
      <c r="P2653" s="39" t="str">
        <f>IF(P$1&gt;$AE$1,"-",IFERROR(IF(DATEDIF('Base de données'!$A2653,P$1,"d")&lt;&gt;0,"",'Base de données'!$B2653),""))</f>
        <v/>
      </c>
      <c r="Q2653" s="39" t="str">
        <f>IF(Q$1&gt;$AE$1,"-",IFERROR(IF(DATEDIF('Base de données'!$A2653,Q$1,"d")&lt;&gt;0,"",'Base de données'!$B2653),""))</f>
        <v/>
      </c>
      <c r="R2653" s="39" t="str">
        <f>IF(R$1&gt;$AE$1,"-",IFERROR(IF(DATEDIF('Base de données'!$A2653,R$1,"d")&lt;&gt;0,"",'Base de données'!$B2653),""))</f>
        <v/>
      </c>
      <c r="S2653" s="39" t="str">
        <f>IF(S$1&gt;$AE$1,"-",IFERROR(IF(DATEDIF('Base de données'!$A2653,S$1,"d")&lt;&gt;0,"",'Base de données'!$B2653),""))</f>
        <v/>
      </c>
      <c r="T2653" s="39" t="str">
        <f>IF(T$1&gt;$AE$1,"-",IFERROR(IF(DATEDIF('Base de données'!$A2653,T$1,"d")&lt;&gt;0,"",'Base de données'!$B2653),""))</f>
        <v>7FZA4</v>
      </c>
      <c r="U2653" s="39" t="str">
        <f>IF(U$1&gt;$AE$1,"-",IFERROR(IF(DATEDIF('Base de données'!$A2653,U$1,"d")&lt;&gt;0,"",'Base de données'!$B2653),""))</f>
        <v/>
      </c>
      <c r="V2653" s="39" t="str">
        <f>IF(V$1&gt;$AE$1,"-",IFERROR(IF(DATEDIF('Base de données'!$A2653,V$1,"d")&lt;&gt;0,"",'Base de données'!$B2653),""))</f>
        <v/>
      </c>
      <c r="W2653" s="34"/>
      <c r="X2653" s="30" t="str">
        <f>'Base de données'!$C2653&amp;" "&amp;'Base de données'!$D2653</f>
        <v>Guillou Arthur</v>
      </c>
      <c r="Y2653" s="31">
        <f>COUNTIF('Base de données'!$B:$B,'Base de données'!$B2653)</f>
        <v>12</v>
      </c>
      <c r="AA2653" s="87" cm="1">
        <f t="array" aca="1" ref="AA2653" ca="1">INDIRECT("'Base de données'!A" &amp; ROW(Y2653))</f>
        <v>45931</v>
      </c>
      <c r="AB2653" s="51" t="str" cm="1">
        <f t="array" aca="1" ref="AB2653" ca="1">INDIRECT("'Base de données'!B" &amp; ROW(Z2653))</f>
        <v>7FZA4</v>
      </c>
    </row>
    <row r="2654" spans="1:28" x14ac:dyDescent="0.3">
      <c r="A2654" s="41" t="str">
        <f ca="1">IF(IF(AND($B2654&lt;&gt;"-",$B2654=$E2654),"Entrée et sortie","-")="Entrée et sortie",'Base de données'!$B2654,"-")</f>
        <v>-</v>
      </c>
      <c r="B2654" s="41" t="str">
        <f t="shared" ca="1" si="167"/>
        <v>-</v>
      </c>
      <c r="C2654" s="41" t="str">
        <f t="shared" ca="1" si="168"/>
        <v>-</v>
      </c>
      <c r="D2654" s="41" t="str">
        <f>IF($F2654="sortie en cours d'année",'Base de données'!$B2654,"-")</f>
        <v>-</v>
      </c>
      <c r="E2654" s="41" t="str">
        <f>IF($H2654="entrée en cours d'année",'Base de données'!$B2654,"-")</f>
        <v>-</v>
      </c>
      <c r="F2654" s="37" t="str">
        <f t="shared" si="165"/>
        <v/>
      </c>
      <c r="G2654" s="37" t="str">
        <f>IF($J2654="mouvement",_xlfn.XLOOKUP('Base de données'!$B2654,$V:$V,$V:$V,0),"")</f>
        <v/>
      </c>
      <c r="H2654" s="37" t="str">
        <f t="shared" si="166"/>
        <v/>
      </c>
      <c r="I2654" s="37" t="str">
        <f>IF($J2654="mouvement",_xlfn.XLOOKUP('Base de données'!$B2654,$K:$K,$K:$K,0),"")</f>
        <v/>
      </c>
      <c r="J2654" s="38" t="str">
        <f>IF(AND(Y2654&lt;&gt;MAX(Y:Y),COUNTIF(K2654:V2654,'Base de données'!$B2654)&gt;0),"mouvement","")</f>
        <v/>
      </c>
      <c r="K2654" s="39" t="str">
        <f>IF(K$1&gt;$AE$1,"-",IFERROR(IF(DATEDIF('Base de données'!$A2654,K$1,"d")&lt;&gt;0,"",'Base de données'!$B2654),""))</f>
        <v/>
      </c>
      <c r="L2654" s="39" t="str">
        <f>IF(L$1&gt;$AE$1,"-",IFERROR(IF(DATEDIF('Base de données'!$A2654,L$1,"d")&lt;&gt;0,"",'Base de données'!$B2654),""))</f>
        <v/>
      </c>
      <c r="M2654" s="39" t="str">
        <f>IF(M$1&gt;$AE$1,"-",IFERROR(IF(DATEDIF('Base de données'!$A2654,M$1,"d")&lt;&gt;0,"",'Base de données'!$B2654),""))</f>
        <v/>
      </c>
      <c r="N2654" s="39" t="str">
        <f>IF(N$1&gt;$AE$1,"-",IFERROR(IF(DATEDIF('Base de données'!$A2654,N$1,"d")&lt;&gt;0,"",'Base de données'!$B2654),""))</f>
        <v/>
      </c>
      <c r="O2654" s="39" t="str">
        <f>IF(O$1&gt;$AE$1,"-",IFERROR(IF(DATEDIF('Base de données'!$A2654,O$1,"d")&lt;&gt;0,"",'Base de données'!$B2654),""))</f>
        <v/>
      </c>
      <c r="P2654" s="39" t="str">
        <f>IF(P$1&gt;$AE$1,"-",IFERROR(IF(DATEDIF('Base de données'!$A2654,P$1,"d")&lt;&gt;0,"",'Base de données'!$B2654),""))</f>
        <v/>
      </c>
      <c r="Q2654" s="39" t="str">
        <f>IF(Q$1&gt;$AE$1,"-",IFERROR(IF(DATEDIF('Base de données'!$A2654,Q$1,"d")&lt;&gt;0,"",'Base de données'!$B2654),""))</f>
        <v/>
      </c>
      <c r="R2654" s="39" t="str">
        <f>IF(R$1&gt;$AE$1,"-",IFERROR(IF(DATEDIF('Base de données'!$A2654,R$1,"d")&lt;&gt;0,"",'Base de données'!$B2654),""))</f>
        <v/>
      </c>
      <c r="S2654" s="39" t="str">
        <f>IF(S$1&gt;$AE$1,"-",IFERROR(IF(DATEDIF('Base de données'!$A2654,S$1,"d")&lt;&gt;0,"",'Base de données'!$B2654),""))</f>
        <v/>
      </c>
      <c r="T2654" s="39" t="str">
        <f>IF(T$1&gt;$AE$1,"-",IFERROR(IF(DATEDIF('Base de données'!$A2654,T$1,"d")&lt;&gt;0,"",'Base de données'!$B2654),""))</f>
        <v>9PUGX</v>
      </c>
      <c r="U2654" s="39" t="str">
        <f>IF(U$1&gt;$AE$1,"-",IFERROR(IF(DATEDIF('Base de données'!$A2654,U$1,"d")&lt;&gt;0,"",'Base de données'!$B2654),""))</f>
        <v/>
      </c>
      <c r="V2654" s="39" t="str">
        <f>IF(V$1&gt;$AE$1,"-",IFERROR(IF(DATEDIF('Base de données'!$A2654,V$1,"d")&lt;&gt;0,"",'Base de données'!$B2654),""))</f>
        <v/>
      </c>
      <c r="W2654" s="34"/>
      <c r="X2654" s="30" t="str">
        <f>'Base de données'!$C2654&amp;" "&amp;'Base de données'!$D2654</f>
        <v>Bernard Constance</v>
      </c>
      <c r="Y2654" s="31">
        <f>COUNTIF('Base de données'!$B:$B,'Base de données'!$B2654)</f>
        <v>12</v>
      </c>
      <c r="AA2654" s="87" cm="1">
        <f t="array" aca="1" ref="AA2654" ca="1">INDIRECT("'Base de données'!A" &amp; ROW(Y2654))</f>
        <v>45931</v>
      </c>
      <c r="AB2654" s="51" t="str" cm="1">
        <f t="array" aca="1" ref="AB2654" ca="1">INDIRECT("'Base de données'!B" &amp; ROW(Z2654))</f>
        <v>9PUGX</v>
      </c>
    </row>
    <row r="2655" spans="1:28" x14ac:dyDescent="0.3">
      <c r="A2655" s="41" t="str">
        <f ca="1">IF(IF(AND($B2655&lt;&gt;"-",$B2655=$E2655),"Entrée et sortie","-")="Entrée et sortie",'Base de données'!$B2655,"-")</f>
        <v>-</v>
      </c>
      <c r="B2655" s="41" t="str">
        <f t="shared" ca="1" si="167"/>
        <v>-</v>
      </c>
      <c r="C2655" s="41" t="str">
        <f t="shared" ca="1" si="168"/>
        <v>-</v>
      </c>
      <c r="D2655" s="41" t="str">
        <f>IF($F2655="sortie en cours d'année",'Base de données'!$B2655,"-")</f>
        <v>-</v>
      </c>
      <c r="E2655" s="41" t="str">
        <f>IF($H2655="entrée en cours d'année",'Base de données'!$B2655,"-")</f>
        <v>-</v>
      </c>
      <c r="F2655" s="37" t="str">
        <f t="shared" si="165"/>
        <v/>
      </c>
      <c r="G2655" s="37" t="str">
        <f>IF($J2655="mouvement",_xlfn.XLOOKUP('Base de données'!$B2655,$V:$V,$V:$V,0),"")</f>
        <v/>
      </c>
      <c r="H2655" s="37" t="str">
        <f t="shared" si="166"/>
        <v/>
      </c>
      <c r="I2655" s="37" t="str">
        <f>IF($J2655="mouvement",_xlfn.XLOOKUP('Base de données'!$B2655,$K:$K,$K:$K,0),"")</f>
        <v/>
      </c>
      <c r="J2655" s="38" t="str">
        <f>IF(AND(Y2655&lt;&gt;MAX(Y:Y),COUNTIF(K2655:V2655,'Base de données'!$B2655)&gt;0),"mouvement","")</f>
        <v/>
      </c>
      <c r="K2655" s="39" t="str">
        <f>IF(K$1&gt;$AE$1,"-",IFERROR(IF(DATEDIF('Base de données'!$A2655,K$1,"d")&lt;&gt;0,"",'Base de données'!$B2655),""))</f>
        <v/>
      </c>
      <c r="L2655" s="39" t="str">
        <f>IF(L$1&gt;$AE$1,"-",IFERROR(IF(DATEDIF('Base de données'!$A2655,L$1,"d")&lt;&gt;0,"",'Base de données'!$B2655),""))</f>
        <v/>
      </c>
      <c r="M2655" s="39" t="str">
        <f>IF(M$1&gt;$AE$1,"-",IFERROR(IF(DATEDIF('Base de données'!$A2655,M$1,"d")&lt;&gt;0,"",'Base de données'!$B2655),""))</f>
        <v/>
      </c>
      <c r="N2655" s="39" t="str">
        <f>IF(N$1&gt;$AE$1,"-",IFERROR(IF(DATEDIF('Base de données'!$A2655,N$1,"d")&lt;&gt;0,"",'Base de données'!$B2655),""))</f>
        <v/>
      </c>
      <c r="O2655" s="39" t="str">
        <f>IF(O$1&gt;$AE$1,"-",IFERROR(IF(DATEDIF('Base de données'!$A2655,O$1,"d")&lt;&gt;0,"",'Base de données'!$B2655),""))</f>
        <v/>
      </c>
      <c r="P2655" s="39" t="str">
        <f>IF(P$1&gt;$AE$1,"-",IFERROR(IF(DATEDIF('Base de données'!$A2655,P$1,"d")&lt;&gt;0,"",'Base de données'!$B2655),""))</f>
        <v/>
      </c>
      <c r="Q2655" s="39" t="str">
        <f>IF(Q$1&gt;$AE$1,"-",IFERROR(IF(DATEDIF('Base de données'!$A2655,Q$1,"d")&lt;&gt;0,"",'Base de données'!$B2655),""))</f>
        <v/>
      </c>
      <c r="R2655" s="39" t="str">
        <f>IF(R$1&gt;$AE$1,"-",IFERROR(IF(DATEDIF('Base de données'!$A2655,R$1,"d")&lt;&gt;0,"",'Base de données'!$B2655),""))</f>
        <v/>
      </c>
      <c r="S2655" s="39" t="str">
        <f>IF(S$1&gt;$AE$1,"-",IFERROR(IF(DATEDIF('Base de données'!$A2655,S$1,"d")&lt;&gt;0,"",'Base de données'!$B2655),""))</f>
        <v/>
      </c>
      <c r="T2655" s="39" t="str">
        <f>IF(T$1&gt;$AE$1,"-",IFERROR(IF(DATEDIF('Base de données'!$A2655,T$1,"d")&lt;&gt;0,"",'Base de données'!$B2655),""))</f>
        <v>T5AAD</v>
      </c>
      <c r="U2655" s="39" t="str">
        <f>IF(U$1&gt;$AE$1,"-",IFERROR(IF(DATEDIF('Base de données'!$A2655,U$1,"d")&lt;&gt;0,"",'Base de données'!$B2655),""))</f>
        <v/>
      </c>
      <c r="V2655" s="39" t="str">
        <f>IF(V$1&gt;$AE$1,"-",IFERROR(IF(DATEDIF('Base de données'!$A2655,V$1,"d")&lt;&gt;0,"",'Base de données'!$B2655),""))</f>
        <v/>
      </c>
      <c r="W2655" s="34"/>
      <c r="X2655" s="30" t="str">
        <f>'Base de données'!$C2655&amp;" "&amp;'Base de données'!$D2655</f>
        <v>Pelletier Olivier</v>
      </c>
      <c r="Y2655" s="31">
        <f>COUNTIF('Base de données'!$B:$B,'Base de données'!$B2655)</f>
        <v>12</v>
      </c>
      <c r="AA2655" s="87" cm="1">
        <f t="array" aca="1" ref="AA2655" ca="1">INDIRECT("'Base de données'!A" &amp; ROW(Y2655))</f>
        <v>45931</v>
      </c>
      <c r="AB2655" s="51" t="str" cm="1">
        <f t="array" aca="1" ref="AB2655" ca="1">INDIRECT("'Base de données'!B" &amp; ROW(Z2655))</f>
        <v>T5AAD</v>
      </c>
    </row>
    <row r="2656" spans="1:28" x14ac:dyDescent="0.3">
      <c r="A2656" s="41" t="str">
        <f ca="1">IF(IF(AND($B2656&lt;&gt;"-",$B2656=$E2656),"Entrée et sortie","-")="Entrée et sortie",'Base de données'!$B2656,"-")</f>
        <v>-</v>
      </c>
      <c r="B2656" s="41" t="str">
        <f t="shared" ca="1" si="167"/>
        <v>-</v>
      </c>
      <c r="C2656" s="41" t="str">
        <f t="shared" ca="1" si="168"/>
        <v>-</v>
      </c>
      <c r="D2656" s="41" t="str">
        <f>IF($F2656="sortie en cours d'année",'Base de données'!$B2656,"-")</f>
        <v>-</v>
      </c>
      <c r="E2656" s="41" t="str">
        <f>IF($H2656="entrée en cours d'année",'Base de données'!$B2656,"-")</f>
        <v>-</v>
      </c>
      <c r="F2656" s="37" t="str">
        <f t="shared" si="165"/>
        <v/>
      </c>
      <c r="G2656" s="37" t="str">
        <f>IF($J2656="mouvement",_xlfn.XLOOKUP('Base de données'!$B2656,$V:$V,$V:$V,0),"")</f>
        <v/>
      </c>
      <c r="H2656" s="37" t="str">
        <f t="shared" si="166"/>
        <v/>
      </c>
      <c r="I2656" s="37" t="str">
        <f>IF($J2656="mouvement",_xlfn.XLOOKUP('Base de données'!$B2656,$K:$K,$K:$K,0),"")</f>
        <v/>
      </c>
      <c r="J2656" s="38" t="str">
        <f>IF(AND(Y2656&lt;&gt;MAX(Y:Y),COUNTIF(K2656:V2656,'Base de données'!$B2656)&gt;0),"mouvement","")</f>
        <v/>
      </c>
      <c r="K2656" s="39" t="str">
        <f>IF(K$1&gt;$AE$1,"-",IFERROR(IF(DATEDIF('Base de données'!$A2656,K$1,"d")&lt;&gt;0,"",'Base de données'!$B2656),""))</f>
        <v/>
      </c>
      <c r="L2656" s="39" t="str">
        <f>IF(L$1&gt;$AE$1,"-",IFERROR(IF(DATEDIF('Base de données'!$A2656,L$1,"d")&lt;&gt;0,"",'Base de données'!$B2656),""))</f>
        <v/>
      </c>
      <c r="M2656" s="39" t="str">
        <f>IF(M$1&gt;$AE$1,"-",IFERROR(IF(DATEDIF('Base de données'!$A2656,M$1,"d")&lt;&gt;0,"",'Base de données'!$B2656),""))</f>
        <v/>
      </c>
      <c r="N2656" s="39" t="str">
        <f>IF(N$1&gt;$AE$1,"-",IFERROR(IF(DATEDIF('Base de données'!$A2656,N$1,"d")&lt;&gt;0,"",'Base de données'!$B2656),""))</f>
        <v/>
      </c>
      <c r="O2656" s="39" t="str">
        <f>IF(O$1&gt;$AE$1,"-",IFERROR(IF(DATEDIF('Base de données'!$A2656,O$1,"d")&lt;&gt;0,"",'Base de données'!$B2656),""))</f>
        <v/>
      </c>
      <c r="P2656" s="39" t="str">
        <f>IF(P$1&gt;$AE$1,"-",IFERROR(IF(DATEDIF('Base de données'!$A2656,P$1,"d")&lt;&gt;0,"",'Base de données'!$B2656),""))</f>
        <v/>
      </c>
      <c r="Q2656" s="39" t="str">
        <f>IF(Q$1&gt;$AE$1,"-",IFERROR(IF(DATEDIF('Base de données'!$A2656,Q$1,"d")&lt;&gt;0,"",'Base de données'!$B2656),""))</f>
        <v/>
      </c>
      <c r="R2656" s="39" t="str">
        <f>IF(R$1&gt;$AE$1,"-",IFERROR(IF(DATEDIF('Base de données'!$A2656,R$1,"d")&lt;&gt;0,"",'Base de données'!$B2656),""))</f>
        <v/>
      </c>
      <c r="S2656" s="39" t="str">
        <f>IF(S$1&gt;$AE$1,"-",IFERROR(IF(DATEDIF('Base de données'!$A2656,S$1,"d")&lt;&gt;0,"",'Base de données'!$B2656),""))</f>
        <v/>
      </c>
      <c r="T2656" s="39" t="str">
        <f>IF(T$1&gt;$AE$1,"-",IFERROR(IF(DATEDIF('Base de données'!$A2656,T$1,"d")&lt;&gt;0,"",'Base de données'!$B2656),""))</f>
        <v>ACSVV</v>
      </c>
      <c r="U2656" s="39" t="str">
        <f>IF(U$1&gt;$AE$1,"-",IFERROR(IF(DATEDIF('Base de données'!$A2656,U$1,"d")&lt;&gt;0,"",'Base de données'!$B2656),""))</f>
        <v/>
      </c>
      <c r="V2656" s="39" t="str">
        <f>IF(V$1&gt;$AE$1,"-",IFERROR(IF(DATEDIF('Base de données'!$A2656,V$1,"d")&lt;&gt;0,"",'Base de données'!$B2656),""))</f>
        <v/>
      </c>
      <c r="W2656" s="34"/>
      <c r="X2656" s="30" t="str">
        <f>'Base de données'!$C2656&amp;" "&amp;'Base de données'!$D2656</f>
        <v>Legrand Martine</v>
      </c>
      <c r="Y2656" s="31">
        <f>COUNTIF('Base de données'!$B:$B,'Base de données'!$B2656)</f>
        <v>12</v>
      </c>
      <c r="AA2656" s="87" cm="1">
        <f t="array" aca="1" ref="AA2656" ca="1">INDIRECT("'Base de données'!A" &amp; ROW(Y2656))</f>
        <v>45931</v>
      </c>
      <c r="AB2656" s="51" t="str" cm="1">
        <f t="array" aca="1" ref="AB2656" ca="1">INDIRECT("'Base de données'!B" &amp; ROW(Z2656))</f>
        <v>ACSVV</v>
      </c>
    </row>
    <row r="2657" spans="1:28" x14ac:dyDescent="0.3">
      <c r="A2657" s="41" t="str">
        <f ca="1">IF(IF(AND($B2657&lt;&gt;"-",$B2657=$E2657),"Entrée et sortie","-")="Entrée et sortie",'Base de données'!$B2657,"-")</f>
        <v>-</v>
      </c>
      <c r="B2657" s="41" t="str">
        <f t="shared" ca="1" si="167"/>
        <v>-</v>
      </c>
      <c r="C2657" s="41" t="str">
        <f t="shared" ca="1" si="168"/>
        <v>-</v>
      </c>
      <c r="D2657" s="41" t="str">
        <f>IF($F2657="sortie en cours d'année",'Base de données'!$B2657,"-")</f>
        <v>-</v>
      </c>
      <c r="E2657" s="41" t="str">
        <f>IF($H2657="entrée en cours d'année",'Base de données'!$B2657,"-")</f>
        <v>-</v>
      </c>
      <c r="F2657" s="37" t="str">
        <f t="shared" si="165"/>
        <v/>
      </c>
      <c r="G2657" s="37" t="str">
        <f>IF($J2657="mouvement",_xlfn.XLOOKUP('Base de données'!$B2657,$V:$V,$V:$V,0),"")</f>
        <v/>
      </c>
      <c r="H2657" s="37" t="str">
        <f t="shared" si="166"/>
        <v/>
      </c>
      <c r="I2657" s="37" t="str">
        <f>IF($J2657="mouvement",_xlfn.XLOOKUP('Base de données'!$B2657,$K:$K,$K:$K,0),"")</f>
        <v/>
      </c>
      <c r="J2657" s="38" t="str">
        <f>IF(AND(Y2657&lt;&gt;MAX(Y:Y),COUNTIF(K2657:V2657,'Base de données'!$B2657)&gt;0),"mouvement","")</f>
        <v/>
      </c>
      <c r="K2657" s="39" t="str">
        <f>IF(K$1&gt;$AE$1,"-",IFERROR(IF(DATEDIF('Base de données'!$A2657,K$1,"d")&lt;&gt;0,"",'Base de données'!$B2657),""))</f>
        <v/>
      </c>
      <c r="L2657" s="39" t="str">
        <f>IF(L$1&gt;$AE$1,"-",IFERROR(IF(DATEDIF('Base de données'!$A2657,L$1,"d")&lt;&gt;0,"",'Base de données'!$B2657),""))</f>
        <v/>
      </c>
      <c r="M2657" s="39" t="str">
        <f>IF(M$1&gt;$AE$1,"-",IFERROR(IF(DATEDIF('Base de données'!$A2657,M$1,"d")&lt;&gt;0,"",'Base de données'!$B2657),""))</f>
        <v/>
      </c>
      <c r="N2657" s="39" t="str">
        <f>IF(N$1&gt;$AE$1,"-",IFERROR(IF(DATEDIF('Base de données'!$A2657,N$1,"d")&lt;&gt;0,"",'Base de données'!$B2657),""))</f>
        <v/>
      </c>
      <c r="O2657" s="39" t="str">
        <f>IF(O$1&gt;$AE$1,"-",IFERROR(IF(DATEDIF('Base de données'!$A2657,O$1,"d")&lt;&gt;0,"",'Base de données'!$B2657),""))</f>
        <v/>
      </c>
      <c r="P2657" s="39" t="str">
        <f>IF(P$1&gt;$AE$1,"-",IFERROR(IF(DATEDIF('Base de données'!$A2657,P$1,"d")&lt;&gt;0,"",'Base de données'!$B2657),""))</f>
        <v/>
      </c>
      <c r="Q2657" s="39" t="str">
        <f>IF(Q$1&gt;$AE$1,"-",IFERROR(IF(DATEDIF('Base de données'!$A2657,Q$1,"d")&lt;&gt;0,"",'Base de données'!$B2657),""))</f>
        <v/>
      </c>
      <c r="R2657" s="39" t="str">
        <f>IF(R$1&gt;$AE$1,"-",IFERROR(IF(DATEDIF('Base de données'!$A2657,R$1,"d")&lt;&gt;0,"",'Base de données'!$B2657),""))</f>
        <v/>
      </c>
      <c r="S2657" s="39" t="str">
        <f>IF(S$1&gt;$AE$1,"-",IFERROR(IF(DATEDIF('Base de données'!$A2657,S$1,"d")&lt;&gt;0,"",'Base de données'!$B2657),""))</f>
        <v/>
      </c>
      <c r="T2657" s="39" t="str">
        <f>IF(T$1&gt;$AE$1,"-",IFERROR(IF(DATEDIF('Base de données'!$A2657,T$1,"d")&lt;&gt;0,"",'Base de données'!$B2657),""))</f>
        <v>RC7QH</v>
      </c>
      <c r="U2657" s="39" t="str">
        <f>IF(U$1&gt;$AE$1,"-",IFERROR(IF(DATEDIF('Base de données'!$A2657,U$1,"d")&lt;&gt;0,"",'Base de données'!$B2657),""))</f>
        <v/>
      </c>
      <c r="V2657" s="39" t="str">
        <f>IF(V$1&gt;$AE$1,"-",IFERROR(IF(DATEDIF('Base de données'!$A2657,V$1,"d")&lt;&gt;0,"",'Base de données'!$B2657),""))</f>
        <v/>
      </c>
      <c r="W2657" s="34"/>
      <c r="X2657" s="30" t="str">
        <f>'Base de données'!$C2657&amp;" "&amp;'Base de données'!$D2657</f>
        <v>Vidal Alphonse</v>
      </c>
      <c r="Y2657" s="31">
        <f>COUNTIF('Base de données'!$B:$B,'Base de données'!$B2657)</f>
        <v>12</v>
      </c>
      <c r="AA2657" s="87" cm="1">
        <f t="array" aca="1" ref="AA2657" ca="1">INDIRECT("'Base de données'!A" &amp; ROW(Y2657))</f>
        <v>45931</v>
      </c>
      <c r="AB2657" s="51" t="str" cm="1">
        <f t="array" aca="1" ref="AB2657" ca="1">INDIRECT("'Base de données'!B" &amp; ROW(Z2657))</f>
        <v>RC7QH</v>
      </c>
    </row>
    <row r="2658" spans="1:28" x14ac:dyDescent="0.3">
      <c r="A2658" s="41" t="str">
        <f ca="1">IF(IF(AND($B2658&lt;&gt;"-",$B2658=$E2658),"Entrée et sortie","-")="Entrée et sortie",'Base de données'!$B2658,"-")</f>
        <v>-</v>
      </c>
      <c r="B2658" s="41" t="str">
        <f t="shared" ca="1" si="167"/>
        <v>-</v>
      </c>
      <c r="C2658" s="41" t="str">
        <f t="shared" ca="1" si="168"/>
        <v>-</v>
      </c>
      <c r="D2658" s="41" t="str">
        <f>IF($F2658="sortie en cours d'année",'Base de données'!$B2658,"-")</f>
        <v>-</v>
      </c>
      <c r="E2658" s="41" t="str">
        <f>IF($H2658="entrée en cours d'année",'Base de données'!$B2658,"-")</f>
        <v>-</v>
      </c>
      <c r="F2658" s="37" t="str">
        <f t="shared" si="165"/>
        <v/>
      </c>
      <c r="G2658" s="37" t="str">
        <f>IF($J2658="mouvement",_xlfn.XLOOKUP('Base de données'!$B2658,$V:$V,$V:$V,0),"")</f>
        <v/>
      </c>
      <c r="H2658" s="37" t="str">
        <f t="shared" si="166"/>
        <v/>
      </c>
      <c r="I2658" s="37" t="str">
        <f>IF($J2658="mouvement",_xlfn.XLOOKUP('Base de données'!$B2658,$K:$K,$K:$K,0),"")</f>
        <v/>
      </c>
      <c r="J2658" s="38" t="str">
        <f>IF(AND(Y2658&lt;&gt;MAX(Y:Y),COUNTIF(K2658:V2658,'Base de données'!$B2658)&gt;0),"mouvement","")</f>
        <v/>
      </c>
      <c r="K2658" s="39" t="str">
        <f>IF(K$1&gt;$AE$1,"-",IFERROR(IF(DATEDIF('Base de données'!$A2658,K$1,"d")&lt;&gt;0,"",'Base de données'!$B2658),""))</f>
        <v/>
      </c>
      <c r="L2658" s="39" t="str">
        <f>IF(L$1&gt;$AE$1,"-",IFERROR(IF(DATEDIF('Base de données'!$A2658,L$1,"d")&lt;&gt;0,"",'Base de données'!$B2658),""))</f>
        <v/>
      </c>
      <c r="M2658" s="39" t="str">
        <f>IF(M$1&gt;$AE$1,"-",IFERROR(IF(DATEDIF('Base de données'!$A2658,M$1,"d")&lt;&gt;0,"",'Base de données'!$B2658),""))</f>
        <v/>
      </c>
      <c r="N2658" s="39" t="str">
        <f>IF(N$1&gt;$AE$1,"-",IFERROR(IF(DATEDIF('Base de données'!$A2658,N$1,"d")&lt;&gt;0,"",'Base de données'!$B2658),""))</f>
        <v/>
      </c>
      <c r="O2658" s="39" t="str">
        <f>IF(O$1&gt;$AE$1,"-",IFERROR(IF(DATEDIF('Base de données'!$A2658,O$1,"d")&lt;&gt;0,"",'Base de données'!$B2658),""))</f>
        <v/>
      </c>
      <c r="P2658" s="39" t="str">
        <f>IF(P$1&gt;$AE$1,"-",IFERROR(IF(DATEDIF('Base de données'!$A2658,P$1,"d")&lt;&gt;0,"",'Base de données'!$B2658),""))</f>
        <v/>
      </c>
      <c r="Q2658" s="39" t="str">
        <f>IF(Q$1&gt;$AE$1,"-",IFERROR(IF(DATEDIF('Base de données'!$A2658,Q$1,"d")&lt;&gt;0,"",'Base de données'!$B2658),""))</f>
        <v/>
      </c>
      <c r="R2658" s="39" t="str">
        <f>IF(R$1&gt;$AE$1,"-",IFERROR(IF(DATEDIF('Base de données'!$A2658,R$1,"d")&lt;&gt;0,"",'Base de données'!$B2658),""))</f>
        <v/>
      </c>
      <c r="S2658" s="39" t="str">
        <f>IF(S$1&gt;$AE$1,"-",IFERROR(IF(DATEDIF('Base de données'!$A2658,S$1,"d")&lt;&gt;0,"",'Base de données'!$B2658),""))</f>
        <v/>
      </c>
      <c r="T2658" s="39" t="str">
        <f>IF(T$1&gt;$AE$1,"-",IFERROR(IF(DATEDIF('Base de données'!$A2658,T$1,"d")&lt;&gt;0,"",'Base de données'!$B2658),""))</f>
        <v>5NBX1</v>
      </c>
      <c r="U2658" s="39" t="str">
        <f>IF(U$1&gt;$AE$1,"-",IFERROR(IF(DATEDIF('Base de données'!$A2658,U$1,"d")&lt;&gt;0,"",'Base de données'!$B2658),""))</f>
        <v/>
      </c>
      <c r="V2658" s="39" t="str">
        <f>IF(V$1&gt;$AE$1,"-",IFERROR(IF(DATEDIF('Base de données'!$A2658,V$1,"d")&lt;&gt;0,"",'Base de données'!$B2658),""))</f>
        <v/>
      </c>
      <c r="W2658" s="34"/>
      <c r="X2658" s="30" t="str">
        <f>'Base de données'!$C2658&amp;" "&amp;'Base de données'!$D2658</f>
        <v>Morel Frédérique</v>
      </c>
      <c r="Y2658" s="31">
        <f>COUNTIF('Base de données'!$B:$B,'Base de données'!$B2658)</f>
        <v>12</v>
      </c>
      <c r="AA2658" s="87" cm="1">
        <f t="array" aca="1" ref="AA2658" ca="1">INDIRECT("'Base de données'!A" &amp; ROW(Y2658))</f>
        <v>45931</v>
      </c>
      <c r="AB2658" s="51" t="str" cm="1">
        <f t="array" aca="1" ref="AB2658" ca="1">INDIRECT("'Base de données'!B" &amp; ROW(Z2658))</f>
        <v>5NBX1</v>
      </c>
    </row>
    <row r="2659" spans="1:28" x14ac:dyDescent="0.3">
      <c r="A2659" s="41" t="str">
        <f ca="1">IF(IF(AND($B2659&lt;&gt;"-",$B2659=$E2659),"Entrée et sortie","-")="Entrée et sortie",'Base de données'!$B2659,"-")</f>
        <v>-</v>
      </c>
      <c r="B2659" s="41" t="str">
        <f t="shared" ca="1" si="167"/>
        <v>-</v>
      </c>
      <c r="C2659" s="41" t="str">
        <f t="shared" ca="1" si="168"/>
        <v>-</v>
      </c>
      <c r="D2659" s="41" t="str">
        <f>IF($F2659="sortie en cours d'année",'Base de données'!$B2659,"-")</f>
        <v>-</v>
      </c>
      <c r="E2659" s="41" t="str">
        <f>IF($H2659="entrée en cours d'année",'Base de données'!$B2659,"-")</f>
        <v>-</v>
      </c>
      <c r="F2659" s="37" t="str">
        <f t="shared" si="165"/>
        <v/>
      </c>
      <c r="G2659" s="37" t="str">
        <f>IF($J2659="mouvement",_xlfn.XLOOKUP('Base de données'!$B2659,$V:$V,$V:$V,0),"")</f>
        <v/>
      </c>
      <c r="H2659" s="37" t="str">
        <f t="shared" si="166"/>
        <v/>
      </c>
      <c r="I2659" s="37" t="str">
        <f>IF($J2659="mouvement",_xlfn.XLOOKUP('Base de données'!$B2659,$K:$K,$K:$K,0),"")</f>
        <v/>
      </c>
      <c r="J2659" s="38" t="str">
        <f>IF(AND(Y2659&lt;&gt;MAX(Y:Y),COUNTIF(K2659:V2659,'Base de données'!$B2659)&gt;0),"mouvement","")</f>
        <v/>
      </c>
      <c r="K2659" s="39" t="str">
        <f>IF(K$1&gt;$AE$1,"-",IFERROR(IF(DATEDIF('Base de données'!$A2659,K$1,"d")&lt;&gt;0,"",'Base de données'!$B2659),""))</f>
        <v/>
      </c>
      <c r="L2659" s="39" t="str">
        <f>IF(L$1&gt;$AE$1,"-",IFERROR(IF(DATEDIF('Base de données'!$A2659,L$1,"d")&lt;&gt;0,"",'Base de données'!$B2659),""))</f>
        <v/>
      </c>
      <c r="M2659" s="39" t="str">
        <f>IF(M$1&gt;$AE$1,"-",IFERROR(IF(DATEDIF('Base de données'!$A2659,M$1,"d")&lt;&gt;0,"",'Base de données'!$B2659),""))</f>
        <v/>
      </c>
      <c r="N2659" s="39" t="str">
        <f>IF(N$1&gt;$AE$1,"-",IFERROR(IF(DATEDIF('Base de données'!$A2659,N$1,"d")&lt;&gt;0,"",'Base de données'!$B2659),""))</f>
        <v/>
      </c>
      <c r="O2659" s="39" t="str">
        <f>IF(O$1&gt;$AE$1,"-",IFERROR(IF(DATEDIF('Base de données'!$A2659,O$1,"d")&lt;&gt;0,"",'Base de données'!$B2659),""))</f>
        <v/>
      </c>
      <c r="P2659" s="39" t="str">
        <f>IF(P$1&gt;$AE$1,"-",IFERROR(IF(DATEDIF('Base de données'!$A2659,P$1,"d")&lt;&gt;0,"",'Base de données'!$B2659),""))</f>
        <v/>
      </c>
      <c r="Q2659" s="39" t="str">
        <f>IF(Q$1&gt;$AE$1,"-",IFERROR(IF(DATEDIF('Base de données'!$A2659,Q$1,"d")&lt;&gt;0,"",'Base de données'!$B2659),""))</f>
        <v/>
      </c>
      <c r="R2659" s="39" t="str">
        <f>IF(R$1&gt;$AE$1,"-",IFERROR(IF(DATEDIF('Base de données'!$A2659,R$1,"d")&lt;&gt;0,"",'Base de données'!$B2659),""))</f>
        <v/>
      </c>
      <c r="S2659" s="39" t="str">
        <f>IF(S$1&gt;$AE$1,"-",IFERROR(IF(DATEDIF('Base de données'!$A2659,S$1,"d")&lt;&gt;0,"",'Base de données'!$B2659),""))</f>
        <v/>
      </c>
      <c r="T2659" s="39" t="str">
        <f>IF(T$1&gt;$AE$1,"-",IFERROR(IF(DATEDIF('Base de données'!$A2659,T$1,"d")&lt;&gt;0,"",'Base de données'!$B2659),""))</f>
        <v>Y5PG6</v>
      </c>
      <c r="U2659" s="39" t="str">
        <f>IF(U$1&gt;$AE$1,"-",IFERROR(IF(DATEDIF('Base de données'!$A2659,U$1,"d")&lt;&gt;0,"",'Base de données'!$B2659),""))</f>
        <v/>
      </c>
      <c r="V2659" s="39" t="str">
        <f>IF(V$1&gt;$AE$1,"-",IFERROR(IF(DATEDIF('Base de données'!$A2659,V$1,"d")&lt;&gt;0,"",'Base de données'!$B2659),""))</f>
        <v/>
      </c>
      <c r="W2659" s="34"/>
      <c r="X2659" s="30" t="str">
        <f>'Base de données'!$C2659&amp;" "&amp;'Base de données'!$D2659</f>
        <v>Lombard Aimée</v>
      </c>
      <c r="Y2659" s="31">
        <f>COUNTIF('Base de données'!$B:$B,'Base de données'!$B2659)</f>
        <v>12</v>
      </c>
      <c r="AA2659" s="87" cm="1">
        <f t="array" aca="1" ref="AA2659" ca="1">INDIRECT("'Base de données'!A" &amp; ROW(Y2659))</f>
        <v>45931</v>
      </c>
      <c r="AB2659" s="51" t="str" cm="1">
        <f t="array" aca="1" ref="AB2659" ca="1">INDIRECT("'Base de données'!B" &amp; ROW(Z2659))</f>
        <v>Y5PG6</v>
      </c>
    </row>
    <row r="2660" spans="1:28" x14ac:dyDescent="0.3">
      <c r="A2660" s="41" t="str">
        <f ca="1">IF(IF(AND($B2660&lt;&gt;"-",$B2660=$E2660),"Entrée et sortie","-")="Entrée et sortie",'Base de données'!$B2660,"-")</f>
        <v>-</v>
      </c>
      <c r="B2660" s="41" t="str">
        <f t="shared" ca="1" si="167"/>
        <v>-</v>
      </c>
      <c r="C2660" s="41" t="str">
        <f t="shared" ca="1" si="168"/>
        <v>-</v>
      </c>
      <c r="D2660" s="41" t="str">
        <f>IF($F2660="sortie en cours d'année",'Base de données'!$B2660,"-")</f>
        <v>-</v>
      </c>
      <c r="E2660" s="41" t="str">
        <f>IF($H2660="entrée en cours d'année",'Base de données'!$B2660,"-")</f>
        <v>-</v>
      </c>
      <c r="F2660" s="37" t="str">
        <f t="shared" si="165"/>
        <v/>
      </c>
      <c r="G2660" s="37" t="str">
        <f>IF($J2660="mouvement",_xlfn.XLOOKUP('Base de données'!$B2660,$V:$V,$V:$V,0),"")</f>
        <v/>
      </c>
      <c r="H2660" s="37" t="str">
        <f t="shared" si="166"/>
        <v/>
      </c>
      <c r="I2660" s="37" t="str">
        <f>IF($J2660="mouvement",_xlfn.XLOOKUP('Base de données'!$B2660,$K:$K,$K:$K,0),"")</f>
        <v/>
      </c>
      <c r="J2660" s="38" t="str">
        <f>IF(AND(Y2660&lt;&gt;MAX(Y:Y),COUNTIF(K2660:V2660,'Base de données'!$B2660)&gt;0),"mouvement","")</f>
        <v/>
      </c>
      <c r="K2660" s="39" t="str">
        <f>IF(K$1&gt;$AE$1,"-",IFERROR(IF(DATEDIF('Base de données'!$A2660,K$1,"d")&lt;&gt;0,"",'Base de données'!$B2660),""))</f>
        <v/>
      </c>
      <c r="L2660" s="39" t="str">
        <f>IF(L$1&gt;$AE$1,"-",IFERROR(IF(DATEDIF('Base de données'!$A2660,L$1,"d")&lt;&gt;0,"",'Base de données'!$B2660),""))</f>
        <v/>
      </c>
      <c r="M2660" s="39" t="str">
        <f>IF(M$1&gt;$AE$1,"-",IFERROR(IF(DATEDIF('Base de données'!$A2660,M$1,"d")&lt;&gt;0,"",'Base de données'!$B2660),""))</f>
        <v/>
      </c>
      <c r="N2660" s="39" t="str">
        <f>IF(N$1&gt;$AE$1,"-",IFERROR(IF(DATEDIF('Base de données'!$A2660,N$1,"d")&lt;&gt;0,"",'Base de données'!$B2660),""))</f>
        <v/>
      </c>
      <c r="O2660" s="39" t="str">
        <f>IF(O$1&gt;$AE$1,"-",IFERROR(IF(DATEDIF('Base de données'!$A2660,O$1,"d")&lt;&gt;0,"",'Base de données'!$B2660),""))</f>
        <v/>
      </c>
      <c r="P2660" s="39" t="str">
        <f>IF(P$1&gt;$AE$1,"-",IFERROR(IF(DATEDIF('Base de données'!$A2660,P$1,"d")&lt;&gt;0,"",'Base de données'!$B2660),""))</f>
        <v/>
      </c>
      <c r="Q2660" s="39" t="str">
        <f>IF(Q$1&gt;$AE$1,"-",IFERROR(IF(DATEDIF('Base de données'!$A2660,Q$1,"d")&lt;&gt;0,"",'Base de données'!$B2660),""))</f>
        <v/>
      </c>
      <c r="R2660" s="39" t="str">
        <f>IF(R$1&gt;$AE$1,"-",IFERROR(IF(DATEDIF('Base de données'!$A2660,R$1,"d")&lt;&gt;0,"",'Base de données'!$B2660),""))</f>
        <v/>
      </c>
      <c r="S2660" s="39" t="str">
        <f>IF(S$1&gt;$AE$1,"-",IFERROR(IF(DATEDIF('Base de données'!$A2660,S$1,"d")&lt;&gt;0,"",'Base de données'!$B2660),""))</f>
        <v/>
      </c>
      <c r="T2660" s="39" t="str">
        <f>IF(T$1&gt;$AE$1,"-",IFERROR(IF(DATEDIF('Base de données'!$A2660,T$1,"d")&lt;&gt;0,"",'Base de données'!$B2660),""))</f>
        <v>4994C</v>
      </c>
      <c r="U2660" s="39" t="str">
        <f>IF(U$1&gt;$AE$1,"-",IFERROR(IF(DATEDIF('Base de données'!$A2660,U$1,"d")&lt;&gt;0,"",'Base de données'!$B2660),""))</f>
        <v/>
      </c>
      <c r="V2660" s="39" t="str">
        <f>IF(V$1&gt;$AE$1,"-",IFERROR(IF(DATEDIF('Base de données'!$A2660,V$1,"d")&lt;&gt;0,"",'Base de données'!$B2660),""))</f>
        <v/>
      </c>
      <c r="W2660" s="34"/>
      <c r="X2660" s="30" t="str">
        <f>'Base de données'!$C2660&amp;" "&amp;'Base de données'!$D2660</f>
        <v>Roche Pierre</v>
      </c>
      <c r="Y2660" s="31">
        <f>COUNTIF('Base de données'!$B:$B,'Base de données'!$B2660)</f>
        <v>12</v>
      </c>
      <c r="AA2660" s="87" cm="1">
        <f t="array" aca="1" ref="AA2660" ca="1">INDIRECT("'Base de données'!A" &amp; ROW(Y2660))</f>
        <v>45931</v>
      </c>
      <c r="AB2660" s="51" t="str" cm="1">
        <f t="array" aca="1" ref="AB2660" ca="1">INDIRECT("'Base de données'!B" &amp; ROW(Z2660))</f>
        <v>4994C</v>
      </c>
    </row>
    <row r="2661" spans="1:28" x14ac:dyDescent="0.3">
      <c r="A2661" s="41" t="str">
        <f ca="1">IF(IF(AND($B2661&lt;&gt;"-",$B2661=$E2661),"Entrée et sortie","-")="Entrée et sortie",'Base de données'!$B2661,"-")</f>
        <v>-</v>
      </c>
      <c r="B2661" s="41" t="str">
        <f t="shared" ca="1" si="167"/>
        <v>-</v>
      </c>
      <c r="C2661" s="41" t="str">
        <f t="shared" ca="1" si="168"/>
        <v>-</v>
      </c>
      <c r="D2661" s="41" t="str">
        <f>IF($F2661="sortie en cours d'année",'Base de données'!$B2661,"-")</f>
        <v>-</v>
      </c>
      <c r="E2661" s="41" t="str">
        <f>IF($H2661="entrée en cours d'année",'Base de données'!$B2661,"-")</f>
        <v>-</v>
      </c>
      <c r="F2661" s="37" t="str">
        <f t="shared" si="165"/>
        <v/>
      </c>
      <c r="G2661" s="37" t="str">
        <f>IF($J2661="mouvement",_xlfn.XLOOKUP('Base de données'!$B2661,$V:$V,$V:$V,0),"")</f>
        <v/>
      </c>
      <c r="H2661" s="37" t="str">
        <f t="shared" si="166"/>
        <v/>
      </c>
      <c r="I2661" s="37" t="str">
        <f>IF($J2661="mouvement",_xlfn.XLOOKUP('Base de données'!$B2661,$K:$K,$K:$K,0),"")</f>
        <v/>
      </c>
      <c r="J2661" s="38" t="str">
        <f>IF(AND(Y2661&lt;&gt;MAX(Y:Y),COUNTIF(K2661:V2661,'Base de données'!$B2661)&gt;0),"mouvement","")</f>
        <v/>
      </c>
      <c r="K2661" s="39" t="str">
        <f>IF(K$1&gt;$AE$1,"-",IFERROR(IF(DATEDIF('Base de données'!$A2661,K$1,"d")&lt;&gt;0,"",'Base de données'!$B2661),""))</f>
        <v/>
      </c>
      <c r="L2661" s="39" t="str">
        <f>IF(L$1&gt;$AE$1,"-",IFERROR(IF(DATEDIF('Base de données'!$A2661,L$1,"d")&lt;&gt;0,"",'Base de données'!$B2661),""))</f>
        <v/>
      </c>
      <c r="M2661" s="39" t="str">
        <f>IF(M$1&gt;$AE$1,"-",IFERROR(IF(DATEDIF('Base de données'!$A2661,M$1,"d")&lt;&gt;0,"",'Base de données'!$B2661),""))</f>
        <v/>
      </c>
      <c r="N2661" s="39" t="str">
        <f>IF(N$1&gt;$AE$1,"-",IFERROR(IF(DATEDIF('Base de données'!$A2661,N$1,"d")&lt;&gt;0,"",'Base de données'!$B2661),""))</f>
        <v/>
      </c>
      <c r="O2661" s="39" t="str">
        <f>IF(O$1&gt;$AE$1,"-",IFERROR(IF(DATEDIF('Base de données'!$A2661,O$1,"d")&lt;&gt;0,"",'Base de données'!$B2661),""))</f>
        <v/>
      </c>
      <c r="P2661" s="39" t="str">
        <f>IF(P$1&gt;$AE$1,"-",IFERROR(IF(DATEDIF('Base de données'!$A2661,P$1,"d")&lt;&gt;0,"",'Base de données'!$B2661),""))</f>
        <v/>
      </c>
      <c r="Q2661" s="39" t="str">
        <f>IF(Q$1&gt;$AE$1,"-",IFERROR(IF(DATEDIF('Base de données'!$A2661,Q$1,"d")&lt;&gt;0,"",'Base de données'!$B2661),""))</f>
        <v/>
      </c>
      <c r="R2661" s="39" t="str">
        <f>IF(R$1&gt;$AE$1,"-",IFERROR(IF(DATEDIF('Base de données'!$A2661,R$1,"d")&lt;&gt;0,"",'Base de données'!$B2661),""))</f>
        <v/>
      </c>
      <c r="S2661" s="39" t="str">
        <f>IF(S$1&gt;$AE$1,"-",IFERROR(IF(DATEDIF('Base de données'!$A2661,S$1,"d")&lt;&gt;0,"",'Base de données'!$B2661),""))</f>
        <v/>
      </c>
      <c r="T2661" s="39" t="str">
        <f>IF(T$1&gt;$AE$1,"-",IFERROR(IF(DATEDIF('Base de données'!$A2661,T$1,"d")&lt;&gt;0,"",'Base de données'!$B2661),""))</f>
        <v>FWAGD</v>
      </c>
      <c r="U2661" s="39" t="str">
        <f>IF(U$1&gt;$AE$1,"-",IFERROR(IF(DATEDIF('Base de données'!$A2661,U$1,"d")&lt;&gt;0,"",'Base de données'!$B2661),""))</f>
        <v/>
      </c>
      <c r="V2661" s="39" t="str">
        <f>IF(V$1&gt;$AE$1,"-",IFERROR(IF(DATEDIF('Base de données'!$A2661,V$1,"d")&lt;&gt;0,"",'Base de données'!$B2661),""))</f>
        <v/>
      </c>
      <c r="W2661" s="34"/>
      <c r="X2661" s="30" t="str">
        <f>'Base de données'!$C2661&amp;" "&amp;'Base de données'!$D2661</f>
        <v>Langlois Daniel</v>
      </c>
      <c r="Y2661" s="31">
        <f>COUNTIF('Base de données'!$B:$B,'Base de données'!$B2661)</f>
        <v>12</v>
      </c>
      <c r="AA2661" s="87" cm="1">
        <f t="array" aca="1" ref="AA2661" ca="1">INDIRECT("'Base de données'!A" &amp; ROW(Y2661))</f>
        <v>45931</v>
      </c>
      <c r="AB2661" s="51" t="str" cm="1">
        <f t="array" aca="1" ref="AB2661" ca="1">INDIRECT("'Base de données'!B" &amp; ROW(Z2661))</f>
        <v>FWAGD</v>
      </c>
    </row>
    <row r="2662" spans="1:28" x14ac:dyDescent="0.3">
      <c r="A2662" s="41" t="str">
        <f ca="1">IF(IF(AND($B2662&lt;&gt;"-",$B2662=$E2662),"Entrée et sortie","-")="Entrée et sortie",'Base de données'!$B2662,"-")</f>
        <v>-</v>
      </c>
      <c r="B2662" s="41" t="str">
        <f t="shared" ca="1" si="167"/>
        <v>-</v>
      </c>
      <c r="C2662" s="41" t="str">
        <f t="shared" ca="1" si="168"/>
        <v>-</v>
      </c>
      <c r="D2662" s="41" t="str">
        <f>IF($F2662="sortie en cours d'année",'Base de données'!$B2662,"-")</f>
        <v>-</v>
      </c>
      <c r="E2662" s="41" t="str">
        <f>IF($H2662="entrée en cours d'année",'Base de données'!$B2662,"-")</f>
        <v>-</v>
      </c>
      <c r="F2662" s="37" t="str">
        <f t="shared" si="165"/>
        <v/>
      </c>
      <c r="G2662" s="37" t="str">
        <f>IF($J2662="mouvement",_xlfn.XLOOKUP('Base de données'!$B2662,$V:$V,$V:$V,0),"")</f>
        <v/>
      </c>
      <c r="H2662" s="37" t="str">
        <f t="shared" si="166"/>
        <v/>
      </c>
      <c r="I2662" s="37" t="str">
        <f>IF($J2662="mouvement",_xlfn.XLOOKUP('Base de données'!$B2662,$K:$K,$K:$K,0),"")</f>
        <v/>
      </c>
      <c r="J2662" s="38" t="str">
        <f>IF(AND(Y2662&lt;&gt;MAX(Y:Y),COUNTIF(K2662:V2662,'Base de données'!$B2662)&gt;0),"mouvement","")</f>
        <v/>
      </c>
      <c r="K2662" s="39" t="str">
        <f>IF(K$1&gt;$AE$1,"-",IFERROR(IF(DATEDIF('Base de données'!$A2662,K$1,"d")&lt;&gt;0,"",'Base de données'!$B2662),""))</f>
        <v/>
      </c>
      <c r="L2662" s="39" t="str">
        <f>IF(L$1&gt;$AE$1,"-",IFERROR(IF(DATEDIF('Base de données'!$A2662,L$1,"d")&lt;&gt;0,"",'Base de données'!$B2662),""))</f>
        <v/>
      </c>
      <c r="M2662" s="39" t="str">
        <f>IF(M$1&gt;$AE$1,"-",IFERROR(IF(DATEDIF('Base de données'!$A2662,M$1,"d")&lt;&gt;0,"",'Base de données'!$B2662),""))</f>
        <v/>
      </c>
      <c r="N2662" s="39" t="str">
        <f>IF(N$1&gt;$AE$1,"-",IFERROR(IF(DATEDIF('Base de données'!$A2662,N$1,"d")&lt;&gt;0,"",'Base de données'!$B2662),""))</f>
        <v/>
      </c>
      <c r="O2662" s="39" t="str">
        <f>IF(O$1&gt;$AE$1,"-",IFERROR(IF(DATEDIF('Base de données'!$A2662,O$1,"d")&lt;&gt;0,"",'Base de données'!$B2662),""))</f>
        <v/>
      </c>
      <c r="P2662" s="39" t="str">
        <f>IF(P$1&gt;$AE$1,"-",IFERROR(IF(DATEDIF('Base de données'!$A2662,P$1,"d")&lt;&gt;0,"",'Base de données'!$B2662),""))</f>
        <v/>
      </c>
      <c r="Q2662" s="39" t="str">
        <f>IF(Q$1&gt;$AE$1,"-",IFERROR(IF(DATEDIF('Base de données'!$A2662,Q$1,"d")&lt;&gt;0,"",'Base de données'!$B2662),""))</f>
        <v/>
      </c>
      <c r="R2662" s="39" t="str">
        <f>IF(R$1&gt;$AE$1,"-",IFERROR(IF(DATEDIF('Base de données'!$A2662,R$1,"d")&lt;&gt;0,"",'Base de données'!$B2662),""))</f>
        <v/>
      </c>
      <c r="S2662" s="39" t="str">
        <f>IF(S$1&gt;$AE$1,"-",IFERROR(IF(DATEDIF('Base de données'!$A2662,S$1,"d")&lt;&gt;0,"",'Base de données'!$B2662),""))</f>
        <v/>
      </c>
      <c r="T2662" s="39" t="str">
        <f>IF(T$1&gt;$AE$1,"-",IFERROR(IF(DATEDIF('Base de données'!$A2662,T$1,"d")&lt;&gt;0,"",'Base de données'!$B2662),""))</f>
        <v>CZIFJ</v>
      </c>
      <c r="U2662" s="39" t="str">
        <f>IF(U$1&gt;$AE$1,"-",IFERROR(IF(DATEDIF('Base de données'!$A2662,U$1,"d")&lt;&gt;0,"",'Base de données'!$B2662),""))</f>
        <v/>
      </c>
      <c r="V2662" s="39" t="str">
        <f>IF(V$1&gt;$AE$1,"-",IFERROR(IF(DATEDIF('Base de données'!$A2662,V$1,"d")&lt;&gt;0,"",'Base de données'!$B2662),""))</f>
        <v/>
      </c>
      <c r="W2662" s="34"/>
      <c r="X2662" s="30" t="str">
        <f>'Base de données'!$C2662&amp;" "&amp;'Base de données'!$D2662</f>
        <v>Thibault Thibault</v>
      </c>
      <c r="Y2662" s="31">
        <f>COUNTIF('Base de données'!$B:$B,'Base de données'!$B2662)</f>
        <v>12</v>
      </c>
      <c r="AA2662" s="87" cm="1">
        <f t="array" aca="1" ref="AA2662" ca="1">INDIRECT("'Base de données'!A" &amp; ROW(Y2662))</f>
        <v>45931</v>
      </c>
      <c r="AB2662" s="51" t="str" cm="1">
        <f t="array" aca="1" ref="AB2662" ca="1">INDIRECT("'Base de données'!B" &amp; ROW(Z2662))</f>
        <v>CZIFJ</v>
      </c>
    </row>
    <row r="2663" spans="1:28" x14ac:dyDescent="0.3">
      <c r="A2663" s="41" t="str">
        <f ca="1">IF(IF(AND($B2663&lt;&gt;"-",$B2663=$E2663),"Entrée et sortie","-")="Entrée et sortie",'Base de données'!$B2663,"-")</f>
        <v>-</v>
      </c>
      <c r="B2663" s="41" t="str">
        <f t="shared" ca="1" si="167"/>
        <v>-</v>
      </c>
      <c r="C2663" s="41" t="str">
        <f t="shared" ca="1" si="168"/>
        <v>-</v>
      </c>
      <c r="D2663" s="41" t="str">
        <f>IF($F2663="sortie en cours d'année",'Base de données'!$B2663,"-")</f>
        <v>-</v>
      </c>
      <c r="E2663" s="41" t="str">
        <f>IF($H2663="entrée en cours d'année",'Base de données'!$B2663,"-")</f>
        <v>-</v>
      </c>
      <c r="F2663" s="37" t="str">
        <f t="shared" si="165"/>
        <v/>
      </c>
      <c r="G2663" s="37" t="str">
        <f>IF($J2663="mouvement",_xlfn.XLOOKUP('Base de données'!$B2663,$V:$V,$V:$V,0),"")</f>
        <v/>
      </c>
      <c r="H2663" s="37" t="str">
        <f t="shared" si="166"/>
        <v/>
      </c>
      <c r="I2663" s="37" t="str">
        <f>IF($J2663="mouvement",_xlfn.XLOOKUP('Base de données'!$B2663,$K:$K,$K:$K,0),"")</f>
        <v/>
      </c>
      <c r="J2663" s="38" t="str">
        <f>IF(AND(Y2663&lt;&gt;MAX(Y:Y),COUNTIF(K2663:V2663,'Base de données'!$B2663)&gt;0),"mouvement","")</f>
        <v/>
      </c>
      <c r="K2663" s="39" t="str">
        <f>IF(K$1&gt;$AE$1,"-",IFERROR(IF(DATEDIF('Base de données'!$A2663,K$1,"d")&lt;&gt;0,"",'Base de données'!$B2663),""))</f>
        <v/>
      </c>
      <c r="L2663" s="39" t="str">
        <f>IF(L$1&gt;$AE$1,"-",IFERROR(IF(DATEDIF('Base de données'!$A2663,L$1,"d")&lt;&gt;0,"",'Base de données'!$B2663),""))</f>
        <v/>
      </c>
      <c r="M2663" s="39" t="str">
        <f>IF(M$1&gt;$AE$1,"-",IFERROR(IF(DATEDIF('Base de données'!$A2663,M$1,"d")&lt;&gt;0,"",'Base de données'!$B2663),""))</f>
        <v/>
      </c>
      <c r="N2663" s="39" t="str">
        <f>IF(N$1&gt;$AE$1,"-",IFERROR(IF(DATEDIF('Base de données'!$A2663,N$1,"d")&lt;&gt;0,"",'Base de données'!$B2663),""))</f>
        <v/>
      </c>
      <c r="O2663" s="39" t="str">
        <f>IF(O$1&gt;$AE$1,"-",IFERROR(IF(DATEDIF('Base de données'!$A2663,O$1,"d")&lt;&gt;0,"",'Base de données'!$B2663),""))</f>
        <v/>
      </c>
      <c r="P2663" s="39" t="str">
        <f>IF(P$1&gt;$AE$1,"-",IFERROR(IF(DATEDIF('Base de données'!$A2663,P$1,"d")&lt;&gt;0,"",'Base de données'!$B2663),""))</f>
        <v/>
      </c>
      <c r="Q2663" s="39" t="str">
        <f>IF(Q$1&gt;$AE$1,"-",IFERROR(IF(DATEDIF('Base de données'!$A2663,Q$1,"d")&lt;&gt;0,"",'Base de données'!$B2663),""))</f>
        <v/>
      </c>
      <c r="R2663" s="39" t="str">
        <f>IF(R$1&gt;$AE$1,"-",IFERROR(IF(DATEDIF('Base de données'!$A2663,R$1,"d")&lt;&gt;0,"",'Base de données'!$B2663),""))</f>
        <v/>
      </c>
      <c r="S2663" s="39" t="str">
        <f>IF(S$1&gt;$AE$1,"-",IFERROR(IF(DATEDIF('Base de données'!$A2663,S$1,"d")&lt;&gt;0,"",'Base de données'!$B2663),""))</f>
        <v/>
      </c>
      <c r="T2663" s="39" t="str">
        <f>IF(T$1&gt;$AE$1,"-",IFERROR(IF(DATEDIF('Base de données'!$A2663,T$1,"d")&lt;&gt;0,"",'Base de données'!$B2663),""))</f>
        <v>0OW78</v>
      </c>
      <c r="U2663" s="39" t="str">
        <f>IF(U$1&gt;$AE$1,"-",IFERROR(IF(DATEDIF('Base de données'!$A2663,U$1,"d")&lt;&gt;0,"",'Base de données'!$B2663),""))</f>
        <v/>
      </c>
      <c r="V2663" s="39" t="str">
        <f>IF(V$1&gt;$AE$1,"-",IFERROR(IF(DATEDIF('Base de données'!$A2663,V$1,"d")&lt;&gt;0,"",'Base de données'!$B2663),""))</f>
        <v/>
      </c>
      <c r="W2663" s="34"/>
      <c r="X2663" s="30" t="str">
        <f>'Base de données'!$C2663&amp;" "&amp;'Base de données'!$D2663</f>
        <v>Lebrun Roland</v>
      </c>
      <c r="Y2663" s="31">
        <f>COUNTIF('Base de données'!$B:$B,'Base de données'!$B2663)</f>
        <v>12</v>
      </c>
      <c r="AA2663" s="87" cm="1">
        <f t="array" aca="1" ref="AA2663" ca="1">INDIRECT("'Base de données'!A" &amp; ROW(Y2663))</f>
        <v>45931</v>
      </c>
      <c r="AB2663" s="51" t="str" cm="1">
        <f t="array" aca="1" ref="AB2663" ca="1">INDIRECT("'Base de données'!B" &amp; ROW(Z2663))</f>
        <v>0OW78</v>
      </c>
    </row>
    <row r="2664" spans="1:28" x14ac:dyDescent="0.3">
      <c r="A2664" s="41" t="str">
        <f ca="1">IF(IF(AND($B2664&lt;&gt;"-",$B2664=$E2664),"Entrée et sortie","-")="Entrée et sortie",'Base de données'!$B2664,"-")</f>
        <v>-</v>
      </c>
      <c r="B2664" s="41" t="str">
        <f t="shared" ca="1" si="167"/>
        <v>-</v>
      </c>
      <c r="C2664" s="41" t="str">
        <f t="shared" ca="1" si="168"/>
        <v>-</v>
      </c>
      <c r="D2664" s="41" t="str">
        <f>IF($F2664="sortie en cours d'année",'Base de données'!$B2664,"-")</f>
        <v>-</v>
      </c>
      <c r="E2664" s="41" t="str">
        <f>IF($H2664="entrée en cours d'année",'Base de données'!$B2664,"-")</f>
        <v>-</v>
      </c>
      <c r="F2664" s="37" t="str">
        <f t="shared" si="165"/>
        <v/>
      </c>
      <c r="G2664" s="37" t="str">
        <f>IF($J2664="mouvement",_xlfn.XLOOKUP('Base de données'!$B2664,$V:$V,$V:$V,0),"")</f>
        <v/>
      </c>
      <c r="H2664" s="37" t="str">
        <f t="shared" si="166"/>
        <v/>
      </c>
      <c r="I2664" s="37" t="str">
        <f>IF($J2664="mouvement",_xlfn.XLOOKUP('Base de données'!$B2664,$K:$K,$K:$K,0),"")</f>
        <v/>
      </c>
      <c r="J2664" s="38" t="str">
        <f>IF(AND(Y2664&lt;&gt;MAX(Y:Y),COUNTIF(K2664:V2664,'Base de données'!$B2664)&gt;0),"mouvement","")</f>
        <v/>
      </c>
      <c r="K2664" s="39" t="str">
        <f>IF(K$1&gt;$AE$1,"-",IFERROR(IF(DATEDIF('Base de données'!$A2664,K$1,"d")&lt;&gt;0,"",'Base de données'!$B2664),""))</f>
        <v/>
      </c>
      <c r="L2664" s="39" t="str">
        <f>IF(L$1&gt;$AE$1,"-",IFERROR(IF(DATEDIF('Base de données'!$A2664,L$1,"d")&lt;&gt;0,"",'Base de données'!$B2664),""))</f>
        <v/>
      </c>
      <c r="M2664" s="39" t="str">
        <f>IF(M$1&gt;$AE$1,"-",IFERROR(IF(DATEDIF('Base de données'!$A2664,M$1,"d")&lt;&gt;0,"",'Base de données'!$B2664),""))</f>
        <v/>
      </c>
      <c r="N2664" s="39" t="str">
        <f>IF(N$1&gt;$AE$1,"-",IFERROR(IF(DATEDIF('Base de données'!$A2664,N$1,"d")&lt;&gt;0,"",'Base de données'!$B2664),""))</f>
        <v/>
      </c>
      <c r="O2664" s="39" t="str">
        <f>IF(O$1&gt;$AE$1,"-",IFERROR(IF(DATEDIF('Base de données'!$A2664,O$1,"d")&lt;&gt;0,"",'Base de données'!$B2664),""))</f>
        <v/>
      </c>
      <c r="P2664" s="39" t="str">
        <f>IF(P$1&gt;$AE$1,"-",IFERROR(IF(DATEDIF('Base de données'!$A2664,P$1,"d")&lt;&gt;0,"",'Base de données'!$B2664),""))</f>
        <v/>
      </c>
      <c r="Q2664" s="39" t="str">
        <f>IF(Q$1&gt;$AE$1,"-",IFERROR(IF(DATEDIF('Base de données'!$A2664,Q$1,"d")&lt;&gt;0,"",'Base de données'!$B2664),""))</f>
        <v/>
      </c>
      <c r="R2664" s="39" t="str">
        <f>IF(R$1&gt;$AE$1,"-",IFERROR(IF(DATEDIF('Base de données'!$A2664,R$1,"d")&lt;&gt;0,"",'Base de données'!$B2664),""))</f>
        <v/>
      </c>
      <c r="S2664" s="39" t="str">
        <f>IF(S$1&gt;$AE$1,"-",IFERROR(IF(DATEDIF('Base de données'!$A2664,S$1,"d")&lt;&gt;0,"",'Base de données'!$B2664),""))</f>
        <v/>
      </c>
      <c r="T2664" s="39" t="str">
        <f>IF(T$1&gt;$AE$1,"-",IFERROR(IF(DATEDIF('Base de données'!$A2664,T$1,"d")&lt;&gt;0,"",'Base de données'!$B2664),""))</f>
        <v>C7CSB</v>
      </c>
      <c r="U2664" s="39" t="str">
        <f>IF(U$1&gt;$AE$1,"-",IFERROR(IF(DATEDIF('Base de données'!$A2664,U$1,"d")&lt;&gt;0,"",'Base de données'!$B2664),""))</f>
        <v/>
      </c>
      <c r="V2664" s="39" t="str">
        <f>IF(V$1&gt;$AE$1,"-",IFERROR(IF(DATEDIF('Base de données'!$A2664,V$1,"d")&lt;&gt;0,"",'Base de données'!$B2664),""))</f>
        <v/>
      </c>
      <c r="W2664" s="34"/>
      <c r="X2664" s="30" t="str">
        <f>'Base de données'!$C2664&amp;" "&amp;'Base de données'!$D2664</f>
        <v>Germain Stéphane</v>
      </c>
      <c r="Y2664" s="31">
        <f>COUNTIF('Base de données'!$B:$B,'Base de données'!$B2664)</f>
        <v>12</v>
      </c>
      <c r="AA2664" s="87" cm="1">
        <f t="array" aca="1" ref="AA2664" ca="1">INDIRECT("'Base de données'!A" &amp; ROW(Y2664))</f>
        <v>45931</v>
      </c>
      <c r="AB2664" s="51" t="str" cm="1">
        <f t="array" aca="1" ref="AB2664" ca="1">INDIRECT("'Base de données'!B" &amp; ROW(Z2664))</f>
        <v>C7CSB</v>
      </c>
    </row>
    <row r="2665" spans="1:28" x14ac:dyDescent="0.3">
      <c r="A2665" s="41" t="str">
        <f ca="1">IF(IF(AND($B2665&lt;&gt;"-",$B2665=$E2665),"Entrée et sortie","-")="Entrée et sortie",'Base de données'!$B2665,"-")</f>
        <v>-</v>
      </c>
      <c r="B2665" s="41" t="str">
        <f t="shared" ca="1" si="167"/>
        <v>-</v>
      </c>
      <c r="C2665" s="41" t="str">
        <f t="shared" ca="1" si="168"/>
        <v>-</v>
      </c>
      <c r="D2665" s="41" t="str">
        <f>IF($F2665="sortie en cours d'année",'Base de données'!$B2665,"-")</f>
        <v>-</v>
      </c>
      <c r="E2665" s="41" t="str">
        <f>IF($H2665="entrée en cours d'année",'Base de données'!$B2665,"-")</f>
        <v>-</v>
      </c>
      <c r="F2665" s="37" t="str">
        <f t="shared" si="165"/>
        <v/>
      </c>
      <c r="G2665" s="37" t="str">
        <f>IF($J2665="mouvement",_xlfn.XLOOKUP('Base de données'!$B2665,$V:$V,$V:$V,0),"")</f>
        <v/>
      </c>
      <c r="H2665" s="37" t="str">
        <f t="shared" si="166"/>
        <v/>
      </c>
      <c r="I2665" s="37" t="str">
        <f>IF($J2665="mouvement",_xlfn.XLOOKUP('Base de données'!$B2665,$K:$K,$K:$K,0),"")</f>
        <v/>
      </c>
      <c r="J2665" s="38" t="str">
        <f>IF(AND(Y2665&lt;&gt;MAX(Y:Y),COUNTIF(K2665:V2665,'Base de données'!$B2665)&gt;0),"mouvement","")</f>
        <v/>
      </c>
      <c r="K2665" s="39" t="str">
        <f>IF(K$1&gt;$AE$1,"-",IFERROR(IF(DATEDIF('Base de données'!$A2665,K$1,"d")&lt;&gt;0,"",'Base de données'!$B2665),""))</f>
        <v/>
      </c>
      <c r="L2665" s="39" t="str">
        <f>IF(L$1&gt;$AE$1,"-",IFERROR(IF(DATEDIF('Base de données'!$A2665,L$1,"d")&lt;&gt;0,"",'Base de données'!$B2665),""))</f>
        <v/>
      </c>
      <c r="M2665" s="39" t="str">
        <f>IF(M$1&gt;$AE$1,"-",IFERROR(IF(DATEDIF('Base de données'!$A2665,M$1,"d")&lt;&gt;0,"",'Base de données'!$B2665),""))</f>
        <v/>
      </c>
      <c r="N2665" s="39" t="str">
        <f>IF(N$1&gt;$AE$1,"-",IFERROR(IF(DATEDIF('Base de données'!$A2665,N$1,"d")&lt;&gt;0,"",'Base de données'!$B2665),""))</f>
        <v/>
      </c>
      <c r="O2665" s="39" t="str">
        <f>IF(O$1&gt;$AE$1,"-",IFERROR(IF(DATEDIF('Base de données'!$A2665,O$1,"d")&lt;&gt;0,"",'Base de données'!$B2665),""))</f>
        <v/>
      </c>
      <c r="P2665" s="39" t="str">
        <f>IF(P$1&gt;$AE$1,"-",IFERROR(IF(DATEDIF('Base de données'!$A2665,P$1,"d")&lt;&gt;0,"",'Base de données'!$B2665),""))</f>
        <v/>
      </c>
      <c r="Q2665" s="39" t="str">
        <f>IF(Q$1&gt;$AE$1,"-",IFERROR(IF(DATEDIF('Base de données'!$A2665,Q$1,"d")&lt;&gt;0,"",'Base de données'!$B2665),""))</f>
        <v/>
      </c>
      <c r="R2665" s="39" t="str">
        <f>IF(R$1&gt;$AE$1,"-",IFERROR(IF(DATEDIF('Base de données'!$A2665,R$1,"d")&lt;&gt;0,"",'Base de données'!$B2665),""))</f>
        <v/>
      </c>
      <c r="S2665" s="39" t="str">
        <f>IF(S$1&gt;$AE$1,"-",IFERROR(IF(DATEDIF('Base de données'!$A2665,S$1,"d")&lt;&gt;0,"",'Base de données'!$B2665),""))</f>
        <v/>
      </c>
      <c r="T2665" s="39" t="str">
        <f>IF(T$1&gt;$AE$1,"-",IFERROR(IF(DATEDIF('Base de données'!$A2665,T$1,"d")&lt;&gt;0,"",'Base de données'!$B2665),""))</f>
        <v>4FZFQ</v>
      </c>
      <c r="U2665" s="39" t="str">
        <f>IF(U$1&gt;$AE$1,"-",IFERROR(IF(DATEDIF('Base de données'!$A2665,U$1,"d")&lt;&gt;0,"",'Base de données'!$B2665),""))</f>
        <v/>
      </c>
      <c r="V2665" s="39" t="str">
        <f>IF(V$1&gt;$AE$1,"-",IFERROR(IF(DATEDIF('Base de données'!$A2665,V$1,"d")&lt;&gt;0,"",'Base de données'!$B2665),""))</f>
        <v/>
      </c>
      <c r="W2665" s="34"/>
      <c r="X2665" s="30" t="str">
        <f>'Base de données'!$C2665&amp;" "&amp;'Base de données'!$D2665</f>
        <v>Michel Éric</v>
      </c>
      <c r="Y2665" s="31">
        <f>COUNTIF('Base de données'!$B:$B,'Base de données'!$B2665)</f>
        <v>12</v>
      </c>
      <c r="AA2665" s="87" cm="1">
        <f t="array" aca="1" ref="AA2665" ca="1">INDIRECT("'Base de données'!A" &amp; ROW(Y2665))</f>
        <v>45931</v>
      </c>
      <c r="AB2665" s="51" t="str" cm="1">
        <f t="array" aca="1" ref="AB2665" ca="1">INDIRECT("'Base de données'!B" &amp; ROW(Z2665))</f>
        <v>4FZFQ</v>
      </c>
    </row>
    <row r="2666" spans="1:28" x14ac:dyDescent="0.3">
      <c r="A2666" s="41" t="str">
        <f ca="1">IF(IF(AND($B2666&lt;&gt;"-",$B2666=$E2666),"Entrée et sortie","-")="Entrée et sortie",'Base de données'!$B2666,"-")</f>
        <v>-</v>
      </c>
      <c r="B2666" s="41" t="str">
        <f t="shared" ca="1" si="167"/>
        <v>-</v>
      </c>
      <c r="C2666" s="41" t="str">
        <f t="shared" ca="1" si="168"/>
        <v>-</v>
      </c>
      <c r="D2666" s="41" t="str">
        <f>IF($F2666="sortie en cours d'année",'Base de données'!$B2666,"-")</f>
        <v>-</v>
      </c>
      <c r="E2666" s="41" t="str">
        <f>IF($H2666="entrée en cours d'année",'Base de données'!$B2666,"-")</f>
        <v>-</v>
      </c>
      <c r="F2666" s="37" t="str">
        <f t="shared" si="165"/>
        <v/>
      </c>
      <c r="G2666" s="37" t="str">
        <f>IF($J2666="mouvement",_xlfn.XLOOKUP('Base de données'!$B2666,$V:$V,$V:$V,0),"")</f>
        <v/>
      </c>
      <c r="H2666" s="37" t="str">
        <f t="shared" si="166"/>
        <v/>
      </c>
      <c r="I2666" s="37" t="str">
        <f>IF($J2666="mouvement",_xlfn.XLOOKUP('Base de données'!$B2666,$K:$K,$K:$K,0),"")</f>
        <v/>
      </c>
      <c r="J2666" s="38" t="str">
        <f>IF(AND(Y2666&lt;&gt;MAX(Y:Y),COUNTIF(K2666:V2666,'Base de données'!$B2666)&gt;0),"mouvement","")</f>
        <v/>
      </c>
      <c r="K2666" s="39" t="str">
        <f>IF(K$1&gt;$AE$1,"-",IFERROR(IF(DATEDIF('Base de données'!$A2666,K$1,"d")&lt;&gt;0,"",'Base de données'!$B2666),""))</f>
        <v/>
      </c>
      <c r="L2666" s="39" t="str">
        <f>IF(L$1&gt;$AE$1,"-",IFERROR(IF(DATEDIF('Base de données'!$A2666,L$1,"d")&lt;&gt;0,"",'Base de données'!$B2666),""))</f>
        <v/>
      </c>
      <c r="M2666" s="39" t="str">
        <f>IF(M$1&gt;$AE$1,"-",IFERROR(IF(DATEDIF('Base de données'!$A2666,M$1,"d")&lt;&gt;0,"",'Base de données'!$B2666),""))</f>
        <v/>
      </c>
      <c r="N2666" s="39" t="str">
        <f>IF(N$1&gt;$AE$1,"-",IFERROR(IF(DATEDIF('Base de données'!$A2666,N$1,"d")&lt;&gt;0,"",'Base de données'!$B2666),""))</f>
        <v/>
      </c>
      <c r="O2666" s="39" t="str">
        <f>IF(O$1&gt;$AE$1,"-",IFERROR(IF(DATEDIF('Base de données'!$A2666,O$1,"d")&lt;&gt;0,"",'Base de données'!$B2666),""))</f>
        <v/>
      </c>
      <c r="P2666" s="39" t="str">
        <f>IF(P$1&gt;$AE$1,"-",IFERROR(IF(DATEDIF('Base de données'!$A2666,P$1,"d")&lt;&gt;0,"",'Base de données'!$B2666),""))</f>
        <v/>
      </c>
      <c r="Q2666" s="39" t="str">
        <f>IF(Q$1&gt;$AE$1,"-",IFERROR(IF(DATEDIF('Base de données'!$A2666,Q$1,"d")&lt;&gt;0,"",'Base de données'!$B2666),""))</f>
        <v/>
      </c>
      <c r="R2666" s="39" t="str">
        <f>IF(R$1&gt;$AE$1,"-",IFERROR(IF(DATEDIF('Base de données'!$A2666,R$1,"d")&lt;&gt;0,"",'Base de données'!$B2666),""))</f>
        <v/>
      </c>
      <c r="S2666" s="39" t="str">
        <f>IF(S$1&gt;$AE$1,"-",IFERROR(IF(DATEDIF('Base de données'!$A2666,S$1,"d")&lt;&gt;0,"",'Base de données'!$B2666),""))</f>
        <v/>
      </c>
      <c r="T2666" s="39" t="str">
        <f>IF(T$1&gt;$AE$1,"-",IFERROR(IF(DATEDIF('Base de données'!$A2666,T$1,"d")&lt;&gt;0,"",'Base de données'!$B2666),""))</f>
        <v>Y24HP</v>
      </c>
      <c r="U2666" s="39" t="str">
        <f>IF(U$1&gt;$AE$1,"-",IFERROR(IF(DATEDIF('Base de données'!$A2666,U$1,"d")&lt;&gt;0,"",'Base de données'!$B2666),""))</f>
        <v/>
      </c>
      <c r="V2666" s="39" t="str">
        <f>IF(V$1&gt;$AE$1,"-",IFERROR(IF(DATEDIF('Base de données'!$A2666,V$1,"d")&lt;&gt;0,"",'Base de données'!$B2666),""))</f>
        <v/>
      </c>
      <c r="W2666" s="34"/>
      <c r="X2666" s="30" t="str">
        <f>'Base de données'!$C2666&amp;" "&amp;'Base de données'!$D2666</f>
        <v>Lesage Alphonse</v>
      </c>
      <c r="Y2666" s="31">
        <f>COUNTIF('Base de données'!$B:$B,'Base de données'!$B2666)</f>
        <v>12</v>
      </c>
      <c r="AA2666" s="87" cm="1">
        <f t="array" aca="1" ref="AA2666" ca="1">INDIRECT("'Base de données'!A" &amp; ROW(Y2666))</f>
        <v>45931</v>
      </c>
      <c r="AB2666" s="51" t="str" cm="1">
        <f t="array" aca="1" ref="AB2666" ca="1">INDIRECT("'Base de données'!B" &amp; ROW(Z2666))</f>
        <v>Y24HP</v>
      </c>
    </row>
    <row r="2667" spans="1:28" x14ac:dyDescent="0.3">
      <c r="A2667" s="41" t="str">
        <f ca="1">IF(IF(AND($B2667&lt;&gt;"-",$B2667=$E2667),"Entrée et sortie","-")="Entrée et sortie",'Base de données'!$B2667,"-")</f>
        <v>-</v>
      </c>
      <c r="B2667" s="41" t="str">
        <f t="shared" ca="1" si="167"/>
        <v>-</v>
      </c>
      <c r="C2667" s="41" t="str">
        <f t="shared" ca="1" si="168"/>
        <v>-</v>
      </c>
      <c r="D2667" s="41" t="str">
        <f>IF($F2667="sortie en cours d'année",'Base de données'!$B2667,"-")</f>
        <v>-</v>
      </c>
      <c r="E2667" s="41" t="str">
        <f>IF($H2667="entrée en cours d'année",'Base de données'!$B2667,"-")</f>
        <v>-</v>
      </c>
      <c r="F2667" s="37" t="str">
        <f t="shared" si="165"/>
        <v/>
      </c>
      <c r="G2667" s="37" t="str">
        <f>IF($J2667="mouvement",_xlfn.XLOOKUP('Base de données'!$B2667,$V:$V,$V:$V,0),"")</f>
        <v/>
      </c>
      <c r="H2667" s="37" t="str">
        <f t="shared" si="166"/>
        <v/>
      </c>
      <c r="I2667" s="37" t="str">
        <f>IF($J2667="mouvement",_xlfn.XLOOKUP('Base de données'!$B2667,$K:$K,$K:$K,0),"")</f>
        <v/>
      </c>
      <c r="J2667" s="38" t="str">
        <f>IF(AND(Y2667&lt;&gt;MAX(Y:Y),COUNTIF(K2667:V2667,'Base de données'!$B2667)&gt;0),"mouvement","")</f>
        <v/>
      </c>
      <c r="K2667" s="39" t="str">
        <f>IF(K$1&gt;$AE$1,"-",IFERROR(IF(DATEDIF('Base de données'!$A2667,K$1,"d")&lt;&gt;0,"",'Base de données'!$B2667),""))</f>
        <v/>
      </c>
      <c r="L2667" s="39" t="str">
        <f>IF(L$1&gt;$AE$1,"-",IFERROR(IF(DATEDIF('Base de données'!$A2667,L$1,"d")&lt;&gt;0,"",'Base de données'!$B2667),""))</f>
        <v/>
      </c>
      <c r="M2667" s="39" t="str">
        <f>IF(M$1&gt;$AE$1,"-",IFERROR(IF(DATEDIF('Base de données'!$A2667,M$1,"d")&lt;&gt;0,"",'Base de données'!$B2667),""))</f>
        <v/>
      </c>
      <c r="N2667" s="39" t="str">
        <f>IF(N$1&gt;$AE$1,"-",IFERROR(IF(DATEDIF('Base de données'!$A2667,N$1,"d")&lt;&gt;0,"",'Base de données'!$B2667),""))</f>
        <v/>
      </c>
      <c r="O2667" s="39" t="str">
        <f>IF(O$1&gt;$AE$1,"-",IFERROR(IF(DATEDIF('Base de données'!$A2667,O$1,"d")&lt;&gt;0,"",'Base de données'!$B2667),""))</f>
        <v/>
      </c>
      <c r="P2667" s="39" t="str">
        <f>IF(P$1&gt;$AE$1,"-",IFERROR(IF(DATEDIF('Base de données'!$A2667,P$1,"d")&lt;&gt;0,"",'Base de données'!$B2667),""))</f>
        <v/>
      </c>
      <c r="Q2667" s="39" t="str">
        <f>IF(Q$1&gt;$AE$1,"-",IFERROR(IF(DATEDIF('Base de données'!$A2667,Q$1,"d")&lt;&gt;0,"",'Base de données'!$B2667),""))</f>
        <v/>
      </c>
      <c r="R2667" s="39" t="str">
        <f>IF(R$1&gt;$AE$1,"-",IFERROR(IF(DATEDIF('Base de données'!$A2667,R$1,"d")&lt;&gt;0,"",'Base de données'!$B2667),""))</f>
        <v/>
      </c>
      <c r="S2667" s="39" t="str">
        <f>IF(S$1&gt;$AE$1,"-",IFERROR(IF(DATEDIF('Base de données'!$A2667,S$1,"d")&lt;&gt;0,"",'Base de données'!$B2667),""))</f>
        <v/>
      </c>
      <c r="T2667" s="39" t="str">
        <f>IF(T$1&gt;$AE$1,"-",IFERROR(IF(DATEDIF('Base de données'!$A2667,T$1,"d")&lt;&gt;0,"",'Base de données'!$B2667),""))</f>
        <v>9B31P</v>
      </c>
      <c r="U2667" s="39" t="str">
        <f>IF(U$1&gt;$AE$1,"-",IFERROR(IF(DATEDIF('Base de données'!$A2667,U$1,"d")&lt;&gt;0,"",'Base de données'!$B2667),""))</f>
        <v/>
      </c>
      <c r="V2667" s="39" t="str">
        <f>IF(V$1&gt;$AE$1,"-",IFERROR(IF(DATEDIF('Base de données'!$A2667,V$1,"d")&lt;&gt;0,"",'Base de données'!$B2667),""))</f>
        <v/>
      </c>
      <c r="W2667" s="34"/>
      <c r="X2667" s="30" t="str">
        <f>'Base de données'!$C2667&amp;" "&amp;'Base de données'!$D2667</f>
        <v>Masse Célina</v>
      </c>
      <c r="Y2667" s="31">
        <f>COUNTIF('Base de données'!$B:$B,'Base de données'!$B2667)</f>
        <v>12</v>
      </c>
      <c r="AA2667" s="87" cm="1">
        <f t="array" aca="1" ref="AA2667" ca="1">INDIRECT("'Base de données'!A" &amp; ROW(Y2667))</f>
        <v>45931</v>
      </c>
      <c r="AB2667" s="51" t="str" cm="1">
        <f t="array" aca="1" ref="AB2667" ca="1">INDIRECT("'Base de données'!B" &amp; ROW(Z2667))</f>
        <v>9B31P</v>
      </c>
    </row>
    <row r="2668" spans="1:28" x14ac:dyDescent="0.3">
      <c r="A2668" s="41" t="str">
        <f ca="1">IF(IF(AND($B2668&lt;&gt;"-",$B2668=$E2668),"Entrée et sortie","-")="Entrée et sortie",'Base de données'!$B2668,"-")</f>
        <v>-</v>
      </c>
      <c r="B2668" s="41" t="str">
        <f t="shared" ca="1" si="167"/>
        <v>-</v>
      </c>
      <c r="C2668" s="41" t="str">
        <f t="shared" ca="1" si="168"/>
        <v>-</v>
      </c>
      <c r="D2668" s="41" t="str">
        <f>IF($F2668="sortie en cours d'année",'Base de données'!$B2668,"-")</f>
        <v>-</v>
      </c>
      <c r="E2668" s="41" t="str">
        <f>IF($H2668="entrée en cours d'année",'Base de données'!$B2668,"-")</f>
        <v>-</v>
      </c>
      <c r="F2668" s="37" t="str">
        <f t="shared" si="165"/>
        <v/>
      </c>
      <c r="G2668" s="37" t="str">
        <f>IF($J2668="mouvement",_xlfn.XLOOKUP('Base de données'!$B2668,$V:$V,$V:$V,0),"")</f>
        <v/>
      </c>
      <c r="H2668" s="37" t="str">
        <f t="shared" si="166"/>
        <v/>
      </c>
      <c r="I2668" s="37" t="str">
        <f>IF($J2668="mouvement",_xlfn.XLOOKUP('Base de données'!$B2668,$K:$K,$K:$K,0),"")</f>
        <v/>
      </c>
      <c r="J2668" s="38" t="str">
        <f>IF(AND(Y2668&lt;&gt;MAX(Y:Y),COUNTIF(K2668:V2668,'Base de données'!$B2668)&gt;0),"mouvement","")</f>
        <v/>
      </c>
      <c r="K2668" s="39" t="str">
        <f>IF(K$1&gt;$AE$1,"-",IFERROR(IF(DATEDIF('Base de données'!$A2668,K$1,"d")&lt;&gt;0,"",'Base de données'!$B2668),""))</f>
        <v/>
      </c>
      <c r="L2668" s="39" t="str">
        <f>IF(L$1&gt;$AE$1,"-",IFERROR(IF(DATEDIF('Base de données'!$A2668,L$1,"d")&lt;&gt;0,"",'Base de données'!$B2668),""))</f>
        <v/>
      </c>
      <c r="M2668" s="39" t="str">
        <f>IF(M$1&gt;$AE$1,"-",IFERROR(IF(DATEDIF('Base de données'!$A2668,M$1,"d")&lt;&gt;0,"",'Base de données'!$B2668),""))</f>
        <v/>
      </c>
      <c r="N2668" s="39" t="str">
        <f>IF(N$1&gt;$AE$1,"-",IFERROR(IF(DATEDIF('Base de données'!$A2668,N$1,"d")&lt;&gt;0,"",'Base de données'!$B2668),""))</f>
        <v/>
      </c>
      <c r="O2668" s="39" t="str">
        <f>IF(O$1&gt;$AE$1,"-",IFERROR(IF(DATEDIF('Base de données'!$A2668,O$1,"d")&lt;&gt;0,"",'Base de données'!$B2668),""))</f>
        <v/>
      </c>
      <c r="P2668" s="39" t="str">
        <f>IF(P$1&gt;$AE$1,"-",IFERROR(IF(DATEDIF('Base de données'!$A2668,P$1,"d")&lt;&gt;0,"",'Base de données'!$B2668),""))</f>
        <v/>
      </c>
      <c r="Q2668" s="39" t="str">
        <f>IF(Q$1&gt;$AE$1,"-",IFERROR(IF(DATEDIF('Base de données'!$A2668,Q$1,"d")&lt;&gt;0,"",'Base de données'!$B2668),""))</f>
        <v/>
      </c>
      <c r="R2668" s="39" t="str">
        <f>IF(R$1&gt;$AE$1,"-",IFERROR(IF(DATEDIF('Base de données'!$A2668,R$1,"d")&lt;&gt;0,"",'Base de données'!$B2668),""))</f>
        <v/>
      </c>
      <c r="S2668" s="39" t="str">
        <f>IF(S$1&gt;$AE$1,"-",IFERROR(IF(DATEDIF('Base de données'!$A2668,S$1,"d")&lt;&gt;0,"",'Base de données'!$B2668),""))</f>
        <v/>
      </c>
      <c r="T2668" s="39" t="str">
        <f>IF(T$1&gt;$AE$1,"-",IFERROR(IF(DATEDIF('Base de données'!$A2668,T$1,"d")&lt;&gt;0,"",'Base de données'!$B2668),""))</f>
        <v>PIJ3L</v>
      </c>
      <c r="U2668" s="39" t="str">
        <f>IF(U$1&gt;$AE$1,"-",IFERROR(IF(DATEDIF('Base de données'!$A2668,U$1,"d")&lt;&gt;0,"",'Base de données'!$B2668),""))</f>
        <v/>
      </c>
      <c r="V2668" s="39" t="str">
        <f>IF(V$1&gt;$AE$1,"-",IFERROR(IF(DATEDIF('Base de données'!$A2668,V$1,"d")&lt;&gt;0,"",'Base de données'!$B2668),""))</f>
        <v/>
      </c>
      <c r="W2668" s="34"/>
      <c r="X2668" s="30" t="str">
        <f>'Base de données'!$C2668&amp;" "&amp;'Base de données'!$D2668</f>
        <v>Hubert Charlotte</v>
      </c>
      <c r="Y2668" s="31">
        <f>COUNTIF('Base de données'!$B:$B,'Base de données'!$B2668)</f>
        <v>12</v>
      </c>
      <c r="AA2668" s="87" cm="1">
        <f t="array" aca="1" ref="AA2668" ca="1">INDIRECT("'Base de données'!A" &amp; ROW(Y2668))</f>
        <v>45931</v>
      </c>
      <c r="AB2668" s="51" t="str" cm="1">
        <f t="array" aca="1" ref="AB2668" ca="1">INDIRECT("'Base de données'!B" &amp; ROW(Z2668))</f>
        <v>PIJ3L</v>
      </c>
    </row>
    <row r="2669" spans="1:28" x14ac:dyDescent="0.3">
      <c r="A2669" s="41" t="str">
        <f ca="1">IF(IF(AND($B2669&lt;&gt;"-",$B2669=$E2669),"Entrée et sortie","-")="Entrée et sortie",'Base de données'!$B2669,"-")</f>
        <v>-</v>
      </c>
      <c r="B2669" s="41" t="str">
        <f t="shared" ca="1" si="167"/>
        <v>-</v>
      </c>
      <c r="C2669" s="41" t="str">
        <f t="shared" ca="1" si="168"/>
        <v>-</v>
      </c>
      <c r="D2669" s="41" t="str">
        <f>IF($F2669="sortie en cours d'année",'Base de données'!$B2669,"-")</f>
        <v>-</v>
      </c>
      <c r="E2669" s="41" t="str">
        <f>IF($H2669="entrée en cours d'année",'Base de données'!$B2669,"-")</f>
        <v>-</v>
      </c>
      <c r="F2669" s="37" t="str">
        <f t="shared" si="165"/>
        <v/>
      </c>
      <c r="G2669" s="37" t="str">
        <f>IF($J2669="mouvement",_xlfn.XLOOKUP('Base de données'!$B2669,$V:$V,$V:$V,0),"")</f>
        <v/>
      </c>
      <c r="H2669" s="37" t="str">
        <f t="shared" si="166"/>
        <v/>
      </c>
      <c r="I2669" s="37" t="str">
        <f>IF($J2669="mouvement",_xlfn.XLOOKUP('Base de données'!$B2669,$K:$K,$K:$K,0),"")</f>
        <v/>
      </c>
      <c r="J2669" s="38" t="str">
        <f>IF(AND(Y2669&lt;&gt;MAX(Y:Y),COUNTIF(K2669:V2669,'Base de données'!$B2669)&gt;0),"mouvement","")</f>
        <v/>
      </c>
      <c r="K2669" s="39" t="str">
        <f>IF(K$1&gt;$AE$1,"-",IFERROR(IF(DATEDIF('Base de données'!$A2669,K$1,"d")&lt;&gt;0,"",'Base de données'!$B2669),""))</f>
        <v/>
      </c>
      <c r="L2669" s="39" t="str">
        <f>IF(L$1&gt;$AE$1,"-",IFERROR(IF(DATEDIF('Base de données'!$A2669,L$1,"d")&lt;&gt;0,"",'Base de données'!$B2669),""))</f>
        <v/>
      </c>
      <c r="M2669" s="39" t="str">
        <f>IF(M$1&gt;$AE$1,"-",IFERROR(IF(DATEDIF('Base de données'!$A2669,M$1,"d")&lt;&gt;0,"",'Base de données'!$B2669),""))</f>
        <v/>
      </c>
      <c r="N2669" s="39" t="str">
        <f>IF(N$1&gt;$AE$1,"-",IFERROR(IF(DATEDIF('Base de données'!$A2669,N$1,"d")&lt;&gt;0,"",'Base de données'!$B2669),""))</f>
        <v/>
      </c>
      <c r="O2669" s="39" t="str">
        <f>IF(O$1&gt;$AE$1,"-",IFERROR(IF(DATEDIF('Base de données'!$A2669,O$1,"d")&lt;&gt;0,"",'Base de données'!$B2669),""))</f>
        <v/>
      </c>
      <c r="P2669" s="39" t="str">
        <f>IF(P$1&gt;$AE$1,"-",IFERROR(IF(DATEDIF('Base de données'!$A2669,P$1,"d")&lt;&gt;0,"",'Base de données'!$B2669),""))</f>
        <v/>
      </c>
      <c r="Q2669" s="39" t="str">
        <f>IF(Q$1&gt;$AE$1,"-",IFERROR(IF(DATEDIF('Base de données'!$A2669,Q$1,"d")&lt;&gt;0,"",'Base de données'!$B2669),""))</f>
        <v/>
      </c>
      <c r="R2669" s="39" t="str">
        <f>IF(R$1&gt;$AE$1,"-",IFERROR(IF(DATEDIF('Base de données'!$A2669,R$1,"d")&lt;&gt;0,"",'Base de données'!$B2669),""))</f>
        <v/>
      </c>
      <c r="S2669" s="39" t="str">
        <f>IF(S$1&gt;$AE$1,"-",IFERROR(IF(DATEDIF('Base de données'!$A2669,S$1,"d")&lt;&gt;0,"",'Base de données'!$B2669),""))</f>
        <v/>
      </c>
      <c r="T2669" s="39" t="str">
        <f>IF(T$1&gt;$AE$1,"-",IFERROR(IF(DATEDIF('Base de données'!$A2669,T$1,"d")&lt;&gt;0,"",'Base de données'!$B2669),""))</f>
        <v>826C3</v>
      </c>
      <c r="U2669" s="39" t="str">
        <f>IF(U$1&gt;$AE$1,"-",IFERROR(IF(DATEDIF('Base de données'!$A2669,U$1,"d")&lt;&gt;0,"",'Base de données'!$B2669),""))</f>
        <v/>
      </c>
      <c r="V2669" s="39" t="str">
        <f>IF(V$1&gt;$AE$1,"-",IFERROR(IF(DATEDIF('Base de données'!$A2669,V$1,"d")&lt;&gt;0,"",'Base de données'!$B2669),""))</f>
        <v/>
      </c>
      <c r="W2669" s="34"/>
      <c r="X2669" s="30" t="str">
        <f>'Base de données'!$C2669&amp;" "&amp;'Base de données'!$D2669</f>
        <v>Briand Gérard</v>
      </c>
      <c r="Y2669" s="31">
        <f>COUNTIF('Base de données'!$B:$B,'Base de données'!$B2669)</f>
        <v>12</v>
      </c>
      <c r="AA2669" s="87" cm="1">
        <f t="array" aca="1" ref="AA2669" ca="1">INDIRECT("'Base de données'!A" &amp; ROW(Y2669))</f>
        <v>45931</v>
      </c>
      <c r="AB2669" s="51" t="str" cm="1">
        <f t="array" aca="1" ref="AB2669" ca="1">INDIRECT("'Base de données'!B" &amp; ROW(Z2669))</f>
        <v>826C3</v>
      </c>
    </row>
    <row r="2670" spans="1:28" x14ac:dyDescent="0.3">
      <c r="A2670" s="41" t="str">
        <f ca="1">IF(IF(AND($B2670&lt;&gt;"-",$B2670=$E2670),"Entrée et sortie","-")="Entrée et sortie",'Base de données'!$B2670,"-")</f>
        <v>-</v>
      </c>
      <c r="B2670" s="41" t="str">
        <f t="shared" ca="1" si="167"/>
        <v>-</v>
      </c>
      <c r="C2670" s="41" t="str">
        <f t="shared" ca="1" si="168"/>
        <v>-</v>
      </c>
      <c r="D2670" s="41" t="str">
        <f>IF($F2670="sortie en cours d'année",'Base de données'!$B2670,"-")</f>
        <v>-</v>
      </c>
      <c r="E2670" s="41" t="str">
        <f>IF($H2670="entrée en cours d'année",'Base de données'!$B2670,"-")</f>
        <v>-</v>
      </c>
      <c r="F2670" s="37" t="str">
        <f t="shared" si="165"/>
        <v/>
      </c>
      <c r="G2670" s="37" t="str">
        <f>IF($J2670="mouvement",_xlfn.XLOOKUP('Base de données'!$B2670,$V:$V,$V:$V,0),"")</f>
        <v/>
      </c>
      <c r="H2670" s="37" t="str">
        <f t="shared" si="166"/>
        <v/>
      </c>
      <c r="I2670" s="37" t="str">
        <f>IF($J2670="mouvement",_xlfn.XLOOKUP('Base de données'!$B2670,$K:$K,$K:$K,0),"")</f>
        <v/>
      </c>
      <c r="J2670" s="38" t="str">
        <f>IF(AND(Y2670&lt;&gt;MAX(Y:Y),COUNTIF(K2670:V2670,'Base de données'!$B2670)&gt;0),"mouvement","")</f>
        <v/>
      </c>
      <c r="K2670" s="39" t="str">
        <f>IF(K$1&gt;$AE$1,"-",IFERROR(IF(DATEDIF('Base de données'!$A2670,K$1,"d")&lt;&gt;0,"",'Base de données'!$B2670),""))</f>
        <v/>
      </c>
      <c r="L2670" s="39" t="str">
        <f>IF(L$1&gt;$AE$1,"-",IFERROR(IF(DATEDIF('Base de données'!$A2670,L$1,"d")&lt;&gt;0,"",'Base de données'!$B2670),""))</f>
        <v/>
      </c>
      <c r="M2670" s="39" t="str">
        <f>IF(M$1&gt;$AE$1,"-",IFERROR(IF(DATEDIF('Base de données'!$A2670,M$1,"d")&lt;&gt;0,"",'Base de données'!$B2670),""))</f>
        <v/>
      </c>
      <c r="N2670" s="39" t="str">
        <f>IF(N$1&gt;$AE$1,"-",IFERROR(IF(DATEDIF('Base de données'!$A2670,N$1,"d")&lt;&gt;0,"",'Base de données'!$B2670),""))</f>
        <v/>
      </c>
      <c r="O2670" s="39" t="str">
        <f>IF(O$1&gt;$AE$1,"-",IFERROR(IF(DATEDIF('Base de données'!$A2670,O$1,"d")&lt;&gt;0,"",'Base de données'!$B2670),""))</f>
        <v/>
      </c>
      <c r="P2670" s="39" t="str">
        <f>IF(P$1&gt;$AE$1,"-",IFERROR(IF(DATEDIF('Base de données'!$A2670,P$1,"d")&lt;&gt;0,"",'Base de données'!$B2670),""))</f>
        <v/>
      </c>
      <c r="Q2670" s="39" t="str">
        <f>IF(Q$1&gt;$AE$1,"-",IFERROR(IF(DATEDIF('Base de données'!$A2670,Q$1,"d")&lt;&gt;0,"",'Base de données'!$B2670),""))</f>
        <v/>
      </c>
      <c r="R2670" s="39" t="str">
        <f>IF(R$1&gt;$AE$1,"-",IFERROR(IF(DATEDIF('Base de données'!$A2670,R$1,"d")&lt;&gt;0,"",'Base de données'!$B2670),""))</f>
        <v/>
      </c>
      <c r="S2670" s="39" t="str">
        <f>IF(S$1&gt;$AE$1,"-",IFERROR(IF(DATEDIF('Base de données'!$A2670,S$1,"d")&lt;&gt;0,"",'Base de données'!$B2670),""))</f>
        <v/>
      </c>
      <c r="T2670" s="39" t="str">
        <f>IF(T$1&gt;$AE$1,"-",IFERROR(IF(DATEDIF('Base de données'!$A2670,T$1,"d")&lt;&gt;0,"",'Base de données'!$B2670),""))</f>
        <v>EQARW</v>
      </c>
      <c r="U2670" s="39" t="str">
        <f>IF(U$1&gt;$AE$1,"-",IFERROR(IF(DATEDIF('Base de données'!$A2670,U$1,"d")&lt;&gt;0,"",'Base de données'!$B2670),""))</f>
        <v/>
      </c>
      <c r="V2670" s="39" t="str">
        <f>IF(V$1&gt;$AE$1,"-",IFERROR(IF(DATEDIF('Base de données'!$A2670,V$1,"d")&lt;&gt;0,"",'Base de données'!$B2670),""))</f>
        <v/>
      </c>
      <c r="W2670" s="34"/>
      <c r="X2670" s="30" t="str">
        <f>'Base de données'!$C2670&amp;" "&amp;'Base de données'!$D2670</f>
        <v>Michel Jules</v>
      </c>
      <c r="Y2670" s="31">
        <f>COUNTIF('Base de données'!$B:$B,'Base de données'!$B2670)</f>
        <v>12</v>
      </c>
      <c r="AA2670" s="87" cm="1">
        <f t="array" aca="1" ref="AA2670" ca="1">INDIRECT("'Base de données'!A" &amp; ROW(Y2670))</f>
        <v>45931</v>
      </c>
      <c r="AB2670" s="51" t="str" cm="1">
        <f t="array" aca="1" ref="AB2670" ca="1">INDIRECT("'Base de données'!B" &amp; ROW(Z2670))</f>
        <v>EQARW</v>
      </c>
    </row>
    <row r="2671" spans="1:28" x14ac:dyDescent="0.3">
      <c r="A2671" s="41" t="str">
        <f ca="1">IF(IF(AND($B2671&lt;&gt;"-",$B2671=$E2671),"Entrée et sortie","-")="Entrée et sortie",'Base de données'!$B2671,"-")</f>
        <v>-</v>
      </c>
      <c r="B2671" s="41" t="str">
        <f t="shared" ca="1" si="167"/>
        <v>-</v>
      </c>
      <c r="C2671" s="41" t="str">
        <f t="shared" ca="1" si="168"/>
        <v>-</v>
      </c>
      <c r="D2671" s="41" t="str">
        <f>IF($F2671="sortie en cours d'année",'Base de données'!$B2671,"-")</f>
        <v>-</v>
      </c>
      <c r="E2671" s="41" t="str">
        <f>IF($H2671="entrée en cours d'année",'Base de données'!$B2671,"-")</f>
        <v>-</v>
      </c>
      <c r="F2671" s="37" t="str">
        <f t="shared" si="165"/>
        <v/>
      </c>
      <c r="G2671" s="37" t="str">
        <f>IF($J2671="mouvement",_xlfn.XLOOKUP('Base de données'!$B2671,$V:$V,$V:$V,0),"")</f>
        <v/>
      </c>
      <c r="H2671" s="37" t="str">
        <f t="shared" si="166"/>
        <v/>
      </c>
      <c r="I2671" s="37" t="str">
        <f>IF($J2671="mouvement",_xlfn.XLOOKUP('Base de données'!$B2671,$K:$K,$K:$K,0),"")</f>
        <v/>
      </c>
      <c r="J2671" s="38" t="str">
        <f>IF(AND(Y2671&lt;&gt;MAX(Y:Y),COUNTIF(K2671:V2671,'Base de données'!$B2671)&gt;0),"mouvement","")</f>
        <v/>
      </c>
      <c r="K2671" s="39" t="str">
        <f>IF(K$1&gt;$AE$1,"-",IFERROR(IF(DATEDIF('Base de données'!$A2671,K$1,"d")&lt;&gt;0,"",'Base de données'!$B2671),""))</f>
        <v/>
      </c>
      <c r="L2671" s="39" t="str">
        <f>IF(L$1&gt;$AE$1,"-",IFERROR(IF(DATEDIF('Base de données'!$A2671,L$1,"d")&lt;&gt;0,"",'Base de données'!$B2671),""))</f>
        <v/>
      </c>
      <c r="M2671" s="39" t="str">
        <f>IF(M$1&gt;$AE$1,"-",IFERROR(IF(DATEDIF('Base de données'!$A2671,M$1,"d")&lt;&gt;0,"",'Base de données'!$B2671),""))</f>
        <v/>
      </c>
      <c r="N2671" s="39" t="str">
        <f>IF(N$1&gt;$AE$1,"-",IFERROR(IF(DATEDIF('Base de données'!$A2671,N$1,"d")&lt;&gt;0,"",'Base de données'!$B2671),""))</f>
        <v/>
      </c>
      <c r="O2671" s="39" t="str">
        <f>IF(O$1&gt;$AE$1,"-",IFERROR(IF(DATEDIF('Base de données'!$A2671,O$1,"d")&lt;&gt;0,"",'Base de données'!$B2671),""))</f>
        <v/>
      </c>
      <c r="P2671" s="39" t="str">
        <f>IF(P$1&gt;$AE$1,"-",IFERROR(IF(DATEDIF('Base de données'!$A2671,P$1,"d")&lt;&gt;0,"",'Base de données'!$B2671),""))</f>
        <v/>
      </c>
      <c r="Q2671" s="39" t="str">
        <f>IF(Q$1&gt;$AE$1,"-",IFERROR(IF(DATEDIF('Base de données'!$A2671,Q$1,"d")&lt;&gt;0,"",'Base de données'!$B2671),""))</f>
        <v/>
      </c>
      <c r="R2671" s="39" t="str">
        <f>IF(R$1&gt;$AE$1,"-",IFERROR(IF(DATEDIF('Base de données'!$A2671,R$1,"d")&lt;&gt;0,"",'Base de données'!$B2671),""))</f>
        <v/>
      </c>
      <c r="S2671" s="39" t="str">
        <f>IF(S$1&gt;$AE$1,"-",IFERROR(IF(DATEDIF('Base de données'!$A2671,S$1,"d")&lt;&gt;0,"",'Base de données'!$B2671),""))</f>
        <v/>
      </c>
      <c r="T2671" s="39" t="str">
        <f>IF(T$1&gt;$AE$1,"-",IFERROR(IF(DATEDIF('Base de données'!$A2671,T$1,"d")&lt;&gt;0,"",'Base de données'!$B2671),""))</f>
        <v>H4OZ9</v>
      </c>
      <c r="U2671" s="39" t="str">
        <f>IF(U$1&gt;$AE$1,"-",IFERROR(IF(DATEDIF('Base de données'!$A2671,U$1,"d")&lt;&gt;0,"",'Base de données'!$B2671),""))</f>
        <v/>
      </c>
      <c r="V2671" s="39" t="str">
        <f>IF(V$1&gt;$AE$1,"-",IFERROR(IF(DATEDIF('Base de données'!$A2671,V$1,"d")&lt;&gt;0,"",'Base de données'!$B2671),""))</f>
        <v/>
      </c>
      <c r="W2671" s="34"/>
      <c r="X2671" s="30" t="str">
        <f>'Base de données'!$C2671&amp;" "&amp;'Base de données'!$D2671</f>
        <v>Deschamps Gilbert</v>
      </c>
      <c r="Y2671" s="31">
        <f>COUNTIF('Base de données'!$B:$B,'Base de données'!$B2671)</f>
        <v>12</v>
      </c>
      <c r="AA2671" s="87" cm="1">
        <f t="array" aca="1" ref="AA2671" ca="1">INDIRECT("'Base de données'!A" &amp; ROW(Y2671))</f>
        <v>45931</v>
      </c>
      <c r="AB2671" s="51" t="str" cm="1">
        <f t="array" aca="1" ref="AB2671" ca="1">INDIRECT("'Base de données'!B" &amp; ROW(Z2671))</f>
        <v>H4OZ9</v>
      </c>
    </row>
    <row r="2672" spans="1:28" x14ac:dyDescent="0.3">
      <c r="A2672" s="41" t="str">
        <f ca="1">IF(IF(AND($B2672&lt;&gt;"-",$B2672=$E2672),"Entrée et sortie","-")="Entrée et sortie",'Base de données'!$B2672,"-")</f>
        <v>-</v>
      </c>
      <c r="B2672" s="41" t="str">
        <f t="shared" ca="1" si="167"/>
        <v>-</v>
      </c>
      <c r="C2672" s="41" t="str">
        <f t="shared" ca="1" si="168"/>
        <v>-</v>
      </c>
      <c r="D2672" s="41" t="str">
        <f>IF($F2672="sortie en cours d'année",'Base de données'!$B2672,"-")</f>
        <v>-</v>
      </c>
      <c r="E2672" s="41" t="str">
        <f>IF($H2672="entrée en cours d'année",'Base de données'!$B2672,"-")</f>
        <v>-</v>
      </c>
      <c r="F2672" s="37" t="str">
        <f t="shared" si="165"/>
        <v/>
      </c>
      <c r="G2672" s="37" t="str">
        <f>IF($J2672="mouvement",_xlfn.XLOOKUP('Base de données'!$B2672,$V:$V,$V:$V,0),"")</f>
        <v/>
      </c>
      <c r="H2672" s="37" t="str">
        <f t="shared" si="166"/>
        <v/>
      </c>
      <c r="I2672" s="37" t="str">
        <f>IF($J2672="mouvement",_xlfn.XLOOKUP('Base de données'!$B2672,$K:$K,$K:$K,0),"")</f>
        <v/>
      </c>
      <c r="J2672" s="38" t="str">
        <f>IF(AND(Y2672&lt;&gt;MAX(Y:Y),COUNTIF(K2672:V2672,'Base de données'!$B2672)&gt;0),"mouvement","")</f>
        <v/>
      </c>
      <c r="K2672" s="39" t="str">
        <f>IF(K$1&gt;$AE$1,"-",IFERROR(IF(DATEDIF('Base de données'!$A2672,K$1,"d")&lt;&gt;0,"",'Base de données'!$B2672),""))</f>
        <v/>
      </c>
      <c r="L2672" s="39" t="str">
        <f>IF(L$1&gt;$AE$1,"-",IFERROR(IF(DATEDIF('Base de données'!$A2672,L$1,"d")&lt;&gt;0,"",'Base de données'!$B2672),""))</f>
        <v/>
      </c>
      <c r="M2672" s="39" t="str">
        <f>IF(M$1&gt;$AE$1,"-",IFERROR(IF(DATEDIF('Base de données'!$A2672,M$1,"d")&lt;&gt;0,"",'Base de données'!$B2672),""))</f>
        <v/>
      </c>
      <c r="N2672" s="39" t="str">
        <f>IF(N$1&gt;$AE$1,"-",IFERROR(IF(DATEDIF('Base de données'!$A2672,N$1,"d")&lt;&gt;0,"",'Base de données'!$B2672),""))</f>
        <v/>
      </c>
      <c r="O2672" s="39" t="str">
        <f>IF(O$1&gt;$AE$1,"-",IFERROR(IF(DATEDIF('Base de données'!$A2672,O$1,"d")&lt;&gt;0,"",'Base de données'!$B2672),""))</f>
        <v/>
      </c>
      <c r="P2672" s="39" t="str">
        <f>IF(P$1&gt;$AE$1,"-",IFERROR(IF(DATEDIF('Base de données'!$A2672,P$1,"d")&lt;&gt;0,"",'Base de données'!$B2672),""))</f>
        <v/>
      </c>
      <c r="Q2672" s="39" t="str">
        <f>IF(Q$1&gt;$AE$1,"-",IFERROR(IF(DATEDIF('Base de données'!$A2672,Q$1,"d")&lt;&gt;0,"",'Base de données'!$B2672),""))</f>
        <v/>
      </c>
      <c r="R2672" s="39" t="str">
        <f>IF(R$1&gt;$AE$1,"-",IFERROR(IF(DATEDIF('Base de données'!$A2672,R$1,"d")&lt;&gt;0,"",'Base de données'!$B2672),""))</f>
        <v/>
      </c>
      <c r="S2672" s="39" t="str">
        <f>IF(S$1&gt;$AE$1,"-",IFERROR(IF(DATEDIF('Base de données'!$A2672,S$1,"d")&lt;&gt;0,"",'Base de données'!$B2672),""))</f>
        <v/>
      </c>
      <c r="T2672" s="39" t="str">
        <f>IF(T$1&gt;$AE$1,"-",IFERROR(IF(DATEDIF('Base de données'!$A2672,T$1,"d")&lt;&gt;0,"",'Base de données'!$B2672),""))</f>
        <v>GDD91</v>
      </c>
      <c r="U2672" s="39" t="str">
        <f>IF(U$1&gt;$AE$1,"-",IFERROR(IF(DATEDIF('Base de données'!$A2672,U$1,"d")&lt;&gt;0,"",'Base de données'!$B2672),""))</f>
        <v/>
      </c>
      <c r="V2672" s="39" t="str">
        <f>IF(V$1&gt;$AE$1,"-",IFERROR(IF(DATEDIF('Base de données'!$A2672,V$1,"d")&lt;&gt;0,"",'Base de données'!$B2672),""))</f>
        <v/>
      </c>
      <c r="W2672" s="34"/>
      <c r="X2672" s="30" t="str">
        <f>'Base de données'!$C2672&amp;" "&amp;'Base de données'!$D2672</f>
        <v>Collin Thierry</v>
      </c>
      <c r="Y2672" s="31">
        <f>COUNTIF('Base de données'!$B:$B,'Base de données'!$B2672)</f>
        <v>12</v>
      </c>
      <c r="AA2672" s="87" cm="1">
        <f t="array" aca="1" ref="AA2672" ca="1">INDIRECT("'Base de données'!A" &amp; ROW(Y2672))</f>
        <v>45931</v>
      </c>
      <c r="AB2672" s="51" t="str" cm="1">
        <f t="array" aca="1" ref="AB2672" ca="1">INDIRECT("'Base de données'!B" &amp; ROW(Z2672))</f>
        <v>GDD91</v>
      </c>
    </row>
    <row r="2673" spans="1:28" x14ac:dyDescent="0.3">
      <c r="A2673" s="41" t="str">
        <f ca="1">IF(IF(AND($B2673&lt;&gt;"-",$B2673=$E2673),"Entrée et sortie","-")="Entrée et sortie",'Base de données'!$B2673,"-")</f>
        <v>-</v>
      </c>
      <c r="B2673" s="41" t="str">
        <f t="shared" ca="1" si="167"/>
        <v>-</v>
      </c>
      <c r="C2673" s="41" t="str">
        <f t="shared" ca="1" si="168"/>
        <v>-</v>
      </c>
      <c r="D2673" s="41" t="str">
        <f>IF($F2673="sortie en cours d'année",'Base de données'!$B2673,"-")</f>
        <v>-</v>
      </c>
      <c r="E2673" s="41" t="str">
        <f>IF($H2673="entrée en cours d'année",'Base de données'!$B2673,"-")</f>
        <v>-</v>
      </c>
      <c r="F2673" s="37" t="str">
        <f t="shared" si="165"/>
        <v/>
      </c>
      <c r="G2673" s="37" t="str">
        <f>IF($J2673="mouvement",_xlfn.XLOOKUP('Base de données'!$B2673,$V:$V,$V:$V,0),"")</f>
        <v/>
      </c>
      <c r="H2673" s="37" t="str">
        <f t="shared" si="166"/>
        <v/>
      </c>
      <c r="I2673" s="37" t="str">
        <f>IF($J2673="mouvement",_xlfn.XLOOKUP('Base de données'!$B2673,$K:$K,$K:$K,0),"")</f>
        <v/>
      </c>
      <c r="J2673" s="38" t="str">
        <f>IF(AND(Y2673&lt;&gt;MAX(Y:Y),COUNTIF(K2673:V2673,'Base de données'!$B2673)&gt;0),"mouvement","")</f>
        <v/>
      </c>
      <c r="K2673" s="39" t="str">
        <f>IF(K$1&gt;$AE$1,"-",IFERROR(IF(DATEDIF('Base de données'!$A2673,K$1,"d")&lt;&gt;0,"",'Base de données'!$B2673),""))</f>
        <v/>
      </c>
      <c r="L2673" s="39" t="str">
        <f>IF(L$1&gt;$AE$1,"-",IFERROR(IF(DATEDIF('Base de données'!$A2673,L$1,"d")&lt;&gt;0,"",'Base de données'!$B2673),""))</f>
        <v/>
      </c>
      <c r="M2673" s="39" t="str">
        <f>IF(M$1&gt;$AE$1,"-",IFERROR(IF(DATEDIF('Base de données'!$A2673,M$1,"d")&lt;&gt;0,"",'Base de données'!$B2673),""))</f>
        <v/>
      </c>
      <c r="N2673" s="39" t="str">
        <f>IF(N$1&gt;$AE$1,"-",IFERROR(IF(DATEDIF('Base de données'!$A2673,N$1,"d")&lt;&gt;0,"",'Base de données'!$B2673),""))</f>
        <v/>
      </c>
      <c r="O2673" s="39" t="str">
        <f>IF(O$1&gt;$AE$1,"-",IFERROR(IF(DATEDIF('Base de données'!$A2673,O$1,"d")&lt;&gt;0,"",'Base de données'!$B2673),""))</f>
        <v/>
      </c>
      <c r="P2673" s="39" t="str">
        <f>IF(P$1&gt;$AE$1,"-",IFERROR(IF(DATEDIF('Base de données'!$A2673,P$1,"d")&lt;&gt;0,"",'Base de données'!$B2673),""))</f>
        <v/>
      </c>
      <c r="Q2673" s="39" t="str">
        <f>IF(Q$1&gt;$AE$1,"-",IFERROR(IF(DATEDIF('Base de données'!$A2673,Q$1,"d")&lt;&gt;0,"",'Base de données'!$B2673),""))</f>
        <v/>
      </c>
      <c r="R2673" s="39" t="str">
        <f>IF(R$1&gt;$AE$1,"-",IFERROR(IF(DATEDIF('Base de données'!$A2673,R$1,"d")&lt;&gt;0,"",'Base de données'!$B2673),""))</f>
        <v/>
      </c>
      <c r="S2673" s="39" t="str">
        <f>IF(S$1&gt;$AE$1,"-",IFERROR(IF(DATEDIF('Base de données'!$A2673,S$1,"d")&lt;&gt;0,"",'Base de données'!$B2673),""))</f>
        <v/>
      </c>
      <c r="T2673" s="39" t="str">
        <f>IF(T$1&gt;$AE$1,"-",IFERROR(IF(DATEDIF('Base de données'!$A2673,T$1,"d")&lt;&gt;0,"",'Base de données'!$B2673),""))</f>
        <v>DJGZW</v>
      </c>
      <c r="U2673" s="39" t="str">
        <f>IF(U$1&gt;$AE$1,"-",IFERROR(IF(DATEDIF('Base de données'!$A2673,U$1,"d")&lt;&gt;0,"",'Base de données'!$B2673),""))</f>
        <v/>
      </c>
      <c r="V2673" s="39" t="str">
        <f>IF(V$1&gt;$AE$1,"-",IFERROR(IF(DATEDIF('Base de données'!$A2673,V$1,"d")&lt;&gt;0,"",'Base de données'!$B2673),""))</f>
        <v/>
      </c>
      <c r="W2673" s="34"/>
      <c r="X2673" s="30" t="str">
        <f>'Base de données'!$C2673&amp;" "&amp;'Base de données'!$D2673</f>
        <v>Godard Adrien</v>
      </c>
      <c r="Y2673" s="31">
        <f>COUNTIF('Base de données'!$B:$B,'Base de données'!$B2673)</f>
        <v>12</v>
      </c>
      <c r="AA2673" s="87" cm="1">
        <f t="array" aca="1" ref="AA2673" ca="1">INDIRECT("'Base de données'!A" &amp; ROW(Y2673))</f>
        <v>45931</v>
      </c>
      <c r="AB2673" s="51" t="str" cm="1">
        <f t="array" aca="1" ref="AB2673" ca="1">INDIRECT("'Base de données'!B" &amp; ROW(Z2673))</f>
        <v>DJGZW</v>
      </c>
    </row>
    <row r="2674" spans="1:28" x14ac:dyDescent="0.3">
      <c r="A2674" s="41" t="str">
        <f ca="1">IF(IF(AND($B2674&lt;&gt;"-",$B2674=$E2674),"Entrée et sortie","-")="Entrée et sortie",'Base de données'!$B2674,"-")</f>
        <v>-</v>
      </c>
      <c r="B2674" s="41" t="str">
        <f t="shared" ca="1" si="167"/>
        <v>-</v>
      </c>
      <c r="C2674" s="41" t="str">
        <f t="shared" ca="1" si="168"/>
        <v>-</v>
      </c>
      <c r="D2674" s="41" t="str">
        <f>IF($F2674="sortie en cours d'année",'Base de données'!$B2674,"-")</f>
        <v>-</v>
      </c>
      <c r="E2674" s="41" t="str">
        <f>IF($H2674="entrée en cours d'année",'Base de données'!$B2674,"-")</f>
        <v>-</v>
      </c>
      <c r="F2674" s="37" t="str">
        <f t="shared" si="165"/>
        <v/>
      </c>
      <c r="G2674" s="37" t="str">
        <f>IF($J2674="mouvement",_xlfn.XLOOKUP('Base de données'!$B2674,$V:$V,$V:$V,0),"")</f>
        <v/>
      </c>
      <c r="H2674" s="37" t="str">
        <f t="shared" si="166"/>
        <v/>
      </c>
      <c r="I2674" s="37" t="str">
        <f>IF($J2674="mouvement",_xlfn.XLOOKUP('Base de données'!$B2674,$K:$K,$K:$K,0),"")</f>
        <v/>
      </c>
      <c r="J2674" s="38" t="str">
        <f>IF(AND(Y2674&lt;&gt;MAX(Y:Y),COUNTIF(K2674:V2674,'Base de données'!$B2674)&gt;0),"mouvement","")</f>
        <v/>
      </c>
      <c r="K2674" s="39" t="str">
        <f>IF(K$1&gt;$AE$1,"-",IFERROR(IF(DATEDIF('Base de données'!$A2674,K$1,"d")&lt;&gt;0,"",'Base de données'!$B2674),""))</f>
        <v/>
      </c>
      <c r="L2674" s="39" t="str">
        <f>IF(L$1&gt;$AE$1,"-",IFERROR(IF(DATEDIF('Base de données'!$A2674,L$1,"d")&lt;&gt;0,"",'Base de données'!$B2674),""))</f>
        <v/>
      </c>
      <c r="M2674" s="39" t="str">
        <f>IF(M$1&gt;$AE$1,"-",IFERROR(IF(DATEDIF('Base de données'!$A2674,M$1,"d")&lt;&gt;0,"",'Base de données'!$B2674),""))</f>
        <v/>
      </c>
      <c r="N2674" s="39" t="str">
        <f>IF(N$1&gt;$AE$1,"-",IFERROR(IF(DATEDIF('Base de données'!$A2674,N$1,"d")&lt;&gt;0,"",'Base de données'!$B2674),""))</f>
        <v/>
      </c>
      <c r="O2674" s="39" t="str">
        <f>IF(O$1&gt;$AE$1,"-",IFERROR(IF(DATEDIF('Base de données'!$A2674,O$1,"d")&lt;&gt;0,"",'Base de données'!$B2674),""))</f>
        <v/>
      </c>
      <c r="P2674" s="39" t="str">
        <f>IF(P$1&gt;$AE$1,"-",IFERROR(IF(DATEDIF('Base de données'!$A2674,P$1,"d")&lt;&gt;0,"",'Base de données'!$B2674),""))</f>
        <v/>
      </c>
      <c r="Q2674" s="39" t="str">
        <f>IF(Q$1&gt;$AE$1,"-",IFERROR(IF(DATEDIF('Base de données'!$A2674,Q$1,"d")&lt;&gt;0,"",'Base de données'!$B2674),""))</f>
        <v/>
      </c>
      <c r="R2674" s="39" t="str">
        <f>IF(R$1&gt;$AE$1,"-",IFERROR(IF(DATEDIF('Base de données'!$A2674,R$1,"d")&lt;&gt;0,"",'Base de données'!$B2674),""))</f>
        <v/>
      </c>
      <c r="S2674" s="39" t="str">
        <f>IF(S$1&gt;$AE$1,"-",IFERROR(IF(DATEDIF('Base de données'!$A2674,S$1,"d")&lt;&gt;0,"",'Base de données'!$B2674),""))</f>
        <v/>
      </c>
      <c r="T2674" s="39" t="str">
        <f>IF(T$1&gt;$AE$1,"-",IFERROR(IF(DATEDIF('Base de données'!$A2674,T$1,"d")&lt;&gt;0,"",'Base de données'!$B2674),""))</f>
        <v>T4LOT</v>
      </c>
      <c r="U2674" s="39" t="str">
        <f>IF(U$1&gt;$AE$1,"-",IFERROR(IF(DATEDIF('Base de données'!$A2674,U$1,"d")&lt;&gt;0,"",'Base de données'!$B2674),""))</f>
        <v/>
      </c>
      <c r="V2674" s="39" t="str">
        <f>IF(V$1&gt;$AE$1,"-",IFERROR(IF(DATEDIF('Base de données'!$A2674,V$1,"d")&lt;&gt;0,"",'Base de données'!$B2674),""))</f>
        <v/>
      </c>
      <c r="W2674" s="34"/>
      <c r="X2674" s="30" t="str">
        <f>'Base de données'!$C2674&amp;" "&amp;'Base de données'!$D2674</f>
        <v>Maurice Théodore</v>
      </c>
      <c r="Y2674" s="31">
        <f>COUNTIF('Base de données'!$B:$B,'Base de données'!$B2674)</f>
        <v>12</v>
      </c>
      <c r="AA2674" s="87" cm="1">
        <f t="array" aca="1" ref="AA2674" ca="1">INDIRECT("'Base de données'!A" &amp; ROW(Y2674))</f>
        <v>45931</v>
      </c>
      <c r="AB2674" s="51" t="str" cm="1">
        <f t="array" aca="1" ref="AB2674" ca="1">INDIRECT("'Base de données'!B" &amp; ROW(Z2674))</f>
        <v>T4LOT</v>
      </c>
    </row>
    <row r="2675" spans="1:28" x14ac:dyDescent="0.3">
      <c r="A2675" s="41" t="str">
        <f ca="1">IF(IF(AND($B2675&lt;&gt;"-",$B2675=$E2675),"Entrée et sortie","-")="Entrée et sortie",'Base de données'!$B2675,"-")</f>
        <v>-</v>
      </c>
      <c r="B2675" s="41" t="str">
        <f t="shared" ca="1" si="167"/>
        <v>-</v>
      </c>
      <c r="C2675" s="41" t="str">
        <f t="shared" ca="1" si="168"/>
        <v>-</v>
      </c>
      <c r="D2675" s="41" t="str">
        <f>IF($F2675="sortie en cours d'année",'Base de données'!$B2675,"-")</f>
        <v>-</v>
      </c>
      <c r="E2675" s="41" t="str">
        <f>IF($H2675="entrée en cours d'année",'Base de données'!$B2675,"-")</f>
        <v>-</v>
      </c>
      <c r="F2675" s="37" t="str">
        <f t="shared" si="165"/>
        <v/>
      </c>
      <c r="G2675" s="37" t="str">
        <f>IF($J2675="mouvement",_xlfn.XLOOKUP('Base de données'!$B2675,$V:$V,$V:$V,0),"")</f>
        <v/>
      </c>
      <c r="H2675" s="37" t="str">
        <f t="shared" si="166"/>
        <v/>
      </c>
      <c r="I2675" s="37" t="str">
        <f>IF($J2675="mouvement",_xlfn.XLOOKUP('Base de données'!$B2675,$K:$K,$K:$K,0),"")</f>
        <v/>
      </c>
      <c r="J2675" s="38" t="str">
        <f>IF(AND(Y2675&lt;&gt;MAX(Y:Y),COUNTIF(K2675:V2675,'Base de données'!$B2675)&gt;0),"mouvement","")</f>
        <v/>
      </c>
      <c r="K2675" s="39" t="str">
        <f>IF(K$1&gt;$AE$1,"-",IFERROR(IF(DATEDIF('Base de données'!$A2675,K$1,"d")&lt;&gt;0,"",'Base de données'!$B2675),""))</f>
        <v/>
      </c>
      <c r="L2675" s="39" t="str">
        <f>IF(L$1&gt;$AE$1,"-",IFERROR(IF(DATEDIF('Base de données'!$A2675,L$1,"d")&lt;&gt;0,"",'Base de données'!$B2675),""))</f>
        <v/>
      </c>
      <c r="M2675" s="39" t="str">
        <f>IF(M$1&gt;$AE$1,"-",IFERROR(IF(DATEDIF('Base de données'!$A2675,M$1,"d")&lt;&gt;0,"",'Base de données'!$B2675),""))</f>
        <v/>
      </c>
      <c r="N2675" s="39" t="str">
        <f>IF(N$1&gt;$AE$1,"-",IFERROR(IF(DATEDIF('Base de données'!$A2675,N$1,"d")&lt;&gt;0,"",'Base de données'!$B2675),""))</f>
        <v/>
      </c>
      <c r="O2675" s="39" t="str">
        <f>IF(O$1&gt;$AE$1,"-",IFERROR(IF(DATEDIF('Base de données'!$A2675,O$1,"d")&lt;&gt;0,"",'Base de données'!$B2675),""))</f>
        <v/>
      </c>
      <c r="P2675" s="39" t="str">
        <f>IF(P$1&gt;$AE$1,"-",IFERROR(IF(DATEDIF('Base de données'!$A2675,P$1,"d")&lt;&gt;0,"",'Base de données'!$B2675),""))</f>
        <v/>
      </c>
      <c r="Q2675" s="39" t="str">
        <f>IF(Q$1&gt;$AE$1,"-",IFERROR(IF(DATEDIF('Base de données'!$A2675,Q$1,"d")&lt;&gt;0,"",'Base de données'!$B2675),""))</f>
        <v/>
      </c>
      <c r="R2675" s="39" t="str">
        <f>IF(R$1&gt;$AE$1,"-",IFERROR(IF(DATEDIF('Base de données'!$A2675,R$1,"d")&lt;&gt;0,"",'Base de données'!$B2675),""))</f>
        <v/>
      </c>
      <c r="S2675" s="39" t="str">
        <f>IF(S$1&gt;$AE$1,"-",IFERROR(IF(DATEDIF('Base de données'!$A2675,S$1,"d")&lt;&gt;0,"",'Base de données'!$B2675),""))</f>
        <v/>
      </c>
      <c r="T2675" s="39" t="str">
        <f>IF(T$1&gt;$AE$1,"-",IFERROR(IF(DATEDIF('Base de données'!$A2675,T$1,"d")&lt;&gt;0,"",'Base de données'!$B2675),""))</f>
        <v>5NC4K</v>
      </c>
      <c r="U2675" s="39" t="str">
        <f>IF(U$1&gt;$AE$1,"-",IFERROR(IF(DATEDIF('Base de données'!$A2675,U$1,"d")&lt;&gt;0,"",'Base de données'!$B2675),""))</f>
        <v/>
      </c>
      <c r="V2675" s="39" t="str">
        <f>IF(V$1&gt;$AE$1,"-",IFERROR(IF(DATEDIF('Base de données'!$A2675,V$1,"d")&lt;&gt;0,"",'Base de données'!$B2675),""))</f>
        <v/>
      </c>
      <c r="W2675" s="34"/>
      <c r="X2675" s="30" t="str">
        <f>'Base de données'!$C2675&amp;" "&amp;'Base de données'!$D2675</f>
        <v>Guillot Christine</v>
      </c>
      <c r="Y2675" s="31">
        <f>COUNTIF('Base de données'!$B:$B,'Base de données'!$B2675)</f>
        <v>12</v>
      </c>
      <c r="AA2675" s="87" cm="1">
        <f t="array" aca="1" ref="AA2675" ca="1">INDIRECT("'Base de données'!A" &amp; ROW(Y2675))</f>
        <v>45931</v>
      </c>
      <c r="AB2675" s="51" t="str" cm="1">
        <f t="array" aca="1" ref="AB2675" ca="1">INDIRECT("'Base de données'!B" &amp; ROW(Z2675))</f>
        <v>5NC4K</v>
      </c>
    </row>
    <row r="2676" spans="1:28" x14ac:dyDescent="0.3">
      <c r="A2676" s="41" t="str">
        <f ca="1">IF(IF(AND($B2676&lt;&gt;"-",$B2676=$E2676),"Entrée et sortie","-")="Entrée et sortie",'Base de données'!$B2676,"-")</f>
        <v>-</v>
      </c>
      <c r="B2676" s="41" t="str">
        <f t="shared" ca="1" si="167"/>
        <v>-</v>
      </c>
      <c r="C2676" s="41" t="str">
        <f t="shared" ca="1" si="168"/>
        <v>-</v>
      </c>
      <c r="D2676" s="41" t="str">
        <f>IF($F2676="sortie en cours d'année",'Base de données'!$B2676,"-")</f>
        <v>-</v>
      </c>
      <c r="E2676" s="41" t="str">
        <f>IF($H2676="entrée en cours d'année",'Base de données'!$B2676,"-")</f>
        <v>-</v>
      </c>
      <c r="F2676" s="37" t="str">
        <f t="shared" si="165"/>
        <v/>
      </c>
      <c r="G2676" s="37" t="str">
        <f>IF($J2676="mouvement",_xlfn.XLOOKUP('Base de données'!$B2676,$V:$V,$V:$V,0),"")</f>
        <v/>
      </c>
      <c r="H2676" s="37" t="str">
        <f t="shared" si="166"/>
        <v/>
      </c>
      <c r="I2676" s="37" t="str">
        <f>IF($J2676="mouvement",_xlfn.XLOOKUP('Base de données'!$B2676,$K:$K,$K:$K,0),"")</f>
        <v/>
      </c>
      <c r="J2676" s="38" t="str">
        <f>IF(AND(Y2676&lt;&gt;MAX(Y:Y),COUNTIF(K2676:V2676,'Base de données'!$B2676)&gt;0),"mouvement","")</f>
        <v/>
      </c>
      <c r="K2676" s="39" t="str">
        <f>IF(K$1&gt;$AE$1,"-",IFERROR(IF(DATEDIF('Base de données'!$A2676,K$1,"d")&lt;&gt;0,"",'Base de données'!$B2676),""))</f>
        <v/>
      </c>
      <c r="L2676" s="39" t="str">
        <f>IF(L$1&gt;$AE$1,"-",IFERROR(IF(DATEDIF('Base de données'!$A2676,L$1,"d")&lt;&gt;0,"",'Base de données'!$B2676),""))</f>
        <v/>
      </c>
      <c r="M2676" s="39" t="str">
        <f>IF(M$1&gt;$AE$1,"-",IFERROR(IF(DATEDIF('Base de données'!$A2676,M$1,"d")&lt;&gt;0,"",'Base de données'!$B2676),""))</f>
        <v/>
      </c>
      <c r="N2676" s="39" t="str">
        <f>IF(N$1&gt;$AE$1,"-",IFERROR(IF(DATEDIF('Base de données'!$A2676,N$1,"d")&lt;&gt;0,"",'Base de données'!$B2676),""))</f>
        <v/>
      </c>
      <c r="O2676" s="39" t="str">
        <f>IF(O$1&gt;$AE$1,"-",IFERROR(IF(DATEDIF('Base de données'!$A2676,O$1,"d")&lt;&gt;0,"",'Base de données'!$B2676),""))</f>
        <v/>
      </c>
      <c r="P2676" s="39" t="str">
        <f>IF(P$1&gt;$AE$1,"-",IFERROR(IF(DATEDIF('Base de données'!$A2676,P$1,"d")&lt;&gt;0,"",'Base de données'!$B2676),""))</f>
        <v/>
      </c>
      <c r="Q2676" s="39" t="str">
        <f>IF(Q$1&gt;$AE$1,"-",IFERROR(IF(DATEDIF('Base de données'!$A2676,Q$1,"d")&lt;&gt;0,"",'Base de données'!$B2676),""))</f>
        <v/>
      </c>
      <c r="R2676" s="39" t="str">
        <f>IF(R$1&gt;$AE$1,"-",IFERROR(IF(DATEDIF('Base de données'!$A2676,R$1,"d")&lt;&gt;0,"",'Base de données'!$B2676),""))</f>
        <v/>
      </c>
      <c r="S2676" s="39" t="str">
        <f>IF(S$1&gt;$AE$1,"-",IFERROR(IF(DATEDIF('Base de données'!$A2676,S$1,"d")&lt;&gt;0,"",'Base de données'!$B2676),""))</f>
        <v/>
      </c>
      <c r="T2676" s="39" t="str">
        <f>IF(T$1&gt;$AE$1,"-",IFERROR(IF(DATEDIF('Base de données'!$A2676,T$1,"d")&lt;&gt;0,"",'Base de données'!$B2676),""))</f>
        <v>BN77K</v>
      </c>
      <c r="U2676" s="39" t="str">
        <f>IF(U$1&gt;$AE$1,"-",IFERROR(IF(DATEDIF('Base de données'!$A2676,U$1,"d")&lt;&gt;0,"",'Base de données'!$B2676),""))</f>
        <v/>
      </c>
      <c r="V2676" s="39" t="str">
        <f>IF(V$1&gt;$AE$1,"-",IFERROR(IF(DATEDIF('Base de données'!$A2676,V$1,"d")&lt;&gt;0,"",'Base de données'!$B2676),""))</f>
        <v/>
      </c>
      <c r="W2676" s="34"/>
      <c r="X2676" s="30" t="str">
        <f>'Base de données'!$C2676&amp;" "&amp;'Base de données'!$D2676</f>
        <v>Berger Alexandre</v>
      </c>
      <c r="Y2676" s="31">
        <f>COUNTIF('Base de données'!$B:$B,'Base de données'!$B2676)</f>
        <v>12</v>
      </c>
      <c r="AA2676" s="87" cm="1">
        <f t="array" aca="1" ref="AA2676" ca="1">INDIRECT("'Base de données'!A" &amp; ROW(Y2676))</f>
        <v>45931</v>
      </c>
      <c r="AB2676" s="51" t="str" cm="1">
        <f t="array" aca="1" ref="AB2676" ca="1">INDIRECT("'Base de données'!B" &amp; ROW(Z2676))</f>
        <v>BN77K</v>
      </c>
    </row>
    <row r="2677" spans="1:28" x14ac:dyDescent="0.3">
      <c r="A2677" s="41" t="str">
        <f ca="1">IF(IF(AND($B2677&lt;&gt;"-",$B2677=$E2677),"Entrée et sortie","-")="Entrée et sortie",'Base de données'!$B2677,"-")</f>
        <v>-</v>
      </c>
      <c r="B2677" s="41" t="str">
        <f t="shared" ca="1" si="167"/>
        <v>-</v>
      </c>
      <c r="C2677" s="41" t="str">
        <f t="shared" ca="1" si="168"/>
        <v>-</v>
      </c>
      <c r="D2677" s="41" t="str">
        <f>IF($F2677="sortie en cours d'année",'Base de données'!$B2677,"-")</f>
        <v>-</v>
      </c>
      <c r="E2677" s="41" t="str">
        <f>IF($H2677="entrée en cours d'année",'Base de données'!$B2677,"-")</f>
        <v>-</v>
      </c>
      <c r="F2677" s="37" t="str">
        <f t="shared" si="165"/>
        <v/>
      </c>
      <c r="G2677" s="37" t="str">
        <f>IF($J2677="mouvement",_xlfn.XLOOKUP('Base de données'!$B2677,$V:$V,$V:$V,0),"")</f>
        <v/>
      </c>
      <c r="H2677" s="37" t="str">
        <f t="shared" si="166"/>
        <v/>
      </c>
      <c r="I2677" s="37" t="str">
        <f>IF($J2677="mouvement",_xlfn.XLOOKUP('Base de données'!$B2677,$K:$K,$K:$K,0),"")</f>
        <v/>
      </c>
      <c r="J2677" s="38" t="str">
        <f>IF(AND(Y2677&lt;&gt;MAX(Y:Y),COUNTIF(K2677:V2677,'Base de données'!$B2677)&gt;0),"mouvement","")</f>
        <v/>
      </c>
      <c r="K2677" s="39" t="str">
        <f>IF(K$1&gt;$AE$1,"-",IFERROR(IF(DATEDIF('Base de données'!$A2677,K$1,"d")&lt;&gt;0,"",'Base de données'!$B2677),""))</f>
        <v/>
      </c>
      <c r="L2677" s="39" t="str">
        <f>IF(L$1&gt;$AE$1,"-",IFERROR(IF(DATEDIF('Base de données'!$A2677,L$1,"d")&lt;&gt;0,"",'Base de données'!$B2677),""))</f>
        <v/>
      </c>
      <c r="M2677" s="39" t="str">
        <f>IF(M$1&gt;$AE$1,"-",IFERROR(IF(DATEDIF('Base de données'!$A2677,M$1,"d")&lt;&gt;0,"",'Base de données'!$B2677),""))</f>
        <v/>
      </c>
      <c r="N2677" s="39" t="str">
        <f>IF(N$1&gt;$AE$1,"-",IFERROR(IF(DATEDIF('Base de données'!$A2677,N$1,"d")&lt;&gt;0,"",'Base de données'!$B2677),""))</f>
        <v/>
      </c>
      <c r="O2677" s="39" t="str">
        <f>IF(O$1&gt;$AE$1,"-",IFERROR(IF(DATEDIF('Base de données'!$A2677,O$1,"d")&lt;&gt;0,"",'Base de données'!$B2677),""))</f>
        <v/>
      </c>
      <c r="P2677" s="39" t="str">
        <f>IF(P$1&gt;$AE$1,"-",IFERROR(IF(DATEDIF('Base de données'!$A2677,P$1,"d")&lt;&gt;0,"",'Base de données'!$B2677),""))</f>
        <v/>
      </c>
      <c r="Q2677" s="39" t="str">
        <f>IF(Q$1&gt;$AE$1,"-",IFERROR(IF(DATEDIF('Base de données'!$A2677,Q$1,"d")&lt;&gt;0,"",'Base de données'!$B2677),""))</f>
        <v/>
      </c>
      <c r="R2677" s="39" t="str">
        <f>IF(R$1&gt;$AE$1,"-",IFERROR(IF(DATEDIF('Base de données'!$A2677,R$1,"d")&lt;&gt;0,"",'Base de données'!$B2677),""))</f>
        <v/>
      </c>
      <c r="S2677" s="39" t="str">
        <f>IF(S$1&gt;$AE$1,"-",IFERROR(IF(DATEDIF('Base de données'!$A2677,S$1,"d")&lt;&gt;0,"",'Base de données'!$B2677),""))</f>
        <v/>
      </c>
      <c r="T2677" s="39" t="str">
        <f>IF(T$1&gt;$AE$1,"-",IFERROR(IF(DATEDIF('Base de données'!$A2677,T$1,"d")&lt;&gt;0,"",'Base de données'!$B2677),""))</f>
        <v>KZ6XU</v>
      </c>
      <c r="U2677" s="39" t="str">
        <f>IF(U$1&gt;$AE$1,"-",IFERROR(IF(DATEDIF('Base de données'!$A2677,U$1,"d")&lt;&gt;0,"",'Base de données'!$B2677),""))</f>
        <v/>
      </c>
      <c r="V2677" s="39" t="str">
        <f>IF(V$1&gt;$AE$1,"-",IFERROR(IF(DATEDIF('Base de données'!$A2677,V$1,"d")&lt;&gt;0,"",'Base de données'!$B2677),""))</f>
        <v/>
      </c>
      <c r="W2677" s="34"/>
      <c r="X2677" s="30" t="str">
        <f>'Base de données'!$C2677&amp;" "&amp;'Base de données'!$D2677</f>
        <v>Pinto Alex</v>
      </c>
      <c r="Y2677" s="31">
        <f>COUNTIF('Base de données'!$B:$B,'Base de données'!$B2677)</f>
        <v>12</v>
      </c>
      <c r="AA2677" s="87" cm="1">
        <f t="array" aca="1" ref="AA2677" ca="1">INDIRECT("'Base de données'!A" &amp; ROW(Y2677))</f>
        <v>45931</v>
      </c>
      <c r="AB2677" s="51" t="str" cm="1">
        <f t="array" aca="1" ref="AB2677" ca="1">INDIRECT("'Base de données'!B" &amp; ROW(Z2677))</f>
        <v>KZ6XU</v>
      </c>
    </row>
    <row r="2678" spans="1:28" x14ac:dyDescent="0.3">
      <c r="A2678" s="41" t="str">
        <f ca="1">IF(IF(AND($B2678&lt;&gt;"-",$B2678=$E2678),"Entrée et sortie","-")="Entrée et sortie",'Base de données'!$B2678,"-")</f>
        <v>-</v>
      </c>
      <c r="B2678" s="41" t="str">
        <f t="shared" ca="1" si="167"/>
        <v>-</v>
      </c>
      <c r="C2678" s="41" t="str">
        <f t="shared" ca="1" si="168"/>
        <v>-</v>
      </c>
      <c r="D2678" s="41" t="str">
        <f>IF($F2678="sortie en cours d'année",'Base de données'!$B2678,"-")</f>
        <v>-</v>
      </c>
      <c r="E2678" s="41" t="str">
        <f>IF($H2678="entrée en cours d'année",'Base de données'!$B2678,"-")</f>
        <v>-</v>
      </c>
      <c r="F2678" s="37" t="str">
        <f t="shared" si="165"/>
        <v/>
      </c>
      <c r="G2678" s="37" t="str">
        <f>IF($J2678="mouvement",_xlfn.XLOOKUP('Base de données'!$B2678,$V:$V,$V:$V,0),"")</f>
        <v/>
      </c>
      <c r="H2678" s="37" t="str">
        <f t="shared" si="166"/>
        <v/>
      </c>
      <c r="I2678" s="37" t="str">
        <f>IF($J2678="mouvement",_xlfn.XLOOKUP('Base de données'!$B2678,$K:$K,$K:$K,0),"")</f>
        <v/>
      </c>
      <c r="J2678" s="38" t="str">
        <f>IF(AND(Y2678&lt;&gt;MAX(Y:Y),COUNTIF(K2678:V2678,'Base de données'!$B2678)&gt;0),"mouvement","")</f>
        <v/>
      </c>
      <c r="K2678" s="39" t="str">
        <f>IF(K$1&gt;$AE$1,"-",IFERROR(IF(DATEDIF('Base de données'!$A2678,K$1,"d")&lt;&gt;0,"",'Base de données'!$B2678),""))</f>
        <v/>
      </c>
      <c r="L2678" s="39" t="str">
        <f>IF(L$1&gt;$AE$1,"-",IFERROR(IF(DATEDIF('Base de données'!$A2678,L$1,"d")&lt;&gt;0,"",'Base de données'!$B2678),""))</f>
        <v/>
      </c>
      <c r="M2678" s="39" t="str">
        <f>IF(M$1&gt;$AE$1,"-",IFERROR(IF(DATEDIF('Base de données'!$A2678,M$1,"d")&lt;&gt;0,"",'Base de données'!$B2678),""))</f>
        <v/>
      </c>
      <c r="N2678" s="39" t="str">
        <f>IF(N$1&gt;$AE$1,"-",IFERROR(IF(DATEDIF('Base de données'!$A2678,N$1,"d")&lt;&gt;0,"",'Base de données'!$B2678),""))</f>
        <v/>
      </c>
      <c r="O2678" s="39" t="str">
        <f>IF(O$1&gt;$AE$1,"-",IFERROR(IF(DATEDIF('Base de données'!$A2678,O$1,"d")&lt;&gt;0,"",'Base de données'!$B2678),""))</f>
        <v/>
      </c>
      <c r="P2678" s="39" t="str">
        <f>IF(P$1&gt;$AE$1,"-",IFERROR(IF(DATEDIF('Base de données'!$A2678,P$1,"d")&lt;&gt;0,"",'Base de données'!$B2678),""))</f>
        <v/>
      </c>
      <c r="Q2678" s="39" t="str">
        <f>IF(Q$1&gt;$AE$1,"-",IFERROR(IF(DATEDIF('Base de données'!$A2678,Q$1,"d")&lt;&gt;0,"",'Base de données'!$B2678),""))</f>
        <v/>
      </c>
      <c r="R2678" s="39" t="str">
        <f>IF(R$1&gt;$AE$1,"-",IFERROR(IF(DATEDIF('Base de données'!$A2678,R$1,"d")&lt;&gt;0,"",'Base de données'!$B2678),""))</f>
        <v/>
      </c>
      <c r="S2678" s="39" t="str">
        <f>IF(S$1&gt;$AE$1,"-",IFERROR(IF(DATEDIF('Base de données'!$A2678,S$1,"d")&lt;&gt;0,"",'Base de données'!$B2678),""))</f>
        <v/>
      </c>
      <c r="T2678" s="39" t="str">
        <f>IF(T$1&gt;$AE$1,"-",IFERROR(IF(DATEDIF('Base de données'!$A2678,T$1,"d")&lt;&gt;0,"",'Base de données'!$B2678),""))</f>
        <v>6CRF7</v>
      </c>
      <c r="U2678" s="39" t="str">
        <f>IF(U$1&gt;$AE$1,"-",IFERROR(IF(DATEDIF('Base de données'!$A2678,U$1,"d")&lt;&gt;0,"",'Base de données'!$B2678),""))</f>
        <v/>
      </c>
      <c r="V2678" s="39" t="str">
        <f>IF(V$1&gt;$AE$1,"-",IFERROR(IF(DATEDIF('Base de données'!$A2678,V$1,"d")&lt;&gt;0,"",'Base de données'!$B2678),""))</f>
        <v/>
      </c>
      <c r="W2678" s="34"/>
      <c r="X2678" s="30" t="str">
        <f>'Base de données'!$C2678&amp;" "&amp;'Base de données'!$D2678</f>
        <v>Thibault Roland</v>
      </c>
      <c r="Y2678" s="31">
        <f>COUNTIF('Base de données'!$B:$B,'Base de données'!$B2678)</f>
        <v>12</v>
      </c>
      <c r="AA2678" s="87" cm="1">
        <f t="array" aca="1" ref="AA2678" ca="1">INDIRECT("'Base de données'!A" &amp; ROW(Y2678))</f>
        <v>45931</v>
      </c>
      <c r="AB2678" s="51" t="str" cm="1">
        <f t="array" aca="1" ref="AB2678" ca="1">INDIRECT("'Base de données'!B" &amp; ROW(Z2678))</f>
        <v>6CRF7</v>
      </c>
    </row>
    <row r="2679" spans="1:28" x14ac:dyDescent="0.3">
      <c r="A2679" s="41" t="str">
        <f ca="1">IF(IF(AND($B2679&lt;&gt;"-",$B2679=$E2679),"Entrée et sortie","-")="Entrée et sortie",'Base de données'!$B2679,"-")</f>
        <v>-</v>
      </c>
      <c r="B2679" s="41" t="str">
        <f t="shared" ca="1" si="167"/>
        <v>-</v>
      </c>
      <c r="C2679" s="41" t="str">
        <f t="shared" ca="1" si="168"/>
        <v>-</v>
      </c>
      <c r="D2679" s="41" t="str">
        <f>IF($F2679="sortie en cours d'année",'Base de données'!$B2679,"-")</f>
        <v>-</v>
      </c>
      <c r="E2679" s="41" t="str">
        <f>IF($H2679="entrée en cours d'année",'Base de données'!$B2679,"-")</f>
        <v>-</v>
      </c>
      <c r="F2679" s="37" t="str">
        <f t="shared" si="165"/>
        <v/>
      </c>
      <c r="G2679" s="37" t="str">
        <f>IF($J2679="mouvement",_xlfn.XLOOKUP('Base de données'!$B2679,$V:$V,$V:$V,0),"")</f>
        <v/>
      </c>
      <c r="H2679" s="37" t="str">
        <f t="shared" si="166"/>
        <v/>
      </c>
      <c r="I2679" s="37" t="str">
        <f>IF($J2679="mouvement",_xlfn.XLOOKUP('Base de données'!$B2679,$K:$K,$K:$K,0),"")</f>
        <v/>
      </c>
      <c r="J2679" s="38" t="str">
        <f>IF(AND(Y2679&lt;&gt;MAX(Y:Y),COUNTIF(K2679:V2679,'Base de données'!$B2679)&gt;0),"mouvement","")</f>
        <v/>
      </c>
      <c r="K2679" s="39" t="str">
        <f>IF(K$1&gt;$AE$1,"-",IFERROR(IF(DATEDIF('Base de données'!$A2679,K$1,"d")&lt;&gt;0,"",'Base de données'!$B2679),""))</f>
        <v/>
      </c>
      <c r="L2679" s="39" t="str">
        <f>IF(L$1&gt;$AE$1,"-",IFERROR(IF(DATEDIF('Base de données'!$A2679,L$1,"d")&lt;&gt;0,"",'Base de données'!$B2679),""))</f>
        <v/>
      </c>
      <c r="M2679" s="39" t="str">
        <f>IF(M$1&gt;$AE$1,"-",IFERROR(IF(DATEDIF('Base de données'!$A2679,M$1,"d")&lt;&gt;0,"",'Base de données'!$B2679),""))</f>
        <v/>
      </c>
      <c r="N2679" s="39" t="str">
        <f>IF(N$1&gt;$AE$1,"-",IFERROR(IF(DATEDIF('Base de données'!$A2679,N$1,"d")&lt;&gt;0,"",'Base de données'!$B2679),""))</f>
        <v/>
      </c>
      <c r="O2679" s="39" t="str">
        <f>IF(O$1&gt;$AE$1,"-",IFERROR(IF(DATEDIF('Base de données'!$A2679,O$1,"d")&lt;&gt;0,"",'Base de données'!$B2679),""))</f>
        <v/>
      </c>
      <c r="P2679" s="39" t="str">
        <f>IF(P$1&gt;$AE$1,"-",IFERROR(IF(DATEDIF('Base de données'!$A2679,P$1,"d")&lt;&gt;0,"",'Base de données'!$B2679),""))</f>
        <v/>
      </c>
      <c r="Q2679" s="39" t="str">
        <f>IF(Q$1&gt;$AE$1,"-",IFERROR(IF(DATEDIF('Base de données'!$A2679,Q$1,"d")&lt;&gt;0,"",'Base de données'!$B2679),""))</f>
        <v/>
      </c>
      <c r="R2679" s="39" t="str">
        <f>IF(R$1&gt;$AE$1,"-",IFERROR(IF(DATEDIF('Base de données'!$A2679,R$1,"d")&lt;&gt;0,"",'Base de données'!$B2679),""))</f>
        <v/>
      </c>
      <c r="S2679" s="39" t="str">
        <f>IF(S$1&gt;$AE$1,"-",IFERROR(IF(DATEDIF('Base de données'!$A2679,S$1,"d")&lt;&gt;0,"",'Base de données'!$B2679),""))</f>
        <v/>
      </c>
      <c r="T2679" s="39" t="str">
        <f>IF(T$1&gt;$AE$1,"-",IFERROR(IF(DATEDIF('Base de données'!$A2679,T$1,"d")&lt;&gt;0,"",'Base de données'!$B2679),""))</f>
        <v>NS0BV</v>
      </c>
      <c r="U2679" s="39" t="str">
        <f>IF(U$1&gt;$AE$1,"-",IFERROR(IF(DATEDIF('Base de données'!$A2679,U$1,"d")&lt;&gt;0,"",'Base de données'!$B2679),""))</f>
        <v/>
      </c>
      <c r="V2679" s="39" t="str">
        <f>IF(V$1&gt;$AE$1,"-",IFERROR(IF(DATEDIF('Base de données'!$A2679,V$1,"d")&lt;&gt;0,"",'Base de données'!$B2679),""))</f>
        <v/>
      </c>
      <c r="W2679" s="34"/>
      <c r="X2679" s="30" t="str">
        <f>'Base de données'!$C2679&amp;" "&amp;'Base de données'!$D2679</f>
        <v>Lemonnier Laetitia</v>
      </c>
      <c r="Y2679" s="31">
        <f>COUNTIF('Base de données'!$B:$B,'Base de données'!$B2679)</f>
        <v>12</v>
      </c>
      <c r="AA2679" s="87" cm="1">
        <f t="array" aca="1" ref="AA2679" ca="1">INDIRECT("'Base de données'!A" &amp; ROW(Y2679))</f>
        <v>45931</v>
      </c>
      <c r="AB2679" s="51" t="str" cm="1">
        <f t="array" aca="1" ref="AB2679" ca="1">INDIRECT("'Base de données'!B" &amp; ROW(Z2679))</f>
        <v>NS0BV</v>
      </c>
    </row>
    <row r="2680" spans="1:28" x14ac:dyDescent="0.3">
      <c r="A2680" s="41" t="str">
        <f ca="1">IF(IF(AND($B2680&lt;&gt;"-",$B2680=$E2680),"Entrée et sortie","-")="Entrée et sortie",'Base de données'!$B2680,"-")</f>
        <v>-</v>
      </c>
      <c r="B2680" s="41" t="str">
        <f t="shared" ca="1" si="167"/>
        <v>-</v>
      </c>
      <c r="C2680" s="41" t="str">
        <f t="shared" ca="1" si="168"/>
        <v>-</v>
      </c>
      <c r="D2680" s="41" t="str">
        <f>IF($F2680="sortie en cours d'année",'Base de données'!$B2680,"-")</f>
        <v>-</v>
      </c>
      <c r="E2680" s="41" t="str">
        <f>IF($H2680="entrée en cours d'année",'Base de données'!$B2680,"-")</f>
        <v>-</v>
      </c>
      <c r="F2680" s="37" t="str">
        <f t="shared" si="165"/>
        <v/>
      </c>
      <c r="G2680" s="37" t="str">
        <f>IF($J2680="mouvement",_xlfn.XLOOKUP('Base de données'!$B2680,$V:$V,$V:$V,0),"")</f>
        <v/>
      </c>
      <c r="H2680" s="37" t="str">
        <f t="shared" si="166"/>
        <v/>
      </c>
      <c r="I2680" s="37" t="str">
        <f>IF($J2680="mouvement",_xlfn.XLOOKUP('Base de données'!$B2680,$K:$K,$K:$K,0),"")</f>
        <v/>
      </c>
      <c r="J2680" s="38" t="str">
        <f>IF(AND(Y2680&lt;&gt;MAX(Y:Y),COUNTIF(K2680:V2680,'Base de données'!$B2680)&gt;0),"mouvement","")</f>
        <v/>
      </c>
      <c r="K2680" s="39" t="str">
        <f>IF(K$1&gt;$AE$1,"-",IFERROR(IF(DATEDIF('Base de données'!$A2680,K$1,"d")&lt;&gt;0,"",'Base de données'!$B2680),""))</f>
        <v/>
      </c>
      <c r="L2680" s="39" t="str">
        <f>IF(L$1&gt;$AE$1,"-",IFERROR(IF(DATEDIF('Base de données'!$A2680,L$1,"d")&lt;&gt;0,"",'Base de données'!$B2680),""))</f>
        <v/>
      </c>
      <c r="M2680" s="39" t="str">
        <f>IF(M$1&gt;$AE$1,"-",IFERROR(IF(DATEDIF('Base de données'!$A2680,M$1,"d")&lt;&gt;0,"",'Base de données'!$B2680),""))</f>
        <v/>
      </c>
      <c r="N2680" s="39" t="str">
        <f>IF(N$1&gt;$AE$1,"-",IFERROR(IF(DATEDIF('Base de données'!$A2680,N$1,"d")&lt;&gt;0,"",'Base de données'!$B2680),""))</f>
        <v/>
      </c>
      <c r="O2680" s="39" t="str">
        <f>IF(O$1&gt;$AE$1,"-",IFERROR(IF(DATEDIF('Base de données'!$A2680,O$1,"d")&lt;&gt;0,"",'Base de données'!$B2680),""))</f>
        <v/>
      </c>
      <c r="P2680" s="39" t="str">
        <f>IF(P$1&gt;$AE$1,"-",IFERROR(IF(DATEDIF('Base de données'!$A2680,P$1,"d")&lt;&gt;0,"",'Base de données'!$B2680),""))</f>
        <v/>
      </c>
      <c r="Q2680" s="39" t="str">
        <f>IF(Q$1&gt;$AE$1,"-",IFERROR(IF(DATEDIF('Base de données'!$A2680,Q$1,"d")&lt;&gt;0,"",'Base de données'!$B2680),""))</f>
        <v/>
      </c>
      <c r="R2680" s="39" t="str">
        <f>IF(R$1&gt;$AE$1,"-",IFERROR(IF(DATEDIF('Base de données'!$A2680,R$1,"d")&lt;&gt;0,"",'Base de données'!$B2680),""))</f>
        <v/>
      </c>
      <c r="S2680" s="39" t="str">
        <f>IF(S$1&gt;$AE$1,"-",IFERROR(IF(DATEDIF('Base de données'!$A2680,S$1,"d")&lt;&gt;0,"",'Base de données'!$B2680),""))</f>
        <v/>
      </c>
      <c r="T2680" s="39" t="str">
        <f>IF(T$1&gt;$AE$1,"-",IFERROR(IF(DATEDIF('Base de données'!$A2680,T$1,"d")&lt;&gt;0,"",'Base de données'!$B2680),""))</f>
        <v>TIEOC</v>
      </c>
      <c r="U2680" s="39" t="str">
        <f>IF(U$1&gt;$AE$1,"-",IFERROR(IF(DATEDIF('Base de données'!$A2680,U$1,"d")&lt;&gt;0,"",'Base de données'!$B2680),""))</f>
        <v/>
      </c>
      <c r="V2680" s="39" t="str">
        <f>IF(V$1&gt;$AE$1,"-",IFERROR(IF(DATEDIF('Base de données'!$A2680,V$1,"d")&lt;&gt;0,"",'Base de données'!$B2680),""))</f>
        <v/>
      </c>
      <c r="W2680" s="34"/>
      <c r="X2680" s="30" t="str">
        <f>'Base de données'!$C2680&amp;" "&amp;'Base de données'!$D2680</f>
        <v>Bouvet Maggie</v>
      </c>
      <c r="Y2680" s="31">
        <f>COUNTIF('Base de données'!$B:$B,'Base de données'!$B2680)</f>
        <v>12</v>
      </c>
      <c r="AA2680" s="87" cm="1">
        <f t="array" aca="1" ref="AA2680" ca="1">INDIRECT("'Base de données'!A" &amp; ROW(Y2680))</f>
        <v>45931</v>
      </c>
      <c r="AB2680" s="51" t="str" cm="1">
        <f t="array" aca="1" ref="AB2680" ca="1">INDIRECT("'Base de données'!B" &amp; ROW(Z2680))</f>
        <v>TIEOC</v>
      </c>
    </row>
    <row r="2681" spans="1:28" x14ac:dyDescent="0.3">
      <c r="A2681" s="41" t="str">
        <f ca="1">IF(IF(AND($B2681&lt;&gt;"-",$B2681=$E2681),"Entrée et sortie","-")="Entrée et sortie",'Base de données'!$B2681,"-")</f>
        <v>-</v>
      </c>
      <c r="B2681" s="41" t="str">
        <f t="shared" ca="1" si="167"/>
        <v>-</v>
      </c>
      <c r="C2681" s="41" t="str">
        <f t="shared" ca="1" si="168"/>
        <v>-</v>
      </c>
      <c r="D2681" s="41" t="str">
        <f>IF($F2681="sortie en cours d'année",'Base de données'!$B2681,"-")</f>
        <v>-</v>
      </c>
      <c r="E2681" s="41" t="str">
        <f>IF($H2681="entrée en cours d'année",'Base de données'!$B2681,"-")</f>
        <v>-</v>
      </c>
      <c r="F2681" s="37" t="str">
        <f t="shared" si="165"/>
        <v/>
      </c>
      <c r="G2681" s="37" t="str">
        <f>IF($J2681="mouvement",_xlfn.XLOOKUP('Base de données'!$B2681,$V:$V,$V:$V,0),"")</f>
        <v/>
      </c>
      <c r="H2681" s="37" t="str">
        <f t="shared" si="166"/>
        <v/>
      </c>
      <c r="I2681" s="37" t="str">
        <f>IF($J2681="mouvement",_xlfn.XLOOKUP('Base de données'!$B2681,$K:$K,$K:$K,0),"")</f>
        <v/>
      </c>
      <c r="J2681" s="38" t="str">
        <f>IF(AND(Y2681&lt;&gt;MAX(Y:Y),COUNTIF(K2681:V2681,'Base de données'!$B2681)&gt;0),"mouvement","")</f>
        <v/>
      </c>
      <c r="K2681" s="39" t="str">
        <f>IF(K$1&gt;$AE$1,"-",IFERROR(IF(DATEDIF('Base de données'!$A2681,K$1,"d")&lt;&gt;0,"",'Base de données'!$B2681),""))</f>
        <v/>
      </c>
      <c r="L2681" s="39" t="str">
        <f>IF(L$1&gt;$AE$1,"-",IFERROR(IF(DATEDIF('Base de données'!$A2681,L$1,"d")&lt;&gt;0,"",'Base de données'!$B2681),""))</f>
        <v/>
      </c>
      <c r="M2681" s="39" t="str">
        <f>IF(M$1&gt;$AE$1,"-",IFERROR(IF(DATEDIF('Base de données'!$A2681,M$1,"d")&lt;&gt;0,"",'Base de données'!$B2681),""))</f>
        <v/>
      </c>
      <c r="N2681" s="39" t="str">
        <f>IF(N$1&gt;$AE$1,"-",IFERROR(IF(DATEDIF('Base de données'!$A2681,N$1,"d")&lt;&gt;0,"",'Base de données'!$B2681),""))</f>
        <v/>
      </c>
      <c r="O2681" s="39" t="str">
        <f>IF(O$1&gt;$AE$1,"-",IFERROR(IF(DATEDIF('Base de données'!$A2681,O$1,"d")&lt;&gt;0,"",'Base de données'!$B2681),""))</f>
        <v/>
      </c>
      <c r="P2681" s="39" t="str">
        <f>IF(P$1&gt;$AE$1,"-",IFERROR(IF(DATEDIF('Base de données'!$A2681,P$1,"d")&lt;&gt;0,"",'Base de données'!$B2681),""))</f>
        <v/>
      </c>
      <c r="Q2681" s="39" t="str">
        <f>IF(Q$1&gt;$AE$1,"-",IFERROR(IF(DATEDIF('Base de données'!$A2681,Q$1,"d")&lt;&gt;0,"",'Base de données'!$B2681),""))</f>
        <v/>
      </c>
      <c r="R2681" s="39" t="str">
        <f>IF(R$1&gt;$AE$1,"-",IFERROR(IF(DATEDIF('Base de données'!$A2681,R$1,"d")&lt;&gt;0,"",'Base de données'!$B2681),""))</f>
        <v/>
      </c>
      <c r="S2681" s="39" t="str">
        <f>IF(S$1&gt;$AE$1,"-",IFERROR(IF(DATEDIF('Base de données'!$A2681,S$1,"d")&lt;&gt;0,"",'Base de données'!$B2681),""))</f>
        <v/>
      </c>
      <c r="T2681" s="39" t="str">
        <f>IF(T$1&gt;$AE$1,"-",IFERROR(IF(DATEDIF('Base de données'!$A2681,T$1,"d")&lt;&gt;0,"",'Base de données'!$B2681),""))</f>
        <v>Z9ALA</v>
      </c>
      <c r="U2681" s="39" t="str">
        <f>IF(U$1&gt;$AE$1,"-",IFERROR(IF(DATEDIF('Base de données'!$A2681,U$1,"d")&lt;&gt;0,"",'Base de données'!$B2681),""))</f>
        <v/>
      </c>
      <c r="V2681" s="39" t="str">
        <f>IF(V$1&gt;$AE$1,"-",IFERROR(IF(DATEDIF('Base de données'!$A2681,V$1,"d")&lt;&gt;0,"",'Base de données'!$B2681),""))</f>
        <v/>
      </c>
      <c r="W2681" s="34"/>
      <c r="X2681" s="30" t="str">
        <f>'Base de données'!$C2681&amp;" "&amp;'Base de données'!$D2681</f>
        <v>Verdier Margaud</v>
      </c>
      <c r="Y2681" s="31">
        <f>COUNTIF('Base de données'!$B:$B,'Base de données'!$B2681)</f>
        <v>12</v>
      </c>
      <c r="AA2681" s="87" cm="1">
        <f t="array" aca="1" ref="AA2681" ca="1">INDIRECT("'Base de données'!A" &amp; ROW(Y2681))</f>
        <v>45931</v>
      </c>
      <c r="AB2681" s="51" t="str" cm="1">
        <f t="array" aca="1" ref="AB2681" ca="1">INDIRECT("'Base de données'!B" &amp; ROW(Z2681))</f>
        <v>Z9ALA</v>
      </c>
    </row>
    <row r="2682" spans="1:28" x14ac:dyDescent="0.3">
      <c r="A2682" s="41" t="str">
        <f ca="1">IF(IF(AND($B2682&lt;&gt;"-",$B2682=$E2682),"Entrée et sortie","-")="Entrée et sortie",'Base de données'!$B2682,"-")</f>
        <v>-</v>
      </c>
      <c r="B2682" s="41" t="str">
        <f t="shared" ca="1" si="167"/>
        <v>-</v>
      </c>
      <c r="C2682" s="41" t="str">
        <f t="shared" ca="1" si="168"/>
        <v>-</v>
      </c>
      <c r="D2682" s="41" t="str">
        <f>IF($F2682="sortie en cours d'année",'Base de données'!$B2682,"-")</f>
        <v>-</v>
      </c>
      <c r="E2682" s="41" t="str">
        <f>IF($H2682="entrée en cours d'année",'Base de données'!$B2682,"-")</f>
        <v>-</v>
      </c>
      <c r="F2682" s="37" t="str">
        <f t="shared" si="165"/>
        <v/>
      </c>
      <c r="G2682" s="37" t="str">
        <f>IF($J2682="mouvement",_xlfn.XLOOKUP('Base de données'!$B2682,$V:$V,$V:$V,0),"")</f>
        <v/>
      </c>
      <c r="H2682" s="37" t="str">
        <f t="shared" si="166"/>
        <v/>
      </c>
      <c r="I2682" s="37" t="str">
        <f>IF($J2682="mouvement",_xlfn.XLOOKUP('Base de données'!$B2682,$K:$K,$K:$K,0),"")</f>
        <v/>
      </c>
      <c r="J2682" s="38" t="str">
        <f>IF(AND(Y2682&lt;&gt;MAX(Y:Y),COUNTIF(K2682:V2682,'Base de données'!$B2682)&gt;0),"mouvement","")</f>
        <v/>
      </c>
      <c r="K2682" s="39" t="str">
        <f>IF(K$1&gt;$AE$1,"-",IFERROR(IF(DATEDIF('Base de données'!$A2682,K$1,"d")&lt;&gt;0,"",'Base de données'!$B2682),""))</f>
        <v/>
      </c>
      <c r="L2682" s="39" t="str">
        <f>IF(L$1&gt;$AE$1,"-",IFERROR(IF(DATEDIF('Base de données'!$A2682,L$1,"d")&lt;&gt;0,"",'Base de données'!$B2682),""))</f>
        <v/>
      </c>
      <c r="M2682" s="39" t="str">
        <f>IF(M$1&gt;$AE$1,"-",IFERROR(IF(DATEDIF('Base de données'!$A2682,M$1,"d")&lt;&gt;0,"",'Base de données'!$B2682),""))</f>
        <v/>
      </c>
      <c r="N2682" s="39" t="str">
        <f>IF(N$1&gt;$AE$1,"-",IFERROR(IF(DATEDIF('Base de données'!$A2682,N$1,"d")&lt;&gt;0,"",'Base de données'!$B2682),""))</f>
        <v/>
      </c>
      <c r="O2682" s="39" t="str">
        <f>IF(O$1&gt;$AE$1,"-",IFERROR(IF(DATEDIF('Base de données'!$A2682,O$1,"d")&lt;&gt;0,"",'Base de données'!$B2682),""))</f>
        <v/>
      </c>
      <c r="P2682" s="39" t="str">
        <f>IF(P$1&gt;$AE$1,"-",IFERROR(IF(DATEDIF('Base de données'!$A2682,P$1,"d")&lt;&gt;0,"",'Base de données'!$B2682),""))</f>
        <v/>
      </c>
      <c r="Q2682" s="39" t="str">
        <f>IF(Q$1&gt;$AE$1,"-",IFERROR(IF(DATEDIF('Base de données'!$A2682,Q$1,"d")&lt;&gt;0,"",'Base de données'!$B2682),""))</f>
        <v/>
      </c>
      <c r="R2682" s="39" t="str">
        <f>IF(R$1&gt;$AE$1,"-",IFERROR(IF(DATEDIF('Base de données'!$A2682,R$1,"d")&lt;&gt;0,"",'Base de données'!$B2682),""))</f>
        <v/>
      </c>
      <c r="S2682" s="39" t="str">
        <f>IF(S$1&gt;$AE$1,"-",IFERROR(IF(DATEDIF('Base de données'!$A2682,S$1,"d")&lt;&gt;0,"",'Base de données'!$B2682),""))</f>
        <v/>
      </c>
      <c r="T2682" s="39" t="str">
        <f>IF(T$1&gt;$AE$1,"-",IFERROR(IF(DATEDIF('Base de données'!$A2682,T$1,"d")&lt;&gt;0,"",'Base de données'!$B2682),""))</f>
        <v>662GQ</v>
      </c>
      <c r="U2682" s="39" t="str">
        <f>IF(U$1&gt;$AE$1,"-",IFERROR(IF(DATEDIF('Base de données'!$A2682,U$1,"d")&lt;&gt;0,"",'Base de données'!$B2682),""))</f>
        <v/>
      </c>
      <c r="V2682" s="39" t="str">
        <f>IF(V$1&gt;$AE$1,"-",IFERROR(IF(DATEDIF('Base de données'!$A2682,V$1,"d")&lt;&gt;0,"",'Base de données'!$B2682),""))</f>
        <v/>
      </c>
      <c r="W2682" s="34"/>
      <c r="X2682" s="30" t="str">
        <f>'Base de données'!$C2682&amp;" "&amp;'Base de données'!$D2682</f>
        <v>Louis Charles</v>
      </c>
      <c r="Y2682" s="31">
        <f>COUNTIF('Base de données'!$B:$B,'Base de données'!$B2682)</f>
        <v>12</v>
      </c>
      <c r="AA2682" s="87" cm="1">
        <f t="array" aca="1" ref="AA2682" ca="1">INDIRECT("'Base de données'!A" &amp; ROW(Y2682))</f>
        <v>45931</v>
      </c>
      <c r="AB2682" s="51" t="str" cm="1">
        <f t="array" aca="1" ref="AB2682" ca="1">INDIRECT("'Base de données'!B" &amp; ROW(Z2682))</f>
        <v>662GQ</v>
      </c>
    </row>
    <row r="2683" spans="1:28" x14ac:dyDescent="0.3">
      <c r="A2683" s="41" t="str">
        <f ca="1">IF(IF(AND($B2683&lt;&gt;"-",$B2683=$E2683),"Entrée et sortie","-")="Entrée et sortie",'Base de données'!$B2683,"-")</f>
        <v>-</v>
      </c>
      <c r="B2683" s="41" t="str">
        <f t="shared" ca="1" si="167"/>
        <v>-</v>
      </c>
      <c r="C2683" s="41" t="str">
        <f t="shared" ca="1" si="168"/>
        <v>-</v>
      </c>
      <c r="D2683" s="41" t="str">
        <f>IF($F2683="sortie en cours d'année",'Base de données'!$B2683,"-")</f>
        <v>-</v>
      </c>
      <c r="E2683" s="41" t="str">
        <f>IF($H2683="entrée en cours d'année",'Base de données'!$B2683,"-")</f>
        <v>-</v>
      </c>
      <c r="F2683" s="37" t="str">
        <f t="shared" si="165"/>
        <v/>
      </c>
      <c r="G2683" s="37" t="str">
        <f>IF($J2683="mouvement",_xlfn.XLOOKUP('Base de données'!$B2683,$V:$V,$V:$V,0),"")</f>
        <v/>
      </c>
      <c r="H2683" s="37" t="str">
        <f t="shared" si="166"/>
        <v/>
      </c>
      <c r="I2683" s="37" t="str">
        <f>IF($J2683="mouvement",_xlfn.XLOOKUP('Base de données'!$B2683,$K:$K,$K:$K,0),"")</f>
        <v/>
      </c>
      <c r="J2683" s="38" t="str">
        <f>IF(AND(Y2683&lt;&gt;MAX(Y:Y),COUNTIF(K2683:V2683,'Base de données'!$B2683)&gt;0),"mouvement","")</f>
        <v/>
      </c>
      <c r="K2683" s="39" t="str">
        <f>IF(K$1&gt;$AE$1,"-",IFERROR(IF(DATEDIF('Base de données'!$A2683,K$1,"d")&lt;&gt;0,"",'Base de données'!$B2683),""))</f>
        <v/>
      </c>
      <c r="L2683" s="39" t="str">
        <f>IF(L$1&gt;$AE$1,"-",IFERROR(IF(DATEDIF('Base de données'!$A2683,L$1,"d")&lt;&gt;0,"",'Base de données'!$B2683),""))</f>
        <v/>
      </c>
      <c r="M2683" s="39" t="str">
        <f>IF(M$1&gt;$AE$1,"-",IFERROR(IF(DATEDIF('Base de données'!$A2683,M$1,"d")&lt;&gt;0,"",'Base de données'!$B2683),""))</f>
        <v/>
      </c>
      <c r="N2683" s="39" t="str">
        <f>IF(N$1&gt;$AE$1,"-",IFERROR(IF(DATEDIF('Base de données'!$A2683,N$1,"d")&lt;&gt;0,"",'Base de données'!$B2683),""))</f>
        <v/>
      </c>
      <c r="O2683" s="39" t="str">
        <f>IF(O$1&gt;$AE$1,"-",IFERROR(IF(DATEDIF('Base de données'!$A2683,O$1,"d")&lt;&gt;0,"",'Base de données'!$B2683),""))</f>
        <v/>
      </c>
      <c r="P2683" s="39" t="str">
        <f>IF(P$1&gt;$AE$1,"-",IFERROR(IF(DATEDIF('Base de données'!$A2683,P$1,"d")&lt;&gt;0,"",'Base de données'!$B2683),""))</f>
        <v/>
      </c>
      <c r="Q2683" s="39" t="str">
        <f>IF(Q$1&gt;$AE$1,"-",IFERROR(IF(DATEDIF('Base de données'!$A2683,Q$1,"d")&lt;&gt;0,"",'Base de données'!$B2683),""))</f>
        <v/>
      </c>
      <c r="R2683" s="39" t="str">
        <f>IF(R$1&gt;$AE$1,"-",IFERROR(IF(DATEDIF('Base de données'!$A2683,R$1,"d")&lt;&gt;0,"",'Base de données'!$B2683),""))</f>
        <v/>
      </c>
      <c r="S2683" s="39" t="str">
        <f>IF(S$1&gt;$AE$1,"-",IFERROR(IF(DATEDIF('Base de données'!$A2683,S$1,"d")&lt;&gt;0,"",'Base de données'!$B2683),""))</f>
        <v/>
      </c>
      <c r="T2683" s="39" t="str">
        <f>IF(T$1&gt;$AE$1,"-",IFERROR(IF(DATEDIF('Base de données'!$A2683,T$1,"d")&lt;&gt;0,"",'Base de données'!$B2683),""))</f>
        <v>M8KX1</v>
      </c>
      <c r="U2683" s="39" t="str">
        <f>IF(U$1&gt;$AE$1,"-",IFERROR(IF(DATEDIF('Base de données'!$A2683,U$1,"d")&lt;&gt;0,"",'Base de données'!$B2683),""))</f>
        <v/>
      </c>
      <c r="V2683" s="39" t="str">
        <f>IF(V$1&gt;$AE$1,"-",IFERROR(IF(DATEDIF('Base de données'!$A2683,V$1,"d")&lt;&gt;0,"",'Base de données'!$B2683),""))</f>
        <v/>
      </c>
      <c r="W2683" s="34"/>
      <c r="X2683" s="30" t="str">
        <f>'Base de données'!$C2683&amp;" "&amp;'Base de données'!$D2683</f>
        <v>Bailly Caroline</v>
      </c>
      <c r="Y2683" s="31">
        <f>COUNTIF('Base de données'!$B:$B,'Base de données'!$B2683)</f>
        <v>12</v>
      </c>
      <c r="AA2683" s="87" cm="1">
        <f t="array" aca="1" ref="AA2683" ca="1">INDIRECT("'Base de données'!A" &amp; ROW(Y2683))</f>
        <v>45931</v>
      </c>
      <c r="AB2683" s="51" t="str" cm="1">
        <f t="array" aca="1" ref="AB2683" ca="1">INDIRECT("'Base de données'!B" &amp; ROW(Z2683))</f>
        <v>M8KX1</v>
      </c>
    </row>
    <row r="2684" spans="1:28" x14ac:dyDescent="0.3">
      <c r="A2684" s="41" t="str">
        <f ca="1">IF(IF(AND($B2684&lt;&gt;"-",$B2684=$E2684),"Entrée et sortie","-")="Entrée et sortie",'Base de données'!$B2684,"-")</f>
        <v>-</v>
      </c>
      <c r="B2684" s="41" t="str">
        <f t="shared" ca="1" si="167"/>
        <v>-</v>
      </c>
      <c r="C2684" s="41" t="str">
        <f t="shared" ca="1" si="168"/>
        <v>-</v>
      </c>
      <c r="D2684" s="41" t="str">
        <f>IF($F2684="sortie en cours d'année",'Base de données'!$B2684,"-")</f>
        <v>-</v>
      </c>
      <c r="E2684" s="41" t="str">
        <f>IF($H2684="entrée en cours d'année",'Base de données'!$B2684,"-")</f>
        <v>-</v>
      </c>
      <c r="F2684" s="37" t="str">
        <f t="shared" si="165"/>
        <v/>
      </c>
      <c r="G2684" s="37" t="str">
        <f>IF($J2684="mouvement",_xlfn.XLOOKUP('Base de données'!$B2684,$V:$V,$V:$V,0),"")</f>
        <v/>
      </c>
      <c r="H2684" s="37" t="str">
        <f t="shared" si="166"/>
        <v/>
      </c>
      <c r="I2684" s="37" t="str">
        <f>IF($J2684="mouvement",_xlfn.XLOOKUP('Base de données'!$B2684,$K:$K,$K:$K,0),"")</f>
        <v/>
      </c>
      <c r="J2684" s="38" t="str">
        <f>IF(AND(Y2684&lt;&gt;MAX(Y:Y),COUNTIF(K2684:V2684,'Base de données'!$B2684)&gt;0),"mouvement","")</f>
        <v/>
      </c>
      <c r="K2684" s="39" t="str">
        <f>IF(K$1&gt;$AE$1,"-",IFERROR(IF(DATEDIF('Base de données'!$A2684,K$1,"d")&lt;&gt;0,"",'Base de données'!$B2684),""))</f>
        <v/>
      </c>
      <c r="L2684" s="39" t="str">
        <f>IF(L$1&gt;$AE$1,"-",IFERROR(IF(DATEDIF('Base de données'!$A2684,L$1,"d")&lt;&gt;0,"",'Base de données'!$B2684),""))</f>
        <v/>
      </c>
      <c r="M2684" s="39" t="str">
        <f>IF(M$1&gt;$AE$1,"-",IFERROR(IF(DATEDIF('Base de données'!$A2684,M$1,"d")&lt;&gt;0,"",'Base de données'!$B2684),""))</f>
        <v/>
      </c>
      <c r="N2684" s="39" t="str">
        <f>IF(N$1&gt;$AE$1,"-",IFERROR(IF(DATEDIF('Base de données'!$A2684,N$1,"d")&lt;&gt;0,"",'Base de données'!$B2684),""))</f>
        <v/>
      </c>
      <c r="O2684" s="39" t="str">
        <f>IF(O$1&gt;$AE$1,"-",IFERROR(IF(DATEDIF('Base de données'!$A2684,O$1,"d")&lt;&gt;0,"",'Base de données'!$B2684),""))</f>
        <v/>
      </c>
      <c r="P2684" s="39" t="str">
        <f>IF(P$1&gt;$AE$1,"-",IFERROR(IF(DATEDIF('Base de données'!$A2684,P$1,"d")&lt;&gt;0,"",'Base de données'!$B2684),""))</f>
        <v/>
      </c>
      <c r="Q2684" s="39" t="str">
        <f>IF(Q$1&gt;$AE$1,"-",IFERROR(IF(DATEDIF('Base de données'!$A2684,Q$1,"d")&lt;&gt;0,"",'Base de données'!$B2684),""))</f>
        <v/>
      </c>
      <c r="R2684" s="39" t="str">
        <f>IF(R$1&gt;$AE$1,"-",IFERROR(IF(DATEDIF('Base de données'!$A2684,R$1,"d")&lt;&gt;0,"",'Base de données'!$B2684),""))</f>
        <v/>
      </c>
      <c r="S2684" s="39" t="str">
        <f>IF(S$1&gt;$AE$1,"-",IFERROR(IF(DATEDIF('Base de données'!$A2684,S$1,"d")&lt;&gt;0,"",'Base de données'!$B2684),""))</f>
        <v/>
      </c>
      <c r="T2684" s="39" t="str">
        <f>IF(T$1&gt;$AE$1,"-",IFERROR(IF(DATEDIF('Base de données'!$A2684,T$1,"d")&lt;&gt;0,"",'Base de données'!$B2684),""))</f>
        <v>CJQ0F</v>
      </c>
      <c r="U2684" s="39" t="str">
        <f>IF(U$1&gt;$AE$1,"-",IFERROR(IF(DATEDIF('Base de données'!$A2684,U$1,"d")&lt;&gt;0,"",'Base de données'!$B2684),""))</f>
        <v/>
      </c>
      <c r="V2684" s="39" t="str">
        <f>IF(V$1&gt;$AE$1,"-",IFERROR(IF(DATEDIF('Base de données'!$A2684,V$1,"d")&lt;&gt;0,"",'Base de données'!$B2684),""))</f>
        <v/>
      </c>
      <c r="W2684" s="34"/>
      <c r="X2684" s="30" t="str">
        <f>'Base de données'!$C2684&amp;" "&amp;'Base de données'!$D2684</f>
        <v>Joly Brigitte</v>
      </c>
      <c r="Y2684" s="31">
        <f>COUNTIF('Base de données'!$B:$B,'Base de données'!$B2684)</f>
        <v>12</v>
      </c>
      <c r="AA2684" s="87" cm="1">
        <f t="array" aca="1" ref="AA2684" ca="1">INDIRECT("'Base de données'!A" &amp; ROW(Y2684))</f>
        <v>45931</v>
      </c>
      <c r="AB2684" s="51" t="str" cm="1">
        <f t="array" aca="1" ref="AB2684" ca="1">INDIRECT("'Base de données'!B" &amp; ROW(Z2684))</f>
        <v>CJQ0F</v>
      </c>
    </row>
    <row r="2685" spans="1:28" x14ac:dyDescent="0.3">
      <c r="A2685" s="41" t="str">
        <f ca="1">IF(IF(AND($B2685&lt;&gt;"-",$B2685=$E2685),"Entrée et sortie","-")="Entrée et sortie",'Base de données'!$B2685,"-")</f>
        <v>-</v>
      </c>
      <c r="B2685" s="41" t="str">
        <f t="shared" ca="1" si="167"/>
        <v>-</v>
      </c>
      <c r="C2685" s="41" t="str">
        <f t="shared" ca="1" si="168"/>
        <v>-</v>
      </c>
      <c r="D2685" s="41" t="str">
        <f>IF($F2685="sortie en cours d'année",'Base de données'!$B2685,"-")</f>
        <v>-</v>
      </c>
      <c r="E2685" s="41" t="str">
        <f>IF($H2685="entrée en cours d'année",'Base de données'!$B2685,"-")</f>
        <v>-</v>
      </c>
      <c r="F2685" s="37" t="str">
        <f t="shared" si="165"/>
        <v/>
      </c>
      <c r="G2685" s="37" t="str">
        <f>IF($J2685="mouvement",_xlfn.XLOOKUP('Base de données'!$B2685,$V:$V,$V:$V,0),"")</f>
        <v/>
      </c>
      <c r="H2685" s="37" t="str">
        <f t="shared" si="166"/>
        <v/>
      </c>
      <c r="I2685" s="37" t="str">
        <f>IF($J2685="mouvement",_xlfn.XLOOKUP('Base de données'!$B2685,$K:$K,$K:$K,0),"")</f>
        <v/>
      </c>
      <c r="J2685" s="38" t="str">
        <f>IF(AND(Y2685&lt;&gt;MAX(Y:Y),COUNTIF(K2685:V2685,'Base de données'!$B2685)&gt;0),"mouvement","")</f>
        <v/>
      </c>
      <c r="K2685" s="39" t="str">
        <f>IF(K$1&gt;$AE$1,"-",IFERROR(IF(DATEDIF('Base de données'!$A2685,K$1,"d")&lt;&gt;0,"",'Base de données'!$B2685),""))</f>
        <v/>
      </c>
      <c r="L2685" s="39" t="str">
        <f>IF(L$1&gt;$AE$1,"-",IFERROR(IF(DATEDIF('Base de données'!$A2685,L$1,"d")&lt;&gt;0,"",'Base de données'!$B2685),""))</f>
        <v/>
      </c>
      <c r="M2685" s="39" t="str">
        <f>IF(M$1&gt;$AE$1,"-",IFERROR(IF(DATEDIF('Base de données'!$A2685,M$1,"d")&lt;&gt;0,"",'Base de données'!$B2685),""))</f>
        <v/>
      </c>
      <c r="N2685" s="39" t="str">
        <f>IF(N$1&gt;$AE$1,"-",IFERROR(IF(DATEDIF('Base de données'!$A2685,N$1,"d")&lt;&gt;0,"",'Base de données'!$B2685),""))</f>
        <v/>
      </c>
      <c r="O2685" s="39" t="str">
        <f>IF(O$1&gt;$AE$1,"-",IFERROR(IF(DATEDIF('Base de données'!$A2685,O$1,"d")&lt;&gt;0,"",'Base de données'!$B2685),""))</f>
        <v/>
      </c>
      <c r="P2685" s="39" t="str">
        <f>IF(P$1&gt;$AE$1,"-",IFERROR(IF(DATEDIF('Base de données'!$A2685,P$1,"d")&lt;&gt;0,"",'Base de données'!$B2685),""))</f>
        <v/>
      </c>
      <c r="Q2685" s="39" t="str">
        <f>IF(Q$1&gt;$AE$1,"-",IFERROR(IF(DATEDIF('Base de données'!$A2685,Q$1,"d")&lt;&gt;0,"",'Base de données'!$B2685),""))</f>
        <v/>
      </c>
      <c r="R2685" s="39" t="str">
        <f>IF(R$1&gt;$AE$1,"-",IFERROR(IF(DATEDIF('Base de données'!$A2685,R$1,"d")&lt;&gt;0,"",'Base de données'!$B2685),""))</f>
        <v/>
      </c>
      <c r="S2685" s="39" t="str">
        <f>IF(S$1&gt;$AE$1,"-",IFERROR(IF(DATEDIF('Base de données'!$A2685,S$1,"d")&lt;&gt;0,"",'Base de données'!$B2685),""))</f>
        <v/>
      </c>
      <c r="T2685" s="39" t="str">
        <f>IF(T$1&gt;$AE$1,"-",IFERROR(IF(DATEDIF('Base de données'!$A2685,T$1,"d")&lt;&gt;0,"",'Base de données'!$B2685),""))</f>
        <v>TL8LX</v>
      </c>
      <c r="U2685" s="39" t="str">
        <f>IF(U$1&gt;$AE$1,"-",IFERROR(IF(DATEDIF('Base de données'!$A2685,U$1,"d")&lt;&gt;0,"",'Base de données'!$B2685),""))</f>
        <v/>
      </c>
      <c r="V2685" s="39" t="str">
        <f>IF(V$1&gt;$AE$1,"-",IFERROR(IF(DATEDIF('Base de données'!$A2685,V$1,"d")&lt;&gt;0,"",'Base de données'!$B2685),""))</f>
        <v/>
      </c>
      <c r="W2685" s="34"/>
      <c r="X2685" s="30" t="str">
        <f>'Base de données'!$C2685&amp;" "&amp;'Base de données'!$D2685</f>
        <v>Jacques Michel</v>
      </c>
      <c r="Y2685" s="31">
        <f>COUNTIF('Base de données'!$B:$B,'Base de données'!$B2685)</f>
        <v>12</v>
      </c>
      <c r="AA2685" s="87" cm="1">
        <f t="array" aca="1" ref="AA2685" ca="1">INDIRECT("'Base de données'!A" &amp; ROW(Y2685))</f>
        <v>45931</v>
      </c>
      <c r="AB2685" s="51" t="str" cm="1">
        <f t="array" aca="1" ref="AB2685" ca="1">INDIRECT("'Base de données'!B" &amp; ROW(Z2685))</f>
        <v>TL8LX</v>
      </c>
    </row>
    <row r="2686" spans="1:28" x14ac:dyDescent="0.3">
      <c r="A2686" s="41" t="str">
        <f ca="1">IF(IF(AND($B2686&lt;&gt;"-",$B2686=$E2686),"Entrée et sortie","-")="Entrée et sortie",'Base de données'!$B2686,"-")</f>
        <v>-</v>
      </c>
      <c r="B2686" s="41" t="str">
        <f t="shared" ca="1" si="167"/>
        <v>-</v>
      </c>
      <c r="C2686" s="41" t="str">
        <f t="shared" ca="1" si="168"/>
        <v>-</v>
      </c>
      <c r="D2686" s="41" t="str">
        <f>IF($F2686="sortie en cours d'année",'Base de données'!$B2686,"-")</f>
        <v>-</v>
      </c>
      <c r="E2686" s="41" t="str">
        <f>IF($H2686="entrée en cours d'année",'Base de données'!$B2686,"-")</f>
        <v>-</v>
      </c>
      <c r="F2686" s="37" t="str">
        <f t="shared" si="165"/>
        <v/>
      </c>
      <c r="G2686" s="37" t="str">
        <f>IF($J2686="mouvement",_xlfn.XLOOKUP('Base de données'!$B2686,$V:$V,$V:$V,0),"")</f>
        <v/>
      </c>
      <c r="H2686" s="37" t="str">
        <f t="shared" si="166"/>
        <v/>
      </c>
      <c r="I2686" s="37" t="str">
        <f>IF($J2686="mouvement",_xlfn.XLOOKUP('Base de données'!$B2686,$K:$K,$K:$K,0),"")</f>
        <v/>
      </c>
      <c r="J2686" s="38" t="str">
        <f>IF(AND(Y2686&lt;&gt;MAX(Y:Y),COUNTIF(K2686:V2686,'Base de données'!$B2686)&gt;0),"mouvement","")</f>
        <v/>
      </c>
      <c r="K2686" s="39" t="str">
        <f>IF(K$1&gt;$AE$1,"-",IFERROR(IF(DATEDIF('Base de données'!$A2686,K$1,"d")&lt;&gt;0,"",'Base de données'!$B2686),""))</f>
        <v/>
      </c>
      <c r="L2686" s="39" t="str">
        <f>IF(L$1&gt;$AE$1,"-",IFERROR(IF(DATEDIF('Base de données'!$A2686,L$1,"d")&lt;&gt;0,"",'Base de données'!$B2686),""))</f>
        <v/>
      </c>
      <c r="M2686" s="39" t="str">
        <f>IF(M$1&gt;$AE$1,"-",IFERROR(IF(DATEDIF('Base de données'!$A2686,M$1,"d")&lt;&gt;0,"",'Base de données'!$B2686),""))</f>
        <v/>
      </c>
      <c r="N2686" s="39" t="str">
        <f>IF(N$1&gt;$AE$1,"-",IFERROR(IF(DATEDIF('Base de données'!$A2686,N$1,"d")&lt;&gt;0,"",'Base de données'!$B2686),""))</f>
        <v/>
      </c>
      <c r="O2686" s="39" t="str">
        <f>IF(O$1&gt;$AE$1,"-",IFERROR(IF(DATEDIF('Base de données'!$A2686,O$1,"d")&lt;&gt;0,"",'Base de données'!$B2686),""))</f>
        <v/>
      </c>
      <c r="P2686" s="39" t="str">
        <f>IF(P$1&gt;$AE$1,"-",IFERROR(IF(DATEDIF('Base de données'!$A2686,P$1,"d")&lt;&gt;0,"",'Base de données'!$B2686),""))</f>
        <v/>
      </c>
      <c r="Q2686" s="39" t="str">
        <f>IF(Q$1&gt;$AE$1,"-",IFERROR(IF(DATEDIF('Base de données'!$A2686,Q$1,"d")&lt;&gt;0,"",'Base de données'!$B2686),""))</f>
        <v/>
      </c>
      <c r="R2686" s="39" t="str">
        <f>IF(R$1&gt;$AE$1,"-",IFERROR(IF(DATEDIF('Base de données'!$A2686,R$1,"d")&lt;&gt;0,"",'Base de données'!$B2686),""))</f>
        <v/>
      </c>
      <c r="S2686" s="39" t="str">
        <f>IF(S$1&gt;$AE$1,"-",IFERROR(IF(DATEDIF('Base de données'!$A2686,S$1,"d")&lt;&gt;0,"",'Base de données'!$B2686),""))</f>
        <v/>
      </c>
      <c r="T2686" s="39" t="str">
        <f>IF(T$1&gt;$AE$1,"-",IFERROR(IF(DATEDIF('Base de données'!$A2686,T$1,"d")&lt;&gt;0,"",'Base de données'!$B2686),""))</f>
        <v>EZDDO</v>
      </c>
      <c r="U2686" s="39" t="str">
        <f>IF(U$1&gt;$AE$1,"-",IFERROR(IF(DATEDIF('Base de données'!$A2686,U$1,"d")&lt;&gt;0,"",'Base de données'!$B2686),""))</f>
        <v/>
      </c>
      <c r="V2686" s="39" t="str">
        <f>IF(V$1&gt;$AE$1,"-",IFERROR(IF(DATEDIF('Base de données'!$A2686,V$1,"d")&lt;&gt;0,"",'Base de données'!$B2686),""))</f>
        <v/>
      </c>
      <c r="W2686" s="34"/>
      <c r="X2686" s="30" t="str">
        <f>'Base de données'!$C2686&amp;" "&amp;'Base de données'!$D2686</f>
        <v>Breton Suzanne</v>
      </c>
      <c r="Y2686" s="31">
        <f>COUNTIF('Base de données'!$B:$B,'Base de données'!$B2686)</f>
        <v>12</v>
      </c>
      <c r="AA2686" s="87" cm="1">
        <f t="array" aca="1" ref="AA2686" ca="1">INDIRECT("'Base de données'!A" &amp; ROW(Y2686))</f>
        <v>45931</v>
      </c>
      <c r="AB2686" s="51" t="str" cm="1">
        <f t="array" aca="1" ref="AB2686" ca="1">INDIRECT("'Base de données'!B" &amp; ROW(Z2686))</f>
        <v>EZDDO</v>
      </c>
    </row>
    <row r="2687" spans="1:28" x14ac:dyDescent="0.3">
      <c r="A2687" s="41" t="str">
        <f ca="1">IF(IF(AND($B2687&lt;&gt;"-",$B2687=$E2687),"Entrée et sortie","-")="Entrée et sortie",'Base de données'!$B2687,"-")</f>
        <v>-</v>
      </c>
      <c r="B2687" s="41" t="str">
        <f t="shared" ca="1" si="167"/>
        <v>-</v>
      </c>
      <c r="C2687" s="41" t="str">
        <f t="shared" ca="1" si="168"/>
        <v>-</v>
      </c>
      <c r="D2687" s="41" t="str">
        <f>IF($F2687="sortie en cours d'année",'Base de données'!$B2687,"-")</f>
        <v>-</v>
      </c>
      <c r="E2687" s="41" t="str">
        <f>IF($H2687="entrée en cours d'année",'Base de données'!$B2687,"-")</f>
        <v>-</v>
      </c>
      <c r="F2687" s="37" t="str">
        <f t="shared" si="165"/>
        <v/>
      </c>
      <c r="G2687" s="37" t="str">
        <f>IF($J2687="mouvement",_xlfn.XLOOKUP('Base de données'!$B2687,$V:$V,$V:$V,0),"")</f>
        <v/>
      </c>
      <c r="H2687" s="37" t="str">
        <f t="shared" si="166"/>
        <v/>
      </c>
      <c r="I2687" s="37" t="str">
        <f>IF($J2687="mouvement",_xlfn.XLOOKUP('Base de données'!$B2687,$K:$K,$K:$K,0),"")</f>
        <v/>
      </c>
      <c r="J2687" s="38" t="str">
        <f>IF(AND(Y2687&lt;&gt;MAX(Y:Y),COUNTIF(K2687:V2687,'Base de données'!$B2687)&gt;0),"mouvement","")</f>
        <v/>
      </c>
      <c r="K2687" s="39" t="str">
        <f>IF(K$1&gt;$AE$1,"-",IFERROR(IF(DATEDIF('Base de données'!$A2687,K$1,"d")&lt;&gt;0,"",'Base de données'!$B2687),""))</f>
        <v/>
      </c>
      <c r="L2687" s="39" t="str">
        <f>IF(L$1&gt;$AE$1,"-",IFERROR(IF(DATEDIF('Base de données'!$A2687,L$1,"d")&lt;&gt;0,"",'Base de données'!$B2687),""))</f>
        <v/>
      </c>
      <c r="M2687" s="39" t="str">
        <f>IF(M$1&gt;$AE$1,"-",IFERROR(IF(DATEDIF('Base de données'!$A2687,M$1,"d")&lt;&gt;0,"",'Base de données'!$B2687),""))</f>
        <v/>
      </c>
      <c r="N2687" s="39" t="str">
        <f>IF(N$1&gt;$AE$1,"-",IFERROR(IF(DATEDIF('Base de données'!$A2687,N$1,"d")&lt;&gt;0,"",'Base de données'!$B2687),""))</f>
        <v/>
      </c>
      <c r="O2687" s="39" t="str">
        <f>IF(O$1&gt;$AE$1,"-",IFERROR(IF(DATEDIF('Base de données'!$A2687,O$1,"d")&lt;&gt;0,"",'Base de données'!$B2687),""))</f>
        <v/>
      </c>
      <c r="P2687" s="39" t="str">
        <f>IF(P$1&gt;$AE$1,"-",IFERROR(IF(DATEDIF('Base de données'!$A2687,P$1,"d")&lt;&gt;0,"",'Base de données'!$B2687),""))</f>
        <v/>
      </c>
      <c r="Q2687" s="39" t="str">
        <f>IF(Q$1&gt;$AE$1,"-",IFERROR(IF(DATEDIF('Base de données'!$A2687,Q$1,"d")&lt;&gt;0,"",'Base de données'!$B2687),""))</f>
        <v/>
      </c>
      <c r="R2687" s="39" t="str">
        <f>IF(R$1&gt;$AE$1,"-",IFERROR(IF(DATEDIF('Base de données'!$A2687,R$1,"d")&lt;&gt;0,"",'Base de données'!$B2687),""))</f>
        <v/>
      </c>
      <c r="S2687" s="39" t="str">
        <f>IF(S$1&gt;$AE$1,"-",IFERROR(IF(DATEDIF('Base de données'!$A2687,S$1,"d")&lt;&gt;0,"",'Base de données'!$B2687),""))</f>
        <v/>
      </c>
      <c r="T2687" s="39" t="str">
        <f>IF(T$1&gt;$AE$1,"-",IFERROR(IF(DATEDIF('Base de données'!$A2687,T$1,"d")&lt;&gt;0,"",'Base de données'!$B2687),""))</f>
        <v>MODSU</v>
      </c>
      <c r="U2687" s="39" t="str">
        <f>IF(U$1&gt;$AE$1,"-",IFERROR(IF(DATEDIF('Base de données'!$A2687,U$1,"d")&lt;&gt;0,"",'Base de données'!$B2687),""))</f>
        <v/>
      </c>
      <c r="V2687" s="39" t="str">
        <f>IF(V$1&gt;$AE$1,"-",IFERROR(IF(DATEDIF('Base de données'!$A2687,V$1,"d")&lt;&gt;0,"",'Base de données'!$B2687),""))</f>
        <v/>
      </c>
      <c r="W2687" s="34"/>
      <c r="X2687" s="30" t="str">
        <f>'Base de données'!$C2687&amp;" "&amp;'Base de données'!$D2687</f>
        <v>Vallet François</v>
      </c>
      <c r="Y2687" s="31">
        <f>COUNTIF('Base de données'!$B:$B,'Base de données'!$B2687)</f>
        <v>12</v>
      </c>
      <c r="AA2687" s="87" cm="1">
        <f t="array" aca="1" ref="AA2687" ca="1">INDIRECT("'Base de données'!A" &amp; ROW(Y2687))</f>
        <v>45931</v>
      </c>
      <c r="AB2687" s="51" t="str" cm="1">
        <f t="array" aca="1" ref="AB2687" ca="1">INDIRECT("'Base de données'!B" &amp; ROW(Z2687))</f>
        <v>MODSU</v>
      </c>
    </row>
    <row r="2688" spans="1:28" x14ac:dyDescent="0.3">
      <c r="A2688" s="41" t="str">
        <f ca="1">IF(IF(AND($B2688&lt;&gt;"-",$B2688=$E2688),"Entrée et sortie","-")="Entrée et sortie",'Base de données'!$B2688,"-")</f>
        <v>-</v>
      </c>
      <c r="B2688" s="41" t="str">
        <f t="shared" ca="1" si="167"/>
        <v>-</v>
      </c>
      <c r="C2688" s="41" t="str">
        <f t="shared" ca="1" si="168"/>
        <v>-</v>
      </c>
      <c r="D2688" s="41" t="str">
        <f>IF($F2688="sortie en cours d'année",'Base de données'!$B2688,"-")</f>
        <v>-</v>
      </c>
      <c r="E2688" s="41" t="str">
        <f>IF($H2688="entrée en cours d'année",'Base de données'!$B2688,"-")</f>
        <v>-</v>
      </c>
      <c r="F2688" s="37" t="str">
        <f t="shared" si="165"/>
        <v/>
      </c>
      <c r="G2688" s="37" t="str">
        <f>IF($J2688="mouvement",_xlfn.XLOOKUP('Base de données'!$B2688,$V:$V,$V:$V,0),"")</f>
        <v/>
      </c>
      <c r="H2688" s="37" t="str">
        <f t="shared" si="166"/>
        <v/>
      </c>
      <c r="I2688" s="37" t="str">
        <f>IF($J2688="mouvement",_xlfn.XLOOKUP('Base de données'!$B2688,$K:$K,$K:$K,0),"")</f>
        <v/>
      </c>
      <c r="J2688" s="38" t="str">
        <f>IF(AND(Y2688&lt;&gt;MAX(Y:Y),COUNTIF(K2688:V2688,'Base de données'!$B2688)&gt;0),"mouvement","")</f>
        <v/>
      </c>
      <c r="K2688" s="39" t="str">
        <f>IF(K$1&gt;$AE$1,"-",IFERROR(IF(DATEDIF('Base de données'!$A2688,K$1,"d")&lt;&gt;0,"",'Base de données'!$B2688),""))</f>
        <v/>
      </c>
      <c r="L2688" s="39" t="str">
        <f>IF(L$1&gt;$AE$1,"-",IFERROR(IF(DATEDIF('Base de données'!$A2688,L$1,"d")&lt;&gt;0,"",'Base de données'!$B2688),""))</f>
        <v/>
      </c>
      <c r="M2688" s="39" t="str">
        <f>IF(M$1&gt;$AE$1,"-",IFERROR(IF(DATEDIF('Base de données'!$A2688,M$1,"d")&lt;&gt;0,"",'Base de données'!$B2688),""))</f>
        <v/>
      </c>
      <c r="N2688" s="39" t="str">
        <f>IF(N$1&gt;$AE$1,"-",IFERROR(IF(DATEDIF('Base de données'!$A2688,N$1,"d")&lt;&gt;0,"",'Base de données'!$B2688),""))</f>
        <v/>
      </c>
      <c r="O2688" s="39" t="str">
        <f>IF(O$1&gt;$AE$1,"-",IFERROR(IF(DATEDIF('Base de données'!$A2688,O$1,"d")&lt;&gt;0,"",'Base de données'!$B2688),""))</f>
        <v/>
      </c>
      <c r="P2688" s="39" t="str">
        <f>IF(P$1&gt;$AE$1,"-",IFERROR(IF(DATEDIF('Base de données'!$A2688,P$1,"d")&lt;&gt;0,"",'Base de données'!$B2688),""))</f>
        <v/>
      </c>
      <c r="Q2688" s="39" t="str">
        <f>IF(Q$1&gt;$AE$1,"-",IFERROR(IF(DATEDIF('Base de données'!$A2688,Q$1,"d")&lt;&gt;0,"",'Base de données'!$B2688),""))</f>
        <v/>
      </c>
      <c r="R2688" s="39" t="str">
        <f>IF(R$1&gt;$AE$1,"-",IFERROR(IF(DATEDIF('Base de données'!$A2688,R$1,"d")&lt;&gt;0,"",'Base de données'!$B2688),""))</f>
        <v/>
      </c>
      <c r="S2688" s="39" t="str">
        <f>IF(S$1&gt;$AE$1,"-",IFERROR(IF(DATEDIF('Base de données'!$A2688,S$1,"d")&lt;&gt;0,"",'Base de données'!$B2688),""))</f>
        <v/>
      </c>
      <c r="T2688" s="39" t="str">
        <f>IF(T$1&gt;$AE$1,"-",IFERROR(IF(DATEDIF('Base de données'!$A2688,T$1,"d")&lt;&gt;0,"",'Base de données'!$B2688),""))</f>
        <v>C6KLK</v>
      </c>
      <c r="U2688" s="39" t="str">
        <f>IF(U$1&gt;$AE$1,"-",IFERROR(IF(DATEDIF('Base de données'!$A2688,U$1,"d")&lt;&gt;0,"",'Base de données'!$B2688),""))</f>
        <v/>
      </c>
      <c r="V2688" s="39" t="str">
        <f>IF(V$1&gt;$AE$1,"-",IFERROR(IF(DATEDIF('Base de données'!$A2688,V$1,"d")&lt;&gt;0,"",'Base de données'!$B2688),""))</f>
        <v/>
      </c>
      <c r="W2688" s="34"/>
      <c r="X2688" s="30" t="str">
        <f>'Base de données'!$C2688&amp;" "&amp;'Base de données'!$D2688</f>
        <v>Godard Agathe</v>
      </c>
      <c r="Y2688" s="31">
        <f>COUNTIF('Base de données'!$B:$B,'Base de données'!$B2688)</f>
        <v>12</v>
      </c>
      <c r="AA2688" s="87" cm="1">
        <f t="array" aca="1" ref="AA2688" ca="1">INDIRECT("'Base de données'!A" &amp; ROW(Y2688))</f>
        <v>45931</v>
      </c>
      <c r="AB2688" s="51" t="str" cm="1">
        <f t="array" aca="1" ref="AB2688" ca="1">INDIRECT("'Base de données'!B" &amp; ROW(Z2688))</f>
        <v>C6KLK</v>
      </c>
    </row>
    <row r="2689" spans="1:28" x14ac:dyDescent="0.3">
      <c r="A2689" s="41" t="str">
        <f ca="1">IF(IF(AND($B2689&lt;&gt;"-",$B2689=$E2689),"Entrée et sortie","-")="Entrée et sortie",'Base de données'!$B2689,"-")</f>
        <v>-</v>
      </c>
      <c r="B2689" s="41" t="str">
        <f t="shared" ca="1" si="167"/>
        <v>-</v>
      </c>
      <c r="C2689" s="41" t="str">
        <f t="shared" ca="1" si="168"/>
        <v>-</v>
      </c>
      <c r="D2689" s="41" t="str">
        <f>IF($F2689="sortie en cours d'année",'Base de données'!$B2689,"-")</f>
        <v>-</v>
      </c>
      <c r="E2689" s="41" t="str">
        <f>IF($H2689="entrée en cours d'année",'Base de données'!$B2689,"-")</f>
        <v>-</v>
      </c>
      <c r="F2689" s="37" t="str">
        <f t="shared" si="165"/>
        <v/>
      </c>
      <c r="G2689" s="37" t="str">
        <f>IF($J2689="mouvement",_xlfn.XLOOKUP('Base de données'!$B2689,$V:$V,$V:$V,0),"")</f>
        <v/>
      </c>
      <c r="H2689" s="37" t="str">
        <f t="shared" si="166"/>
        <v/>
      </c>
      <c r="I2689" s="37" t="str">
        <f>IF($J2689="mouvement",_xlfn.XLOOKUP('Base de données'!$B2689,$K:$K,$K:$K,0),"")</f>
        <v/>
      </c>
      <c r="J2689" s="38" t="str">
        <f>IF(AND(Y2689&lt;&gt;MAX(Y:Y),COUNTIF(K2689:V2689,'Base de données'!$B2689)&gt;0),"mouvement","")</f>
        <v/>
      </c>
      <c r="K2689" s="39" t="str">
        <f>IF(K$1&gt;$AE$1,"-",IFERROR(IF(DATEDIF('Base de données'!$A2689,K$1,"d")&lt;&gt;0,"",'Base de données'!$B2689),""))</f>
        <v/>
      </c>
      <c r="L2689" s="39" t="str">
        <f>IF(L$1&gt;$AE$1,"-",IFERROR(IF(DATEDIF('Base de données'!$A2689,L$1,"d")&lt;&gt;0,"",'Base de données'!$B2689),""))</f>
        <v/>
      </c>
      <c r="M2689" s="39" t="str">
        <f>IF(M$1&gt;$AE$1,"-",IFERROR(IF(DATEDIF('Base de données'!$A2689,M$1,"d")&lt;&gt;0,"",'Base de données'!$B2689),""))</f>
        <v/>
      </c>
      <c r="N2689" s="39" t="str">
        <f>IF(N$1&gt;$AE$1,"-",IFERROR(IF(DATEDIF('Base de données'!$A2689,N$1,"d")&lt;&gt;0,"",'Base de données'!$B2689),""))</f>
        <v/>
      </c>
      <c r="O2689" s="39" t="str">
        <f>IF(O$1&gt;$AE$1,"-",IFERROR(IF(DATEDIF('Base de données'!$A2689,O$1,"d")&lt;&gt;0,"",'Base de données'!$B2689),""))</f>
        <v/>
      </c>
      <c r="P2689" s="39" t="str">
        <f>IF(P$1&gt;$AE$1,"-",IFERROR(IF(DATEDIF('Base de données'!$A2689,P$1,"d")&lt;&gt;0,"",'Base de données'!$B2689),""))</f>
        <v/>
      </c>
      <c r="Q2689" s="39" t="str">
        <f>IF(Q$1&gt;$AE$1,"-",IFERROR(IF(DATEDIF('Base de données'!$A2689,Q$1,"d")&lt;&gt;0,"",'Base de données'!$B2689),""))</f>
        <v/>
      </c>
      <c r="R2689" s="39" t="str">
        <f>IF(R$1&gt;$AE$1,"-",IFERROR(IF(DATEDIF('Base de données'!$A2689,R$1,"d")&lt;&gt;0,"",'Base de données'!$B2689),""))</f>
        <v/>
      </c>
      <c r="S2689" s="39" t="str">
        <f>IF(S$1&gt;$AE$1,"-",IFERROR(IF(DATEDIF('Base de données'!$A2689,S$1,"d")&lt;&gt;0,"",'Base de données'!$B2689),""))</f>
        <v/>
      </c>
      <c r="T2689" s="39" t="str">
        <f>IF(T$1&gt;$AE$1,"-",IFERROR(IF(DATEDIF('Base de données'!$A2689,T$1,"d")&lt;&gt;0,"",'Base de données'!$B2689),""))</f>
        <v>AASTU</v>
      </c>
      <c r="U2689" s="39" t="str">
        <f>IF(U$1&gt;$AE$1,"-",IFERROR(IF(DATEDIF('Base de données'!$A2689,U$1,"d")&lt;&gt;0,"",'Base de données'!$B2689),""))</f>
        <v/>
      </c>
      <c r="V2689" s="39" t="str">
        <f>IF(V$1&gt;$AE$1,"-",IFERROR(IF(DATEDIF('Base de données'!$A2689,V$1,"d")&lt;&gt;0,"",'Base de données'!$B2689),""))</f>
        <v/>
      </c>
      <c r="W2689" s="34"/>
      <c r="X2689" s="30" t="str">
        <f>'Base de données'!$C2689&amp;" "&amp;'Base de données'!$D2689</f>
        <v>Wagner Gabrielle</v>
      </c>
      <c r="Y2689" s="31">
        <f>COUNTIF('Base de données'!$B:$B,'Base de données'!$B2689)</f>
        <v>12</v>
      </c>
      <c r="AA2689" s="87" cm="1">
        <f t="array" aca="1" ref="AA2689" ca="1">INDIRECT("'Base de données'!A" &amp; ROW(Y2689))</f>
        <v>45931</v>
      </c>
      <c r="AB2689" s="51" t="str" cm="1">
        <f t="array" aca="1" ref="AB2689" ca="1">INDIRECT("'Base de données'!B" &amp; ROW(Z2689))</f>
        <v>AASTU</v>
      </c>
    </row>
    <row r="2690" spans="1:28" x14ac:dyDescent="0.3">
      <c r="A2690" s="41" t="str">
        <f ca="1">IF(IF(AND($B2690&lt;&gt;"-",$B2690=$E2690),"Entrée et sortie","-")="Entrée et sortie",'Base de données'!$B2690,"-")</f>
        <v>-</v>
      </c>
      <c r="B2690" s="41" t="str">
        <f t="shared" ca="1" si="167"/>
        <v>-</v>
      </c>
      <c r="C2690" s="41" t="str">
        <f t="shared" ca="1" si="168"/>
        <v>-</v>
      </c>
      <c r="D2690" s="41" t="str">
        <f>IF($F2690="sortie en cours d'année",'Base de données'!$B2690,"-")</f>
        <v>-</v>
      </c>
      <c r="E2690" s="41" t="str">
        <f>IF($H2690="entrée en cours d'année",'Base de données'!$B2690,"-")</f>
        <v>-</v>
      </c>
      <c r="F2690" s="37" t="str">
        <f t="shared" ref="F2690:F2753" si="169">IF(AND(G2690=0,J2690="mouvement"),"sortie en cours d'année","")</f>
        <v/>
      </c>
      <c r="G2690" s="37" t="str">
        <f>IF($J2690="mouvement",_xlfn.XLOOKUP('Base de données'!$B2690,$V:$V,$V:$V,0),"")</f>
        <v/>
      </c>
      <c r="H2690" s="37" t="str">
        <f t="shared" ref="H2690:H2753" si="170">IF(AND(I2690=0,J2690="mouvement"),"entrée en cours d'année","")</f>
        <v/>
      </c>
      <c r="I2690" s="37" t="str">
        <f>IF($J2690="mouvement",_xlfn.XLOOKUP('Base de données'!$B2690,$K:$K,$K:$K,0),"")</f>
        <v/>
      </c>
      <c r="J2690" s="38" t="str">
        <f>IF(AND(Y2690&lt;&gt;MAX(Y:Y),COUNTIF(K2690:V2690,'Base de données'!$B2690)&gt;0),"mouvement","")</f>
        <v/>
      </c>
      <c r="K2690" s="39" t="str">
        <f>IF(K$1&gt;$AE$1,"-",IFERROR(IF(DATEDIF('Base de données'!$A2690,K$1,"d")&lt;&gt;0,"",'Base de données'!$B2690),""))</f>
        <v/>
      </c>
      <c r="L2690" s="39" t="str">
        <f>IF(L$1&gt;$AE$1,"-",IFERROR(IF(DATEDIF('Base de données'!$A2690,L$1,"d")&lt;&gt;0,"",'Base de données'!$B2690),""))</f>
        <v/>
      </c>
      <c r="M2690" s="39" t="str">
        <f>IF(M$1&gt;$AE$1,"-",IFERROR(IF(DATEDIF('Base de données'!$A2690,M$1,"d")&lt;&gt;0,"",'Base de données'!$B2690),""))</f>
        <v/>
      </c>
      <c r="N2690" s="39" t="str">
        <f>IF(N$1&gt;$AE$1,"-",IFERROR(IF(DATEDIF('Base de données'!$A2690,N$1,"d")&lt;&gt;0,"",'Base de données'!$B2690),""))</f>
        <v/>
      </c>
      <c r="O2690" s="39" t="str">
        <f>IF(O$1&gt;$AE$1,"-",IFERROR(IF(DATEDIF('Base de données'!$A2690,O$1,"d")&lt;&gt;0,"",'Base de données'!$B2690),""))</f>
        <v/>
      </c>
      <c r="P2690" s="39" t="str">
        <f>IF(P$1&gt;$AE$1,"-",IFERROR(IF(DATEDIF('Base de données'!$A2690,P$1,"d")&lt;&gt;0,"",'Base de données'!$B2690),""))</f>
        <v/>
      </c>
      <c r="Q2690" s="39" t="str">
        <f>IF(Q$1&gt;$AE$1,"-",IFERROR(IF(DATEDIF('Base de données'!$A2690,Q$1,"d")&lt;&gt;0,"",'Base de données'!$B2690),""))</f>
        <v/>
      </c>
      <c r="R2690" s="39" t="str">
        <f>IF(R$1&gt;$AE$1,"-",IFERROR(IF(DATEDIF('Base de données'!$A2690,R$1,"d")&lt;&gt;0,"",'Base de données'!$B2690),""))</f>
        <v/>
      </c>
      <c r="S2690" s="39" t="str">
        <f>IF(S$1&gt;$AE$1,"-",IFERROR(IF(DATEDIF('Base de données'!$A2690,S$1,"d")&lt;&gt;0,"",'Base de données'!$B2690),""))</f>
        <v/>
      </c>
      <c r="T2690" s="39" t="str">
        <f>IF(T$1&gt;$AE$1,"-",IFERROR(IF(DATEDIF('Base de données'!$A2690,T$1,"d")&lt;&gt;0,"",'Base de données'!$B2690),""))</f>
        <v>6RYDI</v>
      </c>
      <c r="U2690" s="39" t="str">
        <f>IF(U$1&gt;$AE$1,"-",IFERROR(IF(DATEDIF('Base de données'!$A2690,U$1,"d")&lt;&gt;0,"",'Base de données'!$B2690),""))</f>
        <v/>
      </c>
      <c r="V2690" s="39" t="str">
        <f>IF(V$1&gt;$AE$1,"-",IFERROR(IF(DATEDIF('Base de données'!$A2690,V$1,"d")&lt;&gt;0,"",'Base de données'!$B2690),""))</f>
        <v/>
      </c>
      <c r="W2690" s="34"/>
      <c r="X2690" s="30" t="str">
        <f>'Base de données'!$C2690&amp;" "&amp;'Base de données'!$D2690</f>
        <v>Bouchet Hélène</v>
      </c>
      <c r="Y2690" s="31">
        <f>COUNTIF('Base de données'!$B:$B,'Base de données'!$B2690)</f>
        <v>12</v>
      </c>
      <c r="AA2690" s="87" cm="1">
        <f t="array" aca="1" ref="AA2690" ca="1">INDIRECT("'Base de données'!A" &amp; ROW(Y2690))</f>
        <v>45931</v>
      </c>
      <c r="AB2690" s="51" t="str" cm="1">
        <f t="array" aca="1" ref="AB2690" ca="1">INDIRECT("'Base de données'!B" &amp; ROW(Z2690))</f>
        <v>6RYDI</v>
      </c>
    </row>
    <row r="2691" spans="1:28" x14ac:dyDescent="0.3">
      <c r="A2691" s="41" t="str">
        <f ca="1">IF(IF(AND($B2691&lt;&gt;"-",$B2691=$E2691),"Entrée et sortie","-")="Entrée et sortie",'Base de données'!$B2691,"-")</f>
        <v>-</v>
      </c>
      <c r="B2691" s="41" t="str">
        <f t="shared" ref="B2691:B2754" ca="1" si="171">_xlfn.XLOOKUP($AB2691,$D:$D,$C:$C,"-",0,-1)</f>
        <v>-</v>
      </c>
      <c r="C2691" s="41" t="str">
        <f t="shared" ref="C2691:C2754" ca="1" si="172">IF($AA2691&lt;&gt;$AE$1,$D2691,"-")</f>
        <v>-</v>
      </c>
      <c r="D2691" s="41" t="str">
        <f>IF($F2691="sortie en cours d'année",'Base de données'!$B2691,"-")</f>
        <v>-</v>
      </c>
      <c r="E2691" s="41" t="str">
        <f>IF($H2691="entrée en cours d'année",'Base de données'!$B2691,"-")</f>
        <v>-</v>
      </c>
      <c r="F2691" s="37" t="str">
        <f t="shared" si="169"/>
        <v/>
      </c>
      <c r="G2691" s="37" t="str">
        <f>IF($J2691="mouvement",_xlfn.XLOOKUP('Base de données'!$B2691,$V:$V,$V:$V,0),"")</f>
        <v/>
      </c>
      <c r="H2691" s="37" t="str">
        <f t="shared" si="170"/>
        <v/>
      </c>
      <c r="I2691" s="37" t="str">
        <f>IF($J2691="mouvement",_xlfn.XLOOKUP('Base de données'!$B2691,$K:$K,$K:$K,0),"")</f>
        <v/>
      </c>
      <c r="J2691" s="38" t="str">
        <f>IF(AND(Y2691&lt;&gt;MAX(Y:Y),COUNTIF(K2691:V2691,'Base de données'!$B2691)&gt;0),"mouvement","")</f>
        <v/>
      </c>
      <c r="K2691" s="39" t="str">
        <f>IF(K$1&gt;$AE$1,"-",IFERROR(IF(DATEDIF('Base de données'!$A2691,K$1,"d")&lt;&gt;0,"",'Base de données'!$B2691),""))</f>
        <v/>
      </c>
      <c r="L2691" s="39" t="str">
        <f>IF(L$1&gt;$AE$1,"-",IFERROR(IF(DATEDIF('Base de données'!$A2691,L$1,"d")&lt;&gt;0,"",'Base de données'!$B2691),""))</f>
        <v/>
      </c>
      <c r="M2691" s="39" t="str">
        <f>IF(M$1&gt;$AE$1,"-",IFERROR(IF(DATEDIF('Base de données'!$A2691,M$1,"d")&lt;&gt;0,"",'Base de données'!$B2691),""))</f>
        <v/>
      </c>
      <c r="N2691" s="39" t="str">
        <f>IF(N$1&gt;$AE$1,"-",IFERROR(IF(DATEDIF('Base de données'!$A2691,N$1,"d")&lt;&gt;0,"",'Base de données'!$B2691),""))</f>
        <v/>
      </c>
      <c r="O2691" s="39" t="str">
        <f>IF(O$1&gt;$AE$1,"-",IFERROR(IF(DATEDIF('Base de données'!$A2691,O$1,"d")&lt;&gt;0,"",'Base de données'!$B2691),""))</f>
        <v/>
      </c>
      <c r="P2691" s="39" t="str">
        <f>IF(P$1&gt;$AE$1,"-",IFERROR(IF(DATEDIF('Base de données'!$A2691,P$1,"d")&lt;&gt;0,"",'Base de données'!$B2691),""))</f>
        <v/>
      </c>
      <c r="Q2691" s="39" t="str">
        <f>IF(Q$1&gt;$AE$1,"-",IFERROR(IF(DATEDIF('Base de données'!$A2691,Q$1,"d")&lt;&gt;0,"",'Base de données'!$B2691),""))</f>
        <v/>
      </c>
      <c r="R2691" s="39" t="str">
        <f>IF(R$1&gt;$AE$1,"-",IFERROR(IF(DATEDIF('Base de données'!$A2691,R$1,"d")&lt;&gt;0,"",'Base de données'!$B2691),""))</f>
        <v/>
      </c>
      <c r="S2691" s="39" t="str">
        <f>IF(S$1&gt;$AE$1,"-",IFERROR(IF(DATEDIF('Base de données'!$A2691,S$1,"d")&lt;&gt;0,"",'Base de données'!$B2691),""))</f>
        <v/>
      </c>
      <c r="T2691" s="39" t="str">
        <f>IF(T$1&gt;$AE$1,"-",IFERROR(IF(DATEDIF('Base de données'!$A2691,T$1,"d")&lt;&gt;0,"",'Base de données'!$B2691),""))</f>
        <v>V9JRR</v>
      </c>
      <c r="U2691" s="39" t="str">
        <f>IF(U$1&gt;$AE$1,"-",IFERROR(IF(DATEDIF('Base de données'!$A2691,U$1,"d")&lt;&gt;0,"",'Base de données'!$B2691),""))</f>
        <v/>
      </c>
      <c r="V2691" s="39" t="str">
        <f>IF(V$1&gt;$AE$1,"-",IFERROR(IF(DATEDIF('Base de données'!$A2691,V$1,"d")&lt;&gt;0,"",'Base de données'!$B2691),""))</f>
        <v/>
      </c>
      <c r="W2691" s="34"/>
      <c r="X2691" s="30" t="str">
        <f>'Base de données'!$C2691&amp;" "&amp;'Base de données'!$D2691</f>
        <v>Godard Alphonse</v>
      </c>
      <c r="Y2691" s="31">
        <f>COUNTIF('Base de données'!$B:$B,'Base de données'!$B2691)</f>
        <v>12</v>
      </c>
      <c r="AA2691" s="87" cm="1">
        <f t="array" aca="1" ref="AA2691" ca="1">INDIRECT("'Base de données'!A" &amp; ROW(Y2691))</f>
        <v>45931</v>
      </c>
      <c r="AB2691" s="51" t="str" cm="1">
        <f t="array" aca="1" ref="AB2691" ca="1">INDIRECT("'Base de données'!B" &amp; ROW(Z2691))</f>
        <v>V9JRR</v>
      </c>
    </row>
    <row r="2692" spans="1:28" x14ac:dyDescent="0.3">
      <c r="A2692" s="41" t="str">
        <f ca="1">IF(IF(AND($B2692&lt;&gt;"-",$B2692=$E2692),"Entrée et sortie","-")="Entrée et sortie",'Base de données'!$B2692,"-")</f>
        <v>-</v>
      </c>
      <c r="B2692" s="41" t="str">
        <f t="shared" ca="1" si="171"/>
        <v>-</v>
      </c>
      <c r="C2692" s="41" t="str">
        <f t="shared" ca="1" si="172"/>
        <v>-</v>
      </c>
      <c r="D2692" s="41" t="str">
        <f>IF($F2692="sortie en cours d'année",'Base de données'!$B2692,"-")</f>
        <v>-</v>
      </c>
      <c r="E2692" s="41" t="str">
        <f>IF($H2692="entrée en cours d'année",'Base de données'!$B2692,"-")</f>
        <v>-</v>
      </c>
      <c r="F2692" s="37" t="str">
        <f t="shared" si="169"/>
        <v/>
      </c>
      <c r="G2692" s="37" t="str">
        <f>IF($J2692="mouvement",_xlfn.XLOOKUP('Base de données'!$B2692,$V:$V,$V:$V,0),"")</f>
        <v/>
      </c>
      <c r="H2692" s="37" t="str">
        <f t="shared" si="170"/>
        <v/>
      </c>
      <c r="I2692" s="37" t="str">
        <f>IF($J2692="mouvement",_xlfn.XLOOKUP('Base de données'!$B2692,$K:$K,$K:$K,0),"")</f>
        <v/>
      </c>
      <c r="J2692" s="38" t="str">
        <f>IF(AND(Y2692&lt;&gt;MAX(Y:Y),COUNTIF(K2692:V2692,'Base de données'!$B2692)&gt;0),"mouvement","")</f>
        <v/>
      </c>
      <c r="K2692" s="39" t="str">
        <f>IF(K$1&gt;$AE$1,"-",IFERROR(IF(DATEDIF('Base de données'!$A2692,K$1,"d")&lt;&gt;0,"",'Base de données'!$B2692),""))</f>
        <v/>
      </c>
      <c r="L2692" s="39" t="str">
        <f>IF(L$1&gt;$AE$1,"-",IFERROR(IF(DATEDIF('Base de données'!$A2692,L$1,"d")&lt;&gt;0,"",'Base de données'!$B2692),""))</f>
        <v/>
      </c>
      <c r="M2692" s="39" t="str">
        <f>IF(M$1&gt;$AE$1,"-",IFERROR(IF(DATEDIF('Base de données'!$A2692,M$1,"d")&lt;&gt;0,"",'Base de données'!$B2692),""))</f>
        <v/>
      </c>
      <c r="N2692" s="39" t="str">
        <f>IF(N$1&gt;$AE$1,"-",IFERROR(IF(DATEDIF('Base de données'!$A2692,N$1,"d")&lt;&gt;0,"",'Base de données'!$B2692),""))</f>
        <v/>
      </c>
      <c r="O2692" s="39" t="str">
        <f>IF(O$1&gt;$AE$1,"-",IFERROR(IF(DATEDIF('Base de données'!$A2692,O$1,"d")&lt;&gt;0,"",'Base de données'!$B2692),""))</f>
        <v/>
      </c>
      <c r="P2692" s="39" t="str">
        <f>IF(P$1&gt;$AE$1,"-",IFERROR(IF(DATEDIF('Base de données'!$A2692,P$1,"d")&lt;&gt;0,"",'Base de données'!$B2692),""))</f>
        <v/>
      </c>
      <c r="Q2692" s="39" t="str">
        <f>IF(Q$1&gt;$AE$1,"-",IFERROR(IF(DATEDIF('Base de données'!$A2692,Q$1,"d")&lt;&gt;0,"",'Base de données'!$B2692),""))</f>
        <v/>
      </c>
      <c r="R2692" s="39" t="str">
        <f>IF(R$1&gt;$AE$1,"-",IFERROR(IF(DATEDIF('Base de données'!$A2692,R$1,"d")&lt;&gt;0,"",'Base de données'!$B2692),""))</f>
        <v/>
      </c>
      <c r="S2692" s="39" t="str">
        <f>IF(S$1&gt;$AE$1,"-",IFERROR(IF(DATEDIF('Base de données'!$A2692,S$1,"d")&lt;&gt;0,"",'Base de données'!$B2692),""))</f>
        <v/>
      </c>
      <c r="T2692" s="39" t="str">
        <f>IF(T$1&gt;$AE$1,"-",IFERROR(IF(DATEDIF('Base de données'!$A2692,T$1,"d")&lt;&gt;0,"",'Base de données'!$B2692),""))</f>
        <v>53CT8</v>
      </c>
      <c r="U2692" s="39" t="str">
        <f>IF(U$1&gt;$AE$1,"-",IFERROR(IF(DATEDIF('Base de données'!$A2692,U$1,"d")&lt;&gt;0,"",'Base de données'!$B2692),""))</f>
        <v/>
      </c>
      <c r="V2692" s="39" t="str">
        <f>IF(V$1&gt;$AE$1,"-",IFERROR(IF(DATEDIF('Base de données'!$A2692,V$1,"d")&lt;&gt;0,"",'Base de données'!$B2692),""))</f>
        <v/>
      </c>
      <c r="W2692" s="34"/>
      <c r="X2692" s="30" t="str">
        <f>'Base de données'!$C2692&amp;" "&amp;'Base de données'!$D2692</f>
        <v>Pires Tristan</v>
      </c>
      <c r="Y2692" s="31">
        <f>COUNTIF('Base de données'!$B:$B,'Base de données'!$B2692)</f>
        <v>12</v>
      </c>
      <c r="AA2692" s="87" cm="1">
        <f t="array" aca="1" ref="AA2692" ca="1">INDIRECT("'Base de données'!A" &amp; ROW(Y2692))</f>
        <v>45931</v>
      </c>
      <c r="AB2692" s="51" t="str" cm="1">
        <f t="array" aca="1" ref="AB2692" ca="1">INDIRECT("'Base de données'!B" &amp; ROW(Z2692))</f>
        <v>53CT8</v>
      </c>
    </row>
    <row r="2693" spans="1:28" x14ac:dyDescent="0.3">
      <c r="A2693" s="41" t="str">
        <f ca="1">IF(IF(AND($B2693&lt;&gt;"-",$B2693=$E2693),"Entrée et sortie","-")="Entrée et sortie",'Base de données'!$B2693,"-")</f>
        <v>-</v>
      </c>
      <c r="B2693" s="41" t="str">
        <f t="shared" ca="1" si="171"/>
        <v>-</v>
      </c>
      <c r="C2693" s="41" t="str">
        <f t="shared" ca="1" si="172"/>
        <v>-</v>
      </c>
      <c r="D2693" s="41" t="str">
        <f>IF($F2693="sortie en cours d'année",'Base de données'!$B2693,"-")</f>
        <v>-</v>
      </c>
      <c r="E2693" s="41" t="str">
        <f>IF($H2693="entrée en cours d'année",'Base de données'!$B2693,"-")</f>
        <v>-</v>
      </c>
      <c r="F2693" s="37" t="str">
        <f t="shared" si="169"/>
        <v/>
      </c>
      <c r="G2693" s="37" t="str">
        <f>IF($J2693="mouvement",_xlfn.XLOOKUP('Base de données'!$B2693,$V:$V,$V:$V,0),"")</f>
        <v/>
      </c>
      <c r="H2693" s="37" t="str">
        <f t="shared" si="170"/>
        <v/>
      </c>
      <c r="I2693" s="37" t="str">
        <f>IF($J2693="mouvement",_xlfn.XLOOKUP('Base de données'!$B2693,$K:$K,$K:$K,0),"")</f>
        <v/>
      </c>
      <c r="J2693" s="38" t="str">
        <f>IF(AND(Y2693&lt;&gt;MAX(Y:Y),COUNTIF(K2693:V2693,'Base de données'!$B2693)&gt;0),"mouvement","")</f>
        <v/>
      </c>
      <c r="K2693" s="39" t="str">
        <f>IF(K$1&gt;$AE$1,"-",IFERROR(IF(DATEDIF('Base de données'!$A2693,K$1,"d")&lt;&gt;0,"",'Base de données'!$B2693),""))</f>
        <v/>
      </c>
      <c r="L2693" s="39" t="str">
        <f>IF(L$1&gt;$AE$1,"-",IFERROR(IF(DATEDIF('Base de données'!$A2693,L$1,"d")&lt;&gt;0,"",'Base de données'!$B2693),""))</f>
        <v/>
      </c>
      <c r="M2693" s="39" t="str">
        <f>IF(M$1&gt;$AE$1,"-",IFERROR(IF(DATEDIF('Base de données'!$A2693,M$1,"d")&lt;&gt;0,"",'Base de données'!$B2693),""))</f>
        <v/>
      </c>
      <c r="N2693" s="39" t="str">
        <f>IF(N$1&gt;$AE$1,"-",IFERROR(IF(DATEDIF('Base de données'!$A2693,N$1,"d")&lt;&gt;0,"",'Base de données'!$B2693),""))</f>
        <v/>
      </c>
      <c r="O2693" s="39" t="str">
        <f>IF(O$1&gt;$AE$1,"-",IFERROR(IF(DATEDIF('Base de données'!$A2693,O$1,"d")&lt;&gt;0,"",'Base de données'!$B2693),""))</f>
        <v/>
      </c>
      <c r="P2693" s="39" t="str">
        <f>IF(P$1&gt;$AE$1,"-",IFERROR(IF(DATEDIF('Base de données'!$A2693,P$1,"d")&lt;&gt;0,"",'Base de données'!$B2693),""))</f>
        <v/>
      </c>
      <c r="Q2693" s="39" t="str">
        <f>IF(Q$1&gt;$AE$1,"-",IFERROR(IF(DATEDIF('Base de données'!$A2693,Q$1,"d")&lt;&gt;0,"",'Base de données'!$B2693),""))</f>
        <v/>
      </c>
      <c r="R2693" s="39" t="str">
        <f>IF(R$1&gt;$AE$1,"-",IFERROR(IF(DATEDIF('Base de données'!$A2693,R$1,"d")&lt;&gt;0,"",'Base de données'!$B2693),""))</f>
        <v/>
      </c>
      <c r="S2693" s="39" t="str">
        <f>IF(S$1&gt;$AE$1,"-",IFERROR(IF(DATEDIF('Base de données'!$A2693,S$1,"d")&lt;&gt;0,"",'Base de données'!$B2693),""))</f>
        <v/>
      </c>
      <c r="T2693" s="39" t="str">
        <f>IF(T$1&gt;$AE$1,"-",IFERROR(IF(DATEDIF('Base de données'!$A2693,T$1,"d")&lt;&gt;0,"",'Base de données'!$B2693),""))</f>
        <v>8FZXK</v>
      </c>
      <c r="U2693" s="39" t="str">
        <f>IF(U$1&gt;$AE$1,"-",IFERROR(IF(DATEDIF('Base de données'!$A2693,U$1,"d")&lt;&gt;0,"",'Base de données'!$B2693),""))</f>
        <v/>
      </c>
      <c r="V2693" s="39" t="str">
        <f>IF(V$1&gt;$AE$1,"-",IFERROR(IF(DATEDIF('Base de données'!$A2693,V$1,"d")&lt;&gt;0,"",'Base de données'!$B2693),""))</f>
        <v/>
      </c>
      <c r="W2693" s="34"/>
      <c r="X2693" s="30" t="str">
        <f>'Base de données'!$C2693&amp;" "&amp;'Base de données'!$D2693</f>
        <v>Roche Éléonore</v>
      </c>
      <c r="Y2693" s="31">
        <f>COUNTIF('Base de données'!$B:$B,'Base de données'!$B2693)</f>
        <v>12</v>
      </c>
      <c r="AA2693" s="87" cm="1">
        <f t="array" aca="1" ref="AA2693" ca="1">INDIRECT("'Base de données'!A" &amp; ROW(Y2693))</f>
        <v>45931</v>
      </c>
      <c r="AB2693" s="51" t="str" cm="1">
        <f t="array" aca="1" ref="AB2693" ca="1">INDIRECT("'Base de données'!B" &amp; ROW(Z2693))</f>
        <v>8FZXK</v>
      </c>
    </row>
    <row r="2694" spans="1:28" x14ac:dyDescent="0.3">
      <c r="A2694" s="41" t="str">
        <f ca="1">IF(IF(AND($B2694&lt;&gt;"-",$B2694=$E2694),"Entrée et sortie","-")="Entrée et sortie",'Base de données'!$B2694,"-")</f>
        <v>-</v>
      </c>
      <c r="B2694" s="41" t="str">
        <f t="shared" ca="1" si="171"/>
        <v>-</v>
      </c>
      <c r="C2694" s="41" t="str">
        <f t="shared" ca="1" si="172"/>
        <v>-</v>
      </c>
      <c r="D2694" s="41" t="str">
        <f>IF($F2694="sortie en cours d'année",'Base de données'!$B2694,"-")</f>
        <v>-</v>
      </c>
      <c r="E2694" s="41" t="str">
        <f>IF($H2694="entrée en cours d'année",'Base de données'!$B2694,"-")</f>
        <v>-</v>
      </c>
      <c r="F2694" s="37" t="str">
        <f t="shared" si="169"/>
        <v/>
      </c>
      <c r="G2694" s="37" t="str">
        <f>IF($J2694="mouvement",_xlfn.XLOOKUP('Base de données'!$B2694,$V:$V,$V:$V,0),"")</f>
        <v/>
      </c>
      <c r="H2694" s="37" t="str">
        <f t="shared" si="170"/>
        <v/>
      </c>
      <c r="I2694" s="37" t="str">
        <f>IF($J2694="mouvement",_xlfn.XLOOKUP('Base de données'!$B2694,$K:$K,$K:$K,0),"")</f>
        <v/>
      </c>
      <c r="J2694" s="38" t="str">
        <f>IF(AND(Y2694&lt;&gt;MAX(Y:Y),COUNTIF(K2694:V2694,'Base de données'!$B2694)&gt;0),"mouvement","")</f>
        <v/>
      </c>
      <c r="K2694" s="39" t="str">
        <f>IF(K$1&gt;$AE$1,"-",IFERROR(IF(DATEDIF('Base de données'!$A2694,K$1,"d")&lt;&gt;0,"",'Base de données'!$B2694),""))</f>
        <v/>
      </c>
      <c r="L2694" s="39" t="str">
        <f>IF(L$1&gt;$AE$1,"-",IFERROR(IF(DATEDIF('Base de données'!$A2694,L$1,"d")&lt;&gt;0,"",'Base de données'!$B2694),""))</f>
        <v/>
      </c>
      <c r="M2694" s="39" t="str">
        <f>IF(M$1&gt;$AE$1,"-",IFERROR(IF(DATEDIF('Base de données'!$A2694,M$1,"d")&lt;&gt;0,"",'Base de données'!$B2694),""))</f>
        <v/>
      </c>
      <c r="N2694" s="39" t="str">
        <f>IF(N$1&gt;$AE$1,"-",IFERROR(IF(DATEDIF('Base de données'!$A2694,N$1,"d")&lt;&gt;0,"",'Base de données'!$B2694),""))</f>
        <v/>
      </c>
      <c r="O2694" s="39" t="str">
        <f>IF(O$1&gt;$AE$1,"-",IFERROR(IF(DATEDIF('Base de données'!$A2694,O$1,"d")&lt;&gt;0,"",'Base de données'!$B2694),""))</f>
        <v/>
      </c>
      <c r="P2694" s="39" t="str">
        <f>IF(P$1&gt;$AE$1,"-",IFERROR(IF(DATEDIF('Base de données'!$A2694,P$1,"d")&lt;&gt;0,"",'Base de données'!$B2694),""))</f>
        <v/>
      </c>
      <c r="Q2694" s="39" t="str">
        <f>IF(Q$1&gt;$AE$1,"-",IFERROR(IF(DATEDIF('Base de données'!$A2694,Q$1,"d")&lt;&gt;0,"",'Base de données'!$B2694),""))</f>
        <v/>
      </c>
      <c r="R2694" s="39" t="str">
        <f>IF(R$1&gt;$AE$1,"-",IFERROR(IF(DATEDIF('Base de données'!$A2694,R$1,"d")&lt;&gt;0,"",'Base de données'!$B2694),""))</f>
        <v/>
      </c>
      <c r="S2694" s="39" t="str">
        <f>IF(S$1&gt;$AE$1,"-",IFERROR(IF(DATEDIF('Base de données'!$A2694,S$1,"d")&lt;&gt;0,"",'Base de données'!$B2694),""))</f>
        <v/>
      </c>
      <c r="T2694" s="39" t="str">
        <f>IF(T$1&gt;$AE$1,"-",IFERROR(IF(DATEDIF('Base de données'!$A2694,T$1,"d")&lt;&gt;0,"",'Base de données'!$B2694),""))</f>
        <v>CBT1T</v>
      </c>
      <c r="U2694" s="39" t="str">
        <f>IF(U$1&gt;$AE$1,"-",IFERROR(IF(DATEDIF('Base de données'!$A2694,U$1,"d")&lt;&gt;0,"",'Base de données'!$B2694),""))</f>
        <v/>
      </c>
      <c r="V2694" s="39" t="str">
        <f>IF(V$1&gt;$AE$1,"-",IFERROR(IF(DATEDIF('Base de données'!$A2694,V$1,"d")&lt;&gt;0,"",'Base de données'!$B2694),""))</f>
        <v/>
      </c>
      <c r="W2694" s="34"/>
      <c r="X2694" s="30" t="str">
        <f>'Base de données'!$C2694&amp;" "&amp;'Base de données'!$D2694</f>
        <v>Hardy Timothée</v>
      </c>
      <c r="Y2694" s="31">
        <f>COUNTIF('Base de données'!$B:$B,'Base de données'!$B2694)</f>
        <v>12</v>
      </c>
      <c r="AA2694" s="87" cm="1">
        <f t="array" aca="1" ref="AA2694" ca="1">INDIRECT("'Base de données'!A" &amp; ROW(Y2694))</f>
        <v>45931</v>
      </c>
      <c r="AB2694" s="51" t="str" cm="1">
        <f t="array" aca="1" ref="AB2694" ca="1">INDIRECT("'Base de données'!B" &amp; ROW(Z2694))</f>
        <v>CBT1T</v>
      </c>
    </row>
    <row r="2695" spans="1:28" x14ac:dyDescent="0.3">
      <c r="A2695" s="41" t="str">
        <f ca="1">IF(IF(AND($B2695&lt;&gt;"-",$B2695=$E2695),"Entrée et sortie","-")="Entrée et sortie",'Base de données'!$B2695,"-")</f>
        <v>-</v>
      </c>
      <c r="B2695" s="41" t="str">
        <f t="shared" ca="1" si="171"/>
        <v>-</v>
      </c>
      <c r="C2695" s="41" t="str">
        <f t="shared" ca="1" si="172"/>
        <v>-</v>
      </c>
      <c r="D2695" s="41" t="str">
        <f>IF($F2695="sortie en cours d'année",'Base de données'!$B2695,"-")</f>
        <v>-</v>
      </c>
      <c r="E2695" s="41" t="str">
        <f>IF($H2695="entrée en cours d'année",'Base de données'!$B2695,"-")</f>
        <v>-</v>
      </c>
      <c r="F2695" s="37" t="str">
        <f t="shared" si="169"/>
        <v/>
      </c>
      <c r="G2695" s="37" t="str">
        <f>IF($J2695="mouvement",_xlfn.XLOOKUP('Base de données'!$B2695,$V:$V,$V:$V,0),"")</f>
        <v/>
      </c>
      <c r="H2695" s="37" t="str">
        <f t="shared" si="170"/>
        <v/>
      </c>
      <c r="I2695" s="37" t="str">
        <f>IF($J2695="mouvement",_xlfn.XLOOKUP('Base de données'!$B2695,$K:$K,$K:$K,0),"")</f>
        <v/>
      </c>
      <c r="J2695" s="38" t="str">
        <f>IF(AND(Y2695&lt;&gt;MAX(Y:Y),COUNTIF(K2695:V2695,'Base de données'!$B2695)&gt;0),"mouvement","")</f>
        <v/>
      </c>
      <c r="K2695" s="39" t="str">
        <f>IF(K$1&gt;$AE$1,"-",IFERROR(IF(DATEDIF('Base de données'!$A2695,K$1,"d")&lt;&gt;0,"",'Base de données'!$B2695),""))</f>
        <v/>
      </c>
      <c r="L2695" s="39" t="str">
        <f>IF(L$1&gt;$AE$1,"-",IFERROR(IF(DATEDIF('Base de données'!$A2695,L$1,"d")&lt;&gt;0,"",'Base de données'!$B2695),""))</f>
        <v/>
      </c>
      <c r="M2695" s="39" t="str">
        <f>IF(M$1&gt;$AE$1,"-",IFERROR(IF(DATEDIF('Base de données'!$A2695,M$1,"d")&lt;&gt;0,"",'Base de données'!$B2695),""))</f>
        <v/>
      </c>
      <c r="N2695" s="39" t="str">
        <f>IF(N$1&gt;$AE$1,"-",IFERROR(IF(DATEDIF('Base de données'!$A2695,N$1,"d")&lt;&gt;0,"",'Base de données'!$B2695),""))</f>
        <v/>
      </c>
      <c r="O2695" s="39" t="str">
        <f>IF(O$1&gt;$AE$1,"-",IFERROR(IF(DATEDIF('Base de données'!$A2695,O$1,"d")&lt;&gt;0,"",'Base de données'!$B2695),""))</f>
        <v/>
      </c>
      <c r="P2695" s="39" t="str">
        <f>IF(P$1&gt;$AE$1,"-",IFERROR(IF(DATEDIF('Base de données'!$A2695,P$1,"d")&lt;&gt;0,"",'Base de données'!$B2695),""))</f>
        <v/>
      </c>
      <c r="Q2695" s="39" t="str">
        <f>IF(Q$1&gt;$AE$1,"-",IFERROR(IF(DATEDIF('Base de données'!$A2695,Q$1,"d")&lt;&gt;0,"",'Base de données'!$B2695),""))</f>
        <v/>
      </c>
      <c r="R2695" s="39" t="str">
        <f>IF(R$1&gt;$AE$1,"-",IFERROR(IF(DATEDIF('Base de données'!$A2695,R$1,"d")&lt;&gt;0,"",'Base de données'!$B2695),""))</f>
        <v/>
      </c>
      <c r="S2695" s="39" t="str">
        <f>IF(S$1&gt;$AE$1,"-",IFERROR(IF(DATEDIF('Base de données'!$A2695,S$1,"d")&lt;&gt;0,"",'Base de données'!$B2695),""))</f>
        <v/>
      </c>
      <c r="T2695" s="39" t="str">
        <f>IF(T$1&gt;$AE$1,"-",IFERROR(IF(DATEDIF('Base de données'!$A2695,T$1,"d")&lt;&gt;0,"",'Base de données'!$B2695),""))</f>
        <v>K015U</v>
      </c>
      <c r="U2695" s="39" t="str">
        <f>IF(U$1&gt;$AE$1,"-",IFERROR(IF(DATEDIF('Base de données'!$A2695,U$1,"d")&lt;&gt;0,"",'Base de données'!$B2695),""))</f>
        <v/>
      </c>
      <c r="V2695" s="39" t="str">
        <f>IF(V$1&gt;$AE$1,"-",IFERROR(IF(DATEDIF('Base de données'!$A2695,V$1,"d")&lt;&gt;0,"",'Base de données'!$B2695),""))</f>
        <v/>
      </c>
      <c r="W2695" s="34"/>
      <c r="X2695" s="30" t="str">
        <f>'Base de données'!$C2695&amp;" "&amp;'Base de données'!$D2695</f>
        <v>Couturier Nath</v>
      </c>
      <c r="Y2695" s="31">
        <f>COUNTIF('Base de données'!$B:$B,'Base de données'!$B2695)</f>
        <v>12</v>
      </c>
      <c r="AA2695" s="87" cm="1">
        <f t="array" aca="1" ref="AA2695" ca="1">INDIRECT("'Base de données'!A" &amp; ROW(Y2695))</f>
        <v>45931</v>
      </c>
      <c r="AB2695" s="51" t="str" cm="1">
        <f t="array" aca="1" ref="AB2695" ca="1">INDIRECT("'Base de données'!B" &amp; ROW(Z2695))</f>
        <v>K015U</v>
      </c>
    </row>
    <row r="2696" spans="1:28" x14ac:dyDescent="0.3">
      <c r="A2696" s="41" t="str">
        <f ca="1">IF(IF(AND($B2696&lt;&gt;"-",$B2696=$E2696),"Entrée et sortie","-")="Entrée et sortie",'Base de données'!$B2696,"-")</f>
        <v>-</v>
      </c>
      <c r="B2696" s="41" t="str">
        <f t="shared" ca="1" si="171"/>
        <v>-</v>
      </c>
      <c r="C2696" s="41" t="str">
        <f t="shared" ca="1" si="172"/>
        <v>-</v>
      </c>
      <c r="D2696" s="41" t="str">
        <f>IF($F2696="sortie en cours d'année",'Base de données'!$B2696,"-")</f>
        <v>-</v>
      </c>
      <c r="E2696" s="41" t="str">
        <f>IF($H2696="entrée en cours d'année",'Base de données'!$B2696,"-")</f>
        <v>-</v>
      </c>
      <c r="F2696" s="37" t="str">
        <f t="shared" si="169"/>
        <v/>
      </c>
      <c r="G2696" s="37" t="str">
        <f>IF($J2696="mouvement",_xlfn.XLOOKUP('Base de données'!$B2696,$V:$V,$V:$V,0),"")</f>
        <v/>
      </c>
      <c r="H2696" s="37" t="str">
        <f t="shared" si="170"/>
        <v/>
      </c>
      <c r="I2696" s="37" t="str">
        <f>IF($J2696="mouvement",_xlfn.XLOOKUP('Base de données'!$B2696,$K:$K,$K:$K,0),"")</f>
        <v/>
      </c>
      <c r="J2696" s="38" t="str">
        <f>IF(AND(Y2696&lt;&gt;MAX(Y:Y),COUNTIF(K2696:V2696,'Base de données'!$B2696)&gt;0),"mouvement","")</f>
        <v/>
      </c>
      <c r="K2696" s="39" t="str">
        <f>IF(K$1&gt;$AE$1,"-",IFERROR(IF(DATEDIF('Base de données'!$A2696,K$1,"d")&lt;&gt;0,"",'Base de données'!$B2696),""))</f>
        <v/>
      </c>
      <c r="L2696" s="39" t="str">
        <f>IF(L$1&gt;$AE$1,"-",IFERROR(IF(DATEDIF('Base de données'!$A2696,L$1,"d")&lt;&gt;0,"",'Base de données'!$B2696),""))</f>
        <v/>
      </c>
      <c r="M2696" s="39" t="str">
        <f>IF(M$1&gt;$AE$1,"-",IFERROR(IF(DATEDIF('Base de données'!$A2696,M$1,"d")&lt;&gt;0,"",'Base de données'!$B2696),""))</f>
        <v/>
      </c>
      <c r="N2696" s="39" t="str">
        <f>IF(N$1&gt;$AE$1,"-",IFERROR(IF(DATEDIF('Base de données'!$A2696,N$1,"d")&lt;&gt;0,"",'Base de données'!$B2696),""))</f>
        <v/>
      </c>
      <c r="O2696" s="39" t="str">
        <f>IF(O$1&gt;$AE$1,"-",IFERROR(IF(DATEDIF('Base de données'!$A2696,O$1,"d")&lt;&gt;0,"",'Base de données'!$B2696),""))</f>
        <v/>
      </c>
      <c r="P2696" s="39" t="str">
        <f>IF(P$1&gt;$AE$1,"-",IFERROR(IF(DATEDIF('Base de données'!$A2696,P$1,"d")&lt;&gt;0,"",'Base de données'!$B2696),""))</f>
        <v/>
      </c>
      <c r="Q2696" s="39" t="str">
        <f>IF(Q$1&gt;$AE$1,"-",IFERROR(IF(DATEDIF('Base de données'!$A2696,Q$1,"d")&lt;&gt;0,"",'Base de données'!$B2696),""))</f>
        <v/>
      </c>
      <c r="R2696" s="39" t="str">
        <f>IF(R$1&gt;$AE$1,"-",IFERROR(IF(DATEDIF('Base de données'!$A2696,R$1,"d")&lt;&gt;0,"",'Base de données'!$B2696),""))</f>
        <v/>
      </c>
      <c r="S2696" s="39" t="str">
        <f>IF(S$1&gt;$AE$1,"-",IFERROR(IF(DATEDIF('Base de données'!$A2696,S$1,"d")&lt;&gt;0,"",'Base de données'!$B2696),""))</f>
        <v/>
      </c>
      <c r="T2696" s="39" t="str">
        <f>IF(T$1&gt;$AE$1,"-",IFERROR(IF(DATEDIF('Base de données'!$A2696,T$1,"d")&lt;&gt;0,"",'Base de données'!$B2696),""))</f>
        <v>R0EWQ</v>
      </c>
      <c r="U2696" s="39" t="str">
        <f>IF(U$1&gt;$AE$1,"-",IFERROR(IF(DATEDIF('Base de données'!$A2696,U$1,"d")&lt;&gt;0,"",'Base de données'!$B2696),""))</f>
        <v/>
      </c>
      <c r="V2696" s="39" t="str">
        <f>IF(V$1&gt;$AE$1,"-",IFERROR(IF(DATEDIF('Base de données'!$A2696,V$1,"d")&lt;&gt;0,"",'Base de données'!$B2696),""))</f>
        <v/>
      </c>
      <c r="W2696" s="34"/>
      <c r="X2696" s="30" t="str">
        <f>'Base de données'!$C2696&amp;" "&amp;'Base de données'!$D2696</f>
        <v>Leroux Maggie</v>
      </c>
      <c r="Y2696" s="31">
        <f>COUNTIF('Base de données'!$B:$B,'Base de données'!$B2696)</f>
        <v>12</v>
      </c>
      <c r="AA2696" s="87" cm="1">
        <f t="array" aca="1" ref="AA2696" ca="1">INDIRECT("'Base de données'!A" &amp; ROW(Y2696))</f>
        <v>45931</v>
      </c>
      <c r="AB2696" s="51" t="str" cm="1">
        <f t="array" aca="1" ref="AB2696" ca="1">INDIRECT("'Base de données'!B" &amp; ROW(Z2696))</f>
        <v>R0EWQ</v>
      </c>
    </row>
    <row r="2697" spans="1:28" x14ac:dyDescent="0.3">
      <c r="A2697" s="41" t="str">
        <f ca="1">IF(IF(AND($B2697&lt;&gt;"-",$B2697=$E2697),"Entrée et sortie","-")="Entrée et sortie",'Base de données'!$B2697,"-")</f>
        <v>-</v>
      </c>
      <c r="B2697" s="41" t="str">
        <f t="shared" ca="1" si="171"/>
        <v>-</v>
      </c>
      <c r="C2697" s="41" t="str">
        <f t="shared" ca="1" si="172"/>
        <v>-</v>
      </c>
      <c r="D2697" s="41" t="str">
        <f>IF($F2697="sortie en cours d'année",'Base de données'!$B2697,"-")</f>
        <v>-</v>
      </c>
      <c r="E2697" s="41" t="str">
        <f>IF($H2697="entrée en cours d'année",'Base de données'!$B2697,"-")</f>
        <v>-</v>
      </c>
      <c r="F2697" s="37" t="str">
        <f t="shared" si="169"/>
        <v/>
      </c>
      <c r="G2697" s="37" t="str">
        <f>IF($J2697="mouvement",_xlfn.XLOOKUP('Base de données'!$B2697,$V:$V,$V:$V,0),"")</f>
        <v/>
      </c>
      <c r="H2697" s="37" t="str">
        <f t="shared" si="170"/>
        <v/>
      </c>
      <c r="I2697" s="37" t="str">
        <f>IF($J2697="mouvement",_xlfn.XLOOKUP('Base de données'!$B2697,$K:$K,$K:$K,0),"")</f>
        <v/>
      </c>
      <c r="J2697" s="38" t="str">
        <f>IF(AND(Y2697&lt;&gt;MAX(Y:Y),COUNTIF(K2697:V2697,'Base de données'!$B2697)&gt;0),"mouvement","")</f>
        <v/>
      </c>
      <c r="K2697" s="39" t="str">
        <f>IF(K$1&gt;$AE$1,"-",IFERROR(IF(DATEDIF('Base de données'!$A2697,K$1,"d")&lt;&gt;0,"",'Base de données'!$B2697),""))</f>
        <v/>
      </c>
      <c r="L2697" s="39" t="str">
        <f>IF(L$1&gt;$AE$1,"-",IFERROR(IF(DATEDIF('Base de données'!$A2697,L$1,"d")&lt;&gt;0,"",'Base de données'!$B2697),""))</f>
        <v/>
      </c>
      <c r="M2697" s="39" t="str">
        <f>IF(M$1&gt;$AE$1,"-",IFERROR(IF(DATEDIF('Base de données'!$A2697,M$1,"d")&lt;&gt;0,"",'Base de données'!$B2697),""))</f>
        <v/>
      </c>
      <c r="N2697" s="39" t="str">
        <f>IF(N$1&gt;$AE$1,"-",IFERROR(IF(DATEDIF('Base de données'!$A2697,N$1,"d")&lt;&gt;0,"",'Base de données'!$B2697),""))</f>
        <v/>
      </c>
      <c r="O2697" s="39" t="str">
        <f>IF(O$1&gt;$AE$1,"-",IFERROR(IF(DATEDIF('Base de données'!$A2697,O$1,"d")&lt;&gt;0,"",'Base de données'!$B2697),""))</f>
        <v/>
      </c>
      <c r="P2697" s="39" t="str">
        <f>IF(P$1&gt;$AE$1,"-",IFERROR(IF(DATEDIF('Base de données'!$A2697,P$1,"d")&lt;&gt;0,"",'Base de données'!$B2697),""))</f>
        <v/>
      </c>
      <c r="Q2697" s="39" t="str">
        <f>IF(Q$1&gt;$AE$1,"-",IFERROR(IF(DATEDIF('Base de données'!$A2697,Q$1,"d")&lt;&gt;0,"",'Base de données'!$B2697),""))</f>
        <v/>
      </c>
      <c r="R2697" s="39" t="str">
        <f>IF(R$1&gt;$AE$1,"-",IFERROR(IF(DATEDIF('Base de données'!$A2697,R$1,"d")&lt;&gt;0,"",'Base de données'!$B2697),""))</f>
        <v/>
      </c>
      <c r="S2697" s="39" t="str">
        <f>IF(S$1&gt;$AE$1,"-",IFERROR(IF(DATEDIF('Base de données'!$A2697,S$1,"d")&lt;&gt;0,"",'Base de données'!$B2697),""))</f>
        <v/>
      </c>
      <c r="T2697" s="39" t="str">
        <f>IF(T$1&gt;$AE$1,"-",IFERROR(IF(DATEDIF('Base de données'!$A2697,T$1,"d")&lt;&gt;0,"",'Base de données'!$B2697),""))</f>
        <v>EIWAR</v>
      </c>
      <c r="U2697" s="39" t="str">
        <f>IF(U$1&gt;$AE$1,"-",IFERROR(IF(DATEDIF('Base de données'!$A2697,U$1,"d")&lt;&gt;0,"",'Base de données'!$B2697),""))</f>
        <v/>
      </c>
      <c r="V2697" s="39" t="str">
        <f>IF(V$1&gt;$AE$1,"-",IFERROR(IF(DATEDIF('Base de données'!$A2697,V$1,"d")&lt;&gt;0,"",'Base de données'!$B2697),""))</f>
        <v/>
      </c>
      <c r="W2697" s="34"/>
      <c r="X2697" s="30" t="str">
        <f>'Base de données'!$C2697&amp;" "&amp;'Base de données'!$D2697</f>
        <v>Paul Lucas</v>
      </c>
      <c r="Y2697" s="31">
        <f>COUNTIF('Base de données'!$B:$B,'Base de données'!$B2697)</f>
        <v>12</v>
      </c>
      <c r="AA2697" s="87" cm="1">
        <f t="array" aca="1" ref="AA2697" ca="1">INDIRECT("'Base de données'!A" &amp; ROW(Y2697))</f>
        <v>45931</v>
      </c>
      <c r="AB2697" s="51" t="str" cm="1">
        <f t="array" aca="1" ref="AB2697" ca="1">INDIRECT("'Base de données'!B" &amp; ROW(Z2697))</f>
        <v>EIWAR</v>
      </c>
    </row>
    <row r="2698" spans="1:28" x14ac:dyDescent="0.3">
      <c r="A2698" s="41" t="str">
        <f ca="1">IF(IF(AND($B2698&lt;&gt;"-",$B2698=$E2698),"Entrée et sortie","-")="Entrée et sortie",'Base de données'!$B2698,"-")</f>
        <v>-</v>
      </c>
      <c r="B2698" s="41" t="str">
        <f t="shared" ca="1" si="171"/>
        <v>-</v>
      </c>
      <c r="C2698" s="41" t="str">
        <f t="shared" ca="1" si="172"/>
        <v>-</v>
      </c>
      <c r="D2698" s="41" t="str">
        <f>IF($F2698="sortie en cours d'année",'Base de données'!$B2698,"-")</f>
        <v>-</v>
      </c>
      <c r="E2698" s="41" t="str">
        <f>IF($H2698="entrée en cours d'année",'Base de données'!$B2698,"-")</f>
        <v>-</v>
      </c>
      <c r="F2698" s="37" t="str">
        <f t="shared" si="169"/>
        <v/>
      </c>
      <c r="G2698" s="37" t="str">
        <f>IF($J2698="mouvement",_xlfn.XLOOKUP('Base de données'!$B2698,$V:$V,$V:$V,0),"")</f>
        <v/>
      </c>
      <c r="H2698" s="37" t="str">
        <f t="shared" si="170"/>
        <v/>
      </c>
      <c r="I2698" s="37" t="str">
        <f>IF($J2698="mouvement",_xlfn.XLOOKUP('Base de données'!$B2698,$K:$K,$K:$K,0),"")</f>
        <v/>
      </c>
      <c r="J2698" s="38" t="str">
        <f>IF(AND(Y2698&lt;&gt;MAX(Y:Y),COUNTIF(K2698:V2698,'Base de données'!$B2698)&gt;0),"mouvement","")</f>
        <v/>
      </c>
      <c r="K2698" s="39" t="str">
        <f>IF(K$1&gt;$AE$1,"-",IFERROR(IF(DATEDIF('Base de données'!$A2698,K$1,"d")&lt;&gt;0,"",'Base de données'!$B2698),""))</f>
        <v/>
      </c>
      <c r="L2698" s="39" t="str">
        <f>IF(L$1&gt;$AE$1,"-",IFERROR(IF(DATEDIF('Base de données'!$A2698,L$1,"d")&lt;&gt;0,"",'Base de données'!$B2698),""))</f>
        <v/>
      </c>
      <c r="M2698" s="39" t="str">
        <f>IF(M$1&gt;$AE$1,"-",IFERROR(IF(DATEDIF('Base de données'!$A2698,M$1,"d")&lt;&gt;0,"",'Base de données'!$B2698),""))</f>
        <v/>
      </c>
      <c r="N2698" s="39" t="str">
        <f>IF(N$1&gt;$AE$1,"-",IFERROR(IF(DATEDIF('Base de données'!$A2698,N$1,"d")&lt;&gt;0,"",'Base de données'!$B2698),""))</f>
        <v/>
      </c>
      <c r="O2698" s="39" t="str">
        <f>IF(O$1&gt;$AE$1,"-",IFERROR(IF(DATEDIF('Base de données'!$A2698,O$1,"d")&lt;&gt;0,"",'Base de données'!$B2698),""))</f>
        <v/>
      </c>
      <c r="P2698" s="39" t="str">
        <f>IF(P$1&gt;$AE$1,"-",IFERROR(IF(DATEDIF('Base de données'!$A2698,P$1,"d")&lt;&gt;0,"",'Base de données'!$B2698),""))</f>
        <v/>
      </c>
      <c r="Q2698" s="39" t="str">
        <f>IF(Q$1&gt;$AE$1,"-",IFERROR(IF(DATEDIF('Base de données'!$A2698,Q$1,"d")&lt;&gt;0,"",'Base de données'!$B2698),""))</f>
        <v/>
      </c>
      <c r="R2698" s="39" t="str">
        <f>IF(R$1&gt;$AE$1,"-",IFERROR(IF(DATEDIF('Base de données'!$A2698,R$1,"d")&lt;&gt;0,"",'Base de données'!$B2698),""))</f>
        <v/>
      </c>
      <c r="S2698" s="39" t="str">
        <f>IF(S$1&gt;$AE$1,"-",IFERROR(IF(DATEDIF('Base de données'!$A2698,S$1,"d")&lt;&gt;0,"",'Base de données'!$B2698),""))</f>
        <v/>
      </c>
      <c r="T2698" s="39" t="str">
        <f>IF(T$1&gt;$AE$1,"-",IFERROR(IF(DATEDIF('Base de données'!$A2698,T$1,"d")&lt;&gt;0,"",'Base de données'!$B2698),""))</f>
        <v>DBD40</v>
      </c>
      <c r="U2698" s="39" t="str">
        <f>IF(U$1&gt;$AE$1,"-",IFERROR(IF(DATEDIF('Base de données'!$A2698,U$1,"d")&lt;&gt;0,"",'Base de données'!$B2698),""))</f>
        <v/>
      </c>
      <c r="V2698" s="39" t="str">
        <f>IF(V$1&gt;$AE$1,"-",IFERROR(IF(DATEDIF('Base de données'!$A2698,V$1,"d")&lt;&gt;0,"",'Base de données'!$B2698),""))</f>
        <v/>
      </c>
      <c r="W2698" s="34"/>
      <c r="X2698" s="30" t="str">
        <f>'Base de données'!$C2698&amp;" "&amp;'Base de données'!$D2698</f>
        <v>Maillet Adèle</v>
      </c>
      <c r="Y2698" s="31">
        <f>COUNTIF('Base de données'!$B:$B,'Base de données'!$B2698)</f>
        <v>12</v>
      </c>
      <c r="AA2698" s="87" cm="1">
        <f t="array" aca="1" ref="AA2698" ca="1">INDIRECT("'Base de données'!A" &amp; ROW(Y2698))</f>
        <v>45931</v>
      </c>
      <c r="AB2698" s="51" t="str" cm="1">
        <f t="array" aca="1" ref="AB2698" ca="1">INDIRECT("'Base de données'!B" &amp; ROW(Z2698))</f>
        <v>DBD40</v>
      </c>
    </row>
    <row r="2699" spans="1:28" x14ac:dyDescent="0.3">
      <c r="A2699" s="41" t="str">
        <f ca="1">IF(IF(AND($B2699&lt;&gt;"-",$B2699=$E2699),"Entrée et sortie","-")="Entrée et sortie",'Base de données'!$B2699,"-")</f>
        <v>-</v>
      </c>
      <c r="B2699" s="41" t="str">
        <f t="shared" ca="1" si="171"/>
        <v>-</v>
      </c>
      <c r="C2699" s="41" t="str">
        <f t="shared" ca="1" si="172"/>
        <v>-</v>
      </c>
      <c r="D2699" s="41" t="str">
        <f>IF($F2699="sortie en cours d'année",'Base de données'!$B2699,"-")</f>
        <v>-</v>
      </c>
      <c r="E2699" s="41" t="str">
        <f>IF($H2699="entrée en cours d'année",'Base de données'!$B2699,"-")</f>
        <v>-</v>
      </c>
      <c r="F2699" s="37" t="str">
        <f t="shared" si="169"/>
        <v/>
      </c>
      <c r="G2699" s="37" t="str">
        <f>IF($J2699="mouvement",_xlfn.XLOOKUP('Base de données'!$B2699,$V:$V,$V:$V,0),"")</f>
        <v/>
      </c>
      <c r="H2699" s="37" t="str">
        <f t="shared" si="170"/>
        <v/>
      </c>
      <c r="I2699" s="37" t="str">
        <f>IF($J2699="mouvement",_xlfn.XLOOKUP('Base de données'!$B2699,$K:$K,$K:$K,0),"")</f>
        <v/>
      </c>
      <c r="J2699" s="38" t="str">
        <f>IF(AND(Y2699&lt;&gt;MAX(Y:Y),COUNTIF(K2699:V2699,'Base de données'!$B2699)&gt;0),"mouvement","")</f>
        <v/>
      </c>
      <c r="K2699" s="39" t="str">
        <f>IF(K$1&gt;$AE$1,"-",IFERROR(IF(DATEDIF('Base de données'!$A2699,K$1,"d")&lt;&gt;0,"",'Base de données'!$B2699),""))</f>
        <v/>
      </c>
      <c r="L2699" s="39" t="str">
        <f>IF(L$1&gt;$AE$1,"-",IFERROR(IF(DATEDIF('Base de données'!$A2699,L$1,"d")&lt;&gt;0,"",'Base de données'!$B2699),""))</f>
        <v/>
      </c>
      <c r="M2699" s="39" t="str">
        <f>IF(M$1&gt;$AE$1,"-",IFERROR(IF(DATEDIF('Base de données'!$A2699,M$1,"d")&lt;&gt;0,"",'Base de données'!$B2699),""))</f>
        <v/>
      </c>
      <c r="N2699" s="39" t="str">
        <f>IF(N$1&gt;$AE$1,"-",IFERROR(IF(DATEDIF('Base de données'!$A2699,N$1,"d")&lt;&gt;0,"",'Base de données'!$B2699),""))</f>
        <v/>
      </c>
      <c r="O2699" s="39" t="str">
        <f>IF(O$1&gt;$AE$1,"-",IFERROR(IF(DATEDIF('Base de données'!$A2699,O$1,"d")&lt;&gt;0,"",'Base de données'!$B2699),""))</f>
        <v/>
      </c>
      <c r="P2699" s="39" t="str">
        <f>IF(P$1&gt;$AE$1,"-",IFERROR(IF(DATEDIF('Base de données'!$A2699,P$1,"d")&lt;&gt;0,"",'Base de données'!$B2699),""))</f>
        <v/>
      </c>
      <c r="Q2699" s="39" t="str">
        <f>IF(Q$1&gt;$AE$1,"-",IFERROR(IF(DATEDIF('Base de données'!$A2699,Q$1,"d")&lt;&gt;0,"",'Base de données'!$B2699),""))</f>
        <v/>
      </c>
      <c r="R2699" s="39" t="str">
        <f>IF(R$1&gt;$AE$1,"-",IFERROR(IF(DATEDIF('Base de données'!$A2699,R$1,"d")&lt;&gt;0,"",'Base de données'!$B2699),""))</f>
        <v/>
      </c>
      <c r="S2699" s="39" t="str">
        <f>IF(S$1&gt;$AE$1,"-",IFERROR(IF(DATEDIF('Base de données'!$A2699,S$1,"d")&lt;&gt;0,"",'Base de données'!$B2699),""))</f>
        <v/>
      </c>
      <c r="T2699" s="39" t="str">
        <f>IF(T$1&gt;$AE$1,"-",IFERROR(IF(DATEDIF('Base de données'!$A2699,T$1,"d")&lt;&gt;0,"",'Base de données'!$B2699),""))</f>
        <v>0M06O</v>
      </c>
      <c r="U2699" s="39" t="str">
        <f>IF(U$1&gt;$AE$1,"-",IFERROR(IF(DATEDIF('Base de données'!$A2699,U$1,"d")&lt;&gt;0,"",'Base de données'!$B2699),""))</f>
        <v/>
      </c>
      <c r="V2699" s="39" t="str">
        <f>IF(V$1&gt;$AE$1,"-",IFERROR(IF(DATEDIF('Base de données'!$A2699,V$1,"d")&lt;&gt;0,"",'Base de données'!$B2699),""))</f>
        <v/>
      </c>
      <c r="W2699" s="34"/>
      <c r="X2699" s="30" t="str">
        <f>'Base de données'!$C2699&amp;" "&amp;'Base de données'!$D2699</f>
        <v>Daniel Lorraine</v>
      </c>
      <c r="Y2699" s="31">
        <f>COUNTIF('Base de données'!$B:$B,'Base de données'!$B2699)</f>
        <v>12</v>
      </c>
      <c r="AA2699" s="87" cm="1">
        <f t="array" aca="1" ref="AA2699" ca="1">INDIRECT("'Base de données'!A" &amp; ROW(Y2699))</f>
        <v>45931</v>
      </c>
      <c r="AB2699" s="51" t="str" cm="1">
        <f t="array" aca="1" ref="AB2699" ca="1">INDIRECT("'Base de données'!B" &amp; ROW(Z2699))</f>
        <v>0M06O</v>
      </c>
    </row>
    <row r="2700" spans="1:28" x14ac:dyDescent="0.3">
      <c r="A2700" s="41" t="str">
        <f ca="1">IF(IF(AND($B2700&lt;&gt;"-",$B2700=$E2700),"Entrée et sortie","-")="Entrée et sortie",'Base de données'!$B2700,"-")</f>
        <v>-</v>
      </c>
      <c r="B2700" s="41" t="str">
        <f t="shared" ca="1" si="171"/>
        <v>B7BI1</v>
      </c>
      <c r="C2700" s="41" t="str">
        <f t="shared" ca="1" si="172"/>
        <v>B7BI1</v>
      </c>
      <c r="D2700" s="41" t="str">
        <f>IF($F2700="sortie en cours d'année",'Base de données'!$B2700,"-")</f>
        <v>B7BI1</v>
      </c>
      <c r="E2700" s="41" t="str">
        <f>IF($H2700="entrée en cours d'année",'Base de données'!$B2700,"-")</f>
        <v>-</v>
      </c>
      <c r="F2700" s="37" t="str">
        <f t="shared" si="169"/>
        <v>sortie en cours d'année</v>
      </c>
      <c r="G2700" s="37">
        <f>IF($J2700="mouvement",_xlfn.XLOOKUP('Base de données'!$B2700,$V:$V,$V:$V,0),"")</f>
        <v>0</v>
      </c>
      <c r="H2700" s="37" t="str">
        <f t="shared" si="170"/>
        <v/>
      </c>
      <c r="I2700" s="37" t="str">
        <f>IF($J2700="mouvement",_xlfn.XLOOKUP('Base de données'!$B2700,$K:$K,$K:$K,0),"")</f>
        <v>B7BI1</v>
      </c>
      <c r="J2700" s="38" t="str">
        <f>IF(AND(Y2700&lt;&gt;MAX(Y:Y),COUNTIF(K2700:V2700,'Base de données'!$B2700)&gt;0),"mouvement","")</f>
        <v>mouvement</v>
      </c>
      <c r="K2700" s="39" t="str">
        <f>IF(K$1&gt;$AE$1,"-",IFERROR(IF(DATEDIF('Base de données'!$A2700,K$1,"d")&lt;&gt;0,"",'Base de données'!$B2700),""))</f>
        <v/>
      </c>
      <c r="L2700" s="39" t="str">
        <f>IF(L$1&gt;$AE$1,"-",IFERROR(IF(DATEDIF('Base de données'!$A2700,L$1,"d")&lt;&gt;0,"",'Base de données'!$B2700),""))</f>
        <v/>
      </c>
      <c r="M2700" s="39" t="str">
        <f>IF(M$1&gt;$AE$1,"-",IFERROR(IF(DATEDIF('Base de données'!$A2700,M$1,"d")&lt;&gt;0,"",'Base de données'!$B2700),""))</f>
        <v/>
      </c>
      <c r="N2700" s="39" t="str">
        <f>IF(N$1&gt;$AE$1,"-",IFERROR(IF(DATEDIF('Base de données'!$A2700,N$1,"d")&lt;&gt;0,"",'Base de données'!$B2700),""))</f>
        <v/>
      </c>
      <c r="O2700" s="39" t="str">
        <f>IF(O$1&gt;$AE$1,"-",IFERROR(IF(DATEDIF('Base de données'!$A2700,O$1,"d")&lt;&gt;0,"",'Base de données'!$B2700),""))</f>
        <v/>
      </c>
      <c r="P2700" s="39" t="str">
        <f>IF(P$1&gt;$AE$1,"-",IFERROR(IF(DATEDIF('Base de données'!$A2700,P$1,"d")&lt;&gt;0,"",'Base de données'!$B2700),""))</f>
        <v/>
      </c>
      <c r="Q2700" s="39" t="str">
        <f>IF(Q$1&gt;$AE$1,"-",IFERROR(IF(DATEDIF('Base de données'!$A2700,Q$1,"d")&lt;&gt;0,"",'Base de données'!$B2700),""))</f>
        <v/>
      </c>
      <c r="R2700" s="39" t="str">
        <f>IF(R$1&gt;$AE$1,"-",IFERROR(IF(DATEDIF('Base de données'!$A2700,R$1,"d")&lt;&gt;0,"",'Base de données'!$B2700),""))</f>
        <v/>
      </c>
      <c r="S2700" s="39" t="str">
        <f>IF(S$1&gt;$AE$1,"-",IFERROR(IF(DATEDIF('Base de données'!$A2700,S$1,"d")&lt;&gt;0,"",'Base de données'!$B2700),""))</f>
        <v/>
      </c>
      <c r="T2700" s="39" t="str">
        <f>IF(T$1&gt;$AE$1,"-",IFERROR(IF(DATEDIF('Base de données'!$A2700,T$1,"d")&lt;&gt;0,"",'Base de données'!$B2700),""))</f>
        <v>B7BI1</v>
      </c>
      <c r="U2700" s="39" t="str">
        <f>IF(U$1&gt;$AE$1,"-",IFERROR(IF(DATEDIF('Base de données'!$A2700,U$1,"d")&lt;&gt;0,"",'Base de données'!$B2700),""))</f>
        <v/>
      </c>
      <c r="V2700" s="39" t="str">
        <f>IF(V$1&gt;$AE$1,"-",IFERROR(IF(DATEDIF('Base de données'!$A2700,V$1,"d")&lt;&gt;0,"",'Base de données'!$B2700),""))</f>
        <v/>
      </c>
      <c r="W2700" s="34"/>
      <c r="X2700" s="30" t="str">
        <f>'Base de données'!$C2700&amp;" "&amp;'Base de données'!$D2700</f>
        <v>Petitjean Jacqueline</v>
      </c>
      <c r="Y2700" s="31">
        <f>COUNTIF('Base de données'!$B:$B,'Base de données'!$B2700)</f>
        <v>10</v>
      </c>
      <c r="AA2700" s="87" cm="1">
        <f t="array" aca="1" ref="AA2700" ca="1">INDIRECT("'Base de données'!A" &amp; ROW(Y2700))</f>
        <v>45931</v>
      </c>
      <c r="AB2700" s="51" t="str" cm="1">
        <f t="array" aca="1" ref="AB2700" ca="1">INDIRECT("'Base de données'!B" &amp; ROW(Z2700))</f>
        <v>B7BI1</v>
      </c>
    </row>
    <row r="2701" spans="1:28" x14ac:dyDescent="0.3">
      <c r="A2701" s="41" t="str">
        <f ca="1">IF(IF(AND($B2701&lt;&gt;"-",$B2701=$E2701),"Entrée et sortie","-")="Entrée et sortie",'Base de données'!$B2701,"-")</f>
        <v>-</v>
      </c>
      <c r="B2701" s="41" t="str">
        <f t="shared" ca="1" si="171"/>
        <v>-</v>
      </c>
      <c r="C2701" s="41" t="str">
        <f t="shared" ca="1" si="172"/>
        <v>-</v>
      </c>
      <c r="D2701" s="41" t="str">
        <f>IF($F2701="sortie en cours d'année",'Base de données'!$B2701,"-")</f>
        <v>-</v>
      </c>
      <c r="E2701" s="41" t="str">
        <f>IF($H2701="entrée en cours d'année",'Base de données'!$B2701,"-")</f>
        <v>-</v>
      </c>
      <c r="F2701" s="37" t="str">
        <f t="shared" si="169"/>
        <v/>
      </c>
      <c r="G2701" s="37" t="str">
        <f>IF($J2701="mouvement",_xlfn.XLOOKUP('Base de données'!$B2701,$V:$V,$V:$V,0),"")</f>
        <v/>
      </c>
      <c r="H2701" s="37" t="str">
        <f t="shared" si="170"/>
        <v/>
      </c>
      <c r="I2701" s="37" t="str">
        <f>IF($J2701="mouvement",_xlfn.XLOOKUP('Base de données'!$B2701,$K:$K,$K:$K,0),"")</f>
        <v/>
      </c>
      <c r="J2701" s="38" t="str">
        <f>IF(AND(Y2701&lt;&gt;MAX(Y:Y),COUNTIF(K2701:V2701,'Base de données'!$B2701)&gt;0),"mouvement","")</f>
        <v/>
      </c>
      <c r="K2701" s="39" t="str">
        <f>IF(K$1&gt;$AE$1,"-",IFERROR(IF(DATEDIF('Base de données'!$A2701,K$1,"d")&lt;&gt;0,"",'Base de données'!$B2701),""))</f>
        <v/>
      </c>
      <c r="L2701" s="39" t="str">
        <f>IF(L$1&gt;$AE$1,"-",IFERROR(IF(DATEDIF('Base de données'!$A2701,L$1,"d")&lt;&gt;0,"",'Base de données'!$B2701),""))</f>
        <v/>
      </c>
      <c r="M2701" s="39" t="str">
        <f>IF(M$1&gt;$AE$1,"-",IFERROR(IF(DATEDIF('Base de données'!$A2701,M$1,"d")&lt;&gt;0,"",'Base de données'!$B2701),""))</f>
        <v/>
      </c>
      <c r="N2701" s="39" t="str">
        <f>IF(N$1&gt;$AE$1,"-",IFERROR(IF(DATEDIF('Base de données'!$A2701,N$1,"d")&lt;&gt;0,"",'Base de données'!$B2701),""))</f>
        <v/>
      </c>
      <c r="O2701" s="39" t="str">
        <f>IF(O$1&gt;$AE$1,"-",IFERROR(IF(DATEDIF('Base de données'!$A2701,O$1,"d")&lt;&gt;0,"",'Base de données'!$B2701),""))</f>
        <v/>
      </c>
      <c r="P2701" s="39" t="str">
        <f>IF(P$1&gt;$AE$1,"-",IFERROR(IF(DATEDIF('Base de données'!$A2701,P$1,"d")&lt;&gt;0,"",'Base de données'!$B2701),""))</f>
        <v/>
      </c>
      <c r="Q2701" s="39" t="str">
        <f>IF(Q$1&gt;$AE$1,"-",IFERROR(IF(DATEDIF('Base de données'!$A2701,Q$1,"d")&lt;&gt;0,"",'Base de données'!$B2701),""))</f>
        <v/>
      </c>
      <c r="R2701" s="39" t="str">
        <f>IF(R$1&gt;$AE$1,"-",IFERROR(IF(DATEDIF('Base de données'!$A2701,R$1,"d")&lt;&gt;0,"",'Base de données'!$B2701),""))</f>
        <v/>
      </c>
      <c r="S2701" s="39" t="str">
        <f>IF(S$1&gt;$AE$1,"-",IFERROR(IF(DATEDIF('Base de données'!$A2701,S$1,"d")&lt;&gt;0,"",'Base de données'!$B2701),""))</f>
        <v/>
      </c>
      <c r="T2701" s="39" t="str">
        <f>IF(T$1&gt;$AE$1,"-",IFERROR(IF(DATEDIF('Base de données'!$A2701,T$1,"d")&lt;&gt;0,"",'Base de données'!$B2701),""))</f>
        <v>YKKN2</v>
      </c>
      <c r="U2701" s="39" t="str">
        <f>IF(U$1&gt;$AE$1,"-",IFERROR(IF(DATEDIF('Base de données'!$A2701,U$1,"d")&lt;&gt;0,"",'Base de données'!$B2701),""))</f>
        <v/>
      </c>
      <c r="V2701" s="39" t="str">
        <f>IF(V$1&gt;$AE$1,"-",IFERROR(IF(DATEDIF('Base de données'!$A2701,V$1,"d")&lt;&gt;0,"",'Base de données'!$B2701),""))</f>
        <v/>
      </c>
      <c r="W2701" s="34"/>
      <c r="X2701" s="30" t="str">
        <f>'Base de données'!$C2701&amp;" "&amp;'Base de données'!$D2701</f>
        <v>Grondin Mathilde</v>
      </c>
      <c r="Y2701" s="31">
        <f>COUNTIF('Base de données'!$B:$B,'Base de données'!$B2701)</f>
        <v>12</v>
      </c>
      <c r="AA2701" s="87" cm="1">
        <f t="array" aca="1" ref="AA2701" ca="1">INDIRECT("'Base de données'!A" &amp; ROW(Y2701))</f>
        <v>45931</v>
      </c>
      <c r="AB2701" s="51" t="str" cm="1">
        <f t="array" aca="1" ref="AB2701" ca="1">INDIRECT("'Base de données'!B" &amp; ROW(Z2701))</f>
        <v>YKKN2</v>
      </c>
    </row>
    <row r="2702" spans="1:28" x14ac:dyDescent="0.3">
      <c r="A2702" s="41" t="str">
        <f ca="1">IF(IF(AND($B2702&lt;&gt;"-",$B2702=$E2702),"Entrée et sortie","-")="Entrée et sortie",'Base de données'!$B2702,"-")</f>
        <v>-</v>
      </c>
      <c r="B2702" s="41" t="str">
        <f t="shared" ca="1" si="171"/>
        <v>-</v>
      </c>
      <c r="C2702" s="41" t="str">
        <f t="shared" ca="1" si="172"/>
        <v>-</v>
      </c>
      <c r="D2702" s="41" t="str">
        <f>IF($F2702="sortie en cours d'année",'Base de données'!$B2702,"-")</f>
        <v>-</v>
      </c>
      <c r="E2702" s="41" t="str">
        <f>IF($H2702="entrée en cours d'année",'Base de données'!$B2702,"-")</f>
        <v>-</v>
      </c>
      <c r="F2702" s="37" t="str">
        <f t="shared" si="169"/>
        <v/>
      </c>
      <c r="G2702" s="37" t="str">
        <f>IF($J2702="mouvement",_xlfn.XLOOKUP('Base de données'!$B2702,$V:$V,$V:$V,0),"")</f>
        <v/>
      </c>
      <c r="H2702" s="37" t="str">
        <f t="shared" si="170"/>
        <v/>
      </c>
      <c r="I2702" s="37" t="str">
        <f>IF($J2702="mouvement",_xlfn.XLOOKUP('Base de données'!$B2702,$K:$K,$K:$K,0),"")</f>
        <v/>
      </c>
      <c r="J2702" s="38" t="str">
        <f>IF(AND(Y2702&lt;&gt;MAX(Y:Y),COUNTIF(K2702:V2702,'Base de données'!$B2702)&gt;0),"mouvement","")</f>
        <v/>
      </c>
      <c r="K2702" s="39" t="str">
        <f>IF(K$1&gt;$AE$1,"-",IFERROR(IF(DATEDIF('Base de données'!$A2702,K$1,"d")&lt;&gt;0,"",'Base de données'!$B2702),""))</f>
        <v/>
      </c>
      <c r="L2702" s="39" t="str">
        <f>IF(L$1&gt;$AE$1,"-",IFERROR(IF(DATEDIF('Base de données'!$A2702,L$1,"d")&lt;&gt;0,"",'Base de données'!$B2702),""))</f>
        <v/>
      </c>
      <c r="M2702" s="39" t="str">
        <f>IF(M$1&gt;$AE$1,"-",IFERROR(IF(DATEDIF('Base de données'!$A2702,M$1,"d")&lt;&gt;0,"",'Base de données'!$B2702),""))</f>
        <v/>
      </c>
      <c r="N2702" s="39" t="str">
        <f>IF(N$1&gt;$AE$1,"-",IFERROR(IF(DATEDIF('Base de données'!$A2702,N$1,"d")&lt;&gt;0,"",'Base de données'!$B2702),""))</f>
        <v/>
      </c>
      <c r="O2702" s="39" t="str">
        <f>IF(O$1&gt;$AE$1,"-",IFERROR(IF(DATEDIF('Base de données'!$A2702,O$1,"d")&lt;&gt;0,"",'Base de données'!$B2702),""))</f>
        <v/>
      </c>
      <c r="P2702" s="39" t="str">
        <f>IF(P$1&gt;$AE$1,"-",IFERROR(IF(DATEDIF('Base de données'!$A2702,P$1,"d")&lt;&gt;0,"",'Base de données'!$B2702),""))</f>
        <v/>
      </c>
      <c r="Q2702" s="39" t="str">
        <f>IF(Q$1&gt;$AE$1,"-",IFERROR(IF(DATEDIF('Base de données'!$A2702,Q$1,"d")&lt;&gt;0,"",'Base de données'!$B2702),""))</f>
        <v/>
      </c>
      <c r="R2702" s="39" t="str">
        <f>IF(R$1&gt;$AE$1,"-",IFERROR(IF(DATEDIF('Base de données'!$A2702,R$1,"d")&lt;&gt;0,"",'Base de données'!$B2702),""))</f>
        <v/>
      </c>
      <c r="S2702" s="39" t="str">
        <f>IF(S$1&gt;$AE$1,"-",IFERROR(IF(DATEDIF('Base de données'!$A2702,S$1,"d")&lt;&gt;0,"",'Base de données'!$B2702),""))</f>
        <v/>
      </c>
      <c r="T2702" s="39" t="str">
        <f>IF(T$1&gt;$AE$1,"-",IFERROR(IF(DATEDIF('Base de données'!$A2702,T$1,"d")&lt;&gt;0,"",'Base de données'!$B2702),""))</f>
        <v>HZUGL</v>
      </c>
      <c r="U2702" s="39" t="str">
        <f>IF(U$1&gt;$AE$1,"-",IFERROR(IF(DATEDIF('Base de données'!$A2702,U$1,"d")&lt;&gt;0,"",'Base de données'!$B2702),""))</f>
        <v/>
      </c>
      <c r="V2702" s="39" t="str">
        <f>IF(V$1&gt;$AE$1,"-",IFERROR(IF(DATEDIF('Base de données'!$A2702,V$1,"d")&lt;&gt;0,"",'Base de données'!$B2702),""))</f>
        <v/>
      </c>
      <c r="W2702" s="34"/>
      <c r="X2702" s="30" t="str">
        <f>'Base de données'!$C2702&amp;" "&amp;'Base de données'!$D2702</f>
        <v>Guillou William</v>
      </c>
      <c r="Y2702" s="31">
        <f>COUNTIF('Base de données'!$B:$B,'Base de données'!$B2702)</f>
        <v>12</v>
      </c>
      <c r="AA2702" s="87" cm="1">
        <f t="array" aca="1" ref="AA2702" ca="1">INDIRECT("'Base de données'!A" &amp; ROW(Y2702))</f>
        <v>45931</v>
      </c>
      <c r="AB2702" s="51" t="str" cm="1">
        <f t="array" aca="1" ref="AB2702" ca="1">INDIRECT("'Base de données'!B" &amp; ROW(Z2702))</f>
        <v>HZUGL</v>
      </c>
    </row>
    <row r="2703" spans="1:28" x14ac:dyDescent="0.3">
      <c r="A2703" s="41" t="str">
        <f ca="1">IF(IF(AND($B2703&lt;&gt;"-",$B2703=$E2703),"Entrée et sortie","-")="Entrée et sortie",'Base de données'!$B2703,"-")</f>
        <v>-</v>
      </c>
      <c r="B2703" s="41" t="str">
        <f t="shared" ca="1" si="171"/>
        <v>-</v>
      </c>
      <c r="C2703" s="41" t="str">
        <f t="shared" ca="1" si="172"/>
        <v>-</v>
      </c>
      <c r="D2703" s="41" t="str">
        <f>IF($F2703="sortie en cours d'année",'Base de données'!$B2703,"-")</f>
        <v>-</v>
      </c>
      <c r="E2703" s="41" t="str">
        <f>IF($H2703="entrée en cours d'année",'Base de données'!$B2703,"-")</f>
        <v>-</v>
      </c>
      <c r="F2703" s="37" t="str">
        <f t="shared" si="169"/>
        <v/>
      </c>
      <c r="G2703" s="37" t="str">
        <f>IF($J2703="mouvement",_xlfn.XLOOKUP('Base de données'!$B2703,$V:$V,$V:$V,0),"")</f>
        <v/>
      </c>
      <c r="H2703" s="37" t="str">
        <f t="shared" si="170"/>
        <v/>
      </c>
      <c r="I2703" s="37" t="str">
        <f>IF($J2703="mouvement",_xlfn.XLOOKUP('Base de données'!$B2703,$K:$K,$K:$K,0),"")</f>
        <v/>
      </c>
      <c r="J2703" s="38" t="str">
        <f>IF(AND(Y2703&lt;&gt;MAX(Y:Y),COUNTIF(K2703:V2703,'Base de données'!$B2703)&gt;0),"mouvement","")</f>
        <v/>
      </c>
      <c r="K2703" s="39" t="str">
        <f>IF(K$1&gt;$AE$1,"-",IFERROR(IF(DATEDIF('Base de données'!$A2703,K$1,"d")&lt;&gt;0,"",'Base de données'!$B2703),""))</f>
        <v/>
      </c>
      <c r="L2703" s="39" t="str">
        <f>IF(L$1&gt;$AE$1,"-",IFERROR(IF(DATEDIF('Base de données'!$A2703,L$1,"d")&lt;&gt;0,"",'Base de données'!$B2703),""))</f>
        <v/>
      </c>
      <c r="M2703" s="39" t="str">
        <f>IF(M$1&gt;$AE$1,"-",IFERROR(IF(DATEDIF('Base de données'!$A2703,M$1,"d")&lt;&gt;0,"",'Base de données'!$B2703),""))</f>
        <v/>
      </c>
      <c r="N2703" s="39" t="str">
        <f>IF(N$1&gt;$AE$1,"-",IFERROR(IF(DATEDIF('Base de données'!$A2703,N$1,"d")&lt;&gt;0,"",'Base de données'!$B2703),""))</f>
        <v/>
      </c>
      <c r="O2703" s="39" t="str">
        <f>IF(O$1&gt;$AE$1,"-",IFERROR(IF(DATEDIF('Base de données'!$A2703,O$1,"d")&lt;&gt;0,"",'Base de données'!$B2703),""))</f>
        <v/>
      </c>
      <c r="P2703" s="39" t="str">
        <f>IF(P$1&gt;$AE$1,"-",IFERROR(IF(DATEDIF('Base de données'!$A2703,P$1,"d")&lt;&gt;0,"",'Base de données'!$B2703),""))</f>
        <v/>
      </c>
      <c r="Q2703" s="39" t="str">
        <f>IF(Q$1&gt;$AE$1,"-",IFERROR(IF(DATEDIF('Base de données'!$A2703,Q$1,"d")&lt;&gt;0,"",'Base de données'!$B2703),""))</f>
        <v/>
      </c>
      <c r="R2703" s="39" t="str">
        <f>IF(R$1&gt;$AE$1,"-",IFERROR(IF(DATEDIF('Base de données'!$A2703,R$1,"d")&lt;&gt;0,"",'Base de données'!$B2703),""))</f>
        <v/>
      </c>
      <c r="S2703" s="39" t="str">
        <f>IF(S$1&gt;$AE$1,"-",IFERROR(IF(DATEDIF('Base de données'!$A2703,S$1,"d")&lt;&gt;0,"",'Base de données'!$B2703),""))</f>
        <v/>
      </c>
      <c r="T2703" s="39" t="str">
        <f>IF(T$1&gt;$AE$1,"-",IFERROR(IF(DATEDIF('Base de données'!$A2703,T$1,"d")&lt;&gt;0,"",'Base de données'!$B2703),""))</f>
        <v>O8ZE4</v>
      </c>
      <c r="U2703" s="39" t="str">
        <f>IF(U$1&gt;$AE$1,"-",IFERROR(IF(DATEDIF('Base de données'!$A2703,U$1,"d")&lt;&gt;0,"",'Base de données'!$B2703),""))</f>
        <v/>
      </c>
      <c r="V2703" s="39" t="str">
        <f>IF(V$1&gt;$AE$1,"-",IFERROR(IF(DATEDIF('Base de données'!$A2703,V$1,"d")&lt;&gt;0,"",'Base de données'!$B2703),""))</f>
        <v/>
      </c>
      <c r="W2703" s="34"/>
      <c r="X2703" s="30" t="str">
        <f>'Base de données'!$C2703&amp;" "&amp;'Base de données'!$D2703</f>
        <v>Olivier Stéphanie</v>
      </c>
      <c r="Y2703" s="31">
        <f>COUNTIF('Base de données'!$B:$B,'Base de données'!$B2703)</f>
        <v>12</v>
      </c>
      <c r="AA2703" s="87" cm="1">
        <f t="array" aca="1" ref="AA2703" ca="1">INDIRECT("'Base de données'!A" &amp; ROW(Y2703))</f>
        <v>45931</v>
      </c>
      <c r="AB2703" s="51" t="str" cm="1">
        <f t="array" aca="1" ref="AB2703" ca="1">INDIRECT("'Base de données'!B" &amp; ROW(Z2703))</f>
        <v>O8ZE4</v>
      </c>
    </row>
    <row r="2704" spans="1:28" x14ac:dyDescent="0.3">
      <c r="A2704" s="41" t="str">
        <f ca="1">IF(IF(AND($B2704&lt;&gt;"-",$B2704=$E2704),"Entrée et sortie","-")="Entrée et sortie",'Base de données'!$B2704,"-")</f>
        <v>-</v>
      </c>
      <c r="B2704" s="41" t="str">
        <f t="shared" ca="1" si="171"/>
        <v>-</v>
      </c>
      <c r="C2704" s="41" t="str">
        <f t="shared" ca="1" si="172"/>
        <v>-</v>
      </c>
      <c r="D2704" s="41" t="str">
        <f>IF($F2704="sortie en cours d'année",'Base de données'!$B2704,"-")</f>
        <v>-</v>
      </c>
      <c r="E2704" s="41" t="str">
        <f>IF($H2704="entrée en cours d'année",'Base de données'!$B2704,"-")</f>
        <v>-</v>
      </c>
      <c r="F2704" s="37" t="str">
        <f t="shared" si="169"/>
        <v/>
      </c>
      <c r="G2704" s="37" t="str">
        <f>IF($J2704="mouvement",_xlfn.XLOOKUP('Base de données'!$B2704,$V:$V,$V:$V,0),"")</f>
        <v/>
      </c>
      <c r="H2704" s="37" t="str">
        <f t="shared" si="170"/>
        <v/>
      </c>
      <c r="I2704" s="37" t="str">
        <f>IF($J2704="mouvement",_xlfn.XLOOKUP('Base de données'!$B2704,$K:$K,$K:$K,0),"")</f>
        <v/>
      </c>
      <c r="J2704" s="38" t="str">
        <f>IF(AND(Y2704&lt;&gt;MAX(Y:Y),COUNTIF(K2704:V2704,'Base de données'!$B2704)&gt;0),"mouvement","")</f>
        <v/>
      </c>
      <c r="K2704" s="39" t="str">
        <f>IF(K$1&gt;$AE$1,"-",IFERROR(IF(DATEDIF('Base de données'!$A2704,K$1,"d")&lt;&gt;0,"",'Base de données'!$B2704),""))</f>
        <v/>
      </c>
      <c r="L2704" s="39" t="str">
        <f>IF(L$1&gt;$AE$1,"-",IFERROR(IF(DATEDIF('Base de données'!$A2704,L$1,"d")&lt;&gt;0,"",'Base de données'!$B2704),""))</f>
        <v/>
      </c>
      <c r="M2704" s="39" t="str">
        <f>IF(M$1&gt;$AE$1,"-",IFERROR(IF(DATEDIF('Base de données'!$A2704,M$1,"d")&lt;&gt;0,"",'Base de données'!$B2704),""))</f>
        <v/>
      </c>
      <c r="N2704" s="39" t="str">
        <f>IF(N$1&gt;$AE$1,"-",IFERROR(IF(DATEDIF('Base de données'!$A2704,N$1,"d")&lt;&gt;0,"",'Base de données'!$B2704),""))</f>
        <v/>
      </c>
      <c r="O2704" s="39" t="str">
        <f>IF(O$1&gt;$AE$1,"-",IFERROR(IF(DATEDIF('Base de données'!$A2704,O$1,"d")&lt;&gt;0,"",'Base de données'!$B2704),""))</f>
        <v/>
      </c>
      <c r="P2704" s="39" t="str">
        <f>IF(P$1&gt;$AE$1,"-",IFERROR(IF(DATEDIF('Base de données'!$A2704,P$1,"d")&lt;&gt;0,"",'Base de données'!$B2704),""))</f>
        <v/>
      </c>
      <c r="Q2704" s="39" t="str">
        <f>IF(Q$1&gt;$AE$1,"-",IFERROR(IF(DATEDIF('Base de données'!$A2704,Q$1,"d")&lt;&gt;0,"",'Base de données'!$B2704),""))</f>
        <v/>
      </c>
      <c r="R2704" s="39" t="str">
        <f>IF(R$1&gt;$AE$1,"-",IFERROR(IF(DATEDIF('Base de données'!$A2704,R$1,"d")&lt;&gt;0,"",'Base de données'!$B2704),""))</f>
        <v/>
      </c>
      <c r="S2704" s="39" t="str">
        <f>IF(S$1&gt;$AE$1,"-",IFERROR(IF(DATEDIF('Base de données'!$A2704,S$1,"d")&lt;&gt;0,"",'Base de données'!$B2704),""))</f>
        <v/>
      </c>
      <c r="T2704" s="39" t="str">
        <f>IF(T$1&gt;$AE$1,"-",IFERROR(IF(DATEDIF('Base de données'!$A2704,T$1,"d")&lt;&gt;0,"",'Base de données'!$B2704),""))</f>
        <v>5RTGL</v>
      </c>
      <c r="U2704" s="39" t="str">
        <f>IF(U$1&gt;$AE$1,"-",IFERROR(IF(DATEDIF('Base de données'!$A2704,U$1,"d")&lt;&gt;0,"",'Base de données'!$B2704),""))</f>
        <v/>
      </c>
      <c r="V2704" s="39" t="str">
        <f>IF(V$1&gt;$AE$1,"-",IFERROR(IF(DATEDIF('Base de données'!$A2704,V$1,"d")&lt;&gt;0,"",'Base de données'!$B2704),""))</f>
        <v/>
      </c>
      <c r="W2704" s="34"/>
      <c r="X2704" s="30" t="str">
        <f>'Base de données'!$C2704&amp;" "&amp;'Base de données'!$D2704</f>
        <v>Joubert Étienne</v>
      </c>
      <c r="Y2704" s="31">
        <f>COUNTIF('Base de données'!$B:$B,'Base de données'!$B2704)</f>
        <v>12</v>
      </c>
      <c r="AA2704" s="87" cm="1">
        <f t="array" aca="1" ref="AA2704" ca="1">INDIRECT("'Base de données'!A" &amp; ROW(Y2704))</f>
        <v>45931</v>
      </c>
      <c r="AB2704" s="51" t="str" cm="1">
        <f t="array" aca="1" ref="AB2704" ca="1">INDIRECT("'Base de données'!B" &amp; ROW(Z2704))</f>
        <v>5RTGL</v>
      </c>
    </row>
    <row r="2705" spans="1:28" x14ac:dyDescent="0.3">
      <c r="A2705" s="41" t="str">
        <f ca="1">IF(IF(AND($B2705&lt;&gt;"-",$B2705=$E2705),"Entrée et sortie","-")="Entrée et sortie",'Base de données'!$B2705,"-")</f>
        <v>-</v>
      </c>
      <c r="B2705" s="41" t="str">
        <f t="shared" ca="1" si="171"/>
        <v>-</v>
      </c>
      <c r="C2705" s="41" t="str">
        <f t="shared" ca="1" si="172"/>
        <v>-</v>
      </c>
      <c r="D2705" s="41" t="str">
        <f>IF($F2705="sortie en cours d'année",'Base de données'!$B2705,"-")</f>
        <v>-</v>
      </c>
      <c r="E2705" s="41" t="str">
        <f>IF($H2705="entrée en cours d'année",'Base de données'!$B2705,"-")</f>
        <v>-</v>
      </c>
      <c r="F2705" s="37" t="str">
        <f t="shared" si="169"/>
        <v/>
      </c>
      <c r="G2705" s="37" t="str">
        <f>IF($J2705="mouvement",_xlfn.XLOOKUP('Base de données'!$B2705,$V:$V,$V:$V,0),"")</f>
        <v/>
      </c>
      <c r="H2705" s="37" t="str">
        <f t="shared" si="170"/>
        <v/>
      </c>
      <c r="I2705" s="37" t="str">
        <f>IF($J2705="mouvement",_xlfn.XLOOKUP('Base de données'!$B2705,$K:$K,$K:$K,0),"")</f>
        <v/>
      </c>
      <c r="J2705" s="38" t="str">
        <f>IF(AND(Y2705&lt;&gt;MAX(Y:Y),COUNTIF(K2705:V2705,'Base de données'!$B2705)&gt;0),"mouvement","")</f>
        <v/>
      </c>
      <c r="K2705" s="39" t="str">
        <f>IF(K$1&gt;$AE$1,"-",IFERROR(IF(DATEDIF('Base de données'!$A2705,K$1,"d")&lt;&gt;0,"",'Base de données'!$B2705),""))</f>
        <v/>
      </c>
      <c r="L2705" s="39" t="str">
        <f>IF(L$1&gt;$AE$1,"-",IFERROR(IF(DATEDIF('Base de données'!$A2705,L$1,"d")&lt;&gt;0,"",'Base de données'!$B2705),""))</f>
        <v/>
      </c>
      <c r="M2705" s="39" t="str">
        <f>IF(M$1&gt;$AE$1,"-",IFERROR(IF(DATEDIF('Base de données'!$A2705,M$1,"d")&lt;&gt;0,"",'Base de données'!$B2705),""))</f>
        <v/>
      </c>
      <c r="N2705" s="39" t="str">
        <f>IF(N$1&gt;$AE$1,"-",IFERROR(IF(DATEDIF('Base de données'!$A2705,N$1,"d")&lt;&gt;0,"",'Base de données'!$B2705),""))</f>
        <v/>
      </c>
      <c r="O2705" s="39" t="str">
        <f>IF(O$1&gt;$AE$1,"-",IFERROR(IF(DATEDIF('Base de données'!$A2705,O$1,"d")&lt;&gt;0,"",'Base de données'!$B2705),""))</f>
        <v/>
      </c>
      <c r="P2705" s="39" t="str">
        <f>IF(P$1&gt;$AE$1,"-",IFERROR(IF(DATEDIF('Base de données'!$A2705,P$1,"d")&lt;&gt;0,"",'Base de données'!$B2705),""))</f>
        <v/>
      </c>
      <c r="Q2705" s="39" t="str">
        <f>IF(Q$1&gt;$AE$1,"-",IFERROR(IF(DATEDIF('Base de données'!$A2705,Q$1,"d")&lt;&gt;0,"",'Base de données'!$B2705),""))</f>
        <v/>
      </c>
      <c r="R2705" s="39" t="str">
        <f>IF(R$1&gt;$AE$1,"-",IFERROR(IF(DATEDIF('Base de données'!$A2705,R$1,"d")&lt;&gt;0,"",'Base de données'!$B2705),""))</f>
        <v/>
      </c>
      <c r="S2705" s="39" t="str">
        <f>IF(S$1&gt;$AE$1,"-",IFERROR(IF(DATEDIF('Base de données'!$A2705,S$1,"d")&lt;&gt;0,"",'Base de données'!$B2705),""))</f>
        <v/>
      </c>
      <c r="T2705" s="39" t="str">
        <f>IF(T$1&gt;$AE$1,"-",IFERROR(IF(DATEDIF('Base de données'!$A2705,T$1,"d")&lt;&gt;0,"",'Base de données'!$B2705),""))</f>
        <v>SKG2X</v>
      </c>
      <c r="U2705" s="39" t="str">
        <f>IF(U$1&gt;$AE$1,"-",IFERROR(IF(DATEDIF('Base de données'!$A2705,U$1,"d")&lt;&gt;0,"",'Base de données'!$B2705),""))</f>
        <v/>
      </c>
      <c r="V2705" s="39" t="str">
        <f>IF(V$1&gt;$AE$1,"-",IFERROR(IF(DATEDIF('Base de données'!$A2705,V$1,"d")&lt;&gt;0,"",'Base de données'!$B2705),""))</f>
        <v/>
      </c>
      <c r="W2705" s="34"/>
      <c r="X2705" s="30" t="str">
        <f>'Base de données'!$C2705&amp;" "&amp;'Base de données'!$D2705</f>
        <v>Lebon David</v>
      </c>
      <c r="Y2705" s="31">
        <f>COUNTIF('Base de données'!$B:$B,'Base de données'!$B2705)</f>
        <v>12</v>
      </c>
      <c r="AA2705" s="87" cm="1">
        <f t="array" aca="1" ref="AA2705" ca="1">INDIRECT("'Base de données'!A" &amp; ROW(Y2705))</f>
        <v>45931</v>
      </c>
      <c r="AB2705" s="51" t="str" cm="1">
        <f t="array" aca="1" ref="AB2705" ca="1">INDIRECT("'Base de données'!B" &amp; ROW(Z2705))</f>
        <v>SKG2X</v>
      </c>
    </row>
    <row r="2706" spans="1:28" x14ac:dyDescent="0.3">
      <c r="A2706" s="41" t="str">
        <f ca="1">IF(IF(AND($B2706&lt;&gt;"-",$B2706=$E2706),"Entrée et sortie","-")="Entrée et sortie",'Base de données'!$B2706,"-")</f>
        <v>-</v>
      </c>
      <c r="B2706" s="41" t="str">
        <f t="shared" ca="1" si="171"/>
        <v>-</v>
      </c>
      <c r="C2706" s="41" t="str">
        <f t="shared" ca="1" si="172"/>
        <v>-</v>
      </c>
      <c r="D2706" s="41" t="str">
        <f>IF($F2706="sortie en cours d'année",'Base de données'!$B2706,"-")</f>
        <v>-</v>
      </c>
      <c r="E2706" s="41" t="str">
        <f>IF($H2706="entrée en cours d'année",'Base de données'!$B2706,"-")</f>
        <v>-</v>
      </c>
      <c r="F2706" s="37" t="str">
        <f t="shared" si="169"/>
        <v/>
      </c>
      <c r="G2706" s="37" t="str">
        <f>IF($J2706="mouvement",_xlfn.XLOOKUP('Base de données'!$B2706,$V:$V,$V:$V,0),"")</f>
        <v/>
      </c>
      <c r="H2706" s="37" t="str">
        <f t="shared" si="170"/>
        <v/>
      </c>
      <c r="I2706" s="37" t="str">
        <f>IF($J2706="mouvement",_xlfn.XLOOKUP('Base de données'!$B2706,$K:$K,$K:$K,0),"")</f>
        <v/>
      </c>
      <c r="J2706" s="38" t="str">
        <f>IF(AND(Y2706&lt;&gt;MAX(Y:Y),COUNTIF(K2706:V2706,'Base de données'!$B2706)&gt;0),"mouvement","")</f>
        <v/>
      </c>
      <c r="K2706" s="39" t="str">
        <f>IF(K$1&gt;$AE$1,"-",IFERROR(IF(DATEDIF('Base de données'!$A2706,K$1,"d")&lt;&gt;0,"",'Base de données'!$B2706),""))</f>
        <v/>
      </c>
      <c r="L2706" s="39" t="str">
        <f>IF(L$1&gt;$AE$1,"-",IFERROR(IF(DATEDIF('Base de données'!$A2706,L$1,"d")&lt;&gt;0,"",'Base de données'!$B2706),""))</f>
        <v/>
      </c>
      <c r="M2706" s="39" t="str">
        <f>IF(M$1&gt;$AE$1,"-",IFERROR(IF(DATEDIF('Base de données'!$A2706,M$1,"d")&lt;&gt;0,"",'Base de données'!$B2706),""))</f>
        <v/>
      </c>
      <c r="N2706" s="39" t="str">
        <f>IF(N$1&gt;$AE$1,"-",IFERROR(IF(DATEDIF('Base de données'!$A2706,N$1,"d")&lt;&gt;0,"",'Base de données'!$B2706),""))</f>
        <v/>
      </c>
      <c r="O2706" s="39" t="str">
        <f>IF(O$1&gt;$AE$1,"-",IFERROR(IF(DATEDIF('Base de données'!$A2706,O$1,"d")&lt;&gt;0,"",'Base de données'!$B2706),""))</f>
        <v/>
      </c>
      <c r="P2706" s="39" t="str">
        <f>IF(P$1&gt;$AE$1,"-",IFERROR(IF(DATEDIF('Base de données'!$A2706,P$1,"d")&lt;&gt;0,"",'Base de données'!$B2706),""))</f>
        <v/>
      </c>
      <c r="Q2706" s="39" t="str">
        <f>IF(Q$1&gt;$AE$1,"-",IFERROR(IF(DATEDIF('Base de données'!$A2706,Q$1,"d")&lt;&gt;0,"",'Base de données'!$B2706),""))</f>
        <v/>
      </c>
      <c r="R2706" s="39" t="str">
        <f>IF(R$1&gt;$AE$1,"-",IFERROR(IF(DATEDIF('Base de données'!$A2706,R$1,"d")&lt;&gt;0,"",'Base de données'!$B2706),""))</f>
        <v/>
      </c>
      <c r="S2706" s="39" t="str">
        <f>IF(S$1&gt;$AE$1,"-",IFERROR(IF(DATEDIF('Base de données'!$A2706,S$1,"d")&lt;&gt;0,"",'Base de données'!$B2706),""))</f>
        <v/>
      </c>
      <c r="T2706" s="39" t="str">
        <f>IF(T$1&gt;$AE$1,"-",IFERROR(IF(DATEDIF('Base de données'!$A2706,T$1,"d")&lt;&gt;0,"",'Base de données'!$B2706),""))</f>
        <v>RYDJX</v>
      </c>
      <c r="U2706" s="39" t="str">
        <f>IF(U$1&gt;$AE$1,"-",IFERROR(IF(DATEDIF('Base de données'!$A2706,U$1,"d")&lt;&gt;0,"",'Base de données'!$B2706),""))</f>
        <v/>
      </c>
      <c r="V2706" s="39" t="str">
        <f>IF(V$1&gt;$AE$1,"-",IFERROR(IF(DATEDIF('Base de données'!$A2706,V$1,"d")&lt;&gt;0,"",'Base de données'!$B2706),""))</f>
        <v/>
      </c>
      <c r="W2706" s="34"/>
      <c r="X2706" s="30" t="str">
        <f>'Base de données'!$C2706&amp;" "&amp;'Base de données'!$D2706</f>
        <v>Marie Denis</v>
      </c>
      <c r="Y2706" s="31">
        <f>COUNTIF('Base de données'!$B:$B,'Base de données'!$B2706)</f>
        <v>12</v>
      </c>
      <c r="AA2706" s="87" cm="1">
        <f t="array" aca="1" ref="AA2706" ca="1">INDIRECT("'Base de données'!A" &amp; ROW(Y2706))</f>
        <v>45931</v>
      </c>
      <c r="AB2706" s="51" t="str" cm="1">
        <f t="array" aca="1" ref="AB2706" ca="1">INDIRECT("'Base de données'!B" &amp; ROW(Z2706))</f>
        <v>RYDJX</v>
      </c>
    </row>
    <row r="2707" spans="1:28" x14ac:dyDescent="0.3">
      <c r="A2707" s="41" t="str">
        <f ca="1">IF(IF(AND($B2707&lt;&gt;"-",$B2707=$E2707),"Entrée et sortie","-")="Entrée et sortie",'Base de données'!$B2707,"-")</f>
        <v>-</v>
      </c>
      <c r="B2707" s="41" t="str">
        <f t="shared" ca="1" si="171"/>
        <v>-</v>
      </c>
      <c r="C2707" s="41" t="str">
        <f t="shared" ca="1" si="172"/>
        <v>-</v>
      </c>
      <c r="D2707" s="41" t="str">
        <f>IF($F2707="sortie en cours d'année",'Base de données'!$B2707,"-")</f>
        <v>-</v>
      </c>
      <c r="E2707" s="41" t="str">
        <f>IF($H2707="entrée en cours d'année",'Base de données'!$B2707,"-")</f>
        <v>-</v>
      </c>
      <c r="F2707" s="37" t="str">
        <f t="shared" si="169"/>
        <v/>
      </c>
      <c r="G2707" s="37" t="str">
        <f>IF($J2707="mouvement",_xlfn.XLOOKUP('Base de données'!$B2707,$V:$V,$V:$V,0),"")</f>
        <v/>
      </c>
      <c r="H2707" s="37" t="str">
        <f t="shared" si="170"/>
        <v/>
      </c>
      <c r="I2707" s="37" t="str">
        <f>IF($J2707="mouvement",_xlfn.XLOOKUP('Base de données'!$B2707,$K:$K,$K:$K,0),"")</f>
        <v/>
      </c>
      <c r="J2707" s="38" t="str">
        <f>IF(AND(Y2707&lt;&gt;MAX(Y:Y),COUNTIF(K2707:V2707,'Base de données'!$B2707)&gt;0),"mouvement","")</f>
        <v/>
      </c>
      <c r="K2707" s="39" t="str">
        <f>IF(K$1&gt;$AE$1,"-",IFERROR(IF(DATEDIF('Base de données'!$A2707,K$1,"d")&lt;&gt;0,"",'Base de données'!$B2707),""))</f>
        <v/>
      </c>
      <c r="L2707" s="39" t="str">
        <f>IF(L$1&gt;$AE$1,"-",IFERROR(IF(DATEDIF('Base de données'!$A2707,L$1,"d")&lt;&gt;0,"",'Base de données'!$B2707),""))</f>
        <v/>
      </c>
      <c r="M2707" s="39" t="str">
        <f>IF(M$1&gt;$AE$1,"-",IFERROR(IF(DATEDIF('Base de données'!$A2707,M$1,"d")&lt;&gt;0,"",'Base de données'!$B2707),""))</f>
        <v/>
      </c>
      <c r="N2707" s="39" t="str">
        <f>IF(N$1&gt;$AE$1,"-",IFERROR(IF(DATEDIF('Base de données'!$A2707,N$1,"d")&lt;&gt;0,"",'Base de données'!$B2707),""))</f>
        <v/>
      </c>
      <c r="O2707" s="39" t="str">
        <f>IF(O$1&gt;$AE$1,"-",IFERROR(IF(DATEDIF('Base de données'!$A2707,O$1,"d")&lt;&gt;0,"",'Base de données'!$B2707),""))</f>
        <v/>
      </c>
      <c r="P2707" s="39" t="str">
        <f>IF(P$1&gt;$AE$1,"-",IFERROR(IF(DATEDIF('Base de données'!$A2707,P$1,"d")&lt;&gt;0,"",'Base de données'!$B2707),""))</f>
        <v/>
      </c>
      <c r="Q2707" s="39" t="str">
        <f>IF(Q$1&gt;$AE$1,"-",IFERROR(IF(DATEDIF('Base de données'!$A2707,Q$1,"d")&lt;&gt;0,"",'Base de données'!$B2707),""))</f>
        <v/>
      </c>
      <c r="R2707" s="39" t="str">
        <f>IF(R$1&gt;$AE$1,"-",IFERROR(IF(DATEDIF('Base de données'!$A2707,R$1,"d")&lt;&gt;0,"",'Base de données'!$B2707),""))</f>
        <v/>
      </c>
      <c r="S2707" s="39" t="str">
        <f>IF(S$1&gt;$AE$1,"-",IFERROR(IF(DATEDIF('Base de données'!$A2707,S$1,"d")&lt;&gt;0,"",'Base de données'!$B2707),""))</f>
        <v/>
      </c>
      <c r="T2707" s="39" t="str">
        <f>IF(T$1&gt;$AE$1,"-",IFERROR(IF(DATEDIF('Base de données'!$A2707,T$1,"d")&lt;&gt;0,"",'Base de données'!$B2707),""))</f>
        <v>KJ5NJ</v>
      </c>
      <c r="U2707" s="39" t="str">
        <f>IF(U$1&gt;$AE$1,"-",IFERROR(IF(DATEDIF('Base de données'!$A2707,U$1,"d")&lt;&gt;0,"",'Base de données'!$B2707),""))</f>
        <v/>
      </c>
      <c r="V2707" s="39" t="str">
        <f>IF(V$1&gt;$AE$1,"-",IFERROR(IF(DATEDIF('Base de données'!$A2707,V$1,"d")&lt;&gt;0,"",'Base de données'!$B2707),""))</f>
        <v/>
      </c>
      <c r="W2707" s="34"/>
      <c r="X2707" s="30" t="str">
        <f>'Base de données'!$C2707&amp;" "&amp;'Base de données'!$D2707</f>
        <v>Mathieu François</v>
      </c>
      <c r="Y2707" s="31">
        <f>COUNTIF('Base de données'!$B:$B,'Base de données'!$B2707)</f>
        <v>12</v>
      </c>
      <c r="AA2707" s="87" cm="1">
        <f t="array" aca="1" ref="AA2707" ca="1">INDIRECT("'Base de données'!A" &amp; ROW(Y2707))</f>
        <v>45931</v>
      </c>
      <c r="AB2707" s="51" t="str" cm="1">
        <f t="array" aca="1" ref="AB2707" ca="1">INDIRECT("'Base de données'!B" &amp; ROW(Z2707))</f>
        <v>KJ5NJ</v>
      </c>
    </row>
    <row r="2708" spans="1:28" x14ac:dyDescent="0.3">
      <c r="A2708" s="41" t="str">
        <f ca="1">IF(IF(AND($B2708&lt;&gt;"-",$B2708=$E2708),"Entrée et sortie","-")="Entrée et sortie",'Base de données'!$B2708,"-")</f>
        <v>-</v>
      </c>
      <c r="B2708" s="41" t="str">
        <f t="shared" ca="1" si="171"/>
        <v>-</v>
      </c>
      <c r="C2708" s="41" t="str">
        <f t="shared" ca="1" si="172"/>
        <v>-</v>
      </c>
      <c r="D2708" s="41" t="str">
        <f>IF($F2708="sortie en cours d'année",'Base de données'!$B2708,"-")</f>
        <v>-</v>
      </c>
      <c r="E2708" s="41" t="str">
        <f>IF($H2708="entrée en cours d'année",'Base de données'!$B2708,"-")</f>
        <v>-</v>
      </c>
      <c r="F2708" s="37" t="str">
        <f t="shared" si="169"/>
        <v/>
      </c>
      <c r="G2708" s="37" t="str">
        <f>IF($J2708="mouvement",_xlfn.XLOOKUP('Base de données'!$B2708,$V:$V,$V:$V,0),"")</f>
        <v/>
      </c>
      <c r="H2708" s="37" t="str">
        <f t="shared" si="170"/>
        <v/>
      </c>
      <c r="I2708" s="37" t="str">
        <f>IF($J2708="mouvement",_xlfn.XLOOKUP('Base de données'!$B2708,$K:$K,$K:$K,0),"")</f>
        <v/>
      </c>
      <c r="J2708" s="38" t="str">
        <f>IF(AND(Y2708&lt;&gt;MAX(Y:Y),COUNTIF(K2708:V2708,'Base de données'!$B2708)&gt;0),"mouvement","")</f>
        <v/>
      </c>
      <c r="K2708" s="39" t="str">
        <f>IF(K$1&gt;$AE$1,"-",IFERROR(IF(DATEDIF('Base de données'!$A2708,K$1,"d")&lt;&gt;0,"",'Base de données'!$B2708),""))</f>
        <v/>
      </c>
      <c r="L2708" s="39" t="str">
        <f>IF(L$1&gt;$AE$1,"-",IFERROR(IF(DATEDIF('Base de données'!$A2708,L$1,"d")&lt;&gt;0,"",'Base de données'!$B2708),""))</f>
        <v/>
      </c>
      <c r="M2708" s="39" t="str">
        <f>IF(M$1&gt;$AE$1,"-",IFERROR(IF(DATEDIF('Base de données'!$A2708,M$1,"d")&lt;&gt;0,"",'Base de données'!$B2708),""))</f>
        <v/>
      </c>
      <c r="N2708" s="39" t="str">
        <f>IF(N$1&gt;$AE$1,"-",IFERROR(IF(DATEDIF('Base de données'!$A2708,N$1,"d")&lt;&gt;0,"",'Base de données'!$B2708),""))</f>
        <v/>
      </c>
      <c r="O2708" s="39" t="str">
        <f>IF(O$1&gt;$AE$1,"-",IFERROR(IF(DATEDIF('Base de données'!$A2708,O$1,"d")&lt;&gt;0,"",'Base de données'!$B2708),""))</f>
        <v/>
      </c>
      <c r="P2708" s="39" t="str">
        <f>IF(P$1&gt;$AE$1,"-",IFERROR(IF(DATEDIF('Base de données'!$A2708,P$1,"d")&lt;&gt;0,"",'Base de données'!$B2708),""))</f>
        <v/>
      </c>
      <c r="Q2708" s="39" t="str">
        <f>IF(Q$1&gt;$AE$1,"-",IFERROR(IF(DATEDIF('Base de données'!$A2708,Q$1,"d")&lt;&gt;0,"",'Base de données'!$B2708),""))</f>
        <v/>
      </c>
      <c r="R2708" s="39" t="str">
        <f>IF(R$1&gt;$AE$1,"-",IFERROR(IF(DATEDIF('Base de données'!$A2708,R$1,"d")&lt;&gt;0,"",'Base de données'!$B2708),""))</f>
        <v/>
      </c>
      <c r="S2708" s="39" t="str">
        <f>IF(S$1&gt;$AE$1,"-",IFERROR(IF(DATEDIF('Base de données'!$A2708,S$1,"d")&lt;&gt;0,"",'Base de données'!$B2708),""))</f>
        <v/>
      </c>
      <c r="T2708" s="39" t="str">
        <f>IF(T$1&gt;$AE$1,"-",IFERROR(IF(DATEDIF('Base de données'!$A2708,T$1,"d")&lt;&gt;0,"",'Base de données'!$B2708),""))</f>
        <v>ZUFW1</v>
      </c>
      <c r="U2708" s="39" t="str">
        <f>IF(U$1&gt;$AE$1,"-",IFERROR(IF(DATEDIF('Base de données'!$A2708,U$1,"d")&lt;&gt;0,"",'Base de données'!$B2708),""))</f>
        <v/>
      </c>
      <c r="V2708" s="39" t="str">
        <f>IF(V$1&gt;$AE$1,"-",IFERROR(IF(DATEDIF('Base de données'!$A2708,V$1,"d")&lt;&gt;0,"",'Base de données'!$B2708),""))</f>
        <v/>
      </c>
      <c r="W2708" s="34"/>
      <c r="X2708" s="30" t="str">
        <f>'Base de données'!$C2708&amp;" "&amp;'Base de données'!$D2708</f>
        <v>De Sousa Eugène</v>
      </c>
      <c r="Y2708" s="31">
        <f>COUNTIF('Base de données'!$B:$B,'Base de données'!$B2708)</f>
        <v>12</v>
      </c>
      <c r="AA2708" s="87" cm="1">
        <f t="array" aca="1" ref="AA2708" ca="1">INDIRECT("'Base de données'!A" &amp; ROW(Y2708))</f>
        <v>45931</v>
      </c>
      <c r="AB2708" s="51" t="str" cm="1">
        <f t="array" aca="1" ref="AB2708" ca="1">INDIRECT("'Base de données'!B" &amp; ROW(Z2708))</f>
        <v>ZUFW1</v>
      </c>
    </row>
    <row r="2709" spans="1:28" x14ac:dyDescent="0.3">
      <c r="A2709" s="41" t="str">
        <f ca="1">IF(IF(AND($B2709&lt;&gt;"-",$B2709=$E2709),"Entrée et sortie","-")="Entrée et sortie",'Base de données'!$B2709,"-")</f>
        <v>-</v>
      </c>
      <c r="B2709" s="41" t="str">
        <f t="shared" ca="1" si="171"/>
        <v>-</v>
      </c>
      <c r="C2709" s="41" t="str">
        <f t="shared" ca="1" si="172"/>
        <v>-</v>
      </c>
      <c r="D2709" s="41" t="str">
        <f>IF($F2709="sortie en cours d'année",'Base de données'!$B2709,"-")</f>
        <v>-</v>
      </c>
      <c r="E2709" s="41" t="str">
        <f>IF($H2709="entrée en cours d'année",'Base de données'!$B2709,"-")</f>
        <v>-</v>
      </c>
      <c r="F2709" s="37" t="str">
        <f t="shared" si="169"/>
        <v/>
      </c>
      <c r="G2709" s="37" t="str">
        <f>IF($J2709="mouvement",_xlfn.XLOOKUP('Base de données'!$B2709,$V:$V,$V:$V,0),"")</f>
        <v/>
      </c>
      <c r="H2709" s="37" t="str">
        <f t="shared" si="170"/>
        <v/>
      </c>
      <c r="I2709" s="37" t="str">
        <f>IF($J2709="mouvement",_xlfn.XLOOKUP('Base de données'!$B2709,$K:$K,$K:$K,0),"")</f>
        <v/>
      </c>
      <c r="J2709" s="38" t="str">
        <f>IF(AND(Y2709&lt;&gt;MAX(Y:Y),COUNTIF(K2709:V2709,'Base de données'!$B2709)&gt;0),"mouvement","")</f>
        <v/>
      </c>
      <c r="K2709" s="39" t="str">
        <f>IF(K$1&gt;$AE$1,"-",IFERROR(IF(DATEDIF('Base de données'!$A2709,K$1,"d")&lt;&gt;0,"",'Base de données'!$B2709),""))</f>
        <v/>
      </c>
      <c r="L2709" s="39" t="str">
        <f>IF(L$1&gt;$AE$1,"-",IFERROR(IF(DATEDIF('Base de données'!$A2709,L$1,"d")&lt;&gt;0,"",'Base de données'!$B2709),""))</f>
        <v/>
      </c>
      <c r="M2709" s="39" t="str">
        <f>IF(M$1&gt;$AE$1,"-",IFERROR(IF(DATEDIF('Base de données'!$A2709,M$1,"d")&lt;&gt;0,"",'Base de données'!$B2709),""))</f>
        <v/>
      </c>
      <c r="N2709" s="39" t="str">
        <f>IF(N$1&gt;$AE$1,"-",IFERROR(IF(DATEDIF('Base de données'!$A2709,N$1,"d")&lt;&gt;0,"",'Base de données'!$B2709),""))</f>
        <v/>
      </c>
      <c r="O2709" s="39" t="str">
        <f>IF(O$1&gt;$AE$1,"-",IFERROR(IF(DATEDIF('Base de données'!$A2709,O$1,"d")&lt;&gt;0,"",'Base de données'!$B2709),""))</f>
        <v/>
      </c>
      <c r="P2709" s="39" t="str">
        <f>IF(P$1&gt;$AE$1,"-",IFERROR(IF(DATEDIF('Base de données'!$A2709,P$1,"d")&lt;&gt;0,"",'Base de données'!$B2709),""))</f>
        <v/>
      </c>
      <c r="Q2709" s="39" t="str">
        <f>IF(Q$1&gt;$AE$1,"-",IFERROR(IF(DATEDIF('Base de données'!$A2709,Q$1,"d")&lt;&gt;0,"",'Base de données'!$B2709),""))</f>
        <v/>
      </c>
      <c r="R2709" s="39" t="str">
        <f>IF(R$1&gt;$AE$1,"-",IFERROR(IF(DATEDIF('Base de données'!$A2709,R$1,"d")&lt;&gt;0,"",'Base de données'!$B2709),""))</f>
        <v/>
      </c>
      <c r="S2709" s="39" t="str">
        <f>IF(S$1&gt;$AE$1,"-",IFERROR(IF(DATEDIF('Base de données'!$A2709,S$1,"d")&lt;&gt;0,"",'Base de données'!$B2709),""))</f>
        <v/>
      </c>
      <c r="T2709" s="39" t="str">
        <f>IF(T$1&gt;$AE$1,"-",IFERROR(IF(DATEDIF('Base de données'!$A2709,T$1,"d")&lt;&gt;0,"",'Base de données'!$B2709),""))</f>
        <v>ARBLU</v>
      </c>
      <c r="U2709" s="39" t="str">
        <f>IF(U$1&gt;$AE$1,"-",IFERROR(IF(DATEDIF('Base de données'!$A2709,U$1,"d")&lt;&gt;0,"",'Base de données'!$B2709),""))</f>
        <v/>
      </c>
      <c r="V2709" s="39" t="str">
        <f>IF(V$1&gt;$AE$1,"-",IFERROR(IF(DATEDIF('Base de données'!$A2709,V$1,"d")&lt;&gt;0,"",'Base de données'!$B2709),""))</f>
        <v/>
      </c>
      <c r="W2709" s="34"/>
      <c r="X2709" s="30" t="str">
        <f>'Base de données'!$C2709&amp;" "&amp;'Base de données'!$D2709</f>
        <v>Lacroix Thibault</v>
      </c>
      <c r="Y2709" s="31">
        <f>COUNTIF('Base de données'!$B:$B,'Base de données'!$B2709)</f>
        <v>12</v>
      </c>
      <c r="AA2709" s="87" cm="1">
        <f t="array" aca="1" ref="AA2709" ca="1">INDIRECT("'Base de données'!A" &amp; ROW(Y2709))</f>
        <v>45931</v>
      </c>
      <c r="AB2709" s="51" t="str" cm="1">
        <f t="array" aca="1" ref="AB2709" ca="1">INDIRECT("'Base de données'!B" &amp; ROW(Z2709))</f>
        <v>ARBLU</v>
      </c>
    </row>
    <row r="2710" spans="1:28" x14ac:dyDescent="0.3">
      <c r="A2710" s="41" t="str">
        <f ca="1">IF(IF(AND($B2710&lt;&gt;"-",$B2710=$E2710),"Entrée et sortie","-")="Entrée et sortie",'Base de données'!$B2710,"-")</f>
        <v>-</v>
      </c>
      <c r="B2710" s="41" t="str">
        <f t="shared" ca="1" si="171"/>
        <v>-</v>
      </c>
      <c r="C2710" s="41" t="str">
        <f t="shared" ca="1" si="172"/>
        <v>-</v>
      </c>
      <c r="D2710" s="41" t="str">
        <f>IF($F2710="sortie en cours d'année",'Base de données'!$B2710,"-")</f>
        <v>-</v>
      </c>
      <c r="E2710" s="41" t="str">
        <f>IF($H2710="entrée en cours d'année",'Base de données'!$B2710,"-")</f>
        <v>-</v>
      </c>
      <c r="F2710" s="37" t="str">
        <f t="shared" si="169"/>
        <v/>
      </c>
      <c r="G2710" s="37" t="str">
        <f>IF($J2710="mouvement",_xlfn.XLOOKUP('Base de données'!$B2710,$V:$V,$V:$V,0),"")</f>
        <v/>
      </c>
      <c r="H2710" s="37" t="str">
        <f t="shared" si="170"/>
        <v/>
      </c>
      <c r="I2710" s="37" t="str">
        <f>IF($J2710="mouvement",_xlfn.XLOOKUP('Base de données'!$B2710,$K:$K,$K:$K,0),"")</f>
        <v/>
      </c>
      <c r="J2710" s="38" t="str">
        <f>IF(AND(Y2710&lt;&gt;MAX(Y:Y),COUNTIF(K2710:V2710,'Base de données'!$B2710)&gt;0),"mouvement","")</f>
        <v/>
      </c>
      <c r="K2710" s="39" t="str">
        <f>IF(K$1&gt;$AE$1,"-",IFERROR(IF(DATEDIF('Base de données'!$A2710,K$1,"d")&lt;&gt;0,"",'Base de données'!$B2710),""))</f>
        <v/>
      </c>
      <c r="L2710" s="39" t="str">
        <f>IF(L$1&gt;$AE$1,"-",IFERROR(IF(DATEDIF('Base de données'!$A2710,L$1,"d")&lt;&gt;0,"",'Base de données'!$B2710),""))</f>
        <v/>
      </c>
      <c r="M2710" s="39" t="str">
        <f>IF(M$1&gt;$AE$1,"-",IFERROR(IF(DATEDIF('Base de données'!$A2710,M$1,"d")&lt;&gt;0,"",'Base de données'!$B2710),""))</f>
        <v/>
      </c>
      <c r="N2710" s="39" t="str">
        <f>IF(N$1&gt;$AE$1,"-",IFERROR(IF(DATEDIF('Base de données'!$A2710,N$1,"d")&lt;&gt;0,"",'Base de données'!$B2710),""))</f>
        <v/>
      </c>
      <c r="O2710" s="39" t="str">
        <f>IF(O$1&gt;$AE$1,"-",IFERROR(IF(DATEDIF('Base de données'!$A2710,O$1,"d")&lt;&gt;0,"",'Base de données'!$B2710),""))</f>
        <v/>
      </c>
      <c r="P2710" s="39" t="str">
        <f>IF(P$1&gt;$AE$1,"-",IFERROR(IF(DATEDIF('Base de données'!$A2710,P$1,"d")&lt;&gt;0,"",'Base de données'!$B2710),""))</f>
        <v/>
      </c>
      <c r="Q2710" s="39" t="str">
        <f>IF(Q$1&gt;$AE$1,"-",IFERROR(IF(DATEDIF('Base de données'!$A2710,Q$1,"d")&lt;&gt;0,"",'Base de données'!$B2710),""))</f>
        <v/>
      </c>
      <c r="R2710" s="39" t="str">
        <f>IF(R$1&gt;$AE$1,"-",IFERROR(IF(DATEDIF('Base de données'!$A2710,R$1,"d")&lt;&gt;0,"",'Base de données'!$B2710),""))</f>
        <v/>
      </c>
      <c r="S2710" s="39" t="str">
        <f>IF(S$1&gt;$AE$1,"-",IFERROR(IF(DATEDIF('Base de données'!$A2710,S$1,"d")&lt;&gt;0,"",'Base de données'!$B2710),""))</f>
        <v/>
      </c>
      <c r="T2710" s="39" t="str">
        <f>IF(T$1&gt;$AE$1,"-",IFERROR(IF(DATEDIF('Base de données'!$A2710,T$1,"d")&lt;&gt;0,"",'Base de données'!$B2710),""))</f>
        <v>2T2W1</v>
      </c>
      <c r="U2710" s="39" t="str">
        <f>IF(U$1&gt;$AE$1,"-",IFERROR(IF(DATEDIF('Base de données'!$A2710,U$1,"d")&lt;&gt;0,"",'Base de données'!$B2710),""))</f>
        <v/>
      </c>
      <c r="V2710" s="39" t="str">
        <f>IF(V$1&gt;$AE$1,"-",IFERROR(IF(DATEDIF('Base de données'!$A2710,V$1,"d")&lt;&gt;0,"",'Base de données'!$B2710),""))</f>
        <v/>
      </c>
      <c r="W2710" s="34"/>
      <c r="X2710" s="30" t="str">
        <f>'Base de données'!$C2710&amp;" "&amp;'Base de données'!$D2710</f>
        <v>Maillard Laurent</v>
      </c>
      <c r="Y2710" s="31">
        <f>COUNTIF('Base de données'!$B:$B,'Base de données'!$B2710)</f>
        <v>12</v>
      </c>
      <c r="AA2710" s="87" cm="1">
        <f t="array" aca="1" ref="AA2710" ca="1">INDIRECT("'Base de données'!A" &amp; ROW(Y2710))</f>
        <v>45931</v>
      </c>
      <c r="AB2710" s="51" t="str" cm="1">
        <f t="array" aca="1" ref="AB2710" ca="1">INDIRECT("'Base de données'!B" &amp; ROW(Z2710))</f>
        <v>2T2W1</v>
      </c>
    </row>
    <row r="2711" spans="1:28" x14ac:dyDescent="0.3">
      <c r="A2711" s="41" t="str">
        <f ca="1">IF(IF(AND($B2711&lt;&gt;"-",$B2711=$E2711),"Entrée et sortie","-")="Entrée et sortie",'Base de données'!$B2711,"-")</f>
        <v>-</v>
      </c>
      <c r="B2711" s="41" t="str">
        <f t="shared" ca="1" si="171"/>
        <v>-</v>
      </c>
      <c r="C2711" s="41" t="str">
        <f t="shared" ca="1" si="172"/>
        <v>-</v>
      </c>
      <c r="D2711" s="41" t="str">
        <f>IF($F2711="sortie en cours d'année",'Base de données'!$B2711,"-")</f>
        <v>-</v>
      </c>
      <c r="E2711" s="41" t="str">
        <f>IF($H2711="entrée en cours d'année",'Base de données'!$B2711,"-")</f>
        <v>-</v>
      </c>
      <c r="F2711" s="37" t="str">
        <f t="shared" si="169"/>
        <v/>
      </c>
      <c r="G2711" s="37" t="str">
        <f>IF($J2711="mouvement",_xlfn.XLOOKUP('Base de données'!$B2711,$V:$V,$V:$V,0),"")</f>
        <v/>
      </c>
      <c r="H2711" s="37" t="str">
        <f t="shared" si="170"/>
        <v/>
      </c>
      <c r="I2711" s="37" t="str">
        <f>IF($J2711="mouvement",_xlfn.XLOOKUP('Base de données'!$B2711,$K:$K,$K:$K,0),"")</f>
        <v/>
      </c>
      <c r="J2711" s="38" t="str">
        <f>IF(AND(Y2711&lt;&gt;MAX(Y:Y),COUNTIF(K2711:V2711,'Base de données'!$B2711)&gt;0),"mouvement","")</f>
        <v/>
      </c>
      <c r="K2711" s="39" t="str">
        <f>IF(K$1&gt;$AE$1,"-",IFERROR(IF(DATEDIF('Base de données'!$A2711,K$1,"d")&lt;&gt;0,"",'Base de données'!$B2711),""))</f>
        <v/>
      </c>
      <c r="L2711" s="39" t="str">
        <f>IF(L$1&gt;$AE$1,"-",IFERROR(IF(DATEDIF('Base de données'!$A2711,L$1,"d")&lt;&gt;0,"",'Base de données'!$B2711),""))</f>
        <v/>
      </c>
      <c r="M2711" s="39" t="str">
        <f>IF(M$1&gt;$AE$1,"-",IFERROR(IF(DATEDIF('Base de données'!$A2711,M$1,"d")&lt;&gt;0,"",'Base de données'!$B2711),""))</f>
        <v/>
      </c>
      <c r="N2711" s="39" t="str">
        <f>IF(N$1&gt;$AE$1,"-",IFERROR(IF(DATEDIF('Base de données'!$A2711,N$1,"d")&lt;&gt;0,"",'Base de données'!$B2711),""))</f>
        <v/>
      </c>
      <c r="O2711" s="39" t="str">
        <f>IF(O$1&gt;$AE$1,"-",IFERROR(IF(DATEDIF('Base de données'!$A2711,O$1,"d")&lt;&gt;0,"",'Base de données'!$B2711),""))</f>
        <v/>
      </c>
      <c r="P2711" s="39" t="str">
        <f>IF(P$1&gt;$AE$1,"-",IFERROR(IF(DATEDIF('Base de données'!$A2711,P$1,"d")&lt;&gt;0,"",'Base de données'!$B2711),""))</f>
        <v/>
      </c>
      <c r="Q2711" s="39" t="str">
        <f>IF(Q$1&gt;$AE$1,"-",IFERROR(IF(DATEDIF('Base de données'!$A2711,Q$1,"d")&lt;&gt;0,"",'Base de données'!$B2711),""))</f>
        <v/>
      </c>
      <c r="R2711" s="39" t="str">
        <f>IF(R$1&gt;$AE$1,"-",IFERROR(IF(DATEDIF('Base de données'!$A2711,R$1,"d")&lt;&gt;0,"",'Base de données'!$B2711),""))</f>
        <v/>
      </c>
      <c r="S2711" s="39" t="str">
        <f>IF(S$1&gt;$AE$1,"-",IFERROR(IF(DATEDIF('Base de données'!$A2711,S$1,"d")&lt;&gt;0,"",'Base de données'!$B2711),""))</f>
        <v/>
      </c>
      <c r="T2711" s="39" t="str">
        <f>IF(T$1&gt;$AE$1,"-",IFERROR(IF(DATEDIF('Base de données'!$A2711,T$1,"d")&lt;&gt;0,"",'Base de données'!$B2711),""))</f>
        <v>DOY58</v>
      </c>
      <c r="U2711" s="39" t="str">
        <f>IF(U$1&gt;$AE$1,"-",IFERROR(IF(DATEDIF('Base de données'!$A2711,U$1,"d")&lt;&gt;0,"",'Base de données'!$B2711),""))</f>
        <v/>
      </c>
      <c r="V2711" s="39" t="str">
        <f>IF(V$1&gt;$AE$1,"-",IFERROR(IF(DATEDIF('Base de données'!$A2711,V$1,"d")&lt;&gt;0,"",'Base de données'!$B2711),""))</f>
        <v/>
      </c>
      <c r="W2711" s="34"/>
      <c r="X2711" s="30" t="str">
        <f>'Base de données'!$C2711&amp;" "&amp;'Base de données'!$D2711</f>
        <v>Munoz Joseph</v>
      </c>
      <c r="Y2711" s="31">
        <f>COUNTIF('Base de données'!$B:$B,'Base de données'!$B2711)</f>
        <v>12</v>
      </c>
      <c r="AA2711" s="87" cm="1">
        <f t="array" aca="1" ref="AA2711" ca="1">INDIRECT("'Base de données'!A" &amp; ROW(Y2711))</f>
        <v>45931</v>
      </c>
      <c r="AB2711" s="51" t="str" cm="1">
        <f t="array" aca="1" ref="AB2711" ca="1">INDIRECT("'Base de données'!B" &amp; ROW(Z2711))</f>
        <v>DOY58</v>
      </c>
    </row>
    <row r="2712" spans="1:28" x14ac:dyDescent="0.3">
      <c r="A2712" s="41" t="str">
        <f ca="1">IF(IF(AND($B2712&lt;&gt;"-",$B2712=$E2712),"Entrée et sortie","-")="Entrée et sortie",'Base de données'!$B2712,"-")</f>
        <v>-</v>
      </c>
      <c r="B2712" s="41" t="str">
        <f t="shared" ca="1" si="171"/>
        <v>-</v>
      </c>
      <c r="C2712" s="41" t="str">
        <f t="shared" ca="1" si="172"/>
        <v>-</v>
      </c>
      <c r="D2712" s="41" t="str">
        <f>IF($F2712="sortie en cours d'année",'Base de données'!$B2712,"-")</f>
        <v>-</v>
      </c>
      <c r="E2712" s="41" t="str">
        <f>IF($H2712="entrée en cours d'année",'Base de données'!$B2712,"-")</f>
        <v>-</v>
      </c>
      <c r="F2712" s="37" t="str">
        <f t="shared" si="169"/>
        <v/>
      </c>
      <c r="G2712" s="37" t="str">
        <f>IF($J2712="mouvement",_xlfn.XLOOKUP('Base de données'!$B2712,$V:$V,$V:$V,0),"")</f>
        <v/>
      </c>
      <c r="H2712" s="37" t="str">
        <f t="shared" si="170"/>
        <v/>
      </c>
      <c r="I2712" s="37" t="str">
        <f>IF($J2712="mouvement",_xlfn.XLOOKUP('Base de données'!$B2712,$K:$K,$K:$K,0),"")</f>
        <v/>
      </c>
      <c r="J2712" s="38" t="str">
        <f>IF(AND(Y2712&lt;&gt;MAX(Y:Y),COUNTIF(K2712:V2712,'Base de données'!$B2712)&gt;0),"mouvement","")</f>
        <v/>
      </c>
      <c r="K2712" s="39" t="str">
        <f>IF(K$1&gt;$AE$1,"-",IFERROR(IF(DATEDIF('Base de données'!$A2712,K$1,"d")&lt;&gt;0,"",'Base de données'!$B2712),""))</f>
        <v/>
      </c>
      <c r="L2712" s="39" t="str">
        <f>IF(L$1&gt;$AE$1,"-",IFERROR(IF(DATEDIF('Base de données'!$A2712,L$1,"d")&lt;&gt;0,"",'Base de données'!$B2712),""))</f>
        <v/>
      </c>
      <c r="M2712" s="39" t="str">
        <f>IF(M$1&gt;$AE$1,"-",IFERROR(IF(DATEDIF('Base de données'!$A2712,M$1,"d")&lt;&gt;0,"",'Base de données'!$B2712),""))</f>
        <v/>
      </c>
      <c r="N2712" s="39" t="str">
        <f>IF(N$1&gt;$AE$1,"-",IFERROR(IF(DATEDIF('Base de données'!$A2712,N$1,"d")&lt;&gt;0,"",'Base de données'!$B2712),""))</f>
        <v/>
      </c>
      <c r="O2712" s="39" t="str">
        <f>IF(O$1&gt;$AE$1,"-",IFERROR(IF(DATEDIF('Base de données'!$A2712,O$1,"d")&lt;&gt;0,"",'Base de données'!$B2712),""))</f>
        <v/>
      </c>
      <c r="P2712" s="39" t="str">
        <f>IF(P$1&gt;$AE$1,"-",IFERROR(IF(DATEDIF('Base de données'!$A2712,P$1,"d")&lt;&gt;0,"",'Base de données'!$B2712),""))</f>
        <v/>
      </c>
      <c r="Q2712" s="39" t="str">
        <f>IF(Q$1&gt;$AE$1,"-",IFERROR(IF(DATEDIF('Base de données'!$A2712,Q$1,"d")&lt;&gt;0,"",'Base de données'!$B2712),""))</f>
        <v/>
      </c>
      <c r="R2712" s="39" t="str">
        <f>IF(R$1&gt;$AE$1,"-",IFERROR(IF(DATEDIF('Base de données'!$A2712,R$1,"d")&lt;&gt;0,"",'Base de données'!$B2712),""))</f>
        <v/>
      </c>
      <c r="S2712" s="39" t="str">
        <f>IF(S$1&gt;$AE$1,"-",IFERROR(IF(DATEDIF('Base de données'!$A2712,S$1,"d")&lt;&gt;0,"",'Base de données'!$B2712),""))</f>
        <v/>
      </c>
      <c r="T2712" s="39" t="str">
        <f>IF(T$1&gt;$AE$1,"-",IFERROR(IF(DATEDIF('Base de données'!$A2712,T$1,"d")&lt;&gt;0,"",'Base de données'!$B2712),""))</f>
        <v>TAAFZ</v>
      </c>
      <c r="U2712" s="39" t="str">
        <f>IF(U$1&gt;$AE$1,"-",IFERROR(IF(DATEDIF('Base de données'!$A2712,U$1,"d")&lt;&gt;0,"",'Base de données'!$B2712),""))</f>
        <v/>
      </c>
      <c r="V2712" s="39" t="str">
        <f>IF(V$1&gt;$AE$1,"-",IFERROR(IF(DATEDIF('Base de données'!$A2712,V$1,"d")&lt;&gt;0,"",'Base de données'!$B2712),""))</f>
        <v/>
      </c>
      <c r="W2712" s="34"/>
      <c r="X2712" s="30" t="str">
        <f>'Base de données'!$C2712&amp;" "&amp;'Base de données'!$D2712</f>
        <v>Lévêque Victor</v>
      </c>
      <c r="Y2712" s="31">
        <f>COUNTIF('Base de données'!$B:$B,'Base de données'!$B2712)</f>
        <v>12</v>
      </c>
      <c r="AA2712" s="87" cm="1">
        <f t="array" aca="1" ref="AA2712" ca="1">INDIRECT("'Base de données'!A" &amp; ROW(Y2712))</f>
        <v>45931</v>
      </c>
      <c r="AB2712" s="51" t="str" cm="1">
        <f t="array" aca="1" ref="AB2712" ca="1">INDIRECT("'Base de données'!B" &amp; ROW(Z2712))</f>
        <v>TAAFZ</v>
      </c>
    </row>
    <row r="2713" spans="1:28" x14ac:dyDescent="0.3">
      <c r="A2713" s="41" t="str">
        <f ca="1">IF(IF(AND($B2713&lt;&gt;"-",$B2713=$E2713),"Entrée et sortie","-")="Entrée et sortie",'Base de données'!$B2713,"-")</f>
        <v>-</v>
      </c>
      <c r="B2713" s="41" t="str">
        <f t="shared" ca="1" si="171"/>
        <v>-</v>
      </c>
      <c r="C2713" s="41" t="str">
        <f t="shared" ca="1" si="172"/>
        <v>-</v>
      </c>
      <c r="D2713" s="41" t="str">
        <f>IF($F2713="sortie en cours d'année",'Base de données'!$B2713,"-")</f>
        <v>-</v>
      </c>
      <c r="E2713" s="41" t="str">
        <f>IF($H2713="entrée en cours d'année",'Base de données'!$B2713,"-")</f>
        <v>-</v>
      </c>
      <c r="F2713" s="37" t="str">
        <f t="shared" si="169"/>
        <v/>
      </c>
      <c r="G2713" s="37" t="str">
        <f>IF($J2713="mouvement",_xlfn.XLOOKUP('Base de données'!$B2713,$V:$V,$V:$V,0),"")</f>
        <v/>
      </c>
      <c r="H2713" s="37" t="str">
        <f t="shared" si="170"/>
        <v/>
      </c>
      <c r="I2713" s="37" t="str">
        <f>IF($J2713="mouvement",_xlfn.XLOOKUP('Base de données'!$B2713,$K:$K,$K:$K,0),"")</f>
        <v/>
      </c>
      <c r="J2713" s="38" t="str">
        <f>IF(AND(Y2713&lt;&gt;MAX(Y:Y),COUNTIF(K2713:V2713,'Base de données'!$B2713)&gt;0),"mouvement","")</f>
        <v/>
      </c>
      <c r="K2713" s="39" t="str">
        <f>IF(K$1&gt;$AE$1,"-",IFERROR(IF(DATEDIF('Base de données'!$A2713,K$1,"d")&lt;&gt;0,"",'Base de données'!$B2713),""))</f>
        <v/>
      </c>
      <c r="L2713" s="39" t="str">
        <f>IF(L$1&gt;$AE$1,"-",IFERROR(IF(DATEDIF('Base de données'!$A2713,L$1,"d")&lt;&gt;0,"",'Base de données'!$B2713),""))</f>
        <v/>
      </c>
      <c r="M2713" s="39" t="str">
        <f>IF(M$1&gt;$AE$1,"-",IFERROR(IF(DATEDIF('Base de données'!$A2713,M$1,"d")&lt;&gt;0,"",'Base de données'!$B2713),""))</f>
        <v/>
      </c>
      <c r="N2713" s="39" t="str">
        <f>IF(N$1&gt;$AE$1,"-",IFERROR(IF(DATEDIF('Base de données'!$A2713,N$1,"d")&lt;&gt;0,"",'Base de données'!$B2713),""))</f>
        <v/>
      </c>
      <c r="O2713" s="39" t="str">
        <f>IF(O$1&gt;$AE$1,"-",IFERROR(IF(DATEDIF('Base de données'!$A2713,O$1,"d")&lt;&gt;0,"",'Base de données'!$B2713),""))</f>
        <v/>
      </c>
      <c r="P2713" s="39" t="str">
        <f>IF(P$1&gt;$AE$1,"-",IFERROR(IF(DATEDIF('Base de données'!$A2713,P$1,"d")&lt;&gt;0,"",'Base de données'!$B2713),""))</f>
        <v/>
      </c>
      <c r="Q2713" s="39" t="str">
        <f>IF(Q$1&gt;$AE$1,"-",IFERROR(IF(DATEDIF('Base de données'!$A2713,Q$1,"d")&lt;&gt;0,"",'Base de données'!$B2713),""))</f>
        <v/>
      </c>
      <c r="R2713" s="39" t="str">
        <f>IF(R$1&gt;$AE$1,"-",IFERROR(IF(DATEDIF('Base de données'!$A2713,R$1,"d")&lt;&gt;0,"",'Base de données'!$B2713),""))</f>
        <v/>
      </c>
      <c r="S2713" s="39" t="str">
        <f>IF(S$1&gt;$AE$1,"-",IFERROR(IF(DATEDIF('Base de données'!$A2713,S$1,"d")&lt;&gt;0,"",'Base de données'!$B2713),""))</f>
        <v/>
      </c>
      <c r="T2713" s="39" t="str">
        <f>IF(T$1&gt;$AE$1,"-",IFERROR(IF(DATEDIF('Base de données'!$A2713,T$1,"d")&lt;&gt;0,"",'Base de données'!$B2713),""))</f>
        <v>CJEWL</v>
      </c>
      <c r="U2713" s="39" t="str">
        <f>IF(U$1&gt;$AE$1,"-",IFERROR(IF(DATEDIF('Base de données'!$A2713,U$1,"d")&lt;&gt;0,"",'Base de données'!$B2713),""))</f>
        <v/>
      </c>
      <c r="V2713" s="39" t="str">
        <f>IF(V$1&gt;$AE$1,"-",IFERROR(IF(DATEDIF('Base de données'!$A2713,V$1,"d")&lt;&gt;0,"",'Base de données'!$B2713),""))</f>
        <v/>
      </c>
      <c r="W2713" s="34"/>
      <c r="X2713" s="30" t="str">
        <f>'Base de données'!$C2713&amp;" "&amp;'Base de données'!$D2713</f>
        <v>Grenier Aimé</v>
      </c>
      <c r="Y2713" s="31">
        <f>COUNTIF('Base de données'!$B:$B,'Base de données'!$B2713)</f>
        <v>12</v>
      </c>
      <c r="AA2713" s="87" cm="1">
        <f t="array" aca="1" ref="AA2713" ca="1">INDIRECT("'Base de données'!A" &amp; ROW(Y2713))</f>
        <v>45931</v>
      </c>
      <c r="AB2713" s="51" t="str" cm="1">
        <f t="array" aca="1" ref="AB2713" ca="1">INDIRECT("'Base de données'!B" &amp; ROW(Z2713))</f>
        <v>CJEWL</v>
      </c>
    </row>
    <row r="2714" spans="1:28" x14ac:dyDescent="0.3">
      <c r="A2714" s="41" t="str">
        <f ca="1">IF(IF(AND($B2714&lt;&gt;"-",$B2714=$E2714),"Entrée et sortie","-")="Entrée et sortie",'Base de données'!$B2714,"-")</f>
        <v>-</v>
      </c>
      <c r="B2714" s="41" t="str">
        <f t="shared" ca="1" si="171"/>
        <v>-</v>
      </c>
      <c r="C2714" s="41" t="str">
        <f t="shared" ca="1" si="172"/>
        <v>-</v>
      </c>
      <c r="D2714" s="41" t="str">
        <f>IF($F2714="sortie en cours d'année",'Base de données'!$B2714,"-")</f>
        <v>-</v>
      </c>
      <c r="E2714" s="41" t="str">
        <f>IF($H2714="entrée en cours d'année",'Base de données'!$B2714,"-")</f>
        <v>-</v>
      </c>
      <c r="F2714" s="37" t="str">
        <f t="shared" si="169"/>
        <v/>
      </c>
      <c r="G2714" s="37" t="str">
        <f>IF($J2714="mouvement",_xlfn.XLOOKUP('Base de données'!$B2714,$V:$V,$V:$V,0),"")</f>
        <v/>
      </c>
      <c r="H2714" s="37" t="str">
        <f t="shared" si="170"/>
        <v/>
      </c>
      <c r="I2714" s="37" t="str">
        <f>IF($J2714="mouvement",_xlfn.XLOOKUP('Base de données'!$B2714,$K:$K,$K:$K,0),"")</f>
        <v/>
      </c>
      <c r="J2714" s="38" t="str">
        <f>IF(AND(Y2714&lt;&gt;MAX(Y:Y),COUNTIF(K2714:V2714,'Base de données'!$B2714)&gt;0),"mouvement","")</f>
        <v/>
      </c>
      <c r="K2714" s="39" t="str">
        <f>IF(K$1&gt;$AE$1,"-",IFERROR(IF(DATEDIF('Base de données'!$A2714,K$1,"d")&lt;&gt;0,"",'Base de données'!$B2714),""))</f>
        <v/>
      </c>
      <c r="L2714" s="39" t="str">
        <f>IF(L$1&gt;$AE$1,"-",IFERROR(IF(DATEDIF('Base de données'!$A2714,L$1,"d")&lt;&gt;0,"",'Base de données'!$B2714),""))</f>
        <v/>
      </c>
      <c r="M2714" s="39" t="str">
        <f>IF(M$1&gt;$AE$1,"-",IFERROR(IF(DATEDIF('Base de données'!$A2714,M$1,"d")&lt;&gt;0,"",'Base de données'!$B2714),""))</f>
        <v/>
      </c>
      <c r="N2714" s="39" t="str">
        <f>IF(N$1&gt;$AE$1,"-",IFERROR(IF(DATEDIF('Base de données'!$A2714,N$1,"d")&lt;&gt;0,"",'Base de données'!$B2714),""))</f>
        <v/>
      </c>
      <c r="O2714" s="39" t="str">
        <f>IF(O$1&gt;$AE$1,"-",IFERROR(IF(DATEDIF('Base de données'!$A2714,O$1,"d")&lt;&gt;0,"",'Base de données'!$B2714),""))</f>
        <v/>
      </c>
      <c r="P2714" s="39" t="str">
        <f>IF(P$1&gt;$AE$1,"-",IFERROR(IF(DATEDIF('Base de données'!$A2714,P$1,"d")&lt;&gt;0,"",'Base de données'!$B2714),""))</f>
        <v/>
      </c>
      <c r="Q2714" s="39" t="str">
        <f>IF(Q$1&gt;$AE$1,"-",IFERROR(IF(DATEDIF('Base de données'!$A2714,Q$1,"d")&lt;&gt;0,"",'Base de données'!$B2714),""))</f>
        <v/>
      </c>
      <c r="R2714" s="39" t="str">
        <f>IF(R$1&gt;$AE$1,"-",IFERROR(IF(DATEDIF('Base de données'!$A2714,R$1,"d")&lt;&gt;0,"",'Base de données'!$B2714),""))</f>
        <v/>
      </c>
      <c r="S2714" s="39" t="str">
        <f>IF(S$1&gt;$AE$1,"-",IFERROR(IF(DATEDIF('Base de données'!$A2714,S$1,"d")&lt;&gt;0,"",'Base de données'!$B2714),""))</f>
        <v/>
      </c>
      <c r="T2714" s="39" t="str">
        <f>IF(T$1&gt;$AE$1,"-",IFERROR(IF(DATEDIF('Base de données'!$A2714,T$1,"d")&lt;&gt;0,"",'Base de données'!$B2714),""))</f>
        <v>GN35T</v>
      </c>
      <c r="U2714" s="39" t="str">
        <f>IF(U$1&gt;$AE$1,"-",IFERROR(IF(DATEDIF('Base de données'!$A2714,U$1,"d")&lt;&gt;0,"",'Base de données'!$B2714),""))</f>
        <v/>
      </c>
      <c r="V2714" s="39" t="str">
        <f>IF(V$1&gt;$AE$1,"-",IFERROR(IF(DATEDIF('Base de données'!$A2714,V$1,"d")&lt;&gt;0,"",'Base de données'!$B2714),""))</f>
        <v/>
      </c>
      <c r="W2714" s="34"/>
      <c r="X2714" s="30" t="str">
        <f>'Base de données'!$C2714&amp;" "&amp;'Base de données'!$D2714</f>
        <v>Valette Timothée</v>
      </c>
      <c r="Y2714" s="31">
        <f>COUNTIF('Base de données'!$B:$B,'Base de données'!$B2714)</f>
        <v>12</v>
      </c>
      <c r="AA2714" s="87" cm="1">
        <f t="array" aca="1" ref="AA2714" ca="1">INDIRECT("'Base de données'!A" &amp; ROW(Y2714))</f>
        <v>45931</v>
      </c>
      <c r="AB2714" s="51" t="str" cm="1">
        <f t="array" aca="1" ref="AB2714" ca="1">INDIRECT("'Base de données'!B" &amp; ROW(Z2714))</f>
        <v>GN35T</v>
      </c>
    </row>
    <row r="2715" spans="1:28" x14ac:dyDescent="0.3">
      <c r="A2715" s="41" t="str">
        <f ca="1">IF(IF(AND($B2715&lt;&gt;"-",$B2715=$E2715),"Entrée et sortie","-")="Entrée et sortie",'Base de données'!$B2715,"-")</f>
        <v>-</v>
      </c>
      <c r="B2715" s="41" t="str">
        <f t="shared" ca="1" si="171"/>
        <v>-</v>
      </c>
      <c r="C2715" s="41" t="str">
        <f t="shared" ca="1" si="172"/>
        <v>-</v>
      </c>
      <c r="D2715" s="41" t="str">
        <f>IF($F2715="sortie en cours d'année",'Base de données'!$B2715,"-")</f>
        <v>-</v>
      </c>
      <c r="E2715" s="41" t="str">
        <f>IF($H2715="entrée en cours d'année",'Base de données'!$B2715,"-")</f>
        <v>-</v>
      </c>
      <c r="F2715" s="37" t="str">
        <f t="shared" si="169"/>
        <v/>
      </c>
      <c r="G2715" s="37" t="str">
        <f>IF($J2715="mouvement",_xlfn.XLOOKUP('Base de données'!$B2715,$V:$V,$V:$V,0),"")</f>
        <v/>
      </c>
      <c r="H2715" s="37" t="str">
        <f t="shared" si="170"/>
        <v/>
      </c>
      <c r="I2715" s="37" t="str">
        <f>IF($J2715="mouvement",_xlfn.XLOOKUP('Base de données'!$B2715,$K:$K,$K:$K,0),"")</f>
        <v/>
      </c>
      <c r="J2715" s="38" t="str">
        <f>IF(AND(Y2715&lt;&gt;MAX(Y:Y),COUNTIF(K2715:V2715,'Base de données'!$B2715)&gt;0),"mouvement","")</f>
        <v/>
      </c>
      <c r="K2715" s="39" t="str">
        <f>IF(K$1&gt;$AE$1,"-",IFERROR(IF(DATEDIF('Base de données'!$A2715,K$1,"d")&lt;&gt;0,"",'Base de données'!$B2715),""))</f>
        <v/>
      </c>
      <c r="L2715" s="39" t="str">
        <f>IF(L$1&gt;$AE$1,"-",IFERROR(IF(DATEDIF('Base de données'!$A2715,L$1,"d")&lt;&gt;0,"",'Base de données'!$B2715),""))</f>
        <v/>
      </c>
      <c r="M2715" s="39" t="str">
        <f>IF(M$1&gt;$AE$1,"-",IFERROR(IF(DATEDIF('Base de données'!$A2715,M$1,"d")&lt;&gt;0,"",'Base de données'!$B2715),""))</f>
        <v/>
      </c>
      <c r="N2715" s="39" t="str">
        <f>IF(N$1&gt;$AE$1,"-",IFERROR(IF(DATEDIF('Base de données'!$A2715,N$1,"d")&lt;&gt;0,"",'Base de données'!$B2715),""))</f>
        <v/>
      </c>
      <c r="O2715" s="39" t="str">
        <f>IF(O$1&gt;$AE$1,"-",IFERROR(IF(DATEDIF('Base de données'!$A2715,O$1,"d")&lt;&gt;0,"",'Base de données'!$B2715),""))</f>
        <v/>
      </c>
      <c r="P2715" s="39" t="str">
        <f>IF(P$1&gt;$AE$1,"-",IFERROR(IF(DATEDIF('Base de données'!$A2715,P$1,"d")&lt;&gt;0,"",'Base de données'!$B2715),""))</f>
        <v/>
      </c>
      <c r="Q2715" s="39" t="str">
        <f>IF(Q$1&gt;$AE$1,"-",IFERROR(IF(DATEDIF('Base de données'!$A2715,Q$1,"d")&lt;&gt;0,"",'Base de données'!$B2715),""))</f>
        <v/>
      </c>
      <c r="R2715" s="39" t="str">
        <f>IF(R$1&gt;$AE$1,"-",IFERROR(IF(DATEDIF('Base de données'!$A2715,R$1,"d")&lt;&gt;0,"",'Base de données'!$B2715),""))</f>
        <v/>
      </c>
      <c r="S2715" s="39" t="str">
        <f>IF(S$1&gt;$AE$1,"-",IFERROR(IF(DATEDIF('Base de données'!$A2715,S$1,"d")&lt;&gt;0,"",'Base de données'!$B2715),""))</f>
        <v/>
      </c>
      <c r="T2715" s="39" t="str">
        <f>IF(T$1&gt;$AE$1,"-",IFERROR(IF(DATEDIF('Base de données'!$A2715,T$1,"d")&lt;&gt;0,"",'Base de données'!$B2715),""))</f>
        <v>8XT8G</v>
      </c>
      <c r="U2715" s="39" t="str">
        <f>IF(U$1&gt;$AE$1,"-",IFERROR(IF(DATEDIF('Base de données'!$A2715,U$1,"d")&lt;&gt;0,"",'Base de données'!$B2715),""))</f>
        <v/>
      </c>
      <c r="V2715" s="39" t="str">
        <f>IF(V$1&gt;$AE$1,"-",IFERROR(IF(DATEDIF('Base de données'!$A2715,V$1,"d")&lt;&gt;0,"",'Base de données'!$B2715),""))</f>
        <v/>
      </c>
      <c r="W2715" s="34"/>
      <c r="X2715" s="30" t="str">
        <f>'Base de données'!$C2715&amp;" "&amp;'Base de données'!$D2715</f>
        <v>Fontaine Denise</v>
      </c>
      <c r="Y2715" s="31">
        <f>COUNTIF('Base de données'!$B:$B,'Base de données'!$B2715)</f>
        <v>12</v>
      </c>
      <c r="AA2715" s="87" cm="1">
        <f t="array" aca="1" ref="AA2715" ca="1">INDIRECT("'Base de données'!A" &amp; ROW(Y2715))</f>
        <v>45931</v>
      </c>
      <c r="AB2715" s="51" t="str" cm="1">
        <f t="array" aca="1" ref="AB2715" ca="1">INDIRECT("'Base de données'!B" &amp; ROW(Z2715))</f>
        <v>8XT8G</v>
      </c>
    </row>
    <row r="2716" spans="1:28" x14ac:dyDescent="0.3">
      <c r="A2716" s="41" t="str">
        <f ca="1">IF(IF(AND($B2716&lt;&gt;"-",$B2716=$E2716),"Entrée et sortie","-")="Entrée et sortie",'Base de données'!$B2716,"-")</f>
        <v>-</v>
      </c>
      <c r="B2716" s="41" t="str">
        <f t="shared" ca="1" si="171"/>
        <v>-</v>
      </c>
      <c r="C2716" s="41" t="str">
        <f t="shared" ca="1" si="172"/>
        <v>-</v>
      </c>
      <c r="D2716" s="41" t="str">
        <f>IF($F2716="sortie en cours d'année",'Base de données'!$B2716,"-")</f>
        <v>-</v>
      </c>
      <c r="E2716" s="41" t="str">
        <f>IF($H2716="entrée en cours d'année",'Base de données'!$B2716,"-")</f>
        <v>-</v>
      </c>
      <c r="F2716" s="37" t="str">
        <f t="shared" si="169"/>
        <v/>
      </c>
      <c r="G2716" s="37" t="str">
        <f>IF($J2716="mouvement",_xlfn.XLOOKUP('Base de données'!$B2716,$V:$V,$V:$V,0),"")</f>
        <v/>
      </c>
      <c r="H2716" s="37" t="str">
        <f t="shared" si="170"/>
        <v/>
      </c>
      <c r="I2716" s="37" t="str">
        <f>IF($J2716="mouvement",_xlfn.XLOOKUP('Base de données'!$B2716,$K:$K,$K:$K,0),"")</f>
        <v/>
      </c>
      <c r="J2716" s="38" t="str">
        <f>IF(AND(Y2716&lt;&gt;MAX(Y:Y),COUNTIF(K2716:V2716,'Base de données'!$B2716)&gt;0),"mouvement","")</f>
        <v/>
      </c>
      <c r="K2716" s="39" t="str">
        <f>IF(K$1&gt;$AE$1,"-",IFERROR(IF(DATEDIF('Base de données'!$A2716,K$1,"d")&lt;&gt;0,"",'Base de données'!$B2716),""))</f>
        <v/>
      </c>
      <c r="L2716" s="39" t="str">
        <f>IF(L$1&gt;$AE$1,"-",IFERROR(IF(DATEDIF('Base de données'!$A2716,L$1,"d")&lt;&gt;0,"",'Base de données'!$B2716),""))</f>
        <v/>
      </c>
      <c r="M2716" s="39" t="str">
        <f>IF(M$1&gt;$AE$1,"-",IFERROR(IF(DATEDIF('Base de données'!$A2716,M$1,"d")&lt;&gt;0,"",'Base de données'!$B2716),""))</f>
        <v/>
      </c>
      <c r="N2716" s="39" t="str">
        <f>IF(N$1&gt;$AE$1,"-",IFERROR(IF(DATEDIF('Base de données'!$A2716,N$1,"d")&lt;&gt;0,"",'Base de données'!$B2716),""))</f>
        <v/>
      </c>
      <c r="O2716" s="39" t="str">
        <f>IF(O$1&gt;$AE$1,"-",IFERROR(IF(DATEDIF('Base de données'!$A2716,O$1,"d")&lt;&gt;0,"",'Base de données'!$B2716),""))</f>
        <v/>
      </c>
      <c r="P2716" s="39" t="str">
        <f>IF(P$1&gt;$AE$1,"-",IFERROR(IF(DATEDIF('Base de données'!$A2716,P$1,"d")&lt;&gt;0,"",'Base de données'!$B2716),""))</f>
        <v/>
      </c>
      <c r="Q2716" s="39" t="str">
        <f>IF(Q$1&gt;$AE$1,"-",IFERROR(IF(DATEDIF('Base de données'!$A2716,Q$1,"d")&lt;&gt;0,"",'Base de données'!$B2716),""))</f>
        <v/>
      </c>
      <c r="R2716" s="39" t="str">
        <f>IF(R$1&gt;$AE$1,"-",IFERROR(IF(DATEDIF('Base de données'!$A2716,R$1,"d")&lt;&gt;0,"",'Base de données'!$B2716),""))</f>
        <v/>
      </c>
      <c r="S2716" s="39" t="str">
        <f>IF(S$1&gt;$AE$1,"-",IFERROR(IF(DATEDIF('Base de données'!$A2716,S$1,"d")&lt;&gt;0,"",'Base de données'!$B2716),""))</f>
        <v/>
      </c>
      <c r="T2716" s="39" t="str">
        <f>IF(T$1&gt;$AE$1,"-",IFERROR(IF(DATEDIF('Base de données'!$A2716,T$1,"d")&lt;&gt;0,"",'Base de données'!$B2716),""))</f>
        <v>OPEPZ</v>
      </c>
      <c r="U2716" s="39" t="str">
        <f>IF(U$1&gt;$AE$1,"-",IFERROR(IF(DATEDIF('Base de données'!$A2716,U$1,"d")&lt;&gt;0,"",'Base de données'!$B2716),""))</f>
        <v/>
      </c>
      <c r="V2716" s="39" t="str">
        <f>IF(V$1&gt;$AE$1,"-",IFERROR(IF(DATEDIF('Base de données'!$A2716,V$1,"d")&lt;&gt;0,"",'Base de données'!$B2716),""))</f>
        <v/>
      </c>
      <c r="W2716" s="34"/>
      <c r="X2716" s="30" t="str">
        <f>'Base de données'!$C2716&amp;" "&amp;'Base de données'!$D2716</f>
        <v>Salmon Jacques</v>
      </c>
      <c r="Y2716" s="31">
        <f>COUNTIF('Base de données'!$B:$B,'Base de données'!$B2716)</f>
        <v>12</v>
      </c>
      <c r="AA2716" s="87" cm="1">
        <f t="array" aca="1" ref="AA2716" ca="1">INDIRECT("'Base de données'!A" &amp; ROW(Y2716))</f>
        <v>45931</v>
      </c>
      <c r="AB2716" s="51" t="str" cm="1">
        <f t="array" aca="1" ref="AB2716" ca="1">INDIRECT("'Base de données'!B" &amp; ROW(Z2716))</f>
        <v>OPEPZ</v>
      </c>
    </row>
    <row r="2717" spans="1:28" x14ac:dyDescent="0.3">
      <c r="A2717" s="41" t="str">
        <f ca="1">IF(IF(AND($B2717&lt;&gt;"-",$B2717=$E2717),"Entrée et sortie","-")="Entrée et sortie",'Base de données'!$B2717,"-")</f>
        <v>-</v>
      </c>
      <c r="B2717" s="41" t="str">
        <f t="shared" ca="1" si="171"/>
        <v>-</v>
      </c>
      <c r="C2717" s="41" t="str">
        <f t="shared" ca="1" si="172"/>
        <v>-</v>
      </c>
      <c r="D2717" s="41" t="str">
        <f>IF($F2717="sortie en cours d'année",'Base de données'!$B2717,"-")</f>
        <v>-</v>
      </c>
      <c r="E2717" s="41" t="str">
        <f>IF($H2717="entrée en cours d'année",'Base de données'!$B2717,"-")</f>
        <v>-</v>
      </c>
      <c r="F2717" s="37" t="str">
        <f t="shared" si="169"/>
        <v/>
      </c>
      <c r="G2717" s="37" t="str">
        <f>IF($J2717="mouvement",_xlfn.XLOOKUP('Base de données'!$B2717,$V:$V,$V:$V,0),"")</f>
        <v/>
      </c>
      <c r="H2717" s="37" t="str">
        <f t="shared" si="170"/>
        <v/>
      </c>
      <c r="I2717" s="37" t="str">
        <f>IF($J2717="mouvement",_xlfn.XLOOKUP('Base de données'!$B2717,$K:$K,$K:$K,0),"")</f>
        <v/>
      </c>
      <c r="J2717" s="38" t="str">
        <f>IF(AND(Y2717&lt;&gt;MAX(Y:Y),COUNTIF(K2717:V2717,'Base de données'!$B2717)&gt;0),"mouvement","")</f>
        <v/>
      </c>
      <c r="K2717" s="39" t="str">
        <f>IF(K$1&gt;$AE$1,"-",IFERROR(IF(DATEDIF('Base de données'!$A2717,K$1,"d")&lt;&gt;0,"",'Base de données'!$B2717),""))</f>
        <v/>
      </c>
      <c r="L2717" s="39" t="str">
        <f>IF(L$1&gt;$AE$1,"-",IFERROR(IF(DATEDIF('Base de données'!$A2717,L$1,"d")&lt;&gt;0,"",'Base de données'!$B2717),""))</f>
        <v/>
      </c>
      <c r="M2717" s="39" t="str">
        <f>IF(M$1&gt;$AE$1,"-",IFERROR(IF(DATEDIF('Base de données'!$A2717,M$1,"d")&lt;&gt;0,"",'Base de données'!$B2717),""))</f>
        <v/>
      </c>
      <c r="N2717" s="39" t="str">
        <f>IF(N$1&gt;$AE$1,"-",IFERROR(IF(DATEDIF('Base de données'!$A2717,N$1,"d")&lt;&gt;0,"",'Base de données'!$B2717),""))</f>
        <v/>
      </c>
      <c r="O2717" s="39" t="str">
        <f>IF(O$1&gt;$AE$1,"-",IFERROR(IF(DATEDIF('Base de données'!$A2717,O$1,"d")&lt;&gt;0,"",'Base de données'!$B2717),""))</f>
        <v/>
      </c>
      <c r="P2717" s="39" t="str">
        <f>IF(P$1&gt;$AE$1,"-",IFERROR(IF(DATEDIF('Base de données'!$A2717,P$1,"d")&lt;&gt;0,"",'Base de données'!$B2717),""))</f>
        <v/>
      </c>
      <c r="Q2717" s="39" t="str">
        <f>IF(Q$1&gt;$AE$1,"-",IFERROR(IF(DATEDIF('Base de données'!$A2717,Q$1,"d")&lt;&gt;0,"",'Base de données'!$B2717),""))</f>
        <v/>
      </c>
      <c r="R2717" s="39" t="str">
        <f>IF(R$1&gt;$AE$1,"-",IFERROR(IF(DATEDIF('Base de données'!$A2717,R$1,"d")&lt;&gt;0,"",'Base de données'!$B2717),""))</f>
        <v/>
      </c>
      <c r="S2717" s="39" t="str">
        <f>IF(S$1&gt;$AE$1,"-",IFERROR(IF(DATEDIF('Base de données'!$A2717,S$1,"d")&lt;&gt;0,"",'Base de données'!$B2717),""))</f>
        <v/>
      </c>
      <c r="T2717" s="39" t="str">
        <f>IF(T$1&gt;$AE$1,"-",IFERROR(IF(DATEDIF('Base de données'!$A2717,T$1,"d")&lt;&gt;0,"",'Base de données'!$B2717),""))</f>
        <v>5W5SI</v>
      </c>
      <c r="U2717" s="39" t="str">
        <f>IF(U$1&gt;$AE$1,"-",IFERROR(IF(DATEDIF('Base de données'!$A2717,U$1,"d")&lt;&gt;0,"",'Base de données'!$B2717),""))</f>
        <v/>
      </c>
      <c r="V2717" s="39" t="str">
        <f>IF(V$1&gt;$AE$1,"-",IFERROR(IF(DATEDIF('Base de données'!$A2717,V$1,"d")&lt;&gt;0,"",'Base de données'!$B2717),""))</f>
        <v/>
      </c>
      <c r="W2717" s="34"/>
      <c r="X2717" s="30" t="str">
        <f>'Base de données'!$C2717&amp;" "&amp;'Base de données'!$D2717</f>
        <v>Olivier Gérard</v>
      </c>
      <c r="Y2717" s="31">
        <f>COUNTIF('Base de données'!$B:$B,'Base de données'!$B2717)</f>
        <v>12</v>
      </c>
      <c r="AA2717" s="87" cm="1">
        <f t="array" aca="1" ref="AA2717" ca="1">INDIRECT("'Base de données'!A" &amp; ROW(Y2717))</f>
        <v>45931</v>
      </c>
      <c r="AB2717" s="51" t="str" cm="1">
        <f t="array" aca="1" ref="AB2717" ca="1">INDIRECT("'Base de données'!B" &amp; ROW(Z2717))</f>
        <v>5W5SI</v>
      </c>
    </row>
    <row r="2718" spans="1:28" x14ac:dyDescent="0.3">
      <c r="A2718" s="41" t="str">
        <f ca="1">IF(IF(AND($B2718&lt;&gt;"-",$B2718=$E2718),"Entrée et sortie","-")="Entrée et sortie",'Base de données'!$B2718,"-")</f>
        <v>-</v>
      </c>
      <c r="B2718" s="41" t="str">
        <f t="shared" ca="1" si="171"/>
        <v>-</v>
      </c>
      <c r="C2718" s="41" t="str">
        <f t="shared" ca="1" si="172"/>
        <v>-</v>
      </c>
      <c r="D2718" s="41" t="str">
        <f>IF($F2718="sortie en cours d'année",'Base de données'!$B2718,"-")</f>
        <v>-</v>
      </c>
      <c r="E2718" s="41" t="str">
        <f>IF($H2718="entrée en cours d'année",'Base de données'!$B2718,"-")</f>
        <v>-</v>
      </c>
      <c r="F2718" s="37" t="str">
        <f t="shared" si="169"/>
        <v/>
      </c>
      <c r="G2718" s="37" t="str">
        <f>IF($J2718="mouvement",_xlfn.XLOOKUP('Base de données'!$B2718,$V:$V,$V:$V,0),"")</f>
        <v/>
      </c>
      <c r="H2718" s="37" t="str">
        <f t="shared" si="170"/>
        <v/>
      </c>
      <c r="I2718" s="37" t="str">
        <f>IF($J2718="mouvement",_xlfn.XLOOKUP('Base de données'!$B2718,$K:$K,$K:$K,0),"")</f>
        <v/>
      </c>
      <c r="J2718" s="38" t="str">
        <f>IF(AND(Y2718&lt;&gt;MAX(Y:Y),COUNTIF(K2718:V2718,'Base de données'!$B2718)&gt;0),"mouvement","")</f>
        <v/>
      </c>
      <c r="K2718" s="39" t="str">
        <f>IF(K$1&gt;$AE$1,"-",IFERROR(IF(DATEDIF('Base de données'!$A2718,K$1,"d")&lt;&gt;0,"",'Base de données'!$B2718),""))</f>
        <v/>
      </c>
      <c r="L2718" s="39" t="str">
        <f>IF(L$1&gt;$AE$1,"-",IFERROR(IF(DATEDIF('Base de données'!$A2718,L$1,"d")&lt;&gt;0,"",'Base de données'!$B2718),""))</f>
        <v/>
      </c>
      <c r="M2718" s="39" t="str">
        <f>IF(M$1&gt;$AE$1,"-",IFERROR(IF(DATEDIF('Base de données'!$A2718,M$1,"d")&lt;&gt;0,"",'Base de données'!$B2718),""))</f>
        <v/>
      </c>
      <c r="N2718" s="39" t="str">
        <f>IF(N$1&gt;$AE$1,"-",IFERROR(IF(DATEDIF('Base de données'!$A2718,N$1,"d")&lt;&gt;0,"",'Base de données'!$B2718),""))</f>
        <v/>
      </c>
      <c r="O2718" s="39" t="str">
        <f>IF(O$1&gt;$AE$1,"-",IFERROR(IF(DATEDIF('Base de données'!$A2718,O$1,"d")&lt;&gt;0,"",'Base de données'!$B2718),""))</f>
        <v/>
      </c>
      <c r="P2718" s="39" t="str">
        <f>IF(P$1&gt;$AE$1,"-",IFERROR(IF(DATEDIF('Base de données'!$A2718,P$1,"d")&lt;&gt;0,"",'Base de données'!$B2718),""))</f>
        <v/>
      </c>
      <c r="Q2718" s="39" t="str">
        <f>IF(Q$1&gt;$AE$1,"-",IFERROR(IF(DATEDIF('Base de données'!$A2718,Q$1,"d")&lt;&gt;0,"",'Base de données'!$B2718),""))</f>
        <v/>
      </c>
      <c r="R2718" s="39" t="str">
        <f>IF(R$1&gt;$AE$1,"-",IFERROR(IF(DATEDIF('Base de données'!$A2718,R$1,"d")&lt;&gt;0,"",'Base de données'!$B2718),""))</f>
        <v/>
      </c>
      <c r="S2718" s="39" t="str">
        <f>IF(S$1&gt;$AE$1,"-",IFERROR(IF(DATEDIF('Base de données'!$A2718,S$1,"d")&lt;&gt;0,"",'Base de données'!$B2718),""))</f>
        <v/>
      </c>
      <c r="T2718" s="39" t="str">
        <f>IF(T$1&gt;$AE$1,"-",IFERROR(IF(DATEDIF('Base de données'!$A2718,T$1,"d")&lt;&gt;0,"",'Base de données'!$B2718),""))</f>
        <v>2W3RH</v>
      </c>
      <c r="U2718" s="39" t="str">
        <f>IF(U$1&gt;$AE$1,"-",IFERROR(IF(DATEDIF('Base de données'!$A2718,U$1,"d")&lt;&gt;0,"",'Base de données'!$B2718),""))</f>
        <v/>
      </c>
      <c r="V2718" s="39" t="str">
        <f>IF(V$1&gt;$AE$1,"-",IFERROR(IF(DATEDIF('Base de données'!$A2718,V$1,"d")&lt;&gt;0,"",'Base de données'!$B2718),""))</f>
        <v/>
      </c>
      <c r="W2718" s="34"/>
      <c r="X2718" s="30" t="str">
        <f>'Base de données'!$C2718&amp;" "&amp;'Base de données'!$D2718</f>
        <v>Pichon Bernard</v>
      </c>
      <c r="Y2718" s="31">
        <f>COUNTIF('Base de données'!$B:$B,'Base de données'!$B2718)</f>
        <v>12</v>
      </c>
      <c r="AA2718" s="87" cm="1">
        <f t="array" aca="1" ref="AA2718" ca="1">INDIRECT("'Base de données'!A" &amp; ROW(Y2718))</f>
        <v>45931</v>
      </c>
      <c r="AB2718" s="51" t="str" cm="1">
        <f t="array" aca="1" ref="AB2718" ca="1">INDIRECT("'Base de données'!B" &amp; ROW(Z2718))</f>
        <v>2W3RH</v>
      </c>
    </row>
    <row r="2719" spans="1:28" x14ac:dyDescent="0.3">
      <c r="A2719" s="41" t="str">
        <f ca="1">IF(IF(AND($B2719&lt;&gt;"-",$B2719=$E2719),"Entrée et sortie","-")="Entrée et sortie",'Base de données'!$B2719,"-")</f>
        <v>-</v>
      </c>
      <c r="B2719" s="41" t="str">
        <f t="shared" ca="1" si="171"/>
        <v>-</v>
      </c>
      <c r="C2719" s="41" t="str">
        <f t="shared" ca="1" si="172"/>
        <v>-</v>
      </c>
      <c r="D2719" s="41" t="str">
        <f>IF($F2719="sortie en cours d'année",'Base de données'!$B2719,"-")</f>
        <v>-</v>
      </c>
      <c r="E2719" s="41" t="str">
        <f>IF($H2719="entrée en cours d'année",'Base de données'!$B2719,"-")</f>
        <v>-</v>
      </c>
      <c r="F2719" s="37" t="str">
        <f t="shared" si="169"/>
        <v/>
      </c>
      <c r="G2719" s="37" t="str">
        <f>IF($J2719="mouvement",_xlfn.XLOOKUP('Base de données'!$B2719,$V:$V,$V:$V,0),"")</f>
        <v/>
      </c>
      <c r="H2719" s="37" t="str">
        <f t="shared" si="170"/>
        <v/>
      </c>
      <c r="I2719" s="37" t="str">
        <f>IF($J2719="mouvement",_xlfn.XLOOKUP('Base de données'!$B2719,$K:$K,$K:$K,0),"")</f>
        <v/>
      </c>
      <c r="J2719" s="38" t="str">
        <f>IF(AND(Y2719&lt;&gt;MAX(Y:Y),COUNTIF(K2719:V2719,'Base de données'!$B2719)&gt;0),"mouvement","")</f>
        <v/>
      </c>
      <c r="K2719" s="39" t="str">
        <f>IF(K$1&gt;$AE$1,"-",IFERROR(IF(DATEDIF('Base de données'!$A2719,K$1,"d")&lt;&gt;0,"",'Base de données'!$B2719),""))</f>
        <v/>
      </c>
      <c r="L2719" s="39" t="str">
        <f>IF(L$1&gt;$AE$1,"-",IFERROR(IF(DATEDIF('Base de données'!$A2719,L$1,"d")&lt;&gt;0,"",'Base de données'!$B2719),""))</f>
        <v/>
      </c>
      <c r="M2719" s="39" t="str">
        <f>IF(M$1&gt;$AE$1,"-",IFERROR(IF(DATEDIF('Base de données'!$A2719,M$1,"d")&lt;&gt;0,"",'Base de données'!$B2719),""))</f>
        <v/>
      </c>
      <c r="N2719" s="39" t="str">
        <f>IF(N$1&gt;$AE$1,"-",IFERROR(IF(DATEDIF('Base de données'!$A2719,N$1,"d")&lt;&gt;0,"",'Base de données'!$B2719),""))</f>
        <v/>
      </c>
      <c r="O2719" s="39" t="str">
        <f>IF(O$1&gt;$AE$1,"-",IFERROR(IF(DATEDIF('Base de données'!$A2719,O$1,"d")&lt;&gt;0,"",'Base de données'!$B2719),""))</f>
        <v/>
      </c>
      <c r="P2719" s="39" t="str">
        <f>IF(P$1&gt;$AE$1,"-",IFERROR(IF(DATEDIF('Base de données'!$A2719,P$1,"d")&lt;&gt;0,"",'Base de données'!$B2719),""))</f>
        <v/>
      </c>
      <c r="Q2719" s="39" t="str">
        <f>IF(Q$1&gt;$AE$1,"-",IFERROR(IF(DATEDIF('Base de données'!$A2719,Q$1,"d")&lt;&gt;0,"",'Base de données'!$B2719),""))</f>
        <v/>
      </c>
      <c r="R2719" s="39" t="str">
        <f>IF(R$1&gt;$AE$1,"-",IFERROR(IF(DATEDIF('Base de données'!$A2719,R$1,"d")&lt;&gt;0,"",'Base de données'!$B2719),""))</f>
        <v/>
      </c>
      <c r="S2719" s="39" t="str">
        <f>IF(S$1&gt;$AE$1,"-",IFERROR(IF(DATEDIF('Base de données'!$A2719,S$1,"d")&lt;&gt;0,"",'Base de données'!$B2719),""))</f>
        <v/>
      </c>
      <c r="T2719" s="39" t="str">
        <f>IF(T$1&gt;$AE$1,"-",IFERROR(IF(DATEDIF('Base de données'!$A2719,T$1,"d")&lt;&gt;0,"",'Base de données'!$B2719),""))</f>
        <v>AOI98</v>
      </c>
      <c r="U2719" s="39" t="str">
        <f>IF(U$1&gt;$AE$1,"-",IFERROR(IF(DATEDIF('Base de données'!$A2719,U$1,"d")&lt;&gt;0,"",'Base de données'!$B2719),""))</f>
        <v/>
      </c>
      <c r="V2719" s="39" t="str">
        <f>IF(V$1&gt;$AE$1,"-",IFERROR(IF(DATEDIF('Base de données'!$A2719,V$1,"d")&lt;&gt;0,"",'Base de données'!$B2719),""))</f>
        <v/>
      </c>
      <c r="W2719" s="34"/>
      <c r="X2719" s="30" t="str">
        <f>'Base de données'!$C2719&amp;" "&amp;'Base de données'!$D2719</f>
        <v>Loiseau Bertrand</v>
      </c>
      <c r="Y2719" s="31">
        <f>COUNTIF('Base de données'!$B:$B,'Base de données'!$B2719)</f>
        <v>12</v>
      </c>
      <c r="AA2719" s="87" cm="1">
        <f t="array" aca="1" ref="AA2719" ca="1">INDIRECT("'Base de données'!A" &amp; ROW(Y2719))</f>
        <v>45931</v>
      </c>
      <c r="AB2719" s="51" t="str" cm="1">
        <f t="array" aca="1" ref="AB2719" ca="1">INDIRECT("'Base de données'!B" &amp; ROW(Z2719))</f>
        <v>AOI98</v>
      </c>
    </row>
    <row r="2720" spans="1:28" x14ac:dyDescent="0.3">
      <c r="A2720" s="41" t="str">
        <f ca="1">IF(IF(AND($B2720&lt;&gt;"-",$B2720=$E2720),"Entrée et sortie","-")="Entrée et sortie",'Base de données'!$B2720,"-")</f>
        <v>-</v>
      </c>
      <c r="B2720" s="41" t="str">
        <f t="shared" ca="1" si="171"/>
        <v>-</v>
      </c>
      <c r="C2720" s="41" t="str">
        <f t="shared" ca="1" si="172"/>
        <v>-</v>
      </c>
      <c r="D2720" s="41" t="str">
        <f>IF($F2720="sortie en cours d'année",'Base de données'!$B2720,"-")</f>
        <v>-</v>
      </c>
      <c r="E2720" s="41" t="str">
        <f>IF($H2720="entrée en cours d'année",'Base de données'!$B2720,"-")</f>
        <v>-</v>
      </c>
      <c r="F2720" s="37" t="str">
        <f t="shared" si="169"/>
        <v/>
      </c>
      <c r="G2720" s="37" t="str">
        <f>IF($J2720="mouvement",_xlfn.XLOOKUP('Base de données'!$B2720,$V:$V,$V:$V,0),"")</f>
        <v/>
      </c>
      <c r="H2720" s="37" t="str">
        <f t="shared" si="170"/>
        <v/>
      </c>
      <c r="I2720" s="37" t="str">
        <f>IF($J2720="mouvement",_xlfn.XLOOKUP('Base de données'!$B2720,$K:$K,$K:$K,0),"")</f>
        <v/>
      </c>
      <c r="J2720" s="38" t="str">
        <f>IF(AND(Y2720&lt;&gt;MAX(Y:Y),COUNTIF(K2720:V2720,'Base de données'!$B2720)&gt;0),"mouvement","")</f>
        <v/>
      </c>
      <c r="K2720" s="39" t="str">
        <f>IF(K$1&gt;$AE$1,"-",IFERROR(IF(DATEDIF('Base de données'!$A2720,K$1,"d")&lt;&gt;0,"",'Base de données'!$B2720),""))</f>
        <v/>
      </c>
      <c r="L2720" s="39" t="str">
        <f>IF(L$1&gt;$AE$1,"-",IFERROR(IF(DATEDIF('Base de données'!$A2720,L$1,"d")&lt;&gt;0,"",'Base de données'!$B2720),""))</f>
        <v/>
      </c>
      <c r="M2720" s="39" t="str">
        <f>IF(M$1&gt;$AE$1,"-",IFERROR(IF(DATEDIF('Base de données'!$A2720,M$1,"d")&lt;&gt;0,"",'Base de données'!$B2720),""))</f>
        <v/>
      </c>
      <c r="N2720" s="39" t="str">
        <f>IF(N$1&gt;$AE$1,"-",IFERROR(IF(DATEDIF('Base de données'!$A2720,N$1,"d")&lt;&gt;0,"",'Base de données'!$B2720),""))</f>
        <v/>
      </c>
      <c r="O2720" s="39" t="str">
        <f>IF(O$1&gt;$AE$1,"-",IFERROR(IF(DATEDIF('Base de données'!$A2720,O$1,"d")&lt;&gt;0,"",'Base de données'!$B2720),""))</f>
        <v/>
      </c>
      <c r="P2720" s="39" t="str">
        <f>IF(P$1&gt;$AE$1,"-",IFERROR(IF(DATEDIF('Base de données'!$A2720,P$1,"d")&lt;&gt;0,"",'Base de données'!$B2720),""))</f>
        <v/>
      </c>
      <c r="Q2720" s="39" t="str">
        <f>IF(Q$1&gt;$AE$1,"-",IFERROR(IF(DATEDIF('Base de données'!$A2720,Q$1,"d")&lt;&gt;0,"",'Base de données'!$B2720),""))</f>
        <v/>
      </c>
      <c r="R2720" s="39" t="str">
        <f>IF(R$1&gt;$AE$1,"-",IFERROR(IF(DATEDIF('Base de données'!$A2720,R$1,"d")&lt;&gt;0,"",'Base de données'!$B2720),""))</f>
        <v/>
      </c>
      <c r="S2720" s="39" t="str">
        <f>IF(S$1&gt;$AE$1,"-",IFERROR(IF(DATEDIF('Base de données'!$A2720,S$1,"d")&lt;&gt;0,"",'Base de données'!$B2720),""))</f>
        <v/>
      </c>
      <c r="T2720" s="39" t="str">
        <f>IF(T$1&gt;$AE$1,"-",IFERROR(IF(DATEDIF('Base de données'!$A2720,T$1,"d")&lt;&gt;0,"",'Base de données'!$B2720),""))</f>
        <v>G2WR6</v>
      </c>
      <c r="U2720" s="39" t="str">
        <f>IF(U$1&gt;$AE$1,"-",IFERROR(IF(DATEDIF('Base de données'!$A2720,U$1,"d")&lt;&gt;0,"",'Base de données'!$B2720),""))</f>
        <v/>
      </c>
      <c r="V2720" s="39" t="str">
        <f>IF(V$1&gt;$AE$1,"-",IFERROR(IF(DATEDIF('Base de données'!$A2720,V$1,"d")&lt;&gt;0,"",'Base de données'!$B2720),""))</f>
        <v/>
      </c>
      <c r="W2720" s="34"/>
      <c r="X2720" s="30" t="str">
        <f>'Base de données'!$C2720&amp;" "&amp;'Base de données'!$D2720</f>
        <v>Michel Aurélie</v>
      </c>
      <c r="Y2720" s="31">
        <f>COUNTIF('Base de données'!$B:$B,'Base de données'!$B2720)</f>
        <v>12</v>
      </c>
      <c r="AA2720" s="87" cm="1">
        <f t="array" aca="1" ref="AA2720" ca="1">INDIRECT("'Base de données'!A" &amp; ROW(Y2720))</f>
        <v>45931</v>
      </c>
      <c r="AB2720" s="51" t="str" cm="1">
        <f t="array" aca="1" ref="AB2720" ca="1">INDIRECT("'Base de données'!B" &amp; ROW(Z2720))</f>
        <v>G2WR6</v>
      </c>
    </row>
    <row r="2721" spans="1:28" x14ac:dyDescent="0.3">
      <c r="A2721" s="41" t="str">
        <f ca="1">IF(IF(AND($B2721&lt;&gt;"-",$B2721=$E2721),"Entrée et sortie","-")="Entrée et sortie",'Base de données'!$B2721,"-")</f>
        <v>-</v>
      </c>
      <c r="B2721" s="41" t="str">
        <f t="shared" ca="1" si="171"/>
        <v>-</v>
      </c>
      <c r="C2721" s="41" t="str">
        <f t="shared" ca="1" si="172"/>
        <v>-</v>
      </c>
      <c r="D2721" s="41" t="str">
        <f>IF($F2721="sortie en cours d'année",'Base de données'!$B2721,"-")</f>
        <v>-</v>
      </c>
      <c r="E2721" s="41" t="str">
        <f>IF($H2721="entrée en cours d'année",'Base de données'!$B2721,"-")</f>
        <v>-</v>
      </c>
      <c r="F2721" s="37" t="str">
        <f t="shared" si="169"/>
        <v/>
      </c>
      <c r="G2721" s="37" t="str">
        <f>IF($J2721="mouvement",_xlfn.XLOOKUP('Base de données'!$B2721,$V:$V,$V:$V,0),"")</f>
        <v/>
      </c>
      <c r="H2721" s="37" t="str">
        <f t="shared" si="170"/>
        <v/>
      </c>
      <c r="I2721" s="37" t="str">
        <f>IF($J2721="mouvement",_xlfn.XLOOKUP('Base de données'!$B2721,$K:$K,$K:$K,0),"")</f>
        <v/>
      </c>
      <c r="J2721" s="38" t="str">
        <f>IF(AND(Y2721&lt;&gt;MAX(Y:Y),COUNTIF(K2721:V2721,'Base de données'!$B2721)&gt;0),"mouvement","")</f>
        <v/>
      </c>
      <c r="K2721" s="39" t="str">
        <f>IF(K$1&gt;$AE$1,"-",IFERROR(IF(DATEDIF('Base de données'!$A2721,K$1,"d")&lt;&gt;0,"",'Base de données'!$B2721),""))</f>
        <v/>
      </c>
      <c r="L2721" s="39" t="str">
        <f>IF(L$1&gt;$AE$1,"-",IFERROR(IF(DATEDIF('Base de données'!$A2721,L$1,"d")&lt;&gt;0,"",'Base de données'!$B2721),""))</f>
        <v/>
      </c>
      <c r="M2721" s="39" t="str">
        <f>IF(M$1&gt;$AE$1,"-",IFERROR(IF(DATEDIF('Base de données'!$A2721,M$1,"d")&lt;&gt;0,"",'Base de données'!$B2721),""))</f>
        <v/>
      </c>
      <c r="N2721" s="39" t="str">
        <f>IF(N$1&gt;$AE$1,"-",IFERROR(IF(DATEDIF('Base de données'!$A2721,N$1,"d")&lt;&gt;0,"",'Base de données'!$B2721),""))</f>
        <v/>
      </c>
      <c r="O2721" s="39" t="str">
        <f>IF(O$1&gt;$AE$1,"-",IFERROR(IF(DATEDIF('Base de données'!$A2721,O$1,"d")&lt;&gt;0,"",'Base de données'!$B2721),""))</f>
        <v/>
      </c>
      <c r="P2721" s="39" t="str">
        <f>IF(P$1&gt;$AE$1,"-",IFERROR(IF(DATEDIF('Base de données'!$A2721,P$1,"d")&lt;&gt;0,"",'Base de données'!$B2721),""))</f>
        <v/>
      </c>
      <c r="Q2721" s="39" t="str">
        <f>IF(Q$1&gt;$AE$1,"-",IFERROR(IF(DATEDIF('Base de données'!$A2721,Q$1,"d")&lt;&gt;0,"",'Base de données'!$B2721),""))</f>
        <v/>
      </c>
      <c r="R2721" s="39" t="str">
        <f>IF(R$1&gt;$AE$1,"-",IFERROR(IF(DATEDIF('Base de données'!$A2721,R$1,"d")&lt;&gt;0,"",'Base de données'!$B2721),""))</f>
        <v/>
      </c>
      <c r="S2721" s="39" t="str">
        <f>IF(S$1&gt;$AE$1,"-",IFERROR(IF(DATEDIF('Base de données'!$A2721,S$1,"d")&lt;&gt;0,"",'Base de données'!$B2721),""))</f>
        <v/>
      </c>
      <c r="T2721" s="39" t="str">
        <f>IF(T$1&gt;$AE$1,"-",IFERROR(IF(DATEDIF('Base de données'!$A2721,T$1,"d")&lt;&gt;0,"",'Base de données'!$B2721),""))</f>
        <v>50506</v>
      </c>
      <c r="U2721" s="39" t="str">
        <f>IF(U$1&gt;$AE$1,"-",IFERROR(IF(DATEDIF('Base de données'!$A2721,U$1,"d")&lt;&gt;0,"",'Base de données'!$B2721),""))</f>
        <v/>
      </c>
      <c r="V2721" s="39" t="str">
        <f>IF(V$1&gt;$AE$1,"-",IFERROR(IF(DATEDIF('Base de données'!$A2721,V$1,"d")&lt;&gt;0,"",'Base de données'!$B2721),""))</f>
        <v/>
      </c>
      <c r="W2721" s="34"/>
      <c r="X2721" s="30" t="str">
        <f>'Base de données'!$C2721&amp;" "&amp;'Base de données'!$D2721</f>
        <v>Michel Pauline</v>
      </c>
      <c r="Y2721" s="31">
        <f>COUNTIF('Base de données'!$B:$B,'Base de données'!$B2721)</f>
        <v>12</v>
      </c>
      <c r="AA2721" s="87" cm="1">
        <f t="array" aca="1" ref="AA2721" ca="1">INDIRECT("'Base de données'!A" &amp; ROW(Y2721))</f>
        <v>45931</v>
      </c>
      <c r="AB2721" s="51" t="str" cm="1">
        <f t="array" aca="1" ref="AB2721" ca="1">INDIRECT("'Base de données'!B" &amp; ROW(Z2721))</f>
        <v>50506</v>
      </c>
    </row>
    <row r="2722" spans="1:28" x14ac:dyDescent="0.3">
      <c r="A2722" s="41" t="str">
        <f ca="1">IF(IF(AND($B2722&lt;&gt;"-",$B2722=$E2722),"Entrée et sortie","-")="Entrée et sortie",'Base de données'!$B2722,"-")</f>
        <v>-</v>
      </c>
      <c r="B2722" s="41" t="str">
        <f t="shared" ca="1" si="171"/>
        <v>G5QWQ</v>
      </c>
      <c r="C2722" s="41" t="str">
        <f t="shared" ca="1" si="172"/>
        <v>G5QWQ</v>
      </c>
      <c r="D2722" s="41" t="str">
        <f>IF($F2722="sortie en cours d'année",'Base de données'!$B2722,"-")</f>
        <v>G5QWQ</v>
      </c>
      <c r="E2722" s="41" t="str">
        <f>IF($H2722="entrée en cours d'année",'Base de données'!$B2722,"-")</f>
        <v>-</v>
      </c>
      <c r="F2722" s="37" t="str">
        <f t="shared" si="169"/>
        <v>sortie en cours d'année</v>
      </c>
      <c r="G2722" s="37">
        <f>IF($J2722="mouvement",_xlfn.XLOOKUP('Base de données'!$B2722,$V:$V,$V:$V,0),"")</f>
        <v>0</v>
      </c>
      <c r="H2722" s="37" t="str">
        <f t="shared" si="170"/>
        <v/>
      </c>
      <c r="I2722" s="37" t="str">
        <f>IF($J2722="mouvement",_xlfn.XLOOKUP('Base de données'!$B2722,$K:$K,$K:$K,0),"")</f>
        <v>G5QWQ</v>
      </c>
      <c r="J2722" s="38" t="str">
        <f>IF(AND(Y2722&lt;&gt;MAX(Y:Y),COUNTIF(K2722:V2722,'Base de données'!$B2722)&gt;0),"mouvement","")</f>
        <v>mouvement</v>
      </c>
      <c r="K2722" s="39" t="str">
        <f>IF(K$1&gt;$AE$1,"-",IFERROR(IF(DATEDIF('Base de données'!$A2722,K$1,"d")&lt;&gt;0,"",'Base de données'!$B2722),""))</f>
        <v/>
      </c>
      <c r="L2722" s="39" t="str">
        <f>IF(L$1&gt;$AE$1,"-",IFERROR(IF(DATEDIF('Base de données'!$A2722,L$1,"d")&lt;&gt;0,"",'Base de données'!$B2722),""))</f>
        <v/>
      </c>
      <c r="M2722" s="39" t="str">
        <f>IF(M$1&gt;$AE$1,"-",IFERROR(IF(DATEDIF('Base de données'!$A2722,M$1,"d")&lt;&gt;0,"",'Base de données'!$B2722),""))</f>
        <v/>
      </c>
      <c r="N2722" s="39" t="str">
        <f>IF(N$1&gt;$AE$1,"-",IFERROR(IF(DATEDIF('Base de données'!$A2722,N$1,"d")&lt;&gt;0,"",'Base de données'!$B2722),""))</f>
        <v/>
      </c>
      <c r="O2722" s="39" t="str">
        <f>IF(O$1&gt;$AE$1,"-",IFERROR(IF(DATEDIF('Base de données'!$A2722,O$1,"d")&lt;&gt;0,"",'Base de données'!$B2722),""))</f>
        <v/>
      </c>
      <c r="P2722" s="39" t="str">
        <f>IF(P$1&gt;$AE$1,"-",IFERROR(IF(DATEDIF('Base de données'!$A2722,P$1,"d")&lt;&gt;0,"",'Base de données'!$B2722),""))</f>
        <v/>
      </c>
      <c r="Q2722" s="39" t="str">
        <f>IF(Q$1&gt;$AE$1,"-",IFERROR(IF(DATEDIF('Base de données'!$A2722,Q$1,"d")&lt;&gt;0,"",'Base de données'!$B2722),""))</f>
        <v/>
      </c>
      <c r="R2722" s="39" t="str">
        <f>IF(R$1&gt;$AE$1,"-",IFERROR(IF(DATEDIF('Base de données'!$A2722,R$1,"d")&lt;&gt;0,"",'Base de données'!$B2722),""))</f>
        <v/>
      </c>
      <c r="S2722" s="39" t="str">
        <f>IF(S$1&gt;$AE$1,"-",IFERROR(IF(DATEDIF('Base de données'!$A2722,S$1,"d")&lt;&gt;0,"",'Base de données'!$B2722),""))</f>
        <v/>
      </c>
      <c r="T2722" s="39" t="str">
        <f>IF(T$1&gt;$AE$1,"-",IFERROR(IF(DATEDIF('Base de données'!$A2722,T$1,"d")&lt;&gt;0,"",'Base de données'!$B2722),""))</f>
        <v>G5QWQ</v>
      </c>
      <c r="U2722" s="39" t="str">
        <f>IF(U$1&gt;$AE$1,"-",IFERROR(IF(DATEDIF('Base de données'!$A2722,U$1,"d")&lt;&gt;0,"",'Base de données'!$B2722),""))</f>
        <v/>
      </c>
      <c r="V2722" s="39" t="str">
        <f>IF(V$1&gt;$AE$1,"-",IFERROR(IF(DATEDIF('Base de données'!$A2722,V$1,"d")&lt;&gt;0,"",'Base de données'!$B2722),""))</f>
        <v/>
      </c>
      <c r="W2722" s="34"/>
      <c r="X2722" s="30" t="str">
        <f>'Base de données'!$C2722&amp;" "&amp;'Base de données'!$D2722</f>
        <v>Thibault Alfred</v>
      </c>
      <c r="Y2722" s="31">
        <f>COUNTIF('Base de données'!$B:$B,'Base de données'!$B2722)</f>
        <v>10</v>
      </c>
      <c r="AA2722" s="87" cm="1">
        <f t="array" aca="1" ref="AA2722" ca="1">INDIRECT("'Base de données'!A" &amp; ROW(Y2722))</f>
        <v>45931</v>
      </c>
      <c r="AB2722" s="51" t="str" cm="1">
        <f t="array" aca="1" ref="AB2722" ca="1">INDIRECT("'Base de données'!B" &amp; ROW(Z2722))</f>
        <v>G5QWQ</v>
      </c>
    </row>
    <row r="2723" spans="1:28" x14ac:dyDescent="0.3">
      <c r="A2723" s="41" t="str">
        <f ca="1">IF(IF(AND($B2723&lt;&gt;"-",$B2723=$E2723),"Entrée et sortie","-")="Entrée et sortie",'Base de données'!$B2723,"-")</f>
        <v>-</v>
      </c>
      <c r="B2723" s="41" t="str">
        <f t="shared" ca="1" si="171"/>
        <v>-</v>
      </c>
      <c r="C2723" s="41" t="str">
        <f t="shared" ca="1" si="172"/>
        <v>-</v>
      </c>
      <c r="D2723" s="41" t="str">
        <f>IF($F2723="sortie en cours d'année",'Base de données'!$B2723,"-")</f>
        <v>-</v>
      </c>
      <c r="E2723" s="41" t="str">
        <f>IF($H2723="entrée en cours d'année",'Base de données'!$B2723,"-")</f>
        <v>-</v>
      </c>
      <c r="F2723" s="37" t="str">
        <f t="shared" si="169"/>
        <v/>
      </c>
      <c r="G2723" s="37" t="str">
        <f>IF($J2723="mouvement",_xlfn.XLOOKUP('Base de données'!$B2723,$V:$V,$V:$V,0),"")</f>
        <v/>
      </c>
      <c r="H2723" s="37" t="str">
        <f t="shared" si="170"/>
        <v/>
      </c>
      <c r="I2723" s="37" t="str">
        <f>IF($J2723="mouvement",_xlfn.XLOOKUP('Base de données'!$B2723,$K:$K,$K:$K,0),"")</f>
        <v/>
      </c>
      <c r="J2723" s="38" t="str">
        <f>IF(AND(Y2723&lt;&gt;MAX(Y:Y),COUNTIF(K2723:V2723,'Base de données'!$B2723)&gt;0),"mouvement","")</f>
        <v/>
      </c>
      <c r="K2723" s="39" t="str">
        <f>IF(K$1&gt;$AE$1,"-",IFERROR(IF(DATEDIF('Base de données'!$A2723,K$1,"d")&lt;&gt;0,"",'Base de données'!$B2723),""))</f>
        <v/>
      </c>
      <c r="L2723" s="39" t="str">
        <f>IF(L$1&gt;$AE$1,"-",IFERROR(IF(DATEDIF('Base de données'!$A2723,L$1,"d")&lt;&gt;0,"",'Base de données'!$B2723),""))</f>
        <v/>
      </c>
      <c r="M2723" s="39" t="str">
        <f>IF(M$1&gt;$AE$1,"-",IFERROR(IF(DATEDIF('Base de données'!$A2723,M$1,"d")&lt;&gt;0,"",'Base de données'!$B2723),""))</f>
        <v/>
      </c>
      <c r="N2723" s="39" t="str">
        <f>IF(N$1&gt;$AE$1,"-",IFERROR(IF(DATEDIF('Base de données'!$A2723,N$1,"d")&lt;&gt;0,"",'Base de données'!$B2723),""))</f>
        <v/>
      </c>
      <c r="O2723" s="39" t="str">
        <f>IF(O$1&gt;$AE$1,"-",IFERROR(IF(DATEDIF('Base de données'!$A2723,O$1,"d")&lt;&gt;0,"",'Base de données'!$B2723),""))</f>
        <v/>
      </c>
      <c r="P2723" s="39" t="str">
        <f>IF(P$1&gt;$AE$1,"-",IFERROR(IF(DATEDIF('Base de données'!$A2723,P$1,"d")&lt;&gt;0,"",'Base de données'!$B2723),""))</f>
        <v/>
      </c>
      <c r="Q2723" s="39" t="str">
        <f>IF(Q$1&gt;$AE$1,"-",IFERROR(IF(DATEDIF('Base de données'!$A2723,Q$1,"d")&lt;&gt;0,"",'Base de données'!$B2723),""))</f>
        <v/>
      </c>
      <c r="R2723" s="39" t="str">
        <f>IF(R$1&gt;$AE$1,"-",IFERROR(IF(DATEDIF('Base de données'!$A2723,R$1,"d")&lt;&gt;0,"",'Base de données'!$B2723),""))</f>
        <v/>
      </c>
      <c r="S2723" s="39" t="str">
        <f>IF(S$1&gt;$AE$1,"-",IFERROR(IF(DATEDIF('Base de données'!$A2723,S$1,"d")&lt;&gt;0,"",'Base de données'!$B2723),""))</f>
        <v/>
      </c>
      <c r="T2723" s="39" t="str">
        <f>IF(T$1&gt;$AE$1,"-",IFERROR(IF(DATEDIF('Base de données'!$A2723,T$1,"d")&lt;&gt;0,"",'Base de données'!$B2723),""))</f>
        <v>G1Y48</v>
      </c>
      <c r="U2723" s="39" t="str">
        <f>IF(U$1&gt;$AE$1,"-",IFERROR(IF(DATEDIF('Base de données'!$A2723,U$1,"d")&lt;&gt;0,"",'Base de données'!$B2723),""))</f>
        <v/>
      </c>
      <c r="V2723" s="39" t="str">
        <f>IF(V$1&gt;$AE$1,"-",IFERROR(IF(DATEDIF('Base de données'!$A2723,V$1,"d")&lt;&gt;0,"",'Base de données'!$B2723),""))</f>
        <v/>
      </c>
      <c r="W2723" s="34"/>
      <c r="X2723" s="30" t="str">
        <f>'Base de données'!$C2723&amp;" "&amp;'Base de données'!$D2723</f>
        <v>Roussel Aimé</v>
      </c>
      <c r="Y2723" s="31">
        <f>COUNTIF('Base de données'!$B:$B,'Base de données'!$B2723)</f>
        <v>12</v>
      </c>
      <c r="AA2723" s="87" cm="1">
        <f t="array" aca="1" ref="AA2723" ca="1">INDIRECT("'Base de données'!A" &amp; ROW(Y2723))</f>
        <v>45931</v>
      </c>
      <c r="AB2723" s="51" t="str" cm="1">
        <f t="array" aca="1" ref="AB2723" ca="1">INDIRECT("'Base de données'!B" &amp; ROW(Z2723))</f>
        <v>G1Y48</v>
      </c>
    </row>
    <row r="2724" spans="1:28" x14ac:dyDescent="0.3">
      <c r="A2724" s="41" t="str">
        <f ca="1">IF(IF(AND($B2724&lt;&gt;"-",$B2724=$E2724),"Entrée et sortie","-")="Entrée et sortie",'Base de données'!$B2724,"-")</f>
        <v>-</v>
      </c>
      <c r="B2724" s="41" t="str">
        <f t="shared" ca="1" si="171"/>
        <v>-</v>
      </c>
      <c r="C2724" s="41" t="str">
        <f t="shared" ca="1" si="172"/>
        <v>-</v>
      </c>
      <c r="D2724" s="41" t="str">
        <f>IF($F2724="sortie en cours d'année",'Base de données'!$B2724,"-")</f>
        <v>-</v>
      </c>
      <c r="E2724" s="41" t="str">
        <f>IF($H2724="entrée en cours d'année",'Base de données'!$B2724,"-")</f>
        <v>-</v>
      </c>
      <c r="F2724" s="37" t="str">
        <f t="shared" si="169"/>
        <v/>
      </c>
      <c r="G2724" s="37" t="str">
        <f>IF($J2724="mouvement",_xlfn.XLOOKUP('Base de données'!$B2724,$V:$V,$V:$V,0),"")</f>
        <v/>
      </c>
      <c r="H2724" s="37" t="str">
        <f t="shared" si="170"/>
        <v/>
      </c>
      <c r="I2724" s="37" t="str">
        <f>IF($J2724="mouvement",_xlfn.XLOOKUP('Base de données'!$B2724,$K:$K,$K:$K,0),"")</f>
        <v/>
      </c>
      <c r="J2724" s="38" t="str">
        <f>IF(AND(Y2724&lt;&gt;MAX(Y:Y),COUNTIF(K2724:V2724,'Base de données'!$B2724)&gt;0),"mouvement","")</f>
        <v/>
      </c>
      <c r="K2724" s="39" t="str">
        <f>IF(K$1&gt;$AE$1,"-",IFERROR(IF(DATEDIF('Base de données'!$A2724,K$1,"d")&lt;&gt;0,"",'Base de données'!$B2724),""))</f>
        <v/>
      </c>
      <c r="L2724" s="39" t="str">
        <f>IF(L$1&gt;$AE$1,"-",IFERROR(IF(DATEDIF('Base de données'!$A2724,L$1,"d")&lt;&gt;0,"",'Base de données'!$B2724),""))</f>
        <v/>
      </c>
      <c r="M2724" s="39" t="str">
        <f>IF(M$1&gt;$AE$1,"-",IFERROR(IF(DATEDIF('Base de données'!$A2724,M$1,"d")&lt;&gt;0,"",'Base de données'!$B2724),""))</f>
        <v/>
      </c>
      <c r="N2724" s="39" t="str">
        <f>IF(N$1&gt;$AE$1,"-",IFERROR(IF(DATEDIF('Base de données'!$A2724,N$1,"d")&lt;&gt;0,"",'Base de données'!$B2724),""))</f>
        <v/>
      </c>
      <c r="O2724" s="39" t="str">
        <f>IF(O$1&gt;$AE$1,"-",IFERROR(IF(DATEDIF('Base de données'!$A2724,O$1,"d")&lt;&gt;0,"",'Base de données'!$B2724),""))</f>
        <v/>
      </c>
      <c r="P2724" s="39" t="str">
        <f>IF(P$1&gt;$AE$1,"-",IFERROR(IF(DATEDIF('Base de données'!$A2724,P$1,"d")&lt;&gt;0,"",'Base de données'!$B2724),""))</f>
        <v/>
      </c>
      <c r="Q2724" s="39" t="str">
        <f>IF(Q$1&gt;$AE$1,"-",IFERROR(IF(DATEDIF('Base de données'!$A2724,Q$1,"d")&lt;&gt;0,"",'Base de données'!$B2724),""))</f>
        <v/>
      </c>
      <c r="R2724" s="39" t="str">
        <f>IF(R$1&gt;$AE$1,"-",IFERROR(IF(DATEDIF('Base de données'!$A2724,R$1,"d")&lt;&gt;0,"",'Base de données'!$B2724),""))</f>
        <v/>
      </c>
      <c r="S2724" s="39" t="str">
        <f>IF(S$1&gt;$AE$1,"-",IFERROR(IF(DATEDIF('Base de données'!$A2724,S$1,"d")&lt;&gt;0,"",'Base de données'!$B2724),""))</f>
        <v/>
      </c>
      <c r="T2724" s="39" t="str">
        <f>IF(T$1&gt;$AE$1,"-",IFERROR(IF(DATEDIF('Base de données'!$A2724,T$1,"d")&lt;&gt;0,"",'Base de données'!$B2724),""))</f>
        <v>D44HR</v>
      </c>
      <c r="U2724" s="39" t="str">
        <f>IF(U$1&gt;$AE$1,"-",IFERROR(IF(DATEDIF('Base de données'!$A2724,U$1,"d")&lt;&gt;0,"",'Base de données'!$B2724),""))</f>
        <v/>
      </c>
      <c r="V2724" s="39" t="str">
        <f>IF(V$1&gt;$AE$1,"-",IFERROR(IF(DATEDIF('Base de données'!$A2724,V$1,"d")&lt;&gt;0,"",'Base de données'!$B2724),""))</f>
        <v/>
      </c>
      <c r="W2724" s="34"/>
      <c r="X2724" s="30" t="str">
        <f>'Base de données'!$C2724&amp;" "&amp;'Base de données'!$D2724</f>
        <v>Denis Brigitte</v>
      </c>
      <c r="Y2724" s="31">
        <f>COUNTIF('Base de données'!$B:$B,'Base de données'!$B2724)</f>
        <v>12</v>
      </c>
      <c r="AA2724" s="87" cm="1">
        <f t="array" aca="1" ref="AA2724" ca="1">INDIRECT("'Base de données'!A" &amp; ROW(Y2724))</f>
        <v>45931</v>
      </c>
      <c r="AB2724" s="51" t="str" cm="1">
        <f t="array" aca="1" ref="AB2724" ca="1">INDIRECT("'Base de données'!B" &amp; ROW(Z2724))</f>
        <v>D44HR</v>
      </c>
    </row>
    <row r="2725" spans="1:28" x14ac:dyDescent="0.3">
      <c r="A2725" s="41" t="str">
        <f ca="1">IF(IF(AND($B2725&lt;&gt;"-",$B2725=$E2725),"Entrée et sortie","-")="Entrée et sortie",'Base de données'!$B2725,"-")</f>
        <v>-</v>
      </c>
      <c r="B2725" s="41" t="str">
        <f t="shared" ca="1" si="171"/>
        <v>-</v>
      </c>
      <c r="C2725" s="41" t="str">
        <f t="shared" ca="1" si="172"/>
        <v>-</v>
      </c>
      <c r="D2725" s="41" t="str">
        <f>IF($F2725="sortie en cours d'année",'Base de données'!$B2725,"-")</f>
        <v>-</v>
      </c>
      <c r="E2725" s="41" t="str">
        <f>IF($H2725="entrée en cours d'année",'Base de données'!$B2725,"-")</f>
        <v>-</v>
      </c>
      <c r="F2725" s="37" t="str">
        <f t="shared" si="169"/>
        <v/>
      </c>
      <c r="G2725" s="37" t="str">
        <f>IF($J2725="mouvement",_xlfn.XLOOKUP('Base de données'!$B2725,$V:$V,$V:$V,0),"")</f>
        <v/>
      </c>
      <c r="H2725" s="37" t="str">
        <f t="shared" si="170"/>
        <v/>
      </c>
      <c r="I2725" s="37" t="str">
        <f>IF($J2725="mouvement",_xlfn.XLOOKUP('Base de données'!$B2725,$K:$K,$K:$K,0),"")</f>
        <v/>
      </c>
      <c r="J2725" s="38" t="str">
        <f>IF(AND(Y2725&lt;&gt;MAX(Y:Y),COUNTIF(K2725:V2725,'Base de données'!$B2725)&gt;0),"mouvement","")</f>
        <v/>
      </c>
      <c r="K2725" s="39" t="str">
        <f>IF(K$1&gt;$AE$1,"-",IFERROR(IF(DATEDIF('Base de données'!$A2725,K$1,"d")&lt;&gt;0,"",'Base de données'!$B2725),""))</f>
        <v/>
      </c>
      <c r="L2725" s="39" t="str">
        <f>IF(L$1&gt;$AE$1,"-",IFERROR(IF(DATEDIF('Base de données'!$A2725,L$1,"d")&lt;&gt;0,"",'Base de données'!$B2725),""))</f>
        <v/>
      </c>
      <c r="M2725" s="39" t="str">
        <f>IF(M$1&gt;$AE$1,"-",IFERROR(IF(DATEDIF('Base de données'!$A2725,M$1,"d")&lt;&gt;0,"",'Base de données'!$B2725),""))</f>
        <v/>
      </c>
      <c r="N2725" s="39" t="str">
        <f>IF(N$1&gt;$AE$1,"-",IFERROR(IF(DATEDIF('Base de données'!$A2725,N$1,"d")&lt;&gt;0,"",'Base de données'!$B2725),""))</f>
        <v/>
      </c>
      <c r="O2725" s="39" t="str">
        <f>IF(O$1&gt;$AE$1,"-",IFERROR(IF(DATEDIF('Base de données'!$A2725,O$1,"d")&lt;&gt;0,"",'Base de données'!$B2725),""))</f>
        <v/>
      </c>
      <c r="P2725" s="39" t="str">
        <f>IF(P$1&gt;$AE$1,"-",IFERROR(IF(DATEDIF('Base de données'!$A2725,P$1,"d")&lt;&gt;0,"",'Base de données'!$B2725),""))</f>
        <v/>
      </c>
      <c r="Q2725" s="39" t="str">
        <f>IF(Q$1&gt;$AE$1,"-",IFERROR(IF(DATEDIF('Base de données'!$A2725,Q$1,"d")&lt;&gt;0,"",'Base de données'!$B2725),""))</f>
        <v/>
      </c>
      <c r="R2725" s="39" t="str">
        <f>IF(R$1&gt;$AE$1,"-",IFERROR(IF(DATEDIF('Base de données'!$A2725,R$1,"d")&lt;&gt;0,"",'Base de données'!$B2725),""))</f>
        <v/>
      </c>
      <c r="S2725" s="39" t="str">
        <f>IF(S$1&gt;$AE$1,"-",IFERROR(IF(DATEDIF('Base de données'!$A2725,S$1,"d")&lt;&gt;0,"",'Base de données'!$B2725),""))</f>
        <v/>
      </c>
      <c r="T2725" s="39" t="str">
        <f>IF(T$1&gt;$AE$1,"-",IFERROR(IF(DATEDIF('Base de données'!$A2725,T$1,"d")&lt;&gt;0,"",'Base de données'!$B2725),""))</f>
        <v>TM02V</v>
      </c>
      <c r="U2725" s="39" t="str">
        <f>IF(U$1&gt;$AE$1,"-",IFERROR(IF(DATEDIF('Base de données'!$A2725,U$1,"d")&lt;&gt;0,"",'Base de données'!$B2725),""))</f>
        <v/>
      </c>
      <c r="V2725" s="39" t="str">
        <f>IF(V$1&gt;$AE$1,"-",IFERROR(IF(DATEDIF('Base de données'!$A2725,V$1,"d")&lt;&gt;0,"",'Base de données'!$B2725),""))</f>
        <v/>
      </c>
      <c r="W2725" s="34"/>
      <c r="X2725" s="30" t="str">
        <f>'Base de données'!$C2725&amp;" "&amp;'Base de données'!$D2725</f>
        <v>Dupuis Laetitia</v>
      </c>
      <c r="Y2725" s="31">
        <f>COUNTIF('Base de données'!$B:$B,'Base de données'!$B2725)</f>
        <v>12</v>
      </c>
      <c r="AA2725" s="87" cm="1">
        <f t="array" aca="1" ref="AA2725" ca="1">INDIRECT("'Base de données'!A" &amp; ROW(Y2725))</f>
        <v>45931</v>
      </c>
      <c r="AB2725" s="51" t="str" cm="1">
        <f t="array" aca="1" ref="AB2725" ca="1">INDIRECT("'Base de données'!B" &amp; ROW(Z2725))</f>
        <v>TM02V</v>
      </c>
    </row>
    <row r="2726" spans="1:28" x14ac:dyDescent="0.3">
      <c r="A2726" s="41" t="str">
        <f ca="1">IF(IF(AND($B2726&lt;&gt;"-",$B2726=$E2726),"Entrée et sortie","-")="Entrée et sortie",'Base de données'!$B2726,"-")</f>
        <v>-</v>
      </c>
      <c r="B2726" s="41" t="str">
        <f t="shared" ca="1" si="171"/>
        <v>-</v>
      </c>
      <c r="C2726" s="41" t="str">
        <f t="shared" ca="1" si="172"/>
        <v>-</v>
      </c>
      <c r="D2726" s="41" t="str">
        <f>IF($F2726="sortie en cours d'année",'Base de données'!$B2726,"-")</f>
        <v>-</v>
      </c>
      <c r="E2726" s="41" t="str">
        <f>IF($H2726="entrée en cours d'année",'Base de données'!$B2726,"-")</f>
        <v>-</v>
      </c>
      <c r="F2726" s="37" t="str">
        <f t="shared" si="169"/>
        <v/>
      </c>
      <c r="G2726" s="37" t="str">
        <f>IF($J2726="mouvement",_xlfn.XLOOKUP('Base de données'!$B2726,$V:$V,$V:$V,0),"")</f>
        <v/>
      </c>
      <c r="H2726" s="37" t="str">
        <f t="shared" si="170"/>
        <v/>
      </c>
      <c r="I2726" s="37" t="str">
        <f>IF($J2726="mouvement",_xlfn.XLOOKUP('Base de données'!$B2726,$K:$K,$K:$K,0),"")</f>
        <v/>
      </c>
      <c r="J2726" s="38" t="str">
        <f>IF(AND(Y2726&lt;&gt;MAX(Y:Y),COUNTIF(K2726:V2726,'Base de données'!$B2726)&gt;0),"mouvement","")</f>
        <v/>
      </c>
      <c r="K2726" s="39" t="str">
        <f>IF(K$1&gt;$AE$1,"-",IFERROR(IF(DATEDIF('Base de données'!$A2726,K$1,"d")&lt;&gt;0,"",'Base de données'!$B2726),""))</f>
        <v/>
      </c>
      <c r="L2726" s="39" t="str">
        <f>IF(L$1&gt;$AE$1,"-",IFERROR(IF(DATEDIF('Base de données'!$A2726,L$1,"d")&lt;&gt;0,"",'Base de données'!$B2726),""))</f>
        <v/>
      </c>
      <c r="M2726" s="39" t="str">
        <f>IF(M$1&gt;$AE$1,"-",IFERROR(IF(DATEDIF('Base de données'!$A2726,M$1,"d")&lt;&gt;0,"",'Base de données'!$B2726),""))</f>
        <v/>
      </c>
      <c r="N2726" s="39" t="str">
        <f>IF(N$1&gt;$AE$1,"-",IFERROR(IF(DATEDIF('Base de données'!$A2726,N$1,"d")&lt;&gt;0,"",'Base de données'!$B2726),""))</f>
        <v/>
      </c>
      <c r="O2726" s="39" t="str">
        <f>IF(O$1&gt;$AE$1,"-",IFERROR(IF(DATEDIF('Base de données'!$A2726,O$1,"d")&lt;&gt;0,"",'Base de données'!$B2726),""))</f>
        <v/>
      </c>
      <c r="P2726" s="39" t="str">
        <f>IF(P$1&gt;$AE$1,"-",IFERROR(IF(DATEDIF('Base de données'!$A2726,P$1,"d")&lt;&gt;0,"",'Base de données'!$B2726),""))</f>
        <v/>
      </c>
      <c r="Q2726" s="39" t="str">
        <f>IF(Q$1&gt;$AE$1,"-",IFERROR(IF(DATEDIF('Base de données'!$A2726,Q$1,"d")&lt;&gt;0,"",'Base de données'!$B2726),""))</f>
        <v/>
      </c>
      <c r="R2726" s="39" t="str">
        <f>IF(R$1&gt;$AE$1,"-",IFERROR(IF(DATEDIF('Base de données'!$A2726,R$1,"d")&lt;&gt;0,"",'Base de données'!$B2726),""))</f>
        <v/>
      </c>
      <c r="S2726" s="39" t="str">
        <f>IF(S$1&gt;$AE$1,"-",IFERROR(IF(DATEDIF('Base de données'!$A2726,S$1,"d")&lt;&gt;0,"",'Base de données'!$B2726),""))</f>
        <v/>
      </c>
      <c r="T2726" s="39" t="str">
        <f>IF(T$1&gt;$AE$1,"-",IFERROR(IF(DATEDIF('Base de données'!$A2726,T$1,"d")&lt;&gt;0,"",'Base de données'!$B2726),""))</f>
        <v>XTZ1R</v>
      </c>
      <c r="U2726" s="39" t="str">
        <f>IF(U$1&gt;$AE$1,"-",IFERROR(IF(DATEDIF('Base de données'!$A2726,U$1,"d")&lt;&gt;0,"",'Base de données'!$B2726),""))</f>
        <v/>
      </c>
      <c r="V2726" s="39" t="str">
        <f>IF(V$1&gt;$AE$1,"-",IFERROR(IF(DATEDIF('Base de données'!$A2726,V$1,"d")&lt;&gt;0,"",'Base de données'!$B2726),""))</f>
        <v/>
      </c>
      <c r="W2726" s="34"/>
      <c r="X2726" s="30" t="str">
        <f>'Base de données'!$C2726&amp;" "&amp;'Base de données'!$D2726</f>
        <v>Bernard Christine</v>
      </c>
      <c r="Y2726" s="31">
        <f>COUNTIF('Base de données'!$B:$B,'Base de données'!$B2726)</f>
        <v>12</v>
      </c>
      <c r="AA2726" s="87" cm="1">
        <f t="array" aca="1" ref="AA2726" ca="1">INDIRECT("'Base de données'!A" &amp; ROW(Y2726))</f>
        <v>45931</v>
      </c>
      <c r="AB2726" s="51" t="str" cm="1">
        <f t="array" aca="1" ref="AB2726" ca="1">INDIRECT("'Base de données'!B" &amp; ROW(Z2726))</f>
        <v>XTZ1R</v>
      </c>
    </row>
    <row r="2727" spans="1:28" x14ac:dyDescent="0.3">
      <c r="A2727" s="41" t="str">
        <f ca="1">IF(IF(AND($B2727&lt;&gt;"-",$B2727=$E2727),"Entrée et sortie","-")="Entrée et sortie",'Base de données'!$B2727,"-")</f>
        <v>-</v>
      </c>
      <c r="B2727" s="41" t="str">
        <f t="shared" ca="1" si="171"/>
        <v>-</v>
      </c>
      <c r="C2727" s="41" t="str">
        <f t="shared" ca="1" si="172"/>
        <v>-</v>
      </c>
      <c r="D2727" s="41" t="str">
        <f>IF($F2727="sortie en cours d'année",'Base de données'!$B2727,"-")</f>
        <v>-</v>
      </c>
      <c r="E2727" s="41" t="str">
        <f>IF($H2727="entrée en cours d'année",'Base de données'!$B2727,"-")</f>
        <v>-</v>
      </c>
      <c r="F2727" s="37" t="str">
        <f t="shared" si="169"/>
        <v/>
      </c>
      <c r="G2727" s="37" t="str">
        <f>IF($J2727="mouvement",_xlfn.XLOOKUP('Base de données'!$B2727,$V:$V,$V:$V,0),"")</f>
        <v/>
      </c>
      <c r="H2727" s="37" t="str">
        <f t="shared" si="170"/>
        <v/>
      </c>
      <c r="I2727" s="37" t="str">
        <f>IF($J2727="mouvement",_xlfn.XLOOKUP('Base de données'!$B2727,$K:$K,$K:$K,0),"")</f>
        <v/>
      </c>
      <c r="J2727" s="38" t="str">
        <f>IF(AND(Y2727&lt;&gt;MAX(Y:Y),COUNTIF(K2727:V2727,'Base de données'!$B2727)&gt;0),"mouvement","")</f>
        <v/>
      </c>
      <c r="K2727" s="39" t="str">
        <f>IF(K$1&gt;$AE$1,"-",IFERROR(IF(DATEDIF('Base de données'!$A2727,K$1,"d")&lt;&gt;0,"",'Base de données'!$B2727),""))</f>
        <v/>
      </c>
      <c r="L2727" s="39" t="str">
        <f>IF(L$1&gt;$AE$1,"-",IFERROR(IF(DATEDIF('Base de données'!$A2727,L$1,"d")&lt;&gt;0,"",'Base de données'!$B2727),""))</f>
        <v/>
      </c>
      <c r="M2727" s="39" t="str">
        <f>IF(M$1&gt;$AE$1,"-",IFERROR(IF(DATEDIF('Base de données'!$A2727,M$1,"d")&lt;&gt;0,"",'Base de données'!$B2727),""))</f>
        <v/>
      </c>
      <c r="N2727" s="39" t="str">
        <f>IF(N$1&gt;$AE$1,"-",IFERROR(IF(DATEDIF('Base de données'!$A2727,N$1,"d")&lt;&gt;0,"",'Base de données'!$B2727),""))</f>
        <v/>
      </c>
      <c r="O2727" s="39" t="str">
        <f>IF(O$1&gt;$AE$1,"-",IFERROR(IF(DATEDIF('Base de données'!$A2727,O$1,"d")&lt;&gt;0,"",'Base de données'!$B2727),""))</f>
        <v/>
      </c>
      <c r="P2727" s="39" t="str">
        <f>IF(P$1&gt;$AE$1,"-",IFERROR(IF(DATEDIF('Base de données'!$A2727,P$1,"d")&lt;&gt;0,"",'Base de données'!$B2727),""))</f>
        <v/>
      </c>
      <c r="Q2727" s="39" t="str">
        <f>IF(Q$1&gt;$AE$1,"-",IFERROR(IF(DATEDIF('Base de données'!$A2727,Q$1,"d")&lt;&gt;0,"",'Base de données'!$B2727),""))</f>
        <v/>
      </c>
      <c r="R2727" s="39" t="str">
        <f>IF(R$1&gt;$AE$1,"-",IFERROR(IF(DATEDIF('Base de données'!$A2727,R$1,"d")&lt;&gt;0,"",'Base de données'!$B2727),""))</f>
        <v/>
      </c>
      <c r="S2727" s="39" t="str">
        <f>IF(S$1&gt;$AE$1,"-",IFERROR(IF(DATEDIF('Base de données'!$A2727,S$1,"d")&lt;&gt;0,"",'Base de données'!$B2727),""))</f>
        <v/>
      </c>
      <c r="T2727" s="39" t="str">
        <f>IF(T$1&gt;$AE$1,"-",IFERROR(IF(DATEDIF('Base de données'!$A2727,T$1,"d")&lt;&gt;0,"",'Base de données'!$B2727),""))</f>
        <v>06FWZ</v>
      </c>
      <c r="U2727" s="39" t="str">
        <f>IF(U$1&gt;$AE$1,"-",IFERROR(IF(DATEDIF('Base de données'!$A2727,U$1,"d")&lt;&gt;0,"",'Base de données'!$B2727),""))</f>
        <v/>
      </c>
      <c r="V2727" s="39" t="str">
        <f>IF(V$1&gt;$AE$1,"-",IFERROR(IF(DATEDIF('Base de données'!$A2727,V$1,"d")&lt;&gt;0,"",'Base de données'!$B2727),""))</f>
        <v/>
      </c>
      <c r="W2727" s="34"/>
      <c r="X2727" s="30" t="str">
        <f>'Base de données'!$C2727&amp;" "&amp;'Base de données'!$D2727</f>
        <v>Leclercq Agnès</v>
      </c>
      <c r="Y2727" s="31">
        <f>COUNTIF('Base de données'!$B:$B,'Base de données'!$B2727)</f>
        <v>12</v>
      </c>
      <c r="AA2727" s="87" cm="1">
        <f t="array" aca="1" ref="AA2727" ca="1">INDIRECT("'Base de données'!A" &amp; ROW(Y2727))</f>
        <v>45931</v>
      </c>
      <c r="AB2727" s="51" t="str" cm="1">
        <f t="array" aca="1" ref="AB2727" ca="1">INDIRECT("'Base de données'!B" &amp; ROW(Z2727))</f>
        <v>06FWZ</v>
      </c>
    </row>
    <row r="2728" spans="1:28" x14ac:dyDescent="0.3">
      <c r="A2728" s="41" t="str">
        <f ca="1">IF(IF(AND($B2728&lt;&gt;"-",$B2728=$E2728),"Entrée et sortie","-")="Entrée et sortie",'Base de données'!$B2728,"-")</f>
        <v>-</v>
      </c>
      <c r="B2728" s="41" t="str">
        <f t="shared" ca="1" si="171"/>
        <v>-</v>
      </c>
      <c r="C2728" s="41" t="str">
        <f t="shared" ca="1" si="172"/>
        <v>-</v>
      </c>
      <c r="D2728" s="41" t="str">
        <f>IF($F2728="sortie en cours d'année",'Base de données'!$B2728,"-")</f>
        <v>-</v>
      </c>
      <c r="E2728" s="41" t="str">
        <f>IF($H2728="entrée en cours d'année",'Base de données'!$B2728,"-")</f>
        <v>-</v>
      </c>
      <c r="F2728" s="37" t="str">
        <f t="shared" si="169"/>
        <v/>
      </c>
      <c r="G2728" s="37" t="str">
        <f>IF($J2728="mouvement",_xlfn.XLOOKUP('Base de données'!$B2728,$V:$V,$V:$V,0),"")</f>
        <v/>
      </c>
      <c r="H2728" s="37" t="str">
        <f t="shared" si="170"/>
        <v/>
      </c>
      <c r="I2728" s="37" t="str">
        <f>IF($J2728="mouvement",_xlfn.XLOOKUP('Base de données'!$B2728,$K:$K,$K:$K,0),"")</f>
        <v/>
      </c>
      <c r="J2728" s="38" t="str">
        <f>IF(AND(Y2728&lt;&gt;MAX(Y:Y),COUNTIF(K2728:V2728,'Base de données'!$B2728)&gt;0),"mouvement","")</f>
        <v/>
      </c>
      <c r="K2728" s="39" t="str">
        <f>IF(K$1&gt;$AE$1,"-",IFERROR(IF(DATEDIF('Base de données'!$A2728,K$1,"d")&lt;&gt;0,"",'Base de données'!$B2728),""))</f>
        <v/>
      </c>
      <c r="L2728" s="39" t="str">
        <f>IF(L$1&gt;$AE$1,"-",IFERROR(IF(DATEDIF('Base de données'!$A2728,L$1,"d")&lt;&gt;0,"",'Base de données'!$B2728),""))</f>
        <v/>
      </c>
      <c r="M2728" s="39" t="str">
        <f>IF(M$1&gt;$AE$1,"-",IFERROR(IF(DATEDIF('Base de données'!$A2728,M$1,"d")&lt;&gt;0,"",'Base de données'!$B2728),""))</f>
        <v/>
      </c>
      <c r="N2728" s="39" t="str">
        <f>IF(N$1&gt;$AE$1,"-",IFERROR(IF(DATEDIF('Base de données'!$A2728,N$1,"d")&lt;&gt;0,"",'Base de données'!$B2728),""))</f>
        <v/>
      </c>
      <c r="O2728" s="39" t="str">
        <f>IF(O$1&gt;$AE$1,"-",IFERROR(IF(DATEDIF('Base de données'!$A2728,O$1,"d")&lt;&gt;0,"",'Base de données'!$B2728),""))</f>
        <v/>
      </c>
      <c r="P2728" s="39" t="str">
        <f>IF(P$1&gt;$AE$1,"-",IFERROR(IF(DATEDIF('Base de données'!$A2728,P$1,"d")&lt;&gt;0,"",'Base de données'!$B2728),""))</f>
        <v/>
      </c>
      <c r="Q2728" s="39" t="str">
        <f>IF(Q$1&gt;$AE$1,"-",IFERROR(IF(DATEDIF('Base de données'!$A2728,Q$1,"d")&lt;&gt;0,"",'Base de données'!$B2728),""))</f>
        <v/>
      </c>
      <c r="R2728" s="39" t="str">
        <f>IF(R$1&gt;$AE$1,"-",IFERROR(IF(DATEDIF('Base de données'!$A2728,R$1,"d")&lt;&gt;0,"",'Base de données'!$B2728),""))</f>
        <v/>
      </c>
      <c r="S2728" s="39" t="str">
        <f>IF(S$1&gt;$AE$1,"-",IFERROR(IF(DATEDIF('Base de données'!$A2728,S$1,"d")&lt;&gt;0,"",'Base de données'!$B2728),""))</f>
        <v/>
      </c>
      <c r="T2728" s="39" t="str">
        <f>IF(T$1&gt;$AE$1,"-",IFERROR(IF(DATEDIF('Base de données'!$A2728,T$1,"d")&lt;&gt;0,"",'Base de données'!$B2728),""))</f>
        <v>UHQC8</v>
      </c>
      <c r="U2728" s="39" t="str">
        <f>IF(U$1&gt;$AE$1,"-",IFERROR(IF(DATEDIF('Base de données'!$A2728,U$1,"d")&lt;&gt;0,"",'Base de données'!$B2728),""))</f>
        <v/>
      </c>
      <c r="V2728" s="39" t="str">
        <f>IF(V$1&gt;$AE$1,"-",IFERROR(IF(DATEDIF('Base de données'!$A2728,V$1,"d")&lt;&gt;0,"",'Base de données'!$B2728),""))</f>
        <v/>
      </c>
      <c r="W2728" s="34"/>
      <c r="X2728" s="30" t="str">
        <f>'Base de données'!$C2728&amp;" "&amp;'Base de données'!$D2728</f>
        <v>Joubert Gilbert</v>
      </c>
      <c r="Y2728" s="31">
        <f>COUNTIF('Base de données'!$B:$B,'Base de données'!$B2728)</f>
        <v>12</v>
      </c>
      <c r="AA2728" s="87" cm="1">
        <f t="array" aca="1" ref="AA2728" ca="1">INDIRECT("'Base de données'!A" &amp; ROW(Y2728))</f>
        <v>45931</v>
      </c>
      <c r="AB2728" s="51" t="str" cm="1">
        <f t="array" aca="1" ref="AB2728" ca="1">INDIRECT("'Base de données'!B" &amp; ROW(Z2728))</f>
        <v>UHQC8</v>
      </c>
    </row>
    <row r="2729" spans="1:28" x14ac:dyDescent="0.3">
      <c r="A2729" s="41" t="str">
        <f ca="1">IF(IF(AND($B2729&lt;&gt;"-",$B2729=$E2729),"Entrée et sortie","-")="Entrée et sortie",'Base de données'!$B2729,"-")</f>
        <v>-</v>
      </c>
      <c r="B2729" s="41" t="str">
        <f t="shared" ca="1" si="171"/>
        <v>-</v>
      </c>
      <c r="C2729" s="41" t="str">
        <f t="shared" ca="1" si="172"/>
        <v>-</v>
      </c>
      <c r="D2729" s="41" t="str">
        <f>IF($F2729="sortie en cours d'année",'Base de données'!$B2729,"-")</f>
        <v>-</v>
      </c>
      <c r="E2729" s="41" t="str">
        <f>IF($H2729="entrée en cours d'année",'Base de données'!$B2729,"-")</f>
        <v>-</v>
      </c>
      <c r="F2729" s="37" t="str">
        <f t="shared" si="169"/>
        <v/>
      </c>
      <c r="G2729" s="37" t="str">
        <f>IF($J2729="mouvement",_xlfn.XLOOKUP('Base de données'!$B2729,$V:$V,$V:$V,0),"")</f>
        <v/>
      </c>
      <c r="H2729" s="37" t="str">
        <f t="shared" si="170"/>
        <v/>
      </c>
      <c r="I2729" s="37" t="str">
        <f>IF($J2729="mouvement",_xlfn.XLOOKUP('Base de données'!$B2729,$K:$K,$K:$K,0),"")</f>
        <v/>
      </c>
      <c r="J2729" s="38" t="str">
        <f>IF(AND(Y2729&lt;&gt;MAX(Y:Y),COUNTIF(K2729:V2729,'Base de données'!$B2729)&gt;0),"mouvement","")</f>
        <v/>
      </c>
      <c r="K2729" s="39" t="str">
        <f>IF(K$1&gt;$AE$1,"-",IFERROR(IF(DATEDIF('Base de données'!$A2729,K$1,"d")&lt;&gt;0,"",'Base de données'!$B2729),""))</f>
        <v/>
      </c>
      <c r="L2729" s="39" t="str">
        <f>IF(L$1&gt;$AE$1,"-",IFERROR(IF(DATEDIF('Base de données'!$A2729,L$1,"d")&lt;&gt;0,"",'Base de données'!$B2729),""))</f>
        <v/>
      </c>
      <c r="M2729" s="39" t="str">
        <f>IF(M$1&gt;$AE$1,"-",IFERROR(IF(DATEDIF('Base de données'!$A2729,M$1,"d")&lt;&gt;0,"",'Base de données'!$B2729),""))</f>
        <v/>
      </c>
      <c r="N2729" s="39" t="str">
        <f>IF(N$1&gt;$AE$1,"-",IFERROR(IF(DATEDIF('Base de données'!$A2729,N$1,"d")&lt;&gt;0,"",'Base de données'!$B2729),""))</f>
        <v/>
      </c>
      <c r="O2729" s="39" t="str">
        <f>IF(O$1&gt;$AE$1,"-",IFERROR(IF(DATEDIF('Base de données'!$A2729,O$1,"d")&lt;&gt;0,"",'Base de données'!$B2729),""))</f>
        <v/>
      </c>
      <c r="P2729" s="39" t="str">
        <f>IF(P$1&gt;$AE$1,"-",IFERROR(IF(DATEDIF('Base de données'!$A2729,P$1,"d")&lt;&gt;0,"",'Base de données'!$B2729),""))</f>
        <v/>
      </c>
      <c r="Q2729" s="39" t="str">
        <f>IF(Q$1&gt;$AE$1,"-",IFERROR(IF(DATEDIF('Base de données'!$A2729,Q$1,"d")&lt;&gt;0,"",'Base de données'!$B2729),""))</f>
        <v/>
      </c>
      <c r="R2729" s="39" t="str">
        <f>IF(R$1&gt;$AE$1,"-",IFERROR(IF(DATEDIF('Base de données'!$A2729,R$1,"d")&lt;&gt;0,"",'Base de données'!$B2729),""))</f>
        <v/>
      </c>
      <c r="S2729" s="39" t="str">
        <f>IF(S$1&gt;$AE$1,"-",IFERROR(IF(DATEDIF('Base de données'!$A2729,S$1,"d")&lt;&gt;0,"",'Base de données'!$B2729),""))</f>
        <v/>
      </c>
      <c r="T2729" s="39" t="str">
        <f>IF(T$1&gt;$AE$1,"-",IFERROR(IF(DATEDIF('Base de données'!$A2729,T$1,"d")&lt;&gt;0,"",'Base de données'!$B2729),""))</f>
        <v>T0RQR</v>
      </c>
      <c r="U2729" s="39" t="str">
        <f>IF(U$1&gt;$AE$1,"-",IFERROR(IF(DATEDIF('Base de données'!$A2729,U$1,"d")&lt;&gt;0,"",'Base de données'!$B2729),""))</f>
        <v/>
      </c>
      <c r="V2729" s="39" t="str">
        <f>IF(V$1&gt;$AE$1,"-",IFERROR(IF(DATEDIF('Base de données'!$A2729,V$1,"d")&lt;&gt;0,"",'Base de données'!$B2729),""))</f>
        <v/>
      </c>
      <c r="W2729" s="34"/>
      <c r="X2729" s="30" t="str">
        <f>'Base de données'!$C2729&amp;" "&amp;'Base de données'!$D2729</f>
        <v>Gallet Philippine</v>
      </c>
      <c r="Y2729" s="31">
        <f>COUNTIF('Base de données'!$B:$B,'Base de données'!$B2729)</f>
        <v>12</v>
      </c>
      <c r="AA2729" s="87" cm="1">
        <f t="array" aca="1" ref="AA2729" ca="1">INDIRECT("'Base de données'!A" &amp; ROW(Y2729))</f>
        <v>45931</v>
      </c>
      <c r="AB2729" s="51" t="str" cm="1">
        <f t="array" aca="1" ref="AB2729" ca="1">INDIRECT("'Base de données'!B" &amp; ROW(Z2729))</f>
        <v>T0RQR</v>
      </c>
    </row>
    <row r="2730" spans="1:28" x14ac:dyDescent="0.3">
      <c r="A2730" s="41" t="str">
        <f ca="1">IF(IF(AND($B2730&lt;&gt;"-",$B2730=$E2730),"Entrée et sortie","-")="Entrée et sortie",'Base de données'!$B2730,"-")</f>
        <v>-</v>
      </c>
      <c r="B2730" s="41" t="str">
        <f t="shared" ca="1" si="171"/>
        <v>-</v>
      </c>
      <c r="C2730" s="41" t="str">
        <f t="shared" ca="1" si="172"/>
        <v>-</v>
      </c>
      <c r="D2730" s="41" t="str">
        <f>IF($F2730="sortie en cours d'année",'Base de données'!$B2730,"-")</f>
        <v>-</v>
      </c>
      <c r="E2730" s="41" t="str">
        <f>IF($H2730="entrée en cours d'année",'Base de données'!$B2730,"-")</f>
        <v>-</v>
      </c>
      <c r="F2730" s="37" t="str">
        <f t="shared" si="169"/>
        <v/>
      </c>
      <c r="G2730" s="37" t="str">
        <f>IF($J2730="mouvement",_xlfn.XLOOKUP('Base de données'!$B2730,$V:$V,$V:$V,0),"")</f>
        <v/>
      </c>
      <c r="H2730" s="37" t="str">
        <f t="shared" si="170"/>
        <v/>
      </c>
      <c r="I2730" s="37" t="str">
        <f>IF($J2730="mouvement",_xlfn.XLOOKUP('Base de données'!$B2730,$K:$K,$K:$K,0),"")</f>
        <v/>
      </c>
      <c r="J2730" s="38" t="str">
        <f>IF(AND(Y2730&lt;&gt;MAX(Y:Y),COUNTIF(K2730:V2730,'Base de données'!$B2730)&gt;0),"mouvement","")</f>
        <v/>
      </c>
      <c r="K2730" s="39" t="str">
        <f>IF(K$1&gt;$AE$1,"-",IFERROR(IF(DATEDIF('Base de données'!$A2730,K$1,"d")&lt;&gt;0,"",'Base de données'!$B2730),""))</f>
        <v/>
      </c>
      <c r="L2730" s="39" t="str">
        <f>IF(L$1&gt;$AE$1,"-",IFERROR(IF(DATEDIF('Base de données'!$A2730,L$1,"d")&lt;&gt;0,"",'Base de données'!$B2730),""))</f>
        <v/>
      </c>
      <c r="M2730" s="39" t="str">
        <f>IF(M$1&gt;$AE$1,"-",IFERROR(IF(DATEDIF('Base de données'!$A2730,M$1,"d")&lt;&gt;0,"",'Base de données'!$B2730),""))</f>
        <v/>
      </c>
      <c r="N2730" s="39" t="str">
        <f>IF(N$1&gt;$AE$1,"-",IFERROR(IF(DATEDIF('Base de données'!$A2730,N$1,"d")&lt;&gt;0,"",'Base de données'!$B2730),""))</f>
        <v/>
      </c>
      <c r="O2730" s="39" t="str">
        <f>IF(O$1&gt;$AE$1,"-",IFERROR(IF(DATEDIF('Base de données'!$A2730,O$1,"d")&lt;&gt;0,"",'Base de données'!$B2730),""))</f>
        <v/>
      </c>
      <c r="P2730" s="39" t="str">
        <f>IF(P$1&gt;$AE$1,"-",IFERROR(IF(DATEDIF('Base de données'!$A2730,P$1,"d")&lt;&gt;0,"",'Base de données'!$B2730),""))</f>
        <v/>
      </c>
      <c r="Q2730" s="39" t="str">
        <f>IF(Q$1&gt;$AE$1,"-",IFERROR(IF(DATEDIF('Base de données'!$A2730,Q$1,"d")&lt;&gt;0,"",'Base de données'!$B2730),""))</f>
        <v/>
      </c>
      <c r="R2730" s="39" t="str">
        <f>IF(R$1&gt;$AE$1,"-",IFERROR(IF(DATEDIF('Base de données'!$A2730,R$1,"d")&lt;&gt;0,"",'Base de données'!$B2730),""))</f>
        <v/>
      </c>
      <c r="S2730" s="39" t="str">
        <f>IF(S$1&gt;$AE$1,"-",IFERROR(IF(DATEDIF('Base de données'!$A2730,S$1,"d")&lt;&gt;0,"",'Base de données'!$B2730),""))</f>
        <v/>
      </c>
      <c r="T2730" s="39" t="str">
        <f>IF(T$1&gt;$AE$1,"-",IFERROR(IF(DATEDIF('Base de données'!$A2730,T$1,"d")&lt;&gt;0,"",'Base de données'!$B2730),""))</f>
        <v>OTZ97</v>
      </c>
      <c r="U2730" s="39" t="str">
        <f>IF(U$1&gt;$AE$1,"-",IFERROR(IF(DATEDIF('Base de données'!$A2730,U$1,"d")&lt;&gt;0,"",'Base de données'!$B2730),""))</f>
        <v/>
      </c>
      <c r="V2730" s="39" t="str">
        <f>IF(V$1&gt;$AE$1,"-",IFERROR(IF(DATEDIF('Base de données'!$A2730,V$1,"d")&lt;&gt;0,"",'Base de données'!$B2730),""))</f>
        <v/>
      </c>
      <c r="W2730" s="34"/>
      <c r="X2730" s="30" t="str">
        <f>'Base de données'!$C2730&amp;" "&amp;'Base de données'!$D2730</f>
        <v>Costa Manon</v>
      </c>
      <c r="Y2730" s="31">
        <f>COUNTIF('Base de données'!$B:$B,'Base de données'!$B2730)</f>
        <v>12</v>
      </c>
      <c r="AA2730" s="87" cm="1">
        <f t="array" aca="1" ref="AA2730" ca="1">INDIRECT("'Base de données'!A" &amp; ROW(Y2730))</f>
        <v>45931</v>
      </c>
      <c r="AB2730" s="51" t="str" cm="1">
        <f t="array" aca="1" ref="AB2730" ca="1">INDIRECT("'Base de données'!B" &amp; ROW(Z2730))</f>
        <v>OTZ97</v>
      </c>
    </row>
    <row r="2731" spans="1:28" x14ac:dyDescent="0.3">
      <c r="A2731" s="41" t="str">
        <f ca="1">IF(IF(AND($B2731&lt;&gt;"-",$B2731=$E2731),"Entrée et sortie","-")="Entrée et sortie",'Base de données'!$B2731,"-")</f>
        <v>-</v>
      </c>
      <c r="B2731" s="41" t="str">
        <f t="shared" ca="1" si="171"/>
        <v>-</v>
      </c>
      <c r="C2731" s="41" t="str">
        <f t="shared" ca="1" si="172"/>
        <v>-</v>
      </c>
      <c r="D2731" s="41" t="str">
        <f>IF($F2731="sortie en cours d'année",'Base de données'!$B2731,"-")</f>
        <v>-</v>
      </c>
      <c r="E2731" s="41" t="str">
        <f>IF($H2731="entrée en cours d'année",'Base de données'!$B2731,"-")</f>
        <v>-</v>
      </c>
      <c r="F2731" s="37" t="str">
        <f t="shared" si="169"/>
        <v/>
      </c>
      <c r="G2731" s="37" t="str">
        <f>IF($J2731="mouvement",_xlfn.XLOOKUP('Base de données'!$B2731,$V:$V,$V:$V,0),"")</f>
        <v/>
      </c>
      <c r="H2731" s="37" t="str">
        <f t="shared" si="170"/>
        <v/>
      </c>
      <c r="I2731" s="37" t="str">
        <f>IF($J2731="mouvement",_xlfn.XLOOKUP('Base de données'!$B2731,$K:$K,$K:$K,0),"")</f>
        <v/>
      </c>
      <c r="J2731" s="38" t="str">
        <f>IF(AND(Y2731&lt;&gt;MAX(Y:Y),COUNTIF(K2731:V2731,'Base de données'!$B2731)&gt;0),"mouvement","")</f>
        <v/>
      </c>
      <c r="K2731" s="39" t="str">
        <f>IF(K$1&gt;$AE$1,"-",IFERROR(IF(DATEDIF('Base de données'!$A2731,K$1,"d")&lt;&gt;0,"",'Base de données'!$B2731),""))</f>
        <v/>
      </c>
      <c r="L2731" s="39" t="str">
        <f>IF(L$1&gt;$AE$1,"-",IFERROR(IF(DATEDIF('Base de données'!$A2731,L$1,"d")&lt;&gt;0,"",'Base de données'!$B2731),""))</f>
        <v/>
      </c>
      <c r="M2731" s="39" t="str">
        <f>IF(M$1&gt;$AE$1,"-",IFERROR(IF(DATEDIF('Base de données'!$A2731,M$1,"d")&lt;&gt;0,"",'Base de données'!$B2731),""))</f>
        <v/>
      </c>
      <c r="N2731" s="39" t="str">
        <f>IF(N$1&gt;$AE$1,"-",IFERROR(IF(DATEDIF('Base de données'!$A2731,N$1,"d")&lt;&gt;0,"",'Base de données'!$B2731),""))</f>
        <v/>
      </c>
      <c r="O2731" s="39" t="str">
        <f>IF(O$1&gt;$AE$1,"-",IFERROR(IF(DATEDIF('Base de données'!$A2731,O$1,"d")&lt;&gt;0,"",'Base de données'!$B2731),""))</f>
        <v/>
      </c>
      <c r="P2731" s="39" t="str">
        <f>IF(P$1&gt;$AE$1,"-",IFERROR(IF(DATEDIF('Base de données'!$A2731,P$1,"d")&lt;&gt;0,"",'Base de données'!$B2731),""))</f>
        <v/>
      </c>
      <c r="Q2731" s="39" t="str">
        <f>IF(Q$1&gt;$AE$1,"-",IFERROR(IF(DATEDIF('Base de données'!$A2731,Q$1,"d")&lt;&gt;0,"",'Base de données'!$B2731),""))</f>
        <v/>
      </c>
      <c r="R2731" s="39" t="str">
        <f>IF(R$1&gt;$AE$1,"-",IFERROR(IF(DATEDIF('Base de données'!$A2731,R$1,"d")&lt;&gt;0,"",'Base de données'!$B2731),""))</f>
        <v/>
      </c>
      <c r="S2731" s="39" t="str">
        <f>IF(S$1&gt;$AE$1,"-",IFERROR(IF(DATEDIF('Base de données'!$A2731,S$1,"d")&lt;&gt;0,"",'Base de données'!$B2731),""))</f>
        <v/>
      </c>
      <c r="T2731" s="39" t="str">
        <f>IF(T$1&gt;$AE$1,"-",IFERROR(IF(DATEDIF('Base de données'!$A2731,T$1,"d")&lt;&gt;0,"",'Base de données'!$B2731),""))</f>
        <v>57BOR</v>
      </c>
      <c r="U2731" s="39" t="str">
        <f>IF(U$1&gt;$AE$1,"-",IFERROR(IF(DATEDIF('Base de données'!$A2731,U$1,"d")&lt;&gt;0,"",'Base de données'!$B2731),""))</f>
        <v/>
      </c>
      <c r="V2731" s="39" t="str">
        <f>IF(V$1&gt;$AE$1,"-",IFERROR(IF(DATEDIF('Base de données'!$A2731,V$1,"d")&lt;&gt;0,"",'Base de données'!$B2731),""))</f>
        <v/>
      </c>
      <c r="W2731" s="34"/>
      <c r="X2731" s="30" t="str">
        <f>'Base de données'!$C2731&amp;" "&amp;'Base de données'!$D2731</f>
        <v>Pruvost Margaret</v>
      </c>
      <c r="Y2731" s="31">
        <f>COUNTIF('Base de données'!$B:$B,'Base de données'!$B2731)</f>
        <v>12</v>
      </c>
      <c r="AA2731" s="87" cm="1">
        <f t="array" aca="1" ref="AA2731" ca="1">INDIRECT("'Base de données'!A" &amp; ROW(Y2731))</f>
        <v>45931</v>
      </c>
      <c r="AB2731" s="51" t="str" cm="1">
        <f t="array" aca="1" ref="AB2731" ca="1">INDIRECT("'Base de données'!B" &amp; ROW(Z2731))</f>
        <v>57BOR</v>
      </c>
    </row>
    <row r="2732" spans="1:28" x14ac:dyDescent="0.3">
      <c r="A2732" s="41" t="str">
        <f ca="1">IF(IF(AND($B2732&lt;&gt;"-",$B2732=$E2732),"Entrée et sortie","-")="Entrée et sortie",'Base de données'!$B2732,"-")</f>
        <v>-</v>
      </c>
      <c r="B2732" s="41" t="str">
        <f t="shared" ca="1" si="171"/>
        <v>-</v>
      </c>
      <c r="C2732" s="41" t="str">
        <f t="shared" ca="1" si="172"/>
        <v>-</v>
      </c>
      <c r="D2732" s="41" t="str">
        <f>IF($F2732="sortie en cours d'année",'Base de données'!$B2732,"-")</f>
        <v>-</v>
      </c>
      <c r="E2732" s="41" t="str">
        <f>IF($H2732="entrée en cours d'année",'Base de données'!$B2732,"-")</f>
        <v>-</v>
      </c>
      <c r="F2732" s="37" t="str">
        <f t="shared" si="169"/>
        <v/>
      </c>
      <c r="G2732" s="37" t="str">
        <f>IF($J2732="mouvement",_xlfn.XLOOKUP('Base de données'!$B2732,$V:$V,$V:$V,0),"")</f>
        <v/>
      </c>
      <c r="H2732" s="37" t="str">
        <f t="shared" si="170"/>
        <v/>
      </c>
      <c r="I2732" s="37" t="str">
        <f>IF($J2732="mouvement",_xlfn.XLOOKUP('Base de données'!$B2732,$K:$K,$K:$K,0),"")</f>
        <v/>
      </c>
      <c r="J2732" s="38" t="str">
        <f>IF(AND(Y2732&lt;&gt;MAX(Y:Y),COUNTIF(K2732:V2732,'Base de données'!$B2732)&gt;0),"mouvement","")</f>
        <v/>
      </c>
      <c r="K2732" s="39" t="str">
        <f>IF(K$1&gt;$AE$1,"-",IFERROR(IF(DATEDIF('Base de données'!$A2732,K$1,"d")&lt;&gt;0,"",'Base de données'!$B2732),""))</f>
        <v/>
      </c>
      <c r="L2732" s="39" t="str">
        <f>IF(L$1&gt;$AE$1,"-",IFERROR(IF(DATEDIF('Base de données'!$A2732,L$1,"d")&lt;&gt;0,"",'Base de données'!$B2732),""))</f>
        <v/>
      </c>
      <c r="M2732" s="39" t="str">
        <f>IF(M$1&gt;$AE$1,"-",IFERROR(IF(DATEDIF('Base de données'!$A2732,M$1,"d")&lt;&gt;0,"",'Base de données'!$B2732),""))</f>
        <v/>
      </c>
      <c r="N2732" s="39" t="str">
        <f>IF(N$1&gt;$AE$1,"-",IFERROR(IF(DATEDIF('Base de données'!$A2732,N$1,"d")&lt;&gt;0,"",'Base de données'!$B2732),""))</f>
        <v/>
      </c>
      <c r="O2732" s="39" t="str">
        <f>IF(O$1&gt;$AE$1,"-",IFERROR(IF(DATEDIF('Base de données'!$A2732,O$1,"d")&lt;&gt;0,"",'Base de données'!$B2732),""))</f>
        <v/>
      </c>
      <c r="P2732" s="39" t="str">
        <f>IF(P$1&gt;$AE$1,"-",IFERROR(IF(DATEDIF('Base de données'!$A2732,P$1,"d")&lt;&gt;0,"",'Base de données'!$B2732),""))</f>
        <v/>
      </c>
      <c r="Q2732" s="39" t="str">
        <f>IF(Q$1&gt;$AE$1,"-",IFERROR(IF(DATEDIF('Base de données'!$A2732,Q$1,"d")&lt;&gt;0,"",'Base de données'!$B2732),""))</f>
        <v/>
      </c>
      <c r="R2732" s="39" t="str">
        <f>IF(R$1&gt;$AE$1,"-",IFERROR(IF(DATEDIF('Base de données'!$A2732,R$1,"d")&lt;&gt;0,"",'Base de données'!$B2732),""))</f>
        <v/>
      </c>
      <c r="S2732" s="39" t="str">
        <f>IF(S$1&gt;$AE$1,"-",IFERROR(IF(DATEDIF('Base de données'!$A2732,S$1,"d")&lt;&gt;0,"",'Base de données'!$B2732),""))</f>
        <v/>
      </c>
      <c r="T2732" s="39" t="str">
        <f>IF(T$1&gt;$AE$1,"-",IFERROR(IF(DATEDIF('Base de données'!$A2732,T$1,"d")&lt;&gt;0,"",'Base de données'!$B2732),""))</f>
        <v>9MO35</v>
      </c>
      <c r="U2732" s="39" t="str">
        <f>IF(U$1&gt;$AE$1,"-",IFERROR(IF(DATEDIF('Base de données'!$A2732,U$1,"d")&lt;&gt;0,"",'Base de données'!$B2732),""))</f>
        <v/>
      </c>
      <c r="V2732" s="39" t="str">
        <f>IF(V$1&gt;$AE$1,"-",IFERROR(IF(DATEDIF('Base de données'!$A2732,V$1,"d")&lt;&gt;0,"",'Base de données'!$B2732),""))</f>
        <v/>
      </c>
      <c r="W2732" s="34"/>
      <c r="X2732" s="30" t="str">
        <f>'Base de données'!$C2732&amp;" "&amp;'Base de données'!$D2732</f>
        <v>Marie Louis</v>
      </c>
      <c r="Y2732" s="31">
        <f>COUNTIF('Base de données'!$B:$B,'Base de données'!$B2732)</f>
        <v>12</v>
      </c>
      <c r="AA2732" s="87" cm="1">
        <f t="array" aca="1" ref="AA2732" ca="1">INDIRECT("'Base de données'!A" &amp; ROW(Y2732))</f>
        <v>45931</v>
      </c>
      <c r="AB2732" s="51" t="str" cm="1">
        <f t="array" aca="1" ref="AB2732" ca="1">INDIRECT("'Base de données'!B" &amp; ROW(Z2732))</f>
        <v>9MO35</v>
      </c>
    </row>
    <row r="2733" spans="1:28" x14ac:dyDescent="0.3">
      <c r="A2733" s="41" t="str">
        <f ca="1">IF(IF(AND($B2733&lt;&gt;"-",$B2733=$E2733),"Entrée et sortie","-")="Entrée et sortie",'Base de données'!$B2733,"-")</f>
        <v>-</v>
      </c>
      <c r="B2733" s="41" t="str">
        <f t="shared" ca="1" si="171"/>
        <v>-</v>
      </c>
      <c r="C2733" s="41" t="str">
        <f t="shared" ca="1" si="172"/>
        <v>-</v>
      </c>
      <c r="D2733" s="41" t="str">
        <f>IF($F2733="sortie en cours d'année",'Base de données'!$B2733,"-")</f>
        <v>-</v>
      </c>
      <c r="E2733" s="41" t="str">
        <f>IF($H2733="entrée en cours d'année",'Base de données'!$B2733,"-")</f>
        <v>-</v>
      </c>
      <c r="F2733" s="37" t="str">
        <f t="shared" si="169"/>
        <v/>
      </c>
      <c r="G2733" s="37" t="str">
        <f>IF($J2733="mouvement",_xlfn.XLOOKUP('Base de données'!$B2733,$V:$V,$V:$V,0),"")</f>
        <v/>
      </c>
      <c r="H2733" s="37" t="str">
        <f t="shared" si="170"/>
        <v/>
      </c>
      <c r="I2733" s="37" t="str">
        <f>IF($J2733="mouvement",_xlfn.XLOOKUP('Base de données'!$B2733,$K:$K,$K:$K,0),"")</f>
        <v/>
      </c>
      <c r="J2733" s="38" t="str">
        <f>IF(AND(Y2733&lt;&gt;MAX(Y:Y),COUNTIF(K2733:V2733,'Base de données'!$B2733)&gt;0),"mouvement","")</f>
        <v/>
      </c>
      <c r="K2733" s="39" t="str">
        <f>IF(K$1&gt;$AE$1,"-",IFERROR(IF(DATEDIF('Base de données'!$A2733,K$1,"d")&lt;&gt;0,"",'Base de données'!$B2733),""))</f>
        <v/>
      </c>
      <c r="L2733" s="39" t="str">
        <f>IF(L$1&gt;$AE$1,"-",IFERROR(IF(DATEDIF('Base de données'!$A2733,L$1,"d")&lt;&gt;0,"",'Base de données'!$B2733),""))</f>
        <v/>
      </c>
      <c r="M2733" s="39" t="str">
        <f>IF(M$1&gt;$AE$1,"-",IFERROR(IF(DATEDIF('Base de données'!$A2733,M$1,"d")&lt;&gt;0,"",'Base de données'!$B2733),""))</f>
        <v/>
      </c>
      <c r="N2733" s="39" t="str">
        <f>IF(N$1&gt;$AE$1,"-",IFERROR(IF(DATEDIF('Base de données'!$A2733,N$1,"d")&lt;&gt;0,"",'Base de données'!$B2733),""))</f>
        <v/>
      </c>
      <c r="O2733" s="39" t="str">
        <f>IF(O$1&gt;$AE$1,"-",IFERROR(IF(DATEDIF('Base de données'!$A2733,O$1,"d")&lt;&gt;0,"",'Base de données'!$B2733),""))</f>
        <v/>
      </c>
      <c r="P2733" s="39" t="str">
        <f>IF(P$1&gt;$AE$1,"-",IFERROR(IF(DATEDIF('Base de données'!$A2733,P$1,"d")&lt;&gt;0,"",'Base de données'!$B2733),""))</f>
        <v/>
      </c>
      <c r="Q2733" s="39" t="str">
        <f>IF(Q$1&gt;$AE$1,"-",IFERROR(IF(DATEDIF('Base de données'!$A2733,Q$1,"d")&lt;&gt;0,"",'Base de données'!$B2733),""))</f>
        <v/>
      </c>
      <c r="R2733" s="39" t="str">
        <f>IF(R$1&gt;$AE$1,"-",IFERROR(IF(DATEDIF('Base de données'!$A2733,R$1,"d")&lt;&gt;0,"",'Base de données'!$B2733),""))</f>
        <v/>
      </c>
      <c r="S2733" s="39" t="str">
        <f>IF(S$1&gt;$AE$1,"-",IFERROR(IF(DATEDIF('Base de données'!$A2733,S$1,"d")&lt;&gt;0,"",'Base de données'!$B2733),""))</f>
        <v/>
      </c>
      <c r="T2733" s="39" t="str">
        <f>IF(T$1&gt;$AE$1,"-",IFERROR(IF(DATEDIF('Base de données'!$A2733,T$1,"d")&lt;&gt;0,"",'Base de données'!$B2733),""))</f>
        <v>PBG0U</v>
      </c>
      <c r="U2733" s="39" t="str">
        <f>IF(U$1&gt;$AE$1,"-",IFERROR(IF(DATEDIF('Base de données'!$A2733,U$1,"d")&lt;&gt;0,"",'Base de données'!$B2733),""))</f>
        <v/>
      </c>
      <c r="V2733" s="39" t="str">
        <f>IF(V$1&gt;$AE$1,"-",IFERROR(IF(DATEDIF('Base de données'!$A2733,V$1,"d")&lt;&gt;0,"",'Base de données'!$B2733),""))</f>
        <v/>
      </c>
      <c r="W2733" s="34"/>
      <c r="X2733" s="30" t="str">
        <f>'Base de données'!$C2733&amp;" "&amp;'Base de données'!$D2733</f>
        <v>Chauveau Gérard</v>
      </c>
      <c r="Y2733" s="31">
        <f>COUNTIF('Base de données'!$B:$B,'Base de données'!$B2733)</f>
        <v>12</v>
      </c>
      <c r="AA2733" s="87" cm="1">
        <f t="array" aca="1" ref="AA2733" ca="1">INDIRECT("'Base de données'!A" &amp; ROW(Y2733))</f>
        <v>45931</v>
      </c>
      <c r="AB2733" s="51" t="str" cm="1">
        <f t="array" aca="1" ref="AB2733" ca="1">INDIRECT("'Base de données'!B" &amp; ROW(Z2733))</f>
        <v>PBG0U</v>
      </c>
    </row>
    <row r="2734" spans="1:28" x14ac:dyDescent="0.3">
      <c r="A2734" s="41" t="str">
        <f ca="1">IF(IF(AND($B2734&lt;&gt;"-",$B2734=$E2734),"Entrée et sortie","-")="Entrée et sortie",'Base de données'!$B2734,"-")</f>
        <v>-</v>
      </c>
      <c r="B2734" s="41" t="str">
        <f t="shared" ca="1" si="171"/>
        <v>-</v>
      </c>
      <c r="C2734" s="41" t="str">
        <f t="shared" ca="1" si="172"/>
        <v>-</v>
      </c>
      <c r="D2734" s="41" t="str">
        <f>IF($F2734="sortie en cours d'année",'Base de données'!$B2734,"-")</f>
        <v>-</v>
      </c>
      <c r="E2734" s="41" t="str">
        <f>IF($H2734="entrée en cours d'année",'Base de données'!$B2734,"-")</f>
        <v>-</v>
      </c>
      <c r="F2734" s="37" t="str">
        <f t="shared" si="169"/>
        <v/>
      </c>
      <c r="G2734" s="37" t="str">
        <f>IF($J2734="mouvement",_xlfn.XLOOKUP('Base de données'!$B2734,$V:$V,$V:$V,0),"")</f>
        <v/>
      </c>
      <c r="H2734" s="37" t="str">
        <f t="shared" si="170"/>
        <v/>
      </c>
      <c r="I2734" s="37" t="str">
        <f>IF($J2734="mouvement",_xlfn.XLOOKUP('Base de données'!$B2734,$K:$K,$K:$K,0),"")</f>
        <v/>
      </c>
      <c r="J2734" s="38" t="str">
        <f>IF(AND(Y2734&lt;&gt;MAX(Y:Y),COUNTIF(K2734:V2734,'Base de données'!$B2734)&gt;0),"mouvement","")</f>
        <v/>
      </c>
      <c r="K2734" s="39" t="str">
        <f>IF(K$1&gt;$AE$1,"-",IFERROR(IF(DATEDIF('Base de données'!$A2734,K$1,"d")&lt;&gt;0,"",'Base de données'!$B2734),""))</f>
        <v/>
      </c>
      <c r="L2734" s="39" t="str">
        <f>IF(L$1&gt;$AE$1,"-",IFERROR(IF(DATEDIF('Base de données'!$A2734,L$1,"d")&lt;&gt;0,"",'Base de données'!$B2734),""))</f>
        <v/>
      </c>
      <c r="M2734" s="39" t="str">
        <f>IF(M$1&gt;$AE$1,"-",IFERROR(IF(DATEDIF('Base de données'!$A2734,M$1,"d")&lt;&gt;0,"",'Base de données'!$B2734),""))</f>
        <v/>
      </c>
      <c r="N2734" s="39" t="str">
        <f>IF(N$1&gt;$AE$1,"-",IFERROR(IF(DATEDIF('Base de données'!$A2734,N$1,"d")&lt;&gt;0,"",'Base de données'!$B2734),""))</f>
        <v/>
      </c>
      <c r="O2734" s="39" t="str">
        <f>IF(O$1&gt;$AE$1,"-",IFERROR(IF(DATEDIF('Base de données'!$A2734,O$1,"d")&lt;&gt;0,"",'Base de données'!$B2734),""))</f>
        <v/>
      </c>
      <c r="P2734" s="39" t="str">
        <f>IF(P$1&gt;$AE$1,"-",IFERROR(IF(DATEDIF('Base de données'!$A2734,P$1,"d")&lt;&gt;0,"",'Base de données'!$B2734),""))</f>
        <v/>
      </c>
      <c r="Q2734" s="39" t="str">
        <f>IF(Q$1&gt;$AE$1,"-",IFERROR(IF(DATEDIF('Base de données'!$A2734,Q$1,"d")&lt;&gt;0,"",'Base de données'!$B2734),""))</f>
        <v/>
      </c>
      <c r="R2734" s="39" t="str">
        <f>IF(R$1&gt;$AE$1,"-",IFERROR(IF(DATEDIF('Base de données'!$A2734,R$1,"d")&lt;&gt;0,"",'Base de données'!$B2734),""))</f>
        <v/>
      </c>
      <c r="S2734" s="39" t="str">
        <f>IF(S$1&gt;$AE$1,"-",IFERROR(IF(DATEDIF('Base de données'!$A2734,S$1,"d")&lt;&gt;0,"",'Base de données'!$B2734),""))</f>
        <v/>
      </c>
      <c r="T2734" s="39" t="str">
        <f>IF(T$1&gt;$AE$1,"-",IFERROR(IF(DATEDIF('Base de données'!$A2734,T$1,"d")&lt;&gt;0,"",'Base de données'!$B2734),""))</f>
        <v>5KKJS</v>
      </c>
      <c r="U2734" s="39" t="str">
        <f>IF(U$1&gt;$AE$1,"-",IFERROR(IF(DATEDIF('Base de données'!$A2734,U$1,"d")&lt;&gt;0,"",'Base de données'!$B2734),""))</f>
        <v/>
      </c>
      <c r="V2734" s="39" t="str">
        <f>IF(V$1&gt;$AE$1,"-",IFERROR(IF(DATEDIF('Base de données'!$A2734,V$1,"d")&lt;&gt;0,"",'Base de données'!$B2734),""))</f>
        <v/>
      </c>
      <c r="W2734" s="34"/>
      <c r="X2734" s="30" t="str">
        <f>'Base de données'!$C2734&amp;" "&amp;'Base de données'!$D2734</f>
        <v>Vaillant Raymond</v>
      </c>
      <c r="Y2734" s="31">
        <f>COUNTIF('Base de données'!$B:$B,'Base de données'!$B2734)</f>
        <v>12</v>
      </c>
      <c r="AA2734" s="87" cm="1">
        <f t="array" aca="1" ref="AA2734" ca="1">INDIRECT("'Base de données'!A" &amp; ROW(Y2734))</f>
        <v>45931</v>
      </c>
      <c r="AB2734" s="51" t="str" cm="1">
        <f t="array" aca="1" ref="AB2734" ca="1">INDIRECT("'Base de données'!B" &amp; ROW(Z2734))</f>
        <v>5KKJS</v>
      </c>
    </row>
    <row r="2735" spans="1:28" x14ac:dyDescent="0.3">
      <c r="A2735" s="41" t="str">
        <f ca="1">IF(IF(AND($B2735&lt;&gt;"-",$B2735=$E2735),"Entrée et sortie","-")="Entrée et sortie",'Base de données'!$B2735,"-")</f>
        <v>-</v>
      </c>
      <c r="B2735" s="41" t="str">
        <f t="shared" ca="1" si="171"/>
        <v>-</v>
      </c>
      <c r="C2735" s="41" t="str">
        <f t="shared" ca="1" si="172"/>
        <v>-</v>
      </c>
      <c r="D2735" s="41" t="str">
        <f>IF($F2735="sortie en cours d'année",'Base de données'!$B2735,"-")</f>
        <v>-</v>
      </c>
      <c r="E2735" s="41" t="str">
        <f>IF($H2735="entrée en cours d'année",'Base de données'!$B2735,"-")</f>
        <v>-</v>
      </c>
      <c r="F2735" s="37" t="str">
        <f t="shared" si="169"/>
        <v/>
      </c>
      <c r="G2735" s="37" t="str">
        <f>IF($J2735="mouvement",_xlfn.XLOOKUP('Base de données'!$B2735,$V:$V,$V:$V,0),"")</f>
        <v/>
      </c>
      <c r="H2735" s="37" t="str">
        <f t="shared" si="170"/>
        <v/>
      </c>
      <c r="I2735" s="37" t="str">
        <f>IF($J2735="mouvement",_xlfn.XLOOKUP('Base de données'!$B2735,$K:$K,$K:$K,0),"")</f>
        <v/>
      </c>
      <c r="J2735" s="38" t="str">
        <f>IF(AND(Y2735&lt;&gt;MAX(Y:Y),COUNTIF(K2735:V2735,'Base de données'!$B2735)&gt;0),"mouvement","")</f>
        <v/>
      </c>
      <c r="K2735" s="39" t="str">
        <f>IF(K$1&gt;$AE$1,"-",IFERROR(IF(DATEDIF('Base de données'!$A2735,K$1,"d")&lt;&gt;0,"",'Base de données'!$B2735),""))</f>
        <v/>
      </c>
      <c r="L2735" s="39" t="str">
        <f>IF(L$1&gt;$AE$1,"-",IFERROR(IF(DATEDIF('Base de données'!$A2735,L$1,"d")&lt;&gt;0,"",'Base de données'!$B2735),""))</f>
        <v/>
      </c>
      <c r="M2735" s="39" t="str">
        <f>IF(M$1&gt;$AE$1,"-",IFERROR(IF(DATEDIF('Base de données'!$A2735,M$1,"d")&lt;&gt;0,"",'Base de données'!$B2735),""))</f>
        <v/>
      </c>
      <c r="N2735" s="39" t="str">
        <f>IF(N$1&gt;$AE$1,"-",IFERROR(IF(DATEDIF('Base de données'!$A2735,N$1,"d")&lt;&gt;0,"",'Base de données'!$B2735),""))</f>
        <v/>
      </c>
      <c r="O2735" s="39" t="str">
        <f>IF(O$1&gt;$AE$1,"-",IFERROR(IF(DATEDIF('Base de données'!$A2735,O$1,"d")&lt;&gt;0,"",'Base de données'!$B2735),""))</f>
        <v/>
      </c>
      <c r="P2735" s="39" t="str">
        <f>IF(P$1&gt;$AE$1,"-",IFERROR(IF(DATEDIF('Base de données'!$A2735,P$1,"d")&lt;&gt;0,"",'Base de données'!$B2735),""))</f>
        <v/>
      </c>
      <c r="Q2735" s="39" t="str">
        <f>IF(Q$1&gt;$AE$1,"-",IFERROR(IF(DATEDIF('Base de données'!$A2735,Q$1,"d")&lt;&gt;0,"",'Base de données'!$B2735),""))</f>
        <v/>
      </c>
      <c r="R2735" s="39" t="str">
        <f>IF(R$1&gt;$AE$1,"-",IFERROR(IF(DATEDIF('Base de données'!$A2735,R$1,"d")&lt;&gt;0,"",'Base de données'!$B2735),""))</f>
        <v/>
      </c>
      <c r="S2735" s="39" t="str">
        <f>IF(S$1&gt;$AE$1,"-",IFERROR(IF(DATEDIF('Base de données'!$A2735,S$1,"d")&lt;&gt;0,"",'Base de données'!$B2735),""))</f>
        <v/>
      </c>
      <c r="T2735" s="39" t="str">
        <f>IF(T$1&gt;$AE$1,"-",IFERROR(IF(DATEDIF('Base de données'!$A2735,T$1,"d")&lt;&gt;0,"",'Base de données'!$B2735),""))</f>
        <v>V5RYW</v>
      </c>
      <c r="U2735" s="39" t="str">
        <f>IF(U$1&gt;$AE$1,"-",IFERROR(IF(DATEDIF('Base de données'!$A2735,U$1,"d")&lt;&gt;0,"",'Base de données'!$B2735),""))</f>
        <v/>
      </c>
      <c r="V2735" s="39" t="str">
        <f>IF(V$1&gt;$AE$1,"-",IFERROR(IF(DATEDIF('Base de données'!$A2735,V$1,"d")&lt;&gt;0,"",'Base de données'!$B2735),""))</f>
        <v/>
      </c>
      <c r="W2735" s="34"/>
      <c r="X2735" s="30" t="str">
        <f>'Base de données'!$C2735&amp;" "&amp;'Base de données'!$D2735</f>
        <v>Leconte Suzanne</v>
      </c>
      <c r="Y2735" s="31">
        <f>COUNTIF('Base de données'!$B:$B,'Base de données'!$B2735)</f>
        <v>12</v>
      </c>
      <c r="AA2735" s="87" cm="1">
        <f t="array" aca="1" ref="AA2735" ca="1">INDIRECT("'Base de données'!A" &amp; ROW(Y2735))</f>
        <v>45931</v>
      </c>
      <c r="AB2735" s="51" t="str" cm="1">
        <f t="array" aca="1" ref="AB2735" ca="1">INDIRECT("'Base de données'!B" &amp; ROW(Z2735))</f>
        <v>V5RYW</v>
      </c>
    </row>
    <row r="2736" spans="1:28" x14ac:dyDescent="0.3">
      <c r="A2736" s="41" t="str">
        <f ca="1">IF(IF(AND($B2736&lt;&gt;"-",$B2736=$E2736),"Entrée et sortie","-")="Entrée et sortie",'Base de données'!$B2736,"-")</f>
        <v>-</v>
      </c>
      <c r="B2736" s="41" t="str">
        <f t="shared" ca="1" si="171"/>
        <v>-</v>
      </c>
      <c r="C2736" s="41" t="str">
        <f t="shared" ca="1" si="172"/>
        <v>-</v>
      </c>
      <c r="D2736" s="41" t="str">
        <f>IF($F2736="sortie en cours d'année",'Base de données'!$B2736,"-")</f>
        <v>-</v>
      </c>
      <c r="E2736" s="41" t="str">
        <f>IF($H2736="entrée en cours d'année",'Base de données'!$B2736,"-")</f>
        <v>-</v>
      </c>
      <c r="F2736" s="37" t="str">
        <f t="shared" si="169"/>
        <v/>
      </c>
      <c r="G2736" s="37" t="str">
        <f>IF($J2736="mouvement",_xlfn.XLOOKUP('Base de données'!$B2736,$V:$V,$V:$V,0),"")</f>
        <v/>
      </c>
      <c r="H2736" s="37" t="str">
        <f t="shared" si="170"/>
        <v/>
      </c>
      <c r="I2736" s="37" t="str">
        <f>IF($J2736="mouvement",_xlfn.XLOOKUP('Base de données'!$B2736,$K:$K,$K:$K,0),"")</f>
        <v/>
      </c>
      <c r="J2736" s="38" t="str">
        <f>IF(AND(Y2736&lt;&gt;MAX(Y:Y),COUNTIF(K2736:V2736,'Base de données'!$B2736)&gt;0),"mouvement","")</f>
        <v/>
      </c>
      <c r="K2736" s="39" t="str">
        <f>IF(K$1&gt;$AE$1,"-",IFERROR(IF(DATEDIF('Base de données'!$A2736,K$1,"d")&lt;&gt;0,"",'Base de données'!$B2736),""))</f>
        <v/>
      </c>
      <c r="L2736" s="39" t="str">
        <f>IF(L$1&gt;$AE$1,"-",IFERROR(IF(DATEDIF('Base de données'!$A2736,L$1,"d")&lt;&gt;0,"",'Base de données'!$B2736),""))</f>
        <v/>
      </c>
      <c r="M2736" s="39" t="str">
        <f>IF(M$1&gt;$AE$1,"-",IFERROR(IF(DATEDIF('Base de données'!$A2736,M$1,"d")&lt;&gt;0,"",'Base de données'!$B2736),""))</f>
        <v/>
      </c>
      <c r="N2736" s="39" t="str">
        <f>IF(N$1&gt;$AE$1,"-",IFERROR(IF(DATEDIF('Base de données'!$A2736,N$1,"d")&lt;&gt;0,"",'Base de données'!$B2736),""))</f>
        <v/>
      </c>
      <c r="O2736" s="39" t="str">
        <f>IF(O$1&gt;$AE$1,"-",IFERROR(IF(DATEDIF('Base de données'!$A2736,O$1,"d")&lt;&gt;0,"",'Base de données'!$B2736),""))</f>
        <v/>
      </c>
      <c r="P2736" s="39" t="str">
        <f>IF(P$1&gt;$AE$1,"-",IFERROR(IF(DATEDIF('Base de données'!$A2736,P$1,"d")&lt;&gt;0,"",'Base de données'!$B2736),""))</f>
        <v/>
      </c>
      <c r="Q2736" s="39" t="str">
        <f>IF(Q$1&gt;$AE$1,"-",IFERROR(IF(DATEDIF('Base de données'!$A2736,Q$1,"d")&lt;&gt;0,"",'Base de données'!$B2736),""))</f>
        <v/>
      </c>
      <c r="R2736" s="39" t="str">
        <f>IF(R$1&gt;$AE$1,"-",IFERROR(IF(DATEDIF('Base de données'!$A2736,R$1,"d")&lt;&gt;0,"",'Base de données'!$B2736),""))</f>
        <v/>
      </c>
      <c r="S2736" s="39" t="str">
        <f>IF(S$1&gt;$AE$1,"-",IFERROR(IF(DATEDIF('Base de données'!$A2736,S$1,"d")&lt;&gt;0,"",'Base de données'!$B2736),""))</f>
        <v/>
      </c>
      <c r="T2736" s="39" t="str">
        <f>IF(T$1&gt;$AE$1,"-",IFERROR(IF(DATEDIF('Base de données'!$A2736,T$1,"d")&lt;&gt;0,"",'Base de données'!$B2736),""))</f>
        <v>2B93K</v>
      </c>
      <c r="U2736" s="39" t="str">
        <f>IF(U$1&gt;$AE$1,"-",IFERROR(IF(DATEDIF('Base de données'!$A2736,U$1,"d")&lt;&gt;0,"",'Base de données'!$B2736),""))</f>
        <v/>
      </c>
      <c r="V2736" s="39" t="str">
        <f>IF(V$1&gt;$AE$1,"-",IFERROR(IF(DATEDIF('Base de données'!$A2736,V$1,"d")&lt;&gt;0,"",'Base de données'!$B2736),""))</f>
        <v/>
      </c>
      <c r="W2736" s="34"/>
      <c r="X2736" s="30" t="str">
        <f>'Base de données'!$C2736&amp;" "&amp;'Base de données'!$D2736</f>
        <v>Julien Dorothée</v>
      </c>
      <c r="Y2736" s="31">
        <f>COUNTIF('Base de données'!$B:$B,'Base de données'!$B2736)</f>
        <v>12</v>
      </c>
      <c r="AA2736" s="87" cm="1">
        <f t="array" aca="1" ref="AA2736" ca="1">INDIRECT("'Base de données'!A" &amp; ROW(Y2736))</f>
        <v>45931</v>
      </c>
      <c r="AB2736" s="51" t="str" cm="1">
        <f t="array" aca="1" ref="AB2736" ca="1">INDIRECT("'Base de données'!B" &amp; ROW(Z2736))</f>
        <v>2B93K</v>
      </c>
    </row>
    <row r="2737" spans="1:28" x14ac:dyDescent="0.3">
      <c r="A2737" s="41" t="str">
        <f ca="1">IF(IF(AND($B2737&lt;&gt;"-",$B2737=$E2737),"Entrée et sortie","-")="Entrée et sortie",'Base de données'!$B2737,"-")</f>
        <v>-</v>
      </c>
      <c r="B2737" s="41" t="str">
        <f t="shared" ca="1" si="171"/>
        <v>-</v>
      </c>
      <c r="C2737" s="41" t="str">
        <f t="shared" ca="1" si="172"/>
        <v>-</v>
      </c>
      <c r="D2737" s="41" t="str">
        <f>IF($F2737="sortie en cours d'année",'Base de données'!$B2737,"-")</f>
        <v>-</v>
      </c>
      <c r="E2737" s="41" t="str">
        <f>IF($H2737="entrée en cours d'année",'Base de données'!$B2737,"-")</f>
        <v>-</v>
      </c>
      <c r="F2737" s="37" t="str">
        <f t="shared" si="169"/>
        <v/>
      </c>
      <c r="G2737" s="37" t="str">
        <f>IF($J2737="mouvement",_xlfn.XLOOKUP('Base de données'!$B2737,$V:$V,$V:$V,0),"")</f>
        <v/>
      </c>
      <c r="H2737" s="37" t="str">
        <f t="shared" si="170"/>
        <v/>
      </c>
      <c r="I2737" s="37" t="str">
        <f>IF($J2737="mouvement",_xlfn.XLOOKUP('Base de données'!$B2737,$K:$K,$K:$K,0),"")</f>
        <v/>
      </c>
      <c r="J2737" s="38" t="str">
        <f>IF(AND(Y2737&lt;&gt;MAX(Y:Y),COUNTIF(K2737:V2737,'Base de données'!$B2737)&gt;0),"mouvement","")</f>
        <v/>
      </c>
      <c r="K2737" s="39" t="str">
        <f>IF(K$1&gt;$AE$1,"-",IFERROR(IF(DATEDIF('Base de données'!$A2737,K$1,"d")&lt;&gt;0,"",'Base de données'!$B2737),""))</f>
        <v/>
      </c>
      <c r="L2737" s="39" t="str">
        <f>IF(L$1&gt;$AE$1,"-",IFERROR(IF(DATEDIF('Base de données'!$A2737,L$1,"d")&lt;&gt;0,"",'Base de données'!$B2737),""))</f>
        <v/>
      </c>
      <c r="M2737" s="39" t="str">
        <f>IF(M$1&gt;$AE$1,"-",IFERROR(IF(DATEDIF('Base de données'!$A2737,M$1,"d")&lt;&gt;0,"",'Base de données'!$B2737),""))</f>
        <v/>
      </c>
      <c r="N2737" s="39" t="str">
        <f>IF(N$1&gt;$AE$1,"-",IFERROR(IF(DATEDIF('Base de données'!$A2737,N$1,"d")&lt;&gt;0,"",'Base de données'!$B2737),""))</f>
        <v/>
      </c>
      <c r="O2737" s="39" t="str">
        <f>IF(O$1&gt;$AE$1,"-",IFERROR(IF(DATEDIF('Base de données'!$A2737,O$1,"d")&lt;&gt;0,"",'Base de données'!$B2737),""))</f>
        <v/>
      </c>
      <c r="P2737" s="39" t="str">
        <f>IF(P$1&gt;$AE$1,"-",IFERROR(IF(DATEDIF('Base de données'!$A2737,P$1,"d")&lt;&gt;0,"",'Base de données'!$B2737),""))</f>
        <v/>
      </c>
      <c r="Q2737" s="39" t="str">
        <f>IF(Q$1&gt;$AE$1,"-",IFERROR(IF(DATEDIF('Base de données'!$A2737,Q$1,"d")&lt;&gt;0,"",'Base de données'!$B2737),""))</f>
        <v/>
      </c>
      <c r="R2737" s="39" t="str">
        <f>IF(R$1&gt;$AE$1,"-",IFERROR(IF(DATEDIF('Base de données'!$A2737,R$1,"d")&lt;&gt;0,"",'Base de données'!$B2737),""))</f>
        <v/>
      </c>
      <c r="S2737" s="39" t="str">
        <f>IF(S$1&gt;$AE$1,"-",IFERROR(IF(DATEDIF('Base de données'!$A2737,S$1,"d")&lt;&gt;0,"",'Base de données'!$B2737),""))</f>
        <v/>
      </c>
      <c r="T2737" s="39" t="str">
        <f>IF(T$1&gt;$AE$1,"-",IFERROR(IF(DATEDIF('Base de données'!$A2737,T$1,"d")&lt;&gt;0,"",'Base de données'!$B2737),""))</f>
        <v>TDOXF</v>
      </c>
      <c r="U2737" s="39" t="str">
        <f>IF(U$1&gt;$AE$1,"-",IFERROR(IF(DATEDIF('Base de données'!$A2737,U$1,"d")&lt;&gt;0,"",'Base de données'!$B2737),""))</f>
        <v/>
      </c>
      <c r="V2737" s="39" t="str">
        <f>IF(V$1&gt;$AE$1,"-",IFERROR(IF(DATEDIF('Base de données'!$A2737,V$1,"d")&lt;&gt;0,"",'Base de données'!$B2737),""))</f>
        <v/>
      </c>
      <c r="W2737" s="34"/>
      <c r="X2737" s="30" t="str">
        <f>'Base de données'!$C2737&amp;" "&amp;'Base de données'!$D2737</f>
        <v>Gosselin Rémy</v>
      </c>
      <c r="Y2737" s="31">
        <f>COUNTIF('Base de données'!$B:$B,'Base de données'!$B2737)</f>
        <v>12</v>
      </c>
      <c r="AA2737" s="87" cm="1">
        <f t="array" aca="1" ref="AA2737" ca="1">INDIRECT("'Base de données'!A" &amp; ROW(Y2737))</f>
        <v>45931</v>
      </c>
      <c r="AB2737" s="51" t="str" cm="1">
        <f t="array" aca="1" ref="AB2737" ca="1">INDIRECT("'Base de données'!B" &amp; ROW(Z2737))</f>
        <v>TDOXF</v>
      </c>
    </row>
    <row r="2738" spans="1:28" x14ac:dyDescent="0.3">
      <c r="A2738" s="41" t="str">
        <f ca="1">IF(IF(AND($B2738&lt;&gt;"-",$B2738=$E2738),"Entrée et sortie","-")="Entrée et sortie",'Base de données'!$B2738,"-")</f>
        <v>-</v>
      </c>
      <c r="B2738" s="41" t="str">
        <f t="shared" ca="1" si="171"/>
        <v>-</v>
      </c>
      <c r="C2738" s="41" t="str">
        <f t="shared" ca="1" si="172"/>
        <v>-</v>
      </c>
      <c r="D2738" s="41" t="str">
        <f>IF($F2738="sortie en cours d'année",'Base de données'!$B2738,"-")</f>
        <v>-</v>
      </c>
      <c r="E2738" s="41" t="str">
        <f>IF($H2738="entrée en cours d'année",'Base de données'!$B2738,"-")</f>
        <v>-</v>
      </c>
      <c r="F2738" s="37" t="str">
        <f t="shared" si="169"/>
        <v/>
      </c>
      <c r="G2738" s="37" t="str">
        <f>IF($J2738="mouvement",_xlfn.XLOOKUP('Base de données'!$B2738,$V:$V,$V:$V,0),"")</f>
        <v/>
      </c>
      <c r="H2738" s="37" t="str">
        <f t="shared" si="170"/>
        <v/>
      </c>
      <c r="I2738" s="37" t="str">
        <f>IF($J2738="mouvement",_xlfn.XLOOKUP('Base de données'!$B2738,$K:$K,$K:$K,0),"")</f>
        <v/>
      </c>
      <c r="J2738" s="38" t="str">
        <f>IF(AND(Y2738&lt;&gt;MAX(Y:Y),COUNTIF(K2738:V2738,'Base de données'!$B2738)&gt;0),"mouvement","")</f>
        <v/>
      </c>
      <c r="K2738" s="39" t="str">
        <f>IF(K$1&gt;$AE$1,"-",IFERROR(IF(DATEDIF('Base de données'!$A2738,K$1,"d")&lt;&gt;0,"",'Base de données'!$B2738),""))</f>
        <v/>
      </c>
      <c r="L2738" s="39" t="str">
        <f>IF(L$1&gt;$AE$1,"-",IFERROR(IF(DATEDIF('Base de données'!$A2738,L$1,"d")&lt;&gt;0,"",'Base de données'!$B2738),""))</f>
        <v/>
      </c>
      <c r="M2738" s="39" t="str">
        <f>IF(M$1&gt;$AE$1,"-",IFERROR(IF(DATEDIF('Base de données'!$A2738,M$1,"d")&lt;&gt;0,"",'Base de données'!$B2738),""))</f>
        <v/>
      </c>
      <c r="N2738" s="39" t="str">
        <f>IF(N$1&gt;$AE$1,"-",IFERROR(IF(DATEDIF('Base de données'!$A2738,N$1,"d")&lt;&gt;0,"",'Base de données'!$B2738),""))</f>
        <v/>
      </c>
      <c r="O2738" s="39" t="str">
        <f>IF(O$1&gt;$AE$1,"-",IFERROR(IF(DATEDIF('Base de données'!$A2738,O$1,"d")&lt;&gt;0,"",'Base de données'!$B2738),""))</f>
        <v/>
      </c>
      <c r="P2738" s="39" t="str">
        <f>IF(P$1&gt;$AE$1,"-",IFERROR(IF(DATEDIF('Base de données'!$A2738,P$1,"d")&lt;&gt;0,"",'Base de données'!$B2738),""))</f>
        <v/>
      </c>
      <c r="Q2738" s="39" t="str">
        <f>IF(Q$1&gt;$AE$1,"-",IFERROR(IF(DATEDIF('Base de données'!$A2738,Q$1,"d")&lt;&gt;0,"",'Base de données'!$B2738),""))</f>
        <v/>
      </c>
      <c r="R2738" s="39" t="str">
        <f>IF(R$1&gt;$AE$1,"-",IFERROR(IF(DATEDIF('Base de données'!$A2738,R$1,"d")&lt;&gt;0,"",'Base de données'!$B2738),""))</f>
        <v/>
      </c>
      <c r="S2738" s="39" t="str">
        <f>IF(S$1&gt;$AE$1,"-",IFERROR(IF(DATEDIF('Base de données'!$A2738,S$1,"d")&lt;&gt;0,"",'Base de données'!$B2738),""))</f>
        <v/>
      </c>
      <c r="T2738" s="39" t="str">
        <f>IF(T$1&gt;$AE$1,"-",IFERROR(IF(DATEDIF('Base de données'!$A2738,T$1,"d")&lt;&gt;0,"",'Base de données'!$B2738),""))</f>
        <v>I8XNM</v>
      </c>
      <c r="U2738" s="39" t="str">
        <f>IF(U$1&gt;$AE$1,"-",IFERROR(IF(DATEDIF('Base de données'!$A2738,U$1,"d")&lt;&gt;0,"",'Base de données'!$B2738),""))</f>
        <v/>
      </c>
      <c r="V2738" s="39" t="str">
        <f>IF(V$1&gt;$AE$1,"-",IFERROR(IF(DATEDIF('Base de données'!$A2738,V$1,"d")&lt;&gt;0,"",'Base de données'!$B2738),""))</f>
        <v/>
      </c>
      <c r="W2738" s="34"/>
      <c r="X2738" s="30" t="str">
        <f>'Base de données'!$C2738&amp;" "&amp;'Base de données'!$D2738</f>
        <v>Dupont Frédéric</v>
      </c>
      <c r="Y2738" s="31">
        <f>COUNTIF('Base de données'!$B:$B,'Base de données'!$B2738)</f>
        <v>12</v>
      </c>
      <c r="AA2738" s="87" cm="1">
        <f t="array" aca="1" ref="AA2738" ca="1">INDIRECT("'Base de données'!A" &amp; ROW(Y2738))</f>
        <v>45931</v>
      </c>
      <c r="AB2738" s="51" t="str" cm="1">
        <f t="array" aca="1" ref="AB2738" ca="1">INDIRECT("'Base de données'!B" &amp; ROW(Z2738))</f>
        <v>I8XNM</v>
      </c>
    </row>
    <row r="2739" spans="1:28" x14ac:dyDescent="0.3">
      <c r="A2739" s="41" t="str">
        <f ca="1">IF(IF(AND($B2739&lt;&gt;"-",$B2739=$E2739),"Entrée et sortie","-")="Entrée et sortie",'Base de données'!$B2739,"-")</f>
        <v>-</v>
      </c>
      <c r="B2739" s="41" t="str">
        <f t="shared" ca="1" si="171"/>
        <v>-</v>
      </c>
      <c r="C2739" s="41" t="str">
        <f t="shared" ca="1" si="172"/>
        <v>-</v>
      </c>
      <c r="D2739" s="41" t="str">
        <f>IF($F2739="sortie en cours d'année",'Base de données'!$B2739,"-")</f>
        <v>-</v>
      </c>
      <c r="E2739" s="41" t="str">
        <f>IF($H2739="entrée en cours d'année",'Base de données'!$B2739,"-")</f>
        <v>-</v>
      </c>
      <c r="F2739" s="37" t="str">
        <f t="shared" si="169"/>
        <v/>
      </c>
      <c r="G2739" s="37" t="str">
        <f>IF($J2739="mouvement",_xlfn.XLOOKUP('Base de données'!$B2739,$V:$V,$V:$V,0),"")</f>
        <v/>
      </c>
      <c r="H2739" s="37" t="str">
        <f t="shared" si="170"/>
        <v/>
      </c>
      <c r="I2739" s="37" t="str">
        <f>IF($J2739="mouvement",_xlfn.XLOOKUP('Base de données'!$B2739,$K:$K,$K:$K,0),"")</f>
        <v/>
      </c>
      <c r="J2739" s="38" t="str">
        <f>IF(AND(Y2739&lt;&gt;MAX(Y:Y),COUNTIF(K2739:V2739,'Base de données'!$B2739)&gt;0),"mouvement","")</f>
        <v/>
      </c>
      <c r="K2739" s="39" t="str">
        <f>IF(K$1&gt;$AE$1,"-",IFERROR(IF(DATEDIF('Base de données'!$A2739,K$1,"d")&lt;&gt;0,"",'Base de données'!$B2739),""))</f>
        <v/>
      </c>
      <c r="L2739" s="39" t="str">
        <f>IF(L$1&gt;$AE$1,"-",IFERROR(IF(DATEDIF('Base de données'!$A2739,L$1,"d")&lt;&gt;0,"",'Base de données'!$B2739),""))</f>
        <v/>
      </c>
      <c r="M2739" s="39" t="str">
        <f>IF(M$1&gt;$AE$1,"-",IFERROR(IF(DATEDIF('Base de données'!$A2739,M$1,"d")&lt;&gt;0,"",'Base de données'!$B2739),""))</f>
        <v/>
      </c>
      <c r="N2739" s="39" t="str">
        <f>IF(N$1&gt;$AE$1,"-",IFERROR(IF(DATEDIF('Base de données'!$A2739,N$1,"d")&lt;&gt;0,"",'Base de données'!$B2739),""))</f>
        <v/>
      </c>
      <c r="O2739" s="39" t="str">
        <f>IF(O$1&gt;$AE$1,"-",IFERROR(IF(DATEDIF('Base de données'!$A2739,O$1,"d")&lt;&gt;0,"",'Base de données'!$B2739),""))</f>
        <v/>
      </c>
      <c r="P2739" s="39" t="str">
        <f>IF(P$1&gt;$AE$1,"-",IFERROR(IF(DATEDIF('Base de données'!$A2739,P$1,"d")&lt;&gt;0,"",'Base de données'!$B2739),""))</f>
        <v/>
      </c>
      <c r="Q2739" s="39" t="str">
        <f>IF(Q$1&gt;$AE$1,"-",IFERROR(IF(DATEDIF('Base de données'!$A2739,Q$1,"d")&lt;&gt;0,"",'Base de données'!$B2739),""))</f>
        <v/>
      </c>
      <c r="R2739" s="39" t="str">
        <f>IF(R$1&gt;$AE$1,"-",IFERROR(IF(DATEDIF('Base de données'!$A2739,R$1,"d")&lt;&gt;0,"",'Base de données'!$B2739),""))</f>
        <v/>
      </c>
      <c r="S2739" s="39" t="str">
        <f>IF(S$1&gt;$AE$1,"-",IFERROR(IF(DATEDIF('Base de données'!$A2739,S$1,"d")&lt;&gt;0,"",'Base de données'!$B2739),""))</f>
        <v/>
      </c>
      <c r="T2739" s="39" t="str">
        <f>IF(T$1&gt;$AE$1,"-",IFERROR(IF(DATEDIF('Base de données'!$A2739,T$1,"d")&lt;&gt;0,"",'Base de données'!$B2739),""))</f>
        <v>P610F</v>
      </c>
      <c r="U2739" s="39" t="str">
        <f>IF(U$1&gt;$AE$1,"-",IFERROR(IF(DATEDIF('Base de données'!$A2739,U$1,"d")&lt;&gt;0,"",'Base de données'!$B2739),""))</f>
        <v/>
      </c>
      <c r="V2739" s="39" t="str">
        <f>IF(V$1&gt;$AE$1,"-",IFERROR(IF(DATEDIF('Base de données'!$A2739,V$1,"d")&lt;&gt;0,"",'Base de données'!$B2739),""))</f>
        <v/>
      </c>
      <c r="W2739" s="34"/>
      <c r="X2739" s="30" t="str">
        <f>'Base de données'!$C2739&amp;" "&amp;'Base de données'!$D2739</f>
        <v>Carlier Bertrand</v>
      </c>
      <c r="Y2739" s="31">
        <f>COUNTIF('Base de données'!$B:$B,'Base de données'!$B2739)</f>
        <v>12</v>
      </c>
      <c r="AA2739" s="87" cm="1">
        <f t="array" aca="1" ref="AA2739" ca="1">INDIRECT("'Base de données'!A" &amp; ROW(Y2739))</f>
        <v>45931</v>
      </c>
      <c r="AB2739" s="51" t="str" cm="1">
        <f t="array" aca="1" ref="AB2739" ca="1">INDIRECT("'Base de données'!B" &amp; ROW(Z2739))</f>
        <v>P610F</v>
      </c>
    </row>
    <row r="2740" spans="1:28" x14ac:dyDescent="0.3">
      <c r="A2740" s="41" t="str">
        <f ca="1">IF(IF(AND($B2740&lt;&gt;"-",$B2740=$E2740),"Entrée et sortie","-")="Entrée et sortie",'Base de données'!$B2740,"-")</f>
        <v>-</v>
      </c>
      <c r="B2740" s="41" t="str">
        <f t="shared" ca="1" si="171"/>
        <v>-</v>
      </c>
      <c r="C2740" s="41" t="str">
        <f t="shared" ca="1" si="172"/>
        <v>-</v>
      </c>
      <c r="D2740" s="41" t="str">
        <f>IF($F2740="sortie en cours d'année",'Base de données'!$B2740,"-")</f>
        <v>-</v>
      </c>
      <c r="E2740" s="41" t="str">
        <f>IF($H2740="entrée en cours d'année",'Base de données'!$B2740,"-")</f>
        <v>-</v>
      </c>
      <c r="F2740" s="37" t="str">
        <f t="shared" si="169"/>
        <v/>
      </c>
      <c r="G2740" s="37" t="str">
        <f>IF($J2740="mouvement",_xlfn.XLOOKUP('Base de données'!$B2740,$V:$V,$V:$V,0),"")</f>
        <v/>
      </c>
      <c r="H2740" s="37" t="str">
        <f t="shared" si="170"/>
        <v/>
      </c>
      <c r="I2740" s="37" t="str">
        <f>IF($J2740="mouvement",_xlfn.XLOOKUP('Base de données'!$B2740,$K:$K,$K:$K,0),"")</f>
        <v/>
      </c>
      <c r="J2740" s="38" t="str">
        <f>IF(AND(Y2740&lt;&gt;MAX(Y:Y),COUNTIF(K2740:V2740,'Base de données'!$B2740)&gt;0),"mouvement","")</f>
        <v/>
      </c>
      <c r="K2740" s="39" t="str">
        <f>IF(K$1&gt;$AE$1,"-",IFERROR(IF(DATEDIF('Base de données'!$A2740,K$1,"d")&lt;&gt;0,"",'Base de données'!$B2740),""))</f>
        <v/>
      </c>
      <c r="L2740" s="39" t="str">
        <f>IF(L$1&gt;$AE$1,"-",IFERROR(IF(DATEDIF('Base de données'!$A2740,L$1,"d")&lt;&gt;0,"",'Base de données'!$B2740),""))</f>
        <v/>
      </c>
      <c r="M2740" s="39" t="str">
        <f>IF(M$1&gt;$AE$1,"-",IFERROR(IF(DATEDIF('Base de données'!$A2740,M$1,"d")&lt;&gt;0,"",'Base de données'!$B2740),""))</f>
        <v/>
      </c>
      <c r="N2740" s="39" t="str">
        <f>IF(N$1&gt;$AE$1,"-",IFERROR(IF(DATEDIF('Base de données'!$A2740,N$1,"d")&lt;&gt;0,"",'Base de données'!$B2740),""))</f>
        <v/>
      </c>
      <c r="O2740" s="39" t="str">
        <f>IF(O$1&gt;$AE$1,"-",IFERROR(IF(DATEDIF('Base de données'!$A2740,O$1,"d")&lt;&gt;0,"",'Base de données'!$B2740),""))</f>
        <v/>
      </c>
      <c r="P2740" s="39" t="str">
        <f>IF(P$1&gt;$AE$1,"-",IFERROR(IF(DATEDIF('Base de données'!$A2740,P$1,"d")&lt;&gt;0,"",'Base de données'!$B2740),""))</f>
        <v/>
      </c>
      <c r="Q2740" s="39" t="str">
        <f>IF(Q$1&gt;$AE$1,"-",IFERROR(IF(DATEDIF('Base de données'!$A2740,Q$1,"d")&lt;&gt;0,"",'Base de données'!$B2740),""))</f>
        <v/>
      </c>
      <c r="R2740" s="39" t="str">
        <f>IF(R$1&gt;$AE$1,"-",IFERROR(IF(DATEDIF('Base de données'!$A2740,R$1,"d")&lt;&gt;0,"",'Base de données'!$B2740),""))</f>
        <v/>
      </c>
      <c r="S2740" s="39" t="str">
        <f>IF(S$1&gt;$AE$1,"-",IFERROR(IF(DATEDIF('Base de données'!$A2740,S$1,"d")&lt;&gt;0,"",'Base de données'!$B2740),""))</f>
        <v/>
      </c>
      <c r="T2740" s="39" t="str">
        <f>IF(T$1&gt;$AE$1,"-",IFERROR(IF(DATEDIF('Base de données'!$A2740,T$1,"d")&lt;&gt;0,"",'Base de données'!$B2740),""))</f>
        <v>ZCARB</v>
      </c>
      <c r="U2740" s="39" t="str">
        <f>IF(U$1&gt;$AE$1,"-",IFERROR(IF(DATEDIF('Base de données'!$A2740,U$1,"d")&lt;&gt;0,"",'Base de données'!$B2740),""))</f>
        <v/>
      </c>
      <c r="V2740" s="39" t="str">
        <f>IF(V$1&gt;$AE$1,"-",IFERROR(IF(DATEDIF('Base de données'!$A2740,V$1,"d")&lt;&gt;0,"",'Base de données'!$B2740),""))</f>
        <v/>
      </c>
      <c r="W2740" s="34"/>
      <c r="X2740" s="30" t="str">
        <f>'Base de données'!$C2740&amp;" "&amp;'Base de données'!$D2740</f>
        <v>Blanchard Julien</v>
      </c>
      <c r="Y2740" s="31">
        <f>COUNTIF('Base de données'!$B:$B,'Base de données'!$B2740)</f>
        <v>12</v>
      </c>
      <c r="AA2740" s="87" cm="1">
        <f t="array" aca="1" ref="AA2740" ca="1">INDIRECT("'Base de données'!A" &amp; ROW(Y2740))</f>
        <v>45931</v>
      </c>
      <c r="AB2740" s="51" t="str" cm="1">
        <f t="array" aca="1" ref="AB2740" ca="1">INDIRECT("'Base de données'!B" &amp; ROW(Z2740))</f>
        <v>ZCARB</v>
      </c>
    </row>
    <row r="2741" spans="1:28" x14ac:dyDescent="0.3">
      <c r="A2741" s="41" t="str">
        <f ca="1">IF(IF(AND($B2741&lt;&gt;"-",$B2741=$E2741),"Entrée et sortie","-")="Entrée et sortie",'Base de données'!$B2741,"-")</f>
        <v>-</v>
      </c>
      <c r="B2741" s="41" t="str">
        <f t="shared" ca="1" si="171"/>
        <v>-</v>
      </c>
      <c r="C2741" s="41" t="str">
        <f t="shared" ca="1" si="172"/>
        <v>-</v>
      </c>
      <c r="D2741" s="41" t="str">
        <f>IF($F2741="sortie en cours d'année",'Base de données'!$B2741,"-")</f>
        <v>-</v>
      </c>
      <c r="E2741" s="41" t="str">
        <f>IF($H2741="entrée en cours d'année",'Base de données'!$B2741,"-")</f>
        <v>-</v>
      </c>
      <c r="F2741" s="37" t="str">
        <f t="shared" si="169"/>
        <v/>
      </c>
      <c r="G2741" s="37" t="str">
        <f>IF($J2741="mouvement",_xlfn.XLOOKUP('Base de données'!$B2741,$V:$V,$V:$V,0),"")</f>
        <v/>
      </c>
      <c r="H2741" s="37" t="str">
        <f t="shared" si="170"/>
        <v/>
      </c>
      <c r="I2741" s="37" t="str">
        <f>IF($J2741="mouvement",_xlfn.XLOOKUP('Base de données'!$B2741,$K:$K,$K:$K,0),"")</f>
        <v/>
      </c>
      <c r="J2741" s="38" t="str">
        <f>IF(AND(Y2741&lt;&gt;MAX(Y:Y),COUNTIF(K2741:V2741,'Base de données'!$B2741)&gt;0),"mouvement","")</f>
        <v/>
      </c>
      <c r="K2741" s="39" t="str">
        <f>IF(K$1&gt;$AE$1,"-",IFERROR(IF(DATEDIF('Base de données'!$A2741,K$1,"d")&lt;&gt;0,"",'Base de données'!$B2741),""))</f>
        <v/>
      </c>
      <c r="L2741" s="39" t="str">
        <f>IF(L$1&gt;$AE$1,"-",IFERROR(IF(DATEDIF('Base de données'!$A2741,L$1,"d")&lt;&gt;0,"",'Base de données'!$B2741),""))</f>
        <v/>
      </c>
      <c r="M2741" s="39" t="str">
        <f>IF(M$1&gt;$AE$1,"-",IFERROR(IF(DATEDIF('Base de données'!$A2741,M$1,"d")&lt;&gt;0,"",'Base de données'!$B2741),""))</f>
        <v/>
      </c>
      <c r="N2741" s="39" t="str">
        <f>IF(N$1&gt;$AE$1,"-",IFERROR(IF(DATEDIF('Base de données'!$A2741,N$1,"d")&lt;&gt;0,"",'Base de données'!$B2741),""))</f>
        <v/>
      </c>
      <c r="O2741" s="39" t="str">
        <f>IF(O$1&gt;$AE$1,"-",IFERROR(IF(DATEDIF('Base de données'!$A2741,O$1,"d")&lt;&gt;0,"",'Base de données'!$B2741),""))</f>
        <v/>
      </c>
      <c r="P2741" s="39" t="str">
        <f>IF(P$1&gt;$AE$1,"-",IFERROR(IF(DATEDIF('Base de données'!$A2741,P$1,"d")&lt;&gt;0,"",'Base de données'!$B2741),""))</f>
        <v/>
      </c>
      <c r="Q2741" s="39" t="str">
        <f>IF(Q$1&gt;$AE$1,"-",IFERROR(IF(DATEDIF('Base de données'!$A2741,Q$1,"d")&lt;&gt;0,"",'Base de données'!$B2741),""))</f>
        <v/>
      </c>
      <c r="R2741" s="39" t="str">
        <f>IF(R$1&gt;$AE$1,"-",IFERROR(IF(DATEDIF('Base de données'!$A2741,R$1,"d")&lt;&gt;0,"",'Base de données'!$B2741),""))</f>
        <v/>
      </c>
      <c r="S2741" s="39" t="str">
        <f>IF(S$1&gt;$AE$1,"-",IFERROR(IF(DATEDIF('Base de données'!$A2741,S$1,"d")&lt;&gt;0,"",'Base de données'!$B2741),""))</f>
        <v/>
      </c>
      <c r="T2741" s="39" t="str">
        <f>IF(T$1&gt;$AE$1,"-",IFERROR(IF(DATEDIF('Base de données'!$A2741,T$1,"d")&lt;&gt;0,"",'Base de données'!$B2741),""))</f>
        <v>9TUUK</v>
      </c>
      <c r="U2741" s="39" t="str">
        <f>IF(U$1&gt;$AE$1,"-",IFERROR(IF(DATEDIF('Base de données'!$A2741,U$1,"d")&lt;&gt;0,"",'Base de données'!$B2741),""))</f>
        <v/>
      </c>
      <c r="V2741" s="39" t="str">
        <f>IF(V$1&gt;$AE$1,"-",IFERROR(IF(DATEDIF('Base de données'!$A2741,V$1,"d")&lt;&gt;0,"",'Base de données'!$B2741),""))</f>
        <v/>
      </c>
      <c r="W2741" s="34"/>
      <c r="X2741" s="30" t="str">
        <f>'Base de données'!$C2741&amp;" "&amp;'Base de données'!$D2741</f>
        <v>Paul Nicolas</v>
      </c>
      <c r="Y2741" s="31">
        <f>COUNTIF('Base de données'!$B:$B,'Base de données'!$B2741)</f>
        <v>12</v>
      </c>
      <c r="AA2741" s="87" cm="1">
        <f t="array" aca="1" ref="AA2741" ca="1">INDIRECT("'Base de données'!A" &amp; ROW(Y2741))</f>
        <v>45931</v>
      </c>
      <c r="AB2741" s="51" t="str" cm="1">
        <f t="array" aca="1" ref="AB2741" ca="1">INDIRECT("'Base de données'!B" &amp; ROW(Z2741))</f>
        <v>9TUUK</v>
      </c>
    </row>
    <row r="2742" spans="1:28" x14ac:dyDescent="0.3">
      <c r="A2742" s="41" t="str">
        <f ca="1">IF(IF(AND($B2742&lt;&gt;"-",$B2742=$E2742),"Entrée et sortie","-")="Entrée et sortie",'Base de données'!$B2742,"-")</f>
        <v>-</v>
      </c>
      <c r="B2742" s="41" t="str">
        <f t="shared" ca="1" si="171"/>
        <v>-</v>
      </c>
      <c r="C2742" s="41" t="str">
        <f t="shared" ca="1" si="172"/>
        <v>-</v>
      </c>
      <c r="D2742" s="41" t="str">
        <f>IF($F2742="sortie en cours d'année",'Base de données'!$B2742,"-")</f>
        <v>-</v>
      </c>
      <c r="E2742" s="41" t="str">
        <f>IF($H2742="entrée en cours d'année",'Base de données'!$B2742,"-")</f>
        <v>-</v>
      </c>
      <c r="F2742" s="37" t="str">
        <f t="shared" si="169"/>
        <v/>
      </c>
      <c r="G2742" s="37" t="str">
        <f>IF($J2742="mouvement",_xlfn.XLOOKUP('Base de données'!$B2742,$V:$V,$V:$V,0),"")</f>
        <v/>
      </c>
      <c r="H2742" s="37" t="str">
        <f t="shared" si="170"/>
        <v/>
      </c>
      <c r="I2742" s="37" t="str">
        <f>IF($J2742="mouvement",_xlfn.XLOOKUP('Base de données'!$B2742,$K:$K,$K:$K,0),"")</f>
        <v/>
      </c>
      <c r="J2742" s="38" t="str">
        <f>IF(AND(Y2742&lt;&gt;MAX(Y:Y),COUNTIF(K2742:V2742,'Base de données'!$B2742)&gt;0),"mouvement","")</f>
        <v/>
      </c>
      <c r="K2742" s="39" t="str">
        <f>IF(K$1&gt;$AE$1,"-",IFERROR(IF(DATEDIF('Base de données'!$A2742,K$1,"d")&lt;&gt;0,"",'Base de données'!$B2742),""))</f>
        <v/>
      </c>
      <c r="L2742" s="39" t="str">
        <f>IF(L$1&gt;$AE$1,"-",IFERROR(IF(DATEDIF('Base de données'!$A2742,L$1,"d")&lt;&gt;0,"",'Base de données'!$B2742),""))</f>
        <v/>
      </c>
      <c r="M2742" s="39" t="str">
        <f>IF(M$1&gt;$AE$1,"-",IFERROR(IF(DATEDIF('Base de données'!$A2742,M$1,"d")&lt;&gt;0,"",'Base de données'!$B2742),""))</f>
        <v/>
      </c>
      <c r="N2742" s="39" t="str">
        <f>IF(N$1&gt;$AE$1,"-",IFERROR(IF(DATEDIF('Base de données'!$A2742,N$1,"d")&lt;&gt;0,"",'Base de données'!$B2742),""))</f>
        <v/>
      </c>
      <c r="O2742" s="39" t="str">
        <f>IF(O$1&gt;$AE$1,"-",IFERROR(IF(DATEDIF('Base de données'!$A2742,O$1,"d")&lt;&gt;0,"",'Base de données'!$B2742),""))</f>
        <v/>
      </c>
      <c r="P2742" s="39" t="str">
        <f>IF(P$1&gt;$AE$1,"-",IFERROR(IF(DATEDIF('Base de données'!$A2742,P$1,"d")&lt;&gt;0,"",'Base de données'!$B2742),""))</f>
        <v/>
      </c>
      <c r="Q2742" s="39" t="str">
        <f>IF(Q$1&gt;$AE$1,"-",IFERROR(IF(DATEDIF('Base de données'!$A2742,Q$1,"d")&lt;&gt;0,"",'Base de données'!$B2742),""))</f>
        <v/>
      </c>
      <c r="R2742" s="39" t="str">
        <f>IF(R$1&gt;$AE$1,"-",IFERROR(IF(DATEDIF('Base de données'!$A2742,R$1,"d")&lt;&gt;0,"",'Base de données'!$B2742),""))</f>
        <v/>
      </c>
      <c r="S2742" s="39" t="str">
        <f>IF(S$1&gt;$AE$1,"-",IFERROR(IF(DATEDIF('Base de données'!$A2742,S$1,"d")&lt;&gt;0,"",'Base de données'!$B2742),""))</f>
        <v/>
      </c>
      <c r="T2742" s="39" t="str">
        <f>IF(T$1&gt;$AE$1,"-",IFERROR(IF(DATEDIF('Base de données'!$A2742,T$1,"d")&lt;&gt;0,"",'Base de données'!$B2742),""))</f>
        <v>IETO7</v>
      </c>
      <c r="U2742" s="39" t="str">
        <f>IF(U$1&gt;$AE$1,"-",IFERROR(IF(DATEDIF('Base de données'!$A2742,U$1,"d")&lt;&gt;0,"",'Base de données'!$B2742),""))</f>
        <v/>
      </c>
      <c r="V2742" s="39" t="str">
        <f>IF(V$1&gt;$AE$1,"-",IFERROR(IF(DATEDIF('Base de données'!$A2742,V$1,"d")&lt;&gt;0,"",'Base de données'!$B2742),""))</f>
        <v/>
      </c>
      <c r="W2742" s="34"/>
      <c r="X2742" s="30" t="str">
        <f>'Base de données'!$C2742&amp;" "&amp;'Base de données'!$D2742</f>
        <v>Chevalier Étienne</v>
      </c>
      <c r="Y2742" s="31">
        <f>COUNTIF('Base de données'!$B:$B,'Base de données'!$B2742)</f>
        <v>12</v>
      </c>
      <c r="AA2742" s="87" cm="1">
        <f t="array" aca="1" ref="AA2742" ca="1">INDIRECT("'Base de données'!A" &amp; ROW(Y2742))</f>
        <v>45931</v>
      </c>
      <c r="AB2742" s="51" t="str" cm="1">
        <f t="array" aca="1" ref="AB2742" ca="1">INDIRECT("'Base de données'!B" &amp; ROW(Z2742))</f>
        <v>IETO7</v>
      </c>
    </row>
    <row r="2743" spans="1:28" x14ac:dyDescent="0.3">
      <c r="A2743" s="41" t="str">
        <f ca="1">IF(IF(AND($B2743&lt;&gt;"-",$B2743=$E2743),"Entrée et sortie","-")="Entrée et sortie",'Base de données'!$B2743,"-")</f>
        <v>-</v>
      </c>
      <c r="B2743" s="41" t="str">
        <f t="shared" ca="1" si="171"/>
        <v>-</v>
      </c>
      <c r="C2743" s="41" t="str">
        <f t="shared" ca="1" si="172"/>
        <v>-</v>
      </c>
      <c r="D2743" s="41" t="str">
        <f>IF($F2743="sortie en cours d'année",'Base de données'!$B2743,"-")</f>
        <v>-</v>
      </c>
      <c r="E2743" s="41" t="str">
        <f>IF($H2743="entrée en cours d'année",'Base de données'!$B2743,"-")</f>
        <v>-</v>
      </c>
      <c r="F2743" s="37" t="str">
        <f t="shared" si="169"/>
        <v/>
      </c>
      <c r="G2743" s="37" t="str">
        <f>IF($J2743="mouvement",_xlfn.XLOOKUP('Base de données'!$B2743,$V:$V,$V:$V,0),"")</f>
        <v/>
      </c>
      <c r="H2743" s="37" t="str">
        <f t="shared" si="170"/>
        <v/>
      </c>
      <c r="I2743" s="37" t="str">
        <f>IF($J2743="mouvement",_xlfn.XLOOKUP('Base de données'!$B2743,$K:$K,$K:$K,0),"")</f>
        <v/>
      </c>
      <c r="J2743" s="38" t="str">
        <f>IF(AND(Y2743&lt;&gt;MAX(Y:Y),COUNTIF(K2743:V2743,'Base de données'!$B2743)&gt;0),"mouvement","")</f>
        <v/>
      </c>
      <c r="K2743" s="39" t="str">
        <f>IF(K$1&gt;$AE$1,"-",IFERROR(IF(DATEDIF('Base de données'!$A2743,K$1,"d")&lt;&gt;0,"",'Base de données'!$B2743),""))</f>
        <v/>
      </c>
      <c r="L2743" s="39" t="str">
        <f>IF(L$1&gt;$AE$1,"-",IFERROR(IF(DATEDIF('Base de données'!$A2743,L$1,"d")&lt;&gt;0,"",'Base de données'!$B2743),""))</f>
        <v/>
      </c>
      <c r="M2743" s="39" t="str">
        <f>IF(M$1&gt;$AE$1,"-",IFERROR(IF(DATEDIF('Base de données'!$A2743,M$1,"d")&lt;&gt;0,"",'Base de données'!$B2743),""))</f>
        <v/>
      </c>
      <c r="N2743" s="39" t="str">
        <f>IF(N$1&gt;$AE$1,"-",IFERROR(IF(DATEDIF('Base de données'!$A2743,N$1,"d")&lt;&gt;0,"",'Base de données'!$B2743),""))</f>
        <v/>
      </c>
      <c r="O2743" s="39" t="str">
        <f>IF(O$1&gt;$AE$1,"-",IFERROR(IF(DATEDIF('Base de données'!$A2743,O$1,"d")&lt;&gt;0,"",'Base de données'!$B2743),""))</f>
        <v/>
      </c>
      <c r="P2743" s="39" t="str">
        <f>IF(P$1&gt;$AE$1,"-",IFERROR(IF(DATEDIF('Base de données'!$A2743,P$1,"d")&lt;&gt;0,"",'Base de données'!$B2743),""))</f>
        <v/>
      </c>
      <c r="Q2743" s="39" t="str">
        <f>IF(Q$1&gt;$AE$1,"-",IFERROR(IF(DATEDIF('Base de données'!$A2743,Q$1,"d")&lt;&gt;0,"",'Base de données'!$B2743),""))</f>
        <v/>
      </c>
      <c r="R2743" s="39" t="str">
        <f>IF(R$1&gt;$AE$1,"-",IFERROR(IF(DATEDIF('Base de données'!$A2743,R$1,"d")&lt;&gt;0,"",'Base de données'!$B2743),""))</f>
        <v/>
      </c>
      <c r="S2743" s="39" t="str">
        <f>IF(S$1&gt;$AE$1,"-",IFERROR(IF(DATEDIF('Base de données'!$A2743,S$1,"d")&lt;&gt;0,"",'Base de données'!$B2743),""))</f>
        <v/>
      </c>
      <c r="T2743" s="39" t="str">
        <f>IF(T$1&gt;$AE$1,"-",IFERROR(IF(DATEDIF('Base de données'!$A2743,T$1,"d")&lt;&gt;0,"",'Base de données'!$B2743),""))</f>
        <v>ZRYVY</v>
      </c>
      <c r="U2743" s="39" t="str">
        <f>IF(U$1&gt;$AE$1,"-",IFERROR(IF(DATEDIF('Base de données'!$A2743,U$1,"d")&lt;&gt;0,"",'Base de données'!$B2743),""))</f>
        <v/>
      </c>
      <c r="V2743" s="39" t="str">
        <f>IF(V$1&gt;$AE$1,"-",IFERROR(IF(DATEDIF('Base de données'!$A2743,V$1,"d")&lt;&gt;0,"",'Base de données'!$B2743),""))</f>
        <v/>
      </c>
      <c r="W2743" s="34"/>
      <c r="X2743" s="30" t="str">
        <f>'Base de données'!$C2743&amp;" "&amp;'Base de données'!$D2743</f>
        <v>Chauvin Adrienne</v>
      </c>
      <c r="Y2743" s="31">
        <f>COUNTIF('Base de données'!$B:$B,'Base de données'!$B2743)</f>
        <v>12</v>
      </c>
      <c r="AA2743" s="87" cm="1">
        <f t="array" aca="1" ref="AA2743" ca="1">INDIRECT("'Base de données'!A" &amp; ROW(Y2743))</f>
        <v>45931</v>
      </c>
      <c r="AB2743" s="51" t="str" cm="1">
        <f t="array" aca="1" ref="AB2743" ca="1">INDIRECT("'Base de données'!B" &amp; ROW(Z2743))</f>
        <v>ZRYVY</v>
      </c>
    </row>
    <row r="2744" spans="1:28" x14ac:dyDescent="0.3">
      <c r="A2744" s="41" t="str">
        <f ca="1">IF(IF(AND($B2744&lt;&gt;"-",$B2744=$E2744),"Entrée et sortie","-")="Entrée et sortie",'Base de données'!$B2744,"-")</f>
        <v>-</v>
      </c>
      <c r="B2744" s="41" t="str">
        <f t="shared" ca="1" si="171"/>
        <v>-</v>
      </c>
      <c r="C2744" s="41" t="str">
        <f t="shared" ca="1" si="172"/>
        <v>-</v>
      </c>
      <c r="D2744" s="41" t="str">
        <f>IF($F2744="sortie en cours d'année",'Base de données'!$B2744,"-")</f>
        <v>-</v>
      </c>
      <c r="E2744" s="41" t="str">
        <f>IF($H2744="entrée en cours d'année",'Base de données'!$B2744,"-")</f>
        <v>-</v>
      </c>
      <c r="F2744" s="37" t="str">
        <f t="shared" si="169"/>
        <v/>
      </c>
      <c r="G2744" s="37" t="str">
        <f>IF($J2744="mouvement",_xlfn.XLOOKUP('Base de données'!$B2744,$V:$V,$V:$V,0),"")</f>
        <v/>
      </c>
      <c r="H2744" s="37" t="str">
        <f t="shared" si="170"/>
        <v/>
      </c>
      <c r="I2744" s="37" t="str">
        <f>IF($J2744="mouvement",_xlfn.XLOOKUP('Base de données'!$B2744,$K:$K,$K:$K,0),"")</f>
        <v/>
      </c>
      <c r="J2744" s="38" t="str">
        <f>IF(AND(Y2744&lt;&gt;MAX(Y:Y),COUNTIF(K2744:V2744,'Base de données'!$B2744)&gt;0),"mouvement","")</f>
        <v/>
      </c>
      <c r="K2744" s="39" t="str">
        <f>IF(K$1&gt;$AE$1,"-",IFERROR(IF(DATEDIF('Base de données'!$A2744,K$1,"d")&lt;&gt;0,"",'Base de données'!$B2744),""))</f>
        <v/>
      </c>
      <c r="L2744" s="39" t="str">
        <f>IF(L$1&gt;$AE$1,"-",IFERROR(IF(DATEDIF('Base de données'!$A2744,L$1,"d")&lt;&gt;0,"",'Base de données'!$B2744),""))</f>
        <v/>
      </c>
      <c r="M2744" s="39" t="str">
        <f>IF(M$1&gt;$AE$1,"-",IFERROR(IF(DATEDIF('Base de données'!$A2744,M$1,"d")&lt;&gt;0,"",'Base de données'!$B2744),""))</f>
        <v/>
      </c>
      <c r="N2744" s="39" t="str">
        <f>IF(N$1&gt;$AE$1,"-",IFERROR(IF(DATEDIF('Base de données'!$A2744,N$1,"d")&lt;&gt;0,"",'Base de données'!$B2744),""))</f>
        <v/>
      </c>
      <c r="O2744" s="39" t="str">
        <f>IF(O$1&gt;$AE$1,"-",IFERROR(IF(DATEDIF('Base de données'!$A2744,O$1,"d")&lt;&gt;0,"",'Base de données'!$B2744),""))</f>
        <v/>
      </c>
      <c r="P2744" s="39" t="str">
        <f>IF(P$1&gt;$AE$1,"-",IFERROR(IF(DATEDIF('Base de données'!$A2744,P$1,"d")&lt;&gt;0,"",'Base de données'!$B2744),""))</f>
        <v/>
      </c>
      <c r="Q2744" s="39" t="str">
        <f>IF(Q$1&gt;$AE$1,"-",IFERROR(IF(DATEDIF('Base de données'!$A2744,Q$1,"d")&lt;&gt;0,"",'Base de données'!$B2744),""))</f>
        <v/>
      </c>
      <c r="R2744" s="39" t="str">
        <f>IF(R$1&gt;$AE$1,"-",IFERROR(IF(DATEDIF('Base de données'!$A2744,R$1,"d")&lt;&gt;0,"",'Base de données'!$B2744),""))</f>
        <v/>
      </c>
      <c r="S2744" s="39" t="str">
        <f>IF(S$1&gt;$AE$1,"-",IFERROR(IF(DATEDIF('Base de données'!$A2744,S$1,"d")&lt;&gt;0,"",'Base de données'!$B2744),""))</f>
        <v/>
      </c>
      <c r="T2744" s="39" t="str">
        <f>IF(T$1&gt;$AE$1,"-",IFERROR(IF(DATEDIF('Base de données'!$A2744,T$1,"d")&lt;&gt;0,"",'Base de données'!$B2744),""))</f>
        <v>URFCR</v>
      </c>
      <c r="U2744" s="39" t="str">
        <f>IF(U$1&gt;$AE$1,"-",IFERROR(IF(DATEDIF('Base de données'!$A2744,U$1,"d")&lt;&gt;0,"",'Base de données'!$B2744),""))</f>
        <v/>
      </c>
      <c r="V2744" s="39" t="str">
        <f>IF(V$1&gt;$AE$1,"-",IFERROR(IF(DATEDIF('Base de données'!$A2744,V$1,"d")&lt;&gt;0,"",'Base de données'!$B2744),""))</f>
        <v/>
      </c>
      <c r="W2744" s="34"/>
      <c r="X2744" s="30" t="str">
        <f>'Base de données'!$C2744&amp;" "&amp;'Base de données'!$D2744</f>
        <v>Foucher Aimé</v>
      </c>
      <c r="Y2744" s="31">
        <f>COUNTIF('Base de données'!$B:$B,'Base de données'!$B2744)</f>
        <v>12</v>
      </c>
      <c r="AA2744" s="87" cm="1">
        <f t="array" aca="1" ref="AA2744" ca="1">INDIRECT("'Base de données'!A" &amp; ROW(Y2744))</f>
        <v>45931</v>
      </c>
      <c r="AB2744" s="51" t="str" cm="1">
        <f t="array" aca="1" ref="AB2744" ca="1">INDIRECT("'Base de données'!B" &amp; ROW(Z2744))</f>
        <v>URFCR</v>
      </c>
    </row>
    <row r="2745" spans="1:28" x14ac:dyDescent="0.3">
      <c r="A2745" s="41" t="str">
        <f ca="1">IF(IF(AND($B2745&lt;&gt;"-",$B2745=$E2745),"Entrée et sortie","-")="Entrée et sortie",'Base de données'!$B2745,"-")</f>
        <v>-</v>
      </c>
      <c r="B2745" s="41" t="str">
        <f t="shared" ca="1" si="171"/>
        <v>-</v>
      </c>
      <c r="C2745" s="41" t="str">
        <f t="shared" ca="1" si="172"/>
        <v>-</v>
      </c>
      <c r="D2745" s="41" t="str">
        <f>IF($F2745="sortie en cours d'année",'Base de données'!$B2745,"-")</f>
        <v>-</v>
      </c>
      <c r="E2745" s="41" t="str">
        <f>IF($H2745="entrée en cours d'année",'Base de données'!$B2745,"-")</f>
        <v>-</v>
      </c>
      <c r="F2745" s="37" t="str">
        <f t="shared" si="169"/>
        <v/>
      </c>
      <c r="G2745" s="37" t="str">
        <f>IF($J2745="mouvement",_xlfn.XLOOKUP('Base de données'!$B2745,$V:$V,$V:$V,0),"")</f>
        <v/>
      </c>
      <c r="H2745" s="37" t="str">
        <f t="shared" si="170"/>
        <v/>
      </c>
      <c r="I2745" s="37" t="str">
        <f>IF($J2745="mouvement",_xlfn.XLOOKUP('Base de données'!$B2745,$K:$K,$K:$K,0),"")</f>
        <v/>
      </c>
      <c r="J2745" s="38" t="str">
        <f>IF(AND(Y2745&lt;&gt;MAX(Y:Y),COUNTIF(K2745:V2745,'Base de données'!$B2745)&gt;0),"mouvement","")</f>
        <v/>
      </c>
      <c r="K2745" s="39" t="str">
        <f>IF(K$1&gt;$AE$1,"-",IFERROR(IF(DATEDIF('Base de données'!$A2745,K$1,"d")&lt;&gt;0,"",'Base de données'!$B2745),""))</f>
        <v/>
      </c>
      <c r="L2745" s="39" t="str">
        <f>IF(L$1&gt;$AE$1,"-",IFERROR(IF(DATEDIF('Base de données'!$A2745,L$1,"d")&lt;&gt;0,"",'Base de données'!$B2745),""))</f>
        <v/>
      </c>
      <c r="M2745" s="39" t="str">
        <f>IF(M$1&gt;$AE$1,"-",IFERROR(IF(DATEDIF('Base de données'!$A2745,M$1,"d")&lt;&gt;0,"",'Base de données'!$B2745),""))</f>
        <v/>
      </c>
      <c r="N2745" s="39" t="str">
        <f>IF(N$1&gt;$AE$1,"-",IFERROR(IF(DATEDIF('Base de données'!$A2745,N$1,"d")&lt;&gt;0,"",'Base de données'!$B2745),""))</f>
        <v/>
      </c>
      <c r="O2745" s="39" t="str">
        <f>IF(O$1&gt;$AE$1,"-",IFERROR(IF(DATEDIF('Base de données'!$A2745,O$1,"d")&lt;&gt;0,"",'Base de données'!$B2745),""))</f>
        <v/>
      </c>
      <c r="P2745" s="39" t="str">
        <f>IF(P$1&gt;$AE$1,"-",IFERROR(IF(DATEDIF('Base de données'!$A2745,P$1,"d")&lt;&gt;0,"",'Base de données'!$B2745),""))</f>
        <v/>
      </c>
      <c r="Q2745" s="39" t="str">
        <f>IF(Q$1&gt;$AE$1,"-",IFERROR(IF(DATEDIF('Base de données'!$A2745,Q$1,"d")&lt;&gt;0,"",'Base de données'!$B2745),""))</f>
        <v/>
      </c>
      <c r="R2745" s="39" t="str">
        <f>IF(R$1&gt;$AE$1,"-",IFERROR(IF(DATEDIF('Base de données'!$A2745,R$1,"d")&lt;&gt;0,"",'Base de données'!$B2745),""))</f>
        <v/>
      </c>
      <c r="S2745" s="39" t="str">
        <f>IF(S$1&gt;$AE$1,"-",IFERROR(IF(DATEDIF('Base de données'!$A2745,S$1,"d")&lt;&gt;0,"",'Base de données'!$B2745),""))</f>
        <v/>
      </c>
      <c r="T2745" s="39" t="str">
        <f>IF(T$1&gt;$AE$1,"-",IFERROR(IF(DATEDIF('Base de données'!$A2745,T$1,"d")&lt;&gt;0,"",'Base de données'!$B2745),""))</f>
        <v>NI2P8</v>
      </c>
      <c r="U2745" s="39" t="str">
        <f>IF(U$1&gt;$AE$1,"-",IFERROR(IF(DATEDIF('Base de données'!$A2745,U$1,"d")&lt;&gt;0,"",'Base de données'!$B2745),""))</f>
        <v/>
      </c>
      <c r="V2745" s="39" t="str">
        <f>IF(V$1&gt;$AE$1,"-",IFERROR(IF(DATEDIF('Base de données'!$A2745,V$1,"d")&lt;&gt;0,"",'Base de données'!$B2745),""))</f>
        <v/>
      </c>
      <c r="W2745" s="34"/>
      <c r="X2745" s="30" t="str">
        <f>'Base de données'!$C2745&amp;" "&amp;'Base de données'!$D2745</f>
        <v>Gautier Anaïs</v>
      </c>
      <c r="Y2745" s="31">
        <f>COUNTIF('Base de données'!$B:$B,'Base de données'!$B2745)</f>
        <v>12</v>
      </c>
      <c r="AA2745" s="87" cm="1">
        <f t="array" aca="1" ref="AA2745" ca="1">INDIRECT("'Base de données'!A" &amp; ROW(Y2745))</f>
        <v>45931</v>
      </c>
      <c r="AB2745" s="51" t="str" cm="1">
        <f t="array" aca="1" ref="AB2745" ca="1">INDIRECT("'Base de données'!B" &amp; ROW(Z2745))</f>
        <v>NI2P8</v>
      </c>
    </row>
    <row r="2746" spans="1:28" x14ac:dyDescent="0.3">
      <c r="A2746" s="41" t="str">
        <f ca="1">IF(IF(AND($B2746&lt;&gt;"-",$B2746=$E2746),"Entrée et sortie","-")="Entrée et sortie",'Base de données'!$B2746,"-")</f>
        <v>-</v>
      </c>
      <c r="B2746" s="41" t="str">
        <f t="shared" ca="1" si="171"/>
        <v>-</v>
      </c>
      <c r="C2746" s="41" t="str">
        <f t="shared" ca="1" si="172"/>
        <v>-</v>
      </c>
      <c r="D2746" s="41" t="str">
        <f>IF($F2746="sortie en cours d'année",'Base de données'!$B2746,"-")</f>
        <v>-</v>
      </c>
      <c r="E2746" s="41" t="str">
        <f>IF($H2746="entrée en cours d'année",'Base de données'!$B2746,"-")</f>
        <v>-</v>
      </c>
      <c r="F2746" s="37" t="str">
        <f t="shared" si="169"/>
        <v/>
      </c>
      <c r="G2746" s="37" t="str">
        <f>IF($J2746="mouvement",_xlfn.XLOOKUP('Base de données'!$B2746,$V:$V,$V:$V,0),"")</f>
        <v/>
      </c>
      <c r="H2746" s="37" t="str">
        <f t="shared" si="170"/>
        <v/>
      </c>
      <c r="I2746" s="37" t="str">
        <f>IF($J2746="mouvement",_xlfn.XLOOKUP('Base de données'!$B2746,$K:$K,$K:$K,0),"")</f>
        <v/>
      </c>
      <c r="J2746" s="38" t="str">
        <f>IF(AND(Y2746&lt;&gt;MAX(Y:Y),COUNTIF(K2746:V2746,'Base de données'!$B2746)&gt;0),"mouvement","")</f>
        <v/>
      </c>
      <c r="K2746" s="39" t="str">
        <f>IF(K$1&gt;$AE$1,"-",IFERROR(IF(DATEDIF('Base de données'!$A2746,K$1,"d")&lt;&gt;0,"",'Base de données'!$B2746),""))</f>
        <v/>
      </c>
      <c r="L2746" s="39" t="str">
        <f>IF(L$1&gt;$AE$1,"-",IFERROR(IF(DATEDIF('Base de données'!$A2746,L$1,"d")&lt;&gt;0,"",'Base de données'!$B2746),""))</f>
        <v/>
      </c>
      <c r="M2746" s="39" t="str">
        <f>IF(M$1&gt;$AE$1,"-",IFERROR(IF(DATEDIF('Base de données'!$A2746,M$1,"d")&lt;&gt;0,"",'Base de données'!$B2746),""))</f>
        <v/>
      </c>
      <c r="N2746" s="39" t="str">
        <f>IF(N$1&gt;$AE$1,"-",IFERROR(IF(DATEDIF('Base de données'!$A2746,N$1,"d")&lt;&gt;0,"",'Base de données'!$B2746),""))</f>
        <v/>
      </c>
      <c r="O2746" s="39" t="str">
        <f>IF(O$1&gt;$AE$1,"-",IFERROR(IF(DATEDIF('Base de données'!$A2746,O$1,"d")&lt;&gt;0,"",'Base de données'!$B2746),""))</f>
        <v/>
      </c>
      <c r="P2746" s="39" t="str">
        <f>IF(P$1&gt;$AE$1,"-",IFERROR(IF(DATEDIF('Base de données'!$A2746,P$1,"d")&lt;&gt;0,"",'Base de données'!$B2746),""))</f>
        <v/>
      </c>
      <c r="Q2746" s="39" t="str">
        <f>IF(Q$1&gt;$AE$1,"-",IFERROR(IF(DATEDIF('Base de données'!$A2746,Q$1,"d")&lt;&gt;0,"",'Base de données'!$B2746),""))</f>
        <v/>
      </c>
      <c r="R2746" s="39" t="str">
        <f>IF(R$1&gt;$AE$1,"-",IFERROR(IF(DATEDIF('Base de données'!$A2746,R$1,"d")&lt;&gt;0,"",'Base de données'!$B2746),""))</f>
        <v/>
      </c>
      <c r="S2746" s="39" t="str">
        <f>IF(S$1&gt;$AE$1,"-",IFERROR(IF(DATEDIF('Base de données'!$A2746,S$1,"d")&lt;&gt;0,"",'Base de données'!$B2746),""))</f>
        <v/>
      </c>
      <c r="T2746" s="39" t="str">
        <f>IF(T$1&gt;$AE$1,"-",IFERROR(IF(DATEDIF('Base de données'!$A2746,T$1,"d")&lt;&gt;0,"",'Base de données'!$B2746),""))</f>
        <v>1HV7K</v>
      </c>
      <c r="U2746" s="39" t="str">
        <f>IF(U$1&gt;$AE$1,"-",IFERROR(IF(DATEDIF('Base de données'!$A2746,U$1,"d")&lt;&gt;0,"",'Base de données'!$B2746),""))</f>
        <v/>
      </c>
      <c r="V2746" s="39" t="str">
        <f>IF(V$1&gt;$AE$1,"-",IFERROR(IF(DATEDIF('Base de données'!$A2746,V$1,"d")&lt;&gt;0,"",'Base de données'!$B2746),""))</f>
        <v/>
      </c>
      <c r="W2746" s="34"/>
      <c r="X2746" s="30" t="str">
        <f>'Base de données'!$C2746&amp;" "&amp;'Base de données'!$D2746</f>
        <v>Michel Eugène</v>
      </c>
      <c r="Y2746" s="31">
        <f>COUNTIF('Base de données'!$B:$B,'Base de données'!$B2746)</f>
        <v>12</v>
      </c>
      <c r="AA2746" s="87" cm="1">
        <f t="array" aca="1" ref="AA2746" ca="1">INDIRECT("'Base de données'!A" &amp; ROW(Y2746))</f>
        <v>45931</v>
      </c>
      <c r="AB2746" s="51" t="str" cm="1">
        <f t="array" aca="1" ref="AB2746" ca="1">INDIRECT("'Base de données'!B" &amp; ROW(Z2746))</f>
        <v>1HV7K</v>
      </c>
    </row>
    <row r="2747" spans="1:28" x14ac:dyDescent="0.3">
      <c r="A2747" s="41" t="str">
        <f ca="1">IF(IF(AND($B2747&lt;&gt;"-",$B2747=$E2747),"Entrée et sortie","-")="Entrée et sortie",'Base de données'!$B2747,"-")</f>
        <v>-</v>
      </c>
      <c r="B2747" s="41" t="str">
        <f t="shared" ca="1" si="171"/>
        <v>-</v>
      </c>
      <c r="C2747" s="41" t="str">
        <f t="shared" ca="1" si="172"/>
        <v>-</v>
      </c>
      <c r="D2747" s="41" t="str">
        <f>IF($F2747="sortie en cours d'année",'Base de données'!$B2747,"-")</f>
        <v>-</v>
      </c>
      <c r="E2747" s="41" t="str">
        <f>IF($H2747="entrée en cours d'année",'Base de données'!$B2747,"-")</f>
        <v>-</v>
      </c>
      <c r="F2747" s="37" t="str">
        <f t="shared" si="169"/>
        <v/>
      </c>
      <c r="G2747" s="37" t="str">
        <f>IF($J2747="mouvement",_xlfn.XLOOKUP('Base de données'!$B2747,$V:$V,$V:$V,0),"")</f>
        <v/>
      </c>
      <c r="H2747" s="37" t="str">
        <f t="shared" si="170"/>
        <v/>
      </c>
      <c r="I2747" s="37" t="str">
        <f>IF($J2747="mouvement",_xlfn.XLOOKUP('Base de données'!$B2747,$K:$K,$K:$K,0),"")</f>
        <v/>
      </c>
      <c r="J2747" s="38" t="str">
        <f>IF(AND(Y2747&lt;&gt;MAX(Y:Y),COUNTIF(K2747:V2747,'Base de données'!$B2747)&gt;0),"mouvement","")</f>
        <v/>
      </c>
      <c r="K2747" s="39" t="str">
        <f>IF(K$1&gt;$AE$1,"-",IFERROR(IF(DATEDIF('Base de données'!$A2747,K$1,"d")&lt;&gt;0,"",'Base de données'!$B2747),""))</f>
        <v/>
      </c>
      <c r="L2747" s="39" t="str">
        <f>IF(L$1&gt;$AE$1,"-",IFERROR(IF(DATEDIF('Base de données'!$A2747,L$1,"d")&lt;&gt;0,"",'Base de données'!$B2747),""))</f>
        <v/>
      </c>
      <c r="M2747" s="39" t="str">
        <f>IF(M$1&gt;$AE$1,"-",IFERROR(IF(DATEDIF('Base de données'!$A2747,M$1,"d")&lt;&gt;0,"",'Base de données'!$B2747),""))</f>
        <v/>
      </c>
      <c r="N2747" s="39" t="str">
        <f>IF(N$1&gt;$AE$1,"-",IFERROR(IF(DATEDIF('Base de données'!$A2747,N$1,"d")&lt;&gt;0,"",'Base de données'!$B2747),""))</f>
        <v/>
      </c>
      <c r="O2747" s="39" t="str">
        <f>IF(O$1&gt;$AE$1,"-",IFERROR(IF(DATEDIF('Base de données'!$A2747,O$1,"d")&lt;&gt;0,"",'Base de données'!$B2747),""))</f>
        <v/>
      </c>
      <c r="P2747" s="39" t="str">
        <f>IF(P$1&gt;$AE$1,"-",IFERROR(IF(DATEDIF('Base de données'!$A2747,P$1,"d")&lt;&gt;0,"",'Base de données'!$B2747),""))</f>
        <v/>
      </c>
      <c r="Q2747" s="39" t="str">
        <f>IF(Q$1&gt;$AE$1,"-",IFERROR(IF(DATEDIF('Base de données'!$A2747,Q$1,"d")&lt;&gt;0,"",'Base de données'!$B2747),""))</f>
        <v/>
      </c>
      <c r="R2747" s="39" t="str">
        <f>IF(R$1&gt;$AE$1,"-",IFERROR(IF(DATEDIF('Base de données'!$A2747,R$1,"d")&lt;&gt;0,"",'Base de données'!$B2747),""))</f>
        <v/>
      </c>
      <c r="S2747" s="39" t="str">
        <f>IF(S$1&gt;$AE$1,"-",IFERROR(IF(DATEDIF('Base de données'!$A2747,S$1,"d")&lt;&gt;0,"",'Base de données'!$B2747),""))</f>
        <v/>
      </c>
      <c r="T2747" s="39" t="str">
        <f>IF(T$1&gt;$AE$1,"-",IFERROR(IF(DATEDIF('Base de données'!$A2747,T$1,"d")&lt;&gt;0,"",'Base de données'!$B2747),""))</f>
        <v>NILC6</v>
      </c>
      <c r="U2747" s="39" t="str">
        <f>IF(U$1&gt;$AE$1,"-",IFERROR(IF(DATEDIF('Base de données'!$A2747,U$1,"d")&lt;&gt;0,"",'Base de données'!$B2747),""))</f>
        <v/>
      </c>
      <c r="V2747" s="39" t="str">
        <f>IF(V$1&gt;$AE$1,"-",IFERROR(IF(DATEDIF('Base de données'!$A2747,V$1,"d")&lt;&gt;0,"",'Base de données'!$B2747),""))</f>
        <v/>
      </c>
      <c r="W2747" s="34"/>
      <c r="X2747" s="30" t="str">
        <f>'Base de données'!$C2747&amp;" "&amp;'Base de données'!$D2747</f>
        <v>Rousset Thierry</v>
      </c>
      <c r="Y2747" s="31">
        <f>COUNTIF('Base de données'!$B:$B,'Base de données'!$B2747)</f>
        <v>12</v>
      </c>
      <c r="AA2747" s="87" cm="1">
        <f t="array" aca="1" ref="AA2747" ca="1">INDIRECT("'Base de données'!A" &amp; ROW(Y2747))</f>
        <v>45931</v>
      </c>
      <c r="AB2747" s="51" t="str" cm="1">
        <f t="array" aca="1" ref="AB2747" ca="1">INDIRECT("'Base de données'!B" &amp; ROW(Z2747))</f>
        <v>NILC6</v>
      </c>
    </row>
    <row r="2748" spans="1:28" x14ac:dyDescent="0.3">
      <c r="A2748" s="41" t="str">
        <f ca="1">IF(IF(AND($B2748&lt;&gt;"-",$B2748=$E2748),"Entrée et sortie","-")="Entrée et sortie",'Base de données'!$B2748,"-")</f>
        <v>-</v>
      </c>
      <c r="B2748" s="41" t="str">
        <f t="shared" ca="1" si="171"/>
        <v>-</v>
      </c>
      <c r="C2748" s="41" t="str">
        <f t="shared" ca="1" si="172"/>
        <v>-</v>
      </c>
      <c r="D2748" s="41" t="str">
        <f>IF($F2748="sortie en cours d'année",'Base de données'!$B2748,"-")</f>
        <v>-</v>
      </c>
      <c r="E2748" s="41" t="str">
        <f>IF($H2748="entrée en cours d'année",'Base de données'!$B2748,"-")</f>
        <v>-</v>
      </c>
      <c r="F2748" s="37" t="str">
        <f t="shared" si="169"/>
        <v/>
      </c>
      <c r="G2748" s="37" t="str">
        <f>IF($J2748="mouvement",_xlfn.XLOOKUP('Base de données'!$B2748,$V:$V,$V:$V,0),"")</f>
        <v/>
      </c>
      <c r="H2748" s="37" t="str">
        <f t="shared" si="170"/>
        <v/>
      </c>
      <c r="I2748" s="37" t="str">
        <f>IF($J2748="mouvement",_xlfn.XLOOKUP('Base de données'!$B2748,$K:$K,$K:$K,0),"")</f>
        <v/>
      </c>
      <c r="J2748" s="38" t="str">
        <f>IF(AND(Y2748&lt;&gt;MAX(Y:Y),COUNTIF(K2748:V2748,'Base de données'!$B2748)&gt;0),"mouvement","")</f>
        <v/>
      </c>
      <c r="K2748" s="39" t="str">
        <f>IF(K$1&gt;$AE$1,"-",IFERROR(IF(DATEDIF('Base de données'!$A2748,K$1,"d")&lt;&gt;0,"",'Base de données'!$B2748),""))</f>
        <v/>
      </c>
      <c r="L2748" s="39" t="str">
        <f>IF(L$1&gt;$AE$1,"-",IFERROR(IF(DATEDIF('Base de données'!$A2748,L$1,"d")&lt;&gt;0,"",'Base de données'!$B2748),""))</f>
        <v/>
      </c>
      <c r="M2748" s="39" t="str">
        <f>IF(M$1&gt;$AE$1,"-",IFERROR(IF(DATEDIF('Base de données'!$A2748,M$1,"d")&lt;&gt;0,"",'Base de données'!$B2748),""))</f>
        <v/>
      </c>
      <c r="N2748" s="39" t="str">
        <f>IF(N$1&gt;$AE$1,"-",IFERROR(IF(DATEDIF('Base de données'!$A2748,N$1,"d")&lt;&gt;0,"",'Base de données'!$B2748),""))</f>
        <v/>
      </c>
      <c r="O2748" s="39" t="str">
        <f>IF(O$1&gt;$AE$1,"-",IFERROR(IF(DATEDIF('Base de données'!$A2748,O$1,"d")&lt;&gt;0,"",'Base de données'!$B2748),""))</f>
        <v/>
      </c>
      <c r="P2748" s="39" t="str">
        <f>IF(P$1&gt;$AE$1,"-",IFERROR(IF(DATEDIF('Base de données'!$A2748,P$1,"d")&lt;&gt;0,"",'Base de données'!$B2748),""))</f>
        <v/>
      </c>
      <c r="Q2748" s="39" t="str">
        <f>IF(Q$1&gt;$AE$1,"-",IFERROR(IF(DATEDIF('Base de données'!$A2748,Q$1,"d")&lt;&gt;0,"",'Base de données'!$B2748),""))</f>
        <v/>
      </c>
      <c r="R2748" s="39" t="str">
        <f>IF(R$1&gt;$AE$1,"-",IFERROR(IF(DATEDIF('Base de données'!$A2748,R$1,"d")&lt;&gt;0,"",'Base de données'!$B2748),""))</f>
        <v/>
      </c>
      <c r="S2748" s="39" t="str">
        <f>IF(S$1&gt;$AE$1,"-",IFERROR(IF(DATEDIF('Base de données'!$A2748,S$1,"d")&lt;&gt;0,"",'Base de données'!$B2748),""))</f>
        <v/>
      </c>
      <c r="T2748" s="39" t="str">
        <f>IF(T$1&gt;$AE$1,"-",IFERROR(IF(DATEDIF('Base de données'!$A2748,T$1,"d")&lt;&gt;0,"",'Base de données'!$B2748),""))</f>
        <v>D3QV2</v>
      </c>
      <c r="U2748" s="39" t="str">
        <f>IF(U$1&gt;$AE$1,"-",IFERROR(IF(DATEDIF('Base de données'!$A2748,U$1,"d")&lt;&gt;0,"",'Base de données'!$B2748),""))</f>
        <v/>
      </c>
      <c r="V2748" s="39" t="str">
        <f>IF(V$1&gt;$AE$1,"-",IFERROR(IF(DATEDIF('Base de données'!$A2748,V$1,"d")&lt;&gt;0,"",'Base de données'!$B2748),""))</f>
        <v/>
      </c>
      <c r="W2748" s="34"/>
      <c r="X2748" s="30" t="str">
        <f>'Base de données'!$C2748&amp;" "&amp;'Base de données'!$D2748</f>
        <v>Torres Marguerite</v>
      </c>
      <c r="Y2748" s="31">
        <f>COUNTIF('Base de données'!$B:$B,'Base de données'!$B2748)</f>
        <v>12</v>
      </c>
      <c r="AA2748" s="87" cm="1">
        <f t="array" aca="1" ref="AA2748" ca="1">INDIRECT("'Base de données'!A" &amp; ROW(Y2748))</f>
        <v>45931</v>
      </c>
      <c r="AB2748" s="51" t="str" cm="1">
        <f t="array" aca="1" ref="AB2748" ca="1">INDIRECT("'Base de données'!B" &amp; ROW(Z2748))</f>
        <v>D3QV2</v>
      </c>
    </row>
    <row r="2749" spans="1:28" x14ac:dyDescent="0.3">
      <c r="A2749" s="41" t="str">
        <f ca="1">IF(IF(AND($B2749&lt;&gt;"-",$B2749=$E2749),"Entrée et sortie","-")="Entrée et sortie",'Base de données'!$B2749,"-")</f>
        <v>-</v>
      </c>
      <c r="B2749" s="41" t="str">
        <f t="shared" ca="1" si="171"/>
        <v>-</v>
      </c>
      <c r="C2749" s="41" t="str">
        <f t="shared" ca="1" si="172"/>
        <v>-</v>
      </c>
      <c r="D2749" s="41" t="str">
        <f>IF($F2749="sortie en cours d'année",'Base de données'!$B2749,"-")</f>
        <v>-</v>
      </c>
      <c r="E2749" s="41" t="str">
        <f>IF($H2749="entrée en cours d'année",'Base de données'!$B2749,"-")</f>
        <v>-</v>
      </c>
      <c r="F2749" s="37" t="str">
        <f t="shared" si="169"/>
        <v/>
      </c>
      <c r="G2749" s="37" t="str">
        <f>IF($J2749="mouvement",_xlfn.XLOOKUP('Base de données'!$B2749,$V:$V,$V:$V,0),"")</f>
        <v/>
      </c>
      <c r="H2749" s="37" t="str">
        <f t="shared" si="170"/>
        <v/>
      </c>
      <c r="I2749" s="37" t="str">
        <f>IF($J2749="mouvement",_xlfn.XLOOKUP('Base de données'!$B2749,$K:$K,$K:$K,0),"")</f>
        <v/>
      </c>
      <c r="J2749" s="38" t="str">
        <f>IF(AND(Y2749&lt;&gt;MAX(Y:Y),COUNTIF(K2749:V2749,'Base de données'!$B2749)&gt;0),"mouvement","")</f>
        <v/>
      </c>
      <c r="K2749" s="39" t="str">
        <f>IF(K$1&gt;$AE$1,"-",IFERROR(IF(DATEDIF('Base de données'!$A2749,K$1,"d")&lt;&gt;0,"",'Base de données'!$B2749),""))</f>
        <v/>
      </c>
      <c r="L2749" s="39" t="str">
        <f>IF(L$1&gt;$AE$1,"-",IFERROR(IF(DATEDIF('Base de données'!$A2749,L$1,"d")&lt;&gt;0,"",'Base de données'!$B2749),""))</f>
        <v/>
      </c>
      <c r="M2749" s="39" t="str">
        <f>IF(M$1&gt;$AE$1,"-",IFERROR(IF(DATEDIF('Base de données'!$A2749,M$1,"d")&lt;&gt;0,"",'Base de données'!$B2749),""))</f>
        <v/>
      </c>
      <c r="N2749" s="39" t="str">
        <f>IF(N$1&gt;$AE$1,"-",IFERROR(IF(DATEDIF('Base de données'!$A2749,N$1,"d")&lt;&gt;0,"",'Base de données'!$B2749),""))</f>
        <v/>
      </c>
      <c r="O2749" s="39" t="str">
        <f>IF(O$1&gt;$AE$1,"-",IFERROR(IF(DATEDIF('Base de données'!$A2749,O$1,"d")&lt;&gt;0,"",'Base de données'!$B2749),""))</f>
        <v/>
      </c>
      <c r="P2749" s="39" t="str">
        <f>IF(P$1&gt;$AE$1,"-",IFERROR(IF(DATEDIF('Base de données'!$A2749,P$1,"d")&lt;&gt;0,"",'Base de données'!$B2749),""))</f>
        <v/>
      </c>
      <c r="Q2749" s="39" t="str">
        <f>IF(Q$1&gt;$AE$1,"-",IFERROR(IF(DATEDIF('Base de données'!$A2749,Q$1,"d")&lt;&gt;0,"",'Base de données'!$B2749),""))</f>
        <v/>
      </c>
      <c r="R2749" s="39" t="str">
        <f>IF(R$1&gt;$AE$1,"-",IFERROR(IF(DATEDIF('Base de données'!$A2749,R$1,"d")&lt;&gt;0,"",'Base de données'!$B2749),""))</f>
        <v/>
      </c>
      <c r="S2749" s="39" t="str">
        <f>IF(S$1&gt;$AE$1,"-",IFERROR(IF(DATEDIF('Base de données'!$A2749,S$1,"d")&lt;&gt;0,"",'Base de données'!$B2749),""))</f>
        <v/>
      </c>
      <c r="T2749" s="39" t="str">
        <f>IF(T$1&gt;$AE$1,"-",IFERROR(IF(DATEDIF('Base de données'!$A2749,T$1,"d")&lt;&gt;0,"",'Base de données'!$B2749),""))</f>
        <v>OL6O2</v>
      </c>
      <c r="U2749" s="39" t="str">
        <f>IF(U$1&gt;$AE$1,"-",IFERROR(IF(DATEDIF('Base de données'!$A2749,U$1,"d")&lt;&gt;0,"",'Base de données'!$B2749),""))</f>
        <v/>
      </c>
      <c r="V2749" s="39" t="str">
        <f>IF(V$1&gt;$AE$1,"-",IFERROR(IF(DATEDIF('Base de données'!$A2749,V$1,"d")&lt;&gt;0,"",'Base de données'!$B2749),""))</f>
        <v/>
      </c>
      <c r="W2749" s="34"/>
      <c r="X2749" s="30" t="str">
        <f>'Base de données'!$C2749&amp;" "&amp;'Base de données'!$D2749</f>
        <v>Traore Élise</v>
      </c>
      <c r="Y2749" s="31">
        <f>COUNTIF('Base de données'!$B:$B,'Base de données'!$B2749)</f>
        <v>12</v>
      </c>
      <c r="AA2749" s="87" cm="1">
        <f t="array" aca="1" ref="AA2749" ca="1">INDIRECT("'Base de données'!A" &amp; ROW(Y2749))</f>
        <v>45931</v>
      </c>
      <c r="AB2749" s="51" t="str" cm="1">
        <f t="array" aca="1" ref="AB2749" ca="1">INDIRECT("'Base de données'!B" &amp; ROW(Z2749))</f>
        <v>OL6O2</v>
      </c>
    </row>
    <row r="2750" spans="1:28" x14ac:dyDescent="0.3">
      <c r="A2750" s="41" t="str">
        <f ca="1">IF(IF(AND($B2750&lt;&gt;"-",$B2750=$E2750),"Entrée et sortie","-")="Entrée et sortie",'Base de données'!$B2750,"-")</f>
        <v>-</v>
      </c>
      <c r="B2750" s="41" t="str">
        <f t="shared" ca="1" si="171"/>
        <v>-</v>
      </c>
      <c r="C2750" s="41" t="str">
        <f t="shared" ca="1" si="172"/>
        <v>-</v>
      </c>
      <c r="D2750" s="41" t="str">
        <f>IF($F2750="sortie en cours d'année",'Base de données'!$B2750,"-")</f>
        <v>-</v>
      </c>
      <c r="E2750" s="41" t="str">
        <f>IF($H2750="entrée en cours d'année",'Base de données'!$B2750,"-")</f>
        <v>-</v>
      </c>
      <c r="F2750" s="37" t="str">
        <f t="shared" si="169"/>
        <v/>
      </c>
      <c r="G2750" s="37" t="str">
        <f>IF($J2750="mouvement",_xlfn.XLOOKUP('Base de données'!$B2750,$V:$V,$V:$V,0),"")</f>
        <v/>
      </c>
      <c r="H2750" s="37" t="str">
        <f t="shared" si="170"/>
        <v/>
      </c>
      <c r="I2750" s="37" t="str">
        <f>IF($J2750="mouvement",_xlfn.XLOOKUP('Base de données'!$B2750,$K:$K,$K:$K,0),"")</f>
        <v/>
      </c>
      <c r="J2750" s="38" t="str">
        <f>IF(AND(Y2750&lt;&gt;MAX(Y:Y),COUNTIF(K2750:V2750,'Base de données'!$B2750)&gt;0),"mouvement","")</f>
        <v/>
      </c>
      <c r="K2750" s="39" t="str">
        <f>IF(K$1&gt;$AE$1,"-",IFERROR(IF(DATEDIF('Base de données'!$A2750,K$1,"d")&lt;&gt;0,"",'Base de données'!$B2750),""))</f>
        <v/>
      </c>
      <c r="L2750" s="39" t="str">
        <f>IF(L$1&gt;$AE$1,"-",IFERROR(IF(DATEDIF('Base de données'!$A2750,L$1,"d")&lt;&gt;0,"",'Base de données'!$B2750),""))</f>
        <v/>
      </c>
      <c r="M2750" s="39" t="str">
        <f>IF(M$1&gt;$AE$1,"-",IFERROR(IF(DATEDIF('Base de données'!$A2750,M$1,"d")&lt;&gt;0,"",'Base de données'!$B2750),""))</f>
        <v/>
      </c>
      <c r="N2750" s="39" t="str">
        <f>IF(N$1&gt;$AE$1,"-",IFERROR(IF(DATEDIF('Base de données'!$A2750,N$1,"d")&lt;&gt;0,"",'Base de données'!$B2750),""))</f>
        <v/>
      </c>
      <c r="O2750" s="39" t="str">
        <f>IF(O$1&gt;$AE$1,"-",IFERROR(IF(DATEDIF('Base de données'!$A2750,O$1,"d")&lt;&gt;0,"",'Base de données'!$B2750),""))</f>
        <v/>
      </c>
      <c r="P2750" s="39" t="str">
        <f>IF(P$1&gt;$AE$1,"-",IFERROR(IF(DATEDIF('Base de données'!$A2750,P$1,"d")&lt;&gt;0,"",'Base de données'!$B2750),""))</f>
        <v/>
      </c>
      <c r="Q2750" s="39" t="str">
        <f>IF(Q$1&gt;$AE$1,"-",IFERROR(IF(DATEDIF('Base de données'!$A2750,Q$1,"d")&lt;&gt;0,"",'Base de données'!$B2750),""))</f>
        <v/>
      </c>
      <c r="R2750" s="39" t="str">
        <f>IF(R$1&gt;$AE$1,"-",IFERROR(IF(DATEDIF('Base de données'!$A2750,R$1,"d")&lt;&gt;0,"",'Base de données'!$B2750),""))</f>
        <v/>
      </c>
      <c r="S2750" s="39" t="str">
        <f>IF(S$1&gt;$AE$1,"-",IFERROR(IF(DATEDIF('Base de données'!$A2750,S$1,"d")&lt;&gt;0,"",'Base de données'!$B2750),""))</f>
        <v/>
      </c>
      <c r="T2750" s="39" t="str">
        <f>IF(T$1&gt;$AE$1,"-",IFERROR(IF(DATEDIF('Base de données'!$A2750,T$1,"d")&lt;&gt;0,"",'Base de données'!$B2750),""))</f>
        <v>GERYB</v>
      </c>
      <c r="U2750" s="39" t="str">
        <f>IF(U$1&gt;$AE$1,"-",IFERROR(IF(DATEDIF('Base de données'!$A2750,U$1,"d")&lt;&gt;0,"",'Base de données'!$B2750),""))</f>
        <v/>
      </c>
      <c r="V2750" s="39" t="str">
        <f>IF(V$1&gt;$AE$1,"-",IFERROR(IF(DATEDIF('Base de données'!$A2750,V$1,"d")&lt;&gt;0,"",'Base de données'!$B2750),""))</f>
        <v/>
      </c>
      <c r="W2750" s="34"/>
      <c r="X2750" s="30" t="str">
        <f>'Base de données'!$C2750&amp;" "&amp;'Base de données'!$D2750</f>
        <v>Marie Édouard</v>
      </c>
      <c r="Y2750" s="31">
        <f>COUNTIF('Base de données'!$B:$B,'Base de données'!$B2750)</f>
        <v>12</v>
      </c>
      <c r="AA2750" s="87" cm="1">
        <f t="array" aca="1" ref="AA2750" ca="1">INDIRECT("'Base de données'!A" &amp; ROW(Y2750))</f>
        <v>45931</v>
      </c>
      <c r="AB2750" s="51" t="str" cm="1">
        <f t="array" aca="1" ref="AB2750" ca="1">INDIRECT("'Base de données'!B" &amp; ROW(Z2750))</f>
        <v>GERYB</v>
      </c>
    </row>
    <row r="2751" spans="1:28" x14ac:dyDescent="0.3">
      <c r="A2751" s="41" t="str">
        <f ca="1">IF(IF(AND($B2751&lt;&gt;"-",$B2751=$E2751),"Entrée et sortie","-")="Entrée et sortie",'Base de données'!$B2751,"-")</f>
        <v>-</v>
      </c>
      <c r="B2751" s="41" t="str">
        <f t="shared" ca="1" si="171"/>
        <v>-</v>
      </c>
      <c r="C2751" s="41" t="str">
        <f t="shared" ca="1" si="172"/>
        <v>-</v>
      </c>
      <c r="D2751" s="41" t="str">
        <f>IF($F2751="sortie en cours d'année",'Base de données'!$B2751,"-")</f>
        <v>-</v>
      </c>
      <c r="E2751" s="41" t="str">
        <f>IF($H2751="entrée en cours d'année",'Base de données'!$B2751,"-")</f>
        <v>-</v>
      </c>
      <c r="F2751" s="37" t="str">
        <f t="shared" si="169"/>
        <v/>
      </c>
      <c r="G2751" s="37" t="str">
        <f>IF($J2751="mouvement",_xlfn.XLOOKUP('Base de données'!$B2751,$V:$V,$V:$V,0),"")</f>
        <v/>
      </c>
      <c r="H2751" s="37" t="str">
        <f t="shared" si="170"/>
        <v/>
      </c>
      <c r="I2751" s="37" t="str">
        <f>IF($J2751="mouvement",_xlfn.XLOOKUP('Base de données'!$B2751,$K:$K,$K:$K,0),"")</f>
        <v/>
      </c>
      <c r="J2751" s="38" t="str">
        <f>IF(AND(Y2751&lt;&gt;MAX(Y:Y),COUNTIF(K2751:V2751,'Base de données'!$B2751)&gt;0),"mouvement","")</f>
        <v/>
      </c>
      <c r="K2751" s="39" t="str">
        <f>IF(K$1&gt;$AE$1,"-",IFERROR(IF(DATEDIF('Base de données'!$A2751,K$1,"d")&lt;&gt;0,"",'Base de données'!$B2751),""))</f>
        <v/>
      </c>
      <c r="L2751" s="39" t="str">
        <f>IF(L$1&gt;$AE$1,"-",IFERROR(IF(DATEDIF('Base de données'!$A2751,L$1,"d")&lt;&gt;0,"",'Base de données'!$B2751),""))</f>
        <v/>
      </c>
      <c r="M2751" s="39" t="str">
        <f>IF(M$1&gt;$AE$1,"-",IFERROR(IF(DATEDIF('Base de données'!$A2751,M$1,"d")&lt;&gt;0,"",'Base de données'!$B2751),""))</f>
        <v/>
      </c>
      <c r="N2751" s="39" t="str">
        <f>IF(N$1&gt;$AE$1,"-",IFERROR(IF(DATEDIF('Base de données'!$A2751,N$1,"d")&lt;&gt;0,"",'Base de données'!$B2751),""))</f>
        <v/>
      </c>
      <c r="O2751" s="39" t="str">
        <f>IF(O$1&gt;$AE$1,"-",IFERROR(IF(DATEDIF('Base de données'!$A2751,O$1,"d")&lt;&gt;0,"",'Base de données'!$B2751),""))</f>
        <v/>
      </c>
      <c r="P2751" s="39" t="str">
        <f>IF(P$1&gt;$AE$1,"-",IFERROR(IF(DATEDIF('Base de données'!$A2751,P$1,"d")&lt;&gt;0,"",'Base de données'!$B2751),""))</f>
        <v/>
      </c>
      <c r="Q2751" s="39" t="str">
        <f>IF(Q$1&gt;$AE$1,"-",IFERROR(IF(DATEDIF('Base de données'!$A2751,Q$1,"d")&lt;&gt;0,"",'Base de données'!$B2751),""))</f>
        <v/>
      </c>
      <c r="R2751" s="39" t="str">
        <f>IF(R$1&gt;$AE$1,"-",IFERROR(IF(DATEDIF('Base de données'!$A2751,R$1,"d")&lt;&gt;0,"",'Base de données'!$B2751),""))</f>
        <v/>
      </c>
      <c r="S2751" s="39" t="str">
        <f>IF(S$1&gt;$AE$1,"-",IFERROR(IF(DATEDIF('Base de données'!$A2751,S$1,"d")&lt;&gt;0,"",'Base de données'!$B2751),""))</f>
        <v/>
      </c>
      <c r="T2751" s="39" t="str">
        <f>IF(T$1&gt;$AE$1,"-",IFERROR(IF(DATEDIF('Base de données'!$A2751,T$1,"d")&lt;&gt;0,"",'Base de données'!$B2751),""))</f>
        <v>PL2KE</v>
      </c>
      <c r="U2751" s="39" t="str">
        <f>IF(U$1&gt;$AE$1,"-",IFERROR(IF(DATEDIF('Base de données'!$A2751,U$1,"d")&lt;&gt;0,"",'Base de données'!$B2751),""))</f>
        <v/>
      </c>
      <c r="V2751" s="39" t="str">
        <f>IF(V$1&gt;$AE$1,"-",IFERROR(IF(DATEDIF('Base de données'!$A2751,V$1,"d")&lt;&gt;0,"",'Base de données'!$B2751),""))</f>
        <v/>
      </c>
      <c r="W2751" s="34"/>
      <c r="X2751" s="30" t="str">
        <f>'Base de données'!$C2751&amp;" "&amp;'Base de données'!$D2751</f>
        <v>Duval Alain</v>
      </c>
      <c r="Y2751" s="31">
        <f>COUNTIF('Base de données'!$B:$B,'Base de données'!$B2751)</f>
        <v>12</v>
      </c>
      <c r="AA2751" s="87" cm="1">
        <f t="array" aca="1" ref="AA2751" ca="1">INDIRECT("'Base de données'!A" &amp; ROW(Y2751))</f>
        <v>45931</v>
      </c>
      <c r="AB2751" s="51" t="str" cm="1">
        <f t="array" aca="1" ref="AB2751" ca="1">INDIRECT("'Base de données'!B" &amp; ROW(Z2751))</f>
        <v>PL2KE</v>
      </c>
    </row>
    <row r="2752" spans="1:28" x14ac:dyDescent="0.3">
      <c r="A2752" s="41" t="str">
        <f ca="1">IF(IF(AND($B2752&lt;&gt;"-",$B2752=$E2752),"Entrée et sortie","-")="Entrée et sortie",'Base de données'!$B2752,"-")</f>
        <v>-</v>
      </c>
      <c r="B2752" s="41" t="str">
        <f t="shared" ca="1" si="171"/>
        <v>-</v>
      </c>
      <c r="C2752" s="41" t="str">
        <f t="shared" ca="1" si="172"/>
        <v>-</v>
      </c>
      <c r="D2752" s="41" t="str">
        <f>IF($F2752="sortie en cours d'année",'Base de données'!$B2752,"-")</f>
        <v>-</v>
      </c>
      <c r="E2752" s="41" t="str">
        <f>IF($H2752="entrée en cours d'année",'Base de données'!$B2752,"-")</f>
        <v>-</v>
      </c>
      <c r="F2752" s="37" t="str">
        <f t="shared" si="169"/>
        <v/>
      </c>
      <c r="G2752" s="37" t="str">
        <f>IF($J2752="mouvement",_xlfn.XLOOKUP('Base de données'!$B2752,$V:$V,$V:$V,0),"")</f>
        <v/>
      </c>
      <c r="H2752" s="37" t="str">
        <f t="shared" si="170"/>
        <v/>
      </c>
      <c r="I2752" s="37" t="str">
        <f>IF($J2752="mouvement",_xlfn.XLOOKUP('Base de données'!$B2752,$K:$K,$K:$K,0),"")</f>
        <v/>
      </c>
      <c r="J2752" s="38" t="str">
        <f>IF(AND(Y2752&lt;&gt;MAX(Y:Y),COUNTIF(K2752:V2752,'Base de données'!$B2752)&gt;0),"mouvement","")</f>
        <v/>
      </c>
      <c r="K2752" s="39" t="str">
        <f>IF(K$1&gt;$AE$1,"-",IFERROR(IF(DATEDIF('Base de données'!$A2752,K$1,"d")&lt;&gt;0,"",'Base de données'!$B2752),""))</f>
        <v/>
      </c>
      <c r="L2752" s="39" t="str">
        <f>IF(L$1&gt;$AE$1,"-",IFERROR(IF(DATEDIF('Base de données'!$A2752,L$1,"d")&lt;&gt;0,"",'Base de données'!$B2752),""))</f>
        <v/>
      </c>
      <c r="M2752" s="39" t="str">
        <f>IF(M$1&gt;$AE$1,"-",IFERROR(IF(DATEDIF('Base de données'!$A2752,M$1,"d")&lt;&gt;0,"",'Base de données'!$B2752),""))</f>
        <v/>
      </c>
      <c r="N2752" s="39" t="str">
        <f>IF(N$1&gt;$AE$1,"-",IFERROR(IF(DATEDIF('Base de données'!$A2752,N$1,"d")&lt;&gt;0,"",'Base de données'!$B2752),""))</f>
        <v/>
      </c>
      <c r="O2752" s="39" t="str">
        <f>IF(O$1&gt;$AE$1,"-",IFERROR(IF(DATEDIF('Base de données'!$A2752,O$1,"d")&lt;&gt;0,"",'Base de données'!$B2752),""))</f>
        <v/>
      </c>
      <c r="P2752" s="39" t="str">
        <f>IF(P$1&gt;$AE$1,"-",IFERROR(IF(DATEDIF('Base de données'!$A2752,P$1,"d")&lt;&gt;0,"",'Base de données'!$B2752),""))</f>
        <v/>
      </c>
      <c r="Q2752" s="39" t="str">
        <f>IF(Q$1&gt;$AE$1,"-",IFERROR(IF(DATEDIF('Base de données'!$A2752,Q$1,"d")&lt;&gt;0,"",'Base de données'!$B2752),""))</f>
        <v/>
      </c>
      <c r="R2752" s="39" t="str">
        <f>IF(R$1&gt;$AE$1,"-",IFERROR(IF(DATEDIF('Base de données'!$A2752,R$1,"d")&lt;&gt;0,"",'Base de données'!$B2752),""))</f>
        <v/>
      </c>
      <c r="S2752" s="39" t="str">
        <f>IF(S$1&gt;$AE$1,"-",IFERROR(IF(DATEDIF('Base de données'!$A2752,S$1,"d")&lt;&gt;0,"",'Base de données'!$B2752),""))</f>
        <v/>
      </c>
      <c r="T2752" s="39" t="str">
        <f>IF(T$1&gt;$AE$1,"-",IFERROR(IF(DATEDIF('Base de données'!$A2752,T$1,"d")&lt;&gt;0,"",'Base de données'!$B2752),""))</f>
        <v>TQ7A6</v>
      </c>
      <c r="U2752" s="39" t="str">
        <f>IF(U$1&gt;$AE$1,"-",IFERROR(IF(DATEDIF('Base de données'!$A2752,U$1,"d")&lt;&gt;0,"",'Base de données'!$B2752),""))</f>
        <v/>
      </c>
      <c r="V2752" s="39" t="str">
        <f>IF(V$1&gt;$AE$1,"-",IFERROR(IF(DATEDIF('Base de données'!$A2752,V$1,"d")&lt;&gt;0,"",'Base de données'!$B2752),""))</f>
        <v/>
      </c>
      <c r="W2752" s="34"/>
      <c r="X2752" s="30" t="str">
        <f>'Base de données'!$C2752&amp;" "&amp;'Base de données'!$D2752</f>
        <v>Vincent Marcelle</v>
      </c>
      <c r="Y2752" s="31">
        <f>COUNTIF('Base de données'!$B:$B,'Base de données'!$B2752)</f>
        <v>12</v>
      </c>
      <c r="AA2752" s="87" cm="1">
        <f t="array" aca="1" ref="AA2752" ca="1">INDIRECT("'Base de données'!A" &amp; ROW(Y2752))</f>
        <v>45931</v>
      </c>
      <c r="AB2752" s="51" t="str" cm="1">
        <f t="array" aca="1" ref="AB2752" ca="1">INDIRECT("'Base de données'!B" &amp; ROW(Z2752))</f>
        <v>TQ7A6</v>
      </c>
    </row>
    <row r="2753" spans="1:28" x14ac:dyDescent="0.3">
      <c r="A2753" s="41" t="str">
        <f ca="1">IF(IF(AND($B2753&lt;&gt;"-",$B2753=$E2753),"Entrée et sortie","-")="Entrée et sortie",'Base de données'!$B2753,"-")</f>
        <v>-</v>
      </c>
      <c r="B2753" s="41" t="str">
        <f t="shared" ca="1" si="171"/>
        <v>-</v>
      </c>
      <c r="C2753" s="41" t="str">
        <f t="shared" ca="1" si="172"/>
        <v>-</v>
      </c>
      <c r="D2753" s="41" t="str">
        <f>IF($F2753="sortie en cours d'année",'Base de données'!$B2753,"-")</f>
        <v>-</v>
      </c>
      <c r="E2753" s="41" t="str">
        <f>IF($H2753="entrée en cours d'année",'Base de données'!$B2753,"-")</f>
        <v>-</v>
      </c>
      <c r="F2753" s="37" t="str">
        <f t="shared" si="169"/>
        <v/>
      </c>
      <c r="G2753" s="37" t="str">
        <f>IF($J2753="mouvement",_xlfn.XLOOKUP('Base de données'!$B2753,$V:$V,$V:$V,0),"")</f>
        <v/>
      </c>
      <c r="H2753" s="37" t="str">
        <f t="shared" si="170"/>
        <v/>
      </c>
      <c r="I2753" s="37" t="str">
        <f>IF($J2753="mouvement",_xlfn.XLOOKUP('Base de données'!$B2753,$K:$K,$K:$K,0),"")</f>
        <v/>
      </c>
      <c r="J2753" s="38" t="str">
        <f>IF(AND(Y2753&lt;&gt;MAX(Y:Y),COUNTIF(K2753:V2753,'Base de données'!$B2753)&gt;0),"mouvement","")</f>
        <v/>
      </c>
      <c r="K2753" s="39" t="str">
        <f>IF(K$1&gt;$AE$1,"-",IFERROR(IF(DATEDIF('Base de données'!$A2753,K$1,"d")&lt;&gt;0,"",'Base de données'!$B2753),""))</f>
        <v/>
      </c>
      <c r="L2753" s="39" t="str">
        <f>IF(L$1&gt;$AE$1,"-",IFERROR(IF(DATEDIF('Base de données'!$A2753,L$1,"d")&lt;&gt;0,"",'Base de données'!$B2753),""))</f>
        <v/>
      </c>
      <c r="M2753" s="39" t="str">
        <f>IF(M$1&gt;$AE$1,"-",IFERROR(IF(DATEDIF('Base de données'!$A2753,M$1,"d")&lt;&gt;0,"",'Base de données'!$B2753),""))</f>
        <v/>
      </c>
      <c r="N2753" s="39" t="str">
        <f>IF(N$1&gt;$AE$1,"-",IFERROR(IF(DATEDIF('Base de données'!$A2753,N$1,"d")&lt;&gt;0,"",'Base de données'!$B2753),""))</f>
        <v/>
      </c>
      <c r="O2753" s="39" t="str">
        <f>IF(O$1&gt;$AE$1,"-",IFERROR(IF(DATEDIF('Base de données'!$A2753,O$1,"d")&lt;&gt;0,"",'Base de données'!$B2753),""))</f>
        <v/>
      </c>
      <c r="P2753" s="39" t="str">
        <f>IF(P$1&gt;$AE$1,"-",IFERROR(IF(DATEDIF('Base de données'!$A2753,P$1,"d")&lt;&gt;0,"",'Base de données'!$B2753),""))</f>
        <v/>
      </c>
      <c r="Q2753" s="39" t="str">
        <f>IF(Q$1&gt;$AE$1,"-",IFERROR(IF(DATEDIF('Base de données'!$A2753,Q$1,"d")&lt;&gt;0,"",'Base de données'!$B2753),""))</f>
        <v/>
      </c>
      <c r="R2753" s="39" t="str">
        <f>IF(R$1&gt;$AE$1,"-",IFERROR(IF(DATEDIF('Base de données'!$A2753,R$1,"d")&lt;&gt;0,"",'Base de données'!$B2753),""))</f>
        <v/>
      </c>
      <c r="S2753" s="39" t="str">
        <f>IF(S$1&gt;$AE$1,"-",IFERROR(IF(DATEDIF('Base de données'!$A2753,S$1,"d")&lt;&gt;0,"",'Base de données'!$B2753),""))</f>
        <v/>
      </c>
      <c r="T2753" s="39" t="str">
        <f>IF(T$1&gt;$AE$1,"-",IFERROR(IF(DATEDIF('Base de données'!$A2753,T$1,"d")&lt;&gt;0,"",'Base de données'!$B2753),""))</f>
        <v>X23GT</v>
      </c>
      <c r="U2753" s="39" t="str">
        <f>IF(U$1&gt;$AE$1,"-",IFERROR(IF(DATEDIF('Base de données'!$A2753,U$1,"d")&lt;&gt;0,"",'Base de données'!$B2753),""))</f>
        <v/>
      </c>
      <c r="V2753" s="39" t="str">
        <f>IF(V$1&gt;$AE$1,"-",IFERROR(IF(DATEDIF('Base de données'!$A2753,V$1,"d")&lt;&gt;0,"",'Base de données'!$B2753),""))</f>
        <v/>
      </c>
      <c r="W2753" s="34"/>
      <c r="X2753" s="30" t="str">
        <f>'Base de données'!$C2753&amp;" "&amp;'Base de données'!$D2753</f>
        <v>Lacroix Clémence</v>
      </c>
      <c r="Y2753" s="31">
        <f>COUNTIF('Base de données'!$B:$B,'Base de données'!$B2753)</f>
        <v>12</v>
      </c>
      <c r="AA2753" s="87" cm="1">
        <f t="array" aca="1" ref="AA2753" ca="1">INDIRECT("'Base de données'!A" &amp; ROW(Y2753))</f>
        <v>45931</v>
      </c>
      <c r="AB2753" s="51" t="str" cm="1">
        <f t="array" aca="1" ref="AB2753" ca="1">INDIRECT("'Base de données'!B" &amp; ROW(Z2753))</f>
        <v>X23GT</v>
      </c>
    </row>
    <row r="2754" spans="1:28" x14ac:dyDescent="0.3">
      <c r="A2754" s="41" t="str">
        <f ca="1">IF(IF(AND($B2754&lt;&gt;"-",$B2754=$E2754),"Entrée et sortie","-")="Entrée et sortie",'Base de données'!$B2754,"-")</f>
        <v>-</v>
      </c>
      <c r="B2754" s="41" t="str">
        <f t="shared" ca="1" si="171"/>
        <v>-</v>
      </c>
      <c r="C2754" s="41" t="str">
        <f t="shared" ca="1" si="172"/>
        <v>-</v>
      </c>
      <c r="D2754" s="41" t="str">
        <f>IF($F2754="sortie en cours d'année",'Base de données'!$B2754,"-")</f>
        <v>-</v>
      </c>
      <c r="E2754" s="41" t="str">
        <f>IF($H2754="entrée en cours d'année",'Base de données'!$B2754,"-")</f>
        <v>-</v>
      </c>
      <c r="F2754" s="37" t="str">
        <f t="shared" ref="F2754:F2817" si="173">IF(AND(G2754=0,J2754="mouvement"),"sortie en cours d'année","")</f>
        <v/>
      </c>
      <c r="G2754" s="37" t="str">
        <f>IF($J2754="mouvement",_xlfn.XLOOKUP('Base de données'!$B2754,$V:$V,$V:$V,0),"")</f>
        <v/>
      </c>
      <c r="H2754" s="37" t="str">
        <f t="shared" ref="H2754:H2817" si="174">IF(AND(I2754=0,J2754="mouvement"),"entrée en cours d'année","")</f>
        <v/>
      </c>
      <c r="I2754" s="37" t="str">
        <f>IF($J2754="mouvement",_xlfn.XLOOKUP('Base de données'!$B2754,$K:$K,$K:$K,0),"")</f>
        <v/>
      </c>
      <c r="J2754" s="38" t="str">
        <f>IF(AND(Y2754&lt;&gt;MAX(Y:Y),COUNTIF(K2754:V2754,'Base de données'!$B2754)&gt;0),"mouvement","")</f>
        <v/>
      </c>
      <c r="K2754" s="39" t="str">
        <f>IF(K$1&gt;$AE$1,"-",IFERROR(IF(DATEDIF('Base de données'!$A2754,K$1,"d")&lt;&gt;0,"",'Base de données'!$B2754),""))</f>
        <v/>
      </c>
      <c r="L2754" s="39" t="str">
        <f>IF(L$1&gt;$AE$1,"-",IFERROR(IF(DATEDIF('Base de données'!$A2754,L$1,"d")&lt;&gt;0,"",'Base de données'!$B2754),""))</f>
        <v/>
      </c>
      <c r="M2754" s="39" t="str">
        <f>IF(M$1&gt;$AE$1,"-",IFERROR(IF(DATEDIF('Base de données'!$A2754,M$1,"d")&lt;&gt;0,"",'Base de données'!$B2754),""))</f>
        <v/>
      </c>
      <c r="N2754" s="39" t="str">
        <f>IF(N$1&gt;$AE$1,"-",IFERROR(IF(DATEDIF('Base de données'!$A2754,N$1,"d")&lt;&gt;0,"",'Base de données'!$B2754),""))</f>
        <v/>
      </c>
      <c r="O2754" s="39" t="str">
        <f>IF(O$1&gt;$AE$1,"-",IFERROR(IF(DATEDIF('Base de données'!$A2754,O$1,"d")&lt;&gt;0,"",'Base de données'!$B2754),""))</f>
        <v/>
      </c>
      <c r="P2754" s="39" t="str">
        <f>IF(P$1&gt;$AE$1,"-",IFERROR(IF(DATEDIF('Base de données'!$A2754,P$1,"d")&lt;&gt;0,"",'Base de données'!$B2754),""))</f>
        <v/>
      </c>
      <c r="Q2754" s="39" t="str">
        <f>IF(Q$1&gt;$AE$1,"-",IFERROR(IF(DATEDIF('Base de données'!$A2754,Q$1,"d")&lt;&gt;0,"",'Base de données'!$B2754),""))</f>
        <v/>
      </c>
      <c r="R2754" s="39" t="str">
        <f>IF(R$1&gt;$AE$1,"-",IFERROR(IF(DATEDIF('Base de données'!$A2754,R$1,"d")&lt;&gt;0,"",'Base de données'!$B2754),""))</f>
        <v/>
      </c>
      <c r="S2754" s="39" t="str">
        <f>IF(S$1&gt;$AE$1,"-",IFERROR(IF(DATEDIF('Base de données'!$A2754,S$1,"d")&lt;&gt;0,"",'Base de données'!$B2754),""))</f>
        <v/>
      </c>
      <c r="T2754" s="39" t="str">
        <f>IF(T$1&gt;$AE$1,"-",IFERROR(IF(DATEDIF('Base de données'!$A2754,T$1,"d")&lt;&gt;0,"",'Base de données'!$B2754),""))</f>
        <v>WQ3DT</v>
      </c>
      <c r="U2754" s="39" t="str">
        <f>IF(U$1&gt;$AE$1,"-",IFERROR(IF(DATEDIF('Base de données'!$A2754,U$1,"d")&lt;&gt;0,"",'Base de données'!$B2754),""))</f>
        <v/>
      </c>
      <c r="V2754" s="39" t="str">
        <f>IF(V$1&gt;$AE$1,"-",IFERROR(IF(DATEDIF('Base de données'!$A2754,V$1,"d")&lt;&gt;0,"",'Base de données'!$B2754),""))</f>
        <v/>
      </c>
      <c r="W2754" s="34"/>
      <c r="X2754" s="30" t="str">
        <f>'Base de données'!$C2754&amp;" "&amp;'Base de données'!$D2754</f>
        <v>Bertrand Océane</v>
      </c>
      <c r="Y2754" s="31">
        <f>COUNTIF('Base de données'!$B:$B,'Base de données'!$B2754)</f>
        <v>12</v>
      </c>
      <c r="AA2754" s="87" cm="1">
        <f t="array" aca="1" ref="AA2754" ca="1">INDIRECT("'Base de données'!A" &amp; ROW(Y2754))</f>
        <v>45931</v>
      </c>
      <c r="AB2754" s="51" t="str" cm="1">
        <f t="array" aca="1" ref="AB2754" ca="1">INDIRECT("'Base de données'!B" &amp; ROW(Z2754))</f>
        <v>WQ3DT</v>
      </c>
    </row>
    <row r="2755" spans="1:28" x14ac:dyDescent="0.3">
      <c r="A2755" s="41" t="str">
        <f ca="1">IF(IF(AND($B2755&lt;&gt;"-",$B2755=$E2755),"Entrée et sortie","-")="Entrée et sortie",'Base de données'!$B2755,"-")</f>
        <v>-</v>
      </c>
      <c r="B2755" s="41" t="str">
        <f t="shared" ref="B2755:B2818" ca="1" si="175">_xlfn.XLOOKUP($AB2755,$D:$D,$C:$C,"-",0,-1)</f>
        <v>-</v>
      </c>
      <c r="C2755" s="41" t="str">
        <f t="shared" ref="C2755:C2818" ca="1" si="176">IF($AA2755&lt;&gt;$AE$1,$D2755,"-")</f>
        <v>-</v>
      </c>
      <c r="D2755" s="41" t="str">
        <f>IF($F2755="sortie en cours d'année",'Base de données'!$B2755,"-")</f>
        <v>-</v>
      </c>
      <c r="E2755" s="41" t="str">
        <f>IF($H2755="entrée en cours d'année",'Base de données'!$B2755,"-")</f>
        <v>-</v>
      </c>
      <c r="F2755" s="37" t="str">
        <f t="shared" si="173"/>
        <v/>
      </c>
      <c r="G2755" s="37" t="str">
        <f>IF($J2755="mouvement",_xlfn.XLOOKUP('Base de données'!$B2755,$V:$V,$V:$V,0),"")</f>
        <v/>
      </c>
      <c r="H2755" s="37" t="str">
        <f t="shared" si="174"/>
        <v/>
      </c>
      <c r="I2755" s="37" t="str">
        <f>IF($J2755="mouvement",_xlfn.XLOOKUP('Base de données'!$B2755,$K:$K,$K:$K,0),"")</f>
        <v/>
      </c>
      <c r="J2755" s="38" t="str">
        <f>IF(AND(Y2755&lt;&gt;MAX(Y:Y),COUNTIF(K2755:V2755,'Base de données'!$B2755)&gt;0),"mouvement","")</f>
        <v/>
      </c>
      <c r="K2755" s="39" t="str">
        <f>IF(K$1&gt;$AE$1,"-",IFERROR(IF(DATEDIF('Base de données'!$A2755,K$1,"d")&lt;&gt;0,"",'Base de données'!$B2755),""))</f>
        <v/>
      </c>
      <c r="L2755" s="39" t="str">
        <f>IF(L$1&gt;$AE$1,"-",IFERROR(IF(DATEDIF('Base de données'!$A2755,L$1,"d")&lt;&gt;0,"",'Base de données'!$B2755),""))</f>
        <v/>
      </c>
      <c r="M2755" s="39" t="str">
        <f>IF(M$1&gt;$AE$1,"-",IFERROR(IF(DATEDIF('Base de données'!$A2755,M$1,"d")&lt;&gt;0,"",'Base de données'!$B2755),""))</f>
        <v/>
      </c>
      <c r="N2755" s="39" t="str">
        <f>IF(N$1&gt;$AE$1,"-",IFERROR(IF(DATEDIF('Base de données'!$A2755,N$1,"d")&lt;&gt;0,"",'Base de données'!$B2755),""))</f>
        <v/>
      </c>
      <c r="O2755" s="39" t="str">
        <f>IF(O$1&gt;$AE$1,"-",IFERROR(IF(DATEDIF('Base de données'!$A2755,O$1,"d")&lt;&gt;0,"",'Base de données'!$B2755),""))</f>
        <v/>
      </c>
      <c r="P2755" s="39" t="str">
        <f>IF(P$1&gt;$AE$1,"-",IFERROR(IF(DATEDIF('Base de données'!$A2755,P$1,"d")&lt;&gt;0,"",'Base de données'!$B2755),""))</f>
        <v/>
      </c>
      <c r="Q2755" s="39" t="str">
        <f>IF(Q$1&gt;$AE$1,"-",IFERROR(IF(DATEDIF('Base de données'!$A2755,Q$1,"d")&lt;&gt;0,"",'Base de données'!$B2755),""))</f>
        <v/>
      </c>
      <c r="R2755" s="39" t="str">
        <f>IF(R$1&gt;$AE$1,"-",IFERROR(IF(DATEDIF('Base de données'!$A2755,R$1,"d")&lt;&gt;0,"",'Base de données'!$B2755),""))</f>
        <v/>
      </c>
      <c r="S2755" s="39" t="str">
        <f>IF(S$1&gt;$AE$1,"-",IFERROR(IF(DATEDIF('Base de données'!$A2755,S$1,"d")&lt;&gt;0,"",'Base de données'!$B2755),""))</f>
        <v/>
      </c>
      <c r="T2755" s="39" t="str">
        <f>IF(T$1&gt;$AE$1,"-",IFERROR(IF(DATEDIF('Base de données'!$A2755,T$1,"d")&lt;&gt;0,"",'Base de données'!$B2755),""))</f>
        <v>1MMH5</v>
      </c>
      <c r="U2755" s="39" t="str">
        <f>IF(U$1&gt;$AE$1,"-",IFERROR(IF(DATEDIF('Base de données'!$A2755,U$1,"d")&lt;&gt;0,"",'Base de données'!$B2755),""))</f>
        <v/>
      </c>
      <c r="V2755" s="39" t="str">
        <f>IF(V$1&gt;$AE$1,"-",IFERROR(IF(DATEDIF('Base de données'!$A2755,V$1,"d")&lt;&gt;0,"",'Base de données'!$B2755),""))</f>
        <v/>
      </c>
      <c r="W2755" s="34"/>
      <c r="X2755" s="30" t="str">
        <f>'Base de données'!$C2755&amp;" "&amp;'Base de données'!$D2755</f>
        <v>Weber Dominique</v>
      </c>
      <c r="Y2755" s="31">
        <f>COUNTIF('Base de données'!$B:$B,'Base de données'!$B2755)</f>
        <v>12</v>
      </c>
      <c r="AA2755" s="87" cm="1">
        <f t="array" aca="1" ref="AA2755" ca="1">INDIRECT("'Base de données'!A" &amp; ROW(Y2755))</f>
        <v>45931</v>
      </c>
      <c r="AB2755" s="51" t="str" cm="1">
        <f t="array" aca="1" ref="AB2755" ca="1">INDIRECT("'Base de données'!B" &amp; ROW(Z2755))</f>
        <v>1MMH5</v>
      </c>
    </row>
    <row r="2756" spans="1:28" x14ac:dyDescent="0.3">
      <c r="A2756" s="41" t="str">
        <f ca="1">IF(IF(AND($B2756&lt;&gt;"-",$B2756=$E2756),"Entrée et sortie","-")="Entrée et sortie",'Base de données'!$B2756,"-")</f>
        <v>-</v>
      </c>
      <c r="B2756" s="41" t="str">
        <f t="shared" ca="1" si="175"/>
        <v>-</v>
      </c>
      <c r="C2756" s="41" t="str">
        <f t="shared" ca="1" si="176"/>
        <v>-</v>
      </c>
      <c r="D2756" s="41" t="str">
        <f>IF($F2756="sortie en cours d'année",'Base de données'!$B2756,"-")</f>
        <v>-</v>
      </c>
      <c r="E2756" s="41" t="str">
        <f>IF($H2756="entrée en cours d'année",'Base de données'!$B2756,"-")</f>
        <v>-</v>
      </c>
      <c r="F2756" s="37" t="str">
        <f t="shared" si="173"/>
        <v/>
      </c>
      <c r="G2756" s="37" t="str">
        <f>IF($J2756="mouvement",_xlfn.XLOOKUP('Base de données'!$B2756,$V:$V,$V:$V,0),"")</f>
        <v/>
      </c>
      <c r="H2756" s="37" t="str">
        <f t="shared" si="174"/>
        <v/>
      </c>
      <c r="I2756" s="37" t="str">
        <f>IF($J2756="mouvement",_xlfn.XLOOKUP('Base de données'!$B2756,$K:$K,$K:$K,0),"")</f>
        <v/>
      </c>
      <c r="J2756" s="38" t="str">
        <f>IF(AND(Y2756&lt;&gt;MAX(Y:Y),COUNTIF(K2756:V2756,'Base de données'!$B2756)&gt;0),"mouvement","")</f>
        <v/>
      </c>
      <c r="K2756" s="39" t="str">
        <f>IF(K$1&gt;$AE$1,"-",IFERROR(IF(DATEDIF('Base de données'!$A2756,K$1,"d")&lt;&gt;0,"",'Base de données'!$B2756),""))</f>
        <v/>
      </c>
      <c r="L2756" s="39" t="str">
        <f>IF(L$1&gt;$AE$1,"-",IFERROR(IF(DATEDIF('Base de données'!$A2756,L$1,"d")&lt;&gt;0,"",'Base de données'!$B2756),""))</f>
        <v/>
      </c>
      <c r="M2756" s="39" t="str">
        <f>IF(M$1&gt;$AE$1,"-",IFERROR(IF(DATEDIF('Base de données'!$A2756,M$1,"d")&lt;&gt;0,"",'Base de données'!$B2756),""))</f>
        <v/>
      </c>
      <c r="N2756" s="39" t="str">
        <f>IF(N$1&gt;$AE$1,"-",IFERROR(IF(DATEDIF('Base de données'!$A2756,N$1,"d")&lt;&gt;0,"",'Base de données'!$B2756),""))</f>
        <v/>
      </c>
      <c r="O2756" s="39" t="str">
        <f>IF(O$1&gt;$AE$1,"-",IFERROR(IF(DATEDIF('Base de données'!$A2756,O$1,"d")&lt;&gt;0,"",'Base de données'!$B2756),""))</f>
        <v/>
      </c>
      <c r="P2756" s="39" t="str">
        <f>IF(P$1&gt;$AE$1,"-",IFERROR(IF(DATEDIF('Base de données'!$A2756,P$1,"d")&lt;&gt;0,"",'Base de données'!$B2756),""))</f>
        <v/>
      </c>
      <c r="Q2756" s="39" t="str">
        <f>IF(Q$1&gt;$AE$1,"-",IFERROR(IF(DATEDIF('Base de données'!$A2756,Q$1,"d")&lt;&gt;0,"",'Base de données'!$B2756),""))</f>
        <v/>
      </c>
      <c r="R2756" s="39" t="str">
        <f>IF(R$1&gt;$AE$1,"-",IFERROR(IF(DATEDIF('Base de données'!$A2756,R$1,"d")&lt;&gt;0,"",'Base de données'!$B2756),""))</f>
        <v/>
      </c>
      <c r="S2756" s="39" t="str">
        <f>IF(S$1&gt;$AE$1,"-",IFERROR(IF(DATEDIF('Base de données'!$A2756,S$1,"d")&lt;&gt;0,"",'Base de données'!$B2756),""))</f>
        <v/>
      </c>
      <c r="T2756" s="39" t="str">
        <f>IF(T$1&gt;$AE$1,"-",IFERROR(IF(DATEDIF('Base de données'!$A2756,T$1,"d")&lt;&gt;0,"",'Base de données'!$B2756),""))</f>
        <v>RJR3K</v>
      </c>
      <c r="U2756" s="39" t="str">
        <f>IF(U$1&gt;$AE$1,"-",IFERROR(IF(DATEDIF('Base de données'!$A2756,U$1,"d")&lt;&gt;0,"",'Base de données'!$B2756),""))</f>
        <v/>
      </c>
      <c r="V2756" s="39" t="str">
        <f>IF(V$1&gt;$AE$1,"-",IFERROR(IF(DATEDIF('Base de données'!$A2756,V$1,"d")&lt;&gt;0,"",'Base de données'!$B2756),""))</f>
        <v/>
      </c>
      <c r="W2756" s="34"/>
      <c r="X2756" s="30" t="str">
        <f>'Base de données'!$C2756&amp;" "&amp;'Base de données'!$D2756</f>
        <v>Ledoux Étienne</v>
      </c>
      <c r="Y2756" s="31">
        <f>COUNTIF('Base de données'!$B:$B,'Base de données'!$B2756)</f>
        <v>12</v>
      </c>
      <c r="AA2756" s="87" cm="1">
        <f t="array" aca="1" ref="AA2756" ca="1">INDIRECT("'Base de données'!A" &amp; ROW(Y2756))</f>
        <v>45931</v>
      </c>
      <c r="AB2756" s="51" t="str" cm="1">
        <f t="array" aca="1" ref="AB2756" ca="1">INDIRECT("'Base de données'!B" &amp; ROW(Z2756))</f>
        <v>RJR3K</v>
      </c>
    </row>
    <row r="2757" spans="1:28" x14ac:dyDescent="0.3">
      <c r="A2757" s="41" t="str">
        <f ca="1">IF(IF(AND($B2757&lt;&gt;"-",$B2757=$E2757),"Entrée et sortie","-")="Entrée et sortie",'Base de données'!$B2757,"-")</f>
        <v>-</v>
      </c>
      <c r="B2757" s="41" t="str">
        <f t="shared" ca="1" si="175"/>
        <v>-</v>
      </c>
      <c r="C2757" s="41" t="str">
        <f t="shared" ca="1" si="176"/>
        <v>-</v>
      </c>
      <c r="D2757" s="41" t="str">
        <f>IF($F2757="sortie en cours d'année",'Base de données'!$B2757,"-")</f>
        <v>-</v>
      </c>
      <c r="E2757" s="41" t="str">
        <f>IF($H2757="entrée en cours d'année",'Base de données'!$B2757,"-")</f>
        <v>-</v>
      </c>
      <c r="F2757" s="37" t="str">
        <f t="shared" si="173"/>
        <v/>
      </c>
      <c r="G2757" s="37" t="str">
        <f>IF($J2757="mouvement",_xlfn.XLOOKUP('Base de données'!$B2757,$V:$V,$V:$V,0),"")</f>
        <v/>
      </c>
      <c r="H2757" s="37" t="str">
        <f t="shared" si="174"/>
        <v/>
      </c>
      <c r="I2757" s="37" t="str">
        <f>IF($J2757="mouvement",_xlfn.XLOOKUP('Base de données'!$B2757,$K:$K,$K:$K,0),"")</f>
        <v/>
      </c>
      <c r="J2757" s="38" t="str">
        <f>IF(AND(Y2757&lt;&gt;MAX(Y:Y),COUNTIF(K2757:V2757,'Base de données'!$B2757)&gt;0),"mouvement","")</f>
        <v/>
      </c>
      <c r="K2757" s="39" t="str">
        <f>IF(K$1&gt;$AE$1,"-",IFERROR(IF(DATEDIF('Base de données'!$A2757,K$1,"d")&lt;&gt;0,"",'Base de données'!$B2757),""))</f>
        <v/>
      </c>
      <c r="L2757" s="39" t="str">
        <f>IF(L$1&gt;$AE$1,"-",IFERROR(IF(DATEDIF('Base de données'!$A2757,L$1,"d")&lt;&gt;0,"",'Base de données'!$B2757),""))</f>
        <v/>
      </c>
      <c r="M2757" s="39" t="str">
        <f>IF(M$1&gt;$AE$1,"-",IFERROR(IF(DATEDIF('Base de données'!$A2757,M$1,"d")&lt;&gt;0,"",'Base de données'!$B2757),""))</f>
        <v/>
      </c>
      <c r="N2757" s="39" t="str">
        <f>IF(N$1&gt;$AE$1,"-",IFERROR(IF(DATEDIF('Base de données'!$A2757,N$1,"d")&lt;&gt;0,"",'Base de données'!$B2757),""))</f>
        <v/>
      </c>
      <c r="O2757" s="39" t="str">
        <f>IF(O$1&gt;$AE$1,"-",IFERROR(IF(DATEDIF('Base de données'!$A2757,O$1,"d")&lt;&gt;0,"",'Base de données'!$B2757),""))</f>
        <v/>
      </c>
      <c r="P2757" s="39" t="str">
        <f>IF(P$1&gt;$AE$1,"-",IFERROR(IF(DATEDIF('Base de données'!$A2757,P$1,"d")&lt;&gt;0,"",'Base de données'!$B2757),""))</f>
        <v/>
      </c>
      <c r="Q2757" s="39" t="str">
        <f>IF(Q$1&gt;$AE$1,"-",IFERROR(IF(DATEDIF('Base de données'!$A2757,Q$1,"d")&lt;&gt;0,"",'Base de données'!$B2757),""))</f>
        <v/>
      </c>
      <c r="R2757" s="39" t="str">
        <f>IF(R$1&gt;$AE$1,"-",IFERROR(IF(DATEDIF('Base de données'!$A2757,R$1,"d")&lt;&gt;0,"",'Base de données'!$B2757),""))</f>
        <v/>
      </c>
      <c r="S2757" s="39" t="str">
        <f>IF(S$1&gt;$AE$1,"-",IFERROR(IF(DATEDIF('Base de données'!$A2757,S$1,"d")&lt;&gt;0,"",'Base de données'!$B2757),""))</f>
        <v/>
      </c>
      <c r="T2757" s="39" t="str">
        <f>IF(T$1&gt;$AE$1,"-",IFERROR(IF(DATEDIF('Base de données'!$A2757,T$1,"d")&lt;&gt;0,"",'Base de données'!$B2757),""))</f>
        <v>STIBE</v>
      </c>
      <c r="U2757" s="39" t="str">
        <f>IF(U$1&gt;$AE$1,"-",IFERROR(IF(DATEDIF('Base de données'!$A2757,U$1,"d")&lt;&gt;0,"",'Base de données'!$B2757),""))</f>
        <v/>
      </c>
      <c r="V2757" s="39" t="str">
        <f>IF(V$1&gt;$AE$1,"-",IFERROR(IF(DATEDIF('Base de données'!$A2757,V$1,"d")&lt;&gt;0,"",'Base de données'!$B2757),""))</f>
        <v/>
      </c>
      <c r="W2757" s="34"/>
      <c r="X2757" s="30" t="str">
        <f>'Base de données'!$C2757&amp;" "&amp;'Base de données'!$D2757</f>
        <v>Huet Jacques</v>
      </c>
      <c r="Y2757" s="31">
        <f>COUNTIF('Base de données'!$B:$B,'Base de données'!$B2757)</f>
        <v>12</v>
      </c>
      <c r="AA2757" s="87" cm="1">
        <f t="array" aca="1" ref="AA2757" ca="1">INDIRECT("'Base de données'!A" &amp; ROW(Y2757))</f>
        <v>45931</v>
      </c>
      <c r="AB2757" s="51" t="str" cm="1">
        <f t="array" aca="1" ref="AB2757" ca="1">INDIRECT("'Base de données'!B" &amp; ROW(Z2757))</f>
        <v>STIBE</v>
      </c>
    </row>
    <row r="2758" spans="1:28" x14ac:dyDescent="0.3">
      <c r="A2758" s="41" t="str">
        <f ca="1">IF(IF(AND($B2758&lt;&gt;"-",$B2758=$E2758),"Entrée et sortie","-")="Entrée et sortie",'Base de données'!$B2758,"-")</f>
        <v>-</v>
      </c>
      <c r="B2758" s="41" t="str">
        <f t="shared" ca="1" si="175"/>
        <v>-</v>
      </c>
      <c r="C2758" s="41" t="str">
        <f t="shared" ca="1" si="176"/>
        <v>-</v>
      </c>
      <c r="D2758" s="41" t="str">
        <f>IF($F2758="sortie en cours d'année",'Base de données'!$B2758,"-")</f>
        <v>-</v>
      </c>
      <c r="E2758" s="41" t="str">
        <f>IF($H2758="entrée en cours d'année",'Base de données'!$B2758,"-")</f>
        <v>-</v>
      </c>
      <c r="F2758" s="37" t="str">
        <f t="shared" si="173"/>
        <v/>
      </c>
      <c r="G2758" s="37" t="str">
        <f>IF($J2758="mouvement",_xlfn.XLOOKUP('Base de données'!$B2758,$V:$V,$V:$V,0),"")</f>
        <v/>
      </c>
      <c r="H2758" s="37" t="str">
        <f t="shared" si="174"/>
        <v/>
      </c>
      <c r="I2758" s="37" t="str">
        <f>IF($J2758="mouvement",_xlfn.XLOOKUP('Base de données'!$B2758,$K:$K,$K:$K,0),"")</f>
        <v/>
      </c>
      <c r="J2758" s="38" t="str">
        <f>IF(AND(Y2758&lt;&gt;MAX(Y:Y),COUNTIF(K2758:V2758,'Base de données'!$B2758)&gt;0),"mouvement","")</f>
        <v/>
      </c>
      <c r="K2758" s="39" t="str">
        <f>IF(K$1&gt;$AE$1,"-",IFERROR(IF(DATEDIF('Base de données'!$A2758,K$1,"d")&lt;&gt;0,"",'Base de données'!$B2758),""))</f>
        <v/>
      </c>
      <c r="L2758" s="39" t="str">
        <f>IF(L$1&gt;$AE$1,"-",IFERROR(IF(DATEDIF('Base de données'!$A2758,L$1,"d")&lt;&gt;0,"",'Base de données'!$B2758),""))</f>
        <v/>
      </c>
      <c r="M2758" s="39" t="str">
        <f>IF(M$1&gt;$AE$1,"-",IFERROR(IF(DATEDIF('Base de données'!$A2758,M$1,"d")&lt;&gt;0,"",'Base de données'!$B2758),""))</f>
        <v/>
      </c>
      <c r="N2758" s="39" t="str">
        <f>IF(N$1&gt;$AE$1,"-",IFERROR(IF(DATEDIF('Base de données'!$A2758,N$1,"d")&lt;&gt;0,"",'Base de données'!$B2758),""))</f>
        <v/>
      </c>
      <c r="O2758" s="39" t="str">
        <f>IF(O$1&gt;$AE$1,"-",IFERROR(IF(DATEDIF('Base de données'!$A2758,O$1,"d")&lt;&gt;0,"",'Base de données'!$B2758),""))</f>
        <v/>
      </c>
      <c r="P2758" s="39" t="str">
        <f>IF(P$1&gt;$AE$1,"-",IFERROR(IF(DATEDIF('Base de données'!$A2758,P$1,"d")&lt;&gt;0,"",'Base de données'!$B2758),""))</f>
        <v/>
      </c>
      <c r="Q2758" s="39" t="str">
        <f>IF(Q$1&gt;$AE$1,"-",IFERROR(IF(DATEDIF('Base de données'!$A2758,Q$1,"d")&lt;&gt;0,"",'Base de données'!$B2758),""))</f>
        <v/>
      </c>
      <c r="R2758" s="39" t="str">
        <f>IF(R$1&gt;$AE$1,"-",IFERROR(IF(DATEDIF('Base de données'!$A2758,R$1,"d")&lt;&gt;0,"",'Base de données'!$B2758),""))</f>
        <v/>
      </c>
      <c r="S2758" s="39" t="str">
        <f>IF(S$1&gt;$AE$1,"-",IFERROR(IF(DATEDIF('Base de données'!$A2758,S$1,"d")&lt;&gt;0,"",'Base de données'!$B2758),""))</f>
        <v/>
      </c>
      <c r="T2758" s="39" t="str">
        <f>IF(T$1&gt;$AE$1,"-",IFERROR(IF(DATEDIF('Base de données'!$A2758,T$1,"d")&lt;&gt;0,"",'Base de données'!$B2758),""))</f>
        <v>711RD</v>
      </c>
      <c r="U2758" s="39" t="str">
        <f>IF(U$1&gt;$AE$1,"-",IFERROR(IF(DATEDIF('Base de données'!$A2758,U$1,"d")&lt;&gt;0,"",'Base de données'!$B2758),""))</f>
        <v/>
      </c>
      <c r="V2758" s="39" t="str">
        <f>IF(V$1&gt;$AE$1,"-",IFERROR(IF(DATEDIF('Base de données'!$A2758,V$1,"d")&lt;&gt;0,"",'Base de données'!$B2758),""))</f>
        <v/>
      </c>
      <c r="W2758" s="34"/>
      <c r="X2758" s="30" t="str">
        <f>'Base de données'!$C2758&amp;" "&amp;'Base de données'!$D2758</f>
        <v>Chevallier Lucas</v>
      </c>
      <c r="Y2758" s="31">
        <f>COUNTIF('Base de données'!$B:$B,'Base de données'!$B2758)</f>
        <v>12</v>
      </c>
      <c r="AA2758" s="87" cm="1">
        <f t="array" aca="1" ref="AA2758" ca="1">INDIRECT("'Base de données'!A" &amp; ROW(Y2758))</f>
        <v>45931</v>
      </c>
      <c r="AB2758" s="51" t="str" cm="1">
        <f t="array" aca="1" ref="AB2758" ca="1">INDIRECT("'Base de données'!B" &amp; ROW(Z2758))</f>
        <v>711RD</v>
      </c>
    </row>
    <row r="2759" spans="1:28" x14ac:dyDescent="0.3">
      <c r="A2759" s="41" t="str">
        <f ca="1">IF(IF(AND($B2759&lt;&gt;"-",$B2759=$E2759),"Entrée et sortie","-")="Entrée et sortie",'Base de données'!$B2759,"-")</f>
        <v>-</v>
      </c>
      <c r="B2759" s="41" t="str">
        <f t="shared" ca="1" si="175"/>
        <v>-</v>
      </c>
      <c r="C2759" s="41" t="str">
        <f t="shared" ca="1" si="176"/>
        <v>-</v>
      </c>
      <c r="D2759" s="41" t="str">
        <f>IF($F2759="sortie en cours d'année",'Base de données'!$B2759,"-")</f>
        <v>-</v>
      </c>
      <c r="E2759" s="41" t="str">
        <f>IF($H2759="entrée en cours d'année",'Base de données'!$B2759,"-")</f>
        <v>-</v>
      </c>
      <c r="F2759" s="37" t="str">
        <f t="shared" si="173"/>
        <v/>
      </c>
      <c r="G2759" s="37" t="str">
        <f>IF($J2759="mouvement",_xlfn.XLOOKUP('Base de données'!$B2759,$V:$V,$V:$V,0),"")</f>
        <v/>
      </c>
      <c r="H2759" s="37" t="str">
        <f t="shared" si="174"/>
        <v/>
      </c>
      <c r="I2759" s="37" t="str">
        <f>IF($J2759="mouvement",_xlfn.XLOOKUP('Base de données'!$B2759,$K:$K,$K:$K,0),"")</f>
        <v/>
      </c>
      <c r="J2759" s="38" t="str">
        <f>IF(AND(Y2759&lt;&gt;MAX(Y:Y),COUNTIF(K2759:V2759,'Base de données'!$B2759)&gt;0),"mouvement","")</f>
        <v/>
      </c>
      <c r="K2759" s="39" t="str">
        <f>IF(K$1&gt;$AE$1,"-",IFERROR(IF(DATEDIF('Base de données'!$A2759,K$1,"d")&lt;&gt;0,"",'Base de données'!$B2759),""))</f>
        <v/>
      </c>
      <c r="L2759" s="39" t="str">
        <f>IF(L$1&gt;$AE$1,"-",IFERROR(IF(DATEDIF('Base de données'!$A2759,L$1,"d")&lt;&gt;0,"",'Base de données'!$B2759),""))</f>
        <v/>
      </c>
      <c r="M2759" s="39" t="str">
        <f>IF(M$1&gt;$AE$1,"-",IFERROR(IF(DATEDIF('Base de données'!$A2759,M$1,"d")&lt;&gt;0,"",'Base de données'!$B2759),""))</f>
        <v/>
      </c>
      <c r="N2759" s="39" t="str">
        <f>IF(N$1&gt;$AE$1,"-",IFERROR(IF(DATEDIF('Base de données'!$A2759,N$1,"d")&lt;&gt;0,"",'Base de données'!$B2759),""))</f>
        <v/>
      </c>
      <c r="O2759" s="39" t="str">
        <f>IF(O$1&gt;$AE$1,"-",IFERROR(IF(DATEDIF('Base de données'!$A2759,O$1,"d")&lt;&gt;0,"",'Base de données'!$B2759),""))</f>
        <v/>
      </c>
      <c r="P2759" s="39" t="str">
        <f>IF(P$1&gt;$AE$1,"-",IFERROR(IF(DATEDIF('Base de données'!$A2759,P$1,"d")&lt;&gt;0,"",'Base de données'!$B2759),""))</f>
        <v/>
      </c>
      <c r="Q2759" s="39" t="str">
        <f>IF(Q$1&gt;$AE$1,"-",IFERROR(IF(DATEDIF('Base de données'!$A2759,Q$1,"d")&lt;&gt;0,"",'Base de données'!$B2759),""))</f>
        <v/>
      </c>
      <c r="R2759" s="39" t="str">
        <f>IF(R$1&gt;$AE$1,"-",IFERROR(IF(DATEDIF('Base de données'!$A2759,R$1,"d")&lt;&gt;0,"",'Base de données'!$B2759),""))</f>
        <v/>
      </c>
      <c r="S2759" s="39" t="str">
        <f>IF(S$1&gt;$AE$1,"-",IFERROR(IF(DATEDIF('Base de données'!$A2759,S$1,"d")&lt;&gt;0,"",'Base de données'!$B2759),""))</f>
        <v/>
      </c>
      <c r="T2759" s="39" t="str">
        <f>IF(T$1&gt;$AE$1,"-",IFERROR(IF(DATEDIF('Base de données'!$A2759,T$1,"d")&lt;&gt;0,"",'Base de données'!$B2759),""))</f>
        <v>U29UM</v>
      </c>
      <c r="U2759" s="39" t="str">
        <f>IF(U$1&gt;$AE$1,"-",IFERROR(IF(DATEDIF('Base de données'!$A2759,U$1,"d")&lt;&gt;0,"",'Base de données'!$B2759),""))</f>
        <v/>
      </c>
      <c r="V2759" s="39" t="str">
        <f>IF(V$1&gt;$AE$1,"-",IFERROR(IF(DATEDIF('Base de données'!$A2759,V$1,"d")&lt;&gt;0,"",'Base de données'!$B2759),""))</f>
        <v/>
      </c>
      <c r="W2759" s="34"/>
      <c r="X2759" s="30" t="str">
        <f>'Base de données'!$C2759&amp;" "&amp;'Base de données'!$D2759</f>
        <v>Schmitt Alix</v>
      </c>
      <c r="Y2759" s="31">
        <f>COUNTIF('Base de données'!$B:$B,'Base de données'!$B2759)</f>
        <v>12</v>
      </c>
      <c r="AA2759" s="87" cm="1">
        <f t="array" aca="1" ref="AA2759" ca="1">INDIRECT("'Base de données'!A" &amp; ROW(Y2759))</f>
        <v>45931</v>
      </c>
      <c r="AB2759" s="51" t="str" cm="1">
        <f t="array" aca="1" ref="AB2759" ca="1">INDIRECT("'Base de données'!B" &amp; ROW(Z2759))</f>
        <v>U29UM</v>
      </c>
    </row>
    <row r="2760" spans="1:28" x14ac:dyDescent="0.3">
      <c r="A2760" s="41" t="str">
        <f ca="1">IF(IF(AND($B2760&lt;&gt;"-",$B2760=$E2760),"Entrée et sortie","-")="Entrée et sortie",'Base de données'!$B2760,"-")</f>
        <v>-</v>
      </c>
      <c r="B2760" s="41" t="str">
        <f t="shared" ca="1" si="175"/>
        <v>-</v>
      </c>
      <c r="C2760" s="41" t="str">
        <f t="shared" ca="1" si="176"/>
        <v>-</v>
      </c>
      <c r="D2760" s="41" t="str">
        <f>IF($F2760="sortie en cours d'année",'Base de données'!$B2760,"-")</f>
        <v>-</v>
      </c>
      <c r="E2760" s="41" t="str">
        <f>IF($H2760="entrée en cours d'année",'Base de données'!$B2760,"-")</f>
        <v>-</v>
      </c>
      <c r="F2760" s="37" t="str">
        <f t="shared" si="173"/>
        <v/>
      </c>
      <c r="G2760" s="37" t="str">
        <f>IF($J2760="mouvement",_xlfn.XLOOKUP('Base de données'!$B2760,$V:$V,$V:$V,0),"")</f>
        <v/>
      </c>
      <c r="H2760" s="37" t="str">
        <f t="shared" si="174"/>
        <v/>
      </c>
      <c r="I2760" s="37" t="str">
        <f>IF($J2760="mouvement",_xlfn.XLOOKUP('Base de données'!$B2760,$K:$K,$K:$K,0),"")</f>
        <v/>
      </c>
      <c r="J2760" s="38" t="str">
        <f>IF(AND(Y2760&lt;&gt;MAX(Y:Y),COUNTIF(K2760:V2760,'Base de données'!$B2760)&gt;0),"mouvement","")</f>
        <v/>
      </c>
      <c r="K2760" s="39" t="str">
        <f>IF(K$1&gt;$AE$1,"-",IFERROR(IF(DATEDIF('Base de données'!$A2760,K$1,"d")&lt;&gt;0,"",'Base de données'!$B2760),""))</f>
        <v/>
      </c>
      <c r="L2760" s="39" t="str">
        <f>IF(L$1&gt;$AE$1,"-",IFERROR(IF(DATEDIF('Base de données'!$A2760,L$1,"d")&lt;&gt;0,"",'Base de données'!$B2760),""))</f>
        <v/>
      </c>
      <c r="M2760" s="39" t="str">
        <f>IF(M$1&gt;$AE$1,"-",IFERROR(IF(DATEDIF('Base de données'!$A2760,M$1,"d")&lt;&gt;0,"",'Base de données'!$B2760),""))</f>
        <v/>
      </c>
      <c r="N2760" s="39" t="str">
        <f>IF(N$1&gt;$AE$1,"-",IFERROR(IF(DATEDIF('Base de données'!$A2760,N$1,"d")&lt;&gt;0,"",'Base de données'!$B2760),""))</f>
        <v/>
      </c>
      <c r="O2760" s="39" t="str">
        <f>IF(O$1&gt;$AE$1,"-",IFERROR(IF(DATEDIF('Base de données'!$A2760,O$1,"d")&lt;&gt;0,"",'Base de données'!$B2760),""))</f>
        <v/>
      </c>
      <c r="P2760" s="39" t="str">
        <f>IF(P$1&gt;$AE$1,"-",IFERROR(IF(DATEDIF('Base de données'!$A2760,P$1,"d")&lt;&gt;0,"",'Base de données'!$B2760),""))</f>
        <v/>
      </c>
      <c r="Q2760" s="39" t="str">
        <f>IF(Q$1&gt;$AE$1,"-",IFERROR(IF(DATEDIF('Base de données'!$A2760,Q$1,"d")&lt;&gt;0,"",'Base de données'!$B2760),""))</f>
        <v/>
      </c>
      <c r="R2760" s="39" t="str">
        <f>IF(R$1&gt;$AE$1,"-",IFERROR(IF(DATEDIF('Base de données'!$A2760,R$1,"d")&lt;&gt;0,"",'Base de données'!$B2760),""))</f>
        <v/>
      </c>
      <c r="S2760" s="39" t="str">
        <f>IF(S$1&gt;$AE$1,"-",IFERROR(IF(DATEDIF('Base de données'!$A2760,S$1,"d")&lt;&gt;0,"",'Base de données'!$B2760),""))</f>
        <v/>
      </c>
      <c r="T2760" s="39" t="str">
        <f>IF(T$1&gt;$AE$1,"-",IFERROR(IF(DATEDIF('Base de données'!$A2760,T$1,"d")&lt;&gt;0,"",'Base de données'!$B2760),""))</f>
        <v>QL1M5</v>
      </c>
      <c r="U2760" s="39" t="str">
        <f>IF(U$1&gt;$AE$1,"-",IFERROR(IF(DATEDIF('Base de données'!$A2760,U$1,"d")&lt;&gt;0,"",'Base de données'!$B2760),""))</f>
        <v/>
      </c>
      <c r="V2760" s="39" t="str">
        <f>IF(V$1&gt;$AE$1,"-",IFERROR(IF(DATEDIF('Base de données'!$A2760,V$1,"d")&lt;&gt;0,"",'Base de données'!$B2760),""))</f>
        <v/>
      </c>
      <c r="W2760" s="34"/>
      <c r="X2760" s="30" t="str">
        <f>'Base de données'!$C2760&amp;" "&amp;'Base de données'!$D2760</f>
        <v>Leconte Stéphanie</v>
      </c>
      <c r="Y2760" s="31">
        <f>COUNTIF('Base de données'!$B:$B,'Base de données'!$B2760)</f>
        <v>12</v>
      </c>
      <c r="AA2760" s="87" cm="1">
        <f t="array" aca="1" ref="AA2760" ca="1">INDIRECT("'Base de données'!A" &amp; ROW(Y2760))</f>
        <v>45931</v>
      </c>
      <c r="AB2760" s="51" t="str" cm="1">
        <f t="array" aca="1" ref="AB2760" ca="1">INDIRECT("'Base de données'!B" &amp; ROW(Z2760))</f>
        <v>QL1M5</v>
      </c>
    </row>
    <row r="2761" spans="1:28" x14ac:dyDescent="0.3">
      <c r="A2761" s="41" t="str">
        <f ca="1">IF(IF(AND($B2761&lt;&gt;"-",$B2761=$E2761),"Entrée et sortie","-")="Entrée et sortie",'Base de données'!$B2761,"-")</f>
        <v>-</v>
      </c>
      <c r="B2761" s="41" t="str">
        <f t="shared" ca="1" si="175"/>
        <v>-</v>
      </c>
      <c r="C2761" s="41" t="str">
        <f t="shared" ca="1" si="176"/>
        <v>-</v>
      </c>
      <c r="D2761" s="41" t="str">
        <f>IF($F2761="sortie en cours d'année",'Base de données'!$B2761,"-")</f>
        <v>-</v>
      </c>
      <c r="E2761" s="41" t="str">
        <f>IF($H2761="entrée en cours d'année",'Base de données'!$B2761,"-")</f>
        <v>-</v>
      </c>
      <c r="F2761" s="37" t="str">
        <f t="shared" si="173"/>
        <v/>
      </c>
      <c r="G2761" s="37" t="str">
        <f>IF($J2761="mouvement",_xlfn.XLOOKUP('Base de données'!$B2761,$V:$V,$V:$V,0),"")</f>
        <v/>
      </c>
      <c r="H2761" s="37" t="str">
        <f t="shared" si="174"/>
        <v/>
      </c>
      <c r="I2761" s="37" t="str">
        <f>IF($J2761="mouvement",_xlfn.XLOOKUP('Base de données'!$B2761,$K:$K,$K:$K,0),"")</f>
        <v/>
      </c>
      <c r="J2761" s="38" t="str">
        <f>IF(AND(Y2761&lt;&gt;MAX(Y:Y),COUNTIF(K2761:V2761,'Base de données'!$B2761)&gt;0),"mouvement","")</f>
        <v/>
      </c>
      <c r="K2761" s="39" t="str">
        <f>IF(K$1&gt;$AE$1,"-",IFERROR(IF(DATEDIF('Base de données'!$A2761,K$1,"d")&lt;&gt;0,"",'Base de données'!$B2761),""))</f>
        <v/>
      </c>
      <c r="L2761" s="39" t="str">
        <f>IF(L$1&gt;$AE$1,"-",IFERROR(IF(DATEDIF('Base de données'!$A2761,L$1,"d")&lt;&gt;0,"",'Base de données'!$B2761),""))</f>
        <v/>
      </c>
      <c r="M2761" s="39" t="str">
        <f>IF(M$1&gt;$AE$1,"-",IFERROR(IF(DATEDIF('Base de données'!$A2761,M$1,"d")&lt;&gt;0,"",'Base de données'!$B2761),""))</f>
        <v/>
      </c>
      <c r="N2761" s="39" t="str">
        <f>IF(N$1&gt;$AE$1,"-",IFERROR(IF(DATEDIF('Base de données'!$A2761,N$1,"d")&lt;&gt;0,"",'Base de données'!$B2761),""))</f>
        <v/>
      </c>
      <c r="O2761" s="39" t="str">
        <f>IF(O$1&gt;$AE$1,"-",IFERROR(IF(DATEDIF('Base de données'!$A2761,O$1,"d")&lt;&gt;0,"",'Base de données'!$B2761),""))</f>
        <v/>
      </c>
      <c r="P2761" s="39" t="str">
        <f>IF(P$1&gt;$AE$1,"-",IFERROR(IF(DATEDIF('Base de données'!$A2761,P$1,"d")&lt;&gt;0,"",'Base de données'!$B2761),""))</f>
        <v/>
      </c>
      <c r="Q2761" s="39" t="str">
        <f>IF(Q$1&gt;$AE$1,"-",IFERROR(IF(DATEDIF('Base de données'!$A2761,Q$1,"d")&lt;&gt;0,"",'Base de données'!$B2761),""))</f>
        <v/>
      </c>
      <c r="R2761" s="39" t="str">
        <f>IF(R$1&gt;$AE$1,"-",IFERROR(IF(DATEDIF('Base de données'!$A2761,R$1,"d")&lt;&gt;0,"",'Base de données'!$B2761),""))</f>
        <v/>
      </c>
      <c r="S2761" s="39" t="str">
        <f>IF(S$1&gt;$AE$1,"-",IFERROR(IF(DATEDIF('Base de données'!$A2761,S$1,"d")&lt;&gt;0,"",'Base de données'!$B2761),""))</f>
        <v/>
      </c>
      <c r="T2761" s="39" t="str">
        <f>IF(T$1&gt;$AE$1,"-",IFERROR(IF(DATEDIF('Base de données'!$A2761,T$1,"d")&lt;&gt;0,"",'Base de données'!$B2761),""))</f>
        <v>SDNJA</v>
      </c>
      <c r="U2761" s="39" t="str">
        <f>IF(U$1&gt;$AE$1,"-",IFERROR(IF(DATEDIF('Base de données'!$A2761,U$1,"d")&lt;&gt;0,"",'Base de données'!$B2761),""))</f>
        <v/>
      </c>
      <c r="V2761" s="39" t="str">
        <f>IF(V$1&gt;$AE$1,"-",IFERROR(IF(DATEDIF('Base de données'!$A2761,V$1,"d")&lt;&gt;0,"",'Base de données'!$B2761),""))</f>
        <v/>
      </c>
      <c r="W2761" s="34"/>
      <c r="X2761" s="30" t="str">
        <f>'Base de données'!$C2761&amp;" "&amp;'Base de données'!$D2761</f>
        <v>Thierry Marianne</v>
      </c>
      <c r="Y2761" s="31">
        <f>COUNTIF('Base de données'!$B:$B,'Base de données'!$B2761)</f>
        <v>12</v>
      </c>
      <c r="AA2761" s="87" cm="1">
        <f t="array" aca="1" ref="AA2761" ca="1">INDIRECT("'Base de données'!A" &amp; ROW(Y2761))</f>
        <v>45931</v>
      </c>
      <c r="AB2761" s="51" t="str" cm="1">
        <f t="array" aca="1" ref="AB2761" ca="1">INDIRECT("'Base de données'!B" &amp; ROW(Z2761))</f>
        <v>SDNJA</v>
      </c>
    </row>
    <row r="2762" spans="1:28" x14ac:dyDescent="0.3">
      <c r="A2762" s="41" t="str">
        <f ca="1">IF(IF(AND($B2762&lt;&gt;"-",$B2762=$E2762),"Entrée et sortie","-")="Entrée et sortie",'Base de données'!$B2762,"-")</f>
        <v>-</v>
      </c>
      <c r="B2762" s="41" t="str">
        <f t="shared" ca="1" si="175"/>
        <v>-</v>
      </c>
      <c r="C2762" s="41" t="str">
        <f t="shared" ca="1" si="176"/>
        <v>-</v>
      </c>
      <c r="D2762" s="41" t="str">
        <f>IF($F2762="sortie en cours d'année",'Base de données'!$B2762,"-")</f>
        <v>-</v>
      </c>
      <c r="E2762" s="41" t="str">
        <f>IF($H2762="entrée en cours d'année",'Base de données'!$B2762,"-")</f>
        <v>-</v>
      </c>
      <c r="F2762" s="37" t="str">
        <f t="shared" si="173"/>
        <v/>
      </c>
      <c r="G2762" s="37" t="str">
        <f>IF($J2762="mouvement",_xlfn.XLOOKUP('Base de données'!$B2762,$V:$V,$V:$V,0),"")</f>
        <v/>
      </c>
      <c r="H2762" s="37" t="str">
        <f t="shared" si="174"/>
        <v/>
      </c>
      <c r="I2762" s="37" t="str">
        <f>IF($J2762="mouvement",_xlfn.XLOOKUP('Base de données'!$B2762,$K:$K,$K:$K,0),"")</f>
        <v/>
      </c>
      <c r="J2762" s="38" t="str">
        <f>IF(AND(Y2762&lt;&gt;MAX(Y:Y),COUNTIF(K2762:V2762,'Base de données'!$B2762)&gt;0),"mouvement","")</f>
        <v/>
      </c>
      <c r="K2762" s="39" t="str">
        <f>IF(K$1&gt;$AE$1,"-",IFERROR(IF(DATEDIF('Base de données'!$A2762,K$1,"d")&lt;&gt;0,"",'Base de données'!$B2762),""))</f>
        <v/>
      </c>
      <c r="L2762" s="39" t="str">
        <f>IF(L$1&gt;$AE$1,"-",IFERROR(IF(DATEDIF('Base de données'!$A2762,L$1,"d")&lt;&gt;0,"",'Base de données'!$B2762),""))</f>
        <v/>
      </c>
      <c r="M2762" s="39" t="str">
        <f>IF(M$1&gt;$AE$1,"-",IFERROR(IF(DATEDIF('Base de données'!$A2762,M$1,"d")&lt;&gt;0,"",'Base de données'!$B2762),""))</f>
        <v/>
      </c>
      <c r="N2762" s="39" t="str">
        <f>IF(N$1&gt;$AE$1,"-",IFERROR(IF(DATEDIF('Base de données'!$A2762,N$1,"d")&lt;&gt;0,"",'Base de données'!$B2762),""))</f>
        <v/>
      </c>
      <c r="O2762" s="39" t="str">
        <f>IF(O$1&gt;$AE$1,"-",IFERROR(IF(DATEDIF('Base de données'!$A2762,O$1,"d")&lt;&gt;0,"",'Base de données'!$B2762),""))</f>
        <v/>
      </c>
      <c r="P2762" s="39" t="str">
        <f>IF(P$1&gt;$AE$1,"-",IFERROR(IF(DATEDIF('Base de données'!$A2762,P$1,"d")&lt;&gt;0,"",'Base de données'!$B2762),""))</f>
        <v/>
      </c>
      <c r="Q2762" s="39" t="str">
        <f>IF(Q$1&gt;$AE$1,"-",IFERROR(IF(DATEDIF('Base de données'!$A2762,Q$1,"d")&lt;&gt;0,"",'Base de données'!$B2762),""))</f>
        <v/>
      </c>
      <c r="R2762" s="39" t="str">
        <f>IF(R$1&gt;$AE$1,"-",IFERROR(IF(DATEDIF('Base de données'!$A2762,R$1,"d")&lt;&gt;0,"",'Base de données'!$B2762),""))</f>
        <v/>
      </c>
      <c r="S2762" s="39" t="str">
        <f>IF(S$1&gt;$AE$1,"-",IFERROR(IF(DATEDIF('Base de données'!$A2762,S$1,"d")&lt;&gt;0,"",'Base de données'!$B2762),""))</f>
        <v/>
      </c>
      <c r="T2762" s="39" t="str">
        <f>IF(T$1&gt;$AE$1,"-",IFERROR(IF(DATEDIF('Base de données'!$A2762,T$1,"d")&lt;&gt;0,"",'Base de données'!$B2762),""))</f>
        <v>HJK4E</v>
      </c>
      <c r="U2762" s="39" t="str">
        <f>IF(U$1&gt;$AE$1,"-",IFERROR(IF(DATEDIF('Base de données'!$A2762,U$1,"d")&lt;&gt;0,"",'Base de données'!$B2762),""))</f>
        <v/>
      </c>
      <c r="V2762" s="39" t="str">
        <f>IF(V$1&gt;$AE$1,"-",IFERROR(IF(DATEDIF('Base de données'!$A2762,V$1,"d")&lt;&gt;0,"",'Base de données'!$B2762),""))</f>
        <v/>
      </c>
      <c r="W2762" s="34"/>
      <c r="X2762" s="30" t="str">
        <f>'Base de données'!$C2762&amp;" "&amp;'Base de données'!$D2762</f>
        <v>Thierry Jean</v>
      </c>
      <c r="Y2762" s="31">
        <f>COUNTIF('Base de données'!$B:$B,'Base de données'!$B2762)</f>
        <v>12</v>
      </c>
      <c r="AA2762" s="87" cm="1">
        <f t="array" aca="1" ref="AA2762" ca="1">INDIRECT("'Base de données'!A" &amp; ROW(Y2762))</f>
        <v>45931</v>
      </c>
      <c r="AB2762" s="51" t="str" cm="1">
        <f t="array" aca="1" ref="AB2762" ca="1">INDIRECT("'Base de données'!B" &amp; ROW(Z2762))</f>
        <v>HJK4E</v>
      </c>
    </row>
    <row r="2763" spans="1:28" x14ac:dyDescent="0.3">
      <c r="A2763" s="41" t="str">
        <f ca="1">IF(IF(AND($B2763&lt;&gt;"-",$B2763=$E2763),"Entrée et sortie","-")="Entrée et sortie",'Base de données'!$B2763,"-")</f>
        <v>-</v>
      </c>
      <c r="B2763" s="41" t="str">
        <f t="shared" ca="1" si="175"/>
        <v>-</v>
      </c>
      <c r="C2763" s="41" t="str">
        <f t="shared" ca="1" si="176"/>
        <v>-</v>
      </c>
      <c r="D2763" s="41" t="str">
        <f>IF($F2763="sortie en cours d'année",'Base de données'!$B2763,"-")</f>
        <v>-</v>
      </c>
      <c r="E2763" s="41" t="str">
        <f>IF($H2763="entrée en cours d'année",'Base de données'!$B2763,"-")</f>
        <v>-</v>
      </c>
      <c r="F2763" s="37" t="str">
        <f t="shared" si="173"/>
        <v/>
      </c>
      <c r="G2763" s="37" t="str">
        <f>IF($J2763="mouvement",_xlfn.XLOOKUP('Base de données'!$B2763,$V:$V,$V:$V,0),"")</f>
        <v/>
      </c>
      <c r="H2763" s="37" t="str">
        <f t="shared" si="174"/>
        <v/>
      </c>
      <c r="I2763" s="37" t="str">
        <f>IF($J2763="mouvement",_xlfn.XLOOKUP('Base de données'!$B2763,$K:$K,$K:$K,0),"")</f>
        <v/>
      </c>
      <c r="J2763" s="38" t="str">
        <f>IF(AND(Y2763&lt;&gt;MAX(Y:Y),COUNTIF(K2763:V2763,'Base de données'!$B2763)&gt;0),"mouvement","")</f>
        <v/>
      </c>
      <c r="K2763" s="39" t="str">
        <f>IF(K$1&gt;$AE$1,"-",IFERROR(IF(DATEDIF('Base de données'!$A2763,K$1,"d")&lt;&gt;0,"",'Base de données'!$B2763),""))</f>
        <v/>
      </c>
      <c r="L2763" s="39" t="str">
        <f>IF(L$1&gt;$AE$1,"-",IFERROR(IF(DATEDIF('Base de données'!$A2763,L$1,"d")&lt;&gt;0,"",'Base de données'!$B2763),""))</f>
        <v/>
      </c>
      <c r="M2763" s="39" t="str">
        <f>IF(M$1&gt;$AE$1,"-",IFERROR(IF(DATEDIF('Base de données'!$A2763,M$1,"d")&lt;&gt;0,"",'Base de données'!$B2763),""))</f>
        <v/>
      </c>
      <c r="N2763" s="39" t="str">
        <f>IF(N$1&gt;$AE$1,"-",IFERROR(IF(DATEDIF('Base de données'!$A2763,N$1,"d")&lt;&gt;0,"",'Base de données'!$B2763),""))</f>
        <v/>
      </c>
      <c r="O2763" s="39" t="str">
        <f>IF(O$1&gt;$AE$1,"-",IFERROR(IF(DATEDIF('Base de données'!$A2763,O$1,"d")&lt;&gt;0,"",'Base de données'!$B2763),""))</f>
        <v/>
      </c>
      <c r="P2763" s="39" t="str">
        <f>IF(P$1&gt;$AE$1,"-",IFERROR(IF(DATEDIF('Base de données'!$A2763,P$1,"d")&lt;&gt;0,"",'Base de données'!$B2763),""))</f>
        <v/>
      </c>
      <c r="Q2763" s="39" t="str">
        <f>IF(Q$1&gt;$AE$1,"-",IFERROR(IF(DATEDIF('Base de données'!$A2763,Q$1,"d")&lt;&gt;0,"",'Base de données'!$B2763),""))</f>
        <v/>
      </c>
      <c r="R2763" s="39" t="str">
        <f>IF(R$1&gt;$AE$1,"-",IFERROR(IF(DATEDIF('Base de données'!$A2763,R$1,"d")&lt;&gt;0,"",'Base de données'!$B2763),""))</f>
        <v/>
      </c>
      <c r="S2763" s="39" t="str">
        <f>IF(S$1&gt;$AE$1,"-",IFERROR(IF(DATEDIF('Base de données'!$A2763,S$1,"d")&lt;&gt;0,"",'Base de données'!$B2763),""))</f>
        <v/>
      </c>
      <c r="T2763" s="39" t="str">
        <f>IF(T$1&gt;$AE$1,"-",IFERROR(IF(DATEDIF('Base de données'!$A2763,T$1,"d")&lt;&gt;0,"",'Base de données'!$B2763),""))</f>
        <v>FZTZM</v>
      </c>
      <c r="U2763" s="39" t="str">
        <f>IF(U$1&gt;$AE$1,"-",IFERROR(IF(DATEDIF('Base de données'!$A2763,U$1,"d")&lt;&gt;0,"",'Base de données'!$B2763),""))</f>
        <v/>
      </c>
      <c r="V2763" s="39" t="str">
        <f>IF(V$1&gt;$AE$1,"-",IFERROR(IF(DATEDIF('Base de données'!$A2763,V$1,"d")&lt;&gt;0,"",'Base de données'!$B2763),""))</f>
        <v/>
      </c>
      <c r="W2763" s="34"/>
      <c r="X2763" s="30" t="str">
        <f>'Base de données'!$C2763&amp;" "&amp;'Base de données'!$D2763</f>
        <v>Le Goff Sébastien</v>
      </c>
      <c r="Y2763" s="31">
        <f>COUNTIF('Base de données'!$B:$B,'Base de données'!$B2763)</f>
        <v>12</v>
      </c>
      <c r="AA2763" s="87" cm="1">
        <f t="array" aca="1" ref="AA2763" ca="1">INDIRECT("'Base de données'!A" &amp; ROW(Y2763))</f>
        <v>45931</v>
      </c>
      <c r="AB2763" s="51" t="str" cm="1">
        <f t="array" aca="1" ref="AB2763" ca="1">INDIRECT("'Base de données'!B" &amp; ROW(Z2763))</f>
        <v>FZTZM</v>
      </c>
    </row>
    <row r="2764" spans="1:28" x14ac:dyDescent="0.3">
      <c r="A2764" s="41" t="str">
        <f ca="1">IF(IF(AND($B2764&lt;&gt;"-",$B2764=$E2764),"Entrée et sortie","-")="Entrée et sortie",'Base de données'!$B2764,"-")</f>
        <v>-</v>
      </c>
      <c r="B2764" s="41" t="str">
        <f t="shared" ca="1" si="175"/>
        <v>WXLIG</v>
      </c>
      <c r="C2764" s="41" t="str">
        <f t="shared" ca="1" si="176"/>
        <v>WXLIG</v>
      </c>
      <c r="D2764" s="41" t="str">
        <f>IF($F2764="sortie en cours d'année",'Base de données'!$B2764,"-")</f>
        <v>WXLIG</v>
      </c>
      <c r="E2764" s="41" t="str">
        <f>IF($H2764="entrée en cours d'année",'Base de données'!$B2764,"-")</f>
        <v>-</v>
      </c>
      <c r="F2764" s="37" t="str">
        <f t="shared" si="173"/>
        <v>sortie en cours d'année</v>
      </c>
      <c r="G2764" s="37">
        <f>IF($J2764="mouvement",_xlfn.XLOOKUP('Base de données'!$B2764,$V:$V,$V:$V,0),"")</f>
        <v>0</v>
      </c>
      <c r="H2764" s="37" t="str">
        <f t="shared" si="174"/>
        <v/>
      </c>
      <c r="I2764" s="37" t="str">
        <f>IF($J2764="mouvement",_xlfn.XLOOKUP('Base de données'!$B2764,$K:$K,$K:$K,0),"")</f>
        <v>WXLIG</v>
      </c>
      <c r="J2764" s="38" t="str">
        <f>IF(AND(Y2764&lt;&gt;MAX(Y:Y),COUNTIF(K2764:V2764,'Base de données'!$B2764)&gt;0),"mouvement","")</f>
        <v>mouvement</v>
      </c>
      <c r="K2764" s="39" t="str">
        <f>IF(K$1&gt;$AE$1,"-",IFERROR(IF(DATEDIF('Base de données'!$A2764,K$1,"d")&lt;&gt;0,"",'Base de données'!$B2764),""))</f>
        <v/>
      </c>
      <c r="L2764" s="39" t="str">
        <f>IF(L$1&gt;$AE$1,"-",IFERROR(IF(DATEDIF('Base de données'!$A2764,L$1,"d")&lt;&gt;0,"",'Base de données'!$B2764),""))</f>
        <v/>
      </c>
      <c r="M2764" s="39" t="str">
        <f>IF(M$1&gt;$AE$1,"-",IFERROR(IF(DATEDIF('Base de données'!$A2764,M$1,"d")&lt;&gt;0,"",'Base de données'!$B2764),""))</f>
        <v/>
      </c>
      <c r="N2764" s="39" t="str">
        <f>IF(N$1&gt;$AE$1,"-",IFERROR(IF(DATEDIF('Base de données'!$A2764,N$1,"d")&lt;&gt;0,"",'Base de données'!$B2764),""))</f>
        <v/>
      </c>
      <c r="O2764" s="39" t="str">
        <f>IF(O$1&gt;$AE$1,"-",IFERROR(IF(DATEDIF('Base de données'!$A2764,O$1,"d")&lt;&gt;0,"",'Base de données'!$B2764),""))</f>
        <v/>
      </c>
      <c r="P2764" s="39" t="str">
        <f>IF(P$1&gt;$AE$1,"-",IFERROR(IF(DATEDIF('Base de données'!$A2764,P$1,"d")&lt;&gt;0,"",'Base de données'!$B2764),""))</f>
        <v/>
      </c>
      <c r="Q2764" s="39" t="str">
        <f>IF(Q$1&gt;$AE$1,"-",IFERROR(IF(DATEDIF('Base de données'!$A2764,Q$1,"d")&lt;&gt;0,"",'Base de données'!$B2764),""))</f>
        <v/>
      </c>
      <c r="R2764" s="39" t="str">
        <f>IF(R$1&gt;$AE$1,"-",IFERROR(IF(DATEDIF('Base de données'!$A2764,R$1,"d")&lt;&gt;0,"",'Base de données'!$B2764),""))</f>
        <v/>
      </c>
      <c r="S2764" s="39" t="str">
        <f>IF(S$1&gt;$AE$1,"-",IFERROR(IF(DATEDIF('Base de données'!$A2764,S$1,"d")&lt;&gt;0,"",'Base de données'!$B2764),""))</f>
        <v/>
      </c>
      <c r="T2764" s="39" t="str">
        <f>IF(T$1&gt;$AE$1,"-",IFERROR(IF(DATEDIF('Base de données'!$A2764,T$1,"d")&lt;&gt;0,"",'Base de données'!$B2764),""))</f>
        <v>WXLIG</v>
      </c>
      <c r="U2764" s="39" t="str">
        <f>IF(U$1&gt;$AE$1,"-",IFERROR(IF(DATEDIF('Base de données'!$A2764,U$1,"d")&lt;&gt;0,"",'Base de données'!$B2764),""))</f>
        <v/>
      </c>
      <c r="V2764" s="39" t="str">
        <f>IF(V$1&gt;$AE$1,"-",IFERROR(IF(DATEDIF('Base de données'!$A2764,V$1,"d")&lt;&gt;0,"",'Base de données'!$B2764),""))</f>
        <v/>
      </c>
      <c r="W2764" s="34"/>
      <c r="X2764" s="30" t="str">
        <f>'Base de données'!$C2764&amp;" "&amp;'Base de données'!$D2764</f>
        <v>Pichon Étienne</v>
      </c>
      <c r="Y2764" s="31">
        <f>COUNTIF('Base de données'!$B:$B,'Base de données'!$B2764)</f>
        <v>10</v>
      </c>
      <c r="AA2764" s="87" cm="1">
        <f t="array" aca="1" ref="AA2764" ca="1">INDIRECT("'Base de données'!A" &amp; ROW(Y2764))</f>
        <v>45931</v>
      </c>
      <c r="AB2764" s="51" t="str" cm="1">
        <f t="array" aca="1" ref="AB2764" ca="1">INDIRECT("'Base de données'!B" &amp; ROW(Z2764))</f>
        <v>WXLIG</v>
      </c>
    </row>
    <row r="2765" spans="1:28" x14ac:dyDescent="0.3">
      <c r="A2765" s="41" t="str">
        <f ca="1">IF(IF(AND($B2765&lt;&gt;"-",$B2765=$E2765),"Entrée et sortie","-")="Entrée et sortie",'Base de données'!$B2765,"-")</f>
        <v>-</v>
      </c>
      <c r="B2765" s="41" t="str">
        <f t="shared" ca="1" si="175"/>
        <v>-</v>
      </c>
      <c r="C2765" s="41" t="str">
        <f t="shared" ca="1" si="176"/>
        <v>-</v>
      </c>
      <c r="D2765" s="41" t="str">
        <f>IF($F2765="sortie en cours d'année",'Base de données'!$B2765,"-")</f>
        <v>-</v>
      </c>
      <c r="E2765" s="41" t="str">
        <f>IF($H2765="entrée en cours d'année",'Base de données'!$B2765,"-")</f>
        <v>-</v>
      </c>
      <c r="F2765" s="37" t="str">
        <f t="shared" si="173"/>
        <v/>
      </c>
      <c r="G2765" s="37" t="str">
        <f>IF($J2765="mouvement",_xlfn.XLOOKUP('Base de données'!$B2765,$V:$V,$V:$V,0),"")</f>
        <v/>
      </c>
      <c r="H2765" s="37" t="str">
        <f t="shared" si="174"/>
        <v/>
      </c>
      <c r="I2765" s="37" t="str">
        <f>IF($J2765="mouvement",_xlfn.XLOOKUP('Base de données'!$B2765,$K:$K,$K:$K,0),"")</f>
        <v/>
      </c>
      <c r="J2765" s="38" t="str">
        <f>IF(AND(Y2765&lt;&gt;MAX(Y:Y),COUNTIF(K2765:V2765,'Base de données'!$B2765)&gt;0),"mouvement","")</f>
        <v/>
      </c>
      <c r="K2765" s="39" t="str">
        <f>IF(K$1&gt;$AE$1,"-",IFERROR(IF(DATEDIF('Base de données'!$A2765,K$1,"d")&lt;&gt;0,"",'Base de données'!$B2765),""))</f>
        <v/>
      </c>
      <c r="L2765" s="39" t="str">
        <f>IF(L$1&gt;$AE$1,"-",IFERROR(IF(DATEDIF('Base de données'!$A2765,L$1,"d")&lt;&gt;0,"",'Base de données'!$B2765),""))</f>
        <v/>
      </c>
      <c r="M2765" s="39" t="str">
        <f>IF(M$1&gt;$AE$1,"-",IFERROR(IF(DATEDIF('Base de données'!$A2765,M$1,"d")&lt;&gt;0,"",'Base de données'!$B2765),""))</f>
        <v/>
      </c>
      <c r="N2765" s="39" t="str">
        <f>IF(N$1&gt;$AE$1,"-",IFERROR(IF(DATEDIF('Base de données'!$A2765,N$1,"d")&lt;&gt;0,"",'Base de données'!$B2765),""))</f>
        <v/>
      </c>
      <c r="O2765" s="39" t="str">
        <f>IF(O$1&gt;$AE$1,"-",IFERROR(IF(DATEDIF('Base de données'!$A2765,O$1,"d")&lt;&gt;0,"",'Base de données'!$B2765),""))</f>
        <v/>
      </c>
      <c r="P2765" s="39" t="str">
        <f>IF(P$1&gt;$AE$1,"-",IFERROR(IF(DATEDIF('Base de données'!$A2765,P$1,"d")&lt;&gt;0,"",'Base de données'!$B2765),""))</f>
        <v/>
      </c>
      <c r="Q2765" s="39" t="str">
        <f>IF(Q$1&gt;$AE$1,"-",IFERROR(IF(DATEDIF('Base de données'!$A2765,Q$1,"d")&lt;&gt;0,"",'Base de données'!$B2765),""))</f>
        <v/>
      </c>
      <c r="R2765" s="39" t="str">
        <f>IF(R$1&gt;$AE$1,"-",IFERROR(IF(DATEDIF('Base de données'!$A2765,R$1,"d")&lt;&gt;0,"",'Base de données'!$B2765),""))</f>
        <v/>
      </c>
      <c r="S2765" s="39" t="str">
        <f>IF(S$1&gt;$AE$1,"-",IFERROR(IF(DATEDIF('Base de données'!$A2765,S$1,"d")&lt;&gt;0,"",'Base de données'!$B2765),""))</f>
        <v/>
      </c>
      <c r="T2765" s="39" t="str">
        <f>IF(T$1&gt;$AE$1,"-",IFERROR(IF(DATEDIF('Base de données'!$A2765,T$1,"d")&lt;&gt;0,"",'Base de données'!$B2765),""))</f>
        <v>DQ4RC</v>
      </c>
      <c r="U2765" s="39" t="str">
        <f>IF(U$1&gt;$AE$1,"-",IFERROR(IF(DATEDIF('Base de données'!$A2765,U$1,"d")&lt;&gt;0,"",'Base de données'!$B2765),""))</f>
        <v/>
      </c>
      <c r="V2765" s="39" t="str">
        <f>IF(V$1&gt;$AE$1,"-",IFERROR(IF(DATEDIF('Base de données'!$A2765,V$1,"d")&lt;&gt;0,"",'Base de données'!$B2765),""))</f>
        <v/>
      </c>
      <c r="W2765" s="34"/>
      <c r="X2765" s="30" t="str">
        <f>'Base de données'!$C2765&amp;" "&amp;'Base de données'!$D2765</f>
        <v>Paris Adrien</v>
      </c>
      <c r="Y2765" s="31">
        <f>COUNTIF('Base de données'!$B:$B,'Base de données'!$B2765)</f>
        <v>12</v>
      </c>
      <c r="AA2765" s="87" cm="1">
        <f t="array" aca="1" ref="AA2765" ca="1">INDIRECT("'Base de données'!A" &amp; ROW(Y2765))</f>
        <v>45931</v>
      </c>
      <c r="AB2765" s="51" t="str" cm="1">
        <f t="array" aca="1" ref="AB2765" ca="1">INDIRECT("'Base de données'!B" &amp; ROW(Z2765))</f>
        <v>DQ4RC</v>
      </c>
    </row>
    <row r="2766" spans="1:28" x14ac:dyDescent="0.3">
      <c r="A2766" s="41" t="str">
        <f ca="1">IF(IF(AND($B2766&lt;&gt;"-",$B2766=$E2766),"Entrée et sortie","-")="Entrée et sortie",'Base de données'!$B2766,"-")</f>
        <v>-</v>
      </c>
      <c r="B2766" s="41" t="str">
        <f t="shared" ca="1" si="175"/>
        <v>-</v>
      </c>
      <c r="C2766" s="41" t="str">
        <f t="shared" ca="1" si="176"/>
        <v>-</v>
      </c>
      <c r="D2766" s="41" t="str">
        <f>IF($F2766="sortie en cours d'année",'Base de données'!$B2766,"-")</f>
        <v>-</v>
      </c>
      <c r="E2766" s="41" t="str">
        <f>IF($H2766="entrée en cours d'année",'Base de données'!$B2766,"-")</f>
        <v>-</v>
      </c>
      <c r="F2766" s="37" t="str">
        <f t="shared" si="173"/>
        <v/>
      </c>
      <c r="G2766" s="37" t="str">
        <f>IF($J2766="mouvement",_xlfn.XLOOKUP('Base de données'!$B2766,$V:$V,$V:$V,0),"")</f>
        <v/>
      </c>
      <c r="H2766" s="37" t="str">
        <f t="shared" si="174"/>
        <v/>
      </c>
      <c r="I2766" s="37" t="str">
        <f>IF($J2766="mouvement",_xlfn.XLOOKUP('Base de données'!$B2766,$K:$K,$K:$K,0),"")</f>
        <v/>
      </c>
      <c r="J2766" s="38" t="str">
        <f>IF(AND(Y2766&lt;&gt;MAX(Y:Y),COUNTIF(K2766:V2766,'Base de données'!$B2766)&gt;0),"mouvement","")</f>
        <v/>
      </c>
      <c r="K2766" s="39" t="str">
        <f>IF(K$1&gt;$AE$1,"-",IFERROR(IF(DATEDIF('Base de données'!$A2766,K$1,"d")&lt;&gt;0,"",'Base de données'!$B2766),""))</f>
        <v/>
      </c>
      <c r="L2766" s="39" t="str">
        <f>IF(L$1&gt;$AE$1,"-",IFERROR(IF(DATEDIF('Base de données'!$A2766,L$1,"d")&lt;&gt;0,"",'Base de données'!$B2766),""))</f>
        <v/>
      </c>
      <c r="M2766" s="39" t="str">
        <f>IF(M$1&gt;$AE$1,"-",IFERROR(IF(DATEDIF('Base de données'!$A2766,M$1,"d")&lt;&gt;0,"",'Base de données'!$B2766),""))</f>
        <v/>
      </c>
      <c r="N2766" s="39" t="str">
        <f>IF(N$1&gt;$AE$1,"-",IFERROR(IF(DATEDIF('Base de données'!$A2766,N$1,"d")&lt;&gt;0,"",'Base de données'!$B2766),""))</f>
        <v/>
      </c>
      <c r="O2766" s="39" t="str">
        <f>IF(O$1&gt;$AE$1,"-",IFERROR(IF(DATEDIF('Base de données'!$A2766,O$1,"d")&lt;&gt;0,"",'Base de données'!$B2766),""))</f>
        <v/>
      </c>
      <c r="P2766" s="39" t="str">
        <f>IF(P$1&gt;$AE$1,"-",IFERROR(IF(DATEDIF('Base de données'!$A2766,P$1,"d")&lt;&gt;0,"",'Base de données'!$B2766),""))</f>
        <v/>
      </c>
      <c r="Q2766" s="39" t="str">
        <f>IF(Q$1&gt;$AE$1,"-",IFERROR(IF(DATEDIF('Base de données'!$A2766,Q$1,"d")&lt;&gt;0,"",'Base de données'!$B2766),""))</f>
        <v/>
      </c>
      <c r="R2766" s="39" t="str">
        <f>IF(R$1&gt;$AE$1,"-",IFERROR(IF(DATEDIF('Base de données'!$A2766,R$1,"d")&lt;&gt;0,"",'Base de données'!$B2766),""))</f>
        <v/>
      </c>
      <c r="S2766" s="39" t="str">
        <f>IF(S$1&gt;$AE$1,"-",IFERROR(IF(DATEDIF('Base de données'!$A2766,S$1,"d")&lt;&gt;0,"",'Base de données'!$B2766),""))</f>
        <v/>
      </c>
      <c r="T2766" s="39" t="str">
        <f>IF(T$1&gt;$AE$1,"-",IFERROR(IF(DATEDIF('Base de données'!$A2766,T$1,"d")&lt;&gt;0,"",'Base de données'!$B2766),""))</f>
        <v>1XIA0</v>
      </c>
      <c r="U2766" s="39" t="str">
        <f>IF(U$1&gt;$AE$1,"-",IFERROR(IF(DATEDIF('Base de données'!$A2766,U$1,"d")&lt;&gt;0,"",'Base de données'!$B2766),""))</f>
        <v/>
      </c>
      <c r="V2766" s="39" t="str">
        <f>IF(V$1&gt;$AE$1,"-",IFERROR(IF(DATEDIF('Base de données'!$A2766,V$1,"d")&lt;&gt;0,"",'Base de données'!$B2766),""))</f>
        <v/>
      </c>
      <c r="W2766" s="34"/>
      <c r="X2766" s="30" t="str">
        <f>'Base de données'!$C2766&amp;" "&amp;'Base de données'!$D2766</f>
        <v>Pons Georges</v>
      </c>
      <c r="Y2766" s="31">
        <f>COUNTIF('Base de données'!$B:$B,'Base de données'!$B2766)</f>
        <v>12</v>
      </c>
      <c r="AA2766" s="87" cm="1">
        <f t="array" aca="1" ref="AA2766" ca="1">INDIRECT("'Base de données'!A" &amp; ROW(Y2766))</f>
        <v>45931</v>
      </c>
      <c r="AB2766" s="51" t="str" cm="1">
        <f t="array" aca="1" ref="AB2766" ca="1">INDIRECT("'Base de données'!B" &amp; ROW(Z2766))</f>
        <v>1XIA0</v>
      </c>
    </row>
    <row r="2767" spans="1:28" x14ac:dyDescent="0.3">
      <c r="A2767" s="41" t="str">
        <f ca="1">IF(IF(AND($B2767&lt;&gt;"-",$B2767=$E2767),"Entrée et sortie","-")="Entrée et sortie",'Base de données'!$B2767,"-")</f>
        <v>-</v>
      </c>
      <c r="B2767" s="41" t="str">
        <f t="shared" ca="1" si="175"/>
        <v>-</v>
      </c>
      <c r="C2767" s="41" t="str">
        <f t="shared" ca="1" si="176"/>
        <v>-</v>
      </c>
      <c r="D2767" s="41" t="str">
        <f>IF($F2767="sortie en cours d'année",'Base de données'!$B2767,"-")</f>
        <v>-</v>
      </c>
      <c r="E2767" s="41" t="str">
        <f>IF($H2767="entrée en cours d'année",'Base de données'!$B2767,"-")</f>
        <v>-</v>
      </c>
      <c r="F2767" s="37" t="str">
        <f t="shared" si="173"/>
        <v/>
      </c>
      <c r="G2767" s="37" t="str">
        <f>IF($J2767="mouvement",_xlfn.XLOOKUP('Base de données'!$B2767,$V:$V,$V:$V,0),"")</f>
        <v/>
      </c>
      <c r="H2767" s="37" t="str">
        <f t="shared" si="174"/>
        <v/>
      </c>
      <c r="I2767" s="37" t="str">
        <f>IF($J2767="mouvement",_xlfn.XLOOKUP('Base de données'!$B2767,$K:$K,$K:$K,0),"")</f>
        <v/>
      </c>
      <c r="J2767" s="38" t="str">
        <f>IF(AND(Y2767&lt;&gt;MAX(Y:Y),COUNTIF(K2767:V2767,'Base de données'!$B2767)&gt;0),"mouvement","")</f>
        <v/>
      </c>
      <c r="K2767" s="39" t="str">
        <f>IF(K$1&gt;$AE$1,"-",IFERROR(IF(DATEDIF('Base de données'!$A2767,K$1,"d")&lt;&gt;0,"",'Base de données'!$B2767),""))</f>
        <v/>
      </c>
      <c r="L2767" s="39" t="str">
        <f>IF(L$1&gt;$AE$1,"-",IFERROR(IF(DATEDIF('Base de données'!$A2767,L$1,"d")&lt;&gt;0,"",'Base de données'!$B2767),""))</f>
        <v/>
      </c>
      <c r="M2767" s="39" t="str">
        <f>IF(M$1&gt;$AE$1,"-",IFERROR(IF(DATEDIF('Base de données'!$A2767,M$1,"d")&lt;&gt;0,"",'Base de données'!$B2767),""))</f>
        <v/>
      </c>
      <c r="N2767" s="39" t="str">
        <f>IF(N$1&gt;$AE$1,"-",IFERROR(IF(DATEDIF('Base de données'!$A2767,N$1,"d")&lt;&gt;0,"",'Base de données'!$B2767),""))</f>
        <v/>
      </c>
      <c r="O2767" s="39" t="str">
        <f>IF(O$1&gt;$AE$1,"-",IFERROR(IF(DATEDIF('Base de données'!$A2767,O$1,"d")&lt;&gt;0,"",'Base de données'!$B2767),""))</f>
        <v/>
      </c>
      <c r="P2767" s="39" t="str">
        <f>IF(P$1&gt;$AE$1,"-",IFERROR(IF(DATEDIF('Base de données'!$A2767,P$1,"d")&lt;&gt;0,"",'Base de données'!$B2767),""))</f>
        <v/>
      </c>
      <c r="Q2767" s="39" t="str">
        <f>IF(Q$1&gt;$AE$1,"-",IFERROR(IF(DATEDIF('Base de données'!$A2767,Q$1,"d")&lt;&gt;0,"",'Base de données'!$B2767),""))</f>
        <v/>
      </c>
      <c r="R2767" s="39" t="str">
        <f>IF(R$1&gt;$AE$1,"-",IFERROR(IF(DATEDIF('Base de données'!$A2767,R$1,"d")&lt;&gt;0,"",'Base de données'!$B2767),""))</f>
        <v/>
      </c>
      <c r="S2767" s="39" t="str">
        <f>IF(S$1&gt;$AE$1,"-",IFERROR(IF(DATEDIF('Base de données'!$A2767,S$1,"d")&lt;&gt;0,"",'Base de données'!$B2767),""))</f>
        <v/>
      </c>
      <c r="T2767" s="39" t="str">
        <f>IF(T$1&gt;$AE$1,"-",IFERROR(IF(DATEDIF('Base de données'!$A2767,T$1,"d")&lt;&gt;0,"",'Base de données'!$B2767),""))</f>
        <v>PO5EN</v>
      </c>
      <c r="U2767" s="39" t="str">
        <f>IF(U$1&gt;$AE$1,"-",IFERROR(IF(DATEDIF('Base de données'!$A2767,U$1,"d")&lt;&gt;0,"",'Base de données'!$B2767),""))</f>
        <v/>
      </c>
      <c r="V2767" s="39" t="str">
        <f>IF(V$1&gt;$AE$1,"-",IFERROR(IF(DATEDIF('Base de données'!$A2767,V$1,"d")&lt;&gt;0,"",'Base de données'!$B2767),""))</f>
        <v/>
      </c>
      <c r="W2767" s="34"/>
      <c r="X2767" s="30" t="str">
        <f>'Base de données'!$C2767&amp;" "&amp;'Base de données'!$D2767</f>
        <v>Moreau Adèle</v>
      </c>
      <c r="Y2767" s="31">
        <f>COUNTIF('Base de données'!$B:$B,'Base de données'!$B2767)</f>
        <v>12</v>
      </c>
      <c r="AA2767" s="87" cm="1">
        <f t="array" aca="1" ref="AA2767" ca="1">INDIRECT("'Base de données'!A" &amp; ROW(Y2767))</f>
        <v>45931</v>
      </c>
      <c r="AB2767" s="51" t="str" cm="1">
        <f t="array" aca="1" ref="AB2767" ca="1">INDIRECT("'Base de données'!B" &amp; ROW(Z2767))</f>
        <v>PO5EN</v>
      </c>
    </row>
    <row r="2768" spans="1:28" x14ac:dyDescent="0.3">
      <c r="A2768" s="41" t="str">
        <f ca="1">IF(IF(AND($B2768&lt;&gt;"-",$B2768=$E2768),"Entrée et sortie","-")="Entrée et sortie",'Base de données'!$B2768,"-")</f>
        <v>-</v>
      </c>
      <c r="B2768" s="41" t="str">
        <f t="shared" ca="1" si="175"/>
        <v>-</v>
      </c>
      <c r="C2768" s="41" t="str">
        <f t="shared" ca="1" si="176"/>
        <v>-</v>
      </c>
      <c r="D2768" s="41" t="str">
        <f>IF($F2768="sortie en cours d'année",'Base de données'!$B2768,"-")</f>
        <v>-</v>
      </c>
      <c r="E2768" s="41" t="str">
        <f>IF($H2768="entrée en cours d'année",'Base de données'!$B2768,"-")</f>
        <v>-</v>
      </c>
      <c r="F2768" s="37" t="str">
        <f t="shared" si="173"/>
        <v/>
      </c>
      <c r="G2768" s="37" t="str">
        <f>IF($J2768="mouvement",_xlfn.XLOOKUP('Base de données'!$B2768,$V:$V,$V:$V,0),"")</f>
        <v/>
      </c>
      <c r="H2768" s="37" t="str">
        <f t="shared" si="174"/>
        <v/>
      </c>
      <c r="I2768" s="37" t="str">
        <f>IF($J2768="mouvement",_xlfn.XLOOKUP('Base de données'!$B2768,$K:$K,$K:$K,0),"")</f>
        <v/>
      </c>
      <c r="J2768" s="38" t="str">
        <f>IF(AND(Y2768&lt;&gt;MAX(Y:Y),COUNTIF(K2768:V2768,'Base de données'!$B2768)&gt;0),"mouvement","")</f>
        <v/>
      </c>
      <c r="K2768" s="39" t="str">
        <f>IF(K$1&gt;$AE$1,"-",IFERROR(IF(DATEDIF('Base de données'!$A2768,K$1,"d")&lt;&gt;0,"",'Base de données'!$B2768),""))</f>
        <v/>
      </c>
      <c r="L2768" s="39" t="str">
        <f>IF(L$1&gt;$AE$1,"-",IFERROR(IF(DATEDIF('Base de données'!$A2768,L$1,"d")&lt;&gt;0,"",'Base de données'!$B2768),""))</f>
        <v/>
      </c>
      <c r="M2768" s="39" t="str">
        <f>IF(M$1&gt;$AE$1,"-",IFERROR(IF(DATEDIF('Base de données'!$A2768,M$1,"d")&lt;&gt;0,"",'Base de données'!$B2768),""))</f>
        <v/>
      </c>
      <c r="N2768" s="39" t="str">
        <f>IF(N$1&gt;$AE$1,"-",IFERROR(IF(DATEDIF('Base de données'!$A2768,N$1,"d")&lt;&gt;0,"",'Base de données'!$B2768),""))</f>
        <v/>
      </c>
      <c r="O2768" s="39" t="str">
        <f>IF(O$1&gt;$AE$1,"-",IFERROR(IF(DATEDIF('Base de données'!$A2768,O$1,"d")&lt;&gt;0,"",'Base de données'!$B2768),""))</f>
        <v/>
      </c>
      <c r="P2768" s="39" t="str">
        <f>IF(P$1&gt;$AE$1,"-",IFERROR(IF(DATEDIF('Base de données'!$A2768,P$1,"d")&lt;&gt;0,"",'Base de données'!$B2768),""))</f>
        <v/>
      </c>
      <c r="Q2768" s="39" t="str">
        <f>IF(Q$1&gt;$AE$1,"-",IFERROR(IF(DATEDIF('Base de données'!$A2768,Q$1,"d")&lt;&gt;0,"",'Base de données'!$B2768),""))</f>
        <v/>
      </c>
      <c r="R2768" s="39" t="str">
        <f>IF(R$1&gt;$AE$1,"-",IFERROR(IF(DATEDIF('Base de données'!$A2768,R$1,"d")&lt;&gt;0,"",'Base de données'!$B2768),""))</f>
        <v/>
      </c>
      <c r="S2768" s="39" t="str">
        <f>IF(S$1&gt;$AE$1,"-",IFERROR(IF(DATEDIF('Base de données'!$A2768,S$1,"d")&lt;&gt;0,"",'Base de données'!$B2768),""))</f>
        <v/>
      </c>
      <c r="T2768" s="39" t="str">
        <f>IF(T$1&gt;$AE$1,"-",IFERROR(IF(DATEDIF('Base de données'!$A2768,T$1,"d")&lt;&gt;0,"",'Base de données'!$B2768),""))</f>
        <v>Q84S6</v>
      </c>
      <c r="U2768" s="39" t="str">
        <f>IF(U$1&gt;$AE$1,"-",IFERROR(IF(DATEDIF('Base de données'!$A2768,U$1,"d")&lt;&gt;0,"",'Base de données'!$B2768),""))</f>
        <v/>
      </c>
      <c r="V2768" s="39" t="str">
        <f>IF(V$1&gt;$AE$1,"-",IFERROR(IF(DATEDIF('Base de données'!$A2768,V$1,"d")&lt;&gt;0,"",'Base de données'!$B2768),""))</f>
        <v/>
      </c>
      <c r="W2768" s="34"/>
      <c r="X2768" s="30" t="str">
        <f>'Base de données'!$C2768&amp;" "&amp;'Base de données'!$D2768</f>
        <v>Grenier Frédérique</v>
      </c>
      <c r="Y2768" s="31">
        <f>COUNTIF('Base de données'!$B:$B,'Base de données'!$B2768)</f>
        <v>12</v>
      </c>
      <c r="AA2768" s="87" cm="1">
        <f t="array" aca="1" ref="AA2768" ca="1">INDIRECT("'Base de données'!A" &amp; ROW(Y2768))</f>
        <v>45931</v>
      </c>
      <c r="AB2768" s="51" t="str" cm="1">
        <f t="array" aca="1" ref="AB2768" ca="1">INDIRECT("'Base de données'!B" &amp; ROW(Z2768))</f>
        <v>Q84S6</v>
      </c>
    </row>
    <row r="2769" spans="1:28" x14ac:dyDescent="0.3">
      <c r="A2769" s="41" t="str">
        <f ca="1">IF(IF(AND($B2769&lt;&gt;"-",$B2769=$E2769),"Entrée et sortie","-")="Entrée et sortie",'Base de données'!$B2769,"-")</f>
        <v>-</v>
      </c>
      <c r="B2769" s="41" t="str">
        <f t="shared" ca="1" si="175"/>
        <v>-</v>
      </c>
      <c r="C2769" s="41" t="str">
        <f t="shared" ca="1" si="176"/>
        <v>-</v>
      </c>
      <c r="D2769" s="41" t="str">
        <f>IF($F2769="sortie en cours d'année",'Base de données'!$B2769,"-")</f>
        <v>-</v>
      </c>
      <c r="E2769" s="41" t="str">
        <f>IF($H2769="entrée en cours d'année",'Base de données'!$B2769,"-")</f>
        <v>-</v>
      </c>
      <c r="F2769" s="37" t="str">
        <f t="shared" si="173"/>
        <v/>
      </c>
      <c r="G2769" s="37" t="str">
        <f>IF($J2769="mouvement",_xlfn.XLOOKUP('Base de données'!$B2769,$V:$V,$V:$V,0),"")</f>
        <v/>
      </c>
      <c r="H2769" s="37" t="str">
        <f t="shared" si="174"/>
        <v/>
      </c>
      <c r="I2769" s="37" t="str">
        <f>IF($J2769="mouvement",_xlfn.XLOOKUP('Base de données'!$B2769,$K:$K,$K:$K,0),"")</f>
        <v/>
      </c>
      <c r="J2769" s="38" t="str">
        <f>IF(AND(Y2769&lt;&gt;MAX(Y:Y),COUNTIF(K2769:V2769,'Base de données'!$B2769)&gt;0),"mouvement","")</f>
        <v/>
      </c>
      <c r="K2769" s="39" t="str">
        <f>IF(K$1&gt;$AE$1,"-",IFERROR(IF(DATEDIF('Base de données'!$A2769,K$1,"d")&lt;&gt;0,"",'Base de données'!$B2769),""))</f>
        <v/>
      </c>
      <c r="L2769" s="39" t="str">
        <f>IF(L$1&gt;$AE$1,"-",IFERROR(IF(DATEDIF('Base de données'!$A2769,L$1,"d")&lt;&gt;0,"",'Base de données'!$B2769),""))</f>
        <v/>
      </c>
      <c r="M2769" s="39" t="str">
        <f>IF(M$1&gt;$AE$1,"-",IFERROR(IF(DATEDIF('Base de données'!$A2769,M$1,"d")&lt;&gt;0,"",'Base de données'!$B2769),""))</f>
        <v/>
      </c>
      <c r="N2769" s="39" t="str">
        <f>IF(N$1&gt;$AE$1,"-",IFERROR(IF(DATEDIF('Base de données'!$A2769,N$1,"d")&lt;&gt;0,"",'Base de données'!$B2769),""))</f>
        <v/>
      </c>
      <c r="O2769" s="39" t="str">
        <f>IF(O$1&gt;$AE$1,"-",IFERROR(IF(DATEDIF('Base de données'!$A2769,O$1,"d")&lt;&gt;0,"",'Base de données'!$B2769),""))</f>
        <v/>
      </c>
      <c r="P2769" s="39" t="str">
        <f>IF(P$1&gt;$AE$1,"-",IFERROR(IF(DATEDIF('Base de données'!$A2769,P$1,"d")&lt;&gt;0,"",'Base de données'!$B2769),""))</f>
        <v/>
      </c>
      <c r="Q2769" s="39" t="str">
        <f>IF(Q$1&gt;$AE$1,"-",IFERROR(IF(DATEDIF('Base de données'!$A2769,Q$1,"d")&lt;&gt;0,"",'Base de données'!$B2769),""))</f>
        <v/>
      </c>
      <c r="R2769" s="39" t="str">
        <f>IF(R$1&gt;$AE$1,"-",IFERROR(IF(DATEDIF('Base de données'!$A2769,R$1,"d")&lt;&gt;0,"",'Base de données'!$B2769),""))</f>
        <v/>
      </c>
      <c r="S2769" s="39" t="str">
        <f>IF(S$1&gt;$AE$1,"-",IFERROR(IF(DATEDIF('Base de données'!$A2769,S$1,"d")&lt;&gt;0,"",'Base de données'!$B2769),""))</f>
        <v/>
      </c>
      <c r="T2769" s="39" t="str">
        <f>IF(T$1&gt;$AE$1,"-",IFERROR(IF(DATEDIF('Base de données'!$A2769,T$1,"d")&lt;&gt;0,"",'Base de données'!$B2769),""))</f>
        <v>NGSRO</v>
      </c>
      <c r="U2769" s="39" t="str">
        <f>IF(U$1&gt;$AE$1,"-",IFERROR(IF(DATEDIF('Base de données'!$A2769,U$1,"d")&lt;&gt;0,"",'Base de données'!$B2769),""))</f>
        <v/>
      </c>
      <c r="V2769" s="39" t="str">
        <f>IF(V$1&gt;$AE$1,"-",IFERROR(IF(DATEDIF('Base de données'!$A2769,V$1,"d")&lt;&gt;0,"",'Base de données'!$B2769),""))</f>
        <v/>
      </c>
      <c r="W2769" s="34"/>
      <c r="X2769" s="30" t="str">
        <f>'Base de données'!$C2769&amp;" "&amp;'Base de données'!$D2769</f>
        <v>Vasseur Hugues</v>
      </c>
      <c r="Y2769" s="31">
        <f>COUNTIF('Base de données'!$B:$B,'Base de données'!$B2769)</f>
        <v>12</v>
      </c>
      <c r="AA2769" s="87" cm="1">
        <f t="array" aca="1" ref="AA2769" ca="1">INDIRECT("'Base de données'!A" &amp; ROW(Y2769))</f>
        <v>45931</v>
      </c>
      <c r="AB2769" s="51" t="str" cm="1">
        <f t="array" aca="1" ref="AB2769" ca="1">INDIRECT("'Base de données'!B" &amp; ROW(Z2769))</f>
        <v>NGSRO</v>
      </c>
    </row>
    <row r="2770" spans="1:28" x14ac:dyDescent="0.3">
      <c r="A2770" s="41" t="str">
        <f ca="1">IF(IF(AND($B2770&lt;&gt;"-",$B2770=$E2770),"Entrée et sortie","-")="Entrée et sortie",'Base de données'!$B2770,"-")</f>
        <v>-</v>
      </c>
      <c r="B2770" s="41" t="str">
        <f t="shared" ca="1" si="175"/>
        <v>-</v>
      </c>
      <c r="C2770" s="41" t="str">
        <f t="shared" ca="1" si="176"/>
        <v>-</v>
      </c>
      <c r="D2770" s="41" t="str">
        <f>IF($F2770="sortie en cours d'année",'Base de données'!$B2770,"-")</f>
        <v>-</v>
      </c>
      <c r="E2770" s="41" t="str">
        <f>IF($H2770="entrée en cours d'année",'Base de données'!$B2770,"-")</f>
        <v>-</v>
      </c>
      <c r="F2770" s="37" t="str">
        <f t="shared" si="173"/>
        <v/>
      </c>
      <c r="G2770" s="37" t="str">
        <f>IF($J2770="mouvement",_xlfn.XLOOKUP('Base de données'!$B2770,$V:$V,$V:$V,0),"")</f>
        <v/>
      </c>
      <c r="H2770" s="37" t="str">
        <f t="shared" si="174"/>
        <v/>
      </c>
      <c r="I2770" s="37" t="str">
        <f>IF($J2770="mouvement",_xlfn.XLOOKUP('Base de données'!$B2770,$K:$K,$K:$K,0),"")</f>
        <v/>
      </c>
      <c r="J2770" s="38" t="str">
        <f>IF(AND(Y2770&lt;&gt;MAX(Y:Y),COUNTIF(K2770:V2770,'Base de données'!$B2770)&gt;0),"mouvement","")</f>
        <v/>
      </c>
      <c r="K2770" s="39" t="str">
        <f>IF(K$1&gt;$AE$1,"-",IFERROR(IF(DATEDIF('Base de données'!$A2770,K$1,"d")&lt;&gt;0,"",'Base de données'!$B2770),""))</f>
        <v/>
      </c>
      <c r="L2770" s="39" t="str">
        <f>IF(L$1&gt;$AE$1,"-",IFERROR(IF(DATEDIF('Base de données'!$A2770,L$1,"d")&lt;&gt;0,"",'Base de données'!$B2770),""))</f>
        <v/>
      </c>
      <c r="M2770" s="39" t="str">
        <f>IF(M$1&gt;$AE$1,"-",IFERROR(IF(DATEDIF('Base de données'!$A2770,M$1,"d")&lt;&gt;0,"",'Base de données'!$B2770),""))</f>
        <v/>
      </c>
      <c r="N2770" s="39" t="str">
        <f>IF(N$1&gt;$AE$1,"-",IFERROR(IF(DATEDIF('Base de données'!$A2770,N$1,"d")&lt;&gt;0,"",'Base de données'!$B2770),""))</f>
        <v/>
      </c>
      <c r="O2770" s="39" t="str">
        <f>IF(O$1&gt;$AE$1,"-",IFERROR(IF(DATEDIF('Base de données'!$A2770,O$1,"d")&lt;&gt;0,"",'Base de données'!$B2770),""))</f>
        <v/>
      </c>
      <c r="P2770" s="39" t="str">
        <f>IF(P$1&gt;$AE$1,"-",IFERROR(IF(DATEDIF('Base de données'!$A2770,P$1,"d")&lt;&gt;0,"",'Base de données'!$B2770),""))</f>
        <v/>
      </c>
      <c r="Q2770" s="39" t="str">
        <f>IF(Q$1&gt;$AE$1,"-",IFERROR(IF(DATEDIF('Base de données'!$A2770,Q$1,"d")&lt;&gt;0,"",'Base de données'!$B2770),""))</f>
        <v/>
      </c>
      <c r="R2770" s="39" t="str">
        <f>IF(R$1&gt;$AE$1,"-",IFERROR(IF(DATEDIF('Base de données'!$A2770,R$1,"d")&lt;&gt;0,"",'Base de données'!$B2770),""))</f>
        <v/>
      </c>
      <c r="S2770" s="39" t="str">
        <f>IF(S$1&gt;$AE$1,"-",IFERROR(IF(DATEDIF('Base de données'!$A2770,S$1,"d")&lt;&gt;0,"",'Base de données'!$B2770),""))</f>
        <v/>
      </c>
      <c r="T2770" s="39" t="str">
        <f>IF(T$1&gt;$AE$1,"-",IFERROR(IF(DATEDIF('Base de données'!$A2770,T$1,"d")&lt;&gt;0,"",'Base de données'!$B2770),""))</f>
        <v>QO391</v>
      </c>
      <c r="U2770" s="39" t="str">
        <f>IF(U$1&gt;$AE$1,"-",IFERROR(IF(DATEDIF('Base de données'!$A2770,U$1,"d")&lt;&gt;0,"",'Base de données'!$B2770),""))</f>
        <v/>
      </c>
      <c r="V2770" s="39" t="str">
        <f>IF(V$1&gt;$AE$1,"-",IFERROR(IF(DATEDIF('Base de données'!$A2770,V$1,"d")&lt;&gt;0,"",'Base de données'!$B2770),""))</f>
        <v/>
      </c>
      <c r="W2770" s="34"/>
      <c r="X2770" s="30" t="str">
        <f>'Base de données'!$C2770&amp;" "&amp;'Base de données'!$D2770</f>
        <v>Dupuis Benjamin</v>
      </c>
      <c r="Y2770" s="31">
        <f>COUNTIF('Base de données'!$B:$B,'Base de données'!$B2770)</f>
        <v>12</v>
      </c>
      <c r="AA2770" s="87" cm="1">
        <f t="array" aca="1" ref="AA2770" ca="1">INDIRECT("'Base de données'!A" &amp; ROW(Y2770))</f>
        <v>45931</v>
      </c>
      <c r="AB2770" s="51" t="str" cm="1">
        <f t="array" aca="1" ref="AB2770" ca="1">INDIRECT("'Base de données'!B" &amp; ROW(Z2770))</f>
        <v>QO391</v>
      </c>
    </row>
    <row r="2771" spans="1:28" x14ac:dyDescent="0.3">
      <c r="A2771" s="41" t="str">
        <f ca="1">IF(IF(AND($B2771&lt;&gt;"-",$B2771=$E2771),"Entrée et sortie","-")="Entrée et sortie",'Base de données'!$B2771,"-")</f>
        <v>-</v>
      </c>
      <c r="B2771" s="41" t="str">
        <f t="shared" ca="1" si="175"/>
        <v>-</v>
      </c>
      <c r="C2771" s="41" t="str">
        <f t="shared" ca="1" si="176"/>
        <v>-</v>
      </c>
      <c r="D2771" s="41" t="str">
        <f>IF($F2771="sortie en cours d'année",'Base de données'!$B2771,"-")</f>
        <v>-</v>
      </c>
      <c r="E2771" s="41" t="str">
        <f>IF($H2771="entrée en cours d'année",'Base de données'!$B2771,"-")</f>
        <v>-</v>
      </c>
      <c r="F2771" s="37" t="str">
        <f t="shared" si="173"/>
        <v/>
      </c>
      <c r="G2771" s="37" t="str">
        <f>IF($J2771="mouvement",_xlfn.XLOOKUP('Base de données'!$B2771,$V:$V,$V:$V,0),"")</f>
        <v/>
      </c>
      <c r="H2771" s="37" t="str">
        <f t="shared" si="174"/>
        <v/>
      </c>
      <c r="I2771" s="37" t="str">
        <f>IF($J2771="mouvement",_xlfn.XLOOKUP('Base de données'!$B2771,$K:$K,$K:$K,0),"")</f>
        <v/>
      </c>
      <c r="J2771" s="38" t="str">
        <f>IF(AND(Y2771&lt;&gt;MAX(Y:Y),COUNTIF(K2771:V2771,'Base de données'!$B2771)&gt;0),"mouvement","")</f>
        <v/>
      </c>
      <c r="K2771" s="39" t="str">
        <f>IF(K$1&gt;$AE$1,"-",IFERROR(IF(DATEDIF('Base de données'!$A2771,K$1,"d")&lt;&gt;0,"",'Base de données'!$B2771),""))</f>
        <v/>
      </c>
      <c r="L2771" s="39" t="str">
        <f>IF(L$1&gt;$AE$1,"-",IFERROR(IF(DATEDIF('Base de données'!$A2771,L$1,"d")&lt;&gt;0,"",'Base de données'!$B2771),""))</f>
        <v/>
      </c>
      <c r="M2771" s="39" t="str">
        <f>IF(M$1&gt;$AE$1,"-",IFERROR(IF(DATEDIF('Base de données'!$A2771,M$1,"d")&lt;&gt;0,"",'Base de données'!$B2771),""))</f>
        <v/>
      </c>
      <c r="N2771" s="39" t="str">
        <f>IF(N$1&gt;$AE$1,"-",IFERROR(IF(DATEDIF('Base de données'!$A2771,N$1,"d")&lt;&gt;0,"",'Base de données'!$B2771),""))</f>
        <v/>
      </c>
      <c r="O2771" s="39" t="str">
        <f>IF(O$1&gt;$AE$1,"-",IFERROR(IF(DATEDIF('Base de données'!$A2771,O$1,"d")&lt;&gt;0,"",'Base de données'!$B2771),""))</f>
        <v/>
      </c>
      <c r="P2771" s="39" t="str">
        <f>IF(P$1&gt;$AE$1,"-",IFERROR(IF(DATEDIF('Base de données'!$A2771,P$1,"d")&lt;&gt;0,"",'Base de données'!$B2771),""))</f>
        <v/>
      </c>
      <c r="Q2771" s="39" t="str">
        <f>IF(Q$1&gt;$AE$1,"-",IFERROR(IF(DATEDIF('Base de données'!$A2771,Q$1,"d")&lt;&gt;0,"",'Base de données'!$B2771),""))</f>
        <v/>
      </c>
      <c r="R2771" s="39" t="str">
        <f>IF(R$1&gt;$AE$1,"-",IFERROR(IF(DATEDIF('Base de données'!$A2771,R$1,"d")&lt;&gt;0,"",'Base de données'!$B2771),""))</f>
        <v/>
      </c>
      <c r="S2771" s="39" t="str">
        <f>IF(S$1&gt;$AE$1,"-",IFERROR(IF(DATEDIF('Base de données'!$A2771,S$1,"d")&lt;&gt;0,"",'Base de données'!$B2771),""))</f>
        <v/>
      </c>
      <c r="T2771" s="39" t="str">
        <f>IF(T$1&gt;$AE$1,"-",IFERROR(IF(DATEDIF('Base de données'!$A2771,T$1,"d")&lt;&gt;0,"",'Base de données'!$B2771),""))</f>
        <v>NPS0U</v>
      </c>
      <c r="U2771" s="39" t="str">
        <f>IF(U$1&gt;$AE$1,"-",IFERROR(IF(DATEDIF('Base de données'!$A2771,U$1,"d")&lt;&gt;0,"",'Base de données'!$B2771),""))</f>
        <v/>
      </c>
      <c r="V2771" s="39" t="str">
        <f>IF(V$1&gt;$AE$1,"-",IFERROR(IF(DATEDIF('Base de données'!$A2771,V$1,"d")&lt;&gt;0,"",'Base de données'!$B2771),""))</f>
        <v/>
      </c>
      <c r="W2771" s="34"/>
      <c r="X2771" s="30" t="str">
        <f>'Base de données'!$C2771&amp;" "&amp;'Base de données'!$D2771</f>
        <v>Perrot Lucy</v>
      </c>
      <c r="Y2771" s="31">
        <f>COUNTIF('Base de données'!$B:$B,'Base de données'!$B2771)</f>
        <v>12</v>
      </c>
      <c r="AA2771" s="87" cm="1">
        <f t="array" aca="1" ref="AA2771" ca="1">INDIRECT("'Base de données'!A" &amp; ROW(Y2771))</f>
        <v>45931</v>
      </c>
      <c r="AB2771" s="51" t="str" cm="1">
        <f t="array" aca="1" ref="AB2771" ca="1">INDIRECT("'Base de données'!B" &amp; ROW(Z2771))</f>
        <v>NPS0U</v>
      </c>
    </row>
    <row r="2772" spans="1:28" x14ac:dyDescent="0.3">
      <c r="A2772" s="41" t="str">
        <f ca="1">IF(IF(AND($B2772&lt;&gt;"-",$B2772=$E2772),"Entrée et sortie","-")="Entrée et sortie",'Base de données'!$B2772,"-")</f>
        <v>-</v>
      </c>
      <c r="B2772" s="41" t="str">
        <f t="shared" ca="1" si="175"/>
        <v>-</v>
      </c>
      <c r="C2772" s="41" t="str">
        <f t="shared" ca="1" si="176"/>
        <v>-</v>
      </c>
      <c r="D2772" s="41" t="str">
        <f>IF($F2772="sortie en cours d'année",'Base de données'!$B2772,"-")</f>
        <v>-</v>
      </c>
      <c r="E2772" s="41" t="str">
        <f>IF($H2772="entrée en cours d'année",'Base de données'!$B2772,"-")</f>
        <v>-</v>
      </c>
      <c r="F2772" s="37" t="str">
        <f t="shared" si="173"/>
        <v/>
      </c>
      <c r="G2772" s="37" t="str">
        <f>IF($J2772="mouvement",_xlfn.XLOOKUP('Base de données'!$B2772,$V:$V,$V:$V,0),"")</f>
        <v/>
      </c>
      <c r="H2772" s="37" t="str">
        <f t="shared" si="174"/>
        <v/>
      </c>
      <c r="I2772" s="37" t="str">
        <f>IF($J2772="mouvement",_xlfn.XLOOKUP('Base de données'!$B2772,$K:$K,$K:$K,0),"")</f>
        <v/>
      </c>
      <c r="J2772" s="38" t="str">
        <f>IF(AND(Y2772&lt;&gt;MAX(Y:Y),COUNTIF(K2772:V2772,'Base de données'!$B2772)&gt;0),"mouvement","")</f>
        <v/>
      </c>
      <c r="K2772" s="39" t="str">
        <f>IF(K$1&gt;$AE$1,"-",IFERROR(IF(DATEDIF('Base de données'!$A2772,K$1,"d")&lt;&gt;0,"",'Base de données'!$B2772),""))</f>
        <v/>
      </c>
      <c r="L2772" s="39" t="str">
        <f>IF(L$1&gt;$AE$1,"-",IFERROR(IF(DATEDIF('Base de données'!$A2772,L$1,"d")&lt;&gt;0,"",'Base de données'!$B2772),""))</f>
        <v/>
      </c>
      <c r="M2772" s="39" t="str">
        <f>IF(M$1&gt;$AE$1,"-",IFERROR(IF(DATEDIF('Base de données'!$A2772,M$1,"d")&lt;&gt;0,"",'Base de données'!$B2772),""))</f>
        <v/>
      </c>
      <c r="N2772" s="39" t="str">
        <f>IF(N$1&gt;$AE$1,"-",IFERROR(IF(DATEDIF('Base de données'!$A2772,N$1,"d")&lt;&gt;0,"",'Base de données'!$B2772),""))</f>
        <v/>
      </c>
      <c r="O2772" s="39" t="str">
        <f>IF(O$1&gt;$AE$1,"-",IFERROR(IF(DATEDIF('Base de données'!$A2772,O$1,"d")&lt;&gt;0,"",'Base de données'!$B2772),""))</f>
        <v/>
      </c>
      <c r="P2772" s="39" t="str">
        <f>IF(P$1&gt;$AE$1,"-",IFERROR(IF(DATEDIF('Base de données'!$A2772,P$1,"d")&lt;&gt;0,"",'Base de données'!$B2772),""))</f>
        <v/>
      </c>
      <c r="Q2772" s="39" t="str">
        <f>IF(Q$1&gt;$AE$1,"-",IFERROR(IF(DATEDIF('Base de données'!$A2772,Q$1,"d")&lt;&gt;0,"",'Base de données'!$B2772),""))</f>
        <v/>
      </c>
      <c r="R2772" s="39" t="str">
        <f>IF(R$1&gt;$AE$1,"-",IFERROR(IF(DATEDIF('Base de données'!$A2772,R$1,"d")&lt;&gt;0,"",'Base de données'!$B2772),""))</f>
        <v/>
      </c>
      <c r="S2772" s="39" t="str">
        <f>IF(S$1&gt;$AE$1,"-",IFERROR(IF(DATEDIF('Base de données'!$A2772,S$1,"d")&lt;&gt;0,"",'Base de données'!$B2772),""))</f>
        <v/>
      </c>
      <c r="T2772" s="39" t="str">
        <f>IF(T$1&gt;$AE$1,"-",IFERROR(IF(DATEDIF('Base de données'!$A2772,T$1,"d")&lt;&gt;0,"",'Base de données'!$B2772),""))</f>
        <v>2M3V3</v>
      </c>
      <c r="U2772" s="39" t="str">
        <f>IF(U$1&gt;$AE$1,"-",IFERROR(IF(DATEDIF('Base de données'!$A2772,U$1,"d")&lt;&gt;0,"",'Base de données'!$B2772),""))</f>
        <v/>
      </c>
      <c r="V2772" s="39" t="str">
        <f>IF(V$1&gt;$AE$1,"-",IFERROR(IF(DATEDIF('Base de données'!$A2772,V$1,"d")&lt;&gt;0,"",'Base de données'!$B2772),""))</f>
        <v/>
      </c>
      <c r="W2772" s="34"/>
      <c r="X2772" s="30" t="str">
        <f>'Base de données'!$C2772&amp;" "&amp;'Base de données'!$D2772</f>
        <v>Bonneau Laetitia</v>
      </c>
      <c r="Y2772" s="31">
        <f>COUNTIF('Base de données'!$B:$B,'Base de données'!$B2772)</f>
        <v>12</v>
      </c>
      <c r="AA2772" s="87" cm="1">
        <f t="array" aca="1" ref="AA2772" ca="1">INDIRECT("'Base de données'!A" &amp; ROW(Y2772))</f>
        <v>45931</v>
      </c>
      <c r="AB2772" s="51" t="str" cm="1">
        <f t="array" aca="1" ref="AB2772" ca="1">INDIRECT("'Base de données'!B" &amp; ROW(Z2772))</f>
        <v>2M3V3</v>
      </c>
    </row>
    <row r="2773" spans="1:28" x14ac:dyDescent="0.3">
      <c r="A2773" s="41" t="str">
        <f ca="1">IF(IF(AND($B2773&lt;&gt;"-",$B2773=$E2773),"Entrée et sortie","-")="Entrée et sortie",'Base de données'!$B2773,"-")</f>
        <v>-</v>
      </c>
      <c r="B2773" s="41" t="str">
        <f t="shared" ca="1" si="175"/>
        <v>-</v>
      </c>
      <c r="C2773" s="41" t="str">
        <f t="shared" ca="1" si="176"/>
        <v>-</v>
      </c>
      <c r="D2773" s="41" t="str">
        <f>IF($F2773="sortie en cours d'année",'Base de données'!$B2773,"-")</f>
        <v>-</v>
      </c>
      <c r="E2773" s="41" t="str">
        <f>IF($H2773="entrée en cours d'année",'Base de données'!$B2773,"-")</f>
        <v>-</v>
      </c>
      <c r="F2773" s="37" t="str">
        <f t="shared" si="173"/>
        <v/>
      </c>
      <c r="G2773" s="37" t="str">
        <f>IF($J2773="mouvement",_xlfn.XLOOKUP('Base de données'!$B2773,$V:$V,$V:$V,0),"")</f>
        <v/>
      </c>
      <c r="H2773" s="37" t="str">
        <f t="shared" si="174"/>
        <v/>
      </c>
      <c r="I2773" s="37" t="str">
        <f>IF($J2773="mouvement",_xlfn.XLOOKUP('Base de données'!$B2773,$K:$K,$K:$K,0),"")</f>
        <v/>
      </c>
      <c r="J2773" s="38" t="str">
        <f>IF(AND(Y2773&lt;&gt;MAX(Y:Y),COUNTIF(K2773:V2773,'Base de données'!$B2773)&gt;0),"mouvement","")</f>
        <v/>
      </c>
      <c r="K2773" s="39" t="str">
        <f>IF(K$1&gt;$AE$1,"-",IFERROR(IF(DATEDIF('Base de données'!$A2773,K$1,"d")&lt;&gt;0,"",'Base de données'!$B2773),""))</f>
        <v/>
      </c>
      <c r="L2773" s="39" t="str">
        <f>IF(L$1&gt;$AE$1,"-",IFERROR(IF(DATEDIF('Base de données'!$A2773,L$1,"d")&lt;&gt;0,"",'Base de données'!$B2773),""))</f>
        <v/>
      </c>
      <c r="M2773" s="39" t="str">
        <f>IF(M$1&gt;$AE$1,"-",IFERROR(IF(DATEDIF('Base de données'!$A2773,M$1,"d")&lt;&gt;0,"",'Base de données'!$B2773),""))</f>
        <v/>
      </c>
      <c r="N2773" s="39" t="str">
        <f>IF(N$1&gt;$AE$1,"-",IFERROR(IF(DATEDIF('Base de données'!$A2773,N$1,"d")&lt;&gt;0,"",'Base de données'!$B2773),""))</f>
        <v/>
      </c>
      <c r="O2773" s="39" t="str">
        <f>IF(O$1&gt;$AE$1,"-",IFERROR(IF(DATEDIF('Base de données'!$A2773,O$1,"d")&lt;&gt;0,"",'Base de données'!$B2773),""))</f>
        <v/>
      </c>
      <c r="P2773" s="39" t="str">
        <f>IF(P$1&gt;$AE$1,"-",IFERROR(IF(DATEDIF('Base de données'!$A2773,P$1,"d")&lt;&gt;0,"",'Base de données'!$B2773),""))</f>
        <v/>
      </c>
      <c r="Q2773" s="39" t="str">
        <f>IF(Q$1&gt;$AE$1,"-",IFERROR(IF(DATEDIF('Base de données'!$A2773,Q$1,"d")&lt;&gt;0,"",'Base de données'!$B2773),""))</f>
        <v/>
      </c>
      <c r="R2773" s="39" t="str">
        <f>IF(R$1&gt;$AE$1,"-",IFERROR(IF(DATEDIF('Base de données'!$A2773,R$1,"d")&lt;&gt;0,"",'Base de données'!$B2773),""))</f>
        <v/>
      </c>
      <c r="S2773" s="39" t="str">
        <f>IF(S$1&gt;$AE$1,"-",IFERROR(IF(DATEDIF('Base de données'!$A2773,S$1,"d")&lt;&gt;0,"",'Base de données'!$B2773),""))</f>
        <v/>
      </c>
      <c r="T2773" s="39" t="str">
        <f>IF(T$1&gt;$AE$1,"-",IFERROR(IF(DATEDIF('Base de données'!$A2773,T$1,"d")&lt;&gt;0,"",'Base de données'!$B2773),""))</f>
        <v>O47TK</v>
      </c>
      <c r="U2773" s="39" t="str">
        <f>IF(U$1&gt;$AE$1,"-",IFERROR(IF(DATEDIF('Base de données'!$A2773,U$1,"d")&lt;&gt;0,"",'Base de données'!$B2773),""))</f>
        <v/>
      </c>
      <c r="V2773" s="39" t="str">
        <f>IF(V$1&gt;$AE$1,"-",IFERROR(IF(DATEDIF('Base de données'!$A2773,V$1,"d")&lt;&gt;0,"",'Base de données'!$B2773),""))</f>
        <v/>
      </c>
      <c r="W2773" s="34"/>
      <c r="X2773" s="30" t="str">
        <f>'Base de données'!$C2773&amp;" "&amp;'Base de données'!$D2773</f>
        <v>Humbert Théodore</v>
      </c>
      <c r="Y2773" s="31">
        <f>COUNTIF('Base de données'!$B:$B,'Base de données'!$B2773)</f>
        <v>12</v>
      </c>
      <c r="AA2773" s="87" cm="1">
        <f t="array" aca="1" ref="AA2773" ca="1">INDIRECT("'Base de données'!A" &amp; ROW(Y2773))</f>
        <v>45931</v>
      </c>
      <c r="AB2773" s="51" t="str" cm="1">
        <f t="array" aca="1" ref="AB2773" ca="1">INDIRECT("'Base de données'!B" &amp; ROW(Z2773))</f>
        <v>O47TK</v>
      </c>
    </row>
    <row r="2774" spans="1:28" x14ac:dyDescent="0.3">
      <c r="A2774" s="41" t="str">
        <f ca="1">IF(IF(AND($B2774&lt;&gt;"-",$B2774=$E2774),"Entrée et sortie","-")="Entrée et sortie",'Base de données'!$B2774,"-")</f>
        <v>-</v>
      </c>
      <c r="B2774" s="41" t="str">
        <f t="shared" ca="1" si="175"/>
        <v>-</v>
      </c>
      <c r="C2774" s="41" t="str">
        <f t="shared" ca="1" si="176"/>
        <v>-</v>
      </c>
      <c r="D2774" s="41" t="str">
        <f>IF($F2774="sortie en cours d'année",'Base de données'!$B2774,"-")</f>
        <v>-</v>
      </c>
      <c r="E2774" s="41" t="str">
        <f>IF($H2774="entrée en cours d'année",'Base de données'!$B2774,"-")</f>
        <v>-</v>
      </c>
      <c r="F2774" s="37" t="str">
        <f t="shared" si="173"/>
        <v/>
      </c>
      <c r="G2774" s="37" t="str">
        <f>IF($J2774="mouvement",_xlfn.XLOOKUP('Base de données'!$B2774,$V:$V,$V:$V,0),"")</f>
        <v/>
      </c>
      <c r="H2774" s="37" t="str">
        <f t="shared" si="174"/>
        <v/>
      </c>
      <c r="I2774" s="37" t="str">
        <f>IF($J2774="mouvement",_xlfn.XLOOKUP('Base de données'!$B2774,$K:$K,$K:$K,0),"")</f>
        <v/>
      </c>
      <c r="J2774" s="38" t="str">
        <f>IF(AND(Y2774&lt;&gt;MAX(Y:Y),COUNTIF(K2774:V2774,'Base de données'!$B2774)&gt;0),"mouvement","")</f>
        <v/>
      </c>
      <c r="K2774" s="39" t="str">
        <f>IF(K$1&gt;$AE$1,"-",IFERROR(IF(DATEDIF('Base de données'!$A2774,K$1,"d")&lt;&gt;0,"",'Base de données'!$B2774),""))</f>
        <v/>
      </c>
      <c r="L2774" s="39" t="str">
        <f>IF(L$1&gt;$AE$1,"-",IFERROR(IF(DATEDIF('Base de données'!$A2774,L$1,"d")&lt;&gt;0,"",'Base de données'!$B2774),""))</f>
        <v/>
      </c>
      <c r="M2774" s="39" t="str">
        <f>IF(M$1&gt;$AE$1,"-",IFERROR(IF(DATEDIF('Base de données'!$A2774,M$1,"d")&lt;&gt;0,"",'Base de données'!$B2774),""))</f>
        <v/>
      </c>
      <c r="N2774" s="39" t="str">
        <f>IF(N$1&gt;$AE$1,"-",IFERROR(IF(DATEDIF('Base de données'!$A2774,N$1,"d")&lt;&gt;0,"",'Base de données'!$B2774),""))</f>
        <v/>
      </c>
      <c r="O2774" s="39" t="str">
        <f>IF(O$1&gt;$AE$1,"-",IFERROR(IF(DATEDIF('Base de données'!$A2774,O$1,"d")&lt;&gt;0,"",'Base de données'!$B2774),""))</f>
        <v/>
      </c>
      <c r="P2774" s="39" t="str">
        <f>IF(P$1&gt;$AE$1,"-",IFERROR(IF(DATEDIF('Base de données'!$A2774,P$1,"d")&lt;&gt;0,"",'Base de données'!$B2774),""))</f>
        <v/>
      </c>
      <c r="Q2774" s="39" t="str">
        <f>IF(Q$1&gt;$AE$1,"-",IFERROR(IF(DATEDIF('Base de données'!$A2774,Q$1,"d")&lt;&gt;0,"",'Base de données'!$B2774),""))</f>
        <v/>
      </c>
      <c r="R2774" s="39" t="str">
        <f>IF(R$1&gt;$AE$1,"-",IFERROR(IF(DATEDIF('Base de données'!$A2774,R$1,"d")&lt;&gt;0,"",'Base de données'!$B2774),""))</f>
        <v/>
      </c>
      <c r="S2774" s="39" t="str">
        <f>IF(S$1&gt;$AE$1,"-",IFERROR(IF(DATEDIF('Base de données'!$A2774,S$1,"d")&lt;&gt;0,"",'Base de données'!$B2774),""))</f>
        <v/>
      </c>
      <c r="T2774" s="39" t="str">
        <f>IF(T$1&gt;$AE$1,"-",IFERROR(IF(DATEDIF('Base de données'!$A2774,T$1,"d")&lt;&gt;0,"",'Base de données'!$B2774),""))</f>
        <v>55NEX</v>
      </c>
      <c r="U2774" s="39" t="str">
        <f>IF(U$1&gt;$AE$1,"-",IFERROR(IF(DATEDIF('Base de données'!$A2774,U$1,"d")&lt;&gt;0,"",'Base de données'!$B2774),""))</f>
        <v/>
      </c>
      <c r="V2774" s="39" t="str">
        <f>IF(V$1&gt;$AE$1,"-",IFERROR(IF(DATEDIF('Base de données'!$A2774,V$1,"d")&lt;&gt;0,"",'Base de données'!$B2774),""))</f>
        <v/>
      </c>
      <c r="W2774" s="34"/>
      <c r="X2774" s="30" t="str">
        <f>'Base de données'!$C2774&amp;" "&amp;'Base de données'!$D2774</f>
        <v>Lebon Jérôme</v>
      </c>
      <c r="Y2774" s="31">
        <f>COUNTIF('Base de données'!$B:$B,'Base de données'!$B2774)</f>
        <v>12</v>
      </c>
      <c r="AA2774" s="87" cm="1">
        <f t="array" aca="1" ref="AA2774" ca="1">INDIRECT("'Base de données'!A" &amp; ROW(Y2774))</f>
        <v>45931</v>
      </c>
      <c r="AB2774" s="51" t="str" cm="1">
        <f t="array" aca="1" ref="AB2774" ca="1">INDIRECT("'Base de données'!B" &amp; ROW(Z2774))</f>
        <v>55NEX</v>
      </c>
    </row>
    <row r="2775" spans="1:28" x14ac:dyDescent="0.3">
      <c r="A2775" s="41" t="str">
        <f ca="1">IF(IF(AND($B2775&lt;&gt;"-",$B2775=$E2775),"Entrée et sortie","-")="Entrée et sortie",'Base de données'!$B2775,"-")</f>
        <v>-</v>
      </c>
      <c r="B2775" s="41" t="str">
        <f t="shared" ca="1" si="175"/>
        <v>-</v>
      </c>
      <c r="C2775" s="41" t="str">
        <f t="shared" ca="1" si="176"/>
        <v>-</v>
      </c>
      <c r="D2775" s="41" t="str">
        <f>IF($F2775="sortie en cours d'année",'Base de données'!$B2775,"-")</f>
        <v>-</v>
      </c>
      <c r="E2775" s="41" t="str">
        <f>IF($H2775="entrée en cours d'année",'Base de données'!$B2775,"-")</f>
        <v>-</v>
      </c>
      <c r="F2775" s="37" t="str">
        <f t="shared" si="173"/>
        <v/>
      </c>
      <c r="G2775" s="37" t="str">
        <f>IF($J2775="mouvement",_xlfn.XLOOKUP('Base de données'!$B2775,$V:$V,$V:$V,0),"")</f>
        <v/>
      </c>
      <c r="H2775" s="37" t="str">
        <f t="shared" si="174"/>
        <v/>
      </c>
      <c r="I2775" s="37" t="str">
        <f>IF($J2775="mouvement",_xlfn.XLOOKUP('Base de données'!$B2775,$K:$K,$K:$K,0),"")</f>
        <v/>
      </c>
      <c r="J2775" s="38" t="str">
        <f>IF(AND(Y2775&lt;&gt;MAX(Y:Y),COUNTIF(K2775:V2775,'Base de données'!$B2775)&gt;0),"mouvement","")</f>
        <v/>
      </c>
      <c r="K2775" s="39" t="str">
        <f>IF(K$1&gt;$AE$1,"-",IFERROR(IF(DATEDIF('Base de données'!$A2775,K$1,"d")&lt;&gt;0,"",'Base de données'!$B2775),""))</f>
        <v/>
      </c>
      <c r="L2775" s="39" t="str">
        <f>IF(L$1&gt;$AE$1,"-",IFERROR(IF(DATEDIF('Base de données'!$A2775,L$1,"d")&lt;&gt;0,"",'Base de données'!$B2775),""))</f>
        <v/>
      </c>
      <c r="M2775" s="39" t="str">
        <f>IF(M$1&gt;$AE$1,"-",IFERROR(IF(DATEDIF('Base de données'!$A2775,M$1,"d")&lt;&gt;0,"",'Base de données'!$B2775),""))</f>
        <v/>
      </c>
      <c r="N2775" s="39" t="str">
        <f>IF(N$1&gt;$AE$1,"-",IFERROR(IF(DATEDIF('Base de données'!$A2775,N$1,"d")&lt;&gt;0,"",'Base de données'!$B2775),""))</f>
        <v/>
      </c>
      <c r="O2775" s="39" t="str">
        <f>IF(O$1&gt;$AE$1,"-",IFERROR(IF(DATEDIF('Base de données'!$A2775,O$1,"d")&lt;&gt;0,"",'Base de données'!$B2775),""))</f>
        <v/>
      </c>
      <c r="P2775" s="39" t="str">
        <f>IF(P$1&gt;$AE$1,"-",IFERROR(IF(DATEDIF('Base de données'!$A2775,P$1,"d")&lt;&gt;0,"",'Base de données'!$B2775),""))</f>
        <v/>
      </c>
      <c r="Q2775" s="39" t="str">
        <f>IF(Q$1&gt;$AE$1,"-",IFERROR(IF(DATEDIF('Base de données'!$A2775,Q$1,"d")&lt;&gt;0,"",'Base de données'!$B2775),""))</f>
        <v/>
      </c>
      <c r="R2775" s="39" t="str">
        <f>IF(R$1&gt;$AE$1,"-",IFERROR(IF(DATEDIF('Base de données'!$A2775,R$1,"d")&lt;&gt;0,"",'Base de données'!$B2775),""))</f>
        <v/>
      </c>
      <c r="S2775" s="39" t="str">
        <f>IF(S$1&gt;$AE$1,"-",IFERROR(IF(DATEDIF('Base de données'!$A2775,S$1,"d")&lt;&gt;0,"",'Base de données'!$B2775),""))</f>
        <v/>
      </c>
      <c r="T2775" s="39" t="str">
        <f>IF(T$1&gt;$AE$1,"-",IFERROR(IF(DATEDIF('Base de données'!$A2775,T$1,"d")&lt;&gt;0,"",'Base de données'!$B2775),""))</f>
        <v>4VFH6</v>
      </c>
      <c r="U2775" s="39" t="str">
        <f>IF(U$1&gt;$AE$1,"-",IFERROR(IF(DATEDIF('Base de données'!$A2775,U$1,"d")&lt;&gt;0,"",'Base de données'!$B2775),""))</f>
        <v/>
      </c>
      <c r="V2775" s="39" t="str">
        <f>IF(V$1&gt;$AE$1,"-",IFERROR(IF(DATEDIF('Base de données'!$A2775,V$1,"d")&lt;&gt;0,"",'Base de données'!$B2775),""))</f>
        <v/>
      </c>
      <c r="W2775" s="34"/>
      <c r="X2775" s="30" t="str">
        <f>'Base de données'!$C2775&amp;" "&amp;'Base de données'!$D2775</f>
        <v>Moreno Thérèse</v>
      </c>
      <c r="Y2775" s="31">
        <f>COUNTIF('Base de données'!$B:$B,'Base de données'!$B2775)</f>
        <v>12</v>
      </c>
      <c r="AA2775" s="87" cm="1">
        <f t="array" aca="1" ref="AA2775" ca="1">INDIRECT("'Base de données'!A" &amp; ROW(Y2775))</f>
        <v>45931</v>
      </c>
      <c r="AB2775" s="51" t="str" cm="1">
        <f t="array" aca="1" ref="AB2775" ca="1">INDIRECT("'Base de données'!B" &amp; ROW(Z2775))</f>
        <v>4VFH6</v>
      </c>
    </row>
    <row r="2776" spans="1:28" x14ac:dyDescent="0.3">
      <c r="A2776" s="41" t="str">
        <f ca="1">IF(IF(AND($B2776&lt;&gt;"-",$B2776=$E2776),"Entrée et sortie","-")="Entrée et sortie",'Base de données'!$B2776,"-")</f>
        <v>-</v>
      </c>
      <c r="B2776" s="41" t="str">
        <f t="shared" ca="1" si="175"/>
        <v>-</v>
      </c>
      <c r="C2776" s="41" t="str">
        <f t="shared" ca="1" si="176"/>
        <v>-</v>
      </c>
      <c r="D2776" s="41" t="str">
        <f>IF($F2776="sortie en cours d'année",'Base de données'!$B2776,"-")</f>
        <v>-</v>
      </c>
      <c r="E2776" s="41" t="str">
        <f>IF($H2776="entrée en cours d'année",'Base de données'!$B2776,"-")</f>
        <v>-</v>
      </c>
      <c r="F2776" s="37" t="str">
        <f t="shared" si="173"/>
        <v/>
      </c>
      <c r="G2776" s="37" t="str">
        <f>IF($J2776="mouvement",_xlfn.XLOOKUP('Base de données'!$B2776,$V:$V,$V:$V,0),"")</f>
        <v/>
      </c>
      <c r="H2776" s="37" t="str">
        <f t="shared" si="174"/>
        <v/>
      </c>
      <c r="I2776" s="37" t="str">
        <f>IF($J2776="mouvement",_xlfn.XLOOKUP('Base de données'!$B2776,$K:$K,$K:$K,0),"")</f>
        <v/>
      </c>
      <c r="J2776" s="38" t="str">
        <f>IF(AND(Y2776&lt;&gt;MAX(Y:Y),COUNTIF(K2776:V2776,'Base de données'!$B2776)&gt;0),"mouvement","")</f>
        <v/>
      </c>
      <c r="K2776" s="39" t="str">
        <f>IF(K$1&gt;$AE$1,"-",IFERROR(IF(DATEDIF('Base de données'!$A2776,K$1,"d")&lt;&gt;0,"",'Base de données'!$B2776),""))</f>
        <v/>
      </c>
      <c r="L2776" s="39" t="str">
        <f>IF(L$1&gt;$AE$1,"-",IFERROR(IF(DATEDIF('Base de données'!$A2776,L$1,"d")&lt;&gt;0,"",'Base de données'!$B2776),""))</f>
        <v/>
      </c>
      <c r="M2776" s="39" t="str">
        <f>IF(M$1&gt;$AE$1,"-",IFERROR(IF(DATEDIF('Base de données'!$A2776,M$1,"d")&lt;&gt;0,"",'Base de données'!$B2776),""))</f>
        <v/>
      </c>
      <c r="N2776" s="39" t="str">
        <f>IF(N$1&gt;$AE$1,"-",IFERROR(IF(DATEDIF('Base de données'!$A2776,N$1,"d")&lt;&gt;0,"",'Base de données'!$B2776),""))</f>
        <v/>
      </c>
      <c r="O2776" s="39" t="str">
        <f>IF(O$1&gt;$AE$1,"-",IFERROR(IF(DATEDIF('Base de données'!$A2776,O$1,"d")&lt;&gt;0,"",'Base de données'!$B2776),""))</f>
        <v/>
      </c>
      <c r="P2776" s="39" t="str">
        <f>IF(P$1&gt;$AE$1,"-",IFERROR(IF(DATEDIF('Base de données'!$A2776,P$1,"d")&lt;&gt;0,"",'Base de données'!$B2776),""))</f>
        <v/>
      </c>
      <c r="Q2776" s="39" t="str">
        <f>IF(Q$1&gt;$AE$1,"-",IFERROR(IF(DATEDIF('Base de données'!$A2776,Q$1,"d")&lt;&gt;0,"",'Base de données'!$B2776),""))</f>
        <v/>
      </c>
      <c r="R2776" s="39" t="str">
        <f>IF(R$1&gt;$AE$1,"-",IFERROR(IF(DATEDIF('Base de données'!$A2776,R$1,"d")&lt;&gt;0,"",'Base de données'!$B2776),""))</f>
        <v/>
      </c>
      <c r="S2776" s="39" t="str">
        <f>IF(S$1&gt;$AE$1,"-",IFERROR(IF(DATEDIF('Base de données'!$A2776,S$1,"d")&lt;&gt;0,"",'Base de données'!$B2776),""))</f>
        <v/>
      </c>
      <c r="T2776" s="39" t="str">
        <f>IF(T$1&gt;$AE$1,"-",IFERROR(IF(DATEDIF('Base de données'!$A2776,T$1,"d")&lt;&gt;0,"",'Base de données'!$B2776),""))</f>
        <v>BHHGU</v>
      </c>
      <c r="U2776" s="39" t="str">
        <f>IF(U$1&gt;$AE$1,"-",IFERROR(IF(DATEDIF('Base de données'!$A2776,U$1,"d")&lt;&gt;0,"",'Base de données'!$B2776),""))</f>
        <v/>
      </c>
      <c r="V2776" s="39" t="str">
        <f>IF(V$1&gt;$AE$1,"-",IFERROR(IF(DATEDIF('Base de données'!$A2776,V$1,"d")&lt;&gt;0,"",'Base de données'!$B2776),""))</f>
        <v/>
      </c>
      <c r="W2776" s="34"/>
      <c r="X2776" s="30" t="str">
        <f>'Base de données'!$C2776&amp;" "&amp;'Base de données'!$D2776</f>
        <v>Royer Honoré</v>
      </c>
      <c r="Y2776" s="31">
        <f>COUNTIF('Base de données'!$B:$B,'Base de données'!$B2776)</f>
        <v>12</v>
      </c>
      <c r="AA2776" s="87" cm="1">
        <f t="array" aca="1" ref="AA2776" ca="1">INDIRECT("'Base de données'!A" &amp; ROW(Y2776))</f>
        <v>45931</v>
      </c>
      <c r="AB2776" s="51" t="str" cm="1">
        <f t="array" aca="1" ref="AB2776" ca="1">INDIRECT("'Base de données'!B" &amp; ROW(Z2776))</f>
        <v>BHHGU</v>
      </c>
    </row>
    <row r="2777" spans="1:28" x14ac:dyDescent="0.3">
      <c r="A2777" s="41" t="str">
        <f ca="1">IF(IF(AND($B2777&lt;&gt;"-",$B2777=$E2777),"Entrée et sortie","-")="Entrée et sortie",'Base de données'!$B2777,"-")</f>
        <v>-</v>
      </c>
      <c r="B2777" s="41" t="str">
        <f t="shared" ca="1" si="175"/>
        <v>-</v>
      </c>
      <c r="C2777" s="41" t="str">
        <f t="shared" ca="1" si="176"/>
        <v>-</v>
      </c>
      <c r="D2777" s="41" t="str">
        <f>IF($F2777="sortie en cours d'année",'Base de données'!$B2777,"-")</f>
        <v>-</v>
      </c>
      <c r="E2777" s="41" t="str">
        <f>IF($H2777="entrée en cours d'année",'Base de données'!$B2777,"-")</f>
        <v>-</v>
      </c>
      <c r="F2777" s="37" t="str">
        <f t="shared" si="173"/>
        <v/>
      </c>
      <c r="G2777" s="37" t="str">
        <f>IF($J2777="mouvement",_xlfn.XLOOKUP('Base de données'!$B2777,$V:$V,$V:$V,0),"")</f>
        <v/>
      </c>
      <c r="H2777" s="37" t="str">
        <f t="shared" si="174"/>
        <v/>
      </c>
      <c r="I2777" s="37" t="str">
        <f>IF($J2777="mouvement",_xlfn.XLOOKUP('Base de données'!$B2777,$K:$K,$K:$K,0),"")</f>
        <v/>
      </c>
      <c r="J2777" s="38" t="str">
        <f>IF(AND(Y2777&lt;&gt;MAX(Y:Y),COUNTIF(K2777:V2777,'Base de données'!$B2777)&gt;0),"mouvement","")</f>
        <v/>
      </c>
      <c r="K2777" s="39" t="str">
        <f>IF(K$1&gt;$AE$1,"-",IFERROR(IF(DATEDIF('Base de données'!$A2777,K$1,"d")&lt;&gt;0,"",'Base de données'!$B2777),""))</f>
        <v/>
      </c>
      <c r="L2777" s="39" t="str">
        <f>IF(L$1&gt;$AE$1,"-",IFERROR(IF(DATEDIF('Base de données'!$A2777,L$1,"d")&lt;&gt;0,"",'Base de données'!$B2777),""))</f>
        <v/>
      </c>
      <c r="M2777" s="39" t="str">
        <f>IF(M$1&gt;$AE$1,"-",IFERROR(IF(DATEDIF('Base de données'!$A2777,M$1,"d")&lt;&gt;0,"",'Base de données'!$B2777),""))</f>
        <v/>
      </c>
      <c r="N2777" s="39" t="str">
        <f>IF(N$1&gt;$AE$1,"-",IFERROR(IF(DATEDIF('Base de données'!$A2777,N$1,"d")&lt;&gt;0,"",'Base de données'!$B2777),""))</f>
        <v/>
      </c>
      <c r="O2777" s="39" t="str">
        <f>IF(O$1&gt;$AE$1,"-",IFERROR(IF(DATEDIF('Base de données'!$A2777,O$1,"d")&lt;&gt;0,"",'Base de données'!$B2777),""))</f>
        <v/>
      </c>
      <c r="P2777" s="39" t="str">
        <f>IF(P$1&gt;$AE$1,"-",IFERROR(IF(DATEDIF('Base de données'!$A2777,P$1,"d")&lt;&gt;0,"",'Base de données'!$B2777),""))</f>
        <v/>
      </c>
      <c r="Q2777" s="39" t="str">
        <f>IF(Q$1&gt;$AE$1,"-",IFERROR(IF(DATEDIF('Base de données'!$A2777,Q$1,"d")&lt;&gt;0,"",'Base de données'!$B2777),""))</f>
        <v/>
      </c>
      <c r="R2777" s="39" t="str">
        <f>IF(R$1&gt;$AE$1,"-",IFERROR(IF(DATEDIF('Base de données'!$A2777,R$1,"d")&lt;&gt;0,"",'Base de données'!$B2777),""))</f>
        <v/>
      </c>
      <c r="S2777" s="39" t="str">
        <f>IF(S$1&gt;$AE$1,"-",IFERROR(IF(DATEDIF('Base de données'!$A2777,S$1,"d")&lt;&gt;0,"",'Base de données'!$B2777),""))</f>
        <v/>
      </c>
      <c r="T2777" s="39" t="str">
        <f>IF(T$1&gt;$AE$1,"-",IFERROR(IF(DATEDIF('Base de données'!$A2777,T$1,"d")&lt;&gt;0,"",'Base de données'!$B2777),""))</f>
        <v>SWK1T</v>
      </c>
      <c r="U2777" s="39" t="str">
        <f>IF(U$1&gt;$AE$1,"-",IFERROR(IF(DATEDIF('Base de données'!$A2777,U$1,"d")&lt;&gt;0,"",'Base de données'!$B2777),""))</f>
        <v/>
      </c>
      <c r="V2777" s="39" t="str">
        <f>IF(V$1&gt;$AE$1,"-",IFERROR(IF(DATEDIF('Base de données'!$A2777,V$1,"d")&lt;&gt;0,"",'Base de données'!$B2777),""))</f>
        <v/>
      </c>
      <c r="W2777" s="34"/>
      <c r="X2777" s="30" t="str">
        <f>'Base de données'!$C2777&amp;" "&amp;'Base de données'!$D2777</f>
        <v>Chevallier Jules</v>
      </c>
      <c r="Y2777" s="31">
        <f>COUNTIF('Base de données'!$B:$B,'Base de données'!$B2777)</f>
        <v>12</v>
      </c>
      <c r="AA2777" s="87" cm="1">
        <f t="array" aca="1" ref="AA2777" ca="1">INDIRECT("'Base de données'!A" &amp; ROW(Y2777))</f>
        <v>45931</v>
      </c>
      <c r="AB2777" s="51" t="str" cm="1">
        <f t="array" aca="1" ref="AB2777" ca="1">INDIRECT("'Base de données'!B" &amp; ROW(Z2777))</f>
        <v>SWK1T</v>
      </c>
    </row>
    <row r="2778" spans="1:28" x14ac:dyDescent="0.3">
      <c r="A2778" s="41" t="str">
        <f ca="1">IF(IF(AND($B2778&lt;&gt;"-",$B2778=$E2778),"Entrée et sortie","-")="Entrée et sortie",'Base de données'!$B2778,"-")</f>
        <v>-</v>
      </c>
      <c r="B2778" s="41" t="str">
        <f t="shared" ca="1" si="175"/>
        <v>-</v>
      </c>
      <c r="C2778" s="41" t="str">
        <f t="shared" ca="1" si="176"/>
        <v>-</v>
      </c>
      <c r="D2778" s="41" t="str">
        <f>IF($F2778="sortie en cours d'année",'Base de données'!$B2778,"-")</f>
        <v>-</v>
      </c>
      <c r="E2778" s="41" t="str">
        <f>IF($H2778="entrée en cours d'année",'Base de données'!$B2778,"-")</f>
        <v>-</v>
      </c>
      <c r="F2778" s="37" t="str">
        <f t="shared" si="173"/>
        <v/>
      </c>
      <c r="G2778" s="37" t="str">
        <f>IF($J2778="mouvement",_xlfn.XLOOKUP('Base de données'!$B2778,$V:$V,$V:$V,0),"")</f>
        <v/>
      </c>
      <c r="H2778" s="37" t="str">
        <f t="shared" si="174"/>
        <v/>
      </c>
      <c r="I2778" s="37" t="str">
        <f>IF($J2778="mouvement",_xlfn.XLOOKUP('Base de données'!$B2778,$K:$K,$K:$K,0),"")</f>
        <v/>
      </c>
      <c r="J2778" s="38" t="str">
        <f>IF(AND(Y2778&lt;&gt;MAX(Y:Y),COUNTIF(K2778:V2778,'Base de données'!$B2778)&gt;0),"mouvement","")</f>
        <v/>
      </c>
      <c r="K2778" s="39" t="str">
        <f>IF(K$1&gt;$AE$1,"-",IFERROR(IF(DATEDIF('Base de données'!$A2778,K$1,"d")&lt;&gt;0,"",'Base de données'!$B2778),""))</f>
        <v/>
      </c>
      <c r="L2778" s="39" t="str">
        <f>IF(L$1&gt;$AE$1,"-",IFERROR(IF(DATEDIF('Base de données'!$A2778,L$1,"d")&lt;&gt;0,"",'Base de données'!$B2778),""))</f>
        <v/>
      </c>
      <c r="M2778" s="39" t="str">
        <f>IF(M$1&gt;$AE$1,"-",IFERROR(IF(DATEDIF('Base de données'!$A2778,M$1,"d")&lt;&gt;0,"",'Base de données'!$B2778),""))</f>
        <v/>
      </c>
      <c r="N2778" s="39" t="str">
        <f>IF(N$1&gt;$AE$1,"-",IFERROR(IF(DATEDIF('Base de données'!$A2778,N$1,"d")&lt;&gt;0,"",'Base de données'!$B2778),""))</f>
        <v/>
      </c>
      <c r="O2778" s="39" t="str">
        <f>IF(O$1&gt;$AE$1,"-",IFERROR(IF(DATEDIF('Base de données'!$A2778,O$1,"d")&lt;&gt;0,"",'Base de données'!$B2778),""))</f>
        <v/>
      </c>
      <c r="P2778" s="39" t="str">
        <f>IF(P$1&gt;$AE$1,"-",IFERROR(IF(DATEDIF('Base de données'!$A2778,P$1,"d")&lt;&gt;0,"",'Base de données'!$B2778),""))</f>
        <v/>
      </c>
      <c r="Q2778" s="39" t="str">
        <f>IF(Q$1&gt;$AE$1,"-",IFERROR(IF(DATEDIF('Base de données'!$A2778,Q$1,"d")&lt;&gt;0,"",'Base de données'!$B2778),""))</f>
        <v/>
      </c>
      <c r="R2778" s="39" t="str">
        <f>IF(R$1&gt;$AE$1,"-",IFERROR(IF(DATEDIF('Base de données'!$A2778,R$1,"d")&lt;&gt;0,"",'Base de données'!$B2778),""))</f>
        <v/>
      </c>
      <c r="S2778" s="39" t="str">
        <f>IF(S$1&gt;$AE$1,"-",IFERROR(IF(DATEDIF('Base de données'!$A2778,S$1,"d")&lt;&gt;0,"",'Base de données'!$B2778),""))</f>
        <v/>
      </c>
      <c r="T2778" s="39" t="str">
        <f>IF(T$1&gt;$AE$1,"-",IFERROR(IF(DATEDIF('Base de données'!$A2778,T$1,"d")&lt;&gt;0,"",'Base de données'!$B2778),""))</f>
        <v>8IYTJ</v>
      </c>
      <c r="U2778" s="39" t="str">
        <f>IF(U$1&gt;$AE$1,"-",IFERROR(IF(DATEDIF('Base de données'!$A2778,U$1,"d")&lt;&gt;0,"",'Base de données'!$B2778),""))</f>
        <v/>
      </c>
      <c r="V2778" s="39" t="str">
        <f>IF(V$1&gt;$AE$1,"-",IFERROR(IF(DATEDIF('Base de données'!$A2778,V$1,"d")&lt;&gt;0,"",'Base de données'!$B2778),""))</f>
        <v/>
      </c>
      <c r="W2778" s="34"/>
      <c r="X2778" s="30" t="str">
        <f>'Base de données'!$C2778&amp;" "&amp;'Base de données'!$D2778</f>
        <v>Ribeiro Aimé</v>
      </c>
      <c r="Y2778" s="31">
        <f>COUNTIF('Base de données'!$B:$B,'Base de données'!$B2778)</f>
        <v>12</v>
      </c>
      <c r="AA2778" s="87" cm="1">
        <f t="array" aca="1" ref="AA2778" ca="1">INDIRECT("'Base de données'!A" &amp; ROW(Y2778))</f>
        <v>45931</v>
      </c>
      <c r="AB2778" s="51" t="str" cm="1">
        <f t="array" aca="1" ref="AB2778" ca="1">INDIRECT("'Base de données'!B" &amp; ROW(Z2778))</f>
        <v>8IYTJ</v>
      </c>
    </row>
    <row r="2779" spans="1:28" x14ac:dyDescent="0.3">
      <c r="A2779" s="41" t="str">
        <f ca="1">IF(IF(AND($B2779&lt;&gt;"-",$B2779=$E2779),"Entrée et sortie","-")="Entrée et sortie",'Base de données'!$B2779,"-")</f>
        <v>-</v>
      </c>
      <c r="B2779" s="41" t="str">
        <f t="shared" ca="1" si="175"/>
        <v>-</v>
      </c>
      <c r="C2779" s="41" t="str">
        <f t="shared" ca="1" si="176"/>
        <v>-</v>
      </c>
      <c r="D2779" s="41" t="str">
        <f>IF($F2779="sortie en cours d'année",'Base de données'!$B2779,"-")</f>
        <v>-</v>
      </c>
      <c r="E2779" s="41" t="str">
        <f>IF($H2779="entrée en cours d'année",'Base de données'!$B2779,"-")</f>
        <v>-</v>
      </c>
      <c r="F2779" s="37" t="str">
        <f t="shared" si="173"/>
        <v/>
      </c>
      <c r="G2779" s="37" t="str">
        <f>IF($J2779="mouvement",_xlfn.XLOOKUP('Base de données'!$B2779,$V:$V,$V:$V,0),"")</f>
        <v/>
      </c>
      <c r="H2779" s="37" t="str">
        <f t="shared" si="174"/>
        <v/>
      </c>
      <c r="I2779" s="37" t="str">
        <f>IF($J2779="mouvement",_xlfn.XLOOKUP('Base de données'!$B2779,$K:$K,$K:$K,0),"")</f>
        <v/>
      </c>
      <c r="J2779" s="38" t="str">
        <f>IF(AND(Y2779&lt;&gt;MAX(Y:Y),COUNTIF(K2779:V2779,'Base de données'!$B2779)&gt;0),"mouvement","")</f>
        <v/>
      </c>
      <c r="K2779" s="39" t="str">
        <f>IF(K$1&gt;$AE$1,"-",IFERROR(IF(DATEDIF('Base de données'!$A2779,K$1,"d")&lt;&gt;0,"",'Base de données'!$B2779),""))</f>
        <v/>
      </c>
      <c r="L2779" s="39" t="str">
        <f>IF(L$1&gt;$AE$1,"-",IFERROR(IF(DATEDIF('Base de données'!$A2779,L$1,"d")&lt;&gt;0,"",'Base de données'!$B2779),""))</f>
        <v/>
      </c>
      <c r="M2779" s="39" t="str">
        <f>IF(M$1&gt;$AE$1,"-",IFERROR(IF(DATEDIF('Base de données'!$A2779,M$1,"d")&lt;&gt;0,"",'Base de données'!$B2779),""))</f>
        <v/>
      </c>
      <c r="N2779" s="39" t="str">
        <f>IF(N$1&gt;$AE$1,"-",IFERROR(IF(DATEDIF('Base de données'!$A2779,N$1,"d")&lt;&gt;0,"",'Base de données'!$B2779),""))</f>
        <v/>
      </c>
      <c r="O2779" s="39" t="str">
        <f>IF(O$1&gt;$AE$1,"-",IFERROR(IF(DATEDIF('Base de données'!$A2779,O$1,"d")&lt;&gt;0,"",'Base de données'!$B2779),""))</f>
        <v/>
      </c>
      <c r="P2779" s="39" t="str">
        <f>IF(P$1&gt;$AE$1,"-",IFERROR(IF(DATEDIF('Base de données'!$A2779,P$1,"d")&lt;&gt;0,"",'Base de données'!$B2779),""))</f>
        <v/>
      </c>
      <c r="Q2779" s="39" t="str">
        <f>IF(Q$1&gt;$AE$1,"-",IFERROR(IF(DATEDIF('Base de données'!$A2779,Q$1,"d")&lt;&gt;0,"",'Base de données'!$B2779),""))</f>
        <v/>
      </c>
      <c r="R2779" s="39" t="str">
        <f>IF(R$1&gt;$AE$1,"-",IFERROR(IF(DATEDIF('Base de données'!$A2779,R$1,"d")&lt;&gt;0,"",'Base de données'!$B2779),""))</f>
        <v/>
      </c>
      <c r="S2779" s="39" t="str">
        <f>IF(S$1&gt;$AE$1,"-",IFERROR(IF(DATEDIF('Base de données'!$A2779,S$1,"d")&lt;&gt;0,"",'Base de données'!$B2779),""))</f>
        <v/>
      </c>
      <c r="T2779" s="39" t="str">
        <f>IF(T$1&gt;$AE$1,"-",IFERROR(IF(DATEDIF('Base de données'!$A2779,T$1,"d")&lt;&gt;0,"",'Base de données'!$B2779),""))</f>
        <v>UX84B</v>
      </c>
      <c r="U2779" s="39" t="str">
        <f>IF(U$1&gt;$AE$1,"-",IFERROR(IF(DATEDIF('Base de données'!$A2779,U$1,"d")&lt;&gt;0,"",'Base de données'!$B2779),""))</f>
        <v/>
      </c>
      <c r="V2779" s="39" t="str">
        <f>IF(V$1&gt;$AE$1,"-",IFERROR(IF(DATEDIF('Base de données'!$A2779,V$1,"d")&lt;&gt;0,"",'Base de données'!$B2779),""))</f>
        <v/>
      </c>
      <c r="W2779" s="34"/>
      <c r="X2779" s="30" t="str">
        <f>'Base de données'!$C2779&amp;" "&amp;'Base de données'!$D2779</f>
        <v>Le Gall Monique</v>
      </c>
      <c r="Y2779" s="31">
        <f>COUNTIF('Base de données'!$B:$B,'Base de données'!$B2779)</f>
        <v>12</v>
      </c>
      <c r="AA2779" s="87" cm="1">
        <f t="array" aca="1" ref="AA2779" ca="1">INDIRECT("'Base de données'!A" &amp; ROW(Y2779))</f>
        <v>45931</v>
      </c>
      <c r="AB2779" s="51" t="str" cm="1">
        <f t="array" aca="1" ref="AB2779" ca="1">INDIRECT("'Base de données'!B" &amp; ROW(Z2779))</f>
        <v>UX84B</v>
      </c>
    </row>
    <row r="2780" spans="1:28" x14ac:dyDescent="0.3">
      <c r="A2780" s="41" t="str">
        <f ca="1">IF(IF(AND($B2780&lt;&gt;"-",$B2780=$E2780),"Entrée et sortie","-")="Entrée et sortie",'Base de données'!$B2780,"-")</f>
        <v>-</v>
      </c>
      <c r="B2780" s="41" t="str">
        <f t="shared" ca="1" si="175"/>
        <v>T0HSF</v>
      </c>
      <c r="C2780" s="41" t="str">
        <f t="shared" ca="1" si="176"/>
        <v>T0HSF</v>
      </c>
      <c r="D2780" s="41" t="str">
        <f>IF($F2780="sortie en cours d'année",'Base de données'!$B2780,"-")</f>
        <v>T0HSF</v>
      </c>
      <c r="E2780" s="41" t="str">
        <f>IF($H2780="entrée en cours d'année",'Base de données'!$B2780,"-")</f>
        <v>-</v>
      </c>
      <c r="F2780" s="37" t="str">
        <f t="shared" si="173"/>
        <v>sortie en cours d'année</v>
      </c>
      <c r="G2780" s="37">
        <f>IF($J2780="mouvement",_xlfn.XLOOKUP('Base de données'!$B2780,$V:$V,$V:$V,0),"")</f>
        <v>0</v>
      </c>
      <c r="H2780" s="37" t="str">
        <f t="shared" si="174"/>
        <v/>
      </c>
      <c r="I2780" s="37" t="str">
        <f>IF($J2780="mouvement",_xlfn.XLOOKUP('Base de données'!$B2780,$K:$K,$K:$K,0),"")</f>
        <v>T0HSF</v>
      </c>
      <c r="J2780" s="38" t="str">
        <f>IF(AND(Y2780&lt;&gt;MAX(Y:Y),COUNTIF(K2780:V2780,'Base de données'!$B2780)&gt;0),"mouvement","")</f>
        <v>mouvement</v>
      </c>
      <c r="K2780" s="39" t="str">
        <f>IF(K$1&gt;$AE$1,"-",IFERROR(IF(DATEDIF('Base de données'!$A2780,K$1,"d")&lt;&gt;0,"",'Base de données'!$B2780),""))</f>
        <v/>
      </c>
      <c r="L2780" s="39" t="str">
        <f>IF(L$1&gt;$AE$1,"-",IFERROR(IF(DATEDIF('Base de données'!$A2780,L$1,"d")&lt;&gt;0,"",'Base de données'!$B2780),""))</f>
        <v/>
      </c>
      <c r="M2780" s="39" t="str">
        <f>IF(M$1&gt;$AE$1,"-",IFERROR(IF(DATEDIF('Base de données'!$A2780,M$1,"d")&lt;&gt;0,"",'Base de données'!$B2780),""))</f>
        <v/>
      </c>
      <c r="N2780" s="39" t="str">
        <f>IF(N$1&gt;$AE$1,"-",IFERROR(IF(DATEDIF('Base de données'!$A2780,N$1,"d")&lt;&gt;0,"",'Base de données'!$B2780),""))</f>
        <v/>
      </c>
      <c r="O2780" s="39" t="str">
        <f>IF(O$1&gt;$AE$1,"-",IFERROR(IF(DATEDIF('Base de données'!$A2780,O$1,"d")&lt;&gt;0,"",'Base de données'!$B2780),""))</f>
        <v/>
      </c>
      <c r="P2780" s="39" t="str">
        <f>IF(P$1&gt;$AE$1,"-",IFERROR(IF(DATEDIF('Base de données'!$A2780,P$1,"d")&lt;&gt;0,"",'Base de données'!$B2780),""))</f>
        <v/>
      </c>
      <c r="Q2780" s="39" t="str">
        <f>IF(Q$1&gt;$AE$1,"-",IFERROR(IF(DATEDIF('Base de données'!$A2780,Q$1,"d")&lt;&gt;0,"",'Base de données'!$B2780),""))</f>
        <v/>
      </c>
      <c r="R2780" s="39" t="str">
        <f>IF(R$1&gt;$AE$1,"-",IFERROR(IF(DATEDIF('Base de données'!$A2780,R$1,"d")&lt;&gt;0,"",'Base de données'!$B2780),""))</f>
        <v/>
      </c>
      <c r="S2780" s="39" t="str">
        <f>IF(S$1&gt;$AE$1,"-",IFERROR(IF(DATEDIF('Base de données'!$A2780,S$1,"d")&lt;&gt;0,"",'Base de données'!$B2780),""))</f>
        <v/>
      </c>
      <c r="T2780" s="39" t="str">
        <f>IF(T$1&gt;$AE$1,"-",IFERROR(IF(DATEDIF('Base de données'!$A2780,T$1,"d")&lt;&gt;0,"",'Base de données'!$B2780),""))</f>
        <v>T0HSF</v>
      </c>
      <c r="U2780" s="39" t="str">
        <f>IF(U$1&gt;$AE$1,"-",IFERROR(IF(DATEDIF('Base de données'!$A2780,U$1,"d")&lt;&gt;0,"",'Base de données'!$B2780),""))</f>
        <v/>
      </c>
      <c r="V2780" s="39" t="str">
        <f>IF(V$1&gt;$AE$1,"-",IFERROR(IF(DATEDIF('Base de données'!$A2780,V$1,"d")&lt;&gt;0,"",'Base de données'!$B2780),""))</f>
        <v/>
      </c>
      <c r="W2780" s="34"/>
      <c r="X2780" s="30" t="str">
        <f>'Base de données'!$C2780&amp;" "&amp;'Base de données'!$D2780</f>
        <v>Legendre Laure</v>
      </c>
      <c r="Y2780" s="31">
        <f>COUNTIF('Base de données'!$B:$B,'Base de données'!$B2780)</f>
        <v>11</v>
      </c>
      <c r="AA2780" s="87" cm="1">
        <f t="array" aca="1" ref="AA2780" ca="1">INDIRECT("'Base de données'!A" &amp; ROW(Y2780))</f>
        <v>45931</v>
      </c>
      <c r="AB2780" s="51" t="str" cm="1">
        <f t="array" aca="1" ref="AB2780" ca="1">INDIRECT("'Base de données'!B" &amp; ROW(Z2780))</f>
        <v>T0HSF</v>
      </c>
    </row>
    <row r="2781" spans="1:28" x14ac:dyDescent="0.3">
      <c r="A2781" s="41" t="str">
        <f ca="1">IF(IF(AND($B2781&lt;&gt;"-",$B2781=$E2781),"Entrée et sortie","-")="Entrée et sortie",'Base de données'!$B2781,"-")</f>
        <v>-</v>
      </c>
      <c r="B2781" s="41" t="str">
        <f t="shared" ca="1" si="175"/>
        <v>-</v>
      </c>
      <c r="C2781" s="41" t="str">
        <f t="shared" ca="1" si="176"/>
        <v>-</v>
      </c>
      <c r="D2781" s="41" t="str">
        <f>IF($F2781="sortie en cours d'année",'Base de données'!$B2781,"-")</f>
        <v>-</v>
      </c>
      <c r="E2781" s="41" t="str">
        <f>IF($H2781="entrée en cours d'année",'Base de données'!$B2781,"-")</f>
        <v>-</v>
      </c>
      <c r="F2781" s="37" t="str">
        <f t="shared" si="173"/>
        <v/>
      </c>
      <c r="G2781" s="37" t="str">
        <f>IF($J2781="mouvement",_xlfn.XLOOKUP('Base de données'!$B2781,$V:$V,$V:$V,0),"")</f>
        <v/>
      </c>
      <c r="H2781" s="37" t="str">
        <f t="shared" si="174"/>
        <v/>
      </c>
      <c r="I2781" s="37" t="str">
        <f>IF($J2781="mouvement",_xlfn.XLOOKUP('Base de données'!$B2781,$K:$K,$K:$K,0),"")</f>
        <v/>
      </c>
      <c r="J2781" s="38" t="str">
        <f>IF(AND(Y2781&lt;&gt;MAX(Y:Y),COUNTIF(K2781:V2781,'Base de données'!$B2781)&gt;0),"mouvement","")</f>
        <v/>
      </c>
      <c r="K2781" s="39" t="str">
        <f>IF(K$1&gt;$AE$1,"-",IFERROR(IF(DATEDIF('Base de données'!$A2781,K$1,"d")&lt;&gt;0,"",'Base de données'!$B2781),""))</f>
        <v/>
      </c>
      <c r="L2781" s="39" t="str">
        <f>IF(L$1&gt;$AE$1,"-",IFERROR(IF(DATEDIF('Base de données'!$A2781,L$1,"d")&lt;&gt;0,"",'Base de données'!$B2781),""))</f>
        <v/>
      </c>
      <c r="M2781" s="39" t="str">
        <f>IF(M$1&gt;$AE$1,"-",IFERROR(IF(DATEDIF('Base de données'!$A2781,M$1,"d")&lt;&gt;0,"",'Base de données'!$B2781),""))</f>
        <v/>
      </c>
      <c r="N2781" s="39" t="str">
        <f>IF(N$1&gt;$AE$1,"-",IFERROR(IF(DATEDIF('Base de données'!$A2781,N$1,"d")&lt;&gt;0,"",'Base de données'!$B2781),""))</f>
        <v/>
      </c>
      <c r="O2781" s="39" t="str">
        <f>IF(O$1&gt;$AE$1,"-",IFERROR(IF(DATEDIF('Base de données'!$A2781,O$1,"d")&lt;&gt;0,"",'Base de données'!$B2781),""))</f>
        <v/>
      </c>
      <c r="P2781" s="39" t="str">
        <f>IF(P$1&gt;$AE$1,"-",IFERROR(IF(DATEDIF('Base de données'!$A2781,P$1,"d")&lt;&gt;0,"",'Base de données'!$B2781),""))</f>
        <v/>
      </c>
      <c r="Q2781" s="39" t="str">
        <f>IF(Q$1&gt;$AE$1,"-",IFERROR(IF(DATEDIF('Base de données'!$A2781,Q$1,"d")&lt;&gt;0,"",'Base de données'!$B2781),""))</f>
        <v/>
      </c>
      <c r="R2781" s="39" t="str">
        <f>IF(R$1&gt;$AE$1,"-",IFERROR(IF(DATEDIF('Base de données'!$A2781,R$1,"d")&lt;&gt;0,"",'Base de données'!$B2781),""))</f>
        <v/>
      </c>
      <c r="S2781" s="39" t="str">
        <f>IF(S$1&gt;$AE$1,"-",IFERROR(IF(DATEDIF('Base de données'!$A2781,S$1,"d")&lt;&gt;0,"",'Base de données'!$B2781),""))</f>
        <v/>
      </c>
      <c r="T2781" s="39" t="str">
        <f>IF(T$1&gt;$AE$1,"-",IFERROR(IF(DATEDIF('Base de données'!$A2781,T$1,"d")&lt;&gt;0,"",'Base de données'!$B2781),""))</f>
        <v>IFJYC</v>
      </c>
      <c r="U2781" s="39" t="str">
        <f>IF(U$1&gt;$AE$1,"-",IFERROR(IF(DATEDIF('Base de données'!$A2781,U$1,"d")&lt;&gt;0,"",'Base de données'!$B2781),""))</f>
        <v/>
      </c>
      <c r="V2781" s="39" t="str">
        <f>IF(V$1&gt;$AE$1,"-",IFERROR(IF(DATEDIF('Base de données'!$A2781,V$1,"d")&lt;&gt;0,"",'Base de données'!$B2781),""))</f>
        <v/>
      </c>
      <c r="W2781" s="34"/>
      <c r="X2781" s="30" t="str">
        <f>'Base de données'!$C2781&amp;" "&amp;'Base de données'!$D2781</f>
        <v>Lévy Denise</v>
      </c>
      <c r="Y2781" s="31">
        <f>COUNTIF('Base de données'!$B:$B,'Base de données'!$B2781)</f>
        <v>12</v>
      </c>
      <c r="AA2781" s="87" cm="1">
        <f t="array" aca="1" ref="AA2781" ca="1">INDIRECT("'Base de données'!A" &amp; ROW(Y2781))</f>
        <v>45931</v>
      </c>
      <c r="AB2781" s="51" t="str" cm="1">
        <f t="array" aca="1" ref="AB2781" ca="1">INDIRECT("'Base de données'!B" &amp; ROW(Z2781))</f>
        <v>IFJYC</v>
      </c>
    </row>
    <row r="2782" spans="1:28" x14ac:dyDescent="0.3">
      <c r="A2782" s="41" t="str">
        <f ca="1">IF(IF(AND($B2782&lt;&gt;"-",$B2782=$E2782),"Entrée et sortie","-")="Entrée et sortie",'Base de données'!$B2782,"-")</f>
        <v>-</v>
      </c>
      <c r="B2782" s="41" t="str">
        <f t="shared" ca="1" si="175"/>
        <v>CN75F</v>
      </c>
      <c r="C2782" s="41" t="str">
        <f t="shared" ca="1" si="176"/>
        <v>CN75F</v>
      </c>
      <c r="D2782" s="41" t="str">
        <f>IF($F2782="sortie en cours d'année",'Base de données'!$B2782,"-")</f>
        <v>CN75F</v>
      </c>
      <c r="E2782" s="41" t="str">
        <f>IF($H2782="entrée en cours d'année",'Base de données'!$B2782,"-")</f>
        <v>-</v>
      </c>
      <c r="F2782" s="37" t="str">
        <f t="shared" si="173"/>
        <v>sortie en cours d'année</v>
      </c>
      <c r="G2782" s="37">
        <f>IF($J2782="mouvement",_xlfn.XLOOKUP('Base de données'!$B2782,$V:$V,$V:$V,0),"")</f>
        <v>0</v>
      </c>
      <c r="H2782" s="37" t="str">
        <f t="shared" si="174"/>
        <v/>
      </c>
      <c r="I2782" s="37" t="str">
        <f>IF($J2782="mouvement",_xlfn.XLOOKUP('Base de données'!$B2782,$K:$K,$K:$K,0),"")</f>
        <v>CN75F</v>
      </c>
      <c r="J2782" s="38" t="str">
        <f>IF(AND(Y2782&lt;&gt;MAX(Y:Y),COUNTIF(K2782:V2782,'Base de données'!$B2782)&gt;0),"mouvement","")</f>
        <v>mouvement</v>
      </c>
      <c r="K2782" s="39" t="str">
        <f>IF(K$1&gt;$AE$1,"-",IFERROR(IF(DATEDIF('Base de données'!$A2782,K$1,"d")&lt;&gt;0,"",'Base de données'!$B2782),""))</f>
        <v/>
      </c>
      <c r="L2782" s="39" t="str">
        <f>IF(L$1&gt;$AE$1,"-",IFERROR(IF(DATEDIF('Base de données'!$A2782,L$1,"d")&lt;&gt;0,"",'Base de données'!$B2782),""))</f>
        <v/>
      </c>
      <c r="M2782" s="39" t="str">
        <f>IF(M$1&gt;$AE$1,"-",IFERROR(IF(DATEDIF('Base de données'!$A2782,M$1,"d")&lt;&gt;0,"",'Base de données'!$B2782),""))</f>
        <v/>
      </c>
      <c r="N2782" s="39" t="str">
        <f>IF(N$1&gt;$AE$1,"-",IFERROR(IF(DATEDIF('Base de données'!$A2782,N$1,"d")&lt;&gt;0,"",'Base de données'!$B2782),""))</f>
        <v/>
      </c>
      <c r="O2782" s="39" t="str">
        <f>IF(O$1&gt;$AE$1,"-",IFERROR(IF(DATEDIF('Base de données'!$A2782,O$1,"d")&lt;&gt;0,"",'Base de données'!$B2782),""))</f>
        <v/>
      </c>
      <c r="P2782" s="39" t="str">
        <f>IF(P$1&gt;$AE$1,"-",IFERROR(IF(DATEDIF('Base de données'!$A2782,P$1,"d")&lt;&gt;0,"",'Base de données'!$B2782),""))</f>
        <v/>
      </c>
      <c r="Q2782" s="39" t="str">
        <f>IF(Q$1&gt;$AE$1,"-",IFERROR(IF(DATEDIF('Base de données'!$A2782,Q$1,"d")&lt;&gt;0,"",'Base de données'!$B2782),""))</f>
        <v/>
      </c>
      <c r="R2782" s="39" t="str">
        <f>IF(R$1&gt;$AE$1,"-",IFERROR(IF(DATEDIF('Base de données'!$A2782,R$1,"d")&lt;&gt;0,"",'Base de données'!$B2782),""))</f>
        <v/>
      </c>
      <c r="S2782" s="39" t="str">
        <f>IF(S$1&gt;$AE$1,"-",IFERROR(IF(DATEDIF('Base de données'!$A2782,S$1,"d")&lt;&gt;0,"",'Base de données'!$B2782),""))</f>
        <v/>
      </c>
      <c r="T2782" s="39" t="str">
        <f>IF(T$1&gt;$AE$1,"-",IFERROR(IF(DATEDIF('Base de données'!$A2782,T$1,"d")&lt;&gt;0,"",'Base de données'!$B2782),""))</f>
        <v>CN75F</v>
      </c>
      <c r="U2782" s="39" t="str">
        <f>IF(U$1&gt;$AE$1,"-",IFERROR(IF(DATEDIF('Base de données'!$A2782,U$1,"d")&lt;&gt;0,"",'Base de données'!$B2782),""))</f>
        <v/>
      </c>
      <c r="V2782" s="39" t="str">
        <f>IF(V$1&gt;$AE$1,"-",IFERROR(IF(DATEDIF('Base de données'!$A2782,V$1,"d")&lt;&gt;0,"",'Base de données'!$B2782),""))</f>
        <v/>
      </c>
      <c r="W2782" s="34"/>
      <c r="X2782" s="30" t="str">
        <f>'Base de données'!$C2782&amp;" "&amp;'Base de données'!$D2782</f>
        <v>Camus Emmanuel</v>
      </c>
      <c r="Y2782" s="31">
        <f>COUNTIF('Base de données'!$B:$B,'Base de données'!$B2782)</f>
        <v>11</v>
      </c>
      <c r="AA2782" s="87" cm="1">
        <f t="array" aca="1" ref="AA2782" ca="1">INDIRECT("'Base de données'!A" &amp; ROW(Y2782))</f>
        <v>45931</v>
      </c>
      <c r="AB2782" s="51" t="str" cm="1">
        <f t="array" aca="1" ref="AB2782" ca="1">INDIRECT("'Base de données'!B" &amp; ROW(Z2782))</f>
        <v>CN75F</v>
      </c>
    </row>
    <row r="2783" spans="1:28" x14ac:dyDescent="0.3">
      <c r="A2783" s="41" t="str">
        <f ca="1">IF(IF(AND($B2783&lt;&gt;"-",$B2783=$E2783),"Entrée et sortie","-")="Entrée et sortie",'Base de données'!$B2783,"-")</f>
        <v>-</v>
      </c>
      <c r="B2783" s="41" t="str">
        <f t="shared" ca="1" si="175"/>
        <v>-</v>
      </c>
      <c r="C2783" s="41" t="str">
        <f t="shared" ca="1" si="176"/>
        <v>-</v>
      </c>
      <c r="D2783" s="41" t="str">
        <f>IF($F2783="sortie en cours d'année",'Base de données'!$B2783,"-")</f>
        <v>-</v>
      </c>
      <c r="E2783" s="41" t="str">
        <f>IF($H2783="entrée en cours d'année",'Base de données'!$B2783,"-")</f>
        <v>-</v>
      </c>
      <c r="F2783" s="37" t="str">
        <f t="shared" si="173"/>
        <v/>
      </c>
      <c r="G2783" s="37" t="str">
        <f>IF($J2783="mouvement",_xlfn.XLOOKUP('Base de données'!$B2783,$V:$V,$V:$V,0),"")</f>
        <v/>
      </c>
      <c r="H2783" s="37" t="str">
        <f t="shared" si="174"/>
        <v/>
      </c>
      <c r="I2783" s="37" t="str">
        <f>IF($J2783="mouvement",_xlfn.XLOOKUP('Base de données'!$B2783,$K:$K,$K:$K,0),"")</f>
        <v/>
      </c>
      <c r="J2783" s="38" t="str">
        <f>IF(AND(Y2783&lt;&gt;MAX(Y:Y),COUNTIF(K2783:V2783,'Base de données'!$B2783)&gt;0),"mouvement","")</f>
        <v/>
      </c>
      <c r="K2783" s="39" t="str">
        <f>IF(K$1&gt;$AE$1,"-",IFERROR(IF(DATEDIF('Base de données'!$A2783,K$1,"d")&lt;&gt;0,"",'Base de données'!$B2783),""))</f>
        <v/>
      </c>
      <c r="L2783" s="39" t="str">
        <f>IF(L$1&gt;$AE$1,"-",IFERROR(IF(DATEDIF('Base de données'!$A2783,L$1,"d")&lt;&gt;0,"",'Base de données'!$B2783),""))</f>
        <v/>
      </c>
      <c r="M2783" s="39" t="str">
        <f>IF(M$1&gt;$AE$1,"-",IFERROR(IF(DATEDIF('Base de données'!$A2783,M$1,"d")&lt;&gt;0,"",'Base de données'!$B2783),""))</f>
        <v/>
      </c>
      <c r="N2783" s="39" t="str">
        <f>IF(N$1&gt;$AE$1,"-",IFERROR(IF(DATEDIF('Base de données'!$A2783,N$1,"d")&lt;&gt;0,"",'Base de données'!$B2783),""))</f>
        <v/>
      </c>
      <c r="O2783" s="39" t="str">
        <f>IF(O$1&gt;$AE$1,"-",IFERROR(IF(DATEDIF('Base de données'!$A2783,O$1,"d")&lt;&gt;0,"",'Base de données'!$B2783),""))</f>
        <v/>
      </c>
      <c r="P2783" s="39" t="str">
        <f>IF(P$1&gt;$AE$1,"-",IFERROR(IF(DATEDIF('Base de données'!$A2783,P$1,"d")&lt;&gt;0,"",'Base de données'!$B2783),""))</f>
        <v/>
      </c>
      <c r="Q2783" s="39" t="str">
        <f>IF(Q$1&gt;$AE$1,"-",IFERROR(IF(DATEDIF('Base de données'!$A2783,Q$1,"d")&lt;&gt;0,"",'Base de données'!$B2783),""))</f>
        <v/>
      </c>
      <c r="R2783" s="39" t="str">
        <f>IF(R$1&gt;$AE$1,"-",IFERROR(IF(DATEDIF('Base de données'!$A2783,R$1,"d")&lt;&gt;0,"",'Base de données'!$B2783),""))</f>
        <v/>
      </c>
      <c r="S2783" s="39" t="str">
        <f>IF(S$1&gt;$AE$1,"-",IFERROR(IF(DATEDIF('Base de données'!$A2783,S$1,"d")&lt;&gt;0,"",'Base de données'!$B2783),""))</f>
        <v/>
      </c>
      <c r="T2783" s="39" t="str">
        <f>IF(T$1&gt;$AE$1,"-",IFERROR(IF(DATEDIF('Base de données'!$A2783,T$1,"d")&lt;&gt;0,"",'Base de données'!$B2783),""))</f>
        <v>3E96F</v>
      </c>
      <c r="U2783" s="39" t="str">
        <f>IF(U$1&gt;$AE$1,"-",IFERROR(IF(DATEDIF('Base de données'!$A2783,U$1,"d")&lt;&gt;0,"",'Base de données'!$B2783),""))</f>
        <v/>
      </c>
      <c r="V2783" s="39" t="str">
        <f>IF(V$1&gt;$AE$1,"-",IFERROR(IF(DATEDIF('Base de données'!$A2783,V$1,"d")&lt;&gt;0,"",'Base de données'!$B2783),""))</f>
        <v/>
      </c>
      <c r="W2783" s="34"/>
      <c r="X2783" s="30" t="str">
        <f>'Base de données'!$C2783&amp;" "&amp;'Base de données'!$D2783</f>
        <v>Becker Michèle</v>
      </c>
      <c r="Y2783" s="31">
        <f>COUNTIF('Base de données'!$B:$B,'Base de données'!$B2783)</f>
        <v>12</v>
      </c>
      <c r="AA2783" s="87" cm="1">
        <f t="array" aca="1" ref="AA2783" ca="1">INDIRECT("'Base de données'!A" &amp; ROW(Y2783))</f>
        <v>45931</v>
      </c>
      <c r="AB2783" s="51" t="str" cm="1">
        <f t="array" aca="1" ref="AB2783" ca="1">INDIRECT("'Base de données'!B" &amp; ROW(Z2783))</f>
        <v>3E96F</v>
      </c>
    </row>
    <row r="2784" spans="1:28" x14ac:dyDescent="0.3">
      <c r="A2784" s="41" t="str">
        <f ca="1">IF(IF(AND($B2784&lt;&gt;"-",$B2784=$E2784),"Entrée et sortie","-")="Entrée et sortie",'Base de données'!$B2784,"-")</f>
        <v>-</v>
      </c>
      <c r="B2784" s="41" t="str">
        <f t="shared" ca="1" si="175"/>
        <v>-</v>
      </c>
      <c r="C2784" s="41" t="str">
        <f t="shared" ca="1" si="176"/>
        <v>-</v>
      </c>
      <c r="D2784" s="41" t="str">
        <f>IF($F2784="sortie en cours d'année",'Base de données'!$B2784,"-")</f>
        <v>-</v>
      </c>
      <c r="E2784" s="41" t="str">
        <f>IF($H2784="entrée en cours d'année",'Base de données'!$B2784,"-")</f>
        <v>QJKEN</v>
      </c>
      <c r="F2784" s="37" t="str">
        <f t="shared" si="173"/>
        <v/>
      </c>
      <c r="G2784" s="37" t="str">
        <f>IF($J2784="mouvement",_xlfn.XLOOKUP('Base de données'!$B2784,$V:$V,$V:$V,0),"")</f>
        <v>QJKEN</v>
      </c>
      <c r="H2784" s="37" t="str">
        <f t="shared" si="174"/>
        <v>entrée en cours d'année</v>
      </c>
      <c r="I2784" s="37">
        <f>IF($J2784="mouvement",_xlfn.XLOOKUP('Base de données'!$B2784,$K:$K,$K:$K,0),"")</f>
        <v>0</v>
      </c>
      <c r="J2784" s="38" t="str">
        <f>IF(AND(Y2784&lt;&gt;MAX(Y:Y),COUNTIF(K2784:V2784,'Base de données'!$B2784)&gt;0),"mouvement","")</f>
        <v>mouvement</v>
      </c>
      <c r="K2784" s="39" t="str">
        <f>IF(K$1&gt;$AE$1,"-",IFERROR(IF(DATEDIF('Base de données'!$A2784,K$1,"d")&lt;&gt;0,"",'Base de données'!$B2784),""))</f>
        <v/>
      </c>
      <c r="L2784" s="39" t="str">
        <f>IF(L$1&gt;$AE$1,"-",IFERROR(IF(DATEDIF('Base de données'!$A2784,L$1,"d")&lt;&gt;0,"",'Base de données'!$B2784),""))</f>
        <v/>
      </c>
      <c r="M2784" s="39" t="str">
        <f>IF(M$1&gt;$AE$1,"-",IFERROR(IF(DATEDIF('Base de données'!$A2784,M$1,"d")&lt;&gt;0,"",'Base de données'!$B2784),""))</f>
        <v/>
      </c>
      <c r="N2784" s="39" t="str">
        <f>IF(N$1&gt;$AE$1,"-",IFERROR(IF(DATEDIF('Base de données'!$A2784,N$1,"d")&lt;&gt;0,"",'Base de données'!$B2784),""))</f>
        <v/>
      </c>
      <c r="O2784" s="39" t="str">
        <f>IF(O$1&gt;$AE$1,"-",IFERROR(IF(DATEDIF('Base de données'!$A2784,O$1,"d")&lt;&gt;0,"",'Base de données'!$B2784),""))</f>
        <v/>
      </c>
      <c r="P2784" s="39" t="str">
        <f>IF(P$1&gt;$AE$1,"-",IFERROR(IF(DATEDIF('Base de données'!$A2784,P$1,"d")&lt;&gt;0,"",'Base de données'!$B2784),""))</f>
        <v/>
      </c>
      <c r="Q2784" s="39" t="str">
        <f>IF(Q$1&gt;$AE$1,"-",IFERROR(IF(DATEDIF('Base de données'!$A2784,Q$1,"d")&lt;&gt;0,"",'Base de données'!$B2784),""))</f>
        <v/>
      </c>
      <c r="R2784" s="39" t="str">
        <f>IF(R$1&gt;$AE$1,"-",IFERROR(IF(DATEDIF('Base de données'!$A2784,R$1,"d")&lt;&gt;0,"",'Base de données'!$B2784),""))</f>
        <v/>
      </c>
      <c r="S2784" s="39" t="str">
        <f>IF(S$1&gt;$AE$1,"-",IFERROR(IF(DATEDIF('Base de données'!$A2784,S$1,"d")&lt;&gt;0,"",'Base de données'!$B2784),""))</f>
        <v/>
      </c>
      <c r="T2784" s="39" t="str">
        <f>IF(T$1&gt;$AE$1,"-",IFERROR(IF(DATEDIF('Base de données'!$A2784,T$1,"d")&lt;&gt;0,"",'Base de données'!$B2784),""))</f>
        <v>QJKEN</v>
      </c>
      <c r="U2784" s="39" t="str">
        <f>IF(U$1&gt;$AE$1,"-",IFERROR(IF(DATEDIF('Base de données'!$A2784,U$1,"d")&lt;&gt;0,"",'Base de données'!$B2784),""))</f>
        <v/>
      </c>
      <c r="V2784" s="39" t="str">
        <f>IF(V$1&gt;$AE$1,"-",IFERROR(IF(DATEDIF('Base de données'!$A2784,V$1,"d")&lt;&gt;0,"",'Base de données'!$B2784),""))</f>
        <v/>
      </c>
      <c r="W2784" s="34"/>
      <c r="X2784" s="30" t="str">
        <f>'Base de données'!$C2784&amp;" "&amp;'Base de données'!$D2784</f>
        <v>Salmon Thibaut</v>
      </c>
      <c r="Y2784" s="31">
        <f>COUNTIF('Base de données'!$B:$B,'Base de données'!$B2784)</f>
        <v>11</v>
      </c>
      <c r="AA2784" s="87" cm="1">
        <f t="array" aca="1" ref="AA2784" ca="1">INDIRECT("'Base de données'!A" &amp; ROW(Y2784))</f>
        <v>45931</v>
      </c>
      <c r="AB2784" s="51" t="str" cm="1">
        <f t="array" aca="1" ref="AB2784" ca="1">INDIRECT("'Base de données'!B" &amp; ROW(Z2784))</f>
        <v>QJKEN</v>
      </c>
    </row>
    <row r="2785" spans="1:28" x14ac:dyDescent="0.3">
      <c r="A2785" s="41" t="str">
        <f ca="1">IF(IF(AND($B2785&lt;&gt;"-",$B2785=$E2785),"Entrée et sortie","-")="Entrée et sortie",'Base de données'!$B2785,"-")</f>
        <v>-</v>
      </c>
      <c r="B2785" s="41" t="str">
        <f t="shared" ca="1" si="175"/>
        <v>-</v>
      </c>
      <c r="C2785" s="41" t="str">
        <f t="shared" ca="1" si="176"/>
        <v>-</v>
      </c>
      <c r="D2785" s="41" t="str">
        <f>IF($F2785="sortie en cours d'année",'Base de données'!$B2785,"-")</f>
        <v>-</v>
      </c>
      <c r="E2785" s="41" t="str">
        <f>IF($H2785="entrée en cours d'année",'Base de données'!$B2785,"-")</f>
        <v>FUMYO</v>
      </c>
      <c r="F2785" s="37" t="str">
        <f t="shared" si="173"/>
        <v/>
      </c>
      <c r="G2785" s="37" t="str">
        <f>IF($J2785="mouvement",_xlfn.XLOOKUP('Base de données'!$B2785,$V:$V,$V:$V,0),"")</f>
        <v>FUMYO</v>
      </c>
      <c r="H2785" s="37" t="str">
        <f t="shared" si="174"/>
        <v>entrée en cours d'année</v>
      </c>
      <c r="I2785" s="37">
        <f>IF($J2785="mouvement",_xlfn.XLOOKUP('Base de données'!$B2785,$K:$K,$K:$K,0),"")</f>
        <v>0</v>
      </c>
      <c r="J2785" s="38" t="str">
        <f>IF(AND(Y2785&lt;&gt;MAX(Y:Y),COUNTIF(K2785:V2785,'Base de données'!$B2785)&gt;0),"mouvement","")</f>
        <v>mouvement</v>
      </c>
      <c r="K2785" s="39" t="str">
        <f>IF(K$1&gt;$AE$1,"-",IFERROR(IF(DATEDIF('Base de données'!$A2785,K$1,"d")&lt;&gt;0,"",'Base de données'!$B2785),""))</f>
        <v/>
      </c>
      <c r="L2785" s="39" t="str">
        <f>IF(L$1&gt;$AE$1,"-",IFERROR(IF(DATEDIF('Base de données'!$A2785,L$1,"d")&lt;&gt;0,"",'Base de données'!$B2785),""))</f>
        <v/>
      </c>
      <c r="M2785" s="39" t="str">
        <f>IF(M$1&gt;$AE$1,"-",IFERROR(IF(DATEDIF('Base de données'!$A2785,M$1,"d")&lt;&gt;0,"",'Base de données'!$B2785),""))</f>
        <v/>
      </c>
      <c r="N2785" s="39" t="str">
        <f>IF(N$1&gt;$AE$1,"-",IFERROR(IF(DATEDIF('Base de données'!$A2785,N$1,"d")&lt;&gt;0,"",'Base de données'!$B2785),""))</f>
        <v/>
      </c>
      <c r="O2785" s="39" t="str">
        <f>IF(O$1&gt;$AE$1,"-",IFERROR(IF(DATEDIF('Base de données'!$A2785,O$1,"d")&lt;&gt;0,"",'Base de données'!$B2785),""))</f>
        <v/>
      </c>
      <c r="P2785" s="39" t="str">
        <f>IF(P$1&gt;$AE$1,"-",IFERROR(IF(DATEDIF('Base de données'!$A2785,P$1,"d")&lt;&gt;0,"",'Base de données'!$B2785),""))</f>
        <v/>
      </c>
      <c r="Q2785" s="39" t="str">
        <f>IF(Q$1&gt;$AE$1,"-",IFERROR(IF(DATEDIF('Base de données'!$A2785,Q$1,"d")&lt;&gt;0,"",'Base de données'!$B2785),""))</f>
        <v/>
      </c>
      <c r="R2785" s="39" t="str">
        <f>IF(R$1&gt;$AE$1,"-",IFERROR(IF(DATEDIF('Base de données'!$A2785,R$1,"d")&lt;&gt;0,"",'Base de données'!$B2785),""))</f>
        <v/>
      </c>
      <c r="S2785" s="39" t="str">
        <f>IF(S$1&gt;$AE$1,"-",IFERROR(IF(DATEDIF('Base de données'!$A2785,S$1,"d")&lt;&gt;0,"",'Base de données'!$B2785),""))</f>
        <v/>
      </c>
      <c r="T2785" s="39" t="str">
        <f>IF(T$1&gt;$AE$1,"-",IFERROR(IF(DATEDIF('Base de données'!$A2785,T$1,"d")&lt;&gt;0,"",'Base de données'!$B2785),""))</f>
        <v>FUMYO</v>
      </c>
      <c r="U2785" s="39" t="str">
        <f>IF(U$1&gt;$AE$1,"-",IFERROR(IF(DATEDIF('Base de données'!$A2785,U$1,"d")&lt;&gt;0,"",'Base de données'!$B2785),""))</f>
        <v/>
      </c>
      <c r="V2785" s="39" t="str">
        <f>IF(V$1&gt;$AE$1,"-",IFERROR(IF(DATEDIF('Base de données'!$A2785,V$1,"d")&lt;&gt;0,"",'Base de données'!$B2785),""))</f>
        <v/>
      </c>
      <c r="W2785" s="34"/>
      <c r="X2785" s="30" t="str">
        <f>'Base de données'!$C2785&amp;" "&amp;'Base de données'!$D2785</f>
        <v>Marchal Robert</v>
      </c>
      <c r="Y2785" s="31">
        <f>COUNTIF('Base de données'!$B:$B,'Base de données'!$B2785)</f>
        <v>11</v>
      </c>
      <c r="AA2785" s="87" cm="1">
        <f t="array" aca="1" ref="AA2785" ca="1">INDIRECT("'Base de données'!A" &amp; ROW(Y2785))</f>
        <v>45931</v>
      </c>
      <c r="AB2785" s="51" t="str" cm="1">
        <f t="array" aca="1" ref="AB2785" ca="1">INDIRECT("'Base de données'!B" &amp; ROW(Z2785))</f>
        <v>FUMYO</v>
      </c>
    </row>
    <row r="2786" spans="1:28" x14ac:dyDescent="0.3">
      <c r="A2786" s="41" t="str">
        <f ca="1">IF(IF(AND($B2786&lt;&gt;"-",$B2786=$E2786),"Entrée et sortie","-")="Entrée et sortie",'Base de données'!$B2786,"-")</f>
        <v>-</v>
      </c>
      <c r="B2786" s="41" t="str">
        <f t="shared" ca="1" si="175"/>
        <v>-</v>
      </c>
      <c r="C2786" s="41" t="str">
        <f t="shared" ca="1" si="176"/>
        <v>-</v>
      </c>
      <c r="D2786" s="41" t="str">
        <f>IF($F2786="sortie en cours d'année",'Base de données'!$B2786,"-")</f>
        <v>-</v>
      </c>
      <c r="E2786" s="41" t="str">
        <f>IF($H2786="entrée en cours d'année",'Base de données'!$B2786,"-")</f>
        <v>0D66F</v>
      </c>
      <c r="F2786" s="37" t="str">
        <f t="shared" si="173"/>
        <v/>
      </c>
      <c r="G2786" s="37" t="str">
        <f>IF($J2786="mouvement",_xlfn.XLOOKUP('Base de données'!$B2786,$V:$V,$V:$V,0),"")</f>
        <v>0D66F</v>
      </c>
      <c r="H2786" s="37" t="str">
        <f t="shared" si="174"/>
        <v>entrée en cours d'année</v>
      </c>
      <c r="I2786" s="37">
        <f>IF($J2786="mouvement",_xlfn.XLOOKUP('Base de données'!$B2786,$K:$K,$K:$K,0),"")</f>
        <v>0</v>
      </c>
      <c r="J2786" s="38" t="str">
        <f>IF(AND(Y2786&lt;&gt;MAX(Y:Y),COUNTIF(K2786:V2786,'Base de données'!$B2786)&gt;0),"mouvement","")</f>
        <v>mouvement</v>
      </c>
      <c r="K2786" s="39" t="str">
        <f>IF(K$1&gt;$AE$1,"-",IFERROR(IF(DATEDIF('Base de données'!$A2786,K$1,"d")&lt;&gt;0,"",'Base de données'!$B2786),""))</f>
        <v/>
      </c>
      <c r="L2786" s="39" t="str">
        <f>IF(L$1&gt;$AE$1,"-",IFERROR(IF(DATEDIF('Base de données'!$A2786,L$1,"d")&lt;&gt;0,"",'Base de données'!$B2786),""))</f>
        <v/>
      </c>
      <c r="M2786" s="39" t="str">
        <f>IF(M$1&gt;$AE$1,"-",IFERROR(IF(DATEDIF('Base de données'!$A2786,M$1,"d")&lt;&gt;0,"",'Base de données'!$B2786),""))</f>
        <v/>
      </c>
      <c r="N2786" s="39" t="str">
        <f>IF(N$1&gt;$AE$1,"-",IFERROR(IF(DATEDIF('Base de données'!$A2786,N$1,"d")&lt;&gt;0,"",'Base de données'!$B2786),""))</f>
        <v/>
      </c>
      <c r="O2786" s="39" t="str">
        <f>IF(O$1&gt;$AE$1,"-",IFERROR(IF(DATEDIF('Base de données'!$A2786,O$1,"d")&lt;&gt;0,"",'Base de données'!$B2786),""))</f>
        <v/>
      </c>
      <c r="P2786" s="39" t="str">
        <f>IF(P$1&gt;$AE$1,"-",IFERROR(IF(DATEDIF('Base de données'!$A2786,P$1,"d")&lt;&gt;0,"",'Base de données'!$B2786),""))</f>
        <v/>
      </c>
      <c r="Q2786" s="39" t="str">
        <f>IF(Q$1&gt;$AE$1,"-",IFERROR(IF(DATEDIF('Base de données'!$A2786,Q$1,"d")&lt;&gt;0,"",'Base de données'!$B2786),""))</f>
        <v/>
      </c>
      <c r="R2786" s="39" t="str">
        <f>IF(R$1&gt;$AE$1,"-",IFERROR(IF(DATEDIF('Base de données'!$A2786,R$1,"d")&lt;&gt;0,"",'Base de données'!$B2786),""))</f>
        <v/>
      </c>
      <c r="S2786" s="39" t="str">
        <f>IF(S$1&gt;$AE$1,"-",IFERROR(IF(DATEDIF('Base de données'!$A2786,S$1,"d")&lt;&gt;0,"",'Base de données'!$B2786),""))</f>
        <v/>
      </c>
      <c r="T2786" s="39" t="str">
        <f>IF(T$1&gt;$AE$1,"-",IFERROR(IF(DATEDIF('Base de données'!$A2786,T$1,"d")&lt;&gt;0,"",'Base de données'!$B2786),""))</f>
        <v>0D66F</v>
      </c>
      <c r="U2786" s="39" t="str">
        <f>IF(U$1&gt;$AE$1,"-",IFERROR(IF(DATEDIF('Base de données'!$A2786,U$1,"d")&lt;&gt;0,"",'Base de données'!$B2786),""))</f>
        <v/>
      </c>
      <c r="V2786" s="39" t="str">
        <f>IF(V$1&gt;$AE$1,"-",IFERROR(IF(DATEDIF('Base de données'!$A2786,V$1,"d")&lt;&gt;0,"",'Base de données'!$B2786),""))</f>
        <v/>
      </c>
      <c r="W2786" s="34"/>
      <c r="X2786" s="30" t="str">
        <f>'Base de données'!$C2786&amp;" "&amp;'Base de données'!$D2786</f>
        <v>Maréchal Paulette</v>
      </c>
      <c r="Y2786" s="31">
        <f>COUNTIF('Base de données'!$B:$B,'Base de données'!$B2786)</f>
        <v>11</v>
      </c>
      <c r="AA2786" s="87" cm="1">
        <f t="array" aca="1" ref="AA2786" ca="1">INDIRECT("'Base de données'!A" &amp; ROW(Y2786))</f>
        <v>45931</v>
      </c>
      <c r="AB2786" s="51" t="str" cm="1">
        <f t="array" aca="1" ref="AB2786" ca="1">INDIRECT("'Base de données'!B" &amp; ROW(Z2786))</f>
        <v>0D66F</v>
      </c>
    </row>
    <row r="2787" spans="1:28" x14ac:dyDescent="0.3">
      <c r="A2787" s="41" t="str">
        <f ca="1">IF(IF(AND($B2787&lt;&gt;"-",$B2787=$E2787),"Entrée et sortie","-")="Entrée et sortie",'Base de données'!$B2787,"-")</f>
        <v>-</v>
      </c>
      <c r="B2787" s="41" t="str">
        <f t="shared" ca="1" si="175"/>
        <v>-</v>
      </c>
      <c r="C2787" s="41" t="str">
        <f t="shared" ca="1" si="176"/>
        <v>-</v>
      </c>
      <c r="D2787" s="41" t="str">
        <f>IF($F2787="sortie en cours d'année",'Base de données'!$B2787,"-")</f>
        <v>-</v>
      </c>
      <c r="E2787" s="41" t="str">
        <f>IF($H2787="entrée en cours d'année",'Base de données'!$B2787,"-")</f>
        <v>00EBC</v>
      </c>
      <c r="F2787" s="37" t="str">
        <f t="shared" si="173"/>
        <v/>
      </c>
      <c r="G2787" s="37" t="str">
        <f>IF($J2787="mouvement",_xlfn.XLOOKUP('Base de données'!$B2787,$V:$V,$V:$V,0),"")</f>
        <v>00EBC</v>
      </c>
      <c r="H2787" s="37" t="str">
        <f t="shared" si="174"/>
        <v>entrée en cours d'année</v>
      </c>
      <c r="I2787" s="37">
        <f>IF($J2787="mouvement",_xlfn.XLOOKUP('Base de données'!$B2787,$K:$K,$K:$K,0),"")</f>
        <v>0</v>
      </c>
      <c r="J2787" s="38" t="str">
        <f>IF(AND(Y2787&lt;&gt;MAX(Y:Y),COUNTIF(K2787:V2787,'Base de données'!$B2787)&gt;0),"mouvement","")</f>
        <v>mouvement</v>
      </c>
      <c r="K2787" s="39" t="str">
        <f>IF(K$1&gt;$AE$1,"-",IFERROR(IF(DATEDIF('Base de données'!$A2787,K$1,"d")&lt;&gt;0,"",'Base de données'!$B2787),""))</f>
        <v/>
      </c>
      <c r="L2787" s="39" t="str">
        <f>IF(L$1&gt;$AE$1,"-",IFERROR(IF(DATEDIF('Base de données'!$A2787,L$1,"d")&lt;&gt;0,"",'Base de données'!$B2787),""))</f>
        <v/>
      </c>
      <c r="M2787" s="39" t="str">
        <f>IF(M$1&gt;$AE$1,"-",IFERROR(IF(DATEDIF('Base de données'!$A2787,M$1,"d")&lt;&gt;0,"",'Base de données'!$B2787),""))</f>
        <v/>
      </c>
      <c r="N2787" s="39" t="str">
        <f>IF(N$1&gt;$AE$1,"-",IFERROR(IF(DATEDIF('Base de données'!$A2787,N$1,"d")&lt;&gt;0,"",'Base de données'!$B2787),""))</f>
        <v/>
      </c>
      <c r="O2787" s="39" t="str">
        <f>IF(O$1&gt;$AE$1,"-",IFERROR(IF(DATEDIF('Base de données'!$A2787,O$1,"d")&lt;&gt;0,"",'Base de données'!$B2787),""))</f>
        <v/>
      </c>
      <c r="P2787" s="39" t="str">
        <f>IF(P$1&gt;$AE$1,"-",IFERROR(IF(DATEDIF('Base de données'!$A2787,P$1,"d")&lt;&gt;0,"",'Base de données'!$B2787),""))</f>
        <v/>
      </c>
      <c r="Q2787" s="39" t="str">
        <f>IF(Q$1&gt;$AE$1,"-",IFERROR(IF(DATEDIF('Base de données'!$A2787,Q$1,"d")&lt;&gt;0,"",'Base de données'!$B2787),""))</f>
        <v/>
      </c>
      <c r="R2787" s="39" t="str">
        <f>IF(R$1&gt;$AE$1,"-",IFERROR(IF(DATEDIF('Base de données'!$A2787,R$1,"d")&lt;&gt;0,"",'Base de données'!$B2787),""))</f>
        <v/>
      </c>
      <c r="S2787" s="39" t="str">
        <f>IF(S$1&gt;$AE$1,"-",IFERROR(IF(DATEDIF('Base de données'!$A2787,S$1,"d")&lt;&gt;0,"",'Base de données'!$B2787),""))</f>
        <v/>
      </c>
      <c r="T2787" s="39" t="str">
        <f>IF(T$1&gt;$AE$1,"-",IFERROR(IF(DATEDIF('Base de données'!$A2787,T$1,"d")&lt;&gt;0,"",'Base de données'!$B2787),""))</f>
        <v>00EBC</v>
      </c>
      <c r="U2787" s="39" t="str">
        <f>IF(U$1&gt;$AE$1,"-",IFERROR(IF(DATEDIF('Base de données'!$A2787,U$1,"d")&lt;&gt;0,"",'Base de données'!$B2787),""))</f>
        <v/>
      </c>
      <c r="V2787" s="39" t="str">
        <f>IF(V$1&gt;$AE$1,"-",IFERROR(IF(DATEDIF('Base de données'!$A2787,V$1,"d")&lt;&gt;0,"",'Base de données'!$B2787),""))</f>
        <v/>
      </c>
      <c r="W2787" s="34"/>
      <c r="X2787" s="30" t="str">
        <f>'Base de données'!$C2787&amp;" "&amp;'Base de données'!$D2787</f>
        <v>Leconte Vincent</v>
      </c>
      <c r="Y2787" s="31">
        <f>COUNTIF('Base de données'!$B:$B,'Base de données'!$B2787)</f>
        <v>11</v>
      </c>
      <c r="AA2787" s="87" cm="1">
        <f t="array" aca="1" ref="AA2787" ca="1">INDIRECT("'Base de données'!A" &amp; ROW(Y2787))</f>
        <v>45931</v>
      </c>
      <c r="AB2787" s="51" t="str" cm="1">
        <f t="array" aca="1" ref="AB2787" ca="1">INDIRECT("'Base de données'!B" &amp; ROW(Z2787))</f>
        <v>00EBC</v>
      </c>
    </row>
    <row r="2788" spans="1:28" x14ac:dyDescent="0.3">
      <c r="A2788" s="41" t="str">
        <f ca="1">IF(IF(AND($B2788&lt;&gt;"-",$B2788=$E2788),"Entrée et sortie","-")="Entrée et sortie",'Base de données'!$B2788,"-")</f>
        <v>-</v>
      </c>
      <c r="B2788" s="41" t="str">
        <f t="shared" ca="1" si="175"/>
        <v>-</v>
      </c>
      <c r="C2788" s="41" t="str">
        <f t="shared" ca="1" si="176"/>
        <v>-</v>
      </c>
      <c r="D2788" s="41" t="str">
        <f>IF($F2788="sortie en cours d'année",'Base de données'!$B2788,"-")</f>
        <v>-</v>
      </c>
      <c r="E2788" s="41" t="str">
        <f>IF($H2788="entrée en cours d'année",'Base de données'!$B2788,"-")</f>
        <v>I5UV9</v>
      </c>
      <c r="F2788" s="37" t="str">
        <f t="shared" si="173"/>
        <v/>
      </c>
      <c r="G2788" s="37" t="str">
        <f>IF($J2788="mouvement",_xlfn.XLOOKUP('Base de données'!$B2788,$V:$V,$V:$V,0),"")</f>
        <v>I5UV9</v>
      </c>
      <c r="H2788" s="37" t="str">
        <f t="shared" si="174"/>
        <v>entrée en cours d'année</v>
      </c>
      <c r="I2788" s="37">
        <f>IF($J2788="mouvement",_xlfn.XLOOKUP('Base de données'!$B2788,$K:$K,$K:$K,0),"")</f>
        <v>0</v>
      </c>
      <c r="J2788" s="38" t="str">
        <f>IF(AND(Y2788&lt;&gt;MAX(Y:Y),COUNTIF(K2788:V2788,'Base de données'!$B2788)&gt;0),"mouvement","")</f>
        <v>mouvement</v>
      </c>
      <c r="K2788" s="39" t="str">
        <f>IF(K$1&gt;$AE$1,"-",IFERROR(IF(DATEDIF('Base de données'!$A2788,K$1,"d")&lt;&gt;0,"",'Base de données'!$B2788),""))</f>
        <v/>
      </c>
      <c r="L2788" s="39" t="str">
        <f>IF(L$1&gt;$AE$1,"-",IFERROR(IF(DATEDIF('Base de données'!$A2788,L$1,"d")&lt;&gt;0,"",'Base de données'!$B2788),""))</f>
        <v/>
      </c>
      <c r="M2788" s="39" t="str">
        <f>IF(M$1&gt;$AE$1,"-",IFERROR(IF(DATEDIF('Base de données'!$A2788,M$1,"d")&lt;&gt;0,"",'Base de données'!$B2788),""))</f>
        <v/>
      </c>
      <c r="N2788" s="39" t="str">
        <f>IF(N$1&gt;$AE$1,"-",IFERROR(IF(DATEDIF('Base de données'!$A2788,N$1,"d")&lt;&gt;0,"",'Base de données'!$B2788),""))</f>
        <v/>
      </c>
      <c r="O2788" s="39" t="str">
        <f>IF(O$1&gt;$AE$1,"-",IFERROR(IF(DATEDIF('Base de données'!$A2788,O$1,"d")&lt;&gt;0,"",'Base de données'!$B2788),""))</f>
        <v/>
      </c>
      <c r="P2788" s="39" t="str">
        <f>IF(P$1&gt;$AE$1,"-",IFERROR(IF(DATEDIF('Base de données'!$A2788,P$1,"d")&lt;&gt;0,"",'Base de données'!$B2788),""))</f>
        <v/>
      </c>
      <c r="Q2788" s="39" t="str">
        <f>IF(Q$1&gt;$AE$1,"-",IFERROR(IF(DATEDIF('Base de données'!$A2788,Q$1,"d")&lt;&gt;0,"",'Base de données'!$B2788),""))</f>
        <v/>
      </c>
      <c r="R2788" s="39" t="str">
        <f>IF(R$1&gt;$AE$1,"-",IFERROR(IF(DATEDIF('Base de données'!$A2788,R$1,"d")&lt;&gt;0,"",'Base de données'!$B2788),""))</f>
        <v/>
      </c>
      <c r="S2788" s="39" t="str">
        <f>IF(S$1&gt;$AE$1,"-",IFERROR(IF(DATEDIF('Base de données'!$A2788,S$1,"d")&lt;&gt;0,"",'Base de données'!$B2788),""))</f>
        <v/>
      </c>
      <c r="T2788" s="39" t="str">
        <f>IF(T$1&gt;$AE$1,"-",IFERROR(IF(DATEDIF('Base de données'!$A2788,T$1,"d")&lt;&gt;0,"",'Base de données'!$B2788),""))</f>
        <v>I5UV9</v>
      </c>
      <c r="U2788" s="39" t="str">
        <f>IF(U$1&gt;$AE$1,"-",IFERROR(IF(DATEDIF('Base de données'!$A2788,U$1,"d")&lt;&gt;0,"",'Base de données'!$B2788),""))</f>
        <v/>
      </c>
      <c r="V2788" s="39" t="str">
        <f>IF(V$1&gt;$AE$1,"-",IFERROR(IF(DATEDIF('Base de données'!$A2788,V$1,"d")&lt;&gt;0,"",'Base de données'!$B2788),""))</f>
        <v/>
      </c>
      <c r="W2788" s="34"/>
      <c r="X2788" s="30" t="str">
        <f>'Base de données'!$C2788&amp;" "&amp;'Base de données'!$D2788</f>
        <v>Leclerc Victoire</v>
      </c>
      <c r="Y2788" s="31">
        <f>COUNTIF('Base de données'!$B:$B,'Base de données'!$B2788)</f>
        <v>10</v>
      </c>
      <c r="AA2788" s="87" cm="1">
        <f t="array" aca="1" ref="AA2788" ca="1">INDIRECT("'Base de données'!A" &amp; ROW(Y2788))</f>
        <v>45931</v>
      </c>
      <c r="AB2788" s="51" t="str" cm="1">
        <f t="array" aca="1" ref="AB2788" ca="1">INDIRECT("'Base de données'!B" &amp; ROW(Z2788))</f>
        <v>I5UV9</v>
      </c>
    </row>
    <row r="2789" spans="1:28" x14ac:dyDescent="0.3">
      <c r="A2789" s="41" t="str">
        <f ca="1">IF(IF(AND($B2789&lt;&gt;"-",$B2789=$E2789),"Entrée et sortie","-")="Entrée et sortie",'Base de données'!$B2789,"-")</f>
        <v>-</v>
      </c>
      <c r="B2789" s="41" t="str">
        <f t="shared" ca="1" si="175"/>
        <v>-</v>
      </c>
      <c r="C2789" s="41" t="str">
        <f t="shared" ca="1" si="176"/>
        <v>-</v>
      </c>
      <c r="D2789" s="41" t="str">
        <f>IF($F2789="sortie en cours d'année",'Base de données'!$B2789,"-")</f>
        <v>-</v>
      </c>
      <c r="E2789" s="41" t="str">
        <f>IF($H2789="entrée en cours d'année",'Base de données'!$B2789,"-")</f>
        <v>R8VT4</v>
      </c>
      <c r="F2789" s="37" t="str">
        <f t="shared" si="173"/>
        <v/>
      </c>
      <c r="G2789" s="37" t="str">
        <f>IF($J2789="mouvement",_xlfn.XLOOKUP('Base de données'!$B2789,$V:$V,$V:$V,0),"")</f>
        <v>R8VT4</v>
      </c>
      <c r="H2789" s="37" t="str">
        <f t="shared" si="174"/>
        <v>entrée en cours d'année</v>
      </c>
      <c r="I2789" s="37">
        <f>IF($J2789="mouvement",_xlfn.XLOOKUP('Base de données'!$B2789,$K:$K,$K:$K,0),"")</f>
        <v>0</v>
      </c>
      <c r="J2789" s="38" t="str">
        <f>IF(AND(Y2789&lt;&gt;MAX(Y:Y),COUNTIF(K2789:V2789,'Base de données'!$B2789)&gt;0),"mouvement","")</f>
        <v>mouvement</v>
      </c>
      <c r="K2789" s="39" t="str">
        <f>IF(K$1&gt;$AE$1,"-",IFERROR(IF(DATEDIF('Base de données'!$A2789,K$1,"d")&lt;&gt;0,"",'Base de données'!$B2789),""))</f>
        <v/>
      </c>
      <c r="L2789" s="39" t="str">
        <f>IF(L$1&gt;$AE$1,"-",IFERROR(IF(DATEDIF('Base de données'!$A2789,L$1,"d")&lt;&gt;0,"",'Base de données'!$B2789),""))</f>
        <v/>
      </c>
      <c r="M2789" s="39" t="str">
        <f>IF(M$1&gt;$AE$1,"-",IFERROR(IF(DATEDIF('Base de données'!$A2789,M$1,"d")&lt;&gt;0,"",'Base de données'!$B2789),""))</f>
        <v/>
      </c>
      <c r="N2789" s="39" t="str">
        <f>IF(N$1&gt;$AE$1,"-",IFERROR(IF(DATEDIF('Base de données'!$A2789,N$1,"d")&lt;&gt;0,"",'Base de données'!$B2789),""))</f>
        <v/>
      </c>
      <c r="O2789" s="39" t="str">
        <f>IF(O$1&gt;$AE$1,"-",IFERROR(IF(DATEDIF('Base de données'!$A2789,O$1,"d")&lt;&gt;0,"",'Base de données'!$B2789),""))</f>
        <v/>
      </c>
      <c r="P2789" s="39" t="str">
        <f>IF(P$1&gt;$AE$1,"-",IFERROR(IF(DATEDIF('Base de données'!$A2789,P$1,"d")&lt;&gt;0,"",'Base de données'!$B2789),""))</f>
        <v/>
      </c>
      <c r="Q2789" s="39" t="str">
        <f>IF(Q$1&gt;$AE$1,"-",IFERROR(IF(DATEDIF('Base de données'!$A2789,Q$1,"d")&lt;&gt;0,"",'Base de données'!$B2789),""))</f>
        <v/>
      </c>
      <c r="R2789" s="39" t="str">
        <f>IF(R$1&gt;$AE$1,"-",IFERROR(IF(DATEDIF('Base de données'!$A2789,R$1,"d")&lt;&gt;0,"",'Base de données'!$B2789),""))</f>
        <v/>
      </c>
      <c r="S2789" s="39" t="str">
        <f>IF(S$1&gt;$AE$1,"-",IFERROR(IF(DATEDIF('Base de données'!$A2789,S$1,"d")&lt;&gt;0,"",'Base de données'!$B2789),""))</f>
        <v/>
      </c>
      <c r="T2789" s="39" t="str">
        <f>IF(T$1&gt;$AE$1,"-",IFERROR(IF(DATEDIF('Base de données'!$A2789,T$1,"d")&lt;&gt;0,"",'Base de données'!$B2789),""))</f>
        <v>R8VT4</v>
      </c>
      <c r="U2789" s="39" t="str">
        <f>IF(U$1&gt;$AE$1,"-",IFERROR(IF(DATEDIF('Base de données'!$A2789,U$1,"d")&lt;&gt;0,"",'Base de données'!$B2789),""))</f>
        <v/>
      </c>
      <c r="V2789" s="39" t="str">
        <f>IF(V$1&gt;$AE$1,"-",IFERROR(IF(DATEDIF('Base de données'!$A2789,V$1,"d")&lt;&gt;0,"",'Base de données'!$B2789),""))</f>
        <v/>
      </c>
      <c r="W2789" s="34"/>
      <c r="X2789" s="30" t="str">
        <f>'Base de données'!$C2789&amp;" "&amp;'Base de données'!$D2789</f>
        <v>Bousquet Isabelle</v>
      </c>
      <c r="Y2789" s="31">
        <f>COUNTIF('Base de données'!$B:$B,'Base de données'!$B2789)</f>
        <v>10</v>
      </c>
      <c r="AA2789" s="87" cm="1">
        <f t="array" aca="1" ref="AA2789" ca="1">INDIRECT("'Base de données'!A" &amp; ROW(Y2789))</f>
        <v>45931</v>
      </c>
      <c r="AB2789" s="51" t="str" cm="1">
        <f t="array" aca="1" ref="AB2789" ca="1">INDIRECT("'Base de données'!B" &amp; ROW(Z2789))</f>
        <v>R8VT4</v>
      </c>
    </row>
    <row r="2790" spans="1:28" x14ac:dyDescent="0.3">
      <c r="A2790" s="41" t="str">
        <f ca="1">IF(IF(AND($B2790&lt;&gt;"-",$B2790=$E2790),"Entrée et sortie","-")="Entrée et sortie",'Base de données'!$B2790,"-")</f>
        <v>-</v>
      </c>
      <c r="B2790" s="41" t="str">
        <f t="shared" ca="1" si="175"/>
        <v>-</v>
      </c>
      <c r="C2790" s="41" t="str">
        <f t="shared" ca="1" si="176"/>
        <v>-</v>
      </c>
      <c r="D2790" s="41" t="str">
        <f>IF($F2790="sortie en cours d'année",'Base de données'!$B2790,"-")</f>
        <v>-</v>
      </c>
      <c r="E2790" s="41" t="str">
        <f>IF($H2790="entrée en cours d'année",'Base de données'!$B2790,"-")</f>
        <v>T0BCS</v>
      </c>
      <c r="F2790" s="37" t="str">
        <f t="shared" si="173"/>
        <v/>
      </c>
      <c r="G2790" s="37" t="str">
        <f>IF($J2790="mouvement",_xlfn.XLOOKUP('Base de données'!$B2790,$V:$V,$V:$V,0),"")</f>
        <v>T0BCS</v>
      </c>
      <c r="H2790" s="37" t="str">
        <f t="shared" si="174"/>
        <v>entrée en cours d'année</v>
      </c>
      <c r="I2790" s="37">
        <f>IF($J2790="mouvement",_xlfn.XLOOKUP('Base de données'!$B2790,$K:$K,$K:$K,0),"")</f>
        <v>0</v>
      </c>
      <c r="J2790" s="38" t="str">
        <f>IF(AND(Y2790&lt;&gt;MAX(Y:Y),COUNTIF(K2790:V2790,'Base de données'!$B2790)&gt;0),"mouvement","")</f>
        <v>mouvement</v>
      </c>
      <c r="K2790" s="39" t="str">
        <f>IF(K$1&gt;$AE$1,"-",IFERROR(IF(DATEDIF('Base de données'!$A2790,K$1,"d")&lt;&gt;0,"",'Base de données'!$B2790),""))</f>
        <v/>
      </c>
      <c r="L2790" s="39" t="str">
        <f>IF(L$1&gt;$AE$1,"-",IFERROR(IF(DATEDIF('Base de données'!$A2790,L$1,"d")&lt;&gt;0,"",'Base de données'!$B2790),""))</f>
        <v/>
      </c>
      <c r="M2790" s="39" t="str">
        <f>IF(M$1&gt;$AE$1,"-",IFERROR(IF(DATEDIF('Base de données'!$A2790,M$1,"d")&lt;&gt;0,"",'Base de données'!$B2790),""))</f>
        <v/>
      </c>
      <c r="N2790" s="39" t="str">
        <f>IF(N$1&gt;$AE$1,"-",IFERROR(IF(DATEDIF('Base de données'!$A2790,N$1,"d")&lt;&gt;0,"",'Base de données'!$B2790),""))</f>
        <v/>
      </c>
      <c r="O2790" s="39" t="str">
        <f>IF(O$1&gt;$AE$1,"-",IFERROR(IF(DATEDIF('Base de données'!$A2790,O$1,"d")&lt;&gt;0,"",'Base de données'!$B2790),""))</f>
        <v/>
      </c>
      <c r="P2790" s="39" t="str">
        <f>IF(P$1&gt;$AE$1,"-",IFERROR(IF(DATEDIF('Base de données'!$A2790,P$1,"d")&lt;&gt;0,"",'Base de données'!$B2790),""))</f>
        <v/>
      </c>
      <c r="Q2790" s="39" t="str">
        <f>IF(Q$1&gt;$AE$1,"-",IFERROR(IF(DATEDIF('Base de données'!$A2790,Q$1,"d")&lt;&gt;0,"",'Base de données'!$B2790),""))</f>
        <v/>
      </c>
      <c r="R2790" s="39" t="str">
        <f>IF(R$1&gt;$AE$1,"-",IFERROR(IF(DATEDIF('Base de données'!$A2790,R$1,"d")&lt;&gt;0,"",'Base de données'!$B2790),""))</f>
        <v/>
      </c>
      <c r="S2790" s="39" t="str">
        <f>IF(S$1&gt;$AE$1,"-",IFERROR(IF(DATEDIF('Base de données'!$A2790,S$1,"d")&lt;&gt;0,"",'Base de données'!$B2790),""))</f>
        <v/>
      </c>
      <c r="T2790" s="39" t="str">
        <f>IF(T$1&gt;$AE$1,"-",IFERROR(IF(DATEDIF('Base de données'!$A2790,T$1,"d")&lt;&gt;0,"",'Base de données'!$B2790),""))</f>
        <v>T0BCS</v>
      </c>
      <c r="U2790" s="39" t="str">
        <f>IF(U$1&gt;$AE$1,"-",IFERROR(IF(DATEDIF('Base de données'!$A2790,U$1,"d")&lt;&gt;0,"",'Base de données'!$B2790),""))</f>
        <v/>
      </c>
      <c r="V2790" s="39" t="str">
        <f>IF(V$1&gt;$AE$1,"-",IFERROR(IF(DATEDIF('Base de données'!$A2790,V$1,"d")&lt;&gt;0,"",'Base de données'!$B2790),""))</f>
        <v/>
      </c>
      <c r="W2790" s="34"/>
      <c r="X2790" s="30" t="str">
        <f>'Base de données'!$C2790&amp;" "&amp;'Base de données'!$D2790</f>
        <v>Poirier Charles</v>
      </c>
      <c r="Y2790" s="31">
        <f>COUNTIF('Base de données'!$B:$B,'Base de données'!$B2790)</f>
        <v>10</v>
      </c>
      <c r="AA2790" s="87" cm="1">
        <f t="array" aca="1" ref="AA2790" ca="1">INDIRECT("'Base de données'!A" &amp; ROW(Y2790))</f>
        <v>45931</v>
      </c>
      <c r="AB2790" s="51" t="str" cm="1">
        <f t="array" aca="1" ref="AB2790" ca="1">INDIRECT("'Base de données'!B" &amp; ROW(Z2790))</f>
        <v>T0BCS</v>
      </c>
    </row>
    <row r="2791" spans="1:28" x14ac:dyDescent="0.3">
      <c r="A2791" s="41" t="str">
        <f ca="1">IF(IF(AND($B2791&lt;&gt;"-",$B2791=$E2791),"Entrée et sortie","-")="Entrée et sortie",'Base de données'!$B2791,"-")</f>
        <v>-</v>
      </c>
      <c r="B2791" s="41" t="str">
        <f t="shared" ca="1" si="175"/>
        <v>-</v>
      </c>
      <c r="C2791" s="41" t="str">
        <f t="shared" ca="1" si="176"/>
        <v>-</v>
      </c>
      <c r="D2791" s="41" t="str">
        <f>IF($F2791="sortie en cours d'année",'Base de données'!$B2791,"-")</f>
        <v>-</v>
      </c>
      <c r="E2791" s="41" t="str">
        <f>IF($H2791="entrée en cours d'année",'Base de données'!$B2791,"-")</f>
        <v>RWL31</v>
      </c>
      <c r="F2791" s="37" t="str">
        <f t="shared" si="173"/>
        <v/>
      </c>
      <c r="G2791" s="37" t="str">
        <f>IF($J2791="mouvement",_xlfn.XLOOKUP('Base de données'!$B2791,$V:$V,$V:$V,0),"")</f>
        <v>RWL31</v>
      </c>
      <c r="H2791" s="37" t="str">
        <f t="shared" si="174"/>
        <v>entrée en cours d'année</v>
      </c>
      <c r="I2791" s="37">
        <f>IF($J2791="mouvement",_xlfn.XLOOKUP('Base de données'!$B2791,$K:$K,$K:$K,0),"")</f>
        <v>0</v>
      </c>
      <c r="J2791" s="38" t="str">
        <f>IF(AND(Y2791&lt;&gt;MAX(Y:Y),COUNTIF(K2791:V2791,'Base de données'!$B2791)&gt;0),"mouvement","")</f>
        <v>mouvement</v>
      </c>
      <c r="K2791" s="39" t="str">
        <f>IF(K$1&gt;$AE$1,"-",IFERROR(IF(DATEDIF('Base de données'!$A2791,K$1,"d")&lt;&gt;0,"",'Base de données'!$B2791),""))</f>
        <v/>
      </c>
      <c r="L2791" s="39" t="str">
        <f>IF(L$1&gt;$AE$1,"-",IFERROR(IF(DATEDIF('Base de données'!$A2791,L$1,"d")&lt;&gt;0,"",'Base de données'!$B2791),""))</f>
        <v/>
      </c>
      <c r="M2791" s="39" t="str">
        <f>IF(M$1&gt;$AE$1,"-",IFERROR(IF(DATEDIF('Base de données'!$A2791,M$1,"d")&lt;&gt;0,"",'Base de données'!$B2791),""))</f>
        <v/>
      </c>
      <c r="N2791" s="39" t="str">
        <f>IF(N$1&gt;$AE$1,"-",IFERROR(IF(DATEDIF('Base de données'!$A2791,N$1,"d")&lt;&gt;0,"",'Base de données'!$B2791),""))</f>
        <v/>
      </c>
      <c r="O2791" s="39" t="str">
        <f>IF(O$1&gt;$AE$1,"-",IFERROR(IF(DATEDIF('Base de données'!$A2791,O$1,"d")&lt;&gt;0,"",'Base de données'!$B2791),""))</f>
        <v/>
      </c>
      <c r="P2791" s="39" t="str">
        <f>IF(P$1&gt;$AE$1,"-",IFERROR(IF(DATEDIF('Base de données'!$A2791,P$1,"d")&lt;&gt;0,"",'Base de données'!$B2791),""))</f>
        <v/>
      </c>
      <c r="Q2791" s="39" t="str">
        <f>IF(Q$1&gt;$AE$1,"-",IFERROR(IF(DATEDIF('Base de données'!$A2791,Q$1,"d")&lt;&gt;0,"",'Base de données'!$B2791),""))</f>
        <v/>
      </c>
      <c r="R2791" s="39" t="str">
        <f>IF(R$1&gt;$AE$1,"-",IFERROR(IF(DATEDIF('Base de données'!$A2791,R$1,"d")&lt;&gt;0,"",'Base de données'!$B2791),""))</f>
        <v/>
      </c>
      <c r="S2791" s="39" t="str">
        <f>IF(S$1&gt;$AE$1,"-",IFERROR(IF(DATEDIF('Base de données'!$A2791,S$1,"d")&lt;&gt;0,"",'Base de données'!$B2791),""))</f>
        <v/>
      </c>
      <c r="T2791" s="39" t="str">
        <f>IF(T$1&gt;$AE$1,"-",IFERROR(IF(DATEDIF('Base de données'!$A2791,T$1,"d")&lt;&gt;0,"",'Base de données'!$B2791),""))</f>
        <v>RWL31</v>
      </c>
      <c r="U2791" s="39" t="str">
        <f>IF(U$1&gt;$AE$1,"-",IFERROR(IF(DATEDIF('Base de données'!$A2791,U$1,"d")&lt;&gt;0,"",'Base de données'!$B2791),""))</f>
        <v/>
      </c>
      <c r="V2791" s="39" t="str">
        <f>IF(V$1&gt;$AE$1,"-",IFERROR(IF(DATEDIF('Base de données'!$A2791,V$1,"d")&lt;&gt;0,"",'Base de données'!$B2791),""))</f>
        <v/>
      </c>
      <c r="W2791" s="34"/>
      <c r="X2791" s="30" t="str">
        <f>'Base de données'!$C2791&amp;" "&amp;'Base de données'!$D2791</f>
        <v>Delahaye Martin</v>
      </c>
      <c r="Y2791" s="31">
        <f>COUNTIF('Base de données'!$B:$B,'Base de données'!$B2791)</f>
        <v>10</v>
      </c>
      <c r="AA2791" s="87" cm="1">
        <f t="array" aca="1" ref="AA2791" ca="1">INDIRECT("'Base de données'!A" &amp; ROW(Y2791))</f>
        <v>45931</v>
      </c>
      <c r="AB2791" s="51" t="str" cm="1">
        <f t="array" aca="1" ref="AB2791" ca="1">INDIRECT("'Base de données'!B" &amp; ROW(Z2791))</f>
        <v>RWL31</v>
      </c>
    </row>
    <row r="2792" spans="1:28" x14ac:dyDescent="0.3">
      <c r="A2792" s="41" t="str">
        <f ca="1">IF(IF(AND($B2792&lt;&gt;"-",$B2792=$E2792),"Entrée et sortie","-")="Entrée et sortie",'Base de données'!$B2792,"-")</f>
        <v>-</v>
      </c>
      <c r="B2792" s="41" t="str">
        <f t="shared" ca="1" si="175"/>
        <v>-</v>
      </c>
      <c r="C2792" s="41" t="str">
        <f t="shared" ca="1" si="176"/>
        <v>-</v>
      </c>
      <c r="D2792" s="41" t="str">
        <f>IF($F2792="sortie en cours d'année",'Base de données'!$B2792,"-")</f>
        <v>-</v>
      </c>
      <c r="E2792" s="41" t="str">
        <f>IF($H2792="entrée en cours d'année",'Base de données'!$B2792,"-")</f>
        <v>IN9ZX</v>
      </c>
      <c r="F2792" s="37" t="str">
        <f t="shared" si="173"/>
        <v/>
      </c>
      <c r="G2792" s="37" t="str">
        <f>IF($J2792="mouvement",_xlfn.XLOOKUP('Base de données'!$B2792,$V:$V,$V:$V,0),"")</f>
        <v>IN9ZX</v>
      </c>
      <c r="H2792" s="37" t="str">
        <f t="shared" si="174"/>
        <v>entrée en cours d'année</v>
      </c>
      <c r="I2792" s="37">
        <f>IF($J2792="mouvement",_xlfn.XLOOKUP('Base de données'!$B2792,$K:$K,$K:$K,0),"")</f>
        <v>0</v>
      </c>
      <c r="J2792" s="38" t="str">
        <f>IF(AND(Y2792&lt;&gt;MAX(Y:Y),COUNTIF(K2792:V2792,'Base de données'!$B2792)&gt;0),"mouvement","")</f>
        <v>mouvement</v>
      </c>
      <c r="K2792" s="39" t="str">
        <f>IF(K$1&gt;$AE$1,"-",IFERROR(IF(DATEDIF('Base de données'!$A2792,K$1,"d")&lt;&gt;0,"",'Base de données'!$B2792),""))</f>
        <v/>
      </c>
      <c r="L2792" s="39" t="str">
        <f>IF(L$1&gt;$AE$1,"-",IFERROR(IF(DATEDIF('Base de données'!$A2792,L$1,"d")&lt;&gt;0,"",'Base de données'!$B2792),""))</f>
        <v/>
      </c>
      <c r="M2792" s="39" t="str">
        <f>IF(M$1&gt;$AE$1,"-",IFERROR(IF(DATEDIF('Base de données'!$A2792,M$1,"d")&lt;&gt;0,"",'Base de données'!$B2792),""))</f>
        <v/>
      </c>
      <c r="N2792" s="39" t="str">
        <f>IF(N$1&gt;$AE$1,"-",IFERROR(IF(DATEDIF('Base de données'!$A2792,N$1,"d")&lt;&gt;0,"",'Base de données'!$B2792),""))</f>
        <v/>
      </c>
      <c r="O2792" s="39" t="str">
        <f>IF(O$1&gt;$AE$1,"-",IFERROR(IF(DATEDIF('Base de données'!$A2792,O$1,"d")&lt;&gt;0,"",'Base de données'!$B2792),""))</f>
        <v/>
      </c>
      <c r="P2792" s="39" t="str">
        <f>IF(P$1&gt;$AE$1,"-",IFERROR(IF(DATEDIF('Base de données'!$A2792,P$1,"d")&lt;&gt;0,"",'Base de données'!$B2792),""))</f>
        <v/>
      </c>
      <c r="Q2792" s="39" t="str">
        <f>IF(Q$1&gt;$AE$1,"-",IFERROR(IF(DATEDIF('Base de données'!$A2792,Q$1,"d")&lt;&gt;0,"",'Base de données'!$B2792),""))</f>
        <v/>
      </c>
      <c r="R2792" s="39" t="str">
        <f>IF(R$1&gt;$AE$1,"-",IFERROR(IF(DATEDIF('Base de données'!$A2792,R$1,"d")&lt;&gt;0,"",'Base de données'!$B2792),""))</f>
        <v/>
      </c>
      <c r="S2792" s="39" t="str">
        <f>IF(S$1&gt;$AE$1,"-",IFERROR(IF(DATEDIF('Base de données'!$A2792,S$1,"d")&lt;&gt;0,"",'Base de données'!$B2792),""))</f>
        <v/>
      </c>
      <c r="T2792" s="39" t="str">
        <f>IF(T$1&gt;$AE$1,"-",IFERROR(IF(DATEDIF('Base de données'!$A2792,T$1,"d")&lt;&gt;0,"",'Base de données'!$B2792),""))</f>
        <v>IN9ZX</v>
      </c>
      <c r="U2792" s="39" t="str">
        <f>IF(U$1&gt;$AE$1,"-",IFERROR(IF(DATEDIF('Base de données'!$A2792,U$1,"d")&lt;&gt;0,"",'Base de données'!$B2792),""))</f>
        <v/>
      </c>
      <c r="V2792" s="39" t="str">
        <f>IF(V$1&gt;$AE$1,"-",IFERROR(IF(DATEDIF('Base de données'!$A2792,V$1,"d")&lt;&gt;0,"",'Base de données'!$B2792),""))</f>
        <v/>
      </c>
      <c r="W2792" s="34"/>
      <c r="X2792" s="30" t="str">
        <f>'Base de données'!$C2792&amp;" "&amp;'Base de données'!$D2792</f>
        <v>Leclerc Alain</v>
      </c>
      <c r="Y2792" s="31">
        <f>COUNTIF('Base de données'!$B:$B,'Base de données'!$B2792)</f>
        <v>10</v>
      </c>
      <c r="AA2792" s="87" cm="1">
        <f t="array" aca="1" ref="AA2792" ca="1">INDIRECT("'Base de données'!A" &amp; ROW(Y2792))</f>
        <v>45931</v>
      </c>
      <c r="AB2792" s="51" t="str" cm="1">
        <f t="array" aca="1" ref="AB2792" ca="1">INDIRECT("'Base de données'!B" &amp; ROW(Z2792))</f>
        <v>IN9ZX</v>
      </c>
    </row>
    <row r="2793" spans="1:28" x14ac:dyDescent="0.3">
      <c r="A2793" s="41" t="str">
        <f ca="1">IF(IF(AND($B2793&lt;&gt;"-",$B2793=$E2793),"Entrée et sortie","-")="Entrée et sortie",'Base de données'!$B2793,"-")</f>
        <v>-</v>
      </c>
      <c r="B2793" s="41" t="str">
        <f t="shared" ca="1" si="175"/>
        <v>-</v>
      </c>
      <c r="C2793" s="41" t="str">
        <f t="shared" ca="1" si="176"/>
        <v>-</v>
      </c>
      <c r="D2793" s="41" t="str">
        <f>IF($F2793="sortie en cours d'année",'Base de données'!$B2793,"-")</f>
        <v>-</v>
      </c>
      <c r="E2793" s="41" t="str">
        <f>IF($H2793="entrée en cours d'année",'Base de données'!$B2793,"-")</f>
        <v>JTZE6</v>
      </c>
      <c r="F2793" s="37" t="str">
        <f t="shared" si="173"/>
        <v/>
      </c>
      <c r="G2793" s="37" t="str">
        <f>IF($J2793="mouvement",_xlfn.XLOOKUP('Base de données'!$B2793,$V:$V,$V:$V,0),"")</f>
        <v>JTZE6</v>
      </c>
      <c r="H2793" s="37" t="str">
        <f t="shared" si="174"/>
        <v>entrée en cours d'année</v>
      </c>
      <c r="I2793" s="37">
        <f>IF($J2793="mouvement",_xlfn.XLOOKUP('Base de données'!$B2793,$K:$K,$K:$K,0),"")</f>
        <v>0</v>
      </c>
      <c r="J2793" s="38" t="str">
        <f>IF(AND(Y2793&lt;&gt;MAX(Y:Y),COUNTIF(K2793:V2793,'Base de données'!$B2793)&gt;0),"mouvement","")</f>
        <v>mouvement</v>
      </c>
      <c r="K2793" s="39" t="str">
        <f>IF(K$1&gt;$AE$1,"-",IFERROR(IF(DATEDIF('Base de données'!$A2793,K$1,"d")&lt;&gt;0,"",'Base de données'!$B2793),""))</f>
        <v/>
      </c>
      <c r="L2793" s="39" t="str">
        <f>IF(L$1&gt;$AE$1,"-",IFERROR(IF(DATEDIF('Base de données'!$A2793,L$1,"d")&lt;&gt;0,"",'Base de données'!$B2793),""))</f>
        <v/>
      </c>
      <c r="M2793" s="39" t="str">
        <f>IF(M$1&gt;$AE$1,"-",IFERROR(IF(DATEDIF('Base de données'!$A2793,M$1,"d")&lt;&gt;0,"",'Base de données'!$B2793),""))</f>
        <v/>
      </c>
      <c r="N2793" s="39" t="str">
        <f>IF(N$1&gt;$AE$1,"-",IFERROR(IF(DATEDIF('Base de données'!$A2793,N$1,"d")&lt;&gt;0,"",'Base de données'!$B2793),""))</f>
        <v/>
      </c>
      <c r="O2793" s="39" t="str">
        <f>IF(O$1&gt;$AE$1,"-",IFERROR(IF(DATEDIF('Base de données'!$A2793,O$1,"d")&lt;&gt;0,"",'Base de données'!$B2793),""))</f>
        <v/>
      </c>
      <c r="P2793" s="39" t="str">
        <f>IF(P$1&gt;$AE$1,"-",IFERROR(IF(DATEDIF('Base de données'!$A2793,P$1,"d")&lt;&gt;0,"",'Base de données'!$B2793),""))</f>
        <v/>
      </c>
      <c r="Q2793" s="39" t="str">
        <f>IF(Q$1&gt;$AE$1,"-",IFERROR(IF(DATEDIF('Base de données'!$A2793,Q$1,"d")&lt;&gt;0,"",'Base de données'!$B2793),""))</f>
        <v/>
      </c>
      <c r="R2793" s="39" t="str">
        <f>IF(R$1&gt;$AE$1,"-",IFERROR(IF(DATEDIF('Base de données'!$A2793,R$1,"d")&lt;&gt;0,"",'Base de données'!$B2793),""))</f>
        <v/>
      </c>
      <c r="S2793" s="39" t="str">
        <f>IF(S$1&gt;$AE$1,"-",IFERROR(IF(DATEDIF('Base de données'!$A2793,S$1,"d")&lt;&gt;0,"",'Base de données'!$B2793),""))</f>
        <v/>
      </c>
      <c r="T2793" s="39" t="str">
        <f>IF(T$1&gt;$AE$1,"-",IFERROR(IF(DATEDIF('Base de données'!$A2793,T$1,"d")&lt;&gt;0,"",'Base de données'!$B2793),""))</f>
        <v>JTZE6</v>
      </c>
      <c r="U2793" s="39" t="str">
        <f>IF(U$1&gt;$AE$1,"-",IFERROR(IF(DATEDIF('Base de données'!$A2793,U$1,"d")&lt;&gt;0,"",'Base de données'!$B2793),""))</f>
        <v/>
      </c>
      <c r="V2793" s="39" t="str">
        <f>IF(V$1&gt;$AE$1,"-",IFERROR(IF(DATEDIF('Base de données'!$A2793,V$1,"d")&lt;&gt;0,"",'Base de données'!$B2793),""))</f>
        <v/>
      </c>
      <c r="W2793" s="34"/>
      <c r="X2793" s="30" t="str">
        <f>'Base de données'!$C2793&amp;" "&amp;'Base de données'!$D2793</f>
        <v>Jacquet André</v>
      </c>
      <c r="Y2793" s="31">
        <f>COUNTIF('Base de données'!$B:$B,'Base de données'!$B2793)</f>
        <v>10</v>
      </c>
      <c r="AA2793" s="87" cm="1">
        <f t="array" aca="1" ref="AA2793" ca="1">INDIRECT("'Base de données'!A" &amp; ROW(Y2793))</f>
        <v>45931</v>
      </c>
      <c r="AB2793" s="51" t="str" cm="1">
        <f t="array" aca="1" ref="AB2793" ca="1">INDIRECT("'Base de données'!B" &amp; ROW(Z2793))</f>
        <v>JTZE6</v>
      </c>
    </row>
    <row r="2794" spans="1:28" x14ac:dyDescent="0.3">
      <c r="A2794" s="41" t="str">
        <f ca="1">IF(IF(AND($B2794&lt;&gt;"-",$B2794=$E2794),"Entrée et sortie","-")="Entrée et sortie",'Base de données'!$B2794,"-")</f>
        <v>-</v>
      </c>
      <c r="B2794" s="41" t="str">
        <f t="shared" ca="1" si="175"/>
        <v>-</v>
      </c>
      <c r="C2794" s="41" t="str">
        <f t="shared" ca="1" si="176"/>
        <v>-</v>
      </c>
      <c r="D2794" s="41" t="str">
        <f>IF($F2794="sortie en cours d'année",'Base de données'!$B2794,"-")</f>
        <v>-</v>
      </c>
      <c r="E2794" s="41" t="str">
        <f>IF($H2794="entrée en cours d'année",'Base de données'!$B2794,"-")</f>
        <v>D4UTI</v>
      </c>
      <c r="F2794" s="37" t="str">
        <f t="shared" si="173"/>
        <v/>
      </c>
      <c r="G2794" s="37" t="str">
        <f>IF($J2794="mouvement",_xlfn.XLOOKUP('Base de données'!$B2794,$V:$V,$V:$V,0),"")</f>
        <v>D4UTI</v>
      </c>
      <c r="H2794" s="37" t="str">
        <f t="shared" si="174"/>
        <v>entrée en cours d'année</v>
      </c>
      <c r="I2794" s="37">
        <f>IF($J2794="mouvement",_xlfn.XLOOKUP('Base de données'!$B2794,$K:$K,$K:$K,0),"")</f>
        <v>0</v>
      </c>
      <c r="J2794" s="38" t="str">
        <f>IF(AND(Y2794&lt;&gt;MAX(Y:Y),COUNTIF(K2794:V2794,'Base de données'!$B2794)&gt;0),"mouvement","")</f>
        <v>mouvement</v>
      </c>
      <c r="K2794" s="39" t="str">
        <f>IF(K$1&gt;$AE$1,"-",IFERROR(IF(DATEDIF('Base de données'!$A2794,K$1,"d")&lt;&gt;0,"",'Base de données'!$B2794),""))</f>
        <v/>
      </c>
      <c r="L2794" s="39" t="str">
        <f>IF(L$1&gt;$AE$1,"-",IFERROR(IF(DATEDIF('Base de données'!$A2794,L$1,"d")&lt;&gt;0,"",'Base de données'!$B2794),""))</f>
        <v/>
      </c>
      <c r="M2794" s="39" t="str">
        <f>IF(M$1&gt;$AE$1,"-",IFERROR(IF(DATEDIF('Base de données'!$A2794,M$1,"d")&lt;&gt;0,"",'Base de données'!$B2794),""))</f>
        <v/>
      </c>
      <c r="N2794" s="39" t="str">
        <f>IF(N$1&gt;$AE$1,"-",IFERROR(IF(DATEDIF('Base de données'!$A2794,N$1,"d")&lt;&gt;0,"",'Base de données'!$B2794),""))</f>
        <v/>
      </c>
      <c r="O2794" s="39" t="str">
        <f>IF(O$1&gt;$AE$1,"-",IFERROR(IF(DATEDIF('Base de données'!$A2794,O$1,"d")&lt;&gt;0,"",'Base de données'!$B2794),""))</f>
        <v/>
      </c>
      <c r="P2794" s="39" t="str">
        <f>IF(P$1&gt;$AE$1,"-",IFERROR(IF(DATEDIF('Base de données'!$A2794,P$1,"d")&lt;&gt;0,"",'Base de données'!$B2794),""))</f>
        <v/>
      </c>
      <c r="Q2794" s="39" t="str">
        <f>IF(Q$1&gt;$AE$1,"-",IFERROR(IF(DATEDIF('Base de données'!$A2794,Q$1,"d")&lt;&gt;0,"",'Base de données'!$B2794),""))</f>
        <v/>
      </c>
      <c r="R2794" s="39" t="str">
        <f>IF(R$1&gt;$AE$1,"-",IFERROR(IF(DATEDIF('Base de données'!$A2794,R$1,"d")&lt;&gt;0,"",'Base de données'!$B2794),""))</f>
        <v/>
      </c>
      <c r="S2794" s="39" t="str">
        <f>IF(S$1&gt;$AE$1,"-",IFERROR(IF(DATEDIF('Base de données'!$A2794,S$1,"d")&lt;&gt;0,"",'Base de données'!$B2794),""))</f>
        <v/>
      </c>
      <c r="T2794" s="39" t="str">
        <f>IF(T$1&gt;$AE$1,"-",IFERROR(IF(DATEDIF('Base de données'!$A2794,T$1,"d")&lt;&gt;0,"",'Base de données'!$B2794),""))</f>
        <v>D4UTI</v>
      </c>
      <c r="U2794" s="39" t="str">
        <f>IF(U$1&gt;$AE$1,"-",IFERROR(IF(DATEDIF('Base de données'!$A2794,U$1,"d")&lt;&gt;0,"",'Base de données'!$B2794),""))</f>
        <v/>
      </c>
      <c r="V2794" s="39" t="str">
        <f>IF(V$1&gt;$AE$1,"-",IFERROR(IF(DATEDIF('Base de données'!$A2794,V$1,"d")&lt;&gt;0,"",'Base de données'!$B2794),""))</f>
        <v/>
      </c>
      <c r="W2794" s="34"/>
      <c r="X2794" s="30" t="str">
        <f>'Base de données'!$C2794&amp;" "&amp;'Base de données'!$D2794</f>
        <v>Leleu Martine</v>
      </c>
      <c r="Y2794" s="31">
        <f>COUNTIF('Base de données'!$B:$B,'Base de données'!$B2794)</f>
        <v>10</v>
      </c>
      <c r="AA2794" s="87" cm="1">
        <f t="array" aca="1" ref="AA2794" ca="1">INDIRECT("'Base de données'!A" &amp; ROW(Y2794))</f>
        <v>45931</v>
      </c>
      <c r="AB2794" s="51" t="str" cm="1">
        <f t="array" aca="1" ref="AB2794" ca="1">INDIRECT("'Base de données'!B" &amp; ROW(Z2794))</f>
        <v>D4UTI</v>
      </c>
    </row>
    <row r="2795" spans="1:28" x14ac:dyDescent="0.3">
      <c r="A2795" s="41" t="str">
        <f ca="1">IF(IF(AND($B2795&lt;&gt;"-",$B2795=$E2795),"Entrée et sortie","-")="Entrée et sortie",'Base de données'!$B2795,"-")</f>
        <v>-</v>
      </c>
      <c r="B2795" s="41" t="str">
        <f t="shared" ca="1" si="175"/>
        <v>-</v>
      </c>
      <c r="C2795" s="41" t="str">
        <f t="shared" ca="1" si="176"/>
        <v>-</v>
      </c>
      <c r="D2795" s="41" t="str">
        <f>IF($F2795="sortie en cours d'année",'Base de données'!$B2795,"-")</f>
        <v>-</v>
      </c>
      <c r="E2795" s="41" t="str">
        <f>IF($H2795="entrée en cours d'année",'Base de données'!$B2795,"-")</f>
        <v>IU9JS</v>
      </c>
      <c r="F2795" s="37" t="str">
        <f t="shared" si="173"/>
        <v/>
      </c>
      <c r="G2795" s="37" t="str">
        <f>IF($J2795="mouvement",_xlfn.XLOOKUP('Base de données'!$B2795,$V:$V,$V:$V,0),"")</f>
        <v>IU9JS</v>
      </c>
      <c r="H2795" s="37" t="str">
        <f t="shared" si="174"/>
        <v>entrée en cours d'année</v>
      </c>
      <c r="I2795" s="37">
        <f>IF($J2795="mouvement",_xlfn.XLOOKUP('Base de données'!$B2795,$K:$K,$K:$K,0),"")</f>
        <v>0</v>
      </c>
      <c r="J2795" s="38" t="str">
        <f>IF(AND(Y2795&lt;&gt;MAX(Y:Y),COUNTIF(K2795:V2795,'Base de données'!$B2795)&gt;0),"mouvement","")</f>
        <v>mouvement</v>
      </c>
      <c r="K2795" s="39" t="str">
        <f>IF(K$1&gt;$AE$1,"-",IFERROR(IF(DATEDIF('Base de données'!$A2795,K$1,"d")&lt;&gt;0,"",'Base de données'!$B2795),""))</f>
        <v/>
      </c>
      <c r="L2795" s="39" t="str">
        <f>IF(L$1&gt;$AE$1,"-",IFERROR(IF(DATEDIF('Base de données'!$A2795,L$1,"d")&lt;&gt;0,"",'Base de données'!$B2795),""))</f>
        <v/>
      </c>
      <c r="M2795" s="39" t="str">
        <f>IF(M$1&gt;$AE$1,"-",IFERROR(IF(DATEDIF('Base de données'!$A2795,M$1,"d")&lt;&gt;0,"",'Base de données'!$B2795),""))</f>
        <v/>
      </c>
      <c r="N2795" s="39" t="str">
        <f>IF(N$1&gt;$AE$1,"-",IFERROR(IF(DATEDIF('Base de données'!$A2795,N$1,"d")&lt;&gt;0,"",'Base de données'!$B2795),""))</f>
        <v/>
      </c>
      <c r="O2795" s="39" t="str">
        <f>IF(O$1&gt;$AE$1,"-",IFERROR(IF(DATEDIF('Base de données'!$A2795,O$1,"d")&lt;&gt;0,"",'Base de données'!$B2795),""))</f>
        <v/>
      </c>
      <c r="P2795" s="39" t="str">
        <f>IF(P$1&gt;$AE$1,"-",IFERROR(IF(DATEDIF('Base de données'!$A2795,P$1,"d")&lt;&gt;0,"",'Base de données'!$B2795),""))</f>
        <v/>
      </c>
      <c r="Q2795" s="39" t="str">
        <f>IF(Q$1&gt;$AE$1,"-",IFERROR(IF(DATEDIF('Base de données'!$A2795,Q$1,"d")&lt;&gt;0,"",'Base de données'!$B2795),""))</f>
        <v/>
      </c>
      <c r="R2795" s="39" t="str">
        <f>IF(R$1&gt;$AE$1,"-",IFERROR(IF(DATEDIF('Base de données'!$A2795,R$1,"d")&lt;&gt;0,"",'Base de données'!$B2795),""))</f>
        <v/>
      </c>
      <c r="S2795" s="39" t="str">
        <f>IF(S$1&gt;$AE$1,"-",IFERROR(IF(DATEDIF('Base de données'!$A2795,S$1,"d")&lt;&gt;0,"",'Base de données'!$B2795),""))</f>
        <v/>
      </c>
      <c r="T2795" s="39" t="str">
        <f>IF(T$1&gt;$AE$1,"-",IFERROR(IF(DATEDIF('Base de données'!$A2795,T$1,"d")&lt;&gt;0,"",'Base de données'!$B2795),""))</f>
        <v>IU9JS</v>
      </c>
      <c r="U2795" s="39" t="str">
        <f>IF(U$1&gt;$AE$1,"-",IFERROR(IF(DATEDIF('Base de données'!$A2795,U$1,"d")&lt;&gt;0,"",'Base de données'!$B2795),""))</f>
        <v/>
      </c>
      <c r="V2795" s="39" t="str">
        <f>IF(V$1&gt;$AE$1,"-",IFERROR(IF(DATEDIF('Base de données'!$A2795,V$1,"d")&lt;&gt;0,"",'Base de données'!$B2795),""))</f>
        <v/>
      </c>
      <c r="W2795" s="34"/>
      <c r="X2795" s="30" t="str">
        <f>'Base de données'!$C2795&amp;" "&amp;'Base de données'!$D2795</f>
        <v>Carlier Nicole</v>
      </c>
      <c r="Y2795" s="31">
        <f>COUNTIF('Base de données'!$B:$B,'Base de données'!$B2795)</f>
        <v>9</v>
      </c>
      <c r="AA2795" s="87" cm="1">
        <f t="array" aca="1" ref="AA2795" ca="1">INDIRECT("'Base de données'!A" &amp; ROW(Y2795))</f>
        <v>45931</v>
      </c>
      <c r="AB2795" s="51" t="str" cm="1">
        <f t="array" aca="1" ref="AB2795" ca="1">INDIRECT("'Base de données'!B" &amp; ROW(Z2795))</f>
        <v>IU9JS</v>
      </c>
    </row>
    <row r="2796" spans="1:28" x14ac:dyDescent="0.3">
      <c r="A2796" s="41" t="str">
        <f ca="1">IF(IF(AND($B2796&lt;&gt;"-",$B2796=$E2796),"Entrée et sortie","-")="Entrée et sortie",'Base de données'!$B2796,"-")</f>
        <v>-</v>
      </c>
      <c r="B2796" s="41" t="str">
        <f t="shared" ca="1" si="175"/>
        <v>-</v>
      </c>
      <c r="C2796" s="41" t="str">
        <f t="shared" ca="1" si="176"/>
        <v>-</v>
      </c>
      <c r="D2796" s="41" t="str">
        <f>IF($F2796="sortie en cours d'année",'Base de données'!$B2796,"-")</f>
        <v>-</v>
      </c>
      <c r="E2796" s="41" t="str">
        <f>IF($H2796="entrée en cours d'année",'Base de données'!$B2796,"-")</f>
        <v>AWHPJ</v>
      </c>
      <c r="F2796" s="37" t="str">
        <f t="shared" si="173"/>
        <v/>
      </c>
      <c r="G2796" s="37" t="str">
        <f>IF($J2796="mouvement",_xlfn.XLOOKUP('Base de données'!$B2796,$V:$V,$V:$V,0),"")</f>
        <v>AWHPJ</v>
      </c>
      <c r="H2796" s="37" t="str">
        <f t="shared" si="174"/>
        <v>entrée en cours d'année</v>
      </c>
      <c r="I2796" s="37">
        <f>IF($J2796="mouvement",_xlfn.XLOOKUP('Base de données'!$B2796,$K:$K,$K:$K,0),"")</f>
        <v>0</v>
      </c>
      <c r="J2796" s="38" t="str">
        <f>IF(AND(Y2796&lt;&gt;MAX(Y:Y),COUNTIF(K2796:V2796,'Base de données'!$B2796)&gt;0),"mouvement","")</f>
        <v>mouvement</v>
      </c>
      <c r="K2796" s="39" t="str">
        <f>IF(K$1&gt;$AE$1,"-",IFERROR(IF(DATEDIF('Base de données'!$A2796,K$1,"d")&lt;&gt;0,"",'Base de données'!$B2796),""))</f>
        <v/>
      </c>
      <c r="L2796" s="39" t="str">
        <f>IF(L$1&gt;$AE$1,"-",IFERROR(IF(DATEDIF('Base de données'!$A2796,L$1,"d")&lt;&gt;0,"",'Base de données'!$B2796),""))</f>
        <v/>
      </c>
      <c r="M2796" s="39" t="str">
        <f>IF(M$1&gt;$AE$1,"-",IFERROR(IF(DATEDIF('Base de données'!$A2796,M$1,"d")&lt;&gt;0,"",'Base de données'!$B2796),""))</f>
        <v/>
      </c>
      <c r="N2796" s="39" t="str">
        <f>IF(N$1&gt;$AE$1,"-",IFERROR(IF(DATEDIF('Base de données'!$A2796,N$1,"d")&lt;&gt;0,"",'Base de données'!$B2796),""))</f>
        <v/>
      </c>
      <c r="O2796" s="39" t="str">
        <f>IF(O$1&gt;$AE$1,"-",IFERROR(IF(DATEDIF('Base de données'!$A2796,O$1,"d")&lt;&gt;0,"",'Base de données'!$B2796),""))</f>
        <v/>
      </c>
      <c r="P2796" s="39" t="str">
        <f>IF(P$1&gt;$AE$1,"-",IFERROR(IF(DATEDIF('Base de données'!$A2796,P$1,"d")&lt;&gt;0,"",'Base de données'!$B2796),""))</f>
        <v/>
      </c>
      <c r="Q2796" s="39" t="str">
        <f>IF(Q$1&gt;$AE$1,"-",IFERROR(IF(DATEDIF('Base de données'!$A2796,Q$1,"d")&lt;&gt;0,"",'Base de données'!$B2796),""))</f>
        <v/>
      </c>
      <c r="R2796" s="39" t="str">
        <f>IF(R$1&gt;$AE$1,"-",IFERROR(IF(DATEDIF('Base de données'!$A2796,R$1,"d")&lt;&gt;0,"",'Base de données'!$B2796),""))</f>
        <v/>
      </c>
      <c r="S2796" s="39" t="str">
        <f>IF(S$1&gt;$AE$1,"-",IFERROR(IF(DATEDIF('Base de données'!$A2796,S$1,"d")&lt;&gt;0,"",'Base de données'!$B2796),""))</f>
        <v/>
      </c>
      <c r="T2796" s="39" t="str">
        <f>IF(T$1&gt;$AE$1,"-",IFERROR(IF(DATEDIF('Base de données'!$A2796,T$1,"d")&lt;&gt;0,"",'Base de données'!$B2796),""))</f>
        <v>AWHPJ</v>
      </c>
      <c r="U2796" s="39" t="str">
        <f>IF(U$1&gt;$AE$1,"-",IFERROR(IF(DATEDIF('Base de données'!$A2796,U$1,"d")&lt;&gt;0,"",'Base de données'!$B2796),""))</f>
        <v/>
      </c>
      <c r="V2796" s="39" t="str">
        <f>IF(V$1&gt;$AE$1,"-",IFERROR(IF(DATEDIF('Base de données'!$A2796,V$1,"d")&lt;&gt;0,"",'Base de données'!$B2796),""))</f>
        <v/>
      </c>
      <c r="W2796" s="34"/>
      <c r="X2796" s="30" t="str">
        <f>'Base de données'!$C2796&amp;" "&amp;'Base de données'!$D2796</f>
        <v>Colas Virginie</v>
      </c>
      <c r="Y2796" s="31">
        <f>COUNTIF('Base de données'!$B:$B,'Base de données'!$B2796)</f>
        <v>9</v>
      </c>
      <c r="AA2796" s="87" cm="1">
        <f t="array" aca="1" ref="AA2796" ca="1">INDIRECT("'Base de données'!A" &amp; ROW(Y2796))</f>
        <v>45931</v>
      </c>
      <c r="AB2796" s="51" t="str" cm="1">
        <f t="array" aca="1" ref="AB2796" ca="1">INDIRECT("'Base de données'!B" &amp; ROW(Z2796))</f>
        <v>AWHPJ</v>
      </c>
    </row>
    <row r="2797" spans="1:28" x14ac:dyDescent="0.3">
      <c r="A2797" s="41" t="str">
        <f ca="1">IF(IF(AND($B2797&lt;&gt;"-",$B2797=$E2797),"Entrée et sortie","-")="Entrée et sortie",'Base de données'!$B2797,"-")</f>
        <v>-</v>
      </c>
      <c r="B2797" s="41" t="str">
        <f t="shared" ca="1" si="175"/>
        <v>-</v>
      </c>
      <c r="C2797" s="41" t="str">
        <f t="shared" ca="1" si="176"/>
        <v>-</v>
      </c>
      <c r="D2797" s="41" t="str">
        <f>IF($F2797="sortie en cours d'année",'Base de données'!$B2797,"-")</f>
        <v>-</v>
      </c>
      <c r="E2797" s="41" t="str">
        <f>IF($H2797="entrée en cours d'année",'Base de données'!$B2797,"-")</f>
        <v>HN39N</v>
      </c>
      <c r="F2797" s="37" t="str">
        <f t="shared" si="173"/>
        <v/>
      </c>
      <c r="G2797" s="37" t="str">
        <f>IF($J2797="mouvement",_xlfn.XLOOKUP('Base de données'!$B2797,$V:$V,$V:$V,0),"")</f>
        <v>HN39N</v>
      </c>
      <c r="H2797" s="37" t="str">
        <f t="shared" si="174"/>
        <v>entrée en cours d'année</v>
      </c>
      <c r="I2797" s="37">
        <f>IF($J2797="mouvement",_xlfn.XLOOKUP('Base de données'!$B2797,$K:$K,$K:$K,0),"")</f>
        <v>0</v>
      </c>
      <c r="J2797" s="38" t="str">
        <f>IF(AND(Y2797&lt;&gt;MAX(Y:Y),COUNTIF(K2797:V2797,'Base de données'!$B2797)&gt;0),"mouvement","")</f>
        <v>mouvement</v>
      </c>
      <c r="K2797" s="39" t="str">
        <f>IF(K$1&gt;$AE$1,"-",IFERROR(IF(DATEDIF('Base de données'!$A2797,K$1,"d")&lt;&gt;0,"",'Base de données'!$B2797),""))</f>
        <v/>
      </c>
      <c r="L2797" s="39" t="str">
        <f>IF(L$1&gt;$AE$1,"-",IFERROR(IF(DATEDIF('Base de données'!$A2797,L$1,"d")&lt;&gt;0,"",'Base de données'!$B2797),""))</f>
        <v/>
      </c>
      <c r="M2797" s="39" t="str">
        <f>IF(M$1&gt;$AE$1,"-",IFERROR(IF(DATEDIF('Base de données'!$A2797,M$1,"d")&lt;&gt;0,"",'Base de données'!$B2797),""))</f>
        <v/>
      </c>
      <c r="N2797" s="39" t="str">
        <f>IF(N$1&gt;$AE$1,"-",IFERROR(IF(DATEDIF('Base de données'!$A2797,N$1,"d")&lt;&gt;0,"",'Base de données'!$B2797),""))</f>
        <v/>
      </c>
      <c r="O2797" s="39" t="str">
        <f>IF(O$1&gt;$AE$1,"-",IFERROR(IF(DATEDIF('Base de données'!$A2797,O$1,"d")&lt;&gt;0,"",'Base de données'!$B2797),""))</f>
        <v/>
      </c>
      <c r="P2797" s="39" t="str">
        <f>IF(P$1&gt;$AE$1,"-",IFERROR(IF(DATEDIF('Base de données'!$A2797,P$1,"d")&lt;&gt;0,"",'Base de données'!$B2797),""))</f>
        <v/>
      </c>
      <c r="Q2797" s="39" t="str">
        <f>IF(Q$1&gt;$AE$1,"-",IFERROR(IF(DATEDIF('Base de données'!$A2797,Q$1,"d")&lt;&gt;0,"",'Base de données'!$B2797),""))</f>
        <v/>
      </c>
      <c r="R2797" s="39" t="str">
        <f>IF(R$1&gt;$AE$1,"-",IFERROR(IF(DATEDIF('Base de données'!$A2797,R$1,"d")&lt;&gt;0,"",'Base de données'!$B2797),""))</f>
        <v/>
      </c>
      <c r="S2797" s="39" t="str">
        <f>IF(S$1&gt;$AE$1,"-",IFERROR(IF(DATEDIF('Base de données'!$A2797,S$1,"d")&lt;&gt;0,"",'Base de données'!$B2797),""))</f>
        <v/>
      </c>
      <c r="T2797" s="39" t="str">
        <f>IF(T$1&gt;$AE$1,"-",IFERROR(IF(DATEDIF('Base de données'!$A2797,T$1,"d")&lt;&gt;0,"",'Base de données'!$B2797),""))</f>
        <v>HN39N</v>
      </c>
      <c r="U2797" s="39" t="str">
        <f>IF(U$1&gt;$AE$1,"-",IFERROR(IF(DATEDIF('Base de données'!$A2797,U$1,"d")&lt;&gt;0,"",'Base de données'!$B2797),""))</f>
        <v/>
      </c>
      <c r="V2797" s="39" t="str">
        <f>IF(V$1&gt;$AE$1,"-",IFERROR(IF(DATEDIF('Base de données'!$A2797,V$1,"d")&lt;&gt;0,"",'Base de données'!$B2797),""))</f>
        <v/>
      </c>
      <c r="W2797" s="34"/>
      <c r="X2797" s="30" t="str">
        <f>'Base de données'!$C2797&amp;" "&amp;'Base de données'!$D2797</f>
        <v>Louis Jean</v>
      </c>
      <c r="Y2797" s="31">
        <f>COUNTIF('Base de données'!$B:$B,'Base de données'!$B2797)</f>
        <v>9</v>
      </c>
      <c r="AA2797" s="87" cm="1">
        <f t="array" aca="1" ref="AA2797" ca="1">INDIRECT("'Base de données'!A" &amp; ROW(Y2797))</f>
        <v>45931</v>
      </c>
      <c r="AB2797" s="51" t="str" cm="1">
        <f t="array" aca="1" ref="AB2797" ca="1">INDIRECT("'Base de données'!B" &amp; ROW(Z2797))</f>
        <v>HN39N</v>
      </c>
    </row>
    <row r="2798" spans="1:28" x14ac:dyDescent="0.3">
      <c r="A2798" s="41" t="str">
        <f ca="1">IF(IF(AND($B2798&lt;&gt;"-",$B2798=$E2798),"Entrée et sortie","-")="Entrée et sortie",'Base de données'!$B2798,"-")</f>
        <v>-</v>
      </c>
      <c r="B2798" s="41" t="str">
        <f t="shared" ca="1" si="175"/>
        <v>-</v>
      </c>
      <c r="C2798" s="41" t="str">
        <f t="shared" ca="1" si="176"/>
        <v>-</v>
      </c>
      <c r="D2798" s="41" t="str">
        <f>IF($F2798="sortie en cours d'année",'Base de données'!$B2798,"-")</f>
        <v>-</v>
      </c>
      <c r="E2798" s="41" t="str">
        <f>IF($H2798="entrée en cours d'année",'Base de données'!$B2798,"-")</f>
        <v>6AXKM</v>
      </c>
      <c r="F2798" s="37" t="str">
        <f t="shared" si="173"/>
        <v/>
      </c>
      <c r="G2798" s="37" t="str">
        <f>IF($J2798="mouvement",_xlfn.XLOOKUP('Base de données'!$B2798,$V:$V,$V:$V,0),"")</f>
        <v>6AXKM</v>
      </c>
      <c r="H2798" s="37" t="str">
        <f t="shared" si="174"/>
        <v>entrée en cours d'année</v>
      </c>
      <c r="I2798" s="37">
        <f>IF($J2798="mouvement",_xlfn.XLOOKUP('Base de données'!$B2798,$K:$K,$K:$K,0),"")</f>
        <v>0</v>
      </c>
      <c r="J2798" s="38" t="str">
        <f>IF(AND(Y2798&lt;&gt;MAX(Y:Y),COUNTIF(K2798:V2798,'Base de données'!$B2798)&gt;0),"mouvement","")</f>
        <v>mouvement</v>
      </c>
      <c r="K2798" s="39" t="str">
        <f>IF(K$1&gt;$AE$1,"-",IFERROR(IF(DATEDIF('Base de données'!$A2798,K$1,"d")&lt;&gt;0,"",'Base de données'!$B2798),""))</f>
        <v/>
      </c>
      <c r="L2798" s="39" t="str">
        <f>IF(L$1&gt;$AE$1,"-",IFERROR(IF(DATEDIF('Base de données'!$A2798,L$1,"d")&lt;&gt;0,"",'Base de données'!$B2798),""))</f>
        <v/>
      </c>
      <c r="M2798" s="39" t="str">
        <f>IF(M$1&gt;$AE$1,"-",IFERROR(IF(DATEDIF('Base de données'!$A2798,M$1,"d")&lt;&gt;0,"",'Base de données'!$B2798),""))</f>
        <v/>
      </c>
      <c r="N2798" s="39" t="str">
        <f>IF(N$1&gt;$AE$1,"-",IFERROR(IF(DATEDIF('Base de données'!$A2798,N$1,"d")&lt;&gt;0,"",'Base de données'!$B2798),""))</f>
        <v/>
      </c>
      <c r="O2798" s="39" t="str">
        <f>IF(O$1&gt;$AE$1,"-",IFERROR(IF(DATEDIF('Base de données'!$A2798,O$1,"d")&lt;&gt;0,"",'Base de données'!$B2798),""))</f>
        <v/>
      </c>
      <c r="P2798" s="39" t="str">
        <f>IF(P$1&gt;$AE$1,"-",IFERROR(IF(DATEDIF('Base de données'!$A2798,P$1,"d")&lt;&gt;0,"",'Base de données'!$B2798),""))</f>
        <v/>
      </c>
      <c r="Q2798" s="39" t="str">
        <f>IF(Q$1&gt;$AE$1,"-",IFERROR(IF(DATEDIF('Base de données'!$A2798,Q$1,"d")&lt;&gt;0,"",'Base de données'!$B2798),""))</f>
        <v/>
      </c>
      <c r="R2798" s="39" t="str">
        <f>IF(R$1&gt;$AE$1,"-",IFERROR(IF(DATEDIF('Base de données'!$A2798,R$1,"d")&lt;&gt;0,"",'Base de données'!$B2798),""))</f>
        <v/>
      </c>
      <c r="S2798" s="39" t="str">
        <f>IF(S$1&gt;$AE$1,"-",IFERROR(IF(DATEDIF('Base de données'!$A2798,S$1,"d")&lt;&gt;0,"",'Base de données'!$B2798),""))</f>
        <v/>
      </c>
      <c r="T2798" s="39" t="str">
        <f>IF(T$1&gt;$AE$1,"-",IFERROR(IF(DATEDIF('Base de données'!$A2798,T$1,"d")&lt;&gt;0,"",'Base de données'!$B2798),""))</f>
        <v>6AXKM</v>
      </c>
      <c r="U2798" s="39" t="str">
        <f>IF(U$1&gt;$AE$1,"-",IFERROR(IF(DATEDIF('Base de données'!$A2798,U$1,"d")&lt;&gt;0,"",'Base de données'!$B2798),""))</f>
        <v/>
      </c>
      <c r="V2798" s="39" t="str">
        <f>IF(V$1&gt;$AE$1,"-",IFERROR(IF(DATEDIF('Base de données'!$A2798,V$1,"d")&lt;&gt;0,"",'Base de données'!$B2798),""))</f>
        <v/>
      </c>
      <c r="W2798" s="34"/>
      <c r="X2798" s="30" t="str">
        <f>'Base de données'!$C2798&amp;" "&amp;'Base de données'!$D2798</f>
        <v>Barbier Adrienne</v>
      </c>
      <c r="Y2798" s="31">
        <f>COUNTIF('Base de données'!$B:$B,'Base de données'!$B2798)</f>
        <v>9</v>
      </c>
      <c r="AA2798" s="87" cm="1">
        <f t="array" aca="1" ref="AA2798" ca="1">INDIRECT("'Base de données'!A" &amp; ROW(Y2798))</f>
        <v>45931</v>
      </c>
      <c r="AB2798" s="51" t="str" cm="1">
        <f t="array" aca="1" ref="AB2798" ca="1">INDIRECT("'Base de données'!B" &amp; ROW(Z2798))</f>
        <v>6AXKM</v>
      </c>
    </row>
    <row r="2799" spans="1:28" x14ac:dyDescent="0.3">
      <c r="A2799" s="41" t="str">
        <f ca="1">IF(IF(AND($B2799&lt;&gt;"-",$B2799=$E2799),"Entrée et sortie","-")="Entrée et sortie",'Base de données'!$B2799,"-")</f>
        <v>-</v>
      </c>
      <c r="B2799" s="41" t="str">
        <f t="shared" ca="1" si="175"/>
        <v>-</v>
      </c>
      <c r="C2799" s="41" t="str">
        <f t="shared" ca="1" si="176"/>
        <v>-</v>
      </c>
      <c r="D2799" s="41" t="str">
        <f>IF($F2799="sortie en cours d'année",'Base de données'!$B2799,"-")</f>
        <v>-</v>
      </c>
      <c r="E2799" s="41" t="str">
        <f>IF($H2799="entrée en cours d'année",'Base de données'!$B2799,"-")</f>
        <v>LPD99</v>
      </c>
      <c r="F2799" s="37" t="str">
        <f t="shared" si="173"/>
        <v/>
      </c>
      <c r="G2799" s="37" t="str">
        <f>IF($J2799="mouvement",_xlfn.XLOOKUP('Base de données'!$B2799,$V:$V,$V:$V,0),"")</f>
        <v>LPD99</v>
      </c>
      <c r="H2799" s="37" t="str">
        <f t="shared" si="174"/>
        <v>entrée en cours d'année</v>
      </c>
      <c r="I2799" s="37">
        <f>IF($J2799="mouvement",_xlfn.XLOOKUP('Base de données'!$B2799,$K:$K,$K:$K,0),"")</f>
        <v>0</v>
      </c>
      <c r="J2799" s="38" t="str">
        <f>IF(AND(Y2799&lt;&gt;MAX(Y:Y),COUNTIF(K2799:V2799,'Base de données'!$B2799)&gt;0),"mouvement","")</f>
        <v>mouvement</v>
      </c>
      <c r="K2799" s="39" t="str">
        <f>IF(K$1&gt;$AE$1,"-",IFERROR(IF(DATEDIF('Base de données'!$A2799,K$1,"d")&lt;&gt;0,"",'Base de données'!$B2799),""))</f>
        <v/>
      </c>
      <c r="L2799" s="39" t="str">
        <f>IF(L$1&gt;$AE$1,"-",IFERROR(IF(DATEDIF('Base de données'!$A2799,L$1,"d")&lt;&gt;0,"",'Base de données'!$B2799),""))</f>
        <v/>
      </c>
      <c r="M2799" s="39" t="str">
        <f>IF(M$1&gt;$AE$1,"-",IFERROR(IF(DATEDIF('Base de données'!$A2799,M$1,"d")&lt;&gt;0,"",'Base de données'!$B2799),""))</f>
        <v/>
      </c>
      <c r="N2799" s="39" t="str">
        <f>IF(N$1&gt;$AE$1,"-",IFERROR(IF(DATEDIF('Base de données'!$A2799,N$1,"d")&lt;&gt;0,"",'Base de données'!$B2799),""))</f>
        <v/>
      </c>
      <c r="O2799" s="39" t="str">
        <f>IF(O$1&gt;$AE$1,"-",IFERROR(IF(DATEDIF('Base de données'!$A2799,O$1,"d")&lt;&gt;0,"",'Base de données'!$B2799),""))</f>
        <v/>
      </c>
      <c r="P2799" s="39" t="str">
        <f>IF(P$1&gt;$AE$1,"-",IFERROR(IF(DATEDIF('Base de données'!$A2799,P$1,"d")&lt;&gt;0,"",'Base de données'!$B2799),""))</f>
        <v/>
      </c>
      <c r="Q2799" s="39" t="str">
        <f>IF(Q$1&gt;$AE$1,"-",IFERROR(IF(DATEDIF('Base de données'!$A2799,Q$1,"d")&lt;&gt;0,"",'Base de données'!$B2799),""))</f>
        <v/>
      </c>
      <c r="R2799" s="39" t="str">
        <f>IF(R$1&gt;$AE$1,"-",IFERROR(IF(DATEDIF('Base de données'!$A2799,R$1,"d")&lt;&gt;0,"",'Base de données'!$B2799),""))</f>
        <v/>
      </c>
      <c r="S2799" s="39" t="str">
        <f>IF(S$1&gt;$AE$1,"-",IFERROR(IF(DATEDIF('Base de données'!$A2799,S$1,"d")&lt;&gt;0,"",'Base de données'!$B2799),""))</f>
        <v/>
      </c>
      <c r="T2799" s="39" t="str">
        <f>IF(T$1&gt;$AE$1,"-",IFERROR(IF(DATEDIF('Base de données'!$A2799,T$1,"d")&lt;&gt;0,"",'Base de données'!$B2799),""))</f>
        <v>LPD99</v>
      </c>
      <c r="U2799" s="39" t="str">
        <f>IF(U$1&gt;$AE$1,"-",IFERROR(IF(DATEDIF('Base de données'!$A2799,U$1,"d")&lt;&gt;0,"",'Base de données'!$B2799),""))</f>
        <v/>
      </c>
      <c r="V2799" s="39" t="str">
        <f>IF(V$1&gt;$AE$1,"-",IFERROR(IF(DATEDIF('Base de données'!$A2799,V$1,"d")&lt;&gt;0,"",'Base de données'!$B2799),""))</f>
        <v/>
      </c>
      <c r="W2799" s="34"/>
      <c r="X2799" s="30" t="str">
        <f>'Base de données'!$C2799&amp;" "&amp;'Base de données'!$D2799</f>
        <v>Lelièvre Sabine</v>
      </c>
      <c r="Y2799" s="31">
        <f>COUNTIF('Base de données'!$B:$B,'Base de données'!$B2799)</f>
        <v>8</v>
      </c>
      <c r="AA2799" s="87" cm="1">
        <f t="array" aca="1" ref="AA2799" ca="1">INDIRECT("'Base de données'!A" &amp; ROW(Y2799))</f>
        <v>45931</v>
      </c>
      <c r="AB2799" s="51" t="str" cm="1">
        <f t="array" aca="1" ref="AB2799" ca="1">INDIRECT("'Base de données'!B" &amp; ROW(Z2799))</f>
        <v>LPD99</v>
      </c>
    </row>
    <row r="2800" spans="1:28" x14ac:dyDescent="0.3">
      <c r="A2800" s="41" t="str">
        <f ca="1">IF(IF(AND($B2800&lt;&gt;"-",$B2800=$E2800),"Entrée et sortie","-")="Entrée et sortie",'Base de données'!$B2800,"-")</f>
        <v>-</v>
      </c>
      <c r="B2800" s="41" t="str">
        <f t="shared" ca="1" si="175"/>
        <v>-</v>
      </c>
      <c r="C2800" s="41" t="str">
        <f t="shared" ca="1" si="176"/>
        <v>-</v>
      </c>
      <c r="D2800" s="41" t="str">
        <f>IF($F2800="sortie en cours d'année",'Base de données'!$B2800,"-")</f>
        <v>-</v>
      </c>
      <c r="E2800" s="41" t="str">
        <f>IF($H2800="entrée en cours d'année",'Base de données'!$B2800,"-")</f>
        <v>16RLH</v>
      </c>
      <c r="F2800" s="37" t="str">
        <f t="shared" si="173"/>
        <v/>
      </c>
      <c r="G2800" s="37" t="str">
        <f>IF($J2800="mouvement",_xlfn.XLOOKUP('Base de données'!$B2800,$V:$V,$V:$V,0),"")</f>
        <v>16RLH</v>
      </c>
      <c r="H2800" s="37" t="str">
        <f t="shared" si="174"/>
        <v>entrée en cours d'année</v>
      </c>
      <c r="I2800" s="37">
        <f>IF($J2800="mouvement",_xlfn.XLOOKUP('Base de données'!$B2800,$K:$K,$K:$K,0),"")</f>
        <v>0</v>
      </c>
      <c r="J2800" s="38" t="str">
        <f>IF(AND(Y2800&lt;&gt;MAX(Y:Y),COUNTIF(K2800:V2800,'Base de données'!$B2800)&gt;0),"mouvement","")</f>
        <v>mouvement</v>
      </c>
      <c r="K2800" s="39" t="str">
        <f>IF(K$1&gt;$AE$1,"-",IFERROR(IF(DATEDIF('Base de données'!$A2800,K$1,"d")&lt;&gt;0,"",'Base de données'!$B2800),""))</f>
        <v/>
      </c>
      <c r="L2800" s="39" t="str">
        <f>IF(L$1&gt;$AE$1,"-",IFERROR(IF(DATEDIF('Base de données'!$A2800,L$1,"d")&lt;&gt;0,"",'Base de données'!$B2800),""))</f>
        <v/>
      </c>
      <c r="M2800" s="39" t="str">
        <f>IF(M$1&gt;$AE$1,"-",IFERROR(IF(DATEDIF('Base de données'!$A2800,M$1,"d")&lt;&gt;0,"",'Base de données'!$B2800),""))</f>
        <v/>
      </c>
      <c r="N2800" s="39" t="str">
        <f>IF(N$1&gt;$AE$1,"-",IFERROR(IF(DATEDIF('Base de données'!$A2800,N$1,"d")&lt;&gt;0,"",'Base de données'!$B2800),""))</f>
        <v/>
      </c>
      <c r="O2800" s="39" t="str">
        <f>IF(O$1&gt;$AE$1,"-",IFERROR(IF(DATEDIF('Base de données'!$A2800,O$1,"d")&lt;&gt;0,"",'Base de données'!$B2800),""))</f>
        <v/>
      </c>
      <c r="P2800" s="39" t="str">
        <f>IF(P$1&gt;$AE$1,"-",IFERROR(IF(DATEDIF('Base de données'!$A2800,P$1,"d")&lt;&gt;0,"",'Base de données'!$B2800),""))</f>
        <v/>
      </c>
      <c r="Q2800" s="39" t="str">
        <f>IF(Q$1&gt;$AE$1,"-",IFERROR(IF(DATEDIF('Base de données'!$A2800,Q$1,"d")&lt;&gt;0,"",'Base de données'!$B2800),""))</f>
        <v/>
      </c>
      <c r="R2800" s="39" t="str">
        <f>IF(R$1&gt;$AE$1,"-",IFERROR(IF(DATEDIF('Base de données'!$A2800,R$1,"d")&lt;&gt;0,"",'Base de données'!$B2800),""))</f>
        <v/>
      </c>
      <c r="S2800" s="39" t="str">
        <f>IF(S$1&gt;$AE$1,"-",IFERROR(IF(DATEDIF('Base de données'!$A2800,S$1,"d")&lt;&gt;0,"",'Base de données'!$B2800),""))</f>
        <v/>
      </c>
      <c r="T2800" s="39" t="str">
        <f>IF(T$1&gt;$AE$1,"-",IFERROR(IF(DATEDIF('Base de données'!$A2800,T$1,"d")&lt;&gt;0,"",'Base de données'!$B2800),""))</f>
        <v>16RLH</v>
      </c>
      <c r="U2800" s="39" t="str">
        <f>IF(U$1&gt;$AE$1,"-",IFERROR(IF(DATEDIF('Base de données'!$A2800,U$1,"d")&lt;&gt;0,"",'Base de données'!$B2800),""))</f>
        <v/>
      </c>
      <c r="V2800" s="39" t="str">
        <f>IF(V$1&gt;$AE$1,"-",IFERROR(IF(DATEDIF('Base de données'!$A2800,V$1,"d")&lt;&gt;0,"",'Base de données'!$B2800),""))</f>
        <v/>
      </c>
      <c r="W2800" s="34"/>
      <c r="X2800" s="30" t="str">
        <f>'Base de données'!$C2800&amp;" "&amp;'Base de données'!$D2800</f>
        <v>Cordier Colette</v>
      </c>
      <c r="Y2800" s="31">
        <f>COUNTIF('Base de données'!$B:$B,'Base de données'!$B2800)</f>
        <v>8</v>
      </c>
      <c r="AA2800" s="87" cm="1">
        <f t="array" aca="1" ref="AA2800" ca="1">INDIRECT("'Base de données'!A" &amp; ROW(Y2800))</f>
        <v>45931</v>
      </c>
      <c r="AB2800" s="51" t="str" cm="1">
        <f t="array" aca="1" ref="AB2800" ca="1">INDIRECT("'Base de données'!B" &amp; ROW(Z2800))</f>
        <v>16RLH</v>
      </c>
    </row>
    <row r="2801" spans="1:28" x14ac:dyDescent="0.3">
      <c r="A2801" s="41" t="str">
        <f ca="1">IF(IF(AND($B2801&lt;&gt;"-",$B2801=$E2801),"Entrée et sortie","-")="Entrée et sortie",'Base de données'!$B2801,"-")</f>
        <v>-</v>
      </c>
      <c r="B2801" s="41" t="str">
        <f t="shared" ca="1" si="175"/>
        <v>-</v>
      </c>
      <c r="C2801" s="41" t="str">
        <f t="shared" ca="1" si="176"/>
        <v>-</v>
      </c>
      <c r="D2801" s="41" t="str">
        <f>IF($F2801="sortie en cours d'année",'Base de données'!$B2801,"-")</f>
        <v>-</v>
      </c>
      <c r="E2801" s="41" t="str">
        <f>IF($H2801="entrée en cours d'année",'Base de données'!$B2801,"-")</f>
        <v>3VWAZ</v>
      </c>
      <c r="F2801" s="37" t="str">
        <f t="shared" si="173"/>
        <v/>
      </c>
      <c r="G2801" s="37" t="str">
        <f>IF($J2801="mouvement",_xlfn.XLOOKUP('Base de données'!$B2801,$V:$V,$V:$V,0),"")</f>
        <v>3VWAZ</v>
      </c>
      <c r="H2801" s="37" t="str">
        <f t="shared" si="174"/>
        <v>entrée en cours d'année</v>
      </c>
      <c r="I2801" s="37">
        <f>IF($J2801="mouvement",_xlfn.XLOOKUP('Base de données'!$B2801,$K:$K,$K:$K,0),"")</f>
        <v>0</v>
      </c>
      <c r="J2801" s="38" t="str">
        <f>IF(AND(Y2801&lt;&gt;MAX(Y:Y),COUNTIF(K2801:V2801,'Base de données'!$B2801)&gt;0),"mouvement","")</f>
        <v>mouvement</v>
      </c>
      <c r="K2801" s="39" t="str">
        <f>IF(K$1&gt;$AE$1,"-",IFERROR(IF(DATEDIF('Base de données'!$A2801,K$1,"d")&lt;&gt;0,"",'Base de données'!$B2801),""))</f>
        <v/>
      </c>
      <c r="L2801" s="39" t="str">
        <f>IF(L$1&gt;$AE$1,"-",IFERROR(IF(DATEDIF('Base de données'!$A2801,L$1,"d")&lt;&gt;0,"",'Base de données'!$B2801),""))</f>
        <v/>
      </c>
      <c r="M2801" s="39" t="str">
        <f>IF(M$1&gt;$AE$1,"-",IFERROR(IF(DATEDIF('Base de données'!$A2801,M$1,"d")&lt;&gt;0,"",'Base de données'!$B2801),""))</f>
        <v/>
      </c>
      <c r="N2801" s="39" t="str">
        <f>IF(N$1&gt;$AE$1,"-",IFERROR(IF(DATEDIF('Base de données'!$A2801,N$1,"d")&lt;&gt;0,"",'Base de données'!$B2801),""))</f>
        <v/>
      </c>
      <c r="O2801" s="39" t="str">
        <f>IF(O$1&gt;$AE$1,"-",IFERROR(IF(DATEDIF('Base de données'!$A2801,O$1,"d")&lt;&gt;0,"",'Base de données'!$B2801),""))</f>
        <v/>
      </c>
      <c r="P2801" s="39" t="str">
        <f>IF(P$1&gt;$AE$1,"-",IFERROR(IF(DATEDIF('Base de données'!$A2801,P$1,"d")&lt;&gt;0,"",'Base de données'!$B2801),""))</f>
        <v/>
      </c>
      <c r="Q2801" s="39" t="str">
        <f>IF(Q$1&gt;$AE$1,"-",IFERROR(IF(DATEDIF('Base de données'!$A2801,Q$1,"d")&lt;&gt;0,"",'Base de données'!$B2801),""))</f>
        <v/>
      </c>
      <c r="R2801" s="39" t="str">
        <f>IF(R$1&gt;$AE$1,"-",IFERROR(IF(DATEDIF('Base de données'!$A2801,R$1,"d")&lt;&gt;0,"",'Base de données'!$B2801),""))</f>
        <v/>
      </c>
      <c r="S2801" s="39" t="str">
        <f>IF(S$1&gt;$AE$1,"-",IFERROR(IF(DATEDIF('Base de données'!$A2801,S$1,"d")&lt;&gt;0,"",'Base de données'!$B2801),""))</f>
        <v/>
      </c>
      <c r="T2801" s="39" t="str">
        <f>IF(T$1&gt;$AE$1,"-",IFERROR(IF(DATEDIF('Base de données'!$A2801,T$1,"d")&lt;&gt;0,"",'Base de données'!$B2801),""))</f>
        <v>3VWAZ</v>
      </c>
      <c r="U2801" s="39" t="str">
        <f>IF(U$1&gt;$AE$1,"-",IFERROR(IF(DATEDIF('Base de données'!$A2801,U$1,"d")&lt;&gt;0,"",'Base de données'!$B2801),""))</f>
        <v/>
      </c>
      <c r="V2801" s="39" t="str">
        <f>IF(V$1&gt;$AE$1,"-",IFERROR(IF(DATEDIF('Base de données'!$A2801,V$1,"d")&lt;&gt;0,"",'Base de données'!$B2801),""))</f>
        <v/>
      </c>
      <c r="W2801" s="34"/>
      <c r="X2801" s="30" t="str">
        <f>'Base de données'!$C2801&amp;" "&amp;'Base de données'!$D2801</f>
        <v>Pascal Charles</v>
      </c>
      <c r="Y2801" s="31">
        <f>COUNTIF('Base de données'!$B:$B,'Base de données'!$B2801)</f>
        <v>8</v>
      </c>
      <c r="AA2801" s="87" cm="1">
        <f t="array" aca="1" ref="AA2801" ca="1">INDIRECT("'Base de données'!A" &amp; ROW(Y2801))</f>
        <v>45931</v>
      </c>
      <c r="AB2801" s="51" t="str" cm="1">
        <f t="array" aca="1" ref="AB2801" ca="1">INDIRECT("'Base de données'!B" &amp; ROW(Z2801))</f>
        <v>3VWAZ</v>
      </c>
    </row>
    <row r="2802" spans="1:28" x14ac:dyDescent="0.3">
      <c r="A2802" s="41" t="str">
        <f ca="1">IF(IF(AND($B2802&lt;&gt;"-",$B2802=$E2802),"Entrée et sortie","-")="Entrée et sortie",'Base de données'!$B2802,"-")</f>
        <v>-</v>
      </c>
      <c r="B2802" s="41" t="str">
        <f t="shared" ca="1" si="175"/>
        <v>-</v>
      </c>
      <c r="C2802" s="41" t="str">
        <f t="shared" ca="1" si="176"/>
        <v>-</v>
      </c>
      <c r="D2802" s="41" t="str">
        <f>IF($F2802="sortie en cours d'année",'Base de données'!$B2802,"-")</f>
        <v>-</v>
      </c>
      <c r="E2802" s="41" t="str">
        <f>IF($H2802="entrée en cours d'année",'Base de données'!$B2802,"-")</f>
        <v>66LEO</v>
      </c>
      <c r="F2802" s="37" t="str">
        <f t="shared" si="173"/>
        <v/>
      </c>
      <c r="G2802" s="37" t="str">
        <f>IF($J2802="mouvement",_xlfn.XLOOKUP('Base de données'!$B2802,$V:$V,$V:$V,0),"")</f>
        <v>66LEO</v>
      </c>
      <c r="H2802" s="37" t="str">
        <f t="shared" si="174"/>
        <v>entrée en cours d'année</v>
      </c>
      <c r="I2802" s="37">
        <f>IF($J2802="mouvement",_xlfn.XLOOKUP('Base de données'!$B2802,$K:$K,$K:$K,0),"")</f>
        <v>0</v>
      </c>
      <c r="J2802" s="38" t="str">
        <f>IF(AND(Y2802&lt;&gt;MAX(Y:Y),COUNTIF(K2802:V2802,'Base de données'!$B2802)&gt;0),"mouvement","")</f>
        <v>mouvement</v>
      </c>
      <c r="K2802" s="39" t="str">
        <f>IF(K$1&gt;$AE$1,"-",IFERROR(IF(DATEDIF('Base de données'!$A2802,K$1,"d")&lt;&gt;0,"",'Base de données'!$B2802),""))</f>
        <v/>
      </c>
      <c r="L2802" s="39" t="str">
        <f>IF(L$1&gt;$AE$1,"-",IFERROR(IF(DATEDIF('Base de données'!$A2802,L$1,"d")&lt;&gt;0,"",'Base de données'!$B2802),""))</f>
        <v/>
      </c>
      <c r="M2802" s="39" t="str">
        <f>IF(M$1&gt;$AE$1,"-",IFERROR(IF(DATEDIF('Base de données'!$A2802,M$1,"d")&lt;&gt;0,"",'Base de données'!$B2802),""))</f>
        <v/>
      </c>
      <c r="N2802" s="39" t="str">
        <f>IF(N$1&gt;$AE$1,"-",IFERROR(IF(DATEDIF('Base de données'!$A2802,N$1,"d")&lt;&gt;0,"",'Base de données'!$B2802),""))</f>
        <v/>
      </c>
      <c r="O2802" s="39" t="str">
        <f>IF(O$1&gt;$AE$1,"-",IFERROR(IF(DATEDIF('Base de données'!$A2802,O$1,"d")&lt;&gt;0,"",'Base de données'!$B2802),""))</f>
        <v/>
      </c>
      <c r="P2802" s="39" t="str">
        <f>IF(P$1&gt;$AE$1,"-",IFERROR(IF(DATEDIF('Base de données'!$A2802,P$1,"d")&lt;&gt;0,"",'Base de données'!$B2802),""))</f>
        <v/>
      </c>
      <c r="Q2802" s="39" t="str">
        <f>IF(Q$1&gt;$AE$1,"-",IFERROR(IF(DATEDIF('Base de données'!$A2802,Q$1,"d")&lt;&gt;0,"",'Base de données'!$B2802),""))</f>
        <v/>
      </c>
      <c r="R2802" s="39" t="str">
        <f>IF(R$1&gt;$AE$1,"-",IFERROR(IF(DATEDIF('Base de données'!$A2802,R$1,"d")&lt;&gt;0,"",'Base de données'!$B2802),""))</f>
        <v/>
      </c>
      <c r="S2802" s="39" t="str">
        <f>IF(S$1&gt;$AE$1,"-",IFERROR(IF(DATEDIF('Base de données'!$A2802,S$1,"d")&lt;&gt;0,"",'Base de données'!$B2802),""))</f>
        <v/>
      </c>
      <c r="T2802" s="39" t="str">
        <f>IF(T$1&gt;$AE$1,"-",IFERROR(IF(DATEDIF('Base de données'!$A2802,T$1,"d")&lt;&gt;0,"",'Base de données'!$B2802),""))</f>
        <v>66LEO</v>
      </c>
      <c r="U2802" s="39" t="str">
        <f>IF(U$1&gt;$AE$1,"-",IFERROR(IF(DATEDIF('Base de données'!$A2802,U$1,"d")&lt;&gt;0,"",'Base de données'!$B2802),""))</f>
        <v/>
      </c>
      <c r="V2802" s="39" t="str">
        <f>IF(V$1&gt;$AE$1,"-",IFERROR(IF(DATEDIF('Base de données'!$A2802,V$1,"d")&lt;&gt;0,"",'Base de données'!$B2802),""))</f>
        <v/>
      </c>
      <c r="W2802" s="34"/>
      <c r="X2802" s="30" t="str">
        <f>'Base de données'!$C2802&amp;" "&amp;'Base de données'!$D2802</f>
        <v>Arnaud Cécile</v>
      </c>
      <c r="Y2802" s="31">
        <f>COUNTIF('Base de données'!$B:$B,'Base de données'!$B2802)</f>
        <v>8</v>
      </c>
      <c r="AA2802" s="87" cm="1">
        <f t="array" aca="1" ref="AA2802" ca="1">INDIRECT("'Base de données'!A" &amp; ROW(Y2802))</f>
        <v>45931</v>
      </c>
      <c r="AB2802" s="51" t="str" cm="1">
        <f t="array" aca="1" ref="AB2802" ca="1">INDIRECT("'Base de données'!B" &amp; ROW(Z2802))</f>
        <v>66LEO</v>
      </c>
    </row>
    <row r="2803" spans="1:28" x14ac:dyDescent="0.3">
      <c r="A2803" s="41" t="str">
        <f ca="1">IF(IF(AND($B2803&lt;&gt;"-",$B2803=$E2803),"Entrée et sortie","-")="Entrée et sortie",'Base de données'!$B2803,"-")</f>
        <v>-</v>
      </c>
      <c r="B2803" s="41" t="str">
        <f t="shared" ca="1" si="175"/>
        <v>-</v>
      </c>
      <c r="C2803" s="41" t="str">
        <f t="shared" ca="1" si="176"/>
        <v>-</v>
      </c>
      <c r="D2803" s="41" t="str">
        <f>IF($F2803="sortie en cours d'année",'Base de données'!$B2803,"-")</f>
        <v>-</v>
      </c>
      <c r="E2803" s="41" t="str">
        <f>IF($H2803="entrée en cours d'année",'Base de données'!$B2803,"-")</f>
        <v>1AMM3</v>
      </c>
      <c r="F2803" s="37" t="str">
        <f t="shared" si="173"/>
        <v/>
      </c>
      <c r="G2803" s="37" t="str">
        <f>IF($J2803="mouvement",_xlfn.XLOOKUP('Base de données'!$B2803,$V:$V,$V:$V,0),"")</f>
        <v>1AMM3</v>
      </c>
      <c r="H2803" s="37" t="str">
        <f t="shared" si="174"/>
        <v>entrée en cours d'année</v>
      </c>
      <c r="I2803" s="37">
        <f>IF($J2803="mouvement",_xlfn.XLOOKUP('Base de données'!$B2803,$K:$K,$K:$K,0),"")</f>
        <v>0</v>
      </c>
      <c r="J2803" s="38" t="str">
        <f>IF(AND(Y2803&lt;&gt;MAX(Y:Y),COUNTIF(K2803:V2803,'Base de données'!$B2803)&gt;0),"mouvement","")</f>
        <v>mouvement</v>
      </c>
      <c r="K2803" s="39" t="str">
        <f>IF(K$1&gt;$AE$1,"-",IFERROR(IF(DATEDIF('Base de données'!$A2803,K$1,"d")&lt;&gt;0,"",'Base de données'!$B2803),""))</f>
        <v/>
      </c>
      <c r="L2803" s="39" t="str">
        <f>IF(L$1&gt;$AE$1,"-",IFERROR(IF(DATEDIF('Base de données'!$A2803,L$1,"d")&lt;&gt;0,"",'Base de données'!$B2803),""))</f>
        <v/>
      </c>
      <c r="M2803" s="39" t="str">
        <f>IF(M$1&gt;$AE$1,"-",IFERROR(IF(DATEDIF('Base de données'!$A2803,M$1,"d")&lt;&gt;0,"",'Base de données'!$B2803),""))</f>
        <v/>
      </c>
      <c r="N2803" s="39" t="str">
        <f>IF(N$1&gt;$AE$1,"-",IFERROR(IF(DATEDIF('Base de données'!$A2803,N$1,"d")&lt;&gt;0,"",'Base de données'!$B2803),""))</f>
        <v/>
      </c>
      <c r="O2803" s="39" t="str">
        <f>IF(O$1&gt;$AE$1,"-",IFERROR(IF(DATEDIF('Base de données'!$A2803,O$1,"d")&lt;&gt;0,"",'Base de données'!$B2803),""))</f>
        <v/>
      </c>
      <c r="P2803" s="39" t="str">
        <f>IF(P$1&gt;$AE$1,"-",IFERROR(IF(DATEDIF('Base de données'!$A2803,P$1,"d")&lt;&gt;0,"",'Base de données'!$B2803),""))</f>
        <v/>
      </c>
      <c r="Q2803" s="39" t="str">
        <f>IF(Q$1&gt;$AE$1,"-",IFERROR(IF(DATEDIF('Base de données'!$A2803,Q$1,"d")&lt;&gt;0,"",'Base de données'!$B2803),""))</f>
        <v/>
      </c>
      <c r="R2803" s="39" t="str">
        <f>IF(R$1&gt;$AE$1,"-",IFERROR(IF(DATEDIF('Base de données'!$A2803,R$1,"d")&lt;&gt;0,"",'Base de données'!$B2803),""))</f>
        <v/>
      </c>
      <c r="S2803" s="39" t="str">
        <f>IF(S$1&gt;$AE$1,"-",IFERROR(IF(DATEDIF('Base de données'!$A2803,S$1,"d")&lt;&gt;0,"",'Base de données'!$B2803),""))</f>
        <v/>
      </c>
      <c r="T2803" s="39" t="str">
        <f>IF(T$1&gt;$AE$1,"-",IFERROR(IF(DATEDIF('Base de données'!$A2803,T$1,"d")&lt;&gt;0,"",'Base de données'!$B2803),""))</f>
        <v>1AMM3</v>
      </c>
      <c r="U2803" s="39" t="str">
        <f>IF(U$1&gt;$AE$1,"-",IFERROR(IF(DATEDIF('Base de données'!$A2803,U$1,"d")&lt;&gt;0,"",'Base de données'!$B2803),""))</f>
        <v/>
      </c>
      <c r="V2803" s="39" t="str">
        <f>IF(V$1&gt;$AE$1,"-",IFERROR(IF(DATEDIF('Base de données'!$A2803,V$1,"d")&lt;&gt;0,"",'Base de données'!$B2803),""))</f>
        <v/>
      </c>
      <c r="W2803" s="34"/>
      <c r="X2803" s="30" t="str">
        <f>'Base de données'!$C2803&amp;" "&amp;'Base de données'!$D2803</f>
        <v>Becker Jacques</v>
      </c>
      <c r="Y2803" s="31">
        <f>COUNTIF('Base de données'!$B:$B,'Base de données'!$B2803)</f>
        <v>8</v>
      </c>
      <c r="AA2803" s="87" cm="1">
        <f t="array" aca="1" ref="AA2803" ca="1">INDIRECT("'Base de données'!A" &amp; ROW(Y2803))</f>
        <v>45931</v>
      </c>
      <c r="AB2803" s="51" t="str" cm="1">
        <f t="array" aca="1" ref="AB2803" ca="1">INDIRECT("'Base de données'!B" &amp; ROW(Z2803))</f>
        <v>1AMM3</v>
      </c>
    </row>
    <row r="2804" spans="1:28" x14ac:dyDescent="0.3">
      <c r="A2804" s="41" t="str">
        <f ca="1">IF(IF(AND($B2804&lt;&gt;"-",$B2804=$E2804),"Entrée et sortie","-")="Entrée et sortie",'Base de données'!$B2804,"-")</f>
        <v>-</v>
      </c>
      <c r="B2804" s="41" t="str">
        <f t="shared" ca="1" si="175"/>
        <v>-</v>
      </c>
      <c r="C2804" s="41" t="str">
        <f t="shared" ca="1" si="176"/>
        <v>-</v>
      </c>
      <c r="D2804" s="41" t="str">
        <f>IF($F2804="sortie en cours d'année",'Base de données'!$B2804,"-")</f>
        <v>-</v>
      </c>
      <c r="E2804" s="41" t="str">
        <f>IF($H2804="entrée en cours d'année",'Base de données'!$B2804,"-")</f>
        <v>7A9T1</v>
      </c>
      <c r="F2804" s="37" t="str">
        <f t="shared" si="173"/>
        <v/>
      </c>
      <c r="G2804" s="37" t="str">
        <f>IF($J2804="mouvement",_xlfn.XLOOKUP('Base de données'!$B2804,$V:$V,$V:$V,0),"")</f>
        <v>7A9T1</v>
      </c>
      <c r="H2804" s="37" t="str">
        <f t="shared" si="174"/>
        <v>entrée en cours d'année</v>
      </c>
      <c r="I2804" s="37">
        <f>IF($J2804="mouvement",_xlfn.XLOOKUP('Base de données'!$B2804,$K:$K,$K:$K,0),"")</f>
        <v>0</v>
      </c>
      <c r="J2804" s="38" t="str">
        <f>IF(AND(Y2804&lt;&gt;MAX(Y:Y),COUNTIF(K2804:V2804,'Base de données'!$B2804)&gt;0),"mouvement","")</f>
        <v>mouvement</v>
      </c>
      <c r="K2804" s="39" t="str">
        <f>IF(K$1&gt;$AE$1,"-",IFERROR(IF(DATEDIF('Base de données'!$A2804,K$1,"d")&lt;&gt;0,"",'Base de données'!$B2804),""))</f>
        <v/>
      </c>
      <c r="L2804" s="39" t="str">
        <f>IF(L$1&gt;$AE$1,"-",IFERROR(IF(DATEDIF('Base de données'!$A2804,L$1,"d")&lt;&gt;0,"",'Base de données'!$B2804),""))</f>
        <v/>
      </c>
      <c r="M2804" s="39" t="str">
        <f>IF(M$1&gt;$AE$1,"-",IFERROR(IF(DATEDIF('Base de données'!$A2804,M$1,"d")&lt;&gt;0,"",'Base de données'!$B2804),""))</f>
        <v/>
      </c>
      <c r="N2804" s="39" t="str">
        <f>IF(N$1&gt;$AE$1,"-",IFERROR(IF(DATEDIF('Base de données'!$A2804,N$1,"d")&lt;&gt;0,"",'Base de données'!$B2804),""))</f>
        <v/>
      </c>
      <c r="O2804" s="39" t="str">
        <f>IF(O$1&gt;$AE$1,"-",IFERROR(IF(DATEDIF('Base de données'!$A2804,O$1,"d")&lt;&gt;0,"",'Base de données'!$B2804),""))</f>
        <v/>
      </c>
      <c r="P2804" s="39" t="str">
        <f>IF(P$1&gt;$AE$1,"-",IFERROR(IF(DATEDIF('Base de données'!$A2804,P$1,"d")&lt;&gt;0,"",'Base de données'!$B2804),""))</f>
        <v/>
      </c>
      <c r="Q2804" s="39" t="str">
        <f>IF(Q$1&gt;$AE$1,"-",IFERROR(IF(DATEDIF('Base de données'!$A2804,Q$1,"d")&lt;&gt;0,"",'Base de données'!$B2804),""))</f>
        <v/>
      </c>
      <c r="R2804" s="39" t="str">
        <f>IF(R$1&gt;$AE$1,"-",IFERROR(IF(DATEDIF('Base de données'!$A2804,R$1,"d")&lt;&gt;0,"",'Base de données'!$B2804),""))</f>
        <v/>
      </c>
      <c r="S2804" s="39" t="str">
        <f>IF(S$1&gt;$AE$1,"-",IFERROR(IF(DATEDIF('Base de données'!$A2804,S$1,"d")&lt;&gt;0,"",'Base de données'!$B2804),""))</f>
        <v/>
      </c>
      <c r="T2804" s="39" t="str">
        <f>IF(T$1&gt;$AE$1,"-",IFERROR(IF(DATEDIF('Base de données'!$A2804,T$1,"d")&lt;&gt;0,"",'Base de données'!$B2804),""))</f>
        <v>7A9T1</v>
      </c>
      <c r="U2804" s="39" t="str">
        <f>IF(U$1&gt;$AE$1,"-",IFERROR(IF(DATEDIF('Base de données'!$A2804,U$1,"d")&lt;&gt;0,"",'Base de données'!$B2804),""))</f>
        <v/>
      </c>
      <c r="V2804" s="39" t="str">
        <f>IF(V$1&gt;$AE$1,"-",IFERROR(IF(DATEDIF('Base de données'!$A2804,V$1,"d")&lt;&gt;0,"",'Base de données'!$B2804),""))</f>
        <v/>
      </c>
      <c r="W2804" s="34"/>
      <c r="X2804" s="30" t="str">
        <f>'Base de données'!$C2804&amp;" "&amp;'Base de données'!$D2804</f>
        <v>Fournier Marc</v>
      </c>
      <c r="Y2804" s="31">
        <f>COUNTIF('Base de données'!$B:$B,'Base de données'!$B2804)</f>
        <v>8</v>
      </c>
      <c r="AA2804" s="87" cm="1">
        <f t="array" aca="1" ref="AA2804" ca="1">INDIRECT("'Base de données'!A" &amp; ROW(Y2804))</f>
        <v>45931</v>
      </c>
      <c r="AB2804" s="51" t="str" cm="1">
        <f t="array" aca="1" ref="AB2804" ca="1">INDIRECT("'Base de données'!B" &amp; ROW(Z2804))</f>
        <v>7A9T1</v>
      </c>
    </row>
    <row r="2805" spans="1:28" x14ac:dyDescent="0.3">
      <c r="A2805" s="41" t="str">
        <f ca="1">IF(IF(AND($B2805&lt;&gt;"-",$B2805=$E2805),"Entrée et sortie","-")="Entrée et sortie",'Base de données'!$B2805,"-")</f>
        <v>-</v>
      </c>
      <c r="B2805" s="41" t="str">
        <f t="shared" ca="1" si="175"/>
        <v>-</v>
      </c>
      <c r="C2805" s="41" t="str">
        <f t="shared" ca="1" si="176"/>
        <v>-</v>
      </c>
      <c r="D2805" s="41" t="str">
        <f>IF($F2805="sortie en cours d'année",'Base de données'!$B2805,"-")</f>
        <v>-</v>
      </c>
      <c r="E2805" s="41" t="str">
        <f>IF($H2805="entrée en cours d'année",'Base de données'!$B2805,"-")</f>
        <v>YTR5H</v>
      </c>
      <c r="F2805" s="37" t="str">
        <f t="shared" si="173"/>
        <v/>
      </c>
      <c r="G2805" s="37" t="str">
        <f>IF($J2805="mouvement",_xlfn.XLOOKUP('Base de données'!$B2805,$V:$V,$V:$V,0),"")</f>
        <v>YTR5H</v>
      </c>
      <c r="H2805" s="37" t="str">
        <f t="shared" si="174"/>
        <v>entrée en cours d'année</v>
      </c>
      <c r="I2805" s="37">
        <f>IF($J2805="mouvement",_xlfn.XLOOKUP('Base de données'!$B2805,$K:$K,$K:$K,0),"")</f>
        <v>0</v>
      </c>
      <c r="J2805" s="38" t="str">
        <f>IF(AND(Y2805&lt;&gt;MAX(Y:Y),COUNTIF(K2805:V2805,'Base de données'!$B2805)&gt;0),"mouvement","")</f>
        <v>mouvement</v>
      </c>
      <c r="K2805" s="39" t="str">
        <f>IF(K$1&gt;$AE$1,"-",IFERROR(IF(DATEDIF('Base de données'!$A2805,K$1,"d")&lt;&gt;0,"",'Base de données'!$B2805),""))</f>
        <v/>
      </c>
      <c r="L2805" s="39" t="str">
        <f>IF(L$1&gt;$AE$1,"-",IFERROR(IF(DATEDIF('Base de données'!$A2805,L$1,"d")&lt;&gt;0,"",'Base de données'!$B2805),""))</f>
        <v/>
      </c>
      <c r="M2805" s="39" t="str">
        <f>IF(M$1&gt;$AE$1,"-",IFERROR(IF(DATEDIF('Base de données'!$A2805,M$1,"d")&lt;&gt;0,"",'Base de données'!$B2805),""))</f>
        <v/>
      </c>
      <c r="N2805" s="39" t="str">
        <f>IF(N$1&gt;$AE$1,"-",IFERROR(IF(DATEDIF('Base de données'!$A2805,N$1,"d")&lt;&gt;0,"",'Base de données'!$B2805),""))</f>
        <v/>
      </c>
      <c r="O2805" s="39" t="str">
        <f>IF(O$1&gt;$AE$1,"-",IFERROR(IF(DATEDIF('Base de données'!$A2805,O$1,"d")&lt;&gt;0,"",'Base de données'!$B2805),""))</f>
        <v/>
      </c>
      <c r="P2805" s="39" t="str">
        <f>IF(P$1&gt;$AE$1,"-",IFERROR(IF(DATEDIF('Base de données'!$A2805,P$1,"d")&lt;&gt;0,"",'Base de données'!$B2805),""))</f>
        <v/>
      </c>
      <c r="Q2805" s="39" t="str">
        <f>IF(Q$1&gt;$AE$1,"-",IFERROR(IF(DATEDIF('Base de données'!$A2805,Q$1,"d")&lt;&gt;0,"",'Base de données'!$B2805),""))</f>
        <v/>
      </c>
      <c r="R2805" s="39" t="str">
        <f>IF(R$1&gt;$AE$1,"-",IFERROR(IF(DATEDIF('Base de données'!$A2805,R$1,"d")&lt;&gt;0,"",'Base de données'!$B2805),""))</f>
        <v/>
      </c>
      <c r="S2805" s="39" t="str">
        <f>IF(S$1&gt;$AE$1,"-",IFERROR(IF(DATEDIF('Base de données'!$A2805,S$1,"d")&lt;&gt;0,"",'Base de données'!$B2805),""))</f>
        <v/>
      </c>
      <c r="T2805" s="39" t="str">
        <f>IF(T$1&gt;$AE$1,"-",IFERROR(IF(DATEDIF('Base de données'!$A2805,T$1,"d")&lt;&gt;0,"",'Base de données'!$B2805),""))</f>
        <v>YTR5H</v>
      </c>
      <c r="U2805" s="39" t="str">
        <f>IF(U$1&gt;$AE$1,"-",IFERROR(IF(DATEDIF('Base de données'!$A2805,U$1,"d")&lt;&gt;0,"",'Base de données'!$B2805),""))</f>
        <v/>
      </c>
      <c r="V2805" s="39" t="str">
        <f>IF(V$1&gt;$AE$1,"-",IFERROR(IF(DATEDIF('Base de données'!$A2805,V$1,"d")&lt;&gt;0,"",'Base de données'!$B2805),""))</f>
        <v/>
      </c>
      <c r="W2805" s="34"/>
      <c r="X2805" s="30" t="str">
        <f>'Base de données'!$C2805&amp;" "&amp;'Base de données'!$D2805</f>
        <v>Gomes Christiane</v>
      </c>
      <c r="Y2805" s="31">
        <f>COUNTIF('Base de données'!$B:$B,'Base de données'!$B2805)</f>
        <v>7</v>
      </c>
      <c r="AA2805" s="87" cm="1">
        <f t="array" aca="1" ref="AA2805" ca="1">INDIRECT("'Base de données'!A" &amp; ROW(Y2805))</f>
        <v>45931</v>
      </c>
      <c r="AB2805" s="51" t="str" cm="1">
        <f t="array" aca="1" ref="AB2805" ca="1">INDIRECT("'Base de données'!B" &amp; ROW(Z2805))</f>
        <v>YTR5H</v>
      </c>
    </row>
    <row r="2806" spans="1:28" x14ac:dyDescent="0.3">
      <c r="A2806" s="41" t="str">
        <f ca="1">IF(IF(AND($B2806&lt;&gt;"-",$B2806=$E2806),"Entrée et sortie","-")="Entrée et sortie",'Base de données'!$B2806,"-")</f>
        <v>-</v>
      </c>
      <c r="B2806" s="41" t="str">
        <f t="shared" ca="1" si="175"/>
        <v>-</v>
      </c>
      <c r="C2806" s="41" t="str">
        <f t="shared" ca="1" si="176"/>
        <v>-</v>
      </c>
      <c r="D2806" s="41" t="str">
        <f>IF($F2806="sortie en cours d'année",'Base de données'!$B2806,"-")</f>
        <v>-</v>
      </c>
      <c r="E2806" s="41" t="str">
        <f>IF($H2806="entrée en cours d'année",'Base de données'!$B2806,"-")</f>
        <v>HXMOR</v>
      </c>
      <c r="F2806" s="37" t="str">
        <f t="shared" si="173"/>
        <v/>
      </c>
      <c r="G2806" s="37" t="str">
        <f>IF($J2806="mouvement",_xlfn.XLOOKUP('Base de données'!$B2806,$V:$V,$V:$V,0),"")</f>
        <v>HXMOR</v>
      </c>
      <c r="H2806" s="37" t="str">
        <f t="shared" si="174"/>
        <v>entrée en cours d'année</v>
      </c>
      <c r="I2806" s="37">
        <f>IF($J2806="mouvement",_xlfn.XLOOKUP('Base de données'!$B2806,$K:$K,$K:$K,0),"")</f>
        <v>0</v>
      </c>
      <c r="J2806" s="38" t="str">
        <f>IF(AND(Y2806&lt;&gt;MAX(Y:Y),COUNTIF(K2806:V2806,'Base de données'!$B2806)&gt;0),"mouvement","")</f>
        <v>mouvement</v>
      </c>
      <c r="K2806" s="39" t="str">
        <f>IF(K$1&gt;$AE$1,"-",IFERROR(IF(DATEDIF('Base de données'!$A2806,K$1,"d")&lt;&gt;0,"",'Base de données'!$B2806),""))</f>
        <v/>
      </c>
      <c r="L2806" s="39" t="str">
        <f>IF(L$1&gt;$AE$1,"-",IFERROR(IF(DATEDIF('Base de données'!$A2806,L$1,"d")&lt;&gt;0,"",'Base de données'!$B2806),""))</f>
        <v/>
      </c>
      <c r="M2806" s="39" t="str">
        <f>IF(M$1&gt;$AE$1,"-",IFERROR(IF(DATEDIF('Base de données'!$A2806,M$1,"d")&lt;&gt;0,"",'Base de données'!$B2806),""))</f>
        <v/>
      </c>
      <c r="N2806" s="39" t="str">
        <f>IF(N$1&gt;$AE$1,"-",IFERROR(IF(DATEDIF('Base de données'!$A2806,N$1,"d")&lt;&gt;0,"",'Base de données'!$B2806),""))</f>
        <v/>
      </c>
      <c r="O2806" s="39" t="str">
        <f>IF(O$1&gt;$AE$1,"-",IFERROR(IF(DATEDIF('Base de données'!$A2806,O$1,"d")&lt;&gt;0,"",'Base de données'!$B2806),""))</f>
        <v/>
      </c>
      <c r="P2806" s="39" t="str">
        <f>IF(P$1&gt;$AE$1,"-",IFERROR(IF(DATEDIF('Base de données'!$A2806,P$1,"d")&lt;&gt;0,"",'Base de données'!$B2806),""))</f>
        <v/>
      </c>
      <c r="Q2806" s="39" t="str">
        <f>IF(Q$1&gt;$AE$1,"-",IFERROR(IF(DATEDIF('Base de données'!$A2806,Q$1,"d")&lt;&gt;0,"",'Base de données'!$B2806),""))</f>
        <v/>
      </c>
      <c r="R2806" s="39" t="str">
        <f>IF(R$1&gt;$AE$1,"-",IFERROR(IF(DATEDIF('Base de données'!$A2806,R$1,"d")&lt;&gt;0,"",'Base de données'!$B2806),""))</f>
        <v/>
      </c>
      <c r="S2806" s="39" t="str">
        <f>IF(S$1&gt;$AE$1,"-",IFERROR(IF(DATEDIF('Base de données'!$A2806,S$1,"d")&lt;&gt;0,"",'Base de données'!$B2806),""))</f>
        <v/>
      </c>
      <c r="T2806" s="39" t="str">
        <f>IF(T$1&gt;$AE$1,"-",IFERROR(IF(DATEDIF('Base de données'!$A2806,T$1,"d")&lt;&gt;0,"",'Base de données'!$B2806),""))</f>
        <v>HXMOR</v>
      </c>
      <c r="U2806" s="39" t="str">
        <f>IF(U$1&gt;$AE$1,"-",IFERROR(IF(DATEDIF('Base de données'!$A2806,U$1,"d")&lt;&gt;0,"",'Base de données'!$B2806),""))</f>
        <v/>
      </c>
      <c r="V2806" s="39" t="str">
        <f>IF(V$1&gt;$AE$1,"-",IFERROR(IF(DATEDIF('Base de données'!$A2806,V$1,"d")&lt;&gt;0,"",'Base de données'!$B2806),""))</f>
        <v/>
      </c>
      <c r="W2806" s="34"/>
      <c r="X2806" s="30" t="str">
        <f>'Base de données'!$C2806&amp;" "&amp;'Base de données'!$D2806</f>
        <v>Huet Henri</v>
      </c>
      <c r="Y2806" s="31">
        <f>COUNTIF('Base de données'!$B:$B,'Base de données'!$B2806)</f>
        <v>7</v>
      </c>
      <c r="AA2806" s="87" cm="1">
        <f t="array" aca="1" ref="AA2806" ca="1">INDIRECT("'Base de données'!A" &amp; ROW(Y2806))</f>
        <v>45931</v>
      </c>
      <c r="AB2806" s="51" t="str" cm="1">
        <f t="array" aca="1" ref="AB2806" ca="1">INDIRECT("'Base de données'!B" &amp; ROW(Z2806))</f>
        <v>HXMOR</v>
      </c>
    </row>
    <row r="2807" spans="1:28" x14ac:dyDescent="0.3">
      <c r="A2807" s="41" t="str">
        <f ca="1">IF(IF(AND($B2807&lt;&gt;"-",$B2807=$E2807),"Entrée et sortie","-")="Entrée et sortie",'Base de données'!$B2807,"-")</f>
        <v>-</v>
      </c>
      <c r="B2807" s="41" t="str">
        <f t="shared" ca="1" si="175"/>
        <v>-</v>
      </c>
      <c r="C2807" s="41" t="str">
        <f t="shared" ca="1" si="176"/>
        <v>-</v>
      </c>
      <c r="D2807" s="41" t="str">
        <f>IF($F2807="sortie en cours d'année",'Base de données'!$B2807,"-")</f>
        <v>-</v>
      </c>
      <c r="E2807" s="41" t="str">
        <f>IF($H2807="entrée en cours d'année",'Base de données'!$B2807,"-")</f>
        <v>FL5LL</v>
      </c>
      <c r="F2807" s="37" t="str">
        <f t="shared" si="173"/>
        <v/>
      </c>
      <c r="G2807" s="37" t="str">
        <f>IF($J2807="mouvement",_xlfn.XLOOKUP('Base de données'!$B2807,$V:$V,$V:$V,0),"")</f>
        <v>FL5LL</v>
      </c>
      <c r="H2807" s="37" t="str">
        <f t="shared" si="174"/>
        <v>entrée en cours d'année</v>
      </c>
      <c r="I2807" s="37">
        <f>IF($J2807="mouvement",_xlfn.XLOOKUP('Base de données'!$B2807,$K:$K,$K:$K,0),"")</f>
        <v>0</v>
      </c>
      <c r="J2807" s="38" t="str">
        <f>IF(AND(Y2807&lt;&gt;MAX(Y:Y),COUNTIF(K2807:V2807,'Base de données'!$B2807)&gt;0),"mouvement","")</f>
        <v>mouvement</v>
      </c>
      <c r="K2807" s="39" t="str">
        <f>IF(K$1&gt;$AE$1,"-",IFERROR(IF(DATEDIF('Base de données'!$A2807,K$1,"d")&lt;&gt;0,"",'Base de données'!$B2807),""))</f>
        <v/>
      </c>
      <c r="L2807" s="39" t="str">
        <f>IF(L$1&gt;$AE$1,"-",IFERROR(IF(DATEDIF('Base de données'!$A2807,L$1,"d")&lt;&gt;0,"",'Base de données'!$B2807),""))</f>
        <v/>
      </c>
      <c r="M2807" s="39" t="str">
        <f>IF(M$1&gt;$AE$1,"-",IFERROR(IF(DATEDIF('Base de données'!$A2807,M$1,"d")&lt;&gt;0,"",'Base de données'!$B2807),""))</f>
        <v/>
      </c>
      <c r="N2807" s="39" t="str">
        <f>IF(N$1&gt;$AE$1,"-",IFERROR(IF(DATEDIF('Base de données'!$A2807,N$1,"d")&lt;&gt;0,"",'Base de données'!$B2807),""))</f>
        <v/>
      </c>
      <c r="O2807" s="39" t="str">
        <f>IF(O$1&gt;$AE$1,"-",IFERROR(IF(DATEDIF('Base de données'!$A2807,O$1,"d")&lt;&gt;0,"",'Base de données'!$B2807),""))</f>
        <v/>
      </c>
      <c r="P2807" s="39" t="str">
        <f>IF(P$1&gt;$AE$1,"-",IFERROR(IF(DATEDIF('Base de données'!$A2807,P$1,"d")&lt;&gt;0,"",'Base de données'!$B2807),""))</f>
        <v/>
      </c>
      <c r="Q2807" s="39" t="str">
        <f>IF(Q$1&gt;$AE$1,"-",IFERROR(IF(DATEDIF('Base de données'!$A2807,Q$1,"d")&lt;&gt;0,"",'Base de données'!$B2807),""))</f>
        <v/>
      </c>
      <c r="R2807" s="39" t="str">
        <f>IF(R$1&gt;$AE$1,"-",IFERROR(IF(DATEDIF('Base de données'!$A2807,R$1,"d")&lt;&gt;0,"",'Base de données'!$B2807),""))</f>
        <v/>
      </c>
      <c r="S2807" s="39" t="str">
        <f>IF(S$1&gt;$AE$1,"-",IFERROR(IF(DATEDIF('Base de données'!$A2807,S$1,"d")&lt;&gt;0,"",'Base de données'!$B2807),""))</f>
        <v/>
      </c>
      <c r="T2807" s="39" t="str">
        <f>IF(T$1&gt;$AE$1,"-",IFERROR(IF(DATEDIF('Base de données'!$A2807,T$1,"d")&lt;&gt;0,"",'Base de données'!$B2807),""))</f>
        <v>FL5LL</v>
      </c>
      <c r="U2807" s="39" t="str">
        <f>IF(U$1&gt;$AE$1,"-",IFERROR(IF(DATEDIF('Base de données'!$A2807,U$1,"d")&lt;&gt;0,"",'Base de données'!$B2807),""))</f>
        <v/>
      </c>
      <c r="V2807" s="39" t="str">
        <f>IF(V$1&gt;$AE$1,"-",IFERROR(IF(DATEDIF('Base de données'!$A2807,V$1,"d")&lt;&gt;0,"",'Base de données'!$B2807),""))</f>
        <v/>
      </c>
      <c r="W2807" s="34"/>
      <c r="X2807" s="30" t="str">
        <f>'Base de données'!$C2807&amp;" "&amp;'Base de données'!$D2807</f>
        <v>Hamon Hugues</v>
      </c>
      <c r="Y2807" s="31">
        <f>COUNTIF('Base de données'!$B:$B,'Base de données'!$B2807)</f>
        <v>7</v>
      </c>
      <c r="AA2807" s="87" cm="1">
        <f t="array" aca="1" ref="AA2807" ca="1">INDIRECT("'Base de données'!A" &amp; ROW(Y2807))</f>
        <v>45931</v>
      </c>
      <c r="AB2807" s="51" t="str" cm="1">
        <f t="array" aca="1" ref="AB2807" ca="1">INDIRECT("'Base de données'!B" &amp; ROW(Z2807))</f>
        <v>FL5LL</v>
      </c>
    </row>
    <row r="2808" spans="1:28" x14ac:dyDescent="0.3">
      <c r="A2808" s="41" t="str">
        <f ca="1">IF(IF(AND($B2808&lt;&gt;"-",$B2808=$E2808),"Entrée et sortie","-")="Entrée et sortie",'Base de données'!$B2808,"-")</f>
        <v>-</v>
      </c>
      <c r="B2808" s="41" t="str">
        <f t="shared" ca="1" si="175"/>
        <v>-</v>
      </c>
      <c r="C2808" s="41" t="str">
        <f t="shared" ca="1" si="176"/>
        <v>-</v>
      </c>
      <c r="D2808" s="41" t="str">
        <f>IF($F2808="sortie en cours d'année",'Base de données'!$B2808,"-")</f>
        <v>-</v>
      </c>
      <c r="E2808" s="41" t="str">
        <f>IF($H2808="entrée en cours d'année",'Base de données'!$B2808,"-")</f>
        <v>E1F3Q</v>
      </c>
      <c r="F2808" s="37" t="str">
        <f t="shared" si="173"/>
        <v/>
      </c>
      <c r="G2808" s="37" t="str">
        <f>IF($J2808="mouvement",_xlfn.XLOOKUP('Base de données'!$B2808,$V:$V,$V:$V,0),"")</f>
        <v>E1F3Q</v>
      </c>
      <c r="H2808" s="37" t="str">
        <f t="shared" si="174"/>
        <v>entrée en cours d'année</v>
      </c>
      <c r="I2808" s="37">
        <f>IF($J2808="mouvement",_xlfn.XLOOKUP('Base de données'!$B2808,$K:$K,$K:$K,0),"")</f>
        <v>0</v>
      </c>
      <c r="J2808" s="38" t="str">
        <f>IF(AND(Y2808&lt;&gt;MAX(Y:Y),COUNTIF(K2808:V2808,'Base de données'!$B2808)&gt;0),"mouvement","")</f>
        <v>mouvement</v>
      </c>
      <c r="K2808" s="39" t="str">
        <f>IF(K$1&gt;$AE$1,"-",IFERROR(IF(DATEDIF('Base de données'!$A2808,K$1,"d")&lt;&gt;0,"",'Base de données'!$B2808),""))</f>
        <v/>
      </c>
      <c r="L2808" s="39" t="str">
        <f>IF(L$1&gt;$AE$1,"-",IFERROR(IF(DATEDIF('Base de données'!$A2808,L$1,"d")&lt;&gt;0,"",'Base de données'!$B2808),""))</f>
        <v/>
      </c>
      <c r="M2808" s="39" t="str">
        <f>IF(M$1&gt;$AE$1,"-",IFERROR(IF(DATEDIF('Base de données'!$A2808,M$1,"d")&lt;&gt;0,"",'Base de données'!$B2808),""))</f>
        <v/>
      </c>
      <c r="N2808" s="39" t="str">
        <f>IF(N$1&gt;$AE$1,"-",IFERROR(IF(DATEDIF('Base de données'!$A2808,N$1,"d")&lt;&gt;0,"",'Base de données'!$B2808),""))</f>
        <v/>
      </c>
      <c r="O2808" s="39" t="str">
        <f>IF(O$1&gt;$AE$1,"-",IFERROR(IF(DATEDIF('Base de données'!$A2808,O$1,"d")&lt;&gt;0,"",'Base de données'!$B2808),""))</f>
        <v/>
      </c>
      <c r="P2808" s="39" t="str">
        <f>IF(P$1&gt;$AE$1,"-",IFERROR(IF(DATEDIF('Base de données'!$A2808,P$1,"d")&lt;&gt;0,"",'Base de données'!$B2808),""))</f>
        <v/>
      </c>
      <c r="Q2808" s="39" t="str">
        <f>IF(Q$1&gt;$AE$1,"-",IFERROR(IF(DATEDIF('Base de données'!$A2808,Q$1,"d")&lt;&gt;0,"",'Base de données'!$B2808),""))</f>
        <v/>
      </c>
      <c r="R2808" s="39" t="str">
        <f>IF(R$1&gt;$AE$1,"-",IFERROR(IF(DATEDIF('Base de données'!$A2808,R$1,"d")&lt;&gt;0,"",'Base de données'!$B2808),""))</f>
        <v/>
      </c>
      <c r="S2808" s="39" t="str">
        <f>IF(S$1&gt;$AE$1,"-",IFERROR(IF(DATEDIF('Base de données'!$A2808,S$1,"d")&lt;&gt;0,"",'Base de données'!$B2808),""))</f>
        <v/>
      </c>
      <c r="T2808" s="39" t="str">
        <f>IF(T$1&gt;$AE$1,"-",IFERROR(IF(DATEDIF('Base de données'!$A2808,T$1,"d")&lt;&gt;0,"",'Base de données'!$B2808),""))</f>
        <v>E1F3Q</v>
      </c>
      <c r="U2808" s="39" t="str">
        <f>IF(U$1&gt;$AE$1,"-",IFERROR(IF(DATEDIF('Base de données'!$A2808,U$1,"d")&lt;&gt;0,"",'Base de données'!$B2808),""))</f>
        <v/>
      </c>
      <c r="V2808" s="39" t="str">
        <f>IF(V$1&gt;$AE$1,"-",IFERROR(IF(DATEDIF('Base de données'!$A2808,V$1,"d")&lt;&gt;0,"",'Base de données'!$B2808),""))</f>
        <v/>
      </c>
      <c r="W2808" s="34"/>
      <c r="X2808" s="30" t="str">
        <f>'Base de données'!$C2808&amp;" "&amp;'Base de données'!$D2808</f>
        <v>Wagner Christiane</v>
      </c>
      <c r="Y2808" s="31">
        <f>COUNTIF('Base de données'!$B:$B,'Base de données'!$B2808)</f>
        <v>7</v>
      </c>
      <c r="AA2808" s="87" cm="1">
        <f t="array" aca="1" ref="AA2808" ca="1">INDIRECT("'Base de données'!A" &amp; ROW(Y2808))</f>
        <v>45931</v>
      </c>
      <c r="AB2808" s="51" t="str" cm="1">
        <f t="array" aca="1" ref="AB2808" ca="1">INDIRECT("'Base de données'!B" &amp; ROW(Z2808))</f>
        <v>E1F3Q</v>
      </c>
    </row>
    <row r="2809" spans="1:28" x14ac:dyDescent="0.3">
      <c r="A2809" s="41" t="str">
        <f ca="1">IF(IF(AND($B2809&lt;&gt;"-",$B2809=$E2809),"Entrée et sortie","-")="Entrée et sortie",'Base de données'!$B2809,"-")</f>
        <v>-</v>
      </c>
      <c r="B2809" s="41" t="str">
        <f t="shared" ca="1" si="175"/>
        <v>-</v>
      </c>
      <c r="C2809" s="41" t="str">
        <f t="shared" ca="1" si="176"/>
        <v>-</v>
      </c>
      <c r="D2809" s="41" t="str">
        <f>IF($F2809="sortie en cours d'année",'Base de données'!$B2809,"-")</f>
        <v>-</v>
      </c>
      <c r="E2809" s="41" t="str">
        <f>IF($H2809="entrée en cours d'année",'Base de données'!$B2809,"-")</f>
        <v>PSBJQ</v>
      </c>
      <c r="F2809" s="37" t="str">
        <f t="shared" si="173"/>
        <v/>
      </c>
      <c r="G2809" s="37" t="str">
        <f>IF($J2809="mouvement",_xlfn.XLOOKUP('Base de données'!$B2809,$V:$V,$V:$V,0),"")</f>
        <v>PSBJQ</v>
      </c>
      <c r="H2809" s="37" t="str">
        <f t="shared" si="174"/>
        <v>entrée en cours d'année</v>
      </c>
      <c r="I2809" s="37">
        <f>IF($J2809="mouvement",_xlfn.XLOOKUP('Base de données'!$B2809,$K:$K,$K:$K,0),"")</f>
        <v>0</v>
      </c>
      <c r="J2809" s="38" t="str">
        <f>IF(AND(Y2809&lt;&gt;MAX(Y:Y),COUNTIF(K2809:V2809,'Base de données'!$B2809)&gt;0),"mouvement","")</f>
        <v>mouvement</v>
      </c>
      <c r="K2809" s="39" t="str">
        <f>IF(K$1&gt;$AE$1,"-",IFERROR(IF(DATEDIF('Base de données'!$A2809,K$1,"d")&lt;&gt;0,"",'Base de données'!$B2809),""))</f>
        <v/>
      </c>
      <c r="L2809" s="39" t="str">
        <f>IF(L$1&gt;$AE$1,"-",IFERROR(IF(DATEDIF('Base de données'!$A2809,L$1,"d")&lt;&gt;0,"",'Base de données'!$B2809),""))</f>
        <v/>
      </c>
      <c r="M2809" s="39" t="str">
        <f>IF(M$1&gt;$AE$1,"-",IFERROR(IF(DATEDIF('Base de données'!$A2809,M$1,"d")&lt;&gt;0,"",'Base de données'!$B2809),""))</f>
        <v/>
      </c>
      <c r="N2809" s="39" t="str">
        <f>IF(N$1&gt;$AE$1,"-",IFERROR(IF(DATEDIF('Base de données'!$A2809,N$1,"d")&lt;&gt;0,"",'Base de données'!$B2809),""))</f>
        <v/>
      </c>
      <c r="O2809" s="39" t="str">
        <f>IF(O$1&gt;$AE$1,"-",IFERROR(IF(DATEDIF('Base de données'!$A2809,O$1,"d")&lt;&gt;0,"",'Base de données'!$B2809),""))</f>
        <v/>
      </c>
      <c r="P2809" s="39" t="str">
        <f>IF(P$1&gt;$AE$1,"-",IFERROR(IF(DATEDIF('Base de données'!$A2809,P$1,"d")&lt;&gt;0,"",'Base de données'!$B2809),""))</f>
        <v/>
      </c>
      <c r="Q2809" s="39" t="str">
        <f>IF(Q$1&gt;$AE$1,"-",IFERROR(IF(DATEDIF('Base de données'!$A2809,Q$1,"d")&lt;&gt;0,"",'Base de données'!$B2809),""))</f>
        <v/>
      </c>
      <c r="R2809" s="39" t="str">
        <f>IF(R$1&gt;$AE$1,"-",IFERROR(IF(DATEDIF('Base de données'!$A2809,R$1,"d")&lt;&gt;0,"",'Base de données'!$B2809),""))</f>
        <v/>
      </c>
      <c r="S2809" s="39" t="str">
        <f>IF(S$1&gt;$AE$1,"-",IFERROR(IF(DATEDIF('Base de données'!$A2809,S$1,"d")&lt;&gt;0,"",'Base de données'!$B2809),""))</f>
        <v/>
      </c>
      <c r="T2809" s="39" t="str">
        <f>IF(T$1&gt;$AE$1,"-",IFERROR(IF(DATEDIF('Base de données'!$A2809,T$1,"d")&lt;&gt;0,"",'Base de données'!$B2809),""))</f>
        <v>PSBJQ</v>
      </c>
      <c r="U2809" s="39" t="str">
        <f>IF(U$1&gt;$AE$1,"-",IFERROR(IF(DATEDIF('Base de données'!$A2809,U$1,"d")&lt;&gt;0,"",'Base de données'!$B2809),""))</f>
        <v/>
      </c>
      <c r="V2809" s="39" t="str">
        <f>IF(V$1&gt;$AE$1,"-",IFERROR(IF(DATEDIF('Base de données'!$A2809,V$1,"d")&lt;&gt;0,"",'Base de données'!$B2809),""))</f>
        <v/>
      </c>
      <c r="W2809" s="34"/>
      <c r="X2809" s="30" t="str">
        <f>'Base de données'!$C2809&amp;" "&amp;'Base de données'!$D2809</f>
        <v>Bailly Astrid</v>
      </c>
      <c r="Y2809" s="31">
        <f>COUNTIF('Base de données'!$B:$B,'Base de données'!$B2809)</f>
        <v>7</v>
      </c>
      <c r="AA2809" s="87" cm="1">
        <f t="array" aca="1" ref="AA2809" ca="1">INDIRECT("'Base de données'!A" &amp; ROW(Y2809))</f>
        <v>45931</v>
      </c>
      <c r="AB2809" s="51" t="str" cm="1">
        <f t="array" aca="1" ref="AB2809" ca="1">INDIRECT("'Base de données'!B" &amp; ROW(Z2809))</f>
        <v>PSBJQ</v>
      </c>
    </row>
    <row r="2810" spans="1:28" x14ac:dyDescent="0.3">
      <c r="A2810" s="41" t="str">
        <f ca="1">IF(IF(AND($B2810&lt;&gt;"-",$B2810=$E2810),"Entrée et sortie","-")="Entrée et sortie",'Base de données'!$B2810,"-")</f>
        <v>-</v>
      </c>
      <c r="B2810" s="41" t="str">
        <f t="shared" ca="1" si="175"/>
        <v>-</v>
      </c>
      <c r="C2810" s="41" t="str">
        <f t="shared" ca="1" si="176"/>
        <v>-</v>
      </c>
      <c r="D2810" s="41" t="str">
        <f>IF($F2810="sortie en cours d'année",'Base de données'!$B2810,"-")</f>
        <v>-</v>
      </c>
      <c r="E2810" s="41" t="str">
        <f>IF($H2810="entrée en cours d'année",'Base de données'!$B2810,"-")</f>
        <v>KF5K6</v>
      </c>
      <c r="F2810" s="37" t="str">
        <f t="shared" si="173"/>
        <v/>
      </c>
      <c r="G2810" s="37" t="str">
        <f>IF($J2810="mouvement",_xlfn.XLOOKUP('Base de données'!$B2810,$V:$V,$V:$V,0),"")</f>
        <v>KF5K6</v>
      </c>
      <c r="H2810" s="37" t="str">
        <f t="shared" si="174"/>
        <v>entrée en cours d'année</v>
      </c>
      <c r="I2810" s="37">
        <f>IF($J2810="mouvement",_xlfn.XLOOKUP('Base de données'!$B2810,$K:$K,$K:$K,0),"")</f>
        <v>0</v>
      </c>
      <c r="J2810" s="38" t="str">
        <f>IF(AND(Y2810&lt;&gt;MAX(Y:Y),COUNTIF(K2810:V2810,'Base de données'!$B2810)&gt;0),"mouvement","")</f>
        <v>mouvement</v>
      </c>
      <c r="K2810" s="39" t="str">
        <f>IF(K$1&gt;$AE$1,"-",IFERROR(IF(DATEDIF('Base de données'!$A2810,K$1,"d")&lt;&gt;0,"",'Base de données'!$B2810),""))</f>
        <v/>
      </c>
      <c r="L2810" s="39" t="str">
        <f>IF(L$1&gt;$AE$1,"-",IFERROR(IF(DATEDIF('Base de données'!$A2810,L$1,"d")&lt;&gt;0,"",'Base de données'!$B2810),""))</f>
        <v/>
      </c>
      <c r="M2810" s="39" t="str">
        <f>IF(M$1&gt;$AE$1,"-",IFERROR(IF(DATEDIF('Base de données'!$A2810,M$1,"d")&lt;&gt;0,"",'Base de données'!$B2810),""))</f>
        <v/>
      </c>
      <c r="N2810" s="39" t="str">
        <f>IF(N$1&gt;$AE$1,"-",IFERROR(IF(DATEDIF('Base de données'!$A2810,N$1,"d")&lt;&gt;0,"",'Base de données'!$B2810),""))</f>
        <v/>
      </c>
      <c r="O2810" s="39" t="str">
        <f>IF(O$1&gt;$AE$1,"-",IFERROR(IF(DATEDIF('Base de données'!$A2810,O$1,"d")&lt;&gt;0,"",'Base de données'!$B2810),""))</f>
        <v/>
      </c>
      <c r="P2810" s="39" t="str">
        <f>IF(P$1&gt;$AE$1,"-",IFERROR(IF(DATEDIF('Base de données'!$A2810,P$1,"d")&lt;&gt;0,"",'Base de données'!$B2810),""))</f>
        <v/>
      </c>
      <c r="Q2810" s="39" t="str">
        <f>IF(Q$1&gt;$AE$1,"-",IFERROR(IF(DATEDIF('Base de données'!$A2810,Q$1,"d")&lt;&gt;0,"",'Base de données'!$B2810),""))</f>
        <v/>
      </c>
      <c r="R2810" s="39" t="str">
        <f>IF(R$1&gt;$AE$1,"-",IFERROR(IF(DATEDIF('Base de données'!$A2810,R$1,"d")&lt;&gt;0,"",'Base de données'!$B2810),""))</f>
        <v/>
      </c>
      <c r="S2810" s="39" t="str">
        <f>IF(S$1&gt;$AE$1,"-",IFERROR(IF(DATEDIF('Base de données'!$A2810,S$1,"d")&lt;&gt;0,"",'Base de données'!$B2810),""))</f>
        <v/>
      </c>
      <c r="T2810" s="39" t="str">
        <f>IF(T$1&gt;$AE$1,"-",IFERROR(IF(DATEDIF('Base de données'!$A2810,T$1,"d")&lt;&gt;0,"",'Base de données'!$B2810),""))</f>
        <v>KF5K6</v>
      </c>
      <c r="U2810" s="39" t="str">
        <f>IF(U$1&gt;$AE$1,"-",IFERROR(IF(DATEDIF('Base de données'!$A2810,U$1,"d")&lt;&gt;0,"",'Base de données'!$B2810),""))</f>
        <v/>
      </c>
      <c r="V2810" s="39" t="str">
        <f>IF(V$1&gt;$AE$1,"-",IFERROR(IF(DATEDIF('Base de données'!$A2810,V$1,"d")&lt;&gt;0,"",'Base de données'!$B2810),""))</f>
        <v/>
      </c>
      <c r="W2810" s="34"/>
      <c r="X2810" s="30" t="str">
        <f>'Base de données'!$C2810&amp;" "&amp;'Base de données'!$D2810</f>
        <v>Albert Jacques</v>
      </c>
      <c r="Y2810" s="31">
        <f>COUNTIF('Base de données'!$B:$B,'Base de données'!$B2810)</f>
        <v>6</v>
      </c>
      <c r="AA2810" s="87" cm="1">
        <f t="array" aca="1" ref="AA2810" ca="1">INDIRECT("'Base de données'!A" &amp; ROW(Y2810))</f>
        <v>45931</v>
      </c>
      <c r="AB2810" s="51" t="str" cm="1">
        <f t="array" aca="1" ref="AB2810" ca="1">INDIRECT("'Base de données'!B" &amp; ROW(Z2810))</f>
        <v>KF5K6</v>
      </c>
    </row>
    <row r="2811" spans="1:28" x14ac:dyDescent="0.3">
      <c r="A2811" s="41" t="str">
        <f ca="1">IF(IF(AND($B2811&lt;&gt;"-",$B2811=$E2811),"Entrée et sortie","-")="Entrée et sortie",'Base de données'!$B2811,"-")</f>
        <v>-</v>
      </c>
      <c r="B2811" s="41" t="str">
        <f t="shared" ca="1" si="175"/>
        <v>-</v>
      </c>
      <c r="C2811" s="41" t="str">
        <f t="shared" ca="1" si="176"/>
        <v>-</v>
      </c>
      <c r="D2811" s="41" t="str">
        <f>IF($F2811="sortie en cours d'année",'Base de données'!$B2811,"-")</f>
        <v>-</v>
      </c>
      <c r="E2811" s="41" t="str">
        <f>IF($H2811="entrée en cours d'année",'Base de données'!$B2811,"-")</f>
        <v>HWU04</v>
      </c>
      <c r="F2811" s="37" t="str">
        <f t="shared" si="173"/>
        <v/>
      </c>
      <c r="G2811" s="37" t="str">
        <f>IF($J2811="mouvement",_xlfn.XLOOKUP('Base de données'!$B2811,$V:$V,$V:$V,0),"")</f>
        <v>HWU04</v>
      </c>
      <c r="H2811" s="37" t="str">
        <f t="shared" si="174"/>
        <v>entrée en cours d'année</v>
      </c>
      <c r="I2811" s="37">
        <f>IF($J2811="mouvement",_xlfn.XLOOKUP('Base de données'!$B2811,$K:$K,$K:$K,0),"")</f>
        <v>0</v>
      </c>
      <c r="J2811" s="38" t="str">
        <f>IF(AND(Y2811&lt;&gt;MAX(Y:Y),COUNTIF(K2811:V2811,'Base de données'!$B2811)&gt;0),"mouvement","")</f>
        <v>mouvement</v>
      </c>
      <c r="K2811" s="39" t="str">
        <f>IF(K$1&gt;$AE$1,"-",IFERROR(IF(DATEDIF('Base de données'!$A2811,K$1,"d")&lt;&gt;0,"",'Base de données'!$B2811),""))</f>
        <v/>
      </c>
      <c r="L2811" s="39" t="str">
        <f>IF(L$1&gt;$AE$1,"-",IFERROR(IF(DATEDIF('Base de données'!$A2811,L$1,"d")&lt;&gt;0,"",'Base de données'!$B2811),""))</f>
        <v/>
      </c>
      <c r="M2811" s="39" t="str">
        <f>IF(M$1&gt;$AE$1,"-",IFERROR(IF(DATEDIF('Base de données'!$A2811,M$1,"d")&lt;&gt;0,"",'Base de données'!$B2811),""))</f>
        <v/>
      </c>
      <c r="N2811" s="39" t="str">
        <f>IF(N$1&gt;$AE$1,"-",IFERROR(IF(DATEDIF('Base de données'!$A2811,N$1,"d")&lt;&gt;0,"",'Base de données'!$B2811),""))</f>
        <v/>
      </c>
      <c r="O2811" s="39" t="str">
        <f>IF(O$1&gt;$AE$1,"-",IFERROR(IF(DATEDIF('Base de données'!$A2811,O$1,"d")&lt;&gt;0,"",'Base de données'!$B2811),""))</f>
        <v/>
      </c>
      <c r="P2811" s="39" t="str">
        <f>IF(P$1&gt;$AE$1,"-",IFERROR(IF(DATEDIF('Base de données'!$A2811,P$1,"d")&lt;&gt;0,"",'Base de données'!$B2811),""))</f>
        <v/>
      </c>
      <c r="Q2811" s="39" t="str">
        <f>IF(Q$1&gt;$AE$1,"-",IFERROR(IF(DATEDIF('Base de données'!$A2811,Q$1,"d")&lt;&gt;0,"",'Base de données'!$B2811),""))</f>
        <v/>
      </c>
      <c r="R2811" s="39" t="str">
        <f>IF(R$1&gt;$AE$1,"-",IFERROR(IF(DATEDIF('Base de données'!$A2811,R$1,"d")&lt;&gt;0,"",'Base de données'!$B2811),""))</f>
        <v/>
      </c>
      <c r="S2811" s="39" t="str">
        <f>IF(S$1&gt;$AE$1,"-",IFERROR(IF(DATEDIF('Base de données'!$A2811,S$1,"d")&lt;&gt;0,"",'Base de données'!$B2811),""))</f>
        <v/>
      </c>
      <c r="T2811" s="39" t="str">
        <f>IF(T$1&gt;$AE$1,"-",IFERROR(IF(DATEDIF('Base de données'!$A2811,T$1,"d")&lt;&gt;0,"",'Base de données'!$B2811),""))</f>
        <v>HWU04</v>
      </c>
      <c r="U2811" s="39" t="str">
        <f>IF(U$1&gt;$AE$1,"-",IFERROR(IF(DATEDIF('Base de données'!$A2811,U$1,"d")&lt;&gt;0,"",'Base de données'!$B2811),""))</f>
        <v/>
      </c>
      <c r="V2811" s="39" t="str">
        <f>IF(V$1&gt;$AE$1,"-",IFERROR(IF(DATEDIF('Base de données'!$A2811,V$1,"d")&lt;&gt;0,"",'Base de données'!$B2811),""))</f>
        <v/>
      </c>
      <c r="W2811" s="34"/>
      <c r="X2811" s="30" t="str">
        <f>'Base de données'!$C2811&amp;" "&amp;'Base de données'!$D2811</f>
        <v>Seguin Georges</v>
      </c>
      <c r="Y2811" s="31">
        <f>COUNTIF('Base de données'!$B:$B,'Base de données'!$B2811)</f>
        <v>6</v>
      </c>
      <c r="AA2811" s="87" cm="1">
        <f t="array" aca="1" ref="AA2811" ca="1">INDIRECT("'Base de données'!A" &amp; ROW(Y2811))</f>
        <v>45931</v>
      </c>
      <c r="AB2811" s="51" t="str" cm="1">
        <f t="array" aca="1" ref="AB2811" ca="1">INDIRECT("'Base de données'!B" &amp; ROW(Z2811))</f>
        <v>HWU04</v>
      </c>
    </row>
    <row r="2812" spans="1:28" x14ac:dyDescent="0.3">
      <c r="A2812" s="41" t="str">
        <f ca="1">IF(IF(AND($B2812&lt;&gt;"-",$B2812=$E2812),"Entrée et sortie","-")="Entrée et sortie",'Base de données'!$B2812,"-")</f>
        <v>-</v>
      </c>
      <c r="B2812" s="41" t="str">
        <f t="shared" ca="1" si="175"/>
        <v>-</v>
      </c>
      <c r="C2812" s="41" t="str">
        <f t="shared" ca="1" si="176"/>
        <v>-</v>
      </c>
      <c r="D2812" s="41" t="str">
        <f>IF($F2812="sortie en cours d'année",'Base de données'!$B2812,"-")</f>
        <v>-</v>
      </c>
      <c r="E2812" s="41" t="str">
        <f>IF($H2812="entrée en cours d'année",'Base de données'!$B2812,"-")</f>
        <v>FSJUC</v>
      </c>
      <c r="F2812" s="37" t="str">
        <f t="shared" si="173"/>
        <v/>
      </c>
      <c r="G2812" s="37" t="str">
        <f>IF($J2812="mouvement",_xlfn.XLOOKUP('Base de données'!$B2812,$V:$V,$V:$V,0),"")</f>
        <v>FSJUC</v>
      </c>
      <c r="H2812" s="37" t="str">
        <f t="shared" si="174"/>
        <v>entrée en cours d'année</v>
      </c>
      <c r="I2812" s="37">
        <f>IF($J2812="mouvement",_xlfn.XLOOKUP('Base de données'!$B2812,$K:$K,$K:$K,0),"")</f>
        <v>0</v>
      </c>
      <c r="J2812" s="38" t="str">
        <f>IF(AND(Y2812&lt;&gt;MAX(Y:Y),COUNTIF(K2812:V2812,'Base de données'!$B2812)&gt;0),"mouvement","")</f>
        <v>mouvement</v>
      </c>
      <c r="K2812" s="39" t="str">
        <f>IF(K$1&gt;$AE$1,"-",IFERROR(IF(DATEDIF('Base de données'!$A2812,K$1,"d")&lt;&gt;0,"",'Base de données'!$B2812),""))</f>
        <v/>
      </c>
      <c r="L2812" s="39" t="str">
        <f>IF(L$1&gt;$AE$1,"-",IFERROR(IF(DATEDIF('Base de données'!$A2812,L$1,"d")&lt;&gt;0,"",'Base de données'!$B2812),""))</f>
        <v/>
      </c>
      <c r="M2812" s="39" t="str">
        <f>IF(M$1&gt;$AE$1,"-",IFERROR(IF(DATEDIF('Base de données'!$A2812,M$1,"d")&lt;&gt;0,"",'Base de données'!$B2812),""))</f>
        <v/>
      </c>
      <c r="N2812" s="39" t="str">
        <f>IF(N$1&gt;$AE$1,"-",IFERROR(IF(DATEDIF('Base de données'!$A2812,N$1,"d")&lt;&gt;0,"",'Base de données'!$B2812),""))</f>
        <v/>
      </c>
      <c r="O2812" s="39" t="str">
        <f>IF(O$1&gt;$AE$1,"-",IFERROR(IF(DATEDIF('Base de données'!$A2812,O$1,"d")&lt;&gt;0,"",'Base de données'!$B2812),""))</f>
        <v/>
      </c>
      <c r="P2812" s="39" t="str">
        <f>IF(P$1&gt;$AE$1,"-",IFERROR(IF(DATEDIF('Base de données'!$A2812,P$1,"d")&lt;&gt;0,"",'Base de données'!$B2812),""))</f>
        <v/>
      </c>
      <c r="Q2812" s="39" t="str">
        <f>IF(Q$1&gt;$AE$1,"-",IFERROR(IF(DATEDIF('Base de données'!$A2812,Q$1,"d")&lt;&gt;0,"",'Base de données'!$B2812),""))</f>
        <v/>
      </c>
      <c r="R2812" s="39" t="str">
        <f>IF(R$1&gt;$AE$1,"-",IFERROR(IF(DATEDIF('Base de données'!$A2812,R$1,"d")&lt;&gt;0,"",'Base de données'!$B2812),""))</f>
        <v/>
      </c>
      <c r="S2812" s="39" t="str">
        <f>IF(S$1&gt;$AE$1,"-",IFERROR(IF(DATEDIF('Base de données'!$A2812,S$1,"d")&lt;&gt;0,"",'Base de données'!$B2812),""))</f>
        <v/>
      </c>
      <c r="T2812" s="39" t="str">
        <f>IF(T$1&gt;$AE$1,"-",IFERROR(IF(DATEDIF('Base de données'!$A2812,T$1,"d")&lt;&gt;0,"",'Base de données'!$B2812),""))</f>
        <v>FSJUC</v>
      </c>
      <c r="U2812" s="39" t="str">
        <f>IF(U$1&gt;$AE$1,"-",IFERROR(IF(DATEDIF('Base de données'!$A2812,U$1,"d")&lt;&gt;0,"",'Base de données'!$B2812),""))</f>
        <v/>
      </c>
      <c r="V2812" s="39" t="str">
        <f>IF(V$1&gt;$AE$1,"-",IFERROR(IF(DATEDIF('Base de données'!$A2812,V$1,"d")&lt;&gt;0,"",'Base de données'!$B2812),""))</f>
        <v/>
      </c>
      <c r="W2812" s="34"/>
      <c r="X2812" s="30" t="str">
        <f>'Base de données'!$C2812&amp;" "&amp;'Base de données'!$D2812</f>
        <v>Descamps Christiane</v>
      </c>
      <c r="Y2812" s="31">
        <f>COUNTIF('Base de données'!$B:$B,'Base de données'!$B2812)</f>
        <v>6</v>
      </c>
      <c r="AA2812" s="87" cm="1">
        <f t="array" aca="1" ref="AA2812" ca="1">INDIRECT("'Base de données'!A" &amp; ROW(Y2812))</f>
        <v>45931</v>
      </c>
      <c r="AB2812" s="51" t="str" cm="1">
        <f t="array" aca="1" ref="AB2812" ca="1">INDIRECT("'Base de données'!B" &amp; ROW(Z2812))</f>
        <v>FSJUC</v>
      </c>
    </row>
    <row r="2813" spans="1:28" x14ac:dyDescent="0.3">
      <c r="A2813" s="41" t="str">
        <f ca="1">IF(IF(AND($B2813&lt;&gt;"-",$B2813=$E2813),"Entrée et sortie","-")="Entrée et sortie",'Base de données'!$B2813,"-")</f>
        <v>-</v>
      </c>
      <c r="B2813" s="41" t="str">
        <f t="shared" ca="1" si="175"/>
        <v>-</v>
      </c>
      <c r="C2813" s="41" t="str">
        <f t="shared" ca="1" si="176"/>
        <v>-</v>
      </c>
      <c r="D2813" s="41" t="str">
        <f>IF($F2813="sortie en cours d'année",'Base de données'!$B2813,"-")</f>
        <v>-</v>
      </c>
      <c r="E2813" s="41" t="str">
        <f>IF($H2813="entrée en cours d'année",'Base de données'!$B2813,"-")</f>
        <v>VAPYB</v>
      </c>
      <c r="F2813" s="37" t="str">
        <f t="shared" si="173"/>
        <v/>
      </c>
      <c r="G2813" s="37" t="str">
        <f>IF($J2813="mouvement",_xlfn.XLOOKUP('Base de données'!$B2813,$V:$V,$V:$V,0),"")</f>
        <v>VAPYB</v>
      </c>
      <c r="H2813" s="37" t="str">
        <f t="shared" si="174"/>
        <v>entrée en cours d'année</v>
      </c>
      <c r="I2813" s="37">
        <f>IF($J2813="mouvement",_xlfn.XLOOKUP('Base de données'!$B2813,$K:$K,$K:$K,0),"")</f>
        <v>0</v>
      </c>
      <c r="J2813" s="38" t="str">
        <f>IF(AND(Y2813&lt;&gt;MAX(Y:Y),COUNTIF(K2813:V2813,'Base de données'!$B2813)&gt;0),"mouvement","")</f>
        <v>mouvement</v>
      </c>
      <c r="K2813" s="39" t="str">
        <f>IF(K$1&gt;$AE$1,"-",IFERROR(IF(DATEDIF('Base de données'!$A2813,K$1,"d")&lt;&gt;0,"",'Base de données'!$B2813),""))</f>
        <v/>
      </c>
      <c r="L2813" s="39" t="str">
        <f>IF(L$1&gt;$AE$1,"-",IFERROR(IF(DATEDIF('Base de données'!$A2813,L$1,"d")&lt;&gt;0,"",'Base de données'!$B2813),""))</f>
        <v/>
      </c>
      <c r="M2813" s="39" t="str">
        <f>IF(M$1&gt;$AE$1,"-",IFERROR(IF(DATEDIF('Base de données'!$A2813,M$1,"d")&lt;&gt;0,"",'Base de données'!$B2813),""))</f>
        <v/>
      </c>
      <c r="N2813" s="39" t="str">
        <f>IF(N$1&gt;$AE$1,"-",IFERROR(IF(DATEDIF('Base de données'!$A2813,N$1,"d")&lt;&gt;0,"",'Base de données'!$B2813),""))</f>
        <v/>
      </c>
      <c r="O2813" s="39" t="str">
        <f>IF(O$1&gt;$AE$1,"-",IFERROR(IF(DATEDIF('Base de données'!$A2813,O$1,"d")&lt;&gt;0,"",'Base de données'!$B2813),""))</f>
        <v/>
      </c>
      <c r="P2813" s="39" t="str">
        <f>IF(P$1&gt;$AE$1,"-",IFERROR(IF(DATEDIF('Base de données'!$A2813,P$1,"d")&lt;&gt;0,"",'Base de données'!$B2813),""))</f>
        <v/>
      </c>
      <c r="Q2813" s="39" t="str">
        <f>IF(Q$1&gt;$AE$1,"-",IFERROR(IF(DATEDIF('Base de données'!$A2813,Q$1,"d")&lt;&gt;0,"",'Base de données'!$B2813),""))</f>
        <v/>
      </c>
      <c r="R2813" s="39" t="str">
        <f>IF(R$1&gt;$AE$1,"-",IFERROR(IF(DATEDIF('Base de données'!$A2813,R$1,"d")&lt;&gt;0,"",'Base de données'!$B2813),""))</f>
        <v/>
      </c>
      <c r="S2813" s="39" t="str">
        <f>IF(S$1&gt;$AE$1,"-",IFERROR(IF(DATEDIF('Base de données'!$A2813,S$1,"d")&lt;&gt;0,"",'Base de données'!$B2813),""))</f>
        <v/>
      </c>
      <c r="T2813" s="39" t="str">
        <f>IF(T$1&gt;$AE$1,"-",IFERROR(IF(DATEDIF('Base de données'!$A2813,T$1,"d")&lt;&gt;0,"",'Base de données'!$B2813),""))</f>
        <v>VAPYB</v>
      </c>
      <c r="U2813" s="39" t="str">
        <f>IF(U$1&gt;$AE$1,"-",IFERROR(IF(DATEDIF('Base de données'!$A2813,U$1,"d")&lt;&gt;0,"",'Base de données'!$B2813),""))</f>
        <v/>
      </c>
      <c r="V2813" s="39" t="str">
        <f>IF(V$1&gt;$AE$1,"-",IFERROR(IF(DATEDIF('Base de données'!$A2813,V$1,"d")&lt;&gt;0,"",'Base de données'!$B2813),""))</f>
        <v/>
      </c>
      <c r="W2813" s="34"/>
      <c r="X2813" s="30" t="str">
        <f>'Base de données'!$C2813&amp;" "&amp;'Base de données'!$D2813</f>
        <v>Bailly Josette</v>
      </c>
      <c r="Y2813" s="31">
        <f>COUNTIF('Base de données'!$B:$B,'Base de données'!$B2813)</f>
        <v>6</v>
      </c>
      <c r="AA2813" s="87" cm="1">
        <f t="array" aca="1" ref="AA2813" ca="1">INDIRECT("'Base de données'!A" &amp; ROW(Y2813))</f>
        <v>45931</v>
      </c>
      <c r="AB2813" s="51" t="str" cm="1">
        <f t="array" aca="1" ref="AB2813" ca="1">INDIRECT("'Base de données'!B" &amp; ROW(Z2813))</f>
        <v>VAPYB</v>
      </c>
    </row>
    <row r="2814" spans="1:28" x14ac:dyDescent="0.3">
      <c r="A2814" s="41" t="str">
        <f ca="1">IF(IF(AND($B2814&lt;&gt;"-",$B2814=$E2814),"Entrée et sortie","-")="Entrée et sortie",'Base de données'!$B2814,"-")</f>
        <v>-</v>
      </c>
      <c r="B2814" s="41" t="str">
        <f t="shared" ca="1" si="175"/>
        <v>-</v>
      </c>
      <c r="C2814" s="41" t="str">
        <f t="shared" ca="1" si="176"/>
        <v>-</v>
      </c>
      <c r="D2814" s="41" t="str">
        <f>IF($F2814="sortie en cours d'année",'Base de données'!$B2814,"-")</f>
        <v>-</v>
      </c>
      <c r="E2814" s="41" t="str">
        <f>IF($H2814="entrée en cours d'année",'Base de données'!$B2814,"-")</f>
        <v>1RM9T</v>
      </c>
      <c r="F2814" s="37" t="str">
        <f t="shared" si="173"/>
        <v/>
      </c>
      <c r="G2814" s="37" t="str">
        <f>IF($J2814="mouvement",_xlfn.XLOOKUP('Base de données'!$B2814,$V:$V,$V:$V,0),"")</f>
        <v>1RM9T</v>
      </c>
      <c r="H2814" s="37" t="str">
        <f t="shared" si="174"/>
        <v>entrée en cours d'année</v>
      </c>
      <c r="I2814" s="37">
        <f>IF($J2814="mouvement",_xlfn.XLOOKUP('Base de données'!$B2814,$K:$K,$K:$K,0),"")</f>
        <v>0</v>
      </c>
      <c r="J2814" s="38" t="str">
        <f>IF(AND(Y2814&lt;&gt;MAX(Y:Y),COUNTIF(K2814:V2814,'Base de données'!$B2814)&gt;0),"mouvement","")</f>
        <v>mouvement</v>
      </c>
      <c r="K2814" s="39" t="str">
        <f>IF(K$1&gt;$AE$1,"-",IFERROR(IF(DATEDIF('Base de données'!$A2814,K$1,"d")&lt;&gt;0,"",'Base de données'!$B2814),""))</f>
        <v/>
      </c>
      <c r="L2814" s="39" t="str">
        <f>IF(L$1&gt;$AE$1,"-",IFERROR(IF(DATEDIF('Base de données'!$A2814,L$1,"d")&lt;&gt;0,"",'Base de données'!$B2814),""))</f>
        <v/>
      </c>
      <c r="M2814" s="39" t="str">
        <f>IF(M$1&gt;$AE$1,"-",IFERROR(IF(DATEDIF('Base de données'!$A2814,M$1,"d")&lt;&gt;0,"",'Base de données'!$B2814),""))</f>
        <v/>
      </c>
      <c r="N2814" s="39" t="str">
        <f>IF(N$1&gt;$AE$1,"-",IFERROR(IF(DATEDIF('Base de données'!$A2814,N$1,"d")&lt;&gt;0,"",'Base de données'!$B2814),""))</f>
        <v/>
      </c>
      <c r="O2814" s="39" t="str">
        <f>IF(O$1&gt;$AE$1,"-",IFERROR(IF(DATEDIF('Base de données'!$A2814,O$1,"d")&lt;&gt;0,"",'Base de données'!$B2814),""))</f>
        <v/>
      </c>
      <c r="P2814" s="39" t="str">
        <f>IF(P$1&gt;$AE$1,"-",IFERROR(IF(DATEDIF('Base de données'!$A2814,P$1,"d")&lt;&gt;0,"",'Base de données'!$B2814),""))</f>
        <v/>
      </c>
      <c r="Q2814" s="39" t="str">
        <f>IF(Q$1&gt;$AE$1,"-",IFERROR(IF(DATEDIF('Base de données'!$A2814,Q$1,"d")&lt;&gt;0,"",'Base de données'!$B2814),""))</f>
        <v/>
      </c>
      <c r="R2814" s="39" t="str">
        <f>IF(R$1&gt;$AE$1,"-",IFERROR(IF(DATEDIF('Base de données'!$A2814,R$1,"d")&lt;&gt;0,"",'Base de données'!$B2814),""))</f>
        <v/>
      </c>
      <c r="S2814" s="39" t="str">
        <f>IF(S$1&gt;$AE$1,"-",IFERROR(IF(DATEDIF('Base de données'!$A2814,S$1,"d")&lt;&gt;0,"",'Base de données'!$B2814),""))</f>
        <v/>
      </c>
      <c r="T2814" s="39" t="str">
        <f>IF(T$1&gt;$AE$1,"-",IFERROR(IF(DATEDIF('Base de données'!$A2814,T$1,"d")&lt;&gt;0,"",'Base de données'!$B2814),""))</f>
        <v>1RM9T</v>
      </c>
      <c r="U2814" s="39" t="str">
        <f>IF(U$1&gt;$AE$1,"-",IFERROR(IF(DATEDIF('Base de données'!$A2814,U$1,"d")&lt;&gt;0,"",'Base de données'!$B2814),""))</f>
        <v/>
      </c>
      <c r="V2814" s="39" t="str">
        <f>IF(V$1&gt;$AE$1,"-",IFERROR(IF(DATEDIF('Base de données'!$A2814,V$1,"d")&lt;&gt;0,"",'Base de données'!$B2814),""))</f>
        <v/>
      </c>
      <c r="W2814" s="34"/>
      <c r="X2814" s="30" t="str">
        <f>'Base de données'!$C2814&amp;" "&amp;'Base de données'!$D2814</f>
        <v>Bonnet Margot</v>
      </c>
      <c r="Y2814" s="31">
        <f>COUNTIF('Base de données'!$B:$B,'Base de données'!$B2814)</f>
        <v>6</v>
      </c>
      <c r="AA2814" s="87" cm="1">
        <f t="array" aca="1" ref="AA2814" ca="1">INDIRECT("'Base de données'!A" &amp; ROW(Y2814))</f>
        <v>45931</v>
      </c>
      <c r="AB2814" s="51" t="str" cm="1">
        <f t="array" aca="1" ref="AB2814" ca="1">INDIRECT("'Base de données'!B" &amp; ROW(Z2814))</f>
        <v>1RM9T</v>
      </c>
    </row>
    <row r="2815" spans="1:28" x14ac:dyDescent="0.3">
      <c r="A2815" s="41" t="str">
        <f ca="1">IF(IF(AND($B2815&lt;&gt;"-",$B2815=$E2815),"Entrée et sortie","-")="Entrée et sortie",'Base de données'!$B2815,"-")</f>
        <v>-</v>
      </c>
      <c r="B2815" s="41" t="str">
        <f t="shared" ca="1" si="175"/>
        <v>-</v>
      </c>
      <c r="C2815" s="41" t="str">
        <f t="shared" ca="1" si="176"/>
        <v>-</v>
      </c>
      <c r="D2815" s="41" t="str">
        <f>IF($F2815="sortie en cours d'année",'Base de données'!$B2815,"-")</f>
        <v>-</v>
      </c>
      <c r="E2815" s="41" t="str">
        <f>IF($H2815="entrée en cours d'année",'Base de données'!$B2815,"-")</f>
        <v>DB9DS</v>
      </c>
      <c r="F2815" s="37" t="str">
        <f t="shared" si="173"/>
        <v/>
      </c>
      <c r="G2815" s="37" t="str">
        <f>IF($J2815="mouvement",_xlfn.XLOOKUP('Base de données'!$B2815,$V:$V,$V:$V,0),"")</f>
        <v>DB9DS</v>
      </c>
      <c r="H2815" s="37" t="str">
        <f t="shared" si="174"/>
        <v>entrée en cours d'année</v>
      </c>
      <c r="I2815" s="37">
        <f>IF($J2815="mouvement",_xlfn.XLOOKUP('Base de données'!$B2815,$K:$K,$K:$K,0),"")</f>
        <v>0</v>
      </c>
      <c r="J2815" s="38" t="str">
        <f>IF(AND(Y2815&lt;&gt;MAX(Y:Y),COUNTIF(K2815:V2815,'Base de données'!$B2815)&gt;0),"mouvement","")</f>
        <v>mouvement</v>
      </c>
      <c r="K2815" s="39" t="str">
        <f>IF(K$1&gt;$AE$1,"-",IFERROR(IF(DATEDIF('Base de données'!$A2815,K$1,"d")&lt;&gt;0,"",'Base de données'!$B2815),""))</f>
        <v/>
      </c>
      <c r="L2815" s="39" t="str">
        <f>IF(L$1&gt;$AE$1,"-",IFERROR(IF(DATEDIF('Base de données'!$A2815,L$1,"d")&lt;&gt;0,"",'Base de données'!$B2815),""))</f>
        <v/>
      </c>
      <c r="M2815" s="39" t="str">
        <f>IF(M$1&gt;$AE$1,"-",IFERROR(IF(DATEDIF('Base de données'!$A2815,M$1,"d")&lt;&gt;0,"",'Base de données'!$B2815),""))</f>
        <v/>
      </c>
      <c r="N2815" s="39" t="str">
        <f>IF(N$1&gt;$AE$1,"-",IFERROR(IF(DATEDIF('Base de données'!$A2815,N$1,"d")&lt;&gt;0,"",'Base de données'!$B2815),""))</f>
        <v/>
      </c>
      <c r="O2815" s="39" t="str">
        <f>IF(O$1&gt;$AE$1,"-",IFERROR(IF(DATEDIF('Base de données'!$A2815,O$1,"d")&lt;&gt;0,"",'Base de données'!$B2815),""))</f>
        <v/>
      </c>
      <c r="P2815" s="39" t="str">
        <f>IF(P$1&gt;$AE$1,"-",IFERROR(IF(DATEDIF('Base de données'!$A2815,P$1,"d")&lt;&gt;0,"",'Base de données'!$B2815),""))</f>
        <v/>
      </c>
      <c r="Q2815" s="39" t="str">
        <f>IF(Q$1&gt;$AE$1,"-",IFERROR(IF(DATEDIF('Base de données'!$A2815,Q$1,"d")&lt;&gt;0,"",'Base de données'!$B2815),""))</f>
        <v/>
      </c>
      <c r="R2815" s="39" t="str">
        <f>IF(R$1&gt;$AE$1,"-",IFERROR(IF(DATEDIF('Base de données'!$A2815,R$1,"d")&lt;&gt;0,"",'Base de données'!$B2815),""))</f>
        <v/>
      </c>
      <c r="S2815" s="39" t="str">
        <f>IF(S$1&gt;$AE$1,"-",IFERROR(IF(DATEDIF('Base de données'!$A2815,S$1,"d")&lt;&gt;0,"",'Base de données'!$B2815),""))</f>
        <v/>
      </c>
      <c r="T2815" s="39" t="str">
        <f>IF(T$1&gt;$AE$1,"-",IFERROR(IF(DATEDIF('Base de données'!$A2815,T$1,"d")&lt;&gt;0,"",'Base de données'!$B2815),""))</f>
        <v>DB9DS</v>
      </c>
      <c r="U2815" s="39" t="str">
        <f>IF(U$1&gt;$AE$1,"-",IFERROR(IF(DATEDIF('Base de données'!$A2815,U$1,"d")&lt;&gt;0,"",'Base de données'!$B2815),""))</f>
        <v/>
      </c>
      <c r="V2815" s="39" t="str">
        <f>IF(V$1&gt;$AE$1,"-",IFERROR(IF(DATEDIF('Base de données'!$A2815,V$1,"d")&lt;&gt;0,"",'Base de données'!$B2815),""))</f>
        <v/>
      </c>
      <c r="W2815" s="34"/>
      <c r="X2815" s="30" t="str">
        <f>'Base de données'!$C2815&amp;" "&amp;'Base de données'!$D2815</f>
        <v>Maury Andrée</v>
      </c>
      <c r="Y2815" s="31">
        <f>COUNTIF('Base de données'!$B:$B,'Base de données'!$B2815)</f>
        <v>6</v>
      </c>
      <c r="AA2815" s="87" cm="1">
        <f t="array" aca="1" ref="AA2815" ca="1">INDIRECT("'Base de données'!A" &amp; ROW(Y2815))</f>
        <v>45931</v>
      </c>
      <c r="AB2815" s="51" t="str" cm="1">
        <f t="array" aca="1" ref="AB2815" ca="1">INDIRECT("'Base de données'!B" &amp; ROW(Z2815))</f>
        <v>DB9DS</v>
      </c>
    </row>
    <row r="2816" spans="1:28" x14ac:dyDescent="0.3">
      <c r="A2816" s="41" t="str">
        <f ca="1">IF(IF(AND($B2816&lt;&gt;"-",$B2816=$E2816),"Entrée et sortie","-")="Entrée et sortie",'Base de données'!$B2816,"-")</f>
        <v>-</v>
      </c>
      <c r="B2816" s="41" t="str">
        <f t="shared" ca="1" si="175"/>
        <v>-</v>
      </c>
      <c r="C2816" s="41" t="str">
        <f t="shared" ca="1" si="176"/>
        <v>-</v>
      </c>
      <c r="D2816" s="41" t="str">
        <f>IF($F2816="sortie en cours d'année",'Base de données'!$B2816,"-")</f>
        <v>-</v>
      </c>
      <c r="E2816" s="41" t="str">
        <f>IF($H2816="entrée en cours d'année",'Base de données'!$B2816,"-")</f>
        <v>2N2YG</v>
      </c>
      <c r="F2816" s="37" t="str">
        <f t="shared" si="173"/>
        <v/>
      </c>
      <c r="G2816" s="37" t="str">
        <f>IF($J2816="mouvement",_xlfn.XLOOKUP('Base de données'!$B2816,$V:$V,$V:$V,0),"")</f>
        <v>2N2YG</v>
      </c>
      <c r="H2816" s="37" t="str">
        <f t="shared" si="174"/>
        <v>entrée en cours d'année</v>
      </c>
      <c r="I2816" s="37">
        <f>IF($J2816="mouvement",_xlfn.XLOOKUP('Base de données'!$B2816,$K:$K,$K:$K,0),"")</f>
        <v>0</v>
      </c>
      <c r="J2816" s="38" t="str">
        <f>IF(AND(Y2816&lt;&gt;MAX(Y:Y),COUNTIF(K2816:V2816,'Base de données'!$B2816)&gt;0),"mouvement","")</f>
        <v>mouvement</v>
      </c>
      <c r="K2816" s="39" t="str">
        <f>IF(K$1&gt;$AE$1,"-",IFERROR(IF(DATEDIF('Base de données'!$A2816,K$1,"d")&lt;&gt;0,"",'Base de données'!$B2816),""))</f>
        <v/>
      </c>
      <c r="L2816" s="39" t="str">
        <f>IF(L$1&gt;$AE$1,"-",IFERROR(IF(DATEDIF('Base de données'!$A2816,L$1,"d")&lt;&gt;0,"",'Base de données'!$B2816),""))</f>
        <v/>
      </c>
      <c r="M2816" s="39" t="str">
        <f>IF(M$1&gt;$AE$1,"-",IFERROR(IF(DATEDIF('Base de données'!$A2816,M$1,"d")&lt;&gt;0,"",'Base de données'!$B2816),""))</f>
        <v/>
      </c>
      <c r="N2816" s="39" t="str">
        <f>IF(N$1&gt;$AE$1,"-",IFERROR(IF(DATEDIF('Base de données'!$A2816,N$1,"d")&lt;&gt;0,"",'Base de données'!$B2816),""))</f>
        <v/>
      </c>
      <c r="O2816" s="39" t="str">
        <f>IF(O$1&gt;$AE$1,"-",IFERROR(IF(DATEDIF('Base de données'!$A2816,O$1,"d")&lt;&gt;0,"",'Base de données'!$B2816),""))</f>
        <v/>
      </c>
      <c r="P2816" s="39" t="str">
        <f>IF(P$1&gt;$AE$1,"-",IFERROR(IF(DATEDIF('Base de données'!$A2816,P$1,"d")&lt;&gt;0,"",'Base de données'!$B2816),""))</f>
        <v/>
      </c>
      <c r="Q2816" s="39" t="str">
        <f>IF(Q$1&gt;$AE$1,"-",IFERROR(IF(DATEDIF('Base de données'!$A2816,Q$1,"d")&lt;&gt;0,"",'Base de données'!$B2816),""))</f>
        <v/>
      </c>
      <c r="R2816" s="39" t="str">
        <f>IF(R$1&gt;$AE$1,"-",IFERROR(IF(DATEDIF('Base de données'!$A2816,R$1,"d")&lt;&gt;0,"",'Base de données'!$B2816),""))</f>
        <v/>
      </c>
      <c r="S2816" s="39" t="str">
        <f>IF(S$1&gt;$AE$1,"-",IFERROR(IF(DATEDIF('Base de données'!$A2816,S$1,"d")&lt;&gt;0,"",'Base de données'!$B2816),""))</f>
        <v/>
      </c>
      <c r="T2816" s="39" t="str">
        <f>IF(T$1&gt;$AE$1,"-",IFERROR(IF(DATEDIF('Base de données'!$A2816,T$1,"d")&lt;&gt;0,"",'Base de données'!$B2816),""))</f>
        <v>2N2YG</v>
      </c>
      <c r="U2816" s="39" t="str">
        <f>IF(U$1&gt;$AE$1,"-",IFERROR(IF(DATEDIF('Base de données'!$A2816,U$1,"d")&lt;&gt;0,"",'Base de données'!$B2816),""))</f>
        <v/>
      </c>
      <c r="V2816" s="39" t="str">
        <f>IF(V$1&gt;$AE$1,"-",IFERROR(IF(DATEDIF('Base de données'!$A2816,V$1,"d")&lt;&gt;0,"",'Base de données'!$B2816),""))</f>
        <v/>
      </c>
      <c r="W2816" s="34"/>
      <c r="X2816" s="30" t="str">
        <f>'Base de données'!$C2816&amp;" "&amp;'Base de données'!$D2816</f>
        <v>Payet François</v>
      </c>
      <c r="Y2816" s="31">
        <f>COUNTIF('Base de données'!$B:$B,'Base de données'!$B2816)</f>
        <v>6</v>
      </c>
      <c r="AA2816" s="87" cm="1">
        <f t="array" aca="1" ref="AA2816" ca="1">INDIRECT("'Base de données'!A" &amp; ROW(Y2816))</f>
        <v>45931</v>
      </c>
      <c r="AB2816" s="51" t="str" cm="1">
        <f t="array" aca="1" ref="AB2816" ca="1">INDIRECT("'Base de données'!B" &amp; ROW(Z2816))</f>
        <v>2N2YG</v>
      </c>
    </row>
    <row r="2817" spans="1:28" x14ac:dyDescent="0.3">
      <c r="A2817" s="41" t="str">
        <f ca="1">IF(IF(AND($B2817&lt;&gt;"-",$B2817=$E2817),"Entrée et sortie","-")="Entrée et sortie",'Base de données'!$B2817,"-")</f>
        <v>-</v>
      </c>
      <c r="B2817" s="41" t="str">
        <f t="shared" ca="1" si="175"/>
        <v>-</v>
      </c>
      <c r="C2817" s="41" t="str">
        <f t="shared" ca="1" si="176"/>
        <v>-</v>
      </c>
      <c r="D2817" s="41" t="str">
        <f>IF($F2817="sortie en cours d'année",'Base de données'!$B2817,"-")</f>
        <v>-</v>
      </c>
      <c r="E2817" s="41" t="str">
        <f>IF($H2817="entrée en cours d'année",'Base de données'!$B2817,"-")</f>
        <v>W849I</v>
      </c>
      <c r="F2817" s="37" t="str">
        <f t="shared" si="173"/>
        <v/>
      </c>
      <c r="G2817" s="37" t="str">
        <f>IF($J2817="mouvement",_xlfn.XLOOKUP('Base de données'!$B2817,$V:$V,$V:$V,0),"")</f>
        <v>W849I</v>
      </c>
      <c r="H2817" s="37" t="str">
        <f t="shared" si="174"/>
        <v>entrée en cours d'année</v>
      </c>
      <c r="I2817" s="37">
        <f>IF($J2817="mouvement",_xlfn.XLOOKUP('Base de données'!$B2817,$K:$K,$K:$K,0),"")</f>
        <v>0</v>
      </c>
      <c r="J2817" s="38" t="str">
        <f>IF(AND(Y2817&lt;&gt;MAX(Y:Y),COUNTIF(K2817:V2817,'Base de données'!$B2817)&gt;0),"mouvement","")</f>
        <v>mouvement</v>
      </c>
      <c r="K2817" s="39" t="str">
        <f>IF(K$1&gt;$AE$1,"-",IFERROR(IF(DATEDIF('Base de données'!$A2817,K$1,"d")&lt;&gt;0,"",'Base de données'!$B2817),""))</f>
        <v/>
      </c>
      <c r="L2817" s="39" t="str">
        <f>IF(L$1&gt;$AE$1,"-",IFERROR(IF(DATEDIF('Base de données'!$A2817,L$1,"d")&lt;&gt;0,"",'Base de données'!$B2817),""))</f>
        <v/>
      </c>
      <c r="M2817" s="39" t="str">
        <f>IF(M$1&gt;$AE$1,"-",IFERROR(IF(DATEDIF('Base de données'!$A2817,M$1,"d")&lt;&gt;0,"",'Base de données'!$B2817),""))</f>
        <v/>
      </c>
      <c r="N2817" s="39" t="str">
        <f>IF(N$1&gt;$AE$1,"-",IFERROR(IF(DATEDIF('Base de données'!$A2817,N$1,"d")&lt;&gt;0,"",'Base de données'!$B2817),""))</f>
        <v/>
      </c>
      <c r="O2817" s="39" t="str">
        <f>IF(O$1&gt;$AE$1,"-",IFERROR(IF(DATEDIF('Base de données'!$A2817,O$1,"d")&lt;&gt;0,"",'Base de données'!$B2817),""))</f>
        <v/>
      </c>
      <c r="P2817" s="39" t="str">
        <f>IF(P$1&gt;$AE$1,"-",IFERROR(IF(DATEDIF('Base de données'!$A2817,P$1,"d")&lt;&gt;0,"",'Base de données'!$B2817),""))</f>
        <v/>
      </c>
      <c r="Q2817" s="39" t="str">
        <f>IF(Q$1&gt;$AE$1,"-",IFERROR(IF(DATEDIF('Base de données'!$A2817,Q$1,"d")&lt;&gt;0,"",'Base de données'!$B2817),""))</f>
        <v/>
      </c>
      <c r="R2817" s="39" t="str">
        <f>IF(R$1&gt;$AE$1,"-",IFERROR(IF(DATEDIF('Base de données'!$A2817,R$1,"d")&lt;&gt;0,"",'Base de données'!$B2817),""))</f>
        <v/>
      </c>
      <c r="S2817" s="39" t="str">
        <f>IF(S$1&gt;$AE$1,"-",IFERROR(IF(DATEDIF('Base de données'!$A2817,S$1,"d")&lt;&gt;0,"",'Base de données'!$B2817),""))</f>
        <v/>
      </c>
      <c r="T2817" s="39" t="str">
        <f>IF(T$1&gt;$AE$1,"-",IFERROR(IF(DATEDIF('Base de données'!$A2817,T$1,"d")&lt;&gt;0,"",'Base de données'!$B2817),""))</f>
        <v>W849I</v>
      </c>
      <c r="U2817" s="39" t="str">
        <f>IF(U$1&gt;$AE$1,"-",IFERROR(IF(DATEDIF('Base de données'!$A2817,U$1,"d")&lt;&gt;0,"",'Base de données'!$B2817),""))</f>
        <v/>
      </c>
      <c r="V2817" s="39" t="str">
        <f>IF(V$1&gt;$AE$1,"-",IFERROR(IF(DATEDIF('Base de données'!$A2817,V$1,"d")&lt;&gt;0,"",'Base de données'!$B2817),""))</f>
        <v/>
      </c>
      <c r="W2817" s="34"/>
      <c r="X2817" s="30" t="str">
        <f>'Base de données'!$C2817&amp;" "&amp;'Base de données'!$D2817</f>
        <v>Bigot Étienne</v>
      </c>
      <c r="Y2817" s="31">
        <f>COUNTIF('Base de données'!$B:$B,'Base de données'!$B2817)</f>
        <v>6</v>
      </c>
      <c r="AA2817" s="87" cm="1">
        <f t="array" aca="1" ref="AA2817" ca="1">INDIRECT("'Base de données'!A" &amp; ROW(Y2817))</f>
        <v>45931</v>
      </c>
      <c r="AB2817" s="51" t="str" cm="1">
        <f t="array" aca="1" ref="AB2817" ca="1">INDIRECT("'Base de données'!B" &amp; ROW(Z2817))</f>
        <v>W849I</v>
      </c>
    </row>
    <row r="2818" spans="1:28" x14ac:dyDescent="0.3">
      <c r="A2818" s="41" t="str">
        <f ca="1">IF(IF(AND($B2818&lt;&gt;"-",$B2818=$E2818),"Entrée et sortie","-")="Entrée et sortie",'Base de données'!$B2818,"-")</f>
        <v>-</v>
      </c>
      <c r="B2818" s="41" t="str">
        <f t="shared" ca="1" si="175"/>
        <v>-</v>
      </c>
      <c r="C2818" s="41" t="str">
        <f t="shared" ca="1" si="176"/>
        <v>-</v>
      </c>
      <c r="D2818" s="41" t="str">
        <f>IF($F2818="sortie en cours d'année",'Base de données'!$B2818,"-")</f>
        <v>-</v>
      </c>
      <c r="E2818" s="41" t="str">
        <f>IF($H2818="entrée en cours d'année",'Base de données'!$B2818,"-")</f>
        <v>XJWUR</v>
      </c>
      <c r="F2818" s="37" t="str">
        <f t="shared" ref="F2818:F2881" si="177">IF(AND(G2818=0,J2818="mouvement"),"sortie en cours d'année","")</f>
        <v/>
      </c>
      <c r="G2818" s="37" t="str">
        <f>IF($J2818="mouvement",_xlfn.XLOOKUP('Base de données'!$B2818,$V:$V,$V:$V,0),"")</f>
        <v>XJWUR</v>
      </c>
      <c r="H2818" s="37" t="str">
        <f t="shared" ref="H2818:H2881" si="178">IF(AND(I2818=0,J2818="mouvement"),"entrée en cours d'année","")</f>
        <v>entrée en cours d'année</v>
      </c>
      <c r="I2818" s="37">
        <f>IF($J2818="mouvement",_xlfn.XLOOKUP('Base de données'!$B2818,$K:$K,$K:$K,0),"")</f>
        <v>0</v>
      </c>
      <c r="J2818" s="38" t="str">
        <f>IF(AND(Y2818&lt;&gt;MAX(Y:Y),COUNTIF(K2818:V2818,'Base de données'!$B2818)&gt;0),"mouvement","")</f>
        <v>mouvement</v>
      </c>
      <c r="K2818" s="39" t="str">
        <f>IF(K$1&gt;$AE$1,"-",IFERROR(IF(DATEDIF('Base de données'!$A2818,K$1,"d")&lt;&gt;0,"",'Base de données'!$B2818),""))</f>
        <v/>
      </c>
      <c r="L2818" s="39" t="str">
        <f>IF(L$1&gt;$AE$1,"-",IFERROR(IF(DATEDIF('Base de données'!$A2818,L$1,"d")&lt;&gt;0,"",'Base de données'!$B2818),""))</f>
        <v/>
      </c>
      <c r="M2818" s="39" t="str">
        <f>IF(M$1&gt;$AE$1,"-",IFERROR(IF(DATEDIF('Base de données'!$A2818,M$1,"d")&lt;&gt;0,"",'Base de données'!$B2818),""))</f>
        <v/>
      </c>
      <c r="N2818" s="39" t="str">
        <f>IF(N$1&gt;$AE$1,"-",IFERROR(IF(DATEDIF('Base de données'!$A2818,N$1,"d")&lt;&gt;0,"",'Base de données'!$B2818),""))</f>
        <v/>
      </c>
      <c r="O2818" s="39" t="str">
        <f>IF(O$1&gt;$AE$1,"-",IFERROR(IF(DATEDIF('Base de données'!$A2818,O$1,"d")&lt;&gt;0,"",'Base de données'!$B2818),""))</f>
        <v/>
      </c>
      <c r="P2818" s="39" t="str">
        <f>IF(P$1&gt;$AE$1,"-",IFERROR(IF(DATEDIF('Base de données'!$A2818,P$1,"d")&lt;&gt;0,"",'Base de données'!$B2818),""))</f>
        <v/>
      </c>
      <c r="Q2818" s="39" t="str">
        <f>IF(Q$1&gt;$AE$1,"-",IFERROR(IF(DATEDIF('Base de données'!$A2818,Q$1,"d")&lt;&gt;0,"",'Base de données'!$B2818),""))</f>
        <v/>
      </c>
      <c r="R2818" s="39" t="str">
        <f>IF(R$1&gt;$AE$1,"-",IFERROR(IF(DATEDIF('Base de données'!$A2818,R$1,"d")&lt;&gt;0,"",'Base de données'!$B2818),""))</f>
        <v/>
      </c>
      <c r="S2818" s="39" t="str">
        <f>IF(S$1&gt;$AE$1,"-",IFERROR(IF(DATEDIF('Base de données'!$A2818,S$1,"d")&lt;&gt;0,"",'Base de données'!$B2818),""))</f>
        <v/>
      </c>
      <c r="T2818" s="39" t="str">
        <f>IF(T$1&gt;$AE$1,"-",IFERROR(IF(DATEDIF('Base de données'!$A2818,T$1,"d")&lt;&gt;0,"",'Base de données'!$B2818),""))</f>
        <v>XJWUR</v>
      </c>
      <c r="U2818" s="39" t="str">
        <f>IF(U$1&gt;$AE$1,"-",IFERROR(IF(DATEDIF('Base de données'!$A2818,U$1,"d")&lt;&gt;0,"",'Base de données'!$B2818),""))</f>
        <v/>
      </c>
      <c r="V2818" s="39" t="str">
        <f>IF(V$1&gt;$AE$1,"-",IFERROR(IF(DATEDIF('Base de données'!$A2818,V$1,"d")&lt;&gt;0,"",'Base de données'!$B2818),""))</f>
        <v/>
      </c>
      <c r="W2818" s="34"/>
      <c r="X2818" s="30" t="str">
        <f>'Base de données'!$C2818&amp;" "&amp;'Base de données'!$D2818</f>
        <v>Riou Matthieu</v>
      </c>
      <c r="Y2818" s="31">
        <f>COUNTIF('Base de données'!$B:$B,'Base de données'!$B2818)</f>
        <v>6</v>
      </c>
      <c r="AA2818" s="87" cm="1">
        <f t="array" aca="1" ref="AA2818" ca="1">INDIRECT("'Base de données'!A" &amp; ROW(Y2818))</f>
        <v>45931</v>
      </c>
      <c r="AB2818" s="51" t="str" cm="1">
        <f t="array" aca="1" ref="AB2818" ca="1">INDIRECT("'Base de données'!B" &amp; ROW(Z2818))</f>
        <v>XJWUR</v>
      </c>
    </row>
    <row r="2819" spans="1:28" x14ac:dyDescent="0.3">
      <c r="A2819" s="41" t="str">
        <f ca="1">IF(IF(AND($B2819&lt;&gt;"-",$B2819=$E2819),"Entrée et sortie","-")="Entrée et sortie",'Base de données'!$B2819,"-")</f>
        <v>-</v>
      </c>
      <c r="B2819" s="41" t="str">
        <f t="shared" ref="B2819:B2882" ca="1" si="179">_xlfn.XLOOKUP($AB2819,$D:$D,$C:$C,"-",0,-1)</f>
        <v>-</v>
      </c>
      <c r="C2819" s="41" t="str">
        <f t="shared" ref="C2819:C2882" ca="1" si="180">IF($AA2819&lt;&gt;$AE$1,$D2819,"-")</f>
        <v>-</v>
      </c>
      <c r="D2819" s="41" t="str">
        <f>IF($F2819="sortie en cours d'année",'Base de données'!$B2819,"-")</f>
        <v>-</v>
      </c>
      <c r="E2819" s="41" t="str">
        <f>IF($H2819="entrée en cours d'année",'Base de données'!$B2819,"-")</f>
        <v>8P8VA</v>
      </c>
      <c r="F2819" s="37" t="str">
        <f t="shared" si="177"/>
        <v/>
      </c>
      <c r="G2819" s="37" t="str">
        <f>IF($J2819="mouvement",_xlfn.XLOOKUP('Base de données'!$B2819,$V:$V,$V:$V,0),"")</f>
        <v>8P8VA</v>
      </c>
      <c r="H2819" s="37" t="str">
        <f t="shared" si="178"/>
        <v>entrée en cours d'année</v>
      </c>
      <c r="I2819" s="37">
        <f>IF($J2819="mouvement",_xlfn.XLOOKUP('Base de données'!$B2819,$K:$K,$K:$K,0),"")</f>
        <v>0</v>
      </c>
      <c r="J2819" s="38" t="str">
        <f>IF(AND(Y2819&lt;&gt;MAX(Y:Y),COUNTIF(K2819:V2819,'Base de données'!$B2819)&gt;0),"mouvement","")</f>
        <v>mouvement</v>
      </c>
      <c r="K2819" s="39" t="str">
        <f>IF(K$1&gt;$AE$1,"-",IFERROR(IF(DATEDIF('Base de données'!$A2819,K$1,"d")&lt;&gt;0,"",'Base de données'!$B2819),""))</f>
        <v/>
      </c>
      <c r="L2819" s="39" t="str">
        <f>IF(L$1&gt;$AE$1,"-",IFERROR(IF(DATEDIF('Base de données'!$A2819,L$1,"d")&lt;&gt;0,"",'Base de données'!$B2819),""))</f>
        <v/>
      </c>
      <c r="M2819" s="39" t="str">
        <f>IF(M$1&gt;$AE$1,"-",IFERROR(IF(DATEDIF('Base de données'!$A2819,M$1,"d")&lt;&gt;0,"",'Base de données'!$B2819),""))</f>
        <v/>
      </c>
      <c r="N2819" s="39" t="str">
        <f>IF(N$1&gt;$AE$1,"-",IFERROR(IF(DATEDIF('Base de données'!$A2819,N$1,"d")&lt;&gt;0,"",'Base de données'!$B2819),""))</f>
        <v/>
      </c>
      <c r="O2819" s="39" t="str">
        <f>IF(O$1&gt;$AE$1,"-",IFERROR(IF(DATEDIF('Base de données'!$A2819,O$1,"d")&lt;&gt;0,"",'Base de données'!$B2819),""))</f>
        <v/>
      </c>
      <c r="P2819" s="39" t="str">
        <f>IF(P$1&gt;$AE$1,"-",IFERROR(IF(DATEDIF('Base de données'!$A2819,P$1,"d")&lt;&gt;0,"",'Base de données'!$B2819),""))</f>
        <v/>
      </c>
      <c r="Q2819" s="39" t="str">
        <f>IF(Q$1&gt;$AE$1,"-",IFERROR(IF(DATEDIF('Base de données'!$A2819,Q$1,"d")&lt;&gt;0,"",'Base de données'!$B2819),""))</f>
        <v/>
      </c>
      <c r="R2819" s="39" t="str">
        <f>IF(R$1&gt;$AE$1,"-",IFERROR(IF(DATEDIF('Base de données'!$A2819,R$1,"d")&lt;&gt;0,"",'Base de données'!$B2819),""))</f>
        <v/>
      </c>
      <c r="S2819" s="39" t="str">
        <f>IF(S$1&gt;$AE$1,"-",IFERROR(IF(DATEDIF('Base de données'!$A2819,S$1,"d")&lt;&gt;0,"",'Base de données'!$B2819),""))</f>
        <v/>
      </c>
      <c r="T2819" s="39" t="str">
        <f>IF(T$1&gt;$AE$1,"-",IFERROR(IF(DATEDIF('Base de données'!$A2819,T$1,"d")&lt;&gt;0,"",'Base de données'!$B2819),""))</f>
        <v>8P8VA</v>
      </c>
      <c r="U2819" s="39" t="str">
        <f>IF(U$1&gt;$AE$1,"-",IFERROR(IF(DATEDIF('Base de données'!$A2819,U$1,"d")&lt;&gt;0,"",'Base de données'!$B2819),""))</f>
        <v/>
      </c>
      <c r="V2819" s="39" t="str">
        <f>IF(V$1&gt;$AE$1,"-",IFERROR(IF(DATEDIF('Base de données'!$A2819,V$1,"d")&lt;&gt;0,"",'Base de données'!$B2819),""))</f>
        <v/>
      </c>
      <c r="W2819" s="34"/>
      <c r="X2819" s="30" t="str">
        <f>'Base de données'!$C2819&amp;" "&amp;'Base de données'!$D2819</f>
        <v>Langlois Clémence</v>
      </c>
      <c r="Y2819" s="31">
        <f>COUNTIF('Base de données'!$B:$B,'Base de données'!$B2819)</f>
        <v>5</v>
      </c>
      <c r="AA2819" s="87" cm="1">
        <f t="array" aca="1" ref="AA2819" ca="1">INDIRECT("'Base de données'!A" &amp; ROW(Y2819))</f>
        <v>45931</v>
      </c>
      <c r="AB2819" s="51" t="str" cm="1">
        <f t="array" aca="1" ref="AB2819" ca="1">INDIRECT("'Base de données'!B" &amp; ROW(Z2819))</f>
        <v>8P8VA</v>
      </c>
    </row>
    <row r="2820" spans="1:28" x14ac:dyDescent="0.3">
      <c r="A2820" s="41" t="str">
        <f ca="1">IF(IF(AND($B2820&lt;&gt;"-",$B2820=$E2820),"Entrée et sortie","-")="Entrée et sortie",'Base de données'!$B2820,"-")</f>
        <v>-</v>
      </c>
      <c r="B2820" s="41" t="str">
        <f t="shared" ca="1" si="179"/>
        <v>-</v>
      </c>
      <c r="C2820" s="41" t="str">
        <f t="shared" ca="1" si="180"/>
        <v>-</v>
      </c>
      <c r="D2820" s="41" t="str">
        <f>IF($F2820="sortie en cours d'année",'Base de données'!$B2820,"-")</f>
        <v>-</v>
      </c>
      <c r="E2820" s="41" t="str">
        <f>IF($H2820="entrée en cours d'année",'Base de données'!$B2820,"-")</f>
        <v>EBRDJ</v>
      </c>
      <c r="F2820" s="37" t="str">
        <f t="shared" si="177"/>
        <v/>
      </c>
      <c r="G2820" s="37" t="str">
        <f>IF($J2820="mouvement",_xlfn.XLOOKUP('Base de données'!$B2820,$V:$V,$V:$V,0),"")</f>
        <v>EBRDJ</v>
      </c>
      <c r="H2820" s="37" t="str">
        <f t="shared" si="178"/>
        <v>entrée en cours d'année</v>
      </c>
      <c r="I2820" s="37">
        <f>IF($J2820="mouvement",_xlfn.XLOOKUP('Base de données'!$B2820,$K:$K,$K:$K,0),"")</f>
        <v>0</v>
      </c>
      <c r="J2820" s="38" t="str">
        <f>IF(AND(Y2820&lt;&gt;MAX(Y:Y),COUNTIF(K2820:V2820,'Base de données'!$B2820)&gt;0),"mouvement","")</f>
        <v>mouvement</v>
      </c>
      <c r="K2820" s="39" t="str">
        <f>IF(K$1&gt;$AE$1,"-",IFERROR(IF(DATEDIF('Base de données'!$A2820,K$1,"d")&lt;&gt;0,"",'Base de données'!$B2820),""))</f>
        <v/>
      </c>
      <c r="L2820" s="39" t="str">
        <f>IF(L$1&gt;$AE$1,"-",IFERROR(IF(DATEDIF('Base de données'!$A2820,L$1,"d")&lt;&gt;0,"",'Base de données'!$B2820),""))</f>
        <v/>
      </c>
      <c r="M2820" s="39" t="str">
        <f>IF(M$1&gt;$AE$1,"-",IFERROR(IF(DATEDIF('Base de données'!$A2820,M$1,"d")&lt;&gt;0,"",'Base de données'!$B2820),""))</f>
        <v/>
      </c>
      <c r="N2820" s="39" t="str">
        <f>IF(N$1&gt;$AE$1,"-",IFERROR(IF(DATEDIF('Base de données'!$A2820,N$1,"d")&lt;&gt;0,"",'Base de données'!$B2820),""))</f>
        <v/>
      </c>
      <c r="O2820" s="39" t="str">
        <f>IF(O$1&gt;$AE$1,"-",IFERROR(IF(DATEDIF('Base de données'!$A2820,O$1,"d")&lt;&gt;0,"",'Base de données'!$B2820),""))</f>
        <v/>
      </c>
      <c r="P2820" s="39" t="str">
        <f>IF(P$1&gt;$AE$1,"-",IFERROR(IF(DATEDIF('Base de données'!$A2820,P$1,"d")&lt;&gt;0,"",'Base de données'!$B2820),""))</f>
        <v/>
      </c>
      <c r="Q2820" s="39" t="str">
        <f>IF(Q$1&gt;$AE$1,"-",IFERROR(IF(DATEDIF('Base de données'!$A2820,Q$1,"d")&lt;&gt;0,"",'Base de données'!$B2820),""))</f>
        <v/>
      </c>
      <c r="R2820" s="39" t="str">
        <f>IF(R$1&gt;$AE$1,"-",IFERROR(IF(DATEDIF('Base de données'!$A2820,R$1,"d")&lt;&gt;0,"",'Base de données'!$B2820),""))</f>
        <v/>
      </c>
      <c r="S2820" s="39" t="str">
        <f>IF(S$1&gt;$AE$1,"-",IFERROR(IF(DATEDIF('Base de données'!$A2820,S$1,"d")&lt;&gt;0,"",'Base de données'!$B2820),""))</f>
        <v/>
      </c>
      <c r="T2820" s="39" t="str">
        <f>IF(T$1&gt;$AE$1,"-",IFERROR(IF(DATEDIF('Base de données'!$A2820,T$1,"d")&lt;&gt;0,"",'Base de données'!$B2820),""))</f>
        <v>EBRDJ</v>
      </c>
      <c r="U2820" s="39" t="str">
        <f>IF(U$1&gt;$AE$1,"-",IFERROR(IF(DATEDIF('Base de données'!$A2820,U$1,"d")&lt;&gt;0,"",'Base de données'!$B2820),""))</f>
        <v/>
      </c>
      <c r="V2820" s="39" t="str">
        <f>IF(V$1&gt;$AE$1,"-",IFERROR(IF(DATEDIF('Base de données'!$A2820,V$1,"d")&lt;&gt;0,"",'Base de données'!$B2820),""))</f>
        <v/>
      </c>
      <c r="W2820" s="34"/>
      <c r="X2820" s="30" t="str">
        <f>'Base de données'!$C2820&amp;" "&amp;'Base de données'!$D2820</f>
        <v>Joubert Charles</v>
      </c>
      <c r="Y2820" s="31">
        <f>COUNTIF('Base de données'!$B:$B,'Base de données'!$B2820)</f>
        <v>5</v>
      </c>
      <c r="AA2820" s="87" cm="1">
        <f t="array" aca="1" ref="AA2820" ca="1">INDIRECT("'Base de données'!A" &amp; ROW(Y2820))</f>
        <v>45931</v>
      </c>
      <c r="AB2820" s="51" t="str" cm="1">
        <f t="array" aca="1" ref="AB2820" ca="1">INDIRECT("'Base de données'!B" &amp; ROW(Z2820))</f>
        <v>EBRDJ</v>
      </c>
    </row>
    <row r="2821" spans="1:28" x14ac:dyDescent="0.3">
      <c r="A2821" s="41" t="str">
        <f ca="1">IF(IF(AND($B2821&lt;&gt;"-",$B2821=$E2821),"Entrée et sortie","-")="Entrée et sortie",'Base de données'!$B2821,"-")</f>
        <v>-</v>
      </c>
      <c r="B2821" s="41" t="str">
        <f t="shared" ca="1" si="179"/>
        <v>-</v>
      </c>
      <c r="C2821" s="41" t="str">
        <f t="shared" ca="1" si="180"/>
        <v>-</v>
      </c>
      <c r="D2821" s="41" t="str">
        <f>IF($F2821="sortie en cours d'année",'Base de données'!$B2821,"-")</f>
        <v>-</v>
      </c>
      <c r="E2821" s="41" t="str">
        <f>IF($H2821="entrée en cours d'année",'Base de données'!$B2821,"-")</f>
        <v>3GERK</v>
      </c>
      <c r="F2821" s="37" t="str">
        <f t="shared" si="177"/>
        <v/>
      </c>
      <c r="G2821" s="37" t="str">
        <f>IF($J2821="mouvement",_xlfn.XLOOKUP('Base de données'!$B2821,$V:$V,$V:$V,0),"")</f>
        <v>3GERK</v>
      </c>
      <c r="H2821" s="37" t="str">
        <f t="shared" si="178"/>
        <v>entrée en cours d'année</v>
      </c>
      <c r="I2821" s="37">
        <f>IF($J2821="mouvement",_xlfn.XLOOKUP('Base de données'!$B2821,$K:$K,$K:$K,0),"")</f>
        <v>0</v>
      </c>
      <c r="J2821" s="38" t="str">
        <f>IF(AND(Y2821&lt;&gt;MAX(Y:Y),COUNTIF(K2821:V2821,'Base de données'!$B2821)&gt;0),"mouvement","")</f>
        <v>mouvement</v>
      </c>
      <c r="K2821" s="39" t="str">
        <f>IF(K$1&gt;$AE$1,"-",IFERROR(IF(DATEDIF('Base de données'!$A2821,K$1,"d")&lt;&gt;0,"",'Base de données'!$B2821),""))</f>
        <v/>
      </c>
      <c r="L2821" s="39" t="str">
        <f>IF(L$1&gt;$AE$1,"-",IFERROR(IF(DATEDIF('Base de données'!$A2821,L$1,"d")&lt;&gt;0,"",'Base de données'!$B2821),""))</f>
        <v/>
      </c>
      <c r="M2821" s="39" t="str">
        <f>IF(M$1&gt;$AE$1,"-",IFERROR(IF(DATEDIF('Base de données'!$A2821,M$1,"d")&lt;&gt;0,"",'Base de données'!$B2821),""))</f>
        <v/>
      </c>
      <c r="N2821" s="39" t="str">
        <f>IF(N$1&gt;$AE$1,"-",IFERROR(IF(DATEDIF('Base de données'!$A2821,N$1,"d")&lt;&gt;0,"",'Base de données'!$B2821),""))</f>
        <v/>
      </c>
      <c r="O2821" s="39" t="str">
        <f>IF(O$1&gt;$AE$1,"-",IFERROR(IF(DATEDIF('Base de données'!$A2821,O$1,"d")&lt;&gt;0,"",'Base de données'!$B2821),""))</f>
        <v/>
      </c>
      <c r="P2821" s="39" t="str">
        <f>IF(P$1&gt;$AE$1,"-",IFERROR(IF(DATEDIF('Base de données'!$A2821,P$1,"d")&lt;&gt;0,"",'Base de données'!$B2821),""))</f>
        <v/>
      </c>
      <c r="Q2821" s="39" t="str">
        <f>IF(Q$1&gt;$AE$1,"-",IFERROR(IF(DATEDIF('Base de données'!$A2821,Q$1,"d")&lt;&gt;0,"",'Base de données'!$B2821),""))</f>
        <v/>
      </c>
      <c r="R2821" s="39" t="str">
        <f>IF(R$1&gt;$AE$1,"-",IFERROR(IF(DATEDIF('Base de données'!$A2821,R$1,"d")&lt;&gt;0,"",'Base de données'!$B2821),""))</f>
        <v/>
      </c>
      <c r="S2821" s="39" t="str">
        <f>IF(S$1&gt;$AE$1,"-",IFERROR(IF(DATEDIF('Base de données'!$A2821,S$1,"d")&lt;&gt;0,"",'Base de données'!$B2821),""))</f>
        <v/>
      </c>
      <c r="T2821" s="39" t="str">
        <f>IF(T$1&gt;$AE$1,"-",IFERROR(IF(DATEDIF('Base de données'!$A2821,T$1,"d")&lt;&gt;0,"",'Base de données'!$B2821),""))</f>
        <v>3GERK</v>
      </c>
      <c r="U2821" s="39" t="str">
        <f>IF(U$1&gt;$AE$1,"-",IFERROR(IF(DATEDIF('Base de données'!$A2821,U$1,"d")&lt;&gt;0,"",'Base de données'!$B2821),""))</f>
        <v/>
      </c>
      <c r="V2821" s="39" t="str">
        <f>IF(V$1&gt;$AE$1,"-",IFERROR(IF(DATEDIF('Base de données'!$A2821,V$1,"d")&lt;&gt;0,"",'Base de données'!$B2821),""))</f>
        <v/>
      </c>
      <c r="W2821" s="34"/>
      <c r="X2821" s="30" t="str">
        <f>'Base de données'!$C2821&amp;" "&amp;'Base de données'!$D2821</f>
        <v>Robin Emmanuel</v>
      </c>
      <c r="Y2821" s="31">
        <f>COUNTIF('Base de données'!$B:$B,'Base de données'!$B2821)</f>
        <v>5</v>
      </c>
      <c r="AA2821" s="87" cm="1">
        <f t="array" aca="1" ref="AA2821" ca="1">INDIRECT("'Base de données'!A" &amp; ROW(Y2821))</f>
        <v>45931</v>
      </c>
      <c r="AB2821" s="51" t="str" cm="1">
        <f t="array" aca="1" ref="AB2821" ca="1">INDIRECT("'Base de données'!B" &amp; ROW(Z2821))</f>
        <v>3GERK</v>
      </c>
    </row>
    <row r="2822" spans="1:28" x14ac:dyDescent="0.3">
      <c r="A2822" s="41" t="str">
        <f ca="1">IF(IF(AND($B2822&lt;&gt;"-",$B2822=$E2822),"Entrée et sortie","-")="Entrée et sortie",'Base de données'!$B2822,"-")</f>
        <v>-</v>
      </c>
      <c r="B2822" s="41" t="str">
        <f t="shared" ca="1" si="179"/>
        <v>-</v>
      </c>
      <c r="C2822" s="41" t="str">
        <f t="shared" ca="1" si="180"/>
        <v>-</v>
      </c>
      <c r="D2822" s="41" t="str">
        <f>IF($F2822="sortie en cours d'année",'Base de données'!$B2822,"-")</f>
        <v>-</v>
      </c>
      <c r="E2822" s="41" t="str">
        <f>IF($H2822="entrée en cours d'année",'Base de données'!$B2822,"-")</f>
        <v>XYFVD</v>
      </c>
      <c r="F2822" s="37" t="str">
        <f t="shared" si="177"/>
        <v/>
      </c>
      <c r="G2822" s="37" t="str">
        <f>IF($J2822="mouvement",_xlfn.XLOOKUP('Base de données'!$B2822,$V:$V,$V:$V,0),"")</f>
        <v>XYFVD</v>
      </c>
      <c r="H2822" s="37" t="str">
        <f t="shared" si="178"/>
        <v>entrée en cours d'année</v>
      </c>
      <c r="I2822" s="37">
        <f>IF($J2822="mouvement",_xlfn.XLOOKUP('Base de données'!$B2822,$K:$K,$K:$K,0),"")</f>
        <v>0</v>
      </c>
      <c r="J2822" s="38" t="str">
        <f>IF(AND(Y2822&lt;&gt;MAX(Y:Y),COUNTIF(K2822:V2822,'Base de données'!$B2822)&gt;0),"mouvement","")</f>
        <v>mouvement</v>
      </c>
      <c r="K2822" s="39" t="str">
        <f>IF(K$1&gt;$AE$1,"-",IFERROR(IF(DATEDIF('Base de données'!$A2822,K$1,"d")&lt;&gt;0,"",'Base de données'!$B2822),""))</f>
        <v/>
      </c>
      <c r="L2822" s="39" t="str">
        <f>IF(L$1&gt;$AE$1,"-",IFERROR(IF(DATEDIF('Base de données'!$A2822,L$1,"d")&lt;&gt;0,"",'Base de données'!$B2822),""))</f>
        <v/>
      </c>
      <c r="M2822" s="39" t="str">
        <f>IF(M$1&gt;$AE$1,"-",IFERROR(IF(DATEDIF('Base de données'!$A2822,M$1,"d")&lt;&gt;0,"",'Base de données'!$B2822),""))</f>
        <v/>
      </c>
      <c r="N2822" s="39" t="str">
        <f>IF(N$1&gt;$AE$1,"-",IFERROR(IF(DATEDIF('Base de données'!$A2822,N$1,"d")&lt;&gt;0,"",'Base de données'!$B2822),""))</f>
        <v/>
      </c>
      <c r="O2822" s="39" t="str">
        <f>IF(O$1&gt;$AE$1,"-",IFERROR(IF(DATEDIF('Base de données'!$A2822,O$1,"d")&lt;&gt;0,"",'Base de données'!$B2822),""))</f>
        <v/>
      </c>
      <c r="P2822" s="39" t="str">
        <f>IF(P$1&gt;$AE$1,"-",IFERROR(IF(DATEDIF('Base de données'!$A2822,P$1,"d")&lt;&gt;0,"",'Base de données'!$B2822),""))</f>
        <v/>
      </c>
      <c r="Q2822" s="39" t="str">
        <f>IF(Q$1&gt;$AE$1,"-",IFERROR(IF(DATEDIF('Base de données'!$A2822,Q$1,"d")&lt;&gt;0,"",'Base de données'!$B2822),""))</f>
        <v/>
      </c>
      <c r="R2822" s="39" t="str">
        <f>IF(R$1&gt;$AE$1,"-",IFERROR(IF(DATEDIF('Base de données'!$A2822,R$1,"d")&lt;&gt;0,"",'Base de données'!$B2822),""))</f>
        <v/>
      </c>
      <c r="S2822" s="39" t="str">
        <f>IF(S$1&gt;$AE$1,"-",IFERROR(IF(DATEDIF('Base de données'!$A2822,S$1,"d")&lt;&gt;0,"",'Base de données'!$B2822),""))</f>
        <v/>
      </c>
      <c r="T2822" s="39" t="str">
        <f>IF(T$1&gt;$AE$1,"-",IFERROR(IF(DATEDIF('Base de données'!$A2822,T$1,"d")&lt;&gt;0,"",'Base de données'!$B2822),""))</f>
        <v>XYFVD</v>
      </c>
      <c r="U2822" s="39" t="str">
        <f>IF(U$1&gt;$AE$1,"-",IFERROR(IF(DATEDIF('Base de données'!$A2822,U$1,"d")&lt;&gt;0,"",'Base de données'!$B2822),""))</f>
        <v/>
      </c>
      <c r="V2822" s="39" t="str">
        <f>IF(V$1&gt;$AE$1,"-",IFERROR(IF(DATEDIF('Base de données'!$A2822,V$1,"d")&lt;&gt;0,"",'Base de données'!$B2822),""))</f>
        <v/>
      </c>
      <c r="W2822" s="34"/>
      <c r="X2822" s="30" t="str">
        <f>'Base de données'!$C2822&amp;" "&amp;'Base de données'!$D2822</f>
        <v>Richard Dominique</v>
      </c>
      <c r="Y2822" s="31">
        <f>COUNTIF('Base de données'!$B:$B,'Base de données'!$B2822)</f>
        <v>5</v>
      </c>
      <c r="AA2822" s="87" cm="1">
        <f t="array" aca="1" ref="AA2822" ca="1">INDIRECT("'Base de données'!A" &amp; ROW(Y2822))</f>
        <v>45931</v>
      </c>
      <c r="AB2822" s="51" t="str" cm="1">
        <f t="array" aca="1" ref="AB2822" ca="1">INDIRECT("'Base de données'!B" &amp; ROW(Z2822))</f>
        <v>XYFVD</v>
      </c>
    </row>
    <row r="2823" spans="1:28" x14ac:dyDescent="0.3">
      <c r="A2823" s="41" t="str">
        <f ca="1">IF(IF(AND($B2823&lt;&gt;"-",$B2823=$E2823),"Entrée et sortie","-")="Entrée et sortie",'Base de données'!$B2823,"-")</f>
        <v>-</v>
      </c>
      <c r="B2823" s="41" t="str">
        <f t="shared" ca="1" si="179"/>
        <v>-</v>
      </c>
      <c r="C2823" s="41" t="str">
        <f t="shared" ca="1" si="180"/>
        <v>-</v>
      </c>
      <c r="D2823" s="41" t="str">
        <f>IF($F2823="sortie en cours d'année",'Base de données'!$B2823,"-")</f>
        <v>-</v>
      </c>
      <c r="E2823" s="41" t="str">
        <f>IF($H2823="entrée en cours d'année",'Base de données'!$B2823,"-")</f>
        <v>0MUMI</v>
      </c>
      <c r="F2823" s="37" t="str">
        <f t="shared" si="177"/>
        <v/>
      </c>
      <c r="G2823" s="37" t="str">
        <f>IF($J2823="mouvement",_xlfn.XLOOKUP('Base de données'!$B2823,$V:$V,$V:$V,0),"")</f>
        <v>0MUMI</v>
      </c>
      <c r="H2823" s="37" t="str">
        <f t="shared" si="178"/>
        <v>entrée en cours d'année</v>
      </c>
      <c r="I2823" s="37">
        <f>IF($J2823="mouvement",_xlfn.XLOOKUP('Base de données'!$B2823,$K:$K,$K:$K,0),"")</f>
        <v>0</v>
      </c>
      <c r="J2823" s="38" t="str">
        <f>IF(AND(Y2823&lt;&gt;MAX(Y:Y),COUNTIF(K2823:V2823,'Base de données'!$B2823)&gt;0),"mouvement","")</f>
        <v>mouvement</v>
      </c>
      <c r="K2823" s="39" t="str">
        <f>IF(K$1&gt;$AE$1,"-",IFERROR(IF(DATEDIF('Base de données'!$A2823,K$1,"d")&lt;&gt;0,"",'Base de données'!$B2823),""))</f>
        <v/>
      </c>
      <c r="L2823" s="39" t="str">
        <f>IF(L$1&gt;$AE$1,"-",IFERROR(IF(DATEDIF('Base de données'!$A2823,L$1,"d")&lt;&gt;0,"",'Base de données'!$B2823),""))</f>
        <v/>
      </c>
      <c r="M2823" s="39" t="str">
        <f>IF(M$1&gt;$AE$1,"-",IFERROR(IF(DATEDIF('Base de données'!$A2823,M$1,"d")&lt;&gt;0,"",'Base de données'!$B2823),""))</f>
        <v/>
      </c>
      <c r="N2823" s="39" t="str">
        <f>IF(N$1&gt;$AE$1,"-",IFERROR(IF(DATEDIF('Base de données'!$A2823,N$1,"d")&lt;&gt;0,"",'Base de données'!$B2823),""))</f>
        <v/>
      </c>
      <c r="O2823" s="39" t="str">
        <f>IF(O$1&gt;$AE$1,"-",IFERROR(IF(DATEDIF('Base de données'!$A2823,O$1,"d")&lt;&gt;0,"",'Base de données'!$B2823),""))</f>
        <v/>
      </c>
      <c r="P2823" s="39" t="str">
        <f>IF(P$1&gt;$AE$1,"-",IFERROR(IF(DATEDIF('Base de données'!$A2823,P$1,"d")&lt;&gt;0,"",'Base de données'!$B2823),""))</f>
        <v/>
      </c>
      <c r="Q2823" s="39" t="str">
        <f>IF(Q$1&gt;$AE$1,"-",IFERROR(IF(DATEDIF('Base de données'!$A2823,Q$1,"d")&lt;&gt;0,"",'Base de données'!$B2823),""))</f>
        <v/>
      </c>
      <c r="R2823" s="39" t="str">
        <f>IF(R$1&gt;$AE$1,"-",IFERROR(IF(DATEDIF('Base de données'!$A2823,R$1,"d")&lt;&gt;0,"",'Base de données'!$B2823),""))</f>
        <v/>
      </c>
      <c r="S2823" s="39" t="str">
        <f>IF(S$1&gt;$AE$1,"-",IFERROR(IF(DATEDIF('Base de données'!$A2823,S$1,"d")&lt;&gt;0,"",'Base de données'!$B2823),""))</f>
        <v/>
      </c>
      <c r="T2823" s="39" t="str">
        <f>IF(T$1&gt;$AE$1,"-",IFERROR(IF(DATEDIF('Base de données'!$A2823,T$1,"d")&lt;&gt;0,"",'Base de données'!$B2823),""))</f>
        <v>0MUMI</v>
      </c>
      <c r="U2823" s="39" t="str">
        <f>IF(U$1&gt;$AE$1,"-",IFERROR(IF(DATEDIF('Base de données'!$A2823,U$1,"d")&lt;&gt;0,"",'Base de données'!$B2823),""))</f>
        <v/>
      </c>
      <c r="V2823" s="39" t="str">
        <f>IF(V$1&gt;$AE$1,"-",IFERROR(IF(DATEDIF('Base de données'!$A2823,V$1,"d")&lt;&gt;0,"",'Base de données'!$B2823),""))</f>
        <v/>
      </c>
      <c r="W2823" s="34"/>
      <c r="X2823" s="30" t="str">
        <f>'Base de données'!$C2823&amp;" "&amp;'Base de données'!$D2823</f>
        <v>Valette Bernadette</v>
      </c>
      <c r="Y2823" s="31">
        <f>COUNTIF('Base de données'!$B:$B,'Base de données'!$B2823)</f>
        <v>5</v>
      </c>
      <c r="AA2823" s="87" cm="1">
        <f t="array" aca="1" ref="AA2823" ca="1">INDIRECT("'Base de données'!A" &amp; ROW(Y2823))</f>
        <v>45931</v>
      </c>
      <c r="AB2823" s="51" t="str" cm="1">
        <f t="array" aca="1" ref="AB2823" ca="1">INDIRECT("'Base de données'!B" &amp; ROW(Z2823))</f>
        <v>0MUMI</v>
      </c>
    </row>
    <row r="2824" spans="1:28" x14ac:dyDescent="0.3">
      <c r="A2824" s="41" t="str">
        <f ca="1">IF(IF(AND($B2824&lt;&gt;"-",$B2824=$E2824),"Entrée et sortie","-")="Entrée et sortie",'Base de données'!$B2824,"-")</f>
        <v>-</v>
      </c>
      <c r="B2824" s="41" t="str">
        <f t="shared" ca="1" si="179"/>
        <v>-</v>
      </c>
      <c r="C2824" s="41" t="str">
        <f t="shared" ca="1" si="180"/>
        <v>-</v>
      </c>
      <c r="D2824" s="41" t="str">
        <f>IF($F2824="sortie en cours d'année",'Base de données'!$B2824,"-")</f>
        <v>-</v>
      </c>
      <c r="E2824" s="41" t="str">
        <f>IF($H2824="entrée en cours d'année",'Base de données'!$B2824,"-")</f>
        <v>ISWCI</v>
      </c>
      <c r="F2824" s="37" t="str">
        <f t="shared" si="177"/>
        <v/>
      </c>
      <c r="G2824" s="37" t="str">
        <f>IF($J2824="mouvement",_xlfn.XLOOKUP('Base de données'!$B2824,$V:$V,$V:$V,0),"")</f>
        <v>ISWCI</v>
      </c>
      <c r="H2824" s="37" t="str">
        <f t="shared" si="178"/>
        <v>entrée en cours d'année</v>
      </c>
      <c r="I2824" s="37">
        <f>IF($J2824="mouvement",_xlfn.XLOOKUP('Base de données'!$B2824,$K:$K,$K:$K,0),"")</f>
        <v>0</v>
      </c>
      <c r="J2824" s="38" t="str">
        <f>IF(AND(Y2824&lt;&gt;MAX(Y:Y),COUNTIF(K2824:V2824,'Base de données'!$B2824)&gt;0),"mouvement","")</f>
        <v>mouvement</v>
      </c>
      <c r="K2824" s="39" t="str">
        <f>IF(K$1&gt;$AE$1,"-",IFERROR(IF(DATEDIF('Base de données'!$A2824,K$1,"d")&lt;&gt;0,"",'Base de données'!$B2824),""))</f>
        <v/>
      </c>
      <c r="L2824" s="39" t="str">
        <f>IF(L$1&gt;$AE$1,"-",IFERROR(IF(DATEDIF('Base de données'!$A2824,L$1,"d")&lt;&gt;0,"",'Base de données'!$B2824),""))</f>
        <v/>
      </c>
      <c r="M2824" s="39" t="str">
        <f>IF(M$1&gt;$AE$1,"-",IFERROR(IF(DATEDIF('Base de données'!$A2824,M$1,"d")&lt;&gt;0,"",'Base de données'!$B2824),""))</f>
        <v/>
      </c>
      <c r="N2824" s="39" t="str">
        <f>IF(N$1&gt;$AE$1,"-",IFERROR(IF(DATEDIF('Base de données'!$A2824,N$1,"d")&lt;&gt;0,"",'Base de données'!$B2824),""))</f>
        <v/>
      </c>
      <c r="O2824" s="39" t="str">
        <f>IF(O$1&gt;$AE$1,"-",IFERROR(IF(DATEDIF('Base de données'!$A2824,O$1,"d")&lt;&gt;0,"",'Base de données'!$B2824),""))</f>
        <v/>
      </c>
      <c r="P2824" s="39" t="str">
        <f>IF(P$1&gt;$AE$1,"-",IFERROR(IF(DATEDIF('Base de données'!$A2824,P$1,"d")&lt;&gt;0,"",'Base de données'!$B2824),""))</f>
        <v/>
      </c>
      <c r="Q2824" s="39" t="str">
        <f>IF(Q$1&gt;$AE$1,"-",IFERROR(IF(DATEDIF('Base de données'!$A2824,Q$1,"d")&lt;&gt;0,"",'Base de données'!$B2824),""))</f>
        <v/>
      </c>
      <c r="R2824" s="39" t="str">
        <f>IF(R$1&gt;$AE$1,"-",IFERROR(IF(DATEDIF('Base de données'!$A2824,R$1,"d")&lt;&gt;0,"",'Base de données'!$B2824),""))</f>
        <v/>
      </c>
      <c r="S2824" s="39" t="str">
        <f>IF(S$1&gt;$AE$1,"-",IFERROR(IF(DATEDIF('Base de données'!$A2824,S$1,"d")&lt;&gt;0,"",'Base de données'!$B2824),""))</f>
        <v/>
      </c>
      <c r="T2824" s="39" t="str">
        <f>IF(T$1&gt;$AE$1,"-",IFERROR(IF(DATEDIF('Base de données'!$A2824,T$1,"d")&lt;&gt;0,"",'Base de données'!$B2824),""))</f>
        <v>ISWCI</v>
      </c>
      <c r="U2824" s="39" t="str">
        <f>IF(U$1&gt;$AE$1,"-",IFERROR(IF(DATEDIF('Base de données'!$A2824,U$1,"d")&lt;&gt;0,"",'Base de données'!$B2824),""))</f>
        <v/>
      </c>
      <c r="V2824" s="39" t="str">
        <f>IF(V$1&gt;$AE$1,"-",IFERROR(IF(DATEDIF('Base de données'!$A2824,V$1,"d")&lt;&gt;0,"",'Base de données'!$B2824),""))</f>
        <v/>
      </c>
      <c r="W2824" s="34"/>
      <c r="X2824" s="30" t="str">
        <f>'Base de données'!$C2824&amp;" "&amp;'Base de données'!$D2824</f>
        <v>Lucas Honoré</v>
      </c>
      <c r="Y2824" s="31">
        <f>COUNTIF('Base de données'!$B:$B,'Base de données'!$B2824)</f>
        <v>5</v>
      </c>
      <c r="AA2824" s="87" cm="1">
        <f t="array" aca="1" ref="AA2824" ca="1">INDIRECT("'Base de données'!A" &amp; ROW(Y2824))</f>
        <v>45931</v>
      </c>
      <c r="AB2824" s="51" t="str" cm="1">
        <f t="array" aca="1" ref="AB2824" ca="1">INDIRECT("'Base de données'!B" &amp; ROW(Z2824))</f>
        <v>ISWCI</v>
      </c>
    </row>
    <row r="2825" spans="1:28" x14ac:dyDescent="0.3">
      <c r="A2825" s="41" t="str">
        <f ca="1">IF(IF(AND($B2825&lt;&gt;"-",$B2825=$E2825),"Entrée et sortie","-")="Entrée et sortie",'Base de données'!$B2825,"-")</f>
        <v>-</v>
      </c>
      <c r="B2825" s="41" t="str">
        <f t="shared" ca="1" si="179"/>
        <v>-</v>
      </c>
      <c r="C2825" s="41" t="str">
        <f t="shared" ca="1" si="180"/>
        <v>-</v>
      </c>
      <c r="D2825" s="41" t="str">
        <f>IF($F2825="sortie en cours d'année",'Base de données'!$B2825,"-")</f>
        <v>-</v>
      </c>
      <c r="E2825" s="41" t="str">
        <f>IF($H2825="entrée en cours d'année",'Base de données'!$B2825,"-")</f>
        <v>OZ5E3</v>
      </c>
      <c r="F2825" s="37" t="str">
        <f t="shared" si="177"/>
        <v/>
      </c>
      <c r="G2825" s="37" t="str">
        <f>IF($J2825="mouvement",_xlfn.XLOOKUP('Base de données'!$B2825,$V:$V,$V:$V,0),"")</f>
        <v>OZ5E3</v>
      </c>
      <c r="H2825" s="37" t="str">
        <f t="shared" si="178"/>
        <v>entrée en cours d'année</v>
      </c>
      <c r="I2825" s="37">
        <f>IF($J2825="mouvement",_xlfn.XLOOKUP('Base de données'!$B2825,$K:$K,$K:$K,0),"")</f>
        <v>0</v>
      </c>
      <c r="J2825" s="38" t="str">
        <f>IF(AND(Y2825&lt;&gt;MAX(Y:Y),COUNTIF(K2825:V2825,'Base de données'!$B2825)&gt;0),"mouvement","")</f>
        <v>mouvement</v>
      </c>
      <c r="K2825" s="39" t="str">
        <f>IF(K$1&gt;$AE$1,"-",IFERROR(IF(DATEDIF('Base de données'!$A2825,K$1,"d")&lt;&gt;0,"",'Base de données'!$B2825),""))</f>
        <v/>
      </c>
      <c r="L2825" s="39" t="str">
        <f>IF(L$1&gt;$AE$1,"-",IFERROR(IF(DATEDIF('Base de données'!$A2825,L$1,"d")&lt;&gt;0,"",'Base de données'!$B2825),""))</f>
        <v/>
      </c>
      <c r="M2825" s="39" t="str">
        <f>IF(M$1&gt;$AE$1,"-",IFERROR(IF(DATEDIF('Base de données'!$A2825,M$1,"d")&lt;&gt;0,"",'Base de données'!$B2825),""))</f>
        <v/>
      </c>
      <c r="N2825" s="39" t="str">
        <f>IF(N$1&gt;$AE$1,"-",IFERROR(IF(DATEDIF('Base de données'!$A2825,N$1,"d")&lt;&gt;0,"",'Base de données'!$B2825),""))</f>
        <v/>
      </c>
      <c r="O2825" s="39" t="str">
        <f>IF(O$1&gt;$AE$1,"-",IFERROR(IF(DATEDIF('Base de données'!$A2825,O$1,"d")&lt;&gt;0,"",'Base de données'!$B2825),""))</f>
        <v/>
      </c>
      <c r="P2825" s="39" t="str">
        <f>IF(P$1&gt;$AE$1,"-",IFERROR(IF(DATEDIF('Base de données'!$A2825,P$1,"d")&lt;&gt;0,"",'Base de données'!$B2825),""))</f>
        <v/>
      </c>
      <c r="Q2825" s="39" t="str">
        <f>IF(Q$1&gt;$AE$1,"-",IFERROR(IF(DATEDIF('Base de données'!$A2825,Q$1,"d")&lt;&gt;0,"",'Base de données'!$B2825),""))</f>
        <v/>
      </c>
      <c r="R2825" s="39" t="str">
        <f>IF(R$1&gt;$AE$1,"-",IFERROR(IF(DATEDIF('Base de données'!$A2825,R$1,"d")&lt;&gt;0,"",'Base de données'!$B2825),""))</f>
        <v/>
      </c>
      <c r="S2825" s="39" t="str">
        <f>IF(S$1&gt;$AE$1,"-",IFERROR(IF(DATEDIF('Base de données'!$A2825,S$1,"d")&lt;&gt;0,"",'Base de données'!$B2825),""))</f>
        <v/>
      </c>
      <c r="T2825" s="39" t="str">
        <f>IF(T$1&gt;$AE$1,"-",IFERROR(IF(DATEDIF('Base de données'!$A2825,T$1,"d")&lt;&gt;0,"",'Base de données'!$B2825),""))</f>
        <v>OZ5E3</v>
      </c>
      <c r="U2825" s="39" t="str">
        <f>IF(U$1&gt;$AE$1,"-",IFERROR(IF(DATEDIF('Base de données'!$A2825,U$1,"d")&lt;&gt;0,"",'Base de données'!$B2825),""))</f>
        <v/>
      </c>
      <c r="V2825" s="39" t="str">
        <f>IF(V$1&gt;$AE$1,"-",IFERROR(IF(DATEDIF('Base de données'!$A2825,V$1,"d")&lt;&gt;0,"",'Base de données'!$B2825),""))</f>
        <v/>
      </c>
      <c r="W2825" s="34"/>
      <c r="X2825" s="30" t="str">
        <f>'Base de données'!$C2825&amp;" "&amp;'Base de données'!$D2825</f>
        <v>Laporte Émile</v>
      </c>
      <c r="Y2825" s="31">
        <f>COUNTIF('Base de données'!$B:$B,'Base de données'!$B2825)</f>
        <v>5</v>
      </c>
      <c r="AA2825" s="87" cm="1">
        <f t="array" aca="1" ref="AA2825" ca="1">INDIRECT("'Base de données'!A" &amp; ROW(Y2825))</f>
        <v>45931</v>
      </c>
      <c r="AB2825" s="51" t="str" cm="1">
        <f t="array" aca="1" ref="AB2825" ca="1">INDIRECT("'Base de données'!B" &amp; ROW(Z2825))</f>
        <v>OZ5E3</v>
      </c>
    </row>
    <row r="2826" spans="1:28" x14ac:dyDescent="0.3">
      <c r="A2826" s="41" t="str">
        <f ca="1">IF(IF(AND($B2826&lt;&gt;"-",$B2826=$E2826),"Entrée et sortie","-")="Entrée et sortie",'Base de données'!$B2826,"-")</f>
        <v>-</v>
      </c>
      <c r="B2826" s="41" t="str">
        <f t="shared" ca="1" si="179"/>
        <v>-</v>
      </c>
      <c r="C2826" s="41" t="str">
        <f t="shared" ca="1" si="180"/>
        <v>-</v>
      </c>
      <c r="D2826" s="41" t="str">
        <f>IF($F2826="sortie en cours d'année",'Base de données'!$B2826,"-")</f>
        <v>-</v>
      </c>
      <c r="E2826" s="41" t="str">
        <f>IF($H2826="entrée en cours d'année",'Base de données'!$B2826,"-")</f>
        <v>OS8KH</v>
      </c>
      <c r="F2826" s="37" t="str">
        <f t="shared" si="177"/>
        <v/>
      </c>
      <c r="G2826" s="37" t="str">
        <f>IF($J2826="mouvement",_xlfn.XLOOKUP('Base de données'!$B2826,$V:$V,$V:$V,0),"")</f>
        <v>OS8KH</v>
      </c>
      <c r="H2826" s="37" t="str">
        <f t="shared" si="178"/>
        <v>entrée en cours d'année</v>
      </c>
      <c r="I2826" s="37">
        <f>IF($J2826="mouvement",_xlfn.XLOOKUP('Base de données'!$B2826,$K:$K,$K:$K,0),"")</f>
        <v>0</v>
      </c>
      <c r="J2826" s="38" t="str">
        <f>IF(AND(Y2826&lt;&gt;MAX(Y:Y),COUNTIF(K2826:V2826,'Base de données'!$B2826)&gt;0),"mouvement","")</f>
        <v>mouvement</v>
      </c>
      <c r="K2826" s="39" t="str">
        <f>IF(K$1&gt;$AE$1,"-",IFERROR(IF(DATEDIF('Base de données'!$A2826,K$1,"d")&lt;&gt;0,"",'Base de données'!$B2826),""))</f>
        <v/>
      </c>
      <c r="L2826" s="39" t="str">
        <f>IF(L$1&gt;$AE$1,"-",IFERROR(IF(DATEDIF('Base de données'!$A2826,L$1,"d")&lt;&gt;0,"",'Base de données'!$B2826),""))</f>
        <v/>
      </c>
      <c r="M2826" s="39" t="str">
        <f>IF(M$1&gt;$AE$1,"-",IFERROR(IF(DATEDIF('Base de données'!$A2826,M$1,"d")&lt;&gt;0,"",'Base de données'!$B2826),""))</f>
        <v/>
      </c>
      <c r="N2826" s="39" t="str">
        <f>IF(N$1&gt;$AE$1,"-",IFERROR(IF(DATEDIF('Base de données'!$A2826,N$1,"d")&lt;&gt;0,"",'Base de données'!$B2826),""))</f>
        <v/>
      </c>
      <c r="O2826" s="39" t="str">
        <f>IF(O$1&gt;$AE$1,"-",IFERROR(IF(DATEDIF('Base de données'!$A2826,O$1,"d")&lt;&gt;0,"",'Base de données'!$B2826),""))</f>
        <v/>
      </c>
      <c r="P2826" s="39" t="str">
        <f>IF(P$1&gt;$AE$1,"-",IFERROR(IF(DATEDIF('Base de données'!$A2826,P$1,"d")&lt;&gt;0,"",'Base de données'!$B2826),""))</f>
        <v/>
      </c>
      <c r="Q2826" s="39" t="str">
        <f>IF(Q$1&gt;$AE$1,"-",IFERROR(IF(DATEDIF('Base de données'!$A2826,Q$1,"d")&lt;&gt;0,"",'Base de données'!$B2826),""))</f>
        <v/>
      </c>
      <c r="R2826" s="39" t="str">
        <f>IF(R$1&gt;$AE$1,"-",IFERROR(IF(DATEDIF('Base de données'!$A2826,R$1,"d")&lt;&gt;0,"",'Base de données'!$B2826),""))</f>
        <v/>
      </c>
      <c r="S2826" s="39" t="str">
        <f>IF(S$1&gt;$AE$1,"-",IFERROR(IF(DATEDIF('Base de données'!$A2826,S$1,"d")&lt;&gt;0,"",'Base de données'!$B2826),""))</f>
        <v/>
      </c>
      <c r="T2826" s="39" t="str">
        <f>IF(T$1&gt;$AE$1,"-",IFERROR(IF(DATEDIF('Base de données'!$A2826,T$1,"d")&lt;&gt;0,"",'Base de données'!$B2826),""))</f>
        <v>OS8KH</v>
      </c>
      <c r="U2826" s="39" t="str">
        <f>IF(U$1&gt;$AE$1,"-",IFERROR(IF(DATEDIF('Base de données'!$A2826,U$1,"d")&lt;&gt;0,"",'Base de données'!$B2826),""))</f>
        <v/>
      </c>
      <c r="V2826" s="39" t="str">
        <f>IF(V$1&gt;$AE$1,"-",IFERROR(IF(DATEDIF('Base de données'!$A2826,V$1,"d")&lt;&gt;0,"",'Base de données'!$B2826),""))</f>
        <v/>
      </c>
      <c r="W2826" s="34"/>
      <c r="X2826" s="30" t="str">
        <f>'Base de données'!$C2826&amp;" "&amp;'Base de données'!$D2826</f>
        <v>Dumont Suzanne</v>
      </c>
      <c r="Y2826" s="31">
        <f>COUNTIF('Base de données'!$B:$B,'Base de données'!$B2826)</f>
        <v>4</v>
      </c>
      <c r="AA2826" s="87" cm="1">
        <f t="array" aca="1" ref="AA2826" ca="1">INDIRECT("'Base de données'!A" &amp; ROW(Y2826))</f>
        <v>45931</v>
      </c>
      <c r="AB2826" s="51" t="str" cm="1">
        <f t="array" aca="1" ref="AB2826" ca="1">INDIRECT("'Base de données'!B" &amp; ROW(Z2826))</f>
        <v>OS8KH</v>
      </c>
    </row>
    <row r="2827" spans="1:28" x14ac:dyDescent="0.3">
      <c r="A2827" s="41" t="str">
        <f ca="1">IF(IF(AND($B2827&lt;&gt;"-",$B2827=$E2827),"Entrée et sortie","-")="Entrée et sortie",'Base de données'!$B2827,"-")</f>
        <v>-</v>
      </c>
      <c r="B2827" s="41" t="str">
        <f t="shared" ca="1" si="179"/>
        <v>-</v>
      </c>
      <c r="C2827" s="41" t="str">
        <f t="shared" ca="1" si="180"/>
        <v>-</v>
      </c>
      <c r="D2827" s="41" t="str">
        <f>IF($F2827="sortie en cours d'année",'Base de données'!$B2827,"-")</f>
        <v>-</v>
      </c>
      <c r="E2827" s="41" t="str">
        <f>IF($H2827="entrée en cours d'année",'Base de données'!$B2827,"-")</f>
        <v>ZOER1</v>
      </c>
      <c r="F2827" s="37" t="str">
        <f t="shared" si="177"/>
        <v/>
      </c>
      <c r="G2827" s="37" t="str">
        <f>IF($J2827="mouvement",_xlfn.XLOOKUP('Base de données'!$B2827,$V:$V,$V:$V,0),"")</f>
        <v>ZOER1</v>
      </c>
      <c r="H2827" s="37" t="str">
        <f t="shared" si="178"/>
        <v>entrée en cours d'année</v>
      </c>
      <c r="I2827" s="37">
        <f>IF($J2827="mouvement",_xlfn.XLOOKUP('Base de données'!$B2827,$K:$K,$K:$K,0),"")</f>
        <v>0</v>
      </c>
      <c r="J2827" s="38" t="str">
        <f>IF(AND(Y2827&lt;&gt;MAX(Y:Y),COUNTIF(K2827:V2827,'Base de données'!$B2827)&gt;0),"mouvement","")</f>
        <v>mouvement</v>
      </c>
      <c r="K2827" s="39" t="str">
        <f>IF(K$1&gt;$AE$1,"-",IFERROR(IF(DATEDIF('Base de données'!$A2827,K$1,"d")&lt;&gt;0,"",'Base de données'!$B2827),""))</f>
        <v/>
      </c>
      <c r="L2827" s="39" t="str">
        <f>IF(L$1&gt;$AE$1,"-",IFERROR(IF(DATEDIF('Base de données'!$A2827,L$1,"d")&lt;&gt;0,"",'Base de données'!$B2827),""))</f>
        <v/>
      </c>
      <c r="M2827" s="39" t="str">
        <f>IF(M$1&gt;$AE$1,"-",IFERROR(IF(DATEDIF('Base de données'!$A2827,M$1,"d")&lt;&gt;0,"",'Base de données'!$B2827),""))</f>
        <v/>
      </c>
      <c r="N2827" s="39" t="str">
        <f>IF(N$1&gt;$AE$1,"-",IFERROR(IF(DATEDIF('Base de données'!$A2827,N$1,"d")&lt;&gt;0,"",'Base de données'!$B2827),""))</f>
        <v/>
      </c>
      <c r="O2827" s="39" t="str">
        <f>IF(O$1&gt;$AE$1,"-",IFERROR(IF(DATEDIF('Base de données'!$A2827,O$1,"d")&lt;&gt;0,"",'Base de données'!$B2827),""))</f>
        <v/>
      </c>
      <c r="P2827" s="39" t="str">
        <f>IF(P$1&gt;$AE$1,"-",IFERROR(IF(DATEDIF('Base de données'!$A2827,P$1,"d")&lt;&gt;0,"",'Base de données'!$B2827),""))</f>
        <v/>
      </c>
      <c r="Q2827" s="39" t="str">
        <f>IF(Q$1&gt;$AE$1,"-",IFERROR(IF(DATEDIF('Base de données'!$A2827,Q$1,"d")&lt;&gt;0,"",'Base de données'!$B2827),""))</f>
        <v/>
      </c>
      <c r="R2827" s="39" t="str">
        <f>IF(R$1&gt;$AE$1,"-",IFERROR(IF(DATEDIF('Base de données'!$A2827,R$1,"d")&lt;&gt;0,"",'Base de données'!$B2827),""))</f>
        <v/>
      </c>
      <c r="S2827" s="39" t="str">
        <f>IF(S$1&gt;$AE$1,"-",IFERROR(IF(DATEDIF('Base de données'!$A2827,S$1,"d")&lt;&gt;0,"",'Base de données'!$B2827),""))</f>
        <v/>
      </c>
      <c r="T2827" s="39" t="str">
        <f>IF(T$1&gt;$AE$1,"-",IFERROR(IF(DATEDIF('Base de données'!$A2827,T$1,"d")&lt;&gt;0,"",'Base de données'!$B2827),""))</f>
        <v>ZOER1</v>
      </c>
      <c r="U2827" s="39" t="str">
        <f>IF(U$1&gt;$AE$1,"-",IFERROR(IF(DATEDIF('Base de données'!$A2827,U$1,"d")&lt;&gt;0,"",'Base de données'!$B2827),""))</f>
        <v/>
      </c>
      <c r="V2827" s="39" t="str">
        <f>IF(V$1&gt;$AE$1,"-",IFERROR(IF(DATEDIF('Base de données'!$A2827,V$1,"d")&lt;&gt;0,"",'Base de données'!$B2827),""))</f>
        <v/>
      </c>
      <c r="W2827" s="34"/>
      <c r="X2827" s="30" t="str">
        <f>'Base de données'!$C2827&amp;" "&amp;'Base de données'!$D2827</f>
        <v>Garnier Édith</v>
      </c>
      <c r="Y2827" s="31">
        <f>COUNTIF('Base de données'!$B:$B,'Base de données'!$B2827)</f>
        <v>4</v>
      </c>
      <c r="AA2827" s="87" cm="1">
        <f t="array" aca="1" ref="AA2827" ca="1">INDIRECT("'Base de données'!A" &amp; ROW(Y2827))</f>
        <v>45931</v>
      </c>
      <c r="AB2827" s="51" t="str" cm="1">
        <f t="array" aca="1" ref="AB2827" ca="1">INDIRECT("'Base de données'!B" &amp; ROW(Z2827))</f>
        <v>ZOER1</v>
      </c>
    </row>
    <row r="2828" spans="1:28" x14ac:dyDescent="0.3">
      <c r="A2828" s="41" t="str">
        <f ca="1">IF(IF(AND($B2828&lt;&gt;"-",$B2828=$E2828),"Entrée et sortie","-")="Entrée et sortie",'Base de données'!$B2828,"-")</f>
        <v>-</v>
      </c>
      <c r="B2828" s="41" t="str">
        <f t="shared" ca="1" si="179"/>
        <v>-</v>
      </c>
      <c r="C2828" s="41" t="str">
        <f t="shared" ca="1" si="180"/>
        <v>-</v>
      </c>
      <c r="D2828" s="41" t="str">
        <f>IF($F2828="sortie en cours d'année",'Base de données'!$B2828,"-")</f>
        <v>-</v>
      </c>
      <c r="E2828" s="41" t="str">
        <f>IF($H2828="entrée en cours d'année",'Base de données'!$B2828,"-")</f>
        <v>HJWK5</v>
      </c>
      <c r="F2828" s="37" t="str">
        <f t="shared" si="177"/>
        <v/>
      </c>
      <c r="G2828" s="37" t="str">
        <f>IF($J2828="mouvement",_xlfn.XLOOKUP('Base de données'!$B2828,$V:$V,$V:$V,0),"")</f>
        <v>HJWK5</v>
      </c>
      <c r="H2828" s="37" t="str">
        <f t="shared" si="178"/>
        <v>entrée en cours d'année</v>
      </c>
      <c r="I2828" s="37">
        <f>IF($J2828="mouvement",_xlfn.XLOOKUP('Base de données'!$B2828,$K:$K,$K:$K,0),"")</f>
        <v>0</v>
      </c>
      <c r="J2828" s="38" t="str">
        <f>IF(AND(Y2828&lt;&gt;MAX(Y:Y),COUNTIF(K2828:V2828,'Base de données'!$B2828)&gt;0),"mouvement","")</f>
        <v>mouvement</v>
      </c>
      <c r="K2828" s="39" t="str">
        <f>IF(K$1&gt;$AE$1,"-",IFERROR(IF(DATEDIF('Base de données'!$A2828,K$1,"d")&lt;&gt;0,"",'Base de données'!$B2828),""))</f>
        <v/>
      </c>
      <c r="L2828" s="39" t="str">
        <f>IF(L$1&gt;$AE$1,"-",IFERROR(IF(DATEDIF('Base de données'!$A2828,L$1,"d")&lt;&gt;0,"",'Base de données'!$B2828),""))</f>
        <v/>
      </c>
      <c r="M2828" s="39" t="str">
        <f>IF(M$1&gt;$AE$1,"-",IFERROR(IF(DATEDIF('Base de données'!$A2828,M$1,"d")&lt;&gt;0,"",'Base de données'!$B2828),""))</f>
        <v/>
      </c>
      <c r="N2828" s="39" t="str">
        <f>IF(N$1&gt;$AE$1,"-",IFERROR(IF(DATEDIF('Base de données'!$A2828,N$1,"d")&lt;&gt;0,"",'Base de données'!$B2828),""))</f>
        <v/>
      </c>
      <c r="O2828" s="39" t="str">
        <f>IF(O$1&gt;$AE$1,"-",IFERROR(IF(DATEDIF('Base de données'!$A2828,O$1,"d")&lt;&gt;0,"",'Base de données'!$B2828),""))</f>
        <v/>
      </c>
      <c r="P2828" s="39" t="str">
        <f>IF(P$1&gt;$AE$1,"-",IFERROR(IF(DATEDIF('Base de données'!$A2828,P$1,"d")&lt;&gt;0,"",'Base de données'!$B2828),""))</f>
        <v/>
      </c>
      <c r="Q2828" s="39" t="str">
        <f>IF(Q$1&gt;$AE$1,"-",IFERROR(IF(DATEDIF('Base de données'!$A2828,Q$1,"d")&lt;&gt;0,"",'Base de données'!$B2828),""))</f>
        <v/>
      </c>
      <c r="R2828" s="39" t="str">
        <f>IF(R$1&gt;$AE$1,"-",IFERROR(IF(DATEDIF('Base de données'!$A2828,R$1,"d")&lt;&gt;0,"",'Base de données'!$B2828),""))</f>
        <v/>
      </c>
      <c r="S2828" s="39" t="str">
        <f>IF(S$1&gt;$AE$1,"-",IFERROR(IF(DATEDIF('Base de données'!$A2828,S$1,"d")&lt;&gt;0,"",'Base de données'!$B2828),""))</f>
        <v/>
      </c>
      <c r="T2828" s="39" t="str">
        <f>IF(T$1&gt;$AE$1,"-",IFERROR(IF(DATEDIF('Base de données'!$A2828,T$1,"d")&lt;&gt;0,"",'Base de données'!$B2828),""))</f>
        <v>HJWK5</v>
      </c>
      <c r="U2828" s="39" t="str">
        <f>IF(U$1&gt;$AE$1,"-",IFERROR(IF(DATEDIF('Base de données'!$A2828,U$1,"d")&lt;&gt;0,"",'Base de données'!$B2828),""))</f>
        <v/>
      </c>
      <c r="V2828" s="39" t="str">
        <f>IF(V$1&gt;$AE$1,"-",IFERROR(IF(DATEDIF('Base de données'!$A2828,V$1,"d")&lt;&gt;0,"",'Base de données'!$B2828),""))</f>
        <v/>
      </c>
      <c r="W2828" s="34"/>
      <c r="X2828" s="30" t="str">
        <f>'Base de données'!$C2828&amp;" "&amp;'Base de données'!$D2828</f>
        <v>Pascal Jeanne</v>
      </c>
      <c r="Y2828" s="31">
        <f>COUNTIF('Base de données'!$B:$B,'Base de données'!$B2828)</f>
        <v>4</v>
      </c>
      <c r="AA2828" s="87" cm="1">
        <f t="array" aca="1" ref="AA2828" ca="1">INDIRECT("'Base de données'!A" &amp; ROW(Y2828))</f>
        <v>45931</v>
      </c>
      <c r="AB2828" s="51" t="str" cm="1">
        <f t="array" aca="1" ref="AB2828" ca="1">INDIRECT("'Base de données'!B" &amp; ROW(Z2828))</f>
        <v>HJWK5</v>
      </c>
    </row>
    <row r="2829" spans="1:28" x14ac:dyDescent="0.3">
      <c r="A2829" s="41" t="str">
        <f ca="1">IF(IF(AND($B2829&lt;&gt;"-",$B2829=$E2829),"Entrée et sortie","-")="Entrée et sortie",'Base de données'!$B2829,"-")</f>
        <v>-</v>
      </c>
      <c r="B2829" s="41" t="str">
        <f t="shared" ca="1" si="179"/>
        <v>-</v>
      </c>
      <c r="C2829" s="41" t="str">
        <f t="shared" ca="1" si="180"/>
        <v>-</v>
      </c>
      <c r="D2829" s="41" t="str">
        <f>IF($F2829="sortie en cours d'année",'Base de données'!$B2829,"-")</f>
        <v>-</v>
      </c>
      <c r="E2829" s="41" t="str">
        <f>IF($H2829="entrée en cours d'année",'Base de données'!$B2829,"-")</f>
        <v>VH0NW</v>
      </c>
      <c r="F2829" s="37" t="str">
        <f t="shared" si="177"/>
        <v/>
      </c>
      <c r="G2829" s="37" t="str">
        <f>IF($J2829="mouvement",_xlfn.XLOOKUP('Base de données'!$B2829,$V:$V,$V:$V,0),"")</f>
        <v>VH0NW</v>
      </c>
      <c r="H2829" s="37" t="str">
        <f t="shared" si="178"/>
        <v>entrée en cours d'année</v>
      </c>
      <c r="I2829" s="37">
        <f>IF($J2829="mouvement",_xlfn.XLOOKUP('Base de données'!$B2829,$K:$K,$K:$K,0),"")</f>
        <v>0</v>
      </c>
      <c r="J2829" s="38" t="str">
        <f>IF(AND(Y2829&lt;&gt;MAX(Y:Y),COUNTIF(K2829:V2829,'Base de données'!$B2829)&gt;0),"mouvement","")</f>
        <v>mouvement</v>
      </c>
      <c r="K2829" s="39" t="str">
        <f>IF(K$1&gt;$AE$1,"-",IFERROR(IF(DATEDIF('Base de données'!$A2829,K$1,"d")&lt;&gt;0,"",'Base de données'!$B2829),""))</f>
        <v/>
      </c>
      <c r="L2829" s="39" t="str">
        <f>IF(L$1&gt;$AE$1,"-",IFERROR(IF(DATEDIF('Base de données'!$A2829,L$1,"d")&lt;&gt;0,"",'Base de données'!$B2829),""))</f>
        <v/>
      </c>
      <c r="M2829" s="39" t="str">
        <f>IF(M$1&gt;$AE$1,"-",IFERROR(IF(DATEDIF('Base de données'!$A2829,M$1,"d")&lt;&gt;0,"",'Base de données'!$B2829),""))</f>
        <v/>
      </c>
      <c r="N2829" s="39" t="str">
        <f>IF(N$1&gt;$AE$1,"-",IFERROR(IF(DATEDIF('Base de données'!$A2829,N$1,"d")&lt;&gt;0,"",'Base de données'!$B2829),""))</f>
        <v/>
      </c>
      <c r="O2829" s="39" t="str">
        <f>IF(O$1&gt;$AE$1,"-",IFERROR(IF(DATEDIF('Base de données'!$A2829,O$1,"d")&lt;&gt;0,"",'Base de données'!$B2829),""))</f>
        <v/>
      </c>
      <c r="P2829" s="39" t="str">
        <f>IF(P$1&gt;$AE$1,"-",IFERROR(IF(DATEDIF('Base de données'!$A2829,P$1,"d")&lt;&gt;0,"",'Base de données'!$B2829),""))</f>
        <v/>
      </c>
      <c r="Q2829" s="39" t="str">
        <f>IF(Q$1&gt;$AE$1,"-",IFERROR(IF(DATEDIF('Base de données'!$A2829,Q$1,"d")&lt;&gt;0,"",'Base de données'!$B2829),""))</f>
        <v/>
      </c>
      <c r="R2829" s="39" t="str">
        <f>IF(R$1&gt;$AE$1,"-",IFERROR(IF(DATEDIF('Base de données'!$A2829,R$1,"d")&lt;&gt;0,"",'Base de données'!$B2829),""))</f>
        <v/>
      </c>
      <c r="S2829" s="39" t="str">
        <f>IF(S$1&gt;$AE$1,"-",IFERROR(IF(DATEDIF('Base de données'!$A2829,S$1,"d")&lt;&gt;0,"",'Base de données'!$B2829),""))</f>
        <v/>
      </c>
      <c r="T2829" s="39" t="str">
        <f>IF(T$1&gt;$AE$1,"-",IFERROR(IF(DATEDIF('Base de données'!$A2829,T$1,"d")&lt;&gt;0,"",'Base de données'!$B2829),""))</f>
        <v>VH0NW</v>
      </c>
      <c r="U2829" s="39" t="str">
        <f>IF(U$1&gt;$AE$1,"-",IFERROR(IF(DATEDIF('Base de données'!$A2829,U$1,"d")&lt;&gt;0,"",'Base de données'!$B2829),""))</f>
        <v/>
      </c>
      <c r="V2829" s="39" t="str">
        <f>IF(V$1&gt;$AE$1,"-",IFERROR(IF(DATEDIF('Base de données'!$A2829,V$1,"d")&lt;&gt;0,"",'Base de données'!$B2829),""))</f>
        <v/>
      </c>
      <c r="W2829" s="34"/>
      <c r="X2829" s="30" t="str">
        <f>'Base de données'!$C2829&amp;" "&amp;'Base de données'!$D2829</f>
        <v>Martinez Christophe</v>
      </c>
      <c r="Y2829" s="31">
        <f>COUNTIF('Base de données'!$B:$B,'Base de données'!$B2829)</f>
        <v>4</v>
      </c>
      <c r="AA2829" s="87" cm="1">
        <f t="array" aca="1" ref="AA2829" ca="1">INDIRECT("'Base de données'!A" &amp; ROW(Y2829))</f>
        <v>45931</v>
      </c>
      <c r="AB2829" s="51" t="str" cm="1">
        <f t="array" aca="1" ref="AB2829" ca="1">INDIRECT("'Base de données'!B" &amp; ROW(Z2829))</f>
        <v>VH0NW</v>
      </c>
    </row>
    <row r="2830" spans="1:28" x14ac:dyDescent="0.3">
      <c r="A2830" s="41" t="str">
        <f ca="1">IF(IF(AND($B2830&lt;&gt;"-",$B2830=$E2830),"Entrée et sortie","-")="Entrée et sortie",'Base de données'!$B2830,"-")</f>
        <v>-</v>
      </c>
      <c r="B2830" s="41" t="str">
        <f t="shared" ca="1" si="179"/>
        <v>-</v>
      </c>
      <c r="C2830" s="41" t="str">
        <f t="shared" ca="1" si="180"/>
        <v>-</v>
      </c>
      <c r="D2830" s="41" t="str">
        <f>IF($F2830="sortie en cours d'année",'Base de données'!$B2830,"-")</f>
        <v>-</v>
      </c>
      <c r="E2830" s="41" t="str">
        <f>IF($H2830="entrée en cours d'année",'Base de données'!$B2830,"-")</f>
        <v>YQOFX</v>
      </c>
      <c r="F2830" s="37" t="str">
        <f t="shared" si="177"/>
        <v/>
      </c>
      <c r="G2830" s="37" t="str">
        <f>IF($J2830="mouvement",_xlfn.XLOOKUP('Base de données'!$B2830,$V:$V,$V:$V,0),"")</f>
        <v>YQOFX</v>
      </c>
      <c r="H2830" s="37" t="str">
        <f t="shared" si="178"/>
        <v>entrée en cours d'année</v>
      </c>
      <c r="I2830" s="37">
        <f>IF($J2830="mouvement",_xlfn.XLOOKUP('Base de données'!$B2830,$K:$K,$K:$K,0),"")</f>
        <v>0</v>
      </c>
      <c r="J2830" s="38" t="str">
        <f>IF(AND(Y2830&lt;&gt;MAX(Y:Y),COUNTIF(K2830:V2830,'Base de données'!$B2830)&gt;0),"mouvement","")</f>
        <v>mouvement</v>
      </c>
      <c r="K2830" s="39" t="str">
        <f>IF(K$1&gt;$AE$1,"-",IFERROR(IF(DATEDIF('Base de données'!$A2830,K$1,"d")&lt;&gt;0,"",'Base de données'!$B2830),""))</f>
        <v/>
      </c>
      <c r="L2830" s="39" t="str">
        <f>IF(L$1&gt;$AE$1,"-",IFERROR(IF(DATEDIF('Base de données'!$A2830,L$1,"d")&lt;&gt;0,"",'Base de données'!$B2830),""))</f>
        <v/>
      </c>
      <c r="M2830" s="39" t="str">
        <f>IF(M$1&gt;$AE$1,"-",IFERROR(IF(DATEDIF('Base de données'!$A2830,M$1,"d")&lt;&gt;0,"",'Base de données'!$B2830),""))</f>
        <v/>
      </c>
      <c r="N2830" s="39" t="str">
        <f>IF(N$1&gt;$AE$1,"-",IFERROR(IF(DATEDIF('Base de données'!$A2830,N$1,"d")&lt;&gt;0,"",'Base de données'!$B2830),""))</f>
        <v/>
      </c>
      <c r="O2830" s="39" t="str">
        <f>IF(O$1&gt;$AE$1,"-",IFERROR(IF(DATEDIF('Base de données'!$A2830,O$1,"d")&lt;&gt;0,"",'Base de données'!$B2830),""))</f>
        <v/>
      </c>
      <c r="P2830" s="39" t="str">
        <f>IF(P$1&gt;$AE$1,"-",IFERROR(IF(DATEDIF('Base de données'!$A2830,P$1,"d")&lt;&gt;0,"",'Base de données'!$B2830),""))</f>
        <v/>
      </c>
      <c r="Q2830" s="39" t="str">
        <f>IF(Q$1&gt;$AE$1,"-",IFERROR(IF(DATEDIF('Base de données'!$A2830,Q$1,"d")&lt;&gt;0,"",'Base de données'!$B2830),""))</f>
        <v/>
      </c>
      <c r="R2830" s="39" t="str">
        <f>IF(R$1&gt;$AE$1,"-",IFERROR(IF(DATEDIF('Base de données'!$A2830,R$1,"d")&lt;&gt;0,"",'Base de données'!$B2830),""))</f>
        <v/>
      </c>
      <c r="S2830" s="39" t="str">
        <f>IF(S$1&gt;$AE$1,"-",IFERROR(IF(DATEDIF('Base de données'!$A2830,S$1,"d")&lt;&gt;0,"",'Base de données'!$B2830),""))</f>
        <v/>
      </c>
      <c r="T2830" s="39" t="str">
        <f>IF(T$1&gt;$AE$1,"-",IFERROR(IF(DATEDIF('Base de données'!$A2830,T$1,"d")&lt;&gt;0,"",'Base de données'!$B2830),""))</f>
        <v>YQOFX</v>
      </c>
      <c r="U2830" s="39" t="str">
        <f>IF(U$1&gt;$AE$1,"-",IFERROR(IF(DATEDIF('Base de données'!$A2830,U$1,"d")&lt;&gt;0,"",'Base de données'!$B2830),""))</f>
        <v/>
      </c>
      <c r="V2830" s="39" t="str">
        <f>IF(V$1&gt;$AE$1,"-",IFERROR(IF(DATEDIF('Base de données'!$A2830,V$1,"d")&lt;&gt;0,"",'Base de données'!$B2830),""))</f>
        <v/>
      </c>
      <c r="W2830" s="34"/>
      <c r="X2830" s="30" t="str">
        <f>'Base de données'!$C2830&amp;" "&amp;'Base de données'!$D2830</f>
        <v>Gallet Aurélie</v>
      </c>
      <c r="Y2830" s="31">
        <f>COUNTIF('Base de données'!$B:$B,'Base de données'!$B2830)</f>
        <v>4</v>
      </c>
      <c r="AA2830" s="87" cm="1">
        <f t="array" aca="1" ref="AA2830" ca="1">INDIRECT("'Base de données'!A" &amp; ROW(Y2830))</f>
        <v>45931</v>
      </c>
      <c r="AB2830" s="51" t="str" cm="1">
        <f t="array" aca="1" ref="AB2830" ca="1">INDIRECT("'Base de données'!B" &amp; ROW(Z2830))</f>
        <v>YQOFX</v>
      </c>
    </row>
    <row r="2831" spans="1:28" x14ac:dyDescent="0.3">
      <c r="A2831" s="41" t="str">
        <f ca="1">IF(IF(AND($B2831&lt;&gt;"-",$B2831=$E2831),"Entrée et sortie","-")="Entrée et sortie",'Base de données'!$B2831,"-")</f>
        <v>-</v>
      </c>
      <c r="B2831" s="41" t="str">
        <f t="shared" ca="1" si="179"/>
        <v>-</v>
      </c>
      <c r="C2831" s="41" t="str">
        <f t="shared" ca="1" si="180"/>
        <v>-</v>
      </c>
      <c r="D2831" s="41" t="str">
        <f>IF($F2831="sortie en cours d'année",'Base de données'!$B2831,"-")</f>
        <v>-</v>
      </c>
      <c r="E2831" s="41" t="str">
        <f>IF($H2831="entrée en cours d'année",'Base de données'!$B2831,"-")</f>
        <v>XJOZZ</v>
      </c>
      <c r="F2831" s="37" t="str">
        <f t="shared" si="177"/>
        <v/>
      </c>
      <c r="G2831" s="37" t="str">
        <f>IF($J2831="mouvement",_xlfn.XLOOKUP('Base de données'!$B2831,$V:$V,$V:$V,0),"")</f>
        <v>XJOZZ</v>
      </c>
      <c r="H2831" s="37" t="str">
        <f t="shared" si="178"/>
        <v>entrée en cours d'année</v>
      </c>
      <c r="I2831" s="37">
        <f>IF($J2831="mouvement",_xlfn.XLOOKUP('Base de données'!$B2831,$K:$K,$K:$K,0),"")</f>
        <v>0</v>
      </c>
      <c r="J2831" s="38" t="str">
        <f>IF(AND(Y2831&lt;&gt;MAX(Y:Y),COUNTIF(K2831:V2831,'Base de données'!$B2831)&gt;0),"mouvement","")</f>
        <v>mouvement</v>
      </c>
      <c r="K2831" s="39" t="str">
        <f>IF(K$1&gt;$AE$1,"-",IFERROR(IF(DATEDIF('Base de données'!$A2831,K$1,"d")&lt;&gt;0,"",'Base de données'!$B2831),""))</f>
        <v/>
      </c>
      <c r="L2831" s="39" t="str">
        <f>IF(L$1&gt;$AE$1,"-",IFERROR(IF(DATEDIF('Base de données'!$A2831,L$1,"d")&lt;&gt;0,"",'Base de données'!$B2831),""))</f>
        <v/>
      </c>
      <c r="M2831" s="39" t="str">
        <f>IF(M$1&gt;$AE$1,"-",IFERROR(IF(DATEDIF('Base de données'!$A2831,M$1,"d")&lt;&gt;0,"",'Base de données'!$B2831),""))</f>
        <v/>
      </c>
      <c r="N2831" s="39" t="str">
        <f>IF(N$1&gt;$AE$1,"-",IFERROR(IF(DATEDIF('Base de données'!$A2831,N$1,"d")&lt;&gt;0,"",'Base de données'!$B2831),""))</f>
        <v/>
      </c>
      <c r="O2831" s="39" t="str">
        <f>IF(O$1&gt;$AE$1,"-",IFERROR(IF(DATEDIF('Base de données'!$A2831,O$1,"d")&lt;&gt;0,"",'Base de données'!$B2831),""))</f>
        <v/>
      </c>
      <c r="P2831" s="39" t="str">
        <f>IF(P$1&gt;$AE$1,"-",IFERROR(IF(DATEDIF('Base de données'!$A2831,P$1,"d")&lt;&gt;0,"",'Base de données'!$B2831),""))</f>
        <v/>
      </c>
      <c r="Q2831" s="39" t="str">
        <f>IF(Q$1&gt;$AE$1,"-",IFERROR(IF(DATEDIF('Base de données'!$A2831,Q$1,"d")&lt;&gt;0,"",'Base de données'!$B2831),""))</f>
        <v/>
      </c>
      <c r="R2831" s="39" t="str">
        <f>IF(R$1&gt;$AE$1,"-",IFERROR(IF(DATEDIF('Base de données'!$A2831,R$1,"d")&lt;&gt;0,"",'Base de données'!$B2831),""))</f>
        <v/>
      </c>
      <c r="S2831" s="39" t="str">
        <f>IF(S$1&gt;$AE$1,"-",IFERROR(IF(DATEDIF('Base de données'!$A2831,S$1,"d")&lt;&gt;0,"",'Base de données'!$B2831),""))</f>
        <v/>
      </c>
      <c r="T2831" s="39" t="str">
        <f>IF(T$1&gt;$AE$1,"-",IFERROR(IF(DATEDIF('Base de données'!$A2831,T$1,"d")&lt;&gt;0,"",'Base de données'!$B2831),""))</f>
        <v>XJOZZ</v>
      </c>
      <c r="U2831" s="39" t="str">
        <f>IF(U$1&gt;$AE$1,"-",IFERROR(IF(DATEDIF('Base de données'!$A2831,U$1,"d")&lt;&gt;0,"",'Base de données'!$B2831),""))</f>
        <v/>
      </c>
      <c r="V2831" s="39" t="str">
        <f>IF(V$1&gt;$AE$1,"-",IFERROR(IF(DATEDIF('Base de données'!$A2831,V$1,"d")&lt;&gt;0,"",'Base de données'!$B2831),""))</f>
        <v/>
      </c>
      <c r="W2831" s="34"/>
      <c r="X2831" s="30" t="str">
        <f>'Base de données'!$C2831&amp;" "&amp;'Base de données'!$D2831</f>
        <v>Georges Zoé</v>
      </c>
      <c r="Y2831" s="31">
        <f>COUNTIF('Base de données'!$B:$B,'Base de données'!$B2831)</f>
        <v>4</v>
      </c>
      <c r="AA2831" s="87" cm="1">
        <f t="array" aca="1" ref="AA2831" ca="1">INDIRECT("'Base de données'!A" &amp; ROW(Y2831))</f>
        <v>45931</v>
      </c>
      <c r="AB2831" s="51" t="str" cm="1">
        <f t="array" aca="1" ref="AB2831" ca="1">INDIRECT("'Base de données'!B" &amp; ROW(Z2831))</f>
        <v>XJOZZ</v>
      </c>
    </row>
    <row r="2832" spans="1:28" x14ac:dyDescent="0.3">
      <c r="A2832" s="41" t="str">
        <f ca="1">IF(IF(AND($B2832&lt;&gt;"-",$B2832=$E2832),"Entrée et sortie","-")="Entrée et sortie",'Base de données'!$B2832,"-")</f>
        <v>-</v>
      </c>
      <c r="B2832" s="41" t="str">
        <f t="shared" ca="1" si="179"/>
        <v>-</v>
      </c>
      <c r="C2832" s="41" t="str">
        <f t="shared" ca="1" si="180"/>
        <v>-</v>
      </c>
      <c r="D2832" s="41" t="str">
        <f>IF($F2832="sortie en cours d'année",'Base de données'!$B2832,"-")</f>
        <v>-</v>
      </c>
      <c r="E2832" s="41" t="str">
        <f>IF($H2832="entrée en cours d'année",'Base de données'!$B2832,"-")</f>
        <v>0CNUS</v>
      </c>
      <c r="F2832" s="37" t="str">
        <f t="shared" si="177"/>
        <v/>
      </c>
      <c r="G2832" s="37" t="str">
        <f>IF($J2832="mouvement",_xlfn.XLOOKUP('Base de données'!$B2832,$V:$V,$V:$V,0),"")</f>
        <v>0CNUS</v>
      </c>
      <c r="H2832" s="37" t="str">
        <f t="shared" si="178"/>
        <v>entrée en cours d'année</v>
      </c>
      <c r="I2832" s="37">
        <f>IF($J2832="mouvement",_xlfn.XLOOKUP('Base de données'!$B2832,$K:$K,$K:$K,0),"")</f>
        <v>0</v>
      </c>
      <c r="J2832" s="38" t="str">
        <f>IF(AND(Y2832&lt;&gt;MAX(Y:Y),COUNTIF(K2832:V2832,'Base de données'!$B2832)&gt;0),"mouvement","")</f>
        <v>mouvement</v>
      </c>
      <c r="K2832" s="39" t="str">
        <f>IF(K$1&gt;$AE$1,"-",IFERROR(IF(DATEDIF('Base de données'!$A2832,K$1,"d")&lt;&gt;0,"",'Base de données'!$B2832),""))</f>
        <v/>
      </c>
      <c r="L2832" s="39" t="str">
        <f>IF(L$1&gt;$AE$1,"-",IFERROR(IF(DATEDIF('Base de données'!$A2832,L$1,"d")&lt;&gt;0,"",'Base de données'!$B2832),""))</f>
        <v/>
      </c>
      <c r="M2832" s="39" t="str">
        <f>IF(M$1&gt;$AE$1,"-",IFERROR(IF(DATEDIF('Base de données'!$A2832,M$1,"d")&lt;&gt;0,"",'Base de données'!$B2832),""))</f>
        <v/>
      </c>
      <c r="N2832" s="39" t="str">
        <f>IF(N$1&gt;$AE$1,"-",IFERROR(IF(DATEDIF('Base de données'!$A2832,N$1,"d")&lt;&gt;0,"",'Base de données'!$B2832),""))</f>
        <v/>
      </c>
      <c r="O2832" s="39" t="str">
        <f>IF(O$1&gt;$AE$1,"-",IFERROR(IF(DATEDIF('Base de données'!$A2832,O$1,"d")&lt;&gt;0,"",'Base de données'!$B2832),""))</f>
        <v/>
      </c>
      <c r="P2832" s="39" t="str">
        <f>IF(P$1&gt;$AE$1,"-",IFERROR(IF(DATEDIF('Base de données'!$A2832,P$1,"d")&lt;&gt;0,"",'Base de données'!$B2832),""))</f>
        <v/>
      </c>
      <c r="Q2832" s="39" t="str">
        <f>IF(Q$1&gt;$AE$1,"-",IFERROR(IF(DATEDIF('Base de données'!$A2832,Q$1,"d")&lt;&gt;0,"",'Base de données'!$B2832),""))</f>
        <v/>
      </c>
      <c r="R2832" s="39" t="str">
        <f>IF(R$1&gt;$AE$1,"-",IFERROR(IF(DATEDIF('Base de données'!$A2832,R$1,"d")&lt;&gt;0,"",'Base de données'!$B2832),""))</f>
        <v/>
      </c>
      <c r="S2832" s="39" t="str">
        <f>IF(S$1&gt;$AE$1,"-",IFERROR(IF(DATEDIF('Base de données'!$A2832,S$1,"d")&lt;&gt;0,"",'Base de données'!$B2832),""))</f>
        <v/>
      </c>
      <c r="T2832" s="39" t="str">
        <f>IF(T$1&gt;$AE$1,"-",IFERROR(IF(DATEDIF('Base de données'!$A2832,T$1,"d")&lt;&gt;0,"",'Base de données'!$B2832),""))</f>
        <v>0CNUS</v>
      </c>
      <c r="U2832" s="39" t="str">
        <f>IF(U$1&gt;$AE$1,"-",IFERROR(IF(DATEDIF('Base de données'!$A2832,U$1,"d")&lt;&gt;0,"",'Base de données'!$B2832),""))</f>
        <v/>
      </c>
      <c r="V2832" s="39" t="str">
        <f>IF(V$1&gt;$AE$1,"-",IFERROR(IF(DATEDIF('Base de données'!$A2832,V$1,"d")&lt;&gt;0,"",'Base de données'!$B2832),""))</f>
        <v/>
      </c>
      <c r="W2832" s="34"/>
      <c r="X2832" s="30" t="str">
        <f>'Base de données'!$C2832&amp;" "&amp;'Base de données'!$D2832</f>
        <v>Noël Pauline</v>
      </c>
      <c r="Y2832" s="31">
        <f>COUNTIF('Base de données'!$B:$B,'Base de données'!$B2832)</f>
        <v>4</v>
      </c>
      <c r="AA2832" s="87" cm="1">
        <f t="array" aca="1" ref="AA2832" ca="1">INDIRECT("'Base de données'!A" &amp; ROW(Y2832))</f>
        <v>45931</v>
      </c>
      <c r="AB2832" s="51" t="str" cm="1">
        <f t="array" aca="1" ref="AB2832" ca="1">INDIRECT("'Base de données'!B" &amp; ROW(Z2832))</f>
        <v>0CNUS</v>
      </c>
    </row>
    <row r="2833" spans="1:28" x14ac:dyDescent="0.3">
      <c r="A2833" s="41" t="str">
        <f ca="1">IF(IF(AND($B2833&lt;&gt;"-",$B2833=$E2833),"Entrée et sortie","-")="Entrée et sortie",'Base de données'!$B2833,"-")</f>
        <v>-</v>
      </c>
      <c r="B2833" s="41" t="str">
        <f t="shared" ca="1" si="179"/>
        <v>-</v>
      </c>
      <c r="C2833" s="41" t="str">
        <f t="shared" ca="1" si="180"/>
        <v>-</v>
      </c>
      <c r="D2833" s="41" t="str">
        <f>IF($F2833="sortie en cours d'année",'Base de données'!$B2833,"-")</f>
        <v>-</v>
      </c>
      <c r="E2833" s="41" t="str">
        <f>IF($H2833="entrée en cours d'année",'Base de données'!$B2833,"-")</f>
        <v>0RFJ9</v>
      </c>
      <c r="F2833" s="37" t="str">
        <f t="shared" si="177"/>
        <v/>
      </c>
      <c r="G2833" s="37" t="str">
        <f>IF($J2833="mouvement",_xlfn.XLOOKUP('Base de données'!$B2833,$V:$V,$V:$V,0),"")</f>
        <v>0RFJ9</v>
      </c>
      <c r="H2833" s="37" t="str">
        <f t="shared" si="178"/>
        <v>entrée en cours d'année</v>
      </c>
      <c r="I2833" s="37">
        <f>IF($J2833="mouvement",_xlfn.XLOOKUP('Base de données'!$B2833,$K:$K,$K:$K,0),"")</f>
        <v>0</v>
      </c>
      <c r="J2833" s="38" t="str">
        <f>IF(AND(Y2833&lt;&gt;MAX(Y:Y),COUNTIF(K2833:V2833,'Base de données'!$B2833)&gt;0),"mouvement","")</f>
        <v>mouvement</v>
      </c>
      <c r="K2833" s="39" t="str">
        <f>IF(K$1&gt;$AE$1,"-",IFERROR(IF(DATEDIF('Base de données'!$A2833,K$1,"d")&lt;&gt;0,"",'Base de données'!$B2833),""))</f>
        <v/>
      </c>
      <c r="L2833" s="39" t="str">
        <f>IF(L$1&gt;$AE$1,"-",IFERROR(IF(DATEDIF('Base de données'!$A2833,L$1,"d")&lt;&gt;0,"",'Base de données'!$B2833),""))</f>
        <v/>
      </c>
      <c r="M2833" s="39" t="str">
        <f>IF(M$1&gt;$AE$1,"-",IFERROR(IF(DATEDIF('Base de données'!$A2833,M$1,"d")&lt;&gt;0,"",'Base de données'!$B2833),""))</f>
        <v/>
      </c>
      <c r="N2833" s="39" t="str">
        <f>IF(N$1&gt;$AE$1,"-",IFERROR(IF(DATEDIF('Base de données'!$A2833,N$1,"d")&lt;&gt;0,"",'Base de données'!$B2833),""))</f>
        <v/>
      </c>
      <c r="O2833" s="39" t="str">
        <f>IF(O$1&gt;$AE$1,"-",IFERROR(IF(DATEDIF('Base de données'!$A2833,O$1,"d")&lt;&gt;0,"",'Base de données'!$B2833),""))</f>
        <v/>
      </c>
      <c r="P2833" s="39" t="str">
        <f>IF(P$1&gt;$AE$1,"-",IFERROR(IF(DATEDIF('Base de données'!$A2833,P$1,"d")&lt;&gt;0,"",'Base de données'!$B2833),""))</f>
        <v/>
      </c>
      <c r="Q2833" s="39" t="str">
        <f>IF(Q$1&gt;$AE$1,"-",IFERROR(IF(DATEDIF('Base de données'!$A2833,Q$1,"d")&lt;&gt;0,"",'Base de données'!$B2833),""))</f>
        <v/>
      </c>
      <c r="R2833" s="39" t="str">
        <f>IF(R$1&gt;$AE$1,"-",IFERROR(IF(DATEDIF('Base de données'!$A2833,R$1,"d")&lt;&gt;0,"",'Base de données'!$B2833),""))</f>
        <v/>
      </c>
      <c r="S2833" s="39" t="str">
        <f>IF(S$1&gt;$AE$1,"-",IFERROR(IF(DATEDIF('Base de données'!$A2833,S$1,"d")&lt;&gt;0,"",'Base de données'!$B2833),""))</f>
        <v/>
      </c>
      <c r="T2833" s="39" t="str">
        <f>IF(T$1&gt;$AE$1,"-",IFERROR(IF(DATEDIF('Base de données'!$A2833,T$1,"d")&lt;&gt;0,"",'Base de données'!$B2833),""))</f>
        <v>0RFJ9</v>
      </c>
      <c r="U2833" s="39" t="str">
        <f>IF(U$1&gt;$AE$1,"-",IFERROR(IF(DATEDIF('Base de données'!$A2833,U$1,"d")&lt;&gt;0,"",'Base de données'!$B2833),""))</f>
        <v/>
      </c>
      <c r="V2833" s="39" t="str">
        <f>IF(V$1&gt;$AE$1,"-",IFERROR(IF(DATEDIF('Base de données'!$A2833,V$1,"d")&lt;&gt;0,"",'Base de données'!$B2833),""))</f>
        <v/>
      </c>
      <c r="W2833" s="34"/>
      <c r="X2833" s="30" t="str">
        <f>'Base de données'!$C2833&amp;" "&amp;'Base de données'!$D2833</f>
        <v>Rousset Geneviève</v>
      </c>
      <c r="Y2833" s="31">
        <f>COUNTIF('Base de données'!$B:$B,'Base de données'!$B2833)</f>
        <v>4</v>
      </c>
      <c r="AA2833" s="87" cm="1">
        <f t="array" aca="1" ref="AA2833" ca="1">INDIRECT("'Base de données'!A" &amp; ROW(Y2833))</f>
        <v>45931</v>
      </c>
      <c r="AB2833" s="51" t="str" cm="1">
        <f t="array" aca="1" ref="AB2833" ca="1">INDIRECT("'Base de données'!B" &amp; ROW(Z2833))</f>
        <v>0RFJ9</v>
      </c>
    </row>
    <row r="2834" spans="1:28" x14ac:dyDescent="0.3">
      <c r="A2834" s="41" t="str">
        <f ca="1">IF(IF(AND($B2834&lt;&gt;"-",$B2834=$E2834),"Entrée et sortie","-")="Entrée et sortie",'Base de données'!$B2834,"-")</f>
        <v>-</v>
      </c>
      <c r="B2834" s="41" t="str">
        <f t="shared" ca="1" si="179"/>
        <v>-</v>
      </c>
      <c r="C2834" s="41" t="str">
        <f t="shared" ca="1" si="180"/>
        <v>-</v>
      </c>
      <c r="D2834" s="41" t="str">
        <f>IF($F2834="sortie en cours d'année",'Base de données'!$B2834,"-")</f>
        <v>-</v>
      </c>
      <c r="E2834" s="41" t="str">
        <f>IF($H2834="entrée en cours d'année",'Base de données'!$B2834,"-")</f>
        <v>LLIVG</v>
      </c>
      <c r="F2834" s="37" t="str">
        <f t="shared" si="177"/>
        <v/>
      </c>
      <c r="G2834" s="37" t="str">
        <f>IF($J2834="mouvement",_xlfn.XLOOKUP('Base de données'!$B2834,$V:$V,$V:$V,0),"")</f>
        <v>LLIVG</v>
      </c>
      <c r="H2834" s="37" t="str">
        <f t="shared" si="178"/>
        <v>entrée en cours d'année</v>
      </c>
      <c r="I2834" s="37">
        <f>IF($J2834="mouvement",_xlfn.XLOOKUP('Base de données'!$B2834,$K:$K,$K:$K,0),"")</f>
        <v>0</v>
      </c>
      <c r="J2834" s="38" t="str">
        <f>IF(AND(Y2834&lt;&gt;MAX(Y:Y),COUNTIF(K2834:V2834,'Base de données'!$B2834)&gt;0),"mouvement","")</f>
        <v>mouvement</v>
      </c>
      <c r="K2834" s="39" t="str">
        <f>IF(K$1&gt;$AE$1,"-",IFERROR(IF(DATEDIF('Base de données'!$A2834,K$1,"d")&lt;&gt;0,"",'Base de données'!$B2834),""))</f>
        <v/>
      </c>
      <c r="L2834" s="39" t="str">
        <f>IF(L$1&gt;$AE$1,"-",IFERROR(IF(DATEDIF('Base de données'!$A2834,L$1,"d")&lt;&gt;0,"",'Base de données'!$B2834),""))</f>
        <v/>
      </c>
      <c r="M2834" s="39" t="str">
        <f>IF(M$1&gt;$AE$1,"-",IFERROR(IF(DATEDIF('Base de données'!$A2834,M$1,"d")&lt;&gt;0,"",'Base de données'!$B2834),""))</f>
        <v/>
      </c>
      <c r="N2834" s="39" t="str">
        <f>IF(N$1&gt;$AE$1,"-",IFERROR(IF(DATEDIF('Base de données'!$A2834,N$1,"d")&lt;&gt;0,"",'Base de données'!$B2834),""))</f>
        <v/>
      </c>
      <c r="O2834" s="39" t="str">
        <f>IF(O$1&gt;$AE$1,"-",IFERROR(IF(DATEDIF('Base de données'!$A2834,O$1,"d")&lt;&gt;0,"",'Base de données'!$B2834),""))</f>
        <v/>
      </c>
      <c r="P2834" s="39" t="str">
        <f>IF(P$1&gt;$AE$1,"-",IFERROR(IF(DATEDIF('Base de données'!$A2834,P$1,"d")&lt;&gt;0,"",'Base de données'!$B2834),""))</f>
        <v/>
      </c>
      <c r="Q2834" s="39" t="str">
        <f>IF(Q$1&gt;$AE$1,"-",IFERROR(IF(DATEDIF('Base de données'!$A2834,Q$1,"d")&lt;&gt;0,"",'Base de données'!$B2834),""))</f>
        <v/>
      </c>
      <c r="R2834" s="39" t="str">
        <f>IF(R$1&gt;$AE$1,"-",IFERROR(IF(DATEDIF('Base de données'!$A2834,R$1,"d")&lt;&gt;0,"",'Base de données'!$B2834),""))</f>
        <v/>
      </c>
      <c r="S2834" s="39" t="str">
        <f>IF(S$1&gt;$AE$1,"-",IFERROR(IF(DATEDIF('Base de données'!$A2834,S$1,"d")&lt;&gt;0,"",'Base de données'!$B2834),""))</f>
        <v/>
      </c>
      <c r="T2834" s="39" t="str">
        <f>IF(T$1&gt;$AE$1,"-",IFERROR(IF(DATEDIF('Base de données'!$A2834,T$1,"d")&lt;&gt;0,"",'Base de données'!$B2834),""))</f>
        <v>LLIVG</v>
      </c>
      <c r="U2834" s="39" t="str">
        <f>IF(U$1&gt;$AE$1,"-",IFERROR(IF(DATEDIF('Base de données'!$A2834,U$1,"d")&lt;&gt;0,"",'Base de données'!$B2834),""))</f>
        <v/>
      </c>
      <c r="V2834" s="39" t="str">
        <f>IF(V$1&gt;$AE$1,"-",IFERROR(IF(DATEDIF('Base de données'!$A2834,V$1,"d")&lt;&gt;0,"",'Base de données'!$B2834),""))</f>
        <v/>
      </c>
      <c r="W2834" s="34"/>
      <c r="X2834" s="30" t="str">
        <f>'Base de données'!$C2834&amp;" "&amp;'Base de données'!$D2834</f>
        <v>Bonneau Lucie</v>
      </c>
      <c r="Y2834" s="31">
        <f>COUNTIF('Base de données'!$B:$B,'Base de données'!$B2834)</f>
        <v>4</v>
      </c>
      <c r="AA2834" s="87" cm="1">
        <f t="array" aca="1" ref="AA2834" ca="1">INDIRECT("'Base de données'!A" &amp; ROW(Y2834))</f>
        <v>45931</v>
      </c>
      <c r="AB2834" s="51" t="str" cm="1">
        <f t="array" aca="1" ref="AB2834" ca="1">INDIRECT("'Base de données'!B" &amp; ROW(Z2834))</f>
        <v>LLIVG</v>
      </c>
    </row>
    <row r="2835" spans="1:28" x14ac:dyDescent="0.3">
      <c r="A2835" s="41" t="str">
        <f ca="1">IF(IF(AND($B2835&lt;&gt;"-",$B2835=$E2835),"Entrée et sortie","-")="Entrée et sortie",'Base de données'!$B2835,"-")</f>
        <v>UF9Q6</v>
      </c>
      <c r="B2835" s="41" t="str">
        <f t="shared" ca="1" si="179"/>
        <v>UF9Q6</v>
      </c>
      <c r="C2835" s="41" t="str">
        <f t="shared" ca="1" si="180"/>
        <v>UF9Q6</v>
      </c>
      <c r="D2835" s="41" t="str">
        <f>IF($F2835="sortie en cours d'année",'Base de données'!$B2835,"-")</f>
        <v>UF9Q6</v>
      </c>
      <c r="E2835" s="41" t="str">
        <f>IF($H2835="entrée en cours d'année",'Base de données'!$B2835,"-")</f>
        <v>UF9Q6</v>
      </c>
      <c r="F2835" s="37" t="str">
        <f t="shared" si="177"/>
        <v>sortie en cours d'année</v>
      </c>
      <c r="G2835" s="37">
        <f>IF($J2835="mouvement",_xlfn.XLOOKUP('Base de données'!$B2835,$V:$V,$V:$V,0),"")</f>
        <v>0</v>
      </c>
      <c r="H2835" s="37" t="str">
        <f t="shared" si="178"/>
        <v>entrée en cours d'année</v>
      </c>
      <c r="I2835" s="37">
        <f>IF($J2835="mouvement",_xlfn.XLOOKUP('Base de données'!$B2835,$K:$K,$K:$K,0),"")</f>
        <v>0</v>
      </c>
      <c r="J2835" s="38" t="str">
        <f>IF(AND(Y2835&lt;&gt;MAX(Y:Y),COUNTIF(K2835:V2835,'Base de données'!$B2835)&gt;0),"mouvement","")</f>
        <v>mouvement</v>
      </c>
      <c r="K2835" s="39" t="str">
        <f>IF(K$1&gt;$AE$1,"-",IFERROR(IF(DATEDIF('Base de données'!$A2835,K$1,"d")&lt;&gt;0,"",'Base de données'!$B2835),""))</f>
        <v/>
      </c>
      <c r="L2835" s="39" t="str">
        <f>IF(L$1&gt;$AE$1,"-",IFERROR(IF(DATEDIF('Base de données'!$A2835,L$1,"d")&lt;&gt;0,"",'Base de données'!$B2835),""))</f>
        <v/>
      </c>
      <c r="M2835" s="39" t="str">
        <f>IF(M$1&gt;$AE$1,"-",IFERROR(IF(DATEDIF('Base de données'!$A2835,M$1,"d")&lt;&gt;0,"",'Base de données'!$B2835),""))</f>
        <v/>
      </c>
      <c r="N2835" s="39" t="str">
        <f>IF(N$1&gt;$AE$1,"-",IFERROR(IF(DATEDIF('Base de données'!$A2835,N$1,"d")&lt;&gt;0,"",'Base de données'!$B2835),""))</f>
        <v/>
      </c>
      <c r="O2835" s="39" t="str">
        <f>IF(O$1&gt;$AE$1,"-",IFERROR(IF(DATEDIF('Base de données'!$A2835,O$1,"d")&lt;&gt;0,"",'Base de données'!$B2835),""))</f>
        <v/>
      </c>
      <c r="P2835" s="39" t="str">
        <f>IF(P$1&gt;$AE$1,"-",IFERROR(IF(DATEDIF('Base de données'!$A2835,P$1,"d")&lt;&gt;0,"",'Base de données'!$B2835),""))</f>
        <v/>
      </c>
      <c r="Q2835" s="39" t="str">
        <f>IF(Q$1&gt;$AE$1,"-",IFERROR(IF(DATEDIF('Base de données'!$A2835,Q$1,"d")&lt;&gt;0,"",'Base de données'!$B2835),""))</f>
        <v/>
      </c>
      <c r="R2835" s="39" t="str">
        <f>IF(R$1&gt;$AE$1,"-",IFERROR(IF(DATEDIF('Base de données'!$A2835,R$1,"d")&lt;&gt;0,"",'Base de données'!$B2835),""))</f>
        <v/>
      </c>
      <c r="S2835" s="39" t="str">
        <f>IF(S$1&gt;$AE$1,"-",IFERROR(IF(DATEDIF('Base de données'!$A2835,S$1,"d")&lt;&gt;0,"",'Base de données'!$B2835),""))</f>
        <v/>
      </c>
      <c r="T2835" s="39" t="str">
        <f>IF(T$1&gt;$AE$1,"-",IFERROR(IF(DATEDIF('Base de données'!$A2835,T$1,"d")&lt;&gt;0,"",'Base de données'!$B2835),""))</f>
        <v>UF9Q6</v>
      </c>
      <c r="U2835" s="39" t="str">
        <f>IF(U$1&gt;$AE$1,"-",IFERROR(IF(DATEDIF('Base de données'!$A2835,U$1,"d")&lt;&gt;0,"",'Base de données'!$B2835),""))</f>
        <v/>
      </c>
      <c r="V2835" s="39" t="str">
        <f>IF(V$1&gt;$AE$1,"-",IFERROR(IF(DATEDIF('Base de données'!$A2835,V$1,"d")&lt;&gt;0,"",'Base de données'!$B2835),""))</f>
        <v/>
      </c>
      <c r="W2835" s="34"/>
      <c r="X2835" s="30" t="str">
        <f>'Base de données'!$C2835&amp;" "&amp;'Base de données'!$D2835</f>
        <v>Hoareau Théophile</v>
      </c>
      <c r="Y2835" s="31">
        <f>COUNTIF('Base de données'!$B:$B,'Base de données'!$B2835)</f>
        <v>3</v>
      </c>
      <c r="AA2835" s="87" cm="1">
        <f t="array" aca="1" ref="AA2835" ca="1">INDIRECT("'Base de données'!A" &amp; ROW(Y2835))</f>
        <v>45931</v>
      </c>
      <c r="AB2835" s="51" t="str" cm="1">
        <f t="array" aca="1" ref="AB2835" ca="1">INDIRECT("'Base de données'!B" &amp; ROW(Z2835))</f>
        <v>UF9Q6</v>
      </c>
    </row>
    <row r="2836" spans="1:28" x14ac:dyDescent="0.3">
      <c r="A2836" s="41" t="str">
        <f ca="1">IF(IF(AND($B2836&lt;&gt;"-",$B2836=$E2836),"Entrée et sortie","-")="Entrée et sortie",'Base de données'!$B2836,"-")</f>
        <v>-</v>
      </c>
      <c r="B2836" s="41" t="str">
        <f t="shared" ca="1" si="179"/>
        <v>-</v>
      </c>
      <c r="C2836" s="41" t="str">
        <f t="shared" ca="1" si="180"/>
        <v>-</v>
      </c>
      <c r="D2836" s="41" t="str">
        <f>IF($F2836="sortie en cours d'année",'Base de données'!$B2836,"-")</f>
        <v>-</v>
      </c>
      <c r="E2836" s="41" t="str">
        <f>IF($H2836="entrée en cours d'année",'Base de données'!$B2836,"-")</f>
        <v>BWV5N</v>
      </c>
      <c r="F2836" s="37" t="str">
        <f t="shared" si="177"/>
        <v/>
      </c>
      <c r="G2836" s="37" t="str">
        <f>IF($J2836="mouvement",_xlfn.XLOOKUP('Base de données'!$B2836,$V:$V,$V:$V,0),"")</f>
        <v>BWV5N</v>
      </c>
      <c r="H2836" s="37" t="str">
        <f t="shared" si="178"/>
        <v>entrée en cours d'année</v>
      </c>
      <c r="I2836" s="37">
        <f>IF($J2836="mouvement",_xlfn.XLOOKUP('Base de données'!$B2836,$K:$K,$K:$K,0),"")</f>
        <v>0</v>
      </c>
      <c r="J2836" s="38" t="str">
        <f>IF(AND(Y2836&lt;&gt;MAX(Y:Y),COUNTIF(K2836:V2836,'Base de données'!$B2836)&gt;0),"mouvement","")</f>
        <v>mouvement</v>
      </c>
      <c r="K2836" s="39" t="str">
        <f>IF(K$1&gt;$AE$1,"-",IFERROR(IF(DATEDIF('Base de données'!$A2836,K$1,"d")&lt;&gt;0,"",'Base de données'!$B2836),""))</f>
        <v/>
      </c>
      <c r="L2836" s="39" t="str">
        <f>IF(L$1&gt;$AE$1,"-",IFERROR(IF(DATEDIF('Base de données'!$A2836,L$1,"d")&lt;&gt;0,"",'Base de données'!$B2836),""))</f>
        <v/>
      </c>
      <c r="M2836" s="39" t="str">
        <f>IF(M$1&gt;$AE$1,"-",IFERROR(IF(DATEDIF('Base de données'!$A2836,M$1,"d")&lt;&gt;0,"",'Base de données'!$B2836),""))</f>
        <v/>
      </c>
      <c r="N2836" s="39" t="str">
        <f>IF(N$1&gt;$AE$1,"-",IFERROR(IF(DATEDIF('Base de données'!$A2836,N$1,"d")&lt;&gt;0,"",'Base de données'!$B2836),""))</f>
        <v/>
      </c>
      <c r="O2836" s="39" t="str">
        <f>IF(O$1&gt;$AE$1,"-",IFERROR(IF(DATEDIF('Base de données'!$A2836,O$1,"d")&lt;&gt;0,"",'Base de données'!$B2836),""))</f>
        <v/>
      </c>
      <c r="P2836" s="39" t="str">
        <f>IF(P$1&gt;$AE$1,"-",IFERROR(IF(DATEDIF('Base de données'!$A2836,P$1,"d")&lt;&gt;0,"",'Base de données'!$B2836),""))</f>
        <v/>
      </c>
      <c r="Q2836" s="39" t="str">
        <f>IF(Q$1&gt;$AE$1,"-",IFERROR(IF(DATEDIF('Base de données'!$A2836,Q$1,"d")&lt;&gt;0,"",'Base de données'!$B2836),""))</f>
        <v/>
      </c>
      <c r="R2836" s="39" t="str">
        <f>IF(R$1&gt;$AE$1,"-",IFERROR(IF(DATEDIF('Base de données'!$A2836,R$1,"d")&lt;&gt;0,"",'Base de données'!$B2836),""))</f>
        <v/>
      </c>
      <c r="S2836" s="39" t="str">
        <f>IF(S$1&gt;$AE$1,"-",IFERROR(IF(DATEDIF('Base de données'!$A2836,S$1,"d")&lt;&gt;0,"",'Base de données'!$B2836),""))</f>
        <v/>
      </c>
      <c r="T2836" s="39" t="str">
        <f>IF(T$1&gt;$AE$1,"-",IFERROR(IF(DATEDIF('Base de données'!$A2836,T$1,"d")&lt;&gt;0,"",'Base de données'!$B2836),""))</f>
        <v>BWV5N</v>
      </c>
      <c r="U2836" s="39" t="str">
        <f>IF(U$1&gt;$AE$1,"-",IFERROR(IF(DATEDIF('Base de données'!$A2836,U$1,"d")&lt;&gt;0,"",'Base de données'!$B2836),""))</f>
        <v/>
      </c>
      <c r="V2836" s="39" t="str">
        <f>IF(V$1&gt;$AE$1,"-",IFERROR(IF(DATEDIF('Base de données'!$A2836,V$1,"d")&lt;&gt;0,"",'Base de données'!$B2836),""))</f>
        <v/>
      </c>
      <c r="W2836" s="34"/>
      <c r="X2836" s="30" t="str">
        <f>'Base de données'!$C2836&amp;" "&amp;'Base de données'!$D2836</f>
        <v>Michaud Gabriel</v>
      </c>
      <c r="Y2836" s="31">
        <f>COUNTIF('Base de données'!$B:$B,'Base de données'!$B2836)</f>
        <v>3</v>
      </c>
      <c r="AA2836" s="87" cm="1">
        <f t="array" aca="1" ref="AA2836" ca="1">INDIRECT("'Base de données'!A" &amp; ROW(Y2836))</f>
        <v>45931</v>
      </c>
      <c r="AB2836" s="51" t="str" cm="1">
        <f t="array" aca="1" ref="AB2836" ca="1">INDIRECT("'Base de données'!B" &amp; ROW(Z2836))</f>
        <v>BWV5N</v>
      </c>
    </row>
    <row r="2837" spans="1:28" x14ac:dyDescent="0.3">
      <c r="A2837" s="41" t="str">
        <f ca="1">IF(IF(AND($B2837&lt;&gt;"-",$B2837=$E2837),"Entrée et sortie","-")="Entrée et sortie",'Base de données'!$B2837,"-")</f>
        <v>-</v>
      </c>
      <c r="B2837" s="41" t="str">
        <f t="shared" ca="1" si="179"/>
        <v>-</v>
      </c>
      <c r="C2837" s="41" t="str">
        <f t="shared" ca="1" si="180"/>
        <v>-</v>
      </c>
      <c r="D2837" s="41" t="str">
        <f>IF($F2837="sortie en cours d'année",'Base de données'!$B2837,"-")</f>
        <v>-</v>
      </c>
      <c r="E2837" s="41" t="str">
        <f>IF($H2837="entrée en cours d'année",'Base de données'!$B2837,"-")</f>
        <v>58GDE</v>
      </c>
      <c r="F2837" s="37" t="str">
        <f t="shared" si="177"/>
        <v/>
      </c>
      <c r="G2837" s="37" t="str">
        <f>IF($J2837="mouvement",_xlfn.XLOOKUP('Base de données'!$B2837,$V:$V,$V:$V,0),"")</f>
        <v>58GDE</v>
      </c>
      <c r="H2837" s="37" t="str">
        <f t="shared" si="178"/>
        <v>entrée en cours d'année</v>
      </c>
      <c r="I2837" s="37">
        <f>IF($J2837="mouvement",_xlfn.XLOOKUP('Base de données'!$B2837,$K:$K,$K:$K,0),"")</f>
        <v>0</v>
      </c>
      <c r="J2837" s="38" t="str">
        <f>IF(AND(Y2837&lt;&gt;MAX(Y:Y),COUNTIF(K2837:V2837,'Base de données'!$B2837)&gt;0),"mouvement","")</f>
        <v>mouvement</v>
      </c>
      <c r="K2837" s="39" t="str">
        <f>IF(K$1&gt;$AE$1,"-",IFERROR(IF(DATEDIF('Base de données'!$A2837,K$1,"d")&lt;&gt;0,"",'Base de données'!$B2837),""))</f>
        <v/>
      </c>
      <c r="L2837" s="39" t="str">
        <f>IF(L$1&gt;$AE$1,"-",IFERROR(IF(DATEDIF('Base de données'!$A2837,L$1,"d")&lt;&gt;0,"",'Base de données'!$B2837),""))</f>
        <v/>
      </c>
      <c r="M2837" s="39" t="str">
        <f>IF(M$1&gt;$AE$1,"-",IFERROR(IF(DATEDIF('Base de données'!$A2837,M$1,"d")&lt;&gt;0,"",'Base de données'!$B2837),""))</f>
        <v/>
      </c>
      <c r="N2837" s="39" t="str">
        <f>IF(N$1&gt;$AE$1,"-",IFERROR(IF(DATEDIF('Base de données'!$A2837,N$1,"d")&lt;&gt;0,"",'Base de données'!$B2837),""))</f>
        <v/>
      </c>
      <c r="O2837" s="39" t="str">
        <f>IF(O$1&gt;$AE$1,"-",IFERROR(IF(DATEDIF('Base de données'!$A2837,O$1,"d")&lt;&gt;0,"",'Base de données'!$B2837),""))</f>
        <v/>
      </c>
      <c r="P2837" s="39" t="str">
        <f>IF(P$1&gt;$AE$1,"-",IFERROR(IF(DATEDIF('Base de données'!$A2837,P$1,"d")&lt;&gt;0,"",'Base de données'!$B2837),""))</f>
        <v/>
      </c>
      <c r="Q2837" s="39" t="str">
        <f>IF(Q$1&gt;$AE$1,"-",IFERROR(IF(DATEDIF('Base de données'!$A2837,Q$1,"d")&lt;&gt;0,"",'Base de données'!$B2837),""))</f>
        <v/>
      </c>
      <c r="R2837" s="39" t="str">
        <f>IF(R$1&gt;$AE$1,"-",IFERROR(IF(DATEDIF('Base de données'!$A2837,R$1,"d")&lt;&gt;0,"",'Base de données'!$B2837),""))</f>
        <v/>
      </c>
      <c r="S2837" s="39" t="str">
        <f>IF(S$1&gt;$AE$1,"-",IFERROR(IF(DATEDIF('Base de données'!$A2837,S$1,"d")&lt;&gt;0,"",'Base de données'!$B2837),""))</f>
        <v/>
      </c>
      <c r="T2837" s="39" t="str">
        <f>IF(T$1&gt;$AE$1,"-",IFERROR(IF(DATEDIF('Base de données'!$A2837,T$1,"d")&lt;&gt;0,"",'Base de données'!$B2837),""))</f>
        <v>58GDE</v>
      </c>
      <c r="U2837" s="39" t="str">
        <f>IF(U$1&gt;$AE$1,"-",IFERROR(IF(DATEDIF('Base de données'!$A2837,U$1,"d")&lt;&gt;0,"",'Base de données'!$B2837),""))</f>
        <v/>
      </c>
      <c r="V2837" s="39" t="str">
        <f>IF(V$1&gt;$AE$1,"-",IFERROR(IF(DATEDIF('Base de données'!$A2837,V$1,"d")&lt;&gt;0,"",'Base de données'!$B2837),""))</f>
        <v/>
      </c>
      <c r="W2837" s="34"/>
      <c r="X2837" s="30" t="str">
        <f>'Base de données'!$C2837&amp;" "&amp;'Base de données'!$D2837</f>
        <v>Pottier Christelle</v>
      </c>
      <c r="Y2837" s="31">
        <f>COUNTIF('Base de données'!$B:$B,'Base de données'!$B2837)</f>
        <v>3</v>
      </c>
      <c r="AA2837" s="87" cm="1">
        <f t="array" aca="1" ref="AA2837" ca="1">INDIRECT("'Base de données'!A" &amp; ROW(Y2837))</f>
        <v>45931</v>
      </c>
      <c r="AB2837" s="51" t="str" cm="1">
        <f t="array" aca="1" ref="AB2837" ca="1">INDIRECT("'Base de données'!B" &amp; ROW(Z2837))</f>
        <v>58GDE</v>
      </c>
    </row>
    <row r="2838" spans="1:28" x14ac:dyDescent="0.3">
      <c r="A2838" s="41" t="str">
        <f ca="1">IF(IF(AND($B2838&lt;&gt;"-",$B2838=$E2838),"Entrée et sortie","-")="Entrée et sortie",'Base de données'!$B2838,"-")</f>
        <v>-</v>
      </c>
      <c r="B2838" s="41" t="str">
        <f t="shared" ca="1" si="179"/>
        <v>-</v>
      </c>
      <c r="C2838" s="41" t="str">
        <f t="shared" ca="1" si="180"/>
        <v>-</v>
      </c>
      <c r="D2838" s="41" t="str">
        <f>IF($F2838="sortie en cours d'année",'Base de données'!$B2838,"-")</f>
        <v>-</v>
      </c>
      <c r="E2838" s="41" t="str">
        <f>IF($H2838="entrée en cours d'année",'Base de données'!$B2838,"-")</f>
        <v>J93JQ</v>
      </c>
      <c r="F2838" s="37" t="str">
        <f t="shared" si="177"/>
        <v/>
      </c>
      <c r="G2838" s="37" t="str">
        <f>IF($J2838="mouvement",_xlfn.XLOOKUP('Base de données'!$B2838,$V:$V,$V:$V,0),"")</f>
        <v>J93JQ</v>
      </c>
      <c r="H2838" s="37" t="str">
        <f t="shared" si="178"/>
        <v>entrée en cours d'année</v>
      </c>
      <c r="I2838" s="37">
        <f>IF($J2838="mouvement",_xlfn.XLOOKUP('Base de données'!$B2838,$K:$K,$K:$K,0),"")</f>
        <v>0</v>
      </c>
      <c r="J2838" s="38" t="str">
        <f>IF(AND(Y2838&lt;&gt;MAX(Y:Y),COUNTIF(K2838:V2838,'Base de données'!$B2838)&gt;0),"mouvement","")</f>
        <v>mouvement</v>
      </c>
      <c r="K2838" s="39" t="str">
        <f>IF(K$1&gt;$AE$1,"-",IFERROR(IF(DATEDIF('Base de données'!$A2838,K$1,"d")&lt;&gt;0,"",'Base de données'!$B2838),""))</f>
        <v/>
      </c>
      <c r="L2838" s="39" t="str">
        <f>IF(L$1&gt;$AE$1,"-",IFERROR(IF(DATEDIF('Base de données'!$A2838,L$1,"d")&lt;&gt;0,"",'Base de données'!$B2838),""))</f>
        <v/>
      </c>
      <c r="M2838" s="39" t="str">
        <f>IF(M$1&gt;$AE$1,"-",IFERROR(IF(DATEDIF('Base de données'!$A2838,M$1,"d")&lt;&gt;0,"",'Base de données'!$B2838),""))</f>
        <v/>
      </c>
      <c r="N2838" s="39" t="str">
        <f>IF(N$1&gt;$AE$1,"-",IFERROR(IF(DATEDIF('Base de données'!$A2838,N$1,"d")&lt;&gt;0,"",'Base de données'!$B2838),""))</f>
        <v/>
      </c>
      <c r="O2838" s="39" t="str">
        <f>IF(O$1&gt;$AE$1,"-",IFERROR(IF(DATEDIF('Base de données'!$A2838,O$1,"d")&lt;&gt;0,"",'Base de données'!$B2838),""))</f>
        <v/>
      </c>
      <c r="P2838" s="39" t="str">
        <f>IF(P$1&gt;$AE$1,"-",IFERROR(IF(DATEDIF('Base de données'!$A2838,P$1,"d")&lt;&gt;0,"",'Base de données'!$B2838),""))</f>
        <v/>
      </c>
      <c r="Q2838" s="39" t="str">
        <f>IF(Q$1&gt;$AE$1,"-",IFERROR(IF(DATEDIF('Base de données'!$A2838,Q$1,"d")&lt;&gt;0,"",'Base de données'!$B2838),""))</f>
        <v/>
      </c>
      <c r="R2838" s="39" t="str">
        <f>IF(R$1&gt;$AE$1,"-",IFERROR(IF(DATEDIF('Base de données'!$A2838,R$1,"d")&lt;&gt;0,"",'Base de données'!$B2838),""))</f>
        <v/>
      </c>
      <c r="S2838" s="39" t="str">
        <f>IF(S$1&gt;$AE$1,"-",IFERROR(IF(DATEDIF('Base de données'!$A2838,S$1,"d")&lt;&gt;0,"",'Base de données'!$B2838),""))</f>
        <v/>
      </c>
      <c r="T2838" s="39" t="str">
        <f>IF(T$1&gt;$AE$1,"-",IFERROR(IF(DATEDIF('Base de données'!$A2838,T$1,"d")&lt;&gt;0,"",'Base de données'!$B2838),""))</f>
        <v>J93JQ</v>
      </c>
      <c r="U2838" s="39" t="str">
        <f>IF(U$1&gt;$AE$1,"-",IFERROR(IF(DATEDIF('Base de données'!$A2838,U$1,"d")&lt;&gt;0,"",'Base de données'!$B2838),""))</f>
        <v/>
      </c>
      <c r="V2838" s="39" t="str">
        <f>IF(V$1&gt;$AE$1,"-",IFERROR(IF(DATEDIF('Base de données'!$A2838,V$1,"d")&lt;&gt;0,"",'Base de données'!$B2838),""))</f>
        <v/>
      </c>
      <c r="W2838" s="34"/>
      <c r="X2838" s="30" t="str">
        <f>'Base de données'!$C2838&amp;" "&amp;'Base de données'!$D2838</f>
        <v>Diallo Bertrand</v>
      </c>
      <c r="Y2838" s="31">
        <f>COUNTIF('Base de données'!$B:$B,'Base de données'!$B2838)</f>
        <v>3</v>
      </c>
      <c r="AA2838" s="87" cm="1">
        <f t="array" aca="1" ref="AA2838" ca="1">INDIRECT("'Base de données'!A" &amp; ROW(Y2838))</f>
        <v>45931</v>
      </c>
      <c r="AB2838" s="51" t="str" cm="1">
        <f t="array" aca="1" ref="AB2838" ca="1">INDIRECT("'Base de données'!B" &amp; ROW(Z2838))</f>
        <v>J93JQ</v>
      </c>
    </row>
    <row r="2839" spans="1:28" x14ac:dyDescent="0.3">
      <c r="A2839" s="41" t="str">
        <f ca="1">IF(IF(AND($B2839&lt;&gt;"-",$B2839=$E2839),"Entrée et sortie","-")="Entrée et sortie",'Base de données'!$B2839,"-")</f>
        <v>-</v>
      </c>
      <c r="B2839" s="41" t="str">
        <f t="shared" ca="1" si="179"/>
        <v>-</v>
      </c>
      <c r="C2839" s="41" t="str">
        <f t="shared" ca="1" si="180"/>
        <v>-</v>
      </c>
      <c r="D2839" s="41" t="str">
        <f>IF($F2839="sortie en cours d'année",'Base de données'!$B2839,"-")</f>
        <v>-</v>
      </c>
      <c r="E2839" s="41" t="str">
        <f>IF($H2839="entrée en cours d'année",'Base de données'!$B2839,"-")</f>
        <v>HT3G7</v>
      </c>
      <c r="F2839" s="37" t="str">
        <f t="shared" si="177"/>
        <v/>
      </c>
      <c r="G2839" s="37" t="str">
        <f>IF($J2839="mouvement",_xlfn.XLOOKUP('Base de données'!$B2839,$V:$V,$V:$V,0),"")</f>
        <v>HT3G7</v>
      </c>
      <c r="H2839" s="37" t="str">
        <f t="shared" si="178"/>
        <v>entrée en cours d'année</v>
      </c>
      <c r="I2839" s="37">
        <f>IF($J2839="mouvement",_xlfn.XLOOKUP('Base de données'!$B2839,$K:$K,$K:$K,0),"")</f>
        <v>0</v>
      </c>
      <c r="J2839" s="38" t="str">
        <f>IF(AND(Y2839&lt;&gt;MAX(Y:Y),COUNTIF(K2839:V2839,'Base de données'!$B2839)&gt;0),"mouvement","")</f>
        <v>mouvement</v>
      </c>
      <c r="K2839" s="39" t="str">
        <f>IF(K$1&gt;$AE$1,"-",IFERROR(IF(DATEDIF('Base de données'!$A2839,K$1,"d")&lt;&gt;0,"",'Base de données'!$B2839),""))</f>
        <v/>
      </c>
      <c r="L2839" s="39" t="str">
        <f>IF(L$1&gt;$AE$1,"-",IFERROR(IF(DATEDIF('Base de données'!$A2839,L$1,"d")&lt;&gt;0,"",'Base de données'!$B2839),""))</f>
        <v/>
      </c>
      <c r="M2839" s="39" t="str">
        <f>IF(M$1&gt;$AE$1,"-",IFERROR(IF(DATEDIF('Base de données'!$A2839,M$1,"d")&lt;&gt;0,"",'Base de données'!$B2839),""))</f>
        <v/>
      </c>
      <c r="N2839" s="39" t="str">
        <f>IF(N$1&gt;$AE$1,"-",IFERROR(IF(DATEDIF('Base de données'!$A2839,N$1,"d")&lt;&gt;0,"",'Base de données'!$B2839),""))</f>
        <v/>
      </c>
      <c r="O2839" s="39" t="str">
        <f>IF(O$1&gt;$AE$1,"-",IFERROR(IF(DATEDIF('Base de données'!$A2839,O$1,"d")&lt;&gt;0,"",'Base de données'!$B2839),""))</f>
        <v/>
      </c>
      <c r="P2839" s="39" t="str">
        <f>IF(P$1&gt;$AE$1,"-",IFERROR(IF(DATEDIF('Base de données'!$A2839,P$1,"d")&lt;&gt;0,"",'Base de données'!$B2839),""))</f>
        <v/>
      </c>
      <c r="Q2839" s="39" t="str">
        <f>IF(Q$1&gt;$AE$1,"-",IFERROR(IF(DATEDIF('Base de données'!$A2839,Q$1,"d")&lt;&gt;0,"",'Base de données'!$B2839),""))</f>
        <v/>
      </c>
      <c r="R2839" s="39" t="str">
        <f>IF(R$1&gt;$AE$1,"-",IFERROR(IF(DATEDIF('Base de données'!$A2839,R$1,"d")&lt;&gt;0,"",'Base de données'!$B2839),""))</f>
        <v/>
      </c>
      <c r="S2839" s="39" t="str">
        <f>IF(S$1&gt;$AE$1,"-",IFERROR(IF(DATEDIF('Base de données'!$A2839,S$1,"d")&lt;&gt;0,"",'Base de données'!$B2839),""))</f>
        <v/>
      </c>
      <c r="T2839" s="39" t="str">
        <f>IF(T$1&gt;$AE$1,"-",IFERROR(IF(DATEDIF('Base de données'!$A2839,T$1,"d")&lt;&gt;0,"",'Base de données'!$B2839),""))</f>
        <v>HT3G7</v>
      </c>
      <c r="U2839" s="39" t="str">
        <f>IF(U$1&gt;$AE$1,"-",IFERROR(IF(DATEDIF('Base de données'!$A2839,U$1,"d")&lt;&gt;0,"",'Base de données'!$B2839),""))</f>
        <v/>
      </c>
      <c r="V2839" s="39" t="str">
        <f>IF(V$1&gt;$AE$1,"-",IFERROR(IF(DATEDIF('Base de données'!$A2839,V$1,"d")&lt;&gt;0,"",'Base de données'!$B2839),""))</f>
        <v/>
      </c>
      <c r="W2839" s="34"/>
      <c r="X2839" s="30" t="str">
        <f>'Base de données'!$C2839&amp;" "&amp;'Base de données'!$D2839</f>
        <v>Cousin Manon</v>
      </c>
      <c r="Y2839" s="31">
        <f>COUNTIF('Base de données'!$B:$B,'Base de données'!$B2839)</f>
        <v>3</v>
      </c>
      <c r="AA2839" s="87" cm="1">
        <f t="array" aca="1" ref="AA2839" ca="1">INDIRECT("'Base de données'!A" &amp; ROW(Y2839))</f>
        <v>45931</v>
      </c>
      <c r="AB2839" s="51" t="str" cm="1">
        <f t="array" aca="1" ref="AB2839" ca="1">INDIRECT("'Base de données'!B" &amp; ROW(Z2839))</f>
        <v>HT3G7</v>
      </c>
    </row>
    <row r="2840" spans="1:28" x14ac:dyDescent="0.3">
      <c r="A2840" s="41" t="str">
        <f ca="1">IF(IF(AND($B2840&lt;&gt;"-",$B2840=$E2840),"Entrée et sortie","-")="Entrée et sortie",'Base de données'!$B2840,"-")</f>
        <v>-</v>
      </c>
      <c r="B2840" s="41" t="str">
        <f t="shared" ca="1" si="179"/>
        <v>-</v>
      </c>
      <c r="C2840" s="41" t="str">
        <f t="shared" ca="1" si="180"/>
        <v>-</v>
      </c>
      <c r="D2840" s="41" t="str">
        <f>IF($F2840="sortie en cours d'année",'Base de données'!$B2840,"-")</f>
        <v>-</v>
      </c>
      <c r="E2840" s="41" t="str">
        <f>IF($H2840="entrée en cours d'année",'Base de données'!$B2840,"-")</f>
        <v>M9SM0</v>
      </c>
      <c r="F2840" s="37" t="str">
        <f t="shared" si="177"/>
        <v/>
      </c>
      <c r="G2840" s="37" t="str">
        <f>IF($J2840="mouvement",_xlfn.XLOOKUP('Base de données'!$B2840,$V:$V,$V:$V,0),"")</f>
        <v>M9SM0</v>
      </c>
      <c r="H2840" s="37" t="str">
        <f t="shared" si="178"/>
        <v>entrée en cours d'année</v>
      </c>
      <c r="I2840" s="37">
        <f>IF($J2840="mouvement",_xlfn.XLOOKUP('Base de données'!$B2840,$K:$K,$K:$K,0),"")</f>
        <v>0</v>
      </c>
      <c r="J2840" s="38" t="str">
        <f>IF(AND(Y2840&lt;&gt;MAX(Y:Y),COUNTIF(K2840:V2840,'Base de données'!$B2840)&gt;0),"mouvement","")</f>
        <v>mouvement</v>
      </c>
      <c r="K2840" s="39" t="str">
        <f>IF(K$1&gt;$AE$1,"-",IFERROR(IF(DATEDIF('Base de données'!$A2840,K$1,"d")&lt;&gt;0,"",'Base de données'!$B2840),""))</f>
        <v/>
      </c>
      <c r="L2840" s="39" t="str">
        <f>IF(L$1&gt;$AE$1,"-",IFERROR(IF(DATEDIF('Base de données'!$A2840,L$1,"d")&lt;&gt;0,"",'Base de données'!$B2840),""))</f>
        <v/>
      </c>
      <c r="M2840" s="39" t="str">
        <f>IF(M$1&gt;$AE$1,"-",IFERROR(IF(DATEDIF('Base de données'!$A2840,M$1,"d")&lt;&gt;0,"",'Base de données'!$B2840),""))</f>
        <v/>
      </c>
      <c r="N2840" s="39" t="str">
        <f>IF(N$1&gt;$AE$1,"-",IFERROR(IF(DATEDIF('Base de données'!$A2840,N$1,"d")&lt;&gt;0,"",'Base de données'!$B2840),""))</f>
        <v/>
      </c>
      <c r="O2840" s="39" t="str">
        <f>IF(O$1&gt;$AE$1,"-",IFERROR(IF(DATEDIF('Base de données'!$A2840,O$1,"d")&lt;&gt;0,"",'Base de données'!$B2840),""))</f>
        <v/>
      </c>
      <c r="P2840" s="39" t="str">
        <f>IF(P$1&gt;$AE$1,"-",IFERROR(IF(DATEDIF('Base de données'!$A2840,P$1,"d")&lt;&gt;0,"",'Base de données'!$B2840),""))</f>
        <v/>
      </c>
      <c r="Q2840" s="39" t="str">
        <f>IF(Q$1&gt;$AE$1,"-",IFERROR(IF(DATEDIF('Base de données'!$A2840,Q$1,"d")&lt;&gt;0,"",'Base de données'!$B2840),""))</f>
        <v/>
      </c>
      <c r="R2840" s="39" t="str">
        <f>IF(R$1&gt;$AE$1,"-",IFERROR(IF(DATEDIF('Base de données'!$A2840,R$1,"d")&lt;&gt;0,"",'Base de données'!$B2840),""))</f>
        <v/>
      </c>
      <c r="S2840" s="39" t="str">
        <f>IF(S$1&gt;$AE$1,"-",IFERROR(IF(DATEDIF('Base de données'!$A2840,S$1,"d")&lt;&gt;0,"",'Base de données'!$B2840),""))</f>
        <v/>
      </c>
      <c r="T2840" s="39" t="str">
        <f>IF(T$1&gt;$AE$1,"-",IFERROR(IF(DATEDIF('Base de données'!$A2840,T$1,"d")&lt;&gt;0,"",'Base de données'!$B2840),""))</f>
        <v>M9SM0</v>
      </c>
      <c r="U2840" s="39" t="str">
        <f>IF(U$1&gt;$AE$1,"-",IFERROR(IF(DATEDIF('Base de données'!$A2840,U$1,"d")&lt;&gt;0,"",'Base de données'!$B2840),""))</f>
        <v/>
      </c>
      <c r="V2840" s="39" t="str">
        <f>IF(V$1&gt;$AE$1,"-",IFERROR(IF(DATEDIF('Base de données'!$A2840,V$1,"d")&lt;&gt;0,"",'Base de données'!$B2840),""))</f>
        <v/>
      </c>
      <c r="W2840" s="34"/>
      <c r="X2840" s="30" t="str">
        <f>'Base de données'!$C2840&amp;" "&amp;'Base de données'!$D2840</f>
        <v>Brun Frédérique</v>
      </c>
      <c r="Y2840" s="31">
        <f>COUNTIF('Base de données'!$B:$B,'Base de données'!$B2840)</f>
        <v>3</v>
      </c>
      <c r="AA2840" s="87" cm="1">
        <f t="array" aca="1" ref="AA2840" ca="1">INDIRECT("'Base de données'!A" &amp; ROW(Y2840))</f>
        <v>45931</v>
      </c>
      <c r="AB2840" s="51" t="str" cm="1">
        <f t="array" aca="1" ref="AB2840" ca="1">INDIRECT("'Base de données'!B" &amp; ROW(Z2840))</f>
        <v>M9SM0</v>
      </c>
    </row>
    <row r="2841" spans="1:28" x14ac:dyDescent="0.3">
      <c r="A2841" s="41" t="str">
        <f ca="1">IF(IF(AND($B2841&lt;&gt;"-",$B2841=$E2841),"Entrée et sortie","-")="Entrée et sortie",'Base de données'!$B2841,"-")</f>
        <v>8Y304</v>
      </c>
      <c r="B2841" s="41" t="str">
        <f t="shared" ca="1" si="179"/>
        <v>8Y304</v>
      </c>
      <c r="C2841" s="41" t="str">
        <f t="shared" ca="1" si="180"/>
        <v>8Y304</v>
      </c>
      <c r="D2841" s="41" t="str">
        <f>IF($F2841="sortie en cours d'année",'Base de données'!$B2841,"-")</f>
        <v>8Y304</v>
      </c>
      <c r="E2841" s="41" t="str">
        <f>IF($H2841="entrée en cours d'année",'Base de données'!$B2841,"-")</f>
        <v>8Y304</v>
      </c>
      <c r="F2841" s="37" t="str">
        <f t="shared" si="177"/>
        <v>sortie en cours d'année</v>
      </c>
      <c r="G2841" s="37">
        <f>IF($J2841="mouvement",_xlfn.XLOOKUP('Base de données'!$B2841,$V:$V,$V:$V,0),"")</f>
        <v>0</v>
      </c>
      <c r="H2841" s="37" t="str">
        <f t="shared" si="178"/>
        <v>entrée en cours d'année</v>
      </c>
      <c r="I2841" s="37">
        <f>IF($J2841="mouvement",_xlfn.XLOOKUP('Base de données'!$B2841,$K:$K,$K:$K,0),"")</f>
        <v>0</v>
      </c>
      <c r="J2841" s="38" t="str">
        <f>IF(AND(Y2841&lt;&gt;MAX(Y:Y),COUNTIF(K2841:V2841,'Base de données'!$B2841)&gt;0),"mouvement","")</f>
        <v>mouvement</v>
      </c>
      <c r="K2841" s="39" t="str">
        <f>IF(K$1&gt;$AE$1,"-",IFERROR(IF(DATEDIF('Base de données'!$A2841,K$1,"d")&lt;&gt;0,"",'Base de données'!$B2841),""))</f>
        <v/>
      </c>
      <c r="L2841" s="39" t="str">
        <f>IF(L$1&gt;$AE$1,"-",IFERROR(IF(DATEDIF('Base de données'!$A2841,L$1,"d")&lt;&gt;0,"",'Base de données'!$B2841),""))</f>
        <v/>
      </c>
      <c r="M2841" s="39" t="str">
        <f>IF(M$1&gt;$AE$1,"-",IFERROR(IF(DATEDIF('Base de données'!$A2841,M$1,"d")&lt;&gt;0,"",'Base de données'!$B2841),""))</f>
        <v/>
      </c>
      <c r="N2841" s="39" t="str">
        <f>IF(N$1&gt;$AE$1,"-",IFERROR(IF(DATEDIF('Base de données'!$A2841,N$1,"d")&lt;&gt;0,"",'Base de données'!$B2841),""))</f>
        <v/>
      </c>
      <c r="O2841" s="39" t="str">
        <f>IF(O$1&gt;$AE$1,"-",IFERROR(IF(DATEDIF('Base de données'!$A2841,O$1,"d")&lt;&gt;0,"",'Base de données'!$B2841),""))</f>
        <v/>
      </c>
      <c r="P2841" s="39" t="str">
        <f>IF(P$1&gt;$AE$1,"-",IFERROR(IF(DATEDIF('Base de données'!$A2841,P$1,"d")&lt;&gt;0,"",'Base de données'!$B2841),""))</f>
        <v/>
      </c>
      <c r="Q2841" s="39" t="str">
        <f>IF(Q$1&gt;$AE$1,"-",IFERROR(IF(DATEDIF('Base de données'!$A2841,Q$1,"d")&lt;&gt;0,"",'Base de données'!$B2841),""))</f>
        <v/>
      </c>
      <c r="R2841" s="39" t="str">
        <f>IF(R$1&gt;$AE$1,"-",IFERROR(IF(DATEDIF('Base de données'!$A2841,R$1,"d")&lt;&gt;0,"",'Base de données'!$B2841),""))</f>
        <v/>
      </c>
      <c r="S2841" s="39" t="str">
        <f>IF(S$1&gt;$AE$1,"-",IFERROR(IF(DATEDIF('Base de données'!$A2841,S$1,"d")&lt;&gt;0,"",'Base de données'!$B2841),""))</f>
        <v/>
      </c>
      <c r="T2841" s="39" t="str">
        <f>IF(T$1&gt;$AE$1,"-",IFERROR(IF(DATEDIF('Base de données'!$A2841,T$1,"d")&lt;&gt;0,"",'Base de données'!$B2841),""))</f>
        <v>8Y304</v>
      </c>
      <c r="U2841" s="39" t="str">
        <f>IF(U$1&gt;$AE$1,"-",IFERROR(IF(DATEDIF('Base de données'!$A2841,U$1,"d")&lt;&gt;0,"",'Base de données'!$B2841),""))</f>
        <v/>
      </c>
      <c r="V2841" s="39" t="str">
        <f>IF(V$1&gt;$AE$1,"-",IFERROR(IF(DATEDIF('Base de données'!$A2841,V$1,"d")&lt;&gt;0,"",'Base de données'!$B2841),""))</f>
        <v/>
      </c>
      <c r="W2841" s="34"/>
      <c r="X2841" s="30" t="str">
        <f>'Base de données'!$C2841&amp;" "&amp;'Base de données'!$D2841</f>
        <v>Briand Stéphanie</v>
      </c>
      <c r="Y2841" s="31">
        <f>COUNTIF('Base de données'!$B:$B,'Base de données'!$B2841)</f>
        <v>1</v>
      </c>
      <c r="AA2841" s="87" cm="1">
        <f t="array" aca="1" ref="AA2841" ca="1">INDIRECT("'Base de données'!A" &amp; ROW(Y2841))</f>
        <v>45931</v>
      </c>
      <c r="AB2841" s="51" t="str" cm="1">
        <f t="array" aca="1" ref="AB2841" ca="1">INDIRECT("'Base de données'!B" &amp; ROW(Z2841))</f>
        <v>8Y304</v>
      </c>
    </row>
    <row r="2842" spans="1:28" x14ac:dyDescent="0.3">
      <c r="A2842" s="41" t="str">
        <f ca="1">IF(IF(AND($B2842&lt;&gt;"-",$B2842=$E2842),"Entrée et sortie","-")="Entrée et sortie",'Base de données'!$B2842,"-")</f>
        <v>-</v>
      </c>
      <c r="B2842" s="41" t="str">
        <f t="shared" ca="1" si="179"/>
        <v>-</v>
      </c>
      <c r="C2842" s="41" t="str">
        <f t="shared" ca="1" si="180"/>
        <v>-</v>
      </c>
      <c r="D2842" s="41" t="str">
        <f>IF($F2842="sortie en cours d'année",'Base de données'!$B2842,"-")</f>
        <v>-</v>
      </c>
      <c r="E2842" s="41" t="str">
        <f>IF($H2842="entrée en cours d'année",'Base de données'!$B2842,"-")</f>
        <v>M8RZ9</v>
      </c>
      <c r="F2842" s="37" t="str">
        <f t="shared" si="177"/>
        <v/>
      </c>
      <c r="G2842" s="37" t="str">
        <f>IF($J2842="mouvement",_xlfn.XLOOKUP('Base de données'!$B2842,$V:$V,$V:$V,0),"")</f>
        <v>M8RZ9</v>
      </c>
      <c r="H2842" s="37" t="str">
        <f t="shared" si="178"/>
        <v>entrée en cours d'année</v>
      </c>
      <c r="I2842" s="37">
        <f>IF($J2842="mouvement",_xlfn.XLOOKUP('Base de données'!$B2842,$K:$K,$K:$K,0),"")</f>
        <v>0</v>
      </c>
      <c r="J2842" s="38" t="str">
        <f>IF(AND(Y2842&lt;&gt;MAX(Y:Y),COUNTIF(K2842:V2842,'Base de données'!$B2842)&gt;0),"mouvement","")</f>
        <v>mouvement</v>
      </c>
      <c r="K2842" s="39" t="str">
        <f>IF(K$1&gt;$AE$1,"-",IFERROR(IF(DATEDIF('Base de données'!$A2842,K$1,"d")&lt;&gt;0,"",'Base de données'!$B2842),""))</f>
        <v/>
      </c>
      <c r="L2842" s="39" t="str">
        <f>IF(L$1&gt;$AE$1,"-",IFERROR(IF(DATEDIF('Base de données'!$A2842,L$1,"d")&lt;&gt;0,"",'Base de données'!$B2842),""))</f>
        <v/>
      </c>
      <c r="M2842" s="39" t="str">
        <f>IF(M$1&gt;$AE$1,"-",IFERROR(IF(DATEDIF('Base de données'!$A2842,M$1,"d")&lt;&gt;0,"",'Base de données'!$B2842),""))</f>
        <v/>
      </c>
      <c r="N2842" s="39" t="str">
        <f>IF(N$1&gt;$AE$1,"-",IFERROR(IF(DATEDIF('Base de données'!$A2842,N$1,"d")&lt;&gt;0,"",'Base de données'!$B2842),""))</f>
        <v/>
      </c>
      <c r="O2842" s="39" t="str">
        <f>IF(O$1&gt;$AE$1,"-",IFERROR(IF(DATEDIF('Base de données'!$A2842,O$1,"d")&lt;&gt;0,"",'Base de données'!$B2842),""))</f>
        <v/>
      </c>
      <c r="P2842" s="39" t="str">
        <f>IF(P$1&gt;$AE$1,"-",IFERROR(IF(DATEDIF('Base de données'!$A2842,P$1,"d")&lt;&gt;0,"",'Base de données'!$B2842),""))</f>
        <v/>
      </c>
      <c r="Q2842" s="39" t="str">
        <f>IF(Q$1&gt;$AE$1,"-",IFERROR(IF(DATEDIF('Base de données'!$A2842,Q$1,"d")&lt;&gt;0,"",'Base de données'!$B2842),""))</f>
        <v/>
      </c>
      <c r="R2842" s="39" t="str">
        <f>IF(R$1&gt;$AE$1,"-",IFERROR(IF(DATEDIF('Base de données'!$A2842,R$1,"d")&lt;&gt;0,"",'Base de données'!$B2842),""))</f>
        <v/>
      </c>
      <c r="S2842" s="39" t="str">
        <f>IF(S$1&gt;$AE$1,"-",IFERROR(IF(DATEDIF('Base de données'!$A2842,S$1,"d")&lt;&gt;0,"",'Base de données'!$B2842),""))</f>
        <v/>
      </c>
      <c r="T2842" s="39" t="str">
        <f>IF(T$1&gt;$AE$1,"-",IFERROR(IF(DATEDIF('Base de données'!$A2842,T$1,"d")&lt;&gt;0,"",'Base de données'!$B2842),""))</f>
        <v>M8RZ9</v>
      </c>
      <c r="U2842" s="39" t="str">
        <f>IF(U$1&gt;$AE$1,"-",IFERROR(IF(DATEDIF('Base de données'!$A2842,U$1,"d")&lt;&gt;0,"",'Base de données'!$B2842),""))</f>
        <v/>
      </c>
      <c r="V2842" s="39" t="str">
        <f>IF(V$1&gt;$AE$1,"-",IFERROR(IF(DATEDIF('Base de données'!$A2842,V$1,"d")&lt;&gt;0,"",'Base de données'!$B2842),""))</f>
        <v/>
      </c>
      <c r="W2842" s="34"/>
      <c r="X2842" s="30" t="str">
        <f>'Base de données'!$C2842&amp;" "&amp;'Base de données'!$D2842</f>
        <v>Gimenez Hélène</v>
      </c>
      <c r="Y2842" s="31">
        <f>COUNTIF('Base de données'!$B:$B,'Base de données'!$B2842)</f>
        <v>3</v>
      </c>
      <c r="AA2842" s="87" cm="1">
        <f t="array" aca="1" ref="AA2842" ca="1">INDIRECT("'Base de données'!A" &amp; ROW(Y2842))</f>
        <v>45931</v>
      </c>
      <c r="AB2842" s="51" t="str" cm="1">
        <f t="array" aca="1" ref="AB2842" ca="1">INDIRECT("'Base de données'!B" &amp; ROW(Z2842))</f>
        <v>M8RZ9</v>
      </c>
    </row>
    <row r="2843" spans="1:28" x14ac:dyDescent="0.3">
      <c r="A2843" s="41" t="str">
        <f ca="1">IF(IF(AND($B2843&lt;&gt;"-",$B2843=$E2843),"Entrée et sortie","-")="Entrée et sortie",'Base de données'!$B2843,"-")</f>
        <v>-</v>
      </c>
      <c r="B2843" s="41" t="str">
        <f t="shared" ca="1" si="179"/>
        <v>-</v>
      </c>
      <c r="C2843" s="41" t="str">
        <f t="shared" ca="1" si="180"/>
        <v>-</v>
      </c>
      <c r="D2843" s="41" t="str">
        <f>IF($F2843="sortie en cours d'année",'Base de données'!$B2843,"-")</f>
        <v>-</v>
      </c>
      <c r="E2843" s="41" t="str">
        <f>IF($H2843="entrée en cours d'année",'Base de données'!$B2843,"-")</f>
        <v>36O5F</v>
      </c>
      <c r="F2843" s="37" t="str">
        <f t="shared" si="177"/>
        <v/>
      </c>
      <c r="G2843" s="37" t="str">
        <f>IF($J2843="mouvement",_xlfn.XLOOKUP('Base de données'!$B2843,$V:$V,$V:$V,0),"")</f>
        <v>36O5F</v>
      </c>
      <c r="H2843" s="37" t="str">
        <f t="shared" si="178"/>
        <v>entrée en cours d'année</v>
      </c>
      <c r="I2843" s="37">
        <f>IF($J2843="mouvement",_xlfn.XLOOKUP('Base de données'!$B2843,$K:$K,$K:$K,0),"")</f>
        <v>0</v>
      </c>
      <c r="J2843" s="38" t="str">
        <f>IF(AND(Y2843&lt;&gt;MAX(Y:Y),COUNTIF(K2843:V2843,'Base de données'!$B2843)&gt;0),"mouvement","")</f>
        <v>mouvement</v>
      </c>
      <c r="K2843" s="39" t="str">
        <f>IF(K$1&gt;$AE$1,"-",IFERROR(IF(DATEDIF('Base de données'!$A2843,K$1,"d")&lt;&gt;0,"",'Base de données'!$B2843),""))</f>
        <v/>
      </c>
      <c r="L2843" s="39" t="str">
        <f>IF(L$1&gt;$AE$1,"-",IFERROR(IF(DATEDIF('Base de données'!$A2843,L$1,"d")&lt;&gt;0,"",'Base de données'!$B2843),""))</f>
        <v/>
      </c>
      <c r="M2843" s="39" t="str">
        <f>IF(M$1&gt;$AE$1,"-",IFERROR(IF(DATEDIF('Base de données'!$A2843,M$1,"d")&lt;&gt;0,"",'Base de données'!$B2843),""))</f>
        <v/>
      </c>
      <c r="N2843" s="39" t="str">
        <f>IF(N$1&gt;$AE$1,"-",IFERROR(IF(DATEDIF('Base de données'!$A2843,N$1,"d")&lt;&gt;0,"",'Base de données'!$B2843),""))</f>
        <v/>
      </c>
      <c r="O2843" s="39" t="str">
        <f>IF(O$1&gt;$AE$1,"-",IFERROR(IF(DATEDIF('Base de données'!$A2843,O$1,"d")&lt;&gt;0,"",'Base de données'!$B2843),""))</f>
        <v/>
      </c>
      <c r="P2843" s="39" t="str">
        <f>IF(P$1&gt;$AE$1,"-",IFERROR(IF(DATEDIF('Base de données'!$A2843,P$1,"d")&lt;&gt;0,"",'Base de données'!$B2843),""))</f>
        <v/>
      </c>
      <c r="Q2843" s="39" t="str">
        <f>IF(Q$1&gt;$AE$1,"-",IFERROR(IF(DATEDIF('Base de données'!$A2843,Q$1,"d")&lt;&gt;0,"",'Base de données'!$B2843),""))</f>
        <v/>
      </c>
      <c r="R2843" s="39" t="str">
        <f>IF(R$1&gt;$AE$1,"-",IFERROR(IF(DATEDIF('Base de données'!$A2843,R$1,"d")&lt;&gt;0,"",'Base de données'!$B2843),""))</f>
        <v/>
      </c>
      <c r="S2843" s="39" t="str">
        <f>IF(S$1&gt;$AE$1,"-",IFERROR(IF(DATEDIF('Base de données'!$A2843,S$1,"d")&lt;&gt;0,"",'Base de données'!$B2843),""))</f>
        <v/>
      </c>
      <c r="T2843" s="39" t="str">
        <f>IF(T$1&gt;$AE$1,"-",IFERROR(IF(DATEDIF('Base de données'!$A2843,T$1,"d")&lt;&gt;0,"",'Base de données'!$B2843),""))</f>
        <v>36O5F</v>
      </c>
      <c r="U2843" s="39" t="str">
        <f>IF(U$1&gt;$AE$1,"-",IFERROR(IF(DATEDIF('Base de données'!$A2843,U$1,"d")&lt;&gt;0,"",'Base de données'!$B2843),""))</f>
        <v/>
      </c>
      <c r="V2843" s="39" t="str">
        <f>IF(V$1&gt;$AE$1,"-",IFERROR(IF(DATEDIF('Base de données'!$A2843,V$1,"d")&lt;&gt;0,"",'Base de données'!$B2843),""))</f>
        <v/>
      </c>
      <c r="W2843" s="34"/>
      <c r="X2843" s="30" t="str">
        <f>'Base de données'!$C2843&amp;" "&amp;'Base de données'!$D2843</f>
        <v>Lecomte Bernard</v>
      </c>
      <c r="Y2843" s="31">
        <f>COUNTIF('Base de données'!$B:$B,'Base de données'!$B2843)</f>
        <v>3</v>
      </c>
      <c r="AA2843" s="87" cm="1">
        <f t="array" aca="1" ref="AA2843" ca="1">INDIRECT("'Base de données'!A" &amp; ROW(Y2843))</f>
        <v>45931</v>
      </c>
      <c r="AB2843" s="51" t="str" cm="1">
        <f t="array" aca="1" ref="AB2843" ca="1">INDIRECT("'Base de données'!B" &amp; ROW(Z2843))</f>
        <v>36O5F</v>
      </c>
    </row>
    <row r="2844" spans="1:28" x14ac:dyDescent="0.3">
      <c r="A2844" s="41" t="str">
        <f ca="1">IF(IF(AND($B2844&lt;&gt;"-",$B2844=$E2844),"Entrée et sortie","-")="Entrée et sortie",'Base de données'!$B2844,"-")</f>
        <v>-</v>
      </c>
      <c r="B2844" s="41" t="str">
        <f t="shared" ca="1" si="179"/>
        <v>-</v>
      </c>
      <c r="C2844" s="41" t="str">
        <f t="shared" ca="1" si="180"/>
        <v>-</v>
      </c>
      <c r="D2844" s="41" t="str">
        <f>IF($F2844="sortie en cours d'année",'Base de données'!$B2844,"-")</f>
        <v>-</v>
      </c>
      <c r="E2844" s="41" t="str">
        <f>IF($H2844="entrée en cours d'année",'Base de données'!$B2844,"-")</f>
        <v>-</v>
      </c>
      <c r="F2844" s="37" t="str">
        <f t="shared" si="177"/>
        <v/>
      </c>
      <c r="G2844" s="37" t="str">
        <f>IF($J2844="mouvement",_xlfn.XLOOKUP('Base de données'!$B2844,$V:$V,$V:$V,0),"")</f>
        <v/>
      </c>
      <c r="H2844" s="37" t="str">
        <f t="shared" si="178"/>
        <v/>
      </c>
      <c r="I2844" s="37" t="str">
        <f>IF($J2844="mouvement",_xlfn.XLOOKUP('Base de données'!$B2844,$K:$K,$K:$K,0),"")</f>
        <v/>
      </c>
      <c r="J2844" s="38" t="str">
        <f>IF(AND(Y2844&lt;&gt;MAX(Y:Y),COUNTIF(K2844:V2844,'Base de données'!$B2844)&gt;0),"mouvement","")</f>
        <v/>
      </c>
      <c r="K2844" s="39" t="str">
        <f>IF(K$1&gt;$AE$1,"-",IFERROR(IF(DATEDIF('Base de données'!$A2844,K$1,"d")&lt;&gt;0,"",'Base de données'!$B2844),""))</f>
        <v/>
      </c>
      <c r="L2844" s="39" t="str">
        <f>IF(L$1&gt;$AE$1,"-",IFERROR(IF(DATEDIF('Base de données'!$A2844,L$1,"d")&lt;&gt;0,"",'Base de données'!$B2844),""))</f>
        <v/>
      </c>
      <c r="M2844" s="39" t="str">
        <f>IF(M$1&gt;$AE$1,"-",IFERROR(IF(DATEDIF('Base de données'!$A2844,M$1,"d")&lt;&gt;0,"",'Base de données'!$B2844),""))</f>
        <v/>
      </c>
      <c r="N2844" s="39" t="str">
        <f>IF(N$1&gt;$AE$1,"-",IFERROR(IF(DATEDIF('Base de données'!$A2844,N$1,"d")&lt;&gt;0,"",'Base de données'!$B2844),""))</f>
        <v/>
      </c>
      <c r="O2844" s="39" t="str">
        <f>IF(O$1&gt;$AE$1,"-",IFERROR(IF(DATEDIF('Base de données'!$A2844,O$1,"d")&lt;&gt;0,"",'Base de données'!$B2844),""))</f>
        <v/>
      </c>
      <c r="P2844" s="39" t="str">
        <f>IF(P$1&gt;$AE$1,"-",IFERROR(IF(DATEDIF('Base de données'!$A2844,P$1,"d")&lt;&gt;0,"",'Base de données'!$B2844),""))</f>
        <v/>
      </c>
      <c r="Q2844" s="39" t="str">
        <f>IF(Q$1&gt;$AE$1,"-",IFERROR(IF(DATEDIF('Base de données'!$A2844,Q$1,"d")&lt;&gt;0,"",'Base de données'!$B2844),""))</f>
        <v/>
      </c>
      <c r="R2844" s="39" t="str">
        <f>IF(R$1&gt;$AE$1,"-",IFERROR(IF(DATEDIF('Base de données'!$A2844,R$1,"d")&lt;&gt;0,"",'Base de données'!$B2844),""))</f>
        <v/>
      </c>
      <c r="S2844" s="39" t="str">
        <f>IF(S$1&gt;$AE$1,"-",IFERROR(IF(DATEDIF('Base de données'!$A2844,S$1,"d")&lt;&gt;0,"",'Base de données'!$B2844),""))</f>
        <v/>
      </c>
      <c r="T2844" s="39" t="str">
        <f>IF(T$1&gt;$AE$1,"-",IFERROR(IF(DATEDIF('Base de données'!$A2844,T$1,"d")&lt;&gt;0,"",'Base de données'!$B2844),""))</f>
        <v/>
      </c>
      <c r="U2844" s="39" t="str">
        <f>IF(U$1&gt;$AE$1,"-",IFERROR(IF(DATEDIF('Base de données'!$A2844,U$1,"d")&lt;&gt;0,"",'Base de données'!$B2844),""))</f>
        <v>GPNP7</v>
      </c>
      <c r="V2844" s="39" t="str">
        <f>IF(V$1&gt;$AE$1,"-",IFERROR(IF(DATEDIF('Base de données'!$A2844,V$1,"d")&lt;&gt;0,"",'Base de données'!$B2844),""))</f>
        <v/>
      </c>
      <c r="W2844" s="34"/>
      <c r="X2844" s="30" t="str">
        <f>'Base de données'!$C2844&amp;" "&amp;'Base de données'!$D2844</f>
        <v>Perret Agnès</v>
      </c>
      <c r="Y2844" s="31">
        <f>COUNTIF('Base de données'!$B:$B,'Base de données'!$B2844)</f>
        <v>12</v>
      </c>
      <c r="AA2844" s="87" cm="1">
        <f t="array" aca="1" ref="AA2844" ca="1">INDIRECT("'Base de données'!A" &amp; ROW(Y2844))</f>
        <v>45962</v>
      </c>
      <c r="AB2844" s="51" t="str" cm="1">
        <f t="array" aca="1" ref="AB2844" ca="1">INDIRECT("'Base de données'!B" &amp; ROW(Z2844))</f>
        <v>GPNP7</v>
      </c>
    </row>
    <row r="2845" spans="1:28" x14ac:dyDescent="0.3">
      <c r="A2845" s="41" t="str">
        <f ca="1">IF(IF(AND($B2845&lt;&gt;"-",$B2845=$E2845),"Entrée et sortie","-")="Entrée et sortie",'Base de données'!$B2845,"-")</f>
        <v>-</v>
      </c>
      <c r="B2845" s="41" t="str">
        <f t="shared" ca="1" si="179"/>
        <v>-</v>
      </c>
      <c r="C2845" s="41" t="str">
        <f t="shared" ca="1" si="180"/>
        <v>-</v>
      </c>
      <c r="D2845" s="41" t="str">
        <f>IF($F2845="sortie en cours d'année",'Base de données'!$B2845,"-")</f>
        <v>-</v>
      </c>
      <c r="E2845" s="41" t="str">
        <f>IF($H2845="entrée en cours d'année",'Base de données'!$B2845,"-")</f>
        <v>-</v>
      </c>
      <c r="F2845" s="37" t="str">
        <f t="shared" si="177"/>
        <v/>
      </c>
      <c r="G2845" s="37" t="str">
        <f>IF($J2845="mouvement",_xlfn.XLOOKUP('Base de données'!$B2845,$V:$V,$V:$V,0),"")</f>
        <v/>
      </c>
      <c r="H2845" s="37" t="str">
        <f t="shared" si="178"/>
        <v/>
      </c>
      <c r="I2845" s="37" t="str">
        <f>IF($J2845="mouvement",_xlfn.XLOOKUP('Base de données'!$B2845,$K:$K,$K:$K,0),"")</f>
        <v/>
      </c>
      <c r="J2845" s="38" t="str">
        <f>IF(AND(Y2845&lt;&gt;MAX(Y:Y),COUNTIF(K2845:V2845,'Base de données'!$B2845)&gt;0),"mouvement","")</f>
        <v/>
      </c>
      <c r="K2845" s="39" t="str">
        <f>IF(K$1&gt;$AE$1,"-",IFERROR(IF(DATEDIF('Base de données'!$A2845,K$1,"d")&lt;&gt;0,"",'Base de données'!$B2845),""))</f>
        <v/>
      </c>
      <c r="L2845" s="39" t="str">
        <f>IF(L$1&gt;$AE$1,"-",IFERROR(IF(DATEDIF('Base de données'!$A2845,L$1,"d")&lt;&gt;0,"",'Base de données'!$B2845),""))</f>
        <v/>
      </c>
      <c r="M2845" s="39" t="str">
        <f>IF(M$1&gt;$AE$1,"-",IFERROR(IF(DATEDIF('Base de données'!$A2845,M$1,"d")&lt;&gt;0,"",'Base de données'!$B2845),""))</f>
        <v/>
      </c>
      <c r="N2845" s="39" t="str">
        <f>IF(N$1&gt;$AE$1,"-",IFERROR(IF(DATEDIF('Base de données'!$A2845,N$1,"d")&lt;&gt;0,"",'Base de données'!$B2845),""))</f>
        <v/>
      </c>
      <c r="O2845" s="39" t="str">
        <f>IF(O$1&gt;$AE$1,"-",IFERROR(IF(DATEDIF('Base de données'!$A2845,O$1,"d")&lt;&gt;0,"",'Base de données'!$B2845),""))</f>
        <v/>
      </c>
      <c r="P2845" s="39" t="str">
        <f>IF(P$1&gt;$AE$1,"-",IFERROR(IF(DATEDIF('Base de données'!$A2845,P$1,"d")&lt;&gt;0,"",'Base de données'!$B2845),""))</f>
        <v/>
      </c>
      <c r="Q2845" s="39" t="str">
        <f>IF(Q$1&gt;$AE$1,"-",IFERROR(IF(DATEDIF('Base de données'!$A2845,Q$1,"d")&lt;&gt;0,"",'Base de données'!$B2845),""))</f>
        <v/>
      </c>
      <c r="R2845" s="39" t="str">
        <f>IF(R$1&gt;$AE$1,"-",IFERROR(IF(DATEDIF('Base de données'!$A2845,R$1,"d")&lt;&gt;0,"",'Base de données'!$B2845),""))</f>
        <v/>
      </c>
      <c r="S2845" s="39" t="str">
        <f>IF(S$1&gt;$AE$1,"-",IFERROR(IF(DATEDIF('Base de données'!$A2845,S$1,"d")&lt;&gt;0,"",'Base de données'!$B2845),""))</f>
        <v/>
      </c>
      <c r="T2845" s="39" t="str">
        <f>IF(T$1&gt;$AE$1,"-",IFERROR(IF(DATEDIF('Base de données'!$A2845,T$1,"d")&lt;&gt;0,"",'Base de données'!$B2845),""))</f>
        <v/>
      </c>
      <c r="U2845" s="39" t="str">
        <f>IF(U$1&gt;$AE$1,"-",IFERROR(IF(DATEDIF('Base de données'!$A2845,U$1,"d")&lt;&gt;0,"",'Base de données'!$B2845),""))</f>
        <v>DKKLE</v>
      </c>
      <c r="V2845" s="39" t="str">
        <f>IF(V$1&gt;$AE$1,"-",IFERROR(IF(DATEDIF('Base de données'!$A2845,V$1,"d")&lt;&gt;0,"",'Base de données'!$B2845),""))</f>
        <v/>
      </c>
      <c r="W2845" s="34"/>
      <c r="X2845" s="30" t="str">
        <f>'Base de données'!$C2845&amp;" "&amp;'Base de données'!$D2845</f>
        <v>Baron Danielle</v>
      </c>
      <c r="Y2845" s="31">
        <f>COUNTIF('Base de données'!$B:$B,'Base de données'!$B2845)</f>
        <v>12</v>
      </c>
      <c r="AA2845" s="87" cm="1">
        <f t="array" aca="1" ref="AA2845" ca="1">INDIRECT("'Base de données'!A" &amp; ROW(Y2845))</f>
        <v>45962</v>
      </c>
      <c r="AB2845" s="51" t="str" cm="1">
        <f t="array" aca="1" ref="AB2845" ca="1">INDIRECT("'Base de données'!B" &amp; ROW(Z2845))</f>
        <v>DKKLE</v>
      </c>
    </row>
    <row r="2846" spans="1:28" x14ac:dyDescent="0.3">
      <c r="A2846" s="41" t="str">
        <f ca="1">IF(IF(AND($B2846&lt;&gt;"-",$B2846=$E2846),"Entrée et sortie","-")="Entrée et sortie",'Base de données'!$B2846,"-")</f>
        <v>-</v>
      </c>
      <c r="B2846" s="41" t="str">
        <f t="shared" ca="1" si="179"/>
        <v>-</v>
      </c>
      <c r="C2846" s="41" t="str">
        <f t="shared" ca="1" si="180"/>
        <v>-</v>
      </c>
      <c r="D2846" s="41" t="str">
        <f>IF($F2846="sortie en cours d'année",'Base de données'!$B2846,"-")</f>
        <v>-</v>
      </c>
      <c r="E2846" s="41" t="str">
        <f>IF($H2846="entrée en cours d'année",'Base de données'!$B2846,"-")</f>
        <v>-</v>
      </c>
      <c r="F2846" s="37" t="str">
        <f t="shared" si="177"/>
        <v/>
      </c>
      <c r="G2846" s="37" t="str">
        <f>IF($J2846="mouvement",_xlfn.XLOOKUP('Base de données'!$B2846,$V:$V,$V:$V,0),"")</f>
        <v/>
      </c>
      <c r="H2846" s="37" t="str">
        <f t="shared" si="178"/>
        <v/>
      </c>
      <c r="I2846" s="37" t="str">
        <f>IF($J2846="mouvement",_xlfn.XLOOKUP('Base de données'!$B2846,$K:$K,$K:$K,0),"")</f>
        <v/>
      </c>
      <c r="J2846" s="38" t="str">
        <f>IF(AND(Y2846&lt;&gt;MAX(Y:Y),COUNTIF(K2846:V2846,'Base de données'!$B2846)&gt;0),"mouvement","")</f>
        <v/>
      </c>
      <c r="K2846" s="39" t="str">
        <f>IF(K$1&gt;$AE$1,"-",IFERROR(IF(DATEDIF('Base de données'!$A2846,K$1,"d")&lt;&gt;0,"",'Base de données'!$B2846),""))</f>
        <v/>
      </c>
      <c r="L2846" s="39" t="str">
        <f>IF(L$1&gt;$AE$1,"-",IFERROR(IF(DATEDIF('Base de données'!$A2846,L$1,"d")&lt;&gt;0,"",'Base de données'!$B2846),""))</f>
        <v/>
      </c>
      <c r="M2846" s="39" t="str">
        <f>IF(M$1&gt;$AE$1,"-",IFERROR(IF(DATEDIF('Base de données'!$A2846,M$1,"d")&lt;&gt;0,"",'Base de données'!$B2846),""))</f>
        <v/>
      </c>
      <c r="N2846" s="39" t="str">
        <f>IF(N$1&gt;$AE$1,"-",IFERROR(IF(DATEDIF('Base de données'!$A2846,N$1,"d")&lt;&gt;0,"",'Base de données'!$B2846),""))</f>
        <v/>
      </c>
      <c r="O2846" s="39" t="str">
        <f>IF(O$1&gt;$AE$1,"-",IFERROR(IF(DATEDIF('Base de données'!$A2846,O$1,"d")&lt;&gt;0,"",'Base de données'!$B2846),""))</f>
        <v/>
      </c>
      <c r="P2846" s="39" t="str">
        <f>IF(P$1&gt;$AE$1,"-",IFERROR(IF(DATEDIF('Base de données'!$A2846,P$1,"d")&lt;&gt;0,"",'Base de données'!$B2846),""))</f>
        <v/>
      </c>
      <c r="Q2846" s="39" t="str">
        <f>IF(Q$1&gt;$AE$1,"-",IFERROR(IF(DATEDIF('Base de données'!$A2846,Q$1,"d")&lt;&gt;0,"",'Base de données'!$B2846),""))</f>
        <v/>
      </c>
      <c r="R2846" s="39" t="str">
        <f>IF(R$1&gt;$AE$1,"-",IFERROR(IF(DATEDIF('Base de données'!$A2846,R$1,"d")&lt;&gt;0,"",'Base de données'!$B2846),""))</f>
        <v/>
      </c>
      <c r="S2846" s="39" t="str">
        <f>IF(S$1&gt;$AE$1,"-",IFERROR(IF(DATEDIF('Base de données'!$A2846,S$1,"d")&lt;&gt;0,"",'Base de données'!$B2846),""))</f>
        <v/>
      </c>
      <c r="T2846" s="39" t="str">
        <f>IF(T$1&gt;$AE$1,"-",IFERROR(IF(DATEDIF('Base de données'!$A2846,T$1,"d")&lt;&gt;0,"",'Base de données'!$B2846),""))</f>
        <v/>
      </c>
      <c r="U2846" s="39" t="str">
        <f>IF(U$1&gt;$AE$1,"-",IFERROR(IF(DATEDIF('Base de données'!$A2846,U$1,"d")&lt;&gt;0,"",'Base de données'!$B2846),""))</f>
        <v>X43EK</v>
      </c>
      <c r="V2846" s="39" t="str">
        <f>IF(V$1&gt;$AE$1,"-",IFERROR(IF(DATEDIF('Base de données'!$A2846,V$1,"d")&lt;&gt;0,"",'Base de données'!$B2846),""))</f>
        <v/>
      </c>
      <c r="W2846" s="34"/>
      <c r="X2846" s="30" t="str">
        <f>'Base de données'!$C2846&amp;" "&amp;'Base de données'!$D2846</f>
        <v>Aubry Georges</v>
      </c>
      <c r="Y2846" s="31">
        <f>COUNTIF('Base de données'!$B:$B,'Base de données'!$B2846)</f>
        <v>12</v>
      </c>
      <c r="AA2846" s="87" cm="1">
        <f t="array" aca="1" ref="AA2846" ca="1">INDIRECT("'Base de données'!A" &amp; ROW(Y2846))</f>
        <v>45962</v>
      </c>
      <c r="AB2846" s="51" t="str" cm="1">
        <f t="array" aca="1" ref="AB2846" ca="1">INDIRECT("'Base de données'!B" &amp; ROW(Z2846))</f>
        <v>X43EK</v>
      </c>
    </row>
    <row r="2847" spans="1:28" x14ac:dyDescent="0.3">
      <c r="A2847" s="41" t="str">
        <f ca="1">IF(IF(AND($B2847&lt;&gt;"-",$B2847=$E2847),"Entrée et sortie","-")="Entrée et sortie",'Base de données'!$B2847,"-")</f>
        <v>-</v>
      </c>
      <c r="B2847" s="41" t="str">
        <f t="shared" ca="1" si="179"/>
        <v>-</v>
      </c>
      <c r="C2847" s="41" t="str">
        <f t="shared" ca="1" si="180"/>
        <v>-</v>
      </c>
      <c r="D2847" s="41" t="str">
        <f>IF($F2847="sortie en cours d'année",'Base de données'!$B2847,"-")</f>
        <v>-</v>
      </c>
      <c r="E2847" s="41" t="str">
        <f>IF($H2847="entrée en cours d'année",'Base de données'!$B2847,"-")</f>
        <v>-</v>
      </c>
      <c r="F2847" s="37" t="str">
        <f t="shared" si="177"/>
        <v/>
      </c>
      <c r="G2847" s="37" t="str">
        <f>IF($J2847="mouvement",_xlfn.XLOOKUP('Base de données'!$B2847,$V:$V,$V:$V,0),"")</f>
        <v/>
      </c>
      <c r="H2847" s="37" t="str">
        <f t="shared" si="178"/>
        <v/>
      </c>
      <c r="I2847" s="37" t="str">
        <f>IF($J2847="mouvement",_xlfn.XLOOKUP('Base de données'!$B2847,$K:$K,$K:$K,0),"")</f>
        <v/>
      </c>
      <c r="J2847" s="38" t="str">
        <f>IF(AND(Y2847&lt;&gt;MAX(Y:Y),COUNTIF(K2847:V2847,'Base de données'!$B2847)&gt;0),"mouvement","")</f>
        <v/>
      </c>
      <c r="K2847" s="39" t="str">
        <f>IF(K$1&gt;$AE$1,"-",IFERROR(IF(DATEDIF('Base de données'!$A2847,K$1,"d")&lt;&gt;0,"",'Base de données'!$B2847),""))</f>
        <v/>
      </c>
      <c r="L2847" s="39" t="str">
        <f>IF(L$1&gt;$AE$1,"-",IFERROR(IF(DATEDIF('Base de données'!$A2847,L$1,"d")&lt;&gt;0,"",'Base de données'!$B2847),""))</f>
        <v/>
      </c>
      <c r="M2847" s="39" t="str">
        <f>IF(M$1&gt;$AE$1,"-",IFERROR(IF(DATEDIF('Base de données'!$A2847,M$1,"d")&lt;&gt;0,"",'Base de données'!$B2847),""))</f>
        <v/>
      </c>
      <c r="N2847" s="39" t="str">
        <f>IF(N$1&gt;$AE$1,"-",IFERROR(IF(DATEDIF('Base de données'!$A2847,N$1,"d")&lt;&gt;0,"",'Base de données'!$B2847),""))</f>
        <v/>
      </c>
      <c r="O2847" s="39" t="str">
        <f>IF(O$1&gt;$AE$1,"-",IFERROR(IF(DATEDIF('Base de données'!$A2847,O$1,"d")&lt;&gt;0,"",'Base de données'!$B2847),""))</f>
        <v/>
      </c>
      <c r="P2847" s="39" t="str">
        <f>IF(P$1&gt;$AE$1,"-",IFERROR(IF(DATEDIF('Base de données'!$A2847,P$1,"d")&lt;&gt;0,"",'Base de données'!$B2847),""))</f>
        <v/>
      </c>
      <c r="Q2847" s="39" t="str">
        <f>IF(Q$1&gt;$AE$1,"-",IFERROR(IF(DATEDIF('Base de données'!$A2847,Q$1,"d")&lt;&gt;0,"",'Base de données'!$B2847),""))</f>
        <v/>
      </c>
      <c r="R2847" s="39" t="str">
        <f>IF(R$1&gt;$AE$1,"-",IFERROR(IF(DATEDIF('Base de données'!$A2847,R$1,"d")&lt;&gt;0,"",'Base de données'!$B2847),""))</f>
        <v/>
      </c>
      <c r="S2847" s="39" t="str">
        <f>IF(S$1&gt;$AE$1,"-",IFERROR(IF(DATEDIF('Base de données'!$A2847,S$1,"d")&lt;&gt;0,"",'Base de données'!$B2847),""))</f>
        <v/>
      </c>
      <c r="T2847" s="39" t="str">
        <f>IF(T$1&gt;$AE$1,"-",IFERROR(IF(DATEDIF('Base de données'!$A2847,T$1,"d")&lt;&gt;0,"",'Base de données'!$B2847),""))</f>
        <v/>
      </c>
      <c r="U2847" s="39" t="str">
        <f>IF(U$1&gt;$AE$1,"-",IFERROR(IF(DATEDIF('Base de données'!$A2847,U$1,"d")&lt;&gt;0,"",'Base de données'!$B2847),""))</f>
        <v>IDCZB</v>
      </c>
      <c r="V2847" s="39" t="str">
        <f>IF(V$1&gt;$AE$1,"-",IFERROR(IF(DATEDIF('Base de données'!$A2847,V$1,"d")&lt;&gt;0,"",'Base de données'!$B2847),""))</f>
        <v/>
      </c>
      <c r="W2847" s="34"/>
      <c r="X2847" s="30" t="str">
        <f>'Base de données'!$C2847&amp;" "&amp;'Base de données'!$D2847</f>
        <v>Pages Emmanuel</v>
      </c>
      <c r="Y2847" s="31">
        <f>COUNTIF('Base de données'!$B:$B,'Base de données'!$B2847)</f>
        <v>12</v>
      </c>
      <c r="AA2847" s="87" cm="1">
        <f t="array" aca="1" ref="AA2847" ca="1">INDIRECT("'Base de données'!A" &amp; ROW(Y2847))</f>
        <v>45962</v>
      </c>
      <c r="AB2847" s="51" t="str" cm="1">
        <f t="array" aca="1" ref="AB2847" ca="1">INDIRECT("'Base de données'!B" &amp; ROW(Z2847))</f>
        <v>IDCZB</v>
      </c>
    </row>
    <row r="2848" spans="1:28" x14ac:dyDescent="0.3">
      <c r="A2848" s="41" t="str">
        <f ca="1">IF(IF(AND($B2848&lt;&gt;"-",$B2848=$E2848),"Entrée et sortie","-")="Entrée et sortie",'Base de données'!$B2848,"-")</f>
        <v>-</v>
      </c>
      <c r="B2848" s="41" t="str">
        <f t="shared" ca="1" si="179"/>
        <v>-</v>
      </c>
      <c r="C2848" s="41" t="str">
        <f t="shared" ca="1" si="180"/>
        <v>-</v>
      </c>
      <c r="D2848" s="41" t="str">
        <f>IF($F2848="sortie en cours d'année",'Base de données'!$B2848,"-")</f>
        <v>-</v>
      </c>
      <c r="E2848" s="41" t="str">
        <f>IF($H2848="entrée en cours d'année",'Base de données'!$B2848,"-")</f>
        <v>-</v>
      </c>
      <c r="F2848" s="37" t="str">
        <f t="shared" si="177"/>
        <v/>
      </c>
      <c r="G2848" s="37" t="str">
        <f>IF($J2848="mouvement",_xlfn.XLOOKUP('Base de données'!$B2848,$V:$V,$V:$V,0),"")</f>
        <v/>
      </c>
      <c r="H2848" s="37" t="str">
        <f t="shared" si="178"/>
        <v/>
      </c>
      <c r="I2848" s="37" t="str">
        <f>IF($J2848="mouvement",_xlfn.XLOOKUP('Base de données'!$B2848,$K:$K,$K:$K,0),"")</f>
        <v/>
      </c>
      <c r="J2848" s="38" t="str">
        <f>IF(AND(Y2848&lt;&gt;MAX(Y:Y),COUNTIF(K2848:V2848,'Base de données'!$B2848)&gt;0),"mouvement","")</f>
        <v/>
      </c>
      <c r="K2848" s="39" t="str">
        <f>IF(K$1&gt;$AE$1,"-",IFERROR(IF(DATEDIF('Base de données'!$A2848,K$1,"d")&lt;&gt;0,"",'Base de données'!$B2848),""))</f>
        <v/>
      </c>
      <c r="L2848" s="39" t="str">
        <f>IF(L$1&gt;$AE$1,"-",IFERROR(IF(DATEDIF('Base de données'!$A2848,L$1,"d")&lt;&gt;0,"",'Base de données'!$B2848),""))</f>
        <v/>
      </c>
      <c r="M2848" s="39" t="str">
        <f>IF(M$1&gt;$AE$1,"-",IFERROR(IF(DATEDIF('Base de données'!$A2848,M$1,"d")&lt;&gt;0,"",'Base de données'!$B2848),""))</f>
        <v/>
      </c>
      <c r="N2848" s="39" t="str">
        <f>IF(N$1&gt;$AE$1,"-",IFERROR(IF(DATEDIF('Base de données'!$A2848,N$1,"d")&lt;&gt;0,"",'Base de données'!$B2848),""))</f>
        <v/>
      </c>
      <c r="O2848" s="39" t="str">
        <f>IF(O$1&gt;$AE$1,"-",IFERROR(IF(DATEDIF('Base de données'!$A2848,O$1,"d")&lt;&gt;0,"",'Base de données'!$B2848),""))</f>
        <v/>
      </c>
      <c r="P2848" s="39" t="str">
        <f>IF(P$1&gt;$AE$1,"-",IFERROR(IF(DATEDIF('Base de données'!$A2848,P$1,"d")&lt;&gt;0,"",'Base de données'!$B2848),""))</f>
        <v/>
      </c>
      <c r="Q2848" s="39" t="str">
        <f>IF(Q$1&gt;$AE$1,"-",IFERROR(IF(DATEDIF('Base de données'!$A2848,Q$1,"d")&lt;&gt;0,"",'Base de données'!$B2848),""))</f>
        <v/>
      </c>
      <c r="R2848" s="39" t="str">
        <f>IF(R$1&gt;$AE$1,"-",IFERROR(IF(DATEDIF('Base de données'!$A2848,R$1,"d")&lt;&gt;0,"",'Base de données'!$B2848),""))</f>
        <v/>
      </c>
      <c r="S2848" s="39" t="str">
        <f>IF(S$1&gt;$AE$1,"-",IFERROR(IF(DATEDIF('Base de données'!$A2848,S$1,"d")&lt;&gt;0,"",'Base de données'!$B2848),""))</f>
        <v/>
      </c>
      <c r="T2848" s="39" t="str">
        <f>IF(T$1&gt;$AE$1,"-",IFERROR(IF(DATEDIF('Base de données'!$A2848,T$1,"d")&lt;&gt;0,"",'Base de données'!$B2848),""))</f>
        <v/>
      </c>
      <c r="U2848" s="39" t="str">
        <f>IF(U$1&gt;$AE$1,"-",IFERROR(IF(DATEDIF('Base de données'!$A2848,U$1,"d")&lt;&gt;0,"",'Base de données'!$B2848),""))</f>
        <v>WVLRU</v>
      </c>
      <c r="V2848" s="39" t="str">
        <f>IF(V$1&gt;$AE$1,"-",IFERROR(IF(DATEDIF('Base de données'!$A2848,V$1,"d")&lt;&gt;0,"",'Base de données'!$B2848),""))</f>
        <v/>
      </c>
      <c r="W2848" s="34"/>
      <c r="X2848" s="30" t="str">
        <f>'Base de données'!$C2848&amp;" "&amp;'Base de données'!$D2848</f>
        <v>Brunet Charles</v>
      </c>
      <c r="Y2848" s="31">
        <f>COUNTIF('Base de données'!$B:$B,'Base de données'!$B2848)</f>
        <v>12</v>
      </c>
      <c r="AA2848" s="87" cm="1">
        <f t="array" aca="1" ref="AA2848" ca="1">INDIRECT("'Base de données'!A" &amp; ROW(Y2848))</f>
        <v>45962</v>
      </c>
      <c r="AB2848" s="51" t="str" cm="1">
        <f t="array" aca="1" ref="AB2848" ca="1">INDIRECT("'Base de données'!B" &amp; ROW(Z2848))</f>
        <v>WVLRU</v>
      </c>
    </row>
    <row r="2849" spans="1:28" x14ac:dyDescent="0.3">
      <c r="A2849" s="41" t="str">
        <f ca="1">IF(IF(AND($B2849&lt;&gt;"-",$B2849=$E2849),"Entrée et sortie","-")="Entrée et sortie",'Base de données'!$B2849,"-")</f>
        <v>-</v>
      </c>
      <c r="B2849" s="41" t="str">
        <f t="shared" ca="1" si="179"/>
        <v>-</v>
      </c>
      <c r="C2849" s="41" t="str">
        <f t="shared" ca="1" si="180"/>
        <v>-</v>
      </c>
      <c r="D2849" s="41" t="str">
        <f>IF($F2849="sortie en cours d'année",'Base de données'!$B2849,"-")</f>
        <v>-</v>
      </c>
      <c r="E2849" s="41" t="str">
        <f>IF($H2849="entrée en cours d'année",'Base de données'!$B2849,"-")</f>
        <v>-</v>
      </c>
      <c r="F2849" s="37" t="str">
        <f t="shared" si="177"/>
        <v/>
      </c>
      <c r="G2849" s="37" t="str">
        <f>IF($J2849="mouvement",_xlfn.XLOOKUP('Base de données'!$B2849,$V:$V,$V:$V,0),"")</f>
        <v/>
      </c>
      <c r="H2849" s="37" t="str">
        <f t="shared" si="178"/>
        <v/>
      </c>
      <c r="I2849" s="37" t="str">
        <f>IF($J2849="mouvement",_xlfn.XLOOKUP('Base de données'!$B2849,$K:$K,$K:$K,0),"")</f>
        <v/>
      </c>
      <c r="J2849" s="38" t="str">
        <f>IF(AND(Y2849&lt;&gt;MAX(Y:Y),COUNTIF(K2849:V2849,'Base de données'!$B2849)&gt;0),"mouvement","")</f>
        <v/>
      </c>
      <c r="K2849" s="39" t="str">
        <f>IF(K$1&gt;$AE$1,"-",IFERROR(IF(DATEDIF('Base de données'!$A2849,K$1,"d")&lt;&gt;0,"",'Base de données'!$B2849),""))</f>
        <v/>
      </c>
      <c r="L2849" s="39" t="str">
        <f>IF(L$1&gt;$AE$1,"-",IFERROR(IF(DATEDIF('Base de données'!$A2849,L$1,"d")&lt;&gt;0,"",'Base de données'!$B2849),""))</f>
        <v/>
      </c>
      <c r="M2849" s="39" t="str">
        <f>IF(M$1&gt;$AE$1,"-",IFERROR(IF(DATEDIF('Base de données'!$A2849,M$1,"d")&lt;&gt;0,"",'Base de données'!$B2849),""))</f>
        <v/>
      </c>
      <c r="N2849" s="39" t="str">
        <f>IF(N$1&gt;$AE$1,"-",IFERROR(IF(DATEDIF('Base de données'!$A2849,N$1,"d")&lt;&gt;0,"",'Base de données'!$B2849),""))</f>
        <v/>
      </c>
      <c r="O2849" s="39" t="str">
        <f>IF(O$1&gt;$AE$1,"-",IFERROR(IF(DATEDIF('Base de données'!$A2849,O$1,"d")&lt;&gt;0,"",'Base de données'!$B2849),""))</f>
        <v/>
      </c>
      <c r="P2849" s="39" t="str">
        <f>IF(P$1&gt;$AE$1,"-",IFERROR(IF(DATEDIF('Base de données'!$A2849,P$1,"d")&lt;&gt;0,"",'Base de données'!$B2849),""))</f>
        <v/>
      </c>
      <c r="Q2849" s="39" t="str">
        <f>IF(Q$1&gt;$AE$1,"-",IFERROR(IF(DATEDIF('Base de données'!$A2849,Q$1,"d")&lt;&gt;0,"",'Base de données'!$B2849),""))</f>
        <v/>
      </c>
      <c r="R2849" s="39" t="str">
        <f>IF(R$1&gt;$AE$1,"-",IFERROR(IF(DATEDIF('Base de données'!$A2849,R$1,"d")&lt;&gt;0,"",'Base de données'!$B2849),""))</f>
        <v/>
      </c>
      <c r="S2849" s="39" t="str">
        <f>IF(S$1&gt;$AE$1,"-",IFERROR(IF(DATEDIF('Base de données'!$A2849,S$1,"d")&lt;&gt;0,"",'Base de données'!$B2849),""))</f>
        <v/>
      </c>
      <c r="T2849" s="39" t="str">
        <f>IF(T$1&gt;$AE$1,"-",IFERROR(IF(DATEDIF('Base de données'!$A2849,T$1,"d")&lt;&gt;0,"",'Base de données'!$B2849),""))</f>
        <v/>
      </c>
      <c r="U2849" s="39" t="str">
        <f>IF(U$1&gt;$AE$1,"-",IFERROR(IF(DATEDIF('Base de données'!$A2849,U$1,"d")&lt;&gt;0,"",'Base de données'!$B2849),""))</f>
        <v>H1WN8</v>
      </c>
      <c r="V2849" s="39" t="str">
        <f>IF(V$1&gt;$AE$1,"-",IFERROR(IF(DATEDIF('Base de données'!$A2849,V$1,"d")&lt;&gt;0,"",'Base de données'!$B2849),""))</f>
        <v/>
      </c>
      <c r="W2849" s="34"/>
      <c r="X2849" s="30" t="str">
        <f>'Base de données'!$C2849&amp;" "&amp;'Base de données'!$D2849</f>
        <v>Colas Claudine</v>
      </c>
      <c r="Y2849" s="31">
        <f>COUNTIF('Base de données'!$B:$B,'Base de données'!$B2849)</f>
        <v>12</v>
      </c>
      <c r="AA2849" s="87" cm="1">
        <f t="array" aca="1" ref="AA2849" ca="1">INDIRECT("'Base de données'!A" &amp; ROW(Y2849))</f>
        <v>45962</v>
      </c>
      <c r="AB2849" s="51" t="str" cm="1">
        <f t="array" aca="1" ref="AB2849" ca="1">INDIRECT("'Base de données'!B" &amp; ROW(Z2849))</f>
        <v>H1WN8</v>
      </c>
    </row>
    <row r="2850" spans="1:28" x14ac:dyDescent="0.3">
      <c r="A2850" s="41" t="str">
        <f ca="1">IF(IF(AND($B2850&lt;&gt;"-",$B2850=$E2850),"Entrée et sortie","-")="Entrée et sortie",'Base de données'!$B2850,"-")</f>
        <v>-</v>
      </c>
      <c r="B2850" s="41" t="str">
        <f t="shared" ca="1" si="179"/>
        <v>-</v>
      </c>
      <c r="C2850" s="41" t="str">
        <f t="shared" ca="1" si="180"/>
        <v>-</v>
      </c>
      <c r="D2850" s="41" t="str">
        <f>IF($F2850="sortie en cours d'année",'Base de données'!$B2850,"-")</f>
        <v>-</v>
      </c>
      <c r="E2850" s="41" t="str">
        <f>IF($H2850="entrée en cours d'année",'Base de données'!$B2850,"-")</f>
        <v>-</v>
      </c>
      <c r="F2850" s="37" t="str">
        <f t="shared" si="177"/>
        <v/>
      </c>
      <c r="G2850" s="37" t="str">
        <f>IF($J2850="mouvement",_xlfn.XLOOKUP('Base de données'!$B2850,$V:$V,$V:$V,0),"")</f>
        <v/>
      </c>
      <c r="H2850" s="37" t="str">
        <f t="shared" si="178"/>
        <v/>
      </c>
      <c r="I2850" s="37" t="str">
        <f>IF($J2850="mouvement",_xlfn.XLOOKUP('Base de données'!$B2850,$K:$K,$K:$K,0),"")</f>
        <v/>
      </c>
      <c r="J2850" s="38" t="str">
        <f>IF(AND(Y2850&lt;&gt;MAX(Y:Y),COUNTIF(K2850:V2850,'Base de données'!$B2850)&gt;0),"mouvement","")</f>
        <v/>
      </c>
      <c r="K2850" s="39" t="str">
        <f>IF(K$1&gt;$AE$1,"-",IFERROR(IF(DATEDIF('Base de données'!$A2850,K$1,"d")&lt;&gt;0,"",'Base de données'!$B2850),""))</f>
        <v/>
      </c>
      <c r="L2850" s="39" t="str">
        <f>IF(L$1&gt;$AE$1,"-",IFERROR(IF(DATEDIF('Base de données'!$A2850,L$1,"d")&lt;&gt;0,"",'Base de données'!$B2850),""))</f>
        <v/>
      </c>
      <c r="M2850" s="39" t="str">
        <f>IF(M$1&gt;$AE$1,"-",IFERROR(IF(DATEDIF('Base de données'!$A2850,M$1,"d")&lt;&gt;0,"",'Base de données'!$B2850),""))</f>
        <v/>
      </c>
      <c r="N2850" s="39" t="str">
        <f>IF(N$1&gt;$AE$1,"-",IFERROR(IF(DATEDIF('Base de données'!$A2850,N$1,"d")&lt;&gt;0,"",'Base de données'!$B2850),""))</f>
        <v/>
      </c>
      <c r="O2850" s="39" t="str">
        <f>IF(O$1&gt;$AE$1,"-",IFERROR(IF(DATEDIF('Base de données'!$A2850,O$1,"d")&lt;&gt;0,"",'Base de données'!$B2850),""))</f>
        <v/>
      </c>
      <c r="P2850" s="39" t="str">
        <f>IF(P$1&gt;$AE$1,"-",IFERROR(IF(DATEDIF('Base de données'!$A2850,P$1,"d")&lt;&gt;0,"",'Base de données'!$B2850),""))</f>
        <v/>
      </c>
      <c r="Q2850" s="39" t="str">
        <f>IF(Q$1&gt;$AE$1,"-",IFERROR(IF(DATEDIF('Base de données'!$A2850,Q$1,"d")&lt;&gt;0,"",'Base de données'!$B2850),""))</f>
        <v/>
      </c>
      <c r="R2850" s="39" t="str">
        <f>IF(R$1&gt;$AE$1,"-",IFERROR(IF(DATEDIF('Base de données'!$A2850,R$1,"d")&lt;&gt;0,"",'Base de données'!$B2850),""))</f>
        <v/>
      </c>
      <c r="S2850" s="39" t="str">
        <f>IF(S$1&gt;$AE$1,"-",IFERROR(IF(DATEDIF('Base de données'!$A2850,S$1,"d")&lt;&gt;0,"",'Base de données'!$B2850),""))</f>
        <v/>
      </c>
      <c r="T2850" s="39" t="str">
        <f>IF(T$1&gt;$AE$1,"-",IFERROR(IF(DATEDIF('Base de données'!$A2850,T$1,"d")&lt;&gt;0,"",'Base de données'!$B2850),""))</f>
        <v/>
      </c>
      <c r="U2850" s="39" t="str">
        <f>IF(U$1&gt;$AE$1,"-",IFERROR(IF(DATEDIF('Base de données'!$A2850,U$1,"d")&lt;&gt;0,"",'Base de données'!$B2850),""))</f>
        <v>61344</v>
      </c>
      <c r="V2850" s="39" t="str">
        <f>IF(V$1&gt;$AE$1,"-",IFERROR(IF(DATEDIF('Base de données'!$A2850,V$1,"d")&lt;&gt;0,"",'Base de données'!$B2850),""))</f>
        <v/>
      </c>
      <c r="W2850" s="34"/>
      <c r="X2850" s="30" t="str">
        <f>'Base de données'!$C2850&amp;" "&amp;'Base de données'!$D2850</f>
        <v>De Oliveira Benoît</v>
      </c>
      <c r="Y2850" s="31">
        <f>COUNTIF('Base de données'!$B:$B,'Base de données'!$B2850)</f>
        <v>12</v>
      </c>
      <c r="AA2850" s="87" cm="1">
        <f t="array" aca="1" ref="AA2850" ca="1">INDIRECT("'Base de données'!A" &amp; ROW(Y2850))</f>
        <v>45962</v>
      </c>
      <c r="AB2850" s="51" t="str" cm="1">
        <f t="array" aca="1" ref="AB2850" ca="1">INDIRECT("'Base de données'!B" &amp; ROW(Z2850))</f>
        <v>61344</v>
      </c>
    </row>
    <row r="2851" spans="1:28" x14ac:dyDescent="0.3">
      <c r="A2851" s="41" t="str">
        <f ca="1">IF(IF(AND($B2851&lt;&gt;"-",$B2851=$E2851),"Entrée et sortie","-")="Entrée et sortie",'Base de données'!$B2851,"-")</f>
        <v>-</v>
      </c>
      <c r="B2851" s="41" t="str">
        <f t="shared" ca="1" si="179"/>
        <v>-</v>
      </c>
      <c r="C2851" s="41" t="str">
        <f t="shared" ca="1" si="180"/>
        <v>-</v>
      </c>
      <c r="D2851" s="41" t="str">
        <f>IF($F2851="sortie en cours d'année",'Base de données'!$B2851,"-")</f>
        <v>-</v>
      </c>
      <c r="E2851" s="41" t="str">
        <f>IF($H2851="entrée en cours d'année",'Base de données'!$B2851,"-")</f>
        <v>-</v>
      </c>
      <c r="F2851" s="37" t="str">
        <f t="shared" si="177"/>
        <v/>
      </c>
      <c r="G2851" s="37" t="str">
        <f>IF($J2851="mouvement",_xlfn.XLOOKUP('Base de données'!$B2851,$V:$V,$V:$V,0),"")</f>
        <v/>
      </c>
      <c r="H2851" s="37" t="str">
        <f t="shared" si="178"/>
        <v/>
      </c>
      <c r="I2851" s="37" t="str">
        <f>IF($J2851="mouvement",_xlfn.XLOOKUP('Base de données'!$B2851,$K:$K,$K:$K,0),"")</f>
        <v/>
      </c>
      <c r="J2851" s="38" t="str">
        <f>IF(AND(Y2851&lt;&gt;MAX(Y:Y),COUNTIF(K2851:V2851,'Base de données'!$B2851)&gt;0),"mouvement","")</f>
        <v/>
      </c>
      <c r="K2851" s="39" t="str">
        <f>IF(K$1&gt;$AE$1,"-",IFERROR(IF(DATEDIF('Base de données'!$A2851,K$1,"d")&lt;&gt;0,"",'Base de données'!$B2851),""))</f>
        <v/>
      </c>
      <c r="L2851" s="39" t="str">
        <f>IF(L$1&gt;$AE$1,"-",IFERROR(IF(DATEDIF('Base de données'!$A2851,L$1,"d")&lt;&gt;0,"",'Base de données'!$B2851),""))</f>
        <v/>
      </c>
      <c r="M2851" s="39" t="str">
        <f>IF(M$1&gt;$AE$1,"-",IFERROR(IF(DATEDIF('Base de données'!$A2851,M$1,"d")&lt;&gt;0,"",'Base de données'!$B2851),""))</f>
        <v/>
      </c>
      <c r="N2851" s="39" t="str">
        <f>IF(N$1&gt;$AE$1,"-",IFERROR(IF(DATEDIF('Base de données'!$A2851,N$1,"d")&lt;&gt;0,"",'Base de données'!$B2851),""))</f>
        <v/>
      </c>
      <c r="O2851" s="39" t="str">
        <f>IF(O$1&gt;$AE$1,"-",IFERROR(IF(DATEDIF('Base de données'!$A2851,O$1,"d")&lt;&gt;0,"",'Base de données'!$B2851),""))</f>
        <v/>
      </c>
      <c r="P2851" s="39" t="str">
        <f>IF(P$1&gt;$AE$1,"-",IFERROR(IF(DATEDIF('Base de données'!$A2851,P$1,"d")&lt;&gt;0,"",'Base de données'!$B2851),""))</f>
        <v/>
      </c>
      <c r="Q2851" s="39" t="str">
        <f>IF(Q$1&gt;$AE$1,"-",IFERROR(IF(DATEDIF('Base de données'!$A2851,Q$1,"d")&lt;&gt;0,"",'Base de données'!$B2851),""))</f>
        <v/>
      </c>
      <c r="R2851" s="39" t="str">
        <f>IF(R$1&gt;$AE$1,"-",IFERROR(IF(DATEDIF('Base de données'!$A2851,R$1,"d")&lt;&gt;0,"",'Base de données'!$B2851),""))</f>
        <v/>
      </c>
      <c r="S2851" s="39" t="str">
        <f>IF(S$1&gt;$AE$1,"-",IFERROR(IF(DATEDIF('Base de données'!$A2851,S$1,"d")&lt;&gt;0,"",'Base de données'!$B2851),""))</f>
        <v/>
      </c>
      <c r="T2851" s="39" t="str">
        <f>IF(T$1&gt;$AE$1,"-",IFERROR(IF(DATEDIF('Base de données'!$A2851,T$1,"d")&lt;&gt;0,"",'Base de données'!$B2851),""))</f>
        <v/>
      </c>
      <c r="U2851" s="39" t="str">
        <f>IF(U$1&gt;$AE$1,"-",IFERROR(IF(DATEDIF('Base de données'!$A2851,U$1,"d")&lt;&gt;0,"",'Base de données'!$B2851),""))</f>
        <v>7SPGI</v>
      </c>
      <c r="V2851" s="39" t="str">
        <f>IF(V$1&gt;$AE$1,"-",IFERROR(IF(DATEDIF('Base de données'!$A2851,V$1,"d")&lt;&gt;0,"",'Base de données'!$B2851),""))</f>
        <v/>
      </c>
      <c r="W2851" s="34"/>
      <c r="X2851" s="30" t="str">
        <f>'Base de données'!$C2851&amp;" "&amp;'Base de données'!$D2851</f>
        <v>Rossi René</v>
      </c>
      <c r="Y2851" s="31">
        <f>COUNTIF('Base de données'!$B:$B,'Base de données'!$B2851)</f>
        <v>12</v>
      </c>
      <c r="AA2851" s="87" cm="1">
        <f t="array" aca="1" ref="AA2851" ca="1">INDIRECT("'Base de données'!A" &amp; ROW(Y2851))</f>
        <v>45962</v>
      </c>
      <c r="AB2851" s="51" t="str" cm="1">
        <f t="array" aca="1" ref="AB2851" ca="1">INDIRECT("'Base de données'!B" &amp; ROW(Z2851))</f>
        <v>7SPGI</v>
      </c>
    </row>
    <row r="2852" spans="1:28" x14ac:dyDescent="0.3">
      <c r="A2852" s="41" t="str">
        <f ca="1">IF(IF(AND($B2852&lt;&gt;"-",$B2852=$E2852),"Entrée et sortie","-")="Entrée et sortie",'Base de données'!$B2852,"-")</f>
        <v>-</v>
      </c>
      <c r="B2852" s="41" t="str">
        <f t="shared" ca="1" si="179"/>
        <v>-</v>
      </c>
      <c r="C2852" s="41" t="str">
        <f t="shared" ca="1" si="180"/>
        <v>-</v>
      </c>
      <c r="D2852" s="41" t="str">
        <f>IF($F2852="sortie en cours d'année",'Base de données'!$B2852,"-")</f>
        <v>-</v>
      </c>
      <c r="E2852" s="41" t="str">
        <f>IF($H2852="entrée en cours d'année",'Base de données'!$B2852,"-")</f>
        <v>-</v>
      </c>
      <c r="F2852" s="37" t="str">
        <f t="shared" si="177"/>
        <v/>
      </c>
      <c r="G2852" s="37" t="str">
        <f>IF($J2852="mouvement",_xlfn.XLOOKUP('Base de données'!$B2852,$V:$V,$V:$V,0),"")</f>
        <v/>
      </c>
      <c r="H2852" s="37" t="str">
        <f t="shared" si="178"/>
        <v/>
      </c>
      <c r="I2852" s="37" t="str">
        <f>IF($J2852="mouvement",_xlfn.XLOOKUP('Base de données'!$B2852,$K:$K,$K:$K,0),"")</f>
        <v/>
      </c>
      <c r="J2852" s="38" t="str">
        <f>IF(AND(Y2852&lt;&gt;MAX(Y:Y),COUNTIF(K2852:V2852,'Base de données'!$B2852)&gt;0),"mouvement","")</f>
        <v/>
      </c>
      <c r="K2852" s="39" t="str">
        <f>IF(K$1&gt;$AE$1,"-",IFERROR(IF(DATEDIF('Base de données'!$A2852,K$1,"d")&lt;&gt;0,"",'Base de données'!$B2852),""))</f>
        <v/>
      </c>
      <c r="L2852" s="39" t="str">
        <f>IF(L$1&gt;$AE$1,"-",IFERROR(IF(DATEDIF('Base de données'!$A2852,L$1,"d")&lt;&gt;0,"",'Base de données'!$B2852),""))</f>
        <v/>
      </c>
      <c r="M2852" s="39" t="str">
        <f>IF(M$1&gt;$AE$1,"-",IFERROR(IF(DATEDIF('Base de données'!$A2852,M$1,"d")&lt;&gt;0,"",'Base de données'!$B2852),""))</f>
        <v/>
      </c>
      <c r="N2852" s="39" t="str">
        <f>IF(N$1&gt;$AE$1,"-",IFERROR(IF(DATEDIF('Base de données'!$A2852,N$1,"d")&lt;&gt;0,"",'Base de données'!$B2852),""))</f>
        <v/>
      </c>
      <c r="O2852" s="39" t="str">
        <f>IF(O$1&gt;$AE$1,"-",IFERROR(IF(DATEDIF('Base de données'!$A2852,O$1,"d")&lt;&gt;0,"",'Base de données'!$B2852),""))</f>
        <v/>
      </c>
      <c r="P2852" s="39" t="str">
        <f>IF(P$1&gt;$AE$1,"-",IFERROR(IF(DATEDIF('Base de données'!$A2852,P$1,"d")&lt;&gt;0,"",'Base de données'!$B2852),""))</f>
        <v/>
      </c>
      <c r="Q2852" s="39" t="str">
        <f>IF(Q$1&gt;$AE$1,"-",IFERROR(IF(DATEDIF('Base de données'!$A2852,Q$1,"d")&lt;&gt;0,"",'Base de données'!$B2852),""))</f>
        <v/>
      </c>
      <c r="R2852" s="39" t="str">
        <f>IF(R$1&gt;$AE$1,"-",IFERROR(IF(DATEDIF('Base de données'!$A2852,R$1,"d")&lt;&gt;0,"",'Base de données'!$B2852),""))</f>
        <v/>
      </c>
      <c r="S2852" s="39" t="str">
        <f>IF(S$1&gt;$AE$1,"-",IFERROR(IF(DATEDIF('Base de données'!$A2852,S$1,"d")&lt;&gt;0,"",'Base de données'!$B2852),""))</f>
        <v/>
      </c>
      <c r="T2852" s="39" t="str">
        <f>IF(T$1&gt;$AE$1,"-",IFERROR(IF(DATEDIF('Base de données'!$A2852,T$1,"d")&lt;&gt;0,"",'Base de données'!$B2852),""))</f>
        <v/>
      </c>
      <c r="U2852" s="39" t="str">
        <f>IF(U$1&gt;$AE$1,"-",IFERROR(IF(DATEDIF('Base de données'!$A2852,U$1,"d")&lt;&gt;0,"",'Base de données'!$B2852),""))</f>
        <v>E3HIK</v>
      </c>
      <c r="V2852" s="39" t="str">
        <f>IF(V$1&gt;$AE$1,"-",IFERROR(IF(DATEDIF('Base de données'!$A2852,V$1,"d")&lt;&gt;0,"",'Base de données'!$B2852),""))</f>
        <v/>
      </c>
      <c r="W2852" s="34"/>
      <c r="X2852" s="30" t="str">
        <f>'Base de données'!$C2852&amp;" "&amp;'Base de données'!$D2852</f>
        <v>Marin Éric</v>
      </c>
      <c r="Y2852" s="31">
        <f>COUNTIF('Base de données'!$B:$B,'Base de données'!$B2852)</f>
        <v>12</v>
      </c>
      <c r="AA2852" s="87" cm="1">
        <f t="array" aca="1" ref="AA2852" ca="1">INDIRECT("'Base de données'!A" &amp; ROW(Y2852))</f>
        <v>45962</v>
      </c>
      <c r="AB2852" s="51" t="str" cm="1">
        <f t="array" aca="1" ref="AB2852" ca="1">INDIRECT("'Base de données'!B" &amp; ROW(Z2852))</f>
        <v>E3HIK</v>
      </c>
    </row>
    <row r="2853" spans="1:28" x14ac:dyDescent="0.3">
      <c r="A2853" s="41" t="str">
        <f ca="1">IF(IF(AND($B2853&lt;&gt;"-",$B2853=$E2853),"Entrée et sortie","-")="Entrée et sortie",'Base de données'!$B2853,"-")</f>
        <v>-</v>
      </c>
      <c r="B2853" s="41" t="str">
        <f t="shared" ca="1" si="179"/>
        <v>-</v>
      </c>
      <c r="C2853" s="41" t="str">
        <f t="shared" ca="1" si="180"/>
        <v>-</v>
      </c>
      <c r="D2853" s="41" t="str">
        <f>IF($F2853="sortie en cours d'année",'Base de données'!$B2853,"-")</f>
        <v>-</v>
      </c>
      <c r="E2853" s="41" t="str">
        <f>IF($H2853="entrée en cours d'année",'Base de données'!$B2853,"-")</f>
        <v>-</v>
      </c>
      <c r="F2853" s="37" t="str">
        <f t="shared" si="177"/>
        <v/>
      </c>
      <c r="G2853" s="37" t="str">
        <f>IF($J2853="mouvement",_xlfn.XLOOKUP('Base de données'!$B2853,$V:$V,$V:$V,0),"")</f>
        <v/>
      </c>
      <c r="H2853" s="37" t="str">
        <f t="shared" si="178"/>
        <v/>
      </c>
      <c r="I2853" s="37" t="str">
        <f>IF($J2853="mouvement",_xlfn.XLOOKUP('Base de données'!$B2853,$K:$K,$K:$K,0),"")</f>
        <v/>
      </c>
      <c r="J2853" s="38" t="str">
        <f>IF(AND(Y2853&lt;&gt;MAX(Y:Y),COUNTIF(K2853:V2853,'Base de données'!$B2853)&gt;0),"mouvement","")</f>
        <v/>
      </c>
      <c r="K2853" s="39" t="str">
        <f>IF(K$1&gt;$AE$1,"-",IFERROR(IF(DATEDIF('Base de données'!$A2853,K$1,"d")&lt;&gt;0,"",'Base de données'!$B2853),""))</f>
        <v/>
      </c>
      <c r="L2853" s="39" t="str">
        <f>IF(L$1&gt;$AE$1,"-",IFERROR(IF(DATEDIF('Base de données'!$A2853,L$1,"d")&lt;&gt;0,"",'Base de données'!$B2853),""))</f>
        <v/>
      </c>
      <c r="M2853" s="39" t="str">
        <f>IF(M$1&gt;$AE$1,"-",IFERROR(IF(DATEDIF('Base de données'!$A2853,M$1,"d")&lt;&gt;0,"",'Base de données'!$B2853),""))</f>
        <v/>
      </c>
      <c r="N2853" s="39" t="str">
        <f>IF(N$1&gt;$AE$1,"-",IFERROR(IF(DATEDIF('Base de données'!$A2853,N$1,"d")&lt;&gt;0,"",'Base de données'!$B2853),""))</f>
        <v/>
      </c>
      <c r="O2853" s="39" t="str">
        <f>IF(O$1&gt;$AE$1,"-",IFERROR(IF(DATEDIF('Base de données'!$A2853,O$1,"d")&lt;&gt;0,"",'Base de données'!$B2853),""))</f>
        <v/>
      </c>
      <c r="P2853" s="39" t="str">
        <f>IF(P$1&gt;$AE$1,"-",IFERROR(IF(DATEDIF('Base de données'!$A2853,P$1,"d")&lt;&gt;0,"",'Base de données'!$B2853),""))</f>
        <v/>
      </c>
      <c r="Q2853" s="39" t="str">
        <f>IF(Q$1&gt;$AE$1,"-",IFERROR(IF(DATEDIF('Base de données'!$A2853,Q$1,"d")&lt;&gt;0,"",'Base de données'!$B2853),""))</f>
        <v/>
      </c>
      <c r="R2853" s="39" t="str">
        <f>IF(R$1&gt;$AE$1,"-",IFERROR(IF(DATEDIF('Base de données'!$A2853,R$1,"d")&lt;&gt;0,"",'Base de données'!$B2853),""))</f>
        <v/>
      </c>
      <c r="S2853" s="39" t="str">
        <f>IF(S$1&gt;$AE$1,"-",IFERROR(IF(DATEDIF('Base de données'!$A2853,S$1,"d")&lt;&gt;0,"",'Base de données'!$B2853),""))</f>
        <v/>
      </c>
      <c r="T2853" s="39" t="str">
        <f>IF(T$1&gt;$AE$1,"-",IFERROR(IF(DATEDIF('Base de données'!$A2853,T$1,"d")&lt;&gt;0,"",'Base de données'!$B2853),""))</f>
        <v/>
      </c>
      <c r="U2853" s="39" t="str">
        <f>IF(U$1&gt;$AE$1,"-",IFERROR(IF(DATEDIF('Base de données'!$A2853,U$1,"d")&lt;&gt;0,"",'Base de données'!$B2853),""))</f>
        <v>LPLFA</v>
      </c>
      <c r="V2853" s="39" t="str">
        <f>IF(V$1&gt;$AE$1,"-",IFERROR(IF(DATEDIF('Base de données'!$A2853,V$1,"d")&lt;&gt;0,"",'Base de données'!$B2853),""))</f>
        <v/>
      </c>
      <c r="W2853" s="34"/>
      <c r="X2853" s="30" t="str">
        <f>'Base de données'!$C2853&amp;" "&amp;'Base de données'!$D2853</f>
        <v>Étienne René</v>
      </c>
      <c r="Y2853" s="31">
        <f>COUNTIF('Base de données'!$B:$B,'Base de données'!$B2853)</f>
        <v>12</v>
      </c>
      <c r="AA2853" s="87" cm="1">
        <f t="array" aca="1" ref="AA2853" ca="1">INDIRECT("'Base de données'!A" &amp; ROW(Y2853))</f>
        <v>45962</v>
      </c>
      <c r="AB2853" s="51" t="str" cm="1">
        <f t="array" aca="1" ref="AB2853" ca="1">INDIRECT("'Base de données'!B" &amp; ROW(Z2853))</f>
        <v>LPLFA</v>
      </c>
    </row>
    <row r="2854" spans="1:28" x14ac:dyDescent="0.3">
      <c r="A2854" s="41" t="str">
        <f ca="1">IF(IF(AND($B2854&lt;&gt;"-",$B2854=$E2854),"Entrée et sortie","-")="Entrée et sortie",'Base de données'!$B2854,"-")</f>
        <v>-</v>
      </c>
      <c r="B2854" s="41" t="str">
        <f t="shared" ca="1" si="179"/>
        <v>-</v>
      </c>
      <c r="C2854" s="41" t="str">
        <f t="shared" ca="1" si="180"/>
        <v>-</v>
      </c>
      <c r="D2854" s="41" t="str">
        <f>IF($F2854="sortie en cours d'année",'Base de données'!$B2854,"-")</f>
        <v>-</v>
      </c>
      <c r="E2854" s="41" t="str">
        <f>IF($H2854="entrée en cours d'année",'Base de données'!$B2854,"-")</f>
        <v>-</v>
      </c>
      <c r="F2854" s="37" t="str">
        <f t="shared" si="177"/>
        <v/>
      </c>
      <c r="G2854" s="37" t="str">
        <f>IF($J2854="mouvement",_xlfn.XLOOKUP('Base de données'!$B2854,$V:$V,$V:$V,0),"")</f>
        <v/>
      </c>
      <c r="H2854" s="37" t="str">
        <f t="shared" si="178"/>
        <v/>
      </c>
      <c r="I2854" s="37" t="str">
        <f>IF($J2854="mouvement",_xlfn.XLOOKUP('Base de données'!$B2854,$K:$K,$K:$K,0),"")</f>
        <v/>
      </c>
      <c r="J2854" s="38" t="str">
        <f>IF(AND(Y2854&lt;&gt;MAX(Y:Y),COUNTIF(K2854:V2854,'Base de données'!$B2854)&gt;0),"mouvement","")</f>
        <v/>
      </c>
      <c r="K2854" s="39" t="str">
        <f>IF(K$1&gt;$AE$1,"-",IFERROR(IF(DATEDIF('Base de données'!$A2854,K$1,"d")&lt;&gt;0,"",'Base de données'!$B2854),""))</f>
        <v/>
      </c>
      <c r="L2854" s="39" t="str">
        <f>IF(L$1&gt;$AE$1,"-",IFERROR(IF(DATEDIF('Base de données'!$A2854,L$1,"d")&lt;&gt;0,"",'Base de données'!$B2854),""))</f>
        <v/>
      </c>
      <c r="M2854" s="39" t="str">
        <f>IF(M$1&gt;$AE$1,"-",IFERROR(IF(DATEDIF('Base de données'!$A2854,M$1,"d")&lt;&gt;0,"",'Base de données'!$B2854),""))</f>
        <v/>
      </c>
      <c r="N2854" s="39" t="str">
        <f>IF(N$1&gt;$AE$1,"-",IFERROR(IF(DATEDIF('Base de données'!$A2854,N$1,"d")&lt;&gt;0,"",'Base de données'!$B2854),""))</f>
        <v/>
      </c>
      <c r="O2854" s="39" t="str">
        <f>IF(O$1&gt;$AE$1,"-",IFERROR(IF(DATEDIF('Base de données'!$A2854,O$1,"d")&lt;&gt;0,"",'Base de données'!$B2854),""))</f>
        <v/>
      </c>
      <c r="P2854" s="39" t="str">
        <f>IF(P$1&gt;$AE$1,"-",IFERROR(IF(DATEDIF('Base de données'!$A2854,P$1,"d")&lt;&gt;0,"",'Base de données'!$B2854),""))</f>
        <v/>
      </c>
      <c r="Q2854" s="39" t="str">
        <f>IF(Q$1&gt;$AE$1,"-",IFERROR(IF(DATEDIF('Base de données'!$A2854,Q$1,"d")&lt;&gt;0,"",'Base de données'!$B2854),""))</f>
        <v/>
      </c>
      <c r="R2854" s="39" t="str">
        <f>IF(R$1&gt;$AE$1,"-",IFERROR(IF(DATEDIF('Base de données'!$A2854,R$1,"d")&lt;&gt;0,"",'Base de données'!$B2854),""))</f>
        <v/>
      </c>
      <c r="S2854" s="39" t="str">
        <f>IF(S$1&gt;$AE$1,"-",IFERROR(IF(DATEDIF('Base de données'!$A2854,S$1,"d")&lt;&gt;0,"",'Base de données'!$B2854),""))</f>
        <v/>
      </c>
      <c r="T2854" s="39" t="str">
        <f>IF(T$1&gt;$AE$1,"-",IFERROR(IF(DATEDIF('Base de données'!$A2854,T$1,"d")&lt;&gt;0,"",'Base de données'!$B2854),""))</f>
        <v/>
      </c>
      <c r="U2854" s="39" t="str">
        <f>IF(U$1&gt;$AE$1,"-",IFERROR(IF(DATEDIF('Base de données'!$A2854,U$1,"d")&lt;&gt;0,"",'Base de données'!$B2854),""))</f>
        <v>ZDPI3</v>
      </c>
      <c r="V2854" s="39" t="str">
        <f>IF(V$1&gt;$AE$1,"-",IFERROR(IF(DATEDIF('Base de données'!$A2854,V$1,"d")&lt;&gt;0,"",'Base de données'!$B2854),""))</f>
        <v/>
      </c>
      <c r="W2854" s="34"/>
      <c r="X2854" s="30" t="str">
        <f>'Base de données'!$C2854&amp;" "&amp;'Base de données'!$D2854</f>
        <v>Martin Jeannine</v>
      </c>
      <c r="Y2854" s="31">
        <f>COUNTIF('Base de données'!$B:$B,'Base de données'!$B2854)</f>
        <v>12</v>
      </c>
      <c r="AA2854" s="87" cm="1">
        <f t="array" aca="1" ref="AA2854" ca="1">INDIRECT("'Base de données'!A" &amp; ROW(Y2854))</f>
        <v>45962</v>
      </c>
      <c r="AB2854" s="51" t="str" cm="1">
        <f t="array" aca="1" ref="AB2854" ca="1">INDIRECT("'Base de données'!B" &amp; ROW(Z2854))</f>
        <v>ZDPI3</v>
      </c>
    </row>
    <row r="2855" spans="1:28" x14ac:dyDescent="0.3">
      <c r="A2855" s="41" t="str">
        <f ca="1">IF(IF(AND($B2855&lt;&gt;"-",$B2855=$E2855),"Entrée et sortie","-")="Entrée et sortie",'Base de données'!$B2855,"-")</f>
        <v>-</v>
      </c>
      <c r="B2855" s="41" t="str">
        <f t="shared" ca="1" si="179"/>
        <v>-</v>
      </c>
      <c r="C2855" s="41" t="str">
        <f t="shared" ca="1" si="180"/>
        <v>-</v>
      </c>
      <c r="D2855" s="41" t="str">
        <f>IF($F2855="sortie en cours d'année",'Base de données'!$B2855,"-")</f>
        <v>-</v>
      </c>
      <c r="E2855" s="41" t="str">
        <f>IF($H2855="entrée en cours d'année",'Base de données'!$B2855,"-")</f>
        <v>-</v>
      </c>
      <c r="F2855" s="37" t="str">
        <f t="shared" si="177"/>
        <v/>
      </c>
      <c r="G2855" s="37" t="str">
        <f>IF($J2855="mouvement",_xlfn.XLOOKUP('Base de données'!$B2855,$V:$V,$V:$V,0),"")</f>
        <v/>
      </c>
      <c r="H2855" s="37" t="str">
        <f t="shared" si="178"/>
        <v/>
      </c>
      <c r="I2855" s="37" t="str">
        <f>IF($J2855="mouvement",_xlfn.XLOOKUP('Base de données'!$B2855,$K:$K,$K:$K,0),"")</f>
        <v/>
      </c>
      <c r="J2855" s="38" t="str">
        <f>IF(AND(Y2855&lt;&gt;MAX(Y:Y),COUNTIF(K2855:V2855,'Base de données'!$B2855)&gt;0),"mouvement","")</f>
        <v/>
      </c>
      <c r="K2855" s="39" t="str">
        <f>IF(K$1&gt;$AE$1,"-",IFERROR(IF(DATEDIF('Base de données'!$A2855,K$1,"d")&lt;&gt;0,"",'Base de données'!$B2855),""))</f>
        <v/>
      </c>
      <c r="L2855" s="39" t="str">
        <f>IF(L$1&gt;$AE$1,"-",IFERROR(IF(DATEDIF('Base de données'!$A2855,L$1,"d")&lt;&gt;0,"",'Base de données'!$B2855),""))</f>
        <v/>
      </c>
      <c r="M2855" s="39" t="str">
        <f>IF(M$1&gt;$AE$1,"-",IFERROR(IF(DATEDIF('Base de données'!$A2855,M$1,"d")&lt;&gt;0,"",'Base de données'!$B2855),""))</f>
        <v/>
      </c>
      <c r="N2855" s="39" t="str">
        <f>IF(N$1&gt;$AE$1,"-",IFERROR(IF(DATEDIF('Base de données'!$A2855,N$1,"d")&lt;&gt;0,"",'Base de données'!$B2855),""))</f>
        <v/>
      </c>
      <c r="O2855" s="39" t="str">
        <f>IF(O$1&gt;$AE$1,"-",IFERROR(IF(DATEDIF('Base de données'!$A2855,O$1,"d")&lt;&gt;0,"",'Base de données'!$B2855),""))</f>
        <v/>
      </c>
      <c r="P2855" s="39" t="str">
        <f>IF(P$1&gt;$AE$1,"-",IFERROR(IF(DATEDIF('Base de données'!$A2855,P$1,"d")&lt;&gt;0,"",'Base de données'!$B2855),""))</f>
        <v/>
      </c>
      <c r="Q2855" s="39" t="str">
        <f>IF(Q$1&gt;$AE$1,"-",IFERROR(IF(DATEDIF('Base de données'!$A2855,Q$1,"d")&lt;&gt;0,"",'Base de données'!$B2855),""))</f>
        <v/>
      </c>
      <c r="R2855" s="39" t="str">
        <f>IF(R$1&gt;$AE$1,"-",IFERROR(IF(DATEDIF('Base de données'!$A2855,R$1,"d")&lt;&gt;0,"",'Base de données'!$B2855),""))</f>
        <v/>
      </c>
      <c r="S2855" s="39" t="str">
        <f>IF(S$1&gt;$AE$1,"-",IFERROR(IF(DATEDIF('Base de données'!$A2855,S$1,"d")&lt;&gt;0,"",'Base de données'!$B2855),""))</f>
        <v/>
      </c>
      <c r="T2855" s="39" t="str">
        <f>IF(T$1&gt;$AE$1,"-",IFERROR(IF(DATEDIF('Base de données'!$A2855,T$1,"d")&lt;&gt;0,"",'Base de données'!$B2855),""))</f>
        <v/>
      </c>
      <c r="U2855" s="39" t="str">
        <f>IF(U$1&gt;$AE$1,"-",IFERROR(IF(DATEDIF('Base de données'!$A2855,U$1,"d")&lt;&gt;0,"",'Base de données'!$B2855),""))</f>
        <v>1N0T3</v>
      </c>
      <c r="V2855" s="39" t="str">
        <f>IF(V$1&gt;$AE$1,"-",IFERROR(IF(DATEDIF('Base de données'!$A2855,V$1,"d")&lt;&gt;0,"",'Base de données'!$B2855),""))</f>
        <v/>
      </c>
      <c r="W2855" s="34"/>
      <c r="X2855" s="30" t="str">
        <f>'Base de données'!$C2855&amp;" "&amp;'Base de données'!$D2855</f>
        <v>Lenoir Benjamin</v>
      </c>
      <c r="Y2855" s="31">
        <f>COUNTIF('Base de données'!$B:$B,'Base de données'!$B2855)</f>
        <v>12</v>
      </c>
      <c r="AA2855" s="87" cm="1">
        <f t="array" aca="1" ref="AA2855" ca="1">INDIRECT("'Base de données'!A" &amp; ROW(Y2855))</f>
        <v>45962</v>
      </c>
      <c r="AB2855" s="51" t="str" cm="1">
        <f t="array" aca="1" ref="AB2855" ca="1">INDIRECT("'Base de données'!B" &amp; ROW(Z2855))</f>
        <v>1N0T3</v>
      </c>
    </row>
    <row r="2856" spans="1:28" x14ac:dyDescent="0.3">
      <c r="A2856" s="41" t="str">
        <f ca="1">IF(IF(AND($B2856&lt;&gt;"-",$B2856=$E2856),"Entrée et sortie","-")="Entrée et sortie",'Base de données'!$B2856,"-")</f>
        <v>-</v>
      </c>
      <c r="B2856" s="41" t="str">
        <f t="shared" ca="1" si="179"/>
        <v>-</v>
      </c>
      <c r="C2856" s="41" t="str">
        <f t="shared" ca="1" si="180"/>
        <v>-</v>
      </c>
      <c r="D2856" s="41" t="str">
        <f>IF($F2856="sortie en cours d'année",'Base de données'!$B2856,"-")</f>
        <v>-</v>
      </c>
      <c r="E2856" s="41" t="str">
        <f>IF($H2856="entrée en cours d'année",'Base de données'!$B2856,"-")</f>
        <v>-</v>
      </c>
      <c r="F2856" s="37" t="str">
        <f t="shared" si="177"/>
        <v/>
      </c>
      <c r="G2856" s="37" t="str">
        <f>IF($J2856="mouvement",_xlfn.XLOOKUP('Base de données'!$B2856,$V:$V,$V:$V,0),"")</f>
        <v/>
      </c>
      <c r="H2856" s="37" t="str">
        <f t="shared" si="178"/>
        <v/>
      </c>
      <c r="I2856" s="37" t="str">
        <f>IF($J2856="mouvement",_xlfn.XLOOKUP('Base de données'!$B2856,$K:$K,$K:$K,0),"")</f>
        <v/>
      </c>
      <c r="J2856" s="38" t="str">
        <f>IF(AND(Y2856&lt;&gt;MAX(Y:Y),COUNTIF(K2856:V2856,'Base de données'!$B2856)&gt;0),"mouvement","")</f>
        <v/>
      </c>
      <c r="K2856" s="39" t="str">
        <f>IF(K$1&gt;$AE$1,"-",IFERROR(IF(DATEDIF('Base de données'!$A2856,K$1,"d")&lt;&gt;0,"",'Base de données'!$B2856),""))</f>
        <v/>
      </c>
      <c r="L2856" s="39" t="str">
        <f>IF(L$1&gt;$AE$1,"-",IFERROR(IF(DATEDIF('Base de données'!$A2856,L$1,"d")&lt;&gt;0,"",'Base de données'!$B2856),""))</f>
        <v/>
      </c>
      <c r="M2856" s="39" t="str">
        <f>IF(M$1&gt;$AE$1,"-",IFERROR(IF(DATEDIF('Base de données'!$A2856,M$1,"d")&lt;&gt;0,"",'Base de données'!$B2856),""))</f>
        <v/>
      </c>
      <c r="N2856" s="39" t="str">
        <f>IF(N$1&gt;$AE$1,"-",IFERROR(IF(DATEDIF('Base de données'!$A2856,N$1,"d")&lt;&gt;0,"",'Base de données'!$B2856),""))</f>
        <v/>
      </c>
      <c r="O2856" s="39" t="str">
        <f>IF(O$1&gt;$AE$1,"-",IFERROR(IF(DATEDIF('Base de données'!$A2856,O$1,"d")&lt;&gt;0,"",'Base de données'!$B2856),""))</f>
        <v/>
      </c>
      <c r="P2856" s="39" t="str">
        <f>IF(P$1&gt;$AE$1,"-",IFERROR(IF(DATEDIF('Base de données'!$A2856,P$1,"d")&lt;&gt;0,"",'Base de données'!$B2856),""))</f>
        <v/>
      </c>
      <c r="Q2856" s="39" t="str">
        <f>IF(Q$1&gt;$AE$1,"-",IFERROR(IF(DATEDIF('Base de données'!$A2856,Q$1,"d")&lt;&gt;0,"",'Base de données'!$B2856),""))</f>
        <v/>
      </c>
      <c r="R2856" s="39" t="str">
        <f>IF(R$1&gt;$AE$1,"-",IFERROR(IF(DATEDIF('Base de données'!$A2856,R$1,"d")&lt;&gt;0,"",'Base de données'!$B2856),""))</f>
        <v/>
      </c>
      <c r="S2856" s="39" t="str">
        <f>IF(S$1&gt;$AE$1,"-",IFERROR(IF(DATEDIF('Base de données'!$A2856,S$1,"d")&lt;&gt;0,"",'Base de données'!$B2856),""))</f>
        <v/>
      </c>
      <c r="T2856" s="39" t="str">
        <f>IF(T$1&gt;$AE$1,"-",IFERROR(IF(DATEDIF('Base de données'!$A2856,T$1,"d")&lt;&gt;0,"",'Base de données'!$B2856),""))</f>
        <v/>
      </c>
      <c r="U2856" s="39" t="str">
        <f>IF(U$1&gt;$AE$1,"-",IFERROR(IF(DATEDIF('Base de données'!$A2856,U$1,"d")&lt;&gt;0,"",'Base de données'!$B2856),""))</f>
        <v>Y1YI7</v>
      </c>
      <c r="V2856" s="39" t="str">
        <f>IF(V$1&gt;$AE$1,"-",IFERROR(IF(DATEDIF('Base de données'!$A2856,V$1,"d")&lt;&gt;0,"",'Base de données'!$B2856),""))</f>
        <v/>
      </c>
      <c r="W2856" s="34"/>
      <c r="X2856" s="30" t="str">
        <f>'Base de données'!$C2856&amp;" "&amp;'Base de données'!$D2856</f>
        <v>Roussel Monique</v>
      </c>
      <c r="Y2856" s="31">
        <f>COUNTIF('Base de données'!$B:$B,'Base de données'!$B2856)</f>
        <v>12</v>
      </c>
      <c r="AA2856" s="87" cm="1">
        <f t="array" aca="1" ref="AA2856" ca="1">INDIRECT("'Base de données'!A" &amp; ROW(Y2856))</f>
        <v>45962</v>
      </c>
      <c r="AB2856" s="51" t="str" cm="1">
        <f t="array" aca="1" ref="AB2856" ca="1">INDIRECT("'Base de données'!B" &amp; ROW(Z2856))</f>
        <v>Y1YI7</v>
      </c>
    </row>
    <row r="2857" spans="1:28" x14ac:dyDescent="0.3">
      <c r="A2857" s="41" t="str">
        <f ca="1">IF(IF(AND($B2857&lt;&gt;"-",$B2857=$E2857),"Entrée et sortie","-")="Entrée et sortie",'Base de données'!$B2857,"-")</f>
        <v>-</v>
      </c>
      <c r="B2857" s="41" t="str">
        <f t="shared" ca="1" si="179"/>
        <v>-</v>
      </c>
      <c r="C2857" s="41" t="str">
        <f t="shared" ca="1" si="180"/>
        <v>-</v>
      </c>
      <c r="D2857" s="41" t="str">
        <f>IF($F2857="sortie en cours d'année",'Base de données'!$B2857,"-")</f>
        <v>-</v>
      </c>
      <c r="E2857" s="41" t="str">
        <f>IF($H2857="entrée en cours d'année",'Base de données'!$B2857,"-")</f>
        <v>-</v>
      </c>
      <c r="F2857" s="37" t="str">
        <f t="shared" si="177"/>
        <v/>
      </c>
      <c r="G2857" s="37" t="str">
        <f>IF($J2857="mouvement",_xlfn.XLOOKUP('Base de données'!$B2857,$V:$V,$V:$V,0),"")</f>
        <v/>
      </c>
      <c r="H2857" s="37" t="str">
        <f t="shared" si="178"/>
        <v/>
      </c>
      <c r="I2857" s="37" t="str">
        <f>IF($J2857="mouvement",_xlfn.XLOOKUP('Base de données'!$B2857,$K:$K,$K:$K,0),"")</f>
        <v/>
      </c>
      <c r="J2857" s="38" t="str">
        <f>IF(AND(Y2857&lt;&gt;MAX(Y:Y),COUNTIF(K2857:V2857,'Base de données'!$B2857)&gt;0),"mouvement","")</f>
        <v/>
      </c>
      <c r="K2857" s="39" t="str">
        <f>IF(K$1&gt;$AE$1,"-",IFERROR(IF(DATEDIF('Base de données'!$A2857,K$1,"d")&lt;&gt;0,"",'Base de données'!$B2857),""))</f>
        <v/>
      </c>
      <c r="L2857" s="39" t="str">
        <f>IF(L$1&gt;$AE$1,"-",IFERROR(IF(DATEDIF('Base de données'!$A2857,L$1,"d")&lt;&gt;0,"",'Base de données'!$B2857),""))</f>
        <v/>
      </c>
      <c r="M2857" s="39" t="str">
        <f>IF(M$1&gt;$AE$1,"-",IFERROR(IF(DATEDIF('Base de données'!$A2857,M$1,"d")&lt;&gt;0,"",'Base de données'!$B2857),""))</f>
        <v/>
      </c>
      <c r="N2857" s="39" t="str">
        <f>IF(N$1&gt;$AE$1,"-",IFERROR(IF(DATEDIF('Base de données'!$A2857,N$1,"d")&lt;&gt;0,"",'Base de données'!$B2857),""))</f>
        <v/>
      </c>
      <c r="O2857" s="39" t="str">
        <f>IF(O$1&gt;$AE$1,"-",IFERROR(IF(DATEDIF('Base de données'!$A2857,O$1,"d")&lt;&gt;0,"",'Base de données'!$B2857),""))</f>
        <v/>
      </c>
      <c r="P2857" s="39" t="str">
        <f>IF(P$1&gt;$AE$1,"-",IFERROR(IF(DATEDIF('Base de données'!$A2857,P$1,"d")&lt;&gt;0,"",'Base de données'!$B2857),""))</f>
        <v/>
      </c>
      <c r="Q2857" s="39" t="str">
        <f>IF(Q$1&gt;$AE$1,"-",IFERROR(IF(DATEDIF('Base de données'!$A2857,Q$1,"d")&lt;&gt;0,"",'Base de données'!$B2857),""))</f>
        <v/>
      </c>
      <c r="R2857" s="39" t="str">
        <f>IF(R$1&gt;$AE$1,"-",IFERROR(IF(DATEDIF('Base de données'!$A2857,R$1,"d")&lt;&gt;0,"",'Base de données'!$B2857),""))</f>
        <v/>
      </c>
      <c r="S2857" s="39" t="str">
        <f>IF(S$1&gt;$AE$1,"-",IFERROR(IF(DATEDIF('Base de données'!$A2857,S$1,"d")&lt;&gt;0,"",'Base de données'!$B2857),""))</f>
        <v/>
      </c>
      <c r="T2857" s="39" t="str">
        <f>IF(T$1&gt;$AE$1,"-",IFERROR(IF(DATEDIF('Base de données'!$A2857,T$1,"d")&lt;&gt;0,"",'Base de données'!$B2857),""))</f>
        <v/>
      </c>
      <c r="U2857" s="39" t="str">
        <f>IF(U$1&gt;$AE$1,"-",IFERROR(IF(DATEDIF('Base de données'!$A2857,U$1,"d")&lt;&gt;0,"",'Base de données'!$B2857),""))</f>
        <v>U3BKH</v>
      </c>
      <c r="V2857" s="39" t="str">
        <f>IF(V$1&gt;$AE$1,"-",IFERROR(IF(DATEDIF('Base de données'!$A2857,V$1,"d")&lt;&gt;0,"",'Base de données'!$B2857),""))</f>
        <v/>
      </c>
      <c r="W2857" s="34"/>
      <c r="X2857" s="30" t="str">
        <f>'Base de données'!$C2857&amp;" "&amp;'Base de données'!$D2857</f>
        <v>Chevalier Roland</v>
      </c>
      <c r="Y2857" s="31">
        <f>COUNTIF('Base de données'!$B:$B,'Base de données'!$B2857)</f>
        <v>12</v>
      </c>
      <c r="AA2857" s="87" cm="1">
        <f t="array" aca="1" ref="AA2857" ca="1">INDIRECT("'Base de données'!A" &amp; ROW(Y2857))</f>
        <v>45962</v>
      </c>
      <c r="AB2857" s="51" t="str" cm="1">
        <f t="array" aca="1" ref="AB2857" ca="1">INDIRECT("'Base de données'!B" &amp; ROW(Z2857))</f>
        <v>U3BKH</v>
      </c>
    </row>
    <row r="2858" spans="1:28" x14ac:dyDescent="0.3">
      <c r="A2858" s="41" t="str">
        <f ca="1">IF(IF(AND($B2858&lt;&gt;"-",$B2858=$E2858),"Entrée et sortie","-")="Entrée et sortie",'Base de données'!$B2858,"-")</f>
        <v>-</v>
      </c>
      <c r="B2858" s="41" t="str">
        <f t="shared" ca="1" si="179"/>
        <v>-</v>
      </c>
      <c r="C2858" s="41" t="str">
        <f t="shared" ca="1" si="180"/>
        <v>-</v>
      </c>
      <c r="D2858" s="41" t="str">
        <f>IF($F2858="sortie en cours d'année",'Base de données'!$B2858,"-")</f>
        <v>-</v>
      </c>
      <c r="E2858" s="41" t="str">
        <f>IF($H2858="entrée en cours d'année",'Base de données'!$B2858,"-")</f>
        <v>-</v>
      </c>
      <c r="F2858" s="37" t="str">
        <f t="shared" si="177"/>
        <v/>
      </c>
      <c r="G2858" s="37" t="str">
        <f>IF($J2858="mouvement",_xlfn.XLOOKUP('Base de données'!$B2858,$V:$V,$V:$V,0),"")</f>
        <v/>
      </c>
      <c r="H2858" s="37" t="str">
        <f t="shared" si="178"/>
        <v/>
      </c>
      <c r="I2858" s="37" t="str">
        <f>IF($J2858="mouvement",_xlfn.XLOOKUP('Base de données'!$B2858,$K:$K,$K:$K,0),"")</f>
        <v/>
      </c>
      <c r="J2858" s="38" t="str">
        <f>IF(AND(Y2858&lt;&gt;MAX(Y:Y),COUNTIF(K2858:V2858,'Base de données'!$B2858)&gt;0),"mouvement","")</f>
        <v/>
      </c>
      <c r="K2858" s="39" t="str">
        <f>IF(K$1&gt;$AE$1,"-",IFERROR(IF(DATEDIF('Base de données'!$A2858,K$1,"d")&lt;&gt;0,"",'Base de données'!$B2858),""))</f>
        <v/>
      </c>
      <c r="L2858" s="39" t="str">
        <f>IF(L$1&gt;$AE$1,"-",IFERROR(IF(DATEDIF('Base de données'!$A2858,L$1,"d")&lt;&gt;0,"",'Base de données'!$B2858),""))</f>
        <v/>
      </c>
      <c r="M2858" s="39" t="str">
        <f>IF(M$1&gt;$AE$1,"-",IFERROR(IF(DATEDIF('Base de données'!$A2858,M$1,"d")&lt;&gt;0,"",'Base de données'!$B2858),""))</f>
        <v/>
      </c>
      <c r="N2858" s="39" t="str">
        <f>IF(N$1&gt;$AE$1,"-",IFERROR(IF(DATEDIF('Base de données'!$A2858,N$1,"d")&lt;&gt;0,"",'Base de données'!$B2858),""))</f>
        <v/>
      </c>
      <c r="O2858" s="39" t="str">
        <f>IF(O$1&gt;$AE$1,"-",IFERROR(IF(DATEDIF('Base de données'!$A2858,O$1,"d")&lt;&gt;0,"",'Base de données'!$B2858),""))</f>
        <v/>
      </c>
      <c r="P2858" s="39" t="str">
        <f>IF(P$1&gt;$AE$1,"-",IFERROR(IF(DATEDIF('Base de données'!$A2858,P$1,"d")&lt;&gt;0,"",'Base de données'!$B2858),""))</f>
        <v/>
      </c>
      <c r="Q2858" s="39" t="str">
        <f>IF(Q$1&gt;$AE$1,"-",IFERROR(IF(DATEDIF('Base de données'!$A2858,Q$1,"d")&lt;&gt;0,"",'Base de données'!$B2858),""))</f>
        <v/>
      </c>
      <c r="R2858" s="39" t="str">
        <f>IF(R$1&gt;$AE$1,"-",IFERROR(IF(DATEDIF('Base de données'!$A2858,R$1,"d")&lt;&gt;0,"",'Base de données'!$B2858),""))</f>
        <v/>
      </c>
      <c r="S2858" s="39" t="str">
        <f>IF(S$1&gt;$AE$1,"-",IFERROR(IF(DATEDIF('Base de données'!$A2858,S$1,"d")&lt;&gt;0,"",'Base de données'!$B2858),""))</f>
        <v/>
      </c>
      <c r="T2858" s="39" t="str">
        <f>IF(T$1&gt;$AE$1,"-",IFERROR(IF(DATEDIF('Base de données'!$A2858,T$1,"d")&lt;&gt;0,"",'Base de données'!$B2858),""))</f>
        <v/>
      </c>
      <c r="U2858" s="39" t="str">
        <f>IF(U$1&gt;$AE$1,"-",IFERROR(IF(DATEDIF('Base de données'!$A2858,U$1,"d")&lt;&gt;0,"",'Base de données'!$B2858),""))</f>
        <v>HLXBT</v>
      </c>
      <c r="V2858" s="39" t="str">
        <f>IF(V$1&gt;$AE$1,"-",IFERROR(IF(DATEDIF('Base de données'!$A2858,V$1,"d")&lt;&gt;0,"",'Base de données'!$B2858),""))</f>
        <v/>
      </c>
      <c r="W2858" s="34"/>
      <c r="X2858" s="30" t="str">
        <f>'Base de données'!$C2858&amp;" "&amp;'Base de données'!$D2858</f>
        <v>Gautier Noémi</v>
      </c>
      <c r="Y2858" s="31">
        <f>COUNTIF('Base de données'!$B:$B,'Base de données'!$B2858)</f>
        <v>12</v>
      </c>
      <c r="AA2858" s="87" cm="1">
        <f t="array" aca="1" ref="AA2858" ca="1">INDIRECT("'Base de données'!A" &amp; ROW(Y2858))</f>
        <v>45962</v>
      </c>
      <c r="AB2858" s="51" t="str" cm="1">
        <f t="array" aca="1" ref="AB2858" ca="1">INDIRECT("'Base de données'!B" &amp; ROW(Z2858))</f>
        <v>HLXBT</v>
      </c>
    </row>
    <row r="2859" spans="1:28" x14ac:dyDescent="0.3">
      <c r="A2859" s="41" t="str">
        <f ca="1">IF(IF(AND($B2859&lt;&gt;"-",$B2859=$E2859),"Entrée et sortie","-")="Entrée et sortie",'Base de données'!$B2859,"-")</f>
        <v>-</v>
      </c>
      <c r="B2859" s="41" t="str">
        <f t="shared" ca="1" si="179"/>
        <v>-</v>
      </c>
      <c r="C2859" s="41" t="str">
        <f t="shared" ca="1" si="180"/>
        <v>-</v>
      </c>
      <c r="D2859" s="41" t="str">
        <f>IF($F2859="sortie en cours d'année",'Base de données'!$B2859,"-")</f>
        <v>-</v>
      </c>
      <c r="E2859" s="41" t="str">
        <f>IF($H2859="entrée en cours d'année",'Base de données'!$B2859,"-")</f>
        <v>-</v>
      </c>
      <c r="F2859" s="37" t="str">
        <f t="shared" si="177"/>
        <v/>
      </c>
      <c r="G2859" s="37" t="str">
        <f>IF($J2859="mouvement",_xlfn.XLOOKUP('Base de données'!$B2859,$V:$V,$V:$V,0),"")</f>
        <v/>
      </c>
      <c r="H2859" s="37" t="str">
        <f t="shared" si="178"/>
        <v/>
      </c>
      <c r="I2859" s="37" t="str">
        <f>IF($J2859="mouvement",_xlfn.XLOOKUP('Base de données'!$B2859,$K:$K,$K:$K,0),"")</f>
        <v/>
      </c>
      <c r="J2859" s="38" t="str">
        <f>IF(AND(Y2859&lt;&gt;MAX(Y:Y),COUNTIF(K2859:V2859,'Base de données'!$B2859)&gt;0),"mouvement","")</f>
        <v/>
      </c>
      <c r="K2859" s="39" t="str">
        <f>IF(K$1&gt;$AE$1,"-",IFERROR(IF(DATEDIF('Base de données'!$A2859,K$1,"d")&lt;&gt;0,"",'Base de données'!$B2859),""))</f>
        <v/>
      </c>
      <c r="L2859" s="39" t="str">
        <f>IF(L$1&gt;$AE$1,"-",IFERROR(IF(DATEDIF('Base de données'!$A2859,L$1,"d")&lt;&gt;0,"",'Base de données'!$B2859),""))</f>
        <v/>
      </c>
      <c r="M2859" s="39" t="str">
        <f>IF(M$1&gt;$AE$1,"-",IFERROR(IF(DATEDIF('Base de données'!$A2859,M$1,"d")&lt;&gt;0,"",'Base de données'!$B2859),""))</f>
        <v/>
      </c>
      <c r="N2859" s="39" t="str">
        <f>IF(N$1&gt;$AE$1,"-",IFERROR(IF(DATEDIF('Base de données'!$A2859,N$1,"d")&lt;&gt;0,"",'Base de données'!$B2859),""))</f>
        <v/>
      </c>
      <c r="O2859" s="39" t="str">
        <f>IF(O$1&gt;$AE$1,"-",IFERROR(IF(DATEDIF('Base de données'!$A2859,O$1,"d")&lt;&gt;0,"",'Base de données'!$B2859),""))</f>
        <v/>
      </c>
      <c r="P2859" s="39" t="str">
        <f>IF(P$1&gt;$AE$1,"-",IFERROR(IF(DATEDIF('Base de données'!$A2859,P$1,"d")&lt;&gt;0,"",'Base de données'!$B2859),""))</f>
        <v/>
      </c>
      <c r="Q2859" s="39" t="str">
        <f>IF(Q$1&gt;$AE$1,"-",IFERROR(IF(DATEDIF('Base de données'!$A2859,Q$1,"d")&lt;&gt;0,"",'Base de données'!$B2859),""))</f>
        <v/>
      </c>
      <c r="R2859" s="39" t="str">
        <f>IF(R$1&gt;$AE$1,"-",IFERROR(IF(DATEDIF('Base de données'!$A2859,R$1,"d")&lt;&gt;0,"",'Base de données'!$B2859),""))</f>
        <v/>
      </c>
      <c r="S2859" s="39" t="str">
        <f>IF(S$1&gt;$AE$1,"-",IFERROR(IF(DATEDIF('Base de données'!$A2859,S$1,"d")&lt;&gt;0,"",'Base de données'!$B2859),""))</f>
        <v/>
      </c>
      <c r="T2859" s="39" t="str">
        <f>IF(T$1&gt;$AE$1,"-",IFERROR(IF(DATEDIF('Base de données'!$A2859,T$1,"d")&lt;&gt;0,"",'Base de données'!$B2859),""))</f>
        <v/>
      </c>
      <c r="U2859" s="39" t="str">
        <f>IF(U$1&gt;$AE$1,"-",IFERROR(IF(DATEDIF('Base de données'!$A2859,U$1,"d")&lt;&gt;0,"",'Base de données'!$B2859),""))</f>
        <v>XLFAU</v>
      </c>
      <c r="V2859" s="39" t="str">
        <f>IF(V$1&gt;$AE$1,"-",IFERROR(IF(DATEDIF('Base de données'!$A2859,V$1,"d")&lt;&gt;0,"",'Base de données'!$B2859),""))</f>
        <v/>
      </c>
      <c r="W2859" s="34"/>
      <c r="X2859" s="30" t="str">
        <f>'Base de données'!$C2859&amp;" "&amp;'Base de données'!$D2859</f>
        <v>Laine Marine</v>
      </c>
      <c r="Y2859" s="31">
        <f>COUNTIF('Base de données'!$B:$B,'Base de données'!$B2859)</f>
        <v>12</v>
      </c>
      <c r="AA2859" s="87" cm="1">
        <f t="array" aca="1" ref="AA2859" ca="1">INDIRECT("'Base de données'!A" &amp; ROW(Y2859))</f>
        <v>45962</v>
      </c>
      <c r="AB2859" s="51" t="str" cm="1">
        <f t="array" aca="1" ref="AB2859" ca="1">INDIRECT("'Base de données'!B" &amp; ROW(Z2859))</f>
        <v>XLFAU</v>
      </c>
    </row>
    <row r="2860" spans="1:28" x14ac:dyDescent="0.3">
      <c r="A2860" s="41" t="str">
        <f ca="1">IF(IF(AND($B2860&lt;&gt;"-",$B2860=$E2860),"Entrée et sortie","-")="Entrée et sortie",'Base de données'!$B2860,"-")</f>
        <v>-</v>
      </c>
      <c r="B2860" s="41" t="str">
        <f t="shared" ca="1" si="179"/>
        <v>-</v>
      </c>
      <c r="C2860" s="41" t="str">
        <f t="shared" ca="1" si="180"/>
        <v>-</v>
      </c>
      <c r="D2860" s="41" t="str">
        <f>IF($F2860="sortie en cours d'année",'Base de données'!$B2860,"-")</f>
        <v>-</v>
      </c>
      <c r="E2860" s="41" t="str">
        <f>IF($H2860="entrée en cours d'année",'Base de données'!$B2860,"-")</f>
        <v>-</v>
      </c>
      <c r="F2860" s="37" t="str">
        <f t="shared" si="177"/>
        <v/>
      </c>
      <c r="G2860" s="37" t="str">
        <f>IF($J2860="mouvement",_xlfn.XLOOKUP('Base de données'!$B2860,$V:$V,$V:$V,0),"")</f>
        <v/>
      </c>
      <c r="H2860" s="37" t="str">
        <f t="shared" si="178"/>
        <v/>
      </c>
      <c r="I2860" s="37" t="str">
        <f>IF($J2860="mouvement",_xlfn.XLOOKUP('Base de données'!$B2860,$K:$K,$K:$K,0),"")</f>
        <v/>
      </c>
      <c r="J2860" s="38" t="str">
        <f>IF(AND(Y2860&lt;&gt;MAX(Y:Y),COUNTIF(K2860:V2860,'Base de données'!$B2860)&gt;0),"mouvement","")</f>
        <v/>
      </c>
      <c r="K2860" s="39" t="str">
        <f>IF(K$1&gt;$AE$1,"-",IFERROR(IF(DATEDIF('Base de données'!$A2860,K$1,"d")&lt;&gt;0,"",'Base de données'!$B2860),""))</f>
        <v/>
      </c>
      <c r="L2860" s="39" t="str">
        <f>IF(L$1&gt;$AE$1,"-",IFERROR(IF(DATEDIF('Base de données'!$A2860,L$1,"d")&lt;&gt;0,"",'Base de données'!$B2860),""))</f>
        <v/>
      </c>
      <c r="M2860" s="39" t="str">
        <f>IF(M$1&gt;$AE$1,"-",IFERROR(IF(DATEDIF('Base de données'!$A2860,M$1,"d")&lt;&gt;0,"",'Base de données'!$B2860),""))</f>
        <v/>
      </c>
      <c r="N2860" s="39" t="str">
        <f>IF(N$1&gt;$AE$1,"-",IFERROR(IF(DATEDIF('Base de données'!$A2860,N$1,"d")&lt;&gt;0,"",'Base de données'!$B2860),""))</f>
        <v/>
      </c>
      <c r="O2860" s="39" t="str">
        <f>IF(O$1&gt;$AE$1,"-",IFERROR(IF(DATEDIF('Base de données'!$A2860,O$1,"d")&lt;&gt;0,"",'Base de données'!$B2860),""))</f>
        <v/>
      </c>
      <c r="P2860" s="39" t="str">
        <f>IF(P$1&gt;$AE$1,"-",IFERROR(IF(DATEDIF('Base de données'!$A2860,P$1,"d")&lt;&gt;0,"",'Base de données'!$B2860),""))</f>
        <v/>
      </c>
      <c r="Q2860" s="39" t="str">
        <f>IF(Q$1&gt;$AE$1,"-",IFERROR(IF(DATEDIF('Base de données'!$A2860,Q$1,"d")&lt;&gt;0,"",'Base de données'!$B2860),""))</f>
        <v/>
      </c>
      <c r="R2860" s="39" t="str">
        <f>IF(R$1&gt;$AE$1,"-",IFERROR(IF(DATEDIF('Base de données'!$A2860,R$1,"d")&lt;&gt;0,"",'Base de données'!$B2860),""))</f>
        <v/>
      </c>
      <c r="S2860" s="39" t="str">
        <f>IF(S$1&gt;$AE$1,"-",IFERROR(IF(DATEDIF('Base de données'!$A2860,S$1,"d")&lt;&gt;0,"",'Base de données'!$B2860),""))</f>
        <v/>
      </c>
      <c r="T2860" s="39" t="str">
        <f>IF(T$1&gt;$AE$1,"-",IFERROR(IF(DATEDIF('Base de données'!$A2860,T$1,"d")&lt;&gt;0,"",'Base de données'!$B2860),""))</f>
        <v/>
      </c>
      <c r="U2860" s="39" t="str">
        <f>IF(U$1&gt;$AE$1,"-",IFERROR(IF(DATEDIF('Base de données'!$A2860,U$1,"d")&lt;&gt;0,"",'Base de données'!$B2860),""))</f>
        <v>NAMYB</v>
      </c>
      <c r="V2860" s="39" t="str">
        <f>IF(V$1&gt;$AE$1,"-",IFERROR(IF(DATEDIF('Base de données'!$A2860,V$1,"d")&lt;&gt;0,"",'Base de données'!$B2860),""))</f>
        <v/>
      </c>
      <c r="W2860" s="34"/>
      <c r="X2860" s="30" t="str">
        <f>'Base de données'!$C2860&amp;" "&amp;'Base de données'!$D2860</f>
        <v>Da Costa Maggie</v>
      </c>
      <c r="Y2860" s="31">
        <f>COUNTIF('Base de données'!$B:$B,'Base de données'!$B2860)</f>
        <v>12</v>
      </c>
      <c r="AA2860" s="87" cm="1">
        <f t="array" aca="1" ref="AA2860" ca="1">INDIRECT("'Base de données'!A" &amp; ROW(Y2860))</f>
        <v>45962</v>
      </c>
      <c r="AB2860" s="51" t="str" cm="1">
        <f t="array" aca="1" ref="AB2860" ca="1">INDIRECT("'Base de données'!B" &amp; ROW(Z2860))</f>
        <v>NAMYB</v>
      </c>
    </row>
    <row r="2861" spans="1:28" x14ac:dyDescent="0.3">
      <c r="A2861" s="41" t="str">
        <f ca="1">IF(IF(AND($B2861&lt;&gt;"-",$B2861=$E2861),"Entrée et sortie","-")="Entrée et sortie",'Base de données'!$B2861,"-")</f>
        <v>-</v>
      </c>
      <c r="B2861" s="41" t="str">
        <f t="shared" ca="1" si="179"/>
        <v>-</v>
      </c>
      <c r="C2861" s="41" t="str">
        <f t="shared" ca="1" si="180"/>
        <v>-</v>
      </c>
      <c r="D2861" s="41" t="str">
        <f>IF($F2861="sortie en cours d'année",'Base de données'!$B2861,"-")</f>
        <v>-</v>
      </c>
      <c r="E2861" s="41" t="str">
        <f>IF($H2861="entrée en cours d'année",'Base de données'!$B2861,"-")</f>
        <v>-</v>
      </c>
      <c r="F2861" s="37" t="str">
        <f t="shared" si="177"/>
        <v/>
      </c>
      <c r="G2861" s="37" t="str">
        <f>IF($J2861="mouvement",_xlfn.XLOOKUP('Base de données'!$B2861,$V:$V,$V:$V,0),"")</f>
        <v/>
      </c>
      <c r="H2861" s="37" t="str">
        <f t="shared" si="178"/>
        <v/>
      </c>
      <c r="I2861" s="37" t="str">
        <f>IF($J2861="mouvement",_xlfn.XLOOKUP('Base de données'!$B2861,$K:$K,$K:$K,0),"")</f>
        <v/>
      </c>
      <c r="J2861" s="38" t="str">
        <f>IF(AND(Y2861&lt;&gt;MAX(Y:Y),COUNTIF(K2861:V2861,'Base de données'!$B2861)&gt;0),"mouvement","")</f>
        <v/>
      </c>
      <c r="K2861" s="39" t="str">
        <f>IF(K$1&gt;$AE$1,"-",IFERROR(IF(DATEDIF('Base de données'!$A2861,K$1,"d")&lt;&gt;0,"",'Base de données'!$B2861),""))</f>
        <v/>
      </c>
      <c r="L2861" s="39" t="str">
        <f>IF(L$1&gt;$AE$1,"-",IFERROR(IF(DATEDIF('Base de données'!$A2861,L$1,"d")&lt;&gt;0,"",'Base de données'!$B2861),""))</f>
        <v/>
      </c>
      <c r="M2861" s="39" t="str">
        <f>IF(M$1&gt;$AE$1,"-",IFERROR(IF(DATEDIF('Base de données'!$A2861,M$1,"d")&lt;&gt;0,"",'Base de données'!$B2861),""))</f>
        <v/>
      </c>
      <c r="N2861" s="39" t="str">
        <f>IF(N$1&gt;$AE$1,"-",IFERROR(IF(DATEDIF('Base de données'!$A2861,N$1,"d")&lt;&gt;0,"",'Base de données'!$B2861),""))</f>
        <v/>
      </c>
      <c r="O2861" s="39" t="str">
        <f>IF(O$1&gt;$AE$1,"-",IFERROR(IF(DATEDIF('Base de données'!$A2861,O$1,"d")&lt;&gt;0,"",'Base de données'!$B2861),""))</f>
        <v/>
      </c>
      <c r="P2861" s="39" t="str">
        <f>IF(P$1&gt;$AE$1,"-",IFERROR(IF(DATEDIF('Base de données'!$A2861,P$1,"d")&lt;&gt;0,"",'Base de données'!$B2861),""))</f>
        <v/>
      </c>
      <c r="Q2861" s="39" t="str">
        <f>IF(Q$1&gt;$AE$1,"-",IFERROR(IF(DATEDIF('Base de données'!$A2861,Q$1,"d")&lt;&gt;0,"",'Base de données'!$B2861),""))</f>
        <v/>
      </c>
      <c r="R2861" s="39" t="str">
        <f>IF(R$1&gt;$AE$1,"-",IFERROR(IF(DATEDIF('Base de données'!$A2861,R$1,"d")&lt;&gt;0,"",'Base de données'!$B2861),""))</f>
        <v/>
      </c>
      <c r="S2861" s="39" t="str">
        <f>IF(S$1&gt;$AE$1,"-",IFERROR(IF(DATEDIF('Base de données'!$A2861,S$1,"d")&lt;&gt;0,"",'Base de données'!$B2861),""))</f>
        <v/>
      </c>
      <c r="T2861" s="39" t="str">
        <f>IF(T$1&gt;$AE$1,"-",IFERROR(IF(DATEDIF('Base de données'!$A2861,T$1,"d")&lt;&gt;0,"",'Base de données'!$B2861),""))</f>
        <v/>
      </c>
      <c r="U2861" s="39" t="str">
        <f>IF(U$1&gt;$AE$1,"-",IFERROR(IF(DATEDIF('Base de données'!$A2861,U$1,"d")&lt;&gt;0,"",'Base de données'!$B2861),""))</f>
        <v>K1I44</v>
      </c>
      <c r="V2861" s="39" t="str">
        <f>IF(V$1&gt;$AE$1,"-",IFERROR(IF(DATEDIF('Base de données'!$A2861,V$1,"d")&lt;&gt;0,"",'Base de données'!$B2861),""))</f>
        <v/>
      </c>
      <c r="W2861" s="34"/>
      <c r="X2861" s="30" t="str">
        <f>'Base de données'!$C2861&amp;" "&amp;'Base de données'!$D2861</f>
        <v>Neveu Geneviève</v>
      </c>
      <c r="Y2861" s="31">
        <f>COUNTIF('Base de données'!$B:$B,'Base de données'!$B2861)</f>
        <v>12</v>
      </c>
      <c r="AA2861" s="87" cm="1">
        <f t="array" aca="1" ref="AA2861" ca="1">INDIRECT("'Base de données'!A" &amp; ROW(Y2861))</f>
        <v>45962</v>
      </c>
      <c r="AB2861" s="51" t="str" cm="1">
        <f t="array" aca="1" ref="AB2861" ca="1">INDIRECT("'Base de données'!B" &amp; ROW(Z2861))</f>
        <v>K1I44</v>
      </c>
    </row>
    <row r="2862" spans="1:28" x14ac:dyDescent="0.3">
      <c r="A2862" s="41" t="str">
        <f ca="1">IF(IF(AND($B2862&lt;&gt;"-",$B2862=$E2862),"Entrée et sortie","-")="Entrée et sortie",'Base de données'!$B2862,"-")</f>
        <v>-</v>
      </c>
      <c r="B2862" s="41" t="str">
        <f t="shared" ca="1" si="179"/>
        <v>-</v>
      </c>
      <c r="C2862" s="41" t="str">
        <f t="shared" ca="1" si="180"/>
        <v>-</v>
      </c>
      <c r="D2862" s="41" t="str">
        <f>IF($F2862="sortie en cours d'année",'Base de données'!$B2862,"-")</f>
        <v>-</v>
      </c>
      <c r="E2862" s="41" t="str">
        <f>IF($H2862="entrée en cours d'année",'Base de données'!$B2862,"-")</f>
        <v>-</v>
      </c>
      <c r="F2862" s="37" t="str">
        <f t="shared" si="177"/>
        <v/>
      </c>
      <c r="G2862" s="37" t="str">
        <f>IF($J2862="mouvement",_xlfn.XLOOKUP('Base de données'!$B2862,$V:$V,$V:$V,0),"")</f>
        <v/>
      </c>
      <c r="H2862" s="37" t="str">
        <f t="shared" si="178"/>
        <v/>
      </c>
      <c r="I2862" s="37" t="str">
        <f>IF($J2862="mouvement",_xlfn.XLOOKUP('Base de données'!$B2862,$K:$K,$K:$K,0),"")</f>
        <v/>
      </c>
      <c r="J2862" s="38" t="str">
        <f>IF(AND(Y2862&lt;&gt;MAX(Y:Y),COUNTIF(K2862:V2862,'Base de données'!$B2862)&gt;0),"mouvement","")</f>
        <v/>
      </c>
      <c r="K2862" s="39" t="str">
        <f>IF(K$1&gt;$AE$1,"-",IFERROR(IF(DATEDIF('Base de données'!$A2862,K$1,"d")&lt;&gt;0,"",'Base de données'!$B2862),""))</f>
        <v/>
      </c>
      <c r="L2862" s="39" t="str">
        <f>IF(L$1&gt;$AE$1,"-",IFERROR(IF(DATEDIF('Base de données'!$A2862,L$1,"d")&lt;&gt;0,"",'Base de données'!$B2862),""))</f>
        <v/>
      </c>
      <c r="M2862" s="39" t="str">
        <f>IF(M$1&gt;$AE$1,"-",IFERROR(IF(DATEDIF('Base de données'!$A2862,M$1,"d")&lt;&gt;0,"",'Base de données'!$B2862),""))</f>
        <v/>
      </c>
      <c r="N2862" s="39" t="str">
        <f>IF(N$1&gt;$AE$1,"-",IFERROR(IF(DATEDIF('Base de données'!$A2862,N$1,"d")&lt;&gt;0,"",'Base de données'!$B2862),""))</f>
        <v/>
      </c>
      <c r="O2862" s="39" t="str">
        <f>IF(O$1&gt;$AE$1,"-",IFERROR(IF(DATEDIF('Base de données'!$A2862,O$1,"d")&lt;&gt;0,"",'Base de données'!$B2862),""))</f>
        <v/>
      </c>
      <c r="P2862" s="39" t="str">
        <f>IF(P$1&gt;$AE$1,"-",IFERROR(IF(DATEDIF('Base de données'!$A2862,P$1,"d")&lt;&gt;0,"",'Base de données'!$B2862),""))</f>
        <v/>
      </c>
      <c r="Q2862" s="39" t="str">
        <f>IF(Q$1&gt;$AE$1,"-",IFERROR(IF(DATEDIF('Base de données'!$A2862,Q$1,"d")&lt;&gt;0,"",'Base de données'!$B2862),""))</f>
        <v/>
      </c>
      <c r="R2862" s="39" t="str">
        <f>IF(R$1&gt;$AE$1,"-",IFERROR(IF(DATEDIF('Base de données'!$A2862,R$1,"d")&lt;&gt;0,"",'Base de données'!$B2862),""))</f>
        <v/>
      </c>
      <c r="S2862" s="39" t="str">
        <f>IF(S$1&gt;$AE$1,"-",IFERROR(IF(DATEDIF('Base de données'!$A2862,S$1,"d")&lt;&gt;0,"",'Base de données'!$B2862),""))</f>
        <v/>
      </c>
      <c r="T2862" s="39" t="str">
        <f>IF(T$1&gt;$AE$1,"-",IFERROR(IF(DATEDIF('Base de données'!$A2862,T$1,"d")&lt;&gt;0,"",'Base de données'!$B2862),""))</f>
        <v/>
      </c>
      <c r="U2862" s="39" t="str">
        <f>IF(U$1&gt;$AE$1,"-",IFERROR(IF(DATEDIF('Base de données'!$A2862,U$1,"d")&lt;&gt;0,"",'Base de données'!$B2862),""))</f>
        <v>GERRB</v>
      </c>
      <c r="V2862" s="39" t="str">
        <f>IF(V$1&gt;$AE$1,"-",IFERROR(IF(DATEDIF('Base de données'!$A2862,V$1,"d")&lt;&gt;0,"",'Base de données'!$B2862),""))</f>
        <v/>
      </c>
      <c r="W2862" s="34"/>
      <c r="X2862" s="30" t="str">
        <f>'Base de données'!$C2862&amp;" "&amp;'Base de données'!$D2862</f>
        <v>Fontaine Arthur</v>
      </c>
      <c r="Y2862" s="31">
        <f>COUNTIF('Base de données'!$B:$B,'Base de données'!$B2862)</f>
        <v>12</v>
      </c>
      <c r="AA2862" s="87" cm="1">
        <f t="array" aca="1" ref="AA2862" ca="1">INDIRECT("'Base de données'!A" &amp; ROW(Y2862))</f>
        <v>45962</v>
      </c>
      <c r="AB2862" s="51" t="str" cm="1">
        <f t="array" aca="1" ref="AB2862" ca="1">INDIRECT("'Base de données'!B" &amp; ROW(Z2862))</f>
        <v>GERRB</v>
      </c>
    </row>
    <row r="2863" spans="1:28" x14ac:dyDescent="0.3">
      <c r="A2863" s="41" t="str">
        <f ca="1">IF(IF(AND($B2863&lt;&gt;"-",$B2863=$E2863),"Entrée et sortie","-")="Entrée et sortie",'Base de données'!$B2863,"-")</f>
        <v>-</v>
      </c>
      <c r="B2863" s="41" t="str">
        <f t="shared" ca="1" si="179"/>
        <v>-</v>
      </c>
      <c r="C2863" s="41" t="str">
        <f t="shared" ca="1" si="180"/>
        <v>-</v>
      </c>
      <c r="D2863" s="41" t="str">
        <f>IF($F2863="sortie en cours d'année",'Base de données'!$B2863,"-")</f>
        <v>-</v>
      </c>
      <c r="E2863" s="41" t="str">
        <f>IF($H2863="entrée en cours d'année",'Base de données'!$B2863,"-")</f>
        <v>-</v>
      </c>
      <c r="F2863" s="37" t="str">
        <f t="shared" si="177"/>
        <v/>
      </c>
      <c r="G2863" s="37" t="str">
        <f>IF($J2863="mouvement",_xlfn.XLOOKUP('Base de données'!$B2863,$V:$V,$V:$V,0),"")</f>
        <v/>
      </c>
      <c r="H2863" s="37" t="str">
        <f t="shared" si="178"/>
        <v/>
      </c>
      <c r="I2863" s="37" t="str">
        <f>IF($J2863="mouvement",_xlfn.XLOOKUP('Base de données'!$B2863,$K:$K,$K:$K,0),"")</f>
        <v/>
      </c>
      <c r="J2863" s="38" t="str">
        <f>IF(AND(Y2863&lt;&gt;MAX(Y:Y),COUNTIF(K2863:V2863,'Base de données'!$B2863)&gt;0),"mouvement","")</f>
        <v/>
      </c>
      <c r="K2863" s="39" t="str">
        <f>IF(K$1&gt;$AE$1,"-",IFERROR(IF(DATEDIF('Base de données'!$A2863,K$1,"d")&lt;&gt;0,"",'Base de données'!$B2863),""))</f>
        <v/>
      </c>
      <c r="L2863" s="39" t="str">
        <f>IF(L$1&gt;$AE$1,"-",IFERROR(IF(DATEDIF('Base de données'!$A2863,L$1,"d")&lt;&gt;0,"",'Base de données'!$B2863),""))</f>
        <v/>
      </c>
      <c r="M2863" s="39" t="str">
        <f>IF(M$1&gt;$AE$1,"-",IFERROR(IF(DATEDIF('Base de données'!$A2863,M$1,"d")&lt;&gt;0,"",'Base de données'!$B2863),""))</f>
        <v/>
      </c>
      <c r="N2863" s="39" t="str">
        <f>IF(N$1&gt;$AE$1,"-",IFERROR(IF(DATEDIF('Base de données'!$A2863,N$1,"d")&lt;&gt;0,"",'Base de données'!$B2863),""))</f>
        <v/>
      </c>
      <c r="O2863" s="39" t="str">
        <f>IF(O$1&gt;$AE$1,"-",IFERROR(IF(DATEDIF('Base de données'!$A2863,O$1,"d")&lt;&gt;0,"",'Base de données'!$B2863),""))</f>
        <v/>
      </c>
      <c r="P2863" s="39" t="str">
        <f>IF(P$1&gt;$AE$1,"-",IFERROR(IF(DATEDIF('Base de données'!$A2863,P$1,"d")&lt;&gt;0,"",'Base de données'!$B2863),""))</f>
        <v/>
      </c>
      <c r="Q2863" s="39" t="str">
        <f>IF(Q$1&gt;$AE$1,"-",IFERROR(IF(DATEDIF('Base de données'!$A2863,Q$1,"d")&lt;&gt;0,"",'Base de données'!$B2863),""))</f>
        <v/>
      </c>
      <c r="R2863" s="39" t="str">
        <f>IF(R$1&gt;$AE$1,"-",IFERROR(IF(DATEDIF('Base de données'!$A2863,R$1,"d")&lt;&gt;0,"",'Base de données'!$B2863),""))</f>
        <v/>
      </c>
      <c r="S2863" s="39" t="str">
        <f>IF(S$1&gt;$AE$1,"-",IFERROR(IF(DATEDIF('Base de données'!$A2863,S$1,"d")&lt;&gt;0,"",'Base de données'!$B2863),""))</f>
        <v/>
      </c>
      <c r="T2863" s="39" t="str">
        <f>IF(T$1&gt;$AE$1,"-",IFERROR(IF(DATEDIF('Base de données'!$A2863,T$1,"d")&lt;&gt;0,"",'Base de données'!$B2863),""))</f>
        <v/>
      </c>
      <c r="U2863" s="39" t="str">
        <f>IF(U$1&gt;$AE$1,"-",IFERROR(IF(DATEDIF('Base de données'!$A2863,U$1,"d")&lt;&gt;0,"",'Base de données'!$B2863),""))</f>
        <v>6ZPJJ</v>
      </c>
      <c r="V2863" s="39" t="str">
        <f>IF(V$1&gt;$AE$1,"-",IFERROR(IF(DATEDIF('Base de données'!$A2863,V$1,"d")&lt;&gt;0,"",'Base de données'!$B2863),""))</f>
        <v/>
      </c>
      <c r="W2863" s="34"/>
      <c r="X2863" s="30" t="str">
        <f>'Base de données'!$C2863&amp;" "&amp;'Base de données'!$D2863</f>
        <v>Laurent Adrienne</v>
      </c>
      <c r="Y2863" s="31">
        <f>COUNTIF('Base de données'!$B:$B,'Base de données'!$B2863)</f>
        <v>12</v>
      </c>
      <c r="AA2863" s="87" cm="1">
        <f t="array" aca="1" ref="AA2863" ca="1">INDIRECT("'Base de données'!A" &amp; ROW(Y2863))</f>
        <v>45962</v>
      </c>
      <c r="AB2863" s="51" t="str" cm="1">
        <f t="array" aca="1" ref="AB2863" ca="1">INDIRECT("'Base de données'!B" &amp; ROW(Z2863))</f>
        <v>6ZPJJ</v>
      </c>
    </row>
    <row r="2864" spans="1:28" x14ac:dyDescent="0.3">
      <c r="A2864" s="41" t="str">
        <f ca="1">IF(IF(AND($B2864&lt;&gt;"-",$B2864=$E2864),"Entrée et sortie","-")="Entrée et sortie",'Base de données'!$B2864,"-")</f>
        <v>-</v>
      </c>
      <c r="B2864" s="41" t="str">
        <f t="shared" ca="1" si="179"/>
        <v>-</v>
      </c>
      <c r="C2864" s="41" t="str">
        <f t="shared" ca="1" si="180"/>
        <v>-</v>
      </c>
      <c r="D2864" s="41" t="str">
        <f>IF($F2864="sortie en cours d'année",'Base de données'!$B2864,"-")</f>
        <v>-</v>
      </c>
      <c r="E2864" s="41" t="str">
        <f>IF($H2864="entrée en cours d'année",'Base de données'!$B2864,"-")</f>
        <v>-</v>
      </c>
      <c r="F2864" s="37" t="str">
        <f t="shared" si="177"/>
        <v/>
      </c>
      <c r="G2864" s="37" t="str">
        <f>IF($J2864="mouvement",_xlfn.XLOOKUP('Base de données'!$B2864,$V:$V,$V:$V,0),"")</f>
        <v/>
      </c>
      <c r="H2864" s="37" t="str">
        <f t="shared" si="178"/>
        <v/>
      </c>
      <c r="I2864" s="37" t="str">
        <f>IF($J2864="mouvement",_xlfn.XLOOKUP('Base de données'!$B2864,$K:$K,$K:$K,0),"")</f>
        <v/>
      </c>
      <c r="J2864" s="38" t="str">
        <f>IF(AND(Y2864&lt;&gt;MAX(Y:Y),COUNTIF(K2864:V2864,'Base de données'!$B2864)&gt;0),"mouvement","")</f>
        <v/>
      </c>
      <c r="K2864" s="39" t="str">
        <f>IF(K$1&gt;$AE$1,"-",IFERROR(IF(DATEDIF('Base de données'!$A2864,K$1,"d")&lt;&gt;0,"",'Base de données'!$B2864),""))</f>
        <v/>
      </c>
      <c r="L2864" s="39" t="str">
        <f>IF(L$1&gt;$AE$1,"-",IFERROR(IF(DATEDIF('Base de données'!$A2864,L$1,"d")&lt;&gt;0,"",'Base de données'!$B2864),""))</f>
        <v/>
      </c>
      <c r="M2864" s="39" t="str">
        <f>IF(M$1&gt;$AE$1,"-",IFERROR(IF(DATEDIF('Base de données'!$A2864,M$1,"d")&lt;&gt;0,"",'Base de données'!$B2864),""))</f>
        <v/>
      </c>
      <c r="N2864" s="39" t="str">
        <f>IF(N$1&gt;$AE$1,"-",IFERROR(IF(DATEDIF('Base de données'!$A2864,N$1,"d")&lt;&gt;0,"",'Base de données'!$B2864),""))</f>
        <v/>
      </c>
      <c r="O2864" s="39" t="str">
        <f>IF(O$1&gt;$AE$1,"-",IFERROR(IF(DATEDIF('Base de données'!$A2864,O$1,"d")&lt;&gt;0,"",'Base de données'!$B2864),""))</f>
        <v/>
      </c>
      <c r="P2864" s="39" t="str">
        <f>IF(P$1&gt;$AE$1,"-",IFERROR(IF(DATEDIF('Base de données'!$A2864,P$1,"d")&lt;&gt;0,"",'Base de données'!$B2864),""))</f>
        <v/>
      </c>
      <c r="Q2864" s="39" t="str">
        <f>IF(Q$1&gt;$AE$1,"-",IFERROR(IF(DATEDIF('Base de données'!$A2864,Q$1,"d")&lt;&gt;0,"",'Base de données'!$B2864),""))</f>
        <v/>
      </c>
      <c r="R2864" s="39" t="str">
        <f>IF(R$1&gt;$AE$1,"-",IFERROR(IF(DATEDIF('Base de données'!$A2864,R$1,"d")&lt;&gt;0,"",'Base de données'!$B2864),""))</f>
        <v/>
      </c>
      <c r="S2864" s="39" t="str">
        <f>IF(S$1&gt;$AE$1,"-",IFERROR(IF(DATEDIF('Base de données'!$A2864,S$1,"d")&lt;&gt;0,"",'Base de données'!$B2864),""))</f>
        <v/>
      </c>
      <c r="T2864" s="39" t="str">
        <f>IF(T$1&gt;$AE$1,"-",IFERROR(IF(DATEDIF('Base de données'!$A2864,T$1,"d")&lt;&gt;0,"",'Base de données'!$B2864),""))</f>
        <v/>
      </c>
      <c r="U2864" s="39" t="str">
        <f>IF(U$1&gt;$AE$1,"-",IFERROR(IF(DATEDIF('Base de données'!$A2864,U$1,"d")&lt;&gt;0,"",'Base de données'!$B2864),""))</f>
        <v>QXZRZ</v>
      </c>
      <c r="V2864" s="39" t="str">
        <f>IF(V$1&gt;$AE$1,"-",IFERROR(IF(DATEDIF('Base de données'!$A2864,V$1,"d")&lt;&gt;0,"",'Base de données'!$B2864),""))</f>
        <v/>
      </c>
      <c r="W2864" s="34"/>
      <c r="X2864" s="30" t="str">
        <f>'Base de données'!$C2864&amp;" "&amp;'Base de données'!$D2864</f>
        <v>Mallet William</v>
      </c>
      <c r="Y2864" s="31">
        <f>COUNTIF('Base de données'!$B:$B,'Base de données'!$B2864)</f>
        <v>12</v>
      </c>
      <c r="AA2864" s="87" cm="1">
        <f t="array" aca="1" ref="AA2864" ca="1">INDIRECT("'Base de données'!A" &amp; ROW(Y2864))</f>
        <v>45962</v>
      </c>
      <c r="AB2864" s="51" t="str" cm="1">
        <f t="array" aca="1" ref="AB2864" ca="1">INDIRECT("'Base de données'!B" &amp; ROW(Z2864))</f>
        <v>QXZRZ</v>
      </c>
    </row>
    <row r="2865" spans="1:28" x14ac:dyDescent="0.3">
      <c r="A2865" s="41" t="str">
        <f ca="1">IF(IF(AND($B2865&lt;&gt;"-",$B2865=$E2865),"Entrée et sortie","-")="Entrée et sortie",'Base de données'!$B2865,"-")</f>
        <v>-</v>
      </c>
      <c r="B2865" s="41" t="str">
        <f t="shared" ca="1" si="179"/>
        <v>-</v>
      </c>
      <c r="C2865" s="41" t="str">
        <f t="shared" ca="1" si="180"/>
        <v>-</v>
      </c>
      <c r="D2865" s="41" t="str">
        <f>IF($F2865="sortie en cours d'année",'Base de données'!$B2865,"-")</f>
        <v>-</v>
      </c>
      <c r="E2865" s="41" t="str">
        <f>IF($H2865="entrée en cours d'année",'Base de données'!$B2865,"-")</f>
        <v>-</v>
      </c>
      <c r="F2865" s="37" t="str">
        <f t="shared" si="177"/>
        <v/>
      </c>
      <c r="G2865" s="37" t="str">
        <f>IF($J2865="mouvement",_xlfn.XLOOKUP('Base de données'!$B2865,$V:$V,$V:$V,0),"")</f>
        <v/>
      </c>
      <c r="H2865" s="37" t="str">
        <f t="shared" si="178"/>
        <v/>
      </c>
      <c r="I2865" s="37" t="str">
        <f>IF($J2865="mouvement",_xlfn.XLOOKUP('Base de données'!$B2865,$K:$K,$K:$K,0),"")</f>
        <v/>
      </c>
      <c r="J2865" s="38" t="str">
        <f>IF(AND(Y2865&lt;&gt;MAX(Y:Y),COUNTIF(K2865:V2865,'Base de données'!$B2865)&gt;0),"mouvement","")</f>
        <v/>
      </c>
      <c r="K2865" s="39" t="str">
        <f>IF(K$1&gt;$AE$1,"-",IFERROR(IF(DATEDIF('Base de données'!$A2865,K$1,"d")&lt;&gt;0,"",'Base de données'!$B2865),""))</f>
        <v/>
      </c>
      <c r="L2865" s="39" t="str">
        <f>IF(L$1&gt;$AE$1,"-",IFERROR(IF(DATEDIF('Base de données'!$A2865,L$1,"d")&lt;&gt;0,"",'Base de données'!$B2865),""))</f>
        <v/>
      </c>
      <c r="M2865" s="39" t="str">
        <f>IF(M$1&gt;$AE$1,"-",IFERROR(IF(DATEDIF('Base de données'!$A2865,M$1,"d")&lt;&gt;0,"",'Base de données'!$B2865),""))</f>
        <v/>
      </c>
      <c r="N2865" s="39" t="str">
        <f>IF(N$1&gt;$AE$1,"-",IFERROR(IF(DATEDIF('Base de données'!$A2865,N$1,"d")&lt;&gt;0,"",'Base de données'!$B2865),""))</f>
        <v/>
      </c>
      <c r="O2865" s="39" t="str">
        <f>IF(O$1&gt;$AE$1,"-",IFERROR(IF(DATEDIF('Base de données'!$A2865,O$1,"d")&lt;&gt;0,"",'Base de données'!$B2865),""))</f>
        <v/>
      </c>
      <c r="P2865" s="39" t="str">
        <f>IF(P$1&gt;$AE$1,"-",IFERROR(IF(DATEDIF('Base de données'!$A2865,P$1,"d")&lt;&gt;0,"",'Base de données'!$B2865),""))</f>
        <v/>
      </c>
      <c r="Q2865" s="39" t="str">
        <f>IF(Q$1&gt;$AE$1,"-",IFERROR(IF(DATEDIF('Base de données'!$A2865,Q$1,"d")&lt;&gt;0,"",'Base de données'!$B2865),""))</f>
        <v/>
      </c>
      <c r="R2865" s="39" t="str">
        <f>IF(R$1&gt;$AE$1,"-",IFERROR(IF(DATEDIF('Base de données'!$A2865,R$1,"d")&lt;&gt;0,"",'Base de données'!$B2865),""))</f>
        <v/>
      </c>
      <c r="S2865" s="39" t="str">
        <f>IF(S$1&gt;$AE$1,"-",IFERROR(IF(DATEDIF('Base de données'!$A2865,S$1,"d")&lt;&gt;0,"",'Base de données'!$B2865),""))</f>
        <v/>
      </c>
      <c r="T2865" s="39" t="str">
        <f>IF(T$1&gt;$AE$1,"-",IFERROR(IF(DATEDIF('Base de données'!$A2865,T$1,"d")&lt;&gt;0,"",'Base de données'!$B2865),""))</f>
        <v/>
      </c>
      <c r="U2865" s="39" t="str">
        <f>IF(U$1&gt;$AE$1,"-",IFERROR(IF(DATEDIF('Base de données'!$A2865,U$1,"d")&lt;&gt;0,"",'Base de données'!$B2865),""))</f>
        <v>2TAA0</v>
      </c>
      <c r="V2865" s="39" t="str">
        <f>IF(V$1&gt;$AE$1,"-",IFERROR(IF(DATEDIF('Base de données'!$A2865,V$1,"d")&lt;&gt;0,"",'Base de données'!$B2865),""))</f>
        <v/>
      </c>
      <c r="W2865" s="34"/>
      <c r="X2865" s="30" t="str">
        <f>'Base de données'!$C2865&amp;" "&amp;'Base de données'!$D2865</f>
        <v>Turpin Luc</v>
      </c>
      <c r="Y2865" s="31">
        <f>COUNTIF('Base de données'!$B:$B,'Base de données'!$B2865)</f>
        <v>12</v>
      </c>
      <c r="AA2865" s="87" cm="1">
        <f t="array" aca="1" ref="AA2865" ca="1">INDIRECT("'Base de données'!A" &amp; ROW(Y2865))</f>
        <v>45962</v>
      </c>
      <c r="AB2865" s="51" t="str" cm="1">
        <f t="array" aca="1" ref="AB2865" ca="1">INDIRECT("'Base de données'!B" &amp; ROW(Z2865))</f>
        <v>2TAA0</v>
      </c>
    </row>
    <row r="2866" spans="1:28" x14ac:dyDescent="0.3">
      <c r="A2866" s="41" t="str">
        <f ca="1">IF(IF(AND($B2866&lt;&gt;"-",$B2866=$E2866),"Entrée et sortie","-")="Entrée et sortie",'Base de données'!$B2866,"-")</f>
        <v>-</v>
      </c>
      <c r="B2866" s="41" t="str">
        <f t="shared" ca="1" si="179"/>
        <v>-</v>
      </c>
      <c r="C2866" s="41" t="str">
        <f t="shared" ca="1" si="180"/>
        <v>-</v>
      </c>
      <c r="D2866" s="41" t="str">
        <f>IF($F2866="sortie en cours d'année",'Base de données'!$B2866,"-")</f>
        <v>-</v>
      </c>
      <c r="E2866" s="41" t="str">
        <f>IF($H2866="entrée en cours d'année",'Base de données'!$B2866,"-")</f>
        <v>-</v>
      </c>
      <c r="F2866" s="37" t="str">
        <f t="shared" si="177"/>
        <v/>
      </c>
      <c r="G2866" s="37" t="str">
        <f>IF($J2866="mouvement",_xlfn.XLOOKUP('Base de données'!$B2866,$V:$V,$V:$V,0),"")</f>
        <v/>
      </c>
      <c r="H2866" s="37" t="str">
        <f t="shared" si="178"/>
        <v/>
      </c>
      <c r="I2866" s="37" t="str">
        <f>IF($J2866="mouvement",_xlfn.XLOOKUP('Base de données'!$B2866,$K:$K,$K:$K,0),"")</f>
        <v/>
      </c>
      <c r="J2866" s="38" t="str">
        <f>IF(AND(Y2866&lt;&gt;MAX(Y:Y),COUNTIF(K2866:V2866,'Base de données'!$B2866)&gt;0),"mouvement","")</f>
        <v/>
      </c>
      <c r="K2866" s="39" t="str">
        <f>IF(K$1&gt;$AE$1,"-",IFERROR(IF(DATEDIF('Base de données'!$A2866,K$1,"d")&lt;&gt;0,"",'Base de données'!$B2866),""))</f>
        <v/>
      </c>
      <c r="L2866" s="39" t="str">
        <f>IF(L$1&gt;$AE$1,"-",IFERROR(IF(DATEDIF('Base de données'!$A2866,L$1,"d")&lt;&gt;0,"",'Base de données'!$B2866),""))</f>
        <v/>
      </c>
      <c r="M2866" s="39" t="str">
        <f>IF(M$1&gt;$AE$1,"-",IFERROR(IF(DATEDIF('Base de données'!$A2866,M$1,"d")&lt;&gt;0,"",'Base de données'!$B2866),""))</f>
        <v/>
      </c>
      <c r="N2866" s="39" t="str">
        <f>IF(N$1&gt;$AE$1,"-",IFERROR(IF(DATEDIF('Base de données'!$A2866,N$1,"d")&lt;&gt;0,"",'Base de données'!$B2866),""))</f>
        <v/>
      </c>
      <c r="O2866" s="39" t="str">
        <f>IF(O$1&gt;$AE$1,"-",IFERROR(IF(DATEDIF('Base de données'!$A2866,O$1,"d")&lt;&gt;0,"",'Base de données'!$B2866),""))</f>
        <v/>
      </c>
      <c r="P2866" s="39" t="str">
        <f>IF(P$1&gt;$AE$1,"-",IFERROR(IF(DATEDIF('Base de données'!$A2866,P$1,"d")&lt;&gt;0,"",'Base de données'!$B2866),""))</f>
        <v/>
      </c>
      <c r="Q2866" s="39" t="str">
        <f>IF(Q$1&gt;$AE$1,"-",IFERROR(IF(DATEDIF('Base de données'!$A2866,Q$1,"d")&lt;&gt;0,"",'Base de données'!$B2866),""))</f>
        <v/>
      </c>
      <c r="R2866" s="39" t="str">
        <f>IF(R$1&gt;$AE$1,"-",IFERROR(IF(DATEDIF('Base de données'!$A2866,R$1,"d")&lt;&gt;0,"",'Base de données'!$B2866),""))</f>
        <v/>
      </c>
      <c r="S2866" s="39" t="str">
        <f>IF(S$1&gt;$AE$1,"-",IFERROR(IF(DATEDIF('Base de données'!$A2866,S$1,"d")&lt;&gt;0,"",'Base de données'!$B2866),""))</f>
        <v/>
      </c>
      <c r="T2866" s="39" t="str">
        <f>IF(T$1&gt;$AE$1,"-",IFERROR(IF(DATEDIF('Base de données'!$A2866,T$1,"d")&lt;&gt;0,"",'Base de données'!$B2866),""))</f>
        <v/>
      </c>
      <c r="U2866" s="39" t="str">
        <f>IF(U$1&gt;$AE$1,"-",IFERROR(IF(DATEDIF('Base de données'!$A2866,U$1,"d")&lt;&gt;0,"",'Base de données'!$B2866),""))</f>
        <v>827HN</v>
      </c>
      <c r="V2866" s="39" t="str">
        <f>IF(V$1&gt;$AE$1,"-",IFERROR(IF(DATEDIF('Base de données'!$A2866,V$1,"d")&lt;&gt;0,"",'Base de données'!$B2866),""))</f>
        <v/>
      </c>
      <c r="W2866" s="34"/>
      <c r="X2866" s="30" t="str">
        <f>'Base de données'!$C2866&amp;" "&amp;'Base de données'!$D2866</f>
        <v>Gilbert Georges</v>
      </c>
      <c r="Y2866" s="31">
        <f>COUNTIF('Base de données'!$B:$B,'Base de données'!$B2866)</f>
        <v>12</v>
      </c>
      <c r="AA2866" s="87" cm="1">
        <f t="array" aca="1" ref="AA2866" ca="1">INDIRECT("'Base de données'!A" &amp; ROW(Y2866))</f>
        <v>45962</v>
      </c>
      <c r="AB2866" s="51" t="str" cm="1">
        <f t="array" aca="1" ref="AB2866" ca="1">INDIRECT("'Base de données'!B" &amp; ROW(Z2866))</f>
        <v>827HN</v>
      </c>
    </row>
    <row r="2867" spans="1:28" x14ac:dyDescent="0.3">
      <c r="A2867" s="41" t="str">
        <f ca="1">IF(IF(AND($B2867&lt;&gt;"-",$B2867=$E2867),"Entrée et sortie","-")="Entrée et sortie",'Base de données'!$B2867,"-")</f>
        <v>-</v>
      </c>
      <c r="B2867" s="41" t="str">
        <f t="shared" ca="1" si="179"/>
        <v>-</v>
      </c>
      <c r="C2867" s="41" t="str">
        <f t="shared" ca="1" si="180"/>
        <v>-</v>
      </c>
      <c r="D2867" s="41" t="str">
        <f>IF($F2867="sortie en cours d'année",'Base de données'!$B2867,"-")</f>
        <v>-</v>
      </c>
      <c r="E2867" s="41" t="str">
        <f>IF($H2867="entrée en cours d'année",'Base de données'!$B2867,"-")</f>
        <v>-</v>
      </c>
      <c r="F2867" s="37" t="str">
        <f t="shared" si="177"/>
        <v/>
      </c>
      <c r="G2867" s="37" t="str">
        <f>IF($J2867="mouvement",_xlfn.XLOOKUP('Base de données'!$B2867,$V:$V,$V:$V,0),"")</f>
        <v/>
      </c>
      <c r="H2867" s="37" t="str">
        <f t="shared" si="178"/>
        <v/>
      </c>
      <c r="I2867" s="37" t="str">
        <f>IF($J2867="mouvement",_xlfn.XLOOKUP('Base de données'!$B2867,$K:$K,$K:$K,0),"")</f>
        <v/>
      </c>
      <c r="J2867" s="38" t="str">
        <f>IF(AND(Y2867&lt;&gt;MAX(Y:Y),COUNTIF(K2867:V2867,'Base de données'!$B2867)&gt;0),"mouvement","")</f>
        <v/>
      </c>
      <c r="K2867" s="39" t="str">
        <f>IF(K$1&gt;$AE$1,"-",IFERROR(IF(DATEDIF('Base de données'!$A2867,K$1,"d")&lt;&gt;0,"",'Base de données'!$B2867),""))</f>
        <v/>
      </c>
      <c r="L2867" s="39" t="str">
        <f>IF(L$1&gt;$AE$1,"-",IFERROR(IF(DATEDIF('Base de données'!$A2867,L$1,"d")&lt;&gt;0,"",'Base de données'!$B2867),""))</f>
        <v/>
      </c>
      <c r="M2867" s="39" t="str">
        <f>IF(M$1&gt;$AE$1,"-",IFERROR(IF(DATEDIF('Base de données'!$A2867,M$1,"d")&lt;&gt;0,"",'Base de données'!$B2867),""))</f>
        <v/>
      </c>
      <c r="N2867" s="39" t="str">
        <f>IF(N$1&gt;$AE$1,"-",IFERROR(IF(DATEDIF('Base de données'!$A2867,N$1,"d")&lt;&gt;0,"",'Base de données'!$B2867),""))</f>
        <v/>
      </c>
      <c r="O2867" s="39" t="str">
        <f>IF(O$1&gt;$AE$1,"-",IFERROR(IF(DATEDIF('Base de données'!$A2867,O$1,"d")&lt;&gt;0,"",'Base de données'!$B2867),""))</f>
        <v/>
      </c>
      <c r="P2867" s="39" t="str">
        <f>IF(P$1&gt;$AE$1,"-",IFERROR(IF(DATEDIF('Base de données'!$A2867,P$1,"d")&lt;&gt;0,"",'Base de données'!$B2867),""))</f>
        <v/>
      </c>
      <c r="Q2867" s="39" t="str">
        <f>IF(Q$1&gt;$AE$1,"-",IFERROR(IF(DATEDIF('Base de données'!$A2867,Q$1,"d")&lt;&gt;0,"",'Base de données'!$B2867),""))</f>
        <v/>
      </c>
      <c r="R2867" s="39" t="str">
        <f>IF(R$1&gt;$AE$1,"-",IFERROR(IF(DATEDIF('Base de données'!$A2867,R$1,"d")&lt;&gt;0,"",'Base de données'!$B2867),""))</f>
        <v/>
      </c>
      <c r="S2867" s="39" t="str">
        <f>IF(S$1&gt;$AE$1,"-",IFERROR(IF(DATEDIF('Base de données'!$A2867,S$1,"d")&lt;&gt;0,"",'Base de données'!$B2867),""))</f>
        <v/>
      </c>
      <c r="T2867" s="39" t="str">
        <f>IF(T$1&gt;$AE$1,"-",IFERROR(IF(DATEDIF('Base de données'!$A2867,T$1,"d")&lt;&gt;0,"",'Base de données'!$B2867),""))</f>
        <v/>
      </c>
      <c r="U2867" s="39" t="str">
        <f>IF(U$1&gt;$AE$1,"-",IFERROR(IF(DATEDIF('Base de données'!$A2867,U$1,"d")&lt;&gt;0,"",'Base de données'!$B2867),""))</f>
        <v>H0PF6</v>
      </c>
      <c r="V2867" s="39" t="str">
        <f>IF(V$1&gt;$AE$1,"-",IFERROR(IF(DATEDIF('Base de données'!$A2867,V$1,"d")&lt;&gt;0,"",'Base de données'!$B2867),""))</f>
        <v/>
      </c>
      <c r="W2867" s="34"/>
      <c r="X2867" s="30" t="str">
        <f>'Base de données'!$C2867&amp;" "&amp;'Base de données'!$D2867</f>
        <v>Allain Émilie</v>
      </c>
      <c r="Y2867" s="31">
        <f>COUNTIF('Base de données'!$B:$B,'Base de données'!$B2867)</f>
        <v>12</v>
      </c>
      <c r="AA2867" s="87" cm="1">
        <f t="array" aca="1" ref="AA2867" ca="1">INDIRECT("'Base de données'!A" &amp; ROW(Y2867))</f>
        <v>45962</v>
      </c>
      <c r="AB2867" s="51" t="str" cm="1">
        <f t="array" aca="1" ref="AB2867" ca="1">INDIRECT("'Base de données'!B" &amp; ROW(Z2867))</f>
        <v>H0PF6</v>
      </c>
    </row>
    <row r="2868" spans="1:28" x14ac:dyDescent="0.3">
      <c r="A2868" s="41" t="str">
        <f ca="1">IF(IF(AND($B2868&lt;&gt;"-",$B2868=$E2868),"Entrée et sortie","-")="Entrée et sortie",'Base de données'!$B2868,"-")</f>
        <v>-</v>
      </c>
      <c r="B2868" s="41" t="str">
        <f t="shared" ca="1" si="179"/>
        <v>-</v>
      </c>
      <c r="C2868" s="41" t="str">
        <f t="shared" ca="1" si="180"/>
        <v>-</v>
      </c>
      <c r="D2868" s="41" t="str">
        <f>IF($F2868="sortie en cours d'année",'Base de données'!$B2868,"-")</f>
        <v>-</v>
      </c>
      <c r="E2868" s="41" t="str">
        <f>IF($H2868="entrée en cours d'année",'Base de données'!$B2868,"-")</f>
        <v>-</v>
      </c>
      <c r="F2868" s="37" t="str">
        <f t="shared" si="177"/>
        <v/>
      </c>
      <c r="G2868" s="37" t="str">
        <f>IF($J2868="mouvement",_xlfn.XLOOKUP('Base de données'!$B2868,$V:$V,$V:$V,0),"")</f>
        <v/>
      </c>
      <c r="H2868" s="37" t="str">
        <f t="shared" si="178"/>
        <v/>
      </c>
      <c r="I2868" s="37" t="str">
        <f>IF($J2868="mouvement",_xlfn.XLOOKUP('Base de données'!$B2868,$K:$K,$K:$K,0),"")</f>
        <v/>
      </c>
      <c r="J2868" s="38" t="str">
        <f>IF(AND(Y2868&lt;&gt;MAX(Y:Y),COUNTIF(K2868:V2868,'Base de données'!$B2868)&gt;0),"mouvement","")</f>
        <v/>
      </c>
      <c r="K2868" s="39" t="str">
        <f>IF(K$1&gt;$AE$1,"-",IFERROR(IF(DATEDIF('Base de données'!$A2868,K$1,"d")&lt;&gt;0,"",'Base de données'!$B2868),""))</f>
        <v/>
      </c>
      <c r="L2868" s="39" t="str">
        <f>IF(L$1&gt;$AE$1,"-",IFERROR(IF(DATEDIF('Base de données'!$A2868,L$1,"d")&lt;&gt;0,"",'Base de données'!$B2868),""))</f>
        <v/>
      </c>
      <c r="M2868" s="39" t="str">
        <f>IF(M$1&gt;$AE$1,"-",IFERROR(IF(DATEDIF('Base de données'!$A2868,M$1,"d")&lt;&gt;0,"",'Base de données'!$B2868),""))</f>
        <v/>
      </c>
      <c r="N2868" s="39" t="str">
        <f>IF(N$1&gt;$AE$1,"-",IFERROR(IF(DATEDIF('Base de données'!$A2868,N$1,"d")&lt;&gt;0,"",'Base de données'!$B2868),""))</f>
        <v/>
      </c>
      <c r="O2868" s="39" t="str">
        <f>IF(O$1&gt;$AE$1,"-",IFERROR(IF(DATEDIF('Base de données'!$A2868,O$1,"d")&lt;&gt;0,"",'Base de données'!$B2868),""))</f>
        <v/>
      </c>
      <c r="P2868" s="39" t="str">
        <f>IF(P$1&gt;$AE$1,"-",IFERROR(IF(DATEDIF('Base de données'!$A2868,P$1,"d")&lt;&gt;0,"",'Base de données'!$B2868),""))</f>
        <v/>
      </c>
      <c r="Q2868" s="39" t="str">
        <f>IF(Q$1&gt;$AE$1,"-",IFERROR(IF(DATEDIF('Base de données'!$A2868,Q$1,"d")&lt;&gt;0,"",'Base de données'!$B2868),""))</f>
        <v/>
      </c>
      <c r="R2868" s="39" t="str">
        <f>IF(R$1&gt;$AE$1,"-",IFERROR(IF(DATEDIF('Base de données'!$A2868,R$1,"d")&lt;&gt;0,"",'Base de données'!$B2868),""))</f>
        <v/>
      </c>
      <c r="S2868" s="39" t="str">
        <f>IF(S$1&gt;$AE$1,"-",IFERROR(IF(DATEDIF('Base de données'!$A2868,S$1,"d")&lt;&gt;0,"",'Base de données'!$B2868),""))</f>
        <v/>
      </c>
      <c r="T2868" s="39" t="str">
        <f>IF(T$1&gt;$AE$1,"-",IFERROR(IF(DATEDIF('Base de données'!$A2868,T$1,"d")&lt;&gt;0,"",'Base de données'!$B2868),""))</f>
        <v/>
      </c>
      <c r="U2868" s="39" t="str">
        <f>IF(U$1&gt;$AE$1,"-",IFERROR(IF(DATEDIF('Base de données'!$A2868,U$1,"d")&lt;&gt;0,"",'Base de données'!$B2868),""))</f>
        <v>PRNMM</v>
      </c>
      <c r="V2868" s="39" t="str">
        <f>IF(V$1&gt;$AE$1,"-",IFERROR(IF(DATEDIF('Base de données'!$A2868,V$1,"d")&lt;&gt;0,"",'Base de données'!$B2868),""))</f>
        <v/>
      </c>
      <c r="W2868" s="34"/>
      <c r="X2868" s="30" t="str">
        <f>'Base de données'!$C2868&amp;" "&amp;'Base de données'!$D2868</f>
        <v>Renard Olivier</v>
      </c>
      <c r="Y2868" s="31">
        <f>COUNTIF('Base de données'!$B:$B,'Base de données'!$B2868)</f>
        <v>12</v>
      </c>
      <c r="AA2868" s="87" cm="1">
        <f t="array" aca="1" ref="AA2868" ca="1">INDIRECT("'Base de données'!A" &amp; ROW(Y2868))</f>
        <v>45962</v>
      </c>
      <c r="AB2868" s="51" t="str" cm="1">
        <f t="array" aca="1" ref="AB2868" ca="1">INDIRECT("'Base de données'!B" &amp; ROW(Z2868))</f>
        <v>PRNMM</v>
      </c>
    </row>
    <row r="2869" spans="1:28" x14ac:dyDescent="0.3">
      <c r="A2869" s="41" t="str">
        <f ca="1">IF(IF(AND($B2869&lt;&gt;"-",$B2869=$E2869),"Entrée et sortie","-")="Entrée et sortie",'Base de données'!$B2869,"-")</f>
        <v>-</v>
      </c>
      <c r="B2869" s="41" t="str">
        <f t="shared" ca="1" si="179"/>
        <v>-</v>
      </c>
      <c r="C2869" s="41" t="str">
        <f t="shared" ca="1" si="180"/>
        <v>-</v>
      </c>
      <c r="D2869" s="41" t="str">
        <f>IF($F2869="sortie en cours d'année",'Base de données'!$B2869,"-")</f>
        <v>-</v>
      </c>
      <c r="E2869" s="41" t="str">
        <f>IF($H2869="entrée en cours d'année",'Base de données'!$B2869,"-")</f>
        <v>-</v>
      </c>
      <c r="F2869" s="37" t="str">
        <f t="shared" si="177"/>
        <v/>
      </c>
      <c r="G2869" s="37" t="str">
        <f>IF($J2869="mouvement",_xlfn.XLOOKUP('Base de données'!$B2869,$V:$V,$V:$V,0),"")</f>
        <v/>
      </c>
      <c r="H2869" s="37" t="str">
        <f t="shared" si="178"/>
        <v/>
      </c>
      <c r="I2869" s="37" t="str">
        <f>IF($J2869="mouvement",_xlfn.XLOOKUP('Base de données'!$B2869,$K:$K,$K:$K,0),"")</f>
        <v/>
      </c>
      <c r="J2869" s="38" t="str">
        <f>IF(AND(Y2869&lt;&gt;MAX(Y:Y),COUNTIF(K2869:V2869,'Base de données'!$B2869)&gt;0),"mouvement","")</f>
        <v/>
      </c>
      <c r="K2869" s="39" t="str">
        <f>IF(K$1&gt;$AE$1,"-",IFERROR(IF(DATEDIF('Base de données'!$A2869,K$1,"d")&lt;&gt;0,"",'Base de données'!$B2869),""))</f>
        <v/>
      </c>
      <c r="L2869" s="39" t="str">
        <f>IF(L$1&gt;$AE$1,"-",IFERROR(IF(DATEDIF('Base de données'!$A2869,L$1,"d")&lt;&gt;0,"",'Base de données'!$B2869),""))</f>
        <v/>
      </c>
      <c r="M2869" s="39" t="str">
        <f>IF(M$1&gt;$AE$1,"-",IFERROR(IF(DATEDIF('Base de données'!$A2869,M$1,"d")&lt;&gt;0,"",'Base de données'!$B2869),""))</f>
        <v/>
      </c>
      <c r="N2869" s="39" t="str">
        <f>IF(N$1&gt;$AE$1,"-",IFERROR(IF(DATEDIF('Base de données'!$A2869,N$1,"d")&lt;&gt;0,"",'Base de données'!$B2869),""))</f>
        <v/>
      </c>
      <c r="O2869" s="39" t="str">
        <f>IF(O$1&gt;$AE$1,"-",IFERROR(IF(DATEDIF('Base de données'!$A2869,O$1,"d")&lt;&gt;0,"",'Base de données'!$B2869),""))</f>
        <v/>
      </c>
      <c r="P2869" s="39" t="str">
        <f>IF(P$1&gt;$AE$1,"-",IFERROR(IF(DATEDIF('Base de données'!$A2869,P$1,"d")&lt;&gt;0,"",'Base de données'!$B2869),""))</f>
        <v/>
      </c>
      <c r="Q2869" s="39" t="str">
        <f>IF(Q$1&gt;$AE$1,"-",IFERROR(IF(DATEDIF('Base de données'!$A2869,Q$1,"d")&lt;&gt;0,"",'Base de données'!$B2869),""))</f>
        <v/>
      </c>
      <c r="R2869" s="39" t="str">
        <f>IF(R$1&gt;$AE$1,"-",IFERROR(IF(DATEDIF('Base de données'!$A2869,R$1,"d")&lt;&gt;0,"",'Base de données'!$B2869),""))</f>
        <v/>
      </c>
      <c r="S2869" s="39" t="str">
        <f>IF(S$1&gt;$AE$1,"-",IFERROR(IF(DATEDIF('Base de données'!$A2869,S$1,"d")&lt;&gt;0,"",'Base de données'!$B2869),""))</f>
        <v/>
      </c>
      <c r="T2869" s="39" t="str">
        <f>IF(T$1&gt;$AE$1,"-",IFERROR(IF(DATEDIF('Base de données'!$A2869,T$1,"d")&lt;&gt;0,"",'Base de données'!$B2869),""))</f>
        <v/>
      </c>
      <c r="U2869" s="39" t="str">
        <f>IF(U$1&gt;$AE$1,"-",IFERROR(IF(DATEDIF('Base de données'!$A2869,U$1,"d")&lt;&gt;0,"",'Base de données'!$B2869),""))</f>
        <v>GLXU4</v>
      </c>
      <c r="V2869" s="39" t="str">
        <f>IF(V$1&gt;$AE$1,"-",IFERROR(IF(DATEDIF('Base de données'!$A2869,V$1,"d")&lt;&gt;0,"",'Base de données'!$B2869),""))</f>
        <v/>
      </c>
      <c r="W2869" s="34"/>
      <c r="X2869" s="30" t="str">
        <f>'Base de données'!$C2869&amp;" "&amp;'Base de données'!$D2869</f>
        <v>Baron Camille</v>
      </c>
      <c r="Y2869" s="31">
        <f>COUNTIF('Base de données'!$B:$B,'Base de données'!$B2869)</f>
        <v>12</v>
      </c>
      <c r="AA2869" s="87" cm="1">
        <f t="array" aca="1" ref="AA2869" ca="1">INDIRECT("'Base de données'!A" &amp; ROW(Y2869))</f>
        <v>45962</v>
      </c>
      <c r="AB2869" s="51" t="str" cm="1">
        <f t="array" aca="1" ref="AB2869" ca="1">INDIRECT("'Base de données'!B" &amp; ROW(Z2869))</f>
        <v>GLXU4</v>
      </c>
    </row>
    <row r="2870" spans="1:28" x14ac:dyDescent="0.3">
      <c r="A2870" s="41" t="str">
        <f ca="1">IF(IF(AND($B2870&lt;&gt;"-",$B2870=$E2870),"Entrée et sortie","-")="Entrée et sortie",'Base de données'!$B2870,"-")</f>
        <v>-</v>
      </c>
      <c r="B2870" s="41" t="str">
        <f t="shared" ca="1" si="179"/>
        <v>-</v>
      </c>
      <c r="C2870" s="41" t="str">
        <f t="shared" ca="1" si="180"/>
        <v>-</v>
      </c>
      <c r="D2870" s="41" t="str">
        <f>IF($F2870="sortie en cours d'année",'Base de données'!$B2870,"-")</f>
        <v>-</v>
      </c>
      <c r="E2870" s="41" t="str">
        <f>IF($H2870="entrée en cours d'année",'Base de données'!$B2870,"-")</f>
        <v>-</v>
      </c>
      <c r="F2870" s="37" t="str">
        <f t="shared" si="177"/>
        <v/>
      </c>
      <c r="G2870" s="37" t="str">
        <f>IF($J2870="mouvement",_xlfn.XLOOKUP('Base de données'!$B2870,$V:$V,$V:$V,0),"")</f>
        <v/>
      </c>
      <c r="H2870" s="37" t="str">
        <f t="shared" si="178"/>
        <v/>
      </c>
      <c r="I2870" s="37" t="str">
        <f>IF($J2870="mouvement",_xlfn.XLOOKUP('Base de données'!$B2870,$K:$K,$K:$K,0),"")</f>
        <v/>
      </c>
      <c r="J2870" s="38" t="str">
        <f>IF(AND(Y2870&lt;&gt;MAX(Y:Y),COUNTIF(K2870:V2870,'Base de données'!$B2870)&gt;0),"mouvement","")</f>
        <v/>
      </c>
      <c r="K2870" s="39" t="str">
        <f>IF(K$1&gt;$AE$1,"-",IFERROR(IF(DATEDIF('Base de données'!$A2870,K$1,"d")&lt;&gt;0,"",'Base de données'!$B2870),""))</f>
        <v/>
      </c>
      <c r="L2870" s="39" t="str">
        <f>IF(L$1&gt;$AE$1,"-",IFERROR(IF(DATEDIF('Base de données'!$A2870,L$1,"d")&lt;&gt;0,"",'Base de données'!$B2870),""))</f>
        <v/>
      </c>
      <c r="M2870" s="39" t="str">
        <f>IF(M$1&gt;$AE$1,"-",IFERROR(IF(DATEDIF('Base de données'!$A2870,M$1,"d")&lt;&gt;0,"",'Base de données'!$B2870),""))</f>
        <v/>
      </c>
      <c r="N2870" s="39" t="str">
        <f>IF(N$1&gt;$AE$1,"-",IFERROR(IF(DATEDIF('Base de données'!$A2870,N$1,"d")&lt;&gt;0,"",'Base de données'!$B2870),""))</f>
        <v/>
      </c>
      <c r="O2870" s="39" t="str">
        <f>IF(O$1&gt;$AE$1,"-",IFERROR(IF(DATEDIF('Base de données'!$A2870,O$1,"d")&lt;&gt;0,"",'Base de données'!$B2870),""))</f>
        <v/>
      </c>
      <c r="P2870" s="39" t="str">
        <f>IF(P$1&gt;$AE$1,"-",IFERROR(IF(DATEDIF('Base de données'!$A2870,P$1,"d")&lt;&gt;0,"",'Base de données'!$B2870),""))</f>
        <v/>
      </c>
      <c r="Q2870" s="39" t="str">
        <f>IF(Q$1&gt;$AE$1,"-",IFERROR(IF(DATEDIF('Base de données'!$A2870,Q$1,"d")&lt;&gt;0,"",'Base de données'!$B2870),""))</f>
        <v/>
      </c>
      <c r="R2870" s="39" t="str">
        <f>IF(R$1&gt;$AE$1,"-",IFERROR(IF(DATEDIF('Base de données'!$A2870,R$1,"d")&lt;&gt;0,"",'Base de données'!$B2870),""))</f>
        <v/>
      </c>
      <c r="S2870" s="39" t="str">
        <f>IF(S$1&gt;$AE$1,"-",IFERROR(IF(DATEDIF('Base de données'!$A2870,S$1,"d")&lt;&gt;0,"",'Base de données'!$B2870),""))</f>
        <v/>
      </c>
      <c r="T2870" s="39" t="str">
        <f>IF(T$1&gt;$AE$1,"-",IFERROR(IF(DATEDIF('Base de données'!$A2870,T$1,"d")&lt;&gt;0,"",'Base de données'!$B2870),""))</f>
        <v/>
      </c>
      <c r="U2870" s="39" t="str">
        <f>IF(U$1&gt;$AE$1,"-",IFERROR(IF(DATEDIF('Base de données'!$A2870,U$1,"d")&lt;&gt;0,"",'Base de données'!$B2870),""))</f>
        <v>OUDA7</v>
      </c>
      <c r="V2870" s="39" t="str">
        <f>IF(V$1&gt;$AE$1,"-",IFERROR(IF(DATEDIF('Base de données'!$A2870,V$1,"d")&lt;&gt;0,"",'Base de données'!$B2870),""))</f>
        <v/>
      </c>
      <c r="W2870" s="34"/>
      <c r="X2870" s="30" t="str">
        <f>'Base de données'!$C2870&amp;" "&amp;'Base de données'!$D2870</f>
        <v>Lagarde Michel</v>
      </c>
      <c r="Y2870" s="31">
        <f>COUNTIF('Base de données'!$B:$B,'Base de données'!$B2870)</f>
        <v>12</v>
      </c>
      <c r="AA2870" s="87" cm="1">
        <f t="array" aca="1" ref="AA2870" ca="1">INDIRECT("'Base de données'!A" &amp; ROW(Y2870))</f>
        <v>45962</v>
      </c>
      <c r="AB2870" s="51" t="str" cm="1">
        <f t="array" aca="1" ref="AB2870" ca="1">INDIRECT("'Base de données'!B" &amp; ROW(Z2870))</f>
        <v>OUDA7</v>
      </c>
    </row>
    <row r="2871" spans="1:28" x14ac:dyDescent="0.3">
      <c r="A2871" s="41" t="str">
        <f ca="1">IF(IF(AND($B2871&lt;&gt;"-",$B2871=$E2871),"Entrée et sortie","-")="Entrée et sortie",'Base de données'!$B2871,"-")</f>
        <v>-</v>
      </c>
      <c r="B2871" s="41" t="str">
        <f t="shared" ca="1" si="179"/>
        <v>-</v>
      </c>
      <c r="C2871" s="41" t="str">
        <f t="shared" ca="1" si="180"/>
        <v>-</v>
      </c>
      <c r="D2871" s="41" t="str">
        <f>IF($F2871="sortie en cours d'année",'Base de données'!$B2871,"-")</f>
        <v>-</v>
      </c>
      <c r="E2871" s="41" t="str">
        <f>IF($H2871="entrée en cours d'année",'Base de données'!$B2871,"-")</f>
        <v>-</v>
      </c>
      <c r="F2871" s="37" t="str">
        <f t="shared" si="177"/>
        <v/>
      </c>
      <c r="G2871" s="37" t="str">
        <f>IF($J2871="mouvement",_xlfn.XLOOKUP('Base de données'!$B2871,$V:$V,$V:$V,0),"")</f>
        <v/>
      </c>
      <c r="H2871" s="37" t="str">
        <f t="shared" si="178"/>
        <v/>
      </c>
      <c r="I2871" s="37" t="str">
        <f>IF($J2871="mouvement",_xlfn.XLOOKUP('Base de données'!$B2871,$K:$K,$K:$K,0),"")</f>
        <v/>
      </c>
      <c r="J2871" s="38" t="str">
        <f>IF(AND(Y2871&lt;&gt;MAX(Y:Y),COUNTIF(K2871:V2871,'Base de données'!$B2871)&gt;0),"mouvement","")</f>
        <v/>
      </c>
      <c r="K2871" s="39" t="str">
        <f>IF(K$1&gt;$AE$1,"-",IFERROR(IF(DATEDIF('Base de données'!$A2871,K$1,"d")&lt;&gt;0,"",'Base de données'!$B2871),""))</f>
        <v/>
      </c>
      <c r="L2871" s="39" t="str">
        <f>IF(L$1&gt;$AE$1,"-",IFERROR(IF(DATEDIF('Base de données'!$A2871,L$1,"d")&lt;&gt;0,"",'Base de données'!$B2871),""))</f>
        <v/>
      </c>
      <c r="M2871" s="39" t="str">
        <f>IF(M$1&gt;$AE$1,"-",IFERROR(IF(DATEDIF('Base de données'!$A2871,M$1,"d")&lt;&gt;0,"",'Base de données'!$B2871),""))</f>
        <v/>
      </c>
      <c r="N2871" s="39" t="str">
        <f>IF(N$1&gt;$AE$1,"-",IFERROR(IF(DATEDIF('Base de données'!$A2871,N$1,"d")&lt;&gt;0,"",'Base de données'!$B2871),""))</f>
        <v/>
      </c>
      <c r="O2871" s="39" t="str">
        <f>IF(O$1&gt;$AE$1,"-",IFERROR(IF(DATEDIF('Base de données'!$A2871,O$1,"d")&lt;&gt;0,"",'Base de données'!$B2871),""))</f>
        <v/>
      </c>
      <c r="P2871" s="39" t="str">
        <f>IF(P$1&gt;$AE$1,"-",IFERROR(IF(DATEDIF('Base de données'!$A2871,P$1,"d")&lt;&gt;0,"",'Base de données'!$B2871),""))</f>
        <v/>
      </c>
      <c r="Q2871" s="39" t="str">
        <f>IF(Q$1&gt;$AE$1,"-",IFERROR(IF(DATEDIF('Base de données'!$A2871,Q$1,"d")&lt;&gt;0,"",'Base de données'!$B2871),""))</f>
        <v/>
      </c>
      <c r="R2871" s="39" t="str">
        <f>IF(R$1&gt;$AE$1,"-",IFERROR(IF(DATEDIF('Base de données'!$A2871,R$1,"d")&lt;&gt;0,"",'Base de données'!$B2871),""))</f>
        <v/>
      </c>
      <c r="S2871" s="39" t="str">
        <f>IF(S$1&gt;$AE$1,"-",IFERROR(IF(DATEDIF('Base de données'!$A2871,S$1,"d")&lt;&gt;0,"",'Base de données'!$B2871),""))</f>
        <v/>
      </c>
      <c r="T2871" s="39" t="str">
        <f>IF(T$1&gt;$AE$1,"-",IFERROR(IF(DATEDIF('Base de données'!$A2871,T$1,"d")&lt;&gt;0,"",'Base de données'!$B2871),""))</f>
        <v/>
      </c>
      <c r="U2871" s="39" t="str">
        <f>IF(U$1&gt;$AE$1,"-",IFERROR(IF(DATEDIF('Base de données'!$A2871,U$1,"d")&lt;&gt;0,"",'Base de données'!$B2871),""))</f>
        <v>ACN0J</v>
      </c>
      <c r="V2871" s="39" t="str">
        <f>IF(V$1&gt;$AE$1,"-",IFERROR(IF(DATEDIF('Base de données'!$A2871,V$1,"d")&lt;&gt;0,"",'Base de données'!$B2871),""))</f>
        <v/>
      </c>
      <c r="W2871" s="34"/>
      <c r="X2871" s="30" t="str">
        <f>'Base de données'!$C2871&amp;" "&amp;'Base de données'!$D2871</f>
        <v>Mathieu Élisabeth</v>
      </c>
      <c r="Y2871" s="31">
        <f>COUNTIF('Base de données'!$B:$B,'Base de données'!$B2871)</f>
        <v>12</v>
      </c>
      <c r="AA2871" s="87" cm="1">
        <f t="array" aca="1" ref="AA2871" ca="1">INDIRECT("'Base de données'!A" &amp; ROW(Y2871))</f>
        <v>45962</v>
      </c>
      <c r="AB2871" s="51" t="str" cm="1">
        <f t="array" aca="1" ref="AB2871" ca="1">INDIRECT("'Base de données'!B" &amp; ROW(Z2871))</f>
        <v>ACN0J</v>
      </c>
    </row>
    <row r="2872" spans="1:28" x14ac:dyDescent="0.3">
      <c r="A2872" s="41" t="str">
        <f ca="1">IF(IF(AND($B2872&lt;&gt;"-",$B2872=$E2872),"Entrée et sortie","-")="Entrée et sortie",'Base de données'!$B2872,"-")</f>
        <v>-</v>
      </c>
      <c r="B2872" s="41" t="str">
        <f t="shared" ca="1" si="179"/>
        <v>-</v>
      </c>
      <c r="C2872" s="41" t="str">
        <f t="shared" ca="1" si="180"/>
        <v>-</v>
      </c>
      <c r="D2872" s="41" t="str">
        <f>IF($F2872="sortie en cours d'année",'Base de données'!$B2872,"-")</f>
        <v>-</v>
      </c>
      <c r="E2872" s="41" t="str">
        <f>IF($H2872="entrée en cours d'année",'Base de données'!$B2872,"-")</f>
        <v>-</v>
      </c>
      <c r="F2872" s="37" t="str">
        <f t="shared" si="177"/>
        <v/>
      </c>
      <c r="G2872" s="37" t="str">
        <f>IF($J2872="mouvement",_xlfn.XLOOKUP('Base de données'!$B2872,$V:$V,$V:$V,0),"")</f>
        <v/>
      </c>
      <c r="H2872" s="37" t="str">
        <f t="shared" si="178"/>
        <v/>
      </c>
      <c r="I2872" s="37" t="str">
        <f>IF($J2872="mouvement",_xlfn.XLOOKUP('Base de données'!$B2872,$K:$K,$K:$K,0),"")</f>
        <v/>
      </c>
      <c r="J2872" s="38" t="str">
        <f>IF(AND(Y2872&lt;&gt;MAX(Y:Y),COUNTIF(K2872:V2872,'Base de données'!$B2872)&gt;0),"mouvement","")</f>
        <v/>
      </c>
      <c r="K2872" s="39" t="str">
        <f>IF(K$1&gt;$AE$1,"-",IFERROR(IF(DATEDIF('Base de données'!$A2872,K$1,"d")&lt;&gt;0,"",'Base de données'!$B2872),""))</f>
        <v/>
      </c>
      <c r="L2872" s="39" t="str">
        <f>IF(L$1&gt;$AE$1,"-",IFERROR(IF(DATEDIF('Base de données'!$A2872,L$1,"d")&lt;&gt;0,"",'Base de données'!$B2872),""))</f>
        <v/>
      </c>
      <c r="M2872" s="39" t="str">
        <f>IF(M$1&gt;$AE$1,"-",IFERROR(IF(DATEDIF('Base de données'!$A2872,M$1,"d")&lt;&gt;0,"",'Base de données'!$B2872),""))</f>
        <v/>
      </c>
      <c r="N2872" s="39" t="str">
        <f>IF(N$1&gt;$AE$1,"-",IFERROR(IF(DATEDIF('Base de données'!$A2872,N$1,"d")&lt;&gt;0,"",'Base de données'!$B2872),""))</f>
        <v/>
      </c>
      <c r="O2872" s="39" t="str">
        <f>IF(O$1&gt;$AE$1,"-",IFERROR(IF(DATEDIF('Base de données'!$A2872,O$1,"d")&lt;&gt;0,"",'Base de données'!$B2872),""))</f>
        <v/>
      </c>
      <c r="P2872" s="39" t="str">
        <f>IF(P$1&gt;$AE$1,"-",IFERROR(IF(DATEDIF('Base de données'!$A2872,P$1,"d")&lt;&gt;0,"",'Base de données'!$B2872),""))</f>
        <v/>
      </c>
      <c r="Q2872" s="39" t="str">
        <f>IF(Q$1&gt;$AE$1,"-",IFERROR(IF(DATEDIF('Base de données'!$A2872,Q$1,"d")&lt;&gt;0,"",'Base de données'!$B2872),""))</f>
        <v/>
      </c>
      <c r="R2872" s="39" t="str">
        <f>IF(R$1&gt;$AE$1,"-",IFERROR(IF(DATEDIF('Base de données'!$A2872,R$1,"d")&lt;&gt;0,"",'Base de données'!$B2872),""))</f>
        <v/>
      </c>
      <c r="S2872" s="39" t="str">
        <f>IF(S$1&gt;$AE$1,"-",IFERROR(IF(DATEDIF('Base de données'!$A2872,S$1,"d")&lt;&gt;0,"",'Base de données'!$B2872),""))</f>
        <v/>
      </c>
      <c r="T2872" s="39" t="str">
        <f>IF(T$1&gt;$AE$1,"-",IFERROR(IF(DATEDIF('Base de données'!$A2872,T$1,"d")&lt;&gt;0,"",'Base de données'!$B2872),""))</f>
        <v/>
      </c>
      <c r="U2872" s="39" t="str">
        <f>IF(U$1&gt;$AE$1,"-",IFERROR(IF(DATEDIF('Base de données'!$A2872,U$1,"d")&lt;&gt;0,"",'Base de données'!$B2872),""))</f>
        <v>JF4II</v>
      </c>
      <c r="V2872" s="39" t="str">
        <f>IF(V$1&gt;$AE$1,"-",IFERROR(IF(DATEDIF('Base de données'!$A2872,V$1,"d")&lt;&gt;0,"",'Base de données'!$B2872),""))</f>
        <v/>
      </c>
      <c r="W2872" s="34"/>
      <c r="X2872" s="30" t="str">
        <f>'Base de données'!$C2872&amp;" "&amp;'Base de données'!$D2872</f>
        <v>Normand Éléonore</v>
      </c>
      <c r="Y2872" s="31">
        <f>COUNTIF('Base de données'!$B:$B,'Base de données'!$B2872)</f>
        <v>12</v>
      </c>
      <c r="AA2872" s="87" cm="1">
        <f t="array" aca="1" ref="AA2872" ca="1">INDIRECT("'Base de données'!A" &amp; ROW(Y2872))</f>
        <v>45962</v>
      </c>
      <c r="AB2872" s="51" t="str" cm="1">
        <f t="array" aca="1" ref="AB2872" ca="1">INDIRECT("'Base de données'!B" &amp; ROW(Z2872))</f>
        <v>JF4II</v>
      </c>
    </row>
    <row r="2873" spans="1:28" x14ac:dyDescent="0.3">
      <c r="A2873" s="41" t="str">
        <f ca="1">IF(IF(AND($B2873&lt;&gt;"-",$B2873=$E2873),"Entrée et sortie","-")="Entrée et sortie",'Base de données'!$B2873,"-")</f>
        <v>-</v>
      </c>
      <c r="B2873" s="41" t="str">
        <f t="shared" ca="1" si="179"/>
        <v>-</v>
      </c>
      <c r="C2873" s="41" t="str">
        <f t="shared" ca="1" si="180"/>
        <v>-</v>
      </c>
      <c r="D2873" s="41" t="str">
        <f>IF($F2873="sortie en cours d'année",'Base de données'!$B2873,"-")</f>
        <v>-</v>
      </c>
      <c r="E2873" s="41" t="str">
        <f>IF($H2873="entrée en cours d'année",'Base de données'!$B2873,"-")</f>
        <v>-</v>
      </c>
      <c r="F2873" s="37" t="str">
        <f t="shared" si="177"/>
        <v/>
      </c>
      <c r="G2873" s="37" t="str">
        <f>IF($J2873="mouvement",_xlfn.XLOOKUP('Base de données'!$B2873,$V:$V,$V:$V,0),"")</f>
        <v/>
      </c>
      <c r="H2873" s="37" t="str">
        <f t="shared" si="178"/>
        <v/>
      </c>
      <c r="I2873" s="37" t="str">
        <f>IF($J2873="mouvement",_xlfn.XLOOKUP('Base de données'!$B2873,$K:$K,$K:$K,0),"")</f>
        <v/>
      </c>
      <c r="J2873" s="38" t="str">
        <f>IF(AND(Y2873&lt;&gt;MAX(Y:Y),COUNTIF(K2873:V2873,'Base de données'!$B2873)&gt;0),"mouvement","")</f>
        <v/>
      </c>
      <c r="K2873" s="39" t="str">
        <f>IF(K$1&gt;$AE$1,"-",IFERROR(IF(DATEDIF('Base de données'!$A2873,K$1,"d")&lt;&gt;0,"",'Base de données'!$B2873),""))</f>
        <v/>
      </c>
      <c r="L2873" s="39" t="str">
        <f>IF(L$1&gt;$AE$1,"-",IFERROR(IF(DATEDIF('Base de données'!$A2873,L$1,"d")&lt;&gt;0,"",'Base de données'!$B2873),""))</f>
        <v/>
      </c>
      <c r="M2873" s="39" t="str">
        <f>IF(M$1&gt;$AE$1,"-",IFERROR(IF(DATEDIF('Base de données'!$A2873,M$1,"d")&lt;&gt;0,"",'Base de données'!$B2873),""))</f>
        <v/>
      </c>
      <c r="N2873" s="39" t="str">
        <f>IF(N$1&gt;$AE$1,"-",IFERROR(IF(DATEDIF('Base de données'!$A2873,N$1,"d")&lt;&gt;0,"",'Base de données'!$B2873),""))</f>
        <v/>
      </c>
      <c r="O2873" s="39" t="str">
        <f>IF(O$1&gt;$AE$1,"-",IFERROR(IF(DATEDIF('Base de données'!$A2873,O$1,"d")&lt;&gt;0,"",'Base de données'!$B2873),""))</f>
        <v/>
      </c>
      <c r="P2873" s="39" t="str">
        <f>IF(P$1&gt;$AE$1,"-",IFERROR(IF(DATEDIF('Base de données'!$A2873,P$1,"d")&lt;&gt;0,"",'Base de données'!$B2873),""))</f>
        <v/>
      </c>
      <c r="Q2873" s="39" t="str">
        <f>IF(Q$1&gt;$AE$1,"-",IFERROR(IF(DATEDIF('Base de données'!$A2873,Q$1,"d")&lt;&gt;0,"",'Base de données'!$B2873),""))</f>
        <v/>
      </c>
      <c r="R2873" s="39" t="str">
        <f>IF(R$1&gt;$AE$1,"-",IFERROR(IF(DATEDIF('Base de données'!$A2873,R$1,"d")&lt;&gt;0,"",'Base de données'!$B2873),""))</f>
        <v/>
      </c>
      <c r="S2873" s="39" t="str">
        <f>IF(S$1&gt;$AE$1,"-",IFERROR(IF(DATEDIF('Base de données'!$A2873,S$1,"d")&lt;&gt;0,"",'Base de données'!$B2873),""))</f>
        <v/>
      </c>
      <c r="T2873" s="39" t="str">
        <f>IF(T$1&gt;$AE$1,"-",IFERROR(IF(DATEDIF('Base de données'!$A2873,T$1,"d")&lt;&gt;0,"",'Base de données'!$B2873),""))</f>
        <v/>
      </c>
      <c r="U2873" s="39" t="str">
        <f>IF(U$1&gt;$AE$1,"-",IFERROR(IF(DATEDIF('Base de données'!$A2873,U$1,"d")&lt;&gt;0,"",'Base de données'!$B2873),""))</f>
        <v>O4PZL</v>
      </c>
      <c r="V2873" s="39" t="str">
        <f>IF(V$1&gt;$AE$1,"-",IFERROR(IF(DATEDIF('Base de données'!$A2873,V$1,"d")&lt;&gt;0,"",'Base de données'!$B2873),""))</f>
        <v/>
      </c>
      <c r="W2873" s="34"/>
      <c r="X2873" s="30" t="str">
        <f>'Base de données'!$C2873&amp;" "&amp;'Base de données'!$D2873</f>
        <v>Hardy Noël</v>
      </c>
      <c r="Y2873" s="31">
        <f>COUNTIF('Base de données'!$B:$B,'Base de données'!$B2873)</f>
        <v>12</v>
      </c>
      <c r="AA2873" s="87" cm="1">
        <f t="array" aca="1" ref="AA2873" ca="1">INDIRECT("'Base de données'!A" &amp; ROW(Y2873))</f>
        <v>45962</v>
      </c>
      <c r="AB2873" s="51" t="str" cm="1">
        <f t="array" aca="1" ref="AB2873" ca="1">INDIRECT("'Base de données'!B" &amp; ROW(Z2873))</f>
        <v>O4PZL</v>
      </c>
    </row>
    <row r="2874" spans="1:28" x14ac:dyDescent="0.3">
      <c r="A2874" s="41" t="str">
        <f ca="1">IF(IF(AND($B2874&lt;&gt;"-",$B2874=$E2874),"Entrée et sortie","-")="Entrée et sortie",'Base de données'!$B2874,"-")</f>
        <v>-</v>
      </c>
      <c r="B2874" s="41" t="str">
        <f t="shared" ca="1" si="179"/>
        <v>-</v>
      </c>
      <c r="C2874" s="41" t="str">
        <f t="shared" ca="1" si="180"/>
        <v>-</v>
      </c>
      <c r="D2874" s="41" t="str">
        <f>IF($F2874="sortie en cours d'année",'Base de données'!$B2874,"-")</f>
        <v>-</v>
      </c>
      <c r="E2874" s="41" t="str">
        <f>IF($H2874="entrée en cours d'année",'Base de données'!$B2874,"-")</f>
        <v>-</v>
      </c>
      <c r="F2874" s="37" t="str">
        <f t="shared" si="177"/>
        <v/>
      </c>
      <c r="G2874" s="37" t="str">
        <f>IF($J2874="mouvement",_xlfn.XLOOKUP('Base de données'!$B2874,$V:$V,$V:$V,0),"")</f>
        <v/>
      </c>
      <c r="H2874" s="37" t="str">
        <f t="shared" si="178"/>
        <v/>
      </c>
      <c r="I2874" s="37" t="str">
        <f>IF($J2874="mouvement",_xlfn.XLOOKUP('Base de données'!$B2874,$K:$K,$K:$K,0),"")</f>
        <v/>
      </c>
      <c r="J2874" s="38" t="str">
        <f>IF(AND(Y2874&lt;&gt;MAX(Y:Y),COUNTIF(K2874:V2874,'Base de données'!$B2874)&gt;0),"mouvement","")</f>
        <v/>
      </c>
      <c r="K2874" s="39" t="str">
        <f>IF(K$1&gt;$AE$1,"-",IFERROR(IF(DATEDIF('Base de données'!$A2874,K$1,"d")&lt;&gt;0,"",'Base de données'!$B2874),""))</f>
        <v/>
      </c>
      <c r="L2874" s="39" t="str">
        <f>IF(L$1&gt;$AE$1,"-",IFERROR(IF(DATEDIF('Base de données'!$A2874,L$1,"d")&lt;&gt;0,"",'Base de données'!$B2874),""))</f>
        <v/>
      </c>
      <c r="M2874" s="39" t="str">
        <f>IF(M$1&gt;$AE$1,"-",IFERROR(IF(DATEDIF('Base de données'!$A2874,M$1,"d")&lt;&gt;0,"",'Base de données'!$B2874),""))</f>
        <v/>
      </c>
      <c r="N2874" s="39" t="str">
        <f>IF(N$1&gt;$AE$1,"-",IFERROR(IF(DATEDIF('Base de données'!$A2874,N$1,"d")&lt;&gt;0,"",'Base de données'!$B2874),""))</f>
        <v/>
      </c>
      <c r="O2874" s="39" t="str">
        <f>IF(O$1&gt;$AE$1,"-",IFERROR(IF(DATEDIF('Base de données'!$A2874,O$1,"d")&lt;&gt;0,"",'Base de données'!$B2874),""))</f>
        <v/>
      </c>
      <c r="P2874" s="39" t="str">
        <f>IF(P$1&gt;$AE$1,"-",IFERROR(IF(DATEDIF('Base de données'!$A2874,P$1,"d")&lt;&gt;0,"",'Base de données'!$B2874),""))</f>
        <v/>
      </c>
      <c r="Q2874" s="39" t="str">
        <f>IF(Q$1&gt;$AE$1,"-",IFERROR(IF(DATEDIF('Base de données'!$A2874,Q$1,"d")&lt;&gt;0,"",'Base de données'!$B2874),""))</f>
        <v/>
      </c>
      <c r="R2874" s="39" t="str">
        <f>IF(R$1&gt;$AE$1,"-",IFERROR(IF(DATEDIF('Base de données'!$A2874,R$1,"d")&lt;&gt;0,"",'Base de données'!$B2874),""))</f>
        <v/>
      </c>
      <c r="S2874" s="39" t="str">
        <f>IF(S$1&gt;$AE$1,"-",IFERROR(IF(DATEDIF('Base de données'!$A2874,S$1,"d")&lt;&gt;0,"",'Base de données'!$B2874),""))</f>
        <v/>
      </c>
      <c r="T2874" s="39" t="str">
        <f>IF(T$1&gt;$AE$1,"-",IFERROR(IF(DATEDIF('Base de données'!$A2874,T$1,"d")&lt;&gt;0,"",'Base de données'!$B2874),""))</f>
        <v/>
      </c>
      <c r="U2874" s="39" t="str">
        <f>IF(U$1&gt;$AE$1,"-",IFERROR(IF(DATEDIF('Base de données'!$A2874,U$1,"d")&lt;&gt;0,"",'Base de données'!$B2874),""))</f>
        <v>7UCEM</v>
      </c>
      <c r="V2874" s="39" t="str">
        <f>IF(V$1&gt;$AE$1,"-",IFERROR(IF(DATEDIF('Base de données'!$A2874,V$1,"d")&lt;&gt;0,"",'Base de données'!$B2874),""))</f>
        <v/>
      </c>
      <c r="W2874" s="34"/>
      <c r="X2874" s="30" t="str">
        <f>'Base de données'!$C2874&amp;" "&amp;'Base de données'!$D2874</f>
        <v>Perret Henri</v>
      </c>
      <c r="Y2874" s="31">
        <f>COUNTIF('Base de données'!$B:$B,'Base de données'!$B2874)</f>
        <v>12</v>
      </c>
      <c r="AA2874" s="87" cm="1">
        <f t="array" aca="1" ref="AA2874" ca="1">INDIRECT("'Base de données'!A" &amp; ROW(Y2874))</f>
        <v>45962</v>
      </c>
      <c r="AB2874" s="51" t="str" cm="1">
        <f t="array" aca="1" ref="AB2874" ca="1">INDIRECT("'Base de données'!B" &amp; ROW(Z2874))</f>
        <v>7UCEM</v>
      </c>
    </row>
    <row r="2875" spans="1:28" x14ac:dyDescent="0.3">
      <c r="A2875" s="41" t="str">
        <f ca="1">IF(IF(AND($B2875&lt;&gt;"-",$B2875=$E2875),"Entrée et sortie","-")="Entrée et sortie",'Base de données'!$B2875,"-")</f>
        <v>-</v>
      </c>
      <c r="B2875" s="41" t="str">
        <f t="shared" ca="1" si="179"/>
        <v>-</v>
      </c>
      <c r="C2875" s="41" t="str">
        <f t="shared" ca="1" si="180"/>
        <v>-</v>
      </c>
      <c r="D2875" s="41" t="str">
        <f>IF($F2875="sortie en cours d'année",'Base de données'!$B2875,"-")</f>
        <v>-</v>
      </c>
      <c r="E2875" s="41" t="str">
        <f>IF($H2875="entrée en cours d'année",'Base de données'!$B2875,"-")</f>
        <v>-</v>
      </c>
      <c r="F2875" s="37" t="str">
        <f t="shared" si="177"/>
        <v/>
      </c>
      <c r="G2875" s="37" t="str">
        <f>IF($J2875="mouvement",_xlfn.XLOOKUP('Base de données'!$B2875,$V:$V,$V:$V,0),"")</f>
        <v/>
      </c>
      <c r="H2875" s="37" t="str">
        <f t="shared" si="178"/>
        <v/>
      </c>
      <c r="I2875" s="37" t="str">
        <f>IF($J2875="mouvement",_xlfn.XLOOKUP('Base de données'!$B2875,$K:$K,$K:$K,0),"")</f>
        <v/>
      </c>
      <c r="J2875" s="38" t="str">
        <f>IF(AND(Y2875&lt;&gt;MAX(Y:Y),COUNTIF(K2875:V2875,'Base de données'!$B2875)&gt;0),"mouvement","")</f>
        <v/>
      </c>
      <c r="K2875" s="39" t="str">
        <f>IF(K$1&gt;$AE$1,"-",IFERROR(IF(DATEDIF('Base de données'!$A2875,K$1,"d")&lt;&gt;0,"",'Base de données'!$B2875),""))</f>
        <v/>
      </c>
      <c r="L2875" s="39" t="str">
        <f>IF(L$1&gt;$AE$1,"-",IFERROR(IF(DATEDIF('Base de données'!$A2875,L$1,"d")&lt;&gt;0,"",'Base de données'!$B2875),""))</f>
        <v/>
      </c>
      <c r="M2875" s="39" t="str">
        <f>IF(M$1&gt;$AE$1,"-",IFERROR(IF(DATEDIF('Base de données'!$A2875,M$1,"d")&lt;&gt;0,"",'Base de données'!$B2875),""))</f>
        <v/>
      </c>
      <c r="N2875" s="39" t="str">
        <f>IF(N$1&gt;$AE$1,"-",IFERROR(IF(DATEDIF('Base de données'!$A2875,N$1,"d")&lt;&gt;0,"",'Base de données'!$B2875),""))</f>
        <v/>
      </c>
      <c r="O2875" s="39" t="str">
        <f>IF(O$1&gt;$AE$1,"-",IFERROR(IF(DATEDIF('Base de données'!$A2875,O$1,"d")&lt;&gt;0,"",'Base de données'!$B2875),""))</f>
        <v/>
      </c>
      <c r="P2875" s="39" t="str">
        <f>IF(P$1&gt;$AE$1,"-",IFERROR(IF(DATEDIF('Base de données'!$A2875,P$1,"d")&lt;&gt;0,"",'Base de données'!$B2875),""))</f>
        <v/>
      </c>
      <c r="Q2875" s="39" t="str">
        <f>IF(Q$1&gt;$AE$1,"-",IFERROR(IF(DATEDIF('Base de données'!$A2875,Q$1,"d")&lt;&gt;0,"",'Base de données'!$B2875),""))</f>
        <v/>
      </c>
      <c r="R2875" s="39" t="str">
        <f>IF(R$1&gt;$AE$1,"-",IFERROR(IF(DATEDIF('Base de données'!$A2875,R$1,"d")&lt;&gt;0,"",'Base de données'!$B2875),""))</f>
        <v/>
      </c>
      <c r="S2875" s="39" t="str">
        <f>IF(S$1&gt;$AE$1,"-",IFERROR(IF(DATEDIF('Base de données'!$A2875,S$1,"d")&lt;&gt;0,"",'Base de données'!$B2875),""))</f>
        <v/>
      </c>
      <c r="T2875" s="39" t="str">
        <f>IF(T$1&gt;$AE$1,"-",IFERROR(IF(DATEDIF('Base de données'!$A2875,T$1,"d")&lt;&gt;0,"",'Base de données'!$B2875),""))</f>
        <v/>
      </c>
      <c r="U2875" s="39" t="str">
        <f>IF(U$1&gt;$AE$1,"-",IFERROR(IF(DATEDIF('Base de données'!$A2875,U$1,"d")&lt;&gt;0,"",'Base de données'!$B2875),""))</f>
        <v>68AQ6</v>
      </c>
      <c r="V2875" s="39" t="str">
        <f>IF(V$1&gt;$AE$1,"-",IFERROR(IF(DATEDIF('Base de données'!$A2875,V$1,"d")&lt;&gt;0,"",'Base de données'!$B2875),""))</f>
        <v/>
      </c>
      <c r="W2875" s="34"/>
      <c r="X2875" s="30" t="str">
        <f>'Base de données'!$C2875&amp;" "&amp;'Base de données'!$D2875</f>
        <v>Bertrand Charles</v>
      </c>
      <c r="Y2875" s="31">
        <f>COUNTIF('Base de données'!$B:$B,'Base de données'!$B2875)</f>
        <v>12</v>
      </c>
      <c r="AA2875" s="87" cm="1">
        <f t="array" aca="1" ref="AA2875" ca="1">INDIRECT("'Base de données'!A" &amp; ROW(Y2875))</f>
        <v>45962</v>
      </c>
      <c r="AB2875" s="51" t="str" cm="1">
        <f t="array" aca="1" ref="AB2875" ca="1">INDIRECT("'Base de données'!B" &amp; ROW(Z2875))</f>
        <v>68AQ6</v>
      </c>
    </row>
    <row r="2876" spans="1:28" x14ac:dyDescent="0.3">
      <c r="A2876" s="41" t="str">
        <f ca="1">IF(IF(AND($B2876&lt;&gt;"-",$B2876=$E2876),"Entrée et sortie","-")="Entrée et sortie",'Base de données'!$B2876,"-")</f>
        <v>-</v>
      </c>
      <c r="B2876" s="41" t="str">
        <f t="shared" ca="1" si="179"/>
        <v>-</v>
      </c>
      <c r="C2876" s="41" t="str">
        <f t="shared" ca="1" si="180"/>
        <v>-</v>
      </c>
      <c r="D2876" s="41" t="str">
        <f>IF($F2876="sortie en cours d'année",'Base de données'!$B2876,"-")</f>
        <v>-</v>
      </c>
      <c r="E2876" s="41" t="str">
        <f>IF($H2876="entrée en cours d'année",'Base de données'!$B2876,"-")</f>
        <v>-</v>
      </c>
      <c r="F2876" s="37" t="str">
        <f t="shared" si="177"/>
        <v/>
      </c>
      <c r="G2876" s="37" t="str">
        <f>IF($J2876="mouvement",_xlfn.XLOOKUP('Base de données'!$B2876,$V:$V,$V:$V,0),"")</f>
        <v/>
      </c>
      <c r="H2876" s="37" t="str">
        <f t="shared" si="178"/>
        <v/>
      </c>
      <c r="I2876" s="37" t="str">
        <f>IF($J2876="mouvement",_xlfn.XLOOKUP('Base de données'!$B2876,$K:$K,$K:$K,0),"")</f>
        <v/>
      </c>
      <c r="J2876" s="38" t="str">
        <f>IF(AND(Y2876&lt;&gt;MAX(Y:Y),COUNTIF(K2876:V2876,'Base de données'!$B2876)&gt;0),"mouvement","")</f>
        <v/>
      </c>
      <c r="K2876" s="39" t="str">
        <f>IF(K$1&gt;$AE$1,"-",IFERROR(IF(DATEDIF('Base de données'!$A2876,K$1,"d")&lt;&gt;0,"",'Base de données'!$B2876),""))</f>
        <v/>
      </c>
      <c r="L2876" s="39" t="str">
        <f>IF(L$1&gt;$AE$1,"-",IFERROR(IF(DATEDIF('Base de données'!$A2876,L$1,"d")&lt;&gt;0,"",'Base de données'!$B2876),""))</f>
        <v/>
      </c>
      <c r="M2876" s="39" t="str">
        <f>IF(M$1&gt;$AE$1,"-",IFERROR(IF(DATEDIF('Base de données'!$A2876,M$1,"d")&lt;&gt;0,"",'Base de données'!$B2876),""))</f>
        <v/>
      </c>
      <c r="N2876" s="39" t="str">
        <f>IF(N$1&gt;$AE$1,"-",IFERROR(IF(DATEDIF('Base de données'!$A2876,N$1,"d")&lt;&gt;0,"",'Base de données'!$B2876),""))</f>
        <v/>
      </c>
      <c r="O2876" s="39" t="str">
        <f>IF(O$1&gt;$AE$1,"-",IFERROR(IF(DATEDIF('Base de données'!$A2876,O$1,"d")&lt;&gt;0,"",'Base de données'!$B2876),""))</f>
        <v/>
      </c>
      <c r="P2876" s="39" t="str">
        <f>IF(P$1&gt;$AE$1,"-",IFERROR(IF(DATEDIF('Base de données'!$A2876,P$1,"d")&lt;&gt;0,"",'Base de données'!$B2876),""))</f>
        <v/>
      </c>
      <c r="Q2876" s="39" t="str">
        <f>IF(Q$1&gt;$AE$1,"-",IFERROR(IF(DATEDIF('Base de données'!$A2876,Q$1,"d")&lt;&gt;0,"",'Base de données'!$B2876),""))</f>
        <v/>
      </c>
      <c r="R2876" s="39" t="str">
        <f>IF(R$1&gt;$AE$1,"-",IFERROR(IF(DATEDIF('Base de données'!$A2876,R$1,"d")&lt;&gt;0,"",'Base de données'!$B2876),""))</f>
        <v/>
      </c>
      <c r="S2876" s="39" t="str">
        <f>IF(S$1&gt;$AE$1,"-",IFERROR(IF(DATEDIF('Base de données'!$A2876,S$1,"d")&lt;&gt;0,"",'Base de données'!$B2876),""))</f>
        <v/>
      </c>
      <c r="T2876" s="39" t="str">
        <f>IF(T$1&gt;$AE$1,"-",IFERROR(IF(DATEDIF('Base de données'!$A2876,T$1,"d")&lt;&gt;0,"",'Base de données'!$B2876),""))</f>
        <v/>
      </c>
      <c r="U2876" s="39" t="str">
        <f>IF(U$1&gt;$AE$1,"-",IFERROR(IF(DATEDIF('Base de données'!$A2876,U$1,"d")&lt;&gt;0,"",'Base de données'!$B2876),""))</f>
        <v>Y670G</v>
      </c>
      <c r="V2876" s="39" t="str">
        <f>IF(V$1&gt;$AE$1,"-",IFERROR(IF(DATEDIF('Base de données'!$A2876,V$1,"d")&lt;&gt;0,"",'Base de données'!$B2876),""))</f>
        <v/>
      </c>
      <c r="W2876" s="34"/>
      <c r="X2876" s="30" t="str">
        <f>'Base de données'!$C2876&amp;" "&amp;'Base de données'!$D2876</f>
        <v>Fleury Bertrand</v>
      </c>
      <c r="Y2876" s="31">
        <f>COUNTIF('Base de données'!$B:$B,'Base de données'!$B2876)</f>
        <v>12</v>
      </c>
      <c r="AA2876" s="87" cm="1">
        <f t="array" aca="1" ref="AA2876" ca="1">INDIRECT("'Base de données'!A" &amp; ROW(Y2876))</f>
        <v>45962</v>
      </c>
      <c r="AB2876" s="51" t="str" cm="1">
        <f t="array" aca="1" ref="AB2876" ca="1">INDIRECT("'Base de données'!B" &amp; ROW(Z2876))</f>
        <v>Y670G</v>
      </c>
    </row>
    <row r="2877" spans="1:28" x14ac:dyDescent="0.3">
      <c r="A2877" s="41" t="str">
        <f ca="1">IF(IF(AND($B2877&lt;&gt;"-",$B2877=$E2877),"Entrée et sortie","-")="Entrée et sortie",'Base de données'!$B2877,"-")</f>
        <v>-</v>
      </c>
      <c r="B2877" s="41" t="str">
        <f t="shared" ca="1" si="179"/>
        <v>-</v>
      </c>
      <c r="C2877" s="41" t="str">
        <f t="shared" ca="1" si="180"/>
        <v>-</v>
      </c>
      <c r="D2877" s="41" t="str">
        <f>IF($F2877="sortie en cours d'année",'Base de données'!$B2877,"-")</f>
        <v>-</v>
      </c>
      <c r="E2877" s="41" t="str">
        <f>IF($H2877="entrée en cours d'année",'Base de données'!$B2877,"-")</f>
        <v>-</v>
      </c>
      <c r="F2877" s="37" t="str">
        <f t="shared" si="177"/>
        <v/>
      </c>
      <c r="G2877" s="37" t="str">
        <f>IF($J2877="mouvement",_xlfn.XLOOKUP('Base de données'!$B2877,$V:$V,$V:$V,0),"")</f>
        <v/>
      </c>
      <c r="H2877" s="37" t="str">
        <f t="shared" si="178"/>
        <v/>
      </c>
      <c r="I2877" s="37" t="str">
        <f>IF($J2877="mouvement",_xlfn.XLOOKUP('Base de données'!$B2877,$K:$K,$K:$K,0),"")</f>
        <v/>
      </c>
      <c r="J2877" s="38" t="str">
        <f>IF(AND(Y2877&lt;&gt;MAX(Y:Y),COUNTIF(K2877:V2877,'Base de données'!$B2877)&gt;0),"mouvement","")</f>
        <v/>
      </c>
      <c r="K2877" s="39" t="str">
        <f>IF(K$1&gt;$AE$1,"-",IFERROR(IF(DATEDIF('Base de données'!$A2877,K$1,"d")&lt;&gt;0,"",'Base de données'!$B2877),""))</f>
        <v/>
      </c>
      <c r="L2877" s="39" t="str">
        <f>IF(L$1&gt;$AE$1,"-",IFERROR(IF(DATEDIF('Base de données'!$A2877,L$1,"d")&lt;&gt;0,"",'Base de données'!$B2877),""))</f>
        <v/>
      </c>
      <c r="M2877" s="39" t="str">
        <f>IF(M$1&gt;$AE$1,"-",IFERROR(IF(DATEDIF('Base de données'!$A2877,M$1,"d")&lt;&gt;0,"",'Base de données'!$B2877),""))</f>
        <v/>
      </c>
      <c r="N2877" s="39" t="str">
        <f>IF(N$1&gt;$AE$1,"-",IFERROR(IF(DATEDIF('Base de données'!$A2877,N$1,"d")&lt;&gt;0,"",'Base de données'!$B2877),""))</f>
        <v/>
      </c>
      <c r="O2877" s="39" t="str">
        <f>IF(O$1&gt;$AE$1,"-",IFERROR(IF(DATEDIF('Base de données'!$A2877,O$1,"d")&lt;&gt;0,"",'Base de données'!$B2877),""))</f>
        <v/>
      </c>
      <c r="P2877" s="39" t="str">
        <f>IF(P$1&gt;$AE$1,"-",IFERROR(IF(DATEDIF('Base de données'!$A2877,P$1,"d")&lt;&gt;0,"",'Base de données'!$B2877),""))</f>
        <v/>
      </c>
      <c r="Q2877" s="39" t="str">
        <f>IF(Q$1&gt;$AE$1,"-",IFERROR(IF(DATEDIF('Base de données'!$A2877,Q$1,"d")&lt;&gt;0,"",'Base de données'!$B2877),""))</f>
        <v/>
      </c>
      <c r="R2877" s="39" t="str">
        <f>IF(R$1&gt;$AE$1,"-",IFERROR(IF(DATEDIF('Base de données'!$A2877,R$1,"d")&lt;&gt;0,"",'Base de données'!$B2877),""))</f>
        <v/>
      </c>
      <c r="S2877" s="39" t="str">
        <f>IF(S$1&gt;$AE$1,"-",IFERROR(IF(DATEDIF('Base de données'!$A2877,S$1,"d")&lt;&gt;0,"",'Base de données'!$B2877),""))</f>
        <v/>
      </c>
      <c r="T2877" s="39" t="str">
        <f>IF(T$1&gt;$AE$1,"-",IFERROR(IF(DATEDIF('Base de données'!$A2877,T$1,"d")&lt;&gt;0,"",'Base de données'!$B2877),""))</f>
        <v/>
      </c>
      <c r="U2877" s="39" t="str">
        <f>IF(U$1&gt;$AE$1,"-",IFERROR(IF(DATEDIF('Base de données'!$A2877,U$1,"d")&lt;&gt;0,"",'Base de données'!$B2877),""))</f>
        <v>YKW71</v>
      </c>
      <c r="V2877" s="39" t="str">
        <f>IF(V$1&gt;$AE$1,"-",IFERROR(IF(DATEDIF('Base de données'!$A2877,V$1,"d")&lt;&gt;0,"",'Base de données'!$B2877),""))</f>
        <v/>
      </c>
      <c r="W2877" s="34"/>
      <c r="X2877" s="30" t="str">
        <f>'Base de données'!$C2877&amp;" "&amp;'Base de données'!$D2877</f>
        <v>David Thierry</v>
      </c>
      <c r="Y2877" s="31">
        <f>COUNTIF('Base de données'!$B:$B,'Base de données'!$B2877)</f>
        <v>12</v>
      </c>
      <c r="AA2877" s="87" cm="1">
        <f t="array" aca="1" ref="AA2877" ca="1">INDIRECT("'Base de données'!A" &amp; ROW(Y2877))</f>
        <v>45962</v>
      </c>
      <c r="AB2877" s="51" t="str" cm="1">
        <f t="array" aca="1" ref="AB2877" ca="1">INDIRECT("'Base de données'!B" &amp; ROW(Z2877))</f>
        <v>YKW71</v>
      </c>
    </row>
    <row r="2878" spans="1:28" x14ac:dyDescent="0.3">
      <c r="A2878" s="41" t="str">
        <f ca="1">IF(IF(AND($B2878&lt;&gt;"-",$B2878=$E2878),"Entrée et sortie","-")="Entrée et sortie",'Base de données'!$B2878,"-")</f>
        <v>-</v>
      </c>
      <c r="B2878" s="41" t="str">
        <f t="shared" ca="1" si="179"/>
        <v>-</v>
      </c>
      <c r="C2878" s="41" t="str">
        <f t="shared" ca="1" si="180"/>
        <v>-</v>
      </c>
      <c r="D2878" s="41" t="str">
        <f>IF($F2878="sortie en cours d'année",'Base de données'!$B2878,"-")</f>
        <v>-</v>
      </c>
      <c r="E2878" s="41" t="str">
        <f>IF($H2878="entrée en cours d'année",'Base de données'!$B2878,"-")</f>
        <v>-</v>
      </c>
      <c r="F2878" s="37" t="str">
        <f t="shared" si="177"/>
        <v/>
      </c>
      <c r="G2878" s="37" t="str">
        <f>IF($J2878="mouvement",_xlfn.XLOOKUP('Base de données'!$B2878,$V:$V,$V:$V,0),"")</f>
        <v/>
      </c>
      <c r="H2878" s="37" t="str">
        <f t="shared" si="178"/>
        <v/>
      </c>
      <c r="I2878" s="37" t="str">
        <f>IF($J2878="mouvement",_xlfn.XLOOKUP('Base de données'!$B2878,$K:$K,$K:$K,0),"")</f>
        <v/>
      </c>
      <c r="J2878" s="38" t="str">
        <f>IF(AND(Y2878&lt;&gt;MAX(Y:Y),COUNTIF(K2878:V2878,'Base de données'!$B2878)&gt;0),"mouvement","")</f>
        <v/>
      </c>
      <c r="K2878" s="39" t="str">
        <f>IF(K$1&gt;$AE$1,"-",IFERROR(IF(DATEDIF('Base de données'!$A2878,K$1,"d")&lt;&gt;0,"",'Base de données'!$B2878),""))</f>
        <v/>
      </c>
      <c r="L2878" s="39" t="str">
        <f>IF(L$1&gt;$AE$1,"-",IFERROR(IF(DATEDIF('Base de données'!$A2878,L$1,"d")&lt;&gt;0,"",'Base de données'!$B2878),""))</f>
        <v/>
      </c>
      <c r="M2878" s="39" t="str">
        <f>IF(M$1&gt;$AE$1,"-",IFERROR(IF(DATEDIF('Base de données'!$A2878,M$1,"d")&lt;&gt;0,"",'Base de données'!$B2878),""))</f>
        <v/>
      </c>
      <c r="N2878" s="39" t="str">
        <f>IF(N$1&gt;$AE$1,"-",IFERROR(IF(DATEDIF('Base de données'!$A2878,N$1,"d")&lt;&gt;0,"",'Base de données'!$B2878),""))</f>
        <v/>
      </c>
      <c r="O2878" s="39" t="str">
        <f>IF(O$1&gt;$AE$1,"-",IFERROR(IF(DATEDIF('Base de données'!$A2878,O$1,"d")&lt;&gt;0,"",'Base de données'!$B2878),""))</f>
        <v/>
      </c>
      <c r="P2878" s="39" t="str">
        <f>IF(P$1&gt;$AE$1,"-",IFERROR(IF(DATEDIF('Base de données'!$A2878,P$1,"d")&lt;&gt;0,"",'Base de données'!$B2878),""))</f>
        <v/>
      </c>
      <c r="Q2878" s="39" t="str">
        <f>IF(Q$1&gt;$AE$1,"-",IFERROR(IF(DATEDIF('Base de données'!$A2878,Q$1,"d")&lt;&gt;0,"",'Base de données'!$B2878),""))</f>
        <v/>
      </c>
      <c r="R2878" s="39" t="str">
        <f>IF(R$1&gt;$AE$1,"-",IFERROR(IF(DATEDIF('Base de données'!$A2878,R$1,"d")&lt;&gt;0,"",'Base de données'!$B2878),""))</f>
        <v/>
      </c>
      <c r="S2878" s="39" t="str">
        <f>IF(S$1&gt;$AE$1,"-",IFERROR(IF(DATEDIF('Base de données'!$A2878,S$1,"d")&lt;&gt;0,"",'Base de données'!$B2878),""))</f>
        <v/>
      </c>
      <c r="T2878" s="39" t="str">
        <f>IF(T$1&gt;$AE$1,"-",IFERROR(IF(DATEDIF('Base de données'!$A2878,T$1,"d")&lt;&gt;0,"",'Base de données'!$B2878),""))</f>
        <v/>
      </c>
      <c r="U2878" s="39" t="str">
        <f>IF(U$1&gt;$AE$1,"-",IFERROR(IF(DATEDIF('Base de données'!$A2878,U$1,"d")&lt;&gt;0,"",'Base de données'!$B2878),""))</f>
        <v>3WW5L</v>
      </c>
      <c r="V2878" s="39" t="str">
        <f>IF(V$1&gt;$AE$1,"-",IFERROR(IF(DATEDIF('Base de données'!$A2878,V$1,"d")&lt;&gt;0,"",'Base de données'!$B2878),""))</f>
        <v/>
      </c>
      <c r="W2878" s="34"/>
      <c r="X2878" s="30" t="str">
        <f>'Base de données'!$C2878&amp;" "&amp;'Base de données'!$D2878</f>
        <v>Bigot Frédérique</v>
      </c>
      <c r="Y2878" s="31">
        <f>COUNTIF('Base de données'!$B:$B,'Base de données'!$B2878)</f>
        <v>12</v>
      </c>
      <c r="AA2878" s="87" cm="1">
        <f t="array" aca="1" ref="AA2878" ca="1">INDIRECT("'Base de données'!A" &amp; ROW(Y2878))</f>
        <v>45962</v>
      </c>
      <c r="AB2878" s="51" t="str" cm="1">
        <f t="array" aca="1" ref="AB2878" ca="1">INDIRECT("'Base de données'!B" &amp; ROW(Z2878))</f>
        <v>3WW5L</v>
      </c>
    </row>
    <row r="2879" spans="1:28" x14ac:dyDescent="0.3">
      <c r="A2879" s="41" t="str">
        <f ca="1">IF(IF(AND($B2879&lt;&gt;"-",$B2879=$E2879),"Entrée et sortie","-")="Entrée et sortie",'Base de données'!$B2879,"-")</f>
        <v>-</v>
      </c>
      <c r="B2879" s="41" t="str">
        <f t="shared" ca="1" si="179"/>
        <v>-</v>
      </c>
      <c r="C2879" s="41" t="str">
        <f t="shared" ca="1" si="180"/>
        <v>-</v>
      </c>
      <c r="D2879" s="41" t="str">
        <f>IF($F2879="sortie en cours d'année",'Base de données'!$B2879,"-")</f>
        <v>-</v>
      </c>
      <c r="E2879" s="41" t="str">
        <f>IF($H2879="entrée en cours d'année",'Base de données'!$B2879,"-")</f>
        <v>-</v>
      </c>
      <c r="F2879" s="37" t="str">
        <f t="shared" si="177"/>
        <v/>
      </c>
      <c r="G2879" s="37" t="str">
        <f>IF($J2879="mouvement",_xlfn.XLOOKUP('Base de données'!$B2879,$V:$V,$V:$V,0),"")</f>
        <v/>
      </c>
      <c r="H2879" s="37" t="str">
        <f t="shared" si="178"/>
        <v/>
      </c>
      <c r="I2879" s="37" t="str">
        <f>IF($J2879="mouvement",_xlfn.XLOOKUP('Base de données'!$B2879,$K:$K,$K:$K,0),"")</f>
        <v/>
      </c>
      <c r="J2879" s="38" t="str">
        <f>IF(AND(Y2879&lt;&gt;MAX(Y:Y),COUNTIF(K2879:V2879,'Base de données'!$B2879)&gt;0),"mouvement","")</f>
        <v/>
      </c>
      <c r="K2879" s="39" t="str">
        <f>IF(K$1&gt;$AE$1,"-",IFERROR(IF(DATEDIF('Base de données'!$A2879,K$1,"d")&lt;&gt;0,"",'Base de données'!$B2879),""))</f>
        <v/>
      </c>
      <c r="L2879" s="39" t="str">
        <f>IF(L$1&gt;$AE$1,"-",IFERROR(IF(DATEDIF('Base de données'!$A2879,L$1,"d")&lt;&gt;0,"",'Base de données'!$B2879),""))</f>
        <v/>
      </c>
      <c r="M2879" s="39" t="str">
        <f>IF(M$1&gt;$AE$1,"-",IFERROR(IF(DATEDIF('Base de données'!$A2879,M$1,"d")&lt;&gt;0,"",'Base de données'!$B2879),""))</f>
        <v/>
      </c>
      <c r="N2879" s="39" t="str">
        <f>IF(N$1&gt;$AE$1,"-",IFERROR(IF(DATEDIF('Base de données'!$A2879,N$1,"d")&lt;&gt;0,"",'Base de données'!$B2879),""))</f>
        <v/>
      </c>
      <c r="O2879" s="39" t="str">
        <f>IF(O$1&gt;$AE$1,"-",IFERROR(IF(DATEDIF('Base de données'!$A2879,O$1,"d")&lt;&gt;0,"",'Base de données'!$B2879),""))</f>
        <v/>
      </c>
      <c r="P2879" s="39" t="str">
        <f>IF(P$1&gt;$AE$1,"-",IFERROR(IF(DATEDIF('Base de données'!$A2879,P$1,"d")&lt;&gt;0,"",'Base de données'!$B2879),""))</f>
        <v/>
      </c>
      <c r="Q2879" s="39" t="str">
        <f>IF(Q$1&gt;$AE$1,"-",IFERROR(IF(DATEDIF('Base de données'!$A2879,Q$1,"d")&lt;&gt;0,"",'Base de données'!$B2879),""))</f>
        <v/>
      </c>
      <c r="R2879" s="39" t="str">
        <f>IF(R$1&gt;$AE$1,"-",IFERROR(IF(DATEDIF('Base de données'!$A2879,R$1,"d")&lt;&gt;0,"",'Base de données'!$B2879),""))</f>
        <v/>
      </c>
      <c r="S2879" s="39" t="str">
        <f>IF(S$1&gt;$AE$1,"-",IFERROR(IF(DATEDIF('Base de données'!$A2879,S$1,"d")&lt;&gt;0,"",'Base de données'!$B2879),""))</f>
        <v/>
      </c>
      <c r="T2879" s="39" t="str">
        <f>IF(T$1&gt;$AE$1,"-",IFERROR(IF(DATEDIF('Base de données'!$A2879,T$1,"d")&lt;&gt;0,"",'Base de données'!$B2879),""))</f>
        <v/>
      </c>
      <c r="U2879" s="39" t="str">
        <f>IF(U$1&gt;$AE$1,"-",IFERROR(IF(DATEDIF('Base de données'!$A2879,U$1,"d")&lt;&gt;0,"",'Base de données'!$B2879),""))</f>
        <v>F8G14</v>
      </c>
      <c r="V2879" s="39" t="str">
        <f>IF(V$1&gt;$AE$1,"-",IFERROR(IF(DATEDIF('Base de données'!$A2879,V$1,"d")&lt;&gt;0,"",'Base de données'!$B2879),""))</f>
        <v/>
      </c>
      <c r="W2879" s="34"/>
      <c r="X2879" s="30" t="str">
        <f>'Base de données'!$C2879&amp;" "&amp;'Base de données'!$D2879</f>
        <v>Descamps Grégoire</v>
      </c>
      <c r="Y2879" s="31">
        <f>COUNTIF('Base de données'!$B:$B,'Base de données'!$B2879)</f>
        <v>12</v>
      </c>
      <c r="AA2879" s="87" cm="1">
        <f t="array" aca="1" ref="AA2879" ca="1">INDIRECT("'Base de données'!A" &amp; ROW(Y2879))</f>
        <v>45962</v>
      </c>
      <c r="AB2879" s="51" t="str" cm="1">
        <f t="array" aca="1" ref="AB2879" ca="1">INDIRECT("'Base de données'!B" &amp; ROW(Z2879))</f>
        <v>F8G14</v>
      </c>
    </row>
    <row r="2880" spans="1:28" x14ac:dyDescent="0.3">
      <c r="A2880" s="41" t="str">
        <f ca="1">IF(IF(AND($B2880&lt;&gt;"-",$B2880=$E2880),"Entrée et sortie","-")="Entrée et sortie",'Base de données'!$B2880,"-")</f>
        <v>-</v>
      </c>
      <c r="B2880" s="41" t="str">
        <f t="shared" ca="1" si="179"/>
        <v>-</v>
      </c>
      <c r="C2880" s="41" t="str">
        <f t="shared" ca="1" si="180"/>
        <v>-</v>
      </c>
      <c r="D2880" s="41" t="str">
        <f>IF($F2880="sortie en cours d'année",'Base de données'!$B2880,"-")</f>
        <v>-</v>
      </c>
      <c r="E2880" s="41" t="str">
        <f>IF($H2880="entrée en cours d'année",'Base de données'!$B2880,"-")</f>
        <v>-</v>
      </c>
      <c r="F2880" s="37" t="str">
        <f t="shared" si="177"/>
        <v/>
      </c>
      <c r="G2880" s="37" t="str">
        <f>IF($J2880="mouvement",_xlfn.XLOOKUP('Base de données'!$B2880,$V:$V,$V:$V,0),"")</f>
        <v/>
      </c>
      <c r="H2880" s="37" t="str">
        <f t="shared" si="178"/>
        <v/>
      </c>
      <c r="I2880" s="37" t="str">
        <f>IF($J2880="mouvement",_xlfn.XLOOKUP('Base de données'!$B2880,$K:$K,$K:$K,0),"")</f>
        <v/>
      </c>
      <c r="J2880" s="38" t="str">
        <f>IF(AND(Y2880&lt;&gt;MAX(Y:Y),COUNTIF(K2880:V2880,'Base de données'!$B2880)&gt;0),"mouvement","")</f>
        <v/>
      </c>
      <c r="K2880" s="39" t="str">
        <f>IF(K$1&gt;$AE$1,"-",IFERROR(IF(DATEDIF('Base de données'!$A2880,K$1,"d")&lt;&gt;0,"",'Base de données'!$B2880),""))</f>
        <v/>
      </c>
      <c r="L2880" s="39" t="str">
        <f>IF(L$1&gt;$AE$1,"-",IFERROR(IF(DATEDIF('Base de données'!$A2880,L$1,"d")&lt;&gt;0,"",'Base de données'!$B2880),""))</f>
        <v/>
      </c>
      <c r="M2880" s="39" t="str">
        <f>IF(M$1&gt;$AE$1,"-",IFERROR(IF(DATEDIF('Base de données'!$A2880,M$1,"d")&lt;&gt;0,"",'Base de données'!$B2880),""))</f>
        <v/>
      </c>
      <c r="N2880" s="39" t="str">
        <f>IF(N$1&gt;$AE$1,"-",IFERROR(IF(DATEDIF('Base de données'!$A2880,N$1,"d")&lt;&gt;0,"",'Base de données'!$B2880),""))</f>
        <v/>
      </c>
      <c r="O2880" s="39" t="str">
        <f>IF(O$1&gt;$AE$1,"-",IFERROR(IF(DATEDIF('Base de données'!$A2880,O$1,"d")&lt;&gt;0,"",'Base de données'!$B2880),""))</f>
        <v/>
      </c>
      <c r="P2880" s="39" t="str">
        <f>IF(P$1&gt;$AE$1,"-",IFERROR(IF(DATEDIF('Base de données'!$A2880,P$1,"d")&lt;&gt;0,"",'Base de données'!$B2880),""))</f>
        <v/>
      </c>
      <c r="Q2880" s="39" t="str">
        <f>IF(Q$1&gt;$AE$1,"-",IFERROR(IF(DATEDIF('Base de données'!$A2880,Q$1,"d")&lt;&gt;0,"",'Base de données'!$B2880),""))</f>
        <v/>
      </c>
      <c r="R2880" s="39" t="str">
        <f>IF(R$1&gt;$AE$1,"-",IFERROR(IF(DATEDIF('Base de données'!$A2880,R$1,"d")&lt;&gt;0,"",'Base de données'!$B2880),""))</f>
        <v/>
      </c>
      <c r="S2880" s="39" t="str">
        <f>IF(S$1&gt;$AE$1,"-",IFERROR(IF(DATEDIF('Base de données'!$A2880,S$1,"d")&lt;&gt;0,"",'Base de données'!$B2880),""))</f>
        <v/>
      </c>
      <c r="T2880" s="39" t="str">
        <f>IF(T$1&gt;$AE$1,"-",IFERROR(IF(DATEDIF('Base de données'!$A2880,T$1,"d")&lt;&gt;0,"",'Base de données'!$B2880),""))</f>
        <v/>
      </c>
      <c r="U2880" s="39" t="str">
        <f>IF(U$1&gt;$AE$1,"-",IFERROR(IF(DATEDIF('Base de données'!$A2880,U$1,"d")&lt;&gt;0,"",'Base de données'!$B2880),""))</f>
        <v>3N0N9</v>
      </c>
      <c r="V2880" s="39" t="str">
        <f>IF(V$1&gt;$AE$1,"-",IFERROR(IF(DATEDIF('Base de données'!$A2880,V$1,"d")&lt;&gt;0,"",'Base de données'!$B2880),""))</f>
        <v/>
      </c>
      <c r="W2880" s="34"/>
      <c r="X2880" s="30" t="str">
        <f>'Base de données'!$C2880&amp;" "&amp;'Base de données'!$D2880</f>
        <v>Masson Gérard</v>
      </c>
      <c r="Y2880" s="31">
        <f>COUNTIF('Base de données'!$B:$B,'Base de données'!$B2880)</f>
        <v>12</v>
      </c>
      <c r="AA2880" s="87" cm="1">
        <f t="array" aca="1" ref="AA2880" ca="1">INDIRECT("'Base de données'!A" &amp; ROW(Y2880))</f>
        <v>45962</v>
      </c>
      <c r="AB2880" s="51" t="str" cm="1">
        <f t="array" aca="1" ref="AB2880" ca="1">INDIRECT("'Base de données'!B" &amp; ROW(Z2880))</f>
        <v>3N0N9</v>
      </c>
    </row>
    <row r="2881" spans="1:28" x14ac:dyDescent="0.3">
      <c r="A2881" s="41" t="str">
        <f ca="1">IF(IF(AND($B2881&lt;&gt;"-",$B2881=$E2881),"Entrée et sortie","-")="Entrée et sortie",'Base de données'!$B2881,"-")</f>
        <v>-</v>
      </c>
      <c r="B2881" s="41" t="str">
        <f t="shared" ca="1" si="179"/>
        <v>-</v>
      </c>
      <c r="C2881" s="41" t="str">
        <f t="shared" ca="1" si="180"/>
        <v>-</v>
      </c>
      <c r="D2881" s="41" t="str">
        <f>IF($F2881="sortie en cours d'année",'Base de données'!$B2881,"-")</f>
        <v>-</v>
      </c>
      <c r="E2881" s="41" t="str">
        <f>IF($H2881="entrée en cours d'année",'Base de données'!$B2881,"-")</f>
        <v>-</v>
      </c>
      <c r="F2881" s="37" t="str">
        <f t="shared" si="177"/>
        <v/>
      </c>
      <c r="G2881" s="37" t="str">
        <f>IF($J2881="mouvement",_xlfn.XLOOKUP('Base de données'!$B2881,$V:$V,$V:$V,0),"")</f>
        <v/>
      </c>
      <c r="H2881" s="37" t="str">
        <f t="shared" si="178"/>
        <v/>
      </c>
      <c r="I2881" s="37" t="str">
        <f>IF($J2881="mouvement",_xlfn.XLOOKUP('Base de données'!$B2881,$K:$K,$K:$K,0),"")</f>
        <v/>
      </c>
      <c r="J2881" s="38" t="str">
        <f>IF(AND(Y2881&lt;&gt;MAX(Y:Y),COUNTIF(K2881:V2881,'Base de données'!$B2881)&gt;0),"mouvement","")</f>
        <v/>
      </c>
      <c r="K2881" s="39" t="str">
        <f>IF(K$1&gt;$AE$1,"-",IFERROR(IF(DATEDIF('Base de données'!$A2881,K$1,"d")&lt;&gt;0,"",'Base de données'!$B2881),""))</f>
        <v/>
      </c>
      <c r="L2881" s="39" t="str">
        <f>IF(L$1&gt;$AE$1,"-",IFERROR(IF(DATEDIF('Base de données'!$A2881,L$1,"d")&lt;&gt;0,"",'Base de données'!$B2881),""))</f>
        <v/>
      </c>
      <c r="M2881" s="39" t="str">
        <f>IF(M$1&gt;$AE$1,"-",IFERROR(IF(DATEDIF('Base de données'!$A2881,M$1,"d")&lt;&gt;0,"",'Base de données'!$B2881),""))</f>
        <v/>
      </c>
      <c r="N2881" s="39" t="str">
        <f>IF(N$1&gt;$AE$1,"-",IFERROR(IF(DATEDIF('Base de données'!$A2881,N$1,"d")&lt;&gt;0,"",'Base de données'!$B2881),""))</f>
        <v/>
      </c>
      <c r="O2881" s="39" t="str">
        <f>IF(O$1&gt;$AE$1,"-",IFERROR(IF(DATEDIF('Base de données'!$A2881,O$1,"d")&lt;&gt;0,"",'Base de données'!$B2881),""))</f>
        <v/>
      </c>
      <c r="P2881" s="39" t="str">
        <f>IF(P$1&gt;$AE$1,"-",IFERROR(IF(DATEDIF('Base de données'!$A2881,P$1,"d")&lt;&gt;0,"",'Base de données'!$B2881),""))</f>
        <v/>
      </c>
      <c r="Q2881" s="39" t="str">
        <f>IF(Q$1&gt;$AE$1,"-",IFERROR(IF(DATEDIF('Base de données'!$A2881,Q$1,"d")&lt;&gt;0,"",'Base de données'!$B2881),""))</f>
        <v/>
      </c>
      <c r="R2881" s="39" t="str">
        <f>IF(R$1&gt;$AE$1,"-",IFERROR(IF(DATEDIF('Base de données'!$A2881,R$1,"d")&lt;&gt;0,"",'Base de données'!$B2881),""))</f>
        <v/>
      </c>
      <c r="S2881" s="39" t="str">
        <f>IF(S$1&gt;$AE$1,"-",IFERROR(IF(DATEDIF('Base de données'!$A2881,S$1,"d")&lt;&gt;0,"",'Base de données'!$B2881),""))</f>
        <v/>
      </c>
      <c r="T2881" s="39" t="str">
        <f>IF(T$1&gt;$AE$1,"-",IFERROR(IF(DATEDIF('Base de données'!$A2881,T$1,"d")&lt;&gt;0,"",'Base de données'!$B2881),""))</f>
        <v/>
      </c>
      <c r="U2881" s="39" t="str">
        <f>IF(U$1&gt;$AE$1,"-",IFERROR(IF(DATEDIF('Base de données'!$A2881,U$1,"d")&lt;&gt;0,"",'Base de données'!$B2881),""))</f>
        <v>DH91K</v>
      </c>
      <c r="V2881" s="39" t="str">
        <f>IF(V$1&gt;$AE$1,"-",IFERROR(IF(DATEDIF('Base de données'!$A2881,V$1,"d")&lt;&gt;0,"",'Base de données'!$B2881),""))</f>
        <v/>
      </c>
      <c r="W2881" s="34"/>
      <c r="X2881" s="30" t="str">
        <f>'Base de données'!$C2881&amp;" "&amp;'Base de données'!$D2881</f>
        <v>Gallet Victoire</v>
      </c>
      <c r="Y2881" s="31">
        <f>COUNTIF('Base de données'!$B:$B,'Base de données'!$B2881)</f>
        <v>12</v>
      </c>
      <c r="AA2881" s="87" cm="1">
        <f t="array" aca="1" ref="AA2881" ca="1">INDIRECT("'Base de données'!A" &amp; ROW(Y2881))</f>
        <v>45962</v>
      </c>
      <c r="AB2881" s="51" t="str" cm="1">
        <f t="array" aca="1" ref="AB2881" ca="1">INDIRECT("'Base de données'!B" &amp; ROW(Z2881))</f>
        <v>DH91K</v>
      </c>
    </row>
    <row r="2882" spans="1:28" x14ac:dyDescent="0.3">
      <c r="A2882" s="41" t="str">
        <f ca="1">IF(IF(AND($B2882&lt;&gt;"-",$B2882=$E2882),"Entrée et sortie","-")="Entrée et sortie",'Base de données'!$B2882,"-")</f>
        <v>-</v>
      </c>
      <c r="B2882" s="41" t="str">
        <f t="shared" ca="1" si="179"/>
        <v>-</v>
      </c>
      <c r="C2882" s="41" t="str">
        <f t="shared" ca="1" si="180"/>
        <v>-</v>
      </c>
      <c r="D2882" s="41" t="str">
        <f>IF($F2882="sortie en cours d'année",'Base de données'!$B2882,"-")</f>
        <v>-</v>
      </c>
      <c r="E2882" s="41" t="str">
        <f>IF($H2882="entrée en cours d'année",'Base de données'!$B2882,"-")</f>
        <v>-</v>
      </c>
      <c r="F2882" s="37" t="str">
        <f t="shared" ref="F2882:F2945" si="181">IF(AND(G2882=0,J2882="mouvement"),"sortie en cours d'année","")</f>
        <v/>
      </c>
      <c r="G2882" s="37" t="str">
        <f>IF($J2882="mouvement",_xlfn.XLOOKUP('Base de données'!$B2882,$V:$V,$V:$V,0),"")</f>
        <v/>
      </c>
      <c r="H2882" s="37" t="str">
        <f t="shared" ref="H2882:H2945" si="182">IF(AND(I2882=0,J2882="mouvement"),"entrée en cours d'année","")</f>
        <v/>
      </c>
      <c r="I2882" s="37" t="str">
        <f>IF($J2882="mouvement",_xlfn.XLOOKUP('Base de données'!$B2882,$K:$K,$K:$K,0),"")</f>
        <v/>
      </c>
      <c r="J2882" s="38" t="str">
        <f>IF(AND(Y2882&lt;&gt;MAX(Y:Y),COUNTIF(K2882:V2882,'Base de données'!$B2882)&gt;0),"mouvement","")</f>
        <v/>
      </c>
      <c r="K2882" s="39" t="str">
        <f>IF(K$1&gt;$AE$1,"-",IFERROR(IF(DATEDIF('Base de données'!$A2882,K$1,"d")&lt;&gt;0,"",'Base de données'!$B2882),""))</f>
        <v/>
      </c>
      <c r="L2882" s="39" t="str">
        <f>IF(L$1&gt;$AE$1,"-",IFERROR(IF(DATEDIF('Base de données'!$A2882,L$1,"d")&lt;&gt;0,"",'Base de données'!$B2882),""))</f>
        <v/>
      </c>
      <c r="M2882" s="39" t="str">
        <f>IF(M$1&gt;$AE$1,"-",IFERROR(IF(DATEDIF('Base de données'!$A2882,M$1,"d")&lt;&gt;0,"",'Base de données'!$B2882),""))</f>
        <v/>
      </c>
      <c r="N2882" s="39" t="str">
        <f>IF(N$1&gt;$AE$1,"-",IFERROR(IF(DATEDIF('Base de données'!$A2882,N$1,"d")&lt;&gt;0,"",'Base de données'!$B2882),""))</f>
        <v/>
      </c>
      <c r="O2882" s="39" t="str">
        <f>IF(O$1&gt;$AE$1,"-",IFERROR(IF(DATEDIF('Base de données'!$A2882,O$1,"d")&lt;&gt;0,"",'Base de données'!$B2882),""))</f>
        <v/>
      </c>
      <c r="P2882" s="39" t="str">
        <f>IF(P$1&gt;$AE$1,"-",IFERROR(IF(DATEDIF('Base de données'!$A2882,P$1,"d")&lt;&gt;0,"",'Base de données'!$B2882),""))</f>
        <v/>
      </c>
      <c r="Q2882" s="39" t="str">
        <f>IF(Q$1&gt;$AE$1,"-",IFERROR(IF(DATEDIF('Base de données'!$A2882,Q$1,"d")&lt;&gt;0,"",'Base de données'!$B2882),""))</f>
        <v/>
      </c>
      <c r="R2882" s="39" t="str">
        <f>IF(R$1&gt;$AE$1,"-",IFERROR(IF(DATEDIF('Base de données'!$A2882,R$1,"d")&lt;&gt;0,"",'Base de données'!$B2882),""))</f>
        <v/>
      </c>
      <c r="S2882" s="39" t="str">
        <f>IF(S$1&gt;$AE$1,"-",IFERROR(IF(DATEDIF('Base de données'!$A2882,S$1,"d")&lt;&gt;0,"",'Base de données'!$B2882),""))</f>
        <v/>
      </c>
      <c r="T2882" s="39" t="str">
        <f>IF(T$1&gt;$AE$1,"-",IFERROR(IF(DATEDIF('Base de données'!$A2882,T$1,"d")&lt;&gt;0,"",'Base de données'!$B2882),""))</f>
        <v/>
      </c>
      <c r="U2882" s="39" t="str">
        <f>IF(U$1&gt;$AE$1,"-",IFERROR(IF(DATEDIF('Base de données'!$A2882,U$1,"d")&lt;&gt;0,"",'Base de données'!$B2882),""))</f>
        <v>JH4VZ</v>
      </c>
      <c r="V2882" s="39" t="str">
        <f>IF(V$1&gt;$AE$1,"-",IFERROR(IF(DATEDIF('Base de données'!$A2882,V$1,"d")&lt;&gt;0,"",'Base de données'!$B2882),""))</f>
        <v/>
      </c>
      <c r="W2882" s="34"/>
      <c r="X2882" s="30" t="str">
        <f>'Base de données'!$C2882&amp;" "&amp;'Base de données'!$D2882</f>
        <v>Lemonnier Juliette</v>
      </c>
      <c r="Y2882" s="31">
        <f>COUNTIF('Base de données'!$B:$B,'Base de données'!$B2882)</f>
        <v>12</v>
      </c>
      <c r="AA2882" s="87" cm="1">
        <f t="array" aca="1" ref="AA2882" ca="1">INDIRECT("'Base de données'!A" &amp; ROW(Y2882))</f>
        <v>45962</v>
      </c>
      <c r="AB2882" s="51" t="str" cm="1">
        <f t="array" aca="1" ref="AB2882" ca="1">INDIRECT("'Base de données'!B" &amp; ROW(Z2882))</f>
        <v>JH4VZ</v>
      </c>
    </row>
    <row r="2883" spans="1:28" x14ac:dyDescent="0.3">
      <c r="A2883" s="41" t="str">
        <f ca="1">IF(IF(AND($B2883&lt;&gt;"-",$B2883=$E2883),"Entrée et sortie","-")="Entrée et sortie",'Base de données'!$B2883,"-")</f>
        <v>-</v>
      </c>
      <c r="B2883" s="41" t="str">
        <f t="shared" ref="B2883:B2946" ca="1" si="183">_xlfn.XLOOKUP($AB2883,$D:$D,$C:$C,"-",0,-1)</f>
        <v>-</v>
      </c>
      <c r="C2883" s="41" t="str">
        <f t="shared" ref="C2883:C2946" ca="1" si="184">IF($AA2883&lt;&gt;$AE$1,$D2883,"-")</f>
        <v>-</v>
      </c>
      <c r="D2883" s="41" t="str">
        <f>IF($F2883="sortie en cours d'année",'Base de données'!$B2883,"-")</f>
        <v>-</v>
      </c>
      <c r="E2883" s="41" t="str">
        <f>IF($H2883="entrée en cours d'année",'Base de données'!$B2883,"-")</f>
        <v>-</v>
      </c>
      <c r="F2883" s="37" t="str">
        <f t="shared" si="181"/>
        <v/>
      </c>
      <c r="G2883" s="37" t="str">
        <f>IF($J2883="mouvement",_xlfn.XLOOKUP('Base de données'!$B2883,$V:$V,$V:$V,0),"")</f>
        <v/>
      </c>
      <c r="H2883" s="37" t="str">
        <f t="shared" si="182"/>
        <v/>
      </c>
      <c r="I2883" s="37" t="str">
        <f>IF($J2883="mouvement",_xlfn.XLOOKUP('Base de données'!$B2883,$K:$K,$K:$K,0),"")</f>
        <v/>
      </c>
      <c r="J2883" s="38" t="str">
        <f>IF(AND(Y2883&lt;&gt;MAX(Y:Y),COUNTIF(K2883:V2883,'Base de données'!$B2883)&gt;0),"mouvement","")</f>
        <v/>
      </c>
      <c r="K2883" s="39" t="str">
        <f>IF(K$1&gt;$AE$1,"-",IFERROR(IF(DATEDIF('Base de données'!$A2883,K$1,"d")&lt;&gt;0,"",'Base de données'!$B2883),""))</f>
        <v/>
      </c>
      <c r="L2883" s="39" t="str">
        <f>IF(L$1&gt;$AE$1,"-",IFERROR(IF(DATEDIF('Base de données'!$A2883,L$1,"d")&lt;&gt;0,"",'Base de données'!$B2883),""))</f>
        <v/>
      </c>
      <c r="M2883" s="39" t="str">
        <f>IF(M$1&gt;$AE$1,"-",IFERROR(IF(DATEDIF('Base de données'!$A2883,M$1,"d")&lt;&gt;0,"",'Base de données'!$B2883),""))</f>
        <v/>
      </c>
      <c r="N2883" s="39" t="str">
        <f>IF(N$1&gt;$AE$1,"-",IFERROR(IF(DATEDIF('Base de données'!$A2883,N$1,"d")&lt;&gt;0,"",'Base de données'!$B2883),""))</f>
        <v/>
      </c>
      <c r="O2883" s="39" t="str">
        <f>IF(O$1&gt;$AE$1,"-",IFERROR(IF(DATEDIF('Base de données'!$A2883,O$1,"d")&lt;&gt;0,"",'Base de données'!$B2883),""))</f>
        <v/>
      </c>
      <c r="P2883" s="39" t="str">
        <f>IF(P$1&gt;$AE$1,"-",IFERROR(IF(DATEDIF('Base de données'!$A2883,P$1,"d")&lt;&gt;0,"",'Base de données'!$B2883),""))</f>
        <v/>
      </c>
      <c r="Q2883" s="39" t="str">
        <f>IF(Q$1&gt;$AE$1,"-",IFERROR(IF(DATEDIF('Base de données'!$A2883,Q$1,"d")&lt;&gt;0,"",'Base de données'!$B2883),""))</f>
        <v/>
      </c>
      <c r="R2883" s="39" t="str">
        <f>IF(R$1&gt;$AE$1,"-",IFERROR(IF(DATEDIF('Base de données'!$A2883,R$1,"d")&lt;&gt;0,"",'Base de données'!$B2883),""))</f>
        <v/>
      </c>
      <c r="S2883" s="39" t="str">
        <f>IF(S$1&gt;$AE$1,"-",IFERROR(IF(DATEDIF('Base de données'!$A2883,S$1,"d")&lt;&gt;0,"",'Base de données'!$B2883),""))</f>
        <v/>
      </c>
      <c r="T2883" s="39" t="str">
        <f>IF(T$1&gt;$AE$1,"-",IFERROR(IF(DATEDIF('Base de données'!$A2883,T$1,"d")&lt;&gt;0,"",'Base de données'!$B2883),""))</f>
        <v/>
      </c>
      <c r="U2883" s="39" t="str">
        <f>IF(U$1&gt;$AE$1,"-",IFERROR(IF(DATEDIF('Base de données'!$A2883,U$1,"d")&lt;&gt;0,"",'Base de données'!$B2883),""))</f>
        <v>IC5XE</v>
      </c>
      <c r="V2883" s="39" t="str">
        <f>IF(V$1&gt;$AE$1,"-",IFERROR(IF(DATEDIF('Base de données'!$A2883,V$1,"d")&lt;&gt;0,"",'Base de données'!$B2883),""))</f>
        <v/>
      </c>
      <c r="W2883" s="34"/>
      <c r="X2883" s="30" t="str">
        <f>'Base de données'!$C2883&amp;" "&amp;'Base de données'!$D2883</f>
        <v>Germain Margot</v>
      </c>
      <c r="Y2883" s="31">
        <f>COUNTIF('Base de données'!$B:$B,'Base de données'!$B2883)</f>
        <v>12</v>
      </c>
      <c r="AA2883" s="87" cm="1">
        <f t="array" aca="1" ref="AA2883" ca="1">INDIRECT("'Base de données'!A" &amp; ROW(Y2883))</f>
        <v>45962</v>
      </c>
      <c r="AB2883" s="51" t="str" cm="1">
        <f t="array" aca="1" ref="AB2883" ca="1">INDIRECT("'Base de données'!B" &amp; ROW(Z2883))</f>
        <v>IC5XE</v>
      </c>
    </row>
    <row r="2884" spans="1:28" x14ac:dyDescent="0.3">
      <c r="A2884" s="41" t="str">
        <f ca="1">IF(IF(AND($B2884&lt;&gt;"-",$B2884=$E2884),"Entrée et sortie","-")="Entrée et sortie",'Base de données'!$B2884,"-")</f>
        <v>-</v>
      </c>
      <c r="B2884" s="41" t="str">
        <f t="shared" ca="1" si="183"/>
        <v>-</v>
      </c>
      <c r="C2884" s="41" t="str">
        <f t="shared" ca="1" si="184"/>
        <v>-</v>
      </c>
      <c r="D2884" s="41" t="str">
        <f>IF($F2884="sortie en cours d'année",'Base de données'!$B2884,"-")</f>
        <v>-</v>
      </c>
      <c r="E2884" s="41" t="str">
        <f>IF($H2884="entrée en cours d'année",'Base de données'!$B2884,"-")</f>
        <v>-</v>
      </c>
      <c r="F2884" s="37" t="str">
        <f t="shared" si="181"/>
        <v/>
      </c>
      <c r="G2884" s="37" t="str">
        <f>IF($J2884="mouvement",_xlfn.XLOOKUP('Base de données'!$B2884,$V:$V,$V:$V,0),"")</f>
        <v/>
      </c>
      <c r="H2884" s="37" t="str">
        <f t="shared" si="182"/>
        <v/>
      </c>
      <c r="I2884" s="37" t="str">
        <f>IF($J2884="mouvement",_xlfn.XLOOKUP('Base de données'!$B2884,$K:$K,$K:$K,0),"")</f>
        <v/>
      </c>
      <c r="J2884" s="38" t="str">
        <f>IF(AND(Y2884&lt;&gt;MAX(Y:Y),COUNTIF(K2884:V2884,'Base de données'!$B2884)&gt;0),"mouvement","")</f>
        <v/>
      </c>
      <c r="K2884" s="39" t="str">
        <f>IF(K$1&gt;$AE$1,"-",IFERROR(IF(DATEDIF('Base de données'!$A2884,K$1,"d")&lt;&gt;0,"",'Base de données'!$B2884),""))</f>
        <v/>
      </c>
      <c r="L2884" s="39" t="str">
        <f>IF(L$1&gt;$AE$1,"-",IFERROR(IF(DATEDIF('Base de données'!$A2884,L$1,"d")&lt;&gt;0,"",'Base de données'!$B2884),""))</f>
        <v/>
      </c>
      <c r="M2884" s="39" t="str">
        <f>IF(M$1&gt;$AE$1,"-",IFERROR(IF(DATEDIF('Base de données'!$A2884,M$1,"d")&lt;&gt;0,"",'Base de données'!$B2884),""))</f>
        <v/>
      </c>
      <c r="N2884" s="39" t="str">
        <f>IF(N$1&gt;$AE$1,"-",IFERROR(IF(DATEDIF('Base de données'!$A2884,N$1,"d")&lt;&gt;0,"",'Base de données'!$B2884),""))</f>
        <v/>
      </c>
      <c r="O2884" s="39" t="str">
        <f>IF(O$1&gt;$AE$1,"-",IFERROR(IF(DATEDIF('Base de données'!$A2884,O$1,"d")&lt;&gt;0,"",'Base de données'!$B2884),""))</f>
        <v/>
      </c>
      <c r="P2884" s="39" t="str">
        <f>IF(P$1&gt;$AE$1,"-",IFERROR(IF(DATEDIF('Base de données'!$A2884,P$1,"d")&lt;&gt;0,"",'Base de données'!$B2884),""))</f>
        <v/>
      </c>
      <c r="Q2884" s="39" t="str">
        <f>IF(Q$1&gt;$AE$1,"-",IFERROR(IF(DATEDIF('Base de données'!$A2884,Q$1,"d")&lt;&gt;0,"",'Base de données'!$B2884),""))</f>
        <v/>
      </c>
      <c r="R2884" s="39" t="str">
        <f>IF(R$1&gt;$AE$1,"-",IFERROR(IF(DATEDIF('Base de données'!$A2884,R$1,"d")&lt;&gt;0,"",'Base de données'!$B2884),""))</f>
        <v/>
      </c>
      <c r="S2884" s="39" t="str">
        <f>IF(S$1&gt;$AE$1,"-",IFERROR(IF(DATEDIF('Base de données'!$A2884,S$1,"d")&lt;&gt;0,"",'Base de données'!$B2884),""))</f>
        <v/>
      </c>
      <c r="T2884" s="39" t="str">
        <f>IF(T$1&gt;$AE$1,"-",IFERROR(IF(DATEDIF('Base de données'!$A2884,T$1,"d")&lt;&gt;0,"",'Base de données'!$B2884),""))</f>
        <v/>
      </c>
      <c r="U2884" s="39" t="str">
        <f>IF(U$1&gt;$AE$1,"-",IFERROR(IF(DATEDIF('Base de données'!$A2884,U$1,"d")&lt;&gt;0,"",'Base de données'!$B2884),""))</f>
        <v>C5LJK</v>
      </c>
      <c r="V2884" s="39" t="str">
        <f>IF(V$1&gt;$AE$1,"-",IFERROR(IF(DATEDIF('Base de données'!$A2884,V$1,"d")&lt;&gt;0,"",'Base de données'!$B2884),""))</f>
        <v/>
      </c>
      <c r="W2884" s="34"/>
      <c r="X2884" s="30" t="str">
        <f>'Base de données'!$C2884&amp;" "&amp;'Base de données'!$D2884</f>
        <v>Barbe Lucas</v>
      </c>
      <c r="Y2884" s="31">
        <f>COUNTIF('Base de données'!$B:$B,'Base de données'!$B2884)</f>
        <v>12</v>
      </c>
      <c r="AA2884" s="87" cm="1">
        <f t="array" aca="1" ref="AA2884" ca="1">INDIRECT("'Base de données'!A" &amp; ROW(Y2884))</f>
        <v>45962</v>
      </c>
      <c r="AB2884" s="51" t="str" cm="1">
        <f t="array" aca="1" ref="AB2884" ca="1">INDIRECT("'Base de données'!B" &amp; ROW(Z2884))</f>
        <v>C5LJK</v>
      </c>
    </row>
    <row r="2885" spans="1:28" x14ac:dyDescent="0.3">
      <c r="A2885" s="41" t="str">
        <f ca="1">IF(IF(AND($B2885&lt;&gt;"-",$B2885=$E2885),"Entrée et sortie","-")="Entrée et sortie",'Base de données'!$B2885,"-")</f>
        <v>-</v>
      </c>
      <c r="B2885" s="41" t="str">
        <f t="shared" ca="1" si="183"/>
        <v>-</v>
      </c>
      <c r="C2885" s="41" t="str">
        <f t="shared" ca="1" si="184"/>
        <v>-</v>
      </c>
      <c r="D2885" s="41" t="str">
        <f>IF($F2885="sortie en cours d'année",'Base de données'!$B2885,"-")</f>
        <v>-</v>
      </c>
      <c r="E2885" s="41" t="str">
        <f>IF($H2885="entrée en cours d'année",'Base de données'!$B2885,"-")</f>
        <v>-</v>
      </c>
      <c r="F2885" s="37" t="str">
        <f t="shared" si="181"/>
        <v/>
      </c>
      <c r="G2885" s="37" t="str">
        <f>IF($J2885="mouvement",_xlfn.XLOOKUP('Base de données'!$B2885,$V:$V,$V:$V,0),"")</f>
        <v/>
      </c>
      <c r="H2885" s="37" t="str">
        <f t="shared" si="182"/>
        <v/>
      </c>
      <c r="I2885" s="37" t="str">
        <f>IF($J2885="mouvement",_xlfn.XLOOKUP('Base de données'!$B2885,$K:$K,$K:$K,0),"")</f>
        <v/>
      </c>
      <c r="J2885" s="38" t="str">
        <f>IF(AND(Y2885&lt;&gt;MAX(Y:Y),COUNTIF(K2885:V2885,'Base de données'!$B2885)&gt;0),"mouvement","")</f>
        <v/>
      </c>
      <c r="K2885" s="39" t="str">
        <f>IF(K$1&gt;$AE$1,"-",IFERROR(IF(DATEDIF('Base de données'!$A2885,K$1,"d")&lt;&gt;0,"",'Base de données'!$B2885),""))</f>
        <v/>
      </c>
      <c r="L2885" s="39" t="str">
        <f>IF(L$1&gt;$AE$1,"-",IFERROR(IF(DATEDIF('Base de données'!$A2885,L$1,"d")&lt;&gt;0,"",'Base de données'!$B2885),""))</f>
        <v/>
      </c>
      <c r="M2885" s="39" t="str">
        <f>IF(M$1&gt;$AE$1,"-",IFERROR(IF(DATEDIF('Base de données'!$A2885,M$1,"d")&lt;&gt;0,"",'Base de données'!$B2885),""))</f>
        <v/>
      </c>
      <c r="N2885" s="39" t="str">
        <f>IF(N$1&gt;$AE$1,"-",IFERROR(IF(DATEDIF('Base de données'!$A2885,N$1,"d")&lt;&gt;0,"",'Base de données'!$B2885),""))</f>
        <v/>
      </c>
      <c r="O2885" s="39" t="str">
        <f>IF(O$1&gt;$AE$1,"-",IFERROR(IF(DATEDIF('Base de données'!$A2885,O$1,"d")&lt;&gt;0,"",'Base de données'!$B2885),""))</f>
        <v/>
      </c>
      <c r="P2885" s="39" t="str">
        <f>IF(P$1&gt;$AE$1,"-",IFERROR(IF(DATEDIF('Base de données'!$A2885,P$1,"d")&lt;&gt;0,"",'Base de données'!$B2885),""))</f>
        <v/>
      </c>
      <c r="Q2885" s="39" t="str">
        <f>IF(Q$1&gt;$AE$1,"-",IFERROR(IF(DATEDIF('Base de données'!$A2885,Q$1,"d")&lt;&gt;0,"",'Base de données'!$B2885),""))</f>
        <v/>
      </c>
      <c r="R2885" s="39" t="str">
        <f>IF(R$1&gt;$AE$1,"-",IFERROR(IF(DATEDIF('Base de données'!$A2885,R$1,"d")&lt;&gt;0,"",'Base de données'!$B2885),""))</f>
        <v/>
      </c>
      <c r="S2885" s="39" t="str">
        <f>IF(S$1&gt;$AE$1,"-",IFERROR(IF(DATEDIF('Base de données'!$A2885,S$1,"d")&lt;&gt;0,"",'Base de données'!$B2885),""))</f>
        <v/>
      </c>
      <c r="T2885" s="39" t="str">
        <f>IF(T$1&gt;$AE$1,"-",IFERROR(IF(DATEDIF('Base de données'!$A2885,T$1,"d")&lt;&gt;0,"",'Base de données'!$B2885),""))</f>
        <v/>
      </c>
      <c r="U2885" s="39" t="str">
        <f>IF(U$1&gt;$AE$1,"-",IFERROR(IF(DATEDIF('Base de données'!$A2885,U$1,"d")&lt;&gt;0,"",'Base de données'!$B2885),""))</f>
        <v>0ZUM1</v>
      </c>
      <c r="V2885" s="39" t="str">
        <f>IF(V$1&gt;$AE$1,"-",IFERROR(IF(DATEDIF('Base de données'!$A2885,V$1,"d")&lt;&gt;0,"",'Base de données'!$B2885),""))</f>
        <v/>
      </c>
      <c r="W2885" s="34"/>
      <c r="X2885" s="30" t="str">
        <f>'Base de données'!$C2885&amp;" "&amp;'Base de données'!$D2885</f>
        <v>Turpin Adèle</v>
      </c>
      <c r="Y2885" s="31">
        <f>COUNTIF('Base de données'!$B:$B,'Base de données'!$B2885)</f>
        <v>12</v>
      </c>
      <c r="AA2885" s="87" cm="1">
        <f t="array" aca="1" ref="AA2885" ca="1">INDIRECT("'Base de données'!A" &amp; ROW(Y2885))</f>
        <v>45962</v>
      </c>
      <c r="AB2885" s="51" t="str" cm="1">
        <f t="array" aca="1" ref="AB2885" ca="1">INDIRECT("'Base de données'!B" &amp; ROW(Z2885))</f>
        <v>0ZUM1</v>
      </c>
    </row>
    <row r="2886" spans="1:28" x14ac:dyDescent="0.3">
      <c r="A2886" s="41" t="str">
        <f ca="1">IF(IF(AND($B2886&lt;&gt;"-",$B2886=$E2886),"Entrée et sortie","-")="Entrée et sortie",'Base de données'!$B2886,"-")</f>
        <v>-</v>
      </c>
      <c r="B2886" s="41" t="str">
        <f t="shared" ca="1" si="183"/>
        <v>-</v>
      </c>
      <c r="C2886" s="41" t="str">
        <f t="shared" ca="1" si="184"/>
        <v>-</v>
      </c>
      <c r="D2886" s="41" t="str">
        <f>IF($F2886="sortie en cours d'année",'Base de données'!$B2886,"-")</f>
        <v>-</v>
      </c>
      <c r="E2886" s="41" t="str">
        <f>IF($H2886="entrée en cours d'année",'Base de données'!$B2886,"-")</f>
        <v>-</v>
      </c>
      <c r="F2886" s="37" t="str">
        <f t="shared" si="181"/>
        <v/>
      </c>
      <c r="G2886" s="37" t="str">
        <f>IF($J2886="mouvement",_xlfn.XLOOKUP('Base de données'!$B2886,$V:$V,$V:$V,0),"")</f>
        <v/>
      </c>
      <c r="H2886" s="37" t="str">
        <f t="shared" si="182"/>
        <v/>
      </c>
      <c r="I2886" s="37" t="str">
        <f>IF($J2886="mouvement",_xlfn.XLOOKUP('Base de données'!$B2886,$K:$K,$K:$K,0),"")</f>
        <v/>
      </c>
      <c r="J2886" s="38" t="str">
        <f>IF(AND(Y2886&lt;&gt;MAX(Y:Y),COUNTIF(K2886:V2886,'Base de données'!$B2886)&gt;0),"mouvement","")</f>
        <v/>
      </c>
      <c r="K2886" s="39" t="str">
        <f>IF(K$1&gt;$AE$1,"-",IFERROR(IF(DATEDIF('Base de données'!$A2886,K$1,"d")&lt;&gt;0,"",'Base de données'!$B2886),""))</f>
        <v/>
      </c>
      <c r="L2886" s="39" t="str">
        <f>IF(L$1&gt;$AE$1,"-",IFERROR(IF(DATEDIF('Base de données'!$A2886,L$1,"d")&lt;&gt;0,"",'Base de données'!$B2886),""))</f>
        <v/>
      </c>
      <c r="M2886" s="39" t="str">
        <f>IF(M$1&gt;$AE$1,"-",IFERROR(IF(DATEDIF('Base de données'!$A2886,M$1,"d")&lt;&gt;0,"",'Base de données'!$B2886),""))</f>
        <v/>
      </c>
      <c r="N2886" s="39" t="str">
        <f>IF(N$1&gt;$AE$1,"-",IFERROR(IF(DATEDIF('Base de données'!$A2886,N$1,"d")&lt;&gt;0,"",'Base de données'!$B2886),""))</f>
        <v/>
      </c>
      <c r="O2886" s="39" t="str">
        <f>IF(O$1&gt;$AE$1,"-",IFERROR(IF(DATEDIF('Base de données'!$A2886,O$1,"d")&lt;&gt;0,"",'Base de données'!$B2886),""))</f>
        <v/>
      </c>
      <c r="P2886" s="39" t="str">
        <f>IF(P$1&gt;$AE$1,"-",IFERROR(IF(DATEDIF('Base de données'!$A2886,P$1,"d")&lt;&gt;0,"",'Base de données'!$B2886),""))</f>
        <v/>
      </c>
      <c r="Q2886" s="39" t="str">
        <f>IF(Q$1&gt;$AE$1,"-",IFERROR(IF(DATEDIF('Base de données'!$A2886,Q$1,"d")&lt;&gt;0,"",'Base de données'!$B2886),""))</f>
        <v/>
      </c>
      <c r="R2886" s="39" t="str">
        <f>IF(R$1&gt;$AE$1,"-",IFERROR(IF(DATEDIF('Base de données'!$A2886,R$1,"d")&lt;&gt;0,"",'Base de données'!$B2886),""))</f>
        <v/>
      </c>
      <c r="S2886" s="39" t="str">
        <f>IF(S$1&gt;$AE$1,"-",IFERROR(IF(DATEDIF('Base de données'!$A2886,S$1,"d")&lt;&gt;0,"",'Base de données'!$B2886),""))</f>
        <v/>
      </c>
      <c r="T2886" s="39" t="str">
        <f>IF(T$1&gt;$AE$1,"-",IFERROR(IF(DATEDIF('Base de données'!$A2886,T$1,"d")&lt;&gt;0,"",'Base de données'!$B2886),""))</f>
        <v/>
      </c>
      <c r="U2886" s="39" t="str">
        <f>IF(U$1&gt;$AE$1,"-",IFERROR(IF(DATEDIF('Base de données'!$A2886,U$1,"d")&lt;&gt;0,"",'Base de données'!$B2886),""))</f>
        <v>A2E1O</v>
      </c>
      <c r="V2886" s="39" t="str">
        <f>IF(V$1&gt;$AE$1,"-",IFERROR(IF(DATEDIF('Base de données'!$A2886,V$1,"d")&lt;&gt;0,"",'Base de données'!$B2886),""))</f>
        <v/>
      </c>
      <c r="W2886" s="34"/>
      <c r="X2886" s="30" t="str">
        <f>'Base de données'!$C2886&amp;" "&amp;'Base de données'!$D2886</f>
        <v>Pichon Emmanuel</v>
      </c>
      <c r="Y2886" s="31">
        <f>COUNTIF('Base de données'!$B:$B,'Base de données'!$B2886)</f>
        <v>12</v>
      </c>
      <c r="AA2886" s="87" cm="1">
        <f t="array" aca="1" ref="AA2886" ca="1">INDIRECT("'Base de données'!A" &amp; ROW(Y2886))</f>
        <v>45962</v>
      </c>
      <c r="AB2886" s="51" t="str" cm="1">
        <f t="array" aca="1" ref="AB2886" ca="1">INDIRECT("'Base de données'!B" &amp; ROW(Z2886))</f>
        <v>A2E1O</v>
      </c>
    </row>
    <row r="2887" spans="1:28" x14ac:dyDescent="0.3">
      <c r="A2887" s="41" t="str">
        <f ca="1">IF(IF(AND($B2887&lt;&gt;"-",$B2887=$E2887),"Entrée et sortie","-")="Entrée et sortie",'Base de données'!$B2887,"-")</f>
        <v>-</v>
      </c>
      <c r="B2887" s="41" t="str">
        <f t="shared" ca="1" si="183"/>
        <v>-</v>
      </c>
      <c r="C2887" s="41" t="str">
        <f t="shared" ca="1" si="184"/>
        <v>-</v>
      </c>
      <c r="D2887" s="41" t="str">
        <f>IF($F2887="sortie en cours d'année",'Base de données'!$B2887,"-")</f>
        <v>-</v>
      </c>
      <c r="E2887" s="41" t="str">
        <f>IF($H2887="entrée en cours d'année",'Base de données'!$B2887,"-")</f>
        <v>-</v>
      </c>
      <c r="F2887" s="37" t="str">
        <f t="shared" si="181"/>
        <v/>
      </c>
      <c r="G2887" s="37" t="str">
        <f>IF($J2887="mouvement",_xlfn.XLOOKUP('Base de données'!$B2887,$V:$V,$V:$V,0),"")</f>
        <v/>
      </c>
      <c r="H2887" s="37" t="str">
        <f t="shared" si="182"/>
        <v/>
      </c>
      <c r="I2887" s="37" t="str">
        <f>IF($J2887="mouvement",_xlfn.XLOOKUP('Base de données'!$B2887,$K:$K,$K:$K,0),"")</f>
        <v/>
      </c>
      <c r="J2887" s="38" t="str">
        <f>IF(AND(Y2887&lt;&gt;MAX(Y:Y),COUNTIF(K2887:V2887,'Base de données'!$B2887)&gt;0),"mouvement","")</f>
        <v/>
      </c>
      <c r="K2887" s="39" t="str">
        <f>IF(K$1&gt;$AE$1,"-",IFERROR(IF(DATEDIF('Base de données'!$A2887,K$1,"d")&lt;&gt;0,"",'Base de données'!$B2887),""))</f>
        <v/>
      </c>
      <c r="L2887" s="39" t="str">
        <f>IF(L$1&gt;$AE$1,"-",IFERROR(IF(DATEDIF('Base de données'!$A2887,L$1,"d")&lt;&gt;0,"",'Base de données'!$B2887),""))</f>
        <v/>
      </c>
      <c r="M2887" s="39" t="str">
        <f>IF(M$1&gt;$AE$1,"-",IFERROR(IF(DATEDIF('Base de données'!$A2887,M$1,"d")&lt;&gt;0,"",'Base de données'!$B2887),""))</f>
        <v/>
      </c>
      <c r="N2887" s="39" t="str">
        <f>IF(N$1&gt;$AE$1,"-",IFERROR(IF(DATEDIF('Base de données'!$A2887,N$1,"d")&lt;&gt;0,"",'Base de données'!$B2887),""))</f>
        <v/>
      </c>
      <c r="O2887" s="39" t="str">
        <f>IF(O$1&gt;$AE$1,"-",IFERROR(IF(DATEDIF('Base de données'!$A2887,O$1,"d")&lt;&gt;0,"",'Base de données'!$B2887),""))</f>
        <v/>
      </c>
      <c r="P2887" s="39" t="str">
        <f>IF(P$1&gt;$AE$1,"-",IFERROR(IF(DATEDIF('Base de données'!$A2887,P$1,"d")&lt;&gt;0,"",'Base de données'!$B2887),""))</f>
        <v/>
      </c>
      <c r="Q2887" s="39" t="str">
        <f>IF(Q$1&gt;$AE$1,"-",IFERROR(IF(DATEDIF('Base de données'!$A2887,Q$1,"d")&lt;&gt;0,"",'Base de données'!$B2887),""))</f>
        <v/>
      </c>
      <c r="R2887" s="39" t="str">
        <f>IF(R$1&gt;$AE$1,"-",IFERROR(IF(DATEDIF('Base de données'!$A2887,R$1,"d")&lt;&gt;0,"",'Base de données'!$B2887),""))</f>
        <v/>
      </c>
      <c r="S2887" s="39" t="str">
        <f>IF(S$1&gt;$AE$1,"-",IFERROR(IF(DATEDIF('Base de données'!$A2887,S$1,"d")&lt;&gt;0,"",'Base de données'!$B2887),""))</f>
        <v/>
      </c>
      <c r="T2887" s="39" t="str">
        <f>IF(T$1&gt;$AE$1,"-",IFERROR(IF(DATEDIF('Base de données'!$A2887,T$1,"d")&lt;&gt;0,"",'Base de données'!$B2887),""))</f>
        <v/>
      </c>
      <c r="U2887" s="39" t="str">
        <f>IF(U$1&gt;$AE$1,"-",IFERROR(IF(DATEDIF('Base de données'!$A2887,U$1,"d")&lt;&gt;0,"",'Base de données'!$B2887),""))</f>
        <v>EEW7P</v>
      </c>
      <c r="V2887" s="39" t="str">
        <f>IF(V$1&gt;$AE$1,"-",IFERROR(IF(DATEDIF('Base de données'!$A2887,V$1,"d")&lt;&gt;0,"",'Base de données'!$B2887),""))</f>
        <v/>
      </c>
      <c r="W2887" s="34"/>
      <c r="X2887" s="30" t="str">
        <f>'Base de données'!$C2887&amp;" "&amp;'Base de données'!$D2887</f>
        <v>Gros Suzanne</v>
      </c>
      <c r="Y2887" s="31">
        <f>COUNTIF('Base de données'!$B:$B,'Base de données'!$B2887)</f>
        <v>12</v>
      </c>
      <c r="AA2887" s="87" cm="1">
        <f t="array" aca="1" ref="AA2887" ca="1">INDIRECT("'Base de données'!A" &amp; ROW(Y2887))</f>
        <v>45962</v>
      </c>
      <c r="AB2887" s="51" t="str" cm="1">
        <f t="array" aca="1" ref="AB2887" ca="1">INDIRECT("'Base de données'!B" &amp; ROW(Z2887))</f>
        <v>EEW7P</v>
      </c>
    </row>
    <row r="2888" spans="1:28" x14ac:dyDescent="0.3">
      <c r="A2888" s="41" t="str">
        <f ca="1">IF(IF(AND($B2888&lt;&gt;"-",$B2888=$E2888),"Entrée et sortie","-")="Entrée et sortie",'Base de données'!$B2888,"-")</f>
        <v>-</v>
      </c>
      <c r="B2888" s="41" t="str">
        <f t="shared" ca="1" si="183"/>
        <v>-</v>
      </c>
      <c r="C2888" s="41" t="str">
        <f t="shared" ca="1" si="184"/>
        <v>-</v>
      </c>
      <c r="D2888" s="41" t="str">
        <f>IF($F2888="sortie en cours d'année",'Base de données'!$B2888,"-")</f>
        <v>-</v>
      </c>
      <c r="E2888" s="41" t="str">
        <f>IF($H2888="entrée en cours d'année",'Base de données'!$B2888,"-")</f>
        <v>-</v>
      </c>
      <c r="F2888" s="37" t="str">
        <f t="shared" si="181"/>
        <v/>
      </c>
      <c r="G2888" s="37" t="str">
        <f>IF($J2888="mouvement",_xlfn.XLOOKUP('Base de données'!$B2888,$V:$V,$V:$V,0),"")</f>
        <v/>
      </c>
      <c r="H2888" s="37" t="str">
        <f t="shared" si="182"/>
        <v/>
      </c>
      <c r="I2888" s="37" t="str">
        <f>IF($J2888="mouvement",_xlfn.XLOOKUP('Base de données'!$B2888,$K:$K,$K:$K,0),"")</f>
        <v/>
      </c>
      <c r="J2888" s="38" t="str">
        <f>IF(AND(Y2888&lt;&gt;MAX(Y:Y),COUNTIF(K2888:V2888,'Base de données'!$B2888)&gt;0),"mouvement","")</f>
        <v/>
      </c>
      <c r="K2888" s="39" t="str">
        <f>IF(K$1&gt;$AE$1,"-",IFERROR(IF(DATEDIF('Base de données'!$A2888,K$1,"d")&lt;&gt;0,"",'Base de données'!$B2888),""))</f>
        <v/>
      </c>
      <c r="L2888" s="39" t="str">
        <f>IF(L$1&gt;$AE$1,"-",IFERROR(IF(DATEDIF('Base de données'!$A2888,L$1,"d")&lt;&gt;0,"",'Base de données'!$B2888),""))</f>
        <v/>
      </c>
      <c r="M2888" s="39" t="str">
        <f>IF(M$1&gt;$AE$1,"-",IFERROR(IF(DATEDIF('Base de données'!$A2888,M$1,"d")&lt;&gt;0,"",'Base de données'!$B2888),""))</f>
        <v/>
      </c>
      <c r="N2888" s="39" t="str">
        <f>IF(N$1&gt;$AE$1,"-",IFERROR(IF(DATEDIF('Base de données'!$A2888,N$1,"d")&lt;&gt;0,"",'Base de données'!$B2888),""))</f>
        <v/>
      </c>
      <c r="O2888" s="39" t="str">
        <f>IF(O$1&gt;$AE$1,"-",IFERROR(IF(DATEDIF('Base de données'!$A2888,O$1,"d")&lt;&gt;0,"",'Base de données'!$B2888),""))</f>
        <v/>
      </c>
      <c r="P2888" s="39" t="str">
        <f>IF(P$1&gt;$AE$1,"-",IFERROR(IF(DATEDIF('Base de données'!$A2888,P$1,"d")&lt;&gt;0,"",'Base de données'!$B2888),""))</f>
        <v/>
      </c>
      <c r="Q2888" s="39" t="str">
        <f>IF(Q$1&gt;$AE$1,"-",IFERROR(IF(DATEDIF('Base de données'!$A2888,Q$1,"d")&lt;&gt;0,"",'Base de données'!$B2888),""))</f>
        <v/>
      </c>
      <c r="R2888" s="39" t="str">
        <f>IF(R$1&gt;$AE$1,"-",IFERROR(IF(DATEDIF('Base de données'!$A2888,R$1,"d")&lt;&gt;0,"",'Base de données'!$B2888),""))</f>
        <v/>
      </c>
      <c r="S2888" s="39" t="str">
        <f>IF(S$1&gt;$AE$1,"-",IFERROR(IF(DATEDIF('Base de données'!$A2888,S$1,"d")&lt;&gt;0,"",'Base de données'!$B2888),""))</f>
        <v/>
      </c>
      <c r="T2888" s="39" t="str">
        <f>IF(T$1&gt;$AE$1,"-",IFERROR(IF(DATEDIF('Base de données'!$A2888,T$1,"d")&lt;&gt;0,"",'Base de données'!$B2888),""))</f>
        <v/>
      </c>
      <c r="U2888" s="39" t="str">
        <f>IF(U$1&gt;$AE$1,"-",IFERROR(IF(DATEDIF('Base de données'!$A2888,U$1,"d")&lt;&gt;0,"",'Base de données'!$B2888),""))</f>
        <v>HG5H8</v>
      </c>
      <c r="V2888" s="39" t="str">
        <f>IF(V$1&gt;$AE$1,"-",IFERROR(IF(DATEDIF('Base de données'!$A2888,V$1,"d")&lt;&gt;0,"",'Base de données'!$B2888),""))</f>
        <v/>
      </c>
      <c r="W2888" s="34"/>
      <c r="X2888" s="30" t="str">
        <f>'Base de données'!$C2888&amp;" "&amp;'Base de données'!$D2888</f>
        <v>Bègue Étienne</v>
      </c>
      <c r="Y2888" s="31">
        <f>COUNTIF('Base de données'!$B:$B,'Base de données'!$B2888)</f>
        <v>12</v>
      </c>
      <c r="AA2888" s="87" cm="1">
        <f t="array" aca="1" ref="AA2888" ca="1">INDIRECT("'Base de données'!A" &amp; ROW(Y2888))</f>
        <v>45962</v>
      </c>
      <c r="AB2888" s="51" t="str" cm="1">
        <f t="array" aca="1" ref="AB2888" ca="1">INDIRECT("'Base de données'!B" &amp; ROW(Z2888))</f>
        <v>HG5H8</v>
      </c>
    </row>
    <row r="2889" spans="1:28" x14ac:dyDescent="0.3">
      <c r="A2889" s="41" t="str">
        <f ca="1">IF(IF(AND($B2889&lt;&gt;"-",$B2889=$E2889),"Entrée et sortie","-")="Entrée et sortie",'Base de données'!$B2889,"-")</f>
        <v>-</v>
      </c>
      <c r="B2889" s="41" t="str">
        <f t="shared" ca="1" si="183"/>
        <v>-</v>
      </c>
      <c r="C2889" s="41" t="str">
        <f t="shared" ca="1" si="184"/>
        <v>-</v>
      </c>
      <c r="D2889" s="41" t="str">
        <f>IF($F2889="sortie en cours d'année",'Base de données'!$B2889,"-")</f>
        <v>-</v>
      </c>
      <c r="E2889" s="41" t="str">
        <f>IF($H2889="entrée en cours d'année",'Base de données'!$B2889,"-")</f>
        <v>-</v>
      </c>
      <c r="F2889" s="37" t="str">
        <f t="shared" si="181"/>
        <v/>
      </c>
      <c r="G2889" s="37" t="str">
        <f>IF($J2889="mouvement",_xlfn.XLOOKUP('Base de données'!$B2889,$V:$V,$V:$V,0),"")</f>
        <v/>
      </c>
      <c r="H2889" s="37" t="str">
        <f t="shared" si="182"/>
        <v/>
      </c>
      <c r="I2889" s="37" t="str">
        <f>IF($J2889="mouvement",_xlfn.XLOOKUP('Base de données'!$B2889,$K:$K,$K:$K,0),"")</f>
        <v/>
      </c>
      <c r="J2889" s="38" t="str">
        <f>IF(AND(Y2889&lt;&gt;MAX(Y:Y),COUNTIF(K2889:V2889,'Base de données'!$B2889)&gt;0),"mouvement","")</f>
        <v/>
      </c>
      <c r="K2889" s="39" t="str">
        <f>IF(K$1&gt;$AE$1,"-",IFERROR(IF(DATEDIF('Base de données'!$A2889,K$1,"d")&lt;&gt;0,"",'Base de données'!$B2889),""))</f>
        <v/>
      </c>
      <c r="L2889" s="39" t="str">
        <f>IF(L$1&gt;$AE$1,"-",IFERROR(IF(DATEDIF('Base de données'!$A2889,L$1,"d")&lt;&gt;0,"",'Base de données'!$B2889),""))</f>
        <v/>
      </c>
      <c r="M2889" s="39" t="str">
        <f>IF(M$1&gt;$AE$1,"-",IFERROR(IF(DATEDIF('Base de données'!$A2889,M$1,"d")&lt;&gt;0,"",'Base de données'!$B2889),""))</f>
        <v/>
      </c>
      <c r="N2889" s="39" t="str">
        <f>IF(N$1&gt;$AE$1,"-",IFERROR(IF(DATEDIF('Base de données'!$A2889,N$1,"d")&lt;&gt;0,"",'Base de données'!$B2889),""))</f>
        <v/>
      </c>
      <c r="O2889" s="39" t="str">
        <f>IF(O$1&gt;$AE$1,"-",IFERROR(IF(DATEDIF('Base de données'!$A2889,O$1,"d")&lt;&gt;0,"",'Base de données'!$B2889),""))</f>
        <v/>
      </c>
      <c r="P2889" s="39" t="str">
        <f>IF(P$1&gt;$AE$1,"-",IFERROR(IF(DATEDIF('Base de données'!$A2889,P$1,"d")&lt;&gt;0,"",'Base de données'!$B2889),""))</f>
        <v/>
      </c>
      <c r="Q2889" s="39" t="str">
        <f>IF(Q$1&gt;$AE$1,"-",IFERROR(IF(DATEDIF('Base de données'!$A2889,Q$1,"d")&lt;&gt;0,"",'Base de données'!$B2889),""))</f>
        <v/>
      </c>
      <c r="R2889" s="39" t="str">
        <f>IF(R$1&gt;$AE$1,"-",IFERROR(IF(DATEDIF('Base de données'!$A2889,R$1,"d")&lt;&gt;0,"",'Base de données'!$B2889),""))</f>
        <v/>
      </c>
      <c r="S2889" s="39" t="str">
        <f>IF(S$1&gt;$AE$1,"-",IFERROR(IF(DATEDIF('Base de données'!$A2889,S$1,"d")&lt;&gt;0,"",'Base de données'!$B2889),""))</f>
        <v/>
      </c>
      <c r="T2889" s="39" t="str">
        <f>IF(T$1&gt;$AE$1,"-",IFERROR(IF(DATEDIF('Base de données'!$A2889,T$1,"d")&lt;&gt;0,"",'Base de données'!$B2889),""))</f>
        <v/>
      </c>
      <c r="U2889" s="39" t="str">
        <f>IF(U$1&gt;$AE$1,"-",IFERROR(IF(DATEDIF('Base de données'!$A2889,U$1,"d")&lt;&gt;0,"",'Base de données'!$B2889),""))</f>
        <v>YID01</v>
      </c>
      <c r="V2889" s="39" t="str">
        <f>IF(V$1&gt;$AE$1,"-",IFERROR(IF(DATEDIF('Base de données'!$A2889,V$1,"d")&lt;&gt;0,"",'Base de données'!$B2889),""))</f>
        <v/>
      </c>
      <c r="W2889" s="34"/>
      <c r="X2889" s="30" t="str">
        <f>'Base de données'!$C2889&amp;" "&amp;'Base de données'!$D2889</f>
        <v>Guilbert Élodie</v>
      </c>
      <c r="Y2889" s="31">
        <f>COUNTIF('Base de données'!$B:$B,'Base de données'!$B2889)</f>
        <v>12</v>
      </c>
      <c r="AA2889" s="87" cm="1">
        <f t="array" aca="1" ref="AA2889" ca="1">INDIRECT("'Base de données'!A" &amp; ROW(Y2889))</f>
        <v>45962</v>
      </c>
      <c r="AB2889" s="51" t="str" cm="1">
        <f t="array" aca="1" ref="AB2889" ca="1">INDIRECT("'Base de données'!B" &amp; ROW(Z2889))</f>
        <v>YID01</v>
      </c>
    </row>
    <row r="2890" spans="1:28" x14ac:dyDescent="0.3">
      <c r="A2890" s="41" t="str">
        <f ca="1">IF(IF(AND($B2890&lt;&gt;"-",$B2890=$E2890),"Entrée et sortie","-")="Entrée et sortie",'Base de données'!$B2890,"-")</f>
        <v>-</v>
      </c>
      <c r="B2890" s="41" t="str">
        <f t="shared" ca="1" si="183"/>
        <v>-</v>
      </c>
      <c r="C2890" s="41" t="str">
        <f t="shared" ca="1" si="184"/>
        <v>-</v>
      </c>
      <c r="D2890" s="41" t="str">
        <f>IF($F2890="sortie en cours d'année",'Base de données'!$B2890,"-")</f>
        <v>-</v>
      </c>
      <c r="E2890" s="41" t="str">
        <f>IF($H2890="entrée en cours d'année",'Base de données'!$B2890,"-")</f>
        <v>-</v>
      </c>
      <c r="F2890" s="37" t="str">
        <f t="shared" si="181"/>
        <v/>
      </c>
      <c r="G2890" s="37" t="str">
        <f>IF($J2890="mouvement",_xlfn.XLOOKUP('Base de données'!$B2890,$V:$V,$V:$V,0),"")</f>
        <v/>
      </c>
      <c r="H2890" s="37" t="str">
        <f t="shared" si="182"/>
        <v/>
      </c>
      <c r="I2890" s="37" t="str">
        <f>IF($J2890="mouvement",_xlfn.XLOOKUP('Base de données'!$B2890,$K:$K,$K:$K,0),"")</f>
        <v/>
      </c>
      <c r="J2890" s="38" t="str">
        <f>IF(AND(Y2890&lt;&gt;MAX(Y:Y),COUNTIF(K2890:V2890,'Base de données'!$B2890)&gt;0),"mouvement","")</f>
        <v/>
      </c>
      <c r="K2890" s="39" t="str">
        <f>IF(K$1&gt;$AE$1,"-",IFERROR(IF(DATEDIF('Base de données'!$A2890,K$1,"d")&lt;&gt;0,"",'Base de données'!$B2890),""))</f>
        <v/>
      </c>
      <c r="L2890" s="39" t="str">
        <f>IF(L$1&gt;$AE$1,"-",IFERROR(IF(DATEDIF('Base de données'!$A2890,L$1,"d")&lt;&gt;0,"",'Base de données'!$B2890),""))</f>
        <v/>
      </c>
      <c r="M2890" s="39" t="str">
        <f>IF(M$1&gt;$AE$1,"-",IFERROR(IF(DATEDIF('Base de données'!$A2890,M$1,"d")&lt;&gt;0,"",'Base de données'!$B2890),""))</f>
        <v/>
      </c>
      <c r="N2890" s="39" t="str">
        <f>IF(N$1&gt;$AE$1,"-",IFERROR(IF(DATEDIF('Base de données'!$A2890,N$1,"d")&lt;&gt;0,"",'Base de données'!$B2890),""))</f>
        <v/>
      </c>
      <c r="O2890" s="39" t="str">
        <f>IF(O$1&gt;$AE$1,"-",IFERROR(IF(DATEDIF('Base de données'!$A2890,O$1,"d")&lt;&gt;0,"",'Base de données'!$B2890),""))</f>
        <v/>
      </c>
      <c r="P2890" s="39" t="str">
        <f>IF(P$1&gt;$AE$1,"-",IFERROR(IF(DATEDIF('Base de données'!$A2890,P$1,"d")&lt;&gt;0,"",'Base de données'!$B2890),""))</f>
        <v/>
      </c>
      <c r="Q2890" s="39" t="str">
        <f>IF(Q$1&gt;$AE$1,"-",IFERROR(IF(DATEDIF('Base de données'!$A2890,Q$1,"d")&lt;&gt;0,"",'Base de données'!$B2890),""))</f>
        <v/>
      </c>
      <c r="R2890" s="39" t="str">
        <f>IF(R$1&gt;$AE$1,"-",IFERROR(IF(DATEDIF('Base de données'!$A2890,R$1,"d")&lt;&gt;0,"",'Base de données'!$B2890),""))</f>
        <v/>
      </c>
      <c r="S2890" s="39" t="str">
        <f>IF(S$1&gt;$AE$1,"-",IFERROR(IF(DATEDIF('Base de données'!$A2890,S$1,"d")&lt;&gt;0,"",'Base de données'!$B2890),""))</f>
        <v/>
      </c>
      <c r="T2890" s="39" t="str">
        <f>IF(T$1&gt;$AE$1,"-",IFERROR(IF(DATEDIF('Base de données'!$A2890,T$1,"d")&lt;&gt;0,"",'Base de données'!$B2890),""))</f>
        <v/>
      </c>
      <c r="U2890" s="39" t="str">
        <f>IF(U$1&gt;$AE$1,"-",IFERROR(IF(DATEDIF('Base de données'!$A2890,U$1,"d")&lt;&gt;0,"",'Base de données'!$B2890),""))</f>
        <v>5CII0</v>
      </c>
      <c r="V2890" s="39" t="str">
        <f>IF(V$1&gt;$AE$1,"-",IFERROR(IF(DATEDIF('Base de données'!$A2890,V$1,"d")&lt;&gt;0,"",'Base de données'!$B2890),""))</f>
        <v/>
      </c>
      <c r="W2890" s="34"/>
      <c r="X2890" s="30" t="str">
        <f>'Base de données'!$C2890&amp;" "&amp;'Base de données'!$D2890</f>
        <v>Costa Céline</v>
      </c>
      <c r="Y2890" s="31">
        <f>COUNTIF('Base de données'!$B:$B,'Base de données'!$B2890)</f>
        <v>12</v>
      </c>
      <c r="AA2890" s="87" cm="1">
        <f t="array" aca="1" ref="AA2890" ca="1">INDIRECT("'Base de données'!A" &amp; ROW(Y2890))</f>
        <v>45962</v>
      </c>
      <c r="AB2890" s="51" t="str" cm="1">
        <f t="array" aca="1" ref="AB2890" ca="1">INDIRECT("'Base de données'!B" &amp; ROW(Z2890))</f>
        <v>5CII0</v>
      </c>
    </row>
    <row r="2891" spans="1:28" x14ac:dyDescent="0.3">
      <c r="A2891" s="41" t="str">
        <f ca="1">IF(IF(AND($B2891&lt;&gt;"-",$B2891=$E2891),"Entrée et sortie","-")="Entrée et sortie",'Base de données'!$B2891,"-")</f>
        <v>-</v>
      </c>
      <c r="B2891" s="41" t="str">
        <f t="shared" ca="1" si="183"/>
        <v>-</v>
      </c>
      <c r="C2891" s="41" t="str">
        <f t="shared" ca="1" si="184"/>
        <v>-</v>
      </c>
      <c r="D2891" s="41" t="str">
        <f>IF($F2891="sortie en cours d'année",'Base de données'!$B2891,"-")</f>
        <v>-</v>
      </c>
      <c r="E2891" s="41" t="str">
        <f>IF($H2891="entrée en cours d'année",'Base de données'!$B2891,"-")</f>
        <v>-</v>
      </c>
      <c r="F2891" s="37" t="str">
        <f t="shared" si="181"/>
        <v/>
      </c>
      <c r="G2891" s="37" t="str">
        <f>IF($J2891="mouvement",_xlfn.XLOOKUP('Base de données'!$B2891,$V:$V,$V:$V,0),"")</f>
        <v/>
      </c>
      <c r="H2891" s="37" t="str">
        <f t="shared" si="182"/>
        <v/>
      </c>
      <c r="I2891" s="37" t="str">
        <f>IF($J2891="mouvement",_xlfn.XLOOKUP('Base de données'!$B2891,$K:$K,$K:$K,0),"")</f>
        <v/>
      </c>
      <c r="J2891" s="38" t="str">
        <f>IF(AND(Y2891&lt;&gt;MAX(Y:Y),COUNTIF(K2891:V2891,'Base de données'!$B2891)&gt;0),"mouvement","")</f>
        <v/>
      </c>
      <c r="K2891" s="39" t="str">
        <f>IF(K$1&gt;$AE$1,"-",IFERROR(IF(DATEDIF('Base de données'!$A2891,K$1,"d")&lt;&gt;0,"",'Base de données'!$B2891),""))</f>
        <v/>
      </c>
      <c r="L2891" s="39" t="str">
        <f>IF(L$1&gt;$AE$1,"-",IFERROR(IF(DATEDIF('Base de données'!$A2891,L$1,"d")&lt;&gt;0,"",'Base de données'!$B2891),""))</f>
        <v/>
      </c>
      <c r="M2891" s="39" t="str">
        <f>IF(M$1&gt;$AE$1,"-",IFERROR(IF(DATEDIF('Base de données'!$A2891,M$1,"d")&lt;&gt;0,"",'Base de données'!$B2891),""))</f>
        <v/>
      </c>
      <c r="N2891" s="39" t="str">
        <f>IF(N$1&gt;$AE$1,"-",IFERROR(IF(DATEDIF('Base de données'!$A2891,N$1,"d")&lt;&gt;0,"",'Base de données'!$B2891),""))</f>
        <v/>
      </c>
      <c r="O2891" s="39" t="str">
        <f>IF(O$1&gt;$AE$1,"-",IFERROR(IF(DATEDIF('Base de données'!$A2891,O$1,"d")&lt;&gt;0,"",'Base de données'!$B2891),""))</f>
        <v/>
      </c>
      <c r="P2891" s="39" t="str">
        <f>IF(P$1&gt;$AE$1,"-",IFERROR(IF(DATEDIF('Base de données'!$A2891,P$1,"d")&lt;&gt;0,"",'Base de données'!$B2891),""))</f>
        <v/>
      </c>
      <c r="Q2891" s="39" t="str">
        <f>IF(Q$1&gt;$AE$1,"-",IFERROR(IF(DATEDIF('Base de données'!$A2891,Q$1,"d")&lt;&gt;0,"",'Base de données'!$B2891),""))</f>
        <v/>
      </c>
      <c r="R2891" s="39" t="str">
        <f>IF(R$1&gt;$AE$1,"-",IFERROR(IF(DATEDIF('Base de données'!$A2891,R$1,"d")&lt;&gt;0,"",'Base de données'!$B2891),""))</f>
        <v/>
      </c>
      <c r="S2891" s="39" t="str">
        <f>IF(S$1&gt;$AE$1,"-",IFERROR(IF(DATEDIF('Base de données'!$A2891,S$1,"d")&lt;&gt;0,"",'Base de données'!$B2891),""))</f>
        <v/>
      </c>
      <c r="T2891" s="39" t="str">
        <f>IF(T$1&gt;$AE$1,"-",IFERROR(IF(DATEDIF('Base de données'!$A2891,T$1,"d")&lt;&gt;0,"",'Base de données'!$B2891),""))</f>
        <v/>
      </c>
      <c r="U2891" s="39" t="str">
        <f>IF(U$1&gt;$AE$1,"-",IFERROR(IF(DATEDIF('Base de données'!$A2891,U$1,"d")&lt;&gt;0,"",'Base de données'!$B2891),""))</f>
        <v>8RHOT</v>
      </c>
      <c r="V2891" s="39" t="str">
        <f>IF(V$1&gt;$AE$1,"-",IFERROR(IF(DATEDIF('Base de données'!$A2891,V$1,"d")&lt;&gt;0,"",'Base de données'!$B2891),""))</f>
        <v/>
      </c>
      <c r="W2891" s="34"/>
      <c r="X2891" s="30" t="str">
        <f>'Base de données'!$C2891&amp;" "&amp;'Base de données'!$D2891</f>
        <v>Lecoq Nathalie</v>
      </c>
      <c r="Y2891" s="31">
        <f>COUNTIF('Base de données'!$B:$B,'Base de données'!$B2891)</f>
        <v>12</v>
      </c>
      <c r="AA2891" s="87" cm="1">
        <f t="array" aca="1" ref="AA2891" ca="1">INDIRECT("'Base de données'!A" &amp; ROW(Y2891))</f>
        <v>45962</v>
      </c>
      <c r="AB2891" s="51" t="str" cm="1">
        <f t="array" aca="1" ref="AB2891" ca="1">INDIRECT("'Base de données'!B" &amp; ROW(Z2891))</f>
        <v>8RHOT</v>
      </c>
    </row>
    <row r="2892" spans="1:28" x14ac:dyDescent="0.3">
      <c r="A2892" s="41" t="str">
        <f ca="1">IF(IF(AND($B2892&lt;&gt;"-",$B2892=$E2892),"Entrée et sortie","-")="Entrée et sortie",'Base de données'!$B2892,"-")</f>
        <v>-</v>
      </c>
      <c r="B2892" s="41" t="str">
        <f t="shared" ca="1" si="183"/>
        <v>-</v>
      </c>
      <c r="C2892" s="41" t="str">
        <f t="shared" ca="1" si="184"/>
        <v>-</v>
      </c>
      <c r="D2892" s="41" t="str">
        <f>IF($F2892="sortie en cours d'année",'Base de données'!$B2892,"-")</f>
        <v>-</v>
      </c>
      <c r="E2892" s="41" t="str">
        <f>IF($H2892="entrée en cours d'année",'Base de données'!$B2892,"-")</f>
        <v>-</v>
      </c>
      <c r="F2892" s="37" t="str">
        <f t="shared" si="181"/>
        <v/>
      </c>
      <c r="G2892" s="37" t="str">
        <f>IF($J2892="mouvement",_xlfn.XLOOKUP('Base de données'!$B2892,$V:$V,$V:$V,0),"")</f>
        <v/>
      </c>
      <c r="H2892" s="37" t="str">
        <f t="shared" si="182"/>
        <v/>
      </c>
      <c r="I2892" s="37" t="str">
        <f>IF($J2892="mouvement",_xlfn.XLOOKUP('Base de données'!$B2892,$K:$K,$K:$K,0),"")</f>
        <v/>
      </c>
      <c r="J2892" s="38" t="str">
        <f>IF(AND(Y2892&lt;&gt;MAX(Y:Y),COUNTIF(K2892:V2892,'Base de données'!$B2892)&gt;0),"mouvement","")</f>
        <v/>
      </c>
      <c r="K2892" s="39" t="str">
        <f>IF(K$1&gt;$AE$1,"-",IFERROR(IF(DATEDIF('Base de données'!$A2892,K$1,"d")&lt;&gt;0,"",'Base de données'!$B2892),""))</f>
        <v/>
      </c>
      <c r="L2892" s="39" t="str">
        <f>IF(L$1&gt;$AE$1,"-",IFERROR(IF(DATEDIF('Base de données'!$A2892,L$1,"d")&lt;&gt;0,"",'Base de données'!$B2892),""))</f>
        <v/>
      </c>
      <c r="M2892" s="39" t="str">
        <f>IF(M$1&gt;$AE$1,"-",IFERROR(IF(DATEDIF('Base de données'!$A2892,M$1,"d")&lt;&gt;0,"",'Base de données'!$B2892),""))</f>
        <v/>
      </c>
      <c r="N2892" s="39" t="str">
        <f>IF(N$1&gt;$AE$1,"-",IFERROR(IF(DATEDIF('Base de données'!$A2892,N$1,"d")&lt;&gt;0,"",'Base de données'!$B2892),""))</f>
        <v/>
      </c>
      <c r="O2892" s="39" t="str">
        <f>IF(O$1&gt;$AE$1,"-",IFERROR(IF(DATEDIF('Base de données'!$A2892,O$1,"d")&lt;&gt;0,"",'Base de données'!$B2892),""))</f>
        <v/>
      </c>
      <c r="P2892" s="39" t="str">
        <f>IF(P$1&gt;$AE$1,"-",IFERROR(IF(DATEDIF('Base de données'!$A2892,P$1,"d")&lt;&gt;0,"",'Base de données'!$B2892),""))</f>
        <v/>
      </c>
      <c r="Q2892" s="39" t="str">
        <f>IF(Q$1&gt;$AE$1,"-",IFERROR(IF(DATEDIF('Base de données'!$A2892,Q$1,"d")&lt;&gt;0,"",'Base de données'!$B2892),""))</f>
        <v/>
      </c>
      <c r="R2892" s="39" t="str">
        <f>IF(R$1&gt;$AE$1,"-",IFERROR(IF(DATEDIF('Base de données'!$A2892,R$1,"d")&lt;&gt;0,"",'Base de données'!$B2892),""))</f>
        <v/>
      </c>
      <c r="S2892" s="39" t="str">
        <f>IF(S$1&gt;$AE$1,"-",IFERROR(IF(DATEDIF('Base de données'!$A2892,S$1,"d")&lt;&gt;0,"",'Base de données'!$B2892),""))</f>
        <v/>
      </c>
      <c r="T2892" s="39" t="str">
        <f>IF(T$1&gt;$AE$1,"-",IFERROR(IF(DATEDIF('Base de données'!$A2892,T$1,"d")&lt;&gt;0,"",'Base de données'!$B2892),""))</f>
        <v/>
      </c>
      <c r="U2892" s="39" t="str">
        <f>IF(U$1&gt;$AE$1,"-",IFERROR(IF(DATEDIF('Base de données'!$A2892,U$1,"d")&lt;&gt;0,"",'Base de données'!$B2892),""))</f>
        <v>9RSMG</v>
      </c>
      <c r="V2892" s="39" t="str">
        <f>IF(V$1&gt;$AE$1,"-",IFERROR(IF(DATEDIF('Base de données'!$A2892,V$1,"d")&lt;&gt;0,"",'Base de données'!$B2892),""))</f>
        <v/>
      </c>
      <c r="W2892" s="34"/>
      <c r="X2892" s="30" t="str">
        <f>'Base de données'!$C2892&amp;" "&amp;'Base de données'!$D2892</f>
        <v>Roussel Colette</v>
      </c>
      <c r="Y2892" s="31">
        <f>COUNTIF('Base de données'!$B:$B,'Base de données'!$B2892)</f>
        <v>12</v>
      </c>
      <c r="AA2892" s="87" cm="1">
        <f t="array" aca="1" ref="AA2892" ca="1">INDIRECT("'Base de données'!A" &amp; ROW(Y2892))</f>
        <v>45962</v>
      </c>
      <c r="AB2892" s="51" t="str" cm="1">
        <f t="array" aca="1" ref="AB2892" ca="1">INDIRECT("'Base de données'!B" &amp; ROW(Z2892))</f>
        <v>9RSMG</v>
      </c>
    </row>
    <row r="2893" spans="1:28" x14ac:dyDescent="0.3">
      <c r="A2893" s="41" t="str">
        <f ca="1">IF(IF(AND($B2893&lt;&gt;"-",$B2893=$E2893),"Entrée et sortie","-")="Entrée et sortie",'Base de données'!$B2893,"-")</f>
        <v>-</v>
      </c>
      <c r="B2893" s="41" t="str">
        <f t="shared" ca="1" si="183"/>
        <v>-</v>
      </c>
      <c r="C2893" s="41" t="str">
        <f t="shared" ca="1" si="184"/>
        <v>-</v>
      </c>
      <c r="D2893" s="41" t="str">
        <f>IF($F2893="sortie en cours d'année",'Base de données'!$B2893,"-")</f>
        <v>-</v>
      </c>
      <c r="E2893" s="41" t="str">
        <f>IF($H2893="entrée en cours d'année",'Base de données'!$B2893,"-")</f>
        <v>-</v>
      </c>
      <c r="F2893" s="37" t="str">
        <f t="shared" si="181"/>
        <v/>
      </c>
      <c r="G2893" s="37" t="str">
        <f>IF($J2893="mouvement",_xlfn.XLOOKUP('Base de données'!$B2893,$V:$V,$V:$V,0),"")</f>
        <v/>
      </c>
      <c r="H2893" s="37" t="str">
        <f t="shared" si="182"/>
        <v/>
      </c>
      <c r="I2893" s="37" t="str">
        <f>IF($J2893="mouvement",_xlfn.XLOOKUP('Base de données'!$B2893,$K:$K,$K:$K,0),"")</f>
        <v/>
      </c>
      <c r="J2893" s="38" t="str">
        <f>IF(AND(Y2893&lt;&gt;MAX(Y:Y),COUNTIF(K2893:V2893,'Base de données'!$B2893)&gt;0),"mouvement","")</f>
        <v/>
      </c>
      <c r="K2893" s="39" t="str">
        <f>IF(K$1&gt;$AE$1,"-",IFERROR(IF(DATEDIF('Base de données'!$A2893,K$1,"d")&lt;&gt;0,"",'Base de données'!$B2893),""))</f>
        <v/>
      </c>
      <c r="L2893" s="39" t="str">
        <f>IF(L$1&gt;$AE$1,"-",IFERROR(IF(DATEDIF('Base de données'!$A2893,L$1,"d")&lt;&gt;0,"",'Base de données'!$B2893),""))</f>
        <v/>
      </c>
      <c r="M2893" s="39" t="str">
        <f>IF(M$1&gt;$AE$1,"-",IFERROR(IF(DATEDIF('Base de données'!$A2893,M$1,"d")&lt;&gt;0,"",'Base de données'!$B2893),""))</f>
        <v/>
      </c>
      <c r="N2893" s="39" t="str">
        <f>IF(N$1&gt;$AE$1,"-",IFERROR(IF(DATEDIF('Base de données'!$A2893,N$1,"d")&lt;&gt;0,"",'Base de données'!$B2893),""))</f>
        <v/>
      </c>
      <c r="O2893" s="39" t="str">
        <f>IF(O$1&gt;$AE$1,"-",IFERROR(IF(DATEDIF('Base de données'!$A2893,O$1,"d")&lt;&gt;0,"",'Base de données'!$B2893),""))</f>
        <v/>
      </c>
      <c r="P2893" s="39" t="str">
        <f>IF(P$1&gt;$AE$1,"-",IFERROR(IF(DATEDIF('Base de données'!$A2893,P$1,"d")&lt;&gt;0,"",'Base de données'!$B2893),""))</f>
        <v/>
      </c>
      <c r="Q2893" s="39" t="str">
        <f>IF(Q$1&gt;$AE$1,"-",IFERROR(IF(DATEDIF('Base de données'!$A2893,Q$1,"d")&lt;&gt;0,"",'Base de données'!$B2893),""))</f>
        <v/>
      </c>
      <c r="R2893" s="39" t="str">
        <f>IF(R$1&gt;$AE$1,"-",IFERROR(IF(DATEDIF('Base de données'!$A2893,R$1,"d")&lt;&gt;0,"",'Base de données'!$B2893),""))</f>
        <v/>
      </c>
      <c r="S2893" s="39" t="str">
        <f>IF(S$1&gt;$AE$1,"-",IFERROR(IF(DATEDIF('Base de données'!$A2893,S$1,"d")&lt;&gt;0,"",'Base de données'!$B2893),""))</f>
        <v/>
      </c>
      <c r="T2893" s="39" t="str">
        <f>IF(T$1&gt;$AE$1,"-",IFERROR(IF(DATEDIF('Base de données'!$A2893,T$1,"d")&lt;&gt;0,"",'Base de données'!$B2893),""))</f>
        <v/>
      </c>
      <c r="U2893" s="39" t="str">
        <f>IF(U$1&gt;$AE$1,"-",IFERROR(IF(DATEDIF('Base de données'!$A2893,U$1,"d")&lt;&gt;0,"",'Base de données'!$B2893),""))</f>
        <v>8HJTZ</v>
      </c>
      <c r="V2893" s="39" t="str">
        <f>IF(V$1&gt;$AE$1,"-",IFERROR(IF(DATEDIF('Base de données'!$A2893,V$1,"d")&lt;&gt;0,"",'Base de données'!$B2893),""))</f>
        <v/>
      </c>
      <c r="W2893" s="34"/>
      <c r="X2893" s="30" t="str">
        <f>'Base de données'!$C2893&amp;" "&amp;'Base de données'!$D2893</f>
        <v>Guilbert Alix</v>
      </c>
      <c r="Y2893" s="31">
        <f>COUNTIF('Base de données'!$B:$B,'Base de données'!$B2893)</f>
        <v>12</v>
      </c>
      <c r="AA2893" s="87" cm="1">
        <f t="array" aca="1" ref="AA2893" ca="1">INDIRECT("'Base de données'!A" &amp; ROW(Y2893))</f>
        <v>45962</v>
      </c>
      <c r="AB2893" s="51" t="str" cm="1">
        <f t="array" aca="1" ref="AB2893" ca="1">INDIRECT("'Base de données'!B" &amp; ROW(Z2893))</f>
        <v>8HJTZ</v>
      </c>
    </row>
    <row r="2894" spans="1:28" x14ac:dyDescent="0.3">
      <c r="A2894" s="41" t="str">
        <f ca="1">IF(IF(AND($B2894&lt;&gt;"-",$B2894=$E2894),"Entrée et sortie","-")="Entrée et sortie",'Base de données'!$B2894,"-")</f>
        <v>-</v>
      </c>
      <c r="B2894" s="41" t="str">
        <f t="shared" ca="1" si="183"/>
        <v>-</v>
      </c>
      <c r="C2894" s="41" t="str">
        <f t="shared" ca="1" si="184"/>
        <v>-</v>
      </c>
      <c r="D2894" s="41" t="str">
        <f>IF($F2894="sortie en cours d'année",'Base de données'!$B2894,"-")</f>
        <v>-</v>
      </c>
      <c r="E2894" s="41" t="str">
        <f>IF($H2894="entrée en cours d'année",'Base de données'!$B2894,"-")</f>
        <v>-</v>
      </c>
      <c r="F2894" s="37" t="str">
        <f t="shared" si="181"/>
        <v/>
      </c>
      <c r="G2894" s="37" t="str">
        <f>IF($J2894="mouvement",_xlfn.XLOOKUP('Base de données'!$B2894,$V:$V,$V:$V,0),"")</f>
        <v/>
      </c>
      <c r="H2894" s="37" t="str">
        <f t="shared" si="182"/>
        <v/>
      </c>
      <c r="I2894" s="37" t="str">
        <f>IF($J2894="mouvement",_xlfn.XLOOKUP('Base de données'!$B2894,$K:$K,$K:$K,0),"")</f>
        <v/>
      </c>
      <c r="J2894" s="38" t="str">
        <f>IF(AND(Y2894&lt;&gt;MAX(Y:Y),COUNTIF(K2894:V2894,'Base de données'!$B2894)&gt;0),"mouvement","")</f>
        <v/>
      </c>
      <c r="K2894" s="39" t="str">
        <f>IF(K$1&gt;$AE$1,"-",IFERROR(IF(DATEDIF('Base de données'!$A2894,K$1,"d")&lt;&gt;0,"",'Base de données'!$B2894),""))</f>
        <v/>
      </c>
      <c r="L2894" s="39" t="str">
        <f>IF(L$1&gt;$AE$1,"-",IFERROR(IF(DATEDIF('Base de données'!$A2894,L$1,"d")&lt;&gt;0,"",'Base de données'!$B2894),""))</f>
        <v/>
      </c>
      <c r="M2894" s="39" t="str">
        <f>IF(M$1&gt;$AE$1,"-",IFERROR(IF(DATEDIF('Base de données'!$A2894,M$1,"d")&lt;&gt;0,"",'Base de données'!$B2894),""))</f>
        <v/>
      </c>
      <c r="N2894" s="39" t="str">
        <f>IF(N$1&gt;$AE$1,"-",IFERROR(IF(DATEDIF('Base de données'!$A2894,N$1,"d")&lt;&gt;0,"",'Base de données'!$B2894),""))</f>
        <v/>
      </c>
      <c r="O2894" s="39" t="str">
        <f>IF(O$1&gt;$AE$1,"-",IFERROR(IF(DATEDIF('Base de données'!$A2894,O$1,"d")&lt;&gt;0,"",'Base de données'!$B2894),""))</f>
        <v/>
      </c>
      <c r="P2894" s="39" t="str">
        <f>IF(P$1&gt;$AE$1,"-",IFERROR(IF(DATEDIF('Base de données'!$A2894,P$1,"d")&lt;&gt;0,"",'Base de données'!$B2894),""))</f>
        <v/>
      </c>
      <c r="Q2894" s="39" t="str">
        <f>IF(Q$1&gt;$AE$1,"-",IFERROR(IF(DATEDIF('Base de données'!$A2894,Q$1,"d")&lt;&gt;0,"",'Base de données'!$B2894),""))</f>
        <v/>
      </c>
      <c r="R2894" s="39" t="str">
        <f>IF(R$1&gt;$AE$1,"-",IFERROR(IF(DATEDIF('Base de données'!$A2894,R$1,"d")&lt;&gt;0,"",'Base de données'!$B2894),""))</f>
        <v/>
      </c>
      <c r="S2894" s="39" t="str">
        <f>IF(S$1&gt;$AE$1,"-",IFERROR(IF(DATEDIF('Base de données'!$A2894,S$1,"d")&lt;&gt;0,"",'Base de données'!$B2894),""))</f>
        <v/>
      </c>
      <c r="T2894" s="39" t="str">
        <f>IF(T$1&gt;$AE$1,"-",IFERROR(IF(DATEDIF('Base de données'!$A2894,T$1,"d")&lt;&gt;0,"",'Base de données'!$B2894),""))</f>
        <v/>
      </c>
      <c r="U2894" s="39" t="str">
        <f>IF(U$1&gt;$AE$1,"-",IFERROR(IF(DATEDIF('Base de données'!$A2894,U$1,"d")&lt;&gt;0,"",'Base de données'!$B2894),""))</f>
        <v>GEMIG</v>
      </c>
      <c r="V2894" s="39" t="str">
        <f>IF(V$1&gt;$AE$1,"-",IFERROR(IF(DATEDIF('Base de données'!$A2894,V$1,"d")&lt;&gt;0,"",'Base de données'!$B2894),""))</f>
        <v/>
      </c>
      <c r="W2894" s="34"/>
      <c r="X2894" s="30" t="str">
        <f>'Base de données'!$C2894&amp;" "&amp;'Base de données'!$D2894</f>
        <v>Boucher Julie</v>
      </c>
      <c r="Y2894" s="31">
        <f>COUNTIF('Base de données'!$B:$B,'Base de données'!$B2894)</f>
        <v>12</v>
      </c>
      <c r="AA2894" s="87" cm="1">
        <f t="array" aca="1" ref="AA2894" ca="1">INDIRECT("'Base de données'!A" &amp; ROW(Y2894))</f>
        <v>45962</v>
      </c>
      <c r="AB2894" s="51" t="str" cm="1">
        <f t="array" aca="1" ref="AB2894" ca="1">INDIRECT("'Base de données'!B" &amp; ROW(Z2894))</f>
        <v>GEMIG</v>
      </c>
    </row>
    <row r="2895" spans="1:28" x14ac:dyDescent="0.3">
      <c r="A2895" s="41" t="str">
        <f ca="1">IF(IF(AND($B2895&lt;&gt;"-",$B2895=$E2895),"Entrée et sortie","-")="Entrée et sortie",'Base de données'!$B2895,"-")</f>
        <v>-</v>
      </c>
      <c r="B2895" s="41" t="str">
        <f t="shared" ca="1" si="183"/>
        <v>-</v>
      </c>
      <c r="C2895" s="41" t="str">
        <f t="shared" ca="1" si="184"/>
        <v>-</v>
      </c>
      <c r="D2895" s="41" t="str">
        <f>IF($F2895="sortie en cours d'année",'Base de données'!$B2895,"-")</f>
        <v>-</v>
      </c>
      <c r="E2895" s="41" t="str">
        <f>IF($H2895="entrée en cours d'année",'Base de données'!$B2895,"-")</f>
        <v>-</v>
      </c>
      <c r="F2895" s="37" t="str">
        <f t="shared" si="181"/>
        <v/>
      </c>
      <c r="G2895" s="37" t="str">
        <f>IF($J2895="mouvement",_xlfn.XLOOKUP('Base de données'!$B2895,$V:$V,$V:$V,0),"")</f>
        <v/>
      </c>
      <c r="H2895" s="37" t="str">
        <f t="shared" si="182"/>
        <v/>
      </c>
      <c r="I2895" s="37" t="str">
        <f>IF($J2895="mouvement",_xlfn.XLOOKUP('Base de données'!$B2895,$K:$K,$K:$K,0),"")</f>
        <v/>
      </c>
      <c r="J2895" s="38" t="str">
        <f>IF(AND(Y2895&lt;&gt;MAX(Y:Y),COUNTIF(K2895:V2895,'Base de données'!$B2895)&gt;0),"mouvement","")</f>
        <v/>
      </c>
      <c r="K2895" s="39" t="str">
        <f>IF(K$1&gt;$AE$1,"-",IFERROR(IF(DATEDIF('Base de données'!$A2895,K$1,"d")&lt;&gt;0,"",'Base de données'!$B2895),""))</f>
        <v/>
      </c>
      <c r="L2895" s="39" t="str">
        <f>IF(L$1&gt;$AE$1,"-",IFERROR(IF(DATEDIF('Base de données'!$A2895,L$1,"d")&lt;&gt;0,"",'Base de données'!$B2895),""))</f>
        <v/>
      </c>
      <c r="M2895" s="39" t="str">
        <f>IF(M$1&gt;$AE$1,"-",IFERROR(IF(DATEDIF('Base de données'!$A2895,M$1,"d")&lt;&gt;0,"",'Base de données'!$B2895),""))</f>
        <v/>
      </c>
      <c r="N2895" s="39" t="str">
        <f>IF(N$1&gt;$AE$1,"-",IFERROR(IF(DATEDIF('Base de données'!$A2895,N$1,"d")&lt;&gt;0,"",'Base de données'!$B2895),""))</f>
        <v/>
      </c>
      <c r="O2895" s="39" t="str">
        <f>IF(O$1&gt;$AE$1,"-",IFERROR(IF(DATEDIF('Base de données'!$A2895,O$1,"d")&lt;&gt;0,"",'Base de données'!$B2895),""))</f>
        <v/>
      </c>
      <c r="P2895" s="39" t="str">
        <f>IF(P$1&gt;$AE$1,"-",IFERROR(IF(DATEDIF('Base de données'!$A2895,P$1,"d")&lt;&gt;0,"",'Base de données'!$B2895),""))</f>
        <v/>
      </c>
      <c r="Q2895" s="39" t="str">
        <f>IF(Q$1&gt;$AE$1,"-",IFERROR(IF(DATEDIF('Base de données'!$A2895,Q$1,"d")&lt;&gt;0,"",'Base de données'!$B2895),""))</f>
        <v/>
      </c>
      <c r="R2895" s="39" t="str">
        <f>IF(R$1&gt;$AE$1,"-",IFERROR(IF(DATEDIF('Base de données'!$A2895,R$1,"d")&lt;&gt;0,"",'Base de données'!$B2895),""))</f>
        <v/>
      </c>
      <c r="S2895" s="39" t="str">
        <f>IF(S$1&gt;$AE$1,"-",IFERROR(IF(DATEDIF('Base de données'!$A2895,S$1,"d")&lt;&gt;0,"",'Base de données'!$B2895),""))</f>
        <v/>
      </c>
      <c r="T2895" s="39" t="str">
        <f>IF(T$1&gt;$AE$1,"-",IFERROR(IF(DATEDIF('Base de données'!$A2895,T$1,"d")&lt;&gt;0,"",'Base de données'!$B2895),""))</f>
        <v/>
      </c>
      <c r="U2895" s="39" t="str">
        <f>IF(U$1&gt;$AE$1,"-",IFERROR(IF(DATEDIF('Base de données'!$A2895,U$1,"d")&lt;&gt;0,"",'Base de données'!$B2895),""))</f>
        <v>A2GS8</v>
      </c>
      <c r="V2895" s="39" t="str">
        <f>IF(V$1&gt;$AE$1,"-",IFERROR(IF(DATEDIF('Base de données'!$A2895,V$1,"d")&lt;&gt;0,"",'Base de données'!$B2895),""))</f>
        <v/>
      </c>
      <c r="W2895" s="34"/>
      <c r="X2895" s="30" t="str">
        <f>'Base de données'!$C2895&amp;" "&amp;'Base de données'!$D2895</f>
        <v>Gomes Anastasie</v>
      </c>
      <c r="Y2895" s="31">
        <f>COUNTIF('Base de données'!$B:$B,'Base de données'!$B2895)</f>
        <v>12</v>
      </c>
      <c r="AA2895" s="87" cm="1">
        <f t="array" aca="1" ref="AA2895" ca="1">INDIRECT("'Base de données'!A" &amp; ROW(Y2895))</f>
        <v>45962</v>
      </c>
      <c r="AB2895" s="51" t="str" cm="1">
        <f t="array" aca="1" ref="AB2895" ca="1">INDIRECT("'Base de données'!B" &amp; ROW(Z2895))</f>
        <v>A2GS8</v>
      </c>
    </row>
    <row r="2896" spans="1:28" x14ac:dyDescent="0.3">
      <c r="A2896" s="41" t="str">
        <f ca="1">IF(IF(AND($B2896&lt;&gt;"-",$B2896=$E2896),"Entrée et sortie","-")="Entrée et sortie",'Base de données'!$B2896,"-")</f>
        <v>-</v>
      </c>
      <c r="B2896" s="41" t="str">
        <f t="shared" ca="1" si="183"/>
        <v>-</v>
      </c>
      <c r="C2896" s="41" t="str">
        <f t="shared" ca="1" si="184"/>
        <v>-</v>
      </c>
      <c r="D2896" s="41" t="str">
        <f>IF($F2896="sortie en cours d'année",'Base de données'!$B2896,"-")</f>
        <v>-</v>
      </c>
      <c r="E2896" s="41" t="str">
        <f>IF($H2896="entrée en cours d'année",'Base de données'!$B2896,"-")</f>
        <v>-</v>
      </c>
      <c r="F2896" s="37" t="str">
        <f t="shared" si="181"/>
        <v/>
      </c>
      <c r="G2896" s="37" t="str">
        <f>IF($J2896="mouvement",_xlfn.XLOOKUP('Base de données'!$B2896,$V:$V,$V:$V,0),"")</f>
        <v/>
      </c>
      <c r="H2896" s="37" t="str">
        <f t="shared" si="182"/>
        <v/>
      </c>
      <c r="I2896" s="37" t="str">
        <f>IF($J2896="mouvement",_xlfn.XLOOKUP('Base de données'!$B2896,$K:$K,$K:$K,0),"")</f>
        <v/>
      </c>
      <c r="J2896" s="38" t="str">
        <f>IF(AND(Y2896&lt;&gt;MAX(Y:Y),COUNTIF(K2896:V2896,'Base de données'!$B2896)&gt;0),"mouvement","")</f>
        <v/>
      </c>
      <c r="K2896" s="39" t="str">
        <f>IF(K$1&gt;$AE$1,"-",IFERROR(IF(DATEDIF('Base de données'!$A2896,K$1,"d")&lt;&gt;0,"",'Base de données'!$B2896),""))</f>
        <v/>
      </c>
      <c r="L2896" s="39" t="str">
        <f>IF(L$1&gt;$AE$1,"-",IFERROR(IF(DATEDIF('Base de données'!$A2896,L$1,"d")&lt;&gt;0,"",'Base de données'!$B2896),""))</f>
        <v/>
      </c>
      <c r="M2896" s="39" t="str">
        <f>IF(M$1&gt;$AE$1,"-",IFERROR(IF(DATEDIF('Base de données'!$A2896,M$1,"d")&lt;&gt;0,"",'Base de données'!$B2896),""))</f>
        <v/>
      </c>
      <c r="N2896" s="39" t="str">
        <f>IF(N$1&gt;$AE$1,"-",IFERROR(IF(DATEDIF('Base de données'!$A2896,N$1,"d")&lt;&gt;0,"",'Base de données'!$B2896),""))</f>
        <v/>
      </c>
      <c r="O2896" s="39" t="str">
        <f>IF(O$1&gt;$AE$1,"-",IFERROR(IF(DATEDIF('Base de données'!$A2896,O$1,"d")&lt;&gt;0,"",'Base de données'!$B2896),""))</f>
        <v/>
      </c>
      <c r="P2896" s="39" t="str">
        <f>IF(P$1&gt;$AE$1,"-",IFERROR(IF(DATEDIF('Base de données'!$A2896,P$1,"d")&lt;&gt;0,"",'Base de données'!$B2896),""))</f>
        <v/>
      </c>
      <c r="Q2896" s="39" t="str">
        <f>IF(Q$1&gt;$AE$1,"-",IFERROR(IF(DATEDIF('Base de données'!$A2896,Q$1,"d")&lt;&gt;0,"",'Base de données'!$B2896),""))</f>
        <v/>
      </c>
      <c r="R2896" s="39" t="str">
        <f>IF(R$1&gt;$AE$1,"-",IFERROR(IF(DATEDIF('Base de données'!$A2896,R$1,"d")&lt;&gt;0,"",'Base de données'!$B2896),""))</f>
        <v/>
      </c>
      <c r="S2896" s="39" t="str">
        <f>IF(S$1&gt;$AE$1,"-",IFERROR(IF(DATEDIF('Base de données'!$A2896,S$1,"d")&lt;&gt;0,"",'Base de données'!$B2896),""))</f>
        <v/>
      </c>
      <c r="T2896" s="39" t="str">
        <f>IF(T$1&gt;$AE$1,"-",IFERROR(IF(DATEDIF('Base de données'!$A2896,T$1,"d")&lt;&gt;0,"",'Base de données'!$B2896),""))</f>
        <v/>
      </c>
      <c r="U2896" s="39" t="str">
        <f>IF(U$1&gt;$AE$1,"-",IFERROR(IF(DATEDIF('Base de données'!$A2896,U$1,"d")&lt;&gt;0,"",'Base de données'!$B2896),""))</f>
        <v>C52IR</v>
      </c>
      <c r="V2896" s="39" t="str">
        <f>IF(V$1&gt;$AE$1,"-",IFERROR(IF(DATEDIF('Base de données'!$A2896,V$1,"d")&lt;&gt;0,"",'Base de données'!$B2896),""))</f>
        <v/>
      </c>
      <c r="W2896" s="34"/>
      <c r="X2896" s="30" t="str">
        <f>'Base de données'!$C2896&amp;" "&amp;'Base de données'!$D2896</f>
        <v>Durand Victor</v>
      </c>
      <c r="Y2896" s="31">
        <f>COUNTIF('Base de données'!$B:$B,'Base de données'!$B2896)</f>
        <v>12</v>
      </c>
      <c r="AA2896" s="87" cm="1">
        <f t="array" aca="1" ref="AA2896" ca="1">INDIRECT("'Base de données'!A" &amp; ROW(Y2896))</f>
        <v>45962</v>
      </c>
      <c r="AB2896" s="51" t="str" cm="1">
        <f t="array" aca="1" ref="AB2896" ca="1">INDIRECT("'Base de données'!B" &amp; ROW(Z2896))</f>
        <v>C52IR</v>
      </c>
    </row>
    <row r="2897" spans="1:28" x14ac:dyDescent="0.3">
      <c r="A2897" s="41" t="str">
        <f ca="1">IF(IF(AND($B2897&lt;&gt;"-",$B2897=$E2897),"Entrée et sortie","-")="Entrée et sortie",'Base de données'!$B2897,"-")</f>
        <v>-</v>
      </c>
      <c r="B2897" s="41" t="str">
        <f t="shared" ca="1" si="183"/>
        <v>-</v>
      </c>
      <c r="C2897" s="41" t="str">
        <f t="shared" ca="1" si="184"/>
        <v>-</v>
      </c>
      <c r="D2897" s="41" t="str">
        <f>IF($F2897="sortie en cours d'année",'Base de données'!$B2897,"-")</f>
        <v>-</v>
      </c>
      <c r="E2897" s="41" t="str">
        <f>IF($H2897="entrée en cours d'année",'Base de données'!$B2897,"-")</f>
        <v>-</v>
      </c>
      <c r="F2897" s="37" t="str">
        <f t="shared" si="181"/>
        <v/>
      </c>
      <c r="G2897" s="37" t="str">
        <f>IF($J2897="mouvement",_xlfn.XLOOKUP('Base de données'!$B2897,$V:$V,$V:$V,0),"")</f>
        <v/>
      </c>
      <c r="H2897" s="37" t="str">
        <f t="shared" si="182"/>
        <v/>
      </c>
      <c r="I2897" s="37" t="str">
        <f>IF($J2897="mouvement",_xlfn.XLOOKUP('Base de données'!$B2897,$K:$K,$K:$K,0),"")</f>
        <v/>
      </c>
      <c r="J2897" s="38" t="str">
        <f>IF(AND(Y2897&lt;&gt;MAX(Y:Y),COUNTIF(K2897:V2897,'Base de données'!$B2897)&gt;0),"mouvement","")</f>
        <v/>
      </c>
      <c r="K2897" s="39" t="str">
        <f>IF(K$1&gt;$AE$1,"-",IFERROR(IF(DATEDIF('Base de données'!$A2897,K$1,"d")&lt;&gt;0,"",'Base de données'!$B2897),""))</f>
        <v/>
      </c>
      <c r="L2897" s="39" t="str">
        <f>IF(L$1&gt;$AE$1,"-",IFERROR(IF(DATEDIF('Base de données'!$A2897,L$1,"d")&lt;&gt;0,"",'Base de données'!$B2897),""))</f>
        <v/>
      </c>
      <c r="M2897" s="39" t="str">
        <f>IF(M$1&gt;$AE$1,"-",IFERROR(IF(DATEDIF('Base de données'!$A2897,M$1,"d")&lt;&gt;0,"",'Base de données'!$B2897),""))</f>
        <v/>
      </c>
      <c r="N2897" s="39" t="str">
        <f>IF(N$1&gt;$AE$1,"-",IFERROR(IF(DATEDIF('Base de données'!$A2897,N$1,"d")&lt;&gt;0,"",'Base de données'!$B2897),""))</f>
        <v/>
      </c>
      <c r="O2897" s="39" t="str">
        <f>IF(O$1&gt;$AE$1,"-",IFERROR(IF(DATEDIF('Base de données'!$A2897,O$1,"d")&lt;&gt;0,"",'Base de données'!$B2897),""))</f>
        <v/>
      </c>
      <c r="P2897" s="39" t="str">
        <f>IF(P$1&gt;$AE$1,"-",IFERROR(IF(DATEDIF('Base de données'!$A2897,P$1,"d")&lt;&gt;0,"",'Base de données'!$B2897),""))</f>
        <v/>
      </c>
      <c r="Q2897" s="39" t="str">
        <f>IF(Q$1&gt;$AE$1,"-",IFERROR(IF(DATEDIF('Base de données'!$A2897,Q$1,"d")&lt;&gt;0,"",'Base de données'!$B2897),""))</f>
        <v/>
      </c>
      <c r="R2897" s="39" t="str">
        <f>IF(R$1&gt;$AE$1,"-",IFERROR(IF(DATEDIF('Base de données'!$A2897,R$1,"d")&lt;&gt;0,"",'Base de données'!$B2897),""))</f>
        <v/>
      </c>
      <c r="S2897" s="39" t="str">
        <f>IF(S$1&gt;$AE$1,"-",IFERROR(IF(DATEDIF('Base de données'!$A2897,S$1,"d")&lt;&gt;0,"",'Base de données'!$B2897),""))</f>
        <v/>
      </c>
      <c r="T2897" s="39" t="str">
        <f>IF(T$1&gt;$AE$1,"-",IFERROR(IF(DATEDIF('Base de données'!$A2897,T$1,"d")&lt;&gt;0,"",'Base de données'!$B2897),""))</f>
        <v/>
      </c>
      <c r="U2897" s="39" t="str">
        <f>IF(U$1&gt;$AE$1,"-",IFERROR(IF(DATEDIF('Base de données'!$A2897,U$1,"d")&lt;&gt;0,"",'Base de données'!$B2897),""))</f>
        <v>5014G</v>
      </c>
      <c r="V2897" s="39" t="str">
        <f>IF(V$1&gt;$AE$1,"-",IFERROR(IF(DATEDIF('Base de données'!$A2897,V$1,"d")&lt;&gt;0,"",'Base de données'!$B2897),""))</f>
        <v/>
      </c>
      <c r="W2897" s="34"/>
      <c r="X2897" s="30" t="str">
        <f>'Base de données'!$C2897&amp;" "&amp;'Base de données'!$D2897</f>
        <v>Leroy Arnaude</v>
      </c>
      <c r="Y2897" s="31">
        <f>COUNTIF('Base de données'!$B:$B,'Base de données'!$B2897)</f>
        <v>12</v>
      </c>
      <c r="AA2897" s="87" cm="1">
        <f t="array" aca="1" ref="AA2897" ca="1">INDIRECT("'Base de données'!A" &amp; ROW(Y2897))</f>
        <v>45962</v>
      </c>
      <c r="AB2897" s="51" t="str" cm="1">
        <f t="array" aca="1" ref="AB2897" ca="1">INDIRECT("'Base de données'!B" &amp; ROW(Z2897))</f>
        <v>5014G</v>
      </c>
    </row>
    <row r="2898" spans="1:28" x14ac:dyDescent="0.3">
      <c r="A2898" s="41" t="str">
        <f ca="1">IF(IF(AND($B2898&lt;&gt;"-",$B2898=$E2898),"Entrée et sortie","-")="Entrée et sortie",'Base de données'!$B2898,"-")</f>
        <v>-</v>
      </c>
      <c r="B2898" s="41" t="str">
        <f t="shared" ca="1" si="183"/>
        <v>-</v>
      </c>
      <c r="C2898" s="41" t="str">
        <f t="shared" ca="1" si="184"/>
        <v>-</v>
      </c>
      <c r="D2898" s="41" t="str">
        <f>IF($F2898="sortie en cours d'année",'Base de données'!$B2898,"-")</f>
        <v>-</v>
      </c>
      <c r="E2898" s="41" t="str">
        <f>IF($H2898="entrée en cours d'année",'Base de données'!$B2898,"-")</f>
        <v>-</v>
      </c>
      <c r="F2898" s="37" t="str">
        <f t="shared" si="181"/>
        <v/>
      </c>
      <c r="G2898" s="37" t="str">
        <f>IF($J2898="mouvement",_xlfn.XLOOKUP('Base de données'!$B2898,$V:$V,$V:$V,0),"")</f>
        <v/>
      </c>
      <c r="H2898" s="37" t="str">
        <f t="shared" si="182"/>
        <v/>
      </c>
      <c r="I2898" s="37" t="str">
        <f>IF($J2898="mouvement",_xlfn.XLOOKUP('Base de données'!$B2898,$K:$K,$K:$K,0),"")</f>
        <v/>
      </c>
      <c r="J2898" s="38" t="str">
        <f>IF(AND(Y2898&lt;&gt;MAX(Y:Y),COUNTIF(K2898:V2898,'Base de données'!$B2898)&gt;0),"mouvement","")</f>
        <v/>
      </c>
      <c r="K2898" s="39" t="str">
        <f>IF(K$1&gt;$AE$1,"-",IFERROR(IF(DATEDIF('Base de données'!$A2898,K$1,"d")&lt;&gt;0,"",'Base de données'!$B2898),""))</f>
        <v/>
      </c>
      <c r="L2898" s="39" t="str">
        <f>IF(L$1&gt;$AE$1,"-",IFERROR(IF(DATEDIF('Base de données'!$A2898,L$1,"d")&lt;&gt;0,"",'Base de données'!$B2898),""))</f>
        <v/>
      </c>
      <c r="M2898" s="39" t="str">
        <f>IF(M$1&gt;$AE$1,"-",IFERROR(IF(DATEDIF('Base de données'!$A2898,M$1,"d")&lt;&gt;0,"",'Base de données'!$B2898),""))</f>
        <v/>
      </c>
      <c r="N2898" s="39" t="str">
        <f>IF(N$1&gt;$AE$1,"-",IFERROR(IF(DATEDIF('Base de données'!$A2898,N$1,"d")&lt;&gt;0,"",'Base de données'!$B2898),""))</f>
        <v/>
      </c>
      <c r="O2898" s="39" t="str">
        <f>IF(O$1&gt;$AE$1,"-",IFERROR(IF(DATEDIF('Base de données'!$A2898,O$1,"d")&lt;&gt;0,"",'Base de données'!$B2898),""))</f>
        <v/>
      </c>
      <c r="P2898" s="39" t="str">
        <f>IF(P$1&gt;$AE$1,"-",IFERROR(IF(DATEDIF('Base de données'!$A2898,P$1,"d")&lt;&gt;0,"",'Base de données'!$B2898),""))</f>
        <v/>
      </c>
      <c r="Q2898" s="39" t="str">
        <f>IF(Q$1&gt;$AE$1,"-",IFERROR(IF(DATEDIF('Base de données'!$A2898,Q$1,"d")&lt;&gt;0,"",'Base de données'!$B2898),""))</f>
        <v/>
      </c>
      <c r="R2898" s="39" t="str">
        <f>IF(R$1&gt;$AE$1,"-",IFERROR(IF(DATEDIF('Base de données'!$A2898,R$1,"d")&lt;&gt;0,"",'Base de données'!$B2898),""))</f>
        <v/>
      </c>
      <c r="S2898" s="39" t="str">
        <f>IF(S$1&gt;$AE$1,"-",IFERROR(IF(DATEDIF('Base de données'!$A2898,S$1,"d")&lt;&gt;0,"",'Base de données'!$B2898),""))</f>
        <v/>
      </c>
      <c r="T2898" s="39" t="str">
        <f>IF(T$1&gt;$AE$1,"-",IFERROR(IF(DATEDIF('Base de données'!$A2898,T$1,"d")&lt;&gt;0,"",'Base de données'!$B2898),""))</f>
        <v/>
      </c>
      <c r="U2898" s="39" t="str">
        <f>IF(U$1&gt;$AE$1,"-",IFERROR(IF(DATEDIF('Base de données'!$A2898,U$1,"d")&lt;&gt;0,"",'Base de données'!$B2898),""))</f>
        <v>4G8KE</v>
      </c>
      <c r="V2898" s="39" t="str">
        <f>IF(V$1&gt;$AE$1,"-",IFERROR(IF(DATEDIF('Base de données'!$A2898,V$1,"d")&lt;&gt;0,"",'Base de données'!$B2898),""))</f>
        <v/>
      </c>
      <c r="W2898" s="34"/>
      <c r="X2898" s="30" t="str">
        <f>'Base de données'!$C2898&amp;" "&amp;'Base de données'!$D2898</f>
        <v>Blot Jeanne</v>
      </c>
      <c r="Y2898" s="31">
        <f>COUNTIF('Base de données'!$B:$B,'Base de données'!$B2898)</f>
        <v>12</v>
      </c>
      <c r="AA2898" s="87" cm="1">
        <f t="array" aca="1" ref="AA2898" ca="1">INDIRECT("'Base de données'!A" &amp; ROW(Y2898))</f>
        <v>45962</v>
      </c>
      <c r="AB2898" s="51" t="str" cm="1">
        <f t="array" aca="1" ref="AB2898" ca="1">INDIRECT("'Base de données'!B" &amp; ROW(Z2898))</f>
        <v>4G8KE</v>
      </c>
    </row>
    <row r="2899" spans="1:28" x14ac:dyDescent="0.3">
      <c r="A2899" s="41" t="str">
        <f ca="1">IF(IF(AND($B2899&lt;&gt;"-",$B2899=$E2899),"Entrée et sortie","-")="Entrée et sortie",'Base de données'!$B2899,"-")</f>
        <v>-</v>
      </c>
      <c r="B2899" s="41" t="str">
        <f t="shared" ca="1" si="183"/>
        <v>-</v>
      </c>
      <c r="C2899" s="41" t="str">
        <f t="shared" ca="1" si="184"/>
        <v>-</v>
      </c>
      <c r="D2899" s="41" t="str">
        <f>IF($F2899="sortie en cours d'année",'Base de données'!$B2899,"-")</f>
        <v>-</v>
      </c>
      <c r="E2899" s="41" t="str">
        <f>IF($H2899="entrée en cours d'année",'Base de données'!$B2899,"-")</f>
        <v>-</v>
      </c>
      <c r="F2899" s="37" t="str">
        <f t="shared" si="181"/>
        <v/>
      </c>
      <c r="G2899" s="37" t="str">
        <f>IF($J2899="mouvement",_xlfn.XLOOKUP('Base de données'!$B2899,$V:$V,$V:$V,0),"")</f>
        <v/>
      </c>
      <c r="H2899" s="37" t="str">
        <f t="shared" si="182"/>
        <v/>
      </c>
      <c r="I2899" s="37" t="str">
        <f>IF($J2899="mouvement",_xlfn.XLOOKUP('Base de données'!$B2899,$K:$K,$K:$K,0),"")</f>
        <v/>
      </c>
      <c r="J2899" s="38" t="str">
        <f>IF(AND(Y2899&lt;&gt;MAX(Y:Y),COUNTIF(K2899:V2899,'Base de données'!$B2899)&gt;0),"mouvement","")</f>
        <v/>
      </c>
      <c r="K2899" s="39" t="str">
        <f>IF(K$1&gt;$AE$1,"-",IFERROR(IF(DATEDIF('Base de données'!$A2899,K$1,"d")&lt;&gt;0,"",'Base de données'!$B2899),""))</f>
        <v/>
      </c>
      <c r="L2899" s="39" t="str">
        <f>IF(L$1&gt;$AE$1,"-",IFERROR(IF(DATEDIF('Base de données'!$A2899,L$1,"d")&lt;&gt;0,"",'Base de données'!$B2899),""))</f>
        <v/>
      </c>
      <c r="M2899" s="39" t="str">
        <f>IF(M$1&gt;$AE$1,"-",IFERROR(IF(DATEDIF('Base de données'!$A2899,M$1,"d")&lt;&gt;0,"",'Base de données'!$B2899),""))</f>
        <v/>
      </c>
      <c r="N2899" s="39" t="str">
        <f>IF(N$1&gt;$AE$1,"-",IFERROR(IF(DATEDIF('Base de données'!$A2899,N$1,"d")&lt;&gt;0,"",'Base de données'!$B2899),""))</f>
        <v/>
      </c>
      <c r="O2899" s="39" t="str">
        <f>IF(O$1&gt;$AE$1,"-",IFERROR(IF(DATEDIF('Base de données'!$A2899,O$1,"d")&lt;&gt;0,"",'Base de données'!$B2899),""))</f>
        <v/>
      </c>
      <c r="P2899" s="39" t="str">
        <f>IF(P$1&gt;$AE$1,"-",IFERROR(IF(DATEDIF('Base de données'!$A2899,P$1,"d")&lt;&gt;0,"",'Base de données'!$B2899),""))</f>
        <v/>
      </c>
      <c r="Q2899" s="39" t="str">
        <f>IF(Q$1&gt;$AE$1,"-",IFERROR(IF(DATEDIF('Base de données'!$A2899,Q$1,"d")&lt;&gt;0,"",'Base de données'!$B2899),""))</f>
        <v/>
      </c>
      <c r="R2899" s="39" t="str">
        <f>IF(R$1&gt;$AE$1,"-",IFERROR(IF(DATEDIF('Base de données'!$A2899,R$1,"d")&lt;&gt;0,"",'Base de données'!$B2899),""))</f>
        <v/>
      </c>
      <c r="S2899" s="39" t="str">
        <f>IF(S$1&gt;$AE$1,"-",IFERROR(IF(DATEDIF('Base de données'!$A2899,S$1,"d")&lt;&gt;0,"",'Base de données'!$B2899),""))</f>
        <v/>
      </c>
      <c r="T2899" s="39" t="str">
        <f>IF(T$1&gt;$AE$1,"-",IFERROR(IF(DATEDIF('Base de données'!$A2899,T$1,"d")&lt;&gt;0,"",'Base de données'!$B2899),""))</f>
        <v/>
      </c>
      <c r="U2899" s="39" t="str">
        <f>IF(U$1&gt;$AE$1,"-",IFERROR(IF(DATEDIF('Base de données'!$A2899,U$1,"d")&lt;&gt;0,"",'Base de données'!$B2899),""))</f>
        <v>8MUUW</v>
      </c>
      <c r="V2899" s="39" t="str">
        <f>IF(V$1&gt;$AE$1,"-",IFERROR(IF(DATEDIF('Base de données'!$A2899,V$1,"d")&lt;&gt;0,"",'Base de données'!$B2899),""))</f>
        <v/>
      </c>
      <c r="W2899" s="34"/>
      <c r="X2899" s="30" t="str">
        <f>'Base de données'!$C2899&amp;" "&amp;'Base de données'!$D2899</f>
        <v>Rossi Gilles</v>
      </c>
      <c r="Y2899" s="31">
        <f>COUNTIF('Base de données'!$B:$B,'Base de données'!$B2899)</f>
        <v>12</v>
      </c>
      <c r="AA2899" s="87" cm="1">
        <f t="array" aca="1" ref="AA2899" ca="1">INDIRECT("'Base de données'!A" &amp; ROW(Y2899))</f>
        <v>45962</v>
      </c>
      <c r="AB2899" s="51" t="str" cm="1">
        <f t="array" aca="1" ref="AB2899" ca="1">INDIRECT("'Base de données'!B" &amp; ROW(Z2899))</f>
        <v>8MUUW</v>
      </c>
    </row>
    <row r="2900" spans="1:28" x14ac:dyDescent="0.3">
      <c r="A2900" s="41" t="str">
        <f ca="1">IF(IF(AND($B2900&lt;&gt;"-",$B2900=$E2900),"Entrée et sortie","-")="Entrée et sortie",'Base de données'!$B2900,"-")</f>
        <v>-</v>
      </c>
      <c r="B2900" s="41" t="str">
        <f t="shared" ca="1" si="183"/>
        <v>-</v>
      </c>
      <c r="C2900" s="41" t="str">
        <f t="shared" ca="1" si="184"/>
        <v>-</v>
      </c>
      <c r="D2900" s="41" t="str">
        <f>IF($F2900="sortie en cours d'année",'Base de données'!$B2900,"-")</f>
        <v>-</v>
      </c>
      <c r="E2900" s="41" t="str">
        <f>IF($H2900="entrée en cours d'année",'Base de données'!$B2900,"-")</f>
        <v>-</v>
      </c>
      <c r="F2900" s="37" t="str">
        <f t="shared" si="181"/>
        <v/>
      </c>
      <c r="G2900" s="37" t="str">
        <f>IF($J2900="mouvement",_xlfn.XLOOKUP('Base de données'!$B2900,$V:$V,$V:$V,0),"")</f>
        <v/>
      </c>
      <c r="H2900" s="37" t="str">
        <f t="shared" si="182"/>
        <v/>
      </c>
      <c r="I2900" s="37" t="str">
        <f>IF($J2900="mouvement",_xlfn.XLOOKUP('Base de données'!$B2900,$K:$K,$K:$K,0),"")</f>
        <v/>
      </c>
      <c r="J2900" s="38" t="str">
        <f>IF(AND(Y2900&lt;&gt;MAX(Y:Y),COUNTIF(K2900:V2900,'Base de données'!$B2900)&gt;0),"mouvement","")</f>
        <v/>
      </c>
      <c r="K2900" s="39" t="str">
        <f>IF(K$1&gt;$AE$1,"-",IFERROR(IF(DATEDIF('Base de données'!$A2900,K$1,"d")&lt;&gt;0,"",'Base de données'!$B2900),""))</f>
        <v/>
      </c>
      <c r="L2900" s="39" t="str">
        <f>IF(L$1&gt;$AE$1,"-",IFERROR(IF(DATEDIF('Base de données'!$A2900,L$1,"d")&lt;&gt;0,"",'Base de données'!$B2900),""))</f>
        <v/>
      </c>
      <c r="M2900" s="39" t="str">
        <f>IF(M$1&gt;$AE$1,"-",IFERROR(IF(DATEDIF('Base de données'!$A2900,M$1,"d")&lt;&gt;0,"",'Base de données'!$B2900),""))</f>
        <v/>
      </c>
      <c r="N2900" s="39" t="str">
        <f>IF(N$1&gt;$AE$1,"-",IFERROR(IF(DATEDIF('Base de données'!$A2900,N$1,"d")&lt;&gt;0,"",'Base de données'!$B2900),""))</f>
        <v/>
      </c>
      <c r="O2900" s="39" t="str">
        <f>IF(O$1&gt;$AE$1,"-",IFERROR(IF(DATEDIF('Base de données'!$A2900,O$1,"d")&lt;&gt;0,"",'Base de données'!$B2900),""))</f>
        <v/>
      </c>
      <c r="P2900" s="39" t="str">
        <f>IF(P$1&gt;$AE$1,"-",IFERROR(IF(DATEDIF('Base de données'!$A2900,P$1,"d")&lt;&gt;0,"",'Base de données'!$B2900),""))</f>
        <v/>
      </c>
      <c r="Q2900" s="39" t="str">
        <f>IF(Q$1&gt;$AE$1,"-",IFERROR(IF(DATEDIF('Base de données'!$A2900,Q$1,"d")&lt;&gt;0,"",'Base de données'!$B2900),""))</f>
        <v/>
      </c>
      <c r="R2900" s="39" t="str">
        <f>IF(R$1&gt;$AE$1,"-",IFERROR(IF(DATEDIF('Base de données'!$A2900,R$1,"d")&lt;&gt;0,"",'Base de données'!$B2900),""))</f>
        <v/>
      </c>
      <c r="S2900" s="39" t="str">
        <f>IF(S$1&gt;$AE$1,"-",IFERROR(IF(DATEDIF('Base de données'!$A2900,S$1,"d")&lt;&gt;0,"",'Base de données'!$B2900),""))</f>
        <v/>
      </c>
      <c r="T2900" s="39" t="str">
        <f>IF(T$1&gt;$AE$1,"-",IFERROR(IF(DATEDIF('Base de données'!$A2900,T$1,"d")&lt;&gt;0,"",'Base de données'!$B2900),""))</f>
        <v/>
      </c>
      <c r="U2900" s="39" t="str">
        <f>IF(U$1&gt;$AE$1,"-",IFERROR(IF(DATEDIF('Base de données'!$A2900,U$1,"d")&lt;&gt;0,"",'Base de données'!$B2900),""))</f>
        <v>YIZT7</v>
      </c>
      <c r="V2900" s="39" t="str">
        <f>IF(V$1&gt;$AE$1,"-",IFERROR(IF(DATEDIF('Base de données'!$A2900,V$1,"d")&lt;&gt;0,"",'Base de données'!$B2900),""))</f>
        <v/>
      </c>
      <c r="W2900" s="34"/>
      <c r="X2900" s="30" t="str">
        <f>'Base de données'!$C2900&amp;" "&amp;'Base de données'!$D2900</f>
        <v>Humbert Philippe</v>
      </c>
      <c r="Y2900" s="31">
        <f>COUNTIF('Base de données'!$B:$B,'Base de données'!$B2900)</f>
        <v>12</v>
      </c>
      <c r="AA2900" s="87" cm="1">
        <f t="array" aca="1" ref="AA2900" ca="1">INDIRECT("'Base de données'!A" &amp; ROW(Y2900))</f>
        <v>45962</v>
      </c>
      <c r="AB2900" s="51" t="str" cm="1">
        <f t="array" aca="1" ref="AB2900" ca="1">INDIRECT("'Base de données'!B" &amp; ROW(Z2900))</f>
        <v>YIZT7</v>
      </c>
    </row>
    <row r="2901" spans="1:28" x14ac:dyDescent="0.3">
      <c r="A2901" s="41" t="str">
        <f ca="1">IF(IF(AND($B2901&lt;&gt;"-",$B2901=$E2901),"Entrée et sortie","-")="Entrée et sortie",'Base de données'!$B2901,"-")</f>
        <v>-</v>
      </c>
      <c r="B2901" s="41" t="str">
        <f t="shared" ca="1" si="183"/>
        <v>-</v>
      </c>
      <c r="C2901" s="41" t="str">
        <f t="shared" ca="1" si="184"/>
        <v>-</v>
      </c>
      <c r="D2901" s="41" t="str">
        <f>IF($F2901="sortie en cours d'année",'Base de données'!$B2901,"-")</f>
        <v>-</v>
      </c>
      <c r="E2901" s="41" t="str">
        <f>IF($H2901="entrée en cours d'année",'Base de données'!$B2901,"-")</f>
        <v>-</v>
      </c>
      <c r="F2901" s="37" t="str">
        <f t="shared" si="181"/>
        <v/>
      </c>
      <c r="G2901" s="37" t="str">
        <f>IF($J2901="mouvement",_xlfn.XLOOKUP('Base de données'!$B2901,$V:$V,$V:$V,0),"")</f>
        <v/>
      </c>
      <c r="H2901" s="37" t="str">
        <f t="shared" si="182"/>
        <v/>
      </c>
      <c r="I2901" s="37" t="str">
        <f>IF($J2901="mouvement",_xlfn.XLOOKUP('Base de données'!$B2901,$K:$K,$K:$K,0),"")</f>
        <v/>
      </c>
      <c r="J2901" s="38" t="str">
        <f>IF(AND(Y2901&lt;&gt;MAX(Y:Y),COUNTIF(K2901:V2901,'Base de données'!$B2901)&gt;0),"mouvement","")</f>
        <v/>
      </c>
      <c r="K2901" s="39" t="str">
        <f>IF(K$1&gt;$AE$1,"-",IFERROR(IF(DATEDIF('Base de données'!$A2901,K$1,"d")&lt;&gt;0,"",'Base de données'!$B2901),""))</f>
        <v/>
      </c>
      <c r="L2901" s="39" t="str">
        <f>IF(L$1&gt;$AE$1,"-",IFERROR(IF(DATEDIF('Base de données'!$A2901,L$1,"d")&lt;&gt;0,"",'Base de données'!$B2901),""))</f>
        <v/>
      </c>
      <c r="M2901" s="39" t="str">
        <f>IF(M$1&gt;$AE$1,"-",IFERROR(IF(DATEDIF('Base de données'!$A2901,M$1,"d")&lt;&gt;0,"",'Base de données'!$B2901),""))</f>
        <v/>
      </c>
      <c r="N2901" s="39" t="str">
        <f>IF(N$1&gt;$AE$1,"-",IFERROR(IF(DATEDIF('Base de données'!$A2901,N$1,"d")&lt;&gt;0,"",'Base de données'!$B2901),""))</f>
        <v/>
      </c>
      <c r="O2901" s="39" t="str">
        <f>IF(O$1&gt;$AE$1,"-",IFERROR(IF(DATEDIF('Base de données'!$A2901,O$1,"d")&lt;&gt;0,"",'Base de données'!$B2901),""))</f>
        <v/>
      </c>
      <c r="P2901" s="39" t="str">
        <f>IF(P$1&gt;$AE$1,"-",IFERROR(IF(DATEDIF('Base de données'!$A2901,P$1,"d")&lt;&gt;0,"",'Base de données'!$B2901),""))</f>
        <v/>
      </c>
      <c r="Q2901" s="39" t="str">
        <f>IF(Q$1&gt;$AE$1,"-",IFERROR(IF(DATEDIF('Base de données'!$A2901,Q$1,"d")&lt;&gt;0,"",'Base de données'!$B2901),""))</f>
        <v/>
      </c>
      <c r="R2901" s="39" t="str">
        <f>IF(R$1&gt;$AE$1,"-",IFERROR(IF(DATEDIF('Base de données'!$A2901,R$1,"d")&lt;&gt;0,"",'Base de données'!$B2901),""))</f>
        <v/>
      </c>
      <c r="S2901" s="39" t="str">
        <f>IF(S$1&gt;$AE$1,"-",IFERROR(IF(DATEDIF('Base de données'!$A2901,S$1,"d")&lt;&gt;0,"",'Base de données'!$B2901),""))</f>
        <v/>
      </c>
      <c r="T2901" s="39" t="str">
        <f>IF(T$1&gt;$AE$1,"-",IFERROR(IF(DATEDIF('Base de données'!$A2901,T$1,"d")&lt;&gt;0,"",'Base de données'!$B2901),""))</f>
        <v/>
      </c>
      <c r="U2901" s="39" t="str">
        <f>IF(U$1&gt;$AE$1,"-",IFERROR(IF(DATEDIF('Base de données'!$A2901,U$1,"d")&lt;&gt;0,"",'Base de données'!$B2901),""))</f>
        <v>JIFXE</v>
      </c>
      <c r="V2901" s="39" t="str">
        <f>IF(V$1&gt;$AE$1,"-",IFERROR(IF(DATEDIF('Base de données'!$A2901,V$1,"d")&lt;&gt;0,"",'Base de données'!$B2901),""))</f>
        <v/>
      </c>
      <c r="W2901" s="34"/>
      <c r="X2901" s="30" t="str">
        <f>'Base de données'!$C2901&amp;" "&amp;'Base de données'!$D2901</f>
        <v>Bigot Étienne</v>
      </c>
      <c r="Y2901" s="31">
        <f>COUNTIF('Base de données'!$B:$B,'Base de données'!$B2901)</f>
        <v>12</v>
      </c>
      <c r="AA2901" s="87" cm="1">
        <f t="array" aca="1" ref="AA2901" ca="1">INDIRECT("'Base de données'!A" &amp; ROW(Y2901))</f>
        <v>45962</v>
      </c>
      <c r="AB2901" s="51" t="str" cm="1">
        <f t="array" aca="1" ref="AB2901" ca="1">INDIRECT("'Base de données'!B" &amp; ROW(Z2901))</f>
        <v>JIFXE</v>
      </c>
    </row>
    <row r="2902" spans="1:28" x14ac:dyDescent="0.3">
      <c r="A2902" s="41" t="str">
        <f ca="1">IF(IF(AND($B2902&lt;&gt;"-",$B2902=$E2902),"Entrée et sortie","-")="Entrée et sortie",'Base de données'!$B2902,"-")</f>
        <v>-</v>
      </c>
      <c r="B2902" s="41" t="str">
        <f t="shared" ca="1" si="183"/>
        <v>-</v>
      </c>
      <c r="C2902" s="41" t="str">
        <f t="shared" ca="1" si="184"/>
        <v>-</v>
      </c>
      <c r="D2902" s="41" t="str">
        <f>IF($F2902="sortie en cours d'année",'Base de données'!$B2902,"-")</f>
        <v>-</v>
      </c>
      <c r="E2902" s="41" t="str">
        <f>IF($H2902="entrée en cours d'année",'Base de données'!$B2902,"-")</f>
        <v>-</v>
      </c>
      <c r="F2902" s="37" t="str">
        <f t="shared" si="181"/>
        <v/>
      </c>
      <c r="G2902" s="37" t="str">
        <f>IF($J2902="mouvement",_xlfn.XLOOKUP('Base de données'!$B2902,$V:$V,$V:$V,0),"")</f>
        <v/>
      </c>
      <c r="H2902" s="37" t="str">
        <f t="shared" si="182"/>
        <v/>
      </c>
      <c r="I2902" s="37" t="str">
        <f>IF($J2902="mouvement",_xlfn.XLOOKUP('Base de données'!$B2902,$K:$K,$K:$K,0),"")</f>
        <v/>
      </c>
      <c r="J2902" s="38" t="str">
        <f>IF(AND(Y2902&lt;&gt;MAX(Y:Y),COUNTIF(K2902:V2902,'Base de données'!$B2902)&gt;0),"mouvement","")</f>
        <v/>
      </c>
      <c r="K2902" s="39" t="str">
        <f>IF(K$1&gt;$AE$1,"-",IFERROR(IF(DATEDIF('Base de données'!$A2902,K$1,"d")&lt;&gt;0,"",'Base de données'!$B2902),""))</f>
        <v/>
      </c>
      <c r="L2902" s="39" t="str">
        <f>IF(L$1&gt;$AE$1,"-",IFERROR(IF(DATEDIF('Base de données'!$A2902,L$1,"d")&lt;&gt;0,"",'Base de données'!$B2902),""))</f>
        <v/>
      </c>
      <c r="M2902" s="39" t="str">
        <f>IF(M$1&gt;$AE$1,"-",IFERROR(IF(DATEDIF('Base de données'!$A2902,M$1,"d")&lt;&gt;0,"",'Base de données'!$B2902),""))</f>
        <v/>
      </c>
      <c r="N2902" s="39" t="str">
        <f>IF(N$1&gt;$AE$1,"-",IFERROR(IF(DATEDIF('Base de données'!$A2902,N$1,"d")&lt;&gt;0,"",'Base de données'!$B2902),""))</f>
        <v/>
      </c>
      <c r="O2902" s="39" t="str">
        <f>IF(O$1&gt;$AE$1,"-",IFERROR(IF(DATEDIF('Base de données'!$A2902,O$1,"d")&lt;&gt;0,"",'Base de données'!$B2902),""))</f>
        <v/>
      </c>
      <c r="P2902" s="39" t="str">
        <f>IF(P$1&gt;$AE$1,"-",IFERROR(IF(DATEDIF('Base de données'!$A2902,P$1,"d")&lt;&gt;0,"",'Base de données'!$B2902),""))</f>
        <v/>
      </c>
      <c r="Q2902" s="39" t="str">
        <f>IF(Q$1&gt;$AE$1,"-",IFERROR(IF(DATEDIF('Base de données'!$A2902,Q$1,"d")&lt;&gt;0,"",'Base de données'!$B2902),""))</f>
        <v/>
      </c>
      <c r="R2902" s="39" t="str">
        <f>IF(R$1&gt;$AE$1,"-",IFERROR(IF(DATEDIF('Base de données'!$A2902,R$1,"d")&lt;&gt;0,"",'Base de données'!$B2902),""))</f>
        <v/>
      </c>
      <c r="S2902" s="39" t="str">
        <f>IF(S$1&gt;$AE$1,"-",IFERROR(IF(DATEDIF('Base de données'!$A2902,S$1,"d")&lt;&gt;0,"",'Base de données'!$B2902),""))</f>
        <v/>
      </c>
      <c r="T2902" s="39" t="str">
        <f>IF(T$1&gt;$AE$1,"-",IFERROR(IF(DATEDIF('Base de données'!$A2902,T$1,"d")&lt;&gt;0,"",'Base de données'!$B2902),""))</f>
        <v/>
      </c>
      <c r="U2902" s="39" t="str">
        <f>IF(U$1&gt;$AE$1,"-",IFERROR(IF(DATEDIF('Base de données'!$A2902,U$1,"d")&lt;&gt;0,"",'Base de données'!$B2902),""))</f>
        <v>6BTQU</v>
      </c>
      <c r="V2902" s="39" t="str">
        <f>IF(V$1&gt;$AE$1,"-",IFERROR(IF(DATEDIF('Base de données'!$A2902,V$1,"d")&lt;&gt;0,"",'Base de données'!$B2902),""))</f>
        <v/>
      </c>
      <c r="W2902" s="34"/>
      <c r="X2902" s="30" t="str">
        <f>'Base de données'!$C2902&amp;" "&amp;'Base de données'!$D2902</f>
        <v>Poulain Jeannine</v>
      </c>
      <c r="Y2902" s="31">
        <f>COUNTIF('Base de données'!$B:$B,'Base de données'!$B2902)</f>
        <v>12</v>
      </c>
      <c r="AA2902" s="87" cm="1">
        <f t="array" aca="1" ref="AA2902" ca="1">INDIRECT("'Base de données'!A" &amp; ROW(Y2902))</f>
        <v>45962</v>
      </c>
      <c r="AB2902" s="51" t="str" cm="1">
        <f t="array" aca="1" ref="AB2902" ca="1">INDIRECT("'Base de données'!B" &amp; ROW(Z2902))</f>
        <v>6BTQU</v>
      </c>
    </row>
    <row r="2903" spans="1:28" x14ac:dyDescent="0.3">
      <c r="A2903" s="41" t="str">
        <f ca="1">IF(IF(AND($B2903&lt;&gt;"-",$B2903=$E2903),"Entrée et sortie","-")="Entrée et sortie",'Base de données'!$B2903,"-")</f>
        <v>-</v>
      </c>
      <c r="B2903" s="41" t="str">
        <f t="shared" ca="1" si="183"/>
        <v>-</v>
      </c>
      <c r="C2903" s="41" t="str">
        <f t="shared" ca="1" si="184"/>
        <v>-</v>
      </c>
      <c r="D2903" s="41" t="str">
        <f>IF($F2903="sortie en cours d'année",'Base de données'!$B2903,"-")</f>
        <v>-</v>
      </c>
      <c r="E2903" s="41" t="str">
        <f>IF($H2903="entrée en cours d'année",'Base de données'!$B2903,"-")</f>
        <v>-</v>
      </c>
      <c r="F2903" s="37" t="str">
        <f t="shared" si="181"/>
        <v/>
      </c>
      <c r="G2903" s="37" t="str">
        <f>IF($J2903="mouvement",_xlfn.XLOOKUP('Base de données'!$B2903,$V:$V,$V:$V,0),"")</f>
        <v/>
      </c>
      <c r="H2903" s="37" t="str">
        <f t="shared" si="182"/>
        <v/>
      </c>
      <c r="I2903" s="37" t="str">
        <f>IF($J2903="mouvement",_xlfn.XLOOKUP('Base de données'!$B2903,$K:$K,$K:$K,0),"")</f>
        <v/>
      </c>
      <c r="J2903" s="38" t="str">
        <f>IF(AND(Y2903&lt;&gt;MAX(Y:Y),COUNTIF(K2903:V2903,'Base de données'!$B2903)&gt;0),"mouvement","")</f>
        <v/>
      </c>
      <c r="K2903" s="39" t="str">
        <f>IF(K$1&gt;$AE$1,"-",IFERROR(IF(DATEDIF('Base de données'!$A2903,K$1,"d")&lt;&gt;0,"",'Base de données'!$B2903),""))</f>
        <v/>
      </c>
      <c r="L2903" s="39" t="str">
        <f>IF(L$1&gt;$AE$1,"-",IFERROR(IF(DATEDIF('Base de données'!$A2903,L$1,"d")&lt;&gt;0,"",'Base de données'!$B2903),""))</f>
        <v/>
      </c>
      <c r="M2903" s="39" t="str">
        <f>IF(M$1&gt;$AE$1,"-",IFERROR(IF(DATEDIF('Base de données'!$A2903,M$1,"d")&lt;&gt;0,"",'Base de données'!$B2903),""))</f>
        <v/>
      </c>
      <c r="N2903" s="39" t="str">
        <f>IF(N$1&gt;$AE$1,"-",IFERROR(IF(DATEDIF('Base de données'!$A2903,N$1,"d")&lt;&gt;0,"",'Base de données'!$B2903),""))</f>
        <v/>
      </c>
      <c r="O2903" s="39" t="str">
        <f>IF(O$1&gt;$AE$1,"-",IFERROR(IF(DATEDIF('Base de données'!$A2903,O$1,"d")&lt;&gt;0,"",'Base de données'!$B2903),""))</f>
        <v/>
      </c>
      <c r="P2903" s="39" t="str">
        <f>IF(P$1&gt;$AE$1,"-",IFERROR(IF(DATEDIF('Base de données'!$A2903,P$1,"d")&lt;&gt;0,"",'Base de données'!$B2903),""))</f>
        <v/>
      </c>
      <c r="Q2903" s="39" t="str">
        <f>IF(Q$1&gt;$AE$1,"-",IFERROR(IF(DATEDIF('Base de données'!$A2903,Q$1,"d")&lt;&gt;0,"",'Base de données'!$B2903),""))</f>
        <v/>
      </c>
      <c r="R2903" s="39" t="str">
        <f>IF(R$1&gt;$AE$1,"-",IFERROR(IF(DATEDIF('Base de données'!$A2903,R$1,"d")&lt;&gt;0,"",'Base de données'!$B2903),""))</f>
        <v/>
      </c>
      <c r="S2903" s="39" t="str">
        <f>IF(S$1&gt;$AE$1,"-",IFERROR(IF(DATEDIF('Base de données'!$A2903,S$1,"d")&lt;&gt;0,"",'Base de données'!$B2903),""))</f>
        <v/>
      </c>
      <c r="T2903" s="39" t="str">
        <f>IF(T$1&gt;$AE$1,"-",IFERROR(IF(DATEDIF('Base de données'!$A2903,T$1,"d")&lt;&gt;0,"",'Base de données'!$B2903),""))</f>
        <v/>
      </c>
      <c r="U2903" s="39" t="str">
        <f>IF(U$1&gt;$AE$1,"-",IFERROR(IF(DATEDIF('Base de données'!$A2903,U$1,"d")&lt;&gt;0,"",'Base de données'!$B2903),""))</f>
        <v>C31YH</v>
      </c>
      <c r="V2903" s="39" t="str">
        <f>IF(V$1&gt;$AE$1,"-",IFERROR(IF(DATEDIF('Base de données'!$A2903,V$1,"d")&lt;&gt;0,"",'Base de données'!$B2903),""))</f>
        <v/>
      </c>
      <c r="W2903" s="34"/>
      <c r="X2903" s="30" t="str">
        <f>'Base de données'!$C2903&amp;" "&amp;'Base de données'!$D2903</f>
        <v>Bourgeois Franck</v>
      </c>
      <c r="Y2903" s="31">
        <f>COUNTIF('Base de données'!$B:$B,'Base de données'!$B2903)</f>
        <v>12</v>
      </c>
      <c r="AA2903" s="87" cm="1">
        <f t="array" aca="1" ref="AA2903" ca="1">INDIRECT("'Base de données'!A" &amp; ROW(Y2903))</f>
        <v>45962</v>
      </c>
      <c r="AB2903" s="51" t="str" cm="1">
        <f t="array" aca="1" ref="AB2903" ca="1">INDIRECT("'Base de données'!B" &amp; ROW(Z2903))</f>
        <v>C31YH</v>
      </c>
    </row>
    <row r="2904" spans="1:28" x14ac:dyDescent="0.3">
      <c r="A2904" s="41" t="str">
        <f ca="1">IF(IF(AND($B2904&lt;&gt;"-",$B2904=$E2904),"Entrée et sortie","-")="Entrée et sortie",'Base de données'!$B2904,"-")</f>
        <v>-</v>
      </c>
      <c r="B2904" s="41" t="str">
        <f t="shared" ca="1" si="183"/>
        <v>-</v>
      </c>
      <c r="C2904" s="41" t="str">
        <f t="shared" ca="1" si="184"/>
        <v>-</v>
      </c>
      <c r="D2904" s="41" t="str">
        <f>IF($F2904="sortie en cours d'année",'Base de données'!$B2904,"-")</f>
        <v>-</v>
      </c>
      <c r="E2904" s="41" t="str">
        <f>IF($H2904="entrée en cours d'année",'Base de données'!$B2904,"-")</f>
        <v>-</v>
      </c>
      <c r="F2904" s="37" t="str">
        <f t="shared" si="181"/>
        <v/>
      </c>
      <c r="G2904" s="37" t="str">
        <f>IF($J2904="mouvement",_xlfn.XLOOKUP('Base de données'!$B2904,$V:$V,$V:$V,0),"")</f>
        <v/>
      </c>
      <c r="H2904" s="37" t="str">
        <f t="shared" si="182"/>
        <v/>
      </c>
      <c r="I2904" s="37" t="str">
        <f>IF($J2904="mouvement",_xlfn.XLOOKUP('Base de données'!$B2904,$K:$K,$K:$K,0),"")</f>
        <v/>
      </c>
      <c r="J2904" s="38" t="str">
        <f>IF(AND(Y2904&lt;&gt;MAX(Y:Y),COUNTIF(K2904:V2904,'Base de données'!$B2904)&gt;0),"mouvement","")</f>
        <v/>
      </c>
      <c r="K2904" s="39" t="str">
        <f>IF(K$1&gt;$AE$1,"-",IFERROR(IF(DATEDIF('Base de données'!$A2904,K$1,"d")&lt;&gt;0,"",'Base de données'!$B2904),""))</f>
        <v/>
      </c>
      <c r="L2904" s="39" t="str">
        <f>IF(L$1&gt;$AE$1,"-",IFERROR(IF(DATEDIF('Base de données'!$A2904,L$1,"d")&lt;&gt;0,"",'Base de données'!$B2904),""))</f>
        <v/>
      </c>
      <c r="M2904" s="39" t="str">
        <f>IF(M$1&gt;$AE$1,"-",IFERROR(IF(DATEDIF('Base de données'!$A2904,M$1,"d")&lt;&gt;0,"",'Base de données'!$B2904),""))</f>
        <v/>
      </c>
      <c r="N2904" s="39" t="str">
        <f>IF(N$1&gt;$AE$1,"-",IFERROR(IF(DATEDIF('Base de données'!$A2904,N$1,"d")&lt;&gt;0,"",'Base de données'!$B2904),""))</f>
        <v/>
      </c>
      <c r="O2904" s="39" t="str">
        <f>IF(O$1&gt;$AE$1,"-",IFERROR(IF(DATEDIF('Base de données'!$A2904,O$1,"d")&lt;&gt;0,"",'Base de données'!$B2904),""))</f>
        <v/>
      </c>
      <c r="P2904" s="39" t="str">
        <f>IF(P$1&gt;$AE$1,"-",IFERROR(IF(DATEDIF('Base de données'!$A2904,P$1,"d")&lt;&gt;0,"",'Base de données'!$B2904),""))</f>
        <v/>
      </c>
      <c r="Q2904" s="39" t="str">
        <f>IF(Q$1&gt;$AE$1,"-",IFERROR(IF(DATEDIF('Base de données'!$A2904,Q$1,"d")&lt;&gt;0,"",'Base de données'!$B2904),""))</f>
        <v/>
      </c>
      <c r="R2904" s="39" t="str">
        <f>IF(R$1&gt;$AE$1,"-",IFERROR(IF(DATEDIF('Base de données'!$A2904,R$1,"d")&lt;&gt;0,"",'Base de données'!$B2904),""))</f>
        <v/>
      </c>
      <c r="S2904" s="39" t="str">
        <f>IF(S$1&gt;$AE$1,"-",IFERROR(IF(DATEDIF('Base de données'!$A2904,S$1,"d")&lt;&gt;0,"",'Base de données'!$B2904),""))</f>
        <v/>
      </c>
      <c r="T2904" s="39" t="str">
        <f>IF(T$1&gt;$AE$1,"-",IFERROR(IF(DATEDIF('Base de données'!$A2904,T$1,"d")&lt;&gt;0,"",'Base de données'!$B2904),""))</f>
        <v/>
      </c>
      <c r="U2904" s="39" t="str">
        <f>IF(U$1&gt;$AE$1,"-",IFERROR(IF(DATEDIF('Base de données'!$A2904,U$1,"d")&lt;&gt;0,"",'Base de données'!$B2904),""))</f>
        <v>JAQGO</v>
      </c>
      <c r="V2904" s="39" t="str">
        <f>IF(V$1&gt;$AE$1,"-",IFERROR(IF(DATEDIF('Base de données'!$A2904,V$1,"d")&lt;&gt;0,"",'Base de données'!$B2904),""))</f>
        <v/>
      </c>
      <c r="W2904" s="34"/>
      <c r="X2904" s="30" t="str">
        <f>'Base de données'!$C2904&amp;" "&amp;'Base de données'!$D2904</f>
        <v>Ferreira Thibaut</v>
      </c>
      <c r="Y2904" s="31">
        <f>COUNTIF('Base de données'!$B:$B,'Base de données'!$B2904)</f>
        <v>12</v>
      </c>
      <c r="AA2904" s="87" cm="1">
        <f t="array" aca="1" ref="AA2904" ca="1">INDIRECT("'Base de données'!A" &amp; ROW(Y2904))</f>
        <v>45962</v>
      </c>
      <c r="AB2904" s="51" t="str" cm="1">
        <f t="array" aca="1" ref="AB2904" ca="1">INDIRECT("'Base de données'!B" &amp; ROW(Z2904))</f>
        <v>JAQGO</v>
      </c>
    </row>
    <row r="2905" spans="1:28" x14ac:dyDescent="0.3">
      <c r="A2905" s="41" t="str">
        <f ca="1">IF(IF(AND($B2905&lt;&gt;"-",$B2905=$E2905),"Entrée et sortie","-")="Entrée et sortie",'Base de données'!$B2905,"-")</f>
        <v>-</v>
      </c>
      <c r="B2905" s="41" t="str">
        <f t="shared" ca="1" si="183"/>
        <v>-</v>
      </c>
      <c r="C2905" s="41" t="str">
        <f t="shared" ca="1" si="184"/>
        <v>-</v>
      </c>
      <c r="D2905" s="41" t="str">
        <f>IF($F2905="sortie en cours d'année",'Base de données'!$B2905,"-")</f>
        <v>-</v>
      </c>
      <c r="E2905" s="41" t="str">
        <f>IF($H2905="entrée en cours d'année",'Base de données'!$B2905,"-")</f>
        <v>-</v>
      </c>
      <c r="F2905" s="37" t="str">
        <f t="shared" si="181"/>
        <v/>
      </c>
      <c r="G2905" s="37" t="str">
        <f>IF($J2905="mouvement",_xlfn.XLOOKUP('Base de données'!$B2905,$V:$V,$V:$V,0),"")</f>
        <v/>
      </c>
      <c r="H2905" s="37" t="str">
        <f t="shared" si="182"/>
        <v/>
      </c>
      <c r="I2905" s="37" t="str">
        <f>IF($J2905="mouvement",_xlfn.XLOOKUP('Base de données'!$B2905,$K:$K,$K:$K,0),"")</f>
        <v/>
      </c>
      <c r="J2905" s="38" t="str">
        <f>IF(AND(Y2905&lt;&gt;MAX(Y:Y),COUNTIF(K2905:V2905,'Base de données'!$B2905)&gt;0),"mouvement","")</f>
        <v/>
      </c>
      <c r="K2905" s="39" t="str">
        <f>IF(K$1&gt;$AE$1,"-",IFERROR(IF(DATEDIF('Base de données'!$A2905,K$1,"d")&lt;&gt;0,"",'Base de données'!$B2905),""))</f>
        <v/>
      </c>
      <c r="L2905" s="39" t="str">
        <f>IF(L$1&gt;$AE$1,"-",IFERROR(IF(DATEDIF('Base de données'!$A2905,L$1,"d")&lt;&gt;0,"",'Base de données'!$B2905),""))</f>
        <v/>
      </c>
      <c r="M2905" s="39" t="str">
        <f>IF(M$1&gt;$AE$1,"-",IFERROR(IF(DATEDIF('Base de données'!$A2905,M$1,"d")&lt;&gt;0,"",'Base de données'!$B2905),""))</f>
        <v/>
      </c>
      <c r="N2905" s="39" t="str">
        <f>IF(N$1&gt;$AE$1,"-",IFERROR(IF(DATEDIF('Base de données'!$A2905,N$1,"d")&lt;&gt;0,"",'Base de données'!$B2905),""))</f>
        <v/>
      </c>
      <c r="O2905" s="39" t="str">
        <f>IF(O$1&gt;$AE$1,"-",IFERROR(IF(DATEDIF('Base de données'!$A2905,O$1,"d")&lt;&gt;0,"",'Base de données'!$B2905),""))</f>
        <v/>
      </c>
      <c r="P2905" s="39" t="str">
        <f>IF(P$1&gt;$AE$1,"-",IFERROR(IF(DATEDIF('Base de données'!$A2905,P$1,"d")&lt;&gt;0,"",'Base de données'!$B2905),""))</f>
        <v/>
      </c>
      <c r="Q2905" s="39" t="str">
        <f>IF(Q$1&gt;$AE$1,"-",IFERROR(IF(DATEDIF('Base de données'!$A2905,Q$1,"d")&lt;&gt;0,"",'Base de données'!$B2905),""))</f>
        <v/>
      </c>
      <c r="R2905" s="39" t="str">
        <f>IF(R$1&gt;$AE$1,"-",IFERROR(IF(DATEDIF('Base de données'!$A2905,R$1,"d")&lt;&gt;0,"",'Base de données'!$B2905),""))</f>
        <v/>
      </c>
      <c r="S2905" s="39" t="str">
        <f>IF(S$1&gt;$AE$1,"-",IFERROR(IF(DATEDIF('Base de données'!$A2905,S$1,"d")&lt;&gt;0,"",'Base de données'!$B2905),""))</f>
        <v/>
      </c>
      <c r="T2905" s="39" t="str">
        <f>IF(T$1&gt;$AE$1,"-",IFERROR(IF(DATEDIF('Base de données'!$A2905,T$1,"d")&lt;&gt;0,"",'Base de données'!$B2905),""))</f>
        <v/>
      </c>
      <c r="U2905" s="39" t="str">
        <f>IF(U$1&gt;$AE$1,"-",IFERROR(IF(DATEDIF('Base de données'!$A2905,U$1,"d")&lt;&gt;0,"",'Base de données'!$B2905),""))</f>
        <v>9C9K7</v>
      </c>
      <c r="V2905" s="39" t="str">
        <f>IF(V$1&gt;$AE$1,"-",IFERROR(IF(DATEDIF('Base de données'!$A2905,V$1,"d")&lt;&gt;0,"",'Base de données'!$B2905),""))</f>
        <v/>
      </c>
      <c r="W2905" s="34"/>
      <c r="X2905" s="30" t="str">
        <f>'Base de données'!$C2905&amp;" "&amp;'Base de données'!$D2905</f>
        <v>Besson Rémy</v>
      </c>
      <c r="Y2905" s="31">
        <f>COUNTIF('Base de données'!$B:$B,'Base de données'!$B2905)</f>
        <v>12</v>
      </c>
      <c r="AA2905" s="87" cm="1">
        <f t="array" aca="1" ref="AA2905" ca="1">INDIRECT("'Base de données'!A" &amp; ROW(Y2905))</f>
        <v>45962</v>
      </c>
      <c r="AB2905" s="51" t="str" cm="1">
        <f t="array" aca="1" ref="AB2905" ca="1">INDIRECT("'Base de données'!B" &amp; ROW(Z2905))</f>
        <v>9C9K7</v>
      </c>
    </row>
    <row r="2906" spans="1:28" x14ac:dyDescent="0.3">
      <c r="A2906" s="41" t="str">
        <f ca="1">IF(IF(AND($B2906&lt;&gt;"-",$B2906=$E2906),"Entrée et sortie","-")="Entrée et sortie",'Base de données'!$B2906,"-")</f>
        <v>-</v>
      </c>
      <c r="B2906" s="41" t="str">
        <f t="shared" ca="1" si="183"/>
        <v>-</v>
      </c>
      <c r="C2906" s="41" t="str">
        <f t="shared" ca="1" si="184"/>
        <v>-</v>
      </c>
      <c r="D2906" s="41" t="str">
        <f>IF($F2906="sortie en cours d'année",'Base de données'!$B2906,"-")</f>
        <v>-</v>
      </c>
      <c r="E2906" s="41" t="str">
        <f>IF($H2906="entrée en cours d'année",'Base de données'!$B2906,"-")</f>
        <v>-</v>
      </c>
      <c r="F2906" s="37" t="str">
        <f t="shared" si="181"/>
        <v/>
      </c>
      <c r="G2906" s="37" t="str">
        <f>IF($J2906="mouvement",_xlfn.XLOOKUP('Base de données'!$B2906,$V:$V,$V:$V,0),"")</f>
        <v/>
      </c>
      <c r="H2906" s="37" t="str">
        <f t="shared" si="182"/>
        <v/>
      </c>
      <c r="I2906" s="37" t="str">
        <f>IF($J2906="mouvement",_xlfn.XLOOKUP('Base de données'!$B2906,$K:$K,$K:$K,0),"")</f>
        <v/>
      </c>
      <c r="J2906" s="38" t="str">
        <f>IF(AND(Y2906&lt;&gt;MAX(Y:Y),COUNTIF(K2906:V2906,'Base de données'!$B2906)&gt;0),"mouvement","")</f>
        <v/>
      </c>
      <c r="K2906" s="39" t="str">
        <f>IF(K$1&gt;$AE$1,"-",IFERROR(IF(DATEDIF('Base de données'!$A2906,K$1,"d")&lt;&gt;0,"",'Base de données'!$B2906),""))</f>
        <v/>
      </c>
      <c r="L2906" s="39" t="str">
        <f>IF(L$1&gt;$AE$1,"-",IFERROR(IF(DATEDIF('Base de données'!$A2906,L$1,"d")&lt;&gt;0,"",'Base de données'!$B2906),""))</f>
        <v/>
      </c>
      <c r="M2906" s="39" t="str">
        <f>IF(M$1&gt;$AE$1,"-",IFERROR(IF(DATEDIF('Base de données'!$A2906,M$1,"d")&lt;&gt;0,"",'Base de données'!$B2906),""))</f>
        <v/>
      </c>
      <c r="N2906" s="39" t="str">
        <f>IF(N$1&gt;$AE$1,"-",IFERROR(IF(DATEDIF('Base de données'!$A2906,N$1,"d")&lt;&gt;0,"",'Base de données'!$B2906),""))</f>
        <v/>
      </c>
      <c r="O2906" s="39" t="str">
        <f>IF(O$1&gt;$AE$1,"-",IFERROR(IF(DATEDIF('Base de données'!$A2906,O$1,"d")&lt;&gt;0,"",'Base de données'!$B2906),""))</f>
        <v/>
      </c>
      <c r="P2906" s="39" t="str">
        <f>IF(P$1&gt;$AE$1,"-",IFERROR(IF(DATEDIF('Base de données'!$A2906,P$1,"d")&lt;&gt;0,"",'Base de données'!$B2906),""))</f>
        <v/>
      </c>
      <c r="Q2906" s="39" t="str">
        <f>IF(Q$1&gt;$AE$1,"-",IFERROR(IF(DATEDIF('Base de données'!$A2906,Q$1,"d")&lt;&gt;0,"",'Base de données'!$B2906),""))</f>
        <v/>
      </c>
      <c r="R2906" s="39" t="str">
        <f>IF(R$1&gt;$AE$1,"-",IFERROR(IF(DATEDIF('Base de données'!$A2906,R$1,"d")&lt;&gt;0,"",'Base de données'!$B2906),""))</f>
        <v/>
      </c>
      <c r="S2906" s="39" t="str">
        <f>IF(S$1&gt;$AE$1,"-",IFERROR(IF(DATEDIF('Base de données'!$A2906,S$1,"d")&lt;&gt;0,"",'Base de données'!$B2906),""))</f>
        <v/>
      </c>
      <c r="T2906" s="39" t="str">
        <f>IF(T$1&gt;$AE$1,"-",IFERROR(IF(DATEDIF('Base de données'!$A2906,T$1,"d")&lt;&gt;0,"",'Base de données'!$B2906),""))</f>
        <v/>
      </c>
      <c r="U2906" s="39" t="str">
        <f>IF(U$1&gt;$AE$1,"-",IFERROR(IF(DATEDIF('Base de données'!$A2906,U$1,"d")&lt;&gt;0,"",'Base de données'!$B2906),""))</f>
        <v>SSZD6</v>
      </c>
      <c r="V2906" s="39" t="str">
        <f>IF(V$1&gt;$AE$1,"-",IFERROR(IF(DATEDIF('Base de données'!$A2906,V$1,"d")&lt;&gt;0,"",'Base de données'!$B2906),""))</f>
        <v/>
      </c>
      <c r="W2906" s="34"/>
      <c r="X2906" s="30" t="str">
        <f>'Base de données'!$C2906&amp;" "&amp;'Base de données'!$D2906</f>
        <v>Goncalves Élisabeth</v>
      </c>
      <c r="Y2906" s="31">
        <f>COUNTIF('Base de données'!$B:$B,'Base de données'!$B2906)</f>
        <v>12</v>
      </c>
      <c r="AA2906" s="87" cm="1">
        <f t="array" aca="1" ref="AA2906" ca="1">INDIRECT("'Base de données'!A" &amp; ROW(Y2906))</f>
        <v>45962</v>
      </c>
      <c r="AB2906" s="51" t="str" cm="1">
        <f t="array" aca="1" ref="AB2906" ca="1">INDIRECT("'Base de données'!B" &amp; ROW(Z2906))</f>
        <v>SSZD6</v>
      </c>
    </row>
    <row r="2907" spans="1:28" x14ac:dyDescent="0.3">
      <c r="A2907" s="41" t="str">
        <f ca="1">IF(IF(AND($B2907&lt;&gt;"-",$B2907=$E2907),"Entrée et sortie","-")="Entrée et sortie",'Base de données'!$B2907,"-")</f>
        <v>-</v>
      </c>
      <c r="B2907" s="41" t="str">
        <f t="shared" ca="1" si="183"/>
        <v>-</v>
      </c>
      <c r="C2907" s="41" t="str">
        <f t="shared" ca="1" si="184"/>
        <v>-</v>
      </c>
      <c r="D2907" s="41" t="str">
        <f>IF($F2907="sortie en cours d'année",'Base de données'!$B2907,"-")</f>
        <v>-</v>
      </c>
      <c r="E2907" s="41" t="str">
        <f>IF($H2907="entrée en cours d'année",'Base de données'!$B2907,"-")</f>
        <v>-</v>
      </c>
      <c r="F2907" s="37" t="str">
        <f t="shared" si="181"/>
        <v/>
      </c>
      <c r="G2907" s="37" t="str">
        <f>IF($J2907="mouvement",_xlfn.XLOOKUP('Base de données'!$B2907,$V:$V,$V:$V,0),"")</f>
        <v/>
      </c>
      <c r="H2907" s="37" t="str">
        <f t="shared" si="182"/>
        <v/>
      </c>
      <c r="I2907" s="37" t="str">
        <f>IF($J2907="mouvement",_xlfn.XLOOKUP('Base de données'!$B2907,$K:$K,$K:$K,0),"")</f>
        <v/>
      </c>
      <c r="J2907" s="38" t="str">
        <f>IF(AND(Y2907&lt;&gt;MAX(Y:Y),COUNTIF(K2907:V2907,'Base de données'!$B2907)&gt;0),"mouvement","")</f>
        <v/>
      </c>
      <c r="K2907" s="39" t="str">
        <f>IF(K$1&gt;$AE$1,"-",IFERROR(IF(DATEDIF('Base de données'!$A2907,K$1,"d")&lt;&gt;0,"",'Base de données'!$B2907),""))</f>
        <v/>
      </c>
      <c r="L2907" s="39" t="str">
        <f>IF(L$1&gt;$AE$1,"-",IFERROR(IF(DATEDIF('Base de données'!$A2907,L$1,"d")&lt;&gt;0,"",'Base de données'!$B2907),""))</f>
        <v/>
      </c>
      <c r="M2907" s="39" t="str">
        <f>IF(M$1&gt;$AE$1,"-",IFERROR(IF(DATEDIF('Base de données'!$A2907,M$1,"d")&lt;&gt;0,"",'Base de données'!$B2907),""))</f>
        <v/>
      </c>
      <c r="N2907" s="39" t="str">
        <f>IF(N$1&gt;$AE$1,"-",IFERROR(IF(DATEDIF('Base de données'!$A2907,N$1,"d")&lt;&gt;0,"",'Base de données'!$B2907),""))</f>
        <v/>
      </c>
      <c r="O2907" s="39" t="str">
        <f>IF(O$1&gt;$AE$1,"-",IFERROR(IF(DATEDIF('Base de données'!$A2907,O$1,"d")&lt;&gt;0,"",'Base de données'!$B2907),""))</f>
        <v/>
      </c>
      <c r="P2907" s="39" t="str">
        <f>IF(P$1&gt;$AE$1,"-",IFERROR(IF(DATEDIF('Base de données'!$A2907,P$1,"d")&lt;&gt;0,"",'Base de données'!$B2907),""))</f>
        <v/>
      </c>
      <c r="Q2907" s="39" t="str">
        <f>IF(Q$1&gt;$AE$1,"-",IFERROR(IF(DATEDIF('Base de données'!$A2907,Q$1,"d")&lt;&gt;0,"",'Base de données'!$B2907),""))</f>
        <v/>
      </c>
      <c r="R2907" s="39" t="str">
        <f>IF(R$1&gt;$AE$1,"-",IFERROR(IF(DATEDIF('Base de données'!$A2907,R$1,"d")&lt;&gt;0,"",'Base de données'!$B2907),""))</f>
        <v/>
      </c>
      <c r="S2907" s="39" t="str">
        <f>IF(S$1&gt;$AE$1,"-",IFERROR(IF(DATEDIF('Base de données'!$A2907,S$1,"d")&lt;&gt;0,"",'Base de données'!$B2907),""))</f>
        <v/>
      </c>
      <c r="T2907" s="39" t="str">
        <f>IF(T$1&gt;$AE$1,"-",IFERROR(IF(DATEDIF('Base de données'!$A2907,T$1,"d")&lt;&gt;0,"",'Base de données'!$B2907),""))</f>
        <v/>
      </c>
      <c r="U2907" s="39" t="str">
        <f>IF(U$1&gt;$AE$1,"-",IFERROR(IF(DATEDIF('Base de données'!$A2907,U$1,"d")&lt;&gt;0,"",'Base de données'!$B2907),""))</f>
        <v>XDHGJ</v>
      </c>
      <c r="V2907" s="39" t="str">
        <f>IF(V$1&gt;$AE$1,"-",IFERROR(IF(DATEDIF('Base de données'!$A2907,V$1,"d")&lt;&gt;0,"",'Base de données'!$B2907),""))</f>
        <v/>
      </c>
      <c r="W2907" s="34"/>
      <c r="X2907" s="30" t="str">
        <f>'Base de données'!$C2907&amp;" "&amp;'Base de données'!$D2907</f>
        <v>Guillet Éléonore</v>
      </c>
      <c r="Y2907" s="31">
        <f>COUNTIF('Base de données'!$B:$B,'Base de données'!$B2907)</f>
        <v>12</v>
      </c>
      <c r="AA2907" s="87" cm="1">
        <f t="array" aca="1" ref="AA2907" ca="1">INDIRECT("'Base de données'!A" &amp; ROW(Y2907))</f>
        <v>45962</v>
      </c>
      <c r="AB2907" s="51" t="str" cm="1">
        <f t="array" aca="1" ref="AB2907" ca="1">INDIRECT("'Base de données'!B" &amp; ROW(Z2907))</f>
        <v>XDHGJ</v>
      </c>
    </row>
    <row r="2908" spans="1:28" x14ac:dyDescent="0.3">
      <c r="A2908" s="41" t="str">
        <f ca="1">IF(IF(AND($B2908&lt;&gt;"-",$B2908=$E2908),"Entrée et sortie","-")="Entrée et sortie",'Base de données'!$B2908,"-")</f>
        <v>-</v>
      </c>
      <c r="B2908" s="41" t="str">
        <f t="shared" ca="1" si="183"/>
        <v>-</v>
      </c>
      <c r="C2908" s="41" t="str">
        <f t="shared" ca="1" si="184"/>
        <v>-</v>
      </c>
      <c r="D2908" s="41" t="str">
        <f>IF($F2908="sortie en cours d'année",'Base de données'!$B2908,"-")</f>
        <v>-</v>
      </c>
      <c r="E2908" s="41" t="str">
        <f>IF($H2908="entrée en cours d'année",'Base de données'!$B2908,"-")</f>
        <v>-</v>
      </c>
      <c r="F2908" s="37" t="str">
        <f t="shared" si="181"/>
        <v/>
      </c>
      <c r="G2908" s="37" t="str">
        <f>IF($J2908="mouvement",_xlfn.XLOOKUP('Base de données'!$B2908,$V:$V,$V:$V,0),"")</f>
        <v/>
      </c>
      <c r="H2908" s="37" t="str">
        <f t="shared" si="182"/>
        <v/>
      </c>
      <c r="I2908" s="37" t="str">
        <f>IF($J2908="mouvement",_xlfn.XLOOKUP('Base de données'!$B2908,$K:$K,$K:$K,0),"")</f>
        <v/>
      </c>
      <c r="J2908" s="38" t="str">
        <f>IF(AND(Y2908&lt;&gt;MAX(Y:Y),COUNTIF(K2908:V2908,'Base de données'!$B2908)&gt;0),"mouvement","")</f>
        <v/>
      </c>
      <c r="K2908" s="39" t="str">
        <f>IF(K$1&gt;$AE$1,"-",IFERROR(IF(DATEDIF('Base de données'!$A2908,K$1,"d")&lt;&gt;0,"",'Base de données'!$B2908),""))</f>
        <v/>
      </c>
      <c r="L2908" s="39" t="str">
        <f>IF(L$1&gt;$AE$1,"-",IFERROR(IF(DATEDIF('Base de données'!$A2908,L$1,"d")&lt;&gt;0,"",'Base de données'!$B2908),""))</f>
        <v/>
      </c>
      <c r="M2908" s="39" t="str">
        <f>IF(M$1&gt;$AE$1,"-",IFERROR(IF(DATEDIF('Base de données'!$A2908,M$1,"d")&lt;&gt;0,"",'Base de données'!$B2908),""))</f>
        <v/>
      </c>
      <c r="N2908" s="39" t="str">
        <f>IF(N$1&gt;$AE$1,"-",IFERROR(IF(DATEDIF('Base de données'!$A2908,N$1,"d")&lt;&gt;0,"",'Base de données'!$B2908),""))</f>
        <v/>
      </c>
      <c r="O2908" s="39" t="str">
        <f>IF(O$1&gt;$AE$1,"-",IFERROR(IF(DATEDIF('Base de données'!$A2908,O$1,"d")&lt;&gt;0,"",'Base de données'!$B2908),""))</f>
        <v/>
      </c>
      <c r="P2908" s="39" t="str">
        <f>IF(P$1&gt;$AE$1,"-",IFERROR(IF(DATEDIF('Base de données'!$A2908,P$1,"d")&lt;&gt;0,"",'Base de données'!$B2908),""))</f>
        <v/>
      </c>
      <c r="Q2908" s="39" t="str">
        <f>IF(Q$1&gt;$AE$1,"-",IFERROR(IF(DATEDIF('Base de données'!$A2908,Q$1,"d")&lt;&gt;0,"",'Base de données'!$B2908),""))</f>
        <v/>
      </c>
      <c r="R2908" s="39" t="str">
        <f>IF(R$1&gt;$AE$1,"-",IFERROR(IF(DATEDIF('Base de données'!$A2908,R$1,"d")&lt;&gt;0,"",'Base de données'!$B2908),""))</f>
        <v/>
      </c>
      <c r="S2908" s="39" t="str">
        <f>IF(S$1&gt;$AE$1,"-",IFERROR(IF(DATEDIF('Base de données'!$A2908,S$1,"d")&lt;&gt;0,"",'Base de données'!$B2908),""))</f>
        <v/>
      </c>
      <c r="T2908" s="39" t="str">
        <f>IF(T$1&gt;$AE$1,"-",IFERROR(IF(DATEDIF('Base de données'!$A2908,T$1,"d")&lt;&gt;0,"",'Base de données'!$B2908),""))</f>
        <v/>
      </c>
      <c r="U2908" s="39" t="str">
        <f>IF(U$1&gt;$AE$1,"-",IFERROR(IF(DATEDIF('Base de données'!$A2908,U$1,"d")&lt;&gt;0,"",'Base de données'!$B2908),""))</f>
        <v>SCOWD</v>
      </c>
      <c r="V2908" s="39" t="str">
        <f>IF(V$1&gt;$AE$1,"-",IFERROR(IF(DATEDIF('Base de données'!$A2908,V$1,"d")&lt;&gt;0,"",'Base de données'!$B2908),""))</f>
        <v/>
      </c>
      <c r="W2908" s="34"/>
      <c r="X2908" s="30" t="str">
        <f>'Base de données'!$C2908&amp;" "&amp;'Base de données'!$D2908</f>
        <v>Salmon Patrick</v>
      </c>
      <c r="Y2908" s="31">
        <f>COUNTIF('Base de données'!$B:$B,'Base de données'!$B2908)</f>
        <v>12</v>
      </c>
      <c r="AA2908" s="87" cm="1">
        <f t="array" aca="1" ref="AA2908" ca="1">INDIRECT("'Base de données'!A" &amp; ROW(Y2908))</f>
        <v>45962</v>
      </c>
      <c r="AB2908" s="51" t="str" cm="1">
        <f t="array" aca="1" ref="AB2908" ca="1">INDIRECT("'Base de données'!B" &amp; ROW(Z2908))</f>
        <v>SCOWD</v>
      </c>
    </row>
    <row r="2909" spans="1:28" x14ac:dyDescent="0.3">
      <c r="A2909" s="41" t="str">
        <f ca="1">IF(IF(AND($B2909&lt;&gt;"-",$B2909=$E2909),"Entrée et sortie","-")="Entrée et sortie",'Base de données'!$B2909,"-")</f>
        <v>-</v>
      </c>
      <c r="B2909" s="41" t="str">
        <f t="shared" ca="1" si="183"/>
        <v>-</v>
      </c>
      <c r="C2909" s="41" t="str">
        <f t="shared" ca="1" si="184"/>
        <v>-</v>
      </c>
      <c r="D2909" s="41" t="str">
        <f>IF($F2909="sortie en cours d'année",'Base de données'!$B2909,"-")</f>
        <v>-</v>
      </c>
      <c r="E2909" s="41" t="str">
        <f>IF($H2909="entrée en cours d'année",'Base de données'!$B2909,"-")</f>
        <v>-</v>
      </c>
      <c r="F2909" s="37" t="str">
        <f t="shared" si="181"/>
        <v/>
      </c>
      <c r="G2909" s="37" t="str">
        <f>IF($J2909="mouvement",_xlfn.XLOOKUP('Base de données'!$B2909,$V:$V,$V:$V,0),"")</f>
        <v/>
      </c>
      <c r="H2909" s="37" t="str">
        <f t="shared" si="182"/>
        <v/>
      </c>
      <c r="I2909" s="37" t="str">
        <f>IF($J2909="mouvement",_xlfn.XLOOKUP('Base de données'!$B2909,$K:$K,$K:$K,0),"")</f>
        <v/>
      </c>
      <c r="J2909" s="38" t="str">
        <f>IF(AND(Y2909&lt;&gt;MAX(Y:Y),COUNTIF(K2909:V2909,'Base de données'!$B2909)&gt;0),"mouvement","")</f>
        <v/>
      </c>
      <c r="K2909" s="39" t="str">
        <f>IF(K$1&gt;$AE$1,"-",IFERROR(IF(DATEDIF('Base de données'!$A2909,K$1,"d")&lt;&gt;0,"",'Base de données'!$B2909),""))</f>
        <v/>
      </c>
      <c r="L2909" s="39" t="str">
        <f>IF(L$1&gt;$AE$1,"-",IFERROR(IF(DATEDIF('Base de données'!$A2909,L$1,"d")&lt;&gt;0,"",'Base de données'!$B2909),""))</f>
        <v/>
      </c>
      <c r="M2909" s="39" t="str">
        <f>IF(M$1&gt;$AE$1,"-",IFERROR(IF(DATEDIF('Base de données'!$A2909,M$1,"d")&lt;&gt;0,"",'Base de données'!$B2909),""))</f>
        <v/>
      </c>
      <c r="N2909" s="39" t="str">
        <f>IF(N$1&gt;$AE$1,"-",IFERROR(IF(DATEDIF('Base de données'!$A2909,N$1,"d")&lt;&gt;0,"",'Base de données'!$B2909),""))</f>
        <v/>
      </c>
      <c r="O2909" s="39" t="str">
        <f>IF(O$1&gt;$AE$1,"-",IFERROR(IF(DATEDIF('Base de données'!$A2909,O$1,"d")&lt;&gt;0,"",'Base de données'!$B2909),""))</f>
        <v/>
      </c>
      <c r="P2909" s="39" t="str">
        <f>IF(P$1&gt;$AE$1,"-",IFERROR(IF(DATEDIF('Base de données'!$A2909,P$1,"d")&lt;&gt;0,"",'Base de données'!$B2909),""))</f>
        <v/>
      </c>
      <c r="Q2909" s="39" t="str">
        <f>IF(Q$1&gt;$AE$1,"-",IFERROR(IF(DATEDIF('Base de données'!$A2909,Q$1,"d")&lt;&gt;0,"",'Base de données'!$B2909),""))</f>
        <v/>
      </c>
      <c r="R2909" s="39" t="str">
        <f>IF(R$1&gt;$AE$1,"-",IFERROR(IF(DATEDIF('Base de données'!$A2909,R$1,"d")&lt;&gt;0,"",'Base de données'!$B2909),""))</f>
        <v/>
      </c>
      <c r="S2909" s="39" t="str">
        <f>IF(S$1&gt;$AE$1,"-",IFERROR(IF(DATEDIF('Base de données'!$A2909,S$1,"d")&lt;&gt;0,"",'Base de données'!$B2909),""))</f>
        <v/>
      </c>
      <c r="T2909" s="39" t="str">
        <f>IF(T$1&gt;$AE$1,"-",IFERROR(IF(DATEDIF('Base de données'!$A2909,T$1,"d")&lt;&gt;0,"",'Base de données'!$B2909),""))</f>
        <v/>
      </c>
      <c r="U2909" s="39" t="str">
        <f>IF(U$1&gt;$AE$1,"-",IFERROR(IF(DATEDIF('Base de données'!$A2909,U$1,"d")&lt;&gt;0,"",'Base de données'!$B2909),""))</f>
        <v>5YF4O</v>
      </c>
      <c r="V2909" s="39" t="str">
        <f>IF(V$1&gt;$AE$1,"-",IFERROR(IF(DATEDIF('Base de données'!$A2909,V$1,"d")&lt;&gt;0,"",'Base de données'!$B2909),""))</f>
        <v/>
      </c>
      <c r="W2909" s="34"/>
      <c r="X2909" s="30" t="str">
        <f>'Base de données'!$C2909&amp;" "&amp;'Base de données'!$D2909</f>
        <v>Vallée Bertrand</v>
      </c>
      <c r="Y2909" s="31">
        <f>COUNTIF('Base de données'!$B:$B,'Base de données'!$B2909)</f>
        <v>12</v>
      </c>
      <c r="AA2909" s="87" cm="1">
        <f t="array" aca="1" ref="AA2909" ca="1">INDIRECT("'Base de données'!A" &amp; ROW(Y2909))</f>
        <v>45962</v>
      </c>
      <c r="AB2909" s="51" t="str" cm="1">
        <f t="array" aca="1" ref="AB2909" ca="1">INDIRECT("'Base de données'!B" &amp; ROW(Z2909))</f>
        <v>5YF4O</v>
      </c>
    </row>
    <row r="2910" spans="1:28" x14ac:dyDescent="0.3">
      <c r="A2910" s="41" t="str">
        <f ca="1">IF(IF(AND($B2910&lt;&gt;"-",$B2910=$E2910),"Entrée et sortie","-")="Entrée et sortie",'Base de données'!$B2910,"-")</f>
        <v>-</v>
      </c>
      <c r="B2910" s="41" t="str">
        <f t="shared" ca="1" si="183"/>
        <v>-</v>
      </c>
      <c r="C2910" s="41" t="str">
        <f t="shared" ca="1" si="184"/>
        <v>-</v>
      </c>
      <c r="D2910" s="41" t="str">
        <f>IF($F2910="sortie en cours d'année",'Base de données'!$B2910,"-")</f>
        <v>-</v>
      </c>
      <c r="E2910" s="41" t="str">
        <f>IF($H2910="entrée en cours d'année",'Base de données'!$B2910,"-")</f>
        <v>-</v>
      </c>
      <c r="F2910" s="37" t="str">
        <f t="shared" si="181"/>
        <v/>
      </c>
      <c r="G2910" s="37" t="str">
        <f>IF($J2910="mouvement",_xlfn.XLOOKUP('Base de données'!$B2910,$V:$V,$V:$V,0),"")</f>
        <v/>
      </c>
      <c r="H2910" s="37" t="str">
        <f t="shared" si="182"/>
        <v/>
      </c>
      <c r="I2910" s="37" t="str">
        <f>IF($J2910="mouvement",_xlfn.XLOOKUP('Base de données'!$B2910,$K:$K,$K:$K,0),"")</f>
        <v/>
      </c>
      <c r="J2910" s="38" t="str">
        <f>IF(AND(Y2910&lt;&gt;MAX(Y:Y),COUNTIF(K2910:V2910,'Base de données'!$B2910)&gt;0),"mouvement","")</f>
        <v/>
      </c>
      <c r="K2910" s="39" t="str">
        <f>IF(K$1&gt;$AE$1,"-",IFERROR(IF(DATEDIF('Base de données'!$A2910,K$1,"d")&lt;&gt;0,"",'Base de données'!$B2910),""))</f>
        <v/>
      </c>
      <c r="L2910" s="39" t="str">
        <f>IF(L$1&gt;$AE$1,"-",IFERROR(IF(DATEDIF('Base de données'!$A2910,L$1,"d")&lt;&gt;0,"",'Base de données'!$B2910),""))</f>
        <v/>
      </c>
      <c r="M2910" s="39" t="str">
        <f>IF(M$1&gt;$AE$1,"-",IFERROR(IF(DATEDIF('Base de données'!$A2910,M$1,"d")&lt;&gt;0,"",'Base de données'!$B2910),""))</f>
        <v/>
      </c>
      <c r="N2910" s="39" t="str">
        <f>IF(N$1&gt;$AE$1,"-",IFERROR(IF(DATEDIF('Base de données'!$A2910,N$1,"d")&lt;&gt;0,"",'Base de données'!$B2910),""))</f>
        <v/>
      </c>
      <c r="O2910" s="39" t="str">
        <f>IF(O$1&gt;$AE$1,"-",IFERROR(IF(DATEDIF('Base de données'!$A2910,O$1,"d")&lt;&gt;0,"",'Base de données'!$B2910),""))</f>
        <v/>
      </c>
      <c r="P2910" s="39" t="str">
        <f>IF(P$1&gt;$AE$1,"-",IFERROR(IF(DATEDIF('Base de données'!$A2910,P$1,"d")&lt;&gt;0,"",'Base de données'!$B2910),""))</f>
        <v/>
      </c>
      <c r="Q2910" s="39" t="str">
        <f>IF(Q$1&gt;$AE$1,"-",IFERROR(IF(DATEDIF('Base de données'!$A2910,Q$1,"d")&lt;&gt;0,"",'Base de données'!$B2910),""))</f>
        <v/>
      </c>
      <c r="R2910" s="39" t="str">
        <f>IF(R$1&gt;$AE$1,"-",IFERROR(IF(DATEDIF('Base de données'!$A2910,R$1,"d")&lt;&gt;0,"",'Base de données'!$B2910),""))</f>
        <v/>
      </c>
      <c r="S2910" s="39" t="str">
        <f>IF(S$1&gt;$AE$1,"-",IFERROR(IF(DATEDIF('Base de données'!$A2910,S$1,"d")&lt;&gt;0,"",'Base de données'!$B2910),""))</f>
        <v/>
      </c>
      <c r="T2910" s="39" t="str">
        <f>IF(T$1&gt;$AE$1,"-",IFERROR(IF(DATEDIF('Base de données'!$A2910,T$1,"d")&lt;&gt;0,"",'Base de données'!$B2910),""))</f>
        <v/>
      </c>
      <c r="U2910" s="39" t="str">
        <f>IF(U$1&gt;$AE$1,"-",IFERROR(IF(DATEDIF('Base de données'!$A2910,U$1,"d")&lt;&gt;0,"",'Base de données'!$B2910),""))</f>
        <v>CDC8P</v>
      </c>
      <c r="V2910" s="39" t="str">
        <f>IF(V$1&gt;$AE$1,"-",IFERROR(IF(DATEDIF('Base de données'!$A2910,V$1,"d")&lt;&gt;0,"",'Base de données'!$B2910),""))</f>
        <v/>
      </c>
      <c r="W2910" s="34"/>
      <c r="X2910" s="30" t="str">
        <f>'Base de données'!$C2910&amp;" "&amp;'Base de données'!$D2910</f>
        <v>Brunel Valentine</v>
      </c>
      <c r="Y2910" s="31">
        <f>COUNTIF('Base de données'!$B:$B,'Base de données'!$B2910)</f>
        <v>12</v>
      </c>
      <c r="AA2910" s="87" cm="1">
        <f t="array" aca="1" ref="AA2910" ca="1">INDIRECT("'Base de données'!A" &amp; ROW(Y2910))</f>
        <v>45962</v>
      </c>
      <c r="AB2910" s="51" t="str" cm="1">
        <f t="array" aca="1" ref="AB2910" ca="1">INDIRECT("'Base de données'!B" &amp; ROW(Z2910))</f>
        <v>CDC8P</v>
      </c>
    </row>
    <row r="2911" spans="1:28" x14ac:dyDescent="0.3">
      <c r="A2911" s="41" t="str">
        <f ca="1">IF(IF(AND($B2911&lt;&gt;"-",$B2911=$E2911),"Entrée et sortie","-")="Entrée et sortie",'Base de données'!$B2911,"-")</f>
        <v>-</v>
      </c>
      <c r="B2911" s="41" t="str">
        <f t="shared" ca="1" si="183"/>
        <v>-</v>
      </c>
      <c r="C2911" s="41" t="str">
        <f t="shared" ca="1" si="184"/>
        <v>-</v>
      </c>
      <c r="D2911" s="41" t="str">
        <f>IF($F2911="sortie en cours d'année",'Base de données'!$B2911,"-")</f>
        <v>-</v>
      </c>
      <c r="E2911" s="41" t="str">
        <f>IF($H2911="entrée en cours d'année",'Base de données'!$B2911,"-")</f>
        <v>-</v>
      </c>
      <c r="F2911" s="37" t="str">
        <f t="shared" si="181"/>
        <v/>
      </c>
      <c r="G2911" s="37" t="str">
        <f>IF($J2911="mouvement",_xlfn.XLOOKUP('Base de données'!$B2911,$V:$V,$V:$V,0),"")</f>
        <v/>
      </c>
      <c r="H2911" s="37" t="str">
        <f t="shared" si="182"/>
        <v/>
      </c>
      <c r="I2911" s="37" t="str">
        <f>IF($J2911="mouvement",_xlfn.XLOOKUP('Base de données'!$B2911,$K:$K,$K:$K,0),"")</f>
        <v/>
      </c>
      <c r="J2911" s="38" t="str">
        <f>IF(AND(Y2911&lt;&gt;MAX(Y:Y),COUNTIF(K2911:V2911,'Base de données'!$B2911)&gt;0),"mouvement","")</f>
        <v/>
      </c>
      <c r="K2911" s="39" t="str">
        <f>IF(K$1&gt;$AE$1,"-",IFERROR(IF(DATEDIF('Base de données'!$A2911,K$1,"d")&lt;&gt;0,"",'Base de données'!$B2911),""))</f>
        <v/>
      </c>
      <c r="L2911" s="39" t="str">
        <f>IF(L$1&gt;$AE$1,"-",IFERROR(IF(DATEDIF('Base de données'!$A2911,L$1,"d")&lt;&gt;0,"",'Base de données'!$B2911),""))</f>
        <v/>
      </c>
      <c r="M2911" s="39" t="str">
        <f>IF(M$1&gt;$AE$1,"-",IFERROR(IF(DATEDIF('Base de données'!$A2911,M$1,"d")&lt;&gt;0,"",'Base de données'!$B2911),""))</f>
        <v/>
      </c>
      <c r="N2911" s="39" t="str">
        <f>IF(N$1&gt;$AE$1,"-",IFERROR(IF(DATEDIF('Base de données'!$A2911,N$1,"d")&lt;&gt;0,"",'Base de données'!$B2911),""))</f>
        <v/>
      </c>
      <c r="O2911" s="39" t="str">
        <f>IF(O$1&gt;$AE$1,"-",IFERROR(IF(DATEDIF('Base de données'!$A2911,O$1,"d")&lt;&gt;0,"",'Base de données'!$B2911),""))</f>
        <v/>
      </c>
      <c r="P2911" s="39" t="str">
        <f>IF(P$1&gt;$AE$1,"-",IFERROR(IF(DATEDIF('Base de données'!$A2911,P$1,"d")&lt;&gt;0,"",'Base de données'!$B2911),""))</f>
        <v/>
      </c>
      <c r="Q2911" s="39" t="str">
        <f>IF(Q$1&gt;$AE$1,"-",IFERROR(IF(DATEDIF('Base de données'!$A2911,Q$1,"d")&lt;&gt;0,"",'Base de données'!$B2911),""))</f>
        <v/>
      </c>
      <c r="R2911" s="39" t="str">
        <f>IF(R$1&gt;$AE$1,"-",IFERROR(IF(DATEDIF('Base de données'!$A2911,R$1,"d")&lt;&gt;0,"",'Base de données'!$B2911),""))</f>
        <v/>
      </c>
      <c r="S2911" s="39" t="str">
        <f>IF(S$1&gt;$AE$1,"-",IFERROR(IF(DATEDIF('Base de données'!$A2911,S$1,"d")&lt;&gt;0,"",'Base de données'!$B2911),""))</f>
        <v/>
      </c>
      <c r="T2911" s="39" t="str">
        <f>IF(T$1&gt;$AE$1,"-",IFERROR(IF(DATEDIF('Base de données'!$A2911,T$1,"d")&lt;&gt;0,"",'Base de données'!$B2911),""))</f>
        <v/>
      </c>
      <c r="U2911" s="39" t="str">
        <f>IF(U$1&gt;$AE$1,"-",IFERROR(IF(DATEDIF('Base de données'!$A2911,U$1,"d")&lt;&gt;0,"",'Base de données'!$B2911),""))</f>
        <v>UY6WE</v>
      </c>
      <c r="V2911" s="39" t="str">
        <f>IF(V$1&gt;$AE$1,"-",IFERROR(IF(DATEDIF('Base de données'!$A2911,V$1,"d")&lt;&gt;0,"",'Base de données'!$B2911),""))</f>
        <v/>
      </c>
      <c r="W2911" s="34"/>
      <c r="X2911" s="30" t="str">
        <f>'Base de données'!$C2911&amp;" "&amp;'Base de données'!$D2911</f>
        <v>Nguyen Margaret</v>
      </c>
      <c r="Y2911" s="31">
        <f>COUNTIF('Base de données'!$B:$B,'Base de données'!$B2911)</f>
        <v>12</v>
      </c>
      <c r="AA2911" s="87" cm="1">
        <f t="array" aca="1" ref="AA2911" ca="1">INDIRECT("'Base de données'!A" &amp; ROW(Y2911))</f>
        <v>45962</v>
      </c>
      <c r="AB2911" s="51" t="str" cm="1">
        <f t="array" aca="1" ref="AB2911" ca="1">INDIRECT("'Base de données'!B" &amp; ROW(Z2911))</f>
        <v>UY6WE</v>
      </c>
    </row>
    <row r="2912" spans="1:28" x14ac:dyDescent="0.3">
      <c r="A2912" s="41" t="str">
        <f ca="1">IF(IF(AND($B2912&lt;&gt;"-",$B2912=$E2912),"Entrée et sortie","-")="Entrée et sortie",'Base de données'!$B2912,"-")</f>
        <v>-</v>
      </c>
      <c r="B2912" s="41" t="str">
        <f t="shared" ca="1" si="183"/>
        <v>-</v>
      </c>
      <c r="C2912" s="41" t="str">
        <f t="shared" ca="1" si="184"/>
        <v>-</v>
      </c>
      <c r="D2912" s="41" t="str">
        <f>IF($F2912="sortie en cours d'année",'Base de données'!$B2912,"-")</f>
        <v>-</v>
      </c>
      <c r="E2912" s="41" t="str">
        <f>IF($H2912="entrée en cours d'année",'Base de données'!$B2912,"-")</f>
        <v>-</v>
      </c>
      <c r="F2912" s="37" t="str">
        <f t="shared" si="181"/>
        <v/>
      </c>
      <c r="G2912" s="37" t="str">
        <f>IF($J2912="mouvement",_xlfn.XLOOKUP('Base de données'!$B2912,$V:$V,$V:$V,0),"")</f>
        <v/>
      </c>
      <c r="H2912" s="37" t="str">
        <f t="shared" si="182"/>
        <v/>
      </c>
      <c r="I2912" s="37" t="str">
        <f>IF($J2912="mouvement",_xlfn.XLOOKUP('Base de données'!$B2912,$K:$K,$K:$K,0),"")</f>
        <v/>
      </c>
      <c r="J2912" s="38" t="str">
        <f>IF(AND(Y2912&lt;&gt;MAX(Y:Y),COUNTIF(K2912:V2912,'Base de données'!$B2912)&gt;0),"mouvement","")</f>
        <v/>
      </c>
      <c r="K2912" s="39" t="str">
        <f>IF(K$1&gt;$AE$1,"-",IFERROR(IF(DATEDIF('Base de données'!$A2912,K$1,"d")&lt;&gt;0,"",'Base de données'!$B2912),""))</f>
        <v/>
      </c>
      <c r="L2912" s="39" t="str">
        <f>IF(L$1&gt;$AE$1,"-",IFERROR(IF(DATEDIF('Base de données'!$A2912,L$1,"d")&lt;&gt;0,"",'Base de données'!$B2912),""))</f>
        <v/>
      </c>
      <c r="M2912" s="39" t="str">
        <f>IF(M$1&gt;$AE$1,"-",IFERROR(IF(DATEDIF('Base de données'!$A2912,M$1,"d")&lt;&gt;0,"",'Base de données'!$B2912),""))</f>
        <v/>
      </c>
      <c r="N2912" s="39" t="str">
        <f>IF(N$1&gt;$AE$1,"-",IFERROR(IF(DATEDIF('Base de données'!$A2912,N$1,"d")&lt;&gt;0,"",'Base de données'!$B2912),""))</f>
        <v/>
      </c>
      <c r="O2912" s="39" t="str">
        <f>IF(O$1&gt;$AE$1,"-",IFERROR(IF(DATEDIF('Base de données'!$A2912,O$1,"d")&lt;&gt;0,"",'Base de données'!$B2912),""))</f>
        <v/>
      </c>
      <c r="P2912" s="39" t="str">
        <f>IF(P$1&gt;$AE$1,"-",IFERROR(IF(DATEDIF('Base de données'!$A2912,P$1,"d")&lt;&gt;0,"",'Base de données'!$B2912),""))</f>
        <v/>
      </c>
      <c r="Q2912" s="39" t="str">
        <f>IF(Q$1&gt;$AE$1,"-",IFERROR(IF(DATEDIF('Base de données'!$A2912,Q$1,"d")&lt;&gt;0,"",'Base de données'!$B2912),""))</f>
        <v/>
      </c>
      <c r="R2912" s="39" t="str">
        <f>IF(R$1&gt;$AE$1,"-",IFERROR(IF(DATEDIF('Base de données'!$A2912,R$1,"d")&lt;&gt;0,"",'Base de données'!$B2912),""))</f>
        <v/>
      </c>
      <c r="S2912" s="39" t="str">
        <f>IF(S$1&gt;$AE$1,"-",IFERROR(IF(DATEDIF('Base de données'!$A2912,S$1,"d")&lt;&gt;0,"",'Base de données'!$B2912),""))</f>
        <v/>
      </c>
      <c r="T2912" s="39" t="str">
        <f>IF(T$1&gt;$AE$1,"-",IFERROR(IF(DATEDIF('Base de données'!$A2912,T$1,"d")&lt;&gt;0,"",'Base de données'!$B2912),""))</f>
        <v/>
      </c>
      <c r="U2912" s="39" t="str">
        <f>IF(U$1&gt;$AE$1,"-",IFERROR(IF(DATEDIF('Base de données'!$A2912,U$1,"d")&lt;&gt;0,"",'Base de données'!$B2912),""))</f>
        <v>OIXJA</v>
      </c>
      <c r="V2912" s="39" t="str">
        <f>IF(V$1&gt;$AE$1,"-",IFERROR(IF(DATEDIF('Base de données'!$A2912,V$1,"d")&lt;&gt;0,"",'Base de données'!$B2912),""))</f>
        <v/>
      </c>
      <c r="W2912" s="34"/>
      <c r="X2912" s="30" t="str">
        <f>'Base de données'!$C2912&amp;" "&amp;'Base de données'!$D2912</f>
        <v>Pichon Bernard</v>
      </c>
      <c r="Y2912" s="31">
        <f>COUNTIF('Base de données'!$B:$B,'Base de données'!$B2912)</f>
        <v>12</v>
      </c>
      <c r="AA2912" s="87" cm="1">
        <f t="array" aca="1" ref="AA2912" ca="1">INDIRECT("'Base de données'!A" &amp; ROW(Y2912))</f>
        <v>45962</v>
      </c>
      <c r="AB2912" s="51" t="str" cm="1">
        <f t="array" aca="1" ref="AB2912" ca="1">INDIRECT("'Base de données'!B" &amp; ROW(Z2912))</f>
        <v>OIXJA</v>
      </c>
    </row>
    <row r="2913" spans="1:28" x14ac:dyDescent="0.3">
      <c r="A2913" s="41" t="str">
        <f ca="1">IF(IF(AND($B2913&lt;&gt;"-",$B2913=$E2913),"Entrée et sortie","-")="Entrée et sortie",'Base de données'!$B2913,"-")</f>
        <v>-</v>
      </c>
      <c r="B2913" s="41" t="str">
        <f t="shared" ca="1" si="183"/>
        <v>-</v>
      </c>
      <c r="C2913" s="41" t="str">
        <f t="shared" ca="1" si="184"/>
        <v>-</v>
      </c>
      <c r="D2913" s="41" t="str">
        <f>IF($F2913="sortie en cours d'année",'Base de données'!$B2913,"-")</f>
        <v>-</v>
      </c>
      <c r="E2913" s="41" t="str">
        <f>IF($H2913="entrée en cours d'année",'Base de données'!$B2913,"-")</f>
        <v>-</v>
      </c>
      <c r="F2913" s="37" t="str">
        <f t="shared" si="181"/>
        <v/>
      </c>
      <c r="G2913" s="37" t="str">
        <f>IF($J2913="mouvement",_xlfn.XLOOKUP('Base de données'!$B2913,$V:$V,$V:$V,0),"")</f>
        <v/>
      </c>
      <c r="H2913" s="37" t="str">
        <f t="shared" si="182"/>
        <v/>
      </c>
      <c r="I2913" s="37" t="str">
        <f>IF($J2913="mouvement",_xlfn.XLOOKUP('Base de données'!$B2913,$K:$K,$K:$K,0),"")</f>
        <v/>
      </c>
      <c r="J2913" s="38" t="str">
        <f>IF(AND(Y2913&lt;&gt;MAX(Y:Y),COUNTIF(K2913:V2913,'Base de données'!$B2913)&gt;0),"mouvement","")</f>
        <v/>
      </c>
      <c r="K2913" s="39" t="str">
        <f>IF(K$1&gt;$AE$1,"-",IFERROR(IF(DATEDIF('Base de données'!$A2913,K$1,"d")&lt;&gt;0,"",'Base de données'!$B2913),""))</f>
        <v/>
      </c>
      <c r="L2913" s="39" t="str">
        <f>IF(L$1&gt;$AE$1,"-",IFERROR(IF(DATEDIF('Base de données'!$A2913,L$1,"d")&lt;&gt;0,"",'Base de données'!$B2913),""))</f>
        <v/>
      </c>
      <c r="M2913" s="39" t="str">
        <f>IF(M$1&gt;$AE$1,"-",IFERROR(IF(DATEDIF('Base de données'!$A2913,M$1,"d")&lt;&gt;0,"",'Base de données'!$B2913),""))</f>
        <v/>
      </c>
      <c r="N2913" s="39" t="str">
        <f>IF(N$1&gt;$AE$1,"-",IFERROR(IF(DATEDIF('Base de données'!$A2913,N$1,"d")&lt;&gt;0,"",'Base de données'!$B2913),""))</f>
        <v/>
      </c>
      <c r="O2913" s="39" t="str">
        <f>IF(O$1&gt;$AE$1,"-",IFERROR(IF(DATEDIF('Base de données'!$A2913,O$1,"d")&lt;&gt;0,"",'Base de données'!$B2913),""))</f>
        <v/>
      </c>
      <c r="P2913" s="39" t="str">
        <f>IF(P$1&gt;$AE$1,"-",IFERROR(IF(DATEDIF('Base de données'!$A2913,P$1,"d")&lt;&gt;0,"",'Base de données'!$B2913),""))</f>
        <v/>
      </c>
      <c r="Q2913" s="39" t="str">
        <f>IF(Q$1&gt;$AE$1,"-",IFERROR(IF(DATEDIF('Base de données'!$A2913,Q$1,"d")&lt;&gt;0,"",'Base de données'!$B2913),""))</f>
        <v/>
      </c>
      <c r="R2913" s="39" t="str">
        <f>IF(R$1&gt;$AE$1,"-",IFERROR(IF(DATEDIF('Base de données'!$A2913,R$1,"d")&lt;&gt;0,"",'Base de données'!$B2913),""))</f>
        <v/>
      </c>
      <c r="S2913" s="39" t="str">
        <f>IF(S$1&gt;$AE$1,"-",IFERROR(IF(DATEDIF('Base de données'!$A2913,S$1,"d")&lt;&gt;0,"",'Base de données'!$B2913),""))</f>
        <v/>
      </c>
      <c r="T2913" s="39" t="str">
        <f>IF(T$1&gt;$AE$1,"-",IFERROR(IF(DATEDIF('Base de données'!$A2913,T$1,"d")&lt;&gt;0,"",'Base de données'!$B2913),""))</f>
        <v/>
      </c>
      <c r="U2913" s="39" t="str">
        <f>IF(U$1&gt;$AE$1,"-",IFERROR(IF(DATEDIF('Base de données'!$A2913,U$1,"d")&lt;&gt;0,"",'Base de données'!$B2913),""))</f>
        <v>4GZ42</v>
      </c>
      <c r="V2913" s="39" t="str">
        <f>IF(V$1&gt;$AE$1,"-",IFERROR(IF(DATEDIF('Base de données'!$A2913,V$1,"d")&lt;&gt;0,"",'Base de données'!$B2913),""))</f>
        <v/>
      </c>
      <c r="W2913" s="34"/>
      <c r="X2913" s="30" t="str">
        <f>'Base de données'!$C2913&amp;" "&amp;'Base de données'!$D2913</f>
        <v>Ledoux Jules</v>
      </c>
      <c r="Y2913" s="31">
        <f>COUNTIF('Base de données'!$B:$B,'Base de données'!$B2913)</f>
        <v>12</v>
      </c>
      <c r="AA2913" s="87" cm="1">
        <f t="array" aca="1" ref="AA2913" ca="1">INDIRECT("'Base de données'!A" &amp; ROW(Y2913))</f>
        <v>45962</v>
      </c>
      <c r="AB2913" s="51" t="str" cm="1">
        <f t="array" aca="1" ref="AB2913" ca="1">INDIRECT("'Base de données'!B" &amp; ROW(Z2913))</f>
        <v>4GZ42</v>
      </c>
    </row>
    <row r="2914" spans="1:28" x14ac:dyDescent="0.3">
      <c r="A2914" s="41" t="str">
        <f ca="1">IF(IF(AND($B2914&lt;&gt;"-",$B2914=$E2914),"Entrée et sortie","-")="Entrée et sortie",'Base de données'!$B2914,"-")</f>
        <v>-</v>
      </c>
      <c r="B2914" s="41" t="str">
        <f t="shared" ca="1" si="183"/>
        <v>-</v>
      </c>
      <c r="C2914" s="41" t="str">
        <f t="shared" ca="1" si="184"/>
        <v>-</v>
      </c>
      <c r="D2914" s="41" t="str">
        <f>IF($F2914="sortie en cours d'année",'Base de données'!$B2914,"-")</f>
        <v>-</v>
      </c>
      <c r="E2914" s="41" t="str">
        <f>IF($H2914="entrée en cours d'année",'Base de données'!$B2914,"-")</f>
        <v>-</v>
      </c>
      <c r="F2914" s="37" t="str">
        <f t="shared" si="181"/>
        <v/>
      </c>
      <c r="G2914" s="37" t="str">
        <f>IF($J2914="mouvement",_xlfn.XLOOKUP('Base de données'!$B2914,$V:$V,$V:$V,0),"")</f>
        <v/>
      </c>
      <c r="H2914" s="37" t="str">
        <f t="shared" si="182"/>
        <v/>
      </c>
      <c r="I2914" s="37" t="str">
        <f>IF($J2914="mouvement",_xlfn.XLOOKUP('Base de données'!$B2914,$K:$K,$K:$K,0),"")</f>
        <v/>
      </c>
      <c r="J2914" s="38" t="str">
        <f>IF(AND(Y2914&lt;&gt;MAX(Y:Y),COUNTIF(K2914:V2914,'Base de données'!$B2914)&gt;0),"mouvement","")</f>
        <v/>
      </c>
      <c r="K2914" s="39" t="str">
        <f>IF(K$1&gt;$AE$1,"-",IFERROR(IF(DATEDIF('Base de données'!$A2914,K$1,"d")&lt;&gt;0,"",'Base de données'!$B2914),""))</f>
        <v/>
      </c>
      <c r="L2914" s="39" t="str">
        <f>IF(L$1&gt;$AE$1,"-",IFERROR(IF(DATEDIF('Base de données'!$A2914,L$1,"d")&lt;&gt;0,"",'Base de données'!$B2914),""))</f>
        <v/>
      </c>
      <c r="M2914" s="39" t="str">
        <f>IF(M$1&gt;$AE$1,"-",IFERROR(IF(DATEDIF('Base de données'!$A2914,M$1,"d")&lt;&gt;0,"",'Base de données'!$B2914),""))</f>
        <v/>
      </c>
      <c r="N2914" s="39" t="str">
        <f>IF(N$1&gt;$AE$1,"-",IFERROR(IF(DATEDIF('Base de données'!$A2914,N$1,"d")&lt;&gt;0,"",'Base de données'!$B2914),""))</f>
        <v/>
      </c>
      <c r="O2914" s="39" t="str">
        <f>IF(O$1&gt;$AE$1,"-",IFERROR(IF(DATEDIF('Base de données'!$A2914,O$1,"d")&lt;&gt;0,"",'Base de données'!$B2914),""))</f>
        <v/>
      </c>
      <c r="P2914" s="39" t="str">
        <f>IF(P$1&gt;$AE$1,"-",IFERROR(IF(DATEDIF('Base de données'!$A2914,P$1,"d")&lt;&gt;0,"",'Base de données'!$B2914),""))</f>
        <v/>
      </c>
      <c r="Q2914" s="39" t="str">
        <f>IF(Q$1&gt;$AE$1,"-",IFERROR(IF(DATEDIF('Base de données'!$A2914,Q$1,"d")&lt;&gt;0,"",'Base de données'!$B2914),""))</f>
        <v/>
      </c>
      <c r="R2914" s="39" t="str">
        <f>IF(R$1&gt;$AE$1,"-",IFERROR(IF(DATEDIF('Base de données'!$A2914,R$1,"d")&lt;&gt;0,"",'Base de données'!$B2914),""))</f>
        <v/>
      </c>
      <c r="S2914" s="39" t="str">
        <f>IF(S$1&gt;$AE$1,"-",IFERROR(IF(DATEDIF('Base de données'!$A2914,S$1,"d")&lt;&gt;0,"",'Base de données'!$B2914),""))</f>
        <v/>
      </c>
      <c r="T2914" s="39" t="str">
        <f>IF(T$1&gt;$AE$1,"-",IFERROR(IF(DATEDIF('Base de données'!$A2914,T$1,"d")&lt;&gt;0,"",'Base de données'!$B2914),""))</f>
        <v/>
      </c>
      <c r="U2914" s="39" t="str">
        <f>IF(U$1&gt;$AE$1,"-",IFERROR(IF(DATEDIF('Base de données'!$A2914,U$1,"d")&lt;&gt;0,"",'Base de données'!$B2914),""))</f>
        <v>53NY9</v>
      </c>
      <c r="V2914" s="39" t="str">
        <f>IF(V$1&gt;$AE$1,"-",IFERROR(IF(DATEDIF('Base de données'!$A2914,V$1,"d")&lt;&gt;0,"",'Base de données'!$B2914),""))</f>
        <v/>
      </c>
      <c r="W2914" s="34"/>
      <c r="X2914" s="30" t="str">
        <f>'Base de données'!$C2914&amp;" "&amp;'Base de données'!$D2914</f>
        <v>Salmon Guillaume</v>
      </c>
      <c r="Y2914" s="31">
        <f>COUNTIF('Base de données'!$B:$B,'Base de données'!$B2914)</f>
        <v>12</v>
      </c>
      <c r="AA2914" s="87" cm="1">
        <f t="array" aca="1" ref="AA2914" ca="1">INDIRECT("'Base de données'!A" &amp; ROW(Y2914))</f>
        <v>45962</v>
      </c>
      <c r="AB2914" s="51" t="str" cm="1">
        <f t="array" aca="1" ref="AB2914" ca="1">INDIRECT("'Base de données'!B" &amp; ROW(Z2914))</f>
        <v>53NY9</v>
      </c>
    </row>
    <row r="2915" spans="1:28" x14ac:dyDescent="0.3">
      <c r="A2915" s="41" t="str">
        <f ca="1">IF(IF(AND($B2915&lt;&gt;"-",$B2915=$E2915),"Entrée et sortie","-")="Entrée et sortie",'Base de données'!$B2915,"-")</f>
        <v>-</v>
      </c>
      <c r="B2915" s="41" t="str">
        <f t="shared" ca="1" si="183"/>
        <v>-</v>
      </c>
      <c r="C2915" s="41" t="str">
        <f t="shared" ca="1" si="184"/>
        <v>-</v>
      </c>
      <c r="D2915" s="41" t="str">
        <f>IF($F2915="sortie en cours d'année",'Base de données'!$B2915,"-")</f>
        <v>-</v>
      </c>
      <c r="E2915" s="41" t="str">
        <f>IF($H2915="entrée en cours d'année",'Base de données'!$B2915,"-")</f>
        <v>-</v>
      </c>
      <c r="F2915" s="37" t="str">
        <f t="shared" si="181"/>
        <v/>
      </c>
      <c r="G2915" s="37" t="str">
        <f>IF($J2915="mouvement",_xlfn.XLOOKUP('Base de données'!$B2915,$V:$V,$V:$V,0),"")</f>
        <v/>
      </c>
      <c r="H2915" s="37" t="str">
        <f t="shared" si="182"/>
        <v/>
      </c>
      <c r="I2915" s="37" t="str">
        <f>IF($J2915="mouvement",_xlfn.XLOOKUP('Base de données'!$B2915,$K:$K,$K:$K,0),"")</f>
        <v/>
      </c>
      <c r="J2915" s="38" t="str">
        <f>IF(AND(Y2915&lt;&gt;MAX(Y:Y),COUNTIF(K2915:V2915,'Base de données'!$B2915)&gt;0),"mouvement","")</f>
        <v/>
      </c>
      <c r="K2915" s="39" t="str">
        <f>IF(K$1&gt;$AE$1,"-",IFERROR(IF(DATEDIF('Base de données'!$A2915,K$1,"d")&lt;&gt;0,"",'Base de données'!$B2915),""))</f>
        <v/>
      </c>
      <c r="L2915" s="39" t="str">
        <f>IF(L$1&gt;$AE$1,"-",IFERROR(IF(DATEDIF('Base de données'!$A2915,L$1,"d")&lt;&gt;0,"",'Base de données'!$B2915),""))</f>
        <v/>
      </c>
      <c r="M2915" s="39" t="str">
        <f>IF(M$1&gt;$AE$1,"-",IFERROR(IF(DATEDIF('Base de données'!$A2915,M$1,"d")&lt;&gt;0,"",'Base de données'!$B2915),""))</f>
        <v/>
      </c>
      <c r="N2915" s="39" t="str">
        <f>IF(N$1&gt;$AE$1,"-",IFERROR(IF(DATEDIF('Base de données'!$A2915,N$1,"d")&lt;&gt;0,"",'Base de données'!$B2915),""))</f>
        <v/>
      </c>
      <c r="O2915" s="39" t="str">
        <f>IF(O$1&gt;$AE$1,"-",IFERROR(IF(DATEDIF('Base de données'!$A2915,O$1,"d")&lt;&gt;0,"",'Base de données'!$B2915),""))</f>
        <v/>
      </c>
      <c r="P2915" s="39" t="str">
        <f>IF(P$1&gt;$AE$1,"-",IFERROR(IF(DATEDIF('Base de données'!$A2915,P$1,"d")&lt;&gt;0,"",'Base de données'!$B2915),""))</f>
        <v/>
      </c>
      <c r="Q2915" s="39" t="str">
        <f>IF(Q$1&gt;$AE$1,"-",IFERROR(IF(DATEDIF('Base de données'!$A2915,Q$1,"d")&lt;&gt;0,"",'Base de données'!$B2915),""))</f>
        <v/>
      </c>
      <c r="R2915" s="39" t="str">
        <f>IF(R$1&gt;$AE$1,"-",IFERROR(IF(DATEDIF('Base de données'!$A2915,R$1,"d")&lt;&gt;0,"",'Base de données'!$B2915),""))</f>
        <v/>
      </c>
      <c r="S2915" s="39" t="str">
        <f>IF(S$1&gt;$AE$1,"-",IFERROR(IF(DATEDIF('Base de données'!$A2915,S$1,"d")&lt;&gt;0,"",'Base de données'!$B2915),""))</f>
        <v/>
      </c>
      <c r="T2915" s="39" t="str">
        <f>IF(T$1&gt;$AE$1,"-",IFERROR(IF(DATEDIF('Base de données'!$A2915,T$1,"d")&lt;&gt;0,"",'Base de données'!$B2915),""))</f>
        <v/>
      </c>
      <c r="U2915" s="39" t="str">
        <f>IF(U$1&gt;$AE$1,"-",IFERROR(IF(DATEDIF('Base de données'!$A2915,U$1,"d")&lt;&gt;0,"",'Base de données'!$B2915),""))</f>
        <v>CHYQ5</v>
      </c>
      <c r="V2915" s="39" t="str">
        <f>IF(V$1&gt;$AE$1,"-",IFERROR(IF(DATEDIF('Base de données'!$A2915,V$1,"d")&lt;&gt;0,"",'Base de données'!$B2915),""))</f>
        <v/>
      </c>
      <c r="W2915" s="34"/>
      <c r="X2915" s="30" t="str">
        <f>'Base de données'!$C2915&amp;" "&amp;'Base de données'!$D2915</f>
        <v>Camus Isaac</v>
      </c>
      <c r="Y2915" s="31">
        <f>COUNTIF('Base de données'!$B:$B,'Base de données'!$B2915)</f>
        <v>12</v>
      </c>
      <c r="AA2915" s="87" cm="1">
        <f t="array" aca="1" ref="AA2915" ca="1">INDIRECT("'Base de données'!A" &amp; ROW(Y2915))</f>
        <v>45962</v>
      </c>
      <c r="AB2915" s="51" t="str" cm="1">
        <f t="array" aca="1" ref="AB2915" ca="1">INDIRECT("'Base de données'!B" &amp; ROW(Z2915))</f>
        <v>CHYQ5</v>
      </c>
    </row>
    <row r="2916" spans="1:28" x14ac:dyDescent="0.3">
      <c r="A2916" s="41" t="str">
        <f ca="1">IF(IF(AND($B2916&lt;&gt;"-",$B2916=$E2916),"Entrée et sortie","-")="Entrée et sortie",'Base de données'!$B2916,"-")</f>
        <v>-</v>
      </c>
      <c r="B2916" s="41" t="str">
        <f t="shared" ca="1" si="183"/>
        <v>-</v>
      </c>
      <c r="C2916" s="41" t="str">
        <f t="shared" ca="1" si="184"/>
        <v>-</v>
      </c>
      <c r="D2916" s="41" t="str">
        <f>IF($F2916="sortie en cours d'année",'Base de données'!$B2916,"-")</f>
        <v>-</v>
      </c>
      <c r="E2916" s="41" t="str">
        <f>IF($H2916="entrée en cours d'année",'Base de données'!$B2916,"-")</f>
        <v>-</v>
      </c>
      <c r="F2916" s="37" t="str">
        <f t="shared" si="181"/>
        <v/>
      </c>
      <c r="G2916" s="37" t="str">
        <f>IF($J2916="mouvement",_xlfn.XLOOKUP('Base de données'!$B2916,$V:$V,$V:$V,0),"")</f>
        <v/>
      </c>
      <c r="H2916" s="37" t="str">
        <f t="shared" si="182"/>
        <v/>
      </c>
      <c r="I2916" s="37" t="str">
        <f>IF($J2916="mouvement",_xlfn.XLOOKUP('Base de données'!$B2916,$K:$K,$K:$K,0),"")</f>
        <v/>
      </c>
      <c r="J2916" s="38" t="str">
        <f>IF(AND(Y2916&lt;&gt;MAX(Y:Y),COUNTIF(K2916:V2916,'Base de données'!$B2916)&gt;0),"mouvement","")</f>
        <v/>
      </c>
      <c r="K2916" s="39" t="str">
        <f>IF(K$1&gt;$AE$1,"-",IFERROR(IF(DATEDIF('Base de données'!$A2916,K$1,"d")&lt;&gt;0,"",'Base de données'!$B2916),""))</f>
        <v/>
      </c>
      <c r="L2916" s="39" t="str">
        <f>IF(L$1&gt;$AE$1,"-",IFERROR(IF(DATEDIF('Base de données'!$A2916,L$1,"d")&lt;&gt;0,"",'Base de données'!$B2916),""))</f>
        <v/>
      </c>
      <c r="M2916" s="39" t="str">
        <f>IF(M$1&gt;$AE$1,"-",IFERROR(IF(DATEDIF('Base de données'!$A2916,M$1,"d")&lt;&gt;0,"",'Base de données'!$B2916),""))</f>
        <v/>
      </c>
      <c r="N2916" s="39" t="str">
        <f>IF(N$1&gt;$AE$1,"-",IFERROR(IF(DATEDIF('Base de données'!$A2916,N$1,"d")&lt;&gt;0,"",'Base de données'!$B2916),""))</f>
        <v/>
      </c>
      <c r="O2916" s="39" t="str">
        <f>IF(O$1&gt;$AE$1,"-",IFERROR(IF(DATEDIF('Base de données'!$A2916,O$1,"d")&lt;&gt;0,"",'Base de données'!$B2916),""))</f>
        <v/>
      </c>
      <c r="P2916" s="39" t="str">
        <f>IF(P$1&gt;$AE$1,"-",IFERROR(IF(DATEDIF('Base de données'!$A2916,P$1,"d")&lt;&gt;0,"",'Base de données'!$B2916),""))</f>
        <v/>
      </c>
      <c r="Q2916" s="39" t="str">
        <f>IF(Q$1&gt;$AE$1,"-",IFERROR(IF(DATEDIF('Base de données'!$A2916,Q$1,"d")&lt;&gt;0,"",'Base de données'!$B2916),""))</f>
        <v/>
      </c>
      <c r="R2916" s="39" t="str">
        <f>IF(R$1&gt;$AE$1,"-",IFERROR(IF(DATEDIF('Base de données'!$A2916,R$1,"d")&lt;&gt;0,"",'Base de données'!$B2916),""))</f>
        <v/>
      </c>
      <c r="S2916" s="39" t="str">
        <f>IF(S$1&gt;$AE$1,"-",IFERROR(IF(DATEDIF('Base de données'!$A2916,S$1,"d")&lt;&gt;0,"",'Base de données'!$B2916),""))</f>
        <v/>
      </c>
      <c r="T2916" s="39" t="str">
        <f>IF(T$1&gt;$AE$1,"-",IFERROR(IF(DATEDIF('Base de données'!$A2916,T$1,"d")&lt;&gt;0,"",'Base de données'!$B2916),""))</f>
        <v/>
      </c>
      <c r="U2916" s="39" t="str">
        <f>IF(U$1&gt;$AE$1,"-",IFERROR(IF(DATEDIF('Base de données'!$A2916,U$1,"d")&lt;&gt;0,"",'Base de données'!$B2916),""))</f>
        <v>8E9LF</v>
      </c>
      <c r="V2916" s="39" t="str">
        <f>IF(V$1&gt;$AE$1,"-",IFERROR(IF(DATEDIF('Base de données'!$A2916,V$1,"d")&lt;&gt;0,"",'Base de données'!$B2916),""))</f>
        <v/>
      </c>
      <c r="W2916" s="34"/>
      <c r="X2916" s="30" t="str">
        <f>'Base de données'!$C2916&amp;" "&amp;'Base de données'!$D2916</f>
        <v>Baron Marcelle</v>
      </c>
      <c r="Y2916" s="31">
        <f>COUNTIF('Base de données'!$B:$B,'Base de données'!$B2916)</f>
        <v>12</v>
      </c>
      <c r="AA2916" s="87" cm="1">
        <f t="array" aca="1" ref="AA2916" ca="1">INDIRECT("'Base de données'!A" &amp; ROW(Y2916))</f>
        <v>45962</v>
      </c>
      <c r="AB2916" s="51" t="str" cm="1">
        <f t="array" aca="1" ref="AB2916" ca="1">INDIRECT("'Base de données'!B" &amp; ROW(Z2916))</f>
        <v>8E9LF</v>
      </c>
    </row>
    <row r="2917" spans="1:28" x14ac:dyDescent="0.3">
      <c r="A2917" s="41" t="str">
        <f ca="1">IF(IF(AND($B2917&lt;&gt;"-",$B2917=$E2917),"Entrée et sortie","-")="Entrée et sortie",'Base de données'!$B2917,"-")</f>
        <v>-</v>
      </c>
      <c r="B2917" s="41" t="str">
        <f t="shared" ca="1" si="183"/>
        <v>-</v>
      </c>
      <c r="C2917" s="41" t="str">
        <f t="shared" ca="1" si="184"/>
        <v>-</v>
      </c>
      <c r="D2917" s="41" t="str">
        <f>IF($F2917="sortie en cours d'année",'Base de données'!$B2917,"-")</f>
        <v>-</v>
      </c>
      <c r="E2917" s="41" t="str">
        <f>IF($H2917="entrée en cours d'année",'Base de données'!$B2917,"-")</f>
        <v>-</v>
      </c>
      <c r="F2917" s="37" t="str">
        <f t="shared" si="181"/>
        <v/>
      </c>
      <c r="G2917" s="37" t="str">
        <f>IF($J2917="mouvement",_xlfn.XLOOKUP('Base de données'!$B2917,$V:$V,$V:$V,0),"")</f>
        <v/>
      </c>
      <c r="H2917" s="37" t="str">
        <f t="shared" si="182"/>
        <v/>
      </c>
      <c r="I2917" s="37" t="str">
        <f>IF($J2917="mouvement",_xlfn.XLOOKUP('Base de données'!$B2917,$K:$K,$K:$K,0),"")</f>
        <v/>
      </c>
      <c r="J2917" s="38" t="str">
        <f>IF(AND(Y2917&lt;&gt;MAX(Y:Y),COUNTIF(K2917:V2917,'Base de données'!$B2917)&gt;0),"mouvement","")</f>
        <v/>
      </c>
      <c r="K2917" s="39" t="str">
        <f>IF(K$1&gt;$AE$1,"-",IFERROR(IF(DATEDIF('Base de données'!$A2917,K$1,"d")&lt;&gt;0,"",'Base de données'!$B2917),""))</f>
        <v/>
      </c>
      <c r="L2917" s="39" t="str">
        <f>IF(L$1&gt;$AE$1,"-",IFERROR(IF(DATEDIF('Base de données'!$A2917,L$1,"d")&lt;&gt;0,"",'Base de données'!$B2917),""))</f>
        <v/>
      </c>
      <c r="M2917" s="39" t="str">
        <f>IF(M$1&gt;$AE$1,"-",IFERROR(IF(DATEDIF('Base de données'!$A2917,M$1,"d")&lt;&gt;0,"",'Base de données'!$B2917),""))</f>
        <v/>
      </c>
      <c r="N2917" s="39" t="str">
        <f>IF(N$1&gt;$AE$1,"-",IFERROR(IF(DATEDIF('Base de données'!$A2917,N$1,"d")&lt;&gt;0,"",'Base de données'!$B2917),""))</f>
        <v/>
      </c>
      <c r="O2917" s="39" t="str">
        <f>IF(O$1&gt;$AE$1,"-",IFERROR(IF(DATEDIF('Base de données'!$A2917,O$1,"d")&lt;&gt;0,"",'Base de données'!$B2917),""))</f>
        <v/>
      </c>
      <c r="P2917" s="39" t="str">
        <f>IF(P$1&gt;$AE$1,"-",IFERROR(IF(DATEDIF('Base de données'!$A2917,P$1,"d")&lt;&gt;0,"",'Base de données'!$B2917),""))</f>
        <v/>
      </c>
      <c r="Q2917" s="39" t="str">
        <f>IF(Q$1&gt;$AE$1,"-",IFERROR(IF(DATEDIF('Base de données'!$A2917,Q$1,"d")&lt;&gt;0,"",'Base de données'!$B2917),""))</f>
        <v/>
      </c>
      <c r="R2917" s="39" t="str">
        <f>IF(R$1&gt;$AE$1,"-",IFERROR(IF(DATEDIF('Base de données'!$A2917,R$1,"d")&lt;&gt;0,"",'Base de données'!$B2917),""))</f>
        <v/>
      </c>
      <c r="S2917" s="39" t="str">
        <f>IF(S$1&gt;$AE$1,"-",IFERROR(IF(DATEDIF('Base de données'!$A2917,S$1,"d")&lt;&gt;0,"",'Base de données'!$B2917),""))</f>
        <v/>
      </c>
      <c r="T2917" s="39" t="str">
        <f>IF(T$1&gt;$AE$1,"-",IFERROR(IF(DATEDIF('Base de données'!$A2917,T$1,"d")&lt;&gt;0,"",'Base de données'!$B2917),""))</f>
        <v/>
      </c>
      <c r="U2917" s="39" t="str">
        <f>IF(U$1&gt;$AE$1,"-",IFERROR(IF(DATEDIF('Base de données'!$A2917,U$1,"d")&lt;&gt;0,"",'Base de données'!$B2917),""))</f>
        <v>M5OQN</v>
      </c>
      <c r="V2917" s="39" t="str">
        <f>IF(V$1&gt;$AE$1,"-",IFERROR(IF(DATEDIF('Base de données'!$A2917,V$1,"d")&lt;&gt;0,"",'Base de données'!$B2917),""))</f>
        <v/>
      </c>
      <c r="W2917" s="34"/>
      <c r="X2917" s="30" t="str">
        <f>'Base de données'!$C2917&amp;" "&amp;'Base de données'!$D2917</f>
        <v>Courtois Marcel</v>
      </c>
      <c r="Y2917" s="31">
        <f>COUNTIF('Base de données'!$B:$B,'Base de données'!$B2917)</f>
        <v>12</v>
      </c>
      <c r="AA2917" s="87" cm="1">
        <f t="array" aca="1" ref="AA2917" ca="1">INDIRECT("'Base de données'!A" &amp; ROW(Y2917))</f>
        <v>45962</v>
      </c>
      <c r="AB2917" s="51" t="str" cm="1">
        <f t="array" aca="1" ref="AB2917" ca="1">INDIRECT("'Base de données'!B" &amp; ROW(Z2917))</f>
        <v>M5OQN</v>
      </c>
    </row>
    <row r="2918" spans="1:28" x14ac:dyDescent="0.3">
      <c r="A2918" s="41" t="str">
        <f ca="1">IF(IF(AND($B2918&lt;&gt;"-",$B2918=$E2918),"Entrée et sortie","-")="Entrée et sortie",'Base de données'!$B2918,"-")</f>
        <v>-</v>
      </c>
      <c r="B2918" s="41" t="str">
        <f t="shared" ca="1" si="183"/>
        <v>-</v>
      </c>
      <c r="C2918" s="41" t="str">
        <f t="shared" ca="1" si="184"/>
        <v>-</v>
      </c>
      <c r="D2918" s="41" t="str">
        <f>IF($F2918="sortie en cours d'année",'Base de données'!$B2918,"-")</f>
        <v>-</v>
      </c>
      <c r="E2918" s="41" t="str">
        <f>IF($H2918="entrée en cours d'année",'Base de données'!$B2918,"-")</f>
        <v>-</v>
      </c>
      <c r="F2918" s="37" t="str">
        <f t="shared" si="181"/>
        <v/>
      </c>
      <c r="G2918" s="37" t="str">
        <f>IF($J2918="mouvement",_xlfn.XLOOKUP('Base de données'!$B2918,$V:$V,$V:$V,0),"")</f>
        <v/>
      </c>
      <c r="H2918" s="37" t="str">
        <f t="shared" si="182"/>
        <v/>
      </c>
      <c r="I2918" s="37" t="str">
        <f>IF($J2918="mouvement",_xlfn.XLOOKUP('Base de données'!$B2918,$K:$K,$K:$K,0),"")</f>
        <v/>
      </c>
      <c r="J2918" s="38" t="str">
        <f>IF(AND(Y2918&lt;&gt;MAX(Y:Y),COUNTIF(K2918:V2918,'Base de données'!$B2918)&gt;0),"mouvement","")</f>
        <v/>
      </c>
      <c r="K2918" s="39" t="str">
        <f>IF(K$1&gt;$AE$1,"-",IFERROR(IF(DATEDIF('Base de données'!$A2918,K$1,"d")&lt;&gt;0,"",'Base de données'!$B2918),""))</f>
        <v/>
      </c>
      <c r="L2918" s="39" t="str">
        <f>IF(L$1&gt;$AE$1,"-",IFERROR(IF(DATEDIF('Base de données'!$A2918,L$1,"d")&lt;&gt;0,"",'Base de données'!$B2918),""))</f>
        <v/>
      </c>
      <c r="M2918" s="39" t="str">
        <f>IF(M$1&gt;$AE$1,"-",IFERROR(IF(DATEDIF('Base de données'!$A2918,M$1,"d")&lt;&gt;0,"",'Base de données'!$B2918),""))</f>
        <v/>
      </c>
      <c r="N2918" s="39" t="str">
        <f>IF(N$1&gt;$AE$1,"-",IFERROR(IF(DATEDIF('Base de données'!$A2918,N$1,"d")&lt;&gt;0,"",'Base de données'!$B2918),""))</f>
        <v/>
      </c>
      <c r="O2918" s="39" t="str">
        <f>IF(O$1&gt;$AE$1,"-",IFERROR(IF(DATEDIF('Base de données'!$A2918,O$1,"d")&lt;&gt;0,"",'Base de données'!$B2918),""))</f>
        <v/>
      </c>
      <c r="P2918" s="39" t="str">
        <f>IF(P$1&gt;$AE$1,"-",IFERROR(IF(DATEDIF('Base de données'!$A2918,P$1,"d")&lt;&gt;0,"",'Base de données'!$B2918),""))</f>
        <v/>
      </c>
      <c r="Q2918" s="39" t="str">
        <f>IF(Q$1&gt;$AE$1,"-",IFERROR(IF(DATEDIF('Base de données'!$A2918,Q$1,"d")&lt;&gt;0,"",'Base de données'!$B2918),""))</f>
        <v/>
      </c>
      <c r="R2918" s="39" t="str">
        <f>IF(R$1&gt;$AE$1,"-",IFERROR(IF(DATEDIF('Base de données'!$A2918,R$1,"d")&lt;&gt;0,"",'Base de données'!$B2918),""))</f>
        <v/>
      </c>
      <c r="S2918" s="39" t="str">
        <f>IF(S$1&gt;$AE$1,"-",IFERROR(IF(DATEDIF('Base de données'!$A2918,S$1,"d")&lt;&gt;0,"",'Base de données'!$B2918),""))</f>
        <v/>
      </c>
      <c r="T2918" s="39" t="str">
        <f>IF(T$1&gt;$AE$1,"-",IFERROR(IF(DATEDIF('Base de données'!$A2918,T$1,"d")&lt;&gt;0,"",'Base de données'!$B2918),""))</f>
        <v/>
      </c>
      <c r="U2918" s="39" t="str">
        <f>IF(U$1&gt;$AE$1,"-",IFERROR(IF(DATEDIF('Base de données'!$A2918,U$1,"d")&lt;&gt;0,"",'Base de données'!$B2918),""))</f>
        <v>FOPU8</v>
      </c>
      <c r="V2918" s="39" t="str">
        <f>IF(V$1&gt;$AE$1,"-",IFERROR(IF(DATEDIF('Base de données'!$A2918,V$1,"d")&lt;&gt;0,"",'Base de données'!$B2918),""))</f>
        <v/>
      </c>
      <c r="W2918" s="34"/>
      <c r="X2918" s="30" t="str">
        <f>'Base de données'!$C2918&amp;" "&amp;'Base de données'!$D2918</f>
        <v>Boulay Pierre</v>
      </c>
      <c r="Y2918" s="31">
        <f>COUNTIF('Base de données'!$B:$B,'Base de données'!$B2918)</f>
        <v>12</v>
      </c>
      <c r="AA2918" s="87" cm="1">
        <f t="array" aca="1" ref="AA2918" ca="1">INDIRECT("'Base de données'!A" &amp; ROW(Y2918))</f>
        <v>45962</v>
      </c>
      <c r="AB2918" s="51" t="str" cm="1">
        <f t="array" aca="1" ref="AB2918" ca="1">INDIRECT("'Base de données'!B" &amp; ROW(Z2918))</f>
        <v>FOPU8</v>
      </c>
    </row>
    <row r="2919" spans="1:28" x14ac:dyDescent="0.3">
      <c r="A2919" s="41" t="str">
        <f ca="1">IF(IF(AND($B2919&lt;&gt;"-",$B2919=$E2919),"Entrée et sortie","-")="Entrée et sortie",'Base de données'!$B2919,"-")</f>
        <v>-</v>
      </c>
      <c r="B2919" s="41" t="str">
        <f t="shared" ca="1" si="183"/>
        <v>-</v>
      </c>
      <c r="C2919" s="41" t="str">
        <f t="shared" ca="1" si="184"/>
        <v>-</v>
      </c>
      <c r="D2919" s="41" t="str">
        <f>IF($F2919="sortie en cours d'année",'Base de données'!$B2919,"-")</f>
        <v>-</v>
      </c>
      <c r="E2919" s="41" t="str">
        <f>IF($H2919="entrée en cours d'année",'Base de données'!$B2919,"-")</f>
        <v>-</v>
      </c>
      <c r="F2919" s="37" t="str">
        <f t="shared" si="181"/>
        <v/>
      </c>
      <c r="G2919" s="37" t="str">
        <f>IF($J2919="mouvement",_xlfn.XLOOKUP('Base de données'!$B2919,$V:$V,$V:$V,0),"")</f>
        <v/>
      </c>
      <c r="H2919" s="37" t="str">
        <f t="shared" si="182"/>
        <v/>
      </c>
      <c r="I2919" s="37" t="str">
        <f>IF($J2919="mouvement",_xlfn.XLOOKUP('Base de données'!$B2919,$K:$K,$K:$K,0),"")</f>
        <v/>
      </c>
      <c r="J2919" s="38" t="str">
        <f>IF(AND(Y2919&lt;&gt;MAX(Y:Y),COUNTIF(K2919:V2919,'Base de données'!$B2919)&gt;0),"mouvement","")</f>
        <v/>
      </c>
      <c r="K2919" s="39" t="str">
        <f>IF(K$1&gt;$AE$1,"-",IFERROR(IF(DATEDIF('Base de données'!$A2919,K$1,"d")&lt;&gt;0,"",'Base de données'!$B2919),""))</f>
        <v/>
      </c>
      <c r="L2919" s="39" t="str">
        <f>IF(L$1&gt;$AE$1,"-",IFERROR(IF(DATEDIF('Base de données'!$A2919,L$1,"d")&lt;&gt;0,"",'Base de données'!$B2919),""))</f>
        <v/>
      </c>
      <c r="M2919" s="39" t="str">
        <f>IF(M$1&gt;$AE$1,"-",IFERROR(IF(DATEDIF('Base de données'!$A2919,M$1,"d")&lt;&gt;0,"",'Base de données'!$B2919),""))</f>
        <v/>
      </c>
      <c r="N2919" s="39" t="str">
        <f>IF(N$1&gt;$AE$1,"-",IFERROR(IF(DATEDIF('Base de données'!$A2919,N$1,"d")&lt;&gt;0,"",'Base de données'!$B2919),""))</f>
        <v/>
      </c>
      <c r="O2919" s="39" t="str">
        <f>IF(O$1&gt;$AE$1,"-",IFERROR(IF(DATEDIF('Base de données'!$A2919,O$1,"d")&lt;&gt;0,"",'Base de données'!$B2919),""))</f>
        <v/>
      </c>
      <c r="P2919" s="39" t="str">
        <f>IF(P$1&gt;$AE$1,"-",IFERROR(IF(DATEDIF('Base de données'!$A2919,P$1,"d")&lt;&gt;0,"",'Base de données'!$B2919),""))</f>
        <v/>
      </c>
      <c r="Q2919" s="39" t="str">
        <f>IF(Q$1&gt;$AE$1,"-",IFERROR(IF(DATEDIF('Base de données'!$A2919,Q$1,"d")&lt;&gt;0,"",'Base de données'!$B2919),""))</f>
        <v/>
      </c>
      <c r="R2919" s="39" t="str">
        <f>IF(R$1&gt;$AE$1,"-",IFERROR(IF(DATEDIF('Base de données'!$A2919,R$1,"d")&lt;&gt;0,"",'Base de données'!$B2919),""))</f>
        <v/>
      </c>
      <c r="S2919" s="39" t="str">
        <f>IF(S$1&gt;$AE$1,"-",IFERROR(IF(DATEDIF('Base de données'!$A2919,S$1,"d")&lt;&gt;0,"",'Base de données'!$B2919),""))</f>
        <v/>
      </c>
      <c r="T2919" s="39" t="str">
        <f>IF(T$1&gt;$AE$1,"-",IFERROR(IF(DATEDIF('Base de données'!$A2919,T$1,"d")&lt;&gt;0,"",'Base de données'!$B2919),""))</f>
        <v/>
      </c>
      <c r="U2919" s="39" t="str">
        <f>IF(U$1&gt;$AE$1,"-",IFERROR(IF(DATEDIF('Base de données'!$A2919,U$1,"d")&lt;&gt;0,"",'Base de données'!$B2919),""))</f>
        <v>7JO19</v>
      </c>
      <c r="V2919" s="39" t="str">
        <f>IF(V$1&gt;$AE$1,"-",IFERROR(IF(DATEDIF('Base de données'!$A2919,V$1,"d")&lt;&gt;0,"",'Base de données'!$B2919),""))</f>
        <v/>
      </c>
      <c r="W2919" s="34"/>
      <c r="X2919" s="30" t="str">
        <f>'Base de données'!$C2919&amp;" "&amp;'Base de données'!$D2919</f>
        <v>Lefebvre Richard</v>
      </c>
      <c r="Y2919" s="31">
        <f>COUNTIF('Base de données'!$B:$B,'Base de données'!$B2919)</f>
        <v>12</v>
      </c>
      <c r="AA2919" s="87" cm="1">
        <f t="array" aca="1" ref="AA2919" ca="1">INDIRECT("'Base de données'!A" &amp; ROW(Y2919))</f>
        <v>45962</v>
      </c>
      <c r="AB2919" s="51" t="str" cm="1">
        <f t="array" aca="1" ref="AB2919" ca="1">INDIRECT("'Base de données'!B" &amp; ROW(Z2919))</f>
        <v>7JO19</v>
      </c>
    </row>
    <row r="2920" spans="1:28" x14ac:dyDescent="0.3">
      <c r="A2920" s="41" t="str">
        <f ca="1">IF(IF(AND($B2920&lt;&gt;"-",$B2920=$E2920),"Entrée et sortie","-")="Entrée et sortie",'Base de données'!$B2920,"-")</f>
        <v>-</v>
      </c>
      <c r="B2920" s="41" t="str">
        <f t="shared" ca="1" si="183"/>
        <v>-</v>
      </c>
      <c r="C2920" s="41" t="str">
        <f t="shared" ca="1" si="184"/>
        <v>-</v>
      </c>
      <c r="D2920" s="41" t="str">
        <f>IF($F2920="sortie en cours d'année",'Base de données'!$B2920,"-")</f>
        <v>-</v>
      </c>
      <c r="E2920" s="41" t="str">
        <f>IF($H2920="entrée en cours d'année",'Base de données'!$B2920,"-")</f>
        <v>-</v>
      </c>
      <c r="F2920" s="37" t="str">
        <f t="shared" si="181"/>
        <v/>
      </c>
      <c r="G2920" s="37" t="str">
        <f>IF($J2920="mouvement",_xlfn.XLOOKUP('Base de données'!$B2920,$V:$V,$V:$V,0),"")</f>
        <v/>
      </c>
      <c r="H2920" s="37" t="str">
        <f t="shared" si="182"/>
        <v/>
      </c>
      <c r="I2920" s="37" t="str">
        <f>IF($J2920="mouvement",_xlfn.XLOOKUP('Base de données'!$B2920,$K:$K,$K:$K,0),"")</f>
        <v/>
      </c>
      <c r="J2920" s="38" t="str">
        <f>IF(AND(Y2920&lt;&gt;MAX(Y:Y),COUNTIF(K2920:V2920,'Base de données'!$B2920)&gt;0),"mouvement","")</f>
        <v/>
      </c>
      <c r="K2920" s="39" t="str">
        <f>IF(K$1&gt;$AE$1,"-",IFERROR(IF(DATEDIF('Base de données'!$A2920,K$1,"d")&lt;&gt;0,"",'Base de données'!$B2920),""))</f>
        <v/>
      </c>
      <c r="L2920" s="39" t="str">
        <f>IF(L$1&gt;$AE$1,"-",IFERROR(IF(DATEDIF('Base de données'!$A2920,L$1,"d")&lt;&gt;0,"",'Base de données'!$B2920),""))</f>
        <v/>
      </c>
      <c r="M2920" s="39" t="str">
        <f>IF(M$1&gt;$AE$1,"-",IFERROR(IF(DATEDIF('Base de données'!$A2920,M$1,"d")&lt;&gt;0,"",'Base de données'!$B2920),""))</f>
        <v/>
      </c>
      <c r="N2920" s="39" t="str">
        <f>IF(N$1&gt;$AE$1,"-",IFERROR(IF(DATEDIF('Base de données'!$A2920,N$1,"d")&lt;&gt;0,"",'Base de données'!$B2920),""))</f>
        <v/>
      </c>
      <c r="O2920" s="39" t="str">
        <f>IF(O$1&gt;$AE$1,"-",IFERROR(IF(DATEDIF('Base de données'!$A2920,O$1,"d")&lt;&gt;0,"",'Base de données'!$B2920),""))</f>
        <v/>
      </c>
      <c r="P2920" s="39" t="str">
        <f>IF(P$1&gt;$AE$1,"-",IFERROR(IF(DATEDIF('Base de données'!$A2920,P$1,"d")&lt;&gt;0,"",'Base de données'!$B2920),""))</f>
        <v/>
      </c>
      <c r="Q2920" s="39" t="str">
        <f>IF(Q$1&gt;$AE$1,"-",IFERROR(IF(DATEDIF('Base de données'!$A2920,Q$1,"d")&lt;&gt;0,"",'Base de données'!$B2920),""))</f>
        <v/>
      </c>
      <c r="R2920" s="39" t="str">
        <f>IF(R$1&gt;$AE$1,"-",IFERROR(IF(DATEDIF('Base de données'!$A2920,R$1,"d")&lt;&gt;0,"",'Base de données'!$B2920),""))</f>
        <v/>
      </c>
      <c r="S2920" s="39" t="str">
        <f>IF(S$1&gt;$AE$1,"-",IFERROR(IF(DATEDIF('Base de données'!$A2920,S$1,"d")&lt;&gt;0,"",'Base de données'!$B2920),""))</f>
        <v/>
      </c>
      <c r="T2920" s="39" t="str">
        <f>IF(T$1&gt;$AE$1,"-",IFERROR(IF(DATEDIF('Base de données'!$A2920,T$1,"d")&lt;&gt;0,"",'Base de données'!$B2920),""))</f>
        <v/>
      </c>
      <c r="U2920" s="39" t="str">
        <f>IF(U$1&gt;$AE$1,"-",IFERROR(IF(DATEDIF('Base de données'!$A2920,U$1,"d")&lt;&gt;0,"",'Base de données'!$B2920),""))</f>
        <v>NNRI4</v>
      </c>
      <c r="V2920" s="39" t="str">
        <f>IF(V$1&gt;$AE$1,"-",IFERROR(IF(DATEDIF('Base de données'!$A2920,V$1,"d")&lt;&gt;0,"",'Base de données'!$B2920),""))</f>
        <v/>
      </c>
      <c r="W2920" s="34"/>
      <c r="X2920" s="30" t="str">
        <f>'Base de données'!$C2920&amp;" "&amp;'Base de données'!$D2920</f>
        <v>Rousseau Odette</v>
      </c>
      <c r="Y2920" s="31">
        <f>COUNTIF('Base de données'!$B:$B,'Base de données'!$B2920)</f>
        <v>12</v>
      </c>
      <c r="AA2920" s="87" cm="1">
        <f t="array" aca="1" ref="AA2920" ca="1">INDIRECT("'Base de données'!A" &amp; ROW(Y2920))</f>
        <v>45962</v>
      </c>
      <c r="AB2920" s="51" t="str" cm="1">
        <f t="array" aca="1" ref="AB2920" ca="1">INDIRECT("'Base de données'!B" &amp; ROW(Z2920))</f>
        <v>NNRI4</v>
      </c>
    </row>
    <row r="2921" spans="1:28" x14ac:dyDescent="0.3">
      <c r="A2921" s="41" t="str">
        <f ca="1">IF(IF(AND($B2921&lt;&gt;"-",$B2921=$E2921),"Entrée et sortie","-")="Entrée et sortie",'Base de données'!$B2921,"-")</f>
        <v>-</v>
      </c>
      <c r="B2921" s="41" t="str">
        <f t="shared" ca="1" si="183"/>
        <v>-</v>
      </c>
      <c r="C2921" s="41" t="str">
        <f t="shared" ca="1" si="184"/>
        <v>-</v>
      </c>
      <c r="D2921" s="41" t="str">
        <f>IF($F2921="sortie en cours d'année",'Base de données'!$B2921,"-")</f>
        <v>-</v>
      </c>
      <c r="E2921" s="41" t="str">
        <f>IF($H2921="entrée en cours d'année",'Base de données'!$B2921,"-")</f>
        <v>-</v>
      </c>
      <c r="F2921" s="37" t="str">
        <f t="shared" si="181"/>
        <v/>
      </c>
      <c r="G2921" s="37" t="str">
        <f>IF($J2921="mouvement",_xlfn.XLOOKUP('Base de données'!$B2921,$V:$V,$V:$V,0),"")</f>
        <v/>
      </c>
      <c r="H2921" s="37" t="str">
        <f t="shared" si="182"/>
        <v/>
      </c>
      <c r="I2921" s="37" t="str">
        <f>IF($J2921="mouvement",_xlfn.XLOOKUP('Base de données'!$B2921,$K:$K,$K:$K,0),"")</f>
        <v/>
      </c>
      <c r="J2921" s="38" t="str">
        <f>IF(AND(Y2921&lt;&gt;MAX(Y:Y),COUNTIF(K2921:V2921,'Base de données'!$B2921)&gt;0),"mouvement","")</f>
        <v/>
      </c>
      <c r="K2921" s="39" t="str">
        <f>IF(K$1&gt;$AE$1,"-",IFERROR(IF(DATEDIF('Base de données'!$A2921,K$1,"d")&lt;&gt;0,"",'Base de données'!$B2921),""))</f>
        <v/>
      </c>
      <c r="L2921" s="39" t="str">
        <f>IF(L$1&gt;$AE$1,"-",IFERROR(IF(DATEDIF('Base de données'!$A2921,L$1,"d")&lt;&gt;0,"",'Base de données'!$B2921),""))</f>
        <v/>
      </c>
      <c r="M2921" s="39" t="str">
        <f>IF(M$1&gt;$AE$1,"-",IFERROR(IF(DATEDIF('Base de données'!$A2921,M$1,"d")&lt;&gt;0,"",'Base de données'!$B2921),""))</f>
        <v/>
      </c>
      <c r="N2921" s="39" t="str">
        <f>IF(N$1&gt;$AE$1,"-",IFERROR(IF(DATEDIF('Base de données'!$A2921,N$1,"d")&lt;&gt;0,"",'Base de données'!$B2921),""))</f>
        <v/>
      </c>
      <c r="O2921" s="39" t="str">
        <f>IF(O$1&gt;$AE$1,"-",IFERROR(IF(DATEDIF('Base de données'!$A2921,O$1,"d")&lt;&gt;0,"",'Base de données'!$B2921),""))</f>
        <v/>
      </c>
      <c r="P2921" s="39" t="str">
        <f>IF(P$1&gt;$AE$1,"-",IFERROR(IF(DATEDIF('Base de données'!$A2921,P$1,"d")&lt;&gt;0,"",'Base de données'!$B2921),""))</f>
        <v/>
      </c>
      <c r="Q2921" s="39" t="str">
        <f>IF(Q$1&gt;$AE$1,"-",IFERROR(IF(DATEDIF('Base de données'!$A2921,Q$1,"d")&lt;&gt;0,"",'Base de données'!$B2921),""))</f>
        <v/>
      </c>
      <c r="R2921" s="39" t="str">
        <f>IF(R$1&gt;$AE$1,"-",IFERROR(IF(DATEDIF('Base de données'!$A2921,R$1,"d")&lt;&gt;0,"",'Base de données'!$B2921),""))</f>
        <v/>
      </c>
      <c r="S2921" s="39" t="str">
        <f>IF(S$1&gt;$AE$1,"-",IFERROR(IF(DATEDIF('Base de données'!$A2921,S$1,"d")&lt;&gt;0,"",'Base de données'!$B2921),""))</f>
        <v/>
      </c>
      <c r="T2921" s="39" t="str">
        <f>IF(T$1&gt;$AE$1,"-",IFERROR(IF(DATEDIF('Base de données'!$A2921,T$1,"d")&lt;&gt;0,"",'Base de données'!$B2921),""))</f>
        <v/>
      </c>
      <c r="U2921" s="39" t="str">
        <f>IF(U$1&gt;$AE$1,"-",IFERROR(IF(DATEDIF('Base de données'!$A2921,U$1,"d")&lt;&gt;0,"",'Base de données'!$B2921),""))</f>
        <v>FAZGD</v>
      </c>
      <c r="V2921" s="39" t="str">
        <f>IF(V$1&gt;$AE$1,"-",IFERROR(IF(DATEDIF('Base de données'!$A2921,V$1,"d")&lt;&gt;0,"",'Base de données'!$B2921),""))</f>
        <v/>
      </c>
      <c r="W2921" s="34"/>
      <c r="X2921" s="30" t="str">
        <f>'Base de données'!$C2921&amp;" "&amp;'Base de données'!$D2921</f>
        <v>Pinto Capucine</v>
      </c>
      <c r="Y2921" s="31">
        <f>COUNTIF('Base de données'!$B:$B,'Base de données'!$B2921)</f>
        <v>12</v>
      </c>
      <c r="AA2921" s="87" cm="1">
        <f t="array" aca="1" ref="AA2921" ca="1">INDIRECT("'Base de données'!A" &amp; ROW(Y2921))</f>
        <v>45962</v>
      </c>
      <c r="AB2921" s="51" t="str" cm="1">
        <f t="array" aca="1" ref="AB2921" ca="1">INDIRECT("'Base de données'!B" &amp; ROW(Z2921))</f>
        <v>FAZGD</v>
      </c>
    </row>
    <row r="2922" spans="1:28" x14ac:dyDescent="0.3">
      <c r="A2922" s="41" t="str">
        <f ca="1">IF(IF(AND($B2922&lt;&gt;"-",$B2922=$E2922),"Entrée et sortie","-")="Entrée et sortie",'Base de données'!$B2922,"-")</f>
        <v>-</v>
      </c>
      <c r="B2922" s="41" t="str">
        <f t="shared" ca="1" si="183"/>
        <v>-</v>
      </c>
      <c r="C2922" s="41" t="str">
        <f t="shared" ca="1" si="184"/>
        <v>-</v>
      </c>
      <c r="D2922" s="41" t="str">
        <f>IF($F2922="sortie en cours d'année",'Base de données'!$B2922,"-")</f>
        <v>-</v>
      </c>
      <c r="E2922" s="41" t="str">
        <f>IF($H2922="entrée en cours d'année",'Base de données'!$B2922,"-")</f>
        <v>-</v>
      </c>
      <c r="F2922" s="37" t="str">
        <f t="shared" si="181"/>
        <v/>
      </c>
      <c r="G2922" s="37" t="str">
        <f>IF($J2922="mouvement",_xlfn.XLOOKUP('Base de données'!$B2922,$V:$V,$V:$V,0),"")</f>
        <v/>
      </c>
      <c r="H2922" s="37" t="str">
        <f t="shared" si="182"/>
        <v/>
      </c>
      <c r="I2922" s="37" t="str">
        <f>IF($J2922="mouvement",_xlfn.XLOOKUP('Base de données'!$B2922,$K:$K,$K:$K,0),"")</f>
        <v/>
      </c>
      <c r="J2922" s="38" t="str">
        <f>IF(AND(Y2922&lt;&gt;MAX(Y:Y),COUNTIF(K2922:V2922,'Base de données'!$B2922)&gt;0),"mouvement","")</f>
        <v/>
      </c>
      <c r="K2922" s="39" t="str">
        <f>IF(K$1&gt;$AE$1,"-",IFERROR(IF(DATEDIF('Base de données'!$A2922,K$1,"d")&lt;&gt;0,"",'Base de données'!$B2922),""))</f>
        <v/>
      </c>
      <c r="L2922" s="39" t="str">
        <f>IF(L$1&gt;$AE$1,"-",IFERROR(IF(DATEDIF('Base de données'!$A2922,L$1,"d")&lt;&gt;0,"",'Base de données'!$B2922),""))</f>
        <v/>
      </c>
      <c r="M2922" s="39" t="str">
        <f>IF(M$1&gt;$AE$1,"-",IFERROR(IF(DATEDIF('Base de données'!$A2922,M$1,"d")&lt;&gt;0,"",'Base de données'!$B2922),""))</f>
        <v/>
      </c>
      <c r="N2922" s="39" t="str">
        <f>IF(N$1&gt;$AE$1,"-",IFERROR(IF(DATEDIF('Base de données'!$A2922,N$1,"d")&lt;&gt;0,"",'Base de données'!$B2922),""))</f>
        <v/>
      </c>
      <c r="O2922" s="39" t="str">
        <f>IF(O$1&gt;$AE$1,"-",IFERROR(IF(DATEDIF('Base de données'!$A2922,O$1,"d")&lt;&gt;0,"",'Base de données'!$B2922),""))</f>
        <v/>
      </c>
      <c r="P2922" s="39" t="str">
        <f>IF(P$1&gt;$AE$1,"-",IFERROR(IF(DATEDIF('Base de données'!$A2922,P$1,"d")&lt;&gt;0,"",'Base de données'!$B2922),""))</f>
        <v/>
      </c>
      <c r="Q2922" s="39" t="str">
        <f>IF(Q$1&gt;$AE$1,"-",IFERROR(IF(DATEDIF('Base de données'!$A2922,Q$1,"d")&lt;&gt;0,"",'Base de données'!$B2922),""))</f>
        <v/>
      </c>
      <c r="R2922" s="39" t="str">
        <f>IF(R$1&gt;$AE$1,"-",IFERROR(IF(DATEDIF('Base de données'!$A2922,R$1,"d")&lt;&gt;0,"",'Base de données'!$B2922),""))</f>
        <v/>
      </c>
      <c r="S2922" s="39" t="str">
        <f>IF(S$1&gt;$AE$1,"-",IFERROR(IF(DATEDIF('Base de données'!$A2922,S$1,"d")&lt;&gt;0,"",'Base de données'!$B2922),""))</f>
        <v/>
      </c>
      <c r="T2922" s="39" t="str">
        <f>IF(T$1&gt;$AE$1,"-",IFERROR(IF(DATEDIF('Base de données'!$A2922,T$1,"d")&lt;&gt;0,"",'Base de données'!$B2922),""))</f>
        <v/>
      </c>
      <c r="U2922" s="39" t="str">
        <f>IF(U$1&gt;$AE$1,"-",IFERROR(IF(DATEDIF('Base de données'!$A2922,U$1,"d")&lt;&gt;0,"",'Base de données'!$B2922),""))</f>
        <v>K17K2</v>
      </c>
      <c r="V2922" s="39" t="str">
        <f>IF(V$1&gt;$AE$1,"-",IFERROR(IF(DATEDIF('Base de données'!$A2922,V$1,"d")&lt;&gt;0,"",'Base de données'!$B2922),""))</f>
        <v/>
      </c>
      <c r="W2922" s="34"/>
      <c r="X2922" s="30" t="str">
        <f>'Base de données'!$C2922&amp;" "&amp;'Base de données'!$D2922</f>
        <v>Arnaud Capucine</v>
      </c>
      <c r="Y2922" s="31">
        <f>COUNTIF('Base de données'!$B:$B,'Base de données'!$B2922)</f>
        <v>12</v>
      </c>
      <c r="AA2922" s="87" cm="1">
        <f t="array" aca="1" ref="AA2922" ca="1">INDIRECT("'Base de données'!A" &amp; ROW(Y2922))</f>
        <v>45962</v>
      </c>
      <c r="AB2922" s="51" t="str" cm="1">
        <f t="array" aca="1" ref="AB2922" ca="1">INDIRECT("'Base de données'!B" &amp; ROW(Z2922))</f>
        <v>K17K2</v>
      </c>
    </row>
    <row r="2923" spans="1:28" x14ac:dyDescent="0.3">
      <c r="A2923" s="41" t="str">
        <f ca="1">IF(IF(AND($B2923&lt;&gt;"-",$B2923=$E2923),"Entrée et sortie","-")="Entrée et sortie",'Base de données'!$B2923,"-")</f>
        <v>-</v>
      </c>
      <c r="B2923" s="41" t="str">
        <f t="shared" ca="1" si="183"/>
        <v>-</v>
      </c>
      <c r="C2923" s="41" t="str">
        <f t="shared" ca="1" si="184"/>
        <v>-</v>
      </c>
      <c r="D2923" s="41" t="str">
        <f>IF($F2923="sortie en cours d'année",'Base de données'!$B2923,"-")</f>
        <v>-</v>
      </c>
      <c r="E2923" s="41" t="str">
        <f>IF($H2923="entrée en cours d'année",'Base de données'!$B2923,"-")</f>
        <v>-</v>
      </c>
      <c r="F2923" s="37" t="str">
        <f t="shared" si="181"/>
        <v/>
      </c>
      <c r="G2923" s="37" t="str">
        <f>IF($J2923="mouvement",_xlfn.XLOOKUP('Base de données'!$B2923,$V:$V,$V:$V,0),"")</f>
        <v/>
      </c>
      <c r="H2923" s="37" t="str">
        <f t="shared" si="182"/>
        <v/>
      </c>
      <c r="I2923" s="37" t="str">
        <f>IF($J2923="mouvement",_xlfn.XLOOKUP('Base de données'!$B2923,$K:$K,$K:$K,0),"")</f>
        <v/>
      </c>
      <c r="J2923" s="38" t="str">
        <f>IF(AND(Y2923&lt;&gt;MAX(Y:Y),COUNTIF(K2923:V2923,'Base de données'!$B2923)&gt;0),"mouvement","")</f>
        <v/>
      </c>
      <c r="K2923" s="39" t="str">
        <f>IF(K$1&gt;$AE$1,"-",IFERROR(IF(DATEDIF('Base de données'!$A2923,K$1,"d")&lt;&gt;0,"",'Base de données'!$B2923),""))</f>
        <v/>
      </c>
      <c r="L2923" s="39" t="str">
        <f>IF(L$1&gt;$AE$1,"-",IFERROR(IF(DATEDIF('Base de données'!$A2923,L$1,"d")&lt;&gt;0,"",'Base de données'!$B2923),""))</f>
        <v/>
      </c>
      <c r="M2923" s="39" t="str">
        <f>IF(M$1&gt;$AE$1,"-",IFERROR(IF(DATEDIF('Base de données'!$A2923,M$1,"d")&lt;&gt;0,"",'Base de données'!$B2923),""))</f>
        <v/>
      </c>
      <c r="N2923" s="39" t="str">
        <f>IF(N$1&gt;$AE$1,"-",IFERROR(IF(DATEDIF('Base de données'!$A2923,N$1,"d")&lt;&gt;0,"",'Base de données'!$B2923),""))</f>
        <v/>
      </c>
      <c r="O2923" s="39" t="str">
        <f>IF(O$1&gt;$AE$1,"-",IFERROR(IF(DATEDIF('Base de données'!$A2923,O$1,"d")&lt;&gt;0,"",'Base de données'!$B2923),""))</f>
        <v/>
      </c>
      <c r="P2923" s="39" t="str">
        <f>IF(P$1&gt;$AE$1,"-",IFERROR(IF(DATEDIF('Base de données'!$A2923,P$1,"d")&lt;&gt;0,"",'Base de données'!$B2923),""))</f>
        <v/>
      </c>
      <c r="Q2923" s="39" t="str">
        <f>IF(Q$1&gt;$AE$1,"-",IFERROR(IF(DATEDIF('Base de données'!$A2923,Q$1,"d")&lt;&gt;0,"",'Base de données'!$B2923),""))</f>
        <v/>
      </c>
      <c r="R2923" s="39" t="str">
        <f>IF(R$1&gt;$AE$1,"-",IFERROR(IF(DATEDIF('Base de données'!$A2923,R$1,"d")&lt;&gt;0,"",'Base de données'!$B2923),""))</f>
        <v/>
      </c>
      <c r="S2923" s="39" t="str">
        <f>IF(S$1&gt;$AE$1,"-",IFERROR(IF(DATEDIF('Base de données'!$A2923,S$1,"d")&lt;&gt;0,"",'Base de données'!$B2923),""))</f>
        <v/>
      </c>
      <c r="T2923" s="39" t="str">
        <f>IF(T$1&gt;$AE$1,"-",IFERROR(IF(DATEDIF('Base de données'!$A2923,T$1,"d")&lt;&gt;0,"",'Base de données'!$B2923),""))</f>
        <v/>
      </c>
      <c r="U2923" s="39" t="str">
        <f>IF(U$1&gt;$AE$1,"-",IFERROR(IF(DATEDIF('Base de données'!$A2923,U$1,"d")&lt;&gt;0,"",'Base de données'!$B2923),""))</f>
        <v>SV587</v>
      </c>
      <c r="V2923" s="39" t="str">
        <f>IF(V$1&gt;$AE$1,"-",IFERROR(IF(DATEDIF('Base de données'!$A2923,V$1,"d")&lt;&gt;0,"",'Base de données'!$B2923),""))</f>
        <v/>
      </c>
      <c r="W2923" s="34"/>
      <c r="X2923" s="30" t="str">
        <f>'Base de données'!$C2923&amp;" "&amp;'Base de données'!$D2923</f>
        <v>De Oliveira Geneviève</v>
      </c>
      <c r="Y2923" s="31">
        <f>COUNTIF('Base de données'!$B:$B,'Base de données'!$B2923)</f>
        <v>12</v>
      </c>
      <c r="AA2923" s="87" cm="1">
        <f t="array" aca="1" ref="AA2923" ca="1">INDIRECT("'Base de données'!A" &amp; ROW(Y2923))</f>
        <v>45962</v>
      </c>
      <c r="AB2923" s="51" t="str" cm="1">
        <f t="array" aca="1" ref="AB2923" ca="1">INDIRECT("'Base de données'!B" &amp; ROW(Z2923))</f>
        <v>SV587</v>
      </c>
    </row>
    <row r="2924" spans="1:28" x14ac:dyDescent="0.3">
      <c r="A2924" s="41" t="str">
        <f ca="1">IF(IF(AND($B2924&lt;&gt;"-",$B2924=$E2924),"Entrée et sortie","-")="Entrée et sortie",'Base de données'!$B2924,"-")</f>
        <v>-</v>
      </c>
      <c r="B2924" s="41" t="str">
        <f t="shared" ca="1" si="183"/>
        <v>-</v>
      </c>
      <c r="C2924" s="41" t="str">
        <f t="shared" ca="1" si="184"/>
        <v>-</v>
      </c>
      <c r="D2924" s="41" t="str">
        <f>IF($F2924="sortie en cours d'année",'Base de données'!$B2924,"-")</f>
        <v>-</v>
      </c>
      <c r="E2924" s="41" t="str">
        <f>IF($H2924="entrée en cours d'année",'Base de données'!$B2924,"-")</f>
        <v>-</v>
      </c>
      <c r="F2924" s="37" t="str">
        <f t="shared" si="181"/>
        <v/>
      </c>
      <c r="G2924" s="37" t="str">
        <f>IF($J2924="mouvement",_xlfn.XLOOKUP('Base de données'!$B2924,$V:$V,$V:$V,0),"")</f>
        <v/>
      </c>
      <c r="H2924" s="37" t="str">
        <f t="shared" si="182"/>
        <v/>
      </c>
      <c r="I2924" s="37" t="str">
        <f>IF($J2924="mouvement",_xlfn.XLOOKUP('Base de données'!$B2924,$K:$K,$K:$K,0),"")</f>
        <v/>
      </c>
      <c r="J2924" s="38" t="str">
        <f>IF(AND(Y2924&lt;&gt;MAX(Y:Y),COUNTIF(K2924:V2924,'Base de données'!$B2924)&gt;0),"mouvement","")</f>
        <v/>
      </c>
      <c r="K2924" s="39" t="str">
        <f>IF(K$1&gt;$AE$1,"-",IFERROR(IF(DATEDIF('Base de données'!$A2924,K$1,"d")&lt;&gt;0,"",'Base de données'!$B2924),""))</f>
        <v/>
      </c>
      <c r="L2924" s="39" t="str">
        <f>IF(L$1&gt;$AE$1,"-",IFERROR(IF(DATEDIF('Base de données'!$A2924,L$1,"d")&lt;&gt;0,"",'Base de données'!$B2924),""))</f>
        <v/>
      </c>
      <c r="M2924" s="39" t="str">
        <f>IF(M$1&gt;$AE$1,"-",IFERROR(IF(DATEDIF('Base de données'!$A2924,M$1,"d")&lt;&gt;0,"",'Base de données'!$B2924),""))</f>
        <v/>
      </c>
      <c r="N2924" s="39" t="str">
        <f>IF(N$1&gt;$AE$1,"-",IFERROR(IF(DATEDIF('Base de données'!$A2924,N$1,"d")&lt;&gt;0,"",'Base de données'!$B2924),""))</f>
        <v/>
      </c>
      <c r="O2924" s="39" t="str">
        <f>IF(O$1&gt;$AE$1,"-",IFERROR(IF(DATEDIF('Base de données'!$A2924,O$1,"d")&lt;&gt;0,"",'Base de données'!$B2924),""))</f>
        <v/>
      </c>
      <c r="P2924" s="39" t="str">
        <f>IF(P$1&gt;$AE$1,"-",IFERROR(IF(DATEDIF('Base de données'!$A2924,P$1,"d")&lt;&gt;0,"",'Base de données'!$B2924),""))</f>
        <v/>
      </c>
      <c r="Q2924" s="39" t="str">
        <f>IF(Q$1&gt;$AE$1,"-",IFERROR(IF(DATEDIF('Base de données'!$A2924,Q$1,"d")&lt;&gt;0,"",'Base de données'!$B2924),""))</f>
        <v/>
      </c>
      <c r="R2924" s="39" t="str">
        <f>IF(R$1&gt;$AE$1,"-",IFERROR(IF(DATEDIF('Base de données'!$A2924,R$1,"d")&lt;&gt;0,"",'Base de données'!$B2924),""))</f>
        <v/>
      </c>
      <c r="S2924" s="39" t="str">
        <f>IF(S$1&gt;$AE$1,"-",IFERROR(IF(DATEDIF('Base de données'!$A2924,S$1,"d")&lt;&gt;0,"",'Base de données'!$B2924),""))</f>
        <v/>
      </c>
      <c r="T2924" s="39" t="str">
        <f>IF(T$1&gt;$AE$1,"-",IFERROR(IF(DATEDIF('Base de données'!$A2924,T$1,"d")&lt;&gt;0,"",'Base de données'!$B2924),""))</f>
        <v/>
      </c>
      <c r="U2924" s="39" t="str">
        <f>IF(U$1&gt;$AE$1,"-",IFERROR(IF(DATEDIF('Base de données'!$A2924,U$1,"d")&lt;&gt;0,"",'Base de données'!$B2924),""))</f>
        <v>KGFAN</v>
      </c>
      <c r="V2924" s="39" t="str">
        <f>IF(V$1&gt;$AE$1,"-",IFERROR(IF(DATEDIF('Base de données'!$A2924,V$1,"d")&lt;&gt;0,"",'Base de données'!$B2924),""))</f>
        <v/>
      </c>
      <c r="W2924" s="34"/>
      <c r="X2924" s="30" t="str">
        <f>'Base de données'!$C2924&amp;" "&amp;'Base de données'!$D2924</f>
        <v>Gilbert William</v>
      </c>
      <c r="Y2924" s="31">
        <f>COUNTIF('Base de données'!$B:$B,'Base de données'!$B2924)</f>
        <v>12</v>
      </c>
      <c r="AA2924" s="87" cm="1">
        <f t="array" aca="1" ref="AA2924" ca="1">INDIRECT("'Base de données'!A" &amp; ROW(Y2924))</f>
        <v>45962</v>
      </c>
      <c r="AB2924" s="51" t="str" cm="1">
        <f t="array" aca="1" ref="AB2924" ca="1">INDIRECT("'Base de données'!B" &amp; ROW(Z2924))</f>
        <v>KGFAN</v>
      </c>
    </row>
    <row r="2925" spans="1:28" x14ac:dyDescent="0.3">
      <c r="A2925" s="41" t="str">
        <f ca="1">IF(IF(AND($B2925&lt;&gt;"-",$B2925=$E2925),"Entrée et sortie","-")="Entrée et sortie",'Base de données'!$B2925,"-")</f>
        <v>-</v>
      </c>
      <c r="B2925" s="41" t="str">
        <f t="shared" ca="1" si="183"/>
        <v>-</v>
      </c>
      <c r="C2925" s="41" t="str">
        <f t="shared" ca="1" si="184"/>
        <v>-</v>
      </c>
      <c r="D2925" s="41" t="str">
        <f>IF($F2925="sortie en cours d'année",'Base de données'!$B2925,"-")</f>
        <v>-</v>
      </c>
      <c r="E2925" s="41" t="str">
        <f>IF($H2925="entrée en cours d'année",'Base de données'!$B2925,"-")</f>
        <v>-</v>
      </c>
      <c r="F2925" s="37" t="str">
        <f t="shared" si="181"/>
        <v/>
      </c>
      <c r="G2925" s="37" t="str">
        <f>IF($J2925="mouvement",_xlfn.XLOOKUP('Base de données'!$B2925,$V:$V,$V:$V,0),"")</f>
        <v/>
      </c>
      <c r="H2925" s="37" t="str">
        <f t="shared" si="182"/>
        <v/>
      </c>
      <c r="I2925" s="37" t="str">
        <f>IF($J2925="mouvement",_xlfn.XLOOKUP('Base de données'!$B2925,$K:$K,$K:$K,0),"")</f>
        <v/>
      </c>
      <c r="J2925" s="38" t="str">
        <f>IF(AND(Y2925&lt;&gt;MAX(Y:Y),COUNTIF(K2925:V2925,'Base de données'!$B2925)&gt;0),"mouvement","")</f>
        <v/>
      </c>
      <c r="K2925" s="39" t="str">
        <f>IF(K$1&gt;$AE$1,"-",IFERROR(IF(DATEDIF('Base de données'!$A2925,K$1,"d")&lt;&gt;0,"",'Base de données'!$B2925),""))</f>
        <v/>
      </c>
      <c r="L2925" s="39" t="str">
        <f>IF(L$1&gt;$AE$1,"-",IFERROR(IF(DATEDIF('Base de données'!$A2925,L$1,"d")&lt;&gt;0,"",'Base de données'!$B2925),""))</f>
        <v/>
      </c>
      <c r="M2925" s="39" t="str">
        <f>IF(M$1&gt;$AE$1,"-",IFERROR(IF(DATEDIF('Base de données'!$A2925,M$1,"d")&lt;&gt;0,"",'Base de données'!$B2925),""))</f>
        <v/>
      </c>
      <c r="N2925" s="39" t="str">
        <f>IF(N$1&gt;$AE$1,"-",IFERROR(IF(DATEDIF('Base de données'!$A2925,N$1,"d")&lt;&gt;0,"",'Base de données'!$B2925),""))</f>
        <v/>
      </c>
      <c r="O2925" s="39" t="str">
        <f>IF(O$1&gt;$AE$1,"-",IFERROR(IF(DATEDIF('Base de données'!$A2925,O$1,"d")&lt;&gt;0,"",'Base de données'!$B2925),""))</f>
        <v/>
      </c>
      <c r="P2925" s="39" t="str">
        <f>IF(P$1&gt;$AE$1,"-",IFERROR(IF(DATEDIF('Base de données'!$A2925,P$1,"d")&lt;&gt;0,"",'Base de données'!$B2925),""))</f>
        <v/>
      </c>
      <c r="Q2925" s="39" t="str">
        <f>IF(Q$1&gt;$AE$1,"-",IFERROR(IF(DATEDIF('Base de données'!$A2925,Q$1,"d")&lt;&gt;0,"",'Base de données'!$B2925),""))</f>
        <v/>
      </c>
      <c r="R2925" s="39" t="str">
        <f>IF(R$1&gt;$AE$1,"-",IFERROR(IF(DATEDIF('Base de données'!$A2925,R$1,"d")&lt;&gt;0,"",'Base de données'!$B2925),""))</f>
        <v/>
      </c>
      <c r="S2925" s="39" t="str">
        <f>IF(S$1&gt;$AE$1,"-",IFERROR(IF(DATEDIF('Base de données'!$A2925,S$1,"d")&lt;&gt;0,"",'Base de données'!$B2925),""))</f>
        <v/>
      </c>
      <c r="T2925" s="39" t="str">
        <f>IF(T$1&gt;$AE$1,"-",IFERROR(IF(DATEDIF('Base de données'!$A2925,T$1,"d")&lt;&gt;0,"",'Base de données'!$B2925),""))</f>
        <v/>
      </c>
      <c r="U2925" s="39" t="str">
        <f>IF(U$1&gt;$AE$1,"-",IFERROR(IF(DATEDIF('Base de données'!$A2925,U$1,"d")&lt;&gt;0,"",'Base de données'!$B2925),""))</f>
        <v>97B98</v>
      </c>
      <c r="V2925" s="39" t="str">
        <f>IF(V$1&gt;$AE$1,"-",IFERROR(IF(DATEDIF('Base de données'!$A2925,V$1,"d")&lt;&gt;0,"",'Base de données'!$B2925),""))</f>
        <v/>
      </c>
      <c r="W2925" s="34"/>
      <c r="X2925" s="30" t="str">
        <f>'Base de données'!$C2925&amp;" "&amp;'Base de données'!$D2925</f>
        <v>Lemaître François</v>
      </c>
      <c r="Y2925" s="31">
        <f>COUNTIF('Base de données'!$B:$B,'Base de données'!$B2925)</f>
        <v>12</v>
      </c>
      <c r="AA2925" s="87" cm="1">
        <f t="array" aca="1" ref="AA2925" ca="1">INDIRECT("'Base de données'!A" &amp; ROW(Y2925))</f>
        <v>45962</v>
      </c>
      <c r="AB2925" s="51" t="str" cm="1">
        <f t="array" aca="1" ref="AB2925" ca="1">INDIRECT("'Base de données'!B" &amp; ROW(Z2925))</f>
        <v>97B98</v>
      </c>
    </row>
    <row r="2926" spans="1:28" x14ac:dyDescent="0.3">
      <c r="A2926" s="41" t="str">
        <f ca="1">IF(IF(AND($B2926&lt;&gt;"-",$B2926=$E2926),"Entrée et sortie","-")="Entrée et sortie",'Base de données'!$B2926,"-")</f>
        <v>-</v>
      </c>
      <c r="B2926" s="41" t="str">
        <f t="shared" ca="1" si="183"/>
        <v>-</v>
      </c>
      <c r="C2926" s="41" t="str">
        <f t="shared" ca="1" si="184"/>
        <v>-</v>
      </c>
      <c r="D2926" s="41" t="str">
        <f>IF($F2926="sortie en cours d'année",'Base de données'!$B2926,"-")</f>
        <v>-</v>
      </c>
      <c r="E2926" s="41" t="str">
        <f>IF($H2926="entrée en cours d'année",'Base de données'!$B2926,"-")</f>
        <v>-</v>
      </c>
      <c r="F2926" s="37" t="str">
        <f t="shared" si="181"/>
        <v/>
      </c>
      <c r="G2926" s="37" t="str">
        <f>IF($J2926="mouvement",_xlfn.XLOOKUP('Base de données'!$B2926,$V:$V,$V:$V,0),"")</f>
        <v/>
      </c>
      <c r="H2926" s="37" t="str">
        <f t="shared" si="182"/>
        <v/>
      </c>
      <c r="I2926" s="37" t="str">
        <f>IF($J2926="mouvement",_xlfn.XLOOKUP('Base de données'!$B2926,$K:$K,$K:$K,0),"")</f>
        <v/>
      </c>
      <c r="J2926" s="38" t="str">
        <f>IF(AND(Y2926&lt;&gt;MAX(Y:Y),COUNTIF(K2926:V2926,'Base de données'!$B2926)&gt;0),"mouvement","")</f>
        <v/>
      </c>
      <c r="K2926" s="39" t="str">
        <f>IF(K$1&gt;$AE$1,"-",IFERROR(IF(DATEDIF('Base de données'!$A2926,K$1,"d")&lt;&gt;0,"",'Base de données'!$B2926),""))</f>
        <v/>
      </c>
      <c r="L2926" s="39" t="str">
        <f>IF(L$1&gt;$AE$1,"-",IFERROR(IF(DATEDIF('Base de données'!$A2926,L$1,"d")&lt;&gt;0,"",'Base de données'!$B2926),""))</f>
        <v/>
      </c>
      <c r="M2926" s="39" t="str">
        <f>IF(M$1&gt;$AE$1,"-",IFERROR(IF(DATEDIF('Base de données'!$A2926,M$1,"d")&lt;&gt;0,"",'Base de données'!$B2926),""))</f>
        <v/>
      </c>
      <c r="N2926" s="39" t="str">
        <f>IF(N$1&gt;$AE$1,"-",IFERROR(IF(DATEDIF('Base de données'!$A2926,N$1,"d")&lt;&gt;0,"",'Base de données'!$B2926),""))</f>
        <v/>
      </c>
      <c r="O2926" s="39" t="str">
        <f>IF(O$1&gt;$AE$1,"-",IFERROR(IF(DATEDIF('Base de données'!$A2926,O$1,"d")&lt;&gt;0,"",'Base de données'!$B2926),""))</f>
        <v/>
      </c>
      <c r="P2926" s="39" t="str">
        <f>IF(P$1&gt;$AE$1,"-",IFERROR(IF(DATEDIF('Base de données'!$A2926,P$1,"d")&lt;&gt;0,"",'Base de données'!$B2926),""))</f>
        <v/>
      </c>
      <c r="Q2926" s="39" t="str">
        <f>IF(Q$1&gt;$AE$1,"-",IFERROR(IF(DATEDIF('Base de données'!$A2926,Q$1,"d")&lt;&gt;0,"",'Base de données'!$B2926),""))</f>
        <v/>
      </c>
      <c r="R2926" s="39" t="str">
        <f>IF(R$1&gt;$AE$1,"-",IFERROR(IF(DATEDIF('Base de données'!$A2926,R$1,"d")&lt;&gt;0,"",'Base de données'!$B2926),""))</f>
        <v/>
      </c>
      <c r="S2926" s="39" t="str">
        <f>IF(S$1&gt;$AE$1,"-",IFERROR(IF(DATEDIF('Base de données'!$A2926,S$1,"d")&lt;&gt;0,"",'Base de données'!$B2926),""))</f>
        <v/>
      </c>
      <c r="T2926" s="39" t="str">
        <f>IF(T$1&gt;$AE$1,"-",IFERROR(IF(DATEDIF('Base de données'!$A2926,T$1,"d")&lt;&gt;0,"",'Base de données'!$B2926),""))</f>
        <v/>
      </c>
      <c r="U2926" s="39" t="str">
        <f>IF(U$1&gt;$AE$1,"-",IFERROR(IF(DATEDIF('Base de données'!$A2926,U$1,"d")&lt;&gt;0,"",'Base de données'!$B2926),""))</f>
        <v>879JO</v>
      </c>
      <c r="V2926" s="39" t="str">
        <f>IF(V$1&gt;$AE$1,"-",IFERROR(IF(DATEDIF('Base de données'!$A2926,V$1,"d")&lt;&gt;0,"",'Base de données'!$B2926),""))</f>
        <v/>
      </c>
      <c r="W2926" s="34"/>
      <c r="X2926" s="30" t="str">
        <f>'Base de données'!$C2926&amp;" "&amp;'Base de données'!$D2926</f>
        <v>Delahaye Pierre</v>
      </c>
      <c r="Y2926" s="31">
        <f>COUNTIF('Base de données'!$B:$B,'Base de données'!$B2926)</f>
        <v>12</v>
      </c>
      <c r="AA2926" s="87" cm="1">
        <f t="array" aca="1" ref="AA2926" ca="1">INDIRECT("'Base de données'!A" &amp; ROW(Y2926))</f>
        <v>45962</v>
      </c>
      <c r="AB2926" s="51" t="str" cm="1">
        <f t="array" aca="1" ref="AB2926" ca="1">INDIRECT("'Base de données'!B" &amp; ROW(Z2926))</f>
        <v>879JO</v>
      </c>
    </row>
    <row r="2927" spans="1:28" x14ac:dyDescent="0.3">
      <c r="A2927" s="41" t="str">
        <f ca="1">IF(IF(AND($B2927&lt;&gt;"-",$B2927=$E2927),"Entrée et sortie","-")="Entrée et sortie",'Base de données'!$B2927,"-")</f>
        <v>-</v>
      </c>
      <c r="B2927" s="41" t="str">
        <f t="shared" ca="1" si="183"/>
        <v>-</v>
      </c>
      <c r="C2927" s="41" t="str">
        <f t="shared" ca="1" si="184"/>
        <v>-</v>
      </c>
      <c r="D2927" s="41" t="str">
        <f>IF($F2927="sortie en cours d'année",'Base de données'!$B2927,"-")</f>
        <v>-</v>
      </c>
      <c r="E2927" s="41" t="str">
        <f>IF($H2927="entrée en cours d'année",'Base de données'!$B2927,"-")</f>
        <v>-</v>
      </c>
      <c r="F2927" s="37" t="str">
        <f t="shared" si="181"/>
        <v/>
      </c>
      <c r="G2927" s="37" t="str">
        <f>IF($J2927="mouvement",_xlfn.XLOOKUP('Base de données'!$B2927,$V:$V,$V:$V,0),"")</f>
        <v/>
      </c>
      <c r="H2927" s="37" t="str">
        <f t="shared" si="182"/>
        <v/>
      </c>
      <c r="I2927" s="37" t="str">
        <f>IF($J2927="mouvement",_xlfn.XLOOKUP('Base de données'!$B2927,$K:$K,$K:$K,0),"")</f>
        <v/>
      </c>
      <c r="J2927" s="38" t="str">
        <f>IF(AND(Y2927&lt;&gt;MAX(Y:Y),COUNTIF(K2927:V2927,'Base de données'!$B2927)&gt;0),"mouvement","")</f>
        <v/>
      </c>
      <c r="K2927" s="39" t="str">
        <f>IF(K$1&gt;$AE$1,"-",IFERROR(IF(DATEDIF('Base de données'!$A2927,K$1,"d")&lt;&gt;0,"",'Base de données'!$B2927),""))</f>
        <v/>
      </c>
      <c r="L2927" s="39" t="str">
        <f>IF(L$1&gt;$AE$1,"-",IFERROR(IF(DATEDIF('Base de données'!$A2927,L$1,"d")&lt;&gt;0,"",'Base de données'!$B2927),""))</f>
        <v/>
      </c>
      <c r="M2927" s="39" t="str">
        <f>IF(M$1&gt;$AE$1,"-",IFERROR(IF(DATEDIF('Base de données'!$A2927,M$1,"d")&lt;&gt;0,"",'Base de données'!$B2927),""))</f>
        <v/>
      </c>
      <c r="N2927" s="39" t="str">
        <f>IF(N$1&gt;$AE$1,"-",IFERROR(IF(DATEDIF('Base de données'!$A2927,N$1,"d")&lt;&gt;0,"",'Base de données'!$B2927),""))</f>
        <v/>
      </c>
      <c r="O2927" s="39" t="str">
        <f>IF(O$1&gt;$AE$1,"-",IFERROR(IF(DATEDIF('Base de données'!$A2927,O$1,"d")&lt;&gt;0,"",'Base de données'!$B2927),""))</f>
        <v/>
      </c>
      <c r="P2927" s="39" t="str">
        <f>IF(P$1&gt;$AE$1,"-",IFERROR(IF(DATEDIF('Base de données'!$A2927,P$1,"d")&lt;&gt;0,"",'Base de données'!$B2927),""))</f>
        <v/>
      </c>
      <c r="Q2927" s="39" t="str">
        <f>IF(Q$1&gt;$AE$1,"-",IFERROR(IF(DATEDIF('Base de données'!$A2927,Q$1,"d")&lt;&gt;0,"",'Base de données'!$B2927),""))</f>
        <v/>
      </c>
      <c r="R2927" s="39" t="str">
        <f>IF(R$1&gt;$AE$1,"-",IFERROR(IF(DATEDIF('Base de données'!$A2927,R$1,"d")&lt;&gt;0,"",'Base de données'!$B2927),""))</f>
        <v/>
      </c>
      <c r="S2927" s="39" t="str">
        <f>IF(S$1&gt;$AE$1,"-",IFERROR(IF(DATEDIF('Base de données'!$A2927,S$1,"d")&lt;&gt;0,"",'Base de données'!$B2927),""))</f>
        <v/>
      </c>
      <c r="T2927" s="39" t="str">
        <f>IF(T$1&gt;$AE$1,"-",IFERROR(IF(DATEDIF('Base de données'!$A2927,T$1,"d")&lt;&gt;0,"",'Base de données'!$B2927),""))</f>
        <v/>
      </c>
      <c r="U2927" s="39" t="str">
        <f>IF(U$1&gt;$AE$1,"-",IFERROR(IF(DATEDIF('Base de données'!$A2927,U$1,"d")&lt;&gt;0,"",'Base de données'!$B2927),""))</f>
        <v>GRXBX</v>
      </c>
      <c r="V2927" s="39" t="str">
        <f>IF(V$1&gt;$AE$1,"-",IFERROR(IF(DATEDIF('Base de données'!$A2927,V$1,"d")&lt;&gt;0,"",'Base de données'!$B2927),""))</f>
        <v/>
      </c>
      <c r="W2927" s="34"/>
      <c r="X2927" s="30" t="str">
        <f>'Base de données'!$C2927&amp;" "&amp;'Base de données'!$D2927</f>
        <v>Deschamps Renée</v>
      </c>
      <c r="Y2927" s="31">
        <f>COUNTIF('Base de données'!$B:$B,'Base de données'!$B2927)</f>
        <v>12</v>
      </c>
      <c r="AA2927" s="87" cm="1">
        <f t="array" aca="1" ref="AA2927" ca="1">INDIRECT("'Base de données'!A" &amp; ROW(Y2927))</f>
        <v>45962</v>
      </c>
      <c r="AB2927" s="51" t="str" cm="1">
        <f t="array" aca="1" ref="AB2927" ca="1">INDIRECT("'Base de données'!B" &amp; ROW(Z2927))</f>
        <v>GRXBX</v>
      </c>
    </row>
    <row r="2928" spans="1:28" x14ac:dyDescent="0.3">
      <c r="A2928" s="41" t="str">
        <f ca="1">IF(IF(AND($B2928&lt;&gt;"-",$B2928=$E2928),"Entrée et sortie","-")="Entrée et sortie",'Base de données'!$B2928,"-")</f>
        <v>-</v>
      </c>
      <c r="B2928" s="41" t="str">
        <f t="shared" ca="1" si="183"/>
        <v>-</v>
      </c>
      <c r="C2928" s="41" t="str">
        <f t="shared" ca="1" si="184"/>
        <v>-</v>
      </c>
      <c r="D2928" s="41" t="str">
        <f>IF($F2928="sortie en cours d'année",'Base de données'!$B2928,"-")</f>
        <v>-</v>
      </c>
      <c r="E2928" s="41" t="str">
        <f>IF($H2928="entrée en cours d'année",'Base de données'!$B2928,"-")</f>
        <v>-</v>
      </c>
      <c r="F2928" s="37" t="str">
        <f t="shared" si="181"/>
        <v/>
      </c>
      <c r="G2928" s="37" t="str">
        <f>IF($J2928="mouvement",_xlfn.XLOOKUP('Base de données'!$B2928,$V:$V,$V:$V,0),"")</f>
        <v/>
      </c>
      <c r="H2928" s="37" t="str">
        <f t="shared" si="182"/>
        <v/>
      </c>
      <c r="I2928" s="37" t="str">
        <f>IF($J2928="mouvement",_xlfn.XLOOKUP('Base de données'!$B2928,$K:$K,$K:$K,0),"")</f>
        <v/>
      </c>
      <c r="J2928" s="38" t="str">
        <f>IF(AND(Y2928&lt;&gt;MAX(Y:Y),COUNTIF(K2928:V2928,'Base de données'!$B2928)&gt;0),"mouvement","")</f>
        <v/>
      </c>
      <c r="K2928" s="39" t="str">
        <f>IF(K$1&gt;$AE$1,"-",IFERROR(IF(DATEDIF('Base de données'!$A2928,K$1,"d")&lt;&gt;0,"",'Base de données'!$B2928),""))</f>
        <v/>
      </c>
      <c r="L2928" s="39" t="str">
        <f>IF(L$1&gt;$AE$1,"-",IFERROR(IF(DATEDIF('Base de données'!$A2928,L$1,"d")&lt;&gt;0,"",'Base de données'!$B2928),""))</f>
        <v/>
      </c>
      <c r="M2928" s="39" t="str">
        <f>IF(M$1&gt;$AE$1,"-",IFERROR(IF(DATEDIF('Base de données'!$A2928,M$1,"d")&lt;&gt;0,"",'Base de données'!$B2928),""))</f>
        <v/>
      </c>
      <c r="N2928" s="39" t="str">
        <f>IF(N$1&gt;$AE$1,"-",IFERROR(IF(DATEDIF('Base de données'!$A2928,N$1,"d")&lt;&gt;0,"",'Base de données'!$B2928),""))</f>
        <v/>
      </c>
      <c r="O2928" s="39" t="str">
        <f>IF(O$1&gt;$AE$1,"-",IFERROR(IF(DATEDIF('Base de données'!$A2928,O$1,"d")&lt;&gt;0,"",'Base de données'!$B2928),""))</f>
        <v/>
      </c>
      <c r="P2928" s="39" t="str">
        <f>IF(P$1&gt;$AE$1,"-",IFERROR(IF(DATEDIF('Base de données'!$A2928,P$1,"d")&lt;&gt;0,"",'Base de données'!$B2928),""))</f>
        <v/>
      </c>
      <c r="Q2928" s="39" t="str">
        <f>IF(Q$1&gt;$AE$1,"-",IFERROR(IF(DATEDIF('Base de données'!$A2928,Q$1,"d")&lt;&gt;0,"",'Base de données'!$B2928),""))</f>
        <v/>
      </c>
      <c r="R2928" s="39" t="str">
        <f>IF(R$1&gt;$AE$1,"-",IFERROR(IF(DATEDIF('Base de données'!$A2928,R$1,"d")&lt;&gt;0,"",'Base de données'!$B2928),""))</f>
        <v/>
      </c>
      <c r="S2928" s="39" t="str">
        <f>IF(S$1&gt;$AE$1,"-",IFERROR(IF(DATEDIF('Base de données'!$A2928,S$1,"d")&lt;&gt;0,"",'Base de données'!$B2928),""))</f>
        <v/>
      </c>
      <c r="T2928" s="39" t="str">
        <f>IF(T$1&gt;$AE$1,"-",IFERROR(IF(DATEDIF('Base de données'!$A2928,T$1,"d")&lt;&gt;0,"",'Base de données'!$B2928),""))</f>
        <v/>
      </c>
      <c r="U2928" s="39" t="str">
        <f>IF(U$1&gt;$AE$1,"-",IFERROR(IF(DATEDIF('Base de données'!$A2928,U$1,"d")&lt;&gt;0,"",'Base de données'!$B2928),""))</f>
        <v>PDNCT</v>
      </c>
      <c r="V2928" s="39" t="str">
        <f>IF(V$1&gt;$AE$1,"-",IFERROR(IF(DATEDIF('Base de données'!$A2928,V$1,"d")&lt;&gt;0,"",'Base de données'!$B2928),""))</f>
        <v/>
      </c>
      <c r="W2928" s="34"/>
      <c r="X2928" s="30" t="str">
        <f>'Base de données'!$C2928&amp;" "&amp;'Base de données'!$D2928</f>
        <v>Guilbert Marcelle</v>
      </c>
      <c r="Y2928" s="31">
        <f>COUNTIF('Base de données'!$B:$B,'Base de données'!$B2928)</f>
        <v>12</v>
      </c>
      <c r="AA2928" s="87" cm="1">
        <f t="array" aca="1" ref="AA2928" ca="1">INDIRECT("'Base de données'!A" &amp; ROW(Y2928))</f>
        <v>45962</v>
      </c>
      <c r="AB2928" s="51" t="str" cm="1">
        <f t="array" aca="1" ref="AB2928" ca="1">INDIRECT("'Base de données'!B" &amp; ROW(Z2928))</f>
        <v>PDNCT</v>
      </c>
    </row>
    <row r="2929" spans="1:28" x14ac:dyDescent="0.3">
      <c r="A2929" s="41" t="str">
        <f ca="1">IF(IF(AND($B2929&lt;&gt;"-",$B2929=$E2929),"Entrée et sortie","-")="Entrée et sortie",'Base de données'!$B2929,"-")</f>
        <v>-</v>
      </c>
      <c r="B2929" s="41" t="str">
        <f t="shared" ca="1" si="183"/>
        <v>-</v>
      </c>
      <c r="C2929" s="41" t="str">
        <f t="shared" ca="1" si="184"/>
        <v>-</v>
      </c>
      <c r="D2929" s="41" t="str">
        <f>IF($F2929="sortie en cours d'année",'Base de données'!$B2929,"-")</f>
        <v>-</v>
      </c>
      <c r="E2929" s="41" t="str">
        <f>IF($H2929="entrée en cours d'année",'Base de données'!$B2929,"-")</f>
        <v>-</v>
      </c>
      <c r="F2929" s="37" t="str">
        <f t="shared" si="181"/>
        <v/>
      </c>
      <c r="G2929" s="37" t="str">
        <f>IF($J2929="mouvement",_xlfn.XLOOKUP('Base de données'!$B2929,$V:$V,$V:$V,0),"")</f>
        <v/>
      </c>
      <c r="H2929" s="37" t="str">
        <f t="shared" si="182"/>
        <v/>
      </c>
      <c r="I2929" s="37" t="str">
        <f>IF($J2929="mouvement",_xlfn.XLOOKUP('Base de données'!$B2929,$K:$K,$K:$K,0),"")</f>
        <v/>
      </c>
      <c r="J2929" s="38" t="str">
        <f>IF(AND(Y2929&lt;&gt;MAX(Y:Y),COUNTIF(K2929:V2929,'Base de données'!$B2929)&gt;0),"mouvement","")</f>
        <v/>
      </c>
      <c r="K2929" s="39" t="str">
        <f>IF(K$1&gt;$AE$1,"-",IFERROR(IF(DATEDIF('Base de données'!$A2929,K$1,"d")&lt;&gt;0,"",'Base de données'!$B2929),""))</f>
        <v/>
      </c>
      <c r="L2929" s="39" t="str">
        <f>IF(L$1&gt;$AE$1,"-",IFERROR(IF(DATEDIF('Base de données'!$A2929,L$1,"d")&lt;&gt;0,"",'Base de données'!$B2929),""))</f>
        <v/>
      </c>
      <c r="M2929" s="39" t="str">
        <f>IF(M$1&gt;$AE$1,"-",IFERROR(IF(DATEDIF('Base de données'!$A2929,M$1,"d")&lt;&gt;0,"",'Base de données'!$B2929),""))</f>
        <v/>
      </c>
      <c r="N2929" s="39" t="str">
        <f>IF(N$1&gt;$AE$1,"-",IFERROR(IF(DATEDIF('Base de données'!$A2929,N$1,"d")&lt;&gt;0,"",'Base de données'!$B2929),""))</f>
        <v/>
      </c>
      <c r="O2929" s="39" t="str">
        <f>IF(O$1&gt;$AE$1,"-",IFERROR(IF(DATEDIF('Base de données'!$A2929,O$1,"d")&lt;&gt;0,"",'Base de données'!$B2929),""))</f>
        <v/>
      </c>
      <c r="P2929" s="39" t="str">
        <f>IF(P$1&gt;$AE$1,"-",IFERROR(IF(DATEDIF('Base de données'!$A2929,P$1,"d")&lt;&gt;0,"",'Base de données'!$B2929),""))</f>
        <v/>
      </c>
      <c r="Q2929" s="39" t="str">
        <f>IF(Q$1&gt;$AE$1,"-",IFERROR(IF(DATEDIF('Base de données'!$A2929,Q$1,"d")&lt;&gt;0,"",'Base de données'!$B2929),""))</f>
        <v/>
      </c>
      <c r="R2929" s="39" t="str">
        <f>IF(R$1&gt;$AE$1,"-",IFERROR(IF(DATEDIF('Base de données'!$A2929,R$1,"d")&lt;&gt;0,"",'Base de données'!$B2929),""))</f>
        <v/>
      </c>
      <c r="S2929" s="39" t="str">
        <f>IF(S$1&gt;$AE$1,"-",IFERROR(IF(DATEDIF('Base de données'!$A2929,S$1,"d")&lt;&gt;0,"",'Base de données'!$B2929),""))</f>
        <v/>
      </c>
      <c r="T2929" s="39" t="str">
        <f>IF(T$1&gt;$AE$1,"-",IFERROR(IF(DATEDIF('Base de données'!$A2929,T$1,"d")&lt;&gt;0,"",'Base de données'!$B2929),""))</f>
        <v/>
      </c>
      <c r="U2929" s="39" t="str">
        <f>IF(U$1&gt;$AE$1,"-",IFERROR(IF(DATEDIF('Base de données'!$A2929,U$1,"d")&lt;&gt;0,"",'Base de données'!$B2929),""))</f>
        <v>TNB06</v>
      </c>
      <c r="V2929" s="39" t="str">
        <f>IF(V$1&gt;$AE$1,"-",IFERROR(IF(DATEDIF('Base de données'!$A2929,V$1,"d")&lt;&gt;0,"",'Base de données'!$B2929),""))</f>
        <v/>
      </c>
      <c r="W2929" s="34"/>
      <c r="X2929" s="30" t="str">
        <f>'Base de données'!$C2929&amp;" "&amp;'Base de données'!$D2929</f>
        <v>Bègue Alfred</v>
      </c>
      <c r="Y2929" s="31">
        <f>COUNTIF('Base de données'!$B:$B,'Base de données'!$B2929)</f>
        <v>12</v>
      </c>
      <c r="AA2929" s="87" cm="1">
        <f t="array" aca="1" ref="AA2929" ca="1">INDIRECT("'Base de données'!A" &amp; ROW(Y2929))</f>
        <v>45962</v>
      </c>
      <c r="AB2929" s="51" t="str" cm="1">
        <f t="array" aca="1" ref="AB2929" ca="1">INDIRECT("'Base de données'!B" &amp; ROW(Z2929))</f>
        <v>TNB06</v>
      </c>
    </row>
    <row r="2930" spans="1:28" x14ac:dyDescent="0.3">
      <c r="A2930" s="41" t="str">
        <f ca="1">IF(IF(AND($B2930&lt;&gt;"-",$B2930=$E2930),"Entrée et sortie","-")="Entrée et sortie",'Base de données'!$B2930,"-")</f>
        <v>-</v>
      </c>
      <c r="B2930" s="41" t="str">
        <f t="shared" ca="1" si="183"/>
        <v>-</v>
      </c>
      <c r="C2930" s="41" t="str">
        <f t="shared" ca="1" si="184"/>
        <v>-</v>
      </c>
      <c r="D2930" s="41" t="str">
        <f>IF($F2930="sortie en cours d'année",'Base de données'!$B2930,"-")</f>
        <v>-</v>
      </c>
      <c r="E2930" s="41" t="str">
        <f>IF($H2930="entrée en cours d'année",'Base de données'!$B2930,"-")</f>
        <v>-</v>
      </c>
      <c r="F2930" s="37" t="str">
        <f t="shared" si="181"/>
        <v/>
      </c>
      <c r="G2930" s="37" t="str">
        <f>IF($J2930="mouvement",_xlfn.XLOOKUP('Base de données'!$B2930,$V:$V,$V:$V,0),"")</f>
        <v/>
      </c>
      <c r="H2930" s="37" t="str">
        <f t="shared" si="182"/>
        <v/>
      </c>
      <c r="I2930" s="37" t="str">
        <f>IF($J2930="mouvement",_xlfn.XLOOKUP('Base de données'!$B2930,$K:$K,$K:$K,0),"")</f>
        <v/>
      </c>
      <c r="J2930" s="38" t="str">
        <f>IF(AND(Y2930&lt;&gt;MAX(Y:Y),COUNTIF(K2930:V2930,'Base de données'!$B2930)&gt;0),"mouvement","")</f>
        <v/>
      </c>
      <c r="K2930" s="39" t="str">
        <f>IF(K$1&gt;$AE$1,"-",IFERROR(IF(DATEDIF('Base de données'!$A2930,K$1,"d")&lt;&gt;0,"",'Base de données'!$B2930),""))</f>
        <v/>
      </c>
      <c r="L2930" s="39" t="str">
        <f>IF(L$1&gt;$AE$1,"-",IFERROR(IF(DATEDIF('Base de données'!$A2930,L$1,"d")&lt;&gt;0,"",'Base de données'!$B2930),""))</f>
        <v/>
      </c>
      <c r="M2930" s="39" t="str">
        <f>IF(M$1&gt;$AE$1,"-",IFERROR(IF(DATEDIF('Base de données'!$A2930,M$1,"d")&lt;&gt;0,"",'Base de données'!$B2930),""))</f>
        <v/>
      </c>
      <c r="N2930" s="39" t="str">
        <f>IF(N$1&gt;$AE$1,"-",IFERROR(IF(DATEDIF('Base de données'!$A2930,N$1,"d")&lt;&gt;0,"",'Base de données'!$B2930),""))</f>
        <v/>
      </c>
      <c r="O2930" s="39" t="str">
        <f>IF(O$1&gt;$AE$1,"-",IFERROR(IF(DATEDIF('Base de données'!$A2930,O$1,"d")&lt;&gt;0,"",'Base de données'!$B2930),""))</f>
        <v/>
      </c>
      <c r="P2930" s="39" t="str">
        <f>IF(P$1&gt;$AE$1,"-",IFERROR(IF(DATEDIF('Base de données'!$A2930,P$1,"d")&lt;&gt;0,"",'Base de données'!$B2930),""))</f>
        <v/>
      </c>
      <c r="Q2930" s="39" t="str">
        <f>IF(Q$1&gt;$AE$1,"-",IFERROR(IF(DATEDIF('Base de données'!$A2930,Q$1,"d")&lt;&gt;0,"",'Base de données'!$B2930),""))</f>
        <v/>
      </c>
      <c r="R2930" s="39" t="str">
        <f>IF(R$1&gt;$AE$1,"-",IFERROR(IF(DATEDIF('Base de données'!$A2930,R$1,"d")&lt;&gt;0,"",'Base de données'!$B2930),""))</f>
        <v/>
      </c>
      <c r="S2930" s="39" t="str">
        <f>IF(S$1&gt;$AE$1,"-",IFERROR(IF(DATEDIF('Base de données'!$A2930,S$1,"d")&lt;&gt;0,"",'Base de données'!$B2930),""))</f>
        <v/>
      </c>
      <c r="T2930" s="39" t="str">
        <f>IF(T$1&gt;$AE$1,"-",IFERROR(IF(DATEDIF('Base de données'!$A2930,T$1,"d")&lt;&gt;0,"",'Base de données'!$B2930),""))</f>
        <v/>
      </c>
      <c r="U2930" s="39" t="str">
        <f>IF(U$1&gt;$AE$1,"-",IFERROR(IF(DATEDIF('Base de données'!$A2930,U$1,"d")&lt;&gt;0,"",'Base de données'!$B2930),""))</f>
        <v>5ATC0</v>
      </c>
      <c r="V2930" s="39" t="str">
        <f>IF(V$1&gt;$AE$1,"-",IFERROR(IF(DATEDIF('Base de données'!$A2930,V$1,"d")&lt;&gt;0,"",'Base de données'!$B2930),""))</f>
        <v/>
      </c>
      <c r="W2930" s="34"/>
      <c r="X2930" s="30" t="str">
        <f>'Base de données'!$C2930&amp;" "&amp;'Base de données'!$D2930</f>
        <v>Marin Lucie</v>
      </c>
      <c r="Y2930" s="31">
        <f>COUNTIF('Base de données'!$B:$B,'Base de données'!$B2930)</f>
        <v>12</v>
      </c>
      <c r="AA2930" s="87" cm="1">
        <f t="array" aca="1" ref="AA2930" ca="1">INDIRECT("'Base de données'!A" &amp; ROW(Y2930))</f>
        <v>45962</v>
      </c>
      <c r="AB2930" s="51" t="str" cm="1">
        <f t="array" aca="1" ref="AB2930" ca="1">INDIRECT("'Base de données'!B" &amp; ROW(Z2930))</f>
        <v>5ATC0</v>
      </c>
    </row>
    <row r="2931" spans="1:28" x14ac:dyDescent="0.3">
      <c r="A2931" s="41" t="str">
        <f ca="1">IF(IF(AND($B2931&lt;&gt;"-",$B2931=$E2931),"Entrée et sortie","-")="Entrée et sortie",'Base de données'!$B2931,"-")</f>
        <v>-</v>
      </c>
      <c r="B2931" s="41" t="str">
        <f t="shared" ca="1" si="183"/>
        <v>-</v>
      </c>
      <c r="C2931" s="41" t="str">
        <f t="shared" ca="1" si="184"/>
        <v>-</v>
      </c>
      <c r="D2931" s="41" t="str">
        <f>IF($F2931="sortie en cours d'année",'Base de données'!$B2931,"-")</f>
        <v>-</v>
      </c>
      <c r="E2931" s="41" t="str">
        <f>IF($H2931="entrée en cours d'année",'Base de données'!$B2931,"-")</f>
        <v>-</v>
      </c>
      <c r="F2931" s="37" t="str">
        <f t="shared" si="181"/>
        <v/>
      </c>
      <c r="G2931" s="37" t="str">
        <f>IF($J2931="mouvement",_xlfn.XLOOKUP('Base de données'!$B2931,$V:$V,$V:$V,0),"")</f>
        <v/>
      </c>
      <c r="H2931" s="37" t="str">
        <f t="shared" si="182"/>
        <v/>
      </c>
      <c r="I2931" s="37" t="str">
        <f>IF($J2931="mouvement",_xlfn.XLOOKUP('Base de données'!$B2931,$K:$K,$K:$K,0),"")</f>
        <v/>
      </c>
      <c r="J2931" s="38" t="str">
        <f>IF(AND(Y2931&lt;&gt;MAX(Y:Y),COUNTIF(K2931:V2931,'Base de données'!$B2931)&gt;0),"mouvement","")</f>
        <v/>
      </c>
      <c r="K2931" s="39" t="str">
        <f>IF(K$1&gt;$AE$1,"-",IFERROR(IF(DATEDIF('Base de données'!$A2931,K$1,"d")&lt;&gt;0,"",'Base de données'!$B2931),""))</f>
        <v/>
      </c>
      <c r="L2931" s="39" t="str">
        <f>IF(L$1&gt;$AE$1,"-",IFERROR(IF(DATEDIF('Base de données'!$A2931,L$1,"d")&lt;&gt;0,"",'Base de données'!$B2931),""))</f>
        <v/>
      </c>
      <c r="M2931" s="39" t="str">
        <f>IF(M$1&gt;$AE$1,"-",IFERROR(IF(DATEDIF('Base de données'!$A2931,M$1,"d")&lt;&gt;0,"",'Base de données'!$B2931),""))</f>
        <v/>
      </c>
      <c r="N2931" s="39" t="str">
        <f>IF(N$1&gt;$AE$1,"-",IFERROR(IF(DATEDIF('Base de données'!$A2931,N$1,"d")&lt;&gt;0,"",'Base de données'!$B2931),""))</f>
        <v/>
      </c>
      <c r="O2931" s="39" t="str">
        <f>IF(O$1&gt;$AE$1,"-",IFERROR(IF(DATEDIF('Base de données'!$A2931,O$1,"d")&lt;&gt;0,"",'Base de données'!$B2931),""))</f>
        <v/>
      </c>
      <c r="P2931" s="39" t="str">
        <f>IF(P$1&gt;$AE$1,"-",IFERROR(IF(DATEDIF('Base de données'!$A2931,P$1,"d")&lt;&gt;0,"",'Base de données'!$B2931),""))</f>
        <v/>
      </c>
      <c r="Q2931" s="39" t="str">
        <f>IF(Q$1&gt;$AE$1,"-",IFERROR(IF(DATEDIF('Base de données'!$A2931,Q$1,"d")&lt;&gt;0,"",'Base de données'!$B2931),""))</f>
        <v/>
      </c>
      <c r="R2931" s="39" t="str">
        <f>IF(R$1&gt;$AE$1,"-",IFERROR(IF(DATEDIF('Base de données'!$A2931,R$1,"d")&lt;&gt;0,"",'Base de données'!$B2931),""))</f>
        <v/>
      </c>
      <c r="S2931" s="39" t="str">
        <f>IF(S$1&gt;$AE$1,"-",IFERROR(IF(DATEDIF('Base de données'!$A2931,S$1,"d")&lt;&gt;0,"",'Base de données'!$B2931),""))</f>
        <v/>
      </c>
      <c r="T2931" s="39" t="str">
        <f>IF(T$1&gt;$AE$1,"-",IFERROR(IF(DATEDIF('Base de données'!$A2931,T$1,"d")&lt;&gt;0,"",'Base de données'!$B2931),""))</f>
        <v/>
      </c>
      <c r="U2931" s="39" t="str">
        <f>IF(U$1&gt;$AE$1,"-",IFERROR(IF(DATEDIF('Base de données'!$A2931,U$1,"d")&lt;&gt;0,"",'Base de données'!$B2931),""))</f>
        <v>4XYGG</v>
      </c>
      <c r="V2931" s="39" t="str">
        <f>IF(V$1&gt;$AE$1,"-",IFERROR(IF(DATEDIF('Base de données'!$A2931,V$1,"d")&lt;&gt;0,"",'Base de données'!$B2931),""))</f>
        <v/>
      </c>
      <c r="W2931" s="34"/>
      <c r="X2931" s="30" t="str">
        <f>'Base de données'!$C2931&amp;" "&amp;'Base de données'!$D2931</f>
        <v>Camus Isaac</v>
      </c>
      <c r="Y2931" s="31">
        <f>COUNTIF('Base de données'!$B:$B,'Base de données'!$B2931)</f>
        <v>12</v>
      </c>
      <c r="AA2931" s="87" cm="1">
        <f t="array" aca="1" ref="AA2931" ca="1">INDIRECT("'Base de données'!A" &amp; ROW(Y2931))</f>
        <v>45962</v>
      </c>
      <c r="AB2931" s="51" t="str" cm="1">
        <f t="array" aca="1" ref="AB2931" ca="1">INDIRECT("'Base de données'!B" &amp; ROW(Z2931))</f>
        <v>4XYGG</v>
      </c>
    </row>
    <row r="2932" spans="1:28" x14ac:dyDescent="0.3">
      <c r="A2932" s="41" t="str">
        <f ca="1">IF(IF(AND($B2932&lt;&gt;"-",$B2932=$E2932),"Entrée et sortie","-")="Entrée et sortie",'Base de données'!$B2932,"-")</f>
        <v>-</v>
      </c>
      <c r="B2932" s="41" t="str">
        <f t="shared" ca="1" si="183"/>
        <v>-</v>
      </c>
      <c r="C2932" s="41" t="str">
        <f t="shared" ca="1" si="184"/>
        <v>-</v>
      </c>
      <c r="D2932" s="41" t="str">
        <f>IF($F2932="sortie en cours d'année",'Base de données'!$B2932,"-")</f>
        <v>-</v>
      </c>
      <c r="E2932" s="41" t="str">
        <f>IF($H2932="entrée en cours d'année",'Base de données'!$B2932,"-")</f>
        <v>-</v>
      </c>
      <c r="F2932" s="37" t="str">
        <f t="shared" si="181"/>
        <v/>
      </c>
      <c r="G2932" s="37" t="str">
        <f>IF($J2932="mouvement",_xlfn.XLOOKUP('Base de données'!$B2932,$V:$V,$V:$V,0),"")</f>
        <v/>
      </c>
      <c r="H2932" s="37" t="str">
        <f t="shared" si="182"/>
        <v/>
      </c>
      <c r="I2932" s="37" t="str">
        <f>IF($J2932="mouvement",_xlfn.XLOOKUP('Base de données'!$B2932,$K:$K,$K:$K,0),"")</f>
        <v/>
      </c>
      <c r="J2932" s="38" t="str">
        <f>IF(AND(Y2932&lt;&gt;MAX(Y:Y),COUNTIF(K2932:V2932,'Base de données'!$B2932)&gt;0),"mouvement","")</f>
        <v/>
      </c>
      <c r="K2932" s="39" t="str">
        <f>IF(K$1&gt;$AE$1,"-",IFERROR(IF(DATEDIF('Base de données'!$A2932,K$1,"d")&lt;&gt;0,"",'Base de données'!$B2932),""))</f>
        <v/>
      </c>
      <c r="L2932" s="39" t="str">
        <f>IF(L$1&gt;$AE$1,"-",IFERROR(IF(DATEDIF('Base de données'!$A2932,L$1,"d")&lt;&gt;0,"",'Base de données'!$B2932),""))</f>
        <v/>
      </c>
      <c r="M2932" s="39" t="str">
        <f>IF(M$1&gt;$AE$1,"-",IFERROR(IF(DATEDIF('Base de données'!$A2932,M$1,"d")&lt;&gt;0,"",'Base de données'!$B2932),""))</f>
        <v/>
      </c>
      <c r="N2932" s="39" t="str">
        <f>IF(N$1&gt;$AE$1,"-",IFERROR(IF(DATEDIF('Base de données'!$A2932,N$1,"d")&lt;&gt;0,"",'Base de données'!$B2932),""))</f>
        <v/>
      </c>
      <c r="O2932" s="39" t="str">
        <f>IF(O$1&gt;$AE$1,"-",IFERROR(IF(DATEDIF('Base de données'!$A2932,O$1,"d")&lt;&gt;0,"",'Base de données'!$B2932),""))</f>
        <v/>
      </c>
      <c r="P2932" s="39" t="str">
        <f>IF(P$1&gt;$AE$1,"-",IFERROR(IF(DATEDIF('Base de données'!$A2932,P$1,"d")&lt;&gt;0,"",'Base de données'!$B2932),""))</f>
        <v/>
      </c>
      <c r="Q2932" s="39" t="str">
        <f>IF(Q$1&gt;$AE$1,"-",IFERROR(IF(DATEDIF('Base de données'!$A2932,Q$1,"d")&lt;&gt;0,"",'Base de données'!$B2932),""))</f>
        <v/>
      </c>
      <c r="R2932" s="39" t="str">
        <f>IF(R$1&gt;$AE$1,"-",IFERROR(IF(DATEDIF('Base de données'!$A2932,R$1,"d")&lt;&gt;0,"",'Base de données'!$B2932),""))</f>
        <v/>
      </c>
      <c r="S2932" s="39" t="str">
        <f>IF(S$1&gt;$AE$1,"-",IFERROR(IF(DATEDIF('Base de données'!$A2932,S$1,"d")&lt;&gt;0,"",'Base de données'!$B2932),""))</f>
        <v/>
      </c>
      <c r="T2932" s="39" t="str">
        <f>IF(T$1&gt;$AE$1,"-",IFERROR(IF(DATEDIF('Base de données'!$A2932,T$1,"d")&lt;&gt;0,"",'Base de données'!$B2932),""))</f>
        <v/>
      </c>
      <c r="U2932" s="39" t="str">
        <f>IF(U$1&gt;$AE$1,"-",IFERROR(IF(DATEDIF('Base de données'!$A2932,U$1,"d")&lt;&gt;0,"",'Base de données'!$B2932),""))</f>
        <v>399PQ</v>
      </c>
      <c r="V2932" s="39" t="str">
        <f>IF(V$1&gt;$AE$1,"-",IFERROR(IF(DATEDIF('Base de données'!$A2932,V$1,"d")&lt;&gt;0,"",'Base de données'!$B2932),""))</f>
        <v/>
      </c>
      <c r="W2932" s="34"/>
      <c r="X2932" s="30" t="str">
        <f>'Base de données'!$C2932&amp;" "&amp;'Base de données'!$D2932</f>
        <v>Nicolas Alix</v>
      </c>
      <c r="Y2932" s="31">
        <f>COUNTIF('Base de données'!$B:$B,'Base de données'!$B2932)</f>
        <v>12</v>
      </c>
      <c r="AA2932" s="87" cm="1">
        <f t="array" aca="1" ref="AA2932" ca="1">INDIRECT("'Base de données'!A" &amp; ROW(Y2932))</f>
        <v>45962</v>
      </c>
      <c r="AB2932" s="51" t="str" cm="1">
        <f t="array" aca="1" ref="AB2932" ca="1">INDIRECT("'Base de données'!B" &amp; ROW(Z2932))</f>
        <v>399PQ</v>
      </c>
    </row>
    <row r="2933" spans="1:28" x14ac:dyDescent="0.3">
      <c r="A2933" s="41" t="str">
        <f ca="1">IF(IF(AND($B2933&lt;&gt;"-",$B2933=$E2933),"Entrée et sortie","-")="Entrée et sortie",'Base de données'!$B2933,"-")</f>
        <v>-</v>
      </c>
      <c r="B2933" s="41" t="str">
        <f t="shared" ca="1" si="183"/>
        <v>-</v>
      </c>
      <c r="C2933" s="41" t="str">
        <f t="shared" ca="1" si="184"/>
        <v>-</v>
      </c>
      <c r="D2933" s="41" t="str">
        <f>IF($F2933="sortie en cours d'année",'Base de données'!$B2933,"-")</f>
        <v>-</v>
      </c>
      <c r="E2933" s="41" t="str">
        <f>IF($H2933="entrée en cours d'année",'Base de données'!$B2933,"-")</f>
        <v>-</v>
      </c>
      <c r="F2933" s="37" t="str">
        <f t="shared" si="181"/>
        <v/>
      </c>
      <c r="G2933" s="37" t="str">
        <f>IF($J2933="mouvement",_xlfn.XLOOKUP('Base de données'!$B2933,$V:$V,$V:$V,0),"")</f>
        <v/>
      </c>
      <c r="H2933" s="37" t="str">
        <f t="shared" si="182"/>
        <v/>
      </c>
      <c r="I2933" s="37" t="str">
        <f>IF($J2933="mouvement",_xlfn.XLOOKUP('Base de données'!$B2933,$K:$K,$K:$K,0),"")</f>
        <v/>
      </c>
      <c r="J2933" s="38" t="str">
        <f>IF(AND(Y2933&lt;&gt;MAX(Y:Y),COUNTIF(K2933:V2933,'Base de données'!$B2933)&gt;0),"mouvement","")</f>
        <v/>
      </c>
      <c r="K2933" s="39" t="str">
        <f>IF(K$1&gt;$AE$1,"-",IFERROR(IF(DATEDIF('Base de données'!$A2933,K$1,"d")&lt;&gt;0,"",'Base de données'!$B2933),""))</f>
        <v/>
      </c>
      <c r="L2933" s="39" t="str">
        <f>IF(L$1&gt;$AE$1,"-",IFERROR(IF(DATEDIF('Base de données'!$A2933,L$1,"d")&lt;&gt;0,"",'Base de données'!$B2933),""))</f>
        <v/>
      </c>
      <c r="M2933" s="39" t="str">
        <f>IF(M$1&gt;$AE$1,"-",IFERROR(IF(DATEDIF('Base de données'!$A2933,M$1,"d")&lt;&gt;0,"",'Base de données'!$B2933),""))</f>
        <v/>
      </c>
      <c r="N2933" s="39" t="str">
        <f>IF(N$1&gt;$AE$1,"-",IFERROR(IF(DATEDIF('Base de données'!$A2933,N$1,"d")&lt;&gt;0,"",'Base de données'!$B2933),""))</f>
        <v/>
      </c>
      <c r="O2933" s="39" t="str">
        <f>IF(O$1&gt;$AE$1,"-",IFERROR(IF(DATEDIF('Base de données'!$A2933,O$1,"d")&lt;&gt;0,"",'Base de données'!$B2933),""))</f>
        <v/>
      </c>
      <c r="P2933" s="39" t="str">
        <f>IF(P$1&gt;$AE$1,"-",IFERROR(IF(DATEDIF('Base de données'!$A2933,P$1,"d")&lt;&gt;0,"",'Base de données'!$B2933),""))</f>
        <v/>
      </c>
      <c r="Q2933" s="39" t="str">
        <f>IF(Q$1&gt;$AE$1,"-",IFERROR(IF(DATEDIF('Base de données'!$A2933,Q$1,"d")&lt;&gt;0,"",'Base de données'!$B2933),""))</f>
        <v/>
      </c>
      <c r="R2933" s="39" t="str">
        <f>IF(R$1&gt;$AE$1,"-",IFERROR(IF(DATEDIF('Base de données'!$A2933,R$1,"d")&lt;&gt;0,"",'Base de données'!$B2933),""))</f>
        <v/>
      </c>
      <c r="S2933" s="39" t="str">
        <f>IF(S$1&gt;$AE$1,"-",IFERROR(IF(DATEDIF('Base de données'!$A2933,S$1,"d")&lt;&gt;0,"",'Base de données'!$B2933),""))</f>
        <v/>
      </c>
      <c r="T2933" s="39" t="str">
        <f>IF(T$1&gt;$AE$1,"-",IFERROR(IF(DATEDIF('Base de données'!$A2933,T$1,"d")&lt;&gt;0,"",'Base de données'!$B2933),""))</f>
        <v/>
      </c>
      <c r="U2933" s="39" t="str">
        <f>IF(U$1&gt;$AE$1,"-",IFERROR(IF(DATEDIF('Base de données'!$A2933,U$1,"d")&lt;&gt;0,"",'Base de données'!$B2933),""))</f>
        <v>VLI20</v>
      </c>
      <c r="V2933" s="39" t="str">
        <f>IF(V$1&gt;$AE$1,"-",IFERROR(IF(DATEDIF('Base de données'!$A2933,V$1,"d")&lt;&gt;0,"",'Base de données'!$B2933),""))</f>
        <v/>
      </c>
      <c r="W2933" s="34"/>
      <c r="X2933" s="30" t="str">
        <f>'Base de données'!$C2933&amp;" "&amp;'Base de données'!$D2933</f>
        <v>Denis Laetitia</v>
      </c>
      <c r="Y2933" s="31">
        <f>COUNTIF('Base de données'!$B:$B,'Base de données'!$B2933)</f>
        <v>12</v>
      </c>
      <c r="AA2933" s="87" cm="1">
        <f t="array" aca="1" ref="AA2933" ca="1">INDIRECT("'Base de données'!A" &amp; ROW(Y2933))</f>
        <v>45962</v>
      </c>
      <c r="AB2933" s="51" t="str" cm="1">
        <f t="array" aca="1" ref="AB2933" ca="1">INDIRECT("'Base de données'!B" &amp; ROW(Z2933))</f>
        <v>VLI20</v>
      </c>
    </row>
    <row r="2934" spans="1:28" x14ac:dyDescent="0.3">
      <c r="A2934" s="41" t="str">
        <f ca="1">IF(IF(AND($B2934&lt;&gt;"-",$B2934=$E2934),"Entrée et sortie","-")="Entrée et sortie",'Base de données'!$B2934,"-")</f>
        <v>-</v>
      </c>
      <c r="B2934" s="41" t="str">
        <f t="shared" ca="1" si="183"/>
        <v>-</v>
      </c>
      <c r="C2934" s="41" t="str">
        <f t="shared" ca="1" si="184"/>
        <v>-</v>
      </c>
      <c r="D2934" s="41" t="str">
        <f>IF($F2934="sortie en cours d'année",'Base de données'!$B2934,"-")</f>
        <v>-</v>
      </c>
      <c r="E2934" s="41" t="str">
        <f>IF($H2934="entrée en cours d'année",'Base de données'!$B2934,"-")</f>
        <v>-</v>
      </c>
      <c r="F2934" s="37" t="str">
        <f t="shared" si="181"/>
        <v/>
      </c>
      <c r="G2934" s="37" t="str">
        <f>IF($J2934="mouvement",_xlfn.XLOOKUP('Base de données'!$B2934,$V:$V,$V:$V,0),"")</f>
        <v/>
      </c>
      <c r="H2934" s="37" t="str">
        <f t="shared" si="182"/>
        <v/>
      </c>
      <c r="I2934" s="37" t="str">
        <f>IF($J2934="mouvement",_xlfn.XLOOKUP('Base de données'!$B2934,$K:$K,$K:$K,0),"")</f>
        <v/>
      </c>
      <c r="J2934" s="38" t="str">
        <f>IF(AND(Y2934&lt;&gt;MAX(Y:Y),COUNTIF(K2934:V2934,'Base de données'!$B2934)&gt;0),"mouvement","")</f>
        <v/>
      </c>
      <c r="K2934" s="39" t="str">
        <f>IF(K$1&gt;$AE$1,"-",IFERROR(IF(DATEDIF('Base de données'!$A2934,K$1,"d")&lt;&gt;0,"",'Base de données'!$B2934),""))</f>
        <v/>
      </c>
      <c r="L2934" s="39" t="str">
        <f>IF(L$1&gt;$AE$1,"-",IFERROR(IF(DATEDIF('Base de données'!$A2934,L$1,"d")&lt;&gt;0,"",'Base de données'!$B2934),""))</f>
        <v/>
      </c>
      <c r="M2934" s="39" t="str">
        <f>IF(M$1&gt;$AE$1,"-",IFERROR(IF(DATEDIF('Base de données'!$A2934,M$1,"d")&lt;&gt;0,"",'Base de données'!$B2934),""))</f>
        <v/>
      </c>
      <c r="N2934" s="39" t="str">
        <f>IF(N$1&gt;$AE$1,"-",IFERROR(IF(DATEDIF('Base de données'!$A2934,N$1,"d")&lt;&gt;0,"",'Base de données'!$B2934),""))</f>
        <v/>
      </c>
      <c r="O2934" s="39" t="str">
        <f>IF(O$1&gt;$AE$1,"-",IFERROR(IF(DATEDIF('Base de données'!$A2934,O$1,"d")&lt;&gt;0,"",'Base de données'!$B2934),""))</f>
        <v/>
      </c>
      <c r="P2934" s="39" t="str">
        <f>IF(P$1&gt;$AE$1,"-",IFERROR(IF(DATEDIF('Base de données'!$A2934,P$1,"d")&lt;&gt;0,"",'Base de données'!$B2934),""))</f>
        <v/>
      </c>
      <c r="Q2934" s="39" t="str">
        <f>IF(Q$1&gt;$AE$1,"-",IFERROR(IF(DATEDIF('Base de données'!$A2934,Q$1,"d")&lt;&gt;0,"",'Base de données'!$B2934),""))</f>
        <v/>
      </c>
      <c r="R2934" s="39" t="str">
        <f>IF(R$1&gt;$AE$1,"-",IFERROR(IF(DATEDIF('Base de données'!$A2934,R$1,"d")&lt;&gt;0,"",'Base de données'!$B2934),""))</f>
        <v/>
      </c>
      <c r="S2934" s="39" t="str">
        <f>IF(S$1&gt;$AE$1,"-",IFERROR(IF(DATEDIF('Base de données'!$A2934,S$1,"d")&lt;&gt;0,"",'Base de données'!$B2934),""))</f>
        <v/>
      </c>
      <c r="T2934" s="39" t="str">
        <f>IF(T$1&gt;$AE$1,"-",IFERROR(IF(DATEDIF('Base de données'!$A2934,T$1,"d")&lt;&gt;0,"",'Base de données'!$B2934),""))</f>
        <v/>
      </c>
      <c r="U2934" s="39" t="str">
        <f>IF(U$1&gt;$AE$1,"-",IFERROR(IF(DATEDIF('Base de données'!$A2934,U$1,"d")&lt;&gt;0,"",'Base de données'!$B2934),""))</f>
        <v>D6LA5</v>
      </c>
      <c r="V2934" s="39" t="str">
        <f>IF(V$1&gt;$AE$1,"-",IFERROR(IF(DATEDIF('Base de données'!$A2934,V$1,"d")&lt;&gt;0,"",'Base de données'!$B2934),""))</f>
        <v/>
      </c>
      <c r="W2934" s="34"/>
      <c r="X2934" s="30" t="str">
        <f>'Base de données'!$C2934&amp;" "&amp;'Base de données'!$D2934</f>
        <v>Morin Joséphine</v>
      </c>
      <c r="Y2934" s="31">
        <f>COUNTIF('Base de données'!$B:$B,'Base de données'!$B2934)</f>
        <v>12</v>
      </c>
      <c r="AA2934" s="87" cm="1">
        <f t="array" aca="1" ref="AA2934" ca="1">INDIRECT("'Base de données'!A" &amp; ROW(Y2934))</f>
        <v>45962</v>
      </c>
      <c r="AB2934" s="51" t="str" cm="1">
        <f t="array" aca="1" ref="AB2934" ca="1">INDIRECT("'Base de données'!B" &amp; ROW(Z2934))</f>
        <v>D6LA5</v>
      </c>
    </row>
    <row r="2935" spans="1:28" x14ac:dyDescent="0.3">
      <c r="A2935" s="41" t="str">
        <f ca="1">IF(IF(AND($B2935&lt;&gt;"-",$B2935=$E2935),"Entrée et sortie","-")="Entrée et sortie",'Base de données'!$B2935,"-")</f>
        <v>-</v>
      </c>
      <c r="B2935" s="41" t="str">
        <f t="shared" ca="1" si="183"/>
        <v>-</v>
      </c>
      <c r="C2935" s="41" t="str">
        <f t="shared" ca="1" si="184"/>
        <v>-</v>
      </c>
      <c r="D2935" s="41" t="str">
        <f>IF($F2935="sortie en cours d'année",'Base de données'!$B2935,"-")</f>
        <v>-</v>
      </c>
      <c r="E2935" s="41" t="str">
        <f>IF($H2935="entrée en cours d'année",'Base de données'!$B2935,"-")</f>
        <v>-</v>
      </c>
      <c r="F2935" s="37" t="str">
        <f t="shared" si="181"/>
        <v/>
      </c>
      <c r="G2935" s="37" t="str">
        <f>IF($J2935="mouvement",_xlfn.XLOOKUP('Base de données'!$B2935,$V:$V,$V:$V,0),"")</f>
        <v/>
      </c>
      <c r="H2935" s="37" t="str">
        <f t="shared" si="182"/>
        <v/>
      </c>
      <c r="I2935" s="37" t="str">
        <f>IF($J2935="mouvement",_xlfn.XLOOKUP('Base de données'!$B2935,$K:$K,$K:$K,0),"")</f>
        <v/>
      </c>
      <c r="J2935" s="38" t="str">
        <f>IF(AND(Y2935&lt;&gt;MAX(Y:Y),COUNTIF(K2935:V2935,'Base de données'!$B2935)&gt;0),"mouvement","")</f>
        <v/>
      </c>
      <c r="K2935" s="39" t="str">
        <f>IF(K$1&gt;$AE$1,"-",IFERROR(IF(DATEDIF('Base de données'!$A2935,K$1,"d")&lt;&gt;0,"",'Base de données'!$B2935),""))</f>
        <v/>
      </c>
      <c r="L2935" s="39" t="str">
        <f>IF(L$1&gt;$AE$1,"-",IFERROR(IF(DATEDIF('Base de données'!$A2935,L$1,"d")&lt;&gt;0,"",'Base de données'!$B2935),""))</f>
        <v/>
      </c>
      <c r="M2935" s="39" t="str">
        <f>IF(M$1&gt;$AE$1,"-",IFERROR(IF(DATEDIF('Base de données'!$A2935,M$1,"d")&lt;&gt;0,"",'Base de données'!$B2935),""))</f>
        <v/>
      </c>
      <c r="N2935" s="39" t="str">
        <f>IF(N$1&gt;$AE$1,"-",IFERROR(IF(DATEDIF('Base de données'!$A2935,N$1,"d")&lt;&gt;0,"",'Base de données'!$B2935),""))</f>
        <v/>
      </c>
      <c r="O2935" s="39" t="str">
        <f>IF(O$1&gt;$AE$1,"-",IFERROR(IF(DATEDIF('Base de données'!$A2935,O$1,"d")&lt;&gt;0,"",'Base de données'!$B2935),""))</f>
        <v/>
      </c>
      <c r="P2935" s="39" t="str">
        <f>IF(P$1&gt;$AE$1,"-",IFERROR(IF(DATEDIF('Base de données'!$A2935,P$1,"d")&lt;&gt;0,"",'Base de données'!$B2935),""))</f>
        <v/>
      </c>
      <c r="Q2935" s="39" t="str">
        <f>IF(Q$1&gt;$AE$1,"-",IFERROR(IF(DATEDIF('Base de données'!$A2935,Q$1,"d")&lt;&gt;0,"",'Base de données'!$B2935),""))</f>
        <v/>
      </c>
      <c r="R2935" s="39" t="str">
        <f>IF(R$1&gt;$AE$1,"-",IFERROR(IF(DATEDIF('Base de données'!$A2935,R$1,"d")&lt;&gt;0,"",'Base de données'!$B2935),""))</f>
        <v/>
      </c>
      <c r="S2935" s="39" t="str">
        <f>IF(S$1&gt;$AE$1,"-",IFERROR(IF(DATEDIF('Base de données'!$A2935,S$1,"d")&lt;&gt;0,"",'Base de données'!$B2935),""))</f>
        <v/>
      </c>
      <c r="T2935" s="39" t="str">
        <f>IF(T$1&gt;$AE$1,"-",IFERROR(IF(DATEDIF('Base de données'!$A2935,T$1,"d")&lt;&gt;0,"",'Base de données'!$B2935),""))</f>
        <v/>
      </c>
      <c r="U2935" s="39" t="str">
        <f>IF(U$1&gt;$AE$1,"-",IFERROR(IF(DATEDIF('Base de données'!$A2935,U$1,"d")&lt;&gt;0,"",'Base de données'!$B2935),""))</f>
        <v>JS9XQ</v>
      </c>
      <c r="V2935" s="39" t="str">
        <f>IF(V$1&gt;$AE$1,"-",IFERROR(IF(DATEDIF('Base de données'!$A2935,V$1,"d")&lt;&gt;0,"",'Base de données'!$B2935),""))</f>
        <v/>
      </c>
      <c r="W2935" s="34"/>
      <c r="X2935" s="30" t="str">
        <f>'Base de données'!$C2935&amp;" "&amp;'Base de données'!$D2935</f>
        <v>Becker Louise</v>
      </c>
      <c r="Y2935" s="31">
        <f>COUNTIF('Base de données'!$B:$B,'Base de données'!$B2935)</f>
        <v>12</v>
      </c>
      <c r="AA2935" s="87" cm="1">
        <f t="array" aca="1" ref="AA2935" ca="1">INDIRECT("'Base de données'!A" &amp; ROW(Y2935))</f>
        <v>45962</v>
      </c>
      <c r="AB2935" s="51" t="str" cm="1">
        <f t="array" aca="1" ref="AB2935" ca="1">INDIRECT("'Base de données'!B" &amp; ROW(Z2935))</f>
        <v>JS9XQ</v>
      </c>
    </row>
    <row r="2936" spans="1:28" x14ac:dyDescent="0.3">
      <c r="A2936" s="41" t="str">
        <f ca="1">IF(IF(AND($B2936&lt;&gt;"-",$B2936=$E2936),"Entrée et sortie","-")="Entrée et sortie",'Base de données'!$B2936,"-")</f>
        <v>-</v>
      </c>
      <c r="B2936" s="41" t="str">
        <f t="shared" ca="1" si="183"/>
        <v>-</v>
      </c>
      <c r="C2936" s="41" t="str">
        <f t="shared" ca="1" si="184"/>
        <v>-</v>
      </c>
      <c r="D2936" s="41" t="str">
        <f>IF($F2936="sortie en cours d'année",'Base de données'!$B2936,"-")</f>
        <v>-</v>
      </c>
      <c r="E2936" s="41" t="str">
        <f>IF($H2936="entrée en cours d'année",'Base de données'!$B2936,"-")</f>
        <v>-</v>
      </c>
      <c r="F2936" s="37" t="str">
        <f t="shared" si="181"/>
        <v/>
      </c>
      <c r="G2936" s="37" t="str">
        <f>IF($J2936="mouvement",_xlfn.XLOOKUP('Base de données'!$B2936,$V:$V,$V:$V,0),"")</f>
        <v/>
      </c>
      <c r="H2936" s="37" t="str">
        <f t="shared" si="182"/>
        <v/>
      </c>
      <c r="I2936" s="37" t="str">
        <f>IF($J2936="mouvement",_xlfn.XLOOKUP('Base de données'!$B2936,$K:$K,$K:$K,0),"")</f>
        <v/>
      </c>
      <c r="J2936" s="38" t="str">
        <f>IF(AND(Y2936&lt;&gt;MAX(Y:Y),COUNTIF(K2936:V2936,'Base de données'!$B2936)&gt;0),"mouvement","")</f>
        <v/>
      </c>
      <c r="K2936" s="39" t="str">
        <f>IF(K$1&gt;$AE$1,"-",IFERROR(IF(DATEDIF('Base de données'!$A2936,K$1,"d")&lt;&gt;0,"",'Base de données'!$B2936),""))</f>
        <v/>
      </c>
      <c r="L2936" s="39" t="str">
        <f>IF(L$1&gt;$AE$1,"-",IFERROR(IF(DATEDIF('Base de données'!$A2936,L$1,"d")&lt;&gt;0,"",'Base de données'!$B2936),""))</f>
        <v/>
      </c>
      <c r="M2936" s="39" t="str">
        <f>IF(M$1&gt;$AE$1,"-",IFERROR(IF(DATEDIF('Base de données'!$A2936,M$1,"d")&lt;&gt;0,"",'Base de données'!$B2936),""))</f>
        <v/>
      </c>
      <c r="N2936" s="39" t="str">
        <f>IF(N$1&gt;$AE$1,"-",IFERROR(IF(DATEDIF('Base de données'!$A2936,N$1,"d")&lt;&gt;0,"",'Base de données'!$B2936),""))</f>
        <v/>
      </c>
      <c r="O2936" s="39" t="str">
        <f>IF(O$1&gt;$AE$1,"-",IFERROR(IF(DATEDIF('Base de données'!$A2936,O$1,"d")&lt;&gt;0,"",'Base de données'!$B2936),""))</f>
        <v/>
      </c>
      <c r="P2936" s="39" t="str">
        <f>IF(P$1&gt;$AE$1,"-",IFERROR(IF(DATEDIF('Base de données'!$A2936,P$1,"d")&lt;&gt;0,"",'Base de données'!$B2936),""))</f>
        <v/>
      </c>
      <c r="Q2936" s="39" t="str">
        <f>IF(Q$1&gt;$AE$1,"-",IFERROR(IF(DATEDIF('Base de données'!$A2936,Q$1,"d")&lt;&gt;0,"",'Base de données'!$B2936),""))</f>
        <v/>
      </c>
      <c r="R2936" s="39" t="str">
        <f>IF(R$1&gt;$AE$1,"-",IFERROR(IF(DATEDIF('Base de données'!$A2936,R$1,"d")&lt;&gt;0,"",'Base de données'!$B2936),""))</f>
        <v/>
      </c>
      <c r="S2936" s="39" t="str">
        <f>IF(S$1&gt;$AE$1,"-",IFERROR(IF(DATEDIF('Base de données'!$A2936,S$1,"d")&lt;&gt;0,"",'Base de données'!$B2936),""))</f>
        <v/>
      </c>
      <c r="T2936" s="39" t="str">
        <f>IF(T$1&gt;$AE$1,"-",IFERROR(IF(DATEDIF('Base de données'!$A2936,T$1,"d")&lt;&gt;0,"",'Base de données'!$B2936),""))</f>
        <v/>
      </c>
      <c r="U2936" s="39" t="str">
        <f>IF(U$1&gt;$AE$1,"-",IFERROR(IF(DATEDIF('Base de données'!$A2936,U$1,"d")&lt;&gt;0,"",'Base de données'!$B2936),""))</f>
        <v>6A9JO</v>
      </c>
      <c r="V2936" s="39" t="str">
        <f>IF(V$1&gt;$AE$1,"-",IFERROR(IF(DATEDIF('Base de données'!$A2936,V$1,"d")&lt;&gt;0,"",'Base de données'!$B2936),""))</f>
        <v/>
      </c>
      <c r="W2936" s="34"/>
      <c r="X2936" s="30" t="str">
        <f>'Base de données'!$C2936&amp;" "&amp;'Base de données'!$D2936</f>
        <v>Vasseur Constance</v>
      </c>
      <c r="Y2936" s="31">
        <f>COUNTIF('Base de données'!$B:$B,'Base de données'!$B2936)</f>
        <v>12</v>
      </c>
      <c r="AA2936" s="87" cm="1">
        <f t="array" aca="1" ref="AA2936" ca="1">INDIRECT("'Base de données'!A" &amp; ROW(Y2936))</f>
        <v>45962</v>
      </c>
      <c r="AB2936" s="51" t="str" cm="1">
        <f t="array" aca="1" ref="AB2936" ca="1">INDIRECT("'Base de données'!B" &amp; ROW(Z2936))</f>
        <v>6A9JO</v>
      </c>
    </row>
    <row r="2937" spans="1:28" x14ac:dyDescent="0.3">
      <c r="A2937" s="41" t="str">
        <f ca="1">IF(IF(AND($B2937&lt;&gt;"-",$B2937=$E2937),"Entrée et sortie","-")="Entrée et sortie",'Base de données'!$B2937,"-")</f>
        <v>-</v>
      </c>
      <c r="B2937" s="41" t="str">
        <f t="shared" ca="1" si="183"/>
        <v>-</v>
      </c>
      <c r="C2937" s="41" t="str">
        <f t="shared" ca="1" si="184"/>
        <v>-</v>
      </c>
      <c r="D2937" s="41" t="str">
        <f>IF($F2937="sortie en cours d'année",'Base de données'!$B2937,"-")</f>
        <v>-</v>
      </c>
      <c r="E2937" s="41" t="str">
        <f>IF($H2937="entrée en cours d'année",'Base de données'!$B2937,"-")</f>
        <v>-</v>
      </c>
      <c r="F2937" s="37" t="str">
        <f t="shared" si="181"/>
        <v/>
      </c>
      <c r="G2937" s="37" t="str">
        <f>IF($J2937="mouvement",_xlfn.XLOOKUP('Base de données'!$B2937,$V:$V,$V:$V,0),"")</f>
        <v/>
      </c>
      <c r="H2937" s="37" t="str">
        <f t="shared" si="182"/>
        <v/>
      </c>
      <c r="I2937" s="37" t="str">
        <f>IF($J2937="mouvement",_xlfn.XLOOKUP('Base de données'!$B2937,$K:$K,$K:$K,0),"")</f>
        <v/>
      </c>
      <c r="J2937" s="38" t="str">
        <f>IF(AND(Y2937&lt;&gt;MAX(Y:Y),COUNTIF(K2937:V2937,'Base de données'!$B2937)&gt;0),"mouvement","")</f>
        <v/>
      </c>
      <c r="K2937" s="39" t="str">
        <f>IF(K$1&gt;$AE$1,"-",IFERROR(IF(DATEDIF('Base de données'!$A2937,K$1,"d")&lt;&gt;0,"",'Base de données'!$B2937),""))</f>
        <v/>
      </c>
      <c r="L2937" s="39" t="str">
        <f>IF(L$1&gt;$AE$1,"-",IFERROR(IF(DATEDIF('Base de données'!$A2937,L$1,"d")&lt;&gt;0,"",'Base de données'!$B2937),""))</f>
        <v/>
      </c>
      <c r="M2937" s="39" t="str">
        <f>IF(M$1&gt;$AE$1,"-",IFERROR(IF(DATEDIF('Base de données'!$A2937,M$1,"d")&lt;&gt;0,"",'Base de données'!$B2937),""))</f>
        <v/>
      </c>
      <c r="N2937" s="39" t="str">
        <f>IF(N$1&gt;$AE$1,"-",IFERROR(IF(DATEDIF('Base de données'!$A2937,N$1,"d")&lt;&gt;0,"",'Base de données'!$B2937),""))</f>
        <v/>
      </c>
      <c r="O2937" s="39" t="str">
        <f>IF(O$1&gt;$AE$1,"-",IFERROR(IF(DATEDIF('Base de données'!$A2937,O$1,"d")&lt;&gt;0,"",'Base de données'!$B2937),""))</f>
        <v/>
      </c>
      <c r="P2937" s="39" t="str">
        <f>IF(P$1&gt;$AE$1,"-",IFERROR(IF(DATEDIF('Base de données'!$A2937,P$1,"d")&lt;&gt;0,"",'Base de données'!$B2937),""))</f>
        <v/>
      </c>
      <c r="Q2937" s="39" t="str">
        <f>IF(Q$1&gt;$AE$1,"-",IFERROR(IF(DATEDIF('Base de données'!$A2937,Q$1,"d")&lt;&gt;0,"",'Base de données'!$B2937),""))</f>
        <v/>
      </c>
      <c r="R2937" s="39" t="str">
        <f>IF(R$1&gt;$AE$1,"-",IFERROR(IF(DATEDIF('Base de données'!$A2937,R$1,"d")&lt;&gt;0,"",'Base de données'!$B2937),""))</f>
        <v/>
      </c>
      <c r="S2937" s="39" t="str">
        <f>IF(S$1&gt;$AE$1,"-",IFERROR(IF(DATEDIF('Base de données'!$A2937,S$1,"d")&lt;&gt;0,"",'Base de données'!$B2937),""))</f>
        <v/>
      </c>
      <c r="T2937" s="39" t="str">
        <f>IF(T$1&gt;$AE$1,"-",IFERROR(IF(DATEDIF('Base de données'!$A2937,T$1,"d")&lt;&gt;0,"",'Base de données'!$B2937),""))</f>
        <v/>
      </c>
      <c r="U2937" s="39" t="str">
        <f>IF(U$1&gt;$AE$1,"-",IFERROR(IF(DATEDIF('Base de données'!$A2937,U$1,"d")&lt;&gt;0,"",'Base de données'!$B2937),""))</f>
        <v>EVEHA</v>
      </c>
      <c r="V2937" s="39" t="str">
        <f>IF(V$1&gt;$AE$1,"-",IFERROR(IF(DATEDIF('Base de données'!$A2937,V$1,"d")&lt;&gt;0,"",'Base de données'!$B2937),""))</f>
        <v/>
      </c>
      <c r="W2937" s="34"/>
      <c r="X2937" s="30" t="str">
        <f>'Base de données'!$C2937&amp;" "&amp;'Base de données'!$D2937</f>
        <v>Texier Monique</v>
      </c>
      <c r="Y2937" s="31">
        <f>COUNTIF('Base de données'!$B:$B,'Base de données'!$B2937)</f>
        <v>12</v>
      </c>
      <c r="AA2937" s="87" cm="1">
        <f t="array" aca="1" ref="AA2937" ca="1">INDIRECT("'Base de données'!A" &amp; ROW(Y2937))</f>
        <v>45962</v>
      </c>
      <c r="AB2937" s="51" t="str" cm="1">
        <f t="array" aca="1" ref="AB2937" ca="1">INDIRECT("'Base de données'!B" &amp; ROW(Z2937))</f>
        <v>EVEHA</v>
      </c>
    </row>
    <row r="2938" spans="1:28" x14ac:dyDescent="0.3">
      <c r="A2938" s="41" t="str">
        <f ca="1">IF(IF(AND($B2938&lt;&gt;"-",$B2938=$E2938),"Entrée et sortie","-")="Entrée et sortie",'Base de données'!$B2938,"-")</f>
        <v>-</v>
      </c>
      <c r="B2938" s="41" t="str">
        <f t="shared" ca="1" si="183"/>
        <v>-</v>
      </c>
      <c r="C2938" s="41" t="str">
        <f t="shared" ca="1" si="184"/>
        <v>-</v>
      </c>
      <c r="D2938" s="41" t="str">
        <f>IF($F2938="sortie en cours d'année",'Base de données'!$B2938,"-")</f>
        <v>-</v>
      </c>
      <c r="E2938" s="41" t="str">
        <f>IF($H2938="entrée en cours d'année",'Base de données'!$B2938,"-")</f>
        <v>-</v>
      </c>
      <c r="F2938" s="37" t="str">
        <f t="shared" si="181"/>
        <v/>
      </c>
      <c r="G2938" s="37" t="str">
        <f>IF($J2938="mouvement",_xlfn.XLOOKUP('Base de données'!$B2938,$V:$V,$V:$V,0),"")</f>
        <v/>
      </c>
      <c r="H2938" s="37" t="str">
        <f t="shared" si="182"/>
        <v/>
      </c>
      <c r="I2938" s="37" t="str">
        <f>IF($J2938="mouvement",_xlfn.XLOOKUP('Base de données'!$B2938,$K:$K,$K:$K,0),"")</f>
        <v/>
      </c>
      <c r="J2938" s="38" t="str">
        <f>IF(AND(Y2938&lt;&gt;MAX(Y:Y),COUNTIF(K2938:V2938,'Base de données'!$B2938)&gt;0),"mouvement","")</f>
        <v/>
      </c>
      <c r="K2938" s="39" t="str">
        <f>IF(K$1&gt;$AE$1,"-",IFERROR(IF(DATEDIF('Base de données'!$A2938,K$1,"d")&lt;&gt;0,"",'Base de données'!$B2938),""))</f>
        <v/>
      </c>
      <c r="L2938" s="39" t="str">
        <f>IF(L$1&gt;$AE$1,"-",IFERROR(IF(DATEDIF('Base de données'!$A2938,L$1,"d")&lt;&gt;0,"",'Base de données'!$B2938),""))</f>
        <v/>
      </c>
      <c r="M2938" s="39" t="str">
        <f>IF(M$1&gt;$AE$1,"-",IFERROR(IF(DATEDIF('Base de données'!$A2938,M$1,"d")&lt;&gt;0,"",'Base de données'!$B2938),""))</f>
        <v/>
      </c>
      <c r="N2938" s="39" t="str">
        <f>IF(N$1&gt;$AE$1,"-",IFERROR(IF(DATEDIF('Base de données'!$A2938,N$1,"d")&lt;&gt;0,"",'Base de données'!$B2938),""))</f>
        <v/>
      </c>
      <c r="O2938" s="39" t="str">
        <f>IF(O$1&gt;$AE$1,"-",IFERROR(IF(DATEDIF('Base de données'!$A2938,O$1,"d")&lt;&gt;0,"",'Base de données'!$B2938),""))</f>
        <v/>
      </c>
      <c r="P2938" s="39" t="str">
        <f>IF(P$1&gt;$AE$1,"-",IFERROR(IF(DATEDIF('Base de données'!$A2938,P$1,"d")&lt;&gt;0,"",'Base de données'!$B2938),""))</f>
        <v/>
      </c>
      <c r="Q2938" s="39" t="str">
        <f>IF(Q$1&gt;$AE$1,"-",IFERROR(IF(DATEDIF('Base de données'!$A2938,Q$1,"d")&lt;&gt;0,"",'Base de données'!$B2938),""))</f>
        <v/>
      </c>
      <c r="R2938" s="39" t="str">
        <f>IF(R$1&gt;$AE$1,"-",IFERROR(IF(DATEDIF('Base de données'!$A2938,R$1,"d")&lt;&gt;0,"",'Base de données'!$B2938),""))</f>
        <v/>
      </c>
      <c r="S2938" s="39" t="str">
        <f>IF(S$1&gt;$AE$1,"-",IFERROR(IF(DATEDIF('Base de données'!$A2938,S$1,"d")&lt;&gt;0,"",'Base de données'!$B2938),""))</f>
        <v/>
      </c>
      <c r="T2938" s="39" t="str">
        <f>IF(T$1&gt;$AE$1,"-",IFERROR(IF(DATEDIF('Base de données'!$A2938,T$1,"d")&lt;&gt;0,"",'Base de données'!$B2938),""))</f>
        <v/>
      </c>
      <c r="U2938" s="39" t="str">
        <f>IF(U$1&gt;$AE$1,"-",IFERROR(IF(DATEDIF('Base de données'!$A2938,U$1,"d")&lt;&gt;0,"",'Base de données'!$B2938),""))</f>
        <v>GC0VK</v>
      </c>
      <c r="V2938" s="39" t="str">
        <f>IF(V$1&gt;$AE$1,"-",IFERROR(IF(DATEDIF('Base de données'!$A2938,V$1,"d")&lt;&gt;0,"",'Base de données'!$B2938),""))</f>
        <v/>
      </c>
      <c r="W2938" s="34"/>
      <c r="X2938" s="30" t="str">
        <f>'Base de données'!$C2938&amp;" "&amp;'Base de données'!$D2938</f>
        <v>Maillet Lucas</v>
      </c>
      <c r="Y2938" s="31">
        <f>COUNTIF('Base de données'!$B:$B,'Base de données'!$B2938)</f>
        <v>12</v>
      </c>
      <c r="AA2938" s="87" cm="1">
        <f t="array" aca="1" ref="AA2938" ca="1">INDIRECT("'Base de données'!A" &amp; ROW(Y2938))</f>
        <v>45962</v>
      </c>
      <c r="AB2938" s="51" t="str" cm="1">
        <f t="array" aca="1" ref="AB2938" ca="1">INDIRECT("'Base de données'!B" &amp; ROW(Z2938))</f>
        <v>GC0VK</v>
      </c>
    </row>
    <row r="2939" spans="1:28" x14ac:dyDescent="0.3">
      <c r="A2939" s="41" t="str">
        <f ca="1">IF(IF(AND($B2939&lt;&gt;"-",$B2939=$E2939),"Entrée et sortie","-")="Entrée et sortie",'Base de données'!$B2939,"-")</f>
        <v>-</v>
      </c>
      <c r="B2939" s="41" t="str">
        <f t="shared" ca="1" si="183"/>
        <v>-</v>
      </c>
      <c r="C2939" s="41" t="str">
        <f t="shared" ca="1" si="184"/>
        <v>-</v>
      </c>
      <c r="D2939" s="41" t="str">
        <f>IF($F2939="sortie en cours d'année",'Base de données'!$B2939,"-")</f>
        <v>-</v>
      </c>
      <c r="E2939" s="41" t="str">
        <f>IF($H2939="entrée en cours d'année",'Base de données'!$B2939,"-")</f>
        <v>-</v>
      </c>
      <c r="F2939" s="37" t="str">
        <f t="shared" si="181"/>
        <v/>
      </c>
      <c r="G2939" s="37" t="str">
        <f>IF($J2939="mouvement",_xlfn.XLOOKUP('Base de données'!$B2939,$V:$V,$V:$V,0),"")</f>
        <v/>
      </c>
      <c r="H2939" s="37" t="str">
        <f t="shared" si="182"/>
        <v/>
      </c>
      <c r="I2939" s="37" t="str">
        <f>IF($J2939="mouvement",_xlfn.XLOOKUP('Base de données'!$B2939,$K:$K,$K:$K,0),"")</f>
        <v/>
      </c>
      <c r="J2939" s="38" t="str">
        <f>IF(AND(Y2939&lt;&gt;MAX(Y:Y),COUNTIF(K2939:V2939,'Base de données'!$B2939)&gt;0),"mouvement","")</f>
        <v/>
      </c>
      <c r="K2939" s="39" t="str">
        <f>IF(K$1&gt;$AE$1,"-",IFERROR(IF(DATEDIF('Base de données'!$A2939,K$1,"d")&lt;&gt;0,"",'Base de données'!$B2939),""))</f>
        <v/>
      </c>
      <c r="L2939" s="39" t="str">
        <f>IF(L$1&gt;$AE$1,"-",IFERROR(IF(DATEDIF('Base de données'!$A2939,L$1,"d")&lt;&gt;0,"",'Base de données'!$B2939),""))</f>
        <v/>
      </c>
      <c r="M2939" s="39" t="str">
        <f>IF(M$1&gt;$AE$1,"-",IFERROR(IF(DATEDIF('Base de données'!$A2939,M$1,"d")&lt;&gt;0,"",'Base de données'!$B2939),""))</f>
        <v/>
      </c>
      <c r="N2939" s="39" t="str">
        <f>IF(N$1&gt;$AE$1,"-",IFERROR(IF(DATEDIF('Base de données'!$A2939,N$1,"d")&lt;&gt;0,"",'Base de données'!$B2939),""))</f>
        <v/>
      </c>
      <c r="O2939" s="39" t="str">
        <f>IF(O$1&gt;$AE$1,"-",IFERROR(IF(DATEDIF('Base de données'!$A2939,O$1,"d")&lt;&gt;0,"",'Base de données'!$B2939),""))</f>
        <v/>
      </c>
      <c r="P2939" s="39" t="str">
        <f>IF(P$1&gt;$AE$1,"-",IFERROR(IF(DATEDIF('Base de données'!$A2939,P$1,"d")&lt;&gt;0,"",'Base de données'!$B2939),""))</f>
        <v/>
      </c>
      <c r="Q2939" s="39" t="str">
        <f>IF(Q$1&gt;$AE$1,"-",IFERROR(IF(DATEDIF('Base de données'!$A2939,Q$1,"d")&lt;&gt;0,"",'Base de données'!$B2939),""))</f>
        <v/>
      </c>
      <c r="R2939" s="39" t="str">
        <f>IF(R$1&gt;$AE$1,"-",IFERROR(IF(DATEDIF('Base de données'!$A2939,R$1,"d")&lt;&gt;0,"",'Base de données'!$B2939),""))</f>
        <v/>
      </c>
      <c r="S2939" s="39" t="str">
        <f>IF(S$1&gt;$AE$1,"-",IFERROR(IF(DATEDIF('Base de données'!$A2939,S$1,"d")&lt;&gt;0,"",'Base de données'!$B2939),""))</f>
        <v/>
      </c>
      <c r="T2939" s="39" t="str">
        <f>IF(T$1&gt;$AE$1,"-",IFERROR(IF(DATEDIF('Base de données'!$A2939,T$1,"d")&lt;&gt;0,"",'Base de données'!$B2939),""))</f>
        <v/>
      </c>
      <c r="U2939" s="39" t="str">
        <f>IF(U$1&gt;$AE$1,"-",IFERROR(IF(DATEDIF('Base de données'!$A2939,U$1,"d")&lt;&gt;0,"",'Base de données'!$B2939),""))</f>
        <v>DHEUO</v>
      </c>
      <c r="V2939" s="39" t="str">
        <f>IF(V$1&gt;$AE$1,"-",IFERROR(IF(DATEDIF('Base de données'!$A2939,V$1,"d")&lt;&gt;0,"",'Base de données'!$B2939),""))</f>
        <v/>
      </c>
      <c r="W2939" s="34"/>
      <c r="X2939" s="30" t="str">
        <f>'Base de données'!$C2939&amp;" "&amp;'Base de données'!$D2939</f>
        <v>Couturier Sébastien</v>
      </c>
      <c r="Y2939" s="31">
        <f>COUNTIF('Base de données'!$B:$B,'Base de données'!$B2939)</f>
        <v>12</v>
      </c>
      <c r="AA2939" s="87" cm="1">
        <f t="array" aca="1" ref="AA2939" ca="1">INDIRECT("'Base de données'!A" &amp; ROW(Y2939))</f>
        <v>45962</v>
      </c>
      <c r="AB2939" s="51" t="str" cm="1">
        <f t="array" aca="1" ref="AB2939" ca="1">INDIRECT("'Base de données'!B" &amp; ROW(Z2939))</f>
        <v>DHEUO</v>
      </c>
    </row>
    <row r="2940" spans="1:28" x14ac:dyDescent="0.3">
      <c r="A2940" s="41" t="str">
        <f ca="1">IF(IF(AND($B2940&lt;&gt;"-",$B2940=$E2940),"Entrée et sortie","-")="Entrée et sortie",'Base de données'!$B2940,"-")</f>
        <v>-</v>
      </c>
      <c r="B2940" s="41" t="str">
        <f t="shared" ca="1" si="183"/>
        <v>-</v>
      </c>
      <c r="C2940" s="41" t="str">
        <f t="shared" ca="1" si="184"/>
        <v>-</v>
      </c>
      <c r="D2940" s="41" t="str">
        <f>IF($F2940="sortie en cours d'année",'Base de données'!$B2940,"-")</f>
        <v>-</v>
      </c>
      <c r="E2940" s="41" t="str">
        <f>IF($H2940="entrée en cours d'année",'Base de données'!$B2940,"-")</f>
        <v>-</v>
      </c>
      <c r="F2940" s="37" t="str">
        <f t="shared" si="181"/>
        <v/>
      </c>
      <c r="G2940" s="37" t="str">
        <f>IF($J2940="mouvement",_xlfn.XLOOKUP('Base de données'!$B2940,$V:$V,$V:$V,0),"")</f>
        <v/>
      </c>
      <c r="H2940" s="37" t="str">
        <f t="shared" si="182"/>
        <v/>
      </c>
      <c r="I2940" s="37" t="str">
        <f>IF($J2940="mouvement",_xlfn.XLOOKUP('Base de données'!$B2940,$K:$K,$K:$K,0),"")</f>
        <v/>
      </c>
      <c r="J2940" s="38" t="str">
        <f>IF(AND(Y2940&lt;&gt;MAX(Y:Y),COUNTIF(K2940:V2940,'Base de données'!$B2940)&gt;0),"mouvement","")</f>
        <v/>
      </c>
      <c r="K2940" s="39" t="str">
        <f>IF(K$1&gt;$AE$1,"-",IFERROR(IF(DATEDIF('Base de données'!$A2940,K$1,"d")&lt;&gt;0,"",'Base de données'!$B2940),""))</f>
        <v/>
      </c>
      <c r="L2940" s="39" t="str">
        <f>IF(L$1&gt;$AE$1,"-",IFERROR(IF(DATEDIF('Base de données'!$A2940,L$1,"d")&lt;&gt;0,"",'Base de données'!$B2940),""))</f>
        <v/>
      </c>
      <c r="M2940" s="39" t="str">
        <f>IF(M$1&gt;$AE$1,"-",IFERROR(IF(DATEDIF('Base de données'!$A2940,M$1,"d")&lt;&gt;0,"",'Base de données'!$B2940),""))</f>
        <v/>
      </c>
      <c r="N2940" s="39" t="str">
        <f>IF(N$1&gt;$AE$1,"-",IFERROR(IF(DATEDIF('Base de données'!$A2940,N$1,"d")&lt;&gt;0,"",'Base de données'!$B2940),""))</f>
        <v/>
      </c>
      <c r="O2940" s="39" t="str">
        <f>IF(O$1&gt;$AE$1,"-",IFERROR(IF(DATEDIF('Base de données'!$A2940,O$1,"d")&lt;&gt;0,"",'Base de données'!$B2940),""))</f>
        <v/>
      </c>
      <c r="P2940" s="39" t="str">
        <f>IF(P$1&gt;$AE$1,"-",IFERROR(IF(DATEDIF('Base de données'!$A2940,P$1,"d")&lt;&gt;0,"",'Base de données'!$B2940),""))</f>
        <v/>
      </c>
      <c r="Q2940" s="39" t="str">
        <f>IF(Q$1&gt;$AE$1,"-",IFERROR(IF(DATEDIF('Base de données'!$A2940,Q$1,"d")&lt;&gt;0,"",'Base de données'!$B2940),""))</f>
        <v/>
      </c>
      <c r="R2940" s="39" t="str">
        <f>IF(R$1&gt;$AE$1,"-",IFERROR(IF(DATEDIF('Base de données'!$A2940,R$1,"d")&lt;&gt;0,"",'Base de données'!$B2940),""))</f>
        <v/>
      </c>
      <c r="S2940" s="39" t="str">
        <f>IF(S$1&gt;$AE$1,"-",IFERROR(IF(DATEDIF('Base de données'!$A2940,S$1,"d")&lt;&gt;0,"",'Base de données'!$B2940),""))</f>
        <v/>
      </c>
      <c r="T2940" s="39" t="str">
        <f>IF(T$1&gt;$AE$1,"-",IFERROR(IF(DATEDIF('Base de données'!$A2940,T$1,"d")&lt;&gt;0,"",'Base de données'!$B2940),""))</f>
        <v/>
      </c>
      <c r="U2940" s="39" t="str">
        <f>IF(U$1&gt;$AE$1,"-",IFERROR(IF(DATEDIF('Base de données'!$A2940,U$1,"d")&lt;&gt;0,"",'Base de données'!$B2940),""))</f>
        <v>CD97O</v>
      </c>
      <c r="V2940" s="39" t="str">
        <f>IF(V$1&gt;$AE$1,"-",IFERROR(IF(DATEDIF('Base de données'!$A2940,V$1,"d")&lt;&gt;0,"",'Base de données'!$B2940),""))</f>
        <v/>
      </c>
      <c r="W2940" s="34"/>
      <c r="X2940" s="30" t="str">
        <f>'Base de données'!$C2940&amp;" "&amp;'Base de données'!$D2940</f>
        <v>Texier Augustin</v>
      </c>
      <c r="Y2940" s="31">
        <f>COUNTIF('Base de données'!$B:$B,'Base de données'!$B2940)</f>
        <v>12</v>
      </c>
      <c r="AA2940" s="87" cm="1">
        <f t="array" aca="1" ref="AA2940" ca="1">INDIRECT("'Base de données'!A" &amp; ROW(Y2940))</f>
        <v>45962</v>
      </c>
      <c r="AB2940" s="51" t="str" cm="1">
        <f t="array" aca="1" ref="AB2940" ca="1">INDIRECT("'Base de données'!B" &amp; ROW(Z2940))</f>
        <v>CD97O</v>
      </c>
    </row>
    <row r="2941" spans="1:28" x14ac:dyDescent="0.3">
      <c r="A2941" s="41" t="str">
        <f ca="1">IF(IF(AND($B2941&lt;&gt;"-",$B2941=$E2941),"Entrée et sortie","-")="Entrée et sortie",'Base de données'!$B2941,"-")</f>
        <v>-</v>
      </c>
      <c r="B2941" s="41" t="str">
        <f t="shared" ca="1" si="183"/>
        <v>-</v>
      </c>
      <c r="C2941" s="41" t="str">
        <f t="shared" ca="1" si="184"/>
        <v>-</v>
      </c>
      <c r="D2941" s="41" t="str">
        <f>IF($F2941="sortie en cours d'année",'Base de données'!$B2941,"-")</f>
        <v>-</v>
      </c>
      <c r="E2941" s="41" t="str">
        <f>IF($H2941="entrée en cours d'année",'Base de données'!$B2941,"-")</f>
        <v>-</v>
      </c>
      <c r="F2941" s="37" t="str">
        <f t="shared" si="181"/>
        <v/>
      </c>
      <c r="G2941" s="37" t="str">
        <f>IF($J2941="mouvement",_xlfn.XLOOKUP('Base de données'!$B2941,$V:$V,$V:$V,0),"")</f>
        <v/>
      </c>
      <c r="H2941" s="37" t="str">
        <f t="shared" si="182"/>
        <v/>
      </c>
      <c r="I2941" s="37" t="str">
        <f>IF($J2941="mouvement",_xlfn.XLOOKUP('Base de données'!$B2941,$K:$K,$K:$K,0),"")</f>
        <v/>
      </c>
      <c r="J2941" s="38" t="str">
        <f>IF(AND(Y2941&lt;&gt;MAX(Y:Y),COUNTIF(K2941:V2941,'Base de données'!$B2941)&gt;0),"mouvement","")</f>
        <v/>
      </c>
      <c r="K2941" s="39" t="str">
        <f>IF(K$1&gt;$AE$1,"-",IFERROR(IF(DATEDIF('Base de données'!$A2941,K$1,"d")&lt;&gt;0,"",'Base de données'!$B2941),""))</f>
        <v/>
      </c>
      <c r="L2941" s="39" t="str">
        <f>IF(L$1&gt;$AE$1,"-",IFERROR(IF(DATEDIF('Base de données'!$A2941,L$1,"d")&lt;&gt;0,"",'Base de données'!$B2941),""))</f>
        <v/>
      </c>
      <c r="M2941" s="39" t="str">
        <f>IF(M$1&gt;$AE$1,"-",IFERROR(IF(DATEDIF('Base de données'!$A2941,M$1,"d")&lt;&gt;0,"",'Base de données'!$B2941),""))</f>
        <v/>
      </c>
      <c r="N2941" s="39" t="str">
        <f>IF(N$1&gt;$AE$1,"-",IFERROR(IF(DATEDIF('Base de données'!$A2941,N$1,"d")&lt;&gt;0,"",'Base de données'!$B2941),""))</f>
        <v/>
      </c>
      <c r="O2941" s="39" t="str">
        <f>IF(O$1&gt;$AE$1,"-",IFERROR(IF(DATEDIF('Base de données'!$A2941,O$1,"d")&lt;&gt;0,"",'Base de données'!$B2941),""))</f>
        <v/>
      </c>
      <c r="P2941" s="39" t="str">
        <f>IF(P$1&gt;$AE$1,"-",IFERROR(IF(DATEDIF('Base de données'!$A2941,P$1,"d")&lt;&gt;0,"",'Base de données'!$B2941),""))</f>
        <v/>
      </c>
      <c r="Q2941" s="39" t="str">
        <f>IF(Q$1&gt;$AE$1,"-",IFERROR(IF(DATEDIF('Base de données'!$A2941,Q$1,"d")&lt;&gt;0,"",'Base de données'!$B2941),""))</f>
        <v/>
      </c>
      <c r="R2941" s="39" t="str">
        <f>IF(R$1&gt;$AE$1,"-",IFERROR(IF(DATEDIF('Base de données'!$A2941,R$1,"d")&lt;&gt;0,"",'Base de données'!$B2941),""))</f>
        <v/>
      </c>
      <c r="S2941" s="39" t="str">
        <f>IF(S$1&gt;$AE$1,"-",IFERROR(IF(DATEDIF('Base de données'!$A2941,S$1,"d")&lt;&gt;0,"",'Base de données'!$B2941),""))</f>
        <v/>
      </c>
      <c r="T2941" s="39" t="str">
        <f>IF(T$1&gt;$AE$1,"-",IFERROR(IF(DATEDIF('Base de données'!$A2941,T$1,"d")&lt;&gt;0,"",'Base de données'!$B2941),""))</f>
        <v/>
      </c>
      <c r="U2941" s="39" t="str">
        <f>IF(U$1&gt;$AE$1,"-",IFERROR(IF(DATEDIF('Base de données'!$A2941,U$1,"d")&lt;&gt;0,"",'Base de données'!$B2941),""))</f>
        <v>SC7KQ</v>
      </c>
      <c r="V2941" s="39" t="str">
        <f>IF(V$1&gt;$AE$1,"-",IFERROR(IF(DATEDIF('Base de données'!$A2941,V$1,"d")&lt;&gt;0,"",'Base de données'!$B2941),""))</f>
        <v/>
      </c>
      <c r="W2941" s="34"/>
      <c r="X2941" s="30" t="str">
        <f>'Base de données'!$C2941&amp;" "&amp;'Base de données'!$D2941</f>
        <v>Hebert Alice</v>
      </c>
      <c r="Y2941" s="31">
        <f>COUNTIF('Base de données'!$B:$B,'Base de données'!$B2941)</f>
        <v>12</v>
      </c>
      <c r="AA2941" s="87" cm="1">
        <f t="array" aca="1" ref="AA2941" ca="1">INDIRECT("'Base de données'!A" &amp; ROW(Y2941))</f>
        <v>45962</v>
      </c>
      <c r="AB2941" s="51" t="str" cm="1">
        <f t="array" aca="1" ref="AB2941" ca="1">INDIRECT("'Base de données'!B" &amp; ROW(Z2941))</f>
        <v>SC7KQ</v>
      </c>
    </row>
    <row r="2942" spans="1:28" x14ac:dyDescent="0.3">
      <c r="A2942" s="41" t="str">
        <f ca="1">IF(IF(AND($B2942&lt;&gt;"-",$B2942=$E2942),"Entrée et sortie","-")="Entrée et sortie",'Base de données'!$B2942,"-")</f>
        <v>-</v>
      </c>
      <c r="B2942" s="41" t="str">
        <f t="shared" ca="1" si="183"/>
        <v>-</v>
      </c>
      <c r="C2942" s="41" t="str">
        <f t="shared" ca="1" si="184"/>
        <v>-</v>
      </c>
      <c r="D2942" s="41" t="str">
        <f>IF($F2942="sortie en cours d'année",'Base de données'!$B2942,"-")</f>
        <v>-</v>
      </c>
      <c r="E2942" s="41" t="str">
        <f>IF($H2942="entrée en cours d'année",'Base de données'!$B2942,"-")</f>
        <v>-</v>
      </c>
      <c r="F2942" s="37" t="str">
        <f t="shared" si="181"/>
        <v/>
      </c>
      <c r="G2942" s="37" t="str">
        <f>IF($J2942="mouvement",_xlfn.XLOOKUP('Base de données'!$B2942,$V:$V,$V:$V,0),"")</f>
        <v/>
      </c>
      <c r="H2942" s="37" t="str">
        <f t="shared" si="182"/>
        <v/>
      </c>
      <c r="I2942" s="37" t="str">
        <f>IF($J2942="mouvement",_xlfn.XLOOKUP('Base de données'!$B2942,$K:$K,$K:$K,0),"")</f>
        <v/>
      </c>
      <c r="J2942" s="38" t="str">
        <f>IF(AND(Y2942&lt;&gt;MAX(Y:Y),COUNTIF(K2942:V2942,'Base de données'!$B2942)&gt;0),"mouvement","")</f>
        <v/>
      </c>
      <c r="K2942" s="39" t="str">
        <f>IF(K$1&gt;$AE$1,"-",IFERROR(IF(DATEDIF('Base de données'!$A2942,K$1,"d")&lt;&gt;0,"",'Base de données'!$B2942),""))</f>
        <v/>
      </c>
      <c r="L2942" s="39" t="str">
        <f>IF(L$1&gt;$AE$1,"-",IFERROR(IF(DATEDIF('Base de données'!$A2942,L$1,"d")&lt;&gt;0,"",'Base de données'!$B2942),""))</f>
        <v/>
      </c>
      <c r="M2942" s="39" t="str">
        <f>IF(M$1&gt;$AE$1,"-",IFERROR(IF(DATEDIF('Base de données'!$A2942,M$1,"d")&lt;&gt;0,"",'Base de données'!$B2942),""))</f>
        <v/>
      </c>
      <c r="N2942" s="39" t="str">
        <f>IF(N$1&gt;$AE$1,"-",IFERROR(IF(DATEDIF('Base de données'!$A2942,N$1,"d")&lt;&gt;0,"",'Base de données'!$B2942),""))</f>
        <v/>
      </c>
      <c r="O2942" s="39" t="str">
        <f>IF(O$1&gt;$AE$1,"-",IFERROR(IF(DATEDIF('Base de données'!$A2942,O$1,"d")&lt;&gt;0,"",'Base de données'!$B2942),""))</f>
        <v/>
      </c>
      <c r="P2942" s="39" t="str">
        <f>IF(P$1&gt;$AE$1,"-",IFERROR(IF(DATEDIF('Base de données'!$A2942,P$1,"d")&lt;&gt;0,"",'Base de données'!$B2942),""))</f>
        <v/>
      </c>
      <c r="Q2942" s="39" t="str">
        <f>IF(Q$1&gt;$AE$1,"-",IFERROR(IF(DATEDIF('Base de données'!$A2942,Q$1,"d")&lt;&gt;0,"",'Base de données'!$B2942),""))</f>
        <v/>
      </c>
      <c r="R2942" s="39" t="str">
        <f>IF(R$1&gt;$AE$1,"-",IFERROR(IF(DATEDIF('Base de données'!$A2942,R$1,"d")&lt;&gt;0,"",'Base de données'!$B2942),""))</f>
        <v/>
      </c>
      <c r="S2942" s="39" t="str">
        <f>IF(S$1&gt;$AE$1,"-",IFERROR(IF(DATEDIF('Base de données'!$A2942,S$1,"d")&lt;&gt;0,"",'Base de données'!$B2942),""))</f>
        <v/>
      </c>
      <c r="T2942" s="39" t="str">
        <f>IF(T$1&gt;$AE$1,"-",IFERROR(IF(DATEDIF('Base de données'!$A2942,T$1,"d")&lt;&gt;0,"",'Base de données'!$B2942),""))</f>
        <v/>
      </c>
      <c r="U2942" s="39" t="str">
        <f>IF(U$1&gt;$AE$1,"-",IFERROR(IF(DATEDIF('Base de données'!$A2942,U$1,"d")&lt;&gt;0,"",'Base de données'!$B2942),""))</f>
        <v>7XTUM</v>
      </c>
      <c r="V2942" s="39" t="str">
        <f>IF(V$1&gt;$AE$1,"-",IFERROR(IF(DATEDIF('Base de données'!$A2942,V$1,"d")&lt;&gt;0,"",'Base de données'!$B2942),""))</f>
        <v/>
      </c>
      <c r="W2942" s="34"/>
      <c r="X2942" s="30" t="str">
        <f>'Base de données'!$C2942&amp;" "&amp;'Base de données'!$D2942</f>
        <v>Gaillard Gérard</v>
      </c>
      <c r="Y2942" s="31">
        <f>COUNTIF('Base de données'!$B:$B,'Base de données'!$B2942)</f>
        <v>12</v>
      </c>
      <c r="AA2942" s="87" cm="1">
        <f t="array" aca="1" ref="AA2942" ca="1">INDIRECT("'Base de données'!A" &amp; ROW(Y2942))</f>
        <v>45962</v>
      </c>
      <c r="AB2942" s="51" t="str" cm="1">
        <f t="array" aca="1" ref="AB2942" ca="1">INDIRECT("'Base de données'!B" &amp; ROW(Z2942))</f>
        <v>7XTUM</v>
      </c>
    </row>
    <row r="2943" spans="1:28" x14ac:dyDescent="0.3">
      <c r="A2943" s="41" t="str">
        <f ca="1">IF(IF(AND($B2943&lt;&gt;"-",$B2943=$E2943),"Entrée et sortie","-")="Entrée et sortie",'Base de données'!$B2943,"-")</f>
        <v>-</v>
      </c>
      <c r="B2943" s="41" t="str">
        <f t="shared" ca="1" si="183"/>
        <v>-</v>
      </c>
      <c r="C2943" s="41" t="str">
        <f t="shared" ca="1" si="184"/>
        <v>-</v>
      </c>
      <c r="D2943" s="41" t="str">
        <f>IF($F2943="sortie en cours d'année",'Base de données'!$B2943,"-")</f>
        <v>-</v>
      </c>
      <c r="E2943" s="41" t="str">
        <f>IF($H2943="entrée en cours d'année",'Base de données'!$B2943,"-")</f>
        <v>-</v>
      </c>
      <c r="F2943" s="37" t="str">
        <f t="shared" si="181"/>
        <v/>
      </c>
      <c r="G2943" s="37" t="str">
        <f>IF($J2943="mouvement",_xlfn.XLOOKUP('Base de données'!$B2943,$V:$V,$V:$V,0),"")</f>
        <v/>
      </c>
      <c r="H2943" s="37" t="str">
        <f t="shared" si="182"/>
        <v/>
      </c>
      <c r="I2943" s="37" t="str">
        <f>IF($J2943="mouvement",_xlfn.XLOOKUP('Base de données'!$B2943,$K:$K,$K:$K,0),"")</f>
        <v/>
      </c>
      <c r="J2943" s="38" t="str">
        <f>IF(AND(Y2943&lt;&gt;MAX(Y:Y),COUNTIF(K2943:V2943,'Base de données'!$B2943)&gt;0),"mouvement","")</f>
        <v/>
      </c>
      <c r="K2943" s="39" t="str">
        <f>IF(K$1&gt;$AE$1,"-",IFERROR(IF(DATEDIF('Base de données'!$A2943,K$1,"d")&lt;&gt;0,"",'Base de données'!$B2943),""))</f>
        <v/>
      </c>
      <c r="L2943" s="39" t="str">
        <f>IF(L$1&gt;$AE$1,"-",IFERROR(IF(DATEDIF('Base de données'!$A2943,L$1,"d")&lt;&gt;0,"",'Base de données'!$B2943),""))</f>
        <v/>
      </c>
      <c r="M2943" s="39" t="str">
        <f>IF(M$1&gt;$AE$1,"-",IFERROR(IF(DATEDIF('Base de données'!$A2943,M$1,"d")&lt;&gt;0,"",'Base de données'!$B2943),""))</f>
        <v/>
      </c>
      <c r="N2943" s="39" t="str">
        <f>IF(N$1&gt;$AE$1,"-",IFERROR(IF(DATEDIF('Base de données'!$A2943,N$1,"d")&lt;&gt;0,"",'Base de données'!$B2943),""))</f>
        <v/>
      </c>
      <c r="O2943" s="39" t="str">
        <f>IF(O$1&gt;$AE$1,"-",IFERROR(IF(DATEDIF('Base de données'!$A2943,O$1,"d")&lt;&gt;0,"",'Base de données'!$B2943),""))</f>
        <v/>
      </c>
      <c r="P2943" s="39" t="str">
        <f>IF(P$1&gt;$AE$1,"-",IFERROR(IF(DATEDIF('Base de données'!$A2943,P$1,"d")&lt;&gt;0,"",'Base de données'!$B2943),""))</f>
        <v/>
      </c>
      <c r="Q2943" s="39" t="str">
        <f>IF(Q$1&gt;$AE$1,"-",IFERROR(IF(DATEDIF('Base de données'!$A2943,Q$1,"d")&lt;&gt;0,"",'Base de données'!$B2943),""))</f>
        <v/>
      </c>
      <c r="R2943" s="39" t="str">
        <f>IF(R$1&gt;$AE$1,"-",IFERROR(IF(DATEDIF('Base de données'!$A2943,R$1,"d")&lt;&gt;0,"",'Base de données'!$B2943),""))</f>
        <v/>
      </c>
      <c r="S2943" s="39" t="str">
        <f>IF(S$1&gt;$AE$1,"-",IFERROR(IF(DATEDIF('Base de données'!$A2943,S$1,"d")&lt;&gt;0,"",'Base de données'!$B2943),""))</f>
        <v/>
      </c>
      <c r="T2943" s="39" t="str">
        <f>IF(T$1&gt;$AE$1,"-",IFERROR(IF(DATEDIF('Base de données'!$A2943,T$1,"d")&lt;&gt;0,"",'Base de données'!$B2943),""))</f>
        <v/>
      </c>
      <c r="U2943" s="39" t="str">
        <f>IF(U$1&gt;$AE$1,"-",IFERROR(IF(DATEDIF('Base de données'!$A2943,U$1,"d")&lt;&gt;0,"",'Base de données'!$B2943),""))</f>
        <v>W01L7</v>
      </c>
      <c r="V2943" s="39" t="str">
        <f>IF(V$1&gt;$AE$1,"-",IFERROR(IF(DATEDIF('Base de données'!$A2943,V$1,"d")&lt;&gt;0,"",'Base de données'!$B2943),""))</f>
        <v/>
      </c>
      <c r="W2943" s="34"/>
      <c r="X2943" s="30" t="str">
        <f>'Base de données'!$C2943&amp;" "&amp;'Base de données'!$D2943</f>
        <v>Gautier Louise</v>
      </c>
      <c r="Y2943" s="31">
        <f>COUNTIF('Base de données'!$B:$B,'Base de données'!$B2943)</f>
        <v>12</v>
      </c>
      <c r="AA2943" s="87" cm="1">
        <f t="array" aca="1" ref="AA2943" ca="1">INDIRECT("'Base de données'!A" &amp; ROW(Y2943))</f>
        <v>45962</v>
      </c>
      <c r="AB2943" s="51" t="str" cm="1">
        <f t="array" aca="1" ref="AB2943" ca="1">INDIRECT("'Base de données'!B" &amp; ROW(Z2943))</f>
        <v>W01L7</v>
      </c>
    </row>
    <row r="2944" spans="1:28" x14ac:dyDescent="0.3">
      <c r="A2944" s="41" t="str">
        <f ca="1">IF(IF(AND($B2944&lt;&gt;"-",$B2944=$E2944),"Entrée et sortie","-")="Entrée et sortie",'Base de données'!$B2944,"-")</f>
        <v>-</v>
      </c>
      <c r="B2944" s="41" t="str">
        <f t="shared" ca="1" si="183"/>
        <v>-</v>
      </c>
      <c r="C2944" s="41" t="str">
        <f t="shared" ca="1" si="184"/>
        <v>-</v>
      </c>
      <c r="D2944" s="41" t="str">
        <f>IF($F2944="sortie en cours d'année",'Base de données'!$B2944,"-")</f>
        <v>-</v>
      </c>
      <c r="E2944" s="41" t="str">
        <f>IF($H2944="entrée en cours d'année",'Base de données'!$B2944,"-")</f>
        <v>-</v>
      </c>
      <c r="F2944" s="37" t="str">
        <f t="shared" si="181"/>
        <v/>
      </c>
      <c r="G2944" s="37" t="str">
        <f>IF($J2944="mouvement",_xlfn.XLOOKUP('Base de données'!$B2944,$V:$V,$V:$V,0),"")</f>
        <v/>
      </c>
      <c r="H2944" s="37" t="str">
        <f t="shared" si="182"/>
        <v/>
      </c>
      <c r="I2944" s="37" t="str">
        <f>IF($J2944="mouvement",_xlfn.XLOOKUP('Base de données'!$B2944,$K:$K,$K:$K,0),"")</f>
        <v/>
      </c>
      <c r="J2944" s="38" t="str">
        <f>IF(AND(Y2944&lt;&gt;MAX(Y:Y),COUNTIF(K2944:V2944,'Base de données'!$B2944)&gt;0),"mouvement","")</f>
        <v/>
      </c>
      <c r="K2944" s="39" t="str">
        <f>IF(K$1&gt;$AE$1,"-",IFERROR(IF(DATEDIF('Base de données'!$A2944,K$1,"d")&lt;&gt;0,"",'Base de données'!$B2944),""))</f>
        <v/>
      </c>
      <c r="L2944" s="39" t="str">
        <f>IF(L$1&gt;$AE$1,"-",IFERROR(IF(DATEDIF('Base de données'!$A2944,L$1,"d")&lt;&gt;0,"",'Base de données'!$B2944),""))</f>
        <v/>
      </c>
      <c r="M2944" s="39" t="str">
        <f>IF(M$1&gt;$AE$1,"-",IFERROR(IF(DATEDIF('Base de données'!$A2944,M$1,"d")&lt;&gt;0,"",'Base de données'!$B2944),""))</f>
        <v/>
      </c>
      <c r="N2944" s="39" t="str">
        <f>IF(N$1&gt;$AE$1,"-",IFERROR(IF(DATEDIF('Base de données'!$A2944,N$1,"d")&lt;&gt;0,"",'Base de données'!$B2944),""))</f>
        <v/>
      </c>
      <c r="O2944" s="39" t="str">
        <f>IF(O$1&gt;$AE$1,"-",IFERROR(IF(DATEDIF('Base de données'!$A2944,O$1,"d")&lt;&gt;0,"",'Base de données'!$B2944),""))</f>
        <v/>
      </c>
      <c r="P2944" s="39" t="str">
        <f>IF(P$1&gt;$AE$1,"-",IFERROR(IF(DATEDIF('Base de données'!$A2944,P$1,"d")&lt;&gt;0,"",'Base de données'!$B2944),""))</f>
        <v/>
      </c>
      <c r="Q2944" s="39" t="str">
        <f>IF(Q$1&gt;$AE$1,"-",IFERROR(IF(DATEDIF('Base de données'!$A2944,Q$1,"d")&lt;&gt;0,"",'Base de données'!$B2944),""))</f>
        <v/>
      </c>
      <c r="R2944" s="39" t="str">
        <f>IF(R$1&gt;$AE$1,"-",IFERROR(IF(DATEDIF('Base de données'!$A2944,R$1,"d")&lt;&gt;0,"",'Base de données'!$B2944),""))</f>
        <v/>
      </c>
      <c r="S2944" s="39" t="str">
        <f>IF(S$1&gt;$AE$1,"-",IFERROR(IF(DATEDIF('Base de données'!$A2944,S$1,"d")&lt;&gt;0,"",'Base de données'!$B2944),""))</f>
        <v/>
      </c>
      <c r="T2944" s="39" t="str">
        <f>IF(T$1&gt;$AE$1,"-",IFERROR(IF(DATEDIF('Base de données'!$A2944,T$1,"d")&lt;&gt;0,"",'Base de données'!$B2944),""))</f>
        <v/>
      </c>
      <c r="U2944" s="39" t="str">
        <f>IF(U$1&gt;$AE$1,"-",IFERROR(IF(DATEDIF('Base de données'!$A2944,U$1,"d")&lt;&gt;0,"",'Base de données'!$B2944),""))</f>
        <v>YG59M</v>
      </c>
      <c r="V2944" s="39" t="str">
        <f>IF(V$1&gt;$AE$1,"-",IFERROR(IF(DATEDIF('Base de données'!$A2944,V$1,"d")&lt;&gt;0,"",'Base de données'!$B2944),""))</f>
        <v/>
      </c>
      <c r="W2944" s="34"/>
      <c r="X2944" s="30" t="str">
        <f>'Base de données'!$C2944&amp;" "&amp;'Base de données'!$D2944</f>
        <v>Maréchal Sabine</v>
      </c>
      <c r="Y2944" s="31">
        <f>COUNTIF('Base de données'!$B:$B,'Base de données'!$B2944)</f>
        <v>12</v>
      </c>
      <c r="AA2944" s="87" cm="1">
        <f t="array" aca="1" ref="AA2944" ca="1">INDIRECT("'Base de données'!A" &amp; ROW(Y2944))</f>
        <v>45962</v>
      </c>
      <c r="AB2944" s="51" t="str" cm="1">
        <f t="array" aca="1" ref="AB2944" ca="1">INDIRECT("'Base de données'!B" &amp; ROW(Z2944))</f>
        <v>YG59M</v>
      </c>
    </row>
    <row r="2945" spans="1:28" x14ac:dyDescent="0.3">
      <c r="A2945" s="41" t="str">
        <f ca="1">IF(IF(AND($B2945&lt;&gt;"-",$B2945=$E2945),"Entrée et sortie","-")="Entrée et sortie",'Base de données'!$B2945,"-")</f>
        <v>-</v>
      </c>
      <c r="B2945" s="41" t="str">
        <f t="shared" ca="1" si="183"/>
        <v>-</v>
      </c>
      <c r="C2945" s="41" t="str">
        <f t="shared" ca="1" si="184"/>
        <v>-</v>
      </c>
      <c r="D2945" s="41" t="str">
        <f>IF($F2945="sortie en cours d'année",'Base de données'!$B2945,"-")</f>
        <v>-</v>
      </c>
      <c r="E2945" s="41" t="str">
        <f>IF($H2945="entrée en cours d'année",'Base de données'!$B2945,"-")</f>
        <v>-</v>
      </c>
      <c r="F2945" s="37" t="str">
        <f t="shared" si="181"/>
        <v/>
      </c>
      <c r="G2945" s="37" t="str">
        <f>IF($J2945="mouvement",_xlfn.XLOOKUP('Base de données'!$B2945,$V:$V,$V:$V,0),"")</f>
        <v/>
      </c>
      <c r="H2945" s="37" t="str">
        <f t="shared" si="182"/>
        <v/>
      </c>
      <c r="I2945" s="37" t="str">
        <f>IF($J2945="mouvement",_xlfn.XLOOKUP('Base de données'!$B2945,$K:$K,$K:$K,0),"")</f>
        <v/>
      </c>
      <c r="J2945" s="38" t="str">
        <f>IF(AND(Y2945&lt;&gt;MAX(Y:Y),COUNTIF(K2945:V2945,'Base de données'!$B2945)&gt;0),"mouvement","")</f>
        <v/>
      </c>
      <c r="K2945" s="39" t="str">
        <f>IF(K$1&gt;$AE$1,"-",IFERROR(IF(DATEDIF('Base de données'!$A2945,K$1,"d")&lt;&gt;0,"",'Base de données'!$B2945),""))</f>
        <v/>
      </c>
      <c r="L2945" s="39" t="str">
        <f>IF(L$1&gt;$AE$1,"-",IFERROR(IF(DATEDIF('Base de données'!$A2945,L$1,"d")&lt;&gt;0,"",'Base de données'!$B2945),""))</f>
        <v/>
      </c>
      <c r="M2945" s="39" t="str">
        <f>IF(M$1&gt;$AE$1,"-",IFERROR(IF(DATEDIF('Base de données'!$A2945,M$1,"d")&lt;&gt;0,"",'Base de données'!$B2945),""))</f>
        <v/>
      </c>
      <c r="N2945" s="39" t="str">
        <f>IF(N$1&gt;$AE$1,"-",IFERROR(IF(DATEDIF('Base de données'!$A2945,N$1,"d")&lt;&gt;0,"",'Base de données'!$B2945),""))</f>
        <v/>
      </c>
      <c r="O2945" s="39" t="str">
        <f>IF(O$1&gt;$AE$1,"-",IFERROR(IF(DATEDIF('Base de données'!$A2945,O$1,"d")&lt;&gt;0,"",'Base de données'!$B2945),""))</f>
        <v/>
      </c>
      <c r="P2945" s="39" t="str">
        <f>IF(P$1&gt;$AE$1,"-",IFERROR(IF(DATEDIF('Base de données'!$A2945,P$1,"d")&lt;&gt;0,"",'Base de données'!$B2945),""))</f>
        <v/>
      </c>
      <c r="Q2945" s="39" t="str">
        <f>IF(Q$1&gt;$AE$1,"-",IFERROR(IF(DATEDIF('Base de données'!$A2945,Q$1,"d")&lt;&gt;0,"",'Base de données'!$B2945),""))</f>
        <v/>
      </c>
      <c r="R2945" s="39" t="str">
        <f>IF(R$1&gt;$AE$1,"-",IFERROR(IF(DATEDIF('Base de données'!$A2945,R$1,"d")&lt;&gt;0,"",'Base de données'!$B2945),""))</f>
        <v/>
      </c>
      <c r="S2945" s="39" t="str">
        <f>IF(S$1&gt;$AE$1,"-",IFERROR(IF(DATEDIF('Base de données'!$A2945,S$1,"d")&lt;&gt;0,"",'Base de données'!$B2945),""))</f>
        <v/>
      </c>
      <c r="T2945" s="39" t="str">
        <f>IF(T$1&gt;$AE$1,"-",IFERROR(IF(DATEDIF('Base de données'!$A2945,T$1,"d")&lt;&gt;0,"",'Base de données'!$B2945),""))</f>
        <v/>
      </c>
      <c r="U2945" s="39" t="str">
        <f>IF(U$1&gt;$AE$1,"-",IFERROR(IF(DATEDIF('Base de données'!$A2945,U$1,"d")&lt;&gt;0,"",'Base de données'!$B2945),""))</f>
        <v>7FZA4</v>
      </c>
      <c r="V2945" s="39" t="str">
        <f>IF(V$1&gt;$AE$1,"-",IFERROR(IF(DATEDIF('Base de données'!$A2945,V$1,"d")&lt;&gt;0,"",'Base de données'!$B2945),""))</f>
        <v/>
      </c>
      <c r="W2945" s="34"/>
      <c r="X2945" s="30" t="str">
        <f>'Base de données'!$C2945&amp;" "&amp;'Base de données'!$D2945</f>
        <v>Guillou Arthur</v>
      </c>
      <c r="Y2945" s="31">
        <f>COUNTIF('Base de données'!$B:$B,'Base de données'!$B2945)</f>
        <v>12</v>
      </c>
      <c r="AA2945" s="87" cm="1">
        <f t="array" aca="1" ref="AA2945" ca="1">INDIRECT("'Base de données'!A" &amp; ROW(Y2945))</f>
        <v>45962</v>
      </c>
      <c r="AB2945" s="51" t="str" cm="1">
        <f t="array" aca="1" ref="AB2945" ca="1">INDIRECT("'Base de données'!B" &amp; ROW(Z2945))</f>
        <v>7FZA4</v>
      </c>
    </row>
    <row r="2946" spans="1:28" x14ac:dyDescent="0.3">
      <c r="A2946" s="41" t="str">
        <f ca="1">IF(IF(AND($B2946&lt;&gt;"-",$B2946=$E2946),"Entrée et sortie","-")="Entrée et sortie",'Base de données'!$B2946,"-")</f>
        <v>-</v>
      </c>
      <c r="B2946" s="41" t="str">
        <f t="shared" ca="1" si="183"/>
        <v>-</v>
      </c>
      <c r="C2946" s="41" t="str">
        <f t="shared" ca="1" si="184"/>
        <v>-</v>
      </c>
      <c r="D2946" s="41" t="str">
        <f>IF($F2946="sortie en cours d'année",'Base de données'!$B2946,"-")</f>
        <v>-</v>
      </c>
      <c r="E2946" s="41" t="str">
        <f>IF($H2946="entrée en cours d'année",'Base de données'!$B2946,"-")</f>
        <v>-</v>
      </c>
      <c r="F2946" s="37" t="str">
        <f t="shared" ref="F2946:F3009" si="185">IF(AND(G2946=0,J2946="mouvement"),"sortie en cours d'année","")</f>
        <v/>
      </c>
      <c r="G2946" s="37" t="str">
        <f>IF($J2946="mouvement",_xlfn.XLOOKUP('Base de données'!$B2946,$V:$V,$V:$V,0),"")</f>
        <v/>
      </c>
      <c r="H2946" s="37" t="str">
        <f t="shared" ref="H2946:H3009" si="186">IF(AND(I2946=0,J2946="mouvement"),"entrée en cours d'année","")</f>
        <v/>
      </c>
      <c r="I2946" s="37" t="str">
        <f>IF($J2946="mouvement",_xlfn.XLOOKUP('Base de données'!$B2946,$K:$K,$K:$K,0),"")</f>
        <v/>
      </c>
      <c r="J2946" s="38" t="str">
        <f>IF(AND(Y2946&lt;&gt;MAX(Y:Y),COUNTIF(K2946:V2946,'Base de données'!$B2946)&gt;0),"mouvement","")</f>
        <v/>
      </c>
      <c r="K2946" s="39" t="str">
        <f>IF(K$1&gt;$AE$1,"-",IFERROR(IF(DATEDIF('Base de données'!$A2946,K$1,"d")&lt;&gt;0,"",'Base de données'!$B2946),""))</f>
        <v/>
      </c>
      <c r="L2946" s="39" t="str">
        <f>IF(L$1&gt;$AE$1,"-",IFERROR(IF(DATEDIF('Base de données'!$A2946,L$1,"d")&lt;&gt;0,"",'Base de données'!$B2946),""))</f>
        <v/>
      </c>
      <c r="M2946" s="39" t="str">
        <f>IF(M$1&gt;$AE$1,"-",IFERROR(IF(DATEDIF('Base de données'!$A2946,M$1,"d")&lt;&gt;0,"",'Base de données'!$B2946),""))</f>
        <v/>
      </c>
      <c r="N2946" s="39" t="str">
        <f>IF(N$1&gt;$AE$1,"-",IFERROR(IF(DATEDIF('Base de données'!$A2946,N$1,"d")&lt;&gt;0,"",'Base de données'!$B2946),""))</f>
        <v/>
      </c>
      <c r="O2946" s="39" t="str">
        <f>IF(O$1&gt;$AE$1,"-",IFERROR(IF(DATEDIF('Base de données'!$A2946,O$1,"d")&lt;&gt;0,"",'Base de données'!$B2946),""))</f>
        <v/>
      </c>
      <c r="P2946" s="39" t="str">
        <f>IF(P$1&gt;$AE$1,"-",IFERROR(IF(DATEDIF('Base de données'!$A2946,P$1,"d")&lt;&gt;0,"",'Base de données'!$B2946),""))</f>
        <v/>
      </c>
      <c r="Q2946" s="39" t="str">
        <f>IF(Q$1&gt;$AE$1,"-",IFERROR(IF(DATEDIF('Base de données'!$A2946,Q$1,"d")&lt;&gt;0,"",'Base de données'!$B2946),""))</f>
        <v/>
      </c>
      <c r="R2946" s="39" t="str">
        <f>IF(R$1&gt;$AE$1,"-",IFERROR(IF(DATEDIF('Base de données'!$A2946,R$1,"d")&lt;&gt;0,"",'Base de données'!$B2946),""))</f>
        <v/>
      </c>
      <c r="S2946" s="39" t="str">
        <f>IF(S$1&gt;$AE$1,"-",IFERROR(IF(DATEDIF('Base de données'!$A2946,S$1,"d")&lt;&gt;0,"",'Base de données'!$B2946),""))</f>
        <v/>
      </c>
      <c r="T2946" s="39" t="str">
        <f>IF(T$1&gt;$AE$1,"-",IFERROR(IF(DATEDIF('Base de données'!$A2946,T$1,"d")&lt;&gt;0,"",'Base de données'!$B2946),""))</f>
        <v/>
      </c>
      <c r="U2946" s="39" t="str">
        <f>IF(U$1&gt;$AE$1,"-",IFERROR(IF(DATEDIF('Base de données'!$A2946,U$1,"d")&lt;&gt;0,"",'Base de données'!$B2946),""))</f>
        <v>9PUGX</v>
      </c>
      <c r="V2946" s="39" t="str">
        <f>IF(V$1&gt;$AE$1,"-",IFERROR(IF(DATEDIF('Base de données'!$A2946,V$1,"d")&lt;&gt;0,"",'Base de données'!$B2946),""))</f>
        <v/>
      </c>
      <c r="W2946" s="34"/>
      <c r="X2946" s="30" t="str">
        <f>'Base de données'!$C2946&amp;" "&amp;'Base de données'!$D2946</f>
        <v>Bernard Constance</v>
      </c>
      <c r="Y2946" s="31">
        <f>COUNTIF('Base de données'!$B:$B,'Base de données'!$B2946)</f>
        <v>12</v>
      </c>
      <c r="AA2946" s="87" cm="1">
        <f t="array" aca="1" ref="AA2946" ca="1">INDIRECT("'Base de données'!A" &amp; ROW(Y2946))</f>
        <v>45962</v>
      </c>
      <c r="AB2946" s="51" t="str" cm="1">
        <f t="array" aca="1" ref="AB2946" ca="1">INDIRECT("'Base de données'!B" &amp; ROW(Z2946))</f>
        <v>9PUGX</v>
      </c>
    </row>
    <row r="2947" spans="1:28" x14ac:dyDescent="0.3">
      <c r="A2947" s="41" t="str">
        <f ca="1">IF(IF(AND($B2947&lt;&gt;"-",$B2947=$E2947),"Entrée et sortie","-")="Entrée et sortie",'Base de données'!$B2947,"-")</f>
        <v>-</v>
      </c>
      <c r="B2947" s="41" t="str">
        <f t="shared" ref="B2947:B3010" ca="1" si="187">_xlfn.XLOOKUP($AB2947,$D:$D,$C:$C,"-",0,-1)</f>
        <v>-</v>
      </c>
      <c r="C2947" s="41" t="str">
        <f t="shared" ref="C2947:C3010" ca="1" si="188">IF($AA2947&lt;&gt;$AE$1,$D2947,"-")</f>
        <v>-</v>
      </c>
      <c r="D2947" s="41" t="str">
        <f>IF($F2947="sortie en cours d'année",'Base de données'!$B2947,"-")</f>
        <v>-</v>
      </c>
      <c r="E2947" s="41" t="str">
        <f>IF($H2947="entrée en cours d'année",'Base de données'!$B2947,"-")</f>
        <v>-</v>
      </c>
      <c r="F2947" s="37" t="str">
        <f t="shared" si="185"/>
        <v/>
      </c>
      <c r="G2947" s="37" t="str">
        <f>IF($J2947="mouvement",_xlfn.XLOOKUP('Base de données'!$B2947,$V:$V,$V:$V,0),"")</f>
        <v/>
      </c>
      <c r="H2947" s="37" t="str">
        <f t="shared" si="186"/>
        <v/>
      </c>
      <c r="I2947" s="37" t="str">
        <f>IF($J2947="mouvement",_xlfn.XLOOKUP('Base de données'!$B2947,$K:$K,$K:$K,0),"")</f>
        <v/>
      </c>
      <c r="J2947" s="38" t="str">
        <f>IF(AND(Y2947&lt;&gt;MAX(Y:Y),COUNTIF(K2947:V2947,'Base de données'!$B2947)&gt;0),"mouvement","")</f>
        <v/>
      </c>
      <c r="K2947" s="39" t="str">
        <f>IF(K$1&gt;$AE$1,"-",IFERROR(IF(DATEDIF('Base de données'!$A2947,K$1,"d")&lt;&gt;0,"",'Base de données'!$B2947),""))</f>
        <v/>
      </c>
      <c r="L2947" s="39" t="str">
        <f>IF(L$1&gt;$AE$1,"-",IFERROR(IF(DATEDIF('Base de données'!$A2947,L$1,"d")&lt;&gt;0,"",'Base de données'!$B2947),""))</f>
        <v/>
      </c>
      <c r="M2947" s="39" t="str">
        <f>IF(M$1&gt;$AE$1,"-",IFERROR(IF(DATEDIF('Base de données'!$A2947,M$1,"d")&lt;&gt;0,"",'Base de données'!$B2947),""))</f>
        <v/>
      </c>
      <c r="N2947" s="39" t="str">
        <f>IF(N$1&gt;$AE$1,"-",IFERROR(IF(DATEDIF('Base de données'!$A2947,N$1,"d")&lt;&gt;0,"",'Base de données'!$B2947),""))</f>
        <v/>
      </c>
      <c r="O2947" s="39" t="str">
        <f>IF(O$1&gt;$AE$1,"-",IFERROR(IF(DATEDIF('Base de données'!$A2947,O$1,"d")&lt;&gt;0,"",'Base de données'!$B2947),""))</f>
        <v/>
      </c>
      <c r="P2947" s="39" t="str">
        <f>IF(P$1&gt;$AE$1,"-",IFERROR(IF(DATEDIF('Base de données'!$A2947,P$1,"d")&lt;&gt;0,"",'Base de données'!$B2947),""))</f>
        <v/>
      </c>
      <c r="Q2947" s="39" t="str">
        <f>IF(Q$1&gt;$AE$1,"-",IFERROR(IF(DATEDIF('Base de données'!$A2947,Q$1,"d")&lt;&gt;0,"",'Base de données'!$B2947),""))</f>
        <v/>
      </c>
      <c r="R2947" s="39" t="str">
        <f>IF(R$1&gt;$AE$1,"-",IFERROR(IF(DATEDIF('Base de données'!$A2947,R$1,"d")&lt;&gt;0,"",'Base de données'!$B2947),""))</f>
        <v/>
      </c>
      <c r="S2947" s="39" t="str">
        <f>IF(S$1&gt;$AE$1,"-",IFERROR(IF(DATEDIF('Base de données'!$A2947,S$1,"d")&lt;&gt;0,"",'Base de données'!$B2947),""))</f>
        <v/>
      </c>
      <c r="T2947" s="39" t="str">
        <f>IF(T$1&gt;$AE$1,"-",IFERROR(IF(DATEDIF('Base de données'!$A2947,T$1,"d")&lt;&gt;0,"",'Base de données'!$B2947),""))</f>
        <v/>
      </c>
      <c r="U2947" s="39" t="str">
        <f>IF(U$1&gt;$AE$1,"-",IFERROR(IF(DATEDIF('Base de données'!$A2947,U$1,"d")&lt;&gt;0,"",'Base de données'!$B2947),""))</f>
        <v>T5AAD</v>
      </c>
      <c r="V2947" s="39" t="str">
        <f>IF(V$1&gt;$AE$1,"-",IFERROR(IF(DATEDIF('Base de données'!$A2947,V$1,"d")&lt;&gt;0,"",'Base de données'!$B2947),""))</f>
        <v/>
      </c>
      <c r="W2947" s="34"/>
      <c r="X2947" s="30" t="str">
        <f>'Base de données'!$C2947&amp;" "&amp;'Base de données'!$D2947</f>
        <v>Pelletier Olivier</v>
      </c>
      <c r="Y2947" s="31">
        <f>COUNTIF('Base de données'!$B:$B,'Base de données'!$B2947)</f>
        <v>12</v>
      </c>
      <c r="AA2947" s="87" cm="1">
        <f t="array" aca="1" ref="AA2947" ca="1">INDIRECT("'Base de données'!A" &amp; ROW(Y2947))</f>
        <v>45962</v>
      </c>
      <c r="AB2947" s="51" t="str" cm="1">
        <f t="array" aca="1" ref="AB2947" ca="1">INDIRECT("'Base de données'!B" &amp; ROW(Z2947))</f>
        <v>T5AAD</v>
      </c>
    </row>
    <row r="2948" spans="1:28" x14ac:dyDescent="0.3">
      <c r="A2948" s="41" t="str">
        <f ca="1">IF(IF(AND($B2948&lt;&gt;"-",$B2948=$E2948),"Entrée et sortie","-")="Entrée et sortie",'Base de données'!$B2948,"-")</f>
        <v>-</v>
      </c>
      <c r="B2948" s="41" t="str">
        <f t="shared" ca="1" si="187"/>
        <v>-</v>
      </c>
      <c r="C2948" s="41" t="str">
        <f t="shared" ca="1" si="188"/>
        <v>-</v>
      </c>
      <c r="D2948" s="41" t="str">
        <f>IF($F2948="sortie en cours d'année",'Base de données'!$B2948,"-")</f>
        <v>-</v>
      </c>
      <c r="E2948" s="41" t="str">
        <f>IF($H2948="entrée en cours d'année",'Base de données'!$B2948,"-")</f>
        <v>-</v>
      </c>
      <c r="F2948" s="37" t="str">
        <f t="shared" si="185"/>
        <v/>
      </c>
      <c r="G2948" s="37" t="str">
        <f>IF($J2948="mouvement",_xlfn.XLOOKUP('Base de données'!$B2948,$V:$V,$V:$V,0),"")</f>
        <v/>
      </c>
      <c r="H2948" s="37" t="str">
        <f t="shared" si="186"/>
        <v/>
      </c>
      <c r="I2948" s="37" t="str">
        <f>IF($J2948="mouvement",_xlfn.XLOOKUP('Base de données'!$B2948,$K:$K,$K:$K,0),"")</f>
        <v/>
      </c>
      <c r="J2948" s="38" t="str">
        <f>IF(AND(Y2948&lt;&gt;MAX(Y:Y),COUNTIF(K2948:V2948,'Base de données'!$B2948)&gt;0),"mouvement","")</f>
        <v/>
      </c>
      <c r="K2948" s="39" t="str">
        <f>IF(K$1&gt;$AE$1,"-",IFERROR(IF(DATEDIF('Base de données'!$A2948,K$1,"d")&lt;&gt;0,"",'Base de données'!$B2948),""))</f>
        <v/>
      </c>
      <c r="L2948" s="39" t="str">
        <f>IF(L$1&gt;$AE$1,"-",IFERROR(IF(DATEDIF('Base de données'!$A2948,L$1,"d")&lt;&gt;0,"",'Base de données'!$B2948),""))</f>
        <v/>
      </c>
      <c r="M2948" s="39" t="str">
        <f>IF(M$1&gt;$AE$1,"-",IFERROR(IF(DATEDIF('Base de données'!$A2948,M$1,"d")&lt;&gt;0,"",'Base de données'!$B2948),""))</f>
        <v/>
      </c>
      <c r="N2948" s="39" t="str">
        <f>IF(N$1&gt;$AE$1,"-",IFERROR(IF(DATEDIF('Base de données'!$A2948,N$1,"d")&lt;&gt;0,"",'Base de données'!$B2948),""))</f>
        <v/>
      </c>
      <c r="O2948" s="39" t="str">
        <f>IF(O$1&gt;$AE$1,"-",IFERROR(IF(DATEDIF('Base de données'!$A2948,O$1,"d")&lt;&gt;0,"",'Base de données'!$B2948),""))</f>
        <v/>
      </c>
      <c r="P2948" s="39" t="str">
        <f>IF(P$1&gt;$AE$1,"-",IFERROR(IF(DATEDIF('Base de données'!$A2948,P$1,"d")&lt;&gt;0,"",'Base de données'!$B2948),""))</f>
        <v/>
      </c>
      <c r="Q2948" s="39" t="str">
        <f>IF(Q$1&gt;$AE$1,"-",IFERROR(IF(DATEDIF('Base de données'!$A2948,Q$1,"d")&lt;&gt;0,"",'Base de données'!$B2948),""))</f>
        <v/>
      </c>
      <c r="R2948" s="39" t="str">
        <f>IF(R$1&gt;$AE$1,"-",IFERROR(IF(DATEDIF('Base de données'!$A2948,R$1,"d")&lt;&gt;0,"",'Base de données'!$B2948),""))</f>
        <v/>
      </c>
      <c r="S2948" s="39" t="str">
        <f>IF(S$1&gt;$AE$1,"-",IFERROR(IF(DATEDIF('Base de données'!$A2948,S$1,"d")&lt;&gt;0,"",'Base de données'!$B2948),""))</f>
        <v/>
      </c>
      <c r="T2948" s="39" t="str">
        <f>IF(T$1&gt;$AE$1,"-",IFERROR(IF(DATEDIF('Base de données'!$A2948,T$1,"d")&lt;&gt;0,"",'Base de données'!$B2948),""))</f>
        <v/>
      </c>
      <c r="U2948" s="39" t="str">
        <f>IF(U$1&gt;$AE$1,"-",IFERROR(IF(DATEDIF('Base de données'!$A2948,U$1,"d")&lt;&gt;0,"",'Base de données'!$B2948),""))</f>
        <v>ACSVV</v>
      </c>
      <c r="V2948" s="39" t="str">
        <f>IF(V$1&gt;$AE$1,"-",IFERROR(IF(DATEDIF('Base de données'!$A2948,V$1,"d")&lt;&gt;0,"",'Base de données'!$B2948),""))</f>
        <v/>
      </c>
      <c r="W2948" s="34"/>
      <c r="X2948" s="30" t="str">
        <f>'Base de données'!$C2948&amp;" "&amp;'Base de données'!$D2948</f>
        <v>Legrand Martine</v>
      </c>
      <c r="Y2948" s="31">
        <f>COUNTIF('Base de données'!$B:$B,'Base de données'!$B2948)</f>
        <v>12</v>
      </c>
      <c r="AA2948" s="87" cm="1">
        <f t="array" aca="1" ref="AA2948" ca="1">INDIRECT("'Base de données'!A" &amp; ROW(Y2948))</f>
        <v>45962</v>
      </c>
      <c r="AB2948" s="51" t="str" cm="1">
        <f t="array" aca="1" ref="AB2948" ca="1">INDIRECT("'Base de données'!B" &amp; ROW(Z2948))</f>
        <v>ACSVV</v>
      </c>
    </row>
    <row r="2949" spans="1:28" x14ac:dyDescent="0.3">
      <c r="A2949" s="41" t="str">
        <f ca="1">IF(IF(AND($B2949&lt;&gt;"-",$B2949=$E2949),"Entrée et sortie","-")="Entrée et sortie",'Base de données'!$B2949,"-")</f>
        <v>-</v>
      </c>
      <c r="B2949" s="41" t="str">
        <f t="shared" ca="1" si="187"/>
        <v>-</v>
      </c>
      <c r="C2949" s="41" t="str">
        <f t="shared" ca="1" si="188"/>
        <v>-</v>
      </c>
      <c r="D2949" s="41" t="str">
        <f>IF($F2949="sortie en cours d'année",'Base de données'!$B2949,"-")</f>
        <v>-</v>
      </c>
      <c r="E2949" s="41" t="str">
        <f>IF($H2949="entrée en cours d'année",'Base de données'!$B2949,"-")</f>
        <v>-</v>
      </c>
      <c r="F2949" s="37" t="str">
        <f t="shared" si="185"/>
        <v/>
      </c>
      <c r="G2949" s="37" t="str">
        <f>IF($J2949="mouvement",_xlfn.XLOOKUP('Base de données'!$B2949,$V:$V,$V:$V,0),"")</f>
        <v/>
      </c>
      <c r="H2949" s="37" t="str">
        <f t="shared" si="186"/>
        <v/>
      </c>
      <c r="I2949" s="37" t="str">
        <f>IF($J2949="mouvement",_xlfn.XLOOKUP('Base de données'!$B2949,$K:$K,$K:$K,0),"")</f>
        <v/>
      </c>
      <c r="J2949" s="38" t="str">
        <f>IF(AND(Y2949&lt;&gt;MAX(Y:Y),COUNTIF(K2949:V2949,'Base de données'!$B2949)&gt;0),"mouvement","")</f>
        <v/>
      </c>
      <c r="K2949" s="39" t="str">
        <f>IF(K$1&gt;$AE$1,"-",IFERROR(IF(DATEDIF('Base de données'!$A2949,K$1,"d")&lt;&gt;0,"",'Base de données'!$B2949),""))</f>
        <v/>
      </c>
      <c r="L2949" s="39" t="str">
        <f>IF(L$1&gt;$AE$1,"-",IFERROR(IF(DATEDIF('Base de données'!$A2949,L$1,"d")&lt;&gt;0,"",'Base de données'!$B2949),""))</f>
        <v/>
      </c>
      <c r="M2949" s="39" t="str">
        <f>IF(M$1&gt;$AE$1,"-",IFERROR(IF(DATEDIF('Base de données'!$A2949,M$1,"d")&lt;&gt;0,"",'Base de données'!$B2949),""))</f>
        <v/>
      </c>
      <c r="N2949" s="39" t="str">
        <f>IF(N$1&gt;$AE$1,"-",IFERROR(IF(DATEDIF('Base de données'!$A2949,N$1,"d")&lt;&gt;0,"",'Base de données'!$B2949),""))</f>
        <v/>
      </c>
      <c r="O2949" s="39" t="str">
        <f>IF(O$1&gt;$AE$1,"-",IFERROR(IF(DATEDIF('Base de données'!$A2949,O$1,"d")&lt;&gt;0,"",'Base de données'!$B2949),""))</f>
        <v/>
      </c>
      <c r="P2949" s="39" t="str">
        <f>IF(P$1&gt;$AE$1,"-",IFERROR(IF(DATEDIF('Base de données'!$A2949,P$1,"d")&lt;&gt;0,"",'Base de données'!$B2949),""))</f>
        <v/>
      </c>
      <c r="Q2949" s="39" t="str">
        <f>IF(Q$1&gt;$AE$1,"-",IFERROR(IF(DATEDIF('Base de données'!$A2949,Q$1,"d")&lt;&gt;0,"",'Base de données'!$B2949),""))</f>
        <v/>
      </c>
      <c r="R2949" s="39" t="str">
        <f>IF(R$1&gt;$AE$1,"-",IFERROR(IF(DATEDIF('Base de données'!$A2949,R$1,"d")&lt;&gt;0,"",'Base de données'!$B2949),""))</f>
        <v/>
      </c>
      <c r="S2949" s="39" t="str">
        <f>IF(S$1&gt;$AE$1,"-",IFERROR(IF(DATEDIF('Base de données'!$A2949,S$1,"d")&lt;&gt;0,"",'Base de données'!$B2949),""))</f>
        <v/>
      </c>
      <c r="T2949" s="39" t="str">
        <f>IF(T$1&gt;$AE$1,"-",IFERROR(IF(DATEDIF('Base de données'!$A2949,T$1,"d")&lt;&gt;0,"",'Base de données'!$B2949),""))</f>
        <v/>
      </c>
      <c r="U2949" s="39" t="str">
        <f>IF(U$1&gt;$AE$1,"-",IFERROR(IF(DATEDIF('Base de données'!$A2949,U$1,"d")&lt;&gt;0,"",'Base de données'!$B2949),""))</f>
        <v>RC7QH</v>
      </c>
      <c r="V2949" s="39" t="str">
        <f>IF(V$1&gt;$AE$1,"-",IFERROR(IF(DATEDIF('Base de données'!$A2949,V$1,"d")&lt;&gt;0,"",'Base de données'!$B2949),""))</f>
        <v/>
      </c>
      <c r="W2949" s="34"/>
      <c r="X2949" s="30" t="str">
        <f>'Base de données'!$C2949&amp;" "&amp;'Base de données'!$D2949</f>
        <v>Vidal Alphonse</v>
      </c>
      <c r="Y2949" s="31">
        <f>COUNTIF('Base de données'!$B:$B,'Base de données'!$B2949)</f>
        <v>12</v>
      </c>
      <c r="AA2949" s="87" cm="1">
        <f t="array" aca="1" ref="AA2949" ca="1">INDIRECT("'Base de données'!A" &amp; ROW(Y2949))</f>
        <v>45962</v>
      </c>
      <c r="AB2949" s="51" t="str" cm="1">
        <f t="array" aca="1" ref="AB2949" ca="1">INDIRECT("'Base de données'!B" &amp; ROW(Z2949))</f>
        <v>RC7QH</v>
      </c>
    </row>
    <row r="2950" spans="1:28" x14ac:dyDescent="0.3">
      <c r="A2950" s="41" t="str">
        <f ca="1">IF(IF(AND($B2950&lt;&gt;"-",$B2950=$E2950),"Entrée et sortie","-")="Entrée et sortie",'Base de données'!$B2950,"-")</f>
        <v>-</v>
      </c>
      <c r="B2950" s="41" t="str">
        <f t="shared" ca="1" si="187"/>
        <v>-</v>
      </c>
      <c r="C2950" s="41" t="str">
        <f t="shared" ca="1" si="188"/>
        <v>-</v>
      </c>
      <c r="D2950" s="41" t="str">
        <f>IF($F2950="sortie en cours d'année",'Base de données'!$B2950,"-")</f>
        <v>-</v>
      </c>
      <c r="E2950" s="41" t="str">
        <f>IF($H2950="entrée en cours d'année",'Base de données'!$B2950,"-")</f>
        <v>-</v>
      </c>
      <c r="F2950" s="37" t="str">
        <f t="shared" si="185"/>
        <v/>
      </c>
      <c r="G2950" s="37" t="str">
        <f>IF($J2950="mouvement",_xlfn.XLOOKUP('Base de données'!$B2950,$V:$V,$V:$V,0),"")</f>
        <v/>
      </c>
      <c r="H2950" s="37" t="str">
        <f t="shared" si="186"/>
        <v/>
      </c>
      <c r="I2950" s="37" t="str">
        <f>IF($J2950="mouvement",_xlfn.XLOOKUP('Base de données'!$B2950,$K:$K,$K:$K,0),"")</f>
        <v/>
      </c>
      <c r="J2950" s="38" t="str">
        <f>IF(AND(Y2950&lt;&gt;MAX(Y:Y),COUNTIF(K2950:V2950,'Base de données'!$B2950)&gt;0),"mouvement","")</f>
        <v/>
      </c>
      <c r="K2950" s="39" t="str">
        <f>IF(K$1&gt;$AE$1,"-",IFERROR(IF(DATEDIF('Base de données'!$A2950,K$1,"d")&lt;&gt;0,"",'Base de données'!$B2950),""))</f>
        <v/>
      </c>
      <c r="L2950" s="39" t="str">
        <f>IF(L$1&gt;$AE$1,"-",IFERROR(IF(DATEDIF('Base de données'!$A2950,L$1,"d")&lt;&gt;0,"",'Base de données'!$B2950),""))</f>
        <v/>
      </c>
      <c r="M2950" s="39" t="str">
        <f>IF(M$1&gt;$AE$1,"-",IFERROR(IF(DATEDIF('Base de données'!$A2950,M$1,"d")&lt;&gt;0,"",'Base de données'!$B2950),""))</f>
        <v/>
      </c>
      <c r="N2950" s="39" t="str">
        <f>IF(N$1&gt;$AE$1,"-",IFERROR(IF(DATEDIF('Base de données'!$A2950,N$1,"d")&lt;&gt;0,"",'Base de données'!$B2950),""))</f>
        <v/>
      </c>
      <c r="O2950" s="39" t="str">
        <f>IF(O$1&gt;$AE$1,"-",IFERROR(IF(DATEDIF('Base de données'!$A2950,O$1,"d")&lt;&gt;0,"",'Base de données'!$B2950),""))</f>
        <v/>
      </c>
      <c r="P2950" s="39" t="str">
        <f>IF(P$1&gt;$AE$1,"-",IFERROR(IF(DATEDIF('Base de données'!$A2950,P$1,"d")&lt;&gt;0,"",'Base de données'!$B2950),""))</f>
        <v/>
      </c>
      <c r="Q2950" s="39" t="str">
        <f>IF(Q$1&gt;$AE$1,"-",IFERROR(IF(DATEDIF('Base de données'!$A2950,Q$1,"d")&lt;&gt;0,"",'Base de données'!$B2950),""))</f>
        <v/>
      </c>
      <c r="R2950" s="39" t="str">
        <f>IF(R$1&gt;$AE$1,"-",IFERROR(IF(DATEDIF('Base de données'!$A2950,R$1,"d")&lt;&gt;0,"",'Base de données'!$B2950),""))</f>
        <v/>
      </c>
      <c r="S2950" s="39" t="str">
        <f>IF(S$1&gt;$AE$1,"-",IFERROR(IF(DATEDIF('Base de données'!$A2950,S$1,"d")&lt;&gt;0,"",'Base de données'!$B2950),""))</f>
        <v/>
      </c>
      <c r="T2950" s="39" t="str">
        <f>IF(T$1&gt;$AE$1,"-",IFERROR(IF(DATEDIF('Base de données'!$A2950,T$1,"d")&lt;&gt;0,"",'Base de données'!$B2950),""))</f>
        <v/>
      </c>
      <c r="U2950" s="39" t="str">
        <f>IF(U$1&gt;$AE$1,"-",IFERROR(IF(DATEDIF('Base de données'!$A2950,U$1,"d")&lt;&gt;0,"",'Base de données'!$B2950),""))</f>
        <v>5NBX1</v>
      </c>
      <c r="V2950" s="39" t="str">
        <f>IF(V$1&gt;$AE$1,"-",IFERROR(IF(DATEDIF('Base de données'!$A2950,V$1,"d")&lt;&gt;0,"",'Base de données'!$B2950),""))</f>
        <v/>
      </c>
      <c r="W2950" s="34"/>
      <c r="X2950" s="30" t="str">
        <f>'Base de données'!$C2950&amp;" "&amp;'Base de données'!$D2950</f>
        <v>Morel Frédérique</v>
      </c>
      <c r="Y2950" s="31">
        <f>COUNTIF('Base de données'!$B:$B,'Base de données'!$B2950)</f>
        <v>12</v>
      </c>
      <c r="AA2950" s="87" cm="1">
        <f t="array" aca="1" ref="AA2950" ca="1">INDIRECT("'Base de données'!A" &amp; ROW(Y2950))</f>
        <v>45962</v>
      </c>
      <c r="AB2950" s="51" t="str" cm="1">
        <f t="array" aca="1" ref="AB2950" ca="1">INDIRECT("'Base de données'!B" &amp; ROW(Z2950))</f>
        <v>5NBX1</v>
      </c>
    </row>
    <row r="2951" spans="1:28" x14ac:dyDescent="0.3">
      <c r="A2951" s="41" t="str">
        <f ca="1">IF(IF(AND($B2951&lt;&gt;"-",$B2951=$E2951),"Entrée et sortie","-")="Entrée et sortie",'Base de données'!$B2951,"-")</f>
        <v>-</v>
      </c>
      <c r="B2951" s="41" t="str">
        <f t="shared" ca="1" si="187"/>
        <v>-</v>
      </c>
      <c r="C2951" s="41" t="str">
        <f t="shared" ca="1" si="188"/>
        <v>-</v>
      </c>
      <c r="D2951" s="41" t="str">
        <f>IF($F2951="sortie en cours d'année",'Base de données'!$B2951,"-")</f>
        <v>-</v>
      </c>
      <c r="E2951" s="41" t="str">
        <f>IF($H2951="entrée en cours d'année",'Base de données'!$B2951,"-")</f>
        <v>-</v>
      </c>
      <c r="F2951" s="37" t="str">
        <f t="shared" si="185"/>
        <v/>
      </c>
      <c r="G2951" s="37" t="str">
        <f>IF($J2951="mouvement",_xlfn.XLOOKUP('Base de données'!$B2951,$V:$V,$V:$V,0),"")</f>
        <v/>
      </c>
      <c r="H2951" s="37" t="str">
        <f t="shared" si="186"/>
        <v/>
      </c>
      <c r="I2951" s="37" t="str">
        <f>IF($J2951="mouvement",_xlfn.XLOOKUP('Base de données'!$B2951,$K:$K,$K:$K,0),"")</f>
        <v/>
      </c>
      <c r="J2951" s="38" t="str">
        <f>IF(AND(Y2951&lt;&gt;MAX(Y:Y),COUNTIF(K2951:V2951,'Base de données'!$B2951)&gt;0),"mouvement","")</f>
        <v/>
      </c>
      <c r="K2951" s="39" t="str">
        <f>IF(K$1&gt;$AE$1,"-",IFERROR(IF(DATEDIF('Base de données'!$A2951,K$1,"d")&lt;&gt;0,"",'Base de données'!$B2951),""))</f>
        <v/>
      </c>
      <c r="L2951" s="39" t="str">
        <f>IF(L$1&gt;$AE$1,"-",IFERROR(IF(DATEDIF('Base de données'!$A2951,L$1,"d")&lt;&gt;0,"",'Base de données'!$B2951),""))</f>
        <v/>
      </c>
      <c r="M2951" s="39" t="str">
        <f>IF(M$1&gt;$AE$1,"-",IFERROR(IF(DATEDIF('Base de données'!$A2951,M$1,"d")&lt;&gt;0,"",'Base de données'!$B2951),""))</f>
        <v/>
      </c>
      <c r="N2951" s="39" t="str">
        <f>IF(N$1&gt;$AE$1,"-",IFERROR(IF(DATEDIF('Base de données'!$A2951,N$1,"d")&lt;&gt;0,"",'Base de données'!$B2951),""))</f>
        <v/>
      </c>
      <c r="O2951" s="39" t="str">
        <f>IF(O$1&gt;$AE$1,"-",IFERROR(IF(DATEDIF('Base de données'!$A2951,O$1,"d")&lt;&gt;0,"",'Base de données'!$B2951),""))</f>
        <v/>
      </c>
      <c r="P2951" s="39" t="str">
        <f>IF(P$1&gt;$AE$1,"-",IFERROR(IF(DATEDIF('Base de données'!$A2951,P$1,"d")&lt;&gt;0,"",'Base de données'!$B2951),""))</f>
        <v/>
      </c>
      <c r="Q2951" s="39" t="str">
        <f>IF(Q$1&gt;$AE$1,"-",IFERROR(IF(DATEDIF('Base de données'!$A2951,Q$1,"d")&lt;&gt;0,"",'Base de données'!$B2951),""))</f>
        <v/>
      </c>
      <c r="R2951" s="39" t="str">
        <f>IF(R$1&gt;$AE$1,"-",IFERROR(IF(DATEDIF('Base de données'!$A2951,R$1,"d")&lt;&gt;0,"",'Base de données'!$B2951),""))</f>
        <v/>
      </c>
      <c r="S2951" s="39" t="str">
        <f>IF(S$1&gt;$AE$1,"-",IFERROR(IF(DATEDIF('Base de données'!$A2951,S$1,"d")&lt;&gt;0,"",'Base de données'!$B2951),""))</f>
        <v/>
      </c>
      <c r="T2951" s="39" t="str">
        <f>IF(T$1&gt;$AE$1,"-",IFERROR(IF(DATEDIF('Base de données'!$A2951,T$1,"d")&lt;&gt;0,"",'Base de données'!$B2951),""))</f>
        <v/>
      </c>
      <c r="U2951" s="39" t="str">
        <f>IF(U$1&gt;$AE$1,"-",IFERROR(IF(DATEDIF('Base de données'!$A2951,U$1,"d")&lt;&gt;0,"",'Base de données'!$B2951),""))</f>
        <v>Y5PG6</v>
      </c>
      <c r="V2951" s="39" t="str">
        <f>IF(V$1&gt;$AE$1,"-",IFERROR(IF(DATEDIF('Base de données'!$A2951,V$1,"d")&lt;&gt;0,"",'Base de données'!$B2951),""))</f>
        <v/>
      </c>
      <c r="W2951" s="34"/>
      <c r="X2951" s="30" t="str">
        <f>'Base de données'!$C2951&amp;" "&amp;'Base de données'!$D2951</f>
        <v>Lombard Aimée</v>
      </c>
      <c r="Y2951" s="31">
        <f>COUNTIF('Base de données'!$B:$B,'Base de données'!$B2951)</f>
        <v>12</v>
      </c>
      <c r="AA2951" s="87" cm="1">
        <f t="array" aca="1" ref="AA2951" ca="1">INDIRECT("'Base de données'!A" &amp; ROW(Y2951))</f>
        <v>45962</v>
      </c>
      <c r="AB2951" s="51" t="str" cm="1">
        <f t="array" aca="1" ref="AB2951" ca="1">INDIRECT("'Base de données'!B" &amp; ROW(Z2951))</f>
        <v>Y5PG6</v>
      </c>
    </row>
    <row r="2952" spans="1:28" x14ac:dyDescent="0.3">
      <c r="A2952" s="41" t="str">
        <f ca="1">IF(IF(AND($B2952&lt;&gt;"-",$B2952=$E2952),"Entrée et sortie","-")="Entrée et sortie",'Base de données'!$B2952,"-")</f>
        <v>-</v>
      </c>
      <c r="B2952" s="41" t="str">
        <f t="shared" ca="1" si="187"/>
        <v>-</v>
      </c>
      <c r="C2952" s="41" t="str">
        <f t="shared" ca="1" si="188"/>
        <v>-</v>
      </c>
      <c r="D2952" s="41" t="str">
        <f>IF($F2952="sortie en cours d'année",'Base de données'!$B2952,"-")</f>
        <v>-</v>
      </c>
      <c r="E2952" s="41" t="str">
        <f>IF($H2952="entrée en cours d'année",'Base de données'!$B2952,"-")</f>
        <v>-</v>
      </c>
      <c r="F2952" s="37" t="str">
        <f t="shared" si="185"/>
        <v/>
      </c>
      <c r="G2952" s="37" t="str">
        <f>IF($J2952="mouvement",_xlfn.XLOOKUP('Base de données'!$B2952,$V:$V,$V:$V,0),"")</f>
        <v/>
      </c>
      <c r="H2952" s="37" t="str">
        <f t="shared" si="186"/>
        <v/>
      </c>
      <c r="I2952" s="37" t="str">
        <f>IF($J2952="mouvement",_xlfn.XLOOKUP('Base de données'!$B2952,$K:$K,$K:$K,0),"")</f>
        <v/>
      </c>
      <c r="J2952" s="38" t="str">
        <f>IF(AND(Y2952&lt;&gt;MAX(Y:Y),COUNTIF(K2952:V2952,'Base de données'!$B2952)&gt;0),"mouvement","")</f>
        <v/>
      </c>
      <c r="K2952" s="39" t="str">
        <f>IF(K$1&gt;$AE$1,"-",IFERROR(IF(DATEDIF('Base de données'!$A2952,K$1,"d")&lt;&gt;0,"",'Base de données'!$B2952),""))</f>
        <v/>
      </c>
      <c r="L2952" s="39" t="str">
        <f>IF(L$1&gt;$AE$1,"-",IFERROR(IF(DATEDIF('Base de données'!$A2952,L$1,"d")&lt;&gt;0,"",'Base de données'!$B2952),""))</f>
        <v/>
      </c>
      <c r="M2952" s="39" t="str">
        <f>IF(M$1&gt;$AE$1,"-",IFERROR(IF(DATEDIF('Base de données'!$A2952,M$1,"d")&lt;&gt;0,"",'Base de données'!$B2952),""))</f>
        <v/>
      </c>
      <c r="N2952" s="39" t="str">
        <f>IF(N$1&gt;$AE$1,"-",IFERROR(IF(DATEDIF('Base de données'!$A2952,N$1,"d")&lt;&gt;0,"",'Base de données'!$B2952),""))</f>
        <v/>
      </c>
      <c r="O2952" s="39" t="str">
        <f>IF(O$1&gt;$AE$1,"-",IFERROR(IF(DATEDIF('Base de données'!$A2952,O$1,"d")&lt;&gt;0,"",'Base de données'!$B2952),""))</f>
        <v/>
      </c>
      <c r="P2952" s="39" t="str">
        <f>IF(P$1&gt;$AE$1,"-",IFERROR(IF(DATEDIF('Base de données'!$A2952,P$1,"d")&lt;&gt;0,"",'Base de données'!$B2952),""))</f>
        <v/>
      </c>
      <c r="Q2952" s="39" t="str">
        <f>IF(Q$1&gt;$AE$1,"-",IFERROR(IF(DATEDIF('Base de données'!$A2952,Q$1,"d")&lt;&gt;0,"",'Base de données'!$B2952),""))</f>
        <v/>
      </c>
      <c r="R2952" s="39" t="str">
        <f>IF(R$1&gt;$AE$1,"-",IFERROR(IF(DATEDIF('Base de données'!$A2952,R$1,"d")&lt;&gt;0,"",'Base de données'!$B2952),""))</f>
        <v/>
      </c>
      <c r="S2952" s="39" t="str">
        <f>IF(S$1&gt;$AE$1,"-",IFERROR(IF(DATEDIF('Base de données'!$A2952,S$1,"d")&lt;&gt;0,"",'Base de données'!$B2952),""))</f>
        <v/>
      </c>
      <c r="T2952" s="39" t="str">
        <f>IF(T$1&gt;$AE$1,"-",IFERROR(IF(DATEDIF('Base de données'!$A2952,T$1,"d")&lt;&gt;0,"",'Base de données'!$B2952),""))</f>
        <v/>
      </c>
      <c r="U2952" s="39" t="str">
        <f>IF(U$1&gt;$AE$1,"-",IFERROR(IF(DATEDIF('Base de données'!$A2952,U$1,"d")&lt;&gt;0,"",'Base de données'!$B2952),""))</f>
        <v>4994C</v>
      </c>
      <c r="V2952" s="39" t="str">
        <f>IF(V$1&gt;$AE$1,"-",IFERROR(IF(DATEDIF('Base de données'!$A2952,V$1,"d")&lt;&gt;0,"",'Base de données'!$B2952),""))</f>
        <v/>
      </c>
      <c r="W2952" s="34"/>
      <c r="X2952" s="30" t="str">
        <f>'Base de données'!$C2952&amp;" "&amp;'Base de données'!$D2952</f>
        <v>Roche Pierre</v>
      </c>
      <c r="Y2952" s="31">
        <f>COUNTIF('Base de données'!$B:$B,'Base de données'!$B2952)</f>
        <v>12</v>
      </c>
      <c r="AA2952" s="87" cm="1">
        <f t="array" aca="1" ref="AA2952" ca="1">INDIRECT("'Base de données'!A" &amp; ROW(Y2952))</f>
        <v>45962</v>
      </c>
      <c r="AB2952" s="51" t="str" cm="1">
        <f t="array" aca="1" ref="AB2952" ca="1">INDIRECT("'Base de données'!B" &amp; ROW(Z2952))</f>
        <v>4994C</v>
      </c>
    </row>
    <row r="2953" spans="1:28" x14ac:dyDescent="0.3">
      <c r="A2953" s="41" t="str">
        <f ca="1">IF(IF(AND($B2953&lt;&gt;"-",$B2953=$E2953),"Entrée et sortie","-")="Entrée et sortie",'Base de données'!$B2953,"-")</f>
        <v>-</v>
      </c>
      <c r="B2953" s="41" t="str">
        <f t="shared" ca="1" si="187"/>
        <v>-</v>
      </c>
      <c r="C2953" s="41" t="str">
        <f t="shared" ca="1" si="188"/>
        <v>-</v>
      </c>
      <c r="D2953" s="41" t="str">
        <f>IF($F2953="sortie en cours d'année",'Base de données'!$B2953,"-")</f>
        <v>-</v>
      </c>
      <c r="E2953" s="41" t="str">
        <f>IF($H2953="entrée en cours d'année",'Base de données'!$B2953,"-")</f>
        <v>-</v>
      </c>
      <c r="F2953" s="37" t="str">
        <f t="shared" si="185"/>
        <v/>
      </c>
      <c r="G2953" s="37" t="str">
        <f>IF($J2953="mouvement",_xlfn.XLOOKUP('Base de données'!$B2953,$V:$V,$V:$V,0),"")</f>
        <v/>
      </c>
      <c r="H2953" s="37" t="str">
        <f t="shared" si="186"/>
        <v/>
      </c>
      <c r="I2953" s="37" t="str">
        <f>IF($J2953="mouvement",_xlfn.XLOOKUP('Base de données'!$B2953,$K:$K,$K:$K,0),"")</f>
        <v/>
      </c>
      <c r="J2953" s="38" t="str">
        <f>IF(AND(Y2953&lt;&gt;MAX(Y:Y),COUNTIF(K2953:V2953,'Base de données'!$B2953)&gt;0),"mouvement","")</f>
        <v/>
      </c>
      <c r="K2953" s="39" t="str">
        <f>IF(K$1&gt;$AE$1,"-",IFERROR(IF(DATEDIF('Base de données'!$A2953,K$1,"d")&lt;&gt;0,"",'Base de données'!$B2953),""))</f>
        <v/>
      </c>
      <c r="L2953" s="39" t="str">
        <f>IF(L$1&gt;$AE$1,"-",IFERROR(IF(DATEDIF('Base de données'!$A2953,L$1,"d")&lt;&gt;0,"",'Base de données'!$B2953),""))</f>
        <v/>
      </c>
      <c r="M2953" s="39" t="str">
        <f>IF(M$1&gt;$AE$1,"-",IFERROR(IF(DATEDIF('Base de données'!$A2953,M$1,"d")&lt;&gt;0,"",'Base de données'!$B2953),""))</f>
        <v/>
      </c>
      <c r="N2953" s="39" t="str">
        <f>IF(N$1&gt;$AE$1,"-",IFERROR(IF(DATEDIF('Base de données'!$A2953,N$1,"d")&lt;&gt;0,"",'Base de données'!$B2953),""))</f>
        <v/>
      </c>
      <c r="O2953" s="39" t="str">
        <f>IF(O$1&gt;$AE$1,"-",IFERROR(IF(DATEDIF('Base de données'!$A2953,O$1,"d")&lt;&gt;0,"",'Base de données'!$B2953),""))</f>
        <v/>
      </c>
      <c r="P2953" s="39" t="str">
        <f>IF(P$1&gt;$AE$1,"-",IFERROR(IF(DATEDIF('Base de données'!$A2953,P$1,"d")&lt;&gt;0,"",'Base de données'!$B2953),""))</f>
        <v/>
      </c>
      <c r="Q2953" s="39" t="str">
        <f>IF(Q$1&gt;$AE$1,"-",IFERROR(IF(DATEDIF('Base de données'!$A2953,Q$1,"d")&lt;&gt;0,"",'Base de données'!$B2953),""))</f>
        <v/>
      </c>
      <c r="R2953" s="39" t="str">
        <f>IF(R$1&gt;$AE$1,"-",IFERROR(IF(DATEDIF('Base de données'!$A2953,R$1,"d")&lt;&gt;0,"",'Base de données'!$B2953),""))</f>
        <v/>
      </c>
      <c r="S2953" s="39" t="str">
        <f>IF(S$1&gt;$AE$1,"-",IFERROR(IF(DATEDIF('Base de données'!$A2953,S$1,"d")&lt;&gt;0,"",'Base de données'!$B2953),""))</f>
        <v/>
      </c>
      <c r="T2953" s="39" t="str">
        <f>IF(T$1&gt;$AE$1,"-",IFERROR(IF(DATEDIF('Base de données'!$A2953,T$1,"d")&lt;&gt;0,"",'Base de données'!$B2953),""))</f>
        <v/>
      </c>
      <c r="U2953" s="39" t="str">
        <f>IF(U$1&gt;$AE$1,"-",IFERROR(IF(DATEDIF('Base de données'!$A2953,U$1,"d")&lt;&gt;0,"",'Base de données'!$B2953),""))</f>
        <v>FWAGD</v>
      </c>
      <c r="V2953" s="39" t="str">
        <f>IF(V$1&gt;$AE$1,"-",IFERROR(IF(DATEDIF('Base de données'!$A2953,V$1,"d")&lt;&gt;0,"",'Base de données'!$B2953),""))</f>
        <v/>
      </c>
      <c r="W2953" s="34"/>
      <c r="X2953" s="30" t="str">
        <f>'Base de données'!$C2953&amp;" "&amp;'Base de données'!$D2953</f>
        <v>Langlois Daniel</v>
      </c>
      <c r="Y2953" s="31">
        <f>COUNTIF('Base de données'!$B:$B,'Base de données'!$B2953)</f>
        <v>12</v>
      </c>
      <c r="AA2953" s="87" cm="1">
        <f t="array" aca="1" ref="AA2953" ca="1">INDIRECT("'Base de données'!A" &amp; ROW(Y2953))</f>
        <v>45962</v>
      </c>
      <c r="AB2953" s="51" t="str" cm="1">
        <f t="array" aca="1" ref="AB2953" ca="1">INDIRECT("'Base de données'!B" &amp; ROW(Z2953))</f>
        <v>FWAGD</v>
      </c>
    </row>
    <row r="2954" spans="1:28" x14ac:dyDescent="0.3">
      <c r="A2954" s="41" t="str">
        <f ca="1">IF(IF(AND($B2954&lt;&gt;"-",$B2954=$E2954),"Entrée et sortie","-")="Entrée et sortie",'Base de données'!$B2954,"-")</f>
        <v>-</v>
      </c>
      <c r="B2954" s="41" t="str">
        <f t="shared" ca="1" si="187"/>
        <v>-</v>
      </c>
      <c r="C2954" s="41" t="str">
        <f t="shared" ca="1" si="188"/>
        <v>-</v>
      </c>
      <c r="D2954" s="41" t="str">
        <f>IF($F2954="sortie en cours d'année",'Base de données'!$B2954,"-")</f>
        <v>-</v>
      </c>
      <c r="E2954" s="41" t="str">
        <f>IF($H2954="entrée en cours d'année",'Base de données'!$B2954,"-")</f>
        <v>-</v>
      </c>
      <c r="F2954" s="37" t="str">
        <f t="shared" si="185"/>
        <v/>
      </c>
      <c r="G2954" s="37" t="str">
        <f>IF($J2954="mouvement",_xlfn.XLOOKUP('Base de données'!$B2954,$V:$V,$V:$V,0),"")</f>
        <v/>
      </c>
      <c r="H2954" s="37" t="str">
        <f t="shared" si="186"/>
        <v/>
      </c>
      <c r="I2954" s="37" t="str">
        <f>IF($J2954="mouvement",_xlfn.XLOOKUP('Base de données'!$B2954,$K:$K,$K:$K,0),"")</f>
        <v/>
      </c>
      <c r="J2954" s="38" t="str">
        <f>IF(AND(Y2954&lt;&gt;MAX(Y:Y),COUNTIF(K2954:V2954,'Base de données'!$B2954)&gt;0),"mouvement","")</f>
        <v/>
      </c>
      <c r="K2954" s="39" t="str">
        <f>IF(K$1&gt;$AE$1,"-",IFERROR(IF(DATEDIF('Base de données'!$A2954,K$1,"d")&lt;&gt;0,"",'Base de données'!$B2954),""))</f>
        <v/>
      </c>
      <c r="L2954" s="39" t="str">
        <f>IF(L$1&gt;$AE$1,"-",IFERROR(IF(DATEDIF('Base de données'!$A2954,L$1,"d")&lt;&gt;0,"",'Base de données'!$B2954),""))</f>
        <v/>
      </c>
      <c r="M2954" s="39" t="str">
        <f>IF(M$1&gt;$AE$1,"-",IFERROR(IF(DATEDIF('Base de données'!$A2954,M$1,"d")&lt;&gt;0,"",'Base de données'!$B2954),""))</f>
        <v/>
      </c>
      <c r="N2954" s="39" t="str">
        <f>IF(N$1&gt;$AE$1,"-",IFERROR(IF(DATEDIF('Base de données'!$A2954,N$1,"d")&lt;&gt;0,"",'Base de données'!$B2954),""))</f>
        <v/>
      </c>
      <c r="O2954" s="39" t="str">
        <f>IF(O$1&gt;$AE$1,"-",IFERROR(IF(DATEDIF('Base de données'!$A2954,O$1,"d")&lt;&gt;0,"",'Base de données'!$B2954),""))</f>
        <v/>
      </c>
      <c r="P2954" s="39" t="str">
        <f>IF(P$1&gt;$AE$1,"-",IFERROR(IF(DATEDIF('Base de données'!$A2954,P$1,"d")&lt;&gt;0,"",'Base de données'!$B2954),""))</f>
        <v/>
      </c>
      <c r="Q2954" s="39" t="str">
        <f>IF(Q$1&gt;$AE$1,"-",IFERROR(IF(DATEDIF('Base de données'!$A2954,Q$1,"d")&lt;&gt;0,"",'Base de données'!$B2954),""))</f>
        <v/>
      </c>
      <c r="R2954" s="39" t="str">
        <f>IF(R$1&gt;$AE$1,"-",IFERROR(IF(DATEDIF('Base de données'!$A2954,R$1,"d")&lt;&gt;0,"",'Base de données'!$B2954),""))</f>
        <v/>
      </c>
      <c r="S2954" s="39" t="str">
        <f>IF(S$1&gt;$AE$1,"-",IFERROR(IF(DATEDIF('Base de données'!$A2954,S$1,"d")&lt;&gt;0,"",'Base de données'!$B2954),""))</f>
        <v/>
      </c>
      <c r="T2954" s="39" t="str">
        <f>IF(T$1&gt;$AE$1,"-",IFERROR(IF(DATEDIF('Base de données'!$A2954,T$1,"d")&lt;&gt;0,"",'Base de données'!$B2954),""))</f>
        <v/>
      </c>
      <c r="U2954" s="39" t="str">
        <f>IF(U$1&gt;$AE$1,"-",IFERROR(IF(DATEDIF('Base de données'!$A2954,U$1,"d")&lt;&gt;0,"",'Base de données'!$B2954),""))</f>
        <v>CZIFJ</v>
      </c>
      <c r="V2954" s="39" t="str">
        <f>IF(V$1&gt;$AE$1,"-",IFERROR(IF(DATEDIF('Base de données'!$A2954,V$1,"d")&lt;&gt;0,"",'Base de données'!$B2954),""))</f>
        <v/>
      </c>
      <c r="W2954" s="34"/>
      <c r="X2954" s="30" t="str">
        <f>'Base de données'!$C2954&amp;" "&amp;'Base de données'!$D2954</f>
        <v>Thibault Thibault</v>
      </c>
      <c r="Y2954" s="31">
        <f>COUNTIF('Base de données'!$B:$B,'Base de données'!$B2954)</f>
        <v>12</v>
      </c>
      <c r="AA2954" s="87" cm="1">
        <f t="array" aca="1" ref="AA2954" ca="1">INDIRECT("'Base de données'!A" &amp; ROW(Y2954))</f>
        <v>45962</v>
      </c>
      <c r="AB2954" s="51" t="str" cm="1">
        <f t="array" aca="1" ref="AB2954" ca="1">INDIRECT("'Base de données'!B" &amp; ROW(Z2954))</f>
        <v>CZIFJ</v>
      </c>
    </row>
    <row r="2955" spans="1:28" x14ac:dyDescent="0.3">
      <c r="A2955" s="41" t="str">
        <f ca="1">IF(IF(AND($B2955&lt;&gt;"-",$B2955=$E2955),"Entrée et sortie","-")="Entrée et sortie",'Base de données'!$B2955,"-")</f>
        <v>-</v>
      </c>
      <c r="B2955" s="41" t="str">
        <f t="shared" ca="1" si="187"/>
        <v>-</v>
      </c>
      <c r="C2955" s="41" t="str">
        <f t="shared" ca="1" si="188"/>
        <v>-</v>
      </c>
      <c r="D2955" s="41" t="str">
        <f>IF($F2955="sortie en cours d'année",'Base de données'!$B2955,"-")</f>
        <v>-</v>
      </c>
      <c r="E2955" s="41" t="str">
        <f>IF($H2955="entrée en cours d'année",'Base de données'!$B2955,"-")</f>
        <v>-</v>
      </c>
      <c r="F2955" s="37" t="str">
        <f t="shared" si="185"/>
        <v/>
      </c>
      <c r="G2955" s="37" t="str">
        <f>IF($J2955="mouvement",_xlfn.XLOOKUP('Base de données'!$B2955,$V:$V,$V:$V,0),"")</f>
        <v/>
      </c>
      <c r="H2955" s="37" t="str">
        <f t="shared" si="186"/>
        <v/>
      </c>
      <c r="I2955" s="37" t="str">
        <f>IF($J2955="mouvement",_xlfn.XLOOKUP('Base de données'!$B2955,$K:$K,$K:$K,0),"")</f>
        <v/>
      </c>
      <c r="J2955" s="38" t="str">
        <f>IF(AND(Y2955&lt;&gt;MAX(Y:Y),COUNTIF(K2955:V2955,'Base de données'!$B2955)&gt;0),"mouvement","")</f>
        <v/>
      </c>
      <c r="K2955" s="39" t="str">
        <f>IF(K$1&gt;$AE$1,"-",IFERROR(IF(DATEDIF('Base de données'!$A2955,K$1,"d")&lt;&gt;0,"",'Base de données'!$B2955),""))</f>
        <v/>
      </c>
      <c r="L2955" s="39" t="str">
        <f>IF(L$1&gt;$AE$1,"-",IFERROR(IF(DATEDIF('Base de données'!$A2955,L$1,"d")&lt;&gt;0,"",'Base de données'!$B2955),""))</f>
        <v/>
      </c>
      <c r="M2955" s="39" t="str">
        <f>IF(M$1&gt;$AE$1,"-",IFERROR(IF(DATEDIF('Base de données'!$A2955,M$1,"d")&lt;&gt;0,"",'Base de données'!$B2955),""))</f>
        <v/>
      </c>
      <c r="N2955" s="39" t="str">
        <f>IF(N$1&gt;$AE$1,"-",IFERROR(IF(DATEDIF('Base de données'!$A2955,N$1,"d")&lt;&gt;0,"",'Base de données'!$B2955),""))</f>
        <v/>
      </c>
      <c r="O2955" s="39" t="str">
        <f>IF(O$1&gt;$AE$1,"-",IFERROR(IF(DATEDIF('Base de données'!$A2955,O$1,"d")&lt;&gt;0,"",'Base de données'!$B2955),""))</f>
        <v/>
      </c>
      <c r="P2955" s="39" t="str">
        <f>IF(P$1&gt;$AE$1,"-",IFERROR(IF(DATEDIF('Base de données'!$A2955,P$1,"d")&lt;&gt;0,"",'Base de données'!$B2955),""))</f>
        <v/>
      </c>
      <c r="Q2955" s="39" t="str">
        <f>IF(Q$1&gt;$AE$1,"-",IFERROR(IF(DATEDIF('Base de données'!$A2955,Q$1,"d")&lt;&gt;0,"",'Base de données'!$B2955),""))</f>
        <v/>
      </c>
      <c r="R2955" s="39" t="str">
        <f>IF(R$1&gt;$AE$1,"-",IFERROR(IF(DATEDIF('Base de données'!$A2955,R$1,"d")&lt;&gt;0,"",'Base de données'!$B2955),""))</f>
        <v/>
      </c>
      <c r="S2955" s="39" t="str">
        <f>IF(S$1&gt;$AE$1,"-",IFERROR(IF(DATEDIF('Base de données'!$A2955,S$1,"d")&lt;&gt;0,"",'Base de données'!$B2955),""))</f>
        <v/>
      </c>
      <c r="T2955" s="39" t="str">
        <f>IF(T$1&gt;$AE$1,"-",IFERROR(IF(DATEDIF('Base de données'!$A2955,T$1,"d")&lt;&gt;0,"",'Base de données'!$B2955),""))</f>
        <v/>
      </c>
      <c r="U2955" s="39" t="str">
        <f>IF(U$1&gt;$AE$1,"-",IFERROR(IF(DATEDIF('Base de données'!$A2955,U$1,"d")&lt;&gt;0,"",'Base de données'!$B2955),""))</f>
        <v>0OW78</v>
      </c>
      <c r="V2955" s="39" t="str">
        <f>IF(V$1&gt;$AE$1,"-",IFERROR(IF(DATEDIF('Base de données'!$A2955,V$1,"d")&lt;&gt;0,"",'Base de données'!$B2955),""))</f>
        <v/>
      </c>
      <c r="W2955" s="34"/>
      <c r="X2955" s="30" t="str">
        <f>'Base de données'!$C2955&amp;" "&amp;'Base de données'!$D2955</f>
        <v>Lebrun Roland</v>
      </c>
      <c r="Y2955" s="31">
        <f>COUNTIF('Base de données'!$B:$B,'Base de données'!$B2955)</f>
        <v>12</v>
      </c>
      <c r="AA2955" s="87" cm="1">
        <f t="array" aca="1" ref="AA2955" ca="1">INDIRECT("'Base de données'!A" &amp; ROW(Y2955))</f>
        <v>45962</v>
      </c>
      <c r="AB2955" s="51" t="str" cm="1">
        <f t="array" aca="1" ref="AB2955" ca="1">INDIRECT("'Base de données'!B" &amp; ROW(Z2955))</f>
        <v>0OW78</v>
      </c>
    </row>
    <row r="2956" spans="1:28" x14ac:dyDescent="0.3">
      <c r="A2956" s="41" t="str">
        <f ca="1">IF(IF(AND($B2956&lt;&gt;"-",$B2956=$E2956),"Entrée et sortie","-")="Entrée et sortie",'Base de données'!$B2956,"-")</f>
        <v>-</v>
      </c>
      <c r="B2956" s="41" t="str">
        <f t="shared" ca="1" si="187"/>
        <v>-</v>
      </c>
      <c r="C2956" s="41" t="str">
        <f t="shared" ca="1" si="188"/>
        <v>-</v>
      </c>
      <c r="D2956" s="41" t="str">
        <f>IF($F2956="sortie en cours d'année",'Base de données'!$B2956,"-")</f>
        <v>-</v>
      </c>
      <c r="E2956" s="41" t="str">
        <f>IF($H2956="entrée en cours d'année",'Base de données'!$B2956,"-")</f>
        <v>-</v>
      </c>
      <c r="F2956" s="37" t="str">
        <f t="shared" si="185"/>
        <v/>
      </c>
      <c r="G2956" s="37" t="str">
        <f>IF($J2956="mouvement",_xlfn.XLOOKUP('Base de données'!$B2956,$V:$V,$V:$V,0),"")</f>
        <v/>
      </c>
      <c r="H2956" s="37" t="str">
        <f t="shared" si="186"/>
        <v/>
      </c>
      <c r="I2956" s="37" t="str">
        <f>IF($J2956="mouvement",_xlfn.XLOOKUP('Base de données'!$B2956,$K:$K,$K:$K,0),"")</f>
        <v/>
      </c>
      <c r="J2956" s="38" t="str">
        <f>IF(AND(Y2956&lt;&gt;MAX(Y:Y),COUNTIF(K2956:V2956,'Base de données'!$B2956)&gt;0),"mouvement","")</f>
        <v/>
      </c>
      <c r="K2956" s="39" t="str">
        <f>IF(K$1&gt;$AE$1,"-",IFERROR(IF(DATEDIF('Base de données'!$A2956,K$1,"d")&lt;&gt;0,"",'Base de données'!$B2956),""))</f>
        <v/>
      </c>
      <c r="L2956" s="39" t="str">
        <f>IF(L$1&gt;$AE$1,"-",IFERROR(IF(DATEDIF('Base de données'!$A2956,L$1,"d")&lt;&gt;0,"",'Base de données'!$B2956),""))</f>
        <v/>
      </c>
      <c r="M2956" s="39" t="str">
        <f>IF(M$1&gt;$AE$1,"-",IFERROR(IF(DATEDIF('Base de données'!$A2956,M$1,"d")&lt;&gt;0,"",'Base de données'!$B2956),""))</f>
        <v/>
      </c>
      <c r="N2956" s="39" t="str">
        <f>IF(N$1&gt;$AE$1,"-",IFERROR(IF(DATEDIF('Base de données'!$A2956,N$1,"d")&lt;&gt;0,"",'Base de données'!$B2956),""))</f>
        <v/>
      </c>
      <c r="O2956" s="39" t="str">
        <f>IF(O$1&gt;$AE$1,"-",IFERROR(IF(DATEDIF('Base de données'!$A2956,O$1,"d")&lt;&gt;0,"",'Base de données'!$B2956),""))</f>
        <v/>
      </c>
      <c r="P2956" s="39" t="str">
        <f>IF(P$1&gt;$AE$1,"-",IFERROR(IF(DATEDIF('Base de données'!$A2956,P$1,"d")&lt;&gt;0,"",'Base de données'!$B2956),""))</f>
        <v/>
      </c>
      <c r="Q2956" s="39" t="str">
        <f>IF(Q$1&gt;$AE$1,"-",IFERROR(IF(DATEDIF('Base de données'!$A2956,Q$1,"d")&lt;&gt;0,"",'Base de données'!$B2956),""))</f>
        <v/>
      </c>
      <c r="R2956" s="39" t="str">
        <f>IF(R$1&gt;$AE$1,"-",IFERROR(IF(DATEDIF('Base de données'!$A2956,R$1,"d")&lt;&gt;0,"",'Base de données'!$B2956),""))</f>
        <v/>
      </c>
      <c r="S2956" s="39" t="str">
        <f>IF(S$1&gt;$AE$1,"-",IFERROR(IF(DATEDIF('Base de données'!$A2956,S$1,"d")&lt;&gt;0,"",'Base de données'!$B2956),""))</f>
        <v/>
      </c>
      <c r="T2956" s="39" t="str">
        <f>IF(T$1&gt;$AE$1,"-",IFERROR(IF(DATEDIF('Base de données'!$A2956,T$1,"d")&lt;&gt;0,"",'Base de données'!$B2956),""))</f>
        <v/>
      </c>
      <c r="U2956" s="39" t="str">
        <f>IF(U$1&gt;$AE$1,"-",IFERROR(IF(DATEDIF('Base de données'!$A2956,U$1,"d")&lt;&gt;0,"",'Base de données'!$B2956),""))</f>
        <v>C7CSB</v>
      </c>
      <c r="V2956" s="39" t="str">
        <f>IF(V$1&gt;$AE$1,"-",IFERROR(IF(DATEDIF('Base de données'!$A2956,V$1,"d")&lt;&gt;0,"",'Base de données'!$B2956),""))</f>
        <v/>
      </c>
      <c r="W2956" s="34"/>
      <c r="X2956" s="30" t="str">
        <f>'Base de données'!$C2956&amp;" "&amp;'Base de données'!$D2956</f>
        <v>Germain Stéphane</v>
      </c>
      <c r="Y2956" s="31">
        <f>COUNTIF('Base de données'!$B:$B,'Base de données'!$B2956)</f>
        <v>12</v>
      </c>
      <c r="AA2956" s="87" cm="1">
        <f t="array" aca="1" ref="AA2956" ca="1">INDIRECT("'Base de données'!A" &amp; ROW(Y2956))</f>
        <v>45962</v>
      </c>
      <c r="AB2956" s="51" t="str" cm="1">
        <f t="array" aca="1" ref="AB2956" ca="1">INDIRECT("'Base de données'!B" &amp; ROW(Z2956))</f>
        <v>C7CSB</v>
      </c>
    </row>
    <row r="2957" spans="1:28" x14ac:dyDescent="0.3">
      <c r="A2957" s="41" t="str">
        <f ca="1">IF(IF(AND($B2957&lt;&gt;"-",$B2957=$E2957),"Entrée et sortie","-")="Entrée et sortie",'Base de données'!$B2957,"-")</f>
        <v>-</v>
      </c>
      <c r="B2957" s="41" t="str">
        <f t="shared" ca="1" si="187"/>
        <v>-</v>
      </c>
      <c r="C2957" s="41" t="str">
        <f t="shared" ca="1" si="188"/>
        <v>-</v>
      </c>
      <c r="D2957" s="41" t="str">
        <f>IF($F2957="sortie en cours d'année",'Base de données'!$B2957,"-")</f>
        <v>-</v>
      </c>
      <c r="E2957" s="41" t="str">
        <f>IF($H2957="entrée en cours d'année",'Base de données'!$B2957,"-")</f>
        <v>-</v>
      </c>
      <c r="F2957" s="37" t="str">
        <f t="shared" si="185"/>
        <v/>
      </c>
      <c r="G2957" s="37" t="str">
        <f>IF($J2957="mouvement",_xlfn.XLOOKUP('Base de données'!$B2957,$V:$V,$V:$V,0),"")</f>
        <v/>
      </c>
      <c r="H2957" s="37" t="str">
        <f t="shared" si="186"/>
        <v/>
      </c>
      <c r="I2957" s="37" t="str">
        <f>IF($J2957="mouvement",_xlfn.XLOOKUP('Base de données'!$B2957,$K:$K,$K:$K,0),"")</f>
        <v/>
      </c>
      <c r="J2957" s="38" t="str">
        <f>IF(AND(Y2957&lt;&gt;MAX(Y:Y),COUNTIF(K2957:V2957,'Base de données'!$B2957)&gt;0),"mouvement","")</f>
        <v/>
      </c>
      <c r="K2957" s="39" t="str">
        <f>IF(K$1&gt;$AE$1,"-",IFERROR(IF(DATEDIF('Base de données'!$A2957,K$1,"d")&lt;&gt;0,"",'Base de données'!$B2957),""))</f>
        <v/>
      </c>
      <c r="L2957" s="39" t="str">
        <f>IF(L$1&gt;$AE$1,"-",IFERROR(IF(DATEDIF('Base de données'!$A2957,L$1,"d")&lt;&gt;0,"",'Base de données'!$B2957),""))</f>
        <v/>
      </c>
      <c r="M2957" s="39" t="str">
        <f>IF(M$1&gt;$AE$1,"-",IFERROR(IF(DATEDIF('Base de données'!$A2957,M$1,"d")&lt;&gt;0,"",'Base de données'!$B2957),""))</f>
        <v/>
      </c>
      <c r="N2957" s="39" t="str">
        <f>IF(N$1&gt;$AE$1,"-",IFERROR(IF(DATEDIF('Base de données'!$A2957,N$1,"d")&lt;&gt;0,"",'Base de données'!$B2957),""))</f>
        <v/>
      </c>
      <c r="O2957" s="39" t="str">
        <f>IF(O$1&gt;$AE$1,"-",IFERROR(IF(DATEDIF('Base de données'!$A2957,O$1,"d")&lt;&gt;0,"",'Base de données'!$B2957),""))</f>
        <v/>
      </c>
      <c r="P2957" s="39" t="str">
        <f>IF(P$1&gt;$AE$1,"-",IFERROR(IF(DATEDIF('Base de données'!$A2957,P$1,"d")&lt;&gt;0,"",'Base de données'!$B2957),""))</f>
        <v/>
      </c>
      <c r="Q2957" s="39" t="str">
        <f>IF(Q$1&gt;$AE$1,"-",IFERROR(IF(DATEDIF('Base de données'!$A2957,Q$1,"d")&lt;&gt;0,"",'Base de données'!$B2957),""))</f>
        <v/>
      </c>
      <c r="R2957" s="39" t="str">
        <f>IF(R$1&gt;$AE$1,"-",IFERROR(IF(DATEDIF('Base de données'!$A2957,R$1,"d")&lt;&gt;0,"",'Base de données'!$B2957),""))</f>
        <v/>
      </c>
      <c r="S2957" s="39" t="str">
        <f>IF(S$1&gt;$AE$1,"-",IFERROR(IF(DATEDIF('Base de données'!$A2957,S$1,"d")&lt;&gt;0,"",'Base de données'!$B2957),""))</f>
        <v/>
      </c>
      <c r="T2957" s="39" t="str">
        <f>IF(T$1&gt;$AE$1,"-",IFERROR(IF(DATEDIF('Base de données'!$A2957,T$1,"d")&lt;&gt;0,"",'Base de données'!$B2957),""))</f>
        <v/>
      </c>
      <c r="U2957" s="39" t="str">
        <f>IF(U$1&gt;$AE$1,"-",IFERROR(IF(DATEDIF('Base de données'!$A2957,U$1,"d")&lt;&gt;0,"",'Base de données'!$B2957),""))</f>
        <v>4FZFQ</v>
      </c>
      <c r="V2957" s="39" t="str">
        <f>IF(V$1&gt;$AE$1,"-",IFERROR(IF(DATEDIF('Base de données'!$A2957,V$1,"d")&lt;&gt;0,"",'Base de données'!$B2957),""))</f>
        <v/>
      </c>
      <c r="W2957" s="34"/>
      <c r="X2957" s="30" t="str">
        <f>'Base de données'!$C2957&amp;" "&amp;'Base de données'!$D2957</f>
        <v>Michel Éric</v>
      </c>
      <c r="Y2957" s="31">
        <f>COUNTIF('Base de données'!$B:$B,'Base de données'!$B2957)</f>
        <v>12</v>
      </c>
      <c r="AA2957" s="87" cm="1">
        <f t="array" aca="1" ref="AA2957" ca="1">INDIRECT("'Base de données'!A" &amp; ROW(Y2957))</f>
        <v>45962</v>
      </c>
      <c r="AB2957" s="51" t="str" cm="1">
        <f t="array" aca="1" ref="AB2957" ca="1">INDIRECT("'Base de données'!B" &amp; ROW(Z2957))</f>
        <v>4FZFQ</v>
      </c>
    </row>
    <row r="2958" spans="1:28" x14ac:dyDescent="0.3">
      <c r="A2958" s="41" t="str">
        <f ca="1">IF(IF(AND($B2958&lt;&gt;"-",$B2958=$E2958),"Entrée et sortie","-")="Entrée et sortie",'Base de données'!$B2958,"-")</f>
        <v>-</v>
      </c>
      <c r="B2958" s="41" t="str">
        <f t="shared" ca="1" si="187"/>
        <v>-</v>
      </c>
      <c r="C2958" s="41" t="str">
        <f t="shared" ca="1" si="188"/>
        <v>-</v>
      </c>
      <c r="D2958" s="41" t="str">
        <f>IF($F2958="sortie en cours d'année",'Base de données'!$B2958,"-")</f>
        <v>-</v>
      </c>
      <c r="E2958" s="41" t="str">
        <f>IF($H2958="entrée en cours d'année",'Base de données'!$B2958,"-")</f>
        <v>-</v>
      </c>
      <c r="F2958" s="37" t="str">
        <f t="shared" si="185"/>
        <v/>
      </c>
      <c r="G2958" s="37" t="str">
        <f>IF($J2958="mouvement",_xlfn.XLOOKUP('Base de données'!$B2958,$V:$V,$V:$V,0),"")</f>
        <v/>
      </c>
      <c r="H2958" s="37" t="str">
        <f t="shared" si="186"/>
        <v/>
      </c>
      <c r="I2958" s="37" t="str">
        <f>IF($J2958="mouvement",_xlfn.XLOOKUP('Base de données'!$B2958,$K:$K,$K:$K,0),"")</f>
        <v/>
      </c>
      <c r="J2958" s="38" t="str">
        <f>IF(AND(Y2958&lt;&gt;MAX(Y:Y),COUNTIF(K2958:V2958,'Base de données'!$B2958)&gt;0),"mouvement","")</f>
        <v/>
      </c>
      <c r="K2958" s="39" t="str">
        <f>IF(K$1&gt;$AE$1,"-",IFERROR(IF(DATEDIF('Base de données'!$A2958,K$1,"d")&lt;&gt;0,"",'Base de données'!$B2958),""))</f>
        <v/>
      </c>
      <c r="L2958" s="39" t="str">
        <f>IF(L$1&gt;$AE$1,"-",IFERROR(IF(DATEDIF('Base de données'!$A2958,L$1,"d")&lt;&gt;0,"",'Base de données'!$B2958),""))</f>
        <v/>
      </c>
      <c r="M2958" s="39" t="str">
        <f>IF(M$1&gt;$AE$1,"-",IFERROR(IF(DATEDIF('Base de données'!$A2958,M$1,"d")&lt;&gt;0,"",'Base de données'!$B2958),""))</f>
        <v/>
      </c>
      <c r="N2958" s="39" t="str">
        <f>IF(N$1&gt;$AE$1,"-",IFERROR(IF(DATEDIF('Base de données'!$A2958,N$1,"d")&lt;&gt;0,"",'Base de données'!$B2958),""))</f>
        <v/>
      </c>
      <c r="O2958" s="39" t="str">
        <f>IF(O$1&gt;$AE$1,"-",IFERROR(IF(DATEDIF('Base de données'!$A2958,O$1,"d")&lt;&gt;0,"",'Base de données'!$B2958),""))</f>
        <v/>
      </c>
      <c r="P2958" s="39" t="str">
        <f>IF(P$1&gt;$AE$1,"-",IFERROR(IF(DATEDIF('Base de données'!$A2958,P$1,"d")&lt;&gt;0,"",'Base de données'!$B2958),""))</f>
        <v/>
      </c>
      <c r="Q2958" s="39" t="str">
        <f>IF(Q$1&gt;$AE$1,"-",IFERROR(IF(DATEDIF('Base de données'!$A2958,Q$1,"d")&lt;&gt;0,"",'Base de données'!$B2958),""))</f>
        <v/>
      </c>
      <c r="R2958" s="39" t="str">
        <f>IF(R$1&gt;$AE$1,"-",IFERROR(IF(DATEDIF('Base de données'!$A2958,R$1,"d")&lt;&gt;0,"",'Base de données'!$B2958),""))</f>
        <v/>
      </c>
      <c r="S2958" s="39" t="str">
        <f>IF(S$1&gt;$AE$1,"-",IFERROR(IF(DATEDIF('Base de données'!$A2958,S$1,"d")&lt;&gt;0,"",'Base de données'!$B2958),""))</f>
        <v/>
      </c>
      <c r="T2958" s="39" t="str">
        <f>IF(T$1&gt;$AE$1,"-",IFERROR(IF(DATEDIF('Base de données'!$A2958,T$1,"d")&lt;&gt;0,"",'Base de données'!$B2958),""))</f>
        <v/>
      </c>
      <c r="U2958" s="39" t="str">
        <f>IF(U$1&gt;$AE$1,"-",IFERROR(IF(DATEDIF('Base de données'!$A2958,U$1,"d")&lt;&gt;0,"",'Base de données'!$B2958),""))</f>
        <v>Y24HP</v>
      </c>
      <c r="V2958" s="39" t="str">
        <f>IF(V$1&gt;$AE$1,"-",IFERROR(IF(DATEDIF('Base de données'!$A2958,V$1,"d")&lt;&gt;0,"",'Base de données'!$B2958),""))</f>
        <v/>
      </c>
      <c r="W2958" s="34"/>
      <c r="X2958" s="30" t="str">
        <f>'Base de données'!$C2958&amp;" "&amp;'Base de données'!$D2958</f>
        <v>Lesage Alphonse</v>
      </c>
      <c r="Y2958" s="31">
        <f>COUNTIF('Base de données'!$B:$B,'Base de données'!$B2958)</f>
        <v>12</v>
      </c>
      <c r="AA2958" s="87" cm="1">
        <f t="array" aca="1" ref="AA2958" ca="1">INDIRECT("'Base de données'!A" &amp; ROW(Y2958))</f>
        <v>45962</v>
      </c>
      <c r="AB2958" s="51" t="str" cm="1">
        <f t="array" aca="1" ref="AB2958" ca="1">INDIRECT("'Base de données'!B" &amp; ROW(Z2958))</f>
        <v>Y24HP</v>
      </c>
    </row>
    <row r="2959" spans="1:28" x14ac:dyDescent="0.3">
      <c r="A2959" s="41" t="str">
        <f ca="1">IF(IF(AND($B2959&lt;&gt;"-",$B2959=$E2959),"Entrée et sortie","-")="Entrée et sortie",'Base de données'!$B2959,"-")</f>
        <v>-</v>
      </c>
      <c r="B2959" s="41" t="str">
        <f t="shared" ca="1" si="187"/>
        <v>-</v>
      </c>
      <c r="C2959" s="41" t="str">
        <f t="shared" ca="1" si="188"/>
        <v>-</v>
      </c>
      <c r="D2959" s="41" t="str">
        <f>IF($F2959="sortie en cours d'année",'Base de données'!$B2959,"-")</f>
        <v>-</v>
      </c>
      <c r="E2959" s="41" t="str">
        <f>IF($H2959="entrée en cours d'année",'Base de données'!$B2959,"-")</f>
        <v>-</v>
      </c>
      <c r="F2959" s="37" t="str">
        <f t="shared" si="185"/>
        <v/>
      </c>
      <c r="G2959" s="37" t="str">
        <f>IF($J2959="mouvement",_xlfn.XLOOKUP('Base de données'!$B2959,$V:$V,$V:$V,0),"")</f>
        <v/>
      </c>
      <c r="H2959" s="37" t="str">
        <f t="shared" si="186"/>
        <v/>
      </c>
      <c r="I2959" s="37" t="str">
        <f>IF($J2959="mouvement",_xlfn.XLOOKUP('Base de données'!$B2959,$K:$K,$K:$K,0),"")</f>
        <v/>
      </c>
      <c r="J2959" s="38" t="str">
        <f>IF(AND(Y2959&lt;&gt;MAX(Y:Y),COUNTIF(K2959:V2959,'Base de données'!$B2959)&gt;0),"mouvement","")</f>
        <v/>
      </c>
      <c r="K2959" s="39" t="str">
        <f>IF(K$1&gt;$AE$1,"-",IFERROR(IF(DATEDIF('Base de données'!$A2959,K$1,"d")&lt;&gt;0,"",'Base de données'!$B2959),""))</f>
        <v/>
      </c>
      <c r="L2959" s="39" t="str">
        <f>IF(L$1&gt;$AE$1,"-",IFERROR(IF(DATEDIF('Base de données'!$A2959,L$1,"d")&lt;&gt;0,"",'Base de données'!$B2959),""))</f>
        <v/>
      </c>
      <c r="M2959" s="39" t="str">
        <f>IF(M$1&gt;$AE$1,"-",IFERROR(IF(DATEDIF('Base de données'!$A2959,M$1,"d")&lt;&gt;0,"",'Base de données'!$B2959),""))</f>
        <v/>
      </c>
      <c r="N2959" s="39" t="str">
        <f>IF(N$1&gt;$AE$1,"-",IFERROR(IF(DATEDIF('Base de données'!$A2959,N$1,"d")&lt;&gt;0,"",'Base de données'!$B2959),""))</f>
        <v/>
      </c>
      <c r="O2959" s="39" t="str">
        <f>IF(O$1&gt;$AE$1,"-",IFERROR(IF(DATEDIF('Base de données'!$A2959,O$1,"d")&lt;&gt;0,"",'Base de données'!$B2959),""))</f>
        <v/>
      </c>
      <c r="P2959" s="39" t="str">
        <f>IF(P$1&gt;$AE$1,"-",IFERROR(IF(DATEDIF('Base de données'!$A2959,P$1,"d")&lt;&gt;0,"",'Base de données'!$B2959),""))</f>
        <v/>
      </c>
      <c r="Q2959" s="39" t="str">
        <f>IF(Q$1&gt;$AE$1,"-",IFERROR(IF(DATEDIF('Base de données'!$A2959,Q$1,"d")&lt;&gt;0,"",'Base de données'!$B2959),""))</f>
        <v/>
      </c>
      <c r="R2959" s="39" t="str">
        <f>IF(R$1&gt;$AE$1,"-",IFERROR(IF(DATEDIF('Base de données'!$A2959,R$1,"d")&lt;&gt;0,"",'Base de données'!$B2959),""))</f>
        <v/>
      </c>
      <c r="S2959" s="39" t="str">
        <f>IF(S$1&gt;$AE$1,"-",IFERROR(IF(DATEDIF('Base de données'!$A2959,S$1,"d")&lt;&gt;0,"",'Base de données'!$B2959),""))</f>
        <v/>
      </c>
      <c r="T2959" s="39" t="str">
        <f>IF(T$1&gt;$AE$1,"-",IFERROR(IF(DATEDIF('Base de données'!$A2959,T$1,"d")&lt;&gt;0,"",'Base de données'!$B2959),""))</f>
        <v/>
      </c>
      <c r="U2959" s="39" t="str">
        <f>IF(U$1&gt;$AE$1,"-",IFERROR(IF(DATEDIF('Base de données'!$A2959,U$1,"d")&lt;&gt;0,"",'Base de données'!$B2959),""))</f>
        <v>9B31P</v>
      </c>
      <c r="V2959" s="39" t="str">
        <f>IF(V$1&gt;$AE$1,"-",IFERROR(IF(DATEDIF('Base de données'!$A2959,V$1,"d")&lt;&gt;0,"",'Base de données'!$B2959),""))</f>
        <v/>
      </c>
      <c r="W2959" s="34"/>
      <c r="X2959" s="30" t="str">
        <f>'Base de données'!$C2959&amp;" "&amp;'Base de données'!$D2959</f>
        <v>Masse Célina</v>
      </c>
      <c r="Y2959" s="31">
        <f>COUNTIF('Base de données'!$B:$B,'Base de données'!$B2959)</f>
        <v>12</v>
      </c>
      <c r="AA2959" s="87" cm="1">
        <f t="array" aca="1" ref="AA2959" ca="1">INDIRECT("'Base de données'!A" &amp; ROW(Y2959))</f>
        <v>45962</v>
      </c>
      <c r="AB2959" s="51" t="str" cm="1">
        <f t="array" aca="1" ref="AB2959" ca="1">INDIRECT("'Base de données'!B" &amp; ROW(Z2959))</f>
        <v>9B31P</v>
      </c>
    </row>
    <row r="2960" spans="1:28" x14ac:dyDescent="0.3">
      <c r="A2960" s="41" t="str">
        <f ca="1">IF(IF(AND($B2960&lt;&gt;"-",$B2960=$E2960),"Entrée et sortie","-")="Entrée et sortie",'Base de données'!$B2960,"-")</f>
        <v>-</v>
      </c>
      <c r="B2960" s="41" t="str">
        <f t="shared" ca="1" si="187"/>
        <v>-</v>
      </c>
      <c r="C2960" s="41" t="str">
        <f t="shared" ca="1" si="188"/>
        <v>-</v>
      </c>
      <c r="D2960" s="41" t="str">
        <f>IF($F2960="sortie en cours d'année",'Base de données'!$B2960,"-")</f>
        <v>-</v>
      </c>
      <c r="E2960" s="41" t="str">
        <f>IF($H2960="entrée en cours d'année",'Base de données'!$B2960,"-")</f>
        <v>-</v>
      </c>
      <c r="F2960" s="37" t="str">
        <f t="shared" si="185"/>
        <v/>
      </c>
      <c r="G2960" s="37" t="str">
        <f>IF($J2960="mouvement",_xlfn.XLOOKUP('Base de données'!$B2960,$V:$V,$V:$V,0),"")</f>
        <v/>
      </c>
      <c r="H2960" s="37" t="str">
        <f t="shared" si="186"/>
        <v/>
      </c>
      <c r="I2960" s="37" t="str">
        <f>IF($J2960="mouvement",_xlfn.XLOOKUP('Base de données'!$B2960,$K:$K,$K:$K,0),"")</f>
        <v/>
      </c>
      <c r="J2960" s="38" t="str">
        <f>IF(AND(Y2960&lt;&gt;MAX(Y:Y),COUNTIF(K2960:V2960,'Base de données'!$B2960)&gt;0),"mouvement","")</f>
        <v/>
      </c>
      <c r="K2960" s="39" t="str">
        <f>IF(K$1&gt;$AE$1,"-",IFERROR(IF(DATEDIF('Base de données'!$A2960,K$1,"d")&lt;&gt;0,"",'Base de données'!$B2960),""))</f>
        <v/>
      </c>
      <c r="L2960" s="39" t="str">
        <f>IF(L$1&gt;$AE$1,"-",IFERROR(IF(DATEDIF('Base de données'!$A2960,L$1,"d")&lt;&gt;0,"",'Base de données'!$B2960),""))</f>
        <v/>
      </c>
      <c r="M2960" s="39" t="str">
        <f>IF(M$1&gt;$AE$1,"-",IFERROR(IF(DATEDIF('Base de données'!$A2960,M$1,"d")&lt;&gt;0,"",'Base de données'!$B2960),""))</f>
        <v/>
      </c>
      <c r="N2960" s="39" t="str">
        <f>IF(N$1&gt;$AE$1,"-",IFERROR(IF(DATEDIF('Base de données'!$A2960,N$1,"d")&lt;&gt;0,"",'Base de données'!$B2960),""))</f>
        <v/>
      </c>
      <c r="O2960" s="39" t="str">
        <f>IF(O$1&gt;$AE$1,"-",IFERROR(IF(DATEDIF('Base de données'!$A2960,O$1,"d")&lt;&gt;0,"",'Base de données'!$B2960),""))</f>
        <v/>
      </c>
      <c r="P2960" s="39" t="str">
        <f>IF(P$1&gt;$AE$1,"-",IFERROR(IF(DATEDIF('Base de données'!$A2960,P$1,"d")&lt;&gt;0,"",'Base de données'!$B2960),""))</f>
        <v/>
      </c>
      <c r="Q2960" s="39" t="str">
        <f>IF(Q$1&gt;$AE$1,"-",IFERROR(IF(DATEDIF('Base de données'!$A2960,Q$1,"d")&lt;&gt;0,"",'Base de données'!$B2960),""))</f>
        <v/>
      </c>
      <c r="R2960" s="39" t="str">
        <f>IF(R$1&gt;$AE$1,"-",IFERROR(IF(DATEDIF('Base de données'!$A2960,R$1,"d")&lt;&gt;0,"",'Base de données'!$B2960),""))</f>
        <v/>
      </c>
      <c r="S2960" s="39" t="str">
        <f>IF(S$1&gt;$AE$1,"-",IFERROR(IF(DATEDIF('Base de données'!$A2960,S$1,"d")&lt;&gt;0,"",'Base de données'!$B2960),""))</f>
        <v/>
      </c>
      <c r="T2960" s="39" t="str">
        <f>IF(T$1&gt;$AE$1,"-",IFERROR(IF(DATEDIF('Base de données'!$A2960,T$1,"d")&lt;&gt;0,"",'Base de données'!$B2960),""))</f>
        <v/>
      </c>
      <c r="U2960" s="39" t="str">
        <f>IF(U$1&gt;$AE$1,"-",IFERROR(IF(DATEDIF('Base de données'!$A2960,U$1,"d")&lt;&gt;0,"",'Base de données'!$B2960),""))</f>
        <v>PIJ3L</v>
      </c>
      <c r="V2960" s="39" t="str">
        <f>IF(V$1&gt;$AE$1,"-",IFERROR(IF(DATEDIF('Base de données'!$A2960,V$1,"d")&lt;&gt;0,"",'Base de données'!$B2960),""))</f>
        <v/>
      </c>
      <c r="W2960" s="34"/>
      <c r="X2960" s="30" t="str">
        <f>'Base de données'!$C2960&amp;" "&amp;'Base de données'!$D2960</f>
        <v>Hubert Charlotte</v>
      </c>
      <c r="Y2960" s="31">
        <f>COUNTIF('Base de données'!$B:$B,'Base de données'!$B2960)</f>
        <v>12</v>
      </c>
      <c r="AA2960" s="87" cm="1">
        <f t="array" aca="1" ref="AA2960" ca="1">INDIRECT("'Base de données'!A" &amp; ROW(Y2960))</f>
        <v>45962</v>
      </c>
      <c r="AB2960" s="51" t="str" cm="1">
        <f t="array" aca="1" ref="AB2960" ca="1">INDIRECT("'Base de données'!B" &amp; ROW(Z2960))</f>
        <v>PIJ3L</v>
      </c>
    </row>
    <row r="2961" spans="1:28" x14ac:dyDescent="0.3">
      <c r="A2961" s="41" t="str">
        <f ca="1">IF(IF(AND($B2961&lt;&gt;"-",$B2961=$E2961),"Entrée et sortie","-")="Entrée et sortie",'Base de données'!$B2961,"-")</f>
        <v>-</v>
      </c>
      <c r="B2961" s="41" t="str">
        <f t="shared" ca="1" si="187"/>
        <v>-</v>
      </c>
      <c r="C2961" s="41" t="str">
        <f t="shared" ca="1" si="188"/>
        <v>-</v>
      </c>
      <c r="D2961" s="41" t="str">
        <f>IF($F2961="sortie en cours d'année",'Base de données'!$B2961,"-")</f>
        <v>-</v>
      </c>
      <c r="E2961" s="41" t="str">
        <f>IF($H2961="entrée en cours d'année",'Base de données'!$B2961,"-")</f>
        <v>-</v>
      </c>
      <c r="F2961" s="37" t="str">
        <f t="shared" si="185"/>
        <v/>
      </c>
      <c r="G2961" s="37" t="str">
        <f>IF($J2961="mouvement",_xlfn.XLOOKUP('Base de données'!$B2961,$V:$V,$V:$V,0),"")</f>
        <v/>
      </c>
      <c r="H2961" s="37" t="str">
        <f t="shared" si="186"/>
        <v/>
      </c>
      <c r="I2961" s="37" t="str">
        <f>IF($J2961="mouvement",_xlfn.XLOOKUP('Base de données'!$B2961,$K:$K,$K:$K,0),"")</f>
        <v/>
      </c>
      <c r="J2961" s="38" t="str">
        <f>IF(AND(Y2961&lt;&gt;MAX(Y:Y),COUNTIF(K2961:V2961,'Base de données'!$B2961)&gt;0),"mouvement","")</f>
        <v/>
      </c>
      <c r="K2961" s="39" t="str">
        <f>IF(K$1&gt;$AE$1,"-",IFERROR(IF(DATEDIF('Base de données'!$A2961,K$1,"d")&lt;&gt;0,"",'Base de données'!$B2961),""))</f>
        <v/>
      </c>
      <c r="L2961" s="39" t="str">
        <f>IF(L$1&gt;$AE$1,"-",IFERROR(IF(DATEDIF('Base de données'!$A2961,L$1,"d")&lt;&gt;0,"",'Base de données'!$B2961),""))</f>
        <v/>
      </c>
      <c r="M2961" s="39" t="str">
        <f>IF(M$1&gt;$AE$1,"-",IFERROR(IF(DATEDIF('Base de données'!$A2961,M$1,"d")&lt;&gt;0,"",'Base de données'!$B2961),""))</f>
        <v/>
      </c>
      <c r="N2961" s="39" t="str">
        <f>IF(N$1&gt;$AE$1,"-",IFERROR(IF(DATEDIF('Base de données'!$A2961,N$1,"d")&lt;&gt;0,"",'Base de données'!$B2961),""))</f>
        <v/>
      </c>
      <c r="O2961" s="39" t="str">
        <f>IF(O$1&gt;$AE$1,"-",IFERROR(IF(DATEDIF('Base de données'!$A2961,O$1,"d")&lt;&gt;0,"",'Base de données'!$B2961),""))</f>
        <v/>
      </c>
      <c r="P2961" s="39" t="str">
        <f>IF(P$1&gt;$AE$1,"-",IFERROR(IF(DATEDIF('Base de données'!$A2961,P$1,"d")&lt;&gt;0,"",'Base de données'!$B2961),""))</f>
        <v/>
      </c>
      <c r="Q2961" s="39" t="str">
        <f>IF(Q$1&gt;$AE$1,"-",IFERROR(IF(DATEDIF('Base de données'!$A2961,Q$1,"d")&lt;&gt;0,"",'Base de données'!$B2961),""))</f>
        <v/>
      </c>
      <c r="R2961" s="39" t="str">
        <f>IF(R$1&gt;$AE$1,"-",IFERROR(IF(DATEDIF('Base de données'!$A2961,R$1,"d")&lt;&gt;0,"",'Base de données'!$B2961),""))</f>
        <v/>
      </c>
      <c r="S2961" s="39" t="str">
        <f>IF(S$1&gt;$AE$1,"-",IFERROR(IF(DATEDIF('Base de données'!$A2961,S$1,"d")&lt;&gt;0,"",'Base de données'!$B2961),""))</f>
        <v/>
      </c>
      <c r="T2961" s="39" t="str">
        <f>IF(T$1&gt;$AE$1,"-",IFERROR(IF(DATEDIF('Base de données'!$A2961,T$1,"d")&lt;&gt;0,"",'Base de données'!$B2961),""))</f>
        <v/>
      </c>
      <c r="U2961" s="39" t="str">
        <f>IF(U$1&gt;$AE$1,"-",IFERROR(IF(DATEDIF('Base de données'!$A2961,U$1,"d")&lt;&gt;0,"",'Base de données'!$B2961),""))</f>
        <v>826C3</v>
      </c>
      <c r="V2961" s="39" t="str">
        <f>IF(V$1&gt;$AE$1,"-",IFERROR(IF(DATEDIF('Base de données'!$A2961,V$1,"d")&lt;&gt;0,"",'Base de données'!$B2961),""))</f>
        <v/>
      </c>
      <c r="W2961" s="34"/>
      <c r="X2961" s="30" t="str">
        <f>'Base de données'!$C2961&amp;" "&amp;'Base de données'!$D2961</f>
        <v>Briand Gérard</v>
      </c>
      <c r="Y2961" s="31">
        <f>COUNTIF('Base de données'!$B:$B,'Base de données'!$B2961)</f>
        <v>12</v>
      </c>
      <c r="AA2961" s="87" cm="1">
        <f t="array" aca="1" ref="AA2961" ca="1">INDIRECT("'Base de données'!A" &amp; ROW(Y2961))</f>
        <v>45962</v>
      </c>
      <c r="AB2961" s="51" t="str" cm="1">
        <f t="array" aca="1" ref="AB2961" ca="1">INDIRECT("'Base de données'!B" &amp; ROW(Z2961))</f>
        <v>826C3</v>
      </c>
    </row>
    <row r="2962" spans="1:28" x14ac:dyDescent="0.3">
      <c r="A2962" s="41" t="str">
        <f ca="1">IF(IF(AND($B2962&lt;&gt;"-",$B2962=$E2962),"Entrée et sortie","-")="Entrée et sortie",'Base de données'!$B2962,"-")</f>
        <v>-</v>
      </c>
      <c r="B2962" s="41" t="str">
        <f t="shared" ca="1" si="187"/>
        <v>-</v>
      </c>
      <c r="C2962" s="41" t="str">
        <f t="shared" ca="1" si="188"/>
        <v>-</v>
      </c>
      <c r="D2962" s="41" t="str">
        <f>IF($F2962="sortie en cours d'année",'Base de données'!$B2962,"-")</f>
        <v>-</v>
      </c>
      <c r="E2962" s="41" t="str">
        <f>IF($H2962="entrée en cours d'année",'Base de données'!$B2962,"-")</f>
        <v>-</v>
      </c>
      <c r="F2962" s="37" t="str">
        <f t="shared" si="185"/>
        <v/>
      </c>
      <c r="G2962" s="37" t="str">
        <f>IF($J2962="mouvement",_xlfn.XLOOKUP('Base de données'!$B2962,$V:$V,$V:$V,0),"")</f>
        <v/>
      </c>
      <c r="H2962" s="37" t="str">
        <f t="shared" si="186"/>
        <v/>
      </c>
      <c r="I2962" s="37" t="str">
        <f>IF($J2962="mouvement",_xlfn.XLOOKUP('Base de données'!$B2962,$K:$K,$K:$K,0),"")</f>
        <v/>
      </c>
      <c r="J2962" s="38" t="str">
        <f>IF(AND(Y2962&lt;&gt;MAX(Y:Y),COUNTIF(K2962:V2962,'Base de données'!$B2962)&gt;0),"mouvement","")</f>
        <v/>
      </c>
      <c r="K2962" s="39" t="str">
        <f>IF(K$1&gt;$AE$1,"-",IFERROR(IF(DATEDIF('Base de données'!$A2962,K$1,"d")&lt;&gt;0,"",'Base de données'!$B2962),""))</f>
        <v/>
      </c>
      <c r="L2962" s="39" t="str">
        <f>IF(L$1&gt;$AE$1,"-",IFERROR(IF(DATEDIF('Base de données'!$A2962,L$1,"d")&lt;&gt;0,"",'Base de données'!$B2962),""))</f>
        <v/>
      </c>
      <c r="M2962" s="39" t="str">
        <f>IF(M$1&gt;$AE$1,"-",IFERROR(IF(DATEDIF('Base de données'!$A2962,M$1,"d")&lt;&gt;0,"",'Base de données'!$B2962),""))</f>
        <v/>
      </c>
      <c r="N2962" s="39" t="str">
        <f>IF(N$1&gt;$AE$1,"-",IFERROR(IF(DATEDIF('Base de données'!$A2962,N$1,"d")&lt;&gt;0,"",'Base de données'!$B2962),""))</f>
        <v/>
      </c>
      <c r="O2962" s="39" t="str">
        <f>IF(O$1&gt;$AE$1,"-",IFERROR(IF(DATEDIF('Base de données'!$A2962,O$1,"d")&lt;&gt;0,"",'Base de données'!$B2962),""))</f>
        <v/>
      </c>
      <c r="P2962" s="39" t="str">
        <f>IF(P$1&gt;$AE$1,"-",IFERROR(IF(DATEDIF('Base de données'!$A2962,P$1,"d")&lt;&gt;0,"",'Base de données'!$B2962),""))</f>
        <v/>
      </c>
      <c r="Q2962" s="39" t="str">
        <f>IF(Q$1&gt;$AE$1,"-",IFERROR(IF(DATEDIF('Base de données'!$A2962,Q$1,"d")&lt;&gt;0,"",'Base de données'!$B2962),""))</f>
        <v/>
      </c>
      <c r="R2962" s="39" t="str">
        <f>IF(R$1&gt;$AE$1,"-",IFERROR(IF(DATEDIF('Base de données'!$A2962,R$1,"d")&lt;&gt;0,"",'Base de données'!$B2962),""))</f>
        <v/>
      </c>
      <c r="S2962" s="39" t="str">
        <f>IF(S$1&gt;$AE$1,"-",IFERROR(IF(DATEDIF('Base de données'!$A2962,S$1,"d")&lt;&gt;0,"",'Base de données'!$B2962),""))</f>
        <v/>
      </c>
      <c r="T2962" s="39" t="str">
        <f>IF(T$1&gt;$AE$1,"-",IFERROR(IF(DATEDIF('Base de données'!$A2962,T$1,"d")&lt;&gt;0,"",'Base de données'!$B2962),""))</f>
        <v/>
      </c>
      <c r="U2962" s="39" t="str">
        <f>IF(U$1&gt;$AE$1,"-",IFERROR(IF(DATEDIF('Base de données'!$A2962,U$1,"d")&lt;&gt;0,"",'Base de données'!$B2962),""))</f>
        <v>EQARW</v>
      </c>
      <c r="V2962" s="39" t="str">
        <f>IF(V$1&gt;$AE$1,"-",IFERROR(IF(DATEDIF('Base de données'!$A2962,V$1,"d")&lt;&gt;0,"",'Base de données'!$B2962),""))</f>
        <v/>
      </c>
      <c r="W2962" s="34"/>
      <c r="X2962" s="30" t="str">
        <f>'Base de données'!$C2962&amp;" "&amp;'Base de données'!$D2962</f>
        <v>Michel Jules</v>
      </c>
      <c r="Y2962" s="31">
        <f>COUNTIF('Base de données'!$B:$B,'Base de données'!$B2962)</f>
        <v>12</v>
      </c>
      <c r="AA2962" s="87" cm="1">
        <f t="array" aca="1" ref="AA2962" ca="1">INDIRECT("'Base de données'!A" &amp; ROW(Y2962))</f>
        <v>45962</v>
      </c>
      <c r="AB2962" s="51" t="str" cm="1">
        <f t="array" aca="1" ref="AB2962" ca="1">INDIRECT("'Base de données'!B" &amp; ROW(Z2962))</f>
        <v>EQARW</v>
      </c>
    </row>
    <row r="2963" spans="1:28" x14ac:dyDescent="0.3">
      <c r="A2963" s="41" t="str">
        <f ca="1">IF(IF(AND($B2963&lt;&gt;"-",$B2963=$E2963),"Entrée et sortie","-")="Entrée et sortie",'Base de données'!$B2963,"-")</f>
        <v>-</v>
      </c>
      <c r="B2963" s="41" t="str">
        <f t="shared" ca="1" si="187"/>
        <v>-</v>
      </c>
      <c r="C2963" s="41" t="str">
        <f t="shared" ca="1" si="188"/>
        <v>-</v>
      </c>
      <c r="D2963" s="41" t="str">
        <f>IF($F2963="sortie en cours d'année",'Base de données'!$B2963,"-")</f>
        <v>-</v>
      </c>
      <c r="E2963" s="41" t="str">
        <f>IF($H2963="entrée en cours d'année",'Base de données'!$B2963,"-")</f>
        <v>-</v>
      </c>
      <c r="F2963" s="37" t="str">
        <f t="shared" si="185"/>
        <v/>
      </c>
      <c r="G2963" s="37" t="str">
        <f>IF($J2963="mouvement",_xlfn.XLOOKUP('Base de données'!$B2963,$V:$V,$V:$V,0),"")</f>
        <v/>
      </c>
      <c r="H2963" s="37" t="str">
        <f t="shared" si="186"/>
        <v/>
      </c>
      <c r="I2963" s="37" t="str">
        <f>IF($J2963="mouvement",_xlfn.XLOOKUP('Base de données'!$B2963,$K:$K,$K:$K,0),"")</f>
        <v/>
      </c>
      <c r="J2963" s="38" t="str">
        <f>IF(AND(Y2963&lt;&gt;MAX(Y:Y),COUNTIF(K2963:V2963,'Base de données'!$B2963)&gt;0),"mouvement","")</f>
        <v/>
      </c>
      <c r="K2963" s="39" t="str">
        <f>IF(K$1&gt;$AE$1,"-",IFERROR(IF(DATEDIF('Base de données'!$A2963,K$1,"d")&lt;&gt;0,"",'Base de données'!$B2963),""))</f>
        <v/>
      </c>
      <c r="L2963" s="39" t="str">
        <f>IF(L$1&gt;$AE$1,"-",IFERROR(IF(DATEDIF('Base de données'!$A2963,L$1,"d")&lt;&gt;0,"",'Base de données'!$B2963),""))</f>
        <v/>
      </c>
      <c r="M2963" s="39" t="str">
        <f>IF(M$1&gt;$AE$1,"-",IFERROR(IF(DATEDIF('Base de données'!$A2963,M$1,"d")&lt;&gt;0,"",'Base de données'!$B2963),""))</f>
        <v/>
      </c>
      <c r="N2963" s="39" t="str">
        <f>IF(N$1&gt;$AE$1,"-",IFERROR(IF(DATEDIF('Base de données'!$A2963,N$1,"d")&lt;&gt;0,"",'Base de données'!$B2963),""))</f>
        <v/>
      </c>
      <c r="O2963" s="39" t="str">
        <f>IF(O$1&gt;$AE$1,"-",IFERROR(IF(DATEDIF('Base de données'!$A2963,O$1,"d")&lt;&gt;0,"",'Base de données'!$B2963),""))</f>
        <v/>
      </c>
      <c r="P2963" s="39" t="str">
        <f>IF(P$1&gt;$AE$1,"-",IFERROR(IF(DATEDIF('Base de données'!$A2963,P$1,"d")&lt;&gt;0,"",'Base de données'!$B2963),""))</f>
        <v/>
      </c>
      <c r="Q2963" s="39" t="str">
        <f>IF(Q$1&gt;$AE$1,"-",IFERROR(IF(DATEDIF('Base de données'!$A2963,Q$1,"d")&lt;&gt;0,"",'Base de données'!$B2963),""))</f>
        <v/>
      </c>
      <c r="R2963" s="39" t="str">
        <f>IF(R$1&gt;$AE$1,"-",IFERROR(IF(DATEDIF('Base de données'!$A2963,R$1,"d")&lt;&gt;0,"",'Base de données'!$B2963),""))</f>
        <v/>
      </c>
      <c r="S2963" s="39" t="str">
        <f>IF(S$1&gt;$AE$1,"-",IFERROR(IF(DATEDIF('Base de données'!$A2963,S$1,"d")&lt;&gt;0,"",'Base de données'!$B2963),""))</f>
        <v/>
      </c>
      <c r="T2963" s="39" t="str">
        <f>IF(T$1&gt;$AE$1,"-",IFERROR(IF(DATEDIF('Base de données'!$A2963,T$1,"d")&lt;&gt;0,"",'Base de données'!$B2963),""))</f>
        <v/>
      </c>
      <c r="U2963" s="39" t="str">
        <f>IF(U$1&gt;$AE$1,"-",IFERROR(IF(DATEDIF('Base de données'!$A2963,U$1,"d")&lt;&gt;0,"",'Base de données'!$B2963),""))</f>
        <v>H4OZ9</v>
      </c>
      <c r="V2963" s="39" t="str">
        <f>IF(V$1&gt;$AE$1,"-",IFERROR(IF(DATEDIF('Base de données'!$A2963,V$1,"d")&lt;&gt;0,"",'Base de données'!$B2963),""))</f>
        <v/>
      </c>
      <c r="W2963" s="34"/>
      <c r="X2963" s="30" t="str">
        <f>'Base de données'!$C2963&amp;" "&amp;'Base de données'!$D2963</f>
        <v>Deschamps Gilbert</v>
      </c>
      <c r="Y2963" s="31">
        <f>COUNTIF('Base de données'!$B:$B,'Base de données'!$B2963)</f>
        <v>12</v>
      </c>
      <c r="AA2963" s="87" cm="1">
        <f t="array" aca="1" ref="AA2963" ca="1">INDIRECT("'Base de données'!A" &amp; ROW(Y2963))</f>
        <v>45962</v>
      </c>
      <c r="AB2963" s="51" t="str" cm="1">
        <f t="array" aca="1" ref="AB2963" ca="1">INDIRECT("'Base de données'!B" &amp; ROW(Z2963))</f>
        <v>H4OZ9</v>
      </c>
    </row>
    <row r="2964" spans="1:28" x14ac:dyDescent="0.3">
      <c r="A2964" s="41" t="str">
        <f ca="1">IF(IF(AND($B2964&lt;&gt;"-",$B2964=$E2964),"Entrée et sortie","-")="Entrée et sortie",'Base de données'!$B2964,"-")</f>
        <v>-</v>
      </c>
      <c r="B2964" s="41" t="str">
        <f t="shared" ca="1" si="187"/>
        <v>-</v>
      </c>
      <c r="C2964" s="41" t="str">
        <f t="shared" ca="1" si="188"/>
        <v>-</v>
      </c>
      <c r="D2964" s="41" t="str">
        <f>IF($F2964="sortie en cours d'année",'Base de données'!$B2964,"-")</f>
        <v>-</v>
      </c>
      <c r="E2964" s="41" t="str">
        <f>IF($H2964="entrée en cours d'année",'Base de données'!$B2964,"-")</f>
        <v>-</v>
      </c>
      <c r="F2964" s="37" t="str">
        <f t="shared" si="185"/>
        <v/>
      </c>
      <c r="G2964" s="37" t="str">
        <f>IF($J2964="mouvement",_xlfn.XLOOKUP('Base de données'!$B2964,$V:$V,$V:$V,0),"")</f>
        <v/>
      </c>
      <c r="H2964" s="37" t="str">
        <f t="shared" si="186"/>
        <v/>
      </c>
      <c r="I2964" s="37" t="str">
        <f>IF($J2964="mouvement",_xlfn.XLOOKUP('Base de données'!$B2964,$K:$K,$K:$K,0),"")</f>
        <v/>
      </c>
      <c r="J2964" s="38" t="str">
        <f>IF(AND(Y2964&lt;&gt;MAX(Y:Y),COUNTIF(K2964:V2964,'Base de données'!$B2964)&gt;0),"mouvement","")</f>
        <v/>
      </c>
      <c r="K2964" s="39" t="str">
        <f>IF(K$1&gt;$AE$1,"-",IFERROR(IF(DATEDIF('Base de données'!$A2964,K$1,"d")&lt;&gt;0,"",'Base de données'!$B2964),""))</f>
        <v/>
      </c>
      <c r="L2964" s="39" t="str">
        <f>IF(L$1&gt;$AE$1,"-",IFERROR(IF(DATEDIF('Base de données'!$A2964,L$1,"d")&lt;&gt;0,"",'Base de données'!$B2964),""))</f>
        <v/>
      </c>
      <c r="M2964" s="39" t="str">
        <f>IF(M$1&gt;$AE$1,"-",IFERROR(IF(DATEDIF('Base de données'!$A2964,M$1,"d")&lt;&gt;0,"",'Base de données'!$B2964),""))</f>
        <v/>
      </c>
      <c r="N2964" s="39" t="str">
        <f>IF(N$1&gt;$AE$1,"-",IFERROR(IF(DATEDIF('Base de données'!$A2964,N$1,"d")&lt;&gt;0,"",'Base de données'!$B2964),""))</f>
        <v/>
      </c>
      <c r="O2964" s="39" t="str">
        <f>IF(O$1&gt;$AE$1,"-",IFERROR(IF(DATEDIF('Base de données'!$A2964,O$1,"d")&lt;&gt;0,"",'Base de données'!$B2964),""))</f>
        <v/>
      </c>
      <c r="P2964" s="39" t="str">
        <f>IF(P$1&gt;$AE$1,"-",IFERROR(IF(DATEDIF('Base de données'!$A2964,P$1,"d")&lt;&gt;0,"",'Base de données'!$B2964),""))</f>
        <v/>
      </c>
      <c r="Q2964" s="39" t="str">
        <f>IF(Q$1&gt;$AE$1,"-",IFERROR(IF(DATEDIF('Base de données'!$A2964,Q$1,"d")&lt;&gt;0,"",'Base de données'!$B2964),""))</f>
        <v/>
      </c>
      <c r="R2964" s="39" t="str">
        <f>IF(R$1&gt;$AE$1,"-",IFERROR(IF(DATEDIF('Base de données'!$A2964,R$1,"d")&lt;&gt;0,"",'Base de données'!$B2964),""))</f>
        <v/>
      </c>
      <c r="S2964" s="39" t="str">
        <f>IF(S$1&gt;$AE$1,"-",IFERROR(IF(DATEDIF('Base de données'!$A2964,S$1,"d")&lt;&gt;0,"",'Base de données'!$B2964),""))</f>
        <v/>
      </c>
      <c r="T2964" s="39" t="str">
        <f>IF(T$1&gt;$AE$1,"-",IFERROR(IF(DATEDIF('Base de données'!$A2964,T$1,"d")&lt;&gt;0,"",'Base de données'!$B2964),""))</f>
        <v/>
      </c>
      <c r="U2964" s="39" t="str">
        <f>IF(U$1&gt;$AE$1,"-",IFERROR(IF(DATEDIF('Base de données'!$A2964,U$1,"d")&lt;&gt;0,"",'Base de données'!$B2964),""))</f>
        <v>GDD91</v>
      </c>
      <c r="V2964" s="39" t="str">
        <f>IF(V$1&gt;$AE$1,"-",IFERROR(IF(DATEDIF('Base de données'!$A2964,V$1,"d")&lt;&gt;0,"",'Base de données'!$B2964),""))</f>
        <v/>
      </c>
      <c r="W2964" s="34"/>
      <c r="X2964" s="30" t="str">
        <f>'Base de données'!$C2964&amp;" "&amp;'Base de données'!$D2964</f>
        <v>Collin Thierry</v>
      </c>
      <c r="Y2964" s="31">
        <f>COUNTIF('Base de données'!$B:$B,'Base de données'!$B2964)</f>
        <v>12</v>
      </c>
      <c r="AA2964" s="87" cm="1">
        <f t="array" aca="1" ref="AA2964" ca="1">INDIRECT("'Base de données'!A" &amp; ROW(Y2964))</f>
        <v>45962</v>
      </c>
      <c r="AB2964" s="51" t="str" cm="1">
        <f t="array" aca="1" ref="AB2964" ca="1">INDIRECT("'Base de données'!B" &amp; ROW(Z2964))</f>
        <v>GDD91</v>
      </c>
    </row>
    <row r="2965" spans="1:28" x14ac:dyDescent="0.3">
      <c r="A2965" s="41" t="str">
        <f ca="1">IF(IF(AND($B2965&lt;&gt;"-",$B2965=$E2965),"Entrée et sortie","-")="Entrée et sortie",'Base de données'!$B2965,"-")</f>
        <v>-</v>
      </c>
      <c r="B2965" s="41" t="str">
        <f t="shared" ca="1" si="187"/>
        <v>-</v>
      </c>
      <c r="C2965" s="41" t="str">
        <f t="shared" ca="1" si="188"/>
        <v>-</v>
      </c>
      <c r="D2965" s="41" t="str">
        <f>IF($F2965="sortie en cours d'année",'Base de données'!$B2965,"-")</f>
        <v>-</v>
      </c>
      <c r="E2965" s="41" t="str">
        <f>IF($H2965="entrée en cours d'année",'Base de données'!$B2965,"-")</f>
        <v>-</v>
      </c>
      <c r="F2965" s="37" t="str">
        <f t="shared" si="185"/>
        <v/>
      </c>
      <c r="G2965" s="37" t="str">
        <f>IF($J2965="mouvement",_xlfn.XLOOKUP('Base de données'!$B2965,$V:$V,$V:$V,0),"")</f>
        <v/>
      </c>
      <c r="H2965" s="37" t="str">
        <f t="shared" si="186"/>
        <v/>
      </c>
      <c r="I2965" s="37" t="str">
        <f>IF($J2965="mouvement",_xlfn.XLOOKUP('Base de données'!$B2965,$K:$K,$K:$K,0),"")</f>
        <v/>
      </c>
      <c r="J2965" s="38" t="str">
        <f>IF(AND(Y2965&lt;&gt;MAX(Y:Y),COUNTIF(K2965:V2965,'Base de données'!$B2965)&gt;0),"mouvement","")</f>
        <v/>
      </c>
      <c r="K2965" s="39" t="str">
        <f>IF(K$1&gt;$AE$1,"-",IFERROR(IF(DATEDIF('Base de données'!$A2965,K$1,"d")&lt;&gt;0,"",'Base de données'!$B2965),""))</f>
        <v/>
      </c>
      <c r="L2965" s="39" t="str">
        <f>IF(L$1&gt;$AE$1,"-",IFERROR(IF(DATEDIF('Base de données'!$A2965,L$1,"d")&lt;&gt;0,"",'Base de données'!$B2965),""))</f>
        <v/>
      </c>
      <c r="M2965" s="39" t="str">
        <f>IF(M$1&gt;$AE$1,"-",IFERROR(IF(DATEDIF('Base de données'!$A2965,M$1,"d")&lt;&gt;0,"",'Base de données'!$B2965),""))</f>
        <v/>
      </c>
      <c r="N2965" s="39" t="str">
        <f>IF(N$1&gt;$AE$1,"-",IFERROR(IF(DATEDIF('Base de données'!$A2965,N$1,"d")&lt;&gt;0,"",'Base de données'!$B2965),""))</f>
        <v/>
      </c>
      <c r="O2965" s="39" t="str">
        <f>IF(O$1&gt;$AE$1,"-",IFERROR(IF(DATEDIF('Base de données'!$A2965,O$1,"d")&lt;&gt;0,"",'Base de données'!$B2965),""))</f>
        <v/>
      </c>
      <c r="P2965" s="39" t="str">
        <f>IF(P$1&gt;$AE$1,"-",IFERROR(IF(DATEDIF('Base de données'!$A2965,P$1,"d")&lt;&gt;0,"",'Base de données'!$B2965),""))</f>
        <v/>
      </c>
      <c r="Q2965" s="39" t="str">
        <f>IF(Q$1&gt;$AE$1,"-",IFERROR(IF(DATEDIF('Base de données'!$A2965,Q$1,"d")&lt;&gt;0,"",'Base de données'!$B2965),""))</f>
        <v/>
      </c>
      <c r="R2965" s="39" t="str">
        <f>IF(R$1&gt;$AE$1,"-",IFERROR(IF(DATEDIF('Base de données'!$A2965,R$1,"d")&lt;&gt;0,"",'Base de données'!$B2965),""))</f>
        <v/>
      </c>
      <c r="S2965" s="39" t="str">
        <f>IF(S$1&gt;$AE$1,"-",IFERROR(IF(DATEDIF('Base de données'!$A2965,S$1,"d")&lt;&gt;0,"",'Base de données'!$B2965),""))</f>
        <v/>
      </c>
      <c r="T2965" s="39" t="str">
        <f>IF(T$1&gt;$AE$1,"-",IFERROR(IF(DATEDIF('Base de données'!$A2965,T$1,"d")&lt;&gt;0,"",'Base de données'!$B2965),""))</f>
        <v/>
      </c>
      <c r="U2965" s="39" t="str">
        <f>IF(U$1&gt;$AE$1,"-",IFERROR(IF(DATEDIF('Base de données'!$A2965,U$1,"d")&lt;&gt;0,"",'Base de données'!$B2965),""))</f>
        <v>DJGZW</v>
      </c>
      <c r="V2965" s="39" t="str">
        <f>IF(V$1&gt;$AE$1,"-",IFERROR(IF(DATEDIF('Base de données'!$A2965,V$1,"d")&lt;&gt;0,"",'Base de données'!$B2965),""))</f>
        <v/>
      </c>
      <c r="W2965" s="34"/>
      <c r="X2965" s="30" t="str">
        <f>'Base de données'!$C2965&amp;" "&amp;'Base de données'!$D2965</f>
        <v>Godard Adrien</v>
      </c>
      <c r="Y2965" s="31">
        <f>COUNTIF('Base de données'!$B:$B,'Base de données'!$B2965)</f>
        <v>12</v>
      </c>
      <c r="AA2965" s="87" cm="1">
        <f t="array" aca="1" ref="AA2965" ca="1">INDIRECT("'Base de données'!A" &amp; ROW(Y2965))</f>
        <v>45962</v>
      </c>
      <c r="AB2965" s="51" t="str" cm="1">
        <f t="array" aca="1" ref="AB2965" ca="1">INDIRECT("'Base de données'!B" &amp; ROW(Z2965))</f>
        <v>DJGZW</v>
      </c>
    </row>
    <row r="2966" spans="1:28" x14ac:dyDescent="0.3">
      <c r="A2966" s="41" t="str">
        <f ca="1">IF(IF(AND($B2966&lt;&gt;"-",$B2966=$E2966),"Entrée et sortie","-")="Entrée et sortie",'Base de données'!$B2966,"-")</f>
        <v>-</v>
      </c>
      <c r="B2966" s="41" t="str">
        <f t="shared" ca="1" si="187"/>
        <v>-</v>
      </c>
      <c r="C2966" s="41" t="str">
        <f t="shared" ca="1" si="188"/>
        <v>-</v>
      </c>
      <c r="D2966" s="41" t="str">
        <f>IF($F2966="sortie en cours d'année",'Base de données'!$B2966,"-")</f>
        <v>-</v>
      </c>
      <c r="E2966" s="41" t="str">
        <f>IF($H2966="entrée en cours d'année",'Base de données'!$B2966,"-")</f>
        <v>-</v>
      </c>
      <c r="F2966" s="37" t="str">
        <f t="shared" si="185"/>
        <v/>
      </c>
      <c r="G2966" s="37" t="str">
        <f>IF($J2966="mouvement",_xlfn.XLOOKUP('Base de données'!$B2966,$V:$V,$V:$V,0),"")</f>
        <v/>
      </c>
      <c r="H2966" s="37" t="str">
        <f t="shared" si="186"/>
        <v/>
      </c>
      <c r="I2966" s="37" t="str">
        <f>IF($J2966="mouvement",_xlfn.XLOOKUP('Base de données'!$B2966,$K:$K,$K:$K,0),"")</f>
        <v/>
      </c>
      <c r="J2966" s="38" t="str">
        <f>IF(AND(Y2966&lt;&gt;MAX(Y:Y),COUNTIF(K2966:V2966,'Base de données'!$B2966)&gt;0),"mouvement","")</f>
        <v/>
      </c>
      <c r="K2966" s="39" t="str">
        <f>IF(K$1&gt;$AE$1,"-",IFERROR(IF(DATEDIF('Base de données'!$A2966,K$1,"d")&lt;&gt;0,"",'Base de données'!$B2966),""))</f>
        <v/>
      </c>
      <c r="L2966" s="39" t="str">
        <f>IF(L$1&gt;$AE$1,"-",IFERROR(IF(DATEDIF('Base de données'!$A2966,L$1,"d")&lt;&gt;0,"",'Base de données'!$B2966),""))</f>
        <v/>
      </c>
      <c r="M2966" s="39" t="str">
        <f>IF(M$1&gt;$AE$1,"-",IFERROR(IF(DATEDIF('Base de données'!$A2966,M$1,"d")&lt;&gt;0,"",'Base de données'!$B2966),""))</f>
        <v/>
      </c>
      <c r="N2966" s="39" t="str">
        <f>IF(N$1&gt;$AE$1,"-",IFERROR(IF(DATEDIF('Base de données'!$A2966,N$1,"d")&lt;&gt;0,"",'Base de données'!$B2966),""))</f>
        <v/>
      </c>
      <c r="O2966" s="39" t="str">
        <f>IF(O$1&gt;$AE$1,"-",IFERROR(IF(DATEDIF('Base de données'!$A2966,O$1,"d")&lt;&gt;0,"",'Base de données'!$B2966),""))</f>
        <v/>
      </c>
      <c r="P2966" s="39" t="str">
        <f>IF(P$1&gt;$AE$1,"-",IFERROR(IF(DATEDIF('Base de données'!$A2966,P$1,"d")&lt;&gt;0,"",'Base de données'!$B2966),""))</f>
        <v/>
      </c>
      <c r="Q2966" s="39" t="str">
        <f>IF(Q$1&gt;$AE$1,"-",IFERROR(IF(DATEDIF('Base de données'!$A2966,Q$1,"d")&lt;&gt;0,"",'Base de données'!$B2966),""))</f>
        <v/>
      </c>
      <c r="R2966" s="39" t="str">
        <f>IF(R$1&gt;$AE$1,"-",IFERROR(IF(DATEDIF('Base de données'!$A2966,R$1,"d")&lt;&gt;0,"",'Base de données'!$B2966),""))</f>
        <v/>
      </c>
      <c r="S2966" s="39" t="str">
        <f>IF(S$1&gt;$AE$1,"-",IFERROR(IF(DATEDIF('Base de données'!$A2966,S$1,"d")&lt;&gt;0,"",'Base de données'!$B2966),""))</f>
        <v/>
      </c>
      <c r="T2966" s="39" t="str">
        <f>IF(T$1&gt;$AE$1,"-",IFERROR(IF(DATEDIF('Base de données'!$A2966,T$1,"d")&lt;&gt;0,"",'Base de données'!$B2966),""))</f>
        <v/>
      </c>
      <c r="U2966" s="39" t="str">
        <f>IF(U$1&gt;$AE$1,"-",IFERROR(IF(DATEDIF('Base de données'!$A2966,U$1,"d")&lt;&gt;0,"",'Base de données'!$B2966),""))</f>
        <v>T4LOT</v>
      </c>
      <c r="V2966" s="39" t="str">
        <f>IF(V$1&gt;$AE$1,"-",IFERROR(IF(DATEDIF('Base de données'!$A2966,V$1,"d")&lt;&gt;0,"",'Base de données'!$B2966),""))</f>
        <v/>
      </c>
      <c r="W2966" s="34"/>
      <c r="X2966" s="30" t="str">
        <f>'Base de données'!$C2966&amp;" "&amp;'Base de données'!$D2966</f>
        <v>Maurice Théodore</v>
      </c>
      <c r="Y2966" s="31">
        <f>COUNTIF('Base de données'!$B:$B,'Base de données'!$B2966)</f>
        <v>12</v>
      </c>
      <c r="AA2966" s="87" cm="1">
        <f t="array" aca="1" ref="AA2966" ca="1">INDIRECT("'Base de données'!A" &amp; ROW(Y2966))</f>
        <v>45962</v>
      </c>
      <c r="AB2966" s="51" t="str" cm="1">
        <f t="array" aca="1" ref="AB2966" ca="1">INDIRECT("'Base de données'!B" &amp; ROW(Z2966))</f>
        <v>T4LOT</v>
      </c>
    </row>
    <row r="2967" spans="1:28" x14ac:dyDescent="0.3">
      <c r="A2967" s="41" t="str">
        <f ca="1">IF(IF(AND($B2967&lt;&gt;"-",$B2967=$E2967),"Entrée et sortie","-")="Entrée et sortie",'Base de données'!$B2967,"-")</f>
        <v>-</v>
      </c>
      <c r="B2967" s="41" t="str">
        <f t="shared" ca="1" si="187"/>
        <v>-</v>
      </c>
      <c r="C2967" s="41" t="str">
        <f t="shared" ca="1" si="188"/>
        <v>-</v>
      </c>
      <c r="D2967" s="41" t="str">
        <f>IF($F2967="sortie en cours d'année",'Base de données'!$B2967,"-")</f>
        <v>-</v>
      </c>
      <c r="E2967" s="41" t="str">
        <f>IF($H2967="entrée en cours d'année",'Base de données'!$B2967,"-")</f>
        <v>-</v>
      </c>
      <c r="F2967" s="37" t="str">
        <f t="shared" si="185"/>
        <v/>
      </c>
      <c r="G2967" s="37" t="str">
        <f>IF($J2967="mouvement",_xlfn.XLOOKUP('Base de données'!$B2967,$V:$V,$V:$V,0),"")</f>
        <v/>
      </c>
      <c r="H2967" s="37" t="str">
        <f t="shared" si="186"/>
        <v/>
      </c>
      <c r="I2967" s="37" t="str">
        <f>IF($J2967="mouvement",_xlfn.XLOOKUP('Base de données'!$B2967,$K:$K,$K:$K,0),"")</f>
        <v/>
      </c>
      <c r="J2967" s="38" t="str">
        <f>IF(AND(Y2967&lt;&gt;MAX(Y:Y),COUNTIF(K2967:V2967,'Base de données'!$B2967)&gt;0),"mouvement","")</f>
        <v/>
      </c>
      <c r="K2967" s="39" t="str">
        <f>IF(K$1&gt;$AE$1,"-",IFERROR(IF(DATEDIF('Base de données'!$A2967,K$1,"d")&lt;&gt;0,"",'Base de données'!$B2967),""))</f>
        <v/>
      </c>
      <c r="L2967" s="39" t="str">
        <f>IF(L$1&gt;$AE$1,"-",IFERROR(IF(DATEDIF('Base de données'!$A2967,L$1,"d")&lt;&gt;0,"",'Base de données'!$B2967),""))</f>
        <v/>
      </c>
      <c r="M2967" s="39" t="str">
        <f>IF(M$1&gt;$AE$1,"-",IFERROR(IF(DATEDIF('Base de données'!$A2967,M$1,"d")&lt;&gt;0,"",'Base de données'!$B2967),""))</f>
        <v/>
      </c>
      <c r="N2967" s="39" t="str">
        <f>IF(N$1&gt;$AE$1,"-",IFERROR(IF(DATEDIF('Base de données'!$A2967,N$1,"d")&lt;&gt;0,"",'Base de données'!$B2967),""))</f>
        <v/>
      </c>
      <c r="O2967" s="39" t="str">
        <f>IF(O$1&gt;$AE$1,"-",IFERROR(IF(DATEDIF('Base de données'!$A2967,O$1,"d")&lt;&gt;0,"",'Base de données'!$B2967),""))</f>
        <v/>
      </c>
      <c r="P2967" s="39" t="str">
        <f>IF(P$1&gt;$AE$1,"-",IFERROR(IF(DATEDIF('Base de données'!$A2967,P$1,"d")&lt;&gt;0,"",'Base de données'!$B2967),""))</f>
        <v/>
      </c>
      <c r="Q2967" s="39" t="str">
        <f>IF(Q$1&gt;$AE$1,"-",IFERROR(IF(DATEDIF('Base de données'!$A2967,Q$1,"d")&lt;&gt;0,"",'Base de données'!$B2967),""))</f>
        <v/>
      </c>
      <c r="R2967" s="39" t="str">
        <f>IF(R$1&gt;$AE$1,"-",IFERROR(IF(DATEDIF('Base de données'!$A2967,R$1,"d")&lt;&gt;0,"",'Base de données'!$B2967),""))</f>
        <v/>
      </c>
      <c r="S2967" s="39" t="str">
        <f>IF(S$1&gt;$AE$1,"-",IFERROR(IF(DATEDIF('Base de données'!$A2967,S$1,"d")&lt;&gt;0,"",'Base de données'!$B2967),""))</f>
        <v/>
      </c>
      <c r="T2967" s="39" t="str">
        <f>IF(T$1&gt;$AE$1,"-",IFERROR(IF(DATEDIF('Base de données'!$A2967,T$1,"d")&lt;&gt;0,"",'Base de données'!$B2967),""))</f>
        <v/>
      </c>
      <c r="U2967" s="39" t="str">
        <f>IF(U$1&gt;$AE$1,"-",IFERROR(IF(DATEDIF('Base de données'!$A2967,U$1,"d")&lt;&gt;0,"",'Base de données'!$B2967),""))</f>
        <v>5NC4K</v>
      </c>
      <c r="V2967" s="39" t="str">
        <f>IF(V$1&gt;$AE$1,"-",IFERROR(IF(DATEDIF('Base de données'!$A2967,V$1,"d")&lt;&gt;0,"",'Base de données'!$B2967),""))</f>
        <v/>
      </c>
      <c r="W2967" s="34"/>
      <c r="X2967" s="30" t="str">
        <f>'Base de données'!$C2967&amp;" "&amp;'Base de données'!$D2967</f>
        <v>Guillot Christine</v>
      </c>
      <c r="Y2967" s="31">
        <f>COUNTIF('Base de données'!$B:$B,'Base de données'!$B2967)</f>
        <v>12</v>
      </c>
      <c r="AA2967" s="87" cm="1">
        <f t="array" aca="1" ref="AA2967" ca="1">INDIRECT("'Base de données'!A" &amp; ROW(Y2967))</f>
        <v>45962</v>
      </c>
      <c r="AB2967" s="51" t="str" cm="1">
        <f t="array" aca="1" ref="AB2967" ca="1">INDIRECT("'Base de données'!B" &amp; ROW(Z2967))</f>
        <v>5NC4K</v>
      </c>
    </row>
    <row r="2968" spans="1:28" x14ac:dyDescent="0.3">
      <c r="A2968" s="41" t="str">
        <f ca="1">IF(IF(AND($B2968&lt;&gt;"-",$B2968=$E2968),"Entrée et sortie","-")="Entrée et sortie",'Base de données'!$B2968,"-")</f>
        <v>-</v>
      </c>
      <c r="B2968" s="41" t="str">
        <f t="shared" ca="1" si="187"/>
        <v>-</v>
      </c>
      <c r="C2968" s="41" t="str">
        <f t="shared" ca="1" si="188"/>
        <v>-</v>
      </c>
      <c r="D2968" s="41" t="str">
        <f>IF($F2968="sortie en cours d'année",'Base de données'!$B2968,"-")</f>
        <v>-</v>
      </c>
      <c r="E2968" s="41" t="str">
        <f>IF($H2968="entrée en cours d'année",'Base de données'!$B2968,"-")</f>
        <v>-</v>
      </c>
      <c r="F2968" s="37" t="str">
        <f t="shared" si="185"/>
        <v/>
      </c>
      <c r="G2968" s="37" t="str">
        <f>IF($J2968="mouvement",_xlfn.XLOOKUP('Base de données'!$B2968,$V:$V,$V:$V,0),"")</f>
        <v/>
      </c>
      <c r="H2968" s="37" t="str">
        <f t="shared" si="186"/>
        <v/>
      </c>
      <c r="I2968" s="37" t="str">
        <f>IF($J2968="mouvement",_xlfn.XLOOKUP('Base de données'!$B2968,$K:$K,$K:$K,0),"")</f>
        <v/>
      </c>
      <c r="J2968" s="38" t="str">
        <f>IF(AND(Y2968&lt;&gt;MAX(Y:Y),COUNTIF(K2968:V2968,'Base de données'!$B2968)&gt;0),"mouvement","")</f>
        <v/>
      </c>
      <c r="K2968" s="39" t="str">
        <f>IF(K$1&gt;$AE$1,"-",IFERROR(IF(DATEDIF('Base de données'!$A2968,K$1,"d")&lt;&gt;0,"",'Base de données'!$B2968),""))</f>
        <v/>
      </c>
      <c r="L2968" s="39" t="str">
        <f>IF(L$1&gt;$AE$1,"-",IFERROR(IF(DATEDIF('Base de données'!$A2968,L$1,"d")&lt;&gt;0,"",'Base de données'!$B2968),""))</f>
        <v/>
      </c>
      <c r="M2968" s="39" t="str">
        <f>IF(M$1&gt;$AE$1,"-",IFERROR(IF(DATEDIF('Base de données'!$A2968,M$1,"d")&lt;&gt;0,"",'Base de données'!$B2968),""))</f>
        <v/>
      </c>
      <c r="N2968" s="39" t="str">
        <f>IF(N$1&gt;$AE$1,"-",IFERROR(IF(DATEDIF('Base de données'!$A2968,N$1,"d")&lt;&gt;0,"",'Base de données'!$B2968),""))</f>
        <v/>
      </c>
      <c r="O2968" s="39" t="str">
        <f>IF(O$1&gt;$AE$1,"-",IFERROR(IF(DATEDIF('Base de données'!$A2968,O$1,"d")&lt;&gt;0,"",'Base de données'!$B2968),""))</f>
        <v/>
      </c>
      <c r="P2968" s="39" t="str">
        <f>IF(P$1&gt;$AE$1,"-",IFERROR(IF(DATEDIF('Base de données'!$A2968,P$1,"d")&lt;&gt;0,"",'Base de données'!$B2968),""))</f>
        <v/>
      </c>
      <c r="Q2968" s="39" t="str">
        <f>IF(Q$1&gt;$AE$1,"-",IFERROR(IF(DATEDIF('Base de données'!$A2968,Q$1,"d")&lt;&gt;0,"",'Base de données'!$B2968),""))</f>
        <v/>
      </c>
      <c r="R2968" s="39" t="str">
        <f>IF(R$1&gt;$AE$1,"-",IFERROR(IF(DATEDIF('Base de données'!$A2968,R$1,"d")&lt;&gt;0,"",'Base de données'!$B2968),""))</f>
        <v/>
      </c>
      <c r="S2968" s="39" t="str">
        <f>IF(S$1&gt;$AE$1,"-",IFERROR(IF(DATEDIF('Base de données'!$A2968,S$1,"d")&lt;&gt;0,"",'Base de données'!$B2968),""))</f>
        <v/>
      </c>
      <c r="T2968" s="39" t="str">
        <f>IF(T$1&gt;$AE$1,"-",IFERROR(IF(DATEDIF('Base de données'!$A2968,T$1,"d")&lt;&gt;0,"",'Base de données'!$B2968),""))</f>
        <v/>
      </c>
      <c r="U2968" s="39" t="str">
        <f>IF(U$1&gt;$AE$1,"-",IFERROR(IF(DATEDIF('Base de données'!$A2968,U$1,"d")&lt;&gt;0,"",'Base de données'!$B2968),""))</f>
        <v>BN77K</v>
      </c>
      <c r="V2968" s="39" t="str">
        <f>IF(V$1&gt;$AE$1,"-",IFERROR(IF(DATEDIF('Base de données'!$A2968,V$1,"d")&lt;&gt;0,"",'Base de données'!$B2968),""))</f>
        <v/>
      </c>
      <c r="W2968" s="34"/>
      <c r="X2968" s="30" t="str">
        <f>'Base de données'!$C2968&amp;" "&amp;'Base de données'!$D2968</f>
        <v>Berger Alexandre</v>
      </c>
      <c r="Y2968" s="31">
        <f>COUNTIF('Base de données'!$B:$B,'Base de données'!$B2968)</f>
        <v>12</v>
      </c>
      <c r="AA2968" s="87" cm="1">
        <f t="array" aca="1" ref="AA2968" ca="1">INDIRECT("'Base de données'!A" &amp; ROW(Y2968))</f>
        <v>45962</v>
      </c>
      <c r="AB2968" s="51" t="str" cm="1">
        <f t="array" aca="1" ref="AB2968" ca="1">INDIRECT("'Base de données'!B" &amp; ROW(Z2968))</f>
        <v>BN77K</v>
      </c>
    </row>
    <row r="2969" spans="1:28" x14ac:dyDescent="0.3">
      <c r="A2969" s="41" t="str">
        <f ca="1">IF(IF(AND($B2969&lt;&gt;"-",$B2969=$E2969),"Entrée et sortie","-")="Entrée et sortie",'Base de données'!$B2969,"-")</f>
        <v>-</v>
      </c>
      <c r="B2969" s="41" t="str">
        <f t="shared" ca="1" si="187"/>
        <v>-</v>
      </c>
      <c r="C2969" s="41" t="str">
        <f t="shared" ca="1" si="188"/>
        <v>-</v>
      </c>
      <c r="D2969" s="41" t="str">
        <f>IF($F2969="sortie en cours d'année",'Base de données'!$B2969,"-")</f>
        <v>-</v>
      </c>
      <c r="E2969" s="41" t="str">
        <f>IF($H2969="entrée en cours d'année",'Base de données'!$B2969,"-")</f>
        <v>-</v>
      </c>
      <c r="F2969" s="37" t="str">
        <f t="shared" si="185"/>
        <v/>
      </c>
      <c r="G2969" s="37" t="str">
        <f>IF($J2969="mouvement",_xlfn.XLOOKUP('Base de données'!$B2969,$V:$V,$V:$V,0),"")</f>
        <v/>
      </c>
      <c r="H2969" s="37" t="str">
        <f t="shared" si="186"/>
        <v/>
      </c>
      <c r="I2969" s="37" t="str">
        <f>IF($J2969="mouvement",_xlfn.XLOOKUP('Base de données'!$B2969,$K:$K,$K:$K,0),"")</f>
        <v/>
      </c>
      <c r="J2969" s="38" t="str">
        <f>IF(AND(Y2969&lt;&gt;MAX(Y:Y),COUNTIF(K2969:V2969,'Base de données'!$B2969)&gt;0),"mouvement","")</f>
        <v/>
      </c>
      <c r="K2969" s="39" t="str">
        <f>IF(K$1&gt;$AE$1,"-",IFERROR(IF(DATEDIF('Base de données'!$A2969,K$1,"d")&lt;&gt;0,"",'Base de données'!$B2969),""))</f>
        <v/>
      </c>
      <c r="L2969" s="39" t="str">
        <f>IF(L$1&gt;$AE$1,"-",IFERROR(IF(DATEDIF('Base de données'!$A2969,L$1,"d")&lt;&gt;0,"",'Base de données'!$B2969),""))</f>
        <v/>
      </c>
      <c r="M2969" s="39" t="str">
        <f>IF(M$1&gt;$AE$1,"-",IFERROR(IF(DATEDIF('Base de données'!$A2969,M$1,"d")&lt;&gt;0,"",'Base de données'!$B2969),""))</f>
        <v/>
      </c>
      <c r="N2969" s="39" t="str">
        <f>IF(N$1&gt;$AE$1,"-",IFERROR(IF(DATEDIF('Base de données'!$A2969,N$1,"d")&lt;&gt;0,"",'Base de données'!$B2969),""))</f>
        <v/>
      </c>
      <c r="O2969" s="39" t="str">
        <f>IF(O$1&gt;$AE$1,"-",IFERROR(IF(DATEDIF('Base de données'!$A2969,O$1,"d")&lt;&gt;0,"",'Base de données'!$B2969),""))</f>
        <v/>
      </c>
      <c r="P2969" s="39" t="str">
        <f>IF(P$1&gt;$AE$1,"-",IFERROR(IF(DATEDIF('Base de données'!$A2969,P$1,"d")&lt;&gt;0,"",'Base de données'!$B2969),""))</f>
        <v/>
      </c>
      <c r="Q2969" s="39" t="str">
        <f>IF(Q$1&gt;$AE$1,"-",IFERROR(IF(DATEDIF('Base de données'!$A2969,Q$1,"d")&lt;&gt;0,"",'Base de données'!$B2969),""))</f>
        <v/>
      </c>
      <c r="R2969" s="39" t="str">
        <f>IF(R$1&gt;$AE$1,"-",IFERROR(IF(DATEDIF('Base de données'!$A2969,R$1,"d")&lt;&gt;0,"",'Base de données'!$B2969),""))</f>
        <v/>
      </c>
      <c r="S2969" s="39" t="str">
        <f>IF(S$1&gt;$AE$1,"-",IFERROR(IF(DATEDIF('Base de données'!$A2969,S$1,"d")&lt;&gt;0,"",'Base de données'!$B2969),""))</f>
        <v/>
      </c>
      <c r="T2969" s="39" t="str">
        <f>IF(T$1&gt;$AE$1,"-",IFERROR(IF(DATEDIF('Base de données'!$A2969,T$1,"d")&lt;&gt;0,"",'Base de données'!$B2969),""))</f>
        <v/>
      </c>
      <c r="U2969" s="39" t="str">
        <f>IF(U$1&gt;$AE$1,"-",IFERROR(IF(DATEDIF('Base de données'!$A2969,U$1,"d")&lt;&gt;0,"",'Base de données'!$B2969),""))</f>
        <v>KZ6XU</v>
      </c>
      <c r="V2969" s="39" t="str">
        <f>IF(V$1&gt;$AE$1,"-",IFERROR(IF(DATEDIF('Base de données'!$A2969,V$1,"d")&lt;&gt;0,"",'Base de données'!$B2969),""))</f>
        <v/>
      </c>
      <c r="W2969" s="34"/>
      <c r="X2969" s="30" t="str">
        <f>'Base de données'!$C2969&amp;" "&amp;'Base de données'!$D2969</f>
        <v>Pinto Alex</v>
      </c>
      <c r="Y2969" s="31">
        <f>COUNTIF('Base de données'!$B:$B,'Base de données'!$B2969)</f>
        <v>12</v>
      </c>
      <c r="AA2969" s="87" cm="1">
        <f t="array" aca="1" ref="AA2969" ca="1">INDIRECT("'Base de données'!A" &amp; ROW(Y2969))</f>
        <v>45962</v>
      </c>
      <c r="AB2969" s="51" t="str" cm="1">
        <f t="array" aca="1" ref="AB2969" ca="1">INDIRECT("'Base de données'!B" &amp; ROW(Z2969))</f>
        <v>KZ6XU</v>
      </c>
    </row>
    <row r="2970" spans="1:28" x14ac:dyDescent="0.3">
      <c r="A2970" s="41" t="str">
        <f ca="1">IF(IF(AND($B2970&lt;&gt;"-",$B2970=$E2970),"Entrée et sortie","-")="Entrée et sortie",'Base de données'!$B2970,"-")</f>
        <v>-</v>
      </c>
      <c r="B2970" s="41" t="str">
        <f t="shared" ca="1" si="187"/>
        <v>-</v>
      </c>
      <c r="C2970" s="41" t="str">
        <f t="shared" ca="1" si="188"/>
        <v>-</v>
      </c>
      <c r="D2970" s="41" t="str">
        <f>IF($F2970="sortie en cours d'année",'Base de données'!$B2970,"-")</f>
        <v>-</v>
      </c>
      <c r="E2970" s="41" t="str">
        <f>IF($H2970="entrée en cours d'année",'Base de données'!$B2970,"-")</f>
        <v>-</v>
      </c>
      <c r="F2970" s="37" t="str">
        <f t="shared" si="185"/>
        <v/>
      </c>
      <c r="G2970" s="37" t="str">
        <f>IF($J2970="mouvement",_xlfn.XLOOKUP('Base de données'!$B2970,$V:$V,$V:$V,0),"")</f>
        <v/>
      </c>
      <c r="H2970" s="37" t="str">
        <f t="shared" si="186"/>
        <v/>
      </c>
      <c r="I2970" s="37" t="str">
        <f>IF($J2970="mouvement",_xlfn.XLOOKUP('Base de données'!$B2970,$K:$K,$K:$K,0),"")</f>
        <v/>
      </c>
      <c r="J2970" s="38" t="str">
        <f>IF(AND(Y2970&lt;&gt;MAX(Y:Y),COUNTIF(K2970:V2970,'Base de données'!$B2970)&gt;0),"mouvement","")</f>
        <v/>
      </c>
      <c r="K2970" s="39" t="str">
        <f>IF(K$1&gt;$AE$1,"-",IFERROR(IF(DATEDIF('Base de données'!$A2970,K$1,"d")&lt;&gt;0,"",'Base de données'!$B2970),""))</f>
        <v/>
      </c>
      <c r="L2970" s="39" t="str">
        <f>IF(L$1&gt;$AE$1,"-",IFERROR(IF(DATEDIF('Base de données'!$A2970,L$1,"d")&lt;&gt;0,"",'Base de données'!$B2970),""))</f>
        <v/>
      </c>
      <c r="M2970" s="39" t="str">
        <f>IF(M$1&gt;$AE$1,"-",IFERROR(IF(DATEDIF('Base de données'!$A2970,M$1,"d")&lt;&gt;0,"",'Base de données'!$B2970),""))</f>
        <v/>
      </c>
      <c r="N2970" s="39" t="str">
        <f>IF(N$1&gt;$AE$1,"-",IFERROR(IF(DATEDIF('Base de données'!$A2970,N$1,"d")&lt;&gt;0,"",'Base de données'!$B2970),""))</f>
        <v/>
      </c>
      <c r="O2970" s="39" t="str">
        <f>IF(O$1&gt;$AE$1,"-",IFERROR(IF(DATEDIF('Base de données'!$A2970,O$1,"d")&lt;&gt;0,"",'Base de données'!$B2970),""))</f>
        <v/>
      </c>
      <c r="P2970" s="39" t="str">
        <f>IF(P$1&gt;$AE$1,"-",IFERROR(IF(DATEDIF('Base de données'!$A2970,P$1,"d")&lt;&gt;0,"",'Base de données'!$B2970),""))</f>
        <v/>
      </c>
      <c r="Q2970" s="39" t="str">
        <f>IF(Q$1&gt;$AE$1,"-",IFERROR(IF(DATEDIF('Base de données'!$A2970,Q$1,"d")&lt;&gt;0,"",'Base de données'!$B2970),""))</f>
        <v/>
      </c>
      <c r="R2970" s="39" t="str">
        <f>IF(R$1&gt;$AE$1,"-",IFERROR(IF(DATEDIF('Base de données'!$A2970,R$1,"d")&lt;&gt;0,"",'Base de données'!$B2970),""))</f>
        <v/>
      </c>
      <c r="S2970" s="39" t="str">
        <f>IF(S$1&gt;$AE$1,"-",IFERROR(IF(DATEDIF('Base de données'!$A2970,S$1,"d")&lt;&gt;0,"",'Base de données'!$B2970),""))</f>
        <v/>
      </c>
      <c r="T2970" s="39" t="str">
        <f>IF(T$1&gt;$AE$1,"-",IFERROR(IF(DATEDIF('Base de données'!$A2970,T$1,"d")&lt;&gt;0,"",'Base de données'!$B2970),""))</f>
        <v/>
      </c>
      <c r="U2970" s="39" t="str">
        <f>IF(U$1&gt;$AE$1,"-",IFERROR(IF(DATEDIF('Base de données'!$A2970,U$1,"d")&lt;&gt;0,"",'Base de données'!$B2970),""))</f>
        <v>6CRF7</v>
      </c>
      <c r="V2970" s="39" t="str">
        <f>IF(V$1&gt;$AE$1,"-",IFERROR(IF(DATEDIF('Base de données'!$A2970,V$1,"d")&lt;&gt;0,"",'Base de données'!$B2970),""))</f>
        <v/>
      </c>
      <c r="W2970" s="34"/>
      <c r="X2970" s="30" t="str">
        <f>'Base de données'!$C2970&amp;" "&amp;'Base de données'!$D2970</f>
        <v>Thibault Roland</v>
      </c>
      <c r="Y2970" s="31">
        <f>COUNTIF('Base de données'!$B:$B,'Base de données'!$B2970)</f>
        <v>12</v>
      </c>
      <c r="AA2970" s="87" cm="1">
        <f t="array" aca="1" ref="AA2970" ca="1">INDIRECT("'Base de données'!A" &amp; ROW(Y2970))</f>
        <v>45962</v>
      </c>
      <c r="AB2970" s="51" t="str" cm="1">
        <f t="array" aca="1" ref="AB2970" ca="1">INDIRECT("'Base de données'!B" &amp; ROW(Z2970))</f>
        <v>6CRF7</v>
      </c>
    </row>
    <row r="2971" spans="1:28" x14ac:dyDescent="0.3">
      <c r="A2971" s="41" t="str">
        <f ca="1">IF(IF(AND($B2971&lt;&gt;"-",$B2971=$E2971),"Entrée et sortie","-")="Entrée et sortie",'Base de données'!$B2971,"-")</f>
        <v>-</v>
      </c>
      <c r="B2971" s="41" t="str">
        <f t="shared" ca="1" si="187"/>
        <v>-</v>
      </c>
      <c r="C2971" s="41" t="str">
        <f t="shared" ca="1" si="188"/>
        <v>-</v>
      </c>
      <c r="D2971" s="41" t="str">
        <f>IF($F2971="sortie en cours d'année",'Base de données'!$B2971,"-")</f>
        <v>-</v>
      </c>
      <c r="E2971" s="41" t="str">
        <f>IF($H2971="entrée en cours d'année",'Base de données'!$B2971,"-")</f>
        <v>-</v>
      </c>
      <c r="F2971" s="37" t="str">
        <f t="shared" si="185"/>
        <v/>
      </c>
      <c r="G2971" s="37" t="str">
        <f>IF($J2971="mouvement",_xlfn.XLOOKUP('Base de données'!$B2971,$V:$V,$V:$V,0),"")</f>
        <v/>
      </c>
      <c r="H2971" s="37" t="str">
        <f t="shared" si="186"/>
        <v/>
      </c>
      <c r="I2971" s="37" t="str">
        <f>IF($J2971="mouvement",_xlfn.XLOOKUP('Base de données'!$B2971,$K:$K,$K:$K,0),"")</f>
        <v/>
      </c>
      <c r="J2971" s="38" t="str">
        <f>IF(AND(Y2971&lt;&gt;MAX(Y:Y),COUNTIF(K2971:V2971,'Base de données'!$B2971)&gt;0),"mouvement","")</f>
        <v/>
      </c>
      <c r="K2971" s="39" t="str">
        <f>IF(K$1&gt;$AE$1,"-",IFERROR(IF(DATEDIF('Base de données'!$A2971,K$1,"d")&lt;&gt;0,"",'Base de données'!$B2971),""))</f>
        <v/>
      </c>
      <c r="L2971" s="39" t="str">
        <f>IF(L$1&gt;$AE$1,"-",IFERROR(IF(DATEDIF('Base de données'!$A2971,L$1,"d")&lt;&gt;0,"",'Base de données'!$B2971),""))</f>
        <v/>
      </c>
      <c r="M2971" s="39" t="str">
        <f>IF(M$1&gt;$AE$1,"-",IFERROR(IF(DATEDIF('Base de données'!$A2971,M$1,"d")&lt;&gt;0,"",'Base de données'!$B2971),""))</f>
        <v/>
      </c>
      <c r="N2971" s="39" t="str">
        <f>IF(N$1&gt;$AE$1,"-",IFERROR(IF(DATEDIF('Base de données'!$A2971,N$1,"d")&lt;&gt;0,"",'Base de données'!$B2971),""))</f>
        <v/>
      </c>
      <c r="O2971" s="39" t="str">
        <f>IF(O$1&gt;$AE$1,"-",IFERROR(IF(DATEDIF('Base de données'!$A2971,O$1,"d")&lt;&gt;0,"",'Base de données'!$B2971),""))</f>
        <v/>
      </c>
      <c r="P2971" s="39" t="str">
        <f>IF(P$1&gt;$AE$1,"-",IFERROR(IF(DATEDIF('Base de données'!$A2971,P$1,"d")&lt;&gt;0,"",'Base de données'!$B2971),""))</f>
        <v/>
      </c>
      <c r="Q2971" s="39" t="str">
        <f>IF(Q$1&gt;$AE$1,"-",IFERROR(IF(DATEDIF('Base de données'!$A2971,Q$1,"d")&lt;&gt;0,"",'Base de données'!$B2971),""))</f>
        <v/>
      </c>
      <c r="R2971" s="39" t="str">
        <f>IF(R$1&gt;$AE$1,"-",IFERROR(IF(DATEDIF('Base de données'!$A2971,R$1,"d")&lt;&gt;0,"",'Base de données'!$B2971),""))</f>
        <v/>
      </c>
      <c r="S2971" s="39" t="str">
        <f>IF(S$1&gt;$AE$1,"-",IFERROR(IF(DATEDIF('Base de données'!$A2971,S$1,"d")&lt;&gt;0,"",'Base de données'!$B2971),""))</f>
        <v/>
      </c>
      <c r="T2971" s="39" t="str">
        <f>IF(T$1&gt;$AE$1,"-",IFERROR(IF(DATEDIF('Base de données'!$A2971,T$1,"d")&lt;&gt;0,"",'Base de données'!$B2971),""))</f>
        <v/>
      </c>
      <c r="U2971" s="39" t="str">
        <f>IF(U$1&gt;$AE$1,"-",IFERROR(IF(DATEDIF('Base de données'!$A2971,U$1,"d")&lt;&gt;0,"",'Base de données'!$B2971),""))</f>
        <v>NS0BV</v>
      </c>
      <c r="V2971" s="39" t="str">
        <f>IF(V$1&gt;$AE$1,"-",IFERROR(IF(DATEDIF('Base de données'!$A2971,V$1,"d")&lt;&gt;0,"",'Base de données'!$B2971),""))</f>
        <v/>
      </c>
      <c r="W2971" s="34"/>
      <c r="X2971" s="30" t="str">
        <f>'Base de données'!$C2971&amp;" "&amp;'Base de données'!$D2971</f>
        <v>Lemonnier Laetitia</v>
      </c>
      <c r="Y2971" s="31">
        <f>COUNTIF('Base de données'!$B:$B,'Base de données'!$B2971)</f>
        <v>12</v>
      </c>
      <c r="AA2971" s="87" cm="1">
        <f t="array" aca="1" ref="AA2971" ca="1">INDIRECT("'Base de données'!A" &amp; ROW(Y2971))</f>
        <v>45962</v>
      </c>
      <c r="AB2971" s="51" t="str" cm="1">
        <f t="array" aca="1" ref="AB2971" ca="1">INDIRECT("'Base de données'!B" &amp; ROW(Z2971))</f>
        <v>NS0BV</v>
      </c>
    </row>
    <row r="2972" spans="1:28" x14ac:dyDescent="0.3">
      <c r="A2972" s="41" t="str">
        <f ca="1">IF(IF(AND($B2972&lt;&gt;"-",$B2972=$E2972),"Entrée et sortie","-")="Entrée et sortie",'Base de données'!$B2972,"-")</f>
        <v>-</v>
      </c>
      <c r="B2972" s="41" t="str">
        <f t="shared" ca="1" si="187"/>
        <v>-</v>
      </c>
      <c r="C2972" s="41" t="str">
        <f t="shared" ca="1" si="188"/>
        <v>-</v>
      </c>
      <c r="D2972" s="41" t="str">
        <f>IF($F2972="sortie en cours d'année",'Base de données'!$B2972,"-")</f>
        <v>-</v>
      </c>
      <c r="E2972" s="41" t="str">
        <f>IF($H2972="entrée en cours d'année",'Base de données'!$B2972,"-")</f>
        <v>-</v>
      </c>
      <c r="F2972" s="37" t="str">
        <f t="shared" si="185"/>
        <v/>
      </c>
      <c r="G2972" s="37" t="str">
        <f>IF($J2972="mouvement",_xlfn.XLOOKUP('Base de données'!$B2972,$V:$V,$V:$V,0),"")</f>
        <v/>
      </c>
      <c r="H2972" s="37" t="str">
        <f t="shared" si="186"/>
        <v/>
      </c>
      <c r="I2972" s="37" t="str">
        <f>IF($J2972="mouvement",_xlfn.XLOOKUP('Base de données'!$B2972,$K:$K,$K:$K,0),"")</f>
        <v/>
      </c>
      <c r="J2972" s="38" t="str">
        <f>IF(AND(Y2972&lt;&gt;MAX(Y:Y),COUNTIF(K2972:V2972,'Base de données'!$B2972)&gt;0),"mouvement","")</f>
        <v/>
      </c>
      <c r="K2972" s="39" t="str">
        <f>IF(K$1&gt;$AE$1,"-",IFERROR(IF(DATEDIF('Base de données'!$A2972,K$1,"d")&lt;&gt;0,"",'Base de données'!$B2972),""))</f>
        <v/>
      </c>
      <c r="L2972" s="39" t="str">
        <f>IF(L$1&gt;$AE$1,"-",IFERROR(IF(DATEDIF('Base de données'!$A2972,L$1,"d")&lt;&gt;0,"",'Base de données'!$B2972),""))</f>
        <v/>
      </c>
      <c r="M2972" s="39" t="str">
        <f>IF(M$1&gt;$AE$1,"-",IFERROR(IF(DATEDIF('Base de données'!$A2972,M$1,"d")&lt;&gt;0,"",'Base de données'!$B2972),""))</f>
        <v/>
      </c>
      <c r="N2972" s="39" t="str">
        <f>IF(N$1&gt;$AE$1,"-",IFERROR(IF(DATEDIF('Base de données'!$A2972,N$1,"d")&lt;&gt;0,"",'Base de données'!$B2972),""))</f>
        <v/>
      </c>
      <c r="O2972" s="39" t="str">
        <f>IF(O$1&gt;$AE$1,"-",IFERROR(IF(DATEDIF('Base de données'!$A2972,O$1,"d")&lt;&gt;0,"",'Base de données'!$B2972),""))</f>
        <v/>
      </c>
      <c r="P2972" s="39" t="str">
        <f>IF(P$1&gt;$AE$1,"-",IFERROR(IF(DATEDIF('Base de données'!$A2972,P$1,"d")&lt;&gt;0,"",'Base de données'!$B2972),""))</f>
        <v/>
      </c>
      <c r="Q2972" s="39" t="str">
        <f>IF(Q$1&gt;$AE$1,"-",IFERROR(IF(DATEDIF('Base de données'!$A2972,Q$1,"d")&lt;&gt;0,"",'Base de données'!$B2972),""))</f>
        <v/>
      </c>
      <c r="R2972" s="39" t="str">
        <f>IF(R$1&gt;$AE$1,"-",IFERROR(IF(DATEDIF('Base de données'!$A2972,R$1,"d")&lt;&gt;0,"",'Base de données'!$B2972),""))</f>
        <v/>
      </c>
      <c r="S2972" s="39" t="str">
        <f>IF(S$1&gt;$AE$1,"-",IFERROR(IF(DATEDIF('Base de données'!$A2972,S$1,"d")&lt;&gt;0,"",'Base de données'!$B2972),""))</f>
        <v/>
      </c>
      <c r="T2972" s="39" t="str">
        <f>IF(T$1&gt;$AE$1,"-",IFERROR(IF(DATEDIF('Base de données'!$A2972,T$1,"d")&lt;&gt;0,"",'Base de données'!$B2972),""))</f>
        <v/>
      </c>
      <c r="U2972" s="39" t="str">
        <f>IF(U$1&gt;$AE$1,"-",IFERROR(IF(DATEDIF('Base de données'!$A2972,U$1,"d")&lt;&gt;0,"",'Base de données'!$B2972),""))</f>
        <v>TIEOC</v>
      </c>
      <c r="V2972" s="39" t="str">
        <f>IF(V$1&gt;$AE$1,"-",IFERROR(IF(DATEDIF('Base de données'!$A2972,V$1,"d")&lt;&gt;0,"",'Base de données'!$B2972),""))</f>
        <v/>
      </c>
      <c r="W2972" s="34"/>
      <c r="X2972" s="30" t="str">
        <f>'Base de données'!$C2972&amp;" "&amp;'Base de données'!$D2972</f>
        <v>Bouvet Maggie</v>
      </c>
      <c r="Y2972" s="31">
        <f>COUNTIF('Base de données'!$B:$B,'Base de données'!$B2972)</f>
        <v>12</v>
      </c>
      <c r="AA2972" s="87" cm="1">
        <f t="array" aca="1" ref="AA2972" ca="1">INDIRECT("'Base de données'!A" &amp; ROW(Y2972))</f>
        <v>45962</v>
      </c>
      <c r="AB2972" s="51" t="str" cm="1">
        <f t="array" aca="1" ref="AB2972" ca="1">INDIRECT("'Base de données'!B" &amp; ROW(Z2972))</f>
        <v>TIEOC</v>
      </c>
    </row>
    <row r="2973" spans="1:28" x14ac:dyDescent="0.3">
      <c r="A2973" s="41" t="str">
        <f ca="1">IF(IF(AND($B2973&lt;&gt;"-",$B2973=$E2973),"Entrée et sortie","-")="Entrée et sortie",'Base de données'!$B2973,"-")</f>
        <v>-</v>
      </c>
      <c r="B2973" s="41" t="str">
        <f t="shared" ca="1" si="187"/>
        <v>-</v>
      </c>
      <c r="C2973" s="41" t="str">
        <f t="shared" ca="1" si="188"/>
        <v>-</v>
      </c>
      <c r="D2973" s="41" t="str">
        <f>IF($F2973="sortie en cours d'année",'Base de données'!$B2973,"-")</f>
        <v>-</v>
      </c>
      <c r="E2973" s="41" t="str">
        <f>IF($H2973="entrée en cours d'année",'Base de données'!$B2973,"-")</f>
        <v>-</v>
      </c>
      <c r="F2973" s="37" t="str">
        <f t="shared" si="185"/>
        <v/>
      </c>
      <c r="G2973" s="37" t="str">
        <f>IF($J2973="mouvement",_xlfn.XLOOKUP('Base de données'!$B2973,$V:$V,$V:$V,0),"")</f>
        <v/>
      </c>
      <c r="H2973" s="37" t="str">
        <f t="shared" si="186"/>
        <v/>
      </c>
      <c r="I2973" s="37" t="str">
        <f>IF($J2973="mouvement",_xlfn.XLOOKUP('Base de données'!$B2973,$K:$K,$K:$K,0),"")</f>
        <v/>
      </c>
      <c r="J2973" s="38" t="str">
        <f>IF(AND(Y2973&lt;&gt;MAX(Y:Y),COUNTIF(K2973:V2973,'Base de données'!$B2973)&gt;0),"mouvement","")</f>
        <v/>
      </c>
      <c r="K2973" s="39" t="str">
        <f>IF(K$1&gt;$AE$1,"-",IFERROR(IF(DATEDIF('Base de données'!$A2973,K$1,"d")&lt;&gt;0,"",'Base de données'!$B2973),""))</f>
        <v/>
      </c>
      <c r="L2973" s="39" t="str">
        <f>IF(L$1&gt;$AE$1,"-",IFERROR(IF(DATEDIF('Base de données'!$A2973,L$1,"d")&lt;&gt;0,"",'Base de données'!$B2973),""))</f>
        <v/>
      </c>
      <c r="M2973" s="39" t="str">
        <f>IF(M$1&gt;$AE$1,"-",IFERROR(IF(DATEDIF('Base de données'!$A2973,M$1,"d")&lt;&gt;0,"",'Base de données'!$B2973),""))</f>
        <v/>
      </c>
      <c r="N2973" s="39" t="str">
        <f>IF(N$1&gt;$AE$1,"-",IFERROR(IF(DATEDIF('Base de données'!$A2973,N$1,"d")&lt;&gt;0,"",'Base de données'!$B2973),""))</f>
        <v/>
      </c>
      <c r="O2973" s="39" t="str">
        <f>IF(O$1&gt;$AE$1,"-",IFERROR(IF(DATEDIF('Base de données'!$A2973,O$1,"d")&lt;&gt;0,"",'Base de données'!$B2973),""))</f>
        <v/>
      </c>
      <c r="P2973" s="39" t="str">
        <f>IF(P$1&gt;$AE$1,"-",IFERROR(IF(DATEDIF('Base de données'!$A2973,P$1,"d")&lt;&gt;0,"",'Base de données'!$B2973),""))</f>
        <v/>
      </c>
      <c r="Q2973" s="39" t="str">
        <f>IF(Q$1&gt;$AE$1,"-",IFERROR(IF(DATEDIF('Base de données'!$A2973,Q$1,"d")&lt;&gt;0,"",'Base de données'!$B2973),""))</f>
        <v/>
      </c>
      <c r="R2973" s="39" t="str">
        <f>IF(R$1&gt;$AE$1,"-",IFERROR(IF(DATEDIF('Base de données'!$A2973,R$1,"d")&lt;&gt;0,"",'Base de données'!$B2973),""))</f>
        <v/>
      </c>
      <c r="S2973" s="39" t="str">
        <f>IF(S$1&gt;$AE$1,"-",IFERROR(IF(DATEDIF('Base de données'!$A2973,S$1,"d")&lt;&gt;0,"",'Base de données'!$B2973),""))</f>
        <v/>
      </c>
      <c r="T2973" s="39" t="str">
        <f>IF(T$1&gt;$AE$1,"-",IFERROR(IF(DATEDIF('Base de données'!$A2973,T$1,"d")&lt;&gt;0,"",'Base de données'!$B2973),""))</f>
        <v/>
      </c>
      <c r="U2973" s="39" t="str">
        <f>IF(U$1&gt;$AE$1,"-",IFERROR(IF(DATEDIF('Base de données'!$A2973,U$1,"d")&lt;&gt;0,"",'Base de données'!$B2973),""))</f>
        <v>Z9ALA</v>
      </c>
      <c r="V2973" s="39" t="str">
        <f>IF(V$1&gt;$AE$1,"-",IFERROR(IF(DATEDIF('Base de données'!$A2973,V$1,"d")&lt;&gt;0,"",'Base de données'!$B2973),""))</f>
        <v/>
      </c>
      <c r="W2973" s="34"/>
      <c r="X2973" s="30" t="str">
        <f>'Base de données'!$C2973&amp;" "&amp;'Base de données'!$D2973</f>
        <v>Verdier Margaud</v>
      </c>
      <c r="Y2973" s="31">
        <f>COUNTIF('Base de données'!$B:$B,'Base de données'!$B2973)</f>
        <v>12</v>
      </c>
      <c r="AA2973" s="87" cm="1">
        <f t="array" aca="1" ref="AA2973" ca="1">INDIRECT("'Base de données'!A" &amp; ROW(Y2973))</f>
        <v>45962</v>
      </c>
      <c r="AB2973" s="51" t="str" cm="1">
        <f t="array" aca="1" ref="AB2973" ca="1">INDIRECT("'Base de données'!B" &amp; ROW(Z2973))</f>
        <v>Z9ALA</v>
      </c>
    </row>
    <row r="2974" spans="1:28" x14ac:dyDescent="0.3">
      <c r="A2974" s="41" t="str">
        <f ca="1">IF(IF(AND($B2974&lt;&gt;"-",$B2974=$E2974),"Entrée et sortie","-")="Entrée et sortie",'Base de données'!$B2974,"-")</f>
        <v>-</v>
      </c>
      <c r="B2974" s="41" t="str">
        <f t="shared" ca="1" si="187"/>
        <v>-</v>
      </c>
      <c r="C2974" s="41" t="str">
        <f t="shared" ca="1" si="188"/>
        <v>-</v>
      </c>
      <c r="D2974" s="41" t="str">
        <f>IF($F2974="sortie en cours d'année",'Base de données'!$B2974,"-")</f>
        <v>-</v>
      </c>
      <c r="E2974" s="41" t="str">
        <f>IF($H2974="entrée en cours d'année",'Base de données'!$B2974,"-")</f>
        <v>-</v>
      </c>
      <c r="F2974" s="37" t="str">
        <f t="shared" si="185"/>
        <v/>
      </c>
      <c r="G2974" s="37" t="str">
        <f>IF($J2974="mouvement",_xlfn.XLOOKUP('Base de données'!$B2974,$V:$V,$V:$V,0),"")</f>
        <v/>
      </c>
      <c r="H2974" s="37" t="str">
        <f t="shared" si="186"/>
        <v/>
      </c>
      <c r="I2974" s="37" t="str">
        <f>IF($J2974="mouvement",_xlfn.XLOOKUP('Base de données'!$B2974,$K:$K,$K:$K,0),"")</f>
        <v/>
      </c>
      <c r="J2974" s="38" t="str">
        <f>IF(AND(Y2974&lt;&gt;MAX(Y:Y),COUNTIF(K2974:V2974,'Base de données'!$B2974)&gt;0),"mouvement","")</f>
        <v/>
      </c>
      <c r="K2974" s="39" t="str">
        <f>IF(K$1&gt;$AE$1,"-",IFERROR(IF(DATEDIF('Base de données'!$A2974,K$1,"d")&lt;&gt;0,"",'Base de données'!$B2974),""))</f>
        <v/>
      </c>
      <c r="L2974" s="39" t="str">
        <f>IF(L$1&gt;$AE$1,"-",IFERROR(IF(DATEDIF('Base de données'!$A2974,L$1,"d")&lt;&gt;0,"",'Base de données'!$B2974),""))</f>
        <v/>
      </c>
      <c r="M2974" s="39" t="str">
        <f>IF(M$1&gt;$AE$1,"-",IFERROR(IF(DATEDIF('Base de données'!$A2974,M$1,"d")&lt;&gt;0,"",'Base de données'!$B2974),""))</f>
        <v/>
      </c>
      <c r="N2974" s="39" t="str">
        <f>IF(N$1&gt;$AE$1,"-",IFERROR(IF(DATEDIF('Base de données'!$A2974,N$1,"d")&lt;&gt;0,"",'Base de données'!$B2974),""))</f>
        <v/>
      </c>
      <c r="O2974" s="39" t="str">
        <f>IF(O$1&gt;$AE$1,"-",IFERROR(IF(DATEDIF('Base de données'!$A2974,O$1,"d")&lt;&gt;0,"",'Base de données'!$B2974),""))</f>
        <v/>
      </c>
      <c r="P2974" s="39" t="str">
        <f>IF(P$1&gt;$AE$1,"-",IFERROR(IF(DATEDIF('Base de données'!$A2974,P$1,"d")&lt;&gt;0,"",'Base de données'!$B2974),""))</f>
        <v/>
      </c>
      <c r="Q2974" s="39" t="str">
        <f>IF(Q$1&gt;$AE$1,"-",IFERROR(IF(DATEDIF('Base de données'!$A2974,Q$1,"d")&lt;&gt;0,"",'Base de données'!$B2974),""))</f>
        <v/>
      </c>
      <c r="R2974" s="39" t="str">
        <f>IF(R$1&gt;$AE$1,"-",IFERROR(IF(DATEDIF('Base de données'!$A2974,R$1,"d")&lt;&gt;0,"",'Base de données'!$B2974),""))</f>
        <v/>
      </c>
      <c r="S2974" s="39" t="str">
        <f>IF(S$1&gt;$AE$1,"-",IFERROR(IF(DATEDIF('Base de données'!$A2974,S$1,"d")&lt;&gt;0,"",'Base de données'!$B2974),""))</f>
        <v/>
      </c>
      <c r="T2974" s="39" t="str">
        <f>IF(T$1&gt;$AE$1,"-",IFERROR(IF(DATEDIF('Base de données'!$A2974,T$1,"d")&lt;&gt;0,"",'Base de données'!$B2974),""))</f>
        <v/>
      </c>
      <c r="U2974" s="39" t="str">
        <f>IF(U$1&gt;$AE$1,"-",IFERROR(IF(DATEDIF('Base de données'!$A2974,U$1,"d")&lt;&gt;0,"",'Base de données'!$B2974),""))</f>
        <v>662GQ</v>
      </c>
      <c r="V2974" s="39" t="str">
        <f>IF(V$1&gt;$AE$1,"-",IFERROR(IF(DATEDIF('Base de données'!$A2974,V$1,"d")&lt;&gt;0,"",'Base de données'!$B2974),""))</f>
        <v/>
      </c>
      <c r="W2974" s="34"/>
      <c r="X2974" s="30" t="str">
        <f>'Base de données'!$C2974&amp;" "&amp;'Base de données'!$D2974</f>
        <v>Louis Charles</v>
      </c>
      <c r="Y2974" s="31">
        <f>COUNTIF('Base de données'!$B:$B,'Base de données'!$B2974)</f>
        <v>12</v>
      </c>
      <c r="AA2974" s="87" cm="1">
        <f t="array" aca="1" ref="AA2974" ca="1">INDIRECT("'Base de données'!A" &amp; ROW(Y2974))</f>
        <v>45962</v>
      </c>
      <c r="AB2974" s="51" t="str" cm="1">
        <f t="array" aca="1" ref="AB2974" ca="1">INDIRECT("'Base de données'!B" &amp; ROW(Z2974))</f>
        <v>662GQ</v>
      </c>
    </row>
    <row r="2975" spans="1:28" x14ac:dyDescent="0.3">
      <c r="A2975" s="41" t="str">
        <f ca="1">IF(IF(AND($B2975&lt;&gt;"-",$B2975=$E2975),"Entrée et sortie","-")="Entrée et sortie",'Base de données'!$B2975,"-")</f>
        <v>-</v>
      </c>
      <c r="B2975" s="41" t="str">
        <f t="shared" ca="1" si="187"/>
        <v>-</v>
      </c>
      <c r="C2975" s="41" t="str">
        <f t="shared" ca="1" si="188"/>
        <v>-</v>
      </c>
      <c r="D2975" s="41" t="str">
        <f>IF($F2975="sortie en cours d'année",'Base de données'!$B2975,"-")</f>
        <v>-</v>
      </c>
      <c r="E2975" s="41" t="str">
        <f>IF($H2975="entrée en cours d'année",'Base de données'!$B2975,"-")</f>
        <v>-</v>
      </c>
      <c r="F2975" s="37" t="str">
        <f t="shared" si="185"/>
        <v/>
      </c>
      <c r="G2975" s="37" t="str">
        <f>IF($J2975="mouvement",_xlfn.XLOOKUP('Base de données'!$B2975,$V:$V,$V:$V,0),"")</f>
        <v/>
      </c>
      <c r="H2975" s="37" t="str">
        <f t="shared" si="186"/>
        <v/>
      </c>
      <c r="I2975" s="37" t="str">
        <f>IF($J2975="mouvement",_xlfn.XLOOKUP('Base de données'!$B2975,$K:$K,$K:$K,0),"")</f>
        <v/>
      </c>
      <c r="J2975" s="38" t="str">
        <f>IF(AND(Y2975&lt;&gt;MAX(Y:Y),COUNTIF(K2975:V2975,'Base de données'!$B2975)&gt;0),"mouvement","")</f>
        <v/>
      </c>
      <c r="K2975" s="39" t="str">
        <f>IF(K$1&gt;$AE$1,"-",IFERROR(IF(DATEDIF('Base de données'!$A2975,K$1,"d")&lt;&gt;0,"",'Base de données'!$B2975),""))</f>
        <v/>
      </c>
      <c r="L2975" s="39" t="str">
        <f>IF(L$1&gt;$AE$1,"-",IFERROR(IF(DATEDIF('Base de données'!$A2975,L$1,"d")&lt;&gt;0,"",'Base de données'!$B2975),""))</f>
        <v/>
      </c>
      <c r="M2975" s="39" t="str">
        <f>IF(M$1&gt;$AE$1,"-",IFERROR(IF(DATEDIF('Base de données'!$A2975,M$1,"d")&lt;&gt;0,"",'Base de données'!$B2975),""))</f>
        <v/>
      </c>
      <c r="N2975" s="39" t="str">
        <f>IF(N$1&gt;$AE$1,"-",IFERROR(IF(DATEDIF('Base de données'!$A2975,N$1,"d")&lt;&gt;0,"",'Base de données'!$B2975),""))</f>
        <v/>
      </c>
      <c r="O2975" s="39" t="str">
        <f>IF(O$1&gt;$AE$1,"-",IFERROR(IF(DATEDIF('Base de données'!$A2975,O$1,"d")&lt;&gt;0,"",'Base de données'!$B2975),""))</f>
        <v/>
      </c>
      <c r="P2975" s="39" t="str">
        <f>IF(P$1&gt;$AE$1,"-",IFERROR(IF(DATEDIF('Base de données'!$A2975,P$1,"d")&lt;&gt;0,"",'Base de données'!$B2975),""))</f>
        <v/>
      </c>
      <c r="Q2975" s="39" t="str">
        <f>IF(Q$1&gt;$AE$1,"-",IFERROR(IF(DATEDIF('Base de données'!$A2975,Q$1,"d")&lt;&gt;0,"",'Base de données'!$B2975),""))</f>
        <v/>
      </c>
      <c r="R2975" s="39" t="str">
        <f>IF(R$1&gt;$AE$1,"-",IFERROR(IF(DATEDIF('Base de données'!$A2975,R$1,"d")&lt;&gt;0,"",'Base de données'!$B2975),""))</f>
        <v/>
      </c>
      <c r="S2975" s="39" t="str">
        <f>IF(S$1&gt;$AE$1,"-",IFERROR(IF(DATEDIF('Base de données'!$A2975,S$1,"d")&lt;&gt;0,"",'Base de données'!$B2975),""))</f>
        <v/>
      </c>
      <c r="T2975" s="39" t="str">
        <f>IF(T$1&gt;$AE$1,"-",IFERROR(IF(DATEDIF('Base de données'!$A2975,T$1,"d")&lt;&gt;0,"",'Base de données'!$B2975),""))</f>
        <v/>
      </c>
      <c r="U2975" s="39" t="str">
        <f>IF(U$1&gt;$AE$1,"-",IFERROR(IF(DATEDIF('Base de données'!$A2975,U$1,"d")&lt;&gt;0,"",'Base de données'!$B2975),""))</f>
        <v>M8KX1</v>
      </c>
      <c r="V2975" s="39" t="str">
        <f>IF(V$1&gt;$AE$1,"-",IFERROR(IF(DATEDIF('Base de données'!$A2975,V$1,"d")&lt;&gt;0,"",'Base de données'!$B2975),""))</f>
        <v/>
      </c>
      <c r="W2975" s="34"/>
      <c r="X2975" s="30" t="str">
        <f>'Base de données'!$C2975&amp;" "&amp;'Base de données'!$D2975</f>
        <v>Bailly Caroline</v>
      </c>
      <c r="Y2975" s="31">
        <f>COUNTIF('Base de données'!$B:$B,'Base de données'!$B2975)</f>
        <v>12</v>
      </c>
      <c r="AA2975" s="87" cm="1">
        <f t="array" aca="1" ref="AA2975" ca="1">INDIRECT("'Base de données'!A" &amp; ROW(Y2975))</f>
        <v>45962</v>
      </c>
      <c r="AB2975" s="51" t="str" cm="1">
        <f t="array" aca="1" ref="AB2975" ca="1">INDIRECT("'Base de données'!B" &amp; ROW(Z2975))</f>
        <v>M8KX1</v>
      </c>
    </row>
    <row r="2976" spans="1:28" x14ac:dyDescent="0.3">
      <c r="A2976" s="41" t="str">
        <f ca="1">IF(IF(AND($B2976&lt;&gt;"-",$B2976=$E2976),"Entrée et sortie","-")="Entrée et sortie",'Base de données'!$B2976,"-")</f>
        <v>-</v>
      </c>
      <c r="B2976" s="41" t="str">
        <f t="shared" ca="1" si="187"/>
        <v>-</v>
      </c>
      <c r="C2976" s="41" t="str">
        <f t="shared" ca="1" si="188"/>
        <v>-</v>
      </c>
      <c r="D2976" s="41" t="str">
        <f>IF($F2976="sortie en cours d'année",'Base de données'!$B2976,"-")</f>
        <v>-</v>
      </c>
      <c r="E2976" s="41" t="str">
        <f>IF($H2976="entrée en cours d'année",'Base de données'!$B2976,"-")</f>
        <v>-</v>
      </c>
      <c r="F2976" s="37" t="str">
        <f t="shared" si="185"/>
        <v/>
      </c>
      <c r="G2976" s="37" t="str">
        <f>IF($J2976="mouvement",_xlfn.XLOOKUP('Base de données'!$B2976,$V:$V,$V:$V,0),"")</f>
        <v/>
      </c>
      <c r="H2976" s="37" t="str">
        <f t="shared" si="186"/>
        <v/>
      </c>
      <c r="I2976" s="37" t="str">
        <f>IF($J2976="mouvement",_xlfn.XLOOKUP('Base de données'!$B2976,$K:$K,$K:$K,0),"")</f>
        <v/>
      </c>
      <c r="J2976" s="38" t="str">
        <f>IF(AND(Y2976&lt;&gt;MAX(Y:Y),COUNTIF(K2976:V2976,'Base de données'!$B2976)&gt;0),"mouvement","")</f>
        <v/>
      </c>
      <c r="K2976" s="39" t="str">
        <f>IF(K$1&gt;$AE$1,"-",IFERROR(IF(DATEDIF('Base de données'!$A2976,K$1,"d")&lt;&gt;0,"",'Base de données'!$B2976),""))</f>
        <v/>
      </c>
      <c r="L2976" s="39" t="str">
        <f>IF(L$1&gt;$AE$1,"-",IFERROR(IF(DATEDIF('Base de données'!$A2976,L$1,"d")&lt;&gt;0,"",'Base de données'!$B2976),""))</f>
        <v/>
      </c>
      <c r="M2976" s="39" t="str">
        <f>IF(M$1&gt;$AE$1,"-",IFERROR(IF(DATEDIF('Base de données'!$A2976,M$1,"d")&lt;&gt;0,"",'Base de données'!$B2976),""))</f>
        <v/>
      </c>
      <c r="N2976" s="39" t="str">
        <f>IF(N$1&gt;$AE$1,"-",IFERROR(IF(DATEDIF('Base de données'!$A2976,N$1,"d")&lt;&gt;0,"",'Base de données'!$B2976),""))</f>
        <v/>
      </c>
      <c r="O2976" s="39" t="str">
        <f>IF(O$1&gt;$AE$1,"-",IFERROR(IF(DATEDIF('Base de données'!$A2976,O$1,"d")&lt;&gt;0,"",'Base de données'!$B2976),""))</f>
        <v/>
      </c>
      <c r="P2976" s="39" t="str">
        <f>IF(P$1&gt;$AE$1,"-",IFERROR(IF(DATEDIF('Base de données'!$A2976,P$1,"d")&lt;&gt;0,"",'Base de données'!$B2976),""))</f>
        <v/>
      </c>
      <c r="Q2976" s="39" t="str">
        <f>IF(Q$1&gt;$AE$1,"-",IFERROR(IF(DATEDIF('Base de données'!$A2976,Q$1,"d")&lt;&gt;0,"",'Base de données'!$B2976),""))</f>
        <v/>
      </c>
      <c r="R2976" s="39" t="str">
        <f>IF(R$1&gt;$AE$1,"-",IFERROR(IF(DATEDIF('Base de données'!$A2976,R$1,"d")&lt;&gt;0,"",'Base de données'!$B2976),""))</f>
        <v/>
      </c>
      <c r="S2976" s="39" t="str">
        <f>IF(S$1&gt;$AE$1,"-",IFERROR(IF(DATEDIF('Base de données'!$A2976,S$1,"d")&lt;&gt;0,"",'Base de données'!$B2976),""))</f>
        <v/>
      </c>
      <c r="T2976" s="39" t="str">
        <f>IF(T$1&gt;$AE$1,"-",IFERROR(IF(DATEDIF('Base de données'!$A2976,T$1,"d")&lt;&gt;0,"",'Base de données'!$B2976),""))</f>
        <v/>
      </c>
      <c r="U2976" s="39" t="str">
        <f>IF(U$1&gt;$AE$1,"-",IFERROR(IF(DATEDIF('Base de données'!$A2976,U$1,"d")&lt;&gt;0,"",'Base de données'!$B2976),""))</f>
        <v>CJQ0F</v>
      </c>
      <c r="V2976" s="39" t="str">
        <f>IF(V$1&gt;$AE$1,"-",IFERROR(IF(DATEDIF('Base de données'!$A2976,V$1,"d")&lt;&gt;0,"",'Base de données'!$B2976),""))</f>
        <v/>
      </c>
      <c r="W2976" s="34"/>
      <c r="X2976" s="30" t="str">
        <f>'Base de données'!$C2976&amp;" "&amp;'Base de données'!$D2976</f>
        <v>Joly Brigitte</v>
      </c>
      <c r="Y2976" s="31">
        <f>COUNTIF('Base de données'!$B:$B,'Base de données'!$B2976)</f>
        <v>12</v>
      </c>
      <c r="AA2976" s="87" cm="1">
        <f t="array" aca="1" ref="AA2976" ca="1">INDIRECT("'Base de données'!A" &amp; ROW(Y2976))</f>
        <v>45962</v>
      </c>
      <c r="AB2976" s="51" t="str" cm="1">
        <f t="array" aca="1" ref="AB2976" ca="1">INDIRECT("'Base de données'!B" &amp; ROW(Z2976))</f>
        <v>CJQ0F</v>
      </c>
    </row>
    <row r="2977" spans="1:28" x14ac:dyDescent="0.3">
      <c r="A2977" s="41" t="str">
        <f ca="1">IF(IF(AND($B2977&lt;&gt;"-",$B2977=$E2977),"Entrée et sortie","-")="Entrée et sortie",'Base de données'!$B2977,"-")</f>
        <v>-</v>
      </c>
      <c r="B2977" s="41" t="str">
        <f t="shared" ca="1" si="187"/>
        <v>-</v>
      </c>
      <c r="C2977" s="41" t="str">
        <f t="shared" ca="1" si="188"/>
        <v>-</v>
      </c>
      <c r="D2977" s="41" t="str">
        <f>IF($F2977="sortie en cours d'année",'Base de données'!$B2977,"-")</f>
        <v>-</v>
      </c>
      <c r="E2977" s="41" t="str">
        <f>IF($H2977="entrée en cours d'année",'Base de données'!$B2977,"-")</f>
        <v>-</v>
      </c>
      <c r="F2977" s="37" t="str">
        <f t="shared" si="185"/>
        <v/>
      </c>
      <c r="G2977" s="37" t="str">
        <f>IF($J2977="mouvement",_xlfn.XLOOKUP('Base de données'!$B2977,$V:$V,$V:$V,0),"")</f>
        <v/>
      </c>
      <c r="H2977" s="37" t="str">
        <f t="shared" si="186"/>
        <v/>
      </c>
      <c r="I2977" s="37" t="str">
        <f>IF($J2977="mouvement",_xlfn.XLOOKUP('Base de données'!$B2977,$K:$K,$K:$K,0),"")</f>
        <v/>
      </c>
      <c r="J2977" s="38" t="str">
        <f>IF(AND(Y2977&lt;&gt;MAX(Y:Y),COUNTIF(K2977:V2977,'Base de données'!$B2977)&gt;0),"mouvement","")</f>
        <v/>
      </c>
      <c r="K2977" s="39" t="str">
        <f>IF(K$1&gt;$AE$1,"-",IFERROR(IF(DATEDIF('Base de données'!$A2977,K$1,"d")&lt;&gt;0,"",'Base de données'!$B2977),""))</f>
        <v/>
      </c>
      <c r="L2977" s="39" t="str">
        <f>IF(L$1&gt;$AE$1,"-",IFERROR(IF(DATEDIF('Base de données'!$A2977,L$1,"d")&lt;&gt;0,"",'Base de données'!$B2977),""))</f>
        <v/>
      </c>
      <c r="M2977" s="39" t="str">
        <f>IF(M$1&gt;$AE$1,"-",IFERROR(IF(DATEDIF('Base de données'!$A2977,M$1,"d")&lt;&gt;0,"",'Base de données'!$B2977),""))</f>
        <v/>
      </c>
      <c r="N2977" s="39" t="str">
        <f>IF(N$1&gt;$AE$1,"-",IFERROR(IF(DATEDIF('Base de données'!$A2977,N$1,"d")&lt;&gt;0,"",'Base de données'!$B2977),""))</f>
        <v/>
      </c>
      <c r="O2977" s="39" t="str">
        <f>IF(O$1&gt;$AE$1,"-",IFERROR(IF(DATEDIF('Base de données'!$A2977,O$1,"d")&lt;&gt;0,"",'Base de données'!$B2977),""))</f>
        <v/>
      </c>
      <c r="P2977" s="39" t="str">
        <f>IF(P$1&gt;$AE$1,"-",IFERROR(IF(DATEDIF('Base de données'!$A2977,P$1,"d")&lt;&gt;0,"",'Base de données'!$B2977),""))</f>
        <v/>
      </c>
      <c r="Q2977" s="39" t="str">
        <f>IF(Q$1&gt;$AE$1,"-",IFERROR(IF(DATEDIF('Base de données'!$A2977,Q$1,"d")&lt;&gt;0,"",'Base de données'!$B2977),""))</f>
        <v/>
      </c>
      <c r="R2977" s="39" t="str">
        <f>IF(R$1&gt;$AE$1,"-",IFERROR(IF(DATEDIF('Base de données'!$A2977,R$1,"d")&lt;&gt;0,"",'Base de données'!$B2977),""))</f>
        <v/>
      </c>
      <c r="S2977" s="39" t="str">
        <f>IF(S$1&gt;$AE$1,"-",IFERROR(IF(DATEDIF('Base de données'!$A2977,S$1,"d")&lt;&gt;0,"",'Base de données'!$B2977),""))</f>
        <v/>
      </c>
      <c r="T2977" s="39" t="str">
        <f>IF(T$1&gt;$AE$1,"-",IFERROR(IF(DATEDIF('Base de données'!$A2977,T$1,"d")&lt;&gt;0,"",'Base de données'!$B2977),""))</f>
        <v/>
      </c>
      <c r="U2977" s="39" t="str">
        <f>IF(U$1&gt;$AE$1,"-",IFERROR(IF(DATEDIF('Base de données'!$A2977,U$1,"d")&lt;&gt;0,"",'Base de données'!$B2977),""))</f>
        <v>TL8LX</v>
      </c>
      <c r="V2977" s="39" t="str">
        <f>IF(V$1&gt;$AE$1,"-",IFERROR(IF(DATEDIF('Base de données'!$A2977,V$1,"d")&lt;&gt;0,"",'Base de données'!$B2977),""))</f>
        <v/>
      </c>
      <c r="W2977" s="34"/>
      <c r="X2977" s="30" t="str">
        <f>'Base de données'!$C2977&amp;" "&amp;'Base de données'!$D2977</f>
        <v>Jacques Michel</v>
      </c>
      <c r="Y2977" s="31">
        <f>COUNTIF('Base de données'!$B:$B,'Base de données'!$B2977)</f>
        <v>12</v>
      </c>
      <c r="AA2977" s="87" cm="1">
        <f t="array" aca="1" ref="AA2977" ca="1">INDIRECT("'Base de données'!A" &amp; ROW(Y2977))</f>
        <v>45962</v>
      </c>
      <c r="AB2977" s="51" t="str" cm="1">
        <f t="array" aca="1" ref="AB2977" ca="1">INDIRECT("'Base de données'!B" &amp; ROW(Z2977))</f>
        <v>TL8LX</v>
      </c>
    </row>
    <row r="2978" spans="1:28" x14ac:dyDescent="0.3">
      <c r="A2978" s="41" t="str">
        <f ca="1">IF(IF(AND($B2978&lt;&gt;"-",$B2978=$E2978),"Entrée et sortie","-")="Entrée et sortie",'Base de données'!$B2978,"-")</f>
        <v>-</v>
      </c>
      <c r="B2978" s="41" t="str">
        <f t="shared" ca="1" si="187"/>
        <v>-</v>
      </c>
      <c r="C2978" s="41" t="str">
        <f t="shared" ca="1" si="188"/>
        <v>-</v>
      </c>
      <c r="D2978" s="41" t="str">
        <f>IF($F2978="sortie en cours d'année",'Base de données'!$B2978,"-")</f>
        <v>-</v>
      </c>
      <c r="E2978" s="41" t="str">
        <f>IF($H2978="entrée en cours d'année",'Base de données'!$B2978,"-")</f>
        <v>-</v>
      </c>
      <c r="F2978" s="37" t="str">
        <f t="shared" si="185"/>
        <v/>
      </c>
      <c r="G2978" s="37" t="str">
        <f>IF($J2978="mouvement",_xlfn.XLOOKUP('Base de données'!$B2978,$V:$V,$V:$V,0),"")</f>
        <v/>
      </c>
      <c r="H2978" s="37" t="str">
        <f t="shared" si="186"/>
        <v/>
      </c>
      <c r="I2978" s="37" t="str">
        <f>IF($J2978="mouvement",_xlfn.XLOOKUP('Base de données'!$B2978,$K:$K,$K:$K,0),"")</f>
        <v/>
      </c>
      <c r="J2978" s="38" t="str">
        <f>IF(AND(Y2978&lt;&gt;MAX(Y:Y),COUNTIF(K2978:V2978,'Base de données'!$B2978)&gt;0),"mouvement","")</f>
        <v/>
      </c>
      <c r="K2978" s="39" t="str">
        <f>IF(K$1&gt;$AE$1,"-",IFERROR(IF(DATEDIF('Base de données'!$A2978,K$1,"d")&lt;&gt;0,"",'Base de données'!$B2978),""))</f>
        <v/>
      </c>
      <c r="L2978" s="39" t="str">
        <f>IF(L$1&gt;$AE$1,"-",IFERROR(IF(DATEDIF('Base de données'!$A2978,L$1,"d")&lt;&gt;0,"",'Base de données'!$B2978),""))</f>
        <v/>
      </c>
      <c r="M2978" s="39" t="str">
        <f>IF(M$1&gt;$AE$1,"-",IFERROR(IF(DATEDIF('Base de données'!$A2978,M$1,"d")&lt;&gt;0,"",'Base de données'!$B2978),""))</f>
        <v/>
      </c>
      <c r="N2978" s="39" t="str">
        <f>IF(N$1&gt;$AE$1,"-",IFERROR(IF(DATEDIF('Base de données'!$A2978,N$1,"d")&lt;&gt;0,"",'Base de données'!$B2978),""))</f>
        <v/>
      </c>
      <c r="O2978" s="39" t="str">
        <f>IF(O$1&gt;$AE$1,"-",IFERROR(IF(DATEDIF('Base de données'!$A2978,O$1,"d")&lt;&gt;0,"",'Base de données'!$B2978),""))</f>
        <v/>
      </c>
      <c r="P2978" s="39" t="str">
        <f>IF(P$1&gt;$AE$1,"-",IFERROR(IF(DATEDIF('Base de données'!$A2978,P$1,"d")&lt;&gt;0,"",'Base de données'!$B2978),""))</f>
        <v/>
      </c>
      <c r="Q2978" s="39" t="str">
        <f>IF(Q$1&gt;$AE$1,"-",IFERROR(IF(DATEDIF('Base de données'!$A2978,Q$1,"d")&lt;&gt;0,"",'Base de données'!$B2978),""))</f>
        <v/>
      </c>
      <c r="R2978" s="39" t="str">
        <f>IF(R$1&gt;$AE$1,"-",IFERROR(IF(DATEDIF('Base de données'!$A2978,R$1,"d")&lt;&gt;0,"",'Base de données'!$B2978),""))</f>
        <v/>
      </c>
      <c r="S2978" s="39" t="str">
        <f>IF(S$1&gt;$AE$1,"-",IFERROR(IF(DATEDIF('Base de données'!$A2978,S$1,"d")&lt;&gt;0,"",'Base de données'!$B2978),""))</f>
        <v/>
      </c>
      <c r="T2978" s="39" t="str">
        <f>IF(T$1&gt;$AE$1,"-",IFERROR(IF(DATEDIF('Base de données'!$A2978,T$1,"d")&lt;&gt;0,"",'Base de données'!$B2978),""))</f>
        <v/>
      </c>
      <c r="U2978" s="39" t="str">
        <f>IF(U$1&gt;$AE$1,"-",IFERROR(IF(DATEDIF('Base de données'!$A2978,U$1,"d")&lt;&gt;0,"",'Base de données'!$B2978),""))</f>
        <v>EZDDO</v>
      </c>
      <c r="V2978" s="39" t="str">
        <f>IF(V$1&gt;$AE$1,"-",IFERROR(IF(DATEDIF('Base de données'!$A2978,V$1,"d")&lt;&gt;0,"",'Base de données'!$B2978),""))</f>
        <v/>
      </c>
      <c r="W2978" s="34"/>
      <c r="X2978" s="30" t="str">
        <f>'Base de données'!$C2978&amp;" "&amp;'Base de données'!$D2978</f>
        <v>Breton Suzanne</v>
      </c>
      <c r="Y2978" s="31">
        <f>COUNTIF('Base de données'!$B:$B,'Base de données'!$B2978)</f>
        <v>12</v>
      </c>
      <c r="AA2978" s="87" cm="1">
        <f t="array" aca="1" ref="AA2978" ca="1">INDIRECT("'Base de données'!A" &amp; ROW(Y2978))</f>
        <v>45962</v>
      </c>
      <c r="AB2978" s="51" t="str" cm="1">
        <f t="array" aca="1" ref="AB2978" ca="1">INDIRECT("'Base de données'!B" &amp; ROW(Z2978))</f>
        <v>EZDDO</v>
      </c>
    </row>
    <row r="2979" spans="1:28" x14ac:dyDescent="0.3">
      <c r="A2979" s="41" t="str">
        <f ca="1">IF(IF(AND($B2979&lt;&gt;"-",$B2979=$E2979),"Entrée et sortie","-")="Entrée et sortie",'Base de données'!$B2979,"-")</f>
        <v>-</v>
      </c>
      <c r="B2979" s="41" t="str">
        <f t="shared" ca="1" si="187"/>
        <v>-</v>
      </c>
      <c r="C2979" s="41" t="str">
        <f t="shared" ca="1" si="188"/>
        <v>-</v>
      </c>
      <c r="D2979" s="41" t="str">
        <f>IF($F2979="sortie en cours d'année",'Base de données'!$B2979,"-")</f>
        <v>-</v>
      </c>
      <c r="E2979" s="41" t="str">
        <f>IF($H2979="entrée en cours d'année",'Base de données'!$B2979,"-")</f>
        <v>-</v>
      </c>
      <c r="F2979" s="37" t="str">
        <f t="shared" si="185"/>
        <v/>
      </c>
      <c r="G2979" s="37" t="str">
        <f>IF($J2979="mouvement",_xlfn.XLOOKUP('Base de données'!$B2979,$V:$V,$V:$V,0),"")</f>
        <v/>
      </c>
      <c r="H2979" s="37" t="str">
        <f t="shared" si="186"/>
        <v/>
      </c>
      <c r="I2979" s="37" t="str">
        <f>IF($J2979="mouvement",_xlfn.XLOOKUP('Base de données'!$B2979,$K:$K,$K:$K,0),"")</f>
        <v/>
      </c>
      <c r="J2979" s="38" t="str">
        <f>IF(AND(Y2979&lt;&gt;MAX(Y:Y),COUNTIF(K2979:V2979,'Base de données'!$B2979)&gt;0),"mouvement","")</f>
        <v/>
      </c>
      <c r="K2979" s="39" t="str">
        <f>IF(K$1&gt;$AE$1,"-",IFERROR(IF(DATEDIF('Base de données'!$A2979,K$1,"d")&lt;&gt;0,"",'Base de données'!$B2979),""))</f>
        <v/>
      </c>
      <c r="L2979" s="39" t="str">
        <f>IF(L$1&gt;$AE$1,"-",IFERROR(IF(DATEDIF('Base de données'!$A2979,L$1,"d")&lt;&gt;0,"",'Base de données'!$B2979),""))</f>
        <v/>
      </c>
      <c r="M2979" s="39" t="str">
        <f>IF(M$1&gt;$AE$1,"-",IFERROR(IF(DATEDIF('Base de données'!$A2979,M$1,"d")&lt;&gt;0,"",'Base de données'!$B2979),""))</f>
        <v/>
      </c>
      <c r="N2979" s="39" t="str">
        <f>IF(N$1&gt;$AE$1,"-",IFERROR(IF(DATEDIF('Base de données'!$A2979,N$1,"d")&lt;&gt;0,"",'Base de données'!$B2979),""))</f>
        <v/>
      </c>
      <c r="O2979" s="39" t="str">
        <f>IF(O$1&gt;$AE$1,"-",IFERROR(IF(DATEDIF('Base de données'!$A2979,O$1,"d")&lt;&gt;0,"",'Base de données'!$B2979),""))</f>
        <v/>
      </c>
      <c r="P2979" s="39" t="str">
        <f>IF(P$1&gt;$AE$1,"-",IFERROR(IF(DATEDIF('Base de données'!$A2979,P$1,"d")&lt;&gt;0,"",'Base de données'!$B2979),""))</f>
        <v/>
      </c>
      <c r="Q2979" s="39" t="str">
        <f>IF(Q$1&gt;$AE$1,"-",IFERROR(IF(DATEDIF('Base de données'!$A2979,Q$1,"d")&lt;&gt;0,"",'Base de données'!$B2979),""))</f>
        <v/>
      </c>
      <c r="R2979" s="39" t="str">
        <f>IF(R$1&gt;$AE$1,"-",IFERROR(IF(DATEDIF('Base de données'!$A2979,R$1,"d")&lt;&gt;0,"",'Base de données'!$B2979),""))</f>
        <v/>
      </c>
      <c r="S2979" s="39" t="str">
        <f>IF(S$1&gt;$AE$1,"-",IFERROR(IF(DATEDIF('Base de données'!$A2979,S$1,"d")&lt;&gt;0,"",'Base de données'!$B2979),""))</f>
        <v/>
      </c>
      <c r="T2979" s="39" t="str">
        <f>IF(T$1&gt;$AE$1,"-",IFERROR(IF(DATEDIF('Base de données'!$A2979,T$1,"d")&lt;&gt;0,"",'Base de données'!$B2979),""))</f>
        <v/>
      </c>
      <c r="U2979" s="39" t="str">
        <f>IF(U$1&gt;$AE$1,"-",IFERROR(IF(DATEDIF('Base de données'!$A2979,U$1,"d")&lt;&gt;0,"",'Base de données'!$B2979),""))</f>
        <v>MODSU</v>
      </c>
      <c r="V2979" s="39" t="str">
        <f>IF(V$1&gt;$AE$1,"-",IFERROR(IF(DATEDIF('Base de données'!$A2979,V$1,"d")&lt;&gt;0,"",'Base de données'!$B2979),""))</f>
        <v/>
      </c>
      <c r="W2979" s="34"/>
      <c r="X2979" s="30" t="str">
        <f>'Base de données'!$C2979&amp;" "&amp;'Base de données'!$D2979</f>
        <v>Vallet François</v>
      </c>
      <c r="Y2979" s="31">
        <f>COUNTIF('Base de données'!$B:$B,'Base de données'!$B2979)</f>
        <v>12</v>
      </c>
      <c r="AA2979" s="87" cm="1">
        <f t="array" aca="1" ref="AA2979" ca="1">INDIRECT("'Base de données'!A" &amp; ROW(Y2979))</f>
        <v>45962</v>
      </c>
      <c r="AB2979" s="51" t="str" cm="1">
        <f t="array" aca="1" ref="AB2979" ca="1">INDIRECT("'Base de données'!B" &amp; ROW(Z2979))</f>
        <v>MODSU</v>
      </c>
    </row>
    <row r="2980" spans="1:28" x14ac:dyDescent="0.3">
      <c r="A2980" s="41" t="str">
        <f ca="1">IF(IF(AND($B2980&lt;&gt;"-",$B2980=$E2980),"Entrée et sortie","-")="Entrée et sortie",'Base de données'!$B2980,"-")</f>
        <v>-</v>
      </c>
      <c r="B2980" s="41" t="str">
        <f t="shared" ca="1" si="187"/>
        <v>-</v>
      </c>
      <c r="C2980" s="41" t="str">
        <f t="shared" ca="1" si="188"/>
        <v>-</v>
      </c>
      <c r="D2980" s="41" t="str">
        <f>IF($F2980="sortie en cours d'année",'Base de données'!$B2980,"-")</f>
        <v>-</v>
      </c>
      <c r="E2980" s="41" t="str">
        <f>IF($H2980="entrée en cours d'année",'Base de données'!$B2980,"-")</f>
        <v>-</v>
      </c>
      <c r="F2980" s="37" t="str">
        <f t="shared" si="185"/>
        <v/>
      </c>
      <c r="G2980" s="37" t="str">
        <f>IF($J2980="mouvement",_xlfn.XLOOKUP('Base de données'!$B2980,$V:$V,$V:$V,0),"")</f>
        <v/>
      </c>
      <c r="H2980" s="37" t="str">
        <f t="shared" si="186"/>
        <v/>
      </c>
      <c r="I2980" s="37" t="str">
        <f>IF($J2980="mouvement",_xlfn.XLOOKUP('Base de données'!$B2980,$K:$K,$K:$K,0),"")</f>
        <v/>
      </c>
      <c r="J2980" s="38" t="str">
        <f>IF(AND(Y2980&lt;&gt;MAX(Y:Y),COUNTIF(K2980:V2980,'Base de données'!$B2980)&gt;0),"mouvement","")</f>
        <v/>
      </c>
      <c r="K2980" s="39" t="str">
        <f>IF(K$1&gt;$AE$1,"-",IFERROR(IF(DATEDIF('Base de données'!$A2980,K$1,"d")&lt;&gt;0,"",'Base de données'!$B2980),""))</f>
        <v/>
      </c>
      <c r="L2980" s="39" t="str">
        <f>IF(L$1&gt;$AE$1,"-",IFERROR(IF(DATEDIF('Base de données'!$A2980,L$1,"d")&lt;&gt;0,"",'Base de données'!$B2980),""))</f>
        <v/>
      </c>
      <c r="M2980" s="39" t="str">
        <f>IF(M$1&gt;$AE$1,"-",IFERROR(IF(DATEDIF('Base de données'!$A2980,M$1,"d")&lt;&gt;0,"",'Base de données'!$B2980),""))</f>
        <v/>
      </c>
      <c r="N2980" s="39" t="str">
        <f>IF(N$1&gt;$AE$1,"-",IFERROR(IF(DATEDIF('Base de données'!$A2980,N$1,"d")&lt;&gt;0,"",'Base de données'!$B2980),""))</f>
        <v/>
      </c>
      <c r="O2980" s="39" t="str">
        <f>IF(O$1&gt;$AE$1,"-",IFERROR(IF(DATEDIF('Base de données'!$A2980,O$1,"d")&lt;&gt;0,"",'Base de données'!$B2980),""))</f>
        <v/>
      </c>
      <c r="P2980" s="39" t="str">
        <f>IF(P$1&gt;$AE$1,"-",IFERROR(IF(DATEDIF('Base de données'!$A2980,P$1,"d")&lt;&gt;0,"",'Base de données'!$B2980),""))</f>
        <v/>
      </c>
      <c r="Q2980" s="39" t="str">
        <f>IF(Q$1&gt;$AE$1,"-",IFERROR(IF(DATEDIF('Base de données'!$A2980,Q$1,"d")&lt;&gt;0,"",'Base de données'!$B2980),""))</f>
        <v/>
      </c>
      <c r="R2980" s="39" t="str">
        <f>IF(R$1&gt;$AE$1,"-",IFERROR(IF(DATEDIF('Base de données'!$A2980,R$1,"d")&lt;&gt;0,"",'Base de données'!$B2980),""))</f>
        <v/>
      </c>
      <c r="S2980" s="39" t="str">
        <f>IF(S$1&gt;$AE$1,"-",IFERROR(IF(DATEDIF('Base de données'!$A2980,S$1,"d")&lt;&gt;0,"",'Base de données'!$B2980),""))</f>
        <v/>
      </c>
      <c r="T2980" s="39" t="str">
        <f>IF(T$1&gt;$AE$1,"-",IFERROR(IF(DATEDIF('Base de données'!$A2980,T$1,"d")&lt;&gt;0,"",'Base de données'!$B2980),""))</f>
        <v/>
      </c>
      <c r="U2980" s="39" t="str">
        <f>IF(U$1&gt;$AE$1,"-",IFERROR(IF(DATEDIF('Base de données'!$A2980,U$1,"d")&lt;&gt;0,"",'Base de données'!$B2980),""))</f>
        <v>C6KLK</v>
      </c>
      <c r="V2980" s="39" t="str">
        <f>IF(V$1&gt;$AE$1,"-",IFERROR(IF(DATEDIF('Base de données'!$A2980,V$1,"d")&lt;&gt;0,"",'Base de données'!$B2980),""))</f>
        <v/>
      </c>
      <c r="W2980" s="34"/>
      <c r="X2980" s="30" t="str">
        <f>'Base de données'!$C2980&amp;" "&amp;'Base de données'!$D2980</f>
        <v>Godard Agathe</v>
      </c>
      <c r="Y2980" s="31">
        <f>COUNTIF('Base de données'!$B:$B,'Base de données'!$B2980)</f>
        <v>12</v>
      </c>
      <c r="AA2980" s="87" cm="1">
        <f t="array" aca="1" ref="AA2980" ca="1">INDIRECT("'Base de données'!A" &amp; ROW(Y2980))</f>
        <v>45962</v>
      </c>
      <c r="AB2980" s="51" t="str" cm="1">
        <f t="array" aca="1" ref="AB2980" ca="1">INDIRECT("'Base de données'!B" &amp; ROW(Z2980))</f>
        <v>C6KLK</v>
      </c>
    </row>
    <row r="2981" spans="1:28" x14ac:dyDescent="0.3">
      <c r="A2981" s="41" t="str">
        <f ca="1">IF(IF(AND($B2981&lt;&gt;"-",$B2981=$E2981),"Entrée et sortie","-")="Entrée et sortie",'Base de données'!$B2981,"-")</f>
        <v>-</v>
      </c>
      <c r="B2981" s="41" t="str">
        <f t="shared" ca="1" si="187"/>
        <v>-</v>
      </c>
      <c r="C2981" s="41" t="str">
        <f t="shared" ca="1" si="188"/>
        <v>-</v>
      </c>
      <c r="D2981" s="41" t="str">
        <f>IF($F2981="sortie en cours d'année",'Base de données'!$B2981,"-")</f>
        <v>-</v>
      </c>
      <c r="E2981" s="41" t="str">
        <f>IF($H2981="entrée en cours d'année",'Base de données'!$B2981,"-")</f>
        <v>-</v>
      </c>
      <c r="F2981" s="37" t="str">
        <f t="shared" si="185"/>
        <v/>
      </c>
      <c r="G2981" s="37" t="str">
        <f>IF($J2981="mouvement",_xlfn.XLOOKUP('Base de données'!$B2981,$V:$V,$V:$V,0),"")</f>
        <v/>
      </c>
      <c r="H2981" s="37" t="str">
        <f t="shared" si="186"/>
        <v/>
      </c>
      <c r="I2981" s="37" t="str">
        <f>IF($J2981="mouvement",_xlfn.XLOOKUP('Base de données'!$B2981,$K:$K,$K:$K,0),"")</f>
        <v/>
      </c>
      <c r="J2981" s="38" t="str">
        <f>IF(AND(Y2981&lt;&gt;MAX(Y:Y),COUNTIF(K2981:V2981,'Base de données'!$B2981)&gt;0),"mouvement","")</f>
        <v/>
      </c>
      <c r="K2981" s="39" t="str">
        <f>IF(K$1&gt;$AE$1,"-",IFERROR(IF(DATEDIF('Base de données'!$A2981,K$1,"d")&lt;&gt;0,"",'Base de données'!$B2981),""))</f>
        <v/>
      </c>
      <c r="L2981" s="39" t="str">
        <f>IF(L$1&gt;$AE$1,"-",IFERROR(IF(DATEDIF('Base de données'!$A2981,L$1,"d")&lt;&gt;0,"",'Base de données'!$B2981),""))</f>
        <v/>
      </c>
      <c r="M2981" s="39" t="str">
        <f>IF(M$1&gt;$AE$1,"-",IFERROR(IF(DATEDIF('Base de données'!$A2981,M$1,"d")&lt;&gt;0,"",'Base de données'!$B2981),""))</f>
        <v/>
      </c>
      <c r="N2981" s="39" t="str">
        <f>IF(N$1&gt;$AE$1,"-",IFERROR(IF(DATEDIF('Base de données'!$A2981,N$1,"d")&lt;&gt;0,"",'Base de données'!$B2981),""))</f>
        <v/>
      </c>
      <c r="O2981" s="39" t="str">
        <f>IF(O$1&gt;$AE$1,"-",IFERROR(IF(DATEDIF('Base de données'!$A2981,O$1,"d")&lt;&gt;0,"",'Base de données'!$B2981),""))</f>
        <v/>
      </c>
      <c r="P2981" s="39" t="str">
        <f>IF(P$1&gt;$AE$1,"-",IFERROR(IF(DATEDIF('Base de données'!$A2981,P$1,"d")&lt;&gt;0,"",'Base de données'!$B2981),""))</f>
        <v/>
      </c>
      <c r="Q2981" s="39" t="str">
        <f>IF(Q$1&gt;$AE$1,"-",IFERROR(IF(DATEDIF('Base de données'!$A2981,Q$1,"d")&lt;&gt;0,"",'Base de données'!$B2981),""))</f>
        <v/>
      </c>
      <c r="R2981" s="39" t="str">
        <f>IF(R$1&gt;$AE$1,"-",IFERROR(IF(DATEDIF('Base de données'!$A2981,R$1,"d")&lt;&gt;0,"",'Base de données'!$B2981),""))</f>
        <v/>
      </c>
      <c r="S2981" s="39" t="str">
        <f>IF(S$1&gt;$AE$1,"-",IFERROR(IF(DATEDIF('Base de données'!$A2981,S$1,"d")&lt;&gt;0,"",'Base de données'!$B2981),""))</f>
        <v/>
      </c>
      <c r="T2981" s="39" t="str">
        <f>IF(T$1&gt;$AE$1,"-",IFERROR(IF(DATEDIF('Base de données'!$A2981,T$1,"d")&lt;&gt;0,"",'Base de données'!$B2981),""))</f>
        <v/>
      </c>
      <c r="U2981" s="39" t="str">
        <f>IF(U$1&gt;$AE$1,"-",IFERROR(IF(DATEDIF('Base de données'!$A2981,U$1,"d")&lt;&gt;0,"",'Base de données'!$B2981),""))</f>
        <v>AASTU</v>
      </c>
      <c r="V2981" s="39" t="str">
        <f>IF(V$1&gt;$AE$1,"-",IFERROR(IF(DATEDIF('Base de données'!$A2981,V$1,"d")&lt;&gt;0,"",'Base de données'!$B2981),""))</f>
        <v/>
      </c>
      <c r="W2981" s="34"/>
      <c r="X2981" s="30" t="str">
        <f>'Base de données'!$C2981&amp;" "&amp;'Base de données'!$D2981</f>
        <v>Wagner Gabrielle</v>
      </c>
      <c r="Y2981" s="31">
        <f>COUNTIF('Base de données'!$B:$B,'Base de données'!$B2981)</f>
        <v>12</v>
      </c>
      <c r="AA2981" s="87" cm="1">
        <f t="array" aca="1" ref="AA2981" ca="1">INDIRECT("'Base de données'!A" &amp; ROW(Y2981))</f>
        <v>45962</v>
      </c>
      <c r="AB2981" s="51" t="str" cm="1">
        <f t="array" aca="1" ref="AB2981" ca="1">INDIRECT("'Base de données'!B" &amp; ROW(Z2981))</f>
        <v>AASTU</v>
      </c>
    </row>
    <row r="2982" spans="1:28" x14ac:dyDescent="0.3">
      <c r="A2982" s="41" t="str">
        <f ca="1">IF(IF(AND($B2982&lt;&gt;"-",$B2982=$E2982),"Entrée et sortie","-")="Entrée et sortie",'Base de données'!$B2982,"-")</f>
        <v>-</v>
      </c>
      <c r="B2982" s="41" t="str">
        <f t="shared" ca="1" si="187"/>
        <v>-</v>
      </c>
      <c r="C2982" s="41" t="str">
        <f t="shared" ca="1" si="188"/>
        <v>-</v>
      </c>
      <c r="D2982" s="41" t="str">
        <f>IF($F2982="sortie en cours d'année",'Base de données'!$B2982,"-")</f>
        <v>-</v>
      </c>
      <c r="E2982" s="41" t="str">
        <f>IF($H2982="entrée en cours d'année",'Base de données'!$B2982,"-")</f>
        <v>-</v>
      </c>
      <c r="F2982" s="37" t="str">
        <f t="shared" si="185"/>
        <v/>
      </c>
      <c r="G2982" s="37" t="str">
        <f>IF($J2982="mouvement",_xlfn.XLOOKUP('Base de données'!$B2982,$V:$V,$V:$V,0),"")</f>
        <v/>
      </c>
      <c r="H2982" s="37" t="str">
        <f t="shared" si="186"/>
        <v/>
      </c>
      <c r="I2982" s="37" t="str">
        <f>IF($J2982="mouvement",_xlfn.XLOOKUP('Base de données'!$B2982,$K:$K,$K:$K,0),"")</f>
        <v/>
      </c>
      <c r="J2982" s="38" t="str">
        <f>IF(AND(Y2982&lt;&gt;MAX(Y:Y),COUNTIF(K2982:V2982,'Base de données'!$B2982)&gt;0),"mouvement","")</f>
        <v/>
      </c>
      <c r="K2982" s="39" t="str">
        <f>IF(K$1&gt;$AE$1,"-",IFERROR(IF(DATEDIF('Base de données'!$A2982,K$1,"d")&lt;&gt;0,"",'Base de données'!$B2982),""))</f>
        <v/>
      </c>
      <c r="L2982" s="39" t="str">
        <f>IF(L$1&gt;$AE$1,"-",IFERROR(IF(DATEDIF('Base de données'!$A2982,L$1,"d")&lt;&gt;0,"",'Base de données'!$B2982),""))</f>
        <v/>
      </c>
      <c r="M2982" s="39" t="str">
        <f>IF(M$1&gt;$AE$1,"-",IFERROR(IF(DATEDIF('Base de données'!$A2982,M$1,"d")&lt;&gt;0,"",'Base de données'!$B2982),""))</f>
        <v/>
      </c>
      <c r="N2982" s="39" t="str">
        <f>IF(N$1&gt;$AE$1,"-",IFERROR(IF(DATEDIF('Base de données'!$A2982,N$1,"d")&lt;&gt;0,"",'Base de données'!$B2982),""))</f>
        <v/>
      </c>
      <c r="O2982" s="39" t="str">
        <f>IF(O$1&gt;$AE$1,"-",IFERROR(IF(DATEDIF('Base de données'!$A2982,O$1,"d")&lt;&gt;0,"",'Base de données'!$B2982),""))</f>
        <v/>
      </c>
      <c r="P2982" s="39" t="str">
        <f>IF(P$1&gt;$AE$1,"-",IFERROR(IF(DATEDIF('Base de données'!$A2982,P$1,"d")&lt;&gt;0,"",'Base de données'!$B2982),""))</f>
        <v/>
      </c>
      <c r="Q2982" s="39" t="str">
        <f>IF(Q$1&gt;$AE$1,"-",IFERROR(IF(DATEDIF('Base de données'!$A2982,Q$1,"d")&lt;&gt;0,"",'Base de données'!$B2982),""))</f>
        <v/>
      </c>
      <c r="R2982" s="39" t="str">
        <f>IF(R$1&gt;$AE$1,"-",IFERROR(IF(DATEDIF('Base de données'!$A2982,R$1,"d")&lt;&gt;0,"",'Base de données'!$B2982),""))</f>
        <v/>
      </c>
      <c r="S2982" s="39" t="str">
        <f>IF(S$1&gt;$AE$1,"-",IFERROR(IF(DATEDIF('Base de données'!$A2982,S$1,"d")&lt;&gt;0,"",'Base de données'!$B2982),""))</f>
        <v/>
      </c>
      <c r="T2982" s="39" t="str">
        <f>IF(T$1&gt;$AE$1,"-",IFERROR(IF(DATEDIF('Base de données'!$A2982,T$1,"d")&lt;&gt;0,"",'Base de données'!$B2982),""))</f>
        <v/>
      </c>
      <c r="U2982" s="39" t="str">
        <f>IF(U$1&gt;$AE$1,"-",IFERROR(IF(DATEDIF('Base de données'!$A2982,U$1,"d")&lt;&gt;0,"",'Base de données'!$B2982),""))</f>
        <v>6RYDI</v>
      </c>
      <c r="V2982" s="39" t="str">
        <f>IF(V$1&gt;$AE$1,"-",IFERROR(IF(DATEDIF('Base de données'!$A2982,V$1,"d")&lt;&gt;0,"",'Base de données'!$B2982),""))</f>
        <v/>
      </c>
      <c r="W2982" s="34"/>
      <c r="X2982" s="30" t="str">
        <f>'Base de données'!$C2982&amp;" "&amp;'Base de données'!$D2982</f>
        <v>Bouchet Hélène</v>
      </c>
      <c r="Y2982" s="31">
        <f>COUNTIF('Base de données'!$B:$B,'Base de données'!$B2982)</f>
        <v>12</v>
      </c>
      <c r="AA2982" s="87" cm="1">
        <f t="array" aca="1" ref="AA2982" ca="1">INDIRECT("'Base de données'!A" &amp; ROW(Y2982))</f>
        <v>45962</v>
      </c>
      <c r="AB2982" s="51" t="str" cm="1">
        <f t="array" aca="1" ref="AB2982" ca="1">INDIRECT("'Base de données'!B" &amp; ROW(Z2982))</f>
        <v>6RYDI</v>
      </c>
    </row>
    <row r="2983" spans="1:28" x14ac:dyDescent="0.3">
      <c r="A2983" s="41" t="str">
        <f ca="1">IF(IF(AND($B2983&lt;&gt;"-",$B2983=$E2983),"Entrée et sortie","-")="Entrée et sortie",'Base de données'!$B2983,"-")</f>
        <v>-</v>
      </c>
      <c r="B2983" s="41" t="str">
        <f t="shared" ca="1" si="187"/>
        <v>-</v>
      </c>
      <c r="C2983" s="41" t="str">
        <f t="shared" ca="1" si="188"/>
        <v>-</v>
      </c>
      <c r="D2983" s="41" t="str">
        <f>IF($F2983="sortie en cours d'année",'Base de données'!$B2983,"-")</f>
        <v>-</v>
      </c>
      <c r="E2983" s="41" t="str">
        <f>IF($H2983="entrée en cours d'année",'Base de données'!$B2983,"-")</f>
        <v>-</v>
      </c>
      <c r="F2983" s="37" t="str">
        <f t="shared" si="185"/>
        <v/>
      </c>
      <c r="G2983" s="37" t="str">
        <f>IF($J2983="mouvement",_xlfn.XLOOKUP('Base de données'!$B2983,$V:$V,$V:$V,0),"")</f>
        <v/>
      </c>
      <c r="H2983" s="37" t="str">
        <f t="shared" si="186"/>
        <v/>
      </c>
      <c r="I2983" s="37" t="str">
        <f>IF($J2983="mouvement",_xlfn.XLOOKUP('Base de données'!$B2983,$K:$K,$K:$K,0),"")</f>
        <v/>
      </c>
      <c r="J2983" s="38" t="str">
        <f>IF(AND(Y2983&lt;&gt;MAX(Y:Y),COUNTIF(K2983:V2983,'Base de données'!$B2983)&gt;0),"mouvement","")</f>
        <v/>
      </c>
      <c r="K2983" s="39" t="str">
        <f>IF(K$1&gt;$AE$1,"-",IFERROR(IF(DATEDIF('Base de données'!$A2983,K$1,"d")&lt;&gt;0,"",'Base de données'!$B2983),""))</f>
        <v/>
      </c>
      <c r="L2983" s="39" t="str">
        <f>IF(L$1&gt;$AE$1,"-",IFERROR(IF(DATEDIF('Base de données'!$A2983,L$1,"d")&lt;&gt;0,"",'Base de données'!$B2983),""))</f>
        <v/>
      </c>
      <c r="M2983" s="39" t="str">
        <f>IF(M$1&gt;$AE$1,"-",IFERROR(IF(DATEDIF('Base de données'!$A2983,M$1,"d")&lt;&gt;0,"",'Base de données'!$B2983),""))</f>
        <v/>
      </c>
      <c r="N2983" s="39" t="str">
        <f>IF(N$1&gt;$AE$1,"-",IFERROR(IF(DATEDIF('Base de données'!$A2983,N$1,"d")&lt;&gt;0,"",'Base de données'!$B2983),""))</f>
        <v/>
      </c>
      <c r="O2983" s="39" t="str">
        <f>IF(O$1&gt;$AE$1,"-",IFERROR(IF(DATEDIF('Base de données'!$A2983,O$1,"d")&lt;&gt;0,"",'Base de données'!$B2983),""))</f>
        <v/>
      </c>
      <c r="P2983" s="39" t="str">
        <f>IF(P$1&gt;$AE$1,"-",IFERROR(IF(DATEDIF('Base de données'!$A2983,P$1,"d")&lt;&gt;0,"",'Base de données'!$B2983),""))</f>
        <v/>
      </c>
      <c r="Q2983" s="39" t="str">
        <f>IF(Q$1&gt;$AE$1,"-",IFERROR(IF(DATEDIF('Base de données'!$A2983,Q$1,"d")&lt;&gt;0,"",'Base de données'!$B2983),""))</f>
        <v/>
      </c>
      <c r="R2983" s="39" t="str">
        <f>IF(R$1&gt;$AE$1,"-",IFERROR(IF(DATEDIF('Base de données'!$A2983,R$1,"d")&lt;&gt;0,"",'Base de données'!$B2983),""))</f>
        <v/>
      </c>
      <c r="S2983" s="39" t="str">
        <f>IF(S$1&gt;$AE$1,"-",IFERROR(IF(DATEDIF('Base de données'!$A2983,S$1,"d")&lt;&gt;0,"",'Base de données'!$B2983),""))</f>
        <v/>
      </c>
      <c r="T2983" s="39" t="str">
        <f>IF(T$1&gt;$AE$1,"-",IFERROR(IF(DATEDIF('Base de données'!$A2983,T$1,"d")&lt;&gt;0,"",'Base de données'!$B2983),""))</f>
        <v/>
      </c>
      <c r="U2983" s="39" t="str">
        <f>IF(U$1&gt;$AE$1,"-",IFERROR(IF(DATEDIF('Base de données'!$A2983,U$1,"d")&lt;&gt;0,"",'Base de données'!$B2983),""))</f>
        <v>V9JRR</v>
      </c>
      <c r="V2983" s="39" t="str">
        <f>IF(V$1&gt;$AE$1,"-",IFERROR(IF(DATEDIF('Base de données'!$A2983,V$1,"d")&lt;&gt;0,"",'Base de données'!$B2983),""))</f>
        <v/>
      </c>
      <c r="W2983" s="34"/>
      <c r="X2983" s="30" t="str">
        <f>'Base de données'!$C2983&amp;" "&amp;'Base de données'!$D2983</f>
        <v>Godard Alphonse</v>
      </c>
      <c r="Y2983" s="31">
        <f>COUNTIF('Base de données'!$B:$B,'Base de données'!$B2983)</f>
        <v>12</v>
      </c>
      <c r="AA2983" s="87" cm="1">
        <f t="array" aca="1" ref="AA2983" ca="1">INDIRECT("'Base de données'!A" &amp; ROW(Y2983))</f>
        <v>45962</v>
      </c>
      <c r="AB2983" s="51" t="str" cm="1">
        <f t="array" aca="1" ref="AB2983" ca="1">INDIRECT("'Base de données'!B" &amp; ROW(Z2983))</f>
        <v>V9JRR</v>
      </c>
    </row>
    <row r="2984" spans="1:28" x14ac:dyDescent="0.3">
      <c r="A2984" s="41" t="str">
        <f ca="1">IF(IF(AND($B2984&lt;&gt;"-",$B2984=$E2984),"Entrée et sortie","-")="Entrée et sortie",'Base de données'!$B2984,"-")</f>
        <v>-</v>
      </c>
      <c r="B2984" s="41" t="str">
        <f t="shared" ca="1" si="187"/>
        <v>-</v>
      </c>
      <c r="C2984" s="41" t="str">
        <f t="shared" ca="1" si="188"/>
        <v>-</v>
      </c>
      <c r="D2984" s="41" t="str">
        <f>IF($F2984="sortie en cours d'année",'Base de données'!$B2984,"-")</f>
        <v>-</v>
      </c>
      <c r="E2984" s="41" t="str">
        <f>IF($H2984="entrée en cours d'année",'Base de données'!$B2984,"-")</f>
        <v>-</v>
      </c>
      <c r="F2984" s="37" t="str">
        <f t="shared" si="185"/>
        <v/>
      </c>
      <c r="G2984" s="37" t="str">
        <f>IF($J2984="mouvement",_xlfn.XLOOKUP('Base de données'!$B2984,$V:$V,$V:$V,0),"")</f>
        <v/>
      </c>
      <c r="H2984" s="37" t="str">
        <f t="shared" si="186"/>
        <v/>
      </c>
      <c r="I2984" s="37" t="str">
        <f>IF($J2984="mouvement",_xlfn.XLOOKUP('Base de données'!$B2984,$K:$K,$K:$K,0),"")</f>
        <v/>
      </c>
      <c r="J2984" s="38" t="str">
        <f>IF(AND(Y2984&lt;&gt;MAX(Y:Y),COUNTIF(K2984:V2984,'Base de données'!$B2984)&gt;0),"mouvement","")</f>
        <v/>
      </c>
      <c r="K2984" s="39" t="str">
        <f>IF(K$1&gt;$AE$1,"-",IFERROR(IF(DATEDIF('Base de données'!$A2984,K$1,"d")&lt;&gt;0,"",'Base de données'!$B2984),""))</f>
        <v/>
      </c>
      <c r="L2984" s="39" t="str">
        <f>IF(L$1&gt;$AE$1,"-",IFERROR(IF(DATEDIF('Base de données'!$A2984,L$1,"d")&lt;&gt;0,"",'Base de données'!$B2984),""))</f>
        <v/>
      </c>
      <c r="M2984" s="39" t="str">
        <f>IF(M$1&gt;$AE$1,"-",IFERROR(IF(DATEDIF('Base de données'!$A2984,M$1,"d")&lt;&gt;0,"",'Base de données'!$B2984),""))</f>
        <v/>
      </c>
      <c r="N2984" s="39" t="str">
        <f>IF(N$1&gt;$AE$1,"-",IFERROR(IF(DATEDIF('Base de données'!$A2984,N$1,"d")&lt;&gt;0,"",'Base de données'!$B2984),""))</f>
        <v/>
      </c>
      <c r="O2984" s="39" t="str">
        <f>IF(O$1&gt;$AE$1,"-",IFERROR(IF(DATEDIF('Base de données'!$A2984,O$1,"d")&lt;&gt;0,"",'Base de données'!$B2984),""))</f>
        <v/>
      </c>
      <c r="P2984" s="39" t="str">
        <f>IF(P$1&gt;$AE$1,"-",IFERROR(IF(DATEDIF('Base de données'!$A2984,P$1,"d")&lt;&gt;0,"",'Base de données'!$B2984),""))</f>
        <v/>
      </c>
      <c r="Q2984" s="39" t="str">
        <f>IF(Q$1&gt;$AE$1,"-",IFERROR(IF(DATEDIF('Base de données'!$A2984,Q$1,"d")&lt;&gt;0,"",'Base de données'!$B2984),""))</f>
        <v/>
      </c>
      <c r="R2984" s="39" t="str">
        <f>IF(R$1&gt;$AE$1,"-",IFERROR(IF(DATEDIF('Base de données'!$A2984,R$1,"d")&lt;&gt;0,"",'Base de données'!$B2984),""))</f>
        <v/>
      </c>
      <c r="S2984" s="39" t="str">
        <f>IF(S$1&gt;$AE$1,"-",IFERROR(IF(DATEDIF('Base de données'!$A2984,S$1,"d")&lt;&gt;0,"",'Base de données'!$B2984),""))</f>
        <v/>
      </c>
      <c r="T2984" s="39" t="str">
        <f>IF(T$1&gt;$AE$1,"-",IFERROR(IF(DATEDIF('Base de données'!$A2984,T$1,"d")&lt;&gt;0,"",'Base de données'!$B2984),""))</f>
        <v/>
      </c>
      <c r="U2984" s="39" t="str">
        <f>IF(U$1&gt;$AE$1,"-",IFERROR(IF(DATEDIF('Base de données'!$A2984,U$1,"d")&lt;&gt;0,"",'Base de données'!$B2984),""))</f>
        <v>53CT8</v>
      </c>
      <c r="V2984" s="39" t="str">
        <f>IF(V$1&gt;$AE$1,"-",IFERROR(IF(DATEDIF('Base de données'!$A2984,V$1,"d")&lt;&gt;0,"",'Base de données'!$B2984),""))</f>
        <v/>
      </c>
      <c r="W2984" s="34"/>
      <c r="X2984" s="30" t="str">
        <f>'Base de données'!$C2984&amp;" "&amp;'Base de données'!$D2984</f>
        <v>Pires Tristan</v>
      </c>
      <c r="Y2984" s="31">
        <f>COUNTIF('Base de données'!$B:$B,'Base de données'!$B2984)</f>
        <v>12</v>
      </c>
      <c r="AA2984" s="87" cm="1">
        <f t="array" aca="1" ref="AA2984" ca="1">INDIRECT("'Base de données'!A" &amp; ROW(Y2984))</f>
        <v>45962</v>
      </c>
      <c r="AB2984" s="51" t="str" cm="1">
        <f t="array" aca="1" ref="AB2984" ca="1">INDIRECT("'Base de données'!B" &amp; ROW(Z2984))</f>
        <v>53CT8</v>
      </c>
    </row>
    <row r="2985" spans="1:28" x14ac:dyDescent="0.3">
      <c r="A2985" s="41" t="str">
        <f ca="1">IF(IF(AND($B2985&lt;&gt;"-",$B2985=$E2985),"Entrée et sortie","-")="Entrée et sortie",'Base de données'!$B2985,"-")</f>
        <v>-</v>
      </c>
      <c r="B2985" s="41" t="str">
        <f t="shared" ca="1" si="187"/>
        <v>-</v>
      </c>
      <c r="C2985" s="41" t="str">
        <f t="shared" ca="1" si="188"/>
        <v>-</v>
      </c>
      <c r="D2985" s="41" t="str">
        <f>IF($F2985="sortie en cours d'année",'Base de données'!$B2985,"-")</f>
        <v>-</v>
      </c>
      <c r="E2985" s="41" t="str">
        <f>IF($H2985="entrée en cours d'année",'Base de données'!$B2985,"-")</f>
        <v>-</v>
      </c>
      <c r="F2985" s="37" t="str">
        <f t="shared" si="185"/>
        <v/>
      </c>
      <c r="G2985" s="37" t="str">
        <f>IF($J2985="mouvement",_xlfn.XLOOKUP('Base de données'!$B2985,$V:$V,$V:$V,0),"")</f>
        <v/>
      </c>
      <c r="H2985" s="37" t="str">
        <f t="shared" si="186"/>
        <v/>
      </c>
      <c r="I2985" s="37" t="str">
        <f>IF($J2985="mouvement",_xlfn.XLOOKUP('Base de données'!$B2985,$K:$K,$K:$K,0),"")</f>
        <v/>
      </c>
      <c r="J2985" s="38" t="str">
        <f>IF(AND(Y2985&lt;&gt;MAX(Y:Y),COUNTIF(K2985:V2985,'Base de données'!$B2985)&gt;0),"mouvement","")</f>
        <v/>
      </c>
      <c r="K2985" s="39" t="str">
        <f>IF(K$1&gt;$AE$1,"-",IFERROR(IF(DATEDIF('Base de données'!$A2985,K$1,"d")&lt;&gt;0,"",'Base de données'!$B2985),""))</f>
        <v/>
      </c>
      <c r="L2985" s="39" t="str">
        <f>IF(L$1&gt;$AE$1,"-",IFERROR(IF(DATEDIF('Base de données'!$A2985,L$1,"d")&lt;&gt;0,"",'Base de données'!$B2985),""))</f>
        <v/>
      </c>
      <c r="M2985" s="39" t="str">
        <f>IF(M$1&gt;$AE$1,"-",IFERROR(IF(DATEDIF('Base de données'!$A2985,M$1,"d")&lt;&gt;0,"",'Base de données'!$B2985),""))</f>
        <v/>
      </c>
      <c r="N2985" s="39" t="str">
        <f>IF(N$1&gt;$AE$1,"-",IFERROR(IF(DATEDIF('Base de données'!$A2985,N$1,"d")&lt;&gt;0,"",'Base de données'!$B2985),""))</f>
        <v/>
      </c>
      <c r="O2985" s="39" t="str">
        <f>IF(O$1&gt;$AE$1,"-",IFERROR(IF(DATEDIF('Base de données'!$A2985,O$1,"d")&lt;&gt;0,"",'Base de données'!$B2985),""))</f>
        <v/>
      </c>
      <c r="P2985" s="39" t="str">
        <f>IF(P$1&gt;$AE$1,"-",IFERROR(IF(DATEDIF('Base de données'!$A2985,P$1,"d")&lt;&gt;0,"",'Base de données'!$B2985),""))</f>
        <v/>
      </c>
      <c r="Q2985" s="39" t="str">
        <f>IF(Q$1&gt;$AE$1,"-",IFERROR(IF(DATEDIF('Base de données'!$A2985,Q$1,"d")&lt;&gt;0,"",'Base de données'!$B2985),""))</f>
        <v/>
      </c>
      <c r="R2985" s="39" t="str">
        <f>IF(R$1&gt;$AE$1,"-",IFERROR(IF(DATEDIF('Base de données'!$A2985,R$1,"d")&lt;&gt;0,"",'Base de données'!$B2985),""))</f>
        <v/>
      </c>
      <c r="S2985" s="39" t="str">
        <f>IF(S$1&gt;$AE$1,"-",IFERROR(IF(DATEDIF('Base de données'!$A2985,S$1,"d")&lt;&gt;0,"",'Base de données'!$B2985),""))</f>
        <v/>
      </c>
      <c r="T2985" s="39" t="str">
        <f>IF(T$1&gt;$AE$1,"-",IFERROR(IF(DATEDIF('Base de données'!$A2985,T$1,"d")&lt;&gt;0,"",'Base de données'!$B2985),""))</f>
        <v/>
      </c>
      <c r="U2985" s="39" t="str">
        <f>IF(U$1&gt;$AE$1,"-",IFERROR(IF(DATEDIF('Base de données'!$A2985,U$1,"d")&lt;&gt;0,"",'Base de données'!$B2985),""))</f>
        <v>8FZXK</v>
      </c>
      <c r="V2985" s="39" t="str">
        <f>IF(V$1&gt;$AE$1,"-",IFERROR(IF(DATEDIF('Base de données'!$A2985,V$1,"d")&lt;&gt;0,"",'Base de données'!$B2985),""))</f>
        <v/>
      </c>
      <c r="W2985" s="34"/>
      <c r="X2985" s="30" t="str">
        <f>'Base de données'!$C2985&amp;" "&amp;'Base de données'!$D2985</f>
        <v>Roche Éléonore</v>
      </c>
      <c r="Y2985" s="31">
        <f>COUNTIF('Base de données'!$B:$B,'Base de données'!$B2985)</f>
        <v>12</v>
      </c>
      <c r="AA2985" s="87" cm="1">
        <f t="array" aca="1" ref="AA2985" ca="1">INDIRECT("'Base de données'!A" &amp; ROW(Y2985))</f>
        <v>45962</v>
      </c>
      <c r="AB2985" s="51" t="str" cm="1">
        <f t="array" aca="1" ref="AB2985" ca="1">INDIRECT("'Base de données'!B" &amp; ROW(Z2985))</f>
        <v>8FZXK</v>
      </c>
    </row>
    <row r="2986" spans="1:28" x14ac:dyDescent="0.3">
      <c r="A2986" s="41" t="str">
        <f ca="1">IF(IF(AND($B2986&lt;&gt;"-",$B2986=$E2986),"Entrée et sortie","-")="Entrée et sortie",'Base de données'!$B2986,"-")</f>
        <v>-</v>
      </c>
      <c r="B2986" s="41" t="str">
        <f t="shared" ca="1" si="187"/>
        <v>-</v>
      </c>
      <c r="C2986" s="41" t="str">
        <f t="shared" ca="1" si="188"/>
        <v>-</v>
      </c>
      <c r="D2986" s="41" t="str">
        <f>IF($F2986="sortie en cours d'année",'Base de données'!$B2986,"-")</f>
        <v>-</v>
      </c>
      <c r="E2986" s="41" t="str">
        <f>IF($H2986="entrée en cours d'année",'Base de données'!$B2986,"-")</f>
        <v>-</v>
      </c>
      <c r="F2986" s="37" t="str">
        <f t="shared" si="185"/>
        <v/>
      </c>
      <c r="G2986" s="37" t="str">
        <f>IF($J2986="mouvement",_xlfn.XLOOKUP('Base de données'!$B2986,$V:$V,$V:$V,0),"")</f>
        <v/>
      </c>
      <c r="H2986" s="37" t="str">
        <f t="shared" si="186"/>
        <v/>
      </c>
      <c r="I2986" s="37" t="str">
        <f>IF($J2986="mouvement",_xlfn.XLOOKUP('Base de données'!$B2986,$K:$K,$K:$K,0),"")</f>
        <v/>
      </c>
      <c r="J2986" s="38" t="str">
        <f>IF(AND(Y2986&lt;&gt;MAX(Y:Y),COUNTIF(K2986:V2986,'Base de données'!$B2986)&gt;0),"mouvement","")</f>
        <v/>
      </c>
      <c r="K2986" s="39" t="str">
        <f>IF(K$1&gt;$AE$1,"-",IFERROR(IF(DATEDIF('Base de données'!$A2986,K$1,"d")&lt;&gt;0,"",'Base de données'!$B2986),""))</f>
        <v/>
      </c>
      <c r="L2986" s="39" t="str">
        <f>IF(L$1&gt;$AE$1,"-",IFERROR(IF(DATEDIF('Base de données'!$A2986,L$1,"d")&lt;&gt;0,"",'Base de données'!$B2986),""))</f>
        <v/>
      </c>
      <c r="M2986" s="39" t="str">
        <f>IF(M$1&gt;$AE$1,"-",IFERROR(IF(DATEDIF('Base de données'!$A2986,M$1,"d")&lt;&gt;0,"",'Base de données'!$B2986),""))</f>
        <v/>
      </c>
      <c r="N2986" s="39" t="str">
        <f>IF(N$1&gt;$AE$1,"-",IFERROR(IF(DATEDIF('Base de données'!$A2986,N$1,"d")&lt;&gt;0,"",'Base de données'!$B2986),""))</f>
        <v/>
      </c>
      <c r="O2986" s="39" t="str">
        <f>IF(O$1&gt;$AE$1,"-",IFERROR(IF(DATEDIF('Base de données'!$A2986,O$1,"d")&lt;&gt;0,"",'Base de données'!$B2986),""))</f>
        <v/>
      </c>
      <c r="P2986" s="39" t="str">
        <f>IF(P$1&gt;$AE$1,"-",IFERROR(IF(DATEDIF('Base de données'!$A2986,P$1,"d")&lt;&gt;0,"",'Base de données'!$B2986),""))</f>
        <v/>
      </c>
      <c r="Q2986" s="39" t="str">
        <f>IF(Q$1&gt;$AE$1,"-",IFERROR(IF(DATEDIF('Base de données'!$A2986,Q$1,"d")&lt;&gt;0,"",'Base de données'!$B2986),""))</f>
        <v/>
      </c>
      <c r="R2986" s="39" t="str">
        <f>IF(R$1&gt;$AE$1,"-",IFERROR(IF(DATEDIF('Base de données'!$A2986,R$1,"d")&lt;&gt;0,"",'Base de données'!$B2986),""))</f>
        <v/>
      </c>
      <c r="S2986" s="39" t="str">
        <f>IF(S$1&gt;$AE$1,"-",IFERROR(IF(DATEDIF('Base de données'!$A2986,S$1,"d")&lt;&gt;0,"",'Base de données'!$B2986),""))</f>
        <v/>
      </c>
      <c r="T2986" s="39" t="str">
        <f>IF(T$1&gt;$AE$1,"-",IFERROR(IF(DATEDIF('Base de données'!$A2986,T$1,"d")&lt;&gt;0,"",'Base de données'!$B2986),""))</f>
        <v/>
      </c>
      <c r="U2986" s="39" t="str">
        <f>IF(U$1&gt;$AE$1,"-",IFERROR(IF(DATEDIF('Base de données'!$A2986,U$1,"d")&lt;&gt;0,"",'Base de données'!$B2986),""))</f>
        <v>CBT1T</v>
      </c>
      <c r="V2986" s="39" t="str">
        <f>IF(V$1&gt;$AE$1,"-",IFERROR(IF(DATEDIF('Base de données'!$A2986,V$1,"d")&lt;&gt;0,"",'Base de données'!$B2986),""))</f>
        <v/>
      </c>
      <c r="W2986" s="34"/>
      <c r="X2986" s="30" t="str">
        <f>'Base de données'!$C2986&amp;" "&amp;'Base de données'!$D2986</f>
        <v>Hardy Timothée</v>
      </c>
      <c r="Y2986" s="31">
        <f>COUNTIF('Base de données'!$B:$B,'Base de données'!$B2986)</f>
        <v>12</v>
      </c>
      <c r="AA2986" s="87" cm="1">
        <f t="array" aca="1" ref="AA2986" ca="1">INDIRECT("'Base de données'!A" &amp; ROW(Y2986))</f>
        <v>45962</v>
      </c>
      <c r="AB2986" s="51" t="str" cm="1">
        <f t="array" aca="1" ref="AB2986" ca="1">INDIRECT("'Base de données'!B" &amp; ROW(Z2986))</f>
        <v>CBT1T</v>
      </c>
    </row>
    <row r="2987" spans="1:28" x14ac:dyDescent="0.3">
      <c r="A2987" s="41" t="str">
        <f ca="1">IF(IF(AND($B2987&lt;&gt;"-",$B2987=$E2987),"Entrée et sortie","-")="Entrée et sortie",'Base de données'!$B2987,"-")</f>
        <v>-</v>
      </c>
      <c r="B2987" s="41" t="str">
        <f t="shared" ca="1" si="187"/>
        <v>-</v>
      </c>
      <c r="C2987" s="41" t="str">
        <f t="shared" ca="1" si="188"/>
        <v>-</v>
      </c>
      <c r="D2987" s="41" t="str">
        <f>IF($F2987="sortie en cours d'année",'Base de données'!$B2987,"-")</f>
        <v>-</v>
      </c>
      <c r="E2987" s="41" t="str">
        <f>IF($H2987="entrée en cours d'année",'Base de données'!$B2987,"-")</f>
        <v>-</v>
      </c>
      <c r="F2987" s="37" t="str">
        <f t="shared" si="185"/>
        <v/>
      </c>
      <c r="G2987" s="37" t="str">
        <f>IF($J2987="mouvement",_xlfn.XLOOKUP('Base de données'!$B2987,$V:$V,$V:$V,0),"")</f>
        <v/>
      </c>
      <c r="H2987" s="37" t="str">
        <f t="shared" si="186"/>
        <v/>
      </c>
      <c r="I2987" s="37" t="str">
        <f>IF($J2987="mouvement",_xlfn.XLOOKUP('Base de données'!$B2987,$K:$K,$K:$K,0),"")</f>
        <v/>
      </c>
      <c r="J2987" s="38" t="str">
        <f>IF(AND(Y2987&lt;&gt;MAX(Y:Y),COUNTIF(K2987:V2987,'Base de données'!$B2987)&gt;0),"mouvement","")</f>
        <v/>
      </c>
      <c r="K2987" s="39" t="str">
        <f>IF(K$1&gt;$AE$1,"-",IFERROR(IF(DATEDIF('Base de données'!$A2987,K$1,"d")&lt;&gt;0,"",'Base de données'!$B2987),""))</f>
        <v/>
      </c>
      <c r="L2987" s="39" t="str">
        <f>IF(L$1&gt;$AE$1,"-",IFERROR(IF(DATEDIF('Base de données'!$A2987,L$1,"d")&lt;&gt;0,"",'Base de données'!$B2987),""))</f>
        <v/>
      </c>
      <c r="M2987" s="39" t="str">
        <f>IF(M$1&gt;$AE$1,"-",IFERROR(IF(DATEDIF('Base de données'!$A2987,M$1,"d")&lt;&gt;0,"",'Base de données'!$B2987),""))</f>
        <v/>
      </c>
      <c r="N2987" s="39" t="str">
        <f>IF(N$1&gt;$AE$1,"-",IFERROR(IF(DATEDIF('Base de données'!$A2987,N$1,"d")&lt;&gt;0,"",'Base de données'!$B2987),""))</f>
        <v/>
      </c>
      <c r="O2987" s="39" t="str">
        <f>IF(O$1&gt;$AE$1,"-",IFERROR(IF(DATEDIF('Base de données'!$A2987,O$1,"d")&lt;&gt;0,"",'Base de données'!$B2987),""))</f>
        <v/>
      </c>
      <c r="P2987" s="39" t="str">
        <f>IF(P$1&gt;$AE$1,"-",IFERROR(IF(DATEDIF('Base de données'!$A2987,P$1,"d")&lt;&gt;0,"",'Base de données'!$B2987),""))</f>
        <v/>
      </c>
      <c r="Q2987" s="39" t="str">
        <f>IF(Q$1&gt;$AE$1,"-",IFERROR(IF(DATEDIF('Base de données'!$A2987,Q$1,"d")&lt;&gt;0,"",'Base de données'!$B2987),""))</f>
        <v/>
      </c>
      <c r="R2987" s="39" t="str">
        <f>IF(R$1&gt;$AE$1,"-",IFERROR(IF(DATEDIF('Base de données'!$A2987,R$1,"d")&lt;&gt;0,"",'Base de données'!$B2987),""))</f>
        <v/>
      </c>
      <c r="S2987" s="39" t="str">
        <f>IF(S$1&gt;$AE$1,"-",IFERROR(IF(DATEDIF('Base de données'!$A2987,S$1,"d")&lt;&gt;0,"",'Base de données'!$B2987),""))</f>
        <v/>
      </c>
      <c r="T2987" s="39" t="str">
        <f>IF(T$1&gt;$AE$1,"-",IFERROR(IF(DATEDIF('Base de données'!$A2987,T$1,"d")&lt;&gt;0,"",'Base de données'!$B2987),""))</f>
        <v/>
      </c>
      <c r="U2987" s="39" t="str">
        <f>IF(U$1&gt;$AE$1,"-",IFERROR(IF(DATEDIF('Base de données'!$A2987,U$1,"d")&lt;&gt;0,"",'Base de données'!$B2987),""))</f>
        <v>K015U</v>
      </c>
      <c r="V2987" s="39" t="str">
        <f>IF(V$1&gt;$AE$1,"-",IFERROR(IF(DATEDIF('Base de données'!$A2987,V$1,"d")&lt;&gt;0,"",'Base de données'!$B2987),""))</f>
        <v/>
      </c>
      <c r="W2987" s="34"/>
      <c r="X2987" s="30" t="str">
        <f>'Base de données'!$C2987&amp;" "&amp;'Base de données'!$D2987</f>
        <v>Couturier Nath</v>
      </c>
      <c r="Y2987" s="31">
        <f>COUNTIF('Base de données'!$B:$B,'Base de données'!$B2987)</f>
        <v>12</v>
      </c>
      <c r="AA2987" s="87" cm="1">
        <f t="array" aca="1" ref="AA2987" ca="1">INDIRECT("'Base de données'!A" &amp; ROW(Y2987))</f>
        <v>45962</v>
      </c>
      <c r="AB2987" s="51" t="str" cm="1">
        <f t="array" aca="1" ref="AB2987" ca="1">INDIRECT("'Base de données'!B" &amp; ROW(Z2987))</f>
        <v>K015U</v>
      </c>
    </row>
    <row r="2988" spans="1:28" x14ac:dyDescent="0.3">
      <c r="A2988" s="41" t="str">
        <f ca="1">IF(IF(AND($B2988&lt;&gt;"-",$B2988=$E2988),"Entrée et sortie","-")="Entrée et sortie",'Base de données'!$B2988,"-")</f>
        <v>-</v>
      </c>
      <c r="B2988" s="41" t="str">
        <f t="shared" ca="1" si="187"/>
        <v>-</v>
      </c>
      <c r="C2988" s="41" t="str">
        <f t="shared" ca="1" si="188"/>
        <v>-</v>
      </c>
      <c r="D2988" s="41" t="str">
        <f>IF($F2988="sortie en cours d'année",'Base de données'!$B2988,"-")</f>
        <v>-</v>
      </c>
      <c r="E2988" s="41" t="str">
        <f>IF($H2988="entrée en cours d'année",'Base de données'!$B2988,"-")</f>
        <v>-</v>
      </c>
      <c r="F2988" s="37" t="str">
        <f t="shared" si="185"/>
        <v/>
      </c>
      <c r="G2988" s="37" t="str">
        <f>IF($J2988="mouvement",_xlfn.XLOOKUP('Base de données'!$B2988,$V:$V,$V:$V,0),"")</f>
        <v/>
      </c>
      <c r="H2988" s="37" t="str">
        <f t="shared" si="186"/>
        <v/>
      </c>
      <c r="I2988" s="37" t="str">
        <f>IF($J2988="mouvement",_xlfn.XLOOKUP('Base de données'!$B2988,$K:$K,$K:$K,0),"")</f>
        <v/>
      </c>
      <c r="J2988" s="38" t="str">
        <f>IF(AND(Y2988&lt;&gt;MAX(Y:Y),COUNTIF(K2988:V2988,'Base de données'!$B2988)&gt;0),"mouvement","")</f>
        <v/>
      </c>
      <c r="K2988" s="39" t="str">
        <f>IF(K$1&gt;$AE$1,"-",IFERROR(IF(DATEDIF('Base de données'!$A2988,K$1,"d")&lt;&gt;0,"",'Base de données'!$B2988),""))</f>
        <v/>
      </c>
      <c r="L2988" s="39" t="str">
        <f>IF(L$1&gt;$AE$1,"-",IFERROR(IF(DATEDIF('Base de données'!$A2988,L$1,"d")&lt;&gt;0,"",'Base de données'!$B2988),""))</f>
        <v/>
      </c>
      <c r="M2988" s="39" t="str">
        <f>IF(M$1&gt;$AE$1,"-",IFERROR(IF(DATEDIF('Base de données'!$A2988,M$1,"d")&lt;&gt;0,"",'Base de données'!$B2988),""))</f>
        <v/>
      </c>
      <c r="N2988" s="39" t="str">
        <f>IF(N$1&gt;$AE$1,"-",IFERROR(IF(DATEDIF('Base de données'!$A2988,N$1,"d")&lt;&gt;0,"",'Base de données'!$B2988),""))</f>
        <v/>
      </c>
      <c r="O2988" s="39" t="str">
        <f>IF(O$1&gt;$AE$1,"-",IFERROR(IF(DATEDIF('Base de données'!$A2988,O$1,"d")&lt;&gt;0,"",'Base de données'!$B2988),""))</f>
        <v/>
      </c>
      <c r="P2988" s="39" t="str">
        <f>IF(P$1&gt;$AE$1,"-",IFERROR(IF(DATEDIF('Base de données'!$A2988,P$1,"d")&lt;&gt;0,"",'Base de données'!$B2988),""))</f>
        <v/>
      </c>
      <c r="Q2988" s="39" t="str">
        <f>IF(Q$1&gt;$AE$1,"-",IFERROR(IF(DATEDIF('Base de données'!$A2988,Q$1,"d")&lt;&gt;0,"",'Base de données'!$B2988),""))</f>
        <v/>
      </c>
      <c r="R2988" s="39" t="str">
        <f>IF(R$1&gt;$AE$1,"-",IFERROR(IF(DATEDIF('Base de données'!$A2988,R$1,"d")&lt;&gt;0,"",'Base de données'!$B2988),""))</f>
        <v/>
      </c>
      <c r="S2988" s="39" t="str">
        <f>IF(S$1&gt;$AE$1,"-",IFERROR(IF(DATEDIF('Base de données'!$A2988,S$1,"d")&lt;&gt;0,"",'Base de données'!$B2988),""))</f>
        <v/>
      </c>
      <c r="T2988" s="39" t="str">
        <f>IF(T$1&gt;$AE$1,"-",IFERROR(IF(DATEDIF('Base de données'!$A2988,T$1,"d")&lt;&gt;0,"",'Base de données'!$B2988),""))</f>
        <v/>
      </c>
      <c r="U2988" s="39" t="str">
        <f>IF(U$1&gt;$AE$1,"-",IFERROR(IF(DATEDIF('Base de données'!$A2988,U$1,"d")&lt;&gt;0,"",'Base de données'!$B2988),""))</f>
        <v>R0EWQ</v>
      </c>
      <c r="V2988" s="39" t="str">
        <f>IF(V$1&gt;$AE$1,"-",IFERROR(IF(DATEDIF('Base de données'!$A2988,V$1,"d")&lt;&gt;0,"",'Base de données'!$B2988),""))</f>
        <v/>
      </c>
      <c r="W2988" s="34"/>
      <c r="X2988" s="30" t="str">
        <f>'Base de données'!$C2988&amp;" "&amp;'Base de données'!$D2988</f>
        <v>Leroux Maggie</v>
      </c>
      <c r="Y2988" s="31">
        <f>COUNTIF('Base de données'!$B:$B,'Base de données'!$B2988)</f>
        <v>12</v>
      </c>
      <c r="AA2988" s="87" cm="1">
        <f t="array" aca="1" ref="AA2988" ca="1">INDIRECT("'Base de données'!A" &amp; ROW(Y2988))</f>
        <v>45962</v>
      </c>
      <c r="AB2988" s="51" t="str" cm="1">
        <f t="array" aca="1" ref="AB2988" ca="1">INDIRECT("'Base de données'!B" &amp; ROW(Z2988))</f>
        <v>R0EWQ</v>
      </c>
    </row>
    <row r="2989" spans="1:28" x14ac:dyDescent="0.3">
      <c r="A2989" s="41" t="str">
        <f ca="1">IF(IF(AND($B2989&lt;&gt;"-",$B2989=$E2989),"Entrée et sortie","-")="Entrée et sortie",'Base de données'!$B2989,"-")</f>
        <v>-</v>
      </c>
      <c r="B2989" s="41" t="str">
        <f t="shared" ca="1" si="187"/>
        <v>-</v>
      </c>
      <c r="C2989" s="41" t="str">
        <f t="shared" ca="1" si="188"/>
        <v>-</v>
      </c>
      <c r="D2989" s="41" t="str">
        <f>IF($F2989="sortie en cours d'année",'Base de données'!$B2989,"-")</f>
        <v>-</v>
      </c>
      <c r="E2989" s="41" t="str">
        <f>IF($H2989="entrée en cours d'année",'Base de données'!$B2989,"-")</f>
        <v>-</v>
      </c>
      <c r="F2989" s="37" t="str">
        <f t="shared" si="185"/>
        <v/>
      </c>
      <c r="G2989" s="37" t="str">
        <f>IF($J2989="mouvement",_xlfn.XLOOKUP('Base de données'!$B2989,$V:$V,$V:$V,0),"")</f>
        <v/>
      </c>
      <c r="H2989" s="37" t="str">
        <f t="shared" si="186"/>
        <v/>
      </c>
      <c r="I2989" s="37" t="str">
        <f>IF($J2989="mouvement",_xlfn.XLOOKUP('Base de données'!$B2989,$K:$K,$K:$K,0),"")</f>
        <v/>
      </c>
      <c r="J2989" s="38" t="str">
        <f>IF(AND(Y2989&lt;&gt;MAX(Y:Y),COUNTIF(K2989:V2989,'Base de données'!$B2989)&gt;0),"mouvement","")</f>
        <v/>
      </c>
      <c r="K2989" s="39" t="str">
        <f>IF(K$1&gt;$AE$1,"-",IFERROR(IF(DATEDIF('Base de données'!$A2989,K$1,"d")&lt;&gt;0,"",'Base de données'!$B2989),""))</f>
        <v/>
      </c>
      <c r="L2989" s="39" t="str">
        <f>IF(L$1&gt;$AE$1,"-",IFERROR(IF(DATEDIF('Base de données'!$A2989,L$1,"d")&lt;&gt;0,"",'Base de données'!$B2989),""))</f>
        <v/>
      </c>
      <c r="M2989" s="39" t="str">
        <f>IF(M$1&gt;$AE$1,"-",IFERROR(IF(DATEDIF('Base de données'!$A2989,M$1,"d")&lt;&gt;0,"",'Base de données'!$B2989),""))</f>
        <v/>
      </c>
      <c r="N2989" s="39" t="str">
        <f>IF(N$1&gt;$AE$1,"-",IFERROR(IF(DATEDIF('Base de données'!$A2989,N$1,"d")&lt;&gt;0,"",'Base de données'!$B2989),""))</f>
        <v/>
      </c>
      <c r="O2989" s="39" t="str">
        <f>IF(O$1&gt;$AE$1,"-",IFERROR(IF(DATEDIF('Base de données'!$A2989,O$1,"d")&lt;&gt;0,"",'Base de données'!$B2989),""))</f>
        <v/>
      </c>
      <c r="P2989" s="39" t="str">
        <f>IF(P$1&gt;$AE$1,"-",IFERROR(IF(DATEDIF('Base de données'!$A2989,P$1,"d")&lt;&gt;0,"",'Base de données'!$B2989),""))</f>
        <v/>
      </c>
      <c r="Q2989" s="39" t="str">
        <f>IF(Q$1&gt;$AE$1,"-",IFERROR(IF(DATEDIF('Base de données'!$A2989,Q$1,"d")&lt;&gt;0,"",'Base de données'!$B2989),""))</f>
        <v/>
      </c>
      <c r="R2989" s="39" t="str">
        <f>IF(R$1&gt;$AE$1,"-",IFERROR(IF(DATEDIF('Base de données'!$A2989,R$1,"d")&lt;&gt;0,"",'Base de données'!$B2989),""))</f>
        <v/>
      </c>
      <c r="S2989" s="39" t="str">
        <f>IF(S$1&gt;$AE$1,"-",IFERROR(IF(DATEDIF('Base de données'!$A2989,S$1,"d")&lt;&gt;0,"",'Base de données'!$B2989),""))</f>
        <v/>
      </c>
      <c r="T2989" s="39" t="str">
        <f>IF(T$1&gt;$AE$1,"-",IFERROR(IF(DATEDIF('Base de données'!$A2989,T$1,"d")&lt;&gt;0,"",'Base de données'!$B2989),""))</f>
        <v/>
      </c>
      <c r="U2989" s="39" t="str">
        <f>IF(U$1&gt;$AE$1,"-",IFERROR(IF(DATEDIF('Base de données'!$A2989,U$1,"d")&lt;&gt;0,"",'Base de données'!$B2989),""))</f>
        <v>EIWAR</v>
      </c>
      <c r="V2989" s="39" t="str">
        <f>IF(V$1&gt;$AE$1,"-",IFERROR(IF(DATEDIF('Base de données'!$A2989,V$1,"d")&lt;&gt;0,"",'Base de données'!$B2989),""))</f>
        <v/>
      </c>
      <c r="W2989" s="34"/>
      <c r="X2989" s="30" t="str">
        <f>'Base de données'!$C2989&amp;" "&amp;'Base de données'!$D2989</f>
        <v>Paul Lucas</v>
      </c>
      <c r="Y2989" s="31">
        <f>COUNTIF('Base de données'!$B:$B,'Base de données'!$B2989)</f>
        <v>12</v>
      </c>
      <c r="AA2989" s="87" cm="1">
        <f t="array" aca="1" ref="AA2989" ca="1">INDIRECT("'Base de données'!A" &amp; ROW(Y2989))</f>
        <v>45962</v>
      </c>
      <c r="AB2989" s="51" t="str" cm="1">
        <f t="array" aca="1" ref="AB2989" ca="1">INDIRECT("'Base de données'!B" &amp; ROW(Z2989))</f>
        <v>EIWAR</v>
      </c>
    </row>
    <row r="2990" spans="1:28" x14ac:dyDescent="0.3">
      <c r="A2990" s="41" t="str">
        <f ca="1">IF(IF(AND($B2990&lt;&gt;"-",$B2990=$E2990),"Entrée et sortie","-")="Entrée et sortie",'Base de données'!$B2990,"-")</f>
        <v>-</v>
      </c>
      <c r="B2990" s="41" t="str">
        <f t="shared" ca="1" si="187"/>
        <v>-</v>
      </c>
      <c r="C2990" s="41" t="str">
        <f t="shared" ca="1" si="188"/>
        <v>-</v>
      </c>
      <c r="D2990" s="41" t="str">
        <f>IF($F2990="sortie en cours d'année",'Base de données'!$B2990,"-")</f>
        <v>-</v>
      </c>
      <c r="E2990" s="41" t="str">
        <f>IF($H2990="entrée en cours d'année",'Base de données'!$B2990,"-")</f>
        <v>-</v>
      </c>
      <c r="F2990" s="37" t="str">
        <f t="shared" si="185"/>
        <v/>
      </c>
      <c r="G2990" s="37" t="str">
        <f>IF($J2990="mouvement",_xlfn.XLOOKUP('Base de données'!$B2990,$V:$V,$V:$V,0),"")</f>
        <v/>
      </c>
      <c r="H2990" s="37" t="str">
        <f t="shared" si="186"/>
        <v/>
      </c>
      <c r="I2990" s="37" t="str">
        <f>IF($J2990="mouvement",_xlfn.XLOOKUP('Base de données'!$B2990,$K:$K,$K:$K,0),"")</f>
        <v/>
      </c>
      <c r="J2990" s="38" t="str">
        <f>IF(AND(Y2990&lt;&gt;MAX(Y:Y),COUNTIF(K2990:V2990,'Base de données'!$B2990)&gt;0),"mouvement","")</f>
        <v/>
      </c>
      <c r="K2990" s="39" t="str">
        <f>IF(K$1&gt;$AE$1,"-",IFERROR(IF(DATEDIF('Base de données'!$A2990,K$1,"d")&lt;&gt;0,"",'Base de données'!$B2990),""))</f>
        <v/>
      </c>
      <c r="L2990" s="39" t="str">
        <f>IF(L$1&gt;$AE$1,"-",IFERROR(IF(DATEDIF('Base de données'!$A2990,L$1,"d")&lt;&gt;0,"",'Base de données'!$B2990),""))</f>
        <v/>
      </c>
      <c r="M2990" s="39" t="str">
        <f>IF(M$1&gt;$AE$1,"-",IFERROR(IF(DATEDIF('Base de données'!$A2990,M$1,"d")&lt;&gt;0,"",'Base de données'!$B2990),""))</f>
        <v/>
      </c>
      <c r="N2990" s="39" t="str">
        <f>IF(N$1&gt;$AE$1,"-",IFERROR(IF(DATEDIF('Base de données'!$A2990,N$1,"d")&lt;&gt;0,"",'Base de données'!$B2990),""))</f>
        <v/>
      </c>
      <c r="O2990" s="39" t="str">
        <f>IF(O$1&gt;$AE$1,"-",IFERROR(IF(DATEDIF('Base de données'!$A2990,O$1,"d")&lt;&gt;0,"",'Base de données'!$B2990),""))</f>
        <v/>
      </c>
      <c r="P2990" s="39" t="str">
        <f>IF(P$1&gt;$AE$1,"-",IFERROR(IF(DATEDIF('Base de données'!$A2990,P$1,"d")&lt;&gt;0,"",'Base de données'!$B2990),""))</f>
        <v/>
      </c>
      <c r="Q2990" s="39" t="str">
        <f>IF(Q$1&gt;$AE$1,"-",IFERROR(IF(DATEDIF('Base de données'!$A2990,Q$1,"d")&lt;&gt;0,"",'Base de données'!$B2990),""))</f>
        <v/>
      </c>
      <c r="R2990" s="39" t="str">
        <f>IF(R$1&gt;$AE$1,"-",IFERROR(IF(DATEDIF('Base de données'!$A2990,R$1,"d")&lt;&gt;0,"",'Base de données'!$B2990),""))</f>
        <v/>
      </c>
      <c r="S2990" s="39" t="str">
        <f>IF(S$1&gt;$AE$1,"-",IFERROR(IF(DATEDIF('Base de données'!$A2990,S$1,"d")&lt;&gt;0,"",'Base de données'!$B2990),""))</f>
        <v/>
      </c>
      <c r="T2990" s="39" t="str">
        <f>IF(T$1&gt;$AE$1,"-",IFERROR(IF(DATEDIF('Base de données'!$A2990,T$1,"d")&lt;&gt;0,"",'Base de données'!$B2990),""))</f>
        <v/>
      </c>
      <c r="U2990" s="39" t="str">
        <f>IF(U$1&gt;$AE$1,"-",IFERROR(IF(DATEDIF('Base de données'!$A2990,U$1,"d")&lt;&gt;0,"",'Base de données'!$B2990),""))</f>
        <v>DBD40</v>
      </c>
      <c r="V2990" s="39" t="str">
        <f>IF(V$1&gt;$AE$1,"-",IFERROR(IF(DATEDIF('Base de données'!$A2990,V$1,"d")&lt;&gt;0,"",'Base de données'!$B2990),""))</f>
        <v/>
      </c>
      <c r="W2990" s="34"/>
      <c r="X2990" s="30" t="str">
        <f>'Base de données'!$C2990&amp;" "&amp;'Base de données'!$D2990</f>
        <v>Maillet Adèle</v>
      </c>
      <c r="Y2990" s="31">
        <f>COUNTIF('Base de données'!$B:$B,'Base de données'!$B2990)</f>
        <v>12</v>
      </c>
      <c r="AA2990" s="87" cm="1">
        <f t="array" aca="1" ref="AA2990" ca="1">INDIRECT("'Base de données'!A" &amp; ROW(Y2990))</f>
        <v>45962</v>
      </c>
      <c r="AB2990" s="51" t="str" cm="1">
        <f t="array" aca="1" ref="AB2990" ca="1">INDIRECT("'Base de données'!B" &amp; ROW(Z2990))</f>
        <v>DBD40</v>
      </c>
    </row>
    <row r="2991" spans="1:28" x14ac:dyDescent="0.3">
      <c r="A2991" s="41" t="str">
        <f ca="1">IF(IF(AND($B2991&lt;&gt;"-",$B2991=$E2991),"Entrée et sortie","-")="Entrée et sortie",'Base de données'!$B2991,"-")</f>
        <v>-</v>
      </c>
      <c r="B2991" s="41" t="str">
        <f t="shared" ca="1" si="187"/>
        <v>-</v>
      </c>
      <c r="C2991" s="41" t="str">
        <f t="shared" ca="1" si="188"/>
        <v>-</v>
      </c>
      <c r="D2991" s="41" t="str">
        <f>IF($F2991="sortie en cours d'année",'Base de données'!$B2991,"-")</f>
        <v>-</v>
      </c>
      <c r="E2991" s="41" t="str">
        <f>IF($H2991="entrée en cours d'année",'Base de données'!$B2991,"-")</f>
        <v>-</v>
      </c>
      <c r="F2991" s="37" t="str">
        <f t="shared" si="185"/>
        <v/>
      </c>
      <c r="G2991" s="37" t="str">
        <f>IF($J2991="mouvement",_xlfn.XLOOKUP('Base de données'!$B2991,$V:$V,$V:$V,0),"")</f>
        <v/>
      </c>
      <c r="H2991" s="37" t="str">
        <f t="shared" si="186"/>
        <v/>
      </c>
      <c r="I2991" s="37" t="str">
        <f>IF($J2991="mouvement",_xlfn.XLOOKUP('Base de données'!$B2991,$K:$K,$K:$K,0),"")</f>
        <v/>
      </c>
      <c r="J2991" s="38" t="str">
        <f>IF(AND(Y2991&lt;&gt;MAX(Y:Y),COUNTIF(K2991:V2991,'Base de données'!$B2991)&gt;0),"mouvement","")</f>
        <v/>
      </c>
      <c r="K2991" s="39" t="str">
        <f>IF(K$1&gt;$AE$1,"-",IFERROR(IF(DATEDIF('Base de données'!$A2991,K$1,"d")&lt;&gt;0,"",'Base de données'!$B2991),""))</f>
        <v/>
      </c>
      <c r="L2991" s="39" t="str">
        <f>IF(L$1&gt;$AE$1,"-",IFERROR(IF(DATEDIF('Base de données'!$A2991,L$1,"d")&lt;&gt;0,"",'Base de données'!$B2991),""))</f>
        <v/>
      </c>
      <c r="M2991" s="39" t="str">
        <f>IF(M$1&gt;$AE$1,"-",IFERROR(IF(DATEDIF('Base de données'!$A2991,M$1,"d")&lt;&gt;0,"",'Base de données'!$B2991),""))</f>
        <v/>
      </c>
      <c r="N2991" s="39" t="str">
        <f>IF(N$1&gt;$AE$1,"-",IFERROR(IF(DATEDIF('Base de données'!$A2991,N$1,"d")&lt;&gt;0,"",'Base de données'!$B2991),""))</f>
        <v/>
      </c>
      <c r="O2991" s="39" t="str">
        <f>IF(O$1&gt;$AE$1,"-",IFERROR(IF(DATEDIF('Base de données'!$A2991,O$1,"d")&lt;&gt;0,"",'Base de données'!$B2991),""))</f>
        <v/>
      </c>
      <c r="P2991" s="39" t="str">
        <f>IF(P$1&gt;$AE$1,"-",IFERROR(IF(DATEDIF('Base de données'!$A2991,P$1,"d")&lt;&gt;0,"",'Base de données'!$B2991),""))</f>
        <v/>
      </c>
      <c r="Q2991" s="39" t="str">
        <f>IF(Q$1&gt;$AE$1,"-",IFERROR(IF(DATEDIF('Base de données'!$A2991,Q$1,"d")&lt;&gt;0,"",'Base de données'!$B2991),""))</f>
        <v/>
      </c>
      <c r="R2991" s="39" t="str">
        <f>IF(R$1&gt;$AE$1,"-",IFERROR(IF(DATEDIF('Base de données'!$A2991,R$1,"d")&lt;&gt;0,"",'Base de données'!$B2991),""))</f>
        <v/>
      </c>
      <c r="S2991" s="39" t="str">
        <f>IF(S$1&gt;$AE$1,"-",IFERROR(IF(DATEDIF('Base de données'!$A2991,S$1,"d")&lt;&gt;0,"",'Base de données'!$B2991),""))</f>
        <v/>
      </c>
      <c r="T2991" s="39" t="str">
        <f>IF(T$1&gt;$AE$1,"-",IFERROR(IF(DATEDIF('Base de données'!$A2991,T$1,"d")&lt;&gt;0,"",'Base de données'!$B2991),""))</f>
        <v/>
      </c>
      <c r="U2991" s="39" t="str">
        <f>IF(U$1&gt;$AE$1,"-",IFERROR(IF(DATEDIF('Base de données'!$A2991,U$1,"d")&lt;&gt;0,"",'Base de données'!$B2991),""))</f>
        <v>0M06O</v>
      </c>
      <c r="V2991" s="39" t="str">
        <f>IF(V$1&gt;$AE$1,"-",IFERROR(IF(DATEDIF('Base de données'!$A2991,V$1,"d")&lt;&gt;0,"",'Base de données'!$B2991),""))</f>
        <v/>
      </c>
      <c r="W2991" s="34"/>
      <c r="X2991" s="30" t="str">
        <f>'Base de données'!$C2991&amp;" "&amp;'Base de données'!$D2991</f>
        <v>Daniel Lorraine</v>
      </c>
      <c r="Y2991" s="31">
        <f>COUNTIF('Base de données'!$B:$B,'Base de données'!$B2991)</f>
        <v>12</v>
      </c>
      <c r="AA2991" s="87" cm="1">
        <f t="array" aca="1" ref="AA2991" ca="1">INDIRECT("'Base de données'!A" &amp; ROW(Y2991))</f>
        <v>45962</v>
      </c>
      <c r="AB2991" s="51" t="str" cm="1">
        <f t="array" aca="1" ref="AB2991" ca="1">INDIRECT("'Base de données'!B" &amp; ROW(Z2991))</f>
        <v>0M06O</v>
      </c>
    </row>
    <row r="2992" spans="1:28" x14ac:dyDescent="0.3">
      <c r="A2992" s="41" t="str">
        <f ca="1">IF(IF(AND($B2992&lt;&gt;"-",$B2992=$E2992),"Entrée et sortie","-")="Entrée et sortie",'Base de données'!$B2992,"-")</f>
        <v>-</v>
      </c>
      <c r="B2992" s="41" t="str">
        <f t="shared" ca="1" si="187"/>
        <v>-</v>
      </c>
      <c r="C2992" s="41" t="str">
        <f t="shared" ca="1" si="188"/>
        <v>-</v>
      </c>
      <c r="D2992" s="41" t="str">
        <f>IF($F2992="sortie en cours d'année",'Base de données'!$B2992,"-")</f>
        <v>-</v>
      </c>
      <c r="E2992" s="41" t="str">
        <f>IF($H2992="entrée en cours d'année",'Base de données'!$B2992,"-")</f>
        <v>-</v>
      </c>
      <c r="F2992" s="37" t="str">
        <f t="shared" si="185"/>
        <v/>
      </c>
      <c r="G2992" s="37" t="str">
        <f>IF($J2992="mouvement",_xlfn.XLOOKUP('Base de données'!$B2992,$V:$V,$V:$V,0),"")</f>
        <v/>
      </c>
      <c r="H2992" s="37" t="str">
        <f t="shared" si="186"/>
        <v/>
      </c>
      <c r="I2992" s="37" t="str">
        <f>IF($J2992="mouvement",_xlfn.XLOOKUP('Base de données'!$B2992,$K:$K,$K:$K,0),"")</f>
        <v/>
      </c>
      <c r="J2992" s="38" t="str">
        <f>IF(AND(Y2992&lt;&gt;MAX(Y:Y),COUNTIF(K2992:V2992,'Base de données'!$B2992)&gt;0),"mouvement","")</f>
        <v/>
      </c>
      <c r="K2992" s="39" t="str">
        <f>IF(K$1&gt;$AE$1,"-",IFERROR(IF(DATEDIF('Base de données'!$A2992,K$1,"d")&lt;&gt;0,"",'Base de données'!$B2992),""))</f>
        <v/>
      </c>
      <c r="L2992" s="39" t="str">
        <f>IF(L$1&gt;$AE$1,"-",IFERROR(IF(DATEDIF('Base de données'!$A2992,L$1,"d")&lt;&gt;0,"",'Base de données'!$B2992),""))</f>
        <v/>
      </c>
      <c r="M2992" s="39" t="str">
        <f>IF(M$1&gt;$AE$1,"-",IFERROR(IF(DATEDIF('Base de données'!$A2992,M$1,"d")&lt;&gt;0,"",'Base de données'!$B2992),""))</f>
        <v/>
      </c>
      <c r="N2992" s="39" t="str">
        <f>IF(N$1&gt;$AE$1,"-",IFERROR(IF(DATEDIF('Base de données'!$A2992,N$1,"d")&lt;&gt;0,"",'Base de données'!$B2992),""))</f>
        <v/>
      </c>
      <c r="O2992" s="39" t="str">
        <f>IF(O$1&gt;$AE$1,"-",IFERROR(IF(DATEDIF('Base de données'!$A2992,O$1,"d")&lt;&gt;0,"",'Base de données'!$B2992),""))</f>
        <v/>
      </c>
      <c r="P2992" s="39" t="str">
        <f>IF(P$1&gt;$AE$1,"-",IFERROR(IF(DATEDIF('Base de données'!$A2992,P$1,"d")&lt;&gt;0,"",'Base de données'!$B2992),""))</f>
        <v/>
      </c>
      <c r="Q2992" s="39" t="str">
        <f>IF(Q$1&gt;$AE$1,"-",IFERROR(IF(DATEDIF('Base de données'!$A2992,Q$1,"d")&lt;&gt;0,"",'Base de données'!$B2992),""))</f>
        <v/>
      </c>
      <c r="R2992" s="39" t="str">
        <f>IF(R$1&gt;$AE$1,"-",IFERROR(IF(DATEDIF('Base de données'!$A2992,R$1,"d")&lt;&gt;0,"",'Base de données'!$B2992),""))</f>
        <v/>
      </c>
      <c r="S2992" s="39" t="str">
        <f>IF(S$1&gt;$AE$1,"-",IFERROR(IF(DATEDIF('Base de données'!$A2992,S$1,"d")&lt;&gt;0,"",'Base de données'!$B2992),""))</f>
        <v/>
      </c>
      <c r="T2992" s="39" t="str">
        <f>IF(T$1&gt;$AE$1,"-",IFERROR(IF(DATEDIF('Base de données'!$A2992,T$1,"d")&lt;&gt;0,"",'Base de données'!$B2992),""))</f>
        <v/>
      </c>
      <c r="U2992" s="39" t="str">
        <f>IF(U$1&gt;$AE$1,"-",IFERROR(IF(DATEDIF('Base de données'!$A2992,U$1,"d")&lt;&gt;0,"",'Base de données'!$B2992),""))</f>
        <v>YKKN2</v>
      </c>
      <c r="V2992" s="39" t="str">
        <f>IF(V$1&gt;$AE$1,"-",IFERROR(IF(DATEDIF('Base de données'!$A2992,V$1,"d")&lt;&gt;0,"",'Base de données'!$B2992),""))</f>
        <v/>
      </c>
      <c r="W2992" s="34"/>
      <c r="X2992" s="30" t="str">
        <f>'Base de données'!$C2992&amp;" "&amp;'Base de données'!$D2992</f>
        <v>Grondin Mathilde</v>
      </c>
      <c r="Y2992" s="31">
        <f>COUNTIF('Base de données'!$B:$B,'Base de données'!$B2992)</f>
        <v>12</v>
      </c>
      <c r="AA2992" s="87" cm="1">
        <f t="array" aca="1" ref="AA2992" ca="1">INDIRECT("'Base de données'!A" &amp; ROW(Y2992))</f>
        <v>45962</v>
      </c>
      <c r="AB2992" s="51" t="str" cm="1">
        <f t="array" aca="1" ref="AB2992" ca="1">INDIRECT("'Base de données'!B" &amp; ROW(Z2992))</f>
        <v>YKKN2</v>
      </c>
    </row>
    <row r="2993" spans="1:28" x14ac:dyDescent="0.3">
      <c r="A2993" s="41" t="str">
        <f ca="1">IF(IF(AND($B2993&lt;&gt;"-",$B2993=$E2993),"Entrée et sortie","-")="Entrée et sortie",'Base de données'!$B2993,"-")</f>
        <v>-</v>
      </c>
      <c r="B2993" s="41" t="str">
        <f t="shared" ca="1" si="187"/>
        <v>-</v>
      </c>
      <c r="C2993" s="41" t="str">
        <f t="shared" ca="1" si="188"/>
        <v>-</v>
      </c>
      <c r="D2993" s="41" t="str">
        <f>IF($F2993="sortie en cours d'année",'Base de données'!$B2993,"-")</f>
        <v>-</v>
      </c>
      <c r="E2993" s="41" t="str">
        <f>IF($H2993="entrée en cours d'année",'Base de données'!$B2993,"-")</f>
        <v>-</v>
      </c>
      <c r="F2993" s="37" t="str">
        <f t="shared" si="185"/>
        <v/>
      </c>
      <c r="G2993" s="37" t="str">
        <f>IF($J2993="mouvement",_xlfn.XLOOKUP('Base de données'!$B2993,$V:$V,$V:$V,0),"")</f>
        <v/>
      </c>
      <c r="H2993" s="37" t="str">
        <f t="shared" si="186"/>
        <v/>
      </c>
      <c r="I2993" s="37" t="str">
        <f>IF($J2993="mouvement",_xlfn.XLOOKUP('Base de données'!$B2993,$K:$K,$K:$K,0),"")</f>
        <v/>
      </c>
      <c r="J2993" s="38" t="str">
        <f>IF(AND(Y2993&lt;&gt;MAX(Y:Y),COUNTIF(K2993:V2993,'Base de données'!$B2993)&gt;0),"mouvement","")</f>
        <v/>
      </c>
      <c r="K2993" s="39" t="str">
        <f>IF(K$1&gt;$AE$1,"-",IFERROR(IF(DATEDIF('Base de données'!$A2993,K$1,"d")&lt;&gt;0,"",'Base de données'!$B2993),""))</f>
        <v/>
      </c>
      <c r="L2993" s="39" t="str">
        <f>IF(L$1&gt;$AE$1,"-",IFERROR(IF(DATEDIF('Base de données'!$A2993,L$1,"d")&lt;&gt;0,"",'Base de données'!$B2993),""))</f>
        <v/>
      </c>
      <c r="M2993" s="39" t="str">
        <f>IF(M$1&gt;$AE$1,"-",IFERROR(IF(DATEDIF('Base de données'!$A2993,M$1,"d")&lt;&gt;0,"",'Base de données'!$B2993),""))</f>
        <v/>
      </c>
      <c r="N2993" s="39" t="str">
        <f>IF(N$1&gt;$AE$1,"-",IFERROR(IF(DATEDIF('Base de données'!$A2993,N$1,"d")&lt;&gt;0,"",'Base de données'!$B2993),""))</f>
        <v/>
      </c>
      <c r="O2993" s="39" t="str">
        <f>IF(O$1&gt;$AE$1,"-",IFERROR(IF(DATEDIF('Base de données'!$A2993,O$1,"d")&lt;&gt;0,"",'Base de données'!$B2993),""))</f>
        <v/>
      </c>
      <c r="P2993" s="39" t="str">
        <f>IF(P$1&gt;$AE$1,"-",IFERROR(IF(DATEDIF('Base de données'!$A2993,P$1,"d")&lt;&gt;0,"",'Base de données'!$B2993),""))</f>
        <v/>
      </c>
      <c r="Q2993" s="39" t="str">
        <f>IF(Q$1&gt;$AE$1,"-",IFERROR(IF(DATEDIF('Base de données'!$A2993,Q$1,"d")&lt;&gt;0,"",'Base de données'!$B2993),""))</f>
        <v/>
      </c>
      <c r="R2993" s="39" t="str">
        <f>IF(R$1&gt;$AE$1,"-",IFERROR(IF(DATEDIF('Base de données'!$A2993,R$1,"d")&lt;&gt;0,"",'Base de données'!$B2993),""))</f>
        <v/>
      </c>
      <c r="S2993" s="39" t="str">
        <f>IF(S$1&gt;$AE$1,"-",IFERROR(IF(DATEDIF('Base de données'!$A2993,S$1,"d")&lt;&gt;0,"",'Base de données'!$B2993),""))</f>
        <v/>
      </c>
      <c r="T2993" s="39" t="str">
        <f>IF(T$1&gt;$AE$1,"-",IFERROR(IF(DATEDIF('Base de données'!$A2993,T$1,"d")&lt;&gt;0,"",'Base de données'!$B2993),""))</f>
        <v/>
      </c>
      <c r="U2993" s="39" t="str">
        <f>IF(U$1&gt;$AE$1,"-",IFERROR(IF(DATEDIF('Base de données'!$A2993,U$1,"d")&lt;&gt;0,"",'Base de données'!$B2993),""))</f>
        <v>HZUGL</v>
      </c>
      <c r="V2993" s="39" t="str">
        <f>IF(V$1&gt;$AE$1,"-",IFERROR(IF(DATEDIF('Base de données'!$A2993,V$1,"d")&lt;&gt;0,"",'Base de données'!$B2993),""))</f>
        <v/>
      </c>
      <c r="W2993" s="34"/>
      <c r="X2993" s="30" t="str">
        <f>'Base de données'!$C2993&amp;" "&amp;'Base de données'!$D2993</f>
        <v>Guillou William</v>
      </c>
      <c r="Y2993" s="31">
        <f>COUNTIF('Base de données'!$B:$B,'Base de données'!$B2993)</f>
        <v>12</v>
      </c>
      <c r="AA2993" s="87" cm="1">
        <f t="array" aca="1" ref="AA2993" ca="1">INDIRECT("'Base de données'!A" &amp; ROW(Y2993))</f>
        <v>45962</v>
      </c>
      <c r="AB2993" s="51" t="str" cm="1">
        <f t="array" aca="1" ref="AB2993" ca="1">INDIRECT("'Base de données'!B" &amp; ROW(Z2993))</f>
        <v>HZUGL</v>
      </c>
    </row>
    <row r="2994" spans="1:28" x14ac:dyDescent="0.3">
      <c r="A2994" s="41" t="str">
        <f ca="1">IF(IF(AND($B2994&lt;&gt;"-",$B2994=$E2994),"Entrée et sortie","-")="Entrée et sortie",'Base de données'!$B2994,"-")</f>
        <v>-</v>
      </c>
      <c r="B2994" s="41" t="str">
        <f t="shared" ca="1" si="187"/>
        <v>-</v>
      </c>
      <c r="C2994" s="41" t="str">
        <f t="shared" ca="1" si="188"/>
        <v>-</v>
      </c>
      <c r="D2994" s="41" t="str">
        <f>IF($F2994="sortie en cours d'année",'Base de données'!$B2994,"-")</f>
        <v>-</v>
      </c>
      <c r="E2994" s="41" t="str">
        <f>IF($H2994="entrée en cours d'année",'Base de données'!$B2994,"-")</f>
        <v>-</v>
      </c>
      <c r="F2994" s="37" t="str">
        <f t="shared" si="185"/>
        <v/>
      </c>
      <c r="G2994" s="37" t="str">
        <f>IF($J2994="mouvement",_xlfn.XLOOKUP('Base de données'!$B2994,$V:$V,$V:$V,0),"")</f>
        <v/>
      </c>
      <c r="H2994" s="37" t="str">
        <f t="shared" si="186"/>
        <v/>
      </c>
      <c r="I2994" s="37" t="str">
        <f>IF($J2994="mouvement",_xlfn.XLOOKUP('Base de données'!$B2994,$K:$K,$K:$K,0),"")</f>
        <v/>
      </c>
      <c r="J2994" s="38" t="str">
        <f>IF(AND(Y2994&lt;&gt;MAX(Y:Y),COUNTIF(K2994:V2994,'Base de données'!$B2994)&gt;0),"mouvement","")</f>
        <v/>
      </c>
      <c r="K2994" s="39" t="str">
        <f>IF(K$1&gt;$AE$1,"-",IFERROR(IF(DATEDIF('Base de données'!$A2994,K$1,"d")&lt;&gt;0,"",'Base de données'!$B2994),""))</f>
        <v/>
      </c>
      <c r="L2994" s="39" t="str">
        <f>IF(L$1&gt;$AE$1,"-",IFERROR(IF(DATEDIF('Base de données'!$A2994,L$1,"d")&lt;&gt;0,"",'Base de données'!$B2994),""))</f>
        <v/>
      </c>
      <c r="M2994" s="39" t="str">
        <f>IF(M$1&gt;$AE$1,"-",IFERROR(IF(DATEDIF('Base de données'!$A2994,M$1,"d")&lt;&gt;0,"",'Base de données'!$B2994),""))</f>
        <v/>
      </c>
      <c r="N2994" s="39" t="str">
        <f>IF(N$1&gt;$AE$1,"-",IFERROR(IF(DATEDIF('Base de données'!$A2994,N$1,"d")&lt;&gt;0,"",'Base de données'!$B2994),""))</f>
        <v/>
      </c>
      <c r="O2994" s="39" t="str">
        <f>IF(O$1&gt;$AE$1,"-",IFERROR(IF(DATEDIF('Base de données'!$A2994,O$1,"d")&lt;&gt;0,"",'Base de données'!$B2994),""))</f>
        <v/>
      </c>
      <c r="P2994" s="39" t="str">
        <f>IF(P$1&gt;$AE$1,"-",IFERROR(IF(DATEDIF('Base de données'!$A2994,P$1,"d")&lt;&gt;0,"",'Base de données'!$B2994),""))</f>
        <v/>
      </c>
      <c r="Q2994" s="39" t="str">
        <f>IF(Q$1&gt;$AE$1,"-",IFERROR(IF(DATEDIF('Base de données'!$A2994,Q$1,"d")&lt;&gt;0,"",'Base de données'!$B2994),""))</f>
        <v/>
      </c>
      <c r="R2994" s="39" t="str">
        <f>IF(R$1&gt;$AE$1,"-",IFERROR(IF(DATEDIF('Base de données'!$A2994,R$1,"d")&lt;&gt;0,"",'Base de données'!$B2994),""))</f>
        <v/>
      </c>
      <c r="S2994" s="39" t="str">
        <f>IF(S$1&gt;$AE$1,"-",IFERROR(IF(DATEDIF('Base de données'!$A2994,S$1,"d")&lt;&gt;0,"",'Base de données'!$B2994),""))</f>
        <v/>
      </c>
      <c r="T2994" s="39" t="str">
        <f>IF(T$1&gt;$AE$1,"-",IFERROR(IF(DATEDIF('Base de données'!$A2994,T$1,"d")&lt;&gt;0,"",'Base de données'!$B2994),""))</f>
        <v/>
      </c>
      <c r="U2994" s="39" t="str">
        <f>IF(U$1&gt;$AE$1,"-",IFERROR(IF(DATEDIF('Base de données'!$A2994,U$1,"d")&lt;&gt;0,"",'Base de données'!$B2994),""))</f>
        <v>O8ZE4</v>
      </c>
      <c r="V2994" s="39" t="str">
        <f>IF(V$1&gt;$AE$1,"-",IFERROR(IF(DATEDIF('Base de données'!$A2994,V$1,"d")&lt;&gt;0,"",'Base de données'!$B2994),""))</f>
        <v/>
      </c>
      <c r="W2994" s="34"/>
      <c r="X2994" s="30" t="str">
        <f>'Base de données'!$C2994&amp;" "&amp;'Base de données'!$D2994</f>
        <v>Olivier Stéphanie</v>
      </c>
      <c r="Y2994" s="31">
        <f>COUNTIF('Base de données'!$B:$B,'Base de données'!$B2994)</f>
        <v>12</v>
      </c>
      <c r="AA2994" s="87" cm="1">
        <f t="array" aca="1" ref="AA2994" ca="1">INDIRECT("'Base de données'!A" &amp; ROW(Y2994))</f>
        <v>45962</v>
      </c>
      <c r="AB2994" s="51" t="str" cm="1">
        <f t="array" aca="1" ref="AB2994" ca="1">INDIRECT("'Base de données'!B" &amp; ROW(Z2994))</f>
        <v>O8ZE4</v>
      </c>
    </row>
    <row r="2995" spans="1:28" x14ac:dyDescent="0.3">
      <c r="A2995" s="41" t="str">
        <f ca="1">IF(IF(AND($B2995&lt;&gt;"-",$B2995=$E2995),"Entrée et sortie","-")="Entrée et sortie",'Base de données'!$B2995,"-")</f>
        <v>-</v>
      </c>
      <c r="B2995" s="41" t="str">
        <f t="shared" ca="1" si="187"/>
        <v>-</v>
      </c>
      <c r="C2995" s="41" t="str">
        <f t="shared" ca="1" si="188"/>
        <v>-</v>
      </c>
      <c r="D2995" s="41" t="str">
        <f>IF($F2995="sortie en cours d'année",'Base de données'!$B2995,"-")</f>
        <v>-</v>
      </c>
      <c r="E2995" s="41" t="str">
        <f>IF($H2995="entrée en cours d'année",'Base de données'!$B2995,"-")</f>
        <v>-</v>
      </c>
      <c r="F2995" s="37" t="str">
        <f t="shared" si="185"/>
        <v/>
      </c>
      <c r="G2995" s="37" t="str">
        <f>IF($J2995="mouvement",_xlfn.XLOOKUP('Base de données'!$B2995,$V:$V,$V:$V,0),"")</f>
        <v/>
      </c>
      <c r="H2995" s="37" t="str">
        <f t="shared" si="186"/>
        <v/>
      </c>
      <c r="I2995" s="37" t="str">
        <f>IF($J2995="mouvement",_xlfn.XLOOKUP('Base de données'!$B2995,$K:$K,$K:$K,0),"")</f>
        <v/>
      </c>
      <c r="J2995" s="38" t="str">
        <f>IF(AND(Y2995&lt;&gt;MAX(Y:Y),COUNTIF(K2995:V2995,'Base de données'!$B2995)&gt;0),"mouvement","")</f>
        <v/>
      </c>
      <c r="K2995" s="39" t="str">
        <f>IF(K$1&gt;$AE$1,"-",IFERROR(IF(DATEDIF('Base de données'!$A2995,K$1,"d")&lt;&gt;0,"",'Base de données'!$B2995),""))</f>
        <v/>
      </c>
      <c r="L2995" s="39" t="str">
        <f>IF(L$1&gt;$AE$1,"-",IFERROR(IF(DATEDIF('Base de données'!$A2995,L$1,"d")&lt;&gt;0,"",'Base de données'!$B2995),""))</f>
        <v/>
      </c>
      <c r="M2995" s="39" t="str">
        <f>IF(M$1&gt;$AE$1,"-",IFERROR(IF(DATEDIF('Base de données'!$A2995,M$1,"d")&lt;&gt;0,"",'Base de données'!$B2995),""))</f>
        <v/>
      </c>
      <c r="N2995" s="39" t="str">
        <f>IF(N$1&gt;$AE$1,"-",IFERROR(IF(DATEDIF('Base de données'!$A2995,N$1,"d")&lt;&gt;0,"",'Base de données'!$B2995),""))</f>
        <v/>
      </c>
      <c r="O2995" s="39" t="str">
        <f>IF(O$1&gt;$AE$1,"-",IFERROR(IF(DATEDIF('Base de données'!$A2995,O$1,"d")&lt;&gt;0,"",'Base de données'!$B2995),""))</f>
        <v/>
      </c>
      <c r="P2995" s="39" t="str">
        <f>IF(P$1&gt;$AE$1,"-",IFERROR(IF(DATEDIF('Base de données'!$A2995,P$1,"d")&lt;&gt;0,"",'Base de données'!$B2995),""))</f>
        <v/>
      </c>
      <c r="Q2995" s="39" t="str">
        <f>IF(Q$1&gt;$AE$1,"-",IFERROR(IF(DATEDIF('Base de données'!$A2995,Q$1,"d")&lt;&gt;0,"",'Base de données'!$B2995),""))</f>
        <v/>
      </c>
      <c r="R2995" s="39" t="str">
        <f>IF(R$1&gt;$AE$1,"-",IFERROR(IF(DATEDIF('Base de données'!$A2995,R$1,"d")&lt;&gt;0,"",'Base de données'!$B2995),""))</f>
        <v/>
      </c>
      <c r="S2995" s="39" t="str">
        <f>IF(S$1&gt;$AE$1,"-",IFERROR(IF(DATEDIF('Base de données'!$A2995,S$1,"d")&lt;&gt;0,"",'Base de données'!$B2995),""))</f>
        <v/>
      </c>
      <c r="T2995" s="39" t="str">
        <f>IF(T$1&gt;$AE$1,"-",IFERROR(IF(DATEDIF('Base de données'!$A2995,T$1,"d")&lt;&gt;0,"",'Base de données'!$B2995),""))</f>
        <v/>
      </c>
      <c r="U2995" s="39" t="str">
        <f>IF(U$1&gt;$AE$1,"-",IFERROR(IF(DATEDIF('Base de données'!$A2995,U$1,"d")&lt;&gt;0,"",'Base de données'!$B2995),""))</f>
        <v>5RTGL</v>
      </c>
      <c r="V2995" s="39" t="str">
        <f>IF(V$1&gt;$AE$1,"-",IFERROR(IF(DATEDIF('Base de données'!$A2995,V$1,"d")&lt;&gt;0,"",'Base de données'!$B2995),""))</f>
        <v/>
      </c>
      <c r="W2995" s="34"/>
      <c r="X2995" s="30" t="str">
        <f>'Base de données'!$C2995&amp;" "&amp;'Base de données'!$D2995</f>
        <v>Joubert Étienne</v>
      </c>
      <c r="Y2995" s="31">
        <f>COUNTIF('Base de données'!$B:$B,'Base de données'!$B2995)</f>
        <v>12</v>
      </c>
      <c r="AA2995" s="87" cm="1">
        <f t="array" aca="1" ref="AA2995" ca="1">INDIRECT("'Base de données'!A" &amp; ROW(Y2995))</f>
        <v>45962</v>
      </c>
      <c r="AB2995" s="51" t="str" cm="1">
        <f t="array" aca="1" ref="AB2995" ca="1">INDIRECT("'Base de données'!B" &amp; ROW(Z2995))</f>
        <v>5RTGL</v>
      </c>
    </row>
    <row r="2996" spans="1:28" x14ac:dyDescent="0.3">
      <c r="A2996" s="41" t="str">
        <f ca="1">IF(IF(AND($B2996&lt;&gt;"-",$B2996=$E2996),"Entrée et sortie","-")="Entrée et sortie",'Base de données'!$B2996,"-")</f>
        <v>-</v>
      </c>
      <c r="B2996" s="41" t="str">
        <f t="shared" ca="1" si="187"/>
        <v>-</v>
      </c>
      <c r="C2996" s="41" t="str">
        <f t="shared" ca="1" si="188"/>
        <v>-</v>
      </c>
      <c r="D2996" s="41" t="str">
        <f>IF($F2996="sortie en cours d'année",'Base de données'!$B2996,"-")</f>
        <v>-</v>
      </c>
      <c r="E2996" s="41" t="str">
        <f>IF($H2996="entrée en cours d'année",'Base de données'!$B2996,"-")</f>
        <v>-</v>
      </c>
      <c r="F2996" s="37" t="str">
        <f t="shared" si="185"/>
        <v/>
      </c>
      <c r="G2996" s="37" t="str">
        <f>IF($J2996="mouvement",_xlfn.XLOOKUP('Base de données'!$B2996,$V:$V,$V:$V,0),"")</f>
        <v/>
      </c>
      <c r="H2996" s="37" t="str">
        <f t="shared" si="186"/>
        <v/>
      </c>
      <c r="I2996" s="37" t="str">
        <f>IF($J2996="mouvement",_xlfn.XLOOKUP('Base de données'!$B2996,$K:$K,$K:$K,0),"")</f>
        <v/>
      </c>
      <c r="J2996" s="38" t="str">
        <f>IF(AND(Y2996&lt;&gt;MAX(Y:Y),COUNTIF(K2996:V2996,'Base de données'!$B2996)&gt;0),"mouvement","")</f>
        <v/>
      </c>
      <c r="K2996" s="39" t="str">
        <f>IF(K$1&gt;$AE$1,"-",IFERROR(IF(DATEDIF('Base de données'!$A2996,K$1,"d")&lt;&gt;0,"",'Base de données'!$B2996),""))</f>
        <v/>
      </c>
      <c r="L2996" s="39" t="str">
        <f>IF(L$1&gt;$AE$1,"-",IFERROR(IF(DATEDIF('Base de données'!$A2996,L$1,"d")&lt;&gt;0,"",'Base de données'!$B2996),""))</f>
        <v/>
      </c>
      <c r="M2996" s="39" t="str">
        <f>IF(M$1&gt;$AE$1,"-",IFERROR(IF(DATEDIF('Base de données'!$A2996,M$1,"d")&lt;&gt;0,"",'Base de données'!$B2996),""))</f>
        <v/>
      </c>
      <c r="N2996" s="39" t="str">
        <f>IF(N$1&gt;$AE$1,"-",IFERROR(IF(DATEDIF('Base de données'!$A2996,N$1,"d")&lt;&gt;0,"",'Base de données'!$B2996),""))</f>
        <v/>
      </c>
      <c r="O2996" s="39" t="str">
        <f>IF(O$1&gt;$AE$1,"-",IFERROR(IF(DATEDIF('Base de données'!$A2996,O$1,"d")&lt;&gt;0,"",'Base de données'!$B2996),""))</f>
        <v/>
      </c>
      <c r="P2996" s="39" t="str">
        <f>IF(P$1&gt;$AE$1,"-",IFERROR(IF(DATEDIF('Base de données'!$A2996,P$1,"d")&lt;&gt;0,"",'Base de données'!$B2996),""))</f>
        <v/>
      </c>
      <c r="Q2996" s="39" t="str">
        <f>IF(Q$1&gt;$AE$1,"-",IFERROR(IF(DATEDIF('Base de données'!$A2996,Q$1,"d")&lt;&gt;0,"",'Base de données'!$B2996),""))</f>
        <v/>
      </c>
      <c r="R2996" s="39" t="str">
        <f>IF(R$1&gt;$AE$1,"-",IFERROR(IF(DATEDIF('Base de données'!$A2996,R$1,"d")&lt;&gt;0,"",'Base de données'!$B2996),""))</f>
        <v/>
      </c>
      <c r="S2996" s="39" t="str">
        <f>IF(S$1&gt;$AE$1,"-",IFERROR(IF(DATEDIF('Base de données'!$A2996,S$1,"d")&lt;&gt;0,"",'Base de données'!$B2996),""))</f>
        <v/>
      </c>
      <c r="T2996" s="39" t="str">
        <f>IF(T$1&gt;$AE$1,"-",IFERROR(IF(DATEDIF('Base de données'!$A2996,T$1,"d")&lt;&gt;0,"",'Base de données'!$B2996),""))</f>
        <v/>
      </c>
      <c r="U2996" s="39" t="str">
        <f>IF(U$1&gt;$AE$1,"-",IFERROR(IF(DATEDIF('Base de données'!$A2996,U$1,"d")&lt;&gt;0,"",'Base de données'!$B2996),""))</f>
        <v>SKG2X</v>
      </c>
      <c r="V2996" s="39" t="str">
        <f>IF(V$1&gt;$AE$1,"-",IFERROR(IF(DATEDIF('Base de données'!$A2996,V$1,"d")&lt;&gt;0,"",'Base de données'!$B2996),""))</f>
        <v/>
      </c>
      <c r="W2996" s="34"/>
      <c r="X2996" s="30" t="str">
        <f>'Base de données'!$C2996&amp;" "&amp;'Base de données'!$D2996</f>
        <v>Lebon David</v>
      </c>
      <c r="Y2996" s="31">
        <f>COUNTIF('Base de données'!$B:$B,'Base de données'!$B2996)</f>
        <v>12</v>
      </c>
      <c r="AA2996" s="87" cm="1">
        <f t="array" aca="1" ref="AA2996" ca="1">INDIRECT("'Base de données'!A" &amp; ROW(Y2996))</f>
        <v>45962</v>
      </c>
      <c r="AB2996" s="51" t="str" cm="1">
        <f t="array" aca="1" ref="AB2996" ca="1">INDIRECT("'Base de données'!B" &amp; ROW(Z2996))</f>
        <v>SKG2X</v>
      </c>
    </row>
    <row r="2997" spans="1:28" x14ac:dyDescent="0.3">
      <c r="A2997" s="41" t="str">
        <f ca="1">IF(IF(AND($B2997&lt;&gt;"-",$B2997=$E2997),"Entrée et sortie","-")="Entrée et sortie",'Base de données'!$B2997,"-")</f>
        <v>-</v>
      </c>
      <c r="B2997" s="41" t="str">
        <f t="shared" ca="1" si="187"/>
        <v>-</v>
      </c>
      <c r="C2997" s="41" t="str">
        <f t="shared" ca="1" si="188"/>
        <v>-</v>
      </c>
      <c r="D2997" s="41" t="str">
        <f>IF($F2997="sortie en cours d'année",'Base de données'!$B2997,"-")</f>
        <v>-</v>
      </c>
      <c r="E2997" s="41" t="str">
        <f>IF($H2997="entrée en cours d'année",'Base de données'!$B2997,"-")</f>
        <v>-</v>
      </c>
      <c r="F2997" s="37" t="str">
        <f t="shared" si="185"/>
        <v/>
      </c>
      <c r="G2997" s="37" t="str">
        <f>IF($J2997="mouvement",_xlfn.XLOOKUP('Base de données'!$B2997,$V:$V,$V:$V,0),"")</f>
        <v/>
      </c>
      <c r="H2997" s="37" t="str">
        <f t="shared" si="186"/>
        <v/>
      </c>
      <c r="I2997" s="37" t="str">
        <f>IF($J2997="mouvement",_xlfn.XLOOKUP('Base de données'!$B2997,$K:$K,$K:$K,0),"")</f>
        <v/>
      </c>
      <c r="J2997" s="38" t="str">
        <f>IF(AND(Y2997&lt;&gt;MAX(Y:Y),COUNTIF(K2997:V2997,'Base de données'!$B2997)&gt;0),"mouvement","")</f>
        <v/>
      </c>
      <c r="K2997" s="39" t="str">
        <f>IF(K$1&gt;$AE$1,"-",IFERROR(IF(DATEDIF('Base de données'!$A2997,K$1,"d")&lt;&gt;0,"",'Base de données'!$B2997),""))</f>
        <v/>
      </c>
      <c r="L2997" s="39" t="str">
        <f>IF(L$1&gt;$AE$1,"-",IFERROR(IF(DATEDIF('Base de données'!$A2997,L$1,"d")&lt;&gt;0,"",'Base de données'!$B2997),""))</f>
        <v/>
      </c>
      <c r="M2997" s="39" t="str">
        <f>IF(M$1&gt;$AE$1,"-",IFERROR(IF(DATEDIF('Base de données'!$A2997,M$1,"d")&lt;&gt;0,"",'Base de données'!$B2997),""))</f>
        <v/>
      </c>
      <c r="N2997" s="39" t="str">
        <f>IF(N$1&gt;$AE$1,"-",IFERROR(IF(DATEDIF('Base de données'!$A2997,N$1,"d")&lt;&gt;0,"",'Base de données'!$B2997),""))</f>
        <v/>
      </c>
      <c r="O2997" s="39" t="str">
        <f>IF(O$1&gt;$AE$1,"-",IFERROR(IF(DATEDIF('Base de données'!$A2997,O$1,"d")&lt;&gt;0,"",'Base de données'!$B2997),""))</f>
        <v/>
      </c>
      <c r="P2997" s="39" t="str">
        <f>IF(P$1&gt;$AE$1,"-",IFERROR(IF(DATEDIF('Base de données'!$A2997,P$1,"d")&lt;&gt;0,"",'Base de données'!$B2997),""))</f>
        <v/>
      </c>
      <c r="Q2997" s="39" t="str">
        <f>IF(Q$1&gt;$AE$1,"-",IFERROR(IF(DATEDIF('Base de données'!$A2997,Q$1,"d")&lt;&gt;0,"",'Base de données'!$B2997),""))</f>
        <v/>
      </c>
      <c r="R2997" s="39" t="str">
        <f>IF(R$1&gt;$AE$1,"-",IFERROR(IF(DATEDIF('Base de données'!$A2997,R$1,"d")&lt;&gt;0,"",'Base de données'!$B2997),""))</f>
        <v/>
      </c>
      <c r="S2997" s="39" t="str">
        <f>IF(S$1&gt;$AE$1,"-",IFERROR(IF(DATEDIF('Base de données'!$A2997,S$1,"d")&lt;&gt;0,"",'Base de données'!$B2997),""))</f>
        <v/>
      </c>
      <c r="T2997" s="39" t="str">
        <f>IF(T$1&gt;$AE$1,"-",IFERROR(IF(DATEDIF('Base de données'!$A2997,T$1,"d")&lt;&gt;0,"",'Base de données'!$B2997),""))</f>
        <v/>
      </c>
      <c r="U2997" s="39" t="str">
        <f>IF(U$1&gt;$AE$1,"-",IFERROR(IF(DATEDIF('Base de données'!$A2997,U$1,"d")&lt;&gt;0,"",'Base de données'!$B2997),""))</f>
        <v>RYDJX</v>
      </c>
      <c r="V2997" s="39" t="str">
        <f>IF(V$1&gt;$AE$1,"-",IFERROR(IF(DATEDIF('Base de données'!$A2997,V$1,"d")&lt;&gt;0,"",'Base de données'!$B2997),""))</f>
        <v/>
      </c>
      <c r="W2997" s="34"/>
      <c r="X2997" s="30" t="str">
        <f>'Base de données'!$C2997&amp;" "&amp;'Base de données'!$D2997</f>
        <v>Marie Denis</v>
      </c>
      <c r="Y2997" s="31">
        <f>COUNTIF('Base de données'!$B:$B,'Base de données'!$B2997)</f>
        <v>12</v>
      </c>
      <c r="AA2997" s="87" cm="1">
        <f t="array" aca="1" ref="AA2997" ca="1">INDIRECT("'Base de données'!A" &amp; ROW(Y2997))</f>
        <v>45962</v>
      </c>
      <c r="AB2997" s="51" t="str" cm="1">
        <f t="array" aca="1" ref="AB2997" ca="1">INDIRECT("'Base de données'!B" &amp; ROW(Z2997))</f>
        <v>RYDJX</v>
      </c>
    </row>
    <row r="2998" spans="1:28" x14ac:dyDescent="0.3">
      <c r="A2998" s="41" t="str">
        <f ca="1">IF(IF(AND($B2998&lt;&gt;"-",$B2998=$E2998),"Entrée et sortie","-")="Entrée et sortie",'Base de données'!$B2998,"-")</f>
        <v>-</v>
      </c>
      <c r="B2998" s="41" t="str">
        <f t="shared" ca="1" si="187"/>
        <v>-</v>
      </c>
      <c r="C2998" s="41" t="str">
        <f t="shared" ca="1" si="188"/>
        <v>-</v>
      </c>
      <c r="D2998" s="41" t="str">
        <f>IF($F2998="sortie en cours d'année",'Base de données'!$B2998,"-")</f>
        <v>-</v>
      </c>
      <c r="E2998" s="41" t="str">
        <f>IF($H2998="entrée en cours d'année",'Base de données'!$B2998,"-")</f>
        <v>-</v>
      </c>
      <c r="F2998" s="37" t="str">
        <f t="shared" si="185"/>
        <v/>
      </c>
      <c r="G2998" s="37" t="str">
        <f>IF($J2998="mouvement",_xlfn.XLOOKUP('Base de données'!$B2998,$V:$V,$V:$V,0),"")</f>
        <v/>
      </c>
      <c r="H2998" s="37" t="str">
        <f t="shared" si="186"/>
        <v/>
      </c>
      <c r="I2998" s="37" t="str">
        <f>IF($J2998="mouvement",_xlfn.XLOOKUP('Base de données'!$B2998,$K:$K,$K:$K,0),"")</f>
        <v/>
      </c>
      <c r="J2998" s="38" t="str">
        <f>IF(AND(Y2998&lt;&gt;MAX(Y:Y),COUNTIF(K2998:V2998,'Base de données'!$B2998)&gt;0),"mouvement","")</f>
        <v/>
      </c>
      <c r="K2998" s="39" t="str">
        <f>IF(K$1&gt;$AE$1,"-",IFERROR(IF(DATEDIF('Base de données'!$A2998,K$1,"d")&lt;&gt;0,"",'Base de données'!$B2998),""))</f>
        <v/>
      </c>
      <c r="L2998" s="39" t="str">
        <f>IF(L$1&gt;$AE$1,"-",IFERROR(IF(DATEDIF('Base de données'!$A2998,L$1,"d")&lt;&gt;0,"",'Base de données'!$B2998),""))</f>
        <v/>
      </c>
      <c r="M2998" s="39" t="str">
        <f>IF(M$1&gt;$AE$1,"-",IFERROR(IF(DATEDIF('Base de données'!$A2998,M$1,"d")&lt;&gt;0,"",'Base de données'!$B2998),""))</f>
        <v/>
      </c>
      <c r="N2998" s="39" t="str">
        <f>IF(N$1&gt;$AE$1,"-",IFERROR(IF(DATEDIF('Base de données'!$A2998,N$1,"d")&lt;&gt;0,"",'Base de données'!$B2998),""))</f>
        <v/>
      </c>
      <c r="O2998" s="39" t="str">
        <f>IF(O$1&gt;$AE$1,"-",IFERROR(IF(DATEDIF('Base de données'!$A2998,O$1,"d")&lt;&gt;0,"",'Base de données'!$B2998),""))</f>
        <v/>
      </c>
      <c r="P2998" s="39" t="str">
        <f>IF(P$1&gt;$AE$1,"-",IFERROR(IF(DATEDIF('Base de données'!$A2998,P$1,"d")&lt;&gt;0,"",'Base de données'!$B2998),""))</f>
        <v/>
      </c>
      <c r="Q2998" s="39" t="str">
        <f>IF(Q$1&gt;$AE$1,"-",IFERROR(IF(DATEDIF('Base de données'!$A2998,Q$1,"d")&lt;&gt;0,"",'Base de données'!$B2998),""))</f>
        <v/>
      </c>
      <c r="R2998" s="39" t="str">
        <f>IF(R$1&gt;$AE$1,"-",IFERROR(IF(DATEDIF('Base de données'!$A2998,R$1,"d")&lt;&gt;0,"",'Base de données'!$B2998),""))</f>
        <v/>
      </c>
      <c r="S2998" s="39" t="str">
        <f>IF(S$1&gt;$AE$1,"-",IFERROR(IF(DATEDIF('Base de données'!$A2998,S$1,"d")&lt;&gt;0,"",'Base de données'!$B2998),""))</f>
        <v/>
      </c>
      <c r="T2998" s="39" t="str">
        <f>IF(T$1&gt;$AE$1,"-",IFERROR(IF(DATEDIF('Base de données'!$A2998,T$1,"d")&lt;&gt;0,"",'Base de données'!$B2998),""))</f>
        <v/>
      </c>
      <c r="U2998" s="39" t="str">
        <f>IF(U$1&gt;$AE$1,"-",IFERROR(IF(DATEDIF('Base de données'!$A2998,U$1,"d")&lt;&gt;0,"",'Base de données'!$B2998),""))</f>
        <v>KJ5NJ</v>
      </c>
      <c r="V2998" s="39" t="str">
        <f>IF(V$1&gt;$AE$1,"-",IFERROR(IF(DATEDIF('Base de données'!$A2998,V$1,"d")&lt;&gt;0,"",'Base de données'!$B2998),""))</f>
        <v/>
      </c>
      <c r="W2998" s="34"/>
      <c r="X2998" s="30" t="str">
        <f>'Base de données'!$C2998&amp;" "&amp;'Base de données'!$D2998</f>
        <v>Mathieu François</v>
      </c>
      <c r="Y2998" s="31">
        <f>COUNTIF('Base de données'!$B:$B,'Base de données'!$B2998)</f>
        <v>12</v>
      </c>
      <c r="AA2998" s="87" cm="1">
        <f t="array" aca="1" ref="AA2998" ca="1">INDIRECT("'Base de données'!A" &amp; ROW(Y2998))</f>
        <v>45962</v>
      </c>
      <c r="AB2998" s="51" t="str" cm="1">
        <f t="array" aca="1" ref="AB2998" ca="1">INDIRECT("'Base de données'!B" &amp; ROW(Z2998))</f>
        <v>KJ5NJ</v>
      </c>
    </row>
    <row r="2999" spans="1:28" x14ac:dyDescent="0.3">
      <c r="A2999" s="41" t="str">
        <f ca="1">IF(IF(AND($B2999&lt;&gt;"-",$B2999=$E2999),"Entrée et sortie","-")="Entrée et sortie",'Base de données'!$B2999,"-")</f>
        <v>-</v>
      </c>
      <c r="B2999" s="41" t="str">
        <f t="shared" ca="1" si="187"/>
        <v>-</v>
      </c>
      <c r="C2999" s="41" t="str">
        <f t="shared" ca="1" si="188"/>
        <v>-</v>
      </c>
      <c r="D2999" s="41" t="str">
        <f>IF($F2999="sortie en cours d'année",'Base de données'!$B2999,"-")</f>
        <v>-</v>
      </c>
      <c r="E2999" s="41" t="str">
        <f>IF($H2999="entrée en cours d'année",'Base de données'!$B2999,"-")</f>
        <v>-</v>
      </c>
      <c r="F2999" s="37" t="str">
        <f t="shared" si="185"/>
        <v/>
      </c>
      <c r="G2999" s="37" t="str">
        <f>IF($J2999="mouvement",_xlfn.XLOOKUP('Base de données'!$B2999,$V:$V,$V:$V,0),"")</f>
        <v/>
      </c>
      <c r="H2999" s="37" t="str">
        <f t="shared" si="186"/>
        <v/>
      </c>
      <c r="I2999" s="37" t="str">
        <f>IF($J2999="mouvement",_xlfn.XLOOKUP('Base de données'!$B2999,$K:$K,$K:$K,0),"")</f>
        <v/>
      </c>
      <c r="J2999" s="38" t="str">
        <f>IF(AND(Y2999&lt;&gt;MAX(Y:Y),COUNTIF(K2999:V2999,'Base de données'!$B2999)&gt;0),"mouvement","")</f>
        <v/>
      </c>
      <c r="K2999" s="39" t="str">
        <f>IF(K$1&gt;$AE$1,"-",IFERROR(IF(DATEDIF('Base de données'!$A2999,K$1,"d")&lt;&gt;0,"",'Base de données'!$B2999),""))</f>
        <v/>
      </c>
      <c r="L2999" s="39" t="str">
        <f>IF(L$1&gt;$AE$1,"-",IFERROR(IF(DATEDIF('Base de données'!$A2999,L$1,"d")&lt;&gt;0,"",'Base de données'!$B2999),""))</f>
        <v/>
      </c>
      <c r="M2999" s="39" t="str">
        <f>IF(M$1&gt;$AE$1,"-",IFERROR(IF(DATEDIF('Base de données'!$A2999,M$1,"d")&lt;&gt;0,"",'Base de données'!$B2999),""))</f>
        <v/>
      </c>
      <c r="N2999" s="39" t="str">
        <f>IF(N$1&gt;$AE$1,"-",IFERROR(IF(DATEDIF('Base de données'!$A2999,N$1,"d")&lt;&gt;0,"",'Base de données'!$B2999),""))</f>
        <v/>
      </c>
      <c r="O2999" s="39" t="str">
        <f>IF(O$1&gt;$AE$1,"-",IFERROR(IF(DATEDIF('Base de données'!$A2999,O$1,"d")&lt;&gt;0,"",'Base de données'!$B2999),""))</f>
        <v/>
      </c>
      <c r="P2999" s="39" t="str">
        <f>IF(P$1&gt;$AE$1,"-",IFERROR(IF(DATEDIF('Base de données'!$A2999,P$1,"d")&lt;&gt;0,"",'Base de données'!$B2999),""))</f>
        <v/>
      </c>
      <c r="Q2999" s="39" t="str">
        <f>IF(Q$1&gt;$AE$1,"-",IFERROR(IF(DATEDIF('Base de données'!$A2999,Q$1,"d")&lt;&gt;0,"",'Base de données'!$B2999),""))</f>
        <v/>
      </c>
      <c r="R2999" s="39" t="str">
        <f>IF(R$1&gt;$AE$1,"-",IFERROR(IF(DATEDIF('Base de données'!$A2999,R$1,"d")&lt;&gt;0,"",'Base de données'!$B2999),""))</f>
        <v/>
      </c>
      <c r="S2999" s="39" t="str">
        <f>IF(S$1&gt;$AE$1,"-",IFERROR(IF(DATEDIF('Base de données'!$A2999,S$1,"d")&lt;&gt;0,"",'Base de données'!$B2999),""))</f>
        <v/>
      </c>
      <c r="T2999" s="39" t="str">
        <f>IF(T$1&gt;$AE$1,"-",IFERROR(IF(DATEDIF('Base de données'!$A2999,T$1,"d")&lt;&gt;0,"",'Base de données'!$B2999),""))</f>
        <v/>
      </c>
      <c r="U2999" s="39" t="str">
        <f>IF(U$1&gt;$AE$1,"-",IFERROR(IF(DATEDIF('Base de données'!$A2999,U$1,"d")&lt;&gt;0,"",'Base de données'!$B2999),""))</f>
        <v>ZUFW1</v>
      </c>
      <c r="V2999" s="39" t="str">
        <f>IF(V$1&gt;$AE$1,"-",IFERROR(IF(DATEDIF('Base de données'!$A2999,V$1,"d")&lt;&gt;0,"",'Base de données'!$B2999),""))</f>
        <v/>
      </c>
      <c r="W2999" s="34"/>
      <c r="X2999" s="30" t="str">
        <f>'Base de données'!$C2999&amp;" "&amp;'Base de données'!$D2999</f>
        <v>De Sousa Eugène</v>
      </c>
      <c r="Y2999" s="31">
        <f>COUNTIF('Base de données'!$B:$B,'Base de données'!$B2999)</f>
        <v>12</v>
      </c>
      <c r="AA2999" s="87" cm="1">
        <f t="array" aca="1" ref="AA2999" ca="1">INDIRECT("'Base de données'!A" &amp; ROW(Y2999))</f>
        <v>45962</v>
      </c>
      <c r="AB2999" s="51" t="str" cm="1">
        <f t="array" aca="1" ref="AB2999" ca="1">INDIRECT("'Base de données'!B" &amp; ROW(Z2999))</f>
        <v>ZUFW1</v>
      </c>
    </row>
    <row r="3000" spans="1:28" x14ac:dyDescent="0.3">
      <c r="A3000" s="41" t="str">
        <f ca="1">IF(IF(AND($B3000&lt;&gt;"-",$B3000=$E3000),"Entrée et sortie","-")="Entrée et sortie",'Base de données'!$B3000,"-")</f>
        <v>-</v>
      </c>
      <c r="B3000" s="41" t="str">
        <f t="shared" ca="1" si="187"/>
        <v>-</v>
      </c>
      <c r="C3000" s="41" t="str">
        <f t="shared" ca="1" si="188"/>
        <v>-</v>
      </c>
      <c r="D3000" s="41" t="str">
        <f>IF($F3000="sortie en cours d'année",'Base de données'!$B3000,"-")</f>
        <v>-</v>
      </c>
      <c r="E3000" s="41" t="str">
        <f>IF($H3000="entrée en cours d'année",'Base de données'!$B3000,"-")</f>
        <v>-</v>
      </c>
      <c r="F3000" s="37" t="str">
        <f t="shared" si="185"/>
        <v/>
      </c>
      <c r="G3000" s="37" t="str">
        <f>IF($J3000="mouvement",_xlfn.XLOOKUP('Base de données'!$B3000,$V:$V,$V:$V,0),"")</f>
        <v/>
      </c>
      <c r="H3000" s="37" t="str">
        <f t="shared" si="186"/>
        <v/>
      </c>
      <c r="I3000" s="37" t="str">
        <f>IF($J3000="mouvement",_xlfn.XLOOKUP('Base de données'!$B3000,$K:$K,$K:$K,0),"")</f>
        <v/>
      </c>
      <c r="J3000" s="38" t="str">
        <f>IF(AND(Y3000&lt;&gt;MAX(Y:Y),COUNTIF(K3000:V3000,'Base de données'!$B3000)&gt;0),"mouvement","")</f>
        <v/>
      </c>
      <c r="K3000" s="39" t="str">
        <f>IF(K$1&gt;$AE$1,"-",IFERROR(IF(DATEDIF('Base de données'!$A3000,K$1,"d")&lt;&gt;0,"",'Base de données'!$B3000),""))</f>
        <v/>
      </c>
      <c r="L3000" s="39" t="str">
        <f>IF(L$1&gt;$AE$1,"-",IFERROR(IF(DATEDIF('Base de données'!$A3000,L$1,"d")&lt;&gt;0,"",'Base de données'!$B3000),""))</f>
        <v/>
      </c>
      <c r="M3000" s="39" t="str">
        <f>IF(M$1&gt;$AE$1,"-",IFERROR(IF(DATEDIF('Base de données'!$A3000,M$1,"d")&lt;&gt;0,"",'Base de données'!$B3000),""))</f>
        <v/>
      </c>
      <c r="N3000" s="39" t="str">
        <f>IF(N$1&gt;$AE$1,"-",IFERROR(IF(DATEDIF('Base de données'!$A3000,N$1,"d")&lt;&gt;0,"",'Base de données'!$B3000),""))</f>
        <v/>
      </c>
      <c r="O3000" s="39" t="str">
        <f>IF(O$1&gt;$AE$1,"-",IFERROR(IF(DATEDIF('Base de données'!$A3000,O$1,"d")&lt;&gt;0,"",'Base de données'!$B3000),""))</f>
        <v/>
      </c>
      <c r="P3000" s="39" t="str">
        <f>IF(P$1&gt;$AE$1,"-",IFERROR(IF(DATEDIF('Base de données'!$A3000,P$1,"d")&lt;&gt;0,"",'Base de données'!$B3000),""))</f>
        <v/>
      </c>
      <c r="Q3000" s="39" t="str">
        <f>IF(Q$1&gt;$AE$1,"-",IFERROR(IF(DATEDIF('Base de données'!$A3000,Q$1,"d")&lt;&gt;0,"",'Base de données'!$B3000),""))</f>
        <v/>
      </c>
      <c r="R3000" s="39" t="str">
        <f>IF(R$1&gt;$AE$1,"-",IFERROR(IF(DATEDIF('Base de données'!$A3000,R$1,"d")&lt;&gt;0,"",'Base de données'!$B3000),""))</f>
        <v/>
      </c>
      <c r="S3000" s="39" t="str">
        <f>IF(S$1&gt;$AE$1,"-",IFERROR(IF(DATEDIF('Base de données'!$A3000,S$1,"d")&lt;&gt;0,"",'Base de données'!$B3000),""))</f>
        <v/>
      </c>
      <c r="T3000" s="39" t="str">
        <f>IF(T$1&gt;$AE$1,"-",IFERROR(IF(DATEDIF('Base de données'!$A3000,T$1,"d")&lt;&gt;0,"",'Base de données'!$B3000),""))</f>
        <v/>
      </c>
      <c r="U3000" s="39" t="str">
        <f>IF(U$1&gt;$AE$1,"-",IFERROR(IF(DATEDIF('Base de données'!$A3000,U$1,"d")&lt;&gt;0,"",'Base de données'!$B3000),""))</f>
        <v>ARBLU</v>
      </c>
      <c r="V3000" s="39" t="str">
        <f>IF(V$1&gt;$AE$1,"-",IFERROR(IF(DATEDIF('Base de données'!$A3000,V$1,"d")&lt;&gt;0,"",'Base de données'!$B3000),""))</f>
        <v/>
      </c>
      <c r="W3000" s="34"/>
      <c r="X3000" s="30" t="str">
        <f>'Base de données'!$C3000&amp;" "&amp;'Base de données'!$D3000</f>
        <v>Lacroix Thibault</v>
      </c>
      <c r="Y3000" s="31">
        <f>COUNTIF('Base de données'!$B:$B,'Base de données'!$B3000)</f>
        <v>12</v>
      </c>
      <c r="AA3000" s="87" cm="1">
        <f t="array" aca="1" ref="AA3000" ca="1">INDIRECT("'Base de données'!A" &amp; ROW(Y3000))</f>
        <v>45962</v>
      </c>
      <c r="AB3000" s="51" t="str" cm="1">
        <f t="array" aca="1" ref="AB3000" ca="1">INDIRECT("'Base de données'!B" &amp; ROW(Z3000))</f>
        <v>ARBLU</v>
      </c>
    </row>
    <row r="3001" spans="1:28" x14ac:dyDescent="0.3">
      <c r="A3001" s="41" t="str">
        <f ca="1">IF(IF(AND($B3001&lt;&gt;"-",$B3001=$E3001),"Entrée et sortie","-")="Entrée et sortie",'Base de données'!$B3001,"-")</f>
        <v>-</v>
      </c>
      <c r="B3001" s="41" t="str">
        <f t="shared" ca="1" si="187"/>
        <v>-</v>
      </c>
      <c r="C3001" s="41" t="str">
        <f t="shared" ca="1" si="188"/>
        <v>-</v>
      </c>
      <c r="D3001" s="41" t="str">
        <f>IF($F3001="sortie en cours d'année",'Base de données'!$B3001,"-")</f>
        <v>-</v>
      </c>
      <c r="E3001" s="41" t="str">
        <f>IF($H3001="entrée en cours d'année",'Base de données'!$B3001,"-")</f>
        <v>-</v>
      </c>
      <c r="F3001" s="37" t="str">
        <f t="shared" si="185"/>
        <v/>
      </c>
      <c r="G3001" s="37" t="str">
        <f>IF($J3001="mouvement",_xlfn.XLOOKUP('Base de données'!$B3001,$V:$V,$V:$V,0),"")</f>
        <v/>
      </c>
      <c r="H3001" s="37" t="str">
        <f t="shared" si="186"/>
        <v/>
      </c>
      <c r="I3001" s="37" t="str">
        <f>IF($J3001="mouvement",_xlfn.XLOOKUP('Base de données'!$B3001,$K:$K,$K:$K,0),"")</f>
        <v/>
      </c>
      <c r="J3001" s="38" t="str">
        <f>IF(AND(Y3001&lt;&gt;MAX(Y:Y),COUNTIF(K3001:V3001,'Base de données'!$B3001)&gt;0),"mouvement","")</f>
        <v/>
      </c>
      <c r="K3001" s="39" t="str">
        <f>IF(K$1&gt;$AE$1,"-",IFERROR(IF(DATEDIF('Base de données'!$A3001,K$1,"d")&lt;&gt;0,"",'Base de données'!$B3001),""))</f>
        <v/>
      </c>
      <c r="L3001" s="39" t="str">
        <f>IF(L$1&gt;$AE$1,"-",IFERROR(IF(DATEDIF('Base de données'!$A3001,L$1,"d")&lt;&gt;0,"",'Base de données'!$B3001),""))</f>
        <v/>
      </c>
      <c r="M3001" s="39" t="str">
        <f>IF(M$1&gt;$AE$1,"-",IFERROR(IF(DATEDIF('Base de données'!$A3001,M$1,"d")&lt;&gt;0,"",'Base de données'!$B3001),""))</f>
        <v/>
      </c>
      <c r="N3001" s="39" t="str">
        <f>IF(N$1&gt;$AE$1,"-",IFERROR(IF(DATEDIF('Base de données'!$A3001,N$1,"d")&lt;&gt;0,"",'Base de données'!$B3001),""))</f>
        <v/>
      </c>
      <c r="O3001" s="39" t="str">
        <f>IF(O$1&gt;$AE$1,"-",IFERROR(IF(DATEDIF('Base de données'!$A3001,O$1,"d")&lt;&gt;0,"",'Base de données'!$B3001),""))</f>
        <v/>
      </c>
      <c r="P3001" s="39" t="str">
        <f>IF(P$1&gt;$AE$1,"-",IFERROR(IF(DATEDIF('Base de données'!$A3001,P$1,"d")&lt;&gt;0,"",'Base de données'!$B3001),""))</f>
        <v/>
      </c>
      <c r="Q3001" s="39" t="str">
        <f>IF(Q$1&gt;$AE$1,"-",IFERROR(IF(DATEDIF('Base de données'!$A3001,Q$1,"d")&lt;&gt;0,"",'Base de données'!$B3001),""))</f>
        <v/>
      </c>
      <c r="R3001" s="39" t="str">
        <f>IF(R$1&gt;$AE$1,"-",IFERROR(IF(DATEDIF('Base de données'!$A3001,R$1,"d")&lt;&gt;0,"",'Base de données'!$B3001),""))</f>
        <v/>
      </c>
      <c r="S3001" s="39" t="str">
        <f>IF(S$1&gt;$AE$1,"-",IFERROR(IF(DATEDIF('Base de données'!$A3001,S$1,"d")&lt;&gt;0,"",'Base de données'!$B3001),""))</f>
        <v/>
      </c>
      <c r="T3001" s="39" t="str">
        <f>IF(T$1&gt;$AE$1,"-",IFERROR(IF(DATEDIF('Base de données'!$A3001,T$1,"d")&lt;&gt;0,"",'Base de données'!$B3001),""))</f>
        <v/>
      </c>
      <c r="U3001" s="39" t="str">
        <f>IF(U$1&gt;$AE$1,"-",IFERROR(IF(DATEDIF('Base de données'!$A3001,U$1,"d")&lt;&gt;0,"",'Base de données'!$B3001),""))</f>
        <v>2T2W1</v>
      </c>
      <c r="V3001" s="39" t="str">
        <f>IF(V$1&gt;$AE$1,"-",IFERROR(IF(DATEDIF('Base de données'!$A3001,V$1,"d")&lt;&gt;0,"",'Base de données'!$B3001),""))</f>
        <v/>
      </c>
      <c r="W3001" s="34"/>
      <c r="X3001" s="30" t="str">
        <f>'Base de données'!$C3001&amp;" "&amp;'Base de données'!$D3001</f>
        <v>Maillard Laurent</v>
      </c>
      <c r="Y3001" s="31">
        <f>COUNTIF('Base de données'!$B:$B,'Base de données'!$B3001)</f>
        <v>12</v>
      </c>
      <c r="AA3001" s="87" cm="1">
        <f t="array" aca="1" ref="AA3001" ca="1">INDIRECT("'Base de données'!A" &amp; ROW(Y3001))</f>
        <v>45962</v>
      </c>
      <c r="AB3001" s="51" t="str" cm="1">
        <f t="array" aca="1" ref="AB3001" ca="1">INDIRECT("'Base de données'!B" &amp; ROW(Z3001))</f>
        <v>2T2W1</v>
      </c>
    </row>
    <row r="3002" spans="1:28" x14ac:dyDescent="0.3">
      <c r="A3002" s="41" t="str">
        <f ca="1">IF(IF(AND($B3002&lt;&gt;"-",$B3002=$E3002),"Entrée et sortie","-")="Entrée et sortie",'Base de données'!$B3002,"-")</f>
        <v>-</v>
      </c>
      <c r="B3002" s="41" t="str">
        <f t="shared" ca="1" si="187"/>
        <v>-</v>
      </c>
      <c r="C3002" s="41" t="str">
        <f t="shared" ca="1" si="188"/>
        <v>-</v>
      </c>
      <c r="D3002" s="41" t="str">
        <f>IF($F3002="sortie en cours d'année",'Base de données'!$B3002,"-")</f>
        <v>-</v>
      </c>
      <c r="E3002" s="41" t="str">
        <f>IF($H3002="entrée en cours d'année",'Base de données'!$B3002,"-")</f>
        <v>-</v>
      </c>
      <c r="F3002" s="37" t="str">
        <f t="shared" si="185"/>
        <v/>
      </c>
      <c r="G3002" s="37" t="str">
        <f>IF($J3002="mouvement",_xlfn.XLOOKUP('Base de données'!$B3002,$V:$V,$V:$V,0),"")</f>
        <v/>
      </c>
      <c r="H3002" s="37" t="str">
        <f t="shared" si="186"/>
        <v/>
      </c>
      <c r="I3002" s="37" t="str">
        <f>IF($J3002="mouvement",_xlfn.XLOOKUP('Base de données'!$B3002,$K:$K,$K:$K,0),"")</f>
        <v/>
      </c>
      <c r="J3002" s="38" t="str">
        <f>IF(AND(Y3002&lt;&gt;MAX(Y:Y),COUNTIF(K3002:V3002,'Base de données'!$B3002)&gt;0),"mouvement","")</f>
        <v/>
      </c>
      <c r="K3002" s="39" t="str">
        <f>IF(K$1&gt;$AE$1,"-",IFERROR(IF(DATEDIF('Base de données'!$A3002,K$1,"d")&lt;&gt;0,"",'Base de données'!$B3002),""))</f>
        <v/>
      </c>
      <c r="L3002" s="39" t="str">
        <f>IF(L$1&gt;$AE$1,"-",IFERROR(IF(DATEDIF('Base de données'!$A3002,L$1,"d")&lt;&gt;0,"",'Base de données'!$B3002),""))</f>
        <v/>
      </c>
      <c r="M3002" s="39" t="str">
        <f>IF(M$1&gt;$AE$1,"-",IFERROR(IF(DATEDIF('Base de données'!$A3002,M$1,"d")&lt;&gt;0,"",'Base de données'!$B3002),""))</f>
        <v/>
      </c>
      <c r="N3002" s="39" t="str">
        <f>IF(N$1&gt;$AE$1,"-",IFERROR(IF(DATEDIF('Base de données'!$A3002,N$1,"d")&lt;&gt;0,"",'Base de données'!$B3002),""))</f>
        <v/>
      </c>
      <c r="O3002" s="39" t="str">
        <f>IF(O$1&gt;$AE$1,"-",IFERROR(IF(DATEDIF('Base de données'!$A3002,O$1,"d")&lt;&gt;0,"",'Base de données'!$B3002),""))</f>
        <v/>
      </c>
      <c r="P3002" s="39" t="str">
        <f>IF(P$1&gt;$AE$1,"-",IFERROR(IF(DATEDIF('Base de données'!$A3002,P$1,"d")&lt;&gt;0,"",'Base de données'!$B3002),""))</f>
        <v/>
      </c>
      <c r="Q3002" s="39" t="str">
        <f>IF(Q$1&gt;$AE$1,"-",IFERROR(IF(DATEDIF('Base de données'!$A3002,Q$1,"d")&lt;&gt;0,"",'Base de données'!$B3002),""))</f>
        <v/>
      </c>
      <c r="R3002" s="39" t="str">
        <f>IF(R$1&gt;$AE$1,"-",IFERROR(IF(DATEDIF('Base de données'!$A3002,R$1,"d")&lt;&gt;0,"",'Base de données'!$B3002),""))</f>
        <v/>
      </c>
      <c r="S3002" s="39" t="str">
        <f>IF(S$1&gt;$AE$1,"-",IFERROR(IF(DATEDIF('Base de données'!$A3002,S$1,"d")&lt;&gt;0,"",'Base de données'!$B3002),""))</f>
        <v/>
      </c>
      <c r="T3002" s="39" t="str">
        <f>IF(T$1&gt;$AE$1,"-",IFERROR(IF(DATEDIF('Base de données'!$A3002,T$1,"d")&lt;&gt;0,"",'Base de données'!$B3002),""))</f>
        <v/>
      </c>
      <c r="U3002" s="39" t="str">
        <f>IF(U$1&gt;$AE$1,"-",IFERROR(IF(DATEDIF('Base de données'!$A3002,U$1,"d")&lt;&gt;0,"",'Base de données'!$B3002),""))</f>
        <v>DOY58</v>
      </c>
      <c r="V3002" s="39" t="str">
        <f>IF(V$1&gt;$AE$1,"-",IFERROR(IF(DATEDIF('Base de données'!$A3002,V$1,"d")&lt;&gt;0,"",'Base de données'!$B3002),""))</f>
        <v/>
      </c>
      <c r="W3002" s="34"/>
      <c r="X3002" s="30" t="str">
        <f>'Base de données'!$C3002&amp;" "&amp;'Base de données'!$D3002</f>
        <v>Munoz Joseph</v>
      </c>
      <c r="Y3002" s="31">
        <f>COUNTIF('Base de données'!$B:$B,'Base de données'!$B3002)</f>
        <v>12</v>
      </c>
      <c r="AA3002" s="87" cm="1">
        <f t="array" aca="1" ref="AA3002" ca="1">INDIRECT("'Base de données'!A" &amp; ROW(Y3002))</f>
        <v>45962</v>
      </c>
      <c r="AB3002" s="51" t="str" cm="1">
        <f t="array" aca="1" ref="AB3002" ca="1">INDIRECT("'Base de données'!B" &amp; ROW(Z3002))</f>
        <v>DOY58</v>
      </c>
    </row>
    <row r="3003" spans="1:28" x14ac:dyDescent="0.3">
      <c r="A3003" s="41" t="str">
        <f ca="1">IF(IF(AND($B3003&lt;&gt;"-",$B3003=$E3003),"Entrée et sortie","-")="Entrée et sortie",'Base de données'!$B3003,"-")</f>
        <v>-</v>
      </c>
      <c r="B3003" s="41" t="str">
        <f t="shared" ca="1" si="187"/>
        <v>-</v>
      </c>
      <c r="C3003" s="41" t="str">
        <f t="shared" ca="1" si="188"/>
        <v>-</v>
      </c>
      <c r="D3003" s="41" t="str">
        <f>IF($F3003="sortie en cours d'année",'Base de données'!$B3003,"-")</f>
        <v>-</v>
      </c>
      <c r="E3003" s="41" t="str">
        <f>IF($H3003="entrée en cours d'année",'Base de données'!$B3003,"-")</f>
        <v>-</v>
      </c>
      <c r="F3003" s="37" t="str">
        <f t="shared" si="185"/>
        <v/>
      </c>
      <c r="G3003" s="37" t="str">
        <f>IF($J3003="mouvement",_xlfn.XLOOKUP('Base de données'!$B3003,$V:$V,$V:$V,0),"")</f>
        <v/>
      </c>
      <c r="H3003" s="37" t="str">
        <f t="shared" si="186"/>
        <v/>
      </c>
      <c r="I3003" s="37" t="str">
        <f>IF($J3003="mouvement",_xlfn.XLOOKUP('Base de données'!$B3003,$K:$K,$K:$K,0),"")</f>
        <v/>
      </c>
      <c r="J3003" s="38" t="str">
        <f>IF(AND(Y3003&lt;&gt;MAX(Y:Y),COUNTIF(K3003:V3003,'Base de données'!$B3003)&gt;0),"mouvement","")</f>
        <v/>
      </c>
      <c r="K3003" s="39" t="str">
        <f>IF(K$1&gt;$AE$1,"-",IFERROR(IF(DATEDIF('Base de données'!$A3003,K$1,"d")&lt;&gt;0,"",'Base de données'!$B3003),""))</f>
        <v/>
      </c>
      <c r="L3003" s="39" t="str">
        <f>IF(L$1&gt;$AE$1,"-",IFERROR(IF(DATEDIF('Base de données'!$A3003,L$1,"d")&lt;&gt;0,"",'Base de données'!$B3003),""))</f>
        <v/>
      </c>
      <c r="M3003" s="39" t="str">
        <f>IF(M$1&gt;$AE$1,"-",IFERROR(IF(DATEDIF('Base de données'!$A3003,M$1,"d")&lt;&gt;0,"",'Base de données'!$B3003),""))</f>
        <v/>
      </c>
      <c r="N3003" s="39" t="str">
        <f>IF(N$1&gt;$AE$1,"-",IFERROR(IF(DATEDIF('Base de données'!$A3003,N$1,"d")&lt;&gt;0,"",'Base de données'!$B3003),""))</f>
        <v/>
      </c>
      <c r="O3003" s="39" t="str">
        <f>IF(O$1&gt;$AE$1,"-",IFERROR(IF(DATEDIF('Base de données'!$A3003,O$1,"d")&lt;&gt;0,"",'Base de données'!$B3003),""))</f>
        <v/>
      </c>
      <c r="P3003" s="39" t="str">
        <f>IF(P$1&gt;$AE$1,"-",IFERROR(IF(DATEDIF('Base de données'!$A3003,P$1,"d")&lt;&gt;0,"",'Base de données'!$B3003),""))</f>
        <v/>
      </c>
      <c r="Q3003" s="39" t="str">
        <f>IF(Q$1&gt;$AE$1,"-",IFERROR(IF(DATEDIF('Base de données'!$A3003,Q$1,"d")&lt;&gt;0,"",'Base de données'!$B3003),""))</f>
        <v/>
      </c>
      <c r="R3003" s="39" t="str">
        <f>IF(R$1&gt;$AE$1,"-",IFERROR(IF(DATEDIF('Base de données'!$A3003,R$1,"d")&lt;&gt;0,"",'Base de données'!$B3003),""))</f>
        <v/>
      </c>
      <c r="S3003" s="39" t="str">
        <f>IF(S$1&gt;$AE$1,"-",IFERROR(IF(DATEDIF('Base de données'!$A3003,S$1,"d")&lt;&gt;0,"",'Base de données'!$B3003),""))</f>
        <v/>
      </c>
      <c r="T3003" s="39" t="str">
        <f>IF(T$1&gt;$AE$1,"-",IFERROR(IF(DATEDIF('Base de données'!$A3003,T$1,"d")&lt;&gt;0,"",'Base de données'!$B3003),""))</f>
        <v/>
      </c>
      <c r="U3003" s="39" t="str">
        <f>IF(U$1&gt;$AE$1,"-",IFERROR(IF(DATEDIF('Base de données'!$A3003,U$1,"d")&lt;&gt;0,"",'Base de données'!$B3003),""))</f>
        <v>TAAFZ</v>
      </c>
      <c r="V3003" s="39" t="str">
        <f>IF(V$1&gt;$AE$1,"-",IFERROR(IF(DATEDIF('Base de données'!$A3003,V$1,"d")&lt;&gt;0,"",'Base de données'!$B3003),""))</f>
        <v/>
      </c>
      <c r="W3003" s="34"/>
      <c r="X3003" s="30" t="str">
        <f>'Base de données'!$C3003&amp;" "&amp;'Base de données'!$D3003</f>
        <v>Lévêque Victor</v>
      </c>
      <c r="Y3003" s="31">
        <f>COUNTIF('Base de données'!$B:$B,'Base de données'!$B3003)</f>
        <v>12</v>
      </c>
      <c r="AA3003" s="87" cm="1">
        <f t="array" aca="1" ref="AA3003" ca="1">INDIRECT("'Base de données'!A" &amp; ROW(Y3003))</f>
        <v>45962</v>
      </c>
      <c r="AB3003" s="51" t="str" cm="1">
        <f t="array" aca="1" ref="AB3003" ca="1">INDIRECT("'Base de données'!B" &amp; ROW(Z3003))</f>
        <v>TAAFZ</v>
      </c>
    </row>
    <row r="3004" spans="1:28" x14ac:dyDescent="0.3">
      <c r="A3004" s="41" t="str">
        <f ca="1">IF(IF(AND($B3004&lt;&gt;"-",$B3004=$E3004),"Entrée et sortie","-")="Entrée et sortie",'Base de données'!$B3004,"-")</f>
        <v>-</v>
      </c>
      <c r="B3004" s="41" t="str">
        <f t="shared" ca="1" si="187"/>
        <v>-</v>
      </c>
      <c r="C3004" s="41" t="str">
        <f t="shared" ca="1" si="188"/>
        <v>-</v>
      </c>
      <c r="D3004" s="41" t="str">
        <f>IF($F3004="sortie en cours d'année",'Base de données'!$B3004,"-")</f>
        <v>-</v>
      </c>
      <c r="E3004" s="41" t="str">
        <f>IF($H3004="entrée en cours d'année",'Base de données'!$B3004,"-")</f>
        <v>-</v>
      </c>
      <c r="F3004" s="37" t="str">
        <f t="shared" si="185"/>
        <v/>
      </c>
      <c r="G3004" s="37" t="str">
        <f>IF($J3004="mouvement",_xlfn.XLOOKUP('Base de données'!$B3004,$V:$V,$V:$V,0),"")</f>
        <v/>
      </c>
      <c r="H3004" s="37" t="str">
        <f t="shared" si="186"/>
        <v/>
      </c>
      <c r="I3004" s="37" t="str">
        <f>IF($J3004="mouvement",_xlfn.XLOOKUP('Base de données'!$B3004,$K:$K,$K:$K,0),"")</f>
        <v/>
      </c>
      <c r="J3004" s="38" t="str">
        <f>IF(AND(Y3004&lt;&gt;MAX(Y:Y),COUNTIF(K3004:V3004,'Base de données'!$B3004)&gt;0),"mouvement","")</f>
        <v/>
      </c>
      <c r="K3004" s="39" t="str">
        <f>IF(K$1&gt;$AE$1,"-",IFERROR(IF(DATEDIF('Base de données'!$A3004,K$1,"d")&lt;&gt;0,"",'Base de données'!$B3004),""))</f>
        <v/>
      </c>
      <c r="L3004" s="39" t="str">
        <f>IF(L$1&gt;$AE$1,"-",IFERROR(IF(DATEDIF('Base de données'!$A3004,L$1,"d")&lt;&gt;0,"",'Base de données'!$B3004),""))</f>
        <v/>
      </c>
      <c r="M3004" s="39" t="str">
        <f>IF(M$1&gt;$AE$1,"-",IFERROR(IF(DATEDIF('Base de données'!$A3004,M$1,"d")&lt;&gt;0,"",'Base de données'!$B3004),""))</f>
        <v/>
      </c>
      <c r="N3004" s="39" t="str">
        <f>IF(N$1&gt;$AE$1,"-",IFERROR(IF(DATEDIF('Base de données'!$A3004,N$1,"d")&lt;&gt;0,"",'Base de données'!$B3004),""))</f>
        <v/>
      </c>
      <c r="O3004" s="39" t="str">
        <f>IF(O$1&gt;$AE$1,"-",IFERROR(IF(DATEDIF('Base de données'!$A3004,O$1,"d")&lt;&gt;0,"",'Base de données'!$B3004),""))</f>
        <v/>
      </c>
      <c r="P3004" s="39" t="str">
        <f>IF(P$1&gt;$AE$1,"-",IFERROR(IF(DATEDIF('Base de données'!$A3004,P$1,"d")&lt;&gt;0,"",'Base de données'!$B3004),""))</f>
        <v/>
      </c>
      <c r="Q3004" s="39" t="str">
        <f>IF(Q$1&gt;$AE$1,"-",IFERROR(IF(DATEDIF('Base de données'!$A3004,Q$1,"d")&lt;&gt;0,"",'Base de données'!$B3004),""))</f>
        <v/>
      </c>
      <c r="R3004" s="39" t="str">
        <f>IF(R$1&gt;$AE$1,"-",IFERROR(IF(DATEDIF('Base de données'!$A3004,R$1,"d")&lt;&gt;0,"",'Base de données'!$B3004),""))</f>
        <v/>
      </c>
      <c r="S3004" s="39" t="str">
        <f>IF(S$1&gt;$AE$1,"-",IFERROR(IF(DATEDIF('Base de données'!$A3004,S$1,"d")&lt;&gt;0,"",'Base de données'!$B3004),""))</f>
        <v/>
      </c>
      <c r="T3004" s="39" t="str">
        <f>IF(T$1&gt;$AE$1,"-",IFERROR(IF(DATEDIF('Base de données'!$A3004,T$1,"d")&lt;&gt;0,"",'Base de données'!$B3004),""))</f>
        <v/>
      </c>
      <c r="U3004" s="39" t="str">
        <f>IF(U$1&gt;$AE$1,"-",IFERROR(IF(DATEDIF('Base de données'!$A3004,U$1,"d")&lt;&gt;0,"",'Base de données'!$B3004),""))</f>
        <v>CJEWL</v>
      </c>
      <c r="V3004" s="39" t="str">
        <f>IF(V$1&gt;$AE$1,"-",IFERROR(IF(DATEDIF('Base de données'!$A3004,V$1,"d")&lt;&gt;0,"",'Base de données'!$B3004),""))</f>
        <v/>
      </c>
      <c r="W3004" s="34"/>
      <c r="X3004" s="30" t="str">
        <f>'Base de données'!$C3004&amp;" "&amp;'Base de données'!$D3004</f>
        <v>Grenier Aimé</v>
      </c>
      <c r="Y3004" s="31">
        <f>COUNTIF('Base de données'!$B:$B,'Base de données'!$B3004)</f>
        <v>12</v>
      </c>
      <c r="AA3004" s="87" cm="1">
        <f t="array" aca="1" ref="AA3004" ca="1">INDIRECT("'Base de données'!A" &amp; ROW(Y3004))</f>
        <v>45962</v>
      </c>
      <c r="AB3004" s="51" t="str" cm="1">
        <f t="array" aca="1" ref="AB3004" ca="1">INDIRECT("'Base de données'!B" &amp; ROW(Z3004))</f>
        <v>CJEWL</v>
      </c>
    </row>
    <row r="3005" spans="1:28" x14ac:dyDescent="0.3">
      <c r="A3005" s="41" t="str">
        <f ca="1">IF(IF(AND($B3005&lt;&gt;"-",$B3005=$E3005),"Entrée et sortie","-")="Entrée et sortie",'Base de données'!$B3005,"-")</f>
        <v>-</v>
      </c>
      <c r="B3005" s="41" t="str">
        <f t="shared" ca="1" si="187"/>
        <v>-</v>
      </c>
      <c r="C3005" s="41" t="str">
        <f t="shared" ca="1" si="188"/>
        <v>-</v>
      </c>
      <c r="D3005" s="41" t="str">
        <f>IF($F3005="sortie en cours d'année",'Base de données'!$B3005,"-")</f>
        <v>-</v>
      </c>
      <c r="E3005" s="41" t="str">
        <f>IF($H3005="entrée en cours d'année",'Base de données'!$B3005,"-")</f>
        <v>-</v>
      </c>
      <c r="F3005" s="37" t="str">
        <f t="shared" si="185"/>
        <v/>
      </c>
      <c r="G3005" s="37" t="str">
        <f>IF($J3005="mouvement",_xlfn.XLOOKUP('Base de données'!$B3005,$V:$V,$V:$V,0),"")</f>
        <v/>
      </c>
      <c r="H3005" s="37" t="str">
        <f t="shared" si="186"/>
        <v/>
      </c>
      <c r="I3005" s="37" t="str">
        <f>IF($J3005="mouvement",_xlfn.XLOOKUP('Base de données'!$B3005,$K:$K,$K:$K,0),"")</f>
        <v/>
      </c>
      <c r="J3005" s="38" t="str">
        <f>IF(AND(Y3005&lt;&gt;MAX(Y:Y),COUNTIF(K3005:V3005,'Base de données'!$B3005)&gt;0),"mouvement","")</f>
        <v/>
      </c>
      <c r="K3005" s="39" t="str">
        <f>IF(K$1&gt;$AE$1,"-",IFERROR(IF(DATEDIF('Base de données'!$A3005,K$1,"d")&lt;&gt;0,"",'Base de données'!$B3005),""))</f>
        <v/>
      </c>
      <c r="L3005" s="39" t="str">
        <f>IF(L$1&gt;$AE$1,"-",IFERROR(IF(DATEDIF('Base de données'!$A3005,L$1,"d")&lt;&gt;0,"",'Base de données'!$B3005),""))</f>
        <v/>
      </c>
      <c r="M3005" s="39" t="str">
        <f>IF(M$1&gt;$AE$1,"-",IFERROR(IF(DATEDIF('Base de données'!$A3005,M$1,"d")&lt;&gt;0,"",'Base de données'!$B3005),""))</f>
        <v/>
      </c>
      <c r="N3005" s="39" t="str">
        <f>IF(N$1&gt;$AE$1,"-",IFERROR(IF(DATEDIF('Base de données'!$A3005,N$1,"d")&lt;&gt;0,"",'Base de données'!$B3005),""))</f>
        <v/>
      </c>
      <c r="O3005" s="39" t="str">
        <f>IF(O$1&gt;$AE$1,"-",IFERROR(IF(DATEDIF('Base de données'!$A3005,O$1,"d")&lt;&gt;0,"",'Base de données'!$B3005),""))</f>
        <v/>
      </c>
      <c r="P3005" s="39" t="str">
        <f>IF(P$1&gt;$AE$1,"-",IFERROR(IF(DATEDIF('Base de données'!$A3005,P$1,"d")&lt;&gt;0,"",'Base de données'!$B3005),""))</f>
        <v/>
      </c>
      <c r="Q3005" s="39" t="str">
        <f>IF(Q$1&gt;$AE$1,"-",IFERROR(IF(DATEDIF('Base de données'!$A3005,Q$1,"d")&lt;&gt;0,"",'Base de données'!$B3005),""))</f>
        <v/>
      </c>
      <c r="R3005" s="39" t="str">
        <f>IF(R$1&gt;$AE$1,"-",IFERROR(IF(DATEDIF('Base de données'!$A3005,R$1,"d")&lt;&gt;0,"",'Base de données'!$B3005),""))</f>
        <v/>
      </c>
      <c r="S3005" s="39" t="str">
        <f>IF(S$1&gt;$AE$1,"-",IFERROR(IF(DATEDIF('Base de données'!$A3005,S$1,"d")&lt;&gt;0,"",'Base de données'!$B3005),""))</f>
        <v/>
      </c>
      <c r="T3005" s="39" t="str">
        <f>IF(T$1&gt;$AE$1,"-",IFERROR(IF(DATEDIF('Base de données'!$A3005,T$1,"d")&lt;&gt;0,"",'Base de données'!$B3005),""))</f>
        <v/>
      </c>
      <c r="U3005" s="39" t="str">
        <f>IF(U$1&gt;$AE$1,"-",IFERROR(IF(DATEDIF('Base de données'!$A3005,U$1,"d")&lt;&gt;0,"",'Base de données'!$B3005),""))</f>
        <v>GN35T</v>
      </c>
      <c r="V3005" s="39" t="str">
        <f>IF(V$1&gt;$AE$1,"-",IFERROR(IF(DATEDIF('Base de données'!$A3005,V$1,"d")&lt;&gt;0,"",'Base de données'!$B3005),""))</f>
        <v/>
      </c>
      <c r="W3005" s="34"/>
      <c r="X3005" s="30" t="str">
        <f>'Base de données'!$C3005&amp;" "&amp;'Base de données'!$D3005</f>
        <v>Valette Timothée</v>
      </c>
      <c r="Y3005" s="31">
        <f>COUNTIF('Base de données'!$B:$B,'Base de données'!$B3005)</f>
        <v>12</v>
      </c>
      <c r="AA3005" s="87" cm="1">
        <f t="array" aca="1" ref="AA3005" ca="1">INDIRECT("'Base de données'!A" &amp; ROW(Y3005))</f>
        <v>45962</v>
      </c>
      <c r="AB3005" s="51" t="str" cm="1">
        <f t="array" aca="1" ref="AB3005" ca="1">INDIRECT("'Base de données'!B" &amp; ROW(Z3005))</f>
        <v>GN35T</v>
      </c>
    </row>
    <row r="3006" spans="1:28" x14ac:dyDescent="0.3">
      <c r="A3006" s="41" t="str">
        <f ca="1">IF(IF(AND($B3006&lt;&gt;"-",$B3006=$E3006),"Entrée et sortie","-")="Entrée et sortie",'Base de données'!$B3006,"-")</f>
        <v>-</v>
      </c>
      <c r="B3006" s="41" t="str">
        <f t="shared" ca="1" si="187"/>
        <v>-</v>
      </c>
      <c r="C3006" s="41" t="str">
        <f t="shared" ca="1" si="188"/>
        <v>-</v>
      </c>
      <c r="D3006" s="41" t="str">
        <f>IF($F3006="sortie en cours d'année",'Base de données'!$B3006,"-")</f>
        <v>-</v>
      </c>
      <c r="E3006" s="41" t="str">
        <f>IF($H3006="entrée en cours d'année",'Base de données'!$B3006,"-")</f>
        <v>-</v>
      </c>
      <c r="F3006" s="37" t="str">
        <f t="shared" si="185"/>
        <v/>
      </c>
      <c r="G3006" s="37" t="str">
        <f>IF($J3006="mouvement",_xlfn.XLOOKUP('Base de données'!$B3006,$V:$V,$V:$V,0),"")</f>
        <v/>
      </c>
      <c r="H3006" s="37" t="str">
        <f t="shared" si="186"/>
        <v/>
      </c>
      <c r="I3006" s="37" t="str">
        <f>IF($J3006="mouvement",_xlfn.XLOOKUP('Base de données'!$B3006,$K:$K,$K:$K,0),"")</f>
        <v/>
      </c>
      <c r="J3006" s="38" t="str">
        <f>IF(AND(Y3006&lt;&gt;MAX(Y:Y),COUNTIF(K3006:V3006,'Base de données'!$B3006)&gt;0),"mouvement","")</f>
        <v/>
      </c>
      <c r="K3006" s="39" t="str">
        <f>IF(K$1&gt;$AE$1,"-",IFERROR(IF(DATEDIF('Base de données'!$A3006,K$1,"d")&lt;&gt;0,"",'Base de données'!$B3006),""))</f>
        <v/>
      </c>
      <c r="L3006" s="39" t="str">
        <f>IF(L$1&gt;$AE$1,"-",IFERROR(IF(DATEDIF('Base de données'!$A3006,L$1,"d")&lt;&gt;0,"",'Base de données'!$B3006),""))</f>
        <v/>
      </c>
      <c r="M3006" s="39" t="str">
        <f>IF(M$1&gt;$AE$1,"-",IFERROR(IF(DATEDIF('Base de données'!$A3006,M$1,"d")&lt;&gt;0,"",'Base de données'!$B3006),""))</f>
        <v/>
      </c>
      <c r="N3006" s="39" t="str">
        <f>IF(N$1&gt;$AE$1,"-",IFERROR(IF(DATEDIF('Base de données'!$A3006,N$1,"d")&lt;&gt;0,"",'Base de données'!$B3006),""))</f>
        <v/>
      </c>
      <c r="O3006" s="39" t="str">
        <f>IF(O$1&gt;$AE$1,"-",IFERROR(IF(DATEDIF('Base de données'!$A3006,O$1,"d")&lt;&gt;0,"",'Base de données'!$B3006),""))</f>
        <v/>
      </c>
      <c r="P3006" s="39" t="str">
        <f>IF(P$1&gt;$AE$1,"-",IFERROR(IF(DATEDIF('Base de données'!$A3006,P$1,"d")&lt;&gt;0,"",'Base de données'!$B3006),""))</f>
        <v/>
      </c>
      <c r="Q3006" s="39" t="str">
        <f>IF(Q$1&gt;$AE$1,"-",IFERROR(IF(DATEDIF('Base de données'!$A3006,Q$1,"d")&lt;&gt;0,"",'Base de données'!$B3006),""))</f>
        <v/>
      </c>
      <c r="R3006" s="39" t="str">
        <f>IF(R$1&gt;$AE$1,"-",IFERROR(IF(DATEDIF('Base de données'!$A3006,R$1,"d")&lt;&gt;0,"",'Base de données'!$B3006),""))</f>
        <v/>
      </c>
      <c r="S3006" s="39" t="str">
        <f>IF(S$1&gt;$AE$1,"-",IFERROR(IF(DATEDIF('Base de données'!$A3006,S$1,"d")&lt;&gt;0,"",'Base de données'!$B3006),""))</f>
        <v/>
      </c>
      <c r="T3006" s="39" t="str">
        <f>IF(T$1&gt;$AE$1,"-",IFERROR(IF(DATEDIF('Base de données'!$A3006,T$1,"d")&lt;&gt;0,"",'Base de données'!$B3006),""))</f>
        <v/>
      </c>
      <c r="U3006" s="39" t="str">
        <f>IF(U$1&gt;$AE$1,"-",IFERROR(IF(DATEDIF('Base de données'!$A3006,U$1,"d")&lt;&gt;0,"",'Base de données'!$B3006),""))</f>
        <v>8XT8G</v>
      </c>
      <c r="V3006" s="39" t="str">
        <f>IF(V$1&gt;$AE$1,"-",IFERROR(IF(DATEDIF('Base de données'!$A3006,V$1,"d")&lt;&gt;0,"",'Base de données'!$B3006),""))</f>
        <v/>
      </c>
      <c r="W3006" s="34"/>
      <c r="X3006" s="30" t="str">
        <f>'Base de données'!$C3006&amp;" "&amp;'Base de données'!$D3006</f>
        <v>Fontaine Denise</v>
      </c>
      <c r="Y3006" s="31">
        <f>COUNTIF('Base de données'!$B:$B,'Base de données'!$B3006)</f>
        <v>12</v>
      </c>
      <c r="AA3006" s="87" cm="1">
        <f t="array" aca="1" ref="AA3006" ca="1">INDIRECT("'Base de données'!A" &amp; ROW(Y3006))</f>
        <v>45962</v>
      </c>
      <c r="AB3006" s="51" t="str" cm="1">
        <f t="array" aca="1" ref="AB3006" ca="1">INDIRECT("'Base de données'!B" &amp; ROW(Z3006))</f>
        <v>8XT8G</v>
      </c>
    </row>
    <row r="3007" spans="1:28" x14ac:dyDescent="0.3">
      <c r="A3007" s="41" t="str">
        <f ca="1">IF(IF(AND($B3007&lt;&gt;"-",$B3007=$E3007),"Entrée et sortie","-")="Entrée et sortie",'Base de données'!$B3007,"-")</f>
        <v>-</v>
      </c>
      <c r="B3007" s="41" t="str">
        <f t="shared" ca="1" si="187"/>
        <v>-</v>
      </c>
      <c r="C3007" s="41" t="str">
        <f t="shared" ca="1" si="188"/>
        <v>-</v>
      </c>
      <c r="D3007" s="41" t="str">
        <f>IF($F3007="sortie en cours d'année",'Base de données'!$B3007,"-")</f>
        <v>-</v>
      </c>
      <c r="E3007" s="41" t="str">
        <f>IF($H3007="entrée en cours d'année",'Base de données'!$B3007,"-")</f>
        <v>-</v>
      </c>
      <c r="F3007" s="37" t="str">
        <f t="shared" si="185"/>
        <v/>
      </c>
      <c r="G3007" s="37" t="str">
        <f>IF($J3007="mouvement",_xlfn.XLOOKUP('Base de données'!$B3007,$V:$V,$V:$V,0),"")</f>
        <v/>
      </c>
      <c r="H3007" s="37" t="str">
        <f t="shared" si="186"/>
        <v/>
      </c>
      <c r="I3007" s="37" t="str">
        <f>IF($J3007="mouvement",_xlfn.XLOOKUP('Base de données'!$B3007,$K:$K,$K:$K,0),"")</f>
        <v/>
      </c>
      <c r="J3007" s="38" t="str">
        <f>IF(AND(Y3007&lt;&gt;MAX(Y:Y),COUNTIF(K3007:V3007,'Base de données'!$B3007)&gt;0),"mouvement","")</f>
        <v/>
      </c>
      <c r="K3007" s="39" t="str">
        <f>IF(K$1&gt;$AE$1,"-",IFERROR(IF(DATEDIF('Base de données'!$A3007,K$1,"d")&lt;&gt;0,"",'Base de données'!$B3007),""))</f>
        <v/>
      </c>
      <c r="L3007" s="39" t="str">
        <f>IF(L$1&gt;$AE$1,"-",IFERROR(IF(DATEDIF('Base de données'!$A3007,L$1,"d")&lt;&gt;0,"",'Base de données'!$B3007),""))</f>
        <v/>
      </c>
      <c r="M3007" s="39" t="str">
        <f>IF(M$1&gt;$AE$1,"-",IFERROR(IF(DATEDIF('Base de données'!$A3007,M$1,"d")&lt;&gt;0,"",'Base de données'!$B3007),""))</f>
        <v/>
      </c>
      <c r="N3007" s="39" t="str">
        <f>IF(N$1&gt;$AE$1,"-",IFERROR(IF(DATEDIF('Base de données'!$A3007,N$1,"d")&lt;&gt;0,"",'Base de données'!$B3007),""))</f>
        <v/>
      </c>
      <c r="O3007" s="39" t="str">
        <f>IF(O$1&gt;$AE$1,"-",IFERROR(IF(DATEDIF('Base de données'!$A3007,O$1,"d")&lt;&gt;0,"",'Base de données'!$B3007),""))</f>
        <v/>
      </c>
      <c r="P3007" s="39" t="str">
        <f>IF(P$1&gt;$AE$1,"-",IFERROR(IF(DATEDIF('Base de données'!$A3007,P$1,"d")&lt;&gt;0,"",'Base de données'!$B3007),""))</f>
        <v/>
      </c>
      <c r="Q3007" s="39" t="str">
        <f>IF(Q$1&gt;$AE$1,"-",IFERROR(IF(DATEDIF('Base de données'!$A3007,Q$1,"d")&lt;&gt;0,"",'Base de données'!$B3007),""))</f>
        <v/>
      </c>
      <c r="R3007" s="39" t="str">
        <f>IF(R$1&gt;$AE$1,"-",IFERROR(IF(DATEDIF('Base de données'!$A3007,R$1,"d")&lt;&gt;0,"",'Base de données'!$B3007),""))</f>
        <v/>
      </c>
      <c r="S3007" s="39" t="str">
        <f>IF(S$1&gt;$AE$1,"-",IFERROR(IF(DATEDIF('Base de données'!$A3007,S$1,"d")&lt;&gt;0,"",'Base de données'!$B3007),""))</f>
        <v/>
      </c>
      <c r="T3007" s="39" t="str">
        <f>IF(T$1&gt;$AE$1,"-",IFERROR(IF(DATEDIF('Base de données'!$A3007,T$1,"d")&lt;&gt;0,"",'Base de données'!$B3007),""))</f>
        <v/>
      </c>
      <c r="U3007" s="39" t="str">
        <f>IF(U$1&gt;$AE$1,"-",IFERROR(IF(DATEDIF('Base de données'!$A3007,U$1,"d")&lt;&gt;0,"",'Base de données'!$B3007),""))</f>
        <v>OPEPZ</v>
      </c>
      <c r="V3007" s="39" t="str">
        <f>IF(V$1&gt;$AE$1,"-",IFERROR(IF(DATEDIF('Base de données'!$A3007,V$1,"d")&lt;&gt;0,"",'Base de données'!$B3007),""))</f>
        <v/>
      </c>
      <c r="W3007" s="34"/>
      <c r="X3007" s="30" t="str">
        <f>'Base de données'!$C3007&amp;" "&amp;'Base de données'!$D3007</f>
        <v>Salmon Jacques</v>
      </c>
      <c r="Y3007" s="31">
        <f>COUNTIF('Base de données'!$B:$B,'Base de données'!$B3007)</f>
        <v>12</v>
      </c>
      <c r="AA3007" s="87" cm="1">
        <f t="array" aca="1" ref="AA3007" ca="1">INDIRECT("'Base de données'!A" &amp; ROW(Y3007))</f>
        <v>45962</v>
      </c>
      <c r="AB3007" s="51" t="str" cm="1">
        <f t="array" aca="1" ref="AB3007" ca="1">INDIRECT("'Base de données'!B" &amp; ROW(Z3007))</f>
        <v>OPEPZ</v>
      </c>
    </row>
    <row r="3008" spans="1:28" x14ac:dyDescent="0.3">
      <c r="A3008" s="41" t="str">
        <f ca="1">IF(IF(AND($B3008&lt;&gt;"-",$B3008=$E3008),"Entrée et sortie","-")="Entrée et sortie",'Base de données'!$B3008,"-")</f>
        <v>-</v>
      </c>
      <c r="B3008" s="41" t="str">
        <f t="shared" ca="1" si="187"/>
        <v>-</v>
      </c>
      <c r="C3008" s="41" t="str">
        <f t="shared" ca="1" si="188"/>
        <v>-</v>
      </c>
      <c r="D3008" s="41" t="str">
        <f>IF($F3008="sortie en cours d'année",'Base de données'!$B3008,"-")</f>
        <v>-</v>
      </c>
      <c r="E3008" s="41" t="str">
        <f>IF($H3008="entrée en cours d'année",'Base de données'!$B3008,"-")</f>
        <v>-</v>
      </c>
      <c r="F3008" s="37" t="str">
        <f t="shared" si="185"/>
        <v/>
      </c>
      <c r="G3008" s="37" t="str">
        <f>IF($J3008="mouvement",_xlfn.XLOOKUP('Base de données'!$B3008,$V:$V,$V:$V,0),"")</f>
        <v/>
      </c>
      <c r="H3008" s="37" t="str">
        <f t="shared" si="186"/>
        <v/>
      </c>
      <c r="I3008" s="37" t="str">
        <f>IF($J3008="mouvement",_xlfn.XLOOKUP('Base de données'!$B3008,$K:$K,$K:$K,0),"")</f>
        <v/>
      </c>
      <c r="J3008" s="38" t="str">
        <f>IF(AND(Y3008&lt;&gt;MAX(Y:Y),COUNTIF(K3008:V3008,'Base de données'!$B3008)&gt;0),"mouvement","")</f>
        <v/>
      </c>
      <c r="K3008" s="39" t="str">
        <f>IF(K$1&gt;$AE$1,"-",IFERROR(IF(DATEDIF('Base de données'!$A3008,K$1,"d")&lt;&gt;0,"",'Base de données'!$B3008),""))</f>
        <v/>
      </c>
      <c r="L3008" s="39" t="str">
        <f>IF(L$1&gt;$AE$1,"-",IFERROR(IF(DATEDIF('Base de données'!$A3008,L$1,"d")&lt;&gt;0,"",'Base de données'!$B3008),""))</f>
        <v/>
      </c>
      <c r="M3008" s="39" t="str">
        <f>IF(M$1&gt;$AE$1,"-",IFERROR(IF(DATEDIF('Base de données'!$A3008,M$1,"d")&lt;&gt;0,"",'Base de données'!$B3008),""))</f>
        <v/>
      </c>
      <c r="N3008" s="39" t="str">
        <f>IF(N$1&gt;$AE$1,"-",IFERROR(IF(DATEDIF('Base de données'!$A3008,N$1,"d")&lt;&gt;0,"",'Base de données'!$B3008),""))</f>
        <v/>
      </c>
      <c r="O3008" s="39" t="str">
        <f>IF(O$1&gt;$AE$1,"-",IFERROR(IF(DATEDIF('Base de données'!$A3008,O$1,"d")&lt;&gt;0,"",'Base de données'!$B3008),""))</f>
        <v/>
      </c>
      <c r="P3008" s="39" t="str">
        <f>IF(P$1&gt;$AE$1,"-",IFERROR(IF(DATEDIF('Base de données'!$A3008,P$1,"d")&lt;&gt;0,"",'Base de données'!$B3008),""))</f>
        <v/>
      </c>
      <c r="Q3008" s="39" t="str">
        <f>IF(Q$1&gt;$AE$1,"-",IFERROR(IF(DATEDIF('Base de données'!$A3008,Q$1,"d")&lt;&gt;0,"",'Base de données'!$B3008),""))</f>
        <v/>
      </c>
      <c r="R3008" s="39" t="str">
        <f>IF(R$1&gt;$AE$1,"-",IFERROR(IF(DATEDIF('Base de données'!$A3008,R$1,"d")&lt;&gt;0,"",'Base de données'!$B3008),""))</f>
        <v/>
      </c>
      <c r="S3008" s="39" t="str">
        <f>IF(S$1&gt;$AE$1,"-",IFERROR(IF(DATEDIF('Base de données'!$A3008,S$1,"d")&lt;&gt;0,"",'Base de données'!$B3008),""))</f>
        <v/>
      </c>
      <c r="T3008" s="39" t="str">
        <f>IF(T$1&gt;$AE$1,"-",IFERROR(IF(DATEDIF('Base de données'!$A3008,T$1,"d")&lt;&gt;0,"",'Base de données'!$B3008),""))</f>
        <v/>
      </c>
      <c r="U3008" s="39" t="str">
        <f>IF(U$1&gt;$AE$1,"-",IFERROR(IF(DATEDIF('Base de données'!$A3008,U$1,"d")&lt;&gt;0,"",'Base de données'!$B3008),""))</f>
        <v>5W5SI</v>
      </c>
      <c r="V3008" s="39" t="str">
        <f>IF(V$1&gt;$AE$1,"-",IFERROR(IF(DATEDIF('Base de données'!$A3008,V$1,"d")&lt;&gt;0,"",'Base de données'!$B3008),""))</f>
        <v/>
      </c>
      <c r="W3008" s="34"/>
      <c r="X3008" s="30" t="str">
        <f>'Base de données'!$C3008&amp;" "&amp;'Base de données'!$D3008</f>
        <v>Olivier Gérard</v>
      </c>
      <c r="Y3008" s="31">
        <f>COUNTIF('Base de données'!$B:$B,'Base de données'!$B3008)</f>
        <v>12</v>
      </c>
      <c r="AA3008" s="87" cm="1">
        <f t="array" aca="1" ref="AA3008" ca="1">INDIRECT("'Base de données'!A" &amp; ROW(Y3008))</f>
        <v>45962</v>
      </c>
      <c r="AB3008" s="51" t="str" cm="1">
        <f t="array" aca="1" ref="AB3008" ca="1">INDIRECT("'Base de données'!B" &amp; ROW(Z3008))</f>
        <v>5W5SI</v>
      </c>
    </row>
    <row r="3009" spans="1:28" x14ac:dyDescent="0.3">
      <c r="A3009" s="41" t="str">
        <f ca="1">IF(IF(AND($B3009&lt;&gt;"-",$B3009=$E3009),"Entrée et sortie","-")="Entrée et sortie",'Base de données'!$B3009,"-")</f>
        <v>-</v>
      </c>
      <c r="B3009" s="41" t="str">
        <f t="shared" ca="1" si="187"/>
        <v>-</v>
      </c>
      <c r="C3009" s="41" t="str">
        <f t="shared" ca="1" si="188"/>
        <v>-</v>
      </c>
      <c r="D3009" s="41" t="str">
        <f>IF($F3009="sortie en cours d'année",'Base de données'!$B3009,"-")</f>
        <v>-</v>
      </c>
      <c r="E3009" s="41" t="str">
        <f>IF($H3009="entrée en cours d'année",'Base de données'!$B3009,"-")</f>
        <v>-</v>
      </c>
      <c r="F3009" s="37" t="str">
        <f t="shared" si="185"/>
        <v/>
      </c>
      <c r="G3009" s="37" t="str">
        <f>IF($J3009="mouvement",_xlfn.XLOOKUP('Base de données'!$B3009,$V:$V,$V:$V,0),"")</f>
        <v/>
      </c>
      <c r="H3009" s="37" t="str">
        <f t="shared" si="186"/>
        <v/>
      </c>
      <c r="I3009" s="37" t="str">
        <f>IF($J3009="mouvement",_xlfn.XLOOKUP('Base de données'!$B3009,$K:$K,$K:$K,0),"")</f>
        <v/>
      </c>
      <c r="J3009" s="38" t="str">
        <f>IF(AND(Y3009&lt;&gt;MAX(Y:Y),COUNTIF(K3009:V3009,'Base de données'!$B3009)&gt;0),"mouvement","")</f>
        <v/>
      </c>
      <c r="K3009" s="39" t="str">
        <f>IF(K$1&gt;$AE$1,"-",IFERROR(IF(DATEDIF('Base de données'!$A3009,K$1,"d")&lt;&gt;0,"",'Base de données'!$B3009),""))</f>
        <v/>
      </c>
      <c r="L3009" s="39" t="str">
        <f>IF(L$1&gt;$AE$1,"-",IFERROR(IF(DATEDIF('Base de données'!$A3009,L$1,"d")&lt;&gt;0,"",'Base de données'!$B3009),""))</f>
        <v/>
      </c>
      <c r="M3009" s="39" t="str">
        <f>IF(M$1&gt;$AE$1,"-",IFERROR(IF(DATEDIF('Base de données'!$A3009,M$1,"d")&lt;&gt;0,"",'Base de données'!$B3009),""))</f>
        <v/>
      </c>
      <c r="N3009" s="39" t="str">
        <f>IF(N$1&gt;$AE$1,"-",IFERROR(IF(DATEDIF('Base de données'!$A3009,N$1,"d")&lt;&gt;0,"",'Base de données'!$B3009),""))</f>
        <v/>
      </c>
      <c r="O3009" s="39" t="str">
        <f>IF(O$1&gt;$AE$1,"-",IFERROR(IF(DATEDIF('Base de données'!$A3009,O$1,"d")&lt;&gt;0,"",'Base de données'!$B3009),""))</f>
        <v/>
      </c>
      <c r="P3009" s="39" t="str">
        <f>IF(P$1&gt;$AE$1,"-",IFERROR(IF(DATEDIF('Base de données'!$A3009,P$1,"d")&lt;&gt;0,"",'Base de données'!$B3009),""))</f>
        <v/>
      </c>
      <c r="Q3009" s="39" t="str">
        <f>IF(Q$1&gt;$AE$1,"-",IFERROR(IF(DATEDIF('Base de données'!$A3009,Q$1,"d")&lt;&gt;0,"",'Base de données'!$B3009),""))</f>
        <v/>
      </c>
      <c r="R3009" s="39" t="str">
        <f>IF(R$1&gt;$AE$1,"-",IFERROR(IF(DATEDIF('Base de données'!$A3009,R$1,"d")&lt;&gt;0,"",'Base de données'!$B3009),""))</f>
        <v/>
      </c>
      <c r="S3009" s="39" t="str">
        <f>IF(S$1&gt;$AE$1,"-",IFERROR(IF(DATEDIF('Base de données'!$A3009,S$1,"d")&lt;&gt;0,"",'Base de données'!$B3009),""))</f>
        <v/>
      </c>
      <c r="T3009" s="39" t="str">
        <f>IF(T$1&gt;$AE$1,"-",IFERROR(IF(DATEDIF('Base de données'!$A3009,T$1,"d")&lt;&gt;0,"",'Base de données'!$B3009),""))</f>
        <v/>
      </c>
      <c r="U3009" s="39" t="str">
        <f>IF(U$1&gt;$AE$1,"-",IFERROR(IF(DATEDIF('Base de données'!$A3009,U$1,"d")&lt;&gt;0,"",'Base de données'!$B3009),""))</f>
        <v>2W3RH</v>
      </c>
      <c r="V3009" s="39" t="str">
        <f>IF(V$1&gt;$AE$1,"-",IFERROR(IF(DATEDIF('Base de données'!$A3009,V$1,"d")&lt;&gt;0,"",'Base de données'!$B3009),""))</f>
        <v/>
      </c>
      <c r="W3009" s="34"/>
      <c r="X3009" s="30" t="str">
        <f>'Base de données'!$C3009&amp;" "&amp;'Base de données'!$D3009</f>
        <v>Pichon Bernard</v>
      </c>
      <c r="Y3009" s="31">
        <f>COUNTIF('Base de données'!$B:$B,'Base de données'!$B3009)</f>
        <v>12</v>
      </c>
      <c r="AA3009" s="87" cm="1">
        <f t="array" aca="1" ref="AA3009" ca="1">INDIRECT("'Base de données'!A" &amp; ROW(Y3009))</f>
        <v>45962</v>
      </c>
      <c r="AB3009" s="51" t="str" cm="1">
        <f t="array" aca="1" ref="AB3009" ca="1">INDIRECT("'Base de données'!B" &amp; ROW(Z3009))</f>
        <v>2W3RH</v>
      </c>
    </row>
    <row r="3010" spans="1:28" x14ac:dyDescent="0.3">
      <c r="A3010" s="41" t="str">
        <f ca="1">IF(IF(AND($B3010&lt;&gt;"-",$B3010=$E3010),"Entrée et sortie","-")="Entrée et sortie",'Base de données'!$B3010,"-")</f>
        <v>-</v>
      </c>
      <c r="B3010" s="41" t="str">
        <f t="shared" ca="1" si="187"/>
        <v>-</v>
      </c>
      <c r="C3010" s="41" t="str">
        <f t="shared" ca="1" si="188"/>
        <v>-</v>
      </c>
      <c r="D3010" s="41" t="str">
        <f>IF($F3010="sortie en cours d'année",'Base de données'!$B3010,"-")</f>
        <v>-</v>
      </c>
      <c r="E3010" s="41" t="str">
        <f>IF($H3010="entrée en cours d'année",'Base de données'!$B3010,"-")</f>
        <v>-</v>
      </c>
      <c r="F3010" s="37" t="str">
        <f t="shared" ref="F3010:F3073" si="189">IF(AND(G3010=0,J3010="mouvement"),"sortie en cours d'année","")</f>
        <v/>
      </c>
      <c r="G3010" s="37" t="str">
        <f>IF($J3010="mouvement",_xlfn.XLOOKUP('Base de données'!$B3010,$V:$V,$V:$V,0),"")</f>
        <v/>
      </c>
      <c r="H3010" s="37" t="str">
        <f t="shared" ref="H3010:H3073" si="190">IF(AND(I3010=0,J3010="mouvement"),"entrée en cours d'année","")</f>
        <v/>
      </c>
      <c r="I3010" s="37" t="str">
        <f>IF($J3010="mouvement",_xlfn.XLOOKUP('Base de données'!$B3010,$K:$K,$K:$K,0),"")</f>
        <v/>
      </c>
      <c r="J3010" s="38" t="str">
        <f>IF(AND(Y3010&lt;&gt;MAX(Y:Y),COUNTIF(K3010:V3010,'Base de données'!$B3010)&gt;0),"mouvement","")</f>
        <v/>
      </c>
      <c r="K3010" s="39" t="str">
        <f>IF(K$1&gt;$AE$1,"-",IFERROR(IF(DATEDIF('Base de données'!$A3010,K$1,"d")&lt;&gt;0,"",'Base de données'!$B3010),""))</f>
        <v/>
      </c>
      <c r="L3010" s="39" t="str">
        <f>IF(L$1&gt;$AE$1,"-",IFERROR(IF(DATEDIF('Base de données'!$A3010,L$1,"d")&lt;&gt;0,"",'Base de données'!$B3010),""))</f>
        <v/>
      </c>
      <c r="M3010" s="39" t="str">
        <f>IF(M$1&gt;$AE$1,"-",IFERROR(IF(DATEDIF('Base de données'!$A3010,M$1,"d")&lt;&gt;0,"",'Base de données'!$B3010),""))</f>
        <v/>
      </c>
      <c r="N3010" s="39" t="str">
        <f>IF(N$1&gt;$AE$1,"-",IFERROR(IF(DATEDIF('Base de données'!$A3010,N$1,"d")&lt;&gt;0,"",'Base de données'!$B3010),""))</f>
        <v/>
      </c>
      <c r="O3010" s="39" t="str">
        <f>IF(O$1&gt;$AE$1,"-",IFERROR(IF(DATEDIF('Base de données'!$A3010,O$1,"d")&lt;&gt;0,"",'Base de données'!$B3010),""))</f>
        <v/>
      </c>
      <c r="P3010" s="39" t="str">
        <f>IF(P$1&gt;$AE$1,"-",IFERROR(IF(DATEDIF('Base de données'!$A3010,P$1,"d")&lt;&gt;0,"",'Base de données'!$B3010),""))</f>
        <v/>
      </c>
      <c r="Q3010" s="39" t="str">
        <f>IF(Q$1&gt;$AE$1,"-",IFERROR(IF(DATEDIF('Base de données'!$A3010,Q$1,"d")&lt;&gt;0,"",'Base de données'!$B3010),""))</f>
        <v/>
      </c>
      <c r="R3010" s="39" t="str">
        <f>IF(R$1&gt;$AE$1,"-",IFERROR(IF(DATEDIF('Base de données'!$A3010,R$1,"d")&lt;&gt;0,"",'Base de données'!$B3010),""))</f>
        <v/>
      </c>
      <c r="S3010" s="39" t="str">
        <f>IF(S$1&gt;$AE$1,"-",IFERROR(IF(DATEDIF('Base de données'!$A3010,S$1,"d")&lt;&gt;0,"",'Base de données'!$B3010),""))</f>
        <v/>
      </c>
      <c r="T3010" s="39" t="str">
        <f>IF(T$1&gt;$AE$1,"-",IFERROR(IF(DATEDIF('Base de données'!$A3010,T$1,"d")&lt;&gt;0,"",'Base de données'!$B3010),""))</f>
        <v/>
      </c>
      <c r="U3010" s="39" t="str">
        <f>IF(U$1&gt;$AE$1,"-",IFERROR(IF(DATEDIF('Base de données'!$A3010,U$1,"d")&lt;&gt;0,"",'Base de données'!$B3010),""))</f>
        <v>AOI98</v>
      </c>
      <c r="V3010" s="39" t="str">
        <f>IF(V$1&gt;$AE$1,"-",IFERROR(IF(DATEDIF('Base de données'!$A3010,V$1,"d")&lt;&gt;0,"",'Base de données'!$B3010),""))</f>
        <v/>
      </c>
      <c r="W3010" s="34"/>
      <c r="X3010" s="30" t="str">
        <f>'Base de données'!$C3010&amp;" "&amp;'Base de données'!$D3010</f>
        <v>Loiseau Bertrand</v>
      </c>
      <c r="Y3010" s="31">
        <f>COUNTIF('Base de données'!$B:$B,'Base de données'!$B3010)</f>
        <v>12</v>
      </c>
      <c r="AA3010" s="87" cm="1">
        <f t="array" aca="1" ref="AA3010" ca="1">INDIRECT("'Base de données'!A" &amp; ROW(Y3010))</f>
        <v>45962</v>
      </c>
      <c r="AB3010" s="51" t="str" cm="1">
        <f t="array" aca="1" ref="AB3010" ca="1">INDIRECT("'Base de données'!B" &amp; ROW(Z3010))</f>
        <v>AOI98</v>
      </c>
    </row>
    <row r="3011" spans="1:28" x14ac:dyDescent="0.3">
      <c r="A3011" s="41" t="str">
        <f ca="1">IF(IF(AND($B3011&lt;&gt;"-",$B3011=$E3011),"Entrée et sortie","-")="Entrée et sortie",'Base de données'!$B3011,"-")</f>
        <v>-</v>
      </c>
      <c r="B3011" s="41" t="str">
        <f t="shared" ref="B3011:B3074" ca="1" si="191">_xlfn.XLOOKUP($AB3011,$D:$D,$C:$C,"-",0,-1)</f>
        <v>-</v>
      </c>
      <c r="C3011" s="41" t="str">
        <f t="shared" ref="C3011:C3074" ca="1" si="192">IF($AA3011&lt;&gt;$AE$1,$D3011,"-")</f>
        <v>-</v>
      </c>
      <c r="D3011" s="41" t="str">
        <f>IF($F3011="sortie en cours d'année",'Base de données'!$B3011,"-")</f>
        <v>-</v>
      </c>
      <c r="E3011" s="41" t="str">
        <f>IF($H3011="entrée en cours d'année",'Base de données'!$B3011,"-")</f>
        <v>-</v>
      </c>
      <c r="F3011" s="37" t="str">
        <f t="shared" si="189"/>
        <v/>
      </c>
      <c r="G3011" s="37" t="str">
        <f>IF($J3011="mouvement",_xlfn.XLOOKUP('Base de données'!$B3011,$V:$V,$V:$V,0),"")</f>
        <v/>
      </c>
      <c r="H3011" s="37" t="str">
        <f t="shared" si="190"/>
        <v/>
      </c>
      <c r="I3011" s="37" t="str">
        <f>IF($J3011="mouvement",_xlfn.XLOOKUP('Base de données'!$B3011,$K:$K,$K:$K,0),"")</f>
        <v/>
      </c>
      <c r="J3011" s="38" t="str">
        <f>IF(AND(Y3011&lt;&gt;MAX(Y:Y),COUNTIF(K3011:V3011,'Base de données'!$B3011)&gt;0),"mouvement","")</f>
        <v/>
      </c>
      <c r="K3011" s="39" t="str">
        <f>IF(K$1&gt;$AE$1,"-",IFERROR(IF(DATEDIF('Base de données'!$A3011,K$1,"d")&lt;&gt;0,"",'Base de données'!$B3011),""))</f>
        <v/>
      </c>
      <c r="L3011" s="39" t="str">
        <f>IF(L$1&gt;$AE$1,"-",IFERROR(IF(DATEDIF('Base de données'!$A3011,L$1,"d")&lt;&gt;0,"",'Base de données'!$B3011),""))</f>
        <v/>
      </c>
      <c r="M3011" s="39" t="str">
        <f>IF(M$1&gt;$AE$1,"-",IFERROR(IF(DATEDIF('Base de données'!$A3011,M$1,"d")&lt;&gt;0,"",'Base de données'!$B3011),""))</f>
        <v/>
      </c>
      <c r="N3011" s="39" t="str">
        <f>IF(N$1&gt;$AE$1,"-",IFERROR(IF(DATEDIF('Base de données'!$A3011,N$1,"d")&lt;&gt;0,"",'Base de données'!$B3011),""))</f>
        <v/>
      </c>
      <c r="O3011" s="39" t="str">
        <f>IF(O$1&gt;$AE$1,"-",IFERROR(IF(DATEDIF('Base de données'!$A3011,O$1,"d")&lt;&gt;0,"",'Base de données'!$B3011),""))</f>
        <v/>
      </c>
      <c r="P3011" s="39" t="str">
        <f>IF(P$1&gt;$AE$1,"-",IFERROR(IF(DATEDIF('Base de données'!$A3011,P$1,"d")&lt;&gt;0,"",'Base de données'!$B3011),""))</f>
        <v/>
      </c>
      <c r="Q3011" s="39" t="str">
        <f>IF(Q$1&gt;$AE$1,"-",IFERROR(IF(DATEDIF('Base de données'!$A3011,Q$1,"d")&lt;&gt;0,"",'Base de données'!$B3011),""))</f>
        <v/>
      </c>
      <c r="R3011" s="39" t="str">
        <f>IF(R$1&gt;$AE$1,"-",IFERROR(IF(DATEDIF('Base de données'!$A3011,R$1,"d")&lt;&gt;0,"",'Base de données'!$B3011),""))</f>
        <v/>
      </c>
      <c r="S3011" s="39" t="str">
        <f>IF(S$1&gt;$AE$1,"-",IFERROR(IF(DATEDIF('Base de données'!$A3011,S$1,"d")&lt;&gt;0,"",'Base de données'!$B3011),""))</f>
        <v/>
      </c>
      <c r="T3011" s="39" t="str">
        <f>IF(T$1&gt;$AE$1,"-",IFERROR(IF(DATEDIF('Base de données'!$A3011,T$1,"d")&lt;&gt;0,"",'Base de données'!$B3011),""))</f>
        <v/>
      </c>
      <c r="U3011" s="39" t="str">
        <f>IF(U$1&gt;$AE$1,"-",IFERROR(IF(DATEDIF('Base de données'!$A3011,U$1,"d")&lt;&gt;0,"",'Base de données'!$B3011),""))</f>
        <v>G2WR6</v>
      </c>
      <c r="V3011" s="39" t="str">
        <f>IF(V$1&gt;$AE$1,"-",IFERROR(IF(DATEDIF('Base de données'!$A3011,V$1,"d")&lt;&gt;0,"",'Base de données'!$B3011),""))</f>
        <v/>
      </c>
      <c r="W3011" s="34"/>
      <c r="X3011" s="30" t="str">
        <f>'Base de données'!$C3011&amp;" "&amp;'Base de données'!$D3011</f>
        <v>Michel Aurélie</v>
      </c>
      <c r="Y3011" s="31">
        <f>COUNTIF('Base de données'!$B:$B,'Base de données'!$B3011)</f>
        <v>12</v>
      </c>
      <c r="AA3011" s="87" cm="1">
        <f t="array" aca="1" ref="AA3011" ca="1">INDIRECT("'Base de données'!A" &amp; ROW(Y3011))</f>
        <v>45962</v>
      </c>
      <c r="AB3011" s="51" t="str" cm="1">
        <f t="array" aca="1" ref="AB3011" ca="1">INDIRECT("'Base de données'!B" &amp; ROW(Z3011))</f>
        <v>G2WR6</v>
      </c>
    </row>
    <row r="3012" spans="1:28" x14ac:dyDescent="0.3">
      <c r="A3012" s="41" t="str">
        <f ca="1">IF(IF(AND($B3012&lt;&gt;"-",$B3012=$E3012),"Entrée et sortie","-")="Entrée et sortie",'Base de données'!$B3012,"-")</f>
        <v>-</v>
      </c>
      <c r="B3012" s="41" t="str">
        <f t="shared" ca="1" si="191"/>
        <v>-</v>
      </c>
      <c r="C3012" s="41" t="str">
        <f t="shared" ca="1" si="192"/>
        <v>-</v>
      </c>
      <c r="D3012" s="41" t="str">
        <f>IF($F3012="sortie en cours d'année",'Base de données'!$B3012,"-")</f>
        <v>-</v>
      </c>
      <c r="E3012" s="41" t="str">
        <f>IF($H3012="entrée en cours d'année",'Base de données'!$B3012,"-")</f>
        <v>-</v>
      </c>
      <c r="F3012" s="37" t="str">
        <f t="shared" si="189"/>
        <v/>
      </c>
      <c r="G3012" s="37" t="str">
        <f>IF($J3012="mouvement",_xlfn.XLOOKUP('Base de données'!$B3012,$V:$V,$V:$V,0),"")</f>
        <v/>
      </c>
      <c r="H3012" s="37" t="str">
        <f t="shared" si="190"/>
        <v/>
      </c>
      <c r="I3012" s="37" t="str">
        <f>IF($J3012="mouvement",_xlfn.XLOOKUP('Base de données'!$B3012,$K:$K,$K:$K,0),"")</f>
        <v/>
      </c>
      <c r="J3012" s="38" t="str">
        <f>IF(AND(Y3012&lt;&gt;MAX(Y:Y),COUNTIF(K3012:V3012,'Base de données'!$B3012)&gt;0),"mouvement","")</f>
        <v/>
      </c>
      <c r="K3012" s="39" t="str">
        <f>IF(K$1&gt;$AE$1,"-",IFERROR(IF(DATEDIF('Base de données'!$A3012,K$1,"d")&lt;&gt;0,"",'Base de données'!$B3012),""))</f>
        <v/>
      </c>
      <c r="L3012" s="39" t="str">
        <f>IF(L$1&gt;$AE$1,"-",IFERROR(IF(DATEDIF('Base de données'!$A3012,L$1,"d")&lt;&gt;0,"",'Base de données'!$B3012),""))</f>
        <v/>
      </c>
      <c r="M3012" s="39" t="str">
        <f>IF(M$1&gt;$AE$1,"-",IFERROR(IF(DATEDIF('Base de données'!$A3012,M$1,"d")&lt;&gt;0,"",'Base de données'!$B3012),""))</f>
        <v/>
      </c>
      <c r="N3012" s="39" t="str">
        <f>IF(N$1&gt;$AE$1,"-",IFERROR(IF(DATEDIF('Base de données'!$A3012,N$1,"d")&lt;&gt;0,"",'Base de données'!$B3012),""))</f>
        <v/>
      </c>
      <c r="O3012" s="39" t="str">
        <f>IF(O$1&gt;$AE$1,"-",IFERROR(IF(DATEDIF('Base de données'!$A3012,O$1,"d")&lt;&gt;0,"",'Base de données'!$B3012),""))</f>
        <v/>
      </c>
      <c r="P3012" s="39" t="str">
        <f>IF(P$1&gt;$AE$1,"-",IFERROR(IF(DATEDIF('Base de données'!$A3012,P$1,"d")&lt;&gt;0,"",'Base de données'!$B3012),""))</f>
        <v/>
      </c>
      <c r="Q3012" s="39" t="str">
        <f>IF(Q$1&gt;$AE$1,"-",IFERROR(IF(DATEDIF('Base de données'!$A3012,Q$1,"d")&lt;&gt;0,"",'Base de données'!$B3012),""))</f>
        <v/>
      </c>
      <c r="R3012" s="39" t="str">
        <f>IF(R$1&gt;$AE$1,"-",IFERROR(IF(DATEDIF('Base de données'!$A3012,R$1,"d")&lt;&gt;0,"",'Base de données'!$B3012),""))</f>
        <v/>
      </c>
      <c r="S3012" s="39" t="str">
        <f>IF(S$1&gt;$AE$1,"-",IFERROR(IF(DATEDIF('Base de données'!$A3012,S$1,"d")&lt;&gt;0,"",'Base de données'!$B3012),""))</f>
        <v/>
      </c>
      <c r="T3012" s="39" t="str">
        <f>IF(T$1&gt;$AE$1,"-",IFERROR(IF(DATEDIF('Base de données'!$A3012,T$1,"d")&lt;&gt;0,"",'Base de données'!$B3012),""))</f>
        <v/>
      </c>
      <c r="U3012" s="39" t="str">
        <f>IF(U$1&gt;$AE$1,"-",IFERROR(IF(DATEDIF('Base de données'!$A3012,U$1,"d")&lt;&gt;0,"",'Base de données'!$B3012),""))</f>
        <v>50506</v>
      </c>
      <c r="V3012" s="39" t="str">
        <f>IF(V$1&gt;$AE$1,"-",IFERROR(IF(DATEDIF('Base de données'!$A3012,V$1,"d")&lt;&gt;0,"",'Base de données'!$B3012),""))</f>
        <v/>
      </c>
      <c r="W3012" s="34"/>
      <c r="X3012" s="30" t="str">
        <f>'Base de données'!$C3012&amp;" "&amp;'Base de données'!$D3012</f>
        <v>Michel Pauline</v>
      </c>
      <c r="Y3012" s="31">
        <f>COUNTIF('Base de données'!$B:$B,'Base de données'!$B3012)</f>
        <v>12</v>
      </c>
      <c r="AA3012" s="87" cm="1">
        <f t="array" aca="1" ref="AA3012" ca="1">INDIRECT("'Base de données'!A" &amp; ROW(Y3012))</f>
        <v>45962</v>
      </c>
      <c r="AB3012" s="51" t="str" cm="1">
        <f t="array" aca="1" ref="AB3012" ca="1">INDIRECT("'Base de données'!B" &amp; ROW(Z3012))</f>
        <v>50506</v>
      </c>
    </row>
    <row r="3013" spans="1:28" x14ac:dyDescent="0.3">
      <c r="A3013" s="41" t="str">
        <f ca="1">IF(IF(AND($B3013&lt;&gt;"-",$B3013=$E3013),"Entrée et sortie","-")="Entrée et sortie",'Base de données'!$B3013,"-")</f>
        <v>-</v>
      </c>
      <c r="B3013" s="41" t="str">
        <f t="shared" ca="1" si="191"/>
        <v>-</v>
      </c>
      <c r="C3013" s="41" t="str">
        <f t="shared" ca="1" si="192"/>
        <v>-</v>
      </c>
      <c r="D3013" s="41" t="str">
        <f>IF($F3013="sortie en cours d'année",'Base de données'!$B3013,"-")</f>
        <v>-</v>
      </c>
      <c r="E3013" s="41" t="str">
        <f>IF($H3013="entrée en cours d'année",'Base de données'!$B3013,"-")</f>
        <v>-</v>
      </c>
      <c r="F3013" s="37" t="str">
        <f t="shared" si="189"/>
        <v/>
      </c>
      <c r="G3013" s="37" t="str">
        <f>IF($J3013="mouvement",_xlfn.XLOOKUP('Base de données'!$B3013,$V:$V,$V:$V,0),"")</f>
        <v/>
      </c>
      <c r="H3013" s="37" t="str">
        <f t="shared" si="190"/>
        <v/>
      </c>
      <c r="I3013" s="37" t="str">
        <f>IF($J3013="mouvement",_xlfn.XLOOKUP('Base de données'!$B3013,$K:$K,$K:$K,0),"")</f>
        <v/>
      </c>
      <c r="J3013" s="38" t="str">
        <f>IF(AND(Y3013&lt;&gt;MAX(Y:Y),COUNTIF(K3013:V3013,'Base de données'!$B3013)&gt;0),"mouvement","")</f>
        <v/>
      </c>
      <c r="K3013" s="39" t="str">
        <f>IF(K$1&gt;$AE$1,"-",IFERROR(IF(DATEDIF('Base de données'!$A3013,K$1,"d")&lt;&gt;0,"",'Base de données'!$B3013),""))</f>
        <v/>
      </c>
      <c r="L3013" s="39" t="str">
        <f>IF(L$1&gt;$AE$1,"-",IFERROR(IF(DATEDIF('Base de données'!$A3013,L$1,"d")&lt;&gt;0,"",'Base de données'!$B3013),""))</f>
        <v/>
      </c>
      <c r="M3013" s="39" t="str">
        <f>IF(M$1&gt;$AE$1,"-",IFERROR(IF(DATEDIF('Base de données'!$A3013,M$1,"d")&lt;&gt;0,"",'Base de données'!$B3013),""))</f>
        <v/>
      </c>
      <c r="N3013" s="39" t="str">
        <f>IF(N$1&gt;$AE$1,"-",IFERROR(IF(DATEDIF('Base de données'!$A3013,N$1,"d")&lt;&gt;0,"",'Base de données'!$B3013),""))</f>
        <v/>
      </c>
      <c r="O3013" s="39" t="str">
        <f>IF(O$1&gt;$AE$1,"-",IFERROR(IF(DATEDIF('Base de données'!$A3013,O$1,"d")&lt;&gt;0,"",'Base de données'!$B3013),""))</f>
        <v/>
      </c>
      <c r="P3013" s="39" t="str">
        <f>IF(P$1&gt;$AE$1,"-",IFERROR(IF(DATEDIF('Base de données'!$A3013,P$1,"d")&lt;&gt;0,"",'Base de données'!$B3013),""))</f>
        <v/>
      </c>
      <c r="Q3013" s="39" t="str">
        <f>IF(Q$1&gt;$AE$1,"-",IFERROR(IF(DATEDIF('Base de données'!$A3013,Q$1,"d")&lt;&gt;0,"",'Base de données'!$B3013),""))</f>
        <v/>
      </c>
      <c r="R3013" s="39" t="str">
        <f>IF(R$1&gt;$AE$1,"-",IFERROR(IF(DATEDIF('Base de données'!$A3013,R$1,"d")&lt;&gt;0,"",'Base de données'!$B3013),""))</f>
        <v/>
      </c>
      <c r="S3013" s="39" t="str">
        <f>IF(S$1&gt;$AE$1,"-",IFERROR(IF(DATEDIF('Base de données'!$A3013,S$1,"d")&lt;&gt;0,"",'Base de données'!$B3013),""))</f>
        <v/>
      </c>
      <c r="T3013" s="39" t="str">
        <f>IF(T$1&gt;$AE$1,"-",IFERROR(IF(DATEDIF('Base de données'!$A3013,T$1,"d")&lt;&gt;0,"",'Base de données'!$B3013),""))</f>
        <v/>
      </c>
      <c r="U3013" s="39" t="str">
        <f>IF(U$1&gt;$AE$1,"-",IFERROR(IF(DATEDIF('Base de données'!$A3013,U$1,"d")&lt;&gt;0,"",'Base de données'!$B3013),""))</f>
        <v>G1Y48</v>
      </c>
      <c r="V3013" s="39" t="str">
        <f>IF(V$1&gt;$AE$1,"-",IFERROR(IF(DATEDIF('Base de données'!$A3013,V$1,"d")&lt;&gt;0,"",'Base de données'!$B3013),""))</f>
        <v/>
      </c>
      <c r="W3013" s="34"/>
      <c r="X3013" s="30" t="str">
        <f>'Base de données'!$C3013&amp;" "&amp;'Base de données'!$D3013</f>
        <v>Roussel Aimé</v>
      </c>
      <c r="Y3013" s="31">
        <f>COUNTIF('Base de données'!$B:$B,'Base de données'!$B3013)</f>
        <v>12</v>
      </c>
      <c r="AA3013" s="87" cm="1">
        <f t="array" aca="1" ref="AA3013" ca="1">INDIRECT("'Base de données'!A" &amp; ROW(Y3013))</f>
        <v>45962</v>
      </c>
      <c r="AB3013" s="51" t="str" cm="1">
        <f t="array" aca="1" ref="AB3013" ca="1">INDIRECT("'Base de données'!B" &amp; ROW(Z3013))</f>
        <v>G1Y48</v>
      </c>
    </row>
    <row r="3014" spans="1:28" x14ac:dyDescent="0.3">
      <c r="A3014" s="41" t="str">
        <f ca="1">IF(IF(AND($B3014&lt;&gt;"-",$B3014=$E3014),"Entrée et sortie","-")="Entrée et sortie",'Base de données'!$B3014,"-")</f>
        <v>-</v>
      </c>
      <c r="B3014" s="41" t="str">
        <f t="shared" ca="1" si="191"/>
        <v>-</v>
      </c>
      <c r="C3014" s="41" t="str">
        <f t="shared" ca="1" si="192"/>
        <v>-</v>
      </c>
      <c r="D3014" s="41" t="str">
        <f>IF($F3014="sortie en cours d'année",'Base de données'!$B3014,"-")</f>
        <v>-</v>
      </c>
      <c r="E3014" s="41" t="str">
        <f>IF($H3014="entrée en cours d'année",'Base de données'!$B3014,"-")</f>
        <v>-</v>
      </c>
      <c r="F3014" s="37" t="str">
        <f t="shared" si="189"/>
        <v/>
      </c>
      <c r="G3014" s="37" t="str">
        <f>IF($J3014="mouvement",_xlfn.XLOOKUP('Base de données'!$B3014,$V:$V,$V:$V,0),"")</f>
        <v/>
      </c>
      <c r="H3014" s="37" t="str">
        <f t="shared" si="190"/>
        <v/>
      </c>
      <c r="I3014" s="37" t="str">
        <f>IF($J3014="mouvement",_xlfn.XLOOKUP('Base de données'!$B3014,$K:$K,$K:$K,0),"")</f>
        <v/>
      </c>
      <c r="J3014" s="38" t="str">
        <f>IF(AND(Y3014&lt;&gt;MAX(Y:Y),COUNTIF(K3014:V3014,'Base de données'!$B3014)&gt;0),"mouvement","")</f>
        <v/>
      </c>
      <c r="K3014" s="39" t="str">
        <f>IF(K$1&gt;$AE$1,"-",IFERROR(IF(DATEDIF('Base de données'!$A3014,K$1,"d")&lt;&gt;0,"",'Base de données'!$B3014),""))</f>
        <v/>
      </c>
      <c r="L3014" s="39" t="str">
        <f>IF(L$1&gt;$AE$1,"-",IFERROR(IF(DATEDIF('Base de données'!$A3014,L$1,"d")&lt;&gt;0,"",'Base de données'!$B3014),""))</f>
        <v/>
      </c>
      <c r="M3014" s="39" t="str">
        <f>IF(M$1&gt;$AE$1,"-",IFERROR(IF(DATEDIF('Base de données'!$A3014,M$1,"d")&lt;&gt;0,"",'Base de données'!$B3014),""))</f>
        <v/>
      </c>
      <c r="N3014" s="39" t="str">
        <f>IF(N$1&gt;$AE$1,"-",IFERROR(IF(DATEDIF('Base de données'!$A3014,N$1,"d")&lt;&gt;0,"",'Base de données'!$B3014),""))</f>
        <v/>
      </c>
      <c r="O3014" s="39" t="str">
        <f>IF(O$1&gt;$AE$1,"-",IFERROR(IF(DATEDIF('Base de données'!$A3014,O$1,"d")&lt;&gt;0,"",'Base de données'!$B3014),""))</f>
        <v/>
      </c>
      <c r="P3014" s="39" t="str">
        <f>IF(P$1&gt;$AE$1,"-",IFERROR(IF(DATEDIF('Base de données'!$A3014,P$1,"d")&lt;&gt;0,"",'Base de données'!$B3014),""))</f>
        <v/>
      </c>
      <c r="Q3014" s="39" t="str">
        <f>IF(Q$1&gt;$AE$1,"-",IFERROR(IF(DATEDIF('Base de données'!$A3014,Q$1,"d")&lt;&gt;0,"",'Base de données'!$B3014),""))</f>
        <v/>
      </c>
      <c r="R3014" s="39" t="str">
        <f>IF(R$1&gt;$AE$1,"-",IFERROR(IF(DATEDIF('Base de données'!$A3014,R$1,"d")&lt;&gt;0,"",'Base de données'!$B3014),""))</f>
        <v/>
      </c>
      <c r="S3014" s="39" t="str">
        <f>IF(S$1&gt;$AE$1,"-",IFERROR(IF(DATEDIF('Base de données'!$A3014,S$1,"d")&lt;&gt;0,"",'Base de données'!$B3014),""))</f>
        <v/>
      </c>
      <c r="T3014" s="39" t="str">
        <f>IF(T$1&gt;$AE$1,"-",IFERROR(IF(DATEDIF('Base de données'!$A3014,T$1,"d")&lt;&gt;0,"",'Base de données'!$B3014),""))</f>
        <v/>
      </c>
      <c r="U3014" s="39" t="str">
        <f>IF(U$1&gt;$AE$1,"-",IFERROR(IF(DATEDIF('Base de données'!$A3014,U$1,"d")&lt;&gt;0,"",'Base de données'!$B3014),""))</f>
        <v>D44HR</v>
      </c>
      <c r="V3014" s="39" t="str">
        <f>IF(V$1&gt;$AE$1,"-",IFERROR(IF(DATEDIF('Base de données'!$A3014,V$1,"d")&lt;&gt;0,"",'Base de données'!$B3014),""))</f>
        <v/>
      </c>
      <c r="W3014" s="34"/>
      <c r="X3014" s="30" t="str">
        <f>'Base de données'!$C3014&amp;" "&amp;'Base de données'!$D3014</f>
        <v>Denis Brigitte</v>
      </c>
      <c r="Y3014" s="31">
        <f>COUNTIF('Base de données'!$B:$B,'Base de données'!$B3014)</f>
        <v>12</v>
      </c>
      <c r="AA3014" s="87" cm="1">
        <f t="array" aca="1" ref="AA3014" ca="1">INDIRECT("'Base de données'!A" &amp; ROW(Y3014))</f>
        <v>45962</v>
      </c>
      <c r="AB3014" s="51" t="str" cm="1">
        <f t="array" aca="1" ref="AB3014" ca="1">INDIRECT("'Base de données'!B" &amp; ROW(Z3014))</f>
        <v>D44HR</v>
      </c>
    </row>
    <row r="3015" spans="1:28" x14ac:dyDescent="0.3">
      <c r="A3015" s="41" t="str">
        <f ca="1">IF(IF(AND($B3015&lt;&gt;"-",$B3015=$E3015),"Entrée et sortie","-")="Entrée et sortie",'Base de données'!$B3015,"-")</f>
        <v>-</v>
      </c>
      <c r="B3015" s="41" t="str">
        <f t="shared" ca="1" si="191"/>
        <v>-</v>
      </c>
      <c r="C3015" s="41" t="str">
        <f t="shared" ca="1" si="192"/>
        <v>-</v>
      </c>
      <c r="D3015" s="41" t="str">
        <f>IF($F3015="sortie en cours d'année",'Base de données'!$B3015,"-")</f>
        <v>-</v>
      </c>
      <c r="E3015" s="41" t="str">
        <f>IF($H3015="entrée en cours d'année",'Base de données'!$B3015,"-")</f>
        <v>-</v>
      </c>
      <c r="F3015" s="37" t="str">
        <f t="shared" si="189"/>
        <v/>
      </c>
      <c r="G3015" s="37" t="str">
        <f>IF($J3015="mouvement",_xlfn.XLOOKUP('Base de données'!$B3015,$V:$V,$V:$V,0),"")</f>
        <v/>
      </c>
      <c r="H3015" s="37" t="str">
        <f t="shared" si="190"/>
        <v/>
      </c>
      <c r="I3015" s="37" t="str">
        <f>IF($J3015="mouvement",_xlfn.XLOOKUP('Base de données'!$B3015,$K:$K,$K:$K,0),"")</f>
        <v/>
      </c>
      <c r="J3015" s="38" t="str">
        <f>IF(AND(Y3015&lt;&gt;MAX(Y:Y),COUNTIF(K3015:V3015,'Base de données'!$B3015)&gt;0),"mouvement","")</f>
        <v/>
      </c>
      <c r="K3015" s="39" t="str">
        <f>IF(K$1&gt;$AE$1,"-",IFERROR(IF(DATEDIF('Base de données'!$A3015,K$1,"d")&lt;&gt;0,"",'Base de données'!$B3015),""))</f>
        <v/>
      </c>
      <c r="L3015" s="39" t="str">
        <f>IF(L$1&gt;$AE$1,"-",IFERROR(IF(DATEDIF('Base de données'!$A3015,L$1,"d")&lt;&gt;0,"",'Base de données'!$B3015),""))</f>
        <v/>
      </c>
      <c r="M3015" s="39" t="str">
        <f>IF(M$1&gt;$AE$1,"-",IFERROR(IF(DATEDIF('Base de données'!$A3015,M$1,"d")&lt;&gt;0,"",'Base de données'!$B3015),""))</f>
        <v/>
      </c>
      <c r="N3015" s="39" t="str">
        <f>IF(N$1&gt;$AE$1,"-",IFERROR(IF(DATEDIF('Base de données'!$A3015,N$1,"d")&lt;&gt;0,"",'Base de données'!$B3015),""))</f>
        <v/>
      </c>
      <c r="O3015" s="39" t="str">
        <f>IF(O$1&gt;$AE$1,"-",IFERROR(IF(DATEDIF('Base de données'!$A3015,O$1,"d")&lt;&gt;0,"",'Base de données'!$B3015),""))</f>
        <v/>
      </c>
      <c r="P3015" s="39" t="str">
        <f>IF(P$1&gt;$AE$1,"-",IFERROR(IF(DATEDIF('Base de données'!$A3015,P$1,"d")&lt;&gt;0,"",'Base de données'!$B3015),""))</f>
        <v/>
      </c>
      <c r="Q3015" s="39" t="str">
        <f>IF(Q$1&gt;$AE$1,"-",IFERROR(IF(DATEDIF('Base de données'!$A3015,Q$1,"d")&lt;&gt;0,"",'Base de données'!$B3015),""))</f>
        <v/>
      </c>
      <c r="R3015" s="39" t="str">
        <f>IF(R$1&gt;$AE$1,"-",IFERROR(IF(DATEDIF('Base de données'!$A3015,R$1,"d")&lt;&gt;0,"",'Base de données'!$B3015),""))</f>
        <v/>
      </c>
      <c r="S3015" s="39" t="str">
        <f>IF(S$1&gt;$AE$1,"-",IFERROR(IF(DATEDIF('Base de données'!$A3015,S$1,"d")&lt;&gt;0,"",'Base de données'!$B3015),""))</f>
        <v/>
      </c>
      <c r="T3015" s="39" t="str">
        <f>IF(T$1&gt;$AE$1,"-",IFERROR(IF(DATEDIF('Base de données'!$A3015,T$1,"d")&lt;&gt;0,"",'Base de données'!$B3015),""))</f>
        <v/>
      </c>
      <c r="U3015" s="39" t="str">
        <f>IF(U$1&gt;$AE$1,"-",IFERROR(IF(DATEDIF('Base de données'!$A3015,U$1,"d")&lt;&gt;0,"",'Base de données'!$B3015),""))</f>
        <v>TM02V</v>
      </c>
      <c r="V3015" s="39" t="str">
        <f>IF(V$1&gt;$AE$1,"-",IFERROR(IF(DATEDIF('Base de données'!$A3015,V$1,"d")&lt;&gt;0,"",'Base de données'!$B3015),""))</f>
        <v/>
      </c>
      <c r="W3015" s="34"/>
      <c r="X3015" s="30" t="str">
        <f>'Base de données'!$C3015&amp;" "&amp;'Base de données'!$D3015</f>
        <v>Dupuis Laetitia</v>
      </c>
      <c r="Y3015" s="31">
        <f>COUNTIF('Base de données'!$B:$B,'Base de données'!$B3015)</f>
        <v>12</v>
      </c>
      <c r="AA3015" s="87" cm="1">
        <f t="array" aca="1" ref="AA3015" ca="1">INDIRECT("'Base de données'!A" &amp; ROW(Y3015))</f>
        <v>45962</v>
      </c>
      <c r="AB3015" s="51" t="str" cm="1">
        <f t="array" aca="1" ref="AB3015" ca="1">INDIRECT("'Base de données'!B" &amp; ROW(Z3015))</f>
        <v>TM02V</v>
      </c>
    </row>
    <row r="3016" spans="1:28" x14ac:dyDescent="0.3">
      <c r="A3016" s="41" t="str">
        <f ca="1">IF(IF(AND($B3016&lt;&gt;"-",$B3016=$E3016),"Entrée et sortie","-")="Entrée et sortie",'Base de données'!$B3016,"-")</f>
        <v>-</v>
      </c>
      <c r="B3016" s="41" t="str">
        <f t="shared" ca="1" si="191"/>
        <v>-</v>
      </c>
      <c r="C3016" s="41" t="str">
        <f t="shared" ca="1" si="192"/>
        <v>-</v>
      </c>
      <c r="D3016" s="41" t="str">
        <f>IF($F3016="sortie en cours d'année",'Base de données'!$B3016,"-")</f>
        <v>-</v>
      </c>
      <c r="E3016" s="41" t="str">
        <f>IF($H3016="entrée en cours d'année",'Base de données'!$B3016,"-")</f>
        <v>-</v>
      </c>
      <c r="F3016" s="37" t="str">
        <f t="shared" si="189"/>
        <v/>
      </c>
      <c r="G3016" s="37" t="str">
        <f>IF($J3016="mouvement",_xlfn.XLOOKUP('Base de données'!$B3016,$V:$V,$V:$V,0),"")</f>
        <v/>
      </c>
      <c r="H3016" s="37" t="str">
        <f t="shared" si="190"/>
        <v/>
      </c>
      <c r="I3016" s="37" t="str">
        <f>IF($J3016="mouvement",_xlfn.XLOOKUP('Base de données'!$B3016,$K:$K,$K:$K,0),"")</f>
        <v/>
      </c>
      <c r="J3016" s="38" t="str">
        <f>IF(AND(Y3016&lt;&gt;MAX(Y:Y),COUNTIF(K3016:V3016,'Base de données'!$B3016)&gt;0),"mouvement","")</f>
        <v/>
      </c>
      <c r="K3016" s="39" t="str">
        <f>IF(K$1&gt;$AE$1,"-",IFERROR(IF(DATEDIF('Base de données'!$A3016,K$1,"d")&lt;&gt;0,"",'Base de données'!$B3016),""))</f>
        <v/>
      </c>
      <c r="L3016" s="39" t="str">
        <f>IF(L$1&gt;$AE$1,"-",IFERROR(IF(DATEDIF('Base de données'!$A3016,L$1,"d")&lt;&gt;0,"",'Base de données'!$B3016),""))</f>
        <v/>
      </c>
      <c r="M3016" s="39" t="str">
        <f>IF(M$1&gt;$AE$1,"-",IFERROR(IF(DATEDIF('Base de données'!$A3016,M$1,"d")&lt;&gt;0,"",'Base de données'!$B3016),""))</f>
        <v/>
      </c>
      <c r="N3016" s="39" t="str">
        <f>IF(N$1&gt;$AE$1,"-",IFERROR(IF(DATEDIF('Base de données'!$A3016,N$1,"d")&lt;&gt;0,"",'Base de données'!$B3016),""))</f>
        <v/>
      </c>
      <c r="O3016" s="39" t="str">
        <f>IF(O$1&gt;$AE$1,"-",IFERROR(IF(DATEDIF('Base de données'!$A3016,O$1,"d")&lt;&gt;0,"",'Base de données'!$B3016),""))</f>
        <v/>
      </c>
      <c r="P3016" s="39" t="str">
        <f>IF(P$1&gt;$AE$1,"-",IFERROR(IF(DATEDIF('Base de données'!$A3016,P$1,"d")&lt;&gt;0,"",'Base de données'!$B3016),""))</f>
        <v/>
      </c>
      <c r="Q3016" s="39" t="str">
        <f>IF(Q$1&gt;$AE$1,"-",IFERROR(IF(DATEDIF('Base de données'!$A3016,Q$1,"d")&lt;&gt;0,"",'Base de données'!$B3016),""))</f>
        <v/>
      </c>
      <c r="R3016" s="39" t="str">
        <f>IF(R$1&gt;$AE$1,"-",IFERROR(IF(DATEDIF('Base de données'!$A3016,R$1,"d")&lt;&gt;0,"",'Base de données'!$B3016),""))</f>
        <v/>
      </c>
      <c r="S3016" s="39" t="str">
        <f>IF(S$1&gt;$AE$1,"-",IFERROR(IF(DATEDIF('Base de données'!$A3016,S$1,"d")&lt;&gt;0,"",'Base de données'!$B3016),""))</f>
        <v/>
      </c>
      <c r="T3016" s="39" t="str">
        <f>IF(T$1&gt;$AE$1,"-",IFERROR(IF(DATEDIF('Base de données'!$A3016,T$1,"d")&lt;&gt;0,"",'Base de données'!$B3016),""))</f>
        <v/>
      </c>
      <c r="U3016" s="39" t="str">
        <f>IF(U$1&gt;$AE$1,"-",IFERROR(IF(DATEDIF('Base de données'!$A3016,U$1,"d")&lt;&gt;0,"",'Base de données'!$B3016),""))</f>
        <v>XTZ1R</v>
      </c>
      <c r="V3016" s="39" t="str">
        <f>IF(V$1&gt;$AE$1,"-",IFERROR(IF(DATEDIF('Base de données'!$A3016,V$1,"d")&lt;&gt;0,"",'Base de données'!$B3016),""))</f>
        <v/>
      </c>
      <c r="W3016" s="34"/>
      <c r="X3016" s="30" t="str">
        <f>'Base de données'!$C3016&amp;" "&amp;'Base de données'!$D3016</f>
        <v>Bernard Christine</v>
      </c>
      <c r="Y3016" s="31">
        <f>COUNTIF('Base de données'!$B:$B,'Base de données'!$B3016)</f>
        <v>12</v>
      </c>
      <c r="AA3016" s="87" cm="1">
        <f t="array" aca="1" ref="AA3016" ca="1">INDIRECT("'Base de données'!A" &amp; ROW(Y3016))</f>
        <v>45962</v>
      </c>
      <c r="AB3016" s="51" t="str" cm="1">
        <f t="array" aca="1" ref="AB3016" ca="1">INDIRECT("'Base de données'!B" &amp; ROW(Z3016))</f>
        <v>XTZ1R</v>
      </c>
    </row>
    <row r="3017" spans="1:28" x14ac:dyDescent="0.3">
      <c r="A3017" s="41" t="str">
        <f ca="1">IF(IF(AND($B3017&lt;&gt;"-",$B3017=$E3017),"Entrée et sortie","-")="Entrée et sortie",'Base de données'!$B3017,"-")</f>
        <v>-</v>
      </c>
      <c r="B3017" s="41" t="str">
        <f t="shared" ca="1" si="191"/>
        <v>-</v>
      </c>
      <c r="C3017" s="41" t="str">
        <f t="shared" ca="1" si="192"/>
        <v>-</v>
      </c>
      <c r="D3017" s="41" t="str">
        <f>IF($F3017="sortie en cours d'année",'Base de données'!$B3017,"-")</f>
        <v>-</v>
      </c>
      <c r="E3017" s="41" t="str">
        <f>IF($H3017="entrée en cours d'année",'Base de données'!$B3017,"-")</f>
        <v>-</v>
      </c>
      <c r="F3017" s="37" t="str">
        <f t="shared" si="189"/>
        <v/>
      </c>
      <c r="G3017" s="37" t="str">
        <f>IF($J3017="mouvement",_xlfn.XLOOKUP('Base de données'!$B3017,$V:$V,$V:$V,0),"")</f>
        <v/>
      </c>
      <c r="H3017" s="37" t="str">
        <f t="shared" si="190"/>
        <v/>
      </c>
      <c r="I3017" s="37" t="str">
        <f>IF($J3017="mouvement",_xlfn.XLOOKUP('Base de données'!$B3017,$K:$K,$K:$K,0),"")</f>
        <v/>
      </c>
      <c r="J3017" s="38" t="str">
        <f>IF(AND(Y3017&lt;&gt;MAX(Y:Y),COUNTIF(K3017:V3017,'Base de données'!$B3017)&gt;0),"mouvement","")</f>
        <v/>
      </c>
      <c r="K3017" s="39" t="str">
        <f>IF(K$1&gt;$AE$1,"-",IFERROR(IF(DATEDIF('Base de données'!$A3017,K$1,"d")&lt;&gt;0,"",'Base de données'!$B3017),""))</f>
        <v/>
      </c>
      <c r="L3017" s="39" t="str">
        <f>IF(L$1&gt;$AE$1,"-",IFERROR(IF(DATEDIF('Base de données'!$A3017,L$1,"d")&lt;&gt;0,"",'Base de données'!$B3017),""))</f>
        <v/>
      </c>
      <c r="M3017" s="39" t="str">
        <f>IF(M$1&gt;$AE$1,"-",IFERROR(IF(DATEDIF('Base de données'!$A3017,M$1,"d")&lt;&gt;0,"",'Base de données'!$B3017),""))</f>
        <v/>
      </c>
      <c r="N3017" s="39" t="str">
        <f>IF(N$1&gt;$AE$1,"-",IFERROR(IF(DATEDIF('Base de données'!$A3017,N$1,"d")&lt;&gt;0,"",'Base de données'!$B3017),""))</f>
        <v/>
      </c>
      <c r="O3017" s="39" t="str">
        <f>IF(O$1&gt;$AE$1,"-",IFERROR(IF(DATEDIF('Base de données'!$A3017,O$1,"d")&lt;&gt;0,"",'Base de données'!$B3017),""))</f>
        <v/>
      </c>
      <c r="P3017" s="39" t="str">
        <f>IF(P$1&gt;$AE$1,"-",IFERROR(IF(DATEDIF('Base de données'!$A3017,P$1,"d")&lt;&gt;0,"",'Base de données'!$B3017),""))</f>
        <v/>
      </c>
      <c r="Q3017" s="39" t="str">
        <f>IF(Q$1&gt;$AE$1,"-",IFERROR(IF(DATEDIF('Base de données'!$A3017,Q$1,"d")&lt;&gt;0,"",'Base de données'!$B3017),""))</f>
        <v/>
      </c>
      <c r="R3017" s="39" t="str">
        <f>IF(R$1&gt;$AE$1,"-",IFERROR(IF(DATEDIF('Base de données'!$A3017,R$1,"d")&lt;&gt;0,"",'Base de données'!$B3017),""))</f>
        <v/>
      </c>
      <c r="S3017" s="39" t="str">
        <f>IF(S$1&gt;$AE$1,"-",IFERROR(IF(DATEDIF('Base de données'!$A3017,S$1,"d")&lt;&gt;0,"",'Base de données'!$B3017),""))</f>
        <v/>
      </c>
      <c r="T3017" s="39" t="str">
        <f>IF(T$1&gt;$AE$1,"-",IFERROR(IF(DATEDIF('Base de données'!$A3017,T$1,"d")&lt;&gt;0,"",'Base de données'!$B3017),""))</f>
        <v/>
      </c>
      <c r="U3017" s="39" t="str">
        <f>IF(U$1&gt;$AE$1,"-",IFERROR(IF(DATEDIF('Base de données'!$A3017,U$1,"d")&lt;&gt;0,"",'Base de données'!$B3017),""))</f>
        <v>06FWZ</v>
      </c>
      <c r="V3017" s="39" t="str">
        <f>IF(V$1&gt;$AE$1,"-",IFERROR(IF(DATEDIF('Base de données'!$A3017,V$1,"d")&lt;&gt;0,"",'Base de données'!$B3017),""))</f>
        <v/>
      </c>
      <c r="W3017" s="34"/>
      <c r="X3017" s="30" t="str">
        <f>'Base de données'!$C3017&amp;" "&amp;'Base de données'!$D3017</f>
        <v>Leclercq Agnès</v>
      </c>
      <c r="Y3017" s="31">
        <f>COUNTIF('Base de données'!$B:$B,'Base de données'!$B3017)</f>
        <v>12</v>
      </c>
      <c r="AA3017" s="87" cm="1">
        <f t="array" aca="1" ref="AA3017" ca="1">INDIRECT("'Base de données'!A" &amp; ROW(Y3017))</f>
        <v>45962</v>
      </c>
      <c r="AB3017" s="51" t="str" cm="1">
        <f t="array" aca="1" ref="AB3017" ca="1">INDIRECT("'Base de données'!B" &amp; ROW(Z3017))</f>
        <v>06FWZ</v>
      </c>
    </row>
    <row r="3018" spans="1:28" x14ac:dyDescent="0.3">
      <c r="A3018" s="41" t="str">
        <f ca="1">IF(IF(AND($B3018&lt;&gt;"-",$B3018=$E3018),"Entrée et sortie","-")="Entrée et sortie",'Base de données'!$B3018,"-")</f>
        <v>-</v>
      </c>
      <c r="B3018" s="41" t="str">
        <f t="shared" ca="1" si="191"/>
        <v>-</v>
      </c>
      <c r="C3018" s="41" t="str">
        <f t="shared" ca="1" si="192"/>
        <v>-</v>
      </c>
      <c r="D3018" s="41" t="str">
        <f>IF($F3018="sortie en cours d'année",'Base de données'!$B3018,"-")</f>
        <v>-</v>
      </c>
      <c r="E3018" s="41" t="str">
        <f>IF($H3018="entrée en cours d'année",'Base de données'!$B3018,"-")</f>
        <v>-</v>
      </c>
      <c r="F3018" s="37" t="str">
        <f t="shared" si="189"/>
        <v/>
      </c>
      <c r="G3018" s="37" t="str">
        <f>IF($J3018="mouvement",_xlfn.XLOOKUP('Base de données'!$B3018,$V:$V,$V:$V,0),"")</f>
        <v/>
      </c>
      <c r="H3018" s="37" t="str">
        <f t="shared" si="190"/>
        <v/>
      </c>
      <c r="I3018" s="37" t="str">
        <f>IF($J3018="mouvement",_xlfn.XLOOKUP('Base de données'!$B3018,$K:$K,$K:$K,0),"")</f>
        <v/>
      </c>
      <c r="J3018" s="38" t="str">
        <f>IF(AND(Y3018&lt;&gt;MAX(Y:Y),COUNTIF(K3018:V3018,'Base de données'!$B3018)&gt;0),"mouvement","")</f>
        <v/>
      </c>
      <c r="K3018" s="39" t="str">
        <f>IF(K$1&gt;$AE$1,"-",IFERROR(IF(DATEDIF('Base de données'!$A3018,K$1,"d")&lt;&gt;0,"",'Base de données'!$B3018),""))</f>
        <v/>
      </c>
      <c r="L3018" s="39" t="str">
        <f>IF(L$1&gt;$AE$1,"-",IFERROR(IF(DATEDIF('Base de données'!$A3018,L$1,"d")&lt;&gt;0,"",'Base de données'!$B3018),""))</f>
        <v/>
      </c>
      <c r="M3018" s="39" t="str">
        <f>IF(M$1&gt;$AE$1,"-",IFERROR(IF(DATEDIF('Base de données'!$A3018,M$1,"d")&lt;&gt;0,"",'Base de données'!$B3018),""))</f>
        <v/>
      </c>
      <c r="N3018" s="39" t="str">
        <f>IF(N$1&gt;$AE$1,"-",IFERROR(IF(DATEDIF('Base de données'!$A3018,N$1,"d")&lt;&gt;0,"",'Base de données'!$B3018),""))</f>
        <v/>
      </c>
      <c r="O3018" s="39" t="str">
        <f>IF(O$1&gt;$AE$1,"-",IFERROR(IF(DATEDIF('Base de données'!$A3018,O$1,"d")&lt;&gt;0,"",'Base de données'!$B3018),""))</f>
        <v/>
      </c>
      <c r="P3018" s="39" t="str">
        <f>IF(P$1&gt;$AE$1,"-",IFERROR(IF(DATEDIF('Base de données'!$A3018,P$1,"d")&lt;&gt;0,"",'Base de données'!$B3018),""))</f>
        <v/>
      </c>
      <c r="Q3018" s="39" t="str">
        <f>IF(Q$1&gt;$AE$1,"-",IFERROR(IF(DATEDIF('Base de données'!$A3018,Q$1,"d")&lt;&gt;0,"",'Base de données'!$B3018),""))</f>
        <v/>
      </c>
      <c r="R3018" s="39" t="str">
        <f>IF(R$1&gt;$AE$1,"-",IFERROR(IF(DATEDIF('Base de données'!$A3018,R$1,"d")&lt;&gt;0,"",'Base de données'!$B3018),""))</f>
        <v/>
      </c>
      <c r="S3018" s="39" t="str">
        <f>IF(S$1&gt;$AE$1,"-",IFERROR(IF(DATEDIF('Base de données'!$A3018,S$1,"d")&lt;&gt;0,"",'Base de données'!$B3018),""))</f>
        <v/>
      </c>
      <c r="T3018" s="39" t="str">
        <f>IF(T$1&gt;$AE$1,"-",IFERROR(IF(DATEDIF('Base de données'!$A3018,T$1,"d")&lt;&gt;0,"",'Base de données'!$B3018),""))</f>
        <v/>
      </c>
      <c r="U3018" s="39" t="str">
        <f>IF(U$1&gt;$AE$1,"-",IFERROR(IF(DATEDIF('Base de données'!$A3018,U$1,"d")&lt;&gt;0,"",'Base de données'!$B3018),""))</f>
        <v>UHQC8</v>
      </c>
      <c r="V3018" s="39" t="str">
        <f>IF(V$1&gt;$AE$1,"-",IFERROR(IF(DATEDIF('Base de données'!$A3018,V$1,"d")&lt;&gt;0,"",'Base de données'!$B3018),""))</f>
        <v/>
      </c>
      <c r="W3018" s="34"/>
      <c r="X3018" s="30" t="str">
        <f>'Base de données'!$C3018&amp;" "&amp;'Base de données'!$D3018</f>
        <v>Joubert Gilbert</v>
      </c>
      <c r="Y3018" s="31">
        <f>COUNTIF('Base de données'!$B:$B,'Base de données'!$B3018)</f>
        <v>12</v>
      </c>
      <c r="AA3018" s="87" cm="1">
        <f t="array" aca="1" ref="AA3018" ca="1">INDIRECT("'Base de données'!A" &amp; ROW(Y3018))</f>
        <v>45962</v>
      </c>
      <c r="AB3018" s="51" t="str" cm="1">
        <f t="array" aca="1" ref="AB3018" ca="1">INDIRECT("'Base de données'!B" &amp; ROW(Z3018))</f>
        <v>UHQC8</v>
      </c>
    </row>
    <row r="3019" spans="1:28" x14ac:dyDescent="0.3">
      <c r="A3019" s="41" t="str">
        <f ca="1">IF(IF(AND($B3019&lt;&gt;"-",$B3019=$E3019),"Entrée et sortie","-")="Entrée et sortie",'Base de données'!$B3019,"-")</f>
        <v>-</v>
      </c>
      <c r="B3019" s="41" t="str">
        <f t="shared" ca="1" si="191"/>
        <v>-</v>
      </c>
      <c r="C3019" s="41" t="str">
        <f t="shared" ca="1" si="192"/>
        <v>-</v>
      </c>
      <c r="D3019" s="41" t="str">
        <f>IF($F3019="sortie en cours d'année",'Base de données'!$B3019,"-")</f>
        <v>-</v>
      </c>
      <c r="E3019" s="41" t="str">
        <f>IF($H3019="entrée en cours d'année",'Base de données'!$B3019,"-")</f>
        <v>-</v>
      </c>
      <c r="F3019" s="37" t="str">
        <f t="shared" si="189"/>
        <v/>
      </c>
      <c r="G3019" s="37" t="str">
        <f>IF($J3019="mouvement",_xlfn.XLOOKUP('Base de données'!$B3019,$V:$V,$V:$V,0),"")</f>
        <v/>
      </c>
      <c r="H3019" s="37" t="str">
        <f t="shared" si="190"/>
        <v/>
      </c>
      <c r="I3019" s="37" t="str">
        <f>IF($J3019="mouvement",_xlfn.XLOOKUP('Base de données'!$B3019,$K:$K,$K:$K,0),"")</f>
        <v/>
      </c>
      <c r="J3019" s="38" t="str">
        <f>IF(AND(Y3019&lt;&gt;MAX(Y:Y),COUNTIF(K3019:V3019,'Base de données'!$B3019)&gt;0),"mouvement","")</f>
        <v/>
      </c>
      <c r="K3019" s="39" t="str">
        <f>IF(K$1&gt;$AE$1,"-",IFERROR(IF(DATEDIF('Base de données'!$A3019,K$1,"d")&lt;&gt;0,"",'Base de données'!$B3019),""))</f>
        <v/>
      </c>
      <c r="L3019" s="39" t="str">
        <f>IF(L$1&gt;$AE$1,"-",IFERROR(IF(DATEDIF('Base de données'!$A3019,L$1,"d")&lt;&gt;0,"",'Base de données'!$B3019),""))</f>
        <v/>
      </c>
      <c r="M3019" s="39" t="str">
        <f>IF(M$1&gt;$AE$1,"-",IFERROR(IF(DATEDIF('Base de données'!$A3019,M$1,"d")&lt;&gt;0,"",'Base de données'!$B3019),""))</f>
        <v/>
      </c>
      <c r="N3019" s="39" t="str">
        <f>IF(N$1&gt;$AE$1,"-",IFERROR(IF(DATEDIF('Base de données'!$A3019,N$1,"d")&lt;&gt;0,"",'Base de données'!$B3019),""))</f>
        <v/>
      </c>
      <c r="O3019" s="39" t="str">
        <f>IF(O$1&gt;$AE$1,"-",IFERROR(IF(DATEDIF('Base de données'!$A3019,O$1,"d")&lt;&gt;0,"",'Base de données'!$B3019),""))</f>
        <v/>
      </c>
      <c r="P3019" s="39" t="str">
        <f>IF(P$1&gt;$AE$1,"-",IFERROR(IF(DATEDIF('Base de données'!$A3019,P$1,"d")&lt;&gt;0,"",'Base de données'!$B3019),""))</f>
        <v/>
      </c>
      <c r="Q3019" s="39" t="str">
        <f>IF(Q$1&gt;$AE$1,"-",IFERROR(IF(DATEDIF('Base de données'!$A3019,Q$1,"d")&lt;&gt;0,"",'Base de données'!$B3019),""))</f>
        <v/>
      </c>
      <c r="R3019" s="39" t="str">
        <f>IF(R$1&gt;$AE$1,"-",IFERROR(IF(DATEDIF('Base de données'!$A3019,R$1,"d")&lt;&gt;0,"",'Base de données'!$B3019),""))</f>
        <v/>
      </c>
      <c r="S3019" s="39" t="str">
        <f>IF(S$1&gt;$AE$1,"-",IFERROR(IF(DATEDIF('Base de données'!$A3019,S$1,"d")&lt;&gt;0,"",'Base de données'!$B3019),""))</f>
        <v/>
      </c>
      <c r="T3019" s="39" t="str">
        <f>IF(T$1&gt;$AE$1,"-",IFERROR(IF(DATEDIF('Base de données'!$A3019,T$1,"d")&lt;&gt;0,"",'Base de données'!$B3019),""))</f>
        <v/>
      </c>
      <c r="U3019" s="39" t="str">
        <f>IF(U$1&gt;$AE$1,"-",IFERROR(IF(DATEDIF('Base de données'!$A3019,U$1,"d")&lt;&gt;0,"",'Base de données'!$B3019),""))</f>
        <v>T0RQR</v>
      </c>
      <c r="V3019" s="39" t="str">
        <f>IF(V$1&gt;$AE$1,"-",IFERROR(IF(DATEDIF('Base de données'!$A3019,V$1,"d")&lt;&gt;0,"",'Base de données'!$B3019),""))</f>
        <v/>
      </c>
      <c r="W3019" s="34"/>
      <c r="X3019" s="30" t="str">
        <f>'Base de données'!$C3019&amp;" "&amp;'Base de données'!$D3019</f>
        <v>Gallet Philippine</v>
      </c>
      <c r="Y3019" s="31">
        <f>COUNTIF('Base de données'!$B:$B,'Base de données'!$B3019)</f>
        <v>12</v>
      </c>
      <c r="AA3019" s="87" cm="1">
        <f t="array" aca="1" ref="AA3019" ca="1">INDIRECT("'Base de données'!A" &amp; ROW(Y3019))</f>
        <v>45962</v>
      </c>
      <c r="AB3019" s="51" t="str" cm="1">
        <f t="array" aca="1" ref="AB3019" ca="1">INDIRECT("'Base de données'!B" &amp; ROW(Z3019))</f>
        <v>T0RQR</v>
      </c>
    </row>
    <row r="3020" spans="1:28" x14ac:dyDescent="0.3">
      <c r="A3020" s="41" t="str">
        <f ca="1">IF(IF(AND($B3020&lt;&gt;"-",$B3020=$E3020),"Entrée et sortie","-")="Entrée et sortie",'Base de données'!$B3020,"-")</f>
        <v>-</v>
      </c>
      <c r="B3020" s="41" t="str">
        <f t="shared" ca="1" si="191"/>
        <v>-</v>
      </c>
      <c r="C3020" s="41" t="str">
        <f t="shared" ca="1" si="192"/>
        <v>-</v>
      </c>
      <c r="D3020" s="41" t="str">
        <f>IF($F3020="sortie en cours d'année",'Base de données'!$B3020,"-")</f>
        <v>-</v>
      </c>
      <c r="E3020" s="41" t="str">
        <f>IF($H3020="entrée en cours d'année",'Base de données'!$B3020,"-")</f>
        <v>-</v>
      </c>
      <c r="F3020" s="37" t="str">
        <f t="shared" si="189"/>
        <v/>
      </c>
      <c r="G3020" s="37" t="str">
        <f>IF($J3020="mouvement",_xlfn.XLOOKUP('Base de données'!$B3020,$V:$V,$V:$V,0),"")</f>
        <v/>
      </c>
      <c r="H3020" s="37" t="str">
        <f t="shared" si="190"/>
        <v/>
      </c>
      <c r="I3020" s="37" t="str">
        <f>IF($J3020="mouvement",_xlfn.XLOOKUP('Base de données'!$B3020,$K:$K,$K:$K,0),"")</f>
        <v/>
      </c>
      <c r="J3020" s="38" t="str">
        <f>IF(AND(Y3020&lt;&gt;MAX(Y:Y),COUNTIF(K3020:V3020,'Base de données'!$B3020)&gt;0),"mouvement","")</f>
        <v/>
      </c>
      <c r="K3020" s="39" t="str">
        <f>IF(K$1&gt;$AE$1,"-",IFERROR(IF(DATEDIF('Base de données'!$A3020,K$1,"d")&lt;&gt;0,"",'Base de données'!$B3020),""))</f>
        <v/>
      </c>
      <c r="L3020" s="39" t="str">
        <f>IF(L$1&gt;$AE$1,"-",IFERROR(IF(DATEDIF('Base de données'!$A3020,L$1,"d")&lt;&gt;0,"",'Base de données'!$B3020),""))</f>
        <v/>
      </c>
      <c r="M3020" s="39" t="str">
        <f>IF(M$1&gt;$AE$1,"-",IFERROR(IF(DATEDIF('Base de données'!$A3020,M$1,"d")&lt;&gt;0,"",'Base de données'!$B3020),""))</f>
        <v/>
      </c>
      <c r="N3020" s="39" t="str">
        <f>IF(N$1&gt;$AE$1,"-",IFERROR(IF(DATEDIF('Base de données'!$A3020,N$1,"d")&lt;&gt;0,"",'Base de données'!$B3020),""))</f>
        <v/>
      </c>
      <c r="O3020" s="39" t="str">
        <f>IF(O$1&gt;$AE$1,"-",IFERROR(IF(DATEDIF('Base de données'!$A3020,O$1,"d")&lt;&gt;0,"",'Base de données'!$B3020),""))</f>
        <v/>
      </c>
      <c r="P3020" s="39" t="str">
        <f>IF(P$1&gt;$AE$1,"-",IFERROR(IF(DATEDIF('Base de données'!$A3020,P$1,"d")&lt;&gt;0,"",'Base de données'!$B3020),""))</f>
        <v/>
      </c>
      <c r="Q3020" s="39" t="str">
        <f>IF(Q$1&gt;$AE$1,"-",IFERROR(IF(DATEDIF('Base de données'!$A3020,Q$1,"d")&lt;&gt;0,"",'Base de données'!$B3020),""))</f>
        <v/>
      </c>
      <c r="R3020" s="39" t="str">
        <f>IF(R$1&gt;$AE$1,"-",IFERROR(IF(DATEDIF('Base de données'!$A3020,R$1,"d")&lt;&gt;0,"",'Base de données'!$B3020),""))</f>
        <v/>
      </c>
      <c r="S3020" s="39" t="str">
        <f>IF(S$1&gt;$AE$1,"-",IFERROR(IF(DATEDIF('Base de données'!$A3020,S$1,"d")&lt;&gt;0,"",'Base de données'!$B3020),""))</f>
        <v/>
      </c>
      <c r="T3020" s="39" t="str">
        <f>IF(T$1&gt;$AE$1,"-",IFERROR(IF(DATEDIF('Base de données'!$A3020,T$1,"d")&lt;&gt;0,"",'Base de données'!$B3020),""))</f>
        <v/>
      </c>
      <c r="U3020" s="39" t="str">
        <f>IF(U$1&gt;$AE$1,"-",IFERROR(IF(DATEDIF('Base de données'!$A3020,U$1,"d")&lt;&gt;0,"",'Base de données'!$B3020),""))</f>
        <v>OTZ97</v>
      </c>
      <c r="V3020" s="39" t="str">
        <f>IF(V$1&gt;$AE$1,"-",IFERROR(IF(DATEDIF('Base de données'!$A3020,V$1,"d")&lt;&gt;0,"",'Base de données'!$B3020),""))</f>
        <v/>
      </c>
      <c r="W3020" s="34"/>
      <c r="X3020" s="30" t="str">
        <f>'Base de données'!$C3020&amp;" "&amp;'Base de données'!$D3020</f>
        <v>Costa Manon</v>
      </c>
      <c r="Y3020" s="31">
        <f>COUNTIF('Base de données'!$B:$B,'Base de données'!$B3020)</f>
        <v>12</v>
      </c>
      <c r="AA3020" s="87" cm="1">
        <f t="array" aca="1" ref="AA3020" ca="1">INDIRECT("'Base de données'!A" &amp; ROW(Y3020))</f>
        <v>45962</v>
      </c>
      <c r="AB3020" s="51" t="str" cm="1">
        <f t="array" aca="1" ref="AB3020" ca="1">INDIRECT("'Base de données'!B" &amp; ROW(Z3020))</f>
        <v>OTZ97</v>
      </c>
    </row>
    <row r="3021" spans="1:28" x14ac:dyDescent="0.3">
      <c r="A3021" s="41" t="str">
        <f ca="1">IF(IF(AND($B3021&lt;&gt;"-",$B3021=$E3021),"Entrée et sortie","-")="Entrée et sortie",'Base de données'!$B3021,"-")</f>
        <v>-</v>
      </c>
      <c r="B3021" s="41" t="str">
        <f t="shared" ca="1" si="191"/>
        <v>-</v>
      </c>
      <c r="C3021" s="41" t="str">
        <f t="shared" ca="1" si="192"/>
        <v>-</v>
      </c>
      <c r="D3021" s="41" t="str">
        <f>IF($F3021="sortie en cours d'année",'Base de données'!$B3021,"-")</f>
        <v>-</v>
      </c>
      <c r="E3021" s="41" t="str">
        <f>IF($H3021="entrée en cours d'année",'Base de données'!$B3021,"-")</f>
        <v>-</v>
      </c>
      <c r="F3021" s="37" t="str">
        <f t="shared" si="189"/>
        <v/>
      </c>
      <c r="G3021" s="37" t="str">
        <f>IF($J3021="mouvement",_xlfn.XLOOKUP('Base de données'!$B3021,$V:$V,$V:$V,0),"")</f>
        <v/>
      </c>
      <c r="H3021" s="37" t="str">
        <f t="shared" si="190"/>
        <v/>
      </c>
      <c r="I3021" s="37" t="str">
        <f>IF($J3021="mouvement",_xlfn.XLOOKUP('Base de données'!$B3021,$K:$K,$K:$K,0),"")</f>
        <v/>
      </c>
      <c r="J3021" s="38" t="str">
        <f>IF(AND(Y3021&lt;&gt;MAX(Y:Y),COUNTIF(K3021:V3021,'Base de données'!$B3021)&gt;0),"mouvement","")</f>
        <v/>
      </c>
      <c r="K3021" s="39" t="str">
        <f>IF(K$1&gt;$AE$1,"-",IFERROR(IF(DATEDIF('Base de données'!$A3021,K$1,"d")&lt;&gt;0,"",'Base de données'!$B3021),""))</f>
        <v/>
      </c>
      <c r="L3021" s="39" t="str">
        <f>IF(L$1&gt;$AE$1,"-",IFERROR(IF(DATEDIF('Base de données'!$A3021,L$1,"d")&lt;&gt;0,"",'Base de données'!$B3021),""))</f>
        <v/>
      </c>
      <c r="M3021" s="39" t="str">
        <f>IF(M$1&gt;$AE$1,"-",IFERROR(IF(DATEDIF('Base de données'!$A3021,M$1,"d")&lt;&gt;0,"",'Base de données'!$B3021),""))</f>
        <v/>
      </c>
      <c r="N3021" s="39" t="str">
        <f>IF(N$1&gt;$AE$1,"-",IFERROR(IF(DATEDIF('Base de données'!$A3021,N$1,"d")&lt;&gt;0,"",'Base de données'!$B3021),""))</f>
        <v/>
      </c>
      <c r="O3021" s="39" t="str">
        <f>IF(O$1&gt;$AE$1,"-",IFERROR(IF(DATEDIF('Base de données'!$A3021,O$1,"d")&lt;&gt;0,"",'Base de données'!$B3021),""))</f>
        <v/>
      </c>
      <c r="P3021" s="39" t="str">
        <f>IF(P$1&gt;$AE$1,"-",IFERROR(IF(DATEDIF('Base de données'!$A3021,P$1,"d")&lt;&gt;0,"",'Base de données'!$B3021),""))</f>
        <v/>
      </c>
      <c r="Q3021" s="39" t="str">
        <f>IF(Q$1&gt;$AE$1,"-",IFERROR(IF(DATEDIF('Base de données'!$A3021,Q$1,"d")&lt;&gt;0,"",'Base de données'!$B3021),""))</f>
        <v/>
      </c>
      <c r="R3021" s="39" t="str">
        <f>IF(R$1&gt;$AE$1,"-",IFERROR(IF(DATEDIF('Base de données'!$A3021,R$1,"d")&lt;&gt;0,"",'Base de données'!$B3021),""))</f>
        <v/>
      </c>
      <c r="S3021" s="39" t="str">
        <f>IF(S$1&gt;$AE$1,"-",IFERROR(IF(DATEDIF('Base de données'!$A3021,S$1,"d")&lt;&gt;0,"",'Base de données'!$B3021),""))</f>
        <v/>
      </c>
      <c r="T3021" s="39" t="str">
        <f>IF(T$1&gt;$AE$1,"-",IFERROR(IF(DATEDIF('Base de données'!$A3021,T$1,"d")&lt;&gt;0,"",'Base de données'!$B3021),""))</f>
        <v/>
      </c>
      <c r="U3021" s="39" t="str">
        <f>IF(U$1&gt;$AE$1,"-",IFERROR(IF(DATEDIF('Base de données'!$A3021,U$1,"d")&lt;&gt;0,"",'Base de données'!$B3021),""))</f>
        <v>57BOR</v>
      </c>
      <c r="V3021" s="39" t="str">
        <f>IF(V$1&gt;$AE$1,"-",IFERROR(IF(DATEDIF('Base de données'!$A3021,V$1,"d")&lt;&gt;0,"",'Base de données'!$B3021),""))</f>
        <v/>
      </c>
      <c r="W3021" s="34"/>
      <c r="X3021" s="30" t="str">
        <f>'Base de données'!$C3021&amp;" "&amp;'Base de données'!$D3021</f>
        <v>Pruvost Margaret</v>
      </c>
      <c r="Y3021" s="31">
        <f>COUNTIF('Base de données'!$B:$B,'Base de données'!$B3021)</f>
        <v>12</v>
      </c>
      <c r="AA3021" s="87" cm="1">
        <f t="array" aca="1" ref="AA3021" ca="1">INDIRECT("'Base de données'!A" &amp; ROW(Y3021))</f>
        <v>45962</v>
      </c>
      <c r="AB3021" s="51" t="str" cm="1">
        <f t="array" aca="1" ref="AB3021" ca="1">INDIRECT("'Base de données'!B" &amp; ROW(Z3021))</f>
        <v>57BOR</v>
      </c>
    </row>
    <row r="3022" spans="1:28" x14ac:dyDescent="0.3">
      <c r="A3022" s="41" t="str">
        <f ca="1">IF(IF(AND($B3022&lt;&gt;"-",$B3022=$E3022),"Entrée et sortie","-")="Entrée et sortie",'Base de données'!$B3022,"-")</f>
        <v>-</v>
      </c>
      <c r="B3022" s="41" t="str">
        <f t="shared" ca="1" si="191"/>
        <v>-</v>
      </c>
      <c r="C3022" s="41" t="str">
        <f t="shared" ca="1" si="192"/>
        <v>-</v>
      </c>
      <c r="D3022" s="41" t="str">
        <f>IF($F3022="sortie en cours d'année",'Base de données'!$B3022,"-")</f>
        <v>-</v>
      </c>
      <c r="E3022" s="41" t="str">
        <f>IF($H3022="entrée en cours d'année",'Base de données'!$B3022,"-")</f>
        <v>-</v>
      </c>
      <c r="F3022" s="37" t="str">
        <f t="shared" si="189"/>
        <v/>
      </c>
      <c r="G3022" s="37" t="str">
        <f>IF($J3022="mouvement",_xlfn.XLOOKUP('Base de données'!$B3022,$V:$V,$V:$V,0),"")</f>
        <v/>
      </c>
      <c r="H3022" s="37" t="str">
        <f t="shared" si="190"/>
        <v/>
      </c>
      <c r="I3022" s="37" t="str">
        <f>IF($J3022="mouvement",_xlfn.XLOOKUP('Base de données'!$B3022,$K:$K,$K:$K,0),"")</f>
        <v/>
      </c>
      <c r="J3022" s="38" t="str">
        <f>IF(AND(Y3022&lt;&gt;MAX(Y:Y),COUNTIF(K3022:V3022,'Base de données'!$B3022)&gt;0),"mouvement","")</f>
        <v/>
      </c>
      <c r="K3022" s="39" t="str">
        <f>IF(K$1&gt;$AE$1,"-",IFERROR(IF(DATEDIF('Base de données'!$A3022,K$1,"d")&lt;&gt;0,"",'Base de données'!$B3022),""))</f>
        <v/>
      </c>
      <c r="L3022" s="39" t="str">
        <f>IF(L$1&gt;$AE$1,"-",IFERROR(IF(DATEDIF('Base de données'!$A3022,L$1,"d")&lt;&gt;0,"",'Base de données'!$B3022),""))</f>
        <v/>
      </c>
      <c r="M3022" s="39" t="str">
        <f>IF(M$1&gt;$AE$1,"-",IFERROR(IF(DATEDIF('Base de données'!$A3022,M$1,"d")&lt;&gt;0,"",'Base de données'!$B3022),""))</f>
        <v/>
      </c>
      <c r="N3022" s="39" t="str">
        <f>IF(N$1&gt;$AE$1,"-",IFERROR(IF(DATEDIF('Base de données'!$A3022,N$1,"d")&lt;&gt;0,"",'Base de données'!$B3022),""))</f>
        <v/>
      </c>
      <c r="O3022" s="39" t="str">
        <f>IF(O$1&gt;$AE$1,"-",IFERROR(IF(DATEDIF('Base de données'!$A3022,O$1,"d")&lt;&gt;0,"",'Base de données'!$B3022),""))</f>
        <v/>
      </c>
      <c r="P3022" s="39" t="str">
        <f>IF(P$1&gt;$AE$1,"-",IFERROR(IF(DATEDIF('Base de données'!$A3022,P$1,"d")&lt;&gt;0,"",'Base de données'!$B3022),""))</f>
        <v/>
      </c>
      <c r="Q3022" s="39" t="str">
        <f>IF(Q$1&gt;$AE$1,"-",IFERROR(IF(DATEDIF('Base de données'!$A3022,Q$1,"d")&lt;&gt;0,"",'Base de données'!$B3022),""))</f>
        <v/>
      </c>
      <c r="R3022" s="39" t="str">
        <f>IF(R$1&gt;$AE$1,"-",IFERROR(IF(DATEDIF('Base de données'!$A3022,R$1,"d")&lt;&gt;0,"",'Base de données'!$B3022),""))</f>
        <v/>
      </c>
      <c r="S3022" s="39" t="str">
        <f>IF(S$1&gt;$AE$1,"-",IFERROR(IF(DATEDIF('Base de données'!$A3022,S$1,"d")&lt;&gt;0,"",'Base de données'!$B3022),""))</f>
        <v/>
      </c>
      <c r="T3022" s="39" t="str">
        <f>IF(T$1&gt;$AE$1,"-",IFERROR(IF(DATEDIF('Base de données'!$A3022,T$1,"d")&lt;&gt;0,"",'Base de données'!$B3022),""))</f>
        <v/>
      </c>
      <c r="U3022" s="39" t="str">
        <f>IF(U$1&gt;$AE$1,"-",IFERROR(IF(DATEDIF('Base de données'!$A3022,U$1,"d")&lt;&gt;0,"",'Base de données'!$B3022),""))</f>
        <v>9MO35</v>
      </c>
      <c r="V3022" s="39" t="str">
        <f>IF(V$1&gt;$AE$1,"-",IFERROR(IF(DATEDIF('Base de données'!$A3022,V$1,"d")&lt;&gt;0,"",'Base de données'!$B3022),""))</f>
        <v/>
      </c>
      <c r="W3022" s="34"/>
      <c r="X3022" s="30" t="str">
        <f>'Base de données'!$C3022&amp;" "&amp;'Base de données'!$D3022</f>
        <v>Marie Louis</v>
      </c>
      <c r="Y3022" s="31">
        <f>COUNTIF('Base de données'!$B:$B,'Base de données'!$B3022)</f>
        <v>12</v>
      </c>
      <c r="AA3022" s="87" cm="1">
        <f t="array" aca="1" ref="AA3022" ca="1">INDIRECT("'Base de données'!A" &amp; ROW(Y3022))</f>
        <v>45962</v>
      </c>
      <c r="AB3022" s="51" t="str" cm="1">
        <f t="array" aca="1" ref="AB3022" ca="1">INDIRECT("'Base de données'!B" &amp; ROW(Z3022))</f>
        <v>9MO35</v>
      </c>
    </row>
    <row r="3023" spans="1:28" x14ac:dyDescent="0.3">
      <c r="A3023" s="41" t="str">
        <f ca="1">IF(IF(AND($B3023&lt;&gt;"-",$B3023=$E3023),"Entrée et sortie","-")="Entrée et sortie",'Base de données'!$B3023,"-")</f>
        <v>-</v>
      </c>
      <c r="B3023" s="41" t="str">
        <f t="shared" ca="1" si="191"/>
        <v>-</v>
      </c>
      <c r="C3023" s="41" t="str">
        <f t="shared" ca="1" si="192"/>
        <v>-</v>
      </c>
      <c r="D3023" s="41" t="str">
        <f>IF($F3023="sortie en cours d'année",'Base de données'!$B3023,"-")</f>
        <v>-</v>
      </c>
      <c r="E3023" s="41" t="str">
        <f>IF($H3023="entrée en cours d'année",'Base de données'!$B3023,"-")</f>
        <v>-</v>
      </c>
      <c r="F3023" s="37" t="str">
        <f t="shared" si="189"/>
        <v/>
      </c>
      <c r="G3023" s="37" t="str">
        <f>IF($J3023="mouvement",_xlfn.XLOOKUP('Base de données'!$B3023,$V:$V,$V:$V,0),"")</f>
        <v/>
      </c>
      <c r="H3023" s="37" t="str">
        <f t="shared" si="190"/>
        <v/>
      </c>
      <c r="I3023" s="37" t="str">
        <f>IF($J3023="mouvement",_xlfn.XLOOKUP('Base de données'!$B3023,$K:$K,$K:$K,0),"")</f>
        <v/>
      </c>
      <c r="J3023" s="38" t="str">
        <f>IF(AND(Y3023&lt;&gt;MAX(Y:Y),COUNTIF(K3023:V3023,'Base de données'!$B3023)&gt;0),"mouvement","")</f>
        <v/>
      </c>
      <c r="K3023" s="39" t="str">
        <f>IF(K$1&gt;$AE$1,"-",IFERROR(IF(DATEDIF('Base de données'!$A3023,K$1,"d")&lt;&gt;0,"",'Base de données'!$B3023),""))</f>
        <v/>
      </c>
      <c r="L3023" s="39" t="str">
        <f>IF(L$1&gt;$AE$1,"-",IFERROR(IF(DATEDIF('Base de données'!$A3023,L$1,"d")&lt;&gt;0,"",'Base de données'!$B3023),""))</f>
        <v/>
      </c>
      <c r="M3023" s="39" t="str">
        <f>IF(M$1&gt;$AE$1,"-",IFERROR(IF(DATEDIF('Base de données'!$A3023,M$1,"d")&lt;&gt;0,"",'Base de données'!$B3023),""))</f>
        <v/>
      </c>
      <c r="N3023" s="39" t="str">
        <f>IF(N$1&gt;$AE$1,"-",IFERROR(IF(DATEDIF('Base de données'!$A3023,N$1,"d")&lt;&gt;0,"",'Base de données'!$B3023),""))</f>
        <v/>
      </c>
      <c r="O3023" s="39" t="str">
        <f>IF(O$1&gt;$AE$1,"-",IFERROR(IF(DATEDIF('Base de données'!$A3023,O$1,"d")&lt;&gt;0,"",'Base de données'!$B3023),""))</f>
        <v/>
      </c>
      <c r="P3023" s="39" t="str">
        <f>IF(P$1&gt;$AE$1,"-",IFERROR(IF(DATEDIF('Base de données'!$A3023,P$1,"d")&lt;&gt;0,"",'Base de données'!$B3023),""))</f>
        <v/>
      </c>
      <c r="Q3023" s="39" t="str">
        <f>IF(Q$1&gt;$AE$1,"-",IFERROR(IF(DATEDIF('Base de données'!$A3023,Q$1,"d")&lt;&gt;0,"",'Base de données'!$B3023),""))</f>
        <v/>
      </c>
      <c r="R3023" s="39" t="str">
        <f>IF(R$1&gt;$AE$1,"-",IFERROR(IF(DATEDIF('Base de données'!$A3023,R$1,"d")&lt;&gt;0,"",'Base de données'!$B3023),""))</f>
        <v/>
      </c>
      <c r="S3023" s="39" t="str">
        <f>IF(S$1&gt;$AE$1,"-",IFERROR(IF(DATEDIF('Base de données'!$A3023,S$1,"d")&lt;&gt;0,"",'Base de données'!$B3023),""))</f>
        <v/>
      </c>
      <c r="T3023" s="39" t="str">
        <f>IF(T$1&gt;$AE$1,"-",IFERROR(IF(DATEDIF('Base de données'!$A3023,T$1,"d")&lt;&gt;0,"",'Base de données'!$B3023),""))</f>
        <v/>
      </c>
      <c r="U3023" s="39" t="str">
        <f>IF(U$1&gt;$AE$1,"-",IFERROR(IF(DATEDIF('Base de données'!$A3023,U$1,"d")&lt;&gt;0,"",'Base de données'!$B3023),""))</f>
        <v>PBG0U</v>
      </c>
      <c r="V3023" s="39" t="str">
        <f>IF(V$1&gt;$AE$1,"-",IFERROR(IF(DATEDIF('Base de données'!$A3023,V$1,"d")&lt;&gt;0,"",'Base de données'!$B3023),""))</f>
        <v/>
      </c>
      <c r="W3023" s="34"/>
      <c r="X3023" s="30" t="str">
        <f>'Base de données'!$C3023&amp;" "&amp;'Base de données'!$D3023</f>
        <v>Chauveau Gérard</v>
      </c>
      <c r="Y3023" s="31">
        <f>COUNTIF('Base de données'!$B:$B,'Base de données'!$B3023)</f>
        <v>12</v>
      </c>
      <c r="AA3023" s="87" cm="1">
        <f t="array" aca="1" ref="AA3023" ca="1">INDIRECT("'Base de données'!A" &amp; ROW(Y3023))</f>
        <v>45962</v>
      </c>
      <c r="AB3023" s="51" t="str" cm="1">
        <f t="array" aca="1" ref="AB3023" ca="1">INDIRECT("'Base de données'!B" &amp; ROW(Z3023))</f>
        <v>PBG0U</v>
      </c>
    </row>
    <row r="3024" spans="1:28" x14ac:dyDescent="0.3">
      <c r="A3024" s="41" t="str">
        <f ca="1">IF(IF(AND($B3024&lt;&gt;"-",$B3024=$E3024),"Entrée et sortie","-")="Entrée et sortie",'Base de données'!$B3024,"-")</f>
        <v>-</v>
      </c>
      <c r="B3024" s="41" t="str">
        <f t="shared" ca="1" si="191"/>
        <v>-</v>
      </c>
      <c r="C3024" s="41" t="str">
        <f t="shared" ca="1" si="192"/>
        <v>-</v>
      </c>
      <c r="D3024" s="41" t="str">
        <f>IF($F3024="sortie en cours d'année",'Base de données'!$B3024,"-")</f>
        <v>-</v>
      </c>
      <c r="E3024" s="41" t="str">
        <f>IF($H3024="entrée en cours d'année",'Base de données'!$B3024,"-")</f>
        <v>-</v>
      </c>
      <c r="F3024" s="37" t="str">
        <f t="shared" si="189"/>
        <v/>
      </c>
      <c r="G3024" s="37" t="str">
        <f>IF($J3024="mouvement",_xlfn.XLOOKUP('Base de données'!$B3024,$V:$V,$V:$V,0),"")</f>
        <v/>
      </c>
      <c r="H3024" s="37" t="str">
        <f t="shared" si="190"/>
        <v/>
      </c>
      <c r="I3024" s="37" t="str">
        <f>IF($J3024="mouvement",_xlfn.XLOOKUP('Base de données'!$B3024,$K:$K,$K:$K,0),"")</f>
        <v/>
      </c>
      <c r="J3024" s="38" t="str">
        <f>IF(AND(Y3024&lt;&gt;MAX(Y:Y),COUNTIF(K3024:V3024,'Base de données'!$B3024)&gt;0),"mouvement","")</f>
        <v/>
      </c>
      <c r="K3024" s="39" t="str">
        <f>IF(K$1&gt;$AE$1,"-",IFERROR(IF(DATEDIF('Base de données'!$A3024,K$1,"d")&lt;&gt;0,"",'Base de données'!$B3024),""))</f>
        <v/>
      </c>
      <c r="L3024" s="39" t="str">
        <f>IF(L$1&gt;$AE$1,"-",IFERROR(IF(DATEDIF('Base de données'!$A3024,L$1,"d")&lt;&gt;0,"",'Base de données'!$B3024),""))</f>
        <v/>
      </c>
      <c r="M3024" s="39" t="str">
        <f>IF(M$1&gt;$AE$1,"-",IFERROR(IF(DATEDIF('Base de données'!$A3024,M$1,"d")&lt;&gt;0,"",'Base de données'!$B3024),""))</f>
        <v/>
      </c>
      <c r="N3024" s="39" t="str">
        <f>IF(N$1&gt;$AE$1,"-",IFERROR(IF(DATEDIF('Base de données'!$A3024,N$1,"d")&lt;&gt;0,"",'Base de données'!$B3024),""))</f>
        <v/>
      </c>
      <c r="O3024" s="39" t="str">
        <f>IF(O$1&gt;$AE$1,"-",IFERROR(IF(DATEDIF('Base de données'!$A3024,O$1,"d")&lt;&gt;0,"",'Base de données'!$B3024),""))</f>
        <v/>
      </c>
      <c r="P3024" s="39" t="str">
        <f>IF(P$1&gt;$AE$1,"-",IFERROR(IF(DATEDIF('Base de données'!$A3024,P$1,"d")&lt;&gt;0,"",'Base de données'!$B3024),""))</f>
        <v/>
      </c>
      <c r="Q3024" s="39" t="str">
        <f>IF(Q$1&gt;$AE$1,"-",IFERROR(IF(DATEDIF('Base de données'!$A3024,Q$1,"d")&lt;&gt;0,"",'Base de données'!$B3024),""))</f>
        <v/>
      </c>
      <c r="R3024" s="39" t="str">
        <f>IF(R$1&gt;$AE$1,"-",IFERROR(IF(DATEDIF('Base de données'!$A3024,R$1,"d")&lt;&gt;0,"",'Base de données'!$B3024),""))</f>
        <v/>
      </c>
      <c r="S3024" s="39" t="str">
        <f>IF(S$1&gt;$AE$1,"-",IFERROR(IF(DATEDIF('Base de données'!$A3024,S$1,"d")&lt;&gt;0,"",'Base de données'!$B3024),""))</f>
        <v/>
      </c>
      <c r="T3024" s="39" t="str">
        <f>IF(T$1&gt;$AE$1,"-",IFERROR(IF(DATEDIF('Base de données'!$A3024,T$1,"d")&lt;&gt;0,"",'Base de données'!$B3024),""))</f>
        <v/>
      </c>
      <c r="U3024" s="39" t="str">
        <f>IF(U$1&gt;$AE$1,"-",IFERROR(IF(DATEDIF('Base de données'!$A3024,U$1,"d")&lt;&gt;0,"",'Base de données'!$B3024),""))</f>
        <v>5KKJS</v>
      </c>
      <c r="V3024" s="39" t="str">
        <f>IF(V$1&gt;$AE$1,"-",IFERROR(IF(DATEDIF('Base de données'!$A3024,V$1,"d")&lt;&gt;0,"",'Base de données'!$B3024),""))</f>
        <v/>
      </c>
      <c r="W3024" s="34"/>
      <c r="X3024" s="30" t="str">
        <f>'Base de données'!$C3024&amp;" "&amp;'Base de données'!$D3024</f>
        <v>Vaillant Raymond</v>
      </c>
      <c r="Y3024" s="31">
        <f>COUNTIF('Base de données'!$B:$B,'Base de données'!$B3024)</f>
        <v>12</v>
      </c>
      <c r="AA3024" s="87" cm="1">
        <f t="array" aca="1" ref="AA3024" ca="1">INDIRECT("'Base de données'!A" &amp; ROW(Y3024))</f>
        <v>45962</v>
      </c>
      <c r="AB3024" s="51" t="str" cm="1">
        <f t="array" aca="1" ref="AB3024" ca="1">INDIRECT("'Base de données'!B" &amp; ROW(Z3024))</f>
        <v>5KKJS</v>
      </c>
    </row>
    <row r="3025" spans="1:28" x14ac:dyDescent="0.3">
      <c r="A3025" s="41" t="str">
        <f ca="1">IF(IF(AND($B3025&lt;&gt;"-",$B3025=$E3025),"Entrée et sortie","-")="Entrée et sortie",'Base de données'!$B3025,"-")</f>
        <v>-</v>
      </c>
      <c r="B3025" s="41" t="str">
        <f t="shared" ca="1" si="191"/>
        <v>-</v>
      </c>
      <c r="C3025" s="41" t="str">
        <f t="shared" ca="1" si="192"/>
        <v>-</v>
      </c>
      <c r="D3025" s="41" t="str">
        <f>IF($F3025="sortie en cours d'année",'Base de données'!$B3025,"-")</f>
        <v>-</v>
      </c>
      <c r="E3025" s="41" t="str">
        <f>IF($H3025="entrée en cours d'année",'Base de données'!$B3025,"-")</f>
        <v>-</v>
      </c>
      <c r="F3025" s="37" t="str">
        <f t="shared" si="189"/>
        <v/>
      </c>
      <c r="G3025" s="37" t="str">
        <f>IF($J3025="mouvement",_xlfn.XLOOKUP('Base de données'!$B3025,$V:$V,$V:$V,0),"")</f>
        <v/>
      </c>
      <c r="H3025" s="37" t="str">
        <f t="shared" si="190"/>
        <v/>
      </c>
      <c r="I3025" s="37" t="str">
        <f>IF($J3025="mouvement",_xlfn.XLOOKUP('Base de données'!$B3025,$K:$K,$K:$K,0),"")</f>
        <v/>
      </c>
      <c r="J3025" s="38" t="str">
        <f>IF(AND(Y3025&lt;&gt;MAX(Y:Y),COUNTIF(K3025:V3025,'Base de données'!$B3025)&gt;0),"mouvement","")</f>
        <v/>
      </c>
      <c r="K3025" s="39" t="str">
        <f>IF(K$1&gt;$AE$1,"-",IFERROR(IF(DATEDIF('Base de données'!$A3025,K$1,"d")&lt;&gt;0,"",'Base de données'!$B3025),""))</f>
        <v/>
      </c>
      <c r="L3025" s="39" t="str">
        <f>IF(L$1&gt;$AE$1,"-",IFERROR(IF(DATEDIF('Base de données'!$A3025,L$1,"d")&lt;&gt;0,"",'Base de données'!$B3025),""))</f>
        <v/>
      </c>
      <c r="M3025" s="39" t="str">
        <f>IF(M$1&gt;$AE$1,"-",IFERROR(IF(DATEDIF('Base de données'!$A3025,M$1,"d")&lt;&gt;0,"",'Base de données'!$B3025),""))</f>
        <v/>
      </c>
      <c r="N3025" s="39" t="str">
        <f>IF(N$1&gt;$AE$1,"-",IFERROR(IF(DATEDIF('Base de données'!$A3025,N$1,"d")&lt;&gt;0,"",'Base de données'!$B3025),""))</f>
        <v/>
      </c>
      <c r="O3025" s="39" t="str">
        <f>IF(O$1&gt;$AE$1,"-",IFERROR(IF(DATEDIF('Base de données'!$A3025,O$1,"d")&lt;&gt;0,"",'Base de données'!$B3025),""))</f>
        <v/>
      </c>
      <c r="P3025" s="39" t="str">
        <f>IF(P$1&gt;$AE$1,"-",IFERROR(IF(DATEDIF('Base de données'!$A3025,P$1,"d")&lt;&gt;0,"",'Base de données'!$B3025),""))</f>
        <v/>
      </c>
      <c r="Q3025" s="39" t="str">
        <f>IF(Q$1&gt;$AE$1,"-",IFERROR(IF(DATEDIF('Base de données'!$A3025,Q$1,"d")&lt;&gt;0,"",'Base de données'!$B3025),""))</f>
        <v/>
      </c>
      <c r="R3025" s="39" t="str">
        <f>IF(R$1&gt;$AE$1,"-",IFERROR(IF(DATEDIF('Base de données'!$A3025,R$1,"d")&lt;&gt;0,"",'Base de données'!$B3025),""))</f>
        <v/>
      </c>
      <c r="S3025" s="39" t="str">
        <f>IF(S$1&gt;$AE$1,"-",IFERROR(IF(DATEDIF('Base de données'!$A3025,S$1,"d")&lt;&gt;0,"",'Base de données'!$B3025),""))</f>
        <v/>
      </c>
      <c r="T3025" s="39" t="str">
        <f>IF(T$1&gt;$AE$1,"-",IFERROR(IF(DATEDIF('Base de données'!$A3025,T$1,"d")&lt;&gt;0,"",'Base de données'!$B3025),""))</f>
        <v/>
      </c>
      <c r="U3025" s="39" t="str">
        <f>IF(U$1&gt;$AE$1,"-",IFERROR(IF(DATEDIF('Base de données'!$A3025,U$1,"d")&lt;&gt;0,"",'Base de données'!$B3025),""))</f>
        <v>V5RYW</v>
      </c>
      <c r="V3025" s="39" t="str">
        <f>IF(V$1&gt;$AE$1,"-",IFERROR(IF(DATEDIF('Base de données'!$A3025,V$1,"d")&lt;&gt;0,"",'Base de données'!$B3025),""))</f>
        <v/>
      </c>
      <c r="W3025" s="34"/>
      <c r="X3025" s="30" t="str">
        <f>'Base de données'!$C3025&amp;" "&amp;'Base de données'!$D3025</f>
        <v>Leconte Suzanne</v>
      </c>
      <c r="Y3025" s="31">
        <f>COUNTIF('Base de données'!$B:$B,'Base de données'!$B3025)</f>
        <v>12</v>
      </c>
      <c r="AA3025" s="87" cm="1">
        <f t="array" aca="1" ref="AA3025" ca="1">INDIRECT("'Base de données'!A" &amp; ROW(Y3025))</f>
        <v>45962</v>
      </c>
      <c r="AB3025" s="51" t="str" cm="1">
        <f t="array" aca="1" ref="AB3025" ca="1">INDIRECT("'Base de données'!B" &amp; ROW(Z3025))</f>
        <v>V5RYW</v>
      </c>
    </row>
    <row r="3026" spans="1:28" x14ac:dyDescent="0.3">
      <c r="A3026" s="41" t="str">
        <f ca="1">IF(IF(AND($B3026&lt;&gt;"-",$B3026=$E3026),"Entrée et sortie","-")="Entrée et sortie",'Base de données'!$B3026,"-")</f>
        <v>-</v>
      </c>
      <c r="B3026" s="41" t="str">
        <f t="shared" ca="1" si="191"/>
        <v>-</v>
      </c>
      <c r="C3026" s="41" t="str">
        <f t="shared" ca="1" si="192"/>
        <v>-</v>
      </c>
      <c r="D3026" s="41" t="str">
        <f>IF($F3026="sortie en cours d'année",'Base de données'!$B3026,"-")</f>
        <v>-</v>
      </c>
      <c r="E3026" s="41" t="str">
        <f>IF($H3026="entrée en cours d'année",'Base de données'!$B3026,"-")</f>
        <v>-</v>
      </c>
      <c r="F3026" s="37" t="str">
        <f t="shared" si="189"/>
        <v/>
      </c>
      <c r="G3026" s="37" t="str">
        <f>IF($J3026="mouvement",_xlfn.XLOOKUP('Base de données'!$B3026,$V:$V,$V:$V,0),"")</f>
        <v/>
      </c>
      <c r="H3026" s="37" t="str">
        <f t="shared" si="190"/>
        <v/>
      </c>
      <c r="I3026" s="37" t="str">
        <f>IF($J3026="mouvement",_xlfn.XLOOKUP('Base de données'!$B3026,$K:$K,$K:$K,0),"")</f>
        <v/>
      </c>
      <c r="J3026" s="38" t="str">
        <f>IF(AND(Y3026&lt;&gt;MAX(Y:Y),COUNTIF(K3026:V3026,'Base de données'!$B3026)&gt;0),"mouvement","")</f>
        <v/>
      </c>
      <c r="K3026" s="39" t="str">
        <f>IF(K$1&gt;$AE$1,"-",IFERROR(IF(DATEDIF('Base de données'!$A3026,K$1,"d")&lt;&gt;0,"",'Base de données'!$B3026),""))</f>
        <v/>
      </c>
      <c r="L3026" s="39" t="str">
        <f>IF(L$1&gt;$AE$1,"-",IFERROR(IF(DATEDIF('Base de données'!$A3026,L$1,"d")&lt;&gt;0,"",'Base de données'!$B3026),""))</f>
        <v/>
      </c>
      <c r="M3026" s="39" t="str">
        <f>IF(M$1&gt;$AE$1,"-",IFERROR(IF(DATEDIF('Base de données'!$A3026,M$1,"d")&lt;&gt;0,"",'Base de données'!$B3026),""))</f>
        <v/>
      </c>
      <c r="N3026" s="39" t="str">
        <f>IF(N$1&gt;$AE$1,"-",IFERROR(IF(DATEDIF('Base de données'!$A3026,N$1,"d")&lt;&gt;0,"",'Base de données'!$B3026),""))</f>
        <v/>
      </c>
      <c r="O3026" s="39" t="str">
        <f>IF(O$1&gt;$AE$1,"-",IFERROR(IF(DATEDIF('Base de données'!$A3026,O$1,"d")&lt;&gt;0,"",'Base de données'!$B3026),""))</f>
        <v/>
      </c>
      <c r="P3026" s="39" t="str">
        <f>IF(P$1&gt;$AE$1,"-",IFERROR(IF(DATEDIF('Base de données'!$A3026,P$1,"d")&lt;&gt;0,"",'Base de données'!$B3026),""))</f>
        <v/>
      </c>
      <c r="Q3026" s="39" t="str">
        <f>IF(Q$1&gt;$AE$1,"-",IFERROR(IF(DATEDIF('Base de données'!$A3026,Q$1,"d")&lt;&gt;0,"",'Base de données'!$B3026),""))</f>
        <v/>
      </c>
      <c r="R3026" s="39" t="str">
        <f>IF(R$1&gt;$AE$1,"-",IFERROR(IF(DATEDIF('Base de données'!$A3026,R$1,"d")&lt;&gt;0,"",'Base de données'!$B3026),""))</f>
        <v/>
      </c>
      <c r="S3026" s="39" t="str">
        <f>IF(S$1&gt;$AE$1,"-",IFERROR(IF(DATEDIF('Base de données'!$A3026,S$1,"d")&lt;&gt;0,"",'Base de données'!$B3026),""))</f>
        <v/>
      </c>
      <c r="T3026" s="39" t="str">
        <f>IF(T$1&gt;$AE$1,"-",IFERROR(IF(DATEDIF('Base de données'!$A3026,T$1,"d")&lt;&gt;0,"",'Base de données'!$B3026),""))</f>
        <v/>
      </c>
      <c r="U3026" s="39" t="str">
        <f>IF(U$1&gt;$AE$1,"-",IFERROR(IF(DATEDIF('Base de données'!$A3026,U$1,"d")&lt;&gt;0,"",'Base de données'!$B3026),""))</f>
        <v>2B93K</v>
      </c>
      <c r="V3026" s="39" t="str">
        <f>IF(V$1&gt;$AE$1,"-",IFERROR(IF(DATEDIF('Base de données'!$A3026,V$1,"d")&lt;&gt;0,"",'Base de données'!$B3026),""))</f>
        <v/>
      </c>
      <c r="W3026" s="34"/>
      <c r="X3026" s="30" t="str">
        <f>'Base de données'!$C3026&amp;" "&amp;'Base de données'!$D3026</f>
        <v>Julien Dorothée</v>
      </c>
      <c r="Y3026" s="31">
        <f>COUNTIF('Base de données'!$B:$B,'Base de données'!$B3026)</f>
        <v>12</v>
      </c>
      <c r="AA3026" s="87" cm="1">
        <f t="array" aca="1" ref="AA3026" ca="1">INDIRECT("'Base de données'!A" &amp; ROW(Y3026))</f>
        <v>45962</v>
      </c>
      <c r="AB3026" s="51" t="str" cm="1">
        <f t="array" aca="1" ref="AB3026" ca="1">INDIRECT("'Base de données'!B" &amp; ROW(Z3026))</f>
        <v>2B93K</v>
      </c>
    </row>
    <row r="3027" spans="1:28" x14ac:dyDescent="0.3">
      <c r="A3027" s="41" t="str">
        <f ca="1">IF(IF(AND($B3027&lt;&gt;"-",$B3027=$E3027),"Entrée et sortie","-")="Entrée et sortie",'Base de données'!$B3027,"-")</f>
        <v>-</v>
      </c>
      <c r="B3027" s="41" t="str">
        <f t="shared" ca="1" si="191"/>
        <v>-</v>
      </c>
      <c r="C3027" s="41" t="str">
        <f t="shared" ca="1" si="192"/>
        <v>-</v>
      </c>
      <c r="D3027" s="41" t="str">
        <f>IF($F3027="sortie en cours d'année",'Base de données'!$B3027,"-")</f>
        <v>-</v>
      </c>
      <c r="E3027" s="41" t="str">
        <f>IF($H3027="entrée en cours d'année",'Base de données'!$B3027,"-")</f>
        <v>-</v>
      </c>
      <c r="F3027" s="37" t="str">
        <f t="shared" si="189"/>
        <v/>
      </c>
      <c r="G3027" s="37" t="str">
        <f>IF($J3027="mouvement",_xlfn.XLOOKUP('Base de données'!$B3027,$V:$V,$V:$V,0),"")</f>
        <v/>
      </c>
      <c r="H3027" s="37" t="str">
        <f t="shared" si="190"/>
        <v/>
      </c>
      <c r="I3027" s="37" t="str">
        <f>IF($J3027="mouvement",_xlfn.XLOOKUP('Base de données'!$B3027,$K:$K,$K:$K,0),"")</f>
        <v/>
      </c>
      <c r="J3027" s="38" t="str">
        <f>IF(AND(Y3027&lt;&gt;MAX(Y:Y),COUNTIF(K3027:V3027,'Base de données'!$B3027)&gt;0),"mouvement","")</f>
        <v/>
      </c>
      <c r="K3027" s="39" t="str">
        <f>IF(K$1&gt;$AE$1,"-",IFERROR(IF(DATEDIF('Base de données'!$A3027,K$1,"d")&lt;&gt;0,"",'Base de données'!$B3027),""))</f>
        <v/>
      </c>
      <c r="L3027" s="39" t="str">
        <f>IF(L$1&gt;$AE$1,"-",IFERROR(IF(DATEDIF('Base de données'!$A3027,L$1,"d")&lt;&gt;0,"",'Base de données'!$B3027),""))</f>
        <v/>
      </c>
      <c r="M3027" s="39" t="str">
        <f>IF(M$1&gt;$AE$1,"-",IFERROR(IF(DATEDIF('Base de données'!$A3027,M$1,"d")&lt;&gt;0,"",'Base de données'!$B3027),""))</f>
        <v/>
      </c>
      <c r="N3027" s="39" t="str">
        <f>IF(N$1&gt;$AE$1,"-",IFERROR(IF(DATEDIF('Base de données'!$A3027,N$1,"d")&lt;&gt;0,"",'Base de données'!$B3027),""))</f>
        <v/>
      </c>
      <c r="O3027" s="39" t="str">
        <f>IF(O$1&gt;$AE$1,"-",IFERROR(IF(DATEDIF('Base de données'!$A3027,O$1,"d")&lt;&gt;0,"",'Base de données'!$B3027),""))</f>
        <v/>
      </c>
      <c r="P3027" s="39" t="str">
        <f>IF(P$1&gt;$AE$1,"-",IFERROR(IF(DATEDIF('Base de données'!$A3027,P$1,"d")&lt;&gt;0,"",'Base de données'!$B3027),""))</f>
        <v/>
      </c>
      <c r="Q3027" s="39" t="str">
        <f>IF(Q$1&gt;$AE$1,"-",IFERROR(IF(DATEDIF('Base de données'!$A3027,Q$1,"d")&lt;&gt;0,"",'Base de données'!$B3027),""))</f>
        <v/>
      </c>
      <c r="R3027" s="39" t="str">
        <f>IF(R$1&gt;$AE$1,"-",IFERROR(IF(DATEDIF('Base de données'!$A3027,R$1,"d")&lt;&gt;0,"",'Base de données'!$B3027),""))</f>
        <v/>
      </c>
      <c r="S3027" s="39" t="str">
        <f>IF(S$1&gt;$AE$1,"-",IFERROR(IF(DATEDIF('Base de données'!$A3027,S$1,"d")&lt;&gt;0,"",'Base de données'!$B3027),""))</f>
        <v/>
      </c>
      <c r="T3027" s="39" t="str">
        <f>IF(T$1&gt;$AE$1,"-",IFERROR(IF(DATEDIF('Base de données'!$A3027,T$1,"d")&lt;&gt;0,"",'Base de données'!$B3027),""))</f>
        <v/>
      </c>
      <c r="U3027" s="39" t="str">
        <f>IF(U$1&gt;$AE$1,"-",IFERROR(IF(DATEDIF('Base de données'!$A3027,U$1,"d")&lt;&gt;0,"",'Base de données'!$B3027),""))</f>
        <v>TDOXF</v>
      </c>
      <c r="V3027" s="39" t="str">
        <f>IF(V$1&gt;$AE$1,"-",IFERROR(IF(DATEDIF('Base de données'!$A3027,V$1,"d")&lt;&gt;0,"",'Base de données'!$B3027),""))</f>
        <v/>
      </c>
      <c r="W3027" s="34"/>
      <c r="X3027" s="30" t="str">
        <f>'Base de données'!$C3027&amp;" "&amp;'Base de données'!$D3027</f>
        <v>Gosselin Rémy</v>
      </c>
      <c r="Y3027" s="31">
        <f>COUNTIF('Base de données'!$B:$B,'Base de données'!$B3027)</f>
        <v>12</v>
      </c>
      <c r="AA3027" s="87" cm="1">
        <f t="array" aca="1" ref="AA3027" ca="1">INDIRECT("'Base de données'!A" &amp; ROW(Y3027))</f>
        <v>45962</v>
      </c>
      <c r="AB3027" s="51" t="str" cm="1">
        <f t="array" aca="1" ref="AB3027" ca="1">INDIRECT("'Base de données'!B" &amp; ROW(Z3027))</f>
        <v>TDOXF</v>
      </c>
    </row>
    <row r="3028" spans="1:28" x14ac:dyDescent="0.3">
      <c r="A3028" s="41" t="str">
        <f ca="1">IF(IF(AND($B3028&lt;&gt;"-",$B3028=$E3028),"Entrée et sortie","-")="Entrée et sortie",'Base de données'!$B3028,"-")</f>
        <v>-</v>
      </c>
      <c r="B3028" s="41" t="str">
        <f t="shared" ca="1" si="191"/>
        <v>-</v>
      </c>
      <c r="C3028" s="41" t="str">
        <f t="shared" ca="1" si="192"/>
        <v>-</v>
      </c>
      <c r="D3028" s="41" t="str">
        <f>IF($F3028="sortie en cours d'année",'Base de données'!$B3028,"-")</f>
        <v>-</v>
      </c>
      <c r="E3028" s="41" t="str">
        <f>IF($H3028="entrée en cours d'année",'Base de données'!$B3028,"-")</f>
        <v>-</v>
      </c>
      <c r="F3028" s="37" t="str">
        <f t="shared" si="189"/>
        <v/>
      </c>
      <c r="G3028" s="37" t="str">
        <f>IF($J3028="mouvement",_xlfn.XLOOKUP('Base de données'!$B3028,$V:$V,$V:$V,0),"")</f>
        <v/>
      </c>
      <c r="H3028" s="37" t="str">
        <f t="shared" si="190"/>
        <v/>
      </c>
      <c r="I3028" s="37" t="str">
        <f>IF($J3028="mouvement",_xlfn.XLOOKUP('Base de données'!$B3028,$K:$K,$K:$K,0),"")</f>
        <v/>
      </c>
      <c r="J3028" s="38" t="str">
        <f>IF(AND(Y3028&lt;&gt;MAX(Y:Y),COUNTIF(K3028:V3028,'Base de données'!$B3028)&gt;0),"mouvement","")</f>
        <v/>
      </c>
      <c r="K3028" s="39" t="str">
        <f>IF(K$1&gt;$AE$1,"-",IFERROR(IF(DATEDIF('Base de données'!$A3028,K$1,"d")&lt;&gt;0,"",'Base de données'!$B3028),""))</f>
        <v/>
      </c>
      <c r="L3028" s="39" t="str">
        <f>IF(L$1&gt;$AE$1,"-",IFERROR(IF(DATEDIF('Base de données'!$A3028,L$1,"d")&lt;&gt;0,"",'Base de données'!$B3028),""))</f>
        <v/>
      </c>
      <c r="M3028" s="39" t="str">
        <f>IF(M$1&gt;$AE$1,"-",IFERROR(IF(DATEDIF('Base de données'!$A3028,M$1,"d")&lt;&gt;0,"",'Base de données'!$B3028),""))</f>
        <v/>
      </c>
      <c r="N3028" s="39" t="str">
        <f>IF(N$1&gt;$AE$1,"-",IFERROR(IF(DATEDIF('Base de données'!$A3028,N$1,"d")&lt;&gt;0,"",'Base de données'!$B3028),""))</f>
        <v/>
      </c>
      <c r="O3028" s="39" t="str">
        <f>IF(O$1&gt;$AE$1,"-",IFERROR(IF(DATEDIF('Base de données'!$A3028,O$1,"d")&lt;&gt;0,"",'Base de données'!$B3028),""))</f>
        <v/>
      </c>
      <c r="P3028" s="39" t="str">
        <f>IF(P$1&gt;$AE$1,"-",IFERROR(IF(DATEDIF('Base de données'!$A3028,P$1,"d")&lt;&gt;0,"",'Base de données'!$B3028),""))</f>
        <v/>
      </c>
      <c r="Q3028" s="39" t="str">
        <f>IF(Q$1&gt;$AE$1,"-",IFERROR(IF(DATEDIF('Base de données'!$A3028,Q$1,"d")&lt;&gt;0,"",'Base de données'!$B3028),""))</f>
        <v/>
      </c>
      <c r="R3028" s="39" t="str">
        <f>IF(R$1&gt;$AE$1,"-",IFERROR(IF(DATEDIF('Base de données'!$A3028,R$1,"d")&lt;&gt;0,"",'Base de données'!$B3028),""))</f>
        <v/>
      </c>
      <c r="S3028" s="39" t="str">
        <f>IF(S$1&gt;$AE$1,"-",IFERROR(IF(DATEDIF('Base de données'!$A3028,S$1,"d")&lt;&gt;0,"",'Base de données'!$B3028),""))</f>
        <v/>
      </c>
      <c r="T3028" s="39" t="str">
        <f>IF(T$1&gt;$AE$1,"-",IFERROR(IF(DATEDIF('Base de données'!$A3028,T$1,"d")&lt;&gt;0,"",'Base de données'!$B3028),""))</f>
        <v/>
      </c>
      <c r="U3028" s="39" t="str">
        <f>IF(U$1&gt;$AE$1,"-",IFERROR(IF(DATEDIF('Base de données'!$A3028,U$1,"d")&lt;&gt;0,"",'Base de données'!$B3028),""))</f>
        <v>I8XNM</v>
      </c>
      <c r="V3028" s="39" t="str">
        <f>IF(V$1&gt;$AE$1,"-",IFERROR(IF(DATEDIF('Base de données'!$A3028,V$1,"d")&lt;&gt;0,"",'Base de données'!$B3028),""))</f>
        <v/>
      </c>
      <c r="W3028" s="34"/>
      <c r="X3028" s="30" t="str">
        <f>'Base de données'!$C3028&amp;" "&amp;'Base de données'!$D3028</f>
        <v>Dupont Frédéric</v>
      </c>
      <c r="Y3028" s="31">
        <f>COUNTIF('Base de données'!$B:$B,'Base de données'!$B3028)</f>
        <v>12</v>
      </c>
      <c r="AA3028" s="87" cm="1">
        <f t="array" aca="1" ref="AA3028" ca="1">INDIRECT("'Base de données'!A" &amp; ROW(Y3028))</f>
        <v>45962</v>
      </c>
      <c r="AB3028" s="51" t="str" cm="1">
        <f t="array" aca="1" ref="AB3028" ca="1">INDIRECT("'Base de données'!B" &amp; ROW(Z3028))</f>
        <v>I8XNM</v>
      </c>
    </row>
    <row r="3029" spans="1:28" x14ac:dyDescent="0.3">
      <c r="A3029" s="41" t="str">
        <f ca="1">IF(IF(AND($B3029&lt;&gt;"-",$B3029=$E3029),"Entrée et sortie","-")="Entrée et sortie",'Base de données'!$B3029,"-")</f>
        <v>-</v>
      </c>
      <c r="B3029" s="41" t="str">
        <f t="shared" ca="1" si="191"/>
        <v>-</v>
      </c>
      <c r="C3029" s="41" t="str">
        <f t="shared" ca="1" si="192"/>
        <v>-</v>
      </c>
      <c r="D3029" s="41" t="str">
        <f>IF($F3029="sortie en cours d'année",'Base de données'!$B3029,"-")</f>
        <v>-</v>
      </c>
      <c r="E3029" s="41" t="str">
        <f>IF($H3029="entrée en cours d'année",'Base de données'!$B3029,"-")</f>
        <v>-</v>
      </c>
      <c r="F3029" s="37" t="str">
        <f t="shared" si="189"/>
        <v/>
      </c>
      <c r="G3029" s="37" t="str">
        <f>IF($J3029="mouvement",_xlfn.XLOOKUP('Base de données'!$B3029,$V:$V,$V:$V,0),"")</f>
        <v/>
      </c>
      <c r="H3029" s="37" t="str">
        <f t="shared" si="190"/>
        <v/>
      </c>
      <c r="I3029" s="37" t="str">
        <f>IF($J3029="mouvement",_xlfn.XLOOKUP('Base de données'!$B3029,$K:$K,$K:$K,0),"")</f>
        <v/>
      </c>
      <c r="J3029" s="38" t="str">
        <f>IF(AND(Y3029&lt;&gt;MAX(Y:Y),COUNTIF(K3029:V3029,'Base de données'!$B3029)&gt;0),"mouvement","")</f>
        <v/>
      </c>
      <c r="K3029" s="39" t="str">
        <f>IF(K$1&gt;$AE$1,"-",IFERROR(IF(DATEDIF('Base de données'!$A3029,K$1,"d")&lt;&gt;0,"",'Base de données'!$B3029),""))</f>
        <v/>
      </c>
      <c r="L3029" s="39" t="str">
        <f>IF(L$1&gt;$AE$1,"-",IFERROR(IF(DATEDIF('Base de données'!$A3029,L$1,"d")&lt;&gt;0,"",'Base de données'!$B3029),""))</f>
        <v/>
      </c>
      <c r="M3029" s="39" t="str">
        <f>IF(M$1&gt;$AE$1,"-",IFERROR(IF(DATEDIF('Base de données'!$A3029,M$1,"d")&lt;&gt;0,"",'Base de données'!$B3029),""))</f>
        <v/>
      </c>
      <c r="N3029" s="39" t="str">
        <f>IF(N$1&gt;$AE$1,"-",IFERROR(IF(DATEDIF('Base de données'!$A3029,N$1,"d")&lt;&gt;0,"",'Base de données'!$B3029),""))</f>
        <v/>
      </c>
      <c r="O3029" s="39" t="str">
        <f>IF(O$1&gt;$AE$1,"-",IFERROR(IF(DATEDIF('Base de données'!$A3029,O$1,"d")&lt;&gt;0,"",'Base de données'!$B3029),""))</f>
        <v/>
      </c>
      <c r="P3029" s="39" t="str">
        <f>IF(P$1&gt;$AE$1,"-",IFERROR(IF(DATEDIF('Base de données'!$A3029,P$1,"d")&lt;&gt;0,"",'Base de données'!$B3029),""))</f>
        <v/>
      </c>
      <c r="Q3029" s="39" t="str">
        <f>IF(Q$1&gt;$AE$1,"-",IFERROR(IF(DATEDIF('Base de données'!$A3029,Q$1,"d")&lt;&gt;0,"",'Base de données'!$B3029),""))</f>
        <v/>
      </c>
      <c r="R3029" s="39" t="str">
        <f>IF(R$1&gt;$AE$1,"-",IFERROR(IF(DATEDIF('Base de données'!$A3029,R$1,"d")&lt;&gt;0,"",'Base de données'!$B3029),""))</f>
        <v/>
      </c>
      <c r="S3029" s="39" t="str">
        <f>IF(S$1&gt;$AE$1,"-",IFERROR(IF(DATEDIF('Base de données'!$A3029,S$1,"d")&lt;&gt;0,"",'Base de données'!$B3029),""))</f>
        <v/>
      </c>
      <c r="T3029" s="39" t="str">
        <f>IF(T$1&gt;$AE$1,"-",IFERROR(IF(DATEDIF('Base de données'!$A3029,T$1,"d")&lt;&gt;0,"",'Base de données'!$B3029),""))</f>
        <v/>
      </c>
      <c r="U3029" s="39" t="str">
        <f>IF(U$1&gt;$AE$1,"-",IFERROR(IF(DATEDIF('Base de données'!$A3029,U$1,"d")&lt;&gt;0,"",'Base de données'!$B3029),""))</f>
        <v>P610F</v>
      </c>
      <c r="V3029" s="39" t="str">
        <f>IF(V$1&gt;$AE$1,"-",IFERROR(IF(DATEDIF('Base de données'!$A3029,V$1,"d")&lt;&gt;0,"",'Base de données'!$B3029),""))</f>
        <v/>
      </c>
      <c r="W3029" s="34"/>
      <c r="X3029" s="30" t="str">
        <f>'Base de données'!$C3029&amp;" "&amp;'Base de données'!$D3029</f>
        <v>Carlier Bertrand</v>
      </c>
      <c r="Y3029" s="31">
        <f>COUNTIF('Base de données'!$B:$B,'Base de données'!$B3029)</f>
        <v>12</v>
      </c>
      <c r="AA3029" s="87" cm="1">
        <f t="array" aca="1" ref="AA3029" ca="1">INDIRECT("'Base de données'!A" &amp; ROW(Y3029))</f>
        <v>45962</v>
      </c>
      <c r="AB3029" s="51" t="str" cm="1">
        <f t="array" aca="1" ref="AB3029" ca="1">INDIRECT("'Base de données'!B" &amp; ROW(Z3029))</f>
        <v>P610F</v>
      </c>
    </row>
    <row r="3030" spans="1:28" x14ac:dyDescent="0.3">
      <c r="A3030" s="41" t="str">
        <f ca="1">IF(IF(AND($B3030&lt;&gt;"-",$B3030=$E3030),"Entrée et sortie","-")="Entrée et sortie",'Base de données'!$B3030,"-")</f>
        <v>-</v>
      </c>
      <c r="B3030" s="41" t="str">
        <f t="shared" ca="1" si="191"/>
        <v>-</v>
      </c>
      <c r="C3030" s="41" t="str">
        <f t="shared" ca="1" si="192"/>
        <v>-</v>
      </c>
      <c r="D3030" s="41" t="str">
        <f>IF($F3030="sortie en cours d'année",'Base de données'!$B3030,"-")</f>
        <v>-</v>
      </c>
      <c r="E3030" s="41" t="str">
        <f>IF($H3030="entrée en cours d'année",'Base de données'!$B3030,"-")</f>
        <v>-</v>
      </c>
      <c r="F3030" s="37" t="str">
        <f t="shared" si="189"/>
        <v/>
      </c>
      <c r="G3030" s="37" t="str">
        <f>IF($J3030="mouvement",_xlfn.XLOOKUP('Base de données'!$B3030,$V:$V,$V:$V,0),"")</f>
        <v/>
      </c>
      <c r="H3030" s="37" t="str">
        <f t="shared" si="190"/>
        <v/>
      </c>
      <c r="I3030" s="37" t="str">
        <f>IF($J3030="mouvement",_xlfn.XLOOKUP('Base de données'!$B3030,$K:$K,$K:$K,0),"")</f>
        <v/>
      </c>
      <c r="J3030" s="38" t="str">
        <f>IF(AND(Y3030&lt;&gt;MAX(Y:Y),COUNTIF(K3030:V3030,'Base de données'!$B3030)&gt;0),"mouvement","")</f>
        <v/>
      </c>
      <c r="K3030" s="39" t="str">
        <f>IF(K$1&gt;$AE$1,"-",IFERROR(IF(DATEDIF('Base de données'!$A3030,K$1,"d")&lt;&gt;0,"",'Base de données'!$B3030),""))</f>
        <v/>
      </c>
      <c r="L3030" s="39" t="str">
        <f>IF(L$1&gt;$AE$1,"-",IFERROR(IF(DATEDIF('Base de données'!$A3030,L$1,"d")&lt;&gt;0,"",'Base de données'!$B3030),""))</f>
        <v/>
      </c>
      <c r="M3030" s="39" t="str">
        <f>IF(M$1&gt;$AE$1,"-",IFERROR(IF(DATEDIF('Base de données'!$A3030,M$1,"d")&lt;&gt;0,"",'Base de données'!$B3030),""))</f>
        <v/>
      </c>
      <c r="N3030" s="39" t="str">
        <f>IF(N$1&gt;$AE$1,"-",IFERROR(IF(DATEDIF('Base de données'!$A3030,N$1,"d")&lt;&gt;0,"",'Base de données'!$B3030),""))</f>
        <v/>
      </c>
      <c r="O3030" s="39" t="str">
        <f>IF(O$1&gt;$AE$1,"-",IFERROR(IF(DATEDIF('Base de données'!$A3030,O$1,"d")&lt;&gt;0,"",'Base de données'!$B3030),""))</f>
        <v/>
      </c>
      <c r="P3030" s="39" t="str">
        <f>IF(P$1&gt;$AE$1,"-",IFERROR(IF(DATEDIF('Base de données'!$A3030,P$1,"d")&lt;&gt;0,"",'Base de données'!$B3030),""))</f>
        <v/>
      </c>
      <c r="Q3030" s="39" t="str">
        <f>IF(Q$1&gt;$AE$1,"-",IFERROR(IF(DATEDIF('Base de données'!$A3030,Q$1,"d")&lt;&gt;0,"",'Base de données'!$B3030),""))</f>
        <v/>
      </c>
      <c r="R3030" s="39" t="str">
        <f>IF(R$1&gt;$AE$1,"-",IFERROR(IF(DATEDIF('Base de données'!$A3030,R$1,"d")&lt;&gt;0,"",'Base de données'!$B3030),""))</f>
        <v/>
      </c>
      <c r="S3030" s="39" t="str">
        <f>IF(S$1&gt;$AE$1,"-",IFERROR(IF(DATEDIF('Base de données'!$A3030,S$1,"d")&lt;&gt;0,"",'Base de données'!$B3030),""))</f>
        <v/>
      </c>
      <c r="T3030" s="39" t="str">
        <f>IF(T$1&gt;$AE$1,"-",IFERROR(IF(DATEDIF('Base de données'!$A3030,T$1,"d")&lt;&gt;0,"",'Base de données'!$B3030),""))</f>
        <v/>
      </c>
      <c r="U3030" s="39" t="str">
        <f>IF(U$1&gt;$AE$1,"-",IFERROR(IF(DATEDIF('Base de données'!$A3030,U$1,"d")&lt;&gt;0,"",'Base de données'!$B3030),""))</f>
        <v>ZCARB</v>
      </c>
      <c r="V3030" s="39" t="str">
        <f>IF(V$1&gt;$AE$1,"-",IFERROR(IF(DATEDIF('Base de données'!$A3030,V$1,"d")&lt;&gt;0,"",'Base de données'!$B3030),""))</f>
        <v/>
      </c>
      <c r="W3030" s="34"/>
      <c r="X3030" s="30" t="str">
        <f>'Base de données'!$C3030&amp;" "&amp;'Base de données'!$D3030</f>
        <v>Blanchard Julien</v>
      </c>
      <c r="Y3030" s="31">
        <f>COUNTIF('Base de données'!$B:$B,'Base de données'!$B3030)</f>
        <v>12</v>
      </c>
      <c r="AA3030" s="87" cm="1">
        <f t="array" aca="1" ref="AA3030" ca="1">INDIRECT("'Base de données'!A" &amp; ROW(Y3030))</f>
        <v>45962</v>
      </c>
      <c r="AB3030" s="51" t="str" cm="1">
        <f t="array" aca="1" ref="AB3030" ca="1">INDIRECT("'Base de données'!B" &amp; ROW(Z3030))</f>
        <v>ZCARB</v>
      </c>
    </row>
    <row r="3031" spans="1:28" x14ac:dyDescent="0.3">
      <c r="A3031" s="41" t="str">
        <f ca="1">IF(IF(AND($B3031&lt;&gt;"-",$B3031=$E3031),"Entrée et sortie","-")="Entrée et sortie",'Base de données'!$B3031,"-")</f>
        <v>-</v>
      </c>
      <c r="B3031" s="41" t="str">
        <f t="shared" ca="1" si="191"/>
        <v>-</v>
      </c>
      <c r="C3031" s="41" t="str">
        <f t="shared" ca="1" si="192"/>
        <v>-</v>
      </c>
      <c r="D3031" s="41" t="str">
        <f>IF($F3031="sortie en cours d'année",'Base de données'!$B3031,"-")</f>
        <v>-</v>
      </c>
      <c r="E3031" s="41" t="str">
        <f>IF($H3031="entrée en cours d'année",'Base de données'!$B3031,"-")</f>
        <v>-</v>
      </c>
      <c r="F3031" s="37" t="str">
        <f t="shared" si="189"/>
        <v/>
      </c>
      <c r="G3031" s="37" t="str">
        <f>IF($J3031="mouvement",_xlfn.XLOOKUP('Base de données'!$B3031,$V:$V,$V:$V,0),"")</f>
        <v/>
      </c>
      <c r="H3031" s="37" t="str">
        <f t="shared" si="190"/>
        <v/>
      </c>
      <c r="I3031" s="37" t="str">
        <f>IF($J3031="mouvement",_xlfn.XLOOKUP('Base de données'!$B3031,$K:$K,$K:$K,0),"")</f>
        <v/>
      </c>
      <c r="J3031" s="38" t="str">
        <f>IF(AND(Y3031&lt;&gt;MAX(Y:Y),COUNTIF(K3031:V3031,'Base de données'!$B3031)&gt;0),"mouvement","")</f>
        <v/>
      </c>
      <c r="K3031" s="39" t="str">
        <f>IF(K$1&gt;$AE$1,"-",IFERROR(IF(DATEDIF('Base de données'!$A3031,K$1,"d")&lt;&gt;0,"",'Base de données'!$B3031),""))</f>
        <v/>
      </c>
      <c r="L3031" s="39" t="str">
        <f>IF(L$1&gt;$AE$1,"-",IFERROR(IF(DATEDIF('Base de données'!$A3031,L$1,"d")&lt;&gt;0,"",'Base de données'!$B3031),""))</f>
        <v/>
      </c>
      <c r="M3031" s="39" t="str">
        <f>IF(M$1&gt;$AE$1,"-",IFERROR(IF(DATEDIF('Base de données'!$A3031,M$1,"d")&lt;&gt;0,"",'Base de données'!$B3031),""))</f>
        <v/>
      </c>
      <c r="N3031" s="39" t="str">
        <f>IF(N$1&gt;$AE$1,"-",IFERROR(IF(DATEDIF('Base de données'!$A3031,N$1,"d")&lt;&gt;0,"",'Base de données'!$B3031),""))</f>
        <v/>
      </c>
      <c r="O3031" s="39" t="str">
        <f>IF(O$1&gt;$AE$1,"-",IFERROR(IF(DATEDIF('Base de données'!$A3031,O$1,"d")&lt;&gt;0,"",'Base de données'!$B3031),""))</f>
        <v/>
      </c>
      <c r="P3031" s="39" t="str">
        <f>IF(P$1&gt;$AE$1,"-",IFERROR(IF(DATEDIF('Base de données'!$A3031,P$1,"d")&lt;&gt;0,"",'Base de données'!$B3031),""))</f>
        <v/>
      </c>
      <c r="Q3031" s="39" t="str">
        <f>IF(Q$1&gt;$AE$1,"-",IFERROR(IF(DATEDIF('Base de données'!$A3031,Q$1,"d")&lt;&gt;0,"",'Base de données'!$B3031),""))</f>
        <v/>
      </c>
      <c r="R3031" s="39" t="str">
        <f>IF(R$1&gt;$AE$1,"-",IFERROR(IF(DATEDIF('Base de données'!$A3031,R$1,"d")&lt;&gt;0,"",'Base de données'!$B3031),""))</f>
        <v/>
      </c>
      <c r="S3031" s="39" t="str">
        <f>IF(S$1&gt;$AE$1,"-",IFERROR(IF(DATEDIF('Base de données'!$A3031,S$1,"d")&lt;&gt;0,"",'Base de données'!$B3031),""))</f>
        <v/>
      </c>
      <c r="T3031" s="39" t="str">
        <f>IF(T$1&gt;$AE$1,"-",IFERROR(IF(DATEDIF('Base de données'!$A3031,T$1,"d")&lt;&gt;0,"",'Base de données'!$B3031),""))</f>
        <v/>
      </c>
      <c r="U3031" s="39" t="str">
        <f>IF(U$1&gt;$AE$1,"-",IFERROR(IF(DATEDIF('Base de données'!$A3031,U$1,"d")&lt;&gt;0,"",'Base de données'!$B3031),""))</f>
        <v>9TUUK</v>
      </c>
      <c r="V3031" s="39" t="str">
        <f>IF(V$1&gt;$AE$1,"-",IFERROR(IF(DATEDIF('Base de données'!$A3031,V$1,"d")&lt;&gt;0,"",'Base de données'!$B3031),""))</f>
        <v/>
      </c>
      <c r="W3031" s="34"/>
      <c r="X3031" s="30" t="str">
        <f>'Base de données'!$C3031&amp;" "&amp;'Base de données'!$D3031</f>
        <v>Paul Nicolas</v>
      </c>
      <c r="Y3031" s="31">
        <f>COUNTIF('Base de données'!$B:$B,'Base de données'!$B3031)</f>
        <v>12</v>
      </c>
      <c r="AA3031" s="87" cm="1">
        <f t="array" aca="1" ref="AA3031" ca="1">INDIRECT("'Base de données'!A" &amp; ROW(Y3031))</f>
        <v>45962</v>
      </c>
      <c r="AB3031" s="51" t="str" cm="1">
        <f t="array" aca="1" ref="AB3031" ca="1">INDIRECT("'Base de données'!B" &amp; ROW(Z3031))</f>
        <v>9TUUK</v>
      </c>
    </row>
    <row r="3032" spans="1:28" x14ac:dyDescent="0.3">
      <c r="A3032" s="41" t="str">
        <f ca="1">IF(IF(AND($B3032&lt;&gt;"-",$B3032=$E3032),"Entrée et sortie","-")="Entrée et sortie",'Base de données'!$B3032,"-")</f>
        <v>-</v>
      </c>
      <c r="B3032" s="41" t="str">
        <f t="shared" ca="1" si="191"/>
        <v>-</v>
      </c>
      <c r="C3032" s="41" t="str">
        <f t="shared" ca="1" si="192"/>
        <v>-</v>
      </c>
      <c r="D3032" s="41" t="str">
        <f>IF($F3032="sortie en cours d'année",'Base de données'!$B3032,"-")</f>
        <v>-</v>
      </c>
      <c r="E3032" s="41" t="str">
        <f>IF($H3032="entrée en cours d'année",'Base de données'!$B3032,"-")</f>
        <v>-</v>
      </c>
      <c r="F3032" s="37" t="str">
        <f t="shared" si="189"/>
        <v/>
      </c>
      <c r="G3032" s="37" t="str">
        <f>IF($J3032="mouvement",_xlfn.XLOOKUP('Base de données'!$B3032,$V:$V,$V:$V,0),"")</f>
        <v/>
      </c>
      <c r="H3032" s="37" t="str">
        <f t="shared" si="190"/>
        <v/>
      </c>
      <c r="I3032" s="37" t="str">
        <f>IF($J3032="mouvement",_xlfn.XLOOKUP('Base de données'!$B3032,$K:$K,$K:$K,0),"")</f>
        <v/>
      </c>
      <c r="J3032" s="38" t="str">
        <f>IF(AND(Y3032&lt;&gt;MAX(Y:Y),COUNTIF(K3032:V3032,'Base de données'!$B3032)&gt;0),"mouvement","")</f>
        <v/>
      </c>
      <c r="K3032" s="39" t="str">
        <f>IF(K$1&gt;$AE$1,"-",IFERROR(IF(DATEDIF('Base de données'!$A3032,K$1,"d")&lt;&gt;0,"",'Base de données'!$B3032),""))</f>
        <v/>
      </c>
      <c r="L3032" s="39" t="str">
        <f>IF(L$1&gt;$AE$1,"-",IFERROR(IF(DATEDIF('Base de données'!$A3032,L$1,"d")&lt;&gt;0,"",'Base de données'!$B3032),""))</f>
        <v/>
      </c>
      <c r="M3032" s="39" t="str">
        <f>IF(M$1&gt;$AE$1,"-",IFERROR(IF(DATEDIF('Base de données'!$A3032,M$1,"d")&lt;&gt;0,"",'Base de données'!$B3032),""))</f>
        <v/>
      </c>
      <c r="N3032" s="39" t="str">
        <f>IF(N$1&gt;$AE$1,"-",IFERROR(IF(DATEDIF('Base de données'!$A3032,N$1,"d")&lt;&gt;0,"",'Base de données'!$B3032),""))</f>
        <v/>
      </c>
      <c r="O3032" s="39" t="str">
        <f>IF(O$1&gt;$AE$1,"-",IFERROR(IF(DATEDIF('Base de données'!$A3032,O$1,"d")&lt;&gt;0,"",'Base de données'!$B3032),""))</f>
        <v/>
      </c>
      <c r="P3032" s="39" t="str">
        <f>IF(P$1&gt;$AE$1,"-",IFERROR(IF(DATEDIF('Base de données'!$A3032,P$1,"d")&lt;&gt;0,"",'Base de données'!$B3032),""))</f>
        <v/>
      </c>
      <c r="Q3032" s="39" t="str">
        <f>IF(Q$1&gt;$AE$1,"-",IFERROR(IF(DATEDIF('Base de données'!$A3032,Q$1,"d")&lt;&gt;0,"",'Base de données'!$B3032),""))</f>
        <v/>
      </c>
      <c r="R3032" s="39" t="str">
        <f>IF(R$1&gt;$AE$1,"-",IFERROR(IF(DATEDIF('Base de données'!$A3032,R$1,"d")&lt;&gt;0,"",'Base de données'!$B3032),""))</f>
        <v/>
      </c>
      <c r="S3032" s="39" t="str">
        <f>IF(S$1&gt;$AE$1,"-",IFERROR(IF(DATEDIF('Base de données'!$A3032,S$1,"d")&lt;&gt;0,"",'Base de données'!$B3032),""))</f>
        <v/>
      </c>
      <c r="T3032" s="39" t="str">
        <f>IF(T$1&gt;$AE$1,"-",IFERROR(IF(DATEDIF('Base de données'!$A3032,T$1,"d")&lt;&gt;0,"",'Base de données'!$B3032),""))</f>
        <v/>
      </c>
      <c r="U3032" s="39" t="str">
        <f>IF(U$1&gt;$AE$1,"-",IFERROR(IF(DATEDIF('Base de données'!$A3032,U$1,"d")&lt;&gt;0,"",'Base de données'!$B3032),""))</f>
        <v>IETO7</v>
      </c>
      <c r="V3032" s="39" t="str">
        <f>IF(V$1&gt;$AE$1,"-",IFERROR(IF(DATEDIF('Base de données'!$A3032,V$1,"d")&lt;&gt;0,"",'Base de données'!$B3032),""))</f>
        <v/>
      </c>
      <c r="W3032" s="34"/>
      <c r="X3032" s="30" t="str">
        <f>'Base de données'!$C3032&amp;" "&amp;'Base de données'!$D3032</f>
        <v>Chevalier Étienne</v>
      </c>
      <c r="Y3032" s="31">
        <f>COUNTIF('Base de données'!$B:$B,'Base de données'!$B3032)</f>
        <v>12</v>
      </c>
      <c r="AA3032" s="87" cm="1">
        <f t="array" aca="1" ref="AA3032" ca="1">INDIRECT("'Base de données'!A" &amp; ROW(Y3032))</f>
        <v>45962</v>
      </c>
      <c r="AB3032" s="51" t="str" cm="1">
        <f t="array" aca="1" ref="AB3032" ca="1">INDIRECT("'Base de données'!B" &amp; ROW(Z3032))</f>
        <v>IETO7</v>
      </c>
    </row>
    <row r="3033" spans="1:28" x14ac:dyDescent="0.3">
      <c r="A3033" s="41" t="str">
        <f ca="1">IF(IF(AND($B3033&lt;&gt;"-",$B3033=$E3033),"Entrée et sortie","-")="Entrée et sortie",'Base de données'!$B3033,"-")</f>
        <v>-</v>
      </c>
      <c r="B3033" s="41" t="str">
        <f t="shared" ca="1" si="191"/>
        <v>-</v>
      </c>
      <c r="C3033" s="41" t="str">
        <f t="shared" ca="1" si="192"/>
        <v>-</v>
      </c>
      <c r="D3033" s="41" t="str">
        <f>IF($F3033="sortie en cours d'année",'Base de données'!$B3033,"-")</f>
        <v>-</v>
      </c>
      <c r="E3033" s="41" t="str">
        <f>IF($H3033="entrée en cours d'année",'Base de données'!$B3033,"-")</f>
        <v>-</v>
      </c>
      <c r="F3033" s="37" t="str">
        <f t="shared" si="189"/>
        <v/>
      </c>
      <c r="G3033" s="37" t="str">
        <f>IF($J3033="mouvement",_xlfn.XLOOKUP('Base de données'!$B3033,$V:$V,$V:$V,0),"")</f>
        <v/>
      </c>
      <c r="H3033" s="37" t="str">
        <f t="shared" si="190"/>
        <v/>
      </c>
      <c r="I3033" s="37" t="str">
        <f>IF($J3033="mouvement",_xlfn.XLOOKUP('Base de données'!$B3033,$K:$K,$K:$K,0),"")</f>
        <v/>
      </c>
      <c r="J3033" s="38" t="str">
        <f>IF(AND(Y3033&lt;&gt;MAX(Y:Y),COUNTIF(K3033:V3033,'Base de données'!$B3033)&gt;0),"mouvement","")</f>
        <v/>
      </c>
      <c r="K3033" s="39" t="str">
        <f>IF(K$1&gt;$AE$1,"-",IFERROR(IF(DATEDIF('Base de données'!$A3033,K$1,"d")&lt;&gt;0,"",'Base de données'!$B3033),""))</f>
        <v/>
      </c>
      <c r="L3033" s="39" t="str">
        <f>IF(L$1&gt;$AE$1,"-",IFERROR(IF(DATEDIF('Base de données'!$A3033,L$1,"d")&lt;&gt;0,"",'Base de données'!$B3033),""))</f>
        <v/>
      </c>
      <c r="M3033" s="39" t="str">
        <f>IF(M$1&gt;$AE$1,"-",IFERROR(IF(DATEDIF('Base de données'!$A3033,M$1,"d")&lt;&gt;0,"",'Base de données'!$B3033),""))</f>
        <v/>
      </c>
      <c r="N3033" s="39" t="str">
        <f>IF(N$1&gt;$AE$1,"-",IFERROR(IF(DATEDIF('Base de données'!$A3033,N$1,"d")&lt;&gt;0,"",'Base de données'!$B3033),""))</f>
        <v/>
      </c>
      <c r="O3033" s="39" t="str">
        <f>IF(O$1&gt;$AE$1,"-",IFERROR(IF(DATEDIF('Base de données'!$A3033,O$1,"d")&lt;&gt;0,"",'Base de données'!$B3033),""))</f>
        <v/>
      </c>
      <c r="P3033" s="39" t="str">
        <f>IF(P$1&gt;$AE$1,"-",IFERROR(IF(DATEDIF('Base de données'!$A3033,P$1,"d")&lt;&gt;0,"",'Base de données'!$B3033),""))</f>
        <v/>
      </c>
      <c r="Q3033" s="39" t="str">
        <f>IF(Q$1&gt;$AE$1,"-",IFERROR(IF(DATEDIF('Base de données'!$A3033,Q$1,"d")&lt;&gt;0,"",'Base de données'!$B3033),""))</f>
        <v/>
      </c>
      <c r="R3033" s="39" t="str">
        <f>IF(R$1&gt;$AE$1,"-",IFERROR(IF(DATEDIF('Base de données'!$A3033,R$1,"d")&lt;&gt;0,"",'Base de données'!$B3033),""))</f>
        <v/>
      </c>
      <c r="S3033" s="39" t="str">
        <f>IF(S$1&gt;$AE$1,"-",IFERROR(IF(DATEDIF('Base de données'!$A3033,S$1,"d")&lt;&gt;0,"",'Base de données'!$B3033),""))</f>
        <v/>
      </c>
      <c r="T3033" s="39" t="str">
        <f>IF(T$1&gt;$AE$1,"-",IFERROR(IF(DATEDIF('Base de données'!$A3033,T$1,"d")&lt;&gt;0,"",'Base de données'!$B3033),""))</f>
        <v/>
      </c>
      <c r="U3033" s="39" t="str">
        <f>IF(U$1&gt;$AE$1,"-",IFERROR(IF(DATEDIF('Base de données'!$A3033,U$1,"d")&lt;&gt;0,"",'Base de données'!$B3033),""))</f>
        <v>ZRYVY</v>
      </c>
      <c r="V3033" s="39" t="str">
        <f>IF(V$1&gt;$AE$1,"-",IFERROR(IF(DATEDIF('Base de données'!$A3033,V$1,"d")&lt;&gt;0,"",'Base de données'!$B3033),""))</f>
        <v/>
      </c>
      <c r="W3033" s="34"/>
      <c r="X3033" s="30" t="str">
        <f>'Base de données'!$C3033&amp;" "&amp;'Base de données'!$D3033</f>
        <v>Chauvin Adrienne</v>
      </c>
      <c r="Y3033" s="31">
        <f>COUNTIF('Base de données'!$B:$B,'Base de données'!$B3033)</f>
        <v>12</v>
      </c>
      <c r="AA3033" s="87" cm="1">
        <f t="array" aca="1" ref="AA3033" ca="1">INDIRECT("'Base de données'!A" &amp; ROW(Y3033))</f>
        <v>45962</v>
      </c>
      <c r="AB3033" s="51" t="str" cm="1">
        <f t="array" aca="1" ref="AB3033" ca="1">INDIRECT("'Base de données'!B" &amp; ROW(Z3033))</f>
        <v>ZRYVY</v>
      </c>
    </row>
    <row r="3034" spans="1:28" x14ac:dyDescent="0.3">
      <c r="A3034" s="41" t="str">
        <f ca="1">IF(IF(AND($B3034&lt;&gt;"-",$B3034=$E3034),"Entrée et sortie","-")="Entrée et sortie",'Base de données'!$B3034,"-")</f>
        <v>-</v>
      </c>
      <c r="B3034" s="41" t="str">
        <f t="shared" ca="1" si="191"/>
        <v>-</v>
      </c>
      <c r="C3034" s="41" t="str">
        <f t="shared" ca="1" si="192"/>
        <v>-</v>
      </c>
      <c r="D3034" s="41" t="str">
        <f>IF($F3034="sortie en cours d'année",'Base de données'!$B3034,"-")</f>
        <v>-</v>
      </c>
      <c r="E3034" s="41" t="str">
        <f>IF($H3034="entrée en cours d'année",'Base de données'!$B3034,"-")</f>
        <v>-</v>
      </c>
      <c r="F3034" s="37" t="str">
        <f t="shared" si="189"/>
        <v/>
      </c>
      <c r="G3034" s="37" t="str">
        <f>IF($J3034="mouvement",_xlfn.XLOOKUP('Base de données'!$B3034,$V:$V,$V:$V,0),"")</f>
        <v/>
      </c>
      <c r="H3034" s="37" t="str">
        <f t="shared" si="190"/>
        <v/>
      </c>
      <c r="I3034" s="37" t="str">
        <f>IF($J3034="mouvement",_xlfn.XLOOKUP('Base de données'!$B3034,$K:$K,$K:$K,0),"")</f>
        <v/>
      </c>
      <c r="J3034" s="38" t="str">
        <f>IF(AND(Y3034&lt;&gt;MAX(Y:Y),COUNTIF(K3034:V3034,'Base de données'!$B3034)&gt;0),"mouvement","")</f>
        <v/>
      </c>
      <c r="K3034" s="39" t="str">
        <f>IF(K$1&gt;$AE$1,"-",IFERROR(IF(DATEDIF('Base de données'!$A3034,K$1,"d")&lt;&gt;0,"",'Base de données'!$B3034),""))</f>
        <v/>
      </c>
      <c r="L3034" s="39" t="str">
        <f>IF(L$1&gt;$AE$1,"-",IFERROR(IF(DATEDIF('Base de données'!$A3034,L$1,"d")&lt;&gt;0,"",'Base de données'!$B3034),""))</f>
        <v/>
      </c>
      <c r="M3034" s="39" t="str">
        <f>IF(M$1&gt;$AE$1,"-",IFERROR(IF(DATEDIF('Base de données'!$A3034,M$1,"d")&lt;&gt;0,"",'Base de données'!$B3034),""))</f>
        <v/>
      </c>
      <c r="N3034" s="39" t="str">
        <f>IF(N$1&gt;$AE$1,"-",IFERROR(IF(DATEDIF('Base de données'!$A3034,N$1,"d")&lt;&gt;0,"",'Base de données'!$B3034),""))</f>
        <v/>
      </c>
      <c r="O3034" s="39" t="str">
        <f>IF(O$1&gt;$AE$1,"-",IFERROR(IF(DATEDIF('Base de données'!$A3034,O$1,"d")&lt;&gt;0,"",'Base de données'!$B3034),""))</f>
        <v/>
      </c>
      <c r="P3034" s="39" t="str">
        <f>IF(P$1&gt;$AE$1,"-",IFERROR(IF(DATEDIF('Base de données'!$A3034,P$1,"d")&lt;&gt;0,"",'Base de données'!$B3034),""))</f>
        <v/>
      </c>
      <c r="Q3034" s="39" t="str">
        <f>IF(Q$1&gt;$AE$1,"-",IFERROR(IF(DATEDIF('Base de données'!$A3034,Q$1,"d")&lt;&gt;0,"",'Base de données'!$B3034),""))</f>
        <v/>
      </c>
      <c r="R3034" s="39" t="str">
        <f>IF(R$1&gt;$AE$1,"-",IFERROR(IF(DATEDIF('Base de données'!$A3034,R$1,"d")&lt;&gt;0,"",'Base de données'!$B3034),""))</f>
        <v/>
      </c>
      <c r="S3034" s="39" t="str">
        <f>IF(S$1&gt;$AE$1,"-",IFERROR(IF(DATEDIF('Base de données'!$A3034,S$1,"d")&lt;&gt;0,"",'Base de données'!$B3034),""))</f>
        <v/>
      </c>
      <c r="T3034" s="39" t="str">
        <f>IF(T$1&gt;$AE$1,"-",IFERROR(IF(DATEDIF('Base de données'!$A3034,T$1,"d")&lt;&gt;0,"",'Base de données'!$B3034),""))</f>
        <v/>
      </c>
      <c r="U3034" s="39" t="str">
        <f>IF(U$1&gt;$AE$1,"-",IFERROR(IF(DATEDIF('Base de données'!$A3034,U$1,"d")&lt;&gt;0,"",'Base de données'!$B3034),""))</f>
        <v>URFCR</v>
      </c>
      <c r="V3034" s="39" t="str">
        <f>IF(V$1&gt;$AE$1,"-",IFERROR(IF(DATEDIF('Base de données'!$A3034,V$1,"d")&lt;&gt;0,"",'Base de données'!$B3034),""))</f>
        <v/>
      </c>
      <c r="W3034" s="34"/>
      <c r="X3034" s="30" t="str">
        <f>'Base de données'!$C3034&amp;" "&amp;'Base de données'!$D3034</f>
        <v>Foucher Aimé</v>
      </c>
      <c r="Y3034" s="31">
        <f>COUNTIF('Base de données'!$B:$B,'Base de données'!$B3034)</f>
        <v>12</v>
      </c>
      <c r="AA3034" s="87" cm="1">
        <f t="array" aca="1" ref="AA3034" ca="1">INDIRECT("'Base de données'!A" &amp; ROW(Y3034))</f>
        <v>45962</v>
      </c>
      <c r="AB3034" s="51" t="str" cm="1">
        <f t="array" aca="1" ref="AB3034" ca="1">INDIRECT("'Base de données'!B" &amp; ROW(Z3034))</f>
        <v>URFCR</v>
      </c>
    </row>
    <row r="3035" spans="1:28" x14ac:dyDescent="0.3">
      <c r="A3035" s="41" t="str">
        <f ca="1">IF(IF(AND($B3035&lt;&gt;"-",$B3035=$E3035),"Entrée et sortie","-")="Entrée et sortie",'Base de données'!$B3035,"-")</f>
        <v>-</v>
      </c>
      <c r="B3035" s="41" t="str">
        <f t="shared" ca="1" si="191"/>
        <v>-</v>
      </c>
      <c r="C3035" s="41" t="str">
        <f t="shared" ca="1" si="192"/>
        <v>-</v>
      </c>
      <c r="D3035" s="41" t="str">
        <f>IF($F3035="sortie en cours d'année",'Base de données'!$B3035,"-")</f>
        <v>-</v>
      </c>
      <c r="E3035" s="41" t="str">
        <f>IF($H3035="entrée en cours d'année",'Base de données'!$B3035,"-")</f>
        <v>-</v>
      </c>
      <c r="F3035" s="37" t="str">
        <f t="shared" si="189"/>
        <v/>
      </c>
      <c r="G3035" s="37" t="str">
        <f>IF($J3035="mouvement",_xlfn.XLOOKUP('Base de données'!$B3035,$V:$V,$V:$V,0),"")</f>
        <v/>
      </c>
      <c r="H3035" s="37" t="str">
        <f t="shared" si="190"/>
        <v/>
      </c>
      <c r="I3035" s="37" t="str">
        <f>IF($J3035="mouvement",_xlfn.XLOOKUP('Base de données'!$B3035,$K:$K,$K:$K,0),"")</f>
        <v/>
      </c>
      <c r="J3035" s="38" t="str">
        <f>IF(AND(Y3035&lt;&gt;MAX(Y:Y),COUNTIF(K3035:V3035,'Base de données'!$B3035)&gt;0),"mouvement","")</f>
        <v/>
      </c>
      <c r="K3035" s="39" t="str">
        <f>IF(K$1&gt;$AE$1,"-",IFERROR(IF(DATEDIF('Base de données'!$A3035,K$1,"d")&lt;&gt;0,"",'Base de données'!$B3035),""))</f>
        <v/>
      </c>
      <c r="L3035" s="39" t="str">
        <f>IF(L$1&gt;$AE$1,"-",IFERROR(IF(DATEDIF('Base de données'!$A3035,L$1,"d")&lt;&gt;0,"",'Base de données'!$B3035),""))</f>
        <v/>
      </c>
      <c r="M3035" s="39" t="str">
        <f>IF(M$1&gt;$AE$1,"-",IFERROR(IF(DATEDIF('Base de données'!$A3035,M$1,"d")&lt;&gt;0,"",'Base de données'!$B3035),""))</f>
        <v/>
      </c>
      <c r="N3035" s="39" t="str">
        <f>IF(N$1&gt;$AE$1,"-",IFERROR(IF(DATEDIF('Base de données'!$A3035,N$1,"d")&lt;&gt;0,"",'Base de données'!$B3035),""))</f>
        <v/>
      </c>
      <c r="O3035" s="39" t="str">
        <f>IF(O$1&gt;$AE$1,"-",IFERROR(IF(DATEDIF('Base de données'!$A3035,O$1,"d")&lt;&gt;0,"",'Base de données'!$B3035),""))</f>
        <v/>
      </c>
      <c r="P3035" s="39" t="str">
        <f>IF(P$1&gt;$AE$1,"-",IFERROR(IF(DATEDIF('Base de données'!$A3035,P$1,"d")&lt;&gt;0,"",'Base de données'!$B3035),""))</f>
        <v/>
      </c>
      <c r="Q3035" s="39" t="str">
        <f>IF(Q$1&gt;$AE$1,"-",IFERROR(IF(DATEDIF('Base de données'!$A3035,Q$1,"d")&lt;&gt;0,"",'Base de données'!$B3035),""))</f>
        <v/>
      </c>
      <c r="R3035" s="39" t="str">
        <f>IF(R$1&gt;$AE$1,"-",IFERROR(IF(DATEDIF('Base de données'!$A3035,R$1,"d")&lt;&gt;0,"",'Base de données'!$B3035),""))</f>
        <v/>
      </c>
      <c r="S3035" s="39" t="str">
        <f>IF(S$1&gt;$AE$1,"-",IFERROR(IF(DATEDIF('Base de données'!$A3035,S$1,"d")&lt;&gt;0,"",'Base de données'!$B3035),""))</f>
        <v/>
      </c>
      <c r="T3035" s="39" t="str">
        <f>IF(T$1&gt;$AE$1,"-",IFERROR(IF(DATEDIF('Base de données'!$A3035,T$1,"d")&lt;&gt;0,"",'Base de données'!$B3035),""))</f>
        <v/>
      </c>
      <c r="U3035" s="39" t="str">
        <f>IF(U$1&gt;$AE$1,"-",IFERROR(IF(DATEDIF('Base de données'!$A3035,U$1,"d")&lt;&gt;0,"",'Base de données'!$B3035),""))</f>
        <v>NI2P8</v>
      </c>
      <c r="V3035" s="39" t="str">
        <f>IF(V$1&gt;$AE$1,"-",IFERROR(IF(DATEDIF('Base de données'!$A3035,V$1,"d")&lt;&gt;0,"",'Base de données'!$B3035),""))</f>
        <v/>
      </c>
      <c r="W3035" s="34"/>
      <c r="X3035" s="30" t="str">
        <f>'Base de données'!$C3035&amp;" "&amp;'Base de données'!$D3035</f>
        <v>Gautier Anaïs</v>
      </c>
      <c r="Y3035" s="31">
        <f>COUNTIF('Base de données'!$B:$B,'Base de données'!$B3035)</f>
        <v>12</v>
      </c>
      <c r="AA3035" s="87" cm="1">
        <f t="array" aca="1" ref="AA3035" ca="1">INDIRECT("'Base de données'!A" &amp; ROW(Y3035))</f>
        <v>45962</v>
      </c>
      <c r="AB3035" s="51" t="str" cm="1">
        <f t="array" aca="1" ref="AB3035" ca="1">INDIRECT("'Base de données'!B" &amp; ROW(Z3035))</f>
        <v>NI2P8</v>
      </c>
    </row>
    <row r="3036" spans="1:28" x14ac:dyDescent="0.3">
      <c r="A3036" s="41" t="str">
        <f ca="1">IF(IF(AND($B3036&lt;&gt;"-",$B3036=$E3036),"Entrée et sortie","-")="Entrée et sortie",'Base de données'!$B3036,"-")</f>
        <v>-</v>
      </c>
      <c r="B3036" s="41" t="str">
        <f t="shared" ca="1" si="191"/>
        <v>-</v>
      </c>
      <c r="C3036" s="41" t="str">
        <f t="shared" ca="1" si="192"/>
        <v>-</v>
      </c>
      <c r="D3036" s="41" t="str">
        <f>IF($F3036="sortie en cours d'année",'Base de données'!$B3036,"-")</f>
        <v>-</v>
      </c>
      <c r="E3036" s="41" t="str">
        <f>IF($H3036="entrée en cours d'année",'Base de données'!$B3036,"-")</f>
        <v>-</v>
      </c>
      <c r="F3036" s="37" t="str">
        <f t="shared" si="189"/>
        <v/>
      </c>
      <c r="G3036" s="37" t="str">
        <f>IF($J3036="mouvement",_xlfn.XLOOKUP('Base de données'!$B3036,$V:$V,$V:$V,0),"")</f>
        <v/>
      </c>
      <c r="H3036" s="37" t="str">
        <f t="shared" si="190"/>
        <v/>
      </c>
      <c r="I3036" s="37" t="str">
        <f>IF($J3036="mouvement",_xlfn.XLOOKUP('Base de données'!$B3036,$K:$K,$K:$K,0),"")</f>
        <v/>
      </c>
      <c r="J3036" s="38" t="str">
        <f>IF(AND(Y3036&lt;&gt;MAX(Y:Y),COUNTIF(K3036:V3036,'Base de données'!$B3036)&gt;0),"mouvement","")</f>
        <v/>
      </c>
      <c r="K3036" s="39" t="str">
        <f>IF(K$1&gt;$AE$1,"-",IFERROR(IF(DATEDIF('Base de données'!$A3036,K$1,"d")&lt;&gt;0,"",'Base de données'!$B3036),""))</f>
        <v/>
      </c>
      <c r="L3036" s="39" t="str">
        <f>IF(L$1&gt;$AE$1,"-",IFERROR(IF(DATEDIF('Base de données'!$A3036,L$1,"d")&lt;&gt;0,"",'Base de données'!$B3036),""))</f>
        <v/>
      </c>
      <c r="M3036" s="39" t="str">
        <f>IF(M$1&gt;$AE$1,"-",IFERROR(IF(DATEDIF('Base de données'!$A3036,M$1,"d")&lt;&gt;0,"",'Base de données'!$B3036),""))</f>
        <v/>
      </c>
      <c r="N3036" s="39" t="str">
        <f>IF(N$1&gt;$AE$1,"-",IFERROR(IF(DATEDIF('Base de données'!$A3036,N$1,"d")&lt;&gt;0,"",'Base de données'!$B3036),""))</f>
        <v/>
      </c>
      <c r="O3036" s="39" t="str">
        <f>IF(O$1&gt;$AE$1,"-",IFERROR(IF(DATEDIF('Base de données'!$A3036,O$1,"d")&lt;&gt;0,"",'Base de données'!$B3036),""))</f>
        <v/>
      </c>
      <c r="P3036" s="39" t="str">
        <f>IF(P$1&gt;$AE$1,"-",IFERROR(IF(DATEDIF('Base de données'!$A3036,P$1,"d")&lt;&gt;0,"",'Base de données'!$B3036),""))</f>
        <v/>
      </c>
      <c r="Q3036" s="39" t="str">
        <f>IF(Q$1&gt;$AE$1,"-",IFERROR(IF(DATEDIF('Base de données'!$A3036,Q$1,"d")&lt;&gt;0,"",'Base de données'!$B3036),""))</f>
        <v/>
      </c>
      <c r="R3036" s="39" t="str">
        <f>IF(R$1&gt;$AE$1,"-",IFERROR(IF(DATEDIF('Base de données'!$A3036,R$1,"d")&lt;&gt;0,"",'Base de données'!$B3036),""))</f>
        <v/>
      </c>
      <c r="S3036" s="39" t="str">
        <f>IF(S$1&gt;$AE$1,"-",IFERROR(IF(DATEDIF('Base de données'!$A3036,S$1,"d")&lt;&gt;0,"",'Base de données'!$B3036),""))</f>
        <v/>
      </c>
      <c r="T3036" s="39" t="str">
        <f>IF(T$1&gt;$AE$1,"-",IFERROR(IF(DATEDIF('Base de données'!$A3036,T$1,"d")&lt;&gt;0,"",'Base de données'!$B3036),""))</f>
        <v/>
      </c>
      <c r="U3036" s="39" t="str">
        <f>IF(U$1&gt;$AE$1,"-",IFERROR(IF(DATEDIF('Base de données'!$A3036,U$1,"d")&lt;&gt;0,"",'Base de données'!$B3036),""))</f>
        <v>1HV7K</v>
      </c>
      <c r="V3036" s="39" t="str">
        <f>IF(V$1&gt;$AE$1,"-",IFERROR(IF(DATEDIF('Base de données'!$A3036,V$1,"d")&lt;&gt;0,"",'Base de données'!$B3036),""))</f>
        <v/>
      </c>
      <c r="W3036" s="34"/>
      <c r="X3036" s="30" t="str">
        <f>'Base de données'!$C3036&amp;" "&amp;'Base de données'!$D3036</f>
        <v>Michel Eugène</v>
      </c>
      <c r="Y3036" s="31">
        <f>COUNTIF('Base de données'!$B:$B,'Base de données'!$B3036)</f>
        <v>12</v>
      </c>
      <c r="AA3036" s="87" cm="1">
        <f t="array" aca="1" ref="AA3036" ca="1">INDIRECT("'Base de données'!A" &amp; ROW(Y3036))</f>
        <v>45962</v>
      </c>
      <c r="AB3036" s="51" t="str" cm="1">
        <f t="array" aca="1" ref="AB3036" ca="1">INDIRECT("'Base de données'!B" &amp; ROW(Z3036))</f>
        <v>1HV7K</v>
      </c>
    </row>
    <row r="3037" spans="1:28" x14ac:dyDescent="0.3">
      <c r="A3037" s="41" t="str">
        <f ca="1">IF(IF(AND($B3037&lt;&gt;"-",$B3037=$E3037),"Entrée et sortie","-")="Entrée et sortie",'Base de données'!$B3037,"-")</f>
        <v>-</v>
      </c>
      <c r="B3037" s="41" t="str">
        <f t="shared" ca="1" si="191"/>
        <v>-</v>
      </c>
      <c r="C3037" s="41" t="str">
        <f t="shared" ca="1" si="192"/>
        <v>-</v>
      </c>
      <c r="D3037" s="41" t="str">
        <f>IF($F3037="sortie en cours d'année",'Base de données'!$B3037,"-")</f>
        <v>-</v>
      </c>
      <c r="E3037" s="41" t="str">
        <f>IF($H3037="entrée en cours d'année",'Base de données'!$B3037,"-")</f>
        <v>-</v>
      </c>
      <c r="F3037" s="37" t="str">
        <f t="shared" si="189"/>
        <v/>
      </c>
      <c r="G3037" s="37" t="str">
        <f>IF($J3037="mouvement",_xlfn.XLOOKUP('Base de données'!$B3037,$V:$V,$V:$V,0),"")</f>
        <v/>
      </c>
      <c r="H3037" s="37" t="str">
        <f t="shared" si="190"/>
        <v/>
      </c>
      <c r="I3037" s="37" t="str">
        <f>IF($J3037="mouvement",_xlfn.XLOOKUP('Base de données'!$B3037,$K:$K,$K:$K,0),"")</f>
        <v/>
      </c>
      <c r="J3037" s="38" t="str">
        <f>IF(AND(Y3037&lt;&gt;MAX(Y:Y),COUNTIF(K3037:V3037,'Base de données'!$B3037)&gt;0),"mouvement","")</f>
        <v/>
      </c>
      <c r="K3037" s="39" t="str">
        <f>IF(K$1&gt;$AE$1,"-",IFERROR(IF(DATEDIF('Base de données'!$A3037,K$1,"d")&lt;&gt;0,"",'Base de données'!$B3037),""))</f>
        <v/>
      </c>
      <c r="L3037" s="39" t="str">
        <f>IF(L$1&gt;$AE$1,"-",IFERROR(IF(DATEDIF('Base de données'!$A3037,L$1,"d")&lt;&gt;0,"",'Base de données'!$B3037),""))</f>
        <v/>
      </c>
      <c r="M3037" s="39" t="str">
        <f>IF(M$1&gt;$AE$1,"-",IFERROR(IF(DATEDIF('Base de données'!$A3037,M$1,"d")&lt;&gt;0,"",'Base de données'!$B3037),""))</f>
        <v/>
      </c>
      <c r="N3037" s="39" t="str">
        <f>IF(N$1&gt;$AE$1,"-",IFERROR(IF(DATEDIF('Base de données'!$A3037,N$1,"d")&lt;&gt;0,"",'Base de données'!$B3037),""))</f>
        <v/>
      </c>
      <c r="O3037" s="39" t="str">
        <f>IF(O$1&gt;$AE$1,"-",IFERROR(IF(DATEDIF('Base de données'!$A3037,O$1,"d")&lt;&gt;0,"",'Base de données'!$B3037),""))</f>
        <v/>
      </c>
      <c r="P3037" s="39" t="str">
        <f>IF(P$1&gt;$AE$1,"-",IFERROR(IF(DATEDIF('Base de données'!$A3037,P$1,"d")&lt;&gt;0,"",'Base de données'!$B3037),""))</f>
        <v/>
      </c>
      <c r="Q3037" s="39" t="str">
        <f>IF(Q$1&gt;$AE$1,"-",IFERROR(IF(DATEDIF('Base de données'!$A3037,Q$1,"d")&lt;&gt;0,"",'Base de données'!$B3037),""))</f>
        <v/>
      </c>
      <c r="R3037" s="39" t="str">
        <f>IF(R$1&gt;$AE$1,"-",IFERROR(IF(DATEDIF('Base de données'!$A3037,R$1,"d")&lt;&gt;0,"",'Base de données'!$B3037),""))</f>
        <v/>
      </c>
      <c r="S3037" s="39" t="str">
        <f>IF(S$1&gt;$AE$1,"-",IFERROR(IF(DATEDIF('Base de données'!$A3037,S$1,"d")&lt;&gt;0,"",'Base de données'!$B3037),""))</f>
        <v/>
      </c>
      <c r="T3037" s="39" t="str">
        <f>IF(T$1&gt;$AE$1,"-",IFERROR(IF(DATEDIF('Base de données'!$A3037,T$1,"d")&lt;&gt;0,"",'Base de données'!$B3037),""))</f>
        <v/>
      </c>
      <c r="U3037" s="39" t="str">
        <f>IF(U$1&gt;$AE$1,"-",IFERROR(IF(DATEDIF('Base de données'!$A3037,U$1,"d")&lt;&gt;0,"",'Base de données'!$B3037),""))</f>
        <v>NILC6</v>
      </c>
      <c r="V3037" s="39" t="str">
        <f>IF(V$1&gt;$AE$1,"-",IFERROR(IF(DATEDIF('Base de données'!$A3037,V$1,"d")&lt;&gt;0,"",'Base de données'!$B3037),""))</f>
        <v/>
      </c>
      <c r="W3037" s="34"/>
      <c r="X3037" s="30" t="str">
        <f>'Base de données'!$C3037&amp;" "&amp;'Base de données'!$D3037</f>
        <v>Rousset Thierry</v>
      </c>
      <c r="Y3037" s="31">
        <f>COUNTIF('Base de données'!$B:$B,'Base de données'!$B3037)</f>
        <v>12</v>
      </c>
      <c r="AA3037" s="87" cm="1">
        <f t="array" aca="1" ref="AA3037" ca="1">INDIRECT("'Base de données'!A" &amp; ROW(Y3037))</f>
        <v>45962</v>
      </c>
      <c r="AB3037" s="51" t="str" cm="1">
        <f t="array" aca="1" ref="AB3037" ca="1">INDIRECT("'Base de données'!B" &amp; ROW(Z3037))</f>
        <v>NILC6</v>
      </c>
    </row>
    <row r="3038" spans="1:28" x14ac:dyDescent="0.3">
      <c r="A3038" s="41" t="str">
        <f ca="1">IF(IF(AND($B3038&lt;&gt;"-",$B3038=$E3038),"Entrée et sortie","-")="Entrée et sortie",'Base de données'!$B3038,"-")</f>
        <v>-</v>
      </c>
      <c r="B3038" s="41" t="str">
        <f t="shared" ca="1" si="191"/>
        <v>-</v>
      </c>
      <c r="C3038" s="41" t="str">
        <f t="shared" ca="1" si="192"/>
        <v>-</v>
      </c>
      <c r="D3038" s="41" t="str">
        <f>IF($F3038="sortie en cours d'année",'Base de données'!$B3038,"-")</f>
        <v>-</v>
      </c>
      <c r="E3038" s="41" t="str">
        <f>IF($H3038="entrée en cours d'année",'Base de données'!$B3038,"-")</f>
        <v>-</v>
      </c>
      <c r="F3038" s="37" t="str">
        <f t="shared" si="189"/>
        <v/>
      </c>
      <c r="G3038" s="37" t="str">
        <f>IF($J3038="mouvement",_xlfn.XLOOKUP('Base de données'!$B3038,$V:$V,$V:$V,0),"")</f>
        <v/>
      </c>
      <c r="H3038" s="37" t="str">
        <f t="shared" si="190"/>
        <v/>
      </c>
      <c r="I3038" s="37" t="str">
        <f>IF($J3038="mouvement",_xlfn.XLOOKUP('Base de données'!$B3038,$K:$K,$K:$K,0),"")</f>
        <v/>
      </c>
      <c r="J3038" s="38" t="str">
        <f>IF(AND(Y3038&lt;&gt;MAX(Y:Y),COUNTIF(K3038:V3038,'Base de données'!$B3038)&gt;0),"mouvement","")</f>
        <v/>
      </c>
      <c r="K3038" s="39" t="str">
        <f>IF(K$1&gt;$AE$1,"-",IFERROR(IF(DATEDIF('Base de données'!$A3038,K$1,"d")&lt;&gt;0,"",'Base de données'!$B3038),""))</f>
        <v/>
      </c>
      <c r="L3038" s="39" t="str">
        <f>IF(L$1&gt;$AE$1,"-",IFERROR(IF(DATEDIF('Base de données'!$A3038,L$1,"d")&lt;&gt;0,"",'Base de données'!$B3038),""))</f>
        <v/>
      </c>
      <c r="M3038" s="39" t="str">
        <f>IF(M$1&gt;$AE$1,"-",IFERROR(IF(DATEDIF('Base de données'!$A3038,M$1,"d")&lt;&gt;0,"",'Base de données'!$B3038),""))</f>
        <v/>
      </c>
      <c r="N3038" s="39" t="str">
        <f>IF(N$1&gt;$AE$1,"-",IFERROR(IF(DATEDIF('Base de données'!$A3038,N$1,"d")&lt;&gt;0,"",'Base de données'!$B3038),""))</f>
        <v/>
      </c>
      <c r="O3038" s="39" t="str">
        <f>IF(O$1&gt;$AE$1,"-",IFERROR(IF(DATEDIF('Base de données'!$A3038,O$1,"d")&lt;&gt;0,"",'Base de données'!$B3038),""))</f>
        <v/>
      </c>
      <c r="P3038" s="39" t="str">
        <f>IF(P$1&gt;$AE$1,"-",IFERROR(IF(DATEDIF('Base de données'!$A3038,P$1,"d")&lt;&gt;0,"",'Base de données'!$B3038),""))</f>
        <v/>
      </c>
      <c r="Q3038" s="39" t="str">
        <f>IF(Q$1&gt;$AE$1,"-",IFERROR(IF(DATEDIF('Base de données'!$A3038,Q$1,"d")&lt;&gt;0,"",'Base de données'!$B3038),""))</f>
        <v/>
      </c>
      <c r="R3038" s="39" t="str">
        <f>IF(R$1&gt;$AE$1,"-",IFERROR(IF(DATEDIF('Base de données'!$A3038,R$1,"d")&lt;&gt;0,"",'Base de données'!$B3038),""))</f>
        <v/>
      </c>
      <c r="S3038" s="39" t="str">
        <f>IF(S$1&gt;$AE$1,"-",IFERROR(IF(DATEDIF('Base de données'!$A3038,S$1,"d")&lt;&gt;0,"",'Base de données'!$B3038),""))</f>
        <v/>
      </c>
      <c r="T3038" s="39" t="str">
        <f>IF(T$1&gt;$AE$1,"-",IFERROR(IF(DATEDIF('Base de données'!$A3038,T$1,"d")&lt;&gt;0,"",'Base de données'!$B3038),""))</f>
        <v/>
      </c>
      <c r="U3038" s="39" t="str">
        <f>IF(U$1&gt;$AE$1,"-",IFERROR(IF(DATEDIF('Base de données'!$A3038,U$1,"d")&lt;&gt;0,"",'Base de données'!$B3038),""))</f>
        <v>D3QV2</v>
      </c>
      <c r="V3038" s="39" t="str">
        <f>IF(V$1&gt;$AE$1,"-",IFERROR(IF(DATEDIF('Base de données'!$A3038,V$1,"d")&lt;&gt;0,"",'Base de données'!$B3038),""))</f>
        <v/>
      </c>
      <c r="W3038" s="34"/>
      <c r="X3038" s="30" t="str">
        <f>'Base de données'!$C3038&amp;" "&amp;'Base de données'!$D3038</f>
        <v>Torres Marguerite</v>
      </c>
      <c r="Y3038" s="31">
        <f>COUNTIF('Base de données'!$B:$B,'Base de données'!$B3038)</f>
        <v>12</v>
      </c>
      <c r="AA3038" s="87" cm="1">
        <f t="array" aca="1" ref="AA3038" ca="1">INDIRECT("'Base de données'!A" &amp; ROW(Y3038))</f>
        <v>45962</v>
      </c>
      <c r="AB3038" s="51" t="str" cm="1">
        <f t="array" aca="1" ref="AB3038" ca="1">INDIRECT("'Base de données'!B" &amp; ROW(Z3038))</f>
        <v>D3QV2</v>
      </c>
    </row>
    <row r="3039" spans="1:28" x14ac:dyDescent="0.3">
      <c r="A3039" s="41" t="str">
        <f ca="1">IF(IF(AND($B3039&lt;&gt;"-",$B3039=$E3039),"Entrée et sortie","-")="Entrée et sortie",'Base de données'!$B3039,"-")</f>
        <v>-</v>
      </c>
      <c r="B3039" s="41" t="str">
        <f t="shared" ca="1" si="191"/>
        <v>-</v>
      </c>
      <c r="C3039" s="41" t="str">
        <f t="shared" ca="1" si="192"/>
        <v>-</v>
      </c>
      <c r="D3039" s="41" t="str">
        <f>IF($F3039="sortie en cours d'année",'Base de données'!$B3039,"-")</f>
        <v>-</v>
      </c>
      <c r="E3039" s="41" t="str">
        <f>IF($H3039="entrée en cours d'année",'Base de données'!$B3039,"-")</f>
        <v>-</v>
      </c>
      <c r="F3039" s="37" t="str">
        <f t="shared" si="189"/>
        <v/>
      </c>
      <c r="G3039" s="37" t="str">
        <f>IF($J3039="mouvement",_xlfn.XLOOKUP('Base de données'!$B3039,$V:$V,$V:$V,0),"")</f>
        <v/>
      </c>
      <c r="H3039" s="37" t="str">
        <f t="shared" si="190"/>
        <v/>
      </c>
      <c r="I3039" s="37" t="str">
        <f>IF($J3039="mouvement",_xlfn.XLOOKUP('Base de données'!$B3039,$K:$K,$K:$K,0),"")</f>
        <v/>
      </c>
      <c r="J3039" s="38" t="str">
        <f>IF(AND(Y3039&lt;&gt;MAX(Y:Y),COUNTIF(K3039:V3039,'Base de données'!$B3039)&gt;0),"mouvement","")</f>
        <v/>
      </c>
      <c r="K3039" s="39" t="str">
        <f>IF(K$1&gt;$AE$1,"-",IFERROR(IF(DATEDIF('Base de données'!$A3039,K$1,"d")&lt;&gt;0,"",'Base de données'!$B3039),""))</f>
        <v/>
      </c>
      <c r="L3039" s="39" t="str">
        <f>IF(L$1&gt;$AE$1,"-",IFERROR(IF(DATEDIF('Base de données'!$A3039,L$1,"d")&lt;&gt;0,"",'Base de données'!$B3039),""))</f>
        <v/>
      </c>
      <c r="M3039" s="39" t="str">
        <f>IF(M$1&gt;$AE$1,"-",IFERROR(IF(DATEDIF('Base de données'!$A3039,M$1,"d")&lt;&gt;0,"",'Base de données'!$B3039),""))</f>
        <v/>
      </c>
      <c r="N3039" s="39" t="str">
        <f>IF(N$1&gt;$AE$1,"-",IFERROR(IF(DATEDIF('Base de données'!$A3039,N$1,"d")&lt;&gt;0,"",'Base de données'!$B3039),""))</f>
        <v/>
      </c>
      <c r="O3039" s="39" t="str">
        <f>IF(O$1&gt;$AE$1,"-",IFERROR(IF(DATEDIF('Base de données'!$A3039,O$1,"d")&lt;&gt;0,"",'Base de données'!$B3039),""))</f>
        <v/>
      </c>
      <c r="P3039" s="39" t="str">
        <f>IF(P$1&gt;$AE$1,"-",IFERROR(IF(DATEDIF('Base de données'!$A3039,P$1,"d")&lt;&gt;0,"",'Base de données'!$B3039),""))</f>
        <v/>
      </c>
      <c r="Q3039" s="39" t="str">
        <f>IF(Q$1&gt;$AE$1,"-",IFERROR(IF(DATEDIF('Base de données'!$A3039,Q$1,"d")&lt;&gt;0,"",'Base de données'!$B3039),""))</f>
        <v/>
      </c>
      <c r="R3039" s="39" t="str">
        <f>IF(R$1&gt;$AE$1,"-",IFERROR(IF(DATEDIF('Base de données'!$A3039,R$1,"d")&lt;&gt;0,"",'Base de données'!$B3039),""))</f>
        <v/>
      </c>
      <c r="S3039" s="39" t="str">
        <f>IF(S$1&gt;$AE$1,"-",IFERROR(IF(DATEDIF('Base de données'!$A3039,S$1,"d")&lt;&gt;0,"",'Base de données'!$B3039),""))</f>
        <v/>
      </c>
      <c r="T3039" s="39" t="str">
        <f>IF(T$1&gt;$AE$1,"-",IFERROR(IF(DATEDIF('Base de données'!$A3039,T$1,"d")&lt;&gt;0,"",'Base de données'!$B3039),""))</f>
        <v/>
      </c>
      <c r="U3039" s="39" t="str">
        <f>IF(U$1&gt;$AE$1,"-",IFERROR(IF(DATEDIF('Base de données'!$A3039,U$1,"d")&lt;&gt;0,"",'Base de données'!$B3039),""))</f>
        <v>OL6O2</v>
      </c>
      <c r="V3039" s="39" t="str">
        <f>IF(V$1&gt;$AE$1,"-",IFERROR(IF(DATEDIF('Base de données'!$A3039,V$1,"d")&lt;&gt;0,"",'Base de données'!$B3039),""))</f>
        <v/>
      </c>
      <c r="W3039" s="34"/>
      <c r="X3039" s="30" t="str">
        <f>'Base de données'!$C3039&amp;" "&amp;'Base de données'!$D3039</f>
        <v>Traore Élise</v>
      </c>
      <c r="Y3039" s="31">
        <f>COUNTIF('Base de données'!$B:$B,'Base de données'!$B3039)</f>
        <v>12</v>
      </c>
      <c r="AA3039" s="87" cm="1">
        <f t="array" aca="1" ref="AA3039" ca="1">INDIRECT("'Base de données'!A" &amp; ROW(Y3039))</f>
        <v>45962</v>
      </c>
      <c r="AB3039" s="51" t="str" cm="1">
        <f t="array" aca="1" ref="AB3039" ca="1">INDIRECT("'Base de données'!B" &amp; ROW(Z3039))</f>
        <v>OL6O2</v>
      </c>
    </row>
    <row r="3040" spans="1:28" x14ac:dyDescent="0.3">
      <c r="A3040" s="41" t="str">
        <f ca="1">IF(IF(AND($B3040&lt;&gt;"-",$B3040=$E3040),"Entrée et sortie","-")="Entrée et sortie",'Base de données'!$B3040,"-")</f>
        <v>-</v>
      </c>
      <c r="B3040" s="41" t="str">
        <f t="shared" ca="1" si="191"/>
        <v>-</v>
      </c>
      <c r="C3040" s="41" t="str">
        <f t="shared" ca="1" si="192"/>
        <v>-</v>
      </c>
      <c r="D3040" s="41" t="str">
        <f>IF($F3040="sortie en cours d'année",'Base de données'!$B3040,"-")</f>
        <v>-</v>
      </c>
      <c r="E3040" s="41" t="str">
        <f>IF($H3040="entrée en cours d'année",'Base de données'!$B3040,"-")</f>
        <v>-</v>
      </c>
      <c r="F3040" s="37" t="str">
        <f t="shared" si="189"/>
        <v/>
      </c>
      <c r="G3040" s="37" t="str">
        <f>IF($J3040="mouvement",_xlfn.XLOOKUP('Base de données'!$B3040,$V:$V,$V:$V,0),"")</f>
        <v/>
      </c>
      <c r="H3040" s="37" t="str">
        <f t="shared" si="190"/>
        <v/>
      </c>
      <c r="I3040" s="37" t="str">
        <f>IF($J3040="mouvement",_xlfn.XLOOKUP('Base de données'!$B3040,$K:$K,$K:$K,0),"")</f>
        <v/>
      </c>
      <c r="J3040" s="38" t="str">
        <f>IF(AND(Y3040&lt;&gt;MAX(Y:Y),COUNTIF(K3040:V3040,'Base de données'!$B3040)&gt;0),"mouvement","")</f>
        <v/>
      </c>
      <c r="K3040" s="39" t="str">
        <f>IF(K$1&gt;$AE$1,"-",IFERROR(IF(DATEDIF('Base de données'!$A3040,K$1,"d")&lt;&gt;0,"",'Base de données'!$B3040),""))</f>
        <v/>
      </c>
      <c r="L3040" s="39" t="str">
        <f>IF(L$1&gt;$AE$1,"-",IFERROR(IF(DATEDIF('Base de données'!$A3040,L$1,"d")&lt;&gt;0,"",'Base de données'!$B3040),""))</f>
        <v/>
      </c>
      <c r="M3040" s="39" t="str">
        <f>IF(M$1&gt;$AE$1,"-",IFERROR(IF(DATEDIF('Base de données'!$A3040,M$1,"d")&lt;&gt;0,"",'Base de données'!$B3040),""))</f>
        <v/>
      </c>
      <c r="N3040" s="39" t="str">
        <f>IF(N$1&gt;$AE$1,"-",IFERROR(IF(DATEDIF('Base de données'!$A3040,N$1,"d")&lt;&gt;0,"",'Base de données'!$B3040),""))</f>
        <v/>
      </c>
      <c r="O3040" s="39" t="str">
        <f>IF(O$1&gt;$AE$1,"-",IFERROR(IF(DATEDIF('Base de données'!$A3040,O$1,"d")&lt;&gt;0,"",'Base de données'!$B3040),""))</f>
        <v/>
      </c>
      <c r="P3040" s="39" t="str">
        <f>IF(P$1&gt;$AE$1,"-",IFERROR(IF(DATEDIF('Base de données'!$A3040,P$1,"d")&lt;&gt;0,"",'Base de données'!$B3040),""))</f>
        <v/>
      </c>
      <c r="Q3040" s="39" t="str">
        <f>IF(Q$1&gt;$AE$1,"-",IFERROR(IF(DATEDIF('Base de données'!$A3040,Q$1,"d")&lt;&gt;0,"",'Base de données'!$B3040),""))</f>
        <v/>
      </c>
      <c r="R3040" s="39" t="str">
        <f>IF(R$1&gt;$AE$1,"-",IFERROR(IF(DATEDIF('Base de données'!$A3040,R$1,"d")&lt;&gt;0,"",'Base de données'!$B3040),""))</f>
        <v/>
      </c>
      <c r="S3040" s="39" t="str">
        <f>IF(S$1&gt;$AE$1,"-",IFERROR(IF(DATEDIF('Base de données'!$A3040,S$1,"d")&lt;&gt;0,"",'Base de données'!$B3040),""))</f>
        <v/>
      </c>
      <c r="T3040" s="39" t="str">
        <f>IF(T$1&gt;$AE$1,"-",IFERROR(IF(DATEDIF('Base de données'!$A3040,T$1,"d")&lt;&gt;0,"",'Base de données'!$B3040),""))</f>
        <v/>
      </c>
      <c r="U3040" s="39" t="str">
        <f>IF(U$1&gt;$AE$1,"-",IFERROR(IF(DATEDIF('Base de données'!$A3040,U$1,"d")&lt;&gt;0,"",'Base de données'!$B3040),""))</f>
        <v>GERYB</v>
      </c>
      <c r="V3040" s="39" t="str">
        <f>IF(V$1&gt;$AE$1,"-",IFERROR(IF(DATEDIF('Base de données'!$A3040,V$1,"d")&lt;&gt;0,"",'Base de données'!$B3040),""))</f>
        <v/>
      </c>
      <c r="W3040" s="34"/>
      <c r="X3040" s="30" t="str">
        <f>'Base de données'!$C3040&amp;" "&amp;'Base de données'!$D3040</f>
        <v>Marie Édouard</v>
      </c>
      <c r="Y3040" s="31">
        <f>COUNTIF('Base de données'!$B:$B,'Base de données'!$B3040)</f>
        <v>12</v>
      </c>
      <c r="AA3040" s="87" cm="1">
        <f t="array" aca="1" ref="AA3040" ca="1">INDIRECT("'Base de données'!A" &amp; ROW(Y3040))</f>
        <v>45962</v>
      </c>
      <c r="AB3040" s="51" t="str" cm="1">
        <f t="array" aca="1" ref="AB3040" ca="1">INDIRECT("'Base de données'!B" &amp; ROW(Z3040))</f>
        <v>GERYB</v>
      </c>
    </row>
    <row r="3041" spans="1:28" x14ac:dyDescent="0.3">
      <c r="A3041" s="41" t="str">
        <f ca="1">IF(IF(AND($B3041&lt;&gt;"-",$B3041=$E3041),"Entrée et sortie","-")="Entrée et sortie",'Base de données'!$B3041,"-")</f>
        <v>-</v>
      </c>
      <c r="B3041" s="41" t="str">
        <f t="shared" ca="1" si="191"/>
        <v>-</v>
      </c>
      <c r="C3041" s="41" t="str">
        <f t="shared" ca="1" si="192"/>
        <v>-</v>
      </c>
      <c r="D3041" s="41" t="str">
        <f>IF($F3041="sortie en cours d'année",'Base de données'!$B3041,"-")</f>
        <v>-</v>
      </c>
      <c r="E3041" s="41" t="str">
        <f>IF($H3041="entrée en cours d'année",'Base de données'!$B3041,"-")</f>
        <v>-</v>
      </c>
      <c r="F3041" s="37" t="str">
        <f t="shared" si="189"/>
        <v/>
      </c>
      <c r="G3041" s="37" t="str">
        <f>IF($J3041="mouvement",_xlfn.XLOOKUP('Base de données'!$B3041,$V:$V,$V:$V,0),"")</f>
        <v/>
      </c>
      <c r="H3041" s="37" t="str">
        <f t="shared" si="190"/>
        <v/>
      </c>
      <c r="I3041" s="37" t="str">
        <f>IF($J3041="mouvement",_xlfn.XLOOKUP('Base de données'!$B3041,$K:$K,$K:$K,0),"")</f>
        <v/>
      </c>
      <c r="J3041" s="38" t="str">
        <f>IF(AND(Y3041&lt;&gt;MAX(Y:Y),COUNTIF(K3041:V3041,'Base de données'!$B3041)&gt;0),"mouvement","")</f>
        <v/>
      </c>
      <c r="K3041" s="39" t="str">
        <f>IF(K$1&gt;$AE$1,"-",IFERROR(IF(DATEDIF('Base de données'!$A3041,K$1,"d")&lt;&gt;0,"",'Base de données'!$B3041),""))</f>
        <v/>
      </c>
      <c r="L3041" s="39" t="str">
        <f>IF(L$1&gt;$AE$1,"-",IFERROR(IF(DATEDIF('Base de données'!$A3041,L$1,"d")&lt;&gt;0,"",'Base de données'!$B3041),""))</f>
        <v/>
      </c>
      <c r="M3041" s="39" t="str">
        <f>IF(M$1&gt;$AE$1,"-",IFERROR(IF(DATEDIF('Base de données'!$A3041,M$1,"d")&lt;&gt;0,"",'Base de données'!$B3041),""))</f>
        <v/>
      </c>
      <c r="N3041" s="39" t="str">
        <f>IF(N$1&gt;$AE$1,"-",IFERROR(IF(DATEDIF('Base de données'!$A3041,N$1,"d")&lt;&gt;0,"",'Base de données'!$B3041),""))</f>
        <v/>
      </c>
      <c r="O3041" s="39" t="str">
        <f>IF(O$1&gt;$AE$1,"-",IFERROR(IF(DATEDIF('Base de données'!$A3041,O$1,"d")&lt;&gt;0,"",'Base de données'!$B3041),""))</f>
        <v/>
      </c>
      <c r="P3041" s="39" t="str">
        <f>IF(P$1&gt;$AE$1,"-",IFERROR(IF(DATEDIF('Base de données'!$A3041,P$1,"d")&lt;&gt;0,"",'Base de données'!$B3041),""))</f>
        <v/>
      </c>
      <c r="Q3041" s="39" t="str">
        <f>IF(Q$1&gt;$AE$1,"-",IFERROR(IF(DATEDIF('Base de données'!$A3041,Q$1,"d")&lt;&gt;0,"",'Base de données'!$B3041),""))</f>
        <v/>
      </c>
      <c r="R3041" s="39" t="str">
        <f>IF(R$1&gt;$AE$1,"-",IFERROR(IF(DATEDIF('Base de données'!$A3041,R$1,"d")&lt;&gt;0,"",'Base de données'!$B3041),""))</f>
        <v/>
      </c>
      <c r="S3041" s="39" t="str">
        <f>IF(S$1&gt;$AE$1,"-",IFERROR(IF(DATEDIF('Base de données'!$A3041,S$1,"d")&lt;&gt;0,"",'Base de données'!$B3041),""))</f>
        <v/>
      </c>
      <c r="T3041" s="39" t="str">
        <f>IF(T$1&gt;$AE$1,"-",IFERROR(IF(DATEDIF('Base de données'!$A3041,T$1,"d")&lt;&gt;0,"",'Base de données'!$B3041),""))</f>
        <v/>
      </c>
      <c r="U3041" s="39" t="str">
        <f>IF(U$1&gt;$AE$1,"-",IFERROR(IF(DATEDIF('Base de données'!$A3041,U$1,"d")&lt;&gt;0,"",'Base de données'!$B3041),""))</f>
        <v>PL2KE</v>
      </c>
      <c r="V3041" s="39" t="str">
        <f>IF(V$1&gt;$AE$1,"-",IFERROR(IF(DATEDIF('Base de données'!$A3041,V$1,"d")&lt;&gt;0,"",'Base de données'!$B3041),""))</f>
        <v/>
      </c>
      <c r="W3041" s="34"/>
      <c r="X3041" s="30" t="str">
        <f>'Base de données'!$C3041&amp;" "&amp;'Base de données'!$D3041</f>
        <v>Duval Alain</v>
      </c>
      <c r="Y3041" s="31">
        <f>COUNTIF('Base de données'!$B:$B,'Base de données'!$B3041)</f>
        <v>12</v>
      </c>
      <c r="AA3041" s="87" cm="1">
        <f t="array" aca="1" ref="AA3041" ca="1">INDIRECT("'Base de données'!A" &amp; ROW(Y3041))</f>
        <v>45962</v>
      </c>
      <c r="AB3041" s="51" t="str" cm="1">
        <f t="array" aca="1" ref="AB3041" ca="1">INDIRECT("'Base de données'!B" &amp; ROW(Z3041))</f>
        <v>PL2KE</v>
      </c>
    </row>
    <row r="3042" spans="1:28" x14ac:dyDescent="0.3">
      <c r="A3042" s="41" t="str">
        <f ca="1">IF(IF(AND($B3042&lt;&gt;"-",$B3042=$E3042),"Entrée et sortie","-")="Entrée et sortie",'Base de données'!$B3042,"-")</f>
        <v>-</v>
      </c>
      <c r="B3042" s="41" t="str">
        <f t="shared" ca="1" si="191"/>
        <v>-</v>
      </c>
      <c r="C3042" s="41" t="str">
        <f t="shared" ca="1" si="192"/>
        <v>-</v>
      </c>
      <c r="D3042" s="41" t="str">
        <f>IF($F3042="sortie en cours d'année",'Base de données'!$B3042,"-")</f>
        <v>-</v>
      </c>
      <c r="E3042" s="41" t="str">
        <f>IF($H3042="entrée en cours d'année",'Base de données'!$B3042,"-")</f>
        <v>-</v>
      </c>
      <c r="F3042" s="37" t="str">
        <f t="shared" si="189"/>
        <v/>
      </c>
      <c r="G3042" s="37" t="str">
        <f>IF($J3042="mouvement",_xlfn.XLOOKUP('Base de données'!$B3042,$V:$V,$V:$V,0),"")</f>
        <v/>
      </c>
      <c r="H3042" s="37" t="str">
        <f t="shared" si="190"/>
        <v/>
      </c>
      <c r="I3042" s="37" t="str">
        <f>IF($J3042="mouvement",_xlfn.XLOOKUP('Base de données'!$B3042,$K:$K,$K:$K,0),"")</f>
        <v/>
      </c>
      <c r="J3042" s="38" t="str">
        <f>IF(AND(Y3042&lt;&gt;MAX(Y:Y),COUNTIF(K3042:V3042,'Base de données'!$B3042)&gt;0),"mouvement","")</f>
        <v/>
      </c>
      <c r="K3042" s="39" t="str">
        <f>IF(K$1&gt;$AE$1,"-",IFERROR(IF(DATEDIF('Base de données'!$A3042,K$1,"d")&lt;&gt;0,"",'Base de données'!$B3042),""))</f>
        <v/>
      </c>
      <c r="L3042" s="39" t="str">
        <f>IF(L$1&gt;$AE$1,"-",IFERROR(IF(DATEDIF('Base de données'!$A3042,L$1,"d")&lt;&gt;0,"",'Base de données'!$B3042),""))</f>
        <v/>
      </c>
      <c r="M3042" s="39" t="str">
        <f>IF(M$1&gt;$AE$1,"-",IFERROR(IF(DATEDIF('Base de données'!$A3042,M$1,"d")&lt;&gt;0,"",'Base de données'!$B3042),""))</f>
        <v/>
      </c>
      <c r="N3042" s="39" t="str">
        <f>IF(N$1&gt;$AE$1,"-",IFERROR(IF(DATEDIF('Base de données'!$A3042,N$1,"d")&lt;&gt;0,"",'Base de données'!$B3042),""))</f>
        <v/>
      </c>
      <c r="O3042" s="39" t="str">
        <f>IF(O$1&gt;$AE$1,"-",IFERROR(IF(DATEDIF('Base de données'!$A3042,O$1,"d")&lt;&gt;0,"",'Base de données'!$B3042),""))</f>
        <v/>
      </c>
      <c r="P3042" s="39" t="str">
        <f>IF(P$1&gt;$AE$1,"-",IFERROR(IF(DATEDIF('Base de données'!$A3042,P$1,"d")&lt;&gt;0,"",'Base de données'!$B3042),""))</f>
        <v/>
      </c>
      <c r="Q3042" s="39" t="str">
        <f>IF(Q$1&gt;$AE$1,"-",IFERROR(IF(DATEDIF('Base de données'!$A3042,Q$1,"d")&lt;&gt;0,"",'Base de données'!$B3042),""))</f>
        <v/>
      </c>
      <c r="R3042" s="39" t="str">
        <f>IF(R$1&gt;$AE$1,"-",IFERROR(IF(DATEDIF('Base de données'!$A3042,R$1,"d")&lt;&gt;0,"",'Base de données'!$B3042),""))</f>
        <v/>
      </c>
      <c r="S3042" s="39" t="str">
        <f>IF(S$1&gt;$AE$1,"-",IFERROR(IF(DATEDIF('Base de données'!$A3042,S$1,"d")&lt;&gt;0,"",'Base de données'!$B3042),""))</f>
        <v/>
      </c>
      <c r="T3042" s="39" t="str">
        <f>IF(T$1&gt;$AE$1,"-",IFERROR(IF(DATEDIF('Base de données'!$A3042,T$1,"d")&lt;&gt;0,"",'Base de données'!$B3042),""))</f>
        <v/>
      </c>
      <c r="U3042" s="39" t="str">
        <f>IF(U$1&gt;$AE$1,"-",IFERROR(IF(DATEDIF('Base de données'!$A3042,U$1,"d")&lt;&gt;0,"",'Base de données'!$B3042),""))</f>
        <v>TQ7A6</v>
      </c>
      <c r="V3042" s="39" t="str">
        <f>IF(V$1&gt;$AE$1,"-",IFERROR(IF(DATEDIF('Base de données'!$A3042,V$1,"d")&lt;&gt;0,"",'Base de données'!$B3042),""))</f>
        <v/>
      </c>
      <c r="W3042" s="34"/>
      <c r="X3042" s="30" t="str">
        <f>'Base de données'!$C3042&amp;" "&amp;'Base de données'!$D3042</f>
        <v>Vincent Marcelle</v>
      </c>
      <c r="Y3042" s="31">
        <f>COUNTIF('Base de données'!$B:$B,'Base de données'!$B3042)</f>
        <v>12</v>
      </c>
      <c r="AA3042" s="87" cm="1">
        <f t="array" aca="1" ref="AA3042" ca="1">INDIRECT("'Base de données'!A" &amp; ROW(Y3042))</f>
        <v>45962</v>
      </c>
      <c r="AB3042" s="51" t="str" cm="1">
        <f t="array" aca="1" ref="AB3042" ca="1">INDIRECT("'Base de données'!B" &amp; ROW(Z3042))</f>
        <v>TQ7A6</v>
      </c>
    </row>
    <row r="3043" spans="1:28" x14ac:dyDescent="0.3">
      <c r="A3043" s="41" t="str">
        <f ca="1">IF(IF(AND($B3043&lt;&gt;"-",$B3043=$E3043),"Entrée et sortie","-")="Entrée et sortie",'Base de données'!$B3043,"-")</f>
        <v>-</v>
      </c>
      <c r="B3043" s="41" t="str">
        <f t="shared" ca="1" si="191"/>
        <v>-</v>
      </c>
      <c r="C3043" s="41" t="str">
        <f t="shared" ca="1" si="192"/>
        <v>-</v>
      </c>
      <c r="D3043" s="41" t="str">
        <f>IF($F3043="sortie en cours d'année",'Base de données'!$B3043,"-")</f>
        <v>-</v>
      </c>
      <c r="E3043" s="41" t="str">
        <f>IF($H3043="entrée en cours d'année",'Base de données'!$B3043,"-")</f>
        <v>-</v>
      </c>
      <c r="F3043" s="37" t="str">
        <f t="shared" si="189"/>
        <v/>
      </c>
      <c r="G3043" s="37" t="str">
        <f>IF($J3043="mouvement",_xlfn.XLOOKUP('Base de données'!$B3043,$V:$V,$V:$V,0),"")</f>
        <v/>
      </c>
      <c r="H3043" s="37" t="str">
        <f t="shared" si="190"/>
        <v/>
      </c>
      <c r="I3043" s="37" t="str">
        <f>IF($J3043="mouvement",_xlfn.XLOOKUP('Base de données'!$B3043,$K:$K,$K:$K,0),"")</f>
        <v/>
      </c>
      <c r="J3043" s="38" t="str">
        <f>IF(AND(Y3043&lt;&gt;MAX(Y:Y),COUNTIF(K3043:V3043,'Base de données'!$B3043)&gt;0),"mouvement","")</f>
        <v/>
      </c>
      <c r="K3043" s="39" t="str">
        <f>IF(K$1&gt;$AE$1,"-",IFERROR(IF(DATEDIF('Base de données'!$A3043,K$1,"d")&lt;&gt;0,"",'Base de données'!$B3043),""))</f>
        <v/>
      </c>
      <c r="L3043" s="39" t="str">
        <f>IF(L$1&gt;$AE$1,"-",IFERROR(IF(DATEDIF('Base de données'!$A3043,L$1,"d")&lt;&gt;0,"",'Base de données'!$B3043),""))</f>
        <v/>
      </c>
      <c r="M3043" s="39" t="str">
        <f>IF(M$1&gt;$AE$1,"-",IFERROR(IF(DATEDIF('Base de données'!$A3043,M$1,"d")&lt;&gt;0,"",'Base de données'!$B3043),""))</f>
        <v/>
      </c>
      <c r="N3043" s="39" t="str">
        <f>IF(N$1&gt;$AE$1,"-",IFERROR(IF(DATEDIF('Base de données'!$A3043,N$1,"d")&lt;&gt;0,"",'Base de données'!$B3043),""))</f>
        <v/>
      </c>
      <c r="O3043" s="39" t="str">
        <f>IF(O$1&gt;$AE$1,"-",IFERROR(IF(DATEDIF('Base de données'!$A3043,O$1,"d")&lt;&gt;0,"",'Base de données'!$B3043),""))</f>
        <v/>
      </c>
      <c r="P3043" s="39" t="str">
        <f>IF(P$1&gt;$AE$1,"-",IFERROR(IF(DATEDIF('Base de données'!$A3043,P$1,"d")&lt;&gt;0,"",'Base de données'!$B3043),""))</f>
        <v/>
      </c>
      <c r="Q3043" s="39" t="str">
        <f>IF(Q$1&gt;$AE$1,"-",IFERROR(IF(DATEDIF('Base de données'!$A3043,Q$1,"d")&lt;&gt;0,"",'Base de données'!$B3043),""))</f>
        <v/>
      </c>
      <c r="R3043" s="39" t="str">
        <f>IF(R$1&gt;$AE$1,"-",IFERROR(IF(DATEDIF('Base de données'!$A3043,R$1,"d")&lt;&gt;0,"",'Base de données'!$B3043),""))</f>
        <v/>
      </c>
      <c r="S3043" s="39" t="str">
        <f>IF(S$1&gt;$AE$1,"-",IFERROR(IF(DATEDIF('Base de données'!$A3043,S$1,"d")&lt;&gt;0,"",'Base de données'!$B3043),""))</f>
        <v/>
      </c>
      <c r="T3043" s="39" t="str">
        <f>IF(T$1&gt;$AE$1,"-",IFERROR(IF(DATEDIF('Base de données'!$A3043,T$1,"d")&lt;&gt;0,"",'Base de données'!$B3043),""))</f>
        <v/>
      </c>
      <c r="U3043" s="39" t="str">
        <f>IF(U$1&gt;$AE$1,"-",IFERROR(IF(DATEDIF('Base de données'!$A3043,U$1,"d")&lt;&gt;0,"",'Base de données'!$B3043),""))</f>
        <v>X23GT</v>
      </c>
      <c r="V3043" s="39" t="str">
        <f>IF(V$1&gt;$AE$1,"-",IFERROR(IF(DATEDIF('Base de données'!$A3043,V$1,"d")&lt;&gt;0,"",'Base de données'!$B3043),""))</f>
        <v/>
      </c>
      <c r="W3043" s="34"/>
      <c r="X3043" s="30" t="str">
        <f>'Base de données'!$C3043&amp;" "&amp;'Base de données'!$D3043</f>
        <v>Lacroix Clémence</v>
      </c>
      <c r="Y3043" s="31">
        <f>COUNTIF('Base de données'!$B:$B,'Base de données'!$B3043)</f>
        <v>12</v>
      </c>
      <c r="AA3043" s="87" cm="1">
        <f t="array" aca="1" ref="AA3043" ca="1">INDIRECT("'Base de données'!A" &amp; ROW(Y3043))</f>
        <v>45962</v>
      </c>
      <c r="AB3043" s="51" t="str" cm="1">
        <f t="array" aca="1" ref="AB3043" ca="1">INDIRECT("'Base de données'!B" &amp; ROW(Z3043))</f>
        <v>X23GT</v>
      </c>
    </row>
    <row r="3044" spans="1:28" x14ac:dyDescent="0.3">
      <c r="A3044" s="41" t="str">
        <f ca="1">IF(IF(AND($B3044&lt;&gt;"-",$B3044=$E3044),"Entrée et sortie","-")="Entrée et sortie",'Base de données'!$B3044,"-")</f>
        <v>-</v>
      </c>
      <c r="B3044" s="41" t="str">
        <f t="shared" ca="1" si="191"/>
        <v>-</v>
      </c>
      <c r="C3044" s="41" t="str">
        <f t="shared" ca="1" si="192"/>
        <v>-</v>
      </c>
      <c r="D3044" s="41" t="str">
        <f>IF($F3044="sortie en cours d'année",'Base de données'!$B3044,"-")</f>
        <v>-</v>
      </c>
      <c r="E3044" s="41" t="str">
        <f>IF($H3044="entrée en cours d'année",'Base de données'!$B3044,"-")</f>
        <v>-</v>
      </c>
      <c r="F3044" s="37" t="str">
        <f t="shared" si="189"/>
        <v/>
      </c>
      <c r="G3044" s="37" t="str">
        <f>IF($J3044="mouvement",_xlfn.XLOOKUP('Base de données'!$B3044,$V:$V,$V:$V,0),"")</f>
        <v/>
      </c>
      <c r="H3044" s="37" t="str">
        <f t="shared" si="190"/>
        <v/>
      </c>
      <c r="I3044" s="37" t="str">
        <f>IF($J3044="mouvement",_xlfn.XLOOKUP('Base de données'!$B3044,$K:$K,$K:$K,0),"")</f>
        <v/>
      </c>
      <c r="J3044" s="38" t="str">
        <f>IF(AND(Y3044&lt;&gt;MAX(Y:Y),COUNTIF(K3044:V3044,'Base de données'!$B3044)&gt;0),"mouvement","")</f>
        <v/>
      </c>
      <c r="K3044" s="39" t="str">
        <f>IF(K$1&gt;$AE$1,"-",IFERROR(IF(DATEDIF('Base de données'!$A3044,K$1,"d")&lt;&gt;0,"",'Base de données'!$B3044),""))</f>
        <v/>
      </c>
      <c r="L3044" s="39" t="str">
        <f>IF(L$1&gt;$AE$1,"-",IFERROR(IF(DATEDIF('Base de données'!$A3044,L$1,"d")&lt;&gt;0,"",'Base de données'!$B3044),""))</f>
        <v/>
      </c>
      <c r="M3044" s="39" t="str">
        <f>IF(M$1&gt;$AE$1,"-",IFERROR(IF(DATEDIF('Base de données'!$A3044,M$1,"d")&lt;&gt;0,"",'Base de données'!$B3044),""))</f>
        <v/>
      </c>
      <c r="N3044" s="39" t="str">
        <f>IF(N$1&gt;$AE$1,"-",IFERROR(IF(DATEDIF('Base de données'!$A3044,N$1,"d")&lt;&gt;0,"",'Base de données'!$B3044),""))</f>
        <v/>
      </c>
      <c r="O3044" s="39" t="str">
        <f>IF(O$1&gt;$AE$1,"-",IFERROR(IF(DATEDIF('Base de données'!$A3044,O$1,"d")&lt;&gt;0,"",'Base de données'!$B3044),""))</f>
        <v/>
      </c>
      <c r="P3044" s="39" t="str">
        <f>IF(P$1&gt;$AE$1,"-",IFERROR(IF(DATEDIF('Base de données'!$A3044,P$1,"d")&lt;&gt;0,"",'Base de données'!$B3044),""))</f>
        <v/>
      </c>
      <c r="Q3044" s="39" t="str">
        <f>IF(Q$1&gt;$AE$1,"-",IFERROR(IF(DATEDIF('Base de données'!$A3044,Q$1,"d")&lt;&gt;0,"",'Base de données'!$B3044),""))</f>
        <v/>
      </c>
      <c r="R3044" s="39" t="str">
        <f>IF(R$1&gt;$AE$1,"-",IFERROR(IF(DATEDIF('Base de données'!$A3044,R$1,"d")&lt;&gt;0,"",'Base de données'!$B3044),""))</f>
        <v/>
      </c>
      <c r="S3044" s="39" t="str">
        <f>IF(S$1&gt;$AE$1,"-",IFERROR(IF(DATEDIF('Base de données'!$A3044,S$1,"d")&lt;&gt;0,"",'Base de données'!$B3044),""))</f>
        <v/>
      </c>
      <c r="T3044" s="39" t="str">
        <f>IF(T$1&gt;$AE$1,"-",IFERROR(IF(DATEDIF('Base de données'!$A3044,T$1,"d")&lt;&gt;0,"",'Base de données'!$B3044),""))</f>
        <v/>
      </c>
      <c r="U3044" s="39" t="str">
        <f>IF(U$1&gt;$AE$1,"-",IFERROR(IF(DATEDIF('Base de données'!$A3044,U$1,"d")&lt;&gt;0,"",'Base de données'!$B3044),""))</f>
        <v>WQ3DT</v>
      </c>
      <c r="V3044" s="39" t="str">
        <f>IF(V$1&gt;$AE$1,"-",IFERROR(IF(DATEDIF('Base de données'!$A3044,V$1,"d")&lt;&gt;0,"",'Base de données'!$B3044),""))</f>
        <v/>
      </c>
      <c r="W3044" s="34"/>
      <c r="X3044" s="30" t="str">
        <f>'Base de données'!$C3044&amp;" "&amp;'Base de données'!$D3044</f>
        <v>Bertrand Océane</v>
      </c>
      <c r="Y3044" s="31">
        <f>COUNTIF('Base de données'!$B:$B,'Base de données'!$B3044)</f>
        <v>12</v>
      </c>
      <c r="AA3044" s="87" cm="1">
        <f t="array" aca="1" ref="AA3044" ca="1">INDIRECT("'Base de données'!A" &amp; ROW(Y3044))</f>
        <v>45962</v>
      </c>
      <c r="AB3044" s="51" t="str" cm="1">
        <f t="array" aca="1" ref="AB3044" ca="1">INDIRECT("'Base de données'!B" &amp; ROW(Z3044))</f>
        <v>WQ3DT</v>
      </c>
    </row>
    <row r="3045" spans="1:28" x14ac:dyDescent="0.3">
      <c r="A3045" s="41" t="str">
        <f ca="1">IF(IF(AND($B3045&lt;&gt;"-",$B3045=$E3045),"Entrée et sortie","-")="Entrée et sortie",'Base de données'!$B3045,"-")</f>
        <v>-</v>
      </c>
      <c r="B3045" s="41" t="str">
        <f t="shared" ca="1" si="191"/>
        <v>-</v>
      </c>
      <c r="C3045" s="41" t="str">
        <f t="shared" ca="1" si="192"/>
        <v>-</v>
      </c>
      <c r="D3045" s="41" t="str">
        <f>IF($F3045="sortie en cours d'année",'Base de données'!$B3045,"-")</f>
        <v>-</v>
      </c>
      <c r="E3045" s="41" t="str">
        <f>IF($H3045="entrée en cours d'année",'Base de données'!$B3045,"-")</f>
        <v>-</v>
      </c>
      <c r="F3045" s="37" t="str">
        <f t="shared" si="189"/>
        <v/>
      </c>
      <c r="G3045" s="37" t="str">
        <f>IF($J3045="mouvement",_xlfn.XLOOKUP('Base de données'!$B3045,$V:$V,$V:$V,0),"")</f>
        <v/>
      </c>
      <c r="H3045" s="37" t="str">
        <f t="shared" si="190"/>
        <v/>
      </c>
      <c r="I3045" s="37" t="str">
        <f>IF($J3045="mouvement",_xlfn.XLOOKUP('Base de données'!$B3045,$K:$K,$K:$K,0),"")</f>
        <v/>
      </c>
      <c r="J3045" s="38" t="str">
        <f>IF(AND(Y3045&lt;&gt;MAX(Y:Y),COUNTIF(K3045:V3045,'Base de données'!$B3045)&gt;0),"mouvement","")</f>
        <v/>
      </c>
      <c r="K3045" s="39" t="str">
        <f>IF(K$1&gt;$AE$1,"-",IFERROR(IF(DATEDIF('Base de données'!$A3045,K$1,"d")&lt;&gt;0,"",'Base de données'!$B3045),""))</f>
        <v/>
      </c>
      <c r="L3045" s="39" t="str">
        <f>IF(L$1&gt;$AE$1,"-",IFERROR(IF(DATEDIF('Base de données'!$A3045,L$1,"d")&lt;&gt;0,"",'Base de données'!$B3045),""))</f>
        <v/>
      </c>
      <c r="M3045" s="39" t="str">
        <f>IF(M$1&gt;$AE$1,"-",IFERROR(IF(DATEDIF('Base de données'!$A3045,M$1,"d")&lt;&gt;0,"",'Base de données'!$B3045),""))</f>
        <v/>
      </c>
      <c r="N3045" s="39" t="str">
        <f>IF(N$1&gt;$AE$1,"-",IFERROR(IF(DATEDIF('Base de données'!$A3045,N$1,"d")&lt;&gt;0,"",'Base de données'!$B3045),""))</f>
        <v/>
      </c>
      <c r="O3045" s="39" t="str">
        <f>IF(O$1&gt;$AE$1,"-",IFERROR(IF(DATEDIF('Base de données'!$A3045,O$1,"d")&lt;&gt;0,"",'Base de données'!$B3045),""))</f>
        <v/>
      </c>
      <c r="P3045" s="39" t="str">
        <f>IF(P$1&gt;$AE$1,"-",IFERROR(IF(DATEDIF('Base de données'!$A3045,P$1,"d")&lt;&gt;0,"",'Base de données'!$B3045),""))</f>
        <v/>
      </c>
      <c r="Q3045" s="39" t="str">
        <f>IF(Q$1&gt;$AE$1,"-",IFERROR(IF(DATEDIF('Base de données'!$A3045,Q$1,"d")&lt;&gt;0,"",'Base de données'!$B3045),""))</f>
        <v/>
      </c>
      <c r="R3045" s="39" t="str">
        <f>IF(R$1&gt;$AE$1,"-",IFERROR(IF(DATEDIF('Base de données'!$A3045,R$1,"d")&lt;&gt;0,"",'Base de données'!$B3045),""))</f>
        <v/>
      </c>
      <c r="S3045" s="39" t="str">
        <f>IF(S$1&gt;$AE$1,"-",IFERROR(IF(DATEDIF('Base de données'!$A3045,S$1,"d")&lt;&gt;0,"",'Base de données'!$B3045),""))</f>
        <v/>
      </c>
      <c r="T3045" s="39" t="str">
        <f>IF(T$1&gt;$AE$1,"-",IFERROR(IF(DATEDIF('Base de données'!$A3045,T$1,"d")&lt;&gt;0,"",'Base de données'!$B3045),""))</f>
        <v/>
      </c>
      <c r="U3045" s="39" t="str">
        <f>IF(U$1&gt;$AE$1,"-",IFERROR(IF(DATEDIF('Base de données'!$A3045,U$1,"d")&lt;&gt;0,"",'Base de données'!$B3045),""))</f>
        <v>1MMH5</v>
      </c>
      <c r="V3045" s="39" t="str">
        <f>IF(V$1&gt;$AE$1,"-",IFERROR(IF(DATEDIF('Base de données'!$A3045,V$1,"d")&lt;&gt;0,"",'Base de données'!$B3045),""))</f>
        <v/>
      </c>
      <c r="W3045" s="34"/>
      <c r="X3045" s="30" t="str">
        <f>'Base de données'!$C3045&amp;" "&amp;'Base de données'!$D3045</f>
        <v>Weber Dominique</v>
      </c>
      <c r="Y3045" s="31">
        <f>COUNTIF('Base de données'!$B:$B,'Base de données'!$B3045)</f>
        <v>12</v>
      </c>
      <c r="AA3045" s="87" cm="1">
        <f t="array" aca="1" ref="AA3045" ca="1">INDIRECT("'Base de données'!A" &amp; ROW(Y3045))</f>
        <v>45962</v>
      </c>
      <c r="AB3045" s="51" t="str" cm="1">
        <f t="array" aca="1" ref="AB3045" ca="1">INDIRECT("'Base de données'!B" &amp; ROW(Z3045))</f>
        <v>1MMH5</v>
      </c>
    </row>
    <row r="3046" spans="1:28" x14ac:dyDescent="0.3">
      <c r="A3046" s="41" t="str">
        <f ca="1">IF(IF(AND($B3046&lt;&gt;"-",$B3046=$E3046),"Entrée et sortie","-")="Entrée et sortie",'Base de données'!$B3046,"-")</f>
        <v>-</v>
      </c>
      <c r="B3046" s="41" t="str">
        <f t="shared" ca="1" si="191"/>
        <v>-</v>
      </c>
      <c r="C3046" s="41" t="str">
        <f t="shared" ca="1" si="192"/>
        <v>-</v>
      </c>
      <c r="D3046" s="41" t="str">
        <f>IF($F3046="sortie en cours d'année",'Base de données'!$B3046,"-")</f>
        <v>-</v>
      </c>
      <c r="E3046" s="41" t="str">
        <f>IF($H3046="entrée en cours d'année",'Base de données'!$B3046,"-")</f>
        <v>-</v>
      </c>
      <c r="F3046" s="37" t="str">
        <f t="shared" si="189"/>
        <v/>
      </c>
      <c r="G3046" s="37" t="str">
        <f>IF($J3046="mouvement",_xlfn.XLOOKUP('Base de données'!$B3046,$V:$V,$V:$V,0),"")</f>
        <v/>
      </c>
      <c r="H3046" s="37" t="str">
        <f t="shared" si="190"/>
        <v/>
      </c>
      <c r="I3046" s="37" t="str">
        <f>IF($J3046="mouvement",_xlfn.XLOOKUP('Base de données'!$B3046,$K:$K,$K:$K,0),"")</f>
        <v/>
      </c>
      <c r="J3046" s="38" t="str">
        <f>IF(AND(Y3046&lt;&gt;MAX(Y:Y),COUNTIF(K3046:V3046,'Base de données'!$B3046)&gt;0),"mouvement","")</f>
        <v/>
      </c>
      <c r="K3046" s="39" t="str">
        <f>IF(K$1&gt;$AE$1,"-",IFERROR(IF(DATEDIF('Base de données'!$A3046,K$1,"d")&lt;&gt;0,"",'Base de données'!$B3046),""))</f>
        <v/>
      </c>
      <c r="L3046" s="39" t="str">
        <f>IF(L$1&gt;$AE$1,"-",IFERROR(IF(DATEDIF('Base de données'!$A3046,L$1,"d")&lt;&gt;0,"",'Base de données'!$B3046),""))</f>
        <v/>
      </c>
      <c r="M3046" s="39" t="str">
        <f>IF(M$1&gt;$AE$1,"-",IFERROR(IF(DATEDIF('Base de données'!$A3046,M$1,"d")&lt;&gt;0,"",'Base de données'!$B3046),""))</f>
        <v/>
      </c>
      <c r="N3046" s="39" t="str">
        <f>IF(N$1&gt;$AE$1,"-",IFERROR(IF(DATEDIF('Base de données'!$A3046,N$1,"d")&lt;&gt;0,"",'Base de données'!$B3046),""))</f>
        <v/>
      </c>
      <c r="O3046" s="39" t="str">
        <f>IF(O$1&gt;$AE$1,"-",IFERROR(IF(DATEDIF('Base de données'!$A3046,O$1,"d")&lt;&gt;0,"",'Base de données'!$B3046),""))</f>
        <v/>
      </c>
      <c r="P3046" s="39" t="str">
        <f>IF(P$1&gt;$AE$1,"-",IFERROR(IF(DATEDIF('Base de données'!$A3046,P$1,"d")&lt;&gt;0,"",'Base de données'!$B3046),""))</f>
        <v/>
      </c>
      <c r="Q3046" s="39" t="str">
        <f>IF(Q$1&gt;$AE$1,"-",IFERROR(IF(DATEDIF('Base de données'!$A3046,Q$1,"d")&lt;&gt;0,"",'Base de données'!$B3046),""))</f>
        <v/>
      </c>
      <c r="R3046" s="39" t="str">
        <f>IF(R$1&gt;$AE$1,"-",IFERROR(IF(DATEDIF('Base de données'!$A3046,R$1,"d")&lt;&gt;0,"",'Base de données'!$B3046),""))</f>
        <v/>
      </c>
      <c r="S3046" s="39" t="str">
        <f>IF(S$1&gt;$AE$1,"-",IFERROR(IF(DATEDIF('Base de données'!$A3046,S$1,"d")&lt;&gt;0,"",'Base de données'!$B3046),""))</f>
        <v/>
      </c>
      <c r="T3046" s="39" t="str">
        <f>IF(T$1&gt;$AE$1,"-",IFERROR(IF(DATEDIF('Base de données'!$A3046,T$1,"d")&lt;&gt;0,"",'Base de données'!$B3046),""))</f>
        <v/>
      </c>
      <c r="U3046" s="39" t="str">
        <f>IF(U$1&gt;$AE$1,"-",IFERROR(IF(DATEDIF('Base de données'!$A3046,U$1,"d")&lt;&gt;0,"",'Base de données'!$B3046),""))</f>
        <v>RJR3K</v>
      </c>
      <c r="V3046" s="39" t="str">
        <f>IF(V$1&gt;$AE$1,"-",IFERROR(IF(DATEDIF('Base de données'!$A3046,V$1,"d")&lt;&gt;0,"",'Base de données'!$B3046),""))</f>
        <v/>
      </c>
      <c r="W3046" s="34"/>
      <c r="X3046" s="30" t="str">
        <f>'Base de données'!$C3046&amp;" "&amp;'Base de données'!$D3046</f>
        <v>Ledoux Étienne</v>
      </c>
      <c r="Y3046" s="31">
        <f>COUNTIF('Base de données'!$B:$B,'Base de données'!$B3046)</f>
        <v>12</v>
      </c>
      <c r="AA3046" s="87" cm="1">
        <f t="array" aca="1" ref="AA3046" ca="1">INDIRECT("'Base de données'!A" &amp; ROW(Y3046))</f>
        <v>45962</v>
      </c>
      <c r="AB3046" s="51" t="str" cm="1">
        <f t="array" aca="1" ref="AB3046" ca="1">INDIRECT("'Base de données'!B" &amp; ROW(Z3046))</f>
        <v>RJR3K</v>
      </c>
    </row>
    <row r="3047" spans="1:28" x14ac:dyDescent="0.3">
      <c r="A3047" s="41" t="str">
        <f ca="1">IF(IF(AND($B3047&lt;&gt;"-",$B3047=$E3047),"Entrée et sortie","-")="Entrée et sortie",'Base de données'!$B3047,"-")</f>
        <v>-</v>
      </c>
      <c r="B3047" s="41" t="str">
        <f t="shared" ca="1" si="191"/>
        <v>-</v>
      </c>
      <c r="C3047" s="41" t="str">
        <f t="shared" ca="1" si="192"/>
        <v>-</v>
      </c>
      <c r="D3047" s="41" t="str">
        <f>IF($F3047="sortie en cours d'année",'Base de données'!$B3047,"-")</f>
        <v>-</v>
      </c>
      <c r="E3047" s="41" t="str">
        <f>IF($H3047="entrée en cours d'année",'Base de données'!$B3047,"-")</f>
        <v>-</v>
      </c>
      <c r="F3047" s="37" t="str">
        <f t="shared" si="189"/>
        <v/>
      </c>
      <c r="G3047" s="37" t="str">
        <f>IF($J3047="mouvement",_xlfn.XLOOKUP('Base de données'!$B3047,$V:$V,$V:$V,0),"")</f>
        <v/>
      </c>
      <c r="H3047" s="37" t="str">
        <f t="shared" si="190"/>
        <v/>
      </c>
      <c r="I3047" s="37" t="str">
        <f>IF($J3047="mouvement",_xlfn.XLOOKUP('Base de données'!$B3047,$K:$K,$K:$K,0),"")</f>
        <v/>
      </c>
      <c r="J3047" s="38" t="str">
        <f>IF(AND(Y3047&lt;&gt;MAX(Y:Y),COUNTIF(K3047:V3047,'Base de données'!$B3047)&gt;0),"mouvement","")</f>
        <v/>
      </c>
      <c r="K3047" s="39" t="str">
        <f>IF(K$1&gt;$AE$1,"-",IFERROR(IF(DATEDIF('Base de données'!$A3047,K$1,"d")&lt;&gt;0,"",'Base de données'!$B3047),""))</f>
        <v/>
      </c>
      <c r="L3047" s="39" t="str">
        <f>IF(L$1&gt;$AE$1,"-",IFERROR(IF(DATEDIF('Base de données'!$A3047,L$1,"d")&lt;&gt;0,"",'Base de données'!$B3047),""))</f>
        <v/>
      </c>
      <c r="M3047" s="39" t="str">
        <f>IF(M$1&gt;$AE$1,"-",IFERROR(IF(DATEDIF('Base de données'!$A3047,M$1,"d")&lt;&gt;0,"",'Base de données'!$B3047),""))</f>
        <v/>
      </c>
      <c r="N3047" s="39" t="str">
        <f>IF(N$1&gt;$AE$1,"-",IFERROR(IF(DATEDIF('Base de données'!$A3047,N$1,"d")&lt;&gt;0,"",'Base de données'!$B3047),""))</f>
        <v/>
      </c>
      <c r="O3047" s="39" t="str">
        <f>IF(O$1&gt;$AE$1,"-",IFERROR(IF(DATEDIF('Base de données'!$A3047,O$1,"d")&lt;&gt;0,"",'Base de données'!$B3047),""))</f>
        <v/>
      </c>
      <c r="P3047" s="39" t="str">
        <f>IF(P$1&gt;$AE$1,"-",IFERROR(IF(DATEDIF('Base de données'!$A3047,P$1,"d")&lt;&gt;0,"",'Base de données'!$B3047),""))</f>
        <v/>
      </c>
      <c r="Q3047" s="39" t="str">
        <f>IF(Q$1&gt;$AE$1,"-",IFERROR(IF(DATEDIF('Base de données'!$A3047,Q$1,"d")&lt;&gt;0,"",'Base de données'!$B3047),""))</f>
        <v/>
      </c>
      <c r="R3047" s="39" t="str">
        <f>IF(R$1&gt;$AE$1,"-",IFERROR(IF(DATEDIF('Base de données'!$A3047,R$1,"d")&lt;&gt;0,"",'Base de données'!$B3047),""))</f>
        <v/>
      </c>
      <c r="S3047" s="39" t="str">
        <f>IF(S$1&gt;$AE$1,"-",IFERROR(IF(DATEDIF('Base de données'!$A3047,S$1,"d")&lt;&gt;0,"",'Base de données'!$B3047),""))</f>
        <v/>
      </c>
      <c r="T3047" s="39" t="str">
        <f>IF(T$1&gt;$AE$1,"-",IFERROR(IF(DATEDIF('Base de données'!$A3047,T$1,"d")&lt;&gt;0,"",'Base de données'!$B3047),""))</f>
        <v/>
      </c>
      <c r="U3047" s="39" t="str">
        <f>IF(U$1&gt;$AE$1,"-",IFERROR(IF(DATEDIF('Base de données'!$A3047,U$1,"d")&lt;&gt;0,"",'Base de données'!$B3047),""))</f>
        <v>STIBE</v>
      </c>
      <c r="V3047" s="39" t="str">
        <f>IF(V$1&gt;$AE$1,"-",IFERROR(IF(DATEDIF('Base de données'!$A3047,V$1,"d")&lt;&gt;0,"",'Base de données'!$B3047),""))</f>
        <v/>
      </c>
      <c r="W3047" s="34"/>
      <c r="X3047" s="30" t="str">
        <f>'Base de données'!$C3047&amp;" "&amp;'Base de données'!$D3047</f>
        <v>Huet Jacques</v>
      </c>
      <c r="Y3047" s="31">
        <f>COUNTIF('Base de données'!$B:$B,'Base de données'!$B3047)</f>
        <v>12</v>
      </c>
      <c r="AA3047" s="87" cm="1">
        <f t="array" aca="1" ref="AA3047" ca="1">INDIRECT("'Base de données'!A" &amp; ROW(Y3047))</f>
        <v>45962</v>
      </c>
      <c r="AB3047" s="51" t="str" cm="1">
        <f t="array" aca="1" ref="AB3047" ca="1">INDIRECT("'Base de données'!B" &amp; ROW(Z3047))</f>
        <v>STIBE</v>
      </c>
    </row>
    <row r="3048" spans="1:28" x14ac:dyDescent="0.3">
      <c r="A3048" s="41" t="str">
        <f ca="1">IF(IF(AND($B3048&lt;&gt;"-",$B3048=$E3048),"Entrée et sortie","-")="Entrée et sortie",'Base de données'!$B3048,"-")</f>
        <v>-</v>
      </c>
      <c r="B3048" s="41" t="str">
        <f t="shared" ca="1" si="191"/>
        <v>-</v>
      </c>
      <c r="C3048" s="41" t="str">
        <f t="shared" ca="1" si="192"/>
        <v>-</v>
      </c>
      <c r="D3048" s="41" t="str">
        <f>IF($F3048="sortie en cours d'année",'Base de données'!$B3048,"-")</f>
        <v>-</v>
      </c>
      <c r="E3048" s="41" t="str">
        <f>IF($H3048="entrée en cours d'année",'Base de données'!$B3048,"-")</f>
        <v>-</v>
      </c>
      <c r="F3048" s="37" t="str">
        <f t="shared" si="189"/>
        <v/>
      </c>
      <c r="G3048" s="37" t="str">
        <f>IF($J3048="mouvement",_xlfn.XLOOKUP('Base de données'!$B3048,$V:$V,$V:$V,0),"")</f>
        <v/>
      </c>
      <c r="H3048" s="37" t="str">
        <f t="shared" si="190"/>
        <v/>
      </c>
      <c r="I3048" s="37" t="str">
        <f>IF($J3048="mouvement",_xlfn.XLOOKUP('Base de données'!$B3048,$K:$K,$K:$K,0),"")</f>
        <v/>
      </c>
      <c r="J3048" s="38" t="str">
        <f>IF(AND(Y3048&lt;&gt;MAX(Y:Y),COUNTIF(K3048:V3048,'Base de données'!$B3048)&gt;0),"mouvement","")</f>
        <v/>
      </c>
      <c r="K3048" s="39" t="str">
        <f>IF(K$1&gt;$AE$1,"-",IFERROR(IF(DATEDIF('Base de données'!$A3048,K$1,"d")&lt;&gt;0,"",'Base de données'!$B3048),""))</f>
        <v/>
      </c>
      <c r="L3048" s="39" t="str">
        <f>IF(L$1&gt;$AE$1,"-",IFERROR(IF(DATEDIF('Base de données'!$A3048,L$1,"d")&lt;&gt;0,"",'Base de données'!$B3048),""))</f>
        <v/>
      </c>
      <c r="M3048" s="39" t="str">
        <f>IF(M$1&gt;$AE$1,"-",IFERROR(IF(DATEDIF('Base de données'!$A3048,M$1,"d")&lt;&gt;0,"",'Base de données'!$B3048),""))</f>
        <v/>
      </c>
      <c r="N3048" s="39" t="str">
        <f>IF(N$1&gt;$AE$1,"-",IFERROR(IF(DATEDIF('Base de données'!$A3048,N$1,"d")&lt;&gt;0,"",'Base de données'!$B3048),""))</f>
        <v/>
      </c>
      <c r="O3048" s="39" t="str">
        <f>IF(O$1&gt;$AE$1,"-",IFERROR(IF(DATEDIF('Base de données'!$A3048,O$1,"d")&lt;&gt;0,"",'Base de données'!$B3048),""))</f>
        <v/>
      </c>
      <c r="P3048" s="39" t="str">
        <f>IF(P$1&gt;$AE$1,"-",IFERROR(IF(DATEDIF('Base de données'!$A3048,P$1,"d")&lt;&gt;0,"",'Base de données'!$B3048),""))</f>
        <v/>
      </c>
      <c r="Q3048" s="39" t="str">
        <f>IF(Q$1&gt;$AE$1,"-",IFERROR(IF(DATEDIF('Base de données'!$A3048,Q$1,"d")&lt;&gt;0,"",'Base de données'!$B3048),""))</f>
        <v/>
      </c>
      <c r="R3048" s="39" t="str">
        <f>IF(R$1&gt;$AE$1,"-",IFERROR(IF(DATEDIF('Base de données'!$A3048,R$1,"d")&lt;&gt;0,"",'Base de données'!$B3048),""))</f>
        <v/>
      </c>
      <c r="S3048" s="39" t="str">
        <f>IF(S$1&gt;$AE$1,"-",IFERROR(IF(DATEDIF('Base de données'!$A3048,S$1,"d")&lt;&gt;0,"",'Base de données'!$B3048),""))</f>
        <v/>
      </c>
      <c r="T3048" s="39" t="str">
        <f>IF(T$1&gt;$AE$1,"-",IFERROR(IF(DATEDIF('Base de données'!$A3048,T$1,"d")&lt;&gt;0,"",'Base de données'!$B3048),""))</f>
        <v/>
      </c>
      <c r="U3048" s="39" t="str">
        <f>IF(U$1&gt;$AE$1,"-",IFERROR(IF(DATEDIF('Base de données'!$A3048,U$1,"d")&lt;&gt;0,"",'Base de données'!$B3048),""))</f>
        <v>711RD</v>
      </c>
      <c r="V3048" s="39" t="str">
        <f>IF(V$1&gt;$AE$1,"-",IFERROR(IF(DATEDIF('Base de données'!$A3048,V$1,"d")&lt;&gt;0,"",'Base de données'!$B3048),""))</f>
        <v/>
      </c>
      <c r="W3048" s="34"/>
      <c r="X3048" s="30" t="str">
        <f>'Base de données'!$C3048&amp;" "&amp;'Base de données'!$D3048</f>
        <v>Chevallier Lucas</v>
      </c>
      <c r="Y3048" s="31">
        <f>COUNTIF('Base de données'!$B:$B,'Base de données'!$B3048)</f>
        <v>12</v>
      </c>
      <c r="AA3048" s="87" cm="1">
        <f t="array" aca="1" ref="AA3048" ca="1">INDIRECT("'Base de données'!A" &amp; ROW(Y3048))</f>
        <v>45962</v>
      </c>
      <c r="AB3048" s="51" t="str" cm="1">
        <f t="array" aca="1" ref="AB3048" ca="1">INDIRECT("'Base de données'!B" &amp; ROW(Z3048))</f>
        <v>711RD</v>
      </c>
    </row>
    <row r="3049" spans="1:28" x14ac:dyDescent="0.3">
      <c r="A3049" s="41" t="str">
        <f ca="1">IF(IF(AND($B3049&lt;&gt;"-",$B3049=$E3049),"Entrée et sortie","-")="Entrée et sortie",'Base de données'!$B3049,"-")</f>
        <v>-</v>
      </c>
      <c r="B3049" s="41" t="str">
        <f t="shared" ca="1" si="191"/>
        <v>-</v>
      </c>
      <c r="C3049" s="41" t="str">
        <f t="shared" ca="1" si="192"/>
        <v>-</v>
      </c>
      <c r="D3049" s="41" t="str">
        <f>IF($F3049="sortie en cours d'année",'Base de données'!$B3049,"-")</f>
        <v>-</v>
      </c>
      <c r="E3049" s="41" t="str">
        <f>IF($H3049="entrée en cours d'année",'Base de données'!$B3049,"-")</f>
        <v>-</v>
      </c>
      <c r="F3049" s="37" t="str">
        <f t="shared" si="189"/>
        <v/>
      </c>
      <c r="G3049" s="37" t="str">
        <f>IF($J3049="mouvement",_xlfn.XLOOKUP('Base de données'!$B3049,$V:$V,$V:$V,0),"")</f>
        <v/>
      </c>
      <c r="H3049" s="37" t="str">
        <f t="shared" si="190"/>
        <v/>
      </c>
      <c r="I3049" s="37" t="str">
        <f>IF($J3049="mouvement",_xlfn.XLOOKUP('Base de données'!$B3049,$K:$K,$K:$K,0),"")</f>
        <v/>
      </c>
      <c r="J3049" s="38" t="str">
        <f>IF(AND(Y3049&lt;&gt;MAX(Y:Y),COUNTIF(K3049:V3049,'Base de données'!$B3049)&gt;0),"mouvement","")</f>
        <v/>
      </c>
      <c r="K3049" s="39" t="str">
        <f>IF(K$1&gt;$AE$1,"-",IFERROR(IF(DATEDIF('Base de données'!$A3049,K$1,"d")&lt;&gt;0,"",'Base de données'!$B3049),""))</f>
        <v/>
      </c>
      <c r="L3049" s="39" t="str">
        <f>IF(L$1&gt;$AE$1,"-",IFERROR(IF(DATEDIF('Base de données'!$A3049,L$1,"d")&lt;&gt;0,"",'Base de données'!$B3049),""))</f>
        <v/>
      </c>
      <c r="M3049" s="39" t="str">
        <f>IF(M$1&gt;$AE$1,"-",IFERROR(IF(DATEDIF('Base de données'!$A3049,M$1,"d")&lt;&gt;0,"",'Base de données'!$B3049),""))</f>
        <v/>
      </c>
      <c r="N3049" s="39" t="str">
        <f>IF(N$1&gt;$AE$1,"-",IFERROR(IF(DATEDIF('Base de données'!$A3049,N$1,"d")&lt;&gt;0,"",'Base de données'!$B3049),""))</f>
        <v/>
      </c>
      <c r="O3049" s="39" t="str">
        <f>IF(O$1&gt;$AE$1,"-",IFERROR(IF(DATEDIF('Base de données'!$A3049,O$1,"d")&lt;&gt;0,"",'Base de données'!$B3049),""))</f>
        <v/>
      </c>
      <c r="P3049" s="39" t="str">
        <f>IF(P$1&gt;$AE$1,"-",IFERROR(IF(DATEDIF('Base de données'!$A3049,P$1,"d")&lt;&gt;0,"",'Base de données'!$B3049),""))</f>
        <v/>
      </c>
      <c r="Q3049" s="39" t="str">
        <f>IF(Q$1&gt;$AE$1,"-",IFERROR(IF(DATEDIF('Base de données'!$A3049,Q$1,"d")&lt;&gt;0,"",'Base de données'!$B3049),""))</f>
        <v/>
      </c>
      <c r="R3049" s="39" t="str">
        <f>IF(R$1&gt;$AE$1,"-",IFERROR(IF(DATEDIF('Base de données'!$A3049,R$1,"d")&lt;&gt;0,"",'Base de données'!$B3049),""))</f>
        <v/>
      </c>
      <c r="S3049" s="39" t="str">
        <f>IF(S$1&gt;$AE$1,"-",IFERROR(IF(DATEDIF('Base de données'!$A3049,S$1,"d")&lt;&gt;0,"",'Base de données'!$B3049),""))</f>
        <v/>
      </c>
      <c r="T3049" s="39" t="str">
        <f>IF(T$1&gt;$AE$1,"-",IFERROR(IF(DATEDIF('Base de données'!$A3049,T$1,"d")&lt;&gt;0,"",'Base de données'!$B3049),""))</f>
        <v/>
      </c>
      <c r="U3049" s="39" t="str">
        <f>IF(U$1&gt;$AE$1,"-",IFERROR(IF(DATEDIF('Base de données'!$A3049,U$1,"d")&lt;&gt;0,"",'Base de données'!$B3049),""))</f>
        <v>U29UM</v>
      </c>
      <c r="V3049" s="39" t="str">
        <f>IF(V$1&gt;$AE$1,"-",IFERROR(IF(DATEDIF('Base de données'!$A3049,V$1,"d")&lt;&gt;0,"",'Base de données'!$B3049),""))</f>
        <v/>
      </c>
      <c r="W3049" s="34"/>
      <c r="X3049" s="30" t="str">
        <f>'Base de données'!$C3049&amp;" "&amp;'Base de données'!$D3049</f>
        <v>Schmitt Alix</v>
      </c>
      <c r="Y3049" s="31">
        <f>COUNTIF('Base de données'!$B:$B,'Base de données'!$B3049)</f>
        <v>12</v>
      </c>
      <c r="AA3049" s="87" cm="1">
        <f t="array" aca="1" ref="AA3049" ca="1">INDIRECT("'Base de données'!A" &amp; ROW(Y3049))</f>
        <v>45962</v>
      </c>
      <c r="AB3049" s="51" t="str" cm="1">
        <f t="array" aca="1" ref="AB3049" ca="1">INDIRECT("'Base de données'!B" &amp; ROW(Z3049))</f>
        <v>U29UM</v>
      </c>
    </row>
    <row r="3050" spans="1:28" x14ac:dyDescent="0.3">
      <c r="A3050" s="41" t="str">
        <f ca="1">IF(IF(AND($B3050&lt;&gt;"-",$B3050=$E3050),"Entrée et sortie","-")="Entrée et sortie",'Base de données'!$B3050,"-")</f>
        <v>-</v>
      </c>
      <c r="B3050" s="41" t="str">
        <f t="shared" ca="1" si="191"/>
        <v>-</v>
      </c>
      <c r="C3050" s="41" t="str">
        <f t="shared" ca="1" si="192"/>
        <v>-</v>
      </c>
      <c r="D3050" s="41" t="str">
        <f>IF($F3050="sortie en cours d'année",'Base de données'!$B3050,"-")</f>
        <v>-</v>
      </c>
      <c r="E3050" s="41" t="str">
        <f>IF($H3050="entrée en cours d'année",'Base de données'!$B3050,"-")</f>
        <v>-</v>
      </c>
      <c r="F3050" s="37" t="str">
        <f t="shared" si="189"/>
        <v/>
      </c>
      <c r="G3050" s="37" t="str">
        <f>IF($J3050="mouvement",_xlfn.XLOOKUP('Base de données'!$B3050,$V:$V,$V:$V,0),"")</f>
        <v/>
      </c>
      <c r="H3050" s="37" t="str">
        <f t="shared" si="190"/>
        <v/>
      </c>
      <c r="I3050" s="37" t="str">
        <f>IF($J3050="mouvement",_xlfn.XLOOKUP('Base de données'!$B3050,$K:$K,$K:$K,0),"")</f>
        <v/>
      </c>
      <c r="J3050" s="38" t="str">
        <f>IF(AND(Y3050&lt;&gt;MAX(Y:Y),COUNTIF(K3050:V3050,'Base de données'!$B3050)&gt;0),"mouvement","")</f>
        <v/>
      </c>
      <c r="K3050" s="39" t="str">
        <f>IF(K$1&gt;$AE$1,"-",IFERROR(IF(DATEDIF('Base de données'!$A3050,K$1,"d")&lt;&gt;0,"",'Base de données'!$B3050),""))</f>
        <v/>
      </c>
      <c r="L3050" s="39" t="str">
        <f>IF(L$1&gt;$AE$1,"-",IFERROR(IF(DATEDIF('Base de données'!$A3050,L$1,"d")&lt;&gt;0,"",'Base de données'!$B3050),""))</f>
        <v/>
      </c>
      <c r="M3050" s="39" t="str">
        <f>IF(M$1&gt;$AE$1,"-",IFERROR(IF(DATEDIF('Base de données'!$A3050,M$1,"d")&lt;&gt;0,"",'Base de données'!$B3050),""))</f>
        <v/>
      </c>
      <c r="N3050" s="39" t="str">
        <f>IF(N$1&gt;$AE$1,"-",IFERROR(IF(DATEDIF('Base de données'!$A3050,N$1,"d")&lt;&gt;0,"",'Base de données'!$B3050),""))</f>
        <v/>
      </c>
      <c r="O3050" s="39" t="str">
        <f>IF(O$1&gt;$AE$1,"-",IFERROR(IF(DATEDIF('Base de données'!$A3050,O$1,"d")&lt;&gt;0,"",'Base de données'!$B3050),""))</f>
        <v/>
      </c>
      <c r="P3050" s="39" t="str">
        <f>IF(P$1&gt;$AE$1,"-",IFERROR(IF(DATEDIF('Base de données'!$A3050,P$1,"d")&lt;&gt;0,"",'Base de données'!$B3050),""))</f>
        <v/>
      </c>
      <c r="Q3050" s="39" t="str">
        <f>IF(Q$1&gt;$AE$1,"-",IFERROR(IF(DATEDIF('Base de données'!$A3050,Q$1,"d")&lt;&gt;0,"",'Base de données'!$B3050),""))</f>
        <v/>
      </c>
      <c r="R3050" s="39" t="str">
        <f>IF(R$1&gt;$AE$1,"-",IFERROR(IF(DATEDIF('Base de données'!$A3050,R$1,"d")&lt;&gt;0,"",'Base de données'!$B3050),""))</f>
        <v/>
      </c>
      <c r="S3050" s="39" t="str">
        <f>IF(S$1&gt;$AE$1,"-",IFERROR(IF(DATEDIF('Base de données'!$A3050,S$1,"d")&lt;&gt;0,"",'Base de données'!$B3050),""))</f>
        <v/>
      </c>
      <c r="T3050" s="39" t="str">
        <f>IF(T$1&gt;$AE$1,"-",IFERROR(IF(DATEDIF('Base de données'!$A3050,T$1,"d")&lt;&gt;0,"",'Base de données'!$B3050),""))</f>
        <v/>
      </c>
      <c r="U3050" s="39" t="str">
        <f>IF(U$1&gt;$AE$1,"-",IFERROR(IF(DATEDIF('Base de données'!$A3050,U$1,"d")&lt;&gt;0,"",'Base de données'!$B3050),""))</f>
        <v>QL1M5</v>
      </c>
      <c r="V3050" s="39" t="str">
        <f>IF(V$1&gt;$AE$1,"-",IFERROR(IF(DATEDIF('Base de données'!$A3050,V$1,"d")&lt;&gt;0,"",'Base de données'!$B3050),""))</f>
        <v/>
      </c>
      <c r="W3050" s="34"/>
      <c r="X3050" s="30" t="str">
        <f>'Base de données'!$C3050&amp;" "&amp;'Base de données'!$D3050</f>
        <v>Leconte Stéphanie</v>
      </c>
      <c r="Y3050" s="31">
        <f>COUNTIF('Base de données'!$B:$B,'Base de données'!$B3050)</f>
        <v>12</v>
      </c>
      <c r="AA3050" s="87" cm="1">
        <f t="array" aca="1" ref="AA3050" ca="1">INDIRECT("'Base de données'!A" &amp; ROW(Y3050))</f>
        <v>45962</v>
      </c>
      <c r="AB3050" s="51" t="str" cm="1">
        <f t="array" aca="1" ref="AB3050" ca="1">INDIRECT("'Base de données'!B" &amp; ROW(Z3050))</f>
        <v>QL1M5</v>
      </c>
    </row>
    <row r="3051" spans="1:28" x14ac:dyDescent="0.3">
      <c r="A3051" s="41" t="str">
        <f ca="1">IF(IF(AND($B3051&lt;&gt;"-",$B3051=$E3051),"Entrée et sortie","-")="Entrée et sortie",'Base de données'!$B3051,"-")</f>
        <v>-</v>
      </c>
      <c r="B3051" s="41" t="str">
        <f t="shared" ca="1" si="191"/>
        <v>-</v>
      </c>
      <c r="C3051" s="41" t="str">
        <f t="shared" ca="1" si="192"/>
        <v>-</v>
      </c>
      <c r="D3051" s="41" t="str">
        <f>IF($F3051="sortie en cours d'année",'Base de données'!$B3051,"-")</f>
        <v>-</v>
      </c>
      <c r="E3051" s="41" t="str">
        <f>IF($H3051="entrée en cours d'année",'Base de données'!$B3051,"-")</f>
        <v>-</v>
      </c>
      <c r="F3051" s="37" t="str">
        <f t="shared" si="189"/>
        <v/>
      </c>
      <c r="G3051" s="37" t="str">
        <f>IF($J3051="mouvement",_xlfn.XLOOKUP('Base de données'!$B3051,$V:$V,$V:$V,0),"")</f>
        <v/>
      </c>
      <c r="H3051" s="37" t="str">
        <f t="shared" si="190"/>
        <v/>
      </c>
      <c r="I3051" s="37" t="str">
        <f>IF($J3051="mouvement",_xlfn.XLOOKUP('Base de données'!$B3051,$K:$K,$K:$K,0),"")</f>
        <v/>
      </c>
      <c r="J3051" s="38" t="str">
        <f>IF(AND(Y3051&lt;&gt;MAX(Y:Y),COUNTIF(K3051:V3051,'Base de données'!$B3051)&gt;0),"mouvement","")</f>
        <v/>
      </c>
      <c r="K3051" s="39" t="str">
        <f>IF(K$1&gt;$AE$1,"-",IFERROR(IF(DATEDIF('Base de données'!$A3051,K$1,"d")&lt;&gt;0,"",'Base de données'!$B3051),""))</f>
        <v/>
      </c>
      <c r="L3051" s="39" t="str">
        <f>IF(L$1&gt;$AE$1,"-",IFERROR(IF(DATEDIF('Base de données'!$A3051,L$1,"d")&lt;&gt;0,"",'Base de données'!$B3051),""))</f>
        <v/>
      </c>
      <c r="M3051" s="39" t="str">
        <f>IF(M$1&gt;$AE$1,"-",IFERROR(IF(DATEDIF('Base de données'!$A3051,M$1,"d")&lt;&gt;0,"",'Base de données'!$B3051),""))</f>
        <v/>
      </c>
      <c r="N3051" s="39" t="str">
        <f>IF(N$1&gt;$AE$1,"-",IFERROR(IF(DATEDIF('Base de données'!$A3051,N$1,"d")&lt;&gt;0,"",'Base de données'!$B3051),""))</f>
        <v/>
      </c>
      <c r="O3051" s="39" t="str">
        <f>IF(O$1&gt;$AE$1,"-",IFERROR(IF(DATEDIF('Base de données'!$A3051,O$1,"d")&lt;&gt;0,"",'Base de données'!$B3051),""))</f>
        <v/>
      </c>
      <c r="P3051" s="39" t="str">
        <f>IF(P$1&gt;$AE$1,"-",IFERROR(IF(DATEDIF('Base de données'!$A3051,P$1,"d")&lt;&gt;0,"",'Base de données'!$B3051),""))</f>
        <v/>
      </c>
      <c r="Q3051" s="39" t="str">
        <f>IF(Q$1&gt;$AE$1,"-",IFERROR(IF(DATEDIF('Base de données'!$A3051,Q$1,"d")&lt;&gt;0,"",'Base de données'!$B3051),""))</f>
        <v/>
      </c>
      <c r="R3051" s="39" t="str">
        <f>IF(R$1&gt;$AE$1,"-",IFERROR(IF(DATEDIF('Base de données'!$A3051,R$1,"d")&lt;&gt;0,"",'Base de données'!$B3051),""))</f>
        <v/>
      </c>
      <c r="S3051" s="39" t="str">
        <f>IF(S$1&gt;$AE$1,"-",IFERROR(IF(DATEDIF('Base de données'!$A3051,S$1,"d")&lt;&gt;0,"",'Base de données'!$B3051),""))</f>
        <v/>
      </c>
      <c r="T3051" s="39" t="str">
        <f>IF(T$1&gt;$AE$1,"-",IFERROR(IF(DATEDIF('Base de données'!$A3051,T$1,"d")&lt;&gt;0,"",'Base de données'!$B3051),""))</f>
        <v/>
      </c>
      <c r="U3051" s="39" t="str">
        <f>IF(U$1&gt;$AE$1,"-",IFERROR(IF(DATEDIF('Base de données'!$A3051,U$1,"d")&lt;&gt;0,"",'Base de données'!$B3051),""))</f>
        <v>SDNJA</v>
      </c>
      <c r="V3051" s="39" t="str">
        <f>IF(V$1&gt;$AE$1,"-",IFERROR(IF(DATEDIF('Base de données'!$A3051,V$1,"d")&lt;&gt;0,"",'Base de données'!$B3051),""))</f>
        <v/>
      </c>
      <c r="W3051" s="34"/>
      <c r="X3051" s="30" t="str">
        <f>'Base de données'!$C3051&amp;" "&amp;'Base de données'!$D3051</f>
        <v>Thierry Marianne</v>
      </c>
      <c r="Y3051" s="31">
        <f>COUNTIF('Base de données'!$B:$B,'Base de données'!$B3051)</f>
        <v>12</v>
      </c>
      <c r="AA3051" s="87" cm="1">
        <f t="array" aca="1" ref="AA3051" ca="1">INDIRECT("'Base de données'!A" &amp; ROW(Y3051))</f>
        <v>45962</v>
      </c>
      <c r="AB3051" s="51" t="str" cm="1">
        <f t="array" aca="1" ref="AB3051" ca="1">INDIRECT("'Base de données'!B" &amp; ROW(Z3051))</f>
        <v>SDNJA</v>
      </c>
    </row>
    <row r="3052" spans="1:28" x14ac:dyDescent="0.3">
      <c r="A3052" s="41" t="str">
        <f ca="1">IF(IF(AND($B3052&lt;&gt;"-",$B3052=$E3052),"Entrée et sortie","-")="Entrée et sortie",'Base de données'!$B3052,"-")</f>
        <v>-</v>
      </c>
      <c r="B3052" s="41" t="str">
        <f t="shared" ca="1" si="191"/>
        <v>-</v>
      </c>
      <c r="C3052" s="41" t="str">
        <f t="shared" ca="1" si="192"/>
        <v>-</v>
      </c>
      <c r="D3052" s="41" t="str">
        <f>IF($F3052="sortie en cours d'année",'Base de données'!$B3052,"-")</f>
        <v>-</v>
      </c>
      <c r="E3052" s="41" t="str">
        <f>IF($H3052="entrée en cours d'année",'Base de données'!$B3052,"-")</f>
        <v>-</v>
      </c>
      <c r="F3052" s="37" t="str">
        <f t="shared" si="189"/>
        <v/>
      </c>
      <c r="G3052" s="37" t="str">
        <f>IF($J3052="mouvement",_xlfn.XLOOKUP('Base de données'!$B3052,$V:$V,$V:$V,0),"")</f>
        <v/>
      </c>
      <c r="H3052" s="37" t="str">
        <f t="shared" si="190"/>
        <v/>
      </c>
      <c r="I3052" s="37" t="str">
        <f>IF($J3052="mouvement",_xlfn.XLOOKUP('Base de données'!$B3052,$K:$K,$K:$K,0),"")</f>
        <v/>
      </c>
      <c r="J3052" s="38" t="str">
        <f>IF(AND(Y3052&lt;&gt;MAX(Y:Y),COUNTIF(K3052:V3052,'Base de données'!$B3052)&gt;0),"mouvement","")</f>
        <v/>
      </c>
      <c r="K3052" s="39" t="str">
        <f>IF(K$1&gt;$AE$1,"-",IFERROR(IF(DATEDIF('Base de données'!$A3052,K$1,"d")&lt;&gt;0,"",'Base de données'!$B3052),""))</f>
        <v/>
      </c>
      <c r="L3052" s="39" t="str">
        <f>IF(L$1&gt;$AE$1,"-",IFERROR(IF(DATEDIF('Base de données'!$A3052,L$1,"d")&lt;&gt;0,"",'Base de données'!$B3052),""))</f>
        <v/>
      </c>
      <c r="M3052" s="39" t="str">
        <f>IF(M$1&gt;$AE$1,"-",IFERROR(IF(DATEDIF('Base de données'!$A3052,M$1,"d")&lt;&gt;0,"",'Base de données'!$B3052),""))</f>
        <v/>
      </c>
      <c r="N3052" s="39" t="str">
        <f>IF(N$1&gt;$AE$1,"-",IFERROR(IF(DATEDIF('Base de données'!$A3052,N$1,"d")&lt;&gt;0,"",'Base de données'!$B3052),""))</f>
        <v/>
      </c>
      <c r="O3052" s="39" t="str">
        <f>IF(O$1&gt;$AE$1,"-",IFERROR(IF(DATEDIF('Base de données'!$A3052,O$1,"d")&lt;&gt;0,"",'Base de données'!$B3052),""))</f>
        <v/>
      </c>
      <c r="P3052" s="39" t="str">
        <f>IF(P$1&gt;$AE$1,"-",IFERROR(IF(DATEDIF('Base de données'!$A3052,P$1,"d")&lt;&gt;0,"",'Base de données'!$B3052),""))</f>
        <v/>
      </c>
      <c r="Q3052" s="39" t="str">
        <f>IF(Q$1&gt;$AE$1,"-",IFERROR(IF(DATEDIF('Base de données'!$A3052,Q$1,"d")&lt;&gt;0,"",'Base de données'!$B3052),""))</f>
        <v/>
      </c>
      <c r="R3052" s="39" t="str">
        <f>IF(R$1&gt;$AE$1,"-",IFERROR(IF(DATEDIF('Base de données'!$A3052,R$1,"d")&lt;&gt;0,"",'Base de données'!$B3052),""))</f>
        <v/>
      </c>
      <c r="S3052" s="39" t="str">
        <f>IF(S$1&gt;$AE$1,"-",IFERROR(IF(DATEDIF('Base de données'!$A3052,S$1,"d")&lt;&gt;0,"",'Base de données'!$B3052),""))</f>
        <v/>
      </c>
      <c r="T3052" s="39" t="str">
        <f>IF(T$1&gt;$AE$1,"-",IFERROR(IF(DATEDIF('Base de données'!$A3052,T$1,"d")&lt;&gt;0,"",'Base de données'!$B3052),""))</f>
        <v/>
      </c>
      <c r="U3052" s="39" t="str">
        <f>IF(U$1&gt;$AE$1,"-",IFERROR(IF(DATEDIF('Base de données'!$A3052,U$1,"d")&lt;&gt;0,"",'Base de données'!$B3052),""))</f>
        <v>HJK4E</v>
      </c>
      <c r="V3052" s="39" t="str">
        <f>IF(V$1&gt;$AE$1,"-",IFERROR(IF(DATEDIF('Base de données'!$A3052,V$1,"d")&lt;&gt;0,"",'Base de données'!$B3052),""))</f>
        <v/>
      </c>
      <c r="W3052" s="34"/>
      <c r="X3052" s="30" t="str">
        <f>'Base de données'!$C3052&amp;" "&amp;'Base de données'!$D3052</f>
        <v>Thierry Jean</v>
      </c>
      <c r="Y3052" s="31">
        <f>COUNTIF('Base de données'!$B:$B,'Base de données'!$B3052)</f>
        <v>12</v>
      </c>
      <c r="AA3052" s="87" cm="1">
        <f t="array" aca="1" ref="AA3052" ca="1">INDIRECT("'Base de données'!A" &amp; ROW(Y3052))</f>
        <v>45962</v>
      </c>
      <c r="AB3052" s="51" t="str" cm="1">
        <f t="array" aca="1" ref="AB3052" ca="1">INDIRECT("'Base de données'!B" &amp; ROW(Z3052))</f>
        <v>HJK4E</v>
      </c>
    </row>
    <row r="3053" spans="1:28" x14ac:dyDescent="0.3">
      <c r="A3053" s="41" t="str">
        <f ca="1">IF(IF(AND($B3053&lt;&gt;"-",$B3053=$E3053),"Entrée et sortie","-")="Entrée et sortie",'Base de données'!$B3053,"-")</f>
        <v>-</v>
      </c>
      <c r="B3053" s="41" t="str">
        <f t="shared" ca="1" si="191"/>
        <v>-</v>
      </c>
      <c r="C3053" s="41" t="str">
        <f t="shared" ca="1" si="192"/>
        <v>-</v>
      </c>
      <c r="D3053" s="41" t="str">
        <f>IF($F3053="sortie en cours d'année",'Base de données'!$B3053,"-")</f>
        <v>-</v>
      </c>
      <c r="E3053" s="41" t="str">
        <f>IF($H3053="entrée en cours d'année",'Base de données'!$B3053,"-")</f>
        <v>-</v>
      </c>
      <c r="F3053" s="37" t="str">
        <f t="shared" si="189"/>
        <v/>
      </c>
      <c r="G3053" s="37" t="str">
        <f>IF($J3053="mouvement",_xlfn.XLOOKUP('Base de données'!$B3053,$V:$V,$V:$V,0),"")</f>
        <v/>
      </c>
      <c r="H3053" s="37" t="str">
        <f t="shared" si="190"/>
        <v/>
      </c>
      <c r="I3053" s="37" t="str">
        <f>IF($J3053="mouvement",_xlfn.XLOOKUP('Base de données'!$B3053,$K:$K,$K:$K,0),"")</f>
        <v/>
      </c>
      <c r="J3053" s="38" t="str">
        <f>IF(AND(Y3053&lt;&gt;MAX(Y:Y),COUNTIF(K3053:V3053,'Base de données'!$B3053)&gt;0),"mouvement","")</f>
        <v/>
      </c>
      <c r="K3053" s="39" t="str">
        <f>IF(K$1&gt;$AE$1,"-",IFERROR(IF(DATEDIF('Base de données'!$A3053,K$1,"d")&lt;&gt;0,"",'Base de données'!$B3053),""))</f>
        <v/>
      </c>
      <c r="L3053" s="39" t="str">
        <f>IF(L$1&gt;$AE$1,"-",IFERROR(IF(DATEDIF('Base de données'!$A3053,L$1,"d")&lt;&gt;0,"",'Base de données'!$B3053),""))</f>
        <v/>
      </c>
      <c r="M3053" s="39" t="str">
        <f>IF(M$1&gt;$AE$1,"-",IFERROR(IF(DATEDIF('Base de données'!$A3053,M$1,"d")&lt;&gt;0,"",'Base de données'!$B3053),""))</f>
        <v/>
      </c>
      <c r="N3053" s="39" t="str">
        <f>IF(N$1&gt;$AE$1,"-",IFERROR(IF(DATEDIF('Base de données'!$A3053,N$1,"d")&lt;&gt;0,"",'Base de données'!$B3053),""))</f>
        <v/>
      </c>
      <c r="O3053" s="39" t="str">
        <f>IF(O$1&gt;$AE$1,"-",IFERROR(IF(DATEDIF('Base de données'!$A3053,O$1,"d")&lt;&gt;0,"",'Base de données'!$B3053),""))</f>
        <v/>
      </c>
      <c r="P3053" s="39" t="str">
        <f>IF(P$1&gt;$AE$1,"-",IFERROR(IF(DATEDIF('Base de données'!$A3053,P$1,"d")&lt;&gt;0,"",'Base de données'!$B3053),""))</f>
        <v/>
      </c>
      <c r="Q3053" s="39" t="str">
        <f>IF(Q$1&gt;$AE$1,"-",IFERROR(IF(DATEDIF('Base de données'!$A3053,Q$1,"d")&lt;&gt;0,"",'Base de données'!$B3053),""))</f>
        <v/>
      </c>
      <c r="R3053" s="39" t="str">
        <f>IF(R$1&gt;$AE$1,"-",IFERROR(IF(DATEDIF('Base de données'!$A3053,R$1,"d")&lt;&gt;0,"",'Base de données'!$B3053),""))</f>
        <v/>
      </c>
      <c r="S3053" s="39" t="str">
        <f>IF(S$1&gt;$AE$1,"-",IFERROR(IF(DATEDIF('Base de données'!$A3053,S$1,"d")&lt;&gt;0,"",'Base de données'!$B3053),""))</f>
        <v/>
      </c>
      <c r="T3053" s="39" t="str">
        <f>IF(T$1&gt;$AE$1,"-",IFERROR(IF(DATEDIF('Base de données'!$A3053,T$1,"d")&lt;&gt;0,"",'Base de données'!$B3053),""))</f>
        <v/>
      </c>
      <c r="U3053" s="39" t="str">
        <f>IF(U$1&gt;$AE$1,"-",IFERROR(IF(DATEDIF('Base de données'!$A3053,U$1,"d")&lt;&gt;0,"",'Base de données'!$B3053),""))</f>
        <v>FZTZM</v>
      </c>
      <c r="V3053" s="39" t="str">
        <f>IF(V$1&gt;$AE$1,"-",IFERROR(IF(DATEDIF('Base de données'!$A3053,V$1,"d")&lt;&gt;0,"",'Base de données'!$B3053),""))</f>
        <v/>
      </c>
      <c r="W3053" s="34"/>
      <c r="X3053" s="30" t="str">
        <f>'Base de données'!$C3053&amp;" "&amp;'Base de données'!$D3053</f>
        <v>Le Goff Sébastien</v>
      </c>
      <c r="Y3053" s="31">
        <f>COUNTIF('Base de données'!$B:$B,'Base de données'!$B3053)</f>
        <v>12</v>
      </c>
      <c r="AA3053" s="87" cm="1">
        <f t="array" aca="1" ref="AA3053" ca="1">INDIRECT("'Base de données'!A" &amp; ROW(Y3053))</f>
        <v>45962</v>
      </c>
      <c r="AB3053" s="51" t="str" cm="1">
        <f t="array" aca="1" ref="AB3053" ca="1">INDIRECT("'Base de données'!B" &amp; ROW(Z3053))</f>
        <v>FZTZM</v>
      </c>
    </row>
    <row r="3054" spans="1:28" x14ac:dyDescent="0.3">
      <c r="A3054" s="41" t="str">
        <f ca="1">IF(IF(AND($B3054&lt;&gt;"-",$B3054=$E3054),"Entrée et sortie","-")="Entrée et sortie",'Base de données'!$B3054,"-")</f>
        <v>-</v>
      </c>
      <c r="B3054" s="41" t="str">
        <f t="shared" ca="1" si="191"/>
        <v>-</v>
      </c>
      <c r="C3054" s="41" t="str">
        <f t="shared" ca="1" si="192"/>
        <v>-</v>
      </c>
      <c r="D3054" s="41" t="str">
        <f>IF($F3054="sortie en cours d'année",'Base de données'!$B3054,"-")</f>
        <v>-</v>
      </c>
      <c r="E3054" s="41" t="str">
        <f>IF($H3054="entrée en cours d'année",'Base de données'!$B3054,"-")</f>
        <v>-</v>
      </c>
      <c r="F3054" s="37" t="str">
        <f t="shared" si="189"/>
        <v/>
      </c>
      <c r="G3054" s="37" t="str">
        <f>IF($J3054="mouvement",_xlfn.XLOOKUP('Base de données'!$B3054,$V:$V,$V:$V,0),"")</f>
        <v/>
      </c>
      <c r="H3054" s="37" t="str">
        <f t="shared" si="190"/>
        <v/>
      </c>
      <c r="I3054" s="37" t="str">
        <f>IF($J3054="mouvement",_xlfn.XLOOKUP('Base de données'!$B3054,$K:$K,$K:$K,0),"")</f>
        <v/>
      </c>
      <c r="J3054" s="38" t="str">
        <f>IF(AND(Y3054&lt;&gt;MAX(Y:Y),COUNTIF(K3054:V3054,'Base de données'!$B3054)&gt;0),"mouvement","")</f>
        <v/>
      </c>
      <c r="K3054" s="39" t="str">
        <f>IF(K$1&gt;$AE$1,"-",IFERROR(IF(DATEDIF('Base de données'!$A3054,K$1,"d")&lt;&gt;0,"",'Base de données'!$B3054),""))</f>
        <v/>
      </c>
      <c r="L3054" s="39" t="str">
        <f>IF(L$1&gt;$AE$1,"-",IFERROR(IF(DATEDIF('Base de données'!$A3054,L$1,"d")&lt;&gt;0,"",'Base de données'!$B3054),""))</f>
        <v/>
      </c>
      <c r="M3054" s="39" t="str">
        <f>IF(M$1&gt;$AE$1,"-",IFERROR(IF(DATEDIF('Base de données'!$A3054,M$1,"d")&lt;&gt;0,"",'Base de données'!$B3054),""))</f>
        <v/>
      </c>
      <c r="N3054" s="39" t="str">
        <f>IF(N$1&gt;$AE$1,"-",IFERROR(IF(DATEDIF('Base de données'!$A3054,N$1,"d")&lt;&gt;0,"",'Base de données'!$B3054),""))</f>
        <v/>
      </c>
      <c r="O3054" s="39" t="str">
        <f>IF(O$1&gt;$AE$1,"-",IFERROR(IF(DATEDIF('Base de données'!$A3054,O$1,"d")&lt;&gt;0,"",'Base de données'!$B3054),""))</f>
        <v/>
      </c>
      <c r="P3054" s="39" t="str">
        <f>IF(P$1&gt;$AE$1,"-",IFERROR(IF(DATEDIF('Base de données'!$A3054,P$1,"d")&lt;&gt;0,"",'Base de données'!$B3054),""))</f>
        <v/>
      </c>
      <c r="Q3054" s="39" t="str">
        <f>IF(Q$1&gt;$AE$1,"-",IFERROR(IF(DATEDIF('Base de données'!$A3054,Q$1,"d")&lt;&gt;0,"",'Base de données'!$B3054),""))</f>
        <v/>
      </c>
      <c r="R3054" s="39" t="str">
        <f>IF(R$1&gt;$AE$1,"-",IFERROR(IF(DATEDIF('Base de données'!$A3054,R$1,"d")&lt;&gt;0,"",'Base de données'!$B3054),""))</f>
        <v/>
      </c>
      <c r="S3054" s="39" t="str">
        <f>IF(S$1&gt;$AE$1,"-",IFERROR(IF(DATEDIF('Base de données'!$A3054,S$1,"d")&lt;&gt;0,"",'Base de données'!$B3054),""))</f>
        <v/>
      </c>
      <c r="T3054" s="39" t="str">
        <f>IF(T$1&gt;$AE$1,"-",IFERROR(IF(DATEDIF('Base de données'!$A3054,T$1,"d")&lt;&gt;0,"",'Base de données'!$B3054),""))</f>
        <v/>
      </c>
      <c r="U3054" s="39" t="str">
        <f>IF(U$1&gt;$AE$1,"-",IFERROR(IF(DATEDIF('Base de données'!$A3054,U$1,"d")&lt;&gt;0,"",'Base de données'!$B3054),""))</f>
        <v>DQ4RC</v>
      </c>
      <c r="V3054" s="39" t="str">
        <f>IF(V$1&gt;$AE$1,"-",IFERROR(IF(DATEDIF('Base de données'!$A3054,V$1,"d")&lt;&gt;0,"",'Base de données'!$B3054),""))</f>
        <v/>
      </c>
      <c r="W3054" s="34"/>
      <c r="X3054" s="30" t="str">
        <f>'Base de données'!$C3054&amp;" "&amp;'Base de données'!$D3054</f>
        <v>Paris Adrien</v>
      </c>
      <c r="Y3054" s="31">
        <f>COUNTIF('Base de données'!$B:$B,'Base de données'!$B3054)</f>
        <v>12</v>
      </c>
      <c r="AA3054" s="87" cm="1">
        <f t="array" aca="1" ref="AA3054" ca="1">INDIRECT("'Base de données'!A" &amp; ROW(Y3054))</f>
        <v>45962</v>
      </c>
      <c r="AB3054" s="51" t="str" cm="1">
        <f t="array" aca="1" ref="AB3054" ca="1">INDIRECT("'Base de données'!B" &amp; ROW(Z3054))</f>
        <v>DQ4RC</v>
      </c>
    </row>
    <row r="3055" spans="1:28" x14ac:dyDescent="0.3">
      <c r="A3055" s="41" t="str">
        <f ca="1">IF(IF(AND($B3055&lt;&gt;"-",$B3055=$E3055),"Entrée et sortie","-")="Entrée et sortie",'Base de données'!$B3055,"-")</f>
        <v>-</v>
      </c>
      <c r="B3055" s="41" t="str">
        <f t="shared" ca="1" si="191"/>
        <v>-</v>
      </c>
      <c r="C3055" s="41" t="str">
        <f t="shared" ca="1" si="192"/>
        <v>-</v>
      </c>
      <c r="D3055" s="41" t="str">
        <f>IF($F3055="sortie en cours d'année",'Base de données'!$B3055,"-")</f>
        <v>-</v>
      </c>
      <c r="E3055" s="41" t="str">
        <f>IF($H3055="entrée en cours d'année",'Base de données'!$B3055,"-")</f>
        <v>-</v>
      </c>
      <c r="F3055" s="37" t="str">
        <f t="shared" si="189"/>
        <v/>
      </c>
      <c r="G3055" s="37" t="str">
        <f>IF($J3055="mouvement",_xlfn.XLOOKUP('Base de données'!$B3055,$V:$V,$V:$V,0),"")</f>
        <v/>
      </c>
      <c r="H3055" s="37" t="str">
        <f t="shared" si="190"/>
        <v/>
      </c>
      <c r="I3055" s="37" t="str">
        <f>IF($J3055="mouvement",_xlfn.XLOOKUP('Base de données'!$B3055,$K:$K,$K:$K,0),"")</f>
        <v/>
      </c>
      <c r="J3055" s="38" t="str">
        <f>IF(AND(Y3055&lt;&gt;MAX(Y:Y),COUNTIF(K3055:V3055,'Base de données'!$B3055)&gt;0),"mouvement","")</f>
        <v/>
      </c>
      <c r="K3055" s="39" t="str">
        <f>IF(K$1&gt;$AE$1,"-",IFERROR(IF(DATEDIF('Base de données'!$A3055,K$1,"d")&lt;&gt;0,"",'Base de données'!$B3055),""))</f>
        <v/>
      </c>
      <c r="L3055" s="39" t="str">
        <f>IF(L$1&gt;$AE$1,"-",IFERROR(IF(DATEDIF('Base de données'!$A3055,L$1,"d")&lt;&gt;0,"",'Base de données'!$B3055),""))</f>
        <v/>
      </c>
      <c r="M3055" s="39" t="str">
        <f>IF(M$1&gt;$AE$1,"-",IFERROR(IF(DATEDIF('Base de données'!$A3055,M$1,"d")&lt;&gt;0,"",'Base de données'!$B3055),""))</f>
        <v/>
      </c>
      <c r="N3055" s="39" t="str">
        <f>IF(N$1&gt;$AE$1,"-",IFERROR(IF(DATEDIF('Base de données'!$A3055,N$1,"d")&lt;&gt;0,"",'Base de données'!$B3055),""))</f>
        <v/>
      </c>
      <c r="O3055" s="39" t="str">
        <f>IF(O$1&gt;$AE$1,"-",IFERROR(IF(DATEDIF('Base de données'!$A3055,O$1,"d")&lt;&gt;0,"",'Base de données'!$B3055),""))</f>
        <v/>
      </c>
      <c r="P3055" s="39" t="str">
        <f>IF(P$1&gt;$AE$1,"-",IFERROR(IF(DATEDIF('Base de données'!$A3055,P$1,"d")&lt;&gt;0,"",'Base de données'!$B3055),""))</f>
        <v/>
      </c>
      <c r="Q3055" s="39" t="str">
        <f>IF(Q$1&gt;$AE$1,"-",IFERROR(IF(DATEDIF('Base de données'!$A3055,Q$1,"d")&lt;&gt;0,"",'Base de données'!$B3055),""))</f>
        <v/>
      </c>
      <c r="R3055" s="39" t="str">
        <f>IF(R$1&gt;$AE$1,"-",IFERROR(IF(DATEDIF('Base de données'!$A3055,R$1,"d")&lt;&gt;0,"",'Base de données'!$B3055),""))</f>
        <v/>
      </c>
      <c r="S3055" s="39" t="str">
        <f>IF(S$1&gt;$AE$1,"-",IFERROR(IF(DATEDIF('Base de données'!$A3055,S$1,"d")&lt;&gt;0,"",'Base de données'!$B3055),""))</f>
        <v/>
      </c>
      <c r="T3055" s="39" t="str">
        <f>IF(T$1&gt;$AE$1,"-",IFERROR(IF(DATEDIF('Base de données'!$A3055,T$1,"d")&lt;&gt;0,"",'Base de données'!$B3055),""))</f>
        <v/>
      </c>
      <c r="U3055" s="39" t="str">
        <f>IF(U$1&gt;$AE$1,"-",IFERROR(IF(DATEDIF('Base de données'!$A3055,U$1,"d")&lt;&gt;0,"",'Base de données'!$B3055),""))</f>
        <v>1XIA0</v>
      </c>
      <c r="V3055" s="39" t="str">
        <f>IF(V$1&gt;$AE$1,"-",IFERROR(IF(DATEDIF('Base de données'!$A3055,V$1,"d")&lt;&gt;0,"",'Base de données'!$B3055),""))</f>
        <v/>
      </c>
      <c r="W3055" s="34"/>
      <c r="X3055" s="30" t="str">
        <f>'Base de données'!$C3055&amp;" "&amp;'Base de données'!$D3055</f>
        <v>Pons Georges</v>
      </c>
      <c r="Y3055" s="31">
        <f>COUNTIF('Base de données'!$B:$B,'Base de données'!$B3055)</f>
        <v>12</v>
      </c>
      <c r="AA3055" s="87" cm="1">
        <f t="array" aca="1" ref="AA3055" ca="1">INDIRECT("'Base de données'!A" &amp; ROW(Y3055))</f>
        <v>45962</v>
      </c>
      <c r="AB3055" s="51" t="str" cm="1">
        <f t="array" aca="1" ref="AB3055" ca="1">INDIRECT("'Base de données'!B" &amp; ROW(Z3055))</f>
        <v>1XIA0</v>
      </c>
    </row>
    <row r="3056" spans="1:28" x14ac:dyDescent="0.3">
      <c r="A3056" s="41" t="str">
        <f ca="1">IF(IF(AND($B3056&lt;&gt;"-",$B3056=$E3056),"Entrée et sortie","-")="Entrée et sortie",'Base de données'!$B3056,"-")</f>
        <v>-</v>
      </c>
      <c r="B3056" s="41" t="str">
        <f t="shared" ca="1" si="191"/>
        <v>-</v>
      </c>
      <c r="C3056" s="41" t="str">
        <f t="shared" ca="1" si="192"/>
        <v>-</v>
      </c>
      <c r="D3056" s="41" t="str">
        <f>IF($F3056="sortie en cours d'année",'Base de données'!$B3056,"-")</f>
        <v>-</v>
      </c>
      <c r="E3056" s="41" t="str">
        <f>IF($H3056="entrée en cours d'année",'Base de données'!$B3056,"-")</f>
        <v>-</v>
      </c>
      <c r="F3056" s="37" t="str">
        <f t="shared" si="189"/>
        <v/>
      </c>
      <c r="G3056" s="37" t="str">
        <f>IF($J3056="mouvement",_xlfn.XLOOKUP('Base de données'!$B3056,$V:$V,$V:$V,0),"")</f>
        <v/>
      </c>
      <c r="H3056" s="37" t="str">
        <f t="shared" si="190"/>
        <v/>
      </c>
      <c r="I3056" s="37" t="str">
        <f>IF($J3056="mouvement",_xlfn.XLOOKUP('Base de données'!$B3056,$K:$K,$K:$K,0),"")</f>
        <v/>
      </c>
      <c r="J3056" s="38" t="str">
        <f>IF(AND(Y3056&lt;&gt;MAX(Y:Y),COUNTIF(K3056:V3056,'Base de données'!$B3056)&gt;0),"mouvement","")</f>
        <v/>
      </c>
      <c r="K3056" s="39" t="str">
        <f>IF(K$1&gt;$AE$1,"-",IFERROR(IF(DATEDIF('Base de données'!$A3056,K$1,"d")&lt;&gt;0,"",'Base de données'!$B3056),""))</f>
        <v/>
      </c>
      <c r="L3056" s="39" t="str">
        <f>IF(L$1&gt;$AE$1,"-",IFERROR(IF(DATEDIF('Base de données'!$A3056,L$1,"d")&lt;&gt;0,"",'Base de données'!$B3056),""))</f>
        <v/>
      </c>
      <c r="M3056" s="39" t="str">
        <f>IF(M$1&gt;$AE$1,"-",IFERROR(IF(DATEDIF('Base de données'!$A3056,M$1,"d")&lt;&gt;0,"",'Base de données'!$B3056),""))</f>
        <v/>
      </c>
      <c r="N3056" s="39" t="str">
        <f>IF(N$1&gt;$AE$1,"-",IFERROR(IF(DATEDIF('Base de données'!$A3056,N$1,"d")&lt;&gt;0,"",'Base de données'!$B3056),""))</f>
        <v/>
      </c>
      <c r="O3056" s="39" t="str">
        <f>IF(O$1&gt;$AE$1,"-",IFERROR(IF(DATEDIF('Base de données'!$A3056,O$1,"d")&lt;&gt;0,"",'Base de données'!$B3056),""))</f>
        <v/>
      </c>
      <c r="P3056" s="39" t="str">
        <f>IF(P$1&gt;$AE$1,"-",IFERROR(IF(DATEDIF('Base de données'!$A3056,P$1,"d")&lt;&gt;0,"",'Base de données'!$B3056),""))</f>
        <v/>
      </c>
      <c r="Q3056" s="39" t="str">
        <f>IF(Q$1&gt;$AE$1,"-",IFERROR(IF(DATEDIF('Base de données'!$A3056,Q$1,"d")&lt;&gt;0,"",'Base de données'!$B3056),""))</f>
        <v/>
      </c>
      <c r="R3056" s="39" t="str">
        <f>IF(R$1&gt;$AE$1,"-",IFERROR(IF(DATEDIF('Base de données'!$A3056,R$1,"d")&lt;&gt;0,"",'Base de données'!$B3056),""))</f>
        <v/>
      </c>
      <c r="S3056" s="39" t="str">
        <f>IF(S$1&gt;$AE$1,"-",IFERROR(IF(DATEDIF('Base de données'!$A3056,S$1,"d")&lt;&gt;0,"",'Base de données'!$B3056),""))</f>
        <v/>
      </c>
      <c r="T3056" s="39" t="str">
        <f>IF(T$1&gt;$AE$1,"-",IFERROR(IF(DATEDIF('Base de données'!$A3056,T$1,"d")&lt;&gt;0,"",'Base de données'!$B3056),""))</f>
        <v/>
      </c>
      <c r="U3056" s="39" t="str">
        <f>IF(U$1&gt;$AE$1,"-",IFERROR(IF(DATEDIF('Base de données'!$A3056,U$1,"d")&lt;&gt;0,"",'Base de données'!$B3056),""))</f>
        <v>PO5EN</v>
      </c>
      <c r="V3056" s="39" t="str">
        <f>IF(V$1&gt;$AE$1,"-",IFERROR(IF(DATEDIF('Base de données'!$A3056,V$1,"d")&lt;&gt;0,"",'Base de données'!$B3056),""))</f>
        <v/>
      </c>
      <c r="W3056" s="34"/>
      <c r="X3056" s="30" t="str">
        <f>'Base de données'!$C3056&amp;" "&amp;'Base de données'!$D3056</f>
        <v>Moreau Adèle</v>
      </c>
      <c r="Y3056" s="31">
        <f>COUNTIF('Base de données'!$B:$B,'Base de données'!$B3056)</f>
        <v>12</v>
      </c>
      <c r="AA3056" s="87" cm="1">
        <f t="array" aca="1" ref="AA3056" ca="1">INDIRECT("'Base de données'!A" &amp; ROW(Y3056))</f>
        <v>45962</v>
      </c>
      <c r="AB3056" s="51" t="str" cm="1">
        <f t="array" aca="1" ref="AB3056" ca="1">INDIRECT("'Base de données'!B" &amp; ROW(Z3056))</f>
        <v>PO5EN</v>
      </c>
    </row>
    <row r="3057" spans="1:28" x14ac:dyDescent="0.3">
      <c r="A3057" s="41" t="str">
        <f ca="1">IF(IF(AND($B3057&lt;&gt;"-",$B3057=$E3057),"Entrée et sortie","-")="Entrée et sortie",'Base de données'!$B3057,"-")</f>
        <v>-</v>
      </c>
      <c r="B3057" s="41" t="str">
        <f t="shared" ca="1" si="191"/>
        <v>-</v>
      </c>
      <c r="C3057" s="41" t="str">
        <f t="shared" ca="1" si="192"/>
        <v>-</v>
      </c>
      <c r="D3057" s="41" t="str">
        <f>IF($F3057="sortie en cours d'année",'Base de données'!$B3057,"-")</f>
        <v>-</v>
      </c>
      <c r="E3057" s="41" t="str">
        <f>IF($H3057="entrée en cours d'année",'Base de données'!$B3057,"-")</f>
        <v>-</v>
      </c>
      <c r="F3057" s="37" t="str">
        <f t="shared" si="189"/>
        <v/>
      </c>
      <c r="G3057" s="37" t="str">
        <f>IF($J3057="mouvement",_xlfn.XLOOKUP('Base de données'!$B3057,$V:$V,$V:$V,0),"")</f>
        <v/>
      </c>
      <c r="H3057" s="37" t="str">
        <f t="shared" si="190"/>
        <v/>
      </c>
      <c r="I3057" s="37" t="str">
        <f>IF($J3057="mouvement",_xlfn.XLOOKUP('Base de données'!$B3057,$K:$K,$K:$K,0),"")</f>
        <v/>
      </c>
      <c r="J3057" s="38" t="str">
        <f>IF(AND(Y3057&lt;&gt;MAX(Y:Y),COUNTIF(K3057:V3057,'Base de données'!$B3057)&gt;0),"mouvement","")</f>
        <v/>
      </c>
      <c r="K3057" s="39" t="str">
        <f>IF(K$1&gt;$AE$1,"-",IFERROR(IF(DATEDIF('Base de données'!$A3057,K$1,"d")&lt;&gt;0,"",'Base de données'!$B3057),""))</f>
        <v/>
      </c>
      <c r="L3057" s="39" t="str">
        <f>IF(L$1&gt;$AE$1,"-",IFERROR(IF(DATEDIF('Base de données'!$A3057,L$1,"d")&lt;&gt;0,"",'Base de données'!$B3057),""))</f>
        <v/>
      </c>
      <c r="M3057" s="39" t="str">
        <f>IF(M$1&gt;$AE$1,"-",IFERROR(IF(DATEDIF('Base de données'!$A3057,M$1,"d")&lt;&gt;0,"",'Base de données'!$B3057),""))</f>
        <v/>
      </c>
      <c r="N3057" s="39" t="str">
        <f>IF(N$1&gt;$AE$1,"-",IFERROR(IF(DATEDIF('Base de données'!$A3057,N$1,"d")&lt;&gt;0,"",'Base de données'!$B3057),""))</f>
        <v/>
      </c>
      <c r="O3057" s="39" t="str">
        <f>IF(O$1&gt;$AE$1,"-",IFERROR(IF(DATEDIF('Base de données'!$A3057,O$1,"d")&lt;&gt;0,"",'Base de données'!$B3057),""))</f>
        <v/>
      </c>
      <c r="P3057" s="39" t="str">
        <f>IF(P$1&gt;$AE$1,"-",IFERROR(IF(DATEDIF('Base de données'!$A3057,P$1,"d")&lt;&gt;0,"",'Base de données'!$B3057),""))</f>
        <v/>
      </c>
      <c r="Q3057" s="39" t="str">
        <f>IF(Q$1&gt;$AE$1,"-",IFERROR(IF(DATEDIF('Base de données'!$A3057,Q$1,"d")&lt;&gt;0,"",'Base de données'!$B3057),""))</f>
        <v/>
      </c>
      <c r="R3057" s="39" t="str">
        <f>IF(R$1&gt;$AE$1,"-",IFERROR(IF(DATEDIF('Base de données'!$A3057,R$1,"d")&lt;&gt;0,"",'Base de données'!$B3057),""))</f>
        <v/>
      </c>
      <c r="S3057" s="39" t="str">
        <f>IF(S$1&gt;$AE$1,"-",IFERROR(IF(DATEDIF('Base de données'!$A3057,S$1,"d")&lt;&gt;0,"",'Base de données'!$B3057),""))</f>
        <v/>
      </c>
      <c r="T3057" s="39" t="str">
        <f>IF(T$1&gt;$AE$1,"-",IFERROR(IF(DATEDIF('Base de données'!$A3057,T$1,"d")&lt;&gt;0,"",'Base de données'!$B3057),""))</f>
        <v/>
      </c>
      <c r="U3057" s="39" t="str">
        <f>IF(U$1&gt;$AE$1,"-",IFERROR(IF(DATEDIF('Base de données'!$A3057,U$1,"d")&lt;&gt;0,"",'Base de données'!$B3057),""))</f>
        <v>Q84S6</v>
      </c>
      <c r="V3057" s="39" t="str">
        <f>IF(V$1&gt;$AE$1,"-",IFERROR(IF(DATEDIF('Base de données'!$A3057,V$1,"d")&lt;&gt;0,"",'Base de données'!$B3057),""))</f>
        <v/>
      </c>
      <c r="W3057" s="34"/>
      <c r="X3057" s="30" t="str">
        <f>'Base de données'!$C3057&amp;" "&amp;'Base de données'!$D3057</f>
        <v>Grenier Frédérique</v>
      </c>
      <c r="Y3057" s="31">
        <f>COUNTIF('Base de données'!$B:$B,'Base de données'!$B3057)</f>
        <v>12</v>
      </c>
      <c r="AA3057" s="87" cm="1">
        <f t="array" aca="1" ref="AA3057" ca="1">INDIRECT("'Base de données'!A" &amp; ROW(Y3057))</f>
        <v>45962</v>
      </c>
      <c r="AB3057" s="51" t="str" cm="1">
        <f t="array" aca="1" ref="AB3057" ca="1">INDIRECT("'Base de données'!B" &amp; ROW(Z3057))</f>
        <v>Q84S6</v>
      </c>
    </row>
    <row r="3058" spans="1:28" x14ac:dyDescent="0.3">
      <c r="A3058" s="41" t="str">
        <f ca="1">IF(IF(AND($B3058&lt;&gt;"-",$B3058=$E3058),"Entrée et sortie","-")="Entrée et sortie",'Base de données'!$B3058,"-")</f>
        <v>-</v>
      </c>
      <c r="B3058" s="41" t="str">
        <f t="shared" ca="1" si="191"/>
        <v>-</v>
      </c>
      <c r="C3058" s="41" t="str">
        <f t="shared" ca="1" si="192"/>
        <v>-</v>
      </c>
      <c r="D3058" s="41" t="str">
        <f>IF($F3058="sortie en cours d'année",'Base de données'!$B3058,"-")</f>
        <v>-</v>
      </c>
      <c r="E3058" s="41" t="str">
        <f>IF($H3058="entrée en cours d'année",'Base de données'!$B3058,"-")</f>
        <v>-</v>
      </c>
      <c r="F3058" s="37" t="str">
        <f t="shared" si="189"/>
        <v/>
      </c>
      <c r="G3058" s="37" t="str">
        <f>IF($J3058="mouvement",_xlfn.XLOOKUP('Base de données'!$B3058,$V:$V,$V:$V,0),"")</f>
        <v/>
      </c>
      <c r="H3058" s="37" t="str">
        <f t="shared" si="190"/>
        <v/>
      </c>
      <c r="I3058" s="37" t="str">
        <f>IF($J3058="mouvement",_xlfn.XLOOKUP('Base de données'!$B3058,$K:$K,$K:$K,0),"")</f>
        <v/>
      </c>
      <c r="J3058" s="38" t="str">
        <f>IF(AND(Y3058&lt;&gt;MAX(Y:Y),COUNTIF(K3058:V3058,'Base de données'!$B3058)&gt;0),"mouvement","")</f>
        <v/>
      </c>
      <c r="K3058" s="39" t="str">
        <f>IF(K$1&gt;$AE$1,"-",IFERROR(IF(DATEDIF('Base de données'!$A3058,K$1,"d")&lt;&gt;0,"",'Base de données'!$B3058),""))</f>
        <v/>
      </c>
      <c r="L3058" s="39" t="str">
        <f>IF(L$1&gt;$AE$1,"-",IFERROR(IF(DATEDIF('Base de données'!$A3058,L$1,"d")&lt;&gt;0,"",'Base de données'!$B3058),""))</f>
        <v/>
      </c>
      <c r="M3058" s="39" t="str">
        <f>IF(M$1&gt;$AE$1,"-",IFERROR(IF(DATEDIF('Base de données'!$A3058,M$1,"d")&lt;&gt;0,"",'Base de données'!$B3058),""))</f>
        <v/>
      </c>
      <c r="N3058" s="39" t="str">
        <f>IF(N$1&gt;$AE$1,"-",IFERROR(IF(DATEDIF('Base de données'!$A3058,N$1,"d")&lt;&gt;0,"",'Base de données'!$B3058),""))</f>
        <v/>
      </c>
      <c r="O3058" s="39" t="str">
        <f>IF(O$1&gt;$AE$1,"-",IFERROR(IF(DATEDIF('Base de données'!$A3058,O$1,"d")&lt;&gt;0,"",'Base de données'!$B3058),""))</f>
        <v/>
      </c>
      <c r="P3058" s="39" t="str">
        <f>IF(P$1&gt;$AE$1,"-",IFERROR(IF(DATEDIF('Base de données'!$A3058,P$1,"d")&lt;&gt;0,"",'Base de données'!$B3058),""))</f>
        <v/>
      </c>
      <c r="Q3058" s="39" t="str">
        <f>IF(Q$1&gt;$AE$1,"-",IFERROR(IF(DATEDIF('Base de données'!$A3058,Q$1,"d")&lt;&gt;0,"",'Base de données'!$B3058),""))</f>
        <v/>
      </c>
      <c r="R3058" s="39" t="str">
        <f>IF(R$1&gt;$AE$1,"-",IFERROR(IF(DATEDIF('Base de données'!$A3058,R$1,"d")&lt;&gt;0,"",'Base de données'!$B3058),""))</f>
        <v/>
      </c>
      <c r="S3058" s="39" t="str">
        <f>IF(S$1&gt;$AE$1,"-",IFERROR(IF(DATEDIF('Base de données'!$A3058,S$1,"d")&lt;&gt;0,"",'Base de données'!$B3058),""))</f>
        <v/>
      </c>
      <c r="T3058" s="39" t="str">
        <f>IF(T$1&gt;$AE$1,"-",IFERROR(IF(DATEDIF('Base de données'!$A3058,T$1,"d")&lt;&gt;0,"",'Base de données'!$B3058),""))</f>
        <v/>
      </c>
      <c r="U3058" s="39" t="str">
        <f>IF(U$1&gt;$AE$1,"-",IFERROR(IF(DATEDIF('Base de données'!$A3058,U$1,"d")&lt;&gt;0,"",'Base de données'!$B3058),""))</f>
        <v>NGSRO</v>
      </c>
      <c r="V3058" s="39" t="str">
        <f>IF(V$1&gt;$AE$1,"-",IFERROR(IF(DATEDIF('Base de données'!$A3058,V$1,"d")&lt;&gt;0,"",'Base de données'!$B3058),""))</f>
        <v/>
      </c>
      <c r="W3058" s="34"/>
      <c r="X3058" s="30" t="str">
        <f>'Base de données'!$C3058&amp;" "&amp;'Base de données'!$D3058</f>
        <v>Vasseur Hugues</v>
      </c>
      <c r="Y3058" s="31">
        <f>COUNTIF('Base de données'!$B:$B,'Base de données'!$B3058)</f>
        <v>12</v>
      </c>
      <c r="AA3058" s="87" cm="1">
        <f t="array" aca="1" ref="AA3058" ca="1">INDIRECT("'Base de données'!A" &amp; ROW(Y3058))</f>
        <v>45962</v>
      </c>
      <c r="AB3058" s="51" t="str" cm="1">
        <f t="array" aca="1" ref="AB3058" ca="1">INDIRECT("'Base de données'!B" &amp; ROW(Z3058))</f>
        <v>NGSRO</v>
      </c>
    </row>
    <row r="3059" spans="1:28" x14ac:dyDescent="0.3">
      <c r="A3059" s="41" t="str">
        <f ca="1">IF(IF(AND($B3059&lt;&gt;"-",$B3059=$E3059),"Entrée et sortie","-")="Entrée et sortie",'Base de données'!$B3059,"-")</f>
        <v>-</v>
      </c>
      <c r="B3059" s="41" t="str">
        <f t="shared" ca="1" si="191"/>
        <v>-</v>
      </c>
      <c r="C3059" s="41" t="str">
        <f t="shared" ca="1" si="192"/>
        <v>-</v>
      </c>
      <c r="D3059" s="41" t="str">
        <f>IF($F3059="sortie en cours d'année",'Base de données'!$B3059,"-")</f>
        <v>-</v>
      </c>
      <c r="E3059" s="41" t="str">
        <f>IF($H3059="entrée en cours d'année",'Base de données'!$B3059,"-")</f>
        <v>-</v>
      </c>
      <c r="F3059" s="37" t="str">
        <f t="shared" si="189"/>
        <v/>
      </c>
      <c r="G3059" s="37" t="str">
        <f>IF($J3059="mouvement",_xlfn.XLOOKUP('Base de données'!$B3059,$V:$V,$V:$V,0),"")</f>
        <v/>
      </c>
      <c r="H3059" s="37" t="str">
        <f t="shared" si="190"/>
        <v/>
      </c>
      <c r="I3059" s="37" t="str">
        <f>IF($J3059="mouvement",_xlfn.XLOOKUP('Base de données'!$B3059,$K:$K,$K:$K,0),"")</f>
        <v/>
      </c>
      <c r="J3059" s="38" t="str">
        <f>IF(AND(Y3059&lt;&gt;MAX(Y:Y),COUNTIF(K3059:V3059,'Base de données'!$B3059)&gt;0),"mouvement","")</f>
        <v/>
      </c>
      <c r="K3059" s="39" t="str">
        <f>IF(K$1&gt;$AE$1,"-",IFERROR(IF(DATEDIF('Base de données'!$A3059,K$1,"d")&lt;&gt;0,"",'Base de données'!$B3059),""))</f>
        <v/>
      </c>
      <c r="L3059" s="39" t="str">
        <f>IF(L$1&gt;$AE$1,"-",IFERROR(IF(DATEDIF('Base de données'!$A3059,L$1,"d")&lt;&gt;0,"",'Base de données'!$B3059),""))</f>
        <v/>
      </c>
      <c r="M3059" s="39" t="str">
        <f>IF(M$1&gt;$AE$1,"-",IFERROR(IF(DATEDIF('Base de données'!$A3059,M$1,"d")&lt;&gt;0,"",'Base de données'!$B3059),""))</f>
        <v/>
      </c>
      <c r="N3059" s="39" t="str">
        <f>IF(N$1&gt;$AE$1,"-",IFERROR(IF(DATEDIF('Base de données'!$A3059,N$1,"d")&lt;&gt;0,"",'Base de données'!$B3059),""))</f>
        <v/>
      </c>
      <c r="O3059" s="39" t="str">
        <f>IF(O$1&gt;$AE$1,"-",IFERROR(IF(DATEDIF('Base de données'!$A3059,O$1,"d")&lt;&gt;0,"",'Base de données'!$B3059),""))</f>
        <v/>
      </c>
      <c r="P3059" s="39" t="str">
        <f>IF(P$1&gt;$AE$1,"-",IFERROR(IF(DATEDIF('Base de données'!$A3059,P$1,"d")&lt;&gt;0,"",'Base de données'!$B3059),""))</f>
        <v/>
      </c>
      <c r="Q3059" s="39" t="str">
        <f>IF(Q$1&gt;$AE$1,"-",IFERROR(IF(DATEDIF('Base de données'!$A3059,Q$1,"d")&lt;&gt;0,"",'Base de données'!$B3059),""))</f>
        <v/>
      </c>
      <c r="R3059" s="39" t="str">
        <f>IF(R$1&gt;$AE$1,"-",IFERROR(IF(DATEDIF('Base de données'!$A3059,R$1,"d")&lt;&gt;0,"",'Base de données'!$B3059),""))</f>
        <v/>
      </c>
      <c r="S3059" s="39" t="str">
        <f>IF(S$1&gt;$AE$1,"-",IFERROR(IF(DATEDIF('Base de données'!$A3059,S$1,"d")&lt;&gt;0,"",'Base de données'!$B3059),""))</f>
        <v/>
      </c>
      <c r="T3059" s="39" t="str">
        <f>IF(T$1&gt;$AE$1,"-",IFERROR(IF(DATEDIF('Base de données'!$A3059,T$1,"d")&lt;&gt;0,"",'Base de données'!$B3059),""))</f>
        <v/>
      </c>
      <c r="U3059" s="39" t="str">
        <f>IF(U$1&gt;$AE$1,"-",IFERROR(IF(DATEDIF('Base de données'!$A3059,U$1,"d")&lt;&gt;0,"",'Base de données'!$B3059),""))</f>
        <v>QO391</v>
      </c>
      <c r="V3059" s="39" t="str">
        <f>IF(V$1&gt;$AE$1,"-",IFERROR(IF(DATEDIF('Base de données'!$A3059,V$1,"d")&lt;&gt;0,"",'Base de données'!$B3059),""))</f>
        <v/>
      </c>
      <c r="W3059" s="34"/>
      <c r="X3059" s="30" t="str">
        <f>'Base de données'!$C3059&amp;" "&amp;'Base de données'!$D3059</f>
        <v>Dupuis Benjamin</v>
      </c>
      <c r="Y3059" s="31">
        <f>COUNTIF('Base de données'!$B:$B,'Base de données'!$B3059)</f>
        <v>12</v>
      </c>
      <c r="AA3059" s="87" cm="1">
        <f t="array" aca="1" ref="AA3059" ca="1">INDIRECT("'Base de données'!A" &amp; ROW(Y3059))</f>
        <v>45962</v>
      </c>
      <c r="AB3059" s="51" t="str" cm="1">
        <f t="array" aca="1" ref="AB3059" ca="1">INDIRECT("'Base de données'!B" &amp; ROW(Z3059))</f>
        <v>QO391</v>
      </c>
    </row>
    <row r="3060" spans="1:28" x14ac:dyDescent="0.3">
      <c r="A3060" s="41" t="str">
        <f ca="1">IF(IF(AND($B3060&lt;&gt;"-",$B3060=$E3060),"Entrée et sortie","-")="Entrée et sortie",'Base de données'!$B3060,"-")</f>
        <v>-</v>
      </c>
      <c r="B3060" s="41" t="str">
        <f t="shared" ca="1" si="191"/>
        <v>-</v>
      </c>
      <c r="C3060" s="41" t="str">
        <f t="shared" ca="1" si="192"/>
        <v>-</v>
      </c>
      <c r="D3060" s="41" t="str">
        <f>IF($F3060="sortie en cours d'année",'Base de données'!$B3060,"-")</f>
        <v>-</v>
      </c>
      <c r="E3060" s="41" t="str">
        <f>IF($H3060="entrée en cours d'année",'Base de données'!$B3060,"-")</f>
        <v>-</v>
      </c>
      <c r="F3060" s="37" t="str">
        <f t="shared" si="189"/>
        <v/>
      </c>
      <c r="G3060" s="37" t="str">
        <f>IF($J3060="mouvement",_xlfn.XLOOKUP('Base de données'!$B3060,$V:$V,$V:$V,0),"")</f>
        <v/>
      </c>
      <c r="H3060" s="37" t="str">
        <f t="shared" si="190"/>
        <v/>
      </c>
      <c r="I3060" s="37" t="str">
        <f>IF($J3060="mouvement",_xlfn.XLOOKUP('Base de données'!$B3060,$K:$K,$K:$K,0),"")</f>
        <v/>
      </c>
      <c r="J3060" s="38" t="str">
        <f>IF(AND(Y3060&lt;&gt;MAX(Y:Y),COUNTIF(K3060:V3060,'Base de données'!$B3060)&gt;0),"mouvement","")</f>
        <v/>
      </c>
      <c r="K3060" s="39" t="str">
        <f>IF(K$1&gt;$AE$1,"-",IFERROR(IF(DATEDIF('Base de données'!$A3060,K$1,"d")&lt;&gt;0,"",'Base de données'!$B3060),""))</f>
        <v/>
      </c>
      <c r="L3060" s="39" t="str">
        <f>IF(L$1&gt;$AE$1,"-",IFERROR(IF(DATEDIF('Base de données'!$A3060,L$1,"d")&lt;&gt;0,"",'Base de données'!$B3060),""))</f>
        <v/>
      </c>
      <c r="M3060" s="39" t="str">
        <f>IF(M$1&gt;$AE$1,"-",IFERROR(IF(DATEDIF('Base de données'!$A3060,M$1,"d")&lt;&gt;0,"",'Base de données'!$B3060),""))</f>
        <v/>
      </c>
      <c r="N3060" s="39" t="str">
        <f>IF(N$1&gt;$AE$1,"-",IFERROR(IF(DATEDIF('Base de données'!$A3060,N$1,"d")&lt;&gt;0,"",'Base de données'!$B3060),""))</f>
        <v/>
      </c>
      <c r="O3060" s="39" t="str">
        <f>IF(O$1&gt;$AE$1,"-",IFERROR(IF(DATEDIF('Base de données'!$A3060,O$1,"d")&lt;&gt;0,"",'Base de données'!$B3060),""))</f>
        <v/>
      </c>
      <c r="P3060" s="39" t="str">
        <f>IF(P$1&gt;$AE$1,"-",IFERROR(IF(DATEDIF('Base de données'!$A3060,P$1,"d")&lt;&gt;0,"",'Base de données'!$B3060),""))</f>
        <v/>
      </c>
      <c r="Q3060" s="39" t="str">
        <f>IF(Q$1&gt;$AE$1,"-",IFERROR(IF(DATEDIF('Base de données'!$A3060,Q$1,"d")&lt;&gt;0,"",'Base de données'!$B3060),""))</f>
        <v/>
      </c>
      <c r="R3060" s="39" t="str">
        <f>IF(R$1&gt;$AE$1,"-",IFERROR(IF(DATEDIF('Base de données'!$A3060,R$1,"d")&lt;&gt;0,"",'Base de données'!$B3060),""))</f>
        <v/>
      </c>
      <c r="S3060" s="39" t="str">
        <f>IF(S$1&gt;$AE$1,"-",IFERROR(IF(DATEDIF('Base de données'!$A3060,S$1,"d")&lt;&gt;0,"",'Base de données'!$B3060),""))</f>
        <v/>
      </c>
      <c r="T3060" s="39" t="str">
        <f>IF(T$1&gt;$AE$1,"-",IFERROR(IF(DATEDIF('Base de données'!$A3060,T$1,"d")&lt;&gt;0,"",'Base de données'!$B3060),""))</f>
        <v/>
      </c>
      <c r="U3060" s="39" t="str">
        <f>IF(U$1&gt;$AE$1,"-",IFERROR(IF(DATEDIF('Base de données'!$A3060,U$1,"d")&lt;&gt;0,"",'Base de données'!$B3060),""))</f>
        <v>NPS0U</v>
      </c>
      <c r="V3060" s="39" t="str">
        <f>IF(V$1&gt;$AE$1,"-",IFERROR(IF(DATEDIF('Base de données'!$A3060,V$1,"d")&lt;&gt;0,"",'Base de données'!$B3060),""))</f>
        <v/>
      </c>
      <c r="W3060" s="34"/>
      <c r="X3060" s="30" t="str">
        <f>'Base de données'!$C3060&amp;" "&amp;'Base de données'!$D3060</f>
        <v>Perrot Lucy</v>
      </c>
      <c r="Y3060" s="31">
        <f>COUNTIF('Base de données'!$B:$B,'Base de données'!$B3060)</f>
        <v>12</v>
      </c>
      <c r="AA3060" s="87" cm="1">
        <f t="array" aca="1" ref="AA3060" ca="1">INDIRECT("'Base de données'!A" &amp; ROW(Y3060))</f>
        <v>45962</v>
      </c>
      <c r="AB3060" s="51" t="str" cm="1">
        <f t="array" aca="1" ref="AB3060" ca="1">INDIRECT("'Base de données'!B" &amp; ROW(Z3060))</f>
        <v>NPS0U</v>
      </c>
    </row>
    <row r="3061" spans="1:28" x14ac:dyDescent="0.3">
      <c r="A3061" s="41" t="str">
        <f ca="1">IF(IF(AND($B3061&lt;&gt;"-",$B3061=$E3061),"Entrée et sortie","-")="Entrée et sortie",'Base de données'!$B3061,"-")</f>
        <v>-</v>
      </c>
      <c r="B3061" s="41" t="str">
        <f t="shared" ca="1" si="191"/>
        <v>-</v>
      </c>
      <c r="C3061" s="41" t="str">
        <f t="shared" ca="1" si="192"/>
        <v>-</v>
      </c>
      <c r="D3061" s="41" t="str">
        <f>IF($F3061="sortie en cours d'année",'Base de données'!$B3061,"-")</f>
        <v>-</v>
      </c>
      <c r="E3061" s="41" t="str">
        <f>IF($H3061="entrée en cours d'année",'Base de données'!$B3061,"-")</f>
        <v>-</v>
      </c>
      <c r="F3061" s="37" t="str">
        <f t="shared" si="189"/>
        <v/>
      </c>
      <c r="G3061" s="37" t="str">
        <f>IF($J3061="mouvement",_xlfn.XLOOKUP('Base de données'!$B3061,$V:$V,$V:$V,0),"")</f>
        <v/>
      </c>
      <c r="H3061" s="37" t="str">
        <f t="shared" si="190"/>
        <v/>
      </c>
      <c r="I3061" s="37" t="str">
        <f>IF($J3061="mouvement",_xlfn.XLOOKUP('Base de données'!$B3061,$K:$K,$K:$K,0),"")</f>
        <v/>
      </c>
      <c r="J3061" s="38" t="str">
        <f>IF(AND(Y3061&lt;&gt;MAX(Y:Y),COUNTIF(K3061:V3061,'Base de données'!$B3061)&gt;0),"mouvement","")</f>
        <v/>
      </c>
      <c r="K3061" s="39" t="str">
        <f>IF(K$1&gt;$AE$1,"-",IFERROR(IF(DATEDIF('Base de données'!$A3061,K$1,"d")&lt;&gt;0,"",'Base de données'!$B3061),""))</f>
        <v/>
      </c>
      <c r="L3061" s="39" t="str">
        <f>IF(L$1&gt;$AE$1,"-",IFERROR(IF(DATEDIF('Base de données'!$A3061,L$1,"d")&lt;&gt;0,"",'Base de données'!$B3061),""))</f>
        <v/>
      </c>
      <c r="M3061" s="39" t="str">
        <f>IF(M$1&gt;$AE$1,"-",IFERROR(IF(DATEDIF('Base de données'!$A3061,M$1,"d")&lt;&gt;0,"",'Base de données'!$B3061),""))</f>
        <v/>
      </c>
      <c r="N3061" s="39" t="str">
        <f>IF(N$1&gt;$AE$1,"-",IFERROR(IF(DATEDIF('Base de données'!$A3061,N$1,"d")&lt;&gt;0,"",'Base de données'!$B3061),""))</f>
        <v/>
      </c>
      <c r="O3061" s="39" t="str">
        <f>IF(O$1&gt;$AE$1,"-",IFERROR(IF(DATEDIF('Base de données'!$A3061,O$1,"d")&lt;&gt;0,"",'Base de données'!$B3061),""))</f>
        <v/>
      </c>
      <c r="P3061" s="39" t="str">
        <f>IF(P$1&gt;$AE$1,"-",IFERROR(IF(DATEDIF('Base de données'!$A3061,P$1,"d")&lt;&gt;0,"",'Base de données'!$B3061),""))</f>
        <v/>
      </c>
      <c r="Q3061" s="39" t="str">
        <f>IF(Q$1&gt;$AE$1,"-",IFERROR(IF(DATEDIF('Base de données'!$A3061,Q$1,"d")&lt;&gt;0,"",'Base de données'!$B3061),""))</f>
        <v/>
      </c>
      <c r="R3061" s="39" t="str">
        <f>IF(R$1&gt;$AE$1,"-",IFERROR(IF(DATEDIF('Base de données'!$A3061,R$1,"d")&lt;&gt;0,"",'Base de données'!$B3061),""))</f>
        <v/>
      </c>
      <c r="S3061" s="39" t="str">
        <f>IF(S$1&gt;$AE$1,"-",IFERROR(IF(DATEDIF('Base de données'!$A3061,S$1,"d")&lt;&gt;0,"",'Base de données'!$B3061),""))</f>
        <v/>
      </c>
      <c r="T3061" s="39" t="str">
        <f>IF(T$1&gt;$AE$1,"-",IFERROR(IF(DATEDIF('Base de données'!$A3061,T$1,"d")&lt;&gt;0,"",'Base de données'!$B3061),""))</f>
        <v/>
      </c>
      <c r="U3061" s="39" t="str">
        <f>IF(U$1&gt;$AE$1,"-",IFERROR(IF(DATEDIF('Base de données'!$A3061,U$1,"d")&lt;&gt;0,"",'Base de données'!$B3061),""))</f>
        <v>2M3V3</v>
      </c>
      <c r="V3061" s="39" t="str">
        <f>IF(V$1&gt;$AE$1,"-",IFERROR(IF(DATEDIF('Base de données'!$A3061,V$1,"d")&lt;&gt;0,"",'Base de données'!$B3061),""))</f>
        <v/>
      </c>
      <c r="W3061" s="34"/>
      <c r="X3061" s="30" t="str">
        <f>'Base de données'!$C3061&amp;" "&amp;'Base de données'!$D3061</f>
        <v>Bonneau Laetitia</v>
      </c>
      <c r="Y3061" s="31">
        <f>COUNTIF('Base de données'!$B:$B,'Base de données'!$B3061)</f>
        <v>12</v>
      </c>
      <c r="AA3061" s="87" cm="1">
        <f t="array" aca="1" ref="AA3061" ca="1">INDIRECT("'Base de données'!A" &amp; ROW(Y3061))</f>
        <v>45962</v>
      </c>
      <c r="AB3061" s="51" t="str" cm="1">
        <f t="array" aca="1" ref="AB3061" ca="1">INDIRECT("'Base de données'!B" &amp; ROW(Z3061))</f>
        <v>2M3V3</v>
      </c>
    </row>
    <row r="3062" spans="1:28" x14ac:dyDescent="0.3">
      <c r="A3062" s="41" t="str">
        <f ca="1">IF(IF(AND($B3062&lt;&gt;"-",$B3062=$E3062),"Entrée et sortie","-")="Entrée et sortie",'Base de données'!$B3062,"-")</f>
        <v>-</v>
      </c>
      <c r="B3062" s="41" t="str">
        <f t="shared" ca="1" si="191"/>
        <v>-</v>
      </c>
      <c r="C3062" s="41" t="str">
        <f t="shared" ca="1" si="192"/>
        <v>-</v>
      </c>
      <c r="D3062" s="41" t="str">
        <f>IF($F3062="sortie en cours d'année",'Base de données'!$B3062,"-")</f>
        <v>-</v>
      </c>
      <c r="E3062" s="41" t="str">
        <f>IF($H3062="entrée en cours d'année",'Base de données'!$B3062,"-")</f>
        <v>-</v>
      </c>
      <c r="F3062" s="37" t="str">
        <f t="shared" si="189"/>
        <v/>
      </c>
      <c r="G3062" s="37" t="str">
        <f>IF($J3062="mouvement",_xlfn.XLOOKUP('Base de données'!$B3062,$V:$V,$V:$V,0),"")</f>
        <v/>
      </c>
      <c r="H3062" s="37" t="str">
        <f t="shared" si="190"/>
        <v/>
      </c>
      <c r="I3062" s="37" t="str">
        <f>IF($J3062="mouvement",_xlfn.XLOOKUP('Base de données'!$B3062,$K:$K,$K:$K,0),"")</f>
        <v/>
      </c>
      <c r="J3062" s="38" t="str">
        <f>IF(AND(Y3062&lt;&gt;MAX(Y:Y),COUNTIF(K3062:V3062,'Base de données'!$B3062)&gt;0),"mouvement","")</f>
        <v/>
      </c>
      <c r="K3062" s="39" t="str">
        <f>IF(K$1&gt;$AE$1,"-",IFERROR(IF(DATEDIF('Base de données'!$A3062,K$1,"d")&lt;&gt;0,"",'Base de données'!$B3062),""))</f>
        <v/>
      </c>
      <c r="L3062" s="39" t="str">
        <f>IF(L$1&gt;$AE$1,"-",IFERROR(IF(DATEDIF('Base de données'!$A3062,L$1,"d")&lt;&gt;0,"",'Base de données'!$B3062),""))</f>
        <v/>
      </c>
      <c r="M3062" s="39" t="str">
        <f>IF(M$1&gt;$AE$1,"-",IFERROR(IF(DATEDIF('Base de données'!$A3062,M$1,"d")&lt;&gt;0,"",'Base de données'!$B3062),""))</f>
        <v/>
      </c>
      <c r="N3062" s="39" t="str">
        <f>IF(N$1&gt;$AE$1,"-",IFERROR(IF(DATEDIF('Base de données'!$A3062,N$1,"d")&lt;&gt;0,"",'Base de données'!$B3062),""))</f>
        <v/>
      </c>
      <c r="O3062" s="39" t="str">
        <f>IF(O$1&gt;$AE$1,"-",IFERROR(IF(DATEDIF('Base de données'!$A3062,O$1,"d")&lt;&gt;0,"",'Base de données'!$B3062),""))</f>
        <v/>
      </c>
      <c r="P3062" s="39" t="str">
        <f>IF(P$1&gt;$AE$1,"-",IFERROR(IF(DATEDIF('Base de données'!$A3062,P$1,"d")&lt;&gt;0,"",'Base de données'!$B3062),""))</f>
        <v/>
      </c>
      <c r="Q3062" s="39" t="str">
        <f>IF(Q$1&gt;$AE$1,"-",IFERROR(IF(DATEDIF('Base de données'!$A3062,Q$1,"d")&lt;&gt;0,"",'Base de données'!$B3062),""))</f>
        <v/>
      </c>
      <c r="R3062" s="39" t="str">
        <f>IF(R$1&gt;$AE$1,"-",IFERROR(IF(DATEDIF('Base de données'!$A3062,R$1,"d")&lt;&gt;0,"",'Base de données'!$B3062),""))</f>
        <v/>
      </c>
      <c r="S3062" s="39" t="str">
        <f>IF(S$1&gt;$AE$1,"-",IFERROR(IF(DATEDIF('Base de données'!$A3062,S$1,"d")&lt;&gt;0,"",'Base de données'!$B3062),""))</f>
        <v/>
      </c>
      <c r="T3062" s="39" t="str">
        <f>IF(T$1&gt;$AE$1,"-",IFERROR(IF(DATEDIF('Base de données'!$A3062,T$1,"d")&lt;&gt;0,"",'Base de données'!$B3062),""))</f>
        <v/>
      </c>
      <c r="U3062" s="39" t="str">
        <f>IF(U$1&gt;$AE$1,"-",IFERROR(IF(DATEDIF('Base de données'!$A3062,U$1,"d")&lt;&gt;0,"",'Base de données'!$B3062),""))</f>
        <v>O47TK</v>
      </c>
      <c r="V3062" s="39" t="str">
        <f>IF(V$1&gt;$AE$1,"-",IFERROR(IF(DATEDIF('Base de données'!$A3062,V$1,"d")&lt;&gt;0,"",'Base de données'!$B3062),""))</f>
        <v/>
      </c>
      <c r="W3062" s="34"/>
      <c r="X3062" s="30" t="str">
        <f>'Base de données'!$C3062&amp;" "&amp;'Base de données'!$D3062</f>
        <v>Humbert Théodore</v>
      </c>
      <c r="Y3062" s="31">
        <f>COUNTIF('Base de données'!$B:$B,'Base de données'!$B3062)</f>
        <v>12</v>
      </c>
      <c r="AA3062" s="87" cm="1">
        <f t="array" aca="1" ref="AA3062" ca="1">INDIRECT("'Base de données'!A" &amp; ROW(Y3062))</f>
        <v>45962</v>
      </c>
      <c r="AB3062" s="51" t="str" cm="1">
        <f t="array" aca="1" ref="AB3062" ca="1">INDIRECT("'Base de données'!B" &amp; ROW(Z3062))</f>
        <v>O47TK</v>
      </c>
    </row>
    <row r="3063" spans="1:28" x14ac:dyDescent="0.3">
      <c r="A3063" s="41" t="str">
        <f ca="1">IF(IF(AND($B3063&lt;&gt;"-",$B3063=$E3063),"Entrée et sortie","-")="Entrée et sortie",'Base de données'!$B3063,"-")</f>
        <v>-</v>
      </c>
      <c r="B3063" s="41" t="str">
        <f t="shared" ca="1" si="191"/>
        <v>-</v>
      </c>
      <c r="C3063" s="41" t="str">
        <f t="shared" ca="1" si="192"/>
        <v>-</v>
      </c>
      <c r="D3063" s="41" t="str">
        <f>IF($F3063="sortie en cours d'année",'Base de données'!$B3063,"-")</f>
        <v>-</v>
      </c>
      <c r="E3063" s="41" t="str">
        <f>IF($H3063="entrée en cours d'année",'Base de données'!$B3063,"-")</f>
        <v>-</v>
      </c>
      <c r="F3063" s="37" t="str">
        <f t="shared" si="189"/>
        <v/>
      </c>
      <c r="G3063" s="37" t="str">
        <f>IF($J3063="mouvement",_xlfn.XLOOKUP('Base de données'!$B3063,$V:$V,$V:$V,0),"")</f>
        <v/>
      </c>
      <c r="H3063" s="37" t="str">
        <f t="shared" si="190"/>
        <v/>
      </c>
      <c r="I3063" s="37" t="str">
        <f>IF($J3063="mouvement",_xlfn.XLOOKUP('Base de données'!$B3063,$K:$K,$K:$K,0),"")</f>
        <v/>
      </c>
      <c r="J3063" s="38" t="str">
        <f>IF(AND(Y3063&lt;&gt;MAX(Y:Y),COUNTIF(K3063:V3063,'Base de données'!$B3063)&gt;0),"mouvement","")</f>
        <v/>
      </c>
      <c r="K3063" s="39" t="str">
        <f>IF(K$1&gt;$AE$1,"-",IFERROR(IF(DATEDIF('Base de données'!$A3063,K$1,"d")&lt;&gt;0,"",'Base de données'!$B3063),""))</f>
        <v/>
      </c>
      <c r="L3063" s="39" t="str">
        <f>IF(L$1&gt;$AE$1,"-",IFERROR(IF(DATEDIF('Base de données'!$A3063,L$1,"d")&lt;&gt;0,"",'Base de données'!$B3063),""))</f>
        <v/>
      </c>
      <c r="M3063" s="39" t="str">
        <f>IF(M$1&gt;$AE$1,"-",IFERROR(IF(DATEDIF('Base de données'!$A3063,M$1,"d")&lt;&gt;0,"",'Base de données'!$B3063),""))</f>
        <v/>
      </c>
      <c r="N3063" s="39" t="str">
        <f>IF(N$1&gt;$AE$1,"-",IFERROR(IF(DATEDIF('Base de données'!$A3063,N$1,"d")&lt;&gt;0,"",'Base de données'!$B3063),""))</f>
        <v/>
      </c>
      <c r="O3063" s="39" t="str">
        <f>IF(O$1&gt;$AE$1,"-",IFERROR(IF(DATEDIF('Base de données'!$A3063,O$1,"d")&lt;&gt;0,"",'Base de données'!$B3063),""))</f>
        <v/>
      </c>
      <c r="P3063" s="39" t="str">
        <f>IF(P$1&gt;$AE$1,"-",IFERROR(IF(DATEDIF('Base de données'!$A3063,P$1,"d")&lt;&gt;0,"",'Base de données'!$B3063),""))</f>
        <v/>
      </c>
      <c r="Q3063" s="39" t="str">
        <f>IF(Q$1&gt;$AE$1,"-",IFERROR(IF(DATEDIF('Base de données'!$A3063,Q$1,"d")&lt;&gt;0,"",'Base de données'!$B3063),""))</f>
        <v/>
      </c>
      <c r="R3063" s="39" t="str">
        <f>IF(R$1&gt;$AE$1,"-",IFERROR(IF(DATEDIF('Base de données'!$A3063,R$1,"d")&lt;&gt;0,"",'Base de données'!$B3063),""))</f>
        <v/>
      </c>
      <c r="S3063" s="39" t="str">
        <f>IF(S$1&gt;$AE$1,"-",IFERROR(IF(DATEDIF('Base de données'!$A3063,S$1,"d")&lt;&gt;0,"",'Base de données'!$B3063),""))</f>
        <v/>
      </c>
      <c r="T3063" s="39" t="str">
        <f>IF(T$1&gt;$AE$1,"-",IFERROR(IF(DATEDIF('Base de données'!$A3063,T$1,"d")&lt;&gt;0,"",'Base de données'!$B3063),""))</f>
        <v/>
      </c>
      <c r="U3063" s="39" t="str">
        <f>IF(U$1&gt;$AE$1,"-",IFERROR(IF(DATEDIF('Base de données'!$A3063,U$1,"d")&lt;&gt;0,"",'Base de données'!$B3063),""))</f>
        <v>55NEX</v>
      </c>
      <c r="V3063" s="39" t="str">
        <f>IF(V$1&gt;$AE$1,"-",IFERROR(IF(DATEDIF('Base de données'!$A3063,V$1,"d")&lt;&gt;0,"",'Base de données'!$B3063),""))</f>
        <v/>
      </c>
      <c r="W3063" s="34"/>
      <c r="X3063" s="30" t="str">
        <f>'Base de données'!$C3063&amp;" "&amp;'Base de données'!$D3063</f>
        <v>Lebon Jérôme</v>
      </c>
      <c r="Y3063" s="31">
        <f>COUNTIF('Base de données'!$B:$B,'Base de données'!$B3063)</f>
        <v>12</v>
      </c>
      <c r="AA3063" s="87" cm="1">
        <f t="array" aca="1" ref="AA3063" ca="1">INDIRECT("'Base de données'!A" &amp; ROW(Y3063))</f>
        <v>45962</v>
      </c>
      <c r="AB3063" s="51" t="str" cm="1">
        <f t="array" aca="1" ref="AB3063" ca="1">INDIRECT("'Base de données'!B" &amp; ROW(Z3063))</f>
        <v>55NEX</v>
      </c>
    </row>
    <row r="3064" spans="1:28" x14ac:dyDescent="0.3">
      <c r="A3064" s="41" t="str">
        <f ca="1">IF(IF(AND($B3064&lt;&gt;"-",$B3064=$E3064),"Entrée et sortie","-")="Entrée et sortie",'Base de données'!$B3064,"-")</f>
        <v>-</v>
      </c>
      <c r="B3064" s="41" t="str">
        <f t="shared" ca="1" si="191"/>
        <v>-</v>
      </c>
      <c r="C3064" s="41" t="str">
        <f t="shared" ca="1" si="192"/>
        <v>-</v>
      </c>
      <c r="D3064" s="41" t="str">
        <f>IF($F3064="sortie en cours d'année",'Base de données'!$B3064,"-")</f>
        <v>-</v>
      </c>
      <c r="E3064" s="41" t="str">
        <f>IF($H3064="entrée en cours d'année",'Base de données'!$B3064,"-")</f>
        <v>-</v>
      </c>
      <c r="F3064" s="37" t="str">
        <f t="shared" si="189"/>
        <v/>
      </c>
      <c r="G3064" s="37" t="str">
        <f>IF($J3064="mouvement",_xlfn.XLOOKUP('Base de données'!$B3064,$V:$V,$V:$V,0),"")</f>
        <v/>
      </c>
      <c r="H3064" s="37" t="str">
        <f t="shared" si="190"/>
        <v/>
      </c>
      <c r="I3064" s="37" t="str">
        <f>IF($J3064="mouvement",_xlfn.XLOOKUP('Base de données'!$B3064,$K:$K,$K:$K,0),"")</f>
        <v/>
      </c>
      <c r="J3064" s="38" t="str">
        <f>IF(AND(Y3064&lt;&gt;MAX(Y:Y),COUNTIF(K3064:V3064,'Base de données'!$B3064)&gt;0),"mouvement","")</f>
        <v/>
      </c>
      <c r="K3064" s="39" t="str">
        <f>IF(K$1&gt;$AE$1,"-",IFERROR(IF(DATEDIF('Base de données'!$A3064,K$1,"d")&lt;&gt;0,"",'Base de données'!$B3064),""))</f>
        <v/>
      </c>
      <c r="L3064" s="39" t="str">
        <f>IF(L$1&gt;$AE$1,"-",IFERROR(IF(DATEDIF('Base de données'!$A3064,L$1,"d")&lt;&gt;0,"",'Base de données'!$B3064),""))</f>
        <v/>
      </c>
      <c r="M3064" s="39" t="str">
        <f>IF(M$1&gt;$AE$1,"-",IFERROR(IF(DATEDIF('Base de données'!$A3064,M$1,"d")&lt;&gt;0,"",'Base de données'!$B3064),""))</f>
        <v/>
      </c>
      <c r="N3064" s="39" t="str">
        <f>IF(N$1&gt;$AE$1,"-",IFERROR(IF(DATEDIF('Base de données'!$A3064,N$1,"d")&lt;&gt;0,"",'Base de données'!$B3064),""))</f>
        <v/>
      </c>
      <c r="O3064" s="39" t="str">
        <f>IF(O$1&gt;$AE$1,"-",IFERROR(IF(DATEDIF('Base de données'!$A3064,O$1,"d")&lt;&gt;0,"",'Base de données'!$B3064),""))</f>
        <v/>
      </c>
      <c r="P3064" s="39" t="str">
        <f>IF(P$1&gt;$AE$1,"-",IFERROR(IF(DATEDIF('Base de données'!$A3064,P$1,"d")&lt;&gt;0,"",'Base de données'!$B3064),""))</f>
        <v/>
      </c>
      <c r="Q3064" s="39" t="str">
        <f>IF(Q$1&gt;$AE$1,"-",IFERROR(IF(DATEDIF('Base de données'!$A3064,Q$1,"d")&lt;&gt;0,"",'Base de données'!$B3064),""))</f>
        <v/>
      </c>
      <c r="R3064" s="39" t="str">
        <f>IF(R$1&gt;$AE$1,"-",IFERROR(IF(DATEDIF('Base de données'!$A3064,R$1,"d")&lt;&gt;0,"",'Base de données'!$B3064),""))</f>
        <v/>
      </c>
      <c r="S3064" s="39" t="str">
        <f>IF(S$1&gt;$AE$1,"-",IFERROR(IF(DATEDIF('Base de données'!$A3064,S$1,"d")&lt;&gt;0,"",'Base de données'!$B3064),""))</f>
        <v/>
      </c>
      <c r="T3064" s="39" t="str">
        <f>IF(T$1&gt;$AE$1,"-",IFERROR(IF(DATEDIF('Base de données'!$A3064,T$1,"d")&lt;&gt;0,"",'Base de données'!$B3064),""))</f>
        <v/>
      </c>
      <c r="U3064" s="39" t="str">
        <f>IF(U$1&gt;$AE$1,"-",IFERROR(IF(DATEDIF('Base de données'!$A3064,U$1,"d")&lt;&gt;0,"",'Base de données'!$B3064),""))</f>
        <v>4VFH6</v>
      </c>
      <c r="V3064" s="39" t="str">
        <f>IF(V$1&gt;$AE$1,"-",IFERROR(IF(DATEDIF('Base de données'!$A3064,V$1,"d")&lt;&gt;0,"",'Base de données'!$B3064),""))</f>
        <v/>
      </c>
      <c r="W3064" s="34"/>
      <c r="X3064" s="30" t="str">
        <f>'Base de données'!$C3064&amp;" "&amp;'Base de données'!$D3064</f>
        <v>Moreno Thérèse</v>
      </c>
      <c r="Y3064" s="31">
        <f>COUNTIF('Base de données'!$B:$B,'Base de données'!$B3064)</f>
        <v>12</v>
      </c>
      <c r="AA3064" s="87" cm="1">
        <f t="array" aca="1" ref="AA3064" ca="1">INDIRECT("'Base de données'!A" &amp; ROW(Y3064))</f>
        <v>45962</v>
      </c>
      <c r="AB3064" s="51" t="str" cm="1">
        <f t="array" aca="1" ref="AB3064" ca="1">INDIRECT("'Base de données'!B" &amp; ROW(Z3064))</f>
        <v>4VFH6</v>
      </c>
    </row>
    <row r="3065" spans="1:28" x14ac:dyDescent="0.3">
      <c r="A3065" s="41" t="str">
        <f ca="1">IF(IF(AND($B3065&lt;&gt;"-",$B3065=$E3065),"Entrée et sortie","-")="Entrée et sortie",'Base de données'!$B3065,"-")</f>
        <v>-</v>
      </c>
      <c r="B3065" s="41" t="str">
        <f t="shared" ca="1" si="191"/>
        <v>-</v>
      </c>
      <c r="C3065" s="41" t="str">
        <f t="shared" ca="1" si="192"/>
        <v>-</v>
      </c>
      <c r="D3065" s="41" t="str">
        <f>IF($F3065="sortie en cours d'année",'Base de données'!$B3065,"-")</f>
        <v>-</v>
      </c>
      <c r="E3065" s="41" t="str">
        <f>IF($H3065="entrée en cours d'année",'Base de données'!$B3065,"-")</f>
        <v>-</v>
      </c>
      <c r="F3065" s="37" t="str">
        <f t="shared" si="189"/>
        <v/>
      </c>
      <c r="G3065" s="37" t="str">
        <f>IF($J3065="mouvement",_xlfn.XLOOKUP('Base de données'!$B3065,$V:$V,$V:$V,0),"")</f>
        <v/>
      </c>
      <c r="H3065" s="37" t="str">
        <f t="shared" si="190"/>
        <v/>
      </c>
      <c r="I3065" s="37" t="str">
        <f>IF($J3065="mouvement",_xlfn.XLOOKUP('Base de données'!$B3065,$K:$K,$K:$K,0),"")</f>
        <v/>
      </c>
      <c r="J3065" s="38" t="str">
        <f>IF(AND(Y3065&lt;&gt;MAX(Y:Y),COUNTIF(K3065:V3065,'Base de données'!$B3065)&gt;0),"mouvement","")</f>
        <v/>
      </c>
      <c r="K3065" s="39" t="str">
        <f>IF(K$1&gt;$AE$1,"-",IFERROR(IF(DATEDIF('Base de données'!$A3065,K$1,"d")&lt;&gt;0,"",'Base de données'!$B3065),""))</f>
        <v/>
      </c>
      <c r="L3065" s="39" t="str">
        <f>IF(L$1&gt;$AE$1,"-",IFERROR(IF(DATEDIF('Base de données'!$A3065,L$1,"d")&lt;&gt;0,"",'Base de données'!$B3065),""))</f>
        <v/>
      </c>
      <c r="M3065" s="39" t="str">
        <f>IF(M$1&gt;$AE$1,"-",IFERROR(IF(DATEDIF('Base de données'!$A3065,M$1,"d")&lt;&gt;0,"",'Base de données'!$B3065),""))</f>
        <v/>
      </c>
      <c r="N3065" s="39" t="str">
        <f>IF(N$1&gt;$AE$1,"-",IFERROR(IF(DATEDIF('Base de données'!$A3065,N$1,"d")&lt;&gt;0,"",'Base de données'!$B3065),""))</f>
        <v/>
      </c>
      <c r="O3065" s="39" t="str">
        <f>IF(O$1&gt;$AE$1,"-",IFERROR(IF(DATEDIF('Base de données'!$A3065,O$1,"d")&lt;&gt;0,"",'Base de données'!$B3065),""))</f>
        <v/>
      </c>
      <c r="P3065" s="39" t="str">
        <f>IF(P$1&gt;$AE$1,"-",IFERROR(IF(DATEDIF('Base de données'!$A3065,P$1,"d")&lt;&gt;0,"",'Base de données'!$B3065),""))</f>
        <v/>
      </c>
      <c r="Q3065" s="39" t="str">
        <f>IF(Q$1&gt;$AE$1,"-",IFERROR(IF(DATEDIF('Base de données'!$A3065,Q$1,"d")&lt;&gt;0,"",'Base de données'!$B3065),""))</f>
        <v/>
      </c>
      <c r="R3065" s="39" t="str">
        <f>IF(R$1&gt;$AE$1,"-",IFERROR(IF(DATEDIF('Base de données'!$A3065,R$1,"d")&lt;&gt;0,"",'Base de données'!$B3065),""))</f>
        <v/>
      </c>
      <c r="S3065" s="39" t="str">
        <f>IF(S$1&gt;$AE$1,"-",IFERROR(IF(DATEDIF('Base de données'!$A3065,S$1,"d")&lt;&gt;0,"",'Base de données'!$B3065),""))</f>
        <v/>
      </c>
      <c r="T3065" s="39" t="str">
        <f>IF(T$1&gt;$AE$1,"-",IFERROR(IF(DATEDIF('Base de données'!$A3065,T$1,"d")&lt;&gt;0,"",'Base de données'!$B3065),""))</f>
        <v/>
      </c>
      <c r="U3065" s="39" t="str">
        <f>IF(U$1&gt;$AE$1,"-",IFERROR(IF(DATEDIF('Base de données'!$A3065,U$1,"d")&lt;&gt;0,"",'Base de données'!$B3065),""))</f>
        <v>BHHGU</v>
      </c>
      <c r="V3065" s="39" t="str">
        <f>IF(V$1&gt;$AE$1,"-",IFERROR(IF(DATEDIF('Base de données'!$A3065,V$1,"d")&lt;&gt;0,"",'Base de données'!$B3065),""))</f>
        <v/>
      </c>
      <c r="W3065" s="34"/>
      <c r="X3065" s="30" t="str">
        <f>'Base de données'!$C3065&amp;" "&amp;'Base de données'!$D3065</f>
        <v>Royer Honoré</v>
      </c>
      <c r="Y3065" s="31">
        <f>COUNTIF('Base de données'!$B:$B,'Base de données'!$B3065)</f>
        <v>12</v>
      </c>
      <c r="AA3065" s="87" cm="1">
        <f t="array" aca="1" ref="AA3065" ca="1">INDIRECT("'Base de données'!A" &amp; ROW(Y3065))</f>
        <v>45962</v>
      </c>
      <c r="AB3065" s="51" t="str" cm="1">
        <f t="array" aca="1" ref="AB3065" ca="1">INDIRECT("'Base de données'!B" &amp; ROW(Z3065))</f>
        <v>BHHGU</v>
      </c>
    </row>
    <row r="3066" spans="1:28" x14ac:dyDescent="0.3">
      <c r="A3066" s="41" t="str">
        <f ca="1">IF(IF(AND($B3066&lt;&gt;"-",$B3066=$E3066),"Entrée et sortie","-")="Entrée et sortie",'Base de données'!$B3066,"-")</f>
        <v>-</v>
      </c>
      <c r="B3066" s="41" t="str">
        <f t="shared" ca="1" si="191"/>
        <v>-</v>
      </c>
      <c r="C3066" s="41" t="str">
        <f t="shared" ca="1" si="192"/>
        <v>-</v>
      </c>
      <c r="D3066" s="41" t="str">
        <f>IF($F3066="sortie en cours d'année",'Base de données'!$B3066,"-")</f>
        <v>-</v>
      </c>
      <c r="E3066" s="41" t="str">
        <f>IF($H3066="entrée en cours d'année",'Base de données'!$B3066,"-")</f>
        <v>-</v>
      </c>
      <c r="F3066" s="37" t="str">
        <f t="shared" si="189"/>
        <v/>
      </c>
      <c r="G3066" s="37" t="str">
        <f>IF($J3066="mouvement",_xlfn.XLOOKUP('Base de données'!$B3066,$V:$V,$V:$V,0),"")</f>
        <v/>
      </c>
      <c r="H3066" s="37" t="str">
        <f t="shared" si="190"/>
        <v/>
      </c>
      <c r="I3066" s="37" t="str">
        <f>IF($J3066="mouvement",_xlfn.XLOOKUP('Base de données'!$B3066,$K:$K,$K:$K,0),"")</f>
        <v/>
      </c>
      <c r="J3066" s="38" t="str">
        <f>IF(AND(Y3066&lt;&gt;MAX(Y:Y),COUNTIF(K3066:V3066,'Base de données'!$B3066)&gt;0),"mouvement","")</f>
        <v/>
      </c>
      <c r="K3066" s="39" t="str">
        <f>IF(K$1&gt;$AE$1,"-",IFERROR(IF(DATEDIF('Base de données'!$A3066,K$1,"d")&lt;&gt;0,"",'Base de données'!$B3066),""))</f>
        <v/>
      </c>
      <c r="L3066" s="39" t="str">
        <f>IF(L$1&gt;$AE$1,"-",IFERROR(IF(DATEDIF('Base de données'!$A3066,L$1,"d")&lt;&gt;0,"",'Base de données'!$B3066),""))</f>
        <v/>
      </c>
      <c r="M3066" s="39" t="str">
        <f>IF(M$1&gt;$AE$1,"-",IFERROR(IF(DATEDIF('Base de données'!$A3066,M$1,"d")&lt;&gt;0,"",'Base de données'!$B3066),""))</f>
        <v/>
      </c>
      <c r="N3066" s="39" t="str">
        <f>IF(N$1&gt;$AE$1,"-",IFERROR(IF(DATEDIF('Base de données'!$A3066,N$1,"d")&lt;&gt;0,"",'Base de données'!$B3066),""))</f>
        <v/>
      </c>
      <c r="O3066" s="39" t="str">
        <f>IF(O$1&gt;$AE$1,"-",IFERROR(IF(DATEDIF('Base de données'!$A3066,O$1,"d")&lt;&gt;0,"",'Base de données'!$B3066),""))</f>
        <v/>
      </c>
      <c r="P3066" s="39" t="str">
        <f>IF(P$1&gt;$AE$1,"-",IFERROR(IF(DATEDIF('Base de données'!$A3066,P$1,"d")&lt;&gt;0,"",'Base de données'!$B3066),""))</f>
        <v/>
      </c>
      <c r="Q3066" s="39" t="str">
        <f>IF(Q$1&gt;$AE$1,"-",IFERROR(IF(DATEDIF('Base de données'!$A3066,Q$1,"d")&lt;&gt;0,"",'Base de données'!$B3066),""))</f>
        <v/>
      </c>
      <c r="R3066" s="39" t="str">
        <f>IF(R$1&gt;$AE$1,"-",IFERROR(IF(DATEDIF('Base de données'!$A3066,R$1,"d")&lt;&gt;0,"",'Base de données'!$B3066),""))</f>
        <v/>
      </c>
      <c r="S3066" s="39" t="str">
        <f>IF(S$1&gt;$AE$1,"-",IFERROR(IF(DATEDIF('Base de données'!$A3066,S$1,"d")&lt;&gt;0,"",'Base de données'!$B3066),""))</f>
        <v/>
      </c>
      <c r="T3066" s="39" t="str">
        <f>IF(T$1&gt;$AE$1,"-",IFERROR(IF(DATEDIF('Base de données'!$A3066,T$1,"d")&lt;&gt;0,"",'Base de données'!$B3066),""))</f>
        <v/>
      </c>
      <c r="U3066" s="39" t="str">
        <f>IF(U$1&gt;$AE$1,"-",IFERROR(IF(DATEDIF('Base de données'!$A3066,U$1,"d")&lt;&gt;0,"",'Base de données'!$B3066),""))</f>
        <v>SWK1T</v>
      </c>
      <c r="V3066" s="39" t="str">
        <f>IF(V$1&gt;$AE$1,"-",IFERROR(IF(DATEDIF('Base de données'!$A3066,V$1,"d")&lt;&gt;0,"",'Base de données'!$B3066),""))</f>
        <v/>
      </c>
      <c r="W3066" s="34"/>
      <c r="X3066" s="30" t="str">
        <f>'Base de données'!$C3066&amp;" "&amp;'Base de données'!$D3066</f>
        <v>Chevallier Jules</v>
      </c>
      <c r="Y3066" s="31">
        <f>COUNTIF('Base de données'!$B:$B,'Base de données'!$B3066)</f>
        <v>12</v>
      </c>
      <c r="AA3066" s="87" cm="1">
        <f t="array" aca="1" ref="AA3066" ca="1">INDIRECT("'Base de données'!A" &amp; ROW(Y3066))</f>
        <v>45962</v>
      </c>
      <c r="AB3066" s="51" t="str" cm="1">
        <f t="array" aca="1" ref="AB3066" ca="1">INDIRECT("'Base de données'!B" &amp; ROW(Z3066))</f>
        <v>SWK1T</v>
      </c>
    </row>
    <row r="3067" spans="1:28" x14ac:dyDescent="0.3">
      <c r="A3067" s="41" t="str">
        <f ca="1">IF(IF(AND($B3067&lt;&gt;"-",$B3067=$E3067),"Entrée et sortie","-")="Entrée et sortie",'Base de données'!$B3067,"-")</f>
        <v>-</v>
      </c>
      <c r="B3067" s="41" t="str">
        <f t="shared" ca="1" si="191"/>
        <v>-</v>
      </c>
      <c r="C3067" s="41" t="str">
        <f t="shared" ca="1" si="192"/>
        <v>-</v>
      </c>
      <c r="D3067" s="41" t="str">
        <f>IF($F3067="sortie en cours d'année",'Base de données'!$B3067,"-")</f>
        <v>-</v>
      </c>
      <c r="E3067" s="41" t="str">
        <f>IF($H3067="entrée en cours d'année",'Base de données'!$B3067,"-")</f>
        <v>-</v>
      </c>
      <c r="F3067" s="37" t="str">
        <f t="shared" si="189"/>
        <v/>
      </c>
      <c r="G3067" s="37" t="str">
        <f>IF($J3067="mouvement",_xlfn.XLOOKUP('Base de données'!$B3067,$V:$V,$V:$V,0),"")</f>
        <v/>
      </c>
      <c r="H3067" s="37" t="str">
        <f t="shared" si="190"/>
        <v/>
      </c>
      <c r="I3067" s="37" t="str">
        <f>IF($J3067="mouvement",_xlfn.XLOOKUP('Base de données'!$B3067,$K:$K,$K:$K,0),"")</f>
        <v/>
      </c>
      <c r="J3067" s="38" t="str">
        <f>IF(AND(Y3067&lt;&gt;MAX(Y:Y),COUNTIF(K3067:V3067,'Base de données'!$B3067)&gt;0),"mouvement","")</f>
        <v/>
      </c>
      <c r="K3067" s="39" t="str">
        <f>IF(K$1&gt;$AE$1,"-",IFERROR(IF(DATEDIF('Base de données'!$A3067,K$1,"d")&lt;&gt;0,"",'Base de données'!$B3067),""))</f>
        <v/>
      </c>
      <c r="L3067" s="39" t="str">
        <f>IF(L$1&gt;$AE$1,"-",IFERROR(IF(DATEDIF('Base de données'!$A3067,L$1,"d")&lt;&gt;0,"",'Base de données'!$B3067),""))</f>
        <v/>
      </c>
      <c r="M3067" s="39" t="str">
        <f>IF(M$1&gt;$AE$1,"-",IFERROR(IF(DATEDIF('Base de données'!$A3067,M$1,"d")&lt;&gt;0,"",'Base de données'!$B3067),""))</f>
        <v/>
      </c>
      <c r="N3067" s="39" t="str">
        <f>IF(N$1&gt;$AE$1,"-",IFERROR(IF(DATEDIF('Base de données'!$A3067,N$1,"d")&lt;&gt;0,"",'Base de données'!$B3067),""))</f>
        <v/>
      </c>
      <c r="O3067" s="39" t="str">
        <f>IF(O$1&gt;$AE$1,"-",IFERROR(IF(DATEDIF('Base de données'!$A3067,O$1,"d")&lt;&gt;0,"",'Base de données'!$B3067),""))</f>
        <v/>
      </c>
      <c r="P3067" s="39" t="str">
        <f>IF(P$1&gt;$AE$1,"-",IFERROR(IF(DATEDIF('Base de données'!$A3067,P$1,"d")&lt;&gt;0,"",'Base de données'!$B3067),""))</f>
        <v/>
      </c>
      <c r="Q3067" s="39" t="str">
        <f>IF(Q$1&gt;$AE$1,"-",IFERROR(IF(DATEDIF('Base de données'!$A3067,Q$1,"d")&lt;&gt;0,"",'Base de données'!$B3067),""))</f>
        <v/>
      </c>
      <c r="R3067" s="39" t="str">
        <f>IF(R$1&gt;$AE$1,"-",IFERROR(IF(DATEDIF('Base de données'!$A3067,R$1,"d")&lt;&gt;0,"",'Base de données'!$B3067),""))</f>
        <v/>
      </c>
      <c r="S3067" s="39" t="str">
        <f>IF(S$1&gt;$AE$1,"-",IFERROR(IF(DATEDIF('Base de données'!$A3067,S$1,"d")&lt;&gt;0,"",'Base de données'!$B3067),""))</f>
        <v/>
      </c>
      <c r="T3067" s="39" t="str">
        <f>IF(T$1&gt;$AE$1,"-",IFERROR(IF(DATEDIF('Base de données'!$A3067,T$1,"d")&lt;&gt;0,"",'Base de données'!$B3067),""))</f>
        <v/>
      </c>
      <c r="U3067" s="39" t="str">
        <f>IF(U$1&gt;$AE$1,"-",IFERROR(IF(DATEDIF('Base de données'!$A3067,U$1,"d")&lt;&gt;0,"",'Base de données'!$B3067),""))</f>
        <v>8IYTJ</v>
      </c>
      <c r="V3067" s="39" t="str">
        <f>IF(V$1&gt;$AE$1,"-",IFERROR(IF(DATEDIF('Base de données'!$A3067,V$1,"d")&lt;&gt;0,"",'Base de données'!$B3067),""))</f>
        <v/>
      </c>
      <c r="W3067" s="34"/>
      <c r="X3067" s="30" t="str">
        <f>'Base de données'!$C3067&amp;" "&amp;'Base de données'!$D3067</f>
        <v>Ribeiro Aimé</v>
      </c>
      <c r="Y3067" s="31">
        <f>COUNTIF('Base de données'!$B:$B,'Base de données'!$B3067)</f>
        <v>12</v>
      </c>
      <c r="AA3067" s="87" cm="1">
        <f t="array" aca="1" ref="AA3067" ca="1">INDIRECT("'Base de données'!A" &amp; ROW(Y3067))</f>
        <v>45962</v>
      </c>
      <c r="AB3067" s="51" t="str" cm="1">
        <f t="array" aca="1" ref="AB3067" ca="1">INDIRECT("'Base de données'!B" &amp; ROW(Z3067))</f>
        <v>8IYTJ</v>
      </c>
    </row>
    <row r="3068" spans="1:28" x14ac:dyDescent="0.3">
      <c r="A3068" s="41" t="str">
        <f ca="1">IF(IF(AND($B3068&lt;&gt;"-",$B3068=$E3068),"Entrée et sortie","-")="Entrée et sortie",'Base de données'!$B3068,"-")</f>
        <v>-</v>
      </c>
      <c r="B3068" s="41" t="str">
        <f t="shared" ca="1" si="191"/>
        <v>-</v>
      </c>
      <c r="C3068" s="41" t="str">
        <f t="shared" ca="1" si="192"/>
        <v>-</v>
      </c>
      <c r="D3068" s="41" t="str">
        <f>IF($F3068="sortie en cours d'année",'Base de données'!$B3068,"-")</f>
        <v>-</v>
      </c>
      <c r="E3068" s="41" t="str">
        <f>IF($H3068="entrée en cours d'année",'Base de données'!$B3068,"-")</f>
        <v>-</v>
      </c>
      <c r="F3068" s="37" t="str">
        <f t="shared" si="189"/>
        <v/>
      </c>
      <c r="G3068" s="37" t="str">
        <f>IF($J3068="mouvement",_xlfn.XLOOKUP('Base de données'!$B3068,$V:$V,$V:$V,0),"")</f>
        <v/>
      </c>
      <c r="H3068" s="37" t="str">
        <f t="shared" si="190"/>
        <v/>
      </c>
      <c r="I3068" s="37" t="str">
        <f>IF($J3068="mouvement",_xlfn.XLOOKUP('Base de données'!$B3068,$K:$K,$K:$K,0),"")</f>
        <v/>
      </c>
      <c r="J3068" s="38" t="str">
        <f>IF(AND(Y3068&lt;&gt;MAX(Y:Y),COUNTIF(K3068:V3068,'Base de données'!$B3068)&gt;0),"mouvement","")</f>
        <v/>
      </c>
      <c r="K3068" s="39" t="str">
        <f>IF(K$1&gt;$AE$1,"-",IFERROR(IF(DATEDIF('Base de données'!$A3068,K$1,"d")&lt;&gt;0,"",'Base de données'!$B3068),""))</f>
        <v/>
      </c>
      <c r="L3068" s="39" t="str">
        <f>IF(L$1&gt;$AE$1,"-",IFERROR(IF(DATEDIF('Base de données'!$A3068,L$1,"d")&lt;&gt;0,"",'Base de données'!$B3068),""))</f>
        <v/>
      </c>
      <c r="M3068" s="39" t="str">
        <f>IF(M$1&gt;$AE$1,"-",IFERROR(IF(DATEDIF('Base de données'!$A3068,M$1,"d")&lt;&gt;0,"",'Base de données'!$B3068),""))</f>
        <v/>
      </c>
      <c r="N3068" s="39" t="str">
        <f>IF(N$1&gt;$AE$1,"-",IFERROR(IF(DATEDIF('Base de données'!$A3068,N$1,"d")&lt;&gt;0,"",'Base de données'!$B3068),""))</f>
        <v/>
      </c>
      <c r="O3068" s="39" t="str">
        <f>IF(O$1&gt;$AE$1,"-",IFERROR(IF(DATEDIF('Base de données'!$A3068,O$1,"d")&lt;&gt;0,"",'Base de données'!$B3068),""))</f>
        <v/>
      </c>
      <c r="P3068" s="39" t="str">
        <f>IF(P$1&gt;$AE$1,"-",IFERROR(IF(DATEDIF('Base de données'!$A3068,P$1,"d")&lt;&gt;0,"",'Base de données'!$B3068),""))</f>
        <v/>
      </c>
      <c r="Q3068" s="39" t="str">
        <f>IF(Q$1&gt;$AE$1,"-",IFERROR(IF(DATEDIF('Base de données'!$A3068,Q$1,"d")&lt;&gt;0,"",'Base de données'!$B3068),""))</f>
        <v/>
      </c>
      <c r="R3068" s="39" t="str">
        <f>IF(R$1&gt;$AE$1,"-",IFERROR(IF(DATEDIF('Base de données'!$A3068,R$1,"d")&lt;&gt;0,"",'Base de données'!$B3068),""))</f>
        <v/>
      </c>
      <c r="S3068" s="39" t="str">
        <f>IF(S$1&gt;$AE$1,"-",IFERROR(IF(DATEDIF('Base de données'!$A3068,S$1,"d")&lt;&gt;0,"",'Base de données'!$B3068),""))</f>
        <v/>
      </c>
      <c r="T3068" s="39" t="str">
        <f>IF(T$1&gt;$AE$1,"-",IFERROR(IF(DATEDIF('Base de données'!$A3068,T$1,"d")&lt;&gt;0,"",'Base de données'!$B3068),""))</f>
        <v/>
      </c>
      <c r="U3068" s="39" t="str">
        <f>IF(U$1&gt;$AE$1,"-",IFERROR(IF(DATEDIF('Base de données'!$A3068,U$1,"d")&lt;&gt;0,"",'Base de données'!$B3068),""))</f>
        <v>UX84B</v>
      </c>
      <c r="V3068" s="39" t="str">
        <f>IF(V$1&gt;$AE$1,"-",IFERROR(IF(DATEDIF('Base de données'!$A3068,V$1,"d")&lt;&gt;0,"",'Base de données'!$B3068),""))</f>
        <v/>
      </c>
      <c r="W3068" s="34"/>
      <c r="X3068" s="30" t="str">
        <f>'Base de données'!$C3068&amp;" "&amp;'Base de données'!$D3068</f>
        <v>Le Gall Monique</v>
      </c>
      <c r="Y3068" s="31">
        <f>COUNTIF('Base de données'!$B:$B,'Base de données'!$B3068)</f>
        <v>12</v>
      </c>
      <c r="AA3068" s="87" cm="1">
        <f t="array" aca="1" ref="AA3068" ca="1">INDIRECT("'Base de données'!A" &amp; ROW(Y3068))</f>
        <v>45962</v>
      </c>
      <c r="AB3068" s="51" t="str" cm="1">
        <f t="array" aca="1" ref="AB3068" ca="1">INDIRECT("'Base de données'!B" &amp; ROW(Z3068))</f>
        <v>UX84B</v>
      </c>
    </row>
    <row r="3069" spans="1:28" x14ac:dyDescent="0.3">
      <c r="A3069" s="41" t="str">
        <f ca="1">IF(IF(AND($B3069&lt;&gt;"-",$B3069=$E3069),"Entrée et sortie","-")="Entrée et sortie",'Base de données'!$B3069,"-")</f>
        <v>-</v>
      </c>
      <c r="B3069" s="41" t="str">
        <f t="shared" ca="1" si="191"/>
        <v>T0HSF</v>
      </c>
      <c r="C3069" s="41" t="str">
        <f t="shared" ca="1" si="192"/>
        <v>T0HSF</v>
      </c>
      <c r="D3069" s="41" t="str">
        <f>IF($F3069="sortie en cours d'année",'Base de données'!$B3069,"-")</f>
        <v>T0HSF</v>
      </c>
      <c r="E3069" s="41" t="str">
        <f>IF($H3069="entrée en cours d'année",'Base de données'!$B3069,"-")</f>
        <v>-</v>
      </c>
      <c r="F3069" s="37" t="str">
        <f t="shared" si="189"/>
        <v>sortie en cours d'année</v>
      </c>
      <c r="G3069" s="37">
        <f>IF($J3069="mouvement",_xlfn.XLOOKUP('Base de données'!$B3069,$V:$V,$V:$V,0),"")</f>
        <v>0</v>
      </c>
      <c r="H3069" s="37" t="str">
        <f t="shared" si="190"/>
        <v/>
      </c>
      <c r="I3069" s="37" t="str">
        <f>IF($J3069="mouvement",_xlfn.XLOOKUP('Base de données'!$B3069,$K:$K,$K:$K,0),"")</f>
        <v>T0HSF</v>
      </c>
      <c r="J3069" s="38" t="str">
        <f>IF(AND(Y3069&lt;&gt;MAX(Y:Y),COUNTIF(K3069:V3069,'Base de données'!$B3069)&gt;0),"mouvement","")</f>
        <v>mouvement</v>
      </c>
      <c r="K3069" s="39" t="str">
        <f>IF(K$1&gt;$AE$1,"-",IFERROR(IF(DATEDIF('Base de données'!$A3069,K$1,"d")&lt;&gt;0,"",'Base de données'!$B3069),""))</f>
        <v/>
      </c>
      <c r="L3069" s="39" t="str">
        <f>IF(L$1&gt;$AE$1,"-",IFERROR(IF(DATEDIF('Base de données'!$A3069,L$1,"d")&lt;&gt;0,"",'Base de données'!$B3069),""))</f>
        <v/>
      </c>
      <c r="M3069" s="39" t="str">
        <f>IF(M$1&gt;$AE$1,"-",IFERROR(IF(DATEDIF('Base de données'!$A3069,M$1,"d")&lt;&gt;0,"",'Base de données'!$B3069),""))</f>
        <v/>
      </c>
      <c r="N3069" s="39" t="str">
        <f>IF(N$1&gt;$AE$1,"-",IFERROR(IF(DATEDIF('Base de données'!$A3069,N$1,"d")&lt;&gt;0,"",'Base de données'!$B3069),""))</f>
        <v/>
      </c>
      <c r="O3069" s="39" t="str">
        <f>IF(O$1&gt;$AE$1,"-",IFERROR(IF(DATEDIF('Base de données'!$A3069,O$1,"d")&lt;&gt;0,"",'Base de données'!$B3069),""))</f>
        <v/>
      </c>
      <c r="P3069" s="39" t="str">
        <f>IF(P$1&gt;$AE$1,"-",IFERROR(IF(DATEDIF('Base de données'!$A3069,P$1,"d")&lt;&gt;0,"",'Base de données'!$B3069),""))</f>
        <v/>
      </c>
      <c r="Q3069" s="39" t="str">
        <f>IF(Q$1&gt;$AE$1,"-",IFERROR(IF(DATEDIF('Base de données'!$A3069,Q$1,"d")&lt;&gt;0,"",'Base de données'!$B3069),""))</f>
        <v/>
      </c>
      <c r="R3069" s="39" t="str">
        <f>IF(R$1&gt;$AE$1,"-",IFERROR(IF(DATEDIF('Base de données'!$A3069,R$1,"d")&lt;&gt;0,"",'Base de données'!$B3069),""))</f>
        <v/>
      </c>
      <c r="S3069" s="39" t="str">
        <f>IF(S$1&gt;$AE$1,"-",IFERROR(IF(DATEDIF('Base de données'!$A3069,S$1,"d")&lt;&gt;0,"",'Base de données'!$B3069),""))</f>
        <v/>
      </c>
      <c r="T3069" s="39" t="str">
        <f>IF(T$1&gt;$AE$1,"-",IFERROR(IF(DATEDIF('Base de données'!$A3069,T$1,"d")&lt;&gt;0,"",'Base de données'!$B3069),""))</f>
        <v/>
      </c>
      <c r="U3069" s="39" t="str">
        <f>IF(U$1&gt;$AE$1,"-",IFERROR(IF(DATEDIF('Base de données'!$A3069,U$1,"d")&lt;&gt;0,"",'Base de données'!$B3069),""))</f>
        <v>T0HSF</v>
      </c>
      <c r="V3069" s="39" t="str">
        <f>IF(V$1&gt;$AE$1,"-",IFERROR(IF(DATEDIF('Base de données'!$A3069,V$1,"d")&lt;&gt;0,"",'Base de données'!$B3069),""))</f>
        <v/>
      </c>
      <c r="W3069" s="34"/>
      <c r="X3069" s="30" t="str">
        <f>'Base de données'!$C3069&amp;" "&amp;'Base de données'!$D3069</f>
        <v>Legendre Laure</v>
      </c>
      <c r="Y3069" s="31">
        <f>COUNTIF('Base de données'!$B:$B,'Base de données'!$B3069)</f>
        <v>11</v>
      </c>
      <c r="AA3069" s="87" cm="1">
        <f t="array" aca="1" ref="AA3069" ca="1">INDIRECT("'Base de données'!A" &amp; ROW(Y3069))</f>
        <v>45962</v>
      </c>
      <c r="AB3069" s="51" t="str" cm="1">
        <f t="array" aca="1" ref="AB3069" ca="1">INDIRECT("'Base de données'!B" &amp; ROW(Z3069))</f>
        <v>T0HSF</v>
      </c>
    </row>
    <row r="3070" spans="1:28" x14ac:dyDescent="0.3">
      <c r="A3070" s="41" t="str">
        <f ca="1">IF(IF(AND($B3070&lt;&gt;"-",$B3070=$E3070),"Entrée et sortie","-")="Entrée et sortie",'Base de données'!$B3070,"-")</f>
        <v>-</v>
      </c>
      <c r="B3070" s="41" t="str">
        <f t="shared" ca="1" si="191"/>
        <v>-</v>
      </c>
      <c r="C3070" s="41" t="str">
        <f t="shared" ca="1" si="192"/>
        <v>-</v>
      </c>
      <c r="D3070" s="41" t="str">
        <f>IF($F3070="sortie en cours d'année",'Base de données'!$B3070,"-")</f>
        <v>-</v>
      </c>
      <c r="E3070" s="41" t="str">
        <f>IF($H3070="entrée en cours d'année",'Base de données'!$B3070,"-")</f>
        <v>-</v>
      </c>
      <c r="F3070" s="37" t="str">
        <f t="shared" si="189"/>
        <v/>
      </c>
      <c r="G3070" s="37" t="str">
        <f>IF($J3070="mouvement",_xlfn.XLOOKUP('Base de données'!$B3070,$V:$V,$V:$V,0),"")</f>
        <v/>
      </c>
      <c r="H3070" s="37" t="str">
        <f t="shared" si="190"/>
        <v/>
      </c>
      <c r="I3070" s="37" t="str">
        <f>IF($J3070="mouvement",_xlfn.XLOOKUP('Base de données'!$B3070,$K:$K,$K:$K,0),"")</f>
        <v/>
      </c>
      <c r="J3070" s="38" t="str">
        <f>IF(AND(Y3070&lt;&gt;MAX(Y:Y),COUNTIF(K3070:V3070,'Base de données'!$B3070)&gt;0),"mouvement","")</f>
        <v/>
      </c>
      <c r="K3070" s="39" t="str">
        <f>IF(K$1&gt;$AE$1,"-",IFERROR(IF(DATEDIF('Base de données'!$A3070,K$1,"d")&lt;&gt;0,"",'Base de données'!$B3070),""))</f>
        <v/>
      </c>
      <c r="L3070" s="39" t="str">
        <f>IF(L$1&gt;$AE$1,"-",IFERROR(IF(DATEDIF('Base de données'!$A3070,L$1,"d")&lt;&gt;0,"",'Base de données'!$B3070),""))</f>
        <v/>
      </c>
      <c r="M3070" s="39" t="str">
        <f>IF(M$1&gt;$AE$1,"-",IFERROR(IF(DATEDIF('Base de données'!$A3070,M$1,"d")&lt;&gt;0,"",'Base de données'!$B3070),""))</f>
        <v/>
      </c>
      <c r="N3070" s="39" t="str">
        <f>IF(N$1&gt;$AE$1,"-",IFERROR(IF(DATEDIF('Base de données'!$A3070,N$1,"d")&lt;&gt;0,"",'Base de données'!$B3070),""))</f>
        <v/>
      </c>
      <c r="O3070" s="39" t="str">
        <f>IF(O$1&gt;$AE$1,"-",IFERROR(IF(DATEDIF('Base de données'!$A3070,O$1,"d")&lt;&gt;0,"",'Base de données'!$B3070),""))</f>
        <v/>
      </c>
      <c r="P3070" s="39" t="str">
        <f>IF(P$1&gt;$AE$1,"-",IFERROR(IF(DATEDIF('Base de données'!$A3070,P$1,"d")&lt;&gt;0,"",'Base de données'!$B3070),""))</f>
        <v/>
      </c>
      <c r="Q3070" s="39" t="str">
        <f>IF(Q$1&gt;$AE$1,"-",IFERROR(IF(DATEDIF('Base de données'!$A3070,Q$1,"d")&lt;&gt;0,"",'Base de données'!$B3070),""))</f>
        <v/>
      </c>
      <c r="R3070" s="39" t="str">
        <f>IF(R$1&gt;$AE$1,"-",IFERROR(IF(DATEDIF('Base de données'!$A3070,R$1,"d")&lt;&gt;0,"",'Base de données'!$B3070),""))</f>
        <v/>
      </c>
      <c r="S3070" s="39" t="str">
        <f>IF(S$1&gt;$AE$1,"-",IFERROR(IF(DATEDIF('Base de données'!$A3070,S$1,"d")&lt;&gt;0,"",'Base de données'!$B3070),""))</f>
        <v/>
      </c>
      <c r="T3070" s="39" t="str">
        <f>IF(T$1&gt;$AE$1,"-",IFERROR(IF(DATEDIF('Base de données'!$A3070,T$1,"d")&lt;&gt;0,"",'Base de données'!$B3070),""))</f>
        <v/>
      </c>
      <c r="U3070" s="39" t="str">
        <f>IF(U$1&gt;$AE$1,"-",IFERROR(IF(DATEDIF('Base de données'!$A3070,U$1,"d")&lt;&gt;0,"",'Base de données'!$B3070),""))</f>
        <v>IFJYC</v>
      </c>
      <c r="V3070" s="39" t="str">
        <f>IF(V$1&gt;$AE$1,"-",IFERROR(IF(DATEDIF('Base de données'!$A3070,V$1,"d")&lt;&gt;0,"",'Base de données'!$B3070),""))</f>
        <v/>
      </c>
      <c r="W3070" s="34"/>
      <c r="X3070" s="30" t="str">
        <f>'Base de données'!$C3070&amp;" "&amp;'Base de données'!$D3070</f>
        <v>Lévy Denise</v>
      </c>
      <c r="Y3070" s="31">
        <f>COUNTIF('Base de données'!$B:$B,'Base de données'!$B3070)</f>
        <v>12</v>
      </c>
      <c r="AA3070" s="87" cm="1">
        <f t="array" aca="1" ref="AA3070" ca="1">INDIRECT("'Base de données'!A" &amp; ROW(Y3070))</f>
        <v>45962</v>
      </c>
      <c r="AB3070" s="51" t="str" cm="1">
        <f t="array" aca="1" ref="AB3070" ca="1">INDIRECT("'Base de données'!B" &amp; ROW(Z3070))</f>
        <v>IFJYC</v>
      </c>
    </row>
    <row r="3071" spans="1:28" x14ac:dyDescent="0.3">
      <c r="A3071" s="41" t="str">
        <f ca="1">IF(IF(AND($B3071&lt;&gt;"-",$B3071=$E3071),"Entrée et sortie","-")="Entrée et sortie",'Base de données'!$B3071,"-")</f>
        <v>-</v>
      </c>
      <c r="B3071" s="41" t="str">
        <f t="shared" ca="1" si="191"/>
        <v>CN75F</v>
      </c>
      <c r="C3071" s="41" t="str">
        <f t="shared" ca="1" si="192"/>
        <v>CN75F</v>
      </c>
      <c r="D3071" s="41" t="str">
        <f>IF($F3071="sortie en cours d'année",'Base de données'!$B3071,"-")</f>
        <v>CN75F</v>
      </c>
      <c r="E3071" s="41" t="str">
        <f>IF($H3071="entrée en cours d'année",'Base de données'!$B3071,"-")</f>
        <v>-</v>
      </c>
      <c r="F3071" s="37" t="str">
        <f t="shared" si="189"/>
        <v>sortie en cours d'année</v>
      </c>
      <c r="G3071" s="37">
        <f>IF($J3071="mouvement",_xlfn.XLOOKUP('Base de données'!$B3071,$V:$V,$V:$V,0),"")</f>
        <v>0</v>
      </c>
      <c r="H3071" s="37" t="str">
        <f t="shared" si="190"/>
        <v/>
      </c>
      <c r="I3071" s="37" t="str">
        <f>IF($J3071="mouvement",_xlfn.XLOOKUP('Base de données'!$B3071,$K:$K,$K:$K,0),"")</f>
        <v>CN75F</v>
      </c>
      <c r="J3071" s="38" t="str">
        <f>IF(AND(Y3071&lt;&gt;MAX(Y:Y),COUNTIF(K3071:V3071,'Base de données'!$B3071)&gt;0),"mouvement","")</f>
        <v>mouvement</v>
      </c>
      <c r="K3071" s="39" t="str">
        <f>IF(K$1&gt;$AE$1,"-",IFERROR(IF(DATEDIF('Base de données'!$A3071,K$1,"d")&lt;&gt;0,"",'Base de données'!$B3071),""))</f>
        <v/>
      </c>
      <c r="L3071" s="39" t="str">
        <f>IF(L$1&gt;$AE$1,"-",IFERROR(IF(DATEDIF('Base de données'!$A3071,L$1,"d")&lt;&gt;0,"",'Base de données'!$B3071),""))</f>
        <v/>
      </c>
      <c r="M3071" s="39" t="str">
        <f>IF(M$1&gt;$AE$1,"-",IFERROR(IF(DATEDIF('Base de données'!$A3071,M$1,"d")&lt;&gt;0,"",'Base de données'!$B3071),""))</f>
        <v/>
      </c>
      <c r="N3071" s="39" t="str">
        <f>IF(N$1&gt;$AE$1,"-",IFERROR(IF(DATEDIF('Base de données'!$A3071,N$1,"d")&lt;&gt;0,"",'Base de données'!$B3071),""))</f>
        <v/>
      </c>
      <c r="O3071" s="39" t="str">
        <f>IF(O$1&gt;$AE$1,"-",IFERROR(IF(DATEDIF('Base de données'!$A3071,O$1,"d")&lt;&gt;0,"",'Base de données'!$B3071),""))</f>
        <v/>
      </c>
      <c r="P3071" s="39" t="str">
        <f>IF(P$1&gt;$AE$1,"-",IFERROR(IF(DATEDIF('Base de données'!$A3071,P$1,"d")&lt;&gt;0,"",'Base de données'!$B3071),""))</f>
        <v/>
      </c>
      <c r="Q3071" s="39" t="str">
        <f>IF(Q$1&gt;$AE$1,"-",IFERROR(IF(DATEDIF('Base de données'!$A3071,Q$1,"d")&lt;&gt;0,"",'Base de données'!$B3071),""))</f>
        <v/>
      </c>
      <c r="R3071" s="39" t="str">
        <f>IF(R$1&gt;$AE$1,"-",IFERROR(IF(DATEDIF('Base de données'!$A3071,R$1,"d")&lt;&gt;0,"",'Base de données'!$B3071),""))</f>
        <v/>
      </c>
      <c r="S3071" s="39" t="str">
        <f>IF(S$1&gt;$AE$1,"-",IFERROR(IF(DATEDIF('Base de données'!$A3071,S$1,"d")&lt;&gt;0,"",'Base de données'!$B3071),""))</f>
        <v/>
      </c>
      <c r="T3071" s="39" t="str">
        <f>IF(T$1&gt;$AE$1,"-",IFERROR(IF(DATEDIF('Base de données'!$A3071,T$1,"d")&lt;&gt;0,"",'Base de données'!$B3071),""))</f>
        <v/>
      </c>
      <c r="U3071" s="39" t="str">
        <f>IF(U$1&gt;$AE$1,"-",IFERROR(IF(DATEDIF('Base de données'!$A3071,U$1,"d")&lt;&gt;0,"",'Base de données'!$B3071),""))</f>
        <v>CN75F</v>
      </c>
      <c r="V3071" s="39" t="str">
        <f>IF(V$1&gt;$AE$1,"-",IFERROR(IF(DATEDIF('Base de données'!$A3071,V$1,"d")&lt;&gt;0,"",'Base de données'!$B3071),""))</f>
        <v/>
      </c>
      <c r="W3071" s="34"/>
      <c r="X3071" s="30" t="str">
        <f>'Base de données'!$C3071&amp;" "&amp;'Base de données'!$D3071</f>
        <v>Camus Emmanuel</v>
      </c>
      <c r="Y3071" s="31">
        <f>COUNTIF('Base de données'!$B:$B,'Base de données'!$B3071)</f>
        <v>11</v>
      </c>
      <c r="AA3071" s="87" cm="1">
        <f t="array" aca="1" ref="AA3071" ca="1">INDIRECT("'Base de données'!A" &amp; ROW(Y3071))</f>
        <v>45962</v>
      </c>
      <c r="AB3071" s="51" t="str" cm="1">
        <f t="array" aca="1" ref="AB3071" ca="1">INDIRECT("'Base de données'!B" &amp; ROW(Z3071))</f>
        <v>CN75F</v>
      </c>
    </row>
    <row r="3072" spans="1:28" x14ac:dyDescent="0.3">
      <c r="A3072" s="41" t="str">
        <f ca="1">IF(IF(AND($B3072&lt;&gt;"-",$B3072=$E3072),"Entrée et sortie","-")="Entrée et sortie",'Base de données'!$B3072,"-")</f>
        <v>-</v>
      </c>
      <c r="B3072" s="41" t="str">
        <f t="shared" ca="1" si="191"/>
        <v>-</v>
      </c>
      <c r="C3072" s="41" t="str">
        <f t="shared" ca="1" si="192"/>
        <v>-</v>
      </c>
      <c r="D3072" s="41" t="str">
        <f>IF($F3072="sortie en cours d'année",'Base de données'!$B3072,"-")</f>
        <v>-</v>
      </c>
      <c r="E3072" s="41" t="str">
        <f>IF($H3072="entrée en cours d'année",'Base de données'!$B3072,"-")</f>
        <v>-</v>
      </c>
      <c r="F3072" s="37" t="str">
        <f t="shared" si="189"/>
        <v/>
      </c>
      <c r="G3072" s="37" t="str">
        <f>IF($J3072="mouvement",_xlfn.XLOOKUP('Base de données'!$B3072,$V:$V,$V:$V,0),"")</f>
        <v/>
      </c>
      <c r="H3072" s="37" t="str">
        <f t="shared" si="190"/>
        <v/>
      </c>
      <c r="I3072" s="37" t="str">
        <f>IF($J3072="mouvement",_xlfn.XLOOKUP('Base de données'!$B3072,$K:$K,$K:$K,0),"")</f>
        <v/>
      </c>
      <c r="J3072" s="38" t="str">
        <f>IF(AND(Y3072&lt;&gt;MAX(Y:Y),COUNTIF(K3072:V3072,'Base de données'!$B3072)&gt;0),"mouvement","")</f>
        <v/>
      </c>
      <c r="K3072" s="39" t="str">
        <f>IF(K$1&gt;$AE$1,"-",IFERROR(IF(DATEDIF('Base de données'!$A3072,K$1,"d")&lt;&gt;0,"",'Base de données'!$B3072),""))</f>
        <v/>
      </c>
      <c r="L3072" s="39" t="str">
        <f>IF(L$1&gt;$AE$1,"-",IFERROR(IF(DATEDIF('Base de données'!$A3072,L$1,"d")&lt;&gt;0,"",'Base de données'!$B3072),""))</f>
        <v/>
      </c>
      <c r="M3072" s="39" t="str">
        <f>IF(M$1&gt;$AE$1,"-",IFERROR(IF(DATEDIF('Base de données'!$A3072,M$1,"d")&lt;&gt;0,"",'Base de données'!$B3072),""))</f>
        <v/>
      </c>
      <c r="N3072" s="39" t="str">
        <f>IF(N$1&gt;$AE$1,"-",IFERROR(IF(DATEDIF('Base de données'!$A3072,N$1,"d")&lt;&gt;0,"",'Base de données'!$B3072),""))</f>
        <v/>
      </c>
      <c r="O3072" s="39" t="str">
        <f>IF(O$1&gt;$AE$1,"-",IFERROR(IF(DATEDIF('Base de données'!$A3072,O$1,"d")&lt;&gt;0,"",'Base de données'!$B3072),""))</f>
        <v/>
      </c>
      <c r="P3072" s="39" t="str">
        <f>IF(P$1&gt;$AE$1,"-",IFERROR(IF(DATEDIF('Base de données'!$A3072,P$1,"d")&lt;&gt;0,"",'Base de données'!$B3072),""))</f>
        <v/>
      </c>
      <c r="Q3072" s="39" t="str">
        <f>IF(Q$1&gt;$AE$1,"-",IFERROR(IF(DATEDIF('Base de données'!$A3072,Q$1,"d")&lt;&gt;0,"",'Base de données'!$B3072),""))</f>
        <v/>
      </c>
      <c r="R3072" s="39" t="str">
        <f>IF(R$1&gt;$AE$1,"-",IFERROR(IF(DATEDIF('Base de données'!$A3072,R$1,"d")&lt;&gt;0,"",'Base de données'!$B3072),""))</f>
        <v/>
      </c>
      <c r="S3072" s="39" t="str">
        <f>IF(S$1&gt;$AE$1,"-",IFERROR(IF(DATEDIF('Base de données'!$A3072,S$1,"d")&lt;&gt;0,"",'Base de données'!$B3072),""))</f>
        <v/>
      </c>
      <c r="T3072" s="39" t="str">
        <f>IF(T$1&gt;$AE$1,"-",IFERROR(IF(DATEDIF('Base de données'!$A3072,T$1,"d")&lt;&gt;0,"",'Base de données'!$B3072),""))</f>
        <v/>
      </c>
      <c r="U3072" s="39" t="str">
        <f>IF(U$1&gt;$AE$1,"-",IFERROR(IF(DATEDIF('Base de données'!$A3072,U$1,"d")&lt;&gt;0,"",'Base de données'!$B3072),""))</f>
        <v>3E96F</v>
      </c>
      <c r="V3072" s="39" t="str">
        <f>IF(V$1&gt;$AE$1,"-",IFERROR(IF(DATEDIF('Base de données'!$A3072,V$1,"d")&lt;&gt;0,"",'Base de données'!$B3072),""))</f>
        <v/>
      </c>
      <c r="W3072" s="34"/>
      <c r="X3072" s="30" t="str">
        <f>'Base de données'!$C3072&amp;" "&amp;'Base de données'!$D3072</f>
        <v>Becker Michèle</v>
      </c>
      <c r="Y3072" s="31">
        <f>COUNTIF('Base de données'!$B:$B,'Base de données'!$B3072)</f>
        <v>12</v>
      </c>
      <c r="AA3072" s="87" cm="1">
        <f t="array" aca="1" ref="AA3072" ca="1">INDIRECT("'Base de données'!A" &amp; ROW(Y3072))</f>
        <v>45962</v>
      </c>
      <c r="AB3072" s="51" t="str" cm="1">
        <f t="array" aca="1" ref="AB3072" ca="1">INDIRECT("'Base de données'!B" &amp; ROW(Z3072))</f>
        <v>3E96F</v>
      </c>
    </row>
    <row r="3073" spans="1:28" x14ac:dyDescent="0.3">
      <c r="A3073" s="41" t="str">
        <f ca="1">IF(IF(AND($B3073&lt;&gt;"-",$B3073=$E3073),"Entrée et sortie","-")="Entrée et sortie",'Base de données'!$B3073,"-")</f>
        <v>-</v>
      </c>
      <c r="B3073" s="41" t="str">
        <f t="shared" ca="1" si="191"/>
        <v>-</v>
      </c>
      <c r="C3073" s="41" t="str">
        <f t="shared" ca="1" si="192"/>
        <v>-</v>
      </c>
      <c r="D3073" s="41" t="str">
        <f>IF($F3073="sortie en cours d'année",'Base de données'!$B3073,"-")</f>
        <v>-</v>
      </c>
      <c r="E3073" s="41" t="str">
        <f>IF($H3073="entrée en cours d'année",'Base de données'!$B3073,"-")</f>
        <v>QJKEN</v>
      </c>
      <c r="F3073" s="37" t="str">
        <f t="shared" si="189"/>
        <v/>
      </c>
      <c r="G3073" s="37" t="str">
        <f>IF($J3073="mouvement",_xlfn.XLOOKUP('Base de données'!$B3073,$V:$V,$V:$V,0),"")</f>
        <v>QJKEN</v>
      </c>
      <c r="H3073" s="37" t="str">
        <f t="shared" si="190"/>
        <v>entrée en cours d'année</v>
      </c>
      <c r="I3073" s="37">
        <f>IF($J3073="mouvement",_xlfn.XLOOKUP('Base de données'!$B3073,$K:$K,$K:$K,0),"")</f>
        <v>0</v>
      </c>
      <c r="J3073" s="38" t="str">
        <f>IF(AND(Y3073&lt;&gt;MAX(Y:Y),COUNTIF(K3073:V3073,'Base de données'!$B3073)&gt;0),"mouvement","")</f>
        <v>mouvement</v>
      </c>
      <c r="K3073" s="39" t="str">
        <f>IF(K$1&gt;$AE$1,"-",IFERROR(IF(DATEDIF('Base de données'!$A3073,K$1,"d")&lt;&gt;0,"",'Base de données'!$B3073),""))</f>
        <v/>
      </c>
      <c r="L3073" s="39" t="str">
        <f>IF(L$1&gt;$AE$1,"-",IFERROR(IF(DATEDIF('Base de données'!$A3073,L$1,"d")&lt;&gt;0,"",'Base de données'!$B3073),""))</f>
        <v/>
      </c>
      <c r="M3073" s="39" t="str">
        <f>IF(M$1&gt;$AE$1,"-",IFERROR(IF(DATEDIF('Base de données'!$A3073,M$1,"d")&lt;&gt;0,"",'Base de données'!$B3073),""))</f>
        <v/>
      </c>
      <c r="N3073" s="39" t="str">
        <f>IF(N$1&gt;$AE$1,"-",IFERROR(IF(DATEDIF('Base de données'!$A3073,N$1,"d")&lt;&gt;0,"",'Base de données'!$B3073),""))</f>
        <v/>
      </c>
      <c r="O3073" s="39" t="str">
        <f>IF(O$1&gt;$AE$1,"-",IFERROR(IF(DATEDIF('Base de données'!$A3073,O$1,"d")&lt;&gt;0,"",'Base de données'!$B3073),""))</f>
        <v/>
      </c>
      <c r="P3073" s="39" t="str">
        <f>IF(P$1&gt;$AE$1,"-",IFERROR(IF(DATEDIF('Base de données'!$A3073,P$1,"d")&lt;&gt;0,"",'Base de données'!$B3073),""))</f>
        <v/>
      </c>
      <c r="Q3073" s="39" t="str">
        <f>IF(Q$1&gt;$AE$1,"-",IFERROR(IF(DATEDIF('Base de données'!$A3073,Q$1,"d")&lt;&gt;0,"",'Base de données'!$B3073),""))</f>
        <v/>
      </c>
      <c r="R3073" s="39" t="str">
        <f>IF(R$1&gt;$AE$1,"-",IFERROR(IF(DATEDIF('Base de données'!$A3073,R$1,"d")&lt;&gt;0,"",'Base de données'!$B3073),""))</f>
        <v/>
      </c>
      <c r="S3073" s="39" t="str">
        <f>IF(S$1&gt;$AE$1,"-",IFERROR(IF(DATEDIF('Base de données'!$A3073,S$1,"d")&lt;&gt;0,"",'Base de données'!$B3073),""))</f>
        <v/>
      </c>
      <c r="T3073" s="39" t="str">
        <f>IF(T$1&gt;$AE$1,"-",IFERROR(IF(DATEDIF('Base de données'!$A3073,T$1,"d")&lt;&gt;0,"",'Base de données'!$B3073),""))</f>
        <v/>
      </c>
      <c r="U3073" s="39" t="str">
        <f>IF(U$1&gt;$AE$1,"-",IFERROR(IF(DATEDIF('Base de données'!$A3073,U$1,"d")&lt;&gt;0,"",'Base de données'!$B3073),""))</f>
        <v>QJKEN</v>
      </c>
      <c r="V3073" s="39" t="str">
        <f>IF(V$1&gt;$AE$1,"-",IFERROR(IF(DATEDIF('Base de données'!$A3073,V$1,"d")&lt;&gt;0,"",'Base de données'!$B3073),""))</f>
        <v/>
      </c>
      <c r="W3073" s="34"/>
      <c r="X3073" s="30" t="str">
        <f>'Base de données'!$C3073&amp;" "&amp;'Base de données'!$D3073</f>
        <v>Salmon Thibaut</v>
      </c>
      <c r="Y3073" s="31">
        <f>COUNTIF('Base de données'!$B:$B,'Base de données'!$B3073)</f>
        <v>11</v>
      </c>
      <c r="AA3073" s="87" cm="1">
        <f t="array" aca="1" ref="AA3073" ca="1">INDIRECT("'Base de données'!A" &amp; ROW(Y3073))</f>
        <v>45962</v>
      </c>
      <c r="AB3073" s="51" t="str" cm="1">
        <f t="array" aca="1" ref="AB3073" ca="1">INDIRECT("'Base de données'!B" &amp; ROW(Z3073))</f>
        <v>QJKEN</v>
      </c>
    </row>
    <row r="3074" spans="1:28" x14ac:dyDescent="0.3">
      <c r="A3074" s="41" t="str">
        <f ca="1">IF(IF(AND($B3074&lt;&gt;"-",$B3074=$E3074),"Entrée et sortie","-")="Entrée et sortie",'Base de données'!$B3074,"-")</f>
        <v>-</v>
      </c>
      <c r="B3074" s="41" t="str">
        <f t="shared" ca="1" si="191"/>
        <v>-</v>
      </c>
      <c r="C3074" s="41" t="str">
        <f t="shared" ca="1" si="192"/>
        <v>-</v>
      </c>
      <c r="D3074" s="41" t="str">
        <f>IF($F3074="sortie en cours d'année",'Base de données'!$B3074,"-")</f>
        <v>-</v>
      </c>
      <c r="E3074" s="41" t="str">
        <f>IF($H3074="entrée en cours d'année",'Base de données'!$B3074,"-")</f>
        <v>FUMYO</v>
      </c>
      <c r="F3074" s="37" t="str">
        <f t="shared" ref="F3074:F3137" si="193">IF(AND(G3074=0,J3074="mouvement"),"sortie en cours d'année","")</f>
        <v/>
      </c>
      <c r="G3074" s="37" t="str">
        <f>IF($J3074="mouvement",_xlfn.XLOOKUP('Base de données'!$B3074,$V:$V,$V:$V,0),"")</f>
        <v>FUMYO</v>
      </c>
      <c r="H3074" s="37" t="str">
        <f t="shared" ref="H3074:H3137" si="194">IF(AND(I3074=0,J3074="mouvement"),"entrée en cours d'année","")</f>
        <v>entrée en cours d'année</v>
      </c>
      <c r="I3074" s="37">
        <f>IF($J3074="mouvement",_xlfn.XLOOKUP('Base de données'!$B3074,$K:$K,$K:$K,0),"")</f>
        <v>0</v>
      </c>
      <c r="J3074" s="38" t="str">
        <f>IF(AND(Y3074&lt;&gt;MAX(Y:Y),COUNTIF(K3074:V3074,'Base de données'!$B3074)&gt;0),"mouvement","")</f>
        <v>mouvement</v>
      </c>
      <c r="K3074" s="39" t="str">
        <f>IF(K$1&gt;$AE$1,"-",IFERROR(IF(DATEDIF('Base de données'!$A3074,K$1,"d")&lt;&gt;0,"",'Base de données'!$B3074),""))</f>
        <v/>
      </c>
      <c r="L3074" s="39" t="str">
        <f>IF(L$1&gt;$AE$1,"-",IFERROR(IF(DATEDIF('Base de données'!$A3074,L$1,"d")&lt;&gt;0,"",'Base de données'!$B3074),""))</f>
        <v/>
      </c>
      <c r="M3074" s="39" t="str">
        <f>IF(M$1&gt;$AE$1,"-",IFERROR(IF(DATEDIF('Base de données'!$A3074,M$1,"d")&lt;&gt;0,"",'Base de données'!$B3074),""))</f>
        <v/>
      </c>
      <c r="N3074" s="39" t="str">
        <f>IF(N$1&gt;$AE$1,"-",IFERROR(IF(DATEDIF('Base de données'!$A3074,N$1,"d")&lt;&gt;0,"",'Base de données'!$B3074),""))</f>
        <v/>
      </c>
      <c r="O3074" s="39" t="str">
        <f>IF(O$1&gt;$AE$1,"-",IFERROR(IF(DATEDIF('Base de données'!$A3074,O$1,"d")&lt;&gt;0,"",'Base de données'!$B3074),""))</f>
        <v/>
      </c>
      <c r="P3074" s="39" t="str">
        <f>IF(P$1&gt;$AE$1,"-",IFERROR(IF(DATEDIF('Base de données'!$A3074,P$1,"d")&lt;&gt;0,"",'Base de données'!$B3074),""))</f>
        <v/>
      </c>
      <c r="Q3074" s="39" t="str">
        <f>IF(Q$1&gt;$AE$1,"-",IFERROR(IF(DATEDIF('Base de données'!$A3074,Q$1,"d")&lt;&gt;0,"",'Base de données'!$B3074),""))</f>
        <v/>
      </c>
      <c r="R3074" s="39" t="str">
        <f>IF(R$1&gt;$AE$1,"-",IFERROR(IF(DATEDIF('Base de données'!$A3074,R$1,"d")&lt;&gt;0,"",'Base de données'!$B3074),""))</f>
        <v/>
      </c>
      <c r="S3074" s="39" t="str">
        <f>IF(S$1&gt;$AE$1,"-",IFERROR(IF(DATEDIF('Base de données'!$A3074,S$1,"d")&lt;&gt;0,"",'Base de données'!$B3074),""))</f>
        <v/>
      </c>
      <c r="T3074" s="39" t="str">
        <f>IF(T$1&gt;$AE$1,"-",IFERROR(IF(DATEDIF('Base de données'!$A3074,T$1,"d")&lt;&gt;0,"",'Base de données'!$B3074),""))</f>
        <v/>
      </c>
      <c r="U3074" s="39" t="str">
        <f>IF(U$1&gt;$AE$1,"-",IFERROR(IF(DATEDIF('Base de données'!$A3074,U$1,"d")&lt;&gt;0,"",'Base de données'!$B3074),""))</f>
        <v>FUMYO</v>
      </c>
      <c r="V3074" s="39" t="str">
        <f>IF(V$1&gt;$AE$1,"-",IFERROR(IF(DATEDIF('Base de données'!$A3074,V$1,"d")&lt;&gt;0,"",'Base de données'!$B3074),""))</f>
        <v/>
      </c>
      <c r="W3074" s="34"/>
      <c r="X3074" s="30" t="str">
        <f>'Base de données'!$C3074&amp;" "&amp;'Base de données'!$D3074</f>
        <v>Marchal Robert</v>
      </c>
      <c r="Y3074" s="31">
        <f>COUNTIF('Base de données'!$B:$B,'Base de données'!$B3074)</f>
        <v>11</v>
      </c>
      <c r="AA3074" s="87" cm="1">
        <f t="array" aca="1" ref="AA3074" ca="1">INDIRECT("'Base de données'!A" &amp; ROW(Y3074))</f>
        <v>45962</v>
      </c>
      <c r="AB3074" s="51" t="str" cm="1">
        <f t="array" aca="1" ref="AB3074" ca="1">INDIRECT("'Base de données'!B" &amp; ROW(Z3074))</f>
        <v>FUMYO</v>
      </c>
    </row>
    <row r="3075" spans="1:28" x14ac:dyDescent="0.3">
      <c r="A3075" s="41" t="str">
        <f ca="1">IF(IF(AND($B3075&lt;&gt;"-",$B3075=$E3075),"Entrée et sortie","-")="Entrée et sortie",'Base de données'!$B3075,"-")</f>
        <v>-</v>
      </c>
      <c r="B3075" s="41" t="str">
        <f t="shared" ref="B3075:B3138" ca="1" si="195">_xlfn.XLOOKUP($AB3075,$D:$D,$C:$C,"-",0,-1)</f>
        <v>-</v>
      </c>
      <c r="C3075" s="41" t="str">
        <f t="shared" ref="C3075:C3138" ca="1" si="196">IF($AA3075&lt;&gt;$AE$1,$D3075,"-")</f>
        <v>-</v>
      </c>
      <c r="D3075" s="41" t="str">
        <f>IF($F3075="sortie en cours d'année",'Base de données'!$B3075,"-")</f>
        <v>-</v>
      </c>
      <c r="E3075" s="41" t="str">
        <f>IF($H3075="entrée en cours d'année",'Base de données'!$B3075,"-")</f>
        <v>0D66F</v>
      </c>
      <c r="F3075" s="37" t="str">
        <f t="shared" si="193"/>
        <v/>
      </c>
      <c r="G3075" s="37" t="str">
        <f>IF($J3075="mouvement",_xlfn.XLOOKUP('Base de données'!$B3075,$V:$V,$V:$V,0),"")</f>
        <v>0D66F</v>
      </c>
      <c r="H3075" s="37" t="str">
        <f t="shared" si="194"/>
        <v>entrée en cours d'année</v>
      </c>
      <c r="I3075" s="37">
        <f>IF($J3075="mouvement",_xlfn.XLOOKUP('Base de données'!$B3075,$K:$K,$K:$K,0),"")</f>
        <v>0</v>
      </c>
      <c r="J3075" s="38" t="str">
        <f>IF(AND(Y3075&lt;&gt;MAX(Y:Y),COUNTIF(K3075:V3075,'Base de données'!$B3075)&gt;0),"mouvement","")</f>
        <v>mouvement</v>
      </c>
      <c r="K3075" s="39" t="str">
        <f>IF(K$1&gt;$AE$1,"-",IFERROR(IF(DATEDIF('Base de données'!$A3075,K$1,"d")&lt;&gt;0,"",'Base de données'!$B3075),""))</f>
        <v/>
      </c>
      <c r="L3075" s="39" t="str">
        <f>IF(L$1&gt;$AE$1,"-",IFERROR(IF(DATEDIF('Base de données'!$A3075,L$1,"d")&lt;&gt;0,"",'Base de données'!$B3075),""))</f>
        <v/>
      </c>
      <c r="M3075" s="39" t="str">
        <f>IF(M$1&gt;$AE$1,"-",IFERROR(IF(DATEDIF('Base de données'!$A3075,M$1,"d")&lt;&gt;0,"",'Base de données'!$B3075),""))</f>
        <v/>
      </c>
      <c r="N3075" s="39" t="str">
        <f>IF(N$1&gt;$AE$1,"-",IFERROR(IF(DATEDIF('Base de données'!$A3075,N$1,"d")&lt;&gt;0,"",'Base de données'!$B3075),""))</f>
        <v/>
      </c>
      <c r="O3075" s="39" t="str">
        <f>IF(O$1&gt;$AE$1,"-",IFERROR(IF(DATEDIF('Base de données'!$A3075,O$1,"d")&lt;&gt;0,"",'Base de données'!$B3075),""))</f>
        <v/>
      </c>
      <c r="P3075" s="39" t="str">
        <f>IF(P$1&gt;$AE$1,"-",IFERROR(IF(DATEDIF('Base de données'!$A3075,P$1,"d")&lt;&gt;0,"",'Base de données'!$B3075),""))</f>
        <v/>
      </c>
      <c r="Q3075" s="39" t="str">
        <f>IF(Q$1&gt;$AE$1,"-",IFERROR(IF(DATEDIF('Base de données'!$A3075,Q$1,"d")&lt;&gt;0,"",'Base de données'!$B3075),""))</f>
        <v/>
      </c>
      <c r="R3075" s="39" t="str">
        <f>IF(R$1&gt;$AE$1,"-",IFERROR(IF(DATEDIF('Base de données'!$A3075,R$1,"d")&lt;&gt;0,"",'Base de données'!$B3075),""))</f>
        <v/>
      </c>
      <c r="S3075" s="39" t="str">
        <f>IF(S$1&gt;$AE$1,"-",IFERROR(IF(DATEDIF('Base de données'!$A3075,S$1,"d")&lt;&gt;0,"",'Base de données'!$B3075),""))</f>
        <v/>
      </c>
      <c r="T3075" s="39" t="str">
        <f>IF(T$1&gt;$AE$1,"-",IFERROR(IF(DATEDIF('Base de données'!$A3075,T$1,"d")&lt;&gt;0,"",'Base de données'!$B3075),""))</f>
        <v/>
      </c>
      <c r="U3075" s="39" t="str">
        <f>IF(U$1&gt;$AE$1,"-",IFERROR(IF(DATEDIF('Base de données'!$A3075,U$1,"d")&lt;&gt;0,"",'Base de données'!$B3075),""))</f>
        <v>0D66F</v>
      </c>
      <c r="V3075" s="39" t="str">
        <f>IF(V$1&gt;$AE$1,"-",IFERROR(IF(DATEDIF('Base de données'!$A3075,V$1,"d")&lt;&gt;0,"",'Base de données'!$B3075),""))</f>
        <v/>
      </c>
      <c r="W3075" s="34"/>
      <c r="X3075" s="30" t="str">
        <f>'Base de données'!$C3075&amp;" "&amp;'Base de données'!$D3075</f>
        <v>Maréchal Paulette</v>
      </c>
      <c r="Y3075" s="31">
        <f>COUNTIF('Base de données'!$B:$B,'Base de données'!$B3075)</f>
        <v>11</v>
      </c>
      <c r="AA3075" s="87" cm="1">
        <f t="array" aca="1" ref="AA3075" ca="1">INDIRECT("'Base de données'!A" &amp; ROW(Y3075))</f>
        <v>45962</v>
      </c>
      <c r="AB3075" s="51" t="str" cm="1">
        <f t="array" aca="1" ref="AB3075" ca="1">INDIRECT("'Base de données'!B" &amp; ROW(Z3075))</f>
        <v>0D66F</v>
      </c>
    </row>
    <row r="3076" spans="1:28" x14ac:dyDescent="0.3">
      <c r="A3076" s="41" t="str">
        <f ca="1">IF(IF(AND($B3076&lt;&gt;"-",$B3076=$E3076),"Entrée et sortie","-")="Entrée et sortie",'Base de données'!$B3076,"-")</f>
        <v>-</v>
      </c>
      <c r="B3076" s="41" t="str">
        <f t="shared" ca="1" si="195"/>
        <v>-</v>
      </c>
      <c r="C3076" s="41" t="str">
        <f t="shared" ca="1" si="196"/>
        <v>-</v>
      </c>
      <c r="D3076" s="41" t="str">
        <f>IF($F3076="sortie en cours d'année",'Base de données'!$B3076,"-")</f>
        <v>-</v>
      </c>
      <c r="E3076" s="41" t="str">
        <f>IF($H3076="entrée en cours d'année",'Base de données'!$B3076,"-")</f>
        <v>00EBC</v>
      </c>
      <c r="F3076" s="37" t="str">
        <f t="shared" si="193"/>
        <v/>
      </c>
      <c r="G3076" s="37" t="str">
        <f>IF($J3076="mouvement",_xlfn.XLOOKUP('Base de données'!$B3076,$V:$V,$V:$V,0),"")</f>
        <v>00EBC</v>
      </c>
      <c r="H3076" s="37" t="str">
        <f t="shared" si="194"/>
        <v>entrée en cours d'année</v>
      </c>
      <c r="I3076" s="37">
        <f>IF($J3076="mouvement",_xlfn.XLOOKUP('Base de données'!$B3076,$K:$K,$K:$K,0),"")</f>
        <v>0</v>
      </c>
      <c r="J3076" s="38" t="str">
        <f>IF(AND(Y3076&lt;&gt;MAX(Y:Y),COUNTIF(K3076:V3076,'Base de données'!$B3076)&gt;0),"mouvement","")</f>
        <v>mouvement</v>
      </c>
      <c r="K3076" s="39" t="str">
        <f>IF(K$1&gt;$AE$1,"-",IFERROR(IF(DATEDIF('Base de données'!$A3076,K$1,"d")&lt;&gt;0,"",'Base de données'!$B3076),""))</f>
        <v/>
      </c>
      <c r="L3076" s="39" t="str">
        <f>IF(L$1&gt;$AE$1,"-",IFERROR(IF(DATEDIF('Base de données'!$A3076,L$1,"d")&lt;&gt;0,"",'Base de données'!$B3076),""))</f>
        <v/>
      </c>
      <c r="M3076" s="39" t="str">
        <f>IF(M$1&gt;$AE$1,"-",IFERROR(IF(DATEDIF('Base de données'!$A3076,M$1,"d")&lt;&gt;0,"",'Base de données'!$B3076),""))</f>
        <v/>
      </c>
      <c r="N3076" s="39" t="str">
        <f>IF(N$1&gt;$AE$1,"-",IFERROR(IF(DATEDIF('Base de données'!$A3076,N$1,"d")&lt;&gt;0,"",'Base de données'!$B3076),""))</f>
        <v/>
      </c>
      <c r="O3076" s="39" t="str">
        <f>IF(O$1&gt;$AE$1,"-",IFERROR(IF(DATEDIF('Base de données'!$A3076,O$1,"d")&lt;&gt;0,"",'Base de données'!$B3076),""))</f>
        <v/>
      </c>
      <c r="P3076" s="39" t="str">
        <f>IF(P$1&gt;$AE$1,"-",IFERROR(IF(DATEDIF('Base de données'!$A3076,P$1,"d")&lt;&gt;0,"",'Base de données'!$B3076),""))</f>
        <v/>
      </c>
      <c r="Q3076" s="39" t="str">
        <f>IF(Q$1&gt;$AE$1,"-",IFERROR(IF(DATEDIF('Base de données'!$A3076,Q$1,"d")&lt;&gt;0,"",'Base de données'!$B3076),""))</f>
        <v/>
      </c>
      <c r="R3076" s="39" t="str">
        <f>IF(R$1&gt;$AE$1,"-",IFERROR(IF(DATEDIF('Base de données'!$A3076,R$1,"d")&lt;&gt;0,"",'Base de données'!$B3076),""))</f>
        <v/>
      </c>
      <c r="S3076" s="39" t="str">
        <f>IF(S$1&gt;$AE$1,"-",IFERROR(IF(DATEDIF('Base de données'!$A3076,S$1,"d")&lt;&gt;0,"",'Base de données'!$B3076),""))</f>
        <v/>
      </c>
      <c r="T3076" s="39" t="str">
        <f>IF(T$1&gt;$AE$1,"-",IFERROR(IF(DATEDIF('Base de données'!$A3076,T$1,"d")&lt;&gt;0,"",'Base de données'!$B3076),""))</f>
        <v/>
      </c>
      <c r="U3076" s="39" t="str">
        <f>IF(U$1&gt;$AE$1,"-",IFERROR(IF(DATEDIF('Base de données'!$A3076,U$1,"d")&lt;&gt;0,"",'Base de données'!$B3076),""))</f>
        <v>00EBC</v>
      </c>
      <c r="V3076" s="39" t="str">
        <f>IF(V$1&gt;$AE$1,"-",IFERROR(IF(DATEDIF('Base de données'!$A3076,V$1,"d")&lt;&gt;0,"",'Base de données'!$B3076),""))</f>
        <v/>
      </c>
      <c r="W3076" s="34"/>
      <c r="X3076" s="30" t="str">
        <f>'Base de données'!$C3076&amp;" "&amp;'Base de données'!$D3076</f>
        <v>Leconte Vincent</v>
      </c>
      <c r="Y3076" s="31">
        <f>COUNTIF('Base de données'!$B:$B,'Base de données'!$B3076)</f>
        <v>11</v>
      </c>
      <c r="AA3076" s="87" cm="1">
        <f t="array" aca="1" ref="AA3076" ca="1">INDIRECT("'Base de données'!A" &amp; ROW(Y3076))</f>
        <v>45962</v>
      </c>
      <c r="AB3076" s="51" t="str" cm="1">
        <f t="array" aca="1" ref="AB3076" ca="1">INDIRECT("'Base de données'!B" &amp; ROW(Z3076))</f>
        <v>00EBC</v>
      </c>
    </row>
    <row r="3077" spans="1:28" x14ac:dyDescent="0.3">
      <c r="A3077" s="41" t="str">
        <f ca="1">IF(IF(AND($B3077&lt;&gt;"-",$B3077=$E3077),"Entrée et sortie","-")="Entrée et sortie",'Base de données'!$B3077,"-")</f>
        <v>-</v>
      </c>
      <c r="B3077" s="41" t="str">
        <f t="shared" ca="1" si="195"/>
        <v>-</v>
      </c>
      <c r="C3077" s="41" t="str">
        <f t="shared" ca="1" si="196"/>
        <v>-</v>
      </c>
      <c r="D3077" s="41" t="str">
        <f>IF($F3077="sortie en cours d'année",'Base de données'!$B3077,"-")</f>
        <v>-</v>
      </c>
      <c r="E3077" s="41" t="str">
        <f>IF($H3077="entrée en cours d'année",'Base de données'!$B3077,"-")</f>
        <v>I5UV9</v>
      </c>
      <c r="F3077" s="37" t="str">
        <f t="shared" si="193"/>
        <v/>
      </c>
      <c r="G3077" s="37" t="str">
        <f>IF($J3077="mouvement",_xlfn.XLOOKUP('Base de données'!$B3077,$V:$V,$V:$V,0),"")</f>
        <v>I5UV9</v>
      </c>
      <c r="H3077" s="37" t="str">
        <f t="shared" si="194"/>
        <v>entrée en cours d'année</v>
      </c>
      <c r="I3077" s="37">
        <f>IF($J3077="mouvement",_xlfn.XLOOKUP('Base de données'!$B3077,$K:$K,$K:$K,0),"")</f>
        <v>0</v>
      </c>
      <c r="J3077" s="38" t="str">
        <f>IF(AND(Y3077&lt;&gt;MAX(Y:Y),COUNTIF(K3077:V3077,'Base de données'!$B3077)&gt;0),"mouvement","")</f>
        <v>mouvement</v>
      </c>
      <c r="K3077" s="39" t="str">
        <f>IF(K$1&gt;$AE$1,"-",IFERROR(IF(DATEDIF('Base de données'!$A3077,K$1,"d")&lt;&gt;0,"",'Base de données'!$B3077),""))</f>
        <v/>
      </c>
      <c r="L3077" s="39" t="str">
        <f>IF(L$1&gt;$AE$1,"-",IFERROR(IF(DATEDIF('Base de données'!$A3077,L$1,"d")&lt;&gt;0,"",'Base de données'!$B3077),""))</f>
        <v/>
      </c>
      <c r="M3077" s="39" t="str">
        <f>IF(M$1&gt;$AE$1,"-",IFERROR(IF(DATEDIF('Base de données'!$A3077,M$1,"d")&lt;&gt;0,"",'Base de données'!$B3077),""))</f>
        <v/>
      </c>
      <c r="N3077" s="39" t="str">
        <f>IF(N$1&gt;$AE$1,"-",IFERROR(IF(DATEDIF('Base de données'!$A3077,N$1,"d")&lt;&gt;0,"",'Base de données'!$B3077),""))</f>
        <v/>
      </c>
      <c r="O3077" s="39" t="str">
        <f>IF(O$1&gt;$AE$1,"-",IFERROR(IF(DATEDIF('Base de données'!$A3077,O$1,"d")&lt;&gt;0,"",'Base de données'!$B3077),""))</f>
        <v/>
      </c>
      <c r="P3077" s="39" t="str">
        <f>IF(P$1&gt;$AE$1,"-",IFERROR(IF(DATEDIF('Base de données'!$A3077,P$1,"d")&lt;&gt;0,"",'Base de données'!$B3077),""))</f>
        <v/>
      </c>
      <c r="Q3077" s="39" t="str">
        <f>IF(Q$1&gt;$AE$1,"-",IFERROR(IF(DATEDIF('Base de données'!$A3077,Q$1,"d")&lt;&gt;0,"",'Base de données'!$B3077),""))</f>
        <v/>
      </c>
      <c r="R3077" s="39" t="str">
        <f>IF(R$1&gt;$AE$1,"-",IFERROR(IF(DATEDIF('Base de données'!$A3077,R$1,"d")&lt;&gt;0,"",'Base de données'!$B3077),""))</f>
        <v/>
      </c>
      <c r="S3077" s="39" t="str">
        <f>IF(S$1&gt;$AE$1,"-",IFERROR(IF(DATEDIF('Base de données'!$A3077,S$1,"d")&lt;&gt;0,"",'Base de données'!$B3077),""))</f>
        <v/>
      </c>
      <c r="T3077" s="39" t="str">
        <f>IF(T$1&gt;$AE$1,"-",IFERROR(IF(DATEDIF('Base de données'!$A3077,T$1,"d")&lt;&gt;0,"",'Base de données'!$B3077),""))</f>
        <v/>
      </c>
      <c r="U3077" s="39" t="str">
        <f>IF(U$1&gt;$AE$1,"-",IFERROR(IF(DATEDIF('Base de données'!$A3077,U$1,"d")&lt;&gt;0,"",'Base de données'!$B3077),""))</f>
        <v>I5UV9</v>
      </c>
      <c r="V3077" s="39" t="str">
        <f>IF(V$1&gt;$AE$1,"-",IFERROR(IF(DATEDIF('Base de données'!$A3077,V$1,"d")&lt;&gt;0,"",'Base de données'!$B3077),""))</f>
        <v/>
      </c>
      <c r="W3077" s="34"/>
      <c r="X3077" s="30" t="str">
        <f>'Base de données'!$C3077&amp;" "&amp;'Base de données'!$D3077</f>
        <v>Leclerc Victoire</v>
      </c>
      <c r="Y3077" s="31">
        <f>COUNTIF('Base de données'!$B:$B,'Base de données'!$B3077)</f>
        <v>10</v>
      </c>
      <c r="AA3077" s="87" cm="1">
        <f t="array" aca="1" ref="AA3077" ca="1">INDIRECT("'Base de données'!A" &amp; ROW(Y3077))</f>
        <v>45962</v>
      </c>
      <c r="AB3077" s="51" t="str" cm="1">
        <f t="array" aca="1" ref="AB3077" ca="1">INDIRECT("'Base de données'!B" &amp; ROW(Z3077))</f>
        <v>I5UV9</v>
      </c>
    </row>
    <row r="3078" spans="1:28" x14ac:dyDescent="0.3">
      <c r="A3078" s="41" t="str">
        <f ca="1">IF(IF(AND($B3078&lt;&gt;"-",$B3078=$E3078),"Entrée et sortie","-")="Entrée et sortie",'Base de données'!$B3078,"-")</f>
        <v>-</v>
      </c>
      <c r="B3078" s="41" t="str">
        <f t="shared" ca="1" si="195"/>
        <v>-</v>
      </c>
      <c r="C3078" s="41" t="str">
        <f t="shared" ca="1" si="196"/>
        <v>-</v>
      </c>
      <c r="D3078" s="41" t="str">
        <f>IF($F3078="sortie en cours d'année",'Base de données'!$B3078,"-")</f>
        <v>-</v>
      </c>
      <c r="E3078" s="41" t="str">
        <f>IF($H3078="entrée en cours d'année",'Base de données'!$B3078,"-")</f>
        <v>R8VT4</v>
      </c>
      <c r="F3078" s="37" t="str">
        <f t="shared" si="193"/>
        <v/>
      </c>
      <c r="G3078" s="37" t="str">
        <f>IF($J3078="mouvement",_xlfn.XLOOKUP('Base de données'!$B3078,$V:$V,$V:$V,0),"")</f>
        <v>R8VT4</v>
      </c>
      <c r="H3078" s="37" t="str">
        <f t="shared" si="194"/>
        <v>entrée en cours d'année</v>
      </c>
      <c r="I3078" s="37">
        <f>IF($J3078="mouvement",_xlfn.XLOOKUP('Base de données'!$B3078,$K:$K,$K:$K,0),"")</f>
        <v>0</v>
      </c>
      <c r="J3078" s="38" t="str">
        <f>IF(AND(Y3078&lt;&gt;MAX(Y:Y),COUNTIF(K3078:V3078,'Base de données'!$B3078)&gt;0),"mouvement","")</f>
        <v>mouvement</v>
      </c>
      <c r="K3078" s="39" t="str">
        <f>IF(K$1&gt;$AE$1,"-",IFERROR(IF(DATEDIF('Base de données'!$A3078,K$1,"d")&lt;&gt;0,"",'Base de données'!$B3078),""))</f>
        <v/>
      </c>
      <c r="L3078" s="39" t="str">
        <f>IF(L$1&gt;$AE$1,"-",IFERROR(IF(DATEDIF('Base de données'!$A3078,L$1,"d")&lt;&gt;0,"",'Base de données'!$B3078),""))</f>
        <v/>
      </c>
      <c r="M3078" s="39" t="str">
        <f>IF(M$1&gt;$AE$1,"-",IFERROR(IF(DATEDIF('Base de données'!$A3078,M$1,"d")&lt;&gt;0,"",'Base de données'!$B3078),""))</f>
        <v/>
      </c>
      <c r="N3078" s="39" t="str">
        <f>IF(N$1&gt;$AE$1,"-",IFERROR(IF(DATEDIF('Base de données'!$A3078,N$1,"d")&lt;&gt;0,"",'Base de données'!$B3078),""))</f>
        <v/>
      </c>
      <c r="O3078" s="39" t="str">
        <f>IF(O$1&gt;$AE$1,"-",IFERROR(IF(DATEDIF('Base de données'!$A3078,O$1,"d")&lt;&gt;0,"",'Base de données'!$B3078),""))</f>
        <v/>
      </c>
      <c r="P3078" s="39" t="str">
        <f>IF(P$1&gt;$AE$1,"-",IFERROR(IF(DATEDIF('Base de données'!$A3078,P$1,"d")&lt;&gt;0,"",'Base de données'!$B3078),""))</f>
        <v/>
      </c>
      <c r="Q3078" s="39" t="str">
        <f>IF(Q$1&gt;$AE$1,"-",IFERROR(IF(DATEDIF('Base de données'!$A3078,Q$1,"d")&lt;&gt;0,"",'Base de données'!$B3078),""))</f>
        <v/>
      </c>
      <c r="R3078" s="39" t="str">
        <f>IF(R$1&gt;$AE$1,"-",IFERROR(IF(DATEDIF('Base de données'!$A3078,R$1,"d")&lt;&gt;0,"",'Base de données'!$B3078),""))</f>
        <v/>
      </c>
      <c r="S3078" s="39" t="str">
        <f>IF(S$1&gt;$AE$1,"-",IFERROR(IF(DATEDIF('Base de données'!$A3078,S$1,"d")&lt;&gt;0,"",'Base de données'!$B3078),""))</f>
        <v/>
      </c>
      <c r="T3078" s="39" t="str">
        <f>IF(T$1&gt;$AE$1,"-",IFERROR(IF(DATEDIF('Base de données'!$A3078,T$1,"d")&lt;&gt;0,"",'Base de données'!$B3078),""))</f>
        <v/>
      </c>
      <c r="U3078" s="39" t="str">
        <f>IF(U$1&gt;$AE$1,"-",IFERROR(IF(DATEDIF('Base de données'!$A3078,U$1,"d")&lt;&gt;0,"",'Base de données'!$B3078),""))</f>
        <v>R8VT4</v>
      </c>
      <c r="V3078" s="39" t="str">
        <f>IF(V$1&gt;$AE$1,"-",IFERROR(IF(DATEDIF('Base de données'!$A3078,V$1,"d")&lt;&gt;0,"",'Base de données'!$B3078),""))</f>
        <v/>
      </c>
      <c r="W3078" s="34"/>
      <c r="X3078" s="30" t="str">
        <f>'Base de données'!$C3078&amp;" "&amp;'Base de données'!$D3078</f>
        <v>Bousquet Isabelle</v>
      </c>
      <c r="Y3078" s="31">
        <f>COUNTIF('Base de données'!$B:$B,'Base de données'!$B3078)</f>
        <v>10</v>
      </c>
      <c r="AA3078" s="87" cm="1">
        <f t="array" aca="1" ref="AA3078" ca="1">INDIRECT("'Base de données'!A" &amp; ROW(Y3078))</f>
        <v>45962</v>
      </c>
      <c r="AB3078" s="51" t="str" cm="1">
        <f t="array" aca="1" ref="AB3078" ca="1">INDIRECT("'Base de données'!B" &amp; ROW(Z3078))</f>
        <v>R8VT4</v>
      </c>
    </row>
    <row r="3079" spans="1:28" x14ac:dyDescent="0.3">
      <c r="A3079" s="41" t="str">
        <f ca="1">IF(IF(AND($B3079&lt;&gt;"-",$B3079=$E3079),"Entrée et sortie","-")="Entrée et sortie",'Base de données'!$B3079,"-")</f>
        <v>-</v>
      </c>
      <c r="B3079" s="41" t="str">
        <f t="shared" ca="1" si="195"/>
        <v>-</v>
      </c>
      <c r="C3079" s="41" t="str">
        <f t="shared" ca="1" si="196"/>
        <v>-</v>
      </c>
      <c r="D3079" s="41" t="str">
        <f>IF($F3079="sortie en cours d'année",'Base de données'!$B3079,"-")</f>
        <v>-</v>
      </c>
      <c r="E3079" s="41" t="str">
        <f>IF($H3079="entrée en cours d'année",'Base de données'!$B3079,"-")</f>
        <v>T0BCS</v>
      </c>
      <c r="F3079" s="37" t="str">
        <f t="shared" si="193"/>
        <v/>
      </c>
      <c r="G3079" s="37" t="str">
        <f>IF($J3079="mouvement",_xlfn.XLOOKUP('Base de données'!$B3079,$V:$V,$V:$V,0),"")</f>
        <v>T0BCS</v>
      </c>
      <c r="H3079" s="37" t="str">
        <f t="shared" si="194"/>
        <v>entrée en cours d'année</v>
      </c>
      <c r="I3079" s="37">
        <f>IF($J3079="mouvement",_xlfn.XLOOKUP('Base de données'!$B3079,$K:$K,$K:$K,0),"")</f>
        <v>0</v>
      </c>
      <c r="J3079" s="38" t="str">
        <f>IF(AND(Y3079&lt;&gt;MAX(Y:Y),COUNTIF(K3079:V3079,'Base de données'!$B3079)&gt;0),"mouvement","")</f>
        <v>mouvement</v>
      </c>
      <c r="K3079" s="39" t="str">
        <f>IF(K$1&gt;$AE$1,"-",IFERROR(IF(DATEDIF('Base de données'!$A3079,K$1,"d")&lt;&gt;0,"",'Base de données'!$B3079),""))</f>
        <v/>
      </c>
      <c r="L3079" s="39" t="str">
        <f>IF(L$1&gt;$AE$1,"-",IFERROR(IF(DATEDIF('Base de données'!$A3079,L$1,"d")&lt;&gt;0,"",'Base de données'!$B3079),""))</f>
        <v/>
      </c>
      <c r="M3079" s="39" t="str">
        <f>IF(M$1&gt;$AE$1,"-",IFERROR(IF(DATEDIF('Base de données'!$A3079,M$1,"d")&lt;&gt;0,"",'Base de données'!$B3079),""))</f>
        <v/>
      </c>
      <c r="N3079" s="39" t="str">
        <f>IF(N$1&gt;$AE$1,"-",IFERROR(IF(DATEDIF('Base de données'!$A3079,N$1,"d")&lt;&gt;0,"",'Base de données'!$B3079),""))</f>
        <v/>
      </c>
      <c r="O3079" s="39" t="str">
        <f>IF(O$1&gt;$AE$1,"-",IFERROR(IF(DATEDIF('Base de données'!$A3079,O$1,"d")&lt;&gt;0,"",'Base de données'!$B3079),""))</f>
        <v/>
      </c>
      <c r="P3079" s="39" t="str">
        <f>IF(P$1&gt;$AE$1,"-",IFERROR(IF(DATEDIF('Base de données'!$A3079,P$1,"d")&lt;&gt;0,"",'Base de données'!$B3079),""))</f>
        <v/>
      </c>
      <c r="Q3079" s="39" t="str">
        <f>IF(Q$1&gt;$AE$1,"-",IFERROR(IF(DATEDIF('Base de données'!$A3079,Q$1,"d")&lt;&gt;0,"",'Base de données'!$B3079),""))</f>
        <v/>
      </c>
      <c r="R3079" s="39" t="str">
        <f>IF(R$1&gt;$AE$1,"-",IFERROR(IF(DATEDIF('Base de données'!$A3079,R$1,"d")&lt;&gt;0,"",'Base de données'!$B3079),""))</f>
        <v/>
      </c>
      <c r="S3079" s="39" t="str">
        <f>IF(S$1&gt;$AE$1,"-",IFERROR(IF(DATEDIF('Base de données'!$A3079,S$1,"d")&lt;&gt;0,"",'Base de données'!$B3079),""))</f>
        <v/>
      </c>
      <c r="T3079" s="39" t="str">
        <f>IF(T$1&gt;$AE$1,"-",IFERROR(IF(DATEDIF('Base de données'!$A3079,T$1,"d")&lt;&gt;0,"",'Base de données'!$B3079),""))</f>
        <v/>
      </c>
      <c r="U3079" s="39" t="str">
        <f>IF(U$1&gt;$AE$1,"-",IFERROR(IF(DATEDIF('Base de données'!$A3079,U$1,"d")&lt;&gt;0,"",'Base de données'!$B3079),""))</f>
        <v>T0BCS</v>
      </c>
      <c r="V3079" s="39" t="str">
        <f>IF(V$1&gt;$AE$1,"-",IFERROR(IF(DATEDIF('Base de données'!$A3079,V$1,"d")&lt;&gt;0,"",'Base de données'!$B3079),""))</f>
        <v/>
      </c>
      <c r="W3079" s="34"/>
      <c r="X3079" s="30" t="str">
        <f>'Base de données'!$C3079&amp;" "&amp;'Base de données'!$D3079</f>
        <v>Poirier Charles</v>
      </c>
      <c r="Y3079" s="31">
        <f>COUNTIF('Base de données'!$B:$B,'Base de données'!$B3079)</f>
        <v>10</v>
      </c>
      <c r="AA3079" s="87" cm="1">
        <f t="array" aca="1" ref="AA3079" ca="1">INDIRECT("'Base de données'!A" &amp; ROW(Y3079))</f>
        <v>45962</v>
      </c>
      <c r="AB3079" s="51" t="str" cm="1">
        <f t="array" aca="1" ref="AB3079" ca="1">INDIRECT("'Base de données'!B" &amp; ROW(Z3079))</f>
        <v>T0BCS</v>
      </c>
    </row>
    <row r="3080" spans="1:28" x14ac:dyDescent="0.3">
      <c r="A3080" s="41" t="str">
        <f ca="1">IF(IF(AND($B3080&lt;&gt;"-",$B3080=$E3080),"Entrée et sortie","-")="Entrée et sortie",'Base de données'!$B3080,"-")</f>
        <v>-</v>
      </c>
      <c r="B3080" s="41" t="str">
        <f t="shared" ca="1" si="195"/>
        <v>-</v>
      </c>
      <c r="C3080" s="41" t="str">
        <f t="shared" ca="1" si="196"/>
        <v>-</v>
      </c>
      <c r="D3080" s="41" t="str">
        <f>IF($F3080="sortie en cours d'année",'Base de données'!$B3080,"-")</f>
        <v>-</v>
      </c>
      <c r="E3080" s="41" t="str">
        <f>IF($H3080="entrée en cours d'année",'Base de données'!$B3080,"-")</f>
        <v>RWL31</v>
      </c>
      <c r="F3080" s="37" t="str">
        <f t="shared" si="193"/>
        <v/>
      </c>
      <c r="G3080" s="37" t="str">
        <f>IF($J3080="mouvement",_xlfn.XLOOKUP('Base de données'!$B3080,$V:$V,$V:$V,0),"")</f>
        <v>RWL31</v>
      </c>
      <c r="H3080" s="37" t="str">
        <f t="shared" si="194"/>
        <v>entrée en cours d'année</v>
      </c>
      <c r="I3080" s="37">
        <f>IF($J3080="mouvement",_xlfn.XLOOKUP('Base de données'!$B3080,$K:$K,$K:$K,0),"")</f>
        <v>0</v>
      </c>
      <c r="J3080" s="38" t="str">
        <f>IF(AND(Y3080&lt;&gt;MAX(Y:Y),COUNTIF(K3080:V3080,'Base de données'!$B3080)&gt;0),"mouvement","")</f>
        <v>mouvement</v>
      </c>
      <c r="K3080" s="39" t="str">
        <f>IF(K$1&gt;$AE$1,"-",IFERROR(IF(DATEDIF('Base de données'!$A3080,K$1,"d")&lt;&gt;0,"",'Base de données'!$B3080),""))</f>
        <v/>
      </c>
      <c r="L3080" s="39" t="str">
        <f>IF(L$1&gt;$AE$1,"-",IFERROR(IF(DATEDIF('Base de données'!$A3080,L$1,"d")&lt;&gt;0,"",'Base de données'!$B3080),""))</f>
        <v/>
      </c>
      <c r="M3080" s="39" t="str">
        <f>IF(M$1&gt;$AE$1,"-",IFERROR(IF(DATEDIF('Base de données'!$A3080,M$1,"d")&lt;&gt;0,"",'Base de données'!$B3080),""))</f>
        <v/>
      </c>
      <c r="N3080" s="39" t="str">
        <f>IF(N$1&gt;$AE$1,"-",IFERROR(IF(DATEDIF('Base de données'!$A3080,N$1,"d")&lt;&gt;0,"",'Base de données'!$B3080),""))</f>
        <v/>
      </c>
      <c r="O3080" s="39" t="str">
        <f>IF(O$1&gt;$AE$1,"-",IFERROR(IF(DATEDIF('Base de données'!$A3080,O$1,"d")&lt;&gt;0,"",'Base de données'!$B3080),""))</f>
        <v/>
      </c>
      <c r="P3080" s="39" t="str">
        <f>IF(P$1&gt;$AE$1,"-",IFERROR(IF(DATEDIF('Base de données'!$A3080,P$1,"d")&lt;&gt;0,"",'Base de données'!$B3080),""))</f>
        <v/>
      </c>
      <c r="Q3080" s="39" t="str">
        <f>IF(Q$1&gt;$AE$1,"-",IFERROR(IF(DATEDIF('Base de données'!$A3080,Q$1,"d")&lt;&gt;0,"",'Base de données'!$B3080),""))</f>
        <v/>
      </c>
      <c r="R3080" s="39" t="str">
        <f>IF(R$1&gt;$AE$1,"-",IFERROR(IF(DATEDIF('Base de données'!$A3080,R$1,"d")&lt;&gt;0,"",'Base de données'!$B3080),""))</f>
        <v/>
      </c>
      <c r="S3080" s="39" t="str">
        <f>IF(S$1&gt;$AE$1,"-",IFERROR(IF(DATEDIF('Base de données'!$A3080,S$1,"d")&lt;&gt;0,"",'Base de données'!$B3080),""))</f>
        <v/>
      </c>
      <c r="T3080" s="39" t="str">
        <f>IF(T$1&gt;$AE$1,"-",IFERROR(IF(DATEDIF('Base de données'!$A3080,T$1,"d")&lt;&gt;0,"",'Base de données'!$B3080),""))</f>
        <v/>
      </c>
      <c r="U3080" s="39" t="str">
        <f>IF(U$1&gt;$AE$1,"-",IFERROR(IF(DATEDIF('Base de données'!$A3080,U$1,"d")&lt;&gt;0,"",'Base de données'!$B3080),""))</f>
        <v>RWL31</v>
      </c>
      <c r="V3080" s="39" t="str">
        <f>IF(V$1&gt;$AE$1,"-",IFERROR(IF(DATEDIF('Base de données'!$A3080,V$1,"d")&lt;&gt;0,"",'Base de données'!$B3080),""))</f>
        <v/>
      </c>
      <c r="W3080" s="34"/>
      <c r="X3080" s="30" t="str">
        <f>'Base de données'!$C3080&amp;" "&amp;'Base de données'!$D3080</f>
        <v>Delahaye Martin</v>
      </c>
      <c r="Y3080" s="31">
        <f>COUNTIF('Base de données'!$B:$B,'Base de données'!$B3080)</f>
        <v>10</v>
      </c>
      <c r="AA3080" s="87" cm="1">
        <f t="array" aca="1" ref="AA3080" ca="1">INDIRECT("'Base de données'!A" &amp; ROW(Y3080))</f>
        <v>45962</v>
      </c>
      <c r="AB3080" s="51" t="str" cm="1">
        <f t="array" aca="1" ref="AB3080" ca="1">INDIRECT("'Base de données'!B" &amp; ROW(Z3080))</f>
        <v>RWL31</v>
      </c>
    </row>
    <row r="3081" spans="1:28" x14ac:dyDescent="0.3">
      <c r="A3081" s="41" t="str">
        <f ca="1">IF(IF(AND($B3081&lt;&gt;"-",$B3081=$E3081),"Entrée et sortie","-")="Entrée et sortie",'Base de données'!$B3081,"-")</f>
        <v>-</v>
      </c>
      <c r="B3081" s="41" t="str">
        <f t="shared" ca="1" si="195"/>
        <v>-</v>
      </c>
      <c r="C3081" s="41" t="str">
        <f t="shared" ca="1" si="196"/>
        <v>-</v>
      </c>
      <c r="D3081" s="41" t="str">
        <f>IF($F3081="sortie en cours d'année",'Base de données'!$B3081,"-")</f>
        <v>-</v>
      </c>
      <c r="E3081" s="41" t="str">
        <f>IF($H3081="entrée en cours d'année",'Base de données'!$B3081,"-")</f>
        <v>IN9ZX</v>
      </c>
      <c r="F3081" s="37" t="str">
        <f t="shared" si="193"/>
        <v/>
      </c>
      <c r="G3081" s="37" t="str">
        <f>IF($J3081="mouvement",_xlfn.XLOOKUP('Base de données'!$B3081,$V:$V,$V:$V,0),"")</f>
        <v>IN9ZX</v>
      </c>
      <c r="H3081" s="37" t="str">
        <f t="shared" si="194"/>
        <v>entrée en cours d'année</v>
      </c>
      <c r="I3081" s="37">
        <f>IF($J3081="mouvement",_xlfn.XLOOKUP('Base de données'!$B3081,$K:$K,$K:$K,0),"")</f>
        <v>0</v>
      </c>
      <c r="J3081" s="38" t="str">
        <f>IF(AND(Y3081&lt;&gt;MAX(Y:Y),COUNTIF(K3081:V3081,'Base de données'!$B3081)&gt;0),"mouvement","")</f>
        <v>mouvement</v>
      </c>
      <c r="K3081" s="39" t="str">
        <f>IF(K$1&gt;$AE$1,"-",IFERROR(IF(DATEDIF('Base de données'!$A3081,K$1,"d")&lt;&gt;0,"",'Base de données'!$B3081),""))</f>
        <v/>
      </c>
      <c r="L3081" s="39" t="str">
        <f>IF(L$1&gt;$AE$1,"-",IFERROR(IF(DATEDIF('Base de données'!$A3081,L$1,"d")&lt;&gt;0,"",'Base de données'!$B3081),""))</f>
        <v/>
      </c>
      <c r="M3081" s="39" t="str">
        <f>IF(M$1&gt;$AE$1,"-",IFERROR(IF(DATEDIF('Base de données'!$A3081,M$1,"d")&lt;&gt;0,"",'Base de données'!$B3081),""))</f>
        <v/>
      </c>
      <c r="N3081" s="39" t="str">
        <f>IF(N$1&gt;$AE$1,"-",IFERROR(IF(DATEDIF('Base de données'!$A3081,N$1,"d")&lt;&gt;0,"",'Base de données'!$B3081),""))</f>
        <v/>
      </c>
      <c r="O3081" s="39" t="str">
        <f>IF(O$1&gt;$AE$1,"-",IFERROR(IF(DATEDIF('Base de données'!$A3081,O$1,"d")&lt;&gt;0,"",'Base de données'!$B3081),""))</f>
        <v/>
      </c>
      <c r="P3081" s="39" t="str">
        <f>IF(P$1&gt;$AE$1,"-",IFERROR(IF(DATEDIF('Base de données'!$A3081,P$1,"d")&lt;&gt;0,"",'Base de données'!$B3081),""))</f>
        <v/>
      </c>
      <c r="Q3081" s="39" t="str">
        <f>IF(Q$1&gt;$AE$1,"-",IFERROR(IF(DATEDIF('Base de données'!$A3081,Q$1,"d")&lt;&gt;0,"",'Base de données'!$B3081),""))</f>
        <v/>
      </c>
      <c r="R3081" s="39" t="str">
        <f>IF(R$1&gt;$AE$1,"-",IFERROR(IF(DATEDIF('Base de données'!$A3081,R$1,"d")&lt;&gt;0,"",'Base de données'!$B3081),""))</f>
        <v/>
      </c>
      <c r="S3081" s="39" t="str">
        <f>IF(S$1&gt;$AE$1,"-",IFERROR(IF(DATEDIF('Base de données'!$A3081,S$1,"d")&lt;&gt;0,"",'Base de données'!$B3081),""))</f>
        <v/>
      </c>
      <c r="T3081" s="39" t="str">
        <f>IF(T$1&gt;$AE$1,"-",IFERROR(IF(DATEDIF('Base de données'!$A3081,T$1,"d")&lt;&gt;0,"",'Base de données'!$B3081),""))</f>
        <v/>
      </c>
      <c r="U3081" s="39" t="str">
        <f>IF(U$1&gt;$AE$1,"-",IFERROR(IF(DATEDIF('Base de données'!$A3081,U$1,"d")&lt;&gt;0,"",'Base de données'!$B3081),""))</f>
        <v>IN9ZX</v>
      </c>
      <c r="V3081" s="39" t="str">
        <f>IF(V$1&gt;$AE$1,"-",IFERROR(IF(DATEDIF('Base de données'!$A3081,V$1,"d")&lt;&gt;0,"",'Base de données'!$B3081),""))</f>
        <v/>
      </c>
      <c r="W3081" s="34"/>
      <c r="X3081" s="30" t="str">
        <f>'Base de données'!$C3081&amp;" "&amp;'Base de données'!$D3081</f>
        <v>Leclerc Alain</v>
      </c>
      <c r="Y3081" s="31">
        <f>COUNTIF('Base de données'!$B:$B,'Base de données'!$B3081)</f>
        <v>10</v>
      </c>
      <c r="AA3081" s="87" cm="1">
        <f t="array" aca="1" ref="AA3081" ca="1">INDIRECT("'Base de données'!A" &amp; ROW(Y3081))</f>
        <v>45962</v>
      </c>
      <c r="AB3081" s="51" t="str" cm="1">
        <f t="array" aca="1" ref="AB3081" ca="1">INDIRECT("'Base de données'!B" &amp; ROW(Z3081))</f>
        <v>IN9ZX</v>
      </c>
    </row>
    <row r="3082" spans="1:28" x14ac:dyDescent="0.3">
      <c r="A3082" s="41" t="str">
        <f ca="1">IF(IF(AND($B3082&lt;&gt;"-",$B3082=$E3082),"Entrée et sortie","-")="Entrée et sortie",'Base de données'!$B3082,"-")</f>
        <v>-</v>
      </c>
      <c r="B3082" s="41" t="str">
        <f t="shared" ca="1" si="195"/>
        <v>-</v>
      </c>
      <c r="C3082" s="41" t="str">
        <f t="shared" ca="1" si="196"/>
        <v>-</v>
      </c>
      <c r="D3082" s="41" t="str">
        <f>IF($F3082="sortie en cours d'année",'Base de données'!$B3082,"-")</f>
        <v>-</v>
      </c>
      <c r="E3082" s="41" t="str">
        <f>IF($H3082="entrée en cours d'année",'Base de données'!$B3082,"-")</f>
        <v>JTZE6</v>
      </c>
      <c r="F3082" s="37" t="str">
        <f t="shared" si="193"/>
        <v/>
      </c>
      <c r="G3082" s="37" t="str">
        <f>IF($J3082="mouvement",_xlfn.XLOOKUP('Base de données'!$B3082,$V:$V,$V:$V,0),"")</f>
        <v>JTZE6</v>
      </c>
      <c r="H3082" s="37" t="str">
        <f t="shared" si="194"/>
        <v>entrée en cours d'année</v>
      </c>
      <c r="I3082" s="37">
        <f>IF($J3082="mouvement",_xlfn.XLOOKUP('Base de données'!$B3082,$K:$K,$K:$K,0),"")</f>
        <v>0</v>
      </c>
      <c r="J3082" s="38" t="str">
        <f>IF(AND(Y3082&lt;&gt;MAX(Y:Y),COUNTIF(K3082:V3082,'Base de données'!$B3082)&gt;0),"mouvement","")</f>
        <v>mouvement</v>
      </c>
      <c r="K3082" s="39" t="str">
        <f>IF(K$1&gt;$AE$1,"-",IFERROR(IF(DATEDIF('Base de données'!$A3082,K$1,"d")&lt;&gt;0,"",'Base de données'!$B3082),""))</f>
        <v/>
      </c>
      <c r="L3082" s="39" t="str">
        <f>IF(L$1&gt;$AE$1,"-",IFERROR(IF(DATEDIF('Base de données'!$A3082,L$1,"d")&lt;&gt;0,"",'Base de données'!$B3082),""))</f>
        <v/>
      </c>
      <c r="M3082" s="39" t="str">
        <f>IF(M$1&gt;$AE$1,"-",IFERROR(IF(DATEDIF('Base de données'!$A3082,M$1,"d")&lt;&gt;0,"",'Base de données'!$B3082),""))</f>
        <v/>
      </c>
      <c r="N3082" s="39" t="str">
        <f>IF(N$1&gt;$AE$1,"-",IFERROR(IF(DATEDIF('Base de données'!$A3082,N$1,"d")&lt;&gt;0,"",'Base de données'!$B3082),""))</f>
        <v/>
      </c>
      <c r="O3082" s="39" t="str">
        <f>IF(O$1&gt;$AE$1,"-",IFERROR(IF(DATEDIF('Base de données'!$A3082,O$1,"d")&lt;&gt;0,"",'Base de données'!$B3082),""))</f>
        <v/>
      </c>
      <c r="P3082" s="39" t="str">
        <f>IF(P$1&gt;$AE$1,"-",IFERROR(IF(DATEDIF('Base de données'!$A3082,P$1,"d")&lt;&gt;0,"",'Base de données'!$B3082),""))</f>
        <v/>
      </c>
      <c r="Q3082" s="39" t="str">
        <f>IF(Q$1&gt;$AE$1,"-",IFERROR(IF(DATEDIF('Base de données'!$A3082,Q$1,"d")&lt;&gt;0,"",'Base de données'!$B3082),""))</f>
        <v/>
      </c>
      <c r="R3082" s="39" t="str">
        <f>IF(R$1&gt;$AE$1,"-",IFERROR(IF(DATEDIF('Base de données'!$A3082,R$1,"d")&lt;&gt;0,"",'Base de données'!$B3082),""))</f>
        <v/>
      </c>
      <c r="S3082" s="39" t="str">
        <f>IF(S$1&gt;$AE$1,"-",IFERROR(IF(DATEDIF('Base de données'!$A3082,S$1,"d")&lt;&gt;0,"",'Base de données'!$B3082),""))</f>
        <v/>
      </c>
      <c r="T3082" s="39" t="str">
        <f>IF(T$1&gt;$AE$1,"-",IFERROR(IF(DATEDIF('Base de données'!$A3082,T$1,"d")&lt;&gt;0,"",'Base de données'!$B3082),""))</f>
        <v/>
      </c>
      <c r="U3082" s="39" t="str">
        <f>IF(U$1&gt;$AE$1,"-",IFERROR(IF(DATEDIF('Base de données'!$A3082,U$1,"d")&lt;&gt;0,"",'Base de données'!$B3082),""))</f>
        <v>JTZE6</v>
      </c>
      <c r="V3082" s="39" t="str">
        <f>IF(V$1&gt;$AE$1,"-",IFERROR(IF(DATEDIF('Base de données'!$A3082,V$1,"d")&lt;&gt;0,"",'Base de données'!$B3082),""))</f>
        <v/>
      </c>
      <c r="W3082" s="34"/>
      <c r="X3082" s="30" t="str">
        <f>'Base de données'!$C3082&amp;" "&amp;'Base de données'!$D3082</f>
        <v>Jacquet André</v>
      </c>
      <c r="Y3082" s="31">
        <f>COUNTIF('Base de données'!$B:$B,'Base de données'!$B3082)</f>
        <v>10</v>
      </c>
      <c r="AA3082" s="87" cm="1">
        <f t="array" aca="1" ref="AA3082" ca="1">INDIRECT("'Base de données'!A" &amp; ROW(Y3082))</f>
        <v>45962</v>
      </c>
      <c r="AB3082" s="51" t="str" cm="1">
        <f t="array" aca="1" ref="AB3082" ca="1">INDIRECT("'Base de données'!B" &amp; ROW(Z3082))</f>
        <v>JTZE6</v>
      </c>
    </row>
    <row r="3083" spans="1:28" x14ac:dyDescent="0.3">
      <c r="A3083" s="41" t="str">
        <f ca="1">IF(IF(AND($B3083&lt;&gt;"-",$B3083=$E3083),"Entrée et sortie","-")="Entrée et sortie",'Base de données'!$B3083,"-")</f>
        <v>-</v>
      </c>
      <c r="B3083" s="41" t="str">
        <f t="shared" ca="1" si="195"/>
        <v>-</v>
      </c>
      <c r="C3083" s="41" t="str">
        <f t="shared" ca="1" si="196"/>
        <v>-</v>
      </c>
      <c r="D3083" s="41" t="str">
        <f>IF($F3083="sortie en cours d'année",'Base de données'!$B3083,"-")</f>
        <v>-</v>
      </c>
      <c r="E3083" s="41" t="str">
        <f>IF($H3083="entrée en cours d'année",'Base de données'!$B3083,"-")</f>
        <v>D4UTI</v>
      </c>
      <c r="F3083" s="37" t="str">
        <f t="shared" si="193"/>
        <v/>
      </c>
      <c r="G3083" s="37" t="str">
        <f>IF($J3083="mouvement",_xlfn.XLOOKUP('Base de données'!$B3083,$V:$V,$V:$V,0),"")</f>
        <v>D4UTI</v>
      </c>
      <c r="H3083" s="37" t="str">
        <f t="shared" si="194"/>
        <v>entrée en cours d'année</v>
      </c>
      <c r="I3083" s="37">
        <f>IF($J3083="mouvement",_xlfn.XLOOKUP('Base de données'!$B3083,$K:$K,$K:$K,0),"")</f>
        <v>0</v>
      </c>
      <c r="J3083" s="38" t="str">
        <f>IF(AND(Y3083&lt;&gt;MAX(Y:Y),COUNTIF(K3083:V3083,'Base de données'!$B3083)&gt;0),"mouvement","")</f>
        <v>mouvement</v>
      </c>
      <c r="K3083" s="39" t="str">
        <f>IF(K$1&gt;$AE$1,"-",IFERROR(IF(DATEDIF('Base de données'!$A3083,K$1,"d")&lt;&gt;0,"",'Base de données'!$B3083),""))</f>
        <v/>
      </c>
      <c r="L3083" s="39" t="str">
        <f>IF(L$1&gt;$AE$1,"-",IFERROR(IF(DATEDIF('Base de données'!$A3083,L$1,"d")&lt;&gt;0,"",'Base de données'!$B3083),""))</f>
        <v/>
      </c>
      <c r="M3083" s="39" t="str">
        <f>IF(M$1&gt;$AE$1,"-",IFERROR(IF(DATEDIF('Base de données'!$A3083,M$1,"d")&lt;&gt;0,"",'Base de données'!$B3083),""))</f>
        <v/>
      </c>
      <c r="N3083" s="39" t="str">
        <f>IF(N$1&gt;$AE$1,"-",IFERROR(IF(DATEDIF('Base de données'!$A3083,N$1,"d")&lt;&gt;0,"",'Base de données'!$B3083),""))</f>
        <v/>
      </c>
      <c r="O3083" s="39" t="str">
        <f>IF(O$1&gt;$AE$1,"-",IFERROR(IF(DATEDIF('Base de données'!$A3083,O$1,"d")&lt;&gt;0,"",'Base de données'!$B3083),""))</f>
        <v/>
      </c>
      <c r="P3083" s="39" t="str">
        <f>IF(P$1&gt;$AE$1,"-",IFERROR(IF(DATEDIF('Base de données'!$A3083,P$1,"d")&lt;&gt;0,"",'Base de données'!$B3083),""))</f>
        <v/>
      </c>
      <c r="Q3083" s="39" t="str">
        <f>IF(Q$1&gt;$AE$1,"-",IFERROR(IF(DATEDIF('Base de données'!$A3083,Q$1,"d")&lt;&gt;0,"",'Base de données'!$B3083),""))</f>
        <v/>
      </c>
      <c r="R3083" s="39" t="str">
        <f>IF(R$1&gt;$AE$1,"-",IFERROR(IF(DATEDIF('Base de données'!$A3083,R$1,"d")&lt;&gt;0,"",'Base de données'!$B3083),""))</f>
        <v/>
      </c>
      <c r="S3083" s="39" t="str">
        <f>IF(S$1&gt;$AE$1,"-",IFERROR(IF(DATEDIF('Base de données'!$A3083,S$1,"d")&lt;&gt;0,"",'Base de données'!$B3083),""))</f>
        <v/>
      </c>
      <c r="T3083" s="39" t="str">
        <f>IF(T$1&gt;$AE$1,"-",IFERROR(IF(DATEDIF('Base de données'!$A3083,T$1,"d")&lt;&gt;0,"",'Base de données'!$B3083),""))</f>
        <v/>
      </c>
      <c r="U3083" s="39" t="str">
        <f>IF(U$1&gt;$AE$1,"-",IFERROR(IF(DATEDIF('Base de données'!$A3083,U$1,"d")&lt;&gt;0,"",'Base de données'!$B3083),""))</f>
        <v>D4UTI</v>
      </c>
      <c r="V3083" s="39" t="str">
        <f>IF(V$1&gt;$AE$1,"-",IFERROR(IF(DATEDIF('Base de données'!$A3083,V$1,"d")&lt;&gt;0,"",'Base de données'!$B3083),""))</f>
        <v/>
      </c>
      <c r="W3083" s="34"/>
      <c r="X3083" s="30" t="str">
        <f>'Base de données'!$C3083&amp;" "&amp;'Base de données'!$D3083</f>
        <v>Leleu Martine</v>
      </c>
      <c r="Y3083" s="31">
        <f>COUNTIF('Base de données'!$B:$B,'Base de données'!$B3083)</f>
        <v>10</v>
      </c>
      <c r="AA3083" s="87" cm="1">
        <f t="array" aca="1" ref="AA3083" ca="1">INDIRECT("'Base de données'!A" &amp; ROW(Y3083))</f>
        <v>45962</v>
      </c>
      <c r="AB3083" s="51" t="str" cm="1">
        <f t="array" aca="1" ref="AB3083" ca="1">INDIRECT("'Base de données'!B" &amp; ROW(Z3083))</f>
        <v>D4UTI</v>
      </c>
    </row>
    <row r="3084" spans="1:28" x14ac:dyDescent="0.3">
      <c r="A3084" s="41" t="str">
        <f ca="1">IF(IF(AND($B3084&lt;&gt;"-",$B3084=$E3084),"Entrée et sortie","-")="Entrée et sortie",'Base de données'!$B3084,"-")</f>
        <v>-</v>
      </c>
      <c r="B3084" s="41" t="str">
        <f t="shared" ca="1" si="195"/>
        <v>-</v>
      </c>
      <c r="C3084" s="41" t="str">
        <f t="shared" ca="1" si="196"/>
        <v>-</v>
      </c>
      <c r="D3084" s="41" t="str">
        <f>IF($F3084="sortie en cours d'année",'Base de données'!$B3084,"-")</f>
        <v>-</v>
      </c>
      <c r="E3084" s="41" t="str">
        <f>IF($H3084="entrée en cours d'année",'Base de données'!$B3084,"-")</f>
        <v>IU9JS</v>
      </c>
      <c r="F3084" s="37" t="str">
        <f t="shared" si="193"/>
        <v/>
      </c>
      <c r="G3084" s="37" t="str">
        <f>IF($J3084="mouvement",_xlfn.XLOOKUP('Base de données'!$B3084,$V:$V,$V:$V,0),"")</f>
        <v>IU9JS</v>
      </c>
      <c r="H3084" s="37" t="str">
        <f t="shared" si="194"/>
        <v>entrée en cours d'année</v>
      </c>
      <c r="I3084" s="37">
        <f>IF($J3084="mouvement",_xlfn.XLOOKUP('Base de données'!$B3084,$K:$K,$K:$K,0),"")</f>
        <v>0</v>
      </c>
      <c r="J3084" s="38" t="str">
        <f>IF(AND(Y3084&lt;&gt;MAX(Y:Y),COUNTIF(K3084:V3084,'Base de données'!$B3084)&gt;0),"mouvement","")</f>
        <v>mouvement</v>
      </c>
      <c r="K3084" s="39" t="str">
        <f>IF(K$1&gt;$AE$1,"-",IFERROR(IF(DATEDIF('Base de données'!$A3084,K$1,"d")&lt;&gt;0,"",'Base de données'!$B3084),""))</f>
        <v/>
      </c>
      <c r="L3084" s="39" t="str">
        <f>IF(L$1&gt;$AE$1,"-",IFERROR(IF(DATEDIF('Base de données'!$A3084,L$1,"d")&lt;&gt;0,"",'Base de données'!$B3084),""))</f>
        <v/>
      </c>
      <c r="M3084" s="39" t="str">
        <f>IF(M$1&gt;$AE$1,"-",IFERROR(IF(DATEDIF('Base de données'!$A3084,M$1,"d")&lt;&gt;0,"",'Base de données'!$B3084),""))</f>
        <v/>
      </c>
      <c r="N3084" s="39" t="str">
        <f>IF(N$1&gt;$AE$1,"-",IFERROR(IF(DATEDIF('Base de données'!$A3084,N$1,"d")&lt;&gt;0,"",'Base de données'!$B3084),""))</f>
        <v/>
      </c>
      <c r="O3084" s="39" t="str">
        <f>IF(O$1&gt;$AE$1,"-",IFERROR(IF(DATEDIF('Base de données'!$A3084,O$1,"d")&lt;&gt;0,"",'Base de données'!$B3084),""))</f>
        <v/>
      </c>
      <c r="P3084" s="39" t="str">
        <f>IF(P$1&gt;$AE$1,"-",IFERROR(IF(DATEDIF('Base de données'!$A3084,P$1,"d")&lt;&gt;0,"",'Base de données'!$B3084),""))</f>
        <v/>
      </c>
      <c r="Q3084" s="39" t="str">
        <f>IF(Q$1&gt;$AE$1,"-",IFERROR(IF(DATEDIF('Base de données'!$A3084,Q$1,"d")&lt;&gt;0,"",'Base de données'!$B3084),""))</f>
        <v/>
      </c>
      <c r="R3084" s="39" t="str">
        <f>IF(R$1&gt;$AE$1,"-",IFERROR(IF(DATEDIF('Base de données'!$A3084,R$1,"d")&lt;&gt;0,"",'Base de données'!$B3084),""))</f>
        <v/>
      </c>
      <c r="S3084" s="39" t="str">
        <f>IF(S$1&gt;$AE$1,"-",IFERROR(IF(DATEDIF('Base de données'!$A3084,S$1,"d")&lt;&gt;0,"",'Base de données'!$B3084),""))</f>
        <v/>
      </c>
      <c r="T3084" s="39" t="str">
        <f>IF(T$1&gt;$AE$1,"-",IFERROR(IF(DATEDIF('Base de données'!$A3084,T$1,"d")&lt;&gt;0,"",'Base de données'!$B3084),""))</f>
        <v/>
      </c>
      <c r="U3084" s="39" t="str">
        <f>IF(U$1&gt;$AE$1,"-",IFERROR(IF(DATEDIF('Base de données'!$A3084,U$1,"d")&lt;&gt;0,"",'Base de données'!$B3084),""))</f>
        <v>IU9JS</v>
      </c>
      <c r="V3084" s="39" t="str">
        <f>IF(V$1&gt;$AE$1,"-",IFERROR(IF(DATEDIF('Base de données'!$A3084,V$1,"d")&lt;&gt;0,"",'Base de données'!$B3084),""))</f>
        <v/>
      </c>
      <c r="W3084" s="34"/>
      <c r="X3084" s="30" t="str">
        <f>'Base de données'!$C3084&amp;" "&amp;'Base de données'!$D3084</f>
        <v>Carlier Nicole</v>
      </c>
      <c r="Y3084" s="31">
        <f>COUNTIF('Base de données'!$B:$B,'Base de données'!$B3084)</f>
        <v>9</v>
      </c>
      <c r="AA3084" s="87" cm="1">
        <f t="array" aca="1" ref="AA3084" ca="1">INDIRECT("'Base de données'!A" &amp; ROW(Y3084))</f>
        <v>45962</v>
      </c>
      <c r="AB3084" s="51" t="str" cm="1">
        <f t="array" aca="1" ref="AB3084" ca="1">INDIRECT("'Base de données'!B" &amp; ROW(Z3084))</f>
        <v>IU9JS</v>
      </c>
    </row>
    <row r="3085" spans="1:28" x14ac:dyDescent="0.3">
      <c r="A3085" s="41" t="str">
        <f ca="1">IF(IF(AND($B3085&lt;&gt;"-",$B3085=$E3085),"Entrée et sortie","-")="Entrée et sortie",'Base de données'!$B3085,"-")</f>
        <v>-</v>
      </c>
      <c r="B3085" s="41" t="str">
        <f t="shared" ca="1" si="195"/>
        <v>-</v>
      </c>
      <c r="C3085" s="41" t="str">
        <f t="shared" ca="1" si="196"/>
        <v>-</v>
      </c>
      <c r="D3085" s="41" t="str">
        <f>IF($F3085="sortie en cours d'année",'Base de données'!$B3085,"-")</f>
        <v>-</v>
      </c>
      <c r="E3085" s="41" t="str">
        <f>IF($H3085="entrée en cours d'année",'Base de données'!$B3085,"-")</f>
        <v>AWHPJ</v>
      </c>
      <c r="F3085" s="37" t="str">
        <f t="shared" si="193"/>
        <v/>
      </c>
      <c r="G3085" s="37" t="str">
        <f>IF($J3085="mouvement",_xlfn.XLOOKUP('Base de données'!$B3085,$V:$V,$V:$V,0),"")</f>
        <v>AWHPJ</v>
      </c>
      <c r="H3085" s="37" t="str">
        <f t="shared" si="194"/>
        <v>entrée en cours d'année</v>
      </c>
      <c r="I3085" s="37">
        <f>IF($J3085="mouvement",_xlfn.XLOOKUP('Base de données'!$B3085,$K:$K,$K:$K,0),"")</f>
        <v>0</v>
      </c>
      <c r="J3085" s="38" t="str">
        <f>IF(AND(Y3085&lt;&gt;MAX(Y:Y),COUNTIF(K3085:V3085,'Base de données'!$B3085)&gt;0),"mouvement","")</f>
        <v>mouvement</v>
      </c>
      <c r="K3085" s="39" t="str">
        <f>IF(K$1&gt;$AE$1,"-",IFERROR(IF(DATEDIF('Base de données'!$A3085,K$1,"d")&lt;&gt;0,"",'Base de données'!$B3085),""))</f>
        <v/>
      </c>
      <c r="L3085" s="39" t="str">
        <f>IF(L$1&gt;$AE$1,"-",IFERROR(IF(DATEDIF('Base de données'!$A3085,L$1,"d")&lt;&gt;0,"",'Base de données'!$B3085),""))</f>
        <v/>
      </c>
      <c r="M3085" s="39" t="str">
        <f>IF(M$1&gt;$AE$1,"-",IFERROR(IF(DATEDIF('Base de données'!$A3085,M$1,"d")&lt;&gt;0,"",'Base de données'!$B3085),""))</f>
        <v/>
      </c>
      <c r="N3085" s="39" t="str">
        <f>IF(N$1&gt;$AE$1,"-",IFERROR(IF(DATEDIF('Base de données'!$A3085,N$1,"d")&lt;&gt;0,"",'Base de données'!$B3085),""))</f>
        <v/>
      </c>
      <c r="O3085" s="39" t="str">
        <f>IF(O$1&gt;$AE$1,"-",IFERROR(IF(DATEDIF('Base de données'!$A3085,O$1,"d")&lt;&gt;0,"",'Base de données'!$B3085),""))</f>
        <v/>
      </c>
      <c r="P3085" s="39" t="str">
        <f>IF(P$1&gt;$AE$1,"-",IFERROR(IF(DATEDIF('Base de données'!$A3085,P$1,"d")&lt;&gt;0,"",'Base de données'!$B3085),""))</f>
        <v/>
      </c>
      <c r="Q3085" s="39" t="str">
        <f>IF(Q$1&gt;$AE$1,"-",IFERROR(IF(DATEDIF('Base de données'!$A3085,Q$1,"d")&lt;&gt;0,"",'Base de données'!$B3085),""))</f>
        <v/>
      </c>
      <c r="R3085" s="39" t="str">
        <f>IF(R$1&gt;$AE$1,"-",IFERROR(IF(DATEDIF('Base de données'!$A3085,R$1,"d")&lt;&gt;0,"",'Base de données'!$B3085),""))</f>
        <v/>
      </c>
      <c r="S3085" s="39" t="str">
        <f>IF(S$1&gt;$AE$1,"-",IFERROR(IF(DATEDIF('Base de données'!$A3085,S$1,"d")&lt;&gt;0,"",'Base de données'!$B3085),""))</f>
        <v/>
      </c>
      <c r="T3085" s="39" t="str">
        <f>IF(T$1&gt;$AE$1,"-",IFERROR(IF(DATEDIF('Base de données'!$A3085,T$1,"d")&lt;&gt;0,"",'Base de données'!$B3085),""))</f>
        <v/>
      </c>
      <c r="U3085" s="39" t="str">
        <f>IF(U$1&gt;$AE$1,"-",IFERROR(IF(DATEDIF('Base de données'!$A3085,U$1,"d")&lt;&gt;0,"",'Base de données'!$B3085),""))</f>
        <v>AWHPJ</v>
      </c>
      <c r="V3085" s="39" t="str">
        <f>IF(V$1&gt;$AE$1,"-",IFERROR(IF(DATEDIF('Base de données'!$A3085,V$1,"d")&lt;&gt;0,"",'Base de données'!$B3085),""))</f>
        <v/>
      </c>
      <c r="W3085" s="34"/>
      <c r="X3085" s="30" t="str">
        <f>'Base de données'!$C3085&amp;" "&amp;'Base de données'!$D3085</f>
        <v>Colas Virginie</v>
      </c>
      <c r="Y3085" s="31">
        <f>COUNTIF('Base de données'!$B:$B,'Base de données'!$B3085)</f>
        <v>9</v>
      </c>
      <c r="AA3085" s="87" cm="1">
        <f t="array" aca="1" ref="AA3085" ca="1">INDIRECT("'Base de données'!A" &amp; ROW(Y3085))</f>
        <v>45962</v>
      </c>
      <c r="AB3085" s="51" t="str" cm="1">
        <f t="array" aca="1" ref="AB3085" ca="1">INDIRECT("'Base de données'!B" &amp; ROW(Z3085))</f>
        <v>AWHPJ</v>
      </c>
    </row>
    <row r="3086" spans="1:28" x14ac:dyDescent="0.3">
      <c r="A3086" s="41" t="str">
        <f ca="1">IF(IF(AND($B3086&lt;&gt;"-",$B3086=$E3086),"Entrée et sortie","-")="Entrée et sortie",'Base de données'!$B3086,"-")</f>
        <v>-</v>
      </c>
      <c r="B3086" s="41" t="str">
        <f t="shared" ca="1" si="195"/>
        <v>-</v>
      </c>
      <c r="C3086" s="41" t="str">
        <f t="shared" ca="1" si="196"/>
        <v>-</v>
      </c>
      <c r="D3086" s="41" t="str">
        <f>IF($F3086="sortie en cours d'année",'Base de données'!$B3086,"-")</f>
        <v>-</v>
      </c>
      <c r="E3086" s="41" t="str">
        <f>IF($H3086="entrée en cours d'année",'Base de données'!$B3086,"-")</f>
        <v>HN39N</v>
      </c>
      <c r="F3086" s="37" t="str">
        <f t="shared" si="193"/>
        <v/>
      </c>
      <c r="G3086" s="37" t="str">
        <f>IF($J3086="mouvement",_xlfn.XLOOKUP('Base de données'!$B3086,$V:$V,$V:$V,0),"")</f>
        <v>HN39N</v>
      </c>
      <c r="H3086" s="37" t="str">
        <f t="shared" si="194"/>
        <v>entrée en cours d'année</v>
      </c>
      <c r="I3086" s="37">
        <f>IF($J3086="mouvement",_xlfn.XLOOKUP('Base de données'!$B3086,$K:$K,$K:$K,0),"")</f>
        <v>0</v>
      </c>
      <c r="J3086" s="38" t="str">
        <f>IF(AND(Y3086&lt;&gt;MAX(Y:Y),COUNTIF(K3086:V3086,'Base de données'!$B3086)&gt;0),"mouvement","")</f>
        <v>mouvement</v>
      </c>
      <c r="K3086" s="39" t="str">
        <f>IF(K$1&gt;$AE$1,"-",IFERROR(IF(DATEDIF('Base de données'!$A3086,K$1,"d")&lt;&gt;0,"",'Base de données'!$B3086),""))</f>
        <v/>
      </c>
      <c r="L3086" s="39" t="str">
        <f>IF(L$1&gt;$AE$1,"-",IFERROR(IF(DATEDIF('Base de données'!$A3086,L$1,"d")&lt;&gt;0,"",'Base de données'!$B3086),""))</f>
        <v/>
      </c>
      <c r="M3086" s="39" t="str">
        <f>IF(M$1&gt;$AE$1,"-",IFERROR(IF(DATEDIF('Base de données'!$A3086,M$1,"d")&lt;&gt;0,"",'Base de données'!$B3086),""))</f>
        <v/>
      </c>
      <c r="N3086" s="39" t="str">
        <f>IF(N$1&gt;$AE$1,"-",IFERROR(IF(DATEDIF('Base de données'!$A3086,N$1,"d")&lt;&gt;0,"",'Base de données'!$B3086),""))</f>
        <v/>
      </c>
      <c r="O3086" s="39" t="str">
        <f>IF(O$1&gt;$AE$1,"-",IFERROR(IF(DATEDIF('Base de données'!$A3086,O$1,"d")&lt;&gt;0,"",'Base de données'!$B3086),""))</f>
        <v/>
      </c>
      <c r="P3086" s="39" t="str">
        <f>IF(P$1&gt;$AE$1,"-",IFERROR(IF(DATEDIF('Base de données'!$A3086,P$1,"d")&lt;&gt;0,"",'Base de données'!$B3086),""))</f>
        <v/>
      </c>
      <c r="Q3086" s="39" t="str">
        <f>IF(Q$1&gt;$AE$1,"-",IFERROR(IF(DATEDIF('Base de données'!$A3086,Q$1,"d")&lt;&gt;0,"",'Base de données'!$B3086),""))</f>
        <v/>
      </c>
      <c r="R3086" s="39" t="str">
        <f>IF(R$1&gt;$AE$1,"-",IFERROR(IF(DATEDIF('Base de données'!$A3086,R$1,"d")&lt;&gt;0,"",'Base de données'!$B3086),""))</f>
        <v/>
      </c>
      <c r="S3086" s="39" t="str">
        <f>IF(S$1&gt;$AE$1,"-",IFERROR(IF(DATEDIF('Base de données'!$A3086,S$1,"d")&lt;&gt;0,"",'Base de données'!$B3086),""))</f>
        <v/>
      </c>
      <c r="T3086" s="39" t="str">
        <f>IF(T$1&gt;$AE$1,"-",IFERROR(IF(DATEDIF('Base de données'!$A3086,T$1,"d")&lt;&gt;0,"",'Base de données'!$B3086),""))</f>
        <v/>
      </c>
      <c r="U3086" s="39" t="str">
        <f>IF(U$1&gt;$AE$1,"-",IFERROR(IF(DATEDIF('Base de données'!$A3086,U$1,"d")&lt;&gt;0,"",'Base de données'!$B3086),""))</f>
        <v>HN39N</v>
      </c>
      <c r="V3086" s="39" t="str">
        <f>IF(V$1&gt;$AE$1,"-",IFERROR(IF(DATEDIF('Base de données'!$A3086,V$1,"d")&lt;&gt;0,"",'Base de données'!$B3086),""))</f>
        <v/>
      </c>
      <c r="W3086" s="34"/>
      <c r="X3086" s="30" t="str">
        <f>'Base de données'!$C3086&amp;" "&amp;'Base de données'!$D3086</f>
        <v>Louis Jean</v>
      </c>
      <c r="Y3086" s="31">
        <f>COUNTIF('Base de données'!$B:$B,'Base de données'!$B3086)</f>
        <v>9</v>
      </c>
      <c r="AA3086" s="87" cm="1">
        <f t="array" aca="1" ref="AA3086" ca="1">INDIRECT("'Base de données'!A" &amp; ROW(Y3086))</f>
        <v>45962</v>
      </c>
      <c r="AB3086" s="51" t="str" cm="1">
        <f t="array" aca="1" ref="AB3086" ca="1">INDIRECT("'Base de données'!B" &amp; ROW(Z3086))</f>
        <v>HN39N</v>
      </c>
    </row>
    <row r="3087" spans="1:28" x14ac:dyDescent="0.3">
      <c r="A3087" s="41" t="str">
        <f ca="1">IF(IF(AND($B3087&lt;&gt;"-",$B3087=$E3087),"Entrée et sortie","-")="Entrée et sortie",'Base de données'!$B3087,"-")</f>
        <v>-</v>
      </c>
      <c r="B3087" s="41" t="str">
        <f t="shared" ca="1" si="195"/>
        <v>-</v>
      </c>
      <c r="C3087" s="41" t="str">
        <f t="shared" ca="1" si="196"/>
        <v>-</v>
      </c>
      <c r="D3087" s="41" t="str">
        <f>IF($F3087="sortie en cours d'année",'Base de données'!$B3087,"-")</f>
        <v>-</v>
      </c>
      <c r="E3087" s="41" t="str">
        <f>IF($H3087="entrée en cours d'année",'Base de données'!$B3087,"-")</f>
        <v>6AXKM</v>
      </c>
      <c r="F3087" s="37" t="str">
        <f t="shared" si="193"/>
        <v/>
      </c>
      <c r="G3087" s="37" t="str">
        <f>IF($J3087="mouvement",_xlfn.XLOOKUP('Base de données'!$B3087,$V:$V,$V:$V,0),"")</f>
        <v>6AXKM</v>
      </c>
      <c r="H3087" s="37" t="str">
        <f t="shared" si="194"/>
        <v>entrée en cours d'année</v>
      </c>
      <c r="I3087" s="37">
        <f>IF($J3087="mouvement",_xlfn.XLOOKUP('Base de données'!$B3087,$K:$K,$K:$K,0),"")</f>
        <v>0</v>
      </c>
      <c r="J3087" s="38" t="str">
        <f>IF(AND(Y3087&lt;&gt;MAX(Y:Y),COUNTIF(K3087:V3087,'Base de données'!$B3087)&gt;0),"mouvement","")</f>
        <v>mouvement</v>
      </c>
      <c r="K3087" s="39" t="str">
        <f>IF(K$1&gt;$AE$1,"-",IFERROR(IF(DATEDIF('Base de données'!$A3087,K$1,"d")&lt;&gt;0,"",'Base de données'!$B3087),""))</f>
        <v/>
      </c>
      <c r="L3087" s="39" t="str">
        <f>IF(L$1&gt;$AE$1,"-",IFERROR(IF(DATEDIF('Base de données'!$A3087,L$1,"d")&lt;&gt;0,"",'Base de données'!$B3087),""))</f>
        <v/>
      </c>
      <c r="M3087" s="39" t="str">
        <f>IF(M$1&gt;$AE$1,"-",IFERROR(IF(DATEDIF('Base de données'!$A3087,M$1,"d")&lt;&gt;0,"",'Base de données'!$B3087),""))</f>
        <v/>
      </c>
      <c r="N3087" s="39" t="str">
        <f>IF(N$1&gt;$AE$1,"-",IFERROR(IF(DATEDIF('Base de données'!$A3087,N$1,"d")&lt;&gt;0,"",'Base de données'!$B3087),""))</f>
        <v/>
      </c>
      <c r="O3087" s="39" t="str">
        <f>IF(O$1&gt;$AE$1,"-",IFERROR(IF(DATEDIF('Base de données'!$A3087,O$1,"d")&lt;&gt;0,"",'Base de données'!$B3087),""))</f>
        <v/>
      </c>
      <c r="P3087" s="39" t="str">
        <f>IF(P$1&gt;$AE$1,"-",IFERROR(IF(DATEDIF('Base de données'!$A3087,P$1,"d")&lt;&gt;0,"",'Base de données'!$B3087),""))</f>
        <v/>
      </c>
      <c r="Q3087" s="39" t="str">
        <f>IF(Q$1&gt;$AE$1,"-",IFERROR(IF(DATEDIF('Base de données'!$A3087,Q$1,"d")&lt;&gt;0,"",'Base de données'!$B3087),""))</f>
        <v/>
      </c>
      <c r="R3087" s="39" t="str">
        <f>IF(R$1&gt;$AE$1,"-",IFERROR(IF(DATEDIF('Base de données'!$A3087,R$1,"d")&lt;&gt;0,"",'Base de données'!$B3087),""))</f>
        <v/>
      </c>
      <c r="S3087" s="39" t="str">
        <f>IF(S$1&gt;$AE$1,"-",IFERROR(IF(DATEDIF('Base de données'!$A3087,S$1,"d")&lt;&gt;0,"",'Base de données'!$B3087),""))</f>
        <v/>
      </c>
      <c r="T3087" s="39" t="str">
        <f>IF(T$1&gt;$AE$1,"-",IFERROR(IF(DATEDIF('Base de données'!$A3087,T$1,"d")&lt;&gt;0,"",'Base de données'!$B3087),""))</f>
        <v/>
      </c>
      <c r="U3087" s="39" t="str">
        <f>IF(U$1&gt;$AE$1,"-",IFERROR(IF(DATEDIF('Base de données'!$A3087,U$1,"d")&lt;&gt;0,"",'Base de données'!$B3087),""))</f>
        <v>6AXKM</v>
      </c>
      <c r="V3087" s="39" t="str">
        <f>IF(V$1&gt;$AE$1,"-",IFERROR(IF(DATEDIF('Base de données'!$A3087,V$1,"d")&lt;&gt;0,"",'Base de données'!$B3087),""))</f>
        <v/>
      </c>
      <c r="W3087" s="34"/>
      <c r="X3087" s="30" t="str">
        <f>'Base de données'!$C3087&amp;" "&amp;'Base de données'!$D3087</f>
        <v>Barbier Adrienne</v>
      </c>
      <c r="Y3087" s="31">
        <f>COUNTIF('Base de données'!$B:$B,'Base de données'!$B3087)</f>
        <v>9</v>
      </c>
      <c r="AA3087" s="87" cm="1">
        <f t="array" aca="1" ref="AA3087" ca="1">INDIRECT("'Base de données'!A" &amp; ROW(Y3087))</f>
        <v>45962</v>
      </c>
      <c r="AB3087" s="51" t="str" cm="1">
        <f t="array" aca="1" ref="AB3087" ca="1">INDIRECT("'Base de données'!B" &amp; ROW(Z3087))</f>
        <v>6AXKM</v>
      </c>
    </row>
    <row r="3088" spans="1:28" x14ac:dyDescent="0.3">
      <c r="A3088" s="41" t="str">
        <f ca="1">IF(IF(AND($B3088&lt;&gt;"-",$B3088=$E3088),"Entrée et sortie","-")="Entrée et sortie",'Base de données'!$B3088,"-")</f>
        <v>-</v>
      </c>
      <c r="B3088" s="41" t="str">
        <f t="shared" ca="1" si="195"/>
        <v>-</v>
      </c>
      <c r="C3088" s="41" t="str">
        <f t="shared" ca="1" si="196"/>
        <v>-</v>
      </c>
      <c r="D3088" s="41" t="str">
        <f>IF($F3088="sortie en cours d'année",'Base de données'!$B3088,"-")</f>
        <v>-</v>
      </c>
      <c r="E3088" s="41" t="str">
        <f>IF($H3088="entrée en cours d'année",'Base de données'!$B3088,"-")</f>
        <v>LPD99</v>
      </c>
      <c r="F3088" s="37" t="str">
        <f t="shared" si="193"/>
        <v/>
      </c>
      <c r="G3088" s="37" t="str">
        <f>IF($J3088="mouvement",_xlfn.XLOOKUP('Base de données'!$B3088,$V:$V,$V:$V,0),"")</f>
        <v>LPD99</v>
      </c>
      <c r="H3088" s="37" t="str">
        <f t="shared" si="194"/>
        <v>entrée en cours d'année</v>
      </c>
      <c r="I3088" s="37">
        <f>IF($J3088="mouvement",_xlfn.XLOOKUP('Base de données'!$B3088,$K:$K,$K:$K,0),"")</f>
        <v>0</v>
      </c>
      <c r="J3088" s="38" t="str">
        <f>IF(AND(Y3088&lt;&gt;MAX(Y:Y),COUNTIF(K3088:V3088,'Base de données'!$B3088)&gt;0),"mouvement","")</f>
        <v>mouvement</v>
      </c>
      <c r="K3088" s="39" t="str">
        <f>IF(K$1&gt;$AE$1,"-",IFERROR(IF(DATEDIF('Base de données'!$A3088,K$1,"d")&lt;&gt;0,"",'Base de données'!$B3088),""))</f>
        <v/>
      </c>
      <c r="L3088" s="39" t="str">
        <f>IF(L$1&gt;$AE$1,"-",IFERROR(IF(DATEDIF('Base de données'!$A3088,L$1,"d")&lt;&gt;0,"",'Base de données'!$B3088),""))</f>
        <v/>
      </c>
      <c r="M3088" s="39" t="str">
        <f>IF(M$1&gt;$AE$1,"-",IFERROR(IF(DATEDIF('Base de données'!$A3088,M$1,"d")&lt;&gt;0,"",'Base de données'!$B3088),""))</f>
        <v/>
      </c>
      <c r="N3088" s="39" t="str">
        <f>IF(N$1&gt;$AE$1,"-",IFERROR(IF(DATEDIF('Base de données'!$A3088,N$1,"d")&lt;&gt;0,"",'Base de données'!$B3088),""))</f>
        <v/>
      </c>
      <c r="O3088" s="39" t="str">
        <f>IF(O$1&gt;$AE$1,"-",IFERROR(IF(DATEDIF('Base de données'!$A3088,O$1,"d")&lt;&gt;0,"",'Base de données'!$B3088),""))</f>
        <v/>
      </c>
      <c r="P3088" s="39" t="str">
        <f>IF(P$1&gt;$AE$1,"-",IFERROR(IF(DATEDIF('Base de données'!$A3088,P$1,"d")&lt;&gt;0,"",'Base de données'!$B3088),""))</f>
        <v/>
      </c>
      <c r="Q3088" s="39" t="str">
        <f>IF(Q$1&gt;$AE$1,"-",IFERROR(IF(DATEDIF('Base de données'!$A3088,Q$1,"d")&lt;&gt;0,"",'Base de données'!$B3088),""))</f>
        <v/>
      </c>
      <c r="R3088" s="39" t="str">
        <f>IF(R$1&gt;$AE$1,"-",IFERROR(IF(DATEDIF('Base de données'!$A3088,R$1,"d")&lt;&gt;0,"",'Base de données'!$B3088),""))</f>
        <v/>
      </c>
      <c r="S3088" s="39" t="str">
        <f>IF(S$1&gt;$AE$1,"-",IFERROR(IF(DATEDIF('Base de données'!$A3088,S$1,"d")&lt;&gt;0,"",'Base de données'!$B3088),""))</f>
        <v/>
      </c>
      <c r="T3088" s="39" t="str">
        <f>IF(T$1&gt;$AE$1,"-",IFERROR(IF(DATEDIF('Base de données'!$A3088,T$1,"d")&lt;&gt;0,"",'Base de données'!$B3088),""))</f>
        <v/>
      </c>
      <c r="U3088" s="39" t="str">
        <f>IF(U$1&gt;$AE$1,"-",IFERROR(IF(DATEDIF('Base de données'!$A3088,U$1,"d")&lt;&gt;0,"",'Base de données'!$B3088),""))</f>
        <v>LPD99</v>
      </c>
      <c r="V3088" s="39" t="str">
        <f>IF(V$1&gt;$AE$1,"-",IFERROR(IF(DATEDIF('Base de données'!$A3088,V$1,"d")&lt;&gt;0,"",'Base de données'!$B3088),""))</f>
        <v/>
      </c>
      <c r="W3088" s="34"/>
      <c r="X3088" s="30" t="str">
        <f>'Base de données'!$C3088&amp;" "&amp;'Base de données'!$D3088</f>
        <v>Lelièvre Sabine</v>
      </c>
      <c r="Y3088" s="31">
        <f>COUNTIF('Base de données'!$B:$B,'Base de données'!$B3088)</f>
        <v>8</v>
      </c>
      <c r="AA3088" s="87" cm="1">
        <f t="array" aca="1" ref="AA3088" ca="1">INDIRECT("'Base de données'!A" &amp; ROW(Y3088))</f>
        <v>45962</v>
      </c>
      <c r="AB3088" s="51" t="str" cm="1">
        <f t="array" aca="1" ref="AB3088" ca="1">INDIRECT("'Base de données'!B" &amp; ROW(Z3088))</f>
        <v>LPD99</v>
      </c>
    </row>
    <row r="3089" spans="1:28" x14ac:dyDescent="0.3">
      <c r="A3089" s="41" t="str">
        <f ca="1">IF(IF(AND($B3089&lt;&gt;"-",$B3089=$E3089),"Entrée et sortie","-")="Entrée et sortie",'Base de données'!$B3089,"-")</f>
        <v>-</v>
      </c>
      <c r="B3089" s="41" t="str">
        <f t="shared" ca="1" si="195"/>
        <v>-</v>
      </c>
      <c r="C3089" s="41" t="str">
        <f t="shared" ca="1" si="196"/>
        <v>-</v>
      </c>
      <c r="D3089" s="41" t="str">
        <f>IF($F3089="sortie en cours d'année",'Base de données'!$B3089,"-")</f>
        <v>-</v>
      </c>
      <c r="E3089" s="41" t="str">
        <f>IF($H3089="entrée en cours d'année",'Base de données'!$B3089,"-")</f>
        <v>16RLH</v>
      </c>
      <c r="F3089" s="37" t="str">
        <f t="shared" si="193"/>
        <v/>
      </c>
      <c r="G3089" s="37" t="str">
        <f>IF($J3089="mouvement",_xlfn.XLOOKUP('Base de données'!$B3089,$V:$V,$V:$V,0),"")</f>
        <v>16RLH</v>
      </c>
      <c r="H3089" s="37" t="str">
        <f t="shared" si="194"/>
        <v>entrée en cours d'année</v>
      </c>
      <c r="I3089" s="37">
        <f>IF($J3089="mouvement",_xlfn.XLOOKUP('Base de données'!$B3089,$K:$K,$K:$K,0),"")</f>
        <v>0</v>
      </c>
      <c r="J3089" s="38" t="str">
        <f>IF(AND(Y3089&lt;&gt;MAX(Y:Y),COUNTIF(K3089:V3089,'Base de données'!$B3089)&gt;0),"mouvement","")</f>
        <v>mouvement</v>
      </c>
      <c r="K3089" s="39" t="str">
        <f>IF(K$1&gt;$AE$1,"-",IFERROR(IF(DATEDIF('Base de données'!$A3089,K$1,"d")&lt;&gt;0,"",'Base de données'!$B3089),""))</f>
        <v/>
      </c>
      <c r="L3089" s="39" t="str">
        <f>IF(L$1&gt;$AE$1,"-",IFERROR(IF(DATEDIF('Base de données'!$A3089,L$1,"d")&lt;&gt;0,"",'Base de données'!$B3089),""))</f>
        <v/>
      </c>
      <c r="M3089" s="39" t="str">
        <f>IF(M$1&gt;$AE$1,"-",IFERROR(IF(DATEDIF('Base de données'!$A3089,M$1,"d")&lt;&gt;0,"",'Base de données'!$B3089),""))</f>
        <v/>
      </c>
      <c r="N3089" s="39" t="str">
        <f>IF(N$1&gt;$AE$1,"-",IFERROR(IF(DATEDIF('Base de données'!$A3089,N$1,"d")&lt;&gt;0,"",'Base de données'!$B3089),""))</f>
        <v/>
      </c>
      <c r="O3089" s="39" t="str">
        <f>IF(O$1&gt;$AE$1,"-",IFERROR(IF(DATEDIF('Base de données'!$A3089,O$1,"d")&lt;&gt;0,"",'Base de données'!$B3089),""))</f>
        <v/>
      </c>
      <c r="P3089" s="39" t="str">
        <f>IF(P$1&gt;$AE$1,"-",IFERROR(IF(DATEDIF('Base de données'!$A3089,P$1,"d")&lt;&gt;0,"",'Base de données'!$B3089),""))</f>
        <v/>
      </c>
      <c r="Q3089" s="39" t="str">
        <f>IF(Q$1&gt;$AE$1,"-",IFERROR(IF(DATEDIF('Base de données'!$A3089,Q$1,"d")&lt;&gt;0,"",'Base de données'!$B3089),""))</f>
        <v/>
      </c>
      <c r="R3089" s="39" t="str">
        <f>IF(R$1&gt;$AE$1,"-",IFERROR(IF(DATEDIF('Base de données'!$A3089,R$1,"d")&lt;&gt;0,"",'Base de données'!$B3089),""))</f>
        <v/>
      </c>
      <c r="S3089" s="39" t="str">
        <f>IF(S$1&gt;$AE$1,"-",IFERROR(IF(DATEDIF('Base de données'!$A3089,S$1,"d")&lt;&gt;0,"",'Base de données'!$B3089),""))</f>
        <v/>
      </c>
      <c r="T3089" s="39" t="str">
        <f>IF(T$1&gt;$AE$1,"-",IFERROR(IF(DATEDIF('Base de données'!$A3089,T$1,"d")&lt;&gt;0,"",'Base de données'!$B3089),""))</f>
        <v/>
      </c>
      <c r="U3089" s="39" t="str">
        <f>IF(U$1&gt;$AE$1,"-",IFERROR(IF(DATEDIF('Base de données'!$A3089,U$1,"d")&lt;&gt;0,"",'Base de données'!$B3089),""))</f>
        <v>16RLH</v>
      </c>
      <c r="V3089" s="39" t="str">
        <f>IF(V$1&gt;$AE$1,"-",IFERROR(IF(DATEDIF('Base de données'!$A3089,V$1,"d")&lt;&gt;0,"",'Base de données'!$B3089),""))</f>
        <v/>
      </c>
      <c r="W3089" s="34"/>
      <c r="X3089" s="30" t="str">
        <f>'Base de données'!$C3089&amp;" "&amp;'Base de données'!$D3089</f>
        <v>Cordier Colette</v>
      </c>
      <c r="Y3089" s="31">
        <f>COUNTIF('Base de données'!$B:$B,'Base de données'!$B3089)</f>
        <v>8</v>
      </c>
      <c r="AA3089" s="87" cm="1">
        <f t="array" aca="1" ref="AA3089" ca="1">INDIRECT("'Base de données'!A" &amp; ROW(Y3089))</f>
        <v>45962</v>
      </c>
      <c r="AB3089" s="51" t="str" cm="1">
        <f t="array" aca="1" ref="AB3089" ca="1">INDIRECT("'Base de données'!B" &amp; ROW(Z3089))</f>
        <v>16RLH</v>
      </c>
    </row>
    <row r="3090" spans="1:28" x14ac:dyDescent="0.3">
      <c r="A3090" s="41" t="str">
        <f ca="1">IF(IF(AND($B3090&lt;&gt;"-",$B3090=$E3090),"Entrée et sortie","-")="Entrée et sortie",'Base de données'!$B3090,"-")</f>
        <v>-</v>
      </c>
      <c r="B3090" s="41" t="str">
        <f t="shared" ca="1" si="195"/>
        <v>-</v>
      </c>
      <c r="C3090" s="41" t="str">
        <f t="shared" ca="1" si="196"/>
        <v>-</v>
      </c>
      <c r="D3090" s="41" t="str">
        <f>IF($F3090="sortie en cours d'année",'Base de données'!$B3090,"-")</f>
        <v>-</v>
      </c>
      <c r="E3090" s="41" t="str">
        <f>IF($H3090="entrée en cours d'année",'Base de données'!$B3090,"-")</f>
        <v>3VWAZ</v>
      </c>
      <c r="F3090" s="37" t="str">
        <f t="shared" si="193"/>
        <v/>
      </c>
      <c r="G3090" s="37" t="str">
        <f>IF($J3090="mouvement",_xlfn.XLOOKUP('Base de données'!$B3090,$V:$V,$V:$V,0),"")</f>
        <v>3VWAZ</v>
      </c>
      <c r="H3090" s="37" t="str">
        <f t="shared" si="194"/>
        <v>entrée en cours d'année</v>
      </c>
      <c r="I3090" s="37">
        <f>IF($J3090="mouvement",_xlfn.XLOOKUP('Base de données'!$B3090,$K:$K,$K:$K,0),"")</f>
        <v>0</v>
      </c>
      <c r="J3090" s="38" t="str">
        <f>IF(AND(Y3090&lt;&gt;MAX(Y:Y),COUNTIF(K3090:V3090,'Base de données'!$B3090)&gt;0),"mouvement","")</f>
        <v>mouvement</v>
      </c>
      <c r="K3090" s="39" t="str">
        <f>IF(K$1&gt;$AE$1,"-",IFERROR(IF(DATEDIF('Base de données'!$A3090,K$1,"d")&lt;&gt;0,"",'Base de données'!$B3090),""))</f>
        <v/>
      </c>
      <c r="L3090" s="39" t="str">
        <f>IF(L$1&gt;$AE$1,"-",IFERROR(IF(DATEDIF('Base de données'!$A3090,L$1,"d")&lt;&gt;0,"",'Base de données'!$B3090),""))</f>
        <v/>
      </c>
      <c r="M3090" s="39" t="str">
        <f>IF(M$1&gt;$AE$1,"-",IFERROR(IF(DATEDIF('Base de données'!$A3090,M$1,"d")&lt;&gt;0,"",'Base de données'!$B3090),""))</f>
        <v/>
      </c>
      <c r="N3090" s="39" t="str">
        <f>IF(N$1&gt;$AE$1,"-",IFERROR(IF(DATEDIF('Base de données'!$A3090,N$1,"d")&lt;&gt;0,"",'Base de données'!$B3090),""))</f>
        <v/>
      </c>
      <c r="O3090" s="39" t="str">
        <f>IF(O$1&gt;$AE$1,"-",IFERROR(IF(DATEDIF('Base de données'!$A3090,O$1,"d")&lt;&gt;0,"",'Base de données'!$B3090),""))</f>
        <v/>
      </c>
      <c r="P3090" s="39" t="str">
        <f>IF(P$1&gt;$AE$1,"-",IFERROR(IF(DATEDIF('Base de données'!$A3090,P$1,"d")&lt;&gt;0,"",'Base de données'!$B3090),""))</f>
        <v/>
      </c>
      <c r="Q3090" s="39" t="str">
        <f>IF(Q$1&gt;$AE$1,"-",IFERROR(IF(DATEDIF('Base de données'!$A3090,Q$1,"d")&lt;&gt;0,"",'Base de données'!$B3090),""))</f>
        <v/>
      </c>
      <c r="R3090" s="39" t="str">
        <f>IF(R$1&gt;$AE$1,"-",IFERROR(IF(DATEDIF('Base de données'!$A3090,R$1,"d")&lt;&gt;0,"",'Base de données'!$B3090),""))</f>
        <v/>
      </c>
      <c r="S3090" s="39" t="str">
        <f>IF(S$1&gt;$AE$1,"-",IFERROR(IF(DATEDIF('Base de données'!$A3090,S$1,"d")&lt;&gt;0,"",'Base de données'!$B3090),""))</f>
        <v/>
      </c>
      <c r="T3090" s="39" t="str">
        <f>IF(T$1&gt;$AE$1,"-",IFERROR(IF(DATEDIF('Base de données'!$A3090,T$1,"d")&lt;&gt;0,"",'Base de données'!$B3090),""))</f>
        <v/>
      </c>
      <c r="U3090" s="39" t="str">
        <f>IF(U$1&gt;$AE$1,"-",IFERROR(IF(DATEDIF('Base de données'!$A3090,U$1,"d")&lt;&gt;0,"",'Base de données'!$B3090),""))</f>
        <v>3VWAZ</v>
      </c>
      <c r="V3090" s="39" t="str">
        <f>IF(V$1&gt;$AE$1,"-",IFERROR(IF(DATEDIF('Base de données'!$A3090,V$1,"d")&lt;&gt;0,"",'Base de données'!$B3090),""))</f>
        <v/>
      </c>
      <c r="W3090" s="34"/>
      <c r="X3090" s="30" t="str">
        <f>'Base de données'!$C3090&amp;" "&amp;'Base de données'!$D3090</f>
        <v>Pascal Charles</v>
      </c>
      <c r="Y3090" s="31">
        <f>COUNTIF('Base de données'!$B:$B,'Base de données'!$B3090)</f>
        <v>8</v>
      </c>
      <c r="AA3090" s="87" cm="1">
        <f t="array" aca="1" ref="AA3090" ca="1">INDIRECT("'Base de données'!A" &amp; ROW(Y3090))</f>
        <v>45962</v>
      </c>
      <c r="AB3090" s="51" t="str" cm="1">
        <f t="array" aca="1" ref="AB3090" ca="1">INDIRECT("'Base de données'!B" &amp; ROW(Z3090))</f>
        <v>3VWAZ</v>
      </c>
    </row>
    <row r="3091" spans="1:28" x14ac:dyDescent="0.3">
      <c r="A3091" s="41" t="str">
        <f ca="1">IF(IF(AND($B3091&lt;&gt;"-",$B3091=$E3091),"Entrée et sortie","-")="Entrée et sortie",'Base de données'!$B3091,"-")</f>
        <v>-</v>
      </c>
      <c r="B3091" s="41" t="str">
        <f t="shared" ca="1" si="195"/>
        <v>-</v>
      </c>
      <c r="C3091" s="41" t="str">
        <f t="shared" ca="1" si="196"/>
        <v>-</v>
      </c>
      <c r="D3091" s="41" t="str">
        <f>IF($F3091="sortie en cours d'année",'Base de données'!$B3091,"-")</f>
        <v>-</v>
      </c>
      <c r="E3091" s="41" t="str">
        <f>IF($H3091="entrée en cours d'année",'Base de données'!$B3091,"-")</f>
        <v>66LEO</v>
      </c>
      <c r="F3091" s="37" t="str">
        <f t="shared" si="193"/>
        <v/>
      </c>
      <c r="G3091" s="37" t="str">
        <f>IF($J3091="mouvement",_xlfn.XLOOKUP('Base de données'!$B3091,$V:$V,$V:$V,0),"")</f>
        <v>66LEO</v>
      </c>
      <c r="H3091" s="37" t="str">
        <f t="shared" si="194"/>
        <v>entrée en cours d'année</v>
      </c>
      <c r="I3091" s="37">
        <f>IF($J3091="mouvement",_xlfn.XLOOKUP('Base de données'!$B3091,$K:$K,$K:$K,0),"")</f>
        <v>0</v>
      </c>
      <c r="J3091" s="38" t="str">
        <f>IF(AND(Y3091&lt;&gt;MAX(Y:Y),COUNTIF(K3091:V3091,'Base de données'!$B3091)&gt;0),"mouvement","")</f>
        <v>mouvement</v>
      </c>
      <c r="K3091" s="39" t="str">
        <f>IF(K$1&gt;$AE$1,"-",IFERROR(IF(DATEDIF('Base de données'!$A3091,K$1,"d")&lt;&gt;0,"",'Base de données'!$B3091),""))</f>
        <v/>
      </c>
      <c r="L3091" s="39" t="str">
        <f>IF(L$1&gt;$AE$1,"-",IFERROR(IF(DATEDIF('Base de données'!$A3091,L$1,"d")&lt;&gt;0,"",'Base de données'!$B3091),""))</f>
        <v/>
      </c>
      <c r="M3091" s="39" t="str">
        <f>IF(M$1&gt;$AE$1,"-",IFERROR(IF(DATEDIF('Base de données'!$A3091,M$1,"d")&lt;&gt;0,"",'Base de données'!$B3091),""))</f>
        <v/>
      </c>
      <c r="N3091" s="39" t="str">
        <f>IF(N$1&gt;$AE$1,"-",IFERROR(IF(DATEDIF('Base de données'!$A3091,N$1,"d")&lt;&gt;0,"",'Base de données'!$B3091),""))</f>
        <v/>
      </c>
      <c r="O3091" s="39" t="str">
        <f>IF(O$1&gt;$AE$1,"-",IFERROR(IF(DATEDIF('Base de données'!$A3091,O$1,"d")&lt;&gt;0,"",'Base de données'!$B3091),""))</f>
        <v/>
      </c>
      <c r="P3091" s="39" t="str">
        <f>IF(P$1&gt;$AE$1,"-",IFERROR(IF(DATEDIF('Base de données'!$A3091,P$1,"d")&lt;&gt;0,"",'Base de données'!$B3091),""))</f>
        <v/>
      </c>
      <c r="Q3091" s="39" t="str">
        <f>IF(Q$1&gt;$AE$1,"-",IFERROR(IF(DATEDIF('Base de données'!$A3091,Q$1,"d")&lt;&gt;0,"",'Base de données'!$B3091),""))</f>
        <v/>
      </c>
      <c r="R3091" s="39" t="str">
        <f>IF(R$1&gt;$AE$1,"-",IFERROR(IF(DATEDIF('Base de données'!$A3091,R$1,"d")&lt;&gt;0,"",'Base de données'!$B3091),""))</f>
        <v/>
      </c>
      <c r="S3091" s="39" t="str">
        <f>IF(S$1&gt;$AE$1,"-",IFERROR(IF(DATEDIF('Base de données'!$A3091,S$1,"d")&lt;&gt;0,"",'Base de données'!$B3091),""))</f>
        <v/>
      </c>
      <c r="T3091" s="39" t="str">
        <f>IF(T$1&gt;$AE$1,"-",IFERROR(IF(DATEDIF('Base de données'!$A3091,T$1,"d")&lt;&gt;0,"",'Base de données'!$B3091),""))</f>
        <v/>
      </c>
      <c r="U3091" s="39" t="str">
        <f>IF(U$1&gt;$AE$1,"-",IFERROR(IF(DATEDIF('Base de données'!$A3091,U$1,"d")&lt;&gt;0,"",'Base de données'!$B3091),""))</f>
        <v>66LEO</v>
      </c>
      <c r="V3091" s="39" t="str">
        <f>IF(V$1&gt;$AE$1,"-",IFERROR(IF(DATEDIF('Base de données'!$A3091,V$1,"d")&lt;&gt;0,"",'Base de données'!$B3091),""))</f>
        <v/>
      </c>
      <c r="W3091" s="34"/>
      <c r="X3091" s="30" t="str">
        <f>'Base de données'!$C3091&amp;" "&amp;'Base de données'!$D3091</f>
        <v>Arnaud Cécile</v>
      </c>
      <c r="Y3091" s="31">
        <f>COUNTIF('Base de données'!$B:$B,'Base de données'!$B3091)</f>
        <v>8</v>
      </c>
      <c r="AA3091" s="87" cm="1">
        <f t="array" aca="1" ref="AA3091" ca="1">INDIRECT("'Base de données'!A" &amp; ROW(Y3091))</f>
        <v>45962</v>
      </c>
      <c r="AB3091" s="51" t="str" cm="1">
        <f t="array" aca="1" ref="AB3091" ca="1">INDIRECT("'Base de données'!B" &amp; ROW(Z3091))</f>
        <v>66LEO</v>
      </c>
    </row>
    <row r="3092" spans="1:28" x14ac:dyDescent="0.3">
      <c r="A3092" s="41" t="str">
        <f ca="1">IF(IF(AND($B3092&lt;&gt;"-",$B3092=$E3092),"Entrée et sortie","-")="Entrée et sortie",'Base de données'!$B3092,"-")</f>
        <v>-</v>
      </c>
      <c r="B3092" s="41" t="str">
        <f t="shared" ca="1" si="195"/>
        <v>-</v>
      </c>
      <c r="C3092" s="41" t="str">
        <f t="shared" ca="1" si="196"/>
        <v>-</v>
      </c>
      <c r="D3092" s="41" t="str">
        <f>IF($F3092="sortie en cours d'année",'Base de données'!$B3092,"-")</f>
        <v>-</v>
      </c>
      <c r="E3092" s="41" t="str">
        <f>IF($H3092="entrée en cours d'année",'Base de données'!$B3092,"-")</f>
        <v>1AMM3</v>
      </c>
      <c r="F3092" s="37" t="str">
        <f t="shared" si="193"/>
        <v/>
      </c>
      <c r="G3092" s="37" t="str">
        <f>IF($J3092="mouvement",_xlfn.XLOOKUP('Base de données'!$B3092,$V:$V,$V:$V,0),"")</f>
        <v>1AMM3</v>
      </c>
      <c r="H3092" s="37" t="str">
        <f t="shared" si="194"/>
        <v>entrée en cours d'année</v>
      </c>
      <c r="I3092" s="37">
        <f>IF($J3092="mouvement",_xlfn.XLOOKUP('Base de données'!$B3092,$K:$K,$K:$K,0),"")</f>
        <v>0</v>
      </c>
      <c r="J3092" s="38" t="str">
        <f>IF(AND(Y3092&lt;&gt;MAX(Y:Y),COUNTIF(K3092:V3092,'Base de données'!$B3092)&gt;0),"mouvement","")</f>
        <v>mouvement</v>
      </c>
      <c r="K3092" s="39" t="str">
        <f>IF(K$1&gt;$AE$1,"-",IFERROR(IF(DATEDIF('Base de données'!$A3092,K$1,"d")&lt;&gt;0,"",'Base de données'!$B3092),""))</f>
        <v/>
      </c>
      <c r="L3092" s="39" t="str">
        <f>IF(L$1&gt;$AE$1,"-",IFERROR(IF(DATEDIF('Base de données'!$A3092,L$1,"d")&lt;&gt;0,"",'Base de données'!$B3092),""))</f>
        <v/>
      </c>
      <c r="M3092" s="39" t="str">
        <f>IF(M$1&gt;$AE$1,"-",IFERROR(IF(DATEDIF('Base de données'!$A3092,M$1,"d")&lt;&gt;0,"",'Base de données'!$B3092),""))</f>
        <v/>
      </c>
      <c r="N3092" s="39" t="str">
        <f>IF(N$1&gt;$AE$1,"-",IFERROR(IF(DATEDIF('Base de données'!$A3092,N$1,"d")&lt;&gt;0,"",'Base de données'!$B3092),""))</f>
        <v/>
      </c>
      <c r="O3092" s="39" t="str">
        <f>IF(O$1&gt;$AE$1,"-",IFERROR(IF(DATEDIF('Base de données'!$A3092,O$1,"d")&lt;&gt;0,"",'Base de données'!$B3092),""))</f>
        <v/>
      </c>
      <c r="P3092" s="39" t="str">
        <f>IF(P$1&gt;$AE$1,"-",IFERROR(IF(DATEDIF('Base de données'!$A3092,P$1,"d")&lt;&gt;0,"",'Base de données'!$B3092),""))</f>
        <v/>
      </c>
      <c r="Q3092" s="39" t="str">
        <f>IF(Q$1&gt;$AE$1,"-",IFERROR(IF(DATEDIF('Base de données'!$A3092,Q$1,"d")&lt;&gt;0,"",'Base de données'!$B3092),""))</f>
        <v/>
      </c>
      <c r="R3092" s="39" t="str">
        <f>IF(R$1&gt;$AE$1,"-",IFERROR(IF(DATEDIF('Base de données'!$A3092,R$1,"d")&lt;&gt;0,"",'Base de données'!$B3092),""))</f>
        <v/>
      </c>
      <c r="S3092" s="39" t="str">
        <f>IF(S$1&gt;$AE$1,"-",IFERROR(IF(DATEDIF('Base de données'!$A3092,S$1,"d")&lt;&gt;0,"",'Base de données'!$B3092),""))</f>
        <v/>
      </c>
      <c r="T3092" s="39" t="str">
        <f>IF(T$1&gt;$AE$1,"-",IFERROR(IF(DATEDIF('Base de données'!$A3092,T$1,"d")&lt;&gt;0,"",'Base de données'!$B3092),""))</f>
        <v/>
      </c>
      <c r="U3092" s="39" t="str">
        <f>IF(U$1&gt;$AE$1,"-",IFERROR(IF(DATEDIF('Base de données'!$A3092,U$1,"d")&lt;&gt;0,"",'Base de données'!$B3092),""))</f>
        <v>1AMM3</v>
      </c>
      <c r="V3092" s="39" t="str">
        <f>IF(V$1&gt;$AE$1,"-",IFERROR(IF(DATEDIF('Base de données'!$A3092,V$1,"d")&lt;&gt;0,"",'Base de données'!$B3092),""))</f>
        <v/>
      </c>
      <c r="W3092" s="34"/>
      <c r="X3092" s="30" t="str">
        <f>'Base de données'!$C3092&amp;" "&amp;'Base de données'!$D3092</f>
        <v>Becker Jacques</v>
      </c>
      <c r="Y3092" s="31">
        <f>COUNTIF('Base de données'!$B:$B,'Base de données'!$B3092)</f>
        <v>8</v>
      </c>
      <c r="AA3092" s="87" cm="1">
        <f t="array" aca="1" ref="AA3092" ca="1">INDIRECT("'Base de données'!A" &amp; ROW(Y3092))</f>
        <v>45962</v>
      </c>
      <c r="AB3092" s="51" t="str" cm="1">
        <f t="array" aca="1" ref="AB3092" ca="1">INDIRECT("'Base de données'!B" &amp; ROW(Z3092))</f>
        <v>1AMM3</v>
      </c>
    </row>
    <row r="3093" spans="1:28" x14ac:dyDescent="0.3">
      <c r="A3093" s="41" t="str">
        <f ca="1">IF(IF(AND($B3093&lt;&gt;"-",$B3093=$E3093),"Entrée et sortie","-")="Entrée et sortie",'Base de données'!$B3093,"-")</f>
        <v>-</v>
      </c>
      <c r="B3093" s="41" t="str">
        <f t="shared" ca="1" si="195"/>
        <v>-</v>
      </c>
      <c r="C3093" s="41" t="str">
        <f t="shared" ca="1" si="196"/>
        <v>-</v>
      </c>
      <c r="D3093" s="41" t="str">
        <f>IF($F3093="sortie en cours d'année",'Base de données'!$B3093,"-")</f>
        <v>-</v>
      </c>
      <c r="E3093" s="41" t="str">
        <f>IF($H3093="entrée en cours d'année",'Base de données'!$B3093,"-")</f>
        <v>7A9T1</v>
      </c>
      <c r="F3093" s="37" t="str">
        <f t="shared" si="193"/>
        <v/>
      </c>
      <c r="G3093" s="37" t="str">
        <f>IF($J3093="mouvement",_xlfn.XLOOKUP('Base de données'!$B3093,$V:$V,$V:$V,0),"")</f>
        <v>7A9T1</v>
      </c>
      <c r="H3093" s="37" t="str">
        <f t="shared" si="194"/>
        <v>entrée en cours d'année</v>
      </c>
      <c r="I3093" s="37">
        <f>IF($J3093="mouvement",_xlfn.XLOOKUP('Base de données'!$B3093,$K:$K,$K:$K,0),"")</f>
        <v>0</v>
      </c>
      <c r="J3093" s="38" t="str">
        <f>IF(AND(Y3093&lt;&gt;MAX(Y:Y),COUNTIF(K3093:V3093,'Base de données'!$B3093)&gt;0),"mouvement","")</f>
        <v>mouvement</v>
      </c>
      <c r="K3093" s="39" t="str">
        <f>IF(K$1&gt;$AE$1,"-",IFERROR(IF(DATEDIF('Base de données'!$A3093,K$1,"d")&lt;&gt;0,"",'Base de données'!$B3093),""))</f>
        <v/>
      </c>
      <c r="L3093" s="39" t="str">
        <f>IF(L$1&gt;$AE$1,"-",IFERROR(IF(DATEDIF('Base de données'!$A3093,L$1,"d")&lt;&gt;0,"",'Base de données'!$B3093),""))</f>
        <v/>
      </c>
      <c r="M3093" s="39" t="str">
        <f>IF(M$1&gt;$AE$1,"-",IFERROR(IF(DATEDIF('Base de données'!$A3093,M$1,"d")&lt;&gt;0,"",'Base de données'!$B3093),""))</f>
        <v/>
      </c>
      <c r="N3093" s="39" t="str">
        <f>IF(N$1&gt;$AE$1,"-",IFERROR(IF(DATEDIF('Base de données'!$A3093,N$1,"d")&lt;&gt;0,"",'Base de données'!$B3093),""))</f>
        <v/>
      </c>
      <c r="O3093" s="39" t="str">
        <f>IF(O$1&gt;$AE$1,"-",IFERROR(IF(DATEDIF('Base de données'!$A3093,O$1,"d")&lt;&gt;0,"",'Base de données'!$B3093),""))</f>
        <v/>
      </c>
      <c r="P3093" s="39" t="str">
        <f>IF(P$1&gt;$AE$1,"-",IFERROR(IF(DATEDIF('Base de données'!$A3093,P$1,"d")&lt;&gt;0,"",'Base de données'!$B3093),""))</f>
        <v/>
      </c>
      <c r="Q3093" s="39" t="str">
        <f>IF(Q$1&gt;$AE$1,"-",IFERROR(IF(DATEDIF('Base de données'!$A3093,Q$1,"d")&lt;&gt;0,"",'Base de données'!$B3093),""))</f>
        <v/>
      </c>
      <c r="R3093" s="39" t="str">
        <f>IF(R$1&gt;$AE$1,"-",IFERROR(IF(DATEDIF('Base de données'!$A3093,R$1,"d")&lt;&gt;0,"",'Base de données'!$B3093),""))</f>
        <v/>
      </c>
      <c r="S3093" s="39" t="str">
        <f>IF(S$1&gt;$AE$1,"-",IFERROR(IF(DATEDIF('Base de données'!$A3093,S$1,"d")&lt;&gt;0,"",'Base de données'!$B3093),""))</f>
        <v/>
      </c>
      <c r="T3093" s="39" t="str">
        <f>IF(T$1&gt;$AE$1,"-",IFERROR(IF(DATEDIF('Base de données'!$A3093,T$1,"d")&lt;&gt;0,"",'Base de données'!$B3093),""))</f>
        <v/>
      </c>
      <c r="U3093" s="39" t="str">
        <f>IF(U$1&gt;$AE$1,"-",IFERROR(IF(DATEDIF('Base de données'!$A3093,U$1,"d")&lt;&gt;0,"",'Base de données'!$B3093),""))</f>
        <v>7A9T1</v>
      </c>
      <c r="V3093" s="39" t="str">
        <f>IF(V$1&gt;$AE$1,"-",IFERROR(IF(DATEDIF('Base de données'!$A3093,V$1,"d")&lt;&gt;0,"",'Base de données'!$B3093),""))</f>
        <v/>
      </c>
      <c r="W3093" s="34"/>
      <c r="X3093" s="30" t="str">
        <f>'Base de données'!$C3093&amp;" "&amp;'Base de données'!$D3093</f>
        <v>Fournier Marc</v>
      </c>
      <c r="Y3093" s="31">
        <f>COUNTIF('Base de données'!$B:$B,'Base de données'!$B3093)</f>
        <v>8</v>
      </c>
      <c r="AA3093" s="87" cm="1">
        <f t="array" aca="1" ref="AA3093" ca="1">INDIRECT("'Base de données'!A" &amp; ROW(Y3093))</f>
        <v>45962</v>
      </c>
      <c r="AB3093" s="51" t="str" cm="1">
        <f t="array" aca="1" ref="AB3093" ca="1">INDIRECT("'Base de données'!B" &amp; ROW(Z3093))</f>
        <v>7A9T1</v>
      </c>
    </row>
    <row r="3094" spans="1:28" x14ac:dyDescent="0.3">
      <c r="A3094" s="41" t="str">
        <f ca="1">IF(IF(AND($B3094&lt;&gt;"-",$B3094=$E3094),"Entrée et sortie","-")="Entrée et sortie",'Base de données'!$B3094,"-")</f>
        <v>-</v>
      </c>
      <c r="B3094" s="41" t="str">
        <f t="shared" ca="1" si="195"/>
        <v>-</v>
      </c>
      <c r="C3094" s="41" t="str">
        <f t="shared" ca="1" si="196"/>
        <v>-</v>
      </c>
      <c r="D3094" s="41" t="str">
        <f>IF($F3094="sortie en cours d'année",'Base de données'!$B3094,"-")</f>
        <v>-</v>
      </c>
      <c r="E3094" s="41" t="str">
        <f>IF($H3094="entrée en cours d'année",'Base de données'!$B3094,"-")</f>
        <v>YTR5H</v>
      </c>
      <c r="F3094" s="37" t="str">
        <f t="shared" si="193"/>
        <v/>
      </c>
      <c r="G3094" s="37" t="str">
        <f>IF($J3094="mouvement",_xlfn.XLOOKUP('Base de données'!$B3094,$V:$V,$V:$V,0),"")</f>
        <v>YTR5H</v>
      </c>
      <c r="H3094" s="37" t="str">
        <f t="shared" si="194"/>
        <v>entrée en cours d'année</v>
      </c>
      <c r="I3094" s="37">
        <f>IF($J3094="mouvement",_xlfn.XLOOKUP('Base de données'!$B3094,$K:$K,$K:$K,0),"")</f>
        <v>0</v>
      </c>
      <c r="J3094" s="38" t="str">
        <f>IF(AND(Y3094&lt;&gt;MAX(Y:Y),COUNTIF(K3094:V3094,'Base de données'!$B3094)&gt;0),"mouvement","")</f>
        <v>mouvement</v>
      </c>
      <c r="K3094" s="39" t="str">
        <f>IF(K$1&gt;$AE$1,"-",IFERROR(IF(DATEDIF('Base de données'!$A3094,K$1,"d")&lt;&gt;0,"",'Base de données'!$B3094),""))</f>
        <v/>
      </c>
      <c r="L3094" s="39" t="str">
        <f>IF(L$1&gt;$AE$1,"-",IFERROR(IF(DATEDIF('Base de données'!$A3094,L$1,"d")&lt;&gt;0,"",'Base de données'!$B3094),""))</f>
        <v/>
      </c>
      <c r="M3094" s="39" t="str">
        <f>IF(M$1&gt;$AE$1,"-",IFERROR(IF(DATEDIF('Base de données'!$A3094,M$1,"d")&lt;&gt;0,"",'Base de données'!$B3094),""))</f>
        <v/>
      </c>
      <c r="N3094" s="39" t="str">
        <f>IF(N$1&gt;$AE$1,"-",IFERROR(IF(DATEDIF('Base de données'!$A3094,N$1,"d")&lt;&gt;0,"",'Base de données'!$B3094),""))</f>
        <v/>
      </c>
      <c r="O3094" s="39" t="str">
        <f>IF(O$1&gt;$AE$1,"-",IFERROR(IF(DATEDIF('Base de données'!$A3094,O$1,"d")&lt;&gt;0,"",'Base de données'!$B3094),""))</f>
        <v/>
      </c>
      <c r="P3094" s="39" t="str">
        <f>IF(P$1&gt;$AE$1,"-",IFERROR(IF(DATEDIF('Base de données'!$A3094,P$1,"d")&lt;&gt;0,"",'Base de données'!$B3094),""))</f>
        <v/>
      </c>
      <c r="Q3094" s="39" t="str">
        <f>IF(Q$1&gt;$AE$1,"-",IFERROR(IF(DATEDIF('Base de données'!$A3094,Q$1,"d")&lt;&gt;0,"",'Base de données'!$B3094),""))</f>
        <v/>
      </c>
      <c r="R3094" s="39" t="str">
        <f>IF(R$1&gt;$AE$1,"-",IFERROR(IF(DATEDIF('Base de données'!$A3094,R$1,"d")&lt;&gt;0,"",'Base de données'!$B3094),""))</f>
        <v/>
      </c>
      <c r="S3094" s="39" t="str">
        <f>IF(S$1&gt;$AE$1,"-",IFERROR(IF(DATEDIF('Base de données'!$A3094,S$1,"d")&lt;&gt;0,"",'Base de données'!$B3094),""))</f>
        <v/>
      </c>
      <c r="T3094" s="39" t="str">
        <f>IF(T$1&gt;$AE$1,"-",IFERROR(IF(DATEDIF('Base de données'!$A3094,T$1,"d")&lt;&gt;0,"",'Base de données'!$B3094),""))</f>
        <v/>
      </c>
      <c r="U3094" s="39" t="str">
        <f>IF(U$1&gt;$AE$1,"-",IFERROR(IF(DATEDIF('Base de données'!$A3094,U$1,"d")&lt;&gt;0,"",'Base de données'!$B3094),""))</f>
        <v>YTR5H</v>
      </c>
      <c r="V3094" s="39" t="str">
        <f>IF(V$1&gt;$AE$1,"-",IFERROR(IF(DATEDIF('Base de données'!$A3094,V$1,"d")&lt;&gt;0,"",'Base de données'!$B3094),""))</f>
        <v/>
      </c>
      <c r="W3094" s="34"/>
      <c r="X3094" s="30" t="str">
        <f>'Base de données'!$C3094&amp;" "&amp;'Base de données'!$D3094</f>
        <v>Gomes Christiane</v>
      </c>
      <c r="Y3094" s="31">
        <f>COUNTIF('Base de données'!$B:$B,'Base de données'!$B3094)</f>
        <v>7</v>
      </c>
      <c r="AA3094" s="87" cm="1">
        <f t="array" aca="1" ref="AA3094" ca="1">INDIRECT("'Base de données'!A" &amp; ROW(Y3094))</f>
        <v>45962</v>
      </c>
      <c r="AB3094" s="51" t="str" cm="1">
        <f t="array" aca="1" ref="AB3094" ca="1">INDIRECT("'Base de données'!B" &amp; ROW(Z3094))</f>
        <v>YTR5H</v>
      </c>
    </row>
    <row r="3095" spans="1:28" x14ac:dyDescent="0.3">
      <c r="A3095" s="41" t="str">
        <f ca="1">IF(IF(AND($B3095&lt;&gt;"-",$B3095=$E3095),"Entrée et sortie","-")="Entrée et sortie",'Base de données'!$B3095,"-")</f>
        <v>-</v>
      </c>
      <c r="B3095" s="41" t="str">
        <f t="shared" ca="1" si="195"/>
        <v>-</v>
      </c>
      <c r="C3095" s="41" t="str">
        <f t="shared" ca="1" si="196"/>
        <v>-</v>
      </c>
      <c r="D3095" s="41" t="str">
        <f>IF($F3095="sortie en cours d'année",'Base de données'!$B3095,"-")</f>
        <v>-</v>
      </c>
      <c r="E3095" s="41" t="str">
        <f>IF($H3095="entrée en cours d'année",'Base de données'!$B3095,"-")</f>
        <v>HXMOR</v>
      </c>
      <c r="F3095" s="37" t="str">
        <f t="shared" si="193"/>
        <v/>
      </c>
      <c r="G3095" s="37" t="str">
        <f>IF($J3095="mouvement",_xlfn.XLOOKUP('Base de données'!$B3095,$V:$V,$V:$V,0),"")</f>
        <v>HXMOR</v>
      </c>
      <c r="H3095" s="37" t="str">
        <f t="shared" si="194"/>
        <v>entrée en cours d'année</v>
      </c>
      <c r="I3095" s="37">
        <f>IF($J3095="mouvement",_xlfn.XLOOKUP('Base de données'!$B3095,$K:$K,$K:$K,0),"")</f>
        <v>0</v>
      </c>
      <c r="J3095" s="38" t="str">
        <f>IF(AND(Y3095&lt;&gt;MAX(Y:Y),COUNTIF(K3095:V3095,'Base de données'!$B3095)&gt;0),"mouvement","")</f>
        <v>mouvement</v>
      </c>
      <c r="K3095" s="39" t="str">
        <f>IF(K$1&gt;$AE$1,"-",IFERROR(IF(DATEDIF('Base de données'!$A3095,K$1,"d")&lt;&gt;0,"",'Base de données'!$B3095),""))</f>
        <v/>
      </c>
      <c r="L3095" s="39" t="str">
        <f>IF(L$1&gt;$AE$1,"-",IFERROR(IF(DATEDIF('Base de données'!$A3095,L$1,"d")&lt;&gt;0,"",'Base de données'!$B3095),""))</f>
        <v/>
      </c>
      <c r="M3095" s="39" t="str">
        <f>IF(M$1&gt;$AE$1,"-",IFERROR(IF(DATEDIF('Base de données'!$A3095,M$1,"d")&lt;&gt;0,"",'Base de données'!$B3095),""))</f>
        <v/>
      </c>
      <c r="N3095" s="39" t="str">
        <f>IF(N$1&gt;$AE$1,"-",IFERROR(IF(DATEDIF('Base de données'!$A3095,N$1,"d")&lt;&gt;0,"",'Base de données'!$B3095),""))</f>
        <v/>
      </c>
      <c r="O3095" s="39" t="str">
        <f>IF(O$1&gt;$AE$1,"-",IFERROR(IF(DATEDIF('Base de données'!$A3095,O$1,"d")&lt;&gt;0,"",'Base de données'!$B3095),""))</f>
        <v/>
      </c>
      <c r="P3095" s="39" t="str">
        <f>IF(P$1&gt;$AE$1,"-",IFERROR(IF(DATEDIF('Base de données'!$A3095,P$1,"d")&lt;&gt;0,"",'Base de données'!$B3095),""))</f>
        <v/>
      </c>
      <c r="Q3095" s="39" t="str">
        <f>IF(Q$1&gt;$AE$1,"-",IFERROR(IF(DATEDIF('Base de données'!$A3095,Q$1,"d")&lt;&gt;0,"",'Base de données'!$B3095),""))</f>
        <v/>
      </c>
      <c r="R3095" s="39" t="str">
        <f>IF(R$1&gt;$AE$1,"-",IFERROR(IF(DATEDIF('Base de données'!$A3095,R$1,"d")&lt;&gt;0,"",'Base de données'!$B3095),""))</f>
        <v/>
      </c>
      <c r="S3095" s="39" t="str">
        <f>IF(S$1&gt;$AE$1,"-",IFERROR(IF(DATEDIF('Base de données'!$A3095,S$1,"d")&lt;&gt;0,"",'Base de données'!$B3095),""))</f>
        <v/>
      </c>
      <c r="T3095" s="39" t="str">
        <f>IF(T$1&gt;$AE$1,"-",IFERROR(IF(DATEDIF('Base de données'!$A3095,T$1,"d")&lt;&gt;0,"",'Base de données'!$B3095),""))</f>
        <v/>
      </c>
      <c r="U3095" s="39" t="str">
        <f>IF(U$1&gt;$AE$1,"-",IFERROR(IF(DATEDIF('Base de données'!$A3095,U$1,"d")&lt;&gt;0,"",'Base de données'!$B3095),""))</f>
        <v>HXMOR</v>
      </c>
      <c r="V3095" s="39" t="str">
        <f>IF(V$1&gt;$AE$1,"-",IFERROR(IF(DATEDIF('Base de données'!$A3095,V$1,"d")&lt;&gt;0,"",'Base de données'!$B3095),""))</f>
        <v/>
      </c>
      <c r="W3095" s="34"/>
      <c r="X3095" s="30" t="str">
        <f>'Base de données'!$C3095&amp;" "&amp;'Base de données'!$D3095</f>
        <v>Huet Henri</v>
      </c>
      <c r="Y3095" s="31">
        <f>COUNTIF('Base de données'!$B:$B,'Base de données'!$B3095)</f>
        <v>7</v>
      </c>
      <c r="AA3095" s="87" cm="1">
        <f t="array" aca="1" ref="AA3095" ca="1">INDIRECT("'Base de données'!A" &amp; ROW(Y3095))</f>
        <v>45962</v>
      </c>
      <c r="AB3095" s="51" t="str" cm="1">
        <f t="array" aca="1" ref="AB3095" ca="1">INDIRECT("'Base de données'!B" &amp; ROW(Z3095))</f>
        <v>HXMOR</v>
      </c>
    </row>
    <row r="3096" spans="1:28" x14ac:dyDescent="0.3">
      <c r="A3096" s="41" t="str">
        <f ca="1">IF(IF(AND($B3096&lt;&gt;"-",$B3096=$E3096),"Entrée et sortie","-")="Entrée et sortie",'Base de données'!$B3096,"-")</f>
        <v>-</v>
      </c>
      <c r="B3096" s="41" t="str">
        <f t="shared" ca="1" si="195"/>
        <v>-</v>
      </c>
      <c r="C3096" s="41" t="str">
        <f t="shared" ca="1" si="196"/>
        <v>-</v>
      </c>
      <c r="D3096" s="41" t="str">
        <f>IF($F3096="sortie en cours d'année",'Base de données'!$B3096,"-")</f>
        <v>-</v>
      </c>
      <c r="E3096" s="41" t="str">
        <f>IF($H3096="entrée en cours d'année",'Base de données'!$B3096,"-")</f>
        <v>FL5LL</v>
      </c>
      <c r="F3096" s="37" t="str">
        <f t="shared" si="193"/>
        <v/>
      </c>
      <c r="G3096" s="37" t="str">
        <f>IF($J3096="mouvement",_xlfn.XLOOKUP('Base de données'!$B3096,$V:$V,$V:$V,0),"")</f>
        <v>FL5LL</v>
      </c>
      <c r="H3096" s="37" t="str">
        <f t="shared" si="194"/>
        <v>entrée en cours d'année</v>
      </c>
      <c r="I3096" s="37">
        <f>IF($J3096="mouvement",_xlfn.XLOOKUP('Base de données'!$B3096,$K:$K,$K:$K,0),"")</f>
        <v>0</v>
      </c>
      <c r="J3096" s="38" t="str">
        <f>IF(AND(Y3096&lt;&gt;MAX(Y:Y),COUNTIF(K3096:V3096,'Base de données'!$B3096)&gt;0),"mouvement","")</f>
        <v>mouvement</v>
      </c>
      <c r="K3096" s="39" t="str">
        <f>IF(K$1&gt;$AE$1,"-",IFERROR(IF(DATEDIF('Base de données'!$A3096,K$1,"d")&lt;&gt;0,"",'Base de données'!$B3096),""))</f>
        <v/>
      </c>
      <c r="L3096" s="39" t="str">
        <f>IF(L$1&gt;$AE$1,"-",IFERROR(IF(DATEDIF('Base de données'!$A3096,L$1,"d")&lt;&gt;0,"",'Base de données'!$B3096),""))</f>
        <v/>
      </c>
      <c r="M3096" s="39" t="str">
        <f>IF(M$1&gt;$AE$1,"-",IFERROR(IF(DATEDIF('Base de données'!$A3096,M$1,"d")&lt;&gt;0,"",'Base de données'!$B3096),""))</f>
        <v/>
      </c>
      <c r="N3096" s="39" t="str">
        <f>IF(N$1&gt;$AE$1,"-",IFERROR(IF(DATEDIF('Base de données'!$A3096,N$1,"d")&lt;&gt;0,"",'Base de données'!$B3096),""))</f>
        <v/>
      </c>
      <c r="O3096" s="39" t="str">
        <f>IF(O$1&gt;$AE$1,"-",IFERROR(IF(DATEDIF('Base de données'!$A3096,O$1,"d")&lt;&gt;0,"",'Base de données'!$B3096),""))</f>
        <v/>
      </c>
      <c r="P3096" s="39" t="str">
        <f>IF(P$1&gt;$AE$1,"-",IFERROR(IF(DATEDIF('Base de données'!$A3096,P$1,"d")&lt;&gt;0,"",'Base de données'!$B3096),""))</f>
        <v/>
      </c>
      <c r="Q3096" s="39" t="str">
        <f>IF(Q$1&gt;$AE$1,"-",IFERROR(IF(DATEDIF('Base de données'!$A3096,Q$1,"d")&lt;&gt;0,"",'Base de données'!$B3096),""))</f>
        <v/>
      </c>
      <c r="R3096" s="39" t="str">
        <f>IF(R$1&gt;$AE$1,"-",IFERROR(IF(DATEDIF('Base de données'!$A3096,R$1,"d")&lt;&gt;0,"",'Base de données'!$B3096),""))</f>
        <v/>
      </c>
      <c r="S3096" s="39" t="str">
        <f>IF(S$1&gt;$AE$1,"-",IFERROR(IF(DATEDIF('Base de données'!$A3096,S$1,"d")&lt;&gt;0,"",'Base de données'!$B3096),""))</f>
        <v/>
      </c>
      <c r="T3096" s="39" t="str">
        <f>IF(T$1&gt;$AE$1,"-",IFERROR(IF(DATEDIF('Base de données'!$A3096,T$1,"d")&lt;&gt;0,"",'Base de données'!$B3096),""))</f>
        <v/>
      </c>
      <c r="U3096" s="39" t="str">
        <f>IF(U$1&gt;$AE$1,"-",IFERROR(IF(DATEDIF('Base de données'!$A3096,U$1,"d")&lt;&gt;0,"",'Base de données'!$B3096),""))</f>
        <v>FL5LL</v>
      </c>
      <c r="V3096" s="39" t="str">
        <f>IF(V$1&gt;$AE$1,"-",IFERROR(IF(DATEDIF('Base de données'!$A3096,V$1,"d")&lt;&gt;0,"",'Base de données'!$B3096),""))</f>
        <v/>
      </c>
      <c r="W3096" s="34"/>
      <c r="X3096" s="30" t="str">
        <f>'Base de données'!$C3096&amp;" "&amp;'Base de données'!$D3096</f>
        <v>Hamon Hugues</v>
      </c>
      <c r="Y3096" s="31">
        <f>COUNTIF('Base de données'!$B:$B,'Base de données'!$B3096)</f>
        <v>7</v>
      </c>
      <c r="AA3096" s="87" cm="1">
        <f t="array" aca="1" ref="AA3096" ca="1">INDIRECT("'Base de données'!A" &amp; ROW(Y3096))</f>
        <v>45962</v>
      </c>
      <c r="AB3096" s="51" t="str" cm="1">
        <f t="array" aca="1" ref="AB3096" ca="1">INDIRECT("'Base de données'!B" &amp; ROW(Z3096))</f>
        <v>FL5LL</v>
      </c>
    </row>
    <row r="3097" spans="1:28" x14ac:dyDescent="0.3">
      <c r="A3097" s="41" t="str">
        <f ca="1">IF(IF(AND($B3097&lt;&gt;"-",$B3097=$E3097),"Entrée et sortie","-")="Entrée et sortie",'Base de données'!$B3097,"-")</f>
        <v>-</v>
      </c>
      <c r="B3097" s="41" t="str">
        <f t="shared" ca="1" si="195"/>
        <v>-</v>
      </c>
      <c r="C3097" s="41" t="str">
        <f t="shared" ca="1" si="196"/>
        <v>-</v>
      </c>
      <c r="D3097" s="41" t="str">
        <f>IF($F3097="sortie en cours d'année",'Base de données'!$B3097,"-")</f>
        <v>-</v>
      </c>
      <c r="E3097" s="41" t="str">
        <f>IF($H3097="entrée en cours d'année",'Base de données'!$B3097,"-")</f>
        <v>E1F3Q</v>
      </c>
      <c r="F3097" s="37" t="str">
        <f t="shared" si="193"/>
        <v/>
      </c>
      <c r="G3097" s="37" t="str">
        <f>IF($J3097="mouvement",_xlfn.XLOOKUP('Base de données'!$B3097,$V:$V,$V:$V,0),"")</f>
        <v>E1F3Q</v>
      </c>
      <c r="H3097" s="37" t="str">
        <f t="shared" si="194"/>
        <v>entrée en cours d'année</v>
      </c>
      <c r="I3097" s="37">
        <f>IF($J3097="mouvement",_xlfn.XLOOKUP('Base de données'!$B3097,$K:$K,$K:$K,0),"")</f>
        <v>0</v>
      </c>
      <c r="J3097" s="38" t="str">
        <f>IF(AND(Y3097&lt;&gt;MAX(Y:Y),COUNTIF(K3097:V3097,'Base de données'!$B3097)&gt;0),"mouvement","")</f>
        <v>mouvement</v>
      </c>
      <c r="K3097" s="39" t="str">
        <f>IF(K$1&gt;$AE$1,"-",IFERROR(IF(DATEDIF('Base de données'!$A3097,K$1,"d")&lt;&gt;0,"",'Base de données'!$B3097),""))</f>
        <v/>
      </c>
      <c r="L3097" s="39" t="str">
        <f>IF(L$1&gt;$AE$1,"-",IFERROR(IF(DATEDIF('Base de données'!$A3097,L$1,"d")&lt;&gt;0,"",'Base de données'!$B3097),""))</f>
        <v/>
      </c>
      <c r="M3097" s="39" t="str">
        <f>IF(M$1&gt;$AE$1,"-",IFERROR(IF(DATEDIF('Base de données'!$A3097,M$1,"d")&lt;&gt;0,"",'Base de données'!$B3097),""))</f>
        <v/>
      </c>
      <c r="N3097" s="39" t="str">
        <f>IF(N$1&gt;$AE$1,"-",IFERROR(IF(DATEDIF('Base de données'!$A3097,N$1,"d")&lt;&gt;0,"",'Base de données'!$B3097),""))</f>
        <v/>
      </c>
      <c r="O3097" s="39" t="str">
        <f>IF(O$1&gt;$AE$1,"-",IFERROR(IF(DATEDIF('Base de données'!$A3097,O$1,"d")&lt;&gt;0,"",'Base de données'!$B3097),""))</f>
        <v/>
      </c>
      <c r="P3097" s="39" t="str">
        <f>IF(P$1&gt;$AE$1,"-",IFERROR(IF(DATEDIF('Base de données'!$A3097,P$1,"d")&lt;&gt;0,"",'Base de données'!$B3097),""))</f>
        <v/>
      </c>
      <c r="Q3097" s="39" t="str">
        <f>IF(Q$1&gt;$AE$1,"-",IFERROR(IF(DATEDIF('Base de données'!$A3097,Q$1,"d")&lt;&gt;0,"",'Base de données'!$B3097),""))</f>
        <v/>
      </c>
      <c r="R3097" s="39" t="str">
        <f>IF(R$1&gt;$AE$1,"-",IFERROR(IF(DATEDIF('Base de données'!$A3097,R$1,"d")&lt;&gt;0,"",'Base de données'!$B3097),""))</f>
        <v/>
      </c>
      <c r="S3097" s="39" t="str">
        <f>IF(S$1&gt;$AE$1,"-",IFERROR(IF(DATEDIF('Base de données'!$A3097,S$1,"d")&lt;&gt;0,"",'Base de données'!$B3097),""))</f>
        <v/>
      </c>
      <c r="T3097" s="39" t="str">
        <f>IF(T$1&gt;$AE$1,"-",IFERROR(IF(DATEDIF('Base de données'!$A3097,T$1,"d")&lt;&gt;0,"",'Base de données'!$B3097),""))</f>
        <v/>
      </c>
      <c r="U3097" s="39" t="str">
        <f>IF(U$1&gt;$AE$1,"-",IFERROR(IF(DATEDIF('Base de données'!$A3097,U$1,"d")&lt;&gt;0,"",'Base de données'!$B3097),""))</f>
        <v>E1F3Q</v>
      </c>
      <c r="V3097" s="39" t="str">
        <f>IF(V$1&gt;$AE$1,"-",IFERROR(IF(DATEDIF('Base de données'!$A3097,V$1,"d")&lt;&gt;0,"",'Base de données'!$B3097),""))</f>
        <v/>
      </c>
      <c r="W3097" s="34"/>
      <c r="X3097" s="30" t="str">
        <f>'Base de données'!$C3097&amp;" "&amp;'Base de données'!$D3097</f>
        <v>Wagner Christiane</v>
      </c>
      <c r="Y3097" s="31">
        <f>COUNTIF('Base de données'!$B:$B,'Base de données'!$B3097)</f>
        <v>7</v>
      </c>
      <c r="AA3097" s="87" cm="1">
        <f t="array" aca="1" ref="AA3097" ca="1">INDIRECT("'Base de données'!A" &amp; ROW(Y3097))</f>
        <v>45962</v>
      </c>
      <c r="AB3097" s="51" t="str" cm="1">
        <f t="array" aca="1" ref="AB3097" ca="1">INDIRECT("'Base de données'!B" &amp; ROW(Z3097))</f>
        <v>E1F3Q</v>
      </c>
    </row>
    <row r="3098" spans="1:28" x14ac:dyDescent="0.3">
      <c r="A3098" s="41" t="str">
        <f ca="1">IF(IF(AND($B3098&lt;&gt;"-",$B3098=$E3098),"Entrée et sortie","-")="Entrée et sortie",'Base de données'!$B3098,"-")</f>
        <v>-</v>
      </c>
      <c r="B3098" s="41" t="str">
        <f t="shared" ca="1" si="195"/>
        <v>-</v>
      </c>
      <c r="C3098" s="41" t="str">
        <f t="shared" ca="1" si="196"/>
        <v>-</v>
      </c>
      <c r="D3098" s="41" t="str">
        <f>IF($F3098="sortie en cours d'année",'Base de données'!$B3098,"-")</f>
        <v>-</v>
      </c>
      <c r="E3098" s="41" t="str">
        <f>IF($H3098="entrée en cours d'année",'Base de données'!$B3098,"-")</f>
        <v>PSBJQ</v>
      </c>
      <c r="F3098" s="37" t="str">
        <f t="shared" si="193"/>
        <v/>
      </c>
      <c r="G3098" s="37" t="str">
        <f>IF($J3098="mouvement",_xlfn.XLOOKUP('Base de données'!$B3098,$V:$V,$V:$V,0),"")</f>
        <v>PSBJQ</v>
      </c>
      <c r="H3098" s="37" t="str">
        <f t="shared" si="194"/>
        <v>entrée en cours d'année</v>
      </c>
      <c r="I3098" s="37">
        <f>IF($J3098="mouvement",_xlfn.XLOOKUP('Base de données'!$B3098,$K:$K,$K:$K,0),"")</f>
        <v>0</v>
      </c>
      <c r="J3098" s="38" t="str">
        <f>IF(AND(Y3098&lt;&gt;MAX(Y:Y),COUNTIF(K3098:V3098,'Base de données'!$B3098)&gt;0),"mouvement","")</f>
        <v>mouvement</v>
      </c>
      <c r="K3098" s="39" t="str">
        <f>IF(K$1&gt;$AE$1,"-",IFERROR(IF(DATEDIF('Base de données'!$A3098,K$1,"d")&lt;&gt;0,"",'Base de données'!$B3098),""))</f>
        <v/>
      </c>
      <c r="L3098" s="39" t="str">
        <f>IF(L$1&gt;$AE$1,"-",IFERROR(IF(DATEDIF('Base de données'!$A3098,L$1,"d")&lt;&gt;0,"",'Base de données'!$B3098),""))</f>
        <v/>
      </c>
      <c r="M3098" s="39" t="str">
        <f>IF(M$1&gt;$AE$1,"-",IFERROR(IF(DATEDIF('Base de données'!$A3098,M$1,"d")&lt;&gt;0,"",'Base de données'!$B3098),""))</f>
        <v/>
      </c>
      <c r="N3098" s="39" t="str">
        <f>IF(N$1&gt;$AE$1,"-",IFERROR(IF(DATEDIF('Base de données'!$A3098,N$1,"d")&lt;&gt;0,"",'Base de données'!$B3098),""))</f>
        <v/>
      </c>
      <c r="O3098" s="39" t="str">
        <f>IF(O$1&gt;$AE$1,"-",IFERROR(IF(DATEDIF('Base de données'!$A3098,O$1,"d")&lt;&gt;0,"",'Base de données'!$B3098),""))</f>
        <v/>
      </c>
      <c r="P3098" s="39" t="str">
        <f>IF(P$1&gt;$AE$1,"-",IFERROR(IF(DATEDIF('Base de données'!$A3098,P$1,"d")&lt;&gt;0,"",'Base de données'!$B3098),""))</f>
        <v/>
      </c>
      <c r="Q3098" s="39" t="str">
        <f>IF(Q$1&gt;$AE$1,"-",IFERROR(IF(DATEDIF('Base de données'!$A3098,Q$1,"d")&lt;&gt;0,"",'Base de données'!$B3098),""))</f>
        <v/>
      </c>
      <c r="R3098" s="39" t="str">
        <f>IF(R$1&gt;$AE$1,"-",IFERROR(IF(DATEDIF('Base de données'!$A3098,R$1,"d")&lt;&gt;0,"",'Base de données'!$B3098),""))</f>
        <v/>
      </c>
      <c r="S3098" s="39" t="str">
        <f>IF(S$1&gt;$AE$1,"-",IFERROR(IF(DATEDIF('Base de données'!$A3098,S$1,"d")&lt;&gt;0,"",'Base de données'!$B3098),""))</f>
        <v/>
      </c>
      <c r="T3098" s="39" t="str">
        <f>IF(T$1&gt;$AE$1,"-",IFERROR(IF(DATEDIF('Base de données'!$A3098,T$1,"d")&lt;&gt;0,"",'Base de données'!$B3098),""))</f>
        <v/>
      </c>
      <c r="U3098" s="39" t="str">
        <f>IF(U$1&gt;$AE$1,"-",IFERROR(IF(DATEDIF('Base de données'!$A3098,U$1,"d")&lt;&gt;0,"",'Base de données'!$B3098),""))</f>
        <v>PSBJQ</v>
      </c>
      <c r="V3098" s="39" t="str">
        <f>IF(V$1&gt;$AE$1,"-",IFERROR(IF(DATEDIF('Base de données'!$A3098,V$1,"d")&lt;&gt;0,"",'Base de données'!$B3098),""))</f>
        <v/>
      </c>
      <c r="W3098" s="34"/>
      <c r="X3098" s="30" t="str">
        <f>'Base de données'!$C3098&amp;" "&amp;'Base de données'!$D3098</f>
        <v>Bailly Astrid</v>
      </c>
      <c r="Y3098" s="31">
        <f>COUNTIF('Base de données'!$B:$B,'Base de données'!$B3098)</f>
        <v>7</v>
      </c>
      <c r="AA3098" s="87" cm="1">
        <f t="array" aca="1" ref="AA3098" ca="1">INDIRECT("'Base de données'!A" &amp; ROW(Y3098))</f>
        <v>45962</v>
      </c>
      <c r="AB3098" s="51" t="str" cm="1">
        <f t="array" aca="1" ref="AB3098" ca="1">INDIRECT("'Base de données'!B" &amp; ROW(Z3098))</f>
        <v>PSBJQ</v>
      </c>
    </row>
    <row r="3099" spans="1:28" x14ac:dyDescent="0.3">
      <c r="A3099" s="41" t="str">
        <f ca="1">IF(IF(AND($B3099&lt;&gt;"-",$B3099=$E3099),"Entrée et sortie","-")="Entrée et sortie",'Base de données'!$B3099,"-")</f>
        <v>-</v>
      </c>
      <c r="B3099" s="41" t="str">
        <f t="shared" ca="1" si="195"/>
        <v>-</v>
      </c>
      <c r="C3099" s="41" t="str">
        <f t="shared" ca="1" si="196"/>
        <v>-</v>
      </c>
      <c r="D3099" s="41" t="str">
        <f>IF($F3099="sortie en cours d'année",'Base de données'!$B3099,"-")</f>
        <v>-</v>
      </c>
      <c r="E3099" s="41" t="str">
        <f>IF($H3099="entrée en cours d'année",'Base de données'!$B3099,"-")</f>
        <v>KF5K6</v>
      </c>
      <c r="F3099" s="37" t="str">
        <f t="shared" si="193"/>
        <v/>
      </c>
      <c r="G3099" s="37" t="str">
        <f>IF($J3099="mouvement",_xlfn.XLOOKUP('Base de données'!$B3099,$V:$V,$V:$V,0),"")</f>
        <v>KF5K6</v>
      </c>
      <c r="H3099" s="37" t="str">
        <f t="shared" si="194"/>
        <v>entrée en cours d'année</v>
      </c>
      <c r="I3099" s="37">
        <f>IF($J3099="mouvement",_xlfn.XLOOKUP('Base de données'!$B3099,$K:$K,$K:$K,0),"")</f>
        <v>0</v>
      </c>
      <c r="J3099" s="38" t="str">
        <f>IF(AND(Y3099&lt;&gt;MAX(Y:Y),COUNTIF(K3099:V3099,'Base de données'!$B3099)&gt;0),"mouvement","")</f>
        <v>mouvement</v>
      </c>
      <c r="K3099" s="39" t="str">
        <f>IF(K$1&gt;$AE$1,"-",IFERROR(IF(DATEDIF('Base de données'!$A3099,K$1,"d")&lt;&gt;0,"",'Base de données'!$B3099),""))</f>
        <v/>
      </c>
      <c r="L3099" s="39" t="str">
        <f>IF(L$1&gt;$AE$1,"-",IFERROR(IF(DATEDIF('Base de données'!$A3099,L$1,"d")&lt;&gt;0,"",'Base de données'!$B3099),""))</f>
        <v/>
      </c>
      <c r="M3099" s="39" t="str">
        <f>IF(M$1&gt;$AE$1,"-",IFERROR(IF(DATEDIF('Base de données'!$A3099,M$1,"d")&lt;&gt;0,"",'Base de données'!$B3099),""))</f>
        <v/>
      </c>
      <c r="N3099" s="39" t="str">
        <f>IF(N$1&gt;$AE$1,"-",IFERROR(IF(DATEDIF('Base de données'!$A3099,N$1,"d")&lt;&gt;0,"",'Base de données'!$B3099),""))</f>
        <v/>
      </c>
      <c r="O3099" s="39" t="str">
        <f>IF(O$1&gt;$AE$1,"-",IFERROR(IF(DATEDIF('Base de données'!$A3099,O$1,"d")&lt;&gt;0,"",'Base de données'!$B3099),""))</f>
        <v/>
      </c>
      <c r="P3099" s="39" t="str">
        <f>IF(P$1&gt;$AE$1,"-",IFERROR(IF(DATEDIF('Base de données'!$A3099,P$1,"d")&lt;&gt;0,"",'Base de données'!$B3099),""))</f>
        <v/>
      </c>
      <c r="Q3099" s="39" t="str">
        <f>IF(Q$1&gt;$AE$1,"-",IFERROR(IF(DATEDIF('Base de données'!$A3099,Q$1,"d")&lt;&gt;0,"",'Base de données'!$B3099),""))</f>
        <v/>
      </c>
      <c r="R3099" s="39" t="str">
        <f>IF(R$1&gt;$AE$1,"-",IFERROR(IF(DATEDIF('Base de données'!$A3099,R$1,"d")&lt;&gt;0,"",'Base de données'!$B3099),""))</f>
        <v/>
      </c>
      <c r="S3099" s="39" t="str">
        <f>IF(S$1&gt;$AE$1,"-",IFERROR(IF(DATEDIF('Base de données'!$A3099,S$1,"d")&lt;&gt;0,"",'Base de données'!$B3099),""))</f>
        <v/>
      </c>
      <c r="T3099" s="39" t="str">
        <f>IF(T$1&gt;$AE$1,"-",IFERROR(IF(DATEDIF('Base de données'!$A3099,T$1,"d")&lt;&gt;0,"",'Base de données'!$B3099),""))</f>
        <v/>
      </c>
      <c r="U3099" s="39" t="str">
        <f>IF(U$1&gt;$AE$1,"-",IFERROR(IF(DATEDIF('Base de données'!$A3099,U$1,"d")&lt;&gt;0,"",'Base de données'!$B3099),""))</f>
        <v>KF5K6</v>
      </c>
      <c r="V3099" s="39" t="str">
        <f>IF(V$1&gt;$AE$1,"-",IFERROR(IF(DATEDIF('Base de données'!$A3099,V$1,"d")&lt;&gt;0,"",'Base de données'!$B3099),""))</f>
        <v/>
      </c>
      <c r="W3099" s="34"/>
      <c r="X3099" s="30" t="str">
        <f>'Base de données'!$C3099&amp;" "&amp;'Base de données'!$D3099</f>
        <v>Albert Jacques</v>
      </c>
      <c r="Y3099" s="31">
        <f>COUNTIF('Base de données'!$B:$B,'Base de données'!$B3099)</f>
        <v>6</v>
      </c>
      <c r="AA3099" s="87" cm="1">
        <f t="array" aca="1" ref="AA3099" ca="1">INDIRECT("'Base de données'!A" &amp; ROW(Y3099))</f>
        <v>45962</v>
      </c>
      <c r="AB3099" s="51" t="str" cm="1">
        <f t="array" aca="1" ref="AB3099" ca="1">INDIRECT("'Base de données'!B" &amp; ROW(Z3099))</f>
        <v>KF5K6</v>
      </c>
    </row>
    <row r="3100" spans="1:28" x14ac:dyDescent="0.3">
      <c r="A3100" s="41" t="str">
        <f ca="1">IF(IF(AND($B3100&lt;&gt;"-",$B3100=$E3100),"Entrée et sortie","-")="Entrée et sortie",'Base de données'!$B3100,"-")</f>
        <v>-</v>
      </c>
      <c r="B3100" s="41" t="str">
        <f t="shared" ca="1" si="195"/>
        <v>-</v>
      </c>
      <c r="C3100" s="41" t="str">
        <f t="shared" ca="1" si="196"/>
        <v>-</v>
      </c>
      <c r="D3100" s="41" t="str">
        <f>IF($F3100="sortie en cours d'année",'Base de données'!$B3100,"-")</f>
        <v>-</v>
      </c>
      <c r="E3100" s="41" t="str">
        <f>IF($H3100="entrée en cours d'année",'Base de données'!$B3100,"-")</f>
        <v>HWU04</v>
      </c>
      <c r="F3100" s="37" t="str">
        <f t="shared" si="193"/>
        <v/>
      </c>
      <c r="G3100" s="37" t="str">
        <f>IF($J3100="mouvement",_xlfn.XLOOKUP('Base de données'!$B3100,$V:$V,$V:$V,0),"")</f>
        <v>HWU04</v>
      </c>
      <c r="H3100" s="37" t="str">
        <f t="shared" si="194"/>
        <v>entrée en cours d'année</v>
      </c>
      <c r="I3100" s="37">
        <f>IF($J3100="mouvement",_xlfn.XLOOKUP('Base de données'!$B3100,$K:$K,$K:$K,0),"")</f>
        <v>0</v>
      </c>
      <c r="J3100" s="38" t="str">
        <f>IF(AND(Y3100&lt;&gt;MAX(Y:Y),COUNTIF(K3100:V3100,'Base de données'!$B3100)&gt;0),"mouvement","")</f>
        <v>mouvement</v>
      </c>
      <c r="K3100" s="39" t="str">
        <f>IF(K$1&gt;$AE$1,"-",IFERROR(IF(DATEDIF('Base de données'!$A3100,K$1,"d")&lt;&gt;0,"",'Base de données'!$B3100),""))</f>
        <v/>
      </c>
      <c r="L3100" s="39" t="str">
        <f>IF(L$1&gt;$AE$1,"-",IFERROR(IF(DATEDIF('Base de données'!$A3100,L$1,"d")&lt;&gt;0,"",'Base de données'!$B3100),""))</f>
        <v/>
      </c>
      <c r="M3100" s="39" t="str">
        <f>IF(M$1&gt;$AE$1,"-",IFERROR(IF(DATEDIF('Base de données'!$A3100,M$1,"d")&lt;&gt;0,"",'Base de données'!$B3100),""))</f>
        <v/>
      </c>
      <c r="N3100" s="39" t="str">
        <f>IF(N$1&gt;$AE$1,"-",IFERROR(IF(DATEDIF('Base de données'!$A3100,N$1,"d")&lt;&gt;0,"",'Base de données'!$B3100),""))</f>
        <v/>
      </c>
      <c r="O3100" s="39" t="str">
        <f>IF(O$1&gt;$AE$1,"-",IFERROR(IF(DATEDIF('Base de données'!$A3100,O$1,"d")&lt;&gt;0,"",'Base de données'!$B3100),""))</f>
        <v/>
      </c>
      <c r="P3100" s="39" t="str">
        <f>IF(P$1&gt;$AE$1,"-",IFERROR(IF(DATEDIF('Base de données'!$A3100,P$1,"d")&lt;&gt;0,"",'Base de données'!$B3100),""))</f>
        <v/>
      </c>
      <c r="Q3100" s="39" t="str">
        <f>IF(Q$1&gt;$AE$1,"-",IFERROR(IF(DATEDIF('Base de données'!$A3100,Q$1,"d")&lt;&gt;0,"",'Base de données'!$B3100),""))</f>
        <v/>
      </c>
      <c r="R3100" s="39" t="str">
        <f>IF(R$1&gt;$AE$1,"-",IFERROR(IF(DATEDIF('Base de données'!$A3100,R$1,"d")&lt;&gt;0,"",'Base de données'!$B3100),""))</f>
        <v/>
      </c>
      <c r="S3100" s="39" t="str">
        <f>IF(S$1&gt;$AE$1,"-",IFERROR(IF(DATEDIF('Base de données'!$A3100,S$1,"d")&lt;&gt;0,"",'Base de données'!$B3100),""))</f>
        <v/>
      </c>
      <c r="T3100" s="39" t="str">
        <f>IF(T$1&gt;$AE$1,"-",IFERROR(IF(DATEDIF('Base de données'!$A3100,T$1,"d")&lt;&gt;0,"",'Base de données'!$B3100),""))</f>
        <v/>
      </c>
      <c r="U3100" s="39" t="str">
        <f>IF(U$1&gt;$AE$1,"-",IFERROR(IF(DATEDIF('Base de données'!$A3100,U$1,"d")&lt;&gt;0,"",'Base de données'!$B3100),""))</f>
        <v>HWU04</v>
      </c>
      <c r="V3100" s="39" t="str">
        <f>IF(V$1&gt;$AE$1,"-",IFERROR(IF(DATEDIF('Base de données'!$A3100,V$1,"d")&lt;&gt;0,"",'Base de données'!$B3100),""))</f>
        <v/>
      </c>
      <c r="W3100" s="34"/>
      <c r="X3100" s="30" t="str">
        <f>'Base de données'!$C3100&amp;" "&amp;'Base de données'!$D3100</f>
        <v>Seguin Georges</v>
      </c>
      <c r="Y3100" s="31">
        <f>COUNTIF('Base de données'!$B:$B,'Base de données'!$B3100)</f>
        <v>6</v>
      </c>
      <c r="AA3100" s="87" cm="1">
        <f t="array" aca="1" ref="AA3100" ca="1">INDIRECT("'Base de données'!A" &amp; ROW(Y3100))</f>
        <v>45962</v>
      </c>
      <c r="AB3100" s="51" t="str" cm="1">
        <f t="array" aca="1" ref="AB3100" ca="1">INDIRECT("'Base de données'!B" &amp; ROW(Z3100))</f>
        <v>HWU04</v>
      </c>
    </row>
    <row r="3101" spans="1:28" x14ac:dyDescent="0.3">
      <c r="A3101" s="41" t="str">
        <f ca="1">IF(IF(AND($B3101&lt;&gt;"-",$B3101=$E3101),"Entrée et sortie","-")="Entrée et sortie",'Base de données'!$B3101,"-")</f>
        <v>-</v>
      </c>
      <c r="B3101" s="41" t="str">
        <f t="shared" ca="1" si="195"/>
        <v>-</v>
      </c>
      <c r="C3101" s="41" t="str">
        <f t="shared" ca="1" si="196"/>
        <v>-</v>
      </c>
      <c r="D3101" s="41" t="str">
        <f>IF($F3101="sortie en cours d'année",'Base de données'!$B3101,"-")</f>
        <v>-</v>
      </c>
      <c r="E3101" s="41" t="str">
        <f>IF($H3101="entrée en cours d'année",'Base de données'!$B3101,"-")</f>
        <v>FSJUC</v>
      </c>
      <c r="F3101" s="37" t="str">
        <f t="shared" si="193"/>
        <v/>
      </c>
      <c r="G3101" s="37" t="str">
        <f>IF($J3101="mouvement",_xlfn.XLOOKUP('Base de données'!$B3101,$V:$V,$V:$V,0),"")</f>
        <v>FSJUC</v>
      </c>
      <c r="H3101" s="37" t="str">
        <f t="shared" si="194"/>
        <v>entrée en cours d'année</v>
      </c>
      <c r="I3101" s="37">
        <f>IF($J3101="mouvement",_xlfn.XLOOKUP('Base de données'!$B3101,$K:$K,$K:$K,0),"")</f>
        <v>0</v>
      </c>
      <c r="J3101" s="38" t="str">
        <f>IF(AND(Y3101&lt;&gt;MAX(Y:Y),COUNTIF(K3101:V3101,'Base de données'!$B3101)&gt;0),"mouvement","")</f>
        <v>mouvement</v>
      </c>
      <c r="K3101" s="39" t="str">
        <f>IF(K$1&gt;$AE$1,"-",IFERROR(IF(DATEDIF('Base de données'!$A3101,K$1,"d")&lt;&gt;0,"",'Base de données'!$B3101),""))</f>
        <v/>
      </c>
      <c r="L3101" s="39" t="str">
        <f>IF(L$1&gt;$AE$1,"-",IFERROR(IF(DATEDIF('Base de données'!$A3101,L$1,"d")&lt;&gt;0,"",'Base de données'!$B3101),""))</f>
        <v/>
      </c>
      <c r="M3101" s="39" t="str">
        <f>IF(M$1&gt;$AE$1,"-",IFERROR(IF(DATEDIF('Base de données'!$A3101,M$1,"d")&lt;&gt;0,"",'Base de données'!$B3101),""))</f>
        <v/>
      </c>
      <c r="N3101" s="39" t="str">
        <f>IF(N$1&gt;$AE$1,"-",IFERROR(IF(DATEDIF('Base de données'!$A3101,N$1,"d")&lt;&gt;0,"",'Base de données'!$B3101),""))</f>
        <v/>
      </c>
      <c r="O3101" s="39" t="str">
        <f>IF(O$1&gt;$AE$1,"-",IFERROR(IF(DATEDIF('Base de données'!$A3101,O$1,"d")&lt;&gt;0,"",'Base de données'!$B3101),""))</f>
        <v/>
      </c>
      <c r="P3101" s="39" t="str">
        <f>IF(P$1&gt;$AE$1,"-",IFERROR(IF(DATEDIF('Base de données'!$A3101,P$1,"d")&lt;&gt;0,"",'Base de données'!$B3101),""))</f>
        <v/>
      </c>
      <c r="Q3101" s="39" t="str">
        <f>IF(Q$1&gt;$AE$1,"-",IFERROR(IF(DATEDIF('Base de données'!$A3101,Q$1,"d")&lt;&gt;0,"",'Base de données'!$B3101),""))</f>
        <v/>
      </c>
      <c r="R3101" s="39" t="str">
        <f>IF(R$1&gt;$AE$1,"-",IFERROR(IF(DATEDIF('Base de données'!$A3101,R$1,"d")&lt;&gt;0,"",'Base de données'!$B3101),""))</f>
        <v/>
      </c>
      <c r="S3101" s="39" t="str">
        <f>IF(S$1&gt;$AE$1,"-",IFERROR(IF(DATEDIF('Base de données'!$A3101,S$1,"d")&lt;&gt;0,"",'Base de données'!$B3101),""))</f>
        <v/>
      </c>
      <c r="T3101" s="39" t="str">
        <f>IF(T$1&gt;$AE$1,"-",IFERROR(IF(DATEDIF('Base de données'!$A3101,T$1,"d")&lt;&gt;0,"",'Base de données'!$B3101),""))</f>
        <v/>
      </c>
      <c r="U3101" s="39" t="str">
        <f>IF(U$1&gt;$AE$1,"-",IFERROR(IF(DATEDIF('Base de données'!$A3101,U$1,"d")&lt;&gt;0,"",'Base de données'!$B3101),""))</f>
        <v>FSJUC</v>
      </c>
      <c r="V3101" s="39" t="str">
        <f>IF(V$1&gt;$AE$1,"-",IFERROR(IF(DATEDIF('Base de données'!$A3101,V$1,"d")&lt;&gt;0,"",'Base de données'!$B3101),""))</f>
        <v/>
      </c>
      <c r="W3101" s="34"/>
      <c r="X3101" s="30" t="str">
        <f>'Base de données'!$C3101&amp;" "&amp;'Base de données'!$D3101</f>
        <v>Descamps Christiane</v>
      </c>
      <c r="Y3101" s="31">
        <f>COUNTIF('Base de données'!$B:$B,'Base de données'!$B3101)</f>
        <v>6</v>
      </c>
      <c r="AA3101" s="87" cm="1">
        <f t="array" aca="1" ref="AA3101" ca="1">INDIRECT("'Base de données'!A" &amp; ROW(Y3101))</f>
        <v>45962</v>
      </c>
      <c r="AB3101" s="51" t="str" cm="1">
        <f t="array" aca="1" ref="AB3101" ca="1">INDIRECT("'Base de données'!B" &amp; ROW(Z3101))</f>
        <v>FSJUC</v>
      </c>
    </row>
    <row r="3102" spans="1:28" x14ac:dyDescent="0.3">
      <c r="A3102" s="41" t="str">
        <f ca="1">IF(IF(AND($B3102&lt;&gt;"-",$B3102=$E3102),"Entrée et sortie","-")="Entrée et sortie",'Base de données'!$B3102,"-")</f>
        <v>-</v>
      </c>
      <c r="B3102" s="41" t="str">
        <f t="shared" ca="1" si="195"/>
        <v>-</v>
      </c>
      <c r="C3102" s="41" t="str">
        <f t="shared" ca="1" si="196"/>
        <v>-</v>
      </c>
      <c r="D3102" s="41" t="str">
        <f>IF($F3102="sortie en cours d'année",'Base de données'!$B3102,"-")</f>
        <v>-</v>
      </c>
      <c r="E3102" s="41" t="str">
        <f>IF($H3102="entrée en cours d'année",'Base de données'!$B3102,"-")</f>
        <v>VAPYB</v>
      </c>
      <c r="F3102" s="37" t="str">
        <f t="shared" si="193"/>
        <v/>
      </c>
      <c r="G3102" s="37" t="str">
        <f>IF($J3102="mouvement",_xlfn.XLOOKUP('Base de données'!$B3102,$V:$V,$V:$V,0),"")</f>
        <v>VAPYB</v>
      </c>
      <c r="H3102" s="37" t="str">
        <f t="shared" si="194"/>
        <v>entrée en cours d'année</v>
      </c>
      <c r="I3102" s="37">
        <f>IF($J3102="mouvement",_xlfn.XLOOKUP('Base de données'!$B3102,$K:$K,$K:$K,0),"")</f>
        <v>0</v>
      </c>
      <c r="J3102" s="38" t="str">
        <f>IF(AND(Y3102&lt;&gt;MAX(Y:Y),COUNTIF(K3102:V3102,'Base de données'!$B3102)&gt;0),"mouvement","")</f>
        <v>mouvement</v>
      </c>
      <c r="K3102" s="39" t="str">
        <f>IF(K$1&gt;$AE$1,"-",IFERROR(IF(DATEDIF('Base de données'!$A3102,K$1,"d")&lt;&gt;0,"",'Base de données'!$B3102),""))</f>
        <v/>
      </c>
      <c r="L3102" s="39" t="str">
        <f>IF(L$1&gt;$AE$1,"-",IFERROR(IF(DATEDIF('Base de données'!$A3102,L$1,"d")&lt;&gt;0,"",'Base de données'!$B3102),""))</f>
        <v/>
      </c>
      <c r="M3102" s="39" t="str">
        <f>IF(M$1&gt;$AE$1,"-",IFERROR(IF(DATEDIF('Base de données'!$A3102,M$1,"d")&lt;&gt;0,"",'Base de données'!$B3102),""))</f>
        <v/>
      </c>
      <c r="N3102" s="39" t="str">
        <f>IF(N$1&gt;$AE$1,"-",IFERROR(IF(DATEDIF('Base de données'!$A3102,N$1,"d")&lt;&gt;0,"",'Base de données'!$B3102),""))</f>
        <v/>
      </c>
      <c r="O3102" s="39" t="str">
        <f>IF(O$1&gt;$AE$1,"-",IFERROR(IF(DATEDIF('Base de données'!$A3102,O$1,"d")&lt;&gt;0,"",'Base de données'!$B3102),""))</f>
        <v/>
      </c>
      <c r="P3102" s="39" t="str">
        <f>IF(P$1&gt;$AE$1,"-",IFERROR(IF(DATEDIF('Base de données'!$A3102,P$1,"d")&lt;&gt;0,"",'Base de données'!$B3102),""))</f>
        <v/>
      </c>
      <c r="Q3102" s="39" t="str">
        <f>IF(Q$1&gt;$AE$1,"-",IFERROR(IF(DATEDIF('Base de données'!$A3102,Q$1,"d")&lt;&gt;0,"",'Base de données'!$B3102),""))</f>
        <v/>
      </c>
      <c r="R3102" s="39" t="str">
        <f>IF(R$1&gt;$AE$1,"-",IFERROR(IF(DATEDIF('Base de données'!$A3102,R$1,"d")&lt;&gt;0,"",'Base de données'!$B3102),""))</f>
        <v/>
      </c>
      <c r="S3102" s="39" t="str">
        <f>IF(S$1&gt;$AE$1,"-",IFERROR(IF(DATEDIF('Base de données'!$A3102,S$1,"d")&lt;&gt;0,"",'Base de données'!$B3102),""))</f>
        <v/>
      </c>
      <c r="T3102" s="39" t="str">
        <f>IF(T$1&gt;$AE$1,"-",IFERROR(IF(DATEDIF('Base de données'!$A3102,T$1,"d")&lt;&gt;0,"",'Base de données'!$B3102),""))</f>
        <v/>
      </c>
      <c r="U3102" s="39" t="str">
        <f>IF(U$1&gt;$AE$1,"-",IFERROR(IF(DATEDIF('Base de données'!$A3102,U$1,"d")&lt;&gt;0,"",'Base de données'!$B3102),""))</f>
        <v>VAPYB</v>
      </c>
      <c r="V3102" s="39" t="str">
        <f>IF(V$1&gt;$AE$1,"-",IFERROR(IF(DATEDIF('Base de données'!$A3102,V$1,"d")&lt;&gt;0,"",'Base de données'!$B3102),""))</f>
        <v/>
      </c>
      <c r="W3102" s="34"/>
      <c r="X3102" s="30" t="str">
        <f>'Base de données'!$C3102&amp;" "&amp;'Base de données'!$D3102</f>
        <v>Bailly Josette</v>
      </c>
      <c r="Y3102" s="31">
        <f>COUNTIF('Base de données'!$B:$B,'Base de données'!$B3102)</f>
        <v>6</v>
      </c>
      <c r="AA3102" s="87" cm="1">
        <f t="array" aca="1" ref="AA3102" ca="1">INDIRECT("'Base de données'!A" &amp; ROW(Y3102))</f>
        <v>45962</v>
      </c>
      <c r="AB3102" s="51" t="str" cm="1">
        <f t="array" aca="1" ref="AB3102" ca="1">INDIRECT("'Base de données'!B" &amp; ROW(Z3102))</f>
        <v>VAPYB</v>
      </c>
    </row>
    <row r="3103" spans="1:28" x14ac:dyDescent="0.3">
      <c r="A3103" s="41" t="str">
        <f ca="1">IF(IF(AND($B3103&lt;&gt;"-",$B3103=$E3103),"Entrée et sortie","-")="Entrée et sortie",'Base de données'!$B3103,"-")</f>
        <v>-</v>
      </c>
      <c r="B3103" s="41" t="str">
        <f t="shared" ca="1" si="195"/>
        <v>-</v>
      </c>
      <c r="C3103" s="41" t="str">
        <f t="shared" ca="1" si="196"/>
        <v>-</v>
      </c>
      <c r="D3103" s="41" t="str">
        <f>IF($F3103="sortie en cours d'année",'Base de données'!$B3103,"-")</f>
        <v>-</v>
      </c>
      <c r="E3103" s="41" t="str">
        <f>IF($H3103="entrée en cours d'année",'Base de données'!$B3103,"-")</f>
        <v>1RM9T</v>
      </c>
      <c r="F3103" s="37" t="str">
        <f t="shared" si="193"/>
        <v/>
      </c>
      <c r="G3103" s="37" t="str">
        <f>IF($J3103="mouvement",_xlfn.XLOOKUP('Base de données'!$B3103,$V:$V,$V:$V,0),"")</f>
        <v>1RM9T</v>
      </c>
      <c r="H3103" s="37" t="str">
        <f t="shared" si="194"/>
        <v>entrée en cours d'année</v>
      </c>
      <c r="I3103" s="37">
        <f>IF($J3103="mouvement",_xlfn.XLOOKUP('Base de données'!$B3103,$K:$K,$K:$K,0),"")</f>
        <v>0</v>
      </c>
      <c r="J3103" s="38" t="str">
        <f>IF(AND(Y3103&lt;&gt;MAX(Y:Y),COUNTIF(K3103:V3103,'Base de données'!$B3103)&gt;0),"mouvement","")</f>
        <v>mouvement</v>
      </c>
      <c r="K3103" s="39" t="str">
        <f>IF(K$1&gt;$AE$1,"-",IFERROR(IF(DATEDIF('Base de données'!$A3103,K$1,"d")&lt;&gt;0,"",'Base de données'!$B3103),""))</f>
        <v/>
      </c>
      <c r="L3103" s="39" t="str">
        <f>IF(L$1&gt;$AE$1,"-",IFERROR(IF(DATEDIF('Base de données'!$A3103,L$1,"d")&lt;&gt;0,"",'Base de données'!$B3103),""))</f>
        <v/>
      </c>
      <c r="M3103" s="39" t="str">
        <f>IF(M$1&gt;$AE$1,"-",IFERROR(IF(DATEDIF('Base de données'!$A3103,M$1,"d")&lt;&gt;0,"",'Base de données'!$B3103),""))</f>
        <v/>
      </c>
      <c r="N3103" s="39" t="str">
        <f>IF(N$1&gt;$AE$1,"-",IFERROR(IF(DATEDIF('Base de données'!$A3103,N$1,"d")&lt;&gt;0,"",'Base de données'!$B3103),""))</f>
        <v/>
      </c>
      <c r="O3103" s="39" t="str">
        <f>IF(O$1&gt;$AE$1,"-",IFERROR(IF(DATEDIF('Base de données'!$A3103,O$1,"d")&lt;&gt;0,"",'Base de données'!$B3103),""))</f>
        <v/>
      </c>
      <c r="P3103" s="39" t="str">
        <f>IF(P$1&gt;$AE$1,"-",IFERROR(IF(DATEDIF('Base de données'!$A3103,P$1,"d")&lt;&gt;0,"",'Base de données'!$B3103),""))</f>
        <v/>
      </c>
      <c r="Q3103" s="39" t="str">
        <f>IF(Q$1&gt;$AE$1,"-",IFERROR(IF(DATEDIF('Base de données'!$A3103,Q$1,"d")&lt;&gt;0,"",'Base de données'!$B3103),""))</f>
        <v/>
      </c>
      <c r="R3103" s="39" t="str">
        <f>IF(R$1&gt;$AE$1,"-",IFERROR(IF(DATEDIF('Base de données'!$A3103,R$1,"d")&lt;&gt;0,"",'Base de données'!$B3103),""))</f>
        <v/>
      </c>
      <c r="S3103" s="39" t="str">
        <f>IF(S$1&gt;$AE$1,"-",IFERROR(IF(DATEDIF('Base de données'!$A3103,S$1,"d")&lt;&gt;0,"",'Base de données'!$B3103),""))</f>
        <v/>
      </c>
      <c r="T3103" s="39" t="str">
        <f>IF(T$1&gt;$AE$1,"-",IFERROR(IF(DATEDIF('Base de données'!$A3103,T$1,"d")&lt;&gt;0,"",'Base de données'!$B3103),""))</f>
        <v/>
      </c>
      <c r="U3103" s="39" t="str">
        <f>IF(U$1&gt;$AE$1,"-",IFERROR(IF(DATEDIF('Base de données'!$A3103,U$1,"d")&lt;&gt;0,"",'Base de données'!$B3103),""))</f>
        <v>1RM9T</v>
      </c>
      <c r="V3103" s="39" t="str">
        <f>IF(V$1&gt;$AE$1,"-",IFERROR(IF(DATEDIF('Base de données'!$A3103,V$1,"d")&lt;&gt;0,"",'Base de données'!$B3103),""))</f>
        <v/>
      </c>
      <c r="W3103" s="34"/>
      <c r="X3103" s="30" t="str">
        <f>'Base de données'!$C3103&amp;" "&amp;'Base de données'!$D3103</f>
        <v>Bonnet Margot</v>
      </c>
      <c r="Y3103" s="31">
        <f>COUNTIF('Base de données'!$B:$B,'Base de données'!$B3103)</f>
        <v>6</v>
      </c>
      <c r="AA3103" s="87" cm="1">
        <f t="array" aca="1" ref="AA3103" ca="1">INDIRECT("'Base de données'!A" &amp; ROW(Y3103))</f>
        <v>45962</v>
      </c>
      <c r="AB3103" s="51" t="str" cm="1">
        <f t="array" aca="1" ref="AB3103" ca="1">INDIRECT("'Base de données'!B" &amp; ROW(Z3103))</f>
        <v>1RM9T</v>
      </c>
    </row>
    <row r="3104" spans="1:28" x14ac:dyDescent="0.3">
      <c r="A3104" s="41" t="str">
        <f ca="1">IF(IF(AND($B3104&lt;&gt;"-",$B3104=$E3104),"Entrée et sortie","-")="Entrée et sortie",'Base de données'!$B3104,"-")</f>
        <v>-</v>
      </c>
      <c r="B3104" s="41" t="str">
        <f t="shared" ca="1" si="195"/>
        <v>-</v>
      </c>
      <c r="C3104" s="41" t="str">
        <f t="shared" ca="1" si="196"/>
        <v>-</v>
      </c>
      <c r="D3104" s="41" t="str">
        <f>IF($F3104="sortie en cours d'année",'Base de données'!$B3104,"-")</f>
        <v>-</v>
      </c>
      <c r="E3104" s="41" t="str">
        <f>IF($H3104="entrée en cours d'année",'Base de données'!$B3104,"-")</f>
        <v>DB9DS</v>
      </c>
      <c r="F3104" s="37" t="str">
        <f t="shared" si="193"/>
        <v/>
      </c>
      <c r="G3104" s="37" t="str">
        <f>IF($J3104="mouvement",_xlfn.XLOOKUP('Base de données'!$B3104,$V:$V,$V:$V,0),"")</f>
        <v>DB9DS</v>
      </c>
      <c r="H3104" s="37" t="str">
        <f t="shared" si="194"/>
        <v>entrée en cours d'année</v>
      </c>
      <c r="I3104" s="37">
        <f>IF($J3104="mouvement",_xlfn.XLOOKUP('Base de données'!$B3104,$K:$K,$K:$K,0),"")</f>
        <v>0</v>
      </c>
      <c r="J3104" s="38" t="str">
        <f>IF(AND(Y3104&lt;&gt;MAX(Y:Y),COUNTIF(K3104:V3104,'Base de données'!$B3104)&gt;0),"mouvement","")</f>
        <v>mouvement</v>
      </c>
      <c r="K3104" s="39" t="str">
        <f>IF(K$1&gt;$AE$1,"-",IFERROR(IF(DATEDIF('Base de données'!$A3104,K$1,"d")&lt;&gt;0,"",'Base de données'!$B3104),""))</f>
        <v/>
      </c>
      <c r="L3104" s="39" t="str">
        <f>IF(L$1&gt;$AE$1,"-",IFERROR(IF(DATEDIF('Base de données'!$A3104,L$1,"d")&lt;&gt;0,"",'Base de données'!$B3104),""))</f>
        <v/>
      </c>
      <c r="M3104" s="39" t="str">
        <f>IF(M$1&gt;$AE$1,"-",IFERROR(IF(DATEDIF('Base de données'!$A3104,M$1,"d")&lt;&gt;0,"",'Base de données'!$B3104),""))</f>
        <v/>
      </c>
      <c r="N3104" s="39" t="str">
        <f>IF(N$1&gt;$AE$1,"-",IFERROR(IF(DATEDIF('Base de données'!$A3104,N$1,"d")&lt;&gt;0,"",'Base de données'!$B3104),""))</f>
        <v/>
      </c>
      <c r="O3104" s="39" t="str">
        <f>IF(O$1&gt;$AE$1,"-",IFERROR(IF(DATEDIF('Base de données'!$A3104,O$1,"d")&lt;&gt;0,"",'Base de données'!$B3104),""))</f>
        <v/>
      </c>
      <c r="P3104" s="39" t="str">
        <f>IF(P$1&gt;$AE$1,"-",IFERROR(IF(DATEDIF('Base de données'!$A3104,P$1,"d")&lt;&gt;0,"",'Base de données'!$B3104),""))</f>
        <v/>
      </c>
      <c r="Q3104" s="39" t="str">
        <f>IF(Q$1&gt;$AE$1,"-",IFERROR(IF(DATEDIF('Base de données'!$A3104,Q$1,"d")&lt;&gt;0,"",'Base de données'!$B3104),""))</f>
        <v/>
      </c>
      <c r="R3104" s="39" t="str">
        <f>IF(R$1&gt;$AE$1,"-",IFERROR(IF(DATEDIF('Base de données'!$A3104,R$1,"d")&lt;&gt;0,"",'Base de données'!$B3104),""))</f>
        <v/>
      </c>
      <c r="S3104" s="39" t="str">
        <f>IF(S$1&gt;$AE$1,"-",IFERROR(IF(DATEDIF('Base de données'!$A3104,S$1,"d")&lt;&gt;0,"",'Base de données'!$B3104),""))</f>
        <v/>
      </c>
      <c r="T3104" s="39" t="str">
        <f>IF(T$1&gt;$AE$1,"-",IFERROR(IF(DATEDIF('Base de données'!$A3104,T$1,"d")&lt;&gt;0,"",'Base de données'!$B3104),""))</f>
        <v/>
      </c>
      <c r="U3104" s="39" t="str">
        <f>IF(U$1&gt;$AE$1,"-",IFERROR(IF(DATEDIF('Base de données'!$A3104,U$1,"d")&lt;&gt;0,"",'Base de données'!$B3104),""))</f>
        <v>DB9DS</v>
      </c>
      <c r="V3104" s="39" t="str">
        <f>IF(V$1&gt;$AE$1,"-",IFERROR(IF(DATEDIF('Base de données'!$A3104,V$1,"d")&lt;&gt;0,"",'Base de données'!$B3104),""))</f>
        <v/>
      </c>
      <c r="W3104" s="34"/>
      <c r="X3104" s="30" t="str">
        <f>'Base de données'!$C3104&amp;" "&amp;'Base de données'!$D3104</f>
        <v>Maury Andrée</v>
      </c>
      <c r="Y3104" s="31">
        <f>COUNTIF('Base de données'!$B:$B,'Base de données'!$B3104)</f>
        <v>6</v>
      </c>
      <c r="AA3104" s="87" cm="1">
        <f t="array" aca="1" ref="AA3104" ca="1">INDIRECT("'Base de données'!A" &amp; ROW(Y3104))</f>
        <v>45962</v>
      </c>
      <c r="AB3104" s="51" t="str" cm="1">
        <f t="array" aca="1" ref="AB3104" ca="1">INDIRECT("'Base de données'!B" &amp; ROW(Z3104))</f>
        <v>DB9DS</v>
      </c>
    </row>
    <row r="3105" spans="1:28" x14ac:dyDescent="0.3">
      <c r="A3105" s="41" t="str">
        <f ca="1">IF(IF(AND($B3105&lt;&gt;"-",$B3105=$E3105),"Entrée et sortie","-")="Entrée et sortie",'Base de données'!$B3105,"-")</f>
        <v>-</v>
      </c>
      <c r="B3105" s="41" t="str">
        <f t="shared" ca="1" si="195"/>
        <v>-</v>
      </c>
      <c r="C3105" s="41" t="str">
        <f t="shared" ca="1" si="196"/>
        <v>-</v>
      </c>
      <c r="D3105" s="41" t="str">
        <f>IF($F3105="sortie en cours d'année",'Base de données'!$B3105,"-")</f>
        <v>-</v>
      </c>
      <c r="E3105" s="41" t="str">
        <f>IF($H3105="entrée en cours d'année",'Base de données'!$B3105,"-")</f>
        <v>2N2YG</v>
      </c>
      <c r="F3105" s="37" t="str">
        <f t="shared" si="193"/>
        <v/>
      </c>
      <c r="G3105" s="37" t="str">
        <f>IF($J3105="mouvement",_xlfn.XLOOKUP('Base de données'!$B3105,$V:$V,$V:$V,0),"")</f>
        <v>2N2YG</v>
      </c>
      <c r="H3105" s="37" t="str">
        <f t="shared" si="194"/>
        <v>entrée en cours d'année</v>
      </c>
      <c r="I3105" s="37">
        <f>IF($J3105="mouvement",_xlfn.XLOOKUP('Base de données'!$B3105,$K:$K,$K:$K,0),"")</f>
        <v>0</v>
      </c>
      <c r="J3105" s="38" t="str">
        <f>IF(AND(Y3105&lt;&gt;MAX(Y:Y),COUNTIF(K3105:V3105,'Base de données'!$B3105)&gt;0),"mouvement","")</f>
        <v>mouvement</v>
      </c>
      <c r="K3105" s="39" t="str">
        <f>IF(K$1&gt;$AE$1,"-",IFERROR(IF(DATEDIF('Base de données'!$A3105,K$1,"d")&lt;&gt;0,"",'Base de données'!$B3105),""))</f>
        <v/>
      </c>
      <c r="L3105" s="39" t="str">
        <f>IF(L$1&gt;$AE$1,"-",IFERROR(IF(DATEDIF('Base de données'!$A3105,L$1,"d")&lt;&gt;0,"",'Base de données'!$B3105),""))</f>
        <v/>
      </c>
      <c r="M3105" s="39" t="str">
        <f>IF(M$1&gt;$AE$1,"-",IFERROR(IF(DATEDIF('Base de données'!$A3105,M$1,"d")&lt;&gt;0,"",'Base de données'!$B3105),""))</f>
        <v/>
      </c>
      <c r="N3105" s="39" t="str">
        <f>IF(N$1&gt;$AE$1,"-",IFERROR(IF(DATEDIF('Base de données'!$A3105,N$1,"d")&lt;&gt;0,"",'Base de données'!$B3105),""))</f>
        <v/>
      </c>
      <c r="O3105" s="39" t="str">
        <f>IF(O$1&gt;$AE$1,"-",IFERROR(IF(DATEDIF('Base de données'!$A3105,O$1,"d")&lt;&gt;0,"",'Base de données'!$B3105),""))</f>
        <v/>
      </c>
      <c r="P3105" s="39" t="str">
        <f>IF(P$1&gt;$AE$1,"-",IFERROR(IF(DATEDIF('Base de données'!$A3105,P$1,"d")&lt;&gt;0,"",'Base de données'!$B3105),""))</f>
        <v/>
      </c>
      <c r="Q3105" s="39" t="str">
        <f>IF(Q$1&gt;$AE$1,"-",IFERROR(IF(DATEDIF('Base de données'!$A3105,Q$1,"d")&lt;&gt;0,"",'Base de données'!$B3105),""))</f>
        <v/>
      </c>
      <c r="R3105" s="39" t="str">
        <f>IF(R$1&gt;$AE$1,"-",IFERROR(IF(DATEDIF('Base de données'!$A3105,R$1,"d")&lt;&gt;0,"",'Base de données'!$B3105),""))</f>
        <v/>
      </c>
      <c r="S3105" s="39" t="str">
        <f>IF(S$1&gt;$AE$1,"-",IFERROR(IF(DATEDIF('Base de données'!$A3105,S$1,"d")&lt;&gt;0,"",'Base de données'!$B3105),""))</f>
        <v/>
      </c>
      <c r="T3105" s="39" t="str">
        <f>IF(T$1&gt;$AE$1,"-",IFERROR(IF(DATEDIF('Base de données'!$A3105,T$1,"d")&lt;&gt;0,"",'Base de données'!$B3105),""))</f>
        <v/>
      </c>
      <c r="U3105" s="39" t="str">
        <f>IF(U$1&gt;$AE$1,"-",IFERROR(IF(DATEDIF('Base de données'!$A3105,U$1,"d")&lt;&gt;0,"",'Base de données'!$B3105),""))</f>
        <v>2N2YG</v>
      </c>
      <c r="V3105" s="39" t="str">
        <f>IF(V$1&gt;$AE$1,"-",IFERROR(IF(DATEDIF('Base de données'!$A3105,V$1,"d")&lt;&gt;0,"",'Base de données'!$B3105),""))</f>
        <v/>
      </c>
      <c r="W3105" s="34"/>
      <c r="X3105" s="30" t="str">
        <f>'Base de données'!$C3105&amp;" "&amp;'Base de données'!$D3105</f>
        <v>Payet François</v>
      </c>
      <c r="Y3105" s="31">
        <f>COUNTIF('Base de données'!$B:$B,'Base de données'!$B3105)</f>
        <v>6</v>
      </c>
      <c r="AA3105" s="87" cm="1">
        <f t="array" aca="1" ref="AA3105" ca="1">INDIRECT("'Base de données'!A" &amp; ROW(Y3105))</f>
        <v>45962</v>
      </c>
      <c r="AB3105" s="51" t="str" cm="1">
        <f t="array" aca="1" ref="AB3105" ca="1">INDIRECT("'Base de données'!B" &amp; ROW(Z3105))</f>
        <v>2N2YG</v>
      </c>
    </row>
    <row r="3106" spans="1:28" x14ac:dyDescent="0.3">
      <c r="A3106" s="41" t="str">
        <f ca="1">IF(IF(AND($B3106&lt;&gt;"-",$B3106=$E3106),"Entrée et sortie","-")="Entrée et sortie",'Base de données'!$B3106,"-")</f>
        <v>-</v>
      </c>
      <c r="B3106" s="41" t="str">
        <f t="shared" ca="1" si="195"/>
        <v>-</v>
      </c>
      <c r="C3106" s="41" t="str">
        <f t="shared" ca="1" si="196"/>
        <v>-</v>
      </c>
      <c r="D3106" s="41" t="str">
        <f>IF($F3106="sortie en cours d'année",'Base de données'!$B3106,"-")</f>
        <v>-</v>
      </c>
      <c r="E3106" s="41" t="str">
        <f>IF($H3106="entrée en cours d'année",'Base de données'!$B3106,"-")</f>
        <v>W849I</v>
      </c>
      <c r="F3106" s="37" t="str">
        <f t="shared" si="193"/>
        <v/>
      </c>
      <c r="G3106" s="37" t="str">
        <f>IF($J3106="mouvement",_xlfn.XLOOKUP('Base de données'!$B3106,$V:$V,$V:$V,0),"")</f>
        <v>W849I</v>
      </c>
      <c r="H3106" s="37" t="str">
        <f t="shared" si="194"/>
        <v>entrée en cours d'année</v>
      </c>
      <c r="I3106" s="37">
        <f>IF($J3106="mouvement",_xlfn.XLOOKUP('Base de données'!$B3106,$K:$K,$K:$K,0),"")</f>
        <v>0</v>
      </c>
      <c r="J3106" s="38" t="str">
        <f>IF(AND(Y3106&lt;&gt;MAX(Y:Y),COUNTIF(K3106:V3106,'Base de données'!$B3106)&gt;0),"mouvement","")</f>
        <v>mouvement</v>
      </c>
      <c r="K3106" s="39" t="str">
        <f>IF(K$1&gt;$AE$1,"-",IFERROR(IF(DATEDIF('Base de données'!$A3106,K$1,"d")&lt;&gt;0,"",'Base de données'!$B3106),""))</f>
        <v/>
      </c>
      <c r="L3106" s="39" t="str">
        <f>IF(L$1&gt;$AE$1,"-",IFERROR(IF(DATEDIF('Base de données'!$A3106,L$1,"d")&lt;&gt;0,"",'Base de données'!$B3106),""))</f>
        <v/>
      </c>
      <c r="M3106" s="39" t="str">
        <f>IF(M$1&gt;$AE$1,"-",IFERROR(IF(DATEDIF('Base de données'!$A3106,M$1,"d")&lt;&gt;0,"",'Base de données'!$B3106),""))</f>
        <v/>
      </c>
      <c r="N3106" s="39" t="str">
        <f>IF(N$1&gt;$AE$1,"-",IFERROR(IF(DATEDIF('Base de données'!$A3106,N$1,"d")&lt;&gt;0,"",'Base de données'!$B3106),""))</f>
        <v/>
      </c>
      <c r="O3106" s="39" t="str">
        <f>IF(O$1&gt;$AE$1,"-",IFERROR(IF(DATEDIF('Base de données'!$A3106,O$1,"d")&lt;&gt;0,"",'Base de données'!$B3106),""))</f>
        <v/>
      </c>
      <c r="P3106" s="39" t="str">
        <f>IF(P$1&gt;$AE$1,"-",IFERROR(IF(DATEDIF('Base de données'!$A3106,P$1,"d")&lt;&gt;0,"",'Base de données'!$B3106),""))</f>
        <v/>
      </c>
      <c r="Q3106" s="39" t="str">
        <f>IF(Q$1&gt;$AE$1,"-",IFERROR(IF(DATEDIF('Base de données'!$A3106,Q$1,"d")&lt;&gt;0,"",'Base de données'!$B3106),""))</f>
        <v/>
      </c>
      <c r="R3106" s="39" t="str">
        <f>IF(R$1&gt;$AE$1,"-",IFERROR(IF(DATEDIF('Base de données'!$A3106,R$1,"d")&lt;&gt;0,"",'Base de données'!$B3106),""))</f>
        <v/>
      </c>
      <c r="S3106" s="39" t="str">
        <f>IF(S$1&gt;$AE$1,"-",IFERROR(IF(DATEDIF('Base de données'!$A3106,S$1,"d")&lt;&gt;0,"",'Base de données'!$B3106),""))</f>
        <v/>
      </c>
      <c r="T3106" s="39" t="str">
        <f>IF(T$1&gt;$AE$1,"-",IFERROR(IF(DATEDIF('Base de données'!$A3106,T$1,"d")&lt;&gt;0,"",'Base de données'!$B3106),""))</f>
        <v/>
      </c>
      <c r="U3106" s="39" t="str">
        <f>IF(U$1&gt;$AE$1,"-",IFERROR(IF(DATEDIF('Base de données'!$A3106,U$1,"d")&lt;&gt;0,"",'Base de données'!$B3106),""))</f>
        <v>W849I</v>
      </c>
      <c r="V3106" s="39" t="str">
        <f>IF(V$1&gt;$AE$1,"-",IFERROR(IF(DATEDIF('Base de données'!$A3106,V$1,"d")&lt;&gt;0,"",'Base de données'!$B3106),""))</f>
        <v/>
      </c>
      <c r="W3106" s="34"/>
      <c r="X3106" s="30" t="str">
        <f>'Base de données'!$C3106&amp;" "&amp;'Base de données'!$D3106</f>
        <v>Bigot Étienne</v>
      </c>
      <c r="Y3106" s="31">
        <f>COUNTIF('Base de données'!$B:$B,'Base de données'!$B3106)</f>
        <v>6</v>
      </c>
      <c r="AA3106" s="87" cm="1">
        <f t="array" aca="1" ref="AA3106" ca="1">INDIRECT("'Base de données'!A" &amp; ROW(Y3106))</f>
        <v>45962</v>
      </c>
      <c r="AB3106" s="51" t="str" cm="1">
        <f t="array" aca="1" ref="AB3106" ca="1">INDIRECT("'Base de données'!B" &amp; ROW(Z3106))</f>
        <v>W849I</v>
      </c>
    </row>
    <row r="3107" spans="1:28" x14ac:dyDescent="0.3">
      <c r="A3107" s="41" t="str">
        <f ca="1">IF(IF(AND($B3107&lt;&gt;"-",$B3107=$E3107),"Entrée et sortie","-")="Entrée et sortie",'Base de données'!$B3107,"-")</f>
        <v>-</v>
      </c>
      <c r="B3107" s="41" t="str">
        <f t="shared" ca="1" si="195"/>
        <v>-</v>
      </c>
      <c r="C3107" s="41" t="str">
        <f t="shared" ca="1" si="196"/>
        <v>-</v>
      </c>
      <c r="D3107" s="41" t="str">
        <f>IF($F3107="sortie en cours d'année",'Base de données'!$B3107,"-")</f>
        <v>-</v>
      </c>
      <c r="E3107" s="41" t="str">
        <f>IF($H3107="entrée en cours d'année",'Base de données'!$B3107,"-")</f>
        <v>XJWUR</v>
      </c>
      <c r="F3107" s="37" t="str">
        <f t="shared" si="193"/>
        <v/>
      </c>
      <c r="G3107" s="37" t="str">
        <f>IF($J3107="mouvement",_xlfn.XLOOKUP('Base de données'!$B3107,$V:$V,$V:$V,0),"")</f>
        <v>XJWUR</v>
      </c>
      <c r="H3107" s="37" t="str">
        <f t="shared" si="194"/>
        <v>entrée en cours d'année</v>
      </c>
      <c r="I3107" s="37">
        <f>IF($J3107="mouvement",_xlfn.XLOOKUP('Base de données'!$B3107,$K:$K,$K:$K,0),"")</f>
        <v>0</v>
      </c>
      <c r="J3107" s="38" t="str">
        <f>IF(AND(Y3107&lt;&gt;MAX(Y:Y),COUNTIF(K3107:V3107,'Base de données'!$B3107)&gt;0),"mouvement","")</f>
        <v>mouvement</v>
      </c>
      <c r="K3107" s="39" t="str">
        <f>IF(K$1&gt;$AE$1,"-",IFERROR(IF(DATEDIF('Base de données'!$A3107,K$1,"d")&lt;&gt;0,"",'Base de données'!$B3107),""))</f>
        <v/>
      </c>
      <c r="L3107" s="39" t="str">
        <f>IF(L$1&gt;$AE$1,"-",IFERROR(IF(DATEDIF('Base de données'!$A3107,L$1,"d")&lt;&gt;0,"",'Base de données'!$B3107),""))</f>
        <v/>
      </c>
      <c r="M3107" s="39" t="str">
        <f>IF(M$1&gt;$AE$1,"-",IFERROR(IF(DATEDIF('Base de données'!$A3107,M$1,"d")&lt;&gt;0,"",'Base de données'!$B3107),""))</f>
        <v/>
      </c>
      <c r="N3107" s="39" t="str">
        <f>IF(N$1&gt;$AE$1,"-",IFERROR(IF(DATEDIF('Base de données'!$A3107,N$1,"d")&lt;&gt;0,"",'Base de données'!$B3107),""))</f>
        <v/>
      </c>
      <c r="O3107" s="39" t="str">
        <f>IF(O$1&gt;$AE$1,"-",IFERROR(IF(DATEDIF('Base de données'!$A3107,O$1,"d")&lt;&gt;0,"",'Base de données'!$B3107),""))</f>
        <v/>
      </c>
      <c r="P3107" s="39" t="str">
        <f>IF(P$1&gt;$AE$1,"-",IFERROR(IF(DATEDIF('Base de données'!$A3107,P$1,"d")&lt;&gt;0,"",'Base de données'!$B3107),""))</f>
        <v/>
      </c>
      <c r="Q3107" s="39" t="str">
        <f>IF(Q$1&gt;$AE$1,"-",IFERROR(IF(DATEDIF('Base de données'!$A3107,Q$1,"d")&lt;&gt;0,"",'Base de données'!$B3107),""))</f>
        <v/>
      </c>
      <c r="R3107" s="39" t="str">
        <f>IF(R$1&gt;$AE$1,"-",IFERROR(IF(DATEDIF('Base de données'!$A3107,R$1,"d")&lt;&gt;0,"",'Base de données'!$B3107),""))</f>
        <v/>
      </c>
      <c r="S3107" s="39" t="str">
        <f>IF(S$1&gt;$AE$1,"-",IFERROR(IF(DATEDIF('Base de données'!$A3107,S$1,"d")&lt;&gt;0,"",'Base de données'!$B3107),""))</f>
        <v/>
      </c>
      <c r="T3107" s="39" t="str">
        <f>IF(T$1&gt;$AE$1,"-",IFERROR(IF(DATEDIF('Base de données'!$A3107,T$1,"d")&lt;&gt;0,"",'Base de données'!$B3107),""))</f>
        <v/>
      </c>
      <c r="U3107" s="39" t="str">
        <f>IF(U$1&gt;$AE$1,"-",IFERROR(IF(DATEDIF('Base de données'!$A3107,U$1,"d")&lt;&gt;0,"",'Base de données'!$B3107),""))</f>
        <v>XJWUR</v>
      </c>
      <c r="V3107" s="39" t="str">
        <f>IF(V$1&gt;$AE$1,"-",IFERROR(IF(DATEDIF('Base de données'!$A3107,V$1,"d")&lt;&gt;0,"",'Base de données'!$B3107),""))</f>
        <v/>
      </c>
      <c r="W3107" s="34"/>
      <c r="X3107" s="30" t="str">
        <f>'Base de données'!$C3107&amp;" "&amp;'Base de données'!$D3107</f>
        <v>Riou Matthieu</v>
      </c>
      <c r="Y3107" s="31">
        <f>COUNTIF('Base de données'!$B:$B,'Base de données'!$B3107)</f>
        <v>6</v>
      </c>
      <c r="AA3107" s="87" cm="1">
        <f t="array" aca="1" ref="AA3107" ca="1">INDIRECT("'Base de données'!A" &amp; ROW(Y3107))</f>
        <v>45962</v>
      </c>
      <c r="AB3107" s="51" t="str" cm="1">
        <f t="array" aca="1" ref="AB3107" ca="1">INDIRECT("'Base de données'!B" &amp; ROW(Z3107))</f>
        <v>XJWUR</v>
      </c>
    </row>
    <row r="3108" spans="1:28" x14ac:dyDescent="0.3">
      <c r="A3108" s="41" t="str">
        <f ca="1">IF(IF(AND($B3108&lt;&gt;"-",$B3108=$E3108),"Entrée et sortie","-")="Entrée et sortie",'Base de données'!$B3108,"-")</f>
        <v>-</v>
      </c>
      <c r="B3108" s="41" t="str">
        <f t="shared" ca="1" si="195"/>
        <v>-</v>
      </c>
      <c r="C3108" s="41" t="str">
        <f t="shared" ca="1" si="196"/>
        <v>-</v>
      </c>
      <c r="D3108" s="41" t="str">
        <f>IF($F3108="sortie en cours d'année",'Base de données'!$B3108,"-")</f>
        <v>-</v>
      </c>
      <c r="E3108" s="41" t="str">
        <f>IF($H3108="entrée en cours d'année",'Base de données'!$B3108,"-")</f>
        <v>8P8VA</v>
      </c>
      <c r="F3108" s="37" t="str">
        <f t="shared" si="193"/>
        <v/>
      </c>
      <c r="G3108" s="37" t="str">
        <f>IF($J3108="mouvement",_xlfn.XLOOKUP('Base de données'!$B3108,$V:$V,$V:$V,0),"")</f>
        <v>8P8VA</v>
      </c>
      <c r="H3108" s="37" t="str">
        <f t="shared" si="194"/>
        <v>entrée en cours d'année</v>
      </c>
      <c r="I3108" s="37">
        <f>IF($J3108="mouvement",_xlfn.XLOOKUP('Base de données'!$B3108,$K:$K,$K:$K,0),"")</f>
        <v>0</v>
      </c>
      <c r="J3108" s="38" t="str">
        <f>IF(AND(Y3108&lt;&gt;MAX(Y:Y),COUNTIF(K3108:V3108,'Base de données'!$B3108)&gt;0),"mouvement","")</f>
        <v>mouvement</v>
      </c>
      <c r="K3108" s="39" t="str">
        <f>IF(K$1&gt;$AE$1,"-",IFERROR(IF(DATEDIF('Base de données'!$A3108,K$1,"d")&lt;&gt;0,"",'Base de données'!$B3108),""))</f>
        <v/>
      </c>
      <c r="L3108" s="39" t="str">
        <f>IF(L$1&gt;$AE$1,"-",IFERROR(IF(DATEDIF('Base de données'!$A3108,L$1,"d")&lt;&gt;0,"",'Base de données'!$B3108),""))</f>
        <v/>
      </c>
      <c r="M3108" s="39" t="str">
        <f>IF(M$1&gt;$AE$1,"-",IFERROR(IF(DATEDIF('Base de données'!$A3108,M$1,"d")&lt;&gt;0,"",'Base de données'!$B3108),""))</f>
        <v/>
      </c>
      <c r="N3108" s="39" t="str">
        <f>IF(N$1&gt;$AE$1,"-",IFERROR(IF(DATEDIF('Base de données'!$A3108,N$1,"d")&lt;&gt;0,"",'Base de données'!$B3108),""))</f>
        <v/>
      </c>
      <c r="O3108" s="39" t="str">
        <f>IF(O$1&gt;$AE$1,"-",IFERROR(IF(DATEDIF('Base de données'!$A3108,O$1,"d")&lt;&gt;0,"",'Base de données'!$B3108),""))</f>
        <v/>
      </c>
      <c r="P3108" s="39" t="str">
        <f>IF(P$1&gt;$AE$1,"-",IFERROR(IF(DATEDIF('Base de données'!$A3108,P$1,"d")&lt;&gt;0,"",'Base de données'!$B3108),""))</f>
        <v/>
      </c>
      <c r="Q3108" s="39" t="str">
        <f>IF(Q$1&gt;$AE$1,"-",IFERROR(IF(DATEDIF('Base de données'!$A3108,Q$1,"d")&lt;&gt;0,"",'Base de données'!$B3108),""))</f>
        <v/>
      </c>
      <c r="R3108" s="39" t="str">
        <f>IF(R$1&gt;$AE$1,"-",IFERROR(IF(DATEDIF('Base de données'!$A3108,R$1,"d")&lt;&gt;0,"",'Base de données'!$B3108),""))</f>
        <v/>
      </c>
      <c r="S3108" s="39" t="str">
        <f>IF(S$1&gt;$AE$1,"-",IFERROR(IF(DATEDIF('Base de données'!$A3108,S$1,"d")&lt;&gt;0,"",'Base de données'!$B3108),""))</f>
        <v/>
      </c>
      <c r="T3108" s="39" t="str">
        <f>IF(T$1&gt;$AE$1,"-",IFERROR(IF(DATEDIF('Base de données'!$A3108,T$1,"d")&lt;&gt;0,"",'Base de données'!$B3108),""))</f>
        <v/>
      </c>
      <c r="U3108" s="39" t="str">
        <f>IF(U$1&gt;$AE$1,"-",IFERROR(IF(DATEDIF('Base de données'!$A3108,U$1,"d")&lt;&gt;0,"",'Base de données'!$B3108),""))</f>
        <v>8P8VA</v>
      </c>
      <c r="V3108" s="39" t="str">
        <f>IF(V$1&gt;$AE$1,"-",IFERROR(IF(DATEDIF('Base de données'!$A3108,V$1,"d")&lt;&gt;0,"",'Base de données'!$B3108),""))</f>
        <v/>
      </c>
      <c r="W3108" s="34"/>
      <c r="X3108" s="30" t="str">
        <f>'Base de données'!$C3108&amp;" "&amp;'Base de données'!$D3108</f>
        <v>Langlois Clémence</v>
      </c>
      <c r="Y3108" s="31">
        <f>COUNTIF('Base de données'!$B:$B,'Base de données'!$B3108)</f>
        <v>5</v>
      </c>
      <c r="AA3108" s="87" cm="1">
        <f t="array" aca="1" ref="AA3108" ca="1">INDIRECT("'Base de données'!A" &amp; ROW(Y3108))</f>
        <v>45962</v>
      </c>
      <c r="AB3108" s="51" t="str" cm="1">
        <f t="array" aca="1" ref="AB3108" ca="1">INDIRECT("'Base de données'!B" &amp; ROW(Z3108))</f>
        <v>8P8VA</v>
      </c>
    </row>
    <row r="3109" spans="1:28" x14ac:dyDescent="0.3">
      <c r="A3109" s="41" t="str">
        <f ca="1">IF(IF(AND($B3109&lt;&gt;"-",$B3109=$E3109),"Entrée et sortie","-")="Entrée et sortie",'Base de données'!$B3109,"-")</f>
        <v>-</v>
      </c>
      <c r="B3109" s="41" t="str">
        <f t="shared" ca="1" si="195"/>
        <v>-</v>
      </c>
      <c r="C3109" s="41" t="str">
        <f t="shared" ca="1" si="196"/>
        <v>-</v>
      </c>
      <c r="D3109" s="41" t="str">
        <f>IF($F3109="sortie en cours d'année",'Base de données'!$B3109,"-")</f>
        <v>-</v>
      </c>
      <c r="E3109" s="41" t="str">
        <f>IF($H3109="entrée en cours d'année",'Base de données'!$B3109,"-")</f>
        <v>EBRDJ</v>
      </c>
      <c r="F3109" s="37" t="str">
        <f t="shared" si="193"/>
        <v/>
      </c>
      <c r="G3109" s="37" t="str">
        <f>IF($J3109="mouvement",_xlfn.XLOOKUP('Base de données'!$B3109,$V:$V,$V:$V,0),"")</f>
        <v>EBRDJ</v>
      </c>
      <c r="H3109" s="37" t="str">
        <f t="shared" si="194"/>
        <v>entrée en cours d'année</v>
      </c>
      <c r="I3109" s="37">
        <f>IF($J3109="mouvement",_xlfn.XLOOKUP('Base de données'!$B3109,$K:$K,$K:$K,0),"")</f>
        <v>0</v>
      </c>
      <c r="J3109" s="38" t="str">
        <f>IF(AND(Y3109&lt;&gt;MAX(Y:Y),COUNTIF(K3109:V3109,'Base de données'!$B3109)&gt;0),"mouvement","")</f>
        <v>mouvement</v>
      </c>
      <c r="K3109" s="39" t="str">
        <f>IF(K$1&gt;$AE$1,"-",IFERROR(IF(DATEDIF('Base de données'!$A3109,K$1,"d")&lt;&gt;0,"",'Base de données'!$B3109),""))</f>
        <v/>
      </c>
      <c r="L3109" s="39" t="str">
        <f>IF(L$1&gt;$AE$1,"-",IFERROR(IF(DATEDIF('Base de données'!$A3109,L$1,"d")&lt;&gt;0,"",'Base de données'!$B3109),""))</f>
        <v/>
      </c>
      <c r="M3109" s="39" t="str">
        <f>IF(M$1&gt;$AE$1,"-",IFERROR(IF(DATEDIF('Base de données'!$A3109,M$1,"d")&lt;&gt;0,"",'Base de données'!$B3109),""))</f>
        <v/>
      </c>
      <c r="N3109" s="39" t="str">
        <f>IF(N$1&gt;$AE$1,"-",IFERROR(IF(DATEDIF('Base de données'!$A3109,N$1,"d")&lt;&gt;0,"",'Base de données'!$B3109),""))</f>
        <v/>
      </c>
      <c r="O3109" s="39" t="str">
        <f>IF(O$1&gt;$AE$1,"-",IFERROR(IF(DATEDIF('Base de données'!$A3109,O$1,"d")&lt;&gt;0,"",'Base de données'!$B3109),""))</f>
        <v/>
      </c>
      <c r="P3109" s="39" t="str">
        <f>IF(P$1&gt;$AE$1,"-",IFERROR(IF(DATEDIF('Base de données'!$A3109,P$1,"d")&lt;&gt;0,"",'Base de données'!$B3109),""))</f>
        <v/>
      </c>
      <c r="Q3109" s="39" t="str">
        <f>IF(Q$1&gt;$AE$1,"-",IFERROR(IF(DATEDIF('Base de données'!$A3109,Q$1,"d")&lt;&gt;0,"",'Base de données'!$B3109),""))</f>
        <v/>
      </c>
      <c r="R3109" s="39" t="str">
        <f>IF(R$1&gt;$AE$1,"-",IFERROR(IF(DATEDIF('Base de données'!$A3109,R$1,"d")&lt;&gt;0,"",'Base de données'!$B3109),""))</f>
        <v/>
      </c>
      <c r="S3109" s="39" t="str">
        <f>IF(S$1&gt;$AE$1,"-",IFERROR(IF(DATEDIF('Base de données'!$A3109,S$1,"d")&lt;&gt;0,"",'Base de données'!$B3109),""))</f>
        <v/>
      </c>
      <c r="T3109" s="39" t="str">
        <f>IF(T$1&gt;$AE$1,"-",IFERROR(IF(DATEDIF('Base de données'!$A3109,T$1,"d")&lt;&gt;0,"",'Base de données'!$B3109),""))</f>
        <v/>
      </c>
      <c r="U3109" s="39" t="str">
        <f>IF(U$1&gt;$AE$1,"-",IFERROR(IF(DATEDIF('Base de données'!$A3109,U$1,"d")&lt;&gt;0,"",'Base de données'!$B3109),""))</f>
        <v>EBRDJ</v>
      </c>
      <c r="V3109" s="39" t="str">
        <f>IF(V$1&gt;$AE$1,"-",IFERROR(IF(DATEDIF('Base de données'!$A3109,V$1,"d")&lt;&gt;0,"",'Base de données'!$B3109),""))</f>
        <v/>
      </c>
      <c r="W3109" s="34"/>
      <c r="X3109" s="30" t="str">
        <f>'Base de données'!$C3109&amp;" "&amp;'Base de données'!$D3109</f>
        <v>Joubert Charles</v>
      </c>
      <c r="Y3109" s="31">
        <f>COUNTIF('Base de données'!$B:$B,'Base de données'!$B3109)</f>
        <v>5</v>
      </c>
      <c r="AA3109" s="87" cm="1">
        <f t="array" aca="1" ref="AA3109" ca="1">INDIRECT("'Base de données'!A" &amp; ROW(Y3109))</f>
        <v>45962</v>
      </c>
      <c r="AB3109" s="51" t="str" cm="1">
        <f t="array" aca="1" ref="AB3109" ca="1">INDIRECT("'Base de données'!B" &amp; ROW(Z3109))</f>
        <v>EBRDJ</v>
      </c>
    </row>
    <row r="3110" spans="1:28" x14ac:dyDescent="0.3">
      <c r="A3110" s="41" t="str">
        <f ca="1">IF(IF(AND($B3110&lt;&gt;"-",$B3110=$E3110),"Entrée et sortie","-")="Entrée et sortie",'Base de données'!$B3110,"-")</f>
        <v>-</v>
      </c>
      <c r="B3110" s="41" t="str">
        <f t="shared" ca="1" si="195"/>
        <v>-</v>
      </c>
      <c r="C3110" s="41" t="str">
        <f t="shared" ca="1" si="196"/>
        <v>-</v>
      </c>
      <c r="D3110" s="41" t="str">
        <f>IF($F3110="sortie en cours d'année",'Base de données'!$B3110,"-")</f>
        <v>-</v>
      </c>
      <c r="E3110" s="41" t="str">
        <f>IF($H3110="entrée en cours d'année",'Base de données'!$B3110,"-")</f>
        <v>3GERK</v>
      </c>
      <c r="F3110" s="37" t="str">
        <f t="shared" si="193"/>
        <v/>
      </c>
      <c r="G3110" s="37" t="str">
        <f>IF($J3110="mouvement",_xlfn.XLOOKUP('Base de données'!$B3110,$V:$V,$V:$V,0),"")</f>
        <v>3GERK</v>
      </c>
      <c r="H3110" s="37" t="str">
        <f t="shared" si="194"/>
        <v>entrée en cours d'année</v>
      </c>
      <c r="I3110" s="37">
        <f>IF($J3110="mouvement",_xlfn.XLOOKUP('Base de données'!$B3110,$K:$K,$K:$K,0),"")</f>
        <v>0</v>
      </c>
      <c r="J3110" s="38" t="str">
        <f>IF(AND(Y3110&lt;&gt;MAX(Y:Y),COUNTIF(K3110:V3110,'Base de données'!$B3110)&gt;0),"mouvement","")</f>
        <v>mouvement</v>
      </c>
      <c r="K3110" s="39" t="str">
        <f>IF(K$1&gt;$AE$1,"-",IFERROR(IF(DATEDIF('Base de données'!$A3110,K$1,"d")&lt;&gt;0,"",'Base de données'!$B3110),""))</f>
        <v/>
      </c>
      <c r="L3110" s="39" t="str">
        <f>IF(L$1&gt;$AE$1,"-",IFERROR(IF(DATEDIF('Base de données'!$A3110,L$1,"d")&lt;&gt;0,"",'Base de données'!$B3110),""))</f>
        <v/>
      </c>
      <c r="M3110" s="39" t="str">
        <f>IF(M$1&gt;$AE$1,"-",IFERROR(IF(DATEDIF('Base de données'!$A3110,M$1,"d")&lt;&gt;0,"",'Base de données'!$B3110),""))</f>
        <v/>
      </c>
      <c r="N3110" s="39" t="str">
        <f>IF(N$1&gt;$AE$1,"-",IFERROR(IF(DATEDIF('Base de données'!$A3110,N$1,"d")&lt;&gt;0,"",'Base de données'!$B3110),""))</f>
        <v/>
      </c>
      <c r="O3110" s="39" t="str">
        <f>IF(O$1&gt;$AE$1,"-",IFERROR(IF(DATEDIF('Base de données'!$A3110,O$1,"d")&lt;&gt;0,"",'Base de données'!$B3110),""))</f>
        <v/>
      </c>
      <c r="P3110" s="39" t="str">
        <f>IF(P$1&gt;$AE$1,"-",IFERROR(IF(DATEDIF('Base de données'!$A3110,P$1,"d")&lt;&gt;0,"",'Base de données'!$B3110),""))</f>
        <v/>
      </c>
      <c r="Q3110" s="39" t="str">
        <f>IF(Q$1&gt;$AE$1,"-",IFERROR(IF(DATEDIF('Base de données'!$A3110,Q$1,"d")&lt;&gt;0,"",'Base de données'!$B3110),""))</f>
        <v/>
      </c>
      <c r="R3110" s="39" t="str">
        <f>IF(R$1&gt;$AE$1,"-",IFERROR(IF(DATEDIF('Base de données'!$A3110,R$1,"d")&lt;&gt;0,"",'Base de données'!$B3110),""))</f>
        <v/>
      </c>
      <c r="S3110" s="39" t="str">
        <f>IF(S$1&gt;$AE$1,"-",IFERROR(IF(DATEDIF('Base de données'!$A3110,S$1,"d")&lt;&gt;0,"",'Base de données'!$B3110),""))</f>
        <v/>
      </c>
      <c r="T3110" s="39" t="str">
        <f>IF(T$1&gt;$AE$1,"-",IFERROR(IF(DATEDIF('Base de données'!$A3110,T$1,"d")&lt;&gt;0,"",'Base de données'!$B3110),""))</f>
        <v/>
      </c>
      <c r="U3110" s="39" t="str">
        <f>IF(U$1&gt;$AE$1,"-",IFERROR(IF(DATEDIF('Base de données'!$A3110,U$1,"d")&lt;&gt;0,"",'Base de données'!$B3110),""))</f>
        <v>3GERK</v>
      </c>
      <c r="V3110" s="39" t="str">
        <f>IF(V$1&gt;$AE$1,"-",IFERROR(IF(DATEDIF('Base de données'!$A3110,V$1,"d")&lt;&gt;0,"",'Base de données'!$B3110),""))</f>
        <v/>
      </c>
      <c r="W3110" s="34"/>
      <c r="X3110" s="30" t="str">
        <f>'Base de données'!$C3110&amp;" "&amp;'Base de données'!$D3110</f>
        <v>Robin Emmanuel</v>
      </c>
      <c r="Y3110" s="31">
        <f>COUNTIF('Base de données'!$B:$B,'Base de données'!$B3110)</f>
        <v>5</v>
      </c>
      <c r="AA3110" s="87" cm="1">
        <f t="array" aca="1" ref="AA3110" ca="1">INDIRECT("'Base de données'!A" &amp; ROW(Y3110))</f>
        <v>45962</v>
      </c>
      <c r="AB3110" s="51" t="str" cm="1">
        <f t="array" aca="1" ref="AB3110" ca="1">INDIRECT("'Base de données'!B" &amp; ROW(Z3110))</f>
        <v>3GERK</v>
      </c>
    </row>
    <row r="3111" spans="1:28" x14ac:dyDescent="0.3">
      <c r="A3111" s="41" t="str">
        <f ca="1">IF(IF(AND($B3111&lt;&gt;"-",$B3111=$E3111),"Entrée et sortie","-")="Entrée et sortie",'Base de données'!$B3111,"-")</f>
        <v>-</v>
      </c>
      <c r="B3111" s="41" t="str">
        <f t="shared" ca="1" si="195"/>
        <v>-</v>
      </c>
      <c r="C3111" s="41" t="str">
        <f t="shared" ca="1" si="196"/>
        <v>-</v>
      </c>
      <c r="D3111" s="41" t="str">
        <f>IF($F3111="sortie en cours d'année",'Base de données'!$B3111,"-")</f>
        <v>-</v>
      </c>
      <c r="E3111" s="41" t="str">
        <f>IF($H3111="entrée en cours d'année",'Base de données'!$B3111,"-")</f>
        <v>XYFVD</v>
      </c>
      <c r="F3111" s="37" t="str">
        <f t="shared" si="193"/>
        <v/>
      </c>
      <c r="G3111" s="37" t="str">
        <f>IF($J3111="mouvement",_xlfn.XLOOKUP('Base de données'!$B3111,$V:$V,$V:$V,0),"")</f>
        <v>XYFVD</v>
      </c>
      <c r="H3111" s="37" t="str">
        <f t="shared" si="194"/>
        <v>entrée en cours d'année</v>
      </c>
      <c r="I3111" s="37">
        <f>IF($J3111="mouvement",_xlfn.XLOOKUP('Base de données'!$B3111,$K:$K,$K:$K,0),"")</f>
        <v>0</v>
      </c>
      <c r="J3111" s="38" t="str">
        <f>IF(AND(Y3111&lt;&gt;MAX(Y:Y),COUNTIF(K3111:V3111,'Base de données'!$B3111)&gt;0),"mouvement","")</f>
        <v>mouvement</v>
      </c>
      <c r="K3111" s="39" t="str">
        <f>IF(K$1&gt;$AE$1,"-",IFERROR(IF(DATEDIF('Base de données'!$A3111,K$1,"d")&lt;&gt;0,"",'Base de données'!$B3111),""))</f>
        <v/>
      </c>
      <c r="L3111" s="39" t="str">
        <f>IF(L$1&gt;$AE$1,"-",IFERROR(IF(DATEDIF('Base de données'!$A3111,L$1,"d")&lt;&gt;0,"",'Base de données'!$B3111),""))</f>
        <v/>
      </c>
      <c r="M3111" s="39" t="str">
        <f>IF(M$1&gt;$AE$1,"-",IFERROR(IF(DATEDIF('Base de données'!$A3111,M$1,"d")&lt;&gt;0,"",'Base de données'!$B3111),""))</f>
        <v/>
      </c>
      <c r="N3111" s="39" t="str">
        <f>IF(N$1&gt;$AE$1,"-",IFERROR(IF(DATEDIF('Base de données'!$A3111,N$1,"d")&lt;&gt;0,"",'Base de données'!$B3111),""))</f>
        <v/>
      </c>
      <c r="O3111" s="39" t="str">
        <f>IF(O$1&gt;$AE$1,"-",IFERROR(IF(DATEDIF('Base de données'!$A3111,O$1,"d")&lt;&gt;0,"",'Base de données'!$B3111),""))</f>
        <v/>
      </c>
      <c r="P3111" s="39" t="str">
        <f>IF(P$1&gt;$AE$1,"-",IFERROR(IF(DATEDIF('Base de données'!$A3111,P$1,"d")&lt;&gt;0,"",'Base de données'!$B3111),""))</f>
        <v/>
      </c>
      <c r="Q3111" s="39" t="str">
        <f>IF(Q$1&gt;$AE$1,"-",IFERROR(IF(DATEDIF('Base de données'!$A3111,Q$1,"d")&lt;&gt;0,"",'Base de données'!$B3111),""))</f>
        <v/>
      </c>
      <c r="R3111" s="39" t="str">
        <f>IF(R$1&gt;$AE$1,"-",IFERROR(IF(DATEDIF('Base de données'!$A3111,R$1,"d")&lt;&gt;0,"",'Base de données'!$B3111),""))</f>
        <v/>
      </c>
      <c r="S3111" s="39" t="str">
        <f>IF(S$1&gt;$AE$1,"-",IFERROR(IF(DATEDIF('Base de données'!$A3111,S$1,"d")&lt;&gt;0,"",'Base de données'!$B3111),""))</f>
        <v/>
      </c>
      <c r="T3111" s="39" t="str">
        <f>IF(T$1&gt;$AE$1,"-",IFERROR(IF(DATEDIF('Base de données'!$A3111,T$1,"d")&lt;&gt;0,"",'Base de données'!$B3111),""))</f>
        <v/>
      </c>
      <c r="U3111" s="39" t="str">
        <f>IF(U$1&gt;$AE$1,"-",IFERROR(IF(DATEDIF('Base de données'!$A3111,U$1,"d")&lt;&gt;0,"",'Base de données'!$B3111),""))</f>
        <v>XYFVD</v>
      </c>
      <c r="V3111" s="39" t="str">
        <f>IF(V$1&gt;$AE$1,"-",IFERROR(IF(DATEDIF('Base de données'!$A3111,V$1,"d")&lt;&gt;0,"",'Base de données'!$B3111),""))</f>
        <v/>
      </c>
      <c r="W3111" s="34"/>
      <c r="X3111" s="30" t="str">
        <f>'Base de données'!$C3111&amp;" "&amp;'Base de données'!$D3111</f>
        <v>Richard Dominique</v>
      </c>
      <c r="Y3111" s="31">
        <f>COUNTIF('Base de données'!$B:$B,'Base de données'!$B3111)</f>
        <v>5</v>
      </c>
      <c r="AA3111" s="87" cm="1">
        <f t="array" aca="1" ref="AA3111" ca="1">INDIRECT("'Base de données'!A" &amp; ROW(Y3111))</f>
        <v>45962</v>
      </c>
      <c r="AB3111" s="51" t="str" cm="1">
        <f t="array" aca="1" ref="AB3111" ca="1">INDIRECT("'Base de données'!B" &amp; ROW(Z3111))</f>
        <v>XYFVD</v>
      </c>
    </row>
    <row r="3112" spans="1:28" x14ac:dyDescent="0.3">
      <c r="A3112" s="41" t="str">
        <f ca="1">IF(IF(AND($B3112&lt;&gt;"-",$B3112=$E3112),"Entrée et sortie","-")="Entrée et sortie",'Base de données'!$B3112,"-")</f>
        <v>-</v>
      </c>
      <c r="B3112" s="41" t="str">
        <f t="shared" ca="1" si="195"/>
        <v>-</v>
      </c>
      <c r="C3112" s="41" t="str">
        <f t="shared" ca="1" si="196"/>
        <v>-</v>
      </c>
      <c r="D3112" s="41" t="str">
        <f>IF($F3112="sortie en cours d'année",'Base de données'!$B3112,"-")</f>
        <v>-</v>
      </c>
      <c r="E3112" s="41" t="str">
        <f>IF($H3112="entrée en cours d'année",'Base de données'!$B3112,"-")</f>
        <v>0MUMI</v>
      </c>
      <c r="F3112" s="37" t="str">
        <f t="shared" si="193"/>
        <v/>
      </c>
      <c r="G3112" s="37" t="str">
        <f>IF($J3112="mouvement",_xlfn.XLOOKUP('Base de données'!$B3112,$V:$V,$V:$V,0),"")</f>
        <v>0MUMI</v>
      </c>
      <c r="H3112" s="37" t="str">
        <f t="shared" si="194"/>
        <v>entrée en cours d'année</v>
      </c>
      <c r="I3112" s="37">
        <f>IF($J3112="mouvement",_xlfn.XLOOKUP('Base de données'!$B3112,$K:$K,$K:$K,0),"")</f>
        <v>0</v>
      </c>
      <c r="J3112" s="38" t="str">
        <f>IF(AND(Y3112&lt;&gt;MAX(Y:Y),COUNTIF(K3112:V3112,'Base de données'!$B3112)&gt;0),"mouvement","")</f>
        <v>mouvement</v>
      </c>
      <c r="K3112" s="39" t="str">
        <f>IF(K$1&gt;$AE$1,"-",IFERROR(IF(DATEDIF('Base de données'!$A3112,K$1,"d")&lt;&gt;0,"",'Base de données'!$B3112),""))</f>
        <v/>
      </c>
      <c r="L3112" s="39" t="str">
        <f>IF(L$1&gt;$AE$1,"-",IFERROR(IF(DATEDIF('Base de données'!$A3112,L$1,"d")&lt;&gt;0,"",'Base de données'!$B3112),""))</f>
        <v/>
      </c>
      <c r="M3112" s="39" t="str">
        <f>IF(M$1&gt;$AE$1,"-",IFERROR(IF(DATEDIF('Base de données'!$A3112,M$1,"d")&lt;&gt;0,"",'Base de données'!$B3112),""))</f>
        <v/>
      </c>
      <c r="N3112" s="39" t="str">
        <f>IF(N$1&gt;$AE$1,"-",IFERROR(IF(DATEDIF('Base de données'!$A3112,N$1,"d")&lt;&gt;0,"",'Base de données'!$B3112),""))</f>
        <v/>
      </c>
      <c r="O3112" s="39" t="str">
        <f>IF(O$1&gt;$AE$1,"-",IFERROR(IF(DATEDIF('Base de données'!$A3112,O$1,"d")&lt;&gt;0,"",'Base de données'!$B3112),""))</f>
        <v/>
      </c>
      <c r="P3112" s="39" t="str">
        <f>IF(P$1&gt;$AE$1,"-",IFERROR(IF(DATEDIF('Base de données'!$A3112,P$1,"d")&lt;&gt;0,"",'Base de données'!$B3112),""))</f>
        <v/>
      </c>
      <c r="Q3112" s="39" t="str">
        <f>IF(Q$1&gt;$AE$1,"-",IFERROR(IF(DATEDIF('Base de données'!$A3112,Q$1,"d")&lt;&gt;0,"",'Base de données'!$B3112),""))</f>
        <v/>
      </c>
      <c r="R3112" s="39" t="str">
        <f>IF(R$1&gt;$AE$1,"-",IFERROR(IF(DATEDIF('Base de données'!$A3112,R$1,"d")&lt;&gt;0,"",'Base de données'!$B3112),""))</f>
        <v/>
      </c>
      <c r="S3112" s="39" t="str">
        <f>IF(S$1&gt;$AE$1,"-",IFERROR(IF(DATEDIF('Base de données'!$A3112,S$1,"d")&lt;&gt;0,"",'Base de données'!$B3112),""))</f>
        <v/>
      </c>
      <c r="T3112" s="39" t="str">
        <f>IF(T$1&gt;$AE$1,"-",IFERROR(IF(DATEDIF('Base de données'!$A3112,T$1,"d")&lt;&gt;0,"",'Base de données'!$B3112),""))</f>
        <v/>
      </c>
      <c r="U3112" s="39" t="str">
        <f>IF(U$1&gt;$AE$1,"-",IFERROR(IF(DATEDIF('Base de données'!$A3112,U$1,"d")&lt;&gt;0,"",'Base de données'!$B3112),""))</f>
        <v>0MUMI</v>
      </c>
      <c r="V3112" s="39" t="str">
        <f>IF(V$1&gt;$AE$1,"-",IFERROR(IF(DATEDIF('Base de données'!$A3112,V$1,"d")&lt;&gt;0,"",'Base de données'!$B3112),""))</f>
        <v/>
      </c>
      <c r="W3112" s="34"/>
      <c r="X3112" s="30" t="str">
        <f>'Base de données'!$C3112&amp;" "&amp;'Base de données'!$D3112</f>
        <v>Valette Bernadette</v>
      </c>
      <c r="Y3112" s="31">
        <f>COUNTIF('Base de données'!$B:$B,'Base de données'!$B3112)</f>
        <v>5</v>
      </c>
      <c r="AA3112" s="87" cm="1">
        <f t="array" aca="1" ref="AA3112" ca="1">INDIRECT("'Base de données'!A" &amp; ROW(Y3112))</f>
        <v>45962</v>
      </c>
      <c r="AB3112" s="51" t="str" cm="1">
        <f t="array" aca="1" ref="AB3112" ca="1">INDIRECT("'Base de données'!B" &amp; ROW(Z3112))</f>
        <v>0MUMI</v>
      </c>
    </row>
    <row r="3113" spans="1:28" x14ac:dyDescent="0.3">
      <c r="A3113" s="41" t="str">
        <f ca="1">IF(IF(AND($B3113&lt;&gt;"-",$B3113=$E3113),"Entrée et sortie","-")="Entrée et sortie",'Base de données'!$B3113,"-")</f>
        <v>-</v>
      </c>
      <c r="B3113" s="41" t="str">
        <f t="shared" ca="1" si="195"/>
        <v>-</v>
      </c>
      <c r="C3113" s="41" t="str">
        <f t="shared" ca="1" si="196"/>
        <v>-</v>
      </c>
      <c r="D3113" s="41" t="str">
        <f>IF($F3113="sortie en cours d'année",'Base de données'!$B3113,"-")</f>
        <v>-</v>
      </c>
      <c r="E3113" s="41" t="str">
        <f>IF($H3113="entrée en cours d'année",'Base de données'!$B3113,"-")</f>
        <v>ISWCI</v>
      </c>
      <c r="F3113" s="37" t="str">
        <f t="shared" si="193"/>
        <v/>
      </c>
      <c r="G3113" s="37" t="str">
        <f>IF($J3113="mouvement",_xlfn.XLOOKUP('Base de données'!$B3113,$V:$V,$V:$V,0),"")</f>
        <v>ISWCI</v>
      </c>
      <c r="H3113" s="37" t="str">
        <f t="shared" si="194"/>
        <v>entrée en cours d'année</v>
      </c>
      <c r="I3113" s="37">
        <f>IF($J3113="mouvement",_xlfn.XLOOKUP('Base de données'!$B3113,$K:$K,$K:$K,0),"")</f>
        <v>0</v>
      </c>
      <c r="J3113" s="38" t="str">
        <f>IF(AND(Y3113&lt;&gt;MAX(Y:Y),COUNTIF(K3113:V3113,'Base de données'!$B3113)&gt;0),"mouvement","")</f>
        <v>mouvement</v>
      </c>
      <c r="K3113" s="39" t="str">
        <f>IF(K$1&gt;$AE$1,"-",IFERROR(IF(DATEDIF('Base de données'!$A3113,K$1,"d")&lt;&gt;0,"",'Base de données'!$B3113),""))</f>
        <v/>
      </c>
      <c r="L3113" s="39" t="str">
        <f>IF(L$1&gt;$AE$1,"-",IFERROR(IF(DATEDIF('Base de données'!$A3113,L$1,"d")&lt;&gt;0,"",'Base de données'!$B3113),""))</f>
        <v/>
      </c>
      <c r="M3113" s="39" t="str">
        <f>IF(M$1&gt;$AE$1,"-",IFERROR(IF(DATEDIF('Base de données'!$A3113,M$1,"d")&lt;&gt;0,"",'Base de données'!$B3113),""))</f>
        <v/>
      </c>
      <c r="N3113" s="39" t="str">
        <f>IF(N$1&gt;$AE$1,"-",IFERROR(IF(DATEDIF('Base de données'!$A3113,N$1,"d")&lt;&gt;0,"",'Base de données'!$B3113),""))</f>
        <v/>
      </c>
      <c r="O3113" s="39" t="str">
        <f>IF(O$1&gt;$AE$1,"-",IFERROR(IF(DATEDIF('Base de données'!$A3113,O$1,"d")&lt;&gt;0,"",'Base de données'!$B3113),""))</f>
        <v/>
      </c>
      <c r="P3113" s="39" t="str">
        <f>IF(P$1&gt;$AE$1,"-",IFERROR(IF(DATEDIF('Base de données'!$A3113,P$1,"d")&lt;&gt;0,"",'Base de données'!$B3113),""))</f>
        <v/>
      </c>
      <c r="Q3113" s="39" t="str">
        <f>IF(Q$1&gt;$AE$1,"-",IFERROR(IF(DATEDIF('Base de données'!$A3113,Q$1,"d")&lt;&gt;0,"",'Base de données'!$B3113),""))</f>
        <v/>
      </c>
      <c r="R3113" s="39" t="str">
        <f>IF(R$1&gt;$AE$1,"-",IFERROR(IF(DATEDIF('Base de données'!$A3113,R$1,"d")&lt;&gt;0,"",'Base de données'!$B3113),""))</f>
        <v/>
      </c>
      <c r="S3113" s="39" t="str">
        <f>IF(S$1&gt;$AE$1,"-",IFERROR(IF(DATEDIF('Base de données'!$A3113,S$1,"d")&lt;&gt;0,"",'Base de données'!$B3113),""))</f>
        <v/>
      </c>
      <c r="T3113" s="39" t="str">
        <f>IF(T$1&gt;$AE$1,"-",IFERROR(IF(DATEDIF('Base de données'!$A3113,T$1,"d")&lt;&gt;0,"",'Base de données'!$B3113),""))</f>
        <v/>
      </c>
      <c r="U3113" s="39" t="str">
        <f>IF(U$1&gt;$AE$1,"-",IFERROR(IF(DATEDIF('Base de données'!$A3113,U$1,"d")&lt;&gt;0,"",'Base de données'!$B3113),""))</f>
        <v>ISWCI</v>
      </c>
      <c r="V3113" s="39" t="str">
        <f>IF(V$1&gt;$AE$1,"-",IFERROR(IF(DATEDIF('Base de données'!$A3113,V$1,"d")&lt;&gt;0,"",'Base de données'!$B3113),""))</f>
        <v/>
      </c>
      <c r="W3113" s="34"/>
      <c r="X3113" s="30" t="str">
        <f>'Base de données'!$C3113&amp;" "&amp;'Base de données'!$D3113</f>
        <v>Lucas Honoré</v>
      </c>
      <c r="Y3113" s="31">
        <f>COUNTIF('Base de données'!$B:$B,'Base de données'!$B3113)</f>
        <v>5</v>
      </c>
      <c r="AA3113" s="87" cm="1">
        <f t="array" aca="1" ref="AA3113" ca="1">INDIRECT("'Base de données'!A" &amp; ROW(Y3113))</f>
        <v>45962</v>
      </c>
      <c r="AB3113" s="51" t="str" cm="1">
        <f t="array" aca="1" ref="AB3113" ca="1">INDIRECT("'Base de données'!B" &amp; ROW(Z3113))</f>
        <v>ISWCI</v>
      </c>
    </row>
    <row r="3114" spans="1:28" x14ac:dyDescent="0.3">
      <c r="A3114" s="41" t="str">
        <f ca="1">IF(IF(AND($B3114&lt;&gt;"-",$B3114=$E3114),"Entrée et sortie","-")="Entrée et sortie",'Base de données'!$B3114,"-")</f>
        <v>-</v>
      </c>
      <c r="B3114" s="41" t="str">
        <f t="shared" ca="1" si="195"/>
        <v>-</v>
      </c>
      <c r="C3114" s="41" t="str">
        <f t="shared" ca="1" si="196"/>
        <v>-</v>
      </c>
      <c r="D3114" s="41" t="str">
        <f>IF($F3114="sortie en cours d'année",'Base de données'!$B3114,"-")</f>
        <v>-</v>
      </c>
      <c r="E3114" s="41" t="str">
        <f>IF($H3114="entrée en cours d'année",'Base de données'!$B3114,"-")</f>
        <v>OZ5E3</v>
      </c>
      <c r="F3114" s="37" t="str">
        <f t="shared" si="193"/>
        <v/>
      </c>
      <c r="G3114" s="37" t="str">
        <f>IF($J3114="mouvement",_xlfn.XLOOKUP('Base de données'!$B3114,$V:$V,$V:$V,0),"")</f>
        <v>OZ5E3</v>
      </c>
      <c r="H3114" s="37" t="str">
        <f t="shared" si="194"/>
        <v>entrée en cours d'année</v>
      </c>
      <c r="I3114" s="37">
        <f>IF($J3114="mouvement",_xlfn.XLOOKUP('Base de données'!$B3114,$K:$K,$K:$K,0),"")</f>
        <v>0</v>
      </c>
      <c r="J3114" s="38" t="str">
        <f>IF(AND(Y3114&lt;&gt;MAX(Y:Y),COUNTIF(K3114:V3114,'Base de données'!$B3114)&gt;0),"mouvement","")</f>
        <v>mouvement</v>
      </c>
      <c r="K3114" s="39" t="str">
        <f>IF(K$1&gt;$AE$1,"-",IFERROR(IF(DATEDIF('Base de données'!$A3114,K$1,"d")&lt;&gt;0,"",'Base de données'!$B3114),""))</f>
        <v/>
      </c>
      <c r="L3114" s="39" t="str">
        <f>IF(L$1&gt;$AE$1,"-",IFERROR(IF(DATEDIF('Base de données'!$A3114,L$1,"d")&lt;&gt;0,"",'Base de données'!$B3114),""))</f>
        <v/>
      </c>
      <c r="M3114" s="39" t="str">
        <f>IF(M$1&gt;$AE$1,"-",IFERROR(IF(DATEDIF('Base de données'!$A3114,M$1,"d")&lt;&gt;0,"",'Base de données'!$B3114),""))</f>
        <v/>
      </c>
      <c r="N3114" s="39" t="str">
        <f>IF(N$1&gt;$AE$1,"-",IFERROR(IF(DATEDIF('Base de données'!$A3114,N$1,"d")&lt;&gt;0,"",'Base de données'!$B3114),""))</f>
        <v/>
      </c>
      <c r="O3114" s="39" t="str">
        <f>IF(O$1&gt;$AE$1,"-",IFERROR(IF(DATEDIF('Base de données'!$A3114,O$1,"d")&lt;&gt;0,"",'Base de données'!$B3114),""))</f>
        <v/>
      </c>
      <c r="P3114" s="39" t="str">
        <f>IF(P$1&gt;$AE$1,"-",IFERROR(IF(DATEDIF('Base de données'!$A3114,P$1,"d")&lt;&gt;0,"",'Base de données'!$B3114),""))</f>
        <v/>
      </c>
      <c r="Q3114" s="39" t="str">
        <f>IF(Q$1&gt;$AE$1,"-",IFERROR(IF(DATEDIF('Base de données'!$A3114,Q$1,"d")&lt;&gt;0,"",'Base de données'!$B3114),""))</f>
        <v/>
      </c>
      <c r="R3114" s="39" t="str">
        <f>IF(R$1&gt;$AE$1,"-",IFERROR(IF(DATEDIF('Base de données'!$A3114,R$1,"d")&lt;&gt;0,"",'Base de données'!$B3114),""))</f>
        <v/>
      </c>
      <c r="S3114" s="39" t="str">
        <f>IF(S$1&gt;$AE$1,"-",IFERROR(IF(DATEDIF('Base de données'!$A3114,S$1,"d")&lt;&gt;0,"",'Base de données'!$B3114),""))</f>
        <v/>
      </c>
      <c r="T3114" s="39" t="str">
        <f>IF(T$1&gt;$AE$1,"-",IFERROR(IF(DATEDIF('Base de données'!$A3114,T$1,"d")&lt;&gt;0,"",'Base de données'!$B3114),""))</f>
        <v/>
      </c>
      <c r="U3114" s="39" t="str">
        <f>IF(U$1&gt;$AE$1,"-",IFERROR(IF(DATEDIF('Base de données'!$A3114,U$1,"d")&lt;&gt;0,"",'Base de données'!$B3114),""))</f>
        <v>OZ5E3</v>
      </c>
      <c r="V3114" s="39" t="str">
        <f>IF(V$1&gt;$AE$1,"-",IFERROR(IF(DATEDIF('Base de données'!$A3114,V$1,"d")&lt;&gt;0,"",'Base de données'!$B3114),""))</f>
        <v/>
      </c>
      <c r="W3114" s="34"/>
      <c r="X3114" s="30" t="str">
        <f>'Base de données'!$C3114&amp;" "&amp;'Base de données'!$D3114</f>
        <v>Laporte Émile</v>
      </c>
      <c r="Y3114" s="31">
        <f>COUNTIF('Base de données'!$B:$B,'Base de données'!$B3114)</f>
        <v>5</v>
      </c>
      <c r="AA3114" s="87" cm="1">
        <f t="array" aca="1" ref="AA3114" ca="1">INDIRECT("'Base de données'!A" &amp; ROW(Y3114))</f>
        <v>45962</v>
      </c>
      <c r="AB3114" s="51" t="str" cm="1">
        <f t="array" aca="1" ref="AB3114" ca="1">INDIRECT("'Base de données'!B" &amp; ROW(Z3114))</f>
        <v>OZ5E3</v>
      </c>
    </row>
    <row r="3115" spans="1:28" x14ac:dyDescent="0.3">
      <c r="A3115" s="41" t="str">
        <f ca="1">IF(IF(AND($B3115&lt;&gt;"-",$B3115=$E3115),"Entrée et sortie","-")="Entrée et sortie",'Base de données'!$B3115,"-")</f>
        <v>-</v>
      </c>
      <c r="B3115" s="41" t="str">
        <f t="shared" ca="1" si="195"/>
        <v>-</v>
      </c>
      <c r="C3115" s="41" t="str">
        <f t="shared" ca="1" si="196"/>
        <v>-</v>
      </c>
      <c r="D3115" s="41" t="str">
        <f>IF($F3115="sortie en cours d'année",'Base de données'!$B3115,"-")</f>
        <v>-</v>
      </c>
      <c r="E3115" s="41" t="str">
        <f>IF($H3115="entrée en cours d'année",'Base de données'!$B3115,"-")</f>
        <v>OS8KH</v>
      </c>
      <c r="F3115" s="37" t="str">
        <f t="shared" si="193"/>
        <v/>
      </c>
      <c r="G3115" s="37" t="str">
        <f>IF($J3115="mouvement",_xlfn.XLOOKUP('Base de données'!$B3115,$V:$V,$V:$V,0),"")</f>
        <v>OS8KH</v>
      </c>
      <c r="H3115" s="37" t="str">
        <f t="shared" si="194"/>
        <v>entrée en cours d'année</v>
      </c>
      <c r="I3115" s="37">
        <f>IF($J3115="mouvement",_xlfn.XLOOKUP('Base de données'!$B3115,$K:$K,$K:$K,0),"")</f>
        <v>0</v>
      </c>
      <c r="J3115" s="38" t="str">
        <f>IF(AND(Y3115&lt;&gt;MAX(Y:Y),COUNTIF(K3115:V3115,'Base de données'!$B3115)&gt;0),"mouvement","")</f>
        <v>mouvement</v>
      </c>
      <c r="K3115" s="39" t="str">
        <f>IF(K$1&gt;$AE$1,"-",IFERROR(IF(DATEDIF('Base de données'!$A3115,K$1,"d")&lt;&gt;0,"",'Base de données'!$B3115),""))</f>
        <v/>
      </c>
      <c r="L3115" s="39" t="str">
        <f>IF(L$1&gt;$AE$1,"-",IFERROR(IF(DATEDIF('Base de données'!$A3115,L$1,"d")&lt;&gt;0,"",'Base de données'!$B3115),""))</f>
        <v/>
      </c>
      <c r="M3115" s="39" t="str">
        <f>IF(M$1&gt;$AE$1,"-",IFERROR(IF(DATEDIF('Base de données'!$A3115,M$1,"d")&lt;&gt;0,"",'Base de données'!$B3115),""))</f>
        <v/>
      </c>
      <c r="N3115" s="39" t="str">
        <f>IF(N$1&gt;$AE$1,"-",IFERROR(IF(DATEDIF('Base de données'!$A3115,N$1,"d")&lt;&gt;0,"",'Base de données'!$B3115),""))</f>
        <v/>
      </c>
      <c r="O3115" s="39" t="str">
        <f>IF(O$1&gt;$AE$1,"-",IFERROR(IF(DATEDIF('Base de données'!$A3115,O$1,"d")&lt;&gt;0,"",'Base de données'!$B3115),""))</f>
        <v/>
      </c>
      <c r="P3115" s="39" t="str">
        <f>IF(P$1&gt;$AE$1,"-",IFERROR(IF(DATEDIF('Base de données'!$A3115,P$1,"d")&lt;&gt;0,"",'Base de données'!$B3115),""))</f>
        <v/>
      </c>
      <c r="Q3115" s="39" t="str">
        <f>IF(Q$1&gt;$AE$1,"-",IFERROR(IF(DATEDIF('Base de données'!$A3115,Q$1,"d")&lt;&gt;0,"",'Base de données'!$B3115),""))</f>
        <v/>
      </c>
      <c r="R3115" s="39" t="str">
        <f>IF(R$1&gt;$AE$1,"-",IFERROR(IF(DATEDIF('Base de données'!$A3115,R$1,"d")&lt;&gt;0,"",'Base de données'!$B3115),""))</f>
        <v/>
      </c>
      <c r="S3115" s="39" t="str">
        <f>IF(S$1&gt;$AE$1,"-",IFERROR(IF(DATEDIF('Base de données'!$A3115,S$1,"d")&lt;&gt;0,"",'Base de données'!$B3115),""))</f>
        <v/>
      </c>
      <c r="T3115" s="39" t="str">
        <f>IF(T$1&gt;$AE$1,"-",IFERROR(IF(DATEDIF('Base de données'!$A3115,T$1,"d")&lt;&gt;0,"",'Base de données'!$B3115),""))</f>
        <v/>
      </c>
      <c r="U3115" s="39" t="str">
        <f>IF(U$1&gt;$AE$1,"-",IFERROR(IF(DATEDIF('Base de données'!$A3115,U$1,"d")&lt;&gt;0,"",'Base de données'!$B3115),""))</f>
        <v>OS8KH</v>
      </c>
      <c r="V3115" s="39" t="str">
        <f>IF(V$1&gt;$AE$1,"-",IFERROR(IF(DATEDIF('Base de données'!$A3115,V$1,"d")&lt;&gt;0,"",'Base de données'!$B3115),""))</f>
        <v/>
      </c>
      <c r="W3115" s="34"/>
      <c r="X3115" s="30" t="str">
        <f>'Base de données'!$C3115&amp;" "&amp;'Base de données'!$D3115</f>
        <v>Dumont Suzanne</v>
      </c>
      <c r="Y3115" s="31">
        <f>COUNTIF('Base de données'!$B:$B,'Base de données'!$B3115)</f>
        <v>4</v>
      </c>
      <c r="AA3115" s="87" cm="1">
        <f t="array" aca="1" ref="AA3115" ca="1">INDIRECT("'Base de données'!A" &amp; ROW(Y3115))</f>
        <v>45962</v>
      </c>
      <c r="AB3115" s="51" t="str" cm="1">
        <f t="array" aca="1" ref="AB3115" ca="1">INDIRECT("'Base de données'!B" &amp; ROW(Z3115))</f>
        <v>OS8KH</v>
      </c>
    </row>
    <row r="3116" spans="1:28" x14ac:dyDescent="0.3">
      <c r="A3116" s="41" t="str">
        <f ca="1">IF(IF(AND($B3116&lt;&gt;"-",$B3116=$E3116),"Entrée et sortie","-")="Entrée et sortie",'Base de données'!$B3116,"-")</f>
        <v>-</v>
      </c>
      <c r="B3116" s="41" t="str">
        <f t="shared" ca="1" si="195"/>
        <v>-</v>
      </c>
      <c r="C3116" s="41" t="str">
        <f t="shared" ca="1" si="196"/>
        <v>-</v>
      </c>
      <c r="D3116" s="41" t="str">
        <f>IF($F3116="sortie en cours d'année",'Base de données'!$B3116,"-")</f>
        <v>-</v>
      </c>
      <c r="E3116" s="41" t="str">
        <f>IF($H3116="entrée en cours d'année",'Base de données'!$B3116,"-")</f>
        <v>ZOER1</v>
      </c>
      <c r="F3116" s="37" t="str">
        <f t="shared" si="193"/>
        <v/>
      </c>
      <c r="G3116" s="37" t="str">
        <f>IF($J3116="mouvement",_xlfn.XLOOKUP('Base de données'!$B3116,$V:$V,$V:$V,0),"")</f>
        <v>ZOER1</v>
      </c>
      <c r="H3116" s="37" t="str">
        <f t="shared" si="194"/>
        <v>entrée en cours d'année</v>
      </c>
      <c r="I3116" s="37">
        <f>IF($J3116="mouvement",_xlfn.XLOOKUP('Base de données'!$B3116,$K:$K,$K:$K,0),"")</f>
        <v>0</v>
      </c>
      <c r="J3116" s="38" t="str">
        <f>IF(AND(Y3116&lt;&gt;MAX(Y:Y),COUNTIF(K3116:V3116,'Base de données'!$B3116)&gt;0),"mouvement","")</f>
        <v>mouvement</v>
      </c>
      <c r="K3116" s="39" t="str">
        <f>IF(K$1&gt;$AE$1,"-",IFERROR(IF(DATEDIF('Base de données'!$A3116,K$1,"d")&lt;&gt;0,"",'Base de données'!$B3116),""))</f>
        <v/>
      </c>
      <c r="L3116" s="39" t="str">
        <f>IF(L$1&gt;$AE$1,"-",IFERROR(IF(DATEDIF('Base de données'!$A3116,L$1,"d")&lt;&gt;0,"",'Base de données'!$B3116),""))</f>
        <v/>
      </c>
      <c r="M3116" s="39" t="str">
        <f>IF(M$1&gt;$AE$1,"-",IFERROR(IF(DATEDIF('Base de données'!$A3116,M$1,"d")&lt;&gt;0,"",'Base de données'!$B3116),""))</f>
        <v/>
      </c>
      <c r="N3116" s="39" t="str">
        <f>IF(N$1&gt;$AE$1,"-",IFERROR(IF(DATEDIF('Base de données'!$A3116,N$1,"d")&lt;&gt;0,"",'Base de données'!$B3116),""))</f>
        <v/>
      </c>
      <c r="O3116" s="39" t="str">
        <f>IF(O$1&gt;$AE$1,"-",IFERROR(IF(DATEDIF('Base de données'!$A3116,O$1,"d")&lt;&gt;0,"",'Base de données'!$B3116),""))</f>
        <v/>
      </c>
      <c r="P3116" s="39" t="str">
        <f>IF(P$1&gt;$AE$1,"-",IFERROR(IF(DATEDIF('Base de données'!$A3116,P$1,"d")&lt;&gt;0,"",'Base de données'!$B3116),""))</f>
        <v/>
      </c>
      <c r="Q3116" s="39" t="str">
        <f>IF(Q$1&gt;$AE$1,"-",IFERROR(IF(DATEDIF('Base de données'!$A3116,Q$1,"d")&lt;&gt;0,"",'Base de données'!$B3116),""))</f>
        <v/>
      </c>
      <c r="R3116" s="39" t="str">
        <f>IF(R$1&gt;$AE$1,"-",IFERROR(IF(DATEDIF('Base de données'!$A3116,R$1,"d")&lt;&gt;0,"",'Base de données'!$B3116),""))</f>
        <v/>
      </c>
      <c r="S3116" s="39" t="str">
        <f>IF(S$1&gt;$AE$1,"-",IFERROR(IF(DATEDIF('Base de données'!$A3116,S$1,"d")&lt;&gt;0,"",'Base de données'!$B3116),""))</f>
        <v/>
      </c>
      <c r="T3116" s="39" t="str">
        <f>IF(T$1&gt;$AE$1,"-",IFERROR(IF(DATEDIF('Base de données'!$A3116,T$1,"d")&lt;&gt;0,"",'Base de données'!$B3116),""))</f>
        <v/>
      </c>
      <c r="U3116" s="39" t="str">
        <f>IF(U$1&gt;$AE$1,"-",IFERROR(IF(DATEDIF('Base de données'!$A3116,U$1,"d")&lt;&gt;0,"",'Base de données'!$B3116),""))</f>
        <v>ZOER1</v>
      </c>
      <c r="V3116" s="39" t="str">
        <f>IF(V$1&gt;$AE$1,"-",IFERROR(IF(DATEDIF('Base de données'!$A3116,V$1,"d")&lt;&gt;0,"",'Base de données'!$B3116),""))</f>
        <v/>
      </c>
      <c r="W3116" s="34"/>
      <c r="X3116" s="30" t="str">
        <f>'Base de données'!$C3116&amp;" "&amp;'Base de données'!$D3116</f>
        <v>Garnier Édith</v>
      </c>
      <c r="Y3116" s="31">
        <f>COUNTIF('Base de données'!$B:$B,'Base de données'!$B3116)</f>
        <v>4</v>
      </c>
      <c r="AA3116" s="87" cm="1">
        <f t="array" aca="1" ref="AA3116" ca="1">INDIRECT("'Base de données'!A" &amp; ROW(Y3116))</f>
        <v>45962</v>
      </c>
      <c r="AB3116" s="51" t="str" cm="1">
        <f t="array" aca="1" ref="AB3116" ca="1">INDIRECT("'Base de données'!B" &amp; ROW(Z3116))</f>
        <v>ZOER1</v>
      </c>
    </row>
    <row r="3117" spans="1:28" x14ac:dyDescent="0.3">
      <c r="A3117" s="41" t="str">
        <f ca="1">IF(IF(AND($B3117&lt;&gt;"-",$B3117=$E3117),"Entrée et sortie","-")="Entrée et sortie",'Base de données'!$B3117,"-")</f>
        <v>-</v>
      </c>
      <c r="B3117" s="41" t="str">
        <f t="shared" ca="1" si="195"/>
        <v>-</v>
      </c>
      <c r="C3117" s="41" t="str">
        <f t="shared" ca="1" si="196"/>
        <v>-</v>
      </c>
      <c r="D3117" s="41" t="str">
        <f>IF($F3117="sortie en cours d'année",'Base de données'!$B3117,"-")</f>
        <v>-</v>
      </c>
      <c r="E3117" s="41" t="str">
        <f>IF($H3117="entrée en cours d'année",'Base de données'!$B3117,"-")</f>
        <v>HJWK5</v>
      </c>
      <c r="F3117" s="37" t="str">
        <f t="shared" si="193"/>
        <v/>
      </c>
      <c r="G3117" s="37" t="str">
        <f>IF($J3117="mouvement",_xlfn.XLOOKUP('Base de données'!$B3117,$V:$V,$V:$V,0),"")</f>
        <v>HJWK5</v>
      </c>
      <c r="H3117" s="37" t="str">
        <f t="shared" si="194"/>
        <v>entrée en cours d'année</v>
      </c>
      <c r="I3117" s="37">
        <f>IF($J3117="mouvement",_xlfn.XLOOKUP('Base de données'!$B3117,$K:$K,$K:$K,0),"")</f>
        <v>0</v>
      </c>
      <c r="J3117" s="38" t="str">
        <f>IF(AND(Y3117&lt;&gt;MAX(Y:Y),COUNTIF(K3117:V3117,'Base de données'!$B3117)&gt;0),"mouvement","")</f>
        <v>mouvement</v>
      </c>
      <c r="K3117" s="39" t="str">
        <f>IF(K$1&gt;$AE$1,"-",IFERROR(IF(DATEDIF('Base de données'!$A3117,K$1,"d")&lt;&gt;0,"",'Base de données'!$B3117),""))</f>
        <v/>
      </c>
      <c r="L3117" s="39" t="str">
        <f>IF(L$1&gt;$AE$1,"-",IFERROR(IF(DATEDIF('Base de données'!$A3117,L$1,"d")&lt;&gt;0,"",'Base de données'!$B3117),""))</f>
        <v/>
      </c>
      <c r="M3117" s="39" t="str">
        <f>IF(M$1&gt;$AE$1,"-",IFERROR(IF(DATEDIF('Base de données'!$A3117,M$1,"d")&lt;&gt;0,"",'Base de données'!$B3117),""))</f>
        <v/>
      </c>
      <c r="N3117" s="39" t="str">
        <f>IF(N$1&gt;$AE$1,"-",IFERROR(IF(DATEDIF('Base de données'!$A3117,N$1,"d")&lt;&gt;0,"",'Base de données'!$B3117),""))</f>
        <v/>
      </c>
      <c r="O3117" s="39" t="str">
        <f>IF(O$1&gt;$AE$1,"-",IFERROR(IF(DATEDIF('Base de données'!$A3117,O$1,"d")&lt;&gt;0,"",'Base de données'!$B3117),""))</f>
        <v/>
      </c>
      <c r="P3117" s="39" t="str">
        <f>IF(P$1&gt;$AE$1,"-",IFERROR(IF(DATEDIF('Base de données'!$A3117,P$1,"d")&lt;&gt;0,"",'Base de données'!$B3117),""))</f>
        <v/>
      </c>
      <c r="Q3117" s="39" t="str">
        <f>IF(Q$1&gt;$AE$1,"-",IFERROR(IF(DATEDIF('Base de données'!$A3117,Q$1,"d")&lt;&gt;0,"",'Base de données'!$B3117),""))</f>
        <v/>
      </c>
      <c r="R3117" s="39" t="str">
        <f>IF(R$1&gt;$AE$1,"-",IFERROR(IF(DATEDIF('Base de données'!$A3117,R$1,"d")&lt;&gt;0,"",'Base de données'!$B3117),""))</f>
        <v/>
      </c>
      <c r="S3117" s="39" t="str">
        <f>IF(S$1&gt;$AE$1,"-",IFERROR(IF(DATEDIF('Base de données'!$A3117,S$1,"d")&lt;&gt;0,"",'Base de données'!$B3117),""))</f>
        <v/>
      </c>
      <c r="T3117" s="39" t="str">
        <f>IF(T$1&gt;$AE$1,"-",IFERROR(IF(DATEDIF('Base de données'!$A3117,T$1,"d")&lt;&gt;0,"",'Base de données'!$B3117),""))</f>
        <v/>
      </c>
      <c r="U3117" s="39" t="str">
        <f>IF(U$1&gt;$AE$1,"-",IFERROR(IF(DATEDIF('Base de données'!$A3117,U$1,"d")&lt;&gt;0,"",'Base de données'!$B3117),""))</f>
        <v>HJWK5</v>
      </c>
      <c r="V3117" s="39" t="str">
        <f>IF(V$1&gt;$AE$1,"-",IFERROR(IF(DATEDIF('Base de données'!$A3117,V$1,"d")&lt;&gt;0,"",'Base de données'!$B3117),""))</f>
        <v/>
      </c>
      <c r="W3117" s="34"/>
      <c r="X3117" s="30" t="str">
        <f>'Base de données'!$C3117&amp;" "&amp;'Base de données'!$D3117</f>
        <v>Pascal Jeanne</v>
      </c>
      <c r="Y3117" s="31">
        <f>COUNTIF('Base de données'!$B:$B,'Base de données'!$B3117)</f>
        <v>4</v>
      </c>
      <c r="AA3117" s="87" cm="1">
        <f t="array" aca="1" ref="AA3117" ca="1">INDIRECT("'Base de données'!A" &amp; ROW(Y3117))</f>
        <v>45962</v>
      </c>
      <c r="AB3117" s="51" t="str" cm="1">
        <f t="array" aca="1" ref="AB3117" ca="1">INDIRECT("'Base de données'!B" &amp; ROW(Z3117))</f>
        <v>HJWK5</v>
      </c>
    </row>
    <row r="3118" spans="1:28" x14ac:dyDescent="0.3">
      <c r="A3118" s="41" t="str">
        <f ca="1">IF(IF(AND($B3118&lt;&gt;"-",$B3118=$E3118),"Entrée et sortie","-")="Entrée et sortie",'Base de données'!$B3118,"-")</f>
        <v>-</v>
      </c>
      <c r="B3118" s="41" t="str">
        <f t="shared" ca="1" si="195"/>
        <v>-</v>
      </c>
      <c r="C3118" s="41" t="str">
        <f t="shared" ca="1" si="196"/>
        <v>-</v>
      </c>
      <c r="D3118" s="41" t="str">
        <f>IF($F3118="sortie en cours d'année",'Base de données'!$B3118,"-")</f>
        <v>-</v>
      </c>
      <c r="E3118" s="41" t="str">
        <f>IF($H3118="entrée en cours d'année",'Base de données'!$B3118,"-")</f>
        <v>VH0NW</v>
      </c>
      <c r="F3118" s="37" t="str">
        <f t="shared" si="193"/>
        <v/>
      </c>
      <c r="G3118" s="37" t="str">
        <f>IF($J3118="mouvement",_xlfn.XLOOKUP('Base de données'!$B3118,$V:$V,$V:$V,0),"")</f>
        <v>VH0NW</v>
      </c>
      <c r="H3118" s="37" t="str">
        <f t="shared" si="194"/>
        <v>entrée en cours d'année</v>
      </c>
      <c r="I3118" s="37">
        <f>IF($J3118="mouvement",_xlfn.XLOOKUP('Base de données'!$B3118,$K:$K,$K:$K,0),"")</f>
        <v>0</v>
      </c>
      <c r="J3118" s="38" t="str">
        <f>IF(AND(Y3118&lt;&gt;MAX(Y:Y),COUNTIF(K3118:V3118,'Base de données'!$B3118)&gt;0),"mouvement","")</f>
        <v>mouvement</v>
      </c>
      <c r="K3118" s="39" t="str">
        <f>IF(K$1&gt;$AE$1,"-",IFERROR(IF(DATEDIF('Base de données'!$A3118,K$1,"d")&lt;&gt;0,"",'Base de données'!$B3118),""))</f>
        <v/>
      </c>
      <c r="L3118" s="39" t="str">
        <f>IF(L$1&gt;$AE$1,"-",IFERROR(IF(DATEDIF('Base de données'!$A3118,L$1,"d")&lt;&gt;0,"",'Base de données'!$B3118),""))</f>
        <v/>
      </c>
      <c r="M3118" s="39" t="str">
        <f>IF(M$1&gt;$AE$1,"-",IFERROR(IF(DATEDIF('Base de données'!$A3118,M$1,"d")&lt;&gt;0,"",'Base de données'!$B3118),""))</f>
        <v/>
      </c>
      <c r="N3118" s="39" t="str">
        <f>IF(N$1&gt;$AE$1,"-",IFERROR(IF(DATEDIF('Base de données'!$A3118,N$1,"d")&lt;&gt;0,"",'Base de données'!$B3118),""))</f>
        <v/>
      </c>
      <c r="O3118" s="39" t="str">
        <f>IF(O$1&gt;$AE$1,"-",IFERROR(IF(DATEDIF('Base de données'!$A3118,O$1,"d")&lt;&gt;0,"",'Base de données'!$B3118),""))</f>
        <v/>
      </c>
      <c r="P3118" s="39" t="str">
        <f>IF(P$1&gt;$AE$1,"-",IFERROR(IF(DATEDIF('Base de données'!$A3118,P$1,"d")&lt;&gt;0,"",'Base de données'!$B3118),""))</f>
        <v/>
      </c>
      <c r="Q3118" s="39" t="str">
        <f>IF(Q$1&gt;$AE$1,"-",IFERROR(IF(DATEDIF('Base de données'!$A3118,Q$1,"d")&lt;&gt;0,"",'Base de données'!$B3118),""))</f>
        <v/>
      </c>
      <c r="R3118" s="39" t="str">
        <f>IF(R$1&gt;$AE$1,"-",IFERROR(IF(DATEDIF('Base de données'!$A3118,R$1,"d")&lt;&gt;0,"",'Base de données'!$B3118),""))</f>
        <v/>
      </c>
      <c r="S3118" s="39" t="str">
        <f>IF(S$1&gt;$AE$1,"-",IFERROR(IF(DATEDIF('Base de données'!$A3118,S$1,"d")&lt;&gt;0,"",'Base de données'!$B3118),""))</f>
        <v/>
      </c>
      <c r="T3118" s="39" t="str">
        <f>IF(T$1&gt;$AE$1,"-",IFERROR(IF(DATEDIF('Base de données'!$A3118,T$1,"d")&lt;&gt;0,"",'Base de données'!$B3118),""))</f>
        <v/>
      </c>
      <c r="U3118" s="39" t="str">
        <f>IF(U$1&gt;$AE$1,"-",IFERROR(IF(DATEDIF('Base de données'!$A3118,U$1,"d")&lt;&gt;0,"",'Base de données'!$B3118),""))</f>
        <v>VH0NW</v>
      </c>
      <c r="V3118" s="39" t="str">
        <f>IF(V$1&gt;$AE$1,"-",IFERROR(IF(DATEDIF('Base de données'!$A3118,V$1,"d")&lt;&gt;0,"",'Base de données'!$B3118),""))</f>
        <v/>
      </c>
      <c r="W3118" s="34"/>
      <c r="X3118" s="30" t="str">
        <f>'Base de données'!$C3118&amp;" "&amp;'Base de données'!$D3118</f>
        <v>Martinez Christophe</v>
      </c>
      <c r="Y3118" s="31">
        <f>COUNTIF('Base de données'!$B:$B,'Base de données'!$B3118)</f>
        <v>4</v>
      </c>
      <c r="AA3118" s="87" cm="1">
        <f t="array" aca="1" ref="AA3118" ca="1">INDIRECT("'Base de données'!A" &amp; ROW(Y3118))</f>
        <v>45962</v>
      </c>
      <c r="AB3118" s="51" t="str" cm="1">
        <f t="array" aca="1" ref="AB3118" ca="1">INDIRECT("'Base de données'!B" &amp; ROW(Z3118))</f>
        <v>VH0NW</v>
      </c>
    </row>
    <row r="3119" spans="1:28" x14ac:dyDescent="0.3">
      <c r="A3119" s="41" t="str">
        <f ca="1">IF(IF(AND($B3119&lt;&gt;"-",$B3119=$E3119),"Entrée et sortie","-")="Entrée et sortie",'Base de données'!$B3119,"-")</f>
        <v>-</v>
      </c>
      <c r="B3119" s="41" t="str">
        <f t="shared" ca="1" si="195"/>
        <v>-</v>
      </c>
      <c r="C3119" s="41" t="str">
        <f t="shared" ca="1" si="196"/>
        <v>-</v>
      </c>
      <c r="D3119" s="41" t="str">
        <f>IF($F3119="sortie en cours d'année",'Base de données'!$B3119,"-")</f>
        <v>-</v>
      </c>
      <c r="E3119" s="41" t="str">
        <f>IF($H3119="entrée en cours d'année",'Base de données'!$B3119,"-")</f>
        <v>YQOFX</v>
      </c>
      <c r="F3119" s="37" t="str">
        <f t="shared" si="193"/>
        <v/>
      </c>
      <c r="G3119" s="37" t="str">
        <f>IF($J3119="mouvement",_xlfn.XLOOKUP('Base de données'!$B3119,$V:$V,$V:$V,0),"")</f>
        <v>YQOFX</v>
      </c>
      <c r="H3119" s="37" t="str">
        <f t="shared" si="194"/>
        <v>entrée en cours d'année</v>
      </c>
      <c r="I3119" s="37">
        <f>IF($J3119="mouvement",_xlfn.XLOOKUP('Base de données'!$B3119,$K:$K,$K:$K,0),"")</f>
        <v>0</v>
      </c>
      <c r="J3119" s="38" t="str">
        <f>IF(AND(Y3119&lt;&gt;MAX(Y:Y),COUNTIF(K3119:V3119,'Base de données'!$B3119)&gt;0),"mouvement","")</f>
        <v>mouvement</v>
      </c>
      <c r="K3119" s="39" t="str">
        <f>IF(K$1&gt;$AE$1,"-",IFERROR(IF(DATEDIF('Base de données'!$A3119,K$1,"d")&lt;&gt;0,"",'Base de données'!$B3119),""))</f>
        <v/>
      </c>
      <c r="L3119" s="39" t="str">
        <f>IF(L$1&gt;$AE$1,"-",IFERROR(IF(DATEDIF('Base de données'!$A3119,L$1,"d")&lt;&gt;0,"",'Base de données'!$B3119),""))</f>
        <v/>
      </c>
      <c r="M3119" s="39" t="str">
        <f>IF(M$1&gt;$AE$1,"-",IFERROR(IF(DATEDIF('Base de données'!$A3119,M$1,"d")&lt;&gt;0,"",'Base de données'!$B3119),""))</f>
        <v/>
      </c>
      <c r="N3119" s="39" t="str">
        <f>IF(N$1&gt;$AE$1,"-",IFERROR(IF(DATEDIF('Base de données'!$A3119,N$1,"d")&lt;&gt;0,"",'Base de données'!$B3119),""))</f>
        <v/>
      </c>
      <c r="O3119" s="39" t="str">
        <f>IF(O$1&gt;$AE$1,"-",IFERROR(IF(DATEDIF('Base de données'!$A3119,O$1,"d")&lt;&gt;0,"",'Base de données'!$B3119),""))</f>
        <v/>
      </c>
      <c r="P3119" s="39" t="str">
        <f>IF(P$1&gt;$AE$1,"-",IFERROR(IF(DATEDIF('Base de données'!$A3119,P$1,"d")&lt;&gt;0,"",'Base de données'!$B3119),""))</f>
        <v/>
      </c>
      <c r="Q3119" s="39" t="str">
        <f>IF(Q$1&gt;$AE$1,"-",IFERROR(IF(DATEDIF('Base de données'!$A3119,Q$1,"d")&lt;&gt;0,"",'Base de données'!$B3119),""))</f>
        <v/>
      </c>
      <c r="R3119" s="39" t="str">
        <f>IF(R$1&gt;$AE$1,"-",IFERROR(IF(DATEDIF('Base de données'!$A3119,R$1,"d")&lt;&gt;0,"",'Base de données'!$B3119),""))</f>
        <v/>
      </c>
      <c r="S3119" s="39" t="str">
        <f>IF(S$1&gt;$AE$1,"-",IFERROR(IF(DATEDIF('Base de données'!$A3119,S$1,"d")&lt;&gt;0,"",'Base de données'!$B3119),""))</f>
        <v/>
      </c>
      <c r="T3119" s="39" t="str">
        <f>IF(T$1&gt;$AE$1,"-",IFERROR(IF(DATEDIF('Base de données'!$A3119,T$1,"d")&lt;&gt;0,"",'Base de données'!$B3119),""))</f>
        <v/>
      </c>
      <c r="U3119" s="39" t="str">
        <f>IF(U$1&gt;$AE$1,"-",IFERROR(IF(DATEDIF('Base de données'!$A3119,U$1,"d")&lt;&gt;0,"",'Base de données'!$B3119),""))</f>
        <v>YQOFX</v>
      </c>
      <c r="V3119" s="39" t="str">
        <f>IF(V$1&gt;$AE$1,"-",IFERROR(IF(DATEDIF('Base de données'!$A3119,V$1,"d")&lt;&gt;0,"",'Base de données'!$B3119),""))</f>
        <v/>
      </c>
      <c r="W3119" s="34"/>
      <c r="X3119" s="30" t="str">
        <f>'Base de données'!$C3119&amp;" "&amp;'Base de données'!$D3119</f>
        <v>Gallet Aurélie</v>
      </c>
      <c r="Y3119" s="31">
        <f>COUNTIF('Base de données'!$B:$B,'Base de données'!$B3119)</f>
        <v>4</v>
      </c>
      <c r="AA3119" s="87" cm="1">
        <f t="array" aca="1" ref="AA3119" ca="1">INDIRECT("'Base de données'!A" &amp; ROW(Y3119))</f>
        <v>45962</v>
      </c>
      <c r="AB3119" s="51" t="str" cm="1">
        <f t="array" aca="1" ref="AB3119" ca="1">INDIRECT("'Base de données'!B" &amp; ROW(Z3119))</f>
        <v>YQOFX</v>
      </c>
    </row>
    <row r="3120" spans="1:28" x14ac:dyDescent="0.3">
      <c r="A3120" s="41" t="str">
        <f ca="1">IF(IF(AND($B3120&lt;&gt;"-",$B3120=$E3120),"Entrée et sortie","-")="Entrée et sortie",'Base de données'!$B3120,"-")</f>
        <v>-</v>
      </c>
      <c r="B3120" s="41" t="str">
        <f t="shared" ca="1" si="195"/>
        <v>-</v>
      </c>
      <c r="C3120" s="41" t="str">
        <f t="shared" ca="1" si="196"/>
        <v>-</v>
      </c>
      <c r="D3120" s="41" t="str">
        <f>IF($F3120="sortie en cours d'année",'Base de données'!$B3120,"-")</f>
        <v>-</v>
      </c>
      <c r="E3120" s="41" t="str">
        <f>IF($H3120="entrée en cours d'année",'Base de données'!$B3120,"-")</f>
        <v>XJOZZ</v>
      </c>
      <c r="F3120" s="37" t="str">
        <f t="shared" si="193"/>
        <v/>
      </c>
      <c r="G3120" s="37" t="str">
        <f>IF($J3120="mouvement",_xlfn.XLOOKUP('Base de données'!$B3120,$V:$V,$V:$V,0),"")</f>
        <v>XJOZZ</v>
      </c>
      <c r="H3120" s="37" t="str">
        <f t="shared" si="194"/>
        <v>entrée en cours d'année</v>
      </c>
      <c r="I3120" s="37">
        <f>IF($J3120="mouvement",_xlfn.XLOOKUP('Base de données'!$B3120,$K:$K,$K:$K,0),"")</f>
        <v>0</v>
      </c>
      <c r="J3120" s="38" t="str">
        <f>IF(AND(Y3120&lt;&gt;MAX(Y:Y),COUNTIF(K3120:V3120,'Base de données'!$B3120)&gt;0),"mouvement","")</f>
        <v>mouvement</v>
      </c>
      <c r="K3120" s="39" t="str">
        <f>IF(K$1&gt;$AE$1,"-",IFERROR(IF(DATEDIF('Base de données'!$A3120,K$1,"d")&lt;&gt;0,"",'Base de données'!$B3120),""))</f>
        <v/>
      </c>
      <c r="L3120" s="39" t="str">
        <f>IF(L$1&gt;$AE$1,"-",IFERROR(IF(DATEDIF('Base de données'!$A3120,L$1,"d")&lt;&gt;0,"",'Base de données'!$B3120),""))</f>
        <v/>
      </c>
      <c r="M3120" s="39" t="str">
        <f>IF(M$1&gt;$AE$1,"-",IFERROR(IF(DATEDIF('Base de données'!$A3120,M$1,"d")&lt;&gt;0,"",'Base de données'!$B3120),""))</f>
        <v/>
      </c>
      <c r="N3120" s="39" t="str">
        <f>IF(N$1&gt;$AE$1,"-",IFERROR(IF(DATEDIF('Base de données'!$A3120,N$1,"d")&lt;&gt;0,"",'Base de données'!$B3120),""))</f>
        <v/>
      </c>
      <c r="O3120" s="39" t="str">
        <f>IF(O$1&gt;$AE$1,"-",IFERROR(IF(DATEDIF('Base de données'!$A3120,O$1,"d")&lt;&gt;0,"",'Base de données'!$B3120),""))</f>
        <v/>
      </c>
      <c r="P3120" s="39" t="str">
        <f>IF(P$1&gt;$AE$1,"-",IFERROR(IF(DATEDIF('Base de données'!$A3120,P$1,"d")&lt;&gt;0,"",'Base de données'!$B3120),""))</f>
        <v/>
      </c>
      <c r="Q3120" s="39" t="str">
        <f>IF(Q$1&gt;$AE$1,"-",IFERROR(IF(DATEDIF('Base de données'!$A3120,Q$1,"d")&lt;&gt;0,"",'Base de données'!$B3120),""))</f>
        <v/>
      </c>
      <c r="R3120" s="39" t="str">
        <f>IF(R$1&gt;$AE$1,"-",IFERROR(IF(DATEDIF('Base de données'!$A3120,R$1,"d")&lt;&gt;0,"",'Base de données'!$B3120),""))</f>
        <v/>
      </c>
      <c r="S3120" s="39" t="str">
        <f>IF(S$1&gt;$AE$1,"-",IFERROR(IF(DATEDIF('Base de données'!$A3120,S$1,"d")&lt;&gt;0,"",'Base de données'!$B3120),""))</f>
        <v/>
      </c>
      <c r="T3120" s="39" t="str">
        <f>IF(T$1&gt;$AE$1,"-",IFERROR(IF(DATEDIF('Base de données'!$A3120,T$1,"d")&lt;&gt;0,"",'Base de données'!$B3120),""))</f>
        <v/>
      </c>
      <c r="U3120" s="39" t="str">
        <f>IF(U$1&gt;$AE$1,"-",IFERROR(IF(DATEDIF('Base de données'!$A3120,U$1,"d")&lt;&gt;0,"",'Base de données'!$B3120),""))</f>
        <v>XJOZZ</v>
      </c>
      <c r="V3120" s="39" t="str">
        <f>IF(V$1&gt;$AE$1,"-",IFERROR(IF(DATEDIF('Base de données'!$A3120,V$1,"d")&lt;&gt;0,"",'Base de données'!$B3120),""))</f>
        <v/>
      </c>
      <c r="W3120" s="34"/>
      <c r="X3120" s="30" t="str">
        <f>'Base de données'!$C3120&amp;" "&amp;'Base de données'!$D3120</f>
        <v>Georges Zoé</v>
      </c>
      <c r="Y3120" s="31">
        <f>COUNTIF('Base de données'!$B:$B,'Base de données'!$B3120)</f>
        <v>4</v>
      </c>
      <c r="AA3120" s="87" cm="1">
        <f t="array" aca="1" ref="AA3120" ca="1">INDIRECT("'Base de données'!A" &amp; ROW(Y3120))</f>
        <v>45962</v>
      </c>
      <c r="AB3120" s="51" t="str" cm="1">
        <f t="array" aca="1" ref="AB3120" ca="1">INDIRECT("'Base de données'!B" &amp; ROW(Z3120))</f>
        <v>XJOZZ</v>
      </c>
    </row>
    <row r="3121" spans="1:28" x14ac:dyDescent="0.3">
      <c r="A3121" s="41" t="str">
        <f ca="1">IF(IF(AND($B3121&lt;&gt;"-",$B3121=$E3121),"Entrée et sortie","-")="Entrée et sortie",'Base de données'!$B3121,"-")</f>
        <v>-</v>
      </c>
      <c r="B3121" s="41" t="str">
        <f t="shared" ca="1" si="195"/>
        <v>-</v>
      </c>
      <c r="C3121" s="41" t="str">
        <f t="shared" ca="1" si="196"/>
        <v>-</v>
      </c>
      <c r="D3121" s="41" t="str">
        <f>IF($F3121="sortie en cours d'année",'Base de données'!$B3121,"-")</f>
        <v>-</v>
      </c>
      <c r="E3121" s="41" t="str">
        <f>IF($H3121="entrée en cours d'année",'Base de données'!$B3121,"-")</f>
        <v>0CNUS</v>
      </c>
      <c r="F3121" s="37" t="str">
        <f t="shared" si="193"/>
        <v/>
      </c>
      <c r="G3121" s="37" t="str">
        <f>IF($J3121="mouvement",_xlfn.XLOOKUP('Base de données'!$B3121,$V:$V,$V:$V,0),"")</f>
        <v>0CNUS</v>
      </c>
      <c r="H3121" s="37" t="str">
        <f t="shared" si="194"/>
        <v>entrée en cours d'année</v>
      </c>
      <c r="I3121" s="37">
        <f>IF($J3121="mouvement",_xlfn.XLOOKUP('Base de données'!$B3121,$K:$K,$K:$K,0),"")</f>
        <v>0</v>
      </c>
      <c r="J3121" s="38" t="str">
        <f>IF(AND(Y3121&lt;&gt;MAX(Y:Y),COUNTIF(K3121:V3121,'Base de données'!$B3121)&gt;0),"mouvement","")</f>
        <v>mouvement</v>
      </c>
      <c r="K3121" s="39" t="str">
        <f>IF(K$1&gt;$AE$1,"-",IFERROR(IF(DATEDIF('Base de données'!$A3121,K$1,"d")&lt;&gt;0,"",'Base de données'!$B3121),""))</f>
        <v/>
      </c>
      <c r="L3121" s="39" t="str">
        <f>IF(L$1&gt;$AE$1,"-",IFERROR(IF(DATEDIF('Base de données'!$A3121,L$1,"d")&lt;&gt;0,"",'Base de données'!$B3121),""))</f>
        <v/>
      </c>
      <c r="M3121" s="39" t="str">
        <f>IF(M$1&gt;$AE$1,"-",IFERROR(IF(DATEDIF('Base de données'!$A3121,M$1,"d")&lt;&gt;0,"",'Base de données'!$B3121),""))</f>
        <v/>
      </c>
      <c r="N3121" s="39" t="str">
        <f>IF(N$1&gt;$AE$1,"-",IFERROR(IF(DATEDIF('Base de données'!$A3121,N$1,"d")&lt;&gt;0,"",'Base de données'!$B3121),""))</f>
        <v/>
      </c>
      <c r="O3121" s="39" t="str">
        <f>IF(O$1&gt;$AE$1,"-",IFERROR(IF(DATEDIF('Base de données'!$A3121,O$1,"d")&lt;&gt;0,"",'Base de données'!$B3121),""))</f>
        <v/>
      </c>
      <c r="P3121" s="39" t="str">
        <f>IF(P$1&gt;$AE$1,"-",IFERROR(IF(DATEDIF('Base de données'!$A3121,P$1,"d")&lt;&gt;0,"",'Base de données'!$B3121),""))</f>
        <v/>
      </c>
      <c r="Q3121" s="39" t="str">
        <f>IF(Q$1&gt;$AE$1,"-",IFERROR(IF(DATEDIF('Base de données'!$A3121,Q$1,"d")&lt;&gt;0,"",'Base de données'!$B3121),""))</f>
        <v/>
      </c>
      <c r="R3121" s="39" t="str">
        <f>IF(R$1&gt;$AE$1,"-",IFERROR(IF(DATEDIF('Base de données'!$A3121,R$1,"d")&lt;&gt;0,"",'Base de données'!$B3121),""))</f>
        <v/>
      </c>
      <c r="S3121" s="39" t="str">
        <f>IF(S$1&gt;$AE$1,"-",IFERROR(IF(DATEDIF('Base de données'!$A3121,S$1,"d")&lt;&gt;0,"",'Base de données'!$B3121),""))</f>
        <v/>
      </c>
      <c r="T3121" s="39" t="str">
        <f>IF(T$1&gt;$AE$1,"-",IFERROR(IF(DATEDIF('Base de données'!$A3121,T$1,"d")&lt;&gt;0,"",'Base de données'!$B3121),""))</f>
        <v/>
      </c>
      <c r="U3121" s="39" t="str">
        <f>IF(U$1&gt;$AE$1,"-",IFERROR(IF(DATEDIF('Base de données'!$A3121,U$1,"d")&lt;&gt;0,"",'Base de données'!$B3121),""))</f>
        <v>0CNUS</v>
      </c>
      <c r="V3121" s="39" t="str">
        <f>IF(V$1&gt;$AE$1,"-",IFERROR(IF(DATEDIF('Base de données'!$A3121,V$1,"d")&lt;&gt;0,"",'Base de données'!$B3121),""))</f>
        <v/>
      </c>
      <c r="W3121" s="34"/>
      <c r="X3121" s="30" t="str">
        <f>'Base de données'!$C3121&amp;" "&amp;'Base de données'!$D3121</f>
        <v>Noël Pauline</v>
      </c>
      <c r="Y3121" s="31">
        <f>COUNTIF('Base de données'!$B:$B,'Base de données'!$B3121)</f>
        <v>4</v>
      </c>
      <c r="AA3121" s="87" cm="1">
        <f t="array" aca="1" ref="AA3121" ca="1">INDIRECT("'Base de données'!A" &amp; ROW(Y3121))</f>
        <v>45962</v>
      </c>
      <c r="AB3121" s="51" t="str" cm="1">
        <f t="array" aca="1" ref="AB3121" ca="1">INDIRECT("'Base de données'!B" &amp; ROW(Z3121))</f>
        <v>0CNUS</v>
      </c>
    </row>
    <row r="3122" spans="1:28" x14ac:dyDescent="0.3">
      <c r="A3122" s="41" t="str">
        <f ca="1">IF(IF(AND($B3122&lt;&gt;"-",$B3122=$E3122),"Entrée et sortie","-")="Entrée et sortie",'Base de données'!$B3122,"-")</f>
        <v>-</v>
      </c>
      <c r="B3122" s="41" t="str">
        <f t="shared" ca="1" si="195"/>
        <v>-</v>
      </c>
      <c r="C3122" s="41" t="str">
        <f t="shared" ca="1" si="196"/>
        <v>-</v>
      </c>
      <c r="D3122" s="41" t="str">
        <f>IF($F3122="sortie en cours d'année",'Base de données'!$B3122,"-")</f>
        <v>-</v>
      </c>
      <c r="E3122" s="41" t="str">
        <f>IF($H3122="entrée en cours d'année",'Base de données'!$B3122,"-")</f>
        <v>0RFJ9</v>
      </c>
      <c r="F3122" s="37" t="str">
        <f t="shared" si="193"/>
        <v/>
      </c>
      <c r="G3122" s="37" t="str">
        <f>IF($J3122="mouvement",_xlfn.XLOOKUP('Base de données'!$B3122,$V:$V,$V:$V,0),"")</f>
        <v>0RFJ9</v>
      </c>
      <c r="H3122" s="37" t="str">
        <f t="shared" si="194"/>
        <v>entrée en cours d'année</v>
      </c>
      <c r="I3122" s="37">
        <f>IF($J3122="mouvement",_xlfn.XLOOKUP('Base de données'!$B3122,$K:$K,$K:$K,0),"")</f>
        <v>0</v>
      </c>
      <c r="J3122" s="38" t="str">
        <f>IF(AND(Y3122&lt;&gt;MAX(Y:Y),COUNTIF(K3122:V3122,'Base de données'!$B3122)&gt;0),"mouvement","")</f>
        <v>mouvement</v>
      </c>
      <c r="K3122" s="39" t="str">
        <f>IF(K$1&gt;$AE$1,"-",IFERROR(IF(DATEDIF('Base de données'!$A3122,K$1,"d")&lt;&gt;0,"",'Base de données'!$B3122),""))</f>
        <v/>
      </c>
      <c r="L3122" s="39" t="str">
        <f>IF(L$1&gt;$AE$1,"-",IFERROR(IF(DATEDIF('Base de données'!$A3122,L$1,"d")&lt;&gt;0,"",'Base de données'!$B3122),""))</f>
        <v/>
      </c>
      <c r="M3122" s="39" t="str">
        <f>IF(M$1&gt;$AE$1,"-",IFERROR(IF(DATEDIF('Base de données'!$A3122,M$1,"d")&lt;&gt;0,"",'Base de données'!$B3122),""))</f>
        <v/>
      </c>
      <c r="N3122" s="39" t="str">
        <f>IF(N$1&gt;$AE$1,"-",IFERROR(IF(DATEDIF('Base de données'!$A3122,N$1,"d")&lt;&gt;0,"",'Base de données'!$B3122),""))</f>
        <v/>
      </c>
      <c r="O3122" s="39" t="str">
        <f>IF(O$1&gt;$AE$1,"-",IFERROR(IF(DATEDIF('Base de données'!$A3122,O$1,"d")&lt;&gt;0,"",'Base de données'!$B3122),""))</f>
        <v/>
      </c>
      <c r="P3122" s="39" t="str">
        <f>IF(P$1&gt;$AE$1,"-",IFERROR(IF(DATEDIF('Base de données'!$A3122,P$1,"d")&lt;&gt;0,"",'Base de données'!$B3122),""))</f>
        <v/>
      </c>
      <c r="Q3122" s="39" t="str">
        <f>IF(Q$1&gt;$AE$1,"-",IFERROR(IF(DATEDIF('Base de données'!$A3122,Q$1,"d")&lt;&gt;0,"",'Base de données'!$B3122),""))</f>
        <v/>
      </c>
      <c r="R3122" s="39" t="str">
        <f>IF(R$1&gt;$AE$1,"-",IFERROR(IF(DATEDIF('Base de données'!$A3122,R$1,"d")&lt;&gt;0,"",'Base de données'!$B3122),""))</f>
        <v/>
      </c>
      <c r="S3122" s="39" t="str">
        <f>IF(S$1&gt;$AE$1,"-",IFERROR(IF(DATEDIF('Base de données'!$A3122,S$1,"d")&lt;&gt;0,"",'Base de données'!$B3122),""))</f>
        <v/>
      </c>
      <c r="T3122" s="39" t="str">
        <f>IF(T$1&gt;$AE$1,"-",IFERROR(IF(DATEDIF('Base de données'!$A3122,T$1,"d")&lt;&gt;0,"",'Base de données'!$B3122),""))</f>
        <v/>
      </c>
      <c r="U3122" s="39" t="str">
        <f>IF(U$1&gt;$AE$1,"-",IFERROR(IF(DATEDIF('Base de données'!$A3122,U$1,"d")&lt;&gt;0,"",'Base de données'!$B3122),""))</f>
        <v>0RFJ9</v>
      </c>
      <c r="V3122" s="39" t="str">
        <f>IF(V$1&gt;$AE$1,"-",IFERROR(IF(DATEDIF('Base de données'!$A3122,V$1,"d")&lt;&gt;0,"",'Base de données'!$B3122),""))</f>
        <v/>
      </c>
      <c r="W3122" s="34"/>
      <c r="X3122" s="30" t="str">
        <f>'Base de données'!$C3122&amp;" "&amp;'Base de données'!$D3122</f>
        <v>Rousset Geneviève</v>
      </c>
      <c r="Y3122" s="31">
        <f>COUNTIF('Base de données'!$B:$B,'Base de données'!$B3122)</f>
        <v>4</v>
      </c>
      <c r="AA3122" s="87" cm="1">
        <f t="array" aca="1" ref="AA3122" ca="1">INDIRECT("'Base de données'!A" &amp; ROW(Y3122))</f>
        <v>45962</v>
      </c>
      <c r="AB3122" s="51" t="str" cm="1">
        <f t="array" aca="1" ref="AB3122" ca="1">INDIRECT("'Base de données'!B" &amp; ROW(Z3122))</f>
        <v>0RFJ9</v>
      </c>
    </row>
    <row r="3123" spans="1:28" x14ac:dyDescent="0.3">
      <c r="A3123" s="41" t="str">
        <f ca="1">IF(IF(AND($B3123&lt;&gt;"-",$B3123=$E3123),"Entrée et sortie","-")="Entrée et sortie",'Base de données'!$B3123,"-")</f>
        <v>-</v>
      </c>
      <c r="B3123" s="41" t="str">
        <f t="shared" ca="1" si="195"/>
        <v>-</v>
      </c>
      <c r="C3123" s="41" t="str">
        <f t="shared" ca="1" si="196"/>
        <v>-</v>
      </c>
      <c r="D3123" s="41" t="str">
        <f>IF($F3123="sortie en cours d'année",'Base de données'!$B3123,"-")</f>
        <v>-</v>
      </c>
      <c r="E3123" s="41" t="str">
        <f>IF($H3123="entrée en cours d'année",'Base de données'!$B3123,"-")</f>
        <v>LLIVG</v>
      </c>
      <c r="F3123" s="37" t="str">
        <f t="shared" si="193"/>
        <v/>
      </c>
      <c r="G3123" s="37" t="str">
        <f>IF($J3123="mouvement",_xlfn.XLOOKUP('Base de données'!$B3123,$V:$V,$V:$V,0),"")</f>
        <v>LLIVG</v>
      </c>
      <c r="H3123" s="37" t="str">
        <f t="shared" si="194"/>
        <v>entrée en cours d'année</v>
      </c>
      <c r="I3123" s="37">
        <f>IF($J3123="mouvement",_xlfn.XLOOKUP('Base de données'!$B3123,$K:$K,$K:$K,0),"")</f>
        <v>0</v>
      </c>
      <c r="J3123" s="38" t="str">
        <f>IF(AND(Y3123&lt;&gt;MAX(Y:Y),COUNTIF(K3123:V3123,'Base de données'!$B3123)&gt;0),"mouvement","")</f>
        <v>mouvement</v>
      </c>
      <c r="K3123" s="39" t="str">
        <f>IF(K$1&gt;$AE$1,"-",IFERROR(IF(DATEDIF('Base de données'!$A3123,K$1,"d")&lt;&gt;0,"",'Base de données'!$B3123),""))</f>
        <v/>
      </c>
      <c r="L3123" s="39" t="str">
        <f>IF(L$1&gt;$AE$1,"-",IFERROR(IF(DATEDIF('Base de données'!$A3123,L$1,"d")&lt;&gt;0,"",'Base de données'!$B3123),""))</f>
        <v/>
      </c>
      <c r="M3123" s="39" t="str">
        <f>IF(M$1&gt;$AE$1,"-",IFERROR(IF(DATEDIF('Base de données'!$A3123,M$1,"d")&lt;&gt;0,"",'Base de données'!$B3123),""))</f>
        <v/>
      </c>
      <c r="N3123" s="39" t="str">
        <f>IF(N$1&gt;$AE$1,"-",IFERROR(IF(DATEDIF('Base de données'!$A3123,N$1,"d")&lt;&gt;0,"",'Base de données'!$B3123),""))</f>
        <v/>
      </c>
      <c r="O3123" s="39" t="str">
        <f>IF(O$1&gt;$AE$1,"-",IFERROR(IF(DATEDIF('Base de données'!$A3123,O$1,"d")&lt;&gt;0,"",'Base de données'!$B3123),""))</f>
        <v/>
      </c>
      <c r="P3123" s="39" t="str">
        <f>IF(P$1&gt;$AE$1,"-",IFERROR(IF(DATEDIF('Base de données'!$A3123,P$1,"d")&lt;&gt;0,"",'Base de données'!$B3123),""))</f>
        <v/>
      </c>
      <c r="Q3123" s="39" t="str">
        <f>IF(Q$1&gt;$AE$1,"-",IFERROR(IF(DATEDIF('Base de données'!$A3123,Q$1,"d")&lt;&gt;0,"",'Base de données'!$B3123),""))</f>
        <v/>
      </c>
      <c r="R3123" s="39" t="str">
        <f>IF(R$1&gt;$AE$1,"-",IFERROR(IF(DATEDIF('Base de données'!$A3123,R$1,"d")&lt;&gt;0,"",'Base de données'!$B3123),""))</f>
        <v/>
      </c>
      <c r="S3123" s="39" t="str">
        <f>IF(S$1&gt;$AE$1,"-",IFERROR(IF(DATEDIF('Base de données'!$A3123,S$1,"d")&lt;&gt;0,"",'Base de données'!$B3123),""))</f>
        <v/>
      </c>
      <c r="T3123" s="39" t="str">
        <f>IF(T$1&gt;$AE$1,"-",IFERROR(IF(DATEDIF('Base de données'!$A3123,T$1,"d")&lt;&gt;0,"",'Base de données'!$B3123),""))</f>
        <v/>
      </c>
      <c r="U3123" s="39" t="str">
        <f>IF(U$1&gt;$AE$1,"-",IFERROR(IF(DATEDIF('Base de données'!$A3123,U$1,"d")&lt;&gt;0,"",'Base de données'!$B3123),""))</f>
        <v>LLIVG</v>
      </c>
      <c r="V3123" s="39" t="str">
        <f>IF(V$1&gt;$AE$1,"-",IFERROR(IF(DATEDIF('Base de données'!$A3123,V$1,"d")&lt;&gt;0,"",'Base de données'!$B3123),""))</f>
        <v/>
      </c>
      <c r="W3123" s="34"/>
      <c r="X3123" s="30" t="str">
        <f>'Base de données'!$C3123&amp;" "&amp;'Base de données'!$D3123</f>
        <v>Bonneau Lucie</v>
      </c>
      <c r="Y3123" s="31">
        <f>COUNTIF('Base de données'!$B:$B,'Base de données'!$B3123)</f>
        <v>4</v>
      </c>
      <c r="AA3123" s="87" cm="1">
        <f t="array" aca="1" ref="AA3123" ca="1">INDIRECT("'Base de données'!A" &amp; ROW(Y3123))</f>
        <v>45962</v>
      </c>
      <c r="AB3123" s="51" t="str" cm="1">
        <f t="array" aca="1" ref="AB3123" ca="1">INDIRECT("'Base de données'!B" &amp; ROW(Z3123))</f>
        <v>LLIVG</v>
      </c>
    </row>
    <row r="3124" spans="1:28" x14ac:dyDescent="0.3">
      <c r="A3124" s="41" t="str">
        <f ca="1">IF(IF(AND($B3124&lt;&gt;"-",$B3124=$E3124),"Entrée et sortie","-")="Entrée et sortie",'Base de données'!$B3124,"-")</f>
        <v>UF9Q6</v>
      </c>
      <c r="B3124" s="41" t="str">
        <f t="shared" ca="1" si="195"/>
        <v>UF9Q6</v>
      </c>
      <c r="C3124" s="41" t="str">
        <f t="shared" ca="1" si="196"/>
        <v>UF9Q6</v>
      </c>
      <c r="D3124" s="41" t="str">
        <f>IF($F3124="sortie en cours d'année",'Base de données'!$B3124,"-")</f>
        <v>UF9Q6</v>
      </c>
      <c r="E3124" s="41" t="str">
        <f>IF($H3124="entrée en cours d'année",'Base de données'!$B3124,"-")</f>
        <v>UF9Q6</v>
      </c>
      <c r="F3124" s="37" t="str">
        <f t="shared" si="193"/>
        <v>sortie en cours d'année</v>
      </c>
      <c r="G3124" s="37">
        <f>IF($J3124="mouvement",_xlfn.XLOOKUP('Base de données'!$B3124,$V:$V,$V:$V,0),"")</f>
        <v>0</v>
      </c>
      <c r="H3124" s="37" t="str">
        <f t="shared" si="194"/>
        <v>entrée en cours d'année</v>
      </c>
      <c r="I3124" s="37">
        <f>IF($J3124="mouvement",_xlfn.XLOOKUP('Base de données'!$B3124,$K:$K,$K:$K,0),"")</f>
        <v>0</v>
      </c>
      <c r="J3124" s="38" t="str">
        <f>IF(AND(Y3124&lt;&gt;MAX(Y:Y),COUNTIF(K3124:V3124,'Base de données'!$B3124)&gt;0),"mouvement","")</f>
        <v>mouvement</v>
      </c>
      <c r="K3124" s="39" t="str">
        <f>IF(K$1&gt;$AE$1,"-",IFERROR(IF(DATEDIF('Base de données'!$A3124,K$1,"d")&lt;&gt;0,"",'Base de données'!$B3124),""))</f>
        <v/>
      </c>
      <c r="L3124" s="39" t="str">
        <f>IF(L$1&gt;$AE$1,"-",IFERROR(IF(DATEDIF('Base de données'!$A3124,L$1,"d")&lt;&gt;0,"",'Base de données'!$B3124),""))</f>
        <v/>
      </c>
      <c r="M3124" s="39" t="str">
        <f>IF(M$1&gt;$AE$1,"-",IFERROR(IF(DATEDIF('Base de données'!$A3124,M$1,"d")&lt;&gt;0,"",'Base de données'!$B3124),""))</f>
        <v/>
      </c>
      <c r="N3124" s="39" t="str">
        <f>IF(N$1&gt;$AE$1,"-",IFERROR(IF(DATEDIF('Base de données'!$A3124,N$1,"d")&lt;&gt;0,"",'Base de données'!$B3124),""))</f>
        <v/>
      </c>
      <c r="O3124" s="39" t="str">
        <f>IF(O$1&gt;$AE$1,"-",IFERROR(IF(DATEDIF('Base de données'!$A3124,O$1,"d")&lt;&gt;0,"",'Base de données'!$B3124),""))</f>
        <v/>
      </c>
      <c r="P3124" s="39" t="str">
        <f>IF(P$1&gt;$AE$1,"-",IFERROR(IF(DATEDIF('Base de données'!$A3124,P$1,"d")&lt;&gt;0,"",'Base de données'!$B3124),""))</f>
        <v/>
      </c>
      <c r="Q3124" s="39" t="str">
        <f>IF(Q$1&gt;$AE$1,"-",IFERROR(IF(DATEDIF('Base de données'!$A3124,Q$1,"d")&lt;&gt;0,"",'Base de données'!$B3124),""))</f>
        <v/>
      </c>
      <c r="R3124" s="39" t="str">
        <f>IF(R$1&gt;$AE$1,"-",IFERROR(IF(DATEDIF('Base de données'!$A3124,R$1,"d")&lt;&gt;0,"",'Base de données'!$B3124),""))</f>
        <v/>
      </c>
      <c r="S3124" s="39" t="str">
        <f>IF(S$1&gt;$AE$1,"-",IFERROR(IF(DATEDIF('Base de données'!$A3124,S$1,"d")&lt;&gt;0,"",'Base de données'!$B3124),""))</f>
        <v/>
      </c>
      <c r="T3124" s="39" t="str">
        <f>IF(T$1&gt;$AE$1,"-",IFERROR(IF(DATEDIF('Base de données'!$A3124,T$1,"d")&lt;&gt;0,"",'Base de données'!$B3124),""))</f>
        <v/>
      </c>
      <c r="U3124" s="39" t="str">
        <f>IF(U$1&gt;$AE$1,"-",IFERROR(IF(DATEDIF('Base de données'!$A3124,U$1,"d")&lt;&gt;0,"",'Base de données'!$B3124),""))</f>
        <v>UF9Q6</v>
      </c>
      <c r="V3124" s="39" t="str">
        <f>IF(V$1&gt;$AE$1,"-",IFERROR(IF(DATEDIF('Base de données'!$A3124,V$1,"d")&lt;&gt;0,"",'Base de données'!$B3124),""))</f>
        <v/>
      </c>
      <c r="W3124" s="34"/>
      <c r="X3124" s="30" t="str">
        <f>'Base de données'!$C3124&amp;" "&amp;'Base de données'!$D3124</f>
        <v>Hoareau Théophile</v>
      </c>
      <c r="Y3124" s="31">
        <f>COUNTIF('Base de données'!$B:$B,'Base de données'!$B3124)</f>
        <v>3</v>
      </c>
      <c r="AA3124" s="87" cm="1">
        <f t="array" aca="1" ref="AA3124" ca="1">INDIRECT("'Base de données'!A" &amp; ROW(Y3124))</f>
        <v>45962</v>
      </c>
      <c r="AB3124" s="51" t="str" cm="1">
        <f t="array" aca="1" ref="AB3124" ca="1">INDIRECT("'Base de données'!B" &amp; ROW(Z3124))</f>
        <v>UF9Q6</v>
      </c>
    </row>
    <row r="3125" spans="1:28" x14ac:dyDescent="0.3">
      <c r="A3125" s="41" t="str">
        <f ca="1">IF(IF(AND($B3125&lt;&gt;"-",$B3125=$E3125),"Entrée et sortie","-")="Entrée et sortie",'Base de données'!$B3125,"-")</f>
        <v>-</v>
      </c>
      <c r="B3125" s="41" t="str">
        <f t="shared" ca="1" si="195"/>
        <v>-</v>
      </c>
      <c r="C3125" s="41" t="str">
        <f t="shared" ca="1" si="196"/>
        <v>-</v>
      </c>
      <c r="D3125" s="41" t="str">
        <f>IF($F3125="sortie en cours d'année",'Base de données'!$B3125,"-")</f>
        <v>-</v>
      </c>
      <c r="E3125" s="41" t="str">
        <f>IF($H3125="entrée en cours d'année",'Base de données'!$B3125,"-")</f>
        <v>BWV5N</v>
      </c>
      <c r="F3125" s="37" t="str">
        <f t="shared" si="193"/>
        <v/>
      </c>
      <c r="G3125" s="37" t="str">
        <f>IF($J3125="mouvement",_xlfn.XLOOKUP('Base de données'!$B3125,$V:$V,$V:$V,0),"")</f>
        <v>BWV5N</v>
      </c>
      <c r="H3125" s="37" t="str">
        <f t="shared" si="194"/>
        <v>entrée en cours d'année</v>
      </c>
      <c r="I3125" s="37">
        <f>IF($J3125="mouvement",_xlfn.XLOOKUP('Base de données'!$B3125,$K:$K,$K:$K,0),"")</f>
        <v>0</v>
      </c>
      <c r="J3125" s="38" t="str">
        <f>IF(AND(Y3125&lt;&gt;MAX(Y:Y),COUNTIF(K3125:V3125,'Base de données'!$B3125)&gt;0),"mouvement","")</f>
        <v>mouvement</v>
      </c>
      <c r="K3125" s="39" t="str">
        <f>IF(K$1&gt;$AE$1,"-",IFERROR(IF(DATEDIF('Base de données'!$A3125,K$1,"d")&lt;&gt;0,"",'Base de données'!$B3125),""))</f>
        <v/>
      </c>
      <c r="L3125" s="39" t="str">
        <f>IF(L$1&gt;$AE$1,"-",IFERROR(IF(DATEDIF('Base de données'!$A3125,L$1,"d")&lt;&gt;0,"",'Base de données'!$B3125),""))</f>
        <v/>
      </c>
      <c r="M3125" s="39" t="str">
        <f>IF(M$1&gt;$AE$1,"-",IFERROR(IF(DATEDIF('Base de données'!$A3125,M$1,"d")&lt;&gt;0,"",'Base de données'!$B3125),""))</f>
        <v/>
      </c>
      <c r="N3125" s="39" t="str">
        <f>IF(N$1&gt;$AE$1,"-",IFERROR(IF(DATEDIF('Base de données'!$A3125,N$1,"d")&lt;&gt;0,"",'Base de données'!$B3125),""))</f>
        <v/>
      </c>
      <c r="O3125" s="39" t="str">
        <f>IF(O$1&gt;$AE$1,"-",IFERROR(IF(DATEDIF('Base de données'!$A3125,O$1,"d")&lt;&gt;0,"",'Base de données'!$B3125),""))</f>
        <v/>
      </c>
      <c r="P3125" s="39" t="str">
        <f>IF(P$1&gt;$AE$1,"-",IFERROR(IF(DATEDIF('Base de données'!$A3125,P$1,"d")&lt;&gt;0,"",'Base de données'!$B3125),""))</f>
        <v/>
      </c>
      <c r="Q3125" s="39" t="str">
        <f>IF(Q$1&gt;$AE$1,"-",IFERROR(IF(DATEDIF('Base de données'!$A3125,Q$1,"d")&lt;&gt;0,"",'Base de données'!$B3125),""))</f>
        <v/>
      </c>
      <c r="R3125" s="39" t="str">
        <f>IF(R$1&gt;$AE$1,"-",IFERROR(IF(DATEDIF('Base de données'!$A3125,R$1,"d")&lt;&gt;0,"",'Base de données'!$B3125),""))</f>
        <v/>
      </c>
      <c r="S3125" s="39" t="str">
        <f>IF(S$1&gt;$AE$1,"-",IFERROR(IF(DATEDIF('Base de données'!$A3125,S$1,"d")&lt;&gt;0,"",'Base de données'!$B3125),""))</f>
        <v/>
      </c>
      <c r="T3125" s="39" t="str">
        <f>IF(T$1&gt;$AE$1,"-",IFERROR(IF(DATEDIF('Base de données'!$A3125,T$1,"d")&lt;&gt;0,"",'Base de données'!$B3125),""))</f>
        <v/>
      </c>
      <c r="U3125" s="39" t="str">
        <f>IF(U$1&gt;$AE$1,"-",IFERROR(IF(DATEDIF('Base de données'!$A3125,U$1,"d")&lt;&gt;0,"",'Base de données'!$B3125),""))</f>
        <v>BWV5N</v>
      </c>
      <c r="V3125" s="39" t="str">
        <f>IF(V$1&gt;$AE$1,"-",IFERROR(IF(DATEDIF('Base de données'!$A3125,V$1,"d")&lt;&gt;0,"",'Base de données'!$B3125),""))</f>
        <v/>
      </c>
      <c r="W3125" s="34"/>
      <c r="X3125" s="30" t="str">
        <f>'Base de données'!$C3125&amp;" "&amp;'Base de données'!$D3125</f>
        <v>Michaud Gabriel</v>
      </c>
      <c r="Y3125" s="31">
        <f>COUNTIF('Base de données'!$B:$B,'Base de données'!$B3125)</f>
        <v>3</v>
      </c>
      <c r="AA3125" s="87" cm="1">
        <f t="array" aca="1" ref="AA3125" ca="1">INDIRECT("'Base de données'!A" &amp; ROW(Y3125))</f>
        <v>45962</v>
      </c>
      <c r="AB3125" s="51" t="str" cm="1">
        <f t="array" aca="1" ref="AB3125" ca="1">INDIRECT("'Base de données'!B" &amp; ROW(Z3125))</f>
        <v>BWV5N</v>
      </c>
    </row>
    <row r="3126" spans="1:28" x14ac:dyDescent="0.3">
      <c r="A3126" s="41" t="str">
        <f ca="1">IF(IF(AND($B3126&lt;&gt;"-",$B3126=$E3126),"Entrée et sortie","-")="Entrée et sortie",'Base de données'!$B3126,"-")</f>
        <v>-</v>
      </c>
      <c r="B3126" s="41" t="str">
        <f t="shared" ca="1" si="195"/>
        <v>-</v>
      </c>
      <c r="C3126" s="41" t="str">
        <f t="shared" ca="1" si="196"/>
        <v>-</v>
      </c>
      <c r="D3126" s="41" t="str">
        <f>IF($F3126="sortie en cours d'année",'Base de données'!$B3126,"-")</f>
        <v>-</v>
      </c>
      <c r="E3126" s="41" t="str">
        <f>IF($H3126="entrée en cours d'année",'Base de données'!$B3126,"-")</f>
        <v>58GDE</v>
      </c>
      <c r="F3126" s="37" t="str">
        <f t="shared" si="193"/>
        <v/>
      </c>
      <c r="G3126" s="37" t="str">
        <f>IF($J3126="mouvement",_xlfn.XLOOKUP('Base de données'!$B3126,$V:$V,$V:$V,0),"")</f>
        <v>58GDE</v>
      </c>
      <c r="H3126" s="37" t="str">
        <f t="shared" si="194"/>
        <v>entrée en cours d'année</v>
      </c>
      <c r="I3126" s="37">
        <f>IF($J3126="mouvement",_xlfn.XLOOKUP('Base de données'!$B3126,$K:$K,$K:$K,0),"")</f>
        <v>0</v>
      </c>
      <c r="J3126" s="38" t="str">
        <f>IF(AND(Y3126&lt;&gt;MAX(Y:Y),COUNTIF(K3126:V3126,'Base de données'!$B3126)&gt;0),"mouvement","")</f>
        <v>mouvement</v>
      </c>
      <c r="K3126" s="39" t="str">
        <f>IF(K$1&gt;$AE$1,"-",IFERROR(IF(DATEDIF('Base de données'!$A3126,K$1,"d")&lt;&gt;0,"",'Base de données'!$B3126),""))</f>
        <v/>
      </c>
      <c r="L3126" s="39" t="str">
        <f>IF(L$1&gt;$AE$1,"-",IFERROR(IF(DATEDIF('Base de données'!$A3126,L$1,"d")&lt;&gt;0,"",'Base de données'!$B3126),""))</f>
        <v/>
      </c>
      <c r="M3126" s="39" t="str">
        <f>IF(M$1&gt;$AE$1,"-",IFERROR(IF(DATEDIF('Base de données'!$A3126,M$1,"d")&lt;&gt;0,"",'Base de données'!$B3126),""))</f>
        <v/>
      </c>
      <c r="N3126" s="39" t="str">
        <f>IF(N$1&gt;$AE$1,"-",IFERROR(IF(DATEDIF('Base de données'!$A3126,N$1,"d")&lt;&gt;0,"",'Base de données'!$B3126),""))</f>
        <v/>
      </c>
      <c r="O3126" s="39" t="str">
        <f>IF(O$1&gt;$AE$1,"-",IFERROR(IF(DATEDIF('Base de données'!$A3126,O$1,"d")&lt;&gt;0,"",'Base de données'!$B3126),""))</f>
        <v/>
      </c>
      <c r="P3126" s="39" t="str">
        <f>IF(P$1&gt;$AE$1,"-",IFERROR(IF(DATEDIF('Base de données'!$A3126,P$1,"d")&lt;&gt;0,"",'Base de données'!$B3126),""))</f>
        <v/>
      </c>
      <c r="Q3126" s="39" t="str">
        <f>IF(Q$1&gt;$AE$1,"-",IFERROR(IF(DATEDIF('Base de données'!$A3126,Q$1,"d")&lt;&gt;0,"",'Base de données'!$B3126),""))</f>
        <v/>
      </c>
      <c r="R3126" s="39" t="str">
        <f>IF(R$1&gt;$AE$1,"-",IFERROR(IF(DATEDIF('Base de données'!$A3126,R$1,"d")&lt;&gt;0,"",'Base de données'!$B3126),""))</f>
        <v/>
      </c>
      <c r="S3126" s="39" t="str">
        <f>IF(S$1&gt;$AE$1,"-",IFERROR(IF(DATEDIF('Base de données'!$A3126,S$1,"d")&lt;&gt;0,"",'Base de données'!$B3126),""))</f>
        <v/>
      </c>
      <c r="T3126" s="39" t="str">
        <f>IF(T$1&gt;$AE$1,"-",IFERROR(IF(DATEDIF('Base de données'!$A3126,T$1,"d")&lt;&gt;0,"",'Base de données'!$B3126),""))</f>
        <v/>
      </c>
      <c r="U3126" s="39" t="str">
        <f>IF(U$1&gt;$AE$1,"-",IFERROR(IF(DATEDIF('Base de données'!$A3126,U$1,"d")&lt;&gt;0,"",'Base de données'!$B3126),""))</f>
        <v>58GDE</v>
      </c>
      <c r="V3126" s="39" t="str">
        <f>IF(V$1&gt;$AE$1,"-",IFERROR(IF(DATEDIF('Base de données'!$A3126,V$1,"d")&lt;&gt;0,"",'Base de données'!$B3126),""))</f>
        <v/>
      </c>
      <c r="W3126" s="34"/>
      <c r="X3126" s="30" t="str">
        <f>'Base de données'!$C3126&amp;" "&amp;'Base de données'!$D3126</f>
        <v>Pottier Christelle</v>
      </c>
      <c r="Y3126" s="31">
        <f>COUNTIF('Base de données'!$B:$B,'Base de données'!$B3126)</f>
        <v>3</v>
      </c>
      <c r="AA3126" s="87" cm="1">
        <f t="array" aca="1" ref="AA3126" ca="1">INDIRECT("'Base de données'!A" &amp; ROW(Y3126))</f>
        <v>45962</v>
      </c>
      <c r="AB3126" s="51" t="str" cm="1">
        <f t="array" aca="1" ref="AB3126" ca="1">INDIRECT("'Base de données'!B" &amp; ROW(Z3126))</f>
        <v>58GDE</v>
      </c>
    </row>
    <row r="3127" spans="1:28" x14ac:dyDescent="0.3">
      <c r="A3127" s="41" t="str">
        <f ca="1">IF(IF(AND($B3127&lt;&gt;"-",$B3127=$E3127),"Entrée et sortie","-")="Entrée et sortie",'Base de données'!$B3127,"-")</f>
        <v>-</v>
      </c>
      <c r="B3127" s="41" t="str">
        <f t="shared" ca="1" si="195"/>
        <v>-</v>
      </c>
      <c r="C3127" s="41" t="str">
        <f t="shared" ca="1" si="196"/>
        <v>-</v>
      </c>
      <c r="D3127" s="41" t="str">
        <f>IF($F3127="sortie en cours d'année",'Base de données'!$B3127,"-")</f>
        <v>-</v>
      </c>
      <c r="E3127" s="41" t="str">
        <f>IF($H3127="entrée en cours d'année",'Base de données'!$B3127,"-")</f>
        <v>J93JQ</v>
      </c>
      <c r="F3127" s="37" t="str">
        <f t="shared" si="193"/>
        <v/>
      </c>
      <c r="G3127" s="37" t="str">
        <f>IF($J3127="mouvement",_xlfn.XLOOKUP('Base de données'!$B3127,$V:$V,$V:$V,0),"")</f>
        <v>J93JQ</v>
      </c>
      <c r="H3127" s="37" t="str">
        <f t="shared" si="194"/>
        <v>entrée en cours d'année</v>
      </c>
      <c r="I3127" s="37">
        <f>IF($J3127="mouvement",_xlfn.XLOOKUP('Base de données'!$B3127,$K:$K,$K:$K,0),"")</f>
        <v>0</v>
      </c>
      <c r="J3127" s="38" t="str">
        <f>IF(AND(Y3127&lt;&gt;MAX(Y:Y),COUNTIF(K3127:V3127,'Base de données'!$B3127)&gt;0),"mouvement","")</f>
        <v>mouvement</v>
      </c>
      <c r="K3127" s="39" t="str">
        <f>IF(K$1&gt;$AE$1,"-",IFERROR(IF(DATEDIF('Base de données'!$A3127,K$1,"d")&lt;&gt;0,"",'Base de données'!$B3127),""))</f>
        <v/>
      </c>
      <c r="L3127" s="39" t="str">
        <f>IF(L$1&gt;$AE$1,"-",IFERROR(IF(DATEDIF('Base de données'!$A3127,L$1,"d")&lt;&gt;0,"",'Base de données'!$B3127),""))</f>
        <v/>
      </c>
      <c r="M3127" s="39" t="str">
        <f>IF(M$1&gt;$AE$1,"-",IFERROR(IF(DATEDIF('Base de données'!$A3127,M$1,"d")&lt;&gt;0,"",'Base de données'!$B3127),""))</f>
        <v/>
      </c>
      <c r="N3127" s="39" t="str">
        <f>IF(N$1&gt;$AE$1,"-",IFERROR(IF(DATEDIF('Base de données'!$A3127,N$1,"d")&lt;&gt;0,"",'Base de données'!$B3127),""))</f>
        <v/>
      </c>
      <c r="O3127" s="39" t="str">
        <f>IF(O$1&gt;$AE$1,"-",IFERROR(IF(DATEDIF('Base de données'!$A3127,O$1,"d")&lt;&gt;0,"",'Base de données'!$B3127),""))</f>
        <v/>
      </c>
      <c r="P3127" s="39" t="str">
        <f>IF(P$1&gt;$AE$1,"-",IFERROR(IF(DATEDIF('Base de données'!$A3127,P$1,"d")&lt;&gt;0,"",'Base de données'!$B3127),""))</f>
        <v/>
      </c>
      <c r="Q3127" s="39" t="str">
        <f>IF(Q$1&gt;$AE$1,"-",IFERROR(IF(DATEDIF('Base de données'!$A3127,Q$1,"d")&lt;&gt;0,"",'Base de données'!$B3127),""))</f>
        <v/>
      </c>
      <c r="R3127" s="39" t="str">
        <f>IF(R$1&gt;$AE$1,"-",IFERROR(IF(DATEDIF('Base de données'!$A3127,R$1,"d")&lt;&gt;0,"",'Base de données'!$B3127),""))</f>
        <v/>
      </c>
      <c r="S3127" s="39" t="str">
        <f>IF(S$1&gt;$AE$1,"-",IFERROR(IF(DATEDIF('Base de données'!$A3127,S$1,"d")&lt;&gt;0,"",'Base de données'!$B3127),""))</f>
        <v/>
      </c>
      <c r="T3127" s="39" t="str">
        <f>IF(T$1&gt;$AE$1,"-",IFERROR(IF(DATEDIF('Base de données'!$A3127,T$1,"d")&lt;&gt;0,"",'Base de données'!$B3127),""))</f>
        <v/>
      </c>
      <c r="U3127" s="39" t="str">
        <f>IF(U$1&gt;$AE$1,"-",IFERROR(IF(DATEDIF('Base de données'!$A3127,U$1,"d")&lt;&gt;0,"",'Base de données'!$B3127),""))</f>
        <v>J93JQ</v>
      </c>
      <c r="V3127" s="39" t="str">
        <f>IF(V$1&gt;$AE$1,"-",IFERROR(IF(DATEDIF('Base de données'!$A3127,V$1,"d")&lt;&gt;0,"",'Base de données'!$B3127),""))</f>
        <v/>
      </c>
      <c r="W3127" s="34"/>
      <c r="X3127" s="30" t="str">
        <f>'Base de données'!$C3127&amp;" "&amp;'Base de données'!$D3127</f>
        <v>Diallo Bertrand</v>
      </c>
      <c r="Y3127" s="31">
        <f>COUNTIF('Base de données'!$B:$B,'Base de données'!$B3127)</f>
        <v>3</v>
      </c>
      <c r="AA3127" s="87" cm="1">
        <f t="array" aca="1" ref="AA3127" ca="1">INDIRECT("'Base de données'!A" &amp; ROW(Y3127))</f>
        <v>45962</v>
      </c>
      <c r="AB3127" s="51" t="str" cm="1">
        <f t="array" aca="1" ref="AB3127" ca="1">INDIRECT("'Base de données'!B" &amp; ROW(Z3127))</f>
        <v>J93JQ</v>
      </c>
    </row>
    <row r="3128" spans="1:28" x14ac:dyDescent="0.3">
      <c r="A3128" s="41" t="str">
        <f ca="1">IF(IF(AND($B3128&lt;&gt;"-",$B3128=$E3128),"Entrée et sortie","-")="Entrée et sortie",'Base de données'!$B3128,"-")</f>
        <v>-</v>
      </c>
      <c r="B3128" s="41" t="str">
        <f t="shared" ca="1" si="195"/>
        <v>-</v>
      </c>
      <c r="C3128" s="41" t="str">
        <f t="shared" ca="1" si="196"/>
        <v>-</v>
      </c>
      <c r="D3128" s="41" t="str">
        <f>IF($F3128="sortie en cours d'année",'Base de données'!$B3128,"-")</f>
        <v>-</v>
      </c>
      <c r="E3128" s="41" t="str">
        <f>IF($H3128="entrée en cours d'année",'Base de données'!$B3128,"-")</f>
        <v>HT3G7</v>
      </c>
      <c r="F3128" s="37" t="str">
        <f t="shared" si="193"/>
        <v/>
      </c>
      <c r="G3128" s="37" t="str">
        <f>IF($J3128="mouvement",_xlfn.XLOOKUP('Base de données'!$B3128,$V:$V,$V:$V,0),"")</f>
        <v>HT3G7</v>
      </c>
      <c r="H3128" s="37" t="str">
        <f t="shared" si="194"/>
        <v>entrée en cours d'année</v>
      </c>
      <c r="I3128" s="37">
        <f>IF($J3128="mouvement",_xlfn.XLOOKUP('Base de données'!$B3128,$K:$K,$K:$K,0),"")</f>
        <v>0</v>
      </c>
      <c r="J3128" s="38" t="str">
        <f>IF(AND(Y3128&lt;&gt;MAX(Y:Y),COUNTIF(K3128:V3128,'Base de données'!$B3128)&gt;0),"mouvement","")</f>
        <v>mouvement</v>
      </c>
      <c r="K3128" s="39" t="str">
        <f>IF(K$1&gt;$AE$1,"-",IFERROR(IF(DATEDIF('Base de données'!$A3128,K$1,"d")&lt;&gt;0,"",'Base de données'!$B3128),""))</f>
        <v/>
      </c>
      <c r="L3128" s="39" t="str">
        <f>IF(L$1&gt;$AE$1,"-",IFERROR(IF(DATEDIF('Base de données'!$A3128,L$1,"d")&lt;&gt;0,"",'Base de données'!$B3128),""))</f>
        <v/>
      </c>
      <c r="M3128" s="39" t="str">
        <f>IF(M$1&gt;$AE$1,"-",IFERROR(IF(DATEDIF('Base de données'!$A3128,M$1,"d")&lt;&gt;0,"",'Base de données'!$B3128),""))</f>
        <v/>
      </c>
      <c r="N3128" s="39" t="str">
        <f>IF(N$1&gt;$AE$1,"-",IFERROR(IF(DATEDIF('Base de données'!$A3128,N$1,"d")&lt;&gt;0,"",'Base de données'!$B3128),""))</f>
        <v/>
      </c>
      <c r="O3128" s="39" t="str">
        <f>IF(O$1&gt;$AE$1,"-",IFERROR(IF(DATEDIF('Base de données'!$A3128,O$1,"d")&lt;&gt;0,"",'Base de données'!$B3128),""))</f>
        <v/>
      </c>
      <c r="P3128" s="39" t="str">
        <f>IF(P$1&gt;$AE$1,"-",IFERROR(IF(DATEDIF('Base de données'!$A3128,P$1,"d")&lt;&gt;0,"",'Base de données'!$B3128),""))</f>
        <v/>
      </c>
      <c r="Q3128" s="39" t="str">
        <f>IF(Q$1&gt;$AE$1,"-",IFERROR(IF(DATEDIF('Base de données'!$A3128,Q$1,"d")&lt;&gt;0,"",'Base de données'!$B3128),""))</f>
        <v/>
      </c>
      <c r="R3128" s="39" t="str">
        <f>IF(R$1&gt;$AE$1,"-",IFERROR(IF(DATEDIF('Base de données'!$A3128,R$1,"d")&lt;&gt;0,"",'Base de données'!$B3128),""))</f>
        <v/>
      </c>
      <c r="S3128" s="39" t="str">
        <f>IF(S$1&gt;$AE$1,"-",IFERROR(IF(DATEDIF('Base de données'!$A3128,S$1,"d")&lt;&gt;0,"",'Base de données'!$B3128),""))</f>
        <v/>
      </c>
      <c r="T3128" s="39" t="str">
        <f>IF(T$1&gt;$AE$1,"-",IFERROR(IF(DATEDIF('Base de données'!$A3128,T$1,"d")&lt;&gt;0,"",'Base de données'!$B3128),""))</f>
        <v/>
      </c>
      <c r="U3128" s="39" t="str">
        <f>IF(U$1&gt;$AE$1,"-",IFERROR(IF(DATEDIF('Base de données'!$A3128,U$1,"d")&lt;&gt;0,"",'Base de données'!$B3128),""))</f>
        <v>HT3G7</v>
      </c>
      <c r="V3128" s="39" t="str">
        <f>IF(V$1&gt;$AE$1,"-",IFERROR(IF(DATEDIF('Base de données'!$A3128,V$1,"d")&lt;&gt;0,"",'Base de données'!$B3128),""))</f>
        <v/>
      </c>
      <c r="W3128" s="34"/>
      <c r="X3128" s="30" t="str">
        <f>'Base de données'!$C3128&amp;" "&amp;'Base de données'!$D3128</f>
        <v>Cousin Manon</v>
      </c>
      <c r="Y3128" s="31">
        <f>COUNTIF('Base de données'!$B:$B,'Base de données'!$B3128)</f>
        <v>3</v>
      </c>
      <c r="AA3128" s="87" cm="1">
        <f t="array" aca="1" ref="AA3128" ca="1">INDIRECT("'Base de données'!A" &amp; ROW(Y3128))</f>
        <v>45962</v>
      </c>
      <c r="AB3128" s="51" t="str" cm="1">
        <f t="array" aca="1" ref="AB3128" ca="1">INDIRECT("'Base de données'!B" &amp; ROW(Z3128))</f>
        <v>HT3G7</v>
      </c>
    </row>
    <row r="3129" spans="1:28" x14ac:dyDescent="0.3">
      <c r="A3129" s="41" t="str">
        <f ca="1">IF(IF(AND($B3129&lt;&gt;"-",$B3129=$E3129),"Entrée et sortie","-")="Entrée et sortie",'Base de données'!$B3129,"-")</f>
        <v>-</v>
      </c>
      <c r="B3129" s="41" t="str">
        <f t="shared" ca="1" si="195"/>
        <v>-</v>
      </c>
      <c r="C3129" s="41" t="str">
        <f t="shared" ca="1" si="196"/>
        <v>-</v>
      </c>
      <c r="D3129" s="41" t="str">
        <f>IF($F3129="sortie en cours d'année",'Base de données'!$B3129,"-")</f>
        <v>-</v>
      </c>
      <c r="E3129" s="41" t="str">
        <f>IF($H3129="entrée en cours d'année",'Base de données'!$B3129,"-")</f>
        <v>M9SM0</v>
      </c>
      <c r="F3129" s="37" t="str">
        <f t="shared" si="193"/>
        <v/>
      </c>
      <c r="G3129" s="37" t="str">
        <f>IF($J3129="mouvement",_xlfn.XLOOKUP('Base de données'!$B3129,$V:$V,$V:$V,0),"")</f>
        <v>M9SM0</v>
      </c>
      <c r="H3129" s="37" t="str">
        <f t="shared" si="194"/>
        <v>entrée en cours d'année</v>
      </c>
      <c r="I3129" s="37">
        <f>IF($J3129="mouvement",_xlfn.XLOOKUP('Base de données'!$B3129,$K:$K,$K:$K,0),"")</f>
        <v>0</v>
      </c>
      <c r="J3129" s="38" t="str">
        <f>IF(AND(Y3129&lt;&gt;MAX(Y:Y),COUNTIF(K3129:V3129,'Base de données'!$B3129)&gt;0),"mouvement","")</f>
        <v>mouvement</v>
      </c>
      <c r="K3129" s="39" t="str">
        <f>IF(K$1&gt;$AE$1,"-",IFERROR(IF(DATEDIF('Base de données'!$A3129,K$1,"d")&lt;&gt;0,"",'Base de données'!$B3129),""))</f>
        <v/>
      </c>
      <c r="L3129" s="39" t="str">
        <f>IF(L$1&gt;$AE$1,"-",IFERROR(IF(DATEDIF('Base de données'!$A3129,L$1,"d")&lt;&gt;0,"",'Base de données'!$B3129),""))</f>
        <v/>
      </c>
      <c r="M3129" s="39" t="str">
        <f>IF(M$1&gt;$AE$1,"-",IFERROR(IF(DATEDIF('Base de données'!$A3129,M$1,"d")&lt;&gt;0,"",'Base de données'!$B3129),""))</f>
        <v/>
      </c>
      <c r="N3129" s="39" t="str">
        <f>IF(N$1&gt;$AE$1,"-",IFERROR(IF(DATEDIF('Base de données'!$A3129,N$1,"d")&lt;&gt;0,"",'Base de données'!$B3129),""))</f>
        <v/>
      </c>
      <c r="O3129" s="39" t="str">
        <f>IF(O$1&gt;$AE$1,"-",IFERROR(IF(DATEDIF('Base de données'!$A3129,O$1,"d")&lt;&gt;0,"",'Base de données'!$B3129),""))</f>
        <v/>
      </c>
      <c r="P3129" s="39" t="str">
        <f>IF(P$1&gt;$AE$1,"-",IFERROR(IF(DATEDIF('Base de données'!$A3129,P$1,"d")&lt;&gt;0,"",'Base de données'!$B3129),""))</f>
        <v/>
      </c>
      <c r="Q3129" s="39" t="str">
        <f>IF(Q$1&gt;$AE$1,"-",IFERROR(IF(DATEDIF('Base de données'!$A3129,Q$1,"d")&lt;&gt;0,"",'Base de données'!$B3129),""))</f>
        <v/>
      </c>
      <c r="R3129" s="39" t="str">
        <f>IF(R$1&gt;$AE$1,"-",IFERROR(IF(DATEDIF('Base de données'!$A3129,R$1,"d")&lt;&gt;0,"",'Base de données'!$B3129),""))</f>
        <v/>
      </c>
      <c r="S3129" s="39" t="str">
        <f>IF(S$1&gt;$AE$1,"-",IFERROR(IF(DATEDIF('Base de données'!$A3129,S$1,"d")&lt;&gt;0,"",'Base de données'!$B3129),""))</f>
        <v/>
      </c>
      <c r="T3129" s="39" t="str">
        <f>IF(T$1&gt;$AE$1,"-",IFERROR(IF(DATEDIF('Base de données'!$A3129,T$1,"d")&lt;&gt;0,"",'Base de données'!$B3129),""))</f>
        <v/>
      </c>
      <c r="U3129" s="39" t="str">
        <f>IF(U$1&gt;$AE$1,"-",IFERROR(IF(DATEDIF('Base de données'!$A3129,U$1,"d")&lt;&gt;0,"",'Base de données'!$B3129),""))</f>
        <v>M9SM0</v>
      </c>
      <c r="V3129" s="39" t="str">
        <f>IF(V$1&gt;$AE$1,"-",IFERROR(IF(DATEDIF('Base de données'!$A3129,V$1,"d")&lt;&gt;0,"",'Base de données'!$B3129),""))</f>
        <v/>
      </c>
      <c r="W3129" s="34"/>
      <c r="X3129" s="30" t="str">
        <f>'Base de données'!$C3129&amp;" "&amp;'Base de données'!$D3129</f>
        <v>Brun Frédérique</v>
      </c>
      <c r="Y3129" s="31">
        <f>COUNTIF('Base de données'!$B:$B,'Base de données'!$B3129)</f>
        <v>3</v>
      </c>
      <c r="AA3129" s="87" cm="1">
        <f t="array" aca="1" ref="AA3129" ca="1">INDIRECT("'Base de données'!A" &amp; ROW(Y3129))</f>
        <v>45962</v>
      </c>
      <c r="AB3129" s="51" t="str" cm="1">
        <f t="array" aca="1" ref="AB3129" ca="1">INDIRECT("'Base de données'!B" &amp; ROW(Z3129))</f>
        <v>M9SM0</v>
      </c>
    </row>
    <row r="3130" spans="1:28" x14ac:dyDescent="0.3">
      <c r="A3130" s="41" t="str">
        <f ca="1">IF(IF(AND($B3130&lt;&gt;"-",$B3130=$E3130),"Entrée et sortie","-")="Entrée et sortie",'Base de données'!$B3130,"-")</f>
        <v>-</v>
      </c>
      <c r="B3130" s="41" t="str">
        <f t="shared" ca="1" si="195"/>
        <v>-</v>
      </c>
      <c r="C3130" s="41" t="str">
        <f t="shared" ca="1" si="196"/>
        <v>-</v>
      </c>
      <c r="D3130" s="41" t="str">
        <f>IF($F3130="sortie en cours d'année",'Base de données'!$B3130,"-")</f>
        <v>-</v>
      </c>
      <c r="E3130" s="41" t="str">
        <f>IF($H3130="entrée en cours d'année",'Base de données'!$B3130,"-")</f>
        <v>M8RZ9</v>
      </c>
      <c r="F3130" s="37" t="str">
        <f t="shared" si="193"/>
        <v/>
      </c>
      <c r="G3130" s="37" t="str">
        <f>IF($J3130="mouvement",_xlfn.XLOOKUP('Base de données'!$B3130,$V:$V,$V:$V,0),"")</f>
        <v>M8RZ9</v>
      </c>
      <c r="H3130" s="37" t="str">
        <f t="shared" si="194"/>
        <v>entrée en cours d'année</v>
      </c>
      <c r="I3130" s="37">
        <f>IF($J3130="mouvement",_xlfn.XLOOKUP('Base de données'!$B3130,$K:$K,$K:$K,0),"")</f>
        <v>0</v>
      </c>
      <c r="J3130" s="38" t="str">
        <f>IF(AND(Y3130&lt;&gt;MAX(Y:Y),COUNTIF(K3130:V3130,'Base de données'!$B3130)&gt;0),"mouvement","")</f>
        <v>mouvement</v>
      </c>
      <c r="K3130" s="39" t="str">
        <f>IF(K$1&gt;$AE$1,"-",IFERROR(IF(DATEDIF('Base de données'!$A3130,K$1,"d")&lt;&gt;0,"",'Base de données'!$B3130),""))</f>
        <v/>
      </c>
      <c r="L3130" s="39" t="str">
        <f>IF(L$1&gt;$AE$1,"-",IFERROR(IF(DATEDIF('Base de données'!$A3130,L$1,"d")&lt;&gt;0,"",'Base de données'!$B3130),""))</f>
        <v/>
      </c>
      <c r="M3130" s="39" t="str">
        <f>IF(M$1&gt;$AE$1,"-",IFERROR(IF(DATEDIF('Base de données'!$A3130,M$1,"d")&lt;&gt;0,"",'Base de données'!$B3130),""))</f>
        <v/>
      </c>
      <c r="N3130" s="39" t="str">
        <f>IF(N$1&gt;$AE$1,"-",IFERROR(IF(DATEDIF('Base de données'!$A3130,N$1,"d")&lt;&gt;0,"",'Base de données'!$B3130),""))</f>
        <v/>
      </c>
      <c r="O3130" s="39" t="str">
        <f>IF(O$1&gt;$AE$1,"-",IFERROR(IF(DATEDIF('Base de données'!$A3130,O$1,"d")&lt;&gt;0,"",'Base de données'!$B3130),""))</f>
        <v/>
      </c>
      <c r="P3130" s="39" t="str">
        <f>IF(P$1&gt;$AE$1,"-",IFERROR(IF(DATEDIF('Base de données'!$A3130,P$1,"d")&lt;&gt;0,"",'Base de données'!$B3130),""))</f>
        <v/>
      </c>
      <c r="Q3130" s="39" t="str">
        <f>IF(Q$1&gt;$AE$1,"-",IFERROR(IF(DATEDIF('Base de données'!$A3130,Q$1,"d")&lt;&gt;0,"",'Base de données'!$B3130),""))</f>
        <v/>
      </c>
      <c r="R3130" s="39" t="str">
        <f>IF(R$1&gt;$AE$1,"-",IFERROR(IF(DATEDIF('Base de données'!$A3130,R$1,"d")&lt;&gt;0,"",'Base de données'!$B3130),""))</f>
        <v/>
      </c>
      <c r="S3130" s="39" t="str">
        <f>IF(S$1&gt;$AE$1,"-",IFERROR(IF(DATEDIF('Base de données'!$A3130,S$1,"d")&lt;&gt;0,"",'Base de données'!$B3130),""))</f>
        <v/>
      </c>
      <c r="T3130" s="39" t="str">
        <f>IF(T$1&gt;$AE$1,"-",IFERROR(IF(DATEDIF('Base de données'!$A3130,T$1,"d")&lt;&gt;0,"",'Base de données'!$B3130),""))</f>
        <v/>
      </c>
      <c r="U3130" s="39" t="str">
        <f>IF(U$1&gt;$AE$1,"-",IFERROR(IF(DATEDIF('Base de données'!$A3130,U$1,"d")&lt;&gt;0,"",'Base de données'!$B3130),""))</f>
        <v>M8RZ9</v>
      </c>
      <c r="V3130" s="39" t="str">
        <f>IF(V$1&gt;$AE$1,"-",IFERROR(IF(DATEDIF('Base de données'!$A3130,V$1,"d")&lt;&gt;0,"",'Base de données'!$B3130),""))</f>
        <v/>
      </c>
      <c r="W3130" s="34"/>
      <c r="X3130" s="30" t="str">
        <f>'Base de données'!$C3130&amp;" "&amp;'Base de données'!$D3130</f>
        <v>Gimenez Hélène</v>
      </c>
      <c r="Y3130" s="31">
        <f>COUNTIF('Base de données'!$B:$B,'Base de données'!$B3130)</f>
        <v>3</v>
      </c>
      <c r="AA3130" s="87" cm="1">
        <f t="array" aca="1" ref="AA3130" ca="1">INDIRECT("'Base de données'!A" &amp; ROW(Y3130))</f>
        <v>45962</v>
      </c>
      <c r="AB3130" s="51" t="str" cm="1">
        <f t="array" aca="1" ref="AB3130" ca="1">INDIRECT("'Base de données'!B" &amp; ROW(Z3130))</f>
        <v>M8RZ9</v>
      </c>
    </row>
    <row r="3131" spans="1:28" x14ac:dyDescent="0.3">
      <c r="A3131" s="41" t="str">
        <f ca="1">IF(IF(AND($B3131&lt;&gt;"-",$B3131=$E3131),"Entrée et sortie","-")="Entrée et sortie",'Base de données'!$B3131,"-")</f>
        <v>-</v>
      </c>
      <c r="B3131" s="41" t="str">
        <f t="shared" ca="1" si="195"/>
        <v>-</v>
      </c>
      <c r="C3131" s="41" t="str">
        <f t="shared" ca="1" si="196"/>
        <v>-</v>
      </c>
      <c r="D3131" s="41" t="str">
        <f>IF($F3131="sortie en cours d'année",'Base de données'!$B3131,"-")</f>
        <v>-</v>
      </c>
      <c r="E3131" s="41" t="str">
        <f>IF($H3131="entrée en cours d'année",'Base de données'!$B3131,"-")</f>
        <v>36O5F</v>
      </c>
      <c r="F3131" s="37" t="str">
        <f t="shared" si="193"/>
        <v/>
      </c>
      <c r="G3131" s="37" t="str">
        <f>IF($J3131="mouvement",_xlfn.XLOOKUP('Base de données'!$B3131,$V:$V,$V:$V,0),"")</f>
        <v>36O5F</v>
      </c>
      <c r="H3131" s="37" t="str">
        <f t="shared" si="194"/>
        <v>entrée en cours d'année</v>
      </c>
      <c r="I3131" s="37">
        <f>IF($J3131="mouvement",_xlfn.XLOOKUP('Base de données'!$B3131,$K:$K,$K:$K,0),"")</f>
        <v>0</v>
      </c>
      <c r="J3131" s="38" t="str">
        <f>IF(AND(Y3131&lt;&gt;MAX(Y:Y),COUNTIF(K3131:V3131,'Base de données'!$B3131)&gt;0),"mouvement","")</f>
        <v>mouvement</v>
      </c>
      <c r="K3131" s="39" t="str">
        <f>IF(K$1&gt;$AE$1,"-",IFERROR(IF(DATEDIF('Base de données'!$A3131,K$1,"d")&lt;&gt;0,"",'Base de données'!$B3131),""))</f>
        <v/>
      </c>
      <c r="L3131" s="39" t="str">
        <f>IF(L$1&gt;$AE$1,"-",IFERROR(IF(DATEDIF('Base de données'!$A3131,L$1,"d")&lt;&gt;0,"",'Base de données'!$B3131),""))</f>
        <v/>
      </c>
      <c r="M3131" s="39" t="str">
        <f>IF(M$1&gt;$AE$1,"-",IFERROR(IF(DATEDIF('Base de données'!$A3131,M$1,"d")&lt;&gt;0,"",'Base de données'!$B3131),""))</f>
        <v/>
      </c>
      <c r="N3131" s="39" t="str">
        <f>IF(N$1&gt;$AE$1,"-",IFERROR(IF(DATEDIF('Base de données'!$A3131,N$1,"d")&lt;&gt;0,"",'Base de données'!$B3131),""))</f>
        <v/>
      </c>
      <c r="O3131" s="39" t="str">
        <f>IF(O$1&gt;$AE$1,"-",IFERROR(IF(DATEDIF('Base de données'!$A3131,O$1,"d")&lt;&gt;0,"",'Base de données'!$B3131),""))</f>
        <v/>
      </c>
      <c r="P3131" s="39" t="str">
        <f>IF(P$1&gt;$AE$1,"-",IFERROR(IF(DATEDIF('Base de données'!$A3131,P$1,"d")&lt;&gt;0,"",'Base de données'!$B3131),""))</f>
        <v/>
      </c>
      <c r="Q3131" s="39" t="str">
        <f>IF(Q$1&gt;$AE$1,"-",IFERROR(IF(DATEDIF('Base de données'!$A3131,Q$1,"d")&lt;&gt;0,"",'Base de données'!$B3131),""))</f>
        <v/>
      </c>
      <c r="R3131" s="39" t="str">
        <f>IF(R$1&gt;$AE$1,"-",IFERROR(IF(DATEDIF('Base de données'!$A3131,R$1,"d")&lt;&gt;0,"",'Base de données'!$B3131),""))</f>
        <v/>
      </c>
      <c r="S3131" s="39" t="str">
        <f>IF(S$1&gt;$AE$1,"-",IFERROR(IF(DATEDIF('Base de données'!$A3131,S$1,"d")&lt;&gt;0,"",'Base de données'!$B3131),""))</f>
        <v/>
      </c>
      <c r="T3131" s="39" t="str">
        <f>IF(T$1&gt;$AE$1,"-",IFERROR(IF(DATEDIF('Base de données'!$A3131,T$1,"d")&lt;&gt;0,"",'Base de données'!$B3131),""))</f>
        <v/>
      </c>
      <c r="U3131" s="39" t="str">
        <f>IF(U$1&gt;$AE$1,"-",IFERROR(IF(DATEDIF('Base de données'!$A3131,U$1,"d")&lt;&gt;0,"",'Base de données'!$B3131),""))</f>
        <v>36O5F</v>
      </c>
      <c r="V3131" s="39" t="str">
        <f>IF(V$1&gt;$AE$1,"-",IFERROR(IF(DATEDIF('Base de données'!$A3131,V$1,"d")&lt;&gt;0,"",'Base de données'!$B3131),""))</f>
        <v/>
      </c>
      <c r="W3131" s="34"/>
      <c r="X3131" s="30" t="str">
        <f>'Base de données'!$C3131&amp;" "&amp;'Base de données'!$D3131</f>
        <v>Lecomte Bernard</v>
      </c>
      <c r="Y3131" s="31">
        <f>COUNTIF('Base de données'!$B:$B,'Base de données'!$B3131)</f>
        <v>3</v>
      </c>
      <c r="AA3131" s="87" cm="1">
        <f t="array" aca="1" ref="AA3131" ca="1">INDIRECT("'Base de données'!A" &amp; ROW(Y3131))</f>
        <v>45962</v>
      </c>
      <c r="AB3131" s="51" t="str" cm="1">
        <f t="array" aca="1" ref="AB3131" ca="1">INDIRECT("'Base de données'!B" &amp; ROW(Z3131))</f>
        <v>36O5F</v>
      </c>
    </row>
    <row r="3132" spans="1:28" x14ac:dyDescent="0.3">
      <c r="A3132" s="41" t="str">
        <f ca="1">IF(IF(AND($B3132&lt;&gt;"-",$B3132=$E3132),"Entrée et sortie","-")="Entrée et sortie",'Base de données'!$B3132,"-")</f>
        <v>-</v>
      </c>
      <c r="B3132" s="41" t="str">
        <f t="shared" ca="1" si="195"/>
        <v>-</v>
      </c>
      <c r="C3132" s="41" t="str">
        <f t="shared" ca="1" si="196"/>
        <v>-</v>
      </c>
      <c r="D3132" s="41" t="str">
        <f>IF($F3132="sortie en cours d'année",'Base de données'!$B3132,"-")</f>
        <v>-</v>
      </c>
      <c r="E3132" s="41" t="str">
        <f>IF($H3132="entrée en cours d'année",'Base de données'!$B3132,"-")</f>
        <v>2O7N7</v>
      </c>
      <c r="F3132" s="37" t="str">
        <f t="shared" si="193"/>
        <v/>
      </c>
      <c r="G3132" s="37" t="str">
        <f>IF($J3132="mouvement",_xlfn.XLOOKUP('Base de données'!$B3132,$V:$V,$V:$V,0),"")</f>
        <v>2O7N7</v>
      </c>
      <c r="H3132" s="37" t="str">
        <f t="shared" si="194"/>
        <v>entrée en cours d'année</v>
      </c>
      <c r="I3132" s="37">
        <f>IF($J3132="mouvement",_xlfn.XLOOKUP('Base de données'!$B3132,$K:$K,$K:$K,0),"")</f>
        <v>0</v>
      </c>
      <c r="J3132" s="38" t="str">
        <f>IF(AND(Y3132&lt;&gt;MAX(Y:Y),COUNTIF(K3132:V3132,'Base de données'!$B3132)&gt;0),"mouvement","")</f>
        <v>mouvement</v>
      </c>
      <c r="K3132" s="39" t="str">
        <f>IF(K$1&gt;$AE$1,"-",IFERROR(IF(DATEDIF('Base de données'!$A3132,K$1,"d")&lt;&gt;0,"",'Base de données'!$B3132),""))</f>
        <v/>
      </c>
      <c r="L3132" s="39" t="str">
        <f>IF(L$1&gt;$AE$1,"-",IFERROR(IF(DATEDIF('Base de données'!$A3132,L$1,"d")&lt;&gt;0,"",'Base de données'!$B3132),""))</f>
        <v/>
      </c>
      <c r="M3132" s="39" t="str">
        <f>IF(M$1&gt;$AE$1,"-",IFERROR(IF(DATEDIF('Base de données'!$A3132,M$1,"d")&lt;&gt;0,"",'Base de données'!$B3132),""))</f>
        <v/>
      </c>
      <c r="N3132" s="39" t="str">
        <f>IF(N$1&gt;$AE$1,"-",IFERROR(IF(DATEDIF('Base de données'!$A3132,N$1,"d")&lt;&gt;0,"",'Base de données'!$B3132),""))</f>
        <v/>
      </c>
      <c r="O3132" s="39" t="str">
        <f>IF(O$1&gt;$AE$1,"-",IFERROR(IF(DATEDIF('Base de données'!$A3132,O$1,"d")&lt;&gt;0,"",'Base de données'!$B3132),""))</f>
        <v/>
      </c>
      <c r="P3132" s="39" t="str">
        <f>IF(P$1&gt;$AE$1,"-",IFERROR(IF(DATEDIF('Base de données'!$A3132,P$1,"d")&lt;&gt;0,"",'Base de données'!$B3132),""))</f>
        <v/>
      </c>
      <c r="Q3132" s="39" t="str">
        <f>IF(Q$1&gt;$AE$1,"-",IFERROR(IF(DATEDIF('Base de données'!$A3132,Q$1,"d")&lt;&gt;0,"",'Base de données'!$B3132),""))</f>
        <v/>
      </c>
      <c r="R3132" s="39" t="str">
        <f>IF(R$1&gt;$AE$1,"-",IFERROR(IF(DATEDIF('Base de données'!$A3132,R$1,"d")&lt;&gt;0,"",'Base de données'!$B3132),""))</f>
        <v/>
      </c>
      <c r="S3132" s="39" t="str">
        <f>IF(S$1&gt;$AE$1,"-",IFERROR(IF(DATEDIF('Base de données'!$A3132,S$1,"d")&lt;&gt;0,"",'Base de données'!$B3132),""))</f>
        <v/>
      </c>
      <c r="T3132" s="39" t="str">
        <f>IF(T$1&gt;$AE$1,"-",IFERROR(IF(DATEDIF('Base de données'!$A3132,T$1,"d")&lt;&gt;0,"",'Base de données'!$B3132),""))</f>
        <v/>
      </c>
      <c r="U3132" s="39" t="str">
        <f>IF(U$1&gt;$AE$1,"-",IFERROR(IF(DATEDIF('Base de données'!$A3132,U$1,"d")&lt;&gt;0,"",'Base de données'!$B3132),""))</f>
        <v>2O7N7</v>
      </c>
      <c r="V3132" s="39" t="str">
        <f>IF(V$1&gt;$AE$1,"-",IFERROR(IF(DATEDIF('Base de données'!$A3132,V$1,"d")&lt;&gt;0,"",'Base de données'!$B3132),""))</f>
        <v/>
      </c>
      <c r="W3132" s="34"/>
      <c r="X3132" s="30" t="str">
        <f>'Base de données'!$C3132&amp;" "&amp;'Base de données'!$D3132</f>
        <v>Bodin Anouk</v>
      </c>
      <c r="Y3132" s="31">
        <f>COUNTIF('Base de données'!$B:$B,'Base de données'!$B3132)</f>
        <v>2</v>
      </c>
      <c r="AA3132" s="87" cm="1">
        <f t="array" aca="1" ref="AA3132" ca="1">INDIRECT("'Base de données'!A" &amp; ROW(Y3132))</f>
        <v>45962</v>
      </c>
      <c r="AB3132" s="51" t="str" cm="1">
        <f t="array" aca="1" ref="AB3132" ca="1">INDIRECT("'Base de données'!B" &amp; ROW(Z3132))</f>
        <v>2O7N7</v>
      </c>
    </row>
    <row r="3133" spans="1:28" x14ac:dyDescent="0.3">
      <c r="A3133" s="41" t="str">
        <f ca="1">IF(IF(AND($B3133&lt;&gt;"-",$B3133=$E3133),"Entrée et sortie","-")="Entrée et sortie",'Base de données'!$B3133,"-")</f>
        <v>-</v>
      </c>
      <c r="B3133" s="41" t="str">
        <f t="shared" ca="1" si="195"/>
        <v>-</v>
      </c>
      <c r="C3133" s="41" t="str">
        <f t="shared" ca="1" si="196"/>
        <v>-</v>
      </c>
      <c r="D3133" s="41" t="str">
        <f>IF($F3133="sortie en cours d'année",'Base de données'!$B3133,"-")</f>
        <v>-</v>
      </c>
      <c r="E3133" s="41" t="str">
        <f>IF($H3133="entrée en cours d'année",'Base de données'!$B3133,"-")</f>
        <v>M70KB</v>
      </c>
      <c r="F3133" s="37" t="str">
        <f t="shared" si="193"/>
        <v/>
      </c>
      <c r="G3133" s="37" t="str">
        <f>IF($J3133="mouvement",_xlfn.XLOOKUP('Base de données'!$B3133,$V:$V,$V:$V,0),"")</f>
        <v>M70KB</v>
      </c>
      <c r="H3133" s="37" t="str">
        <f t="shared" si="194"/>
        <v>entrée en cours d'année</v>
      </c>
      <c r="I3133" s="37">
        <f>IF($J3133="mouvement",_xlfn.XLOOKUP('Base de données'!$B3133,$K:$K,$K:$K,0),"")</f>
        <v>0</v>
      </c>
      <c r="J3133" s="38" t="str">
        <f>IF(AND(Y3133&lt;&gt;MAX(Y:Y),COUNTIF(K3133:V3133,'Base de données'!$B3133)&gt;0),"mouvement","")</f>
        <v>mouvement</v>
      </c>
      <c r="K3133" s="39" t="str">
        <f>IF(K$1&gt;$AE$1,"-",IFERROR(IF(DATEDIF('Base de données'!$A3133,K$1,"d")&lt;&gt;0,"",'Base de données'!$B3133),""))</f>
        <v/>
      </c>
      <c r="L3133" s="39" t="str">
        <f>IF(L$1&gt;$AE$1,"-",IFERROR(IF(DATEDIF('Base de données'!$A3133,L$1,"d")&lt;&gt;0,"",'Base de données'!$B3133),""))</f>
        <v/>
      </c>
      <c r="M3133" s="39" t="str">
        <f>IF(M$1&gt;$AE$1,"-",IFERROR(IF(DATEDIF('Base de données'!$A3133,M$1,"d")&lt;&gt;0,"",'Base de données'!$B3133),""))</f>
        <v/>
      </c>
      <c r="N3133" s="39" t="str">
        <f>IF(N$1&gt;$AE$1,"-",IFERROR(IF(DATEDIF('Base de données'!$A3133,N$1,"d")&lt;&gt;0,"",'Base de données'!$B3133),""))</f>
        <v/>
      </c>
      <c r="O3133" s="39" t="str">
        <f>IF(O$1&gt;$AE$1,"-",IFERROR(IF(DATEDIF('Base de données'!$A3133,O$1,"d")&lt;&gt;0,"",'Base de données'!$B3133),""))</f>
        <v/>
      </c>
      <c r="P3133" s="39" t="str">
        <f>IF(P$1&gt;$AE$1,"-",IFERROR(IF(DATEDIF('Base de données'!$A3133,P$1,"d")&lt;&gt;0,"",'Base de données'!$B3133),""))</f>
        <v/>
      </c>
      <c r="Q3133" s="39" t="str">
        <f>IF(Q$1&gt;$AE$1,"-",IFERROR(IF(DATEDIF('Base de données'!$A3133,Q$1,"d")&lt;&gt;0,"",'Base de données'!$B3133),""))</f>
        <v/>
      </c>
      <c r="R3133" s="39" t="str">
        <f>IF(R$1&gt;$AE$1,"-",IFERROR(IF(DATEDIF('Base de données'!$A3133,R$1,"d")&lt;&gt;0,"",'Base de données'!$B3133),""))</f>
        <v/>
      </c>
      <c r="S3133" s="39" t="str">
        <f>IF(S$1&gt;$AE$1,"-",IFERROR(IF(DATEDIF('Base de données'!$A3133,S$1,"d")&lt;&gt;0,"",'Base de données'!$B3133),""))</f>
        <v/>
      </c>
      <c r="T3133" s="39" t="str">
        <f>IF(T$1&gt;$AE$1,"-",IFERROR(IF(DATEDIF('Base de données'!$A3133,T$1,"d")&lt;&gt;0,"",'Base de données'!$B3133),""))</f>
        <v/>
      </c>
      <c r="U3133" s="39" t="str">
        <f>IF(U$1&gt;$AE$1,"-",IFERROR(IF(DATEDIF('Base de données'!$A3133,U$1,"d")&lt;&gt;0,"",'Base de données'!$B3133),""))</f>
        <v>M70KB</v>
      </c>
      <c r="V3133" s="39" t="str">
        <f>IF(V$1&gt;$AE$1,"-",IFERROR(IF(DATEDIF('Base de données'!$A3133,V$1,"d")&lt;&gt;0,"",'Base de données'!$B3133),""))</f>
        <v/>
      </c>
      <c r="W3133" s="34"/>
      <c r="X3133" s="30" t="str">
        <f>'Base de données'!$C3133&amp;" "&amp;'Base de données'!$D3133</f>
        <v>Clément Yves</v>
      </c>
      <c r="Y3133" s="31">
        <f>COUNTIF('Base de données'!$B:$B,'Base de données'!$B3133)</f>
        <v>2</v>
      </c>
      <c r="AA3133" s="87" cm="1">
        <f t="array" aca="1" ref="AA3133" ca="1">INDIRECT("'Base de données'!A" &amp; ROW(Y3133))</f>
        <v>45962</v>
      </c>
      <c r="AB3133" s="51" t="str" cm="1">
        <f t="array" aca="1" ref="AB3133" ca="1">INDIRECT("'Base de données'!B" &amp; ROW(Z3133))</f>
        <v>M70KB</v>
      </c>
    </row>
    <row r="3134" spans="1:28" x14ac:dyDescent="0.3">
      <c r="A3134" s="41" t="str">
        <f ca="1">IF(IF(AND($B3134&lt;&gt;"-",$B3134=$E3134),"Entrée et sortie","-")="Entrée et sortie",'Base de données'!$B3134,"-")</f>
        <v>-</v>
      </c>
      <c r="B3134" s="41" t="str">
        <f t="shared" ca="1" si="195"/>
        <v>-</v>
      </c>
      <c r="C3134" s="41" t="str">
        <f t="shared" ca="1" si="196"/>
        <v>-</v>
      </c>
      <c r="D3134" s="41" t="str">
        <f>IF($F3134="sortie en cours d'année",'Base de données'!$B3134,"-")</f>
        <v>-</v>
      </c>
      <c r="E3134" s="41" t="str">
        <f>IF($H3134="entrée en cours d'année",'Base de données'!$B3134,"-")</f>
        <v>TZ21F</v>
      </c>
      <c r="F3134" s="37" t="str">
        <f t="shared" si="193"/>
        <v/>
      </c>
      <c r="G3134" s="37" t="str">
        <f>IF($J3134="mouvement",_xlfn.XLOOKUP('Base de données'!$B3134,$V:$V,$V:$V,0),"")</f>
        <v>TZ21F</v>
      </c>
      <c r="H3134" s="37" t="str">
        <f t="shared" si="194"/>
        <v>entrée en cours d'année</v>
      </c>
      <c r="I3134" s="37">
        <f>IF($J3134="mouvement",_xlfn.XLOOKUP('Base de données'!$B3134,$K:$K,$K:$K,0),"")</f>
        <v>0</v>
      </c>
      <c r="J3134" s="38" t="str">
        <f>IF(AND(Y3134&lt;&gt;MAX(Y:Y),COUNTIF(K3134:V3134,'Base de données'!$B3134)&gt;0),"mouvement","")</f>
        <v>mouvement</v>
      </c>
      <c r="K3134" s="39" t="str">
        <f>IF(K$1&gt;$AE$1,"-",IFERROR(IF(DATEDIF('Base de données'!$A3134,K$1,"d")&lt;&gt;0,"",'Base de données'!$B3134),""))</f>
        <v/>
      </c>
      <c r="L3134" s="39" t="str">
        <f>IF(L$1&gt;$AE$1,"-",IFERROR(IF(DATEDIF('Base de données'!$A3134,L$1,"d")&lt;&gt;0,"",'Base de données'!$B3134),""))</f>
        <v/>
      </c>
      <c r="M3134" s="39" t="str">
        <f>IF(M$1&gt;$AE$1,"-",IFERROR(IF(DATEDIF('Base de données'!$A3134,M$1,"d")&lt;&gt;0,"",'Base de données'!$B3134),""))</f>
        <v/>
      </c>
      <c r="N3134" s="39" t="str">
        <f>IF(N$1&gt;$AE$1,"-",IFERROR(IF(DATEDIF('Base de données'!$A3134,N$1,"d")&lt;&gt;0,"",'Base de données'!$B3134),""))</f>
        <v/>
      </c>
      <c r="O3134" s="39" t="str">
        <f>IF(O$1&gt;$AE$1,"-",IFERROR(IF(DATEDIF('Base de données'!$A3134,O$1,"d")&lt;&gt;0,"",'Base de données'!$B3134),""))</f>
        <v/>
      </c>
      <c r="P3134" s="39" t="str">
        <f>IF(P$1&gt;$AE$1,"-",IFERROR(IF(DATEDIF('Base de données'!$A3134,P$1,"d")&lt;&gt;0,"",'Base de données'!$B3134),""))</f>
        <v/>
      </c>
      <c r="Q3134" s="39" t="str">
        <f>IF(Q$1&gt;$AE$1,"-",IFERROR(IF(DATEDIF('Base de données'!$A3134,Q$1,"d")&lt;&gt;0,"",'Base de données'!$B3134),""))</f>
        <v/>
      </c>
      <c r="R3134" s="39" t="str">
        <f>IF(R$1&gt;$AE$1,"-",IFERROR(IF(DATEDIF('Base de données'!$A3134,R$1,"d")&lt;&gt;0,"",'Base de données'!$B3134),""))</f>
        <v/>
      </c>
      <c r="S3134" s="39" t="str">
        <f>IF(S$1&gt;$AE$1,"-",IFERROR(IF(DATEDIF('Base de données'!$A3134,S$1,"d")&lt;&gt;0,"",'Base de données'!$B3134),""))</f>
        <v/>
      </c>
      <c r="T3134" s="39" t="str">
        <f>IF(T$1&gt;$AE$1,"-",IFERROR(IF(DATEDIF('Base de données'!$A3134,T$1,"d")&lt;&gt;0,"",'Base de données'!$B3134),""))</f>
        <v/>
      </c>
      <c r="U3134" s="39" t="str">
        <f>IF(U$1&gt;$AE$1,"-",IFERROR(IF(DATEDIF('Base de données'!$A3134,U$1,"d")&lt;&gt;0,"",'Base de données'!$B3134),""))</f>
        <v>TZ21F</v>
      </c>
      <c r="V3134" s="39" t="str">
        <f>IF(V$1&gt;$AE$1,"-",IFERROR(IF(DATEDIF('Base de données'!$A3134,V$1,"d")&lt;&gt;0,"",'Base de données'!$B3134),""))</f>
        <v/>
      </c>
      <c r="W3134" s="34"/>
      <c r="X3134" s="30" t="str">
        <f>'Base de données'!$C3134&amp;" "&amp;'Base de données'!$D3134</f>
        <v>Nguyen Manon</v>
      </c>
      <c r="Y3134" s="31">
        <f>COUNTIF('Base de données'!$B:$B,'Base de données'!$B3134)</f>
        <v>2</v>
      </c>
      <c r="AA3134" s="87" cm="1">
        <f t="array" aca="1" ref="AA3134" ca="1">INDIRECT("'Base de données'!A" &amp; ROW(Y3134))</f>
        <v>45962</v>
      </c>
      <c r="AB3134" s="51" t="str" cm="1">
        <f t="array" aca="1" ref="AB3134" ca="1">INDIRECT("'Base de données'!B" &amp; ROW(Z3134))</f>
        <v>TZ21F</v>
      </c>
    </row>
    <row r="3135" spans="1:28" x14ac:dyDescent="0.3">
      <c r="A3135" s="41" t="str">
        <f ca="1">IF(IF(AND($B3135&lt;&gt;"-",$B3135=$E3135),"Entrée et sortie","-")="Entrée et sortie",'Base de données'!$B3135,"-")</f>
        <v>-</v>
      </c>
      <c r="B3135" s="41" t="str">
        <f t="shared" ca="1" si="195"/>
        <v>-</v>
      </c>
      <c r="C3135" s="41" t="str">
        <f t="shared" ca="1" si="196"/>
        <v>-</v>
      </c>
      <c r="D3135" s="41" t="str">
        <f>IF($F3135="sortie en cours d'année",'Base de données'!$B3135,"-")</f>
        <v>-</v>
      </c>
      <c r="E3135" s="41" t="str">
        <f>IF($H3135="entrée en cours d'année",'Base de données'!$B3135,"-")</f>
        <v>GR6D9</v>
      </c>
      <c r="F3135" s="37" t="str">
        <f t="shared" si="193"/>
        <v/>
      </c>
      <c r="G3135" s="37" t="str">
        <f>IF($J3135="mouvement",_xlfn.XLOOKUP('Base de données'!$B3135,$V:$V,$V:$V,0),"")</f>
        <v>GR6D9</v>
      </c>
      <c r="H3135" s="37" t="str">
        <f t="shared" si="194"/>
        <v>entrée en cours d'année</v>
      </c>
      <c r="I3135" s="37">
        <f>IF($J3135="mouvement",_xlfn.XLOOKUP('Base de données'!$B3135,$K:$K,$K:$K,0),"")</f>
        <v>0</v>
      </c>
      <c r="J3135" s="38" t="str">
        <f>IF(AND(Y3135&lt;&gt;MAX(Y:Y),COUNTIF(K3135:V3135,'Base de données'!$B3135)&gt;0),"mouvement","")</f>
        <v>mouvement</v>
      </c>
      <c r="K3135" s="39" t="str">
        <f>IF(K$1&gt;$AE$1,"-",IFERROR(IF(DATEDIF('Base de données'!$A3135,K$1,"d")&lt;&gt;0,"",'Base de données'!$B3135),""))</f>
        <v/>
      </c>
      <c r="L3135" s="39" t="str">
        <f>IF(L$1&gt;$AE$1,"-",IFERROR(IF(DATEDIF('Base de données'!$A3135,L$1,"d")&lt;&gt;0,"",'Base de données'!$B3135),""))</f>
        <v/>
      </c>
      <c r="M3135" s="39" t="str">
        <f>IF(M$1&gt;$AE$1,"-",IFERROR(IF(DATEDIF('Base de données'!$A3135,M$1,"d")&lt;&gt;0,"",'Base de données'!$B3135),""))</f>
        <v/>
      </c>
      <c r="N3135" s="39" t="str">
        <f>IF(N$1&gt;$AE$1,"-",IFERROR(IF(DATEDIF('Base de données'!$A3135,N$1,"d")&lt;&gt;0,"",'Base de données'!$B3135),""))</f>
        <v/>
      </c>
      <c r="O3135" s="39" t="str">
        <f>IF(O$1&gt;$AE$1,"-",IFERROR(IF(DATEDIF('Base de données'!$A3135,O$1,"d")&lt;&gt;0,"",'Base de données'!$B3135),""))</f>
        <v/>
      </c>
      <c r="P3135" s="39" t="str">
        <f>IF(P$1&gt;$AE$1,"-",IFERROR(IF(DATEDIF('Base de données'!$A3135,P$1,"d")&lt;&gt;0,"",'Base de données'!$B3135),""))</f>
        <v/>
      </c>
      <c r="Q3135" s="39" t="str">
        <f>IF(Q$1&gt;$AE$1,"-",IFERROR(IF(DATEDIF('Base de données'!$A3135,Q$1,"d")&lt;&gt;0,"",'Base de données'!$B3135),""))</f>
        <v/>
      </c>
      <c r="R3135" s="39" t="str">
        <f>IF(R$1&gt;$AE$1,"-",IFERROR(IF(DATEDIF('Base de données'!$A3135,R$1,"d")&lt;&gt;0,"",'Base de données'!$B3135),""))</f>
        <v/>
      </c>
      <c r="S3135" s="39" t="str">
        <f>IF(S$1&gt;$AE$1,"-",IFERROR(IF(DATEDIF('Base de données'!$A3135,S$1,"d")&lt;&gt;0,"",'Base de données'!$B3135),""))</f>
        <v/>
      </c>
      <c r="T3135" s="39" t="str">
        <f>IF(T$1&gt;$AE$1,"-",IFERROR(IF(DATEDIF('Base de données'!$A3135,T$1,"d")&lt;&gt;0,"",'Base de données'!$B3135),""))</f>
        <v/>
      </c>
      <c r="U3135" s="39" t="str">
        <f>IF(U$1&gt;$AE$1,"-",IFERROR(IF(DATEDIF('Base de données'!$A3135,U$1,"d")&lt;&gt;0,"",'Base de données'!$B3135),""))</f>
        <v>GR6D9</v>
      </c>
      <c r="V3135" s="39" t="str">
        <f>IF(V$1&gt;$AE$1,"-",IFERROR(IF(DATEDIF('Base de données'!$A3135,V$1,"d")&lt;&gt;0,"",'Base de données'!$B3135),""))</f>
        <v/>
      </c>
      <c r="W3135" s="34"/>
      <c r="X3135" s="30" t="str">
        <f>'Base de données'!$C3135&amp;" "&amp;'Base de données'!$D3135</f>
        <v>Leleu Maurice</v>
      </c>
      <c r="Y3135" s="31">
        <f>COUNTIF('Base de données'!$B:$B,'Base de données'!$B3135)</f>
        <v>2</v>
      </c>
      <c r="AA3135" s="87" cm="1">
        <f t="array" aca="1" ref="AA3135" ca="1">INDIRECT("'Base de données'!A" &amp; ROW(Y3135))</f>
        <v>45962</v>
      </c>
      <c r="AB3135" s="51" t="str" cm="1">
        <f t="array" aca="1" ref="AB3135" ca="1">INDIRECT("'Base de données'!B" &amp; ROW(Z3135))</f>
        <v>GR6D9</v>
      </c>
    </row>
    <row r="3136" spans="1:28" x14ac:dyDescent="0.3">
      <c r="A3136" s="41" t="str">
        <f ca="1">IF(IF(AND($B3136&lt;&gt;"-",$B3136=$E3136),"Entrée et sortie","-")="Entrée et sortie",'Base de données'!$B3136,"-")</f>
        <v>-</v>
      </c>
      <c r="B3136" s="41" t="str">
        <f t="shared" ca="1" si="195"/>
        <v>-</v>
      </c>
      <c r="C3136" s="41" t="str">
        <f t="shared" ca="1" si="196"/>
        <v>-</v>
      </c>
      <c r="D3136" s="41" t="str">
        <f>IF($F3136="sortie en cours d'année",'Base de données'!$B3136,"-")</f>
        <v>-</v>
      </c>
      <c r="E3136" s="41" t="str">
        <f>IF($H3136="entrée en cours d'année",'Base de données'!$B3136,"-")</f>
        <v>CZL1T</v>
      </c>
      <c r="F3136" s="37" t="str">
        <f t="shared" si="193"/>
        <v/>
      </c>
      <c r="G3136" s="37" t="str">
        <f>IF($J3136="mouvement",_xlfn.XLOOKUP('Base de données'!$B3136,$V:$V,$V:$V,0),"")</f>
        <v>CZL1T</v>
      </c>
      <c r="H3136" s="37" t="str">
        <f t="shared" si="194"/>
        <v>entrée en cours d'année</v>
      </c>
      <c r="I3136" s="37">
        <f>IF($J3136="mouvement",_xlfn.XLOOKUP('Base de données'!$B3136,$K:$K,$K:$K,0),"")</f>
        <v>0</v>
      </c>
      <c r="J3136" s="38" t="str">
        <f>IF(AND(Y3136&lt;&gt;MAX(Y:Y),COUNTIF(K3136:V3136,'Base de données'!$B3136)&gt;0),"mouvement","")</f>
        <v>mouvement</v>
      </c>
      <c r="K3136" s="39" t="str">
        <f>IF(K$1&gt;$AE$1,"-",IFERROR(IF(DATEDIF('Base de données'!$A3136,K$1,"d")&lt;&gt;0,"",'Base de données'!$B3136),""))</f>
        <v/>
      </c>
      <c r="L3136" s="39" t="str">
        <f>IF(L$1&gt;$AE$1,"-",IFERROR(IF(DATEDIF('Base de données'!$A3136,L$1,"d")&lt;&gt;0,"",'Base de données'!$B3136),""))</f>
        <v/>
      </c>
      <c r="M3136" s="39" t="str">
        <f>IF(M$1&gt;$AE$1,"-",IFERROR(IF(DATEDIF('Base de données'!$A3136,M$1,"d")&lt;&gt;0,"",'Base de données'!$B3136),""))</f>
        <v/>
      </c>
      <c r="N3136" s="39" t="str">
        <f>IF(N$1&gt;$AE$1,"-",IFERROR(IF(DATEDIF('Base de données'!$A3136,N$1,"d")&lt;&gt;0,"",'Base de données'!$B3136),""))</f>
        <v/>
      </c>
      <c r="O3136" s="39" t="str">
        <f>IF(O$1&gt;$AE$1,"-",IFERROR(IF(DATEDIF('Base de données'!$A3136,O$1,"d")&lt;&gt;0,"",'Base de données'!$B3136),""))</f>
        <v/>
      </c>
      <c r="P3136" s="39" t="str">
        <f>IF(P$1&gt;$AE$1,"-",IFERROR(IF(DATEDIF('Base de données'!$A3136,P$1,"d")&lt;&gt;0,"",'Base de données'!$B3136),""))</f>
        <v/>
      </c>
      <c r="Q3136" s="39" t="str">
        <f>IF(Q$1&gt;$AE$1,"-",IFERROR(IF(DATEDIF('Base de données'!$A3136,Q$1,"d")&lt;&gt;0,"",'Base de données'!$B3136),""))</f>
        <v/>
      </c>
      <c r="R3136" s="39" t="str">
        <f>IF(R$1&gt;$AE$1,"-",IFERROR(IF(DATEDIF('Base de données'!$A3136,R$1,"d")&lt;&gt;0,"",'Base de données'!$B3136),""))</f>
        <v/>
      </c>
      <c r="S3136" s="39" t="str">
        <f>IF(S$1&gt;$AE$1,"-",IFERROR(IF(DATEDIF('Base de données'!$A3136,S$1,"d")&lt;&gt;0,"",'Base de données'!$B3136),""))</f>
        <v/>
      </c>
      <c r="T3136" s="39" t="str">
        <f>IF(T$1&gt;$AE$1,"-",IFERROR(IF(DATEDIF('Base de données'!$A3136,T$1,"d")&lt;&gt;0,"",'Base de données'!$B3136),""))</f>
        <v/>
      </c>
      <c r="U3136" s="39" t="str">
        <f>IF(U$1&gt;$AE$1,"-",IFERROR(IF(DATEDIF('Base de données'!$A3136,U$1,"d")&lt;&gt;0,"",'Base de données'!$B3136),""))</f>
        <v>CZL1T</v>
      </c>
      <c r="V3136" s="39" t="str">
        <f>IF(V$1&gt;$AE$1,"-",IFERROR(IF(DATEDIF('Base de données'!$A3136,V$1,"d")&lt;&gt;0,"",'Base de données'!$B3136),""))</f>
        <v/>
      </c>
      <c r="W3136" s="34"/>
      <c r="X3136" s="30" t="str">
        <f>'Base de données'!$C3136&amp;" "&amp;'Base de données'!$D3136</f>
        <v>Martin Rémy</v>
      </c>
      <c r="Y3136" s="31">
        <f>COUNTIF('Base de données'!$B:$B,'Base de données'!$B3136)</f>
        <v>2</v>
      </c>
      <c r="AA3136" s="87" cm="1">
        <f t="array" aca="1" ref="AA3136" ca="1">INDIRECT("'Base de données'!A" &amp; ROW(Y3136))</f>
        <v>45962</v>
      </c>
      <c r="AB3136" s="51" t="str" cm="1">
        <f t="array" aca="1" ref="AB3136" ca="1">INDIRECT("'Base de données'!B" &amp; ROW(Z3136))</f>
        <v>CZL1T</v>
      </c>
    </row>
    <row r="3137" spans="1:28" x14ac:dyDescent="0.3">
      <c r="A3137" s="41" t="str">
        <f ca="1">IF(IF(AND($B3137&lt;&gt;"-",$B3137=$E3137),"Entrée et sortie","-")="Entrée et sortie",'Base de données'!$B3137,"-")</f>
        <v>-</v>
      </c>
      <c r="B3137" s="41" t="str">
        <f t="shared" ca="1" si="195"/>
        <v>-</v>
      </c>
      <c r="C3137" s="41" t="str">
        <f t="shared" ca="1" si="196"/>
        <v>-</v>
      </c>
      <c r="D3137" s="41" t="str">
        <f>IF($F3137="sortie en cours d'année",'Base de données'!$B3137,"-")</f>
        <v>-</v>
      </c>
      <c r="E3137" s="41" t="str">
        <f>IF($H3137="entrée en cours d'année",'Base de données'!$B3137,"-")</f>
        <v>GW0AF</v>
      </c>
      <c r="F3137" s="37" t="str">
        <f t="shared" si="193"/>
        <v/>
      </c>
      <c r="G3137" s="37" t="str">
        <f>IF($J3137="mouvement",_xlfn.XLOOKUP('Base de données'!$B3137,$V:$V,$V:$V,0),"")</f>
        <v>GW0AF</v>
      </c>
      <c r="H3137" s="37" t="str">
        <f t="shared" si="194"/>
        <v>entrée en cours d'année</v>
      </c>
      <c r="I3137" s="37">
        <f>IF($J3137="mouvement",_xlfn.XLOOKUP('Base de données'!$B3137,$K:$K,$K:$K,0),"")</f>
        <v>0</v>
      </c>
      <c r="J3137" s="38" t="str">
        <f>IF(AND(Y3137&lt;&gt;MAX(Y:Y),COUNTIF(K3137:V3137,'Base de données'!$B3137)&gt;0),"mouvement","")</f>
        <v>mouvement</v>
      </c>
      <c r="K3137" s="39" t="str">
        <f>IF(K$1&gt;$AE$1,"-",IFERROR(IF(DATEDIF('Base de données'!$A3137,K$1,"d")&lt;&gt;0,"",'Base de données'!$B3137),""))</f>
        <v/>
      </c>
      <c r="L3137" s="39" t="str">
        <f>IF(L$1&gt;$AE$1,"-",IFERROR(IF(DATEDIF('Base de données'!$A3137,L$1,"d")&lt;&gt;0,"",'Base de données'!$B3137),""))</f>
        <v/>
      </c>
      <c r="M3137" s="39" t="str">
        <f>IF(M$1&gt;$AE$1,"-",IFERROR(IF(DATEDIF('Base de données'!$A3137,M$1,"d")&lt;&gt;0,"",'Base de données'!$B3137),""))</f>
        <v/>
      </c>
      <c r="N3137" s="39" t="str">
        <f>IF(N$1&gt;$AE$1,"-",IFERROR(IF(DATEDIF('Base de données'!$A3137,N$1,"d")&lt;&gt;0,"",'Base de données'!$B3137),""))</f>
        <v/>
      </c>
      <c r="O3137" s="39" t="str">
        <f>IF(O$1&gt;$AE$1,"-",IFERROR(IF(DATEDIF('Base de données'!$A3137,O$1,"d")&lt;&gt;0,"",'Base de données'!$B3137),""))</f>
        <v/>
      </c>
      <c r="P3137" s="39" t="str">
        <f>IF(P$1&gt;$AE$1,"-",IFERROR(IF(DATEDIF('Base de données'!$A3137,P$1,"d")&lt;&gt;0,"",'Base de données'!$B3137),""))</f>
        <v/>
      </c>
      <c r="Q3137" s="39" t="str">
        <f>IF(Q$1&gt;$AE$1,"-",IFERROR(IF(DATEDIF('Base de données'!$A3137,Q$1,"d")&lt;&gt;0,"",'Base de données'!$B3137),""))</f>
        <v/>
      </c>
      <c r="R3137" s="39" t="str">
        <f>IF(R$1&gt;$AE$1,"-",IFERROR(IF(DATEDIF('Base de données'!$A3137,R$1,"d")&lt;&gt;0,"",'Base de données'!$B3137),""))</f>
        <v/>
      </c>
      <c r="S3137" s="39" t="str">
        <f>IF(S$1&gt;$AE$1,"-",IFERROR(IF(DATEDIF('Base de données'!$A3137,S$1,"d")&lt;&gt;0,"",'Base de données'!$B3137),""))</f>
        <v/>
      </c>
      <c r="T3137" s="39" t="str">
        <f>IF(T$1&gt;$AE$1,"-",IFERROR(IF(DATEDIF('Base de données'!$A3137,T$1,"d")&lt;&gt;0,"",'Base de données'!$B3137),""))</f>
        <v/>
      </c>
      <c r="U3137" s="39" t="str">
        <f>IF(U$1&gt;$AE$1,"-",IFERROR(IF(DATEDIF('Base de données'!$A3137,U$1,"d")&lt;&gt;0,"",'Base de données'!$B3137),""))</f>
        <v>GW0AF</v>
      </c>
      <c r="V3137" s="39" t="str">
        <f>IF(V$1&gt;$AE$1,"-",IFERROR(IF(DATEDIF('Base de données'!$A3137,V$1,"d")&lt;&gt;0,"",'Base de données'!$B3137),""))</f>
        <v/>
      </c>
      <c r="W3137" s="34"/>
      <c r="X3137" s="30" t="str">
        <f>'Base de données'!$C3137&amp;" "&amp;'Base de données'!$D3137</f>
        <v>Lebon Aurélie</v>
      </c>
      <c r="Y3137" s="31">
        <f>COUNTIF('Base de données'!$B:$B,'Base de données'!$B3137)</f>
        <v>2</v>
      </c>
      <c r="AA3137" s="87" cm="1">
        <f t="array" aca="1" ref="AA3137" ca="1">INDIRECT("'Base de données'!A" &amp; ROW(Y3137))</f>
        <v>45962</v>
      </c>
      <c r="AB3137" s="51" t="str" cm="1">
        <f t="array" aca="1" ref="AB3137" ca="1">INDIRECT("'Base de données'!B" &amp; ROW(Z3137))</f>
        <v>GW0AF</v>
      </c>
    </row>
    <row r="3138" spans="1:28" x14ac:dyDescent="0.3">
      <c r="A3138" s="41" t="str">
        <f ca="1">IF(IF(AND($B3138&lt;&gt;"-",$B3138=$E3138),"Entrée et sortie","-")="Entrée et sortie",'Base de données'!$B3138,"-")</f>
        <v>-</v>
      </c>
      <c r="B3138" s="41" t="str">
        <f t="shared" ca="1" si="195"/>
        <v>-</v>
      </c>
      <c r="C3138" s="41" t="str">
        <f t="shared" ca="1" si="196"/>
        <v>-</v>
      </c>
      <c r="D3138" s="41" t="str">
        <f>IF($F3138="sortie en cours d'année",'Base de données'!$B3138,"-")</f>
        <v>-</v>
      </c>
      <c r="E3138" s="41" t="str">
        <f>IF($H3138="entrée en cours d'année",'Base de données'!$B3138,"-")</f>
        <v>68IPS</v>
      </c>
      <c r="F3138" s="37" t="str">
        <f t="shared" ref="F3138:F3201" si="197">IF(AND(G3138=0,J3138="mouvement"),"sortie en cours d'année","")</f>
        <v/>
      </c>
      <c r="G3138" s="37" t="str">
        <f>IF($J3138="mouvement",_xlfn.XLOOKUP('Base de données'!$B3138,$V:$V,$V:$V,0),"")</f>
        <v>68IPS</v>
      </c>
      <c r="H3138" s="37" t="str">
        <f t="shared" ref="H3138:H3201" si="198">IF(AND(I3138=0,J3138="mouvement"),"entrée en cours d'année","")</f>
        <v>entrée en cours d'année</v>
      </c>
      <c r="I3138" s="37">
        <f>IF($J3138="mouvement",_xlfn.XLOOKUP('Base de données'!$B3138,$K:$K,$K:$K,0),"")</f>
        <v>0</v>
      </c>
      <c r="J3138" s="38" t="str">
        <f>IF(AND(Y3138&lt;&gt;MAX(Y:Y),COUNTIF(K3138:V3138,'Base de données'!$B3138)&gt;0),"mouvement","")</f>
        <v>mouvement</v>
      </c>
      <c r="K3138" s="39" t="str">
        <f>IF(K$1&gt;$AE$1,"-",IFERROR(IF(DATEDIF('Base de données'!$A3138,K$1,"d")&lt;&gt;0,"",'Base de données'!$B3138),""))</f>
        <v/>
      </c>
      <c r="L3138" s="39" t="str">
        <f>IF(L$1&gt;$AE$1,"-",IFERROR(IF(DATEDIF('Base de données'!$A3138,L$1,"d")&lt;&gt;0,"",'Base de données'!$B3138),""))</f>
        <v/>
      </c>
      <c r="M3138" s="39" t="str">
        <f>IF(M$1&gt;$AE$1,"-",IFERROR(IF(DATEDIF('Base de données'!$A3138,M$1,"d")&lt;&gt;0,"",'Base de données'!$B3138),""))</f>
        <v/>
      </c>
      <c r="N3138" s="39" t="str">
        <f>IF(N$1&gt;$AE$1,"-",IFERROR(IF(DATEDIF('Base de données'!$A3138,N$1,"d")&lt;&gt;0,"",'Base de données'!$B3138),""))</f>
        <v/>
      </c>
      <c r="O3138" s="39" t="str">
        <f>IF(O$1&gt;$AE$1,"-",IFERROR(IF(DATEDIF('Base de données'!$A3138,O$1,"d")&lt;&gt;0,"",'Base de données'!$B3138),""))</f>
        <v/>
      </c>
      <c r="P3138" s="39" t="str">
        <f>IF(P$1&gt;$AE$1,"-",IFERROR(IF(DATEDIF('Base de données'!$A3138,P$1,"d")&lt;&gt;0,"",'Base de données'!$B3138),""))</f>
        <v/>
      </c>
      <c r="Q3138" s="39" t="str">
        <f>IF(Q$1&gt;$AE$1,"-",IFERROR(IF(DATEDIF('Base de données'!$A3138,Q$1,"d")&lt;&gt;0,"",'Base de données'!$B3138),""))</f>
        <v/>
      </c>
      <c r="R3138" s="39" t="str">
        <f>IF(R$1&gt;$AE$1,"-",IFERROR(IF(DATEDIF('Base de données'!$A3138,R$1,"d")&lt;&gt;0,"",'Base de données'!$B3138),""))</f>
        <v/>
      </c>
      <c r="S3138" s="39" t="str">
        <f>IF(S$1&gt;$AE$1,"-",IFERROR(IF(DATEDIF('Base de données'!$A3138,S$1,"d")&lt;&gt;0,"",'Base de données'!$B3138),""))</f>
        <v/>
      </c>
      <c r="T3138" s="39" t="str">
        <f>IF(T$1&gt;$AE$1,"-",IFERROR(IF(DATEDIF('Base de données'!$A3138,T$1,"d")&lt;&gt;0,"",'Base de données'!$B3138),""))</f>
        <v/>
      </c>
      <c r="U3138" s="39" t="str">
        <f>IF(U$1&gt;$AE$1,"-",IFERROR(IF(DATEDIF('Base de données'!$A3138,U$1,"d")&lt;&gt;0,"",'Base de données'!$B3138),""))</f>
        <v>68IPS</v>
      </c>
      <c r="V3138" s="39" t="str">
        <f>IF(V$1&gt;$AE$1,"-",IFERROR(IF(DATEDIF('Base de données'!$A3138,V$1,"d")&lt;&gt;0,"",'Base de données'!$B3138),""))</f>
        <v/>
      </c>
      <c r="W3138" s="34"/>
      <c r="X3138" s="30" t="str">
        <f>'Base de données'!$C3138&amp;" "&amp;'Base de données'!$D3138</f>
        <v>Aubry Pauline</v>
      </c>
      <c r="Y3138" s="31">
        <f>COUNTIF('Base de données'!$B:$B,'Base de données'!$B3138)</f>
        <v>2</v>
      </c>
      <c r="AA3138" s="87" cm="1">
        <f t="array" aca="1" ref="AA3138" ca="1">INDIRECT("'Base de données'!A" &amp; ROW(Y3138))</f>
        <v>45962</v>
      </c>
      <c r="AB3138" s="51" t="str" cm="1">
        <f t="array" aca="1" ref="AB3138" ca="1">INDIRECT("'Base de données'!B" &amp; ROW(Z3138))</f>
        <v>68IPS</v>
      </c>
    </row>
    <row r="3139" spans="1:28" x14ac:dyDescent="0.3">
      <c r="A3139" s="41" t="str">
        <f ca="1">IF(IF(AND($B3139&lt;&gt;"-",$B3139=$E3139),"Entrée et sortie","-")="Entrée et sortie",'Base de données'!$B3139,"-")</f>
        <v>-</v>
      </c>
      <c r="B3139" s="41" t="str">
        <f t="shared" ref="B3139:B3202" ca="1" si="199">_xlfn.XLOOKUP($AB3139,$D:$D,$C:$C,"-",0,-1)</f>
        <v>-</v>
      </c>
      <c r="C3139" s="41" t="str">
        <f t="shared" ref="C3139:C3202" ca="1" si="200">IF($AA3139&lt;&gt;$AE$1,$D3139,"-")</f>
        <v>-</v>
      </c>
      <c r="D3139" s="41" t="str">
        <f>IF($F3139="sortie en cours d'année",'Base de données'!$B3139,"-")</f>
        <v>-</v>
      </c>
      <c r="E3139" s="41" t="str">
        <f>IF($H3139="entrée en cours d'année",'Base de données'!$B3139,"-")</f>
        <v>ILHMU</v>
      </c>
      <c r="F3139" s="37" t="str">
        <f t="shared" si="197"/>
        <v/>
      </c>
      <c r="G3139" s="37" t="str">
        <f>IF($J3139="mouvement",_xlfn.XLOOKUP('Base de données'!$B3139,$V:$V,$V:$V,0),"")</f>
        <v>ILHMU</v>
      </c>
      <c r="H3139" s="37" t="str">
        <f t="shared" si="198"/>
        <v>entrée en cours d'année</v>
      </c>
      <c r="I3139" s="37">
        <f>IF($J3139="mouvement",_xlfn.XLOOKUP('Base de données'!$B3139,$K:$K,$K:$K,0),"")</f>
        <v>0</v>
      </c>
      <c r="J3139" s="38" t="str">
        <f>IF(AND(Y3139&lt;&gt;MAX(Y:Y),COUNTIF(K3139:V3139,'Base de données'!$B3139)&gt;0),"mouvement","")</f>
        <v>mouvement</v>
      </c>
      <c r="K3139" s="39" t="str">
        <f>IF(K$1&gt;$AE$1,"-",IFERROR(IF(DATEDIF('Base de données'!$A3139,K$1,"d")&lt;&gt;0,"",'Base de données'!$B3139),""))</f>
        <v/>
      </c>
      <c r="L3139" s="39" t="str">
        <f>IF(L$1&gt;$AE$1,"-",IFERROR(IF(DATEDIF('Base de données'!$A3139,L$1,"d")&lt;&gt;0,"",'Base de données'!$B3139),""))</f>
        <v/>
      </c>
      <c r="M3139" s="39" t="str">
        <f>IF(M$1&gt;$AE$1,"-",IFERROR(IF(DATEDIF('Base de données'!$A3139,M$1,"d")&lt;&gt;0,"",'Base de données'!$B3139),""))</f>
        <v/>
      </c>
      <c r="N3139" s="39" t="str">
        <f>IF(N$1&gt;$AE$1,"-",IFERROR(IF(DATEDIF('Base de données'!$A3139,N$1,"d")&lt;&gt;0,"",'Base de données'!$B3139),""))</f>
        <v/>
      </c>
      <c r="O3139" s="39" t="str">
        <f>IF(O$1&gt;$AE$1,"-",IFERROR(IF(DATEDIF('Base de données'!$A3139,O$1,"d")&lt;&gt;0,"",'Base de données'!$B3139),""))</f>
        <v/>
      </c>
      <c r="P3139" s="39" t="str">
        <f>IF(P$1&gt;$AE$1,"-",IFERROR(IF(DATEDIF('Base de données'!$A3139,P$1,"d")&lt;&gt;0,"",'Base de données'!$B3139),""))</f>
        <v/>
      </c>
      <c r="Q3139" s="39" t="str">
        <f>IF(Q$1&gt;$AE$1,"-",IFERROR(IF(DATEDIF('Base de données'!$A3139,Q$1,"d")&lt;&gt;0,"",'Base de données'!$B3139),""))</f>
        <v/>
      </c>
      <c r="R3139" s="39" t="str">
        <f>IF(R$1&gt;$AE$1,"-",IFERROR(IF(DATEDIF('Base de données'!$A3139,R$1,"d")&lt;&gt;0,"",'Base de données'!$B3139),""))</f>
        <v/>
      </c>
      <c r="S3139" s="39" t="str">
        <f>IF(S$1&gt;$AE$1,"-",IFERROR(IF(DATEDIF('Base de données'!$A3139,S$1,"d")&lt;&gt;0,"",'Base de données'!$B3139),""))</f>
        <v/>
      </c>
      <c r="T3139" s="39" t="str">
        <f>IF(T$1&gt;$AE$1,"-",IFERROR(IF(DATEDIF('Base de données'!$A3139,T$1,"d")&lt;&gt;0,"",'Base de données'!$B3139),""))</f>
        <v/>
      </c>
      <c r="U3139" s="39" t="str">
        <f>IF(U$1&gt;$AE$1,"-",IFERROR(IF(DATEDIF('Base de données'!$A3139,U$1,"d")&lt;&gt;0,"",'Base de données'!$B3139),""))</f>
        <v>ILHMU</v>
      </c>
      <c r="V3139" s="39" t="str">
        <f>IF(V$1&gt;$AE$1,"-",IFERROR(IF(DATEDIF('Base de données'!$A3139,V$1,"d")&lt;&gt;0,"",'Base de données'!$B3139),""))</f>
        <v/>
      </c>
      <c r="W3139" s="34"/>
      <c r="X3139" s="30" t="str">
        <f>'Base de données'!$C3139&amp;" "&amp;'Base de données'!$D3139</f>
        <v>Lefort Charlotte</v>
      </c>
      <c r="Y3139" s="31">
        <f>COUNTIF('Base de données'!$B:$B,'Base de données'!$B3139)</f>
        <v>2</v>
      </c>
      <c r="AA3139" s="87" cm="1">
        <f t="array" aca="1" ref="AA3139" ca="1">INDIRECT("'Base de données'!A" &amp; ROW(Y3139))</f>
        <v>45962</v>
      </c>
      <c r="AB3139" s="51" t="str" cm="1">
        <f t="array" aca="1" ref="AB3139" ca="1">INDIRECT("'Base de données'!B" &amp; ROW(Z3139))</f>
        <v>ILHMU</v>
      </c>
    </row>
    <row r="3140" spans="1:28" x14ac:dyDescent="0.3">
      <c r="A3140" s="41" t="str">
        <f ca="1">IF(IF(AND($B3140&lt;&gt;"-",$B3140=$E3140),"Entrée et sortie","-")="Entrée et sortie",'Base de données'!$B3140,"-")</f>
        <v>-</v>
      </c>
      <c r="B3140" s="41" t="str">
        <f t="shared" ca="1" si="199"/>
        <v>-</v>
      </c>
      <c r="C3140" s="41" t="str">
        <f t="shared" ca="1" si="200"/>
        <v>-</v>
      </c>
      <c r="D3140" s="41" t="str">
        <f>IF($F3140="sortie en cours d'année",'Base de données'!$B3140,"-")</f>
        <v>-</v>
      </c>
      <c r="E3140" s="41" t="str">
        <f>IF($H3140="entrée en cours d'année",'Base de données'!$B3140,"-")</f>
        <v>RLVCC</v>
      </c>
      <c r="F3140" s="37" t="str">
        <f t="shared" si="197"/>
        <v/>
      </c>
      <c r="G3140" s="37" t="str">
        <f>IF($J3140="mouvement",_xlfn.XLOOKUP('Base de données'!$B3140,$V:$V,$V:$V,0),"")</f>
        <v>RLVCC</v>
      </c>
      <c r="H3140" s="37" t="str">
        <f t="shared" si="198"/>
        <v>entrée en cours d'année</v>
      </c>
      <c r="I3140" s="37">
        <f>IF($J3140="mouvement",_xlfn.XLOOKUP('Base de données'!$B3140,$K:$K,$K:$K,0),"")</f>
        <v>0</v>
      </c>
      <c r="J3140" s="38" t="str">
        <f>IF(AND(Y3140&lt;&gt;MAX(Y:Y),COUNTIF(K3140:V3140,'Base de données'!$B3140)&gt;0),"mouvement","")</f>
        <v>mouvement</v>
      </c>
      <c r="K3140" s="39" t="str">
        <f>IF(K$1&gt;$AE$1,"-",IFERROR(IF(DATEDIF('Base de données'!$A3140,K$1,"d")&lt;&gt;0,"",'Base de données'!$B3140),""))</f>
        <v/>
      </c>
      <c r="L3140" s="39" t="str">
        <f>IF(L$1&gt;$AE$1,"-",IFERROR(IF(DATEDIF('Base de données'!$A3140,L$1,"d")&lt;&gt;0,"",'Base de données'!$B3140),""))</f>
        <v/>
      </c>
      <c r="M3140" s="39" t="str">
        <f>IF(M$1&gt;$AE$1,"-",IFERROR(IF(DATEDIF('Base de données'!$A3140,M$1,"d")&lt;&gt;0,"",'Base de données'!$B3140),""))</f>
        <v/>
      </c>
      <c r="N3140" s="39" t="str">
        <f>IF(N$1&gt;$AE$1,"-",IFERROR(IF(DATEDIF('Base de données'!$A3140,N$1,"d")&lt;&gt;0,"",'Base de données'!$B3140),""))</f>
        <v/>
      </c>
      <c r="O3140" s="39" t="str">
        <f>IF(O$1&gt;$AE$1,"-",IFERROR(IF(DATEDIF('Base de données'!$A3140,O$1,"d")&lt;&gt;0,"",'Base de données'!$B3140),""))</f>
        <v/>
      </c>
      <c r="P3140" s="39" t="str">
        <f>IF(P$1&gt;$AE$1,"-",IFERROR(IF(DATEDIF('Base de données'!$A3140,P$1,"d")&lt;&gt;0,"",'Base de données'!$B3140),""))</f>
        <v/>
      </c>
      <c r="Q3140" s="39" t="str">
        <f>IF(Q$1&gt;$AE$1,"-",IFERROR(IF(DATEDIF('Base de données'!$A3140,Q$1,"d")&lt;&gt;0,"",'Base de données'!$B3140),""))</f>
        <v/>
      </c>
      <c r="R3140" s="39" t="str">
        <f>IF(R$1&gt;$AE$1,"-",IFERROR(IF(DATEDIF('Base de données'!$A3140,R$1,"d")&lt;&gt;0,"",'Base de données'!$B3140),""))</f>
        <v/>
      </c>
      <c r="S3140" s="39" t="str">
        <f>IF(S$1&gt;$AE$1,"-",IFERROR(IF(DATEDIF('Base de données'!$A3140,S$1,"d")&lt;&gt;0,"",'Base de données'!$B3140),""))</f>
        <v/>
      </c>
      <c r="T3140" s="39" t="str">
        <f>IF(T$1&gt;$AE$1,"-",IFERROR(IF(DATEDIF('Base de données'!$A3140,T$1,"d")&lt;&gt;0,"",'Base de données'!$B3140),""))</f>
        <v/>
      </c>
      <c r="U3140" s="39" t="str">
        <f>IF(U$1&gt;$AE$1,"-",IFERROR(IF(DATEDIF('Base de données'!$A3140,U$1,"d")&lt;&gt;0,"",'Base de données'!$B3140),""))</f>
        <v>RLVCC</v>
      </c>
      <c r="V3140" s="39" t="str">
        <f>IF(V$1&gt;$AE$1,"-",IFERROR(IF(DATEDIF('Base de données'!$A3140,V$1,"d")&lt;&gt;0,"",'Base de données'!$B3140),""))</f>
        <v/>
      </c>
      <c r="W3140" s="34"/>
      <c r="X3140" s="30" t="str">
        <f>'Base de données'!$C3140&amp;" "&amp;'Base de données'!$D3140</f>
        <v>Brunet Bernadette</v>
      </c>
      <c r="Y3140" s="31">
        <f>COUNTIF('Base de données'!$B:$B,'Base de données'!$B3140)</f>
        <v>2</v>
      </c>
      <c r="AA3140" s="87" cm="1">
        <f t="array" aca="1" ref="AA3140" ca="1">INDIRECT("'Base de données'!A" &amp; ROW(Y3140))</f>
        <v>45962</v>
      </c>
      <c r="AB3140" s="51" t="str" cm="1">
        <f t="array" aca="1" ref="AB3140" ca="1">INDIRECT("'Base de données'!B" &amp; ROW(Z3140))</f>
        <v>RLVCC</v>
      </c>
    </row>
    <row r="3141" spans="1:28" x14ac:dyDescent="0.3">
      <c r="A3141" s="41" t="str">
        <f ca="1">IF(IF(AND($B3141&lt;&gt;"-",$B3141=$E3141),"Entrée et sortie","-")="Entrée et sortie",'Base de données'!$B3141,"-")</f>
        <v>-</v>
      </c>
      <c r="B3141" s="41" t="str">
        <f t="shared" ca="1" si="199"/>
        <v>-</v>
      </c>
      <c r="C3141" s="41" t="str">
        <f t="shared" ca="1" si="200"/>
        <v>-</v>
      </c>
      <c r="D3141" s="41" t="str">
        <f>IF($F3141="sortie en cours d'année",'Base de données'!$B3141,"-")</f>
        <v>-</v>
      </c>
      <c r="E3141" s="41" t="str">
        <f>IF($H3141="entrée en cours d'année",'Base de données'!$B3141,"-")</f>
        <v>IWYGR</v>
      </c>
      <c r="F3141" s="37" t="str">
        <f t="shared" si="197"/>
        <v/>
      </c>
      <c r="G3141" s="37" t="str">
        <f>IF($J3141="mouvement",_xlfn.XLOOKUP('Base de données'!$B3141,$V:$V,$V:$V,0),"")</f>
        <v>IWYGR</v>
      </c>
      <c r="H3141" s="37" t="str">
        <f t="shared" si="198"/>
        <v>entrée en cours d'année</v>
      </c>
      <c r="I3141" s="37">
        <f>IF($J3141="mouvement",_xlfn.XLOOKUP('Base de données'!$B3141,$K:$K,$K:$K,0),"")</f>
        <v>0</v>
      </c>
      <c r="J3141" s="38" t="str">
        <f>IF(AND(Y3141&lt;&gt;MAX(Y:Y),COUNTIF(K3141:V3141,'Base de données'!$B3141)&gt;0),"mouvement","")</f>
        <v>mouvement</v>
      </c>
      <c r="K3141" s="39" t="str">
        <f>IF(K$1&gt;$AE$1,"-",IFERROR(IF(DATEDIF('Base de données'!$A3141,K$1,"d")&lt;&gt;0,"",'Base de données'!$B3141),""))</f>
        <v/>
      </c>
      <c r="L3141" s="39" t="str">
        <f>IF(L$1&gt;$AE$1,"-",IFERROR(IF(DATEDIF('Base de données'!$A3141,L$1,"d")&lt;&gt;0,"",'Base de données'!$B3141),""))</f>
        <v/>
      </c>
      <c r="M3141" s="39" t="str">
        <f>IF(M$1&gt;$AE$1,"-",IFERROR(IF(DATEDIF('Base de données'!$A3141,M$1,"d")&lt;&gt;0,"",'Base de données'!$B3141),""))</f>
        <v/>
      </c>
      <c r="N3141" s="39" t="str">
        <f>IF(N$1&gt;$AE$1,"-",IFERROR(IF(DATEDIF('Base de données'!$A3141,N$1,"d")&lt;&gt;0,"",'Base de données'!$B3141),""))</f>
        <v/>
      </c>
      <c r="O3141" s="39" t="str">
        <f>IF(O$1&gt;$AE$1,"-",IFERROR(IF(DATEDIF('Base de données'!$A3141,O$1,"d")&lt;&gt;0,"",'Base de données'!$B3141),""))</f>
        <v/>
      </c>
      <c r="P3141" s="39" t="str">
        <f>IF(P$1&gt;$AE$1,"-",IFERROR(IF(DATEDIF('Base de données'!$A3141,P$1,"d")&lt;&gt;0,"",'Base de données'!$B3141),""))</f>
        <v/>
      </c>
      <c r="Q3141" s="39" t="str">
        <f>IF(Q$1&gt;$AE$1,"-",IFERROR(IF(DATEDIF('Base de données'!$A3141,Q$1,"d")&lt;&gt;0,"",'Base de données'!$B3141),""))</f>
        <v/>
      </c>
      <c r="R3141" s="39" t="str">
        <f>IF(R$1&gt;$AE$1,"-",IFERROR(IF(DATEDIF('Base de données'!$A3141,R$1,"d")&lt;&gt;0,"",'Base de données'!$B3141),""))</f>
        <v/>
      </c>
      <c r="S3141" s="39" t="str">
        <f>IF(S$1&gt;$AE$1,"-",IFERROR(IF(DATEDIF('Base de données'!$A3141,S$1,"d")&lt;&gt;0,"",'Base de données'!$B3141),""))</f>
        <v/>
      </c>
      <c r="T3141" s="39" t="str">
        <f>IF(T$1&gt;$AE$1,"-",IFERROR(IF(DATEDIF('Base de données'!$A3141,T$1,"d")&lt;&gt;0,"",'Base de données'!$B3141),""))</f>
        <v/>
      </c>
      <c r="U3141" s="39" t="str">
        <f>IF(U$1&gt;$AE$1,"-",IFERROR(IF(DATEDIF('Base de données'!$A3141,U$1,"d")&lt;&gt;0,"",'Base de données'!$B3141),""))</f>
        <v>IWYGR</v>
      </c>
      <c r="V3141" s="39" t="str">
        <f>IF(V$1&gt;$AE$1,"-",IFERROR(IF(DATEDIF('Base de données'!$A3141,V$1,"d")&lt;&gt;0,"",'Base de données'!$B3141),""))</f>
        <v/>
      </c>
      <c r="W3141" s="34"/>
      <c r="X3141" s="30" t="str">
        <f>'Base de données'!$C3141&amp;" "&amp;'Base de données'!$D3141</f>
        <v>Delannoy Luc</v>
      </c>
      <c r="Y3141" s="31">
        <f>COUNTIF('Base de données'!$B:$B,'Base de données'!$B3141)</f>
        <v>2</v>
      </c>
      <c r="AA3141" s="87" cm="1">
        <f t="array" aca="1" ref="AA3141" ca="1">INDIRECT("'Base de données'!A" &amp; ROW(Y3141))</f>
        <v>45962</v>
      </c>
      <c r="AB3141" s="51" t="str" cm="1">
        <f t="array" aca="1" ref="AB3141" ca="1">INDIRECT("'Base de données'!B" &amp; ROW(Z3141))</f>
        <v>IWYGR</v>
      </c>
    </row>
    <row r="3142" spans="1:28" x14ac:dyDescent="0.3">
      <c r="A3142" s="41" t="str">
        <f ca="1">IF(IF(AND($B3142&lt;&gt;"-",$B3142=$E3142),"Entrée et sortie","-")="Entrée et sortie",'Base de données'!$B3142,"-")</f>
        <v>-</v>
      </c>
      <c r="B3142" s="41" t="str">
        <f t="shared" ca="1" si="199"/>
        <v>-</v>
      </c>
      <c r="C3142" s="41" t="str">
        <f t="shared" ca="1" si="200"/>
        <v>-</v>
      </c>
      <c r="D3142" s="41" t="str">
        <f>IF($F3142="sortie en cours d'année",'Base de données'!$B3142,"-")</f>
        <v>-</v>
      </c>
      <c r="E3142" s="41" t="str">
        <f>IF($H3142="entrée en cours d'année",'Base de données'!$B3142,"-")</f>
        <v>-</v>
      </c>
      <c r="F3142" s="37" t="str">
        <f t="shared" si="197"/>
        <v/>
      </c>
      <c r="G3142" s="37" t="str">
        <f>IF($J3142="mouvement",_xlfn.XLOOKUP('Base de données'!$B3142,$V:$V,$V:$V,0),"")</f>
        <v/>
      </c>
      <c r="H3142" s="37" t="str">
        <f t="shared" si="198"/>
        <v/>
      </c>
      <c r="I3142" s="37" t="str">
        <f>IF($J3142="mouvement",_xlfn.XLOOKUP('Base de données'!$B3142,$K:$K,$K:$K,0),"")</f>
        <v/>
      </c>
      <c r="J3142" s="38" t="str">
        <f>IF(AND(Y3142&lt;&gt;MAX(Y:Y),COUNTIF(K3142:V3142,'Base de données'!$B3142)&gt;0),"mouvement","")</f>
        <v/>
      </c>
      <c r="K3142" s="39" t="str">
        <f>IF(K$1&gt;$AE$1,"-",IFERROR(IF(DATEDIF('Base de données'!$A3142,K$1,"d")&lt;&gt;0,"",'Base de données'!$B3142),""))</f>
        <v/>
      </c>
      <c r="L3142" s="39" t="str">
        <f>IF(L$1&gt;$AE$1,"-",IFERROR(IF(DATEDIF('Base de données'!$A3142,L$1,"d")&lt;&gt;0,"",'Base de données'!$B3142),""))</f>
        <v/>
      </c>
      <c r="M3142" s="39" t="str">
        <f>IF(M$1&gt;$AE$1,"-",IFERROR(IF(DATEDIF('Base de données'!$A3142,M$1,"d")&lt;&gt;0,"",'Base de données'!$B3142),""))</f>
        <v/>
      </c>
      <c r="N3142" s="39" t="str">
        <f>IF(N$1&gt;$AE$1,"-",IFERROR(IF(DATEDIF('Base de données'!$A3142,N$1,"d")&lt;&gt;0,"",'Base de données'!$B3142),""))</f>
        <v/>
      </c>
      <c r="O3142" s="39" t="str">
        <f>IF(O$1&gt;$AE$1,"-",IFERROR(IF(DATEDIF('Base de données'!$A3142,O$1,"d")&lt;&gt;0,"",'Base de données'!$B3142),""))</f>
        <v/>
      </c>
      <c r="P3142" s="39" t="str">
        <f>IF(P$1&gt;$AE$1,"-",IFERROR(IF(DATEDIF('Base de données'!$A3142,P$1,"d")&lt;&gt;0,"",'Base de données'!$B3142),""))</f>
        <v/>
      </c>
      <c r="Q3142" s="39" t="str">
        <f>IF(Q$1&gt;$AE$1,"-",IFERROR(IF(DATEDIF('Base de données'!$A3142,Q$1,"d")&lt;&gt;0,"",'Base de données'!$B3142),""))</f>
        <v/>
      </c>
      <c r="R3142" s="39" t="str">
        <f>IF(R$1&gt;$AE$1,"-",IFERROR(IF(DATEDIF('Base de données'!$A3142,R$1,"d")&lt;&gt;0,"",'Base de données'!$B3142),""))</f>
        <v/>
      </c>
      <c r="S3142" s="39" t="str">
        <f>IF(S$1&gt;$AE$1,"-",IFERROR(IF(DATEDIF('Base de données'!$A3142,S$1,"d")&lt;&gt;0,"",'Base de données'!$B3142),""))</f>
        <v/>
      </c>
      <c r="T3142" s="39" t="str">
        <f>IF(T$1&gt;$AE$1,"-",IFERROR(IF(DATEDIF('Base de données'!$A3142,T$1,"d")&lt;&gt;0,"",'Base de données'!$B3142),""))</f>
        <v/>
      </c>
      <c r="U3142" s="39" t="str">
        <f>IF(U$1&gt;$AE$1,"-",IFERROR(IF(DATEDIF('Base de données'!$A3142,U$1,"d")&lt;&gt;0,"",'Base de données'!$B3142),""))</f>
        <v/>
      </c>
      <c r="V3142" s="39" t="str">
        <f>IF(V$1&gt;$AE$1,"-",IFERROR(IF(DATEDIF('Base de données'!$A3142,V$1,"d")&lt;&gt;0,"",'Base de données'!$B3142),""))</f>
        <v>GPNP7</v>
      </c>
      <c r="W3142" s="34"/>
      <c r="X3142" s="30" t="str">
        <f>'Base de données'!$C3142&amp;" "&amp;'Base de données'!$D3142</f>
        <v>Perret Agnès</v>
      </c>
      <c r="Y3142" s="31">
        <f>COUNTIF('Base de données'!$B:$B,'Base de données'!$B3142)</f>
        <v>12</v>
      </c>
      <c r="AA3142" s="87" cm="1">
        <f t="array" aca="1" ref="AA3142" ca="1">INDIRECT("'Base de données'!A" &amp; ROW(Y3142))</f>
        <v>45992</v>
      </c>
      <c r="AB3142" s="51" t="str" cm="1">
        <f t="array" aca="1" ref="AB3142" ca="1">INDIRECT("'Base de données'!B" &amp; ROW(Z3142))</f>
        <v>GPNP7</v>
      </c>
    </row>
    <row r="3143" spans="1:28" x14ac:dyDescent="0.3">
      <c r="A3143" s="41" t="str">
        <f ca="1">IF(IF(AND($B3143&lt;&gt;"-",$B3143=$E3143),"Entrée et sortie","-")="Entrée et sortie",'Base de données'!$B3143,"-")</f>
        <v>-</v>
      </c>
      <c r="B3143" s="41" t="str">
        <f t="shared" ca="1" si="199"/>
        <v>-</v>
      </c>
      <c r="C3143" s="41" t="str">
        <f t="shared" ca="1" si="200"/>
        <v>-</v>
      </c>
      <c r="D3143" s="41" t="str">
        <f>IF($F3143="sortie en cours d'année",'Base de données'!$B3143,"-")</f>
        <v>-</v>
      </c>
      <c r="E3143" s="41" t="str">
        <f>IF($H3143="entrée en cours d'année",'Base de données'!$B3143,"-")</f>
        <v>-</v>
      </c>
      <c r="F3143" s="37" t="str">
        <f t="shared" si="197"/>
        <v/>
      </c>
      <c r="G3143" s="37" t="str">
        <f>IF($J3143="mouvement",_xlfn.XLOOKUP('Base de données'!$B3143,$V:$V,$V:$V,0),"")</f>
        <v/>
      </c>
      <c r="H3143" s="37" t="str">
        <f t="shared" si="198"/>
        <v/>
      </c>
      <c r="I3143" s="37" t="str">
        <f>IF($J3143="mouvement",_xlfn.XLOOKUP('Base de données'!$B3143,$K:$K,$K:$K,0),"")</f>
        <v/>
      </c>
      <c r="J3143" s="38" t="str">
        <f>IF(AND(Y3143&lt;&gt;MAX(Y:Y),COUNTIF(K3143:V3143,'Base de données'!$B3143)&gt;0),"mouvement","")</f>
        <v/>
      </c>
      <c r="K3143" s="39" t="str">
        <f>IF(K$1&gt;$AE$1,"-",IFERROR(IF(DATEDIF('Base de données'!$A3143,K$1,"d")&lt;&gt;0,"",'Base de données'!$B3143),""))</f>
        <v/>
      </c>
      <c r="L3143" s="39" t="str">
        <f>IF(L$1&gt;$AE$1,"-",IFERROR(IF(DATEDIF('Base de données'!$A3143,L$1,"d")&lt;&gt;0,"",'Base de données'!$B3143),""))</f>
        <v/>
      </c>
      <c r="M3143" s="39" t="str">
        <f>IF(M$1&gt;$AE$1,"-",IFERROR(IF(DATEDIF('Base de données'!$A3143,M$1,"d")&lt;&gt;0,"",'Base de données'!$B3143),""))</f>
        <v/>
      </c>
      <c r="N3143" s="39" t="str">
        <f>IF(N$1&gt;$AE$1,"-",IFERROR(IF(DATEDIF('Base de données'!$A3143,N$1,"d")&lt;&gt;0,"",'Base de données'!$B3143),""))</f>
        <v/>
      </c>
      <c r="O3143" s="39" t="str">
        <f>IF(O$1&gt;$AE$1,"-",IFERROR(IF(DATEDIF('Base de données'!$A3143,O$1,"d")&lt;&gt;0,"",'Base de données'!$B3143),""))</f>
        <v/>
      </c>
      <c r="P3143" s="39" t="str">
        <f>IF(P$1&gt;$AE$1,"-",IFERROR(IF(DATEDIF('Base de données'!$A3143,P$1,"d")&lt;&gt;0,"",'Base de données'!$B3143),""))</f>
        <v/>
      </c>
      <c r="Q3143" s="39" t="str">
        <f>IF(Q$1&gt;$AE$1,"-",IFERROR(IF(DATEDIF('Base de données'!$A3143,Q$1,"d")&lt;&gt;0,"",'Base de données'!$B3143),""))</f>
        <v/>
      </c>
      <c r="R3143" s="39" t="str">
        <f>IF(R$1&gt;$AE$1,"-",IFERROR(IF(DATEDIF('Base de données'!$A3143,R$1,"d")&lt;&gt;0,"",'Base de données'!$B3143),""))</f>
        <v/>
      </c>
      <c r="S3143" s="39" t="str">
        <f>IF(S$1&gt;$AE$1,"-",IFERROR(IF(DATEDIF('Base de données'!$A3143,S$1,"d")&lt;&gt;0,"",'Base de données'!$B3143),""))</f>
        <v/>
      </c>
      <c r="T3143" s="39" t="str">
        <f>IF(T$1&gt;$AE$1,"-",IFERROR(IF(DATEDIF('Base de données'!$A3143,T$1,"d")&lt;&gt;0,"",'Base de données'!$B3143),""))</f>
        <v/>
      </c>
      <c r="U3143" s="39" t="str">
        <f>IF(U$1&gt;$AE$1,"-",IFERROR(IF(DATEDIF('Base de données'!$A3143,U$1,"d")&lt;&gt;0,"",'Base de données'!$B3143),""))</f>
        <v/>
      </c>
      <c r="V3143" s="39" t="str">
        <f>IF(V$1&gt;$AE$1,"-",IFERROR(IF(DATEDIF('Base de données'!$A3143,V$1,"d")&lt;&gt;0,"",'Base de données'!$B3143),""))</f>
        <v>DKKLE</v>
      </c>
      <c r="W3143" s="34"/>
      <c r="X3143" s="30" t="str">
        <f>'Base de données'!$C3143&amp;" "&amp;'Base de données'!$D3143</f>
        <v>Baron Danielle</v>
      </c>
      <c r="Y3143" s="31">
        <f>COUNTIF('Base de données'!$B:$B,'Base de données'!$B3143)</f>
        <v>12</v>
      </c>
      <c r="AA3143" s="87" cm="1">
        <f t="array" aca="1" ref="AA3143" ca="1">INDIRECT("'Base de données'!A" &amp; ROW(Y3143))</f>
        <v>45992</v>
      </c>
      <c r="AB3143" s="51" t="str" cm="1">
        <f t="array" aca="1" ref="AB3143" ca="1">INDIRECT("'Base de données'!B" &amp; ROW(Z3143))</f>
        <v>DKKLE</v>
      </c>
    </row>
    <row r="3144" spans="1:28" x14ac:dyDescent="0.3">
      <c r="A3144" s="41" t="str">
        <f ca="1">IF(IF(AND($B3144&lt;&gt;"-",$B3144=$E3144),"Entrée et sortie","-")="Entrée et sortie",'Base de données'!$B3144,"-")</f>
        <v>-</v>
      </c>
      <c r="B3144" s="41" t="str">
        <f t="shared" ca="1" si="199"/>
        <v>-</v>
      </c>
      <c r="C3144" s="41" t="str">
        <f t="shared" ca="1" si="200"/>
        <v>-</v>
      </c>
      <c r="D3144" s="41" t="str">
        <f>IF($F3144="sortie en cours d'année",'Base de données'!$B3144,"-")</f>
        <v>-</v>
      </c>
      <c r="E3144" s="41" t="str">
        <f>IF($H3144="entrée en cours d'année",'Base de données'!$B3144,"-")</f>
        <v>-</v>
      </c>
      <c r="F3144" s="37" t="str">
        <f t="shared" si="197"/>
        <v/>
      </c>
      <c r="G3144" s="37" t="str">
        <f>IF($J3144="mouvement",_xlfn.XLOOKUP('Base de données'!$B3144,$V:$V,$V:$V,0),"")</f>
        <v/>
      </c>
      <c r="H3144" s="37" t="str">
        <f t="shared" si="198"/>
        <v/>
      </c>
      <c r="I3144" s="37" t="str">
        <f>IF($J3144="mouvement",_xlfn.XLOOKUP('Base de données'!$B3144,$K:$K,$K:$K,0),"")</f>
        <v/>
      </c>
      <c r="J3144" s="38" t="str">
        <f>IF(AND(Y3144&lt;&gt;MAX(Y:Y),COUNTIF(K3144:V3144,'Base de données'!$B3144)&gt;0),"mouvement","")</f>
        <v/>
      </c>
      <c r="K3144" s="39" t="str">
        <f>IF(K$1&gt;$AE$1,"-",IFERROR(IF(DATEDIF('Base de données'!$A3144,K$1,"d")&lt;&gt;0,"",'Base de données'!$B3144),""))</f>
        <v/>
      </c>
      <c r="L3144" s="39" t="str">
        <f>IF(L$1&gt;$AE$1,"-",IFERROR(IF(DATEDIF('Base de données'!$A3144,L$1,"d")&lt;&gt;0,"",'Base de données'!$B3144),""))</f>
        <v/>
      </c>
      <c r="M3144" s="39" t="str">
        <f>IF(M$1&gt;$AE$1,"-",IFERROR(IF(DATEDIF('Base de données'!$A3144,M$1,"d")&lt;&gt;0,"",'Base de données'!$B3144),""))</f>
        <v/>
      </c>
      <c r="N3144" s="39" t="str">
        <f>IF(N$1&gt;$AE$1,"-",IFERROR(IF(DATEDIF('Base de données'!$A3144,N$1,"d")&lt;&gt;0,"",'Base de données'!$B3144),""))</f>
        <v/>
      </c>
      <c r="O3144" s="39" t="str">
        <f>IF(O$1&gt;$AE$1,"-",IFERROR(IF(DATEDIF('Base de données'!$A3144,O$1,"d")&lt;&gt;0,"",'Base de données'!$B3144),""))</f>
        <v/>
      </c>
      <c r="P3144" s="39" t="str">
        <f>IF(P$1&gt;$AE$1,"-",IFERROR(IF(DATEDIF('Base de données'!$A3144,P$1,"d")&lt;&gt;0,"",'Base de données'!$B3144),""))</f>
        <v/>
      </c>
      <c r="Q3144" s="39" t="str">
        <f>IF(Q$1&gt;$AE$1,"-",IFERROR(IF(DATEDIF('Base de données'!$A3144,Q$1,"d")&lt;&gt;0,"",'Base de données'!$B3144),""))</f>
        <v/>
      </c>
      <c r="R3144" s="39" t="str">
        <f>IF(R$1&gt;$AE$1,"-",IFERROR(IF(DATEDIF('Base de données'!$A3144,R$1,"d")&lt;&gt;0,"",'Base de données'!$B3144),""))</f>
        <v/>
      </c>
      <c r="S3144" s="39" t="str">
        <f>IF(S$1&gt;$AE$1,"-",IFERROR(IF(DATEDIF('Base de données'!$A3144,S$1,"d")&lt;&gt;0,"",'Base de données'!$B3144),""))</f>
        <v/>
      </c>
      <c r="T3144" s="39" t="str">
        <f>IF(T$1&gt;$AE$1,"-",IFERROR(IF(DATEDIF('Base de données'!$A3144,T$1,"d")&lt;&gt;0,"",'Base de données'!$B3144),""))</f>
        <v/>
      </c>
      <c r="U3144" s="39" t="str">
        <f>IF(U$1&gt;$AE$1,"-",IFERROR(IF(DATEDIF('Base de données'!$A3144,U$1,"d")&lt;&gt;0,"",'Base de données'!$B3144),""))</f>
        <v/>
      </c>
      <c r="V3144" s="39" t="str">
        <f>IF(V$1&gt;$AE$1,"-",IFERROR(IF(DATEDIF('Base de données'!$A3144,V$1,"d")&lt;&gt;0,"",'Base de données'!$B3144),""))</f>
        <v>X43EK</v>
      </c>
      <c r="W3144" s="34"/>
      <c r="X3144" s="30" t="str">
        <f>'Base de données'!$C3144&amp;" "&amp;'Base de données'!$D3144</f>
        <v>Aubry Georges</v>
      </c>
      <c r="Y3144" s="31">
        <f>COUNTIF('Base de données'!$B:$B,'Base de données'!$B3144)</f>
        <v>12</v>
      </c>
      <c r="AA3144" s="87" cm="1">
        <f t="array" aca="1" ref="AA3144" ca="1">INDIRECT("'Base de données'!A" &amp; ROW(Y3144))</f>
        <v>45992</v>
      </c>
      <c r="AB3144" s="51" t="str" cm="1">
        <f t="array" aca="1" ref="AB3144" ca="1">INDIRECT("'Base de données'!B" &amp; ROW(Z3144))</f>
        <v>X43EK</v>
      </c>
    </row>
    <row r="3145" spans="1:28" x14ac:dyDescent="0.3">
      <c r="A3145" s="41" t="str">
        <f ca="1">IF(IF(AND($B3145&lt;&gt;"-",$B3145=$E3145),"Entrée et sortie","-")="Entrée et sortie",'Base de données'!$B3145,"-")</f>
        <v>-</v>
      </c>
      <c r="B3145" s="41" t="str">
        <f t="shared" ca="1" si="199"/>
        <v>-</v>
      </c>
      <c r="C3145" s="41" t="str">
        <f t="shared" ca="1" si="200"/>
        <v>-</v>
      </c>
      <c r="D3145" s="41" t="str">
        <f>IF($F3145="sortie en cours d'année",'Base de données'!$B3145,"-")</f>
        <v>-</v>
      </c>
      <c r="E3145" s="41" t="str">
        <f>IF($H3145="entrée en cours d'année",'Base de données'!$B3145,"-")</f>
        <v>-</v>
      </c>
      <c r="F3145" s="37" t="str">
        <f t="shared" si="197"/>
        <v/>
      </c>
      <c r="G3145" s="37" t="str">
        <f>IF($J3145="mouvement",_xlfn.XLOOKUP('Base de données'!$B3145,$V:$V,$V:$V,0),"")</f>
        <v/>
      </c>
      <c r="H3145" s="37" t="str">
        <f t="shared" si="198"/>
        <v/>
      </c>
      <c r="I3145" s="37" t="str">
        <f>IF($J3145="mouvement",_xlfn.XLOOKUP('Base de données'!$B3145,$K:$K,$K:$K,0),"")</f>
        <v/>
      </c>
      <c r="J3145" s="38" t="str">
        <f>IF(AND(Y3145&lt;&gt;MAX(Y:Y),COUNTIF(K3145:V3145,'Base de données'!$B3145)&gt;0),"mouvement","")</f>
        <v/>
      </c>
      <c r="K3145" s="39" t="str">
        <f>IF(K$1&gt;$AE$1,"-",IFERROR(IF(DATEDIF('Base de données'!$A3145,K$1,"d")&lt;&gt;0,"",'Base de données'!$B3145),""))</f>
        <v/>
      </c>
      <c r="L3145" s="39" t="str">
        <f>IF(L$1&gt;$AE$1,"-",IFERROR(IF(DATEDIF('Base de données'!$A3145,L$1,"d")&lt;&gt;0,"",'Base de données'!$B3145),""))</f>
        <v/>
      </c>
      <c r="M3145" s="39" t="str">
        <f>IF(M$1&gt;$AE$1,"-",IFERROR(IF(DATEDIF('Base de données'!$A3145,M$1,"d")&lt;&gt;0,"",'Base de données'!$B3145),""))</f>
        <v/>
      </c>
      <c r="N3145" s="39" t="str">
        <f>IF(N$1&gt;$AE$1,"-",IFERROR(IF(DATEDIF('Base de données'!$A3145,N$1,"d")&lt;&gt;0,"",'Base de données'!$B3145),""))</f>
        <v/>
      </c>
      <c r="O3145" s="39" t="str">
        <f>IF(O$1&gt;$AE$1,"-",IFERROR(IF(DATEDIF('Base de données'!$A3145,O$1,"d")&lt;&gt;0,"",'Base de données'!$B3145),""))</f>
        <v/>
      </c>
      <c r="P3145" s="39" t="str">
        <f>IF(P$1&gt;$AE$1,"-",IFERROR(IF(DATEDIF('Base de données'!$A3145,P$1,"d")&lt;&gt;0,"",'Base de données'!$B3145),""))</f>
        <v/>
      </c>
      <c r="Q3145" s="39" t="str">
        <f>IF(Q$1&gt;$AE$1,"-",IFERROR(IF(DATEDIF('Base de données'!$A3145,Q$1,"d")&lt;&gt;0,"",'Base de données'!$B3145),""))</f>
        <v/>
      </c>
      <c r="R3145" s="39" t="str">
        <f>IF(R$1&gt;$AE$1,"-",IFERROR(IF(DATEDIF('Base de données'!$A3145,R$1,"d")&lt;&gt;0,"",'Base de données'!$B3145),""))</f>
        <v/>
      </c>
      <c r="S3145" s="39" t="str">
        <f>IF(S$1&gt;$AE$1,"-",IFERROR(IF(DATEDIF('Base de données'!$A3145,S$1,"d")&lt;&gt;0,"",'Base de données'!$B3145),""))</f>
        <v/>
      </c>
      <c r="T3145" s="39" t="str">
        <f>IF(T$1&gt;$AE$1,"-",IFERROR(IF(DATEDIF('Base de données'!$A3145,T$1,"d")&lt;&gt;0,"",'Base de données'!$B3145),""))</f>
        <v/>
      </c>
      <c r="U3145" s="39" t="str">
        <f>IF(U$1&gt;$AE$1,"-",IFERROR(IF(DATEDIF('Base de données'!$A3145,U$1,"d")&lt;&gt;0,"",'Base de données'!$B3145),""))</f>
        <v/>
      </c>
      <c r="V3145" s="39" t="str">
        <f>IF(V$1&gt;$AE$1,"-",IFERROR(IF(DATEDIF('Base de données'!$A3145,V$1,"d")&lt;&gt;0,"",'Base de données'!$B3145),""))</f>
        <v>IDCZB</v>
      </c>
      <c r="W3145" s="34"/>
      <c r="X3145" s="30" t="str">
        <f>'Base de données'!$C3145&amp;" "&amp;'Base de données'!$D3145</f>
        <v>Pages Emmanuel</v>
      </c>
      <c r="Y3145" s="31">
        <f>COUNTIF('Base de données'!$B:$B,'Base de données'!$B3145)</f>
        <v>12</v>
      </c>
      <c r="AA3145" s="87" cm="1">
        <f t="array" aca="1" ref="AA3145" ca="1">INDIRECT("'Base de données'!A" &amp; ROW(Y3145))</f>
        <v>45992</v>
      </c>
      <c r="AB3145" s="51" t="str" cm="1">
        <f t="array" aca="1" ref="AB3145" ca="1">INDIRECT("'Base de données'!B" &amp; ROW(Z3145))</f>
        <v>IDCZB</v>
      </c>
    </row>
    <row r="3146" spans="1:28" x14ac:dyDescent="0.3">
      <c r="A3146" s="41" t="str">
        <f ca="1">IF(IF(AND($B3146&lt;&gt;"-",$B3146=$E3146),"Entrée et sortie","-")="Entrée et sortie",'Base de données'!$B3146,"-")</f>
        <v>-</v>
      </c>
      <c r="B3146" s="41" t="str">
        <f t="shared" ca="1" si="199"/>
        <v>-</v>
      </c>
      <c r="C3146" s="41" t="str">
        <f t="shared" ca="1" si="200"/>
        <v>-</v>
      </c>
      <c r="D3146" s="41" t="str">
        <f>IF($F3146="sortie en cours d'année",'Base de données'!$B3146,"-")</f>
        <v>-</v>
      </c>
      <c r="E3146" s="41" t="str">
        <f>IF($H3146="entrée en cours d'année",'Base de données'!$B3146,"-")</f>
        <v>-</v>
      </c>
      <c r="F3146" s="37" t="str">
        <f t="shared" si="197"/>
        <v/>
      </c>
      <c r="G3146" s="37" t="str">
        <f>IF($J3146="mouvement",_xlfn.XLOOKUP('Base de données'!$B3146,$V:$V,$V:$V,0),"")</f>
        <v/>
      </c>
      <c r="H3146" s="37" t="str">
        <f t="shared" si="198"/>
        <v/>
      </c>
      <c r="I3146" s="37" t="str">
        <f>IF($J3146="mouvement",_xlfn.XLOOKUP('Base de données'!$B3146,$K:$K,$K:$K,0),"")</f>
        <v/>
      </c>
      <c r="J3146" s="38" t="str">
        <f>IF(AND(Y3146&lt;&gt;MAX(Y:Y),COUNTIF(K3146:V3146,'Base de données'!$B3146)&gt;0),"mouvement","")</f>
        <v/>
      </c>
      <c r="K3146" s="39" t="str">
        <f>IF(K$1&gt;$AE$1,"-",IFERROR(IF(DATEDIF('Base de données'!$A3146,K$1,"d")&lt;&gt;0,"",'Base de données'!$B3146),""))</f>
        <v/>
      </c>
      <c r="L3146" s="39" t="str">
        <f>IF(L$1&gt;$AE$1,"-",IFERROR(IF(DATEDIF('Base de données'!$A3146,L$1,"d")&lt;&gt;0,"",'Base de données'!$B3146),""))</f>
        <v/>
      </c>
      <c r="M3146" s="39" t="str">
        <f>IF(M$1&gt;$AE$1,"-",IFERROR(IF(DATEDIF('Base de données'!$A3146,M$1,"d")&lt;&gt;0,"",'Base de données'!$B3146),""))</f>
        <v/>
      </c>
      <c r="N3146" s="39" t="str">
        <f>IF(N$1&gt;$AE$1,"-",IFERROR(IF(DATEDIF('Base de données'!$A3146,N$1,"d")&lt;&gt;0,"",'Base de données'!$B3146),""))</f>
        <v/>
      </c>
      <c r="O3146" s="39" t="str">
        <f>IF(O$1&gt;$AE$1,"-",IFERROR(IF(DATEDIF('Base de données'!$A3146,O$1,"d")&lt;&gt;0,"",'Base de données'!$B3146),""))</f>
        <v/>
      </c>
      <c r="P3146" s="39" t="str">
        <f>IF(P$1&gt;$AE$1,"-",IFERROR(IF(DATEDIF('Base de données'!$A3146,P$1,"d")&lt;&gt;0,"",'Base de données'!$B3146),""))</f>
        <v/>
      </c>
      <c r="Q3146" s="39" t="str">
        <f>IF(Q$1&gt;$AE$1,"-",IFERROR(IF(DATEDIF('Base de données'!$A3146,Q$1,"d")&lt;&gt;0,"",'Base de données'!$B3146),""))</f>
        <v/>
      </c>
      <c r="R3146" s="39" t="str">
        <f>IF(R$1&gt;$AE$1,"-",IFERROR(IF(DATEDIF('Base de données'!$A3146,R$1,"d")&lt;&gt;0,"",'Base de données'!$B3146),""))</f>
        <v/>
      </c>
      <c r="S3146" s="39" t="str">
        <f>IF(S$1&gt;$AE$1,"-",IFERROR(IF(DATEDIF('Base de données'!$A3146,S$1,"d")&lt;&gt;0,"",'Base de données'!$B3146),""))</f>
        <v/>
      </c>
      <c r="T3146" s="39" t="str">
        <f>IF(T$1&gt;$AE$1,"-",IFERROR(IF(DATEDIF('Base de données'!$A3146,T$1,"d")&lt;&gt;0,"",'Base de données'!$B3146),""))</f>
        <v/>
      </c>
      <c r="U3146" s="39" t="str">
        <f>IF(U$1&gt;$AE$1,"-",IFERROR(IF(DATEDIF('Base de données'!$A3146,U$1,"d")&lt;&gt;0,"",'Base de données'!$B3146),""))</f>
        <v/>
      </c>
      <c r="V3146" s="39" t="str">
        <f>IF(V$1&gt;$AE$1,"-",IFERROR(IF(DATEDIF('Base de données'!$A3146,V$1,"d")&lt;&gt;0,"",'Base de données'!$B3146),""))</f>
        <v>WVLRU</v>
      </c>
      <c r="W3146" s="34"/>
      <c r="X3146" s="30" t="str">
        <f>'Base de données'!$C3146&amp;" "&amp;'Base de données'!$D3146</f>
        <v>Brunet Charles</v>
      </c>
      <c r="Y3146" s="31">
        <f>COUNTIF('Base de données'!$B:$B,'Base de données'!$B3146)</f>
        <v>12</v>
      </c>
      <c r="AA3146" s="87" cm="1">
        <f t="array" aca="1" ref="AA3146" ca="1">INDIRECT("'Base de données'!A" &amp; ROW(Y3146))</f>
        <v>45992</v>
      </c>
      <c r="AB3146" s="51" t="str" cm="1">
        <f t="array" aca="1" ref="AB3146" ca="1">INDIRECT("'Base de données'!B" &amp; ROW(Z3146))</f>
        <v>WVLRU</v>
      </c>
    </row>
    <row r="3147" spans="1:28" x14ac:dyDescent="0.3">
      <c r="A3147" s="41" t="str">
        <f ca="1">IF(IF(AND($B3147&lt;&gt;"-",$B3147=$E3147),"Entrée et sortie","-")="Entrée et sortie",'Base de données'!$B3147,"-")</f>
        <v>-</v>
      </c>
      <c r="B3147" s="41" t="str">
        <f t="shared" ca="1" si="199"/>
        <v>-</v>
      </c>
      <c r="C3147" s="41" t="str">
        <f t="shared" ca="1" si="200"/>
        <v>-</v>
      </c>
      <c r="D3147" s="41" t="str">
        <f>IF($F3147="sortie en cours d'année",'Base de données'!$B3147,"-")</f>
        <v>-</v>
      </c>
      <c r="E3147" s="41" t="str">
        <f>IF($H3147="entrée en cours d'année",'Base de données'!$B3147,"-")</f>
        <v>-</v>
      </c>
      <c r="F3147" s="37" t="str">
        <f t="shared" si="197"/>
        <v/>
      </c>
      <c r="G3147" s="37" t="str">
        <f>IF($J3147="mouvement",_xlfn.XLOOKUP('Base de données'!$B3147,$V:$V,$V:$V,0),"")</f>
        <v/>
      </c>
      <c r="H3147" s="37" t="str">
        <f t="shared" si="198"/>
        <v/>
      </c>
      <c r="I3147" s="37" t="str">
        <f>IF($J3147="mouvement",_xlfn.XLOOKUP('Base de données'!$B3147,$K:$K,$K:$K,0),"")</f>
        <v/>
      </c>
      <c r="J3147" s="38" t="str">
        <f>IF(AND(Y3147&lt;&gt;MAX(Y:Y),COUNTIF(K3147:V3147,'Base de données'!$B3147)&gt;0),"mouvement","")</f>
        <v/>
      </c>
      <c r="K3147" s="39" t="str">
        <f>IF(K$1&gt;$AE$1,"-",IFERROR(IF(DATEDIF('Base de données'!$A3147,K$1,"d")&lt;&gt;0,"",'Base de données'!$B3147),""))</f>
        <v/>
      </c>
      <c r="L3147" s="39" t="str">
        <f>IF(L$1&gt;$AE$1,"-",IFERROR(IF(DATEDIF('Base de données'!$A3147,L$1,"d")&lt;&gt;0,"",'Base de données'!$B3147),""))</f>
        <v/>
      </c>
      <c r="M3147" s="39" t="str">
        <f>IF(M$1&gt;$AE$1,"-",IFERROR(IF(DATEDIF('Base de données'!$A3147,M$1,"d")&lt;&gt;0,"",'Base de données'!$B3147),""))</f>
        <v/>
      </c>
      <c r="N3147" s="39" t="str">
        <f>IF(N$1&gt;$AE$1,"-",IFERROR(IF(DATEDIF('Base de données'!$A3147,N$1,"d")&lt;&gt;0,"",'Base de données'!$B3147),""))</f>
        <v/>
      </c>
      <c r="O3147" s="39" t="str">
        <f>IF(O$1&gt;$AE$1,"-",IFERROR(IF(DATEDIF('Base de données'!$A3147,O$1,"d")&lt;&gt;0,"",'Base de données'!$B3147),""))</f>
        <v/>
      </c>
      <c r="P3147" s="39" t="str">
        <f>IF(P$1&gt;$AE$1,"-",IFERROR(IF(DATEDIF('Base de données'!$A3147,P$1,"d")&lt;&gt;0,"",'Base de données'!$B3147),""))</f>
        <v/>
      </c>
      <c r="Q3147" s="39" t="str">
        <f>IF(Q$1&gt;$AE$1,"-",IFERROR(IF(DATEDIF('Base de données'!$A3147,Q$1,"d")&lt;&gt;0,"",'Base de données'!$B3147),""))</f>
        <v/>
      </c>
      <c r="R3147" s="39" t="str">
        <f>IF(R$1&gt;$AE$1,"-",IFERROR(IF(DATEDIF('Base de données'!$A3147,R$1,"d")&lt;&gt;0,"",'Base de données'!$B3147),""))</f>
        <v/>
      </c>
      <c r="S3147" s="39" t="str">
        <f>IF(S$1&gt;$AE$1,"-",IFERROR(IF(DATEDIF('Base de données'!$A3147,S$1,"d")&lt;&gt;0,"",'Base de données'!$B3147),""))</f>
        <v/>
      </c>
      <c r="T3147" s="39" t="str">
        <f>IF(T$1&gt;$AE$1,"-",IFERROR(IF(DATEDIF('Base de données'!$A3147,T$1,"d")&lt;&gt;0,"",'Base de données'!$B3147),""))</f>
        <v/>
      </c>
      <c r="U3147" s="39" t="str">
        <f>IF(U$1&gt;$AE$1,"-",IFERROR(IF(DATEDIF('Base de données'!$A3147,U$1,"d")&lt;&gt;0,"",'Base de données'!$B3147),""))</f>
        <v/>
      </c>
      <c r="V3147" s="39" t="str">
        <f>IF(V$1&gt;$AE$1,"-",IFERROR(IF(DATEDIF('Base de données'!$A3147,V$1,"d")&lt;&gt;0,"",'Base de données'!$B3147),""))</f>
        <v>H1WN8</v>
      </c>
      <c r="W3147" s="34"/>
      <c r="X3147" s="30" t="str">
        <f>'Base de données'!$C3147&amp;" "&amp;'Base de données'!$D3147</f>
        <v>Colas Claudine</v>
      </c>
      <c r="Y3147" s="31">
        <f>COUNTIF('Base de données'!$B:$B,'Base de données'!$B3147)</f>
        <v>12</v>
      </c>
      <c r="AA3147" s="87" cm="1">
        <f t="array" aca="1" ref="AA3147" ca="1">INDIRECT("'Base de données'!A" &amp; ROW(Y3147))</f>
        <v>45992</v>
      </c>
      <c r="AB3147" s="51" t="str" cm="1">
        <f t="array" aca="1" ref="AB3147" ca="1">INDIRECT("'Base de données'!B" &amp; ROW(Z3147))</f>
        <v>H1WN8</v>
      </c>
    </row>
    <row r="3148" spans="1:28" x14ac:dyDescent="0.3">
      <c r="A3148" s="41" t="str">
        <f ca="1">IF(IF(AND($B3148&lt;&gt;"-",$B3148=$E3148),"Entrée et sortie","-")="Entrée et sortie",'Base de données'!$B3148,"-")</f>
        <v>-</v>
      </c>
      <c r="B3148" s="41" t="str">
        <f t="shared" ca="1" si="199"/>
        <v>-</v>
      </c>
      <c r="C3148" s="41" t="str">
        <f t="shared" ca="1" si="200"/>
        <v>-</v>
      </c>
      <c r="D3148" s="41" t="str">
        <f>IF($F3148="sortie en cours d'année",'Base de données'!$B3148,"-")</f>
        <v>-</v>
      </c>
      <c r="E3148" s="41" t="str">
        <f>IF($H3148="entrée en cours d'année",'Base de données'!$B3148,"-")</f>
        <v>-</v>
      </c>
      <c r="F3148" s="37" t="str">
        <f t="shared" si="197"/>
        <v/>
      </c>
      <c r="G3148" s="37" t="str">
        <f>IF($J3148="mouvement",_xlfn.XLOOKUP('Base de données'!$B3148,$V:$V,$V:$V,0),"")</f>
        <v/>
      </c>
      <c r="H3148" s="37" t="str">
        <f t="shared" si="198"/>
        <v/>
      </c>
      <c r="I3148" s="37" t="str">
        <f>IF($J3148="mouvement",_xlfn.XLOOKUP('Base de données'!$B3148,$K:$K,$K:$K,0),"")</f>
        <v/>
      </c>
      <c r="J3148" s="38" t="str">
        <f>IF(AND(Y3148&lt;&gt;MAX(Y:Y),COUNTIF(K3148:V3148,'Base de données'!$B3148)&gt;0),"mouvement","")</f>
        <v/>
      </c>
      <c r="K3148" s="39" t="str">
        <f>IF(K$1&gt;$AE$1,"-",IFERROR(IF(DATEDIF('Base de données'!$A3148,K$1,"d")&lt;&gt;0,"",'Base de données'!$B3148),""))</f>
        <v/>
      </c>
      <c r="L3148" s="39" t="str">
        <f>IF(L$1&gt;$AE$1,"-",IFERROR(IF(DATEDIF('Base de données'!$A3148,L$1,"d")&lt;&gt;0,"",'Base de données'!$B3148),""))</f>
        <v/>
      </c>
      <c r="M3148" s="39" t="str">
        <f>IF(M$1&gt;$AE$1,"-",IFERROR(IF(DATEDIF('Base de données'!$A3148,M$1,"d")&lt;&gt;0,"",'Base de données'!$B3148),""))</f>
        <v/>
      </c>
      <c r="N3148" s="39" t="str">
        <f>IF(N$1&gt;$AE$1,"-",IFERROR(IF(DATEDIF('Base de données'!$A3148,N$1,"d")&lt;&gt;0,"",'Base de données'!$B3148),""))</f>
        <v/>
      </c>
      <c r="O3148" s="39" t="str">
        <f>IF(O$1&gt;$AE$1,"-",IFERROR(IF(DATEDIF('Base de données'!$A3148,O$1,"d")&lt;&gt;0,"",'Base de données'!$B3148),""))</f>
        <v/>
      </c>
      <c r="P3148" s="39" t="str">
        <f>IF(P$1&gt;$AE$1,"-",IFERROR(IF(DATEDIF('Base de données'!$A3148,P$1,"d")&lt;&gt;0,"",'Base de données'!$B3148),""))</f>
        <v/>
      </c>
      <c r="Q3148" s="39" t="str">
        <f>IF(Q$1&gt;$AE$1,"-",IFERROR(IF(DATEDIF('Base de données'!$A3148,Q$1,"d")&lt;&gt;0,"",'Base de données'!$B3148),""))</f>
        <v/>
      </c>
      <c r="R3148" s="39" t="str">
        <f>IF(R$1&gt;$AE$1,"-",IFERROR(IF(DATEDIF('Base de données'!$A3148,R$1,"d")&lt;&gt;0,"",'Base de données'!$B3148),""))</f>
        <v/>
      </c>
      <c r="S3148" s="39" t="str">
        <f>IF(S$1&gt;$AE$1,"-",IFERROR(IF(DATEDIF('Base de données'!$A3148,S$1,"d")&lt;&gt;0,"",'Base de données'!$B3148),""))</f>
        <v/>
      </c>
      <c r="T3148" s="39" t="str">
        <f>IF(T$1&gt;$AE$1,"-",IFERROR(IF(DATEDIF('Base de données'!$A3148,T$1,"d")&lt;&gt;0,"",'Base de données'!$B3148),""))</f>
        <v/>
      </c>
      <c r="U3148" s="39" t="str">
        <f>IF(U$1&gt;$AE$1,"-",IFERROR(IF(DATEDIF('Base de données'!$A3148,U$1,"d")&lt;&gt;0,"",'Base de données'!$B3148),""))</f>
        <v/>
      </c>
      <c r="V3148" s="39" t="str">
        <f>IF(V$1&gt;$AE$1,"-",IFERROR(IF(DATEDIF('Base de données'!$A3148,V$1,"d")&lt;&gt;0,"",'Base de données'!$B3148),""))</f>
        <v>61344</v>
      </c>
      <c r="W3148" s="34"/>
      <c r="X3148" s="30" t="str">
        <f>'Base de données'!$C3148&amp;" "&amp;'Base de données'!$D3148</f>
        <v>De Oliveira Benoît</v>
      </c>
      <c r="Y3148" s="31">
        <f>COUNTIF('Base de données'!$B:$B,'Base de données'!$B3148)</f>
        <v>12</v>
      </c>
      <c r="AA3148" s="87" cm="1">
        <f t="array" aca="1" ref="AA3148" ca="1">INDIRECT("'Base de données'!A" &amp; ROW(Y3148))</f>
        <v>45992</v>
      </c>
      <c r="AB3148" s="51" t="str" cm="1">
        <f t="array" aca="1" ref="AB3148" ca="1">INDIRECT("'Base de données'!B" &amp; ROW(Z3148))</f>
        <v>61344</v>
      </c>
    </row>
    <row r="3149" spans="1:28" x14ac:dyDescent="0.3">
      <c r="A3149" s="41" t="str">
        <f ca="1">IF(IF(AND($B3149&lt;&gt;"-",$B3149=$E3149),"Entrée et sortie","-")="Entrée et sortie",'Base de données'!$B3149,"-")</f>
        <v>-</v>
      </c>
      <c r="B3149" s="41" t="str">
        <f t="shared" ca="1" si="199"/>
        <v>-</v>
      </c>
      <c r="C3149" s="41" t="str">
        <f t="shared" ca="1" si="200"/>
        <v>-</v>
      </c>
      <c r="D3149" s="41" t="str">
        <f>IF($F3149="sortie en cours d'année",'Base de données'!$B3149,"-")</f>
        <v>-</v>
      </c>
      <c r="E3149" s="41" t="str">
        <f>IF($H3149="entrée en cours d'année",'Base de données'!$B3149,"-")</f>
        <v>-</v>
      </c>
      <c r="F3149" s="37" t="str">
        <f t="shared" si="197"/>
        <v/>
      </c>
      <c r="G3149" s="37" t="str">
        <f>IF($J3149="mouvement",_xlfn.XLOOKUP('Base de données'!$B3149,$V:$V,$V:$V,0),"")</f>
        <v/>
      </c>
      <c r="H3149" s="37" t="str">
        <f t="shared" si="198"/>
        <v/>
      </c>
      <c r="I3149" s="37" t="str">
        <f>IF($J3149="mouvement",_xlfn.XLOOKUP('Base de données'!$B3149,$K:$K,$K:$K,0),"")</f>
        <v/>
      </c>
      <c r="J3149" s="38" t="str">
        <f>IF(AND(Y3149&lt;&gt;MAX(Y:Y),COUNTIF(K3149:V3149,'Base de données'!$B3149)&gt;0),"mouvement","")</f>
        <v/>
      </c>
      <c r="K3149" s="39" t="str">
        <f>IF(K$1&gt;$AE$1,"-",IFERROR(IF(DATEDIF('Base de données'!$A3149,K$1,"d")&lt;&gt;0,"",'Base de données'!$B3149),""))</f>
        <v/>
      </c>
      <c r="L3149" s="39" t="str">
        <f>IF(L$1&gt;$AE$1,"-",IFERROR(IF(DATEDIF('Base de données'!$A3149,L$1,"d")&lt;&gt;0,"",'Base de données'!$B3149),""))</f>
        <v/>
      </c>
      <c r="M3149" s="39" t="str">
        <f>IF(M$1&gt;$AE$1,"-",IFERROR(IF(DATEDIF('Base de données'!$A3149,M$1,"d")&lt;&gt;0,"",'Base de données'!$B3149),""))</f>
        <v/>
      </c>
      <c r="N3149" s="39" t="str">
        <f>IF(N$1&gt;$AE$1,"-",IFERROR(IF(DATEDIF('Base de données'!$A3149,N$1,"d")&lt;&gt;0,"",'Base de données'!$B3149),""))</f>
        <v/>
      </c>
      <c r="O3149" s="39" t="str">
        <f>IF(O$1&gt;$AE$1,"-",IFERROR(IF(DATEDIF('Base de données'!$A3149,O$1,"d")&lt;&gt;0,"",'Base de données'!$B3149),""))</f>
        <v/>
      </c>
      <c r="P3149" s="39" t="str">
        <f>IF(P$1&gt;$AE$1,"-",IFERROR(IF(DATEDIF('Base de données'!$A3149,P$1,"d")&lt;&gt;0,"",'Base de données'!$B3149),""))</f>
        <v/>
      </c>
      <c r="Q3149" s="39" t="str">
        <f>IF(Q$1&gt;$AE$1,"-",IFERROR(IF(DATEDIF('Base de données'!$A3149,Q$1,"d")&lt;&gt;0,"",'Base de données'!$B3149),""))</f>
        <v/>
      </c>
      <c r="R3149" s="39" t="str">
        <f>IF(R$1&gt;$AE$1,"-",IFERROR(IF(DATEDIF('Base de données'!$A3149,R$1,"d")&lt;&gt;0,"",'Base de données'!$B3149),""))</f>
        <v/>
      </c>
      <c r="S3149" s="39" t="str">
        <f>IF(S$1&gt;$AE$1,"-",IFERROR(IF(DATEDIF('Base de données'!$A3149,S$1,"d")&lt;&gt;0,"",'Base de données'!$B3149),""))</f>
        <v/>
      </c>
      <c r="T3149" s="39" t="str">
        <f>IF(T$1&gt;$AE$1,"-",IFERROR(IF(DATEDIF('Base de données'!$A3149,T$1,"d")&lt;&gt;0,"",'Base de données'!$B3149),""))</f>
        <v/>
      </c>
      <c r="U3149" s="39" t="str">
        <f>IF(U$1&gt;$AE$1,"-",IFERROR(IF(DATEDIF('Base de données'!$A3149,U$1,"d")&lt;&gt;0,"",'Base de données'!$B3149),""))</f>
        <v/>
      </c>
      <c r="V3149" s="39" t="str">
        <f>IF(V$1&gt;$AE$1,"-",IFERROR(IF(DATEDIF('Base de données'!$A3149,V$1,"d")&lt;&gt;0,"",'Base de données'!$B3149),""))</f>
        <v>7SPGI</v>
      </c>
      <c r="W3149" s="34"/>
      <c r="X3149" s="30" t="str">
        <f>'Base de données'!$C3149&amp;" "&amp;'Base de données'!$D3149</f>
        <v>Rossi René</v>
      </c>
      <c r="Y3149" s="31">
        <f>COUNTIF('Base de données'!$B:$B,'Base de données'!$B3149)</f>
        <v>12</v>
      </c>
      <c r="AA3149" s="87" cm="1">
        <f t="array" aca="1" ref="AA3149" ca="1">INDIRECT("'Base de données'!A" &amp; ROW(Y3149))</f>
        <v>45992</v>
      </c>
      <c r="AB3149" s="51" t="str" cm="1">
        <f t="array" aca="1" ref="AB3149" ca="1">INDIRECT("'Base de données'!B" &amp; ROW(Z3149))</f>
        <v>7SPGI</v>
      </c>
    </row>
    <row r="3150" spans="1:28" x14ac:dyDescent="0.3">
      <c r="A3150" s="41" t="str">
        <f ca="1">IF(IF(AND($B3150&lt;&gt;"-",$B3150=$E3150),"Entrée et sortie","-")="Entrée et sortie",'Base de données'!$B3150,"-")</f>
        <v>-</v>
      </c>
      <c r="B3150" s="41" t="str">
        <f t="shared" ca="1" si="199"/>
        <v>-</v>
      </c>
      <c r="C3150" s="41" t="str">
        <f t="shared" ca="1" si="200"/>
        <v>-</v>
      </c>
      <c r="D3150" s="41" t="str">
        <f>IF($F3150="sortie en cours d'année",'Base de données'!$B3150,"-")</f>
        <v>-</v>
      </c>
      <c r="E3150" s="41" t="str">
        <f>IF($H3150="entrée en cours d'année",'Base de données'!$B3150,"-")</f>
        <v>-</v>
      </c>
      <c r="F3150" s="37" t="str">
        <f t="shared" si="197"/>
        <v/>
      </c>
      <c r="G3150" s="37" t="str">
        <f>IF($J3150="mouvement",_xlfn.XLOOKUP('Base de données'!$B3150,$V:$V,$V:$V,0),"")</f>
        <v/>
      </c>
      <c r="H3150" s="37" t="str">
        <f t="shared" si="198"/>
        <v/>
      </c>
      <c r="I3150" s="37" t="str">
        <f>IF($J3150="mouvement",_xlfn.XLOOKUP('Base de données'!$B3150,$K:$K,$K:$K,0),"")</f>
        <v/>
      </c>
      <c r="J3150" s="38" t="str">
        <f>IF(AND(Y3150&lt;&gt;MAX(Y:Y),COUNTIF(K3150:V3150,'Base de données'!$B3150)&gt;0),"mouvement","")</f>
        <v/>
      </c>
      <c r="K3150" s="39" t="str">
        <f>IF(K$1&gt;$AE$1,"-",IFERROR(IF(DATEDIF('Base de données'!$A3150,K$1,"d")&lt;&gt;0,"",'Base de données'!$B3150),""))</f>
        <v/>
      </c>
      <c r="L3150" s="39" t="str">
        <f>IF(L$1&gt;$AE$1,"-",IFERROR(IF(DATEDIF('Base de données'!$A3150,L$1,"d")&lt;&gt;0,"",'Base de données'!$B3150),""))</f>
        <v/>
      </c>
      <c r="M3150" s="39" t="str">
        <f>IF(M$1&gt;$AE$1,"-",IFERROR(IF(DATEDIF('Base de données'!$A3150,M$1,"d")&lt;&gt;0,"",'Base de données'!$B3150),""))</f>
        <v/>
      </c>
      <c r="N3150" s="39" t="str">
        <f>IF(N$1&gt;$AE$1,"-",IFERROR(IF(DATEDIF('Base de données'!$A3150,N$1,"d")&lt;&gt;0,"",'Base de données'!$B3150),""))</f>
        <v/>
      </c>
      <c r="O3150" s="39" t="str">
        <f>IF(O$1&gt;$AE$1,"-",IFERROR(IF(DATEDIF('Base de données'!$A3150,O$1,"d")&lt;&gt;0,"",'Base de données'!$B3150),""))</f>
        <v/>
      </c>
      <c r="P3150" s="39" t="str">
        <f>IF(P$1&gt;$AE$1,"-",IFERROR(IF(DATEDIF('Base de données'!$A3150,P$1,"d")&lt;&gt;0,"",'Base de données'!$B3150),""))</f>
        <v/>
      </c>
      <c r="Q3150" s="39" t="str">
        <f>IF(Q$1&gt;$AE$1,"-",IFERROR(IF(DATEDIF('Base de données'!$A3150,Q$1,"d")&lt;&gt;0,"",'Base de données'!$B3150),""))</f>
        <v/>
      </c>
      <c r="R3150" s="39" t="str">
        <f>IF(R$1&gt;$AE$1,"-",IFERROR(IF(DATEDIF('Base de données'!$A3150,R$1,"d")&lt;&gt;0,"",'Base de données'!$B3150),""))</f>
        <v/>
      </c>
      <c r="S3150" s="39" t="str">
        <f>IF(S$1&gt;$AE$1,"-",IFERROR(IF(DATEDIF('Base de données'!$A3150,S$1,"d")&lt;&gt;0,"",'Base de données'!$B3150),""))</f>
        <v/>
      </c>
      <c r="T3150" s="39" t="str">
        <f>IF(T$1&gt;$AE$1,"-",IFERROR(IF(DATEDIF('Base de données'!$A3150,T$1,"d")&lt;&gt;0,"",'Base de données'!$B3150),""))</f>
        <v/>
      </c>
      <c r="U3150" s="39" t="str">
        <f>IF(U$1&gt;$AE$1,"-",IFERROR(IF(DATEDIF('Base de données'!$A3150,U$1,"d")&lt;&gt;0,"",'Base de données'!$B3150),""))</f>
        <v/>
      </c>
      <c r="V3150" s="39" t="str">
        <f>IF(V$1&gt;$AE$1,"-",IFERROR(IF(DATEDIF('Base de données'!$A3150,V$1,"d")&lt;&gt;0,"",'Base de données'!$B3150),""))</f>
        <v>E3HIK</v>
      </c>
      <c r="W3150" s="34"/>
      <c r="X3150" s="30" t="str">
        <f>'Base de données'!$C3150&amp;" "&amp;'Base de données'!$D3150</f>
        <v>Marin Éric</v>
      </c>
      <c r="Y3150" s="31">
        <f>COUNTIF('Base de données'!$B:$B,'Base de données'!$B3150)</f>
        <v>12</v>
      </c>
      <c r="AA3150" s="87" cm="1">
        <f t="array" aca="1" ref="AA3150" ca="1">INDIRECT("'Base de données'!A" &amp; ROW(Y3150))</f>
        <v>45992</v>
      </c>
      <c r="AB3150" s="51" t="str" cm="1">
        <f t="array" aca="1" ref="AB3150" ca="1">INDIRECT("'Base de données'!B" &amp; ROW(Z3150))</f>
        <v>E3HIK</v>
      </c>
    </row>
    <row r="3151" spans="1:28" x14ac:dyDescent="0.3">
      <c r="A3151" s="41" t="str">
        <f ca="1">IF(IF(AND($B3151&lt;&gt;"-",$B3151=$E3151),"Entrée et sortie","-")="Entrée et sortie",'Base de données'!$B3151,"-")</f>
        <v>-</v>
      </c>
      <c r="B3151" s="41" t="str">
        <f t="shared" ca="1" si="199"/>
        <v>-</v>
      </c>
      <c r="C3151" s="41" t="str">
        <f t="shared" ca="1" si="200"/>
        <v>-</v>
      </c>
      <c r="D3151" s="41" t="str">
        <f>IF($F3151="sortie en cours d'année",'Base de données'!$B3151,"-")</f>
        <v>-</v>
      </c>
      <c r="E3151" s="41" t="str">
        <f>IF($H3151="entrée en cours d'année",'Base de données'!$B3151,"-")</f>
        <v>-</v>
      </c>
      <c r="F3151" s="37" t="str">
        <f t="shared" si="197"/>
        <v/>
      </c>
      <c r="G3151" s="37" t="str">
        <f>IF($J3151="mouvement",_xlfn.XLOOKUP('Base de données'!$B3151,$V:$V,$V:$V,0),"")</f>
        <v/>
      </c>
      <c r="H3151" s="37" t="str">
        <f t="shared" si="198"/>
        <v/>
      </c>
      <c r="I3151" s="37" t="str">
        <f>IF($J3151="mouvement",_xlfn.XLOOKUP('Base de données'!$B3151,$K:$K,$K:$K,0),"")</f>
        <v/>
      </c>
      <c r="J3151" s="38" t="str">
        <f>IF(AND(Y3151&lt;&gt;MAX(Y:Y),COUNTIF(K3151:V3151,'Base de données'!$B3151)&gt;0),"mouvement","")</f>
        <v/>
      </c>
      <c r="K3151" s="39" t="str">
        <f>IF(K$1&gt;$AE$1,"-",IFERROR(IF(DATEDIF('Base de données'!$A3151,K$1,"d")&lt;&gt;0,"",'Base de données'!$B3151),""))</f>
        <v/>
      </c>
      <c r="L3151" s="39" t="str">
        <f>IF(L$1&gt;$AE$1,"-",IFERROR(IF(DATEDIF('Base de données'!$A3151,L$1,"d")&lt;&gt;0,"",'Base de données'!$B3151),""))</f>
        <v/>
      </c>
      <c r="M3151" s="39" t="str">
        <f>IF(M$1&gt;$AE$1,"-",IFERROR(IF(DATEDIF('Base de données'!$A3151,M$1,"d")&lt;&gt;0,"",'Base de données'!$B3151),""))</f>
        <v/>
      </c>
      <c r="N3151" s="39" t="str">
        <f>IF(N$1&gt;$AE$1,"-",IFERROR(IF(DATEDIF('Base de données'!$A3151,N$1,"d")&lt;&gt;0,"",'Base de données'!$B3151),""))</f>
        <v/>
      </c>
      <c r="O3151" s="39" t="str">
        <f>IF(O$1&gt;$AE$1,"-",IFERROR(IF(DATEDIF('Base de données'!$A3151,O$1,"d")&lt;&gt;0,"",'Base de données'!$B3151),""))</f>
        <v/>
      </c>
      <c r="P3151" s="39" t="str">
        <f>IF(P$1&gt;$AE$1,"-",IFERROR(IF(DATEDIF('Base de données'!$A3151,P$1,"d")&lt;&gt;0,"",'Base de données'!$B3151),""))</f>
        <v/>
      </c>
      <c r="Q3151" s="39" t="str">
        <f>IF(Q$1&gt;$AE$1,"-",IFERROR(IF(DATEDIF('Base de données'!$A3151,Q$1,"d")&lt;&gt;0,"",'Base de données'!$B3151),""))</f>
        <v/>
      </c>
      <c r="R3151" s="39" t="str">
        <f>IF(R$1&gt;$AE$1,"-",IFERROR(IF(DATEDIF('Base de données'!$A3151,R$1,"d")&lt;&gt;0,"",'Base de données'!$B3151),""))</f>
        <v/>
      </c>
      <c r="S3151" s="39" t="str">
        <f>IF(S$1&gt;$AE$1,"-",IFERROR(IF(DATEDIF('Base de données'!$A3151,S$1,"d")&lt;&gt;0,"",'Base de données'!$B3151),""))</f>
        <v/>
      </c>
      <c r="T3151" s="39" t="str">
        <f>IF(T$1&gt;$AE$1,"-",IFERROR(IF(DATEDIF('Base de données'!$A3151,T$1,"d")&lt;&gt;0,"",'Base de données'!$B3151),""))</f>
        <v/>
      </c>
      <c r="U3151" s="39" t="str">
        <f>IF(U$1&gt;$AE$1,"-",IFERROR(IF(DATEDIF('Base de données'!$A3151,U$1,"d")&lt;&gt;0,"",'Base de données'!$B3151),""))</f>
        <v/>
      </c>
      <c r="V3151" s="39" t="str">
        <f>IF(V$1&gt;$AE$1,"-",IFERROR(IF(DATEDIF('Base de données'!$A3151,V$1,"d")&lt;&gt;0,"",'Base de données'!$B3151),""))</f>
        <v>LPLFA</v>
      </c>
      <c r="W3151" s="34"/>
      <c r="X3151" s="30" t="str">
        <f>'Base de données'!$C3151&amp;" "&amp;'Base de données'!$D3151</f>
        <v>Étienne René</v>
      </c>
      <c r="Y3151" s="31">
        <f>COUNTIF('Base de données'!$B:$B,'Base de données'!$B3151)</f>
        <v>12</v>
      </c>
      <c r="AA3151" s="87" cm="1">
        <f t="array" aca="1" ref="AA3151" ca="1">INDIRECT("'Base de données'!A" &amp; ROW(Y3151))</f>
        <v>45992</v>
      </c>
      <c r="AB3151" s="51" t="str" cm="1">
        <f t="array" aca="1" ref="AB3151" ca="1">INDIRECT("'Base de données'!B" &amp; ROW(Z3151))</f>
        <v>LPLFA</v>
      </c>
    </row>
    <row r="3152" spans="1:28" x14ac:dyDescent="0.3">
      <c r="A3152" s="41" t="str">
        <f ca="1">IF(IF(AND($B3152&lt;&gt;"-",$B3152=$E3152),"Entrée et sortie","-")="Entrée et sortie",'Base de données'!$B3152,"-")</f>
        <v>-</v>
      </c>
      <c r="B3152" s="41" t="str">
        <f t="shared" ca="1" si="199"/>
        <v>-</v>
      </c>
      <c r="C3152" s="41" t="str">
        <f t="shared" ca="1" si="200"/>
        <v>-</v>
      </c>
      <c r="D3152" s="41" t="str">
        <f>IF($F3152="sortie en cours d'année",'Base de données'!$B3152,"-")</f>
        <v>-</v>
      </c>
      <c r="E3152" s="41" t="str">
        <f>IF($H3152="entrée en cours d'année",'Base de données'!$B3152,"-")</f>
        <v>-</v>
      </c>
      <c r="F3152" s="37" t="str">
        <f t="shared" si="197"/>
        <v/>
      </c>
      <c r="G3152" s="37" t="str">
        <f>IF($J3152="mouvement",_xlfn.XLOOKUP('Base de données'!$B3152,$V:$V,$V:$V,0),"")</f>
        <v/>
      </c>
      <c r="H3152" s="37" t="str">
        <f t="shared" si="198"/>
        <v/>
      </c>
      <c r="I3152" s="37" t="str">
        <f>IF($J3152="mouvement",_xlfn.XLOOKUP('Base de données'!$B3152,$K:$K,$K:$K,0),"")</f>
        <v/>
      </c>
      <c r="J3152" s="38" t="str">
        <f>IF(AND(Y3152&lt;&gt;MAX(Y:Y),COUNTIF(K3152:V3152,'Base de données'!$B3152)&gt;0),"mouvement","")</f>
        <v/>
      </c>
      <c r="K3152" s="39" t="str">
        <f>IF(K$1&gt;$AE$1,"-",IFERROR(IF(DATEDIF('Base de données'!$A3152,K$1,"d")&lt;&gt;0,"",'Base de données'!$B3152),""))</f>
        <v/>
      </c>
      <c r="L3152" s="39" t="str">
        <f>IF(L$1&gt;$AE$1,"-",IFERROR(IF(DATEDIF('Base de données'!$A3152,L$1,"d")&lt;&gt;0,"",'Base de données'!$B3152),""))</f>
        <v/>
      </c>
      <c r="M3152" s="39" t="str">
        <f>IF(M$1&gt;$AE$1,"-",IFERROR(IF(DATEDIF('Base de données'!$A3152,M$1,"d")&lt;&gt;0,"",'Base de données'!$B3152),""))</f>
        <v/>
      </c>
      <c r="N3152" s="39" t="str">
        <f>IF(N$1&gt;$AE$1,"-",IFERROR(IF(DATEDIF('Base de données'!$A3152,N$1,"d")&lt;&gt;0,"",'Base de données'!$B3152),""))</f>
        <v/>
      </c>
      <c r="O3152" s="39" t="str">
        <f>IF(O$1&gt;$AE$1,"-",IFERROR(IF(DATEDIF('Base de données'!$A3152,O$1,"d")&lt;&gt;0,"",'Base de données'!$B3152),""))</f>
        <v/>
      </c>
      <c r="P3152" s="39" t="str">
        <f>IF(P$1&gt;$AE$1,"-",IFERROR(IF(DATEDIF('Base de données'!$A3152,P$1,"d")&lt;&gt;0,"",'Base de données'!$B3152),""))</f>
        <v/>
      </c>
      <c r="Q3152" s="39" t="str">
        <f>IF(Q$1&gt;$AE$1,"-",IFERROR(IF(DATEDIF('Base de données'!$A3152,Q$1,"d")&lt;&gt;0,"",'Base de données'!$B3152),""))</f>
        <v/>
      </c>
      <c r="R3152" s="39" t="str">
        <f>IF(R$1&gt;$AE$1,"-",IFERROR(IF(DATEDIF('Base de données'!$A3152,R$1,"d")&lt;&gt;0,"",'Base de données'!$B3152),""))</f>
        <v/>
      </c>
      <c r="S3152" s="39" t="str">
        <f>IF(S$1&gt;$AE$1,"-",IFERROR(IF(DATEDIF('Base de données'!$A3152,S$1,"d")&lt;&gt;0,"",'Base de données'!$B3152),""))</f>
        <v/>
      </c>
      <c r="T3152" s="39" t="str">
        <f>IF(T$1&gt;$AE$1,"-",IFERROR(IF(DATEDIF('Base de données'!$A3152,T$1,"d")&lt;&gt;0,"",'Base de données'!$B3152),""))</f>
        <v/>
      </c>
      <c r="U3152" s="39" t="str">
        <f>IF(U$1&gt;$AE$1,"-",IFERROR(IF(DATEDIF('Base de données'!$A3152,U$1,"d")&lt;&gt;0,"",'Base de données'!$B3152),""))</f>
        <v/>
      </c>
      <c r="V3152" s="39" t="str">
        <f>IF(V$1&gt;$AE$1,"-",IFERROR(IF(DATEDIF('Base de données'!$A3152,V$1,"d")&lt;&gt;0,"",'Base de données'!$B3152),""))</f>
        <v>ZDPI3</v>
      </c>
      <c r="W3152" s="34"/>
      <c r="X3152" s="30" t="str">
        <f>'Base de données'!$C3152&amp;" "&amp;'Base de données'!$D3152</f>
        <v>Martin Jeannine</v>
      </c>
      <c r="Y3152" s="31">
        <f>COUNTIF('Base de données'!$B:$B,'Base de données'!$B3152)</f>
        <v>12</v>
      </c>
      <c r="AA3152" s="87" cm="1">
        <f t="array" aca="1" ref="AA3152" ca="1">INDIRECT("'Base de données'!A" &amp; ROW(Y3152))</f>
        <v>45992</v>
      </c>
      <c r="AB3152" s="51" t="str" cm="1">
        <f t="array" aca="1" ref="AB3152" ca="1">INDIRECT("'Base de données'!B" &amp; ROW(Z3152))</f>
        <v>ZDPI3</v>
      </c>
    </row>
    <row r="3153" spans="1:28" x14ac:dyDescent="0.3">
      <c r="A3153" s="41" t="str">
        <f ca="1">IF(IF(AND($B3153&lt;&gt;"-",$B3153=$E3153),"Entrée et sortie","-")="Entrée et sortie",'Base de données'!$B3153,"-")</f>
        <v>-</v>
      </c>
      <c r="B3153" s="41" t="str">
        <f t="shared" ca="1" si="199"/>
        <v>-</v>
      </c>
      <c r="C3153" s="41" t="str">
        <f t="shared" ca="1" si="200"/>
        <v>-</v>
      </c>
      <c r="D3153" s="41" t="str">
        <f>IF($F3153="sortie en cours d'année",'Base de données'!$B3153,"-")</f>
        <v>-</v>
      </c>
      <c r="E3153" s="41" t="str">
        <f>IF($H3153="entrée en cours d'année",'Base de données'!$B3153,"-")</f>
        <v>-</v>
      </c>
      <c r="F3153" s="37" t="str">
        <f t="shared" si="197"/>
        <v/>
      </c>
      <c r="G3153" s="37" t="str">
        <f>IF($J3153="mouvement",_xlfn.XLOOKUP('Base de données'!$B3153,$V:$V,$V:$V,0),"")</f>
        <v/>
      </c>
      <c r="H3153" s="37" t="str">
        <f t="shared" si="198"/>
        <v/>
      </c>
      <c r="I3153" s="37" t="str">
        <f>IF($J3153="mouvement",_xlfn.XLOOKUP('Base de données'!$B3153,$K:$K,$K:$K,0),"")</f>
        <v/>
      </c>
      <c r="J3153" s="38" t="str">
        <f>IF(AND(Y3153&lt;&gt;MAX(Y:Y),COUNTIF(K3153:V3153,'Base de données'!$B3153)&gt;0),"mouvement","")</f>
        <v/>
      </c>
      <c r="K3153" s="39" t="str">
        <f>IF(K$1&gt;$AE$1,"-",IFERROR(IF(DATEDIF('Base de données'!$A3153,K$1,"d")&lt;&gt;0,"",'Base de données'!$B3153),""))</f>
        <v/>
      </c>
      <c r="L3153" s="39" t="str">
        <f>IF(L$1&gt;$AE$1,"-",IFERROR(IF(DATEDIF('Base de données'!$A3153,L$1,"d")&lt;&gt;0,"",'Base de données'!$B3153),""))</f>
        <v/>
      </c>
      <c r="M3153" s="39" t="str">
        <f>IF(M$1&gt;$AE$1,"-",IFERROR(IF(DATEDIF('Base de données'!$A3153,M$1,"d")&lt;&gt;0,"",'Base de données'!$B3153),""))</f>
        <v/>
      </c>
      <c r="N3153" s="39" t="str">
        <f>IF(N$1&gt;$AE$1,"-",IFERROR(IF(DATEDIF('Base de données'!$A3153,N$1,"d")&lt;&gt;0,"",'Base de données'!$B3153),""))</f>
        <v/>
      </c>
      <c r="O3153" s="39" t="str">
        <f>IF(O$1&gt;$AE$1,"-",IFERROR(IF(DATEDIF('Base de données'!$A3153,O$1,"d")&lt;&gt;0,"",'Base de données'!$B3153),""))</f>
        <v/>
      </c>
      <c r="P3153" s="39" t="str">
        <f>IF(P$1&gt;$AE$1,"-",IFERROR(IF(DATEDIF('Base de données'!$A3153,P$1,"d")&lt;&gt;0,"",'Base de données'!$B3153),""))</f>
        <v/>
      </c>
      <c r="Q3153" s="39" t="str">
        <f>IF(Q$1&gt;$AE$1,"-",IFERROR(IF(DATEDIF('Base de données'!$A3153,Q$1,"d")&lt;&gt;0,"",'Base de données'!$B3153),""))</f>
        <v/>
      </c>
      <c r="R3153" s="39" t="str">
        <f>IF(R$1&gt;$AE$1,"-",IFERROR(IF(DATEDIF('Base de données'!$A3153,R$1,"d")&lt;&gt;0,"",'Base de données'!$B3153),""))</f>
        <v/>
      </c>
      <c r="S3153" s="39" t="str">
        <f>IF(S$1&gt;$AE$1,"-",IFERROR(IF(DATEDIF('Base de données'!$A3153,S$1,"d")&lt;&gt;0,"",'Base de données'!$B3153),""))</f>
        <v/>
      </c>
      <c r="T3153" s="39" t="str">
        <f>IF(T$1&gt;$AE$1,"-",IFERROR(IF(DATEDIF('Base de données'!$A3153,T$1,"d")&lt;&gt;0,"",'Base de données'!$B3153),""))</f>
        <v/>
      </c>
      <c r="U3153" s="39" t="str">
        <f>IF(U$1&gt;$AE$1,"-",IFERROR(IF(DATEDIF('Base de données'!$A3153,U$1,"d")&lt;&gt;0,"",'Base de données'!$B3153),""))</f>
        <v/>
      </c>
      <c r="V3153" s="39" t="str">
        <f>IF(V$1&gt;$AE$1,"-",IFERROR(IF(DATEDIF('Base de données'!$A3153,V$1,"d")&lt;&gt;0,"",'Base de données'!$B3153),""))</f>
        <v>1N0T3</v>
      </c>
      <c r="W3153" s="34"/>
      <c r="X3153" s="30" t="str">
        <f>'Base de données'!$C3153&amp;" "&amp;'Base de données'!$D3153</f>
        <v>Lenoir Benjamin</v>
      </c>
      <c r="Y3153" s="31">
        <f>COUNTIF('Base de données'!$B:$B,'Base de données'!$B3153)</f>
        <v>12</v>
      </c>
      <c r="AA3153" s="87" cm="1">
        <f t="array" aca="1" ref="AA3153" ca="1">INDIRECT("'Base de données'!A" &amp; ROW(Y3153))</f>
        <v>45992</v>
      </c>
      <c r="AB3153" s="51" t="str" cm="1">
        <f t="array" aca="1" ref="AB3153" ca="1">INDIRECT("'Base de données'!B" &amp; ROW(Z3153))</f>
        <v>1N0T3</v>
      </c>
    </row>
    <row r="3154" spans="1:28" x14ac:dyDescent="0.3">
      <c r="A3154" s="41" t="str">
        <f ca="1">IF(IF(AND($B3154&lt;&gt;"-",$B3154=$E3154),"Entrée et sortie","-")="Entrée et sortie",'Base de données'!$B3154,"-")</f>
        <v>-</v>
      </c>
      <c r="B3154" s="41" t="str">
        <f t="shared" ca="1" si="199"/>
        <v>-</v>
      </c>
      <c r="C3154" s="41" t="str">
        <f t="shared" ca="1" si="200"/>
        <v>-</v>
      </c>
      <c r="D3154" s="41" t="str">
        <f>IF($F3154="sortie en cours d'année",'Base de données'!$B3154,"-")</f>
        <v>-</v>
      </c>
      <c r="E3154" s="41" t="str">
        <f>IF($H3154="entrée en cours d'année",'Base de données'!$B3154,"-")</f>
        <v>-</v>
      </c>
      <c r="F3154" s="37" t="str">
        <f t="shared" si="197"/>
        <v/>
      </c>
      <c r="G3154" s="37" t="str">
        <f>IF($J3154="mouvement",_xlfn.XLOOKUP('Base de données'!$B3154,$V:$V,$V:$V,0),"")</f>
        <v/>
      </c>
      <c r="H3154" s="37" t="str">
        <f t="shared" si="198"/>
        <v/>
      </c>
      <c r="I3154" s="37" t="str">
        <f>IF($J3154="mouvement",_xlfn.XLOOKUP('Base de données'!$B3154,$K:$K,$K:$K,0),"")</f>
        <v/>
      </c>
      <c r="J3154" s="38" t="str">
        <f>IF(AND(Y3154&lt;&gt;MAX(Y:Y),COUNTIF(K3154:V3154,'Base de données'!$B3154)&gt;0),"mouvement","")</f>
        <v/>
      </c>
      <c r="K3154" s="39" t="str">
        <f>IF(K$1&gt;$AE$1,"-",IFERROR(IF(DATEDIF('Base de données'!$A3154,K$1,"d")&lt;&gt;0,"",'Base de données'!$B3154),""))</f>
        <v/>
      </c>
      <c r="L3154" s="39" t="str">
        <f>IF(L$1&gt;$AE$1,"-",IFERROR(IF(DATEDIF('Base de données'!$A3154,L$1,"d")&lt;&gt;0,"",'Base de données'!$B3154),""))</f>
        <v/>
      </c>
      <c r="M3154" s="39" t="str">
        <f>IF(M$1&gt;$AE$1,"-",IFERROR(IF(DATEDIF('Base de données'!$A3154,M$1,"d")&lt;&gt;0,"",'Base de données'!$B3154),""))</f>
        <v/>
      </c>
      <c r="N3154" s="39" t="str">
        <f>IF(N$1&gt;$AE$1,"-",IFERROR(IF(DATEDIF('Base de données'!$A3154,N$1,"d")&lt;&gt;0,"",'Base de données'!$B3154),""))</f>
        <v/>
      </c>
      <c r="O3154" s="39" t="str">
        <f>IF(O$1&gt;$AE$1,"-",IFERROR(IF(DATEDIF('Base de données'!$A3154,O$1,"d")&lt;&gt;0,"",'Base de données'!$B3154),""))</f>
        <v/>
      </c>
      <c r="P3154" s="39" t="str">
        <f>IF(P$1&gt;$AE$1,"-",IFERROR(IF(DATEDIF('Base de données'!$A3154,P$1,"d")&lt;&gt;0,"",'Base de données'!$B3154),""))</f>
        <v/>
      </c>
      <c r="Q3154" s="39" t="str">
        <f>IF(Q$1&gt;$AE$1,"-",IFERROR(IF(DATEDIF('Base de données'!$A3154,Q$1,"d")&lt;&gt;0,"",'Base de données'!$B3154),""))</f>
        <v/>
      </c>
      <c r="R3154" s="39" t="str">
        <f>IF(R$1&gt;$AE$1,"-",IFERROR(IF(DATEDIF('Base de données'!$A3154,R$1,"d")&lt;&gt;0,"",'Base de données'!$B3154),""))</f>
        <v/>
      </c>
      <c r="S3154" s="39" t="str">
        <f>IF(S$1&gt;$AE$1,"-",IFERROR(IF(DATEDIF('Base de données'!$A3154,S$1,"d")&lt;&gt;0,"",'Base de données'!$B3154),""))</f>
        <v/>
      </c>
      <c r="T3154" s="39" t="str">
        <f>IF(T$1&gt;$AE$1,"-",IFERROR(IF(DATEDIF('Base de données'!$A3154,T$1,"d")&lt;&gt;0,"",'Base de données'!$B3154),""))</f>
        <v/>
      </c>
      <c r="U3154" s="39" t="str">
        <f>IF(U$1&gt;$AE$1,"-",IFERROR(IF(DATEDIF('Base de données'!$A3154,U$1,"d")&lt;&gt;0,"",'Base de données'!$B3154),""))</f>
        <v/>
      </c>
      <c r="V3154" s="39" t="str">
        <f>IF(V$1&gt;$AE$1,"-",IFERROR(IF(DATEDIF('Base de données'!$A3154,V$1,"d")&lt;&gt;0,"",'Base de données'!$B3154),""))</f>
        <v>Y1YI7</v>
      </c>
      <c r="W3154" s="34"/>
      <c r="X3154" s="30" t="str">
        <f>'Base de données'!$C3154&amp;" "&amp;'Base de données'!$D3154</f>
        <v>Roussel Monique</v>
      </c>
      <c r="Y3154" s="31">
        <f>COUNTIF('Base de données'!$B:$B,'Base de données'!$B3154)</f>
        <v>12</v>
      </c>
      <c r="AA3154" s="87" cm="1">
        <f t="array" aca="1" ref="AA3154" ca="1">INDIRECT("'Base de données'!A" &amp; ROW(Y3154))</f>
        <v>45992</v>
      </c>
      <c r="AB3154" s="51" t="str" cm="1">
        <f t="array" aca="1" ref="AB3154" ca="1">INDIRECT("'Base de données'!B" &amp; ROW(Z3154))</f>
        <v>Y1YI7</v>
      </c>
    </row>
    <row r="3155" spans="1:28" x14ac:dyDescent="0.3">
      <c r="A3155" s="41" t="str">
        <f ca="1">IF(IF(AND($B3155&lt;&gt;"-",$B3155=$E3155),"Entrée et sortie","-")="Entrée et sortie",'Base de données'!$B3155,"-")</f>
        <v>-</v>
      </c>
      <c r="B3155" s="41" t="str">
        <f t="shared" ca="1" si="199"/>
        <v>-</v>
      </c>
      <c r="C3155" s="41" t="str">
        <f t="shared" ca="1" si="200"/>
        <v>-</v>
      </c>
      <c r="D3155" s="41" t="str">
        <f>IF($F3155="sortie en cours d'année",'Base de données'!$B3155,"-")</f>
        <v>-</v>
      </c>
      <c r="E3155" s="41" t="str">
        <f>IF($H3155="entrée en cours d'année",'Base de données'!$B3155,"-")</f>
        <v>-</v>
      </c>
      <c r="F3155" s="37" t="str">
        <f t="shared" si="197"/>
        <v/>
      </c>
      <c r="G3155" s="37" t="str">
        <f>IF($J3155="mouvement",_xlfn.XLOOKUP('Base de données'!$B3155,$V:$V,$V:$V,0),"")</f>
        <v/>
      </c>
      <c r="H3155" s="37" t="str">
        <f t="shared" si="198"/>
        <v/>
      </c>
      <c r="I3155" s="37" t="str">
        <f>IF($J3155="mouvement",_xlfn.XLOOKUP('Base de données'!$B3155,$K:$K,$K:$K,0),"")</f>
        <v/>
      </c>
      <c r="J3155" s="38" t="str">
        <f>IF(AND(Y3155&lt;&gt;MAX(Y:Y),COUNTIF(K3155:V3155,'Base de données'!$B3155)&gt;0),"mouvement","")</f>
        <v/>
      </c>
      <c r="K3155" s="39" t="str">
        <f>IF(K$1&gt;$AE$1,"-",IFERROR(IF(DATEDIF('Base de données'!$A3155,K$1,"d")&lt;&gt;0,"",'Base de données'!$B3155),""))</f>
        <v/>
      </c>
      <c r="L3155" s="39" t="str">
        <f>IF(L$1&gt;$AE$1,"-",IFERROR(IF(DATEDIF('Base de données'!$A3155,L$1,"d")&lt;&gt;0,"",'Base de données'!$B3155),""))</f>
        <v/>
      </c>
      <c r="M3155" s="39" t="str">
        <f>IF(M$1&gt;$AE$1,"-",IFERROR(IF(DATEDIF('Base de données'!$A3155,M$1,"d")&lt;&gt;0,"",'Base de données'!$B3155),""))</f>
        <v/>
      </c>
      <c r="N3155" s="39" t="str">
        <f>IF(N$1&gt;$AE$1,"-",IFERROR(IF(DATEDIF('Base de données'!$A3155,N$1,"d")&lt;&gt;0,"",'Base de données'!$B3155),""))</f>
        <v/>
      </c>
      <c r="O3155" s="39" t="str">
        <f>IF(O$1&gt;$AE$1,"-",IFERROR(IF(DATEDIF('Base de données'!$A3155,O$1,"d")&lt;&gt;0,"",'Base de données'!$B3155),""))</f>
        <v/>
      </c>
      <c r="P3155" s="39" t="str">
        <f>IF(P$1&gt;$AE$1,"-",IFERROR(IF(DATEDIF('Base de données'!$A3155,P$1,"d")&lt;&gt;0,"",'Base de données'!$B3155),""))</f>
        <v/>
      </c>
      <c r="Q3155" s="39" t="str">
        <f>IF(Q$1&gt;$AE$1,"-",IFERROR(IF(DATEDIF('Base de données'!$A3155,Q$1,"d")&lt;&gt;0,"",'Base de données'!$B3155),""))</f>
        <v/>
      </c>
      <c r="R3155" s="39" t="str">
        <f>IF(R$1&gt;$AE$1,"-",IFERROR(IF(DATEDIF('Base de données'!$A3155,R$1,"d")&lt;&gt;0,"",'Base de données'!$B3155),""))</f>
        <v/>
      </c>
      <c r="S3155" s="39" t="str">
        <f>IF(S$1&gt;$AE$1,"-",IFERROR(IF(DATEDIF('Base de données'!$A3155,S$1,"d")&lt;&gt;0,"",'Base de données'!$B3155),""))</f>
        <v/>
      </c>
      <c r="T3155" s="39" t="str">
        <f>IF(T$1&gt;$AE$1,"-",IFERROR(IF(DATEDIF('Base de données'!$A3155,T$1,"d")&lt;&gt;0,"",'Base de données'!$B3155),""))</f>
        <v/>
      </c>
      <c r="U3155" s="39" t="str">
        <f>IF(U$1&gt;$AE$1,"-",IFERROR(IF(DATEDIF('Base de données'!$A3155,U$1,"d")&lt;&gt;0,"",'Base de données'!$B3155),""))</f>
        <v/>
      </c>
      <c r="V3155" s="39" t="str">
        <f>IF(V$1&gt;$AE$1,"-",IFERROR(IF(DATEDIF('Base de données'!$A3155,V$1,"d")&lt;&gt;0,"",'Base de données'!$B3155),""))</f>
        <v>U3BKH</v>
      </c>
      <c r="W3155" s="34"/>
      <c r="X3155" s="30" t="str">
        <f>'Base de données'!$C3155&amp;" "&amp;'Base de données'!$D3155</f>
        <v>Chevalier Roland</v>
      </c>
      <c r="Y3155" s="31">
        <f>COUNTIF('Base de données'!$B:$B,'Base de données'!$B3155)</f>
        <v>12</v>
      </c>
      <c r="AA3155" s="87" cm="1">
        <f t="array" aca="1" ref="AA3155" ca="1">INDIRECT("'Base de données'!A" &amp; ROW(Y3155))</f>
        <v>45992</v>
      </c>
      <c r="AB3155" s="51" t="str" cm="1">
        <f t="array" aca="1" ref="AB3155" ca="1">INDIRECT("'Base de données'!B" &amp; ROW(Z3155))</f>
        <v>U3BKH</v>
      </c>
    </row>
    <row r="3156" spans="1:28" x14ac:dyDescent="0.3">
      <c r="A3156" s="41" t="str">
        <f ca="1">IF(IF(AND($B3156&lt;&gt;"-",$B3156=$E3156),"Entrée et sortie","-")="Entrée et sortie",'Base de données'!$B3156,"-")</f>
        <v>-</v>
      </c>
      <c r="B3156" s="41" t="str">
        <f t="shared" ca="1" si="199"/>
        <v>-</v>
      </c>
      <c r="C3156" s="41" t="str">
        <f t="shared" ca="1" si="200"/>
        <v>-</v>
      </c>
      <c r="D3156" s="41" t="str">
        <f>IF($F3156="sortie en cours d'année",'Base de données'!$B3156,"-")</f>
        <v>-</v>
      </c>
      <c r="E3156" s="41" t="str">
        <f>IF($H3156="entrée en cours d'année",'Base de données'!$B3156,"-")</f>
        <v>-</v>
      </c>
      <c r="F3156" s="37" t="str">
        <f t="shared" si="197"/>
        <v/>
      </c>
      <c r="G3156" s="37" t="str">
        <f>IF($J3156="mouvement",_xlfn.XLOOKUP('Base de données'!$B3156,$V:$V,$V:$V,0),"")</f>
        <v/>
      </c>
      <c r="H3156" s="37" t="str">
        <f t="shared" si="198"/>
        <v/>
      </c>
      <c r="I3156" s="37" t="str">
        <f>IF($J3156="mouvement",_xlfn.XLOOKUP('Base de données'!$B3156,$K:$K,$K:$K,0),"")</f>
        <v/>
      </c>
      <c r="J3156" s="38" t="str">
        <f>IF(AND(Y3156&lt;&gt;MAX(Y:Y),COUNTIF(K3156:V3156,'Base de données'!$B3156)&gt;0),"mouvement","")</f>
        <v/>
      </c>
      <c r="K3156" s="39" t="str">
        <f>IF(K$1&gt;$AE$1,"-",IFERROR(IF(DATEDIF('Base de données'!$A3156,K$1,"d")&lt;&gt;0,"",'Base de données'!$B3156),""))</f>
        <v/>
      </c>
      <c r="L3156" s="39" t="str">
        <f>IF(L$1&gt;$AE$1,"-",IFERROR(IF(DATEDIF('Base de données'!$A3156,L$1,"d")&lt;&gt;0,"",'Base de données'!$B3156),""))</f>
        <v/>
      </c>
      <c r="M3156" s="39" t="str">
        <f>IF(M$1&gt;$AE$1,"-",IFERROR(IF(DATEDIF('Base de données'!$A3156,M$1,"d")&lt;&gt;0,"",'Base de données'!$B3156),""))</f>
        <v/>
      </c>
      <c r="N3156" s="39" t="str">
        <f>IF(N$1&gt;$AE$1,"-",IFERROR(IF(DATEDIF('Base de données'!$A3156,N$1,"d")&lt;&gt;0,"",'Base de données'!$B3156),""))</f>
        <v/>
      </c>
      <c r="O3156" s="39" t="str">
        <f>IF(O$1&gt;$AE$1,"-",IFERROR(IF(DATEDIF('Base de données'!$A3156,O$1,"d")&lt;&gt;0,"",'Base de données'!$B3156),""))</f>
        <v/>
      </c>
      <c r="P3156" s="39" t="str">
        <f>IF(P$1&gt;$AE$1,"-",IFERROR(IF(DATEDIF('Base de données'!$A3156,P$1,"d")&lt;&gt;0,"",'Base de données'!$B3156),""))</f>
        <v/>
      </c>
      <c r="Q3156" s="39" t="str">
        <f>IF(Q$1&gt;$AE$1,"-",IFERROR(IF(DATEDIF('Base de données'!$A3156,Q$1,"d")&lt;&gt;0,"",'Base de données'!$B3156),""))</f>
        <v/>
      </c>
      <c r="R3156" s="39" t="str">
        <f>IF(R$1&gt;$AE$1,"-",IFERROR(IF(DATEDIF('Base de données'!$A3156,R$1,"d")&lt;&gt;0,"",'Base de données'!$B3156),""))</f>
        <v/>
      </c>
      <c r="S3156" s="39" t="str">
        <f>IF(S$1&gt;$AE$1,"-",IFERROR(IF(DATEDIF('Base de données'!$A3156,S$1,"d")&lt;&gt;0,"",'Base de données'!$B3156),""))</f>
        <v/>
      </c>
      <c r="T3156" s="39" t="str">
        <f>IF(T$1&gt;$AE$1,"-",IFERROR(IF(DATEDIF('Base de données'!$A3156,T$1,"d")&lt;&gt;0,"",'Base de données'!$B3156),""))</f>
        <v/>
      </c>
      <c r="U3156" s="39" t="str">
        <f>IF(U$1&gt;$AE$1,"-",IFERROR(IF(DATEDIF('Base de données'!$A3156,U$1,"d")&lt;&gt;0,"",'Base de données'!$B3156),""))</f>
        <v/>
      </c>
      <c r="V3156" s="39" t="str">
        <f>IF(V$1&gt;$AE$1,"-",IFERROR(IF(DATEDIF('Base de données'!$A3156,V$1,"d")&lt;&gt;0,"",'Base de données'!$B3156),""))</f>
        <v>HLXBT</v>
      </c>
      <c r="W3156" s="34"/>
      <c r="X3156" s="30" t="str">
        <f>'Base de données'!$C3156&amp;" "&amp;'Base de données'!$D3156</f>
        <v>Gautier Noémi</v>
      </c>
      <c r="Y3156" s="31">
        <f>COUNTIF('Base de données'!$B:$B,'Base de données'!$B3156)</f>
        <v>12</v>
      </c>
      <c r="AA3156" s="87" cm="1">
        <f t="array" aca="1" ref="AA3156" ca="1">INDIRECT("'Base de données'!A" &amp; ROW(Y3156))</f>
        <v>45992</v>
      </c>
      <c r="AB3156" s="51" t="str" cm="1">
        <f t="array" aca="1" ref="AB3156" ca="1">INDIRECT("'Base de données'!B" &amp; ROW(Z3156))</f>
        <v>HLXBT</v>
      </c>
    </row>
    <row r="3157" spans="1:28" x14ac:dyDescent="0.3">
      <c r="A3157" s="41" t="str">
        <f ca="1">IF(IF(AND($B3157&lt;&gt;"-",$B3157=$E3157),"Entrée et sortie","-")="Entrée et sortie",'Base de données'!$B3157,"-")</f>
        <v>-</v>
      </c>
      <c r="B3157" s="41" t="str">
        <f t="shared" ca="1" si="199"/>
        <v>-</v>
      </c>
      <c r="C3157" s="41" t="str">
        <f t="shared" ca="1" si="200"/>
        <v>-</v>
      </c>
      <c r="D3157" s="41" t="str">
        <f>IF($F3157="sortie en cours d'année",'Base de données'!$B3157,"-")</f>
        <v>-</v>
      </c>
      <c r="E3157" s="41" t="str">
        <f>IF($H3157="entrée en cours d'année",'Base de données'!$B3157,"-")</f>
        <v>-</v>
      </c>
      <c r="F3157" s="37" t="str">
        <f t="shared" si="197"/>
        <v/>
      </c>
      <c r="G3157" s="37" t="str">
        <f>IF($J3157="mouvement",_xlfn.XLOOKUP('Base de données'!$B3157,$V:$V,$V:$V,0),"")</f>
        <v/>
      </c>
      <c r="H3157" s="37" t="str">
        <f t="shared" si="198"/>
        <v/>
      </c>
      <c r="I3157" s="37" t="str">
        <f>IF($J3157="mouvement",_xlfn.XLOOKUP('Base de données'!$B3157,$K:$K,$K:$K,0),"")</f>
        <v/>
      </c>
      <c r="J3157" s="38" t="str">
        <f>IF(AND(Y3157&lt;&gt;MAX(Y:Y),COUNTIF(K3157:V3157,'Base de données'!$B3157)&gt;0),"mouvement","")</f>
        <v/>
      </c>
      <c r="K3157" s="39" t="str">
        <f>IF(K$1&gt;$AE$1,"-",IFERROR(IF(DATEDIF('Base de données'!$A3157,K$1,"d")&lt;&gt;0,"",'Base de données'!$B3157),""))</f>
        <v/>
      </c>
      <c r="L3157" s="39" t="str">
        <f>IF(L$1&gt;$AE$1,"-",IFERROR(IF(DATEDIF('Base de données'!$A3157,L$1,"d")&lt;&gt;0,"",'Base de données'!$B3157),""))</f>
        <v/>
      </c>
      <c r="M3157" s="39" t="str">
        <f>IF(M$1&gt;$AE$1,"-",IFERROR(IF(DATEDIF('Base de données'!$A3157,M$1,"d")&lt;&gt;0,"",'Base de données'!$B3157),""))</f>
        <v/>
      </c>
      <c r="N3157" s="39" t="str">
        <f>IF(N$1&gt;$AE$1,"-",IFERROR(IF(DATEDIF('Base de données'!$A3157,N$1,"d")&lt;&gt;0,"",'Base de données'!$B3157),""))</f>
        <v/>
      </c>
      <c r="O3157" s="39" t="str">
        <f>IF(O$1&gt;$AE$1,"-",IFERROR(IF(DATEDIF('Base de données'!$A3157,O$1,"d")&lt;&gt;0,"",'Base de données'!$B3157),""))</f>
        <v/>
      </c>
      <c r="P3157" s="39" t="str">
        <f>IF(P$1&gt;$AE$1,"-",IFERROR(IF(DATEDIF('Base de données'!$A3157,P$1,"d")&lt;&gt;0,"",'Base de données'!$B3157),""))</f>
        <v/>
      </c>
      <c r="Q3157" s="39" t="str">
        <f>IF(Q$1&gt;$AE$1,"-",IFERROR(IF(DATEDIF('Base de données'!$A3157,Q$1,"d")&lt;&gt;0,"",'Base de données'!$B3157),""))</f>
        <v/>
      </c>
      <c r="R3157" s="39" t="str">
        <f>IF(R$1&gt;$AE$1,"-",IFERROR(IF(DATEDIF('Base de données'!$A3157,R$1,"d")&lt;&gt;0,"",'Base de données'!$B3157),""))</f>
        <v/>
      </c>
      <c r="S3157" s="39" t="str">
        <f>IF(S$1&gt;$AE$1,"-",IFERROR(IF(DATEDIF('Base de données'!$A3157,S$1,"d")&lt;&gt;0,"",'Base de données'!$B3157),""))</f>
        <v/>
      </c>
      <c r="T3157" s="39" t="str">
        <f>IF(T$1&gt;$AE$1,"-",IFERROR(IF(DATEDIF('Base de données'!$A3157,T$1,"d")&lt;&gt;0,"",'Base de données'!$B3157),""))</f>
        <v/>
      </c>
      <c r="U3157" s="39" t="str">
        <f>IF(U$1&gt;$AE$1,"-",IFERROR(IF(DATEDIF('Base de données'!$A3157,U$1,"d")&lt;&gt;0,"",'Base de données'!$B3157),""))</f>
        <v/>
      </c>
      <c r="V3157" s="39" t="str">
        <f>IF(V$1&gt;$AE$1,"-",IFERROR(IF(DATEDIF('Base de données'!$A3157,V$1,"d")&lt;&gt;0,"",'Base de données'!$B3157),""))</f>
        <v>XLFAU</v>
      </c>
      <c r="W3157" s="34"/>
      <c r="X3157" s="30" t="str">
        <f>'Base de données'!$C3157&amp;" "&amp;'Base de données'!$D3157</f>
        <v>Laine Marine</v>
      </c>
      <c r="Y3157" s="31">
        <f>COUNTIF('Base de données'!$B:$B,'Base de données'!$B3157)</f>
        <v>12</v>
      </c>
      <c r="AA3157" s="87" cm="1">
        <f t="array" aca="1" ref="AA3157" ca="1">INDIRECT("'Base de données'!A" &amp; ROW(Y3157))</f>
        <v>45992</v>
      </c>
      <c r="AB3157" s="51" t="str" cm="1">
        <f t="array" aca="1" ref="AB3157" ca="1">INDIRECT("'Base de données'!B" &amp; ROW(Z3157))</f>
        <v>XLFAU</v>
      </c>
    </row>
    <row r="3158" spans="1:28" x14ac:dyDescent="0.3">
      <c r="A3158" s="41" t="str">
        <f ca="1">IF(IF(AND($B3158&lt;&gt;"-",$B3158=$E3158),"Entrée et sortie","-")="Entrée et sortie",'Base de données'!$B3158,"-")</f>
        <v>-</v>
      </c>
      <c r="B3158" s="41" t="str">
        <f t="shared" ca="1" si="199"/>
        <v>-</v>
      </c>
      <c r="C3158" s="41" t="str">
        <f t="shared" ca="1" si="200"/>
        <v>-</v>
      </c>
      <c r="D3158" s="41" t="str">
        <f>IF($F3158="sortie en cours d'année",'Base de données'!$B3158,"-")</f>
        <v>-</v>
      </c>
      <c r="E3158" s="41" t="str">
        <f>IF($H3158="entrée en cours d'année",'Base de données'!$B3158,"-")</f>
        <v>-</v>
      </c>
      <c r="F3158" s="37" t="str">
        <f t="shared" si="197"/>
        <v/>
      </c>
      <c r="G3158" s="37" t="str">
        <f>IF($J3158="mouvement",_xlfn.XLOOKUP('Base de données'!$B3158,$V:$V,$V:$V,0),"")</f>
        <v/>
      </c>
      <c r="H3158" s="37" t="str">
        <f t="shared" si="198"/>
        <v/>
      </c>
      <c r="I3158" s="37" t="str">
        <f>IF($J3158="mouvement",_xlfn.XLOOKUP('Base de données'!$B3158,$K:$K,$K:$K,0),"")</f>
        <v/>
      </c>
      <c r="J3158" s="38" t="str">
        <f>IF(AND(Y3158&lt;&gt;MAX(Y:Y),COUNTIF(K3158:V3158,'Base de données'!$B3158)&gt;0),"mouvement","")</f>
        <v/>
      </c>
      <c r="K3158" s="39" t="str">
        <f>IF(K$1&gt;$AE$1,"-",IFERROR(IF(DATEDIF('Base de données'!$A3158,K$1,"d")&lt;&gt;0,"",'Base de données'!$B3158),""))</f>
        <v/>
      </c>
      <c r="L3158" s="39" t="str">
        <f>IF(L$1&gt;$AE$1,"-",IFERROR(IF(DATEDIF('Base de données'!$A3158,L$1,"d")&lt;&gt;0,"",'Base de données'!$B3158),""))</f>
        <v/>
      </c>
      <c r="M3158" s="39" t="str">
        <f>IF(M$1&gt;$AE$1,"-",IFERROR(IF(DATEDIF('Base de données'!$A3158,M$1,"d")&lt;&gt;0,"",'Base de données'!$B3158),""))</f>
        <v/>
      </c>
      <c r="N3158" s="39" t="str">
        <f>IF(N$1&gt;$AE$1,"-",IFERROR(IF(DATEDIF('Base de données'!$A3158,N$1,"d")&lt;&gt;0,"",'Base de données'!$B3158),""))</f>
        <v/>
      </c>
      <c r="O3158" s="39" t="str">
        <f>IF(O$1&gt;$AE$1,"-",IFERROR(IF(DATEDIF('Base de données'!$A3158,O$1,"d")&lt;&gt;0,"",'Base de données'!$B3158),""))</f>
        <v/>
      </c>
      <c r="P3158" s="39" t="str">
        <f>IF(P$1&gt;$AE$1,"-",IFERROR(IF(DATEDIF('Base de données'!$A3158,P$1,"d")&lt;&gt;0,"",'Base de données'!$B3158),""))</f>
        <v/>
      </c>
      <c r="Q3158" s="39" t="str">
        <f>IF(Q$1&gt;$AE$1,"-",IFERROR(IF(DATEDIF('Base de données'!$A3158,Q$1,"d")&lt;&gt;0,"",'Base de données'!$B3158),""))</f>
        <v/>
      </c>
      <c r="R3158" s="39" t="str">
        <f>IF(R$1&gt;$AE$1,"-",IFERROR(IF(DATEDIF('Base de données'!$A3158,R$1,"d")&lt;&gt;0,"",'Base de données'!$B3158),""))</f>
        <v/>
      </c>
      <c r="S3158" s="39" t="str">
        <f>IF(S$1&gt;$AE$1,"-",IFERROR(IF(DATEDIF('Base de données'!$A3158,S$1,"d")&lt;&gt;0,"",'Base de données'!$B3158),""))</f>
        <v/>
      </c>
      <c r="T3158" s="39" t="str">
        <f>IF(T$1&gt;$AE$1,"-",IFERROR(IF(DATEDIF('Base de données'!$A3158,T$1,"d")&lt;&gt;0,"",'Base de données'!$B3158),""))</f>
        <v/>
      </c>
      <c r="U3158" s="39" t="str">
        <f>IF(U$1&gt;$AE$1,"-",IFERROR(IF(DATEDIF('Base de données'!$A3158,U$1,"d")&lt;&gt;0,"",'Base de données'!$B3158),""))</f>
        <v/>
      </c>
      <c r="V3158" s="39" t="str">
        <f>IF(V$1&gt;$AE$1,"-",IFERROR(IF(DATEDIF('Base de données'!$A3158,V$1,"d")&lt;&gt;0,"",'Base de données'!$B3158),""))</f>
        <v>NAMYB</v>
      </c>
      <c r="W3158" s="34"/>
      <c r="X3158" s="30" t="str">
        <f>'Base de données'!$C3158&amp;" "&amp;'Base de données'!$D3158</f>
        <v>Da Costa Maggie</v>
      </c>
      <c r="Y3158" s="31">
        <f>COUNTIF('Base de données'!$B:$B,'Base de données'!$B3158)</f>
        <v>12</v>
      </c>
      <c r="AA3158" s="87" cm="1">
        <f t="array" aca="1" ref="AA3158" ca="1">INDIRECT("'Base de données'!A" &amp; ROW(Y3158))</f>
        <v>45992</v>
      </c>
      <c r="AB3158" s="51" t="str" cm="1">
        <f t="array" aca="1" ref="AB3158" ca="1">INDIRECT("'Base de données'!B" &amp; ROW(Z3158))</f>
        <v>NAMYB</v>
      </c>
    </row>
    <row r="3159" spans="1:28" x14ac:dyDescent="0.3">
      <c r="A3159" s="41" t="str">
        <f ca="1">IF(IF(AND($B3159&lt;&gt;"-",$B3159=$E3159),"Entrée et sortie","-")="Entrée et sortie",'Base de données'!$B3159,"-")</f>
        <v>-</v>
      </c>
      <c r="B3159" s="41" t="str">
        <f t="shared" ca="1" si="199"/>
        <v>-</v>
      </c>
      <c r="C3159" s="41" t="str">
        <f t="shared" ca="1" si="200"/>
        <v>-</v>
      </c>
      <c r="D3159" s="41" t="str">
        <f>IF($F3159="sortie en cours d'année",'Base de données'!$B3159,"-")</f>
        <v>-</v>
      </c>
      <c r="E3159" s="41" t="str">
        <f>IF($H3159="entrée en cours d'année",'Base de données'!$B3159,"-")</f>
        <v>-</v>
      </c>
      <c r="F3159" s="37" t="str">
        <f t="shared" si="197"/>
        <v/>
      </c>
      <c r="G3159" s="37" t="str">
        <f>IF($J3159="mouvement",_xlfn.XLOOKUP('Base de données'!$B3159,$V:$V,$V:$V,0),"")</f>
        <v/>
      </c>
      <c r="H3159" s="37" t="str">
        <f t="shared" si="198"/>
        <v/>
      </c>
      <c r="I3159" s="37" t="str">
        <f>IF($J3159="mouvement",_xlfn.XLOOKUP('Base de données'!$B3159,$K:$K,$K:$K,0),"")</f>
        <v/>
      </c>
      <c r="J3159" s="38" t="str">
        <f>IF(AND(Y3159&lt;&gt;MAX(Y:Y),COUNTIF(K3159:V3159,'Base de données'!$B3159)&gt;0),"mouvement","")</f>
        <v/>
      </c>
      <c r="K3159" s="39" t="str">
        <f>IF(K$1&gt;$AE$1,"-",IFERROR(IF(DATEDIF('Base de données'!$A3159,K$1,"d")&lt;&gt;0,"",'Base de données'!$B3159),""))</f>
        <v/>
      </c>
      <c r="L3159" s="39" t="str">
        <f>IF(L$1&gt;$AE$1,"-",IFERROR(IF(DATEDIF('Base de données'!$A3159,L$1,"d")&lt;&gt;0,"",'Base de données'!$B3159),""))</f>
        <v/>
      </c>
      <c r="M3159" s="39" t="str">
        <f>IF(M$1&gt;$AE$1,"-",IFERROR(IF(DATEDIF('Base de données'!$A3159,M$1,"d")&lt;&gt;0,"",'Base de données'!$B3159),""))</f>
        <v/>
      </c>
      <c r="N3159" s="39" t="str">
        <f>IF(N$1&gt;$AE$1,"-",IFERROR(IF(DATEDIF('Base de données'!$A3159,N$1,"d")&lt;&gt;0,"",'Base de données'!$B3159),""))</f>
        <v/>
      </c>
      <c r="O3159" s="39" t="str">
        <f>IF(O$1&gt;$AE$1,"-",IFERROR(IF(DATEDIF('Base de données'!$A3159,O$1,"d")&lt;&gt;0,"",'Base de données'!$B3159),""))</f>
        <v/>
      </c>
      <c r="P3159" s="39" t="str">
        <f>IF(P$1&gt;$AE$1,"-",IFERROR(IF(DATEDIF('Base de données'!$A3159,P$1,"d")&lt;&gt;0,"",'Base de données'!$B3159),""))</f>
        <v/>
      </c>
      <c r="Q3159" s="39" t="str">
        <f>IF(Q$1&gt;$AE$1,"-",IFERROR(IF(DATEDIF('Base de données'!$A3159,Q$1,"d")&lt;&gt;0,"",'Base de données'!$B3159),""))</f>
        <v/>
      </c>
      <c r="R3159" s="39" t="str">
        <f>IF(R$1&gt;$AE$1,"-",IFERROR(IF(DATEDIF('Base de données'!$A3159,R$1,"d")&lt;&gt;0,"",'Base de données'!$B3159),""))</f>
        <v/>
      </c>
      <c r="S3159" s="39" t="str">
        <f>IF(S$1&gt;$AE$1,"-",IFERROR(IF(DATEDIF('Base de données'!$A3159,S$1,"d")&lt;&gt;0,"",'Base de données'!$B3159),""))</f>
        <v/>
      </c>
      <c r="T3159" s="39" t="str">
        <f>IF(T$1&gt;$AE$1,"-",IFERROR(IF(DATEDIF('Base de données'!$A3159,T$1,"d")&lt;&gt;0,"",'Base de données'!$B3159),""))</f>
        <v/>
      </c>
      <c r="U3159" s="39" t="str">
        <f>IF(U$1&gt;$AE$1,"-",IFERROR(IF(DATEDIF('Base de données'!$A3159,U$1,"d")&lt;&gt;0,"",'Base de données'!$B3159),""))</f>
        <v/>
      </c>
      <c r="V3159" s="39" t="str">
        <f>IF(V$1&gt;$AE$1,"-",IFERROR(IF(DATEDIF('Base de données'!$A3159,V$1,"d")&lt;&gt;0,"",'Base de données'!$B3159),""))</f>
        <v>K1I44</v>
      </c>
      <c r="W3159" s="34"/>
      <c r="X3159" s="30" t="str">
        <f>'Base de données'!$C3159&amp;" "&amp;'Base de données'!$D3159</f>
        <v>Neveu Geneviève</v>
      </c>
      <c r="Y3159" s="31">
        <f>COUNTIF('Base de données'!$B:$B,'Base de données'!$B3159)</f>
        <v>12</v>
      </c>
      <c r="AA3159" s="87" cm="1">
        <f t="array" aca="1" ref="AA3159" ca="1">INDIRECT("'Base de données'!A" &amp; ROW(Y3159))</f>
        <v>45992</v>
      </c>
      <c r="AB3159" s="51" t="str" cm="1">
        <f t="array" aca="1" ref="AB3159" ca="1">INDIRECT("'Base de données'!B" &amp; ROW(Z3159))</f>
        <v>K1I44</v>
      </c>
    </row>
    <row r="3160" spans="1:28" x14ac:dyDescent="0.3">
      <c r="A3160" s="41" t="str">
        <f ca="1">IF(IF(AND($B3160&lt;&gt;"-",$B3160=$E3160),"Entrée et sortie","-")="Entrée et sortie",'Base de données'!$B3160,"-")</f>
        <v>-</v>
      </c>
      <c r="B3160" s="41" t="str">
        <f t="shared" ca="1" si="199"/>
        <v>-</v>
      </c>
      <c r="C3160" s="41" t="str">
        <f t="shared" ca="1" si="200"/>
        <v>-</v>
      </c>
      <c r="D3160" s="41" t="str">
        <f>IF($F3160="sortie en cours d'année",'Base de données'!$B3160,"-")</f>
        <v>-</v>
      </c>
      <c r="E3160" s="41" t="str">
        <f>IF($H3160="entrée en cours d'année",'Base de données'!$B3160,"-")</f>
        <v>-</v>
      </c>
      <c r="F3160" s="37" t="str">
        <f t="shared" si="197"/>
        <v/>
      </c>
      <c r="G3160" s="37" t="str">
        <f>IF($J3160="mouvement",_xlfn.XLOOKUP('Base de données'!$B3160,$V:$V,$V:$V,0),"")</f>
        <v/>
      </c>
      <c r="H3160" s="37" t="str">
        <f t="shared" si="198"/>
        <v/>
      </c>
      <c r="I3160" s="37" t="str">
        <f>IF($J3160="mouvement",_xlfn.XLOOKUP('Base de données'!$B3160,$K:$K,$K:$K,0),"")</f>
        <v/>
      </c>
      <c r="J3160" s="38" t="str">
        <f>IF(AND(Y3160&lt;&gt;MAX(Y:Y),COUNTIF(K3160:V3160,'Base de données'!$B3160)&gt;0),"mouvement","")</f>
        <v/>
      </c>
      <c r="K3160" s="39" t="str">
        <f>IF(K$1&gt;$AE$1,"-",IFERROR(IF(DATEDIF('Base de données'!$A3160,K$1,"d")&lt;&gt;0,"",'Base de données'!$B3160),""))</f>
        <v/>
      </c>
      <c r="L3160" s="39" t="str">
        <f>IF(L$1&gt;$AE$1,"-",IFERROR(IF(DATEDIF('Base de données'!$A3160,L$1,"d")&lt;&gt;0,"",'Base de données'!$B3160),""))</f>
        <v/>
      </c>
      <c r="M3160" s="39" t="str">
        <f>IF(M$1&gt;$AE$1,"-",IFERROR(IF(DATEDIF('Base de données'!$A3160,M$1,"d")&lt;&gt;0,"",'Base de données'!$B3160),""))</f>
        <v/>
      </c>
      <c r="N3160" s="39" t="str">
        <f>IF(N$1&gt;$AE$1,"-",IFERROR(IF(DATEDIF('Base de données'!$A3160,N$1,"d")&lt;&gt;0,"",'Base de données'!$B3160),""))</f>
        <v/>
      </c>
      <c r="O3160" s="39" t="str">
        <f>IF(O$1&gt;$AE$1,"-",IFERROR(IF(DATEDIF('Base de données'!$A3160,O$1,"d")&lt;&gt;0,"",'Base de données'!$B3160),""))</f>
        <v/>
      </c>
      <c r="P3160" s="39" t="str">
        <f>IF(P$1&gt;$AE$1,"-",IFERROR(IF(DATEDIF('Base de données'!$A3160,P$1,"d")&lt;&gt;0,"",'Base de données'!$B3160),""))</f>
        <v/>
      </c>
      <c r="Q3160" s="39" t="str">
        <f>IF(Q$1&gt;$AE$1,"-",IFERROR(IF(DATEDIF('Base de données'!$A3160,Q$1,"d")&lt;&gt;0,"",'Base de données'!$B3160),""))</f>
        <v/>
      </c>
      <c r="R3160" s="39" t="str">
        <f>IF(R$1&gt;$AE$1,"-",IFERROR(IF(DATEDIF('Base de données'!$A3160,R$1,"d")&lt;&gt;0,"",'Base de données'!$B3160),""))</f>
        <v/>
      </c>
      <c r="S3160" s="39" t="str">
        <f>IF(S$1&gt;$AE$1,"-",IFERROR(IF(DATEDIF('Base de données'!$A3160,S$1,"d")&lt;&gt;0,"",'Base de données'!$B3160),""))</f>
        <v/>
      </c>
      <c r="T3160" s="39" t="str">
        <f>IF(T$1&gt;$AE$1,"-",IFERROR(IF(DATEDIF('Base de données'!$A3160,T$1,"d")&lt;&gt;0,"",'Base de données'!$B3160),""))</f>
        <v/>
      </c>
      <c r="U3160" s="39" t="str">
        <f>IF(U$1&gt;$AE$1,"-",IFERROR(IF(DATEDIF('Base de données'!$A3160,U$1,"d")&lt;&gt;0,"",'Base de données'!$B3160),""))</f>
        <v/>
      </c>
      <c r="V3160" s="39" t="str">
        <f>IF(V$1&gt;$AE$1,"-",IFERROR(IF(DATEDIF('Base de données'!$A3160,V$1,"d")&lt;&gt;0,"",'Base de données'!$B3160),""))</f>
        <v>GERRB</v>
      </c>
      <c r="W3160" s="34"/>
      <c r="X3160" s="30" t="str">
        <f>'Base de données'!$C3160&amp;" "&amp;'Base de données'!$D3160</f>
        <v>Fontaine Arthur</v>
      </c>
      <c r="Y3160" s="31">
        <f>COUNTIF('Base de données'!$B:$B,'Base de données'!$B3160)</f>
        <v>12</v>
      </c>
      <c r="AA3160" s="87" cm="1">
        <f t="array" aca="1" ref="AA3160" ca="1">INDIRECT("'Base de données'!A" &amp; ROW(Y3160))</f>
        <v>45992</v>
      </c>
      <c r="AB3160" s="51" t="str" cm="1">
        <f t="array" aca="1" ref="AB3160" ca="1">INDIRECT("'Base de données'!B" &amp; ROW(Z3160))</f>
        <v>GERRB</v>
      </c>
    </row>
    <row r="3161" spans="1:28" x14ac:dyDescent="0.3">
      <c r="A3161" s="41" t="str">
        <f ca="1">IF(IF(AND($B3161&lt;&gt;"-",$B3161=$E3161),"Entrée et sortie","-")="Entrée et sortie",'Base de données'!$B3161,"-")</f>
        <v>-</v>
      </c>
      <c r="B3161" s="41" t="str">
        <f t="shared" ca="1" si="199"/>
        <v>-</v>
      </c>
      <c r="C3161" s="41" t="str">
        <f t="shared" ca="1" si="200"/>
        <v>-</v>
      </c>
      <c r="D3161" s="41" t="str">
        <f>IF($F3161="sortie en cours d'année",'Base de données'!$B3161,"-")</f>
        <v>-</v>
      </c>
      <c r="E3161" s="41" t="str">
        <f>IF($H3161="entrée en cours d'année",'Base de données'!$B3161,"-")</f>
        <v>-</v>
      </c>
      <c r="F3161" s="37" t="str">
        <f t="shared" si="197"/>
        <v/>
      </c>
      <c r="G3161" s="37" t="str">
        <f>IF($J3161="mouvement",_xlfn.XLOOKUP('Base de données'!$B3161,$V:$V,$V:$V,0),"")</f>
        <v/>
      </c>
      <c r="H3161" s="37" t="str">
        <f t="shared" si="198"/>
        <v/>
      </c>
      <c r="I3161" s="37" t="str">
        <f>IF($J3161="mouvement",_xlfn.XLOOKUP('Base de données'!$B3161,$K:$K,$K:$K,0),"")</f>
        <v/>
      </c>
      <c r="J3161" s="38" t="str">
        <f>IF(AND(Y3161&lt;&gt;MAX(Y:Y),COUNTIF(K3161:V3161,'Base de données'!$B3161)&gt;0),"mouvement","")</f>
        <v/>
      </c>
      <c r="K3161" s="39" t="str">
        <f>IF(K$1&gt;$AE$1,"-",IFERROR(IF(DATEDIF('Base de données'!$A3161,K$1,"d")&lt;&gt;0,"",'Base de données'!$B3161),""))</f>
        <v/>
      </c>
      <c r="L3161" s="39" t="str">
        <f>IF(L$1&gt;$AE$1,"-",IFERROR(IF(DATEDIF('Base de données'!$A3161,L$1,"d")&lt;&gt;0,"",'Base de données'!$B3161),""))</f>
        <v/>
      </c>
      <c r="M3161" s="39" t="str">
        <f>IF(M$1&gt;$AE$1,"-",IFERROR(IF(DATEDIF('Base de données'!$A3161,M$1,"d")&lt;&gt;0,"",'Base de données'!$B3161),""))</f>
        <v/>
      </c>
      <c r="N3161" s="39" t="str">
        <f>IF(N$1&gt;$AE$1,"-",IFERROR(IF(DATEDIF('Base de données'!$A3161,N$1,"d")&lt;&gt;0,"",'Base de données'!$B3161),""))</f>
        <v/>
      </c>
      <c r="O3161" s="39" t="str">
        <f>IF(O$1&gt;$AE$1,"-",IFERROR(IF(DATEDIF('Base de données'!$A3161,O$1,"d")&lt;&gt;0,"",'Base de données'!$B3161),""))</f>
        <v/>
      </c>
      <c r="P3161" s="39" t="str">
        <f>IF(P$1&gt;$AE$1,"-",IFERROR(IF(DATEDIF('Base de données'!$A3161,P$1,"d")&lt;&gt;0,"",'Base de données'!$B3161),""))</f>
        <v/>
      </c>
      <c r="Q3161" s="39" t="str">
        <f>IF(Q$1&gt;$AE$1,"-",IFERROR(IF(DATEDIF('Base de données'!$A3161,Q$1,"d")&lt;&gt;0,"",'Base de données'!$B3161),""))</f>
        <v/>
      </c>
      <c r="R3161" s="39" t="str">
        <f>IF(R$1&gt;$AE$1,"-",IFERROR(IF(DATEDIF('Base de données'!$A3161,R$1,"d")&lt;&gt;0,"",'Base de données'!$B3161),""))</f>
        <v/>
      </c>
      <c r="S3161" s="39" t="str">
        <f>IF(S$1&gt;$AE$1,"-",IFERROR(IF(DATEDIF('Base de données'!$A3161,S$1,"d")&lt;&gt;0,"",'Base de données'!$B3161),""))</f>
        <v/>
      </c>
      <c r="T3161" s="39" t="str">
        <f>IF(T$1&gt;$AE$1,"-",IFERROR(IF(DATEDIF('Base de données'!$A3161,T$1,"d")&lt;&gt;0,"",'Base de données'!$B3161),""))</f>
        <v/>
      </c>
      <c r="U3161" s="39" t="str">
        <f>IF(U$1&gt;$AE$1,"-",IFERROR(IF(DATEDIF('Base de données'!$A3161,U$1,"d")&lt;&gt;0,"",'Base de données'!$B3161),""))</f>
        <v/>
      </c>
      <c r="V3161" s="39" t="str">
        <f>IF(V$1&gt;$AE$1,"-",IFERROR(IF(DATEDIF('Base de données'!$A3161,V$1,"d")&lt;&gt;0,"",'Base de données'!$B3161),""))</f>
        <v>6ZPJJ</v>
      </c>
      <c r="W3161" s="34"/>
      <c r="X3161" s="30" t="str">
        <f>'Base de données'!$C3161&amp;" "&amp;'Base de données'!$D3161</f>
        <v>Laurent Adrienne</v>
      </c>
      <c r="Y3161" s="31">
        <f>COUNTIF('Base de données'!$B:$B,'Base de données'!$B3161)</f>
        <v>12</v>
      </c>
      <c r="AA3161" s="87" cm="1">
        <f t="array" aca="1" ref="AA3161" ca="1">INDIRECT("'Base de données'!A" &amp; ROW(Y3161))</f>
        <v>45992</v>
      </c>
      <c r="AB3161" s="51" t="str" cm="1">
        <f t="array" aca="1" ref="AB3161" ca="1">INDIRECT("'Base de données'!B" &amp; ROW(Z3161))</f>
        <v>6ZPJJ</v>
      </c>
    </row>
    <row r="3162" spans="1:28" x14ac:dyDescent="0.3">
      <c r="A3162" s="41" t="str">
        <f ca="1">IF(IF(AND($B3162&lt;&gt;"-",$B3162=$E3162),"Entrée et sortie","-")="Entrée et sortie",'Base de données'!$B3162,"-")</f>
        <v>-</v>
      </c>
      <c r="B3162" s="41" t="str">
        <f t="shared" ca="1" si="199"/>
        <v>-</v>
      </c>
      <c r="C3162" s="41" t="str">
        <f t="shared" ca="1" si="200"/>
        <v>-</v>
      </c>
      <c r="D3162" s="41" t="str">
        <f>IF($F3162="sortie en cours d'année",'Base de données'!$B3162,"-")</f>
        <v>-</v>
      </c>
      <c r="E3162" s="41" t="str">
        <f>IF($H3162="entrée en cours d'année",'Base de données'!$B3162,"-")</f>
        <v>-</v>
      </c>
      <c r="F3162" s="37" t="str">
        <f t="shared" si="197"/>
        <v/>
      </c>
      <c r="G3162" s="37" t="str">
        <f>IF($J3162="mouvement",_xlfn.XLOOKUP('Base de données'!$B3162,$V:$V,$V:$V,0),"")</f>
        <v/>
      </c>
      <c r="H3162" s="37" t="str">
        <f t="shared" si="198"/>
        <v/>
      </c>
      <c r="I3162" s="37" t="str">
        <f>IF($J3162="mouvement",_xlfn.XLOOKUP('Base de données'!$B3162,$K:$K,$K:$K,0),"")</f>
        <v/>
      </c>
      <c r="J3162" s="38" t="str">
        <f>IF(AND(Y3162&lt;&gt;MAX(Y:Y),COUNTIF(K3162:V3162,'Base de données'!$B3162)&gt;0),"mouvement","")</f>
        <v/>
      </c>
      <c r="K3162" s="39" t="str">
        <f>IF(K$1&gt;$AE$1,"-",IFERROR(IF(DATEDIF('Base de données'!$A3162,K$1,"d")&lt;&gt;0,"",'Base de données'!$B3162),""))</f>
        <v/>
      </c>
      <c r="L3162" s="39" t="str">
        <f>IF(L$1&gt;$AE$1,"-",IFERROR(IF(DATEDIF('Base de données'!$A3162,L$1,"d")&lt;&gt;0,"",'Base de données'!$B3162),""))</f>
        <v/>
      </c>
      <c r="M3162" s="39" t="str">
        <f>IF(M$1&gt;$AE$1,"-",IFERROR(IF(DATEDIF('Base de données'!$A3162,M$1,"d")&lt;&gt;0,"",'Base de données'!$B3162),""))</f>
        <v/>
      </c>
      <c r="N3162" s="39" t="str">
        <f>IF(N$1&gt;$AE$1,"-",IFERROR(IF(DATEDIF('Base de données'!$A3162,N$1,"d")&lt;&gt;0,"",'Base de données'!$B3162),""))</f>
        <v/>
      </c>
      <c r="O3162" s="39" t="str">
        <f>IF(O$1&gt;$AE$1,"-",IFERROR(IF(DATEDIF('Base de données'!$A3162,O$1,"d")&lt;&gt;0,"",'Base de données'!$B3162),""))</f>
        <v/>
      </c>
      <c r="P3162" s="39" t="str">
        <f>IF(P$1&gt;$AE$1,"-",IFERROR(IF(DATEDIF('Base de données'!$A3162,P$1,"d")&lt;&gt;0,"",'Base de données'!$B3162),""))</f>
        <v/>
      </c>
      <c r="Q3162" s="39" t="str">
        <f>IF(Q$1&gt;$AE$1,"-",IFERROR(IF(DATEDIF('Base de données'!$A3162,Q$1,"d")&lt;&gt;0,"",'Base de données'!$B3162),""))</f>
        <v/>
      </c>
      <c r="R3162" s="39" t="str">
        <f>IF(R$1&gt;$AE$1,"-",IFERROR(IF(DATEDIF('Base de données'!$A3162,R$1,"d")&lt;&gt;0,"",'Base de données'!$B3162),""))</f>
        <v/>
      </c>
      <c r="S3162" s="39" t="str">
        <f>IF(S$1&gt;$AE$1,"-",IFERROR(IF(DATEDIF('Base de données'!$A3162,S$1,"d")&lt;&gt;0,"",'Base de données'!$B3162),""))</f>
        <v/>
      </c>
      <c r="T3162" s="39" t="str">
        <f>IF(T$1&gt;$AE$1,"-",IFERROR(IF(DATEDIF('Base de données'!$A3162,T$1,"d")&lt;&gt;0,"",'Base de données'!$B3162),""))</f>
        <v/>
      </c>
      <c r="U3162" s="39" t="str">
        <f>IF(U$1&gt;$AE$1,"-",IFERROR(IF(DATEDIF('Base de données'!$A3162,U$1,"d")&lt;&gt;0,"",'Base de données'!$B3162),""))</f>
        <v/>
      </c>
      <c r="V3162" s="39" t="str">
        <f>IF(V$1&gt;$AE$1,"-",IFERROR(IF(DATEDIF('Base de données'!$A3162,V$1,"d")&lt;&gt;0,"",'Base de données'!$B3162),""))</f>
        <v>QXZRZ</v>
      </c>
      <c r="W3162" s="34"/>
      <c r="X3162" s="30" t="str">
        <f>'Base de données'!$C3162&amp;" "&amp;'Base de données'!$D3162</f>
        <v>Mallet William</v>
      </c>
      <c r="Y3162" s="31">
        <f>COUNTIF('Base de données'!$B:$B,'Base de données'!$B3162)</f>
        <v>12</v>
      </c>
      <c r="AA3162" s="87" cm="1">
        <f t="array" aca="1" ref="AA3162" ca="1">INDIRECT("'Base de données'!A" &amp; ROW(Y3162))</f>
        <v>45992</v>
      </c>
      <c r="AB3162" s="51" t="str" cm="1">
        <f t="array" aca="1" ref="AB3162" ca="1">INDIRECT("'Base de données'!B" &amp; ROW(Z3162))</f>
        <v>QXZRZ</v>
      </c>
    </row>
    <row r="3163" spans="1:28" x14ac:dyDescent="0.3">
      <c r="A3163" s="41" t="str">
        <f ca="1">IF(IF(AND($B3163&lt;&gt;"-",$B3163=$E3163),"Entrée et sortie","-")="Entrée et sortie",'Base de données'!$B3163,"-")</f>
        <v>-</v>
      </c>
      <c r="B3163" s="41" t="str">
        <f t="shared" ca="1" si="199"/>
        <v>-</v>
      </c>
      <c r="C3163" s="41" t="str">
        <f t="shared" ca="1" si="200"/>
        <v>-</v>
      </c>
      <c r="D3163" s="41" t="str">
        <f>IF($F3163="sortie en cours d'année",'Base de données'!$B3163,"-")</f>
        <v>-</v>
      </c>
      <c r="E3163" s="41" t="str">
        <f>IF($H3163="entrée en cours d'année",'Base de données'!$B3163,"-")</f>
        <v>-</v>
      </c>
      <c r="F3163" s="37" t="str">
        <f t="shared" si="197"/>
        <v/>
      </c>
      <c r="G3163" s="37" t="str">
        <f>IF($J3163="mouvement",_xlfn.XLOOKUP('Base de données'!$B3163,$V:$V,$V:$V,0),"")</f>
        <v/>
      </c>
      <c r="H3163" s="37" t="str">
        <f t="shared" si="198"/>
        <v/>
      </c>
      <c r="I3163" s="37" t="str">
        <f>IF($J3163="mouvement",_xlfn.XLOOKUP('Base de données'!$B3163,$K:$K,$K:$K,0),"")</f>
        <v/>
      </c>
      <c r="J3163" s="38" t="str">
        <f>IF(AND(Y3163&lt;&gt;MAX(Y:Y),COUNTIF(K3163:V3163,'Base de données'!$B3163)&gt;0),"mouvement","")</f>
        <v/>
      </c>
      <c r="K3163" s="39" t="str">
        <f>IF(K$1&gt;$AE$1,"-",IFERROR(IF(DATEDIF('Base de données'!$A3163,K$1,"d")&lt;&gt;0,"",'Base de données'!$B3163),""))</f>
        <v/>
      </c>
      <c r="L3163" s="39" t="str">
        <f>IF(L$1&gt;$AE$1,"-",IFERROR(IF(DATEDIF('Base de données'!$A3163,L$1,"d")&lt;&gt;0,"",'Base de données'!$B3163),""))</f>
        <v/>
      </c>
      <c r="M3163" s="39" t="str">
        <f>IF(M$1&gt;$AE$1,"-",IFERROR(IF(DATEDIF('Base de données'!$A3163,M$1,"d")&lt;&gt;0,"",'Base de données'!$B3163),""))</f>
        <v/>
      </c>
      <c r="N3163" s="39" t="str">
        <f>IF(N$1&gt;$AE$1,"-",IFERROR(IF(DATEDIF('Base de données'!$A3163,N$1,"d")&lt;&gt;0,"",'Base de données'!$B3163),""))</f>
        <v/>
      </c>
      <c r="O3163" s="39" t="str">
        <f>IF(O$1&gt;$AE$1,"-",IFERROR(IF(DATEDIF('Base de données'!$A3163,O$1,"d")&lt;&gt;0,"",'Base de données'!$B3163),""))</f>
        <v/>
      </c>
      <c r="P3163" s="39" t="str">
        <f>IF(P$1&gt;$AE$1,"-",IFERROR(IF(DATEDIF('Base de données'!$A3163,P$1,"d")&lt;&gt;0,"",'Base de données'!$B3163),""))</f>
        <v/>
      </c>
      <c r="Q3163" s="39" t="str">
        <f>IF(Q$1&gt;$AE$1,"-",IFERROR(IF(DATEDIF('Base de données'!$A3163,Q$1,"d")&lt;&gt;0,"",'Base de données'!$B3163),""))</f>
        <v/>
      </c>
      <c r="R3163" s="39" t="str">
        <f>IF(R$1&gt;$AE$1,"-",IFERROR(IF(DATEDIF('Base de données'!$A3163,R$1,"d")&lt;&gt;0,"",'Base de données'!$B3163),""))</f>
        <v/>
      </c>
      <c r="S3163" s="39" t="str">
        <f>IF(S$1&gt;$AE$1,"-",IFERROR(IF(DATEDIF('Base de données'!$A3163,S$1,"d")&lt;&gt;0,"",'Base de données'!$B3163),""))</f>
        <v/>
      </c>
      <c r="T3163" s="39" t="str">
        <f>IF(T$1&gt;$AE$1,"-",IFERROR(IF(DATEDIF('Base de données'!$A3163,T$1,"d")&lt;&gt;0,"",'Base de données'!$B3163),""))</f>
        <v/>
      </c>
      <c r="U3163" s="39" t="str">
        <f>IF(U$1&gt;$AE$1,"-",IFERROR(IF(DATEDIF('Base de données'!$A3163,U$1,"d")&lt;&gt;0,"",'Base de données'!$B3163),""))</f>
        <v/>
      </c>
      <c r="V3163" s="39" t="str">
        <f>IF(V$1&gt;$AE$1,"-",IFERROR(IF(DATEDIF('Base de données'!$A3163,V$1,"d")&lt;&gt;0,"",'Base de données'!$B3163),""))</f>
        <v>2TAA0</v>
      </c>
      <c r="W3163" s="34"/>
      <c r="X3163" s="30" t="str">
        <f>'Base de données'!$C3163&amp;" "&amp;'Base de données'!$D3163</f>
        <v>Turpin Luc</v>
      </c>
      <c r="Y3163" s="31">
        <f>COUNTIF('Base de données'!$B:$B,'Base de données'!$B3163)</f>
        <v>12</v>
      </c>
      <c r="AA3163" s="87" cm="1">
        <f t="array" aca="1" ref="AA3163" ca="1">INDIRECT("'Base de données'!A" &amp; ROW(Y3163))</f>
        <v>45992</v>
      </c>
      <c r="AB3163" s="51" t="str" cm="1">
        <f t="array" aca="1" ref="AB3163" ca="1">INDIRECT("'Base de données'!B" &amp; ROW(Z3163))</f>
        <v>2TAA0</v>
      </c>
    </row>
    <row r="3164" spans="1:28" x14ac:dyDescent="0.3">
      <c r="A3164" s="41" t="str">
        <f ca="1">IF(IF(AND($B3164&lt;&gt;"-",$B3164=$E3164),"Entrée et sortie","-")="Entrée et sortie",'Base de données'!$B3164,"-")</f>
        <v>-</v>
      </c>
      <c r="B3164" s="41" t="str">
        <f t="shared" ca="1" si="199"/>
        <v>-</v>
      </c>
      <c r="C3164" s="41" t="str">
        <f t="shared" ca="1" si="200"/>
        <v>-</v>
      </c>
      <c r="D3164" s="41" t="str">
        <f>IF($F3164="sortie en cours d'année",'Base de données'!$B3164,"-")</f>
        <v>-</v>
      </c>
      <c r="E3164" s="41" t="str">
        <f>IF($H3164="entrée en cours d'année",'Base de données'!$B3164,"-")</f>
        <v>-</v>
      </c>
      <c r="F3164" s="37" t="str">
        <f t="shared" si="197"/>
        <v/>
      </c>
      <c r="G3164" s="37" t="str">
        <f>IF($J3164="mouvement",_xlfn.XLOOKUP('Base de données'!$B3164,$V:$V,$V:$V,0),"")</f>
        <v/>
      </c>
      <c r="H3164" s="37" t="str">
        <f t="shared" si="198"/>
        <v/>
      </c>
      <c r="I3164" s="37" t="str">
        <f>IF($J3164="mouvement",_xlfn.XLOOKUP('Base de données'!$B3164,$K:$K,$K:$K,0),"")</f>
        <v/>
      </c>
      <c r="J3164" s="38" t="str">
        <f>IF(AND(Y3164&lt;&gt;MAX(Y:Y),COUNTIF(K3164:V3164,'Base de données'!$B3164)&gt;0),"mouvement","")</f>
        <v/>
      </c>
      <c r="K3164" s="39" t="str">
        <f>IF(K$1&gt;$AE$1,"-",IFERROR(IF(DATEDIF('Base de données'!$A3164,K$1,"d")&lt;&gt;0,"",'Base de données'!$B3164),""))</f>
        <v/>
      </c>
      <c r="L3164" s="39" t="str">
        <f>IF(L$1&gt;$AE$1,"-",IFERROR(IF(DATEDIF('Base de données'!$A3164,L$1,"d")&lt;&gt;0,"",'Base de données'!$B3164),""))</f>
        <v/>
      </c>
      <c r="M3164" s="39" t="str">
        <f>IF(M$1&gt;$AE$1,"-",IFERROR(IF(DATEDIF('Base de données'!$A3164,M$1,"d")&lt;&gt;0,"",'Base de données'!$B3164),""))</f>
        <v/>
      </c>
      <c r="N3164" s="39" t="str">
        <f>IF(N$1&gt;$AE$1,"-",IFERROR(IF(DATEDIF('Base de données'!$A3164,N$1,"d")&lt;&gt;0,"",'Base de données'!$B3164),""))</f>
        <v/>
      </c>
      <c r="O3164" s="39" t="str">
        <f>IF(O$1&gt;$AE$1,"-",IFERROR(IF(DATEDIF('Base de données'!$A3164,O$1,"d")&lt;&gt;0,"",'Base de données'!$B3164),""))</f>
        <v/>
      </c>
      <c r="P3164" s="39" t="str">
        <f>IF(P$1&gt;$AE$1,"-",IFERROR(IF(DATEDIF('Base de données'!$A3164,P$1,"d")&lt;&gt;0,"",'Base de données'!$B3164),""))</f>
        <v/>
      </c>
      <c r="Q3164" s="39" t="str">
        <f>IF(Q$1&gt;$AE$1,"-",IFERROR(IF(DATEDIF('Base de données'!$A3164,Q$1,"d")&lt;&gt;0,"",'Base de données'!$B3164),""))</f>
        <v/>
      </c>
      <c r="R3164" s="39" t="str">
        <f>IF(R$1&gt;$AE$1,"-",IFERROR(IF(DATEDIF('Base de données'!$A3164,R$1,"d")&lt;&gt;0,"",'Base de données'!$B3164),""))</f>
        <v/>
      </c>
      <c r="S3164" s="39" t="str">
        <f>IF(S$1&gt;$AE$1,"-",IFERROR(IF(DATEDIF('Base de données'!$A3164,S$1,"d")&lt;&gt;0,"",'Base de données'!$B3164),""))</f>
        <v/>
      </c>
      <c r="T3164" s="39" t="str">
        <f>IF(T$1&gt;$AE$1,"-",IFERROR(IF(DATEDIF('Base de données'!$A3164,T$1,"d")&lt;&gt;0,"",'Base de données'!$B3164),""))</f>
        <v/>
      </c>
      <c r="U3164" s="39" t="str">
        <f>IF(U$1&gt;$AE$1,"-",IFERROR(IF(DATEDIF('Base de données'!$A3164,U$1,"d")&lt;&gt;0,"",'Base de données'!$B3164),""))</f>
        <v/>
      </c>
      <c r="V3164" s="39" t="str">
        <f>IF(V$1&gt;$AE$1,"-",IFERROR(IF(DATEDIF('Base de données'!$A3164,V$1,"d")&lt;&gt;0,"",'Base de données'!$B3164),""))</f>
        <v>827HN</v>
      </c>
      <c r="W3164" s="34"/>
      <c r="X3164" s="30" t="str">
        <f>'Base de données'!$C3164&amp;" "&amp;'Base de données'!$D3164</f>
        <v>Gilbert Georges</v>
      </c>
      <c r="Y3164" s="31">
        <f>COUNTIF('Base de données'!$B:$B,'Base de données'!$B3164)</f>
        <v>12</v>
      </c>
      <c r="AA3164" s="87" cm="1">
        <f t="array" aca="1" ref="AA3164" ca="1">INDIRECT("'Base de données'!A" &amp; ROW(Y3164))</f>
        <v>45992</v>
      </c>
      <c r="AB3164" s="51" t="str" cm="1">
        <f t="array" aca="1" ref="AB3164" ca="1">INDIRECT("'Base de données'!B" &amp; ROW(Z3164))</f>
        <v>827HN</v>
      </c>
    </row>
    <row r="3165" spans="1:28" x14ac:dyDescent="0.3">
      <c r="A3165" s="41" t="str">
        <f ca="1">IF(IF(AND($B3165&lt;&gt;"-",$B3165=$E3165),"Entrée et sortie","-")="Entrée et sortie",'Base de données'!$B3165,"-")</f>
        <v>-</v>
      </c>
      <c r="B3165" s="41" t="str">
        <f t="shared" ca="1" si="199"/>
        <v>-</v>
      </c>
      <c r="C3165" s="41" t="str">
        <f t="shared" ca="1" si="200"/>
        <v>-</v>
      </c>
      <c r="D3165" s="41" t="str">
        <f>IF($F3165="sortie en cours d'année",'Base de données'!$B3165,"-")</f>
        <v>-</v>
      </c>
      <c r="E3165" s="41" t="str">
        <f>IF($H3165="entrée en cours d'année",'Base de données'!$B3165,"-")</f>
        <v>-</v>
      </c>
      <c r="F3165" s="37" t="str">
        <f t="shared" si="197"/>
        <v/>
      </c>
      <c r="G3165" s="37" t="str">
        <f>IF($J3165="mouvement",_xlfn.XLOOKUP('Base de données'!$B3165,$V:$V,$V:$V,0),"")</f>
        <v/>
      </c>
      <c r="H3165" s="37" t="str">
        <f t="shared" si="198"/>
        <v/>
      </c>
      <c r="I3165" s="37" t="str">
        <f>IF($J3165="mouvement",_xlfn.XLOOKUP('Base de données'!$B3165,$K:$K,$K:$K,0),"")</f>
        <v/>
      </c>
      <c r="J3165" s="38" t="str">
        <f>IF(AND(Y3165&lt;&gt;MAX(Y:Y),COUNTIF(K3165:V3165,'Base de données'!$B3165)&gt;0),"mouvement","")</f>
        <v/>
      </c>
      <c r="K3165" s="39" t="str">
        <f>IF(K$1&gt;$AE$1,"-",IFERROR(IF(DATEDIF('Base de données'!$A3165,K$1,"d")&lt;&gt;0,"",'Base de données'!$B3165),""))</f>
        <v/>
      </c>
      <c r="L3165" s="39" t="str">
        <f>IF(L$1&gt;$AE$1,"-",IFERROR(IF(DATEDIF('Base de données'!$A3165,L$1,"d")&lt;&gt;0,"",'Base de données'!$B3165),""))</f>
        <v/>
      </c>
      <c r="M3165" s="39" t="str">
        <f>IF(M$1&gt;$AE$1,"-",IFERROR(IF(DATEDIF('Base de données'!$A3165,M$1,"d")&lt;&gt;0,"",'Base de données'!$B3165),""))</f>
        <v/>
      </c>
      <c r="N3165" s="39" t="str">
        <f>IF(N$1&gt;$AE$1,"-",IFERROR(IF(DATEDIF('Base de données'!$A3165,N$1,"d")&lt;&gt;0,"",'Base de données'!$B3165),""))</f>
        <v/>
      </c>
      <c r="O3165" s="39" t="str">
        <f>IF(O$1&gt;$AE$1,"-",IFERROR(IF(DATEDIF('Base de données'!$A3165,O$1,"d")&lt;&gt;0,"",'Base de données'!$B3165),""))</f>
        <v/>
      </c>
      <c r="P3165" s="39" t="str">
        <f>IF(P$1&gt;$AE$1,"-",IFERROR(IF(DATEDIF('Base de données'!$A3165,P$1,"d")&lt;&gt;0,"",'Base de données'!$B3165),""))</f>
        <v/>
      </c>
      <c r="Q3165" s="39" t="str">
        <f>IF(Q$1&gt;$AE$1,"-",IFERROR(IF(DATEDIF('Base de données'!$A3165,Q$1,"d")&lt;&gt;0,"",'Base de données'!$B3165),""))</f>
        <v/>
      </c>
      <c r="R3165" s="39" t="str">
        <f>IF(R$1&gt;$AE$1,"-",IFERROR(IF(DATEDIF('Base de données'!$A3165,R$1,"d")&lt;&gt;0,"",'Base de données'!$B3165),""))</f>
        <v/>
      </c>
      <c r="S3165" s="39" t="str">
        <f>IF(S$1&gt;$AE$1,"-",IFERROR(IF(DATEDIF('Base de données'!$A3165,S$1,"d")&lt;&gt;0,"",'Base de données'!$B3165),""))</f>
        <v/>
      </c>
      <c r="T3165" s="39" t="str">
        <f>IF(T$1&gt;$AE$1,"-",IFERROR(IF(DATEDIF('Base de données'!$A3165,T$1,"d")&lt;&gt;0,"",'Base de données'!$B3165),""))</f>
        <v/>
      </c>
      <c r="U3165" s="39" t="str">
        <f>IF(U$1&gt;$AE$1,"-",IFERROR(IF(DATEDIF('Base de données'!$A3165,U$1,"d")&lt;&gt;0,"",'Base de données'!$B3165),""))</f>
        <v/>
      </c>
      <c r="V3165" s="39" t="str">
        <f>IF(V$1&gt;$AE$1,"-",IFERROR(IF(DATEDIF('Base de données'!$A3165,V$1,"d")&lt;&gt;0,"",'Base de données'!$B3165),""))</f>
        <v>H0PF6</v>
      </c>
      <c r="W3165" s="34"/>
      <c r="X3165" s="30" t="str">
        <f>'Base de données'!$C3165&amp;" "&amp;'Base de données'!$D3165</f>
        <v>Allain Émilie</v>
      </c>
      <c r="Y3165" s="31">
        <f>COUNTIF('Base de données'!$B:$B,'Base de données'!$B3165)</f>
        <v>12</v>
      </c>
      <c r="AA3165" s="87" cm="1">
        <f t="array" aca="1" ref="AA3165" ca="1">INDIRECT("'Base de données'!A" &amp; ROW(Y3165))</f>
        <v>45992</v>
      </c>
      <c r="AB3165" s="51" t="str" cm="1">
        <f t="array" aca="1" ref="AB3165" ca="1">INDIRECT("'Base de données'!B" &amp; ROW(Z3165))</f>
        <v>H0PF6</v>
      </c>
    </row>
    <row r="3166" spans="1:28" x14ac:dyDescent="0.3">
      <c r="A3166" s="41" t="str">
        <f ca="1">IF(IF(AND($B3166&lt;&gt;"-",$B3166=$E3166),"Entrée et sortie","-")="Entrée et sortie",'Base de données'!$B3166,"-")</f>
        <v>-</v>
      </c>
      <c r="B3166" s="41" t="str">
        <f t="shared" ca="1" si="199"/>
        <v>-</v>
      </c>
      <c r="C3166" s="41" t="str">
        <f t="shared" ca="1" si="200"/>
        <v>-</v>
      </c>
      <c r="D3166" s="41" t="str">
        <f>IF($F3166="sortie en cours d'année",'Base de données'!$B3166,"-")</f>
        <v>-</v>
      </c>
      <c r="E3166" s="41" t="str">
        <f>IF($H3166="entrée en cours d'année",'Base de données'!$B3166,"-")</f>
        <v>-</v>
      </c>
      <c r="F3166" s="37" t="str">
        <f t="shared" si="197"/>
        <v/>
      </c>
      <c r="G3166" s="37" t="str">
        <f>IF($J3166="mouvement",_xlfn.XLOOKUP('Base de données'!$B3166,$V:$V,$V:$V,0),"")</f>
        <v/>
      </c>
      <c r="H3166" s="37" t="str">
        <f t="shared" si="198"/>
        <v/>
      </c>
      <c r="I3166" s="37" t="str">
        <f>IF($J3166="mouvement",_xlfn.XLOOKUP('Base de données'!$B3166,$K:$K,$K:$K,0),"")</f>
        <v/>
      </c>
      <c r="J3166" s="38" t="str">
        <f>IF(AND(Y3166&lt;&gt;MAX(Y:Y),COUNTIF(K3166:V3166,'Base de données'!$B3166)&gt;0),"mouvement","")</f>
        <v/>
      </c>
      <c r="K3166" s="39" t="str">
        <f>IF(K$1&gt;$AE$1,"-",IFERROR(IF(DATEDIF('Base de données'!$A3166,K$1,"d")&lt;&gt;0,"",'Base de données'!$B3166),""))</f>
        <v/>
      </c>
      <c r="L3166" s="39" t="str">
        <f>IF(L$1&gt;$AE$1,"-",IFERROR(IF(DATEDIF('Base de données'!$A3166,L$1,"d")&lt;&gt;0,"",'Base de données'!$B3166),""))</f>
        <v/>
      </c>
      <c r="M3166" s="39" t="str">
        <f>IF(M$1&gt;$AE$1,"-",IFERROR(IF(DATEDIF('Base de données'!$A3166,M$1,"d")&lt;&gt;0,"",'Base de données'!$B3166),""))</f>
        <v/>
      </c>
      <c r="N3166" s="39" t="str">
        <f>IF(N$1&gt;$AE$1,"-",IFERROR(IF(DATEDIF('Base de données'!$A3166,N$1,"d")&lt;&gt;0,"",'Base de données'!$B3166),""))</f>
        <v/>
      </c>
      <c r="O3166" s="39" t="str">
        <f>IF(O$1&gt;$AE$1,"-",IFERROR(IF(DATEDIF('Base de données'!$A3166,O$1,"d")&lt;&gt;0,"",'Base de données'!$B3166),""))</f>
        <v/>
      </c>
      <c r="P3166" s="39" t="str">
        <f>IF(P$1&gt;$AE$1,"-",IFERROR(IF(DATEDIF('Base de données'!$A3166,P$1,"d")&lt;&gt;0,"",'Base de données'!$B3166),""))</f>
        <v/>
      </c>
      <c r="Q3166" s="39" t="str">
        <f>IF(Q$1&gt;$AE$1,"-",IFERROR(IF(DATEDIF('Base de données'!$A3166,Q$1,"d")&lt;&gt;0,"",'Base de données'!$B3166),""))</f>
        <v/>
      </c>
      <c r="R3166" s="39" t="str">
        <f>IF(R$1&gt;$AE$1,"-",IFERROR(IF(DATEDIF('Base de données'!$A3166,R$1,"d")&lt;&gt;0,"",'Base de données'!$B3166),""))</f>
        <v/>
      </c>
      <c r="S3166" s="39" t="str">
        <f>IF(S$1&gt;$AE$1,"-",IFERROR(IF(DATEDIF('Base de données'!$A3166,S$1,"d")&lt;&gt;0,"",'Base de données'!$B3166),""))</f>
        <v/>
      </c>
      <c r="T3166" s="39" t="str">
        <f>IF(T$1&gt;$AE$1,"-",IFERROR(IF(DATEDIF('Base de données'!$A3166,T$1,"d")&lt;&gt;0,"",'Base de données'!$B3166),""))</f>
        <v/>
      </c>
      <c r="U3166" s="39" t="str">
        <f>IF(U$1&gt;$AE$1,"-",IFERROR(IF(DATEDIF('Base de données'!$A3166,U$1,"d")&lt;&gt;0,"",'Base de données'!$B3166),""))</f>
        <v/>
      </c>
      <c r="V3166" s="39" t="str">
        <f>IF(V$1&gt;$AE$1,"-",IFERROR(IF(DATEDIF('Base de données'!$A3166,V$1,"d")&lt;&gt;0,"",'Base de données'!$B3166),""))</f>
        <v>PRNMM</v>
      </c>
      <c r="W3166" s="34"/>
      <c r="X3166" s="30" t="str">
        <f>'Base de données'!$C3166&amp;" "&amp;'Base de données'!$D3166</f>
        <v>Renard Olivier</v>
      </c>
      <c r="Y3166" s="31">
        <f>COUNTIF('Base de données'!$B:$B,'Base de données'!$B3166)</f>
        <v>12</v>
      </c>
      <c r="AA3166" s="87" cm="1">
        <f t="array" aca="1" ref="AA3166" ca="1">INDIRECT("'Base de données'!A" &amp; ROW(Y3166))</f>
        <v>45992</v>
      </c>
      <c r="AB3166" s="51" t="str" cm="1">
        <f t="array" aca="1" ref="AB3166" ca="1">INDIRECT("'Base de données'!B" &amp; ROW(Z3166))</f>
        <v>PRNMM</v>
      </c>
    </row>
    <row r="3167" spans="1:28" x14ac:dyDescent="0.3">
      <c r="A3167" s="41" t="str">
        <f ca="1">IF(IF(AND($B3167&lt;&gt;"-",$B3167=$E3167),"Entrée et sortie","-")="Entrée et sortie",'Base de données'!$B3167,"-")</f>
        <v>-</v>
      </c>
      <c r="B3167" s="41" t="str">
        <f t="shared" ca="1" si="199"/>
        <v>-</v>
      </c>
      <c r="C3167" s="41" t="str">
        <f t="shared" ca="1" si="200"/>
        <v>-</v>
      </c>
      <c r="D3167" s="41" t="str">
        <f>IF($F3167="sortie en cours d'année",'Base de données'!$B3167,"-")</f>
        <v>-</v>
      </c>
      <c r="E3167" s="41" t="str">
        <f>IF($H3167="entrée en cours d'année",'Base de données'!$B3167,"-")</f>
        <v>-</v>
      </c>
      <c r="F3167" s="37" t="str">
        <f t="shared" si="197"/>
        <v/>
      </c>
      <c r="G3167" s="37" t="str">
        <f>IF($J3167="mouvement",_xlfn.XLOOKUP('Base de données'!$B3167,$V:$V,$V:$V,0),"")</f>
        <v/>
      </c>
      <c r="H3167" s="37" t="str">
        <f t="shared" si="198"/>
        <v/>
      </c>
      <c r="I3167" s="37" t="str">
        <f>IF($J3167="mouvement",_xlfn.XLOOKUP('Base de données'!$B3167,$K:$K,$K:$K,0),"")</f>
        <v/>
      </c>
      <c r="J3167" s="38" t="str">
        <f>IF(AND(Y3167&lt;&gt;MAX(Y:Y),COUNTIF(K3167:V3167,'Base de données'!$B3167)&gt;0),"mouvement","")</f>
        <v/>
      </c>
      <c r="K3167" s="39" t="str">
        <f>IF(K$1&gt;$AE$1,"-",IFERROR(IF(DATEDIF('Base de données'!$A3167,K$1,"d")&lt;&gt;0,"",'Base de données'!$B3167),""))</f>
        <v/>
      </c>
      <c r="L3167" s="39" t="str">
        <f>IF(L$1&gt;$AE$1,"-",IFERROR(IF(DATEDIF('Base de données'!$A3167,L$1,"d")&lt;&gt;0,"",'Base de données'!$B3167),""))</f>
        <v/>
      </c>
      <c r="M3167" s="39" t="str">
        <f>IF(M$1&gt;$AE$1,"-",IFERROR(IF(DATEDIF('Base de données'!$A3167,M$1,"d")&lt;&gt;0,"",'Base de données'!$B3167),""))</f>
        <v/>
      </c>
      <c r="N3167" s="39" t="str">
        <f>IF(N$1&gt;$AE$1,"-",IFERROR(IF(DATEDIF('Base de données'!$A3167,N$1,"d")&lt;&gt;0,"",'Base de données'!$B3167),""))</f>
        <v/>
      </c>
      <c r="O3167" s="39" t="str">
        <f>IF(O$1&gt;$AE$1,"-",IFERROR(IF(DATEDIF('Base de données'!$A3167,O$1,"d")&lt;&gt;0,"",'Base de données'!$B3167),""))</f>
        <v/>
      </c>
      <c r="P3167" s="39" t="str">
        <f>IF(P$1&gt;$AE$1,"-",IFERROR(IF(DATEDIF('Base de données'!$A3167,P$1,"d")&lt;&gt;0,"",'Base de données'!$B3167),""))</f>
        <v/>
      </c>
      <c r="Q3167" s="39" t="str">
        <f>IF(Q$1&gt;$AE$1,"-",IFERROR(IF(DATEDIF('Base de données'!$A3167,Q$1,"d")&lt;&gt;0,"",'Base de données'!$B3167),""))</f>
        <v/>
      </c>
      <c r="R3167" s="39" t="str">
        <f>IF(R$1&gt;$AE$1,"-",IFERROR(IF(DATEDIF('Base de données'!$A3167,R$1,"d")&lt;&gt;0,"",'Base de données'!$B3167),""))</f>
        <v/>
      </c>
      <c r="S3167" s="39" t="str">
        <f>IF(S$1&gt;$AE$1,"-",IFERROR(IF(DATEDIF('Base de données'!$A3167,S$1,"d")&lt;&gt;0,"",'Base de données'!$B3167),""))</f>
        <v/>
      </c>
      <c r="T3167" s="39" t="str">
        <f>IF(T$1&gt;$AE$1,"-",IFERROR(IF(DATEDIF('Base de données'!$A3167,T$1,"d")&lt;&gt;0,"",'Base de données'!$B3167),""))</f>
        <v/>
      </c>
      <c r="U3167" s="39" t="str">
        <f>IF(U$1&gt;$AE$1,"-",IFERROR(IF(DATEDIF('Base de données'!$A3167,U$1,"d")&lt;&gt;0,"",'Base de données'!$B3167),""))</f>
        <v/>
      </c>
      <c r="V3167" s="39" t="str">
        <f>IF(V$1&gt;$AE$1,"-",IFERROR(IF(DATEDIF('Base de données'!$A3167,V$1,"d")&lt;&gt;0,"",'Base de données'!$B3167),""))</f>
        <v>GLXU4</v>
      </c>
      <c r="W3167" s="34"/>
      <c r="X3167" s="30" t="str">
        <f>'Base de données'!$C3167&amp;" "&amp;'Base de données'!$D3167</f>
        <v>Baron Camille</v>
      </c>
      <c r="Y3167" s="31">
        <f>COUNTIF('Base de données'!$B:$B,'Base de données'!$B3167)</f>
        <v>12</v>
      </c>
      <c r="AA3167" s="87" cm="1">
        <f t="array" aca="1" ref="AA3167" ca="1">INDIRECT("'Base de données'!A" &amp; ROW(Y3167))</f>
        <v>45992</v>
      </c>
      <c r="AB3167" s="51" t="str" cm="1">
        <f t="array" aca="1" ref="AB3167" ca="1">INDIRECT("'Base de données'!B" &amp; ROW(Z3167))</f>
        <v>GLXU4</v>
      </c>
    </row>
    <row r="3168" spans="1:28" x14ac:dyDescent="0.3">
      <c r="A3168" s="41" t="str">
        <f ca="1">IF(IF(AND($B3168&lt;&gt;"-",$B3168=$E3168),"Entrée et sortie","-")="Entrée et sortie",'Base de données'!$B3168,"-")</f>
        <v>-</v>
      </c>
      <c r="B3168" s="41" t="str">
        <f t="shared" ca="1" si="199"/>
        <v>-</v>
      </c>
      <c r="C3168" s="41" t="str">
        <f t="shared" ca="1" si="200"/>
        <v>-</v>
      </c>
      <c r="D3168" s="41" t="str">
        <f>IF($F3168="sortie en cours d'année",'Base de données'!$B3168,"-")</f>
        <v>-</v>
      </c>
      <c r="E3168" s="41" t="str">
        <f>IF($H3168="entrée en cours d'année",'Base de données'!$B3168,"-")</f>
        <v>-</v>
      </c>
      <c r="F3168" s="37" t="str">
        <f t="shared" si="197"/>
        <v/>
      </c>
      <c r="G3168" s="37" t="str">
        <f>IF($J3168="mouvement",_xlfn.XLOOKUP('Base de données'!$B3168,$V:$V,$V:$V,0),"")</f>
        <v/>
      </c>
      <c r="H3168" s="37" t="str">
        <f t="shared" si="198"/>
        <v/>
      </c>
      <c r="I3168" s="37" t="str">
        <f>IF($J3168="mouvement",_xlfn.XLOOKUP('Base de données'!$B3168,$K:$K,$K:$K,0),"")</f>
        <v/>
      </c>
      <c r="J3168" s="38" t="str">
        <f>IF(AND(Y3168&lt;&gt;MAX(Y:Y),COUNTIF(K3168:V3168,'Base de données'!$B3168)&gt;0),"mouvement","")</f>
        <v/>
      </c>
      <c r="K3168" s="39" t="str">
        <f>IF(K$1&gt;$AE$1,"-",IFERROR(IF(DATEDIF('Base de données'!$A3168,K$1,"d")&lt;&gt;0,"",'Base de données'!$B3168),""))</f>
        <v/>
      </c>
      <c r="L3168" s="39" t="str">
        <f>IF(L$1&gt;$AE$1,"-",IFERROR(IF(DATEDIF('Base de données'!$A3168,L$1,"d")&lt;&gt;0,"",'Base de données'!$B3168),""))</f>
        <v/>
      </c>
      <c r="M3168" s="39" t="str">
        <f>IF(M$1&gt;$AE$1,"-",IFERROR(IF(DATEDIF('Base de données'!$A3168,M$1,"d")&lt;&gt;0,"",'Base de données'!$B3168),""))</f>
        <v/>
      </c>
      <c r="N3168" s="39" t="str">
        <f>IF(N$1&gt;$AE$1,"-",IFERROR(IF(DATEDIF('Base de données'!$A3168,N$1,"d")&lt;&gt;0,"",'Base de données'!$B3168),""))</f>
        <v/>
      </c>
      <c r="O3168" s="39" t="str">
        <f>IF(O$1&gt;$AE$1,"-",IFERROR(IF(DATEDIF('Base de données'!$A3168,O$1,"d")&lt;&gt;0,"",'Base de données'!$B3168),""))</f>
        <v/>
      </c>
      <c r="P3168" s="39" t="str">
        <f>IF(P$1&gt;$AE$1,"-",IFERROR(IF(DATEDIF('Base de données'!$A3168,P$1,"d")&lt;&gt;0,"",'Base de données'!$B3168),""))</f>
        <v/>
      </c>
      <c r="Q3168" s="39" t="str">
        <f>IF(Q$1&gt;$AE$1,"-",IFERROR(IF(DATEDIF('Base de données'!$A3168,Q$1,"d")&lt;&gt;0,"",'Base de données'!$B3168),""))</f>
        <v/>
      </c>
      <c r="R3168" s="39" t="str">
        <f>IF(R$1&gt;$AE$1,"-",IFERROR(IF(DATEDIF('Base de données'!$A3168,R$1,"d")&lt;&gt;0,"",'Base de données'!$B3168),""))</f>
        <v/>
      </c>
      <c r="S3168" s="39" t="str">
        <f>IF(S$1&gt;$AE$1,"-",IFERROR(IF(DATEDIF('Base de données'!$A3168,S$1,"d")&lt;&gt;0,"",'Base de données'!$B3168),""))</f>
        <v/>
      </c>
      <c r="T3168" s="39" t="str">
        <f>IF(T$1&gt;$AE$1,"-",IFERROR(IF(DATEDIF('Base de données'!$A3168,T$1,"d")&lt;&gt;0,"",'Base de données'!$B3168),""))</f>
        <v/>
      </c>
      <c r="U3168" s="39" t="str">
        <f>IF(U$1&gt;$AE$1,"-",IFERROR(IF(DATEDIF('Base de données'!$A3168,U$1,"d")&lt;&gt;0,"",'Base de données'!$B3168),""))</f>
        <v/>
      </c>
      <c r="V3168" s="39" t="str">
        <f>IF(V$1&gt;$AE$1,"-",IFERROR(IF(DATEDIF('Base de données'!$A3168,V$1,"d")&lt;&gt;0,"",'Base de données'!$B3168),""))</f>
        <v>OUDA7</v>
      </c>
      <c r="W3168" s="34"/>
      <c r="X3168" s="30" t="str">
        <f>'Base de données'!$C3168&amp;" "&amp;'Base de données'!$D3168</f>
        <v>Lagarde Michel</v>
      </c>
      <c r="Y3168" s="31">
        <f>COUNTIF('Base de données'!$B:$B,'Base de données'!$B3168)</f>
        <v>12</v>
      </c>
      <c r="AA3168" s="87" cm="1">
        <f t="array" aca="1" ref="AA3168" ca="1">INDIRECT("'Base de données'!A" &amp; ROW(Y3168))</f>
        <v>45992</v>
      </c>
      <c r="AB3168" s="51" t="str" cm="1">
        <f t="array" aca="1" ref="AB3168" ca="1">INDIRECT("'Base de données'!B" &amp; ROW(Z3168))</f>
        <v>OUDA7</v>
      </c>
    </row>
    <row r="3169" spans="1:28" x14ac:dyDescent="0.3">
      <c r="A3169" s="41" t="str">
        <f ca="1">IF(IF(AND($B3169&lt;&gt;"-",$B3169=$E3169),"Entrée et sortie","-")="Entrée et sortie",'Base de données'!$B3169,"-")</f>
        <v>-</v>
      </c>
      <c r="B3169" s="41" t="str">
        <f t="shared" ca="1" si="199"/>
        <v>-</v>
      </c>
      <c r="C3169" s="41" t="str">
        <f t="shared" ca="1" si="200"/>
        <v>-</v>
      </c>
      <c r="D3169" s="41" t="str">
        <f>IF($F3169="sortie en cours d'année",'Base de données'!$B3169,"-")</f>
        <v>-</v>
      </c>
      <c r="E3169" s="41" t="str">
        <f>IF($H3169="entrée en cours d'année",'Base de données'!$B3169,"-")</f>
        <v>-</v>
      </c>
      <c r="F3169" s="37" t="str">
        <f t="shared" si="197"/>
        <v/>
      </c>
      <c r="G3169" s="37" t="str">
        <f>IF($J3169="mouvement",_xlfn.XLOOKUP('Base de données'!$B3169,$V:$V,$V:$V,0),"")</f>
        <v/>
      </c>
      <c r="H3169" s="37" t="str">
        <f t="shared" si="198"/>
        <v/>
      </c>
      <c r="I3169" s="37" t="str">
        <f>IF($J3169="mouvement",_xlfn.XLOOKUP('Base de données'!$B3169,$K:$K,$K:$K,0),"")</f>
        <v/>
      </c>
      <c r="J3169" s="38" t="str">
        <f>IF(AND(Y3169&lt;&gt;MAX(Y:Y),COUNTIF(K3169:V3169,'Base de données'!$B3169)&gt;0),"mouvement","")</f>
        <v/>
      </c>
      <c r="K3169" s="39" t="str">
        <f>IF(K$1&gt;$AE$1,"-",IFERROR(IF(DATEDIF('Base de données'!$A3169,K$1,"d")&lt;&gt;0,"",'Base de données'!$B3169),""))</f>
        <v/>
      </c>
      <c r="L3169" s="39" t="str">
        <f>IF(L$1&gt;$AE$1,"-",IFERROR(IF(DATEDIF('Base de données'!$A3169,L$1,"d")&lt;&gt;0,"",'Base de données'!$B3169),""))</f>
        <v/>
      </c>
      <c r="M3169" s="39" t="str">
        <f>IF(M$1&gt;$AE$1,"-",IFERROR(IF(DATEDIF('Base de données'!$A3169,M$1,"d")&lt;&gt;0,"",'Base de données'!$B3169),""))</f>
        <v/>
      </c>
      <c r="N3169" s="39" t="str">
        <f>IF(N$1&gt;$AE$1,"-",IFERROR(IF(DATEDIF('Base de données'!$A3169,N$1,"d")&lt;&gt;0,"",'Base de données'!$B3169),""))</f>
        <v/>
      </c>
      <c r="O3169" s="39" t="str">
        <f>IF(O$1&gt;$AE$1,"-",IFERROR(IF(DATEDIF('Base de données'!$A3169,O$1,"d")&lt;&gt;0,"",'Base de données'!$B3169),""))</f>
        <v/>
      </c>
      <c r="P3169" s="39" t="str">
        <f>IF(P$1&gt;$AE$1,"-",IFERROR(IF(DATEDIF('Base de données'!$A3169,P$1,"d")&lt;&gt;0,"",'Base de données'!$B3169),""))</f>
        <v/>
      </c>
      <c r="Q3169" s="39" t="str">
        <f>IF(Q$1&gt;$AE$1,"-",IFERROR(IF(DATEDIF('Base de données'!$A3169,Q$1,"d")&lt;&gt;0,"",'Base de données'!$B3169),""))</f>
        <v/>
      </c>
      <c r="R3169" s="39" t="str">
        <f>IF(R$1&gt;$AE$1,"-",IFERROR(IF(DATEDIF('Base de données'!$A3169,R$1,"d")&lt;&gt;0,"",'Base de données'!$B3169),""))</f>
        <v/>
      </c>
      <c r="S3169" s="39" t="str">
        <f>IF(S$1&gt;$AE$1,"-",IFERROR(IF(DATEDIF('Base de données'!$A3169,S$1,"d")&lt;&gt;0,"",'Base de données'!$B3169),""))</f>
        <v/>
      </c>
      <c r="T3169" s="39" t="str">
        <f>IF(T$1&gt;$AE$1,"-",IFERROR(IF(DATEDIF('Base de données'!$A3169,T$1,"d")&lt;&gt;0,"",'Base de données'!$B3169),""))</f>
        <v/>
      </c>
      <c r="U3169" s="39" t="str">
        <f>IF(U$1&gt;$AE$1,"-",IFERROR(IF(DATEDIF('Base de données'!$A3169,U$1,"d")&lt;&gt;0,"",'Base de données'!$B3169),""))</f>
        <v/>
      </c>
      <c r="V3169" s="39" t="str">
        <f>IF(V$1&gt;$AE$1,"-",IFERROR(IF(DATEDIF('Base de données'!$A3169,V$1,"d")&lt;&gt;0,"",'Base de données'!$B3169),""))</f>
        <v>ACN0J</v>
      </c>
      <c r="W3169" s="34"/>
      <c r="X3169" s="30" t="str">
        <f>'Base de données'!$C3169&amp;" "&amp;'Base de données'!$D3169</f>
        <v>Mathieu Élisabeth</v>
      </c>
      <c r="Y3169" s="31">
        <f>COUNTIF('Base de données'!$B:$B,'Base de données'!$B3169)</f>
        <v>12</v>
      </c>
      <c r="AA3169" s="87" cm="1">
        <f t="array" aca="1" ref="AA3169" ca="1">INDIRECT("'Base de données'!A" &amp; ROW(Y3169))</f>
        <v>45992</v>
      </c>
      <c r="AB3169" s="51" t="str" cm="1">
        <f t="array" aca="1" ref="AB3169" ca="1">INDIRECT("'Base de données'!B" &amp; ROW(Z3169))</f>
        <v>ACN0J</v>
      </c>
    </row>
    <row r="3170" spans="1:28" x14ac:dyDescent="0.3">
      <c r="A3170" s="41" t="str">
        <f ca="1">IF(IF(AND($B3170&lt;&gt;"-",$B3170=$E3170),"Entrée et sortie","-")="Entrée et sortie",'Base de données'!$B3170,"-")</f>
        <v>-</v>
      </c>
      <c r="B3170" s="41" t="str">
        <f t="shared" ca="1" si="199"/>
        <v>-</v>
      </c>
      <c r="C3170" s="41" t="str">
        <f t="shared" ca="1" si="200"/>
        <v>-</v>
      </c>
      <c r="D3170" s="41" t="str">
        <f>IF($F3170="sortie en cours d'année",'Base de données'!$B3170,"-")</f>
        <v>-</v>
      </c>
      <c r="E3170" s="41" t="str">
        <f>IF($H3170="entrée en cours d'année",'Base de données'!$B3170,"-")</f>
        <v>-</v>
      </c>
      <c r="F3170" s="37" t="str">
        <f t="shared" si="197"/>
        <v/>
      </c>
      <c r="G3170" s="37" t="str">
        <f>IF($J3170="mouvement",_xlfn.XLOOKUP('Base de données'!$B3170,$V:$V,$V:$V,0),"")</f>
        <v/>
      </c>
      <c r="H3170" s="37" t="str">
        <f t="shared" si="198"/>
        <v/>
      </c>
      <c r="I3170" s="37" t="str">
        <f>IF($J3170="mouvement",_xlfn.XLOOKUP('Base de données'!$B3170,$K:$K,$K:$K,0),"")</f>
        <v/>
      </c>
      <c r="J3170" s="38" t="str">
        <f>IF(AND(Y3170&lt;&gt;MAX(Y:Y),COUNTIF(K3170:V3170,'Base de données'!$B3170)&gt;0),"mouvement","")</f>
        <v/>
      </c>
      <c r="K3170" s="39" t="str">
        <f>IF(K$1&gt;$AE$1,"-",IFERROR(IF(DATEDIF('Base de données'!$A3170,K$1,"d")&lt;&gt;0,"",'Base de données'!$B3170),""))</f>
        <v/>
      </c>
      <c r="L3170" s="39" t="str">
        <f>IF(L$1&gt;$AE$1,"-",IFERROR(IF(DATEDIF('Base de données'!$A3170,L$1,"d")&lt;&gt;0,"",'Base de données'!$B3170),""))</f>
        <v/>
      </c>
      <c r="M3170" s="39" t="str">
        <f>IF(M$1&gt;$AE$1,"-",IFERROR(IF(DATEDIF('Base de données'!$A3170,M$1,"d")&lt;&gt;0,"",'Base de données'!$B3170),""))</f>
        <v/>
      </c>
      <c r="N3170" s="39" t="str">
        <f>IF(N$1&gt;$AE$1,"-",IFERROR(IF(DATEDIF('Base de données'!$A3170,N$1,"d")&lt;&gt;0,"",'Base de données'!$B3170),""))</f>
        <v/>
      </c>
      <c r="O3170" s="39" t="str">
        <f>IF(O$1&gt;$AE$1,"-",IFERROR(IF(DATEDIF('Base de données'!$A3170,O$1,"d")&lt;&gt;0,"",'Base de données'!$B3170),""))</f>
        <v/>
      </c>
      <c r="P3170" s="39" t="str">
        <f>IF(P$1&gt;$AE$1,"-",IFERROR(IF(DATEDIF('Base de données'!$A3170,P$1,"d")&lt;&gt;0,"",'Base de données'!$B3170),""))</f>
        <v/>
      </c>
      <c r="Q3170" s="39" t="str">
        <f>IF(Q$1&gt;$AE$1,"-",IFERROR(IF(DATEDIF('Base de données'!$A3170,Q$1,"d")&lt;&gt;0,"",'Base de données'!$B3170),""))</f>
        <v/>
      </c>
      <c r="R3170" s="39" t="str">
        <f>IF(R$1&gt;$AE$1,"-",IFERROR(IF(DATEDIF('Base de données'!$A3170,R$1,"d")&lt;&gt;0,"",'Base de données'!$B3170),""))</f>
        <v/>
      </c>
      <c r="S3170" s="39" t="str">
        <f>IF(S$1&gt;$AE$1,"-",IFERROR(IF(DATEDIF('Base de données'!$A3170,S$1,"d")&lt;&gt;0,"",'Base de données'!$B3170),""))</f>
        <v/>
      </c>
      <c r="T3170" s="39" t="str">
        <f>IF(T$1&gt;$AE$1,"-",IFERROR(IF(DATEDIF('Base de données'!$A3170,T$1,"d")&lt;&gt;0,"",'Base de données'!$B3170),""))</f>
        <v/>
      </c>
      <c r="U3170" s="39" t="str">
        <f>IF(U$1&gt;$AE$1,"-",IFERROR(IF(DATEDIF('Base de données'!$A3170,U$1,"d")&lt;&gt;0,"",'Base de données'!$B3170),""))</f>
        <v/>
      </c>
      <c r="V3170" s="39" t="str">
        <f>IF(V$1&gt;$AE$1,"-",IFERROR(IF(DATEDIF('Base de données'!$A3170,V$1,"d")&lt;&gt;0,"",'Base de données'!$B3170),""))</f>
        <v>JF4II</v>
      </c>
      <c r="W3170" s="34"/>
      <c r="X3170" s="30" t="str">
        <f>'Base de données'!$C3170&amp;" "&amp;'Base de données'!$D3170</f>
        <v>Normand Éléonore</v>
      </c>
      <c r="Y3170" s="31">
        <f>COUNTIF('Base de données'!$B:$B,'Base de données'!$B3170)</f>
        <v>12</v>
      </c>
      <c r="AA3170" s="87" cm="1">
        <f t="array" aca="1" ref="AA3170" ca="1">INDIRECT("'Base de données'!A" &amp; ROW(Y3170))</f>
        <v>45992</v>
      </c>
      <c r="AB3170" s="51" t="str" cm="1">
        <f t="array" aca="1" ref="AB3170" ca="1">INDIRECT("'Base de données'!B" &amp; ROW(Z3170))</f>
        <v>JF4II</v>
      </c>
    </row>
    <row r="3171" spans="1:28" x14ac:dyDescent="0.3">
      <c r="A3171" s="41" t="str">
        <f ca="1">IF(IF(AND($B3171&lt;&gt;"-",$B3171=$E3171),"Entrée et sortie","-")="Entrée et sortie",'Base de données'!$B3171,"-")</f>
        <v>-</v>
      </c>
      <c r="B3171" s="41" t="str">
        <f t="shared" ca="1" si="199"/>
        <v>-</v>
      </c>
      <c r="C3171" s="41" t="str">
        <f t="shared" ca="1" si="200"/>
        <v>-</v>
      </c>
      <c r="D3171" s="41" t="str">
        <f>IF($F3171="sortie en cours d'année",'Base de données'!$B3171,"-")</f>
        <v>-</v>
      </c>
      <c r="E3171" s="41" t="str">
        <f>IF($H3171="entrée en cours d'année",'Base de données'!$B3171,"-")</f>
        <v>-</v>
      </c>
      <c r="F3171" s="37" t="str">
        <f t="shared" si="197"/>
        <v/>
      </c>
      <c r="G3171" s="37" t="str">
        <f>IF($J3171="mouvement",_xlfn.XLOOKUP('Base de données'!$B3171,$V:$V,$V:$V,0),"")</f>
        <v/>
      </c>
      <c r="H3171" s="37" t="str">
        <f t="shared" si="198"/>
        <v/>
      </c>
      <c r="I3171" s="37" t="str">
        <f>IF($J3171="mouvement",_xlfn.XLOOKUP('Base de données'!$B3171,$K:$K,$K:$K,0),"")</f>
        <v/>
      </c>
      <c r="J3171" s="38" t="str">
        <f>IF(AND(Y3171&lt;&gt;MAX(Y:Y),COUNTIF(K3171:V3171,'Base de données'!$B3171)&gt;0),"mouvement","")</f>
        <v/>
      </c>
      <c r="K3171" s="39" t="str">
        <f>IF(K$1&gt;$AE$1,"-",IFERROR(IF(DATEDIF('Base de données'!$A3171,K$1,"d")&lt;&gt;0,"",'Base de données'!$B3171),""))</f>
        <v/>
      </c>
      <c r="L3171" s="39" t="str">
        <f>IF(L$1&gt;$AE$1,"-",IFERROR(IF(DATEDIF('Base de données'!$A3171,L$1,"d")&lt;&gt;0,"",'Base de données'!$B3171),""))</f>
        <v/>
      </c>
      <c r="M3171" s="39" t="str">
        <f>IF(M$1&gt;$AE$1,"-",IFERROR(IF(DATEDIF('Base de données'!$A3171,M$1,"d")&lt;&gt;0,"",'Base de données'!$B3171),""))</f>
        <v/>
      </c>
      <c r="N3171" s="39" t="str">
        <f>IF(N$1&gt;$AE$1,"-",IFERROR(IF(DATEDIF('Base de données'!$A3171,N$1,"d")&lt;&gt;0,"",'Base de données'!$B3171),""))</f>
        <v/>
      </c>
      <c r="O3171" s="39" t="str">
        <f>IF(O$1&gt;$AE$1,"-",IFERROR(IF(DATEDIF('Base de données'!$A3171,O$1,"d")&lt;&gt;0,"",'Base de données'!$B3171),""))</f>
        <v/>
      </c>
      <c r="P3171" s="39" t="str">
        <f>IF(P$1&gt;$AE$1,"-",IFERROR(IF(DATEDIF('Base de données'!$A3171,P$1,"d")&lt;&gt;0,"",'Base de données'!$B3171),""))</f>
        <v/>
      </c>
      <c r="Q3171" s="39" t="str">
        <f>IF(Q$1&gt;$AE$1,"-",IFERROR(IF(DATEDIF('Base de données'!$A3171,Q$1,"d")&lt;&gt;0,"",'Base de données'!$B3171),""))</f>
        <v/>
      </c>
      <c r="R3171" s="39" t="str">
        <f>IF(R$1&gt;$AE$1,"-",IFERROR(IF(DATEDIF('Base de données'!$A3171,R$1,"d")&lt;&gt;0,"",'Base de données'!$B3171),""))</f>
        <v/>
      </c>
      <c r="S3171" s="39" t="str">
        <f>IF(S$1&gt;$AE$1,"-",IFERROR(IF(DATEDIF('Base de données'!$A3171,S$1,"d")&lt;&gt;0,"",'Base de données'!$B3171),""))</f>
        <v/>
      </c>
      <c r="T3171" s="39" t="str">
        <f>IF(T$1&gt;$AE$1,"-",IFERROR(IF(DATEDIF('Base de données'!$A3171,T$1,"d")&lt;&gt;0,"",'Base de données'!$B3171),""))</f>
        <v/>
      </c>
      <c r="U3171" s="39" t="str">
        <f>IF(U$1&gt;$AE$1,"-",IFERROR(IF(DATEDIF('Base de données'!$A3171,U$1,"d")&lt;&gt;0,"",'Base de données'!$B3171),""))</f>
        <v/>
      </c>
      <c r="V3171" s="39" t="str">
        <f>IF(V$1&gt;$AE$1,"-",IFERROR(IF(DATEDIF('Base de données'!$A3171,V$1,"d")&lt;&gt;0,"",'Base de données'!$B3171),""))</f>
        <v>O4PZL</v>
      </c>
      <c r="W3171" s="34"/>
      <c r="X3171" s="30" t="str">
        <f>'Base de données'!$C3171&amp;" "&amp;'Base de données'!$D3171</f>
        <v>Hardy Noël</v>
      </c>
      <c r="Y3171" s="31">
        <f>COUNTIF('Base de données'!$B:$B,'Base de données'!$B3171)</f>
        <v>12</v>
      </c>
      <c r="AA3171" s="87" cm="1">
        <f t="array" aca="1" ref="AA3171" ca="1">INDIRECT("'Base de données'!A" &amp; ROW(Y3171))</f>
        <v>45992</v>
      </c>
      <c r="AB3171" s="51" t="str" cm="1">
        <f t="array" aca="1" ref="AB3171" ca="1">INDIRECT("'Base de données'!B" &amp; ROW(Z3171))</f>
        <v>O4PZL</v>
      </c>
    </row>
    <row r="3172" spans="1:28" x14ac:dyDescent="0.3">
      <c r="A3172" s="41" t="str">
        <f ca="1">IF(IF(AND($B3172&lt;&gt;"-",$B3172=$E3172),"Entrée et sortie","-")="Entrée et sortie",'Base de données'!$B3172,"-")</f>
        <v>-</v>
      </c>
      <c r="B3172" s="41" t="str">
        <f t="shared" ca="1" si="199"/>
        <v>-</v>
      </c>
      <c r="C3172" s="41" t="str">
        <f t="shared" ca="1" si="200"/>
        <v>-</v>
      </c>
      <c r="D3172" s="41" t="str">
        <f>IF($F3172="sortie en cours d'année",'Base de données'!$B3172,"-")</f>
        <v>-</v>
      </c>
      <c r="E3172" s="41" t="str">
        <f>IF($H3172="entrée en cours d'année",'Base de données'!$B3172,"-")</f>
        <v>-</v>
      </c>
      <c r="F3172" s="37" t="str">
        <f t="shared" si="197"/>
        <v/>
      </c>
      <c r="G3172" s="37" t="str">
        <f>IF($J3172="mouvement",_xlfn.XLOOKUP('Base de données'!$B3172,$V:$V,$V:$V,0),"")</f>
        <v/>
      </c>
      <c r="H3172" s="37" t="str">
        <f t="shared" si="198"/>
        <v/>
      </c>
      <c r="I3172" s="37" t="str">
        <f>IF($J3172="mouvement",_xlfn.XLOOKUP('Base de données'!$B3172,$K:$K,$K:$K,0),"")</f>
        <v/>
      </c>
      <c r="J3172" s="38" t="str">
        <f>IF(AND(Y3172&lt;&gt;MAX(Y:Y),COUNTIF(K3172:V3172,'Base de données'!$B3172)&gt;0),"mouvement","")</f>
        <v/>
      </c>
      <c r="K3172" s="39" t="str">
        <f>IF(K$1&gt;$AE$1,"-",IFERROR(IF(DATEDIF('Base de données'!$A3172,K$1,"d")&lt;&gt;0,"",'Base de données'!$B3172),""))</f>
        <v/>
      </c>
      <c r="L3172" s="39" t="str">
        <f>IF(L$1&gt;$AE$1,"-",IFERROR(IF(DATEDIF('Base de données'!$A3172,L$1,"d")&lt;&gt;0,"",'Base de données'!$B3172),""))</f>
        <v/>
      </c>
      <c r="M3172" s="39" t="str">
        <f>IF(M$1&gt;$AE$1,"-",IFERROR(IF(DATEDIF('Base de données'!$A3172,M$1,"d")&lt;&gt;0,"",'Base de données'!$B3172),""))</f>
        <v/>
      </c>
      <c r="N3172" s="39" t="str">
        <f>IF(N$1&gt;$AE$1,"-",IFERROR(IF(DATEDIF('Base de données'!$A3172,N$1,"d")&lt;&gt;0,"",'Base de données'!$B3172),""))</f>
        <v/>
      </c>
      <c r="O3172" s="39" t="str">
        <f>IF(O$1&gt;$AE$1,"-",IFERROR(IF(DATEDIF('Base de données'!$A3172,O$1,"d")&lt;&gt;0,"",'Base de données'!$B3172),""))</f>
        <v/>
      </c>
      <c r="P3172" s="39" t="str">
        <f>IF(P$1&gt;$AE$1,"-",IFERROR(IF(DATEDIF('Base de données'!$A3172,P$1,"d")&lt;&gt;0,"",'Base de données'!$B3172),""))</f>
        <v/>
      </c>
      <c r="Q3172" s="39" t="str">
        <f>IF(Q$1&gt;$AE$1,"-",IFERROR(IF(DATEDIF('Base de données'!$A3172,Q$1,"d")&lt;&gt;0,"",'Base de données'!$B3172),""))</f>
        <v/>
      </c>
      <c r="R3172" s="39" t="str">
        <f>IF(R$1&gt;$AE$1,"-",IFERROR(IF(DATEDIF('Base de données'!$A3172,R$1,"d")&lt;&gt;0,"",'Base de données'!$B3172),""))</f>
        <v/>
      </c>
      <c r="S3172" s="39" t="str">
        <f>IF(S$1&gt;$AE$1,"-",IFERROR(IF(DATEDIF('Base de données'!$A3172,S$1,"d")&lt;&gt;0,"",'Base de données'!$B3172),""))</f>
        <v/>
      </c>
      <c r="T3172" s="39" t="str">
        <f>IF(T$1&gt;$AE$1,"-",IFERROR(IF(DATEDIF('Base de données'!$A3172,T$1,"d")&lt;&gt;0,"",'Base de données'!$B3172),""))</f>
        <v/>
      </c>
      <c r="U3172" s="39" t="str">
        <f>IF(U$1&gt;$AE$1,"-",IFERROR(IF(DATEDIF('Base de données'!$A3172,U$1,"d")&lt;&gt;0,"",'Base de données'!$B3172),""))</f>
        <v/>
      </c>
      <c r="V3172" s="39" t="str">
        <f>IF(V$1&gt;$AE$1,"-",IFERROR(IF(DATEDIF('Base de données'!$A3172,V$1,"d")&lt;&gt;0,"",'Base de données'!$B3172),""))</f>
        <v>7UCEM</v>
      </c>
      <c r="W3172" s="34"/>
      <c r="X3172" s="30" t="str">
        <f>'Base de données'!$C3172&amp;" "&amp;'Base de données'!$D3172</f>
        <v>Perret Henri</v>
      </c>
      <c r="Y3172" s="31">
        <f>COUNTIF('Base de données'!$B:$B,'Base de données'!$B3172)</f>
        <v>12</v>
      </c>
      <c r="AA3172" s="87" cm="1">
        <f t="array" aca="1" ref="AA3172" ca="1">INDIRECT("'Base de données'!A" &amp; ROW(Y3172))</f>
        <v>45992</v>
      </c>
      <c r="AB3172" s="51" t="str" cm="1">
        <f t="array" aca="1" ref="AB3172" ca="1">INDIRECT("'Base de données'!B" &amp; ROW(Z3172))</f>
        <v>7UCEM</v>
      </c>
    </row>
    <row r="3173" spans="1:28" x14ac:dyDescent="0.3">
      <c r="A3173" s="41" t="str">
        <f ca="1">IF(IF(AND($B3173&lt;&gt;"-",$B3173=$E3173),"Entrée et sortie","-")="Entrée et sortie",'Base de données'!$B3173,"-")</f>
        <v>-</v>
      </c>
      <c r="B3173" s="41" t="str">
        <f t="shared" ca="1" si="199"/>
        <v>-</v>
      </c>
      <c r="C3173" s="41" t="str">
        <f t="shared" ca="1" si="200"/>
        <v>-</v>
      </c>
      <c r="D3173" s="41" t="str">
        <f>IF($F3173="sortie en cours d'année",'Base de données'!$B3173,"-")</f>
        <v>-</v>
      </c>
      <c r="E3173" s="41" t="str">
        <f>IF($H3173="entrée en cours d'année",'Base de données'!$B3173,"-")</f>
        <v>-</v>
      </c>
      <c r="F3173" s="37" t="str">
        <f t="shared" si="197"/>
        <v/>
      </c>
      <c r="G3173" s="37" t="str">
        <f>IF($J3173="mouvement",_xlfn.XLOOKUP('Base de données'!$B3173,$V:$V,$V:$V,0),"")</f>
        <v/>
      </c>
      <c r="H3173" s="37" t="str">
        <f t="shared" si="198"/>
        <v/>
      </c>
      <c r="I3173" s="37" t="str">
        <f>IF($J3173="mouvement",_xlfn.XLOOKUP('Base de données'!$B3173,$K:$K,$K:$K,0),"")</f>
        <v/>
      </c>
      <c r="J3173" s="38" t="str">
        <f>IF(AND(Y3173&lt;&gt;MAX(Y:Y),COUNTIF(K3173:V3173,'Base de données'!$B3173)&gt;0),"mouvement","")</f>
        <v/>
      </c>
      <c r="K3173" s="39" t="str">
        <f>IF(K$1&gt;$AE$1,"-",IFERROR(IF(DATEDIF('Base de données'!$A3173,K$1,"d")&lt;&gt;0,"",'Base de données'!$B3173),""))</f>
        <v/>
      </c>
      <c r="L3173" s="39" t="str">
        <f>IF(L$1&gt;$AE$1,"-",IFERROR(IF(DATEDIF('Base de données'!$A3173,L$1,"d")&lt;&gt;0,"",'Base de données'!$B3173),""))</f>
        <v/>
      </c>
      <c r="M3173" s="39" t="str">
        <f>IF(M$1&gt;$AE$1,"-",IFERROR(IF(DATEDIF('Base de données'!$A3173,M$1,"d")&lt;&gt;0,"",'Base de données'!$B3173),""))</f>
        <v/>
      </c>
      <c r="N3173" s="39" t="str">
        <f>IF(N$1&gt;$AE$1,"-",IFERROR(IF(DATEDIF('Base de données'!$A3173,N$1,"d")&lt;&gt;0,"",'Base de données'!$B3173),""))</f>
        <v/>
      </c>
      <c r="O3173" s="39" t="str">
        <f>IF(O$1&gt;$AE$1,"-",IFERROR(IF(DATEDIF('Base de données'!$A3173,O$1,"d")&lt;&gt;0,"",'Base de données'!$B3173),""))</f>
        <v/>
      </c>
      <c r="P3173" s="39" t="str">
        <f>IF(P$1&gt;$AE$1,"-",IFERROR(IF(DATEDIF('Base de données'!$A3173,P$1,"d")&lt;&gt;0,"",'Base de données'!$B3173),""))</f>
        <v/>
      </c>
      <c r="Q3173" s="39" t="str">
        <f>IF(Q$1&gt;$AE$1,"-",IFERROR(IF(DATEDIF('Base de données'!$A3173,Q$1,"d")&lt;&gt;0,"",'Base de données'!$B3173),""))</f>
        <v/>
      </c>
      <c r="R3173" s="39" t="str">
        <f>IF(R$1&gt;$AE$1,"-",IFERROR(IF(DATEDIF('Base de données'!$A3173,R$1,"d")&lt;&gt;0,"",'Base de données'!$B3173),""))</f>
        <v/>
      </c>
      <c r="S3173" s="39" t="str">
        <f>IF(S$1&gt;$AE$1,"-",IFERROR(IF(DATEDIF('Base de données'!$A3173,S$1,"d")&lt;&gt;0,"",'Base de données'!$B3173),""))</f>
        <v/>
      </c>
      <c r="T3173" s="39" t="str">
        <f>IF(T$1&gt;$AE$1,"-",IFERROR(IF(DATEDIF('Base de données'!$A3173,T$1,"d")&lt;&gt;0,"",'Base de données'!$B3173),""))</f>
        <v/>
      </c>
      <c r="U3173" s="39" t="str">
        <f>IF(U$1&gt;$AE$1,"-",IFERROR(IF(DATEDIF('Base de données'!$A3173,U$1,"d")&lt;&gt;0,"",'Base de données'!$B3173),""))</f>
        <v/>
      </c>
      <c r="V3173" s="39" t="str">
        <f>IF(V$1&gt;$AE$1,"-",IFERROR(IF(DATEDIF('Base de données'!$A3173,V$1,"d")&lt;&gt;0,"",'Base de données'!$B3173),""))</f>
        <v>68AQ6</v>
      </c>
      <c r="W3173" s="34"/>
      <c r="X3173" s="30" t="str">
        <f>'Base de données'!$C3173&amp;" "&amp;'Base de données'!$D3173</f>
        <v>Bertrand Charles</v>
      </c>
      <c r="Y3173" s="31">
        <f>COUNTIF('Base de données'!$B:$B,'Base de données'!$B3173)</f>
        <v>12</v>
      </c>
      <c r="AA3173" s="87" cm="1">
        <f t="array" aca="1" ref="AA3173" ca="1">INDIRECT("'Base de données'!A" &amp; ROW(Y3173))</f>
        <v>45992</v>
      </c>
      <c r="AB3173" s="51" t="str" cm="1">
        <f t="array" aca="1" ref="AB3173" ca="1">INDIRECT("'Base de données'!B" &amp; ROW(Z3173))</f>
        <v>68AQ6</v>
      </c>
    </row>
    <row r="3174" spans="1:28" x14ac:dyDescent="0.3">
      <c r="A3174" s="41" t="str">
        <f ca="1">IF(IF(AND($B3174&lt;&gt;"-",$B3174=$E3174),"Entrée et sortie","-")="Entrée et sortie",'Base de données'!$B3174,"-")</f>
        <v>-</v>
      </c>
      <c r="B3174" s="41" t="str">
        <f t="shared" ca="1" si="199"/>
        <v>-</v>
      </c>
      <c r="C3174" s="41" t="str">
        <f t="shared" ca="1" si="200"/>
        <v>-</v>
      </c>
      <c r="D3174" s="41" t="str">
        <f>IF($F3174="sortie en cours d'année",'Base de données'!$B3174,"-")</f>
        <v>-</v>
      </c>
      <c r="E3174" s="41" t="str">
        <f>IF($H3174="entrée en cours d'année",'Base de données'!$B3174,"-")</f>
        <v>-</v>
      </c>
      <c r="F3174" s="37" t="str">
        <f t="shared" si="197"/>
        <v/>
      </c>
      <c r="G3174" s="37" t="str">
        <f>IF($J3174="mouvement",_xlfn.XLOOKUP('Base de données'!$B3174,$V:$V,$V:$V,0),"")</f>
        <v/>
      </c>
      <c r="H3174" s="37" t="str">
        <f t="shared" si="198"/>
        <v/>
      </c>
      <c r="I3174" s="37" t="str">
        <f>IF($J3174="mouvement",_xlfn.XLOOKUP('Base de données'!$B3174,$K:$K,$K:$K,0),"")</f>
        <v/>
      </c>
      <c r="J3174" s="38" t="str">
        <f>IF(AND(Y3174&lt;&gt;MAX(Y:Y),COUNTIF(K3174:V3174,'Base de données'!$B3174)&gt;0),"mouvement","")</f>
        <v/>
      </c>
      <c r="K3174" s="39" t="str">
        <f>IF(K$1&gt;$AE$1,"-",IFERROR(IF(DATEDIF('Base de données'!$A3174,K$1,"d")&lt;&gt;0,"",'Base de données'!$B3174),""))</f>
        <v/>
      </c>
      <c r="L3174" s="39" t="str">
        <f>IF(L$1&gt;$AE$1,"-",IFERROR(IF(DATEDIF('Base de données'!$A3174,L$1,"d")&lt;&gt;0,"",'Base de données'!$B3174),""))</f>
        <v/>
      </c>
      <c r="M3174" s="39" t="str">
        <f>IF(M$1&gt;$AE$1,"-",IFERROR(IF(DATEDIF('Base de données'!$A3174,M$1,"d")&lt;&gt;0,"",'Base de données'!$B3174),""))</f>
        <v/>
      </c>
      <c r="N3174" s="39" t="str">
        <f>IF(N$1&gt;$AE$1,"-",IFERROR(IF(DATEDIF('Base de données'!$A3174,N$1,"d")&lt;&gt;0,"",'Base de données'!$B3174),""))</f>
        <v/>
      </c>
      <c r="O3174" s="39" t="str">
        <f>IF(O$1&gt;$AE$1,"-",IFERROR(IF(DATEDIF('Base de données'!$A3174,O$1,"d")&lt;&gt;0,"",'Base de données'!$B3174),""))</f>
        <v/>
      </c>
      <c r="P3174" s="39" t="str">
        <f>IF(P$1&gt;$AE$1,"-",IFERROR(IF(DATEDIF('Base de données'!$A3174,P$1,"d")&lt;&gt;0,"",'Base de données'!$B3174),""))</f>
        <v/>
      </c>
      <c r="Q3174" s="39" t="str">
        <f>IF(Q$1&gt;$AE$1,"-",IFERROR(IF(DATEDIF('Base de données'!$A3174,Q$1,"d")&lt;&gt;0,"",'Base de données'!$B3174),""))</f>
        <v/>
      </c>
      <c r="R3174" s="39" t="str">
        <f>IF(R$1&gt;$AE$1,"-",IFERROR(IF(DATEDIF('Base de données'!$A3174,R$1,"d")&lt;&gt;0,"",'Base de données'!$B3174),""))</f>
        <v/>
      </c>
      <c r="S3174" s="39" t="str">
        <f>IF(S$1&gt;$AE$1,"-",IFERROR(IF(DATEDIF('Base de données'!$A3174,S$1,"d")&lt;&gt;0,"",'Base de données'!$B3174),""))</f>
        <v/>
      </c>
      <c r="T3174" s="39" t="str">
        <f>IF(T$1&gt;$AE$1,"-",IFERROR(IF(DATEDIF('Base de données'!$A3174,T$1,"d")&lt;&gt;0,"",'Base de données'!$B3174),""))</f>
        <v/>
      </c>
      <c r="U3174" s="39" t="str">
        <f>IF(U$1&gt;$AE$1,"-",IFERROR(IF(DATEDIF('Base de données'!$A3174,U$1,"d")&lt;&gt;0,"",'Base de données'!$B3174),""))</f>
        <v/>
      </c>
      <c r="V3174" s="39" t="str">
        <f>IF(V$1&gt;$AE$1,"-",IFERROR(IF(DATEDIF('Base de données'!$A3174,V$1,"d")&lt;&gt;0,"",'Base de données'!$B3174),""))</f>
        <v>Y670G</v>
      </c>
      <c r="W3174" s="34"/>
      <c r="X3174" s="30" t="str">
        <f>'Base de données'!$C3174&amp;" "&amp;'Base de données'!$D3174</f>
        <v>Fleury Bertrand</v>
      </c>
      <c r="Y3174" s="31">
        <f>COUNTIF('Base de données'!$B:$B,'Base de données'!$B3174)</f>
        <v>12</v>
      </c>
      <c r="AA3174" s="87" cm="1">
        <f t="array" aca="1" ref="AA3174" ca="1">INDIRECT("'Base de données'!A" &amp; ROW(Y3174))</f>
        <v>45992</v>
      </c>
      <c r="AB3174" s="51" t="str" cm="1">
        <f t="array" aca="1" ref="AB3174" ca="1">INDIRECT("'Base de données'!B" &amp; ROW(Z3174))</f>
        <v>Y670G</v>
      </c>
    </row>
    <row r="3175" spans="1:28" x14ac:dyDescent="0.3">
      <c r="A3175" s="41" t="str">
        <f ca="1">IF(IF(AND($B3175&lt;&gt;"-",$B3175=$E3175),"Entrée et sortie","-")="Entrée et sortie",'Base de données'!$B3175,"-")</f>
        <v>-</v>
      </c>
      <c r="B3175" s="41" t="str">
        <f t="shared" ca="1" si="199"/>
        <v>-</v>
      </c>
      <c r="C3175" s="41" t="str">
        <f t="shared" ca="1" si="200"/>
        <v>-</v>
      </c>
      <c r="D3175" s="41" t="str">
        <f>IF($F3175="sortie en cours d'année",'Base de données'!$B3175,"-")</f>
        <v>-</v>
      </c>
      <c r="E3175" s="41" t="str">
        <f>IF($H3175="entrée en cours d'année",'Base de données'!$B3175,"-")</f>
        <v>-</v>
      </c>
      <c r="F3175" s="37" t="str">
        <f t="shared" si="197"/>
        <v/>
      </c>
      <c r="G3175" s="37" t="str">
        <f>IF($J3175="mouvement",_xlfn.XLOOKUP('Base de données'!$B3175,$V:$V,$V:$V,0),"")</f>
        <v/>
      </c>
      <c r="H3175" s="37" t="str">
        <f t="shared" si="198"/>
        <v/>
      </c>
      <c r="I3175" s="37" t="str">
        <f>IF($J3175="mouvement",_xlfn.XLOOKUP('Base de données'!$B3175,$K:$K,$K:$K,0),"")</f>
        <v/>
      </c>
      <c r="J3175" s="38" t="str">
        <f>IF(AND(Y3175&lt;&gt;MAX(Y:Y),COUNTIF(K3175:V3175,'Base de données'!$B3175)&gt;0),"mouvement","")</f>
        <v/>
      </c>
      <c r="K3175" s="39" t="str">
        <f>IF(K$1&gt;$AE$1,"-",IFERROR(IF(DATEDIF('Base de données'!$A3175,K$1,"d")&lt;&gt;0,"",'Base de données'!$B3175),""))</f>
        <v/>
      </c>
      <c r="L3175" s="39" t="str">
        <f>IF(L$1&gt;$AE$1,"-",IFERROR(IF(DATEDIF('Base de données'!$A3175,L$1,"d")&lt;&gt;0,"",'Base de données'!$B3175),""))</f>
        <v/>
      </c>
      <c r="M3175" s="39" t="str">
        <f>IF(M$1&gt;$AE$1,"-",IFERROR(IF(DATEDIF('Base de données'!$A3175,M$1,"d")&lt;&gt;0,"",'Base de données'!$B3175),""))</f>
        <v/>
      </c>
      <c r="N3175" s="39" t="str">
        <f>IF(N$1&gt;$AE$1,"-",IFERROR(IF(DATEDIF('Base de données'!$A3175,N$1,"d")&lt;&gt;0,"",'Base de données'!$B3175),""))</f>
        <v/>
      </c>
      <c r="O3175" s="39" t="str">
        <f>IF(O$1&gt;$AE$1,"-",IFERROR(IF(DATEDIF('Base de données'!$A3175,O$1,"d")&lt;&gt;0,"",'Base de données'!$B3175),""))</f>
        <v/>
      </c>
      <c r="P3175" s="39" t="str">
        <f>IF(P$1&gt;$AE$1,"-",IFERROR(IF(DATEDIF('Base de données'!$A3175,P$1,"d")&lt;&gt;0,"",'Base de données'!$B3175),""))</f>
        <v/>
      </c>
      <c r="Q3175" s="39" t="str">
        <f>IF(Q$1&gt;$AE$1,"-",IFERROR(IF(DATEDIF('Base de données'!$A3175,Q$1,"d")&lt;&gt;0,"",'Base de données'!$B3175),""))</f>
        <v/>
      </c>
      <c r="R3175" s="39" t="str">
        <f>IF(R$1&gt;$AE$1,"-",IFERROR(IF(DATEDIF('Base de données'!$A3175,R$1,"d")&lt;&gt;0,"",'Base de données'!$B3175),""))</f>
        <v/>
      </c>
      <c r="S3175" s="39" t="str">
        <f>IF(S$1&gt;$AE$1,"-",IFERROR(IF(DATEDIF('Base de données'!$A3175,S$1,"d")&lt;&gt;0,"",'Base de données'!$B3175),""))</f>
        <v/>
      </c>
      <c r="T3175" s="39" t="str">
        <f>IF(T$1&gt;$AE$1,"-",IFERROR(IF(DATEDIF('Base de données'!$A3175,T$1,"d")&lt;&gt;0,"",'Base de données'!$B3175),""))</f>
        <v/>
      </c>
      <c r="U3175" s="39" t="str">
        <f>IF(U$1&gt;$AE$1,"-",IFERROR(IF(DATEDIF('Base de données'!$A3175,U$1,"d")&lt;&gt;0,"",'Base de données'!$B3175),""))</f>
        <v/>
      </c>
      <c r="V3175" s="39" t="str">
        <f>IF(V$1&gt;$AE$1,"-",IFERROR(IF(DATEDIF('Base de données'!$A3175,V$1,"d")&lt;&gt;0,"",'Base de données'!$B3175),""))</f>
        <v>YKW71</v>
      </c>
      <c r="W3175" s="34"/>
      <c r="X3175" s="30" t="str">
        <f>'Base de données'!$C3175&amp;" "&amp;'Base de données'!$D3175</f>
        <v>David Thierry</v>
      </c>
      <c r="Y3175" s="31">
        <f>COUNTIF('Base de données'!$B:$B,'Base de données'!$B3175)</f>
        <v>12</v>
      </c>
      <c r="AA3175" s="87" cm="1">
        <f t="array" aca="1" ref="AA3175" ca="1">INDIRECT("'Base de données'!A" &amp; ROW(Y3175))</f>
        <v>45992</v>
      </c>
      <c r="AB3175" s="51" t="str" cm="1">
        <f t="array" aca="1" ref="AB3175" ca="1">INDIRECT("'Base de données'!B" &amp; ROW(Z3175))</f>
        <v>YKW71</v>
      </c>
    </row>
    <row r="3176" spans="1:28" x14ac:dyDescent="0.3">
      <c r="A3176" s="41" t="str">
        <f ca="1">IF(IF(AND($B3176&lt;&gt;"-",$B3176=$E3176),"Entrée et sortie","-")="Entrée et sortie",'Base de données'!$B3176,"-")</f>
        <v>-</v>
      </c>
      <c r="B3176" s="41" t="str">
        <f t="shared" ca="1" si="199"/>
        <v>-</v>
      </c>
      <c r="C3176" s="41" t="str">
        <f t="shared" ca="1" si="200"/>
        <v>-</v>
      </c>
      <c r="D3176" s="41" t="str">
        <f>IF($F3176="sortie en cours d'année",'Base de données'!$B3176,"-")</f>
        <v>-</v>
      </c>
      <c r="E3176" s="41" t="str">
        <f>IF($H3176="entrée en cours d'année",'Base de données'!$B3176,"-")</f>
        <v>-</v>
      </c>
      <c r="F3176" s="37" t="str">
        <f t="shared" si="197"/>
        <v/>
      </c>
      <c r="G3176" s="37" t="str">
        <f>IF($J3176="mouvement",_xlfn.XLOOKUP('Base de données'!$B3176,$V:$V,$V:$V,0),"")</f>
        <v/>
      </c>
      <c r="H3176" s="37" t="str">
        <f t="shared" si="198"/>
        <v/>
      </c>
      <c r="I3176" s="37" t="str">
        <f>IF($J3176="mouvement",_xlfn.XLOOKUP('Base de données'!$B3176,$K:$K,$K:$K,0),"")</f>
        <v/>
      </c>
      <c r="J3176" s="38" t="str">
        <f>IF(AND(Y3176&lt;&gt;MAX(Y:Y),COUNTIF(K3176:V3176,'Base de données'!$B3176)&gt;0),"mouvement","")</f>
        <v/>
      </c>
      <c r="K3176" s="39" t="str">
        <f>IF(K$1&gt;$AE$1,"-",IFERROR(IF(DATEDIF('Base de données'!$A3176,K$1,"d")&lt;&gt;0,"",'Base de données'!$B3176),""))</f>
        <v/>
      </c>
      <c r="L3176" s="39" t="str">
        <f>IF(L$1&gt;$AE$1,"-",IFERROR(IF(DATEDIF('Base de données'!$A3176,L$1,"d")&lt;&gt;0,"",'Base de données'!$B3176),""))</f>
        <v/>
      </c>
      <c r="M3176" s="39" t="str">
        <f>IF(M$1&gt;$AE$1,"-",IFERROR(IF(DATEDIF('Base de données'!$A3176,M$1,"d")&lt;&gt;0,"",'Base de données'!$B3176),""))</f>
        <v/>
      </c>
      <c r="N3176" s="39" t="str">
        <f>IF(N$1&gt;$AE$1,"-",IFERROR(IF(DATEDIF('Base de données'!$A3176,N$1,"d")&lt;&gt;0,"",'Base de données'!$B3176),""))</f>
        <v/>
      </c>
      <c r="O3176" s="39" t="str">
        <f>IF(O$1&gt;$AE$1,"-",IFERROR(IF(DATEDIF('Base de données'!$A3176,O$1,"d")&lt;&gt;0,"",'Base de données'!$B3176),""))</f>
        <v/>
      </c>
      <c r="P3176" s="39" t="str">
        <f>IF(P$1&gt;$AE$1,"-",IFERROR(IF(DATEDIF('Base de données'!$A3176,P$1,"d")&lt;&gt;0,"",'Base de données'!$B3176),""))</f>
        <v/>
      </c>
      <c r="Q3176" s="39" t="str">
        <f>IF(Q$1&gt;$AE$1,"-",IFERROR(IF(DATEDIF('Base de données'!$A3176,Q$1,"d")&lt;&gt;0,"",'Base de données'!$B3176),""))</f>
        <v/>
      </c>
      <c r="R3176" s="39" t="str">
        <f>IF(R$1&gt;$AE$1,"-",IFERROR(IF(DATEDIF('Base de données'!$A3176,R$1,"d")&lt;&gt;0,"",'Base de données'!$B3176),""))</f>
        <v/>
      </c>
      <c r="S3176" s="39" t="str">
        <f>IF(S$1&gt;$AE$1,"-",IFERROR(IF(DATEDIF('Base de données'!$A3176,S$1,"d")&lt;&gt;0,"",'Base de données'!$B3176),""))</f>
        <v/>
      </c>
      <c r="T3176" s="39" t="str">
        <f>IF(T$1&gt;$AE$1,"-",IFERROR(IF(DATEDIF('Base de données'!$A3176,T$1,"d")&lt;&gt;0,"",'Base de données'!$B3176),""))</f>
        <v/>
      </c>
      <c r="U3176" s="39" t="str">
        <f>IF(U$1&gt;$AE$1,"-",IFERROR(IF(DATEDIF('Base de données'!$A3176,U$1,"d")&lt;&gt;0,"",'Base de données'!$B3176),""))</f>
        <v/>
      </c>
      <c r="V3176" s="39" t="str">
        <f>IF(V$1&gt;$AE$1,"-",IFERROR(IF(DATEDIF('Base de données'!$A3176,V$1,"d")&lt;&gt;0,"",'Base de données'!$B3176),""))</f>
        <v>3WW5L</v>
      </c>
      <c r="W3176" s="34"/>
      <c r="X3176" s="30" t="str">
        <f>'Base de données'!$C3176&amp;" "&amp;'Base de données'!$D3176</f>
        <v>Bigot Frédérique</v>
      </c>
      <c r="Y3176" s="31">
        <f>COUNTIF('Base de données'!$B:$B,'Base de données'!$B3176)</f>
        <v>12</v>
      </c>
      <c r="AA3176" s="87" cm="1">
        <f t="array" aca="1" ref="AA3176" ca="1">INDIRECT("'Base de données'!A" &amp; ROW(Y3176))</f>
        <v>45992</v>
      </c>
      <c r="AB3176" s="51" t="str" cm="1">
        <f t="array" aca="1" ref="AB3176" ca="1">INDIRECT("'Base de données'!B" &amp; ROW(Z3176))</f>
        <v>3WW5L</v>
      </c>
    </row>
    <row r="3177" spans="1:28" x14ac:dyDescent="0.3">
      <c r="A3177" s="41" t="str">
        <f ca="1">IF(IF(AND($B3177&lt;&gt;"-",$B3177=$E3177),"Entrée et sortie","-")="Entrée et sortie",'Base de données'!$B3177,"-")</f>
        <v>-</v>
      </c>
      <c r="B3177" s="41" t="str">
        <f t="shared" ca="1" si="199"/>
        <v>-</v>
      </c>
      <c r="C3177" s="41" t="str">
        <f t="shared" ca="1" si="200"/>
        <v>-</v>
      </c>
      <c r="D3177" s="41" t="str">
        <f>IF($F3177="sortie en cours d'année",'Base de données'!$B3177,"-")</f>
        <v>-</v>
      </c>
      <c r="E3177" s="41" t="str">
        <f>IF($H3177="entrée en cours d'année",'Base de données'!$B3177,"-")</f>
        <v>-</v>
      </c>
      <c r="F3177" s="37" t="str">
        <f t="shared" si="197"/>
        <v/>
      </c>
      <c r="G3177" s="37" t="str">
        <f>IF($J3177="mouvement",_xlfn.XLOOKUP('Base de données'!$B3177,$V:$V,$V:$V,0),"")</f>
        <v/>
      </c>
      <c r="H3177" s="37" t="str">
        <f t="shared" si="198"/>
        <v/>
      </c>
      <c r="I3177" s="37" t="str">
        <f>IF($J3177="mouvement",_xlfn.XLOOKUP('Base de données'!$B3177,$K:$K,$K:$K,0),"")</f>
        <v/>
      </c>
      <c r="J3177" s="38" t="str">
        <f>IF(AND(Y3177&lt;&gt;MAX(Y:Y),COUNTIF(K3177:V3177,'Base de données'!$B3177)&gt;0),"mouvement","")</f>
        <v/>
      </c>
      <c r="K3177" s="39" t="str">
        <f>IF(K$1&gt;$AE$1,"-",IFERROR(IF(DATEDIF('Base de données'!$A3177,K$1,"d")&lt;&gt;0,"",'Base de données'!$B3177),""))</f>
        <v/>
      </c>
      <c r="L3177" s="39" t="str">
        <f>IF(L$1&gt;$AE$1,"-",IFERROR(IF(DATEDIF('Base de données'!$A3177,L$1,"d")&lt;&gt;0,"",'Base de données'!$B3177),""))</f>
        <v/>
      </c>
      <c r="M3177" s="39" t="str">
        <f>IF(M$1&gt;$AE$1,"-",IFERROR(IF(DATEDIF('Base de données'!$A3177,M$1,"d")&lt;&gt;0,"",'Base de données'!$B3177),""))</f>
        <v/>
      </c>
      <c r="N3177" s="39" t="str">
        <f>IF(N$1&gt;$AE$1,"-",IFERROR(IF(DATEDIF('Base de données'!$A3177,N$1,"d")&lt;&gt;0,"",'Base de données'!$B3177),""))</f>
        <v/>
      </c>
      <c r="O3177" s="39" t="str">
        <f>IF(O$1&gt;$AE$1,"-",IFERROR(IF(DATEDIF('Base de données'!$A3177,O$1,"d")&lt;&gt;0,"",'Base de données'!$B3177),""))</f>
        <v/>
      </c>
      <c r="P3177" s="39" t="str">
        <f>IF(P$1&gt;$AE$1,"-",IFERROR(IF(DATEDIF('Base de données'!$A3177,P$1,"d")&lt;&gt;0,"",'Base de données'!$B3177),""))</f>
        <v/>
      </c>
      <c r="Q3177" s="39" t="str">
        <f>IF(Q$1&gt;$AE$1,"-",IFERROR(IF(DATEDIF('Base de données'!$A3177,Q$1,"d")&lt;&gt;0,"",'Base de données'!$B3177),""))</f>
        <v/>
      </c>
      <c r="R3177" s="39" t="str">
        <f>IF(R$1&gt;$AE$1,"-",IFERROR(IF(DATEDIF('Base de données'!$A3177,R$1,"d")&lt;&gt;0,"",'Base de données'!$B3177),""))</f>
        <v/>
      </c>
      <c r="S3177" s="39" t="str">
        <f>IF(S$1&gt;$AE$1,"-",IFERROR(IF(DATEDIF('Base de données'!$A3177,S$1,"d")&lt;&gt;0,"",'Base de données'!$B3177),""))</f>
        <v/>
      </c>
      <c r="T3177" s="39" t="str">
        <f>IF(T$1&gt;$AE$1,"-",IFERROR(IF(DATEDIF('Base de données'!$A3177,T$1,"d")&lt;&gt;0,"",'Base de données'!$B3177),""))</f>
        <v/>
      </c>
      <c r="U3177" s="39" t="str">
        <f>IF(U$1&gt;$AE$1,"-",IFERROR(IF(DATEDIF('Base de données'!$A3177,U$1,"d")&lt;&gt;0,"",'Base de données'!$B3177),""))</f>
        <v/>
      </c>
      <c r="V3177" s="39" t="str">
        <f>IF(V$1&gt;$AE$1,"-",IFERROR(IF(DATEDIF('Base de données'!$A3177,V$1,"d")&lt;&gt;0,"",'Base de données'!$B3177),""))</f>
        <v>F8G14</v>
      </c>
      <c r="W3177" s="34"/>
      <c r="X3177" s="30" t="str">
        <f>'Base de données'!$C3177&amp;" "&amp;'Base de données'!$D3177</f>
        <v>Descamps Grégoire</v>
      </c>
      <c r="Y3177" s="31">
        <f>COUNTIF('Base de données'!$B:$B,'Base de données'!$B3177)</f>
        <v>12</v>
      </c>
      <c r="AA3177" s="87" cm="1">
        <f t="array" aca="1" ref="AA3177" ca="1">INDIRECT("'Base de données'!A" &amp; ROW(Y3177))</f>
        <v>45992</v>
      </c>
      <c r="AB3177" s="51" t="str" cm="1">
        <f t="array" aca="1" ref="AB3177" ca="1">INDIRECT("'Base de données'!B" &amp; ROW(Z3177))</f>
        <v>F8G14</v>
      </c>
    </row>
    <row r="3178" spans="1:28" x14ac:dyDescent="0.3">
      <c r="A3178" s="41" t="str">
        <f ca="1">IF(IF(AND($B3178&lt;&gt;"-",$B3178=$E3178),"Entrée et sortie","-")="Entrée et sortie",'Base de données'!$B3178,"-")</f>
        <v>-</v>
      </c>
      <c r="B3178" s="41" t="str">
        <f t="shared" ca="1" si="199"/>
        <v>-</v>
      </c>
      <c r="C3178" s="41" t="str">
        <f t="shared" ca="1" si="200"/>
        <v>-</v>
      </c>
      <c r="D3178" s="41" t="str">
        <f>IF($F3178="sortie en cours d'année",'Base de données'!$B3178,"-")</f>
        <v>-</v>
      </c>
      <c r="E3178" s="41" t="str">
        <f>IF($H3178="entrée en cours d'année",'Base de données'!$B3178,"-")</f>
        <v>-</v>
      </c>
      <c r="F3178" s="37" t="str">
        <f t="shared" si="197"/>
        <v/>
      </c>
      <c r="G3178" s="37" t="str">
        <f>IF($J3178="mouvement",_xlfn.XLOOKUP('Base de données'!$B3178,$V:$V,$V:$V,0),"")</f>
        <v/>
      </c>
      <c r="H3178" s="37" t="str">
        <f t="shared" si="198"/>
        <v/>
      </c>
      <c r="I3178" s="37" t="str">
        <f>IF($J3178="mouvement",_xlfn.XLOOKUP('Base de données'!$B3178,$K:$K,$K:$K,0),"")</f>
        <v/>
      </c>
      <c r="J3178" s="38" t="str">
        <f>IF(AND(Y3178&lt;&gt;MAX(Y:Y),COUNTIF(K3178:V3178,'Base de données'!$B3178)&gt;0),"mouvement","")</f>
        <v/>
      </c>
      <c r="K3178" s="39" t="str">
        <f>IF(K$1&gt;$AE$1,"-",IFERROR(IF(DATEDIF('Base de données'!$A3178,K$1,"d")&lt;&gt;0,"",'Base de données'!$B3178),""))</f>
        <v/>
      </c>
      <c r="L3178" s="39" t="str">
        <f>IF(L$1&gt;$AE$1,"-",IFERROR(IF(DATEDIF('Base de données'!$A3178,L$1,"d")&lt;&gt;0,"",'Base de données'!$B3178),""))</f>
        <v/>
      </c>
      <c r="M3178" s="39" t="str">
        <f>IF(M$1&gt;$AE$1,"-",IFERROR(IF(DATEDIF('Base de données'!$A3178,M$1,"d")&lt;&gt;0,"",'Base de données'!$B3178),""))</f>
        <v/>
      </c>
      <c r="N3178" s="39" t="str">
        <f>IF(N$1&gt;$AE$1,"-",IFERROR(IF(DATEDIF('Base de données'!$A3178,N$1,"d")&lt;&gt;0,"",'Base de données'!$B3178),""))</f>
        <v/>
      </c>
      <c r="O3178" s="39" t="str">
        <f>IF(O$1&gt;$AE$1,"-",IFERROR(IF(DATEDIF('Base de données'!$A3178,O$1,"d")&lt;&gt;0,"",'Base de données'!$B3178),""))</f>
        <v/>
      </c>
      <c r="P3178" s="39" t="str">
        <f>IF(P$1&gt;$AE$1,"-",IFERROR(IF(DATEDIF('Base de données'!$A3178,P$1,"d")&lt;&gt;0,"",'Base de données'!$B3178),""))</f>
        <v/>
      </c>
      <c r="Q3178" s="39" t="str">
        <f>IF(Q$1&gt;$AE$1,"-",IFERROR(IF(DATEDIF('Base de données'!$A3178,Q$1,"d")&lt;&gt;0,"",'Base de données'!$B3178),""))</f>
        <v/>
      </c>
      <c r="R3178" s="39" t="str">
        <f>IF(R$1&gt;$AE$1,"-",IFERROR(IF(DATEDIF('Base de données'!$A3178,R$1,"d")&lt;&gt;0,"",'Base de données'!$B3178),""))</f>
        <v/>
      </c>
      <c r="S3178" s="39" t="str">
        <f>IF(S$1&gt;$AE$1,"-",IFERROR(IF(DATEDIF('Base de données'!$A3178,S$1,"d")&lt;&gt;0,"",'Base de données'!$B3178),""))</f>
        <v/>
      </c>
      <c r="T3178" s="39" t="str">
        <f>IF(T$1&gt;$AE$1,"-",IFERROR(IF(DATEDIF('Base de données'!$A3178,T$1,"d")&lt;&gt;0,"",'Base de données'!$B3178),""))</f>
        <v/>
      </c>
      <c r="U3178" s="39" t="str">
        <f>IF(U$1&gt;$AE$1,"-",IFERROR(IF(DATEDIF('Base de données'!$A3178,U$1,"d")&lt;&gt;0,"",'Base de données'!$B3178),""))</f>
        <v/>
      </c>
      <c r="V3178" s="39" t="str">
        <f>IF(V$1&gt;$AE$1,"-",IFERROR(IF(DATEDIF('Base de données'!$A3178,V$1,"d")&lt;&gt;0,"",'Base de données'!$B3178),""))</f>
        <v>3N0N9</v>
      </c>
      <c r="W3178" s="34"/>
      <c r="X3178" s="30" t="str">
        <f>'Base de données'!$C3178&amp;" "&amp;'Base de données'!$D3178</f>
        <v>Masson Gérard</v>
      </c>
      <c r="Y3178" s="31">
        <f>COUNTIF('Base de données'!$B:$B,'Base de données'!$B3178)</f>
        <v>12</v>
      </c>
      <c r="AA3178" s="87" cm="1">
        <f t="array" aca="1" ref="AA3178" ca="1">INDIRECT("'Base de données'!A" &amp; ROW(Y3178))</f>
        <v>45992</v>
      </c>
      <c r="AB3178" s="51" t="str" cm="1">
        <f t="array" aca="1" ref="AB3178" ca="1">INDIRECT("'Base de données'!B" &amp; ROW(Z3178))</f>
        <v>3N0N9</v>
      </c>
    </row>
    <row r="3179" spans="1:28" x14ac:dyDescent="0.3">
      <c r="A3179" s="41" t="str">
        <f ca="1">IF(IF(AND($B3179&lt;&gt;"-",$B3179=$E3179),"Entrée et sortie","-")="Entrée et sortie",'Base de données'!$B3179,"-")</f>
        <v>-</v>
      </c>
      <c r="B3179" s="41" t="str">
        <f t="shared" ca="1" si="199"/>
        <v>-</v>
      </c>
      <c r="C3179" s="41" t="str">
        <f t="shared" ca="1" si="200"/>
        <v>-</v>
      </c>
      <c r="D3179" s="41" t="str">
        <f>IF($F3179="sortie en cours d'année",'Base de données'!$B3179,"-")</f>
        <v>-</v>
      </c>
      <c r="E3179" s="41" t="str">
        <f>IF($H3179="entrée en cours d'année",'Base de données'!$B3179,"-")</f>
        <v>-</v>
      </c>
      <c r="F3179" s="37" t="str">
        <f t="shared" si="197"/>
        <v/>
      </c>
      <c r="G3179" s="37" t="str">
        <f>IF($J3179="mouvement",_xlfn.XLOOKUP('Base de données'!$B3179,$V:$V,$V:$V,0),"")</f>
        <v/>
      </c>
      <c r="H3179" s="37" t="str">
        <f t="shared" si="198"/>
        <v/>
      </c>
      <c r="I3179" s="37" t="str">
        <f>IF($J3179="mouvement",_xlfn.XLOOKUP('Base de données'!$B3179,$K:$K,$K:$K,0),"")</f>
        <v/>
      </c>
      <c r="J3179" s="38" t="str">
        <f>IF(AND(Y3179&lt;&gt;MAX(Y:Y),COUNTIF(K3179:V3179,'Base de données'!$B3179)&gt;0),"mouvement","")</f>
        <v/>
      </c>
      <c r="K3179" s="39" t="str">
        <f>IF(K$1&gt;$AE$1,"-",IFERROR(IF(DATEDIF('Base de données'!$A3179,K$1,"d")&lt;&gt;0,"",'Base de données'!$B3179),""))</f>
        <v/>
      </c>
      <c r="L3179" s="39" t="str">
        <f>IF(L$1&gt;$AE$1,"-",IFERROR(IF(DATEDIF('Base de données'!$A3179,L$1,"d")&lt;&gt;0,"",'Base de données'!$B3179),""))</f>
        <v/>
      </c>
      <c r="M3179" s="39" t="str">
        <f>IF(M$1&gt;$AE$1,"-",IFERROR(IF(DATEDIF('Base de données'!$A3179,M$1,"d")&lt;&gt;0,"",'Base de données'!$B3179),""))</f>
        <v/>
      </c>
      <c r="N3179" s="39" t="str">
        <f>IF(N$1&gt;$AE$1,"-",IFERROR(IF(DATEDIF('Base de données'!$A3179,N$1,"d")&lt;&gt;0,"",'Base de données'!$B3179),""))</f>
        <v/>
      </c>
      <c r="O3179" s="39" t="str">
        <f>IF(O$1&gt;$AE$1,"-",IFERROR(IF(DATEDIF('Base de données'!$A3179,O$1,"d")&lt;&gt;0,"",'Base de données'!$B3179),""))</f>
        <v/>
      </c>
      <c r="P3179" s="39" t="str">
        <f>IF(P$1&gt;$AE$1,"-",IFERROR(IF(DATEDIF('Base de données'!$A3179,P$1,"d")&lt;&gt;0,"",'Base de données'!$B3179),""))</f>
        <v/>
      </c>
      <c r="Q3179" s="39" t="str">
        <f>IF(Q$1&gt;$AE$1,"-",IFERROR(IF(DATEDIF('Base de données'!$A3179,Q$1,"d")&lt;&gt;0,"",'Base de données'!$B3179),""))</f>
        <v/>
      </c>
      <c r="R3179" s="39" t="str">
        <f>IF(R$1&gt;$AE$1,"-",IFERROR(IF(DATEDIF('Base de données'!$A3179,R$1,"d")&lt;&gt;0,"",'Base de données'!$B3179),""))</f>
        <v/>
      </c>
      <c r="S3179" s="39" t="str">
        <f>IF(S$1&gt;$AE$1,"-",IFERROR(IF(DATEDIF('Base de données'!$A3179,S$1,"d")&lt;&gt;0,"",'Base de données'!$B3179),""))</f>
        <v/>
      </c>
      <c r="T3179" s="39" t="str">
        <f>IF(T$1&gt;$AE$1,"-",IFERROR(IF(DATEDIF('Base de données'!$A3179,T$1,"d")&lt;&gt;0,"",'Base de données'!$B3179),""))</f>
        <v/>
      </c>
      <c r="U3179" s="39" t="str">
        <f>IF(U$1&gt;$AE$1,"-",IFERROR(IF(DATEDIF('Base de données'!$A3179,U$1,"d")&lt;&gt;0,"",'Base de données'!$B3179),""))</f>
        <v/>
      </c>
      <c r="V3179" s="39" t="str">
        <f>IF(V$1&gt;$AE$1,"-",IFERROR(IF(DATEDIF('Base de données'!$A3179,V$1,"d")&lt;&gt;0,"",'Base de données'!$B3179),""))</f>
        <v>DH91K</v>
      </c>
      <c r="W3179" s="34"/>
      <c r="X3179" s="30" t="str">
        <f>'Base de données'!$C3179&amp;" "&amp;'Base de données'!$D3179</f>
        <v>Gallet Victoire</v>
      </c>
      <c r="Y3179" s="31">
        <f>COUNTIF('Base de données'!$B:$B,'Base de données'!$B3179)</f>
        <v>12</v>
      </c>
      <c r="AA3179" s="87" cm="1">
        <f t="array" aca="1" ref="AA3179" ca="1">INDIRECT("'Base de données'!A" &amp; ROW(Y3179))</f>
        <v>45992</v>
      </c>
      <c r="AB3179" s="51" t="str" cm="1">
        <f t="array" aca="1" ref="AB3179" ca="1">INDIRECT("'Base de données'!B" &amp; ROW(Z3179))</f>
        <v>DH91K</v>
      </c>
    </row>
    <row r="3180" spans="1:28" x14ac:dyDescent="0.3">
      <c r="A3180" s="41" t="str">
        <f ca="1">IF(IF(AND($B3180&lt;&gt;"-",$B3180=$E3180),"Entrée et sortie","-")="Entrée et sortie",'Base de données'!$B3180,"-")</f>
        <v>-</v>
      </c>
      <c r="B3180" s="41" t="str">
        <f t="shared" ca="1" si="199"/>
        <v>-</v>
      </c>
      <c r="C3180" s="41" t="str">
        <f t="shared" ca="1" si="200"/>
        <v>-</v>
      </c>
      <c r="D3180" s="41" t="str">
        <f>IF($F3180="sortie en cours d'année",'Base de données'!$B3180,"-")</f>
        <v>-</v>
      </c>
      <c r="E3180" s="41" t="str">
        <f>IF($H3180="entrée en cours d'année",'Base de données'!$B3180,"-")</f>
        <v>-</v>
      </c>
      <c r="F3180" s="37" t="str">
        <f t="shared" si="197"/>
        <v/>
      </c>
      <c r="G3180" s="37" t="str">
        <f>IF($J3180="mouvement",_xlfn.XLOOKUP('Base de données'!$B3180,$V:$V,$V:$V,0),"")</f>
        <v/>
      </c>
      <c r="H3180" s="37" t="str">
        <f t="shared" si="198"/>
        <v/>
      </c>
      <c r="I3180" s="37" t="str">
        <f>IF($J3180="mouvement",_xlfn.XLOOKUP('Base de données'!$B3180,$K:$K,$K:$K,0),"")</f>
        <v/>
      </c>
      <c r="J3180" s="38" t="str">
        <f>IF(AND(Y3180&lt;&gt;MAX(Y:Y),COUNTIF(K3180:V3180,'Base de données'!$B3180)&gt;0),"mouvement","")</f>
        <v/>
      </c>
      <c r="K3180" s="39" t="str">
        <f>IF(K$1&gt;$AE$1,"-",IFERROR(IF(DATEDIF('Base de données'!$A3180,K$1,"d")&lt;&gt;0,"",'Base de données'!$B3180),""))</f>
        <v/>
      </c>
      <c r="L3180" s="39" t="str">
        <f>IF(L$1&gt;$AE$1,"-",IFERROR(IF(DATEDIF('Base de données'!$A3180,L$1,"d")&lt;&gt;0,"",'Base de données'!$B3180),""))</f>
        <v/>
      </c>
      <c r="M3180" s="39" t="str">
        <f>IF(M$1&gt;$AE$1,"-",IFERROR(IF(DATEDIF('Base de données'!$A3180,M$1,"d")&lt;&gt;0,"",'Base de données'!$B3180),""))</f>
        <v/>
      </c>
      <c r="N3180" s="39" t="str">
        <f>IF(N$1&gt;$AE$1,"-",IFERROR(IF(DATEDIF('Base de données'!$A3180,N$1,"d")&lt;&gt;0,"",'Base de données'!$B3180),""))</f>
        <v/>
      </c>
      <c r="O3180" s="39" t="str">
        <f>IF(O$1&gt;$AE$1,"-",IFERROR(IF(DATEDIF('Base de données'!$A3180,O$1,"d")&lt;&gt;0,"",'Base de données'!$B3180),""))</f>
        <v/>
      </c>
      <c r="P3180" s="39" t="str">
        <f>IF(P$1&gt;$AE$1,"-",IFERROR(IF(DATEDIF('Base de données'!$A3180,P$1,"d")&lt;&gt;0,"",'Base de données'!$B3180),""))</f>
        <v/>
      </c>
      <c r="Q3180" s="39" t="str">
        <f>IF(Q$1&gt;$AE$1,"-",IFERROR(IF(DATEDIF('Base de données'!$A3180,Q$1,"d")&lt;&gt;0,"",'Base de données'!$B3180),""))</f>
        <v/>
      </c>
      <c r="R3180" s="39" t="str">
        <f>IF(R$1&gt;$AE$1,"-",IFERROR(IF(DATEDIF('Base de données'!$A3180,R$1,"d")&lt;&gt;0,"",'Base de données'!$B3180),""))</f>
        <v/>
      </c>
      <c r="S3180" s="39" t="str">
        <f>IF(S$1&gt;$AE$1,"-",IFERROR(IF(DATEDIF('Base de données'!$A3180,S$1,"d")&lt;&gt;0,"",'Base de données'!$B3180),""))</f>
        <v/>
      </c>
      <c r="T3180" s="39" t="str">
        <f>IF(T$1&gt;$AE$1,"-",IFERROR(IF(DATEDIF('Base de données'!$A3180,T$1,"d")&lt;&gt;0,"",'Base de données'!$B3180),""))</f>
        <v/>
      </c>
      <c r="U3180" s="39" t="str">
        <f>IF(U$1&gt;$AE$1,"-",IFERROR(IF(DATEDIF('Base de données'!$A3180,U$1,"d")&lt;&gt;0,"",'Base de données'!$B3180),""))</f>
        <v/>
      </c>
      <c r="V3180" s="39" t="str">
        <f>IF(V$1&gt;$AE$1,"-",IFERROR(IF(DATEDIF('Base de données'!$A3180,V$1,"d")&lt;&gt;0,"",'Base de données'!$B3180),""))</f>
        <v>JH4VZ</v>
      </c>
      <c r="W3180" s="34"/>
      <c r="X3180" s="30" t="str">
        <f>'Base de données'!$C3180&amp;" "&amp;'Base de données'!$D3180</f>
        <v>Lemonnier Juliette</v>
      </c>
      <c r="Y3180" s="31">
        <f>COUNTIF('Base de données'!$B:$B,'Base de données'!$B3180)</f>
        <v>12</v>
      </c>
      <c r="AA3180" s="87" cm="1">
        <f t="array" aca="1" ref="AA3180" ca="1">INDIRECT("'Base de données'!A" &amp; ROW(Y3180))</f>
        <v>45992</v>
      </c>
      <c r="AB3180" s="51" t="str" cm="1">
        <f t="array" aca="1" ref="AB3180" ca="1">INDIRECT("'Base de données'!B" &amp; ROW(Z3180))</f>
        <v>JH4VZ</v>
      </c>
    </row>
    <row r="3181" spans="1:28" x14ac:dyDescent="0.3">
      <c r="A3181" s="41" t="str">
        <f ca="1">IF(IF(AND($B3181&lt;&gt;"-",$B3181=$E3181),"Entrée et sortie","-")="Entrée et sortie",'Base de données'!$B3181,"-")</f>
        <v>-</v>
      </c>
      <c r="B3181" s="41" t="str">
        <f t="shared" ca="1" si="199"/>
        <v>-</v>
      </c>
      <c r="C3181" s="41" t="str">
        <f t="shared" ca="1" si="200"/>
        <v>-</v>
      </c>
      <c r="D3181" s="41" t="str">
        <f>IF($F3181="sortie en cours d'année",'Base de données'!$B3181,"-")</f>
        <v>-</v>
      </c>
      <c r="E3181" s="41" t="str">
        <f>IF($H3181="entrée en cours d'année",'Base de données'!$B3181,"-")</f>
        <v>-</v>
      </c>
      <c r="F3181" s="37" t="str">
        <f t="shared" si="197"/>
        <v/>
      </c>
      <c r="G3181" s="37" t="str">
        <f>IF($J3181="mouvement",_xlfn.XLOOKUP('Base de données'!$B3181,$V:$V,$V:$V,0),"")</f>
        <v/>
      </c>
      <c r="H3181" s="37" t="str">
        <f t="shared" si="198"/>
        <v/>
      </c>
      <c r="I3181" s="37" t="str">
        <f>IF($J3181="mouvement",_xlfn.XLOOKUP('Base de données'!$B3181,$K:$K,$K:$K,0),"")</f>
        <v/>
      </c>
      <c r="J3181" s="38" t="str">
        <f>IF(AND(Y3181&lt;&gt;MAX(Y:Y),COUNTIF(K3181:V3181,'Base de données'!$B3181)&gt;0),"mouvement","")</f>
        <v/>
      </c>
      <c r="K3181" s="39" t="str">
        <f>IF(K$1&gt;$AE$1,"-",IFERROR(IF(DATEDIF('Base de données'!$A3181,K$1,"d")&lt;&gt;0,"",'Base de données'!$B3181),""))</f>
        <v/>
      </c>
      <c r="L3181" s="39" t="str">
        <f>IF(L$1&gt;$AE$1,"-",IFERROR(IF(DATEDIF('Base de données'!$A3181,L$1,"d")&lt;&gt;0,"",'Base de données'!$B3181),""))</f>
        <v/>
      </c>
      <c r="M3181" s="39" t="str">
        <f>IF(M$1&gt;$AE$1,"-",IFERROR(IF(DATEDIF('Base de données'!$A3181,M$1,"d")&lt;&gt;0,"",'Base de données'!$B3181),""))</f>
        <v/>
      </c>
      <c r="N3181" s="39" t="str">
        <f>IF(N$1&gt;$AE$1,"-",IFERROR(IF(DATEDIF('Base de données'!$A3181,N$1,"d")&lt;&gt;0,"",'Base de données'!$B3181),""))</f>
        <v/>
      </c>
      <c r="O3181" s="39" t="str">
        <f>IF(O$1&gt;$AE$1,"-",IFERROR(IF(DATEDIF('Base de données'!$A3181,O$1,"d")&lt;&gt;0,"",'Base de données'!$B3181),""))</f>
        <v/>
      </c>
      <c r="P3181" s="39" t="str">
        <f>IF(P$1&gt;$AE$1,"-",IFERROR(IF(DATEDIF('Base de données'!$A3181,P$1,"d")&lt;&gt;0,"",'Base de données'!$B3181),""))</f>
        <v/>
      </c>
      <c r="Q3181" s="39" t="str">
        <f>IF(Q$1&gt;$AE$1,"-",IFERROR(IF(DATEDIF('Base de données'!$A3181,Q$1,"d")&lt;&gt;0,"",'Base de données'!$B3181),""))</f>
        <v/>
      </c>
      <c r="R3181" s="39" t="str">
        <f>IF(R$1&gt;$AE$1,"-",IFERROR(IF(DATEDIF('Base de données'!$A3181,R$1,"d")&lt;&gt;0,"",'Base de données'!$B3181),""))</f>
        <v/>
      </c>
      <c r="S3181" s="39" t="str">
        <f>IF(S$1&gt;$AE$1,"-",IFERROR(IF(DATEDIF('Base de données'!$A3181,S$1,"d")&lt;&gt;0,"",'Base de données'!$B3181),""))</f>
        <v/>
      </c>
      <c r="T3181" s="39" t="str">
        <f>IF(T$1&gt;$AE$1,"-",IFERROR(IF(DATEDIF('Base de données'!$A3181,T$1,"d")&lt;&gt;0,"",'Base de données'!$B3181),""))</f>
        <v/>
      </c>
      <c r="U3181" s="39" t="str">
        <f>IF(U$1&gt;$AE$1,"-",IFERROR(IF(DATEDIF('Base de données'!$A3181,U$1,"d")&lt;&gt;0,"",'Base de données'!$B3181),""))</f>
        <v/>
      </c>
      <c r="V3181" s="39" t="str">
        <f>IF(V$1&gt;$AE$1,"-",IFERROR(IF(DATEDIF('Base de données'!$A3181,V$1,"d")&lt;&gt;0,"",'Base de données'!$B3181),""))</f>
        <v>IC5XE</v>
      </c>
      <c r="W3181" s="34"/>
      <c r="X3181" s="30" t="str">
        <f>'Base de données'!$C3181&amp;" "&amp;'Base de données'!$D3181</f>
        <v>Germain Margot</v>
      </c>
      <c r="Y3181" s="31">
        <f>COUNTIF('Base de données'!$B:$B,'Base de données'!$B3181)</f>
        <v>12</v>
      </c>
      <c r="AA3181" s="87" cm="1">
        <f t="array" aca="1" ref="AA3181" ca="1">INDIRECT("'Base de données'!A" &amp; ROW(Y3181))</f>
        <v>45992</v>
      </c>
      <c r="AB3181" s="51" t="str" cm="1">
        <f t="array" aca="1" ref="AB3181" ca="1">INDIRECT("'Base de données'!B" &amp; ROW(Z3181))</f>
        <v>IC5XE</v>
      </c>
    </row>
    <row r="3182" spans="1:28" x14ac:dyDescent="0.3">
      <c r="A3182" s="41" t="str">
        <f ca="1">IF(IF(AND($B3182&lt;&gt;"-",$B3182=$E3182),"Entrée et sortie","-")="Entrée et sortie",'Base de données'!$B3182,"-")</f>
        <v>-</v>
      </c>
      <c r="B3182" s="41" t="str">
        <f t="shared" ca="1" si="199"/>
        <v>-</v>
      </c>
      <c r="C3182" s="41" t="str">
        <f t="shared" ca="1" si="200"/>
        <v>-</v>
      </c>
      <c r="D3182" s="41" t="str">
        <f>IF($F3182="sortie en cours d'année",'Base de données'!$B3182,"-")</f>
        <v>-</v>
      </c>
      <c r="E3182" s="41" t="str">
        <f>IF($H3182="entrée en cours d'année",'Base de données'!$B3182,"-")</f>
        <v>-</v>
      </c>
      <c r="F3182" s="37" t="str">
        <f t="shared" si="197"/>
        <v/>
      </c>
      <c r="G3182" s="37" t="str">
        <f>IF($J3182="mouvement",_xlfn.XLOOKUP('Base de données'!$B3182,$V:$V,$V:$V,0),"")</f>
        <v/>
      </c>
      <c r="H3182" s="37" t="str">
        <f t="shared" si="198"/>
        <v/>
      </c>
      <c r="I3182" s="37" t="str">
        <f>IF($J3182="mouvement",_xlfn.XLOOKUP('Base de données'!$B3182,$K:$K,$K:$K,0),"")</f>
        <v/>
      </c>
      <c r="J3182" s="38" t="str">
        <f>IF(AND(Y3182&lt;&gt;MAX(Y:Y),COUNTIF(K3182:V3182,'Base de données'!$B3182)&gt;0),"mouvement","")</f>
        <v/>
      </c>
      <c r="K3182" s="39" t="str">
        <f>IF(K$1&gt;$AE$1,"-",IFERROR(IF(DATEDIF('Base de données'!$A3182,K$1,"d")&lt;&gt;0,"",'Base de données'!$B3182),""))</f>
        <v/>
      </c>
      <c r="L3182" s="39" t="str">
        <f>IF(L$1&gt;$AE$1,"-",IFERROR(IF(DATEDIF('Base de données'!$A3182,L$1,"d")&lt;&gt;0,"",'Base de données'!$B3182),""))</f>
        <v/>
      </c>
      <c r="M3182" s="39" t="str">
        <f>IF(M$1&gt;$AE$1,"-",IFERROR(IF(DATEDIF('Base de données'!$A3182,M$1,"d")&lt;&gt;0,"",'Base de données'!$B3182),""))</f>
        <v/>
      </c>
      <c r="N3182" s="39" t="str">
        <f>IF(N$1&gt;$AE$1,"-",IFERROR(IF(DATEDIF('Base de données'!$A3182,N$1,"d")&lt;&gt;0,"",'Base de données'!$B3182),""))</f>
        <v/>
      </c>
      <c r="O3182" s="39" t="str">
        <f>IF(O$1&gt;$AE$1,"-",IFERROR(IF(DATEDIF('Base de données'!$A3182,O$1,"d")&lt;&gt;0,"",'Base de données'!$B3182),""))</f>
        <v/>
      </c>
      <c r="P3182" s="39" t="str">
        <f>IF(P$1&gt;$AE$1,"-",IFERROR(IF(DATEDIF('Base de données'!$A3182,P$1,"d")&lt;&gt;0,"",'Base de données'!$B3182),""))</f>
        <v/>
      </c>
      <c r="Q3182" s="39" t="str">
        <f>IF(Q$1&gt;$AE$1,"-",IFERROR(IF(DATEDIF('Base de données'!$A3182,Q$1,"d")&lt;&gt;0,"",'Base de données'!$B3182),""))</f>
        <v/>
      </c>
      <c r="R3182" s="39" t="str">
        <f>IF(R$1&gt;$AE$1,"-",IFERROR(IF(DATEDIF('Base de données'!$A3182,R$1,"d")&lt;&gt;0,"",'Base de données'!$B3182),""))</f>
        <v/>
      </c>
      <c r="S3182" s="39" t="str">
        <f>IF(S$1&gt;$AE$1,"-",IFERROR(IF(DATEDIF('Base de données'!$A3182,S$1,"d")&lt;&gt;0,"",'Base de données'!$B3182),""))</f>
        <v/>
      </c>
      <c r="T3182" s="39" t="str">
        <f>IF(T$1&gt;$AE$1,"-",IFERROR(IF(DATEDIF('Base de données'!$A3182,T$1,"d")&lt;&gt;0,"",'Base de données'!$B3182),""))</f>
        <v/>
      </c>
      <c r="U3182" s="39" t="str">
        <f>IF(U$1&gt;$AE$1,"-",IFERROR(IF(DATEDIF('Base de données'!$A3182,U$1,"d")&lt;&gt;0,"",'Base de données'!$B3182),""))</f>
        <v/>
      </c>
      <c r="V3182" s="39" t="str">
        <f>IF(V$1&gt;$AE$1,"-",IFERROR(IF(DATEDIF('Base de données'!$A3182,V$1,"d")&lt;&gt;0,"",'Base de données'!$B3182),""))</f>
        <v>C5LJK</v>
      </c>
      <c r="W3182" s="34"/>
      <c r="X3182" s="30" t="str">
        <f>'Base de données'!$C3182&amp;" "&amp;'Base de données'!$D3182</f>
        <v>Barbe Lucas</v>
      </c>
      <c r="Y3182" s="31">
        <f>COUNTIF('Base de données'!$B:$B,'Base de données'!$B3182)</f>
        <v>12</v>
      </c>
      <c r="AA3182" s="87" cm="1">
        <f t="array" aca="1" ref="AA3182" ca="1">INDIRECT("'Base de données'!A" &amp; ROW(Y3182))</f>
        <v>45992</v>
      </c>
      <c r="AB3182" s="51" t="str" cm="1">
        <f t="array" aca="1" ref="AB3182" ca="1">INDIRECT("'Base de données'!B" &amp; ROW(Z3182))</f>
        <v>C5LJK</v>
      </c>
    </row>
    <row r="3183" spans="1:28" x14ac:dyDescent="0.3">
      <c r="A3183" s="41" t="str">
        <f ca="1">IF(IF(AND($B3183&lt;&gt;"-",$B3183=$E3183),"Entrée et sortie","-")="Entrée et sortie",'Base de données'!$B3183,"-")</f>
        <v>-</v>
      </c>
      <c r="B3183" s="41" t="str">
        <f t="shared" ca="1" si="199"/>
        <v>-</v>
      </c>
      <c r="C3183" s="41" t="str">
        <f t="shared" ca="1" si="200"/>
        <v>-</v>
      </c>
      <c r="D3183" s="41" t="str">
        <f>IF($F3183="sortie en cours d'année",'Base de données'!$B3183,"-")</f>
        <v>-</v>
      </c>
      <c r="E3183" s="41" t="str">
        <f>IF($H3183="entrée en cours d'année",'Base de données'!$B3183,"-")</f>
        <v>-</v>
      </c>
      <c r="F3183" s="37" t="str">
        <f t="shared" si="197"/>
        <v/>
      </c>
      <c r="G3183" s="37" t="str">
        <f>IF($J3183="mouvement",_xlfn.XLOOKUP('Base de données'!$B3183,$V:$V,$V:$V,0),"")</f>
        <v/>
      </c>
      <c r="H3183" s="37" t="str">
        <f t="shared" si="198"/>
        <v/>
      </c>
      <c r="I3183" s="37" t="str">
        <f>IF($J3183="mouvement",_xlfn.XLOOKUP('Base de données'!$B3183,$K:$K,$K:$K,0),"")</f>
        <v/>
      </c>
      <c r="J3183" s="38" t="str">
        <f>IF(AND(Y3183&lt;&gt;MAX(Y:Y),COUNTIF(K3183:V3183,'Base de données'!$B3183)&gt;0),"mouvement","")</f>
        <v/>
      </c>
      <c r="K3183" s="39" t="str">
        <f>IF(K$1&gt;$AE$1,"-",IFERROR(IF(DATEDIF('Base de données'!$A3183,K$1,"d")&lt;&gt;0,"",'Base de données'!$B3183),""))</f>
        <v/>
      </c>
      <c r="L3183" s="39" t="str">
        <f>IF(L$1&gt;$AE$1,"-",IFERROR(IF(DATEDIF('Base de données'!$A3183,L$1,"d")&lt;&gt;0,"",'Base de données'!$B3183),""))</f>
        <v/>
      </c>
      <c r="M3183" s="39" t="str">
        <f>IF(M$1&gt;$AE$1,"-",IFERROR(IF(DATEDIF('Base de données'!$A3183,M$1,"d")&lt;&gt;0,"",'Base de données'!$B3183),""))</f>
        <v/>
      </c>
      <c r="N3183" s="39" t="str">
        <f>IF(N$1&gt;$AE$1,"-",IFERROR(IF(DATEDIF('Base de données'!$A3183,N$1,"d")&lt;&gt;0,"",'Base de données'!$B3183),""))</f>
        <v/>
      </c>
      <c r="O3183" s="39" t="str">
        <f>IF(O$1&gt;$AE$1,"-",IFERROR(IF(DATEDIF('Base de données'!$A3183,O$1,"d")&lt;&gt;0,"",'Base de données'!$B3183),""))</f>
        <v/>
      </c>
      <c r="P3183" s="39" t="str">
        <f>IF(P$1&gt;$AE$1,"-",IFERROR(IF(DATEDIF('Base de données'!$A3183,P$1,"d")&lt;&gt;0,"",'Base de données'!$B3183),""))</f>
        <v/>
      </c>
      <c r="Q3183" s="39" t="str">
        <f>IF(Q$1&gt;$AE$1,"-",IFERROR(IF(DATEDIF('Base de données'!$A3183,Q$1,"d")&lt;&gt;0,"",'Base de données'!$B3183),""))</f>
        <v/>
      </c>
      <c r="R3183" s="39" t="str">
        <f>IF(R$1&gt;$AE$1,"-",IFERROR(IF(DATEDIF('Base de données'!$A3183,R$1,"d")&lt;&gt;0,"",'Base de données'!$B3183),""))</f>
        <v/>
      </c>
      <c r="S3183" s="39" t="str">
        <f>IF(S$1&gt;$AE$1,"-",IFERROR(IF(DATEDIF('Base de données'!$A3183,S$1,"d")&lt;&gt;0,"",'Base de données'!$B3183),""))</f>
        <v/>
      </c>
      <c r="T3183" s="39" t="str">
        <f>IF(T$1&gt;$AE$1,"-",IFERROR(IF(DATEDIF('Base de données'!$A3183,T$1,"d")&lt;&gt;0,"",'Base de données'!$B3183),""))</f>
        <v/>
      </c>
      <c r="U3183" s="39" t="str">
        <f>IF(U$1&gt;$AE$1,"-",IFERROR(IF(DATEDIF('Base de données'!$A3183,U$1,"d")&lt;&gt;0,"",'Base de données'!$B3183),""))</f>
        <v/>
      </c>
      <c r="V3183" s="39" t="str">
        <f>IF(V$1&gt;$AE$1,"-",IFERROR(IF(DATEDIF('Base de données'!$A3183,V$1,"d")&lt;&gt;0,"",'Base de données'!$B3183),""))</f>
        <v>0ZUM1</v>
      </c>
      <c r="W3183" s="34"/>
      <c r="X3183" s="30" t="str">
        <f>'Base de données'!$C3183&amp;" "&amp;'Base de données'!$D3183</f>
        <v>Turpin Adèle</v>
      </c>
      <c r="Y3183" s="31">
        <f>COUNTIF('Base de données'!$B:$B,'Base de données'!$B3183)</f>
        <v>12</v>
      </c>
      <c r="AA3183" s="87" cm="1">
        <f t="array" aca="1" ref="AA3183" ca="1">INDIRECT("'Base de données'!A" &amp; ROW(Y3183))</f>
        <v>45992</v>
      </c>
      <c r="AB3183" s="51" t="str" cm="1">
        <f t="array" aca="1" ref="AB3183" ca="1">INDIRECT("'Base de données'!B" &amp; ROW(Z3183))</f>
        <v>0ZUM1</v>
      </c>
    </row>
    <row r="3184" spans="1:28" x14ac:dyDescent="0.3">
      <c r="A3184" s="41" t="str">
        <f ca="1">IF(IF(AND($B3184&lt;&gt;"-",$B3184=$E3184),"Entrée et sortie","-")="Entrée et sortie",'Base de données'!$B3184,"-")</f>
        <v>-</v>
      </c>
      <c r="B3184" s="41" t="str">
        <f t="shared" ca="1" si="199"/>
        <v>-</v>
      </c>
      <c r="C3184" s="41" t="str">
        <f t="shared" ca="1" si="200"/>
        <v>-</v>
      </c>
      <c r="D3184" s="41" t="str">
        <f>IF($F3184="sortie en cours d'année",'Base de données'!$B3184,"-")</f>
        <v>-</v>
      </c>
      <c r="E3184" s="41" t="str">
        <f>IF($H3184="entrée en cours d'année",'Base de données'!$B3184,"-")</f>
        <v>-</v>
      </c>
      <c r="F3184" s="37" t="str">
        <f t="shared" si="197"/>
        <v/>
      </c>
      <c r="G3184" s="37" t="str">
        <f>IF($J3184="mouvement",_xlfn.XLOOKUP('Base de données'!$B3184,$V:$V,$V:$V,0),"")</f>
        <v/>
      </c>
      <c r="H3184" s="37" t="str">
        <f t="shared" si="198"/>
        <v/>
      </c>
      <c r="I3184" s="37" t="str">
        <f>IF($J3184="mouvement",_xlfn.XLOOKUP('Base de données'!$B3184,$K:$K,$K:$K,0),"")</f>
        <v/>
      </c>
      <c r="J3184" s="38" t="str">
        <f>IF(AND(Y3184&lt;&gt;MAX(Y:Y),COUNTIF(K3184:V3184,'Base de données'!$B3184)&gt;0),"mouvement","")</f>
        <v/>
      </c>
      <c r="K3184" s="39" t="str">
        <f>IF(K$1&gt;$AE$1,"-",IFERROR(IF(DATEDIF('Base de données'!$A3184,K$1,"d")&lt;&gt;0,"",'Base de données'!$B3184),""))</f>
        <v/>
      </c>
      <c r="L3184" s="39" t="str">
        <f>IF(L$1&gt;$AE$1,"-",IFERROR(IF(DATEDIF('Base de données'!$A3184,L$1,"d")&lt;&gt;0,"",'Base de données'!$B3184),""))</f>
        <v/>
      </c>
      <c r="M3184" s="39" t="str">
        <f>IF(M$1&gt;$AE$1,"-",IFERROR(IF(DATEDIF('Base de données'!$A3184,M$1,"d")&lt;&gt;0,"",'Base de données'!$B3184),""))</f>
        <v/>
      </c>
      <c r="N3184" s="39" t="str">
        <f>IF(N$1&gt;$AE$1,"-",IFERROR(IF(DATEDIF('Base de données'!$A3184,N$1,"d")&lt;&gt;0,"",'Base de données'!$B3184),""))</f>
        <v/>
      </c>
      <c r="O3184" s="39" t="str">
        <f>IF(O$1&gt;$AE$1,"-",IFERROR(IF(DATEDIF('Base de données'!$A3184,O$1,"d")&lt;&gt;0,"",'Base de données'!$B3184),""))</f>
        <v/>
      </c>
      <c r="P3184" s="39" t="str">
        <f>IF(P$1&gt;$AE$1,"-",IFERROR(IF(DATEDIF('Base de données'!$A3184,P$1,"d")&lt;&gt;0,"",'Base de données'!$B3184),""))</f>
        <v/>
      </c>
      <c r="Q3184" s="39" t="str">
        <f>IF(Q$1&gt;$AE$1,"-",IFERROR(IF(DATEDIF('Base de données'!$A3184,Q$1,"d")&lt;&gt;0,"",'Base de données'!$B3184),""))</f>
        <v/>
      </c>
      <c r="R3184" s="39" t="str">
        <f>IF(R$1&gt;$AE$1,"-",IFERROR(IF(DATEDIF('Base de données'!$A3184,R$1,"d")&lt;&gt;0,"",'Base de données'!$B3184),""))</f>
        <v/>
      </c>
      <c r="S3184" s="39" t="str">
        <f>IF(S$1&gt;$AE$1,"-",IFERROR(IF(DATEDIF('Base de données'!$A3184,S$1,"d")&lt;&gt;0,"",'Base de données'!$B3184),""))</f>
        <v/>
      </c>
      <c r="T3184" s="39" t="str">
        <f>IF(T$1&gt;$AE$1,"-",IFERROR(IF(DATEDIF('Base de données'!$A3184,T$1,"d")&lt;&gt;0,"",'Base de données'!$B3184),""))</f>
        <v/>
      </c>
      <c r="U3184" s="39" t="str">
        <f>IF(U$1&gt;$AE$1,"-",IFERROR(IF(DATEDIF('Base de données'!$A3184,U$1,"d")&lt;&gt;0,"",'Base de données'!$B3184),""))</f>
        <v/>
      </c>
      <c r="V3184" s="39" t="str">
        <f>IF(V$1&gt;$AE$1,"-",IFERROR(IF(DATEDIF('Base de données'!$A3184,V$1,"d")&lt;&gt;0,"",'Base de données'!$B3184),""))</f>
        <v>A2E1O</v>
      </c>
      <c r="W3184" s="34"/>
      <c r="X3184" s="30" t="str">
        <f>'Base de données'!$C3184&amp;" "&amp;'Base de données'!$D3184</f>
        <v>Pichon Emmanuel</v>
      </c>
      <c r="Y3184" s="31">
        <f>COUNTIF('Base de données'!$B:$B,'Base de données'!$B3184)</f>
        <v>12</v>
      </c>
      <c r="AA3184" s="87" cm="1">
        <f t="array" aca="1" ref="AA3184" ca="1">INDIRECT("'Base de données'!A" &amp; ROW(Y3184))</f>
        <v>45992</v>
      </c>
      <c r="AB3184" s="51" t="str" cm="1">
        <f t="array" aca="1" ref="AB3184" ca="1">INDIRECT("'Base de données'!B" &amp; ROW(Z3184))</f>
        <v>A2E1O</v>
      </c>
    </row>
    <row r="3185" spans="1:28" x14ac:dyDescent="0.3">
      <c r="A3185" s="41" t="str">
        <f ca="1">IF(IF(AND($B3185&lt;&gt;"-",$B3185=$E3185),"Entrée et sortie","-")="Entrée et sortie",'Base de données'!$B3185,"-")</f>
        <v>-</v>
      </c>
      <c r="B3185" s="41" t="str">
        <f t="shared" ca="1" si="199"/>
        <v>-</v>
      </c>
      <c r="C3185" s="41" t="str">
        <f t="shared" ca="1" si="200"/>
        <v>-</v>
      </c>
      <c r="D3185" s="41" t="str">
        <f>IF($F3185="sortie en cours d'année",'Base de données'!$B3185,"-")</f>
        <v>-</v>
      </c>
      <c r="E3185" s="41" t="str">
        <f>IF($H3185="entrée en cours d'année",'Base de données'!$B3185,"-")</f>
        <v>-</v>
      </c>
      <c r="F3185" s="37" t="str">
        <f t="shared" si="197"/>
        <v/>
      </c>
      <c r="G3185" s="37" t="str">
        <f>IF($J3185="mouvement",_xlfn.XLOOKUP('Base de données'!$B3185,$V:$V,$V:$V,0),"")</f>
        <v/>
      </c>
      <c r="H3185" s="37" t="str">
        <f t="shared" si="198"/>
        <v/>
      </c>
      <c r="I3185" s="37" t="str">
        <f>IF($J3185="mouvement",_xlfn.XLOOKUP('Base de données'!$B3185,$K:$K,$K:$K,0),"")</f>
        <v/>
      </c>
      <c r="J3185" s="38" t="str">
        <f>IF(AND(Y3185&lt;&gt;MAX(Y:Y),COUNTIF(K3185:V3185,'Base de données'!$B3185)&gt;0),"mouvement","")</f>
        <v/>
      </c>
      <c r="K3185" s="39" t="str">
        <f>IF(K$1&gt;$AE$1,"-",IFERROR(IF(DATEDIF('Base de données'!$A3185,K$1,"d")&lt;&gt;0,"",'Base de données'!$B3185),""))</f>
        <v/>
      </c>
      <c r="L3185" s="39" t="str">
        <f>IF(L$1&gt;$AE$1,"-",IFERROR(IF(DATEDIF('Base de données'!$A3185,L$1,"d")&lt;&gt;0,"",'Base de données'!$B3185),""))</f>
        <v/>
      </c>
      <c r="M3185" s="39" t="str">
        <f>IF(M$1&gt;$AE$1,"-",IFERROR(IF(DATEDIF('Base de données'!$A3185,M$1,"d")&lt;&gt;0,"",'Base de données'!$B3185),""))</f>
        <v/>
      </c>
      <c r="N3185" s="39" t="str">
        <f>IF(N$1&gt;$AE$1,"-",IFERROR(IF(DATEDIF('Base de données'!$A3185,N$1,"d")&lt;&gt;0,"",'Base de données'!$B3185),""))</f>
        <v/>
      </c>
      <c r="O3185" s="39" t="str">
        <f>IF(O$1&gt;$AE$1,"-",IFERROR(IF(DATEDIF('Base de données'!$A3185,O$1,"d")&lt;&gt;0,"",'Base de données'!$B3185),""))</f>
        <v/>
      </c>
      <c r="P3185" s="39" t="str">
        <f>IF(P$1&gt;$AE$1,"-",IFERROR(IF(DATEDIF('Base de données'!$A3185,P$1,"d")&lt;&gt;0,"",'Base de données'!$B3185),""))</f>
        <v/>
      </c>
      <c r="Q3185" s="39" t="str">
        <f>IF(Q$1&gt;$AE$1,"-",IFERROR(IF(DATEDIF('Base de données'!$A3185,Q$1,"d")&lt;&gt;0,"",'Base de données'!$B3185),""))</f>
        <v/>
      </c>
      <c r="R3185" s="39" t="str">
        <f>IF(R$1&gt;$AE$1,"-",IFERROR(IF(DATEDIF('Base de données'!$A3185,R$1,"d")&lt;&gt;0,"",'Base de données'!$B3185),""))</f>
        <v/>
      </c>
      <c r="S3185" s="39" t="str">
        <f>IF(S$1&gt;$AE$1,"-",IFERROR(IF(DATEDIF('Base de données'!$A3185,S$1,"d")&lt;&gt;0,"",'Base de données'!$B3185),""))</f>
        <v/>
      </c>
      <c r="T3185" s="39" t="str">
        <f>IF(T$1&gt;$AE$1,"-",IFERROR(IF(DATEDIF('Base de données'!$A3185,T$1,"d")&lt;&gt;0,"",'Base de données'!$B3185),""))</f>
        <v/>
      </c>
      <c r="U3185" s="39" t="str">
        <f>IF(U$1&gt;$AE$1,"-",IFERROR(IF(DATEDIF('Base de données'!$A3185,U$1,"d")&lt;&gt;0,"",'Base de données'!$B3185),""))</f>
        <v/>
      </c>
      <c r="V3185" s="39" t="str">
        <f>IF(V$1&gt;$AE$1,"-",IFERROR(IF(DATEDIF('Base de données'!$A3185,V$1,"d")&lt;&gt;0,"",'Base de données'!$B3185),""))</f>
        <v>EEW7P</v>
      </c>
      <c r="W3185" s="34"/>
      <c r="X3185" s="30" t="str">
        <f>'Base de données'!$C3185&amp;" "&amp;'Base de données'!$D3185</f>
        <v>Gros Suzanne</v>
      </c>
      <c r="Y3185" s="31">
        <f>COUNTIF('Base de données'!$B:$B,'Base de données'!$B3185)</f>
        <v>12</v>
      </c>
      <c r="AA3185" s="87" cm="1">
        <f t="array" aca="1" ref="AA3185" ca="1">INDIRECT("'Base de données'!A" &amp; ROW(Y3185))</f>
        <v>45992</v>
      </c>
      <c r="AB3185" s="51" t="str" cm="1">
        <f t="array" aca="1" ref="AB3185" ca="1">INDIRECT("'Base de données'!B" &amp; ROW(Z3185))</f>
        <v>EEW7P</v>
      </c>
    </row>
    <row r="3186" spans="1:28" x14ac:dyDescent="0.3">
      <c r="A3186" s="41" t="str">
        <f ca="1">IF(IF(AND($B3186&lt;&gt;"-",$B3186=$E3186),"Entrée et sortie","-")="Entrée et sortie",'Base de données'!$B3186,"-")</f>
        <v>-</v>
      </c>
      <c r="B3186" s="41" t="str">
        <f t="shared" ca="1" si="199"/>
        <v>-</v>
      </c>
      <c r="C3186" s="41" t="str">
        <f t="shared" ca="1" si="200"/>
        <v>-</v>
      </c>
      <c r="D3186" s="41" t="str">
        <f>IF($F3186="sortie en cours d'année",'Base de données'!$B3186,"-")</f>
        <v>-</v>
      </c>
      <c r="E3186" s="41" t="str">
        <f>IF($H3186="entrée en cours d'année",'Base de données'!$B3186,"-")</f>
        <v>-</v>
      </c>
      <c r="F3186" s="37" t="str">
        <f t="shared" si="197"/>
        <v/>
      </c>
      <c r="G3186" s="37" t="str">
        <f>IF($J3186="mouvement",_xlfn.XLOOKUP('Base de données'!$B3186,$V:$V,$V:$V,0),"")</f>
        <v/>
      </c>
      <c r="H3186" s="37" t="str">
        <f t="shared" si="198"/>
        <v/>
      </c>
      <c r="I3186" s="37" t="str">
        <f>IF($J3186="mouvement",_xlfn.XLOOKUP('Base de données'!$B3186,$K:$K,$K:$K,0),"")</f>
        <v/>
      </c>
      <c r="J3186" s="38" t="str">
        <f>IF(AND(Y3186&lt;&gt;MAX(Y:Y),COUNTIF(K3186:V3186,'Base de données'!$B3186)&gt;0),"mouvement","")</f>
        <v/>
      </c>
      <c r="K3186" s="39" t="str">
        <f>IF(K$1&gt;$AE$1,"-",IFERROR(IF(DATEDIF('Base de données'!$A3186,K$1,"d")&lt;&gt;0,"",'Base de données'!$B3186),""))</f>
        <v/>
      </c>
      <c r="L3186" s="39" t="str">
        <f>IF(L$1&gt;$AE$1,"-",IFERROR(IF(DATEDIF('Base de données'!$A3186,L$1,"d")&lt;&gt;0,"",'Base de données'!$B3186),""))</f>
        <v/>
      </c>
      <c r="M3186" s="39" t="str">
        <f>IF(M$1&gt;$AE$1,"-",IFERROR(IF(DATEDIF('Base de données'!$A3186,M$1,"d")&lt;&gt;0,"",'Base de données'!$B3186),""))</f>
        <v/>
      </c>
      <c r="N3186" s="39" t="str">
        <f>IF(N$1&gt;$AE$1,"-",IFERROR(IF(DATEDIF('Base de données'!$A3186,N$1,"d")&lt;&gt;0,"",'Base de données'!$B3186),""))</f>
        <v/>
      </c>
      <c r="O3186" s="39" t="str">
        <f>IF(O$1&gt;$AE$1,"-",IFERROR(IF(DATEDIF('Base de données'!$A3186,O$1,"d")&lt;&gt;0,"",'Base de données'!$B3186),""))</f>
        <v/>
      </c>
      <c r="P3186" s="39" t="str">
        <f>IF(P$1&gt;$AE$1,"-",IFERROR(IF(DATEDIF('Base de données'!$A3186,P$1,"d")&lt;&gt;0,"",'Base de données'!$B3186),""))</f>
        <v/>
      </c>
      <c r="Q3186" s="39" t="str">
        <f>IF(Q$1&gt;$AE$1,"-",IFERROR(IF(DATEDIF('Base de données'!$A3186,Q$1,"d")&lt;&gt;0,"",'Base de données'!$B3186),""))</f>
        <v/>
      </c>
      <c r="R3186" s="39" t="str">
        <f>IF(R$1&gt;$AE$1,"-",IFERROR(IF(DATEDIF('Base de données'!$A3186,R$1,"d")&lt;&gt;0,"",'Base de données'!$B3186),""))</f>
        <v/>
      </c>
      <c r="S3186" s="39" t="str">
        <f>IF(S$1&gt;$AE$1,"-",IFERROR(IF(DATEDIF('Base de données'!$A3186,S$1,"d")&lt;&gt;0,"",'Base de données'!$B3186),""))</f>
        <v/>
      </c>
      <c r="T3186" s="39" t="str">
        <f>IF(T$1&gt;$AE$1,"-",IFERROR(IF(DATEDIF('Base de données'!$A3186,T$1,"d")&lt;&gt;0,"",'Base de données'!$B3186),""))</f>
        <v/>
      </c>
      <c r="U3186" s="39" t="str">
        <f>IF(U$1&gt;$AE$1,"-",IFERROR(IF(DATEDIF('Base de données'!$A3186,U$1,"d")&lt;&gt;0,"",'Base de données'!$B3186),""))</f>
        <v/>
      </c>
      <c r="V3186" s="39" t="str">
        <f>IF(V$1&gt;$AE$1,"-",IFERROR(IF(DATEDIF('Base de données'!$A3186,V$1,"d")&lt;&gt;0,"",'Base de données'!$B3186),""))</f>
        <v>HG5H8</v>
      </c>
      <c r="W3186" s="34"/>
      <c r="X3186" s="30" t="str">
        <f>'Base de données'!$C3186&amp;" "&amp;'Base de données'!$D3186</f>
        <v>Bègue Étienne</v>
      </c>
      <c r="Y3186" s="31">
        <f>COUNTIF('Base de données'!$B:$B,'Base de données'!$B3186)</f>
        <v>12</v>
      </c>
      <c r="AA3186" s="87" cm="1">
        <f t="array" aca="1" ref="AA3186" ca="1">INDIRECT("'Base de données'!A" &amp; ROW(Y3186))</f>
        <v>45992</v>
      </c>
      <c r="AB3186" s="51" t="str" cm="1">
        <f t="array" aca="1" ref="AB3186" ca="1">INDIRECT("'Base de données'!B" &amp; ROW(Z3186))</f>
        <v>HG5H8</v>
      </c>
    </row>
    <row r="3187" spans="1:28" x14ac:dyDescent="0.3">
      <c r="A3187" s="41" t="str">
        <f ca="1">IF(IF(AND($B3187&lt;&gt;"-",$B3187=$E3187),"Entrée et sortie","-")="Entrée et sortie",'Base de données'!$B3187,"-")</f>
        <v>-</v>
      </c>
      <c r="B3187" s="41" t="str">
        <f t="shared" ca="1" si="199"/>
        <v>-</v>
      </c>
      <c r="C3187" s="41" t="str">
        <f t="shared" ca="1" si="200"/>
        <v>-</v>
      </c>
      <c r="D3187" s="41" t="str">
        <f>IF($F3187="sortie en cours d'année",'Base de données'!$B3187,"-")</f>
        <v>-</v>
      </c>
      <c r="E3187" s="41" t="str">
        <f>IF($H3187="entrée en cours d'année",'Base de données'!$B3187,"-")</f>
        <v>-</v>
      </c>
      <c r="F3187" s="37" t="str">
        <f t="shared" si="197"/>
        <v/>
      </c>
      <c r="G3187" s="37" t="str">
        <f>IF($J3187="mouvement",_xlfn.XLOOKUP('Base de données'!$B3187,$V:$V,$V:$V,0),"")</f>
        <v/>
      </c>
      <c r="H3187" s="37" t="str">
        <f t="shared" si="198"/>
        <v/>
      </c>
      <c r="I3187" s="37" t="str">
        <f>IF($J3187="mouvement",_xlfn.XLOOKUP('Base de données'!$B3187,$K:$K,$K:$K,0),"")</f>
        <v/>
      </c>
      <c r="J3187" s="38" t="str">
        <f>IF(AND(Y3187&lt;&gt;MAX(Y:Y),COUNTIF(K3187:V3187,'Base de données'!$B3187)&gt;0),"mouvement","")</f>
        <v/>
      </c>
      <c r="K3187" s="39" t="str">
        <f>IF(K$1&gt;$AE$1,"-",IFERROR(IF(DATEDIF('Base de données'!$A3187,K$1,"d")&lt;&gt;0,"",'Base de données'!$B3187),""))</f>
        <v/>
      </c>
      <c r="L3187" s="39" t="str">
        <f>IF(L$1&gt;$AE$1,"-",IFERROR(IF(DATEDIF('Base de données'!$A3187,L$1,"d")&lt;&gt;0,"",'Base de données'!$B3187),""))</f>
        <v/>
      </c>
      <c r="M3187" s="39" t="str">
        <f>IF(M$1&gt;$AE$1,"-",IFERROR(IF(DATEDIF('Base de données'!$A3187,M$1,"d")&lt;&gt;0,"",'Base de données'!$B3187),""))</f>
        <v/>
      </c>
      <c r="N3187" s="39" t="str">
        <f>IF(N$1&gt;$AE$1,"-",IFERROR(IF(DATEDIF('Base de données'!$A3187,N$1,"d")&lt;&gt;0,"",'Base de données'!$B3187),""))</f>
        <v/>
      </c>
      <c r="O3187" s="39" t="str">
        <f>IF(O$1&gt;$AE$1,"-",IFERROR(IF(DATEDIF('Base de données'!$A3187,O$1,"d")&lt;&gt;0,"",'Base de données'!$B3187),""))</f>
        <v/>
      </c>
      <c r="P3187" s="39" t="str">
        <f>IF(P$1&gt;$AE$1,"-",IFERROR(IF(DATEDIF('Base de données'!$A3187,P$1,"d")&lt;&gt;0,"",'Base de données'!$B3187),""))</f>
        <v/>
      </c>
      <c r="Q3187" s="39" t="str">
        <f>IF(Q$1&gt;$AE$1,"-",IFERROR(IF(DATEDIF('Base de données'!$A3187,Q$1,"d")&lt;&gt;0,"",'Base de données'!$B3187),""))</f>
        <v/>
      </c>
      <c r="R3187" s="39" t="str">
        <f>IF(R$1&gt;$AE$1,"-",IFERROR(IF(DATEDIF('Base de données'!$A3187,R$1,"d")&lt;&gt;0,"",'Base de données'!$B3187),""))</f>
        <v/>
      </c>
      <c r="S3187" s="39" t="str">
        <f>IF(S$1&gt;$AE$1,"-",IFERROR(IF(DATEDIF('Base de données'!$A3187,S$1,"d")&lt;&gt;0,"",'Base de données'!$B3187),""))</f>
        <v/>
      </c>
      <c r="T3187" s="39" t="str">
        <f>IF(T$1&gt;$AE$1,"-",IFERROR(IF(DATEDIF('Base de données'!$A3187,T$1,"d")&lt;&gt;0,"",'Base de données'!$B3187),""))</f>
        <v/>
      </c>
      <c r="U3187" s="39" t="str">
        <f>IF(U$1&gt;$AE$1,"-",IFERROR(IF(DATEDIF('Base de données'!$A3187,U$1,"d")&lt;&gt;0,"",'Base de données'!$B3187),""))</f>
        <v/>
      </c>
      <c r="V3187" s="39" t="str">
        <f>IF(V$1&gt;$AE$1,"-",IFERROR(IF(DATEDIF('Base de données'!$A3187,V$1,"d")&lt;&gt;0,"",'Base de données'!$B3187),""))</f>
        <v>YID01</v>
      </c>
      <c r="W3187" s="34"/>
      <c r="X3187" s="30" t="str">
        <f>'Base de données'!$C3187&amp;" "&amp;'Base de données'!$D3187</f>
        <v>Guilbert Élodie</v>
      </c>
      <c r="Y3187" s="31">
        <f>COUNTIF('Base de données'!$B:$B,'Base de données'!$B3187)</f>
        <v>12</v>
      </c>
      <c r="AA3187" s="87" cm="1">
        <f t="array" aca="1" ref="AA3187" ca="1">INDIRECT("'Base de données'!A" &amp; ROW(Y3187))</f>
        <v>45992</v>
      </c>
      <c r="AB3187" s="51" t="str" cm="1">
        <f t="array" aca="1" ref="AB3187" ca="1">INDIRECT("'Base de données'!B" &amp; ROW(Z3187))</f>
        <v>YID01</v>
      </c>
    </row>
    <row r="3188" spans="1:28" x14ac:dyDescent="0.3">
      <c r="A3188" s="41" t="str">
        <f ca="1">IF(IF(AND($B3188&lt;&gt;"-",$B3188=$E3188),"Entrée et sortie","-")="Entrée et sortie",'Base de données'!$B3188,"-")</f>
        <v>-</v>
      </c>
      <c r="B3188" s="41" t="str">
        <f t="shared" ca="1" si="199"/>
        <v>-</v>
      </c>
      <c r="C3188" s="41" t="str">
        <f t="shared" ca="1" si="200"/>
        <v>-</v>
      </c>
      <c r="D3188" s="41" t="str">
        <f>IF($F3188="sortie en cours d'année",'Base de données'!$B3188,"-")</f>
        <v>-</v>
      </c>
      <c r="E3188" s="41" t="str">
        <f>IF($H3188="entrée en cours d'année",'Base de données'!$B3188,"-")</f>
        <v>-</v>
      </c>
      <c r="F3188" s="37" t="str">
        <f t="shared" si="197"/>
        <v/>
      </c>
      <c r="G3188" s="37" t="str">
        <f>IF($J3188="mouvement",_xlfn.XLOOKUP('Base de données'!$B3188,$V:$V,$V:$V,0),"")</f>
        <v/>
      </c>
      <c r="H3188" s="37" t="str">
        <f t="shared" si="198"/>
        <v/>
      </c>
      <c r="I3188" s="37" t="str">
        <f>IF($J3188="mouvement",_xlfn.XLOOKUP('Base de données'!$B3188,$K:$K,$K:$K,0),"")</f>
        <v/>
      </c>
      <c r="J3188" s="38" t="str">
        <f>IF(AND(Y3188&lt;&gt;MAX(Y:Y),COUNTIF(K3188:V3188,'Base de données'!$B3188)&gt;0),"mouvement","")</f>
        <v/>
      </c>
      <c r="K3188" s="39" t="str">
        <f>IF(K$1&gt;$AE$1,"-",IFERROR(IF(DATEDIF('Base de données'!$A3188,K$1,"d")&lt;&gt;0,"",'Base de données'!$B3188),""))</f>
        <v/>
      </c>
      <c r="L3188" s="39" t="str">
        <f>IF(L$1&gt;$AE$1,"-",IFERROR(IF(DATEDIF('Base de données'!$A3188,L$1,"d")&lt;&gt;0,"",'Base de données'!$B3188),""))</f>
        <v/>
      </c>
      <c r="M3188" s="39" t="str">
        <f>IF(M$1&gt;$AE$1,"-",IFERROR(IF(DATEDIF('Base de données'!$A3188,M$1,"d")&lt;&gt;0,"",'Base de données'!$B3188),""))</f>
        <v/>
      </c>
      <c r="N3188" s="39" t="str">
        <f>IF(N$1&gt;$AE$1,"-",IFERROR(IF(DATEDIF('Base de données'!$A3188,N$1,"d")&lt;&gt;0,"",'Base de données'!$B3188),""))</f>
        <v/>
      </c>
      <c r="O3188" s="39" t="str">
        <f>IF(O$1&gt;$AE$1,"-",IFERROR(IF(DATEDIF('Base de données'!$A3188,O$1,"d")&lt;&gt;0,"",'Base de données'!$B3188),""))</f>
        <v/>
      </c>
      <c r="P3188" s="39" t="str">
        <f>IF(P$1&gt;$AE$1,"-",IFERROR(IF(DATEDIF('Base de données'!$A3188,P$1,"d")&lt;&gt;0,"",'Base de données'!$B3188),""))</f>
        <v/>
      </c>
      <c r="Q3188" s="39" t="str">
        <f>IF(Q$1&gt;$AE$1,"-",IFERROR(IF(DATEDIF('Base de données'!$A3188,Q$1,"d")&lt;&gt;0,"",'Base de données'!$B3188),""))</f>
        <v/>
      </c>
      <c r="R3188" s="39" t="str">
        <f>IF(R$1&gt;$AE$1,"-",IFERROR(IF(DATEDIF('Base de données'!$A3188,R$1,"d")&lt;&gt;0,"",'Base de données'!$B3188),""))</f>
        <v/>
      </c>
      <c r="S3188" s="39" t="str">
        <f>IF(S$1&gt;$AE$1,"-",IFERROR(IF(DATEDIF('Base de données'!$A3188,S$1,"d")&lt;&gt;0,"",'Base de données'!$B3188),""))</f>
        <v/>
      </c>
      <c r="T3188" s="39" t="str">
        <f>IF(T$1&gt;$AE$1,"-",IFERROR(IF(DATEDIF('Base de données'!$A3188,T$1,"d")&lt;&gt;0,"",'Base de données'!$B3188),""))</f>
        <v/>
      </c>
      <c r="U3188" s="39" t="str">
        <f>IF(U$1&gt;$AE$1,"-",IFERROR(IF(DATEDIF('Base de données'!$A3188,U$1,"d")&lt;&gt;0,"",'Base de données'!$B3188),""))</f>
        <v/>
      </c>
      <c r="V3188" s="39" t="str">
        <f>IF(V$1&gt;$AE$1,"-",IFERROR(IF(DATEDIF('Base de données'!$A3188,V$1,"d")&lt;&gt;0,"",'Base de données'!$B3188),""))</f>
        <v>5CII0</v>
      </c>
      <c r="W3188" s="34"/>
      <c r="X3188" s="30" t="str">
        <f>'Base de données'!$C3188&amp;" "&amp;'Base de données'!$D3188</f>
        <v>Costa Céline</v>
      </c>
      <c r="Y3188" s="31">
        <f>COUNTIF('Base de données'!$B:$B,'Base de données'!$B3188)</f>
        <v>12</v>
      </c>
      <c r="AA3188" s="87" cm="1">
        <f t="array" aca="1" ref="AA3188" ca="1">INDIRECT("'Base de données'!A" &amp; ROW(Y3188))</f>
        <v>45992</v>
      </c>
      <c r="AB3188" s="51" t="str" cm="1">
        <f t="array" aca="1" ref="AB3188" ca="1">INDIRECT("'Base de données'!B" &amp; ROW(Z3188))</f>
        <v>5CII0</v>
      </c>
    </row>
    <row r="3189" spans="1:28" x14ac:dyDescent="0.3">
      <c r="A3189" s="41" t="str">
        <f ca="1">IF(IF(AND($B3189&lt;&gt;"-",$B3189=$E3189),"Entrée et sortie","-")="Entrée et sortie",'Base de données'!$B3189,"-")</f>
        <v>-</v>
      </c>
      <c r="B3189" s="41" t="str">
        <f t="shared" ca="1" si="199"/>
        <v>-</v>
      </c>
      <c r="C3189" s="41" t="str">
        <f t="shared" ca="1" si="200"/>
        <v>-</v>
      </c>
      <c r="D3189" s="41" t="str">
        <f>IF($F3189="sortie en cours d'année",'Base de données'!$B3189,"-")</f>
        <v>-</v>
      </c>
      <c r="E3189" s="41" t="str">
        <f>IF($H3189="entrée en cours d'année",'Base de données'!$B3189,"-")</f>
        <v>-</v>
      </c>
      <c r="F3189" s="37" t="str">
        <f t="shared" si="197"/>
        <v/>
      </c>
      <c r="G3189" s="37" t="str">
        <f>IF($J3189="mouvement",_xlfn.XLOOKUP('Base de données'!$B3189,$V:$V,$V:$V,0),"")</f>
        <v/>
      </c>
      <c r="H3189" s="37" t="str">
        <f t="shared" si="198"/>
        <v/>
      </c>
      <c r="I3189" s="37" t="str">
        <f>IF($J3189="mouvement",_xlfn.XLOOKUP('Base de données'!$B3189,$K:$K,$K:$K,0),"")</f>
        <v/>
      </c>
      <c r="J3189" s="38" t="str">
        <f>IF(AND(Y3189&lt;&gt;MAX(Y:Y),COUNTIF(K3189:V3189,'Base de données'!$B3189)&gt;0),"mouvement","")</f>
        <v/>
      </c>
      <c r="K3189" s="39" t="str">
        <f>IF(K$1&gt;$AE$1,"-",IFERROR(IF(DATEDIF('Base de données'!$A3189,K$1,"d")&lt;&gt;0,"",'Base de données'!$B3189),""))</f>
        <v/>
      </c>
      <c r="L3189" s="39" t="str">
        <f>IF(L$1&gt;$AE$1,"-",IFERROR(IF(DATEDIF('Base de données'!$A3189,L$1,"d")&lt;&gt;0,"",'Base de données'!$B3189),""))</f>
        <v/>
      </c>
      <c r="M3189" s="39" t="str">
        <f>IF(M$1&gt;$AE$1,"-",IFERROR(IF(DATEDIF('Base de données'!$A3189,M$1,"d")&lt;&gt;0,"",'Base de données'!$B3189),""))</f>
        <v/>
      </c>
      <c r="N3189" s="39" t="str">
        <f>IF(N$1&gt;$AE$1,"-",IFERROR(IF(DATEDIF('Base de données'!$A3189,N$1,"d")&lt;&gt;0,"",'Base de données'!$B3189),""))</f>
        <v/>
      </c>
      <c r="O3189" s="39" t="str">
        <f>IF(O$1&gt;$AE$1,"-",IFERROR(IF(DATEDIF('Base de données'!$A3189,O$1,"d")&lt;&gt;0,"",'Base de données'!$B3189),""))</f>
        <v/>
      </c>
      <c r="P3189" s="39" t="str">
        <f>IF(P$1&gt;$AE$1,"-",IFERROR(IF(DATEDIF('Base de données'!$A3189,P$1,"d")&lt;&gt;0,"",'Base de données'!$B3189),""))</f>
        <v/>
      </c>
      <c r="Q3189" s="39" t="str">
        <f>IF(Q$1&gt;$AE$1,"-",IFERROR(IF(DATEDIF('Base de données'!$A3189,Q$1,"d")&lt;&gt;0,"",'Base de données'!$B3189),""))</f>
        <v/>
      </c>
      <c r="R3189" s="39" t="str">
        <f>IF(R$1&gt;$AE$1,"-",IFERROR(IF(DATEDIF('Base de données'!$A3189,R$1,"d")&lt;&gt;0,"",'Base de données'!$B3189),""))</f>
        <v/>
      </c>
      <c r="S3189" s="39" t="str">
        <f>IF(S$1&gt;$AE$1,"-",IFERROR(IF(DATEDIF('Base de données'!$A3189,S$1,"d")&lt;&gt;0,"",'Base de données'!$B3189),""))</f>
        <v/>
      </c>
      <c r="T3189" s="39" t="str">
        <f>IF(T$1&gt;$AE$1,"-",IFERROR(IF(DATEDIF('Base de données'!$A3189,T$1,"d")&lt;&gt;0,"",'Base de données'!$B3189),""))</f>
        <v/>
      </c>
      <c r="U3189" s="39" t="str">
        <f>IF(U$1&gt;$AE$1,"-",IFERROR(IF(DATEDIF('Base de données'!$A3189,U$1,"d")&lt;&gt;0,"",'Base de données'!$B3189),""))</f>
        <v/>
      </c>
      <c r="V3189" s="39" t="str">
        <f>IF(V$1&gt;$AE$1,"-",IFERROR(IF(DATEDIF('Base de données'!$A3189,V$1,"d")&lt;&gt;0,"",'Base de données'!$B3189),""))</f>
        <v>8RHOT</v>
      </c>
      <c r="W3189" s="34"/>
      <c r="X3189" s="30" t="str">
        <f>'Base de données'!$C3189&amp;" "&amp;'Base de données'!$D3189</f>
        <v>Lecoq Nathalie</v>
      </c>
      <c r="Y3189" s="31">
        <f>COUNTIF('Base de données'!$B:$B,'Base de données'!$B3189)</f>
        <v>12</v>
      </c>
      <c r="AA3189" s="87" cm="1">
        <f t="array" aca="1" ref="AA3189" ca="1">INDIRECT("'Base de données'!A" &amp; ROW(Y3189))</f>
        <v>45992</v>
      </c>
      <c r="AB3189" s="51" t="str" cm="1">
        <f t="array" aca="1" ref="AB3189" ca="1">INDIRECT("'Base de données'!B" &amp; ROW(Z3189))</f>
        <v>8RHOT</v>
      </c>
    </row>
    <row r="3190" spans="1:28" x14ac:dyDescent="0.3">
      <c r="A3190" s="41" t="str">
        <f ca="1">IF(IF(AND($B3190&lt;&gt;"-",$B3190=$E3190),"Entrée et sortie","-")="Entrée et sortie",'Base de données'!$B3190,"-")</f>
        <v>-</v>
      </c>
      <c r="B3190" s="41" t="str">
        <f t="shared" ca="1" si="199"/>
        <v>-</v>
      </c>
      <c r="C3190" s="41" t="str">
        <f t="shared" ca="1" si="200"/>
        <v>-</v>
      </c>
      <c r="D3190" s="41" t="str">
        <f>IF($F3190="sortie en cours d'année",'Base de données'!$B3190,"-")</f>
        <v>-</v>
      </c>
      <c r="E3190" s="41" t="str">
        <f>IF($H3190="entrée en cours d'année",'Base de données'!$B3190,"-")</f>
        <v>-</v>
      </c>
      <c r="F3190" s="37" t="str">
        <f t="shared" si="197"/>
        <v/>
      </c>
      <c r="G3190" s="37" t="str">
        <f>IF($J3190="mouvement",_xlfn.XLOOKUP('Base de données'!$B3190,$V:$V,$V:$V,0),"")</f>
        <v/>
      </c>
      <c r="H3190" s="37" t="str">
        <f t="shared" si="198"/>
        <v/>
      </c>
      <c r="I3190" s="37" t="str">
        <f>IF($J3190="mouvement",_xlfn.XLOOKUP('Base de données'!$B3190,$K:$K,$K:$K,0),"")</f>
        <v/>
      </c>
      <c r="J3190" s="38" t="str">
        <f>IF(AND(Y3190&lt;&gt;MAX(Y:Y),COUNTIF(K3190:V3190,'Base de données'!$B3190)&gt;0),"mouvement","")</f>
        <v/>
      </c>
      <c r="K3190" s="39" t="str">
        <f>IF(K$1&gt;$AE$1,"-",IFERROR(IF(DATEDIF('Base de données'!$A3190,K$1,"d")&lt;&gt;0,"",'Base de données'!$B3190),""))</f>
        <v/>
      </c>
      <c r="L3190" s="39" t="str">
        <f>IF(L$1&gt;$AE$1,"-",IFERROR(IF(DATEDIF('Base de données'!$A3190,L$1,"d")&lt;&gt;0,"",'Base de données'!$B3190),""))</f>
        <v/>
      </c>
      <c r="M3190" s="39" t="str">
        <f>IF(M$1&gt;$AE$1,"-",IFERROR(IF(DATEDIF('Base de données'!$A3190,M$1,"d")&lt;&gt;0,"",'Base de données'!$B3190),""))</f>
        <v/>
      </c>
      <c r="N3190" s="39" t="str">
        <f>IF(N$1&gt;$AE$1,"-",IFERROR(IF(DATEDIF('Base de données'!$A3190,N$1,"d")&lt;&gt;0,"",'Base de données'!$B3190),""))</f>
        <v/>
      </c>
      <c r="O3190" s="39" t="str">
        <f>IF(O$1&gt;$AE$1,"-",IFERROR(IF(DATEDIF('Base de données'!$A3190,O$1,"d")&lt;&gt;0,"",'Base de données'!$B3190),""))</f>
        <v/>
      </c>
      <c r="P3190" s="39" t="str">
        <f>IF(P$1&gt;$AE$1,"-",IFERROR(IF(DATEDIF('Base de données'!$A3190,P$1,"d")&lt;&gt;0,"",'Base de données'!$B3190),""))</f>
        <v/>
      </c>
      <c r="Q3190" s="39" t="str">
        <f>IF(Q$1&gt;$AE$1,"-",IFERROR(IF(DATEDIF('Base de données'!$A3190,Q$1,"d")&lt;&gt;0,"",'Base de données'!$B3190),""))</f>
        <v/>
      </c>
      <c r="R3190" s="39" t="str">
        <f>IF(R$1&gt;$AE$1,"-",IFERROR(IF(DATEDIF('Base de données'!$A3190,R$1,"d")&lt;&gt;0,"",'Base de données'!$B3190),""))</f>
        <v/>
      </c>
      <c r="S3190" s="39" t="str">
        <f>IF(S$1&gt;$AE$1,"-",IFERROR(IF(DATEDIF('Base de données'!$A3190,S$1,"d")&lt;&gt;0,"",'Base de données'!$B3190),""))</f>
        <v/>
      </c>
      <c r="T3190" s="39" t="str">
        <f>IF(T$1&gt;$AE$1,"-",IFERROR(IF(DATEDIF('Base de données'!$A3190,T$1,"d")&lt;&gt;0,"",'Base de données'!$B3190),""))</f>
        <v/>
      </c>
      <c r="U3190" s="39" t="str">
        <f>IF(U$1&gt;$AE$1,"-",IFERROR(IF(DATEDIF('Base de données'!$A3190,U$1,"d")&lt;&gt;0,"",'Base de données'!$B3190),""))</f>
        <v/>
      </c>
      <c r="V3190" s="39" t="str">
        <f>IF(V$1&gt;$AE$1,"-",IFERROR(IF(DATEDIF('Base de données'!$A3190,V$1,"d")&lt;&gt;0,"",'Base de données'!$B3190),""))</f>
        <v>9RSMG</v>
      </c>
      <c r="W3190" s="34"/>
      <c r="X3190" s="30" t="str">
        <f>'Base de données'!$C3190&amp;" "&amp;'Base de données'!$D3190</f>
        <v>Roussel Colette</v>
      </c>
      <c r="Y3190" s="31">
        <f>COUNTIF('Base de données'!$B:$B,'Base de données'!$B3190)</f>
        <v>12</v>
      </c>
      <c r="AA3190" s="87" cm="1">
        <f t="array" aca="1" ref="AA3190" ca="1">INDIRECT("'Base de données'!A" &amp; ROW(Y3190))</f>
        <v>45992</v>
      </c>
      <c r="AB3190" s="51" t="str" cm="1">
        <f t="array" aca="1" ref="AB3190" ca="1">INDIRECT("'Base de données'!B" &amp; ROW(Z3190))</f>
        <v>9RSMG</v>
      </c>
    </row>
    <row r="3191" spans="1:28" x14ac:dyDescent="0.3">
      <c r="A3191" s="41" t="str">
        <f ca="1">IF(IF(AND($B3191&lt;&gt;"-",$B3191=$E3191),"Entrée et sortie","-")="Entrée et sortie",'Base de données'!$B3191,"-")</f>
        <v>-</v>
      </c>
      <c r="B3191" s="41" t="str">
        <f t="shared" ca="1" si="199"/>
        <v>-</v>
      </c>
      <c r="C3191" s="41" t="str">
        <f t="shared" ca="1" si="200"/>
        <v>-</v>
      </c>
      <c r="D3191" s="41" t="str">
        <f>IF($F3191="sortie en cours d'année",'Base de données'!$B3191,"-")</f>
        <v>-</v>
      </c>
      <c r="E3191" s="41" t="str">
        <f>IF($H3191="entrée en cours d'année",'Base de données'!$B3191,"-")</f>
        <v>-</v>
      </c>
      <c r="F3191" s="37" t="str">
        <f t="shared" si="197"/>
        <v/>
      </c>
      <c r="G3191" s="37" t="str">
        <f>IF($J3191="mouvement",_xlfn.XLOOKUP('Base de données'!$B3191,$V:$V,$V:$V,0),"")</f>
        <v/>
      </c>
      <c r="H3191" s="37" t="str">
        <f t="shared" si="198"/>
        <v/>
      </c>
      <c r="I3191" s="37" t="str">
        <f>IF($J3191="mouvement",_xlfn.XLOOKUP('Base de données'!$B3191,$K:$K,$K:$K,0),"")</f>
        <v/>
      </c>
      <c r="J3191" s="38" t="str">
        <f>IF(AND(Y3191&lt;&gt;MAX(Y:Y),COUNTIF(K3191:V3191,'Base de données'!$B3191)&gt;0),"mouvement","")</f>
        <v/>
      </c>
      <c r="K3191" s="39" t="str">
        <f>IF(K$1&gt;$AE$1,"-",IFERROR(IF(DATEDIF('Base de données'!$A3191,K$1,"d")&lt;&gt;0,"",'Base de données'!$B3191),""))</f>
        <v/>
      </c>
      <c r="L3191" s="39" t="str">
        <f>IF(L$1&gt;$AE$1,"-",IFERROR(IF(DATEDIF('Base de données'!$A3191,L$1,"d")&lt;&gt;0,"",'Base de données'!$B3191),""))</f>
        <v/>
      </c>
      <c r="M3191" s="39" t="str">
        <f>IF(M$1&gt;$AE$1,"-",IFERROR(IF(DATEDIF('Base de données'!$A3191,M$1,"d")&lt;&gt;0,"",'Base de données'!$B3191),""))</f>
        <v/>
      </c>
      <c r="N3191" s="39" t="str">
        <f>IF(N$1&gt;$AE$1,"-",IFERROR(IF(DATEDIF('Base de données'!$A3191,N$1,"d")&lt;&gt;0,"",'Base de données'!$B3191),""))</f>
        <v/>
      </c>
      <c r="O3191" s="39" t="str">
        <f>IF(O$1&gt;$AE$1,"-",IFERROR(IF(DATEDIF('Base de données'!$A3191,O$1,"d")&lt;&gt;0,"",'Base de données'!$B3191),""))</f>
        <v/>
      </c>
      <c r="P3191" s="39" t="str">
        <f>IF(P$1&gt;$AE$1,"-",IFERROR(IF(DATEDIF('Base de données'!$A3191,P$1,"d")&lt;&gt;0,"",'Base de données'!$B3191),""))</f>
        <v/>
      </c>
      <c r="Q3191" s="39" t="str">
        <f>IF(Q$1&gt;$AE$1,"-",IFERROR(IF(DATEDIF('Base de données'!$A3191,Q$1,"d")&lt;&gt;0,"",'Base de données'!$B3191),""))</f>
        <v/>
      </c>
      <c r="R3191" s="39" t="str">
        <f>IF(R$1&gt;$AE$1,"-",IFERROR(IF(DATEDIF('Base de données'!$A3191,R$1,"d")&lt;&gt;0,"",'Base de données'!$B3191),""))</f>
        <v/>
      </c>
      <c r="S3191" s="39" t="str">
        <f>IF(S$1&gt;$AE$1,"-",IFERROR(IF(DATEDIF('Base de données'!$A3191,S$1,"d")&lt;&gt;0,"",'Base de données'!$B3191),""))</f>
        <v/>
      </c>
      <c r="T3191" s="39" t="str">
        <f>IF(T$1&gt;$AE$1,"-",IFERROR(IF(DATEDIF('Base de données'!$A3191,T$1,"d")&lt;&gt;0,"",'Base de données'!$B3191),""))</f>
        <v/>
      </c>
      <c r="U3191" s="39" t="str">
        <f>IF(U$1&gt;$AE$1,"-",IFERROR(IF(DATEDIF('Base de données'!$A3191,U$1,"d")&lt;&gt;0,"",'Base de données'!$B3191),""))</f>
        <v/>
      </c>
      <c r="V3191" s="39" t="str">
        <f>IF(V$1&gt;$AE$1,"-",IFERROR(IF(DATEDIF('Base de données'!$A3191,V$1,"d")&lt;&gt;0,"",'Base de données'!$B3191),""))</f>
        <v>8HJTZ</v>
      </c>
      <c r="W3191" s="34"/>
      <c r="X3191" s="30" t="str">
        <f>'Base de données'!$C3191&amp;" "&amp;'Base de données'!$D3191</f>
        <v>Guilbert Alix</v>
      </c>
      <c r="Y3191" s="31">
        <f>COUNTIF('Base de données'!$B:$B,'Base de données'!$B3191)</f>
        <v>12</v>
      </c>
      <c r="AA3191" s="87" cm="1">
        <f t="array" aca="1" ref="AA3191" ca="1">INDIRECT("'Base de données'!A" &amp; ROW(Y3191))</f>
        <v>45992</v>
      </c>
      <c r="AB3191" s="51" t="str" cm="1">
        <f t="array" aca="1" ref="AB3191" ca="1">INDIRECT("'Base de données'!B" &amp; ROW(Z3191))</f>
        <v>8HJTZ</v>
      </c>
    </row>
    <row r="3192" spans="1:28" x14ac:dyDescent="0.3">
      <c r="A3192" s="41" t="str">
        <f ca="1">IF(IF(AND($B3192&lt;&gt;"-",$B3192=$E3192),"Entrée et sortie","-")="Entrée et sortie",'Base de données'!$B3192,"-")</f>
        <v>-</v>
      </c>
      <c r="B3192" s="41" t="str">
        <f t="shared" ca="1" si="199"/>
        <v>-</v>
      </c>
      <c r="C3192" s="41" t="str">
        <f t="shared" ca="1" si="200"/>
        <v>-</v>
      </c>
      <c r="D3192" s="41" t="str">
        <f>IF($F3192="sortie en cours d'année",'Base de données'!$B3192,"-")</f>
        <v>-</v>
      </c>
      <c r="E3192" s="41" t="str">
        <f>IF($H3192="entrée en cours d'année",'Base de données'!$B3192,"-")</f>
        <v>-</v>
      </c>
      <c r="F3192" s="37" t="str">
        <f t="shared" si="197"/>
        <v/>
      </c>
      <c r="G3192" s="37" t="str">
        <f>IF($J3192="mouvement",_xlfn.XLOOKUP('Base de données'!$B3192,$V:$V,$V:$V,0),"")</f>
        <v/>
      </c>
      <c r="H3192" s="37" t="str">
        <f t="shared" si="198"/>
        <v/>
      </c>
      <c r="I3192" s="37" t="str">
        <f>IF($J3192="mouvement",_xlfn.XLOOKUP('Base de données'!$B3192,$K:$K,$K:$K,0),"")</f>
        <v/>
      </c>
      <c r="J3192" s="38" t="str">
        <f>IF(AND(Y3192&lt;&gt;MAX(Y:Y),COUNTIF(K3192:V3192,'Base de données'!$B3192)&gt;0),"mouvement","")</f>
        <v/>
      </c>
      <c r="K3192" s="39" t="str">
        <f>IF(K$1&gt;$AE$1,"-",IFERROR(IF(DATEDIF('Base de données'!$A3192,K$1,"d")&lt;&gt;0,"",'Base de données'!$B3192),""))</f>
        <v/>
      </c>
      <c r="L3192" s="39" t="str">
        <f>IF(L$1&gt;$AE$1,"-",IFERROR(IF(DATEDIF('Base de données'!$A3192,L$1,"d")&lt;&gt;0,"",'Base de données'!$B3192),""))</f>
        <v/>
      </c>
      <c r="M3192" s="39" t="str">
        <f>IF(M$1&gt;$AE$1,"-",IFERROR(IF(DATEDIF('Base de données'!$A3192,M$1,"d")&lt;&gt;0,"",'Base de données'!$B3192),""))</f>
        <v/>
      </c>
      <c r="N3192" s="39" t="str">
        <f>IF(N$1&gt;$AE$1,"-",IFERROR(IF(DATEDIF('Base de données'!$A3192,N$1,"d")&lt;&gt;0,"",'Base de données'!$B3192),""))</f>
        <v/>
      </c>
      <c r="O3192" s="39" t="str">
        <f>IF(O$1&gt;$AE$1,"-",IFERROR(IF(DATEDIF('Base de données'!$A3192,O$1,"d")&lt;&gt;0,"",'Base de données'!$B3192),""))</f>
        <v/>
      </c>
      <c r="P3192" s="39" t="str">
        <f>IF(P$1&gt;$AE$1,"-",IFERROR(IF(DATEDIF('Base de données'!$A3192,P$1,"d")&lt;&gt;0,"",'Base de données'!$B3192),""))</f>
        <v/>
      </c>
      <c r="Q3192" s="39" t="str">
        <f>IF(Q$1&gt;$AE$1,"-",IFERROR(IF(DATEDIF('Base de données'!$A3192,Q$1,"d")&lt;&gt;0,"",'Base de données'!$B3192),""))</f>
        <v/>
      </c>
      <c r="R3192" s="39" t="str">
        <f>IF(R$1&gt;$AE$1,"-",IFERROR(IF(DATEDIF('Base de données'!$A3192,R$1,"d")&lt;&gt;0,"",'Base de données'!$B3192),""))</f>
        <v/>
      </c>
      <c r="S3192" s="39" t="str">
        <f>IF(S$1&gt;$AE$1,"-",IFERROR(IF(DATEDIF('Base de données'!$A3192,S$1,"d")&lt;&gt;0,"",'Base de données'!$B3192),""))</f>
        <v/>
      </c>
      <c r="T3192" s="39" t="str">
        <f>IF(T$1&gt;$AE$1,"-",IFERROR(IF(DATEDIF('Base de données'!$A3192,T$1,"d")&lt;&gt;0,"",'Base de données'!$B3192),""))</f>
        <v/>
      </c>
      <c r="U3192" s="39" t="str">
        <f>IF(U$1&gt;$AE$1,"-",IFERROR(IF(DATEDIF('Base de données'!$A3192,U$1,"d")&lt;&gt;0,"",'Base de données'!$B3192),""))</f>
        <v/>
      </c>
      <c r="V3192" s="39" t="str">
        <f>IF(V$1&gt;$AE$1,"-",IFERROR(IF(DATEDIF('Base de données'!$A3192,V$1,"d")&lt;&gt;0,"",'Base de données'!$B3192),""))</f>
        <v>GEMIG</v>
      </c>
      <c r="W3192" s="34"/>
      <c r="X3192" s="30" t="str">
        <f>'Base de données'!$C3192&amp;" "&amp;'Base de données'!$D3192</f>
        <v>Boucher Julie</v>
      </c>
      <c r="Y3192" s="31">
        <f>COUNTIF('Base de données'!$B:$B,'Base de données'!$B3192)</f>
        <v>12</v>
      </c>
      <c r="AA3192" s="87" cm="1">
        <f t="array" aca="1" ref="AA3192" ca="1">INDIRECT("'Base de données'!A" &amp; ROW(Y3192))</f>
        <v>45992</v>
      </c>
      <c r="AB3192" s="51" t="str" cm="1">
        <f t="array" aca="1" ref="AB3192" ca="1">INDIRECT("'Base de données'!B" &amp; ROW(Z3192))</f>
        <v>GEMIG</v>
      </c>
    </row>
    <row r="3193" spans="1:28" x14ac:dyDescent="0.3">
      <c r="A3193" s="41" t="str">
        <f ca="1">IF(IF(AND($B3193&lt;&gt;"-",$B3193=$E3193),"Entrée et sortie","-")="Entrée et sortie",'Base de données'!$B3193,"-")</f>
        <v>-</v>
      </c>
      <c r="B3193" s="41" t="str">
        <f t="shared" ca="1" si="199"/>
        <v>-</v>
      </c>
      <c r="C3193" s="41" t="str">
        <f t="shared" ca="1" si="200"/>
        <v>-</v>
      </c>
      <c r="D3193" s="41" t="str">
        <f>IF($F3193="sortie en cours d'année",'Base de données'!$B3193,"-")</f>
        <v>-</v>
      </c>
      <c r="E3193" s="41" t="str">
        <f>IF($H3193="entrée en cours d'année",'Base de données'!$B3193,"-")</f>
        <v>-</v>
      </c>
      <c r="F3193" s="37" t="str">
        <f t="shared" si="197"/>
        <v/>
      </c>
      <c r="G3193" s="37" t="str">
        <f>IF($J3193="mouvement",_xlfn.XLOOKUP('Base de données'!$B3193,$V:$V,$V:$V,0),"")</f>
        <v/>
      </c>
      <c r="H3193" s="37" t="str">
        <f t="shared" si="198"/>
        <v/>
      </c>
      <c r="I3193" s="37" t="str">
        <f>IF($J3193="mouvement",_xlfn.XLOOKUP('Base de données'!$B3193,$K:$K,$K:$K,0),"")</f>
        <v/>
      </c>
      <c r="J3193" s="38" t="str">
        <f>IF(AND(Y3193&lt;&gt;MAX(Y:Y),COUNTIF(K3193:V3193,'Base de données'!$B3193)&gt;0),"mouvement","")</f>
        <v/>
      </c>
      <c r="K3193" s="39" t="str">
        <f>IF(K$1&gt;$AE$1,"-",IFERROR(IF(DATEDIF('Base de données'!$A3193,K$1,"d")&lt;&gt;0,"",'Base de données'!$B3193),""))</f>
        <v/>
      </c>
      <c r="L3193" s="39" t="str">
        <f>IF(L$1&gt;$AE$1,"-",IFERROR(IF(DATEDIF('Base de données'!$A3193,L$1,"d")&lt;&gt;0,"",'Base de données'!$B3193),""))</f>
        <v/>
      </c>
      <c r="M3193" s="39" t="str">
        <f>IF(M$1&gt;$AE$1,"-",IFERROR(IF(DATEDIF('Base de données'!$A3193,M$1,"d")&lt;&gt;0,"",'Base de données'!$B3193),""))</f>
        <v/>
      </c>
      <c r="N3193" s="39" t="str">
        <f>IF(N$1&gt;$AE$1,"-",IFERROR(IF(DATEDIF('Base de données'!$A3193,N$1,"d")&lt;&gt;0,"",'Base de données'!$B3193),""))</f>
        <v/>
      </c>
      <c r="O3193" s="39" t="str">
        <f>IF(O$1&gt;$AE$1,"-",IFERROR(IF(DATEDIF('Base de données'!$A3193,O$1,"d")&lt;&gt;0,"",'Base de données'!$B3193),""))</f>
        <v/>
      </c>
      <c r="P3193" s="39" t="str">
        <f>IF(P$1&gt;$AE$1,"-",IFERROR(IF(DATEDIF('Base de données'!$A3193,P$1,"d")&lt;&gt;0,"",'Base de données'!$B3193),""))</f>
        <v/>
      </c>
      <c r="Q3193" s="39" t="str">
        <f>IF(Q$1&gt;$AE$1,"-",IFERROR(IF(DATEDIF('Base de données'!$A3193,Q$1,"d")&lt;&gt;0,"",'Base de données'!$B3193),""))</f>
        <v/>
      </c>
      <c r="R3193" s="39" t="str">
        <f>IF(R$1&gt;$AE$1,"-",IFERROR(IF(DATEDIF('Base de données'!$A3193,R$1,"d")&lt;&gt;0,"",'Base de données'!$B3193),""))</f>
        <v/>
      </c>
      <c r="S3193" s="39" t="str">
        <f>IF(S$1&gt;$AE$1,"-",IFERROR(IF(DATEDIF('Base de données'!$A3193,S$1,"d")&lt;&gt;0,"",'Base de données'!$B3193),""))</f>
        <v/>
      </c>
      <c r="T3193" s="39" t="str">
        <f>IF(T$1&gt;$AE$1,"-",IFERROR(IF(DATEDIF('Base de données'!$A3193,T$1,"d")&lt;&gt;0,"",'Base de données'!$B3193),""))</f>
        <v/>
      </c>
      <c r="U3193" s="39" t="str">
        <f>IF(U$1&gt;$AE$1,"-",IFERROR(IF(DATEDIF('Base de données'!$A3193,U$1,"d")&lt;&gt;0,"",'Base de données'!$B3193),""))</f>
        <v/>
      </c>
      <c r="V3193" s="39" t="str">
        <f>IF(V$1&gt;$AE$1,"-",IFERROR(IF(DATEDIF('Base de données'!$A3193,V$1,"d")&lt;&gt;0,"",'Base de données'!$B3193),""))</f>
        <v>A2GS8</v>
      </c>
      <c r="W3193" s="34"/>
      <c r="X3193" s="30" t="str">
        <f>'Base de données'!$C3193&amp;" "&amp;'Base de données'!$D3193</f>
        <v>Gomes Anastasie</v>
      </c>
      <c r="Y3193" s="31">
        <f>COUNTIF('Base de données'!$B:$B,'Base de données'!$B3193)</f>
        <v>12</v>
      </c>
      <c r="AA3193" s="87" cm="1">
        <f t="array" aca="1" ref="AA3193" ca="1">INDIRECT("'Base de données'!A" &amp; ROW(Y3193))</f>
        <v>45992</v>
      </c>
      <c r="AB3193" s="51" t="str" cm="1">
        <f t="array" aca="1" ref="AB3193" ca="1">INDIRECT("'Base de données'!B" &amp; ROW(Z3193))</f>
        <v>A2GS8</v>
      </c>
    </row>
    <row r="3194" spans="1:28" x14ac:dyDescent="0.3">
      <c r="A3194" s="41" t="str">
        <f ca="1">IF(IF(AND($B3194&lt;&gt;"-",$B3194=$E3194),"Entrée et sortie","-")="Entrée et sortie",'Base de données'!$B3194,"-")</f>
        <v>-</v>
      </c>
      <c r="B3194" s="41" t="str">
        <f t="shared" ca="1" si="199"/>
        <v>-</v>
      </c>
      <c r="C3194" s="41" t="str">
        <f t="shared" ca="1" si="200"/>
        <v>-</v>
      </c>
      <c r="D3194" s="41" t="str">
        <f>IF($F3194="sortie en cours d'année",'Base de données'!$B3194,"-")</f>
        <v>-</v>
      </c>
      <c r="E3194" s="41" t="str">
        <f>IF($H3194="entrée en cours d'année",'Base de données'!$B3194,"-")</f>
        <v>-</v>
      </c>
      <c r="F3194" s="37" t="str">
        <f t="shared" si="197"/>
        <v/>
      </c>
      <c r="G3194" s="37" t="str">
        <f>IF($J3194="mouvement",_xlfn.XLOOKUP('Base de données'!$B3194,$V:$V,$V:$V,0),"")</f>
        <v/>
      </c>
      <c r="H3194" s="37" t="str">
        <f t="shared" si="198"/>
        <v/>
      </c>
      <c r="I3194" s="37" t="str">
        <f>IF($J3194="mouvement",_xlfn.XLOOKUP('Base de données'!$B3194,$K:$K,$K:$K,0),"")</f>
        <v/>
      </c>
      <c r="J3194" s="38" t="str">
        <f>IF(AND(Y3194&lt;&gt;MAX(Y:Y),COUNTIF(K3194:V3194,'Base de données'!$B3194)&gt;0),"mouvement","")</f>
        <v/>
      </c>
      <c r="K3194" s="39" t="str">
        <f>IF(K$1&gt;$AE$1,"-",IFERROR(IF(DATEDIF('Base de données'!$A3194,K$1,"d")&lt;&gt;0,"",'Base de données'!$B3194),""))</f>
        <v/>
      </c>
      <c r="L3194" s="39" t="str">
        <f>IF(L$1&gt;$AE$1,"-",IFERROR(IF(DATEDIF('Base de données'!$A3194,L$1,"d")&lt;&gt;0,"",'Base de données'!$B3194),""))</f>
        <v/>
      </c>
      <c r="M3194" s="39" t="str">
        <f>IF(M$1&gt;$AE$1,"-",IFERROR(IF(DATEDIF('Base de données'!$A3194,M$1,"d")&lt;&gt;0,"",'Base de données'!$B3194),""))</f>
        <v/>
      </c>
      <c r="N3194" s="39" t="str">
        <f>IF(N$1&gt;$AE$1,"-",IFERROR(IF(DATEDIF('Base de données'!$A3194,N$1,"d")&lt;&gt;0,"",'Base de données'!$B3194),""))</f>
        <v/>
      </c>
      <c r="O3194" s="39" t="str">
        <f>IF(O$1&gt;$AE$1,"-",IFERROR(IF(DATEDIF('Base de données'!$A3194,O$1,"d")&lt;&gt;0,"",'Base de données'!$B3194),""))</f>
        <v/>
      </c>
      <c r="P3194" s="39" t="str">
        <f>IF(P$1&gt;$AE$1,"-",IFERROR(IF(DATEDIF('Base de données'!$A3194,P$1,"d")&lt;&gt;0,"",'Base de données'!$B3194),""))</f>
        <v/>
      </c>
      <c r="Q3194" s="39" t="str">
        <f>IF(Q$1&gt;$AE$1,"-",IFERROR(IF(DATEDIF('Base de données'!$A3194,Q$1,"d")&lt;&gt;0,"",'Base de données'!$B3194),""))</f>
        <v/>
      </c>
      <c r="R3194" s="39" t="str">
        <f>IF(R$1&gt;$AE$1,"-",IFERROR(IF(DATEDIF('Base de données'!$A3194,R$1,"d")&lt;&gt;0,"",'Base de données'!$B3194),""))</f>
        <v/>
      </c>
      <c r="S3194" s="39" t="str">
        <f>IF(S$1&gt;$AE$1,"-",IFERROR(IF(DATEDIF('Base de données'!$A3194,S$1,"d")&lt;&gt;0,"",'Base de données'!$B3194),""))</f>
        <v/>
      </c>
      <c r="T3194" s="39" t="str">
        <f>IF(T$1&gt;$AE$1,"-",IFERROR(IF(DATEDIF('Base de données'!$A3194,T$1,"d")&lt;&gt;0,"",'Base de données'!$B3194),""))</f>
        <v/>
      </c>
      <c r="U3194" s="39" t="str">
        <f>IF(U$1&gt;$AE$1,"-",IFERROR(IF(DATEDIF('Base de données'!$A3194,U$1,"d")&lt;&gt;0,"",'Base de données'!$B3194),""))</f>
        <v/>
      </c>
      <c r="V3194" s="39" t="str">
        <f>IF(V$1&gt;$AE$1,"-",IFERROR(IF(DATEDIF('Base de données'!$A3194,V$1,"d")&lt;&gt;0,"",'Base de données'!$B3194),""))</f>
        <v>C52IR</v>
      </c>
      <c r="W3194" s="34"/>
      <c r="X3194" s="30" t="str">
        <f>'Base de données'!$C3194&amp;" "&amp;'Base de données'!$D3194</f>
        <v>Durand Victor</v>
      </c>
      <c r="Y3194" s="31">
        <f>COUNTIF('Base de données'!$B:$B,'Base de données'!$B3194)</f>
        <v>12</v>
      </c>
      <c r="AA3194" s="87" cm="1">
        <f t="array" aca="1" ref="AA3194" ca="1">INDIRECT("'Base de données'!A" &amp; ROW(Y3194))</f>
        <v>45992</v>
      </c>
      <c r="AB3194" s="51" t="str" cm="1">
        <f t="array" aca="1" ref="AB3194" ca="1">INDIRECT("'Base de données'!B" &amp; ROW(Z3194))</f>
        <v>C52IR</v>
      </c>
    </row>
    <row r="3195" spans="1:28" x14ac:dyDescent="0.3">
      <c r="A3195" s="41" t="str">
        <f ca="1">IF(IF(AND($B3195&lt;&gt;"-",$B3195=$E3195),"Entrée et sortie","-")="Entrée et sortie",'Base de données'!$B3195,"-")</f>
        <v>-</v>
      </c>
      <c r="B3195" s="41" t="str">
        <f t="shared" ca="1" si="199"/>
        <v>-</v>
      </c>
      <c r="C3195" s="41" t="str">
        <f t="shared" ca="1" si="200"/>
        <v>-</v>
      </c>
      <c r="D3195" s="41" t="str">
        <f>IF($F3195="sortie en cours d'année",'Base de données'!$B3195,"-")</f>
        <v>-</v>
      </c>
      <c r="E3195" s="41" t="str">
        <f>IF($H3195="entrée en cours d'année",'Base de données'!$B3195,"-")</f>
        <v>-</v>
      </c>
      <c r="F3195" s="37" t="str">
        <f t="shared" si="197"/>
        <v/>
      </c>
      <c r="G3195" s="37" t="str">
        <f>IF($J3195="mouvement",_xlfn.XLOOKUP('Base de données'!$B3195,$V:$V,$V:$V,0),"")</f>
        <v/>
      </c>
      <c r="H3195" s="37" t="str">
        <f t="shared" si="198"/>
        <v/>
      </c>
      <c r="I3195" s="37" t="str">
        <f>IF($J3195="mouvement",_xlfn.XLOOKUP('Base de données'!$B3195,$K:$K,$K:$K,0),"")</f>
        <v/>
      </c>
      <c r="J3195" s="38" t="str">
        <f>IF(AND(Y3195&lt;&gt;MAX(Y:Y),COUNTIF(K3195:V3195,'Base de données'!$B3195)&gt;0),"mouvement","")</f>
        <v/>
      </c>
      <c r="K3195" s="39" t="str">
        <f>IF(K$1&gt;$AE$1,"-",IFERROR(IF(DATEDIF('Base de données'!$A3195,K$1,"d")&lt;&gt;0,"",'Base de données'!$B3195),""))</f>
        <v/>
      </c>
      <c r="L3195" s="39" t="str">
        <f>IF(L$1&gt;$AE$1,"-",IFERROR(IF(DATEDIF('Base de données'!$A3195,L$1,"d")&lt;&gt;0,"",'Base de données'!$B3195),""))</f>
        <v/>
      </c>
      <c r="M3195" s="39" t="str">
        <f>IF(M$1&gt;$AE$1,"-",IFERROR(IF(DATEDIF('Base de données'!$A3195,M$1,"d")&lt;&gt;0,"",'Base de données'!$B3195),""))</f>
        <v/>
      </c>
      <c r="N3195" s="39" t="str">
        <f>IF(N$1&gt;$AE$1,"-",IFERROR(IF(DATEDIF('Base de données'!$A3195,N$1,"d")&lt;&gt;0,"",'Base de données'!$B3195),""))</f>
        <v/>
      </c>
      <c r="O3195" s="39" t="str">
        <f>IF(O$1&gt;$AE$1,"-",IFERROR(IF(DATEDIF('Base de données'!$A3195,O$1,"d")&lt;&gt;0,"",'Base de données'!$B3195),""))</f>
        <v/>
      </c>
      <c r="P3195" s="39" t="str">
        <f>IF(P$1&gt;$AE$1,"-",IFERROR(IF(DATEDIF('Base de données'!$A3195,P$1,"d")&lt;&gt;0,"",'Base de données'!$B3195),""))</f>
        <v/>
      </c>
      <c r="Q3195" s="39" t="str">
        <f>IF(Q$1&gt;$AE$1,"-",IFERROR(IF(DATEDIF('Base de données'!$A3195,Q$1,"d")&lt;&gt;0,"",'Base de données'!$B3195),""))</f>
        <v/>
      </c>
      <c r="R3195" s="39" t="str">
        <f>IF(R$1&gt;$AE$1,"-",IFERROR(IF(DATEDIF('Base de données'!$A3195,R$1,"d")&lt;&gt;0,"",'Base de données'!$B3195),""))</f>
        <v/>
      </c>
      <c r="S3195" s="39" t="str">
        <f>IF(S$1&gt;$AE$1,"-",IFERROR(IF(DATEDIF('Base de données'!$A3195,S$1,"d")&lt;&gt;0,"",'Base de données'!$B3195),""))</f>
        <v/>
      </c>
      <c r="T3195" s="39" t="str">
        <f>IF(T$1&gt;$AE$1,"-",IFERROR(IF(DATEDIF('Base de données'!$A3195,T$1,"d")&lt;&gt;0,"",'Base de données'!$B3195),""))</f>
        <v/>
      </c>
      <c r="U3195" s="39" t="str">
        <f>IF(U$1&gt;$AE$1,"-",IFERROR(IF(DATEDIF('Base de données'!$A3195,U$1,"d")&lt;&gt;0,"",'Base de données'!$B3195),""))</f>
        <v/>
      </c>
      <c r="V3195" s="39" t="str">
        <f>IF(V$1&gt;$AE$1,"-",IFERROR(IF(DATEDIF('Base de données'!$A3195,V$1,"d")&lt;&gt;0,"",'Base de données'!$B3195),""))</f>
        <v>5014G</v>
      </c>
      <c r="W3195" s="34"/>
      <c r="X3195" s="30" t="str">
        <f>'Base de données'!$C3195&amp;" "&amp;'Base de données'!$D3195</f>
        <v>Leroy Arnaude</v>
      </c>
      <c r="Y3195" s="31">
        <f>COUNTIF('Base de données'!$B:$B,'Base de données'!$B3195)</f>
        <v>12</v>
      </c>
      <c r="AA3195" s="87" cm="1">
        <f t="array" aca="1" ref="AA3195" ca="1">INDIRECT("'Base de données'!A" &amp; ROW(Y3195))</f>
        <v>45992</v>
      </c>
      <c r="AB3195" s="51" t="str" cm="1">
        <f t="array" aca="1" ref="AB3195" ca="1">INDIRECT("'Base de données'!B" &amp; ROW(Z3195))</f>
        <v>5014G</v>
      </c>
    </row>
    <row r="3196" spans="1:28" x14ac:dyDescent="0.3">
      <c r="A3196" s="41" t="str">
        <f ca="1">IF(IF(AND($B3196&lt;&gt;"-",$B3196=$E3196),"Entrée et sortie","-")="Entrée et sortie",'Base de données'!$B3196,"-")</f>
        <v>-</v>
      </c>
      <c r="B3196" s="41" t="str">
        <f t="shared" ca="1" si="199"/>
        <v>-</v>
      </c>
      <c r="C3196" s="41" t="str">
        <f t="shared" ca="1" si="200"/>
        <v>-</v>
      </c>
      <c r="D3196" s="41" t="str">
        <f>IF($F3196="sortie en cours d'année",'Base de données'!$B3196,"-")</f>
        <v>-</v>
      </c>
      <c r="E3196" s="41" t="str">
        <f>IF($H3196="entrée en cours d'année",'Base de données'!$B3196,"-")</f>
        <v>-</v>
      </c>
      <c r="F3196" s="37" t="str">
        <f t="shared" si="197"/>
        <v/>
      </c>
      <c r="G3196" s="37" t="str">
        <f>IF($J3196="mouvement",_xlfn.XLOOKUP('Base de données'!$B3196,$V:$V,$V:$V,0),"")</f>
        <v/>
      </c>
      <c r="H3196" s="37" t="str">
        <f t="shared" si="198"/>
        <v/>
      </c>
      <c r="I3196" s="37" t="str">
        <f>IF($J3196="mouvement",_xlfn.XLOOKUP('Base de données'!$B3196,$K:$K,$K:$K,0),"")</f>
        <v/>
      </c>
      <c r="J3196" s="38" t="str">
        <f>IF(AND(Y3196&lt;&gt;MAX(Y:Y),COUNTIF(K3196:V3196,'Base de données'!$B3196)&gt;0),"mouvement","")</f>
        <v/>
      </c>
      <c r="K3196" s="39" t="str">
        <f>IF(K$1&gt;$AE$1,"-",IFERROR(IF(DATEDIF('Base de données'!$A3196,K$1,"d")&lt;&gt;0,"",'Base de données'!$B3196),""))</f>
        <v/>
      </c>
      <c r="L3196" s="39" t="str">
        <f>IF(L$1&gt;$AE$1,"-",IFERROR(IF(DATEDIF('Base de données'!$A3196,L$1,"d")&lt;&gt;0,"",'Base de données'!$B3196),""))</f>
        <v/>
      </c>
      <c r="M3196" s="39" t="str">
        <f>IF(M$1&gt;$AE$1,"-",IFERROR(IF(DATEDIF('Base de données'!$A3196,M$1,"d")&lt;&gt;0,"",'Base de données'!$B3196),""))</f>
        <v/>
      </c>
      <c r="N3196" s="39" t="str">
        <f>IF(N$1&gt;$AE$1,"-",IFERROR(IF(DATEDIF('Base de données'!$A3196,N$1,"d")&lt;&gt;0,"",'Base de données'!$B3196),""))</f>
        <v/>
      </c>
      <c r="O3196" s="39" t="str">
        <f>IF(O$1&gt;$AE$1,"-",IFERROR(IF(DATEDIF('Base de données'!$A3196,O$1,"d")&lt;&gt;0,"",'Base de données'!$B3196),""))</f>
        <v/>
      </c>
      <c r="P3196" s="39" t="str">
        <f>IF(P$1&gt;$AE$1,"-",IFERROR(IF(DATEDIF('Base de données'!$A3196,P$1,"d")&lt;&gt;0,"",'Base de données'!$B3196),""))</f>
        <v/>
      </c>
      <c r="Q3196" s="39" t="str">
        <f>IF(Q$1&gt;$AE$1,"-",IFERROR(IF(DATEDIF('Base de données'!$A3196,Q$1,"d")&lt;&gt;0,"",'Base de données'!$B3196),""))</f>
        <v/>
      </c>
      <c r="R3196" s="39" t="str">
        <f>IF(R$1&gt;$AE$1,"-",IFERROR(IF(DATEDIF('Base de données'!$A3196,R$1,"d")&lt;&gt;0,"",'Base de données'!$B3196),""))</f>
        <v/>
      </c>
      <c r="S3196" s="39" t="str">
        <f>IF(S$1&gt;$AE$1,"-",IFERROR(IF(DATEDIF('Base de données'!$A3196,S$1,"d")&lt;&gt;0,"",'Base de données'!$B3196),""))</f>
        <v/>
      </c>
      <c r="T3196" s="39" t="str">
        <f>IF(T$1&gt;$AE$1,"-",IFERROR(IF(DATEDIF('Base de données'!$A3196,T$1,"d")&lt;&gt;0,"",'Base de données'!$B3196),""))</f>
        <v/>
      </c>
      <c r="U3196" s="39" t="str">
        <f>IF(U$1&gt;$AE$1,"-",IFERROR(IF(DATEDIF('Base de données'!$A3196,U$1,"d")&lt;&gt;0,"",'Base de données'!$B3196),""))</f>
        <v/>
      </c>
      <c r="V3196" s="39" t="str">
        <f>IF(V$1&gt;$AE$1,"-",IFERROR(IF(DATEDIF('Base de données'!$A3196,V$1,"d")&lt;&gt;0,"",'Base de données'!$B3196),""))</f>
        <v>4G8KE</v>
      </c>
      <c r="W3196" s="34"/>
      <c r="X3196" s="30" t="str">
        <f>'Base de données'!$C3196&amp;" "&amp;'Base de données'!$D3196</f>
        <v>Blot Jeanne</v>
      </c>
      <c r="Y3196" s="31">
        <f>COUNTIF('Base de données'!$B:$B,'Base de données'!$B3196)</f>
        <v>12</v>
      </c>
      <c r="AA3196" s="87" cm="1">
        <f t="array" aca="1" ref="AA3196" ca="1">INDIRECT("'Base de données'!A" &amp; ROW(Y3196))</f>
        <v>45992</v>
      </c>
      <c r="AB3196" s="51" t="str" cm="1">
        <f t="array" aca="1" ref="AB3196" ca="1">INDIRECT("'Base de données'!B" &amp; ROW(Z3196))</f>
        <v>4G8KE</v>
      </c>
    </row>
    <row r="3197" spans="1:28" x14ac:dyDescent="0.3">
      <c r="A3197" s="41" t="str">
        <f ca="1">IF(IF(AND($B3197&lt;&gt;"-",$B3197=$E3197),"Entrée et sortie","-")="Entrée et sortie",'Base de données'!$B3197,"-")</f>
        <v>-</v>
      </c>
      <c r="B3197" s="41" t="str">
        <f t="shared" ca="1" si="199"/>
        <v>-</v>
      </c>
      <c r="C3197" s="41" t="str">
        <f t="shared" ca="1" si="200"/>
        <v>-</v>
      </c>
      <c r="D3197" s="41" t="str">
        <f>IF($F3197="sortie en cours d'année",'Base de données'!$B3197,"-")</f>
        <v>-</v>
      </c>
      <c r="E3197" s="41" t="str">
        <f>IF($H3197="entrée en cours d'année",'Base de données'!$B3197,"-")</f>
        <v>-</v>
      </c>
      <c r="F3197" s="37" t="str">
        <f t="shared" si="197"/>
        <v/>
      </c>
      <c r="G3197" s="37" t="str">
        <f>IF($J3197="mouvement",_xlfn.XLOOKUP('Base de données'!$B3197,$V:$V,$V:$V,0),"")</f>
        <v/>
      </c>
      <c r="H3197" s="37" t="str">
        <f t="shared" si="198"/>
        <v/>
      </c>
      <c r="I3197" s="37" t="str">
        <f>IF($J3197="mouvement",_xlfn.XLOOKUP('Base de données'!$B3197,$K:$K,$K:$K,0),"")</f>
        <v/>
      </c>
      <c r="J3197" s="38" t="str">
        <f>IF(AND(Y3197&lt;&gt;MAX(Y:Y),COUNTIF(K3197:V3197,'Base de données'!$B3197)&gt;0),"mouvement","")</f>
        <v/>
      </c>
      <c r="K3197" s="39" t="str">
        <f>IF(K$1&gt;$AE$1,"-",IFERROR(IF(DATEDIF('Base de données'!$A3197,K$1,"d")&lt;&gt;0,"",'Base de données'!$B3197),""))</f>
        <v/>
      </c>
      <c r="L3197" s="39" t="str">
        <f>IF(L$1&gt;$AE$1,"-",IFERROR(IF(DATEDIF('Base de données'!$A3197,L$1,"d")&lt;&gt;0,"",'Base de données'!$B3197),""))</f>
        <v/>
      </c>
      <c r="M3197" s="39" t="str">
        <f>IF(M$1&gt;$AE$1,"-",IFERROR(IF(DATEDIF('Base de données'!$A3197,M$1,"d")&lt;&gt;0,"",'Base de données'!$B3197),""))</f>
        <v/>
      </c>
      <c r="N3197" s="39" t="str">
        <f>IF(N$1&gt;$AE$1,"-",IFERROR(IF(DATEDIF('Base de données'!$A3197,N$1,"d")&lt;&gt;0,"",'Base de données'!$B3197),""))</f>
        <v/>
      </c>
      <c r="O3197" s="39" t="str">
        <f>IF(O$1&gt;$AE$1,"-",IFERROR(IF(DATEDIF('Base de données'!$A3197,O$1,"d")&lt;&gt;0,"",'Base de données'!$B3197),""))</f>
        <v/>
      </c>
      <c r="P3197" s="39" t="str">
        <f>IF(P$1&gt;$AE$1,"-",IFERROR(IF(DATEDIF('Base de données'!$A3197,P$1,"d")&lt;&gt;0,"",'Base de données'!$B3197),""))</f>
        <v/>
      </c>
      <c r="Q3197" s="39" t="str">
        <f>IF(Q$1&gt;$AE$1,"-",IFERROR(IF(DATEDIF('Base de données'!$A3197,Q$1,"d")&lt;&gt;0,"",'Base de données'!$B3197),""))</f>
        <v/>
      </c>
      <c r="R3197" s="39" t="str">
        <f>IF(R$1&gt;$AE$1,"-",IFERROR(IF(DATEDIF('Base de données'!$A3197,R$1,"d")&lt;&gt;0,"",'Base de données'!$B3197),""))</f>
        <v/>
      </c>
      <c r="S3197" s="39" t="str">
        <f>IF(S$1&gt;$AE$1,"-",IFERROR(IF(DATEDIF('Base de données'!$A3197,S$1,"d")&lt;&gt;0,"",'Base de données'!$B3197),""))</f>
        <v/>
      </c>
      <c r="T3197" s="39" t="str">
        <f>IF(T$1&gt;$AE$1,"-",IFERROR(IF(DATEDIF('Base de données'!$A3197,T$1,"d")&lt;&gt;0,"",'Base de données'!$B3197),""))</f>
        <v/>
      </c>
      <c r="U3197" s="39" t="str">
        <f>IF(U$1&gt;$AE$1,"-",IFERROR(IF(DATEDIF('Base de données'!$A3197,U$1,"d")&lt;&gt;0,"",'Base de données'!$B3197),""))</f>
        <v/>
      </c>
      <c r="V3197" s="39" t="str">
        <f>IF(V$1&gt;$AE$1,"-",IFERROR(IF(DATEDIF('Base de données'!$A3197,V$1,"d")&lt;&gt;0,"",'Base de données'!$B3197),""))</f>
        <v>8MUUW</v>
      </c>
      <c r="W3197" s="34"/>
      <c r="X3197" s="30" t="str">
        <f>'Base de données'!$C3197&amp;" "&amp;'Base de données'!$D3197</f>
        <v>Rossi Gilles</v>
      </c>
      <c r="Y3197" s="31">
        <f>COUNTIF('Base de données'!$B:$B,'Base de données'!$B3197)</f>
        <v>12</v>
      </c>
      <c r="AA3197" s="87" cm="1">
        <f t="array" aca="1" ref="AA3197" ca="1">INDIRECT("'Base de données'!A" &amp; ROW(Y3197))</f>
        <v>45992</v>
      </c>
      <c r="AB3197" s="51" t="str" cm="1">
        <f t="array" aca="1" ref="AB3197" ca="1">INDIRECT("'Base de données'!B" &amp; ROW(Z3197))</f>
        <v>8MUUW</v>
      </c>
    </row>
    <row r="3198" spans="1:28" x14ac:dyDescent="0.3">
      <c r="A3198" s="41" t="str">
        <f ca="1">IF(IF(AND($B3198&lt;&gt;"-",$B3198=$E3198),"Entrée et sortie","-")="Entrée et sortie",'Base de données'!$B3198,"-")</f>
        <v>-</v>
      </c>
      <c r="B3198" s="41" t="str">
        <f t="shared" ca="1" si="199"/>
        <v>-</v>
      </c>
      <c r="C3198" s="41" t="str">
        <f t="shared" ca="1" si="200"/>
        <v>-</v>
      </c>
      <c r="D3198" s="41" t="str">
        <f>IF($F3198="sortie en cours d'année",'Base de données'!$B3198,"-")</f>
        <v>-</v>
      </c>
      <c r="E3198" s="41" t="str">
        <f>IF($H3198="entrée en cours d'année",'Base de données'!$B3198,"-")</f>
        <v>-</v>
      </c>
      <c r="F3198" s="37" t="str">
        <f t="shared" si="197"/>
        <v/>
      </c>
      <c r="G3198" s="37" t="str">
        <f>IF($J3198="mouvement",_xlfn.XLOOKUP('Base de données'!$B3198,$V:$V,$V:$V,0),"")</f>
        <v/>
      </c>
      <c r="H3198" s="37" t="str">
        <f t="shared" si="198"/>
        <v/>
      </c>
      <c r="I3198" s="37" t="str">
        <f>IF($J3198="mouvement",_xlfn.XLOOKUP('Base de données'!$B3198,$K:$K,$K:$K,0),"")</f>
        <v/>
      </c>
      <c r="J3198" s="38" t="str">
        <f>IF(AND(Y3198&lt;&gt;MAX(Y:Y),COUNTIF(K3198:V3198,'Base de données'!$B3198)&gt;0),"mouvement","")</f>
        <v/>
      </c>
      <c r="K3198" s="39" t="str">
        <f>IF(K$1&gt;$AE$1,"-",IFERROR(IF(DATEDIF('Base de données'!$A3198,K$1,"d")&lt;&gt;0,"",'Base de données'!$B3198),""))</f>
        <v/>
      </c>
      <c r="L3198" s="39" t="str">
        <f>IF(L$1&gt;$AE$1,"-",IFERROR(IF(DATEDIF('Base de données'!$A3198,L$1,"d")&lt;&gt;0,"",'Base de données'!$B3198),""))</f>
        <v/>
      </c>
      <c r="M3198" s="39" t="str">
        <f>IF(M$1&gt;$AE$1,"-",IFERROR(IF(DATEDIF('Base de données'!$A3198,M$1,"d")&lt;&gt;0,"",'Base de données'!$B3198),""))</f>
        <v/>
      </c>
      <c r="N3198" s="39" t="str">
        <f>IF(N$1&gt;$AE$1,"-",IFERROR(IF(DATEDIF('Base de données'!$A3198,N$1,"d")&lt;&gt;0,"",'Base de données'!$B3198),""))</f>
        <v/>
      </c>
      <c r="O3198" s="39" t="str">
        <f>IF(O$1&gt;$AE$1,"-",IFERROR(IF(DATEDIF('Base de données'!$A3198,O$1,"d")&lt;&gt;0,"",'Base de données'!$B3198),""))</f>
        <v/>
      </c>
      <c r="P3198" s="39" t="str">
        <f>IF(P$1&gt;$AE$1,"-",IFERROR(IF(DATEDIF('Base de données'!$A3198,P$1,"d")&lt;&gt;0,"",'Base de données'!$B3198),""))</f>
        <v/>
      </c>
      <c r="Q3198" s="39" t="str">
        <f>IF(Q$1&gt;$AE$1,"-",IFERROR(IF(DATEDIF('Base de données'!$A3198,Q$1,"d")&lt;&gt;0,"",'Base de données'!$B3198),""))</f>
        <v/>
      </c>
      <c r="R3198" s="39" t="str">
        <f>IF(R$1&gt;$AE$1,"-",IFERROR(IF(DATEDIF('Base de données'!$A3198,R$1,"d")&lt;&gt;0,"",'Base de données'!$B3198),""))</f>
        <v/>
      </c>
      <c r="S3198" s="39" t="str">
        <f>IF(S$1&gt;$AE$1,"-",IFERROR(IF(DATEDIF('Base de données'!$A3198,S$1,"d")&lt;&gt;0,"",'Base de données'!$B3198),""))</f>
        <v/>
      </c>
      <c r="T3198" s="39" t="str">
        <f>IF(T$1&gt;$AE$1,"-",IFERROR(IF(DATEDIF('Base de données'!$A3198,T$1,"d")&lt;&gt;0,"",'Base de données'!$B3198),""))</f>
        <v/>
      </c>
      <c r="U3198" s="39" t="str">
        <f>IF(U$1&gt;$AE$1,"-",IFERROR(IF(DATEDIF('Base de données'!$A3198,U$1,"d")&lt;&gt;0,"",'Base de données'!$B3198),""))</f>
        <v/>
      </c>
      <c r="V3198" s="39" t="str">
        <f>IF(V$1&gt;$AE$1,"-",IFERROR(IF(DATEDIF('Base de données'!$A3198,V$1,"d")&lt;&gt;0,"",'Base de données'!$B3198),""))</f>
        <v>YIZT7</v>
      </c>
      <c r="W3198" s="34"/>
      <c r="X3198" s="30" t="str">
        <f>'Base de données'!$C3198&amp;" "&amp;'Base de données'!$D3198</f>
        <v>Humbert Philippe</v>
      </c>
      <c r="Y3198" s="31">
        <f>COUNTIF('Base de données'!$B:$B,'Base de données'!$B3198)</f>
        <v>12</v>
      </c>
      <c r="AA3198" s="87" cm="1">
        <f t="array" aca="1" ref="AA3198" ca="1">INDIRECT("'Base de données'!A" &amp; ROW(Y3198))</f>
        <v>45992</v>
      </c>
      <c r="AB3198" s="51" t="str" cm="1">
        <f t="array" aca="1" ref="AB3198" ca="1">INDIRECT("'Base de données'!B" &amp; ROW(Z3198))</f>
        <v>YIZT7</v>
      </c>
    </row>
    <row r="3199" spans="1:28" x14ac:dyDescent="0.3">
      <c r="A3199" s="41" t="str">
        <f ca="1">IF(IF(AND($B3199&lt;&gt;"-",$B3199=$E3199),"Entrée et sortie","-")="Entrée et sortie",'Base de données'!$B3199,"-")</f>
        <v>-</v>
      </c>
      <c r="B3199" s="41" t="str">
        <f t="shared" ca="1" si="199"/>
        <v>-</v>
      </c>
      <c r="C3199" s="41" t="str">
        <f t="shared" ca="1" si="200"/>
        <v>-</v>
      </c>
      <c r="D3199" s="41" t="str">
        <f>IF($F3199="sortie en cours d'année",'Base de données'!$B3199,"-")</f>
        <v>-</v>
      </c>
      <c r="E3199" s="41" t="str">
        <f>IF($H3199="entrée en cours d'année",'Base de données'!$B3199,"-")</f>
        <v>-</v>
      </c>
      <c r="F3199" s="37" t="str">
        <f t="shared" si="197"/>
        <v/>
      </c>
      <c r="G3199" s="37" t="str">
        <f>IF($J3199="mouvement",_xlfn.XLOOKUP('Base de données'!$B3199,$V:$V,$V:$V,0),"")</f>
        <v/>
      </c>
      <c r="H3199" s="37" t="str">
        <f t="shared" si="198"/>
        <v/>
      </c>
      <c r="I3199" s="37" t="str">
        <f>IF($J3199="mouvement",_xlfn.XLOOKUP('Base de données'!$B3199,$K:$K,$K:$K,0),"")</f>
        <v/>
      </c>
      <c r="J3199" s="38" t="str">
        <f>IF(AND(Y3199&lt;&gt;MAX(Y:Y),COUNTIF(K3199:V3199,'Base de données'!$B3199)&gt;0),"mouvement","")</f>
        <v/>
      </c>
      <c r="K3199" s="39" t="str">
        <f>IF(K$1&gt;$AE$1,"-",IFERROR(IF(DATEDIF('Base de données'!$A3199,K$1,"d")&lt;&gt;0,"",'Base de données'!$B3199),""))</f>
        <v/>
      </c>
      <c r="L3199" s="39" t="str">
        <f>IF(L$1&gt;$AE$1,"-",IFERROR(IF(DATEDIF('Base de données'!$A3199,L$1,"d")&lt;&gt;0,"",'Base de données'!$B3199),""))</f>
        <v/>
      </c>
      <c r="M3199" s="39" t="str">
        <f>IF(M$1&gt;$AE$1,"-",IFERROR(IF(DATEDIF('Base de données'!$A3199,M$1,"d")&lt;&gt;0,"",'Base de données'!$B3199),""))</f>
        <v/>
      </c>
      <c r="N3199" s="39" t="str">
        <f>IF(N$1&gt;$AE$1,"-",IFERROR(IF(DATEDIF('Base de données'!$A3199,N$1,"d")&lt;&gt;0,"",'Base de données'!$B3199),""))</f>
        <v/>
      </c>
      <c r="O3199" s="39" t="str">
        <f>IF(O$1&gt;$AE$1,"-",IFERROR(IF(DATEDIF('Base de données'!$A3199,O$1,"d")&lt;&gt;0,"",'Base de données'!$B3199),""))</f>
        <v/>
      </c>
      <c r="P3199" s="39" t="str">
        <f>IF(P$1&gt;$AE$1,"-",IFERROR(IF(DATEDIF('Base de données'!$A3199,P$1,"d")&lt;&gt;0,"",'Base de données'!$B3199),""))</f>
        <v/>
      </c>
      <c r="Q3199" s="39" t="str">
        <f>IF(Q$1&gt;$AE$1,"-",IFERROR(IF(DATEDIF('Base de données'!$A3199,Q$1,"d")&lt;&gt;0,"",'Base de données'!$B3199),""))</f>
        <v/>
      </c>
      <c r="R3199" s="39" t="str">
        <f>IF(R$1&gt;$AE$1,"-",IFERROR(IF(DATEDIF('Base de données'!$A3199,R$1,"d")&lt;&gt;0,"",'Base de données'!$B3199),""))</f>
        <v/>
      </c>
      <c r="S3199" s="39" t="str">
        <f>IF(S$1&gt;$AE$1,"-",IFERROR(IF(DATEDIF('Base de données'!$A3199,S$1,"d")&lt;&gt;0,"",'Base de données'!$B3199),""))</f>
        <v/>
      </c>
      <c r="T3199" s="39" t="str">
        <f>IF(T$1&gt;$AE$1,"-",IFERROR(IF(DATEDIF('Base de données'!$A3199,T$1,"d")&lt;&gt;0,"",'Base de données'!$B3199),""))</f>
        <v/>
      </c>
      <c r="U3199" s="39" t="str">
        <f>IF(U$1&gt;$AE$1,"-",IFERROR(IF(DATEDIF('Base de données'!$A3199,U$1,"d")&lt;&gt;0,"",'Base de données'!$B3199),""))</f>
        <v/>
      </c>
      <c r="V3199" s="39" t="str">
        <f>IF(V$1&gt;$AE$1,"-",IFERROR(IF(DATEDIF('Base de données'!$A3199,V$1,"d")&lt;&gt;0,"",'Base de données'!$B3199),""))</f>
        <v>JIFXE</v>
      </c>
      <c r="W3199" s="34"/>
      <c r="X3199" s="30" t="str">
        <f>'Base de données'!$C3199&amp;" "&amp;'Base de données'!$D3199</f>
        <v>Bigot Étienne</v>
      </c>
      <c r="Y3199" s="31">
        <f>COUNTIF('Base de données'!$B:$B,'Base de données'!$B3199)</f>
        <v>12</v>
      </c>
      <c r="AA3199" s="87" cm="1">
        <f t="array" aca="1" ref="AA3199" ca="1">INDIRECT("'Base de données'!A" &amp; ROW(Y3199))</f>
        <v>45992</v>
      </c>
      <c r="AB3199" s="51" t="str" cm="1">
        <f t="array" aca="1" ref="AB3199" ca="1">INDIRECT("'Base de données'!B" &amp; ROW(Z3199))</f>
        <v>JIFXE</v>
      </c>
    </row>
    <row r="3200" spans="1:28" x14ac:dyDescent="0.3">
      <c r="A3200" s="41" t="str">
        <f ca="1">IF(IF(AND($B3200&lt;&gt;"-",$B3200=$E3200),"Entrée et sortie","-")="Entrée et sortie",'Base de données'!$B3200,"-")</f>
        <v>-</v>
      </c>
      <c r="B3200" s="41" t="str">
        <f t="shared" ca="1" si="199"/>
        <v>-</v>
      </c>
      <c r="C3200" s="41" t="str">
        <f t="shared" ca="1" si="200"/>
        <v>-</v>
      </c>
      <c r="D3200" s="41" t="str">
        <f>IF($F3200="sortie en cours d'année",'Base de données'!$B3200,"-")</f>
        <v>-</v>
      </c>
      <c r="E3200" s="41" t="str">
        <f>IF($H3200="entrée en cours d'année",'Base de données'!$B3200,"-")</f>
        <v>-</v>
      </c>
      <c r="F3200" s="37" t="str">
        <f t="shared" si="197"/>
        <v/>
      </c>
      <c r="G3200" s="37" t="str">
        <f>IF($J3200="mouvement",_xlfn.XLOOKUP('Base de données'!$B3200,$V:$V,$V:$V,0),"")</f>
        <v/>
      </c>
      <c r="H3200" s="37" t="str">
        <f t="shared" si="198"/>
        <v/>
      </c>
      <c r="I3200" s="37" t="str">
        <f>IF($J3200="mouvement",_xlfn.XLOOKUP('Base de données'!$B3200,$K:$K,$K:$K,0),"")</f>
        <v/>
      </c>
      <c r="J3200" s="38" t="str">
        <f>IF(AND(Y3200&lt;&gt;MAX(Y:Y),COUNTIF(K3200:V3200,'Base de données'!$B3200)&gt;0),"mouvement","")</f>
        <v/>
      </c>
      <c r="K3200" s="39" t="str">
        <f>IF(K$1&gt;$AE$1,"-",IFERROR(IF(DATEDIF('Base de données'!$A3200,K$1,"d")&lt;&gt;0,"",'Base de données'!$B3200),""))</f>
        <v/>
      </c>
      <c r="L3200" s="39" t="str">
        <f>IF(L$1&gt;$AE$1,"-",IFERROR(IF(DATEDIF('Base de données'!$A3200,L$1,"d")&lt;&gt;0,"",'Base de données'!$B3200),""))</f>
        <v/>
      </c>
      <c r="M3200" s="39" t="str">
        <f>IF(M$1&gt;$AE$1,"-",IFERROR(IF(DATEDIF('Base de données'!$A3200,M$1,"d")&lt;&gt;0,"",'Base de données'!$B3200),""))</f>
        <v/>
      </c>
      <c r="N3200" s="39" t="str">
        <f>IF(N$1&gt;$AE$1,"-",IFERROR(IF(DATEDIF('Base de données'!$A3200,N$1,"d")&lt;&gt;0,"",'Base de données'!$B3200),""))</f>
        <v/>
      </c>
      <c r="O3200" s="39" t="str">
        <f>IF(O$1&gt;$AE$1,"-",IFERROR(IF(DATEDIF('Base de données'!$A3200,O$1,"d")&lt;&gt;0,"",'Base de données'!$B3200),""))</f>
        <v/>
      </c>
      <c r="P3200" s="39" t="str">
        <f>IF(P$1&gt;$AE$1,"-",IFERROR(IF(DATEDIF('Base de données'!$A3200,P$1,"d")&lt;&gt;0,"",'Base de données'!$B3200),""))</f>
        <v/>
      </c>
      <c r="Q3200" s="39" t="str">
        <f>IF(Q$1&gt;$AE$1,"-",IFERROR(IF(DATEDIF('Base de données'!$A3200,Q$1,"d")&lt;&gt;0,"",'Base de données'!$B3200),""))</f>
        <v/>
      </c>
      <c r="R3200" s="39" t="str">
        <f>IF(R$1&gt;$AE$1,"-",IFERROR(IF(DATEDIF('Base de données'!$A3200,R$1,"d")&lt;&gt;0,"",'Base de données'!$B3200),""))</f>
        <v/>
      </c>
      <c r="S3200" s="39" t="str">
        <f>IF(S$1&gt;$AE$1,"-",IFERROR(IF(DATEDIF('Base de données'!$A3200,S$1,"d")&lt;&gt;0,"",'Base de données'!$B3200),""))</f>
        <v/>
      </c>
      <c r="T3200" s="39" t="str">
        <f>IF(T$1&gt;$AE$1,"-",IFERROR(IF(DATEDIF('Base de données'!$A3200,T$1,"d")&lt;&gt;0,"",'Base de données'!$B3200),""))</f>
        <v/>
      </c>
      <c r="U3200" s="39" t="str">
        <f>IF(U$1&gt;$AE$1,"-",IFERROR(IF(DATEDIF('Base de données'!$A3200,U$1,"d")&lt;&gt;0,"",'Base de données'!$B3200),""))</f>
        <v/>
      </c>
      <c r="V3200" s="39" t="str">
        <f>IF(V$1&gt;$AE$1,"-",IFERROR(IF(DATEDIF('Base de données'!$A3200,V$1,"d")&lt;&gt;0,"",'Base de données'!$B3200),""))</f>
        <v>6BTQU</v>
      </c>
      <c r="W3200" s="34"/>
      <c r="X3200" s="30" t="str">
        <f>'Base de données'!$C3200&amp;" "&amp;'Base de données'!$D3200</f>
        <v>Poulain Jeannine</v>
      </c>
      <c r="Y3200" s="31">
        <f>COUNTIF('Base de données'!$B:$B,'Base de données'!$B3200)</f>
        <v>12</v>
      </c>
      <c r="AA3200" s="87" cm="1">
        <f t="array" aca="1" ref="AA3200" ca="1">INDIRECT("'Base de données'!A" &amp; ROW(Y3200))</f>
        <v>45992</v>
      </c>
      <c r="AB3200" s="51" t="str" cm="1">
        <f t="array" aca="1" ref="AB3200" ca="1">INDIRECT("'Base de données'!B" &amp; ROW(Z3200))</f>
        <v>6BTQU</v>
      </c>
    </row>
    <row r="3201" spans="1:28" x14ac:dyDescent="0.3">
      <c r="A3201" s="41" t="str">
        <f ca="1">IF(IF(AND($B3201&lt;&gt;"-",$B3201=$E3201),"Entrée et sortie","-")="Entrée et sortie",'Base de données'!$B3201,"-")</f>
        <v>-</v>
      </c>
      <c r="B3201" s="41" t="str">
        <f t="shared" ca="1" si="199"/>
        <v>-</v>
      </c>
      <c r="C3201" s="41" t="str">
        <f t="shared" ca="1" si="200"/>
        <v>-</v>
      </c>
      <c r="D3201" s="41" t="str">
        <f>IF($F3201="sortie en cours d'année",'Base de données'!$B3201,"-")</f>
        <v>-</v>
      </c>
      <c r="E3201" s="41" t="str">
        <f>IF($H3201="entrée en cours d'année",'Base de données'!$B3201,"-")</f>
        <v>-</v>
      </c>
      <c r="F3201" s="37" t="str">
        <f t="shared" si="197"/>
        <v/>
      </c>
      <c r="G3201" s="37" t="str">
        <f>IF($J3201="mouvement",_xlfn.XLOOKUP('Base de données'!$B3201,$V:$V,$V:$V,0),"")</f>
        <v/>
      </c>
      <c r="H3201" s="37" t="str">
        <f t="shared" si="198"/>
        <v/>
      </c>
      <c r="I3201" s="37" t="str">
        <f>IF($J3201="mouvement",_xlfn.XLOOKUP('Base de données'!$B3201,$K:$K,$K:$K,0),"")</f>
        <v/>
      </c>
      <c r="J3201" s="38" t="str">
        <f>IF(AND(Y3201&lt;&gt;MAX(Y:Y),COUNTIF(K3201:V3201,'Base de données'!$B3201)&gt;0),"mouvement","")</f>
        <v/>
      </c>
      <c r="K3201" s="39" t="str">
        <f>IF(K$1&gt;$AE$1,"-",IFERROR(IF(DATEDIF('Base de données'!$A3201,K$1,"d")&lt;&gt;0,"",'Base de données'!$B3201),""))</f>
        <v/>
      </c>
      <c r="L3201" s="39" t="str">
        <f>IF(L$1&gt;$AE$1,"-",IFERROR(IF(DATEDIF('Base de données'!$A3201,L$1,"d")&lt;&gt;0,"",'Base de données'!$B3201),""))</f>
        <v/>
      </c>
      <c r="M3201" s="39" t="str">
        <f>IF(M$1&gt;$AE$1,"-",IFERROR(IF(DATEDIF('Base de données'!$A3201,M$1,"d")&lt;&gt;0,"",'Base de données'!$B3201),""))</f>
        <v/>
      </c>
      <c r="N3201" s="39" t="str">
        <f>IF(N$1&gt;$AE$1,"-",IFERROR(IF(DATEDIF('Base de données'!$A3201,N$1,"d")&lt;&gt;0,"",'Base de données'!$B3201),""))</f>
        <v/>
      </c>
      <c r="O3201" s="39" t="str">
        <f>IF(O$1&gt;$AE$1,"-",IFERROR(IF(DATEDIF('Base de données'!$A3201,O$1,"d")&lt;&gt;0,"",'Base de données'!$B3201),""))</f>
        <v/>
      </c>
      <c r="P3201" s="39" t="str">
        <f>IF(P$1&gt;$AE$1,"-",IFERROR(IF(DATEDIF('Base de données'!$A3201,P$1,"d")&lt;&gt;0,"",'Base de données'!$B3201),""))</f>
        <v/>
      </c>
      <c r="Q3201" s="39" t="str">
        <f>IF(Q$1&gt;$AE$1,"-",IFERROR(IF(DATEDIF('Base de données'!$A3201,Q$1,"d")&lt;&gt;0,"",'Base de données'!$B3201),""))</f>
        <v/>
      </c>
      <c r="R3201" s="39" t="str">
        <f>IF(R$1&gt;$AE$1,"-",IFERROR(IF(DATEDIF('Base de données'!$A3201,R$1,"d")&lt;&gt;0,"",'Base de données'!$B3201),""))</f>
        <v/>
      </c>
      <c r="S3201" s="39" t="str">
        <f>IF(S$1&gt;$AE$1,"-",IFERROR(IF(DATEDIF('Base de données'!$A3201,S$1,"d")&lt;&gt;0,"",'Base de données'!$B3201),""))</f>
        <v/>
      </c>
      <c r="T3201" s="39" t="str">
        <f>IF(T$1&gt;$AE$1,"-",IFERROR(IF(DATEDIF('Base de données'!$A3201,T$1,"d")&lt;&gt;0,"",'Base de données'!$B3201),""))</f>
        <v/>
      </c>
      <c r="U3201" s="39" t="str">
        <f>IF(U$1&gt;$AE$1,"-",IFERROR(IF(DATEDIF('Base de données'!$A3201,U$1,"d")&lt;&gt;0,"",'Base de données'!$B3201),""))</f>
        <v/>
      </c>
      <c r="V3201" s="39" t="str">
        <f>IF(V$1&gt;$AE$1,"-",IFERROR(IF(DATEDIF('Base de données'!$A3201,V$1,"d")&lt;&gt;0,"",'Base de données'!$B3201),""))</f>
        <v>C31YH</v>
      </c>
      <c r="W3201" s="34"/>
      <c r="X3201" s="30" t="str">
        <f>'Base de données'!$C3201&amp;" "&amp;'Base de données'!$D3201</f>
        <v>Bourgeois Franck</v>
      </c>
      <c r="Y3201" s="31">
        <f>COUNTIF('Base de données'!$B:$B,'Base de données'!$B3201)</f>
        <v>12</v>
      </c>
      <c r="AA3201" s="87" cm="1">
        <f t="array" aca="1" ref="AA3201" ca="1">INDIRECT("'Base de données'!A" &amp; ROW(Y3201))</f>
        <v>45992</v>
      </c>
      <c r="AB3201" s="51" t="str" cm="1">
        <f t="array" aca="1" ref="AB3201" ca="1">INDIRECT("'Base de données'!B" &amp; ROW(Z3201))</f>
        <v>C31YH</v>
      </c>
    </row>
    <row r="3202" spans="1:28" x14ac:dyDescent="0.3">
      <c r="A3202" s="41" t="str">
        <f ca="1">IF(IF(AND($B3202&lt;&gt;"-",$B3202=$E3202),"Entrée et sortie","-")="Entrée et sortie",'Base de données'!$B3202,"-")</f>
        <v>-</v>
      </c>
      <c r="B3202" s="41" t="str">
        <f t="shared" ca="1" si="199"/>
        <v>-</v>
      </c>
      <c r="C3202" s="41" t="str">
        <f t="shared" ca="1" si="200"/>
        <v>-</v>
      </c>
      <c r="D3202" s="41" t="str">
        <f>IF($F3202="sortie en cours d'année",'Base de données'!$B3202,"-")</f>
        <v>-</v>
      </c>
      <c r="E3202" s="41" t="str">
        <f>IF($H3202="entrée en cours d'année",'Base de données'!$B3202,"-")</f>
        <v>-</v>
      </c>
      <c r="F3202" s="37" t="str">
        <f t="shared" ref="F3202:F3265" si="201">IF(AND(G3202=0,J3202="mouvement"),"sortie en cours d'année","")</f>
        <v/>
      </c>
      <c r="G3202" s="37" t="str">
        <f>IF($J3202="mouvement",_xlfn.XLOOKUP('Base de données'!$B3202,$V:$V,$V:$V,0),"")</f>
        <v/>
      </c>
      <c r="H3202" s="37" t="str">
        <f t="shared" ref="H3202:H3265" si="202">IF(AND(I3202=0,J3202="mouvement"),"entrée en cours d'année","")</f>
        <v/>
      </c>
      <c r="I3202" s="37" t="str">
        <f>IF($J3202="mouvement",_xlfn.XLOOKUP('Base de données'!$B3202,$K:$K,$K:$K,0),"")</f>
        <v/>
      </c>
      <c r="J3202" s="38" t="str">
        <f>IF(AND(Y3202&lt;&gt;MAX(Y:Y),COUNTIF(K3202:V3202,'Base de données'!$B3202)&gt;0),"mouvement","")</f>
        <v/>
      </c>
      <c r="K3202" s="39" t="str">
        <f>IF(K$1&gt;$AE$1,"-",IFERROR(IF(DATEDIF('Base de données'!$A3202,K$1,"d")&lt;&gt;0,"",'Base de données'!$B3202),""))</f>
        <v/>
      </c>
      <c r="L3202" s="39" t="str">
        <f>IF(L$1&gt;$AE$1,"-",IFERROR(IF(DATEDIF('Base de données'!$A3202,L$1,"d")&lt;&gt;0,"",'Base de données'!$B3202),""))</f>
        <v/>
      </c>
      <c r="M3202" s="39" t="str">
        <f>IF(M$1&gt;$AE$1,"-",IFERROR(IF(DATEDIF('Base de données'!$A3202,M$1,"d")&lt;&gt;0,"",'Base de données'!$B3202),""))</f>
        <v/>
      </c>
      <c r="N3202" s="39" t="str">
        <f>IF(N$1&gt;$AE$1,"-",IFERROR(IF(DATEDIF('Base de données'!$A3202,N$1,"d")&lt;&gt;0,"",'Base de données'!$B3202),""))</f>
        <v/>
      </c>
      <c r="O3202" s="39" t="str">
        <f>IF(O$1&gt;$AE$1,"-",IFERROR(IF(DATEDIF('Base de données'!$A3202,O$1,"d")&lt;&gt;0,"",'Base de données'!$B3202),""))</f>
        <v/>
      </c>
      <c r="P3202" s="39" t="str">
        <f>IF(P$1&gt;$AE$1,"-",IFERROR(IF(DATEDIF('Base de données'!$A3202,P$1,"d")&lt;&gt;0,"",'Base de données'!$B3202),""))</f>
        <v/>
      </c>
      <c r="Q3202" s="39" t="str">
        <f>IF(Q$1&gt;$AE$1,"-",IFERROR(IF(DATEDIF('Base de données'!$A3202,Q$1,"d")&lt;&gt;0,"",'Base de données'!$B3202),""))</f>
        <v/>
      </c>
      <c r="R3202" s="39" t="str">
        <f>IF(R$1&gt;$AE$1,"-",IFERROR(IF(DATEDIF('Base de données'!$A3202,R$1,"d")&lt;&gt;0,"",'Base de données'!$B3202),""))</f>
        <v/>
      </c>
      <c r="S3202" s="39" t="str">
        <f>IF(S$1&gt;$AE$1,"-",IFERROR(IF(DATEDIF('Base de données'!$A3202,S$1,"d")&lt;&gt;0,"",'Base de données'!$B3202),""))</f>
        <v/>
      </c>
      <c r="T3202" s="39" t="str">
        <f>IF(T$1&gt;$AE$1,"-",IFERROR(IF(DATEDIF('Base de données'!$A3202,T$1,"d")&lt;&gt;0,"",'Base de données'!$B3202),""))</f>
        <v/>
      </c>
      <c r="U3202" s="39" t="str">
        <f>IF(U$1&gt;$AE$1,"-",IFERROR(IF(DATEDIF('Base de données'!$A3202,U$1,"d")&lt;&gt;0,"",'Base de données'!$B3202),""))</f>
        <v/>
      </c>
      <c r="V3202" s="39" t="str">
        <f>IF(V$1&gt;$AE$1,"-",IFERROR(IF(DATEDIF('Base de données'!$A3202,V$1,"d")&lt;&gt;0,"",'Base de données'!$B3202),""))</f>
        <v>JAQGO</v>
      </c>
      <c r="W3202" s="34"/>
      <c r="X3202" s="30" t="str">
        <f>'Base de données'!$C3202&amp;" "&amp;'Base de données'!$D3202</f>
        <v>Ferreira Thibaut</v>
      </c>
      <c r="Y3202" s="31">
        <f>COUNTIF('Base de données'!$B:$B,'Base de données'!$B3202)</f>
        <v>12</v>
      </c>
      <c r="AA3202" s="87" cm="1">
        <f t="array" aca="1" ref="AA3202" ca="1">INDIRECT("'Base de données'!A" &amp; ROW(Y3202))</f>
        <v>45992</v>
      </c>
      <c r="AB3202" s="51" t="str" cm="1">
        <f t="array" aca="1" ref="AB3202" ca="1">INDIRECT("'Base de données'!B" &amp; ROW(Z3202))</f>
        <v>JAQGO</v>
      </c>
    </row>
    <row r="3203" spans="1:28" x14ac:dyDescent="0.3">
      <c r="A3203" s="41" t="str">
        <f ca="1">IF(IF(AND($B3203&lt;&gt;"-",$B3203=$E3203),"Entrée et sortie","-")="Entrée et sortie",'Base de données'!$B3203,"-")</f>
        <v>-</v>
      </c>
      <c r="B3203" s="41" t="str">
        <f t="shared" ref="B3203:B3266" ca="1" si="203">_xlfn.XLOOKUP($AB3203,$D:$D,$C:$C,"-",0,-1)</f>
        <v>-</v>
      </c>
      <c r="C3203" s="41" t="str">
        <f t="shared" ref="C3203:C3266" ca="1" si="204">IF($AA3203&lt;&gt;$AE$1,$D3203,"-")</f>
        <v>-</v>
      </c>
      <c r="D3203" s="41" t="str">
        <f>IF($F3203="sortie en cours d'année",'Base de données'!$B3203,"-")</f>
        <v>-</v>
      </c>
      <c r="E3203" s="41" t="str">
        <f>IF($H3203="entrée en cours d'année",'Base de données'!$B3203,"-")</f>
        <v>-</v>
      </c>
      <c r="F3203" s="37" t="str">
        <f t="shared" si="201"/>
        <v/>
      </c>
      <c r="G3203" s="37" t="str">
        <f>IF($J3203="mouvement",_xlfn.XLOOKUP('Base de données'!$B3203,$V:$V,$V:$V,0),"")</f>
        <v/>
      </c>
      <c r="H3203" s="37" t="str">
        <f t="shared" si="202"/>
        <v/>
      </c>
      <c r="I3203" s="37" t="str">
        <f>IF($J3203="mouvement",_xlfn.XLOOKUP('Base de données'!$B3203,$K:$K,$K:$K,0),"")</f>
        <v/>
      </c>
      <c r="J3203" s="38" t="str">
        <f>IF(AND(Y3203&lt;&gt;MAX(Y:Y),COUNTIF(K3203:V3203,'Base de données'!$B3203)&gt;0),"mouvement","")</f>
        <v/>
      </c>
      <c r="K3203" s="39" t="str">
        <f>IF(K$1&gt;$AE$1,"-",IFERROR(IF(DATEDIF('Base de données'!$A3203,K$1,"d")&lt;&gt;0,"",'Base de données'!$B3203),""))</f>
        <v/>
      </c>
      <c r="L3203" s="39" t="str">
        <f>IF(L$1&gt;$AE$1,"-",IFERROR(IF(DATEDIF('Base de données'!$A3203,L$1,"d")&lt;&gt;0,"",'Base de données'!$B3203),""))</f>
        <v/>
      </c>
      <c r="M3203" s="39" t="str">
        <f>IF(M$1&gt;$AE$1,"-",IFERROR(IF(DATEDIF('Base de données'!$A3203,M$1,"d")&lt;&gt;0,"",'Base de données'!$B3203),""))</f>
        <v/>
      </c>
      <c r="N3203" s="39" t="str">
        <f>IF(N$1&gt;$AE$1,"-",IFERROR(IF(DATEDIF('Base de données'!$A3203,N$1,"d")&lt;&gt;0,"",'Base de données'!$B3203),""))</f>
        <v/>
      </c>
      <c r="O3203" s="39" t="str">
        <f>IF(O$1&gt;$AE$1,"-",IFERROR(IF(DATEDIF('Base de données'!$A3203,O$1,"d")&lt;&gt;0,"",'Base de données'!$B3203),""))</f>
        <v/>
      </c>
      <c r="P3203" s="39" t="str">
        <f>IF(P$1&gt;$AE$1,"-",IFERROR(IF(DATEDIF('Base de données'!$A3203,P$1,"d")&lt;&gt;0,"",'Base de données'!$B3203),""))</f>
        <v/>
      </c>
      <c r="Q3203" s="39" t="str">
        <f>IF(Q$1&gt;$AE$1,"-",IFERROR(IF(DATEDIF('Base de données'!$A3203,Q$1,"d")&lt;&gt;0,"",'Base de données'!$B3203),""))</f>
        <v/>
      </c>
      <c r="R3203" s="39" t="str">
        <f>IF(R$1&gt;$AE$1,"-",IFERROR(IF(DATEDIF('Base de données'!$A3203,R$1,"d")&lt;&gt;0,"",'Base de données'!$B3203),""))</f>
        <v/>
      </c>
      <c r="S3203" s="39" t="str">
        <f>IF(S$1&gt;$AE$1,"-",IFERROR(IF(DATEDIF('Base de données'!$A3203,S$1,"d")&lt;&gt;0,"",'Base de données'!$B3203),""))</f>
        <v/>
      </c>
      <c r="T3203" s="39" t="str">
        <f>IF(T$1&gt;$AE$1,"-",IFERROR(IF(DATEDIF('Base de données'!$A3203,T$1,"d")&lt;&gt;0,"",'Base de données'!$B3203),""))</f>
        <v/>
      </c>
      <c r="U3203" s="39" t="str">
        <f>IF(U$1&gt;$AE$1,"-",IFERROR(IF(DATEDIF('Base de données'!$A3203,U$1,"d")&lt;&gt;0,"",'Base de données'!$B3203),""))</f>
        <v/>
      </c>
      <c r="V3203" s="39" t="str">
        <f>IF(V$1&gt;$AE$1,"-",IFERROR(IF(DATEDIF('Base de données'!$A3203,V$1,"d")&lt;&gt;0,"",'Base de données'!$B3203),""))</f>
        <v>9C9K7</v>
      </c>
      <c r="W3203" s="34"/>
      <c r="X3203" s="30" t="str">
        <f>'Base de données'!$C3203&amp;" "&amp;'Base de données'!$D3203</f>
        <v>Besson Rémy</v>
      </c>
      <c r="Y3203" s="31">
        <f>COUNTIF('Base de données'!$B:$B,'Base de données'!$B3203)</f>
        <v>12</v>
      </c>
      <c r="AA3203" s="87" cm="1">
        <f t="array" aca="1" ref="AA3203" ca="1">INDIRECT("'Base de données'!A" &amp; ROW(Y3203))</f>
        <v>45992</v>
      </c>
      <c r="AB3203" s="51" t="str" cm="1">
        <f t="array" aca="1" ref="AB3203" ca="1">INDIRECT("'Base de données'!B" &amp; ROW(Z3203))</f>
        <v>9C9K7</v>
      </c>
    </row>
    <row r="3204" spans="1:28" x14ac:dyDescent="0.3">
      <c r="A3204" s="41" t="str">
        <f ca="1">IF(IF(AND($B3204&lt;&gt;"-",$B3204=$E3204),"Entrée et sortie","-")="Entrée et sortie",'Base de données'!$B3204,"-")</f>
        <v>-</v>
      </c>
      <c r="B3204" s="41" t="str">
        <f t="shared" ca="1" si="203"/>
        <v>-</v>
      </c>
      <c r="C3204" s="41" t="str">
        <f t="shared" ca="1" si="204"/>
        <v>-</v>
      </c>
      <c r="D3204" s="41" t="str">
        <f>IF($F3204="sortie en cours d'année",'Base de données'!$B3204,"-")</f>
        <v>-</v>
      </c>
      <c r="E3204" s="41" t="str">
        <f>IF($H3204="entrée en cours d'année",'Base de données'!$B3204,"-")</f>
        <v>-</v>
      </c>
      <c r="F3204" s="37" t="str">
        <f t="shared" si="201"/>
        <v/>
      </c>
      <c r="G3204" s="37" t="str">
        <f>IF($J3204="mouvement",_xlfn.XLOOKUP('Base de données'!$B3204,$V:$V,$V:$V,0),"")</f>
        <v/>
      </c>
      <c r="H3204" s="37" t="str">
        <f t="shared" si="202"/>
        <v/>
      </c>
      <c r="I3204" s="37" t="str">
        <f>IF($J3204="mouvement",_xlfn.XLOOKUP('Base de données'!$B3204,$K:$K,$K:$K,0),"")</f>
        <v/>
      </c>
      <c r="J3204" s="38" t="str">
        <f>IF(AND(Y3204&lt;&gt;MAX(Y:Y),COUNTIF(K3204:V3204,'Base de données'!$B3204)&gt;0),"mouvement","")</f>
        <v/>
      </c>
      <c r="K3204" s="39" t="str">
        <f>IF(K$1&gt;$AE$1,"-",IFERROR(IF(DATEDIF('Base de données'!$A3204,K$1,"d")&lt;&gt;0,"",'Base de données'!$B3204),""))</f>
        <v/>
      </c>
      <c r="L3204" s="39" t="str">
        <f>IF(L$1&gt;$AE$1,"-",IFERROR(IF(DATEDIF('Base de données'!$A3204,L$1,"d")&lt;&gt;0,"",'Base de données'!$B3204),""))</f>
        <v/>
      </c>
      <c r="M3204" s="39" t="str">
        <f>IF(M$1&gt;$AE$1,"-",IFERROR(IF(DATEDIF('Base de données'!$A3204,M$1,"d")&lt;&gt;0,"",'Base de données'!$B3204),""))</f>
        <v/>
      </c>
      <c r="N3204" s="39" t="str">
        <f>IF(N$1&gt;$AE$1,"-",IFERROR(IF(DATEDIF('Base de données'!$A3204,N$1,"d")&lt;&gt;0,"",'Base de données'!$B3204),""))</f>
        <v/>
      </c>
      <c r="O3204" s="39" t="str">
        <f>IF(O$1&gt;$AE$1,"-",IFERROR(IF(DATEDIF('Base de données'!$A3204,O$1,"d")&lt;&gt;0,"",'Base de données'!$B3204),""))</f>
        <v/>
      </c>
      <c r="P3204" s="39" t="str">
        <f>IF(P$1&gt;$AE$1,"-",IFERROR(IF(DATEDIF('Base de données'!$A3204,P$1,"d")&lt;&gt;0,"",'Base de données'!$B3204),""))</f>
        <v/>
      </c>
      <c r="Q3204" s="39" t="str">
        <f>IF(Q$1&gt;$AE$1,"-",IFERROR(IF(DATEDIF('Base de données'!$A3204,Q$1,"d")&lt;&gt;0,"",'Base de données'!$B3204),""))</f>
        <v/>
      </c>
      <c r="R3204" s="39" t="str">
        <f>IF(R$1&gt;$AE$1,"-",IFERROR(IF(DATEDIF('Base de données'!$A3204,R$1,"d")&lt;&gt;0,"",'Base de données'!$B3204),""))</f>
        <v/>
      </c>
      <c r="S3204" s="39" t="str">
        <f>IF(S$1&gt;$AE$1,"-",IFERROR(IF(DATEDIF('Base de données'!$A3204,S$1,"d")&lt;&gt;0,"",'Base de données'!$B3204),""))</f>
        <v/>
      </c>
      <c r="T3204" s="39" t="str">
        <f>IF(T$1&gt;$AE$1,"-",IFERROR(IF(DATEDIF('Base de données'!$A3204,T$1,"d")&lt;&gt;0,"",'Base de données'!$B3204),""))</f>
        <v/>
      </c>
      <c r="U3204" s="39" t="str">
        <f>IF(U$1&gt;$AE$1,"-",IFERROR(IF(DATEDIF('Base de données'!$A3204,U$1,"d")&lt;&gt;0,"",'Base de données'!$B3204),""))</f>
        <v/>
      </c>
      <c r="V3204" s="39" t="str">
        <f>IF(V$1&gt;$AE$1,"-",IFERROR(IF(DATEDIF('Base de données'!$A3204,V$1,"d")&lt;&gt;0,"",'Base de données'!$B3204),""))</f>
        <v>SSZD6</v>
      </c>
      <c r="W3204" s="34"/>
      <c r="X3204" s="30" t="str">
        <f>'Base de données'!$C3204&amp;" "&amp;'Base de données'!$D3204</f>
        <v>Goncalves Élisabeth</v>
      </c>
      <c r="Y3204" s="31">
        <f>COUNTIF('Base de données'!$B:$B,'Base de données'!$B3204)</f>
        <v>12</v>
      </c>
      <c r="AA3204" s="87" cm="1">
        <f t="array" aca="1" ref="AA3204" ca="1">INDIRECT("'Base de données'!A" &amp; ROW(Y3204))</f>
        <v>45992</v>
      </c>
      <c r="AB3204" s="51" t="str" cm="1">
        <f t="array" aca="1" ref="AB3204" ca="1">INDIRECT("'Base de données'!B" &amp; ROW(Z3204))</f>
        <v>SSZD6</v>
      </c>
    </row>
    <row r="3205" spans="1:28" x14ac:dyDescent="0.3">
      <c r="A3205" s="41" t="str">
        <f ca="1">IF(IF(AND($B3205&lt;&gt;"-",$B3205=$E3205),"Entrée et sortie","-")="Entrée et sortie",'Base de données'!$B3205,"-")</f>
        <v>-</v>
      </c>
      <c r="B3205" s="41" t="str">
        <f t="shared" ca="1" si="203"/>
        <v>-</v>
      </c>
      <c r="C3205" s="41" t="str">
        <f t="shared" ca="1" si="204"/>
        <v>-</v>
      </c>
      <c r="D3205" s="41" t="str">
        <f>IF($F3205="sortie en cours d'année",'Base de données'!$B3205,"-")</f>
        <v>-</v>
      </c>
      <c r="E3205" s="41" t="str">
        <f>IF($H3205="entrée en cours d'année",'Base de données'!$B3205,"-")</f>
        <v>-</v>
      </c>
      <c r="F3205" s="37" t="str">
        <f t="shared" si="201"/>
        <v/>
      </c>
      <c r="G3205" s="37" t="str">
        <f>IF($J3205="mouvement",_xlfn.XLOOKUP('Base de données'!$B3205,$V:$V,$V:$V,0),"")</f>
        <v/>
      </c>
      <c r="H3205" s="37" t="str">
        <f t="shared" si="202"/>
        <v/>
      </c>
      <c r="I3205" s="37" t="str">
        <f>IF($J3205="mouvement",_xlfn.XLOOKUP('Base de données'!$B3205,$K:$K,$K:$K,0),"")</f>
        <v/>
      </c>
      <c r="J3205" s="38" t="str">
        <f>IF(AND(Y3205&lt;&gt;MAX(Y:Y),COUNTIF(K3205:V3205,'Base de données'!$B3205)&gt;0),"mouvement","")</f>
        <v/>
      </c>
      <c r="K3205" s="39" t="str">
        <f>IF(K$1&gt;$AE$1,"-",IFERROR(IF(DATEDIF('Base de données'!$A3205,K$1,"d")&lt;&gt;0,"",'Base de données'!$B3205),""))</f>
        <v/>
      </c>
      <c r="L3205" s="39" t="str">
        <f>IF(L$1&gt;$AE$1,"-",IFERROR(IF(DATEDIF('Base de données'!$A3205,L$1,"d")&lt;&gt;0,"",'Base de données'!$B3205),""))</f>
        <v/>
      </c>
      <c r="M3205" s="39" t="str">
        <f>IF(M$1&gt;$AE$1,"-",IFERROR(IF(DATEDIF('Base de données'!$A3205,M$1,"d")&lt;&gt;0,"",'Base de données'!$B3205),""))</f>
        <v/>
      </c>
      <c r="N3205" s="39" t="str">
        <f>IF(N$1&gt;$AE$1,"-",IFERROR(IF(DATEDIF('Base de données'!$A3205,N$1,"d")&lt;&gt;0,"",'Base de données'!$B3205),""))</f>
        <v/>
      </c>
      <c r="O3205" s="39" t="str">
        <f>IF(O$1&gt;$AE$1,"-",IFERROR(IF(DATEDIF('Base de données'!$A3205,O$1,"d")&lt;&gt;0,"",'Base de données'!$B3205),""))</f>
        <v/>
      </c>
      <c r="P3205" s="39" t="str">
        <f>IF(P$1&gt;$AE$1,"-",IFERROR(IF(DATEDIF('Base de données'!$A3205,P$1,"d")&lt;&gt;0,"",'Base de données'!$B3205),""))</f>
        <v/>
      </c>
      <c r="Q3205" s="39" t="str">
        <f>IF(Q$1&gt;$AE$1,"-",IFERROR(IF(DATEDIF('Base de données'!$A3205,Q$1,"d")&lt;&gt;0,"",'Base de données'!$B3205),""))</f>
        <v/>
      </c>
      <c r="R3205" s="39" t="str">
        <f>IF(R$1&gt;$AE$1,"-",IFERROR(IF(DATEDIF('Base de données'!$A3205,R$1,"d")&lt;&gt;0,"",'Base de données'!$B3205),""))</f>
        <v/>
      </c>
      <c r="S3205" s="39" t="str">
        <f>IF(S$1&gt;$AE$1,"-",IFERROR(IF(DATEDIF('Base de données'!$A3205,S$1,"d")&lt;&gt;0,"",'Base de données'!$B3205),""))</f>
        <v/>
      </c>
      <c r="T3205" s="39" t="str">
        <f>IF(T$1&gt;$AE$1,"-",IFERROR(IF(DATEDIF('Base de données'!$A3205,T$1,"d")&lt;&gt;0,"",'Base de données'!$B3205),""))</f>
        <v/>
      </c>
      <c r="U3205" s="39" t="str">
        <f>IF(U$1&gt;$AE$1,"-",IFERROR(IF(DATEDIF('Base de données'!$A3205,U$1,"d")&lt;&gt;0,"",'Base de données'!$B3205),""))</f>
        <v/>
      </c>
      <c r="V3205" s="39" t="str">
        <f>IF(V$1&gt;$AE$1,"-",IFERROR(IF(DATEDIF('Base de données'!$A3205,V$1,"d")&lt;&gt;0,"",'Base de données'!$B3205),""))</f>
        <v>XDHGJ</v>
      </c>
      <c r="W3205" s="34"/>
      <c r="X3205" s="30" t="str">
        <f>'Base de données'!$C3205&amp;" "&amp;'Base de données'!$D3205</f>
        <v>Guillet Éléonore</v>
      </c>
      <c r="Y3205" s="31">
        <f>COUNTIF('Base de données'!$B:$B,'Base de données'!$B3205)</f>
        <v>12</v>
      </c>
      <c r="AA3205" s="87" cm="1">
        <f t="array" aca="1" ref="AA3205" ca="1">INDIRECT("'Base de données'!A" &amp; ROW(Y3205))</f>
        <v>45992</v>
      </c>
      <c r="AB3205" s="51" t="str" cm="1">
        <f t="array" aca="1" ref="AB3205" ca="1">INDIRECT("'Base de données'!B" &amp; ROW(Z3205))</f>
        <v>XDHGJ</v>
      </c>
    </row>
    <row r="3206" spans="1:28" x14ac:dyDescent="0.3">
      <c r="A3206" s="41" t="str">
        <f ca="1">IF(IF(AND($B3206&lt;&gt;"-",$B3206=$E3206),"Entrée et sortie","-")="Entrée et sortie",'Base de données'!$B3206,"-")</f>
        <v>-</v>
      </c>
      <c r="B3206" s="41" t="str">
        <f t="shared" ca="1" si="203"/>
        <v>-</v>
      </c>
      <c r="C3206" s="41" t="str">
        <f t="shared" ca="1" si="204"/>
        <v>-</v>
      </c>
      <c r="D3206" s="41" t="str">
        <f>IF($F3206="sortie en cours d'année",'Base de données'!$B3206,"-")</f>
        <v>-</v>
      </c>
      <c r="E3206" s="41" t="str">
        <f>IF($H3206="entrée en cours d'année",'Base de données'!$B3206,"-")</f>
        <v>-</v>
      </c>
      <c r="F3206" s="37" t="str">
        <f t="shared" si="201"/>
        <v/>
      </c>
      <c r="G3206" s="37" t="str">
        <f>IF($J3206="mouvement",_xlfn.XLOOKUP('Base de données'!$B3206,$V:$V,$V:$V,0),"")</f>
        <v/>
      </c>
      <c r="H3206" s="37" t="str">
        <f t="shared" si="202"/>
        <v/>
      </c>
      <c r="I3206" s="37" t="str">
        <f>IF($J3206="mouvement",_xlfn.XLOOKUP('Base de données'!$B3206,$K:$K,$K:$K,0),"")</f>
        <v/>
      </c>
      <c r="J3206" s="38" t="str">
        <f>IF(AND(Y3206&lt;&gt;MAX(Y:Y),COUNTIF(K3206:V3206,'Base de données'!$B3206)&gt;0),"mouvement","")</f>
        <v/>
      </c>
      <c r="K3206" s="39" t="str">
        <f>IF(K$1&gt;$AE$1,"-",IFERROR(IF(DATEDIF('Base de données'!$A3206,K$1,"d")&lt;&gt;0,"",'Base de données'!$B3206),""))</f>
        <v/>
      </c>
      <c r="L3206" s="39" t="str">
        <f>IF(L$1&gt;$AE$1,"-",IFERROR(IF(DATEDIF('Base de données'!$A3206,L$1,"d")&lt;&gt;0,"",'Base de données'!$B3206),""))</f>
        <v/>
      </c>
      <c r="M3206" s="39" t="str">
        <f>IF(M$1&gt;$AE$1,"-",IFERROR(IF(DATEDIF('Base de données'!$A3206,M$1,"d")&lt;&gt;0,"",'Base de données'!$B3206),""))</f>
        <v/>
      </c>
      <c r="N3206" s="39" t="str">
        <f>IF(N$1&gt;$AE$1,"-",IFERROR(IF(DATEDIF('Base de données'!$A3206,N$1,"d")&lt;&gt;0,"",'Base de données'!$B3206),""))</f>
        <v/>
      </c>
      <c r="O3206" s="39" t="str">
        <f>IF(O$1&gt;$AE$1,"-",IFERROR(IF(DATEDIF('Base de données'!$A3206,O$1,"d")&lt;&gt;0,"",'Base de données'!$B3206),""))</f>
        <v/>
      </c>
      <c r="P3206" s="39" t="str">
        <f>IF(P$1&gt;$AE$1,"-",IFERROR(IF(DATEDIF('Base de données'!$A3206,P$1,"d")&lt;&gt;0,"",'Base de données'!$B3206),""))</f>
        <v/>
      </c>
      <c r="Q3206" s="39" t="str">
        <f>IF(Q$1&gt;$AE$1,"-",IFERROR(IF(DATEDIF('Base de données'!$A3206,Q$1,"d")&lt;&gt;0,"",'Base de données'!$B3206),""))</f>
        <v/>
      </c>
      <c r="R3206" s="39" t="str">
        <f>IF(R$1&gt;$AE$1,"-",IFERROR(IF(DATEDIF('Base de données'!$A3206,R$1,"d")&lt;&gt;0,"",'Base de données'!$B3206),""))</f>
        <v/>
      </c>
      <c r="S3206" s="39" t="str">
        <f>IF(S$1&gt;$AE$1,"-",IFERROR(IF(DATEDIF('Base de données'!$A3206,S$1,"d")&lt;&gt;0,"",'Base de données'!$B3206),""))</f>
        <v/>
      </c>
      <c r="T3206" s="39" t="str">
        <f>IF(T$1&gt;$AE$1,"-",IFERROR(IF(DATEDIF('Base de données'!$A3206,T$1,"d")&lt;&gt;0,"",'Base de données'!$B3206),""))</f>
        <v/>
      </c>
      <c r="U3206" s="39" t="str">
        <f>IF(U$1&gt;$AE$1,"-",IFERROR(IF(DATEDIF('Base de données'!$A3206,U$1,"d")&lt;&gt;0,"",'Base de données'!$B3206),""))</f>
        <v/>
      </c>
      <c r="V3206" s="39" t="str">
        <f>IF(V$1&gt;$AE$1,"-",IFERROR(IF(DATEDIF('Base de données'!$A3206,V$1,"d")&lt;&gt;0,"",'Base de données'!$B3206),""))</f>
        <v>SCOWD</v>
      </c>
      <c r="W3206" s="34"/>
      <c r="X3206" s="30" t="str">
        <f>'Base de données'!$C3206&amp;" "&amp;'Base de données'!$D3206</f>
        <v>Salmon Patrick</v>
      </c>
      <c r="Y3206" s="31">
        <f>COUNTIF('Base de données'!$B:$B,'Base de données'!$B3206)</f>
        <v>12</v>
      </c>
      <c r="AA3206" s="87" cm="1">
        <f t="array" aca="1" ref="AA3206" ca="1">INDIRECT("'Base de données'!A" &amp; ROW(Y3206))</f>
        <v>45992</v>
      </c>
      <c r="AB3206" s="51" t="str" cm="1">
        <f t="array" aca="1" ref="AB3206" ca="1">INDIRECT("'Base de données'!B" &amp; ROW(Z3206))</f>
        <v>SCOWD</v>
      </c>
    </row>
    <row r="3207" spans="1:28" x14ac:dyDescent="0.3">
      <c r="A3207" s="41" t="str">
        <f ca="1">IF(IF(AND($B3207&lt;&gt;"-",$B3207=$E3207),"Entrée et sortie","-")="Entrée et sortie",'Base de données'!$B3207,"-")</f>
        <v>-</v>
      </c>
      <c r="B3207" s="41" t="str">
        <f t="shared" ca="1" si="203"/>
        <v>-</v>
      </c>
      <c r="C3207" s="41" t="str">
        <f t="shared" ca="1" si="204"/>
        <v>-</v>
      </c>
      <c r="D3207" s="41" t="str">
        <f>IF($F3207="sortie en cours d'année",'Base de données'!$B3207,"-")</f>
        <v>-</v>
      </c>
      <c r="E3207" s="41" t="str">
        <f>IF($H3207="entrée en cours d'année",'Base de données'!$B3207,"-")</f>
        <v>-</v>
      </c>
      <c r="F3207" s="37" t="str">
        <f t="shared" si="201"/>
        <v/>
      </c>
      <c r="G3207" s="37" t="str">
        <f>IF($J3207="mouvement",_xlfn.XLOOKUP('Base de données'!$B3207,$V:$V,$V:$V,0),"")</f>
        <v/>
      </c>
      <c r="H3207" s="37" t="str">
        <f t="shared" si="202"/>
        <v/>
      </c>
      <c r="I3207" s="37" t="str">
        <f>IF($J3207="mouvement",_xlfn.XLOOKUP('Base de données'!$B3207,$K:$K,$K:$K,0),"")</f>
        <v/>
      </c>
      <c r="J3207" s="38" t="str">
        <f>IF(AND(Y3207&lt;&gt;MAX(Y:Y),COUNTIF(K3207:V3207,'Base de données'!$B3207)&gt;0),"mouvement","")</f>
        <v/>
      </c>
      <c r="K3207" s="39" t="str">
        <f>IF(K$1&gt;$AE$1,"-",IFERROR(IF(DATEDIF('Base de données'!$A3207,K$1,"d")&lt;&gt;0,"",'Base de données'!$B3207),""))</f>
        <v/>
      </c>
      <c r="L3207" s="39" t="str">
        <f>IF(L$1&gt;$AE$1,"-",IFERROR(IF(DATEDIF('Base de données'!$A3207,L$1,"d")&lt;&gt;0,"",'Base de données'!$B3207),""))</f>
        <v/>
      </c>
      <c r="M3207" s="39" t="str">
        <f>IF(M$1&gt;$AE$1,"-",IFERROR(IF(DATEDIF('Base de données'!$A3207,M$1,"d")&lt;&gt;0,"",'Base de données'!$B3207),""))</f>
        <v/>
      </c>
      <c r="N3207" s="39" t="str">
        <f>IF(N$1&gt;$AE$1,"-",IFERROR(IF(DATEDIF('Base de données'!$A3207,N$1,"d")&lt;&gt;0,"",'Base de données'!$B3207),""))</f>
        <v/>
      </c>
      <c r="O3207" s="39" t="str">
        <f>IF(O$1&gt;$AE$1,"-",IFERROR(IF(DATEDIF('Base de données'!$A3207,O$1,"d")&lt;&gt;0,"",'Base de données'!$B3207),""))</f>
        <v/>
      </c>
      <c r="P3207" s="39" t="str">
        <f>IF(P$1&gt;$AE$1,"-",IFERROR(IF(DATEDIF('Base de données'!$A3207,P$1,"d")&lt;&gt;0,"",'Base de données'!$B3207),""))</f>
        <v/>
      </c>
      <c r="Q3207" s="39" t="str">
        <f>IF(Q$1&gt;$AE$1,"-",IFERROR(IF(DATEDIF('Base de données'!$A3207,Q$1,"d")&lt;&gt;0,"",'Base de données'!$B3207),""))</f>
        <v/>
      </c>
      <c r="R3207" s="39" t="str">
        <f>IF(R$1&gt;$AE$1,"-",IFERROR(IF(DATEDIF('Base de données'!$A3207,R$1,"d")&lt;&gt;0,"",'Base de données'!$B3207),""))</f>
        <v/>
      </c>
      <c r="S3207" s="39" t="str">
        <f>IF(S$1&gt;$AE$1,"-",IFERROR(IF(DATEDIF('Base de données'!$A3207,S$1,"d")&lt;&gt;0,"",'Base de données'!$B3207),""))</f>
        <v/>
      </c>
      <c r="T3207" s="39" t="str">
        <f>IF(T$1&gt;$AE$1,"-",IFERROR(IF(DATEDIF('Base de données'!$A3207,T$1,"d")&lt;&gt;0,"",'Base de données'!$B3207),""))</f>
        <v/>
      </c>
      <c r="U3207" s="39" t="str">
        <f>IF(U$1&gt;$AE$1,"-",IFERROR(IF(DATEDIF('Base de données'!$A3207,U$1,"d")&lt;&gt;0,"",'Base de données'!$B3207),""))</f>
        <v/>
      </c>
      <c r="V3207" s="39" t="str">
        <f>IF(V$1&gt;$AE$1,"-",IFERROR(IF(DATEDIF('Base de données'!$A3207,V$1,"d")&lt;&gt;0,"",'Base de données'!$B3207),""))</f>
        <v>5YF4O</v>
      </c>
      <c r="W3207" s="34"/>
      <c r="X3207" s="30" t="str">
        <f>'Base de données'!$C3207&amp;" "&amp;'Base de données'!$D3207</f>
        <v>Vallée Bertrand</v>
      </c>
      <c r="Y3207" s="31">
        <f>COUNTIF('Base de données'!$B:$B,'Base de données'!$B3207)</f>
        <v>12</v>
      </c>
      <c r="AA3207" s="87" cm="1">
        <f t="array" aca="1" ref="AA3207" ca="1">INDIRECT("'Base de données'!A" &amp; ROW(Y3207))</f>
        <v>45992</v>
      </c>
      <c r="AB3207" s="51" t="str" cm="1">
        <f t="array" aca="1" ref="AB3207" ca="1">INDIRECT("'Base de données'!B" &amp; ROW(Z3207))</f>
        <v>5YF4O</v>
      </c>
    </row>
    <row r="3208" spans="1:28" x14ac:dyDescent="0.3">
      <c r="A3208" s="41" t="str">
        <f ca="1">IF(IF(AND($B3208&lt;&gt;"-",$B3208=$E3208),"Entrée et sortie","-")="Entrée et sortie",'Base de données'!$B3208,"-")</f>
        <v>-</v>
      </c>
      <c r="B3208" s="41" t="str">
        <f t="shared" ca="1" si="203"/>
        <v>-</v>
      </c>
      <c r="C3208" s="41" t="str">
        <f t="shared" ca="1" si="204"/>
        <v>-</v>
      </c>
      <c r="D3208" s="41" t="str">
        <f>IF($F3208="sortie en cours d'année",'Base de données'!$B3208,"-")</f>
        <v>-</v>
      </c>
      <c r="E3208" s="41" t="str">
        <f>IF($H3208="entrée en cours d'année",'Base de données'!$B3208,"-")</f>
        <v>-</v>
      </c>
      <c r="F3208" s="37" t="str">
        <f t="shared" si="201"/>
        <v/>
      </c>
      <c r="G3208" s="37" t="str">
        <f>IF($J3208="mouvement",_xlfn.XLOOKUP('Base de données'!$B3208,$V:$V,$V:$V,0),"")</f>
        <v/>
      </c>
      <c r="H3208" s="37" t="str">
        <f t="shared" si="202"/>
        <v/>
      </c>
      <c r="I3208" s="37" t="str">
        <f>IF($J3208="mouvement",_xlfn.XLOOKUP('Base de données'!$B3208,$K:$K,$K:$K,0),"")</f>
        <v/>
      </c>
      <c r="J3208" s="38" t="str">
        <f>IF(AND(Y3208&lt;&gt;MAX(Y:Y),COUNTIF(K3208:V3208,'Base de données'!$B3208)&gt;0),"mouvement","")</f>
        <v/>
      </c>
      <c r="K3208" s="39" t="str">
        <f>IF(K$1&gt;$AE$1,"-",IFERROR(IF(DATEDIF('Base de données'!$A3208,K$1,"d")&lt;&gt;0,"",'Base de données'!$B3208),""))</f>
        <v/>
      </c>
      <c r="L3208" s="39" t="str">
        <f>IF(L$1&gt;$AE$1,"-",IFERROR(IF(DATEDIF('Base de données'!$A3208,L$1,"d")&lt;&gt;0,"",'Base de données'!$B3208),""))</f>
        <v/>
      </c>
      <c r="M3208" s="39" t="str">
        <f>IF(M$1&gt;$AE$1,"-",IFERROR(IF(DATEDIF('Base de données'!$A3208,M$1,"d")&lt;&gt;0,"",'Base de données'!$B3208),""))</f>
        <v/>
      </c>
      <c r="N3208" s="39" t="str">
        <f>IF(N$1&gt;$AE$1,"-",IFERROR(IF(DATEDIF('Base de données'!$A3208,N$1,"d")&lt;&gt;0,"",'Base de données'!$B3208),""))</f>
        <v/>
      </c>
      <c r="O3208" s="39" t="str">
        <f>IF(O$1&gt;$AE$1,"-",IFERROR(IF(DATEDIF('Base de données'!$A3208,O$1,"d")&lt;&gt;0,"",'Base de données'!$B3208),""))</f>
        <v/>
      </c>
      <c r="P3208" s="39" t="str">
        <f>IF(P$1&gt;$AE$1,"-",IFERROR(IF(DATEDIF('Base de données'!$A3208,P$1,"d")&lt;&gt;0,"",'Base de données'!$B3208),""))</f>
        <v/>
      </c>
      <c r="Q3208" s="39" t="str">
        <f>IF(Q$1&gt;$AE$1,"-",IFERROR(IF(DATEDIF('Base de données'!$A3208,Q$1,"d")&lt;&gt;0,"",'Base de données'!$B3208),""))</f>
        <v/>
      </c>
      <c r="R3208" s="39" t="str">
        <f>IF(R$1&gt;$AE$1,"-",IFERROR(IF(DATEDIF('Base de données'!$A3208,R$1,"d")&lt;&gt;0,"",'Base de données'!$B3208),""))</f>
        <v/>
      </c>
      <c r="S3208" s="39" t="str">
        <f>IF(S$1&gt;$AE$1,"-",IFERROR(IF(DATEDIF('Base de données'!$A3208,S$1,"d")&lt;&gt;0,"",'Base de données'!$B3208),""))</f>
        <v/>
      </c>
      <c r="T3208" s="39" t="str">
        <f>IF(T$1&gt;$AE$1,"-",IFERROR(IF(DATEDIF('Base de données'!$A3208,T$1,"d")&lt;&gt;0,"",'Base de données'!$B3208),""))</f>
        <v/>
      </c>
      <c r="U3208" s="39" t="str">
        <f>IF(U$1&gt;$AE$1,"-",IFERROR(IF(DATEDIF('Base de données'!$A3208,U$1,"d")&lt;&gt;0,"",'Base de données'!$B3208),""))</f>
        <v/>
      </c>
      <c r="V3208" s="39" t="str">
        <f>IF(V$1&gt;$AE$1,"-",IFERROR(IF(DATEDIF('Base de données'!$A3208,V$1,"d")&lt;&gt;0,"",'Base de données'!$B3208),""))</f>
        <v>CDC8P</v>
      </c>
      <c r="W3208" s="34"/>
      <c r="X3208" s="30" t="str">
        <f>'Base de données'!$C3208&amp;" "&amp;'Base de données'!$D3208</f>
        <v>Brunel Valentine</v>
      </c>
      <c r="Y3208" s="31">
        <f>COUNTIF('Base de données'!$B:$B,'Base de données'!$B3208)</f>
        <v>12</v>
      </c>
      <c r="AA3208" s="87" cm="1">
        <f t="array" aca="1" ref="AA3208" ca="1">INDIRECT("'Base de données'!A" &amp; ROW(Y3208))</f>
        <v>45992</v>
      </c>
      <c r="AB3208" s="51" t="str" cm="1">
        <f t="array" aca="1" ref="AB3208" ca="1">INDIRECT("'Base de données'!B" &amp; ROW(Z3208))</f>
        <v>CDC8P</v>
      </c>
    </row>
    <row r="3209" spans="1:28" x14ac:dyDescent="0.3">
      <c r="A3209" s="41" t="str">
        <f ca="1">IF(IF(AND($B3209&lt;&gt;"-",$B3209=$E3209),"Entrée et sortie","-")="Entrée et sortie",'Base de données'!$B3209,"-")</f>
        <v>-</v>
      </c>
      <c r="B3209" s="41" t="str">
        <f t="shared" ca="1" si="203"/>
        <v>-</v>
      </c>
      <c r="C3209" s="41" t="str">
        <f t="shared" ca="1" si="204"/>
        <v>-</v>
      </c>
      <c r="D3209" s="41" t="str">
        <f>IF($F3209="sortie en cours d'année",'Base de données'!$B3209,"-")</f>
        <v>-</v>
      </c>
      <c r="E3209" s="41" t="str">
        <f>IF($H3209="entrée en cours d'année",'Base de données'!$B3209,"-")</f>
        <v>-</v>
      </c>
      <c r="F3209" s="37" t="str">
        <f t="shared" si="201"/>
        <v/>
      </c>
      <c r="G3209" s="37" t="str">
        <f>IF($J3209="mouvement",_xlfn.XLOOKUP('Base de données'!$B3209,$V:$V,$V:$V,0),"")</f>
        <v/>
      </c>
      <c r="H3209" s="37" t="str">
        <f t="shared" si="202"/>
        <v/>
      </c>
      <c r="I3209" s="37" t="str">
        <f>IF($J3209="mouvement",_xlfn.XLOOKUP('Base de données'!$B3209,$K:$K,$K:$K,0),"")</f>
        <v/>
      </c>
      <c r="J3209" s="38" t="str">
        <f>IF(AND(Y3209&lt;&gt;MAX(Y:Y),COUNTIF(K3209:V3209,'Base de données'!$B3209)&gt;0),"mouvement","")</f>
        <v/>
      </c>
      <c r="K3209" s="39" t="str">
        <f>IF(K$1&gt;$AE$1,"-",IFERROR(IF(DATEDIF('Base de données'!$A3209,K$1,"d")&lt;&gt;0,"",'Base de données'!$B3209),""))</f>
        <v/>
      </c>
      <c r="L3209" s="39" t="str">
        <f>IF(L$1&gt;$AE$1,"-",IFERROR(IF(DATEDIF('Base de données'!$A3209,L$1,"d")&lt;&gt;0,"",'Base de données'!$B3209),""))</f>
        <v/>
      </c>
      <c r="M3209" s="39" t="str">
        <f>IF(M$1&gt;$AE$1,"-",IFERROR(IF(DATEDIF('Base de données'!$A3209,M$1,"d")&lt;&gt;0,"",'Base de données'!$B3209),""))</f>
        <v/>
      </c>
      <c r="N3209" s="39" t="str">
        <f>IF(N$1&gt;$AE$1,"-",IFERROR(IF(DATEDIF('Base de données'!$A3209,N$1,"d")&lt;&gt;0,"",'Base de données'!$B3209),""))</f>
        <v/>
      </c>
      <c r="O3209" s="39" t="str">
        <f>IF(O$1&gt;$AE$1,"-",IFERROR(IF(DATEDIF('Base de données'!$A3209,O$1,"d")&lt;&gt;0,"",'Base de données'!$B3209),""))</f>
        <v/>
      </c>
      <c r="P3209" s="39" t="str">
        <f>IF(P$1&gt;$AE$1,"-",IFERROR(IF(DATEDIF('Base de données'!$A3209,P$1,"d")&lt;&gt;0,"",'Base de données'!$B3209),""))</f>
        <v/>
      </c>
      <c r="Q3209" s="39" t="str">
        <f>IF(Q$1&gt;$AE$1,"-",IFERROR(IF(DATEDIF('Base de données'!$A3209,Q$1,"d")&lt;&gt;0,"",'Base de données'!$B3209),""))</f>
        <v/>
      </c>
      <c r="R3209" s="39" t="str">
        <f>IF(R$1&gt;$AE$1,"-",IFERROR(IF(DATEDIF('Base de données'!$A3209,R$1,"d")&lt;&gt;0,"",'Base de données'!$B3209),""))</f>
        <v/>
      </c>
      <c r="S3209" s="39" t="str">
        <f>IF(S$1&gt;$AE$1,"-",IFERROR(IF(DATEDIF('Base de données'!$A3209,S$1,"d")&lt;&gt;0,"",'Base de données'!$B3209),""))</f>
        <v/>
      </c>
      <c r="T3209" s="39" t="str">
        <f>IF(T$1&gt;$AE$1,"-",IFERROR(IF(DATEDIF('Base de données'!$A3209,T$1,"d")&lt;&gt;0,"",'Base de données'!$B3209),""))</f>
        <v/>
      </c>
      <c r="U3209" s="39" t="str">
        <f>IF(U$1&gt;$AE$1,"-",IFERROR(IF(DATEDIF('Base de données'!$A3209,U$1,"d")&lt;&gt;0,"",'Base de données'!$B3209),""))</f>
        <v/>
      </c>
      <c r="V3209" s="39" t="str">
        <f>IF(V$1&gt;$AE$1,"-",IFERROR(IF(DATEDIF('Base de données'!$A3209,V$1,"d")&lt;&gt;0,"",'Base de données'!$B3209),""))</f>
        <v>UY6WE</v>
      </c>
      <c r="W3209" s="34"/>
      <c r="X3209" s="30" t="str">
        <f>'Base de données'!$C3209&amp;" "&amp;'Base de données'!$D3209</f>
        <v>Nguyen Margaret</v>
      </c>
      <c r="Y3209" s="31">
        <f>COUNTIF('Base de données'!$B:$B,'Base de données'!$B3209)</f>
        <v>12</v>
      </c>
      <c r="AA3209" s="87" cm="1">
        <f t="array" aca="1" ref="AA3209" ca="1">INDIRECT("'Base de données'!A" &amp; ROW(Y3209))</f>
        <v>45992</v>
      </c>
      <c r="AB3209" s="51" t="str" cm="1">
        <f t="array" aca="1" ref="AB3209" ca="1">INDIRECT("'Base de données'!B" &amp; ROW(Z3209))</f>
        <v>UY6WE</v>
      </c>
    </row>
    <row r="3210" spans="1:28" x14ac:dyDescent="0.3">
      <c r="A3210" s="41" t="str">
        <f ca="1">IF(IF(AND($B3210&lt;&gt;"-",$B3210=$E3210),"Entrée et sortie","-")="Entrée et sortie",'Base de données'!$B3210,"-")</f>
        <v>-</v>
      </c>
      <c r="B3210" s="41" t="str">
        <f t="shared" ca="1" si="203"/>
        <v>-</v>
      </c>
      <c r="C3210" s="41" t="str">
        <f t="shared" ca="1" si="204"/>
        <v>-</v>
      </c>
      <c r="D3210" s="41" t="str">
        <f>IF($F3210="sortie en cours d'année",'Base de données'!$B3210,"-")</f>
        <v>-</v>
      </c>
      <c r="E3210" s="41" t="str">
        <f>IF($H3210="entrée en cours d'année",'Base de données'!$B3210,"-")</f>
        <v>-</v>
      </c>
      <c r="F3210" s="37" t="str">
        <f t="shared" si="201"/>
        <v/>
      </c>
      <c r="G3210" s="37" t="str">
        <f>IF($J3210="mouvement",_xlfn.XLOOKUP('Base de données'!$B3210,$V:$V,$V:$V,0),"")</f>
        <v/>
      </c>
      <c r="H3210" s="37" t="str">
        <f t="shared" si="202"/>
        <v/>
      </c>
      <c r="I3210" s="37" t="str">
        <f>IF($J3210="mouvement",_xlfn.XLOOKUP('Base de données'!$B3210,$K:$K,$K:$K,0),"")</f>
        <v/>
      </c>
      <c r="J3210" s="38" t="str">
        <f>IF(AND(Y3210&lt;&gt;MAX(Y:Y),COUNTIF(K3210:V3210,'Base de données'!$B3210)&gt;0),"mouvement","")</f>
        <v/>
      </c>
      <c r="K3210" s="39" t="str">
        <f>IF(K$1&gt;$AE$1,"-",IFERROR(IF(DATEDIF('Base de données'!$A3210,K$1,"d")&lt;&gt;0,"",'Base de données'!$B3210),""))</f>
        <v/>
      </c>
      <c r="L3210" s="39" t="str">
        <f>IF(L$1&gt;$AE$1,"-",IFERROR(IF(DATEDIF('Base de données'!$A3210,L$1,"d")&lt;&gt;0,"",'Base de données'!$B3210),""))</f>
        <v/>
      </c>
      <c r="M3210" s="39" t="str">
        <f>IF(M$1&gt;$AE$1,"-",IFERROR(IF(DATEDIF('Base de données'!$A3210,M$1,"d")&lt;&gt;0,"",'Base de données'!$B3210),""))</f>
        <v/>
      </c>
      <c r="N3210" s="39" t="str">
        <f>IF(N$1&gt;$AE$1,"-",IFERROR(IF(DATEDIF('Base de données'!$A3210,N$1,"d")&lt;&gt;0,"",'Base de données'!$B3210),""))</f>
        <v/>
      </c>
      <c r="O3210" s="39" t="str">
        <f>IF(O$1&gt;$AE$1,"-",IFERROR(IF(DATEDIF('Base de données'!$A3210,O$1,"d")&lt;&gt;0,"",'Base de données'!$B3210),""))</f>
        <v/>
      </c>
      <c r="P3210" s="39" t="str">
        <f>IF(P$1&gt;$AE$1,"-",IFERROR(IF(DATEDIF('Base de données'!$A3210,P$1,"d")&lt;&gt;0,"",'Base de données'!$B3210),""))</f>
        <v/>
      </c>
      <c r="Q3210" s="39" t="str">
        <f>IF(Q$1&gt;$AE$1,"-",IFERROR(IF(DATEDIF('Base de données'!$A3210,Q$1,"d")&lt;&gt;0,"",'Base de données'!$B3210),""))</f>
        <v/>
      </c>
      <c r="R3210" s="39" t="str">
        <f>IF(R$1&gt;$AE$1,"-",IFERROR(IF(DATEDIF('Base de données'!$A3210,R$1,"d")&lt;&gt;0,"",'Base de données'!$B3210),""))</f>
        <v/>
      </c>
      <c r="S3210" s="39" t="str">
        <f>IF(S$1&gt;$AE$1,"-",IFERROR(IF(DATEDIF('Base de données'!$A3210,S$1,"d")&lt;&gt;0,"",'Base de données'!$B3210),""))</f>
        <v/>
      </c>
      <c r="T3210" s="39" t="str">
        <f>IF(T$1&gt;$AE$1,"-",IFERROR(IF(DATEDIF('Base de données'!$A3210,T$1,"d")&lt;&gt;0,"",'Base de données'!$B3210),""))</f>
        <v/>
      </c>
      <c r="U3210" s="39" t="str">
        <f>IF(U$1&gt;$AE$1,"-",IFERROR(IF(DATEDIF('Base de données'!$A3210,U$1,"d")&lt;&gt;0,"",'Base de données'!$B3210),""))</f>
        <v/>
      </c>
      <c r="V3210" s="39" t="str">
        <f>IF(V$1&gt;$AE$1,"-",IFERROR(IF(DATEDIF('Base de données'!$A3210,V$1,"d")&lt;&gt;0,"",'Base de données'!$B3210),""))</f>
        <v>OIXJA</v>
      </c>
      <c r="W3210" s="34"/>
      <c r="X3210" s="30" t="str">
        <f>'Base de données'!$C3210&amp;" "&amp;'Base de données'!$D3210</f>
        <v>Pichon Bernard</v>
      </c>
      <c r="Y3210" s="31">
        <f>COUNTIF('Base de données'!$B:$B,'Base de données'!$B3210)</f>
        <v>12</v>
      </c>
      <c r="AA3210" s="87" cm="1">
        <f t="array" aca="1" ref="AA3210" ca="1">INDIRECT("'Base de données'!A" &amp; ROW(Y3210))</f>
        <v>45992</v>
      </c>
      <c r="AB3210" s="51" t="str" cm="1">
        <f t="array" aca="1" ref="AB3210" ca="1">INDIRECT("'Base de données'!B" &amp; ROW(Z3210))</f>
        <v>OIXJA</v>
      </c>
    </row>
    <row r="3211" spans="1:28" x14ac:dyDescent="0.3">
      <c r="A3211" s="41" t="str">
        <f ca="1">IF(IF(AND($B3211&lt;&gt;"-",$B3211=$E3211),"Entrée et sortie","-")="Entrée et sortie",'Base de données'!$B3211,"-")</f>
        <v>-</v>
      </c>
      <c r="B3211" s="41" t="str">
        <f t="shared" ca="1" si="203"/>
        <v>-</v>
      </c>
      <c r="C3211" s="41" t="str">
        <f t="shared" ca="1" si="204"/>
        <v>-</v>
      </c>
      <c r="D3211" s="41" t="str">
        <f>IF($F3211="sortie en cours d'année",'Base de données'!$B3211,"-")</f>
        <v>-</v>
      </c>
      <c r="E3211" s="41" t="str">
        <f>IF($H3211="entrée en cours d'année",'Base de données'!$B3211,"-")</f>
        <v>-</v>
      </c>
      <c r="F3211" s="37" t="str">
        <f t="shared" si="201"/>
        <v/>
      </c>
      <c r="G3211" s="37" t="str">
        <f>IF($J3211="mouvement",_xlfn.XLOOKUP('Base de données'!$B3211,$V:$V,$V:$V,0),"")</f>
        <v/>
      </c>
      <c r="H3211" s="37" t="str">
        <f t="shared" si="202"/>
        <v/>
      </c>
      <c r="I3211" s="37" t="str">
        <f>IF($J3211="mouvement",_xlfn.XLOOKUP('Base de données'!$B3211,$K:$K,$K:$K,0),"")</f>
        <v/>
      </c>
      <c r="J3211" s="38" t="str">
        <f>IF(AND(Y3211&lt;&gt;MAX(Y:Y),COUNTIF(K3211:V3211,'Base de données'!$B3211)&gt;0),"mouvement","")</f>
        <v/>
      </c>
      <c r="K3211" s="39" t="str">
        <f>IF(K$1&gt;$AE$1,"-",IFERROR(IF(DATEDIF('Base de données'!$A3211,K$1,"d")&lt;&gt;0,"",'Base de données'!$B3211),""))</f>
        <v/>
      </c>
      <c r="L3211" s="39" t="str">
        <f>IF(L$1&gt;$AE$1,"-",IFERROR(IF(DATEDIF('Base de données'!$A3211,L$1,"d")&lt;&gt;0,"",'Base de données'!$B3211),""))</f>
        <v/>
      </c>
      <c r="M3211" s="39" t="str">
        <f>IF(M$1&gt;$AE$1,"-",IFERROR(IF(DATEDIF('Base de données'!$A3211,M$1,"d")&lt;&gt;0,"",'Base de données'!$B3211),""))</f>
        <v/>
      </c>
      <c r="N3211" s="39" t="str">
        <f>IF(N$1&gt;$AE$1,"-",IFERROR(IF(DATEDIF('Base de données'!$A3211,N$1,"d")&lt;&gt;0,"",'Base de données'!$B3211),""))</f>
        <v/>
      </c>
      <c r="O3211" s="39" t="str">
        <f>IF(O$1&gt;$AE$1,"-",IFERROR(IF(DATEDIF('Base de données'!$A3211,O$1,"d")&lt;&gt;0,"",'Base de données'!$B3211),""))</f>
        <v/>
      </c>
      <c r="P3211" s="39" t="str">
        <f>IF(P$1&gt;$AE$1,"-",IFERROR(IF(DATEDIF('Base de données'!$A3211,P$1,"d")&lt;&gt;0,"",'Base de données'!$B3211),""))</f>
        <v/>
      </c>
      <c r="Q3211" s="39" t="str">
        <f>IF(Q$1&gt;$AE$1,"-",IFERROR(IF(DATEDIF('Base de données'!$A3211,Q$1,"d")&lt;&gt;0,"",'Base de données'!$B3211),""))</f>
        <v/>
      </c>
      <c r="R3211" s="39" t="str">
        <f>IF(R$1&gt;$AE$1,"-",IFERROR(IF(DATEDIF('Base de données'!$A3211,R$1,"d")&lt;&gt;0,"",'Base de données'!$B3211),""))</f>
        <v/>
      </c>
      <c r="S3211" s="39" t="str">
        <f>IF(S$1&gt;$AE$1,"-",IFERROR(IF(DATEDIF('Base de données'!$A3211,S$1,"d")&lt;&gt;0,"",'Base de données'!$B3211),""))</f>
        <v/>
      </c>
      <c r="T3211" s="39" t="str">
        <f>IF(T$1&gt;$AE$1,"-",IFERROR(IF(DATEDIF('Base de données'!$A3211,T$1,"d")&lt;&gt;0,"",'Base de données'!$B3211),""))</f>
        <v/>
      </c>
      <c r="U3211" s="39" t="str">
        <f>IF(U$1&gt;$AE$1,"-",IFERROR(IF(DATEDIF('Base de données'!$A3211,U$1,"d")&lt;&gt;0,"",'Base de données'!$B3211),""))</f>
        <v/>
      </c>
      <c r="V3211" s="39" t="str">
        <f>IF(V$1&gt;$AE$1,"-",IFERROR(IF(DATEDIF('Base de données'!$A3211,V$1,"d")&lt;&gt;0,"",'Base de données'!$B3211),""))</f>
        <v>4GZ42</v>
      </c>
      <c r="W3211" s="34"/>
      <c r="X3211" s="30" t="str">
        <f>'Base de données'!$C3211&amp;" "&amp;'Base de données'!$D3211</f>
        <v>Ledoux Jules</v>
      </c>
      <c r="Y3211" s="31">
        <f>COUNTIF('Base de données'!$B:$B,'Base de données'!$B3211)</f>
        <v>12</v>
      </c>
      <c r="AA3211" s="87" cm="1">
        <f t="array" aca="1" ref="AA3211" ca="1">INDIRECT("'Base de données'!A" &amp; ROW(Y3211))</f>
        <v>45992</v>
      </c>
      <c r="AB3211" s="51" t="str" cm="1">
        <f t="array" aca="1" ref="AB3211" ca="1">INDIRECT("'Base de données'!B" &amp; ROW(Z3211))</f>
        <v>4GZ42</v>
      </c>
    </row>
    <row r="3212" spans="1:28" x14ac:dyDescent="0.3">
      <c r="A3212" s="41" t="str">
        <f ca="1">IF(IF(AND($B3212&lt;&gt;"-",$B3212=$E3212),"Entrée et sortie","-")="Entrée et sortie",'Base de données'!$B3212,"-")</f>
        <v>-</v>
      </c>
      <c r="B3212" s="41" t="str">
        <f t="shared" ca="1" si="203"/>
        <v>-</v>
      </c>
      <c r="C3212" s="41" t="str">
        <f t="shared" ca="1" si="204"/>
        <v>-</v>
      </c>
      <c r="D3212" s="41" t="str">
        <f>IF($F3212="sortie en cours d'année",'Base de données'!$B3212,"-")</f>
        <v>-</v>
      </c>
      <c r="E3212" s="41" t="str">
        <f>IF($H3212="entrée en cours d'année",'Base de données'!$B3212,"-")</f>
        <v>-</v>
      </c>
      <c r="F3212" s="37" t="str">
        <f t="shared" si="201"/>
        <v/>
      </c>
      <c r="G3212" s="37" t="str">
        <f>IF($J3212="mouvement",_xlfn.XLOOKUP('Base de données'!$B3212,$V:$V,$V:$V,0),"")</f>
        <v/>
      </c>
      <c r="H3212" s="37" t="str">
        <f t="shared" si="202"/>
        <v/>
      </c>
      <c r="I3212" s="37" t="str">
        <f>IF($J3212="mouvement",_xlfn.XLOOKUP('Base de données'!$B3212,$K:$K,$K:$K,0),"")</f>
        <v/>
      </c>
      <c r="J3212" s="38" t="str">
        <f>IF(AND(Y3212&lt;&gt;MAX(Y:Y),COUNTIF(K3212:V3212,'Base de données'!$B3212)&gt;0),"mouvement","")</f>
        <v/>
      </c>
      <c r="K3212" s="39" t="str">
        <f>IF(K$1&gt;$AE$1,"-",IFERROR(IF(DATEDIF('Base de données'!$A3212,K$1,"d")&lt;&gt;0,"",'Base de données'!$B3212),""))</f>
        <v/>
      </c>
      <c r="L3212" s="39" t="str">
        <f>IF(L$1&gt;$AE$1,"-",IFERROR(IF(DATEDIF('Base de données'!$A3212,L$1,"d")&lt;&gt;0,"",'Base de données'!$B3212),""))</f>
        <v/>
      </c>
      <c r="M3212" s="39" t="str">
        <f>IF(M$1&gt;$AE$1,"-",IFERROR(IF(DATEDIF('Base de données'!$A3212,M$1,"d")&lt;&gt;0,"",'Base de données'!$B3212),""))</f>
        <v/>
      </c>
      <c r="N3212" s="39" t="str">
        <f>IF(N$1&gt;$AE$1,"-",IFERROR(IF(DATEDIF('Base de données'!$A3212,N$1,"d")&lt;&gt;0,"",'Base de données'!$B3212),""))</f>
        <v/>
      </c>
      <c r="O3212" s="39" t="str">
        <f>IF(O$1&gt;$AE$1,"-",IFERROR(IF(DATEDIF('Base de données'!$A3212,O$1,"d")&lt;&gt;0,"",'Base de données'!$B3212),""))</f>
        <v/>
      </c>
      <c r="P3212" s="39" t="str">
        <f>IF(P$1&gt;$AE$1,"-",IFERROR(IF(DATEDIF('Base de données'!$A3212,P$1,"d")&lt;&gt;0,"",'Base de données'!$B3212),""))</f>
        <v/>
      </c>
      <c r="Q3212" s="39" t="str">
        <f>IF(Q$1&gt;$AE$1,"-",IFERROR(IF(DATEDIF('Base de données'!$A3212,Q$1,"d")&lt;&gt;0,"",'Base de données'!$B3212),""))</f>
        <v/>
      </c>
      <c r="R3212" s="39" t="str">
        <f>IF(R$1&gt;$AE$1,"-",IFERROR(IF(DATEDIF('Base de données'!$A3212,R$1,"d")&lt;&gt;0,"",'Base de données'!$B3212),""))</f>
        <v/>
      </c>
      <c r="S3212" s="39" t="str">
        <f>IF(S$1&gt;$AE$1,"-",IFERROR(IF(DATEDIF('Base de données'!$A3212,S$1,"d")&lt;&gt;0,"",'Base de données'!$B3212),""))</f>
        <v/>
      </c>
      <c r="T3212" s="39" t="str">
        <f>IF(T$1&gt;$AE$1,"-",IFERROR(IF(DATEDIF('Base de données'!$A3212,T$1,"d")&lt;&gt;0,"",'Base de données'!$B3212),""))</f>
        <v/>
      </c>
      <c r="U3212" s="39" t="str">
        <f>IF(U$1&gt;$AE$1,"-",IFERROR(IF(DATEDIF('Base de données'!$A3212,U$1,"d")&lt;&gt;0,"",'Base de données'!$B3212),""))</f>
        <v/>
      </c>
      <c r="V3212" s="39" t="str">
        <f>IF(V$1&gt;$AE$1,"-",IFERROR(IF(DATEDIF('Base de données'!$A3212,V$1,"d")&lt;&gt;0,"",'Base de données'!$B3212),""))</f>
        <v>53NY9</v>
      </c>
      <c r="W3212" s="34"/>
      <c r="X3212" s="30" t="str">
        <f>'Base de données'!$C3212&amp;" "&amp;'Base de données'!$D3212</f>
        <v>Salmon Guillaume</v>
      </c>
      <c r="Y3212" s="31">
        <f>COUNTIF('Base de données'!$B:$B,'Base de données'!$B3212)</f>
        <v>12</v>
      </c>
      <c r="AA3212" s="87" cm="1">
        <f t="array" aca="1" ref="AA3212" ca="1">INDIRECT("'Base de données'!A" &amp; ROW(Y3212))</f>
        <v>45992</v>
      </c>
      <c r="AB3212" s="51" t="str" cm="1">
        <f t="array" aca="1" ref="AB3212" ca="1">INDIRECT("'Base de données'!B" &amp; ROW(Z3212))</f>
        <v>53NY9</v>
      </c>
    </row>
    <row r="3213" spans="1:28" x14ac:dyDescent="0.3">
      <c r="A3213" s="41" t="str">
        <f ca="1">IF(IF(AND($B3213&lt;&gt;"-",$B3213=$E3213),"Entrée et sortie","-")="Entrée et sortie",'Base de données'!$B3213,"-")</f>
        <v>-</v>
      </c>
      <c r="B3213" s="41" t="str">
        <f t="shared" ca="1" si="203"/>
        <v>-</v>
      </c>
      <c r="C3213" s="41" t="str">
        <f t="shared" ca="1" si="204"/>
        <v>-</v>
      </c>
      <c r="D3213" s="41" t="str">
        <f>IF($F3213="sortie en cours d'année",'Base de données'!$B3213,"-")</f>
        <v>-</v>
      </c>
      <c r="E3213" s="41" t="str">
        <f>IF($H3213="entrée en cours d'année",'Base de données'!$B3213,"-")</f>
        <v>-</v>
      </c>
      <c r="F3213" s="37" t="str">
        <f t="shared" si="201"/>
        <v/>
      </c>
      <c r="G3213" s="37" t="str">
        <f>IF($J3213="mouvement",_xlfn.XLOOKUP('Base de données'!$B3213,$V:$V,$V:$V,0),"")</f>
        <v/>
      </c>
      <c r="H3213" s="37" t="str">
        <f t="shared" si="202"/>
        <v/>
      </c>
      <c r="I3213" s="37" t="str">
        <f>IF($J3213="mouvement",_xlfn.XLOOKUP('Base de données'!$B3213,$K:$K,$K:$K,0),"")</f>
        <v/>
      </c>
      <c r="J3213" s="38" t="str">
        <f>IF(AND(Y3213&lt;&gt;MAX(Y:Y),COUNTIF(K3213:V3213,'Base de données'!$B3213)&gt;0),"mouvement","")</f>
        <v/>
      </c>
      <c r="K3213" s="39" t="str">
        <f>IF(K$1&gt;$AE$1,"-",IFERROR(IF(DATEDIF('Base de données'!$A3213,K$1,"d")&lt;&gt;0,"",'Base de données'!$B3213),""))</f>
        <v/>
      </c>
      <c r="L3213" s="39" t="str">
        <f>IF(L$1&gt;$AE$1,"-",IFERROR(IF(DATEDIF('Base de données'!$A3213,L$1,"d")&lt;&gt;0,"",'Base de données'!$B3213),""))</f>
        <v/>
      </c>
      <c r="M3213" s="39" t="str">
        <f>IF(M$1&gt;$AE$1,"-",IFERROR(IF(DATEDIF('Base de données'!$A3213,M$1,"d")&lt;&gt;0,"",'Base de données'!$B3213),""))</f>
        <v/>
      </c>
      <c r="N3213" s="39" t="str">
        <f>IF(N$1&gt;$AE$1,"-",IFERROR(IF(DATEDIF('Base de données'!$A3213,N$1,"d")&lt;&gt;0,"",'Base de données'!$B3213),""))</f>
        <v/>
      </c>
      <c r="O3213" s="39" t="str">
        <f>IF(O$1&gt;$AE$1,"-",IFERROR(IF(DATEDIF('Base de données'!$A3213,O$1,"d")&lt;&gt;0,"",'Base de données'!$B3213),""))</f>
        <v/>
      </c>
      <c r="P3213" s="39" t="str">
        <f>IF(P$1&gt;$AE$1,"-",IFERROR(IF(DATEDIF('Base de données'!$A3213,P$1,"d")&lt;&gt;0,"",'Base de données'!$B3213),""))</f>
        <v/>
      </c>
      <c r="Q3213" s="39" t="str">
        <f>IF(Q$1&gt;$AE$1,"-",IFERROR(IF(DATEDIF('Base de données'!$A3213,Q$1,"d")&lt;&gt;0,"",'Base de données'!$B3213),""))</f>
        <v/>
      </c>
      <c r="R3213" s="39" t="str">
        <f>IF(R$1&gt;$AE$1,"-",IFERROR(IF(DATEDIF('Base de données'!$A3213,R$1,"d")&lt;&gt;0,"",'Base de données'!$B3213),""))</f>
        <v/>
      </c>
      <c r="S3213" s="39" t="str">
        <f>IF(S$1&gt;$AE$1,"-",IFERROR(IF(DATEDIF('Base de données'!$A3213,S$1,"d")&lt;&gt;0,"",'Base de données'!$B3213),""))</f>
        <v/>
      </c>
      <c r="T3213" s="39" t="str">
        <f>IF(T$1&gt;$AE$1,"-",IFERROR(IF(DATEDIF('Base de données'!$A3213,T$1,"d")&lt;&gt;0,"",'Base de données'!$B3213),""))</f>
        <v/>
      </c>
      <c r="U3213" s="39" t="str">
        <f>IF(U$1&gt;$AE$1,"-",IFERROR(IF(DATEDIF('Base de données'!$A3213,U$1,"d")&lt;&gt;0,"",'Base de données'!$B3213),""))</f>
        <v/>
      </c>
      <c r="V3213" s="39" t="str">
        <f>IF(V$1&gt;$AE$1,"-",IFERROR(IF(DATEDIF('Base de données'!$A3213,V$1,"d")&lt;&gt;0,"",'Base de données'!$B3213),""))</f>
        <v>CHYQ5</v>
      </c>
      <c r="W3213" s="34"/>
      <c r="X3213" s="30" t="str">
        <f>'Base de données'!$C3213&amp;" "&amp;'Base de données'!$D3213</f>
        <v>Camus Isaac</v>
      </c>
      <c r="Y3213" s="31">
        <f>COUNTIF('Base de données'!$B:$B,'Base de données'!$B3213)</f>
        <v>12</v>
      </c>
      <c r="AA3213" s="87" cm="1">
        <f t="array" aca="1" ref="AA3213" ca="1">INDIRECT("'Base de données'!A" &amp; ROW(Y3213))</f>
        <v>45992</v>
      </c>
      <c r="AB3213" s="51" t="str" cm="1">
        <f t="array" aca="1" ref="AB3213" ca="1">INDIRECT("'Base de données'!B" &amp; ROW(Z3213))</f>
        <v>CHYQ5</v>
      </c>
    </row>
    <row r="3214" spans="1:28" x14ac:dyDescent="0.3">
      <c r="A3214" s="41" t="str">
        <f ca="1">IF(IF(AND($B3214&lt;&gt;"-",$B3214=$E3214),"Entrée et sortie","-")="Entrée et sortie",'Base de données'!$B3214,"-")</f>
        <v>-</v>
      </c>
      <c r="B3214" s="41" t="str">
        <f t="shared" ca="1" si="203"/>
        <v>-</v>
      </c>
      <c r="C3214" s="41" t="str">
        <f t="shared" ca="1" si="204"/>
        <v>-</v>
      </c>
      <c r="D3214" s="41" t="str">
        <f>IF($F3214="sortie en cours d'année",'Base de données'!$B3214,"-")</f>
        <v>-</v>
      </c>
      <c r="E3214" s="41" t="str">
        <f>IF($H3214="entrée en cours d'année",'Base de données'!$B3214,"-")</f>
        <v>-</v>
      </c>
      <c r="F3214" s="37" t="str">
        <f t="shared" si="201"/>
        <v/>
      </c>
      <c r="G3214" s="37" t="str">
        <f>IF($J3214="mouvement",_xlfn.XLOOKUP('Base de données'!$B3214,$V:$V,$V:$V,0),"")</f>
        <v/>
      </c>
      <c r="H3214" s="37" t="str">
        <f t="shared" si="202"/>
        <v/>
      </c>
      <c r="I3214" s="37" t="str">
        <f>IF($J3214="mouvement",_xlfn.XLOOKUP('Base de données'!$B3214,$K:$K,$K:$K,0),"")</f>
        <v/>
      </c>
      <c r="J3214" s="38" t="str">
        <f>IF(AND(Y3214&lt;&gt;MAX(Y:Y),COUNTIF(K3214:V3214,'Base de données'!$B3214)&gt;0),"mouvement","")</f>
        <v/>
      </c>
      <c r="K3214" s="39" t="str">
        <f>IF(K$1&gt;$AE$1,"-",IFERROR(IF(DATEDIF('Base de données'!$A3214,K$1,"d")&lt;&gt;0,"",'Base de données'!$B3214),""))</f>
        <v/>
      </c>
      <c r="L3214" s="39" t="str">
        <f>IF(L$1&gt;$AE$1,"-",IFERROR(IF(DATEDIF('Base de données'!$A3214,L$1,"d")&lt;&gt;0,"",'Base de données'!$B3214),""))</f>
        <v/>
      </c>
      <c r="M3214" s="39" t="str">
        <f>IF(M$1&gt;$AE$1,"-",IFERROR(IF(DATEDIF('Base de données'!$A3214,M$1,"d")&lt;&gt;0,"",'Base de données'!$B3214),""))</f>
        <v/>
      </c>
      <c r="N3214" s="39" t="str">
        <f>IF(N$1&gt;$AE$1,"-",IFERROR(IF(DATEDIF('Base de données'!$A3214,N$1,"d")&lt;&gt;0,"",'Base de données'!$B3214),""))</f>
        <v/>
      </c>
      <c r="O3214" s="39" t="str">
        <f>IF(O$1&gt;$AE$1,"-",IFERROR(IF(DATEDIF('Base de données'!$A3214,O$1,"d")&lt;&gt;0,"",'Base de données'!$B3214),""))</f>
        <v/>
      </c>
      <c r="P3214" s="39" t="str">
        <f>IF(P$1&gt;$AE$1,"-",IFERROR(IF(DATEDIF('Base de données'!$A3214,P$1,"d")&lt;&gt;0,"",'Base de données'!$B3214),""))</f>
        <v/>
      </c>
      <c r="Q3214" s="39" t="str">
        <f>IF(Q$1&gt;$AE$1,"-",IFERROR(IF(DATEDIF('Base de données'!$A3214,Q$1,"d")&lt;&gt;0,"",'Base de données'!$B3214),""))</f>
        <v/>
      </c>
      <c r="R3214" s="39" t="str">
        <f>IF(R$1&gt;$AE$1,"-",IFERROR(IF(DATEDIF('Base de données'!$A3214,R$1,"d")&lt;&gt;0,"",'Base de données'!$B3214),""))</f>
        <v/>
      </c>
      <c r="S3214" s="39" t="str">
        <f>IF(S$1&gt;$AE$1,"-",IFERROR(IF(DATEDIF('Base de données'!$A3214,S$1,"d")&lt;&gt;0,"",'Base de données'!$B3214),""))</f>
        <v/>
      </c>
      <c r="T3214" s="39" t="str">
        <f>IF(T$1&gt;$AE$1,"-",IFERROR(IF(DATEDIF('Base de données'!$A3214,T$1,"d")&lt;&gt;0,"",'Base de données'!$B3214),""))</f>
        <v/>
      </c>
      <c r="U3214" s="39" t="str">
        <f>IF(U$1&gt;$AE$1,"-",IFERROR(IF(DATEDIF('Base de données'!$A3214,U$1,"d")&lt;&gt;0,"",'Base de données'!$B3214),""))</f>
        <v/>
      </c>
      <c r="V3214" s="39" t="str">
        <f>IF(V$1&gt;$AE$1,"-",IFERROR(IF(DATEDIF('Base de données'!$A3214,V$1,"d")&lt;&gt;0,"",'Base de données'!$B3214),""))</f>
        <v>8E9LF</v>
      </c>
      <c r="W3214" s="34"/>
      <c r="X3214" s="30" t="str">
        <f>'Base de données'!$C3214&amp;" "&amp;'Base de données'!$D3214</f>
        <v>Baron Marcelle</v>
      </c>
      <c r="Y3214" s="31">
        <f>COUNTIF('Base de données'!$B:$B,'Base de données'!$B3214)</f>
        <v>12</v>
      </c>
      <c r="AA3214" s="87" cm="1">
        <f t="array" aca="1" ref="AA3214" ca="1">INDIRECT("'Base de données'!A" &amp; ROW(Y3214))</f>
        <v>45992</v>
      </c>
      <c r="AB3214" s="51" t="str" cm="1">
        <f t="array" aca="1" ref="AB3214" ca="1">INDIRECT("'Base de données'!B" &amp; ROW(Z3214))</f>
        <v>8E9LF</v>
      </c>
    </row>
    <row r="3215" spans="1:28" x14ac:dyDescent="0.3">
      <c r="A3215" s="41" t="str">
        <f ca="1">IF(IF(AND($B3215&lt;&gt;"-",$B3215=$E3215),"Entrée et sortie","-")="Entrée et sortie",'Base de données'!$B3215,"-")</f>
        <v>-</v>
      </c>
      <c r="B3215" s="41" t="str">
        <f t="shared" ca="1" si="203"/>
        <v>-</v>
      </c>
      <c r="C3215" s="41" t="str">
        <f t="shared" ca="1" si="204"/>
        <v>-</v>
      </c>
      <c r="D3215" s="41" t="str">
        <f>IF($F3215="sortie en cours d'année",'Base de données'!$B3215,"-")</f>
        <v>-</v>
      </c>
      <c r="E3215" s="41" t="str">
        <f>IF($H3215="entrée en cours d'année",'Base de données'!$B3215,"-")</f>
        <v>-</v>
      </c>
      <c r="F3215" s="37" t="str">
        <f t="shared" si="201"/>
        <v/>
      </c>
      <c r="G3215" s="37" t="str">
        <f>IF($J3215="mouvement",_xlfn.XLOOKUP('Base de données'!$B3215,$V:$V,$V:$V,0),"")</f>
        <v/>
      </c>
      <c r="H3215" s="37" t="str">
        <f t="shared" si="202"/>
        <v/>
      </c>
      <c r="I3215" s="37" t="str">
        <f>IF($J3215="mouvement",_xlfn.XLOOKUP('Base de données'!$B3215,$K:$K,$K:$K,0),"")</f>
        <v/>
      </c>
      <c r="J3215" s="38" t="str">
        <f>IF(AND(Y3215&lt;&gt;MAX(Y:Y),COUNTIF(K3215:V3215,'Base de données'!$B3215)&gt;0),"mouvement","")</f>
        <v/>
      </c>
      <c r="K3215" s="39" t="str">
        <f>IF(K$1&gt;$AE$1,"-",IFERROR(IF(DATEDIF('Base de données'!$A3215,K$1,"d")&lt;&gt;0,"",'Base de données'!$B3215),""))</f>
        <v/>
      </c>
      <c r="L3215" s="39" t="str">
        <f>IF(L$1&gt;$AE$1,"-",IFERROR(IF(DATEDIF('Base de données'!$A3215,L$1,"d")&lt;&gt;0,"",'Base de données'!$B3215),""))</f>
        <v/>
      </c>
      <c r="M3215" s="39" t="str">
        <f>IF(M$1&gt;$AE$1,"-",IFERROR(IF(DATEDIF('Base de données'!$A3215,M$1,"d")&lt;&gt;0,"",'Base de données'!$B3215),""))</f>
        <v/>
      </c>
      <c r="N3215" s="39" t="str">
        <f>IF(N$1&gt;$AE$1,"-",IFERROR(IF(DATEDIF('Base de données'!$A3215,N$1,"d")&lt;&gt;0,"",'Base de données'!$B3215),""))</f>
        <v/>
      </c>
      <c r="O3215" s="39" t="str">
        <f>IF(O$1&gt;$AE$1,"-",IFERROR(IF(DATEDIF('Base de données'!$A3215,O$1,"d")&lt;&gt;0,"",'Base de données'!$B3215),""))</f>
        <v/>
      </c>
      <c r="P3215" s="39" t="str">
        <f>IF(P$1&gt;$AE$1,"-",IFERROR(IF(DATEDIF('Base de données'!$A3215,P$1,"d")&lt;&gt;0,"",'Base de données'!$B3215),""))</f>
        <v/>
      </c>
      <c r="Q3215" s="39" t="str">
        <f>IF(Q$1&gt;$AE$1,"-",IFERROR(IF(DATEDIF('Base de données'!$A3215,Q$1,"d")&lt;&gt;0,"",'Base de données'!$B3215),""))</f>
        <v/>
      </c>
      <c r="R3215" s="39" t="str">
        <f>IF(R$1&gt;$AE$1,"-",IFERROR(IF(DATEDIF('Base de données'!$A3215,R$1,"d")&lt;&gt;0,"",'Base de données'!$B3215),""))</f>
        <v/>
      </c>
      <c r="S3215" s="39" t="str">
        <f>IF(S$1&gt;$AE$1,"-",IFERROR(IF(DATEDIF('Base de données'!$A3215,S$1,"d")&lt;&gt;0,"",'Base de données'!$B3215),""))</f>
        <v/>
      </c>
      <c r="T3215" s="39" t="str">
        <f>IF(T$1&gt;$AE$1,"-",IFERROR(IF(DATEDIF('Base de données'!$A3215,T$1,"d")&lt;&gt;0,"",'Base de données'!$B3215),""))</f>
        <v/>
      </c>
      <c r="U3215" s="39" t="str">
        <f>IF(U$1&gt;$AE$1,"-",IFERROR(IF(DATEDIF('Base de données'!$A3215,U$1,"d")&lt;&gt;0,"",'Base de données'!$B3215),""))</f>
        <v/>
      </c>
      <c r="V3215" s="39" t="str">
        <f>IF(V$1&gt;$AE$1,"-",IFERROR(IF(DATEDIF('Base de données'!$A3215,V$1,"d")&lt;&gt;0,"",'Base de données'!$B3215),""))</f>
        <v>M5OQN</v>
      </c>
      <c r="W3215" s="34"/>
      <c r="X3215" s="30" t="str">
        <f>'Base de données'!$C3215&amp;" "&amp;'Base de données'!$D3215</f>
        <v>Courtois Marcel</v>
      </c>
      <c r="Y3215" s="31">
        <f>COUNTIF('Base de données'!$B:$B,'Base de données'!$B3215)</f>
        <v>12</v>
      </c>
      <c r="AA3215" s="87" cm="1">
        <f t="array" aca="1" ref="AA3215" ca="1">INDIRECT("'Base de données'!A" &amp; ROW(Y3215))</f>
        <v>45992</v>
      </c>
      <c r="AB3215" s="51" t="str" cm="1">
        <f t="array" aca="1" ref="AB3215" ca="1">INDIRECT("'Base de données'!B" &amp; ROW(Z3215))</f>
        <v>M5OQN</v>
      </c>
    </row>
    <row r="3216" spans="1:28" x14ac:dyDescent="0.3">
      <c r="A3216" s="41" t="str">
        <f ca="1">IF(IF(AND($B3216&lt;&gt;"-",$B3216=$E3216),"Entrée et sortie","-")="Entrée et sortie",'Base de données'!$B3216,"-")</f>
        <v>-</v>
      </c>
      <c r="B3216" s="41" t="str">
        <f t="shared" ca="1" si="203"/>
        <v>-</v>
      </c>
      <c r="C3216" s="41" t="str">
        <f t="shared" ca="1" si="204"/>
        <v>-</v>
      </c>
      <c r="D3216" s="41" t="str">
        <f>IF($F3216="sortie en cours d'année",'Base de données'!$B3216,"-")</f>
        <v>-</v>
      </c>
      <c r="E3216" s="41" t="str">
        <f>IF($H3216="entrée en cours d'année",'Base de données'!$B3216,"-")</f>
        <v>-</v>
      </c>
      <c r="F3216" s="37" t="str">
        <f t="shared" si="201"/>
        <v/>
      </c>
      <c r="G3216" s="37" t="str">
        <f>IF($J3216="mouvement",_xlfn.XLOOKUP('Base de données'!$B3216,$V:$V,$V:$V,0),"")</f>
        <v/>
      </c>
      <c r="H3216" s="37" t="str">
        <f t="shared" si="202"/>
        <v/>
      </c>
      <c r="I3216" s="37" t="str">
        <f>IF($J3216="mouvement",_xlfn.XLOOKUP('Base de données'!$B3216,$K:$K,$K:$K,0),"")</f>
        <v/>
      </c>
      <c r="J3216" s="38" t="str">
        <f>IF(AND(Y3216&lt;&gt;MAX(Y:Y),COUNTIF(K3216:V3216,'Base de données'!$B3216)&gt;0),"mouvement","")</f>
        <v/>
      </c>
      <c r="K3216" s="39" t="str">
        <f>IF(K$1&gt;$AE$1,"-",IFERROR(IF(DATEDIF('Base de données'!$A3216,K$1,"d")&lt;&gt;0,"",'Base de données'!$B3216),""))</f>
        <v/>
      </c>
      <c r="L3216" s="39" t="str">
        <f>IF(L$1&gt;$AE$1,"-",IFERROR(IF(DATEDIF('Base de données'!$A3216,L$1,"d")&lt;&gt;0,"",'Base de données'!$B3216),""))</f>
        <v/>
      </c>
      <c r="M3216" s="39" t="str">
        <f>IF(M$1&gt;$AE$1,"-",IFERROR(IF(DATEDIF('Base de données'!$A3216,M$1,"d")&lt;&gt;0,"",'Base de données'!$B3216),""))</f>
        <v/>
      </c>
      <c r="N3216" s="39" t="str">
        <f>IF(N$1&gt;$AE$1,"-",IFERROR(IF(DATEDIF('Base de données'!$A3216,N$1,"d")&lt;&gt;0,"",'Base de données'!$B3216),""))</f>
        <v/>
      </c>
      <c r="O3216" s="39" t="str">
        <f>IF(O$1&gt;$AE$1,"-",IFERROR(IF(DATEDIF('Base de données'!$A3216,O$1,"d")&lt;&gt;0,"",'Base de données'!$B3216),""))</f>
        <v/>
      </c>
      <c r="P3216" s="39" t="str">
        <f>IF(P$1&gt;$AE$1,"-",IFERROR(IF(DATEDIF('Base de données'!$A3216,P$1,"d")&lt;&gt;0,"",'Base de données'!$B3216),""))</f>
        <v/>
      </c>
      <c r="Q3216" s="39" t="str">
        <f>IF(Q$1&gt;$AE$1,"-",IFERROR(IF(DATEDIF('Base de données'!$A3216,Q$1,"d")&lt;&gt;0,"",'Base de données'!$B3216),""))</f>
        <v/>
      </c>
      <c r="R3216" s="39" t="str">
        <f>IF(R$1&gt;$AE$1,"-",IFERROR(IF(DATEDIF('Base de données'!$A3216,R$1,"d")&lt;&gt;0,"",'Base de données'!$B3216),""))</f>
        <v/>
      </c>
      <c r="S3216" s="39" t="str">
        <f>IF(S$1&gt;$AE$1,"-",IFERROR(IF(DATEDIF('Base de données'!$A3216,S$1,"d")&lt;&gt;0,"",'Base de données'!$B3216),""))</f>
        <v/>
      </c>
      <c r="T3216" s="39" t="str">
        <f>IF(T$1&gt;$AE$1,"-",IFERROR(IF(DATEDIF('Base de données'!$A3216,T$1,"d")&lt;&gt;0,"",'Base de données'!$B3216),""))</f>
        <v/>
      </c>
      <c r="U3216" s="39" t="str">
        <f>IF(U$1&gt;$AE$1,"-",IFERROR(IF(DATEDIF('Base de données'!$A3216,U$1,"d")&lt;&gt;0,"",'Base de données'!$B3216),""))</f>
        <v/>
      </c>
      <c r="V3216" s="39" t="str">
        <f>IF(V$1&gt;$AE$1,"-",IFERROR(IF(DATEDIF('Base de données'!$A3216,V$1,"d")&lt;&gt;0,"",'Base de données'!$B3216),""))</f>
        <v>FOPU8</v>
      </c>
      <c r="W3216" s="34"/>
      <c r="X3216" s="30" t="str">
        <f>'Base de données'!$C3216&amp;" "&amp;'Base de données'!$D3216</f>
        <v>Boulay Pierre</v>
      </c>
      <c r="Y3216" s="31">
        <f>COUNTIF('Base de données'!$B:$B,'Base de données'!$B3216)</f>
        <v>12</v>
      </c>
      <c r="AA3216" s="87" cm="1">
        <f t="array" aca="1" ref="AA3216" ca="1">INDIRECT("'Base de données'!A" &amp; ROW(Y3216))</f>
        <v>45992</v>
      </c>
      <c r="AB3216" s="51" t="str" cm="1">
        <f t="array" aca="1" ref="AB3216" ca="1">INDIRECT("'Base de données'!B" &amp; ROW(Z3216))</f>
        <v>FOPU8</v>
      </c>
    </row>
    <row r="3217" spans="1:28" x14ac:dyDescent="0.3">
      <c r="A3217" s="41" t="str">
        <f ca="1">IF(IF(AND($B3217&lt;&gt;"-",$B3217=$E3217),"Entrée et sortie","-")="Entrée et sortie",'Base de données'!$B3217,"-")</f>
        <v>-</v>
      </c>
      <c r="B3217" s="41" t="str">
        <f t="shared" ca="1" si="203"/>
        <v>-</v>
      </c>
      <c r="C3217" s="41" t="str">
        <f t="shared" ca="1" si="204"/>
        <v>-</v>
      </c>
      <c r="D3217" s="41" t="str">
        <f>IF($F3217="sortie en cours d'année",'Base de données'!$B3217,"-")</f>
        <v>-</v>
      </c>
      <c r="E3217" s="41" t="str">
        <f>IF($H3217="entrée en cours d'année",'Base de données'!$B3217,"-")</f>
        <v>-</v>
      </c>
      <c r="F3217" s="37" t="str">
        <f t="shared" si="201"/>
        <v/>
      </c>
      <c r="G3217" s="37" t="str">
        <f>IF($J3217="mouvement",_xlfn.XLOOKUP('Base de données'!$B3217,$V:$V,$V:$V,0),"")</f>
        <v/>
      </c>
      <c r="H3217" s="37" t="str">
        <f t="shared" si="202"/>
        <v/>
      </c>
      <c r="I3217" s="37" t="str">
        <f>IF($J3217="mouvement",_xlfn.XLOOKUP('Base de données'!$B3217,$K:$K,$K:$K,0),"")</f>
        <v/>
      </c>
      <c r="J3217" s="38" t="str">
        <f>IF(AND(Y3217&lt;&gt;MAX(Y:Y),COUNTIF(K3217:V3217,'Base de données'!$B3217)&gt;0),"mouvement","")</f>
        <v/>
      </c>
      <c r="K3217" s="39" t="str">
        <f>IF(K$1&gt;$AE$1,"-",IFERROR(IF(DATEDIF('Base de données'!$A3217,K$1,"d")&lt;&gt;0,"",'Base de données'!$B3217),""))</f>
        <v/>
      </c>
      <c r="L3217" s="39" t="str">
        <f>IF(L$1&gt;$AE$1,"-",IFERROR(IF(DATEDIF('Base de données'!$A3217,L$1,"d")&lt;&gt;0,"",'Base de données'!$B3217),""))</f>
        <v/>
      </c>
      <c r="M3217" s="39" t="str">
        <f>IF(M$1&gt;$AE$1,"-",IFERROR(IF(DATEDIF('Base de données'!$A3217,M$1,"d")&lt;&gt;0,"",'Base de données'!$B3217),""))</f>
        <v/>
      </c>
      <c r="N3217" s="39" t="str">
        <f>IF(N$1&gt;$AE$1,"-",IFERROR(IF(DATEDIF('Base de données'!$A3217,N$1,"d")&lt;&gt;0,"",'Base de données'!$B3217),""))</f>
        <v/>
      </c>
      <c r="O3217" s="39" t="str">
        <f>IF(O$1&gt;$AE$1,"-",IFERROR(IF(DATEDIF('Base de données'!$A3217,O$1,"d")&lt;&gt;0,"",'Base de données'!$B3217),""))</f>
        <v/>
      </c>
      <c r="P3217" s="39" t="str">
        <f>IF(P$1&gt;$AE$1,"-",IFERROR(IF(DATEDIF('Base de données'!$A3217,P$1,"d")&lt;&gt;0,"",'Base de données'!$B3217),""))</f>
        <v/>
      </c>
      <c r="Q3217" s="39" t="str">
        <f>IF(Q$1&gt;$AE$1,"-",IFERROR(IF(DATEDIF('Base de données'!$A3217,Q$1,"d")&lt;&gt;0,"",'Base de données'!$B3217),""))</f>
        <v/>
      </c>
      <c r="R3217" s="39" t="str">
        <f>IF(R$1&gt;$AE$1,"-",IFERROR(IF(DATEDIF('Base de données'!$A3217,R$1,"d")&lt;&gt;0,"",'Base de données'!$B3217),""))</f>
        <v/>
      </c>
      <c r="S3217" s="39" t="str">
        <f>IF(S$1&gt;$AE$1,"-",IFERROR(IF(DATEDIF('Base de données'!$A3217,S$1,"d")&lt;&gt;0,"",'Base de données'!$B3217),""))</f>
        <v/>
      </c>
      <c r="T3217" s="39" t="str">
        <f>IF(T$1&gt;$AE$1,"-",IFERROR(IF(DATEDIF('Base de données'!$A3217,T$1,"d")&lt;&gt;0,"",'Base de données'!$B3217),""))</f>
        <v/>
      </c>
      <c r="U3217" s="39" t="str">
        <f>IF(U$1&gt;$AE$1,"-",IFERROR(IF(DATEDIF('Base de données'!$A3217,U$1,"d")&lt;&gt;0,"",'Base de données'!$B3217),""))</f>
        <v/>
      </c>
      <c r="V3217" s="39" t="str">
        <f>IF(V$1&gt;$AE$1,"-",IFERROR(IF(DATEDIF('Base de données'!$A3217,V$1,"d")&lt;&gt;0,"",'Base de données'!$B3217),""))</f>
        <v>7JO19</v>
      </c>
      <c r="W3217" s="34"/>
      <c r="X3217" s="30" t="str">
        <f>'Base de données'!$C3217&amp;" "&amp;'Base de données'!$D3217</f>
        <v>Lefebvre Richard</v>
      </c>
      <c r="Y3217" s="31">
        <f>COUNTIF('Base de données'!$B:$B,'Base de données'!$B3217)</f>
        <v>12</v>
      </c>
      <c r="AA3217" s="87" cm="1">
        <f t="array" aca="1" ref="AA3217" ca="1">INDIRECT("'Base de données'!A" &amp; ROW(Y3217))</f>
        <v>45992</v>
      </c>
      <c r="AB3217" s="51" t="str" cm="1">
        <f t="array" aca="1" ref="AB3217" ca="1">INDIRECT("'Base de données'!B" &amp; ROW(Z3217))</f>
        <v>7JO19</v>
      </c>
    </row>
    <row r="3218" spans="1:28" x14ac:dyDescent="0.3">
      <c r="A3218" s="41" t="str">
        <f ca="1">IF(IF(AND($B3218&lt;&gt;"-",$B3218=$E3218),"Entrée et sortie","-")="Entrée et sortie",'Base de données'!$B3218,"-")</f>
        <v>-</v>
      </c>
      <c r="B3218" s="41" t="str">
        <f t="shared" ca="1" si="203"/>
        <v>-</v>
      </c>
      <c r="C3218" s="41" t="str">
        <f t="shared" ca="1" si="204"/>
        <v>-</v>
      </c>
      <c r="D3218" s="41" t="str">
        <f>IF($F3218="sortie en cours d'année",'Base de données'!$B3218,"-")</f>
        <v>-</v>
      </c>
      <c r="E3218" s="41" t="str">
        <f>IF($H3218="entrée en cours d'année",'Base de données'!$B3218,"-")</f>
        <v>-</v>
      </c>
      <c r="F3218" s="37" t="str">
        <f t="shared" si="201"/>
        <v/>
      </c>
      <c r="G3218" s="37" t="str">
        <f>IF($J3218="mouvement",_xlfn.XLOOKUP('Base de données'!$B3218,$V:$V,$V:$V,0),"")</f>
        <v/>
      </c>
      <c r="H3218" s="37" t="str">
        <f t="shared" si="202"/>
        <v/>
      </c>
      <c r="I3218" s="37" t="str">
        <f>IF($J3218="mouvement",_xlfn.XLOOKUP('Base de données'!$B3218,$K:$K,$K:$K,0),"")</f>
        <v/>
      </c>
      <c r="J3218" s="38" t="str">
        <f>IF(AND(Y3218&lt;&gt;MAX(Y:Y),COUNTIF(K3218:V3218,'Base de données'!$B3218)&gt;0),"mouvement","")</f>
        <v/>
      </c>
      <c r="K3218" s="39" t="str">
        <f>IF(K$1&gt;$AE$1,"-",IFERROR(IF(DATEDIF('Base de données'!$A3218,K$1,"d")&lt;&gt;0,"",'Base de données'!$B3218),""))</f>
        <v/>
      </c>
      <c r="L3218" s="39" t="str">
        <f>IF(L$1&gt;$AE$1,"-",IFERROR(IF(DATEDIF('Base de données'!$A3218,L$1,"d")&lt;&gt;0,"",'Base de données'!$B3218),""))</f>
        <v/>
      </c>
      <c r="M3218" s="39" t="str">
        <f>IF(M$1&gt;$AE$1,"-",IFERROR(IF(DATEDIF('Base de données'!$A3218,M$1,"d")&lt;&gt;0,"",'Base de données'!$B3218),""))</f>
        <v/>
      </c>
      <c r="N3218" s="39" t="str">
        <f>IF(N$1&gt;$AE$1,"-",IFERROR(IF(DATEDIF('Base de données'!$A3218,N$1,"d")&lt;&gt;0,"",'Base de données'!$B3218),""))</f>
        <v/>
      </c>
      <c r="O3218" s="39" t="str">
        <f>IF(O$1&gt;$AE$1,"-",IFERROR(IF(DATEDIF('Base de données'!$A3218,O$1,"d")&lt;&gt;0,"",'Base de données'!$B3218),""))</f>
        <v/>
      </c>
      <c r="P3218" s="39" t="str">
        <f>IF(P$1&gt;$AE$1,"-",IFERROR(IF(DATEDIF('Base de données'!$A3218,P$1,"d")&lt;&gt;0,"",'Base de données'!$B3218),""))</f>
        <v/>
      </c>
      <c r="Q3218" s="39" t="str">
        <f>IF(Q$1&gt;$AE$1,"-",IFERROR(IF(DATEDIF('Base de données'!$A3218,Q$1,"d")&lt;&gt;0,"",'Base de données'!$B3218),""))</f>
        <v/>
      </c>
      <c r="R3218" s="39" t="str">
        <f>IF(R$1&gt;$AE$1,"-",IFERROR(IF(DATEDIF('Base de données'!$A3218,R$1,"d")&lt;&gt;0,"",'Base de données'!$B3218),""))</f>
        <v/>
      </c>
      <c r="S3218" s="39" t="str">
        <f>IF(S$1&gt;$AE$1,"-",IFERROR(IF(DATEDIF('Base de données'!$A3218,S$1,"d")&lt;&gt;0,"",'Base de données'!$B3218),""))</f>
        <v/>
      </c>
      <c r="T3218" s="39" t="str">
        <f>IF(T$1&gt;$AE$1,"-",IFERROR(IF(DATEDIF('Base de données'!$A3218,T$1,"d")&lt;&gt;0,"",'Base de données'!$B3218),""))</f>
        <v/>
      </c>
      <c r="U3218" s="39" t="str">
        <f>IF(U$1&gt;$AE$1,"-",IFERROR(IF(DATEDIF('Base de données'!$A3218,U$1,"d")&lt;&gt;0,"",'Base de données'!$B3218),""))</f>
        <v/>
      </c>
      <c r="V3218" s="39" t="str">
        <f>IF(V$1&gt;$AE$1,"-",IFERROR(IF(DATEDIF('Base de données'!$A3218,V$1,"d")&lt;&gt;0,"",'Base de données'!$B3218),""))</f>
        <v>NNRI4</v>
      </c>
      <c r="W3218" s="34"/>
      <c r="X3218" s="30" t="str">
        <f>'Base de données'!$C3218&amp;" "&amp;'Base de données'!$D3218</f>
        <v>Rousseau Odette</v>
      </c>
      <c r="Y3218" s="31">
        <f>COUNTIF('Base de données'!$B:$B,'Base de données'!$B3218)</f>
        <v>12</v>
      </c>
      <c r="AA3218" s="87" cm="1">
        <f t="array" aca="1" ref="AA3218" ca="1">INDIRECT("'Base de données'!A" &amp; ROW(Y3218))</f>
        <v>45992</v>
      </c>
      <c r="AB3218" s="51" t="str" cm="1">
        <f t="array" aca="1" ref="AB3218" ca="1">INDIRECT("'Base de données'!B" &amp; ROW(Z3218))</f>
        <v>NNRI4</v>
      </c>
    </row>
    <row r="3219" spans="1:28" x14ac:dyDescent="0.3">
      <c r="A3219" s="41" t="str">
        <f ca="1">IF(IF(AND($B3219&lt;&gt;"-",$B3219=$E3219),"Entrée et sortie","-")="Entrée et sortie",'Base de données'!$B3219,"-")</f>
        <v>-</v>
      </c>
      <c r="B3219" s="41" t="str">
        <f t="shared" ca="1" si="203"/>
        <v>-</v>
      </c>
      <c r="C3219" s="41" t="str">
        <f t="shared" ca="1" si="204"/>
        <v>-</v>
      </c>
      <c r="D3219" s="41" t="str">
        <f>IF($F3219="sortie en cours d'année",'Base de données'!$B3219,"-")</f>
        <v>-</v>
      </c>
      <c r="E3219" s="41" t="str">
        <f>IF($H3219="entrée en cours d'année",'Base de données'!$B3219,"-")</f>
        <v>-</v>
      </c>
      <c r="F3219" s="37" t="str">
        <f t="shared" si="201"/>
        <v/>
      </c>
      <c r="G3219" s="37" t="str">
        <f>IF($J3219="mouvement",_xlfn.XLOOKUP('Base de données'!$B3219,$V:$V,$V:$V,0),"")</f>
        <v/>
      </c>
      <c r="H3219" s="37" t="str">
        <f t="shared" si="202"/>
        <v/>
      </c>
      <c r="I3219" s="37" t="str">
        <f>IF($J3219="mouvement",_xlfn.XLOOKUP('Base de données'!$B3219,$K:$K,$K:$K,0),"")</f>
        <v/>
      </c>
      <c r="J3219" s="38" t="str">
        <f>IF(AND(Y3219&lt;&gt;MAX(Y:Y),COUNTIF(K3219:V3219,'Base de données'!$B3219)&gt;0),"mouvement","")</f>
        <v/>
      </c>
      <c r="K3219" s="39" t="str">
        <f>IF(K$1&gt;$AE$1,"-",IFERROR(IF(DATEDIF('Base de données'!$A3219,K$1,"d")&lt;&gt;0,"",'Base de données'!$B3219),""))</f>
        <v/>
      </c>
      <c r="L3219" s="39" t="str">
        <f>IF(L$1&gt;$AE$1,"-",IFERROR(IF(DATEDIF('Base de données'!$A3219,L$1,"d")&lt;&gt;0,"",'Base de données'!$B3219),""))</f>
        <v/>
      </c>
      <c r="M3219" s="39" t="str">
        <f>IF(M$1&gt;$AE$1,"-",IFERROR(IF(DATEDIF('Base de données'!$A3219,M$1,"d")&lt;&gt;0,"",'Base de données'!$B3219),""))</f>
        <v/>
      </c>
      <c r="N3219" s="39" t="str">
        <f>IF(N$1&gt;$AE$1,"-",IFERROR(IF(DATEDIF('Base de données'!$A3219,N$1,"d")&lt;&gt;0,"",'Base de données'!$B3219),""))</f>
        <v/>
      </c>
      <c r="O3219" s="39" t="str">
        <f>IF(O$1&gt;$AE$1,"-",IFERROR(IF(DATEDIF('Base de données'!$A3219,O$1,"d")&lt;&gt;0,"",'Base de données'!$B3219),""))</f>
        <v/>
      </c>
      <c r="P3219" s="39" t="str">
        <f>IF(P$1&gt;$AE$1,"-",IFERROR(IF(DATEDIF('Base de données'!$A3219,P$1,"d")&lt;&gt;0,"",'Base de données'!$B3219),""))</f>
        <v/>
      </c>
      <c r="Q3219" s="39" t="str">
        <f>IF(Q$1&gt;$AE$1,"-",IFERROR(IF(DATEDIF('Base de données'!$A3219,Q$1,"d")&lt;&gt;0,"",'Base de données'!$B3219),""))</f>
        <v/>
      </c>
      <c r="R3219" s="39" t="str">
        <f>IF(R$1&gt;$AE$1,"-",IFERROR(IF(DATEDIF('Base de données'!$A3219,R$1,"d")&lt;&gt;0,"",'Base de données'!$B3219),""))</f>
        <v/>
      </c>
      <c r="S3219" s="39" t="str">
        <f>IF(S$1&gt;$AE$1,"-",IFERROR(IF(DATEDIF('Base de données'!$A3219,S$1,"d")&lt;&gt;0,"",'Base de données'!$B3219),""))</f>
        <v/>
      </c>
      <c r="T3219" s="39" t="str">
        <f>IF(T$1&gt;$AE$1,"-",IFERROR(IF(DATEDIF('Base de données'!$A3219,T$1,"d")&lt;&gt;0,"",'Base de données'!$B3219),""))</f>
        <v/>
      </c>
      <c r="U3219" s="39" t="str">
        <f>IF(U$1&gt;$AE$1,"-",IFERROR(IF(DATEDIF('Base de données'!$A3219,U$1,"d")&lt;&gt;0,"",'Base de données'!$B3219),""))</f>
        <v/>
      </c>
      <c r="V3219" s="39" t="str">
        <f>IF(V$1&gt;$AE$1,"-",IFERROR(IF(DATEDIF('Base de données'!$A3219,V$1,"d")&lt;&gt;0,"",'Base de données'!$B3219),""))</f>
        <v>FAZGD</v>
      </c>
      <c r="W3219" s="34"/>
      <c r="X3219" s="30" t="str">
        <f>'Base de données'!$C3219&amp;" "&amp;'Base de données'!$D3219</f>
        <v>Pinto Capucine</v>
      </c>
      <c r="Y3219" s="31">
        <f>COUNTIF('Base de données'!$B:$B,'Base de données'!$B3219)</f>
        <v>12</v>
      </c>
      <c r="AA3219" s="87" cm="1">
        <f t="array" aca="1" ref="AA3219" ca="1">INDIRECT("'Base de données'!A" &amp; ROW(Y3219))</f>
        <v>45992</v>
      </c>
      <c r="AB3219" s="51" t="str" cm="1">
        <f t="array" aca="1" ref="AB3219" ca="1">INDIRECT("'Base de données'!B" &amp; ROW(Z3219))</f>
        <v>FAZGD</v>
      </c>
    </row>
    <row r="3220" spans="1:28" x14ac:dyDescent="0.3">
      <c r="A3220" s="41" t="str">
        <f ca="1">IF(IF(AND($B3220&lt;&gt;"-",$B3220=$E3220),"Entrée et sortie","-")="Entrée et sortie",'Base de données'!$B3220,"-")</f>
        <v>-</v>
      </c>
      <c r="B3220" s="41" t="str">
        <f t="shared" ca="1" si="203"/>
        <v>-</v>
      </c>
      <c r="C3220" s="41" t="str">
        <f t="shared" ca="1" si="204"/>
        <v>-</v>
      </c>
      <c r="D3220" s="41" t="str">
        <f>IF($F3220="sortie en cours d'année",'Base de données'!$B3220,"-")</f>
        <v>-</v>
      </c>
      <c r="E3220" s="41" t="str">
        <f>IF($H3220="entrée en cours d'année",'Base de données'!$B3220,"-")</f>
        <v>-</v>
      </c>
      <c r="F3220" s="37" t="str">
        <f t="shared" si="201"/>
        <v/>
      </c>
      <c r="G3220" s="37" t="str">
        <f>IF($J3220="mouvement",_xlfn.XLOOKUP('Base de données'!$B3220,$V:$V,$V:$V,0),"")</f>
        <v/>
      </c>
      <c r="H3220" s="37" t="str">
        <f t="shared" si="202"/>
        <v/>
      </c>
      <c r="I3220" s="37" t="str">
        <f>IF($J3220="mouvement",_xlfn.XLOOKUP('Base de données'!$B3220,$K:$K,$K:$K,0),"")</f>
        <v/>
      </c>
      <c r="J3220" s="38" t="str">
        <f>IF(AND(Y3220&lt;&gt;MAX(Y:Y),COUNTIF(K3220:V3220,'Base de données'!$B3220)&gt;0),"mouvement","")</f>
        <v/>
      </c>
      <c r="K3220" s="39" t="str">
        <f>IF(K$1&gt;$AE$1,"-",IFERROR(IF(DATEDIF('Base de données'!$A3220,K$1,"d")&lt;&gt;0,"",'Base de données'!$B3220),""))</f>
        <v/>
      </c>
      <c r="L3220" s="39" t="str">
        <f>IF(L$1&gt;$AE$1,"-",IFERROR(IF(DATEDIF('Base de données'!$A3220,L$1,"d")&lt;&gt;0,"",'Base de données'!$B3220),""))</f>
        <v/>
      </c>
      <c r="M3220" s="39" t="str">
        <f>IF(M$1&gt;$AE$1,"-",IFERROR(IF(DATEDIF('Base de données'!$A3220,M$1,"d")&lt;&gt;0,"",'Base de données'!$B3220),""))</f>
        <v/>
      </c>
      <c r="N3220" s="39" t="str">
        <f>IF(N$1&gt;$AE$1,"-",IFERROR(IF(DATEDIF('Base de données'!$A3220,N$1,"d")&lt;&gt;0,"",'Base de données'!$B3220),""))</f>
        <v/>
      </c>
      <c r="O3220" s="39" t="str">
        <f>IF(O$1&gt;$AE$1,"-",IFERROR(IF(DATEDIF('Base de données'!$A3220,O$1,"d")&lt;&gt;0,"",'Base de données'!$B3220),""))</f>
        <v/>
      </c>
      <c r="P3220" s="39" t="str">
        <f>IF(P$1&gt;$AE$1,"-",IFERROR(IF(DATEDIF('Base de données'!$A3220,P$1,"d")&lt;&gt;0,"",'Base de données'!$B3220),""))</f>
        <v/>
      </c>
      <c r="Q3220" s="39" t="str">
        <f>IF(Q$1&gt;$AE$1,"-",IFERROR(IF(DATEDIF('Base de données'!$A3220,Q$1,"d")&lt;&gt;0,"",'Base de données'!$B3220),""))</f>
        <v/>
      </c>
      <c r="R3220" s="39" t="str">
        <f>IF(R$1&gt;$AE$1,"-",IFERROR(IF(DATEDIF('Base de données'!$A3220,R$1,"d")&lt;&gt;0,"",'Base de données'!$B3220),""))</f>
        <v/>
      </c>
      <c r="S3220" s="39" t="str">
        <f>IF(S$1&gt;$AE$1,"-",IFERROR(IF(DATEDIF('Base de données'!$A3220,S$1,"d")&lt;&gt;0,"",'Base de données'!$B3220),""))</f>
        <v/>
      </c>
      <c r="T3220" s="39" t="str">
        <f>IF(T$1&gt;$AE$1,"-",IFERROR(IF(DATEDIF('Base de données'!$A3220,T$1,"d")&lt;&gt;0,"",'Base de données'!$B3220),""))</f>
        <v/>
      </c>
      <c r="U3220" s="39" t="str">
        <f>IF(U$1&gt;$AE$1,"-",IFERROR(IF(DATEDIF('Base de données'!$A3220,U$1,"d")&lt;&gt;0,"",'Base de données'!$B3220),""))</f>
        <v/>
      </c>
      <c r="V3220" s="39" t="str">
        <f>IF(V$1&gt;$AE$1,"-",IFERROR(IF(DATEDIF('Base de données'!$A3220,V$1,"d")&lt;&gt;0,"",'Base de données'!$B3220),""))</f>
        <v>K17K2</v>
      </c>
      <c r="W3220" s="34"/>
      <c r="X3220" s="30" t="str">
        <f>'Base de données'!$C3220&amp;" "&amp;'Base de données'!$D3220</f>
        <v>Arnaud Capucine</v>
      </c>
      <c r="Y3220" s="31">
        <f>COUNTIF('Base de données'!$B:$B,'Base de données'!$B3220)</f>
        <v>12</v>
      </c>
      <c r="AA3220" s="87" cm="1">
        <f t="array" aca="1" ref="AA3220" ca="1">INDIRECT("'Base de données'!A" &amp; ROW(Y3220))</f>
        <v>45992</v>
      </c>
      <c r="AB3220" s="51" t="str" cm="1">
        <f t="array" aca="1" ref="AB3220" ca="1">INDIRECT("'Base de données'!B" &amp; ROW(Z3220))</f>
        <v>K17K2</v>
      </c>
    </row>
    <row r="3221" spans="1:28" x14ac:dyDescent="0.3">
      <c r="A3221" s="41" t="str">
        <f ca="1">IF(IF(AND($B3221&lt;&gt;"-",$B3221=$E3221),"Entrée et sortie","-")="Entrée et sortie",'Base de données'!$B3221,"-")</f>
        <v>-</v>
      </c>
      <c r="B3221" s="41" t="str">
        <f t="shared" ca="1" si="203"/>
        <v>-</v>
      </c>
      <c r="C3221" s="41" t="str">
        <f t="shared" ca="1" si="204"/>
        <v>-</v>
      </c>
      <c r="D3221" s="41" t="str">
        <f>IF($F3221="sortie en cours d'année",'Base de données'!$B3221,"-")</f>
        <v>-</v>
      </c>
      <c r="E3221" s="41" t="str">
        <f>IF($H3221="entrée en cours d'année",'Base de données'!$B3221,"-")</f>
        <v>-</v>
      </c>
      <c r="F3221" s="37" t="str">
        <f t="shared" si="201"/>
        <v/>
      </c>
      <c r="G3221" s="37" t="str">
        <f>IF($J3221="mouvement",_xlfn.XLOOKUP('Base de données'!$B3221,$V:$V,$V:$V,0),"")</f>
        <v/>
      </c>
      <c r="H3221" s="37" t="str">
        <f t="shared" si="202"/>
        <v/>
      </c>
      <c r="I3221" s="37" t="str">
        <f>IF($J3221="mouvement",_xlfn.XLOOKUP('Base de données'!$B3221,$K:$K,$K:$K,0),"")</f>
        <v/>
      </c>
      <c r="J3221" s="38" t="str">
        <f>IF(AND(Y3221&lt;&gt;MAX(Y:Y),COUNTIF(K3221:V3221,'Base de données'!$B3221)&gt;0),"mouvement","")</f>
        <v/>
      </c>
      <c r="K3221" s="39" t="str">
        <f>IF(K$1&gt;$AE$1,"-",IFERROR(IF(DATEDIF('Base de données'!$A3221,K$1,"d")&lt;&gt;0,"",'Base de données'!$B3221),""))</f>
        <v/>
      </c>
      <c r="L3221" s="39" t="str">
        <f>IF(L$1&gt;$AE$1,"-",IFERROR(IF(DATEDIF('Base de données'!$A3221,L$1,"d")&lt;&gt;0,"",'Base de données'!$B3221),""))</f>
        <v/>
      </c>
      <c r="M3221" s="39" t="str">
        <f>IF(M$1&gt;$AE$1,"-",IFERROR(IF(DATEDIF('Base de données'!$A3221,M$1,"d")&lt;&gt;0,"",'Base de données'!$B3221),""))</f>
        <v/>
      </c>
      <c r="N3221" s="39" t="str">
        <f>IF(N$1&gt;$AE$1,"-",IFERROR(IF(DATEDIF('Base de données'!$A3221,N$1,"d")&lt;&gt;0,"",'Base de données'!$B3221),""))</f>
        <v/>
      </c>
      <c r="O3221" s="39" t="str">
        <f>IF(O$1&gt;$AE$1,"-",IFERROR(IF(DATEDIF('Base de données'!$A3221,O$1,"d")&lt;&gt;0,"",'Base de données'!$B3221),""))</f>
        <v/>
      </c>
      <c r="P3221" s="39" t="str">
        <f>IF(P$1&gt;$AE$1,"-",IFERROR(IF(DATEDIF('Base de données'!$A3221,P$1,"d")&lt;&gt;0,"",'Base de données'!$B3221),""))</f>
        <v/>
      </c>
      <c r="Q3221" s="39" t="str">
        <f>IF(Q$1&gt;$AE$1,"-",IFERROR(IF(DATEDIF('Base de données'!$A3221,Q$1,"d")&lt;&gt;0,"",'Base de données'!$B3221),""))</f>
        <v/>
      </c>
      <c r="R3221" s="39" t="str">
        <f>IF(R$1&gt;$AE$1,"-",IFERROR(IF(DATEDIF('Base de données'!$A3221,R$1,"d")&lt;&gt;0,"",'Base de données'!$B3221),""))</f>
        <v/>
      </c>
      <c r="S3221" s="39" t="str">
        <f>IF(S$1&gt;$AE$1,"-",IFERROR(IF(DATEDIF('Base de données'!$A3221,S$1,"d")&lt;&gt;0,"",'Base de données'!$B3221),""))</f>
        <v/>
      </c>
      <c r="T3221" s="39" t="str">
        <f>IF(T$1&gt;$AE$1,"-",IFERROR(IF(DATEDIF('Base de données'!$A3221,T$1,"d")&lt;&gt;0,"",'Base de données'!$B3221),""))</f>
        <v/>
      </c>
      <c r="U3221" s="39" t="str">
        <f>IF(U$1&gt;$AE$1,"-",IFERROR(IF(DATEDIF('Base de données'!$A3221,U$1,"d")&lt;&gt;0,"",'Base de données'!$B3221),""))</f>
        <v/>
      </c>
      <c r="V3221" s="39" t="str">
        <f>IF(V$1&gt;$AE$1,"-",IFERROR(IF(DATEDIF('Base de données'!$A3221,V$1,"d")&lt;&gt;0,"",'Base de données'!$B3221),""))</f>
        <v>SV587</v>
      </c>
      <c r="W3221" s="34"/>
      <c r="X3221" s="30" t="str">
        <f>'Base de données'!$C3221&amp;" "&amp;'Base de données'!$D3221</f>
        <v>De Oliveira Geneviève</v>
      </c>
      <c r="Y3221" s="31">
        <f>COUNTIF('Base de données'!$B:$B,'Base de données'!$B3221)</f>
        <v>12</v>
      </c>
      <c r="AA3221" s="87" cm="1">
        <f t="array" aca="1" ref="AA3221" ca="1">INDIRECT("'Base de données'!A" &amp; ROW(Y3221))</f>
        <v>45992</v>
      </c>
      <c r="AB3221" s="51" t="str" cm="1">
        <f t="array" aca="1" ref="AB3221" ca="1">INDIRECT("'Base de données'!B" &amp; ROW(Z3221))</f>
        <v>SV587</v>
      </c>
    </row>
    <row r="3222" spans="1:28" x14ac:dyDescent="0.3">
      <c r="A3222" s="41" t="str">
        <f ca="1">IF(IF(AND($B3222&lt;&gt;"-",$B3222=$E3222),"Entrée et sortie","-")="Entrée et sortie",'Base de données'!$B3222,"-")</f>
        <v>-</v>
      </c>
      <c r="B3222" s="41" t="str">
        <f t="shared" ca="1" si="203"/>
        <v>-</v>
      </c>
      <c r="C3222" s="41" t="str">
        <f t="shared" ca="1" si="204"/>
        <v>-</v>
      </c>
      <c r="D3222" s="41" t="str">
        <f>IF($F3222="sortie en cours d'année",'Base de données'!$B3222,"-")</f>
        <v>-</v>
      </c>
      <c r="E3222" s="41" t="str">
        <f>IF($H3222="entrée en cours d'année",'Base de données'!$B3222,"-")</f>
        <v>-</v>
      </c>
      <c r="F3222" s="37" t="str">
        <f t="shared" si="201"/>
        <v/>
      </c>
      <c r="G3222" s="37" t="str">
        <f>IF($J3222="mouvement",_xlfn.XLOOKUP('Base de données'!$B3222,$V:$V,$V:$V,0),"")</f>
        <v/>
      </c>
      <c r="H3222" s="37" t="str">
        <f t="shared" si="202"/>
        <v/>
      </c>
      <c r="I3222" s="37" t="str">
        <f>IF($J3222="mouvement",_xlfn.XLOOKUP('Base de données'!$B3222,$K:$K,$K:$K,0),"")</f>
        <v/>
      </c>
      <c r="J3222" s="38" t="str">
        <f>IF(AND(Y3222&lt;&gt;MAX(Y:Y),COUNTIF(K3222:V3222,'Base de données'!$B3222)&gt;0),"mouvement","")</f>
        <v/>
      </c>
      <c r="K3222" s="39" t="str">
        <f>IF(K$1&gt;$AE$1,"-",IFERROR(IF(DATEDIF('Base de données'!$A3222,K$1,"d")&lt;&gt;0,"",'Base de données'!$B3222),""))</f>
        <v/>
      </c>
      <c r="L3222" s="39" t="str">
        <f>IF(L$1&gt;$AE$1,"-",IFERROR(IF(DATEDIF('Base de données'!$A3222,L$1,"d")&lt;&gt;0,"",'Base de données'!$B3222),""))</f>
        <v/>
      </c>
      <c r="M3222" s="39" t="str">
        <f>IF(M$1&gt;$AE$1,"-",IFERROR(IF(DATEDIF('Base de données'!$A3222,M$1,"d")&lt;&gt;0,"",'Base de données'!$B3222),""))</f>
        <v/>
      </c>
      <c r="N3222" s="39" t="str">
        <f>IF(N$1&gt;$AE$1,"-",IFERROR(IF(DATEDIF('Base de données'!$A3222,N$1,"d")&lt;&gt;0,"",'Base de données'!$B3222),""))</f>
        <v/>
      </c>
      <c r="O3222" s="39" t="str">
        <f>IF(O$1&gt;$AE$1,"-",IFERROR(IF(DATEDIF('Base de données'!$A3222,O$1,"d")&lt;&gt;0,"",'Base de données'!$B3222),""))</f>
        <v/>
      </c>
      <c r="P3222" s="39" t="str">
        <f>IF(P$1&gt;$AE$1,"-",IFERROR(IF(DATEDIF('Base de données'!$A3222,P$1,"d")&lt;&gt;0,"",'Base de données'!$B3222),""))</f>
        <v/>
      </c>
      <c r="Q3222" s="39" t="str">
        <f>IF(Q$1&gt;$AE$1,"-",IFERROR(IF(DATEDIF('Base de données'!$A3222,Q$1,"d")&lt;&gt;0,"",'Base de données'!$B3222),""))</f>
        <v/>
      </c>
      <c r="R3222" s="39" t="str">
        <f>IF(R$1&gt;$AE$1,"-",IFERROR(IF(DATEDIF('Base de données'!$A3222,R$1,"d")&lt;&gt;0,"",'Base de données'!$B3222),""))</f>
        <v/>
      </c>
      <c r="S3222" s="39" t="str">
        <f>IF(S$1&gt;$AE$1,"-",IFERROR(IF(DATEDIF('Base de données'!$A3222,S$1,"d")&lt;&gt;0,"",'Base de données'!$B3222),""))</f>
        <v/>
      </c>
      <c r="T3222" s="39" t="str">
        <f>IF(T$1&gt;$AE$1,"-",IFERROR(IF(DATEDIF('Base de données'!$A3222,T$1,"d")&lt;&gt;0,"",'Base de données'!$B3222),""))</f>
        <v/>
      </c>
      <c r="U3222" s="39" t="str">
        <f>IF(U$1&gt;$AE$1,"-",IFERROR(IF(DATEDIF('Base de données'!$A3222,U$1,"d")&lt;&gt;0,"",'Base de données'!$B3222),""))</f>
        <v/>
      </c>
      <c r="V3222" s="39" t="str">
        <f>IF(V$1&gt;$AE$1,"-",IFERROR(IF(DATEDIF('Base de données'!$A3222,V$1,"d")&lt;&gt;0,"",'Base de données'!$B3222),""))</f>
        <v>KGFAN</v>
      </c>
      <c r="W3222" s="34"/>
      <c r="X3222" s="30" t="str">
        <f>'Base de données'!$C3222&amp;" "&amp;'Base de données'!$D3222</f>
        <v>Gilbert William</v>
      </c>
      <c r="Y3222" s="31">
        <f>COUNTIF('Base de données'!$B:$B,'Base de données'!$B3222)</f>
        <v>12</v>
      </c>
      <c r="AA3222" s="87" cm="1">
        <f t="array" aca="1" ref="AA3222" ca="1">INDIRECT("'Base de données'!A" &amp; ROW(Y3222))</f>
        <v>45992</v>
      </c>
      <c r="AB3222" s="51" t="str" cm="1">
        <f t="array" aca="1" ref="AB3222" ca="1">INDIRECT("'Base de données'!B" &amp; ROW(Z3222))</f>
        <v>KGFAN</v>
      </c>
    </row>
    <row r="3223" spans="1:28" x14ac:dyDescent="0.3">
      <c r="A3223" s="41" t="str">
        <f ca="1">IF(IF(AND($B3223&lt;&gt;"-",$B3223=$E3223),"Entrée et sortie","-")="Entrée et sortie",'Base de données'!$B3223,"-")</f>
        <v>-</v>
      </c>
      <c r="B3223" s="41" t="str">
        <f t="shared" ca="1" si="203"/>
        <v>-</v>
      </c>
      <c r="C3223" s="41" t="str">
        <f t="shared" ca="1" si="204"/>
        <v>-</v>
      </c>
      <c r="D3223" s="41" t="str">
        <f>IF($F3223="sortie en cours d'année",'Base de données'!$B3223,"-")</f>
        <v>-</v>
      </c>
      <c r="E3223" s="41" t="str">
        <f>IF($H3223="entrée en cours d'année",'Base de données'!$B3223,"-")</f>
        <v>-</v>
      </c>
      <c r="F3223" s="37" t="str">
        <f t="shared" si="201"/>
        <v/>
      </c>
      <c r="G3223" s="37" t="str">
        <f>IF($J3223="mouvement",_xlfn.XLOOKUP('Base de données'!$B3223,$V:$V,$V:$V,0),"")</f>
        <v/>
      </c>
      <c r="H3223" s="37" t="str">
        <f t="shared" si="202"/>
        <v/>
      </c>
      <c r="I3223" s="37" t="str">
        <f>IF($J3223="mouvement",_xlfn.XLOOKUP('Base de données'!$B3223,$K:$K,$K:$K,0),"")</f>
        <v/>
      </c>
      <c r="J3223" s="38" t="str">
        <f>IF(AND(Y3223&lt;&gt;MAX(Y:Y),COUNTIF(K3223:V3223,'Base de données'!$B3223)&gt;0),"mouvement","")</f>
        <v/>
      </c>
      <c r="K3223" s="39" t="str">
        <f>IF(K$1&gt;$AE$1,"-",IFERROR(IF(DATEDIF('Base de données'!$A3223,K$1,"d")&lt;&gt;0,"",'Base de données'!$B3223),""))</f>
        <v/>
      </c>
      <c r="L3223" s="39" t="str">
        <f>IF(L$1&gt;$AE$1,"-",IFERROR(IF(DATEDIF('Base de données'!$A3223,L$1,"d")&lt;&gt;0,"",'Base de données'!$B3223),""))</f>
        <v/>
      </c>
      <c r="M3223" s="39" t="str">
        <f>IF(M$1&gt;$AE$1,"-",IFERROR(IF(DATEDIF('Base de données'!$A3223,M$1,"d")&lt;&gt;0,"",'Base de données'!$B3223),""))</f>
        <v/>
      </c>
      <c r="N3223" s="39" t="str">
        <f>IF(N$1&gt;$AE$1,"-",IFERROR(IF(DATEDIF('Base de données'!$A3223,N$1,"d")&lt;&gt;0,"",'Base de données'!$B3223),""))</f>
        <v/>
      </c>
      <c r="O3223" s="39" t="str">
        <f>IF(O$1&gt;$AE$1,"-",IFERROR(IF(DATEDIF('Base de données'!$A3223,O$1,"d")&lt;&gt;0,"",'Base de données'!$B3223),""))</f>
        <v/>
      </c>
      <c r="P3223" s="39" t="str">
        <f>IF(P$1&gt;$AE$1,"-",IFERROR(IF(DATEDIF('Base de données'!$A3223,P$1,"d")&lt;&gt;0,"",'Base de données'!$B3223),""))</f>
        <v/>
      </c>
      <c r="Q3223" s="39" t="str">
        <f>IF(Q$1&gt;$AE$1,"-",IFERROR(IF(DATEDIF('Base de données'!$A3223,Q$1,"d")&lt;&gt;0,"",'Base de données'!$B3223),""))</f>
        <v/>
      </c>
      <c r="R3223" s="39" t="str">
        <f>IF(R$1&gt;$AE$1,"-",IFERROR(IF(DATEDIF('Base de données'!$A3223,R$1,"d")&lt;&gt;0,"",'Base de données'!$B3223),""))</f>
        <v/>
      </c>
      <c r="S3223" s="39" t="str">
        <f>IF(S$1&gt;$AE$1,"-",IFERROR(IF(DATEDIF('Base de données'!$A3223,S$1,"d")&lt;&gt;0,"",'Base de données'!$B3223),""))</f>
        <v/>
      </c>
      <c r="T3223" s="39" t="str">
        <f>IF(T$1&gt;$AE$1,"-",IFERROR(IF(DATEDIF('Base de données'!$A3223,T$1,"d")&lt;&gt;0,"",'Base de données'!$B3223),""))</f>
        <v/>
      </c>
      <c r="U3223" s="39" t="str">
        <f>IF(U$1&gt;$AE$1,"-",IFERROR(IF(DATEDIF('Base de données'!$A3223,U$1,"d")&lt;&gt;0,"",'Base de données'!$B3223),""))</f>
        <v/>
      </c>
      <c r="V3223" s="39" t="str">
        <f>IF(V$1&gt;$AE$1,"-",IFERROR(IF(DATEDIF('Base de données'!$A3223,V$1,"d")&lt;&gt;0,"",'Base de données'!$B3223),""))</f>
        <v>97B98</v>
      </c>
      <c r="W3223" s="34"/>
      <c r="X3223" s="30" t="str">
        <f>'Base de données'!$C3223&amp;" "&amp;'Base de données'!$D3223</f>
        <v>Lemaître François</v>
      </c>
      <c r="Y3223" s="31">
        <f>COUNTIF('Base de données'!$B:$B,'Base de données'!$B3223)</f>
        <v>12</v>
      </c>
      <c r="AA3223" s="87" cm="1">
        <f t="array" aca="1" ref="AA3223" ca="1">INDIRECT("'Base de données'!A" &amp; ROW(Y3223))</f>
        <v>45992</v>
      </c>
      <c r="AB3223" s="51" t="str" cm="1">
        <f t="array" aca="1" ref="AB3223" ca="1">INDIRECT("'Base de données'!B" &amp; ROW(Z3223))</f>
        <v>97B98</v>
      </c>
    </row>
    <row r="3224" spans="1:28" x14ac:dyDescent="0.3">
      <c r="A3224" s="41" t="str">
        <f ca="1">IF(IF(AND($B3224&lt;&gt;"-",$B3224=$E3224),"Entrée et sortie","-")="Entrée et sortie",'Base de données'!$B3224,"-")</f>
        <v>-</v>
      </c>
      <c r="B3224" s="41" t="str">
        <f t="shared" ca="1" si="203"/>
        <v>-</v>
      </c>
      <c r="C3224" s="41" t="str">
        <f t="shared" ca="1" si="204"/>
        <v>-</v>
      </c>
      <c r="D3224" s="41" t="str">
        <f>IF($F3224="sortie en cours d'année",'Base de données'!$B3224,"-")</f>
        <v>-</v>
      </c>
      <c r="E3224" s="41" t="str">
        <f>IF($H3224="entrée en cours d'année",'Base de données'!$B3224,"-")</f>
        <v>-</v>
      </c>
      <c r="F3224" s="37" t="str">
        <f t="shared" si="201"/>
        <v/>
      </c>
      <c r="G3224" s="37" t="str">
        <f>IF($J3224="mouvement",_xlfn.XLOOKUP('Base de données'!$B3224,$V:$V,$V:$V,0),"")</f>
        <v/>
      </c>
      <c r="H3224" s="37" t="str">
        <f t="shared" si="202"/>
        <v/>
      </c>
      <c r="I3224" s="37" t="str">
        <f>IF($J3224="mouvement",_xlfn.XLOOKUP('Base de données'!$B3224,$K:$K,$K:$K,0),"")</f>
        <v/>
      </c>
      <c r="J3224" s="38" t="str">
        <f>IF(AND(Y3224&lt;&gt;MAX(Y:Y),COUNTIF(K3224:V3224,'Base de données'!$B3224)&gt;0),"mouvement","")</f>
        <v/>
      </c>
      <c r="K3224" s="39" t="str">
        <f>IF(K$1&gt;$AE$1,"-",IFERROR(IF(DATEDIF('Base de données'!$A3224,K$1,"d")&lt;&gt;0,"",'Base de données'!$B3224),""))</f>
        <v/>
      </c>
      <c r="L3224" s="39" t="str">
        <f>IF(L$1&gt;$AE$1,"-",IFERROR(IF(DATEDIF('Base de données'!$A3224,L$1,"d")&lt;&gt;0,"",'Base de données'!$B3224),""))</f>
        <v/>
      </c>
      <c r="M3224" s="39" t="str">
        <f>IF(M$1&gt;$AE$1,"-",IFERROR(IF(DATEDIF('Base de données'!$A3224,M$1,"d")&lt;&gt;0,"",'Base de données'!$B3224),""))</f>
        <v/>
      </c>
      <c r="N3224" s="39" t="str">
        <f>IF(N$1&gt;$AE$1,"-",IFERROR(IF(DATEDIF('Base de données'!$A3224,N$1,"d")&lt;&gt;0,"",'Base de données'!$B3224),""))</f>
        <v/>
      </c>
      <c r="O3224" s="39" t="str">
        <f>IF(O$1&gt;$AE$1,"-",IFERROR(IF(DATEDIF('Base de données'!$A3224,O$1,"d")&lt;&gt;0,"",'Base de données'!$B3224),""))</f>
        <v/>
      </c>
      <c r="P3224" s="39" t="str">
        <f>IF(P$1&gt;$AE$1,"-",IFERROR(IF(DATEDIF('Base de données'!$A3224,P$1,"d")&lt;&gt;0,"",'Base de données'!$B3224),""))</f>
        <v/>
      </c>
      <c r="Q3224" s="39" t="str">
        <f>IF(Q$1&gt;$AE$1,"-",IFERROR(IF(DATEDIF('Base de données'!$A3224,Q$1,"d")&lt;&gt;0,"",'Base de données'!$B3224),""))</f>
        <v/>
      </c>
      <c r="R3224" s="39" t="str">
        <f>IF(R$1&gt;$AE$1,"-",IFERROR(IF(DATEDIF('Base de données'!$A3224,R$1,"d")&lt;&gt;0,"",'Base de données'!$B3224),""))</f>
        <v/>
      </c>
      <c r="S3224" s="39" t="str">
        <f>IF(S$1&gt;$AE$1,"-",IFERROR(IF(DATEDIF('Base de données'!$A3224,S$1,"d")&lt;&gt;0,"",'Base de données'!$B3224),""))</f>
        <v/>
      </c>
      <c r="T3224" s="39" t="str">
        <f>IF(T$1&gt;$AE$1,"-",IFERROR(IF(DATEDIF('Base de données'!$A3224,T$1,"d")&lt;&gt;0,"",'Base de données'!$B3224),""))</f>
        <v/>
      </c>
      <c r="U3224" s="39" t="str">
        <f>IF(U$1&gt;$AE$1,"-",IFERROR(IF(DATEDIF('Base de données'!$A3224,U$1,"d")&lt;&gt;0,"",'Base de données'!$B3224),""))</f>
        <v/>
      </c>
      <c r="V3224" s="39" t="str">
        <f>IF(V$1&gt;$AE$1,"-",IFERROR(IF(DATEDIF('Base de données'!$A3224,V$1,"d")&lt;&gt;0,"",'Base de données'!$B3224),""))</f>
        <v>879JO</v>
      </c>
      <c r="W3224" s="34"/>
      <c r="X3224" s="30" t="str">
        <f>'Base de données'!$C3224&amp;" "&amp;'Base de données'!$D3224</f>
        <v>Delahaye Pierre</v>
      </c>
      <c r="Y3224" s="31">
        <f>COUNTIF('Base de données'!$B:$B,'Base de données'!$B3224)</f>
        <v>12</v>
      </c>
      <c r="AA3224" s="87" cm="1">
        <f t="array" aca="1" ref="AA3224" ca="1">INDIRECT("'Base de données'!A" &amp; ROW(Y3224))</f>
        <v>45992</v>
      </c>
      <c r="AB3224" s="51" t="str" cm="1">
        <f t="array" aca="1" ref="AB3224" ca="1">INDIRECT("'Base de données'!B" &amp; ROW(Z3224))</f>
        <v>879JO</v>
      </c>
    </row>
    <row r="3225" spans="1:28" x14ac:dyDescent="0.3">
      <c r="A3225" s="41" t="str">
        <f ca="1">IF(IF(AND($B3225&lt;&gt;"-",$B3225=$E3225),"Entrée et sortie","-")="Entrée et sortie",'Base de données'!$B3225,"-")</f>
        <v>-</v>
      </c>
      <c r="B3225" s="41" t="str">
        <f t="shared" ca="1" si="203"/>
        <v>-</v>
      </c>
      <c r="C3225" s="41" t="str">
        <f t="shared" ca="1" si="204"/>
        <v>-</v>
      </c>
      <c r="D3225" s="41" t="str">
        <f>IF($F3225="sortie en cours d'année",'Base de données'!$B3225,"-")</f>
        <v>-</v>
      </c>
      <c r="E3225" s="41" t="str">
        <f>IF($H3225="entrée en cours d'année",'Base de données'!$B3225,"-")</f>
        <v>-</v>
      </c>
      <c r="F3225" s="37" t="str">
        <f t="shared" si="201"/>
        <v/>
      </c>
      <c r="G3225" s="37" t="str">
        <f>IF($J3225="mouvement",_xlfn.XLOOKUP('Base de données'!$B3225,$V:$V,$V:$V,0),"")</f>
        <v/>
      </c>
      <c r="H3225" s="37" t="str">
        <f t="shared" si="202"/>
        <v/>
      </c>
      <c r="I3225" s="37" t="str">
        <f>IF($J3225="mouvement",_xlfn.XLOOKUP('Base de données'!$B3225,$K:$K,$K:$K,0),"")</f>
        <v/>
      </c>
      <c r="J3225" s="38" t="str">
        <f>IF(AND(Y3225&lt;&gt;MAX(Y:Y),COUNTIF(K3225:V3225,'Base de données'!$B3225)&gt;0),"mouvement","")</f>
        <v/>
      </c>
      <c r="K3225" s="39" t="str">
        <f>IF(K$1&gt;$AE$1,"-",IFERROR(IF(DATEDIF('Base de données'!$A3225,K$1,"d")&lt;&gt;0,"",'Base de données'!$B3225),""))</f>
        <v/>
      </c>
      <c r="L3225" s="39" t="str">
        <f>IF(L$1&gt;$AE$1,"-",IFERROR(IF(DATEDIF('Base de données'!$A3225,L$1,"d")&lt;&gt;0,"",'Base de données'!$B3225),""))</f>
        <v/>
      </c>
      <c r="M3225" s="39" t="str">
        <f>IF(M$1&gt;$AE$1,"-",IFERROR(IF(DATEDIF('Base de données'!$A3225,M$1,"d")&lt;&gt;0,"",'Base de données'!$B3225),""))</f>
        <v/>
      </c>
      <c r="N3225" s="39" t="str">
        <f>IF(N$1&gt;$AE$1,"-",IFERROR(IF(DATEDIF('Base de données'!$A3225,N$1,"d")&lt;&gt;0,"",'Base de données'!$B3225),""))</f>
        <v/>
      </c>
      <c r="O3225" s="39" t="str">
        <f>IF(O$1&gt;$AE$1,"-",IFERROR(IF(DATEDIF('Base de données'!$A3225,O$1,"d")&lt;&gt;0,"",'Base de données'!$B3225),""))</f>
        <v/>
      </c>
      <c r="P3225" s="39" t="str">
        <f>IF(P$1&gt;$AE$1,"-",IFERROR(IF(DATEDIF('Base de données'!$A3225,P$1,"d")&lt;&gt;0,"",'Base de données'!$B3225),""))</f>
        <v/>
      </c>
      <c r="Q3225" s="39" t="str">
        <f>IF(Q$1&gt;$AE$1,"-",IFERROR(IF(DATEDIF('Base de données'!$A3225,Q$1,"d")&lt;&gt;0,"",'Base de données'!$B3225),""))</f>
        <v/>
      </c>
      <c r="R3225" s="39" t="str">
        <f>IF(R$1&gt;$AE$1,"-",IFERROR(IF(DATEDIF('Base de données'!$A3225,R$1,"d")&lt;&gt;0,"",'Base de données'!$B3225),""))</f>
        <v/>
      </c>
      <c r="S3225" s="39" t="str">
        <f>IF(S$1&gt;$AE$1,"-",IFERROR(IF(DATEDIF('Base de données'!$A3225,S$1,"d")&lt;&gt;0,"",'Base de données'!$B3225),""))</f>
        <v/>
      </c>
      <c r="T3225" s="39" t="str">
        <f>IF(T$1&gt;$AE$1,"-",IFERROR(IF(DATEDIF('Base de données'!$A3225,T$1,"d")&lt;&gt;0,"",'Base de données'!$B3225),""))</f>
        <v/>
      </c>
      <c r="U3225" s="39" t="str">
        <f>IF(U$1&gt;$AE$1,"-",IFERROR(IF(DATEDIF('Base de données'!$A3225,U$1,"d")&lt;&gt;0,"",'Base de données'!$B3225),""))</f>
        <v/>
      </c>
      <c r="V3225" s="39" t="str">
        <f>IF(V$1&gt;$AE$1,"-",IFERROR(IF(DATEDIF('Base de données'!$A3225,V$1,"d")&lt;&gt;0,"",'Base de données'!$B3225),""))</f>
        <v>GRXBX</v>
      </c>
      <c r="W3225" s="34"/>
      <c r="X3225" s="30" t="str">
        <f>'Base de données'!$C3225&amp;" "&amp;'Base de données'!$D3225</f>
        <v>Deschamps Renée</v>
      </c>
      <c r="Y3225" s="31">
        <f>COUNTIF('Base de données'!$B:$B,'Base de données'!$B3225)</f>
        <v>12</v>
      </c>
      <c r="AA3225" s="87" cm="1">
        <f t="array" aca="1" ref="AA3225" ca="1">INDIRECT("'Base de données'!A" &amp; ROW(Y3225))</f>
        <v>45992</v>
      </c>
      <c r="AB3225" s="51" t="str" cm="1">
        <f t="array" aca="1" ref="AB3225" ca="1">INDIRECT("'Base de données'!B" &amp; ROW(Z3225))</f>
        <v>GRXBX</v>
      </c>
    </row>
    <row r="3226" spans="1:28" x14ac:dyDescent="0.3">
      <c r="A3226" s="41" t="str">
        <f ca="1">IF(IF(AND($B3226&lt;&gt;"-",$B3226=$E3226),"Entrée et sortie","-")="Entrée et sortie",'Base de données'!$B3226,"-")</f>
        <v>-</v>
      </c>
      <c r="B3226" s="41" t="str">
        <f t="shared" ca="1" si="203"/>
        <v>-</v>
      </c>
      <c r="C3226" s="41" t="str">
        <f t="shared" ca="1" si="204"/>
        <v>-</v>
      </c>
      <c r="D3226" s="41" t="str">
        <f>IF($F3226="sortie en cours d'année",'Base de données'!$B3226,"-")</f>
        <v>-</v>
      </c>
      <c r="E3226" s="41" t="str">
        <f>IF($H3226="entrée en cours d'année",'Base de données'!$B3226,"-")</f>
        <v>-</v>
      </c>
      <c r="F3226" s="37" t="str">
        <f t="shared" si="201"/>
        <v/>
      </c>
      <c r="G3226" s="37" t="str">
        <f>IF($J3226="mouvement",_xlfn.XLOOKUP('Base de données'!$B3226,$V:$V,$V:$V,0),"")</f>
        <v/>
      </c>
      <c r="H3226" s="37" t="str">
        <f t="shared" si="202"/>
        <v/>
      </c>
      <c r="I3226" s="37" t="str">
        <f>IF($J3226="mouvement",_xlfn.XLOOKUP('Base de données'!$B3226,$K:$K,$K:$K,0),"")</f>
        <v/>
      </c>
      <c r="J3226" s="38" t="str">
        <f>IF(AND(Y3226&lt;&gt;MAX(Y:Y),COUNTIF(K3226:V3226,'Base de données'!$B3226)&gt;0),"mouvement","")</f>
        <v/>
      </c>
      <c r="K3226" s="39" t="str">
        <f>IF(K$1&gt;$AE$1,"-",IFERROR(IF(DATEDIF('Base de données'!$A3226,K$1,"d")&lt;&gt;0,"",'Base de données'!$B3226),""))</f>
        <v/>
      </c>
      <c r="L3226" s="39" t="str">
        <f>IF(L$1&gt;$AE$1,"-",IFERROR(IF(DATEDIF('Base de données'!$A3226,L$1,"d")&lt;&gt;0,"",'Base de données'!$B3226),""))</f>
        <v/>
      </c>
      <c r="M3226" s="39" t="str">
        <f>IF(M$1&gt;$AE$1,"-",IFERROR(IF(DATEDIF('Base de données'!$A3226,M$1,"d")&lt;&gt;0,"",'Base de données'!$B3226),""))</f>
        <v/>
      </c>
      <c r="N3226" s="39" t="str">
        <f>IF(N$1&gt;$AE$1,"-",IFERROR(IF(DATEDIF('Base de données'!$A3226,N$1,"d")&lt;&gt;0,"",'Base de données'!$B3226),""))</f>
        <v/>
      </c>
      <c r="O3226" s="39" t="str">
        <f>IF(O$1&gt;$AE$1,"-",IFERROR(IF(DATEDIF('Base de données'!$A3226,O$1,"d")&lt;&gt;0,"",'Base de données'!$B3226),""))</f>
        <v/>
      </c>
      <c r="P3226" s="39" t="str">
        <f>IF(P$1&gt;$AE$1,"-",IFERROR(IF(DATEDIF('Base de données'!$A3226,P$1,"d")&lt;&gt;0,"",'Base de données'!$B3226),""))</f>
        <v/>
      </c>
      <c r="Q3226" s="39" t="str">
        <f>IF(Q$1&gt;$AE$1,"-",IFERROR(IF(DATEDIF('Base de données'!$A3226,Q$1,"d")&lt;&gt;0,"",'Base de données'!$B3226),""))</f>
        <v/>
      </c>
      <c r="R3226" s="39" t="str">
        <f>IF(R$1&gt;$AE$1,"-",IFERROR(IF(DATEDIF('Base de données'!$A3226,R$1,"d")&lt;&gt;0,"",'Base de données'!$B3226),""))</f>
        <v/>
      </c>
      <c r="S3226" s="39" t="str">
        <f>IF(S$1&gt;$AE$1,"-",IFERROR(IF(DATEDIF('Base de données'!$A3226,S$1,"d")&lt;&gt;0,"",'Base de données'!$B3226),""))</f>
        <v/>
      </c>
      <c r="T3226" s="39" t="str">
        <f>IF(T$1&gt;$AE$1,"-",IFERROR(IF(DATEDIF('Base de données'!$A3226,T$1,"d")&lt;&gt;0,"",'Base de données'!$B3226),""))</f>
        <v/>
      </c>
      <c r="U3226" s="39" t="str">
        <f>IF(U$1&gt;$AE$1,"-",IFERROR(IF(DATEDIF('Base de données'!$A3226,U$1,"d")&lt;&gt;0,"",'Base de données'!$B3226),""))</f>
        <v/>
      </c>
      <c r="V3226" s="39" t="str">
        <f>IF(V$1&gt;$AE$1,"-",IFERROR(IF(DATEDIF('Base de données'!$A3226,V$1,"d")&lt;&gt;0,"",'Base de données'!$B3226),""))</f>
        <v>PDNCT</v>
      </c>
      <c r="W3226" s="34"/>
      <c r="X3226" s="30" t="str">
        <f>'Base de données'!$C3226&amp;" "&amp;'Base de données'!$D3226</f>
        <v>Guilbert Marcelle</v>
      </c>
      <c r="Y3226" s="31">
        <f>COUNTIF('Base de données'!$B:$B,'Base de données'!$B3226)</f>
        <v>12</v>
      </c>
      <c r="AA3226" s="87" cm="1">
        <f t="array" aca="1" ref="AA3226" ca="1">INDIRECT("'Base de données'!A" &amp; ROW(Y3226))</f>
        <v>45992</v>
      </c>
      <c r="AB3226" s="51" t="str" cm="1">
        <f t="array" aca="1" ref="AB3226" ca="1">INDIRECT("'Base de données'!B" &amp; ROW(Z3226))</f>
        <v>PDNCT</v>
      </c>
    </row>
    <row r="3227" spans="1:28" x14ac:dyDescent="0.3">
      <c r="A3227" s="41" t="str">
        <f ca="1">IF(IF(AND($B3227&lt;&gt;"-",$B3227=$E3227),"Entrée et sortie","-")="Entrée et sortie",'Base de données'!$B3227,"-")</f>
        <v>-</v>
      </c>
      <c r="B3227" s="41" t="str">
        <f t="shared" ca="1" si="203"/>
        <v>-</v>
      </c>
      <c r="C3227" s="41" t="str">
        <f t="shared" ca="1" si="204"/>
        <v>-</v>
      </c>
      <c r="D3227" s="41" t="str">
        <f>IF($F3227="sortie en cours d'année",'Base de données'!$B3227,"-")</f>
        <v>-</v>
      </c>
      <c r="E3227" s="41" t="str">
        <f>IF($H3227="entrée en cours d'année",'Base de données'!$B3227,"-")</f>
        <v>-</v>
      </c>
      <c r="F3227" s="37" t="str">
        <f t="shared" si="201"/>
        <v/>
      </c>
      <c r="G3227" s="37" t="str">
        <f>IF($J3227="mouvement",_xlfn.XLOOKUP('Base de données'!$B3227,$V:$V,$V:$V,0),"")</f>
        <v/>
      </c>
      <c r="H3227" s="37" t="str">
        <f t="shared" si="202"/>
        <v/>
      </c>
      <c r="I3227" s="37" t="str">
        <f>IF($J3227="mouvement",_xlfn.XLOOKUP('Base de données'!$B3227,$K:$K,$K:$K,0),"")</f>
        <v/>
      </c>
      <c r="J3227" s="38" t="str">
        <f>IF(AND(Y3227&lt;&gt;MAX(Y:Y),COUNTIF(K3227:V3227,'Base de données'!$B3227)&gt;0),"mouvement","")</f>
        <v/>
      </c>
      <c r="K3227" s="39" t="str">
        <f>IF(K$1&gt;$AE$1,"-",IFERROR(IF(DATEDIF('Base de données'!$A3227,K$1,"d")&lt;&gt;0,"",'Base de données'!$B3227),""))</f>
        <v/>
      </c>
      <c r="L3227" s="39" t="str">
        <f>IF(L$1&gt;$AE$1,"-",IFERROR(IF(DATEDIF('Base de données'!$A3227,L$1,"d")&lt;&gt;0,"",'Base de données'!$B3227),""))</f>
        <v/>
      </c>
      <c r="M3227" s="39" t="str">
        <f>IF(M$1&gt;$AE$1,"-",IFERROR(IF(DATEDIF('Base de données'!$A3227,M$1,"d")&lt;&gt;0,"",'Base de données'!$B3227),""))</f>
        <v/>
      </c>
      <c r="N3227" s="39" t="str">
        <f>IF(N$1&gt;$AE$1,"-",IFERROR(IF(DATEDIF('Base de données'!$A3227,N$1,"d")&lt;&gt;0,"",'Base de données'!$B3227),""))</f>
        <v/>
      </c>
      <c r="O3227" s="39" t="str">
        <f>IF(O$1&gt;$AE$1,"-",IFERROR(IF(DATEDIF('Base de données'!$A3227,O$1,"d")&lt;&gt;0,"",'Base de données'!$B3227),""))</f>
        <v/>
      </c>
      <c r="P3227" s="39" t="str">
        <f>IF(P$1&gt;$AE$1,"-",IFERROR(IF(DATEDIF('Base de données'!$A3227,P$1,"d")&lt;&gt;0,"",'Base de données'!$B3227),""))</f>
        <v/>
      </c>
      <c r="Q3227" s="39" t="str">
        <f>IF(Q$1&gt;$AE$1,"-",IFERROR(IF(DATEDIF('Base de données'!$A3227,Q$1,"d")&lt;&gt;0,"",'Base de données'!$B3227),""))</f>
        <v/>
      </c>
      <c r="R3227" s="39" t="str">
        <f>IF(R$1&gt;$AE$1,"-",IFERROR(IF(DATEDIF('Base de données'!$A3227,R$1,"d")&lt;&gt;0,"",'Base de données'!$B3227),""))</f>
        <v/>
      </c>
      <c r="S3227" s="39" t="str">
        <f>IF(S$1&gt;$AE$1,"-",IFERROR(IF(DATEDIF('Base de données'!$A3227,S$1,"d")&lt;&gt;0,"",'Base de données'!$B3227),""))</f>
        <v/>
      </c>
      <c r="T3227" s="39" t="str">
        <f>IF(T$1&gt;$AE$1,"-",IFERROR(IF(DATEDIF('Base de données'!$A3227,T$1,"d")&lt;&gt;0,"",'Base de données'!$B3227),""))</f>
        <v/>
      </c>
      <c r="U3227" s="39" t="str">
        <f>IF(U$1&gt;$AE$1,"-",IFERROR(IF(DATEDIF('Base de données'!$A3227,U$1,"d")&lt;&gt;0,"",'Base de données'!$B3227),""))</f>
        <v/>
      </c>
      <c r="V3227" s="39" t="str">
        <f>IF(V$1&gt;$AE$1,"-",IFERROR(IF(DATEDIF('Base de données'!$A3227,V$1,"d")&lt;&gt;0,"",'Base de données'!$B3227),""))</f>
        <v>TNB06</v>
      </c>
      <c r="W3227" s="34"/>
      <c r="X3227" s="30" t="str">
        <f>'Base de données'!$C3227&amp;" "&amp;'Base de données'!$D3227</f>
        <v>Bègue Alfred</v>
      </c>
      <c r="Y3227" s="31">
        <f>COUNTIF('Base de données'!$B:$B,'Base de données'!$B3227)</f>
        <v>12</v>
      </c>
      <c r="AA3227" s="87" cm="1">
        <f t="array" aca="1" ref="AA3227" ca="1">INDIRECT("'Base de données'!A" &amp; ROW(Y3227))</f>
        <v>45992</v>
      </c>
      <c r="AB3227" s="51" t="str" cm="1">
        <f t="array" aca="1" ref="AB3227" ca="1">INDIRECT("'Base de données'!B" &amp; ROW(Z3227))</f>
        <v>TNB06</v>
      </c>
    </row>
    <row r="3228" spans="1:28" x14ac:dyDescent="0.3">
      <c r="A3228" s="41" t="str">
        <f ca="1">IF(IF(AND($B3228&lt;&gt;"-",$B3228=$E3228),"Entrée et sortie","-")="Entrée et sortie",'Base de données'!$B3228,"-")</f>
        <v>-</v>
      </c>
      <c r="B3228" s="41" t="str">
        <f t="shared" ca="1" si="203"/>
        <v>-</v>
      </c>
      <c r="C3228" s="41" t="str">
        <f t="shared" ca="1" si="204"/>
        <v>-</v>
      </c>
      <c r="D3228" s="41" t="str">
        <f>IF($F3228="sortie en cours d'année",'Base de données'!$B3228,"-")</f>
        <v>-</v>
      </c>
      <c r="E3228" s="41" t="str">
        <f>IF($H3228="entrée en cours d'année",'Base de données'!$B3228,"-")</f>
        <v>-</v>
      </c>
      <c r="F3228" s="37" t="str">
        <f t="shared" si="201"/>
        <v/>
      </c>
      <c r="G3228" s="37" t="str">
        <f>IF($J3228="mouvement",_xlfn.XLOOKUP('Base de données'!$B3228,$V:$V,$V:$V,0),"")</f>
        <v/>
      </c>
      <c r="H3228" s="37" t="str">
        <f t="shared" si="202"/>
        <v/>
      </c>
      <c r="I3228" s="37" t="str">
        <f>IF($J3228="mouvement",_xlfn.XLOOKUP('Base de données'!$B3228,$K:$K,$K:$K,0),"")</f>
        <v/>
      </c>
      <c r="J3228" s="38" t="str">
        <f>IF(AND(Y3228&lt;&gt;MAX(Y:Y),COUNTIF(K3228:V3228,'Base de données'!$B3228)&gt;0),"mouvement","")</f>
        <v/>
      </c>
      <c r="K3228" s="39" t="str">
        <f>IF(K$1&gt;$AE$1,"-",IFERROR(IF(DATEDIF('Base de données'!$A3228,K$1,"d")&lt;&gt;0,"",'Base de données'!$B3228),""))</f>
        <v/>
      </c>
      <c r="L3228" s="39" t="str">
        <f>IF(L$1&gt;$AE$1,"-",IFERROR(IF(DATEDIF('Base de données'!$A3228,L$1,"d")&lt;&gt;0,"",'Base de données'!$B3228),""))</f>
        <v/>
      </c>
      <c r="M3228" s="39" t="str">
        <f>IF(M$1&gt;$AE$1,"-",IFERROR(IF(DATEDIF('Base de données'!$A3228,M$1,"d")&lt;&gt;0,"",'Base de données'!$B3228),""))</f>
        <v/>
      </c>
      <c r="N3228" s="39" t="str">
        <f>IF(N$1&gt;$AE$1,"-",IFERROR(IF(DATEDIF('Base de données'!$A3228,N$1,"d")&lt;&gt;0,"",'Base de données'!$B3228),""))</f>
        <v/>
      </c>
      <c r="O3228" s="39" t="str">
        <f>IF(O$1&gt;$AE$1,"-",IFERROR(IF(DATEDIF('Base de données'!$A3228,O$1,"d")&lt;&gt;0,"",'Base de données'!$B3228),""))</f>
        <v/>
      </c>
      <c r="P3228" s="39" t="str">
        <f>IF(P$1&gt;$AE$1,"-",IFERROR(IF(DATEDIF('Base de données'!$A3228,P$1,"d")&lt;&gt;0,"",'Base de données'!$B3228),""))</f>
        <v/>
      </c>
      <c r="Q3228" s="39" t="str">
        <f>IF(Q$1&gt;$AE$1,"-",IFERROR(IF(DATEDIF('Base de données'!$A3228,Q$1,"d")&lt;&gt;0,"",'Base de données'!$B3228),""))</f>
        <v/>
      </c>
      <c r="R3228" s="39" t="str">
        <f>IF(R$1&gt;$AE$1,"-",IFERROR(IF(DATEDIF('Base de données'!$A3228,R$1,"d")&lt;&gt;0,"",'Base de données'!$B3228),""))</f>
        <v/>
      </c>
      <c r="S3228" s="39" t="str">
        <f>IF(S$1&gt;$AE$1,"-",IFERROR(IF(DATEDIF('Base de données'!$A3228,S$1,"d")&lt;&gt;0,"",'Base de données'!$B3228),""))</f>
        <v/>
      </c>
      <c r="T3228" s="39" t="str">
        <f>IF(T$1&gt;$AE$1,"-",IFERROR(IF(DATEDIF('Base de données'!$A3228,T$1,"d")&lt;&gt;0,"",'Base de données'!$B3228),""))</f>
        <v/>
      </c>
      <c r="U3228" s="39" t="str">
        <f>IF(U$1&gt;$AE$1,"-",IFERROR(IF(DATEDIF('Base de données'!$A3228,U$1,"d")&lt;&gt;0,"",'Base de données'!$B3228),""))</f>
        <v/>
      </c>
      <c r="V3228" s="39" t="str">
        <f>IF(V$1&gt;$AE$1,"-",IFERROR(IF(DATEDIF('Base de données'!$A3228,V$1,"d")&lt;&gt;0,"",'Base de données'!$B3228),""))</f>
        <v>5ATC0</v>
      </c>
      <c r="W3228" s="34"/>
      <c r="X3228" s="30" t="str">
        <f>'Base de données'!$C3228&amp;" "&amp;'Base de données'!$D3228</f>
        <v>Marin Lucie</v>
      </c>
      <c r="Y3228" s="31">
        <f>COUNTIF('Base de données'!$B:$B,'Base de données'!$B3228)</f>
        <v>12</v>
      </c>
      <c r="AA3228" s="87" cm="1">
        <f t="array" aca="1" ref="AA3228" ca="1">INDIRECT("'Base de données'!A" &amp; ROW(Y3228))</f>
        <v>45992</v>
      </c>
      <c r="AB3228" s="51" t="str" cm="1">
        <f t="array" aca="1" ref="AB3228" ca="1">INDIRECT("'Base de données'!B" &amp; ROW(Z3228))</f>
        <v>5ATC0</v>
      </c>
    </row>
    <row r="3229" spans="1:28" x14ac:dyDescent="0.3">
      <c r="A3229" s="41" t="str">
        <f ca="1">IF(IF(AND($B3229&lt;&gt;"-",$B3229=$E3229),"Entrée et sortie","-")="Entrée et sortie",'Base de données'!$B3229,"-")</f>
        <v>-</v>
      </c>
      <c r="B3229" s="41" t="str">
        <f t="shared" ca="1" si="203"/>
        <v>-</v>
      </c>
      <c r="C3229" s="41" t="str">
        <f t="shared" ca="1" si="204"/>
        <v>-</v>
      </c>
      <c r="D3229" s="41" t="str">
        <f>IF($F3229="sortie en cours d'année",'Base de données'!$B3229,"-")</f>
        <v>-</v>
      </c>
      <c r="E3229" s="41" t="str">
        <f>IF($H3229="entrée en cours d'année",'Base de données'!$B3229,"-")</f>
        <v>-</v>
      </c>
      <c r="F3229" s="37" t="str">
        <f t="shared" si="201"/>
        <v/>
      </c>
      <c r="G3229" s="37" t="str">
        <f>IF($J3229="mouvement",_xlfn.XLOOKUP('Base de données'!$B3229,$V:$V,$V:$V,0),"")</f>
        <v/>
      </c>
      <c r="H3229" s="37" t="str">
        <f t="shared" si="202"/>
        <v/>
      </c>
      <c r="I3229" s="37" t="str">
        <f>IF($J3229="mouvement",_xlfn.XLOOKUP('Base de données'!$B3229,$K:$K,$K:$K,0),"")</f>
        <v/>
      </c>
      <c r="J3229" s="38" t="str">
        <f>IF(AND(Y3229&lt;&gt;MAX(Y:Y),COUNTIF(K3229:V3229,'Base de données'!$B3229)&gt;0),"mouvement","")</f>
        <v/>
      </c>
      <c r="K3229" s="39" t="str">
        <f>IF(K$1&gt;$AE$1,"-",IFERROR(IF(DATEDIF('Base de données'!$A3229,K$1,"d")&lt;&gt;0,"",'Base de données'!$B3229),""))</f>
        <v/>
      </c>
      <c r="L3229" s="39" t="str">
        <f>IF(L$1&gt;$AE$1,"-",IFERROR(IF(DATEDIF('Base de données'!$A3229,L$1,"d")&lt;&gt;0,"",'Base de données'!$B3229),""))</f>
        <v/>
      </c>
      <c r="M3229" s="39" t="str">
        <f>IF(M$1&gt;$AE$1,"-",IFERROR(IF(DATEDIF('Base de données'!$A3229,M$1,"d")&lt;&gt;0,"",'Base de données'!$B3229),""))</f>
        <v/>
      </c>
      <c r="N3229" s="39" t="str">
        <f>IF(N$1&gt;$AE$1,"-",IFERROR(IF(DATEDIF('Base de données'!$A3229,N$1,"d")&lt;&gt;0,"",'Base de données'!$B3229),""))</f>
        <v/>
      </c>
      <c r="O3229" s="39" t="str">
        <f>IF(O$1&gt;$AE$1,"-",IFERROR(IF(DATEDIF('Base de données'!$A3229,O$1,"d")&lt;&gt;0,"",'Base de données'!$B3229),""))</f>
        <v/>
      </c>
      <c r="P3229" s="39" t="str">
        <f>IF(P$1&gt;$AE$1,"-",IFERROR(IF(DATEDIF('Base de données'!$A3229,P$1,"d")&lt;&gt;0,"",'Base de données'!$B3229),""))</f>
        <v/>
      </c>
      <c r="Q3229" s="39" t="str">
        <f>IF(Q$1&gt;$AE$1,"-",IFERROR(IF(DATEDIF('Base de données'!$A3229,Q$1,"d")&lt;&gt;0,"",'Base de données'!$B3229),""))</f>
        <v/>
      </c>
      <c r="R3229" s="39" t="str">
        <f>IF(R$1&gt;$AE$1,"-",IFERROR(IF(DATEDIF('Base de données'!$A3229,R$1,"d")&lt;&gt;0,"",'Base de données'!$B3229),""))</f>
        <v/>
      </c>
      <c r="S3229" s="39" t="str">
        <f>IF(S$1&gt;$AE$1,"-",IFERROR(IF(DATEDIF('Base de données'!$A3229,S$1,"d")&lt;&gt;0,"",'Base de données'!$B3229),""))</f>
        <v/>
      </c>
      <c r="T3229" s="39" t="str">
        <f>IF(T$1&gt;$AE$1,"-",IFERROR(IF(DATEDIF('Base de données'!$A3229,T$1,"d")&lt;&gt;0,"",'Base de données'!$B3229),""))</f>
        <v/>
      </c>
      <c r="U3229" s="39" t="str">
        <f>IF(U$1&gt;$AE$1,"-",IFERROR(IF(DATEDIF('Base de données'!$A3229,U$1,"d")&lt;&gt;0,"",'Base de données'!$B3229),""))</f>
        <v/>
      </c>
      <c r="V3229" s="39" t="str">
        <f>IF(V$1&gt;$AE$1,"-",IFERROR(IF(DATEDIF('Base de données'!$A3229,V$1,"d")&lt;&gt;0,"",'Base de données'!$B3229),""))</f>
        <v>4XYGG</v>
      </c>
      <c r="W3229" s="34"/>
      <c r="X3229" s="30" t="str">
        <f>'Base de données'!$C3229&amp;" "&amp;'Base de données'!$D3229</f>
        <v>Camus Isaac</v>
      </c>
      <c r="Y3229" s="31">
        <f>COUNTIF('Base de données'!$B:$B,'Base de données'!$B3229)</f>
        <v>12</v>
      </c>
      <c r="AA3229" s="87" cm="1">
        <f t="array" aca="1" ref="AA3229" ca="1">INDIRECT("'Base de données'!A" &amp; ROW(Y3229))</f>
        <v>45992</v>
      </c>
      <c r="AB3229" s="51" t="str" cm="1">
        <f t="array" aca="1" ref="AB3229" ca="1">INDIRECT("'Base de données'!B" &amp; ROW(Z3229))</f>
        <v>4XYGG</v>
      </c>
    </row>
    <row r="3230" spans="1:28" x14ac:dyDescent="0.3">
      <c r="A3230" s="41" t="str">
        <f ca="1">IF(IF(AND($B3230&lt;&gt;"-",$B3230=$E3230),"Entrée et sortie","-")="Entrée et sortie",'Base de données'!$B3230,"-")</f>
        <v>-</v>
      </c>
      <c r="B3230" s="41" t="str">
        <f t="shared" ca="1" si="203"/>
        <v>-</v>
      </c>
      <c r="C3230" s="41" t="str">
        <f t="shared" ca="1" si="204"/>
        <v>-</v>
      </c>
      <c r="D3230" s="41" t="str">
        <f>IF($F3230="sortie en cours d'année",'Base de données'!$B3230,"-")</f>
        <v>-</v>
      </c>
      <c r="E3230" s="41" t="str">
        <f>IF($H3230="entrée en cours d'année",'Base de données'!$B3230,"-")</f>
        <v>-</v>
      </c>
      <c r="F3230" s="37" t="str">
        <f t="shared" si="201"/>
        <v/>
      </c>
      <c r="G3230" s="37" t="str">
        <f>IF($J3230="mouvement",_xlfn.XLOOKUP('Base de données'!$B3230,$V:$V,$V:$V,0),"")</f>
        <v/>
      </c>
      <c r="H3230" s="37" t="str">
        <f t="shared" si="202"/>
        <v/>
      </c>
      <c r="I3230" s="37" t="str">
        <f>IF($J3230="mouvement",_xlfn.XLOOKUP('Base de données'!$B3230,$K:$K,$K:$K,0),"")</f>
        <v/>
      </c>
      <c r="J3230" s="38" t="str">
        <f>IF(AND(Y3230&lt;&gt;MAX(Y:Y),COUNTIF(K3230:V3230,'Base de données'!$B3230)&gt;0),"mouvement","")</f>
        <v/>
      </c>
      <c r="K3230" s="39" t="str">
        <f>IF(K$1&gt;$AE$1,"-",IFERROR(IF(DATEDIF('Base de données'!$A3230,K$1,"d")&lt;&gt;0,"",'Base de données'!$B3230),""))</f>
        <v/>
      </c>
      <c r="L3230" s="39" t="str">
        <f>IF(L$1&gt;$AE$1,"-",IFERROR(IF(DATEDIF('Base de données'!$A3230,L$1,"d")&lt;&gt;0,"",'Base de données'!$B3230),""))</f>
        <v/>
      </c>
      <c r="M3230" s="39" t="str">
        <f>IF(M$1&gt;$AE$1,"-",IFERROR(IF(DATEDIF('Base de données'!$A3230,M$1,"d")&lt;&gt;0,"",'Base de données'!$B3230),""))</f>
        <v/>
      </c>
      <c r="N3230" s="39" t="str">
        <f>IF(N$1&gt;$AE$1,"-",IFERROR(IF(DATEDIF('Base de données'!$A3230,N$1,"d")&lt;&gt;0,"",'Base de données'!$B3230),""))</f>
        <v/>
      </c>
      <c r="O3230" s="39" t="str">
        <f>IF(O$1&gt;$AE$1,"-",IFERROR(IF(DATEDIF('Base de données'!$A3230,O$1,"d")&lt;&gt;0,"",'Base de données'!$B3230),""))</f>
        <v/>
      </c>
      <c r="P3230" s="39" t="str">
        <f>IF(P$1&gt;$AE$1,"-",IFERROR(IF(DATEDIF('Base de données'!$A3230,P$1,"d")&lt;&gt;0,"",'Base de données'!$B3230),""))</f>
        <v/>
      </c>
      <c r="Q3230" s="39" t="str">
        <f>IF(Q$1&gt;$AE$1,"-",IFERROR(IF(DATEDIF('Base de données'!$A3230,Q$1,"d")&lt;&gt;0,"",'Base de données'!$B3230),""))</f>
        <v/>
      </c>
      <c r="R3230" s="39" t="str">
        <f>IF(R$1&gt;$AE$1,"-",IFERROR(IF(DATEDIF('Base de données'!$A3230,R$1,"d")&lt;&gt;0,"",'Base de données'!$B3230),""))</f>
        <v/>
      </c>
      <c r="S3230" s="39" t="str">
        <f>IF(S$1&gt;$AE$1,"-",IFERROR(IF(DATEDIF('Base de données'!$A3230,S$1,"d")&lt;&gt;0,"",'Base de données'!$B3230),""))</f>
        <v/>
      </c>
      <c r="T3230" s="39" t="str">
        <f>IF(T$1&gt;$AE$1,"-",IFERROR(IF(DATEDIF('Base de données'!$A3230,T$1,"d")&lt;&gt;0,"",'Base de données'!$B3230),""))</f>
        <v/>
      </c>
      <c r="U3230" s="39" t="str">
        <f>IF(U$1&gt;$AE$1,"-",IFERROR(IF(DATEDIF('Base de données'!$A3230,U$1,"d")&lt;&gt;0,"",'Base de données'!$B3230),""))</f>
        <v/>
      </c>
      <c r="V3230" s="39" t="str">
        <f>IF(V$1&gt;$AE$1,"-",IFERROR(IF(DATEDIF('Base de données'!$A3230,V$1,"d")&lt;&gt;0,"",'Base de données'!$B3230),""))</f>
        <v>399PQ</v>
      </c>
      <c r="W3230" s="34"/>
      <c r="X3230" s="30" t="str">
        <f>'Base de données'!$C3230&amp;" "&amp;'Base de données'!$D3230</f>
        <v>Nicolas Alix</v>
      </c>
      <c r="Y3230" s="31">
        <f>COUNTIF('Base de données'!$B:$B,'Base de données'!$B3230)</f>
        <v>12</v>
      </c>
      <c r="AA3230" s="87" cm="1">
        <f t="array" aca="1" ref="AA3230" ca="1">INDIRECT("'Base de données'!A" &amp; ROW(Y3230))</f>
        <v>45992</v>
      </c>
      <c r="AB3230" s="51" t="str" cm="1">
        <f t="array" aca="1" ref="AB3230" ca="1">INDIRECT("'Base de données'!B" &amp; ROW(Z3230))</f>
        <v>399PQ</v>
      </c>
    </row>
    <row r="3231" spans="1:28" x14ac:dyDescent="0.3">
      <c r="A3231" s="41" t="str">
        <f ca="1">IF(IF(AND($B3231&lt;&gt;"-",$B3231=$E3231),"Entrée et sortie","-")="Entrée et sortie",'Base de données'!$B3231,"-")</f>
        <v>-</v>
      </c>
      <c r="B3231" s="41" t="str">
        <f t="shared" ca="1" si="203"/>
        <v>-</v>
      </c>
      <c r="C3231" s="41" t="str">
        <f t="shared" ca="1" si="204"/>
        <v>-</v>
      </c>
      <c r="D3231" s="41" t="str">
        <f>IF($F3231="sortie en cours d'année",'Base de données'!$B3231,"-")</f>
        <v>-</v>
      </c>
      <c r="E3231" s="41" t="str">
        <f>IF($H3231="entrée en cours d'année",'Base de données'!$B3231,"-")</f>
        <v>-</v>
      </c>
      <c r="F3231" s="37" t="str">
        <f t="shared" si="201"/>
        <v/>
      </c>
      <c r="G3231" s="37" t="str">
        <f>IF($J3231="mouvement",_xlfn.XLOOKUP('Base de données'!$B3231,$V:$V,$V:$V,0),"")</f>
        <v/>
      </c>
      <c r="H3231" s="37" t="str">
        <f t="shared" si="202"/>
        <v/>
      </c>
      <c r="I3231" s="37" t="str">
        <f>IF($J3231="mouvement",_xlfn.XLOOKUP('Base de données'!$B3231,$K:$K,$K:$K,0),"")</f>
        <v/>
      </c>
      <c r="J3231" s="38" t="str">
        <f>IF(AND(Y3231&lt;&gt;MAX(Y:Y),COUNTIF(K3231:V3231,'Base de données'!$B3231)&gt;0),"mouvement","")</f>
        <v/>
      </c>
      <c r="K3231" s="39" t="str">
        <f>IF(K$1&gt;$AE$1,"-",IFERROR(IF(DATEDIF('Base de données'!$A3231,K$1,"d")&lt;&gt;0,"",'Base de données'!$B3231),""))</f>
        <v/>
      </c>
      <c r="L3231" s="39" t="str">
        <f>IF(L$1&gt;$AE$1,"-",IFERROR(IF(DATEDIF('Base de données'!$A3231,L$1,"d")&lt;&gt;0,"",'Base de données'!$B3231),""))</f>
        <v/>
      </c>
      <c r="M3231" s="39" t="str">
        <f>IF(M$1&gt;$AE$1,"-",IFERROR(IF(DATEDIF('Base de données'!$A3231,M$1,"d")&lt;&gt;0,"",'Base de données'!$B3231),""))</f>
        <v/>
      </c>
      <c r="N3231" s="39" t="str">
        <f>IF(N$1&gt;$AE$1,"-",IFERROR(IF(DATEDIF('Base de données'!$A3231,N$1,"d")&lt;&gt;0,"",'Base de données'!$B3231),""))</f>
        <v/>
      </c>
      <c r="O3231" s="39" t="str">
        <f>IF(O$1&gt;$AE$1,"-",IFERROR(IF(DATEDIF('Base de données'!$A3231,O$1,"d")&lt;&gt;0,"",'Base de données'!$B3231),""))</f>
        <v/>
      </c>
      <c r="P3231" s="39" t="str">
        <f>IF(P$1&gt;$AE$1,"-",IFERROR(IF(DATEDIF('Base de données'!$A3231,P$1,"d")&lt;&gt;0,"",'Base de données'!$B3231),""))</f>
        <v/>
      </c>
      <c r="Q3231" s="39" t="str">
        <f>IF(Q$1&gt;$AE$1,"-",IFERROR(IF(DATEDIF('Base de données'!$A3231,Q$1,"d")&lt;&gt;0,"",'Base de données'!$B3231),""))</f>
        <v/>
      </c>
      <c r="R3231" s="39" t="str">
        <f>IF(R$1&gt;$AE$1,"-",IFERROR(IF(DATEDIF('Base de données'!$A3231,R$1,"d")&lt;&gt;0,"",'Base de données'!$B3231),""))</f>
        <v/>
      </c>
      <c r="S3231" s="39" t="str">
        <f>IF(S$1&gt;$AE$1,"-",IFERROR(IF(DATEDIF('Base de données'!$A3231,S$1,"d")&lt;&gt;0,"",'Base de données'!$B3231),""))</f>
        <v/>
      </c>
      <c r="T3231" s="39" t="str">
        <f>IF(T$1&gt;$AE$1,"-",IFERROR(IF(DATEDIF('Base de données'!$A3231,T$1,"d")&lt;&gt;0,"",'Base de données'!$B3231),""))</f>
        <v/>
      </c>
      <c r="U3231" s="39" t="str">
        <f>IF(U$1&gt;$AE$1,"-",IFERROR(IF(DATEDIF('Base de données'!$A3231,U$1,"d")&lt;&gt;0,"",'Base de données'!$B3231),""))</f>
        <v/>
      </c>
      <c r="V3231" s="39" t="str">
        <f>IF(V$1&gt;$AE$1,"-",IFERROR(IF(DATEDIF('Base de données'!$A3231,V$1,"d")&lt;&gt;0,"",'Base de données'!$B3231),""))</f>
        <v>VLI20</v>
      </c>
      <c r="W3231" s="34"/>
      <c r="X3231" s="30" t="str">
        <f>'Base de données'!$C3231&amp;" "&amp;'Base de données'!$D3231</f>
        <v>Denis Laetitia</v>
      </c>
      <c r="Y3231" s="31">
        <f>COUNTIF('Base de données'!$B:$B,'Base de données'!$B3231)</f>
        <v>12</v>
      </c>
      <c r="AA3231" s="87" cm="1">
        <f t="array" aca="1" ref="AA3231" ca="1">INDIRECT("'Base de données'!A" &amp; ROW(Y3231))</f>
        <v>45992</v>
      </c>
      <c r="AB3231" s="51" t="str" cm="1">
        <f t="array" aca="1" ref="AB3231" ca="1">INDIRECT("'Base de données'!B" &amp; ROW(Z3231))</f>
        <v>VLI20</v>
      </c>
    </row>
    <row r="3232" spans="1:28" x14ac:dyDescent="0.3">
      <c r="A3232" s="41" t="str">
        <f ca="1">IF(IF(AND($B3232&lt;&gt;"-",$B3232=$E3232),"Entrée et sortie","-")="Entrée et sortie",'Base de données'!$B3232,"-")</f>
        <v>-</v>
      </c>
      <c r="B3232" s="41" t="str">
        <f t="shared" ca="1" si="203"/>
        <v>-</v>
      </c>
      <c r="C3232" s="41" t="str">
        <f t="shared" ca="1" si="204"/>
        <v>-</v>
      </c>
      <c r="D3232" s="41" t="str">
        <f>IF($F3232="sortie en cours d'année",'Base de données'!$B3232,"-")</f>
        <v>-</v>
      </c>
      <c r="E3232" s="41" t="str">
        <f>IF($H3232="entrée en cours d'année",'Base de données'!$B3232,"-")</f>
        <v>-</v>
      </c>
      <c r="F3232" s="37" t="str">
        <f t="shared" si="201"/>
        <v/>
      </c>
      <c r="G3232" s="37" t="str">
        <f>IF($J3232="mouvement",_xlfn.XLOOKUP('Base de données'!$B3232,$V:$V,$V:$V,0),"")</f>
        <v/>
      </c>
      <c r="H3232" s="37" t="str">
        <f t="shared" si="202"/>
        <v/>
      </c>
      <c r="I3232" s="37" t="str">
        <f>IF($J3232="mouvement",_xlfn.XLOOKUP('Base de données'!$B3232,$K:$K,$K:$K,0),"")</f>
        <v/>
      </c>
      <c r="J3232" s="38" t="str">
        <f>IF(AND(Y3232&lt;&gt;MAX(Y:Y),COUNTIF(K3232:V3232,'Base de données'!$B3232)&gt;0),"mouvement","")</f>
        <v/>
      </c>
      <c r="K3232" s="39" t="str">
        <f>IF(K$1&gt;$AE$1,"-",IFERROR(IF(DATEDIF('Base de données'!$A3232,K$1,"d")&lt;&gt;0,"",'Base de données'!$B3232),""))</f>
        <v/>
      </c>
      <c r="L3232" s="39" t="str">
        <f>IF(L$1&gt;$AE$1,"-",IFERROR(IF(DATEDIF('Base de données'!$A3232,L$1,"d")&lt;&gt;0,"",'Base de données'!$B3232),""))</f>
        <v/>
      </c>
      <c r="M3232" s="39" t="str">
        <f>IF(M$1&gt;$AE$1,"-",IFERROR(IF(DATEDIF('Base de données'!$A3232,M$1,"d")&lt;&gt;0,"",'Base de données'!$B3232),""))</f>
        <v/>
      </c>
      <c r="N3232" s="39" t="str">
        <f>IF(N$1&gt;$AE$1,"-",IFERROR(IF(DATEDIF('Base de données'!$A3232,N$1,"d")&lt;&gt;0,"",'Base de données'!$B3232),""))</f>
        <v/>
      </c>
      <c r="O3232" s="39" t="str">
        <f>IF(O$1&gt;$AE$1,"-",IFERROR(IF(DATEDIF('Base de données'!$A3232,O$1,"d")&lt;&gt;0,"",'Base de données'!$B3232),""))</f>
        <v/>
      </c>
      <c r="P3232" s="39" t="str">
        <f>IF(P$1&gt;$AE$1,"-",IFERROR(IF(DATEDIF('Base de données'!$A3232,P$1,"d")&lt;&gt;0,"",'Base de données'!$B3232),""))</f>
        <v/>
      </c>
      <c r="Q3232" s="39" t="str">
        <f>IF(Q$1&gt;$AE$1,"-",IFERROR(IF(DATEDIF('Base de données'!$A3232,Q$1,"d")&lt;&gt;0,"",'Base de données'!$B3232),""))</f>
        <v/>
      </c>
      <c r="R3232" s="39" t="str">
        <f>IF(R$1&gt;$AE$1,"-",IFERROR(IF(DATEDIF('Base de données'!$A3232,R$1,"d")&lt;&gt;0,"",'Base de données'!$B3232),""))</f>
        <v/>
      </c>
      <c r="S3232" s="39" t="str">
        <f>IF(S$1&gt;$AE$1,"-",IFERROR(IF(DATEDIF('Base de données'!$A3232,S$1,"d")&lt;&gt;0,"",'Base de données'!$B3232),""))</f>
        <v/>
      </c>
      <c r="T3232" s="39" t="str">
        <f>IF(T$1&gt;$AE$1,"-",IFERROR(IF(DATEDIF('Base de données'!$A3232,T$1,"d")&lt;&gt;0,"",'Base de données'!$B3232),""))</f>
        <v/>
      </c>
      <c r="U3232" s="39" t="str">
        <f>IF(U$1&gt;$AE$1,"-",IFERROR(IF(DATEDIF('Base de données'!$A3232,U$1,"d")&lt;&gt;0,"",'Base de données'!$B3232),""))</f>
        <v/>
      </c>
      <c r="V3232" s="39" t="str">
        <f>IF(V$1&gt;$AE$1,"-",IFERROR(IF(DATEDIF('Base de données'!$A3232,V$1,"d")&lt;&gt;0,"",'Base de données'!$B3232),""))</f>
        <v>D6LA5</v>
      </c>
      <c r="W3232" s="34"/>
      <c r="X3232" s="30" t="str">
        <f>'Base de données'!$C3232&amp;" "&amp;'Base de données'!$D3232</f>
        <v>Morin Joséphine</v>
      </c>
      <c r="Y3232" s="31">
        <f>COUNTIF('Base de données'!$B:$B,'Base de données'!$B3232)</f>
        <v>12</v>
      </c>
      <c r="AA3232" s="87" cm="1">
        <f t="array" aca="1" ref="AA3232" ca="1">INDIRECT("'Base de données'!A" &amp; ROW(Y3232))</f>
        <v>45992</v>
      </c>
      <c r="AB3232" s="51" t="str" cm="1">
        <f t="array" aca="1" ref="AB3232" ca="1">INDIRECT("'Base de données'!B" &amp; ROW(Z3232))</f>
        <v>D6LA5</v>
      </c>
    </row>
    <row r="3233" spans="1:28" x14ac:dyDescent="0.3">
      <c r="A3233" s="41" t="str">
        <f ca="1">IF(IF(AND($B3233&lt;&gt;"-",$B3233=$E3233),"Entrée et sortie","-")="Entrée et sortie",'Base de données'!$B3233,"-")</f>
        <v>-</v>
      </c>
      <c r="B3233" s="41" t="str">
        <f t="shared" ca="1" si="203"/>
        <v>-</v>
      </c>
      <c r="C3233" s="41" t="str">
        <f t="shared" ca="1" si="204"/>
        <v>-</v>
      </c>
      <c r="D3233" s="41" t="str">
        <f>IF($F3233="sortie en cours d'année",'Base de données'!$B3233,"-")</f>
        <v>-</v>
      </c>
      <c r="E3233" s="41" t="str">
        <f>IF($H3233="entrée en cours d'année",'Base de données'!$B3233,"-")</f>
        <v>-</v>
      </c>
      <c r="F3233" s="37" t="str">
        <f t="shared" si="201"/>
        <v/>
      </c>
      <c r="G3233" s="37" t="str">
        <f>IF($J3233="mouvement",_xlfn.XLOOKUP('Base de données'!$B3233,$V:$V,$V:$V,0),"")</f>
        <v/>
      </c>
      <c r="H3233" s="37" t="str">
        <f t="shared" si="202"/>
        <v/>
      </c>
      <c r="I3233" s="37" t="str">
        <f>IF($J3233="mouvement",_xlfn.XLOOKUP('Base de données'!$B3233,$K:$K,$K:$K,0),"")</f>
        <v/>
      </c>
      <c r="J3233" s="38" t="str">
        <f>IF(AND(Y3233&lt;&gt;MAX(Y:Y),COUNTIF(K3233:V3233,'Base de données'!$B3233)&gt;0),"mouvement","")</f>
        <v/>
      </c>
      <c r="K3233" s="39" t="str">
        <f>IF(K$1&gt;$AE$1,"-",IFERROR(IF(DATEDIF('Base de données'!$A3233,K$1,"d")&lt;&gt;0,"",'Base de données'!$B3233),""))</f>
        <v/>
      </c>
      <c r="L3233" s="39" t="str">
        <f>IF(L$1&gt;$AE$1,"-",IFERROR(IF(DATEDIF('Base de données'!$A3233,L$1,"d")&lt;&gt;0,"",'Base de données'!$B3233),""))</f>
        <v/>
      </c>
      <c r="M3233" s="39" t="str">
        <f>IF(M$1&gt;$AE$1,"-",IFERROR(IF(DATEDIF('Base de données'!$A3233,M$1,"d")&lt;&gt;0,"",'Base de données'!$B3233),""))</f>
        <v/>
      </c>
      <c r="N3233" s="39" t="str">
        <f>IF(N$1&gt;$AE$1,"-",IFERROR(IF(DATEDIF('Base de données'!$A3233,N$1,"d")&lt;&gt;0,"",'Base de données'!$B3233),""))</f>
        <v/>
      </c>
      <c r="O3233" s="39" t="str">
        <f>IF(O$1&gt;$AE$1,"-",IFERROR(IF(DATEDIF('Base de données'!$A3233,O$1,"d")&lt;&gt;0,"",'Base de données'!$B3233),""))</f>
        <v/>
      </c>
      <c r="P3233" s="39" t="str">
        <f>IF(P$1&gt;$AE$1,"-",IFERROR(IF(DATEDIF('Base de données'!$A3233,P$1,"d")&lt;&gt;0,"",'Base de données'!$B3233),""))</f>
        <v/>
      </c>
      <c r="Q3233" s="39" t="str">
        <f>IF(Q$1&gt;$AE$1,"-",IFERROR(IF(DATEDIF('Base de données'!$A3233,Q$1,"d")&lt;&gt;0,"",'Base de données'!$B3233),""))</f>
        <v/>
      </c>
      <c r="R3233" s="39" t="str">
        <f>IF(R$1&gt;$AE$1,"-",IFERROR(IF(DATEDIF('Base de données'!$A3233,R$1,"d")&lt;&gt;0,"",'Base de données'!$B3233),""))</f>
        <v/>
      </c>
      <c r="S3233" s="39" t="str">
        <f>IF(S$1&gt;$AE$1,"-",IFERROR(IF(DATEDIF('Base de données'!$A3233,S$1,"d")&lt;&gt;0,"",'Base de données'!$B3233),""))</f>
        <v/>
      </c>
      <c r="T3233" s="39" t="str">
        <f>IF(T$1&gt;$AE$1,"-",IFERROR(IF(DATEDIF('Base de données'!$A3233,T$1,"d")&lt;&gt;0,"",'Base de données'!$B3233),""))</f>
        <v/>
      </c>
      <c r="U3233" s="39" t="str">
        <f>IF(U$1&gt;$AE$1,"-",IFERROR(IF(DATEDIF('Base de données'!$A3233,U$1,"d")&lt;&gt;0,"",'Base de données'!$B3233),""))</f>
        <v/>
      </c>
      <c r="V3233" s="39" t="str">
        <f>IF(V$1&gt;$AE$1,"-",IFERROR(IF(DATEDIF('Base de données'!$A3233,V$1,"d")&lt;&gt;0,"",'Base de données'!$B3233),""))</f>
        <v>JS9XQ</v>
      </c>
      <c r="W3233" s="34"/>
      <c r="X3233" s="30" t="str">
        <f>'Base de données'!$C3233&amp;" "&amp;'Base de données'!$D3233</f>
        <v>Becker Louise</v>
      </c>
      <c r="Y3233" s="31">
        <f>COUNTIF('Base de données'!$B:$B,'Base de données'!$B3233)</f>
        <v>12</v>
      </c>
      <c r="AA3233" s="87" cm="1">
        <f t="array" aca="1" ref="AA3233" ca="1">INDIRECT("'Base de données'!A" &amp; ROW(Y3233))</f>
        <v>45992</v>
      </c>
      <c r="AB3233" s="51" t="str" cm="1">
        <f t="array" aca="1" ref="AB3233" ca="1">INDIRECT("'Base de données'!B" &amp; ROW(Z3233))</f>
        <v>JS9XQ</v>
      </c>
    </row>
    <row r="3234" spans="1:28" x14ac:dyDescent="0.3">
      <c r="A3234" s="41" t="str">
        <f ca="1">IF(IF(AND($B3234&lt;&gt;"-",$B3234=$E3234),"Entrée et sortie","-")="Entrée et sortie",'Base de données'!$B3234,"-")</f>
        <v>-</v>
      </c>
      <c r="B3234" s="41" t="str">
        <f t="shared" ca="1" si="203"/>
        <v>-</v>
      </c>
      <c r="C3234" s="41" t="str">
        <f t="shared" ca="1" si="204"/>
        <v>-</v>
      </c>
      <c r="D3234" s="41" t="str">
        <f>IF($F3234="sortie en cours d'année",'Base de données'!$B3234,"-")</f>
        <v>-</v>
      </c>
      <c r="E3234" s="41" t="str">
        <f>IF($H3234="entrée en cours d'année",'Base de données'!$B3234,"-")</f>
        <v>-</v>
      </c>
      <c r="F3234" s="37" t="str">
        <f t="shared" si="201"/>
        <v/>
      </c>
      <c r="G3234" s="37" t="str">
        <f>IF($J3234="mouvement",_xlfn.XLOOKUP('Base de données'!$B3234,$V:$V,$V:$V,0),"")</f>
        <v/>
      </c>
      <c r="H3234" s="37" t="str">
        <f t="shared" si="202"/>
        <v/>
      </c>
      <c r="I3234" s="37" t="str">
        <f>IF($J3234="mouvement",_xlfn.XLOOKUP('Base de données'!$B3234,$K:$K,$K:$K,0),"")</f>
        <v/>
      </c>
      <c r="J3234" s="38" t="str">
        <f>IF(AND(Y3234&lt;&gt;MAX(Y:Y),COUNTIF(K3234:V3234,'Base de données'!$B3234)&gt;0),"mouvement","")</f>
        <v/>
      </c>
      <c r="K3234" s="39" t="str">
        <f>IF(K$1&gt;$AE$1,"-",IFERROR(IF(DATEDIF('Base de données'!$A3234,K$1,"d")&lt;&gt;0,"",'Base de données'!$B3234),""))</f>
        <v/>
      </c>
      <c r="L3234" s="39" t="str">
        <f>IF(L$1&gt;$AE$1,"-",IFERROR(IF(DATEDIF('Base de données'!$A3234,L$1,"d")&lt;&gt;0,"",'Base de données'!$B3234),""))</f>
        <v/>
      </c>
      <c r="M3234" s="39" t="str">
        <f>IF(M$1&gt;$AE$1,"-",IFERROR(IF(DATEDIF('Base de données'!$A3234,M$1,"d")&lt;&gt;0,"",'Base de données'!$B3234),""))</f>
        <v/>
      </c>
      <c r="N3234" s="39" t="str">
        <f>IF(N$1&gt;$AE$1,"-",IFERROR(IF(DATEDIF('Base de données'!$A3234,N$1,"d")&lt;&gt;0,"",'Base de données'!$B3234),""))</f>
        <v/>
      </c>
      <c r="O3234" s="39" t="str">
        <f>IF(O$1&gt;$AE$1,"-",IFERROR(IF(DATEDIF('Base de données'!$A3234,O$1,"d")&lt;&gt;0,"",'Base de données'!$B3234),""))</f>
        <v/>
      </c>
      <c r="P3234" s="39" t="str">
        <f>IF(P$1&gt;$AE$1,"-",IFERROR(IF(DATEDIF('Base de données'!$A3234,P$1,"d")&lt;&gt;0,"",'Base de données'!$B3234),""))</f>
        <v/>
      </c>
      <c r="Q3234" s="39" t="str">
        <f>IF(Q$1&gt;$AE$1,"-",IFERROR(IF(DATEDIF('Base de données'!$A3234,Q$1,"d")&lt;&gt;0,"",'Base de données'!$B3234),""))</f>
        <v/>
      </c>
      <c r="R3234" s="39" t="str">
        <f>IF(R$1&gt;$AE$1,"-",IFERROR(IF(DATEDIF('Base de données'!$A3234,R$1,"d")&lt;&gt;0,"",'Base de données'!$B3234),""))</f>
        <v/>
      </c>
      <c r="S3234" s="39" t="str">
        <f>IF(S$1&gt;$AE$1,"-",IFERROR(IF(DATEDIF('Base de données'!$A3234,S$1,"d")&lt;&gt;0,"",'Base de données'!$B3234),""))</f>
        <v/>
      </c>
      <c r="T3234" s="39" t="str">
        <f>IF(T$1&gt;$AE$1,"-",IFERROR(IF(DATEDIF('Base de données'!$A3234,T$1,"d")&lt;&gt;0,"",'Base de données'!$B3234),""))</f>
        <v/>
      </c>
      <c r="U3234" s="39" t="str">
        <f>IF(U$1&gt;$AE$1,"-",IFERROR(IF(DATEDIF('Base de données'!$A3234,U$1,"d")&lt;&gt;0,"",'Base de données'!$B3234),""))</f>
        <v/>
      </c>
      <c r="V3234" s="39" t="str">
        <f>IF(V$1&gt;$AE$1,"-",IFERROR(IF(DATEDIF('Base de données'!$A3234,V$1,"d")&lt;&gt;0,"",'Base de données'!$B3234),""))</f>
        <v>6A9JO</v>
      </c>
      <c r="W3234" s="34"/>
      <c r="X3234" s="30" t="str">
        <f>'Base de données'!$C3234&amp;" "&amp;'Base de données'!$D3234</f>
        <v>Vasseur Constance</v>
      </c>
      <c r="Y3234" s="31">
        <f>COUNTIF('Base de données'!$B:$B,'Base de données'!$B3234)</f>
        <v>12</v>
      </c>
      <c r="AA3234" s="87" cm="1">
        <f t="array" aca="1" ref="AA3234" ca="1">INDIRECT("'Base de données'!A" &amp; ROW(Y3234))</f>
        <v>45992</v>
      </c>
      <c r="AB3234" s="51" t="str" cm="1">
        <f t="array" aca="1" ref="AB3234" ca="1">INDIRECT("'Base de données'!B" &amp; ROW(Z3234))</f>
        <v>6A9JO</v>
      </c>
    </row>
    <row r="3235" spans="1:28" x14ac:dyDescent="0.3">
      <c r="A3235" s="41" t="str">
        <f ca="1">IF(IF(AND($B3235&lt;&gt;"-",$B3235=$E3235),"Entrée et sortie","-")="Entrée et sortie",'Base de données'!$B3235,"-")</f>
        <v>-</v>
      </c>
      <c r="B3235" s="41" t="str">
        <f t="shared" ca="1" si="203"/>
        <v>-</v>
      </c>
      <c r="C3235" s="41" t="str">
        <f t="shared" ca="1" si="204"/>
        <v>-</v>
      </c>
      <c r="D3235" s="41" t="str">
        <f>IF($F3235="sortie en cours d'année",'Base de données'!$B3235,"-")</f>
        <v>-</v>
      </c>
      <c r="E3235" s="41" t="str">
        <f>IF($H3235="entrée en cours d'année",'Base de données'!$B3235,"-")</f>
        <v>-</v>
      </c>
      <c r="F3235" s="37" t="str">
        <f t="shared" si="201"/>
        <v/>
      </c>
      <c r="G3235" s="37" t="str">
        <f>IF($J3235="mouvement",_xlfn.XLOOKUP('Base de données'!$B3235,$V:$V,$V:$V,0),"")</f>
        <v/>
      </c>
      <c r="H3235" s="37" t="str">
        <f t="shared" si="202"/>
        <v/>
      </c>
      <c r="I3235" s="37" t="str">
        <f>IF($J3235="mouvement",_xlfn.XLOOKUP('Base de données'!$B3235,$K:$K,$K:$K,0),"")</f>
        <v/>
      </c>
      <c r="J3235" s="38" t="str">
        <f>IF(AND(Y3235&lt;&gt;MAX(Y:Y),COUNTIF(K3235:V3235,'Base de données'!$B3235)&gt;0),"mouvement","")</f>
        <v/>
      </c>
      <c r="K3235" s="39" t="str">
        <f>IF(K$1&gt;$AE$1,"-",IFERROR(IF(DATEDIF('Base de données'!$A3235,K$1,"d")&lt;&gt;0,"",'Base de données'!$B3235),""))</f>
        <v/>
      </c>
      <c r="L3235" s="39" t="str">
        <f>IF(L$1&gt;$AE$1,"-",IFERROR(IF(DATEDIF('Base de données'!$A3235,L$1,"d")&lt;&gt;0,"",'Base de données'!$B3235),""))</f>
        <v/>
      </c>
      <c r="M3235" s="39" t="str">
        <f>IF(M$1&gt;$AE$1,"-",IFERROR(IF(DATEDIF('Base de données'!$A3235,M$1,"d")&lt;&gt;0,"",'Base de données'!$B3235),""))</f>
        <v/>
      </c>
      <c r="N3235" s="39" t="str">
        <f>IF(N$1&gt;$AE$1,"-",IFERROR(IF(DATEDIF('Base de données'!$A3235,N$1,"d")&lt;&gt;0,"",'Base de données'!$B3235),""))</f>
        <v/>
      </c>
      <c r="O3235" s="39" t="str">
        <f>IF(O$1&gt;$AE$1,"-",IFERROR(IF(DATEDIF('Base de données'!$A3235,O$1,"d")&lt;&gt;0,"",'Base de données'!$B3235),""))</f>
        <v/>
      </c>
      <c r="P3235" s="39" t="str">
        <f>IF(P$1&gt;$AE$1,"-",IFERROR(IF(DATEDIF('Base de données'!$A3235,P$1,"d")&lt;&gt;0,"",'Base de données'!$B3235),""))</f>
        <v/>
      </c>
      <c r="Q3235" s="39" t="str">
        <f>IF(Q$1&gt;$AE$1,"-",IFERROR(IF(DATEDIF('Base de données'!$A3235,Q$1,"d")&lt;&gt;0,"",'Base de données'!$B3235),""))</f>
        <v/>
      </c>
      <c r="R3235" s="39" t="str">
        <f>IF(R$1&gt;$AE$1,"-",IFERROR(IF(DATEDIF('Base de données'!$A3235,R$1,"d")&lt;&gt;0,"",'Base de données'!$B3235),""))</f>
        <v/>
      </c>
      <c r="S3235" s="39" t="str">
        <f>IF(S$1&gt;$AE$1,"-",IFERROR(IF(DATEDIF('Base de données'!$A3235,S$1,"d")&lt;&gt;0,"",'Base de données'!$B3235),""))</f>
        <v/>
      </c>
      <c r="T3235" s="39" t="str">
        <f>IF(T$1&gt;$AE$1,"-",IFERROR(IF(DATEDIF('Base de données'!$A3235,T$1,"d")&lt;&gt;0,"",'Base de données'!$B3235),""))</f>
        <v/>
      </c>
      <c r="U3235" s="39" t="str">
        <f>IF(U$1&gt;$AE$1,"-",IFERROR(IF(DATEDIF('Base de données'!$A3235,U$1,"d")&lt;&gt;0,"",'Base de données'!$B3235),""))</f>
        <v/>
      </c>
      <c r="V3235" s="39" t="str">
        <f>IF(V$1&gt;$AE$1,"-",IFERROR(IF(DATEDIF('Base de données'!$A3235,V$1,"d")&lt;&gt;0,"",'Base de données'!$B3235),""))</f>
        <v>EVEHA</v>
      </c>
      <c r="W3235" s="34"/>
      <c r="X3235" s="30" t="str">
        <f>'Base de données'!$C3235&amp;" "&amp;'Base de données'!$D3235</f>
        <v>Texier Monique</v>
      </c>
      <c r="Y3235" s="31">
        <f>COUNTIF('Base de données'!$B:$B,'Base de données'!$B3235)</f>
        <v>12</v>
      </c>
      <c r="AA3235" s="87" cm="1">
        <f t="array" aca="1" ref="AA3235" ca="1">INDIRECT("'Base de données'!A" &amp; ROW(Y3235))</f>
        <v>45992</v>
      </c>
      <c r="AB3235" s="51" t="str" cm="1">
        <f t="array" aca="1" ref="AB3235" ca="1">INDIRECT("'Base de données'!B" &amp; ROW(Z3235))</f>
        <v>EVEHA</v>
      </c>
    </row>
    <row r="3236" spans="1:28" x14ac:dyDescent="0.3">
      <c r="A3236" s="41" t="str">
        <f ca="1">IF(IF(AND($B3236&lt;&gt;"-",$B3236=$E3236),"Entrée et sortie","-")="Entrée et sortie",'Base de données'!$B3236,"-")</f>
        <v>-</v>
      </c>
      <c r="B3236" s="41" t="str">
        <f t="shared" ca="1" si="203"/>
        <v>-</v>
      </c>
      <c r="C3236" s="41" t="str">
        <f t="shared" ca="1" si="204"/>
        <v>-</v>
      </c>
      <c r="D3236" s="41" t="str">
        <f>IF($F3236="sortie en cours d'année",'Base de données'!$B3236,"-")</f>
        <v>-</v>
      </c>
      <c r="E3236" s="41" t="str">
        <f>IF($H3236="entrée en cours d'année",'Base de données'!$B3236,"-")</f>
        <v>-</v>
      </c>
      <c r="F3236" s="37" t="str">
        <f t="shared" si="201"/>
        <v/>
      </c>
      <c r="G3236" s="37" t="str">
        <f>IF($J3236="mouvement",_xlfn.XLOOKUP('Base de données'!$B3236,$V:$V,$V:$V,0),"")</f>
        <v/>
      </c>
      <c r="H3236" s="37" t="str">
        <f t="shared" si="202"/>
        <v/>
      </c>
      <c r="I3236" s="37" t="str">
        <f>IF($J3236="mouvement",_xlfn.XLOOKUP('Base de données'!$B3236,$K:$K,$K:$K,0),"")</f>
        <v/>
      </c>
      <c r="J3236" s="38" t="str">
        <f>IF(AND(Y3236&lt;&gt;MAX(Y:Y),COUNTIF(K3236:V3236,'Base de données'!$B3236)&gt;0),"mouvement","")</f>
        <v/>
      </c>
      <c r="K3236" s="39" t="str">
        <f>IF(K$1&gt;$AE$1,"-",IFERROR(IF(DATEDIF('Base de données'!$A3236,K$1,"d")&lt;&gt;0,"",'Base de données'!$B3236),""))</f>
        <v/>
      </c>
      <c r="L3236" s="39" t="str">
        <f>IF(L$1&gt;$AE$1,"-",IFERROR(IF(DATEDIF('Base de données'!$A3236,L$1,"d")&lt;&gt;0,"",'Base de données'!$B3236),""))</f>
        <v/>
      </c>
      <c r="M3236" s="39" t="str">
        <f>IF(M$1&gt;$AE$1,"-",IFERROR(IF(DATEDIF('Base de données'!$A3236,M$1,"d")&lt;&gt;0,"",'Base de données'!$B3236),""))</f>
        <v/>
      </c>
      <c r="N3236" s="39" t="str">
        <f>IF(N$1&gt;$AE$1,"-",IFERROR(IF(DATEDIF('Base de données'!$A3236,N$1,"d")&lt;&gt;0,"",'Base de données'!$B3236),""))</f>
        <v/>
      </c>
      <c r="O3236" s="39" t="str">
        <f>IF(O$1&gt;$AE$1,"-",IFERROR(IF(DATEDIF('Base de données'!$A3236,O$1,"d")&lt;&gt;0,"",'Base de données'!$B3236),""))</f>
        <v/>
      </c>
      <c r="P3236" s="39" t="str">
        <f>IF(P$1&gt;$AE$1,"-",IFERROR(IF(DATEDIF('Base de données'!$A3236,P$1,"d")&lt;&gt;0,"",'Base de données'!$B3236),""))</f>
        <v/>
      </c>
      <c r="Q3236" s="39" t="str">
        <f>IF(Q$1&gt;$AE$1,"-",IFERROR(IF(DATEDIF('Base de données'!$A3236,Q$1,"d")&lt;&gt;0,"",'Base de données'!$B3236),""))</f>
        <v/>
      </c>
      <c r="R3236" s="39" t="str">
        <f>IF(R$1&gt;$AE$1,"-",IFERROR(IF(DATEDIF('Base de données'!$A3236,R$1,"d")&lt;&gt;0,"",'Base de données'!$B3236),""))</f>
        <v/>
      </c>
      <c r="S3236" s="39" t="str">
        <f>IF(S$1&gt;$AE$1,"-",IFERROR(IF(DATEDIF('Base de données'!$A3236,S$1,"d")&lt;&gt;0,"",'Base de données'!$B3236),""))</f>
        <v/>
      </c>
      <c r="T3236" s="39" t="str">
        <f>IF(T$1&gt;$AE$1,"-",IFERROR(IF(DATEDIF('Base de données'!$A3236,T$1,"d")&lt;&gt;0,"",'Base de données'!$B3236),""))</f>
        <v/>
      </c>
      <c r="U3236" s="39" t="str">
        <f>IF(U$1&gt;$AE$1,"-",IFERROR(IF(DATEDIF('Base de données'!$A3236,U$1,"d")&lt;&gt;0,"",'Base de données'!$B3236),""))</f>
        <v/>
      </c>
      <c r="V3236" s="39" t="str">
        <f>IF(V$1&gt;$AE$1,"-",IFERROR(IF(DATEDIF('Base de données'!$A3236,V$1,"d")&lt;&gt;0,"",'Base de données'!$B3236),""))</f>
        <v>GC0VK</v>
      </c>
      <c r="W3236" s="34"/>
      <c r="X3236" s="30" t="str">
        <f>'Base de données'!$C3236&amp;" "&amp;'Base de données'!$D3236</f>
        <v>Maillet Lucas</v>
      </c>
      <c r="Y3236" s="31">
        <f>COUNTIF('Base de données'!$B:$B,'Base de données'!$B3236)</f>
        <v>12</v>
      </c>
      <c r="AA3236" s="87" cm="1">
        <f t="array" aca="1" ref="AA3236" ca="1">INDIRECT("'Base de données'!A" &amp; ROW(Y3236))</f>
        <v>45992</v>
      </c>
      <c r="AB3236" s="51" t="str" cm="1">
        <f t="array" aca="1" ref="AB3236" ca="1">INDIRECT("'Base de données'!B" &amp; ROW(Z3236))</f>
        <v>GC0VK</v>
      </c>
    </row>
    <row r="3237" spans="1:28" x14ac:dyDescent="0.3">
      <c r="A3237" s="41" t="str">
        <f ca="1">IF(IF(AND($B3237&lt;&gt;"-",$B3237=$E3237),"Entrée et sortie","-")="Entrée et sortie",'Base de données'!$B3237,"-")</f>
        <v>-</v>
      </c>
      <c r="B3237" s="41" t="str">
        <f t="shared" ca="1" si="203"/>
        <v>-</v>
      </c>
      <c r="C3237" s="41" t="str">
        <f t="shared" ca="1" si="204"/>
        <v>-</v>
      </c>
      <c r="D3237" s="41" t="str">
        <f>IF($F3237="sortie en cours d'année",'Base de données'!$B3237,"-")</f>
        <v>-</v>
      </c>
      <c r="E3237" s="41" t="str">
        <f>IF($H3237="entrée en cours d'année",'Base de données'!$B3237,"-")</f>
        <v>-</v>
      </c>
      <c r="F3237" s="37" t="str">
        <f t="shared" si="201"/>
        <v/>
      </c>
      <c r="G3237" s="37" t="str">
        <f>IF($J3237="mouvement",_xlfn.XLOOKUP('Base de données'!$B3237,$V:$V,$V:$V,0),"")</f>
        <v/>
      </c>
      <c r="H3237" s="37" t="str">
        <f t="shared" si="202"/>
        <v/>
      </c>
      <c r="I3237" s="37" t="str">
        <f>IF($J3237="mouvement",_xlfn.XLOOKUP('Base de données'!$B3237,$K:$K,$K:$K,0),"")</f>
        <v/>
      </c>
      <c r="J3237" s="38" t="str">
        <f>IF(AND(Y3237&lt;&gt;MAX(Y:Y),COUNTIF(K3237:V3237,'Base de données'!$B3237)&gt;0),"mouvement","")</f>
        <v/>
      </c>
      <c r="K3237" s="39" t="str">
        <f>IF(K$1&gt;$AE$1,"-",IFERROR(IF(DATEDIF('Base de données'!$A3237,K$1,"d")&lt;&gt;0,"",'Base de données'!$B3237),""))</f>
        <v/>
      </c>
      <c r="L3237" s="39" t="str">
        <f>IF(L$1&gt;$AE$1,"-",IFERROR(IF(DATEDIF('Base de données'!$A3237,L$1,"d")&lt;&gt;0,"",'Base de données'!$B3237),""))</f>
        <v/>
      </c>
      <c r="M3237" s="39" t="str">
        <f>IF(M$1&gt;$AE$1,"-",IFERROR(IF(DATEDIF('Base de données'!$A3237,M$1,"d")&lt;&gt;0,"",'Base de données'!$B3237),""))</f>
        <v/>
      </c>
      <c r="N3237" s="39" t="str">
        <f>IF(N$1&gt;$AE$1,"-",IFERROR(IF(DATEDIF('Base de données'!$A3237,N$1,"d")&lt;&gt;0,"",'Base de données'!$B3237),""))</f>
        <v/>
      </c>
      <c r="O3237" s="39" t="str">
        <f>IF(O$1&gt;$AE$1,"-",IFERROR(IF(DATEDIF('Base de données'!$A3237,O$1,"d")&lt;&gt;0,"",'Base de données'!$B3237),""))</f>
        <v/>
      </c>
      <c r="P3237" s="39" t="str">
        <f>IF(P$1&gt;$AE$1,"-",IFERROR(IF(DATEDIF('Base de données'!$A3237,P$1,"d")&lt;&gt;0,"",'Base de données'!$B3237),""))</f>
        <v/>
      </c>
      <c r="Q3237" s="39" t="str">
        <f>IF(Q$1&gt;$AE$1,"-",IFERROR(IF(DATEDIF('Base de données'!$A3237,Q$1,"d")&lt;&gt;0,"",'Base de données'!$B3237),""))</f>
        <v/>
      </c>
      <c r="R3237" s="39" t="str">
        <f>IF(R$1&gt;$AE$1,"-",IFERROR(IF(DATEDIF('Base de données'!$A3237,R$1,"d")&lt;&gt;0,"",'Base de données'!$B3237),""))</f>
        <v/>
      </c>
      <c r="S3237" s="39" t="str">
        <f>IF(S$1&gt;$AE$1,"-",IFERROR(IF(DATEDIF('Base de données'!$A3237,S$1,"d")&lt;&gt;0,"",'Base de données'!$B3237),""))</f>
        <v/>
      </c>
      <c r="T3237" s="39" t="str">
        <f>IF(T$1&gt;$AE$1,"-",IFERROR(IF(DATEDIF('Base de données'!$A3237,T$1,"d")&lt;&gt;0,"",'Base de données'!$B3237),""))</f>
        <v/>
      </c>
      <c r="U3237" s="39" t="str">
        <f>IF(U$1&gt;$AE$1,"-",IFERROR(IF(DATEDIF('Base de données'!$A3237,U$1,"d")&lt;&gt;0,"",'Base de données'!$B3237),""))</f>
        <v/>
      </c>
      <c r="V3237" s="39" t="str">
        <f>IF(V$1&gt;$AE$1,"-",IFERROR(IF(DATEDIF('Base de données'!$A3237,V$1,"d")&lt;&gt;0,"",'Base de données'!$B3237),""))</f>
        <v>DHEUO</v>
      </c>
      <c r="W3237" s="34"/>
      <c r="X3237" s="30" t="str">
        <f>'Base de données'!$C3237&amp;" "&amp;'Base de données'!$D3237</f>
        <v>Couturier Sébastien</v>
      </c>
      <c r="Y3237" s="31">
        <f>COUNTIF('Base de données'!$B:$B,'Base de données'!$B3237)</f>
        <v>12</v>
      </c>
      <c r="AA3237" s="87" cm="1">
        <f t="array" aca="1" ref="AA3237" ca="1">INDIRECT("'Base de données'!A" &amp; ROW(Y3237))</f>
        <v>45992</v>
      </c>
      <c r="AB3237" s="51" t="str" cm="1">
        <f t="array" aca="1" ref="AB3237" ca="1">INDIRECT("'Base de données'!B" &amp; ROW(Z3237))</f>
        <v>DHEUO</v>
      </c>
    </row>
    <row r="3238" spans="1:28" x14ac:dyDescent="0.3">
      <c r="A3238" s="41" t="str">
        <f ca="1">IF(IF(AND($B3238&lt;&gt;"-",$B3238=$E3238),"Entrée et sortie","-")="Entrée et sortie",'Base de données'!$B3238,"-")</f>
        <v>-</v>
      </c>
      <c r="B3238" s="41" t="str">
        <f t="shared" ca="1" si="203"/>
        <v>-</v>
      </c>
      <c r="C3238" s="41" t="str">
        <f t="shared" ca="1" si="204"/>
        <v>-</v>
      </c>
      <c r="D3238" s="41" t="str">
        <f>IF($F3238="sortie en cours d'année",'Base de données'!$B3238,"-")</f>
        <v>-</v>
      </c>
      <c r="E3238" s="41" t="str">
        <f>IF($H3238="entrée en cours d'année",'Base de données'!$B3238,"-")</f>
        <v>-</v>
      </c>
      <c r="F3238" s="37" t="str">
        <f t="shared" si="201"/>
        <v/>
      </c>
      <c r="G3238" s="37" t="str">
        <f>IF($J3238="mouvement",_xlfn.XLOOKUP('Base de données'!$B3238,$V:$V,$V:$V,0),"")</f>
        <v/>
      </c>
      <c r="H3238" s="37" t="str">
        <f t="shared" si="202"/>
        <v/>
      </c>
      <c r="I3238" s="37" t="str">
        <f>IF($J3238="mouvement",_xlfn.XLOOKUP('Base de données'!$B3238,$K:$K,$K:$K,0),"")</f>
        <v/>
      </c>
      <c r="J3238" s="38" t="str">
        <f>IF(AND(Y3238&lt;&gt;MAX(Y:Y),COUNTIF(K3238:V3238,'Base de données'!$B3238)&gt;0),"mouvement","")</f>
        <v/>
      </c>
      <c r="K3238" s="39" t="str">
        <f>IF(K$1&gt;$AE$1,"-",IFERROR(IF(DATEDIF('Base de données'!$A3238,K$1,"d")&lt;&gt;0,"",'Base de données'!$B3238),""))</f>
        <v/>
      </c>
      <c r="L3238" s="39" t="str">
        <f>IF(L$1&gt;$AE$1,"-",IFERROR(IF(DATEDIF('Base de données'!$A3238,L$1,"d")&lt;&gt;0,"",'Base de données'!$B3238),""))</f>
        <v/>
      </c>
      <c r="M3238" s="39" t="str">
        <f>IF(M$1&gt;$AE$1,"-",IFERROR(IF(DATEDIF('Base de données'!$A3238,M$1,"d")&lt;&gt;0,"",'Base de données'!$B3238),""))</f>
        <v/>
      </c>
      <c r="N3238" s="39" t="str">
        <f>IF(N$1&gt;$AE$1,"-",IFERROR(IF(DATEDIF('Base de données'!$A3238,N$1,"d")&lt;&gt;0,"",'Base de données'!$B3238),""))</f>
        <v/>
      </c>
      <c r="O3238" s="39" t="str">
        <f>IF(O$1&gt;$AE$1,"-",IFERROR(IF(DATEDIF('Base de données'!$A3238,O$1,"d")&lt;&gt;0,"",'Base de données'!$B3238),""))</f>
        <v/>
      </c>
      <c r="P3238" s="39" t="str">
        <f>IF(P$1&gt;$AE$1,"-",IFERROR(IF(DATEDIF('Base de données'!$A3238,P$1,"d")&lt;&gt;0,"",'Base de données'!$B3238),""))</f>
        <v/>
      </c>
      <c r="Q3238" s="39" t="str">
        <f>IF(Q$1&gt;$AE$1,"-",IFERROR(IF(DATEDIF('Base de données'!$A3238,Q$1,"d")&lt;&gt;0,"",'Base de données'!$B3238),""))</f>
        <v/>
      </c>
      <c r="R3238" s="39" t="str">
        <f>IF(R$1&gt;$AE$1,"-",IFERROR(IF(DATEDIF('Base de données'!$A3238,R$1,"d")&lt;&gt;0,"",'Base de données'!$B3238),""))</f>
        <v/>
      </c>
      <c r="S3238" s="39" t="str">
        <f>IF(S$1&gt;$AE$1,"-",IFERROR(IF(DATEDIF('Base de données'!$A3238,S$1,"d")&lt;&gt;0,"",'Base de données'!$B3238),""))</f>
        <v/>
      </c>
      <c r="T3238" s="39" t="str">
        <f>IF(T$1&gt;$AE$1,"-",IFERROR(IF(DATEDIF('Base de données'!$A3238,T$1,"d")&lt;&gt;0,"",'Base de données'!$B3238),""))</f>
        <v/>
      </c>
      <c r="U3238" s="39" t="str">
        <f>IF(U$1&gt;$AE$1,"-",IFERROR(IF(DATEDIF('Base de données'!$A3238,U$1,"d")&lt;&gt;0,"",'Base de données'!$B3238),""))</f>
        <v/>
      </c>
      <c r="V3238" s="39" t="str">
        <f>IF(V$1&gt;$AE$1,"-",IFERROR(IF(DATEDIF('Base de données'!$A3238,V$1,"d")&lt;&gt;0,"",'Base de données'!$B3238),""))</f>
        <v>CD97O</v>
      </c>
      <c r="W3238" s="34"/>
      <c r="X3238" s="30" t="str">
        <f>'Base de données'!$C3238&amp;" "&amp;'Base de données'!$D3238</f>
        <v>Texier Augustin</v>
      </c>
      <c r="Y3238" s="31">
        <f>COUNTIF('Base de données'!$B:$B,'Base de données'!$B3238)</f>
        <v>12</v>
      </c>
      <c r="AA3238" s="87" cm="1">
        <f t="array" aca="1" ref="AA3238" ca="1">INDIRECT("'Base de données'!A" &amp; ROW(Y3238))</f>
        <v>45992</v>
      </c>
      <c r="AB3238" s="51" t="str" cm="1">
        <f t="array" aca="1" ref="AB3238" ca="1">INDIRECT("'Base de données'!B" &amp; ROW(Z3238))</f>
        <v>CD97O</v>
      </c>
    </row>
    <row r="3239" spans="1:28" x14ac:dyDescent="0.3">
      <c r="A3239" s="41" t="str">
        <f ca="1">IF(IF(AND($B3239&lt;&gt;"-",$B3239=$E3239),"Entrée et sortie","-")="Entrée et sortie",'Base de données'!$B3239,"-")</f>
        <v>-</v>
      </c>
      <c r="B3239" s="41" t="str">
        <f t="shared" ca="1" si="203"/>
        <v>-</v>
      </c>
      <c r="C3239" s="41" t="str">
        <f t="shared" ca="1" si="204"/>
        <v>-</v>
      </c>
      <c r="D3239" s="41" t="str">
        <f>IF($F3239="sortie en cours d'année",'Base de données'!$B3239,"-")</f>
        <v>-</v>
      </c>
      <c r="E3239" s="41" t="str">
        <f>IF($H3239="entrée en cours d'année",'Base de données'!$B3239,"-")</f>
        <v>-</v>
      </c>
      <c r="F3239" s="37" t="str">
        <f t="shared" si="201"/>
        <v/>
      </c>
      <c r="G3239" s="37" t="str">
        <f>IF($J3239="mouvement",_xlfn.XLOOKUP('Base de données'!$B3239,$V:$V,$V:$V,0),"")</f>
        <v/>
      </c>
      <c r="H3239" s="37" t="str">
        <f t="shared" si="202"/>
        <v/>
      </c>
      <c r="I3239" s="37" t="str">
        <f>IF($J3239="mouvement",_xlfn.XLOOKUP('Base de données'!$B3239,$K:$K,$K:$K,0),"")</f>
        <v/>
      </c>
      <c r="J3239" s="38" t="str">
        <f>IF(AND(Y3239&lt;&gt;MAX(Y:Y),COUNTIF(K3239:V3239,'Base de données'!$B3239)&gt;0),"mouvement","")</f>
        <v/>
      </c>
      <c r="K3239" s="39" t="str">
        <f>IF(K$1&gt;$AE$1,"-",IFERROR(IF(DATEDIF('Base de données'!$A3239,K$1,"d")&lt;&gt;0,"",'Base de données'!$B3239),""))</f>
        <v/>
      </c>
      <c r="L3239" s="39" t="str">
        <f>IF(L$1&gt;$AE$1,"-",IFERROR(IF(DATEDIF('Base de données'!$A3239,L$1,"d")&lt;&gt;0,"",'Base de données'!$B3239),""))</f>
        <v/>
      </c>
      <c r="M3239" s="39" t="str">
        <f>IF(M$1&gt;$AE$1,"-",IFERROR(IF(DATEDIF('Base de données'!$A3239,M$1,"d")&lt;&gt;0,"",'Base de données'!$B3239),""))</f>
        <v/>
      </c>
      <c r="N3239" s="39" t="str">
        <f>IF(N$1&gt;$AE$1,"-",IFERROR(IF(DATEDIF('Base de données'!$A3239,N$1,"d")&lt;&gt;0,"",'Base de données'!$B3239),""))</f>
        <v/>
      </c>
      <c r="O3239" s="39" t="str">
        <f>IF(O$1&gt;$AE$1,"-",IFERROR(IF(DATEDIF('Base de données'!$A3239,O$1,"d")&lt;&gt;0,"",'Base de données'!$B3239),""))</f>
        <v/>
      </c>
      <c r="P3239" s="39" t="str">
        <f>IF(P$1&gt;$AE$1,"-",IFERROR(IF(DATEDIF('Base de données'!$A3239,P$1,"d")&lt;&gt;0,"",'Base de données'!$B3239),""))</f>
        <v/>
      </c>
      <c r="Q3239" s="39" t="str">
        <f>IF(Q$1&gt;$AE$1,"-",IFERROR(IF(DATEDIF('Base de données'!$A3239,Q$1,"d")&lt;&gt;0,"",'Base de données'!$B3239),""))</f>
        <v/>
      </c>
      <c r="R3239" s="39" t="str">
        <f>IF(R$1&gt;$AE$1,"-",IFERROR(IF(DATEDIF('Base de données'!$A3239,R$1,"d")&lt;&gt;0,"",'Base de données'!$B3239),""))</f>
        <v/>
      </c>
      <c r="S3239" s="39" t="str">
        <f>IF(S$1&gt;$AE$1,"-",IFERROR(IF(DATEDIF('Base de données'!$A3239,S$1,"d")&lt;&gt;0,"",'Base de données'!$B3239),""))</f>
        <v/>
      </c>
      <c r="T3239" s="39" t="str">
        <f>IF(T$1&gt;$AE$1,"-",IFERROR(IF(DATEDIF('Base de données'!$A3239,T$1,"d")&lt;&gt;0,"",'Base de données'!$B3239),""))</f>
        <v/>
      </c>
      <c r="U3239" s="39" t="str">
        <f>IF(U$1&gt;$AE$1,"-",IFERROR(IF(DATEDIF('Base de données'!$A3239,U$1,"d")&lt;&gt;0,"",'Base de données'!$B3239),""))</f>
        <v/>
      </c>
      <c r="V3239" s="39" t="str">
        <f>IF(V$1&gt;$AE$1,"-",IFERROR(IF(DATEDIF('Base de données'!$A3239,V$1,"d")&lt;&gt;0,"",'Base de données'!$B3239),""))</f>
        <v>SC7KQ</v>
      </c>
      <c r="W3239" s="34"/>
      <c r="X3239" s="30" t="str">
        <f>'Base de données'!$C3239&amp;" "&amp;'Base de données'!$D3239</f>
        <v>Hebert Alice</v>
      </c>
      <c r="Y3239" s="31">
        <f>COUNTIF('Base de données'!$B:$B,'Base de données'!$B3239)</f>
        <v>12</v>
      </c>
      <c r="AA3239" s="87" cm="1">
        <f t="array" aca="1" ref="AA3239" ca="1">INDIRECT("'Base de données'!A" &amp; ROW(Y3239))</f>
        <v>45992</v>
      </c>
      <c r="AB3239" s="51" t="str" cm="1">
        <f t="array" aca="1" ref="AB3239" ca="1">INDIRECT("'Base de données'!B" &amp; ROW(Z3239))</f>
        <v>SC7KQ</v>
      </c>
    </row>
    <row r="3240" spans="1:28" x14ac:dyDescent="0.3">
      <c r="A3240" s="41" t="str">
        <f ca="1">IF(IF(AND($B3240&lt;&gt;"-",$B3240=$E3240),"Entrée et sortie","-")="Entrée et sortie",'Base de données'!$B3240,"-")</f>
        <v>-</v>
      </c>
      <c r="B3240" s="41" t="str">
        <f t="shared" ca="1" si="203"/>
        <v>-</v>
      </c>
      <c r="C3240" s="41" t="str">
        <f t="shared" ca="1" si="204"/>
        <v>-</v>
      </c>
      <c r="D3240" s="41" t="str">
        <f>IF($F3240="sortie en cours d'année",'Base de données'!$B3240,"-")</f>
        <v>-</v>
      </c>
      <c r="E3240" s="41" t="str">
        <f>IF($H3240="entrée en cours d'année",'Base de données'!$B3240,"-")</f>
        <v>-</v>
      </c>
      <c r="F3240" s="37" t="str">
        <f t="shared" si="201"/>
        <v/>
      </c>
      <c r="G3240" s="37" t="str">
        <f>IF($J3240="mouvement",_xlfn.XLOOKUP('Base de données'!$B3240,$V:$V,$V:$V,0),"")</f>
        <v/>
      </c>
      <c r="H3240" s="37" t="str">
        <f t="shared" si="202"/>
        <v/>
      </c>
      <c r="I3240" s="37" t="str">
        <f>IF($J3240="mouvement",_xlfn.XLOOKUP('Base de données'!$B3240,$K:$K,$K:$K,0),"")</f>
        <v/>
      </c>
      <c r="J3240" s="38" t="str">
        <f>IF(AND(Y3240&lt;&gt;MAX(Y:Y),COUNTIF(K3240:V3240,'Base de données'!$B3240)&gt;0),"mouvement","")</f>
        <v/>
      </c>
      <c r="K3240" s="39" t="str">
        <f>IF(K$1&gt;$AE$1,"-",IFERROR(IF(DATEDIF('Base de données'!$A3240,K$1,"d")&lt;&gt;0,"",'Base de données'!$B3240),""))</f>
        <v/>
      </c>
      <c r="L3240" s="39" t="str">
        <f>IF(L$1&gt;$AE$1,"-",IFERROR(IF(DATEDIF('Base de données'!$A3240,L$1,"d")&lt;&gt;0,"",'Base de données'!$B3240),""))</f>
        <v/>
      </c>
      <c r="M3240" s="39" t="str">
        <f>IF(M$1&gt;$AE$1,"-",IFERROR(IF(DATEDIF('Base de données'!$A3240,M$1,"d")&lt;&gt;0,"",'Base de données'!$B3240),""))</f>
        <v/>
      </c>
      <c r="N3240" s="39" t="str">
        <f>IF(N$1&gt;$AE$1,"-",IFERROR(IF(DATEDIF('Base de données'!$A3240,N$1,"d")&lt;&gt;0,"",'Base de données'!$B3240),""))</f>
        <v/>
      </c>
      <c r="O3240" s="39" t="str">
        <f>IF(O$1&gt;$AE$1,"-",IFERROR(IF(DATEDIF('Base de données'!$A3240,O$1,"d")&lt;&gt;0,"",'Base de données'!$B3240),""))</f>
        <v/>
      </c>
      <c r="P3240" s="39" t="str">
        <f>IF(P$1&gt;$AE$1,"-",IFERROR(IF(DATEDIF('Base de données'!$A3240,P$1,"d")&lt;&gt;0,"",'Base de données'!$B3240),""))</f>
        <v/>
      </c>
      <c r="Q3240" s="39" t="str">
        <f>IF(Q$1&gt;$AE$1,"-",IFERROR(IF(DATEDIF('Base de données'!$A3240,Q$1,"d")&lt;&gt;0,"",'Base de données'!$B3240),""))</f>
        <v/>
      </c>
      <c r="R3240" s="39" t="str">
        <f>IF(R$1&gt;$AE$1,"-",IFERROR(IF(DATEDIF('Base de données'!$A3240,R$1,"d")&lt;&gt;0,"",'Base de données'!$B3240),""))</f>
        <v/>
      </c>
      <c r="S3240" s="39" t="str">
        <f>IF(S$1&gt;$AE$1,"-",IFERROR(IF(DATEDIF('Base de données'!$A3240,S$1,"d")&lt;&gt;0,"",'Base de données'!$B3240),""))</f>
        <v/>
      </c>
      <c r="T3240" s="39" t="str">
        <f>IF(T$1&gt;$AE$1,"-",IFERROR(IF(DATEDIF('Base de données'!$A3240,T$1,"d")&lt;&gt;0,"",'Base de données'!$B3240),""))</f>
        <v/>
      </c>
      <c r="U3240" s="39" t="str">
        <f>IF(U$1&gt;$AE$1,"-",IFERROR(IF(DATEDIF('Base de données'!$A3240,U$1,"d")&lt;&gt;0,"",'Base de données'!$B3240),""))</f>
        <v/>
      </c>
      <c r="V3240" s="39" t="str">
        <f>IF(V$1&gt;$AE$1,"-",IFERROR(IF(DATEDIF('Base de données'!$A3240,V$1,"d")&lt;&gt;0,"",'Base de données'!$B3240),""))</f>
        <v>7XTUM</v>
      </c>
      <c r="W3240" s="34"/>
      <c r="X3240" s="30" t="str">
        <f>'Base de données'!$C3240&amp;" "&amp;'Base de données'!$D3240</f>
        <v>Gaillard Gérard</v>
      </c>
      <c r="Y3240" s="31">
        <f>COUNTIF('Base de données'!$B:$B,'Base de données'!$B3240)</f>
        <v>12</v>
      </c>
      <c r="AA3240" s="87" cm="1">
        <f t="array" aca="1" ref="AA3240" ca="1">INDIRECT("'Base de données'!A" &amp; ROW(Y3240))</f>
        <v>45992</v>
      </c>
      <c r="AB3240" s="51" t="str" cm="1">
        <f t="array" aca="1" ref="AB3240" ca="1">INDIRECT("'Base de données'!B" &amp; ROW(Z3240))</f>
        <v>7XTUM</v>
      </c>
    </row>
    <row r="3241" spans="1:28" x14ac:dyDescent="0.3">
      <c r="A3241" s="41" t="str">
        <f ca="1">IF(IF(AND($B3241&lt;&gt;"-",$B3241=$E3241),"Entrée et sortie","-")="Entrée et sortie",'Base de données'!$B3241,"-")</f>
        <v>-</v>
      </c>
      <c r="B3241" s="41" t="str">
        <f t="shared" ca="1" si="203"/>
        <v>-</v>
      </c>
      <c r="C3241" s="41" t="str">
        <f t="shared" ca="1" si="204"/>
        <v>-</v>
      </c>
      <c r="D3241" s="41" t="str">
        <f>IF($F3241="sortie en cours d'année",'Base de données'!$B3241,"-")</f>
        <v>-</v>
      </c>
      <c r="E3241" s="41" t="str">
        <f>IF($H3241="entrée en cours d'année",'Base de données'!$B3241,"-")</f>
        <v>-</v>
      </c>
      <c r="F3241" s="37" t="str">
        <f t="shared" si="201"/>
        <v/>
      </c>
      <c r="G3241" s="37" t="str">
        <f>IF($J3241="mouvement",_xlfn.XLOOKUP('Base de données'!$B3241,$V:$V,$V:$V,0),"")</f>
        <v/>
      </c>
      <c r="H3241" s="37" t="str">
        <f t="shared" si="202"/>
        <v/>
      </c>
      <c r="I3241" s="37" t="str">
        <f>IF($J3241="mouvement",_xlfn.XLOOKUP('Base de données'!$B3241,$K:$K,$K:$K,0),"")</f>
        <v/>
      </c>
      <c r="J3241" s="38" t="str">
        <f>IF(AND(Y3241&lt;&gt;MAX(Y:Y),COUNTIF(K3241:V3241,'Base de données'!$B3241)&gt;0),"mouvement","")</f>
        <v/>
      </c>
      <c r="K3241" s="39" t="str">
        <f>IF(K$1&gt;$AE$1,"-",IFERROR(IF(DATEDIF('Base de données'!$A3241,K$1,"d")&lt;&gt;0,"",'Base de données'!$B3241),""))</f>
        <v/>
      </c>
      <c r="L3241" s="39" t="str">
        <f>IF(L$1&gt;$AE$1,"-",IFERROR(IF(DATEDIF('Base de données'!$A3241,L$1,"d")&lt;&gt;0,"",'Base de données'!$B3241),""))</f>
        <v/>
      </c>
      <c r="M3241" s="39" t="str">
        <f>IF(M$1&gt;$AE$1,"-",IFERROR(IF(DATEDIF('Base de données'!$A3241,M$1,"d")&lt;&gt;0,"",'Base de données'!$B3241),""))</f>
        <v/>
      </c>
      <c r="N3241" s="39" t="str">
        <f>IF(N$1&gt;$AE$1,"-",IFERROR(IF(DATEDIF('Base de données'!$A3241,N$1,"d")&lt;&gt;0,"",'Base de données'!$B3241),""))</f>
        <v/>
      </c>
      <c r="O3241" s="39" t="str">
        <f>IF(O$1&gt;$AE$1,"-",IFERROR(IF(DATEDIF('Base de données'!$A3241,O$1,"d")&lt;&gt;0,"",'Base de données'!$B3241),""))</f>
        <v/>
      </c>
      <c r="P3241" s="39" t="str">
        <f>IF(P$1&gt;$AE$1,"-",IFERROR(IF(DATEDIF('Base de données'!$A3241,P$1,"d")&lt;&gt;0,"",'Base de données'!$B3241),""))</f>
        <v/>
      </c>
      <c r="Q3241" s="39" t="str">
        <f>IF(Q$1&gt;$AE$1,"-",IFERROR(IF(DATEDIF('Base de données'!$A3241,Q$1,"d")&lt;&gt;0,"",'Base de données'!$B3241),""))</f>
        <v/>
      </c>
      <c r="R3241" s="39" t="str">
        <f>IF(R$1&gt;$AE$1,"-",IFERROR(IF(DATEDIF('Base de données'!$A3241,R$1,"d")&lt;&gt;0,"",'Base de données'!$B3241),""))</f>
        <v/>
      </c>
      <c r="S3241" s="39" t="str">
        <f>IF(S$1&gt;$AE$1,"-",IFERROR(IF(DATEDIF('Base de données'!$A3241,S$1,"d")&lt;&gt;0,"",'Base de données'!$B3241),""))</f>
        <v/>
      </c>
      <c r="T3241" s="39" t="str">
        <f>IF(T$1&gt;$AE$1,"-",IFERROR(IF(DATEDIF('Base de données'!$A3241,T$1,"d")&lt;&gt;0,"",'Base de données'!$B3241),""))</f>
        <v/>
      </c>
      <c r="U3241" s="39" t="str">
        <f>IF(U$1&gt;$AE$1,"-",IFERROR(IF(DATEDIF('Base de données'!$A3241,U$1,"d")&lt;&gt;0,"",'Base de données'!$B3241),""))</f>
        <v/>
      </c>
      <c r="V3241" s="39" t="str">
        <f>IF(V$1&gt;$AE$1,"-",IFERROR(IF(DATEDIF('Base de données'!$A3241,V$1,"d")&lt;&gt;0,"",'Base de données'!$B3241),""))</f>
        <v>W01L7</v>
      </c>
      <c r="W3241" s="34"/>
      <c r="X3241" s="30" t="str">
        <f>'Base de données'!$C3241&amp;" "&amp;'Base de données'!$D3241</f>
        <v>Gautier Louise</v>
      </c>
      <c r="Y3241" s="31">
        <f>COUNTIF('Base de données'!$B:$B,'Base de données'!$B3241)</f>
        <v>12</v>
      </c>
      <c r="AA3241" s="87" cm="1">
        <f t="array" aca="1" ref="AA3241" ca="1">INDIRECT("'Base de données'!A" &amp; ROW(Y3241))</f>
        <v>45992</v>
      </c>
      <c r="AB3241" s="51" t="str" cm="1">
        <f t="array" aca="1" ref="AB3241" ca="1">INDIRECT("'Base de données'!B" &amp; ROW(Z3241))</f>
        <v>W01L7</v>
      </c>
    </row>
    <row r="3242" spans="1:28" x14ac:dyDescent="0.3">
      <c r="A3242" s="41" t="str">
        <f ca="1">IF(IF(AND($B3242&lt;&gt;"-",$B3242=$E3242),"Entrée et sortie","-")="Entrée et sortie",'Base de données'!$B3242,"-")</f>
        <v>-</v>
      </c>
      <c r="B3242" s="41" t="str">
        <f t="shared" ca="1" si="203"/>
        <v>-</v>
      </c>
      <c r="C3242" s="41" t="str">
        <f t="shared" ca="1" si="204"/>
        <v>-</v>
      </c>
      <c r="D3242" s="41" t="str">
        <f>IF($F3242="sortie en cours d'année",'Base de données'!$B3242,"-")</f>
        <v>-</v>
      </c>
      <c r="E3242" s="41" t="str">
        <f>IF($H3242="entrée en cours d'année",'Base de données'!$B3242,"-")</f>
        <v>-</v>
      </c>
      <c r="F3242" s="37" t="str">
        <f t="shared" si="201"/>
        <v/>
      </c>
      <c r="G3242" s="37" t="str">
        <f>IF($J3242="mouvement",_xlfn.XLOOKUP('Base de données'!$B3242,$V:$V,$V:$V,0),"")</f>
        <v/>
      </c>
      <c r="H3242" s="37" t="str">
        <f t="shared" si="202"/>
        <v/>
      </c>
      <c r="I3242" s="37" t="str">
        <f>IF($J3242="mouvement",_xlfn.XLOOKUP('Base de données'!$B3242,$K:$K,$K:$K,0),"")</f>
        <v/>
      </c>
      <c r="J3242" s="38" t="str">
        <f>IF(AND(Y3242&lt;&gt;MAX(Y:Y),COUNTIF(K3242:V3242,'Base de données'!$B3242)&gt;0),"mouvement","")</f>
        <v/>
      </c>
      <c r="K3242" s="39" t="str">
        <f>IF(K$1&gt;$AE$1,"-",IFERROR(IF(DATEDIF('Base de données'!$A3242,K$1,"d")&lt;&gt;0,"",'Base de données'!$B3242),""))</f>
        <v/>
      </c>
      <c r="L3242" s="39" t="str">
        <f>IF(L$1&gt;$AE$1,"-",IFERROR(IF(DATEDIF('Base de données'!$A3242,L$1,"d")&lt;&gt;0,"",'Base de données'!$B3242),""))</f>
        <v/>
      </c>
      <c r="M3242" s="39" t="str">
        <f>IF(M$1&gt;$AE$1,"-",IFERROR(IF(DATEDIF('Base de données'!$A3242,M$1,"d")&lt;&gt;0,"",'Base de données'!$B3242),""))</f>
        <v/>
      </c>
      <c r="N3242" s="39" t="str">
        <f>IF(N$1&gt;$AE$1,"-",IFERROR(IF(DATEDIF('Base de données'!$A3242,N$1,"d")&lt;&gt;0,"",'Base de données'!$B3242),""))</f>
        <v/>
      </c>
      <c r="O3242" s="39" t="str">
        <f>IF(O$1&gt;$AE$1,"-",IFERROR(IF(DATEDIF('Base de données'!$A3242,O$1,"d")&lt;&gt;0,"",'Base de données'!$B3242),""))</f>
        <v/>
      </c>
      <c r="P3242" s="39" t="str">
        <f>IF(P$1&gt;$AE$1,"-",IFERROR(IF(DATEDIF('Base de données'!$A3242,P$1,"d")&lt;&gt;0,"",'Base de données'!$B3242),""))</f>
        <v/>
      </c>
      <c r="Q3242" s="39" t="str">
        <f>IF(Q$1&gt;$AE$1,"-",IFERROR(IF(DATEDIF('Base de données'!$A3242,Q$1,"d")&lt;&gt;0,"",'Base de données'!$B3242),""))</f>
        <v/>
      </c>
      <c r="R3242" s="39" t="str">
        <f>IF(R$1&gt;$AE$1,"-",IFERROR(IF(DATEDIF('Base de données'!$A3242,R$1,"d")&lt;&gt;0,"",'Base de données'!$B3242),""))</f>
        <v/>
      </c>
      <c r="S3242" s="39" t="str">
        <f>IF(S$1&gt;$AE$1,"-",IFERROR(IF(DATEDIF('Base de données'!$A3242,S$1,"d")&lt;&gt;0,"",'Base de données'!$B3242),""))</f>
        <v/>
      </c>
      <c r="T3242" s="39" t="str">
        <f>IF(T$1&gt;$AE$1,"-",IFERROR(IF(DATEDIF('Base de données'!$A3242,T$1,"d")&lt;&gt;0,"",'Base de données'!$B3242),""))</f>
        <v/>
      </c>
      <c r="U3242" s="39" t="str">
        <f>IF(U$1&gt;$AE$1,"-",IFERROR(IF(DATEDIF('Base de données'!$A3242,U$1,"d")&lt;&gt;0,"",'Base de données'!$B3242),""))</f>
        <v/>
      </c>
      <c r="V3242" s="39" t="str">
        <f>IF(V$1&gt;$AE$1,"-",IFERROR(IF(DATEDIF('Base de données'!$A3242,V$1,"d")&lt;&gt;0,"",'Base de données'!$B3242),""))</f>
        <v>YG59M</v>
      </c>
      <c r="W3242" s="34"/>
      <c r="X3242" s="30" t="str">
        <f>'Base de données'!$C3242&amp;" "&amp;'Base de données'!$D3242</f>
        <v>Maréchal Sabine</v>
      </c>
      <c r="Y3242" s="31">
        <f>COUNTIF('Base de données'!$B:$B,'Base de données'!$B3242)</f>
        <v>12</v>
      </c>
      <c r="AA3242" s="87" cm="1">
        <f t="array" aca="1" ref="AA3242" ca="1">INDIRECT("'Base de données'!A" &amp; ROW(Y3242))</f>
        <v>45992</v>
      </c>
      <c r="AB3242" s="51" t="str" cm="1">
        <f t="array" aca="1" ref="AB3242" ca="1">INDIRECT("'Base de données'!B" &amp; ROW(Z3242))</f>
        <v>YG59M</v>
      </c>
    </row>
    <row r="3243" spans="1:28" x14ac:dyDescent="0.3">
      <c r="A3243" s="41" t="str">
        <f ca="1">IF(IF(AND($B3243&lt;&gt;"-",$B3243=$E3243),"Entrée et sortie","-")="Entrée et sortie",'Base de données'!$B3243,"-")</f>
        <v>-</v>
      </c>
      <c r="B3243" s="41" t="str">
        <f t="shared" ca="1" si="203"/>
        <v>-</v>
      </c>
      <c r="C3243" s="41" t="str">
        <f t="shared" ca="1" si="204"/>
        <v>-</v>
      </c>
      <c r="D3243" s="41" t="str">
        <f>IF($F3243="sortie en cours d'année",'Base de données'!$B3243,"-")</f>
        <v>-</v>
      </c>
      <c r="E3243" s="41" t="str">
        <f>IF($H3243="entrée en cours d'année",'Base de données'!$B3243,"-")</f>
        <v>-</v>
      </c>
      <c r="F3243" s="37" t="str">
        <f t="shared" si="201"/>
        <v/>
      </c>
      <c r="G3243" s="37" t="str">
        <f>IF($J3243="mouvement",_xlfn.XLOOKUP('Base de données'!$B3243,$V:$V,$V:$V,0),"")</f>
        <v/>
      </c>
      <c r="H3243" s="37" t="str">
        <f t="shared" si="202"/>
        <v/>
      </c>
      <c r="I3243" s="37" t="str">
        <f>IF($J3243="mouvement",_xlfn.XLOOKUP('Base de données'!$B3243,$K:$K,$K:$K,0),"")</f>
        <v/>
      </c>
      <c r="J3243" s="38" t="str">
        <f>IF(AND(Y3243&lt;&gt;MAX(Y:Y),COUNTIF(K3243:V3243,'Base de données'!$B3243)&gt;0),"mouvement","")</f>
        <v/>
      </c>
      <c r="K3243" s="39" t="str">
        <f>IF(K$1&gt;$AE$1,"-",IFERROR(IF(DATEDIF('Base de données'!$A3243,K$1,"d")&lt;&gt;0,"",'Base de données'!$B3243),""))</f>
        <v/>
      </c>
      <c r="L3243" s="39" t="str">
        <f>IF(L$1&gt;$AE$1,"-",IFERROR(IF(DATEDIF('Base de données'!$A3243,L$1,"d")&lt;&gt;0,"",'Base de données'!$B3243),""))</f>
        <v/>
      </c>
      <c r="M3243" s="39" t="str">
        <f>IF(M$1&gt;$AE$1,"-",IFERROR(IF(DATEDIF('Base de données'!$A3243,M$1,"d")&lt;&gt;0,"",'Base de données'!$B3243),""))</f>
        <v/>
      </c>
      <c r="N3243" s="39" t="str">
        <f>IF(N$1&gt;$AE$1,"-",IFERROR(IF(DATEDIF('Base de données'!$A3243,N$1,"d")&lt;&gt;0,"",'Base de données'!$B3243),""))</f>
        <v/>
      </c>
      <c r="O3243" s="39" t="str">
        <f>IF(O$1&gt;$AE$1,"-",IFERROR(IF(DATEDIF('Base de données'!$A3243,O$1,"d")&lt;&gt;0,"",'Base de données'!$B3243),""))</f>
        <v/>
      </c>
      <c r="P3243" s="39" t="str">
        <f>IF(P$1&gt;$AE$1,"-",IFERROR(IF(DATEDIF('Base de données'!$A3243,P$1,"d")&lt;&gt;0,"",'Base de données'!$B3243),""))</f>
        <v/>
      </c>
      <c r="Q3243" s="39" t="str">
        <f>IF(Q$1&gt;$AE$1,"-",IFERROR(IF(DATEDIF('Base de données'!$A3243,Q$1,"d")&lt;&gt;0,"",'Base de données'!$B3243),""))</f>
        <v/>
      </c>
      <c r="R3243" s="39" t="str">
        <f>IF(R$1&gt;$AE$1,"-",IFERROR(IF(DATEDIF('Base de données'!$A3243,R$1,"d")&lt;&gt;0,"",'Base de données'!$B3243),""))</f>
        <v/>
      </c>
      <c r="S3243" s="39" t="str">
        <f>IF(S$1&gt;$AE$1,"-",IFERROR(IF(DATEDIF('Base de données'!$A3243,S$1,"d")&lt;&gt;0,"",'Base de données'!$B3243),""))</f>
        <v/>
      </c>
      <c r="T3243" s="39" t="str">
        <f>IF(T$1&gt;$AE$1,"-",IFERROR(IF(DATEDIF('Base de données'!$A3243,T$1,"d")&lt;&gt;0,"",'Base de données'!$B3243),""))</f>
        <v/>
      </c>
      <c r="U3243" s="39" t="str">
        <f>IF(U$1&gt;$AE$1,"-",IFERROR(IF(DATEDIF('Base de données'!$A3243,U$1,"d")&lt;&gt;0,"",'Base de données'!$B3243),""))</f>
        <v/>
      </c>
      <c r="V3243" s="39" t="str">
        <f>IF(V$1&gt;$AE$1,"-",IFERROR(IF(DATEDIF('Base de données'!$A3243,V$1,"d")&lt;&gt;0,"",'Base de données'!$B3243),""))</f>
        <v>7FZA4</v>
      </c>
      <c r="W3243" s="34"/>
      <c r="X3243" s="30" t="str">
        <f>'Base de données'!$C3243&amp;" "&amp;'Base de données'!$D3243</f>
        <v>Guillou Arthur</v>
      </c>
      <c r="Y3243" s="31">
        <f>COUNTIF('Base de données'!$B:$B,'Base de données'!$B3243)</f>
        <v>12</v>
      </c>
      <c r="AA3243" s="87" cm="1">
        <f t="array" aca="1" ref="AA3243" ca="1">INDIRECT("'Base de données'!A" &amp; ROW(Y3243))</f>
        <v>45992</v>
      </c>
      <c r="AB3243" s="51" t="str" cm="1">
        <f t="array" aca="1" ref="AB3243" ca="1">INDIRECT("'Base de données'!B" &amp; ROW(Z3243))</f>
        <v>7FZA4</v>
      </c>
    </row>
    <row r="3244" spans="1:28" x14ac:dyDescent="0.3">
      <c r="A3244" s="41" t="str">
        <f ca="1">IF(IF(AND($B3244&lt;&gt;"-",$B3244=$E3244),"Entrée et sortie","-")="Entrée et sortie",'Base de données'!$B3244,"-")</f>
        <v>-</v>
      </c>
      <c r="B3244" s="41" t="str">
        <f t="shared" ca="1" si="203"/>
        <v>-</v>
      </c>
      <c r="C3244" s="41" t="str">
        <f t="shared" ca="1" si="204"/>
        <v>-</v>
      </c>
      <c r="D3244" s="41" t="str">
        <f>IF($F3244="sortie en cours d'année",'Base de données'!$B3244,"-")</f>
        <v>-</v>
      </c>
      <c r="E3244" s="41" t="str">
        <f>IF($H3244="entrée en cours d'année",'Base de données'!$B3244,"-")</f>
        <v>-</v>
      </c>
      <c r="F3244" s="37" t="str">
        <f t="shared" si="201"/>
        <v/>
      </c>
      <c r="G3244" s="37" t="str">
        <f>IF($J3244="mouvement",_xlfn.XLOOKUP('Base de données'!$B3244,$V:$V,$V:$V,0),"")</f>
        <v/>
      </c>
      <c r="H3244" s="37" t="str">
        <f t="shared" si="202"/>
        <v/>
      </c>
      <c r="I3244" s="37" t="str">
        <f>IF($J3244="mouvement",_xlfn.XLOOKUP('Base de données'!$B3244,$K:$K,$K:$K,0),"")</f>
        <v/>
      </c>
      <c r="J3244" s="38" t="str">
        <f>IF(AND(Y3244&lt;&gt;MAX(Y:Y),COUNTIF(K3244:V3244,'Base de données'!$B3244)&gt;0),"mouvement","")</f>
        <v/>
      </c>
      <c r="K3244" s="39" t="str">
        <f>IF(K$1&gt;$AE$1,"-",IFERROR(IF(DATEDIF('Base de données'!$A3244,K$1,"d")&lt;&gt;0,"",'Base de données'!$B3244),""))</f>
        <v/>
      </c>
      <c r="L3244" s="39" t="str">
        <f>IF(L$1&gt;$AE$1,"-",IFERROR(IF(DATEDIF('Base de données'!$A3244,L$1,"d")&lt;&gt;0,"",'Base de données'!$B3244),""))</f>
        <v/>
      </c>
      <c r="M3244" s="39" t="str">
        <f>IF(M$1&gt;$AE$1,"-",IFERROR(IF(DATEDIF('Base de données'!$A3244,M$1,"d")&lt;&gt;0,"",'Base de données'!$B3244),""))</f>
        <v/>
      </c>
      <c r="N3244" s="39" t="str">
        <f>IF(N$1&gt;$AE$1,"-",IFERROR(IF(DATEDIF('Base de données'!$A3244,N$1,"d")&lt;&gt;0,"",'Base de données'!$B3244),""))</f>
        <v/>
      </c>
      <c r="O3244" s="39" t="str">
        <f>IF(O$1&gt;$AE$1,"-",IFERROR(IF(DATEDIF('Base de données'!$A3244,O$1,"d")&lt;&gt;0,"",'Base de données'!$B3244),""))</f>
        <v/>
      </c>
      <c r="P3244" s="39" t="str">
        <f>IF(P$1&gt;$AE$1,"-",IFERROR(IF(DATEDIF('Base de données'!$A3244,P$1,"d")&lt;&gt;0,"",'Base de données'!$B3244),""))</f>
        <v/>
      </c>
      <c r="Q3244" s="39" t="str">
        <f>IF(Q$1&gt;$AE$1,"-",IFERROR(IF(DATEDIF('Base de données'!$A3244,Q$1,"d")&lt;&gt;0,"",'Base de données'!$B3244),""))</f>
        <v/>
      </c>
      <c r="R3244" s="39" t="str">
        <f>IF(R$1&gt;$AE$1,"-",IFERROR(IF(DATEDIF('Base de données'!$A3244,R$1,"d")&lt;&gt;0,"",'Base de données'!$B3244),""))</f>
        <v/>
      </c>
      <c r="S3244" s="39" t="str">
        <f>IF(S$1&gt;$AE$1,"-",IFERROR(IF(DATEDIF('Base de données'!$A3244,S$1,"d")&lt;&gt;0,"",'Base de données'!$B3244),""))</f>
        <v/>
      </c>
      <c r="T3244" s="39" t="str">
        <f>IF(T$1&gt;$AE$1,"-",IFERROR(IF(DATEDIF('Base de données'!$A3244,T$1,"d")&lt;&gt;0,"",'Base de données'!$B3244),""))</f>
        <v/>
      </c>
      <c r="U3244" s="39" t="str">
        <f>IF(U$1&gt;$AE$1,"-",IFERROR(IF(DATEDIF('Base de données'!$A3244,U$1,"d")&lt;&gt;0,"",'Base de données'!$B3244),""))</f>
        <v/>
      </c>
      <c r="V3244" s="39" t="str">
        <f>IF(V$1&gt;$AE$1,"-",IFERROR(IF(DATEDIF('Base de données'!$A3244,V$1,"d")&lt;&gt;0,"",'Base de données'!$B3244),""))</f>
        <v>9PUGX</v>
      </c>
      <c r="W3244" s="34"/>
      <c r="X3244" s="30" t="str">
        <f>'Base de données'!$C3244&amp;" "&amp;'Base de données'!$D3244</f>
        <v>Bernard Constance</v>
      </c>
      <c r="Y3244" s="31">
        <f>COUNTIF('Base de données'!$B:$B,'Base de données'!$B3244)</f>
        <v>12</v>
      </c>
      <c r="AA3244" s="87" cm="1">
        <f t="array" aca="1" ref="AA3244" ca="1">INDIRECT("'Base de données'!A" &amp; ROW(Y3244))</f>
        <v>45992</v>
      </c>
      <c r="AB3244" s="51" t="str" cm="1">
        <f t="array" aca="1" ref="AB3244" ca="1">INDIRECT("'Base de données'!B" &amp; ROW(Z3244))</f>
        <v>9PUGX</v>
      </c>
    </row>
    <row r="3245" spans="1:28" x14ac:dyDescent="0.3">
      <c r="A3245" s="41" t="str">
        <f ca="1">IF(IF(AND($B3245&lt;&gt;"-",$B3245=$E3245),"Entrée et sortie","-")="Entrée et sortie",'Base de données'!$B3245,"-")</f>
        <v>-</v>
      </c>
      <c r="B3245" s="41" t="str">
        <f t="shared" ca="1" si="203"/>
        <v>-</v>
      </c>
      <c r="C3245" s="41" t="str">
        <f t="shared" ca="1" si="204"/>
        <v>-</v>
      </c>
      <c r="D3245" s="41" t="str">
        <f>IF($F3245="sortie en cours d'année",'Base de données'!$B3245,"-")</f>
        <v>-</v>
      </c>
      <c r="E3245" s="41" t="str">
        <f>IF($H3245="entrée en cours d'année",'Base de données'!$B3245,"-")</f>
        <v>-</v>
      </c>
      <c r="F3245" s="37" t="str">
        <f t="shared" si="201"/>
        <v/>
      </c>
      <c r="G3245" s="37" t="str">
        <f>IF($J3245="mouvement",_xlfn.XLOOKUP('Base de données'!$B3245,$V:$V,$V:$V,0),"")</f>
        <v/>
      </c>
      <c r="H3245" s="37" t="str">
        <f t="shared" si="202"/>
        <v/>
      </c>
      <c r="I3245" s="37" t="str">
        <f>IF($J3245="mouvement",_xlfn.XLOOKUP('Base de données'!$B3245,$K:$K,$K:$K,0),"")</f>
        <v/>
      </c>
      <c r="J3245" s="38" t="str">
        <f>IF(AND(Y3245&lt;&gt;MAX(Y:Y),COUNTIF(K3245:V3245,'Base de données'!$B3245)&gt;0),"mouvement","")</f>
        <v/>
      </c>
      <c r="K3245" s="39" t="str">
        <f>IF(K$1&gt;$AE$1,"-",IFERROR(IF(DATEDIF('Base de données'!$A3245,K$1,"d")&lt;&gt;0,"",'Base de données'!$B3245),""))</f>
        <v/>
      </c>
      <c r="L3245" s="39" t="str">
        <f>IF(L$1&gt;$AE$1,"-",IFERROR(IF(DATEDIF('Base de données'!$A3245,L$1,"d")&lt;&gt;0,"",'Base de données'!$B3245),""))</f>
        <v/>
      </c>
      <c r="M3245" s="39" t="str">
        <f>IF(M$1&gt;$AE$1,"-",IFERROR(IF(DATEDIF('Base de données'!$A3245,M$1,"d")&lt;&gt;0,"",'Base de données'!$B3245),""))</f>
        <v/>
      </c>
      <c r="N3245" s="39" t="str">
        <f>IF(N$1&gt;$AE$1,"-",IFERROR(IF(DATEDIF('Base de données'!$A3245,N$1,"d")&lt;&gt;0,"",'Base de données'!$B3245),""))</f>
        <v/>
      </c>
      <c r="O3245" s="39" t="str">
        <f>IF(O$1&gt;$AE$1,"-",IFERROR(IF(DATEDIF('Base de données'!$A3245,O$1,"d")&lt;&gt;0,"",'Base de données'!$B3245),""))</f>
        <v/>
      </c>
      <c r="P3245" s="39" t="str">
        <f>IF(P$1&gt;$AE$1,"-",IFERROR(IF(DATEDIF('Base de données'!$A3245,P$1,"d")&lt;&gt;0,"",'Base de données'!$B3245),""))</f>
        <v/>
      </c>
      <c r="Q3245" s="39" t="str">
        <f>IF(Q$1&gt;$AE$1,"-",IFERROR(IF(DATEDIF('Base de données'!$A3245,Q$1,"d")&lt;&gt;0,"",'Base de données'!$B3245),""))</f>
        <v/>
      </c>
      <c r="R3245" s="39" t="str">
        <f>IF(R$1&gt;$AE$1,"-",IFERROR(IF(DATEDIF('Base de données'!$A3245,R$1,"d")&lt;&gt;0,"",'Base de données'!$B3245),""))</f>
        <v/>
      </c>
      <c r="S3245" s="39" t="str">
        <f>IF(S$1&gt;$AE$1,"-",IFERROR(IF(DATEDIF('Base de données'!$A3245,S$1,"d")&lt;&gt;0,"",'Base de données'!$B3245),""))</f>
        <v/>
      </c>
      <c r="T3245" s="39" t="str">
        <f>IF(T$1&gt;$AE$1,"-",IFERROR(IF(DATEDIF('Base de données'!$A3245,T$1,"d")&lt;&gt;0,"",'Base de données'!$B3245),""))</f>
        <v/>
      </c>
      <c r="U3245" s="39" t="str">
        <f>IF(U$1&gt;$AE$1,"-",IFERROR(IF(DATEDIF('Base de données'!$A3245,U$1,"d")&lt;&gt;0,"",'Base de données'!$B3245),""))</f>
        <v/>
      </c>
      <c r="V3245" s="39" t="str">
        <f>IF(V$1&gt;$AE$1,"-",IFERROR(IF(DATEDIF('Base de données'!$A3245,V$1,"d")&lt;&gt;0,"",'Base de données'!$B3245),""))</f>
        <v>T5AAD</v>
      </c>
      <c r="W3245" s="34"/>
      <c r="X3245" s="30" t="str">
        <f>'Base de données'!$C3245&amp;" "&amp;'Base de données'!$D3245</f>
        <v>Pelletier Olivier</v>
      </c>
      <c r="Y3245" s="31">
        <f>COUNTIF('Base de données'!$B:$B,'Base de données'!$B3245)</f>
        <v>12</v>
      </c>
      <c r="AA3245" s="87" cm="1">
        <f t="array" aca="1" ref="AA3245" ca="1">INDIRECT("'Base de données'!A" &amp; ROW(Y3245))</f>
        <v>45992</v>
      </c>
      <c r="AB3245" s="51" t="str" cm="1">
        <f t="array" aca="1" ref="AB3245" ca="1">INDIRECT("'Base de données'!B" &amp; ROW(Z3245))</f>
        <v>T5AAD</v>
      </c>
    </row>
    <row r="3246" spans="1:28" x14ac:dyDescent="0.3">
      <c r="A3246" s="41" t="str">
        <f ca="1">IF(IF(AND($B3246&lt;&gt;"-",$B3246=$E3246),"Entrée et sortie","-")="Entrée et sortie",'Base de données'!$B3246,"-")</f>
        <v>-</v>
      </c>
      <c r="B3246" s="41" t="str">
        <f t="shared" ca="1" si="203"/>
        <v>-</v>
      </c>
      <c r="C3246" s="41" t="str">
        <f t="shared" ca="1" si="204"/>
        <v>-</v>
      </c>
      <c r="D3246" s="41" t="str">
        <f>IF($F3246="sortie en cours d'année",'Base de données'!$B3246,"-")</f>
        <v>-</v>
      </c>
      <c r="E3246" s="41" t="str">
        <f>IF($H3246="entrée en cours d'année",'Base de données'!$B3246,"-")</f>
        <v>-</v>
      </c>
      <c r="F3246" s="37" t="str">
        <f t="shared" si="201"/>
        <v/>
      </c>
      <c r="G3246" s="37" t="str">
        <f>IF($J3246="mouvement",_xlfn.XLOOKUP('Base de données'!$B3246,$V:$V,$V:$V,0),"")</f>
        <v/>
      </c>
      <c r="H3246" s="37" t="str">
        <f t="shared" si="202"/>
        <v/>
      </c>
      <c r="I3246" s="37" t="str">
        <f>IF($J3246="mouvement",_xlfn.XLOOKUP('Base de données'!$B3246,$K:$K,$K:$K,0),"")</f>
        <v/>
      </c>
      <c r="J3246" s="38" t="str">
        <f>IF(AND(Y3246&lt;&gt;MAX(Y:Y),COUNTIF(K3246:V3246,'Base de données'!$B3246)&gt;0),"mouvement","")</f>
        <v/>
      </c>
      <c r="K3246" s="39" t="str">
        <f>IF(K$1&gt;$AE$1,"-",IFERROR(IF(DATEDIF('Base de données'!$A3246,K$1,"d")&lt;&gt;0,"",'Base de données'!$B3246),""))</f>
        <v/>
      </c>
      <c r="L3246" s="39" t="str">
        <f>IF(L$1&gt;$AE$1,"-",IFERROR(IF(DATEDIF('Base de données'!$A3246,L$1,"d")&lt;&gt;0,"",'Base de données'!$B3246),""))</f>
        <v/>
      </c>
      <c r="M3246" s="39" t="str">
        <f>IF(M$1&gt;$AE$1,"-",IFERROR(IF(DATEDIF('Base de données'!$A3246,M$1,"d")&lt;&gt;0,"",'Base de données'!$B3246),""))</f>
        <v/>
      </c>
      <c r="N3246" s="39" t="str">
        <f>IF(N$1&gt;$AE$1,"-",IFERROR(IF(DATEDIF('Base de données'!$A3246,N$1,"d")&lt;&gt;0,"",'Base de données'!$B3246),""))</f>
        <v/>
      </c>
      <c r="O3246" s="39" t="str">
        <f>IF(O$1&gt;$AE$1,"-",IFERROR(IF(DATEDIF('Base de données'!$A3246,O$1,"d")&lt;&gt;0,"",'Base de données'!$B3246),""))</f>
        <v/>
      </c>
      <c r="P3246" s="39" t="str">
        <f>IF(P$1&gt;$AE$1,"-",IFERROR(IF(DATEDIF('Base de données'!$A3246,P$1,"d")&lt;&gt;0,"",'Base de données'!$B3246),""))</f>
        <v/>
      </c>
      <c r="Q3246" s="39" t="str">
        <f>IF(Q$1&gt;$AE$1,"-",IFERROR(IF(DATEDIF('Base de données'!$A3246,Q$1,"d")&lt;&gt;0,"",'Base de données'!$B3246),""))</f>
        <v/>
      </c>
      <c r="R3246" s="39" t="str">
        <f>IF(R$1&gt;$AE$1,"-",IFERROR(IF(DATEDIF('Base de données'!$A3246,R$1,"d")&lt;&gt;0,"",'Base de données'!$B3246),""))</f>
        <v/>
      </c>
      <c r="S3246" s="39" t="str">
        <f>IF(S$1&gt;$AE$1,"-",IFERROR(IF(DATEDIF('Base de données'!$A3246,S$1,"d")&lt;&gt;0,"",'Base de données'!$B3246),""))</f>
        <v/>
      </c>
      <c r="T3246" s="39" t="str">
        <f>IF(T$1&gt;$AE$1,"-",IFERROR(IF(DATEDIF('Base de données'!$A3246,T$1,"d")&lt;&gt;0,"",'Base de données'!$B3246),""))</f>
        <v/>
      </c>
      <c r="U3246" s="39" t="str">
        <f>IF(U$1&gt;$AE$1,"-",IFERROR(IF(DATEDIF('Base de données'!$A3246,U$1,"d")&lt;&gt;0,"",'Base de données'!$B3246),""))</f>
        <v/>
      </c>
      <c r="V3246" s="39" t="str">
        <f>IF(V$1&gt;$AE$1,"-",IFERROR(IF(DATEDIF('Base de données'!$A3246,V$1,"d")&lt;&gt;0,"",'Base de données'!$B3246),""))</f>
        <v>ACSVV</v>
      </c>
      <c r="W3246" s="34"/>
      <c r="X3246" s="30" t="str">
        <f>'Base de données'!$C3246&amp;" "&amp;'Base de données'!$D3246</f>
        <v>Legrand Martine</v>
      </c>
      <c r="Y3246" s="31">
        <f>COUNTIF('Base de données'!$B:$B,'Base de données'!$B3246)</f>
        <v>12</v>
      </c>
      <c r="AA3246" s="87" cm="1">
        <f t="array" aca="1" ref="AA3246" ca="1">INDIRECT("'Base de données'!A" &amp; ROW(Y3246))</f>
        <v>45992</v>
      </c>
      <c r="AB3246" s="51" t="str" cm="1">
        <f t="array" aca="1" ref="AB3246" ca="1">INDIRECT("'Base de données'!B" &amp; ROW(Z3246))</f>
        <v>ACSVV</v>
      </c>
    </row>
    <row r="3247" spans="1:28" x14ac:dyDescent="0.3">
      <c r="A3247" s="41" t="str">
        <f ca="1">IF(IF(AND($B3247&lt;&gt;"-",$B3247=$E3247),"Entrée et sortie","-")="Entrée et sortie",'Base de données'!$B3247,"-")</f>
        <v>-</v>
      </c>
      <c r="B3247" s="41" t="str">
        <f t="shared" ca="1" si="203"/>
        <v>-</v>
      </c>
      <c r="C3247" s="41" t="str">
        <f t="shared" ca="1" si="204"/>
        <v>-</v>
      </c>
      <c r="D3247" s="41" t="str">
        <f>IF($F3247="sortie en cours d'année",'Base de données'!$B3247,"-")</f>
        <v>-</v>
      </c>
      <c r="E3247" s="41" t="str">
        <f>IF($H3247="entrée en cours d'année",'Base de données'!$B3247,"-")</f>
        <v>-</v>
      </c>
      <c r="F3247" s="37" t="str">
        <f t="shared" si="201"/>
        <v/>
      </c>
      <c r="G3247" s="37" t="str">
        <f>IF($J3247="mouvement",_xlfn.XLOOKUP('Base de données'!$B3247,$V:$V,$V:$V,0),"")</f>
        <v/>
      </c>
      <c r="H3247" s="37" t="str">
        <f t="shared" si="202"/>
        <v/>
      </c>
      <c r="I3247" s="37" t="str">
        <f>IF($J3247="mouvement",_xlfn.XLOOKUP('Base de données'!$B3247,$K:$K,$K:$K,0),"")</f>
        <v/>
      </c>
      <c r="J3247" s="38" t="str">
        <f>IF(AND(Y3247&lt;&gt;MAX(Y:Y),COUNTIF(K3247:V3247,'Base de données'!$B3247)&gt;0),"mouvement","")</f>
        <v/>
      </c>
      <c r="K3247" s="39" t="str">
        <f>IF(K$1&gt;$AE$1,"-",IFERROR(IF(DATEDIF('Base de données'!$A3247,K$1,"d")&lt;&gt;0,"",'Base de données'!$B3247),""))</f>
        <v/>
      </c>
      <c r="L3247" s="39" t="str">
        <f>IF(L$1&gt;$AE$1,"-",IFERROR(IF(DATEDIF('Base de données'!$A3247,L$1,"d")&lt;&gt;0,"",'Base de données'!$B3247),""))</f>
        <v/>
      </c>
      <c r="M3247" s="39" t="str">
        <f>IF(M$1&gt;$AE$1,"-",IFERROR(IF(DATEDIF('Base de données'!$A3247,M$1,"d")&lt;&gt;0,"",'Base de données'!$B3247),""))</f>
        <v/>
      </c>
      <c r="N3247" s="39" t="str">
        <f>IF(N$1&gt;$AE$1,"-",IFERROR(IF(DATEDIF('Base de données'!$A3247,N$1,"d")&lt;&gt;0,"",'Base de données'!$B3247),""))</f>
        <v/>
      </c>
      <c r="O3247" s="39" t="str">
        <f>IF(O$1&gt;$AE$1,"-",IFERROR(IF(DATEDIF('Base de données'!$A3247,O$1,"d")&lt;&gt;0,"",'Base de données'!$B3247),""))</f>
        <v/>
      </c>
      <c r="P3247" s="39" t="str">
        <f>IF(P$1&gt;$AE$1,"-",IFERROR(IF(DATEDIF('Base de données'!$A3247,P$1,"d")&lt;&gt;0,"",'Base de données'!$B3247),""))</f>
        <v/>
      </c>
      <c r="Q3247" s="39" t="str">
        <f>IF(Q$1&gt;$AE$1,"-",IFERROR(IF(DATEDIF('Base de données'!$A3247,Q$1,"d")&lt;&gt;0,"",'Base de données'!$B3247),""))</f>
        <v/>
      </c>
      <c r="R3247" s="39" t="str">
        <f>IF(R$1&gt;$AE$1,"-",IFERROR(IF(DATEDIF('Base de données'!$A3247,R$1,"d")&lt;&gt;0,"",'Base de données'!$B3247),""))</f>
        <v/>
      </c>
      <c r="S3247" s="39" t="str">
        <f>IF(S$1&gt;$AE$1,"-",IFERROR(IF(DATEDIF('Base de données'!$A3247,S$1,"d")&lt;&gt;0,"",'Base de données'!$B3247),""))</f>
        <v/>
      </c>
      <c r="T3247" s="39" t="str">
        <f>IF(T$1&gt;$AE$1,"-",IFERROR(IF(DATEDIF('Base de données'!$A3247,T$1,"d")&lt;&gt;0,"",'Base de données'!$B3247),""))</f>
        <v/>
      </c>
      <c r="U3247" s="39" t="str">
        <f>IF(U$1&gt;$AE$1,"-",IFERROR(IF(DATEDIF('Base de données'!$A3247,U$1,"d")&lt;&gt;0,"",'Base de données'!$B3247),""))</f>
        <v/>
      </c>
      <c r="V3247" s="39" t="str">
        <f>IF(V$1&gt;$AE$1,"-",IFERROR(IF(DATEDIF('Base de données'!$A3247,V$1,"d")&lt;&gt;0,"",'Base de données'!$B3247),""))</f>
        <v>RC7QH</v>
      </c>
      <c r="W3247" s="34"/>
      <c r="X3247" s="30" t="str">
        <f>'Base de données'!$C3247&amp;" "&amp;'Base de données'!$D3247</f>
        <v>Vidal Alphonse</v>
      </c>
      <c r="Y3247" s="31">
        <f>COUNTIF('Base de données'!$B:$B,'Base de données'!$B3247)</f>
        <v>12</v>
      </c>
      <c r="AA3247" s="87" cm="1">
        <f t="array" aca="1" ref="AA3247" ca="1">INDIRECT("'Base de données'!A" &amp; ROW(Y3247))</f>
        <v>45992</v>
      </c>
      <c r="AB3247" s="51" t="str" cm="1">
        <f t="array" aca="1" ref="AB3247" ca="1">INDIRECT("'Base de données'!B" &amp; ROW(Z3247))</f>
        <v>RC7QH</v>
      </c>
    </row>
    <row r="3248" spans="1:28" x14ac:dyDescent="0.3">
      <c r="A3248" s="41" t="str">
        <f ca="1">IF(IF(AND($B3248&lt;&gt;"-",$B3248=$E3248),"Entrée et sortie","-")="Entrée et sortie",'Base de données'!$B3248,"-")</f>
        <v>-</v>
      </c>
      <c r="B3248" s="41" t="str">
        <f t="shared" ca="1" si="203"/>
        <v>-</v>
      </c>
      <c r="C3248" s="41" t="str">
        <f t="shared" ca="1" si="204"/>
        <v>-</v>
      </c>
      <c r="D3248" s="41" t="str">
        <f>IF($F3248="sortie en cours d'année",'Base de données'!$B3248,"-")</f>
        <v>-</v>
      </c>
      <c r="E3248" s="41" t="str">
        <f>IF($H3248="entrée en cours d'année",'Base de données'!$B3248,"-")</f>
        <v>-</v>
      </c>
      <c r="F3248" s="37" t="str">
        <f t="shared" si="201"/>
        <v/>
      </c>
      <c r="G3248" s="37" t="str">
        <f>IF($J3248="mouvement",_xlfn.XLOOKUP('Base de données'!$B3248,$V:$V,$V:$V,0),"")</f>
        <v/>
      </c>
      <c r="H3248" s="37" t="str">
        <f t="shared" si="202"/>
        <v/>
      </c>
      <c r="I3248" s="37" t="str">
        <f>IF($J3248="mouvement",_xlfn.XLOOKUP('Base de données'!$B3248,$K:$K,$K:$K,0),"")</f>
        <v/>
      </c>
      <c r="J3248" s="38" t="str">
        <f>IF(AND(Y3248&lt;&gt;MAX(Y:Y),COUNTIF(K3248:V3248,'Base de données'!$B3248)&gt;0),"mouvement","")</f>
        <v/>
      </c>
      <c r="K3248" s="39" t="str">
        <f>IF(K$1&gt;$AE$1,"-",IFERROR(IF(DATEDIF('Base de données'!$A3248,K$1,"d")&lt;&gt;0,"",'Base de données'!$B3248),""))</f>
        <v/>
      </c>
      <c r="L3248" s="39" t="str">
        <f>IF(L$1&gt;$AE$1,"-",IFERROR(IF(DATEDIF('Base de données'!$A3248,L$1,"d")&lt;&gt;0,"",'Base de données'!$B3248),""))</f>
        <v/>
      </c>
      <c r="M3248" s="39" t="str">
        <f>IF(M$1&gt;$AE$1,"-",IFERROR(IF(DATEDIF('Base de données'!$A3248,M$1,"d")&lt;&gt;0,"",'Base de données'!$B3248),""))</f>
        <v/>
      </c>
      <c r="N3248" s="39" t="str">
        <f>IF(N$1&gt;$AE$1,"-",IFERROR(IF(DATEDIF('Base de données'!$A3248,N$1,"d")&lt;&gt;0,"",'Base de données'!$B3248),""))</f>
        <v/>
      </c>
      <c r="O3248" s="39" t="str">
        <f>IF(O$1&gt;$AE$1,"-",IFERROR(IF(DATEDIF('Base de données'!$A3248,O$1,"d")&lt;&gt;0,"",'Base de données'!$B3248),""))</f>
        <v/>
      </c>
      <c r="P3248" s="39" t="str">
        <f>IF(P$1&gt;$AE$1,"-",IFERROR(IF(DATEDIF('Base de données'!$A3248,P$1,"d")&lt;&gt;0,"",'Base de données'!$B3248),""))</f>
        <v/>
      </c>
      <c r="Q3248" s="39" t="str">
        <f>IF(Q$1&gt;$AE$1,"-",IFERROR(IF(DATEDIF('Base de données'!$A3248,Q$1,"d")&lt;&gt;0,"",'Base de données'!$B3248),""))</f>
        <v/>
      </c>
      <c r="R3248" s="39" t="str">
        <f>IF(R$1&gt;$AE$1,"-",IFERROR(IF(DATEDIF('Base de données'!$A3248,R$1,"d")&lt;&gt;0,"",'Base de données'!$B3248),""))</f>
        <v/>
      </c>
      <c r="S3248" s="39" t="str">
        <f>IF(S$1&gt;$AE$1,"-",IFERROR(IF(DATEDIF('Base de données'!$A3248,S$1,"d")&lt;&gt;0,"",'Base de données'!$B3248),""))</f>
        <v/>
      </c>
      <c r="T3248" s="39" t="str">
        <f>IF(T$1&gt;$AE$1,"-",IFERROR(IF(DATEDIF('Base de données'!$A3248,T$1,"d")&lt;&gt;0,"",'Base de données'!$B3248),""))</f>
        <v/>
      </c>
      <c r="U3248" s="39" t="str">
        <f>IF(U$1&gt;$AE$1,"-",IFERROR(IF(DATEDIF('Base de données'!$A3248,U$1,"d")&lt;&gt;0,"",'Base de données'!$B3248),""))</f>
        <v/>
      </c>
      <c r="V3248" s="39" t="str">
        <f>IF(V$1&gt;$AE$1,"-",IFERROR(IF(DATEDIF('Base de données'!$A3248,V$1,"d")&lt;&gt;0,"",'Base de données'!$B3248),""))</f>
        <v>5NBX1</v>
      </c>
      <c r="W3248" s="34"/>
      <c r="X3248" s="30" t="str">
        <f>'Base de données'!$C3248&amp;" "&amp;'Base de données'!$D3248</f>
        <v>Morel Frédérique</v>
      </c>
      <c r="Y3248" s="31">
        <f>COUNTIF('Base de données'!$B:$B,'Base de données'!$B3248)</f>
        <v>12</v>
      </c>
      <c r="AA3248" s="87" cm="1">
        <f t="array" aca="1" ref="AA3248" ca="1">INDIRECT("'Base de données'!A" &amp; ROW(Y3248))</f>
        <v>45992</v>
      </c>
      <c r="AB3248" s="51" t="str" cm="1">
        <f t="array" aca="1" ref="AB3248" ca="1">INDIRECT("'Base de données'!B" &amp; ROW(Z3248))</f>
        <v>5NBX1</v>
      </c>
    </row>
    <row r="3249" spans="1:28" x14ac:dyDescent="0.3">
      <c r="A3249" s="41" t="str">
        <f ca="1">IF(IF(AND($B3249&lt;&gt;"-",$B3249=$E3249),"Entrée et sortie","-")="Entrée et sortie",'Base de données'!$B3249,"-")</f>
        <v>-</v>
      </c>
      <c r="B3249" s="41" t="str">
        <f t="shared" ca="1" si="203"/>
        <v>-</v>
      </c>
      <c r="C3249" s="41" t="str">
        <f t="shared" ca="1" si="204"/>
        <v>-</v>
      </c>
      <c r="D3249" s="41" t="str">
        <f>IF($F3249="sortie en cours d'année",'Base de données'!$B3249,"-")</f>
        <v>-</v>
      </c>
      <c r="E3249" s="41" t="str">
        <f>IF($H3249="entrée en cours d'année",'Base de données'!$B3249,"-")</f>
        <v>-</v>
      </c>
      <c r="F3249" s="37" t="str">
        <f t="shared" si="201"/>
        <v/>
      </c>
      <c r="G3249" s="37" t="str">
        <f>IF($J3249="mouvement",_xlfn.XLOOKUP('Base de données'!$B3249,$V:$V,$V:$V,0),"")</f>
        <v/>
      </c>
      <c r="H3249" s="37" t="str">
        <f t="shared" si="202"/>
        <v/>
      </c>
      <c r="I3249" s="37" t="str">
        <f>IF($J3249="mouvement",_xlfn.XLOOKUP('Base de données'!$B3249,$K:$K,$K:$K,0),"")</f>
        <v/>
      </c>
      <c r="J3249" s="38" t="str">
        <f>IF(AND(Y3249&lt;&gt;MAX(Y:Y),COUNTIF(K3249:V3249,'Base de données'!$B3249)&gt;0),"mouvement","")</f>
        <v/>
      </c>
      <c r="K3249" s="39" t="str">
        <f>IF(K$1&gt;$AE$1,"-",IFERROR(IF(DATEDIF('Base de données'!$A3249,K$1,"d")&lt;&gt;0,"",'Base de données'!$B3249),""))</f>
        <v/>
      </c>
      <c r="L3249" s="39" t="str">
        <f>IF(L$1&gt;$AE$1,"-",IFERROR(IF(DATEDIF('Base de données'!$A3249,L$1,"d")&lt;&gt;0,"",'Base de données'!$B3249),""))</f>
        <v/>
      </c>
      <c r="M3249" s="39" t="str">
        <f>IF(M$1&gt;$AE$1,"-",IFERROR(IF(DATEDIF('Base de données'!$A3249,M$1,"d")&lt;&gt;0,"",'Base de données'!$B3249),""))</f>
        <v/>
      </c>
      <c r="N3249" s="39" t="str">
        <f>IF(N$1&gt;$AE$1,"-",IFERROR(IF(DATEDIF('Base de données'!$A3249,N$1,"d")&lt;&gt;0,"",'Base de données'!$B3249),""))</f>
        <v/>
      </c>
      <c r="O3249" s="39" t="str">
        <f>IF(O$1&gt;$AE$1,"-",IFERROR(IF(DATEDIF('Base de données'!$A3249,O$1,"d")&lt;&gt;0,"",'Base de données'!$B3249),""))</f>
        <v/>
      </c>
      <c r="P3249" s="39" t="str">
        <f>IF(P$1&gt;$AE$1,"-",IFERROR(IF(DATEDIF('Base de données'!$A3249,P$1,"d")&lt;&gt;0,"",'Base de données'!$B3249),""))</f>
        <v/>
      </c>
      <c r="Q3249" s="39" t="str">
        <f>IF(Q$1&gt;$AE$1,"-",IFERROR(IF(DATEDIF('Base de données'!$A3249,Q$1,"d")&lt;&gt;0,"",'Base de données'!$B3249),""))</f>
        <v/>
      </c>
      <c r="R3249" s="39" t="str">
        <f>IF(R$1&gt;$AE$1,"-",IFERROR(IF(DATEDIF('Base de données'!$A3249,R$1,"d")&lt;&gt;0,"",'Base de données'!$B3249),""))</f>
        <v/>
      </c>
      <c r="S3249" s="39" t="str">
        <f>IF(S$1&gt;$AE$1,"-",IFERROR(IF(DATEDIF('Base de données'!$A3249,S$1,"d")&lt;&gt;0,"",'Base de données'!$B3249),""))</f>
        <v/>
      </c>
      <c r="T3249" s="39" t="str">
        <f>IF(T$1&gt;$AE$1,"-",IFERROR(IF(DATEDIF('Base de données'!$A3249,T$1,"d")&lt;&gt;0,"",'Base de données'!$B3249),""))</f>
        <v/>
      </c>
      <c r="U3249" s="39" t="str">
        <f>IF(U$1&gt;$AE$1,"-",IFERROR(IF(DATEDIF('Base de données'!$A3249,U$1,"d")&lt;&gt;0,"",'Base de données'!$B3249),""))</f>
        <v/>
      </c>
      <c r="V3249" s="39" t="str">
        <f>IF(V$1&gt;$AE$1,"-",IFERROR(IF(DATEDIF('Base de données'!$A3249,V$1,"d")&lt;&gt;0,"",'Base de données'!$B3249),""))</f>
        <v>Y5PG6</v>
      </c>
      <c r="W3249" s="34"/>
      <c r="X3249" s="30" t="str">
        <f>'Base de données'!$C3249&amp;" "&amp;'Base de données'!$D3249</f>
        <v>Lombard Aimée</v>
      </c>
      <c r="Y3249" s="31">
        <f>COUNTIF('Base de données'!$B:$B,'Base de données'!$B3249)</f>
        <v>12</v>
      </c>
      <c r="AA3249" s="87" cm="1">
        <f t="array" aca="1" ref="AA3249" ca="1">INDIRECT("'Base de données'!A" &amp; ROW(Y3249))</f>
        <v>45992</v>
      </c>
      <c r="AB3249" s="51" t="str" cm="1">
        <f t="array" aca="1" ref="AB3249" ca="1">INDIRECT("'Base de données'!B" &amp; ROW(Z3249))</f>
        <v>Y5PG6</v>
      </c>
    </row>
    <row r="3250" spans="1:28" x14ac:dyDescent="0.3">
      <c r="A3250" s="41" t="str">
        <f ca="1">IF(IF(AND($B3250&lt;&gt;"-",$B3250=$E3250),"Entrée et sortie","-")="Entrée et sortie",'Base de données'!$B3250,"-")</f>
        <v>-</v>
      </c>
      <c r="B3250" s="41" t="str">
        <f t="shared" ca="1" si="203"/>
        <v>-</v>
      </c>
      <c r="C3250" s="41" t="str">
        <f t="shared" ca="1" si="204"/>
        <v>-</v>
      </c>
      <c r="D3250" s="41" t="str">
        <f>IF($F3250="sortie en cours d'année",'Base de données'!$B3250,"-")</f>
        <v>-</v>
      </c>
      <c r="E3250" s="41" t="str">
        <f>IF($H3250="entrée en cours d'année",'Base de données'!$B3250,"-")</f>
        <v>-</v>
      </c>
      <c r="F3250" s="37" t="str">
        <f t="shared" si="201"/>
        <v/>
      </c>
      <c r="G3250" s="37" t="str">
        <f>IF($J3250="mouvement",_xlfn.XLOOKUP('Base de données'!$B3250,$V:$V,$V:$V,0),"")</f>
        <v/>
      </c>
      <c r="H3250" s="37" t="str">
        <f t="shared" si="202"/>
        <v/>
      </c>
      <c r="I3250" s="37" t="str">
        <f>IF($J3250="mouvement",_xlfn.XLOOKUP('Base de données'!$B3250,$K:$K,$K:$K,0),"")</f>
        <v/>
      </c>
      <c r="J3250" s="38" t="str">
        <f>IF(AND(Y3250&lt;&gt;MAX(Y:Y),COUNTIF(K3250:V3250,'Base de données'!$B3250)&gt;0),"mouvement","")</f>
        <v/>
      </c>
      <c r="K3250" s="39" t="str">
        <f>IF(K$1&gt;$AE$1,"-",IFERROR(IF(DATEDIF('Base de données'!$A3250,K$1,"d")&lt;&gt;0,"",'Base de données'!$B3250),""))</f>
        <v/>
      </c>
      <c r="L3250" s="39" t="str">
        <f>IF(L$1&gt;$AE$1,"-",IFERROR(IF(DATEDIF('Base de données'!$A3250,L$1,"d")&lt;&gt;0,"",'Base de données'!$B3250),""))</f>
        <v/>
      </c>
      <c r="M3250" s="39" t="str">
        <f>IF(M$1&gt;$AE$1,"-",IFERROR(IF(DATEDIF('Base de données'!$A3250,M$1,"d")&lt;&gt;0,"",'Base de données'!$B3250),""))</f>
        <v/>
      </c>
      <c r="N3250" s="39" t="str">
        <f>IF(N$1&gt;$AE$1,"-",IFERROR(IF(DATEDIF('Base de données'!$A3250,N$1,"d")&lt;&gt;0,"",'Base de données'!$B3250),""))</f>
        <v/>
      </c>
      <c r="O3250" s="39" t="str">
        <f>IF(O$1&gt;$AE$1,"-",IFERROR(IF(DATEDIF('Base de données'!$A3250,O$1,"d")&lt;&gt;0,"",'Base de données'!$B3250),""))</f>
        <v/>
      </c>
      <c r="P3250" s="39" t="str">
        <f>IF(P$1&gt;$AE$1,"-",IFERROR(IF(DATEDIF('Base de données'!$A3250,P$1,"d")&lt;&gt;0,"",'Base de données'!$B3250),""))</f>
        <v/>
      </c>
      <c r="Q3250" s="39" t="str">
        <f>IF(Q$1&gt;$AE$1,"-",IFERROR(IF(DATEDIF('Base de données'!$A3250,Q$1,"d")&lt;&gt;0,"",'Base de données'!$B3250),""))</f>
        <v/>
      </c>
      <c r="R3250" s="39" t="str">
        <f>IF(R$1&gt;$AE$1,"-",IFERROR(IF(DATEDIF('Base de données'!$A3250,R$1,"d")&lt;&gt;0,"",'Base de données'!$B3250),""))</f>
        <v/>
      </c>
      <c r="S3250" s="39" t="str">
        <f>IF(S$1&gt;$AE$1,"-",IFERROR(IF(DATEDIF('Base de données'!$A3250,S$1,"d")&lt;&gt;0,"",'Base de données'!$B3250),""))</f>
        <v/>
      </c>
      <c r="T3250" s="39" t="str">
        <f>IF(T$1&gt;$AE$1,"-",IFERROR(IF(DATEDIF('Base de données'!$A3250,T$1,"d")&lt;&gt;0,"",'Base de données'!$B3250),""))</f>
        <v/>
      </c>
      <c r="U3250" s="39" t="str">
        <f>IF(U$1&gt;$AE$1,"-",IFERROR(IF(DATEDIF('Base de données'!$A3250,U$1,"d")&lt;&gt;0,"",'Base de données'!$B3250),""))</f>
        <v/>
      </c>
      <c r="V3250" s="39" t="str">
        <f>IF(V$1&gt;$AE$1,"-",IFERROR(IF(DATEDIF('Base de données'!$A3250,V$1,"d")&lt;&gt;0,"",'Base de données'!$B3250),""))</f>
        <v>4994C</v>
      </c>
      <c r="W3250" s="34"/>
      <c r="X3250" s="30" t="str">
        <f>'Base de données'!$C3250&amp;" "&amp;'Base de données'!$D3250</f>
        <v>Roche Pierre</v>
      </c>
      <c r="Y3250" s="31">
        <f>COUNTIF('Base de données'!$B:$B,'Base de données'!$B3250)</f>
        <v>12</v>
      </c>
      <c r="AA3250" s="87" cm="1">
        <f t="array" aca="1" ref="AA3250" ca="1">INDIRECT("'Base de données'!A" &amp; ROW(Y3250))</f>
        <v>45992</v>
      </c>
      <c r="AB3250" s="51" t="str" cm="1">
        <f t="array" aca="1" ref="AB3250" ca="1">INDIRECT("'Base de données'!B" &amp; ROW(Z3250))</f>
        <v>4994C</v>
      </c>
    </row>
    <row r="3251" spans="1:28" x14ac:dyDescent="0.3">
      <c r="A3251" s="41" t="str">
        <f ca="1">IF(IF(AND($B3251&lt;&gt;"-",$B3251=$E3251),"Entrée et sortie","-")="Entrée et sortie",'Base de données'!$B3251,"-")</f>
        <v>-</v>
      </c>
      <c r="B3251" s="41" t="str">
        <f t="shared" ca="1" si="203"/>
        <v>-</v>
      </c>
      <c r="C3251" s="41" t="str">
        <f t="shared" ca="1" si="204"/>
        <v>-</v>
      </c>
      <c r="D3251" s="41" t="str">
        <f>IF($F3251="sortie en cours d'année",'Base de données'!$B3251,"-")</f>
        <v>-</v>
      </c>
      <c r="E3251" s="41" t="str">
        <f>IF($H3251="entrée en cours d'année",'Base de données'!$B3251,"-")</f>
        <v>-</v>
      </c>
      <c r="F3251" s="37" t="str">
        <f t="shared" si="201"/>
        <v/>
      </c>
      <c r="G3251" s="37" t="str">
        <f>IF($J3251="mouvement",_xlfn.XLOOKUP('Base de données'!$B3251,$V:$V,$V:$V,0),"")</f>
        <v/>
      </c>
      <c r="H3251" s="37" t="str">
        <f t="shared" si="202"/>
        <v/>
      </c>
      <c r="I3251" s="37" t="str">
        <f>IF($J3251="mouvement",_xlfn.XLOOKUP('Base de données'!$B3251,$K:$K,$K:$K,0),"")</f>
        <v/>
      </c>
      <c r="J3251" s="38" t="str">
        <f>IF(AND(Y3251&lt;&gt;MAX(Y:Y),COUNTIF(K3251:V3251,'Base de données'!$B3251)&gt;0),"mouvement","")</f>
        <v/>
      </c>
      <c r="K3251" s="39" t="str">
        <f>IF(K$1&gt;$AE$1,"-",IFERROR(IF(DATEDIF('Base de données'!$A3251,K$1,"d")&lt;&gt;0,"",'Base de données'!$B3251),""))</f>
        <v/>
      </c>
      <c r="L3251" s="39" t="str">
        <f>IF(L$1&gt;$AE$1,"-",IFERROR(IF(DATEDIF('Base de données'!$A3251,L$1,"d")&lt;&gt;0,"",'Base de données'!$B3251),""))</f>
        <v/>
      </c>
      <c r="M3251" s="39" t="str">
        <f>IF(M$1&gt;$AE$1,"-",IFERROR(IF(DATEDIF('Base de données'!$A3251,M$1,"d")&lt;&gt;0,"",'Base de données'!$B3251),""))</f>
        <v/>
      </c>
      <c r="N3251" s="39" t="str">
        <f>IF(N$1&gt;$AE$1,"-",IFERROR(IF(DATEDIF('Base de données'!$A3251,N$1,"d")&lt;&gt;0,"",'Base de données'!$B3251),""))</f>
        <v/>
      </c>
      <c r="O3251" s="39" t="str">
        <f>IF(O$1&gt;$AE$1,"-",IFERROR(IF(DATEDIF('Base de données'!$A3251,O$1,"d")&lt;&gt;0,"",'Base de données'!$B3251),""))</f>
        <v/>
      </c>
      <c r="P3251" s="39" t="str">
        <f>IF(P$1&gt;$AE$1,"-",IFERROR(IF(DATEDIF('Base de données'!$A3251,P$1,"d")&lt;&gt;0,"",'Base de données'!$B3251),""))</f>
        <v/>
      </c>
      <c r="Q3251" s="39" t="str">
        <f>IF(Q$1&gt;$AE$1,"-",IFERROR(IF(DATEDIF('Base de données'!$A3251,Q$1,"d")&lt;&gt;0,"",'Base de données'!$B3251),""))</f>
        <v/>
      </c>
      <c r="R3251" s="39" t="str">
        <f>IF(R$1&gt;$AE$1,"-",IFERROR(IF(DATEDIF('Base de données'!$A3251,R$1,"d")&lt;&gt;0,"",'Base de données'!$B3251),""))</f>
        <v/>
      </c>
      <c r="S3251" s="39" t="str">
        <f>IF(S$1&gt;$AE$1,"-",IFERROR(IF(DATEDIF('Base de données'!$A3251,S$1,"d")&lt;&gt;0,"",'Base de données'!$B3251),""))</f>
        <v/>
      </c>
      <c r="T3251" s="39" t="str">
        <f>IF(T$1&gt;$AE$1,"-",IFERROR(IF(DATEDIF('Base de données'!$A3251,T$1,"d")&lt;&gt;0,"",'Base de données'!$B3251),""))</f>
        <v/>
      </c>
      <c r="U3251" s="39" t="str">
        <f>IF(U$1&gt;$AE$1,"-",IFERROR(IF(DATEDIF('Base de données'!$A3251,U$1,"d")&lt;&gt;0,"",'Base de données'!$B3251),""))</f>
        <v/>
      </c>
      <c r="V3251" s="39" t="str">
        <f>IF(V$1&gt;$AE$1,"-",IFERROR(IF(DATEDIF('Base de données'!$A3251,V$1,"d")&lt;&gt;0,"",'Base de données'!$B3251),""))</f>
        <v>FWAGD</v>
      </c>
      <c r="W3251" s="34"/>
      <c r="X3251" s="30" t="str">
        <f>'Base de données'!$C3251&amp;" "&amp;'Base de données'!$D3251</f>
        <v>Langlois Daniel</v>
      </c>
      <c r="Y3251" s="31">
        <f>COUNTIF('Base de données'!$B:$B,'Base de données'!$B3251)</f>
        <v>12</v>
      </c>
      <c r="AA3251" s="87" cm="1">
        <f t="array" aca="1" ref="AA3251" ca="1">INDIRECT("'Base de données'!A" &amp; ROW(Y3251))</f>
        <v>45992</v>
      </c>
      <c r="AB3251" s="51" t="str" cm="1">
        <f t="array" aca="1" ref="AB3251" ca="1">INDIRECT("'Base de données'!B" &amp; ROW(Z3251))</f>
        <v>FWAGD</v>
      </c>
    </row>
    <row r="3252" spans="1:28" x14ac:dyDescent="0.3">
      <c r="A3252" s="41" t="str">
        <f ca="1">IF(IF(AND($B3252&lt;&gt;"-",$B3252=$E3252),"Entrée et sortie","-")="Entrée et sortie",'Base de données'!$B3252,"-")</f>
        <v>-</v>
      </c>
      <c r="B3252" s="41" t="str">
        <f t="shared" ca="1" si="203"/>
        <v>-</v>
      </c>
      <c r="C3252" s="41" t="str">
        <f t="shared" ca="1" si="204"/>
        <v>-</v>
      </c>
      <c r="D3252" s="41" t="str">
        <f>IF($F3252="sortie en cours d'année",'Base de données'!$B3252,"-")</f>
        <v>-</v>
      </c>
      <c r="E3252" s="41" t="str">
        <f>IF($H3252="entrée en cours d'année",'Base de données'!$B3252,"-")</f>
        <v>-</v>
      </c>
      <c r="F3252" s="37" t="str">
        <f t="shared" si="201"/>
        <v/>
      </c>
      <c r="G3252" s="37" t="str">
        <f>IF($J3252="mouvement",_xlfn.XLOOKUP('Base de données'!$B3252,$V:$V,$V:$V,0),"")</f>
        <v/>
      </c>
      <c r="H3252" s="37" t="str">
        <f t="shared" si="202"/>
        <v/>
      </c>
      <c r="I3252" s="37" t="str">
        <f>IF($J3252="mouvement",_xlfn.XLOOKUP('Base de données'!$B3252,$K:$K,$K:$K,0),"")</f>
        <v/>
      </c>
      <c r="J3252" s="38" t="str">
        <f>IF(AND(Y3252&lt;&gt;MAX(Y:Y),COUNTIF(K3252:V3252,'Base de données'!$B3252)&gt;0),"mouvement","")</f>
        <v/>
      </c>
      <c r="K3252" s="39" t="str">
        <f>IF(K$1&gt;$AE$1,"-",IFERROR(IF(DATEDIF('Base de données'!$A3252,K$1,"d")&lt;&gt;0,"",'Base de données'!$B3252),""))</f>
        <v/>
      </c>
      <c r="L3252" s="39" t="str">
        <f>IF(L$1&gt;$AE$1,"-",IFERROR(IF(DATEDIF('Base de données'!$A3252,L$1,"d")&lt;&gt;0,"",'Base de données'!$B3252),""))</f>
        <v/>
      </c>
      <c r="M3252" s="39" t="str">
        <f>IF(M$1&gt;$AE$1,"-",IFERROR(IF(DATEDIF('Base de données'!$A3252,M$1,"d")&lt;&gt;0,"",'Base de données'!$B3252),""))</f>
        <v/>
      </c>
      <c r="N3252" s="39" t="str">
        <f>IF(N$1&gt;$AE$1,"-",IFERROR(IF(DATEDIF('Base de données'!$A3252,N$1,"d")&lt;&gt;0,"",'Base de données'!$B3252),""))</f>
        <v/>
      </c>
      <c r="O3252" s="39" t="str">
        <f>IF(O$1&gt;$AE$1,"-",IFERROR(IF(DATEDIF('Base de données'!$A3252,O$1,"d")&lt;&gt;0,"",'Base de données'!$B3252),""))</f>
        <v/>
      </c>
      <c r="P3252" s="39" t="str">
        <f>IF(P$1&gt;$AE$1,"-",IFERROR(IF(DATEDIF('Base de données'!$A3252,P$1,"d")&lt;&gt;0,"",'Base de données'!$B3252),""))</f>
        <v/>
      </c>
      <c r="Q3252" s="39" t="str">
        <f>IF(Q$1&gt;$AE$1,"-",IFERROR(IF(DATEDIF('Base de données'!$A3252,Q$1,"d")&lt;&gt;0,"",'Base de données'!$B3252),""))</f>
        <v/>
      </c>
      <c r="R3252" s="39" t="str">
        <f>IF(R$1&gt;$AE$1,"-",IFERROR(IF(DATEDIF('Base de données'!$A3252,R$1,"d")&lt;&gt;0,"",'Base de données'!$B3252),""))</f>
        <v/>
      </c>
      <c r="S3252" s="39" t="str">
        <f>IF(S$1&gt;$AE$1,"-",IFERROR(IF(DATEDIF('Base de données'!$A3252,S$1,"d")&lt;&gt;0,"",'Base de données'!$B3252),""))</f>
        <v/>
      </c>
      <c r="T3252" s="39" t="str">
        <f>IF(T$1&gt;$AE$1,"-",IFERROR(IF(DATEDIF('Base de données'!$A3252,T$1,"d")&lt;&gt;0,"",'Base de données'!$B3252),""))</f>
        <v/>
      </c>
      <c r="U3252" s="39" t="str">
        <f>IF(U$1&gt;$AE$1,"-",IFERROR(IF(DATEDIF('Base de données'!$A3252,U$1,"d")&lt;&gt;0,"",'Base de données'!$B3252),""))</f>
        <v/>
      </c>
      <c r="V3252" s="39" t="str">
        <f>IF(V$1&gt;$AE$1,"-",IFERROR(IF(DATEDIF('Base de données'!$A3252,V$1,"d")&lt;&gt;0,"",'Base de données'!$B3252),""))</f>
        <v>CZIFJ</v>
      </c>
      <c r="W3252" s="34"/>
      <c r="X3252" s="30" t="str">
        <f>'Base de données'!$C3252&amp;" "&amp;'Base de données'!$D3252</f>
        <v>Thibault Thibault</v>
      </c>
      <c r="Y3252" s="31">
        <f>COUNTIF('Base de données'!$B:$B,'Base de données'!$B3252)</f>
        <v>12</v>
      </c>
      <c r="AA3252" s="87" cm="1">
        <f t="array" aca="1" ref="AA3252" ca="1">INDIRECT("'Base de données'!A" &amp; ROW(Y3252))</f>
        <v>45992</v>
      </c>
      <c r="AB3252" s="51" t="str" cm="1">
        <f t="array" aca="1" ref="AB3252" ca="1">INDIRECT("'Base de données'!B" &amp; ROW(Z3252))</f>
        <v>CZIFJ</v>
      </c>
    </row>
    <row r="3253" spans="1:28" x14ac:dyDescent="0.3">
      <c r="A3253" s="41" t="str">
        <f ca="1">IF(IF(AND($B3253&lt;&gt;"-",$B3253=$E3253),"Entrée et sortie","-")="Entrée et sortie",'Base de données'!$B3253,"-")</f>
        <v>-</v>
      </c>
      <c r="B3253" s="41" t="str">
        <f t="shared" ca="1" si="203"/>
        <v>-</v>
      </c>
      <c r="C3253" s="41" t="str">
        <f t="shared" ca="1" si="204"/>
        <v>-</v>
      </c>
      <c r="D3253" s="41" t="str">
        <f>IF($F3253="sortie en cours d'année",'Base de données'!$B3253,"-")</f>
        <v>-</v>
      </c>
      <c r="E3253" s="41" t="str">
        <f>IF($H3253="entrée en cours d'année",'Base de données'!$B3253,"-")</f>
        <v>-</v>
      </c>
      <c r="F3253" s="37" t="str">
        <f t="shared" si="201"/>
        <v/>
      </c>
      <c r="G3253" s="37" t="str">
        <f>IF($J3253="mouvement",_xlfn.XLOOKUP('Base de données'!$B3253,$V:$V,$V:$V,0),"")</f>
        <v/>
      </c>
      <c r="H3253" s="37" t="str">
        <f t="shared" si="202"/>
        <v/>
      </c>
      <c r="I3253" s="37" t="str">
        <f>IF($J3253="mouvement",_xlfn.XLOOKUP('Base de données'!$B3253,$K:$K,$K:$K,0),"")</f>
        <v/>
      </c>
      <c r="J3253" s="38" t="str">
        <f>IF(AND(Y3253&lt;&gt;MAX(Y:Y),COUNTIF(K3253:V3253,'Base de données'!$B3253)&gt;0),"mouvement","")</f>
        <v/>
      </c>
      <c r="K3253" s="39" t="str">
        <f>IF(K$1&gt;$AE$1,"-",IFERROR(IF(DATEDIF('Base de données'!$A3253,K$1,"d")&lt;&gt;0,"",'Base de données'!$B3253),""))</f>
        <v/>
      </c>
      <c r="L3253" s="39" t="str">
        <f>IF(L$1&gt;$AE$1,"-",IFERROR(IF(DATEDIF('Base de données'!$A3253,L$1,"d")&lt;&gt;0,"",'Base de données'!$B3253),""))</f>
        <v/>
      </c>
      <c r="M3253" s="39" t="str">
        <f>IF(M$1&gt;$AE$1,"-",IFERROR(IF(DATEDIF('Base de données'!$A3253,M$1,"d")&lt;&gt;0,"",'Base de données'!$B3253),""))</f>
        <v/>
      </c>
      <c r="N3253" s="39" t="str">
        <f>IF(N$1&gt;$AE$1,"-",IFERROR(IF(DATEDIF('Base de données'!$A3253,N$1,"d")&lt;&gt;0,"",'Base de données'!$B3253),""))</f>
        <v/>
      </c>
      <c r="O3253" s="39" t="str">
        <f>IF(O$1&gt;$AE$1,"-",IFERROR(IF(DATEDIF('Base de données'!$A3253,O$1,"d")&lt;&gt;0,"",'Base de données'!$B3253),""))</f>
        <v/>
      </c>
      <c r="P3253" s="39" t="str">
        <f>IF(P$1&gt;$AE$1,"-",IFERROR(IF(DATEDIF('Base de données'!$A3253,P$1,"d")&lt;&gt;0,"",'Base de données'!$B3253),""))</f>
        <v/>
      </c>
      <c r="Q3253" s="39" t="str">
        <f>IF(Q$1&gt;$AE$1,"-",IFERROR(IF(DATEDIF('Base de données'!$A3253,Q$1,"d")&lt;&gt;0,"",'Base de données'!$B3253),""))</f>
        <v/>
      </c>
      <c r="R3253" s="39" t="str">
        <f>IF(R$1&gt;$AE$1,"-",IFERROR(IF(DATEDIF('Base de données'!$A3253,R$1,"d")&lt;&gt;0,"",'Base de données'!$B3253),""))</f>
        <v/>
      </c>
      <c r="S3253" s="39" t="str">
        <f>IF(S$1&gt;$AE$1,"-",IFERROR(IF(DATEDIF('Base de données'!$A3253,S$1,"d")&lt;&gt;0,"",'Base de données'!$B3253),""))</f>
        <v/>
      </c>
      <c r="T3253" s="39" t="str">
        <f>IF(T$1&gt;$AE$1,"-",IFERROR(IF(DATEDIF('Base de données'!$A3253,T$1,"d")&lt;&gt;0,"",'Base de données'!$B3253),""))</f>
        <v/>
      </c>
      <c r="U3253" s="39" t="str">
        <f>IF(U$1&gt;$AE$1,"-",IFERROR(IF(DATEDIF('Base de données'!$A3253,U$1,"d")&lt;&gt;0,"",'Base de données'!$B3253),""))</f>
        <v/>
      </c>
      <c r="V3253" s="39" t="str">
        <f>IF(V$1&gt;$AE$1,"-",IFERROR(IF(DATEDIF('Base de données'!$A3253,V$1,"d")&lt;&gt;0,"",'Base de données'!$B3253),""))</f>
        <v>0OW78</v>
      </c>
      <c r="W3253" s="34"/>
      <c r="X3253" s="30" t="str">
        <f>'Base de données'!$C3253&amp;" "&amp;'Base de données'!$D3253</f>
        <v>Lebrun Roland</v>
      </c>
      <c r="Y3253" s="31">
        <f>COUNTIF('Base de données'!$B:$B,'Base de données'!$B3253)</f>
        <v>12</v>
      </c>
      <c r="AA3253" s="87" cm="1">
        <f t="array" aca="1" ref="AA3253" ca="1">INDIRECT("'Base de données'!A" &amp; ROW(Y3253))</f>
        <v>45992</v>
      </c>
      <c r="AB3253" s="51" t="str" cm="1">
        <f t="array" aca="1" ref="AB3253" ca="1">INDIRECT("'Base de données'!B" &amp; ROW(Z3253))</f>
        <v>0OW78</v>
      </c>
    </row>
    <row r="3254" spans="1:28" x14ac:dyDescent="0.3">
      <c r="A3254" s="41" t="str">
        <f ca="1">IF(IF(AND($B3254&lt;&gt;"-",$B3254=$E3254),"Entrée et sortie","-")="Entrée et sortie",'Base de données'!$B3254,"-")</f>
        <v>-</v>
      </c>
      <c r="B3254" s="41" t="str">
        <f t="shared" ca="1" si="203"/>
        <v>-</v>
      </c>
      <c r="C3254" s="41" t="str">
        <f t="shared" ca="1" si="204"/>
        <v>-</v>
      </c>
      <c r="D3254" s="41" t="str">
        <f>IF($F3254="sortie en cours d'année",'Base de données'!$B3254,"-")</f>
        <v>-</v>
      </c>
      <c r="E3254" s="41" t="str">
        <f>IF($H3254="entrée en cours d'année",'Base de données'!$B3254,"-")</f>
        <v>-</v>
      </c>
      <c r="F3254" s="37" t="str">
        <f t="shared" si="201"/>
        <v/>
      </c>
      <c r="G3254" s="37" t="str">
        <f>IF($J3254="mouvement",_xlfn.XLOOKUP('Base de données'!$B3254,$V:$V,$V:$V,0),"")</f>
        <v/>
      </c>
      <c r="H3254" s="37" t="str">
        <f t="shared" si="202"/>
        <v/>
      </c>
      <c r="I3254" s="37" t="str">
        <f>IF($J3254="mouvement",_xlfn.XLOOKUP('Base de données'!$B3254,$K:$K,$K:$K,0),"")</f>
        <v/>
      </c>
      <c r="J3254" s="38" t="str">
        <f>IF(AND(Y3254&lt;&gt;MAX(Y:Y),COUNTIF(K3254:V3254,'Base de données'!$B3254)&gt;0),"mouvement","")</f>
        <v/>
      </c>
      <c r="K3254" s="39" t="str">
        <f>IF(K$1&gt;$AE$1,"-",IFERROR(IF(DATEDIF('Base de données'!$A3254,K$1,"d")&lt;&gt;0,"",'Base de données'!$B3254),""))</f>
        <v/>
      </c>
      <c r="L3254" s="39" t="str">
        <f>IF(L$1&gt;$AE$1,"-",IFERROR(IF(DATEDIF('Base de données'!$A3254,L$1,"d")&lt;&gt;0,"",'Base de données'!$B3254),""))</f>
        <v/>
      </c>
      <c r="M3254" s="39" t="str">
        <f>IF(M$1&gt;$AE$1,"-",IFERROR(IF(DATEDIF('Base de données'!$A3254,M$1,"d")&lt;&gt;0,"",'Base de données'!$B3254),""))</f>
        <v/>
      </c>
      <c r="N3254" s="39" t="str">
        <f>IF(N$1&gt;$AE$1,"-",IFERROR(IF(DATEDIF('Base de données'!$A3254,N$1,"d")&lt;&gt;0,"",'Base de données'!$B3254),""))</f>
        <v/>
      </c>
      <c r="O3254" s="39" t="str">
        <f>IF(O$1&gt;$AE$1,"-",IFERROR(IF(DATEDIF('Base de données'!$A3254,O$1,"d")&lt;&gt;0,"",'Base de données'!$B3254),""))</f>
        <v/>
      </c>
      <c r="P3254" s="39" t="str">
        <f>IF(P$1&gt;$AE$1,"-",IFERROR(IF(DATEDIF('Base de données'!$A3254,P$1,"d")&lt;&gt;0,"",'Base de données'!$B3254),""))</f>
        <v/>
      </c>
      <c r="Q3254" s="39" t="str">
        <f>IF(Q$1&gt;$AE$1,"-",IFERROR(IF(DATEDIF('Base de données'!$A3254,Q$1,"d")&lt;&gt;0,"",'Base de données'!$B3254),""))</f>
        <v/>
      </c>
      <c r="R3254" s="39" t="str">
        <f>IF(R$1&gt;$AE$1,"-",IFERROR(IF(DATEDIF('Base de données'!$A3254,R$1,"d")&lt;&gt;0,"",'Base de données'!$B3254),""))</f>
        <v/>
      </c>
      <c r="S3254" s="39" t="str">
        <f>IF(S$1&gt;$AE$1,"-",IFERROR(IF(DATEDIF('Base de données'!$A3254,S$1,"d")&lt;&gt;0,"",'Base de données'!$B3254),""))</f>
        <v/>
      </c>
      <c r="T3254" s="39" t="str">
        <f>IF(T$1&gt;$AE$1,"-",IFERROR(IF(DATEDIF('Base de données'!$A3254,T$1,"d")&lt;&gt;0,"",'Base de données'!$B3254),""))</f>
        <v/>
      </c>
      <c r="U3254" s="39" t="str">
        <f>IF(U$1&gt;$AE$1,"-",IFERROR(IF(DATEDIF('Base de données'!$A3254,U$1,"d")&lt;&gt;0,"",'Base de données'!$B3254),""))</f>
        <v/>
      </c>
      <c r="V3254" s="39" t="str">
        <f>IF(V$1&gt;$AE$1,"-",IFERROR(IF(DATEDIF('Base de données'!$A3254,V$1,"d")&lt;&gt;0,"",'Base de données'!$B3254),""))</f>
        <v>C7CSB</v>
      </c>
      <c r="W3254" s="34"/>
      <c r="X3254" s="30" t="str">
        <f>'Base de données'!$C3254&amp;" "&amp;'Base de données'!$D3254</f>
        <v>Germain Stéphane</v>
      </c>
      <c r="Y3254" s="31">
        <f>COUNTIF('Base de données'!$B:$B,'Base de données'!$B3254)</f>
        <v>12</v>
      </c>
      <c r="AA3254" s="87" cm="1">
        <f t="array" aca="1" ref="AA3254" ca="1">INDIRECT("'Base de données'!A" &amp; ROW(Y3254))</f>
        <v>45992</v>
      </c>
      <c r="AB3254" s="51" t="str" cm="1">
        <f t="array" aca="1" ref="AB3254" ca="1">INDIRECT("'Base de données'!B" &amp; ROW(Z3254))</f>
        <v>C7CSB</v>
      </c>
    </row>
    <row r="3255" spans="1:28" x14ac:dyDescent="0.3">
      <c r="A3255" s="41" t="str">
        <f ca="1">IF(IF(AND($B3255&lt;&gt;"-",$B3255=$E3255),"Entrée et sortie","-")="Entrée et sortie",'Base de données'!$B3255,"-")</f>
        <v>-</v>
      </c>
      <c r="B3255" s="41" t="str">
        <f t="shared" ca="1" si="203"/>
        <v>-</v>
      </c>
      <c r="C3255" s="41" t="str">
        <f t="shared" ca="1" si="204"/>
        <v>-</v>
      </c>
      <c r="D3255" s="41" t="str">
        <f>IF($F3255="sortie en cours d'année",'Base de données'!$B3255,"-")</f>
        <v>-</v>
      </c>
      <c r="E3255" s="41" t="str">
        <f>IF($H3255="entrée en cours d'année",'Base de données'!$B3255,"-")</f>
        <v>-</v>
      </c>
      <c r="F3255" s="37" t="str">
        <f t="shared" si="201"/>
        <v/>
      </c>
      <c r="G3255" s="37" t="str">
        <f>IF($J3255="mouvement",_xlfn.XLOOKUP('Base de données'!$B3255,$V:$V,$V:$V,0),"")</f>
        <v/>
      </c>
      <c r="H3255" s="37" t="str">
        <f t="shared" si="202"/>
        <v/>
      </c>
      <c r="I3255" s="37" t="str">
        <f>IF($J3255="mouvement",_xlfn.XLOOKUP('Base de données'!$B3255,$K:$K,$K:$K,0),"")</f>
        <v/>
      </c>
      <c r="J3255" s="38" t="str">
        <f>IF(AND(Y3255&lt;&gt;MAX(Y:Y),COUNTIF(K3255:V3255,'Base de données'!$B3255)&gt;0),"mouvement","")</f>
        <v/>
      </c>
      <c r="K3255" s="39" t="str">
        <f>IF(K$1&gt;$AE$1,"-",IFERROR(IF(DATEDIF('Base de données'!$A3255,K$1,"d")&lt;&gt;0,"",'Base de données'!$B3255),""))</f>
        <v/>
      </c>
      <c r="L3255" s="39" t="str">
        <f>IF(L$1&gt;$AE$1,"-",IFERROR(IF(DATEDIF('Base de données'!$A3255,L$1,"d")&lt;&gt;0,"",'Base de données'!$B3255),""))</f>
        <v/>
      </c>
      <c r="M3255" s="39" t="str">
        <f>IF(M$1&gt;$AE$1,"-",IFERROR(IF(DATEDIF('Base de données'!$A3255,M$1,"d")&lt;&gt;0,"",'Base de données'!$B3255),""))</f>
        <v/>
      </c>
      <c r="N3255" s="39" t="str">
        <f>IF(N$1&gt;$AE$1,"-",IFERROR(IF(DATEDIF('Base de données'!$A3255,N$1,"d")&lt;&gt;0,"",'Base de données'!$B3255),""))</f>
        <v/>
      </c>
      <c r="O3255" s="39" t="str">
        <f>IF(O$1&gt;$AE$1,"-",IFERROR(IF(DATEDIF('Base de données'!$A3255,O$1,"d")&lt;&gt;0,"",'Base de données'!$B3255),""))</f>
        <v/>
      </c>
      <c r="P3255" s="39" t="str">
        <f>IF(P$1&gt;$AE$1,"-",IFERROR(IF(DATEDIF('Base de données'!$A3255,P$1,"d")&lt;&gt;0,"",'Base de données'!$B3255),""))</f>
        <v/>
      </c>
      <c r="Q3255" s="39" t="str">
        <f>IF(Q$1&gt;$AE$1,"-",IFERROR(IF(DATEDIF('Base de données'!$A3255,Q$1,"d")&lt;&gt;0,"",'Base de données'!$B3255),""))</f>
        <v/>
      </c>
      <c r="R3255" s="39" t="str">
        <f>IF(R$1&gt;$AE$1,"-",IFERROR(IF(DATEDIF('Base de données'!$A3255,R$1,"d")&lt;&gt;0,"",'Base de données'!$B3255),""))</f>
        <v/>
      </c>
      <c r="S3255" s="39" t="str">
        <f>IF(S$1&gt;$AE$1,"-",IFERROR(IF(DATEDIF('Base de données'!$A3255,S$1,"d")&lt;&gt;0,"",'Base de données'!$B3255),""))</f>
        <v/>
      </c>
      <c r="T3255" s="39" t="str">
        <f>IF(T$1&gt;$AE$1,"-",IFERROR(IF(DATEDIF('Base de données'!$A3255,T$1,"d")&lt;&gt;0,"",'Base de données'!$B3255),""))</f>
        <v/>
      </c>
      <c r="U3255" s="39" t="str">
        <f>IF(U$1&gt;$AE$1,"-",IFERROR(IF(DATEDIF('Base de données'!$A3255,U$1,"d")&lt;&gt;0,"",'Base de données'!$B3255),""))</f>
        <v/>
      </c>
      <c r="V3255" s="39" t="str">
        <f>IF(V$1&gt;$AE$1,"-",IFERROR(IF(DATEDIF('Base de données'!$A3255,V$1,"d")&lt;&gt;0,"",'Base de données'!$B3255),""))</f>
        <v>4FZFQ</v>
      </c>
      <c r="W3255" s="34"/>
      <c r="X3255" s="30" t="str">
        <f>'Base de données'!$C3255&amp;" "&amp;'Base de données'!$D3255</f>
        <v>Michel Éric</v>
      </c>
      <c r="Y3255" s="31">
        <f>COUNTIF('Base de données'!$B:$B,'Base de données'!$B3255)</f>
        <v>12</v>
      </c>
      <c r="AA3255" s="87" cm="1">
        <f t="array" aca="1" ref="AA3255" ca="1">INDIRECT("'Base de données'!A" &amp; ROW(Y3255))</f>
        <v>45992</v>
      </c>
      <c r="AB3255" s="51" t="str" cm="1">
        <f t="array" aca="1" ref="AB3255" ca="1">INDIRECT("'Base de données'!B" &amp; ROW(Z3255))</f>
        <v>4FZFQ</v>
      </c>
    </row>
    <row r="3256" spans="1:28" x14ac:dyDescent="0.3">
      <c r="A3256" s="41" t="str">
        <f ca="1">IF(IF(AND($B3256&lt;&gt;"-",$B3256=$E3256),"Entrée et sortie","-")="Entrée et sortie",'Base de données'!$B3256,"-")</f>
        <v>-</v>
      </c>
      <c r="B3256" s="41" t="str">
        <f t="shared" ca="1" si="203"/>
        <v>-</v>
      </c>
      <c r="C3256" s="41" t="str">
        <f t="shared" ca="1" si="204"/>
        <v>-</v>
      </c>
      <c r="D3256" s="41" t="str">
        <f>IF($F3256="sortie en cours d'année",'Base de données'!$B3256,"-")</f>
        <v>-</v>
      </c>
      <c r="E3256" s="41" t="str">
        <f>IF($H3256="entrée en cours d'année",'Base de données'!$B3256,"-")</f>
        <v>-</v>
      </c>
      <c r="F3256" s="37" t="str">
        <f t="shared" si="201"/>
        <v/>
      </c>
      <c r="G3256" s="37" t="str">
        <f>IF($J3256="mouvement",_xlfn.XLOOKUP('Base de données'!$B3256,$V:$V,$V:$V,0),"")</f>
        <v/>
      </c>
      <c r="H3256" s="37" t="str">
        <f t="shared" si="202"/>
        <v/>
      </c>
      <c r="I3256" s="37" t="str">
        <f>IF($J3256="mouvement",_xlfn.XLOOKUP('Base de données'!$B3256,$K:$K,$K:$K,0),"")</f>
        <v/>
      </c>
      <c r="J3256" s="38" t="str">
        <f>IF(AND(Y3256&lt;&gt;MAX(Y:Y),COUNTIF(K3256:V3256,'Base de données'!$B3256)&gt;0),"mouvement","")</f>
        <v/>
      </c>
      <c r="K3256" s="39" t="str">
        <f>IF(K$1&gt;$AE$1,"-",IFERROR(IF(DATEDIF('Base de données'!$A3256,K$1,"d")&lt;&gt;0,"",'Base de données'!$B3256),""))</f>
        <v/>
      </c>
      <c r="L3256" s="39" t="str">
        <f>IF(L$1&gt;$AE$1,"-",IFERROR(IF(DATEDIF('Base de données'!$A3256,L$1,"d")&lt;&gt;0,"",'Base de données'!$B3256),""))</f>
        <v/>
      </c>
      <c r="M3256" s="39" t="str">
        <f>IF(M$1&gt;$AE$1,"-",IFERROR(IF(DATEDIF('Base de données'!$A3256,M$1,"d")&lt;&gt;0,"",'Base de données'!$B3256),""))</f>
        <v/>
      </c>
      <c r="N3256" s="39" t="str">
        <f>IF(N$1&gt;$AE$1,"-",IFERROR(IF(DATEDIF('Base de données'!$A3256,N$1,"d")&lt;&gt;0,"",'Base de données'!$B3256),""))</f>
        <v/>
      </c>
      <c r="O3256" s="39" t="str">
        <f>IF(O$1&gt;$AE$1,"-",IFERROR(IF(DATEDIF('Base de données'!$A3256,O$1,"d")&lt;&gt;0,"",'Base de données'!$B3256),""))</f>
        <v/>
      </c>
      <c r="P3256" s="39" t="str">
        <f>IF(P$1&gt;$AE$1,"-",IFERROR(IF(DATEDIF('Base de données'!$A3256,P$1,"d")&lt;&gt;0,"",'Base de données'!$B3256),""))</f>
        <v/>
      </c>
      <c r="Q3256" s="39" t="str">
        <f>IF(Q$1&gt;$AE$1,"-",IFERROR(IF(DATEDIF('Base de données'!$A3256,Q$1,"d")&lt;&gt;0,"",'Base de données'!$B3256),""))</f>
        <v/>
      </c>
      <c r="R3256" s="39" t="str">
        <f>IF(R$1&gt;$AE$1,"-",IFERROR(IF(DATEDIF('Base de données'!$A3256,R$1,"d")&lt;&gt;0,"",'Base de données'!$B3256),""))</f>
        <v/>
      </c>
      <c r="S3256" s="39" t="str">
        <f>IF(S$1&gt;$AE$1,"-",IFERROR(IF(DATEDIF('Base de données'!$A3256,S$1,"d")&lt;&gt;0,"",'Base de données'!$B3256),""))</f>
        <v/>
      </c>
      <c r="T3256" s="39" t="str">
        <f>IF(T$1&gt;$AE$1,"-",IFERROR(IF(DATEDIF('Base de données'!$A3256,T$1,"d")&lt;&gt;0,"",'Base de données'!$B3256),""))</f>
        <v/>
      </c>
      <c r="U3256" s="39" t="str">
        <f>IF(U$1&gt;$AE$1,"-",IFERROR(IF(DATEDIF('Base de données'!$A3256,U$1,"d")&lt;&gt;0,"",'Base de données'!$B3256),""))</f>
        <v/>
      </c>
      <c r="V3256" s="39" t="str">
        <f>IF(V$1&gt;$AE$1,"-",IFERROR(IF(DATEDIF('Base de données'!$A3256,V$1,"d")&lt;&gt;0,"",'Base de données'!$B3256),""))</f>
        <v>Y24HP</v>
      </c>
      <c r="W3256" s="34"/>
      <c r="X3256" s="30" t="str">
        <f>'Base de données'!$C3256&amp;" "&amp;'Base de données'!$D3256</f>
        <v>Lesage Alphonse</v>
      </c>
      <c r="Y3256" s="31">
        <f>COUNTIF('Base de données'!$B:$B,'Base de données'!$B3256)</f>
        <v>12</v>
      </c>
      <c r="AA3256" s="87" cm="1">
        <f t="array" aca="1" ref="AA3256" ca="1">INDIRECT("'Base de données'!A" &amp; ROW(Y3256))</f>
        <v>45992</v>
      </c>
      <c r="AB3256" s="51" t="str" cm="1">
        <f t="array" aca="1" ref="AB3256" ca="1">INDIRECT("'Base de données'!B" &amp; ROW(Z3256))</f>
        <v>Y24HP</v>
      </c>
    </row>
    <row r="3257" spans="1:28" x14ac:dyDescent="0.3">
      <c r="A3257" s="41" t="str">
        <f ca="1">IF(IF(AND($B3257&lt;&gt;"-",$B3257=$E3257),"Entrée et sortie","-")="Entrée et sortie",'Base de données'!$B3257,"-")</f>
        <v>-</v>
      </c>
      <c r="B3257" s="41" t="str">
        <f t="shared" ca="1" si="203"/>
        <v>-</v>
      </c>
      <c r="C3257" s="41" t="str">
        <f t="shared" ca="1" si="204"/>
        <v>-</v>
      </c>
      <c r="D3257" s="41" t="str">
        <f>IF($F3257="sortie en cours d'année",'Base de données'!$B3257,"-")</f>
        <v>-</v>
      </c>
      <c r="E3257" s="41" t="str">
        <f>IF($H3257="entrée en cours d'année",'Base de données'!$B3257,"-")</f>
        <v>-</v>
      </c>
      <c r="F3257" s="37" t="str">
        <f t="shared" si="201"/>
        <v/>
      </c>
      <c r="G3257" s="37" t="str">
        <f>IF($J3257="mouvement",_xlfn.XLOOKUP('Base de données'!$B3257,$V:$V,$V:$V,0),"")</f>
        <v/>
      </c>
      <c r="H3257" s="37" t="str">
        <f t="shared" si="202"/>
        <v/>
      </c>
      <c r="I3257" s="37" t="str">
        <f>IF($J3257="mouvement",_xlfn.XLOOKUP('Base de données'!$B3257,$K:$K,$K:$K,0),"")</f>
        <v/>
      </c>
      <c r="J3257" s="38" t="str">
        <f>IF(AND(Y3257&lt;&gt;MAX(Y:Y),COUNTIF(K3257:V3257,'Base de données'!$B3257)&gt;0),"mouvement","")</f>
        <v/>
      </c>
      <c r="K3257" s="39" t="str">
        <f>IF(K$1&gt;$AE$1,"-",IFERROR(IF(DATEDIF('Base de données'!$A3257,K$1,"d")&lt;&gt;0,"",'Base de données'!$B3257),""))</f>
        <v/>
      </c>
      <c r="L3257" s="39" t="str">
        <f>IF(L$1&gt;$AE$1,"-",IFERROR(IF(DATEDIF('Base de données'!$A3257,L$1,"d")&lt;&gt;0,"",'Base de données'!$B3257),""))</f>
        <v/>
      </c>
      <c r="M3257" s="39" t="str">
        <f>IF(M$1&gt;$AE$1,"-",IFERROR(IF(DATEDIF('Base de données'!$A3257,M$1,"d")&lt;&gt;0,"",'Base de données'!$B3257),""))</f>
        <v/>
      </c>
      <c r="N3257" s="39" t="str">
        <f>IF(N$1&gt;$AE$1,"-",IFERROR(IF(DATEDIF('Base de données'!$A3257,N$1,"d")&lt;&gt;0,"",'Base de données'!$B3257),""))</f>
        <v/>
      </c>
      <c r="O3257" s="39" t="str">
        <f>IF(O$1&gt;$AE$1,"-",IFERROR(IF(DATEDIF('Base de données'!$A3257,O$1,"d")&lt;&gt;0,"",'Base de données'!$B3257),""))</f>
        <v/>
      </c>
      <c r="P3257" s="39" t="str">
        <f>IF(P$1&gt;$AE$1,"-",IFERROR(IF(DATEDIF('Base de données'!$A3257,P$1,"d")&lt;&gt;0,"",'Base de données'!$B3257),""))</f>
        <v/>
      </c>
      <c r="Q3257" s="39" t="str">
        <f>IF(Q$1&gt;$AE$1,"-",IFERROR(IF(DATEDIF('Base de données'!$A3257,Q$1,"d")&lt;&gt;0,"",'Base de données'!$B3257),""))</f>
        <v/>
      </c>
      <c r="R3257" s="39" t="str">
        <f>IF(R$1&gt;$AE$1,"-",IFERROR(IF(DATEDIF('Base de données'!$A3257,R$1,"d")&lt;&gt;0,"",'Base de données'!$B3257),""))</f>
        <v/>
      </c>
      <c r="S3257" s="39" t="str">
        <f>IF(S$1&gt;$AE$1,"-",IFERROR(IF(DATEDIF('Base de données'!$A3257,S$1,"d")&lt;&gt;0,"",'Base de données'!$B3257),""))</f>
        <v/>
      </c>
      <c r="T3257" s="39" t="str">
        <f>IF(T$1&gt;$AE$1,"-",IFERROR(IF(DATEDIF('Base de données'!$A3257,T$1,"d")&lt;&gt;0,"",'Base de données'!$B3257),""))</f>
        <v/>
      </c>
      <c r="U3257" s="39" t="str">
        <f>IF(U$1&gt;$AE$1,"-",IFERROR(IF(DATEDIF('Base de données'!$A3257,U$1,"d")&lt;&gt;0,"",'Base de données'!$B3257),""))</f>
        <v/>
      </c>
      <c r="V3257" s="39" t="str">
        <f>IF(V$1&gt;$AE$1,"-",IFERROR(IF(DATEDIF('Base de données'!$A3257,V$1,"d")&lt;&gt;0,"",'Base de données'!$B3257),""))</f>
        <v>9B31P</v>
      </c>
      <c r="W3257" s="34"/>
      <c r="X3257" s="30" t="str">
        <f>'Base de données'!$C3257&amp;" "&amp;'Base de données'!$D3257</f>
        <v>Masse Célina</v>
      </c>
      <c r="Y3257" s="31">
        <f>COUNTIF('Base de données'!$B:$B,'Base de données'!$B3257)</f>
        <v>12</v>
      </c>
      <c r="AA3257" s="87" cm="1">
        <f t="array" aca="1" ref="AA3257" ca="1">INDIRECT("'Base de données'!A" &amp; ROW(Y3257))</f>
        <v>45992</v>
      </c>
      <c r="AB3257" s="51" t="str" cm="1">
        <f t="array" aca="1" ref="AB3257" ca="1">INDIRECT("'Base de données'!B" &amp; ROW(Z3257))</f>
        <v>9B31P</v>
      </c>
    </row>
    <row r="3258" spans="1:28" x14ac:dyDescent="0.3">
      <c r="A3258" s="41" t="str">
        <f ca="1">IF(IF(AND($B3258&lt;&gt;"-",$B3258=$E3258),"Entrée et sortie","-")="Entrée et sortie",'Base de données'!$B3258,"-")</f>
        <v>-</v>
      </c>
      <c r="B3258" s="41" t="str">
        <f t="shared" ca="1" si="203"/>
        <v>-</v>
      </c>
      <c r="C3258" s="41" t="str">
        <f t="shared" ca="1" si="204"/>
        <v>-</v>
      </c>
      <c r="D3258" s="41" t="str">
        <f>IF($F3258="sortie en cours d'année",'Base de données'!$B3258,"-")</f>
        <v>-</v>
      </c>
      <c r="E3258" s="41" t="str">
        <f>IF($H3258="entrée en cours d'année",'Base de données'!$B3258,"-")</f>
        <v>-</v>
      </c>
      <c r="F3258" s="37" t="str">
        <f t="shared" si="201"/>
        <v/>
      </c>
      <c r="G3258" s="37" t="str">
        <f>IF($J3258="mouvement",_xlfn.XLOOKUP('Base de données'!$B3258,$V:$V,$V:$V,0),"")</f>
        <v/>
      </c>
      <c r="H3258" s="37" t="str">
        <f t="shared" si="202"/>
        <v/>
      </c>
      <c r="I3258" s="37" t="str">
        <f>IF($J3258="mouvement",_xlfn.XLOOKUP('Base de données'!$B3258,$K:$K,$K:$K,0),"")</f>
        <v/>
      </c>
      <c r="J3258" s="38" t="str">
        <f>IF(AND(Y3258&lt;&gt;MAX(Y:Y),COUNTIF(K3258:V3258,'Base de données'!$B3258)&gt;0),"mouvement","")</f>
        <v/>
      </c>
      <c r="K3258" s="39" t="str">
        <f>IF(K$1&gt;$AE$1,"-",IFERROR(IF(DATEDIF('Base de données'!$A3258,K$1,"d")&lt;&gt;0,"",'Base de données'!$B3258),""))</f>
        <v/>
      </c>
      <c r="L3258" s="39" t="str">
        <f>IF(L$1&gt;$AE$1,"-",IFERROR(IF(DATEDIF('Base de données'!$A3258,L$1,"d")&lt;&gt;0,"",'Base de données'!$B3258),""))</f>
        <v/>
      </c>
      <c r="M3258" s="39" t="str">
        <f>IF(M$1&gt;$AE$1,"-",IFERROR(IF(DATEDIF('Base de données'!$A3258,M$1,"d")&lt;&gt;0,"",'Base de données'!$B3258),""))</f>
        <v/>
      </c>
      <c r="N3258" s="39" t="str">
        <f>IF(N$1&gt;$AE$1,"-",IFERROR(IF(DATEDIF('Base de données'!$A3258,N$1,"d")&lt;&gt;0,"",'Base de données'!$B3258),""))</f>
        <v/>
      </c>
      <c r="O3258" s="39" t="str">
        <f>IF(O$1&gt;$AE$1,"-",IFERROR(IF(DATEDIF('Base de données'!$A3258,O$1,"d")&lt;&gt;0,"",'Base de données'!$B3258),""))</f>
        <v/>
      </c>
      <c r="P3258" s="39" t="str">
        <f>IF(P$1&gt;$AE$1,"-",IFERROR(IF(DATEDIF('Base de données'!$A3258,P$1,"d")&lt;&gt;0,"",'Base de données'!$B3258),""))</f>
        <v/>
      </c>
      <c r="Q3258" s="39" t="str">
        <f>IF(Q$1&gt;$AE$1,"-",IFERROR(IF(DATEDIF('Base de données'!$A3258,Q$1,"d")&lt;&gt;0,"",'Base de données'!$B3258),""))</f>
        <v/>
      </c>
      <c r="R3258" s="39" t="str">
        <f>IF(R$1&gt;$AE$1,"-",IFERROR(IF(DATEDIF('Base de données'!$A3258,R$1,"d")&lt;&gt;0,"",'Base de données'!$B3258),""))</f>
        <v/>
      </c>
      <c r="S3258" s="39" t="str">
        <f>IF(S$1&gt;$AE$1,"-",IFERROR(IF(DATEDIF('Base de données'!$A3258,S$1,"d")&lt;&gt;0,"",'Base de données'!$B3258),""))</f>
        <v/>
      </c>
      <c r="T3258" s="39" t="str">
        <f>IF(T$1&gt;$AE$1,"-",IFERROR(IF(DATEDIF('Base de données'!$A3258,T$1,"d")&lt;&gt;0,"",'Base de données'!$B3258),""))</f>
        <v/>
      </c>
      <c r="U3258" s="39" t="str">
        <f>IF(U$1&gt;$AE$1,"-",IFERROR(IF(DATEDIF('Base de données'!$A3258,U$1,"d")&lt;&gt;0,"",'Base de données'!$B3258),""))</f>
        <v/>
      </c>
      <c r="V3258" s="39" t="str">
        <f>IF(V$1&gt;$AE$1,"-",IFERROR(IF(DATEDIF('Base de données'!$A3258,V$1,"d")&lt;&gt;0,"",'Base de données'!$B3258),""))</f>
        <v>PIJ3L</v>
      </c>
      <c r="W3258" s="34"/>
      <c r="X3258" s="30" t="str">
        <f>'Base de données'!$C3258&amp;" "&amp;'Base de données'!$D3258</f>
        <v>Hubert Charlotte</v>
      </c>
      <c r="Y3258" s="31">
        <f>COUNTIF('Base de données'!$B:$B,'Base de données'!$B3258)</f>
        <v>12</v>
      </c>
      <c r="AA3258" s="87" cm="1">
        <f t="array" aca="1" ref="AA3258" ca="1">INDIRECT("'Base de données'!A" &amp; ROW(Y3258))</f>
        <v>45992</v>
      </c>
      <c r="AB3258" s="51" t="str" cm="1">
        <f t="array" aca="1" ref="AB3258" ca="1">INDIRECT("'Base de données'!B" &amp; ROW(Z3258))</f>
        <v>PIJ3L</v>
      </c>
    </row>
    <row r="3259" spans="1:28" x14ac:dyDescent="0.3">
      <c r="A3259" s="41" t="str">
        <f ca="1">IF(IF(AND($B3259&lt;&gt;"-",$B3259=$E3259),"Entrée et sortie","-")="Entrée et sortie",'Base de données'!$B3259,"-")</f>
        <v>-</v>
      </c>
      <c r="B3259" s="41" t="str">
        <f t="shared" ca="1" si="203"/>
        <v>-</v>
      </c>
      <c r="C3259" s="41" t="str">
        <f t="shared" ca="1" si="204"/>
        <v>-</v>
      </c>
      <c r="D3259" s="41" t="str">
        <f>IF($F3259="sortie en cours d'année",'Base de données'!$B3259,"-")</f>
        <v>-</v>
      </c>
      <c r="E3259" s="41" t="str">
        <f>IF($H3259="entrée en cours d'année",'Base de données'!$B3259,"-")</f>
        <v>-</v>
      </c>
      <c r="F3259" s="37" t="str">
        <f t="shared" si="201"/>
        <v/>
      </c>
      <c r="G3259" s="37" t="str">
        <f>IF($J3259="mouvement",_xlfn.XLOOKUP('Base de données'!$B3259,$V:$V,$V:$V,0),"")</f>
        <v/>
      </c>
      <c r="H3259" s="37" t="str">
        <f t="shared" si="202"/>
        <v/>
      </c>
      <c r="I3259" s="37" t="str">
        <f>IF($J3259="mouvement",_xlfn.XLOOKUP('Base de données'!$B3259,$K:$K,$K:$K,0),"")</f>
        <v/>
      </c>
      <c r="J3259" s="38" t="str">
        <f>IF(AND(Y3259&lt;&gt;MAX(Y:Y),COUNTIF(K3259:V3259,'Base de données'!$B3259)&gt;0),"mouvement","")</f>
        <v/>
      </c>
      <c r="K3259" s="39" t="str">
        <f>IF(K$1&gt;$AE$1,"-",IFERROR(IF(DATEDIF('Base de données'!$A3259,K$1,"d")&lt;&gt;0,"",'Base de données'!$B3259),""))</f>
        <v/>
      </c>
      <c r="L3259" s="39" t="str">
        <f>IF(L$1&gt;$AE$1,"-",IFERROR(IF(DATEDIF('Base de données'!$A3259,L$1,"d")&lt;&gt;0,"",'Base de données'!$B3259),""))</f>
        <v/>
      </c>
      <c r="M3259" s="39" t="str">
        <f>IF(M$1&gt;$AE$1,"-",IFERROR(IF(DATEDIF('Base de données'!$A3259,M$1,"d")&lt;&gt;0,"",'Base de données'!$B3259),""))</f>
        <v/>
      </c>
      <c r="N3259" s="39" t="str">
        <f>IF(N$1&gt;$AE$1,"-",IFERROR(IF(DATEDIF('Base de données'!$A3259,N$1,"d")&lt;&gt;0,"",'Base de données'!$B3259),""))</f>
        <v/>
      </c>
      <c r="O3259" s="39" t="str">
        <f>IF(O$1&gt;$AE$1,"-",IFERROR(IF(DATEDIF('Base de données'!$A3259,O$1,"d")&lt;&gt;0,"",'Base de données'!$B3259),""))</f>
        <v/>
      </c>
      <c r="P3259" s="39" t="str">
        <f>IF(P$1&gt;$AE$1,"-",IFERROR(IF(DATEDIF('Base de données'!$A3259,P$1,"d")&lt;&gt;0,"",'Base de données'!$B3259),""))</f>
        <v/>
      </c>
      <c r="Q3259" s="39" t="str">
        <f>IF(Q$1&gt;$AE$1,"-",IFERROR(IF(DATEDIF('Base de données'!$A3259,Q$1,"d")&lt;&gt;0,"",'Base de données'!$B3259),""))</f>
        <v/>
      </c>
      <c r="R3259" s="39" t="str">
        <f>IF(R$1&gt;$AE$1,"-",IFERROR(IF(DATEDIF('Base de données'!$A3259,R$1,"d")&lt;&gt;0,"",'Base de données'!$B3259),""))</f>
        <v/>
      </c>
      <c r="S3259" s="39" t="str">
        <f>IF(S$1&gt;$AE$1,"-",IFERROR(IF(DATEDIF('Base de données'!$A3259,S$1,"d")&lt;&gt;0,"",'Base de données'!$B3259),""))</f>
        <v/>
      </c>
      <c r="T3259" s="39" t="str">
        <f>IF(T$1&gt;$AE$1,"-",IFERROR(IF(DATEDIF('Base de données'!$A3259,T$1,"d")&lt;&gt;0,"",'Base de données'!$B3259),""))</f>
        <v/>
      </c>
      <c r="U3259" s="39" t="str">
        <f>IF(U$1&gt;$AE$1,"-",IFERROR(IF(DATEDIF('Base de données'!$A3259,U$1,"d")&lt;&gt;0,"",'Base de données'!$B3259),""))</f>
        <v/>
      </c>
      <c r="V3259" s="39" t="str">
        <f>IF(V$1&gt;$AE$1,"-",IFERROR(IF(DATEDIF('Base de données'!$A3259,V$1,"d")&lt;&gt;0,"",'Base de données'!$B3259),""))</f>
        <v>826C3</v>
      </c>
      <c r="W3259" s="34"/>
      <c r="X3259" s="30" t="str">
        <f>'Base de données'!$C3259&amp;" "&amp;'Base de données'!$D3259</f>
        <v>Briand Gérard</v>
      </c>
      <c r="Y3259" s="31">
        <f>COUNTIF('Base de données'!$B:$B,'Base de données'!$B3259)</f>
        <v>12</v>
      </c>
      <c r="AA3259" s="87" cm="1">
        <f t="array" aca="1" ref="AA3259" ca="1">INDIRECT("'Base de données'!A" &amp; ROW(Y3259))</f>
        <v>45992</v>
      </c>
      <c r="AB3259" s="51" t="str" cm="1">
        <f t="array" aca="1" ref="AB3259" ca="1">INDIRECT("'Base de données'!B" &amp; ROW(Z3259))</f>
        <v>826C3</v>
      </c>
    </row>
    <row r="3260" spans="1:28" x14ac:dyDescent="0.3">
      <c r="A3260" s="41" t="str">
        <f ca="1">IF(IF(AND($B3260&lt;&gt;"-",$B3260=$E3260),"Entrée et sortie","-")="Entrée et sortie",'Base de données'!$B3260,"-")</f>
        <v>-</v>
      </c>
      <c r="B3260" s="41" t="str">
        <f t="shared" ca="1" si="203"/>
        <v>-</v>
      </c>
      <c r="C3260" s="41" t="str">
        <f t="shared" ca="1" si="204"/>
        <v>-</v>
      </c>
      <c r="D3260" s="41" t="str">
        <f>IF($F3260="sortie en cours d'année",'Base de données'!$B3260,"-")</f>
        <v>-</v>
      </c>
      <c r="E3260" s="41" t="str">
        <f>IF($H3260="entrée en cours d'année",'Base de données'!$B3260,"-")</f>
        <v>-</v>
      </c>
      <c r="F3260" s="37" t="str">
        <f t="shared" si="201"/>
        <v/>
      </c>
      <c r="G3260" s="37" t="str">
        <f>IF($J3260="mouvement",_xlfn.XLOOKUP('Base de données'!$B3260,$V:$V,$V:$V,0),"")</f>
        <v/>
      </c>
      <c r="H3260" s="37" t="str">
        <f t="shared" si="202"/>
        <v/>
      </c>
      <c r="I3260" s="37" t="str">
        <f>IF($J3260="mouvement",_xlfn.XLOOKUP('Base de données'!$B3260,$K:$K,$K:$K,0),"")</f>
        <v/>
      </c>
      <c r="J3260" s="38" t="str">
        <f>IF(AND(Y3260&lt;&gt;MAX(Y:Y),COUNTIF(K3260:V3260,'Base de données'!$B3260)&gt;0),"mouvement","")</f>
        <v/>
      </c>
      <c r="K3260" s="39" t="str">
        <f>IF(K$1&gt;$AE$1,"-",IFERROR(IF(DATEDIF('Base de données'!$A3260,K$1,"d")&lt;&gt;0,"",'Base de données'!$B3260),""))</f>
        <v/>
      </c>
      <c r="L3260" s="39" t="str">
        <f>IF(L$1&gt;$AE$1,"-",IFERROR(IF(DATEDIF('Base de données'!$A3260,L$1,"d")&lt;&gt;0,"",'Base de données'!$B3260),""))</f>
        <v/>
      </c>
      <c r="M3260" s="39" t="str">
        <f>IF(M$1&gt;$AE$1,"-",IFERROR(IF(DATEDIF('Base de données'!$A3260,M$1,"d")&lt;&gt;0,"",'Base de données'!$B3260),""))</f>
        <v/>
      </c>
      <c r="N3260" s="39" t="str">
        <f>IF(N$1&gt;$AE$1,"-",IFERROR(IF(DATEDIF('Base de données'!$A3260,N$1,"d")&lt;&gt;0,"",'Base de données'!$B3260),""))</f>
        <v/>
      </c>
      <c r="O3260" s="39" t="str">
        <f>IF(O$1&gt;$AE$1,"-",IFERROR(IF(DATEDIF('Base de données'!$A3260,O$1,"d")&lt;&gt;0,"",'Base de données'!$B3260),""))</f>
        <v/>
      </c>
      <c r="P3260" s="39" t="str">
        <f>IF(P$1&gt;$AE$1,"-",IFERROR(IF(DATEDIF('Base de données'!$A3260,P$1,"d")&lt;&gt;0,"",'Base de données'!$B3260),""))</f>
        <v/>
      </c>
      <c r="Q3260" s="39" t="str">
        <f>IF(Q$1&gt;$AE$1,"-",IFERROR(IF(DATEDIF('Base de données'!$A3260,Q$1,"d")&lt;&gt;0,"",'Base de données'!$B3260),""))</f>
        <v/>
      </c>
      <c r="R3260" s="39" t="str">
        <f>IF(R$1&gt;$AE$1,"-",IFERROR(IF(DATEDIF('Base de données'!$A3260,R$1,"d")&lt;&gt;0,"",'Base de données'!$B3260),""))</f>
        <v/>
      </c>
      <c r="S3260" s="39" t="str">
        <f>IF(S$1&gt;$AE$1,"-",IFERROR(IF(DATEDIF('Base de données'!$A3260,S$1,"d")&lt;&gt;0,"",'Base de données'!$B3260),""))</f>
        <v/>
      </c>
      <c r="T3260" s="39" t="str">
        <f>IF(T$1&gt;$AE$1,"-",IFERROR(IF(DATEDIF('Base de données'!$A3260,T$1,"d")&lt;&gt;0,"",'Base de données'!$B3260),""))</f>
        <v/>
      </c>
      <c r="U3260" s="39" t="str">
        <f>IF(U$1&gt;$AE$1,"-",IFERROR(IF(DATEDIF('Base de données'!$A3260,U$1,"d")&lt;&gt;0,"",'Base de données'!$B3260),""))</f>
        <v/>
      </c>
      <c r="V3260" s="39" t="str">
        <f>IF(V$1&gt;$AE$1,"-",IFERROR(IF(DATEDIF('Base de données'!$A3260,V$1,"d")&lt;&gt;0,"",'Base de données'!$B3260),""))</f>
        <v>EQARW</v>
      </c>
      <c r="W3260" s="34"/>
      <c r="X3260" s="30" t="str">
        <f>'Base de données'!$C3260&amp;" "&amp;'Base de données'!$D3260</f>
        <v>Michel Jules</v>
      </c>
      <c r="Y3260" s="31">
        <f>COUNTIF('Base de données'!$B:$B,'Base de données'!$B3260)</f>
        <v>12</v>
      </c>
      <c r="AA3260" s="87" cm="1">
        <f t="array" aca="1" ref="AA3260" ca="1">INDIRECT("'Base de données'!A" &amp; ROW(Y3260))</f>
        <v>45992</v>
      </c>
      <c r="AB3260" s="51" t="str" cm="1">
        <f t="array" aca="1" ref="AB3260" ca="1">INDIRECT("'Base de données'!B" &amp; ROW(Z3260))</f>
        <v>EQARW</v>
      </c>
    </row>
    <row r="3261" spans="1:28" x14ac:dyDescent="0.3">
      <c r="A3261" s="41" t="str">
        <f ca="1">IF(IF(AND($B3261&lt;&gt;"-",$B3261=$E3261),"Entrée et sortie","-")="Entrée et sortie",'Base de données'!$B3261,"-")</f>
        <v>-</v>
      </c>
      <c r="B3261" s="41" t="str">
        <f t="shared" ca="1" si="203"/>
        <v>-</v>
      </c>
      <c r="C3261" s="41" t="str">
        <f t="shared" ca="1" si="204"/>
        <v>-</v>
      </c>
      <c r="D3261" s="41" t="str">
        <f>IF($F3261="sortie en cours d'année",'Base de données'!$B3261,"-")</f>
        <v>-</v>
      </c>
      <c r="E3261" s="41" t="str">
        <f>IF($H3261="entrée en cours d'année",'Base de données'!$B3261,"-")</f>
        <v>-</v>
      </c>
      <c r="F3261" s="37" t="str">
        <f t="shared" si="201"/>
        <v/>
      </c>
      <c r="G3261" s="37" t="str">
        <f>IF($J3261="mouvement",_xlfn.XLOOKUP('Base de données'!$B3261,$V:$V,$V:$V,0),"")</f>
        <v/>
      </c>
      <c r="H3261" s="37" t="str">
        <f t="shared" si="202"/>
        <v/>
      </c>
      <c r="I3261" s="37" t="str">
        <f>IF($J3261="mouvement",_xlfn.XLOOKUP('Base de données'!$B3261,$K:$K,$K:$K,0),"")</f>
        <v/>
      </c>
      <c r="J3261" s="38" t="str">
        <f>IF(AND(Y3261&lt;&gt;MAX(Y:Y),COUNTIF(K3261:V3261,'Base de données'!$B3261)&gt;0),"mouvement","")</f>
        <v/>
      </c>
      <c r="K3261" s="39" t="str">
        <f>IF(K$1&gt;$AE$1,"-",IFERROR(IF(DATEDIF('Base de données'!$A3261,K$1,"d")&lt;&gt;0,"",'Base de données'!$B3261),""))</f>
        <v/>
      </c>
      <c r="L3261" s="39" t="str">
        <f>IF(L$1&gt;$AE$1,"-",IFERROR(IF(DATEDIF('Base de données'!$A3261,L$1,"d")&lt;&gt;0,"",'Base de données'!$B3261),""))</f>
        <v/>
      </c>
      <c r="M3261" s="39" t="str">
        <f>IF(M$1&gt;$AE$1,"-",IFERROR(IF(DATEDIF('Base de données'!$A3261,M$1,"d")&lt;&gt;0,"",'Base de données'!$B3261),""))</f>
        <v/>
      </c>
      <c r="N3261" s="39" t="str">
        <f>IF(N$1&gt;$AE$1,"-",IFERROR(IF(DATEDIF('Base de données'!$A3261,N$1,"d")&lt;&gt;0,"",'Base de données'!$B3261),""))</f>
        <v/>
      </c>
      <c r="O3261" s="39" t="str">
        <f>IF(O$1&gt;$AE$1,"-",IFERROR(IF(DATEDIF('Base de données'!$A3261,O$1,"d")&lt;&gt;0,"",'Base de données'!$B3261),""))</f>
        <v/>
      </c>
      <c r="P3261" s="39" t="str">
        <f>IF(P$1&gt;$AE$1,"-",IFERROR(IF(DATEDIF('Base de données'!$A3261,P$1,"d")&lt;&gt;0,"",'Base de données'!$B3261),""))</f>
        <v/>
      </c>
      <c r="Q3261" s="39" t="str">
        <f>IF(Q$1&gt;$AE$1,"-",IFERROR(IF(DATEDIF('Base de données'!$A3261,Q$1,"d")&lt;&gt;0,"",'Base de données'!$B3261),""))</f>
        <v/>
      </c>
      <c r="R3261" s="39" t="str">
        <f>IF(R$1&gt;$AE$1,"-",IFERROR(IF(DATEDIF('Base de données'!$A3261,R$1,"d")&lt;&gt;0,"",'Base de données'!$B3261),""))</f>
        <v/>
      </c>
      <c r="S3261" s="39" t="str">
        <f>IF(S$1&gt;$AE$1,"-",IFERROR(IF(DATEDIF('Base de données'!$A3261,S$1,"d")&lt;&gt;0,"",'Base de données'!$B3261),""))</f>
        <v/>
      </c>
      <c r="T3261" s="39" t="str">
        <f>IF(T$1&gt;$AE$1,"-",IFERROR(IF(DATEDIF('Base de données'!$A3261,T$1,"d")&lt;&gt;0,"",'Base de données'!$B3261),""))</f>
        <v/>
      </c>
      <c r="U3261" s="39" t="str">
        <f>IF(U$1&gt;$AE$1,"-",IFERROR(IF(DATEDIF('Base de données'!$A3261,U$1,"d")&lt;&gt;0,"",'Base de données'!$B3261),""))</f>
        <v/>
      </c>
      <c r="V3261" s="39" t="str">
        <f>IF(V$1&gt;$AE$1,"-",IFERROR(IF(DATEDIF('Base de données'!$A3261,V$1,"d")&lt;&gt;0,"",'Base de données'!$B3261),""))</f>
        <v>H4OZ9</v>
      </c>
      <c r="W3261" s="34"/>
      <c r="X3261" s="30" t="str">
        <f>'Base de données'!$C3261&amp;" "&amp;'Base de données'!$D3261</f>
        <v>Deschamps Gilbert</v>
      </c>
      <c r="Y3261" s="31">
        <f>COUNTIF('Base de données'!$B:$B,'Base de données'!$B3261)</f>
        <v>12</v>
      </c>
      <c r="AA3261" s="87" cm="1">
        <f t="array" aca="1" ref="AA3261" ca="1">INDIRECT("'Base de données'!A" &amp; ROW(Y3261))</f>
        <v>45992</v>
      </c>
      <c r="AB3261" s="51" t="str" cm="1">
        <f t="array" aca="1" ref="AB3261" ca="1">INDIRECT("'Base de données'!B" &amp; ROW(Z3261))</f>
        <v>H4OZ9</v>
      </c>
    </row>
    <row r="3262" spans="1:28" x14ac:dyDescent="0.3">
      <c r="A3262" s="41" t="str">
        <f ca="1">IF(IF(AND($B3262&lt;&gt;"-",$B3262=$E3262),"Entrée et sortie","-")="Entrée et sortie",'Base de données'!$B3262,"-")</f>
        <v>-</v>
      </c>
      <c r="B3262" s="41" t="str">
        <f t="shared" ca="1" si="203"/>
        <v>-</v>
      </c>
      <c r="C3262" s="41" t="str">
        <f t="shared" ca="1" si="204"/>
        <v>-</v>
      </c>
      <c r="D3262" s="41" t="str">
        <f>IF($F3262="sortie en cours d'année",'Base de données'!$B3262,"-")</f>
        <v>-</v>
      </c>
      <c r="E3262" s="41" t="str">
        <f>IF($H3262="entrée en cours d'année",'Base de données'!$B3262,"-")</f>
        <v>-</v>
      </c>
      <c r="F3262" s="37" t="str">
        <f t="shared" si="201"/>
        <v/>
      </c>
      <c r="G3262" s="37" t="str">
        <f>IF($J3262="mouvement",_xlfn.XLOOKUP('Base de données'!$B3262,$V:$V,$V:$V,0),"")</f>
        <v/>
      </c>
      <c r="H3262" s="37" t="str">
        <f t="shared" si="202"/>
        <v/>
      </c>
      <c r="I3262" s="37" t="str">
        <f>IF($J3262="mouvement",_xlfn.XLOOKUP('Base de données'!$B3262,$K:$K,$K:$K,0),"")</f>
        <v/>
      </c>
      <c r="J3262" s="38" t="str">
        <f>IF(AND(Y3262&lt;&gt;MAX(Y:Y),COUNTIF(K3262:V3262,'Base de données'!$B3262)&gt;0),"mouvement","")</f>
        <v/>
      </c>
      <c r="K3262" s="39" t="str">
        <f>IF(K$1&gt;$AE$1,"-",IFERROR(IF(DATEDIF('Base de données'!$A3262,K$1,"d")&lt;&gt;0,"",'Base de données'!$B3262),""))</f>
        <v/>
      </c>
      <c r="L3262" s="39" t="str">
        <f>IF(L$1&gt;$AE$1,"-",IFERROR(IF(DATEDIF('Base de données'!$A3262,L$1,"d")&lt;&gt;0,"",'Base de données'!$B3262),""))</f>
        <v/>
      </c>
      <c r="M3262" s="39" t="str">
        <f>IF(M$1&gt;$AE$1,"-",IFERROR(IF(DATEDIF('Base de données'!$A3262,M$1,"d")&lt;&gt;0,"",'Base de données'!$B3262),""))</f>
        <v/>
      </c>
      <c r="N3262" s="39" t="str">
        <f>IF(N$1&gt;$AE$1,"-",IFERROR(IF(DATEDIF('Base de données'!$A3262,N$1,"d")&lt;&gt;0,"",'Base de données'!$B3262),""))</f>
        <v/>
      </c>
      <c r="O3262" s="39" t="str">
        <f>IF(O$1&gt;$AE$1,"-",IFERROR(IF(DATEDIF('Base de données'!$A3262,O$1,"d")&lt;&gt;0,"",'Base de données'!$B3262),""))</f>
        <v/>
      </c>
      <c r="P3262" s="39" t="str">
        <f>IF(P$1&gt;$AE$1,"-",IFERROR(IF(DATEDIF('Base de données'!$A3262,P$1,"d")&lt;&gt;0,"",'Base de données'!$B3262),""))</f>
        <v/>
      </c>
      <c r="Q3262" s="39" t="str">
        <f>IF(Q$1&gt;$AE$1,"-",IFERROR(IF(DATEDIF('Base de données'!$A3262,Q$1,"d")&lt;&gt;0,"",'Base de données'!$B3262),""))</f>
        <v/>
      </c>
      <c r="R3262" s="39" t="str">
        <f>IF(R$1&gt;$AE$1,"-",IFERROR(IF(DATEDIF('Base de données'!$A3262,R$1,"d")&lt;&gt;0,"",'Base de données'!$B3262),""))</f>
        <v/>
      </c>
      <c r="S3262" s="39" t="str">
        <f>IF(S$1&gt;$AE$1,"-",IFERROR(IF(DATEDIF('Base de données'!$A3262,S$1,"d")&lt;&gt;0,"",'Base de données'!$B3262),""))</f>
        <v/>
      </c>
      <c r="T3262" s="39" t="str">
        <f>IF(T$1&gt;$AE$1,"-",IFERROR(IF(DATEDIF('Base de données'!$A3262,T$1,"d")&lt;&gt;0,"",'Base de données'!$B3262),""))</f>
        <v/>
      </c>
      <c r="U3262" s="39" t="str">
        <f>IF(U$1&gt;$AE$1,"-",IFERROR(IF(DATEDIF('Base de données'!$A3262,U$1,"d")&lt;&gt;0,"",'Base de données'!$B3262),""))</f>
        <v/>
      </c>
      <c r="V3262" s="39" t="str">
        <f>IF(V$1&gt;$AE$1,"-",IFERROR(IF(DATEDIF('Base de données'!$A3262,V$1,"d")&lt;&gt;0,"",'Base de données'!$B3262),""))</f>
        <v>GDD91</v>
      </c>
      <c r="W3262" s="34"/>
      <c r="X3262" s="30" t="str">
        <f>'Base de données'!$C3262&amp;" "&amp;'Base de données'!$D3262</f>
        <v>Collin Thierry</v>
      </c>
      <c r="Y3262" s="31">
        <f>COUNTIF('Base de données'!$B:$B,'Base de données'!$B3262)</f>
        <v>12</v>
      </c>
      <c r="AA3262" s="87" cm="1">
        <f t="array" aca="1" ref="AA3262" ca="1">INDIRECT("'Base de données'!A" &amp; ROW(Y3262))</f>
        <v>45992</v>
      </c>
      <c r="AB3262" s="51" t="str" cm="1">
        <f t="array" aca="1" ref="AB3262" ca="1">INDIRECT("'Base de données'!B" &amp; ROW(Z3262))</f>
        <v>GDD91</v>
      </c>
    </row>
    <row r="3263" spans="1:28" x14ac:dyDescent="0.3">
      <c r="A3263" s="41" t="str">
        <f ca="1">IF(IF(AND($B3263&lt;&gt;"-",$B3263=$E3263),"Entrée et sortie","-")="Entrée et sortie",'Base de données'!$B3263,"-")</f>
        <v>-</v>
      </c>
      <c r="B3263" s="41" t="str">
        <f t="shared" ca="1" si="203"/>
        <v>-</v>
      </c>
      <c r="C3263" s="41" t="str">
        <f t="shared" ca="1" si="204"/>
        <v>-</v>
      </c>
      <c r="D3263" s="41" t="str">
        <f>IF($F3263="sortie en cours d'année",'Base de données'!$B3263,"-")</f>
        <v>-</v>
      </c>
      <c r="E3263" s="41" t="str">
        <f>IF($H3263="entrée en cours d'année",'Base de données'!$B3263,"-")</f>
        <v>-</v>
      </c>
      <c r="F3263" s="37" t="str">
        <f t="shared" si="201"/>
        <v/>
      </c>
      <c r="G3263" s="37" t="str">
        <f>IF($J3263="mouvement",_xlfn.XLOOKUP('Base de données'!$B3263,$V:$V,$V:$V,0),"")</f>
        <v/>
      </c>
      <c r="H3263" s="37" t="str">
        <f t="shared" si="202"/>
        <v/>
      </c>
      <c r="I3263" s="37" t="str">
        <f>IF($J3263="mouvement",_xlfn.XLOOKUP('Base de données'!$B3263,$K:$K,$K:$K,0),"")</f>
        <v/>
      </c>
      <c r="J3263" s="38" t="str">
        <f>IF(AND(Y3263&lt;&gt;MAX(Y:Y),COUNTIF(K3263:V3263,'Base de données'!$B3263)&gt;0),"mouvement","")</f>
        <v/>
      </c>
      <c r="K3263" s="39" t="str">
        <f>IF(K$1&gt;$AE$1,"-",IFERROR(IF(DATEDIF('Base de données'!$A3263,K$1,"d")&lt;&gt;0,"",'Base de données'!$B3263),""))</f>
        <v/>
      </c>
      <c r="L3263" s="39" t="str">
        <f>IF(L$1&gt;$AE$1,"-",IFERROR(IF(DATEDIF('Base de données'!$A3263,L$1,"d")&lt;&gt;0,"",'Base de données'!$B3263),""))</f>
        <v/>
      </c>
      <c r="M3263" s="39" t="str">
        <f>IF(M$1&gt;$AE$1,"-",IFERROR(IF(DATEDIF('Base de données'!$A3263,M$1,"d")&lt;&gt;0,"",'Base de données'!$B3263),""))</f>
        <v/>
      </c>
      <c r="N3263" s="39" t="str">
        <f>IF(N$1&gt;$AE$1,"-",IFERROR(IF(DATEDIF('Base de données'!$A3263,N$1,"d")&lt;&gt;0,"",'Base de données'!$B3263),""))</f>
        <v/>
      </c>
      <c r="O3263" s="39" t="str">
        <f>IF(O$1&gt;$AE$1,"-",IFERROR(IF(DATEDIF('Base de données'!$A3263,O$1,"d")&lt;&gt;0,"",'Base de données'!$B3263),""))</f>
        <v/>
      </c>
      <c r="P3263" s="39" t="str">
        <f>IF(P$1&gt;$AE$1,"-",IFERROR(IF(DATEDIF('Base de données'!$A3263,P$1,"d")&lt;&gt;0,"",'Base de données'!$B3263),""))</f>
        <v/>
      </c>
      <c r="Q3263" s="39" t="str">
        <f>IF(Q$1&gt;$AE$1,"-",IFERROR(IF(DATEDIF('Base de données'!$A3263,Q$1,"d")&lt;&gt;0,"",'Base de données'!$B3263),""))</f>
        <v/>
      </c>
      <c r="R3263" s="39" t="str">
        <f>IF(R$1&gt;$AE$1,"-",IFERROR(IF(DATEDIF('Base de données'!$A3263,R$1,"d")&lt;&gt;0,"",'Base de données'!$B3263),""))</f>
        <v/>
      </c>
      <c r="S3263" s="39" t="str">
        <f>IF(S$1&gt;$AE$1,"-",IFERROR(IF(DATEDIF('Base de données'!$A3263,S$1,"d")&lt;&gt;0,"",'Base de données'!$B3263),""))</f>
        <v/>
      </c>
      <c r="T3263" s="39" t="str">
        <f>IF(T$1&gt;$AE$1,"-",IFERROR(IF(DATEDIF('Base de données'!$A3263,T$1,"d")&lt;&gt;0,"",'Base de données'!$B3263),""))</f>
        <v/>
      </c>
      <c r="U3263" s="39" t="str">
        <f>IF(U$1&gt;$AE$1,"-",IFERROR(IF(DATEDIF('Base de données'!$A3263,U$1,"d")&lt;&gt;0,"",'Base de données'!$B3263),""))</f>
        <v/>
      </c>
      <c r="V3263" s="39" t="str">
        <f>IF(V$1&gt;$AE$1,"-",IFERROR(IF(DATEDIF('Base de données'!$A3263,V$1,"d")&lt;&gt;0,"",'Base de données'!$B3263),""))</f>
        <v>DJGZW</v>
      </c>
      <c r="W3263" s="34"/>
      <c r="X3263" s="30" t="str">
        <f>'Base de données'!$C3263&amp;" "&amp;'Base de données'!$D3263</f>
        <v>Godard Adrien</v>
      </c>
      <c r="Y3263" s="31">
        <f>COUNTIF('Base de données'!$B:$B,'Base de données'!$B3263)</f>
        <v>12</v>
      </c>
      <c r="AA3263" s="87" cm="1">
        <f t="array" aca="1" ref="AA3263" ca="1">INDIRECT("'Base de données'!A" &amp; ROW(Y3263))</f>
        <v>45992</v>
      </c>
      <c r="AB3263" s="51" t="str" cm="1">
        <f t="array" aca="1" ref="AB3263" ca="1">INDIRECT("'Base de données'!B" &amp; ROW(Z3263))</f>
        <v>DJGZW</v>
      </c>
    </row>
    <row r="3264" spans="1:28" x14ac:dyDescent="0.3">
      <c r="A3264" s="41" t="str">
        <f ca="1">IF(IF(AND($B3264&lt;&gt;"-",$B3264=$E3264),"Entrée et sortie","-")="Entrée et sortie",'Base de données'!$B3264,"-")</f>
        <v>-</v>
      </c>
      <c r="B3264" s="41" t="str">
        <f t="shared" ca="1" si="203"/>
        <v>-</v>
      </c>
      <c r="C3264" s="41" t="str">
        <f t="shared" ca="1" si="204"/>
        <v>-</v>
      </c>
      <c r="D3264" s="41" t="str">
        <f>IF($F3264="sortie en cours d'année",'Base de données'!$B3264,"-")</f>
        <v>-</v>
      </c>
      <c r="E3264" s="41" t="str">
        <f>IF($H3264="entrée en cours d'année",'Base de données'!$B3264,"-")</f>
        <v>-</v>
      </c>
      <c r="F3264" s="37" t="str">
        <f t="shared" si="201"/>
        <v/>
      </c>
      <c r="G3264" s="37" t="str">
        <f>IF($J3264="mouvement",_xlfn.XLOOKUP('Base de données'!$B3264,$V:$V,$V:$V,0),"")</f>
        <v/>
      </c>
      <c r="H3264" s="37" t="str">
        <f t="shared" si="202"/>
        <v/>
      </c>
      <c r="I3264" s="37" t="str">
        <f>IF($J3264="mouvement",_xlfn.XLOOKUP('Base de données'!$B3264,$K:$K,$K:$K,0),"")</f>
        <v/>
      </c>
      <c r="J3264" s="38" t="str">
        <f>IF(AND(Y3264&lt;&gt;MAX(Y:Y),COUNTIF(K3264:V3264,'Base de données'!$B3264)&gt;0),"mouvement","")</f>
        <v/>
      </c>
      <c r="K3264" s="39" t="str">
        <f>IF(K$1&gt;$AE$1,"-",IFERROR(IF(DATEDIF('Base de données'!$A3264,K$1,"d")&lt;&gt;0,"",'Base de données'!$B3264),""))</f>
        <v/>
      </c>
      <c r="L3264" s="39" t="str">
        <f>IF(L$1&gt;$AE$1,"-",IFERROR(IF(DATEDIF('Base de données'!$A3264,L$1,"d")&lt;&gt;0,"",'Base de données'!$B3264),""))</f>
        <v/>
      </c>
      <c r="M3264" s="39" t="str">
        <f>IF(M$1&gt;$AE$1,"-",IFERROR(IF(DATEDIF('Base de données'!$A3264,M$1,"d")&lt;&gt;0,"",'Base de données'!$B3264),""))</f>
        <v/>
      </c>
      <c r="N3264" s="39" t="str">
        <f>IF(N$1&gt;$AE$1,"-",IFERROR(IF(DATEDIF('Base de données'!$A3264,N$1,"d")&lt;&gt;0,"",'Base de données'!$B3264),""))</f>
        <v/>
      </c>
      <c r="O3264" s="39" t="str">
        <f>IF(O$1&gt;$AE$1,"-",IFERROR(IF(DATEDIF('Base de données'!$A3264,O$1,"d")&lt;&gt;0,"",'Base de données'!$B3264),""))</f>
        <v/>
      </c>
      <c r="P3264" s="39" t="str">
        <f>IF(P$1&gt;$AE$1,"-",IFERROR(IF(DATEDIF('Base de données'!$A3264,P$1,"d")&lt;&gt;0,"",'Base de données'!$B3264),""))</f>
        <v/>
      </c>
      <c r="Q3264" s="39" t="str">
        <f>IF(Q$1&gt;$AE$1,"-",IFERROR(IF(DATEDIF('Base de données'!$A3264,Q$1,"d")&lt;&gt;0,"",'Base de données'!$B3264),""))</f>
        <v/>
      </c>
      <c r="R3264" s="39" t="str">
        <f>IF(R$1&gt;$AE$1,"-",IFERROR(IF(DATEDIF('Base de données'!$A3264,R$1,"d")&lt;&gt;0,"",'Base de données'!$B3264),""))</f>
        <v/>
      </c>
      <c r="S3264" s="39" t="str">
        <f>IF(S$1&gt;$AE$1,"-",IFERROR(IF(DATEDIF('Base de données'!$A3264,S$1,"d")&lt;&gt;0,"",'Base de données'!$B3264),""))</f>
        <v/>
      </c>
      <c r="T3264" s="39" t="str">
        <f>IF(T$1&gt;$AE$1,"-",IFERROR(IF(DATEDIF('Base de données'!$A3264,T$1,"d")&lt;&gt;0,"",'Base de données'!$B3264),""))</f>
        <v/>
      </c>
      <c r="U3264" s="39" t="str">
        <f>IF(U$1&gt;$AE$1,"-",IFERROR(IF(DATEDIF('Base de données'!$A3264,U$1,"d")&lt;&gt;0,"",'Base de données'!$B3264),""))</f>
        <v/>
      </c>
      <c r="V3264" s="39" t="str">
        <f>IF(V$1&gt;$AE$1,"-",IFERROR(IF(DATEDIF('Base de données'!$A3264,V$1,"d")&lt;&gt;0,"",'Base de données'!$B3264),""))</f>
        <v>T4LOT</v>
      </c>
      <c r="W3264" s="34"/>
      <c r="X3264" s="30" t="str">
        <f>'Base de données'!$C3264&amp;" "&amp;'Base de données'!$D3264</f>
        <v>Maurice Théodore</v>
      </c>
      <c r="Y3264" s="31">
        <f>COUNTIF('Base de données'!$B:$B,'Base de données'!$B3264)</f>
        <v>12</v>
      </c>
      <c r="AA3264" s="87" cm="1">
        <f t="array" aca="1" ref="AA3264" ca="1">INDIRECT("'Base de données'!A" &amp; ROW(Y3264))</f>
        <v>45992</v>
      </c>
      <c r="AB3264" s="51" t="str" cm="1">
        <f t="array" aca="1" ref="AB3264" ca="1">INDIRECT("'Base de données'!B" &amp; ROW(Z3264))</f>
        <v>T4LOT</v>
      </c>
    </row>
    <row r="3265" spans="1:28" x14ac:dyDescent="0.3">
      <c r="A3265" s="41" t="str">
        <f ca="1">IF(IF(AND($B3265&lt;&gt;"-",$B3265=$E3265),"Entrée et sortie","-")="Entrée et sortie",'Base de données'!$B3265,"-")</f>
        <v>-</v>
      </c>
      <c r="B3265" s="41" t="str">
        <f t="shared" ca="1" si="203"/>
        <v>-</v>
      </c>
      <c r="C3265" s="41" t="str">
        <f t="shared" ca="1" si="204"/>
        <v>-</v>
      </c>
      <c r="D3265" s="41" t="str">
        <f>IF($F3265="sortie en cours d'année",'Base de données'!$B3265,"-")</f>
        <v>-</v>
      </c>
      <c r="E3265" s="41" t="str">
        <f>IF($H3265="entrée en cours d'année",'Base de données'!$B3265,"-")</f>
        <v>-</v>
      </c>
      <c r="F3265" s="37" t="str">
        <f t="shared" si="201"/>
        <v/>
      </c>
      <c r="G3265" s="37" t="str">
        <f>IF($J3265="mouvement",_xlfn.XLOOKUP('Base de données'!$B3265,$V:$V,$V:$V,0),"")</f>
        <v/>
      </c>
      <c r="H3265" s="37" t="str">
        <f t="shared" si="202"/>
        <v/>
      </c>
      <c r="I3265" s="37" t="str">
        <f>IF($J3265="mouvement",_xlfn.XLOOKUP('Base de données'!$B3265,$K:$K,$K:$K,0),"")</f>
        <v/>
      </c>
      <c r="J3265" s="38" t="str">
        <f>IF(AND(Y3265&lt;&gt;MAX(Y:Y),COUNTIF(K3265:V3265,'Base de données'!$B3265)&gt;0),"mouvement","")</f>
        <v/>
      </c>
      <c r="K3265" s="39" t="str">
        <f>IF(K$1&gt;$AE$1,"-",IFERROR(IF(DATEDIF('Base de données'!$A3265,K$1,"d")&lt;&gt;0,"",'Base de données'!$B3265),""))</f>
        <v/>
      </c>
      <c r="L3265" s="39" t="str">
        <f>IF(L$1&gt;$AE$1,"-",IFERROR(IF(DATEDIF('Base de données'!$A3265,L$1,"d")&lt;&gt;0,"",'Base de données'!$B3265),""))</f>
        <v/>
      </c>
      <c r="M3265" s="39" t="str">
        <f>IF(M$1&gt;$AE$1,"-",IFERROR(IF(DATEDIF('Base de données'!$A3265,M$1,"d")&lt;&gt;0,"",'Base de données'!$B3265),""))</f>
        <v/>
      </c>
      <c r="N3265" s="39" t="str">
        <f>IF(N$1&gt;$AE$1,"-",IFERROR(IF(DATEDIF('Base de données'!$A3265,N$1,"d")&lt;&gt;0,"",'Base de données'!$B3265),""))</f>
        <v/>
      </c>
      <c r="O3265" s="39" t="str">
        <f>IF(O$1&gt;$AE$1,"-",IFERROR(IF(DATEDIF('Base de données'!$A3265,O$1,"d")&lt;&gt;0,"",'Base de données'!$B3265),""))</f>
        <v/>
      </c>
      <c r="P3265" s="39" t="str">
        <f>IF(P$1&gt;$AE$1,"-",IFERROR(IF(DATEDIF('Base de données'!$A3265,P$1,"d")&lt;&gt;0,"",'Base de données'!$B3265),""))</f>
        <v/>
      </c>
      <c r="Q3265" s="39" t="str">
        <f>IF(Q$1&gt;$AE$1,"-",IFERROR(IF(DATEDIF('Base de données'!$A3265,Q$1,"d")&lt;&gt;0,"",'Base de données'!$B3265),""))</f>
        <v/>
      </c>
      <c r="R3265" s="39" t="str">
        <f>IF(R$1&gt;$AE$1,"-",IFERROR(IF(DATEDIF('Base de données'!$A3265,R$1,"d")&lt;&gt;0,"",'Base de données'!$B3265),""))</f>
        <v/>
      </c>
      <c r="S3265" s="39" t="str">
        <f>IF(S$1&gt;$AE$1,"-",IFERROR(IF(DATEDIF('Base de données'!$A3265,S$1,"d")&lt;&gt;0,"",'Base de données'!$B3265),""))</f>
        <v/>
      </c>
      <c r="T3265" s="39" t="str">
        <f>IF(T$1&gt;$AE$1,"-",IFERROR(IF(DATEDIF('Base de données'!$A3265,T$1,"d")&lt;&gt;0,"",'Base de données'!$B3265),""))</f>
        <v/>
      </c>
      <c r="U3265" s="39" t="str">
        <f>IF(U$1&gt;$AE$1,"-",IFERROR(IF(DATEDIF('Base de données'!$A3265,U$1,"d")&lt;&gt;0,"",'Base de données'!$B3265),""))</f>
        <v/>
      </c>
      <c r="V3265" s="39" t="str">
        <f>IF(V$1&gt;$AE$1,"-",IFERROR(IF(DATEDIF('Base de données'!$A3265,V$1,"d")&lt;&gt;0,"",'Base de données'!$B3265),""))</f>
        <v>5NC4K</v>
      </c>
      <c r="W3265" s="34"/>
      <c r="X3265" s="30" t="str">
        <f>'Base de données'!$C3265&amp;" "&amp;'Base de données'!$D3265</f>
        <v>Guillot Christine</v>
      </c>
      <c r="Y3265" s="31">
        <f>COUNTIF('Base de données'!$B:$B,'Base de données'!$B3265)</f>
        <v>12</v>
      </c>
      <c r="AA3265" s="87" cm="1">
        <f t="array" aca="1" ref="AA3265" ca="1">INDIRECT("'Base de données'!A" &amp; ROW(Y3265))</f>
        <v>45992</v>
      </c>
      <c r="AB3265" s="51" t="str" cm="1">
        <f t="array" aca="1" ref="AB3265" ca="1">INDIRECT("'Base de données'!B" &amp; ROW(Z3265))</f>
        <v>5NC4K</v>
      </c>
    </row>
    <row r="3266" spans="1:28" x14ac:dyDescent="0.3">
      <c r="A3266" s="41" t="str">
        <f ca="1">IF(IF(AND($B3266&lt;&gt;"-",$B3266=$E3266),"Entrée et sortie","-")="Entrée et sortie",'Base de données'!$B3266,"-")</f>
        <v>-</v>
      </c>
      <c r="B3266" s="41" t="str">
        <f t="shared" ca="1" si="203"/>
        <v>-</v>
      </c>
      <c r="C3266" s="41" t="str">
        <f t="shared" ca="1" si="204"/>
        <v>-</v>
      </c>
      <c r="D3266" s="41" t="str">
        <f>IF($F3266="sortie en cours d'année",'Base de données'!$B3266,"-")</f>
        <v>-</v>
      </c>
      <c r="E3266" s="41" t="str">
        <f>IF($H3266="entrée en cours d'année",'Base de données'!$B3266,"-")</f>
        <v>-</v>
      </c>
      <c r="F3266" s="37" t="str">
        <f t="shared" ref="F3266:F3329" si="205">IF(AND(G3266=0,J3266="mouvement"),"sortie en cours d'année","")</f>
        <v/>
      </c>
      <c r="G3266" s="37" t="str">
        <f>IF($J3266="mouvement",_xlfn.XLOOKUP('Base de données'!$B3266,$V:$V,$V:$V,0),"")</f>
        <v/>
      </c>
      <c r="H3266" s="37" t="str">
        <f t="shared" ref="H3266:H3329" si="206">IF(AND(I3266=0,J3266="mouvement"),"entrée en cours d'année","")</f>
        <v/>
      </c>
      <c r="I3266" s="37" t="str">
        <f>IF($J3266="mouvement",_xlfn.XLOOKUP('Base de données'!$B3266,$K:$K,$K:$K,0),"")</f>
        <v/>
      </c>
      <c r="J3266" s="38" t="str">
        <f>IF(AND(Y3266&lt;&gt;MAX(Y:Y),COUNTIF(K3266:V3266,'Base de données'!$B3266)&gt;0),"mouvement","")</f>
        <v/>
      </c>
      <c r="K3266" s="39" t="str">
        <f>IF(K$1&gt;$AE$1,"-",IFERROR(IF(DATEDIF('Base de données'!$A3266,K$1,"d")&lt;&gt;0,"",'Base de données'!$B3266),""))</f>
        <v/>
      </c>
      <c r="L3266" s="39" t="str">
        <f>IF(L$1&gt;$AE$1,"-",IFERROR(IF(DATEDIF('Base de données'!$A3266,L$1,"d")&lt;&gt;0,"",'Base de données'!$B3266),""))</f>
        <v/>
      </c>
      <c r="M3266" s="39" t="str">
        <f>IF(M$1&gt;$AE$1,"-",IFERROR(IF(DATEDIF('Base de données'!$A3266,M$1,"d")&lt;&gt;0,"",'Base de données'!$B3266),""))</f>
        <v/>
      </c>
      <c r="N3266" s="39" t="str">
        <f>IF(N$1&gt;$AE$1,"-",IFERROR(IF(DATEDIF('Base de données'!$A3266,N$1,"d")&lt;&gt;0,"",'Base de données'!$B3266),""))</f>
        <v/>
      </c>
      <c r="O3266" s="39" t="str">
        <f>IF(O$1&gt;$AE$1,"-",IFERROR(IF(DATEDIF('Base de données'!$A3266,O$1,"d")&lt;&gt;0,"",'Base de données'!$B3266),""))</f>
        <v/>
      </c>
      <c r="P3266" s="39" t="str">
        <f>IF(P$1&gt;$AE$1,"-",IFERROR(IF(DATEDIF('Base de données'!$A3266,P$1,"d")&lt;&gt;0,"",'Base de données'!$B3266),""))</f>
        <v/>
      </c>
      <c r="Q3266" s="39" t="str">
        <f>IF(Q$1&gt;$AE$1,"-",IFERROR(IF(DATEDIF('Base de données'!$A3266,Q$1,"d")&lt;&gt;0,"",'Base de données'!$B3266),""))</f>
        <v/>
      </c>
      <c r="R3266" s="39" t="str">
        <f>IF(R$1&gt;$AE$1,"-",IFERROR(IF(DATEDIF('Base de données'!$A3266,R$1,"d")&lt;&gt;0,"",'Base de données'!$B3266),""))</f>
        <v/>
      </c>
      <c r="S3266" s="39" t="str">
        <f>IF(S$1&gt;$AE$1,"-",IFERROR(IF(DATEDIF('Base de données'!$A3266,S$1,"d")&lt;&gt;0,"",'Base de données'!$B3266),""))</f>
        <v/>
      </c>
      <c r="T3266" s="39" t="str">
        <f>IF(T$1&gt;$AE$1,"-",IFERROR(IF(DATEDIF('Base de données'!$A3266,T$1,"d")&lt;&gt;0,"",'Base de données'!$B3266),""))</f>
        <v/>
      </c>
      <c r="U3266" s="39" t="str">
        <f>IF(U$1&gt;$AE$1,"-",IFERROR(IF(DATEDIF('Base de données'!$A3266,U$1,"d")&lt;&gt;0,"",'Base de données'!$B3266),""))</f>
        <v/>
      </c>
      <c r="V3266" s="39" t="str">
        <f>IF(V$1&gt;$AE$1,"-",IFERROR(IF(DATEDIF('Base de données'!$A3266,V$1,"d")&lt;&gt;0,"",'Base de données'!$B3266),""))</f>
        <v>BN77K</v>
      </c>
      <c r="W3266" s="34"/>
      <c r="X3266" s="30" t="str">
        <f>'Base de données'!$C3266&amp;" "&amp;'Base de données'!$D3266</f>
        <v>Berger Alexandre</v>
      </c>
      <c r="Y3266" s="31">
        <f>COUNTIF('Base de données'!$B:$B,'Base de données'!$B3266)</f>
        <v>12</v>
      </c>
      <c r="AA3266" s="87" cm="1">
        <f t="array" aca="1" ref="AA3266" ca="1">INDIRECT("'Base de données'!A" &amp; ROW(Y3266))</f>
        <v>45992</v>
      </c>
      <c r="AB3266" s="51" t="str" cm="1">
        <f t="array" aca="1" ref="AB3266" ca="1">INDIRECT("'Base de données'!B" &amp; ROW(Z3266))</f>
        <v>BN77K</v>
      </c>
    </row>
    <row r="3267" spans="1:28" x14ac:dyDescent="0.3">
      <c r="A3267" s="41" t="str">
        <f ca="1">IF(IF(AND($B3267&lt;&gt;"-",$B3267=$E3267),"Entrée et sortie","-")="Entrée et sortie",'Base de données'!$B3267,"-")</f>
        <v>-</v>
      </c>
      <c r="B3267" s="41" t="str">
        <f t="shared" ref="B3267:B3330" ca="1" si="207">_xlfn.XLOOKUP($AB3267,$D:$D,$C:$C,"-",0,-1)</f>
        <v>-</v>
      </c>
      <c r="C3267" s="41" t="str">
        <f t="shared" ref="C3267:C3330" ca="1" si="208">IF($AA3267&lt;&gt;$AE$1,$D3267,"-")</f>
        <v>-</v>
      </c>
      <c r="D3267" s="41" t="str">
        <f>IF($F3267="sortie en cours d'année",'Base de données'!$B3267,"-")</f>
        <v>-</v>
      </c>
      <c r="E3267" s="41" t="str">
        <f>IF($H3267="entrée en cours d'année",'Base de données'!$B3267,"-")</f>
        <v>-</v>
      </c>
      <c r="F3267" s="37" t="str">
        <f t="shared" si="205"/>
        <v/>
      </c>
      <c r="G3267" s="37" t="str">
        <f>IF($J3267="mouvement",_xlfn.XLOOKUP('Base de données'!$B3267,$V:$V,$V:$V,0),"")</f>
        <v/>
      </c>
      <c r="H3267" s="37" t="str">
        <f t="shared" si="206"/>
        <v/>
      </c>
      <c r="I3267" s="37" t="str">
        <f>IF($J3267="mouvement",_xlfn.XLOOKUP('Base de données'!$B3267,$K:$K,$K:$K,0),"")</f>
        <v/>
      </c>
      <c r="J3267" s="38" t="str">
        <f>IF(AND(Y3267&lt;&gt;MAX(Y:Y),COUNTIF(K3267:V3267,'Base de données'!$B3267)&gt;0),"mouvement","")</f>
        <v/>
      </c>
      <c r="K3267" s="39" t="str">
        <f>IF(K$1&gt;$AE$1,"-",IFERROR(IF(DATEDIF('Base de données'!$A3267,K$1,"d")&lt;&gt;0,"",'Base de données'!$B3267),""))</f>
        <v/>
      </c>
      <c r="L3267" s="39" t="str">
        <f>IF(L$1&gt;$AE$1,"-",IFERROR(IF(DATEDIF('Base de données'!$A3267,L$1,"d")&lt;&gt;0,"",'Base de données'!$B3267),""))</f>
        <v/>
      </c>
      <c r="M3267" s="39" t="str">
        <f>IF(M$1&gt;$AE$1,"-",IFERROR(IF(DATEDIF('Base de données'!$A3267,M$1,"d")&lt;&gt;0,"",'Base de données'!$B3267),""))</f>
        <v/>
      </c>
      <c r="N3267" s="39" t="str">
        <f>IF(N$1&gt;$AE$1,"-",IFERROR(IF(DATEDIF('Base de données'!$A3267,N$1,"d")&lt;&gt;0,"",'Base de données'!$B3267),""))</f>
        <v/>
      </c>
      <c r="O3267" s="39" t="str">
        <f>IF(O$1&gt;$AE$1,"-",IFERROR(IF(DATEDIF('Base de données'!$A3267,O$1,"d")&lt;&gt;0,"",'Base de données'!$B3267),""))</f>
        <v/>
      </c>
      <c r="P3267" s="39" t="str">
        <f>IF(P$1&gt;$AE$1,"-",IFERROR(IF(DATEDIF('Base de données'!$A3267,P$1,"d")&lt;&gt;0,"",'Base de données'!$B3267),""))</f>
        <v/>
      </c>
      <c r="Q3267" s="39" t="str">
        <f>IF(Q$1&gt;$AE$1,"-",IFERROR(IF(DATEDIF('Base de données'!$A3267,Q$1,"d")&lt;&gt;0,"",'Base de données'!$B3267),""))</f>
        <v/>
      </c>
      <c r="R3267" s="39" t="str">
        <f>IF(R$1&gt;$AE$1,"-",IFERROR(IF(DATEDIF('Base de données'!$A3267,R$1,"d")&lt;&gt;0,"",'Base de données'!$B3267),""))</f>
        <v/>
      </c>
      <c r="S3267" s="39" t="str">
        <f>IF(S$1&gt;$AE$1,"-",IFERROR(IF(DATEDIF('Base de données'!$A3267,S$1,"d")&lt;&gt;0,"",'Base de données'!$B3267),""))</f>
        <v/>
      </c>
      <c r="T3267" s="39" t="str">
        <f>IF(T$1&gt;$AE$1,"-",IFERROR(IF(DATEDIF('Base de données'!$A3267,T$1,"d")&lt;&gt;0,"",'Base de données'!$B3267),""))</f>
        <v/>
      </c>
      <c r="U3267" s="39" t="str">
        <f>IF(U$1&gt;$AE$1,"-",IFERROR(IF(DATEDIF('Base de données'!$A3267,U$1,"d")&lt;&gt;0,"",'Base de données'!$B3267),""))</f>
        <v/>
      </c>
      <c r="V3267" s="39" t="str">
        <f>IF(V$1&gt;$AE$1,"-",IFERROR(IF(DATEDIF('Base de données'!$A3267,V$1,"d")&lt;&gt;0,"",'Base de données'!$B3267),""))</f>
        <v>KZ6XU</v>
      </c>
      <c r="W3267" s="34"/>
      <c r="X3267" s="30" t="str">
        <f>'Base de données'!$C3267&amp;" "&amp;'Base de données'!$D3267</f>
        <v>Pinto Alex</v>
      </c>
      <c r="Y3267" s="31">
        <f>COUNTIF('Base de données'!$B:$B,'Base de données'!$B3267)</f>
        <v>12</v>
      </c>
      <c r="AA3267" s="87" cm="1">
        <f t="array" aca="1" ref="AA3267" ca="1">INDIRECT("'Base de données'!A" &amp; ROW(Y3267))</f>
        <v>45992</v>
      </c>
      <c r="AB3267" s="51" t="str" cm="1">
        <f t="array" aca="1" ref="AB3267" ca="1">INDIRECT("'Base de données'!B" &amp; ROW(Z3267))</f>
        <v>KZ6XU</v>
      </c>
    </row>
    <row r="3268" spans="1:28" x14ac:dyDescent="0.3">
      <c r="A3268" s="41" t="str">
        <f ca="1">IF(IF(AND($B3268&lt;&gt;"-",$B3268=$E3268),"Entrée et sortie","-")="Entrée et sortie",'Base de données'!$B3268,"-")</f>
        <v>-</v>
      </c>
      <c r="B3268" s="41" t="str">
        <f t="shared" ca="1" si="207"/>
        <v>-</v>
      </c>
      <c r="C3268" s="41" t="str">
        <f t="shared" ca="1" si="208"/>
        <v>-</v>
      </c>
      <c r="D3268" s="41" t="str">
        <f>IF($F3268="sortie en cours d'année",'Base de données'!$B3268,"-")</f>
        <v>-</v>
      </c>
      <c r="E3268" s="41" t="str">
        <f>IF($H3268="entrée en cours d'année",'Base de données'!$B3268,"-")</f>
        <v>-</v>
      </c>
      <c r="F3268" s="37" t="str">
        <f t="shared" si="205"/>
        <v/>
      </c>
      <c r="G3268" s="37" t="str">
        <f>IF($J3268="mouvement",_xlfn.XLOOKUP('Base de données'!$B3268,$V:$V,$V:$V,0),"")</f>
        <v/>
      </c>
      <c r="H3268" s="37" t="str">
        <f t="shared" si="206"/>
        <v/>
      </c>
      <c r="I3268" s="37" t="str">
        <f>IF($J3268="mouvement",_xlfn.XLOOKUP('Base de données'!$B3268,$K:$K,$K:$K,0),"")</f>
        <v/>
      </c>
      <c r="J3268" s="38" t="str">
        <f>IF(AND(Y3268&lt;&gt;MAX(Y:Y),COUNTIF(K3268:V3268,'Base de données'!$B3268)&gt;0),"mouvement","")</f>
        <v/>
      </c>
      <c r="K3268" s="39" t="str">
        <f>IF(K$1&gt;$AE$1,"-",IFERROR(IF(DATEDIF('Base de données'!$A3268,K$1,"d")&lt;&gt;0,"",'Base de données'!$B3268),""))</f>
        <v/>
      </c>
      <c r="L3268" s="39" t="str">
        <f>IF(L$1&gt;$AE$1,"-",IFERROR(IF(DATEDIF('Base de données'!$A3268,L$1,"d")&lt;&gt;0,"",'Base de données'!$B3268),""))</f>
        <v/>
      </c>
      <c r="M3268" s="39" t="str">
        <f>IF(M$1&gt;$AE$1,"-",IFERROR(IF(DATEDIF('Base de données'!$A3268,M$1,"d")&lt;&gt;0,"",'Base de données'!$B3268),""))</f>
        <v/>
      </c>
      <c r="N3268" s="39" t="str">
        <f>IF(N$1&gt;$AE$1,"-",IFERROR(IF(DATEDIF('Base de données'!$A3268,N$1,"d")&lt;&gt;0,"",'Base de données'!$B3268),""))</f>
        <v/>
      </c>
      <c r="O3268" s="39" t="str">
        <f>IF(O$1&gt;$AE$1,"-",IFERROR(IF(DATEDIF('Base de données'!$A3268,O$1,"d")&lt;&gt;0,"",'Base de données'!$B3268),""))</f>
        <v/>
      </c>
      <c r="P3268" s="39" t="str">
        <f>IF(P$1&gt;$AE$1,"-",IFERROR(IF(DATEDIF('Base de données'!$A3268,P$1,"d")&lt;&gt;0,"",'Base de données'!$B3268),""))</f>
        <v/>
      </c>
      <c r="Q3268" s="39" t="str">
        <f>IF(Q$1&gt;$AE$1,"-",IFERROR(IF(DATEDIF('Base de données'!$A3268,Q$1,"d")&lt;&gt;0,"",'Base de données'!$B3268),""))</f>
        <v/>
      </c>
      <c r="R3268" s="39" t="str">
        <f>IF(R$1&gt;$AE$1,"-",IFERROR(IF(DATEDIF('Base de données'!$A3268,R$1,"d")&lt;&gt;0,"",'Base de données'!$B3268),""))</f>
        <v/>
      </c>
      <c r="S3268" s="39" t="str">
        <f>IF(S$1&gt;$AE$1,"-",IFERROR(IF(DATEDIF('Base de données'!$A3268,S$1,"d")&lt;&gt;0,"",'Base de données'!$B3268),""))</f>
        <v/>
      </c>
      <c r="T3268" s="39" t="str">
        <f>IF(T$1&gt;$AE$1,"-",IFERROR(IF(DATEDIF('Base de données'!$A3268,T$1,"d")&lt;&gt;0,"",'Base de données'!$B3268),""))</f>
        <v/>
      </c>
      <c r="U3268" s="39" t="str">
        <f>IF(U$1&gt;$AE$1,"-",IFERROR(IF(DATEDIF('Base de données'!$A3268,U$1,"d")&lt;&gt;0,"",'Base de données'!$B3268),""))</f>
        <v/>
      </c>
      <c r="V3268" s="39" t="str">
        <f>IF(V$1&gt;$AE$1,"-",IFERROR(IF(DATEDIF('Base de données'!$A3268,V$1,"d")&lt;&gt;0,"",'Base de données'!$B3268),""))</f>
        <v>6CRF7</v>
      </c>
      <c r="W3268" s="34"/>
      <c r="X3268" s="30" t="str">
        <f>'Base de données'!$C3268&amp;" "&amp;'Base de données'!$D3268</f>
        <v>Thibault Roland</v>
      </c>
      <c r="Y3268" s="31">
        <f>COUNTIF('Base de données'!$B:$B,'Base de données'!$B3268)</f>
        <v>12</v>
      </c>
      <c r="AA3268" s="87" cm="1">
        <f t="array" aca="1" ref="AA3268" ca="1">INDIRECT("'Base de données'!A" &amp; ROW(Y3268))</f>
        <v>45992</v>
      </c>
      <c r="AB3268" s="51" t="str" cm="1">
        <f t="array" aca="1" ref="AB3268" ca="1">INDIRECT("'Base de données'!B" &amp; ROW(Z3268))</f>
        <v>6CRF7</v>
      </c>
    </row>
    <row r="3269" spans="1:28" x14ac:dyDescent="0.3">
      <c r="A3269" s="41" t="str">
        <f ca="1">IF(IF(AND($B3269&lt;&gt;"-",$B3269=$E3269),"Entrée et sortie","-")="Entrée et sortie",'Base de données'!$B3269,"-")</f>
        <v>-</v>
      </c>
      <c r="B3269" s="41" t="str">
        <f t="shared" ca="1" si="207"/>
        <v>-</v>
      </c>
      <c r="C3269" s="41" t="str">
        <f t="shared" ca="1" si="208"/>
        <v>-</v>
      </c>
      <c r="D3269" s="41" t="str">
        <f>IF($F3269="sortie en cours d'année",'Base de données'!$B3269,"-")</f>
        <v>-</v>
      </c>
      <c r="E3269" s="41" t="str">
        <f>IF($H3269="entrée en cours d'année",'Base de données'!$B3269,"-")</f>
        <v>-</v>
      </c>
      <c r="F3269" s="37" t="str">
        <f t="shared" si="205"/>
        <v/>
      </c>
      <c r="G3269" s="37" t="str">
        <f>IF($J3269="mouvement",_xlfn.XLOOKUP('Base de données'!$B3269,$V:$V,$V:$V,0),"")</f>
        <v/>
      </c>
      <c r="H3269" s="37" t="str">
        <f t="shared" si="206"/>
        <v/>
      </c>
      <c r="I3269" s="37" t="str">
        <f>IF($J3269="mouvement",_xlfn.XLOOKUP('Base de données'!$B3269,$K:$K,$K:$K,0),"")</f>
        <v/>
      </c>
      <c r="J3269" s="38" t="str">
        <f>IF(AND(Y3269&lt;&gt;MAX(Y:Y),COUNTIF(K3269:V3269,'Base de données'!$B3269)&gt;0),"mouvement","")</f>
        <v/>
      </c>
      <c r="K3269" s="39" t="str">
        <f>IF(K$1&gt;$AE$1,"-",IFERROR(IF(DATEDIF('Base de données'!$A3269,K$1,"d")&lt;&gt;0,"",'Base de données'!$B3269),""))</f>
        <v/>
      </c>
      <c r="L3269" s="39" t="str">
        <f>IF(L$1&gt;$AE$1,"-",IFERROR(IF(DATEDIF('Base de données'!$A3269,L$1,"d")&lt;&gt;0,"",'Base de données'!$B3269),""))</f>
        <v/>
      </c>
      <c r="M3269" s="39" t="str">
        <f>IF(M$1&gt;$AE$1,"-",IFERROR(IF(DATEDIF('Base de données'!$A3269,M$1,"d")&lt;&gt;0,"",'Base de données'!$B3269),""))</f>
        <v/>
      </c>
      <c r="N3269" s="39" t="str">
        <f>IF(N$1&gt;$AE$1,"-",IFERROR(IF(DATEDIF('Base de données'!$A3269,N$1,"d")&lt;&gt;0,"",'Base de données'!$B3269),""))</f>
        <v/>
      </c>
      <c r="O3269" s="39" t="str">
        <f>IF(O$1&gt;$AE$1,"-",IFERROR(IF(DATEDIF('Base de données'!$A3269,O$1,"d")&lt;&gt;0,"",'Base de données'!$B3269),""))</f>
        <v/>
      </c>
      <c r="P3269" s="39" t="str">
        <f>IF(P$1&gt;$AE$1,"-",IFERROR(IF(DATEDIF('Base de données'!$A3269,P$1,"d")&lt;&gt;0,"",'Base de données'!$B3269),""))</f>
        <v/>
      </c>
      <c r="Q3269" s="39" t="str">
        <f>IF(Q$1&gt;$AE$1,"-",IFERROR(IF(DATEDIF('Base de données'!$A3269,Q$1,"d")&lt;&gt;0,"",'Base de données'!$B3269),""))</f>
        <v/>
      </c>
      <c r="R3269" s="39" t="str">
        <f>IF(R$1&gt;$AE$1,"-",IFERROR(IF(DATEDIF('Base de données'!$A3269,R$1,"d")&lt;&gt;0,"",'Base de données'!$B3269),""))</f>
        <v/>
      </c>
      <c r="S3269" s="39" t="str">
        <f>IF(S$1&gt;$AE$1,"-",IFERROR(IF(DATEDIF('Base de données'!$A3269,S$1,"d")&lt;&gt;0,"",'Base de données'!$B3269),""))</f>
        <v/>
      </c>
      <c r="T3269" s="39" t="str">
        <f>IF(T$1&gt;$AE$1,"-",IFERROR(IF(DATEDIF('Base de données'!$A3269,T$1,"d")&lt;&gt;0,"",'Base de données'!$B3269),""))</f>
        <v/>
      </c>
      <c r="U3269" s="39" t="str">
        <f>IF(U$1&gt;$AE$1,"-",IFERROR(IF(DATEDIF('Base de données'!$A3269,U$1,"d")&lt;&gt;0,"",'Base de données'!$B3269),""))</f>
        <v/>
      </c>
      <c r="V3269" s="39" t="str">
        <f>IF(V$1&gt;$AE$1,"-",IFERROR(IF(DATEDIF('Base de données'!$A3269,V$1,"d")&lt;&gt;0,"",'Base de données'!$B3269),""))</f>
        <v>NS0BV</v>
      </c>
      <c r="W3269" s="34"/>
      <c r="X3269" s="30" t="str">
        <f>'Base de données'!$C3269&amp;" "&amp;'Base de données'!$D3269</f>
        <v>Lemonnier Laetitia</v>
      </c>
      <c r="Y3269" s="31">
        <f>COUNTIF('Base de données'!$B:$B,'Base de données'!$B3269)</f>
        <v>12</v>
      </c>
      <c r="AA3269" s="87" cm="1">
        <f t="array" aca="1" ref="AA3269" ca="1">INDIRECT("'Base de données'!A" &amp; ROW(Y3269))</f>
        <v>45992</v>
      </c>
      <c r="AB3269" s="51" t="str" cm="1">
        <f t="array" aca="1" ref="AB3269" ca="1">INDIRECT("'Base de données'!B" &amp; ROW(Z3269))</f>
        <v>NS0BV</v>
      </c>
    </row>
    <row r="3270" spans="1:28" x14ac:dyDescent="0.3">
      <c r="A3270" s="41" t="str">
        <f ca="1">IF(IF(AND($B3270&lt;&gt;"-",$B3270=$E3270),"Entrée et sortie","-")="Entrée et sortie",'Base de données'!$B3270,"-")</f>
        <v>-</v>
      </c>
      <c r="B3270" s="41" t="str">
        <f t="shared" ca="1" si="207"/>
        <v>-</v>
      </c>
      <c r="C3270" s="41" t="str">
        <f t="shared" ca="1" si="208"/>
        <v>-</v>
      </c>
      <c r="D3270" s="41" t="str">
        <f>IF($F3270="sortie en cours d'année",'Base de données'!$B3270,"-")</f>
        <v>-</v>
      </c>
      <c r="E3270" s="41" t="str">
        <f>IF($H3270="entrée en cours d'année",'Base de données'!$B3270,"-")</f>
        <v>-</v>
      </c>
      <c r="F3270" s="37" t="str">
        <f t="shared" si="205"/>
        <v/>
      </c>
      <c r="G3270" s="37" t="str">
        <f>IF($J3270="mouvement",_xlfn.XLOOKUP('Base de données'!$B3270,$V:$V,$V:$V,0),"")</f>
        <v/>
      </c>
      <c r="H3270" s="37" t="str">
        <f t="shared" si="206"/>
        <v/>
      </c>
      <c r="I3270" s="37" t="str">
        <f>IF($J3270="mouvement",_xlfn.XLOOKUP('Base de données'!$B3270,$K:$K,$K:$K,0),"")</f>
        <v/>
      </c>
      <c r="J3270" s="38" t="str">
        <f>IF(AND(Y3270&lt;&gt;MAX(Y:Y),COUNTIF(K3270:V3270,'Base de données'!$B3270)&gt;0),"mouvement","")</f>
        <v/>
      </c>
      <c r="K3270" s="39" t="str">
        <f>IF(K$1&gt;$AE$1,"-",IFERROR(IF(DATEDIF('Base de données'!$A3270,K$1,"d")&lt;&gt;0,"",'Base de données'!$B3270),""))</f>
        <v/>
      </c>
      <c r="L3270" s="39" t="str">
        <f>IF(L$1&gt;$AE$1,"-",IFERROR(IF(DATEDIF('Base de données'!$A3270,L$1,"d")&lt;&gt;0,"",'Base de données'!$B3270),""))</f>
        <v/>
      </c>
      <c r="M3270" s="39" t="str">
        <f>IF(M$1&gt;$AE$1,"-",IFERROR(IF(DATEDIF('Base de données'!$A3270,M$1,"d")&lt;&gt;0,"",'Base de données'!$B3270),""))</f>
        <v/>
      </c>
      <c r="N3270" s="39" t="str">
        <f>IF(N$1&gt;$AE$1,"-",IFERROR(IF(DATEDIF('Base de données'!$A3270,N$1,"d")&lt;&gt;0,"",'Base de données'!$B3270),""))</f>
        <v/>
      </c>
      <c r="O3270" s="39" t="str">
        <f>IF(O$1&gt;$AE$1,"-",IFERROR(IF(DATEDIF('Base de données'!$A3270,O$1,"d")&lt;&gt;0,"",'Base de données'!$B3270),""))</f>
        <v/>
      </c>
      <c r="P3270" s="39" t="str">
        <f>IF(P$1&gt;$AE$1,"-",IFERROR(IF(DATEDIF('Base de données'!$A3270,P$1,"d")&lt;&gt;0,"",'Base de données'!$B3270),""))</f>
        <v/>
      </c>
      <c r="Q3270" s="39" t="str">
        <f>IF(Q$1&gt;$AE$1,"-",IFERROR(IF(DATEDIF('Base de données'!$A3270,Q$1,"d")&lt;&gt;0,"",'Base de données'!$B3270),""))</f>
        <v/>
      </c>
      <c r="R3270" s="39" t="str">
        <f>IF(R$1&gt;$AE$1,"-",IFERROR(IF(DATEDIF('Base de données'!$A3270,R$1,"d")&lt;&gt;0,"",'Base de données'!$B3270),""))</f>
        <v/>
      </c>
      <c r="S3270" s="39" t="str">
        <f>IF(S$1&gt;$AE$1,"-",IFERROR(IF(DATEDIF('Base de données'!$A3270,S$1,"d")&lt;&gt;0,"",'Base de données'!$B3270),""))</f>
        <v/>
      </c>
      <c r="T3270" s="39" t="str">
        <f>IF(T$1&gt;$AE$1,"-",IFERROR(IF(DATEDIF('Base de données'!$A3270,T$1,"d")&lt;&gt;0,"",'Base de données'!$B3270),""))</f>
        <v/>
      </c>
      <c r="U3270" s="39" t="str">
        <f>IF(U$1&gt;$AE$1,"-",IFERROR(IF(DATEDIF('Base de données'!$A3270,U$1,"d")&lt;&gt;0,"",'Base de données'!$B3270),""))</f>
        <v/>
      </c>
      <c r="V3270" s="39" t="str">
        <f>IF(V$1&gt;$AE$1,"-",IFERROR(IF(DATEDIF('Base de données'!$A3270,V$1,"d")&lt;&gt;0,"",'Base de données'!$B3270),""))</f>
        <v>TIEOC</v>
      </c>
      <c r="W3270" s="34"/>
      <c r="X3270" s="30" t="str">
        <f>'Base de données'!$C3270&amp;" "&amp;'Base de données'!$D3270</f>
        <v>Bouvet Maggie</v>
      </c>
      <c r="Y3270" s="31">
        <f>COUNTIF('Base de données'!$B:$B,'Base de données'!$B3270)</f>
        <v>12</v>
      </c>
      <c r="AA3270" s="87" cm="1">
        <f t="array" aca="1" ref="AA3270" ca="1">INDIRECT("'Base de données'!A" &amp; ROW(Y3270))</f>
        <v>45992</v>
      </c>
      <c r="AB3270" s="51" t="str" cm="1">
        <f t="array" aca="1" ref="AB3270" ca="1">INDIRECT("'Base de données'!B" &amp; ROW(Z3270))</f>
        <v>TIEOC</v>
      </c>
    </row>
    <row r="3271" spans="1:28" x14ac:dyDescent="0.3">
      <c r="A3271" s="41" t="str">
        <f ca="1">IF(IF(AND($B3271&lt;&gt;"-",$B3271=$E3271),"Entrée et sortie","-")="Entrée et sortie",'Base de données'!$B3271,"-")</f>
        <v>-</v>
      </c>
      <c r="B3271" s="41" t="str">
        <f t="shared" ca="1" si="207"/>
        <v>-</v>
      </c>
      <c r="C3271" s="41" t="str">
        <f t="shared" ca="1" si="208"/>
        <v>-</v>
      </c>
      <c r="D3271" s="41" t="str">
        <f>IF($F3271="sortie en cours d'année",'Base de données'!$B3271,"-")</f>
        <v>-</v>
      </c>
      <c r="E3271" s="41" t="str">
        <f>IF($H3271="entrée en cours d'année",'Base de données'!$B3271,"-")</f>
        <v>-</v>
      </c>
      <c r="F3271" s="37" t="str">
        <f t="shared" si="205"/>
        <v/>
      </c>
      <c r="G3271" s="37" t="str">
        <f>IF($J3271="mouvement",_xlfn.XLOOKUP('Base de données'!$B3271,$V:$V,$V:$V,0),"")</f>
        <v/>
      </c>
      <c r="H3271" s="37" t="str">
        <f t="shared" si="206"/>
        <v/>
      </c>
      <c r="I3271" s="37" t="str">
        <f>IF($J3271="mouvement",_xlfn.XLOOKUP('Base de données'!$B3271,$K:$K,$K:$K,0),"")</f>
        <v/>
      </c>
      <c r="J3271" s="38" t="str">
        <f>IF(AND(Y3271&lt;&gt;MAX(Y:Y),COUNTIF(K3271:V3271,'Base de données'!$B3271)&gt;0),"mouvement","")</f>
        <v/>
      </c>
      <c r="K3271" s="39" t="str">
        <f>IF(K$1&gt;$AE$1,"-",IFERROR(IF(DATEDIF('Base de données'!$A3271,K$1,"d")&lt;&gt;0,"",'Base de données'!$B3271),""))</f>
        <v/>
      </c>
      <c r="L3271" s="39" t="str">
        <f>IF(L$1&gt;$AE$1,"-",IFERROR(IF(DATEDIF('Base de données'!$A3271,L$1,"d")&lt;&gt;0,"",'Base de données'!$B3271),""))</f>
        <v/>
      </c>
      <c r="M3271" s="39" t="str">
        <f>IF(M$1&gt;$AE$1,"-",IFERROR(IF(DATEDIF('Base de données'!$A3271,M$1,"d")&lt;&gt;0,"",'Base de données'!$B3271),""))</f>
        <v/>
      </c>
      <c r="N3271" s="39" t="str">
        <f>IF(N$1&gt;$AE$1,"-",IFERROR(IF(DATEDIF('Base de données'!$A3271,N$1,"d")&lt;&gt;0,"",'Base de données'!$B3271),""))</f>
        <v/>
      </c>
      <c r="O3271" s="39" t="str">
        <f>IF(O$1&gt;$AE$1,"-",IFERROR(IF(DATEDIF('Base de données'!$A3271,O$1,"d")&lt;&gt;0,"",'Base de données'!$B3271),""))</f>
        <v/>
      </c>
      <c r="P3271" s="39" t="str">
        <f>IF(P$1&gt;$AE$1,"-",IFERROR(IF(DATEDIF('Base de données'!$A3271,P$1,"d")&lt;&gt;0,"",'Base de données'!$B3271),""))</f>
        <v/>
      </c>
      <c r="Q3271" s="39" t="str">
        <f>IF(Q$1&gt;$AE$1,"-",IFERROR(IF(DATEDIF('Base de données'!$A3271,Q$1,"d")&lt;&gt;0,"",'Base de données'!$B3271),""))</f>
        <v/>
      </c>
      <c r="R3271" s="39" t="str">
        <f>IF(R$1&gt;$AE$1,"-",IFERROR(IF(DATEDIF('Base de données'!$A3271,R$1,"d")&lt;&gt;0,"",'Base de données'!$B3271),""))</f>
        <v/>
      </c>
      <c r="S3271" s="39" t="str">
        <f>IF(S$1&gt;$AE$1,"-",IFERROR(IF(DATEDIF('Base de données'!$A3271,S$1,"d")&lt;&gt;0,"",'Base de données'!$B3271),""))</f>
        <v/>
      </c>
      <c r="T3271" s="39" t="str">
        <f>IF(T$1&gt;$AE$1,"-",IFERROR(IF(DATEDIF('Base de données'!$A3271,T$1,"d")&lt;&gt;0,"",'Base de données'!$B3271),""))</f>
        <v/>
      </c>
      <c r="U3271" s="39" t="str">
        <f>IF(U$1&gt;$AE$1,"-",IFERROR(IF(DATEDIF('Base de données'!$A3271,U$1,"d")&lt;&gt;0,"",'Base de données'!$B3271),""))</f>
        <v/>
      </c>
      <c r="V3271" s="39" t="str">
        <f>IF(V$1&gt;$AE$1,"-",IFERROR(IF(DATEDIF('Base de données'!$A3271,V$1,"d")&lt;&gt;0,"",'Base de données'!$B3271),""))</f>
        <v>Z9ALA</v>
      </c>
      <c r="W3271" s="34"/>
      <c r="X3271" s="30" t="str">
        <f>'Base de données'!$C3271&amp;" "&amp;'Base de données'!$D3271</f>
        <v>Verdier Margaud</v>
      </c>
      <c r="Y3271" s="31">
        <f>COUNTIF('Base de données'!$B:$B,'Base de données'!$B3271)</f>
        <v>12</v>
      </c>
      <c r="AA3271" s="87" cm="1">
        <f t="array" aca="1" ref="AA3271" ca="1">INDIRECT("'Base de données'!A" &amp; ROW(Y3271))</f>
        <v>45992</v>
      </c>
      <c r="AB3271" s="51" t="str" cm="1">
        <f t="array" aca="1" ref="AB3271" ca="1">INDIRECT("'Base de données'!B" &amp; ROW(Z3271))</f>
        <v>Z9ALA</v>
      </c>
    </row>
    <row r="3272" spans="1:28" x14ac:dyDescent="0.3">
      <c r="A3272" s="41" t="str">
        <f ca="1">IF(IF(AND($B3272&lt;&gt;"-",$B3272=$E3272),"Entrée et sortie","-")="Entrée et sortie",'Base de données'!$B3272,"-")</f>
        <v>-</v>
      </c>
      <c r="B3272" s="41" t="str">
        <f t="shared" ca="1" si="207"/>
        <v>-</v>
      </c>
      <c r="C3272" s="41" t="str">
        <f t="shared" ca="1" si="208"/>
        <v>-</v>
      </c>
      <c r="D3272" s="41" t="str">
        <f>IF($F3272="sortie en cours d'année",'Base de données'!$B3272,"-")</f>
        <v>-</v>
      </c>
      <c r="E3272" s="41" t="str">
        <f>IF($H3272="entrée en cours d'année",'Base de données'!$B3272,"-")</f>
        <v>-</v>
      </c>
      <c r="F3272" s="37" t="str">
        <f t="shared" si="205"/>
        <v/>
      </c>
      <c r="G3272" s="37" t="str">
        <f>IF($J3272="mouvement",_xlfn.XLOOKUP('Base de données'!$B3272,$V:$V,$V:$V,0),"")</f>
        <v/>
      </c>
      <c r="H3272" s="37" t="str">
        <f t="shared" si="206"/>
        <v/>
      </c>
      <c r="I3272" s="37" t="str">
        <f>IF($J3272="mouvement",_xlfn.XLOOKUP('Base de données'!$B3272,$K:$K,$K:$K,0),"")</f>
        <v/>
      </c>
      <c r="J3272" s="38" t="str">
        <f>IF(AND(Y3272&lt;&gt;MAX(Y:Y),COUNTIF(K3272:V3272,'Base de données'!$B3272)&gt;0),"mouvement","")</f>
        <v/>
      </c>
      <c r="K3272" s="39" t="str">
        <f>IF(K$1&gt;$AE$1,"-",IFERROR(IF(DATEDIF('Base de données'!$A3272,K$1,"d")&lt;&gt;0,"",'Base de données'!$B3272),""))</f>
        <v/>
      </c>
      <c r="L3272" s="39" t="str">
        <f>IF(L$1&gt;$AE$1,"-",IFERROR(IF(DATEDIF('Base de données'!$A3272,L$1,"d")&lt;&gt;0,"",'Base de données'!$B3272),""))</f>
        <v/>
      </c>
      <c r="M3272" s="39" t="str">
        <f>IF(M$1&gt;$AE$1,"-",IFERROR(IF(DATEDIF('Base de données'!$A3272,M$1,"d")&lt;&gt;0,"",'Base de données'!$B3272),""))</f>
        <v/>
      </c>
      <c r="N3272" s="39" t="str">
        <f>IF(N$1&gt;$AE$1,"-",IFERROR(IF(DATEDIF('Base de données'!$A3272,N$1,"d")&lt;&gt;0,"",'Base de données'!$B3272),""))</f>
        <v/>
      </c>
      <c r="O3272" s="39" t="str">
        <f>IF(O$1&gt;$AE$1,"-",IFERROR(IF(DATEDIF('Base de données'!$A3272,O$1,"d")&lt;&gt;0,"",'Base de données'!$B3272),""))</f>
        <v/>
      </c>
      <c r="P3272" s="39" t="str">
        <f>IF(P$1&gt;$AE$1,"-",IFERROR(IF(DATEDIF('Base de données'!$A3272,P$1,"d")&lt;&gt;0,"",'Base de données'!$B3272),""))</f>
        <v/>
      </c>
      <c r="Q3272" s="39" t="str">
        <f>IF(Q$1&gt;$AE$1,"-",IFERROR(IF(DATEDIF('Base de données'!$A3272,Q$1,"d")&lt;&gt;0,"",'Base de données'!$B3272),""))</f>
        <v/>
      </c>
      <c r="R3272" s="39" t="str">
        <f>IF(R$1&gt;$AE$1,"-",IFERROR(IF(DATEDIF('Base de données'!$A3272,R$1,"d")&lt;&gt;0,"",'Base de données'!$B3272),""))</f>
        <v/>
      </c>
      <c r="S3272" s="39" t="str">
        <f>IF(S$1&gt;$AE$1,"-",IFERROR(IF(DATEDIF('Base de données'!$A3272,S$1,"d")&lt;&gt;0,"",'Base de données'!$B3272),""))</f>
        <v/>
      </c>
      <c r="T3272" s="39" t="str">
        <f>IF(T$1&gt;$AE$1,"-",IFERROR(IF(DATEDIF('Base de données'!$A3272,T$1,"d")&lt;&gt;0,"",'Base de données'!$B3272),""))</f>
        <v/>
      </c>
      <c r="U3272" s="39" t="str">
        <f>IF(U$1&gt;$AE$1,"-",IFERROR(IF(DATEDIF('Base de données'!$A3272,U$1,"d")&lt;&gt;0,"",'Base de données'!$B3272),""))</f>
        <v/>
      </c>
      <c r="V3272" s="39" t="str">
        <f>IF(V$1&gt;$AE$1,"-",IFERROR(IF(DATEDIF('Base de données'!$A3272,V$1,"d")&lt;&gt;0,"",'Base de données'!$B3272),""))</f>
        <v>662GQ</v>
      </c>
      <c r="W3272" s="34"/>
      <c r="X3272" s="30" t="str">
        <f>'Base de données'!$C3272&amp;" "&amp;'Base de données'!$D3272</f>
        <v>Louis Charles</v>
      </c>
      <c r="Y3272" s="31">
        <f>COUNTIF('Base de données'!$B:$B,'Base de données'!$B3272)</f>
        <v>12</v>
      </c>
      <c r="AA3272" s="87" cm="1">
        <f t="array" aca="1" ref="AA3272" ca="1">INDIRECT("'Base de données'!A" &amp; ROW(Y3272))</f>
        <v>45992</v>
      </c>
      <c r="AB3272" s="51" t="str" cm="1">
        <f t="array" aca="1" ref="AB3272" ca="1">INDIRECT("'Base de données'!B" &amp; ROW(Z3272))</f>
        <v>662GQ</v>
      </c>
    </row>
    <row r="3273" spans="1:28" x14ac:dyDescent="0.3">
      <c r="A3273" s="41" t="str">
        <f ca="1">IF(IF(AND($B3273&lt;&gt;"-",$B3273=$E3273),"Entrée et sortie","-")="Entrée et sortie",'Base de données'!$B3273,"-")</f>
        <v>-</v>
      </c>
      <c r="B3273" s="41" t="str">
        <f t="shared" ca="1" si="207"/>
        <v>-</v>
      </c>
      <c r="C3273" s="41" t="str">
        <f t="shared" ca="1" si="208"/>
        <v>-</v>
      </c>
      <c r="D3273" s="41" t="str">
        <f>IF($F3273="sortie en cours d'année",'Base de données'!$B3273,"-")</f>
        <v>-</v>
      </c>
      <c r="E3273" s="41" t="str">
        <f>IF($H3273="entrée en cours d'année",'Base de données'!$B3273,"-")</f>
        <v>-</v>
      </c>
      <c r="F3273" s="37" t="str">
        <f t="shared" si="205"/>
        <v/>
      </c>
      <c r="G3273" s="37" t="str">
        <f>IF($J3273="mouvement",_xlfn.XLOOKUP('Base de données'!$B3273,$V:$V,$V:$V,0),"")</f>
        <v/>
      </c>
      <c r="H3273" s="37" t="str">
        <f t="shared" si="206"/>
        <v/>
      </c>
      <c r="I3273" s="37" t="str">
        <f>IF($J3273="mouvement",_xlfn.XLOOKUP('Base de données'!$B3273,$K:$K,$K:$K,0),"")</f>
        <v/>
      </c>
      <c r="J3273" s="38" t="str">
        <f>IF(AND(Y3273&lt;&gt;MAX(Y:Y),COUNTIF(K3273:V3273,'Base de données'!$B3273)&gt;0),"mouvement","")</f>
        <v/>
      </c>
      <c r="K3273" s="39" t="str">
        <f>IF(K$1&gt;$AE$1,"-",IFERROR(IF(DATEDIF('Base de données'!$A3273,K$1,"d")&lt;&gt;0,"",'Base de données'!$B3273),""))</f>
        <v/>
      </c>
      <c r="L3273" s="39" t="str">
        <f>IF(L$1&gt;$AE$1,"-",IFERROR(IF(DATEDIF('Base de données'!$A3273,L$1,"d")&lt;&gt;0,"",'Base de données'!$B3273),""))</f>
        <v/>
      </c>
      <c r="M3273" s="39" t="str">
        <f>IF(M$1&gt;$AE$1,"-",IFERROR(IF(DATEDIF('Base de données'!$A3273,M$1,"d")&lt;&gt;0,"",'Base de données'!$B3273),""))</f>
        <v/>
      </c>
      <c r="N3273" s="39" t="str">
        <f>IF(N$1&gt;$AE$1,"-",IFERROR(IF(DATEDIF('Base de données'!$A3273,N$1,"d")&lt;&gt;0,"",'Base de données'!$B3273),""))</f>
        <v/>
      </c>
      <c r="O3273" s="39" t="str">
        <f>IF(O$1&gt;$AE$1,"-",IFERROR(IF(DATEDIF('Base de données'!$A3273,O$1,"d")&lt;&gt;0,"",'Base de données'!$B3273),""))</f>
        <v/>
      </c>
      <c r="P3273" s="39" t="str">
        <f>IF(P$1&gt;$AE$1,"-",IFERROR(IF(DATEDIF('Base de données'!$A3273,P$1,"d")&lt;&gt;0,"",'Base de données'!$B3273),""))</f>
        <v/>
      </c>
      <c r="Q3273" s="39" t="str">
        <f>IF(Q$1&gt;$AE$1,"-",IFERROR(IF(DATEDIF('Base de données'!$A3273,Q$1,"d")&lt;&gt;0,"",'Base de données'!$B3273),""))</f>
        <v/>
      </c>
      <c r="R3273" s="39" t="str">
        <f>IF(R$1&gt;$AE$1,"-",IFERROR(IF(DATEDIF('Base de données'!$A3273,R$1,"d")&lt;&gt;0,"",'Base de données'!$B3273),""))</f>
        <v/>
      </c>
      <c r="S3273" s="39" t="str">
        <f>IF(S$1&gt;$AE$1,"-",IFERROR(IF(DATEDIF('Base de données'!$A3273,S$1,"d")&lt;&gt;0,"",'Base de données'!$B3273),""))</f>
        <v/>
      </c>
      <c r="T3273" s="39" t="str">
        <f>IF(T$1&gt;$AE$1,"-",IFERROR(IF(DATEDIF('Base de données'!$A3273,T$1,"d")&lt;&gt;0,"",'Base de données'!$B3273),""))</f>
        <v/>
      </c>
      <c r="U3273" s="39" t="str">
        <f>IF(U$1&gt;$AE$1,"-",IFERROR(IF(DATEDIF('Base de données'!$A3273,U$1,"d")&lt;&gt;0,"",'Base de données'!$B3273),""))</f>
        <v/>
      </c>
      <c r="V3273" s="39" t="str">
        <f>IF(V$1&gt;$AE$1,"-",IFERROR(IF(DATEDIF('Base de données'!$A3273,V$1,"d")&lt;&gt;0,"",'Base de données'!$B3273),""))</f>
        <v>M8KX1</v>
      </c>
      <c r="W3273" s="34"/>
      <c r="X3273" s="30" t="str">
        <f>'Base de données'!$C3273&amp;" "&amp;'Base de données'!$D3273</f>
        <v>Bailly Caroline</v>
      </c>
      <c r="Y3273" s="31">
        <f>COUNTIF('Base de données'!$B:$B,'Base de données'!$B3273)</f>
        <v>12</v>
      </c>
      <c r="AA3273" s="87" cm="1">
        <f t="array" aca="1" ref="AA3273" ca="1">INDIRECT("'Base de données'!A" &amp; ROW(Y3273))</f>
        <v>45992</v>
      </c>
      <c r="AB3273" s="51" t="str" cm="1">
        <f t="array" aca="1" ref="AB3273" ca="1">INDIRECT("'Base de données'!B" &amp; ROW(Z3273))</f>
        <v>M8KX1</v>
      </c>
    </row>
    <row r="3274" spans="1:28" x14ac:dyDescent="0.3">
      <c r="A3274" s="41" t="str">
        <f ca="1">IF(IF(AND($B3274&lt;&gt;"-",$B3274=$E3274),"Entrée et sortie","-")="Entrée et sortie",'Base de données'!$B3274,"-")</f>
        <v>-</v>
      </c>
      <c r="B3274" s="41" t="str">
        <f t="shared" ca="1" si="207"/>
        <v>-</v>
      </c>
      <c r="C3274" s="41" t="str">
        <f t="shared" ca="1" si="208"/>
        <v>-</v>
      </c>
      <c r="D3274" s="41" t="str">
        <f>IF($F3274="sortie en cours d'année",'Base de données'!$B3274,"-")</f>
        <v>-</v>
      </c>
      <c r="E3274" s="41" t="str">
        <f>IF($H3274="entrée en cours d'année",'Base de données'!$B3274,"-")</f>
        <v>-</v>
      </c>
      <c r="F3274" s="37" t="str">
        <f t="shared" si="205"/>
        <v/>
      </c>
      <c r="G3274" s="37" t="str">
        <f>IF($J3274="mouvement",_xlfn.XLOOKUP('Base de données'!$B3274,$V:$V,$V:$V,0),"")</f>
        <v/>
      </c>
      <c r="H3274" s="37" t="str">
        <f t="shared" si="206"/>
        <v/>
      </c>
      <c r="I3274" s="37" t="str">
        <f>IF($J3274="mouvement",_xlfn.XLOOKUP('Base de données'!$B3274,$K:$K,$K:$K,0),"")</f>
        <v/>
      </c>
      <c r="J3274" s="38" t="str">
        <f>IF(AND(Y3274&lt;&gt;MAX(Y:Y),COUNTIF(K3274:V3274,'Base de données'!$B3274)&gt;0),"mouvement","")</f>
        <v/>
      </c>
      <c r="K3274" s="39" t="str">
        <f>IF(K$1&gt;$AE$1,"-",IFERROR(IF(DATEDIF('Base de données'!$A3274,K$1,"d")&lt;&gt;0,"",'Base de données'!$B3274),""))</f>
        <v/>
      </c>
      <c r="L3274" s="39" t="str">
        <f>IF(L$1&gt;$AE$1,"-",IFERROR(IF(DATEDIF('Base de données'!$A3274,L$1,"d")&lt;&gt;0,"",'Base de données'!$B3274),""))</f>
        <v/>
      </c>
      <c r="M3274" s="39" t="str">
        <f>IF(M$1&gt;$AE$1,"-",IFERROR(IF(DATEDIF('Base de données'!$A3274,M$1,"d")&lt;&gt;0,"",'Base de données'!$B3274),""))</f>
        <v/>
      </c>
      <c r="N3274" s="39" t="str">
        <f>IF(N$1&gt;$AE$1,"-",IFERROR(IF(DATEDIF('Base de données'!$A3274,N$1,"d")&lt;&gt;0,"",'Base de données'!$B3274),""))</f>
        <v/>
      </c>
      <c r="O3274" s="39" t="str">
        <f>IF(O$1&gt;$AE$1,"-",IFERROR(IF(DATEDIF('Base de données'!$A3274,O$1,"d")&lt;&gt;0,"",'Base de données'!$B3274),""))</f>
        <v/>
      </c>
      <c r="P3274" s="39" t="str">
        <f>IF(P$1&gt;$AE$1,"-",IFERROR(IF(DATEDIF('Base de données'!$A3274,P$1,"d")&lt;&gt;0,"",'Base de données'!$B3274),""))</f>
        <v/>
      </c>
      <c r="Q3274" s="39" t="str">
        <f>IF(Q$1&gt;$AE$1,"-",IFERROR(IF(DATEDIF('Base de données'!$A3274,Q$1,"d")&lt;&gt;0,"",'Base de données'!$B3274),""))</f>
        <v/>
      </c>
      <c r="R3274" s="39" t="str">
        <f>IF(R$1&gt;$AE$1,"-",IFERROR(IF(DATEDIF('Base de données'!$A3274,R$1,"d")&lt;&gt;0,"",'Base de données'!$B3274),""))</f>
        <v/>
      </c>
      <c r="S3274" s="39" t="str">
        <f>IF(S$1&gt;$AE$1,"-",IFERROR(IF(DATEDIF('Base de données'!$A3274,S$1,"d")&lt;&gt;0,"",'Base de données'!$B3274),""))</f>
        <v/>
      </c>
      <c r="T3274" s="39" t="str">
        <f>IF(T$1&gt;$AE$1,"-",IFERROR(IF(DATEDIF('Base de données'!$A3274,T$1,"d")&lt;&gt;0,"",'Base de données'!$B3274),""))</f>
        <v/>
      </c>
      <c r="U3274" s="39" t="str">
        <f>IF(U$1&gt;$AE$1,"-",IFERROR(IF(DATEDIF('Base de données'!$A3274,U$1,"d")&lt;&gt;0,"",'Base de données'!$B3274),""))</f>
        <v/>
      </c>
      <c r="V3274" s="39" t="str">
        <f>IF(V$1&gt;$AE$1,"-",IFERROR(IF(DATEDIF('Base de données'!$A3274,V$1,"d")&lt;&gt;0,"",'Base de données'!$B3274),""))</f>
        <v>CJQ0F</v>
      </c>
      <c r="W3274" s="34"/>
      <c r="X3274" s="30" t="str">
        <f>'Base de données'!$C3274&amp;" "&amp;'Base de données'!$D3274</f>
        <v>Joly Brigitte</v>
      </c>
      <c r="Y3274" s="31">
        <f>COUNTIF('Base de données'!$B:$B,'Base de données'!$B3274)</f>
        <v>12</v>
      </c>
      <c r="AA3274" s="87" cm="1">
        <f t="array" aca="1" ref="AA3274" ca="1">INDIRECT("'Base de données'!A" &amp; ROW(Y3274))</f>
        <v>45992</v>
      </c>
      <c r="AB3274" s="51" t="str" cm="1">
        <f t="array" aca="1" ref="AB3274" ca="1">INDIRECT("'Base de données'!B" &amp; ROW(Z3274))</f>
        <v>CJQ0F</v>
      </c>
    </row>
    <row r="3275" spans="1:28" x14ac:dyDescent="0.3">
      <c r="A3275" s="41" t="str">
        <f ca="1">IF(IF(AND($B3275&lt;&gt;"-",$B3275=$E3275),"Entrée et sortie","-")="Entrée et sortie",'Base de données'!$B3275,"-")</f>
        <v>-</v>
      </c>
      <c r="B3275" s="41" t="str">
        <f t="shared" ca="1" si="207"/>
        <v>-</v>
      </c>
      <c r="C3275" s="41" t="str">
        <f t="shared" ca="1" si="208"/>
        <v>-</v>
      </c>
      <c r="D3275" s="41" t="str">
        <f>IF($F3275="sortie en cours d'année",'Base de données'!$B3275,"-")</f>
        <v>-</v>
      </c>
      <c r="E3275" s="41" t="str">
        <f>IF($H3275="entrée en cours d'année",'Base de données'!$B3275,"-")</f>
        <v>-</v>
      </c>
      <c r="F3275" s="37" t="str">
        <f t="shared" si="205"/>
        <v/>
      </c>
      <c r="G3275" s="37" t="str">
        <f>IF($J3275="mouvement",_xlfn.XLOOKUP('Base de données'!$B3275,$V:$V,$V:$V,0),"")</f>
        <v/>
      </c>
      <c r="H3275" s="37" t="str">
        <f t="shared" si="206"/>
        <v/>
      </c>
      <c r="I3275" s="37" t="str">
        <f>IF($J3275="mouvement",_xlfn.XLOOKUP('Base de données'!$B3275,$K:$K,$K:$K,0),"")</f>
        <v/>
      </c>
      <c r="J3275" s="38" t="str">
        <f>IF(AND(Y3275&lt;&gt;MAX(Y:Y),COUNTIF(K3275:V3275,'Base de données'!$B3275)&gt;0),"mouvement","")</f>
        <v/>
      </c>
      <c r="K3275" s="39" t="str">
        <f>IF(K$1&gt;$AE$1,"-",IFERROR(IF(DATEDIF('Base de données'!$A3275,K$1,"d")&lt;&gt;0,"",'Base de données'!$B3275),""))</f>
        <v/>
      </c>
      <c r="L3275" s="39" t="str">
        <f>IF(L$1&gt;$AE$1,"-",IFERROR(IF(DATEDIF('Base de données'!$A3275,L$1,"d")&lt;&gt;0,"",'Base de données'!$B3275),""))</f>
        <v/>
      </c>
      <c r="M3275" s="39" t="str">
        <f>IF(M$1&gt;$AE$1,"-",IFERROR(IF(DATEDIF('Base de données'!$A3275,M$1,"d")&lt;&gt;0,"",'Base de données'!$B3275),""))</f>
        <v/>
      </c>
      <c r="N3275" s="39" t="str">
        <f>IF(N$1&gt;$AE$1,"-",IFERROR(IF(DATEDIF('Base de données'!$A3275,N$1,"d")&lt;&gt;0,"",'Base de données'!$B3275),""))</f>
        <v/>
      </c>
      <c r="O3275" s="39" t="str">
        <f>IF(O$1&gt;$AE$1,"-",IFERROR(IF(DATEDIF('Base de données'!$A3275,O$1,"d")&lt;&gt;0,"",'Base de données'!$B3275),""))</f>
        <v/>
      </c>
      <c r="P3275" s="39" t="str">
        <f>IF(P$1&gt;$AE$1,"-",IFERROR(IF(DATEDIF('Base de données'!$A3275,P$1,"d")&lt;&gt;0,"",'Base de données'!$B3275),""))</f>
        <v/>
      </c>
      <c r="Q3275" s="39" t="str">
        <f>IF(Q$1&gt;$AE$1,"-",IFERROR(IF(DATEDIF('Base de données'!$A3275,Q$1,"d")&lt;&gt;0,"",'Base de données'!$B3275),""))</f>
        <v/>
      </c>
      <c r="R3275" s="39" t="str">
        <f>IF(R$1&gt;$AE$1,"-",IFERROR(IF(DATEDIF('Base de données'!$A3275,R$1,"d")&lt;&gt;0,"",'Base de données'!$B3275),""))</f>
        <v/>
      </c>
      <c r="S3275" s="39" t="str">
        <f>IF(S$1&gt;$AE$1,"-",IFERROR(IF(DATEDIF('Base de données'!$A3275,S$1,"d")&lt;&gt;0,"",'Base de données'!$B3275),""))</f>
        <v/>
      </c>
      <c r="T3275" s="39" t="str">
        <f>IF(T$1&gt;$AE$1,"-",IFERROR(IF(DATEDIF('Base de données'!$A3275,T$1,"d")&lt;&gt;0,"",'Base de données'!$B3275),""))</f>
        <v/>
      </c>
      <c r="U3275" s="39" t="str">
        <f>IF(U$1&gt;$AE$1,"-",IFERROR(IF(DATEDIF('Base de données'!$A3275,U$1,"d")&lt;&gt;0,"",'Base de données'!$B3275),""))</f>
        <v/>
      </c>
      <c r="V3275" s="39" t="str">
        <f>IF(V$1&gt;$AE$1,"-",IFERROR(IF(DATEDIF('Base de données'!$A3275,V$1,"d")&lt;&gt;0,"",'Base de données'!$B3275),""))</f>
        <v>TL8LX</v>
      </c>
      <c r="W3275" s="34"/>
      <c r="X3275" s="30" t="str">
        <f>'Base de données'!$C3275&amp;" "&amp;'Base de données'!$D3275</f>
        <v>Jacques Michel</v>
      </c>
      <c r="Y3275" s="31">
        <f>COUNTIF('Base de données'!$B:$B,'Base de données'!$B3275)</f>
        <v>12</v>
      </c>
      <c r="AA3275" s="87" cm="1">
        <f t="array" aca="1" ref="AA3275" ca="1">INDIRECT("'Base de données'!A" &amp; ROW(Y3275))</f>
        <v>45992</v>
      </c>
      <c r="AB3275" s="51" t="str" cm="1">
        <f t="array" aca="1" ref="AB3275" ca="1">INDIRECT("'Base de données'!B" &amp; ROW(Z3275))</f>
        <v>TL8LX</v>
      </c>
    </row>
    <row r="3276" spans="1:28" x14ac:dyDescent="0.3">
      <c r="A3276" s="41" t="str">
        <f ca="1">IF(IF(AND($B3276&lt;&gt;"-",$B3276=$E3276),"Entrée et sortie","-")="Entrée et sortie",'Base de données'!$B3276,"-")</f>
        <v>-</v>
      </c>
      <c r="B3276" s="41" t="str">
        <f t="shared" ca="1" si="207"/>
        <v>-</v>
      </c>
      <c r="C3276" s="41" t="str">
        <f t="shared" ca="1" si="208"/>
        <v>-</v>
      </c>
      <c r="D3276" s="41" t="str">
        <f>IF($F3276="sortie en cours d'année",'Base de données'!$B3276,"-")</f>
        <v>-</v>
      </c>
      <c r="E3276" s="41" t="str">
        <f>IF($H3276="entrée en cours d'année",'Base de données'!$B3276,"-")</f>
        <v>-</v>
      </c>
      <c r="F3276" s="37" t="str">
        <f t="shared" si="205"/>
        <v/>
      </c>
      <c r="G3276" s="37" t="str">
        <f>IF($J3276="mouvement",_xlfn.XLOOKUP('Base de données'!$B3276,$V:$V,$V:$V,0),"")</f>
        <v/>
      </c>
      <c r="H3276" s="37" t="str">
        <f t="shared" si="206"/>
        <v/>
      </c>
      <c r="I3276" s="37" t="str">
        <f>IF($J3276="mouvement",_xlfn.XLOOKUP('Base de données'!$B3276,$K:$K,$K:$K,0),"")</f>
        <v/>
      </c>
      <c r="J3276" s="38" t="str">
        <f>IF(AND(Y3276&lt;&gt;MAX(Y:Y),COUNTIF(K3276:V3276,'Base de données'!$B3276)&gt;0),"mouvement","")</f>
        <v/>
      </c>
      <c r="K3276" s="39" t="str">
        <f>IF(K$1&gt;$AE$1,"-",IFERROR(IF(DATEDIF('Base de données'!$A3276,K$1,"d")&lt;&gt;0,"",'Base de données'!$B3276),""))</f>
        <v/>
      </c>
      <c r="L3276" s="39" t="str">
        <f>IF(L$1&gt;$AE$1,"-",IFERROR(IF(DATEDIF('Base de données'!$A3276,L$1,"d")&lt;&gt;0,"",'Base de données'!$B3276),""))</f>
        <v/>
      </c>
      <c r="M3276" s="39" t="str">
        <f>IF(M$1&gt;$AE$1,"-",IFERROR(IF(DATEDIF('Base de données'!$A3276,M$1,"d")&lt;&gt;0,"",'Base de données'!$B3276),""))</f>
        <v/>
      </c>
      <c r="N3276" s="39" t="str">
        <f>IF(N$1&gt;$AE$1,"-",IFERROR(IF(DATEDIF('Base de données'!$A3276,N$1,"d")&lt;&gt;0,"",'Base de données'!$B3276),""))</f>
        <v/>
      </c>
      <c r="O3276" s="39" t="str">
        <f>IF(O$1&gt;$AE$1,"-",IFERROR(IF(DATEDIF('Base de données'!$A3276,O$1,"d")&lt;&gt;0,"",'Base de données'!$B3276),""))</f>
        <v/>
      </c>
      <c r="P3276" s="39" t="str">
        <f>IF(P$1&gt;$AE$1,"-",IFERROR(IF(DATEDIF('Base de données'!$A3276,P$1,"d")&lt;&gt;0,"",'Base de données'!$B3276),""))</f>
        <v/>
      </c>
      <c r="Q3276" s="39" t="str">
        <f>IF(Q$1&gt;$AE$1,"-",IFERROR(IF(DATEDIF('Base de données'!$A3276,Q$1,"d")&lt;&gt;0,"",'Base de données'!$B3276),""))</f>
        <v/>
      </c>
      <c r="R3276" s="39" t="str">
        <f>IF(R$1&gt;$AE$1,"-",IFERROR(IF(DATEDIF('Base de données'!$A3276,R$1,"d")&lt;&gt;0,"",'Base de données'!$B3276),""))</f>
        <v/>
      </c>
      <c r="S3276" s="39" t="str">
        <f>IF(S$1&gt;$AE$1,"-",IFERROR(IF(DATEDIF('Base de données'!$A3276,S$1,"d")&lt;&gt;0,"",'Base de données'!$B3276),""))</f>
        <v/>
      </c>
      <c r="T3276" s="39" t="str">
        <f>IF(T$1&gt;$AE$1,"-",IFERROR(IF(DATEDIF('Base de données'!$A3276,T$1,"d")&lt;&gt;0,"",'Base de données'!$B3276),""))</f>
        <v/>
      </c>
      <c r="U3276" s="39" t="str">
        <f>IF(U$1&gt;$AE$1,"-",IFERROR(IF(DATEDIF('Base de données'!$A3276,U$1,"d")&lt;&gt;0,"",'Base de données'!$B3276),""))</f>
        <v/>
      </c>
      <c r="V3276" s="39" t="str">
        <f>IF(V$1&gt;$AE$1,"-",IFERROR(IF(DATEDIF('Base de données'!$A3276,V$1,"d")&lt;&gt;0,"",'Base de données'!$B3276),""))</f>
        <v>EZDDO</v>
      </c>
      <c r="W3276" s="34"/>
      <c r="X3276" s="30" t="str">
        <f>'Base de données'!$C3276&amp;" "&amp;'Base de données'!$D3276</f>
        <v>Breton Suzanne</v>
      </c>
      <c r="Y3276" s="31">
        <f>COUNTIF('Base de données'!$B:$B,'Base de données'!$B3276)</f>
        <v>12</v>
      </c>
      <c r="AA3276" s="87" cm="1">
        <f t="array" aca="1" ref="AA3276" ca="1">INDIRECT("'Base de données'!A" &amp; ROW(Y3276))</f>
        <v>45992</v>
      </c>
      <c r="AB3276" s="51" t="str" cm="1">
        <f t="array" aca="1" ref="AB3276" ca="1">INDIRECT("'Base de données'!B" &amp; ROW(Z3276))</f>
        <v>EZDDO</v>
      </c>
    </row>
    <row r="3277" spans="1:28" x14ac:dyDescent="0.3">
      <c r="A3277" s="41" t="str">
        <f ca="1">IF(IF(AND($B3277&lt;&gt;"-",$B3277=$E3277),"Entrée et sortie","-")="Entrée et sortie",'Base de données'!$B3277,"-")</f>
        <v>-</v>
      </c>
      <c r="B3277" s="41" t="str">
        <f t="shared" ca="1" si="207"/>
        <v>-</v>
      </c>
      <c r="C3277" s="41" t="str">
        <f t="shared" ca="1" si="208"/>
        <v>-</v>
      </c>
      <c r="D3277" s="41" t="str">
        <f>IF($F3277="sortie en cours d'année",'Base de données'!$B3277,"-")</f>
        <v>-</v>
      </c>
      <c r="E3277" s="41" t="str">
        <f>IF($H3277="entrée en cours d'année",'Base de données'!$B3277,"-")</f>
        <v>-</v>
      </c>
      <c r="F3277" s="37" t="str">
        <f t="shared" si="205"/>
        <v/>
      </c>
      <c r="G3277" s="37" t="str">
        <f>IF($J3277="mouvement",_xlfn.XLOOKUP('Base de données'!$B3277,$V:$V,$V:$V,0),"")</f>
        <v/>
      </c>
      <c r="H3277" s="37" t="str">
        <f t="shared" si="206"/>
        <v/>
      </c>
      <c r="I3277" s="37" t="str">
        <f>IF($J3277="mouvement",_xlfn.XLOOKUP('Base de données'!$B3277,$K:$K,$K:$K,0),"")</f>
        <v/>
      </c>
      <c r="J3277" s="38" t="str">
        <f>IF(AND(Y3277&lt;&gt;MAX(Y:Y),COUNTIF(K3277:V3277,'Base de données'!$B3277)&gt;0),"mouvement","")</f>
        <v/>
      </c>
      <c r="K3277" s="39" t="str">
        <f>IF(K$1&gt;$AE$1,"-",IFERROR(IF(DATEDIF('Base de données'!$A3277,K$1,"d")&lt;&gt;0,"",'Base de données'!$B3277),""))</f>
        <v/>
      </c>
      <c r="L3277" s="39" t="str">
        <f>IF(L$1&gt;$AE$1,"-",IFERROR(IF(DATEDIF('Base de données'!$A3277,L$1,"d")&lt;&gt;0,"",'Base de données'!$B3277),""))</f>
        <v/>
      </c>
      <c r="M3277" s="39" t="str">
        <f>IF(M$1&gt;$AE$1,"-",IFERROR(IF(DATEDIF('Base de données'!$A3277,M$1,"d")&lt;&gt;0,"",'Base de données'!$B3277),""))</f>
        <v/>
      </c>
      <c r="N3277" s="39" t="str">
        <f>IF(N$1&gt;$AE$1,"-",IFERROR(IF(DATEDIF('Base de données'!$A3277,N$1,"d")&lt;&gt;0,"",'Base de données'!$B3277),""))</f>
        <v/>
      </c>
      <c r="O3277" s="39" t="str">
        <f>IF(O$1&gt;$AE$1,"-",IFERROR(IF(DATEDIF('Base de données'!$A3277,O$1,"d")&lt;&gt;0,"",'Base de données'!$B3277),""))</f>
        <v/>
      </c>
      <c r="P3277" s="39" t="str">
        <f>IF(P$1&gt;$AE$1,"-",IFERROR(IF(DATEDIF('Base de données'!$A3277,P$1,"d")&lt;&gt;0,"",'Base de données'!$B3277),""))</f>
        <v/>
      </c>
      <c r="Q3277" s="39" t="str">
        <f>IF(Q$1&gt;$AE$1,"-",IFERROR(IF(DATEDIF('Base de données'!$A3277,Q$1,"d")&lt;&gt;0,"",'Base de données'!$B3277),""))</f>
        <v/>
      </c>
      <c r="R3277" s="39" t="str">
        <f>IF(R$1&gt;$AE$1,"-",IFERROR(IF(DATEDIF('Base de données'!$A3277,R$1,"d")&lt;&gt;0,"",'Base de données'!$B3277),""))</f>
        <v/>
      </c>
      <c r="S3277" s="39" t="str">
        <f>IF(S$1&gt;$AE$1,"-",IFERROR(IF(DATEDIF('Base de données'!$A3277,S$1,"d")&lt;&gt;0,"",'Base de données'!$B3277),""))</f>
        <v/>
      </c>
      <c r="T3277" s="39" t="str">
        <f>IF(T$1&gt;$AE$1,"-",IFERROR(IF(DATEDIF('Base de données'!$A3277,T$1,"d")&lt;&gt;0,"",'Base de données'!$B3277),""))</f>
        <v/>
      </c>
      <c r="U3277" s="39" t="str">
        <f>IF(U$1&gt;$AE$1,"-",IFERROR(IF(DATEDIF('Base de données'!$A3277,U$1,"d")&lt;&gt;0,"",'Base de données'!$B3277),""))</f>
        <v/>
      </c>
      <c r="V3277" s="39" t="str">
        <f>IF(V$1&gt;$AE$1,"-",IFERROR(IF(DATEDIF('Base de données'!$A3277,V$1,"d")&lt;&gt;0,"",'Base de données'!$B3277),""))</f>
        <v>MODSU</v>
      </c>
      <c r="W3277" s="34"/>
      <c r="X3277" s="30" t="str">
        <f>'Base de données'!$C3277&amp;" "&amp;'Base de données'!$D3277</f>
        <v>Vallet François</v>
      </c>
      <c r="Y3277" s="31">
        <f>COUNTIF('Base de données'!$B:$B,'Base de données'!$B3277)</f>
        <v>12</v>
      </c>
      <c r="AA3277" s="87" cm="1">
        <f t="array" aca="1" ref="AA3277" ca="1">INDIRECT("'Base de données'!A" &amp; ROW(Y3277))</f>
        <v>45992</v>
      </c>
      <c r="AB3277" s="51" t="str" cm="1">
        <f t="array" aca="1" ref="AB3277" ca="1">INDIRECT("'Base de données'!B" &amp; ROW(Z3277))</f>
        <v>MODSU</v>
      </c>
    </row>
    <row r="3278" spans="1:28" x14ac:dyDescent="0.3">
      <c r="A3278" s="41" t="str">
        <f ca="1">IF(IF(AND($B3278&lt;&gt;"-",$B3278=$E3278),"Entrée et sortie","-")="Entrée et sortie",'Base de données'!$B3278,"-")</f>
        <v>-</v>
      </c>
      <c r="B3278" s="41" t="str">
        <f t="shared" ca="1" si="207"/>
        <v>-</v>
      </c>
      <c r="C3278" s="41" t="str">
        <f t="shared" ca="1" si="208"/>
        <v>-</v>
      </c>
      <c r="D3278" s="41" t="str">
        <f>IF($F3278="sortie en cours d'année",'Base de données'!$B3278,"-")</f>
        <v>-</v>
      </c>
      <c r="E3278" s="41" t="str">
        <f>IF($H3278="entrée en cours d'année",'Base de données'!$B3278,"-")</f>
        <v>-</v>
      </c>
      <c r="F3278" s="37" t="str">
        <f t="shared" si="205"/>
        <v/>
      </c>
      <c r="G3278" s="37" t="str">
        <f>IF($J3278="mouvement",_xlfn.XLOOKUP('Base de données'!$B3278,$V:$V,$V:$V,0),"")</f>
        <v/>
      </c>
      <c r="H3278" s="37" t="str">
        <f t="shared" si="206"/>
        <v/>
      </c>
      <c r="I3278" s="37" t="str">
        <f>IF($J3278="mouvement",_xlfn.XLOOKUP('Base de données'!$B3278,$K:$K,$K:$K,0),"")</f>
        <v/>
      </c>
      <c r="J3278" s="38" t="str">
        <f>IF(AND(Y3278&lt;&gt;MAX(Y:Y),COUNTIF(K3278:V3278,'Base de données'!$B3278)&gt;0),"mouvement","")</f>
        <v/>
      </c>
      <c r="K3278" s="39" t="str">
        <f>IF(K$1&gt;$AE$1,"-",IFERROR(IF(DATEDIF('Base de données'!$A3278,K$1,"d")&lt;&gt;0,"",'Base de données'!$B3278),""))</f>
        <v/>
      </c>
      <c r="L3278" s="39" t="str">
        <f>IF(L$1&gt;$AE$1,"-",IFERROR(IF(DATEDIF('Base de données'!$A3278,L$1,"d")&lt;&gt;0,"",'Base de données'!$B3278),""))</f>
        <v/>
      </c>
      <c r="M3278" s="39" t="str">
        <f>IF(M$1&gt;$AE$1,"-",IFERROR(IF(DATEDIF('Base de données'!$A3278,M$1,"d")&lt;&gt;0,"",'Base de données'!$B3278),""))</f>
        <v/>
      </c>
      <c r="N3278" s="39" t="str">
        <f>IF(N$1&gt;$AE$1,"-",IFERROR(IF(DATEDIF('Base de données'!$A3278,N$1,"d")&lt;&gt;0,"",'Base de données'!$B3278),""))</f>
        <v/>
      </c>
      <c r="O3278" s="39" t="str">
        <f>IF(O$1&gt;$AE$1,"-",IFERROR(IF(DATEDIF('Base de données'!$A3278,O$1,"d")&lt;&gt;0,"",'Base de données'!$B3278),""))</f>
        <v/>
      </c>
      <c r="P3278" s="39" t="str">
        <f>IF(P$1&gt;$AE$1,"-",IFERROR(IF(DATEDIF('Base de données'!$A3278,P$1,"d")&lt;&gt;0,"",'Base de données'!$B3278),""))</f>
        <v/>
      </c>
      <c r="Q3278" s="39" t="str">
        <f>IF(Q$1&gt;$AE$1,"-",IFERROR(IF(DATEDIF('Base de données'!$A3278,Q$1,"d")&lt;&gt;0,"",'Base de données'!$B3278),""))</f>
        <v/>
      </c>
      <c r="R3278" s="39" t="str">
        <f>IF(R$1&gt;$AE$1,"-",IFERROR(IF(DATEDIF('Base de données'!$A3278,R$1,"d")&lt;&gt;0,"",'Base de données'!$B3278),""))</f>
        <v/>
      </c>
      <c r="S3278" s="39" t="str">
        <f>IF(S$1&gt;$AE$1,"-",IFERROR(IF(DATEDIF('Base de données'!$A3278,S$1,"d")&lt;&gt;0,"",'Base de données'!$B3278),""))</f>
        <v/>
      </c>
      <c r="T3278" s="39" t="str">
        <f>IF(T$1&gt;$AE$1,"-",IFERROR(IF(DATEDIF('Base de données'!$A3278,T$1,"d")&lt;&gt;0,"",'Base de données'!$B3278),""))</f>
        <v/>
      </c>
      <c r="U3278" s="39" t="str">
        <f>IF(U$1&gt;$AE$1,"-",IFERROR(IF(DATEDIF('Base de données'!$A3278,U$1,"d")&lt;&gt;0,"",'Base de données'!$B3278),""))</f>
        <v/>
      </c>
      <c r="V3278" s="39" t="str">
        <f>IF(V$1&gt;$AE$1,"-",IFERROR(IF(DATEDIF('Base de données'!$A3278,V$1,"d")&lt;&gt;0,"",'Base de données'!$B3278),""))</f>
        <v>C6KLK</v>
      </c>
      <c r="W3278" s="34"/>
      <c r="X3278" s="30" t="str">
        <f>'Base de données'!$C3278&amp;" "&amp;'Base de données'!$D3278</f>
        <v>Godard Agathe</v>
      </c>
      <c r="Y3278" s="31">
        <f>COUNTIF('Base de données'!$B:$B,'Base de données'!$B3278)</f>
        <v>12</v>
      </c>
      <c r="AA3278" s="87" cm="1">
        <f t="array" aca="1" ref="AA3278" ca="1">INDIRECT("'Base de données'!A" &amp; ROW(Y3278))</f>
        <v>45992</v>
      </c>
      <c r="AB3278" s="51" t="str" cm="1">
        <f t="array" aca="1" ref="AB3278" ca="1">INDIRECT("'Base de données'!B" &amp; ROW(Z3278))</f>
        <v>C6KLK</v>
      </c>
    </row>
    <row r="3279" spans="1:28" x14ac:dyDescent="0.3">
      <c r="A3279" s="41" t="str">
        <f ca="1">IF(IF(AND($B3279&lt;&gt;"-",$B3279=$E3279),"Entrée et sortie","-")="Entrée et sortie",'Base de données'!$B3279,"-")</f>
        <v>-</v>
      </c>
      <c r="B3279" s="41" t="str">
        <f t="shared" ca="1" si="207"/>
        <v>-</v>
      </c>
      <c r="C3279" s="41" t="str">
        <f t="shared" ca="1" si="208"/>
        <v>-</v>
      </c>
      <c r="D3279" s="41" t="str">
        <f>IF($F3279="sortie en cours d'année",'Base de données'!$B3279,"-")</f>
        <v>-</v>
      </c>
      <c r="E3279" s="41" t="str">
        <f>IF($H3279="entrée en cours d'année",'Base de données'!$B3279,"-")</f>
        <v>-</v>
      </c>
      <c r="F3279" s="37" t="str">
        <f t="shared" si="205"/>
        <v/>
      </c>
      <c r="G3279" s="37" t="str">
        <f>IF($J3279="mouvement",_xlfn.XLOOKUP('Base de données'!$B3279,$V:$V,$V:$V,0),"")</f>
        <v/>
      </c>
      <c r="H3279" s="37" t="str">
        <f t="shared" si="206"/>
        <v/>
      </c>
      <c r="I3279" s="37" t="str">
        <f>IF($J3279="mouvement",_xlfn.XLOOKUP('Base de données'!$B3279,$K:$K,$K:$K,0),"")</f>
        <v/>
      </c>
      <c r="J3279" s="38" t="str">
        <f>IF(AND(Y3279&lt;&gt;MAX(Y:Y),COUNTIF(K3279:V3279,'Base de données'!$B3279)&gt;0),"mouvement","")</f>
        <v/>
      </c>
      <c r="K3279" s="39" t="str">
        <f>IF(K$1&gt;$AE$1,"-",IFERROR(IF(DATEDIF('Base de données'!$A3279,K$1,"d")&lt;&gt;0,"",'Base de données'!$B3279),""))</f>
        <v/>
      </c>
      <c r="L3279" s="39" t="str">
        <f>IF(L$1&gt;$AE$1,"-",IFERROR(IF(DATEDIF('Base de données'!$A3279,L$1,"d")&lt;&gt;0,"",'Base de données'!$B3279),""))</f>
        <v/>
      </c>
      <c r="M3279" s="39" t="str">
        <f>IF(M$1&gt;$AE$1,"-",IFERROR(IF(DATEDIF('Base de données'!$A3279,M$1,"d")&lt;&gt;0,"",'Base de données'!$B3279),""))</f>
        <v/>
      </c>
      <c r="N3279" s="39" t="str">
        <f>IF(N$1&gt;$AE$1,"-",IFERROR(IF(DATEDIF('Base de données'!$A3279,N$1,"d")&lt;&gt;0,"",'Base de données'!$B3279),""))</f>
        <v/>
      </c>
      <c r="O3279" s="39" t="str">
        <f>IF(O$1&gt;$AE$1,"-",IFERROR(IF(DATEDIF('Base de données'!$A3279,O$1,"d")&lt;&gt;0,"",'Base de données'!$B3279),""))</f>
        <v/>
      </c>
      <c r="P3279" s="39" t="str">
        <f>IF(P$1&gt;$AE$1,"-",IFERROR(IF(DATEDIF('Base de données'!$A3279,P$1,"d")&lt;&gt;0,"",'Base de données'!$B3279),""))</f>
        <v/>
      </c>
      <c r="Q3279" s="39" t="str">
        <f>IF(Q$1&gt;$AE$1,"-",IFERROR(IF(DATEDIF('Base de données'!$A3279,Q$1,"d")&lt;&gt;0,"",'Base de données'!$B3279),""))</f>
        <v/>
      </c>
      <c r="R3279" s="39" t="str">
        <f>IF(R$1&gt;$AE$1,"-",IFERROR(IF(DATEDIF('Base de données'!$A3279,R$1,"d")&lt;&gt;0,"",'Base de données'!$B3279),""))</f>
        <v/>
      </c>
      <c r="S3279" s="39" t="str">
        <f>IF(S$1&gt;$AE$1,"-",IFERROR(IF(DATEDIF('Base de données'!$A3279,S$1,"d")&lt;&gt;0,"",'Base de données'!$B3279),""))</f>
        <v/>
      </c>
      <c r="T3279" s="39" t="str">
        <f>IF(T$1&gt;$AE$1,"-",IFERROR(IF(DATEDIF('Base de données'!$A3279,T$1,"d")&lt;&gt;0,"",'Base de données'!$B3279),""))</f>
        <v/>
      </c>
      <c r="U3279" s="39" t="str">
        <f>IF(U$1&gt;$AE$1,"-",IFERROR(IF(DATEDIF('Base de données'!$A3279,U$1,"d")&lt;&gt;0,"",'Base de données'!$B3279),""))</f>
        <v/>
      </c>
      <c r="V3279" s="39" t="str">
        <f>IF(V$1&gt;$AE$1,"-",IFERROR(IF(DATEDIF('Base de données'!$A3279,V$1,"d")&lt;&gt;0,"",'Base de données'!$B3279),""))</f>
        <v>AASTU</v>
      </c>
      <c r="W3279" s="34"/>
      <c r="X3279" s="30" t="str">
        <f>'Base de données'!$C3279&amp;" "&amp;'Base de données'!$D3279</f>
        <v>Wagner Gabrielle</v>
      </c>
      <c r="Y3279" s="31">
        <f>COUNTIF('Base de données'!$B:$B,'Base de données'!$B3279)</f>
        <v>12</v>
      </c>
      <c r="AA3279" s="87" cm="1">
        <f t="array" aca="1" ref="AA3279" ca="1">INDIRECT("'Base de données'!A" &amp; ROW(Y3279))</f>
        <v>45992</v>
      </c>
      <c r="AB3279" s="51" t="str" cm="1">
        <f t="array" aca="1" ref="AB3279" ca="1">INDIRECT("'Base de données'!B" &amp; ROW(Z3279))</f>
        <v>AASTU</v>
      </c>
    </row>
    <row r="3280" spans="1:28" x14ac:dyDescent="0.3">
      <c r="A3280" s="41" t="str">
        <f ca="1">IF(IF(AND($B3280&lt;&gt;"-",$B3280=$E3280),"Entrée et sortie","-")="Entrée et sortie",'Base de données'!$B3280,"-")</f>
        <v>-</v>
      </c>
      <c r="B3280" s="41" t="str">
        <f t="shared" ca="1" si="207"/>
        <v>-</v>
      </c>
      <c r="C3280" s="41" t="str">
        <f t="shared" ca="1" si="208"/>
        <v>-</v>
      </c>
      <c r="D3280" s="41" t="str">
        <f>IF($F3280="sortie en cours d'année",'Base de données'!$B3280,"-")</f>
        <v>-</v>
      </c>
      <c r="E3280" s="41" t="str">
        <f>IF($H3280="entrée en cours d'année",'Base de données'!$B3280,"-")</f>
        <v>-</v>
      </c>
      <c r="F3280" s="37" t="str">
        <f t="shared" si="205"/>
        <v/>
      </c>
      <c r="G3280" s="37" t="str">
        <f>IF($J3280="mouvement",_xlfn.XLOOKUP('Base de données'!$B3280,$V:$V,$V:$V,0),"")</f>
        <v/>
      </c>
      <c r="H3280" s="37" t="str">
        <f t="shared" si="206"/>
        <v/>
      </c>
      <c r="I3280" s="37" t="str">
        <f>IF($J3280="mouvement",_xlfn.XLOOKUP('Base de données'!$B3280,$K:$K,$K:$K,0),"")</f>
        <v/>
      </c>
      <c r="J3280" s="38" t="str">
        <f>IF(AND(Y3280&lt;&gt;MAX(Y:Y),COUNTIF(K3280:V3280,'Base de données'!$B3280)&gt;0),"mouvement","")</f>
        <v/>
      </c>
      <c r="K3280" s="39" t="str">
        <f>IF(K$1&gt;$AE$1,"-",IFERROR(IF(DATEDIF('Base de données'!$A3280,K$1,"d")&lt;&gt;0,"",'Base de données'!$B3280),""))</f>
        <v/>
      </c>
      <c r="L3280" s="39" t="str">
        <f>IF(L$1&gt;$AE$1,"-",IFERROR(IF(DATEDIF('Base de données'!$A3280,L$1,"d")&lt;&gt;0,"",'Base de données'!$B3280),""))</f>
        <v/>
      </c>
      <c r="M3280" s="39" t="str">
        <f>IF(M$1&gt;$AE$1,"-",IFERROR(IF(DATEDIF('Base de données'!$A3280,M$1,"d")&lt;&gt;0,"",'Base de données'!$B3280),""))</f>
        <v/>
      </c>
      <c r="N3280" s="39" t="str">
        <f>IF(N$1&gt;$AE$1,"-",IFERROR(IF(DATEDIF('Base de données'!$A3280,N$1,"d")&lt;&gt;0,"",'Base de données'!$B3280),""))</f>
        <v/>
      </c>
      <c r="O3280" s="39" t="str">
        <f>IF(O$1&gt;$AE$1,"-",IFERROR(IF(DATEDIF('Base de données'!$A3280,O$1,"d")&lt;&gt;0,"",'Base de données'!$B3280),""))</f>
        <v/>
      </c>
      <c r="P3280" s="39" t="str">
        <f>IF(P$1&gt;$AE$1,"-",IFERROR(IF(DATEDIF('Base de données'!$A3280,P$1,"d")&lt;&gt;0,"",'Base de données'!$B3280),""))</f>
        <v/>
      </c>
      <c r="Q3280" s="39" t="str">
        <f>IF(Q$1&gt;$AE$1,"-",IFERROR(IF(DATEDIF('Base de données'!$A3280,Q$1,"d")&lt;&gt;0,"",'Base de données'!$B3280),""))</f>
        <v/>
      </c>
      <c r="R3280" s="39" t="str">
        <f>IF(R$1&gt;$AE$1,"-",IFERROR(IF(DATEDIF('Base de données'!$A3280,R$1,"d")&lt;&gt;0,"",'Base de données'!$B3280),""))</f>
        <v/>
      </c>
      <c r="S3280" s="39" t="str">
        <f>IF(S$1&gt;$AE$1,"-",IFERROR(IF(DATEDIF('Base de données'!$A3280,S$1,"d")&lt;&gt;0,"",'Base de données'!$B3280),""))</f>
        <v/>
      </c>
      <c r="T3280" s="39" t="str">
        <f>IF(T$1&gt;$AE$1,"-",IFERROR(IF(DATEDIF('Base de données'!$A3280,T$1,"d")&lt;&gt;0,"",'Base de données'!$B3280),""))</f>
        <v/>
      </c>
      <c r="U3280" s="39" t="str">
        <f>IF(U$1&gt;$AE$1,"-",IFERROR(IF(DATEDIF('Base de données'!$A3280,U$1,"d")&lt;&gt;0,"",'Base de données'!$B3280),""))</f>
        <v/>
      </c>
      <c r="V3280" s="39" t="str">
        <f>IF(V$1&gt;$AE$1,"-",IFERROR(IF(DATEDIF('Base de données'!$A3280,V$1,"d")&lt;&gt;0,"",'Base de données'!$B3280),""))</f>
        <v>6RYDI</v>
      </c>
      <c r="W3280" s="34"/>
      <c r="X3280" s="30" t="str">
        <f>'Base de données'!$C3280&amp;" "&amp;'Base de données'!$D3280</f>
        <v>Bouchet Hélène</v>
      </c>
      <c r="Y3280" s="31">
        <f>COUNTIF('Base de données'!$B:$B,'Base de données'!$B3280)</f>
        <v>12</v>
      </c>
      <c r="AA3280" s="87" cm="1">
        <f t="array" aca="1" ref="AA3280" ca="1">INDIRECT("'Base de données'!A" &amp; ROW(Y3280))</f>
        <v>45992</v>
      </c>
      <c r="AB3280" s="51" t="str" cm="1">
        <f t="array" aca="1" ref="AB3280" ca="1">INDIRECT("'Base de données'!B" &amp; ROW(Z3280))</f>
        <v>6RYDI</v>
      </c>
    </row>
    <row r="3281" spans="1:28" x14ac:dyDescent="0.3">
      <c r="A3281" s="41" t="str">
        <f ca="1">IF(IF(AND($B3281&lt;&gt;"-",$B3281=$E3281),"Entrée et sortie","-")="Entrée et sortie",'Base de données'!$B3281,"-")</f>
        <v>-</v>
      </c>
      <c r="B3281" s="41" t="str">
        <f t="shared" ca="1" si="207"/>
        <v>-</v>
      </c>
      <c r="C3281" s="41" t="str">
        <f t="shared" ca="1" si="208"/>
        <v>-</v>
      </c>
      <c r="D3281" s="41" t="str">
        <f>IF($F3281="sortie en cours d'année",'Base de données'!$B3281,"-")</f>
        <v>-</v>
      </c>
      <c r="E3281" s="41" t="str">
        <f>IF($H3281="entrée en cours d'année",'Base de données'!$B3281,"-")</f>
        <v>-</v>
      </c>
      <c r="F3281" s="37" t="str">
        <f t="shared" si="205"/>
        <v/>
      </c>
      <c r="G3281" s="37" t="str">
        <f>IF($J3281="mouvement",_xlfn.XLOOKUP('Base de données'!$B3281,$V:$V,$V:$V,0),"")</f>
        <v/>
      </c>
      <c r="H3281" s="37" t="str">
        <f t="shared" si="206"/>
        <v/>
      </c>
      <c r="I3281" s="37" t="str">
        <f>IF($J3281="mouvement",_xlfn.XLOOKUP('Base de données'!$B3281,$K:$K,$K:$K,0),"")</f>
        <v/>
      </c>
      <c r="J3281" s="38" t="str">
        <f>IF(AND(Y3281&lt;&gt;MAX(Y:Y),COUNTIF(K3281:V3281,'Base de données'!$B3281)&gt;0),"mouvement","")</f>
        <v/>
      </c>
      <c r="K3281" s="39" t="str">
        <f>IF(K$1&gt;$AE$1,"-",IFERROR(IF(DATEDIF('Base de données'!$A3281,K$1,"d")&lt;&gt;0,"",'Base de données'!$B3281),""))</f>
        <v/>
      </c>
      <c r="L3281" s="39" t="str">
        <f>IF(L$1&gt;$AE$1,"-",IFERROR(IF(DATEDIF('Base de données'!$A3281,L$1,"d")&lt;&gt;0,"",'Base de données'!$B3281),""))</f>
        <v/>
      </c>
      <c r="M3281" s="39" t="str">
        <f>IF(M$1&gt;$AE$1,"-",IFERROR(IF(DATEDIF('Base de données'!$A3281,M$1,"d")&lt;&gt;0,"",'Base de données'!$B3281),""))</f>
        <v/>
      </c>
      <c r="N3281" s="39" t="str">
        <f>IF(N$1&gt;$AE$1,"-",IFERROR(IF(DATEDIF('Base de données'!$A3281,N$1,"d")&lt;&gt;0,"",'Base de données'!$B3281),""))</f>
        <v/>
      </c>
      <c r="O3281" s="39" t="str">
        <f>IF(O$1&gt;$AE$1,"-",IFERROR(IF(DATEDIF('Base de données'!$A3281,O$1,"d")&lt;&gt;0,"",'Base de données'!$B3281),""))</f>
        <v/>
      </c>
      <c r="P3281" s="39" t="str">
        <f>IF(P$1&gt;$AE$1,"-",IFERROR(IF(DATEDIF('Base de données'!$A3281,P$1,"d")&lt;&gt;0,"",'Base de données'!$B3281),""))</f>
        <v/>
      </c>
      <c r="Q3281" s="39" t="str">
        <f>IF(Q$1&gt;$AE$1,"-",IFERROR(IF(DATEDIF('Base de données'!$A3281,Q$1,"d")&lt;&gt;0,"",'Base de données'!$B3281),""))</f>
        <v/>
      </c>
      <c r="R3281" s="39" t="str">
        <f>IF(R$1&gt;$AE$1,"-",IFERROR(IF(DATEDIF('Base de données'!$A3281,R$1,"d")&lt;&gt;0,"",'Base de données'!$B3281),""))</f>
        <v/>
      </c>
      <c r="S3281" s="39" t="str">
        <f>IF(S$1&gt;$AE$1,"-",IFERROR(IF(DATEDIF('Base de données'!$A3281,S$1,"d")&lt;&gt;0,"",'Base de données'!$B3281),""))</f>
        <v/>
      </c>
      <c r="T3281" s="39" t="str">
        <f>IF(T$1&gt;$AE$1,"-",IFERROR(IF(DATEDIF('Base de données'!$A3281,T$1,"d")&lt;&gt;0,"",'Base de données'!$B3281),""))</f>
        <v/>
      </c>
      <c r="U3281" s="39" t="str">
        <f>IF(U$1&gt;$AE$1,"-",IFERROR(IF(DATEDIF('Base de données'!$A3281,U$1,"d")&lt;&gt;0,"",'Base de données'!$B3281),""))</f>
        <v/>
      </c>
      <c r="V3281" s="39" t="str">
        <f>IF(V$1&gt;$AE$1,"-",IFERROR(IF(DATEDIF('Base de données'!$A3281,V$1,"d")&lt;&gt;0,"",'Base de données'!$B3281),""))</f>
        <v>V9JRR</v>
      </c>
      <c r="W3281" s="34"/>
      <c r="X3281" s="30" t="str">
        <f>'Base de données'!$C3281&amp;" "&amp;'Base de données'!$D3281</f>
        <v>Godard Alphonse</v>
      </c>
      <c r="Y3281" s="31">
        <f>COUNTIF('Base de données'!$B:$B,'Base de données'!$B3281)</f>
        <v>12</v>
      </c>
      <c r="AA3281" s="87" cm="1">
        <f t="array" aca="1" ref="AA3281" ca="1">INDIRECT("'Base de données'!A" &amp; ROW(Y3281))</f>
        <v>45992</v>
      </c>
      <c r="AB3281" s="51" t="str" cm="1">
        <f t="array" aca="1" ref="AB3281" ca="1">INDIRECT("'Base de données'!B" &amp; ROW(Z3281))</f>
        <v>V9JRR</v>
      </c>
    </row>
    <row r="3282" spans="1:28" x14ac:dyDescent="0.3">
      <c r="A3282" s="41" t="str">
        <f ca="1">IF(IF(AND($B3282&lt;&gt;"-",$B3282=$E3282),"Entrée et sortie","-")="Entrée et sortie",'Base de données'!$B3282,"-")</f>
        <v>-</v>
      </c>
      <c r="B3282" s="41" t="str">
        <f t="shared" ca="1" si="207"/>
        <v>-</v>
      </c>
      <c r="C3282" s="41" t="str">
        <f t="shared" ca="1" si="208"/>
        <v>-</v>
      </c>
      <c r="D3282" s="41" t="str">
        <f>IF($F3282="sortie en cours d'année",'Base de données'!$B3282,"-")</f>
        <v>-</v>
      </c>
      <c r="E3282" s="41" t="str">
        <f>IF($H3282="entrée en cours d'année",'Base de données'!$B3282,"-")</f>
        <v>-</v>
      </c>
      <c r="F3282" s="37" t="str">
        <f t="shared" si="205"/>
        <v/>
      </c>
      <c r="G3282" s="37" t="str">
        <f>IF($J3282="mouvement",_xlfn.XLOOKUP('Base de données'!$B3282,$V:$V,$V:$V,0),"")</f>
        <v/>
      </c>
      <c r="H3282" s="37" t="str">
        <f t="shared" si="206"/>
        <v/>
      </c>
      <c r="I3282" s="37" t="str">
        <f>IF($J3282="mouvement",_xlfn.XLOOKUP('Base de données'!$B3282,$K:$K,$K:$K,0),"")</f>
        <v/>
      </c>
      <c r="J3282" s="38" t="str">
        <f>IF(AND(Y3282&lt;&gt;MAX(Y:Y),COUNTIF(K3282:V3282,'Base de données'!$B3282)&gt;0),"mouvement","")</f>
        <v/>
      </c>
      <c r="K3282" s="39" t="str">
        <f>IF(K$1&gt;$AE$1,"-",IFERROR(IF(DATEDIF('Base de données'!$A3282,K$1,"d")&lt;&gt;0,"",'Base de données'!$B3282),""))</f>
        <v/>
      </c>
      <c r="L3282" s="39" t="str">
        <f>IF(L$1&gt;$AE$1,"-",IFERROR(IF(DATEDIF('Base de données'!$A3282,L$1,"d")&lt;&gt;0,"",'Base de données'!$B3282),""))</f>
        <v/>
      </c>
      <c r="M3282" s="39" t="str">
        <f>IF(M$1&gt;$AE$1,"-",IFERROR(IF(DATEDIF('Base de données'!$A3282,M$1,"d")&lt;&gt;0,"",'Base de données'!$B3282),""))</f>
        <v/>
      </c>
      <c r="N3282" s="39" t="str">
        <f>IF(N$1&gt;$AE$1,"-",IFERROR(IF(DATEDIF('Base de données'!$A3282,N$1,"d")&lt;&gt;0,"",'Base de données'!$B3282),""))</f>
        <v/>
      </c>
      <c r="O3282" s="39" t="str">
        <f>IF(O$1&gt;$AE$1,"-",IFERROR(IF(DATEDIF('Base de données'!$A3282,O$1,"d")&lt;&gt;0,"",'Base de données'!$B3282),""))</f>
        <v/>
      </c>
      <c r="P3282" s="39" t="str">
        <f>IF(P$1&gt;$AE$1,"-",IFERROR(IF(DATEDIF('Base de données'!$A3282,P$1,"d")&lt;&gt;0,"",'Base de données'!$B3282),""))</f>
        <v/>
      </c>
      <c r="Q3282" s="39" t="str">
        <f>IF(Q$1&gt;$AE$1,"-",IFERROR(IF(DATEDIF('Base de données'!$A3282,Q$1,"d")&lt;&gt;0,"",'Base de données'!$B3282),""))</f>
        <v/>
      </c>
      <c r="R3282" s="39" t="str">
        <f>IF(R$1&gt;$AE$1,"-",IFERROR(IF(DATEDIF('Base de données'!$A3282,R$1,"d")&lt;&gt;0,"",'Base de données'!$B3282),""))</f>
        <v/>
      </c>
      <c r="S3282" s="39" t="str">
        <f>IF(S$1&gt;$AE$1,"-",IFERROR(IF(DATEDIF('Base de données'!$A3282,S$1,"d")&lt;&gt;0,"",'Base de données'!$B3282),""))</f>
        <v/>
      </c>
      <c r="T3282" s="39" t="str">
        <f>IF(T$1&gt;$AE$1,"-",IFERROR(IF(DATEDIF('Base de données'!$A3282,T$1,"d")&lt;&gt;0,"",'Base de données'!$B3282),""))</f>
        <v/>
      </c>
      <c r="U3282" s="39" t="str">
        <f>IF(U$1&gt;$AE$1,"-",IFERROR(IF(DATEDIF('Base de données'!$A3282,U$1,"d")&lt;&gt;0,"",'Base de données'!$B3282),""))</f>
        <v/>
      </c>
      <c r="V3282" s="39" t="str">
        <f>IF(V$1&gt;$AE$1,"-",IFERROR(IF(DATEDIF('Base de données'!$A3282,V$1,"d")&lt;&gt;0,"",'Base de données'!$B3282),""))</f>
        <v>53CT8</v>
      </c>
      <c r="W3282" s="34"/>
      <c r="X3282" s="30" t="str">
        <f>'Base de données'!$C3282&amp;" "&amp;'Base de données'!$D3282</f>
        <v>Pires Tristan</v>
      </c>
      <c r="Y3282" s="31">
        <f>COUNTIF('Base de données'!$B:$B,'Base de données'!$B3282)</f>
        <v>12</v>
      </c>
      <c r="AA3282" s="87" cm="1">
        <f t="array" aca="1" ref="AA3282" ca="1">INDIRECT("'Base de données'!A" &amp; ROW(Y3282))</f>
        <v>45992</v>
      </c>
      <c r="AB3282" s="51" t="str" cm="1">
        <f t="array" aca="1" ref="AB3282" ca="1">INDIRECT("'Base de données'!B" &amp; ROW(Z3282))</f>
        <v>53CT8</v>
      </c>
    </row>
    <row r="3283" spans="1:28" x14ac:dyDescent="0.3">
      <c r="A3283" s="41" t="str">
        <f ca="1">IF(IF(AND($B3283&lt;&gt;"-",$B3283=$E3283),"Entrée et sortie","-")="Entrée et sortie",'Base de données'!$B3283,"-")</f>
        <v>-</v>
      </c>
      <c r="B3283" s="41" t="str">
        <f t="shared" ca="1" si="207"/>
        <v>-</v>
      </c>
      <c r="C3283" s="41" t="str">
        <f t="shared" ca="1" si="208"/>
        <v>-</v>
      </c>
      <c r="D3283" s="41" t="str">
        <f>IF($F3283="sortie en cours d'année",'Base de données'!$B3283,"-")</f>
        <v>-</v>
      </c>
      <c r="E3283" s="41" t="str">
        <f>IF($H3283="entrée en cours d'année",'Base de données'!$B3283,"-")</f>
        <v>-</v>
      </c>
      <c r="F3283" s="37" t="str">
        <f t="shared" si="205"/>
        <v/>
      </c>
      <c r="G3283" s="37" t="str">
        <f>IF($J3283="mouvement",_xlfn.XLOOKUP('Base de données'!$B3283,$V:$V,$V:$V,0),"")</f>
        <v/>
      </c>
      <c r="H3283" s="37" t="str">
        <f t="shared" si="206"/>
        <v/>
      </c>
      <c r="I3283" s="37" t="str">
        <f>IF($J3283="mouvement",_xlfn.XLOOKUP('Base de données'!$B3283,$K:$K,$K:$K,0),"")</f>
        <v/>
      </c>
      <c r="J3283" s="38" t="str">
        <f>IF(AND(Y3283&lt;&gt;MAX(Y:Y),COUNTIF(K3283:V3283,'Base de données'!$B3283)&gt;0),"mouvement","")</f>
        <v/>
      </c>
      <c r="K3283" s="39" t="str">
        <f>IF(K$1&gt;$AE$1,"-",IFERROR(IF(DATEDIF('Base de données'!$A3283,K$1,"d")&lt;&gt;0,"",'Base de données'!$B3283),""))</f>
        <v/>
      </c>
      <c r="L3283" s="39" t="str">
        <f>IF(L$1&gt;$AE$1,"-",IFERROR(IF(DATEDIF('Base de données'!$A3283,L$1,"d")&lt;&gt;0,"",'Base de données'!$B3283),""))</f>
        <v/>
      </c>
      <c r="M3283" s="39" t="str">
        <f>IF(M$1&gt;$AE$1,"-",IFERROR(IF(DATEDIF('Base de données'!$A3283,M$1,"d")&lt;&gt;0,"",'Base de données'!$B3283),""))</f>
        <v/>
      </c>
      <c r="N3283" s="39" t="str">
        <f>IF(N$1&gt;$AE$1,"-",IFERROR(IF(DATEDIF('Base de données'!$A3283,N$1,"d")&lt;&gt;0,"",'Base de données'!$B3283),""))</f>
        <v/>
      </c>
      <c r="O3283" s="39" t="str">
        <f>IF(O$1&gt;$AE$1,"-",IFERROR(IF(DATEDIF('Base de données'!$A3283,O$1,"d")&lt;&gt;0,"",'Base de données'!$B3283),""))</f>
        <v/>
      </c>
      <c r="P3283" s="39" t="str">
        <f>IF(P$1&gt;$AE$1,"-",IFERROR(IF(DATEDIF('Base de données'!$A3283,P$1,"d")&lt;&gt;0,"",'Base de données'!$B3283),""))</f>
        <v/>
      </c>
      <c r="Q3283" s="39" t="str">
        <f>IF(Q$1&gt;$AE$1,"-",IFERROR(IF(DATEDIF('Base de données'!$A3283,Q$1,"d")&lt;&gt;0,"",'Base de données'!$B3283),""))</f>
        <v/>
      </c>
      <c r="R3283" s="39" t="str">
        <f>IF(R$1&gt;$AE$1,"-",IFERROR(IF(DATEDIF('Base de données'!$A3283,R$1,"d")&lt;&gt;0,"",'Base de données'!$B3283),""))</f>
        <v/>
      </c>
      <c r="S3283" s="39" t="str">
        <f>IF(S$1&gt;$AE$1,"-",IFERROR(IF(DATEDIF('Base de données'!$A3283,S$1,"d")&lt;&gt;0,"",'Base de données'!$B3283),""))</f>
        <v/>
      </c>
      <c r="T3283" s="39" t="str">
        <f>IF(T$1&gt;$AE$1,"-",IFERROR(IF(DATEDIF('Base de données'!$A3283,T$1,"d")&lt;&gt;0,"",'Base de données'!$B3283),""))</f>
        <v/>
      </c>
      <c r="U3283" s="39" t="str">
        <f>IF(U$1&gt;$AE$1,"-",IFERROR(IF(DATEDIF('Base de données'!$A3283,U$1,"d")&lt;&gt;0,"",'Base de données'!$B3283),""))</f>
        <v/>
      </c>
      <c r="V3283" s="39" t="str">
        <f>IF(V$1&gt;$AE$1,"-",IFERROR(IF(DATEDIF('Base de données'!$A3283,V$1,"d")&lt;&gt;0,"",'Base de données'!$B3283),""))</f>
        <v>8FZXK</v>
      </c>
      <c r="W3283" s="34"/>
      <c r="X3283" s="30" t="str">
        <f>'Base de données'!$C3283&amp;" "&amp;'Base de données'!$D3283</f>
        <v>Roche Éléonore</v>
      </c>
      <c r="Y3283" s="31">
        <f>COUNTIF('Base de données'!$B:$B,'Base de données'!$B3283)</f>
        <v>12</v>
      </c>
      <c r="AA3283" s="87" cm="1">
        <f t="array" aca="1" ref="AA3283" ca="1">INDIRECT("'Base de données'!A" &amp; ROW(Y3283))</f>
        <v>45992</v>
      </c>
      <c r="AB3283" s="51" t="str" cm="1">
        <f t="array" aca="1" ref="AB3283" ca="1">INDIRECT("'Base de données'!B" &amp; ROW(Z3283))</f>
        <v>8FZXK</v>
      </c>
    </row>
    <row r="3284" spans="1:28" x14ac:dyDescent="0.3">
      <c r="A3284" s="41" t="str">
        <f ca="1">IF(IF(AND($B3284&lt;&gt;"-",$B3284=$E3284),"Entrée et sortie","-")="Entrée et sortie",'Base de données'!$B3284,"-")</f>
        <v>-</v>
      </c>
      <c r="B3284" s="41" t="str">
        <f t="shared" ca="1" si="207"/>
        <v>-</v>
      </c>
      <c r="C3284" s="41" t="str">
        <f t="shared" ca="1" si="208"/>
        <v>-</v>
      </c>
      <c r="D3284" s="41" t="str">
        <f>IF($F3284="sortie en cours d'année",'Base de données'!$B3284,"-")</f>
        <v>-</v>
      </c>
      <c r="E3284" s="41" t="str">
        <f>IF($H3284="entrée en cours d'année",'Base de données'!$B3284,"-")</f>
        <v>-</v>
      </c>
      <c r="F3284" s="37" t="str">
        <f t="shared" si="205"/>
        <v/>
      </c>
      <c r="G3284" s="37" t="str">
        <f>IF($J3284="mouvement",_xlfn.XLOOKUP('Base de données'!$B3284,$V:$V,$V:$V,0),"")</f>
        <v/>
      </c>
      <c r="H3284" s="37" t="str">
        <f t="shared" si="206"/>
        <v/>
      </c>
      <c r="I3284" s="37" t="str">
        <f>IF($J3284="mouvement",_xlfn.XLOOKUP('Base de données'!$B3284,$K:$K,$K:$K,0),"")</f>
        <v/>
      </c>
      <c r="J3284" s="38" t="str">
        <f>IF(AND(Y3284&lt;&gt;MAX(Y:Y),COUNTIF(K3284:V3284,'Base de données'!$B3284)&gt;0),"mouvement","")</f>
        <v/>
      </c>
      <c r="K3284" s="39" t="str">
        <f>IF(K$1&gt;$AE$1,"-",IFERROR(IF(DATEDIF('Base de données'!$A3284,K$1,"d")&lt;&gt;0,"",'Base de données'!$B3284),""))</f>
        <v/>
      </c>
      <c r="L3284" s="39" t="str">
        <f>IF(L$1&gt;$AE$1,"-",IFERROR(IF(DATEDIF('Base de données'!$A3284,L$1,"d")&lt;&gt;0,"",'Base de données'!$B3284),""))</f>
        <v/>
      </c>
      <c r="M3284" s="39" t="str">
        <f>IF(M$1&gt;$AE$1,"-",IFERROR(IF(DATEDIF('Base de données'!$A3284,M$1,"d")&lt;&gt;0,"",'Base de données'!$B3284),""))</f>
        <v/>
      </c>
      <c r="N3284" s="39" t="str">
        <f>IF(N$1&gt;$AE$1,"-",IFERROR(IF(DATEDIF('Base de données'!$A3284,N$1,"d")&lt;&gt;0,"",'Base de données'!$B3284),""))</f>
        <v/>
      </c>
      <c r="O3284" s="39" t="str">
        <f>IF(O$1&gt;$AE$1,"-",IFERROR(IF(DATEDIF('Base de données'!$A3284,O$1,"d")&lt;&gt;0,"",'Base de données'!$B3284),""))</f>
        <v/>
      </c>
      <c r="P3284" s="39" t="str">
        <f>IF(P$1&gt;$AE$1,"-",IFERROR(IF(DATEDIF('Base de données'!$A3284,P$1,"d")&lt;&gt;0,"",'Base de données'!$B3284),""))</f>
        <v/>
      </c>
      <c r="Q3284" s="39" t="str">
        <f>IF(Q$1&gt;$AE$1,"-",IFERROR(IF(DATEDIF('Base de données'!$A3284,Q$1,"d")&lt;&gt;0,"",'Base de données'!$B3284),""))</f>
        <v/>
      </c>
      <c r="R3284" s="39" t="str">
        <f>IF(R$1&gt;$AE$1,"-",IFERROR(IF(DATEDIF('Base de données'!$A3284,R$1,"d")&lt;&gt;0,"",'Base de données'!$B3284),""))</f>
        <v/>
      </c>
      <c r="S3284" s="39" t="str">
        <f>IF(S$1&gt;$AE$1,"-",IFERROR(IF(DATEDIF('Base de données'!$A3284,S$1,"d")&lt;&gt;0,"",'Base de données'!$B3284),""))</f>
        <v/>
      </c>
      <c r="T3284" s="39" t="str">
        <f>IF(T$1&gt;$AE$1,"-",IFERROR(IF(DATEDIF('Base de données'!$A3284,T$1,"d")&lt;&gt;0,"",'Base de données'!$B3284),""))</f>
        <v/>
      </c>
      <c r="U3284" s="39" t="str">
        <f>IF(U$1&gt;$AE$1,"-",IFERROR(IF(DATEDIF('Base de données'!$A3284,U$1,"d")&lt;&gt;0,"",'Base de données'!$B3284),""))</f>
        <v/>
      </c>
      <c r="V3284" s="39" t="str">
        <f>IF(V$1&gt;$AE$1,"-",IFERROR(IF(DATEDIF('Base de données'!$A3284,V$1,"d")&lt;&gt;0,"",'Base de données'!$B3284),""))</f>
        <v>CBT1T</v>
      </c>
      <c r="W3284" s="34"/>
      <c r="X3284" s="30" t="str">
        <f>'Base de données'!$C3284&amp;" "&amp;'Base de données'!$D3284</f>
        <v>Hardy Timothée</v>
      </c>
      <c r="Y3284" s="31">
        <f>COUNTIF('Base de données'!$B:$B,'Base de données'!$B3284)</f>
        <v>12</v>
      </c>
      <c r="AA3284" s="87" cm="1">
        <f t="array" aca="1" ref="AA3284" ca="1">INDIRECT("'Base de données'!A" &amp; ROW(Y3284))</f>
        <v>45992</v>
      </c>
      <c r="AB3284" s="51" t="str" cm="1">
        <f t="array" aca="1" ref="AB3284" ca="1">INDIRECT("'Base de données'!B" &amp; ROW(Z3284))</f>
        <v>CBT1T</v>
      </c>
    </row>
    <row r="3285" spans="1:28" x14ac:dyDescent="0.3">
      <c r="A3285" s="41" t="str">
        <f ca="1">IF(IF(AND($B3285&lt;&gt;"-",$B3285=$E3285),"Entrée et sortie","-")="Entrée et sortie",'Base de données'!$B3285,"-")</f>
        <v>-</v>
      </c>
      <c r="B3285" s="41" t="str">
        <f t="shared" ca="1" si="207"/>
        <v>-</v>
      </c>
      <c r="C3285" s="41" t="str">
        <f t="shared" ca="1" si="208"/>
        <v>-</v>
      </c>
      <c r="D3285" s="41" t="str">
        <f>IF($F3285="sortie en cours d'année",'Base de données'!$B3285,"-")</f>
        <v>-</v>
      </c>
      <c r="E3285" s="41" t="str">
        <f>IF($H3285="entrée en cours d'année",'Base de données'!$B3285,"-")</f>
        <v>-</v>
      </c>
      <c r="F3285" s="37" t="str">
        <f t="shared" si="205"/>
        <v/>
      </c>
      <c r="G3285" s="37" t="str">
        <f>IF($J3285="mouvement",_xlfn.XLOOKUP('Base de données'!$B3285,$V:$V,$V:$V,0),"")</f>
        <v/>
      </c>
      <c r="H3285" s="37" t="str">
        <f t="shared" si="206"/>
        <v/>
      </c>
      <c r="I3285" s="37" t="str">
        <f>IF($J3285="mouvement",_xlfn.XLOOKUP('Base de données'!$B3285,$K:$K,$K:$K,0),"")</f>
        <v/>
      </c>
      <c r="J3285" s="38" t="str">
        <f>IF(AND(Y3285&lt;&gt;MAX(Y:Y),COUNTIF(K3285:V3285,'Base de données'!$B3285)&gt;0),"mouvement","")</f>
        <v/>
      </c>
      <c r="K3285" s="39" t="str">
        <f>IF(K$1&gt;$AE$1,"-",IFERROR(IF(DATEDIF('Base de données'!$A3285,K$1,"d")&lt;&gt;0,"",'Base de données'!$B3285),""))</f>
        <v/>
      </c>
      <c r="L3285" s="39" t="str">
        <f>IF(L$1&gt;$AE$1,"-",IFERROR(IF(DATEDIF('Base de données'!$A3285,L$1,"d")&lt;&gt;0,"",'Base de données'!$B3285),""))</f>
        <v/>
      </c>
      <c r="M3285" s="39" t="str">
        <f>IF(M$1&gt;$AE$1,"-",IFERROR(IF(DATEDIF('Base de données'!$A3285,M$1,"d")&lt;&gt;0,"",'Base de données'!$B3285),""))</f>
        <v/>
      </c>
      <c r="N3285" s="39" t="str">
        <f>IF(N$1&gt;$AE$1,"-",IFERROR(IF(DATEDIF('Base de données'!$A3285,N$1,"d")&lt;&gt;0,"",'Base de données'!$B3285),""))</f>
        <v/>
      </c>
      <c r="O3285" s="39" t="str">
        <f>IF(O$1&gt;$AE$1,"-",IFERROR(IF(DATEDIF('Base de données'!$A3285,O$1,"d")&lt;&gt;0,"",'Base de données'!$B3285),""))</f>
        <v/>
      </c>
      <c r="P3285" s="39" t="str">
        <f>IF(P$1&gt;$AE$1,"-",IFERROR(IF(DATEDIF('Base de données'!$A3285,P$1,"d")&lt;&gt;0,"",'Base de données'!$B3285),""))</f>
        <v/>
      </c>
      <c r="Q3285" s="39" t="str">
        <f>IF(Q$1&gt;$AE$1,"-",IFERROR(IF(DATEDIF('Base de données'!$A3285,Q$1,"d")&lt;&gt;0,"",'Base de données'!$B3285),""))</f>
        <v/>
      </c>
      <c r="R3285" s="39" t="str">
        <f>IF(R$1&gt;$AE$1,"-",IFERROR(IF(DATEDIF('Base de données'!$A3285,R$1,"d")&lt;&gt;0,"",'Base de données'!$B3285),""))</f>
        <v/>
      </c>
      <c r="S3285" s="39" t="str">
        <f>IF(S$1&gt;$AE$1,"-",IFERROR(IF(DATEDIF('Base de données'!$A3285,S$1,"d")&lt;&gt;0,"",'Base de données'!$B3285),""))</f>
        <v/>
      </c>
      <c r="T3285" s="39" t="str">
        <f>IF(T$1&gt;$AE$1,"-",IFERROR(IF(DATEDIF('Base de données'!$A3285,T$1,"d")&lt;&gt;0,"",'Base de données'!$B3285),""))</f>
        <v/>
      </c>
      <c r="U3285" s="39" t="str">
        <f>IF(U$1&gt;$AE$1,"-",IFERROR(IF(DATEDIF('Base de données'!$A3285,U$1,"d")&lt;&gt;0,"",'Base de données'!$B3285),""))</f>
        <v/>
      </c>
      <c r="V3285" s="39" t="str">
        <f>IF(V$1&gt;$AE$1,"-",IFERROR(IF(DATEDIF('Base de données'!$A3285,V$1,"d")&lt;&gt;0,"",'Base de données'!$B3285),""))</f>
        <v>K015U</v>
      </c>
      <c r="W3285" s="34"/>
      <c r="X3285" s="30" t="str">
        <f>'Base de données'!$C3285&amp;" "&amp;'Base de données'!$D3285</f>
        <v>Couturier Nath</v>
      </c>
      <c r="Y3285" s="31">
        <f>COUNTIF('Base de données'!$B:$B,'Base de données'!$B3285)</f>
        <v>12</v>
      </c>
      <c r="AA3285" s="87" cm="1">
        <f t="array" aca="1" ref="AA3285" ca="1">INDIRECT("'Base de données'!A" &amp; ROW(Y3285))</f>
        <v>45992</v>
      </c>
      <c r="AB3285" s="51" t="str" cm="1">
        <f t="array" aca="1" ref="AB3285" ca="1">INDIRECT("'Base de données'!B" &amp; ROW(Z3285))</f>
        <v>K015U</v>
      </c>
    </row>
    <row r="3286" spans="1:28" x14ac:dyDescent="0.3">
      <c r="A3286" s="41" t="str">
        <f ca="1">IF(IF(AND($B3286&lt;&gt;"-",$B3286=$E3286),"Entrée et sortie","-")="Entrée et sortie",'Base de données'!$B3286,"-")</f>
        <v>-</v>
      </c>
      <c r="B3286" s="41" t="str">
        <f t="shared" ca="1" si="207"/>
        <v>-</v>
      </c>
      <c r="C3286" s="41" t="str">
        <f t="shared" ca="1" si="208"/>
        <v>-</v>
      </c>
      <c r="D3286" s="41" t="str">
        <f>IF($F3286="sortie en cours d'année",'Base de données'!$B3286,"-")</f>
        <v>-</v>
      </c>
      <c r="E3286" s="41" t="str">
        <f>IF($H3286="entrée en cours d'année",'Base de données'!$B3286,"-")</f>
        <v>-</v>
      </c>
      <c r="F3286" s="37" t="str">
        <f t="shared" si="205"/>
        <v/>
      </c>
      <c r="G3286" s="37" t="str">
        <f>IF($J3286="mouvement",_xlfn.XLOOKUP('Base de données'!$B3286,$V:$V,$V:$V,0),"")</f>
        <v/>
      </c>
      <c r="H3286" s="37" t="str">
        <f t="shared" si="206"/>
        <v/>
      </c>
      <c r="I3286" s="37" t="str">
        <f>IF($J3286="mouvement",_xlfn.XLOOKUP('Base de données'!$B3286,$K:$K,$K:$K,0),"")</f>
        <v/>
      </c>
      <c r="J3286" s="38" t="str">
        <f>IF(AND(Y3286&lt;&gt;MAX(Y:Y),COUNTIF(K3286:V3286,'Base de données'!$B3286)&gt;0),"mouvement","")</f>
        <v/>
      </c>
      <c r="K3286" s="39" t="str">
        <f>IF(K$1&gt;$AE$1,"-",IFERROR(IF(DATEDIF('Base de données'!$A3286,K$1,"d")&lt;&gt;0,"",'Base de données'!$B3286),""))</f>
        <v/>
      </c>
      <c r="L3286" s="39" t="str">
        <f>IF(L$1&gt;$AE$1,"-",IFERROR(IF(DATEDIF('Base de données'!$A3286,L$1,"d")&lt;&gt;0,"",'Base de données'!$B3286),""))</f>
        <v/>
      </c>
      <c r="M3286" s="39" t="str">
        <f>IF(M$1&gt;$AE$1,"-",IFERROR(IF(DATEDIF('Base de données'!$A3286,M$1,"d")&lt;&gt;0,"",'Base de données'!$B3286),""))</f>
        <v/>
      </c>
      <c r="N3286" s="39" t="str">
        <f>IF(N$1&gt;$AE$1,"-",IFERROR(IF(DATEDIF('Base de données'!$A3286,N$1,"d")&lt;&gt;0,"",'Base de données'!$B3286),""))</f>
        <v/>
      </c>
      <c r="O3286" s="39" t="str">
        <f>IF(O$1&gt;$AE$1,"-",IFERROR(IF(DATEDIF('Base de données'!$A3286,O$1,"d")&lt;&gt;0,"",'Base de données'!$B3286),""))</f>
        <v/>
      </c>
      <c r="P3286" s="39" t="str">
        <f>IF(P$1&gt;$AE$1,"-",IFERROR(IF(DATEDIF('Base de données'!$A3286,P$1,"d")&lt;&gt;0,"",'Base de données'!$B3286),""))</f>
        <v/>
      </c>
      <c r="Q3286" s="39" t="str">
        <f>IF(Q$1&gt;$AE$1,"-",IFERROR(IF(DATEDIF('Base de données'!$A3286,Q$1,"d")&lt;&gt;0,"",'Base de données'!$B3286),""))</f>
        <v/>
      </c>
      <c r="R3286" s="39" t="str">
        <f>IF(R$1&gt;$AE$1,"-",IFERROR(IF(DATEDIF('Base de données'!$A3286,R$1,"d")&lt;&gt;0,"",'Base de données'!$B3286),""))</f>
        <v/>
      </c>
      <c r="S3286" s="39" t="str">
        <f>IF(S$1&gt;$AE$1,"-",IFERROR(IF(DATEDIF('Base de données'!$A3286,S$1,"d")&lt;&gt;0,"",'Base de données'!$B3286),""))</f>
        <v/>
      </c>
      <c r="T3286" s="39" t="str">
        <f>IF(T$1&gt;$AE$1,"-",IFERROR(IF(DATEDIF('Base de données'!$A3286,T$1,"d")&lt;&gt;0,"",'Base de données'!$B3286),""))</f>
        <v/>
      </c>
      <c r="U3286" s="39" t="str">
        <f>IF(U$1&gt;$AE$1,"-",IFERROR(IF(DATEDIF('Base de données'!$A3286,U$1,"d")&lt;&gt;0,"",'Base de données'!$B3286),""))</f>
        <v/>
      </c>
      <c r="V3286" s="39" t="str">
        <f>IF(V$1&gt;$AE$1,"-",IFERROR(IF(DATEDIF('Base de données'!$A3286,V$1,"d")&lt;&gt;0,"",'Base de données'!$B3286),""))</f>
        <v>R0EWQ</v>
      </c>
      <c r="W3286" s="34"/>
      <c r="X3286" s="30" t="str">
        <f>'Base de données'!$C3286&amp;" "&amp;'Base de données'!$D3286</f>
        <v>Leroux Maggie</v>
      </c>
      <c r="Y3286" s="31">
        <f>COUNTIF('Base de données'!$B:$B,'Base de données'!$B3286)</f>
        <v>12</v>
      </c>
      <c r="AA3286" s="87" cm="1">
        <f t="array" aca="1" ref="AA3286" ca="1">INDIRECT("'Base de données'!A" &amp; ROW(Y3286))</f>
        <v>45992</v>
      </c>
      <c r="AB3286" s="51" t="str" cm="1">
        <f t="array" aca="1" ref="AB3286" ca="1">INDIRECT("'Base de données'!B" &amp; ROW(Z3286))</f>
        <v>R0EWQ</v>
      </c>
    </row>
    <row r="3287" spans="1:28" x14ac:dyDescent="0.3">
      <c r="A3287" s="41" t="str">
        <f ca="1">IF(IF(AND($B3287&lt;&gt;"-",$B3287=$E3287),"Entrée et sortie","-")="Entrée et sortie",'Base de données'!$B3287,"-")</f>
        <v>-</v>
      </c>
      <c r="B3287" s="41" t="str">
        <f t="shared" ca="1" si="207"/>
        <v>-</v>
      </c>
      <c r="C3287" s="41" t="str">
        <f t="shared" ca="1" si="208"/>
        <v>-</v>
      </c>
      <c r="D3287" s="41" t="str">
        <f>IF($F3287="sortie en cours d'année",'Base de données'!$B3287,"-")</f>
        <v>-</v>
      </c>
      <c r="E3287" s="41" t="str">
        <f>IF($H3287="entrée en cours d'année",'Base de données'!$B3287,"-")</f>
        <v>-</v>
      </c>
      <c r="F3287" s="37" t="str">
        <f t="shared" si="205"/>
        <v/>
      </c>
      <c r="G3287" s="37" t="str">
        <f>IF($J3287="mouvement",_xlfn.XLOOKUP('Base de données'!$B3287,$V:$V,$V:$V,0),"")</f>
        <v/>
      </c>
      <c r="H3287" s="37" t="str">
        <f t="shared" si="206"/>
        <v/>
      </c>
      <c r="I3287" s="37" t="str">
        <f>IF($J3287="mouvement",_xlfn.XLOOKUP('Base de données'!$B3287,$K:$K,$K:$K,0),"")</f>
        <v/>
      </c>
      <c r="J3287" s="38" t="str">
        <f>IF(AND(Y3287&lt;&gt;MAX(Y:Y),COUNTIF(K3287:V3287,'Base de données'!$B3287)&gt;0),"mouvement","")</f>
        <v/>
      </c>
      <c r="K3287" s="39" t="str">
        <f>IF(K$1&gt;$AE$1,"-",IFERROR(IF(DATEDIF('Base de données'!$A3287,K$1,"d")&lt;&gt;0,"",'Base de données'!$B3287),""))</f>
        <v/>
      </c>
      <c r="L3287" s="39" t="str">
        <f>IF(L$1&gt;$AE$1,"-",IFERROR(IF(DATEDIF('Base de données'!$A3287,L$1,"d")&lt;&gt;0,"",'Base de données'!$B3287),""))</f>
        <v/>
      </c>
      <c r="M3287" s="39" t="str">
        <f>IF(M$1&gt;$AE$1,"-",IFERROR(IF(DATEDIF('Base de données'!$A3287,M$1,"d")&lt;&gt;0,"",'Base de données'!$B3287),""))</f>
        <v/>
      </c>
      <c r="N3287" s="39" t="str">
        <f>IF(N$1&gt;$AE$1,"-",IFERROR(IF(DATEDIF('Base de données'!$A3287,N$1,"d")&lt;&gt;0,"",'Base de données'!$B3287),""))</f>
        <v/>
      </c>
      <c r="O3287" s="39" t="str">
        <f>IF(O$1&gt;$AE$1,"-",IFERROR(IF(DATEDIF('Base de données'!$A3287,O$1,"d")&lt;&gt;0,"",'Base de données'!$B3287),""))</f>
        <v/>
      </c>
      <c r="P3287" s="39" t="str">
        <f>IF(P$1&gt;$AE$1,"-",IFERROR(IF(DATEDIF('Base de données'!$A3287,P$1,"d")&lt;&gt;0,"",'Base de données'!$B3287),""))</f>
        <v/>
      </c>
      <c r="Q3287" s="39" t="str">
        <f>IF(Q$1&gt;$AE$1,"-",IFERROR(IF(DATEDIF('Base de données'!$A3287,Q$1,"d")&lt;&gt;0,"",'Base de données'!$B3287),""))</f>
        <v/>
      </c>
      <c r="R3287" s="39" t="str">
        <f>IF(R$1&gt;$AE$1,"-",IFERROR(IF(DATEDIF('Base de données'!$A3287,R$1,"d")&lt;&gt;0,"",'Base de données'!$B3287),""))</f>
        <v/>
      </c>
      <c r="S3287" s="39" t="str">
        <f>IF(S$1&gt;$AE$1,"-",IFERROR(IF(DATEDIF('Base de données'!$A3287,S$1,"d")&lt;&gt;0,"",'Base de données'!$B3287),""))</f>
        <v/>
      </c>
      <c r="T3287" s="39" t="str">
        <f>IF(T$1&gt;$AE$1,"-",IFERROR(IF(DATEDIF('Base de données'!$A3287,T$1,"d")&lt;&gt;0,"",'Base de données'!$B3287),""))</f>
        <v/>
      </c>
      <c r="U3287" s="39" t="str">
        <f>IF(U$1&gt;$AE$1,"-",IFERROR(IF(DATEDIF('Base de données'!$A3287,U$1,"d")&lt;&gt;0,"",'Base de données'!$B3287),""))</f>
        <v/>
      </c>
      <c r="V3287" s="39" t="str">
        <f>IF(V$1&gt;$AE$1,"-",IFERROR(IF(DATEDIF('Base de données'!$A3287,V$1,"d")&lt;&gt;0,"",'Base de données'!$B3287),""))</f>
        <v>EIWAR</v>
      </c>
      <c r="W3287" s="34"/>
      <c r="X3287" s="30" t="str">
        <f>'Base de données'!$C3287&amp;" "&amp;'Base de données'!$D3287</f>
        <v>Paul Lucas</v>
      </c>
      <c r="Y3287" s="31">
        <f>COUNTIF('Base de données'!$B:$B,'Base de données'!$B3287)</f>
        <v>12</v>
      </c>
      <c r="AA3287" s="87" cm="1">
        <f t="array" aca="1" ref="AA3287" ca="1">INDIRECT("'Base de données'!A" &amp; ROW(Y3287))</f>
        <v>45992</v>
      </c>
      <c r="AB3287" s="51" t="str" cm="1">
        <f t="array" aca="1" ref="AB3287" ca="1">INDIRECT("'Base de données'!B" &amp; ROW(Z3287))</f>
        <v>EIWAR</v>
      </c>
    </row>
    <row r="3288" spans="1:28" x14ac:dyDescent="0.3">
      <c r="A3288" s="41" t="str">
        <f ca="1">IF(IF(AND($B3288&lt;&gt;"-",$B3288=$E3288),"Entrée et sortie","-")="Entrée et sortie",'Base de données'!$B3288,"-")</f>
        <v>-</v>
      </c>
      <c r="B3288" s="41" t="str">
        <f t="shared" ca="1" si="207"/>
        <v>-</v>
      </c>
      <c r="C3288" s="41" t="str">
        <f t="shared" ca="1" si="208"/>
        <v>-</v>
      </c>
      <c r="D3288" s="41" t="str">
        <f>IF($F3288="sortie en cours d'année",'Base de données'!$B3288,"-")</f>
        <v>-</v>
      </c>
      <c r="E3288" s="41" t="str">
        <f>IF($H3288="entrée en cours d'année",'Base de données'!$B3288,"-")</f>
        <v>-</v>
      </c>
      <c r="F3288" s="37" t="str">
        <f t="shared" si="205"/>
        <v/>
      </c>
      <c r="G3288" s="37" t="str">
        <f>IF($J3288="mouvement",_xlfn.XLOOKUP('Base de données'!$B3288,$V:$V,$V:$V,0),"")</f>
        <v/>
      </c>
      <c r="H3288" s="37" t="str">
        <f t="shared" si="206"/>
        <v/>
      </c>
      <c r="I3288" s="37" t="str">
        <f>IF($J3288="mouvement",_xlfn.XLOOKUP('Base de données'!$B3288,$K:$K,$K:$K,0),"")</f>
        <v/>
      </c>
      <c r="J3288" s="38" t="str">
        <f>IF(AND(Y3288&lt;&gt;MAX(Y:Y),COUNTIF(K3288:V3288,'Base de données'!$B3288)&gt;0),"mouvement","")</f>
        <v/>
      </c>
      <c r="K3288" s="39" t="str">
        <f>IF(K$1&gt;$AE$1,"-",IFERROR(IF(DATEDIF('Base de données'!$A3288,K$1,"d")&lt;&gt;0,"",'Base de données'!$B3288),""))</f>
        <v/>
      </c>
      <c r="L3288" s="39" t="str">
        <f>IF(L$1&gt;$AE$1,"-",IFERROR(IF(DATEDIF('Base de données'!$A3288,L$1,"d")&lt;&gt;0,"",'Base de données'!$B3288),""))</f>
        <v/>
      </c>
      <c r="M3288" s="39" t="str">
        <f>IF(M$1&gt;$AE$1,"-",IFERROR(IF(DATEDIF('Base de données'!$A3288,M$1,"d")&lt;&gt;0,"",'Base de données'!$B3288),""))</f>
        <v/>
      </c>
      <c r="N3288" s="39" t="str">
        <f>IF(N$1&gt;$AE$1,"-",IFERROR(IF(DATEDIF('Base de données'!$A3288,N$1,"d")&lt;&gt;0,"",'Base de données'!$B3288),""))</f>
        <v/>
      </c>
      <c r="O3288" s="39" t="str">
        <f>IF(O$1&gt;$AE$1,"-",IFERROR(IF(DATEDIF('Base de données'!$A3288,O$1,"d")&lt;&gt;0,"",'Base de données'!$B3288),""))</f>
        <v/>
      </c>
      <c r="P3288" s="39" t="str">
        <f>IF(P$1&gt;$AE$1,"-",IFERROR(IF(DATEDIF('Base de données'!$A3288,P$1,"d")&lt;&gt;0,"",'Base de données'!$B3288),""))</f>
        <v/>
      </c>
      <c r="Q3288" s="39" t="str">
        <f>IF(Q$1&gt;$AE$1,"-",IFERROR(IF(DATEDIF('Base de données'!$A3288,Q$1,"d")&lt;&gt;0,"",'Base de données'!$B3288),""))</f>
        <v/>
      </c>
      <c r="R3288" s="39" t="str">
        <f>IF(R$1&gt;$AE$1,"-",IFERROR(IF(DATEDIF('Base de données'!$A3288,R$1,"d")&lt;&gt;0,"",'Base de données'!$B3288),""))</f>
        <v/>
      </c>
      <c r="S3288" s="39" t="str">
        <f>IF(S$1&gt;$AE$1,"-",IFERROR(IF(DATEDIF('Base de données'!$A3288,S$1,"d")&lt;&gt;0,"",'Base de données'!$B3288),""))</f>
        <v/>
      </c>
      <c r="T3288" s="39" t="str">
        <f>IF(T$1&gt;$AE$1,"-",IFERROR(IF(DATEDIF('Base de données'!$A3288,T$1,"d")&lt;&gt;0,"",'Base de données'!$B3288),""))</f>
        <v/>
      </c>
      <c r="U3288" s="39" t="str">
        <f>IF(U$1&gt;$AE$1,"-",IFERROR(IF(DATEDIF('Base de données'!$A3288,U$1,"d")&lt;&gt;0,"",'Base de données'!$B3288),""))</f>
        <v/>
      </c>
      <c r="V3288" s="39" t="str">
        <f>IF(V$1&gt;$AE$1,"-",IFERROR(IF(DATEDIF('Base de données'!$A3288,V$1,"d")&lt;&gt;0,"",'Base de données'!$B3288),""))</f>
        <v>DBD40</v>
      </c>
      <c r="W3288" s="34"/>
      <c r="X3288" s="30" t="str">
        <f>'Base de données'!$C3288&amp;" "&amp;'Base de données'!$D3288</f>
        <v>Maillet Adèle</v>
      </c>
      <c r="Y3288" s="31">
        <f>COUNTIF('Base de données'!$B:$B,'Base de données'!$B3288)</f>
        <v>12</v>
      </c>
      <c r="AA3288" s="87" cm="1">
        <f t="array" aca="1" ref="AA3288" ca="1">INDIRECT("'Base de données'!A" &amp; ROW(Y3288))</f>
        <v>45992</v>
      </c>
      <c r="AB3288" s="51" t="str" cm="1">
        <f t="array" aca="1" ref="AB3288" ca="1">INDIRECT("'Base de données'!B" &amp; ROW(Z3288))</f>
        <v>DBD40</v>
      </c>
    </row>
    <row r="3289" spans="1:28" x14ac:dyDescent="0.3">
      <c r="A3289" s="41" t="str">
        <f ca="1">IF(IF(AND($B3289&lt;&gt;"-",$B3289=$E3289),"Entrée et sortie","-")="Entrée et sortie",'Base de données'!$B3289,"-")</f>
        <v>-</v>
      </c>
      <c r="B3289" s="41" t="str">
        <f t="shared" ca="1" si="207"/>
        <v>-</v>
      </c>
      <c r="C3289" s="41" t="str">
        <f t="shared" ca="1" si="208"/>
        <v>-</v>
      </c>
      <c r="D3289" s="41" t="str">
        <f>IF($F3289="sortie en cours d'année",'Base de données'!$B3289,"-")</f>
        <v>-</v>
      </c>
      <c r="E3289" s="41" t="str">
        <f>IF($H3289="entrée en cours d'année",'Base de données'!$B3289,"-")</f>
        <v>-</v>
      </c>
      <c r="F3289" s="37" t="str">
        <f t="shared" si="205"/>
        <v/>
      </c>
      <c r="G3289" s="37" t="str">
        <f>IF($J3289="mouvement",_xlfn.XLOOKUP('Base de données'!$B3289,$V:$V,$V:$V,0),"")</f>
        <v/>
      </c>
      <c r="H3289" s="37" t="str">
        <f t="shared" si="206"/>
        <v/>
      </c>
      <c r="I3289" s="37" t="str">
        <f>IF($J3289="mouvement",_xlfn.XLOOKUP('Base de données'!$B3289,$K:$K,$K:$K,0),"")</f>
        <v/>
      </c>
      <c r="J3289" s="38" t="str">
        <f>IF(AND(Y3289&lt;&gt;MAX(Y:Y),COUNTIF(K3289:V3289,'Base de données'!$B3289)&gt;0),"mouvement","")</f>
        <v/>
      </c>
      <c r="K3289" s="39" t="str">
        <f>IF(K$1&gt;$AE$1,"-",IFERROR(IF(DATEDIF('Base de données'!$A3289,K$1,"d")&lt;&gt;0,"",'Base de données'!$B3289),""))</f>
        <v/>
      </c>
      <c r="L3289" s="39" t="str">
        <f>IF(L$1&gt;$AE$1,"-",IFERROR(IF(DATEDIF('Base de données'!$A3289,L$1,"d")&lt;&gt;0,"",'Base de données'!$B3289),""))</f>
        <v/>
      </c>
      <c r="M3289" s="39" t="str">
        <f>IF(M$1&gt;$AE$1,"-",IFERROR(IF(DATEDIF('Base de données'!$A3289,M$1,"d")&lt;&gt;0,"",'Base de données'!$B3289),""))</f>
        <v/>
      </c>
      <c r="N3289" s="39" t="str">
        <f>IF(N$1&gt;$AE$1,"-",IFERROR(IF(DATEDIF('Base de données'!$A3289,N$1,"d")&lt;&gt;0,"",'Base de données'!$B3289),""))</f>
        <v/>
      </c>
      <c r="O3289" s="39" t="str">
        <f>IF(O$1&gt;$AE$1,"-",IFERROR(IF(DATEDIF('Base de données'!$A3289,O$1,"d")&lt;&gt;0,"",'Base de données'!$B3289),""))</f>
        <v/>
      </c>
      <c r="P3289" s="39" t="str">
        <f>IF(P$1&gt;$AE$1,"-",IFERROR(IF(DATEDIF('Base de données'!$A3289,P$1,"d")&lt;&gt;0,"",'Base de données'!$B3289),""))</f>
        <v/>
      </c>
      <c r="Q3289" s="39" t="str">
        <f>IF(Q$1&gt;$AE$1,"-",IFERROR(IF(DATEDIF('Base de données'!$A3289,Q$1,"d")&lt;&gt;0,"",'Base de données'!$B3289),""))</f>
        <v/>
      </c>
      <c r="R3289" s="39" t="str">
        <f>IF(R$1&gt;$AE$1,"-",IFERROR(IF(DATEDIF('Base de données'!$A3289,R$1,"d")&lt;&gt;0,"",'Base de données'!$B3289),""))</f>
        <v/>
      </c>
      <c r="S3289" s="39" t="str">
        <f>IF(S$1&gt;$AE$1,"-",IFERROR(IF(DATEDIF('Base de données'!$A3289,S$1,"d")&lt;&gt;0,"",'Base de données'!$B3289),""))</f>
        <v/>
      </c>
      <c r="T3289" s="39" t="str">
        <f>IF(T$1&gt;$AE$1,"-",IFERROR(IF(DATEDIF('Base de données'!$A3289,T$1,"d")&lt;&gt;0,"",'Base de données'!$B3289),""))</f>
        <v/>
      </c>
      <c r="U3289" s="39" t="str">
        <f>IF(U$1&gt;$AE$1,"-",IFERROR(IF(DATEDIF('Base de données'!$A3289,U$1,"d")&lt;&gt;0,"",'Base de données'!$B3289),""))</f>
        <v/>
      </c>
      <c r="V3289" s="39" t="str">
        <f>IF(V$1&gt;$AE$1,"-",IFERROR(IF(DATEDIF('Base de données'!$A3289,V$1,"d")&lt;&gt;0,"",'Base de données'!$B3289),""))</f>
        <v>0M06O</v>
      </c>
      <c r="W3289" s="34"/>
      <c r="X3289" s="30" t="str">
        <f>'Base de données'!$C3289&amp;" "&amp;'Base de données'!$D3289</f>
        <v>Daniel Lorraine</v>
      </c>
      <c r="Y3289" s="31">
        <f>COUNTIF('Base de données'!$B:$B,'Base de données'!$B3289)</f>
        <v>12</v>
      </c>
      <c r="AA3289" s="87" cm="1">
        <f t="array" aca="1" ref="AA3289" ca="1">INDIRECT("'Base de données'!A" &amp; ROW(Y3289))</f>
        <v>45992</v>
      </c>
      <c r="AB3289" s="51" t="str" cm="1">
        <f t="array" aca="1" ref="AB3289" ca="1">INDIRECT("'Base de données'!B" &amp; ROW(Z3289))</f>
        <v>0M06O</v>
      </c>
    </row>
    <row r="3290" spans="1:28" x14ac:dyDescent="0.3">
      <c r="A3290" s="41" t="str">
        <f ca="1">IF(IF(AND($B3290&lt;&gt;"-",$B3290=$E3290),"Entrée et sortie","-")="Entrée et sortie",'Base de données'!$B3290,"-")</f>
        <v>-</v>
      </c>
      <c r="B3290" s="41" t="str">
        <f t="shared" ca="1" si="207"/>
        <v>-</v>
      </c>
      <c r="C3290" s="41" t="str">
        <f t="shared" ca="1" si="208"/>
        <v>-</v>
      </c>
      <c r="D3290" s="41" t="str">
        <f>IF($F3290="sortie en cours d'année",'Base de données'!$B3290,"-")</f>
        <v>-</v>
      </c>
      <c r="E3290" s="41" t="str">
        <f>IF($H3290="entrée en cours d'année",'Base de données'!$B3290,"-")</f>
        <v>-</v>
      </c>
      <c r="F3290" s="37" t="str">
        <f t="shared" si="205"/>
        <v/>
      </c>
      <c r="G3290" s="37" t="str">
        <f>IF($J3290="mouvement",_xlfn.XLOOKUP('Base de données'!$B3290,$V:$V,$V:$V,0),"")</f>
        <v/>
      </c>
      <c r="H3290" s="37" t="str">
        <f t="shared" si="206"/>
        <v/>
      </c>
      <c r="I3290" s="37" t="str">
        <f>IF($J3290="mouvement",_xlfn.XLOOKUP('Base de données'!$B3290,$K:$K,$K:$K,0),"")</f>
        <v/>
      </c>
      <c r="J3290" s="38" t="str">
        <f>IF(AND(Y3290&lt;&gt;MAX(Y:Y),COUNTIF(K3290:V3290,'Base de données'!$B3290)&gt;0),"mouvement","")</f>
        <v/>
      </c>
      <c r="K3290" s="39" t="str">
        <f>IF(K$1&gt;$AE$1,"-",IFERROR(IF(DATEDIF('Base de données'!$A3290,K$1,"d")&lt;&gt;0,"",'Base de données'!$B3290),""))</f>
        <v/>
      </c>
      <c r="L3290" s="39" t="str">
        <f>IF(L$1&gt;$AE$1,"-",IFERROR(IF(DATEDIF('Base de données'!$A3290,L$1,"d")&lt;&gt;0,"",'Base de données'!$B3290),""))</f>
        <v/>
      </c>
      <c r="M3290" s="39" t="str">
        <f>IF(M$1&gt;$AE$1,"-",IFERROR(IF(DATEDIF('Base de données'!$A3290,M$1,"d")&lt;&gt;0,"",'Base de données'!$B3290),""))</f>
        <v/>
      </c>
      <c r="N3290" s="39" t="str">
        <f>IF(N$1&gt;$AE$1,"-",IFERROR(IF(DATEDIF('Base de données'!$A3290,N$1,"d")&lt;&gt;0,"",'Base de données'!$B3290),""))</f>
        <v/>
      </c>
      <c r="O3290" s="39" t="str">
        <f>IF(O$1&gt;$AE$1,"-",IFERROR(IF(DATEDIF('Base de données'!$A3290,O$1,"d")&lt;&gt;0,"",'Base de données'!$B3290),""))</f>
        <v/>
      </c>
      <c r="P3290" s="39" t="str">
        <f>IF(P$1&gt;$AE$1,"-",IFERROR(IF(DATEDIF('Base de données'!$A3290,P$1,"d")&lt;&gt;0,"",'Base de données'!$B3290),""))</f>
        <v/>
      </c>
      <c r="Q3290" s="39" t="str">
        <f>IF(Q$1&gt;$AE$1,"-",IFERROR(IF(DATEDIF('Base de données'!$A3290,Q$1,"d")&lt;&gt;0,"",'Base de données'!$B3290),""))</f>
        <v/>
      </c>
      <c r="R3290" s="39" t="str">
        <f>IF(R$1&gt;$AE$1,"-",IFERROR(IF(DATEDIF('Base de données'!$A3290,R$1,"d")&lt;&gt;0,"",'Base de données'!$B3290),""))</f>
        <v/>
      </c>
      <c r="S3290" s="39" t="str">
        <f>IF(S$1&gt;$AE$1,"-",IFERROR(IF(DATEDIF('Base de données'!$A3290,S$1,"d")&lt;&gt;0,"",'Base de données'!$B3290),""))</f>
        <v/>
      </c>
      <c r="T3290" s="39" t="str">
        <f>IF(T$1&gt;$AE$1,"-",IFERROR(IF(DATEDIF('Base de données'!$A3290,T$1,"d")&lt;&gt;0,"",'Base de données'!$B3290),""))</f>
        <v/>
      </c>
      <c r="U3290" s="39" t="str">
        <f>IF(U$1&gt;$AE$1,"-",IFERROR(IF(DATEDIF('Base de données'!$A3290,U$1,"d")&lt;&gt;0,"",'Base de données'!$B3290),""))</f>
        <v/>
      </c>
      <c r="V3290" s="39" t="str">
        <f>IF(V$1&gt;$AE$1,"-",IFERROR(IF(DATEDIF('Base de données'!$A3290,V$1,"d")&lt;&gt;0,"",'Base de données'!$B3290),""))</f>
        <v>YKKN2</v>
      </c>
      <c r="W3290" s="34"/>
      <c r="X3290" s="30" t="str">
        <f>'Base de données'!$C3290&amp;" "&amp;'Base de données'!$D3290</f>
        <v>Grondin Mathilde</v>
      </c>
      <c r="Y3290" s="31">
        <f>COUNTIF('Base de données'!$B:$B,'Base de données'!$B3290)</f>
        <v>12</v>
      </c>
      <c r="AA3290" s="87" cm="1">
        <f t="array" aca="1" ref="AA3290" ca="1">INDIRECT("'Base de données'!A" &amp; ROW(Y3290))</f>
        <v>45992</v>
      </c>
      <c r="AB3290" s="51" t="str" cm="1">
        <f t="array" aca="1" ref="AB3290" ca="1">INDIRECT("'Base de données'!B" &amp; ROW(Z3290))</f>
        <v>YKKN2</v>
      </c>
    </row>
    <row r="3291" spans="1:28" x14ac:dyDescent="0.3">
      <c r="A3291" s="41" t="str">
        <f ca="1">IF(IF(AND($B3291&lt;&gt;"-",$B3291=$E3291),"Entrée et sortie","-")="Entrée et sortie",'Base de données'!$B3291,"-")</f>
        <v>-</v>
      </c>
      <c r="B3291" s="41" t="str">
        <f t="shared" ca="1" si="207"/>
        <v>-</v>
      </c>
      <c r="C3291" s="41" t="str">
        <f t="shared" ca="1" si="208"/>
        <v>-</v>
      </c>
      <c r="D3291" s="41" t="str">
        <f>IF($F3291="sortie en cours d'année",'Base de données'!$B3291,"-")</f>
        <v>-</v>
      </c>
      <c r="E3291" s="41" t="str">
        <f>IF($H3291="entrée en cours d'année",'Base de données'!$B3291,"-")</f>
        <v>-</v>
      </c>
      <c r="F3291" s="37" t="str">
        <f t="shared" si="205"/>
        <v/>
      </c>
      <c r="G3291" s="37" t="str">
        <f>IF($J3291="mouvement",_xlfn.XLOOKUP('Base de données'!$B3291,$V:$V,$V:$V,0),"")</f>
        <v/>
      </c>
      <c r="H3291" s="37" t="str">
        <f t="shared" si="206"/>
        <v/>
      </c>
      <c r="I3291" s="37" t="str">
        <f>IF($J3291="mouvement",_xlfn.XLOOKUP('Base de données'!$B3291,$K:$K,$K:$K,0),"")</f>
        <v/>
      </c>
      <c r="J3291" s="38" t="str">
        <f>IF(AND(Y3291&lt;&gt;MAX(Y:Y),COUNTIF(K3291:V3291,'Base de données'!$B3291)&gt;0),"mouvement","")</f>
        <v/>
      </c>
      <c r="K3291" s="39" t="str">
        <f>IF(K$1&gt;$AE$1,"-",IFERROR(IF(DATEDIF('Base de données'!$A3291,K$1,"d")&lt;&gt;0,"",'Base de données'!$B3291),""))</f>
        <v/>
      </c>
      <c r="L3291" s="39" t="str">
        <f>IF(L$1&gt;$AE$1,"-",IFERROR(IF(DATEDIF('Base de données'!$A3291,L$1,"d")&lt;&gt;0,"",'Base de données'!$B3291),""))</f>
        <v/>
      </c>
      <c r="M3291" s="39" t="str">
        <f>IF(M$1&gt;$AE$1,"-",IFERROR(IF(DATEDIF('Base de données'!$A3291,M$1,"d")&lt;&gt;0,"",'Base de données'!$B3291),""))</f>
        <v/>
      </c>
      <c r="N3291" s="39" t="str">
        <f>IF(N$1&gt;$AE$1,"-",IFERROR(IF(DATEDIF('Base de données'!$A3291,N$1,"d")&lt;&gt;0,"",'Base de données'!$B3291),""))</f>
        <v/>
      </c>
      <c r="O3291" s="39" t="str">
        <f>IF(O$1&gt;$AE$1,"-",IFERROR(IF(DATEDIF('Base de données'!$A3291,O$1,"d")&lt;&gt;0,"",'Base de données'!$B3291),""))</f>
        <v/>
      </c>
      <c r="P3291" s="39" t="str">
        <f>IF(P$1&gt;$AE$1,"-",IFERROR(IF(DATEDIF('Base de données'!$A3291,P$1,"d")&lt;&gt;0,"",'Base de données'!$B3291),""))</f>
        <v/>
      </c>
      <c r="Q3291" s="39" t="str">
        <f>IF(Q$1&gt;$AE$1,"-",IFERROR(IF(DATEDIF('Base de données'!$A3291,Q$1,"d")&lt;&gt;0,"",'Base de données'!$B3291),""))</f>
        <v/>
      </c>
      <c r="R3291" s="39" t="str">
        <f>IF(R$1&gt;$AE$1,"-",IFERROR(IF(DATEDIF('Base de données'!$A3291,R$1,"d")&lt;&gt;0,"",'Base de données'!$B3291),""))</f>
        <v/>
      </c>
      <c r="S3291" s="39" t="str">
        <f>IF(S$1&gt;$AE$1,"-",IFERROR(IF(DATEDIF('Base de données'!$A3291,S$1,"d")&lt;&gt;0,"",'Base de données'!$B3291),""))</f>
        <v/>
      </c>
      <c r="T3291" s="39" t="str">
        <f>IF(T$1&gt;$AE$1,"-",IFERROR(IF(DATEDIF('Base de données'!$A3291,T$1,"d")&lt;&gt;0,"",'Base de données'!$B3291),""))</f>
        <v/>
      </c>
      <c r="U3291" s="39" t="str">
        <f>IF(U$1&gt;$AE$1,"-",IFERROR(IF(DATEDIF('Base de données'!$A3291,U$1,"d")&lt;&gt;0,"",'Base de données'!$B3291),""))</f>
        <v/>
      </c>
      <c r="V3291" s="39" t="str">
        <f>IF(V$1&gt;$AE$1,"-",IFERROR(IF(DATEDIF('Base de données'!$A3291,V$1,"d")&lt;&gt;0,"",'Base de données'!$B3291),""))</f>
        <v>HZUGL</v>
      </c>
      <c r="W3291" s="34"/>
      <c r="X3291" s="30" t="str">
        <f>'Base de données'!$C3291&amp;" "&amp;'Base de données'!$D3291</f>
        <v>Guillou William</v>
      </c>
      <c r="Y3291" s="31">
        <f>COUNTIF('Base de données'!$B:$B,'Base de données'!$B3291)</f>
        <v>12</v>
      </c>
      <c r="AA3291" s="87" cm="1">
        <f t="array" aca="1" ref="AA3291" ca="1">INDIRECT("'Base de données'!A" &amp; ROW(Y3291))</f>
        <v>45992</v>
      </c>
      <c r="AB3291" s="51" t="str" cm="1">
        <f t="array" aca="1" ref="AB3291" ca="1">INDIRECT("'Base de données'!B" &amp; ROW(Z3291))</f>
        <v>HZUGL</v>
      </c>
    </row>
    <row r="3292" spans="1:28" x14ac:dyDescent="0.3">
      <c r="A3292" s="41" t="str">
        <f ca="1">IF(IF(AND($B3292&lt;&gt;"-",$B3292=$E3292),"Entrée et sortie","-")="Entrée et sortie",'Base de données'!$B3292,"-")</f>
        <v>-</v>
      </c>
      <c r="B3292" s="41" t="str">
        <f t="shared" ca="1" si="207"/>
        <v>-</v>
      </c>
      <c r="C3292" s="41" t="str">
        <f t="shared" ca="1" si="208"/>
        <v>-</v>
      </c>
      <c r="D3292" s="41" t="str">
        <f>IF($F3292="sortie en cours d'année",'Base de données'!$B3292,"-")</f>
        <v>-</v>
      </c>
      <c r="E3292" s="41" t="str">
        <f>IF($H3292="entrée en cours d'année",'Base de données'!$B3292,"-")</f>
        <v>-</v>
      </c>
      <c r="F3292" s="37" t="str">
        <f t="shared" si="205"/>
        <v/>
      </c>
      <c r="G3292" s="37" t="str">
        <f>IF($J3292="mouvement",_xlfn.XLOOKUP('Base de données'!$B3292,$V:$V,$V:$V,0),"")</f>
        <v/>
      </c>
      <c r="H3292" s="37" t="str">
        <f t="shared" si="206"/>
        <v/>
      </c>
      <c r="I3292" s="37" t="str">
        <f>IF($J3292="mouvement",_xlfn.XLOOKUP('Base de données'!$B3292,$K:$K,$K:$K,0),"")</f>
        <v/>
      </c>
      <c r="J3292" s="38" t="str">
        <f>IF(AND(Y3292&lt;&gt;MAX(Y:Y),COUNTIF(K3292:V3292,'Base de données'!$B3292)&gt;0),"mouvement","")</f>
        <v/>
      </c>
      <c r="K3292" s="39" t="str">
        <f>IF(K$1&gt;$AE$1,"-",IFERROR(IF(DATEDIF('Base de données'!$A3292,K$1,"d")&lt;&gt;0,"",'Base de données'!$B3292),""))</f>
        <v/>
      </c>
      <c r="L3292" s="39" t="str">
        <f>IF(L$1&gt;$AE$1,"-",IFERROR(IF(DATEDIF('Base de données'!$A3292,L$1,"d")&lt;&gt;0,"",'Base de données'!$B3292),""))</f>
        <v/>
      </c>
      <c r="M3292" s="39" t="str">
        <f>IF(M$1&gt;$AE$1,"-",IFERROR(IF(DATEDIF('Base de données'!$A3292,M$1,"d")&lt;&gt;0,"",'Base de données'!$B3292),""))</f>
        <v/>
      </c>
      <c r="N3292" s="39" t="str">
        <f>IF(N$1&gt;$AE$1,"-",IFERROR(IF(DATEDIF('Base de données'!$A3292,N$1,"d")&lt;&gt;0,"",'Base de données'!$B3292),""))</f>
        <v/>
      </c>
      <c r="O3292" s="39" t="str">
        <f>IF(O$1&gt;$AE$1,"-",IFERROR(IF(DATEDIF('Base de données'!$A3292,O$1,"d")&lt;&gt;0,"",'Base de données'!$B3292),""))</f>
        <v/>
      </c>
      <c r="P3292" s="39" t="str">
        <f>IF(P$1&gt;$AE$1,"-",IFERROR(IF(DATEDIF('Base de données'!$A3292,P$1,"d")&lt;&gt;0,"",'Base de données'!$B3292),""))</f>
        <v/>
      </c>
      <c r="Q3292" s="39" t="str">
        <f>IF(Q$1&gt;$AE$1,"-",IFERROR(IF(DATEDIF('Base de données'!$A3292,Q$1,"d")&lt;&gt;0,"",'Base de données'!$B3292),""))</f>
        <v/>
      </c>
      <c r="R3292" s="39" t="str">
        <f>IF(R$1&gt;$AE$1,"-",IFERROR(IF(DATEDIF('Base de données'!$A3292,R$1,"d")&lt;&gt;0,"",'Base de données'!$B3292),""))</f>
        <v/>
      </c>
      <c r="S3292" s="39" t="str">
        <f>IF(S$1&gt;$AE$1,"-",IFERROR(IF(DATEDIF('Base de données'!$A3292,S$1,"d")&lt;&gt;0,"",'Base de données'!$B3292),""))</f>
        <v/>
      </c>
      <c r="T3292" s="39" t="str">
        <f>IF(T$1&gt;$AE$1,"-",IFERROR(IF(DATEDIF('Base de données'!$A3292,T$1,"d")&lt;&gt;0,"",'Base de données'!$B3292),""))</f>
        <v/>
      </c>
      <c r="U3292" s="39" t="str">
        <f>IF(U$1&gt;$AE$1,"-",IFERROR(IF(DATEDIF('Base de données'!$A3292,U$1,"d")&lt;&gt;0,"",'Base de données'!$B3292),""))</f>
        <v/>
      </c>
      <c r="V3292" s="39" t="str">
        <f>IF(V$1&gt;$AE$1,"-",IFERROR(IF(DATEDIF('Base de données'!$A3292,V$1,"d")&lt;&gt;0,"",'Base de données'!$B3292),""))</f>
        <v>O8ZE4</v>
      </c>
      <c r="W3292" s="34"/>
      <c r="X3292" s="30" t="str">
        <f>'Base de données'!$C3292&amp;" "&amp;'Base de données'!$D3292</f>
        <v>Olivier Stéphanie</v>
      </c>
      <c r="Y3292" s="31">
        <f>COUNTIF('Base de données'!$B:$B,'Base de données'!$B3292)</f>
        <v>12</v>
      </c>
      <c r="AA3292" s="87" cm="1">
        <f t="array" aca="1" ref="AA3292" ca="1">INDIRECT("'Base de données'!A" &amp; ROW(Y3292))</f>
        <v>45992</v>
      </c>
      <c r="AB3292" s="51" t="str" cm="1">
        <f t="array" aca="1" ref="AB3292" ca="1">INDIRECT("'Base de données'!B" &amp; ROW(Z3292))</f>
        <v>O8ZE4</v>
      </c>
    </row>
    <row r="3293" spans="1:28" x14ac:dyDescent="0.3">
      <c r="A3293" s="41" t="str">
        <f ca="1">IF(IF(AND($B3293&lt;&gt;"-",$B3293=$E3293),"Entrée et sortie","-")="Entrée et sortie",'Base de données'!$B3293,"-")</f>
        <v>-</v>
      </c>
      <c r="B3293" s="41" t="str">
        <f t="shared" ca="1" si="207"/>
        <v>-</v>
      </c>
      <c r="C3293" s="41" t="str">
        <f t="shared" ca="1" si="208"/>
        <v>-</v>
      </c>
      <c r="D3293" s="41" t="str">
        <f>IF($F3293="sortie en cours d'année",'Base de données'!$B3293,"-")</f>
        <v>-</v>
      </c>
      <c r="E3293" s="41" t="str">
        <f>IF($H3293="entrée en cours d'année",'Base de données'!$B3293,"-")</f>
        <v>-</v>
      </c>
      <c r="F3293" s="37" t="str">
        <f t="shared" si="205"/>
        <v/>
      </c>
      <c r="G3293" s="37" t="str">
        <f>IF($J3293="mouvement",_xlfn.XLOOKUP('Base de données'!$B3293,$V:$V,$V:$V,0),"")</f>
        <v/>
      </c>
      <c r="H3293" s="37" t="str">
        <f t="shared" si="206"/>
        <v/>
      </c>
      <c r="I3293" s="37" t="str">
        <f>IF($J3293="mouvement",_xlfn.XLOOKUP('Base de données'!$B3293,$K:$K,$K:$K,0),"")</f>
        <v/>
      </c>
      <c r="J3293" s="38" t="str">
        <f>IF(AND(Y3293&lt;&gt;MAX(Y:Y),COUNTIF(K3293:V3293,'Base de données'!$B3293)&gt;0),"mouvement","")</f>
        <v/>
      </c>
      <c r="K3293" s="39" t="str">
        <f>IF(K$1&gt;$AE$1,"-",IFERROR(IF(DATEDIF('Base de données'!$A3293,K$1,"d")&lt;&gt;0,"",'Base de données'!$B3293),""))</f>
        <v/>
      </c>
      <c r="L3293" s="39" t="str">
        <f>IF(L$1&gt;$AE$1,"-",IFERROR(IF(DATEDIF('Base de données'!$A3293,L$1,"d")&lt;&gt;0,"",'Base de données'!$B3293),""))</f>
        <v/>
      </c>
      <c r="M3293" s="39" t="str">
        <f>IF(M$1&gt;$AE$1,"-",IFERROR(IF(DATEDIF('Base de données'!$A3293,M$1,"d")&lt;&gt;0,"",'Base de données'!$B3293),""))</f>
        <v/>
      </c>
      <c r="N3293" s="39" t="str">
        <f>IF(N$1&gt;$AE$1,"-",IFERROR(IF(DATEDIF('Base de données'!$A3293,N$1,"d")&lt;&gt;0,"",'Base de données'!$B3293),""))</f>
        <v/>
      </c>
      <c r="O3293" s="39" t="str">
        <f>IF(O$1&gt;$AE$1,"-",IFERROR(IF(DATEDIF('Base de données'!$A3293,O$1,"d")&lt;&gt;0,"",'Base de données'!$B3293),""))</f>
        <v/>
      </c>
      <c r="P3293" s="39" t="str">
        <f>IF(P$1&gt;$AE$1,"-",IFERROR(IF(DATEDIF('Base de données'!$A3293,P$1,"d")&lt;&gt;0,"",'Base de données'!$B3293),""))</f>
        <v/>
      </c>
      <c r="Q3293" s="39" t="str">
        <f>IF(Q$1&gt;$AE$1,"-",IFERROR(IF(DATEDIF('Base de données'!$A3293,Q$1,"d")&lt;&gt;0,"",'Base de données'!$B3293),""))</f>
        <v/>
      </c>
      <c r="R3293" s="39" t="str">
        <f>IF(R$1&gt;$AE$1,"-",IFERROR(IF(DATEDIF('Base de données'!$A3293,R$1,"d")&lt;&gt;0,"",'Base de données'!$B3293),""))</f>
        <v/>
      </c>
      <c r="S3293" s="39" t="str">
        <f>IF(S$1&gt;$AE$1,"-",IFERROR(IF(DATEDIF('Base de données'!$A3293,S$1,"d")&lt;&gt;0,"",'Base de données'!$B3293),""))</f>
        <v/>
      </c>
      <c r="T3293" s="39" t="str">
        <f>IF(T$1&gt;$AE$1,"-",IFERROR(IF(DATEDIF('Base de données'!$A3293,T$1,"d")&lt;&gt;0,"",'Base de données'!$B3293),""))</f>
        <v/>
      </c>
      <c r="U3293" s="39" t="str">
        <f>IF(U$1&gt;$AE$1,"-",IFERROR(IF(DATEDIF('Base de données'!$A3293,U$1,"d")&lt;&gt;0,"",'Base de données'!$B3293),""))</f>
        <v/>
      </c>
      <c r="V3293" s="39" t="str">
        <f>IF(V$1&gt;$AE$1,"-",IFERROR(IF(DATEDIF('Base de données'!$A3293,V$1,"d")&lt;&gt;0,"",'Base de données'!$B3293),""))</f>
        <v>5RTGL</v>
      </c>
      <c r="W3293" s="34"/>
      <c r="X3293" s="30" t="str">
        <f>'Base de données'!$C3293&amp;" "&amp;'Base de données'!$D3293</f>
        <v>Joubert Étienne</v>
      </c>
      <c r="Y3293" s="31">
        <f>COUNTIF('Base de données'!$B:$B,'Base de données'!$B3293)</f>
        <v>12</v>
      </c>
      <c r="AA3293" s="87" cm="1">
        <f t="array" aca="1" ref="AA3293" ca="1">INDIRECT("'Base de données'!A" &amp; ROW(Y3293))</f>
        <v>45992</v>
      </c>
      <c r="AB3293" s="51" t="str" cm="1">
        <f t="array" aca="1" ref="AB3293" ca="1">INDIRECT("'Base de données'!B" &amp; ROW(Z3293))</f>
        <v>5RTGL</v>
      </c>
    </row>
    <row r="3294" spans="1:28" x14ac:dyDescent="0.3">
      <c r="A3294" s="41" t="str">
        <f ca="1">IF(IF(AND($B3294&lt;&gt;"-",$B3294=$E3294),"Entrée et sortie","-")="Entrée et sortie",'Base de données'!$B3294,"-")</f>
        <v>-</v>
      </c>
      <c r="B3294" s="41" t="str">
        <f t="shared" ca="1" si="207"/>
        <v>-</v>
      </c>
      <c r="C3294" s="41" t="str">
        <f t="shared" ca="1" si="208"/>
        <v>-</v>
      </c>
      <c r="D3294" s="41" t="str">
        <f>IF($F3294="sortie en cours d'année",'Base de données'!$B3294,"-")</f>
        <v>-</v>
      </c>
      <c r="E3294" s="41" t="str">
        <f>IF($H3294="entrée en cours d'année",'Base de données'!$B3294,"-")</f>
        <v>-</v>
      </c>
      <c r="F3294" s="37" t="str">
        <f t="shared" si="205"/>
        <v/>
      </c>
      <c r="G3294" s="37" t="str">
        <f>IF($J3294="mouvement",_xlfn.XLOOKUP('Base de données'!$B3294,$V:$V,$V:$V,0),"")</f>
        <v/>
      </c>
      <c r="H3294" s="37" t="str">
        <f t="shared" si="206"/>
        <v/>
      </c>
      <c r="I3294" s="37" t="str">
        <f>IF($J3294="mouvement",_xlfn.XLOOKUP('Base de données'!$B3294,$K:$K,$K:$K,0),"")</f>
        <v/>
      </c>
      <c r="J3294" s="38" t="str">
        <f>IF(AND(Y3294&lt;&gt;MAX(Y:Y),COUNTIF(K3294:V3294,'Base de données'!$B3294)&gt;0),"mouvement","")</f>
        <v/>
      </c>
      <c r="K3294" s="39" t="str">
        <f>IF(K$1&gt;$AE$1,"-",IFERROR(IF(DATEDIF('Base de données'!$A3294,K$1,"d")&lt;&gt;0,"",'Base de données'!$B3294),""))</f>
        <v/>
      </c>
      <c r="L3294" s="39" t="str">
        <f>IF(L$1&gt;$AE$1,"-",IFERROR(IF(DATEDIF('Base de données'!$A3294,L$1,"d")&lt;&gt;0,"",'Base de données'!$B3294),""))</f>
        <v/>
      </c>
      <c r="M3294" s="39" t="str">
        <f>IF(M$1&gt;$AE$1,"-",IFERROR(IF(DATEDIF('Base de données'!$A3294,M$1,"d")&lt;&gt;0,"",'Base de données'!$B3294),""))</f>
        <v/>
      </c>
      <c r="N3294" s="39" t="str">
        <f>IF(N$1&gt;$AE$1,"-",IFERROR(IF(DATEDIF('Base de données'!$A3294,N$1,"d")&lt;&gt;0,"",'Base de données'!$B3294),""))</f>
        <v/>
      </c>
      <c r="O3294" s="39" t="str">
        <f>IF(O$1&gt;$AE$1,"-",IFERROR(IF(DATEDIF('Base de données'!$A3294,O$1,"d")&lt;&gt;0,"",'Base de données'!$B3294),""))</f>
        <v/>
      </c>
      <c r="P3294" s="39" t="str">
        <f>IF(P$1&gt;$AE$1,"-",IFERROR(IF(DATEDIF('Base de données'!$A3294,P$1,"d")&lt;&gt;0,"",'Base de données'!$B3294),""))</f>
        <v/>
      </c>
      <c r="Q3294" s="39" t="str">
        <f>IF(Q$1&gt;$AE$1,"-",IFERROR(IF(DATEDIF('Base de données'!$A3294,Q$1,"d")&lt;&gt;0,"",'Base de données'!$B3294),""))</f>
        <v/>
      </c>
      <c r="R3294" s="39" t="str">
        <f>IF(R$1&gt;$AE$1,"-",IFERROR(IF(DATEDIF('Base de données'!$A3294,R$1,"d")&lt;&gt;0,"",'Base de données'!$B3294),""))</f>
        <v/>
      </c>
      <c r="S3294" s="39" t="str">
        <f>IF(S$1&gt;$AE$1,"-",IFERROR(IF(DATEDIF('Base de données'!$A3294,S$1,"d")&lt;&gt;0,"",'Base de données'!$B3294),""))</f>
        <v/>
      </c>
      <c r="T3294" s="39" t="str">
        <f>IF(T$1&gt;$AE$1,"-",IFERROR(IF(DATEDIF('Base de données'!$A3294,T$1,"d")&lt;&gt;0,"",'Base de données'!$B3294),""))</f>
        <v/>
      </c>
      <c r="U3294" s="39" t="str">
        <f>IF(U$1&gt;$AE$1,"-",IFERROR(IF(DATEDIF('Base de données'!$A3294,U$1,"d")&lt;&gt;0,"",'Base de données'!$B3294),""))</f>
        <v/>
      </c>
      <c r="V3294" s="39" t="str">
        <f>IF(V$1&gt;$AE$1,"-",IFERROR(IF(DATEDIF('Base de données'!$A3294,V$1,"d")&lt;&gt;0,"",'Base de données'!$B3294),""))</f>
        <v>SKG2X</v>
      </c>
      <c r="W3294" s="34"/>
      <c r="X3294" s="30" t="str">
        <f>'Base de données'!$C3294&amp;" "&amp;'Base de données'!$D3294</f>
        <v>Lebon David</v>
      </c>
      <c r="Y3294" s="31">
        <f>COUNTIF('Base de données'!$B:$B,'Base de données'!$B3294)</f>
        <v>12</v>
      </c>
      <c r="AA3294" s="87" cm="1">
        <f t="array" aca="1" ref="AA3294" ca="1">INDIRECT("'Base de données'!A" &amp; ROW(Y3294))</f>
        <v>45992</v>
      </c>
      <c r="AB3294" s="51" t="str" cm="1">
        <f t="array" aca="1" ref="AB3294" ca="1">INDIRECT("'Base de données'!B" &amp; ROW(Z3294))</f>
        <v>SKG2X</v>
      </c>
    </row>
    <row r="3295" spans="1:28" x14ac:dyDescent="0.3">
      <c r="A3295" s="41" t="str">
        <f ca="1">IF(IF(AND($B3295&lt;&gt;"-",$B3295=$E3295),"Entrée et sortie","-")="Entrée et sortie",'Base de données'!$B3295,"-")</f>
        <v>-</v>
      </c>
      <c r="B3295" s="41" t="str">
        <f t="shared" ca="1" si="207"/>
        <v>-</v>
      </c>
      <c r="C3295" s="41" t="str">
        <f t="shared" ca="1" si="208"/>
        <v>-</v>
      </c>
      <c r="D3295" s="41" t="str">
        <f>IF($F3295="sortie en cours d'année",'Base de données'!$B3295,"-")</f>
        <v>-</v>
      </c>
      <c r="E3295" s="41" t="str">
        <f>IF($H3295="entrée en cours d'année",'Base de données'!$B3295,"-")</f>
        <v>-</v>
      </c>
      <c r="F3295" s="37" t="str">
        <f t="shared" si="205"/>
        <v/>
      </c>
      <c r="G3295" s="37" t="str">
        <f>IF($J3295="mouvement",_xlfn.XLOOKUP('Base de données'!$B3295,$V:$V,$V:$V,0),"")</f>
        <v/>
      </c>
      <c r="H3295" s="37" t="str">
        <f t="shared" si="206"/>
        <v/>
      </c>
      <c r="I3295" s="37" t="str">
        <f>IF($J3295="mouvement",_xlfn.XLOOKUP('Base de données'!$B3295,$K:$K,$K:$K,0),"")</f>
        <v/>
      </c>
      <c r="J3295" s="38" t="str">
        <f>IF(AND(Y3295&lt;&gt;MAX(Y:Y),COUNTIF(K3295:V3295,'Base de données'!$B3295)&gt;0),"mouvement","")</f>
        <v/>
      </c>
      <c r="K3295" s="39" t="str">
        <f>IF(K$1&gt;$AE$1,"-",IFERROR(IF(DATEDIF('Base de données'!$A3295,K$1,"d")&lt;&gt;0,"",'Base de données'!$B3295),""))</f>
        <v/>
      </c>
      <c r="L3295" s="39" t="str">
        <f>IF(L$1&gt;$AE$1,"-",IFERROR(IF(DATEDIF('Base de données'!$A3295,L$1,"d")&lt;&gt;0,"",'Base de données'!$B3295),""))</f>
        <v/>
      </c>
      <c r="M3295" s="39" t="str">
        <f>IF(M$1&gt;$AE$1,"-",IFERROR(IF(DATEDIF('Base de données'!$A3295,M$1,"d")&lt;&gt;0,"",'Base de données'!$B3295),""))</f>
        <v/>
      </c>
      <c r="N3295" s="39" t="str">
        <f>IF(N$1&gt;$AE$1,"-",IFERROR(IF(DATEDIF('Base de données'!$A3295,N$1,"d")&lt;&gt;0,"",'Base de données'!$B3295),""))</f>
        <v/>
      </c>
      <c r="O3295" s="39" t="str">
        <f>IF(O$1&gt;$AE$1,"-",IFERROR(IF(DATEDIF('Base de données'!$A3295,O$1,"d")&lt;&gt;0,"",'Base de données'!$B3295),""))</f>
        <v/>
      </c>
      <c r="P3295" s="39" t="str">
        <f>IF(P$1&gt;$AE$1,"-",IFERROR(IF(DATEDIF('Base de données'!$A3295,P$1,"d")&lt;&gt;0,"",'Base de données'!$B3295),""))</f>
        <v/>
      </c>
      <c r="Q3295" s="39" t="str">
        <f>IF(Q$1&gt;$AE$1,"-",IFERROR(IF(DATEDIF('Base de données'!$A3295,Q$1,"d")&lt;&gt;0,"",'Base de données'!$B3295),""))</f>
        <v/>
      </c>
      <c r="R3295" s="39" t="str">
        <f>IF(R$1&gt;$AE$1,"-",IFERROR(IF(DATEDIF('Base de données'!$A3295,R$1,"d")&lt;&gt;0,"",'Base de données'!$B3295),""))</f>
        <v/>
      </c>
      <c r="S3295" s="39" t="str">
        <f>IF(S$1&gt;$AE$1,"-",IFERROR(IF(DATEDIF('Base de données'!$A3295,S$1,"d")&lt;&gt;0,"",'Base de données'!$B3295),""))</f>
        <v/>
      </c>
      <c r="T3295" s="39" t="str">
        <f>IF(T$1&gt;$AE$1,"-",IFERROR(IF(DATEDIF('Base de données'!$A3295,T$1,"d")&lt;&gt;0,"",'Base de données'!$B3295),""))</f>
        <v/>
      </c>
      <c r="U3295" s="39" t="str">
        <f>IF(U$1&gt;$AE$1,"-",IFERROR(IF(DATEDIF('Base de données'!$A3295,U$1,"d")&lt;&gt;0,"",'Base de données'!$B3295),""))</f>
        <v/>
      </c>
      <c r="V3295" s="39" t="str">
        <f>IF(V$1&gt;$AE$1,"-",IFERROR(IF(DATEDIF('Base de données'!$A3295,V$1,"d")&lt;&gt;0,"",'Base de données'!$B3295),""))</f>
        <v>RYDJX</v>
      </c>
      <c r="W3295" s="34"/>
      <c r="X3295" s="30" t="str">
        <f>'Base de données'!$C3295&amp;" "&amp;'Base de données'!$D3295</f>
        <v>Marie Denis</v>
      </c>
      <c r="Y3295" s="31">
        <f>COUNTIF('Base de données'!$B:$B,'Base de données'!$B3295)</f>
        <v>12</v>
      </c>
      <c r="AA3295" s="87" cm="1">
        <f t="array" aca="1" ref="AA3295" ca="1">INDIRECT("'Base de données'!A" &amp; ROW(Y3295))</f>
        <v>45992</v>
      </c>
      <c r="AB3295" s="51" t="str" cm="1">
        <f t="array" aca="1" ref="AB3295" ca="1">INDIRECT("'Base de données'!B" &amp; ROW(Z3295))</f>
        <v>RYDJX</v>
      </c>
    </row>
    <row r="3296" spans="1:28" x14ac:dyDescent="0.3">
      <c r="A3296" s="41" t="str">
        <f ca="1">IF(IF(AND($B3296&lt;&gt;"-",$B3296=$E3296),"Entrée et sortie","-")="Entrée et sortie",'Base de données'!$B3296,"-")</f>
        <v>-</v>
      </c>
      <c r="B3296" s="41" t="str">
        <f t="shared" ca="1" si="207"/>
        <v>-</v>
      </c>
      <c r="C3296" s="41" t="str">
        <f t="shared" ca="1" si="208"/>
        <v>-</v>
      </c>
      <c r="D3296" s="41" t="str">
        <f>IF($F3296="sortie en cours d'année",'Base de données'!$B3296,"-")</f>
        <v>-</v>
      </c>
      <c r="E3296" s="41" t="str">
        <f>IF($H3296="entrée en cours d'année",'Base de données'!$B3296,"-")</f>
        <v>-</v>
      </c>
      <c r="F3296" s="37" t="str">
        <f t="shared" si="205"/>
        <v/>
      </c>
      <c r="G3296" s="37" t="str">
        <f>IF($J3296="mouvement",_xlfn.XLOOKUP('Base de données'!$B3296,$V:$V,$V:$V,0),"")</f>
        <v/>
      </c>
      <c r="H3296" s="37" t="str">
        <f t="shared" si="206"/>
        <v/>
      </c>
      <c r="I3296" s="37" t="str">
        <f>IF($J3296="mouvement",_xlfn.XLOOKUP('Base de données'!$B3296,$K:$K,$K:$K,0),"")</f>
        <v/>
      </c>
      <c r="J3296" s="38" t="str">
        <f>IF(AND(Y3296&lt;&gt;MAX(Y:Y),COUNTIF(K3296:V3296,'Base de données'!$B3296)&gt;0),"mouvement","")</f>
        <v/>
      </c>
      <c r="K3296" s="39" t="str">
        <f>IF(K$1&gt;$AE$1,"-",IFERROR(IF(DATEDIF('Base de données'!$A3296,K$1,"d")&lt;&gt;0,"",'Base de données'!$B3296),""))</f>
        <v/>
      </c>
      <c r="L3296" s="39" t="str">
        <f>IF(L$1&gt;$AE$1,"-",IFERROR(IF(DATEDIF('Base de données'!$A3296,L$1,"d")&lt;&gt;0,"",'Base de données'!$B3296),""))</f>
        <v/>
      </c>
      <c r="M3296" s="39" t="str">
        <f>IF(M$1&gt;$AE$1,"-",IFERROR(IF(DATEDIF('Base de données'!$A3296,M$1,"d")&lt;&gt;0,"",'Base de données'!$B3296),""))</f>
        <v/>
      </c>
      <c r="N3296" s="39" t="str">
        <f>IF(N$1&gt;$AE$1,"-",IFERROR(IF(DATEDIF('Base de données'!$A3296,N$1,"d")&lt;&gt;0,"",'Base de données'!$B3296),""))</f>
        <v/>
      </c>
      <c r="O3296" s="39" t="str">
        <f>IF(O$1&gt;$AE$1,"-",IFERROR(IF(DATEDIF('Base de données'!$A3296,O$1,"d")&lt;&gt;0,"",'Base de données'!$B3296),""))</f>
        <v/>
      </c>
      <c r="P3296" s="39" t="str">
        <f>IF(P$1&gt;$AE$1,"-",IFERROR(IF(DATEDIF('Base de données'!$A3296,P$1,"d")&lt;&gt;0,"",'Base de données'!$B3296),""))</f>
        <v/>
      </c>
      <c r="Q3296" s="39" t="str">
        <f>IF(Q$1&gt;$AE$1,"-",IFERROR(IF(DATEDIF('Base de données'!$A3296,Q$1,"d")&lt;&gt;0,"",'Base de données'!$B3296),""))</f>
        <v/>
      </c>
      <c r="R3296" s="39" t="str">
        <f>IF(R$1&gt;$AE$1,"-",IFERROR(IF(DATEDIF('Base de données'!$A3296,R$1,"d")&lt;&gt;0,"",'Base de données'!$B3296),""))</f>
        <v/>
      </c>
      <c r="S3296" s="39" t="str">
        <f>IF(S$1&gt;$AE$1,"-",IFERROR(IF(DATEDIF('Base de données'!$A3296,S$1,"d")&lt;&gt;0,"",'Base de données'!$B3296),""))</f>
        <v/>
      </c>
      <c r="T3296" s="39" t="str">
        <f>IF(T$1&gt;$AE$1,"-",IFERROR(IF(DATEDIF('Base de données'!$A3296,T$1,"d")&lt;&gt;0,"",'Base de données'!$B3296),""))</f>
        <v/>
      </c>
      <c r="U3296" s="39" t="str">
        <f>IF(U$1&gt;$AE$1,"-",IFERROR(IF(DATEDIF('Base de données'!$A3296,U$1,"d")&lt;&gt;0,"",'Base de données'!$B3296),""))</f>
        <v/>
      </c>
      <c r="V3296" s="39" t="str">
        <f>IF(V$1&gt;$AE$1,"-",IFERROR(IF(DATEDIF('Base de données'!$A3296,V$1,"d")&lt;&gt;0,"",'Base de données'!$B3296),""))</f>
        <v>KJ5NJ</v>
      </c>
      <c r="W3296" s="34"/>
      <c r="X3296" s="30" t="str">
        <f>'Base de données'!$C3296&amp;" "&amp;'Base de données'!$D3296</f>
        <v>Mathieu François</v>
      </c>
      <c r="Y3296" s="31">
        <f>COUNTIF('Base de données'!$B:$B,'Base de données'!$B3296)</f>
        <v>12</v>
      </c>
      <c r="AA3296" s="87" cm="1">
        <f t="array" aca="1" ref="AA3296" ca="1">INDIRECT("'Base de données'!A" &amp; ROW(Y3296))</f>
        <v>45992</v>
      </c>
      <c r="AB3296" s="51" t="str" cm="1">
        <f t="array" aca="1" ref="AB3296" ca="1">INDIRECT("'Base de données'!B" &amp; ROW(Z3296))</f>
        <v>KJ5NJ</v>
      </c>
    </row>
    <row r="3297" spans="1:28" x14ac:dyDescent="0.3">
      <c r="A3297" s="41" t="str">
        <f ca="1">IF(IF(AND($B3297&lt;&gt;"-",$B3297=$E3297),"Entrée et sortie","-")="Entrée et sortie",'Base de données'!$B3297,"-")</f>
        <v>-</v>
      </c>
      <c r="B3297" s="41" t="str">
        <f t="shared" ca="1" si="207"/>
        <v>-</v>
      </c>
      <c r="C3297" s="41" t="str">
        <f t="shared" ca="1" si="208"/>
        <v>-</v>
      </c>
      <c r="D3297" s="41" t="str">
        <f>IF($F3297="sortie en cours d'année",'Base de données'!$B3297,"-")</f>
        <v>-</v>
      </c>
      <c r="E3297" s="41" t="str">
        <f>IF($H3297="entrée en cours d'année",'Base de données'!$B3297,"-")</f>
        <v>-</v>
      </c>
      <c r="F3297" s="37" t="str">
        <f t="shared" si="205"/>
        <v/>
      </c>
      <c r="G3297" s="37" t="str">
        <f>IF($J3297="mouvement",_xlfn.XLOOKUP('Base de données'!$B3297,$V:$V,$V:$V,0),"")</f>
        <v/>
      </c>
      <c r="H3297" s="37" t="str">
        <f t="shared" si="206"/>
        <v/>
      </c>
      <c r="I3297" s="37" t="str">
        <f>IF($J3297="mouvement",_xlfn.XLOOKUP('Base de données'!$B3297,$K:$K,$K:$K,0),"")</f>
        <v/>
      </c>
      <c r="J3297" s="38" t="str">
        <f>IF(AND(Y3297&lt;&gt;MAX(Y:Y),COUNTIF(K3297:V3297,'Base de données'!$B3297)&gt;0),"mouvement","")</f>
        <v/>
      </c>
      <c r="K3297" s="39" t="str">
        <f>IF(K$1&gt;$AE$1,"-",IFERROR(IF(DATEDIF('Base de données'!$A3297,K$1,"d")&lt;&gt;0,"",'Base de données'!$B3297),""))</f>
        <v/>
      </c>
      <c r="L3297" s="39" t="str">
        <f>IF(L$1&gt;$AE$1,"-",IFERROR(IF(DATEDIF('Base de données'!$A3297,L$1,"d")&lt;&gt;0,"",'Base de données'!$B3297),""))</f>
        <v/>
      </c>
      <c r="M3297" s="39" t="str">
        <f>IF(M$1&gt;$AE$1,"-",IFERROR(IF(DATEDIF('Base de données'!$A3297,M$1,"d")&lt;&gt;0,"",'Base de données'!$B3297),""))</f>
        <v/>
      </c>
      <c r="N3297" s="39" t="str">
        <f>IF(N$1&gt;$AE$1,"-",IFERROR(IF(DATEDIF('Base de données'!$A3297,N$1,"d")&lt;&gt;0,"",'Base de données'!$B3297),""))</f>
        <v/>
      </c>
      <c r="O3297" s="39" t="str">
        <f>IF(O$1&gt;$AE$1,"-",IFERROR(IF(DATEDIF('Base de données'!$A3297,O$1,"d")&lt;&gt;0,"",'Base de données'!$B3297),""))</f>
        <v/>
      </c>
      <c r="P3297" s="39" t="str">
        <f>IF(P$1&gt;$AE$1,"-",IFERROR(IF(DATEDIF('Base de données'!$A3297,P$1,"d")&lt;&gt;0,"",'Base de données'!$B3297),""))</f>
        <v/>
      </c>
      <c r="Q3297" s="39" t="str">
        <f>IF(Q$1&gt;$AE$1,"-",IFERROR(IF(DATEDIF('Base de données'!$A3297,Q$1,"d")&lt;&gt;0,"",'Base de données'!$B3297),""))</f>
        <v/>
      </c>
      <c r="R3297" s="39" t="str">
        <f>IF(R$1&gt;$AE$1,"-",IFERROR(IF(DATEDIF('Base de données'!$A3297,R$1,"d")&lt;&gt;0,"",'Base de données'!$B3297),""))</f>
        <v/>
      </c>
      <c r="S3297" s="39" t="str">
        <f>IF(S$1&gt;$AE$1,"-",IFERROR(IF(DATEDIF('Base de données'!$A3297,S$1,"d")&lt;&gt;0,"",'Base de données'!$B3297),""))</f>
        <v/>
      </c>
      <c r="T3297" s="39" t="str">
        <f>IF(T$1&gt;$AE$1,"-",IFERROR(IF(DATEDIF('Base de données'!$A3297,T$1,"d")&lt;&gt;0,"",'Base de données'!$B3297),""))</f>
        <v/>
      </c>
      <c r="U3297" s="39" t="str">
        <f>IF(U$1&gt;$AE$1,"-",IFERROR(IF(DATEDIF('Base de données'!$A3297,U$1,"d")&lt;&gt;0,"",'Base de données'!$B3297),""))</f>
        <v/>
      </c>
      <c r="V3297" s="39" t="str">
        <f>IF(V$1&gt;$AE$1,"-",IFERROR(IF(DATEDIF('Base de données'!$A3297,V$1,"d")&lt;&gt;0,"",'Base de données'!$B3297),""))</f>
        <v>ZUFW1</v>
      </c>
      <c r="W3297" s="34"/>
      <c r="X3297" s="30" t="str">
        <f>'Base de données'!$C3297&amp;" "&amp;'Base de données'!$D3297</f>
        <v>De Sousa Eugène</v>
      </c>
      <c r="Y3297" s="31">
        <f>COUNTIF('Base de données'!$B:$B,'Base de données'!$B3297)</f>
        <v>12</v>
      </c>
      <c r="AA3297" s="87" cm="1">
        <f t="array" aca="1" ref="AA3297" ca="1">INDIRECT("'Base de données'!A" &amp; ROW(Y3297))</f>
        <v>45992</v>
      </c>
      <c r="AB3297" s="51" t="str" cm="1">
        <f t="array" aca="1" ref="AB3297" ca="1">INDIRECT("'Base de données'!B" &amp; ROW(Z3297))</f>
        <v>ZUFW1</v>
      </c>
    </row>
    <row r="3298" spans="1:28" x14ac:dyDescent="0.3">
      <c r="A3298" s="41" t="str">
        <f ca="1">IF(IF(AND($B3298&lt;&gt;"-",$B3298=$E3298),"Entrée et sortie","-")="Entrée et sortie",'Base de données'!$B3298,"-")</f>
        <v>-</v>
      </c>
      <c r="B3298" s="41" t="str">
        <f t="shared" ca="1" si="207"/>
        <v>-</v>
      </c>
      <c r="C3298" s="41" t="str">
        <f t="shared" ca="1" si="208"/>
        <v>-</v>
      </c>
      <c r="D3298" s="41" t="str">
        <f>IF($F3298="sortie en cours d'année",'Base de données'!$B3298,"-")</f>
        <v>-</v>
      </c>
      <c r="E3298" s="41" t="str">
        <f>IF($H3298="entrée en cours d'année",'Base de données'!$B3298,"-")</f>
        <v>-</v>
      </c>
      <c r="F3298" s="37" t="str">
        <f t="shared" si="205"/>
        <v/>
      </c>
      <c r="G3298" s="37" t="str">
        <f>IF($J3298="mouvement",_xlfn.XLOOKUP('Base de données'!$B3298,$V:$V,$V:$V,0),"")</f>
        <v/>
      </c>
      <c r="H3298" s="37" t="str">
        <f t="shared" si="206"/>
        <v/>
      </c>
      <c r="I3298" s="37" t="str">
        <f>IF($J3298="mouvement",_xlfn.XLOOKUP('Base de données'!$B3298,$K:$K,$K:$K,0),"")</f>
        <v/>
      </c>
      <c r="J3298" s="38" t="str">
        <f>IF(AND(Y3298&lt;&gt;MAX(Y:Y),COUNTIF(K3298:V3298,'Base de données'!$B3298)&gt;0),"mouvement","")</f>
        <v/>
      </c>
      <c r="K3298" s="39" t="str">
        <f>IF(K$1&gt;$AE$1,"-",IFERROR(IF(DATEDIF('Base de données'!$A3298,K$1,"d")&lt;&gt;0,"",'Base de données'!$B3298),""))</f>
        <v/>
      </c>
      <c r="L3298" s="39" t="str">
        <f>IF(L$1&gt;$AE$1,"-",IFERROR(IF(DATEDIF('Base de données'!$A3298,L$1,"d")&lt;&gt;0,"",'Base de données'!$B3298),""))</f>
        <v/>
      </c>
      <c r="M3298" s="39" t="str">
        <f>IF(M$1&gt;$AE$1,"-",IFERROR(IF(DATEDIF('Base de données'!$A3298,M$1,"d")&lt;&gt;0,"",'Base de données'!$B3298),""))</f>
        <v/>
      </c>
      <c r="N3298" s="39" t="str">
        <f>IF(N$1&gt;$AE$1,"-",IFERROR(IF(DATEDIF('Base de données'!$A3298,N$1,"d")&lt;&gt;0,"",'Base de données'!$B3298),""))</f>
        <v/>
      </c>
      <c r="O3298" s="39" t="str">
        <f>IF(O$1&gt;$AE$1,"-",IFERROR(IF(DATEDIF('Base de données'!$A3298,O$1,"d")&lt;&gt;0,"",'Base de données'!$B3298),""))</f>
        <v/>
      </c>
      <c r="P3298" s="39" t="str">
        <f>IF(P$1&gt;$AE$1,"-",IFERROR(IF(DATEDIF('Base de données'!$A3298,P$1,"d")&lt;&gt;0,"",'Base de données'!$B3298),""))</f>
        <v/>
      </c>
      <c r="Q3298" s="39" t="str">
        <f>IF(Q$1&gt;$AE$1,"-",IFERROR(IF(DATEDIF('Base de données'!$A3298,Q$1,"d")&lt;&gt;0,"",'Base de données'!$B3298),""))</f>
        <v/>
      </c>
      <c r="R3298" s="39" t="str">
        <f>IF(R$1&gt;$AE$1,"-",IFERROR(IF(DATEDIF('Base de données'!$A3298,R$1,"d")&lt;&gt;0,"",'Base de données'!$B3298),""))</f>
        <v/>
      </c>
      <c r="S3298" s="39" t="str">
        <f>IF(S$1&gt;$AE$1,"-",IFERROR(IF(DATEDIF('Base de données'!$A3298,S$1,"d")&lt;&gt;0,"",'Base de données'!$B3298),""))</f>
        <v/>
      </c>
      <c r="T3298" s="39" t="str">
        <f>IF(T$1&gt;$AE$1,"-",IFERROR(IF(DATEDIF('Base de données'!$A3298,T$1,"d")&lt;&gt;0,"",'Base de données'!$B3298),""))</f>
        <v/>
      </c>
      <c r="U3298" s="39" t="str">
        <f>IF(U$1&gt;$AE$1,"-",IFERROR(IF(DATEDIF('Base de données'!$A3298,U$1,"d")&lt;&gt;0,"",'Base de données'!$B3298),""))</f>
        <v/>
      </c>
      <c r="V3298" s="39" t="str">
        <f>IF(V$1&gt;$AE$1,"-",IFERROR(IF(DATEDIF('Base de données'!$A3298,V$1,"d")&lt;&gt;0,"",'Base de données'!$B3298),""))</f>
        <v>ARBLU</v>
      </c>
      <c r="W3298" s="34"/>
      <c r="X3298" s="30" t="str">
        <f>'Base de données'!$C3298&amp;" "&amp;'Base de données'!$D3298</f>
        <v>Lacroix Thibault</v>
      </c>
      <c r="Y3298" s="31">
        <f>COUNTIF('Base de données'!$B:$B,'Base de données'!$B3298)</f>
        <v>12</v>
      </c>
      <c r="AA3298" s="87" cm="1">
        <f t="array" aca="1" ref="AA3298" ca="1">INDIRECT("'Base de données'!A" &amp; ROW(Y3298))</f>
        <v>45992</v>
      </c>
      <c r="AB3298" s="51" t="str" cm="1">
        <f t="array" aca="1" ref="AB3298" ca="1">INDIRECT("'Base de données'!B" &amp; ROW(Z3298))</f>
        <v>ARBLU</v>
      </c>
    </row>
    <row r="3299" spans="1:28" x14ac:dyDescent="0.3">
      <c r="A3299" s="41" t="str">
        <f ca="1">IF(IF(AND($B3299&lt;&gt;"-",$B3299=$E3299),"Entrée et sortie","-")="Entrée et sortie",'Base de données'!$B3299,"-")</f>
        <v>-</v>
      </c>
      <c r="B3299" s="41" t="str">
        <f t="shared" ca="1" si="207"/>
        <v>-</v>
      </c>
      <c r="C3299" s="41" t="str">
        <f t="shared" ca="1" si="208"/>
        <v>-</v>
      </c>
      <c r="D3299" s="41" t="str">
        <f>IF($F3299="sortie en cours d'année",'Base de données'!$B3299,"-")</f>
        <v>-</v>
      </c>
      <c r="E3299" s="41" t="str">
        <f>IF($H3299="entrée en cours d'année",'Base de données'!$B3299,"-")</f>
        <v>-</v>
      </c>
      <c r="F3299" s="37" t="str">
        <f t="shared" si="205"/>
        <v/>
      </c>
      <c r="G3299" s="37" t="str">
        <f>IF($J3299="mouvement",_xlfn.XLOOKUP('Base de données'!$B3299,$V:$V,$V:$V,0),"")</f>
        <v/>
      </c>
      <c r="H3299" s="37" t="str">
        <f t="shared" si="206"/>
        <v/>
      </c>
      <c r="I3299" s="37" t="str">
        <f>IF($J3299="mouvement",_xlfn.XLOOKUP('Base de données'!$B3299,$K:$K,$K:$K,0),"")</f>
        <v/>
      </c>
      <c r="J3299" s="38" t="str">
        <f>IF(AND(Y3299&lt;&gt;MAX(Y:Y),COUNTIF(K3299:V3299,'Base de données'!$B3299)&gt;0),"mouvement","")</f>
        <v/>
      </c>
      <c r="K3299" s="39" t="str">
        <f>IF(K$1&gt;$AE$1,"-",IFERROR(IF(DATEDIF('Base de données'!$A3299,K$1,"d")&lt;&gt;0,"",'Base de données'!$B3299),""))</f>
        <v/>
      </c>
      <c r="L3299" s="39" t="str">
        <f>IF(L$1&gt;$AE$1,"-",IFERROR(IF(DATEDIF('Base de données'!$A3299,L$1,"d")&lt;&gt;0,"",'Base de données'!$B3299),""))</f>
        <v/>
      </c>
      <c r="M3299" s="39" t="str">
        <f>IF(M$1&gt;$AE$1,"-",IFERROR(IF(DATEDIF('Base de données'!$A3299,M$1,"d")&lt;&gt;0,"",'Base de données'!$B3299),""))</f>
        <v/>
      </c>
      <c r="N3299" s="39" t="str">
        <f>IF(N$1&gt;$AE$1,"-",IFERROR(IF(DATEDIF('Base de données'!$A3299,N$1,"d")&lt;&gt;0,"",'Base de données'!$B3299),""))</f>
        <v/>
      </c>
      <c r="O3299" s="39" t="str">
        <f>IF(O$1&gt;$AE$1,"-",IFERROR(IF(DATEDIF('Base de données'!$A3299,O$1,"d")&lt;&gt;0,"",'Base de données'!$B3299),""))</f>
        <v/>
      </c>
      <c r="P3299" s="39" t="str">
        <f>IF(P$1&gt;$AE$1,"-",IFERROR(IF(DATEDIF('Base de données'!$A3299,P$1,"d")&lt;&gt;0,"",'Base de données'!$B3299),""))</f>
        <v/>
      </c>
      <c r="Q3299" s="39" t="str">
        <f>IF(Q$1&gt;$AE$1,"-",IFERROR(IF(DATEDIF('Base de données'!$A3299,Q$1,"d")&lt;&gt;0,"",'Base de données'!$B3299),""))</f>
        <v/>
      </c>
      <c r="R3299" s="39" t="str">
        <f>IF(R$1&gt;$AE$1,"-",IFERROR(IF(DATEDIF('Base de données'!$A3299,R$1,"d")&lt;&gt;0,"",'Base de données'!$B3299),""))</f>
        <v/>
      </c>
      <c r="S3299" s="39" t="str">
        <f>IF(S$1&gt;$AE$1,"-",IFERROR(IF(DATEDIF('Base de données'!$A3299,S$1,"d")&lt;&gt;0,"",'Base de données'!$B3299),""))</f>
        <v/>
      </c>
      <c r="T3299" s="39" t="str">
        <f>IF(T$1&gt;$AE$1,"-",IFERROR(IF(DATEDIF('Base de données'!$A3299,T$1,"d")&lt;&gt;0,"",'Base de données'!$B3299),""))</f>
        <v/>
      </c>
      <c r="U3299" s="39" t="str">
        <f>IF(U$1&gt;$AE$1,"-",IFERROR(IF(DATEDIF('Base de données'!$A3299,U$1,"d")&lt;&gt;0,"",'Base de données'!$B3299),""))</f>
        <v/>
      </c>
      <c r="V3299" s="39" t="str">
        <f>IF(V$1&gt;$AE$1,"-",IFERROR(IF(DATEDIF('Base de données'!$A3299,V$1,"d")&lt;&gt;0,"",'Base de données'!$B3299),""))</f>
        <v>2T2W1</v>
      </c>
      <c r="W3299" s="34"/>
      <c r="X3299" s="30" t="str">
        <f>'Base de données'!$C3299&amp;" "&amp;'Base de données'!$D3299</f>
        <v>Maillard Laurent</v>
      </c>
      <c r="Y3299" s="31">
        <f>COUNTIF('Base de données'!$B:$B,'Base de données'!$B3299)</f>
        <v>12</v>
      </c>
      <c r="AA3299" s="87" cm="1">
        <f t="array" aca="1" ref="AA3299" ca="1">INDIRECT("'Base de données'!A" &amp; ROW(Y3299))</f>
        <v>45992</v>
      </c>
      <c r="AB3299" s="51" t="str" cm="1">
        <f t="array" aca="1" ref="AB3299" ca="1">INDIRECT("'Base de données'!B" &amp; ROW(Z3299))</f>
        <v>2T2W1</v>
      </c>
    </row>
    <row r="3300" spans="1:28" x14ac:dyDescent="0.3">
      <c r="A3300" s="41" t="str">
        <f ca="1">IF(IF(AND($B3300&lt;&gt;"-",$B3300=$E3300),"Entrée et sortie","-")="Entrée et sortie",'Base de données'!$B3300,"-")</f>
        <v>-</v>
      </c>
      <c r="B3300" s="41" t="str">
        <f t="shared" ca="1" si="207"/>
        <v>-</v>
      </c>
      <c r="C3300" s="41" t="str">
        <f t="shared" ca="1" si="208"/>
        <v>-</v>
      </c>
      <c r="D3300" s="41" t="str">
        <f>IF($F3300="sortie en cours d'année",'Base de données'!$B3300,"-")</f>
        <v>-</v>
      </c>
      <c r="E3300" s="41" t="str">
        <f>IF($H3300="entrée en cours d'année",'Base de données'!$B3300,"-")</f>
        <v>-</v>
      </c>
      <c r="F3300" s="37" t="str">
        <f t="shared" si="205"/>
        <v/>
      </c>
      <c r="G3300" s="37" t="str">
        <f>IF($J3300="mouvement",_xlfn.XLOOKUP('Base de données'!$B3300,$V:$V,$V:$V,0),"")</f>
        <v/>
      </c>
      <c r="H3300" s="37" t="str">
        <f t="shared" si="206"/>
        <v/>
      </c>
      <c r="I3300" s="37" t="str">
        <f>IF($J3300="mouvement",_xlfn.XLOOKUP('Base de données'!$B3300,$K:$K,$K:$K,0),"")</f>
        <v/>
      </c>
      <c r="J3300" s="38" t="str">
        <f>IF(AND(Y3300&lt;&gt;MAX(Y:Y),COUNTIF(K3300:V3300,'Base de données'!$B3300)&gt;0),"mouvement","")</f>
        <v/>
      </c>
      <c r="K3300" s="39" t="str">
        <f>IF(K$1&gt;$AE$1,"-",IFERROR(IF(DATEDIF('Base de données'!$A3300,K$1,"d")&lt;&gt;0,"",'Base de données'!$B3300),""))</f>
        <v/>
      </c>
      <c r="L3300" s="39" t="str">
        <f>IF(L$1&gt;$AE$1,"-",IFERROR(IF(DATEDIF('Base de données'!$A3300,L$1,"d")&lt;&gt;0,"",'Base de données'!$B3300),""))</f>
        <v/>
      </c>
      <c r="M3300" s="39" t="str">
        <f>IF(M$1&gt;$AE$1,"-",IFERROR(IF(DATEDIF('Base de données'!$A3300,M$1,"d")&lt;&gt;0,"",'Base de données'!$B3300),""))</f>
        <v/>
      </c>
      <c r="N3300" s="39" t="str">
        <f>IF(N$1&gt;$AE$1,"-",IFERROR(IF(DATEDIF('Base de données'!$A3300,N$1,"d")&lt;&gt;0,"",'Base de données'!$B3300),""))</f>
        <v/>
      </c>
      <c r="O3300" s="39" t="str">
        <f>IF(O$1&gt;$AE$1,"-",IFERROR(IF(DATEDIF('Base de données'!$A3300,O$1,"d")&lt;&gt;0,"",'Base de données'!$B3300),""))</f>
        <v/>
      </c>
      <c r="P3300" s="39" t="str">
        <f>IF(P$1&gt;$AE$1,"-",IFERROR(IF(DATEDIF('Base de données'!$A3300,P$1,"d")&lt;&gt;0,"",'Base de données'!$B3300),""))</f>
        <v/>
      </c>
      <c r="Q3300" s="39" t="str">
        <f>IF(Q$1&gt;$AE$1,"-",IFERROR(IF(DATEDIF('Base de données'!$A3300,Q$1,"d")&lt;&gt;0,"",'Base de données'!$B3300),""))</f>
        <v/>
      </c>
      <c r="R3300" s="39" t="str">
        <f>IF(R$1&gt;$AE$1,"-",IFERROR(IF(DATEDIF('Base de données'!$A3300,R$1,"d")&lt;&gt;0,"",'Base de données'!$B3300),""))</f>
        <v/>
      </c>
      <c r="S3300" s="39" t="str">
        <f>IF(S$1&gt;$AE$1,"-",IFERROR(IF(DATEDIF('Base de données'!$A3300,S$1,"d")&lt;&gt;0,"",'Base de données'!$B3300),""))</f>
        <v/>
      </c>
      <c r="T3300" s="39" t="str">
        <f>IF(T$1&gt;$AE$1,"-",IFERROR(IF(DATEDIF('Base de données'!$A3300,T$1,"d")&lt;&gt;0,"",'Base de données'!$B3300),""))</f>
        <v/>
      </c>
      <c r="U3300" s="39" t="str">
        <f>IF(U$1&gt;$AE$1,"-",IFERROR(IF(DATEDIF('Base de données'!$A3300,U$1,"d")&lt;&gt;0,"",'Base de données'!$B3300),""))</f>
        <v/>
      </c>
      <c r="V3300" s="39" t="str">
        <f>IF(V$1&gt;$AE$1,"-",IFERROR(IF(DATEDIF('Base de données'!$A3300,V$1,"d")&lt;&gt;0,"",'Base de données'!$B3300),""))</f>
        <v>DOY58</v>
      </c>
      <c r="W3300" s="34"/>
      <c r="X3300" s="30" t="str">
        <f>'Base de données'!$C3300&amp;" "&amp;'Base de données'!$D3300</f>
        <v>Munoz Joseph</v>
      </c>
      <c r="Y3300" s="31">
        <f>COUNTIF('Base de données'!$B:$B,'Base de données'!$B3300)</f>
        <v>12</v>
      </c>
      <c r="AA3300" s="87" cm="1">
        <f t="array" aca="1" ref="AA3300" ca="1">INDIRECT("'Base de données'!A" &amp; ROW(Y3300))</f>
        <v>45992</v>
      </c>
      <c r="AB3300" s="51" t="str" cm="1">
        <f t="array" aca="1" ref="AB3300" ca="1">INDIRECT("'Base de données'!B" &amp; ROW(Z3300))</f>
        <v>DOY58</v>
      </c>
    </row>
    <row r="3301" spans="1:28" x14ac:dyDescent="0.3">
      <c r="A3301" s="41" t="str">
        <f ca="1">IF(IF(AND($B3301&lt;&gt;"-",$B3301=$E3301),"Entrée et sortie","-")="Entrée et sortie",'Base de données'!$B3301,"-")</f>
        <v>-</v>
      </c>
      <c r="B3301" s="41" t="str">
        <f t="shared" ca="1" si="207"/>
        <v>-</v>
      </c>
      <c r="C3301" s="41" t="str">
        <f t="shared" ca="1" si="208"/>
        <v>-</v>
      </c>
      <c r="D3301" s="41" t="str">
        <f>IF($F3301="sortie en cours d'année",'Base de données'!$B3301,"-")</f>
        <v>-</v>
      </c>
      <c r="E3301" s="41" t="str">
        <f>IF($H3301="entrée en cours d'année",'Base de données'!$B3301,"-")</f>
        <v>-</v>
      </c>
      <c r="F3301" s="37" t="str">
        <f t="shared" si="205"/>
        <v/>
      </c>
      <c r="G3301" s="37" t="str">
        <f>IF($J3301="mouvement",_xlfn.XLOOKUP('Base de données'!$B3301,$V:$V,$V:$V,0),"")</f>
        <v/>
      </c>
      <c r="H3301" s="37" t="str">
        <f t="shared" si="206"/>
        <v/>
      </c>
      <c r="I3301" s="37" t="str">
        <f>IF($J3301="mouvement",_xlfn.XLOOKUP('Base de données'!$B3301,$K:$K,$K:$K,0),"")</f>
        <v/>
      </c>
      <c r="J3301" s="38" t="str">
        <f>IF(AND(Y3301&lt;&gt;MAX(Y:Y),COUNTIF(K3301:V3301,'Base de données'!$B3301)&gt;0),"mouvement","")</f>
        <v/>
      </c>
      <c r="K3301" s="39" t="str">
        <f>IF(K$1&gt;$AE$1,"-",IFERROR(IF(DATEDIF('Base de données'!$A3301,K$1,"d")&lt;&gt;0,"",'Base de données'!$B3301),""))</f>
        <v/>
      </c>
      <c r="L3301" s="39" t="str">
        <f>IF(L$1&gt;$AE$1,"-",IFERROR(IF(DATEDIF('Base de données'!$A3301,L$1,"d")&lt;&gt;0,"",'Base de données'!$B3301),""))</f>
        <v/>
      </c>
      <c r="M3301" s="39" t="str">
        <f>IF(M$1&gt;$AE$1,"-",IFERROR(IF(DATEDIF('Base de données'!$A3301,M$1,"d")&lt;&gt;0,"",'Base de données'!$B3301),""))</f>
        <v/>
      </c>
      <c r="N3301" s="39" t="str">
        <f>IF(N$1&gt;$AE$1,"-",IFERROR(IF(DATEDIF('Base de données'!$A3301,N$1,"d")&lt;&gt;0,"",'Base de données'!$B3301),""))</f>
        <v/>
      </c>
      <c r="O3301" s="39" t="str">
        <f>IF(O$1&gt;$AE$1,"-",IFERROR(IF(DATEDIF('Base de données'!$A3301,O$1,"d")&lt;&gt;0,"",'Base de données'!$B3301),""))</f>
        <v/>
      </c>
      <c r="P3301" s="39" t="str">
        <f>IF(P$1&gt;$AE$1,"-",IFERROR(IF(DATEDIF('Base de données'!$A3301,P$1,"d")&lt;&gt;0,"",'Base de données'!$B3301),""))</f>
        <v/>
      </c>
      <c r="Q3301" s="39" t="str">
        <f>IF(Q$1&gt;$AE$1,"-",IFERROR(IF(DATEDIF('Base de données'!$A3301,Q$1,"d")&lt;&gt;0,"",'Base de données'!$B3301),""))</f>
        <v/>
      </c>
      <c r="R3301" s="39" t="str">
        <f>IF(R$1&gt;$AE$1,"-",IFERROR(IF(DATEDIF('Base de données'!$A3301,R$1,"d")&lt;&gt;0,"",'Base de données'!$B3301),""))</f>
        <v/>
      </c>
      <c r="S3301" s="39" t="str">
        <f>IF(S$1&gt;$AE$1,"-",IFERROR(IF(DATEDIF('Base de données'!$A3301,S$1,"d")&lt;&gt;0,"",'Base de données'!$B3301),""))</f>
        <v/>
      </c>
      <c r="T3301" s="39" t="str">
        <f>IF(T$1&gt;$AE$1,"-",IFERROR(IF(DATEDIF('Base de données'!$A3301,T$1,"d")&lt;&gt;0,"",'Base de données'!$B3301),""))</f>
        <v/>
      </c>
      <c r="U3301" s="39" t="str">
        <f>IF(U$1&gt;$AE$1,"-",IFERROR(IF(DATEDIF('Base de données'!$A3301,U$1,"d")&lt;&gt;0,"",'Base de données'!$B3301),""))</f>
        <v/>
      </c>
      <c r="V3301" s="39" t="str">
        <f>IF(V$1&gt;$AE$1,"-",IFERROR(IF(DATEDIF('Base de données'!$A3301,V$1,"d")&lt;&gt;0,"",'Base de données'!$B3301),""))</f>
        <v>TAAFZ</v>
      </c>
      <c r="W3301" s="34"/>
      <c r="X3301" s="30" t="str">
        <f>'Base de données'!$C3301&amp;" "&amp;'Base de données'!$D3301</f>
        <v>Lévêque Victor</v>
      </c>
      <c r="Y3301" s="31">
        <f>COUNTIF('Base de données'!$B:$B,'Base de données'!$B3301)</f>
        <v>12</v>
      </c>
      <c r="AA3301" s="87" cm="1">
        <f t="array" aca="1" ref="AA3301" ca="1">INDIRECT("'Base de données'!A" &amp; ROW(Y3301))</f>
        <v>45992</v>
      </c>
      <c r="AB3301" s="51" t="str" cm="1">
        <f t="array" aca="1" ref="AB3301" ca="1">INDIRECT("'Base de données'!B" &amp; ROW(Z3301))</f>
        <v>TAAFZ</v>
      </c>
    </row>
    <row r="3302" spans="1:28" x14ac:dyDescent="0.3">
      <c r="A3302" s="41" t="str">
        <f ca="1">IF(IF(AND($B3302&lt;&gt;"-",$B3302=$E3302),"Entrée et sortie","-")="Entrée et sortie",'Base de données'!$B3302,"-")</f>
        <v>-</v>
      </c>
      <c r="B3302" s="41" t="str">
        <f t="shared" ca="1" si="207"/>
        <v>-</v>
      </c>
      <c r="C3302" s="41" t="str">
        <f t="shared" ca="1" si="208"/>
        <v>-</v>
      </c>
      <c r="D3302" s="41" t="str">
        <f>IF($F3302="sortie en cours d'année",'Base de données'!$B3302,"-")</f>
        <v>-</v>
      </c>
      <c r="E3302" s="41" t="str">
        <f>IF($H3302="entrée en cours d'année",'Base de données'!$B3302,"-")</f>
        <v>-</v>
      </c>
      <c r="F3302" s="37" t="str">
        <f t="shared" si="205"/>
        <v/>
      </c>
      <c r="G3302" s="37" t="str">
        <f>IF($J3302="mouvement",_xlfn.XLOOKUP('Base de données'!$B3302,$V:$V,$V:$V,0),"")</f>
        <v/>
      </c>
      <c r="H3302" s="37" t="str">
        <f t="shared" si="206"/>
        <v/>
      </c>
      <c r="I3302" s="37" t="str">
        <f>IF($J3302="mouvement",_xlfn.XLOOKUP('Base de données'!$B3302,$K:$K,$K:$K,0),"")</f>
        <v/>
      </c>
      <c r="J3302" s="38" t="str">
        <f>IF(AND(Y3302&lt;&gt;MAX(Y:Y),COUNTIF(K3302:V3302,'Base de données'!$B3302)&gt;0),"mouvement","")</f>
        <v/>
      </c>
      <c r="K3302" s="39" t="str">
        <f>IF(K$1&gt;$AE$1,"-",IFERROR(IF(DATEDIF('Base de données'!$A3302,K$1,"d")&lt;&gt;0,"",'Base de données'!$B3302),""))</f>
        <v/>
      </c>
      <c r="L3302" s="39" t="str">
        <f>IF(L$1&gt;$AE$1,"-",IFERROR(IF(DATEDIF('Base de données'!$A3302,L$1,"d")&lt;&gt;0,"",'Base de données'!$B3302),""))</f>
        <v/>
      </c>
      <c r="M3302" s="39" t="str">
        <f>IF(M$1&gt;$AE$1,"-",IFERROR(IF(DATEDIF('Base de données'!$A3302,M$1,"d")&lt;&gt;0,"",'Base de données'!$B3302),""))</f>
        <v/>
      </c>
      <c r="N3302" s="39" t="str">
        <f>IF(N$1&gt;$AE$1,"-",IFERROR(IF(DATEDIF('Base de données'!$A3302,N$1,"d")&lt;&gt;0,"",'Base de données'!$B3302),""))</f>
        <v/>
      </c>
      <c r="O3302" s="39" t="str">
        <f>IF(O$1&gt;$AE$1,"-",IFERROR(IF(DATEDIF('Base de données'!$A3302,O$1,"d")&lt;&gt;0,"",'Base de données'!$B3302),""))</f>
        <v/>
      </c>
      <c r="P3302" s="39" t="str">
        <f>IF(P$1&gt;$AE$1,"-",IFERROR(IF(DATEDIF('Base de données'!$A3302,P$1,"d")&lt;&gt;0,"",'Base de données'!$B3302),""))</f>
        <v/>
      </c>
      <c r="Q3302" s="39" t="str">
        <f>IF(Q$1&gt;$AE$1,"-",IFERROR(IF(DATEDIF('Base de données'!$A3302,Q$1,"d")&lt;&gt;0,"",'Base de données'!$B3302),""))</f>
        <v/>
      </c>
      <c r="R3302" s="39" t="str">
        <f>IF(R$1&gt;$AE$1,"-",IFERROR(IF(DATEDIF('Base de données'!$A3302,R$1,"d")&lt;&gt;0,"",'Base de données'!$B3302),""))</f>
        <v/>
      </c>
      <c r="S3302" s="39" t="str">
        <f>IF(S$1&gt;$AE$1,"-",IFERROR(IF(DATEDIF('Base de données'!$A3302,S$1,"d")&lt;&gt;0,"",'Base de données'!$B3302),""))</f>
        <v/>
      </c>
      <c r="T3302" s="39" t="str">
        <f>IF(T$1&gt;$AE$1,"-",IFERROR(IF(DATEDIF('Base de données'!$A3302,T$1,"d")&lt;&gt;0,"",'Base de données'!$B3302),""))</f>
        <v/>
      </c>
      <c r="U3302" s="39" t="str">
        <f>IF(U$1&gt;$AE$1,"-",IFERROR(IF(DATEDIF('Base de données'!$A3302,U$1,"d")&lt;&gt;0,"",'Base de données'!$B3302),""))</f>
        <v/>
      </c>
      <c r="V3302" s="39" t="str">
        <f>IF(V$1&gt;$AE$1,"-",IFERROR(IF(DATEDIF('Base de données'!$A3302,V$1,"d")&lt;&gt;0,"",'Base de données'!$B3302),""))</f>
        <v>CJEWL</v>
      </c>
      <c r="W3302" s="34"/>
      <c r="X3302" s="30" t="str">
        <f>'Base de données'!$C3302&amp;" "&amp;'Base de données'!$D3302</f>
        <v>Grenier Aimé</v>
      </c>
      <c r="Y3302" s="31">
        <f>COUNTIF('Base de données'!$B:$B,'Base de données'!$B3302)</f>
        <v>12</v>
      </c>
      <c r="AA3302" s="87" cm="1">
        <f t="array" aca="1" ref="AA3302" ca="1">INDIRECT("'Base de données'!A" &amp; ROW(Y3302))</f>
        <v>45992</v>
      </c>
      <c r="AB3302" s="51" t="str" cm="1">
        <f t="array" aca="1" ref="AB3302" ca="1">INDIRECT("'Base de données'!B" &amp; ROW(Z3302))</f>
        <v>CJEWL</v>
      </c>
    </row>
    <row r="3303" spans="1:28" x14ac:dyDescent="0.3">
      <c r="A3303" s="41" t="str">
        <f ca="1">IF(IF(AND($B3303&lt;&gt;"-",$B3303=$E3303),"Entrée et sortie","-")="Entrée et sortie",'Base de données'!$B3303,"-")</f>
        <v>-</v>
      </c>
      <c r="B3303" s="41" t="str">
        <f t="shared" ca="1" si="207"/>
        <v>-</v>
      </c>
      <c r="C3303" s="41" t="str">
        <f t="shared" ca="1" si="208"/>
        <v>-</v>
      </c>
      <c r="D3303" s="41" t="str">
        <f>IF($F3303="sortie en cours d'année",'Base de données'!$B3303,"-")</f>
        <v>-</v>
      </c>
      <c r="E3303" s="41" t="str">
        <f>IF($H3303="entrée en cours d'année",'Base de données'!$B3303,"-")</f>
        <v>-</v>
      </c>
      <c r="F3303" s="37" t="str">
        <f t="shared" si="205"/>
        <v/>
      </c>
      <c r="G3303" s="37" t="str">
        <f>IF($J3303="mouvement",_xlfn.XLOOKUP('Base de données'!$B3303,$V:$V,$V:$V,0),"")</f>
        <v/>
      </c>
      <c r="H3303" s="37" t="str">
        <f t="shared" si="206"/>
        <v/>
      </c>
      <c r="I3303" s="37" t="str">
        <f>IF($J3303="mouvement",_xlfn.XLOOKUP('Base de données'!$B3303,$K:$K,$K:$K,0),"")</f>
        <v/>
      </c>
      <c r="J3303" s="38" t="str">
        <f>IF(AND(Y3303&lt;&gt;MAX(Y:Y),COUNTIF(K3303:V3303,'Base de données'!$B3303)&gt;0),"mouvement","")</f>
        <v/>
      </c>
      <c r="K3303" s="39" t="str">
        <f>IF(K$1&gt;$AE$1,"-",IFERROR(IF(DATEDIF('Base de données'!$A3303,K$1,"d")&lt;&gt;0,"",'Base de données'!$B3303),""))</f>
        <v/>
      </c>
      <c r="L3303" s="39" t="str">
        <f>IF(L$1&gt;$AE$1,"-",IFERROR(IF(DATEDIF('Base de données'!$A3303,L$1,"d")&lt;&gt;0,"",'Base de données'!$B3303),""))</f>
        <v/>
      </c>
      <c r="M3303" s="39" t="str">
        <f>IF(M$1&gt;$AE$1,"-",IFERROR(IF(DATEDIF('Base de données'!$A3303,M$1,"d")&lt;&gt;0,"",'Base de données'!$B3303),""))</f>
        <v/>
      </c>
      <c r="N3303" s="39" t="str">
        <f>IF(N$1&gt;$AE$1,"-",IFERROR(IF(DATEDIF('Base de données'!$A3303,N$1,"d")&lt;&gt;0,"",'Base de données'!$B3303),""))</f>
        <v/>
      </c>
      <c r="O3303" s="39" t="str">
        <f>IF(O$1&gt;$AE$1,"-",IFERROR(IF(DATEDIF('Base de données'!$A3303,O$1,"d")&lt;&gt;0,"",'Base de données'!$B3303),""))</f>
        <v/>
      </c>
      <c r="P3303" s="39" t="str">
        <f>IF(P$1&gt;$AE$1,"-",IFERROR(IF(DATEDIF('Base de données'!$A3303,P$1,"d")&lt;&gt;0,"",'Base de données'!$B3303),""))</f>
        <v/>
      </c>
      <c r="Q3303" s="39" t="str">
        <f>IF(Q$1&gt;$AE$1,"-",IFERROR(IF(DATEDIF('Base de données'!$A3303,Q$1,"d")&lt;&gt;0,"",'Base de données'!$B3303),""))</f>
        <v/>
      </c>
      <c r="R3303" s="39" t="str">
        <f>IF(R$1&gt;$AE$1,"-",IFERROR(IF(DATEDIF('Base de données'!$A3303,R$1,"d")&lt;&gt;0,"",'Base de données'!$B3303),""))</f>
        <v/>
      </c>
      <c r="S3303" s="39" t="str">
        <f>IF(S$1&gt;$AE$1,"-",IFERROR(IF(DATEDIF('Base de données'!$A3303,S$1,"d")&lt;&gt;0,"",'Base de données'!$B3303),""))</f>
        <v/>
      </c>
      <c r="T3303" s="39" t="str">
        <f>IF(T$1&gt;$AE$1,"-",IFERROR(IF(DATEDIF('Base de données'!$A3303,T$1,"d")&lt;&gt;0,"",'Base de données'!$B3303),""))</f>
        <v/>
      </c>
      <c r="U3303" s="39" t="str">
        <f>IF(U$1&gt;$AE$1,"-",IFERROR(IF(DATEDIF('Base de données'!$A3303,U$1,"d")&lt;&gt;0,"",'Base de données'!$B3303),""))</f>
        <v/>
      </c>
      <c r="V3303" s="39" t="str">
        <f>IF(V$1&gt;$AE$1,"-",IFERROR(IF(DATEDIF('Base de données'!$A3303,V$1,"d")&lt;&gt;0,"",'Base de données'!$B3303),""))</f>
        <v>GN35T</v>
      </c>
      <c r="W3303" s="34"/>
      <c r="X3303" s="30" t="str">
        <f>'Base de données'!$C3303&amp;" "&amp;'Base de données'!$D3303</f>
        <v>Valette Timothée</v>
      </c>
      <c r="Y3303" s="31">
        <f>COUNTIF('Base de données'!$B:$B,'Base de données'!$B3303)</f>
        <v>12</v>
      </c>
      <c r="AA3303" s="87" cm="1">
        <f t="array" aca="1" ref="AA3303" ca="1">INDIRECT("'Base de données'!A" &amp; ROW(Y3303))</f>
        <v>45992</v>
      </c>
      <c r="AB3303" s="51" t="str" cm="1">
        <f t="array" aca="1" ref="AB3303" ca="1">INDIRECT("'Base de données'!B" &amp; ROW(Z3303))</f>
        <v>GN35T</v>
      </c>
    </row>
    <row r="3304" spans="1:28" x14ac:dyDescent="0.3">
      <c r="A3304" s="41" t="str">
        <f ca="1">IF(IF(AND($B3304&lt;&gt;"-",$B3304=$E3304),"Entrée et sortie","-")="Entrée et sortie",'Base de données'!$B3304,"-")</f>
        <v>-</v>
      </c>
      <c r="B3304" s="41" t="str">
        <f t="shared" ca="1" si="207"/>
        <v>-</v>
      </c>
      <c r="C3304" s="41" t="str">
        <f t="shared" ca="1" si="208"/>
        <v>-</v>
      </c>
      <c r="D3304" s="41" t="str">
        <f>IF($F3304="sortie en cours d'année",'Base de données'!$B3304,"-")</f>
        <v>-</v>
      </c>
      <c r="E3304" s="41" t="str">
        <f>IF($H3304="entrée en cours d'année",'Base de données'!$B3304,"-")</f>
        <v>-</v>
      </c>
      <c r="F3304" s="37" t="str">
        <f t="shared" si="205"/>
        <v/>
      </c>
      <c r="G3304" s="37" t="str">
        <f>IF($J3304="mouvement",_xlfn.XLOOKUP('Base de données'!$B3304,$V:$V,$V:$V,0),"")</f>
        <v/>
      </c>
      <c r="H3304" s="37" t="str">
        <f t="shared" si="206"/>
        <v/>
      </c>
      <c r="I3304" s="37" t="str">
        <f>IF($J3304="mouvement",_xlfn.XLOOKUP('Base de données'!$B3304,$K:$K,$K:$K,0),"")</f>
        <v/>
      </c>
      <c r="J3304" s="38" t="str">
        <f>IF(AND(Y3304&lt;&gt;MAX(Y:Y),COUNTIF(K3304:V3304,'Base de données'!$B3304)&gt;0),"mouvement","")</f>
        <v/>
      </c>
      <c r="K3304" s="39" t="str">
        <f>IF(K$1&gt;$AE$1,"-",IFERROR(IF(DATEDIF('Base de données'!$A3304,K$1,"d")&lt;&gt;0,"",'Base de données'!$B3304),""))</f>
        <v/>
      </c>
      <c r="L3304" s="39" t="str">
        <f>IF(L$1&gt;$AE$1,"-",IFERROR(IF(DATEDIF('Base de données'!$A3304,L$1,"d")&lt;&gt;0,"",'Base de données'!$B3304),""))</f>
        <v/>
      </c>
      <c r="M3304" s="39" t="str">
        <f>IF(M$1&gt;$AE$1,"-",IFERROR(IF(DATEDIF('Base de données'!$A3304,M$1,"d")&lt;&gt;0,"",'Base de données'!$B3304),""))</f>
        <v/>
      </c>
      <c r="N3304" s="39" t="str">
        <f>IF(N$1&gt;$AE$1,"-",IFERROR(IF(DATEDIF('Base de données'!$A3304,N$1,"d")&lt;&gt;0,"",'Base de données'!$B3304),""))</f>
        <v/>
      </c>
      <c r="O3304" s="39" t="str">
        <f>IF(O$1&gt;$AE$1,"-",IFERROR(IF(DATEDIF('Base de données'!$A3304,O$1,"d")&lt;&gt;0,"",'Base de données'!$B3304),""))</f>
        <v/>
      </c>
      <c r="P3304" s="39" t="str">
        <f>IF(P$1&gt;$AE$1,"-",IFERROR(IF(DATEDIF('Base de données'!$A3304,P$1,"d")&lt;&gt;0,"",'Base de données'!$B3304),""))</f>
        <v/>
      </c>
      <c r="Q3304" s="39" t="str">
        <f>IF(Q$1&gt;$AE$1,"-",IFERROR(IF(DATEDIF('Base de données'!$A3304,Q$1,"d")&lt;&gt;0,"",'Base de données'!$B3304),""))</f>
        <v/>
      </c>
      <c r="R3304" s="39" t="str">
        <f>IF(R$1&gt;$AE$1,"-",IFERROR(IF(DATEDIF('Base de données'!$A3304,R$1,"d")&lt;&gt;0,"",'Base de données'!$B3304),""))</f>
        <v/>
      </c>
      <c r="S3304" s="39" t="str">
        <f>IF(S$1&gt;$AE$1,"-",IFERROR(IF(DATEDIF('Base de données'!$A3304,S$1,"d")&lt;&gt;0,"",'Base de données'!$B3304),""))</f>
        <v/>
      </c>
      <c r="T3304" s="39" t="str">
        <f>IF(T$1&gt;$AE$1,"-",IFERROR(IF(DATEDIF('Base de données'!$A3304,T$1,"d")&lt;&gt;0,"",'Base de données'!$B3304),""))</f>
        <v/>
      </c>
      <c r="U3304" s="39" t="str">
        <f>IF(U$1&gt;$AE$1,"-",IFERROR(IF(DATEDIF('Base de données'!$A3304,U$1,"d")&lt;&gt;0,"",'Base de données'!$B3304),""))</f>
        <v/>
      </c>
      <c r="V3304" s="39" t="str">
        <f>IF(V$1&gt;$AE$1,"-",IFERROR(IF(DATEDIF('Base de données'!$A3304,V$1,"d")&lt;&gt;0,"",'Base de données'!$B3304),""))</f>
        <v>8XT8G</v>
      </c>
      <c r="W3304" s="34"/>
      <c r="X3304" s="30" t="str">
        <f>'Base de données'!$C3304&amp;" "&amp;'Base de données'!$D3304</f>
        <v>Fontaine Denise</v>
      </c>
      <c r="Y3304" s="31">
        <f>COUNTIF('Base de données'!$B:$B,'Base de données'!$B3304)</f>
        <v>12</v>
      </c>
      <c r="AA3304" s="87" cm="1">
        <f t="array" aca="1" ref="AA3304" ca="1">INDIRECT("'Base de données'!A" &amp; ROW(Y3304))</f>
        <v>45992</v>
      </c>
      <c r="AB3304" s="51" t="str" cm="1">
        <f t="array" aca="1" ref="AB3304" ca="1">INDIRECT("'Base de données'!B" &amp; ROW(Z3304))</f>
        <v>8XT8G</v>
      </c>
    </row>
    <row r="3305" spans="1:28" x14ac:dyDescent="0.3">
      <c r="A3305" s="41" t="str">
        <f ca="1">IF(IF(AND($B3305&lt;&gt;"-",$B3305=$E3305),"Entrée et sortie","-")="Entrée et sortie",'Base de données'!$B3305,"-")</f>
        <v>-</v>
      </c>
      <c r="B3305" s="41" t="str">
        <f t="shared" ca="1" si="207"/>
        <v>-</v>
      </c>
      <c r="C3305" s="41" t="str">
        <f t="shared" ca="1" si="208"/>
        <v>-</v>
      </c>
      <c r="D3305" s="41" t="str">
        <f>IF($F3305="sortie en cours d'année",'Base de données'!$B3305,"-")</f>
        <v>-</v>
      </c>
      <c r="E3305" s="41" t="str">
        <f>IF($H3305="entrée en cours d'année",'Base de données'!$B3305,"-")</f>
        <v>-</v>
      </c>
      <c r="F3305" s="37" t="str">
        <f t="shared" si="205"/>
        <v/>
      </c>
      <c r="G3305" s="37" t="str">
        <f>IF($J3305="mouvement",_xlfn.XLOOKUP('Base de données'!$B3305,$V:$V,$V:$V,0),"")</f>
        <v/>
      </c>
      <c r="H3305" s="37" t="str">
        <f t="shared" si="206"/>
        <v/>
      </c>
      <c r="I3305" s="37" t="str">
        <f>IF($J3305="mouvement",_xlfn.XLOOKUP('Base de données'!$B3305,$K:$K,$K:$K,0),"")</f>
        <v/>
      </c>
      <c r="J3305" s="38" t="str">
        <f>IF(AND(Y3305&lt;&gt;MAX(Y:Y),COUNTIF(K3305:V3305,'Base de données'!$B3305)&gt;0),"mouvement","")</f>
        <v/>
      </c>
      <c r="K3305" s="39" t="str">
        <f>IF(K$1&gt;$AE$1,"-",IFERROR(IF(DATEDIF('Base de données'!$A3305,K$1,"d")&lt;&gt;0,"",'Base de données'!$B3305),""))</f>
        <v/>
      </c>
      <c r="L3305" s="39" t="str">
        <f>IF(L$1&gt;$AE$1,"-",IFERROR(IF(DATEDIF('Base de données'!$A3305,L$1,"d")&lt;&gt;0,"",'Base de données'!$B3305),""))</f>
        <v/>
      </c>
      <c r="M3305" s="39" t="str">
        <f>IF(M$1&gt;$AE$1,"-",IFERROR(IF(DATEDIF('Base de données'!$A3305,M$1,"d")&lt;&gt;0,"",'Base de données'!$B3305),""))</f>
        <v/>
      </c>
      <c r="N3305" s="39" t="str">
        <f>IF(N$1&gt;$AE$1,"-",IFERROR(IF(DATEDIF('Base de données'!$A3305,N$1,"d")&lt;&gt;0,"",'Base de données'!$B3305),""))</f>
        <v/>
      </c>
      <c r="O3305" s="39" t="str">
        <f>IF(O$1&gt;$AE$1,"-",IFERROR(IF(DATEDIF('Base de données'!$A3305,O$1,"d")&lt;&gt;0,"",'Base de données'!$B3305),""))</f>
        <v/>
      </c>
      <c r="P3305" s="39" t="str">
        <f>IF(P$1&gt;$AE$1,"-",IFERROR(IF(DATEDIF('Base de données'!$A3305,P$1,"d")&lt;&gt;0,"",'Base de données'!$B3305),""))</f>
        <v/>
      </c>
      <c r="Q3305" s="39" t="str">
        <f>IF(Q$1&gt;$AE$1,"-",IFERROR(IF(DATEDIF('Base de données'!$A3305,Q$1,"d")&lt;&gt;0,"",'Base de données'!$B3305),""))</f>
        <v/>
      </c>
      <c r="R3305" s="39" t="str">
        <f>IF(R$1&gt;$AE$1,"-",IFERROR(IF(DATEDIF('Base de données'!$A3305,R$1,"d")&lt;&gt;0,"",'Base de données'!$B3305),""))</f>
        <v/>
      </c>
      <c r="S3305" s="39" t="str">
        <f>IF(S$1&gt;$AE$1,"-",IFERROR(IF(DATEDIF('Base de données'!$A3305,S$1,"d")&lt;&gt;0,"",'Base de données'!$B3305),""))</f>
        <v/>
      </c>
      <c r="T3305" s="39" t="str">
        <f>IF(T$1&gt;$AE$1,"-",IFERROR(IF(DATEDIF('Base de données'!$A3305,T$1,"d")&lt;&gt;0,"",'Base de données'!$B3305),""))</f>
        <v/>
      </c>
      <c r="U3305" s="39" t="str">
        <f>IF(U$1&gt;$AE$1,"-",IFERROR(IF(DATEDIF('Base de données'!$A3305,U$1,"d")&lt;&gt;0,"",'Base de données'!$B3305),""))</f>
        <v/>
      </c>
      <c r="V3305" s="39" t="str">
        <f>IF(V$1&gt;$AE$1,"-",IFERROR(IF(DATEDIF('Base de données'!$A3305,V$1,"d")&lt;&gt;0,"",'Base de données'!$B3305),""))</f>
        <v>OPEPZ</v>
      </c>
      <c r="W3305" s="34"/>
      <c r="X3305" s="30" t="str">
        <f>'Base de données'!$C3305&amp;" "&amp;'Base de données'!$D3305</f>
        <v>Salmon Jacques</v>
      </c>
      <c r="Y3305" s="31">
        <f>COUNTIF('Base de données'!$B:$B,'Base de données'!$B3305)</f>
        <v>12</v>
      </c>
      <c r="AA3305" s="87" cm="1">
        <f t="array" aca="1" ref="AA3305" ca="1">INDIRECT("'Base de données'!A" &amp; ROW(Y3305))</f>
        <v>45992</v>
      </c>
      <c r="AB3305" s="51" t="str" cm="1">
        <f t="array" aca="1" ref="AB3305" ca="1">INDIRECT("'Base de données'!B" &amp; ROW(Z3305))</f>
        <v>OPEPZ</v>
      </c>
    </row>
    <row r="3306" spans="1:28" x14ac:dyDescent="0.3">
      <c r="A3306" s="41" t="str">
        <f ca="1">IF(IF(AND($B3306&lt;&gt;"-",$B3306=$E3306),"Entrée et sortie","-")="Entrée et sortie",'Base de données'!$B3306,"-")</f>
        <v>-</v>
      </c>
      <c r="B3306" s="41" t="str">
        <f t="shared" ca="1" si="207"/>
        <v>-</v>
      </c>
      <c r="C3306" s="41" t="str">
        <f t="shared" ca="1" si="208"/>
        <v>-</v>
      </c>
      <c r="D3306" s="41" t="str">
        <f>IF($F3306="sortie en cours d'année",'Base de données'!$B3306,"-")</f>
        <v>-</v>
      </c>
      <c r="E3306" s="41" t="str">
        <f>IF($H3306="entrée en cours d'année",'Base de données'!$B3306,"-")</f>
        <v>-</v>
      </c>
      <c r="F3306" s="37" t="str">
        <f t="shared" si="205"/>
        <v/>
      </c>
      <c r="G3306" s="37" t="str">
        <f>IF($J3306="mouvement",_xlfn.XLOOKUP('Base de données'!$B3306,$V:$V,$V:$V,0),"")</f>
        <v/>
      </c>
      <c r="H3306" s="37" t="str">
        <f t="shared" si="206"/>
        <v/>
      </c>
      <c r="I3306" s="37" t="str">
        <f>IF($J3306="mouvement",_xlfn.XLOOKUP('Base de données'!$B3306,$K:$K,$K:$K,0),"")</f>
        <v/>
      </c>
      <c r="J3306" s="38" t="str">
        <f>IF(AND(Y3306&lt;&gt;MAX(Y:Y),COUNTIF(K3306:V3306,'Base de données'!$B3306)&gt;0),"mouvement","")</f>
        <v/>
      </c>
      <c r="K3306" s="39" t="str">
        <f>IF(K$1&gt;$AE$1,"-",IFERROR(IF(DATEDIF('Base de données'!$A3306,K$1,"d")&lt;&gt;0,"",'Base de données'!$B3306),""))</f>
        <v/>
      </c>
      <c r="L3306" s="39" t="str">
        <f>IF(L$1&gt;$AE$1,"-",IFERROR(IF(DATEDIF('Base de données'!$A3306,L$1,"d")&lt;&gt;0,"",'Base de données'!$B3306),""))</f>
        <v/>
      </c>
      <c r="M3306" s="39" t="str">
        <f>IF(M$1&gt;$AE$1,"-",IFERROR(IF(DATEDIF('Base de données'!$A3306,M$1,"d")&lt;&gt;0,"",'Base de données'!$B3306),""))</f>
        <v/>
      </c>
      <c r="N3306" s="39" t="str">
        <f>IF(N$1&gt;$AE$1,"-",IFERROR(IF(DATEDIF('Base de données'!$A3306,N$1,"d")&lt;&gt;0,"",'Base de données'!$B3306),""))</f>
        <v/>
      </c>
      <c r="O3306" s="39" t="str">
        <f>IF(O$1&gt;$AE$1,"-",IFERROR(IF(DATEDIF('Base de données'!$A3306,O$1,"d")&lt;&gt;0,"",'Base de données'!$B3306),""))</f>
        <v/>
      </c>
      <c r="P3306" s="39" t="str">
        <f>IF(P$1&gt;$AE$1,"-",IFERROR(IF(DATEDIF('Base de données'!$A3306,P$1,"d")&lt;&gt;0,"",'Base de données'!$B3306),""))</f>
        <v/>
      </c>
      <c r="Q3306" s="39" t="str">
        <f>IF(Q$1&gt;$AE$1,"-",IFERROR(IF(DATEDIF('Base de données'!$A3306,Q$1,"d")&lt;&gt;0,"",'Base de données'!$B3306),""))</f>
        <v/>
      </c>
      <c r="R3306" s="39" t="str">
        <f>IF(R$1&gt;$AE$1,"-",IFERROR(IF(DATEDIF('Base de données'!$A3306,R$1,"d")&lt;&gt;0,"",'Base de données'!$B3306),""))</f>
        <v/>
      </c>
      <c r="S3306" s="39" t="str">
        <f>IF(S$1&gt;$AE$1,"-",IFERROR(IF(DATEDIF('Base de données'!$A3306,S$1,"d")&lt;&gt;0,"",'Base de données'!$B3306),""))</f>
        <v/>
      </c>
      <c r="T3306" s="39" t="str">
        <f>IF(T$1&gt;$AE$1,"-",IFERROR(IF(DATEDIF('Base de données'!$A3306,T$1,"d")&lt;&gt;0,"",'Base de données'!$B3306),""))</f>
        <v/>
      </c>
      <c r="U3306" s="39" t="str">
        <f>IF(U$1&gt;$AE$1,"-",IFERROR(IF(DATEDIF('Base de données'!$A3306,U$1,"d")&lt;&gt;0,"",'Base de données'!$B3306),""))</f>
        <v/>
      </c>
      <c r="V3306" s="39" t="str">
        <f>IF(V$1&gt;$AE$1,"-",IFERROR(IF(DATEDIF('Base de données'!$A3306,V$1,"d")&lt;&gt;0,"",'Base de données'!$B3306),""))</f>
        <v>5W5SI</v>
      </c>
      <c r="W3306" s="34"/>
      <c r="X3306" s="30" t="str">
        <f>'Base de données'!$C3306&amp;" "&amp;'Base de données'!$D3306</f>
        <v>Olivier Gérard</v>
      </c>
      <c r="Y3306" s="31">
        <f>COUNTIF('Base de données'!$B:$B,'Base de données'!$B3306)</f>
        <v>12</v>
      </c>
      <c r="AA3306" s="87" cm="1">
        <f t="array" aca="1" ref="AA3306" ca="1">INDIRECT("'Base de données'!A" &amp; ROW(Y3306))</f>
        <v>45992</v>
      </c>
      <c r="AB3306" s="51" t="str" cm="1">
        <f t="array" aca="1" ref="AB3306" ca="1">INDIRECT("'Base de données'!B" &amp; ROW(Z3306))</f>
        <v>5W5SI</v>
      </c>
    </row>
    <row r="3307" spans="1:28" x14ac:dyDescent="0.3">
      <c r="A3307" s="41" t="str">
        <f ca="1">IF(IF(AND($B3307&lt;&gt;"-",$B3307=$E3307),"Entrée et sortie","-")="Entrée et sortie",'Base de données'!$B3307,"-")</f>
        <v>-</v>
      </c>
      <c r="B3307" s="41" t="str">
        <f t="shared" ca="1" si="207"/>
        <v>-</v>
      </c>
      <c r="C3307" s="41" t="str">
        <f t="shared" ca="1" si="208"/>
        <v>-</v>
      </c>
      <c r="D3307" s="41" t="str">
        <f>IF($F3307="sortie en cours d'année",'Base de données'!$B3307,"-")</f>
        <v>-</v>
      </c>
      <c r="E3307" s="41" t="str">
        <f>IF($H3307="entrée en cours d'année",'Base de données'!$B3307,"-")</f>
        <v>-</v>
      </c>
      <c r="F3307" s="37" t="str">
        <f t="shared" si="205"/>
        <v/>
      </c>
      <c r="G3307" s="37" t="str">
        <f>IF($J3307="mouvement",_xlfn.XLOOKUP('Base de données'!$B3307,$V:$V,$V:$V,0),"")</f>
        <v/>
      </c>
      <c r="H3307" s="37" t="str">
        <f t="shared" si="206"/>
        <v/>
      </c>
      <c r="I3307" s="37" t="str">
        <f>IF($J3307="mouvement",_xlfn.XLOOKUP('Base de données'!$B3307,$K:$K,$K:$K,0),"")</f>
        <v/>
      </c>
      <c r="J3307" s="38" t="str">
        <f>IF(AND(Y3307&lt;&gt;MAX(Y:Y),COUNTIF(K3307:V3307,'Base de données'!$B3307)&gt;0),"mouvement","")</f>
        <v/>
      </c>
      <c r="K3307" s="39" t="str">
        <f>IF(K$1&gt;$AE$1,"-",IFERROR(IF(DATEDIF('Base de données'!$A3307,K$1,"d")&lt;&gt;0,"",'Base de données'!$B3307),""))</f>
        <v/>
      </c>
      <c r="L3307" s="39" t="str">
        <f>IF(L$1&gt;$AE$1,"-",IFERROR(IF(DATEDIF('Base de données'!$A3307,L$1,"d")&lt;&gt;0,"",'Base de données'!$B3307),""))</f>
        <v/>
      </c>
      <c r="M3307" s="39" t="str">
        <f>IF(M$1&gt;$AE$1,"-",IFERROR(IF(DATEDIF('Base de données'!$A3307,M$1,"d")&lt;&gt;0,"",'Base de données'!$B3307),""))</f>
        <v/>
      </c>
      <c r="N3307" s="39" t="str">
        <f>IF(N$1&gt;$AE$1,"-",IFERROR(IF(DATEDIF('Base de données'!$A3307,N$1,"d")&lt;&gt;0,"",'Base de données'!$B3307),""))</f>
        <v/>
      </c>
      <c r="O3307" s="39" t="str">
        <f>IF(O$1&gt;$AE$1,"-",IFERROR(IF(DATEDIF('Base de données'!$A3307,O$1,"d")&lt;&gt;0,"",'Base de données'!$B3307),""))</f>
        <v/>
      </c>
      <c r="P3307" s="39" t="str">
        <f>IF(P$1&gt;$AE$1,"-",IFERROR(IF(DATEDIF('Base de données'!$A3307,P$1,"d")&lt;&gt;0,"",'Base de données'!$B3307),""))</f>
        <v/>
      </c>
      <c r="Q3307" s="39" t="str">
        <f>IF(Q$1&gt;$AE$1,"-",IFERROR(IF(DATEDIF('Base de données'!$A3307,Q$1,"d")&lt;&gt;0,"",'Base de données'!$B3307),""))</f>
        <v/>
      </c>
      <c r="R3307" s="39" t="str">
        <f>IF(R$1&gt;$AE$1,"-",IFERROR(IF(DATEDIF('Base de données'!$A3307,R$1,"d")&lt;&gt;0,"",'Base de données'!$B3307),""))</f>
        <v/>
      </c>
      <c r="S3307" s="39" t="str">
        <f>IF(S$1&gt;$AE$1,"-",IFERROR(IF(DATEDIF('Base de données'!$A3307,S$1,"d")&lt;&gt;0,"",'Base de données'!$B3307),""))</f>
        <v/>
      </c>
      <c r="T3307" s="39" t="str">
        <f>IF(T$1&gt;$AE$1,"-",IFERROR(IF(DATEDIF('Base de données'!$A3307,T$1,"d")&lt;&gt;0,"",'Base de données'!$B3307),""))</f>
        <v/>
      </c>
      <c r="U3307" s="39" t="str">
        <f>IF(U$1&gt;$AE$1,"-",IFERROR(IF(DATEDIF('Base de données'!$A3307,U$1,"d")&lt;&gt;0,"",'Base de données'!$B3307),""))</f>
        <v/>
      </c>
      <c r="V3307" s="39" t="str">
        <f>IF(V$1&gt;$AE$1,"-",IFERROR(IF(DATEDIF('Base de données'!$A3307,V$1,"d")&lt;&gt;0,"",'Base de données'!$B3307),""))</f>
        <v>2W3RH</v>
      </c>
      <c r="W3307" s="34"/>
      <c r="X3307" s="30" t="str">
        <f>'Base de données'!$C3307&amp;" "&amp;'Base de données'!$D3307</f>
        <v>Pichon Bernard</v>
      </c>
      <c r="Y3307" s="31">
        <f>COUNTIF('Base de données'!$B:$B,'Base de données'!$B3307)</f>
        <v>12</v>
      </c>
      <c r="AA3307" s="87" cm="1">
        <f t="array" aca="1" ref="AA3307" ca="1">INDIRECT("'Base de données'!A" &amp; ROW(Y3307))</f>
        <v>45992</v>
      </c>
      <c r="AB3307" s="51" t="str" cm="1">
        <f t="array" aca="1" ref="AB3307" ca="1">INDIRECT("'Base de données'!B" &amp; ROW(Z3307))</f>
        <v>2W3RH</v>
      </c>
    </row>
    <row r="3308" spans="1:28" x14ac:dyDescent="0.3">
      <c r="A3308" s="41" t="str">
        <f ca="1">IF(IF(AND($B3308&lt;&gt;"-",$B3308=$E3308),"Entrée et sortie","-")="Entrée et sortie",'Base de données'!$B3308,"-")</f>
        <v>-</v>
      </c>
      <c r="B3308" s="41" t="str">
        <f t="shared" ca="1" si="207"/>
        <v>-</v>
      </c>
      <c r="C3308" s="41" t="str">
        <f t="shared" ca="1" si="208"/>
        <v>-</v>
      </c>
      <c r="D3308" s="41" t="str">
        <f>IF($F3308="sortie en cours d'année",'Base de données'!$B3308,"-")</f>
        <v>-</v>
      </c>
      <c r="E3308" s="41" t="str">
        <f>IF($H3308="entrée en cours d'année",'Base de données'!$B3308,"-")</f>
        <v>-</v>
      </c>
      <c r="F3308" s="37" t="str">
        <f t="shared" si="205"/>
        <v/>
      </c>
      <c r="G3308" s="37" t="str">
        <f>IF($J3308="mouvement",_xlfn.XLOOKUP('Base de données'!$B3308,$V:$V,$V:$V,0),"")</f>
        <v/>
      </c>
      <c r="H3308" s="37" t="str">
        <f t="shared" si="206"/>
        <v/>
      </c>
      <c r="I3308" s="37" t="str">
        <f>IF($J3308="mouvement",_xlfn.XLOOKUP('Base de données'!$B3308,$K:$K,$K:$K,0),"")</f>
        <v/>
      </c>
      <c r="J3308" s="38" t="str">
        <f>IF(AND(Y3308&lt;&gt;MAX(Y:Y),COUNTIF(K3308:V3308,'Base de données'!$B3308)&gt;0),"mouvement","")</f>
        <v/>
      </c>
      <c r="K3308" s="39" t="str">
        <f>IF(K$1&gt;$AE$1,"-",IFERROR(IF(DATEDIF('Base de données'!$A3308,K$1,"d")&lt;&gt;0,"",'Base de données'!$B3308),""))</f>
        <v/>
      </c>
      <c r="L3308" s="39" t="str">
        <f>IF(L$1&gt;$AE$1,"-",IFERROR(IF(DATEDIF('Base de données'!$A3308,L$1,"d")&lt;&gt;0,"",'Base de données'!$B3308),""))</f>
        <v/>
      </c>
      <c r="M3308" s="39" t="str">
        <f>IF(M$1&gt;$AE$1,"-",IFERROR(IF(DATEDIF('Base de données'!$A3308,M$1,"d")&lt;&gt;0,"",'Base de données'!$B3308),""))</f>
        <v/>
      </c>
      <c r="N3308" s="39" t="str">
        <f>IF(N$1&gt;$AE$1,"-",IFERROR(IF(DATEDIF('Base de données'!$A3308,N$1,"d")&lt;&gt;0,"",'Base de données'!$B3308),""))</f>
        <v/>
      </c>
      <c r="O3308" s="39" t="str">
        <f>IF(O$1&gt;$AE$1,"-",IFERROR(IF(DATEDIF('Base de données'!$A3308,O$1,"d")&lt;&gt;0,"",'Base de données'!$B3308),""))</f>
        <v/>
      </c>
      <c r="P3308" s="39" t="str">
        <f>IF(P$1&gt;$AE$1,"-",IFERROR(IF(DATEDIF('Base de données'!$A3308,P$1,"d")&lt;&gt;0,"",'Base de données'!$B3308),""))</f>
        <v/>
      </c>
      <c r="Q3308" s="39" t="str">
        <f>IF(Q$1&gt;$AE$1,"-",IFERROR(IF(DATEDIF('Base de données'!$A3308,Q$1,"d")&lt;&gt;0,"",'Base de données'!$B3308),""))</f>
        <v/>
      </c>
      <c r="R3308" s="39" t="str">
        <f>IF(R$1&gt;$AE$1,"-",IFERROR(IF(DATEDIF('Base de données'!$A3308,R$1,"d")&lt;&gt;0,"",'Base de données'!$B3308),""))</f>
        <v/>
      </c>
      <c r="S3308" s="39" t="str">
        <f>IF(S$1&gt;$AE$1,"-",IFERROR(IF(DATEDIF('Base de données'!$A3308,S$1,"d")&lt;&gt;0,"",'Base de données'!$B3308),""))</f>
        <v/>
      </c>
      <c r="T3308" s="39" t="str">
        <f>IF(T$1&gt;$AE$1,"-",IFERROR(IF(DATEDIF('Base de données'!$A3308,T$1,"d")&lt;&gt;0,"",'Base de données'!$B3308),""))</f>
        <v/>
      </c>
      <c r="U3308" s="39" t="str">
        <f>IF(U$1&gt;$AE$1,"-",IFERROR(IF(DATEDIF('Base de données'!$A3308,U$1,"d")&lt;&gt;0,"",'Base de données'!$B3308),""))</f>
        <v/>
      </c>
      <c r="V3308" s="39" t="str">
        <f>IF(V$1&gt;$AE$1,"-",IFERROR(IF(DATEDIF('Base de données'!$A3308,V$1,"d")&lt;&gt;0,"",'Base de données'!$B3308),""))</f>
        <v>AOI98</v>
      </c>
      <c r="W3308" s="34"/>
      <c r="X3308" s="30" t="str">
        <f>'Base de données'!$C3308&amp;" "&amp;'Base de données'!$D3308</f>
        <v>Loiseau Bertrand</v>
      </c>
      <c r="Y3308" s="31">
        <f>COUNTIF('Base de données'!$B:$B,'Base de données'!$B3308)</f>
        <v>12</v>
      </c>
      <c r="AA3308" s="87" cm="1">
        <f t="array" aca="1" ref="AA3308" ca="1">INDIRECT("'Base de données'!A" &amp; ROW(Y3308))</f>
        <v>45992</v>
      </c>
      <c r="AB3308" s="51" t="str" cm="1">
        <f t="array" aca="1" ref="AB3308" ca="1">INDIRECT("'Base de données'!B" &amp; ROW(Z3308))</f>
        <v>AOI98</v>
      </c>
    </row>
    <row r="3309" spans="1:28" x14ac:dyDescent="0.3">
      <c r="A3309" s="41" t="str">
        <f ca="1">IF(IF(AND($B3309&lt;&gt;"-",$B3309=$E3309),"Entrée et sortie","-")="Entrée et sortie",'Base de données'!$B3309,"-")</f>
        <v>-</v>
      </c>
      <c r="B3309" s="41" t="str">
        <f t="shared" ca="1" si="207"/>
        <v>-</v>
      </c>
      <c r="C3309" s="41" t="str">
        <f t="shared" ca="1" si="208"/>
        <v>-</v>
      </c>
      <c r="D3309" s="41" t="str">
        <f>IF($F3309="sortie en cours d'année",'Base de données'!$B3309,"-")</f>
        <v>-</v>
      </c>
      <c r="E3309" s="41" t="str">
        <f>IF($H3309="entrée en cours d'année",'Base de données'!$B3309,"-")</f>
        <v>-</v>
      </c>
      <c r="F3309" s="37" t="str">
        <f t="shared" si="205"/>
        <v/>
      </c>
      <c r="G3309" s="37" t="str">
        <f>IF($J3309="mouvement",_xlfn.XLOOKUP('Base de données'!$B3309,$V:$V,$V:$V,0),"")</f>
        <v/>
      </c>
      <c r="H3309" s="37" t="str">
        <f t="shared" si="206"/>
        <v/>
      </c>
      <c r="I3309" s="37" t="str">
        <f>IF($J3309="mouvement",_xlfn.XLOOKUP('Base de données'!$B3309,$K:$K,$K:$K,0),"")</f>
        <v/>
      </c>
      <c r="J3309" s="38" t="str">
        <f>IF(AND(Y3309&lt;&gt;MAX(Y:Y),COUNTIF(K3309:V3309,'Base de données'!$B3309)&gt;0),"mouvement","")</f>
        <v/>
      </c>
      <c r="K3309" s="39" t="str">
        <f>IF(K$1&gt;$AE$1,"-",IFERROR(IF(DATEDIF('Base de données'!$A3309,K$1,"d")&lt;&gt;0,"",'Base de données'!$B3309),""))</f>
        <v/>
      </c>
      <c r="L3309" s="39" t="str">
        <f>IF(L$1&gt;$AE$1,"-",IFERROR(IF(DATEDIF('Base de données'!$A3309,L$1,"d")&lt;&gt;0,"",'Base de données'!$B3309),""))</f>
        <v/>
      </c>
      <c r="M3309" s="39" t="str">
        <f>IF(M$1&gt;$AE$1,"-",IFERROR(IF(DATEDIF('Base de données'!$A3309,M$1,"d")&lt;&gt;0,"",'Base de données'!$B3309),""))</f>
        <v/>
      </c>
      <c r="N3309" s="39" t="str">
        <f>IF(N$1&gt;$AE$1,"-",IFERROR(IF(DATEDIF('Base de données'!$A3309,N$1,"d")&lt;&gt;0,"",'Base de données'!$B3309),""))</f>
        <v/>
      </c>
      <c r="O3309" s="39" t="str">
        <f>IF(O$1&gt;$AE$1,"-",IFERROR(IF(DATEDIF('Base de données'!$A3309,O$1,"d")&lt;&gt;0,"",'Base de données'!$B3309),""))</f>
        <v/>
      </c>
      <c r="P3309" s="39" t="str">
        <f>IF(P$1&gt;$AE$1,"-",IFERROR(IF(DATEDIF('Base de données'!$A3309,P$1,"d")&lt;&gt;0,"",'Base de données'!$B3309),""))</f>
        <v/>
      </c>
      <c r="Q3309" s="39" t="str">
        <f>IF(Q$1&gt;$AE$1,"-",IFERROR(IF(DATEDIF('Base de données'!$A3309,Q$1,"d")&lt;&gt;0,"",'Base de données'!$B3309),""))</f>
        <v/>
      </c>
      <c r="R3309" s="39" t="str">
        <f>IF(R$1&gt;$AE$1,"-",IFERROR(IF(DATEDIF('Base de données'!$A3309,R$1,"d")&lt;&gt;0,"",'Base de données'!$B3309),""))</f>
        <v/>
      </c>
      <c r="S3309" s="39" t="str">
        <f>IF(S$1&gt;$AE$1,"-",IFERROR(IF(DATEDIF('Base de données'!$A3309,S$1,"d")&lt;&gt;0,"",'Base de données'!$B3309),""))</f>
        <v/>
      </c>
      <c r="T3309" s="39" t="str">
        <f>IF(T$1&gt;$AE$1,"-",IFERROR(IF(DATEDIF('Base de données'!$A3309,T$1,"d")&lt;&gt;0,"",'Base de données'!$B3309),""))</f>
        <v/>
      </c>
      <c r="U3309" s="39" t="str">
        <f>IF(U$1&gt;$AE$1,"-",IFERROR(IF(DATEDIF('Base de données'!$A3309,U$1,"d")&lt;&gt;0,"",'Base de données'!$B3309),""))</f>
        <v/>
      </c>
      <c r="V3309" s="39" t="str">
        <f>IF(V$1&gt;$AE$1,"-",IFERROR(IF(DATEDIF('Base de données'!$A3309,V$1,"d")&lt;&gt;0,"",'Base de données'!$B3309),""))</f>
        <v>G2WR6</v>
      </c>
      <c r="W3309" s="34"/>
      <c r="X3309" s="30" t="str">
        <f>'Base de données'!$C3309&amp;" "&amp;'Base de données'!$D3309</f>
        <v>Michel Aurélie</v>
      </c>
      <c r="Y3309" s="31">
        <f>COUNTIF('Base de données'!$B:$B,'Base de données'!$B3309)</f>
        <v>12</v>
      </c>
      <c r="AA3309" s="87" cm="1">
        <f t="array" aca="1" ref="AA3309" ca="1">INDIRECT("'Base de données'!A" &amp; ROW(Y3309))</f>
        <v>45992</v>
      </c>
      <c r="AB3309" s="51" t="str" cm="1">
        <f t="array" aca="1" ref="AB3309" ca="1">INDIRECT("'Base de données'!B" &amp; ROW(Z3309))</f>
        <v>G2WR6</v>
      </c>
    </row>
    <row r="3310" spans="1:28" x14ac:dyDescent="0.3">
      <c r="A3310" s="41" t="str">
        <f ca="1">IF(IF(AND($B3310&lt;&gt;"-",$B3310=$E3310),"Entrée et sortie","-")="Entrée et sortie",'Base de données'!$B3310,"-")</f>
        <v>-</v>
      </c>
      <c r="B3310" s="41" t="str">
        <f t="shared" ca="1" si="207"/>
        <v>-</v>
      </c>
      <c r="C3310" s="41" t="str">
        <f t="shared" ca="1" si="208"/>
        <v>-</v>
      </c>
      <c r="D3310" s="41" t="str">
        <f>IF($F3310="sortie en cours d'année",'Base de données'!$B3310,"-")</f>
        <v>-</v>
      </c>
      <c r="E3310" s="41" t="str">
        <f>IF($H3310="entrée en cours d'année",'Base de données'!$B3310,"-")</f>
        <v>-</v>
      </c>
      <c r="F3310" s="37" t="str">
        <f t="shared" si="205"/>
        <v/>
      </c>
      <c r="G3310" s="37" t="str">
        <f>IF($J3310="mouvement",_xlfn.XLOOKUP('Base de données'!$B3310,$V:$V,$V:$V,0),"")</f>
        <v/>
      </c>
      <c r="H3310" s="37" t="str">
        <f t="shared" si="206"/>
        <v/>
      </c>
      <c r="I3310" s="37" t="str">
        <f>IF($J3310="mouvement",_xlfn.XLOOKUP('Base de données'!$B3310,$K:$K,$K:$K,0),"")</f>
        <v/>
      </c>
      <c r="J3310" s="38" t="str">
        <f>IF(AND(Y3310&lt;&gt;MAX(Y:Y),COUNTIF(K3310:V3310,'Base de données'!$B3310)&gt;0),"mouvement","")</f>
        <v/>
      </c>
      <c r="K3310" s="39" t="str">
        <f>IF(K$1&gt;$AE$1,"-",IFERROR(IF(DATEDIF('Base de données'!$A3310,K$1,"d")&lt;&gt;0,"",'Base de données'!$B3310),""))</f>
        <v/>
      </c>
      <c r="L3310" s="39" t="str">
        <f>IF(L$1&gt;$AE$1,"-",IFERROR(IF(DATEDIF('Base de données'!$A3310,L$1,"d")&lt;&gt;0,"",'Base de données'!$B3310),""))</f>
        <v/>
      </c>
      <c r="M3310" s="39" t="str">
        <f>IF(M$1&gt;$AE$1,"-",IFERROR(IF(DATEDIF('Base de données'!$A3310,M$1,"d")&lt;&gt;0,"",'Base de données'!$B3310),""))</f>
        <v/>
      </c>
      <c r="N3310" s="39" t="str">
        <f>IF(N$1&gt;$AE$1,"-",IFERROR(IF(DATEDIF('Base de données'!$A3310,N$1,"d")&lt;&gt;0,"",'Base de données'!$B3310),""))</f>
        <v/>
      </c>
      <c r="O3310" s="39" t="str">
        <f>IF(O$1&gt;$AE$1,"-",IFERROR(IF(DATEDIF('Base de données'!$A3310,O$1,"d")&lt;&gt;0,"",'Base de données'!$B3310),""))</f>
        <v/>
      </c>
      <c r="P3310" s="39" t="str">
        <f>IF(P$1&gt;$AE$1,"-",IFERROR(IF(DATEDIF('Base de données'!$A3310,P$1,"d")&lt;&gt;0,"",'Base de données'!$B3310),""))</f>
        <v/>
      </c>
      <c r="Q3310" s="39" t="str">
        <f>IF(Q$1&gt;$AE$1,"-",IFERROR(IF(DATEDIF('Base de données'!$A3310,Q$1,"d")&lt;&gt;0,"",'Base de données'!$B3310),""))</f>
        <v/>
      </c>
      <c r="R3310" s="39" t="str">
        <f>IF(R$1&gt;$AE$1,"-",IFERROR(IF(DATEDIF('Base de données'!$A3310,R$1,"d")&lt;&gt;0,"",'Base de données'!$B3310),""))</f>
        <v/>
      </c>
      <c r="S3310" s="39" t="str">
        <f>IF(S$1&gt;$AE$1,"-",IFERROR(IF(DATEDIF('Base de données'!$A3310,S$1,"d")&lt;&gt;0,"",'Base de données'!$B3310),""))</f>
        <v/>
      </c>
      <c r="T3310" s="39" t="str">
        <f>IF(T$1&gt;$AE$1,"-",IFERROR(IF(DATEDIF('Base de données'!$A3310,T$1,"d")&lt;&gt;0,"",'Base de données'!$B3310),""))</f>
        <v/>
      </c>
      <c r="U3310" s="39" t="str">
        <f>IF(U$1&gt;$AE$1,"-",IFERROR(IF(DATEDIF('Base de données'!$A3310,U$1,"d")&lt;&gt;0,"",'Base de données'!$B3310),""))</f>
        <v/>
      </c>
      <c r="V3310" s="39" t="str">
        <f>IF(V$1&gt;$AE$1,"-",IFERROR(IF(DATEDIF('Base de données'!$A3310,V$1,"d")&lt;&gt;0,"",'Base de données'!$B3310),""))</f>
        <v>50506</v>
      </c>
      <c r="W3310" s="34"/>
      <c r="X3310" s="30" t="str">
        <f>'Base de données'!$C3310&amp;" "&amp;'Base de données'!$D3310</f>
        <v>Michel Pauline</v>
      </c>
      <c r="Y3310" s="31">
        <f>COUNTIF('Base de données'!$B:$B,'Base de données'!$B3310)</f>
        <v>12</v>
      </c>
      <c r="AA3310" s="87" cm="1">
        <f t="array" aca="1" ref="AA3310" ca="1">INDIRECT("'Base de données'!A" &amp; ROW(Y3310))</f>
        <v>45992</v>
      </c>
      <c r="AB3310" s="51" t="str" cm="1">
        <f t="array" aca="1" ref="AB3310" ca="1">INDIRECT("'Base de données'!B" &amp; ROW(Z3310))</f>
        <v>50506</v>
      </c>
    </row>
    <row r="3311" spans="1:28" x14ac:dyDescent="0.3">
      <c r="A3311" s="41" t="str">
        <f ca="1">IF(IF(AND($B3311&lt;&gt;"-",$B3311=$E3311),"Entrée et sortie","-")="Entrée et sortie",'Base de données'!$B3311,"-")</f>
        <v>-</v>
      </c>
      <c r="B3311" s="41" t="str">
        <f t="shared" ca="1" si="207"/>
        <v>-</v>
      </c>
      <c r="C3311" s="41" t="str">
        <f t="shared" ca="1" si="208"/>
        <v>-</v>
      </c>
      <c r="D3311" s="41" t="str">
        <f>IF($F3311="sortie en cours d'année",'Base de données'!$B3311,"-")</f>
        <v>-</v>
      </c>
      <c r="E3311" s="41" t="str">
        <f>IF($H3311="entrée en cours d'année",'Base de données'!$B3311,"-")</f>
        <v>-</v>
      </c>
      <c r="F3311" s="37" t="str">
        <f t="shared" si="205"/>
        <v/>
      </c>
      <c r="G3311" s="37" t="str">
        <f>IF($J3311="mouvement",_xlfn.XLOOKUP('Base de données'!$B3311,$V:$V,$V:$V,0),"")</f>
        <v/>
      </c>
      <c r="H3311" s="37" t="str">
        <f t="shared" si="206"/>
        <v/>
      </c>
      <c r="I3311" s="37" t="str">
        <f>IF($J3311="mouvement",_xlfn.XLOOKUP('Base de données'!$B3311,$K:$K,$K:$K,0),"")</f>
        <v/>
      </c>
      <c r="J3311" s="38" t="str">
        <f>IF(AND(Y3311&lt;&gt;MAX(Y:Y),COUNTIF(K3311:V3311,'Base de données'!$B3311)&gt;0),"mouvement","")</f>
        <v/>
      </c>
      <c r="K3311" s="39" t="str">
        <f>IF(K$1&gt;$AE$1,"-",IFERROR(IF(DATEDIF('Base de données'!$A3311,K$1,"d")&lt;&gt;0,"",'Base de données'!$B3311),""))</f>
        <v/>
      </c>
      <c r="L3311" s="39" t="str">
        <f>IF(L$1&gt;$AE$1,"-",IFERROR(IF(DATEDIF('Base de données'!$A3311,L$1,"d")&lt;&gt;0,"",'Base de données'!$B3311),""))</f>
        <v/>
      </c>
      <c r="M3311" s="39" t="str">
        <f>IF(M$1&gt;$AE$1,"-",IFERROR(IF(DATEDIF('Base de données'!$A3311,M$1,"d")&lt;&gt;0,"",'Base de données'!$B3311),""))</f>
        <v/>
      </c>
      <c r="N3311" s="39" t="str">
        <f>IF(N$1&gt;$AE$1,"-",IFERROR(IF(DATEDIF('Base de données'!$A3311,N$1,"d")&lt;&gt;0,"",'Base de données'!$B3311),""))</f>
        <v/>
      </c>
      <c r="O3311" s="39" t="str">
        <f>IF(O$1&gt;$AE$1,"-",IFERROR(IF(DATEDIF('Base de données'!$A3311,O$1,"d")&lt;&gt;0,"",'Base de données'!$B3311),""))</f>
        <v/>
      </c>
      <c r="P3311" s="39" t="str">
        <f>IF(P$1&gt;$AE$1,"-",IFERROR(IF(DATEDIF('Base de données'!$A3311,P$1,"d")&lt;&gt;0,"",'Base de données'!$B3311),""))</f>
        <v/>
      </c>
      <c r="Q3311" s="39" t="str">
        <f>IF(Q$1&gt;$AE$1,"-",IFERROR(IF(DATEDIF('Base de données'!$A3311,Q$1,"d")&lt;&gt;0,"",'Base de données'!$B3311),""))</f>
        <v/>
      </c>
      <c r="R3311" s="39" t="str">
        <f>IF(R$1&gt;$AE$1,"-",IFERROR(IF(DATEDIF('Base de données'!$A3311,R$1,"d")&lt;&gt;0,"",'Base de données'!$B3311),""))</f>
        <v/>
      </c>
      <c r="S3311" s="39" t="str">
        <f>IF(S$1&gt;$AE$1,"-",IFERROR(IF(DATEDIF('Base de données'!$A3311,S$1,"d")&lt;&gt;0,"",'Base de données'!$B3311),""))</f>
        <v/>
      </c>
      <c r="T3311" s="39" t="str">
        <f>IF(T$1&gt;$AE$1,"-",IFERROR(IF(DATEDIF('Base de données'!$A3311,T$1,"d")&lt;&gt;0,"",'Base de données'!$B3311),""))</f>
        <v/>
      </c>
      <c r="U3311" s="39" t="str">
        <f>IF(U$1&gt;$AE$1,"-",IFERROR(IF(DATEDIF('Base de données'!$A3311,U$1,"d")&lt;&gt;0,"",'Base de données'!$B3311),""))</f>
        <v/>
      </c>
      <c r="V3311" s="39" t="str">
        <f>IF(V$1&gt;$AE$1,"-",IFERROR(IF(DATEDIF('Base de données'!$A3311,V$1,"d")&lt;&gt;0,"",'Base de données'!$B3311),""))</f>
        <v>G1Y48</v>
      </c>
      <c r="W3311" s="34"/>
      <c r="X3311" s="30" t="str">
        <f>'Base de données'!$C3311&amp;" "&amp;'Base de données'!$D3311</f>
        <v>Roussel Aimé</v>
      </c>
      <c r="Y3311" s="31">
        <f>COUNTIF('Base de données'!$B:$B,'Base de données'!$B3311)</f>
        <v>12</v>
      </c>
      <c r="AA3311" s="87" cm="1">
        <f t="array" aca="1" ref="AA3311" ca="1">INDIRECT("'Base de données'!A" &amp; ROW(Y3311))</f>
        <v>45992</v>
      </c>
      <c r="AB3311" s="51" t="str" cm="1">
        <f t="array" aca="1" ref="AB3311" ca="1">INDIRECT("'Base de données'!B" &amp; ROW(Z3311))</f>
        <v>G1Y48</v>
      </c>
    </row>
    <row r="3312" spans="1:28" x14ac:dyDescent="0.3">
      <c r="A3312" s="41" t="str">
        <f ca="1">IF(IF(AND($B3312&lt;&gt;"-",$B3312=$E3312),"Entrée et sortie","-")="Entrée et sortie",'Base de données'!$B3312,"-")</f>
        <v>-</v>
      </c>
      <c r="B3312" s="41" t="str">
        <f t="shared" ca="1" si="207"/>
        <v>-</v>
      </c>
      <c r="C3312" s="41" t="str">
        <f t="shared" ca="1" si="208"/>
        <v>-</v>
      </c>
      <c r="D3312" s="41" t="str">
        <f>IF($F3312="sortie en cours d'année",'Base de données'!$B3312,"-")</f>
        <v>-</v>
      </c>
      <c r="E3312" s="41" t="str">
        <f>IF($H3312="entrée en cours d'année",'Base de données'!$B3312,"-")</f>
        <v>-</v>
      </c>
      <c r="F3312" s="37" t="str">
        <f t="shared" si="205"/>
        <v/>
      </c>
      <c r="G3312" s="37" t="str">
        <f>IF($J3312="mouvement",_xlfn.XLOOKUP('Base de données'!$B3312,$V:$V,$V:$V,0),"")</f>
        <v/>
      </c>
      <c r="H3312" s="37" t="str">
        <f t="shared" si="206"/>
        <v/>
      </c>
      <c r="I3312" s="37" t="str">
        <f>IF($J3312="mouvement",_xlfn.XLOOKUP('Base de données'!$B3312,$K:$K,$K:$K,0),"")</f>
        <v/>
      </c>
      <c r="J3312" s="38" t="str">
        <f>IF(AND(Y3312&lt;&gt;MAX(Y:Y),COUNTIF(K3312:V3312,'Base de données'!$B3312)&gt;0),"mouvement","")</f>
        <v/>
      </c>
      <c r="K3312" s="39" t="str">
        <f>IF(K$1&gt;$AE$1,"-",IFERROR(IF(DATEDIF('Base de données'!$A3312,K$1,"d")&lt;&gt;0,"",'Base de données'!$B3312),""))</f>
        <v/>
      </c>
      <c r="L3312" s="39" t="str">
        <f>IF(L$1&gt;$AE$1,"-",IFERROR(IF(DATEDIF('Base de données'!$A3312,L$1,"d")&lt;&gt;0,"",'Base de données'!$B3312),""))</f>
        <v/>
      </c>
      <c r="M3312" s="39" t="str">
        <f>IF(M$1&gt;$AE$1,"-",IFERROR(IF(DATEDIF('Base de données'!$A3312,M$1,"d")&lt;&gt;0,"",'Base de données'!$B3312),""))</f>
        <v/>
      </c>
      <c r="N3312" s="39" t="str">
        <f>IF(N$1&gt;$AE$1,"-",IFERROR(IF(DATEDIF('Base de données'!$A3312,N$1,"d")&lt;&gt;0,"",'Base de données'!$B3312),""))</f>
        <v/>
      </c>
      <c r="O3312" s="39" t="str">
        <f>IF(O$1&gt;$AE$1,"-",IFERROR(IF(DATEDIF('Base de données'!$A3312,O$1,"d")&lt;&gt;0,"",'Base de données'!$B3312),""))</f>
        <v/>
      </c>
      <c r="P3312" s="39" t="str">
        <f>IF(P$1&gt;$AE$1,"-",IFERROR(IF(DATEDIF('Base de données'!$A3312,P$1,"d")&lt;&gt;0,"",'Base de données'!$B3312),""))</f>
        <v/>
      </c>
      <c r="Q3312" s="39" t="str">
        <f>IF(Q$1&gt;$AE$1,"-",IFERROR(IF(DATEDIF('Base de données'!$A3312,Q$1,"d")&lt;&gt;0,"",'Base de données'!$B3312),""))</f>
        <v/>
      </c>
      <c r="R3312" s="39" t="str">
        <f>IF(R$1&gt;$AE$1,"-",IFERROR(IF(DATEDIF('Base de données'!$A3312,R$1,"d")&lt;&gt;0,"",'Base de données'!$B3312),""))</f>
        <v/>
      </c>
      <c r="S3312" s="39" t="str">
        <f>IF(S$1&gt;$AE$1,"-",IFERROR(IF(DATEDIF('Base de données'!$A3312,S$1,"d")&lt;&gt;0,"",'Base de données'!$B3312),""))</f>
        <v/>
      </c>
      <c r="T3312" s="39" t="str">
        <f>IF(T$1&gt;$AE$1,"-",IFERROR(IF(DATEDIF('Base de données'!$A3312,T$1,"d")&lt;&gt;0,"",'Base de données'!$B3312),""))</f>
        <v/>
      </c>
      <c r="U3312" s="39" t="str">
        <f>IF(U$1&gt;$AE$1,"-",IFERROR(IF(DATEDIF('Base de données'!$A3312,U$1,"d")&lt;&gt;0,"",'Base de données'!$B3312),""))</f>
        <v/>
      </c>
      <c r="V3312" s="39" t="str">
        <f>IF(V$1&gt;$AE$1,"-",IFERROR(IF(DATEDIF('Base de données'!$A3312,V$1,"d")&lt;&gt;0,"",'Base de données'!$B3312),""))</f>
        <v>D44HR</v>
      </c>
      <c r="W3312" s="34"/>
      <c r="X3312" s="30" t="str">
        <f>'Base de données'!$C3312&amp;" "&amp;'Base de données'!$D3312</f>
        <v>Denis Brigitte</v>
      </c>
      <c r="Y3312" s="31">
        <f>COUNTIF('Base de données'!$B:$B,'Base de données'!$B3312)</f>
        <v>12</v>
      </c>
      <c r="AA3312" s="87" cm="1">
        <f t="array" aca="1" ref="AA3312" ca="1">INDIRECT("'Base de données'!A" &amp; ROW(Y3312))</f>
        <v>45992</v>
      </c>
      <c r="AB3312" s="51" t="str" cm="1">
        <f t="array" aca="1" ref="AB3312" ca="1">INDIRECT("'Base de données'!B" &amp; ROW(Z3312))</f>
        <v>D44HR</v>
      </c>
    </row>
    <row r="3313" spans="1:28" x14ac:dyDescent="0.3">
      <c r="A3313" s="41" t="str">
        <f ca="1">IF(IF(AND($B3313&lt;&gt;"-",$B3313=$E3313),"Entrée et sortie","-")="Entrée et sortie",'Base de données'!$B3313,"-")</f>
        <v>-</v>
      </c>
      <c r="B3313" s="41" t="str">
        <f t="shared" ca="1" si="207"/>
        <v>-</v>
      </c>
      <c r="C3313" s="41" t="str">
        <f t="shared" ca="1" si="208"/>
        <v>-</v>
      </c>
      <c r="D3313" s="41" t="str">
        <f>IF($F3313="sortie en cours d'année",'Base de données'!$B3313,"-")</f>
        <v>-</v>
      </c>
      <c r="E3313" s="41" t="str">
        <f>IF($H3313="entrée en cours d'année",'Base de données'!$B3313,"-")</f>
        <v>-</v>
      </c>
      <c r="F3313" s="37" t="str">
        <f t="shared" si="205"/>
        <v/>
      </c>
      <c r="G3313" s="37" t="str">
        <f>IF($J3313="mouvement",_xlfn.XLOOKUP('Base de données'!$B3313,$V:$V,$V:$V,0),"")</f>
        <v/>
      </c>
      <c r="H3313" s="37" t="str">
        <f t="shared" si="206"/>
        <v/>
      </c>
      <c r="I3313" s="37" t="str">
        <f>IF($J3313="mouvement",_xlfn.XLOOKUP('Base de données'!$B3313,$K:$K,$K:$K,0),"")</f>
        <v/>
      </c>
      <c r="J3313" s="38" t="str">
        <f>IF(AND(Y3313&lt;&gt;MAX(Y:Y),COUNTIF(K3313:V3313,'Base de données'!$B3313)&gt;0),"mouvement","")</f>
        <v/>
      </c>
      <c r="K3313" s="39" t="str">
        <f>IF(K$1&gt;$AE$1,"-",IFERROR(IF(DATEDIF('Base de données'!$A3313,K$1,"d")&lt;&gt;0,"",'Base de données'!$B3313),""))</f>
        <v/>
      </c>
      <c r="L3313" s="39" t="str">
        <f>IF(L$1&gt;$AE$1,"-",IFERROR(IF(DATEDIF('Base de données'!$A3313,L$1,"d")&lt;&gt;0,"",'Base de données'!$B3313),""))</f>
        <v/>
      </c>
      <c r="M3313" s="39" t="str">
        <f>IF(M$1&gt;$AE$1,"-",IFERROR(IF(DATEDIF('Base de données'!$A3313,M$1,"d")&lt;&gt;0,"",'Base de données'!$B3313),""))</f>
        <v/>
      </c>
      <c r="N3313" s="39" t="str">
        <f>IF(N$1&gt;$AE$1,"-",IFERROR(IF(DATEDIF('Base de données'!$A3313,N$1,"d")&lt;&gt;0,"",'Base de données'!$B3313),""))</f>
        <v/>
      </c>
      <c r="O3313" s="39" t="str">
        <f>IF(O$1&gt;$AE$1,"-",IFERROR(IF(DATEDIF('Base de données'!$A3313,O$1,"d")&lt;&gt;0,"",'Base de données'!$B3313),""))</f>
        <v/>
      </c>
      <c r="P3313" s="39" t="str">
        <f>IF(P$1&gt;$AE$1,"-",IFERROR(IF(DATEDIF('Base de données'!$A3313,P$1,"d")&lt;&gt;0,"",'Base de données'!$B3313),""))</f>
        <v/>
      </c>
      <c r="Q3313" s="39" t="str">
        <f>IF(Q$1&gt;$AE$1,"-",IFERROR(IF(DATEDIF('Base de données'!$A3313,Q$1,"d")&lt;&gt;0,"",'Base de données'!$B3313),""))</f>
        <v/>
      </c>
      <c r="R3313" s="39" t="str">
        <f>IF(R$1&gt;$AE$1,"-",IFERROR(IF(DATEDIF('Base de données'!$A3313,R$1,"d")&lt;&gt;0,"",'Base de données'!$B3313),""))</f>
        <v/>
      </c>
      <c r="S3313" s="39" t="str">
        <f>IF(S$1&gt;$AE$1,"-",IFERROR(IF(DATEDIF('Base de données'!$A3313,S$1,"d")&lt;&gt;0,"",'Base de données'!$B3313),""))</f>
        <v/>
      </c>
      <c r="T3313" s="39" t="str">
        <f>IF(T$1&gt;$AE$1,"-",IFERROR(IF(DATEDIF('Base de données'!$A3313,T$1,"d")&lt;&gt;0,"",'Base de données'!$B3313),""))</f>
        <v/>
      </c>
      <c r="U3313" s="39" t="str">
        <f>IF(U$1&gt;$AE$1,"-",IFERROR(IF(DATEDIF('Base de données'!$A3313,U$1,"d")&lt;&gt;0,"",'Base de données'!$B3313),""))</f>
        <v/>
      </c>
      <c r="V3313" s="39" t="str">
        <f>IF(V$1&gt;$AE$1,"-",IFERROR(IF(DATEDIF('Base de données'!$A3313,V$1,"d")&lt;&gt;0,"",'Base de données'!$B3313),""))</f>
        <v>TM02V</v>
      </c>
      <c r="W3313" s="34"/>
      <c r="X3313" s="30" t="str">
        <f>'Base de données'!$C3313&amp;" "&amp;'Base de données'!$D3313</f>
        <v>Dupuis Laetitia</v>
      </c>
      <c r="Y3313" s="31">
        <f>COUNTIF('Base de données'!$B:$B,'Base de données'!$B3313)</f>
        <v>12</v>
      </c>
      <c r="AA3313" s="87" cm="1">
        <f t="array" aca="1" ref="AA3313" ca="1">INDIRECT("'Base de données'!A" &amp; ROW(Y3313))</f>
        <v>45992</v>
      </c>
      <c r="AB3313" s="51" t="str" cm="1">
        <f t="array" aca="1" ref="AB3313" ca="1">INDIRECT("'Base de données'!B" &amp; ROW(Z3313))</f>
        <v>TM02V</v>
      </c>
    </row>
    <row r="3314" spans="1:28" x14ac:dyDescent="0.3">
      <c r="A3314" s="41" t="str">
        <f ca="1">IF(IF(AND($B3314&lt;&gt;"-",$B3314=$E3314),"Entrée et sortie","-")="Entrée et sortie",'Base de données'!$B3314,"-")</f>
        <v>-</v>
      </c>
      <c r="B3314" s="41" t="str">
        <f t="shared" ca="1" si="207"/>
        <v>-</v>
      </c>
      <c r="C3314" s="41" t="str">
        <f t="shared" ca="1" si="208"/>
        <v>-</v>
      </c>
      <c r="D3314" s="41" t="str">
        <f>IF($F3314="sortie en cours d'année",'Base de données'!$B3314,"-")</f>
        <v>-</v>
      </c>
      <c r="E3314" s="41" t="str">
        <f>IF($H3314="entrée en cours d'année",'Base de données'!$B3314,"-")</f>
        <v>-</v>
      </c>
      <c r="F3314" s="37" t="str">
        <f t="shared" si="205"/>
        <v/>
      </c>
      <c r="G3314" s="37" t="str">
        <f>IF($J3314="mouvement",_xlfn.XLOOKUP('Base de données'!$B3314,$V:$V,$V:$V,0),"")</f>
        <v/>
      </c>
      <c r="H3314" s="37" t="str">
        <f t="shared" si="206"/>
        <v/>
      </c>
      <c r="I3314" s="37" t="str">
        <f>IF($J3314="mouvement",_xlfn.XLOOKUP('Base de données'!$B3314,$K:$K,$K:$K,0),"")</f>
        <v/>
      </c>
      <c r="J3314" s="38" t="str">
        <f>IF(AND(Y3314&lt;&gt;MAX(Y:Y),COUNTIF(K3314:V3314,'Base de données'!$B3314)&gt;0),"mouvement","")</f>
        <v/>
      </c>
      <c r="K3314" s="39" t="str">
        <f>IF(K$1&gt;$AE$1,"-",IFERROR(IF(DATEDIF('Base de données'!$A3314,K$1,"d")&lt;&gt;0,"",'Base de données'!$B3314),""))</f>
        <v/>
      </c>
      <c r="L3314" s="39" t="str">
        <f>IF(L$1&gt;$AE$1,"-",IFERROR(IF(DATEDIF('Base de données'!$A3314,L$1,"d")&lt;&gt;0,"",'Base de données'!$B3314),""))</f>
        <v/>
      </c>
      <c r="M3314" s="39" t="str">
        <f>IF(M$1&gt;$AE$1,"-",IFERROR(IF(DATEDIF('Base de données'!$A3314,M$1,"d")&lt;&gt;0,"",'Base de données'!$B3314),""))</f>
        <v/>
      </c>
      <c r="N3314" s="39" t="str">
        <f>IF(N$1&gt;$AE$1,"-",IFERROR(IF(DATEDIF('Base de données'!$A3314,N$1,"d")&lt;&gt;0,"",'Base de données'!$B3314),""))</f>
        <v/>
      </c>
      <c r="O3314" s="39" t="str">
        <f>IF(O$1&gt;$AE$1,"-",IFERROR(IF(DATEDIF('Base de données'!$A3314,O$1,"d")&lt;&gt;0,"",'Base de données'!$B3314),""))</f>
        <v/>
      </c>
      <c r="P3314" s="39" t="str">
        <f>IF(P$1&gt;$AE$1,"-",IFERROR(IF(DATEDIF('Base de données'!$A3314,P$1,"d")&lt;&gt;0,"",'Base de données'!$B3314),""))</f>
        <v/>
      </c>
      <c r="Q3314" s="39" t="str">
        <f>IF(Q$1&gt;$AE$1,"-",IFERROR(IF(DATEDIF('Base de données'!$A3314,Q$1,"d")&lt;&gt;0,"",'Base de données'!$B3314),""))</f>
        <v/>
      </c>
      <c r="R3314" s="39" t="str">
        <f>IF(R$1&gt;$AE$1,"-",IFERROR(IF(DATEDIF('Base de données'!$A3314,R$1,"d")&lt;&gt;0,"",'Base de données'!$B3314),""))</f>
        <v/>
      </c>
      <c r="S3314" s="39" t="str">
        <f>IF(S$1&gt;$AE$1,"-",IFERROR(IF(DATEDIF('Base de données'!$A3314,S$1,"d")&lt;&gt;0,"",'Base de données'!$B3314),""))</f>
        <v/>
      </c>
      <c r="T3314" s="39" t="str">
        <f>IF(T$1&gt;$AE$1,"-",IFERROR(IF(DATEDIF('Base de données'!$A3314,T$1,"d")&lt;&gt;0,"",'Base de données'!$B3314),""))</f>
        <v/>
      </c>
      <c r="U3314" s="39" t="str">
        <f>IF(U$1&gt;$AE$1,"-",IFERROR(IF(DATEDIF('Base de données'!$A3314,U$1,"d")&lt;&gt;0,"",'Base de données'!$B3314),""))</f>
        <v/>
      </c>
      <c r="V3314" s="39" t="str">
        <f>IF(V$1&gt;$AE$1,"-",IFERROR(IF(DATEDIF('Base de données'!$A3314,V$1,"d")&lt;&gt;0,"",'Base de données'!$B3314),""))</f>
        <v>XTZ1R</v>
      </c>
      <c r="W3314" s="34"/>
      <c r="X3314" s="30" t="str">
        <f>'Base de données'!$C3314&amp;" "&amp;'Base de données'!$D3314</f>
        <v>Bernard Christine</v>
      </c>
      <c r="Y3314" s="31">
        <f>COUNTIF('Base de données'!$B:$B,'Base de données'!$B3314)</f>
        <v>12</v>
      </c>
      <c r="AA3314" s="87" cm="1">
        <f t="array" aca="1" ref="AA3314" ca="1">INDIRECT("'Base de données'!A" &amp; ROW(Y3314))</f>
        <v>45992</v>
      </c>
      <c r="AB3314" s="51" t="str" cm="1">
        <f t="array" aca="1" ref="AB3314" ca="1">INDIRECT("'Base de données'!B" &amp; ROW(Z3314))</f>
        <v>XTZ1R</v>
      </c>
    </row>
    <row r="3315" spans="1:28" x14ac:dyDescent="0.3">
      <c r="A3315" s="41" t="str">
        <f ca="1">IF(IF(AND($B3315&lt;&gt;"-",$B3315=$E3315),"Entrée et sortie","-")="Entrée et sortie",'Base de données'!$B3315,"-")</f>
        <v>-</v>
      </c>
      <c r="B3315" s="41" t="str">
        <f t="shared" ca="1" si="207"/>
        <v>-</v>
      </c>
      <c r="C3315" s="41" t="str">
        <f t="shared" ca="1" si="208"/>
        <v>-</v>
      </c>
      <c r="D3315" s="41" t="str">
        <f>IF($F3315="sortie en cours d'année",'Base de données'!$B3315,"-")</f>
        <v>-</v>
      </c>
      <c r="E3315" s="41" t="str">
        <f>IF($H3315="entrée en cours d'année",'Base de données'!$B3315,"-")</f>
        <v>-</v>
      </c>
      <c r="F3315" s="37" t="str">
        <f t="shared" si="205"/>
        <v/>
      </c>
      <c r="G3315" s="37" t="str">
        <f>IF($J3315="mouvement",_xlfn.XLOOKUP('Base de données'!$B3315,$V:$V,$V:$V,0),"")</f>
        <v/>
      </c>
      <c r="H3315" s="37" t="str">
        <f t="shared" si="206"/>
        <v/>
      </c>
      <c r="I3315" s="37" t="str">
        <f>IF($J3315="mouvement",_xlfn.XLOOKUP('Base de données'!$B3315,$K:$K,$K:$K,0),"")</f>
        <v/>
      </c>
      <c r="J3315" s="38" t="str">
        <f>IF(AND(Y3315&lt;&gt;MAX(Y:Y),COUNTIF(K3315:V3315,'Base de données'!$B3315)&gt;0),"mouvement","")</f>
        <v/>
      </c>
      <c r="K3315" s="39" t="str">
        <f>IF(K$1&gt;$AE$1,"-",IFERROR(IF(DATEDIF('Base de données'!$A3315,K$1,"d")&lt;&gt;0,"",'Base de données'!$B3315),""))</f>
        <v/>
      </c>
      <c r="L3315" s="39" t="str">
        <f>IF(L$1&gt;$AE$1,"-",IFERROR(IF(DATEDIF('Base de données'!$A3315,L$1,"d")&lt;&gt;0,"",'Base de données'!$B3315),""))</f>
        <v/>
      </c>
      <c r="M3315" s="39" t="str">
        <f>IF(M$1&gt;$AE$1,"-",IFERROR(IF(DATEDIF('Base de données'!$A3315,M$1,"d")&lt;&gt;0,"",'Base de données'!$B3315),""))</f>
        <v/>
      </c>
      <c r="N3315" s="39" t="str">
        <f>IF(N$1&gt;$AE$1,"-",IFERROR(IF(DATEDIF('Base de données'!$A3315,N$1,"d")&lt;&gt;0,"",'Base de données'!$B3315),""))</f>
        <v/>
      </c>
      <c r="O3315" s="39" t="str">
        <f>IF(O$1&gt;$AE$1,"-",IFERROR(IF(DATEDIF('Base de données'!$A3315,O$1,"d")&lt;&gt;0,"",'Base de données'!$B3315),""))</f>
        <v/>
      </c>
      <c r="P3315" s="39" t="str">
        <f>IF(P$1&gt;$AE$1,"-",IFERROR(IF(DATEDIF('Base de données'!$A3315,P$1,"d")&lt;&gt;0,"",'Base de données'!$B3315),""))</f>
        <v/>
      </c>
      <c r="Q3315" s="39" t="str">
        <f>IF(Q$1&gt;$AE$1,"-",IFERROR(IF(DATEDIF('Base de données'!$A3315,Q$1,"d")&lt;&gt;0,"",'Base de données'!$B3315),""))</f>
        <v/>
      </c>
      <c r="R3315" s="39" t="str">
        <f>IF(R$1&gt;$AE$1,"-",IFERROR(IF(DATEDIF('Base de données'!$A3315,R$1,"d")&lt;&gt;0,"",'Base de données'!$B3315),""))</f>
        <v/>
      </c>
      <c r="S3315" s="39" t="str">
        <f>IF(S$1&gt;$AE$1,"-",IFERROR(IF(DATEDIF('Base de données'!$A3315,S$1,"d")&lt;&gt;0,"",'Base de données'!$B3315),""))</f>
        <v/>
      </c>
      <c r="T3315" s="39" t="str">
        <f>IF(T$1&gt;$AE$1,"-",IFERROR(IF(DATEDIF('Base de données'!$A3315,T$1,"d")&lt;&gt;0,"",'Base de données'!$B3315),""))</f>
        <v/>
      </c>
      <c r="U3315" s="39" t="str">
        <f>IF(U$1&gt;$AE$1,"-",IFERROR(IF(DATEDIF('Base de données'!$A3315,U$1,"d")&lt;&gt;0,"",'Base de données'!$B3315),""))</f>
        <v/>
      </c>
      <c r="V3315" s="39" t="str">
        <f>IF(V$1&gt;$AE$1,"-",IFERROR(IF(DATEDIF('Base de données'!$A3315,V$1,"d")&lt;&gt;0,"",'Base de données'!$B3315),""))</f>
        <v>06FWZ</v>
      </c>
      <c r="W3315" s="34"/>
      <c r="X3315" s="30" t="str">
        <f>'Base de données'!$C3315&amp;" "&amp;'Base de données'!$D3315</f>
        <v>Leclercq Agnès</v>
      </c>
      <c r="Y3315" s="31">
        <f>COUNTIF('Base de données'!$B:$B,'Base de données'!$B3315)</f>
        <v>12</v>
      </c>
      <c r="AA3315" s="87" cm="1">
        <f t="array" aca="1" ref="AA3315" ca="1">INDIRECT("'Base de données'!A" &amp; ROW(Y3315))</f>
        <v>45992</v>
      </c>
      <c r="AB3315" s="51" t="str" cm="1">
        <f t="array" aca="1" ref="AB3315" ca="1">INDIRECT("'Base de données'!B" &amp; ROW(Z3315))</f>
        <v>06FWZ</v>
      </c>
    </row>
    <row r="3316" spans="1:28" x14ac:dyDescent="0.3">
      <c r="A3316" s="41" t="str">
        <f ca="1">IF(IF(AND($B3316&lt;&gt;"-",$B3316=$E3316),"Entrée et sortie","-")="Entrée et sortie",'Base de données'!$B3316,"-")</f>
        <v>-</v>
      </c>
      <c r="B3316" s="41" t="str">
        <f t="shared" ca="1" si="207"/>
        <v>-</v>
      </c>
      <c r="C3316" s="41" t="str">
        <f t="shared" ca="1" si="208"/>
        <v>-</v>
      </c>
      <c r="D3316" s="41" t="str">
        <f>IF($F3316="sortie en cours d'année",'Base de données'!$B3316,"-")</f>
        <v>-</v>
      </c>
      <c r="E3316" s="41" t="str">
        <f>IF($H3316="entrée en cours d'année",'Base de données'!$B3316,"-")</f>
        <v>-</v>
      </c>
      <c r="F3316" s="37" t="str">
        <f t="shared" si="205"/>
        <v/>
      </c>
      <c r="G3316" s="37" t="str">
        <f>IF($J3316="mouvement",_xlfn.XLOOKUP('Base de données'!$B3316,$V:$V,$V:$V,0),"")</f>
        <v/>
      </c>
      <c r="H3316" s="37" t="str">
        <f t="shared" si="206"/>
        <v/>
      </c>
      <c r="I3316" s="37" t="str">
        <f>IF($J3316="mouvement",_xlfn.XLOOKUP('Base de données'!$B3316,$K:$K,$K:$K,0),"")</f>
        <v/>
      </c>
      <c r="J3316" s="38" t="str">
        <f>IF(AND(Y3316&lt;&gt;MAX(Y:Y),COUNTIF(K3316:V3316,'Base de données'!$B3316)&gt;0),"mouvement","")</f>
        <v/>
      </c>
      <c r="K3316" s="39" t="str">
        <f>IF(K$1&gt;$AE$1,"-",IFERROR(IF(DATEDIF('Base de données'!$A3316,K$1,"d")&lt;&gt;0,"",'Base de données'!$B3316),""))</f>
        <v/>
      </c>
      <c r="L3316" s="39" t="str">
        <f>IF(L$1&gt;$AE$1,"-",IFERROR(IF(DATEDIF('Base de données'!$A3316,L$1,"d")&lt;&gt;0,"",'Base de données'!$B3316),""))</f>
        <v/>
      </c>
      <c r="M3316" s="39" t="str">
        <f>IF(M$1&gt;$AE$1,"-",IFERROR(IF(DATEDIF('Base de données'!$A3316,M$1,"d")&lt;&gt;0,"",'Base de données'!$B3316),""))</f>
        <v/>
      </c>
      <c r="N3316" s="39" t="str">
        <f>IF(N$1&gt;$AE$1,"-",IFERROR(IF(DATEDIF('Base de données'!$A3316,N$1,"d")&lt;&gt;0,"",'Base de données'!$B3316),""))</f>
        <v/>
      </c>
      <c r="O3316" s="39" t="str">
        <f>IF(O$1&gt;$AE$1,"-",IFERROR(IF(DATEDIF('Base de données'!$A3316,O$1,"d")&lt;&gt;0,"",'Base de données'!$B3316),""))</f>
        <v/>
      </c>
      <c r="P3316" s="39" t="str">
        <f>IF(P$1&gt;$AE$1,"-",IFERROR(IF(DATEDIF('Base de données'!$A3316,P$1,"d")&lt;&gt;0,"",'Base de données'!$B3316),""))</f>
        <v/>
      </c>
      <c r="Q3316" s="39" t="str">
        <f>IF(Q$1&gt;$AE$1,"-",IFERROR(IF(DATEDIF('Base de données'!$A3316,Q$1,"d")&lt;&gt;0,"",'Base de données'!$B3316),""))</f>
        <v/>
      </c>
      <c r="R3316" s="39" t="str">
        <f>IF(R$1&gt;$AE$1,"-",IFERROR(IF(DATEDIF('Base de données'!$A3316,R$1,"d")&lt;&gt;0,"",'Base de données'!$B3316),""))</f>
        <v/>
      </c>
      <c r="S3316" s="39" t="str">
        <f>IF(S$1&gt;$AE$1,"-",IFERROR(IF(DATEDIF('Base de données'!$A3316,S$1,"d")&lt;&gt;0,"",'Base de données'!$B3316),""))</f>
        <v/>
      </c>
      <c r="T3316" s="39" t="str">
        <f>IF(T$1&gt;$AE$1,"-",IFERROR(IF(DATEDIF('Base de données'!$A3316,T$1,"d")&lt;&gt;0,"",'Base de données'!$B3316),""))</f>
        <v/>
      </c>
      <c r="U3316" s="39" t="str">
        <f>IF(U$1&gt;$AE$1,"-",IFERROR(IF(DATEDIF('Base de données'!$A3316,U$1,"d")&lt;&gt;0,"",'Base de données'!$B3316),""))</f>
        <v/>
      </c>
      <c r="V3316" s="39" t="str">
        <f>IF(V$1&gt;$AE$1,"-",IFERROR(IF(DATEDIF('Base de données'!$A3316,V$1,"d")&lt;&gt;0,"",'Base de données'!$B3316),""))</f>
        <v>UHQC8</v>
      </c>
      <c r="W3316" s="34"/>
      <c r="X3316" s="30" t="str">
        <f>'Base de données'!$C3316&amp;" "&amp;'Base de données'!$D3316</f>
        <v>Joubert Gilbert</v>
      </c>
      <c r="Y3316" s="31">
        <f>COUNTIF('Base de données'!$B:$B,'Base de données'!$B3316)</f>
        <v>12</v>
      </c>
      <c r="AA3316" s="87" cm="1">
        <f t="array" aca="1" ref="AA3316" ca="1">INDIRECT("'Base de données'!A" &amp; ROW(Y3316))</f>
        <v>45992</v>
      </c>
      <c r="AB3316" s="51" t="str" cm="1">
        <f t="array" aca="1" ref="AB3316" ca="1">INDIRECT("'Base de données'!B" &amp; ROW(Z3316))</f>
        <v>UHQC8</v>
      </c>
    </row>
    <row r="3317" spans="1:28" x14ac:dyDescent="0.3">
      <c r="A3317" s="41" t="str">
        <f ca="1">IF(IF(AND($B3317&lt;&gt;"-",$B3317=$E3317),"Entrée et sortie","-")="Entrée et sortie",'Base de données'!$B3317,"-")</f>
        <v>-</v>
      </c>
      <c r="B3317" s="41" t="str">
        <f t="shared" ca="1" si="207"/>
        <v>-</v>
      </c>
      <c r="C3317" s="41" t="str">
        <f t="shared" ca="1" si="208"/>
        <v>-</v>
      </c>
      <c r="D3317" s="41" t="str">
        <f>IF($F3317="sortie en cours d'année",'Base de données'!$B3317,"-")</f>
        <v>-</v>
      </c>
      <c r="E3317" s="41" t="str">
        <f>IF($H3317="entrée en cours d'année",'Base de données'!$B3317,"-")</f>
        <v>-</v>
      </c>
      <c r="F3317" s="37" t="str">
        <f t="shared" si="205"/>
        <v/>
      </c>
      <c r="G3317" s="37" t="str">
        <f>IF($J3317="mouvement",_xlfn.XLOOKUP('Base de données'!$B3317,$V:$V,$V:$V,0),"")</f>
        <v/>
      </c>
      <c r="H3317" s="37" t="str">
        <f t="shared" si="206"/>
        <v/>
      </c>
      <c r="I3317" s="37" t="str">
        <f>IF($J3317="mouvement",_xlfn.XLOOKUP('Base de données'!$B3317,$K:$K,$K:$K,0),"")</f>
        <v/>
      </c>
      <c r="J3317" s="38" t="str">
        <f>IF(AND(Y3317&lt;&gt;MAX(Y:Y),COUNTIF(K3317:V3317,'Base de données'!$B3317)&gt;0),"mouvement","")</f>
        <v/>
      </c>
      <c r="K3317" s="39" t="str">
        <f>IF(K$1&gt;$AE$1,"-",IFERROR(IF(DATEDIF('Base de données'!$A3317,K$1,"d")&lt;&gt;0,"",'Base de données'!$B3317),""))</f>
        <v/>
      </c>
      <c r="L3317" s="39" t="str">
        <f>IF(L$1&gt;$AE$1,"-",IFERROR(IF(DATEDIF('Base de données'!$A3317,L$1,"d")&lt;&gt;0,"",'Base de données'!$B3317),""))</f>
        <v/>
      </c>
      <c r="M3317" s="39" t="str">
        <f>IF(M$1&gt;$AE$1,"-",IFERROR(IF(DATEDIF('Base de données'!$A3317,M$1,"d")&lt;&gt;0,"",'Base de données'!$B3317),""))</f>
        <v/>
      </c>
      <c r="N3317" s="39" t="str">
        <f>IF(N$1&gt;$AE$1,"-",IFERROR(IF(DATEDIF('Base de données'!$A3317,N$1,"d")&lt;&gt;0,"",'Base de données'!$B3317),""))</f>
        <v/>
      </c>
      <c r="O3317" s="39" t="str">
        <f>IF(O$1&gt;$AE$1,"-",IFERROR(IF(DATEDIF('Base de données'!$A3317,O$1,"d")&lt;&gt;0,"",'Base de données'!$B3317),""))</f>
        <v/>
      </c>
      <c r="P3317" s="39" t="str">
        <f>IF(P$1&gt;$AE$1,"-",IFERROR(IF(DATEDIF('Base de données'!$A3317,P$1,"d")&lt;&gt;0,"",'Base de données'!$B3317),""))</f>
        <v/>
      </c>
      <c r="Q3317" s="39" t="str">
        <f>IF(Q$1&gt;$AE$1,"-",IFERROR(IF(DATEDIF('Base de données'!$A3317,Q$1,"d")&lt;&gt;0,"",'Base de données'!$B3317),""))</f>
        <v/>
      </c>
      <c r="R3317" s="39" t="str">
        <f>IF(R$1&gt;$AE$1,"-",IFERROR(IF(DATEDIF('Base de données'!$A3317,R$1,"d")&lt;&gt;0,"",'Base de données'!$B3317),""))</f>
        <v/>
      </c>
      <c r="S3317" s="39" t="str">
        <f>IF(S$1&gt;$AE$1,"-",IFERROR(IF(DATEDIF('Base de données'!$A3317,S$1,"d")&lt;&gt;0,"",'Base de données'!$B3317),""))</f>
        <v/>
      </c>
      <c r="T3317" s="39" t="str">
        <f>IF(T$1&gt;$AE$1,"-",IFERROR(IF(DATEDIF('Base de données'!$A3317,T$1,"d")&lt;&gt;0,"",'Base de données'!$B3317),""))</f>
        <v/>
      </c>
      <c r="U3317" s="39" t="str">
        <f>IF(U$1&gt;$AE$1,"-",IFERROR(IF(DATEDIF('Base de données'!$A3317,U$1,"d")&lt;&gt;0,"",'Base de données'!$B3317),""))</f>
        <v/>
      </c>
      <c r="V3317" s="39" t="str">
        <f>IF(V$1&gt;$AE$1,"-",IFERROR(IF(DATEDIF('Base de données'!$A3317,V$1,"d")&lt;&gt;0,"",'Base de données'!$B3317),""))</f>
        <v>T0RQR</v>
      </c>
      <c r="W3317" s="34"/>
      <c r="X3317" s="30" t="str">
        <f>'Base de données'!$C3317&amp;" "&amp;'Base de données'!$D3317</f>
        <v>Gallet Philippine</v>
      </c>
      <c r="Y3317" s="31">
        <f>COUNTIF('Base de données'!$B:$B,'Base de données'!$B3317)</f>
        <v>12</v>
      </c>
      <c r="AA3317" s="87" cm="1">
        <f t="array" aca="1" ref="AA3317" ca="1">INDIRECT("'Base de données'!A" &amp; ROW(Y3317))</f>
        <v>45992</v>
      </c>
      <c r="AB3317" s="51" t="str" cm="1">
        <f t="array" aca="1" ref="AB3317" ca="1">INDIRECT("'Base de données'!B" &amp; ROW(Z3317))</f>
        <v>T0RQR</v>
      </c>
    </row>
    <row r="3318" spans="1:28" x14ac:dyDescent="0.3">
      <c r="A3318" s="41" t="str">
        <f ca="1">IF(IF(AND($B3318&lt;&gt;"-",$B3318=$E3318),"Entrée et sortie","-")="Entrée et sortie",'Base de données'!$B3318,"-")</f>
        <v>-</v>
      </c>
      <c r="B3318" s="41" t="str">
        <f t="shared" ca="1" si="207"/>
        <v>-</v>
      </c>
      <c r="C3318" s="41" t="str">
        <f t="shared" ca="1" si="208"/>
        <v>-</v>
      </c>
      <c r="D3318" s="41" t="str">
        <f>IF($F3318="sortie en cours d'année",'Base de données'!$B3318,"-")</f>
        <v>-</v>
      </c>
      <c r="E3318" s="41" t="str">
        <f>IF($H3318="entrée en cours d'année",'Base de données'!$B3318,"-")</f>
        <v>-</v>
      </c>
      <c r="F3318" s="37" t="str">
        <f t="shared" si="205"/>
        <v/>
      </c>
      <c r="G3318" s="37" t="str">
        <f>IF($J3318="mouvement",_xlfn.XLOOKUP('Base de données'!$B3318,$V:$V,$V:$V,0),"")</f>
        <v/>
      </c>
      <c r="H3318" s="37" t="str">
        <f t="shared" si="206"/>
        <v/>
      </c>
      <c r="I3318" s="37" t="str">
        <f>IF($J3318="mouvement",_xlfn.XLOOKUP('Base de données'!$B3318,$K:$K,$K:$K,0),"")</f>
        <v/>
      </c>
      <c r="J3318" s="38" t="str">
        <f>IF(AND(Y3318&lt;&gt;MAX(Y:Y),COUNTIF(K3318:V3318,'Base de données'!$B3318)&gt;0),"mouvement","")</f>
        <v/>
      </c>
      <c r="K3318" s="39" t="str">
        <f>IF(K$1&gt;$AE$1,"-",IFERROR(IF(DATEDIF('Base de données'!$A3318,K$1,"d")&lt;&gt;0,"",'Base de données'!$B3318),""))</f>
        <v/>
      </c>
      <c r="L3318" s="39" t="str">
        <f>IF(L$1&gt;$AE$1,"-",IFERROR(IF(DATEDIF('Base de données'!$A3318,L$1,"d")&lt;&gt;0,"",'Base de données'!$B3318),""))</f>
        <v/>
      </c>
      <c r="M3318" s="39" t="str">
        <f>IF(M$1&gt;$AE$1,"-",IFERROR(IF(DATEDIF('Base de données'!$A3318,M$1,"d")&lt;&gt;0,"",'Base de données'!$B3318),""))</f>
        <v/>
      </c>
      <c r="N3318" s="39" t="str">
        <f>IF(N$1&gt;$AE$1,"-",IFERROR(IF(DATEDIF('Base de données'!$A3318,N$1,"d")&lt;&gt;0,"",'Base de données'!$B3318),""))</f>
        <v/>
      </c>
      <c r="O3318" s="39" t="str">
        <f>IF(O$1&gt;$AE$1,"-",IFERROR(IF(DATEDIF('Base de données'!$A3318,O$1,"d")&lt;&gt;0,"",'Base de données'!$B3318),""))</f>
        <v/>
      </c>
      <c r="P3318" s="39" t="str">
        <f>IF(P$1&gt;$AE$1,"-",IFERROR(IF(DATEDIF('Base de données'!$A3318,P$1,"d")&lt;&gt;0,"",'Base de données'!$B3318),""))</f>
        <v/>
      </c>
      <c r="Q3318" s="39" t="str">
        <f>IF(Q$1&gt;$AE$1,"-",IFERROR(IF(DATEDIF('Base de données'!$A3318,Q$1,"d")&lt;&gt;0,"",'Base de données'!$B3318),""))</f>
        <v/>
      </c>
      <c r="R3318" s="39" t="str">
        <f>IF(R$1&gt;$AE$1,"-",IFERROR(IF(DATEDIF('Base de données'!$A3318,R$1,"d")&lt;&gt;0,"",'Base de données'!$B3318),""))</f>
        <v/>
      </c>
      <c r="S3318" s="39" t="str">
        <f>IF(S$1&gt;$AE$1,"-",IFERROR(IF(DATEDIF('Base de données'!$A3318,S$1,"d")&lt;&gt;0,"",'Base de données'!$B3318),""))</f>
        <v/>
      </c>
      <c r="T3318" s="39" t="str">
        <f>IF(T$1&gt;$AE$1,"-",IFERROR(IF(DATEDIF('Base de données'!$A3318,T$1,"d")&lt;&gt;0,"",'Base de données'!$B3318),""))</f>
        <v/>
      </c>
      <c r="U3318" s="39" t="str">
        <f>IF(U$1&gt;$AE$1,"-",IFERROR(IF(DATEDIF('Base de données'!$A3318,U$1,"d")&lt;&gt;0,"",'Base de données'!$B3318),""))</f>
        <v/>
      </c>
      <c r="V3318" s="39" t="str">
        <f>IF(V$1&gt;$AE$1,"-",IFERROR(IF(DATEDIF('Base de données'!$A3318,V$1,"d")&lt;&gt;0,"",'Base de données'!$B3318),""))</f>
        <v>OTZ97</v>
      </c>
      <c r="W3318" s="34"/>
      <c r="X3318" s="30" t="str">
        <f>'Base de données'!$C3318&amp;" "&amp;'Base de données'!$D3318</f>
        <v>Costa Manon</v>
      </c>
      <c r="Y3318" s="31">
        <f>COUNTIF('Base de données'!$B:$B,'Base de données'!$B3318)</f>
        <v>12</v>
      </c>
      <c r="AA3318" s="87" cm="1">
        <f t="array" aca="1" ref="AA3318" ca="1">INDIRECT("'Base de données'!A" &amp; ROW(Y3318))</f>
        <v>45992</v>
      </c>
      <c r="AB3318" s="51" t="str" cm="1">
        <f t="array" aca="1" ref="AB3318" ca="1">INDIRECT("'Base de données'!B" &amp; ROW(Z3318))</f>
        <v>OTZ97</v>
      </c>
    </row>
    <row r="3319" spans="1:28" x14ac:dyDescent="0.3">
      <c r="A3319" s="41" t="str">
        <f ca="1">IF(IF(AND($B3319&lt;&gt;"-",$B3319=$E3319),"Entrée et sortie","-")="Entrée et sortie",'Base de données'!$B3319,"-")</f>
        <v>-</v>
      </c>
      <c r="B3319" s="41" t="str">
        <f t="shared" ca="1" si="207"/>
        <v>-</v>
      </c>
      <c r="C3319" s="41" t="str">
        <f t="shared" ca="1" si="208"/>
        <v>-</v>
      </c>
      <c r="D3319" s="41" t="str">
        <f>IF($F3319="sortie en cours d'année",'Base de données'!$B3319,"-")</f>
        <v>-</v>
      </c>
      <c r="E3319" s="41" t="str">
        <f>IF($H3319="entrée en cours d'année",'Base de données'!$B3319,"-")</f>
        <v>-</v>
      </c>
      <c r="F3319" s="37" t="str">
        <f t="shared" si="205"/>
        <v/>
      </c>
      <c r="G3319" s="37" t="str">
        <f>IF($J3319="mouvement",_xlfn.XLOOKUP('Base de données'!$B3319,$V:$V,$V:$V,0),"")</f>
        <v/>
      </c>
      <c r="H3319" s="37" t="str">
        <f t="shared" si="206"/>
        <v/>
      </c>
      <c r="I3319" s="37" t="str">
        <f>IF($J3319="mouvement",_xlfn.XLOOKUP('Base de données'!$B3319,$K:$K,$K:$K,0),"")</f>
        <v/>
      </c>
      <c r="J3319" s="38" t="str">
        <f>IF(AND(Y3319&lt;&gt;MAX(Y:Y),COUNTIF(K3319:V3319,'Base de données'!$B3319)&gt;0),"mouvement","")</f>
        <v/>
      </c>
      <c r="K3319" s="39" t="str">
        <f>IF(K$1&gt;$AE$1,"-",IFERROR(IF(DATEDIF('Base de données'!$A3319,K$1,"d")&lt;&gt;0,"",'Base de données'!$B3319),""))</f>
        <v/>
      </c>
      <c r="L3319" s="39" t="str">
        <f>IF(L$1&gt;$AE$1,"-",IFERROR(IF(DATEDIF('Base de données'!$A3319,L$1,"d")&lt;&gt;0,"",'Base de données'!$B3319),""))</f>
        <v/>
      </c>
      <c r="M3319" s="39" t="str">
        <f>IF(M$1&gt;$AE$1,"-",IFERROR(IF(DATEDIF('Base de données'!$A3319,M$1,"d")&lt;&gt;0,"",'Base de données'!$B3319),""))</f>
        <v/>
      </c>
      <c r="N3319" s="39" t="str">
        <f>IF(N$1&gt;$AE$1,"-",IFERROR(IF(DATEDIF('Base de données'!$A3319,N$1,"d")&lt;&gt;0,"",'Base de données'!$B3319),""))</f>
        <v/>
      </c>
      <c r="O3319" s="39" t="str">
        <f>IF(O$1&gt;$AE$1,"-",IFERROR(IF(DATEDIF('Base de données'!$A3319,O$1,"d")&lt;&gt;0,"",'Base de données'!$B3319),""))</f>
        <v/>
      </c>
      <c r="P3319" s="39" t="str">
        <f>IF(P$1&gt;$AE$1,"-",IFERROR(IF(DATEDIF('Base de données'!$A3319,P$1,"d")&lt;&gt;0,"",'Base de données'!$B3319),""))</f>
        <v/>
      </c>
      <c r="Q3319" s="39" t="str">
        <f>IF(Q$1&gt;$AE$1,"-",IFERROR(IF(DATEDIF('Base de données'!$A3319,Q$1,"d")&lt;&gt;0,"",'Base de données'!$B3319),""))</f>
        <v/>
      </c>
      <c r="R3319" s="39" t="str">
        <f>IF(R$1&gt;$AE$1,"-",IFERROR(IF(DATEDIF('Base de données'!$A3319,R$1,"d")&lt;&gt;0,"",'Base de données'!$B3319),""))</f>
        <v/>
      </c>
      <c r="S3319" s="39" t="str">
        <f>IF(S$1&gt;$AE$1,"-",IFERROR(IF(DATEDIF('Base de données'!$A3319,S$1,"d")&lt;&gt;0,"",'Base de données'!$B3319),""))</f>
        <v/>
      </c>
      <c r="T3319" s="39" t="str">
        <f>IF(T$1&gt;$AE$1,"-",IFERROR(IF(DATEDIF('Base de données'!$A3319,T$1,"d")&lt;&gt;0,"",'Base de données'!$B3319),""))</f>
        <v/>
      </c>
      <c r="U3319" s="39" t="str">
        <f>IF(U$1&gt;$AE$1,"-",IFERROR(IF(DATEDIF('Base de données'!$A3319,U$1,"d")&lt;&gt;0,"",'Base de données'!$B3319),""))</f>
        <v/>
      </c>
      <c r="V3319" s="39" t="str">
        <f>IF(V$1&gt;$AE$1,"-",IFERROR(IF(DATEDIF('Base de données'!$A3319,V$1,"d")&lt;&gt;0,"",'Base de données'!$B3319),""))</f>
        <v>57BOR</v>
      </c>
      <c r="W3319" s="34"/>
      <c r="X3319" s="30" t="str">
        <f>'Base de données'!$C3319&amp;" "&amp;'Base de données'!$D3319</f>
        <v>Pruvost Margaret</v>
      </c>
      <c r="Y3319" s="31">
        <f>COUNTIF('Base de données'!$B:$B,'Base de données'!$B3319)</f>
        <v>12</v>
      </c>
      <c r="AA3319" s="87" cm="1">
        <f t="array" aca="1" ref="AA3319" ca="1">INDIRECT("'Base de données'!A" &amp; ROW(Y3319))</f>
        <v>45992</v>
      </c>
      <c r="AB3319" s="51" t="str" cm="1">
        <f t="array" aca="1" ref="AB3319" ca="1">INDIRECT("'Base de données'!B" &amp; ROW(Z3319))</f>
        <v>57BOR</v>
      </c>
    </row>
    <row r="3320" spans="1:28" x14ac:dyDescent="0.3">
      <c r="A3320" s="41" t="str">
        <f ca="1">IF(IF(AND($B3320&lt;&gt;"-",$B3320=$E3320),"Entrée et sortie","-")="Entrée et sortie",'Base de données'!$B3320,"-")</f>
        <v>-</v>
      </c>
      <c r="B3320" s="41" t="str">
        <f t="shared" ca="1" si="207"/>
        <v>-</v>
      </c>
      <c r="C3320" s="41" t="str">
        <f t="shared" ca="1" si="208"/>
        <v>-</v>
      </c>
      <c r="D3320" s="41" t="str">
        <f>IF($F3320="sortie en cours d'année",'Base de données'!$B3320,"-")</f>
        <v>-</v>
      </c>
      <c r="E3320" s="41" t="str">
        <f>IF($H3320="entrée en cours d'année",'Base de données'!$B3320,"-")</f>
        <v>-</v>
      </c>
      <c r="F3320" s="37" t="str">
        <f t="shared" si="205"/>
        <v/>
      </c>
      <c r="G3320" s="37" t="str">
        <f>IF($J3320="mouvement",_xlfn.XLOOKUP('Base de données'!$B3320,$V:$V,$V:$V,0),"")</f>
        <v/>
      </c>
      <c r="H3320" s="37" t="str">
        <f t="shared" si="206"/>
        <v/>
      </c>
      <c r="I3320" s="37" t="str">
        <f>IF($J3320="mouvement",_xlfn.XLOOKUP('Base de données'!$B3320,$K:$K,$K:$K,0),"")</f>
        <v/>
      </c>
      <c r="J3320" s="38" t="str">
        <f>IF(AND(Y3320&lt;&gt;MAX(Y:Y),COUNTIF(K3320:V3320,'Base de données'!$B3320)&gt;0),"mouvement","")</f>
        <v/>
      </c>
      <c r="K3320" s="39" t="str">
        <f>IF(K$1&gt;$AE$1,"-",IFERROR(IF(DATEDIF('Base de données'!$A3320,K$1,"d")&lt;&gt;0,"",'Base de données'!$B3320),""))</f>
        <v/>
      </c>
      <c r="L3320" s="39" t="str">
        <f>IF(L$1&gt;$AE$1,"-",IFERROR(IF(DATEDIF('Base de données'!$A3320,L$1,"d")&lt;&gt;0,"",'Base de données'!$B3320),""))</f>
        <v/>
      </c>
      <c r="M3320" s="39" t="str">
        <f>IF(M$1&gt;$AE$1,"-",IFERROR(IF(DATEDIF('Base de données'!$A3320,M$1,"d")&lt;&gt;0,"",'Base de données'!$B3320),""))</f>
        <v/>
      </c>
      <c r="N3320" s="39" t="str">
        <f>IF(N$1&gt;$AE$1,"-",IFERROR(IF(DATEDIF('Base de données'!$A3320,N$1,"d")&lt;&gt;0,"",'Base de données'!$B3320),""))</f>
        <v/>
      </c>
      <c r="O3320" s="39" t="str">
        <f>IF(O$1&gt;$AE$1,"-",IFERROR(IF(DATEDIF('Base de données'!$A3320,O$1,"d")&lt;&gt;0,"",'Base de données'!$B3320),""))</f>
        <v/>
      </c>
      <c r="P3320" s="39" t="str">
        <f>IF(P$1&gt;$AE$1,"-",IFERROR(IF(DATEDIF('Base de données'!$A3320,P$1,"d")&lt;&gt;0,"",'Base de données'!$B3320),""))</f>
        <v/>
      </c>
      <c r="Q3320" s="39" t="str">
        <f>IF(Q$1&gt;$AE$1,"-",IFERROR(IF(DATEDIF('Base de données'!$A3320,Q$1,"d")&lt;&gt;0,"",'Base de données'!$B3320),""))</f>
        <v/>
      </c>
      <c r="R3320" s="39" t="str">
        <f>IF(R$1&gt;$AE$1,"-",IFERROR(IF(DATEDIF('Base de données'!$A3320,R$1,"d")&lt;&gt;0,"",'Base de données'!$B3320),""))</f>
        <v/>
      </c>
      <c r="S3320" s="39" t="str">
        <f>IF(S$1&gt;$AE$1,"-",IFERROR(IF(DATEDIF('Base de données'!$A3320,S$1,"d")&lt;&gt;0,"",'Base de données'!$B3320),""))</f>
        <v/>
      </c>
      <c r="T3320" s="39" t="str">
        <f>IF(T$1&gt;$AE$1,"-",IFERROR(IF(DATEDIF('Base de données'!$A3320,T$1,"d")&lt;&gt;0,"",'Base de données'!$B3320),""))</f>
        <v/>
      </c>
      <c r="U3320" s="39" t="str">
        <f>IF(U$1&gt;$AE$1,"-",IFERROR(IF(DATEDIF('Base de données'!$A3320,U$1,"d")&lt;&gt;0,"",'Base de données'!$B3320),""))</f>
        <v/>
      </c>
      <c r="V3320" s="39" t="str">
        <f>IF(V$1&gt;$AE$1,"-",IFERROR(IF(DATEDIF('Base de données'!$A3320,V$1,"d")&lt;&gt;0,"",'Base de données'!$B3320),""))</f>
        <v>9MO35</v>
      </c>
      <c r="W3320" s="34"/>
      <c r="X3320" s="30" t="str">
        <f>'Base de données'!$C3320&amp;" "&amp;'Base de données'!$D3320</f>
        <v>Marie Louis</v>
      </c>
      <c r="Y3320" s="31">
        <f>COUNTIF('Base de données'!$B:$B,'Base de données'!$B3320)</f>
        <v>12</v>
      </c>
      <c r="AA3320" s="87" cm="1">
        <f t="array" aca="1" ref="AA3320" ca="1">INDIRECT("'Base de données'!A" &amp; ROW(Y3320))</f>
        <v>45992</v>
      </c>
      <c r="AB3320" s="51" t="str" cm="1">
        <f t="array" aca="1" ref="AB3320" ca="1">INDIRECT("'Base de données'!B" &amp; ROW(Z3320))</f>
        <v>9MO35</v>
      </c>
    </row>
    <row r="3321" spans="1:28" x14ac:dyDescent="0.3">
      <c r="A3321" s="41" t="str">
        <f ca="1">IF(IF(AND($B3321&lt;&gt;"-",$B3321=$E3321),"Entrée et sortie","-")="Entrée et sortie",'Base de données'!$B3321,"-")</f>
        <v>-</v>
      </c>
      <c r="B3321" s="41" t="str">
        <f t="shared" ca="1" si="207"/>
        <v>-</v>
      </c>
      <c r="C3321" s="41" t="str">
        <f t="shared" ca="1" si="208"/>
        <v>-</v>
      </c>
      <c r="D3321" s="41" t="str">
        <f>IF($F3321="sortie en cours d'année",'Base de données'!$B3321,"-")</f>
        <v>-</v>
      </c>
      <c r="E3321" s="41" t="str">
        <f>IF($H3321="entrée en cours d'année",'Base de données'!$B3321,"-")</f>
        <v>-</v>
      </c>
      <c r="F3321" s="37" t="str">
        <f t="shared" si="205"/>
        <v/>
      </c>
      <c r="G3321" s="37" t="str">
        <f>IF($J3321="mouvement",_xlfn.XLOOKUP('Base de données'!$B3321,$V:$V,$V:$V,0),"")</f>
        <v/>
      </c>
      <c r="H3321" s="37" t="str">
        <f t="shared" si="206"/>
        <v/>
      </c>
      <c r="I3321" s="37" t="str">
        <f>IF($J3321="mouvement",_xlfn.XLOOKUP('Base de données'!$B3321,$K:$K,$K:$K,0),"")</f>
        <v/>
      </c>
      <c r="J3321" s="38" t="str">
        <f>IF(AND(Y3321&lt;&gt;MAX(Y:Y),COUNTIF(K3321:V3321,'Base de données'!$B3321)&gt;0),"mouvement","")</f>
        <v/>
      </c>
      <c r="K3321" s="39" t="str">
        <f>IF(K$1&gt;$AE$1,"-",IFERROR(IF(DATEDIF('Base de données'!$A3321,K$1,"d")&lt;&gt;0,"",'Base de données'!$B3321),""))</f>
        <v/>
      </c>
      <c r="L3321" s="39" t="str">
        <f>IF(L$1&gt;$AE$1,"-",IFERROR(IF(DATEDIF('Base de données'!$A3321,L$1,"d")&lt;&gt;0,"",'Base de données'!$B3321),""))</f>
        <v/>
      </c>
      <c r="M3321" s="39" t="str">
        <f>IF(M$1&gt;$AE$1,"-",IFERROR(IF(DATEDIF('Base de données'!$A3321,M$1,"d")&lt;&gt;0,"",'Base de données'!$B3321),""))</f>
        <v/>
      </c>
      <c r="N3321" s="39" t="str">
        <f>IF(N$1&gt;$AE$1,"-",IFERROR(IF(DATEDIF('Base de données'!$A3321,N$1,"d")&lt;&gt;0,"",'Base de données'!$B3321),""))</f>
        <v/>
      </c>
      <c r="O3321" s="39" t="str">
        <f>IF(O$1&gt;$AE$1,"-",IFERROR(IF(DATEDIF('Base de données'!$A3321,O$1,"d")&lt;&gt;0,"",'Base de données'!$B3321),""))</f>
        <v/>
      </c>
      <c r="P3321" s="39" t="str">
        <f>IF(P$1&gt;$AE$1,"-",IFERROR(IF(DATEDIF('Base de données'!$A3321,P$1,"d")&lt;&gt;0,"",'Base de données'!$B3321),""))</f>
        <v/>
      </c>
      <c r="Q3321" s="39" t="str">
        <f>IF(Q$1&gt;$AE$1,"-",IFERROR(IF(DATEDIF('Base de données'!$A3321,Q$1,"d")&lt;&gt;0,"",'Base de données'!$B3321),""))</f>
        <v/>
      </c>
      <c r="R3321" s="39" t="str">
        <f>IF(R$1&gt;$AE$1,"-",IFERROR(IF(DATEDIF('Base de données'!$A3321,R$1,"d")&lt;&gt;0,"",'Base de données'!$B3321),""))</f>
        <v/>
      </c>
      <c r="S3321" s="39" t="str">
        <f>IF(S$1&gt;$AE$1,"-",IFERROR(IF(DATEDIF('Base de données'!$A3321,S$1,"d")&lt;&gt;0,"",'Base de données'!$B3321),""))</f>
        <v/>
      </c>
      <c r="T3321" s="39" t="str">
        <f>IF(T$1&gt;$AE$1,"-",IFERROR(IF(DATEDIF('Base de données'!$A3321,T$1,"d")&lt;&gt;0,"",'Base de données'!$B3321),""))</f>
        <v/>
      </c>
      <c r="U3321" s="39" t="str">
        <f>IF(U$1&gt;$AE$1,"-",IFERROR(IF(DATEDIF('Base de données'!$A3321,U$1,"d")&lt;&gt;0,"",'Base de données'!$B3321),""))</f>
        <v/>
      </c>
      <c r="V3321" s="39" t="str">
        <f>IF(V$1&gt;$AE$1,"-",IFERROR(IF(DATEDIF('Base de données'!$A3321,V$1,"d")&lt;&gt;0,"",'Base de données'!$B3321),""))</f>
        <v>PBG0U</v>
      </c>
      <c r="W3321" s="34"/>
      <c r="X3321" s="30" t="str">
        <f>'Base de données'!$C3321&amp;" "&amp;'Base de données'!$D3321</f>
        <v>Chauveau Gérard</v>
      </c>
      <c r="Y3321" s="31">
        <f>COUNTIF('Base de données'!$B:$B,'Base de données'!$B3321)</f>
        <v>12</v>
      </c>
      <c r="AA3321" s="87" cm="1">
        <f t="array" aca="1" ref="AA3321" ca="1">INDIRECT("'Base de données'!A" &amp; ROW(Y3321))</f>
        <v>45992</v>
      </c>
      <c r="AB3321" s="51" t="str" cm="1">
        <f t="array" aca="1" ref="AB3321" ca="1">INDIRECT("'Base de données'!B" &amp; ROW(Z3321))</f>
        <v>PBG0U</v>
      </c>
    </row>
    <row r="3322" spans="1:28" x14ac:dyDescent="0.3">
      <c r="A3322" s="41" t="str">
        <f ca="1">IF(IF(AND($B3322&lt;&gt;"-",$B3322=$E3322),"Entrée et sortie","-")="Entrée et sortie",'Base de données'!$B3322,"-")</f>
        <v>-</v>
      </c>
      <c r="B3322" s="41" t="str">
        <f t="shared" ca="1" si="207"/>
        <v>-</v>
      </c>
      <c r="C3322" s="41" t="str">
        <f t="shared" ca="1" si="208"/>
        <v>-</v>
      </c>
      <c r="D3322" s="41" t="str">
        <f>IF($F3322="sortie en cours d'année",'Base de données'!$B3322,"-")</f>
        <v>-</v>
      </c>
      <c r="E3322" s="41" t="str">
        <f>IF($H3322="entrée en cours d'année",'Base de données'!$B3322,"-")</f>
        <v>-</v>
      </c>
      <c r="F3322" s="37" t="str">
        <f t="shared" si="205"/>
        <v/>
      </c>
      <c r="G3322" s="37" t="str">
        <f>IF($J3322="mouvement",_xlfn.XLOOKUP('Base de données'!$B3322,$V:$V,$V:$V,0),"")</f>
        <v/>
      </c>
      <c r="H3322" s="37" t="str">
        <f t="shared" si="206"/>
        <v/>
      </c>
      <c r="I3322" s="37" t="str">
        <f>IF($J3322="mouvement",_xlfn.XLOOKUP('Base de données'!$B3322,$K:$K,$K:$K,0),"")</f>
        <v/>
      </c>
      <c r="J3322" s="38" t="str">
        <f>IF(AND(Y3322&lt;&gt;MAX(Y:Y),COUNTIF(K3322:V3322,'Base de données'!$B3322)&gt;0),"mouvement","")</f>
        <v/>
      </c>
      <c r="K3322" s="39" t="str">
        <f>IF(K$1&gt;$AE$1,"-",IFERROR(IF(DATEDIF('Base de données'!$A3322,K$1,"d")&lt;&gt;0,"",'Base de données'!$B3322),""))</f>
        <v/>
      </c>
      <c r="L3322" s="39" t="str">
        <f>IF(L$1&gt;$AE$1,"-",IFERROR(IF(DATEDIF('Base de données'!$A3322,L$1,"d")&lt;&gt;0,"",'Base de données'!$B3322),""))</f>
        <v/>
      </c>
      <c r="M3322" s="39" t="str">
        <f>IF(M$1&gt;$AE$1,"-",IFERROR(IF(DATEDIF('Base de données'!$A3322,M$1,"d")&lt;&gt;0,"",'Base de données'!$B3322),""))</f>
        <v/>
      </c>
      <c r="N3322" s="39" t="str">
        <f>IF(N$1&gt;$AE$1,"-",IFERROR(IF(DATEDIF('Base de données'!$A3322,N$1,"d")&lt;&gt;0,"",'Base de données'!$B3322),""))</f>
        <v/>
      </c>
      <c r="O3322" s="39" t="str">
        <f>IF(O$1&gt;$AE$1,"-",IFERROR(IF(DATEDIF('Base de données'!$A3322,O$1,"d")&lt;&gt;0,"",'Base de données'!$B3322),""))</f>
        <v/>
      </c>
      <c r="P3322" s="39" t="str">
        <f>IF(P$1&gt;$AE$1,"-",IFERROR(IF(DATEDIF('Base de données'!$A3322,P$1,"d")&lt;&gt;0,"",'Base de données'!$B3322),""))</f>
        <v/>
      </c>
      <c r="Q3322" s="39" t="str">
        <f>IF(Q$1&gt;$AE$1,"-",IFERROR(IF(DATEDIF('Base de données'!$A3322,Q$1,"d")&lt;&gt;0,"",'Base de données'!$B3322),""))</f>
        <v/>
      </c>
      <c r="R3322" s="39" t="str">
        <f>IF(R$1&gt;$AE$1,"-",IFERROR(IF(DATEDIF('Base de données'!$A3322,R$1,"d")&lt;&gt;0,"",'Base de données'!$B3322),""))</f>
        <v/>
      </c>
      <c r="S3322" s="39" t="str">
        <f>IF(S$1&gt;$AE$1,"-",IFERROR(IF(DATEDIF('Base de données'!$A3322,S$1,"d")&lt;&gt;0,"",'Base de données'!$B3322),""))</f>
        <v/>
      </c>
      <c r="T3322" s="39" t="str">
        <f>IF(T$1&gt;$AE$1,"-",IFERROR(IF(DATEDIF('Base de données'!$A3322,T$1,"d")&lt;&gt;0,"",'Base de données'!$B3322),""))</f>
        <v/>
      </c>
      <c r="U3322" s="39" t="str">
        <f>IF(U$1&gt;$AE$1,"-",IFERROR(IF(DATEDIF('Base de données'!$A3322,U$1,"d")&lt;&gt;0,"",'Base de données'!$B3322),""))</f>
        <v/>
      </c>
      <c r="V3322" s="39" t="str">
        <f>IF(V$1&gt;$AE$1,"-",IFERROR(IF(DATEDIF('Base de données'!$A3322,V$1,"d")&lt;&gt;0,"",'Base de données'!$B3322),""))</f>
        <v>5KKJS</v>
      </c>
      <c r="W3322" s="34"/>
      <c r="X3322" s="30" t="str">
        <f>'Base de données'!$C3322&amp;" "&amp;'Base de données'!$D3322</f>
        <v>Vaillant Raymond</v>
      </c>
      <c r="Y3322" s="31">
        <f>COUNTIF('Base de données'!$B:$B,'Base de données'!$B3322)</f>
        <v>12</v>
      </c>
      <c r="AA3322" s="87" cm="1">
        <f t="array" aca="1" ref="AA3322" ca="1">INDIRECT("'Base de données'!A" &amp; ROW(Y3322))</f>
        <v>45992</v>
      </c>
      <c r="AB3322" s="51" t="str" cm="1">
        <f t="array" aca="1" ref="AB3322" ca="1">INDIRECT("'Base de données'!B" &amp; ROW(Z3322))</f>
        <v>5KKJS</v>
      </c>
    </row>
    <row r="3323" spans="1:28" x14ac:dyDescent="0.3">
      <c r="A3323" s="41" t="str">
        <f ca="1">IF(IF(AND($B3323&lt;&gt;"-",$B3323=$E3323),"Entrée et sortie","-")="Entrée et sortie",'Base de données'!$B3323,"-")</f>
        <v>-</v>
      </c>
      <c r="B3323" s="41" t="str">
        <f t="shared" ca="1" si="207"/>
        <v>-</v>
      </c>
      <c r="C3323" s="41" t="str">
        <f t="shared" ca="1" si="208"/>
        <v>-</v>
      </c>
      <c r="D3323" s="41" t="str">
        <f>IF($F3323="sortie en cours d'année",'Base de données'!$B3323,"-")</f>
        <v>-</v>
      </c>
      <c r="E3323" s="41" t="str">
        <f>IF($H3323="entrée en cours d'année",'Base de données'!$B3323,"-")</f>
        <v>-</v>
      </c>
      <c r="F3323" s="37" t="str">
        <f t="shared" si="205"/>
        <v/>
      </c>
      <c r="G3323" s="37" t="str">
        <f>IF($J3323="mouvement",_xlfn.XLOOKUP('Base de données'!$B3323,$V:$V,$V:$V,0),"")</f>
        <v/>
      </c>
      <c r="H3323" s="37" t="str">
        <f t="shared" si="206"/>
        <v/>
      </c>
      <c r="I3323" s="37" t="str">
        <f>IF($J3323="mouvement",_xlfn.XLOOKUP('Base de données'!$B3323,$K:$K,$K:$K,0),"")</f>
        <v/>
      </c>
      <c r="J3323" s="38" t="str">
        <f>IF(AND(Y3323&lt;&gt;MAX(Y:Y),COUNTIF(K3323:V3323,'Base de données'!$B3323)&gt;0),"mouvement","")</f>
        <v/>
      </c>
      <c r="K3323" s="39" t="str">
        <f>IF(K$1&gt;$AE$1,"-",IFERROR(IF(DATEDIF('Base de données'!$A3323,K$1,"d")&lt;&gt;0,"",'Base de données'!$B3323),""))</f>
        <v/>
      </c>
      <c r="L3323" s="39" t="str">
        <f>IF(L$1&gt;$AE$1,"-",IFERROR(IF(DATEDIF('Base de données'!$A3323,L$1,"d")&lt;&gt;0,"",'Base de données'!$B3323),""))</f>
        <v/>
      </c>
      <c r="M3323" s="39" t="str">
        <f>IF(M$1&gt;$AE$1,"-",IFERROR(IF(DATEDIF('Base de données'!$A3323,M$1,"d")&lt;&gt;0,"",'Base de données'!$B3323),""))</f>
        <v/>
      </c>
      <c r="N3323" s="39" t="str">
        <f>IF(N$1&gt;$AE$1,"-",IFERROR(IF(DATEDIF('Base de données'!$A3323,N$1,"d")&lt;&gt;0,"",'Base de données'!$B3323),""))</f>
        <v/>
      </c>
      <c r="O3323" s="39" t="str">
        <f>IF(O$1&gt;$AE$1,"-",IFERROR(IF(DATEDIF('Base de données'!$A3323,O$1,"d")&lt;&gt;0,"",'Base de données'!$B3323),""))</f>
        <v/>
      </c>
      <c r="P3323" s="39" t="str">
        <f>IF(P$1&gt;$AE$1,"-",IFERROR(IF(DATEDIF('Base de données'!$A3323,P$1,"d")&lt;&gt;0,"",'Base de données'!$B3323),""))</f>
        <v/>
      </c>
      <c r="Q3323" s="39" t="str">
        <f>IF(Q$1&gt;$AE$1,"-",IFERROR(IF(DATEDIF('Base de données'!$A3323,Q$1,"d")&lt;&gt;0,"",'Base de données'!$B3323),""))</f>
        <v/>
      </c>
      <c r="R3323" s="39" t="str">
        <f>IF(R$1&gt;$AE$1,"-",IFERROR(IF(DATEDIF('Base de données'!$A3323,R$1,"d")&lt;&gt;0,"",'Base de données'!$B3323),""))</f>
        <v/>
      </c>
      <c r="S3323" s="39" t="str">
        <f>IF(S$1&gt;$AE$1,"-",IFERROR(IF(DATEDIF('Base de données'!$A3323,S$1,"d")&lt;&gt;0,"",'Base de données'!$B3323),""))</f>
        <v/>
      </c>
      <c r="T3323" s="39" t="str">
        <f>IF(T$1&gt;$AE$1,"-",IFERROR(IF(DATEDIF('Base de données'!$A3323,T$1,"d")&lt;&gt;0,"",'Base de données'!$B3323),""))</f>
        <v/>
      </c>
      <c r="U3323" s="39" t="str">
        <f>IF(U$1&gt;$AE$1,"-",IFERROR(IF(DATEDIF('Base de données'!$A3323,U$1,"d")&lt;&gt;0,"",'Base de données'!$B3323),""))</f>
        <v/>
      </c>
      <c r="V3323" s="39" t="str">
        <f>IF(V$1&gt;$AE$1,"-",IFERROR(IF(DATEDIF('Base de données'!$A3323,V$1,"d")&lt;&gt;0,"",'Base de données'!$B3323),""))</f>
        <v>V5RYW</v>
      </c>
      <c r="W3323" s="34"/>
      <c r="X3323" s="30" t="str">
        <f>'Base de données'!$C3323&amp;" "&amp;'Base de données'!$D3323</f>
        <v>Leconte Suzanne</v>
      </c>
      <c r="Y3323" s="31">
        <f>COUNTIF('Base de données'!$B:$B,'Base de données'!$B3323)</f>
        <v>12</v>
      </c>
      <c r="AA3323" s="87" cm="1">
        <f t="array" aca="1" ref="AA3323" ca="1">INDIRECT("'Base de données'!A" &amp; ROW(Y3323))</f>
        <v>45992</v>
      </c>
      <c r="AB3323" s="51" t="str" cm="1">
        <f t="array" aca="1" ref="AB3323" ca="1">INDIRECT("'Base de données'!B" &amp; ROW(Z3323))</f>
        <v>V5RYW</v>
      </c>
    </row>
    <row r="3324" spans="1:28" x14ac:dyDescent="0.3">
      <c r="A3324" s="41" t="str">
        <f ca="1">IF(IF(AND($B3324&lt;&gt;"-",$B3324=$E3324),"Entrée et sortie","-")="Entrée et sortie",'Base de données'!$B3324,"-")</f>
        <v>-</v>
      </c>
      <c r="B3324" s="41" t="str">
        <f t="shared" ca="1" si="207"/>
        <v>-</v>
      </c>
      <c r="C3324" s="41" t="str">
        <f t="shared" ca="1" si="208"/>
        <v>-</v>
      </c>
      <c r="D3324" s="41" t="str">
        <f>IF($F3324="sortie en cours d'année",'Base de données'!$B3324,"-")</f>
        <v>-</v>
      </c>
      <c r="E3324" s="41" t="str">
        <f>IF($H3324="entrée en cours d'année",'Base de données'!$B3324,"-")</f>
        <v>-</v>
      </c>
      <c r="F3324" s="37" t="str">
        <f t="shared" si="205"/>
        <v/>
      </c>
      <c r="G3324" s="37" t="str">
        <f>IF($J3324="mouvement",_xlfn.XLOOKUP('Base de données'!$B3324,$V:$V,$V:$V,0),"")</f>
        <v/>
      </c>
      <c r="H3324" s="37" t="str">
        <f t="shared" si="206"/>
        <v/>
      </c>
      <c r="I3324" s="37" t="str">
        <f>IF($J3324="mouvement",_xlfn.XLOOKUP('Base de données'!$B3324,$K:$K,$K:$K,0),"")</f>
        <v/>
      </c>
      <c r="J3324" s="38" t="str">
        <f>IF(AND(Y3324&lt;&gt;MAX(Y:Y),COUNTIF(K3324:V3324,'Base de données'!$B3324)&gt;0),"mouvement","")</f>
        <v/>
      </c>
      <c r="K3324" s="39" t="str">
        <f>IF(K$1&gt;$AE$1,"-",IFERROR(IF(DATEDIF('Base de données'!$A3324,K$1,"d")&lt;&gt;0,"",'Base de données'!$B3324),""))</f>
        <v/>
      </c>
      <c r="L3324" s="39" t="str">
        <f>IF(L$1&gt;$AE$1,"-",IFERROR(IF(DATEDIF('Base de données'!$A3324,L$1,"d")&lt;&gt;0,"",'Base de données'!$B3324),""))</f>
        <v/>
      </c>
      <c r="M3324" s="39" t="str">
        <f>IF(M$1&gt;$AE$1,"-",IFERROR(IF(DATEDIF('Base de données'!$A3324,M$1,"d")&lt;&gt;0,"",'Base de données'!$B3324),""))</f>
        <v/>
      </c>
      <c r="N3324" s="39" t="str">
        <f>IF(N$1&gt;$AE$1,"-",IFERROR(IF(DATEDIF('Base de données'!$A3324,N$1,"d")&lt;&gt;0,"",'Base de données'!$B3324),""))</f>
        <v/>
      </c>
      <c r="O3324" s="39" t="str">
        <f>IF(O$1&gt;$AE$1,"-",IFERROR(IF(DATEDIF('Base de données'!$A3324,O$1,"d")&lt;&gt;0,"",'Base de données'!$B3324),""))</f>
        <v/>
      </c>
      <c r="P3324" s="39" t="str">
        <f>IF(P$1&gt;$AE$1,"-",IFERROR(IF(DATEDIF('Base de données'!$A3324,P$1,"d")&lt;&gt;0,"",'Base de données'!$B3324),""))</f>
        <v/>
      </c>
      <c r="Q3324" s="39" t="str">
        <f>IF(Q$1&gt;$AE$1,"-",IFERROR(IF(DATEDIF('Base de données'!$A3324,Q$1,"d")&lt;&gt;0,"",'Base de données'!$B3324),""))</f>
        <v/>
      </c>
      <c r="R3324" s="39" t="str">
        <f>IF(R$1&gt;$AE$1,"-",IFERROR(IF(DATEDIF('Base de données'!$A3324,R$1,"d")&lt;&gt;0,"",'Base de données'!$B3324),""))</f>
        <v/>
      </c>
      <c r="S3324" s="39" t="str">
        <f>IF(S$1&gt;$AE$1,"-",IFERROR(IF(DATEDIF('Base de données'!$A3324,S$1,"d")&lt;&gt;0,"",'Base de données'!$B3324),""))</f>
        <v/>
      </c>
      <c r="T3324" s="39" t="str">
        <f>IF(T$1&gt;$AE$1,"-",IFERROR(IF(DATEDIF('Base de données'!$A3324,T$1,"d")&lt;&gt;0,"",'Base de données'!$B3324),""))</f>
        <v/>
      </c>
      <c r="U3324" s="39" t="str">
        <f>IF(U$1&gt;$AE$1,"-",IFERROR(IF(DATEDIF('Base de données'!$A3324,U$1,"d")&lt;&gt;0,"",'Base de données'!$B3324),""))</f>
        <v/>
      </c>
      <c r="V3324" s="39" t="str">
        <f>IF(V$1&gt;$AE$1,"-",IFERROR(IF(DATEDIF('Base de données'!$A3324,V$1,"d")&lt;&gt;0,"",'Base de données'!$B3324),""))</f>
        <v>2B93K</v>
      </c>
      <c r="W3324" s="34"/>
      <c r="X3324" s="30" t="str">
        <f>'Base de données'!$C3324&amp;" "&amp;'Base de données'!$D3324</f>
        <v>Julien Dorothée</v>
      </c>
      <c r="Y3324" s="31">
        <f>COUNTIF('Base de données'!$B:$B,'Base de données'!$B3324)</f>
        <v>12</v>
      </c>
      <c r="AA3324" s="87" cm="1">
        <f t="array" aca="1" ref="AA3324" ca="1">INDIRECT("'Base de données'!A" &amp; ROW(Y3324))</f>
        <v>45992</v>
      </c>
      <c r="AB3324" s="51" t="str" cm="1">
        <f t="array" aca="1" ref="AB3324" ca="1">INDIRECT("'Base de données'!B" &amp; ROW(Z3324))</f>
        <v>2B93K</v>
      </c>
    </row>
    <row r="3325" spans="1:28" x14ac:dyDescent="0.3">
      <c r="A3325" s="41" t="str">
        <f ca="1">IF(IF(AND($B3325&lt;&gt;"-",$B3325=$E3325),"Entrée et sortie","-")="Entrée et sortie",'Base de données'!$B3325,"-")</f>
        <v>-</v>
      </c>
      <c r="B3325" s="41" t="str">
        <f t="shared" ca="1" si="207"/>
        <v>-</v>
      </c>
      <c r="C3325" s="41" t="str">
        <f t="shared" ca="1" si="208"/>
        <v>-</v>
      </c>
      <c r="D3325" s="41" t="str">
        <f>IF($F3325="sortie en cours d'année",'Base de données'!$B3325,"-")</f>
        <v>-</v>
      </c>
      <c r="E3325" s="41" t="str">
        <f>IF($H3325="entrée en cours d'année",'Base de données'!$B3325,"-")</f>
        <v>-</v>
      </c>
      <c r="F3325" s="37" t="str">
        <f t="shared" si="205"/>
        <v/>
      </c>
      <c r="G3325" s="37" t="str">
        <f>IF($J3325="mouvement",_xlfn.XLOOKUP('Base de données'!$B3325,$V:$V,$V:$V,0),"")</f>
        <v/>
      </c>
      <c r="H3325" s="37" t="str">
        <f t="shared" si="206"/>
        <v/>
      </c>
      <c r="I3325" s="37" t="str">
        <f>IF($J3325="mouvement",_xlfn.XLOOKUP('Base de données'!$B3325,$K:$K,$K:$K,0),"")</f>
        <v/>
      </c>
      <c r="J3325" s="38" t="str">
        <f>IF(AND(Y3325&lt;&gt;MAX(Y:Y),COUNTIF(K3325:V3325,'Base de données'!$B3325)&gt;0),"mouvement","")</f>
        <v/>
      </c>
      <c r="K3325" s="39" t="str">
        <f>IF(K$1&gt;$AE$1,"-",IFERROR(IF(DATEDIF('Base de données'!$A3325,K$1,"d")&lt;&gt;0,"",'Base de données'!$B3325),""))</f>
        <v/>
      </c>
      <c r="L3325" s="39" t="str">
        <f>IF(L$1&gt;$AE$1,"-",IFERROR(IF(DATEDIF('Base de données'!$A3325,L$1,"d")&lt;&gt;0,"",'Base de données'!$B3325),""))</f>
        <v/>
      </c>
      <c r="M3325" s="39" t="str">
        <f>IF(M$1&gt;$AE$1,"-",IFERROR(IF(DATEDIF('Base de données'!$A3325,M$1,"d")&lt;&gt;0,"",'Base de données'!$B3325),""))</f>
        <v/>
      </c>
      <c r="N3325" s="39" t="str">
        <f>IF(N$1&gt;$AE$1,"-",IFERROR(IF(DATEDIF('Base de données'!$A3325,N$1,"d")&lt;&gt;0,"",'Base de données'!$B3325),""))</f>
        <v/>
      </c>
      <c r="O3325" s="39" t="str">
        <f>IF(O$1&gt;$AE$1,"-",IFERROR(IF(DATEDIF('Base de données'!$A3325,O$1,"d")&lt;&gt;0,"",'Base de données'!$B3325),""))</f>
        <v/>
      </c>
      <c r="P3325" s="39" t="str">
        <f>IF(P$1&gt;$AE$1,"-",IFERROR(IF(DATEDIF('Base de données'!$A3325,P$1,"d")&lt;&gt;0,"",'Base de données'!$B3325),""))</f>
        <v/>
      </c>
      <c r="Q3325" s="39" t="str">
        <f>IF(Q$1&gt;$AE$1,"-",IFERROR(IF(DATEDIF('Base de données'!$A3325,Q$1,"d")&lt;&gt;0,"",'Base de données'!$B3325),""))</f>
        <v/>
      </c>
      <c r="R3325" s="39" t="str">
        <f>IF(R$1&gt;$AE$1,"-",IFERROR(IF(DATEDIF('Base de données'!$A3325,R$1,"d")&lt;&gt;0,"",'Base de données'!$B3325),""))</f>
        <v/>
      </c>
      <c r="S3325" s="39" t="str">
        <f>IF(S$1&gt;$AE$1,"-",IFERROR(IF(DATEDIF('Base de données'!$A3325,S$1,"d")&lt;&gt;0,"",'Base de données'!$B3325),""))</f>
        <v/>
      </c>
      <c r="T3325" s="39" t="str">
        <f>IF(T$1&gt;$AE$1,"-",IFERROR(IF(DATEDIF('Base de données'!$A3325,T$1,"d")&lt;&gt;0,"",'Base de données'!$B3325),""))</f>
        <v/>
      </c>
      <c r="U3325" s="39" t="str">
        <f>IF(U$1&gt;$AE$1,"-",IFERROR(IF(DATEDIF('Base de données'!$A3325,U$1,"d")&lt;&gt;0,"",'Base de données'!$B3325),""))</f>
        <v/>
      </c>
      <c r="V3325" s="39" t="str">
        <f>IF(V$1&gt;$AE$1,"-",IFERROR(IF(DATEDIF('Base de données'!$A3325,V$1,"d")&lt;&gt;0,"",'Base de données'!$B3325),""))</f>
        <v>TDOXF</v>
      </c>
      <c r="W3325" s="34"/>
      <c r="X3325" s="30" t="str">
        <f>'Base de données'!$C3325&amp;" "&amp;'Base de données'!$D3325</f>
        <v>Gosselin Rémy</v>
      </c>
      <c r="Y3325" s="31">
        <f>COUNTIF('Base de données'!$B:$B,'Base de données'!$B3325)</f>
        <v>12</v>
      </c>
      <c r="AA3325" s="87" cm="1">
        <f t="array" aca="1" ref="AA3325" ca="1">INDIRECT("'Base de données'!A" &amp; ROW(Y3325))</f>
        <v>45992</v>
      </c>
      <c r="AB3325" s="51" t="str" cm="1">
        <f t="array" aca="1" ref="AB3325" ca="1">INDIRECT("'Base de données'!B" &amp; ROW(Z3325))</f>
        <v>TDOXF</v>
      </c>
    </row>
    <row r="3326" spans="1:28" x14ac:dyDescent="0.3">
      <c r="A3326" s="41" t="str">
        <f ca="1">IF(IF(AND($B3326&lt;&gt;"-",$B3326=$E3326),"Entrée et sortie","-")="Entrée et sortie",'Base de données'!$B3326,"-")</f>
        <v>-</v>
      </c>
      <c r="B3326" s="41" t="str">
        <f t="shared" ca="1" si="207"/>
        <v>-</v>
      </c>
      <c r="C3326" s="41" t="str">
        <f t="shared" ca="1" si="208"/>
        <v>-</v>
      </c>
      <c r="D3326" s="41" t="str">
        <f>IF($F3326="sortie en cours d'année",'Base de données'!$B3326,"-")</f>
        <v>-</v>
      </c>
      <c r="E3326" s="41" t="str">
        <f>IF($H3326="entrée en cours d'année",'Base de données'!$B3326,"-")</f>
        <v>-</v>
      </c>
      <c r="F3326" s="37" t="str">
        <f t="shared" si="205"/>
        <v/>
      </c>
      <c r="G3326" s="37" t="str">
        <f>IF($J3326="mouvement",_xlfn.XLOOKUP('Base de données'!$B3326,$V:$V,$V:$V,0),"")</f>
        <v/>
      </c>
      <c r="H3326" s="37" t="str">
        <f t="shared" si="206"/>
        <v/>
      </c>
      <c r="I3326" s="37" t="str">
        <f>IF($J3326="mouvement",_xlfn.XLOOKUP('Base de données'!$B3326,$K:$K,$K:$K,0),"")</f>
        <v/>
      </c>
      <c r="J3326" s="38" t="str">
        <f>IF(AND(Y3326&lt;&gt;MAX(Y:Y),COUNTIF(K3326:V3326,'Base de données'!$B3326)&gt;0),"mouvement","")</f>
        <v/>
      </c>
      <c r="K3326" s="39" t="str">
        <f>IF(K$1&gt;$AE$1,"-",IFERROR(IF(DATEDIF('Base de données'!$A3326,K$1,"d")&lt;&gt;0,"",'Base de données'!$B3326),""))</f>
        <v/>
      </c>
      <c r="L3326" s="39" t="str">
        <f>IF(L$1&gt;$AE$1,"-",IFERROR(IF(DATEDIF('Base de données'!$A3326,L$1,"d")&lt;&gt;0,"",'Base de données'!$B3326),""))</f>
        <v/>
      </c>
      <c r="M3326" s="39" t="str">
        <f>IF(M$1&gt;$AE$1,"-",IFERROR(IF(DATEDIF('Base de données'!$A3326,M$1,"d")&lt;&gt;0,"",'Base de données'!$B3326),""))</f>
        <v/>
      </c>
      <c r="N3326" s="39" t="str">
        <f>IF(N$1&gt;$AE$1,"-",IFERROR(IF(DATEDIF('Base de données'!$A3326,N$1,"d")&lt;&gt;0,"",'Base de données'!$B3326),""))</f>
        <v/>
      </c>
      <c r="O3326" s="39" t="str">
        <f>IF(O$1&gt;$AE$1,"-",IFERROR(IF(DATEDIF('Base de données'!$A3326,O$1,"d")&lt;&gt;0,"",'Base de données'!$B3326),""))</f>
        <v/>
      </c>
      <c r="P3326" s="39" t="str">
        <f>IF(P$1&gt;$AE$1,"-",IFERROR(IF(DATEDIF('Base de données'!$A3326,P$1,"d")&lt;&gt;0,"",'Base de données'!$B3326),""))</f>
        <v/>
      </c>
      <c r="Q3326" s="39" t="str">
        <f>IF(Q$1&gt;$AE$1,"-",IFERROR(IF(DATEDIF('Base de données'!$A3326,Q$1,"d")&lt;&gt;0,"",'Base de données'!$B3326),""))</f>
        <v/>
      </c>
      <c r="R3326" s="39" t="str">
        <f>IF(R$1&gt;$AE$1,"-",IFERROR(IF(DATEDIF('Base de données'!$A3326,R$1,"d")&lt;&gt;0,"",'Base de données'!$B3326),""))</f>
        <v/>
      </c>
      <c r="S3326" s="39" t="str">
        <f>IF(S$1&gt;$AE$1,"-",IFERROR(IF(DATEDIF('Base de données'!$A3326,S$1,"d")&lt;&gt;0,"",'Base de données'!$B3326),""))</f>
        <v/>
      </c>
      <c r="T3326" s="39" t="str">
        <f>IF(T$1&gt;$AE$1,"-",IFERROR(IF(DATEDIF('Base de données'!$A3326,T$1,"d")&lt;&gt;0,"",'Base de données'!$B3326),""))</f>
        <v/>
      </c>
      <c r="U3326" s="39" t="str">
        <f>IF(U$1&gt;$AE$1,"-",IFERROR(IF(DATEDIF('Base de données'!$A3326,U$1,"d")&lt;&gt;0,"",'Base de données'!$B3326),""))</f>
        <v/>
      </c>
      <c r="V3326" s="39" t="str">
        <f>IF(V$1&gt;$AE$1,"-",IFERROR(IF(DATEDIF('Base de données'!$A3326,V$1,"d")&lt;&gt;0,"",'Base de données'!$B3326),""))</f>
        <v>I8XNM</v>
      </c>
      <c r="W3326" s="34"/>
      <c r="X3326" s="30" t="str">
        <f>'Base de données'!$C3326&amp;" "&amp;'Base de données'!$D3326</f>
        <v>Dupont Frédéric</v>
      </c>
      <c r="Y3326" s="31">
        <f>COUNTIF('Base de données'!$B:$B,'Base de données'!$B3326)</f>
        <v>12</v>
      </c>
      <c r="AA3326" s="87" cm="1">
        <f t="array" aca="1" ref="AA3326" ca="1">INDIRECT("'Base de données'!A" &amp; ROW(Y3326))</f>
        <v>45992</v>
      </c>
      <c r="AB3326" s="51" t="str" cm="1">
        <f t="array" aca="1" ref="AB3326" ca="1">INDIRECT("'Base de données'!B" &amp; ROW(Z3326))</f>
        <v>I8XNM</v>
      </c>
    </row>
    <row r="3327" spans="1:28" x14ac:dyDescent="0.3">
      <c r="A3327" s="41" t="str">
        <f ca="1">IF(IF(AND($B3327&lt;&gt;"-",$B3327=$E3327),"Entrée et sortie","-")="Entrée et sortie",'Base de données'!$B3327,"-")</f>
        <v>-</v>
      </c>
      <c r="B3327" s="41" t="str">
        <f t="shared" ca="1" si="207"/>
        <v>-</v>
      </c>
      <c r="C3327" s="41" t="str">
        <f t="shared" ca="1" si="208"/>
        <v>-</v>
      </c>
      <c r="D3327" s="41" t="str">
        <f>IF($F3327="sortie en cours d'année",'Base de données'!$B3327,"-")</f>
        <v>-</v>
      </c>
      <c r="E3327" s="41" t="str">
        <f>IF($H3327="entrée en cours d'année",'Base de données'!$B3327,"-")</f>
        <v>-</v>
      </c>
      <c r="F3327" s="37" t="str">
        <f t="shared" si="205"/>
        <v/>
      </c>
      <c r="G3327" s="37" t="str">
        <f>IF($J3327="mouvement",_xlfn.XLOOKUP('Base de données'!$B3327,$V:$V,$V:$V,0),"")</f>
        <v/>
      </c>
      <c r="H3327" s="37" t="str">
        <f t="shared" si="206"/>
        <v/>
      </c>
      <c r="I3327" s="37" t="str">
        <f>IF($J3327="mouvement",_xlfn.XLOOKUP('Base de données'!$B3327,$K:$K,$K:$K,0),"")</f>
        <v/>
      </c>
      <c r="J3327" s="38" t="str">
        <f>IF(AND(Y3327&lt;&gt;MAX(Y:Y),COUNTIF(K3327:V3327,'Base de données'!$B3327)&gt;0),"mouvement","")</f>
        <v/>
      </c>
      <c r="K3327" s="39" t="str">
        <f>IF(K$1&gt;$AE$1,"-",IFERROR(IF(DATEDIF('Base de données'!$A3327,K$1,"d")&lt;&gt;0,"",'Base de données'!$B3327),""))</f>
        <v/>
      </c>
      <c r="L3327" s="39" t="str">
        <f>IF(L$1&gt;$AE$1,"-",IFERROR(IF(DATEDIF('Base de données'!$A3327,L$1,"d")&lt;&gt;0,"",'Base de données'!$B3327),""))</f>
        <v/>
      </c>
      <c r="M3327" s="39" t="str">
        <f>IF(M$1&gt;$AE$1,"-",IFERROR(IF(DATEDIF('Base de données'!$A3327,M$1,"d")&lt;&gt;0,"",'Base de données'!$B3327),""))</f>
        <v/>
      </c>
      <c r="N3327" s="39" t="str">
        <f>IF(N$1&gt;$AE$1,"-",IFERROR(IF(DATEDIF('Base de données'!$A3327,N$1,"d")&lt;&gt;0,"",'Base de données'!$B3327),""))</f>
        <v/>
      </c>
      <c r="O3327" s="39" t="str">
        <f>IF(O$1&gt;$AE$1,"-",IFERROR(IF(DATEDIF('Base de données'!$A3327,O$1,"d")&lt;&gt;0,"",'Base de données'!$B3327),""))</f>
        <v/>
      </c>
      <c r="P3327" s="39" t="str">
        <f>IF(P$1&gt;$AE$1,"-",IFERROR(IF(DATEDIF('Base de données'!$A3327,P$1,"d")&lt;&gt;0,"",'Base de données'!$B3327),""))</f>
        <v/>
      </c>
      <c r="Q3327" s="39" t="str">
        <f>IF(Q$1&gt;$AE$1,"-",IFERROR(IF(DATEDIF('Base de données'!$A3327,Q$1,"d")&lt;&gt;0,"",'Base de données'!$B3327),""))</f>
        <v/>
      </c>
      <c r="R3327" s="39" t="str">
        <f>IF(R$1&gt;$AE$1,"-",IFERROR(IF(DATEDIF('Base de données'!$A3327,R$1,"d")&lt;&gt;0,"",'Base de données'!$B3327),""))</f>
        <v/>
      </c>
      <c r="S3327" s="39" t="str">
        <f>IF(S$1&gt;$AE$1,"-",IFERROR(IF(DATEDIF('Base de données'!$A3327,S$1,"d")&lt;&gt;0,"",'Base de données'!$B3327),""))</f>
        <v/>
      </c>
      <c r="T3327" s="39" t="str">
        <f>IF(T$1&gt;$AE$1,"-",IFERROR(IF(DATEDIF('Base de données'!$A3327,T$1,"d")&lt;&gt;0,"",'Base de données'!$B3327),""))</f>
        <v/>
      </c>
      <c r="U3327" s="39" t="str">
        <f>IF(U$1&gt;$AE$1,"-",IFERROR(IF(DATEDIF('Base de données'!$A3327,U$1,"d")&lt;&gt;0,"",'Base de données'!$B3327),""))</f>
        <v/>
      </c>
      <c r="V3327" s="39" t="str">
        <f>IF(V$1&gt;$AE$1,"-",IFERROR(IF(DATEDIF('Base de données'!$A3327,V$1,"d")&lt;&gt;0,"",'Base de données'!$B3327),""))</f>
        <v>P610F</v>
      </c>
      <c r="W3327" s="34"/>
      <c r="X3327" s="30" t="str">
        <f>'Base de données'!$C3327&amp;" "&amp;'Base de données'!$D3327</f>
        <v>Carlier Bertrand</v>
      </c>
      <c r="Y3327" s="31">
        <f>COUNTIF('Base de données'!$B:$B,'Base de données'!$B3327)</f>
        <v>12</v>
      </c>
      <c r="AA3327" s="87" cm="1">
        <f t="array" aca="1" ref="AA3327" ca="1">INDIRECT("'Base de données'!A" &amp; ROW(Y3327))</f>
        <v>45992</v>
      </c>
      <c r="AB3327" s="51" t="str" cm="1">
        <f t="array" aca="1" ref="AB3327" ca="1">INDIRECT("'Base de données'!B" &amp; ROW(Z3327))</f>
        <v>P610F</v>
      </c>
    </row>
    <row r="3328" spans="1:28" x14ac:dyDescent="0.3">
      <c r="A3328" s="41" t="str">
        <f ca="1">IF(IF(AND($B3328&lt;&gt;"-",$B3328=$E3328),"Entrée et sortie","-")="Entrée et sortie",'Base de données'!$B3328,"-")</f>
        <v>-</v>
      </c>
      <c r="B3328" s="41" t="str">
        <f t="shared" ca="1" si="207"/>
        <v>-</v>
      </c>
      <c r="C3328" s="41" t="str">
        <f t="shared" ca="1" si="208"/>
        <v>-</v>
      </c>
      <c r="D3328" s="41" t="str">
        <f>IF($F3328="sortie en cours d'année",'Base de données'!$B3328,"-")</f>
        <v>-</v>
      </c>
      <c r="E3328" s="41" t="str">
        <f>IF($H3328="entrée en cours d'année",'Base de données'!$B3328,"-")</f>
        <v>-</v>
      </c>
      <c r="F3328" s="37" t="str">
        <f t="shared" si="205"/>
        <v/>
      </c>
      <c r="G3328" s="37" t="str">
        <f>IF($J3328="mouvement",_xlfn.XLOOKUP('Base de données'!$B3328,$V:$V,$V:$V,0),"")</f>
        <v/>
      </c>
      <c r="H3328" s="37" t="str">
        <f t="shared" si="206"/>
        <v/>
      </c>
      <c r="I3328" s="37" t="str">
        <f>IF($J3328="mouvement",_xlfn.XLOOKUP('Base de données'!$B3328,$K:$K,$K:$K,0),"")</f>
        <v/>
      </c>
      <c r="J3328" s="38" t="str">
        <f>IF(AND(Y3328&lt;&gt;MAX(Y:Y),COUNTIF(K3328:V3328,'Base de données'!$B3328)&gt;0),"mouvement","")</f>
        <v/>
      </c>
      <c r="K3328" s="39" t="str">
        <f>IF(K$1&gt;$AE$1,"-",IFERROR(IF(DATEDIF('Base de données'!$A3328,K$1,"d")&lt;&gt;0,"",'Base de données'!$B3328),""))</f>
        <v/>
      </c>
      <c r="L3328" s="39" t="str">
        <f>IF(L$1&gt;$AE$1,"-",IFERROR(IF(DATEDIF('Base de données'!$A3328,L$1,"d")&lt;&gt;0,"",'Base de données'!$B3328),""))</f>
        <v/>
      </c>
      <c r="M3328" s="39" t="str">
        <f>IF(M$1&gt;$AE$1,"-",IFERROR(IF(DATEDIF('Base de données'!$A3328,M$1,"d")&lt;&gt;0,"",'Base de données'!$B3328),""))</f>
        <v/>
      </c>
      <c r="N3328" s="39" t="str">
        <f>IF(N$1&gt;$AE$1,"-",IFERROR(IF(DATEDIF('Base de données'!$A3328,N$1,"d")&lt;&gt;0,"",'Base de données'!$B3328),""))</f>
        <v/>
      </c>
      <c r="O3328" s="39" t="str">
        <f>IF(O$1&gt;$AE$1,"-",IFERROR(IF(DATEDIF('Base de données'!$A3328,O$1,"d")&lt;&gt;0,"",'Base de données'!$B3328),""))</f>
        <v/>
      </c>
      <c r="P3328" s="39" t="str">
        <f>IF(P$1&gt;$AE$1,"-",IFERROR(IF(DATEDIF('Base de données'!$A3328,P$1,"d")&lt;&gt;0,"",'Base de données'!$B3328),""))</f>
        <v/>
      </c>
      <c r="Q3328" s="39" t="str">
        <f>IF(Q$1&gt;$AE$1,"-",IFERROR(IF(DATEDIF('Base de données'!$A3328,Q$1,"d")&lt;&gt;0,"",'Base de données'!$B3328),""))</f>
        <v/>
      </c>
      <c r="R3328" s="39" t="str">
        <f>IF(R$1&gt;$AE$1,"-",IFERROR(IF(DATEDIF('Base de données'!$A3328,R$1,"d")&lt;&gt;0,"",'Base de données'!$B3328),""))</f>
        <v/>
      </c>
      <c r="S3328" s="39" t="str">
        <f>IF(S$1&gt;$AE$1,"-",IFERROR(IF(DATEDIF('Base de données'!$A3328,S$1,"d")&lt;&gt;0,"",'Base de données'!$B3328),""))</f>
        <v/>
      </c>
      <c r="T3328" s="39" t="str">
        <f>IF(T$1&gt;$AE$1,"-",IFERROR(IF(DATEDIF('Base de données'!$A3328,T$1,"d")&lt;&gt;0,"",'Base de données'!$B3328),""))</f>
        <v/>
      </c>
      <c r="U3328" s="39" t="str">
        <f>IF(U$1&gt;$AE$1,"-",IFERROR(IF(DATEDIF('Base de données'!$A3328,U$1,"d")&lt;&gt;0,"",'Base de données'!$B3328),""))</f>
        <v/>
      </c>
      <c r="V3328" s="39" t="str">
        <f>IF(V$1&gt;$AE$1,"-",IFERROR(IF(DATEDIF('Base de données'!$A3328,V$1,"d")&lt;&gt;0,"",'Base de données'!$B3328),""))</f>
        <v>ZCARB</v>
      </c>
      <c r="W3328" s="34"/>
      <c r="X3328" s="30" t="str">
        <f>'Base de données'!$C3328&amp;" "&amp;'Base de données'!$D3328</f>
        <v>Blanchard Julien</v>
      </c>
      <c r="Y3328" s="31">
        <f>COUNTIF('Base de données'!$B:$B,'Base de données'!$B3328)</f>
        <v>12</v>
      </c>
      <c r="AA3328" s="87" cm="1">
        <f t="array" aca="1" ref="AA3328" ca="1">INDIRECT("'Base de données'!A" &amp; ROW(Y3328))</f>
        <v>45992</v>
      </c>
      <c r="AB3328" s="51" t="str" cm="1">
        <f t="array" aca="1" ref="AB3328" ca="1">INDIRECT("'Base de données'!B" &amp; ROW(Z3328))</f>
        <v>ZCARB</v>
      </c>
    </row>
    <row r="3329" spans="1:28" x14ac:dyDescent="0.3">
      <c r="A3329" s="41" t="str">
        <f ca="1">IF(IF(AND($B3329&lt;&gt;"-",$B3329=$E3329),"Entrée et sortie","-")="Entrée et sortie",'Base de données'!$B3329,"-")</f>
        <v>-</v>
      </c>
      <c r="B3329" s="41" t="str">
        <f t="shared" ca="1" si="207"/>
        <v>-</v>
      </c>
      <c r="C3329" s="41" t="str">
        <f t="shared" ca="1" si="208"/>
        <v>-</v>
      </c>
      <c r="D3329" s="41" t="str">
        <f>IF($F3329="sortie en cours d'année",'Base de données'!$B3329,"-")</f>
        <v>-</v>
      </c>
      <c r="E3329" s="41" t="str">
        <f>IF($H3329="entrée en cours d'année",'Base de données'!$B3329,"-")</f>
        <v>-</v>
      </c>
      <c r="F3329" s="37" t="str">
        <f t="shared" si="205"/>
        <v/>
      </c>
      <c r="G3329" s="37" t="str">
        <f>IF($J3329="mouvement",_xlfn.XLOOKUP('Base de données'!$B3329,$V:$V,$V:$V,0),"")</f>
        <v/>
      </c>
      <c r="H3329" s="37" t="str">
        <f t="shared" si="206"/>
        <v/>
      </c>
      <c r="I3329" s="37" t="str">
        <f>IF($J3329="mouvement",_xlfn.XLOOKUP('Base de données'!$B3329,$K:$K,$K:$K,0),"")</f>
        <v/>
      </c>
      <c r="J3329" s="38" t="str">
        <f>IF(AND(Y3329&lt;&gt;MAX(Y:Y),COUNTIF(K3329:V3329,'Base de données'!$B3329)&gt;0),"mouvement","")</f>
        <v/>
      </c>
      <c r="K3329" s="39" t="str">
        <f>IF(K$1&gt;$AE$1,"-",IFERROR(IF(DATEDIF('Base de données'!$A3329,K$1,"d")&lt;&gt;0,"",'Base de données'!$B3329),""))</f>
        <v/>
      </c>
      <c r="L3329" s="39" t="str">
        <f>IF(L$1&gt;$AE$1,"-",IFERROR(IF(DATEDIF('Base de données'!$A3329,L$1,"d")&lt;&gt;0,"",'Base de données'!$B3329),""))</f>
        <v/>
      </c>
      <c r="M3329" s="39" t="str">
        <f>IF(M$1&gt;$AE$1,"-",IFERROR(IF(DATEDIF('Base de données'!$A3329,M$1,"d")&lt;&gt;0,"",'Base de données'!$B3329),""))</f>
        <v/>
      </c>
      <c r="N3329" s="39" t="str">
        <f>IF(N$1&gt;$AE$1,"-",IFERROR(IF(DATEDIF('Base de données'!$A3329,N$1,"d")&lt;&gt;0,"",'Base de données'!$B3329),""))</f>
        <v/>
      </c>
      <c r="O3329" s="39" t="str">
        <f>IF(O$1&gt;$AE$1,"-",IFERROR(IF(DATEDIF('Base de données'!$A3329,O$1,"d")&lt;&gt;0,"",'Base de données'!$B3329),""))</f>
        <v/>
      </c>
      <c r="P3329" s="39" t="str">
        <f>IF(P$1&gt;$AE$1,"-",IFERROR(IF(DATEDIF('Base de données'!$A3329,P$1,"d")&lt;&gt;0,"",'Base de données'!$B3329),""))</f>
        <v/>
      </c>
      <c r="Q3329" s="39" t="str">
        <f>IF(Q$1&gt;$AE$1,"-",IFERROR(IF(DATEDIF('Base de données'!$A3329,Q$1,"d")&lt;&gt;0,"",'Base de données'!$B3329),""))</f>
        <v/>
      </c>
      <c r="R3329" s="39" t="str">
        <f>IF(R$1&gt;$AE$1,"-",IFERROR(IF(DATEDIF('Base de données'!$A3329,R$1,"d")&lt;&gt;0,"",'Base de données'!$B3329),""))</f>
        <v/>
      </c>
      <c r="S3329" s="39" t="str">
        <f>IF(S$1&gt;$AE$1,"-",IFERROR(IF(DATEDIF('Base de données'!$A3329,S$1,"d")&lt;&gt;0,"",'Base de données'!$B3329),""))</f>
        <v/>
      </c>
      <c r="T3329" s="39" t="str">
        <f>IF(T$1&gt;$AE$1,"-",IFERROR(IF(DATEDIF('Base de données'!$A3329,T$1,"d")&lt;&gt;0,"",'Base de données'!$B3329),""))</f>
        <v/>
      </c>
      <c r="U3329" s="39" t="str">
        <f>IF(U$1&gt;$AE$1,"-",IFERROR(IF(DATEDIF('Base de données'!$A3329,U$1,"d")&lt;&gt;0,"",'Base de données'!$B3329),""))</f>
        <v/>
      </c>
      <c r="V3329" s="39" t="str">
        <f>IF(V$1&gt;$AE$1,"-",IFERROR(IF(DATEDIF('Base de données'!$A3329,V$1,"d")&lt;&gt;0,"",'Base de données'!$B3329),""))</f>
        <v>9TUUK</v>
      </c>
      <c r="W3329" s="34"/>
      <c r="X3329" s="30" t="str">
        <f>'Base de données'!$C3329&amp;" "&amp;'Base de données'!$D3329</f>
        <v>Paul Nicolas</v>
      </c>
      <c r="Y3329" s="31">
        <f>COUNTIF('Base de données'!$B:$B,'Base de données'!$B3329)</f>
        <v>12</v>
      </c>
      <c r="AA3329" s="87" cm="1">
        <f t="array" aca="1" ref="AA3329" ca="1">INDIRECT("'Base de données'!A" &amp; ROW(Y3329))</f>
        <v>45992</v>
      </c>
      <c r="AB3329" s="51" t="str" cm="1">
        <f t="array" aca="1" ref="AB3329" ca="1">INDIRECT("'Base de données'!B" &amp; ROW(Z3329))</f>
        <v>9TUUK</v>
      </c>
    </row>
    <row r="3330" spans="1:28" x14ac:dyDescent="0.3">
      <c r="A3330" s="41" t="str">
        <f ca="1">IF(IF(AND($B3330&lt;&gt;"-",$B3330=$E3330),"Entrée et sortie","-")="Entrée et sortie",'Base de données'!$B3330,"-")</f>
        <v>-</v>
      </c>
      <c r="B3330" s="41" t="str">
        <f t="shared" ca="1" si="207"/>
        <v>-</v>
      </c>
      <c r="C3330" s="41" t="str">
        <f t="shared" ca="1" si="208"/>
        <v>-</v>
      </c>
      <c r="D3330" s="41" t="str">
        <f>IF($F3330="sortie en cours d'année",'Base de données'!$B3330,"-")</f>
        <v>-</v>
      </c>
      <c r="E3330" s="41" t="str">
        <f>IF($H3330="entrée en cours d'année",'Base de données'!$B3330,"-")</f>
        <v>-</v>
      </c>
      <c r="F3330" s="37" t="str">
        <f t="shared" ref="F3330:F3393" si="209">IF(AND(G3330=0,J3330="mouvement"),"sortie en cours d'année","")</f>
        <v/>
      </c>
      <c r="G3330" s="37" t="str">
        <f>IF($J3330="mouvement",_xlfn.XLOOKUP('Base de données'!$B3330,$V:$V,$V:$V,0),"")</f>
        <v/>
      </c>
      <c r="H3330" s="37" t="str">
        <f t="shared" ref="H3330:H3393" si="210">IF(AND(I3330=0,J3330="mouvement"),"entrée en cours d'année","")</f>
        <v/>
      </c>
      <c r="I3330" s="37" t="str">
        <f>IF($J3330="mouvement",_xlfn.XLOOKUP('Base de données'!$B3330,$K:$K,$K:$K,0),"")</f>
        <v/>
      </c>
      <c r="J3330" s="38" t="str">
        <f>IF(AND(Y3330&lt;&gt;MAX(Y:Y),COUNTIF(K3330:V3330,'Base de données'!$B3330)&gt;0),"mouvement","")</f>
        <v/>
      </c>
      <c r="K3330" s="39" t="str">
        <f>IF(K$1&gt;$AE$1,"-",IFERROR(IF(DATEDIF('Base de données'!$A3330,K$1,"d")&lt;&gt;0,"",'Base de données'!$B3330),""))</f>
        <v/>
      </c>
      <c r="L3330" s="39" t="str">
        <f>IF(L$1&gt;$AE$1,"-",IFERROR(IF(DATEDIF('Base de données'!$A3330,L$1,"d")&lt;&gt;0,"",'Base de données'!$B3330),""))</f>
        <v/>
      </c>
      <c r="M3330" s="39" t="str">
        <f>IF(M$1&gt;$AE$1,"-",IFERROR(IF(DATEDIF('Base de données'!$A3330,M$1,"d")&lt;&gt;0,"",'Base de données'!$B3330),""))</f>
        <v/>
      </c>
      <c r="N3330" s="39" t="str">
        <f>IF(N$1&gt;$AE$1,"-",IFERROR(IF(DATEDIF('Base de données'!$A3330,N$1,"d")&lt;&gt;0,"",'Base de données'!$B3330),""))</f>
        <v/>
      </c>
      <c r="O3330" s="39" t="str">
        <f>IF(O$1&gt;$AE$1,"-",IFERROR(IF(DATEDIF('Base de données'!$A3330,O$1,"d")&lt;&gt;0,"",'Base de données'!$B3330),""))</f>
        <v/>
      </c>
      <c r="P3330" s="39" t="str">
        <f>IF(P$1&gt;$AE$1,"-",IFERROR(IF(DATEDIF('Base de données'!$A3330,P$1,"d")&lt;&gt;0,"",'Base de données'!$B3330),""))</f>
        <v/>
      </c>
      <c r="Q3330" s="39" t="str">
        <f>IF(Q$1&gt;$AE$1,"-",IFERROR(IF(DATEDIF('Base de données'!$A3330,Q$1,"d")&lt;&gt;0,"",'Base de données'!$B3330),""))</f>
        <v/>
      </c>
      <c r="R3330" s="39" t="str">
        <f>IF(R$1&gt;$AE$1,"-",IFERROR(IF(DATEDIF('Base de données'!$A3330,R$1,"d")&lt;&gt;0,"",'Base de données'!$B3330),""))</f>
        <v/>
      </c>
      <c r="S3330" s="39" t="str">
        <f>IF(S$1&gt;$AE$1,"-",IFERROR(IF(DATEDIF('Base de données'!$A3330,S$1,"d")&lt;&gt;0,"",'Base de données'!$B3330),""))</f>
        <v/>
      </c>
      <c r="T3330" s="39" t="str">
        <f>IF(T$1&gt;$AE$1,"-",IFERROR(IF(DATEDIF('Base de données'!$A3330,T$1,"d")&lt;&gt;0,"",'Base de données'!$B3330),""))</f>
        <v/>
      </c>
      <c r="U3330" s="39" t="str">
        <f>IF(U$1&gt;$AE$1,"-",IFERROR(IF(DATEDIF('Base de données'!$A3330,U$1,"d")&lt;&gt;0,"",'Base de données'!$B3330),""))</f>
        <v/>
      </c>
      <c r="V3330" s="39" t="str">
        <f>IF(V$1&gt;$AE$1,"-",IFERROR(IF(DATEDIF('Base de données'!$A3330,V$1,"d")&lt;&gt;0,"",'Base de données'!$B3330),""))</f>
        <v>IETO7</v>
      </c>
      <c r="W3330" s="34"/>
      <c r="X3330" s="30" t="str">
        <f>'Base de données'!$C3330&amp;" "&amp;'Base de données'!$D3330</f>
        <v>Chevalier Étienne</v>
      </c>
      <c r="Y3330" s="31">
        <f>COUNTIF('Base de données'!$B:$B,'Base de données'!$B3330)</f>
        <v>12</v>
      </c>
      <c r="AA3330" s="87" cm="1">
        <f t="array" aca="1" ref="AA3330" ca="1">INDIRECT("'Base de données'!A" &amp; ROW(Y3330))</f>
        <v>45992</v>
      </c>
      <c r="AB3330" s="51" t="str" cm="1">
        <f t="array" aca="1" ref="AB3330" ca="1">INDIRECT("'Base de données'!B" &amp; ROW(Z3330))</f>
        <v>IETO7</v>
      </c>
    </row>
    <row r="3331" spans="1:28" x14ac:dyDescent="0.3">
      <c r="A3331" s="41" t="str">
        <f ca="1">IF(IF(AND($B3331&lt;&gt;"-",$B3331=$E3331),"Entrée et sortie","-")="Entrée et sortie",'Base de données'!$B3331,"-")</f>
        <v>-</v>
      </c>
      <c r="B3331" s="41" t="str">
        <f t="shared" ref="B3331:B3394" ca="1" si="211">_xlfn.XLOOKUP($AB3331,$D:$D,$C:$C,"-",0,-1)</f>
        <v>-</v>
      </c>
      <c r="C3331" s="41" t="str">
        <f t="shared" ref="C3331:C3394" ca="1" si="212">IF($AA3331&lt;&gt;$AE$1,$D3331,"-")</f>
        <v>-</v>
      </c>
      <c r="D3331" s="41" t="str">
        <f>IF($F3331="sortie en cours d'année",'Base de données'!$B3331,"-")</f>
        <v>-</v>
      </c>
      <c r="E3331" s="41" t="str">
        <f>IF($H3331="entrée en cours d'année",'Base de données'!$B3331,"-")</f>
        <v>-</v>
      </c>
      <c r="F3331" s="37" t="str">
        <f t="shared" si="209"/>
        <v/>
      </c>
      <c r="G3331" s="37" t="str">
        <f>IF($J3331="mouvement",_xlfn.XLOOKUP('Base de données'!$B3331,$V:$V,$V:$V,0),"")</f>
        <v/>
      </c>
      <c r="H3331" s="37" t="str">
        <f t="shared" si="210"/>
        <v/>
      </c>
      <c r="I3331" s="37" t="str">
        <f>IF($J3331="mouvement",_xlfn.XLOOKUP('Base de données'!$B3331,$K:$K,$K:$K,0),"")</f>
        <v/>
      </c>
      <c r="J3331" s="38" t="str">
        <f>IF(AND(Y3331&lt;&gt;MAX(Y:Y),COUNTIF(K3331:V3331,'Base de données'!$B3331)&gt;0),"mouvement","")</f>
        <v/>
      </c>
      <c r="K3331" s="39" t="str">
        <f>IF(K$1&gt;$AE$1,"-",IFERROR(IF(DATEDIF('Base de données'!$A3331,K$1,"d")&lt;&gt;0,"",'Base de données'!$B3331),""))</f>
        <v/>
      </c>
      <c r="L3331" s="39" t="str">
        <f>IF(L$1&gt;$AE$1,"-",IFERROR(IF(DATEDIF('Base de données'!$A3331,L$1,"d")&lt;&gt;0,"",'Base de données'!$B3331),""))</f>
        <v/>
      </c>
      <c r="M3331" s="39" t="str">
        <f>IF(M$1&gt;$AE$1,"-",IFERROR(IF(DATEDIF('Base de données'!$A3331,M$1,"d")&lt;&gt;0,"",'Base de données'!$B3331),""))</f>
        <v/>
      </c>
      <c r="N3331" s="39" t="str">
        <f>IF(N$1&gt;$AE$1,"-",IFERROR(IF(DATEDIF('Base de données'!$A3331,N$1,"d")&lt;&gt;0,"",'Base de données'!$B3331),""))</f>
        <v/>
      </c>
      <c r="O3331" s="39" t="str">
        <f>IF(O$1&gt;$AE$1,"-",IFERROR(IF(DATEDIF('Base de données'!$A3331,O$1,"d")&lt;&gt;0,"",'Base de données'!$B3331),""))</f>
        <v/>
      </c>
      <c r="P3331" s="39" t="str">
        <f>IF(P$1&gt;$AE$1,"-",IFERROR(IF(DATEDIF('Base de données'!$A3331,P$1,"d")&lt;&gt;0,"",'Base de données'!$B3331),""))</f>
        <v/>
      </c>
      <c r="Q3331" s="39" t="str">
        <f>IF(Q$1&gt;$AE$1,"-",IFERROR(IF(DATEDIF('Base de données'!$A3331,Q$1,"d")&lt;&gt;0,"",'Base de données'!$B3331),""))</f>
        <v/>
      </c>
      <c r="R3331" s="39" t="str">
        <f>IF(R$1&gt;$AE$1,"-",IFERROR(IF(DATEDIF('Base de données'!$A3331,R$1,"d")&lt;&gt;0,"",'Base de données'!$B3331),""))</f>
        <v/>
      </c>
      <c r="S3331" s="39" t="str">
        <f>IF(S$1&gt;$AE$1,"-",IFERROR(IF(DATEDIF('Base de données'!$A3331,S$1,"d")&lt;&gt;0,"",'Base de données'!$B3331),""))</f>
        <v/>
      </c>
      <c r="T3331" s="39" t="str">
        <f>IF(T$1&gt;$AE$1,"-",IFERROR(IF(DATEDIF('Base de données'!$A3331,T$1,"d")&lt;&gt;0,"",'Base de données'!$B3331),""))</f>
        <v/>
      </c>
      <c r="U3331" s="39" t="str">
        <f>IF(U$1&gt;$AE$1,"-",IFERROR(IF(DATEDIF('Base de données'!$A3331,U$1,"d")&lt;&gt;0,"",'Base de données'!$B3331),""))</f>
        <v/>
      </c>
      <c r="V3331" s="39" t="str">
        <f>IF(V$1&gt;$AE$1,"-",IFERROR(IF(DATEDIF('Base de données'!$A3331,V$1,"d")&lt;&gt;0,"",'Base de données'!$B3331),""))</f>
        <v>ZRYVY</v>
      </c>
      <c r="W3331" s="34"/>
      <c r="X3331" s="30" t="str">
        <f>'Base de données'!$C3331&amp;" "&amp;'Base de données'!$D3331</f>
        <v>Chauvin Adrienne</v>
      </c>
      <c r="Y3331" s="31">
        <f>COUNTIF('Base de données'!$B:$B,'Base de données'!$B3331)</f>
        <v>12</v>
      </c>
      <c r="AA3331" s="87" cm="1">
        <f t="array" aca="1" ref="AA3331" ca="1">INDIRECT("'Base de données'!A" &amp; ROW(Y3331))</f>
        <v>45992</v>
      </c>
      <c r="AB3331" s="51" t="str" cm="1">
        <f t="array" aca="1" ref="AB3331" ca="1">INDIRECT("'Base de données'!B" &amp; ROW(Z3331))</f>
        <v>ZRYVY</v>
      </c>
    </row>
    <row r="3332" spans="1:28" x14ac:dyDescent="0.3">
      <c r="A3332" s="41" t="str">
        <f ca="1">IF(IF(AND($B3332&lt;&gt;"-",$B3332=$E3332),"Entrée et sortie","-")="Entrée et sortie",'Base de données'!$B3332,"-")</f>
        <v>-</v>
      </c>
      <c r="B3332" s="41" t="str">
        <f t="shared" ca="1" si="211"/>
        <v>-</v>
      </c>
      <c r="C3332" s="41" t="str">
        <f t="shared" ca="1" si="212"/>
        <v>-</v>
      </c>
      <c r="D3332" s="41" t="str">
        <f>IF($F3332="sortie en cours d'année",'Base de données'!$B3332,"-")</f>
        <v>-</v>
      </c>
      <c r="E3332" s="41" t="str">
        <f>IF($H3332="entrée en cours d'année",'Base de données'!$B3332,"-")</f>
        <v>-</v>
      </c>
      <c r="F3332" s="37" t="str">
        <f t="shared" si="209"/>
        <v/>
      </c>
      <c r="G3332" s="37" t="str">
        <f>IF($J3332="mouvement",_xlfn.XLOOKUP('Base de données'!$B3332,$V:$V,$V:$V,0),"")</f>
        <v/>
      </c>
      <c r="H3332" s="37" t="str">
        <f t="shared" si="210"/>
        <v/>
      </c>
      <c r="I3332" s="37" t="str">
        <f>IF($J3332="mouvement",_xlfn.XLOOKUP('Base de données'!$B3332,$K:$K,$K:$K,0),"")</f>
        <v/>
      </c>
      <c r="J3332" s="38" t="str">
        <f>IF(AND(Y3332&lt;&gt;MAX(Y:Y),COUNTIF(K3332:V3332,'Base de données'!$B3332)&gt;0),"mouvement","")</f>
        <v/>
      </c>
      <c r="K3332" s="39" t="str">
        <f>IF(K$1&gt;$AE$1,"-",IFERROR(IF(DATEDIF('Base de données'!$A3332,K$1,"d")&lt;&gt;0,"",'Base de données'!$B3332),""))</f>
        <v/>
      </c>
      <c r="L3332" s="39" t="str">
        <f>IF(L$1&gt;$AE$1,"-",IFERROR(IF(DATEDIF('Base de données'!$A3332,L$1,"d")&lt;&gt;0,"",'Base de données'!$B3332),""))</f>
        <v/>
      </c>
      <c r="M3332" s="39" t="str">
        <f>IF(M$1&gt;$AE$1,"-",IFERROR(IF(DATEDIF('Base de données'!$A3332,M$1,"d")&lt;&gt;0,"",'Base de données'!$B3332),""))</f>
        <v/>
      </c>
      <c r="N3332" s="39" t="str">
        <f>IF(N$1&gt;$AE$1,"-",IFERROR(IF(DATEDIF('Base de données'!$A3332,N$1,"d")&lt;&gt;0,"",'Base de données'!$B3332),""))</f>
        <v/>
      </c>
      <c r="O3332" s="39" t="str">
        <f>IF(O$1&gt;$AE$1,"-",IFERROR(IF(DATEDIF('Base de données'!$A3332,O$1,"d")&lt;&gt;0,"",'Base de données'!$B3332),""))</f>
        <v/>
      </c>
      <c r="P3332" s="39" t="str">
        <f>IF(P$1&gt;$AE$1,"-",IFERROR(IF(DATEDIF('Base de données'!$A3332,P$1,"d")&lt;&gt;0,"",'Base de données'!$B3332),""))</f>
        <v/>
      </c>
      <c r="Q3332" s="39" t="str">
        <f>IF(Q$1&gt;$AE$1,"-",IFERROR(IF(DATEDIF('Base de données'!$A3332,Q$1,"d")&lt;&gt;0,"",'Base de données'!$B3332),""))</f>
        <v/>
      </c>
      <c r="R3332" s="39" t="str">
        <f>IF(R$1&gt;$AE$1,"-",IFERROR(IF(DATEDIF('Base de données'!$A3332,R$1,"d")&lt;&gt;0,"",'Base de données'!$B3332),""))</f>
        <v/>
      </c>
      <c r="S3332" s="39" t="str">
        <f>IF(S$1&gt;$AE$1,"-",IFERROR(IF(DATEDIF('Base de données'!$A3332,S$1,"d")&lt;&gt;0,"",'Base de données'!$B3332),""))</f>
        <v/>
      </c>
      <c r="T3332" s="39" t="str">
        <f>IF(T$1&gt;$AE$1,"-",IFERROR(IF(DATEDIF('Base de données'!$A3332,T$1,"d")&lt;&gt;0,"",'Base de données'!$B3332),""))</f>
        <v/>
      </c>
      <c r="U3332" s="39" t="str">
        <f>IF(U$1&gt;$AE$1,"-",IFERROR(IF(DATEDIF('Base de données'!$A3332,U$1,"d")&lt;&gt;0,"",'Base de données'!$B3332),""))</f>
        <v/>
      </c>
      <c r="V3332" s="39" t="str">
        <f>IF(V$1&gt;$AE$1,"-",IFERROR(IF(DATEDIF('Base de données'!$A3332,V$1,"d")&lt;&gt;0,"",'Base de données'!$B3332),""))</f>
        <v>URFCR</v>
      </c>
      <c r="W3332" s="34"/>
      <c r="X3332" s="30" t="str">
        <f>'Base de données'!$C3332&amp;" "&amp;'Base de données'!$D3332</f>
        <v>Foucher Aimé</v>
      </c>
      <c r="Y3332" s="31">
        <f>COUNTIF('Base de données'!$B:$B,'Base de données'!$B3332)</f>
        <v>12</v>
      </c>
      <c r="AA3332" s="87" cm="1">
        <f t="array" aca="1" ref="AA3332" ca="1">INDIRECT("'Base de données'!A" &amp; ROW(Y3332))</f>
        <v>45992</v>
      </c>
      <c r="AB3332" s="51" t="str" cm="1">
        <f t="array" aca="1" ref="AB3332" ca="1">INDIRECT("'Base de données'!B" &amp; ROW(Z3332))</f>
        <v>URFCR</v>
      </c>
    </row>
    <row r="3333" spans="1:28" x14ac:dyDescent="0.3">
      <c r="A3333" s="41" t="str">
        <f ca="1">IF(IF(AND($B3333&lt;&gt;"-",$B3333=$E3333),"Entrée et sortie","-")="Entrée et sortie",'Base de données'!$B3333,"-")</f>
        <v>-</v>
      </c>
      <c r="B3333" s="41" t="str">
        <f t="shared" ca="1" si="211"/>
        <v>-</v>
      </c>
      <c r="C3333" s="41" t="str">
        <f t="shared" ca="1" si="212"/>
        <v>-</v>
      </c>
      <c r="D3333" s="41" t="str">
        <f>IF($F3333="sortie en cours d'année",'Base de données'!$B3333,"-")</f>
        <v>-</v>
      </c>
      <c r="E3333" s="41" t="str">
        <f>IF($H3333="entrée en cours d'année",'Base de données'!$B3333,"-")</f>
        <v>-</v>
      </c>
      <c r="F3333" s="37" t="str">
        <f t="shared" si="209"/>
        <v/>
      </c>
      <c r="G3333" s="37" t="str">
        <f>IF($J3333="mouvement",_xlfn.XLOOKUP('Base de données'!$B3333,$V:$V,$V:$V,0),"")</f>
        <v/>
      </c>
      <c r="H3333" s="37" t="str">
        <f t="shared" si="210"/>
        <v/>
      </c>
      <c r="I3333" s="37" t="str">
        <f>IF($J3333="mouvement",_xlfn.XLOOKUP('Base de données'!$B3333,$K:$K,$K:$K,0),"")</f>
        <v/>
      </c>
      <c r="J3333" s="38" t="str">
        <f>IF(AND(Y3333&lt;&gt;MAX(Y:Y),COUNTIF(K3333:V3333,'Base de données'!$B3333)&gt;0),"mouvement","")</f>
        <v/>
      </c>
      <c r="K3333" s="39" t="str">
        <f>IF(K$1&gt;$AE$1,"-",IFERROR(IF(DATEDIF('Base de données'!$A3333,K$1,"d")&lt;&gt;0,"",'Base de données'!$B3333),""))</f>
        <v/>
      </c>
      <c r="L3333" s="39" t="str">
        <f>IF(L$1&gt;$AE$1,"-",IFERROR(IF(DATEDIF('Base de données'!$A3333,L$1,"d")&lt;&gt;0,"",'Base de données'!$B3333),""))</f>
        <v/>
      </c>
      <c r="M3333" s="39" t="str">
        <f>IF(M$1&gt;$AE$1,"-",IFERROR(IF(DATEDIF('Base de données'!$A3333,M$1,"d")&lt;&gt;0,"",'Base de données'!$B3333),""))</f>
        <v/>
      </c>
      <c r="N3333" s="39" t="str">
        <f>IF(N$1&gt;$AE$1,"-",IFERROR(IF(DATEDIF('Base de données'!$A3333,N$1,"d")&lt;&gt;0,"",'Base de données'!$B3333),""))</f>
        <v/>
      </c>
      <c r="O3333" s="39" t="str">
        <f>IF(O$1&gt;$AE$1,"-",IFERROR(IF(DATEDIF('Base de données'!$A3333,O$1,"d")&lt;&gt;0,"",'Base de données'!$B3333),""))</f>
        <v/>
      </c>
      <c r="P3333" s="39" t="str">
        <f>IF(P$1&gt;$AE$1,"-",IFERROR(IF(DATEDIF('Base de données'!$A3333,P$1,"d")&lt;&gt;0,"",'Base de données'!$B3333),""))</f>
        <v/>
      </c>
      <c r="Q3333" s="39" t="str">
        <f>IF(Q$1&gt;$AE$1,"-",IFERROR(IF(DATEDIF('Base de données'!$A3333,Q$1,"d")&lt;&gt;0,"",'Base de données'!$B3333),""))</f>
        <v/>
      </c>
      <c r="R3333" s="39" t="str">
        <f>IF(R$1&gt;$AE$1,"-",IFERROR(IF(DATEDIF('Base de données'!$A3333,R$1,"d")&lt;&gt;0,"",'Base de données'!$B3333),""))</f>
        <v/>
      </c>
      <c r="S3333" s="39" t="str">
        <f>IF(S$1&gt;$AE$1,"-",IFERROR(IF(DATEDIF('Base de données'!$A3333,S$1,"d")&lt;&gt;0,"",'Base de données'!$B3333),""))</f>
        <v/>
      </c>
      <c r="T3333" s="39" t="str">
        <f>IF(T$1&gt;$AE$1,"-",IFERROR(IF(DATEDIF('Base de données'!$A3333,T$1,"d")&lt;&gt;0,"",'Base de données'!$B3333),""))</f>
        <v/>
      </c>
      <c r="U3333" s="39" t="str">
        <f>IF(U$1&gt;$AE$1,"-",IFERROR(IF(DATEDIF('Base de données'!$A3333,U$1,"d")&lt;&gt;0,"",'Base de données'!$B3333),""))</f>
        <v/>
      </c>
      <c r="V3333" s="39" t="str">
        <f>IF(V$1&gt;$AE$1,"-",IFERROR(IF(DATEDIF('Base de données'!$A3333,V$1,"d")&lt;&gt;0,"",'Base de données'!$B3333),""))</f>
        <v>NI2P8</v>
      </c>
      <c r="W3333" s="34"/>
      <c r="X3333" s="30" t="str">
        <f>'Base de données'!$C3333&amp;" "&amp;'Base de données'!$D3333</f>
        <v>Gautier Anaïs</v>
      </c>
      <c r="Y3333" s="31">
        <f>COUNTIF('Base de données'!$B:$B,'Base de données'!$B3333)</f>
        <v>12</v>
      </c>
      <c r="AA3333" s="87" cm="1">
        <f t="array" aca="1" ref="AA3333" ca="1">INDIRECT("'Base de données'!A" &amp; ROW(Y3333))</f>
        <v>45992</v>
      </c>
      <c r="AB3333" s="51" t="str" cm="1">
        <f t="array" aca="1" ref="AB3333" ca="1">INDIRECT("'Base de données'!B" &amp; ROW(Z3333))</f>
        <v>NI2P8</v>
      </c>
    </row>
    <row r="3334" spans="1:28" x14ac:dyDescent="0.3">
      <c r="A3334" s="41" t="str">
        <f ca="1">IF(IF(AND($B3334&lt;&gt;"-",$B3334=$E3334),"Entrée et sortie","-")="Entrée et sortie",'Base de données'!$B3334,"-")</f>
        <v>-</v>
      </c>
      <c r="B3334" s="41" t="str">
        <f t="shared" ca="1" si="211"/>
        <v>-</v>
      </c>
      <c r="C3334" s="41" t="str">
        <f t="shared" ca="1" si="212"/>
        <v>-</v>
      </c>
      <c r="D3334" s="41" t="str">
        <f>IF($F3334="sortie en cours d'année",'Base de données'!$B3334,"-")</f>
        <v>-</v>
      </c>
      <c r="E3334" s="41" t="str">
        <f>IF($H3334="entrée en cours d'année",'Base de données'!$B3334,"-")</f>
        <v>-</v>
      </c>
      <c r="F3334" s="37" t="str">
        <f t="shared" si="209"/>
        <v/>
      </c>
      <c r="G3334" s="37" t="str">
        <f>IF($J3334="mouvement",_xlfn.XLOOKUP('Base de données'!$B3334,$V:$V,$V:$V,0),"")</f>
        <v/>
      </c>
      <c r="H3334" s="37" t="str">
        <f t="shared" si="210"/>
        <v/>
      </c>
      <c r="I3334" s="37" t="str">
        <f>IF($J3334="mouvement",_xlfn.XLOOKUP('Base de données'!$B3334,$K:$K,$K:$K,0),"")</f>
        <v/>
      </c>
      <c r="J3334" s="38" t="str">
        <f>IF(AND(Y3334&lt;&gt;MAX(Y:Y),COUNTIF(K3334:V3334,'Base de données'!$B3334)&gt;0),"mouvement","")</f>
        <v/>
      </c>
      <c r="K3334" s="39" t="str">
        <f>IF(K$1&gt;$AE$1,"-",IFERROR(IF(DATEDIF('Base de données'!$A3334,K$1,"d")&lt;&gt;0,"",'Base de données'!$B3334),""))</f>
        <v/>
      </c>
      <c r="L3334" s="39" t="str">
        <f>IF(L$1&gt;$AE$1,"-",IFERROR(IF(DATEDIF('Base de données'!$A3334,L$1,"d")&lt;&gt;0,"",'Base de données'!$B3334),""))</f>
        <v/>
      </c>
      <c r="M3334" s="39" t="str">
        <f>IF(M$1&gt;$AE$1,"-",IFERROR(IF(DATEDIF('Base de données'!$A3334,M$1,"d")&lt;&gt;0,"",'Base de données'!$B3334),""))</f>
        <v/>
      </c>
      <c r="N3334" s="39" t="str">
        <f>IF(N$1&gt;$AE$1,"-",IFERROR(IF(DATEDIF('Base de données'!$A3334,N$1,"d")&lt;&gt;0,"",'Base de données'!$B3334),""))</f>
        <v/>
      </c>
      <c r="O3334" s="39" t="str">
        <f>IF(O$1&gt;$AE$1,"-",IFERROR(IF(DATEDIF('Base de données'!$A3334,O$1,"d")&lt;&gt;0,"",'Base de données'!$B3334),""))</f>
        <v/>
      </c>
      <c r="P3334" s="39" t="str">
        <f>IF(P$1&gt;$AE$1,"-",IFERROR(IF(DATEDIF('Base de données'!$A3334,P$1,"d")&lt;&gt;0,"",'Base de données'!$B3334),""))</f>
        <v/>
      </c>
      <c r="Q3334" s="39" t="str">
        <f>IF(Q$1&gt;$AE$1,"-",IFERROR(IF(DATEDIF('Base de données'!$A3334,Q$1,"d")&lt;&gt;0,"",'Base de données'!$B3334),""))</f>
        <v/>
      </c>
      <c r="R3334" s="39" t="str">
        <f>IF(R$1&gt;$AE$1,"-",IFERROR(IF(DATEDIF('Base de données'!$A3334,R$1,"d")&lt;&gt;0,"",'Base de données'!$B3334),""))</f>
        <v/>
      </c>
      <c r="S3334" s="39" t="str">
        <f>IF(S$1&gt;$AE$1,"-",IFERROR(IF(DATEDIF('Base de données'!$A3334,S$1,"d")&lt;&gt;0,"",'Base de données'!$B3334),""))</f>
        <v/>
      </c>
      <c r="T3334" s="39" t="str">
        <f>IF(T$1&gt;$AE$1,"-",IFERROR(IF(DATEDIF('Base de données'!$A3334,T$1,"d")&lt;&gt;0,"",'Base de données'!$B3334),""))</f>
        <v/>
      </c>
      <c r="U3334" s="39" t="str">
        <f>IF(U$1&gt;$AE$1,"-",IFERROR(IF(DATEDIF('Base de données'!$A3334,U$1,"d")&lt;&gt;0,"",'Base de données'!$B3334),""))</f>
        <v/>
      </c>
      <c r="V3334" s="39" t="str">
        <f>IF(V$1&gt;$AE$1,"-",IFERROR(IF(DATEDIF('Base de données'!$A3334,V$1,"d")&lt;&gt;0,"",'Base de données'!$B3334),""))</f>
        <v>1HV7K</v>
      </c>
      <c r="W3334" s="34"/>
      <c r="X3334" s="30" t="str">
        <f>'Base de données'!$C3334&amp;" "&amp;'Base de données'!$D3334</f>
        <v>Michel Eugène</v>
      </c>
      <c r="Y3334" s="31">
        <f>COUNTIF('Base de données'!$B:$B,'Base de données'!$B3334)</f>
        <v>12</v>
      </c>
      <c r="AA3334" s="87" cm="1">
        <f t="array" aca="1" ref="AA3334" ca="1">INDIRECT("'Base de données'!A" &amp; ROW(Y3334))</f>
        <v>45992</v>
      </c>
      <c r="AB3334" s="51" t="str" cm="1">
        <f t="array" aca="1" ref="AB3334" ca="1">INDIRECT("'Base de données'!B" &amp; ROW(Z3334))</f>
        <v>1HV7K</v>
      </c>
    </row>
    <row r="3335" spans="1:28" x14ac:dyDescent="0.3">
      <c r="A3335" s="41" t="str">
        <f ca="1">IF(IF(AND($B3335&lt;&gt;"-",$B3335=$E3335),"Entrée et sortie","-")="Entrée et sortie",'Base de données'!$B3335,"-")</f>
        <v>-</v>
      </c>
      <c r="B3335" s="41" t="str">
        <f t="shared" ca="1" si="211"/>
        <v>-</v>
      </c>
      <c r="C3335" s="41" t="str">
        <f t="shared" ca="1" si="212"/>
        <v>-</v>
      </c>
      <c r="D3335" s="41" t="str">
        <f>IF($F3335="sortie en cours d'année",'Base de données'!$B3335,"-")</f>
        <v>-</v>
      </c>
      <c r="E3335" s="41" t="str">
        <f>IF($H3335="entrée en cours d'année",'Base de données'!$B3335,"-")</f>
        <v>-</v>
      </c>
      <c r="F3335" s="37" t="str">
        <f t="shared" si="209"/>
        <v/>
      </c>
      <c r="G3335" s="37" t="str">
        <f>IF($J3335="mouvement",_xlfn.XLOOKUP('Base de données'!$B3335,$V:$V,$V:$V,0),"")</f>
        <v/>
      </c>
      <c r="H3335" s="37" t="str">
        <f t="shared" si="210"/>
        <v/>
      </c>
      <c r="I3335" s="37" t="str">
        <f>IF($J3335="mouvement",_xlfn.XLOOKUP('Base de données'!$B3335,$K:$K,$K:$K,0),"")</f>
        <v/>
      </c>
      <c r="J3335" s="38" t="str">
        <f>IF(AND(Y3335&lt;&gt;MAX(Y:Y),COUNTIF(K3335:V3335,'Base de données'!$B3335)&gt;0),"mouvement","")</f>
        <v/>
      </c>
      <c r="K3335" s="39" t="str">
        <f>IF(K$1&gt;$AE$1,"-",IFERROR(IF(DATEDIF('Base de données'!$A3335,K$1,"d")&lt;&gt;0,"",'Base de données'!$B3335),""))</f>
        <v/>
      </c>
      <c r="L3335" s="39" t="str">
        <f>IF(L$1&gt;$AE$1,"-",IFERROR(IF(DATEDIF('Base de données'!$A3335,L$1,"d")&lt;&gt;0,"",'Base de données'!$B3335),""))</f>
        <v/>
      </c>
      <c r="M3335" s="39" t="str">
        <f>IF(M$1&gt;$AE$1,"-",IFERROR(IF(DATEDIF('Base de données'!$A3335,M$1,"d")&lt;&gt;0,"",'Base de données'!$B3335),""))</f>
        <v/>
      </c>
      <c r="N3335" s="39" t="str">
        <f>IF(N$1&gt;$AE$1,"-",IFERROR(IF(DATEDIF('Base de données'!$A3335,N$1,"d")&lt;&gt;0,"",'Base de données'!$B3335),""))</f>
        <v/>
      </c>
      <c r="O3335" s="39" t="str">
        <f>IF(O$1&gt;$AE$1,"-",IFERROR(IF(DATEDIF('Base de données'!$A3335,O$1,"d")&lt;&gt;0,"",'Base de données'!$B3335),""))</f>
        <v/>
      </c>
      <c r="P3335" s="39" t="str">
        <f>IF(P$1&gt;$AE$1,"-",IFERROR(IF(DATEDIF('Base de données'!$A3335,P$1,"d")&lt;&gt;0,"",'Base de données'!$B3335),""))</f>
        <v/>
      </c>
      <c r="Q3335" s="39" t="str">
        <f>IF(Q$1&gt;$AE$1,"-",IFERROR(IF(DATEDIF('Base de données'!$A3335,Q$1,"d")&lt;&gt;0,"",'Base de données'!$B3335),""))</f>
        <v/>
      </c>
      <c r="R3335" s="39" t="str">
        <f>IF(R$1&gt;$AE$1,"-",IFERROR(IF(DATEDIF('Base de données'!$A3335,R$1,"d")&lt;&gt;0,"",'Base de données'!$B3335),""))</f>
        <v/>
      </c>
      <c r="S3335" s="39" t="str">
        <f>IF(S$1&gt;$AE$1,"-",IFERROR(IF(DATEDIF('Base de données'!$A3335,S$1,"d")&lt;&gt;0,"",'Base de données'!$B3335),""))</f>
        <v/>
      </c>
      <c r="T3335" s="39" t="str">
        <f>IF(T$1&gt;$AE$1,"-",IFERROR(IF(DATEDIF('Base de données'!$A3335,T$1,"d")&lt;&gt;0,"",'Base de données'!$B3335),""))</f>
        <v/>
      </c>
      <c r="U3335" s="39" t="str">
        <f>IF(U$1&gt;$AE$1,"-",IFERROR(IF(DATEDIF('Base de données'!$A3335,U$1,"d")&lt;&gt;0,"",'Base de données'!$B3335),""))</f>
        <v/>
      </c>
      <c r="V3335" s="39" t="str">
        <f>IF(V$1&gt;$AE$1,"-",IFERROR(IF(DATEDIF('Base de données'!$A3335,V$1,"d")&lt;&gt;0,"",'Base de données'!$B3335),""))</f>
        <v>NILC6</v>
      </c>
      <c r="W3335" s="34"/>
      <c r="X3335" s="30" t="str">
        <f>'Base de données'!$C3335&amp;" "&amp;'Base de données'!$D3335</f>
        <v>Rousset Thierry</v>
      </c>
      <c r="Y3335" s="31">
        <f>COUNTIF('Base de données'!$B:$B,'Base de données'!$B3335)</f>
        <v>12</v>
      </c>
      <c r="AA3335" s="87" cm="1">
        <f t="array" aca="1" ref="AA3335" ca="1">INDIRECT("'Base de données'!A" &amp; ROW(Y3335))</f>
        <v>45992</v>
      </c>
      <c r="AB3335" s="51" t="str" cm="1">
        <f t="array" aca="1" ref="AB3335" ca="1">INDIRECT("'Base de données'!B" &amp; ROW(Z3335))</f>
        <v>NILC6</v>
      </c>
    </row>
    <row r="3336" spans="1:28" x14ac:dyDescent="0.3">
      <c r="A3336" s="41" t="str">
        <f ca="1">IF(IF(AND($B3336&lt;&gt;"-",$B3336=$E3336),"Entrée et sortie","-")="Entrée et sortie",'Base de données'!$B3336,"-")</f>
        <v>-</v>
      </c>
      <c r="B3336" s="41" t="str">
        <f t="shared" ca="1" si="211"/>
        <v>-</v>
      </c>
      <c r="C3336" s="41" t="str">
        <f t="shared" ca="1" si="212"/>
        <v>-</v>
      </c>
      <c r="D3336" s="41" t="str">
        <f>IF($F3336="sortie en cours d'année",'Base de données'!$B3336,"-")</f>
        <v>-</v>
      </c>
      <c r="E3336" s="41" t="str">
        <f>IF($H3336="entrée en cours d'année",'Base de données'!$B3336,"-")</f>
        <v>-</v>
      </c>
      <c r="F3336" s="37" t="str">
        <f t="shared" si="209"/>
        <v/>
      </c>
      <c r="G3336" s="37" t="str">
        <f>IF($J3336="mouvement",_xlfn.XLOOKUP('Base de données'!$B3336,$V:$V,$V:$V,0),"")</f>
        <v/>
      </c>
      <c r="H3336" s="37" t="str">
        <f t="shared" si="210"/>
        <v/>
      </c>
      <c r="I3336" s="37" t="str">
        <f>IF($J3336="mouvement",_xlfn.XLOOKUP('Base de données'!$B3336,$K:$K,$K:$K,0),"")</f>
        <v/>
      </c>
      <c r="J3336" s="38" t="str">
        <f>IF(AND(Y3336&lt;&gt;MAX(Y:Y),COUNTIF(K3336:V3336,'Base de données'!$B3336)&gt;0),"mouvement","")</f>
        <v/>
      </c>
      <c r="K3336" s="39" t="str">
        <f>IF(K$1&gt;$AE$1,"-",IFERROR(IF(DATEDIF('Base de données'!$A3336,K$1,"d")&lt;&gt;0,"",'Base de données'!$B3336),""))</f>
        <v/>
      </c>
      <c r="L3336" s="39" t="str">
        <f>IF(L$1&gt;$AE$1,"-",IFERROR(IF(DATEDIF('Base de données'!$A3336,L$1,"d")&lt;&gt;0,"",'Base de données'!$B3336),""))</f>
        <v/>
      </c>
      <c r="M3336" s="39" t="str">
        <f>IF(M$1&gt;$AE$1,"-",IFERROR(IF(DATEDIF('Base de données'!$A3336,M$1,"d")&lt;&gt;0,"",'Base de données'!$B3336),""))</f>
        <v/>
      </c>
      <c r="N3336" s="39" t="str">
        <f>IF(N$1&gt;$AE$1,"-",IFERROR(IF(DATEDIF('Base de données'!$A3336,N$1,"d")&lt;&gt;0,"",'Base de données'!$B3336),""))</f>
        <v/>
      </c>
      <c r="O3336" s="39" t="str">
        <f>IF(O$1&gt;$AE$1,"-",IFERROR(IF(DATEDIF('Base de données'!$A3336,O$1,"d")&lt;&gt;0,"",'Base de données'!$B3336),""))</f>
        <v/>
      </c>
      <c r="P3336" s="39" t="str">
        <f>IF(P$1&gt;$AE$1,"-",IFERROR(IF(DATEDIF('Base de données'!$A3336,P$1,"d")&lt;&gt;0,"",'Base de données'!$B3336),""))</f>
        <v/>
      </c>
      <c r="Q3336" s="39" t="str">
        <f>IF(Q$1&gt;$AE$1,"-",IFERROR(IF(DATEDIF('Base de données'!$A3336,Q$1,"d")&lt;&gt;0,"",'Base de données'!$B3336),""))</f>
        <v/>
      </c>
      <c r="R3336" s="39" t="str">
        <f>IF(R$1&gt;$AE$1,"-",IFERROR(IF(DATEDIF('Base de données'!$A3336,R$1,"d")&lt;&gt;0,"",'Base de données'!$B3336),""))</f>
        <v/>
      </c>
      <c r="S3336" s="39" t="str">
        <f>IF(S$1&gt;$AE$1,"-",IFERROR(IF(DATEDIF('Base de données'!$A3336,S$1,"d")&lt;&gt;0,"",'Base de données'!$B3336),""))</f>
        <v/>
      </c>
      <c r="T3336" s="39" t="str">
        <f>IF(T$1&gt;$AE$1,"-",IFERROR(IF(DATEDIF('Base de données'!$A3336,T$1,"d")&lt;&gt;0,"",'Base de données'!$B3336),""))</f>
        <v/>
      </c>
      <c r="U3336" s="39" t="str">
        <f>IF(U$1&gt;$AE$1,"-",IFERROR(IF(DATEDIF('Base de données'!$A3336,U$1,"d")&lt;&gt;0,"",'Base de données'!$B3336),""))</f>
        <v/>
      </c>
      <c r="V3336" s="39" t="str">
        <f>IF(V$1&gt;$AE$1,"-",IFERROR(IF(DATEDIF('Base de données'!$A3336,V$1,"d")&lt;&gt;0,"",'Base de données'!$B3336),""))</f>
        <v>D3QV2</v>
      </c>
      <c r="W3336" s="34"/>
      <c r="X3336" s="30" t="str">
        <f>'Base de données'!$C3336&amp;" "&amp;'Base de données'!$D3336</f>
        <v>Torres Marguerite</v>
      </c>
      <c r="Y3336" s="31">
        <f>COUNTIF('Base de données'!$B:$B,'Base de données'!$B3336)</f>
        <v>12</v>
      </c>
      <c r="AA3336" s="87" cm="1">
        <f t="array" aca="1" ref="AA3336" ca="1">INDIRECT("'Base de données'!A" &amp; ROW(Y3336))</f>
        <v>45992</v>
      </c>
      <c r="AB3336" s="51" t="str" cm="1">
        <f t="array" aca="1" ref="AB3336" ca="1">INDIRECT("'Base de données'!B" &amp; ROW(Z3336))</f>
        <v>D3QV2</v>
      </c>
    </row>
    <row r="3337" spans="1:28" x14ac:dyDescent="0.3">
      <c r="A3337" s="41" t="str">
        <f ca="1">IF(IF(AND($B3337&lt;&gt;"-",$B3337=$E3337),"Entrée et sortie","-")="Entrée et sortie",'Base de données'!$B3337,"-")</f>
        <v>-</v>
      </c>
      <c r="B3337" s="41" t="str">
        <f t="shared" ca="1" si="211"/>
        <v>-</v>
      </c>
      <c r="C3337" s="41" t="str">
        <f t="shared" ca="1" si="212"/>
        <v>-</v>
      </c>
      <c r="D3337" s="41" t="str">
        <f>IF($F3337="sortie en cours d'année",'Base de données'!$B3337,"-")</f>
        <v>-</v>
      </c>
      <c r="E3337" s="41" t="str">
        <f>IF($H3337="entrée en cours d'année",'Base de données'!$B3337,"-")</f>
        <v>-</v>
      </c>
      <c r="F3337" s="37" t="str">
        <f t="shared" si="209"/>
        <v/>
      </c>
      <c r="G3337" s="37" t="str">
        <f>IF($J3337="mouvement",_xlfn.XLOOKUP('Base de données'!$B3337,$V:$V,$V:$V,0),"")</f>
        <v/>
      </c>
      <c r="H3337" s="37" t="str">
        <f t="shared" si="210"/>
        <v/>
      </c>
      <c r="I3337" s="37" t="str">
        <f>IF($J3337="mouvement",_xlfn.XLOOKUP('Base de données'!$B3337,$K:$K,$K:$K,0),"")</f>
        <v/>
      </c>
      <c r="J3337" s="38" t="str">
        <f>IF(AND(Y3337&lt;&gt;MAX(Y:Y),COUNTIF(K3337:V3337,'Base de données'!$B3337)&gt;0),"mouvement","")</f>
        <v/>
      </c>
      <c r="K3337" s="39" t="str">
        <f>IF(K$1&gt;$AE$1,"-",IFERROR(IF(DATEDIF('Base de données'!$A3337,K$1,"d")&lt;&gt;0,"",'Base de données'!$B3337),""))</f>
        <v/>
      </c>
      <c r="L3337" s="39" t="str">
        <f>IF(L$1&gt;$AE$1,"-",IFERROR(IF(DATEDIF('Base de données'!$A3337,L$1,"d")&lt;&gt;0,"",'Base de données'!$B3337),""))</f>
        <v/>
      </c>
      <c r="M3337" s="39" t="str">
        <f>IF(M$1&gt;$AE$1,"-",IFERROR(IF(DATEDIF('Base de données'!$A3337,M$1,"d")&lt;&gt;0,"",'Base de données'!$B3337),""))</f>
        <v/>
      </c>
      <c r="N3337" s="39" t="str">
        <f>IF(N$1&gt;$AE$1,"-",IFERROR(IF(DATEDIF('Base de données'!$A3337,N$1,"d")&lt;&gt;0,"",'Base de données'!$B3337),""))</f>
        <v/>
      </c>
      <c r="O3337" s="39" t="str">
        <f>IF(O$1&gt;$AE$1,"-",IFERROR(IF(DATEDIF('Base de données'!$A3337,O$1,"d")&lt;&gt;0,"",'Base de données'!$B3337),""))</f>
        <v/>
      </c>
      <c r="P3337" s="39" t="str">
        <f>IF(P$1&gt;$AE$1,"-",IFERROR(IF(DATEDIF('Base de données'!$A3337,P$1,"d")&lt;&gt;0,"",'Base de données'!$B3337),""))</f>
        <v/>
      </c>
      <c r="Q3337" s="39" t="str">
        <f>IF(Q$1&gt;$AE$1,"-",IFERROR(IF(DATEDIF('Base de données'!$A3337,Q$1,"d")&lt;&gt;0,"",'Base de données'!$B3337),""))</f>
        <v/>
      </c>
      <c r="R3337" s="39" t="str">
        <f>IF(R$1&gt;$AE$1,"-",IFERROR(IF(DATEDIF('Base de données'!$A3337,R$1,"d")&lt;&gt;0,"",'Base de données'!$B3337),""))</f>
        <v/>
      </c>
      <c r="S3337" s="39" t="str">
        <f>IF(S$1&gt;$AE$1,"-",IFERROR(IF(DATEDIF('Base de données'!$A3337,S$1,"d")&lt;&gt;0,"",'Base de données'!$B3337),""))</f>
        <v/>
      </c>
      <c r="T3337" s="39" t="str">
        <f>IF(T$1&gt;$AE$1,"-",IFERROR(IF(DATEDIF('Base de données'!$A3337,T$1,"d")&lt;&gt;0,"",'Base de données'!$B3337),""))</f>
        <v/>
      </c>
      <c r="U3337" s="39" t="str">
        <f>IF(U$1&gt;$AE$1,"-",IFERROR(IF(DATEDIF('Base de données'!$A3337,U$1,"d")&lt;&gt;0,"",'Base de données'!$B3337),""))</f>
        <v/>
      </c>
      <c r="V3337" s="39" t="str">
        <f>IF(V$1&gt;$AE$1,"-",IFERROR(IF(DATEDIF('Base de données'!$A3337,V$1,"d")&lt;&gt;0,"",'Base de données'!$B3337),""))</f>
        <v>OL6O2</v>
      </c>
      <c r="W3337" s="34"/>
      <c r="X3337" s="30" t="str">
        <f>'Base de données'!$C3337&amp;" "&amp;'Base de données'!$D3337</f>
        <v>Traore Élise</v>
      </c>
      <c r="Y3337" s="31">
        <f>COUNTIF('Base de données'!$B:$B,'Base de données'!$B3337)</f>
        <v>12</v>
      </c>
      <c r="AA3337" s="87" cm="1">
        <f t="array" aca="1" ref="AA3337" ca="1">INDIRECT("'Base de données'!A" &amp; ROW(Y3337))</f>
        <v>45992</v>
      </c>
      <c r="AB3337" s="51" t="str" cm="1">
        <f t="array" aca="1" ref="AB3337" ca="1">INDIRECT("'Base de données'!B" &amp; ROW(Z3337))</f>
        <v>OL6O2</v>
      </c>
    </row>
    <row r="3338" spans="1:28" x14ac:dyDescent="0.3">
      <c r="A3338" s="41" t="str">
        <f ca="1">IF(IF(AND($B3338&lt;&gt;"-",$B3338=$E3338),"Entrée et sortie","-")="Entrée et sortie",'Base de données'!$B3338,"-")</f>
        <v>-</v>
      </c>
      <c r="B3338" s="41" t="str">
        <f t="shared" ca="1" si="211"/>
        <v>-</v>
      </c>
      <c r="C3338" s="41" t="str">
        <f t="shared" ca="1" si="212"/>
        <v>-</v>
      </c>
      <c r="D3338" s="41" t="str">
        <f>IF($F3338="sortie en cours d'année",'Base de données'!$B3338,"-")</f>
        <v>-</v>
      </c>
      <c r="E3338" s="41" t="str">
        <f>IF($H3338="entrée en cours d'année",'Base de données'!$B3338,"-")</f>
        <v>-</v>
      </c>
      <c r="F3338" s="37" t="str">
        <f t="shared" si="209"/>
        <v/>
      </c>
      <c r="G3338" s="37" t="str">
        <f>IF($J3338="mouvement",_xlfn.XLOOKUP('Base de données'!$B3338,$V:$V,$V:$V,0),"")</f>
        <v/>
      </c>
      <c r="H3338" s="37" t="str">
        <f t="shared" si="210"/>
        <v/>
      </c>
      <c r="I3338" s="37" t="str">
        <f>IF($J3338="mouvement",_xlfn.XLOOKUP('Base de données'!$B3338,$K:$K,$K:$K,0),"")</f>
        <v/>
      </c>
      <c r="J3338" s="38" t="str">
        <f>IF(AND(Y3338&lt;&gt;MAX(Y:Y),COUNTIF(K3338:V3338,'Base de données'!$B3338)&gt;0),"mouvement","")</f>
        <v/>
      </c>
      <c r="K3338" s="39" t="str">
        <f>IF(K$1&gt;$AE$1,"-",IFERROR(IF(DATEDIF('Base de données'!$A3338,K$1,"d")&lt;&gt;0,"",'Base de données'!$B3338),""))</f>
        <v/>
      </c>
      <c r="L3338" s="39" t="str">
        <f>IF(L$1&gt;$AE$1,"-",IFERROR(IF(DATEDIF('Base de données'!$A3338,L$1,"d")&lt;&gt;0,"",'Base de données'!$B3338),""))</f>
        <v/>
      </c>
      <c r="M3338" s="39" t="str">
        <f>IF(M$1&gt;$AE$1,"-",IFERROR(IF(DATEDIF('Base de données'!$A3338,M$1,"d")&lt;&gt;0,"",'Base de données'!$B3338),""))</f>
        <v/>
      </c>
      <c r="N3338" s="39" t="str">
        <f>IF(N$1&gt;$AE$1,"-",IFERROR(IF(DATEDIF('Base de données'!$A3338,N$1,"d")&lt;&gt;0,"",'Base de données'!$B3338),""))</f>
        <v/>
      </c>
      <c r="O3338" s="39" t="str">
        <f>IF(O$1&gt;$AE$1,"-",IFERROR(IF(DATEDIF('Base de données'!$A3338,O$1,"d")&lt;&gt;0,"",'Base de données'!$B3338),""))</f>
        <v/>
      </c>
      <c r="P3338" s="39" t="str">
        <f>IF(P$1&gt;$AE$1,"-",IFERROR(IF(DATEDIF('Base de données'!$A3338,P$1,"d")&lt;&gt;0,"",'Base de données'!$B3338),""))</f>
        <v/>
      </c>
      <c r="Q3338" s="39" t="str">
        <f>IF(Q$1&gt;$AE$1,"-",IFERROR(IF(DATEDIF('Base de données'!$A3338,Q$1,"d")&lt;&gt;0,"",'Base de données'!$B3338),""))</f>
        <v/>
      </c>
      <c r="R3338" s="39" t="str">
        <f>IF(R$1&gt;$AE$1,"-",IFERROR(IF(DATEDIF('Base de données'!$A3338,R$1,"d")&lt;&gt;0,"",'Base de données'!$B3338),""))</f>
        <v/>
      </c>
      <c r="S3338" s="39" t="str">
        <f>IF(S$1&gt;$AE$1,"-",IFERROR(IF(DATEDIF('Base de données'!$A3338,S$1,"d")&lt;&gt;0,"",'Base de données'!$B3338),""))</f>
        <v/>
      </c>
      <c r="T3338" s="39" t="str">
        <f>IF(T$1&gt;$AE$1,"-",IFERROR(IF(DATEDIF('Base de données'!$A3338,T$1,"d")&lt;&gt;0,"",'Base de données'!$B3338),""))</f>
        <v/>
      </c>
      <c r="U3338" s="39" t="str">
        <f>IF(U$1&gt;$AE$1,"-",IFERROR(IF(DATEDIF('Base de données'!$A3338,U$1,"d")&lt;&gt;0,"",'Base de données'!$B3338),""))</f>
        <v/>
      </c>
      <c r="V3338" s="39" t="str">
        <f>IF(V$1&gt;$AE$1,"-",IFERROR(IF(DATEDIF('Base de données'!$A3338,V$1,"d")&lt;&gt;0,"",'Base de données'!$B3338),""))</f>
        <v>GERYB</v>
      </c>
      <c r="W3338" s="34"/>
      <c r="X3338" s="30" t="str">
        <f>'Base de données'!$C3338&amp;" "&amp;'Base de données'!$D3338</f>
        <v>Marie Édouard</v>
      </c>
      <c r="Y3338" s="31">
        <f>COUNTIF('Base de données'!$B:$B,'Base de données'!$B3338)</f>
        <v>12</v>
      </c>
      <c r="AA3338" s="87" cm="1">
        <f t="array" aca="1" ref="AA3338" ca="1">INDIRECT("'Base de données'!A" &amp; ROW(Y3338))</f>
        <v>45992</v>
      </c>
      <c r="AB3338" s="51" t="str" cm="1">
        <f t="array" aca="1" ref="AB3338" ca="1">INDIRECT("'Base de données'!B" &amp; ROW(Z3338))</f>
        <v>GERYB</v>
      </c>
    </row>
    <row r="3339" spans="1:28" x14ac:dyDescent="0.3">
      <c r="A3339" s="41" t="str">
        <f ca="1">IF(IF(AND($B3339&lt;&gt;"-",$B3339=$E3339),"Entrée et sortie","-")="Entrée et sortie",'Base de données'!$B3339,"-")</f>
        <v>-</v>
      </c>
      <c r="B3339" s="41" t="str">
        <f t="shared" ca="1" si="211"/>
        <v>-</v>
      </c>
      <c r="C3339" s="41" t="str">
        <f t="shared" ca="1" si="212"/>
        <v>-</v>
      </c>
      <c r="D3339" s="41" t="str">
        <f>IF($F3339="sortie en cours d'année",'Base de données'!$B3339,"-")</f>
        <v>-</v>
      </c>
      <c r="E3339" s="41" t="str">
        <f>IF($H3339="entrée en cours d'année",'Base de données'!$B3339,"-")</f>
        <v>-</v>
      </c>
      <c r="F3339" s="37" t="str">
        <f t="shared" si="209"/>
        <v/>
      </c>
      <c r="G3339" s="37" t="str">
        <f>IF($J3339="mouvement",_xlfn.XLOOKUP('Base de données'!$B3339,$V:$V,$V:$V,0),"")</f>
        <v/>
      </c>
      <c r="H3339" s="37" t="str">
        <f t="shared" si="210"/>
        <v/>
      </c>
      <c r="I3339" s="37" t="str">
        <f>IF($J3339="mouvement",_xlfn.XLOOKUP('Base de données'!$B3339,$K:$K,$K:$K,0),"")</f>
        <v/>
      </c>
      <c r="J3339" s="38" t="str">
        <f>IF(AND(Y3339&lt;&gt;MAX(Y:Y),COUNTIF(K3339:V3339,'Base de données'!$B3339)&gt;0),"mouvement","")</f>
        <v/>
      </c>
      <c r="K3339" s="39" t="str">
        <f>IF(K$1&gt;$AE$1,"-",IFERROR(IF(DATEDIF('Base de données'!$A3339,K$1,"d")&lt;&gt;0,"",'Base de données'!$B3339),""))</f>
        <v/>
      </c>
      <c r="L3339" s="39" t="str">
        <f>IF(L$1&gt;$AE$1,"-",IFERROR(IF(DATEDIF('Base de données'!$A3339,L$1,"d")&lt;&gt;0,"",'Base de données'!$B3339),""))</f>
        <v/>
      </c>
      <c r="M3339" s="39" t="str">
        <f>IF(M$1&gt;$AE$1,"-",IFERROR(IF(DATEDIF('Base de données'!$A3339,M$1,"d")&lt;&gt;0,"",'Base de données'!$B3339),""))</f>
        <v/>
      </c>
      <c r="N3339" s="39" t="str">
        <f>IF(N$1&gt;$AE$1,"-",IFERROR(IF(DATEDIF('Base de données'!$A3339,N$1,"d")&lt;&gt;0,"",'Base de données'!$B3339),""))</f>
        <v/>
      </c>
      <c r="O3339" s="39" t="str">
        <f>IF(O$1&gt;$AE$1,"-",IFERROR(IF(DATEDIF('Base de données'!$A3339,O$1,"d")&lt;&gt;0,"",'Base de données'!$B3339),""))</f>
        <v/>
      </c>
      <c r="P3339" s="39" t="str">
        <f>IF(P$1&gt;$AE$1,"-",IFERROR(IF(DATEDIF('Base de données'!$A3339,P$1,"d")&lt;&gt;0,"",'Base de données'!$B3339),""))</f>
        <v/>
      </c>
      <c r="Q3339" s="39" t="str">
        <f>IF(Q$1&gt;$AE$1,"-",IFERROR(IF(DATEDIF('Base de données'!$A3339,Q$1,"d")&lt;&gt;0,"",'Base de données'!$B3339),""))</f>
        <v/>
      </c>
      <c r="R3339" s="39" t="str">
        <f>IF(R$1&gt;$AE$1,"-",IFERROR(IF(DATEDIF('Base de données'!$A3339,R$1,"d")&lt;&gt;0,"",'Base de données'!$B3339),""))</f>
        <v/>
      </c>
      <c r="S3339" s="39" t="str">
        <f>IF(S$1&gt;$AE$1,"-",IFERROR(IF(DATEDIF('Base de données'!$A3339,S$1,"d")&lt;&gt;0,"",'Base de données'!$B3339),""))</f>
        <v/>
      </c>
      <c r="T3339" s="39" t="str">
        <f>IF(T$1&gt;$AE$1,"-",IFERROR(IF(DATEDIF('Base de données'!$A3339,T$1,"d")&lt;&gt;0,"",'Base de données'!$B3339),""))</f>
        <v/>
      </c>
      <c r="U3339" s="39" t="str">
        <f>IF(U$1&gt;$AE$1,"-",IFERROR(IF(DATEDIF('Base de données'!$A3339,U$1,"d")&lt;&gt;0,"",'Base de données'!$B3339),""))</f>
        <v/>
      </c>
      <c r="V3339" s="39" t="str">
        <f>IF(V$1&gt;$AE$1,"-",IFERROR(IF(DATEDIF('Base de données'!$A3339,V$1,"d")&lt;&gt;0,"",'Base de données'!$B3339),""))</f>
        <v>PL2KE</v>
      </c>
      <c r="W3339" s="34"/>
      <c r="X3339" s="30" t="str">
        <f>'Base de données'!$C3339&amp;" "&amp;'Base de données'!$D3339</f>
        <v>Duval Alain</v>
      </c>
      <c r="Y3339" s="31">
        <f>COUNTIF('Base de données'!$B:$B,'Base de données'!$B3339)</f>
        <v>12</v>
      </c>
      <c r="AA3339" s="87" cm="1">
        <f t="array" aca="1" ref="AA3339" ca="1">INDIRECT("'Base de données'!A" &amp; ROW(Y3339))</f>
        <v>45992</v>
      </c>
      <c r="AB3339" s="51" t="str" cm="1">
        <f t="array" aca="1" ref="AB3339" ca="1">INDIRECT("'Base de données'!B" &amp; ROW(Z3339))</f>
        <v>PL2KE</v>
      </c>
    </row>
    <row r="3340" spans="1:28" x14ac:dyDescent="0.3">
      <c r="A3340" s="41" t="str">
        <f ca="1">IF(IF(AND($B3340&lt;&gt;"-",$B3340=$E3340),"Entrée et sortie","-")="Entrée et sortie",'Base de données'!$B3340,"-")</f>
        <v>-</v>
      </c>
      <c r="B3340" s="41" t="str">
        <f t="shared" ca="1" si="211"/>
        <v>-</v>
      </c>
      <c r="C3340" s="41" t="str">
        <f t="shared" ca="1" si="212"/>
        <v>-</v>
      </c>
      <c r="D3340" s="41" t="str">
        <f>IF($F3340="sortie en cours d'année",'Base de données'!$B3340,"-")</f>
        <v>-</v>
      </c>
      <c r="E3340" s="41" t="str">
        <f>IF($H3340="entrée en cours d'année",'Base de données'!$B3340,"-")</f>
        <v>-</v>
      </c>
      <c r="F3340" s="37" t="str">
        <f t="shared" si="209"/>
        <v/>
      </c>
      <c r="G3340" s="37" t="str">
        <f>IF($J3340="mouvement",_xlfn.XLOOKUP('Base de données'!$B3340,$V:$V,$V:$V,0),"")</f>
        <v/>
      </c>
      <c r="H3340" s="37" t="str">
        <f t="shared" si="210"/>
        <v/>
      </c>
      <c r="I3340" s="37" t="str">
        <f>IF($J3340="mouvement",_xlfn.XLOOKUP('Base de données'!$B3340,$K:$K,$K:$K,0),"")</f>
        <v/>
      </c>
      <c r="J3340" s="38" t="str">
        <f>IF(AND(Y3340&lt;&gt;MAX(Y:Y),COUNTIF(K3340:V3340,'Base de données'!$B3340)&gt;0),"mouvement","")</f>
        <v/>
      </c>
      <c r="K3340" s="39" t="str">
        <f>IF(K$1&gt;$AE$1,"-",IFERROR(IF(DATEDIF('Base de données'!$A3340,K$1,"d")&lt;&gt;0,"",'Base de données'!$B3340),""))</f>
        <v/>
      </c>
      <c r="L3340" s="39" t="str">
        <f>IF(L$1&gt;$AE$1,"-",IFERROR(IF(DATEDIF('Base de données'!$A3340,L$1,"d")&lt;&gt;0,"",'Base de données'!$B3340),""))</f>
        <v/>
      </c>
      <c r="M3340" s="39" t="str">
        <f>IF(M$1&gt;$AE$1,"-",IFERROR(IF(DATEDIF('Base de données'!$A3340,M$1,"d")&lt;&gt;0,"",'Base de données'!$B3340),""))</f>
        <v/>
      </c>
      <c r="N3340" s="39" t="str">
        <f>IF(N$1&gt;$AE$1,"-",IFERROR(IF(DATEDIF('Base de données'!$A3340,N$1,"d")&lt;&gt;0,"",'Base de données'!$B3340),""))</f>
        <v/>
      </c>
      <c r="O3340" s="39" t="str">
        <f>IF(O$1&gt;$AE$1,"-",IFERROR(IF(DATEDIF('Base de données'!$A3340,O$1,"d")&lt;&gt;0,"",'Base de données'!$B3340),""))</f>
        <v/>
      </c>
      <c r="P3340" s="39" t="str">
        <f>IF(P$1&gt;$AE$1,"-",IFERROR(IF(DATEDIF('Base de données'!$A3340,P$1,"d")&lt;&gt;0,"",'Base de données'!$B3340),""))</f>
        <v/>
      </c>
      <c r="Q3340" s="39" t="str">
        <f>IF(Q$1&gt;$AE$1,"-",IFERROR(IF(DATEDIF('Base de données'!$A3340,Q$1,"d")&lt;&gt;0,"",'Base de données'!$B3340),""))</f>
        <v/>
      </c>
      <c r="R3340" s="39" t="str">
        <f>IF(R$1&gt;$AE$1,"-",IFERROR(IF(DATEDIF('Base de données'!$A3340,R$1,"d")&lt;&gt;0,"",'Base de données'!$B3340),""))</f>
        <v/>
      </c>
      <c r="S3340" s="39" t="str">
        <f>IF(S$1&gt;$AE$1,"-",IFERROR(IF(DATEDIF('Base de données'!$A3340,S$1,"d")&lt;&gt;0,"",'Base de données'!$B3340),""))</f>
        <v/>
      </c>
      <c r="T3340" s="39" t="str">
        <f>IF(T$1&gt;$AE$1,"-",IFERROR(IF(DATEDIF('Base de données'!$A3340,T$1,"d")&lt;&gt;0,"",'Base de données'!$B3340),""))</f>
        <v/>
      </c>
      <c r="U3340" s="39" t="str">
        <f>IF(U$1&gt;$AE$1,"-",IFERROR(IF(DATEDIF('Base de données'!$A3340,U$1,"d")&lt;&gt;0,"",'Base de données'!$B3340),""))</f>
        <v/>
      </c>
      <c r="V3340" s="39" t="str">
        <f>IF(V$1&gt;$AE$1,"-",IFERROR(IF(DATEDIF('Base de données'!$A3340,V$1,"d")&lt;&gt;0,"",'Base de données'!$B3340),""))</f>
        <v>TQ7A6</v>
      </c>
      <c r="W3340" s="34"/>
      <c r="X3340" s="30" t="str">
        <f>'Base de données'!$C3340&amp;" "&amp;'Base de données'!$D3340</f>
        <v>Vincent Marcelle</v>
      </c>
      <c r="Y3340" s="31">
        <f>COUNTIF('Base de données'!$B:$B,'Base de données'!$B3340)</f>
        <v>12</v>
      </c>
      <c r="AA3340" s="87" cm="1">
        <f t="array" aca="1" ref="AA3340" ca="1">INDIRECT("'Base de données'!A" &amp; ROW(Y3340))</f>
        <v>45992</v>
      </c>
      <c r="AB3340" s="51" t="str" cm="1">
        <f t="array" aca="1" ref="AB3340" ca="1">INDIRECT("'Base de données'!B" &amp; ROW(Z3340))</f>
        <v>TQ7A6</v>
      </c>
    </row>
    <row r="3341" spans="1:28" x14ac:dyDescent="0.3">
      <c r="A3341" s="41" t="str">
        <f ca="1">IF(IF(AND($B3341&lt;&gt;"-",$B3341=$E3341),"Entrée et sortie","-")="Entrée et sortie",'Base de données'!$B3341,"-")</f>
        <v>-</v>
      </c>
      <c r="B3341" s="41" t="str">
        <f t="shared" ca="1" si="211"/>
        <v>-</v>
      </c>
      <c r="C3341" s="41" t="str">
        <f t="shared" ca="1" si="212"/>
        <v>-</v>
      </c>
      <c r="D3341" s="41" t="str">
        <f>IF($F3341="sortie en cours d'année",'Base de données'!$B3341,"-")</f>
        <v>-</v>
      </c>
      <c r="E3341" s="41" t="str">
        <f>IF($H3341="entrée en cours d'année",'Base de données'!$B3341,"-")</f>
        <v>-</v>
      </c>
      <c r="F3341" s="37" t="str">
        <f t="shared" si="209"/>
        <v/>
      </c>
      <c r="G3341" s="37" t="str">
        <f>IF($J3341="mouvement",_xlfn.XLOOKUP('Base de données'!$B3341,$V:$V,$V:$V,0),"")</f>
        <v/>
      </c>
      <c r="H3341" s="37" t="str">
        <f t="shared" si="210"/>
        <v/>
      </c>
      <c r="I3341" s="37" t="str">
        <f>IF($J3341="mouvement",_xlfn.XLOOKUP('Base de données'!$B3341,$K:$K,$K:$K,0),"")</f>
        <v/>
      </c>
      <c r="J3341" s="38" t="str">
        <f>IF(AND(Y3341&lt;&gt;MAX(Y:Y),COUNTIF(K3341:V3341,'Base de données'!$B3341)&gt;0),"mouvement","")</f>
        <v/>
      </c>
      <c r="K3341" s="39" t="str">
        <f>IF(K$1&gt;$AE$1,"-",IFERROR(IF(DATEDIF('Base de données'!$A3341,K$1,"d")&lt;&gt;0,"",'Base de données'!$B3341),""))</f>
        <v/>
      </c>
      <c r="L3341" s="39" t="str">
        <f>IF(L$1&gt;$AE$1,"-",IFERROR(IF(DATEDIF('Base de données'!$A3341,L$1,"d")&lt;&gt;0,"",'Base de données'!$B3341),""))</f>
        <v/>
      </c>
      <c r="M3341" s="39" t="str">
        <f>IF(M$1&gt;$AE$1,"-",IFERROR(IF(DATEDIF('Base de données'!$A3341,M$1,"d")&lt;&gt;0,"",'Base de données'!$B3341),""))</f>
        <v/>
      </c>
      <c r="N3341" s="39" t="str">
        <f>IF(N$1&gt;$AE$1,"-",IFERROR(IF(DATEDIF('Base de données'!$A3341,N$1,"d")&lt;&gt;0,"",'Base de données'!$B3341),""))</f>
        <v/>
      </c>
      <c r="O3341" s="39" t="str">
        <f>IF(O$1&gt;$AE$1,"-",IFERROR(IF(DATEDIF('Base de données'!$A3341,O$1,"d")&lt;&gt;0,"",'Base de données'!$B3341),""))</f>
        <v/>
      </c>
      <c r="P3341" s="39" t="str">
        <f>IF(P$1&gt;$AE$1,"-",IFERROR(IF(DATEDIF('Base de données'!$A3341,P$1,"d")&lt;&gt;0,"",'Base de données'!$B3341),""))</f>
        <v/>
      </c>
      <c r="Q3341" s="39" t="str">
        <f>IF(Q$1&gt;$AE$1,"-",IFERROR(IF(DATEDIF('Base de données'!$A3341,Q$1,"d")&lt;&gt;0,"",'Base de données'!$B3341),""))</f>
        <v/>
      </c>
      <c r="R3341" s="39" t="str">
        <f>IF(R$1&gt;$AE$1,"-",IFERROR(IF(DATEDIF('Base de données'!$A3341,R$1,"d")&lt;&gt;0,"",'Base de données'!$B3341),""))</f>
        <v/>
      </c>
      <c r="S3341" s="39" t="str">
        <f>IF(S$1&gt;$AE$1,"-",IFERROR(IF(DATEDIF('Base de données'!$A3341,S$1,"d")&lt;&gt;0,"",'Base de données'!$B3341),""))</f>
        <v/>
      </c>
      <c r="T3341" s="39" t="str">
        <f>IF(T$1&gt;$AE$1,"-",IFERROR(IF(DATEDIF('Base de données'!$A3341,T$1,"d")&lt;&gt;0,"",'Base de données'!$B3341),""))</f>
        <v/>
      </c>
      <c r="U3341" s="39" t="str">
        <f>IF(U$1&gt;$AE$1,"-",IFERROR(IF(DATEDIF('Base de données'!$A3341,U$1,"d")&lt;&gt;0,"",'Base de données'!$B3341),""))</f>
        <v/>
      </c>
      <c r="V3341" s="39" t="str">
        <f>IF(V$1&gt;$AE$1,"-",IFERROR(IF(DATEDIF('Base de données'!$A3341,V$1,"d")&lt;&gt;0,"",'Base de données'!$B3341),""))</f>
        <v>X23GT</v>
      </c>
      <c r="W3341" s="34"/>
      <c r="X3341" s="30" t="str">
        <f>'Base de données'!$C3341&amp;" "&amp;'Base de données'!$D3341</f>
        <v>Lacroix Clémence</v>
      </c>
      <c r="Y3341" s="31">
        <f>COUNTIF('Base de données'!$B:$B,'Base de données'!$B3341)</f>
        <v>12</v>
      </c>
      <c r="AA3341" s="87" cm="1">
        <f t="array" aca="1" ref="AA3341" ca="1">INDIRECT("'Base de données'!A" &amp; ROW(Y3341))</f>
        <v>45992</v>
      </c>
      <c r="AB3341" s="51" t="str" cm="1">
        <f t="array" aca="1" ref="AB3341" ca="1">INDIRECT("'Base de données'!B" &amp; ROW(Z3341))</f>
        <v>X23GT</v>
      </c>
    </row>
    <row r="3342" spans="1:28" x14ac:dyDescent="0.3">
      <c r="A3342" s="41" t="str">
        <f ca="1">IF(IF(AND($B3342&lt;&gt;"-",$B3342=$E3342),"Entrée et sortie","-")="Entrée et sortie",'Base de données'!$B3342,"-")</f>
        <v>-</v>
      </c>
      <c r="B3342" s="41" t="str">
        <f t="shared" ca="1" si="211"/>
        <v>-</v>
      </c>
      <c r="C3342" s="41" t="str">
        <f t="shared" ca="1" si="212"/>
        <v>-</v>
      </c>
      <c r="D3342" s="41" t="str">
        <f>IF($F3342="sortie en cours d'année",'Base de données'!$B3342,"-")</f>
        <v>-</v>
      </c>
      <c r="E3342" s="41" t="str">
        <f>IF($H3342="entrée en cours d'année",'Base de données'!$B3342,"-")</f>
        <v>-</v>
      </c>
      <c r="F3342" s="37" t="str">
        <f t="shared" si="209"/>
        <v/>
      </c>
      <c r="G3342" s="37" t="str">
        <f>IF($J3342="mouvement",_xlfn.XLOOKUP('Base de données'!$B3342,$V:$V,$V:$V,0),"")</f>
        <v/>
      </c>
      <c r="H3342" s="37" t="str">
        <f t="shared" si="210"/>
        <v/>
      </c>
      <c r="I3342" s="37" t="str">
        <f>IF($J3342="mouvement",_xlfn.XLOOKUP('Base de données'!$B3342,$K:$K,$K:$K,0),"")</f>
        <v/>
      </c>
      <c r="J3342" s="38" t="str">
        <f>IF(AND(Y3342&lt;&gt;MAX(Y:Y),COUNTIF(K3342:V3342,'Base de données'!$B3342)&gt;0),"mouvement","")</f>
        <v/>
      </c>
      <c r="K3342" s="39" t="str">
        <f>IF(K$1&gt;$AE$1,"-",IFERROR(IF(DATEDIF('Base de données'!$A3342,K$1,"d")&lt;&gt;0,"",'Base de données'!$B3342),""))</f>
        <v/>
      </c>
      <c r="L3342" s="39" t="str">
        <f>IF(L$1&gt;$AE$1,"-",IFERROR(IF(DATEDIF('Base de données'!$A3342,L$1,"d")&lt;&gt;0,"",'Base de données'!$B3342),""))</f>
        <v/>
      </c>
      <c r="M3342" s="39" t="str">
        <f>IF(M$1&gt;$AE$1,"-",IFERROR(IF(DATEDIF('Base de données'!$A3342,M$1,"d")&lt;&gt;0,"",'Base de données'!$B3342),""))</f>
        <v/>
      </c>
      <c r="N3342" s="39" t="str">
        <f>IF(N$1&gt;$AE$1,"-",IFERROR(IF(DATEDIF('Base de données'!$A3342,N$1,"d")&lt;&gt;0,"",'Base de données'!$B3342),""))</f>
        <v/>
      </c>
      <c r="O3342" s="39" t="str">
        <f>IF(O$1&gt;$AE$1,"-",IFERROR(IF(DATEDIF('Base de données'!$A3342,O$1,"d")&lt;&gt;0,"",'Base de données'!$B3342),""))</f>
        <v/>
      </c>
      <c r="P3342" s="39" t="str">
        <f>IF(P$1&gt;$AE$1,"-",IFERROR(IF(DATEDIF('Base de données'!$A3342,P$1,"d")&lt;&gt;0,"",'Base de données'!$B3342),""))</f>
        <v/>
      </c>
      <c r="Q3342" s="39" t="str">
        <f>IF(Q$1&gt;$AE$1,"-",IFERROR(IF(DATEDIF('Base de données'!$A3342,Q$1,"d")&lt;&gt;0,"",'Base de données'!$B3342),""))</f>
        <v/>
      </c>
      <c r="R3342" s="39" t="str">
        <f>IF(R$1&gt;$AE$1,"-",IFERROR(IF(DATEDIF('Base de données'!$A3342,R$1,"d")&lt;&gt;0,"",'Base de données'!$B3342),""))</f>
        <v/>
      </c>
      <c r="S3342" s="39" t="str">
        <f>IF(S$1&gt;$AE$1,"-",IFERROR(IF(DATEDIF('Base de données'!$A3342,S$1,"d")&lt;&gt;0,"",'Base de données'!$B3342),""))</f>
        <v/>
      </c>
      <c r="T3342" s="39" t="str">
        <f>IF(T$1&gt;$AE$1,"-",IFERROR(IF(DATEDIF('Base de données'!$A3342,T$1,"d")&lt;&gt;0,"",'Base de données'!$B3342),""))</f>
        <v/>
      </c>
      <c r="U3342" s="39" t="str">
        <f>IF(U$1&gt;$AE$1,"-",IFERROR(IF(DATEDIF('Base de données'!$A3342,U$1,"d")&lt;&gt;0,"",'Base de données'!$B3342),""))</f>
        <v/>
      </c>
      <c r="V3342" s="39" t="str">
        <f>IF(V$1&gt;$AE$1,"-",IFERROR(IF(DATEDIF('Base de données'!$A3342,V$1,"d")&lt;&gt;0,"",'Base de données'!$B3342),""))</f>
        <v>WQ3DT</v>
      </c>
      <c r="W3342" s="34"/>
      <c r="X3342" s="30" t="str">
        <f>'Base de données'!$C3342&amp;" "&amp;'Base de données'!$D3342</f>
        <v>Bertrand Océane</v>
      </c>
      <c r="Y3342" s="31">
        <f>COUNTIF('Base de données'!$B:$B,'Base de données'!$B3342)</f>
        <v>12</v>
      </c>
      <c r="AA3342" s="87" cm="1">
        <f t="array" aca="1" ref="AA3342" ca="1">INDIRECT("'Base de données'!A" &amp; ROW(Y3342))</f>
        <v>45992</v>
      </c>
      <c r="AB3342" s="51" t="str" cm="1">
        <f t="array" aca="1" ref="AB3342" ca="1">INDIRECT("'Base de données'!B" &amp; ROW(Z3342))</f>
        <v>WQ3DT</v>
      </c>
    </row>
    <row r="3343" spans="1:28" x14ac:dyDescent="0.3">
      <c r="A3343" s="41" t="str">
        <f ca="1">IF(IF(AND($B3343&lt;&gt;"-",$B3343=$E3343),"Entrée et sortie","-")="Entrée et sortie",'Base de données'!$B3343,"-")</f>
        <v>-</v>
      </c>
      <c r="B3343" s="41" t="str">
        <f t="shared" ca="1" si="211"/>
        <v>-</v>
      </c>
      <c r="C3343" s="41" t="str">
        <f t="shared" ca="1" si="212"/>
        <v>-</v>
      </c>
      <c r="D3343" s="41" t="str">
        <f>IF($F3343="sortie en cours d'année",'Base de données'!$B3343,"-")</f>
        <v>-</v>
      </c>
      <c r="E3343" s="41" t="str">
        <f>IF($H3343="entrée en cours d'année",'Base de données'!$B3343,"-")</f>
        <v>-</v>
      </c>
      <c r="F3343" s="37" t="str">
        <f t="shared" si="209"/>
        <v/>
      </c>
      <c r="G3343" s="37" t="str">
        <f>IF($J3343="mouvement",_xlfn.XLOOKUP('Base de données'!$B3343,$V:$V,$V:$V,0),"")</f>
        <v/>
      </c>
      <c r="H3343" s="37" t="str">
        <f t="shared" si="210"/>
        <v/>
      </c>
      <c r="I3343" s="37" t="str">
        <f>IF($J3343="mouvement",_xlfn.XLOOKUP('Base de données'!$B3343,$K:$K,$K:$K,0),"")</f>
        <v/>
      </c>
      <c r="J3343" s="38" t="str">
        <f>IF(AND(Y3343&lt;&gt;MAX(Y:Y),COUNTIF(K3343:V3343,'Base de données'!$B3343)&gt;0),"mouvement","")</f>
        <v/>
      </c>
      <c r="K3343" s="39" t="str">
        <f>IF(K$1&gt;$AE$1,"-",IFERROR(IF(DATEDIF('Base de données'!$A3343,K$1,"d")&lt;&gt;0,"",'Base de données'!$B3343),""))</f>
        <v/>
      </c>
      <c r="L3343" s="39" t="str">
        <f>IF(L$1&gt;$AE$1,"-",IFERROR(IF(DATEDIF('Base de données'!$A3343,L$1,"d")&lt;&gt;0,"",'Base de données'!$B3343),""))</f>
        <v/>
      </c>
      <c r="M3343" s="39" t="str">
        <f>IF(M$1&gt;$AE$1,"-",IFERROR(IF(DATEDIF('Base de données'!$A3343,M$1,"d")&lt;&gt;0,"",'Base de données'!$B3343),""))</f>
        <v/>
      </c>
      <c r="N3343" s="39" t="str">
        <f>IF(N$1&gt;$AE$1,"-",IFERROR(IF(DATEDIF('Base de données'!$A3343,N$1,"d")&lt;&gt;0,"",'Base de données'!$B3343),""))</f>
        <v/>
      </c>
      <c r="O3343" s="39" t="str">
        <f>IF(O$1&gt;$AE$1,"-",IFERROR(IF(DATEDIF('Base de données'!$A3343,O$1,"d")&lt;&gt;0,"",'Base de données'!$B3343),""))</f>
        <v/>
      </c>
      <c r="P3343" s="39" t="str">
        <f>IF(P$1&gt;$AE$1,"-",IFERROR(IF(DATEDIF('Base de données'!$A3343,P$1,"d")&lt;&gt;0,"",'Base de données'!$B3343),""))</f>
        <v/>
      </c>
      <c r="Q3343" s="39" t="str">
        <f>IF(Q$1&gt;$AE$1,"-",IFERROR(IF(DATEDIF('Base de données'!$A3343,Q$1,"d")&lt;&gt;0,"",'Base de données'!$B3343),""))</f>
        <v/>
      </c>
      <c r="R3343" s="39" t="str">
        <f>IF(R$1&gt;$AE$1,"-",IFERROR(IF(DATEDIF('Base de données'!$A3343,R$1,"d")&lt;&gt;0,"",'Base de données'!$B3343),""))</f>
        <v/>
      </c>
      <c r="S3343" s="39" t="str">
        <f>IF(S$1&gt;$AE$1,"-",IFERROR(IF(DATEDIF('Base de données'!$A3343,S$1,"d")&lt;&gt;0,"",'Base de données'!$B3343),""))</f>
        <v/>
      </c>
      <c r="T3343" s="39" t="str">
        <f>IF(T$1&gt;$AE$1,"-",IFERROR(IF(DATEDIF('Base de données'!$A3343,T$1,"d")&lt;&gt;0,"",'Base de données'!$B3343),""))</f>
        <v/>
      </c>
      <c r="U3343" s="39" t="str">
        <f>IF(U$1&gt;$AE$1,"-",IFERROR(IF(DATEDIF('Base de données'!$A3343,U$1,"d")&lt;&gt;0,"",'Base de données'!$B3343),""))</f>
        <v/>
      </c>
      <c r="V3343" s="39" t="str">
        <f>IF(V$1&gt;$AE$1,"-",IFERROR(IF(DATEDIF('Base de données'!$A3343,V$1,"d")&lt;&gt;0,"",'Base de données'!$B3343),""))</f>
        <v>1MMH5</v>
      </c>
      <c r="W3343" s="34"/>
      <c r="X3343" s="30" t="str">
        <f>'Base de données'!$C3343&amp;" "&amp;'Base de données'!$D3343</f>
        <v>Weber Dominique</v>
      </c>
      <c r="Y3343" s="31">
        <f>COUNTIF('Base de données'!$B:$B,'Base de données'!$B3343)</f>
        <v>12</v>
      </c>
      <c r="AA3343" s="87" cm="1">
        <f t="array" aca="1" ref="AA3343" ca="1">INDIRECT("'Base de données'!A" &amp; ROW(Y3343))</f>
        <v>45992</v>
      </c>
      <c r="AB3343" s="51" t="str" cm="1">
        <f t="array" aca="1" ref="AB3343" ca="1">INDIRECT("'Base de données'!B" &amp; ROW(Z3343))</f>
        <v>1MMH5</v>
      </c>
    </row>
    <row r="3344" spans="1:28" x14ac:dyDescent="0.3">
      <c r="A3344" s="41" t="str">
        <f ca="1">IF(IF(AND($B3344&lt;&gt;"-",$B3344=$E3344),"Entrée et sortie","-")="Entrée et sortie",'Base de données'!$B3344,"-")</f>
        <v>-</v>
      </c>
      <c r="B3344" s="41" t="str">
        <f t="shared" ca="1" si="211"/>
        <v>-</v>
      </c>
      <c r="C3344" s="41" t="str">
        <f t="shared" ca="1" si="212"/>
        <v>-</v>
      </c>
      <c r="D3344" s="41" t="str">
        <f>IF($F3344="sortie en cours d'année",'Base de données'!$B3344,"-")</f>
        <v>-</v>
      </c>
      <c r="E3344" s="41" t="str">
        <f>IF($H3344="entrée en cours d'année",'Base de données'!$B3344,"-")</f>
        <v>-</v>
      </c>
      <c r="F3344" s="37" t="str">
        <f t="shared" si="209"/>
        <v/>
      </c>
      <c r="G3344" s="37" t="str">
        <f>IF($J3344="mouvement",_xlfn.XLOOKUP('Base de données'!$B3344,$V:$V,$V:$V,0),"")</f>
        <v/>
      </c>
      <c r="H3344" s="37" t="str">
        <f t="shared" si="210"/>
        <v/>
      </c>
      <c r="I3344" s="37" t="str">
        <f>IF($J3344="mouvement",_xlfn.XLOOKUP('Base de données'!$B3344,$K:$K,$K:$K,0),"")</f>
        <v/>
      </c>
      <c r="J3344" s="38" t="str">
        <f>IF(AND(Y3344&lt;&gt;MAX(Y:Y),COUNTIF(K3344:V3344,'Base de données'!$B3344)&gt;0),"mouvement","")</f>
        <v/>
      </c>
      <c r="K3344" s="39" t="str">
        <f>IF(K$1&gt;$AE$1,"-",IFERROR(IF(DATEDIF('Base de données'!$A3344,K$1,"d")&lt;&gt;0,"",'Base de données'!$B3344),""))</f>
        <v/>
      </c>
      <c r="L3344" s="39" t="str">
        <f>IF(L$1&gt;$AE$1,"-",IFERROR(IF(DATEDIF('Base de données'!$A3344,L$1,"d")&lt;&gt;0,"",'Base de données'!$B3344),""))</f>
        <v/>
      </c>
      <c r="M3344" s="39" t="str">
        <f>IF(M$1&gt;$AE$1,"-",IFERROR(IF(DATEDIF('Base de données'!$A3344,M$1,"d")&lt;&gt;0,"",'Base de données'!$B3344),""))</f>
        <v/>
      </c>
      <c r="N3344" s="39" t="str">
        <f>IF(N$1&gt;$AE$1,"-",IFERROR(IF(DATEDIF('Base de données'!$A3344,N$1,"d")&lt;&gt;0,"",'Base de données'!$B3344),""))</f>
        <v/>
      </c>
      <c r="O3344" s="39" t="str">
        <f>IF(O$1&gt;$AE$1,"-",IFERROR(IF(DATEDIF('Base de données'!$A3344,O$1,"d")&lt;&gt;0,"",'Base de données'!$B3344),""))</f>
        <v/>
      </c>
      <c r="P3344" s="39" t="str">
        <f>IF(P$1&gt;$AE$1,"-",IFERROR(IF(DATEDIF('Base de données'!$A3344,P$1,"d")&lt;&gt;0,"",'Base de données'!$B3344),""))</f>
        <v/>
      </c>
      <c r="Q3344" s="39" t="str">
        <f>IF(Q$1&gt;$AE$1,"-",IFERROR(IF(DATEDIF('Base de données'!$A3344,Q$1,"d")&lt;&gt;0,"",'Base de données'!$B3344),""))</f>
        <v/>
      </c>
      <c r="R3344" s="39" t="str">
        <f>IF(R$1&gt;$AE$1,"-",IFERROR(IF(DATEDIF('Base de données'!$A3344,R$1,"d")&lt;&gt;0,"",'Base de données'!$B3344),""))</f>
        <v/>
      </c>
      <c r="S3344" s="39" t="str">
        <f>IF(S$1&gt;$AE$1,"-",IFERROR(IF(DATEDIF('Base de données'!$A3344,S$1,"d")&lt;&gt;0,"",'Base de données'!$B3344),""))</f>
        <v/>
      </c>
      <c r="T3344" s="39" t="str">
        <f>IF(T$1&gt;$AE$1,"-",IFERROR(IF(DATEDIF('Base de données'!$A3344,T$1,"d")&lt;&gt;0,"",'Base de données'!$B3344),""))</f>
        <v/>
      </c>
      <c r="U3344" s="39" t="str">
        <f>IF(U$1&gt;$AE$1,"-",IFERROR(IF(DATEDIF('Base de données'!$A3344,U$1,"d")&lt;&gt;0,"",'Base de données'!$B3344),""))</f>
        <v/>
      </c>
      <c r="V3344" s="39" t="str">
        <f>IF(V$1&gt;$AE$1,"-",IFERROR(IF(DATEDIF('Base de données'!$A3344,V$1,"d")&lt;&gt;0,"",'Base de données'!$B3344),""))</f>
        <v>RJR3K</v>
      </c>
      <c r="W3344" s="34"/>
      <c r="X3344" s="30" t="str">
        <f>'Base de données'!$C3344&amp;" "&amp;'Base de données'!$D3344</f>
        <v>Ledoux Étienne</v>
      </c>
      <c r="Y3344" s="31">
        <f>COUNTIF('Base de données'!$B:$B,'Base de données'!$B3344)</f>
        <v>12</v>
      </c>
      <c r="AA3344" s="87" cm="1">
        <f t="array" aca="1" ref="AA3344" ca="1">INDIRECT("'Base de données'!A" &amp; ROW(Y3344))</f>
        <v>45992</v>
      </c>
      <c r="AB3344" s="51" t="str" cm="1">
        <f t="array" aca="1" ref="AB3344" ca="1">INDIRECT("'Base de données'!B" &amp; ROW(Z3344))</f>
        <v>RJR3K</v>
      </c>
    </row>
    <row r="3345" spans="1:28" x14ac:dyDescent="0.3">
      <c r="A3345" s="41" t="str">
        <f ca="1">IF(IF(AND($B3345&lt;&gt;"-",$B3345=$E3345),"Entrée et sortie","-")="Entrée et sortie",'Base de données'!$B3345,"-")</f>
        <v>-</v>
      </c>
      <c r="B3345" s="41" t="str">
        <f t="shared" ca="1" si="211"/>
        <v>-</v>
      </c>
      <c r="C3345" s="41" t="str">
        <f t="shared" ca="1" si="212"/>
        <v>-</v>
      </c>
      <c r="D3345" s="41" t="str">
        <f>IF($F3345="sortie en cours d'année",'Base de données'!$B3345,"-")</f>
        <v>-</v>
      </c>
      <c r="E3345" s="41" t="str">
        <f>IF($H3345="entrée en cours d'année",'Base de données'!$B3345,"-")</f>
        <v>-</v>
      </c>
      <c r="F3345" s="37" t="str">
        <f t="shared" si="209"/>
        <v/>
      </c>
      <c r="G3345" s="37" t="str">
        <f>IF($J3345="mouvement",_xlfn.XLOOKUP('Base de données'!$B3345,$V:$V,$V:$V,0),"")</f>
        <v/>
      </c>
      <c r="H3345" s="37" t="str">
        <f t="shared" si="210"/>
        <v/>
      </c>
      <c r="I3345" s="37" t="str">
        <f>IF($J3345="mouvement",_xlfn.XLOOKUP('Base de données'!$B3345,$K:$K,$K:$K,0),"")</f>
        <v/>
      </c>
      <c r="J3345" s="38" t="str">
        <f>IF(AND(Y3345&lt;&gt;MAX(Y:Y),COUNTIF(K3345:V3345,'Base de données'!$B3345)&gt;0),"mouvement","")</f>
        <v/>
      </c>
      <c r="K3345" s="39" t="str">
        <f>IF(K$1&gt;$AE$1,"-",IFERROR(IF(DATEDIF('Base de données'!$A3345,K$1,"d")&lt;&gt;0,"",'Base de données'!$B3345),""))</f>
        <v/>
      </c>
      <c r="L3345" s="39" t="str">
        <f>IF(L$1&gt;$AE$1,"-",IFERROR(IF(DATEDIF('Base de données'!$A3345,L$1,"d")&lt;&gt;0,"",'Base de données'!$B3345),""))</f>
        <v/>
      </c>
      <c r="M3345" s="39" t="str">
        <f>IF(M$1&gt;$AE$1,"-",IFERROR(IF(DATEDIF('Base de données'!$A3345,M$1,"d")&lt;&gt;0,"",'Base de données'!$B3345),""))</f>
        <v/>
      </c>
      <c r="N3345" s="39" t="str">
        <f>IF(N$1&gt;$AE$1,"-",IFERROR(IF(DATEDIF('Base de données'!$A3345,N$1,"d")&lt;&gt;0,"",'Base de données'!$B3345),""))</f>
        <v/>
      </c>
      <c r="O3345" s="39" t="str">
        <f>IF(O$1&gt;$AE$1,"-",IFERROR(IF(DATEDIF('Base de données'!$A3345,O$1,"d")&lt;&gt;0,"",'Base de données'!$B3345),""))</f>
        <v/>
      </c>
      <c r="P3345" s="39" t="str">
        <f>IF(P$1&gt;$AE$1,"-",IFERROR(IF(DATEDIF('Base de données'!$A3345,P$1,"d")&lt;&gt;0,"",'Base de données'!$B3345),""))</f>
        <v/>
      </c>
      <c r="Q3345" s="39" t="str">
        <f>IF(Q$1&gt;$AE$1,"-",IFERROR(IF(DATEDIF('Base de données'!$A3345,Q$1,"d")&lt;&gt;0,"",'Base de données'!$B3345),""))</f>
        <v/>
      </c>
      <c r="R3345" s="39" t="str">
        <f>IF(R$1&gt;$AE$1,"-",IFERROR(IF(DATEDIF('Base de données'!$A3345,R$1,"d")&lt;&gt;0,"",'Base de données'!$B3345),""))</f>
        <v/>
      </c>
      <c r="S3345" s="39" t="str">
        <f>IF(S$1&gt;$AE$1,"-",IFERROR(IF(DATEDIF('Base de données'!$A3345,S$1,"d")&lt;&gt;0,"",'Base de données'!$B3345),""))</f>
        <v/>
      </c>
      <c r="T3345" s="39" t="str">
        <f>IF(T$1&gt;$AE$1,"-",IFERROR(IF(DATEDIF('Base de données'!$A3345,T$1,"d")&lt;&gt;0,"",'Base de données'!$B3345),""))</f>
        <v/>
      </c>
      <c r="U3345" s="39" t="str">
        <f>IF(U$1&gt;$AE$1,"-",IFERROR(IF(DATEDIF('Base de données'!$A3345,U$1,"d")&lt;&gt;0,"",'Base de données'!$B3345),""))</f>
        <v/>
      </c>
      <c r="V3345" s="39" t="str">
        <f>IF(V$1&gt;$AE$1,"-",IFERROR(IF(DATEDIF('Base de données'!$A3345,V$1,"d")&lt;&gt;0,"",'Base de données'!$B3345),""))</f>
        <v>STIBE</v>
      </c>
      <c r="W3345" s="34"/>
      <c r="X3345" s="30" t="str">
        <f>'Base de données'!$C3345&amp;" "&amp;'Base de données'!$D3345</f>
        <v>Huet Jacques</v>
      </c>
      <c r="Y3345" s="31">
        <f>COUNTIF('Base de données'!$B:$B,'Base de données'!$B3345)</f>
        <v>12</v>
      </c>
      <c r="AA3345" s="87" cm="1">
        <f t="array" aca="1" ref="AA3345" ca="1">INDIRECT("'Base de données'!A" &amp; ROW(Y3345))</f>
        <v>45992</v>
      </c>
      <c r="AB3345" s="51" t="str" cm="1">
        <f t="array" aca="1" ref="AB3345" ca="1">INDIRECT("'Base de données'!B" &amp; ROW(Z3345))</f>
        <v>STIBE</v>
      </c>
    </row>
    <row r="3346" spans="1:28" x14ac:dyDescent="0.3">
      <c r="A3346" s="41" t="str">
        <f ca="1">IF(IF(AND($B3346&lt;&gt;"-",$B3346=$E3346),"Entrée et sortie","-")="Entrée et sortie",'Base de données'!$B3346,"-")</f>
        <v>-</v>
      </c>
      <c r="B3346" s="41" t="str">
        <f t="shared" ca="1" si="211"/>
        <v>-</v>
      </c>
      <c r="C3346" s="41" t="str">
        <f t="shared" ca="1" si="212"/>
        <v>-</v>
      </c>
      <c r="D3346" s="41" t="str">
        <f>IF($F3346="sortie en cours d'année",'Base de données'!$B3346,"-")</f>
        <v>-</v>
      </c>
      <c r="E3346" s="41" t="str">
        <f>IF($H3346="entrée en cours d'année",'Base de données'!$B3346,"-")</f>
        <v>-</v>
      </c>
      <c r="F3346" s="37" t="str">
        <f t="shared" si="209"/>
        <v/>
      </c>
      <c r="G3346" s="37" t="str">
        <f>IF($J3346="mouvement",_xlfn.XLOOKUP('Base de données'!$B3346,$V:$V,$V:$V,0),"")</f>
        <v/>
      </c>
      <c r="H3346" s="37" t="str">
        <f t="shared" si="210"/>
        <v/>
      </c>
      <c r="I3346" s="37" t="str">
        <f>IF($J3346="mouvement",_xlfn.XLOOKUP('Base de données'!$B3346,$K:$K,$K:$K,0),"")</f>
        <v/>
      </c>
      <c r="J3346" s="38" t="str">
        <f>IF(AND(Y3346&lt;&gt;MAX(Y:Y),COUNTIF(K3346:V3346,'Base de données'!$B3346)&gt;0),"mouvement","")</f>
        <v/>
      </c>
      <c r="K3346" s="39" t="str">
        <f>IF(K$1&gt;$AE$1,"-",IFERROR(IF(DATEDIF('Base de données'!$A3346,K$1,"d")&lt;&gt;0,"",'Base de données'!$B3346),""))</f>
        <v/>
      </c>
      <c r="L3346" s="39" t="str">
        <f>IF(L$1&gt;$AE$1,"-",IFERROR(IF(DATEDIF('Base de données'!$A3346,L$1,"d")&lt;&gt;0,"",'Base de données'!$B3346),""))</f>
        <v/>
      </c>
      <c r="M3346" s="39" t="str">
        <f>IF(M$1&gt;$AE$1,"-",IFERROR(IF(DATEDIF('Base de données'!$A3346,M$1,"d")&lt;&gt;0,"",'Base de données'!$B3346),""))</f>
        <v/>
      </c>
      <c r="N3346" s="39" t="str">
        <f>IF(N$1&gt;$AE$1,"-",IFERROR(IF(DATEDIF('Base de données'!$A3346,N$1,"d")&lt;&gt;0,"",'Base de données'!$B3346),""))</f>
        <v/>
      </c>
      <c r="O3346" s="39" t="str">
        <f>IF(O$1&gt;$AE$1,"-",IFERROR(IF(DATEDIF('Base de données'!$A3346,O$1,"d")&lt;&gt;0,"",'Base de données'!$B3346),""))</f>
        <v/>
      </c>
      <c r="P3346" s="39" t="str">
        <f>IF(P$1&gt;$AE$1,"-",IFERROR(IF(DATEDIF('Base de données'!$A3346,P$1,"d")&lt;&gt;0,"",'Base de données'!$B3346),""))</f>
        <v/>
      </c>
      <c r="Q3346" s="39" t="str">
        <f>IF(Q$1&gt;$AE$1,"-",IFERROR(IF(DATEDIF('Base de données'!$A3346,Q$1,"d")&lt;&gt;0,"",'Base de données'!$B3346),""))</f>
        <v/>
      </c>
      <c r="R3346" s="39" t="str">
        <f>IF(R$1&gt;$AE$1,"-",IFERROR(IF(DATEDIF('Base de données'!$A3346,R$1,"d")&lt;&gt;0,"",'Base de données'!$B3346),""))</f>
        <v/>
      </c>
      <c r="S3346" s="39" t="str">
        <f>IF(S$1&gt;$AE$1,"-",IFERROR(IF(DATEDIF('Base de données'!$A3346,S$1,"d")&lt;&gt;0,"",'Base de données'!$B3346),""))</f>
        <v/>
      </c>
      <c r="T3346" s="39" t="str">
        <f>IF(T$1&gt;$AE$1,"-",IFERROR(IF(DATEDIF('Base de données'!$A3346,T$1,"d")&lt;&gt;0,"",'Base de données'!$B3346),""))</f>
        <v/>
      </c>
      <c r="U3346" s="39" t="str">
        <f>IF(U$1&gt;$AE$1,"-",IFERROR(IF(DATEDIF('Base de données'!$A3346,U$1,"d")&lt;&gt;0,"",'Base de données'!$B3346),""))</f>
        <v/>
      </c>
      <c r="V3346" s="39" t="str">
        <f>IF(V$1&gt;$AE$1,"-",IFERROR(IF(DATEDIF('Base de données'!$A3346,V$1,"d")&lt;&gt;0,"",'Base de données'!$B3346),""))</f>
        <v>711RD</v>
      </c>
      <c r="W3346" s="34"/>
      <c r="X3346" s="30" t="str">
        <f>'Base de données'!$C3346&amp;" "&amp;'Base de données'!$D3346</f>
        <v>Chevallier Lucas</v>
      </c>
      <c r="Y3346" s="31">
        <f>COUNTIF('Base de données'!$B:$B,'Base de données'!$B3346)</f>
        <v>12</v>
      </c>
      <c r="AA3346" s="87" cm="1">
        <f t="array" aca="1" ref="AA3346" ca="1">INDIRECT("'Base de données'!A" &amp; ROW(Y3346))</f>
        <v>45992</v>
      </c>
      <c r="AB3346" s="51" t="str" cm="1">
        <f t="array" aca="1" ref="AB3346" ca="1">INDIRECT("'Base de données'!B" &amp; ROW(Z3346))</f>
        <v>711RD</v>
      </c>
    </row>
    <row r="3347" spans="1:28" x14ac:dyDescent="0.3">
      <c r="A3347" s="41" t="str">
        <f ca="1">IF(IF(AND($B3347&lt;&gt;"-",$B3347=$E3347),"Entrée et sortie","-")="Entrée et sortie",'Base de données'!$B3347,"-")</f>
        <v>-</v>
      </c>
      <c r="B3347" s="41" t="str">
        <f t="shared" ca="1" si="211"/>
        <v>-</v>
      </c>
      <c r="C3347" s="41" t="str">
        <f t="shared" ca="1" si="212"/>
        <v>-</v>
      </c>
      <c r="D3347" s="41" t="str">
        <f>IF($F3347="sortie en cours d'année",'Base de données'!$B3347,"-")</f>
        <v>-</v>
      </c>
      <c r="E3347" s="41" t="str">
        <f>IF($H3347="entrée en cours d'année",'Base de données'!$B3347,"-")</f>
        <v>-</v>
      </c>
      <c r="F3347" s="37" t="str">
        <f t="shared" si="209"/>
        <v/>
      </c>
      <c r="G3347" s="37" t="str">
        <f>IF($J3347="mouvement",_xlfn.XLOOKUP('Base de données'!$B3347,$V:$V,$V:$V,0),"")</f>
        <v/>
      </c>
      <c r="H3347" s="37" t="str">
        <f t="shared" si="210"/>
        <v/>
      </c>
      <c r="I3347" s="37" t="str">
        <f>IF($J3347="mouvement",_xlfn.XLOOKUP('Base de données'!$B3347,$K:$K,$K:$K,0),"")</f>
        <v/>
      </c>
      <c r="J3347" s="38" t="str">
        <f>IF(AND(Y3347&lt;&gt;MAX(Y:Y),COUNTIF(K3347:V3347,'Base de données'!$B3347)&gt;0),"mouvement","")</f>
        <v/>
      </c>
      <c r="K3347" s="39" t="str">
        <f>IF(K$1&gt;$AE$1,"-",IFERROR(IF(DATEDIF('Base de données'!$A3347,K$1,"d")&lt;&gt;0,"",'Base de données'!$B3347),""))</f>
        <v/>
      </c>
      <c r="L3347" s="39" t="str">
        <f>IF(L$1&gt;$AE$1,"-",IFERROR(IF(DATEDIF('Base de données'!$A3347,L$1,"d")&lt;&gt;0,"",'Base de données'!$B3347),""))</f>
        <v/>
      </c>
      <c r="M3347" s="39" t="str">
        <f>IF(M$1&gt;$AE$1,"-",IFERROR(IF(DATEDIF('Base de données'!$A3347,M$1,"d")&lt;&gt;0,"",'Base de données'!$B3347),""))</f>
        <v/>
      </c>
      <c r="N3347" s="39" t="str">
        <f>IF(N$1&gt;$AE$1,"-",IFERROR(IF(DATEDIF('Base de données'!$A3347,N$1,"d")&lt;&gt;0,"",'Base de données'!$B3347),""))</f>
        <v/>
      </c>
      <c r="O3347" s="39" t="str">
        <f>IF(O$1&gt;$AE$1,"-",IFERROR(IF(DATEDIF('Base de données'!$A3347,O$1,"d")&lt;&gt;0,"",'Base de données'!$B3347),""))</f>
        <v/>
      </c>
      <c r="P3347" s="39" t="str">
        <f>IF(P$1&gt;$AE$1,"-",IFERROR(IF(DATEDIF('Base de données'!$A3347,P$1,"d")&lt;&gt;0,"",'Base de données'!$B3347),""))</f>
        <v/>
      </c>
      <c r="Q3347" s="39" t="str">
        <f>IF(Q$1&gt;$AE$1,"-",IFERROR(IF(DATEDIF('Base de données'!$A3347,Q$1,"d")&lt;&gt;0,"",'Base de données'!$B3347),""))</f>
        <v/>
      </c>
      <c r="R3347" s="39" t="str">
        <f>IF(R$1&gt;$AE$1,"-",IFERROR(IF(DATEDIF('Base de données'!$A3347,R$1,"d")&lt;&gt;0,"",'Base de données'!$B3347),""))</f>
        <v/>
      </c>
      <c r="S3347" s="39" t="str">
        <f>IF(S$1&gt;$AE$1,"-",IFERROR(IF(DATEDIF('Base de données'!$A3347,S$1,"d")&lt;&gt;0,"",'Base de données'!$B3347),""))</f>
        <v/>
      </c>
      <c r="T3347" s="39" t="str">
        <f>IF(T$1&gt;$AE$1,"-",IFERROR(IF(DATEDIF('Base de données'!$A3347,T$1,"d")&lt;&gt;0,"",'Base de données'!$B3347),""))</f>
        <v/>
      </c>
      <c r="U3347" s="39" t="str">
        <f>IF(U$1&gt;$AE$1,"-",IFERROR(IF(DATEDIF('Base de données'!$A3347,U$1,"d")&lt;&gt;0,"",'Base de données'!$B3347),""))</f>
        <v/>
      </c>
      <c r="V3347" s="39" t="str">
        <f>IF(V$1&gt;$AE$1,"-",IFERROR(IF(DATEDIF('Base de données'!$A3347,V$1,"d")&lt;&gt;0,"",'Base de données'!$B3347),""))</f>
        <v>U29UM</v>
      </c>
      <c r="W3347" s="34"/>
      <c r="X3347" s="30" t="str">
        <f>'Base de données'!$C3347&amp;" "&amp;'Base de données'!$D3347</f>
        <v>Schmitt Alix</v>
      </c>
      <c r="Y3347" s="31">
        <f>COUNTIF('Base de données'!$B:$B,'Base de données'!$B3347)</f>
        <v>12</v>
      </c>
      <c r="AA3347" s="87" cm="1">
        <f t="array" aca="1" ref="AA3347" ca="1">INDIRECT("'Base de données'!A" &amp; ROW(Y3347))</f>
        <v>45992</v>
      </c>
      <c r="AB3347" s="51" t="str" cm="1">
        <f t="array" aca="1" ref="AB3347" ca="1">INDIRECT("'Base de données'!B" &amp; ROW(Z3347))</f>
        <v>U29UM</v>
      </c>
    </row>
    <row r="3348" spans="1:28" x14ac:dyDescent="0.3">
      <c r="A3348" s="41" t="str">
        <f ca="1">IF(IF(AND($B3348&lt;&gt;"-",$B3348=$E3348),"Entrée et sortie","-")="Entrée et sortie",'Base de données'!$B3348,"-")</f>
        <v>-</v>
      </c>
      <c r="B3348" s="41" t="str">
        <f t="shared" ca="1" si="211"/>
        <v>-</v>
      </c>
      <c r="C3348" s="41" t="str">
        <f t="shared" ca="1" si="212"/>
        <v>-</v>
      </c>
      <c r="D3348" s="41" t="str">
        <f>IF($F3348="sortie en cours d'année",'Base de données'!$B3348,"-")</f>
        <v>-</v>
      </c>
      <c r="E3348" s="41" t="str">
        <f>IF($H3348="entrée en cours d'année",'Base de données'!$B3348,"-")</f>
        <v>-</v>
      </c>
      <c r="F3348" s="37" t="str">
        <f t="shared" si="209"/>
        <v/>
      </c>
      <c r="G3348" s="37" t="str">
        <f>IF($J3348="mouvement",_xlfn.XLOOKUP('Base de données'!$B3348,$V:$V,$V:$V,0),"")</f>
        <v/>
      </c>
      <c r="H3348" s="37" t="str">
        <f t="shared" si="210"/>
        <v/>
      </c>
      <c r="I3348" s="37" t="str">
        <f>IF($J3348="mouvement",_xlfn.XLOOKUP('Base de données'!$B3348,$K:$K,$K:$K,0),"")</f>
        <v/>
      </c>
      <c r="J3348" s="38" t="str">
        <f>IF(AND(Y3348&lt;&gt;MAX(Y:Y),COUNTIF(K3348:V3348,'Base de données'!$B3348)&gt;0),"mouvement","")</f>
        <v/>
      </c>
      <c r="K3348" s="39" t="str">
        <f>IF(K$1&gt;$AE$1,"-",IFERROR(IF(DATEDIF('Base de données'!$A3348,K$1,"d")&lt;&gt;0,"",'Base de données'!$B3348),""))</f>
        <v/>
      </c>
      <c r="L3348" s="39" t="str">
        <f>IF(L$1&gt;$AE$1,"-",IFERROR(IF(DATEDIF('Base de données'!$A3348,L$1,"d")&lt;&gt;0,"",'Base de données'!$B3348),""))</f>
        <v/>
      </c>
      <c r="M3348" s="39" t="str">
        <f>IF(M$1&gt;$AE$1,"-",IFERROR(IF(DATEDIF('Base de données'!$A3348,M$1,"d")&lt;&gt;0,"",'Base de données'!$B3348),""))</f>
        <v/>
      </c>
      <c r="N3348" s="39" t="str">
        <f>IF(N$1&gt;$AE$1,"-",IFERROR(IF(DATEDIF('Base de données'!$A3348,N$1,"d")&lt;&gt;0,"",'Base de données'!$B3348),""))</f>
        <v/>
      </c>
      <c r="O3348" s="39" t="str">
        <f>IF(O$1&gt;$AE$1,"-",IFERROR(IF(DATEDIF('Base de données'!$A3348,O$1,"d")&lt;&gt;0,"",'Base de données'!$B3348),""))</f>
        <v/>
      </c>
      <c r="P3348" s="39" t="str">
        <f>IF(P$1&gt;$AE$1,"-",IFERROR(IF(DATEDIF('Base de données'!$A3348,P$1,"d")&lt;&gt;0,"",'Base de données'!$B3348),""))</f>
        <v/>
      </c>
      <c r="Q3348" s="39" t="str">
        <f>IF(Q$1&gt;$AE$1,"-",IFERROR(IF(DATEDIF('Base de données'!$A3348,Q$1,"d")&lt;&gt;0,"",'Base de données'!$B3348),""))</f>
        <v/>
      </c>
      <c r="R3348" s="39" t="str">
        <f>IF(R$1&gt;$AE$1,"-",IFERROR(IF(DATEDIF('Base de données'!$A3348,R$1,"d")&lt;&gt;0,"",'Base de données'!$B3348),""))</f>
        <v/>
      </c>
      <c r="S3348" s="39" t="str">
        <f>IF(S$1&gt;$AE$1,"-",IFERROR(IF(DATEDIF('Base de données'!$A3348,S$1,"d")&lt;&gt;0,"",'Base de données'!$B3348),""))</f>
        <v/>
      </c>
      <c r="T3348" s="39" t="str">
        <f>IF(T$1&gt;$AE$1,"-",IFERROR(IF(DATEDIF('Base de données'!$A3348,T$1,"d")&lt;&gt;0,"",'Base de données'!$B3348),""))</f>
        <v/>
      </c>
      <c r="U3348" s="39" t="str">
        <f>IF(U$1&gt;$AE$1,"-",IFERROR(IF(DATEDIF('Base de données'!$A3348,U$1,"d")&lt;&gt;0,"",'Base de données'!$B3348),""))</f>
        <v/>
      </c>
      <c r="V3348" s="39" t="str">
        <f>IF(V$1&gt;$AE$1,"-",IFERROR(IF(DATEDIF('Base de données'!$A3348,V$1,"d")&lt;&gt;0,"",'Base de données'!$B3348),""))</f>
        <v>QL1M5</v>
      </c>
      <c r="W3348" s="34"/>
      <c r="X3348" s="30" t="str">
        <f>'Base de données'!$C3348&amp;" "&amp;'Base de données'!$D3348</f>
        <v>Leconte Stéphanie</v>
      </c>
      <c r="Y3348" s="31">
        <f>COUNTIF('Base de données'!$B:$B,'Base de données'!$B3348)</f>
        <v>12</v>
      </c>
      <c r="AA3348" s="87" cm="1">
        <f t="array" aca="1" ref="AA3348" ca="1">INDIRECT("'Base de données'!A" &amp; ROW(Y3348))</f>
        <v>45992</v>
      </c>
      <c r="AB3348" s="51" t="str" cm="1">
        <f t="array" aca="1" ref="AB3348" ca="1">INDIRECT("'Base de données'!B" &amp; ROW(Z3348))</f>
        <v>QL1M5</v>
      </c>
    </row>
    <row r="3349" spans="1:28" x14ac:dyDescent="0.3">
      <c r="A3349" s="41" t="str">
        <f ca="1">IF(IF(AND($B3349&lt;&gt;"-",$B3349=$E3349),"Entrée et sortie","-")="Entrée et sortie",'Base de données'!$B3349,"-")</f>
        <v>-</v>
      </c>
      <c r="B3349" s="41" t="str">
        <f t="shared" ca="1" si="211"/>
        <v>-</v>
      </c>
      <c r="C3349" s="41" t="str">
        <f t="shared" ca="1" si="212"/>
        <v>-</v>
      </c>
      <c r="D3349" s="41" t="str">
        <f>IF($F3349="sortie en cours d'année",'Base de données'!$B3349,"-")</f>
        <v>-</v>
      </c>
      <c r="E3349" s="41" t="str">
        <f>IF($H3349="entrée en cours d'année",'Base de données'!$B3349,"-")</f>
        <v>-</v>
      </c>
      <c r="F3349" s="37" t="str">
        <f t="shared" si="209"/>
        <v/>
      </c>
      <c r="G3349" s="37" t="str">
        <f>IF($J3349="mouvement",_xlfn.XLOOKUP('Base de données'!$B3349,$V:$V,$V:$V,0),"")</f>
        <v/>
      </c>
      <c r="H3349" s="37" t="str">
        <f t="shared" si="210"/>
        <v/>
      </c>
      <c r="I3349" s="37" t="str">
        <f>IF($J3349="mouvement",_xlfn.XLOOKUP('Base de données'!$B3349,$K:$K,$K:$K,0),"")</f>
        <v/>
      </c>
      <c r="J3349" s="38" t="str">
        <f>IF(AND(Y3349&lt;&gt;MAX(Y:Y),COUNTIF(K3349:V3349,'Base de données'!$B3349)&gt;0),"mouvement","")</f>
        <v/>
      </c>
      <c r="K3349" s="39" t="str">
        <f>IF(K$1&gt;$AE$1,"-",IFERROR(IF(DATEDIF('Base de données'!$A3349,K$1,"d")&lt;&gt;0,"",'Base de données'!$B3349),""))</f>
        <v/>
      </c>
      <c r="L3349" s="39" t="str">
        <f>IF(L$1&gt;$AE$1,"-",IFERROR(IF(DATEDIF('Base de données'!$A3349,L$1,"d")&lt;&gt;0,"",'Base de données'!$B3349),""))</f>
        <v/>
      </c>
      <c r="M3349" s="39" t="str">
        <f>IF(M$1&gt;$AE$1,"-",IFERROR(IF(DATEDIF('Base de données'!$A3349,M$1,"d")&lt;&gt;0,"",'Base de données'!$B3349),""))</f>
        <v/>
      </c>
      <c r="N3349" s="39" t="str">
        <f>IF(N$1&gt;$AE$1,"-",IFERROR(IF(DATEDIF('Base de données'!$A3349,N$1,"d")&lt;&gt;0,"",'Base de données'!$B3349),""))</f>
        <v/>
      </c>
      <c r="O3349" s="39" t="str">
        <f>IF(O$1&gt;$AE$1,"-",IFERROR(IF(DATEDIF('Base de données'!$A3349,O$1,"d")&lt;&gt;0,"",'Base de données'!$B3349),""))</f>
        <v/>
      </c>
      <c r="P3349" s="39" t="str">
        <f>IF(P$1&gt;$AE$1,"-",IFERROR(IF(DATEDIF('Base de données'!$A3349,P$1,"d")&lt;&gt;0,"",'Base de données'!$B3349),""))</f>
        <v/>
      </c>
      <c r="Q3349" s="39" t="str">
        <f>IF(Q$1&gt;$AE$1,"-",IFERROR(IF(DATEDIF('Base de données'!$A3349,Q$1,"d")&lt;&gt;0,"",'Base de données'!$B3349),""))</f>
        <v/>
      </c>
      <c r="R3349" s="39" t="str">
        <f>IF(R$1&gt;$AE$1,"-",IFERROR(IF(DATEDIF('Base de données'!$A3349,R$1,"d")&lt;&gt;0,"",'Base de données'!$B3349),""))</f>
        <v/>
      </c>
      <c r="S3349" s="39" t="str">
        <f>IF(S$1&gt;$AE$1,"-",IFERROR(IF(DATEDIF('Base de données'!$A3349,S$1,"d")&lt;&gt;0,"",'Base de données'!$B3349),""))</f>
        <v/>
      </c>
      <c r="T3349" s="39" t="str">
        <f>IF(T$1&gt;$AE$1,"-",IFERROR(IF(DATEDIF('Base de données'!$A3349,T$1,"d")&lt;&gt;0,"",'Base de données'!$B3349),""))</f>
        <v/>
      </c>
      <c r="U3349" s="39" t="str">
        <f>IF(U$1&gt;$AE$1,"-",IFERROR(IF(DATEDIF('Base de données'!$A3349,U$1,"d")&lt;&gt;0,"",'Base de données'!$B3349),""))</f>
        <v/>
      </c>
      <c r="V3349" s="39" t="str">
        <f>IF(V$1&gt;$AE$1,"-",IFERROR(IF(DATEDIF('Base de données'!$A3349,V$1,"d")&lt;&gt;0,"",'Base de données'!$B3349),""))</f>
        <v>SDNJA</v>
      </c>
      <c r="W3349" s="34"/>
      <c r="X3349" s="30" t="str">
        <f>'Base de données'!$C3349&amp;" "&amp;'Base de données'!$D3349</f>
        <v>Thierry Marianne</v>
      </c>
      <c r="Y3349" s="31">
        <f>COUNTIF('Base de données'!$B:$B,'Base de données'!$B3349)</f>
        <v>12</v>
      </c>
      <c r="AA3349" s="87" cm="1">
        <f t="array" aca="1" ref="AA3349" ca="1">INDIRECT("'Base de données'!A" &amp; ROW(Y3349))</f>
        <v>45992</v>
      </c>
      <c r="AB3349" s="51" t="str" cm="1">
        <f t="array" aca="1" ref="AB3349" ca="1">INDIRECT("'Base de données'!B" &amp; ROW(Z3349))</f>
        <v>SDNJA</v>
      </c>
    </row>
    <row r="3350" spans="1:28" x14ac:dyDescent="0.3">
      <c r="A3350" s="41" t="str">
        <f ca="1">IF(IF(AND($B3350&lt;&gt;"-",$B3350=$E3350),"Entrée et sortie","-")="Entrée et sortie",'Base de données'!$B3350,"-")</f>
        <v>-</v>
      </c>
      <c r="B3350" s="41" t="str">
        <f t="shared" ca="1" si="211"/>
        <v>-</v>
      </c>
      <c r="C3350" s="41" t="str">
        <f t="shared" ca="1" si="212"/>
        <v>-</v>
      </c>
      <c r="D3350" s="41" t="str">
        <f>IF($F3350="sortie en cours d'année",'Base de données'!$B3350,"-")</f>
        <v>-</v>
      </c>
      <c r="E3350" s="41" t="str">
        <f>IF($H3350="entrée en cours d'année",'Base de données'!$B3350,"-")</f>
        <v>-</v>
      </c>
      <c r="F3350" s="37" t="str">
        <f t="shared" si="209"/>
        <v/>
      </c>
      <c r="G3350" s="37" t="str">
        <f>IF($J3350="mouvement",_xlfn.XLOOKUP('Base de données'!$B3350,$V:$V,$V:$V,0),"")</f>
        <v/>
      </c>
      <c r="H3350" s="37" t="str">
        <f t="shared" si="210"/>
        <v/>
      </c>
      <c r="I3350" s="37" t="str">
        <f>IF($J3350="mouvement",_xlfn.XLOOKUP('Base de données'!$B3350,$K:$K,$K:$K,0),"")</f>
        <v/>
      </c>
      <c r="J3350" s="38" t="str">
        <f>IF(AND(Y3350&lt;&gt;MAX(Y:Y),COUNTIF(K3350:V3350,'Base de données'!$B3350)&gt;0),"mouvement","")</f>
        <v/>
      </c>
      <c r="K3350" s="39" t="str">
        <f>IF(K$1&gt;$AE$1,"-",IFERROR(IF(DATEDIF('Base de données'!$A3350,K$1,"d")&lt;&gt;0,"",'Base de données'!$B3350),""))</f>
        <v/>
      </c>
      <c r="L3350" s="39" t="str">
        <f>IF(L$1&gt;$AE$1,"-",IFERROR(IF(DATEDIF('Base de données'!$A3350,L$1,"d")&lt;&gt;0,"",'Base de données'!$B3350),""))</f>
        <v/>
      </c>
      <c r="M3350" s="39" t="str">
        <f>IF(M$1&gt;$AE$1,"-",IFERROR(IF(DATEDIF('Base de données'!$A3350,M$1,"d")&lt;&gt;0,"",'Base de données'!$B3350),""))</f>
        <v/>
      </c>
      <c r="N3350" s="39" t="str">
        <f>IF(N$1&gt;$AE$1,"-",IFERROR(IF(DATEDIF('Base de données'!$A3350,N$1,"d")&lt;&gt;0,"",'Base de données'!$B3350),""))</f>
        <v/>
      </c>
      <c r="O3350" s="39" t="str">
        <f>IF(O$1&gt;$AE$1,"-",IFERROR(IF(DATEDIF('Base de données'!$A3350,O$1,"d")&lt;&gt;0,"",'Base de données'!$B3350),""))</f>
        <v/>
      </c>
      <c r="P3350" s="39" t="str">
        <f>IF(P$1&gt;$AE$1,"-",IFERROR(IF(DATEDIF('Base de données'!$A3350,P$1,"d")&lt;&gt;0,"",'Base de données'!$B3350),""))</f>
        <v/>
      </c>
      <c r="Q3350" s="39" t="str">
        <f>IF(Q$1&gt;$AE$1,"-",IFERROR(IF(DATEDIF('Base de données'!$A3350,Q$1,"d")&lt;&gt;0,"",'Base de données'!$B3350),""))</f>
        <v/>
      </c>
      <c r="R3350" s="39" t="str">
        <f>IF(R$1&gt;$AE$1,"-",IFERROR(IF(DATEDIF('Base de données'!$A3350,R$1,"d")&lt;&gt;0,"",'Base de données'!$B3350),""))</f>
        <v/>
      </c>
      <c r="S3350" s="39" t="str">
        <f>IF(S$1&gt;$AE$1,"-",IFERROR(IF(DATEDIF('Base de données'!$A3350,S$1,"d")&lt;&gt;0,"",'Base de données'!$B3350),""))</f>
        <v/>
      </c>
      <c r="T3350" s="39" t="str">
        <f>IF(T$1&gt;$AE$1,"-",IFERROR(IF(DATEDIF('Base de données'!$A3350,T$1,"d")&lt;&gt;0,"",'Base de données'!$B3350),""))</f>
        <v/>
      </c>
      <c r="U3350" s="39" t="str">
        <f>IF(U$1&gt;$AE$1,"-",IFERROR(IF(DATEDIF('Base de données'!$A3350,U$1,"d")&lt;&gt;0,"",'Base de données'!$B3350),""))</f>
        <v/>
      </c>
      <c r="V3350" s="39" t="str">
        <f>IF(V$1&gt;$AE$1,"-",IFERROR(IF(DATEDIF('Base de données'!$A3350,V$1,"d")&lt;&gt;0,"",'Base de données'!$B3350),""))</f>
        <v>HJK4E</v>
      </c>
      <c r="W3350" s="34"/>
      <c r="X3350" s="30" t="str">
        <f>'Base de données'!$C3350&amp;" "&amp;'Base de données'!$D3350</f>
        <v>Thierry Jean</v>
      </c>
      <c r="Y3350" s="31">
        <f>COUNTIF('Base de données'!$B:$B,'Base de données'!$B3350)</f>
        <v>12</v>
      </c>
      <c r="AA3350" s="87" cm="1">
        <f t="array" aca="1" ref="AA3350" ca="1">INDIRECT("'Base de données'!A" &amp; ROW(Y3350))</f>
        <v>45992</v>
      </c>
      <c r="AB3350" s="51" t="str" cm="1">
        <f t="array" aca="1" ref="AB3350" ca="1">INDIRECT("'Base de données'!B" &amp; ROW(Z3350))</f>
        <v>HJK4E</v>
      </c>
    </row>
    <row r="3351" spans="1:28" x14ac:dyDescent="0.3">
      <c r="A3351" s="41" t="str">
        <f ca="1">IF(IF(AND($B3351&lt;&gt;"-",$B3351=$E3351),"Entrée et sortie","-")="Entrée et sortie",'Base de données'!$B3351,"-")</f>
        <v>-</v>
      </c>
      <c r="B3351" s="41" t="str">
        <f t="shared" ca="1" si="211"/>
        <v>-</v>
      </c>
      <c r="C3351" s="41" t="str">
        <f t="shared" ca="1" si="212"/>
        <v>-</v>
      </c>
      <c r="D3351" s="41" t="str">
        <f>IF($F3351="sortie en cours d'année",'Base de données'!$B3351,"-")</f>
        <v>-</v>
      </c>
      <c r="E3351" s="41" t="str">
        <f>IF($H3351="entrée en cours d'année",'Base de données'!$B3351,"-")</f>
        <v>-</v>
      </c>
      <c r="F3351" s="37" t="str">
        <f t="shared" si="209"/>
        <v/>
      </c>
      <c r="G3351" s="37" t="str">
        <f>IF($J3351="mouvement",_xlfn.XLOOKUP('Base de données'!$B3351,$V:$V,$V:$V,0),"")</f>
        <v/>
      </c>
      <c r="H3351" s="37" t="str">
        <f t="shared" si="210"/>
        <v/>
      </c>
      <c r="I3351" s="37" t="str">
        <f>IF($J3351="mouvement",_xlfn.XLOOKUP('Base de données'!$B3351,$K:$K,$K:$K,0),"")</f>
        <v/>
      </c>
      <c r="J3351" s="38" t="str">
        <f>IF(AND(Y3351&lt;&gt;MAX(Y:Y),COUNTIF(K3351:V3351,'Base de données'!$B3351)&gt;0),"mouvement","")</f>
        <v/>
      </c>
      <c r="K3351" s="39" t="str">
        <f>IF(K$1&gt;$AE$1,"-",IFERROR(IF(DATEDIF('Base de données'!$A3351,K$1,"d")&lt;&gt;0,"",'Base de données'!$B3351),""))</f>
        <v/>
      </c>
      <c r="L3351" s="39" t="str">
        <f>IF(L$1&gt;$AE$1,"-",IFERROR(IF(DATEDIF('Base de données'!$A3351,L$1,"d")&lt;&gt;0,"",'Base de données'!$B3351),""))</f>
        <v/>
      </c>
      <c r="M3351" s="39" t="str">
        <f>IF(M$1&gt;$AE$1,"-",IFERROR(IF(DATEDIF('Base de données'!$A3351,M$1,"d")&lt;&gt;0,"",'Base de données'!$B3351),""))</f>
        <v/>
      </c>
      <c r="N3351" s="39" t="str">
        <f>IF(N$1&gt;$AE$1,"-",IFERROR(IF(DATEDIF('Base de données'!$A3351,N$1,"d")&lt;&gt;0,"",'Base de données'!$B3351),""))</f>
        <v/>
      </c>
      <c r="O3351" s="39" t="str">
        <f>IF(O$1&gt;$AE$1,"-",IFERROR(IF(DATEDIF('Base de données'!$A3351,O$1,"d")&lt;&gt;0,"",'Base de données'!$B3351),""))</f>
        <v/>
      </c>
      <c r="P3351" s="39" t="str">
        <f>IF(P$1&gt;$AE$1,"-",IFERROR(IF(DATEDIF('Base de données'!$A3351,P$1,"d")&lt;&gt;0,"",'Base de données'!$B3351),""))</f>
        <v/>
      </c>
      <c r="Q3351" s="39" t="str">
        <f>IF(Q$1&gt;$AE$1,"-",IFERROR(IF(DATEDIF('Base de données'!$A3351,Q$1,"d")&lt;&gt;0,"",'Base de données'!$B3351),""))</f>
        <v/>
      </c>
      <c r="R3351" s="39" t="str">
        <f>IF(R$1&gt;$AE$1,"-",IFERROR(IF(DATEDIF('Base de données'!$A3351,R$1,"d")&lt;&gt;0,"",'Base de données'!$B3351),""))</f>
        <v/>
      </c>
      <c r="S3351" s="39" t="str">
        <f>IF(S$1&gt;$AE$1,"-",IFERROR(IF(DATEDIF('Base de données'!$A3351,S$1,"d")&lt;&gt;0,"",'Base de données'!$B3351),""))</f>
        <v/>
      </c>
      <c r="T3351" s="39" t="str">
        <f>IF(T$1&gt;$AE$1,"-",IFERROR(IF(DATEDIF('Base de données'!$A3351,T$1,"d")&lt;&gt;0,"",'Base de données'!$B3351),""))</f>
        <v/>
      </c>
      <c r="U3351" s="39" t="str">
        <f>IF(U$1&gt;$AE$1,"-",IFERROR(IF(DATEDIF('Base de données'!$A3351,U$1,"d")&lt;&gt;0,"",'Base de données'!$B3351),""))</f>
        <v/>
      </c>
      <c r="V3351" s="39" t="str">
        <f>IF(V$1&gt;$AE$1,"-",IFERROR(IF(DATEDIF('Base de données'!$A3351,V$1,"d")&lt;&gt;0,"",'Base de données'!$B3351),""))</f>
        <v>FZTZM</v>
      </c>
      <c r="W3351" s="34"/>
      <c r="X3351" s="30" t="str">
        <f>'Base de données'!$C3351&amp;" "&amp;'Base de données'!$D3351</f>
        <v>Le Goff Sébastien</v>
      </c>
      <c r="Y3351" s="31">
        <f>COUNTIF('Base de données'!$B:$B,'Base de données'!$B3351)</f>
        <v>12</v>
      </c>
      <c r="AA3351" s="87" cm="1">
        <f t="array" aca="1" ref="AA3351" ca="1">INDIRECT("'Base de données'!A" &amp; ROW(Y3351))</f>
        <v>45992</v>
      </c>
      <c r="AB3351" s="51" t="str" cm="1">
        <f t="array" aca="1" ref="AB3351" ca="1">INDIRECT("'Base de données'!B" &amp; ROW(Z3351))</f>
        <v>FZTZM</v>
      </c>
    </row>
    <row r="3352" spans="1:28" x14ac:dyDescent="0.3">
      <c r="A3352" s="41" t="str">
        <f ca="1">IF(IF(AND($B3352&lt;&gt;"-",$B3352=$E3352),"Entrée et sortie","-")="Entrée et sortie",'Base de données'!$B3352,"-")</f>
        <v>-</v>
      </c>
      <c r="B3352" s="41" t="str">
        <f t="shared" ca="1" si="211"/>
        <v>-</v>
      </c>
      <c r="C3352" s="41" t="str">
        <f t="shared" ca="1" si="212"/>
        <v>-</v>
      </c>
      <c r="D3352" s="41" t="str">
        <f>IF($F3352="sortie en cours d'année",'Base de données'!$B3352,"-")</f>
        <v>-</v>
      </c>
      <c r="E3352" s="41" t="str">
        <f>IF($H3352="entrée en cours d'année",'Base de données'!$B3352,"-")</f>
        <v>-</v>
      </c>
      <c r="F3352" s="37" t="str">
        <f t="shared" si="209"/>
        <v/>
      </c>
      <c r="G3352" s="37" t="str">
        <f>IF($J3352="mouvement",_xlfn.XLOOKUP('Base de données'!$B3352,$V:$V,$V:$V,0),"")</f>
        <v/>
      </c>
      <c r="H3352" s="37" t="str">
        <f t="shared" si="210"/>
        <v/>
      </c>
      <c r="I3352" s="37" t="str">
        <f>IF($J3352="mouvement",_xlfn.XLOOKUP('Base de données'!$B3352,$K:$K,$K:$K,0),"")</f>
        <v/>
      </c>
      <c r="J3352" s="38" t="str">
        <f>IF(AND(Y3352&lt;&gt;MAX(Y:Y),COUNTIF(K3352:V3352,'Base de données'!$B3352)&gt;0),"mouvement","")</f>
        <v/>
      </c>
      <c r="K3352" s="39" t="str">
        <f>IF(K$1&gt;$AE$1,"-",IFERROR(IF(DATEDIF('Base de données'!$A3352,K$1,"d")&lt;&gt;0,"",'Base de données'!$B3352),""))</f>
        <v/>
      </c>
      <c r="L3352" s="39" t="str">
        <f>IF(L$1&gt;$AE$1,"-",IFERROR(IF(DATEDIF('Base de données'!$A3352,L$1,"d")&lt;&gt;0,"",'Base de données'!$B3352),""))</f>
        <v/>
      </c>
      <c r="M3352" s="39" t="str">
        <f>IF(M$1&gt;$AE$1,"-",IFERROR(IF(DATEDIF('Base de données'!$A3352,M$1,"d")&lt;&gt;0,"",'Base de données'!$B3352),""))</f>
        <v/>
      </c>
      <c r="N3352" s="39" t="str">
        <f>IF(N$1&gt;$AE$1,"-",IFERROR(IF(DATEDIF('Base de données'!$A3352,N$1,"d")&lt;&gt;0,"",'Base de données'!$B3352),""))</f>
        <v/>
      </c>
      <c r="O3352" s="39" t="str">
        <f>IF(O$1&gt;$AE$1,"-",IFERROR(IF(DATEDIF('Base de données'!$A3352,O$1,"d")&lt;&gt;0,"",'Base de données'!$B3352),""))</f>
        <v/>
      </c>
      <c r="P3352" s="39" t="str">
        <f>IF(P$1&gt;$AE$1,"-",IFERROR(IF(DATEDIF('Base de données'!$A3352,P$1,"d")&lt;&gt;0,"",'Base de données'!$B3352),""))</f>
        <v/>
      </c>
      <c r="Q3352" s="39" t="str">
        <f>IF(Q$1&gt;$AE$1,"-",IFERROR(IF(DATEDIF('Base de données'!$A3352,Q$1,"d")&lt;&gt;0,"",'Base de données'!$B3352),""))</f>
        <v/>
      </c>
      <c r="R3352" s="39" t="str">
        <f>IF(R$1&gt;$AE$1,"-",IFERROR(IF(DATEDIF('Base de données'!$A3352,R$1,"d")&lt;&gt;0,"",'Base de données'!$B3352),""))</f>
        <v/>
      </c>
      <c r="S3352" s="39" t="str">
        <f>IF(S$1&gt;$AE$1,"-",IFERROR(IF(DATEDIF('Base de données'!$A3352,S$1,"d")&lt;&gt;0,"",'Base de données'!$B3352),""))</f>
        <v/>
      </c>
      <c r="T3352" s="39" t="str">
        <f>IF(T$1&gt;$AE$1,"-",IFERROR(IF(DATEDIF('Base de données'!$A3352,T$1,"d")&lt;&gt;0,"",'Base de données'!$B3352),""))</f>
        <v/>
      </c>
      <c r="U3352" s="39" t="str">
        <f>IF(U$1&gt;$AE$1,"-",IFERROR(IF(DATEDIF('Base de données'!$A3352,U$1,"d")&lt;&gt;0,"",'Base de données'!$B3352),""))</f>
        <v/>
      </c>
      <c r="V3352" s="39" t="str">
        <f>IF(V$1&gt;$AE$1,"-",IFERROR(IF(DATEDIF('Base de données'!$A3352,V$1,"d")&lt;&gt;0,"",'Base de données'!$B3352),""))</f>
        <v>DQ4RC</v>
      </c>
      <c r="W3352" s="34"/>
      <c r="X3352" s="30" t="str">
        <f>'Base de données'!$C3352&amp;" "&amp;'Base de données'!$D3352</f>
        <v>Paris Adrien</v>
      </c>
      <c r="Y3352" s="31">
        <f>COUNTIF('Base de données'!$B:$B,'Base de données'!$B3352)</f>
        <v>12</v>
      </c>
      <c r="AA3352" s="87" cm="1">
        <f t="array" aca="1" ref="AA3352" ca="1">INDIRECT("'Base de données'!A" &amp; ROW(Y3352))</f>
        <v>45992</v>
      </c>
      <c r="AB3352" s="51" t="str" cm="1">
        <f t="array" aca="1" ref="AB3352" ca="1">INDIRECT("'Base de données'!B" &amp; ROW(Z3352))</f>
        <v>DQ4RC</v>
      </c>
    </row>
    <row r="3353" spans="1:28" x14ac:dyDescent="0.3">
      <c r="A3353" s="41" t="str">
        <f ca="1">IF(IF(AND($B3353&lt;&gt;"-",$B3353=$E3353),"Entrée et sortie","-")="Entrée et sortie",'Base de données'!$B3353,"-")</f>
        <v>-</v>
      </c>
      <c r="B3353" s="41" t="str">
        <f t="shared" ca="1" si="211"/>
        <v>-</v>
      </c>
      <c r="C3353" s="41" t="str">
        <f t="shared" ca="1" si="212"/>
        <v>-</v>
      </c>
      <c r="D3353" s="41" t="str">
        <f>IF($F3353="sortie en cours d'année",'Base de données'!$B3353,"-")</f>
        <v>-</v>
      </c>
      <c r="E3353" s="41" t="str">
        <f>IF($H3353="entrée en cours d'année",'Base de données'!$B3353,"-")</f>
        <v>-</v>
      </c>
      <c r="F3353" s="37" t="str">
        <f t="shared" si="209"/>
        <v/>
      </c>
      <c r="G3353" s="37" t="str">
        <f>IF($J3353="mouvement",_xlfn.XLOOKUP('Base de données'!$B3353,$V:$V,$V:$V,0),"")</f>
        <v/>
      </c>
      <c r="H3353" s="37" t="str">
        <f t="shared" si="210"/>
        <v/>
      </c>
      <c r="I3353" s="37" t="str">
        <f>IF($J3353="mouvement",_xlfn.XLOOKUP('Base de données'!$B3353,$K:$K,$K:$K,0),"")</f>
        <v/>
      </c>
      <c r="J3353" s="38" t="str">
        <f>IF(AND(Y3353&lt;&gt;MAX(Y:Y),COUNTIF(K3353:V3353,'Base de données'!$B3353)&gt;0),"mouvement","")</f>
        <v/>
      </c>
      <c r="K3353" s="39" t="str">
        <f>IF(K$1&gt;$AE$1,"-",IFERROR(IF(DATEDIF('Base de données'!$A3353,K$1,"d")&lt;&gt;0,"",'Base de données'!$B3353),""))</f>
        <v/>
      </c>
      <c r="L3353" s="39" t="str">
        <f>IF(L$1&gt;$AE$1,"-",IFERROR(IF(DATEDIF('Base de données'!$A3353,L$1,"d")&lt;&gt;0,"",'Base de données'!$B3353),""))</f>
        <v/>
      </c>
      <c r="M3353" s="39" t="str">
        <f>IF(M$1&gt;$AE$1,"-",IFERROR(IF(DATEDIF('Base de données'!$A3353,M$1,"d")&lt;&gt;0,"",'Base de données'!$B3353),""))</f>
        <v/>
      </c>
      <c r="N3353" s="39" t="str">
        <f>IF(N$1&gt;$AE$1,"-",IFERROR(IF(DATEDIF('Base de données'!$A3353,N$1,"d")&lt;&gt;0,"",'Base de données'!$B3353),""))</f>
        <v/>
      </c>
      <c r="O3353" s="39" t="str">
        <f>IF(O$1&gt;$AE$1,"-",IFERROR(IF(DATEDIF('Base de données'!$A3353,O$1,"d")&lt;&gt;0,"",'Base de données'!$B3353),""))</f>
        <v/>
      </c>
      <c r="P3353" s="39" t="str">
        <f>IF(P$1&gt;$AE$1,"-",IFERROR(IF(DATEDIF('Base de données'!$A3353,P$1,"d")&lt;&gt;0,"",'Base de données'!$B3353),""))</f>
        <v/>
      </c>
      <c r="Q3353" s="39" t="str">
        <f>IF(Q$1&gt;$AE$1,"-",IFERROR(IF(DATEDIF('Base de données'!$A3353,Q$1,"d")&lt;&gt;0,"",'Base de données'!$B3353),""))</f>
        <v/>
      </c>
      <c r="R3353" s="39" t="str">
        <f>IF(R$1&gt;$AE$1,"-",IFERROR(IF(DATEDIF('Base de données'!$A3353,R$1,"d")&lt;&gt;0,"",'Base de données'!$B3353),""))</f>
        <v/>
      </c>
      <c r="S3353" s="39" t="str">
        <f>IF(S$1&gt;$AE$1,"-",IFERROR(IF(DATEDIF('Base de données'!$A3353,S$1,"d")&lt;&gt;0,"",'Base de données'!$B3353),""))</f>
        <v/>
      </c>
      <c r="T3353" s="39" t="str">
        <f>IF(T$1&gt;$AE$1,"-",IFERROR(IF(DATEDIF('Base de données'!$A3353,T$1,"d")&lt;&gt;0,"",'Base de données'!$B3353),""))</f>
        <v/>
      </c>
      <c r="U3353" s="39" t="str">
        <f>IF(U$1&gt;$AE$1,"-",IFERROR(IF(DATEDIF('Base de données'!$A3353,U$1,"d")&lt;&gt;0,"",'Base de données'!$B3353),""))</f>
        <v/>
      </c>
      <c r="V3353" s="39" t="str">
        <f>IF(V$1&gt;$AE$1,"-",IFERROR(IF(DATEDIF('Base de données'!$A3353,V$1,"d")&lt;&gt;0,"",'Base de données'!$B3353),""))</f>
        <v>1XIA0</v>
      </c>
      <c r="W3353" s="34"/>
      <c r="X3353" s="30" t="str">
        <f>'Base de données'!$C3353&amp;" "&amp;'Base de données'!$D3353</f>
        <v>Pons Georges</v>
      </c>
      <c r="Y3353" s="31">
        <f>COUNTIF('Base de données'!$B:$B,'Base de données'!$B3353)</f>
        <v>12</v>
      </c>
      <c r="AA3353" s="87" cm="1">
        <f t="array" aca="1" ref="AA3353" ca="1">INDIRECT("'Base de données'!A" &amp; ROW(Y3353))</f>
        <v>45992</v>
      </c>
      <c r="AB3353" s="51" t="str" cm="1">
        <f t="array" aca="1" ref="AB3353" ca="1">INDIRECT("'Base de données'!B" &amp; ROW(Z3353))</f>
        <v>1XIA0</v>
      </c>
    </row>
    <row r="3354" spans="1:28" x14ac:dyDescent="0.3">
      <c r="A3354" s="41" t="str">
        <f ca="1">IF(IF(AND($B3354&lt;&gt;"-",$B3354=$E3354),"Entrée et sortie","-")="Entrée et sortie",'Base de données'!$B3354,"-")</f>
        <v>-</v>
      </c>
      <c r="B3354" s="41" t="str">
        <f t="shared" ca="1" si="211"/>
        <v>-</v>
      </c>
      <c r="C3354" s="41" t="str">
        <f t="shared" ca="1" si="212"/>
        <v>-</v>
      </c>
      <c r="D3354" s="41" t="str">
        <f>IF($F3354="sortie en cours d'année",'Base de données'!$B3354,"-")</f>
        <v>-</v>
      </c>
      <c r="E3354" s="41" t="str">
        <f>IF($H3354="entrée en cours d'année",'Base de données'!$B3354,"-")</f>
        <v>-</v>
      </c>
      <c r="F3354" s="37" t="str">
        <f t="shared" si="209"/>
        <v/>
      </c>
      <c r="G3354" s="37" t="str">
        <f>IF($J3354="mouvement",_xlfn.XLOOKUP('Base de données'!$B3354,$V:$V,$V:$V,0),"")</f>
        <v/>
      </c>
      <c r="H3354" s="37" t="str">
        <f t="shared" si="210"/>
        <v/>
      </c>
      <c r="I3354" s="37" t="str">
        <f>IF($J3354="mouvement",_xlfn.XLOOKUP('Base de données'!$B3354,$K:$K,$K:$K,0),"")</f>
        <v/>
      </c>
      <c r="J3354" s="38" t="str">
        <f>IF(AND(Y3354&lt;&gt;MAX(Y:Y),COUNTIF(K3354:V3354,'Base de données'!$B3354)&gt;0),"mouvement","")</f>
        <v/>
      </c>
      <c r="K3354" s="39" t="str">
        <f>IF(K$1&gt;$AE$1,"-",IFERROR(IF(DATEDIF('Base de données'!$A3354,K$1,"d")&lt;&gt;0,"",'Base de données'!$B3354),""))</f>
        <v/>
      </c>
      <c r="L3354" s="39" t="str">
        <f>IF(L$1&gt;$AE$1,"-",IFERROR(IF(DATEDIF('Base de données'!$A3354,L$1,"d")&lt;&gt;0,"",'Base de données'!$B3354),""))</f>
        <v/>
      </c>
      <c r="M3354" s="39" t="str">
        <f>IF(M$1&gt;$AE$1,"-",IFERROR(IF(DATEDIF('Base de données'!$A3354,M$1,"d")&lt;&gt;0,"",'Base de données'!$B3354),""))</f>
        <v/>
      </c>
      <c r="N3354" s="39" t="str">
        <f>IF(N$1&gt;$AE$1,"-",IFERROR(IF(DATEDIF('Base de données'!$A3354,N$1,"d")&lt;&gt;0,"",'Base de données'!$B3354),""))</f>
        <v/>
      </c>
      <c r="O3354" s="39" t="str">
        <f>IF(O$1&gt;$AE$1,"-",IFERROR(IF(DATEDIF('Base de données'!$A3354,O$1,"d")&lt;&gt;0,"",'Base de données'!$B3354),""))</f>
        <v/>
      </c>
      <c r="P3354" s="39" t="str">
        <f>IF(P$1&gt;$AE$1,"-",IFERROR(IF(DATEDIF('Base de données'!$A3354,P$1,"d")&lt;&gt;0,"",'Base de données'!$B3354),""))</f>
        <v/>
      </c>
      <c r="Q3354" s="39" t="str">
        <f>IF(Q$1&gt;$AE$1,"-",IFERROR(IF(DATEDIF('Base de données'!$A3354,Q$1,"d")&lt;&gt;0,"",'Base de données'!$B3354),""))</f>
        <v/>
      </c>
      <c r="R3354" s="39" t="str">
        <f>IF(R$1&gt;$AE$1,"-",IFERROR(IF(DATEDIF('Base de données'!$A3354,R$1,"d")&lt;&gt;0,"",'Base de données'!$B3354),""))</f>
        <v/>
      </c>
      <c r="S3354" s="39" t="str">
        <f>IF(S$1&gt;$AE$1,"-",IFERROR(IF(DATEDIF('Base de données'!$A3354,S$1,"d")&lt;&gt;0,"",'Base de données'!$B3354),""))</f>
        <v/>
      </c>
      <c r="T3354" s="39" t="str">
        <f>IF(T$1&gt;$AE$1,"-",IFERROR(IF(DATEDIF('Base de données'!$A3354,T$1,"d")&lt;&gt;0,"",'Base de données'!$B3354),""))</f>
        <v/>
      </c>
      <c r="U3354" s="39" t="str">
        <f>IF(U$1&gt;$AE$1,"-",IFERROR(IF(DATEDIF('Base de données'!$A3354,U$1,"d")&lt;&gt;0,"",'Base de données'!$B3354),""))</f>
        <v/>
      </c>
      <c r="V3354" s="39" t="str">
        <f>IF(V$1&gt;$AE$1,"-",IFERROR(IF(DATEDIF('Base de données'!$A3354,V$1,"d")&lt;&gt;0,"",'Base de données'!$B3354),""))</f>
        <v>PO5EN</v>
      </c>
      <c r="W3354" s="34"/>
      <c r="X3354" s="30" t="str">
        <f>'Base de données'!$C3354&amp;" "&amp;'Base de données'!$D3354</f>
        <v>Moreau Adèle</v>
      </c>
      <c r="Y3354" s="31">
        <f>COUNTIF('Base de données'!$B:$B,'Base de données'!$B3354)</f>
        <v>12</v>
      </c>
      <c r="AA3354" s="87" cm="1">
        <f t="array" aca="1" ref="AA3354" ca="1">INDIRECT("'Base de données'!A" &amp; ROW(Y3354))</f>
        <v>45992</v>
      </c>
      <c r="AB3354" s="51" t="str" cm="1">
        <f t="array" aca="1" ref="AB3354" ca="1">INDIRECT("'Base de données'!B" &amp; ROW(Z3354))</f>
        <v>PO5EN</v>
      </c>
    </row>
    <row r="3355" spans="1:28" x14ac:dyDescent="0.3">
      <c r="A3355" s="41" t="str">
        <f ca="1">IF(IF(AND($B3355&lt;&gt;"-",$B3355=$E3355),"Entrée et sortie","-")="Entrée et sortie",'Base de données'!$B3355,"-")</f>
        <v>-</v>
      </c>
      <c r="B3355" s="41" t="str">
        <f t="shared" ca="1" si="211"/>
        <v>-</v>
      </c>
      <c r="C3355" s="41" t="str">
        <f t="shared" ca="1" si="212"/>
        <v>-</v>
      </c>
      <c r="D3355" s="41" t="str">
        <f>IF($F3355="sortie en cours d'année",'Base de données'!$B3355,"-")</f>
        <v>-</v>
      </c>
      <c r="E3355" s="41" t="str">
        <f>IF($H3355="entrée en cours d'année",'Base de données'!$B3355,"-")</f>
        <v>-</v>
      </c>
      <c r="F3355" s="37" t="str">
        <f t="shared" si="209"/>
        <v/>
      </c>
      <c r="G3355" s="37" t="str">
        <f>IF($J3355="mouvement",_xlfn.XLOOKUP('Base de données'!$B3355,$V:$V,$V:$V,0),"")</f>
        <v/>
      </c>
      <c r="H3355" s="37" t="str">
        <f t="shared" si="210"/>
        <v/>
      </c>
      <c r="I3355" s="37" t="str">
        <f>IF($J3355="mouvement",_xlfn.XLOOKUP('Base de données'!$B3355,$K:$K,$K:$K,0),"")</f>
        <v/>
      </c>
      <c r="J3355" s="38" t="str">
        <f>IF(AND(Y3355&lt;&gt;MAX(Y:Y),COUNTIF(K3355:V3355,'Base de données'!$B3355)&gt;0),"mouvement","")</f>
        <v/>
      </c>
      <c r="K3355" s="39" t="str">
        <f>IF(K$1&gt;$AE$1,"-",IFERROR(IF(DATEDIF('Base de données'!$A3355,K$1,"d")&lt;&gt;0,"",'Base de données'!$B3355),""))</f>
        <v/>
      </c>
      <c r="L3355" s="39" t="str">
        <f>IF(L$1&gt;$AE$1,"-",IFERROR(IF(DATEDIF('Base de données'!$A3355,L$1,"d")&lt;&gt;0,"",'Base de données'!$B3355),""))</f>
        <v/>
      </c>
      <c r="M3355" s="39" t="str">
        <f>IF(M$1&gt;$AE$1,"-",IFERROR(IF(DATEDIF('Base de données'!$A3355,M$1,"d")&lt;&gt;0,"",'Base de données'!$B3355),""))</f>
        <v/>
      </c>
      <c r="N3355" s="39" t="str">
        <f>IF(N$1&gt;$AE$1,"-",IFERROR(IF(DATEDIF('Base de données'!$A3355,N$1,"d")&lt;&gt;0,"",'Base de données'!$B3355),""))</f>
        <v/>
      </c>
      <c r="O3355" s="39" t="str">
        <f>IF(O$1&gt;$AE$1,"-",IFERROR(IF(DATEDIF('Base de données'!$A3355,O$1,"d")&lt;&gt;0,"",'Base de données'!$B3355),""))</f>
        <v/>
      </c>
      <c r="P3355" s="39" t="str">
        <f>IF(P$1&gt;$AE$1,"-",IFERROR(IF(DATEDIF('Base de données'!$A3355,P$1,"d")&lt;&gt;0,"",'Base de données'!$B3355),""))</f>
        <v/>
      </c>
      <c r="Q3355" s="39" t="str">
        <f>IF(Q$1&gt;$AE$1,"-",IFERROR(IF(DATEDIF('Base de données'!$A3355,Q$1,"d")&lt;&gt;0,"",'Base de données'!$B3355),""))</f>
        <v/>
      </c>
      <c r="R3355" s="39" t="str">
        <f>IF(R$1&gt;$AE$1,"-",IFERROR(IF(DATEDIF('Base de données'!$A3355,R$1,"d")&lt;&gt;0,"",'Base de données'!$B3355),""))</f>
        <v/>
      </c>
      <c r="S3355" s="39" t="str">
        <f>IF(S$1&gt;$AE$1,"-",IFERROR(IF(DATEDIF('Base de données'!$A3355,S$1,"d")&lt;&gt;0,"",'Base de données'!$B3355),""))</f>
        <v/>
      </c>
      <c r="T3355" s="39" t="str">
        <f>IF(T$1&gt;$AE$1,"-",IFERROR(IF(DATEDIF('Base de données'!$A3355,T$1,"d")&lt;&gt;0,"",'Base de données'!$B3355),""))</f>
        <v/>
      </c>
      <c r="U3355" s="39" t="str">
        <f>IF(U$1&gt;$AE$1,"-",IFERROR(IF(DATEDIF('Base de données'!$A3355,U$1,"d")&lt;&gt;0,"",'Base de données'!$B3355),""))</f>
        <v/>
      </c>
      <c r="V3355" s="39" t="str">
        <f>IF(V$1&gt;$AE$1,"-",IFERROR(IF(DATEDIF('Base de données'!$A3355,V$1,"d")&lt;&gt;0,"",'Base de données'!$B3355),""))</f>
        <v>Q84S6</v>
      </c>
      <c r="W3355" s="34"/>
      <c r="X3355" s="30" t="str">
        <f>'Base de données'!$C3355&amp;" "&amp;'Base de données'!$D3355</f>
        <v>Grenier Frédérique</v>
      </c>
      <c r="Y3355" s="31">
        <f>COUNTIF('Base de données'!$B:$B,'Base de données'!$B3355)</f>
        <v>12</v>
      </c>
      <c r="AA3355" s="87" cm="1">
        <f t="array" aca="1" ref="AA3355" ca="1">INDIRECT("'Base de données'!A" &amp; ROW(Y3355))</f>
        <v>45992</v>
      </c>
      <c r="AB3355" s="51" t="str" cm="1">
        <f t="array" aca="1" ref="AB3355" ca="1">INDIRECT("'Base de données'!B" &amp; ROW(Z3355))</f>
        <v>Q84S6</v>
      </c>
    </row>
    <row r="3356" spans="1:28" x14ac:dyDescent="0.3">
      <c r="A3356" s="41" t="str">
        <f ca="1">IF(IF(AND($B3356&lt;&gt;"-",$B3356=$E3356),"Entrée et sortie","-")="Entrée et sortie",'Base de données'!$B3356,"-")</f>
        <v>-</v>
      </c>
      <c r="B3356" s="41" t="str">
        <f t="shared" ca="1" si="211"/>
        <v>-</v>
      </c>
      <c r="C3356" s="41" t="str">
        <f t="shared" ca="1" si="212"/>
        <v>-</v>
      </c>
      <c r="D3356" s="41" t="str">
        <f>IF($F3356="sortie en cours d'année",'Base de données'!$B3356,"-")</f>
        <v>-</v>
      </c>
      <c r="E3356" s="41" t="str">
        <f>IF($H3356="entrée en cours d'année",'Base de données'!$B3356,"-")</f>
        <v>-</v>
      </c>
      <c r="F3356" s="37" t="str">
        <f t="shared" si="209"/>
        <v/>
      </c>
      <c r="G3356" s="37" t="str">
        <f>IF($J3356="mouvement",_xlfn.XLOOKUP('Base de données'!$B3356,$V:$V,$V:$V,0),"")</f>
        <v/>
      </c>
      <c r="H3356" s="37" t="str">
        <f t="shared" si="210"/>
        <v/>
      </c>
      <c r="I3356" s="37" t="str">
        <f>IF($J3356="mouvement",_xlfn.XLOOKUP('Base de données'!$B3356,$K:$K,$K:$K,0),"")</f>
        <v/>
      </c>
      <c r="J3356" s="38" t="str">
        <f>IF(AND(Y3356&lt;&gt;MAX(Y:Y),COUNTIF(K3356:V3356,'Base de données'!$B3356)&gt;0),"mouvement","")</f>
        <v/>
      </c>
      <c r="K3356" s="39" t="str">
        <f>IF(K$1&gt;$AE$1,"-",IFERROR(IF(DATEDIF('Base de données'!$A3356,K$1,"d")&lt;&gt;0,"",'Base de données'!$B3356),""))</f>
        <v/>
      </c>
      <c r="L3356" s="39" t="str">
        <f>IF(L$1&gt;$AE$1,"-",IFERROR(IF(DATEDIF('Base de données'!$A3356,L$1,"d")&lt;&gt;0,"",'Base de données'!$B3356),""))</f>
        <v/>
      </c>
      <c r="M3356" s="39" t="str">
        <f>IF(M$1&gt;$AE$1,"-",IFERROR(IF(DATEDIF('Base de données'!$A3356,M$1,"d")&lt;&gt;0,"",'Base de données'!$B3356),""))</f>
        <v/>
      </c>
      <c r="N3356" s="39" t="str">
        <f>IF(N$1&gt;$AE$1,"-",IFERROR(IF(DATEDIF('Base de données'!$A3356,N$1,"d")&lt;&gt;0,"",'Base de données'!$B3356),""))</f>
        <v/>
      </c>
      <c r="O3356" s="39" t="str">
        <f>IF(O$1&gt;$AE$1,"-",IFERROR(IF(DATEDIF('Base de données'!$A3356,O$1,"d")&lt;&gt;0,"",'Base de données'!$B3356),""))</f>
        <v/>
      </c>
      <c r="P3356" s="39" t="str">
        <f>IF(P$1&gt;$AE$1,"-",IFERROR(IF(DATEDIF('Base de données'!$A3356,P$1,"d")&lt;&gt;0,"",'Base de données'!$B3356),""))</f>
        <v/>
      </c>
      <c r="Q3356" s="39" t="str">
        <f>IF(Q$1&gt;$AE$1,"-",IFERROR(IF(DATEDIF('Base de données'!$A3356,Q$1,"d")&lt;&gt;0,"",'Base de données'!$B3356),""))</f>
        <v/>
      </c>
      <c r="R3356" s="39" t="str">
        <f>IF(R$1&gt;$AE$1,"-",IFERROR(IF(DATEDIF('Base de données'!$A3356,R$1,"d")&lt;&gt;0,"",'Base de données'!$B3356),""))</f>
        <v/>
      </c>
      <c r="S3356" s="39" t="str">
        <f>IF(S$1&gt;$AE$1,"-",IFERROR(IF(DATEDIF('Base de données'!$A3356,S$1,"d")&lt;&gt;0,"",'Base de données'!$B3356),""))</f>
        <v/>
      </c>
      <c r="T3356" s="39" t="str">
        <f>IF(T$1&gt;$AE$1,"-",IFERROR(IF(DATEDIF('Base de données'!$A3356,T$1,"d")&lt;&gt;0,"",'Base de données'!$B3356),""))</f>
        <v/>
      </c>
      <c r="U3356" s="39" t="str">
        <f>IF(U$1&gt;$AE$1,"-",IFERROR(IF(DATEDIF('Base de données'!$A3356,U$1,"d")&lt;&gt;0,"",'Base de données'!$B3356),""))</f>
        <v/>
      </c>
      <c r="V3356" s="39" t="str">
        <f>IF(V$1&gt;$AE$1,"-",IFERROR(IF(DATEDIF('Base de données'!$A3356,V$1,"d")&lt;&gt;0,"",'Base de données'!$B3356),""))</f>
        <v>NGSRO</v>
      </c>
      <c r="W3356" s="34"/>
      <c r="X3356" s="30" t="str">
        <f>'Base de données'!$C3356&amp;" "&amp;'Base de données'!$D3356</f>
        <v>Vasseur Hugues</v>
      </c>
      <c r="Y3356" s="31">
        <f>COUNTIF('Base de données'!$B:$B,'Base de données'!$B3356)</f>
        <v>12</v>
      </c>
      <c r="AA3356" s="87" cm="1">
        <f t="array" aca="1" ref="AA3356" ca="1">INDIRECT("'Base de données'!A" &amp; ROW(Y3356))</f>
        <v>45992</v>
      </c>
      <c r="AB3356" s="51" t="str" cm="1">
        <f t="array" aca="1" ref="AB3356" ca="1">INDIRECT("'Base de données'!B" &amp; ROW(Z3356))</f>
        <v>NGSRO</v>
      </c>
    </row>
    <row r="3357" spans="1:28" x14ac:dyDescent="0.3">
      <c r="A3357" s="41" t="str">
        <f ca="1">IF(IF(AND($B3357&lt;&gt;"-",$B3357=$E3357),"Entrée et sortie","-")="Entrée et sortie",'Base de données'!$B3357,"-")</f>
        <v>-</v>
      </c>
      <c r="B3357" s="41" t="str">
        <f t="shared" ca="1" si="211"/>
        <v>-</v>
      </c>
      <c r="C3357" s="41" t="str">
        <f t="shared" ca="1" si="212"/>
        <v>-</v>
      </c>
      <c r="D3357" s="41" t="str">
        <f>IF($F3357="sortie en cours d'année",'Base de données'!$B3357,"-")</f>
        <v>-</v>
      </c>
      <c r="E3357" s="41" t="str">
        <f>IF($H3357="entrée en cours d'année",'Base de données'!$B3357,"-")</f>
        <v>-</v>
      </c>
      <c r="F3357" s="37" t="str">
        <f t="shared" si="209"/>
        <v/>
      </c>
      <c r="G3357" s="37" t="str">
        <f>IF($J3357="mouvement",_xlfn.XLOOKUP('Base de données'!$B3357,$V:$V,$V:$V,0),"")</f>
        <v/>
      </c>
      <c r="H3357" s="37" t="str">
        <f t="shared" si="210"/>
        <v/>
      </c>
      <c r="I3357" s="37" t="str">
        <f>IF($J3357="mouvement",_xlfn.XLOOKUP('Base de données'!$B3357,$K:$K,$K:$K,0),"")</f>
        <v/>
      </c>
      <c r="J3357" s="38" t="str">
        <f>IF(AND(Y3357&lt;&gt;MAX(Y:Y),COUNTIF(K3357:V3357,'Base de données'!$B3357)&gt;0),"mouvement","")</f>
        <v/>
      </c>
      <c r="K3357" s="39" t="str">
        <f>IF(K$1&gt;$AE$1,"-",IFERROR(IF(DATEDIF('Base de données'!$A3357,K$1,"d")&lt;&gt;0,"",'Base de données'!$B3357),""))</f>
        <v/>
      </c>
      <c r="L3357" s="39" t="str">
        <f>IF(L$1&gt;$AE$1,"-",IFERROR(IF(DATEDIF('Base de données'!$A3357,L$1,"d")&lt;&gt;0,"",'Base de données'!$B3357),""))</f>
        <v/>
      </c>
      <c r="M3357" s="39" t="str">
        <f>IF(M$1&gt;$AE$1,"-",IFERROR(IF(DATEDIF('Base de données'!$A3357,M$1,"d")&lt;&gt;0,"",'Base de données'!$B3357),""))</f>
        <v/>
      </c>
      <c r="N3357" s="39" t="str">
        <f>IF(N$1&gt;$AE$1,"-",IFERROR(IF(DATEDIF('Base de données'!$A3357,N$1,"d")&lt;&gt;0,"",'Base de données'!$B3357),""))</f>
        <v/>
      </c>
      <c r="O3357" s="39" t="str">
        <f>IF(O$1&gt;$AE$1,"-",IFERROR(IF(DATEDIF('Base de données'!$A3357,O$1,"d")&lt;&gt;0,"",'Base de données'!$B3357),""))</f>
        <v/>
      </c>
      <c r="P3357" s="39" t="str">
        <f>IF(P$1&gt;$AE$1,"-",IFERROR(IF(DATEDIF('Base de données'!$A3357,P$1,"d")&lt;&gt;0,"",'Base de données'!$B3357),""))</f>
        <v/>
      </c>
      <c r="Q3357" s="39" t="str">
        <f>IF(Q$1&gt;$AE$1,"-",IFERROR(IF(DATEDIF('Base de données'!$A3357,Q$1,"d")&lt;&gt;0,"",'Base de données'!$B3357),""))</f>
        <v/>
      </c>
      <c r="R3357" s="39" t="str">
        <f>IF(R$1&gt;$AE$1,"-",IFERROR(IF(DATEDIF('Base de données'!$A3357,R$1,"d")&lt;&gt;0,"",'Base de données'!$B3357),""))</f>
        <v/>
      </c>
      <c r="S3357" s="39" t="str">
        <f>IF(S$1&gt;$AE$1,"-",IFERROR(IF(DATEDIF('Base de données'!$A3357,S$1,"d")&lt;&gt;0,"",'Base de données'!$B3357),""))</f>
        <v/>
      </c>
      <c r="T3357" s="39" t="str">
        <f>IF(T$1&gt;$AE$1,"-",IFERROR(IF(DATEDIF('Base de données'!$A3357,T$1,"d")&lt;&gt;0,"",'Base de données'!$B3357),""))</f>
        <v/>
      </c>
      <c r="U3357" s="39" t="str">
        <f>IF(U$1&gt;$AE$1,"-",IFERROR(IF(DATEDIF('Base de données'!$A3357,U$1,"d")&lt;&gt;0,"",'Base de données'!$B3357),""))</f>
        <v/>
      </c>
      <c r="V3357" s="39" t="str">
        <f>IF(V$1&gt;$AE$1,"-",IFERROR(IF(DATEDIF('Base de données'!$A3357,V$1,"d")&lt;&gt;0,"",'Base de données'!$B3357),""))</f>
        <v>QO391</v>
      </c>
      <c r="W3357" s="34"/>
      <c r="X3357" s="30" t="str">
        <f>'Base de données'!$C3357&amp;" "&amp;'Base de données'!$D3357</f>
        <v>Dupuis Benjamin</v>
      </c>
      <c r="Y3357" s="31">
        <f>COUNTIF('Base de données'!$B:$B,'Base de données'!$B3357)</f>
        <v>12</v>
      </c>
      <c r="AA3357" s="87" cm="1">
        <f t="array" aca="1" ref="AA3357" ca="1">INDIRECT("'Base de données'!A" &amp; ROW(Y3357))</f>
        <v>45992</v>
      </c>
      <c r="AB3357" s="51" t="str" cm="1">
        <f t="array" aca="1" ref="AB3357" ca="1">INDIRECT("'Base de données'!B" &amp; ROW(Z3357))</f>
        <v>QO391</v>
      </c>
    </row>
    <row r="3358" spans="1:28" x14ac:dyDescent="0.3">
      <c r="A3358" s="41" t="str">
        <f ca="1">IF(IF(AND($B3358&lt;&gt;"-",$B3358=$E3358),"Entrée et sortie","-")="Entrée et sortie",'Base de données'!$B3358,"-")</f>
        <v>-</v>
      </c>
      <c r="B3358" s="41" t="str">
        <f t="shared" ca="1" si="211"/>
        <v>-</v>
      </c>
      <c r="C3358" s="41" t="str">
        <f t="shared" ca="1" si="212"/>
        <v>-</v>
      </c>
      <c r="D3358" s="41" t="str">
        <f>IF($F3358="sortie en cours d'année",'Base de données'!$B3358,"-")</f>
        <v>-</v>
      </c>
      <c r="E3358" s="41" t="str">
        <f>IF($H3358="entrée en cours d'année",'Base de données'!$B3358,"-")</f>
        <v>-</v>
      </c>
      <c r="F3358" s="37" t="str">
        <f t="shared" si="209"/>
        <v/>
      </c>
      <c r="G3358" s="37" t="str">
        <f>IF($J3358="mouvement",_xlfn.XLOOKUP('Base de données'!$B3358,$V:$V,$V:$V,0),"")</f>
        <v/>
      </c>
      <c r="H3358" s="37" t="str">
        <f t="shared" si="210"/>
        <v/>
      </c>
      <c r="I3358" s="37" t="str">
        <f>IF($J3358="mouvement",_xlfn.XLOOKUP('Base de données'!$B3358,$K:$K,$K:$K,0),"")</f>
        <v/>
      </c>
      <c r="J3358" s="38" t="str">
        <f>IF(AND(Y3358&lt;&gt;MAX(Y:Y),COUNTIF(K3358:V3358,'Base de données'!$B3358)&gt;0),"mouvement","")</f>
        <v/>
      </c>
      <c r="K3358" s="39" t="str">
        <f>IF(K$1&gt;$AE$1,"-",IFERROR(IF(DATEDIF('Base de données'!$A3358,K$1,"d")&lt;&gt;0,"",'Base de données'!$B3358),""))</f>
        <v/>
      </c>
      <c r="L3358" s="39" t="str">
        <f>IF(L$1&gt;$AE$1,"-",IFERROR(IF(DATEDIF('Base de données'!$A3358,L$1,"d")&lt;&gt;0,"",'Base de données'!$B3358),""))</f>
        <v/>
      </c>
      <c r="M3358" s="39" t="str">
        <f>IF(M$1&gt;$AE$1,"-",IFERROR(IF(DATEDIF('Base de données'!$A3358,M$1,"d")&lt;&gt;0,"",'Base de données'!$B3358),""))</f>
        <v/>
      </c>
      <c r="N3358" s="39" t="str">
        <f>IF(N$1&gt;$AE$1,"-",IFERROR(IF(DATEDIF('Base de données'!$A3358,N$1,"d")&lt;&gt;0,"",'Base de données'!$B3358),""))</f>
        <v/>
      </c>
      <c r="O3358" s="39" t="str">
        <f>IF(O$1&gt;$AE$1,"-",IFERROR(IF(DATEDIF('Base de données'!$A3358,O$1,"d")&lt;&gt;0,"",'Base de données'!$B3358),""))</f>
        <v/>
      </c>
      <c r="P3358" s="39" t="str">
        <f>IF(P$1&gt;$AE$1,"-",IFERROR(IF(DATEDIF('Base de données'!$A3358,P$1,"d")&lt;&gt;0,"",'Base de données'!$B3358),""))</f>
        <v/>
      </c>
      <c r="Q3358" s="39" t="str">
        <f>IF(Q$1&gt;$AE$1,"-",IFERROR(IF(DATEDIF('Base de données'!$A3358,Q$1,"d")&lt;&gt;0,"",'Base de données'!$B3358),""))</f>
        <v/>
      </c>
      <c r="R3358" s="39" t="str">
        <f>IF(R$1&gt;$AE$1,"-",IFERROR(IF(DATEDIF('Base de données'!$A3358,R$1,"d")&lt;&gt;0,"",'Base de données'!$B3358),""))</f>
        <v/>
      </c>
      <c r="S3358" s="39" t="str">
        <f>IF(S$1&gt;$AE$1,"-",IFERROR(IF(DATEDIF('Base de données'!$A3358,S$1,"d")&lt;&gt;0,"",'Base de données'!$B3358),""))</f>
        <v/>
      </c>
      <c r="T3358" s="39" t="str">
        <f>IF(T$1&gt;$AE$1,"-",IFERROR(IF(DATEDIF('Base de données'!$A3358,T$1,"d")&lt;&gt;0,"",'Base de données'!$B3358),""))</f>
        <v/>
      </c>
      <c r="U3358" s="39" t="str">
        <f>IF(U$1&gt;$AE$1,"-",IFERROR(IF(DATEDIF('Base de données'!$A3358,U$1,"d")&lt;&gt;0,"",'Base de données'!$B3358),""))</f>
        <v/>
      </c>
      <c r="V3358" s="39" t="str">
        <f>IF(V$1&gt;$AE$1,"-",IFERROR(IF(DATEDIF('Base de données'!$A3358,V$1,"d")&lt;&gt;0,"",'Base de données'!$B3358),""))</f>
        <v>NPS0U</v>
      </c>
      <c r="W3358" s="34"/>
      <c r="X3358" s="30" t="str">
        <f>'Base de données'!$C3358&amp;" "&amp;'Base de données'!$D3358</f>
        <v>Perrot Lucy</v>
      </c>
      <c r="Y3358" s="31">
        <f>COUNTIF('Base de données'!$B:$B,'Base de données'!$B3358)</f>
        <v>12</v>
      </c>
      <c r="AA3358" s="87" cm="1">
        <f t="array" aca="1" ref="AA3358" ca="1">INDIRECT("'Base de données'!A" &amp; ROW(Y3358))</f>
        <v>45992</v>
      </c>
      <c r="AB3358" s="51" t="str" cm="1">
        <f t="array" aca="1" ref="AB3358" ca="1">INDIRECT("'Base de données'!B" &amp; ROW(Z3358))</f>
        <v>NPS0U</v>
      </c>
    </row>
    <row r="3359" spans="1:28" x14ac:dyDescent="0.3">
      <c r="A3359" s="41" t="str">
        <f ca="1">IF(IF(AND($B3359&lt;&gt;"-",$B3359=$E3359),"Entrée et sortie","-")="Entrée et sortie",'Base de données'!$B3359,"-")</f>
        <v>-</v>
      </c>
      <c r="B3359" s="41" t="str">
        <f t="shared" ca="1" si="211"/>
        <v>-</v>
      </c>
      <c r="C3359" s="41" t="str">
        <f t="shared" ca="1" si="212"/>
        <v>-</v>
      </c>
      <c r="D3359" s="41" t="str">
        <f>IF($F3359="sortie en cours d'année",'Base de données'!$B3359,"-")</f>
        <v>-</v>
      </c>
      <c r="E3359" s="41" t="str">
        <f>IF($H3359="entrée en cours d'année",'Base de données'!$B3359,"-")</f>
        <v>-</v>
      </c>
      <c r="F3359" s="37" t="str">
        <f t="shared" si="209"/>
        <v/>
      </c>
      <c r="G3359" s="37" t="str">
        <f>IF($J3359="mouvement",_xlfn.XLOOKUP('Base de données'!$B3359,$V:$V,$V:$V,0),"")</f>
        <v/>
      </c>
      <c r="H3359" s="37" t="str">
        <f t="shared" si="210"/>
        <v/>
      </c>
      <c r="I3359" s="37" t="str">
        <f>IF($J3359="mouvement",_xlfn.XLOOKUP('Base de données'!$B3359,$K:$K,$K:$K,0),"")</f>
        <v/>
      </c>
      <c r="J3359" s="38" t="str">
        <f>IF(AND(Y3359&lt;&gt;MAX(Y:Y),COUNTIF(K3359:V3359,'Base de données'!$B3359)&gt;0),"mouvement","")</f>
        <v/>
      </c>
      <c r="K3359" s="39" t="str">
        <f>IF(K$1&gt;$AE$1,"-",IFERROR(IF(DATEDIF('Base de données'!$A3359,K$1,"d")&lt;&gt;0,"",'Base de données'!$B3359),""))</f>
        <v/>
      </c>
      <c r="L3359" s="39" t="str">
        <f>IF(L$1&gt;$AE$1,"-",IFERROR(IF(DATEDIF('Base de données'!$A3359,L$1,"d")&lt;&gt;0,"",'Base de données'!$B3359),""))</f>
        <v/>
      </c>
      <c r="M3359" s="39" t="str">
        <f>IF(M$1&gt;$AE$1,"-",IFERROR(IF(DATEDIF('Base de données'!$A3359,M$1,"d")&lt;&gt;0,"",'Base de données'!$B3359),""))</f>
        <v/>
      </c>
      <c r="N3359" s="39" t="str">
        <f>IF(N$1&gt;$AE$1,"-",IFERROR(IF(DATEDIF('Base de données'!$A3359,N$1,"d")&lt;&gt;0,"",'Base de données'!$B3359),""))</f>
        <v/>
      </c>
      <c r="O3359" s="39" t="str">
        <f>IF(O$1&gt;$AE$1,"-",IFERROR(IF(DATEDIF('Base de données'!$A3359,O$1,"d")&lt;&gt;0,"",'Base de données'!$B3359),""))</f>
        <v/>
      </c>
      <c r="P3359" s="39" t="str">
        <f>IF(P$1&gt;$AE$1,"-",IFERROR(IF(DATEDIF('Base de données'!$A3359,P$1,"d")&lt;&gt;0,"",'Base de données'!$B3359),""))</f>
        <v/>
      </c>
      <c r="Q3359" s="39" t="str">
        <f>IF(Q$1&gt;$AE$1,"-",IFERROR(IF(DATEDIF('Base de données'!$A3359,Q$1,"d")&lt;&gt;0,"",'Base de données'!$B3359),""))</f>
        <v/>
      </c>
      <c r="R3359" s="39" t="str">
        <f>IF(R$1&gt;$AE$1,"-",IFERROR(IF(DATEDIF('Base de données'!$A3359,R$1,"d")&lt;&gt;0,"",'Base de données'!$B3359),""))</f>
        <v/>
      </c>
      <c r="S3359" s="39" t="str">
        <f>IF(S$1&gt;$AE$1,"-",IFERROR(IF(DATEDIF('Base de données'!$A3359,S$1,"d")&lt;&gt;0,"",'Base de données'!$B3359),""))</f>
        <v/>
      </c>
      <c r="T3359" s="39" t="str">
        <f>IF(T$1&gt;$AE$1,"-",IFERROR(IF(DATEDIF('Base de données'!$A3359,T$1,"d")&lt;&gt;0,"",'Base de données'!$B3359),""))</f>
        <v/>
      </c>
      <c r="U3359" s="39" t="str">
        <f>IF(U$1&gt;$AE$1,"-",IFERROR(IF(DATEDIF('Base de données'!$A3359,U$1,"d")&lt;&gt;0,"",'Base de données'!$B3359),""))</f>
        <v/>
      </c>
      <c r="V3359" s="39" t="str">
        <f>IF(V$1&gt;$AE$1,"-",IFERROR(IF(DATEDIF('Base de données'!$A3359,V$1,"d")&lt;&gt;0,"",'Base de données'!$B3359),""))</f>
        <v>2M3V3</v>
      </c>
      <c r="W3359" s="34"/>
      <c r="X3359" s="30" t="str">
        <f>'Base de données'!$C3359&amp;" "&amp;'Base de données'!$D3359</f>
        <v>Bonneau Laetitia</v>
      </c>
      <c r="Y3359" s="31">
        <f>COUNTIF('Base de données'!$B:$B,'Base de données'!$B3359)</f>
        <v>12</v>
      </c>
      <c r="AA3359" s="87" cm="1">
        <f t="array" aca="1" ref="AA3359" ca="1">INDIRECT("'Base de données'!A" &amp; ROW(Y3359))</f>
        <v>45992</v>
      </c>
      <c r="AB3359" s="51" t="str" cm="1">
        <f t="array" aca="1" ref="AB3359" ca="1">INDIRECT("'Base de données'!B" &amp; ROW(Z3359))</f>
        <v>2M3V3</v>
      </c>
    </row>
    <row r="3360" spans="1:28" x14ac:dyDescent="0.3">
      <c r="A3360" s="41" t="str">
        <f ca="1">IF(IF(AND($B3360&lt;&gt;"-",$B3360=$E3360),"Entrée et sortie","-")="Entrée et sortie",'Base de données'!$B3360,"-")</f>
        <v>-</v>
      </c>
      <c r="B3360" s="41" t="str">
        <f t="shared" ca="1" si="211"/>
        <v>-</v>
      </c>
      <c r="C3360" s="41" t="str">
        <f t="shared" ca="1" si="212"/>
        <v>-</v>
      </c>
      <c r="D3360" s="41" t="str">
        <f>IF($F3360="sortie en cours d'année",'Base de données'!$B3360,"-")</f>
        <v>-</v>
      </c>
      <c r="E3360" s="41" t="str">
        <f>IF($H3360="entrée en cours d'année",'Base de données'!$B3360,"-")</f>
        <v>-</v>
      </c>
      <c r="F3360" s="37" t="str">
        <f t="shared" si="209"/>
        <v/>
      </c>
      <c r="G3360" s="37" t="str">
        <f>IF($J3360="mouvement",_xlfn.XLOOKUP('Base de données'!$B3360,$V:$V,$V:$V,0),"")</f>
        <v/>
      </c>
      <c r="H3360" s="37" t="str">
        <f t="shared" si="210"/>
        <v/>
      </c>
      <c r="I3360" s="37" t="str">
        <f>IF($J3360="mouvement",_xlfn.XLOOKUP('Base de données'!$B3360,$K:$K,$K:$K,0),"")</f>
        <v/>
      </c>
      <c r="J3360" s="38" t="str">
        <f>IF(AND(Y3360&lt;&gt;MAX(Y:Y),COUNTIF(K3360:V3360,'Base de données'!$B3360)&gt;0),"mouvement","")</f>
        <v/>
      </c>
      <c r="K3360" s="39" t="str">
        <f>IF(K$1&gt;$AE$1,"-",IFERROR(IF(DATEDIF('Base de données'!$A3360,K$1,"d")&lt;&gt;0,"",'Base de données'!$B3360),""))</f>
        <v/>
      </c>
      <c r="L3360" s="39" t="str">
        <f>IF(L$1&gt;$AE$1,"-",IFERROR(IF(DATEDIF('Base de données'!$A3360,L$1,"d")&lt;&gt;0,"",'Base de données'!$B3360),""))</f>
        <v/>
      </c>
      <c r="M3360" s="39" t="str">
        <f>IF(M$1&gt;$AE$1,"-",IFERROR(IF(DATEDIF('Base de données'!$A3360,M$1,"d")&lt;&gt;0,"",'Base de données'!$B3360),""))</f>
        <v/>
      </c>
      <c r="N3360" s="39" t="str">
        <f>IF(N$1&gt;$AE$1,"-",IFERROR(IF(DATEDIF('Base de données'!$A3360,N$1,"d")&lt;&gt;0,"",'Base de données'!$B3360),""))</f>
        <v/>
      </c>
      <c r="O3360" s="39" t="str">
        <f>IF(O$1&gt;$AE$1,"-",IFERROR(IF(DATEDIF('Base de données'!$A3360,O$1,"d")&lt;&gt;0,"",'Base de données'!$B3360),""))</f>
        <v/>
      </c>
      <c r="P3360" s="39" t="str">
        <f>IF(P$1&gt;$AE$1,"-",IFERROR(IF(DATEDIF('Base de données'!$A3360,P$1,"d")&lt;&gt;0,"",'Base de données'!$B3360),""))</f>
        <v/>
      </c>
      <c r="Q3360" s="39" t="str">
        <f>IF(Q$1&gt;$AE$1,"-",IFERROR(IF(DATEDIF('Base de données'!$A3360,Q$1,"d")&lt;&gt;0,"",'Base de données'!$B3360),""))</f>
        <v/>
      </c>
      <c r="R3360" s="39" t="str">
        <f>IF(R$1&gt;$AE$1,"-",IFERROR(IF(DATEDIF('Base de données'!$A3360,R$1,"d")&lt;&gt;0,"",'Base de données'!$B3360),""))</f>
        <v/>
      </c>
      <c r="S3360" s="39" t="str">
        <f>IF(S$1&gt;$AE$1,"-",IFERROR(IF(DATEDIF('Base de données'!$A3360,S$1,"d")&lt;&gt;0,"",'Base de données'!$B3360),""))</f>
        <v/>
      </c>
      <c r="T3360" s="39" t="str">
        <f>IF(T$1&gt;$AE$1,"-",IFERROR(IF(DATEDIF('Base de données'!$A3360,T$1,"d")&lt;&gt;0,"",'Base de données'!$B3360),""))</f>
        <v/>
      </c>
      <c r="U3360" s="39" t="str">
        <f>IF(U$1&gt;$AE$1,"-",IFERROR(IF(DATEDIF('Base de données'!$A3360,U$1,"d")&lt;&gt;0,"",'Base de données'!$B3360),""))</f>
        <v/>
      </c>
      <c r="V3360" s="39" t="str">
        <f>IF(V$1&gt;$AE$1,"-",IFERROR(IF(DATEDIF('Base de données'!$A3360,V$1,"d")&lt;&gt;0,"",'Base de données'!$B3360),""))</f>
        <v>O47TK</v>
      </c>
      <c r="W3360" s="34"/>
      <c r="X3360" s="30" t="str">
        <f>'Base de données'!$C3360&amp;" "&amp;'Base de données'!$D3360</f>
        <v>Humbert Théodore</v>
      </c>
      <c r="Y3360" s="31">
        <f>COUNTIF('Base de données'!$B:$B,'Base de données'!$B3360)</f>
        <v>12</v>
      </c>
      <c r="AA3360" s="87" cm="1">
        <f t="array" aca="1" ref="AA3360" ca="1">INDIRECT("'Base de données'!A" &amp; ROW(Y3360))</f>
        <v>45992</v>
      </c>
      <c r="AB3360" s="51" t="str" cm="1">
        <f t="array" aca="1" ref="AB3360" ca="1">INDIRECT("'Base de données'!B" &amp; ROW(Z3360))</f>
        <v>O47TK</v>
      </c>
    </row>
    <row r="3361" spans="1:28" x14ac:dyDescent="0.3">
      <c r="A3361" s="41" t="str">
        <f ca="1">IF(IF(AND($B3361&lt;&gt;"-",$B3361=$E3361),"Entrée et sortie","-")="Entrée et sortie",'Base de données'!$B3361,"-")</f>
        <v>-</v>
      </c>
      <c r="B3361" s="41" t="str">
        <f t="shared" ca="1" si="211"/>
        <v>-</v>
      </c>
      <c r="C3361" s="41" t="str">
        <f t="shared" ca="1" si="212"/>
        <v>-</v>
      </c>
      <c r="D3361" s="41" t="str">
        <f>IF($F3361="sortie en cours d'année",'Base de données'!$B3361,"-")</f>
        <v>-</v>
      </c>
      <c r="E3361" s="41" t="str">
        <f>IF($H3361="entrée en cours d'année",'Base de données'!$B3361,"-")</f>
        <v>-</v>
      </c>
      <c r="F3361" s="37" t="str">
        <f t="shared" si="209"/>
        <v/>
      </c>
      <c r="G3361" s="37" t="str">
        <f>IF($J3361="mouvement",_xlfn.XLOOKUP('Base de données'!$B3361,$V:$V,$V:$V,0),"")</f>
        <v/>
      </c>
      <c r="H3361" s="37" t="str">
        <f t="shared" si="210"/>
        <v/>
      </c>
      <c r="I3361" s="37" t="str">
        <f>IF($J3361="mouvement",_xlfn.XLOOKUP('Base de données'!$B3361,$K:$K,$K:$K,0),"")</f>
        <v/>
      </c>
      <c r="J3361" s="38" t="str">
        <f>IF(AND(Y3361&lt;&gt;MAX(Y:Y),COUNTIF(K3361:V3361,'Base de données'!$B3361)&gt;0),"mouvement","")</f>
        <v/>
      </c>
      <c r="K3361" s="39" t="str">
        <f>IF(K$1&gt;$AE$1,"-",IFERROR(IF(DATEDIF('Base de données'!$A3361,K$1,"d")&lt;&gt;0,"",'Base de données'!$B3361),""))</f>
        <v/>
      </c>
      <c r="L3361" s="39" t="str">
        <f>IF(L$1&gt;$AE$1,"-",IFERROR(IF(DATEDIF('Base de données'!$A3361,L$1,"d")&lt;&gt;0,"",'Base de données'!$B3361),""))</f>
        <v/>
      </c>
      <c r="M3361" s="39" t="str">
        <f>IF(M$1&gt;$AE$1,"-",IFERROR(IF(DATEDIF('Base de données'!$A3361,M$1,"d")&lt;&gt;0,"",'Base de données'!$B3361),""))</f>
        <v/>
      </c>
      <c r="N3361" s="39" t="str">
        <f>IF(N$1&gt;$AE$1,"-",IFERROR(IF(DATEDIF('Base de données'!$A3361,N$1,"d")&lt;&gt;0,"",'Base de données'!$B3361),""))</f>
        <v/>
      </c>
      <c r="O3361" s="39" t="str">
        <f>IF(O$1&gt;$AE$1,"-",IFERROR(IF(DATEDIF('Base de données'!$A3361,O$1,"d")&lt;&gt;0,"",'Base de données'!$B3361),""))</f>
        <v/>
      </c>
      <c r="P3361" s="39" t="str">
        <f>IF(P$1&gt;$AE$1,"-",IFERROR(IF(DATEDIF('Base de données'!$A3361,P$1,"d")&lt;&gt;0,"",'Base de données'!$B3361),""))</f>
        <v/>
      </c>
      <c r="Q3361" s="39" t="str">
        <f>IF(Q$1&gt;$AE$1,"-",IFERROR(IF(DATEDIF('Base de données'!$A3361,Q$1,"d")&lt;&gt;0,"",'Base de données'!$B3361),""))</f>
        <v/>
      </c>
      <c r="R3361" s="39" t="str">
        <f>IF(R$1&gt;$AE$1,"-",IFERROR(IF(DATEDIF('Base de données'!$A3361,R$1,"d")&lt;&gt;0,"",'Base de données'!$B3361),""))</f>
        <v/>
      </c>
      <c r="S3361" s="39" t="str">
        <f>IF(S$1&gt;$AE$1,"-",IFERROR(IF(DATEDIF('Base de données'!$A3361,S$1,"d")&lt;&gt;0,"",'Base de données'!$B3361),""))</f>
        <v/>
      </c>
      <c r="T3361" s="39" t="str">
        <f>IF(T$1&gt;$AE$1,"-",IFERROR(IF(DATEDIF('Base de données'!$A3361,T$1,"d")&lt;&gt;0,"",'Base de données'!$B3361),""))</f>
        <v/>
      </c>
      <c r="U3361" s="39" t="str">
        <f>IF(U$1&gt;$AE$1,"-",IFERROR(IF(DATEDIF('Base de données'!$A3361,U$1,"d")&lt;&gt;0,"",'Base de données'!$B3361),""))</f>
        <v/>
      </c>
      <c r="V3361" s="39" t="str">
        <f>IF(V$1&gt;$AE$1,"-",IFERROR(IF(DATEDIF('Base de données'!$A3361,V$1,"d")&lt;&gt;0,"",'Base de données'!$B3361),""))</f>
        <v>55NEX</v>
      </c>
      <c r="W3361" s="34"/>
      <c r="X3361" s="30" t="str">
        <f>'Base de données'!$C3361&amp;" "&amp;'Base de données'!$D3361</f>
        <v>Lebon Jérôme</v>
      </c>
      <c r="Y3361" s="31">
        <f>COUNTIF('Base de données'!$B:$B,'Base de données'!$B3361)</f>
        <v>12</v>
      </c>
      <c r="AA3361" s="87" cm="1">
        <f t="array" aca="1" ref="AA3361" ca="1">INDIRECT("'Base de données'!A" &amp; ROW(Y3361))</f>
        <v>45992</v>
      </c>
      <c r="AB3361" s="51" t="str" cm="1">
        <f t="array" aca="1" ref="AB3361" ca="1">INDIRECT("'Base de données'!B" &amp; ROW(Z3361))</f>
        <v>55NEX</v>
      </c>
    </row>
    <row r="3362" spans="1:28" x14ac:dyDescent="0.3">
      <c r="A3362" s="41" t="str">
        <f ca="1">IF(IF(AND($B3362&lt;&gt;"-",$B3362=$E3362),"Entrée et sortie","-")="Entrée et sortie",'Base de données'!$B3362,"-")</f>
        <v>-</v>
      </c>
      <c r="B3362" s="41" t="str">
        <f t="shared" ca="1" si="211"/>
        <v>-</v>
      </c>
      <c r="C3362" s="41" t="str">
        <f t="shared" ca="1" si="212"/>
        <v>-</v>
      </c>
      <c r="D3362" s="41" t="str">
        <f>IF($F3362="sortie en cours d'année",'Base de données'!$B3362,"-")</f>
        <v>-</v>
      </c>
      <c r="E3362" s="41" t="str">
        <f>IF($H3362="entrée en cours d'année",'Base de données'!$B3362,"-")</f>
        <v>-</v>
      </c>
      <c r="F3362" s="37" t="str">
        <f t="shared" si="209"/>
        <v/>
      </c>
      <c r="G3362" s="37" t="str">
        <f>IF($J3362="mouvement",_xlfn.XLOOKUP('Base de données'!$B3362,$V:$V,$V:$V,0),"")</f>
        <v/>
      </c>
      <c r="H3362" s="37" t="str">
        <f t="shared" si="210"/>
        <v/>
      </c>
      <c r="I3362" s="37" t="str">
        <f>IF($J3362="mouvement",_xlfn.XLOOKUP('Base de données'!$B3362,$K:$K,$K:$K,0),"")</f>
        <v/>
      </c>
      <c r="J3362" s="38" t="str">
        <f>IF(AND(Y3362&lt;&gt;MAX(Y:Y),COUNTIF(K3362:V3362,'Base de données'!$B3362)&gt;0),"mouvement","")</f>
        <v/>
      </c>
      <c r="K3362" s="39" t="str">
        <f>IF(K$1&gt;$AE$1,"-",IFERROR(IF(DATEDIF('Base de données'!$A3362,K$1,"d")&lt;&gt;0,"",'Base de données'!$B3362),""))</f>
        <v/>
      </c>
      <c r="L3362" s="39" t="str">
        <f>IF(L$1&gt;$AE$1,"-",IFERROR(IF(DATEDIF('Base de données'!$A3362,L$1,"d")&lt;&gt;0,"",'Base de données'!$B3362),""))</f>
        <v/>
      </c>
      <c r="M3362" s="39" t="str">
        <f>IF(M$1&gt;$AE$1,"-",IFERROR(IF(DATEDIF('Base de données'!$A3362,M$1,"d")&lt;&gt;0,"",'Base de données'!$B3362),""))</f>
        <v/>
      </c>
      <c r="N3362" s="39" t="str">
        <f>IF(N$1&gt;$AE$1,"-",IFERROR(IF(DATEDIF('Base de données'!$A3362,N$1,"d")&lt;&gt;0,"",'Base de données'!$B3362),""))</f>
        <v/>
      </c>
      <c r="O3362" s="39" t="str">
        <f>IF(O$1&gt;$AE$1,"-",IFERROR(IF(DATEDIF('Base de données'!$A3362,O$1,"d")&lt;&gt;0,"",'Base de données'!$B3362),""))</f>
        <v/>
      </c>
      <c r="P3362" s="39" t="str">
        <f>IF(P$1&gt;$AE$1,"-",IFERROR(IF(DATEDIF('Base de données'!$A3362,P$1,"d")&lt;&gt;0,"",'Base de données'!$B3362),""))</f>
        <v/>
      </c>
      <c r="Q3362" s="39" t="str">
        <f>IF(Q$1&gt;$AE$1,"-",IFERROR(IF(DATEDIF('Base de données'!$A3362,Q$1,"d")&lt;&gt;0,"",'Base de données'!$B3362),""))</f>
        <v/>
      </c>
      <c r="R3362" s="39" t="str">
        <f>IF(R$1&gt;$AE$1,"-",IFERROR(IF(DATEDIF('Base de données'!$A3362,R$1,"d")&lt;&gt;0,"",'Base de données'!$B3362),""))</f>
        <v/>
      </c>
      <c r="S3362" s="39" t="str">
        <f>IF(S$1&gt;$AE$1,"-",IFERROR(IF(DATEDIF('Base de données'!$A3362,S$1,"d")&lt;&gt;0,"",'Base de données'!$B3362),""))</f>
        <v/>
      </c>
      <c r="T3362" s="39" t="str">
        <f>IF(T$1&gt;$AE$1,"-",IFERROR(IF(DATEDIF('Base de données'!$A3362,T$1,"d")&lt;&gt;0,"",'Base de données'!$B3362),""))</f>
        <v/>
      </c>
      <c r="U3362" s="39" t="str">
        <f>IF(U$1&gt;$AE$1,"-",IFERROR(IF(DATEDIF('Base de données'!$A3362,U$1,"d")&lt;&gt;0,"",'Base de données'!$B3362),""))</f>
        <v/>
      </c>
      <c r="V3362" s="39" t="str">
        <f>IF(V$1&gt;$AE$1,"-",IFERROR(IF(DATEDIF('Base de données'!$A3362,V$1,"d")&lt;&gt;0,"",'Base de données'!$B3362),""))</f>
        <v>4VFH6</v>
      </c>
      <c r="W3362" s="34"/>
      <c r="X3362" s="30" t="str">
        <f>'Base de données'!$C3362&amp;" "&amp;'Base de données'!$D3362</f>
        <v>Moreno Thérèse</v>
      </c>
      <c r="Y3362" s="31">
        <f>COUNTIF('Base de données'!$B:$B,'Base de données'!$B3362)</f>
        <v>12</v>
      </c>
      <c r="AA3362" s="87" cm="1">
        <f t="array" aca="1" ref="AA3362" ca="1">INDIRECT("'Base de données'!A" &amp; ROW(Y3362))</f>
        <v>45992</v>
      </c>
      <c r="AB3362" s="51" t="str" cm="1">
        <f t="array" aca="1" ref="AB3362" ca="1">INDIRECT("'Base de données'!B" &amp; ROW(Z3362))</f>
        <v>4VFH6</v>
      </c>
    </row>
    <row r="3363" spans="1:28" x14ac:dyDescent="0.3">
      <c r="A3363" s="41" t="str">
        <f ca="1">IF(IF(AND($B3363&lt;&gt;"-",$B3363=$E3363),"Entrée et sortie","-")="Entrée et sortie",'Base de données'!$B3363,"-")</f>
        <v>-</v>
      </c>
      <c r="B3363" s="41" t="str">
        <f t="shared" ca="1" si="211"/>
        <v>-</v>
      </c>
      <c r="C3363" s="41" t="str">
        <f t="shared" ca="1" si="212"/>
        <v>-</v>
      </c>
      <c r="D3363" s="41" t="str">
        <f>IF($F3363="sortie en cours d'année",'Base de données'!$B3363,"-")</f>
        <v>-</v>
      </c>
      <c r="E3363" s="41" t="str">
        <f>IF($H3363="entrée en cours d'année",'Base de données'!$B3363,"-")</f>
        <v>-</v>
      </c>
      <c r="F3363" s="37" t="str">
        <f t="shared" si="209"/>
        <v/>
      </c>
      <c r="G3363" s="37" t="str">
        <f>IF($J3363="mouvement",_xlfn.XLOOKUP('Base de données'!$B3363,$V:$V,$V:$V,0),"")</f>
        <v/>
      </c>
      <c r="H3363" s="37" t="str">
        <f t="shared" si="210"/>
        <v/>
      </c>
      <c r="I3363" s="37" t="str">
        <f>IF($J3363="mouvement",_xlfn.XLOOKUP('Base de données'!$B3363,$K:$K,$K:$K,0),"")</f>
        <v/>
      </c>
      <c r="J3363" s="38" t="str">
        <f>IF(AND(Y3363&lt;&gt;MAX(Y:Y),COUNTIF(K3363:V3363,'Base de données'!$B3363)&gt;0),"mouvement","")</f>
        <v/>
      </c>
      <c r="K3363" s="39" t="str">
        <f>IF(K$1&gt;$AE$1,"-",IFERROR(IF(DATEDIF('Base de données'!$A3363,K$1,"d")&lt;&gt;0,"",'Base de données'!$B3363),""))</f>
        <v/>
      </c>
      <c r="L3363" s="39" t="str">
        <f>IF(L$1&gt;$AE$1,"-",IFERROR(IF(DATEDIF('Base de données'!$A3363,L$1,"d")&lt;&gt;0,"",'Base de données'!$B3363),""))</f>
        <v/>
      </c>
      <c r="M3363" s="39" t="str">
        <f>IF(M$1&gt;$AE$1,"-",IFERROR(IF(DATEDIF('Base de données'!$A3363,M$1,"d")&lt;&gt;0,"",'Base de données'!$B3363),""))</f>
        <v/>
      </c>
      <c r="N3363" s="39" t="str">
        <f>IF(N$1&gt;$AE$1,"-",IFERROR(IF(DATEDIF('Base de données'!$A3363,N$1,"d")&lt;&gt;0,"",'Base de données'!$B3363),""))</f>
        <v/>
      </c>
      <c r="O3363" s="39" t="str">
        <f>IF(O$1&gt;$AE$1,"-",IFERROR(IF(DATEDIF('Base de données'!$A3363,O$1,"d")&lt;&gt;0,"",'Base de données'!$B3363),""))</f>
        <v/>
      </c>
      <c r="P3363" s="39" t="str">
        <f>IF(P$1&gt;$AE$1,"-",IFERROR(IF(DATEDIF('Base de données'!$A3363,P$1,"d")&lt;&gt;0,"",'Base de données'!$B3363),""))</f>
        <v/>
      </c>
      <c r="Q3363" s="39" t="str">
        <f>IF(Q$1&gt;$AE$1,"-",IFERROR(IF(DATEDIF('Base de données'!$A3363,Q$1,"d")&lt;&gt;0,"",'Base de données'!$B3363),""))</f>
        <v/>
      </c>
      <c r="R3363" s="39" t="str">
        <f>IF(R$1&gt;$AE$1,"-",IFERROR(IF(DATEDIF('Base de données'!$A3363,R$1,"d")&lt;&gt;0,"",'Base de données'!$B3363),""))</f>
        <v/>
      </c>
      <c r="S3363" s="39" t="str">
        <f>IF(S$1&gt;$AE$1,"-",IFERROR(IF(DATEDIF('Base de données'!$A3363,S$1,"d")&lt;&gt;0,"",'Base de données'!$B3363),""))</f>
        <v/>
      </c>
      <c r="T3363" s="39" t="str">
        <f>IF(T$1&gt;$AE$1,"-",IFERROR(IF(DATEDIF('Base de données'!$A3363,T$1,"d")&lt;&gt;0,"",'Base de données'!$B3363),""))</f>
        <v/>
      </c>
      <c r="U3363" s="39" t="str">
        <f>IF(U$1&gt;$AE$1,"-",IFERROR(IF(DATEDIF('Base de données'!$A3363,U$1,"d")&lt;&gt;0,"",'Base de données'!$B3363),""))</f>
        <v/>
      </c>
      <c r="V3363" s="39" t="str">
        <f>IF(V$1&gt;$AE$1,"-",IFERROR(IF(DATEDIF('Base de données'!$A3363,V$1,"d")&lt;&gt;0,"",'Base de données'!$B3363),""))</f>
        <v>BHHGU</v>
      </c>
      <c r="W3363" s="34"/>
      <c r="X3363" s="30" t="str">
        <f>'Base de données'!$C3363&amp;" "&amp;'Base de données'!$D3363</f>
        <v>Royer Honoré</v>
      </c>
      <c r="Y3363" s="31">
        <f>COUNTIF('Base de données'!$B:$B,'Base de données'!$B3363)</f>
        <v>12</v>
      </c>
      <c r="AA3363" s="87" cm="1">
        <f t="array" aca="1" ref="AA3363" ca="1">INDIRECT("'Base de données'!A" &amp; ROW(Y3363))</f>
        <v>45992</v>
      </c>
      <c r="AB3363" s="51" t="str" cm="1">
        <f t="array" aca="1" ref="AB3363" ca="1">INDIRECT("'Base de données'!B" &amp; ROW(Z3363))</f>
        <v>BHHGU</v>
      </c>
    </row>
    <row r="3364" spans="1:28" x14ac:dyDescent="0.3">
      <c r="A3364" s="41" t="str">
        <f ca="1">IF(IF(AND($B3364&lt;&gt;"-",$B3364=$E3364),"Entrée et sortie","-")="Entrée et sortie",'Base de données'!$B3364,"-")</f>
        <v>-</v>
      </c>
      <c r="B3364" s="41" t="str">
        <f t="shared" ca="1" si="211"/>
        <v>-</v>
      </c>
      <c r="C3364" s="41" t="str">
        <f t="shared" ca="1" si="212"/>
        <v>-</v>
      </c>
      <c r="D3364" s="41" t="str">
        <f>IF($F3364="sortie en cours d'année",'Base de données'!$B3364,"-")</f>
        <v>-</v>
      </c>
      <c r="E3364" s="41" t="str">
        <f>IF($H3364="entrée en cours d'année",'Base de données'!$B3364,"-")</f>
        <v>-</v>
      </c>
      <c r="F3364" s="37" t="str">
        <f t="shared" si="209"/>
        <v/>
      </c>
      <c r="G3364" s="37" t="str">
        <f>IF($J3364="mouvement",_xlfn.XLOOKUP('Base de données'!$B3364,$V:$V,$V:$V,0),"")</f>
        <v/>
      </c>
      <c r="H3364" s="37" t="str">
        <f t="shared" si="210"/>
        <v/>
      </c>
      <c r="I3364" s="37" t="str">
        <f>IF($J3364="mouvement",_xlfn.XLOOKUP('Base de données'!$B3364,$K:$K,$K:$K,0),"")</f>
        <v/>
      </c>
      <c r="J3364" s="38" t="str">
        <f>IF(AND(Y3364&lt;&gt;MAX(Y:Y),COUNTIF(K3364:V3364,'Base de données'!$B3364)&gt;0),"mouvement","")</f>
        <v/>
      </c>
      <c r="K3364" s="39" t="str">
        <f>IF(K$1&gt;$AE$1,"-",IFERROR(IF(DATEDIF('Base de données'!$A3364,K$1,"d")&lt;&gt;0,"",'Base de données'!$B3364),""))</f>
        <v/>
      </c>
      <c r="L3364" s="39" t="str">
        <f>IF(L$1&gt;$AE$1,"-",IFERROR(IF(DATEDIF('Base de données'!$A3364,L$1,"d")&lt;&gt;0,"",'Base de données'!$B3364),""))</f>
        <v/>
      </c>
      <c r="M3364" s="39" t="str">
        <f>IF(M$1&gt;$AE$1,"-",IFERROR(IF(DATEDIF('Base de données'!$A3364,M$1,"d")&lt;&gt;0,"",'Base de données'!$B3364),""))</f>
        <v/>
      </c>
      <c r="N3364" s="39" t="str">
        <f>IF(N$1&gt;$AE$1,"-",IFERROR(IF(DATEDIF('Base de données'!$A3364,N$1,"d")&lt;&gt;0,"",'Base de données'!$B3364),""))</f>
        <v/>
      </c>
      <c r="O3364" s="39" t="str">
        <f>IF(O$1&gt;$AE$1,"-",IFERROR(IF(DATEDIF('Base de données'!$A3364,O$1,"d")&lt;&gt;0,"",'Base de données'!$B3364),""))</f>
        <v/>
      </c>
      <c r="P3364" s="39" t="str">
        <f>IF(P$1&gt;$AE$1,"-",IFERROR(IF(DATEDIF('Base de données'!$A3364,P$1,"d")&lt;&gt;0,"",'Base de données'!$B3364),""))</f>
        <v/>
      </c>
      <c r="Q3364" s="39" t="str">
        <f>IF(Q$1&gt;$AE$1,"-",IFERROR(IF(DATEDIF('Base de données'!$A3364,Q$1,"d")&lt;&gt;0,"",'Base de données'!$B3364),""))</f>
        <v/>
      </c>
      <c r="R3364" s="39" t="str">
        <f>IF(R$1&gt;$AE$1,"-",IFERROR(IF(DATEDIF('Base de données'!$A3364,R$1,"d")&lt;&gt;0,"",'Base de données'!$B3364),""))</f>
        <v/>
      </c>
      <c r="S3364" s="39" t="str">
        <f>IF(S$1&gt;$AE$1,"-",IFERROR(IF(DATEDIF('Base de données'!$A3364,S$1,"d")&lt;&gt;0,"",'Base de données'!$B3364),""))</f>
        <v/>
      </c>
      <c r="T3364" s="39" t="str">
        <f>IF(T$1&gt;$AE$1,"-",IFERROR(IF(DATEDIF('Base de données'!$A3364,T$1,"d")&lt;&gt;0,"",'Base de données'!$B3364),""))</f>
        <v/>
      </c>
      <c r="U3364" s="39" t="str">
        <f>IF(U$1&gt;$AE$1,"-",IFERROR(IF(DATEDIF('Base de données'!$A3364,U$1,"d")&lt;&gt;0,"",'Base de données'!$B3364),""))</f>
        <v/>
      </c>
      <c r="V3364" s="39" t="str">
        <f>IF(V$1&gt;$AE$1,"-",IFERROR(IF(DATEDIF('Base de données'!$A3364,V$1,"d")&lt;&gt;0,"",'Base de données'!$B3364),""))</f>
        <v>SWK1T</v>
      </c>
      <c r="W3364" s="34"/>
      <c r="X3364" s="30" t="str">
        <f>'Base de données'!$C3364&amp;" "&amp;'Base de données'!$D3364</f>
        <v>Chevallier Jules</v>
      </c>
      <c r="Y3364" s="31">
        <f>COUNTIF('Base de données'!$B:$B,'Base de données'!$B3364)</f>
        <v>12</v>
      </c>
      <c r="AA3364" s="87" cm="1">
        <f t="array" aca="1" ref="AA3364" ca="1">INDIRECT("'Base de données'!A" &amp; ROW(Y3364))</f>
        <v>45992</v>
      </c>
      <c r="AB3364" s="51" t="str" cm="1">
        <f t="array" aca="1" ref="AB3364" ca="1">INDIRECT("'Base de données'!B" &amp; ROW(Z3364))</f>
        <v>SWK1T</v>
      </c>
    </row>
    <row r="3365" spans="1:28" x14ac:dyDescent="0.3">
      <c r="A3365" s="41" t="str">
        <f ca="1">IF(IF(AND($B3365&lt;&gt;"-",$B3365=$E3365),"Entrée et sortie","-")="Entrée et sortie",'Base de données'!$B3365,"-")</f>
        <v>-</v>
      </c>
      <c r="B3365" s="41" t="str">
        <f t="shared" ca="1" si="211"/>
        <v>-</v>
      </c>
      <c r="C3365" s="41" t="str">
        <f t="shared" ca="1" si="212"/>
        <v>-</v>
      </c>
      <c r="D3365" s="41" t="str">
        <f>IF($F3365="sortie en cours d'année",'Base de données'!$B3365,"-")</f>
        <v>-</v>
      </c>
      <c r="E3365" s="41" t="str">
        <f>IF($H3365="entrée en cours d'année",'Base de données'!$B3365,"-")</f>
        <v>-</v>
      </c>
      <c r="F3365" s="37" t="str">
        <f t="shared" si="209"/>
        <v/>
      </c>
      <c r="G3365" s="37" t="str">
        <f>IF($J3365="mouvement",_xlfn.XLOOKUP('Base de données'!$B3365,$V:$V,$V:$V,0),"")</f>
        <v/>
      </c>
      <c r="H3365" s="37" t="str">
        <f t="shared" si="210"/>
        <v/>
      </c>
      <c r="I3365" s="37" t="str">
        <f>IF($J3365="mouvement",_xlfn.XLOOKUP('Base de données'!$B3365,$K:$K,$K:$K,0),"")</f>
        <v/>
      </c>
      <c r="J3365" s="38" t="str">
        <f>IF(AND(Y3365&lt;&gt;MAX(Y:Y),COUNTIF(K3365:V3365,'Base de données'!$B3365)&gt;0),"mouvement","")</f>
        <v/>
      </c>
      <c r="K3365" s="39" t="str">
        <f>IF(K$1&gt;$AE$1,"-",IFERROR(IF(DATEDIF('Base de données'!$A3365,K$1,"d")&lt;&gt;0,"",'Base de données'!$B3365),""))</f>
        <v/>
      </c>
      <c r="L3365" s="39" t="str">
        <f>IF(L$1&gt;$AE$1,"-",IFERROR(IF(DATEDIF('Base de données'!$A3365,L$1,"d")&lt;&gt;0,"",'Base de données'!$B3365),""))</f>
        <v/>
      </c>
      <c r="M3365" s="39" t="str">
        <f>IF(M$1&gt;$AE$1,"-",IFERROR(IF(DATEDIF('Base de données'!$A3365,M$1,"d")&lt;&gt;0,"",'Base de données'!$B3365),""))</f>
        <v/>
      </c>
      <c r="N3365" s="39" t="str">
        <f>IF(N$1&gt;$AE$1,"-",IFERROR(IF(DATEDIF('Base de données'!$A3365,N$1,"d")&lt;&gt;0,"",'Base de données'!$B3365),""))</f>
        <v/>
      </c>
      <c r="O3365" s="39" t="str">
        <f>IF(O$1&gt;$AE$1,"-",IFERROR(IF(DATEDIF('Base de données'!$A3365,O$1,"d")&lt;&gt;0,"",'Base de données'!$B3365),""))</f>
        <v/>
      </c>
      <c r="P3365" s="39" t="str">
        <f>IF(P$1&gt;$AE$1,"-",IFERROR(IF(DATEDIF('Base de données'!$A3365,P$1,"d")&lt;&gt;0,"",'Base de données'!$B3365),""))</f>
        <v/>
      </c>
      <c r="Q3365" s="39" t="str">
        <f>IF(Q$1&gt;$AE$1,"-",IFERROR(IF(DATEDIF('Base de données'!$A3365,Q$1,"d")&lt;&gt;0,"",'Base de données'!$B3365),""))</f>
        <v/>
      </c>
      <c r="R3365" s="39" t="str">
        <f>IF(R$1&gt;$AE$1,"-",IFERROR(IF(DATEDIF('Base de données'!$A3365,R$1,"d")&lt;&gt;0,"",'Base de données'!$B3365),""))</f>
        <v/>
      </c>
      <c r="S3365" s="39" t="str">
        <f>IF(S$1&gt;$AE$1,"-",IFERROR(IF(DATEDIF('Base de données'!$A3365,S$1,"d")&lt;&gt;0,"",'Base de données'!$B3365),""))</f>
        <v/>
      </c>
      <c r="T3365" s="39" t="str">
        <f>IF(T$1&gt;$AE$1,"-",IFERROR(IF(DATEDIF('Base de données'!$A3365,T$1,"d")&lt;&gt;0,"",'Base de données'!$B3365),""))</f>
        <v/>
      </c>
      <c r="U3365" s="39" t="str">
        <f>IF(U$1&gt;$AE$1,"-",IFERROR(IF(DATEDIF('Base de données'!$A3365,U$1,"d")&lt;&gt;0,"",'Base de données'!$B3365),""))</f>
        <v/>
      </c>
      <c r="V3365" s="39" t="str">
        <f>IF(V$1&gt;$AE$1,"-",IFERROR(IF(DATEDIF('Base de données'!$A3365,V$1,"d")&lt;&gt;0,"",'Base de données'!$B3365),""))</f>
        <v>8IYTJ</v>
      </c>
      <c r="W3365" s="34"/>
      <c r="X3365" s="30" t="str">
        <f>'Base de données'!$C3365&amp;" "&amp;'Base de données'!$D3365</f>
        <v>Ribeiro Aimé</v>
      </c>
      <c r="Y3365" s="31">
        <f>COUNTIF('Base de données'!$B:$B,'Base de données'!$B3365)</f>
        <v>12</v>
      </c>
      <c r="AA3365" s="87" cm="1">
        <f t="array" aca="1" ref="AA3365" ca="1">INDIRECT("'Base de données'!A" &amp; ROW(Y3365))</f>
        <v>45992</v>
      </c>
      <c r="AB3365" s="51" t="str" cm="1">
        <f t="array" aca="1" ref="AB3365" ca="1">INDIRECT("'Base de données'!B" &amp; ROW(Z3365))</f>
        <v>8IYTJ</v>
      </c>
    </row>
    <row r="3366" spans="1:28" x14ac:dyDescent="0.3">
      <c r="A3366" s="41" t="str">
        <f ca="1">IF(IF(AND($B3366&lt;&gt;"-",$B3366=$E3366),"Entrée et sortie","-")="Entrée et sortie",'Base de données'!$B3366,"-")</f>
        <v>-</v>
      </c>
      <c r="B3366" s="41" t="str">
        <f t="shared" ca="1" si="211"/>
        <v>-</v>
      </c>
      <c r="C3366" s="41" t="str">
        <f t="shared" ca="1" si="212"/>
        <v>-</v>
      </c>
      <c r="D3366" s="41" t="str">
        <f>IF($F3366="sortie en cours d'année",'Base de données'!$B3366,"-")</f>
        <v>-</v>
      </c>
      <c r="E3366" s="41" t="str">
        <f>IF($H3366="entrée en cours d'année",'Base de données'!$B3366,"-")</f>
        <v>-</v>
      </c>
      <c r="F3366" s="37" t="str">
        <f t="shared" si="209"/>
        <v/>
      </c>
      <c r="G3366" s="37" t="str">
        <f>IF($J3366="mouvement",_xlfn.XLOOKUP('Base de données'!$B3366,$V:$V,$V:$V,0),"")</f>
        <v/>
      </c>
      <c r="H3366" s="37" t="str">
        <f t="shared" si="210"/>
        <v/>
      </c>
      <c r="I3366" s="37" t="str">
        <f>IF($J3366="mouvement",_xlfn.XLOOKUP('Base de données'!$B3366,$K:$K,$K:$K,0),"")</f>
        <v/>
      </c>
      <c r="J3366" s="38" t="str">
        <f>IF(AND(Y3366&lt;&gt;MAX(Y:Y),COUNTIF(K3366:V3366,'Base de données'!$B3366)&gt;0),"mouvement","")</f>
        <v/>
      </c>
      <c r="K3366" s="39" t="str">
        <f>IF(K$1&gt;$AE$1,"-",IFERROR(IF(DATEDIF('Base de données'!$A3366,K$1,"d")&lt;&gt;0,"",'Base de données'!$B3366),""))</f>
        <v/>
      </c>
      <c r="L3366" s="39" t="str">
        <f>IF(L$1&gt;$AE$1,"-",IFERROR(IF(DATEDIF('Base de données'!$A3366,L$1,"d")&lt;&gt;0,"",'Base de données'!$B3366),""))</f>
        <v/>
      </c>
      <c r="M3366" s="39" t="str">
        <f>IF(M$1&gt;$AE$1,"-",IFERROR(IF(DATEDIF('Base de données'!$A3366,M$1,"d")&lt;&gt;0,"",'Base de données'!$B3366),""))</f>
        <v/>
      </c>
      <c r="N3366" s="39" t="str">
        <f>IF(N$1&gt;$AE$1,"-",IFERROR(IF(DATEDIF('Base de données'!$A3366,N$1,"d")&lt;&gt;0,"",'Base de données'!$B3366),""))</f>
        <v/>
      </c>
      <c r="O3366" s="39" t="str">
        <f>IF(O$1&gt;$AE$1,"-",IFERROR(IF(DATEDIF('Base de données'!$A3366,O$1,"d")&lt;&gt;0,"",'Base de données'!$B3366),""))</f>
        <v/>
      </c>
      <c r="P3366" s="39" t="str">
        <f>IF(P$1&gt;$AE$1,"-",IFERROR(IF(DATEDIF('Base de données'!$A3366,P$1,"d")&lt;&gt;0,"",'Base de données'!$B3366),""))</f>
        <v/>
      </c>
      <c r="Q3366" s="39" t="str">
        <f>IF(Q$1&gt;$AE$1,"-",IFERROR(IF(DATEDIF('Base de données'!$A3366,Q$1,"d")&lt;&gt;0,"",'Base de données'!$B3366),""))</f>
        <v/>
      </c>
      <c r="R3366" s="39" t="str">
        <f>IF(R$1&gt;$AE$1,"-",IFERROR(IF(DATEDIF('Base de données'!$A3366,R$1,"d")&lt;&gt;0,"",'Base de données'!$B3366),""))</f>
        <v/>
      </c>
      <c r="S3366" s="39" t="str">
        <f>IF(S$1&gt;$AE$1,"-",IFERROR(IF(DATEDIF('Base de données'!$A3366,S$1,"d")&lt;&gt;0,"",'Base de données'!$B3366),""))</f>
        <v/>
      </c>
      <c r="T3366" s="39" t="str">
        <f>IF(T$1&gt;$AE$1,"-",IFERROR(IF(DATEDIF('Base de données'!$A3366,T$1,"d")&lt;&gt;0,"",'Base de données'!$B3366),""))</f>
        <v/>
      </c>
      <c r="U3366" s="39" t="str">
        <f>IF(U$1&gt;$AE$1,"-",IFERROR(IF(DATEDIF('Base de données'!$A3366,U$1,"d")&lt;&gt;0,"",'Base de données'!$B3366),""))</f>
        <v/>
      </c>
      <c r="V3366" s="39" t="str">
        <f>IF(V$1&gt;$AE$1,"-",IFERROR(IF(DATEDIF('Base de données'!$A3366,V$1,"d")&lt;&gt;0,"",'Base de données'!$B3366),""))</f>
        <v>UX84B</v>
      </c>
      <c r="W3366" s="34"/>
      <c r="X3366" s="30" t="str">
        <f>'Base de données'!$C3366&amp;" "&amp;'Base de données'!$D3366</f>
        <v>Le Gall Monique</v>
      </c>
      <c r="Y3366" s="31">
        <f>COUNTIF('Base de données'!$B:$B,'Base de données'!$B3366)</f>
        <v>12</v>
      </c>
      <c r="AA3366" s="87" cm="1">
        <f t="array" aca="1" ref="AA3366" ca="1">INDIRECT("'Base de données'!A" &amp; ROW(Y3366))</f>
        <v>45992</v>
      </c>
      <c r="AB3366" s="51" t="str" cm="1">
        <f t="array" aca="1" ref="AB3366" ca="1">INDIRECT("'Base de données'!B" &amp; ROW(Z3366))</f>
        <v>UX84B</v>
      </c>
    </row>
    <row r="3367" spans="1:28" x14ac:dyDescent="0.3">
      <c r="A3367" s="41" t="str">
        <f ca="1">IF(IF(AND($B3367&lt;&gt;"-",$B3367=$E3367),"Entrée et sortie","-")="Entrée et sortie",'Base de données'!$B3367,"-")</f>
        <v>-</v>
      </c>
      <c r="B3367" s="41" t="str">
        <f t="shared" ca="1" si="211"/>
        <v>-</v>
      </c>
      <c r="C3367" s="41" t="str">
        <f t="shared" ca="1" si="212"/>
        <v>-</v>
      </c>
      <c r="D3367" s="41" t="str">
        <f>IF($F3367="sortie en cours d'année",'Base de données'!$B3367,"-")</f>
        <v>-</v>
      </c>
      <c r="E3367" s="41" t="str">
        <f>IF($H3367="entrée en cours d'année",'Base de données'!$B3367,"-")</f>
        <v>-</v>
      </c>
      <c r="F3367" s="37" t="str">
        <f t="shared" si="209"/>
        <v/>
      </c>
      <c r="G3367" s="37" t="str">
        <f>IF($J3367="mouvement",_xlfn.XLOOKUP('Base de données'!$B3367,$V:$V,$V:$V,0),"")</f>
        <v/>
      </c>
      <c r="H3367" s="37" t="str">
        <f t="shared" si="210"/>
        <v/>
      </c>
      <c r="I3367" s="37" t="str">
        <f>IF($J3367="mouvement",_xlfn.XLOOKUP('Base de données'!$B3367,$K:$K,$K:$K,0),"")</f>
        <v/>
      </c>
      <c r="J3367" s="38" t="str">
        <f>IF(AND(Y3367&lt;&gt;MAX(Y:Y),COUNTIF(K3367:V3367,'Base de données'!$B3367)&gt;0),"mouvement","")</f>
        <v/>
      </c>
      <c r="K3367" s="39" t="str">
        <f>IF(K$1&gt;$AE$1,"-",IFERROR(IF(DATEDIF('Base de données'!$A3367,K$1,"d")&lt;&gt;0,"",'Base de données'!$B3367),""))</f>
        <v/>
      </c>
      <c r="L3367" s="39" t="str">
        <f>IF(L$1&gt;$AE$1,"-",IFERROR(IF(DATEDIF('Base de données'!$A3367,L$1,"d")&lt;&gt;0,"",'Base de données'!$B3367),""))</f>
        <v/>
      </c>
      <c r="M3367" s="39" t="str">
        <f>IF(M$1&gt;$AE$1,"-",IFERROR(IF(DATEDIF('Base de données'!$A3367,M$1,"d")&lt;&gt;0,"",'Base de données'!$B3367),""))</f>
        <v/>
      </c>
      <c r="N3367" s="39" t="str">
        <f>IF(N$1&gt;$AE$1,"-",IFERROR(IF(DATEDIF('Base de données'!$A3367,N$1,"d")&lt;&gt;0,"",'Base de données'!$B3367),""))</f>
        <v/>
      </c>
      <c r="O3367" s="39" t="str">
        <f>IF(O$1&gt;$AE$1,"-",IFERROR(IF(DATEDIF('Base de données'!$A3367,O$1,"d")&lt;&gt;0,"",'Base de données'!$B3367),""))</f>
        <v/>
      </c>
      <c r="P3367" s="39" t="str">
        <f>IF(P$1&gt;$AE$1,"-",IFERROR(IF(DATEDIF('Base de données'!$A3367,P$1,"d")&lt;&gt;0,"",'Base de données'!$B3367),""))</f>
        <v/>
      </c>
      <c r="Q3367" s="39" t="str">
        <f>IF(Q$1&gt;$AE$1,"-",IFERROR(IF(DATEDIF('Base de données'!$A3367,Q$1,"d")&lt;&gt;0,"",'Base de données'!$B3367),""))</f>
        <v/>
      </c>
      <c r="R3367" s="39" t="str">
        <f>IF(R$1&gt;$AE$1,"-",IFERROR(IF(DATEDIF('Base de données'!$A3367,R$1,"d")&lt;&gt;0,"",'Base de données'!$B3367),""))</f>
        <v/>
      </c>
      <c r="S3367" s="39" t="str">
        <f>IF(S$1&gt;$AE$1,"-",IFERROR(IF(DATEDIF('Base de données'!$A3367,S$1,"d")&lt;&gt;0,"",'Base de données'!$B3367),""))</f>
        <v/>
      </c>
      <c r="T3367" s="39" t="str">
        <f>IF(T$1&gt;$AE$1,"-",IFERROR(IF(DATEDIF('Base de données'!$A3367,T$1,"d")&lt;&gt;0,"",'Base de données'!$B3367),""))</f>
        <v/>
      </c>
      <c r="U3367" s="39" t="str">
        <f>IF(U$1&gt;$AE$1,"-",IFERROR(IF(DATEDIF('Base de données'!$A3367,U$1,"d")&lt;&gt;0,"",'Base de données'!$B3367),""))</f>
        <v/>
      </c>
      <c r="V3367" s="39" t="str">
        <f>IF(V$1&gt;$AE$1,"-",IFERROR(IF(DATEDIF('Base de données'!$A3367,V$1,"d")&lt;&gt;0,"",'Base de données'!$B3367),""))</f>
        <v>IFJYC</v>
      </c>
      <c r="W3367" s="34"/>
      <c r="X3367" s="30" t="str">
        <f>'Base de données'!$C3367&amp;" "&amp;'Base de données'!$D3367</f>
        <v>Lévy Denise</v>
      </c>
      <c r="Y3367" s="31">
        <f>COUNTIF('Base de données'!$B:$B,'Base de données'!$B3367)</f>
        <v>12</v>
      </c>
      <c r="AA3367" s="87" cm="1">
        <f t="array" aca="1" ref="AA3367" ca="1">INDIRECT("'Base de données'!A" &amp; ROW(Y3367))</f>
        <v>45992</v>
      </c>
      <c r="AB3367" s="51" t="str" cm="1">
        <f t="array" aca="1" ref="AB3367" ca="1">INDIRECT("'Base de données'!B" &amp; ROW(Z3367))</f>
        <v>IFJYC</v>
      </c>
    </row>
    <row r="3368" spans="1:28" x14ac:dyDescent="0.3">
      <c r="A3368" s="41" t="str">
        <f ca="1">IF(IF(AND($B3368&lt;&gt;"-",$B3368=$E3368),"Entrée et sortie","-")="Entrée et sortie",'Base de données'!$B3368,"-")</f>
        <v>-</v>
      </c>
      <c r="B3368" s="41" t="str">
        <f t="shared" ca="1" si="211"/>
        <v>-</v>
      </c>
      <c r="C3368" s="41" t="str">
        <f t="shared" ca="1" si="212"/>
        <v>-</v>
      </c>
      <c r="D3368" s="41" t="str">
        <f>IF($F3368="sortie en cours d'année",'Base de données'!$B3368,"-")</f>
        <v>-</v>
      </c>
      <c r="E3368" s="41" t="str">
        <f>IF($H3368="entrée en cours d'année",'Base de données'!$B3368,"-")</f>
        <v>-</v>
      </c>
      <c r="F3368" s="37" t="str">
        <f t="shared" si="209"/>
        <v/>
      </c>
      <c r="G3368" s="37" t="str">
        <f>IF($J3368="mouvement",_xlfn.XLOOKUP('Base de données'!$B3368,$V:$V,$V:$V,0),"")</f>
        <v/>
      </c>
      <c r="H3368" s="37" t="str">
        <f t="shared" si="210"/>
        <v/>
      </c>
      <c r="I3368" s="37" t="str">
        <f>IF($J3368="mouvement",_xlfn.XLOOKUP('Base de données'!$B3368,$K:$K,$K:$K,0),"")</f>
        <v/>
      </c>
      <c r="J3368" s="38" t="str">
        <f>IF(AND(Y3368&lt;&gt;MAX(Y:Y),COUNTIF(K3368:V3368,'Base de données'!$B3368)&gt;0),"mouvement","")</f>
        <v/>
      </c>
      <c r="K3368" s="39" t="str">
        <f>IF(K$1&gt;$AE$1,"-",IFERROR(IF(DATEDIF('Base de données'!$A3368,K$1,"d")&lt;&gt;0,"",'Base de données'!$B3368),""))</f>
        <v/>
      </c>
      <c r="L3368" s="39" t="str">
        <f>IF(L$1&gt;$AE$1,"-",IFERROR(IF(DATEDIF('Base de données'!$A3368,L$1,"d")&lt;&gt;0,"",'Base de données'!$B3368),""))</f>
        <v/>
      </c>
      <c r="M3368" s="39" t="str">
        <f>IF(M$1&gt;$AE$1,"-",IFERROR(IF(DATEDIF('Base de données'!$A3368,M$1,"d")&lt;&gt;0,"",'Base de données'!$B3368),""))</f>
        <v/>
      </c>
      <c r="N3368" s="39" t="str">
        <f>IF(N$1&gt;$AE$1,"-",IFERROR(IF(DATEDIF('Base de données'!$A3368,N$1,"d")&lt;&gt;0,"",'Base de données'!$B3368),""))</f>
        <v/>
      </c>
      <c r="O3368" s="39" t="str">
        <f>IF(O$1&gt;$AE$1,"-",IFERROR(IF(DATEDIF('Base de données'!$A3368,O$1,"d")&lt;&gt;0,"",'Base de données'!$B3368),""))</f>
        <v/>
      </c>
      <c r="P3368" s="39" t="str">
        <f>IF(P$1&gt;$AE$1,"-",IFERROR(IF(DATEDIF('Base de données'!$A3368,P$1,"d")&lt;&gt;0,"",'Base de données'!$B3368),""))</f>
        <v/>
      </c>
      <c r="Q3368" s="39" t="str">
        <f>IF(Q$1&gt;$AE$1,"-",IFERROR(IF(DATEDIF('Base de données'!$A3368,Q$1,"d")&lt;&gt;0,"",'Base de données'!$B3368),""))</f>
        <v/>
      </c>
      <c r="R3368" s="39" t="str">
        <f>IF(R$1&gt;$AE$1,"-",IFERROR(IF(DATEDIF('Base de données'!$A3368,R$1,"d")&lt;&gt;0,"",'Base de données'!$B3368),""))</f>
        <v/>
      </c>
      <c r="S3368" s="39" t="str">
        <f>IF(S$1&gt;$AE$1,"-",IFERROR(IF(DATEDIF('Base de données'!$A3368,S$1,"d")&lt;&gt;0,"",'Base de données'!$B3368),""))</f>
        <v/>
      </c>
      <c r="T3368" s="39" t="str">
        <f>IF(T$1&gt;$AE$1,"-",IFERROR(IF(DATEDIF('Base de données'!$A3368,T$1,"d")&lt;&gt;0,"",'Base de données'!$B3368),""))</f>
        <v/>
      </c>
      <c r="U3368" s="39" t="str">
        <f>IF(U$1&gt;$AE$1,"-",IFERROR(IF(DATEDIF('Base de données'!$A3368,U$1,"d")&lt;&gt;0,"",'Base de données'!$B3368),""))</f>
        <v/>
      </c>
      <c r="V3368" s="39" t="str">
        <f>IF(V$1&gt;$AE$1,"-",IFERROR(IF(DATEDIF('Base de données'!$A3368,V$1,"d")&lt;&gt;0,"",'Base de données'!$B3368),""))</f>
        <v>3E96F</v>
      </c>
      <c r="W3368" s="34"/>
      <c r="X3368" s="30" t="str">
        <f>'Base de données'!$C3368&amp;" "&amp;'Base de données'!$D3368</f>
        <v>Becker Michèle</v>
      </c>
      <c r="Y3368" s="31">
        <f>COUNTIF('Base de données'!$B:$B,'Base de données'!$B3368)</f>
        <v>12</v>
      </c>
      <c r="AA3368" s="87" cm="1">
        <f t="array" aca="1" ref="AA3368" ca="1">INDIRECT("'Base de données'!A" &amp; ROW(Y3368))</f>
        <v>45992</v>
      </c>
      <c r="AB3368" s="51" t="str" cm="1">
        <f t="array" aca="1" ref="AB3368" ca="1">INDIRECT("'Base de données'!B" &amp; ROW(Z3368))</f>
        <v>3E96F</v>
      </c>
    </row>
    <row r="3369" spans="1:28" x14ac:dyDescent="0.3">
      <c r="A3369" s="41" t="str">
        <f ca="1">IF(IF(AND($B3369&lt;&gt;"-",$B3369=$E3369),"Entrée et sortie","-")="Entrée et sortie",'Base de données'!$B3369,"-")</f>
        <v>-</v>
      </c>
      <c r="B3369" s="41" t="str">
        <f t="shared" ca="1" si="211"/>
        <v>-</v>
      </c>
      <c r="C3369" s="41" t="str">
        <f t="shared" ca="1" si="212"/>
        <v>-</v>
      </c>
      <c r="D3369" s="41" t="str">
        <f>IF($F3369="sortie en cours d'année",'Base de données'!$B3369,"-")</f>
        <v>-</v>
      </c>
      <c r="E3369" s="41" t="str">
        <f>IF($H3369="entrée en cours d'année",'Base de données'!$B3369,"-")</f>
        <v>QJKEN</v>
      </c>
      <c r="F3369" s="37" t="str">
        <f t="shared" si="209"/>
        <v/>
      </c>
      <c r="G3369" s="37" t="str">
        <f>IF($J3369="mouvement",_xlfn.XLOOKUP('Base de données'!$B3369,$V:$V,$V:$V,0),"")</f>
        <v>QJKEN</v>
      </c>
      <c r="H3369" s="37" t="str">
        <f t="shared" si="210"/>
        <v>entrée en cours d'année</v>
      </c>
      <c r="I3369" s="37">
        <f>IF($J3369="mouvement",_xlfn.XLOOKUP('Base de données'!$B3369,$K:$K,$K:$K,0),"")</f>
        <v>0</v>
      </c>
      <c r="J3369" s="38" t="str">
        <f>IF(AND(Y3369&lt;&gt;MAX(Y:Y),COUNTIF(K3369:V3369,'Base de données'!$B3369)&gt;0),"mouvement","")</f>
        <v>mouvement</v>
      </c>
      <c r="K3369" s="39" t="str">
        <f>IF(K$1&gt;$AE$1,"-",IFERROR(IF(DATEDIF('Base de données'!$A3369,K$1,"d")&lt;&gt;0,"",'Base de données'!$B3369),""))</f>
        <v/>
      </c>
      <c r="L3369" s="39" t="str">
        <f>IF(L$1&gt;$AE$1,"-",IFERROR(IF(DATEDIF('Base de données'!$A3369,L$1,"d")&lt;&gt;0,"",'Base de données'!$B3369),""))</f>
        <v/>
      </c>
      <c r="M3369" s="39" t="str">
        <f>IF(M$1&gt;$AE$1,"-",IFERROR(IF(DATEDIF('Base de données'!$A3369,M$1,"d")&lt;&gt;0,"",'Base de données'!$B3369),""))</f>
        <v/>
      </c>
      <c r="N3369" s="39" t="str">
        <f>IF(N$1&gt;$AE$1,"-",IFERROR(IF(DATEDIF('Base de données'!$A3369,N$1,"d")&lt;&gt;0,"",'Base de données'!$B3369),""))</f>
        <v/>
      </c>
      <c r="O3369" s="39" t="str">
        <f>IF(O$1&gt;$AE$1,"-",IFERROR(IF(DATEDIF('Base de données'!$A3369,O$1,"d")&lt;&gt;0,"",'Base de données'!$B3369),""))</f>
        <v/>
      </c>
      <c r="P3369" s="39" t="str">
        <f>IF(P$1&gt;$AE$1,"-",IFERROR(IF(DATEDIF('Base de données'!$A3369,P$1,"d")&lt;&gt;0,"",'Base de données'!$B3369),""))</f>
        <v/>
      </c>
      <c r="Q3369" s="39" t="str">
        <f>IF(Q$1&gt;$AE$1,"-",IFERROR(IF(DATEDIF('Base de données'!$A3369,Q$1,"d")&lt;&gt;0,"",'Base de données'!$B3369),""))</f>
        <v/>
      </c>
      <c r="R3369" s="39" t="str">
        <f>IF(R$1&gt;$AE$1,"-",IFERROR(IF(DATEDIF('Base de données'!$A3369,R$1,"d")&lt;&gt;0,"",'Base de données'!$B3369),""))</f>
        <v/>
      </c>
      <c r="S3369" s="39" t="str">
        <f>IF(S$1&gt;$AE$1,"-",IFERROR(IF(DATEDIF('Base de données'!$A3369,S$1,"d")&lt;&gt;0,"",'Base de données'!$B3369),""))</f>
        <v/>
      </c>
      <c r="T3369" s="39" t="str">
        <f>IF(T$1&gt;$AE$1,"-",IFERROR(IF(DATEDIF('Base de données'!$A3369,T$1,"d")&lt;&gt;0,"",'Base de données'!$B3369),""))</f>
        <v/>
      </c>
      <c r="U3369" s="39" t="str">
        <f>IF(U$1&gt;$AE$1,"-",IFERROR(IF(DATEDIF('Base de données'!$A3369,U$1,"d")&lt;&gt;0,"",'Base de données'!$B3369),""))</f>
        <v/>
      </c>
      <c r="V3369" s="39" t="str">
        <f>IF(V$1&gt;$AE$1,"-",IFERROR(IF(DATEDIF('Base de données'!$A3369,V$1,"d")&lt;&gt;0,"",'Base de données'!$B3369),""))</f>
        <v>QJKEN</v>
      </c>
      <c r="W3369" s="34"/>
      <c r="X3369" s="30" t="str">
        <f>'Base de données'!$C3369&amp;" "&amp;'Base de données'!$D3369</f>
        <v>Salmon Thibaut</v>
      </c>
      <c r="Y3369" s="31">
        <f>COUNTIF('Base de données'!$B:$B,'Base de données'!$B3369)</f>
        <v>11</v>
      </c>
      <c r="AA3369" s="87" cm="1">
        <f t="array" aca="1" ref="AA3369" ca="1">INDIRECT("'Base de données'!A" &amp; ROW(Y3369))</f>
        <v>45992</v>
      </c>
      <c r="AB3369" s="51" t="str" cm="1">
        <f t="array" aca="1" ref="AB3369" ca="1">INDIRECT("'Base de données'!B" &amp; ROW(Z3369))</f>
        <v>QJKEN</v>
      </c>
    </row>
    <row r="3370" spans="1:28" x14ac:dyDescent="0.3">
      <c r="A3370" s="41" t="str">
        <f ca="1">IF(IF(AND($B3370&lt;&gt;"-",$B3370=$E3370),"Entrée et sortie","-")="Entrée et sortie",'Base de données'!$B3370,"-")</f>
        <v>-</v>
      </c>
      <c r="B3370" s="41" t="str">
        <f t="shared" ca="1" si="211"/>
        <v>-</v>
      </c>
      <c r="C3370" s="41" t="str">
        <f t="shared" ca="1" si="212"/>
        <v>-</v>
      </c>
      <c r="D3370" s="41" t="str">
        <f>IF($F3370="sortie en cours d'année",'Base de données'!$B3370,"-")</f>
        <v>-</v>
      </c>
      <c r="E3370" s="41" t="str">
        <f>IF($H3370="entrée en cours d'année",'Base de données'!$B3370,"-")</f>
        <v>FUMYO</v>
      </c>
      <c r="F3370" s="37" t="str">
        <f t="shared" si="209"/>
        <v/>
      </c>
      <c r="G3370" s="37" t="str">
        <f>IF($J3370="mouvement",_xlfn.XLOOKUP('Base de données'!$B3370,$V:$V,$V:$V,0),"")</f>
        <v>FUMYO</v>
      </c>
      <c r="H3370" s="37" t="str">
        <f t="shared" si="210"/>
        <v>entrée en cours d'année</v>
      </c>
      <c r="I3370" s="37">
        <f>IF($J3370="mouvement",_xlfn.XLOOKUP('Base de données'!$B3370,$K:$K,$K:$K,0),"")</f>
        <v>0</v>
      </c>
      <c r="J3370" s="38" t="str">
        <f>IF(AND(Y3370&lt;&gt;MAX(Y:Y),COUNTIF(K3370:V3370,'Base de données'!$B3370)&gt;0),"mouvement","")</f>
        <v>mouvement</v>
      </c>
      <c r="K3370" s="39" t="str">
        <f>IF(K$1&gt;$AE$1,"-",IFERROR(IF(DATEDIF('Base de données'!$A3370,K$1,"d")&lt;&gt;0,"",'Base de données'!$B3370),""))</f>
        <v/>
      </c>
      <c r="L3370" s="39" t="str">
        <f>IF(L$1&gt;$AE$1,"-",IFERROR(IF(DATEDIF('Base de données'!$A3370,L$1,"d")&lt;&gt;0,"",'Base de données'!$B3370),""))</f>
        <v/>
      </c>
      <c r="M3370" s="39" t="str">
        <f>IF(M$1&gt;$AE$1,"-",IFERROR(IF(DATEDIF('Base de données'!$A3370,M$1,"d")&lt;&gt;0,"",'Base de données'!$B3370),""))</f>
        <v/>
      </c>
      <c r="N3370" s="39" t="str">
        <f>IF(N$1&gt;$AE$1,"-",IFERROR(IF(DATEDIF('Base de données'!$A3370,N$1,"d")&lt;&gt;0,"",'Base de données'!$B3370),""))</f>
        <v/>
      </c>
      <c r="O3370" s="39" t="str">
        <f>IF(O$1&gt;$AE$1,"-",IFERROR(IF(DATEDIF('Base de données'!$A3370,O$1,"d")&lt;&gt;0,"",'Base de données'!$B3370),""))</f>
        <v/>
      </c>
      <c r="P3370" s="39" t="str">
        <f>IF(P$1&gt;$AE$1,"-",IFERROR(IF(DATEDIF('Base de données'!$A3370,P$1,"d")&lt;&gt;0,"",'Base de données'!$B3370),""))</f>
        <v/>
      </c>
      <c r="Q3370" s="39" t="str">
        <f>IF(Q$1&gt;$AE$1,"-",IFERROR(IF(DATEDIF('Base de données'!$A3370,Q$1,"d")&lt;&gt;0,"",'Base de données'!$B3370),""))</f>
        <v/>
      </c>
      <c r="R3370" s="39" t="str">
        <f>IF(R$1&gt;$AE$1,"-",IFERROR(IF(DATEDIF('Base de données'!$A3370,R$1,"d")&lt;&gt;0,"",'Base de données'!$B3370),""))</f>
        <v/>
      </c>
      <c r="S3370" s="39" t="str">
        <f>IF(S$1&gt;$AE$1,"-",IFERROR(IF(DATEDIF('Base de données'!$A3370,S$1,"d")&lt;&gt;0,"",'Base de données'!$B3370),""))</f>
        <v/>
      </c>
      <c r="T3370" s="39" t="str">
        <f>IF(T$1&gt;$AE$1,"-",IFERROR(IF(DATEDIF('Base de données'!$A3370,T$1,"d")&lt;&gt;0,"",'Base de données'!$B3370),""))</f>
        <v/>
      </c>
      <c r="U3370" s="39" t="str">
        <f>IF(U$1&gt;$AE$1,"-",IFERROR(IF(DATEDIF('Base de données'!$A3370,U$1,"d")&lt;&gt;0,"",'Base de données'!$B3370),""))</f>
        <v/>
      </c>
      <c r="V3370" s="39" t="str">
        <f>IF(V$1&gt;$AE$1,"-",IFERROR(IF(DATEDIF('Base de données'!$A3370,V$1,"d")&lt;&gt;0,"",'Base de données'!$B3370),""))</f>
        <v>FUMYO</v>
      </c>
      <c r="W3370" s="34"/>
      <c r="X3370" s="30" t="str">
        <f>'Base de données'!$C3370&amp;" "&amp;'Base de données'!$D3370</f>
        <v>Marchal Robert</v>
      </c>
      <c r="Y3370" s="31">
        <f>COUNTIF('Base de données'!$B:$B,'Base de données'!$B3370)</f>
        <v>11</v>
      </c>
      <c r="AA3370" s="87" cm="1">
        <f t="array" aca="1" ref="AA3370" ca="1">INDIRECT("'Base de données'!A" &amp; ROW(Y3370))</f>
        <v>45992</v>
      </c>
      <c r="AB3370" s="51" t="str" cm="1">
        <f t="array" aca="1" ref="AB3370" ca="1">INDIRECT("'Base de données'!B" &amp; ROW(Z3370))</f>
        <v>FUMYO</v>
      </c>
    </row>
    <row r="3371" spans="1:28" x14ac:dyDescent="0.3">
      <c r="A3371" s="41" t="str">
        <f ca="1">IF(IF(AND($B3371&lt;&gt;"-",$B3371=$E3371),"Entrée et sortie","-")="Entrée et sortie",'Base de données'!$B3371,"-")</f>
        <v>-</v>
      </c>
      <c r="B3371" s="41" t="str">
        <f t="shared" ca="1" si="211"/>
        <v>-</v>
      </c>
      <c r="C3371" s="41" t="str">
        <f t="shared" ca="1" si="212"/>
        <v>-</v>
      </c>
      <c r="D3371" s="41" t="str">
        <f>IF($F3371="sortie en cours d'année",'Base de données'!$B3371,"-")</f>
        <v>-</v>
      </c>
      <c r="E3371" s="41" t="str">
        <f>IF($H3371="entrée en cours d'année",'Base de données'!$B3371,"-")</f>
        <v>0D66F</v>
      </c>
      <c r="F3371" s="37" t="str">
        <f t="shared" si="209"/>
        <v/>
      </c>
      <c r="G3371" s="37" t="str">
        <f>IF($J3371="mouvement",_xlfn.XLOOKUP('Base de données'!$B3371,$V:$V,$V:$V,0),"")</f>
        <v>0D66F</v>
      </c>
      <c r="H3371" s="37" t="str">
        <f t="shared" si="210"/>
        <v>entrée en cours d'année</v>
      </c>
      <c r="I3371" s="37">
        <f>IF($J3371="mouvement",_xlfn.XLOOKUP('Base de données'!$B3371,$K:$K,$K:$K,0),"")</f>
        <v>0</v>
      </c>
      <c r="J3371" s="38" t="str">
        <f>IF(AND(Y3371&lt;&gt;MAX(Y:Y),COUNTIF(K3371:V3371,'Base de données'!$B3371)&gt;0),"mouvement","")</f>
        <v>mouvement</v>
      </c>
      <c r="K3371" s="39" t="str">
        <f>IF(K$1&gt;$AE$1,"-",IFERROR(IF(DATEDIF('Base de données'!$A3371,K$1,"d")&lt;&gt;0,"",'Base de données'!$B3371),""))</f>
        <v/>
      </c>
      <c r="L3371" s="39" t="str">
        <f>IF(L$1&gt;$AE$1,"-",IFERROR(IF(DATEDIF('Base de données'!$A3371,L$1,"d")&lt;&gt;0,"",'Base de données'!$B3371),""))</f>
        <v/>
      </c>
      <c r="M3371" s="39" t="str">
        <f>IF(M$1&gt;$AE$1,"-",IFERROR(IF(DATEDIF('Base de données'!$A3371,M$1,"d")&lt;&gt;0,"",'Base de données'!$B3371),""))</f>
        <v/>
      </c>
      <c r="N3371" s="39" t="str">
        <f>IF(N$1&gt;$AE$1,"-",IFERROR(IF(DATEDIF('Base de données'!$A3371,N$1,"d")&lt;&gt;0,"",'Base de données'!$B3371),""))</f>
        <v/>
      </c>
      <c r="O3371" s="39" t="str">
        <f>IF(O$1&gt;$AE$1,"-",IFERROR(IF(DATEDIF('Base de données'!$A3371,O$1,"d")&lt;&gt;0,"",'Base de données'!$B3371),""))</f>
        <v/>
      </c>
      <c r="P3371" s="39" t="str">
        <f>IF(P$1&gt;$AE$1,"-",IFERROR(IF(DATEDIF('Base de données'!$A3371,P$1,"d")&lt;&gt;0,"",'Base de données'!$B3371),""))</f>
        <v/>
      </c>
      <c r="Q3371" s="39" t="str">
        <f>IF(Q$1&gt;$AE$1,"-",IFERROR(IF(DATEDIF('Base de données'!$A3371,Q$1,"d")&lt;&gt;0,"",'Base de données'!$B3371),""))</f>
        <v/>
      </c>
      <c r="R3371" s="39" t="str">
        <f>IF(R$1&gt;$AE$1,"-",IFERROR(IF(DATEDIF('Base de données'!$A3371,R$1,"d")&lt;&gt;0,"",'Base de données'!$B3371),""))</f>
        <v/>
      </c>
      <c r="S3371" s="39" t="str">
        <f>IF(S$1&gt;$AE$1,"-",IFERROR(IF(DATEDIF('Base de données'!$A3371,S$1,"d")&lt;&gt;0,"",'Base de données'!$B3371),""))</f>
        <v/>
      </c>
      <c r="T3371" s="39" t="str">
        <f>IF(T$1&gt;$AE$1,"-",IFERROR(IF(DATEDIF('Base de données'!$A3371,T$1,"d")&lt;&gt;0,"",'Base de données'!$B3371),""))</f>
        <v/>
      </c>
      <c r="U3371" s="39" t="str">
        <f>IF(U$1&gt;$AE$1,"-",IFERROR(IF(DATEDIF('Base de données'!$A3371,U$1,"d")&lt;&gt;0,"",'Base de données'!$B3371),""))</f>
        <v/>
      </c>
      <c r="V3371" s="39" t="str">
        <f>IF(V$1&gt;$AE$1,"-",IFERROR(IF(DATEDIF('Base de données'!$A3371,V$1,"d")&lt;&gt;0,"",'Base de données'!$B3371),""))</f>
        <v>0D66F</v>
      </c>
      <c r="W3371" s="34"/>
      <c r="X3371" s="30" t="str">
        <f>'Base de données'!$C3371&amp;" "&amp;'Base de données'!$D3371</f>
        <v>Maréchal Paulette</v>
      </c>
      <c r="Y3371" s="31">
        <f>COUNTIF('Base de données'!$B:$B,'Base de données'!$B3371)</f>
        <v>11</v>
      </c>
      <c r="AA3371" s="87" cm="1">
        <f t="array" aca="1" ref="AA3371" ca="1">INDIRECT("'Base de données'!A" &amp; ROW(Y3371))</f>
        <v>45992</v>
      </c>
      <c r="AB3371" s="51" t="str" cm="1">
        <f t="array" aca="1" ref="AB3371" ca="1">INDIRECT("'Base de données'!B" &amp; ROW(Z3371))</f>
        <v>0D66F</v>
      </c>
    </row>
    <row r="3372" spans="1:28" x14ac:dyDescent="0.3">
      <c r="A3372" s="41" t="str">
        <f ca="1">IF(IF(AND($B3372&lt;&gt;"-",$B3372=$E3372),"Entrée et sortie","-")="Entrée et sortie",'Base de données'!$B3372,"-")</f>
        <v>-</v>
      </c>
      <c r="B3372" s="41" t="str">
        <f t="shared" ca="1" si="211"/>
        <v>-</v>
      </c>
      <c r="C3372" s="41" t="str">
        <f t="shared" ca="1" si="212"/>
        <v>-</v>
      </c>
      <c r="D3372" s="41" t="str">
        <f>IF($F3372="sortie en cours d'année",'Base de données'!$B3372,"-")</f>
        <v>-</v>
      </c>
      <c r="E3372" s="41" t="str">
        <f>IF($H3372="entrée en cours d'année",'Base de données'!$B3372,"-")</f>
        <v>00EBC</v>
      </c>
      <c r="F3372" s="37" t="str">
        <f t="shared" si="209"/>
        <v/>
      </c>
      <c r="G3372" s="37" t="str">
        <f>IF($J3372="mouvement",_xlfn.XLOOKUP('Base de données'!$B3372,$V:$V,$V:$V,0),"")</f>
        <v>00EBC</v>
      </c>
      <c r="H3372" s="37" t="str">
        <f t="shared" si="210"/>
        <v>entrée en cours d'année</v>
      </c>
      <c r="I3372" s="37">
        <f>IF($J3372="mouvement",_xlfn.XLOOKUP('Base de données'!$B3372,$K:$K,$K:$K,0),"")</f>
        <v>0</v>
      </c>
      <c r="J3372" s="38" t="str">
        <f>IF(AND(Y3372&lt;&gt;MAX(Y:Y),COUNTIF(K3372:V3372,'Base de données'!$B3372)&gt;0),"mouvement","")</f>
        <v>mouvement</v>
      </c>
      <c r="K3372" s="39" t="str">
        <f>IF(K$1&gt;$AE$1,"-",IFERROR(IF(DATEDIF('Base de données'!$A3372,K$1,"d")&lt;&gt;0,"",'Base de données'!$B3372),""))</f>
        <v/>
      </c>
      <c r="L3372" s="39" t="str">
        <f>IF(L$1&gt;$AE$1,"-",IFERROR(IF(DATEDIF('Base de données'!$A3372,L$1,"d")&lt;&gt;0,"",'Base de données'!$B3372),""))</f>
        <v/>
      </c>
      <c r="M3372" s="39" t="str">
        <f>IF(M$1&gt;$AE$1,"-",IFERROR(IF(DATEDIF('Base de données'!$A3372,M$1,"d")&lt;&gt;0,"",'Base de données'!$B3372),""))</f>
        <v/>
      </c>
      <c r="N3372" s="39" t="str">
        <f>IF(N$1&gt;$AE$1,"-",IFERROR(IF(DATEDIF('Base de données'!$A3372,N$1,"d")&lt;&gt;0,"",'Base de données'!$B3372),""))</f>
        <v/>
      </c>
      <c r="O3372" s="39" t="str">
        <f>IF(O$1&gt;$AE$1,"-",IFERROR(IF(DATEDIF('Base de données'!$A3372,O$1,"d")&lt;&gt;0,"",'Base de données'!$B3372),""))</f>
        <v/>
      </c>
      <c r="P3372" s="39" t="str">
        <f>IF(P$1&gt;$AE$1,"-",IFERROR(IF(DATEDIF('Base de données'!$A3372,P$1,"d")&lt;&gt;0,"",'Base de données'!$B3372),""))</f>
        <v/>
      </c>
      <c r="Q3372" s="39" t="str">
        <f>IF(Q$1&gt;$AE$1,"-",IFERROR(IF(DATEDIF('Base de données'!$A3372,Q$1,"d")&lt;&gt;0,"",'Base de données'!$B3372),""))</f>
        <v/>
      </c>
      <c r="R3372" s="39" t="str">
        <f>IF(R$1&gt;$AE$1,"-",IFERROR(IF(DATEDIF('Base de données'!$A3372,R$1,"d")&lt;&gt;0,"",'Base de données'!$B3372),""))</f>
        <v/>
      </c>
      <c r="S3372" s="39" t="str">
        <f>IF(S$1&gt;$AE$1,"-",IFERROR(IF(DATEDIF('Base de données'!$A3372,S$1,"d")&lt;&gt;0,"",'Base de données'!$B3372),""))</f>
        <v/>
      </c>
      <c r="T3372" s="39" t="str">
        <f>IF(T$1&gt;$AE$1,"-",IFERROR(IF(DATEDIF('Base de données'!$A3372,T$1,"d")&lt;&gt;0,"",'Base de données'!$B3372),""))</f>
        <v/>
      </c>
      <c r="U3372" s="39" t="str">
        <f>IF(U$1&gt;$AE$1,"-",IFERROR(IF(DATEDIF('Base de données'!$A3372,U$1,"d")&lt;&gt;0,"",'Base de données'!$B3372),""))</f>
        <v/>
      </c>
      <c r="V3372" s="39" t="str">
        <f>IF(V$1&gt;$AE$1,"-",IFERROR(IF(DATEDIF('Base de données'!$A3372,V$1,"d")&lt;&gt;0,"",'Base de données'!$B3372),""))</f>
        <v>00EBC</v>
      </c>
      <c r="W3372" s="34"/>
      <c r="X3372" s="30" t="str">
        <f>'Base de données'!$C3372&amp;" "&amp;'Base de données'!$D3372</f>
        <v>Leconte Vincent</v>
      </c>
      <c r="Y3372" s="31">
        <f>COUNTIF('Base de données'!$B:$B,'Base de données'!$B3372)</f>
        <v>11</v>
      </c>
      <c r="AA3372" s="87" cm="1">
        <f t="array" aca="1" ref="AA3372" ca="1">INDIRECT("'Base de données'!A" &amp; ROW(Y3372))</f>
        <v>45992</v>
      </c>
      <c r="AB3372" s="51" t="str" cm="1">
        <f t="array" aca="1" ref="AB3372" ca="1">INDIRECT("'Base de données'!B" &amp; ROW(Z3372))</f>
        <v>00EBC</v>
      </c>
    </row>
    <row r="3373" spans="1:28" x14ac:dyDescent="0.3">
      <c r="A3373" s="41" t="str">
        <f ca="1">IF(IF(AND($B3373&lt;&gt;"-",$B3373=$E3373),"Entrée et sortie","-")="Entrée et sortie",'Base de données'!$B3373,"-")</f>
        <v>-</v>
      </c>
      <c r="B3373" s="41" t="str">
        <f t="shared" ca="1" si="211"/>
        <v>-</v>
      </c>
      <c r="C3373" s="41" t="str">
        <f t="shared" ca="1" si="212"/>
        <v>-</v>
      </c>
      <c r="D3373" s="41" t="str">
        <f>IF($F3373="sortie en cours d'année",'Base de données'!$B3373,"-")</f>
        <v>-</v>
      </c>
      <c r="E3373" s="41" t="str">
        <f>IF($H3373="entrée en cours d'année",'Base de données'!$B3373,"-")</f>
        <v>I5UV9</v>
      </c>
      <c r="F3373" s="37" t="str">
        <f t="shared" si="209"/>
        <v/>
      </c>
      <c r="G3373" s="37" t="str">
        <f>IF($J3373="mouvement",_xlfn.XLOOKUP('Base de données'!$B3373,$V:$V,$V:$V,0),"")</f>
        <v>I5UV9</v>
      </c>
      <c r="H3373" s="37" t="str">
        <f t="shared" si="210"/>
        <v>entrée en cours d'année</v>
      </c>
      <c r="I3373" s="37">
        <f>IF($J3373="mouvement",_xlfn.XLOOKUP('Base de données'!$B3373,$K:$K,$K:$K,0),"")</f>
        <v>0</v>
      </c>
      <c r="J3373" s="38" t="str">
        <f>IF(AND(Y3373&lt;&gt;MAX(Y:Y),COUNTIF(K3373:V3373,'Base de données'!$B3373)&gt;0),"mouvement","")</f>
        <v>mouvement</v>
      </c>
      <c r="K3373" s="39" t="str">
        <f>IF(K$1&gt;$AE$1,"-",IFERROR(IF(DATEDIF('Base de données'!$A3373,K$1,"d")&lt;&gt;0,"",'Base de données'!$B3373),""))</f>
        <v/>
      </c>
      <c r="L3373" s="39" t="str">
        <f>IF(L$1&gt;$AE$1,"-",IFERROR(IF(DATEDIF('Base de données'!$A3373,L$1,"d")&lt;&gt;0,"",'Base de données'!$B3373),""))</f>
        <v/>
      </c>
      <c r="M3373" s="39" t="str">
        <f>IF(M$1&gt;$AE$1,"-",IFERROR(IF(DATEDIF('Base de données'!$A3373,M$1,"d")&lt;&gt;0,"",'Base de données'!$B3373),""))</f>
        <v/>
      </c>
      <c r="N3373" s="39" t="str">
        <f>IF(N$1&gt;$AE$1,"-",IFERROR(IF(DATEDIF('Base de données'!$A3373,N$1,"d")&lt;&gt;0,"",'Base de données'!$B3373),""))</f>
        <v/>
      </c>
      <c r="O3373" s="39" t="str">
        <f>IF(O$1&gt;$AE$1,"-",IFERROR(IF(DATEDIF('Base de données'!$A3373,O$1,"d")&lt;&gt;0,"",'Base de données'!$B3373),""))</f>
        <v/>
      </c>
      <c r="P3373" s="39" t="str">
        <f>IF(P$1&gt;$AE$1,"-",IFERROR(IF(DATEDIF('Base de données'!$A3373,P$1,"d")&lt;&gt;0,"",'Base de données'!$B3373),""))</f>
        <v/>
      </c>
      <c r="Q3373" s="39" t="str">
        <f>IF(Q$1&gt;$AE$1,"-",IFERROR(IF(DATEDIF('Base de données'!$A3373,Q$1,"d")&lt;&gt;0,"",'Base de données'!$B3373),""))</f>
        <v/>
      </c>
      <c r="R3373" s="39" t="str">
        <f>IF(R$1&gt;$AE$1,"-",IFERROR(IF(DATEDIF('Base de données'!$A3373,R$1,"d")&lt;&gt;0,"",'Base de données'!$B3373),""))</f>
        <v/>
      </c>
      <c r="S3373" s="39" t="str">
        <f>IF(S$1&gt;$AE$1,"-",IFERROR(IF(DATEDIF('Base de données'!$A3373,S$1,"d")&lt;&gt;0,"",'Base de données'!$B3373),""))</f>
        <v/>
      </c>
      <c r="T3373" s="39" t="str">
        <f>IF(T$1&gt;$AE$1,"-",IFERROR(IF(DATEDIF('Base de données'!$A3373,T$1,"d")&lt;&gt;0,"",'Base de données'!$B3373),""))</f>
        <v/>
      </c>
      <c r="U3373" s="39" t="str">
        <f>IF(U$1&gt;$AE$1,"-",IFERROR(IF(DATEDIF('Base de données'!$A3373,U$1,"d")&lt;&gt;0,"",'Base de données'!$B3373),""))</f>
        <v/>
      </c>
      <c r="V3373" s="39" t="str">
        <f>IF(V$1&gt;$AE$1,"-",IFERROR(IF(DATEDIF('Base de données'!$A3373,V$1,"d")&lt;&gt;0,"",'Base de données'!$B3373),""))</f>
        <v>I5UV9</v>
      </c>
      <c r="W3373" s="34"/>
      <c r="X3373" s="30" t="str">
        <f>'Base de données'!$C3373&amp;" "&amp;'Base de données'!$D3373</f>
        <v>Leclerc Victoire</v>
      </c>
      <c r="Y3373" s="31">
        <f>COUNTIF('Base de données'!$B:$B,'Base de données'!$B3373)</f>
        <v>10</v>
      </c>
      <c r="AA3373" s="87" cm="1">
        <f t="array" aca="1" ref="AA3373" ca="1">INDIRECT("'Base de données'!A" &amp; ROW(Y3373))</f>
        <v>45992</v>
      </c>
      <c r="AB3373" s="51" t="str" cm="1">
        <f t="array" aca="1" ref="AB3373" ca="1">INDIRECT("'Base de données'!B" &amp; ROW(Z3373))</f>
        <v>I5UV9</v>
      </c>
    </row>
    <row r="3374" spans="1:28" x14ac:dyDescent="0.3">
      <c r="A3374" s="41" t="str">
        <f ca="1">IF(IF(AND($B3374&lt;&gt;"-",$B3374=$E3374),"Entrée et sortie","-")="Entrée et sortie",'Base de données'!$B3374,"-")</f>
        <v>-</v>
      </c>
      <c r="B3374" s="41" t="str">
        <f t="shared" ca="1" si="211"/>
        <v>-</v>
      </c>
      <c r="C3374" s="41" t="str">
        <f t="shared" ca="1" si="212"/>
        <v>-</v>
      </c>
      <c r="D3374" s="41" t="str">
        <f>IF($F3374="sortie en cours d'année",'Base de données'!$B3374,"-")</f>
        <v>-</v>
      </c>
      <c r="E3374" s="41" t="str">
        <f>IF($H3374="entrée en cours d'année",'Base de données'!$B3374,"-")</f>
        <v>R8VT4</v>
      </c>
      <c r="F3374" s="37" t="str">
        <f t="shared" si="209"/>
        <v/>
      </c>
      <c r="G3374" s="37" t="str">
        <f>IF($J3374="mouvement",_xlfn.XLOOKUP('Base de données'!$B3374,$V:$V,$V:$V,0),"")</f>
        <v>R8VT4</v>
      </c>
      <c r="H3374" s="37" t="str">
        <f t="shared" si="210"/>
        <v>entrée en cours d'année</v>
      </c>
      <c r="I3374" s="37">
        <f>IF($J3374="mouvement",_xlfn.XLOOKUP('Base de données'!$B3374,$K:$K,$K:$K,0),"")</f>
        <v>0</v>
      </c>
      <c r="J3374" s="38" t="str">
        <f>IF(AND(Y3374&lt;&gt;MAX(Y:Y),COUNTIF(K3374:V3374,'Base de données'!$B3374)&gt;0),"mouvement","")</f>
        <v>mouvement</v>
      </c>
      <c r="K3374" s="39" t="str">
        <f>IF(K$1&gt;$AE$1,"-",IFERROR(IF(DATEDIF('Base de données'!$A3374,K$1,"d")&lt;&gt;0,"",'Base de données'!$B3374),""))</f>
        <v/>
      </c>
      <c r="L3374" s="39" t="str">
        <f>IF(L$1&gt;$AE$1,"-",IFERROR(IF(DATEDIF('Base de données'!$A3374,L$1,"d")&lt;&gt;0,"",'Base de données'!$B3374),""))</f>
        <v/>
      </c>
      <c r="M3374" s="39" t="str">
        <f>IF(M$1&gt;$AE$1,"-",IFERROR(IF(DATEDIF('Base de données'!$A3374,M$1,"d")&lt;&gt;0,"",'Base de données'!$B3374),""))</f>
        <v/>
      </c>
      <c r="N3374" s="39" t="str">
        <f>IF(N$1&gt;$AE$1,"-",IFERROR(IF(DATEDIF('Base de données'!$A3374,N$1,"d")&lt;&gt;0,"",'Base de données'!$B3374),""))</f>
        <v/>
      </c>
      <c r="O3374" s="39" t="str">
        <f>IF(O$1&gt;$AE$1,"-",IFERROR(IF(DATEDIF('Base de données'!$A3374,O$1,"d")&lt;&gt;0,"",'Base de données'!$B3374),""))</f>
        <v/>
      </c>
      <c r="P3374" s="39" t="str">
        <f>IF(P$1&gt;$AE$1,"-",IFERROR(IF(DATEDIF('Base de données'!$A3374,P$1,"d")&lt;&gt;0,"",'Base de données'!$B3374),""))</f>
        <v/>
      </c>
      <c r="Q3374" s="39" t="str">
        <f>IF(Q$1&gt;$AE$1,"-",IFERROR(IF(DATEDIF('Base de données'!$A3374,Q$1,"d")&lt;&gt;0,"",'Base de données'!$B3374),""))</f>
        <v/>
      </c>
      <c r="R3374" s="39" t="str">
        <f>IF(R$1&gt;$AE$1,"-",IFERROR(IF(DATEDIF('Base de données'!$A3374,R$1,"d")&lt;&gt;0,"",'Base de données'!$B3374),""))</f>
        <v/>
      </c>
      <c r="S3374" s="39" t="str">
        <f>IF(S$1&gt;$AE$1,"-",IFERROR(IF(DATEDIF('Base de données'!$A3374,S$1,"d")&lt;&gt;0,"",'Base de données'!$B3374),""))</f>
        <v/>
      </c>
      <c r="T3374" s="39" t="str">
        <f>IF(T$1&gt;$AE$1,"-",IFERROR(IF(DATEDIF('Base de données'!$A3374,T$1,"d")&lt;&gt;0,"",'Base de données'!$B3374),""))</f>
        <v/>
      </c>
      <c r="U3374" s="39" t="str">
        <f>IF(U$1&gt;$AE$1,"-",IFERROR(IF(DATEDIF('Base de données'!$A3374,U$1,"d")&lt;&gt;0,"",'Base de données'!$B3374),""))</f>
        <v/>
      </c>
      <c r="V3374" s="39" t="str">
        <f>IF(V$1&gt;$AE$1,"-",IFERROR(IF(DATEDIF('Base de données'!$A3374,V$1,"d")&lt;&gt;0,"",'Base de données'!$B3374),""))</f>
        <v>R8VT4</v>
      </c>
      <c r="W3374" s="34"/>
      <c r="X3374" s="30" t="str">
        <f>'Base de données'!$C3374&amp;" "&amp;'Base de données'!$D3374</f>
        <v>Bousquet Isabelle</v>
      </c>
      <c r="Y3374" s="31">
        <f>COUNTIF('Base de données'!$B:$B,'Base de données'!$B3374)</f>
        <v>10</v>
      </c>
      <c r="AA3374" s="87" cm="1">
        <f t="array" aca="1" ref="AA3374" ca="1">INDIRECT("'Base de données'!A" &amp; ROW(Y3374))</f>
        <v>45992</v>
      </c>
      <c r="AB3374" s="51" t="str" cm="1">
        <f t="array" aca="1" ref="AB3374" ca="1">INDIRECT("'Base de données'!B" &amp; ROW(Z3374))</f>
        <v>R8VT4</v>
      </c>
    </row>
    <row r="3375" spans="1:28" x14ac:dyDescent="0.3">
      <c r="A3375" s="41" t="str">
        <f ca="1">IF(IF(AND($B3375&lt;&gt;"-",$B3375=$E3375),"Entrée et sortie","-")="Entrée et sortie",'Base de données'!$B3375,"-")</f>
        <v>-</v>
      </c>
      <c r="B3375" s="41" t="str">
        <f t="shared" ca="1" si="211"/>
        <v>-</v>
      </c>
      <c r="C3375" s="41" t="str">
        <f t="shared" ca="1" si="212"/>
        <v>-</v>
      </c>
      <c r="D3375" s="41" t="str">
        <f>IF($F3375="sortie en cours d'année",'Base de données'!$B3375,"-")</f>
        <v>-</v>
      </c>
      <c r="E3375" s="41" t="str">
        <f>IF($H3375="entrée en cours d'année",'Base de données'!$B3375,"-")</f>
        <v>T0BCS</v>
      </c>
      <c r="F3375" s="37" t="str">
        <f t="shared" si="209"/>
        <v/>
      </c>
      <c r="G3375" s="37" t="str">
        <f>IF($J3375="mouvement",_xlfn.XLOOKUP('Base de données'!$B3375,$V:$V,$V:$V,0),"")</f>
        <v>T0BCS</v>
      </c>
      <c r="H3375" s="37" t="str">
        <f t="shared" si="210"/>
        <v>entrée en cours d'année</v>
      </c>
      <c r="I3375" s="37">
        <f>IF($J3375="mouvement",_xlfn.XLOOKUP('Base de données'!$B3375,$K:$K,$K:$K,0),"")</f>
        <v>0</v>
      </c>
      <c r="J3375" s="38" t="str">
        <f>IF(AND(Y3375&lt;&gt;MAX(Y:Y),COUNTIF(K3375:V3375,'Base de données'!$B3375)&gt;0),"mouvement","")</f>
        <v>mouvement</v>
      </c>
      <c r="K3375" s="39" t="str">
        <f>IF(K$1&gt;$AE$1,"-",IFERROR(IF(DATEDIF('Base de données'!$A3375,K$1,"d")&lt;&gt;0,"",'Base de données'!$B3375),""))</f>
        <v/>
      </c>
      <c r="L3375" s="39" t="str">
        <f>IF(L$1&gt;$AE$1,"-",IFERROR(IF(DATEDIF('Base de données'!$A3375,L$1,"d")&lt;&gt;0,"",'Base de données'!$B3375),""))</f>
        <v/>
      </c>
      <c r="M3375" s="39" t="str">
        <f>IF(M$1&gt;$AE$1,"-",IFERROR(IF(DATEDIF('Base de données'!$A3375,M$1,"d")&lt;&gt;0,"",'Base de données'!$B3375),""))</f>
        <v/>
      </c>
      <c r="N3375" s="39" t="str">
        <f>IF(N$1&gt;$AE$1,"-",IFERROR(IF(DATEDIF('Base de données'!$A3375,N$1,"d")&lt;&gt;0,"",'Base de données'!$B3375),""))</f>
        <v/>
      </c>
      <c r="O3375" s="39" t="str">
        <f>IF(O$1&gt;$AE$1,"-",IFERROR(IF(DATEDIF('Base de données'!$A3375,O$1,"d")&lt;&gt;0,"",'Base de données'!$B3375),""))</f>
        <v/>
      </c>
      <c r="P3375" s="39" t="str">
        <f>IF(P$1&gt;$AE$1,"-",IFERROR(IF(DATEDIF('Base de données'!$A3375,P$1,"d")&lt;&gt;0,"",'Base de données'!$B3375),""))</f>
        <v/>
      </c>
      <c r="Q3375" s="39" t="str">
        <f>IF(Q$1&gt;$AE$1,"-",IFERROR(IF(DATEDIF('Base de données'!$A3375,Q$1,"d")&lt;&gt;0,"",'Base de données'!$B3375),""))</f>
        <v/>
      </c>
      <c r="R3375" s="39" t="str">
        <f>IF(R$1&gt;$AE$1,"-",IFERROR(IF(DATEDIF('Base de données'!$A3375,R$1,"d")&lt;&gt;0,"",'Base de données'!$B3375),""))</f>
        <v/>
      </c>
      <c r="S3375" s="39" t="str">
        <f>IF(S$1&gt;$AE$1,"-",IFERROR(IF(DATEDIF('Base de données'!$A3375,S$1,"d")&lt;&gt;0,"",'Base de données'!$B3375),""))</f>
        <v/>
      </c>
      <c r="T3375" s="39" t="str">
        <f>IF(T$1&gt;$AE$1,"-",IFERROR(IF(DATEDIF('Base de données'!$A3375,T$1,"d")&lt;&gt;0,"",'Base de données'!$B3375),""))</f>
        <v/>
      </c>
      <c r="U3375" s="39" t="str">
        <f>IF(U$1&gt;$AE$1,"-",IFERROR(IF(DATEDIF('Base de données'!$A3375,U$1,"d")&lt;&gt;0,"",'Base de données'!$B3375),""))</f>
        <v/>
      </c>
      <c r="V3375" s="39" t="str">
        <f>IF(V$1&gt;$AE$1,"-",IFERROR(IF(DATEDIF('Base de données'!$A3375,V$1,"d")&lt;&gt;0,"",'Base de données'!$B3375),""))</f>
        <v>T0BCS</v>
      </c>
      <c r="W3375" s="34"/>
      <c r="X3375" s="30" t="str">
        <f>'Base de données'!$C3375&amp;" "&amp;'Base de données'!$D3375</f>
        <v>Poirier Charles</v>
      </c>
      <c r="Y3375" s="31">
        <f>COUNTIF('Base de données'!$B:$B,'Base de données'!$B3375)</f>
        <v>10</v>
      </c>
      <c r="AA3375" s="87" cm="1">
        <f t="array" aca="1" ref="AA3375" ca="1">INDIRECT("'Base de données'!A" &amp; ROW(Y3375))</f>
        <v>45992</v>
      </c>
      <c r="AB3375" s="51" t="str" cm="1">
        <f t="array" aca="1" ref="AB3375" ca="1">INDIRECT("'Base de données'!B" &amp; ROW(Z3375))</f>
        <v>T0BCS</v>
      </c>
    </row>
    <row r="3376" spans="1:28" x14ac:dyDescent="0.3">
      <c r="A3376" s="41" t="str">
        <f ca="1">IF(IF(AND($B3376&lt;&gt;"-",$B3376=$E3376),"Entrée et sortie","-")="Entrée et sortie",'Base de données'!$B3376,"-")</f>
        <v>-</v>
      </c>
      <c r="B3376" s="41" t="str">
        <f t="shared" ca="1" si="211"/>
        <v>-</v>
      </c>
      <c r="C3376" s="41" t="str">
        <f t="shared" ca="1" si="212"/>
        <v>-</v>
      </c>
      <c r="D3376" s="41" t="str">
        <f>IF($F3376="sortie en cours d'année",'Base de données'!$B3376,"-")</f>
        <v>-</v>
      </c>
      <c r="E3376" s="41" t="str">
        <f>IF($H3376="entrée en cours d'année",'Base de données'!$B3376,"-")</f>
        <v>RWL31</v>
      </c>
      <c r="F3376" s="37" t="str">
        <f t="shared" si="209"/>
        <v/>
      </c>
      <c r="G3376" s="37" t="str">
        <f>IF($J3376="mouvement",_xlfn.XLOOKUP('Base de données'!$B3376,$V:$V,$V:$V,0),"")</f>
        <v>RWL31</v>
      </c>
      <c r="H3376" s="37" t="str">
        <f t="shared" si="210"/>
        <v>entrée en cours d'année</v>
      </c>
      <c r="I3376" s="37">
        <f>IF($J3376="mouvement",_xlfn.XLOOKUP('Base de données'!$B3376,$K:$K,$K:$K,0),"")</f>
        <v>0</v>
      </c>
      <c r="J3376" s="38" t="str">
        <f>IF(AND(Y3376&lt;&gt;MAX(Y:Y),COUNTIF(K3376:V3376,'Base de données'!$B3376)&gt;0),"mouvement","")</f>
        <v>mouvement</v>
      </c>
      <c r="K3376" s="39" t="str">
        <f>IF(K$1&gt;$AE$1,"-",IFERROR(IF(DATEDIF('Base de données'!$A3376,K$1,"d")&lt;&gt;0,"",'Base de données'!$B3376),""))</f>
        <v/>
      </c>
      <c r="L3376" s="39" t="str">
        <f>IF(L$1&gt;$AE$1,"-",IFERROR(IF(DATEDIF('Base de données'!$A3376,L$1,"d")&lt;&gt;0,"",'Base de données'!$B3376),""))</f>
        <v/>
      </c>
      <c r="M3376" s="39" t="str">
        <f>IF(M$1&gt;$AE$1,"-",IFERROR(IF(DATEDIF('Base de données'!$A3376,M$1,"d")&lt;&gt;0,"",'Base de données'!$B3376),""))</f>
        <v/>
      </c>
      <c r="N3376" s="39" t="str">
        <f>IF(N$1&gt;$AE$1,"-",IFERROR(IF(DATEDIF('Base de données'!$A3376,N$1,"d")&lt;&gt;0,"",'Base de données'!$B3376),""))</f>
        <v/>
      </c>
      <c r="O3376" s="39" t="str">
        <f>IF(O$1&gt;$AE$1,"-",IFERROR(IF(DATEDIF('Base de données'!$A3376,O$1,"d")&lt;&gt;0,"",'Base de données'!$B3376),""))</f>
        <v/>
      </c>
      <c r="P3376" s="39" t="str">
        <f>IF(P$1&gt;$AE$1,"-",IFERROR(IF(DATEDIF('Base de données'!$A3376,P$1,"d")&lt;&gt;0,"",'Base de données'!$B3376),""))</f>
        <v/>
      </c>
      <c r="Q3376" s="39" t="str">
        <f>IF(Q$1&gt;$AE$1,"-",IFERROR(IF(DATEDIF('Base de données'!$A3376,Q$1,"d")&lt;&gt;0,"",'Base de données'!$B3376),""))</f>
        <v/>
      </c>
      <c r="R3376" s="39" t="str">
        <f>IF(R$1&gt;$AE$1,"-",IFERROR(IF(DATEDIF('Base de données'!$A3376,R$1,"d")&lt;&gt;0,"",'Base de données'!$B3376),""))</f>
        <v/>
      </c>
      <c r="S3376" s="39" t="str">
        <f>IF(S$1&gt;$AE$1,"-",IFERROR(IF(DATEDIF('Base de données'!$A3376,S$1,"d")&lt;&gt;0,"",'Base de données'!$B3376),""))</f>
        <v/>
      </c>
      <c r="T3376" s="39" t="str">
        <f>IF(T$1&gt;$AE$1,"-",IFERROR(IF(DATEDIF('Base de données'!$A3376,T$1,"d")&lt;&gt;0,"",'Base de données'!$B3376),""))</f>
        <v/>
      </c>
      <c r="U3376" s="39" t="str">
        <f>IF(U$1&gt;$AE$1,"-",IFERROR(IF(DATEDIF('Base de données'!$A3376,U$1,"d")&lt;&gt;0,"",'Base de données'!$B3376),""))</f>
        <v/>
      </c>
      <c r="V3376" s="39" t="str">
        <f>IF(V$1&gt;$AE$1,"-",IFERROR(IF(DATEDIF('Base de données'!$A3376,V$1,"d")&lt;&gt;0,"",'Base de données'!$B3376),""))</f>
        <v>RWL31</v>
      </c>
      <c r="W3376" s="34"/>
      <c r="X3376" s="30" t="str">
        <f>'Base de données'!$C3376&amp;" "&amp;'Base de données'!$D3376</f>
        <v>Delahaye Martin</v>
      </c>
      <c r="Y3376" s="31">
        <f>COUNTIF('Base de données'!$B:$B,'Base de données'!$B3376)</f>
        <v>10</v>
      </c>
      <c r="AA3376" s="87" cm="1">
        <f t="array" aca="1" ref="AA3376" ca="1">INDIRECT("'Base de données'!A" &amp; ROW(Y3376))</f>
        <v>45992</v>
      </c>
      <c r="AB3376" s="51" t="str" cm="1">
        <f t="array" aca="1" ref="AB3376" ca="1">INDIRECT("'Base de données'!B" &amp; ROW(Z3376))</f>
        <v>RWL31</v>
      </c>
    </row>
    <row r="3377" spans="1:28" x14ac:dyDescent="0.3">
      <c r="A3377" s="41" t="str">
        <f ca="1">IF(IF(AND($B3377&lt;&gt;"-",$B3377=$E3377),"Entrée et sortie","-")="Entrée et sortie",'Base de données'!$B3377,"-")</f>
        <v>-</v>
      </c>
      <c r="B3377" s="41" t="str">
        <f t="shared" ca="1" si="211"/>
        <v>-</v>
      </c>
      <c r="C3377" s="41" t="str">
        <f t="shared" ca="1" si="212"/>
        <v>-</v>
      </c>
      <c r="D3377" s="41" t="str">
        <f>IF($F3377="sortie en cours d'année",'Base de données'!$B3377,"-")</f>
        <v>-</v>
      </c>
      <c r="E3377" s="41" t="str">
        <f>IF($H3377="entrée en cours d'année",'Base de données'!$B3377,"-")</f>
        <v>IN9ZX</v>
      </c>
      <c r="F3377" s="37" t="str">
        <f t="shared" si="209"/>
        <v/>
      </c>
      <c r="G3377" s="37" t="str">
        <f>IF($J3377="mouvement",_xlfn.XLOOKUP('Base de données'!$B3377,$V:$V,$V:$V,0),"")</f>
        <v>IN9ZX</v>
      </c>
      <c r="H3377" s="37" t="str">
        <f t="shared" si="210"/>
        <v>entrée en cours d'année</v>
      </c>
      <c r="I3377" s="37">
        <f>IF($J3377="mouvement",_xlfn.XLOOKUP('Base de données'!$B3377,$K:$K,$K:$K,0),"")</f>
        <v>0</v>
      </c>
      <c r="J3377" s="38" t="str">
        <f>IF(AND(Y3377&lt;&gt;MAX(Y:Y),COUNTIF(K3377:V3377,'Base de données'!$B3377)&gt;0),"mouvement","")</f>
        <v>mouvement</v>
      </c>
      <c r="K3377" s="39" t="str">
        <f>IF(K$1&gt;$AE$1,"-",IFERROR(IF(DATEDIF('Base de données'!$A3377,K$1,"d")&lt;&gt;0,"",'Base de données'!$B3377),""))</f>
        <v/>
      </c>
      <c r="L3377" s="39" t="str">
        <f>IF(L$1&gt;$AE$1,"-",IFERROR(IF(DATEDIF('Base de données'!$A3377,L$1,"d")&lt;&gt;0,"",'Base de données'!$B3377),""))</f>
        <v/>
      </c>
      <c r="M3377" s="39" t="str">
        <f>IF(M$1&gt;$AE$1,"-",IFERROR(IF(DATEDIF('Base de données'!$A3377,M$1,"d")&lt;&gt;0,"",'Base de données'!$B3377),""))</f>
        <v/>
      </c>
      <c r="N3377" s="39" t="str">
        <f>IF(N$1&gt;$AE$1,"-",IFERROR(IF(DATEDIF('Base de données'!$A3377,N$1,"d")&lt;&gt;0,"",'Base de données'!$B3377),""))</f>
        <v/>
      </c>
      <c r="O3377" s="39" t="str">
        <f>IF(O$1&gt;$AE$1,"-",IFERROR(IF(DATEDIF('Base de données'!$A3377,O$1,"d")&lt;&gt;0,"",'Base de données'!$B3377),""))</f>
        <v/>
      </c>
      <c r="P3377" s="39" t="str">
        <f>IF(P$1&gt;$AE$1,"-",IFERROR(IF(DATEDIF('Base de données'!$A3377,P$1,"d")&lt;&gt;0,"",'Base de données'!$B3377),""))</f>
        <v/>
      </c>
      <c r="Q3377" s="39" t="str">
        <f>IF(Q$1&gt;$AE$1,"-",IFERROR(IF(DATEDIF('Base de données'!$A3377,Q$1,"d")&lt;&gt;0,"",'Base de données'!$B3377),""))</f>
        <v/>
      </c>
      <c r="R3377" s="39" t="str">
        <f>IF(R$1&gt;$AE$1,"-",IFERROR(IF(DATEDIF('Base de données'!$A3377,R$1,"d")&lt;&gt;0,"",'Base de données'!$B3377),""))</f>
        <v/>
      </c>
      <c r="S3377" s="39" t="str">
        <f>IF(S$1&gt;$AE$1,"-",IFERROR(IF(DATEDIF('Base de données'!$A3377,S$1,"d")&lt;&gt;0,"",'Base de données'!$B3377),""))</f>
        <v/>
      </c>
      <c r="T3377" s="39" t="str">
        <f>IF(T$1&gt;$AE$1,"-",IFERROR(IF(DATEDIF('Base de données'!$A3377,T$1,"d")&lt;&gt;0,"",'Base de données'!$B3377),""))</f>
        <v/>
      </c>
      <c r="U3377" s="39" t="str">
        <f>IF(U$1&gt;$AE$1,"-",IFERROR(IF(DATEDIF('Base de données'!$A3377,U$1,"d")&lt;&gt;0,"",'Base de données'!$B3377),""))</f>
        <v/>
      </c>
      <c r="V3377" s="39" t="str">
        <f>IF(V$1&gt;$AE$1,"-",IFERROR(IF(DATEDIF('Base de données'!$A3377,V$1,"d")&lt;&gt;0,"",'Base de données'!$B3377),""))</f>
        <v>IN9ZX</v>
      </c>
      <c r="W3377" s="34"/>
      <c r="X3377" s="30" t="str">
        <f>'Base de données'!$C3377&amp;" "&amp;'Base de données'!$D3377</f>
        <v>Leclerc Alain</v>
      </c>
      <c r="Y3377" s="31">
        <f>COUNTIF('Base de données'!$B:$B,'Base de données'!$B3377)</f>
        <v>10</v>
      </c>
      <c r="AA3377" s="87" cm="1">
        <f t="array" aca="1" ref="AA3377" ca="1">INDIRECT("'Base de données'!A" &amp; ROW(Y3377))</f>
        <v>45992</v>
      </c>
      <c r="AB3377" s="51" t="str" cm="1">
        <f t="array" aca="1" ref="AB3377" ca="1">INDIRECT("'Base de données'!B" &amp; ROW(Z3377))</f>
        <v>IN9ZX</v>
      </c>
    </row>
    <row r="3378" spans="1:28" x14ac:dyDescent="0.3">
      <c r="A3378" s="41" t="str">
        <f ca="1">IF(IF(AND($B3378&lt;&gt;"-",$B3378=$E3378),"Entrée et sortie","-")="Entrée et sortie",'Base de données'!$B3378,"-")</f>
        <v>-</v>
      </c>
      <c r="B3378" s="41" t="str">
        <f t="shared" ca="1" si="211"/>
        <v>-</v>
      </c>
      <c r="C3378" s="41" t="str">
        <f t="shared" ca="1" si="212"/>
        <v>-</v>
      </c>
      <c r="D3378" s="41" t="str">
        <f>IF($F3378="sortie en cours d'année",'Base de données'!$B3378,"-")</f>
        <v>-</v>
      </c>
      <c r="E3378" s="41" t="str">
        <f>IF($H3378="entrée en cours d'année",'Base de données'!$B3378,"-")</f>
        <v>JTZE6</v>
      </c>
      <c r="F3378" s="37" t="str">
        <f t="shared" si="209"/>
        <v/>
      </c>
      <c r="G3378" s="37" t="str">
        <f>IF($J3378="mouvement",_xlfn.XLOOKUP('Base de données'!$B3378,$V:$V,$V:$V,0),"")</f>
        <v>JTZE6</v>
      </c>
      <c r="H3378" s="37" t="str">
        <f t="shared" si="210"/>
        <v>entrée en cours d'année</v>
      </c>
      <c r="I3378" s="37">
        <f>IF($J3378="mouvement",_xlfn.XLOOKUP('Base de données'!$B3378,$K:$K,$K:$K,0),"")</f>
        <v>0</v>
      </c>
      <c r="J3378" s="38" t="str">
        <f>IF(AND(Y3378&lt;&gt;MAX(Y:Y),COUNTIF(K3378:V3378,'Base de données'!$B3378)&gt;0),"mouvement","")</f>
        <v>mouvement</v>
      </c>
      <c r="K3378" s="39" t="str">
        <f>IF(K$1&gt;$AE$1,"-",IFERROR(IF(DATEDIF('Base de données'!$A3378,K$1,"d")&lt;&gt;0,"",'Base de données'!$B3378),""))</f>
        <v/>
      </c>
      <c r="L3378" s="39" t="str">
        <f>IF(L$1&gt;$AE$1,"-",IFERROR(IF(DATEDIF('Base de données'!$A3378,L$1,"d")&lt;&gt;0,"",'Base de données'!$B3378),""))</f>
        <v/>
      </c>
      <c r="M3378" s="39" t="str">
        <f>IF(M$1&gt;$AE$1,"-",IFERROR(IF(DATEDIF('Base de données'!$A3378,M$1,"d")&lt;&gt;0,"",'Base de données'!$B3378),""))</f>
        <v/>
      </c>
      <c r="N3378" s="39" t="str">
        <f>IF(N$1&gt;$AE$1,"-",IFERROR(IF(DATEDIF('Base de données'!$A3378,N$1,"d")&lt;&gt;0,"",'Base de données'!$B3378),""))</f>
        <v/>
      </c>
      <c r="O3378" s="39" t="str">
        <f>IF(O$1&gt;$AE$1,"-",IFERROR(IF(DATEDIF('Base de données'!$A3378,O$1,"d")&lt;&gt;0,"",'Base de données'!$B3378),""))</f>
        <v/>
      </c>
      <c r="P3378" s="39" t="str">
        <f>IF(P$1&gt;$AE$1,"-",IFERROR(IF(DATEDIF('Base de données'!$A3378,P$1,"d")&lt;&gt;0,"",'Base de données'!$B3378),""))</f>
        <v/>
      </c>
      <c r="Q3378" s="39" t="str">
        <f>IF(Q$1&gt;$AE$1,"-",IFERROR(IF(DATEDIF('Base de données'!$A3378,Q$1,"d")&lt;&gt;0,"",'Base de données'!$B3378),""))</f>
        <v/>
      </c>
      <c r="R3378" s="39" t="str">
        <f>IF(R$1&gt;$AE$1,"-",IFERROR(IF(DATEDIF('Base de données'!$A3378,R$1,"d")&lt;&gt;0,"",'Base de données'!$B3378),""))</f>
        <v/>
      </c>
      <c r="S3378" s="39" t="str">
        <f>IF(S$1&gt;$AE$1,"-",IFERROR(IF(DATEDIF('Base de données'!$A3378,S$1,"d")&lt;&gt;0,"",'Base de données'!$B3378),""))</f>
        <v/>
      </c>
      <c r="T3378" s="39" t="str">
        <f>IF(T$1&gt;$AE$1,"-",IFERROR(IF(DATEDIF('Base de données'!$A3378,T$1,"d")&lt;&gt;0,"",'Base de données'!$B3378),""))</f>
        <v/>
      </c>
      <c r="U3378" s="39" t="str">
        <f>IF(U$1&gt;$AE$1,"-",IFERROR(IF(DATEDIF('Base de données'!$A3378,U$1,"d")&lt;&gt;0,"",'Base de données'!$B3378),""))</f>
        <v/>
      </c>
      <c r="V3378" s="39" t="str">
        <f>IF(V$1&gt;$AE$1,"-",IFERROR(IF(DATEDIF('Base de données'!$A3378,V$1,"d")&lt;&gt;0,"",'Base de données'!$B3378),""))</f>
        <v>JTZE6</v>
      </c>
      <c r="W3378" s="34"/>
      <c r="X3378" s="30" t="str">
        <f>'Base de données'!$C3378&amp;" "&amp;'Base de données'!$D3378</f>
        <v>Jacquet André</v>
      </c>
      <c r="Y3378" s="31">
        <f>COUNTIF('Base de données'!$B:$B,'Base de données'!$B3378)</f>
        <v>10</v>
      </c>
      <c r="AA3378" s="87" cm="1">
        <f t="array" aca="1" ref="AA3378" ca="1">INDIRECT("'Base de données'!A" &amp; ROW(Y3378))</f>
        <v>45992</v>
      </c>
      <c r="AB3378" s="51" t="str" cm="1">
        <f t="array" aca="1" ref="AB3378" ca="1">INDIRECT("'Base de données'!B" &amp; ROW(Z3378))</f>
        <v>JTZE6</v>
      </c>
    </row>
    <row r="3379" spans="1:28" x14ac:dyDescent="0.3">
      <c r="A3379" s="41" t="str">
        <f ca="1">IF(IF(AND($B3379&lt;&gt;"-",$B3379=$E3379),"Entrée et sortie","-")="Entrée et sortie",'Base de données'!$B3379,"-")</f>
        <v>-</v>
      </c>
      <c r="B3379" s="41" t="str">
        <f t="shared" ca="1" si="211"/>
        <v>-</v>
      </c>
      <c r="C3379" s="41" t="str">
        <f t="shared" ca="1" si="212"/>
        <v>-</v>
      </c>
      <c r="D3379" s="41" t="str">
        <f>IF($F3379="sortie en cours d'année",'Base de données'!$B3379,"-")</f>
        <v>-</v>
      </c>
      <c r="E3379" s="41" t="str">
        <f>IF($H3379="entrée en cours d'année",'Base de données'!$B3379,"-")</f>
        <v>D4UTI</v>
      </c>
      <c r="F3379" s="37" t="str">
        <f t="shared" si="209"/>
        <v/>
      </c>
      <c r="G3379" s="37" t="str">
        <f>IF($J3379="mouvement",_xlfn.XLOOKUP('Base de données'!$B3379,$V:$V,$V:$V,0),"")</f>
        <v>D4UTI</v>
      </c>
      <c r="H3379" s="37" t="str">
        <f t="shared" si="210"/>
        <v>entrée en cours d'année</v>
      </c>
      <c r="I3379" s="37">
        <f>IF($J3379="mouvement",_xlfn.XLOOKUP('Base de données'!$B3379,$K:$K,$K:$K,0),"")</f>
        <v>0</v>
      </c>
      <c r="J3379" s="38" t="str">
        <f>IF(AND(Y3379&lt;&gt;MAX(Y:Y),COUNTIF(K3379:V3379,'Base de données'!$B3379)&gt;0),"mouvement","")</f>
        <v>mouvement</v>
      </c>
      <c r="K3379" s="39" t="str">
        <f>IF(K$1&gt;$AE$1,"-",IFERROR(IF(DATEDIF('Base de données'!$A3379,K$1,"d")&lt;&gt;0,"",'Base de données'!$B3379),""))</f>
        <v/>
      </c>
      <c r="L3379" s="39" t="str">
        <f>IF(L$1&gt;$AE$1,"-",IFERROR(IF(DATEDIF('Base de données'!$A3379,L$1,"d")&lt;&gt;0,"",'Base de données'!$B3379),""))</f>
        <v/>
      </c>
      <c r="M3379" s="39" t="str">
        <f>IF(M$1&gt;$AE$1,"-",IFERROR(IF(DATEDIF('Base de données'!$A3379,M$1,"d")&lt;&gt;0,"",'Base de données'!$B3379),""))</f>
        <v/>
      </c>
      <c r="N3379" s="39" t="str">
        <f>IF(N$1&gt;$AE$1,"-",IFERROR(IF(DATEDIF('Base de données'!$A3379,N$1,"d")&lt;&gt;0,"",'Base de données'!$B3379),""))</f>
        <v/>
      </c>
      <c r="O3379" s="39" t="str">
        <f>IF(O$1&gt;$AE$1,"-",IFERROR(IF(DATEDIF('Base de données'!$A3379,O$1,"d")&lt;&gt;0,"",'Base de données'!$B3379),""))</f>
        <v/>
      </c>
      <c r="P3379" s="39" t="str">
        <f>IF(P$1&gt;$AE$1,"-",IFERROR(IF(DATEDIF('Base de données'!$A3379,P$1,"d")&lt;&gt;0,"",'Base de données'!$B3379),""))</f>
        <v/>
      </c>
      <c r="Q3379" s="39" t="str">
        <f>IF(Q$1&gt;$AE$1,"-",IFERROR(IF(DATEDIF('Base de données'!$A3379,Q$1,"d")&lt;&gt;0,"",'Base de données'!$B3379),""))</f>
        <v/>
      </c>
      <c r="R3379" s="39" t="str">
        <f>IF(R$1&gt;$AE$1,"-",IFERROR(IF(DATEDIF('Base de données'!$A3379,R$1,"d")&lt;&gt;0,"",'Base de données'!$B3379),""))</f>
        <v/>
      </c>
      <c r="S3379" s="39" t="str">
        <f>IF(S$1&gt;$AE$1,"-",IFERROR(IF(DATEDIF('Base de données'!$A3379,S$1,"d")&lt;&gt;0,"",'Base de données'!$B3379),""))</f>
        <v/>
      </c>
      <c r="T3379" s="39" t="str">
        <f>IF(T$1&gt;$AE$1,"-",IFERROR(IF(DATEDIF('Base de données'!$A3379,T$1,"d")&lt;&gt;0,"",'Base de données'!$B3379),""))</f>
        <v/>
      </c>
      <c r="U3379" s="39" t="str">
        <f>IF(U$1&gt;$AE$1,"-",IFERROR(IF(DATEDIF('Base de données'!$A3379,U$1,"d")&lt;&gt;0,"",'Base de données'!$B3379),""))</f>
        <v/>
      </c>
      <c r="V3379" s="39" t="str">
        <f>IF(V$1&gt;$AE$1,"-",IFERROR(IF(DATEDIF('Base de données'!$A3379,V$1,"d")&lt;&gt;0,"",'Base de données'!$B3379),""))</f>
        <v>D4UTI</v>
      </c>
      <c r="W3379" s="34"/>
      <c r="X3379" s="30" t="str">
        <f>'Base de données'!$C3379&amp;" "&amp;'Base de données'!$D3379</f>
        <v>Leleu Martine</v>
      </c>
      <c r="Y3379" s="31">
        <f>COUNTIF('Base de données'!$B:$B,'Base de données'!$B3379)</f>
        <v>10</v>
      </c>
      <c r="AA3379" s="87" cm="1">
        <f t="array" aca="1" ref="AA3379" ca="1">INDIRECT("'Base de données'!A" &amp; ROW(Y3379))</f>
        <v>45992</v>
      </c>
      <c r="AB3379" s="51" t="str" cm="1">
        <f t="array" aca="1" ref="AB3379" ca="1">INDIRECT("'Base de données'!B" &amp; ROW(Z3379))</f>
        <v>D4UTI</v>
      </c>
    </row>
    <row r="3380" spans="1:28" x14ac:dyDescent="0.3">
      <c r="A3380" s="41" t="str">
        <f ca="1">IF(IF(AND($B3380&lt;&gt;"-",$B3380=$E3380),"Entrée et sortie","-")="Entrée et sortie",'Base de données'!$B3380,"-")</f>
        <v>-</v>
      </c>
      <c r="B3380" s="41" t="str">
        <f t="shared" ca="1" si="211"/>
        <v>-</v>
      </c>
      <c r="C3380" s="41" t="str">
        <f t="shared" ca="1" si="212"/>
        <v>-</v>
      </c>
      <c r="D3380" s="41" t="str">
        <f>IF($F3380="sortie en cours d'année",'Base de données'!$B3380,"-")</f>
        <v>-</v>
      </c>
      <c r="E3380" s="41" t="str">
        <f>IF($H3380="entrée en cours d'année",'Base de données'!$B3380,"-")</f>
        <v>IU9JS</v>
      </c>
      <c r="F3380" s="37" t="str">
        <f t="shared" si="209"/>
        <v/>
      </c>
      <c r="G3380" s="37" t="str">
        <f>IF($J3380="mouvement",_xlfn.XLOOKUP('Base de données'!$B3380,$V:$V,$V:$V,0),"")</f>
        <v>IU9JS</v>
      </c>
      <c r="H3380" s="37" t="str">
        <f t="shared" si="210"/>
        <v>entrée en cours d'année</v>
      </c>
      <c r="I3380" s="37">
        <f>IF($J3380="mouvement",_xlfn.XLOOKUP('Base de données'!$B3380,$K:$K,$K:$K,0),"")</f>
        <v>0</v>
      </c>
      <c r="J3380" s="38" t="str">
        <f>IF(AND(Y3380&lt;&gt;MAX(Y:Y),COUNTIF(K3380:V3380,'Base de données'!$B3380)&gt;0),"mouvement","")</f>
        <v>mouvement</v>
      </c>
      <c r="K3380" s="39" t="str">
        <f>IF(K$1&gt;$AE$1,"-",IFERROR(IF(DATEDIF('Base de données'!$A3380,K$1,"d")&lt;&gt;0,"",'Base de données'!$B3380),""))</f>
        <v/>
      </c>
      <c r="L3380" s="39" t="str">
        <f>IF(L$1&gt;$AE$1,"-",IFERROR(IF(DATEDIF('Base de données'!$A3380,L$1,"d")&lt;&gt;0,"",'Base de données'!$B3380),""))</f>
        <v/>
      </c>
      <c r="M3380" s="39" t="str">
        <f>IF(M$1&gt;$AE$1,"-",IFERROR(IF(DATEDIF('Base de données'!$A3380,M$1,"d")&lt;&gt;0,"",'Base de données'!$B3380),""))</f>
        <v/>
      </c>
      <c r="N3380" s="39" t="str">
        <f>IF(N$1&gt;$AE$1,"-",IFERROR(IF(DATEDIF('Base de données'!$A3380,N$1,"d")&lt;&gt;0,"",'Base de données'!$B3380),""))</f>
        <v/>
      </c>
      <c r="O3380" s="39" t="str">
        <f>IF(O$1&gt;$AE$1,"-",IFERROR(IF(DATEDIF('Base de données'!$A3380,O$1,"d")&lt;&gt;0,"",'Base de données'!$B3380),""))</f>
        <v/>
      </c>
      <c r="P3380" s="39" t="str">
        <f>IF(P$1&gt;$AE$1,"-",IFERROR(IF(DATEDIF('Base de données'!$A3380,P$1,"d")&lt;&gt;0,"",'Base de données'!$B3380),""))</f>
        <v/>
      </c>
      <c r="Q3380" s="39" t="str">
        <f>IF(Q$1&gt;$AE$1,"-",IFERROR(IF(DATEDIF('Base de données'!$A3380,Q$1,"d")&lt;&gt;0,"",'Base de données'!$B3380),""))</f>
        <v/>
      </c>
      <c r="R3380" s="39" t="str">
        <f>IF(R$1&gt;$AE$1,"-",IFERROR(IF(DATEDIF('Base de données'!$A3380,R$1,"d")&lt;&gt;0,"",'Base de données'!$B3380),""))</f>
        <v/>
      </c>
      <c r="S3380" s="39" t="str">
        <f>IF(S$1&gt;$AE$1,"-",IFERROR(IF(DATEDIF('Base de données'!$A3380,S$1,"d")&lt;&gt;0,"",'Base de données'!$B3380),""))</f>
        <v/>
      </c>
      <c r="T3380" s="39" t="str">
        <f>IF(T$1&gt;$AE$1,"-",IFERROR(IF(DATEDIF('Base de données'!$A3380,T$1,"d")&lt;&gt;0,"",'Base de données'!$B3380),""))</f>
        <v/>
      </c>
      <c r="U3380" s="39" t="str">
        <f>IF(U$1&gt;$AE$1,"-",IFERROR(IF(DATEDIF('Base de données'!$A3380,U$1,"d")&lt;&gt;0,"",'Base de données'!$B3380),""))</f>
        <v/>
      </c>
      <c r="V3380" s="39" t="str">
        <f>IF(V$1&gt;$AE$1,"-",IFERROR(IF(DATEDIF('Base de données'!$A3380,V$1,"d")&lt;&gt;0,"",'Base de données'!$B3380),""))</f>
        <v>IU9JS</v>
      </c>
      <c r="W3380" s="34"/>
      <c r="X3380" s="30" t="str">
        <f>'Base de données'!$C3380&amp;" "&amp;'Base de données'!$D3380</f>
        <v>Carlier Nicole</v>
      </c>
      <c r="Y3380" s="31">
        <f>COUNTIF('Base de données'!$B:$B,'Base de données'!$B3380)</f>
        <v>9</v>
      </c>
      <c r="AA3380" s="87" cm="1">
        <f t="array" aca="1" ref="AA3380" ca="1">INDIRECT("'Base de données'!A" &amp; ROW(Y3380))</f>
        <v>45992</v>
      </c>
      <c r="AB3380" s="51" t="str" cm="1">
        <f t="array" aca="1" ref="AB3380" ca="1">INDIRECT("'Base de données'!B" &amp; ROW(Z3380))</f>
        <v>IU9JS</v>
      </c>
    </row>
    <row r="3381" spans="1:28" x14ac:dyDescent="0.3">
      <c r="A3381" s="41" t="str">
        <f ca="1">IF(IF(AND($B3381&lt;&gt;"-",$B3381=$E3381),"Entrée et sortie","-")="Entrée et sortie",'Base de données'!$B3381,"-")</f>
        <v>-</v>
      </c>
      <c r="B3381" s="41" t="str">
        <f t="shared" ca="1" si="211"/>
        <v>-</v>
      </c>
      <c r="C3381" s="41" t="str">
        <f t="shared" ca="1" si="212"/>
        <v>-</v>
      </c>
      <c r="D3381" s="41" t="str">
        <f>IF($F3381="sortie en cours d'année",'Base de données'!$B3381,"-")</f>
        <v>-</v>
      </c>
      <c r="E3381" s="41" t="str">
        <f>IF($H3381="entrée en cours d'année",'Base de données'!$B3381,"-")</f>
        <v>AWHPJ</v>
      </c>
      <c r="F3381" s="37" t="str">
        <f t="shared" si="209"/>
        <v/>
      </c>
      <c r="G3381" s="37" t="str">
        <f>IF($J3381="mouvement",_xlfn.XLOOKUP('Base de données'!$B3381,$V:$V,$V:$V,0),"")</f>
        <v>AWHPJ</v>
      </c>
      <c r="H3381" s="37" t="str">
        <f t="shared" si="210"/>
        <v>entrée en cours d'année</v>
      </c>
      <c r="I3381" s="37">
        <f>IF($J3381="mouvement",_xlfn.XLOOKUP('Base de données'!$B3381,$K:$K,$K:$K,0),"")</f>
        <v>0</v>
      </c>
      <c r="J3381" s="38" t="str">
        <f>IF(AND(Y3381&lt;&gt;MAX(Y:Y),COUNTIF(K3381:V3381,'Base de données'!$B3381)&gt;0),"mouvement","")</f>
        <v>mouvement</v>
      </c>
      <c r="K3381" s="39" t="str">
        <f>IF(K$1&gt;$AE$1,"-",IFERROR(IF(DATEDIF('Base de données'!$A3381,K$1,"d")&lt;&gt;0,"",'Base de données'!$B3381),""))</f>
        <v/>
      </c>
      <c r="L3381" s="39" t="str">
        <f>IF(L$1&gt;$AE$1,"-",IFERROR(IF(DATEDIF('Base de données'!$A3381,L$1,"d")&lt;&gt;0,"",'Base de données'!$B3381),""))</f>
        <v/>
      </c>
      <c r="M3381" s="39" t="str">
        <f>IF(M$1&gt;$AE$1,"-",IFERROR(IF(DATEDIF('Base de données'!$A3381,M$1,"d")&lt;&gt;0,"",'Base de données'!$B3381),""))</f>
        <v/>
      </c>
      <c r="N3381" s="39" t="str">
        <f>IF(N$1&gt;$AE$1,"-",IFERROR(IF(DATEDIF('Base de données'!$A3381,N$1,"d")&lt;&gt;0,"",'Base de données'!$B3381),""))</f>
        <v/>
      </c>
      <c r="O3381" s="39" t="str">
        <f>IF(O$1&gt;$AE$1,"-",IFERROR(IF(DATEDIF('Base de données'!$A3381,O$1,"d")&lt;&gt;0,"",'Base de données'!$B3381),""))</f>
        <v/>
      </c>
      <c r="P3381" s="39" t="str">
        <f>IF(P$1&gt;$AE$1,"-",IFERROR(IF(DATEDIF('Base de données'!$A3381,P$1,"d")&lt;&gt;0,"",'Base de données'!$B3381),""))</f>
        <v/>
      </c>
      <c r="Q3381" s="39" t="str">
        <f>IF(Q$1&gt;$AE$1,"-",IFERROR(IF(DATEDIF('Base de données'!$A3381,Q$1,"d")&lt;&gt;0,"",'Base de données'!$B3381),""))</f>
        <v/>
      </c>
      <c r="R3381" s="39" t="str">
        <f>IF(R$1&gt;$AE$1,"-",IFERROR(IF(DATEDIF('Base de données'!$A3381,R$1,"d")&lt;&gt;0,"",'Base de données'!$B3381),""))</f>
        <v/>
      </c>
      <c r="S3381" s="39" t="str">
        <f>IF(S$1&gt;$AE$1,"-",IFERROR(IF(DATEDIF('Base de données'!$A3381,S$1,"d")&lt;&gt;0,"",'Base de données'!$B3381),""))</f>
        <v/>
      </c>
      <c r="T3381" s="39" t="str">
        <f>IF(T$1&gt;$AE$1,"-",IFERROR(IF(DATEDIF('Base de données'!$A3381,T$1,"d")&lt;&gt;0,"",'Base de données'!$B3381),""))</f>
        <v/>
      </c>
      <c r="U3381" s="39" t="str">
        <f>IF(U$1&gt;$AE$1,"-",IFERROR(IF(DATEDIF('Base de données'!$A3381,U$1,"d")&lt;&gt;0,"",'Base de données'!$B3381),""))</f>
        <v/>
      </c>
      <c r="V3381" s="39" t="str">
        <f>IF(V$1&gt;$AE$1,"-",IFERROR(IF(DATEDIF('Base de données'!$A3381,V$1,"d")&lt;&gt;0,"",'Base de données'!$B3381),""))</f>
        <v>AWHPJ</v>
      </c>
      <c r="W3381" s="34"/>
      <c r="X3381" s="30" t="str">
        <f>'Base de données'!$C3381&amp;" "&amp;'Base de données'!$D3381</f>
        <v>Colas Virginie</v>
      </c>
      <c r="Y3381" s="31">
        <f>COUNTIF('Base de données'!$B:$B,'Base de données'!$B3381)</f>
        <v>9</v>
      </c>
      <c r="AA3381" s="87" cm="1">
        <f t="array" aca="1" ref="AA3381" ca="1">INDIRECT("'Base de données'!A" &amp; ROW(Y3381))</f>
        <v>45992</v>
      </c>
      <c r="AB3381" s="51" t="str" cm="1">
        <f t="array" aca="1" ref="AB3381" ca="1">INDIRECT("'Base de données'!B" &amp; ROW(Z3381))</f>
        <v>AWHPJ</v>
      </c>
    </row>
    <row r="3382" spans="1:28" x14ac:dyDescent="0.3">
      <c r="A3382" s="41" t="str">
        <f ca="1">IF(IF(AND($B3382&lt;&gt;"-",$B3382=$E3382),"Entrée et sortie","-")="Entrée et sortie",'Base de données'!$B3382,"-")</f>
        <v>-</v>
      </c>
      <c r="B3382" s="41" t="str">
        <f t="shared" ca="1" si="211"/>
        <v>-</v>
      </c>
      <c r="C3382" s="41" t="str">
        <f t="shared" ca="1" si="212"/>
        <v>-</v>
      </c>
      <c r="D3382" s="41" t="str">
        <f>IF($F3382="sortie en cours d'année",'Base de données'!$B3382,"-")</f>
        <v>-</v>
      </c>
      <c r="E3382" s="41" t="str">
        <f>IF($H3382="entrée en cours d'année",'Base de données'!$B3382,"-")</f>
        <v>HN39N</v>
      </c>
      <c r="F3382" s="37" t="str">
        <f t="shared" si="209"/>
        <v/>
      </c>
      <c r="G3382" s="37" t="str">
        <f>IF($J3382="mouvement",_xlfn.XLOOKUP('Base de données'!$B3382,$V:$V,$V:$V,0),"")</f>
        <v>HN39N</v>
      </c>
      <c r="H3382" s="37" t="str">
        <f t="shared" si="210"/>
        <v>entrée en cours d'année</v>
      </c>
      <c r="I3382" s="37">
        <f>IF($J3382="mouvement",_xlfn.XLOOKUP('Base de données'!$B3382,$K:$K,$K:$K,0),"")</f>
        <v>0</v>
      </c>
      <c r="J3382" s="38" t="str">
        <f>IF(AND(Y3382&lt;&gt;MAX(Y:Y),COUNTIF(K3382:V3382,'Base de données'!$B3382)&gt;0),"mouvement","")</f>
        <v>mouvement</v>
      </c>
      <c r="K3382" s="39" t="str">
        <f>IF(K$1&gt;$AE$1,"-",IFERROR(IF(DATEDIF('Base de données'!$A3382,K$1,"d")&lt;&gt;0,"",'Base de données'!$B3382),""))</f>
        <v/>
      </c>
      <c r="L3382" s="39" t="str">
        <f>IF(L$1&gt;$AE$1,"-",IFERROR(IF(DATEDIF('Base de données'!$A3382,L$1,"d")&lt;&gt;0,"",'Base de données'!$B3382),""))</f>
        <v/>
      </c>
      <c r="M3382" s="39" t="str">
        <f>IF(M$1&gt;$AE$1,"-",IFERROR(IF(DATEDIF('Base de données'!$A3382,M$1,"d")&lt;&gt;0,"",'Base de données'!$B3382),""))</f>
        <v/>
      </c>
      <c r="N3382" s="39" t="str">
        <f>IF(N$1&gt;$AE$1,"-",IFERROR(IF(DATEDIF('Base de données'!$A3382,N$1,"d")&lt;&gt;0,"",'Base de données'!$B3382),""))</f>
        <v/>
      </c>
      <c r="O3382" s="39" t="str">
        <f>IF(O$1&gt;$AE$1,"-",IFERROR(IF(DATEDIF('Base de données'!$A3382,O$1,"d")&lt;&gt;0,"",'Base de données'!$B3382),""))</f>
        <v/>
      </c>
      <c r="P3382" s="39" t="str">
        <f>IF(P$1&gt;$AE$1,"-",IFERROR(IF(DATEDIF('Base de données'!$A3382,P$1,"d")&lt;&gt;0,"",'Base de données'!$B3382),""))</f>
        <v/>
      </c>
      <c r="Q3382" s="39" t="str">
        <f>IF(Q$1&gt;$AE$1,"-",IFERROR(IF(DATEDIF('Base de données'!$A3382,Q$1,"d")&lt;&gt;0,"",'Base de données'!$B3382),""))</f>
        <v/>
      </c>
      <c r="R3382" s="39" t="str">
        <f>IF(R$1&gt;$AE$1,"-",IFERROR(IF(DATEDIF('Base de données'!$A3382,R$1,"d")&lt;&gt;0,"",'Base de données'!$B3382),""))</f>
        <v/>
      </c>
      <c r="S3382" s="39" t="str">
        <f>IF(S$1&gt;$AE$1,"-",IFERROR(IF(DATEDIF('Base de données'!$A3382,S$1,"d")&lt;&gt;0,"",'Base de données'!$B3382),""))</f>
        <v/>
      </c>
      <c r="T3382" s="39" t="str">
        <f>IF(T$1&gt;$AE$1,"-",IFERROR(IF(DATEDIF('Base de données'!$A3382,T$1,"d")&lt;&gt;0,"",'Base de données'!$B3382),""))</f>
        <v/>
      </c>
      <c r="U3382" s="39" t="str">
        <f>IF(U$1&gt;$AE$1,"-",IFERROR(IF(DATEDIF('Base de données'!$A3382,U$1,"d")&lt;&gt;0,"",'Base de données'!$B3382),""))</f>
        <v/>
      </c>
      <c r="V3382" s="39" t="str">
        <f>IF(V$1&gt;$AE$1,"-",IFERROR(IF(DATEDIF('Base de données'!$A3382,V$1,"d")&lt;&gt;0,"",'Base de données'!$B3382),""))</f>
        <v>HN39N</v>
      </c>
      <c r="W3382" s="34"/>
      <c r="X3382" s="30" t="str">
        <f>'Base de données'!$C3382&amp;" "&amp;'Base de données'!$D3382</f>
        <v>Louis Jean</v>
      </c>
      <c r="Y3382" s="31">
        <f>COUNTIF('Base de données'!$B:$B,'Base de données'!$B3382)</f>
        <v>9</v>
      </c>
      <c r="AA3382" s="87" cm="1">
        <f t="array" aca="1" ref="AA3382" ca="1">INDIRECT("'Base de données'!A" &amp; ROW(Y3382))</f>
        <v>45992</v>
      </c>
      <c r="AB3382" s="51" t="str" cm="1">
        <f t="array" aca="1" ref="AB3382" ca="1">INDIRECT("'Base de données'!B" &amp; ROW(Z3382))</f>
        <v>HN39N</v>
      </c>
    </row>
    <row r="3383" spans="1:28" x14ac:dyDescent="0.3">
      <c r="A3383" s="41" t="str">
        <f ca="1">IF(IF(AND($B3383&lt;&gt;"-",$B3383=$E3383),"Entrée et sortie","-")="Entrée et sortie",'Base de données'!$B3383,"-")</f>
        <v>-</v>
      </c>
      <c r="B3383" s="41" t="str">
        <f t="shared" ca="1" si="211"/>
        <v>-</v>
      </c>
      <c r="C3383" s="41" t="str">
        <f t="shared" ca="1" si="212"/>
        <v>-</v>
      </c>
      <c r="D3383" s="41" t="str">
        <f>IF($F3383="sortie en cours d'année",'Base de données'!$B3383,"-")</f>
        <v>-</v>
      </c>
      <c r="E3383" s="41" t="str">
        <f>IF($H3383="entrée en cours d'année",'Base de données'!$B3383,"-")</f>
        <v>6AXKM</v>
      </c>
      <c r="F3383" s="37" t="str">
        <f t="shared" si="209"/>
        <v/>
      </c>
      <c r="G3383" s="37" t="str">
        <f>IF($J3383="mouvement",_xlfn.XLOOKUP('Base de données'!$B3383,$V:$V,$V:$V,0),"")</f>
        <v>6AXKM</v>
      </c>
      <c r="H3383" s="37" t="str">
        <f t="shared" si="210"/>
        <v>entrée en cours d'année</v>
      </c>
      <c r="I3383" s="37">
        <f>IF($J3383="mouvement",_xlfn.XLOOKUP('Base de données'!$B3383,$K:$K,$K:$K,0),"")</f>
        <v>0</v>
      </c>
      <c r="J3383" s="38" t="str">
        <f>IF(AND(Y3383&lt;&gt;MAX(Y:Y),COUNTIF(K3383:V3383,'Base de données'!$B3383)&gt;0),"mouvement","")</f>
        <v>mouvement</v>
      </c>
      <c r="K3383" s="39" t="str">
        <f>IF(K$1&gt;$AE$1,"-",IFERROR(IF(DATEDIF('Base de données'!$A3383,K$1,"d")&lt;&gt;0,"",'Base de données'!$B3383),""))</f>
        <v/>
      </c>
      <c r="L3383" s="39" t="str">
        <f>IF(L$1&gt;$AE$1,"-",IFERROR(IF(DATEDIF('Base de données'!$A3383,L$1,"d")&lt;&gt;0,"",'Base de données'!$B3383),""))</f>
        <v/>
      </c>
      <c r="M3383" s="39" t="str">
        <f>IF(M$1&gt;$AE$1,"-",IFERROR(IF(DATEDIF('Base de données'!$A3383,M$1,"d")&lt;&gt;0,"",'Base de données'!$B3383),""))</f>
        <v/>
      </c>
      <c r="N3383" s="39" t="str">
        <f>IF(N$1&gt;$AE$1,"-",IFERROR(IF(DATEDIF('Base de données'!$A3383,N$1,"d")&lt;&gt;0,"",'Base de données'!$B3383),""))</f>
        <v/>
      </c>
      <c r="O3383" s="39" t="str">
        <f>IF(O$1&gt;$AE$1,"-",IFERROR(IF(DATEDIF('Base de données'!$A3383,O$1,"d")&lt;&gt;0,"",'Base de données'!$B3383),""))</f>
        <v/>
      </c>
      <c r="P3383" s="39" t="str">
        <f>IF(P$1&gt;$AE$1,"-",IFERROR(IF(DATEDIF('Base de données'!$A3383,P$1,"d")&lt;&gt;0,"",'Base de données'!$B3383),""))</f>
        <v/>
      </c>
      <c r="Q3383" s="39" t="str">
        <f>IF(Q$1&gt;$AE$1,"-",IFERROR(IF(DATEDIF('Base de données'!$A3383,Q$1,"d")&lt;&gt;0,"",'Base de données'!$B3383),""))</f>
        <v/>
      </c>
      <c r="R3383" s="39" t="str">
        <f>IF(R$1&gt;$AE$1,"-",IFERROR(IF(DATEDIF('Base de données'!$A3383,R$1,"d")&lt;&gt;0,"",'Base de données'!$B3383),""))</f>
        <v/>
      </c>
      <c r="S3383" s="39" t="str">
        <f>IF(S$1&gt;$AE$1,"-",IFERROR(IF(DATEDIF('Base de données'!$A3383,S$1,"d")&lt;&gt;0,"",'Base de données'!$B3383),""))</f>
        <v/>
      </c>
      <c r="T3383" s="39" t="str">
        <f>IF(T$1&gt;$AE$1,"-",IFERROR(IF(DATEDIF('Base de données'!$A3383,T$1,"d")&lt;&gt;0,"",'Base de données'!$B3383),""))</f>
        <v/>
      </c>
      <c r="U3383" s="39" t="str">
        <f>IF(U$1&gt;$AE$1,"-",IFERROR(IF(DATEDIF('Base de données'!$A3383,U$1,"d")&lt;&gt;0,"",'Base de données'!$B3383),""))</f>
        <v/>
      </c>
      <c r="V3383" s="39" t="str">
        <f>IF(V$1&gt;$AE$1,"-",IFERROR(IF(DATEDIF('Base de données'!$A3383,V$1,"d")&lt;&gt;0,"",'Base de données'!$B3383),""))</f>
        <v>6AXKM</v>
      </c>
      <c r="W3383" s="34"/>
      <c r="X3383" s="30" t="str">
        <f>'Base de données'!$C3383&amp;" "&amp;'Base de données'!$D3383</f>
        <v>Barbier Adrienne</v>
      </c>
      <c r="Y3383" s="31">
        <f>COUNTIF('Base de données'!$B:$B,'Base de données'!$B3383)</f>
        <v>9</v>
      </c>
      <c r="AA3383" s="87" cm="1">
        <f t="array" aca="1" ref="AA3383" ca="1">INDIRECT("'Base de données'!A" &amp; ROW(Y3383))</f>
        <v>45992</v>
      </c>
      <c r="AB3383" s="51" t="str" cm="1">
        <f t="array" aca="1" ref="AB3383" ca="1">INDIRECT("'Base de données'!B" &amp; ROW(Z3383))</f>
        <v>6AXKM</v>
      </c>
    </row>
    <row r="3384" spans="1:28" x14ac:dyDescent="0.3">
      <c r="A3384" s="41" t="str">
        <f ca="1">IF(IF(AND($B3384&lt;&gt;"-",$B3384=$E3384),"Entrée et sortie","-")="Entrée et sortie",'Base de données'!$B3384,"-")</f>
        <v>-</v>
      </c>
      <c r="B3384" s="41" t="str">
        <f t="shared" ca="1" si="211"/>
        <v>-</v>
      </c>
      <c r="C3384" s="41" t="str">
        <f t="shared" ca="1" si="212"/>
        <v>-</v>
      </c>
      <c r="D3384" s="41" t="str">
        <f>IF($F3384="sortie en cours d'année",'Base de données'!$B3384,"-")</f>
        <v>-</v>
      </c>
      <c r="E3384" s="41" t="str">
        <f>IF($H3384="entrée en cours d'année",'Base de données'!$B3384,"-")</f>
        <v>LPD99</v>
      </c>
      <c r="F3384" s="37" t="str">
        <f t="shared" si="209"/>
        <v/>
      </c>
      <c r="G3384" s="37" t="str">
        <f>IF($J3384="mouvement",_xlfn.XLOOKUP('Base de données'!$B3384,$V:$V,$V:$V,0),"")</f>
        <v>LPD99</v>
      </c>
      <c r="H3384" s="37" t="str">
        <f t="shared" si="210"/>
        <v>entrée en cours d'année</v>
      </c>
      <c r="I3384" s="37">
        <f>IF($J3384="mouvement",_xlfn.XLOOKUP('Base de données'!$B3384,$K:$K,$K:$K,0),"")</f>
        <v>0</v>
      </c>
      <c r="J3384" s="38" t="str">
        <f>IF(AND(Y3384&lt;&gt;MAX(Y:Y),COUNTIF(K3384:V3384,'Base de données'!$B3384)&gt;0),"mouvement","")</f>
        <v>mouvement</v>
      </c>
      <c r="K3384" s="39" t="str">
        <f>IF(K$1&gt;$AE$1,"-",IFERROR(IF(DATEDIF('Base de données'!$A3384,K$1,"d")&lt;&gt;0,"",'Base de données'!$B3384),""))</f>
        <v/>
      </c>
      <c r="L3384" s="39" t="str">
        <f>IF(L$1&gt;$AE$1,"-",IFERROR(IF(DATEDIF('Base de données'!$A3384,L$1,"d")&lt;&gt;0,"",'Base de données'!$B3384),""))</f>
        <v/>
      </c>
      <c r="M3384" s="39" t="str">
        <f>IF(M$1&gt;$AE$1,"-",IFERROR(IF(DATEDIF('Base de données'!$A3384,M$1,"d")&lt;&gt;0,"",'Base de données'!$B3384),""))</f>
        <v/>
      </c>
      <c r="N3384" s="39" t="str">
        <f>IF(N$1&gt;$AE$1,"-",IFERROR(IF(DATEDIF('Base de données'!$A3384,N$1,"d")&lt;&gt;0,"",'Base de données'!$B3384),""))</f>
        <v/>
      </c>
      <c r="O3384" s="39" t="str">
        <f>IF(O$1&gt;$AE$1,"-",IFERROR(IF(DATEDIF('Base de données'!$A3384,O$1,"d")&lt;&gt;0,"",'Base de données'!$B3384),""))</f>
        <v/>
      </c>
      <c r="P3384" s="39" t="str">
        <f>IF(P$1&gt;$AE$1,"-",IFERROR(IF(DATEDIF('Base de données'!$A3384,P$1,"d")&lt;&gt;0,"",'Base de données'!$B3384),""))</f>
        <v/>
      </c>
      <c r="Q3384" s="39" t="str">
        <f>IF(Q$1&gt;$AE$1,"-",IFERROR(IF(DATEDIF('Base de données'!$A3384,Q$1,"d")&lt;&gt;0,"",'Base de données'!$B3384),""))</f>
        <v/>
      </c>
      <c r="R3384" s="39" t="str">
        <f>IF(R$1&gt;$AE$1,"-",IFERROR(IF(DATEDIF('Base de données'!$A3384,R$1,"d")&lt;&gt;0,"",'Base de données'!$B3384),""))</f>
        <v/>
      </c>
      <c r="S3384" s="39" t="str">
        <f>IF(S$1&gt;$AE$1,"-",IFERROR(IF(DATEDIF('Base de données'!$A3384,S$1,"d")&lt;&gt;0,"",'Base de données'!$B3384),""))</f>
        <v/>
      </c>
      <c r="T3384" s="39" t="str">
        <f>IF(T$1&gt;$AE$1,"-",IFERROR(IF(DATEDIF('Base de données'!$A3384,T$1,"d")&lt;&gt;0,"",'Base de données'!$B3384),""))</f>
        <v/>
      </c>
      <c r="U3384" s="39" t="str">
        <f>IF(U$1&gt;$AE$1,"-",IFERROR(IF(DATEDIF('Base de données'!$A3384,U$1,"d")&lt;&gt;0,"",'Base de données'!$B3384),""))</f>
        <v/>
      </c>
      <c r="V3384" s="39" t="str">
        <f>IF(V$1&gt;$AE$1,"-",IFERROR(IF(DATEDIF('Base de données'!$A3384,V$1,"d")&lt;&gt;0,"",'Base de données'!$B3384),""))</f>
        <v>LPD99</v>
      </c>
      <c r="W3384" s="34"/>
      <c r="X3384" s="30" t="str">
        <f>'Base de données'!$C3384&amp;" "&amp;'Base de données'!$D3384</f>
        <v>Lelièvre Sabine</v>
      </c>
      <c r="Y3384" s="31">
        <f>COUNTIF('Base de données'!$B:$B,'Base de données'!$B3384)</f>
        <v>8</v>
      </c>
      <c r="AA3384" s="87" cm="1">
        <f t="array" aca="1" ref="AA3384" ca="1">INDIRECT("'Base de données'!A" &amp; ROW(Y3384))</f>
        <v>45992</v>
      </c>
      <c r="AB3384" s="51" t="str" cm="1">
        <f t="array" aca="1" ref="AB3384" ca="1">INDIRECT("'Base de données'!B" &amp; ROW(Z3384))</f>
        <v>LPD99</v>
      </c>
    </row>
    <row r="3385" spans="1:28" x14ac:dyDescent="0.3">
      <c r="A3385" s="41" t="str">
        <f ca="1">IF(IF(AND($B3385&lt;&gt;"-",$B3385=$E3385),"Entrée et sortie","-")="Entrée et sortie",'Base de données'!$B3385,"-")</f>
        <v>-</v>
      </c>
      <c r="B3385" s="41" t="str">
        <f t="shared" ca="1" si="211"/>
        <v>-</v>
      </c>
      <c r="C3385" s="41" t="str">
        <f t="shared" ca="1" si="212"/>
        <v>-</v>
      </c>
      <c r="D3385" s="41" t="str">
        <f>IF($F3385="sortie en cours d'année",'Base de données'!$B3385,"-")</f>
        <v>-</v>
      </c>
      <c r="E3385" s="41" t="str">
        <f>IF($H3385="entrée en cours d'année",'Base de données'!$B3385,"-")</f>
        <v>16RLH</v>
      </c>
      <c r="F3385" s="37" t="str">
        <f t="shared" si="209"/>
        <v/>
      </c>
      <c r="G3385" s="37" t="str">
        <f>IF($J3385="mouvement",_xlfn.XLOOKUP('Base de données'!$B3385,$V:$V,$V:$V,0),"")</f>
        <v>16RLH</v>
      </c>
      <c r="H3385" s="37" t="str">
        <f t="shared" si="210"/>
        <v>entrée en cours d'année</v>
      </c>
      <c r="I3385" s="37">
        <f>IF($J3385="mouvement",_xlfn.XLOOKUP('Base de données'!$B3385,$K:$K,$K:$K,0),"")</f>
        <v>0</v>
      </c>
      <c r="J3385" s="38" t="str">
        <f>IF(AND(Y3385&lt;&gt;MAX(Y:Y),COUNTIF(K3385:V3385,'Base de données'!$B3385)&gt;0),"mouvement","")</f>
        <v>mouvement</v>
      </c>
      <c r="K3385" s="39" t="str">
        <f>IF(K$1&gt;$AE$1,"-",IFERROR(IF(DATEDIF('Base de données'!$A3385,K$1,"d")&lt;&gt;0,"",'Base de données'!$B3385),""))</f>
        <v/>
      </c>
      <c r="L3385" s="39" t="str">
        <f>IF(L$1&gt;$AE$1,"-",IFERROR(IF(DATEDIF('Base de données'!$A3385,L$1,"d")&lt;&gt;0,"",'Base de données'!$B3385),""))</f>
        <v/>
      </c>
      <c r="M3385" s="39" t="str">
        <f>IF(M$1&gt;$AE$1,"-",IFERROR(IF(DATEDIF('Base de données'!$A3385,M$1,"d")&lt;&gt;0,"",'Base de données'!$B3385),""))</f>
        <v/>
      </c>
      <c r="N3385" s="39" t="str">
        <f>IF(N$1&gt;$AE$1,"-",IFERROR(IF(DATEDIF('Base de données'!$A3385,N$1,"d")&lt;&gt;0,"",'Base de données'!$B3385),""))</f>
        <v/>
      </c>
      <c r="O3385" s="39" t="str">
        <f>IF(O$1&gt;$AE$1,"-",IFERROR(IF(DATEDIF('Base de données'!$A3385,O$1,"d")&lt;&gt;0,"",'Base de données'!$B3385),""))</f>
        <v/>
      </c>
      <c r="P3385" s="39" t="str">
        <f>IF(P$1&gt;$AE$1,"-",IFERROR(IF(DATEDIF('Base de données'!$A3385,P$1,"d")&lt;&gt;0,"",'Base de données'!$B3385),""))</f>
        <v/>
      </c>
      <c r="Q3385" s="39" t="str">
        <f>IF(Q$1&gt;$AE$1,"-",IFERROR(IF(DATEDIF('Base de données'!$A3385,Q$1,"d")&lt;&gt;0,"",'Base de données'!$B3385),""))</f>
        <v/>
      </c>
      <c r="R3385" s="39" t="str">
        <f>IF(R$1&gt;$AE$1,"-",IFERROR(IF(DATEDIF('Base de données'!$A3385,R$1,"d")&lt;&gt;0,"",'Base de données'!$B3385),""))</f>
        <v/>
      </c>
      <c r="S3385" s="39" t="str">
        <f>IF(S$1&gt;$AE$1,"-",IFERROR(IF(DATEDIF('Base de données'!$A3385,S$1,"d")&lt;&gt;0,"",'Base de données'!$B3385),""))</f>
        <v/>
      </c>
      <c r="T3385" s="39" t="str">
        <f>IF(T$1&gt;$AE$1,"-",IFERROR(IF(DATEDIF('Base de données'!$A3385,T$1,"d")&lt;&gt;0,"",'Base de données'!$B3385),""))</f>
        <v/>
      </c>
      <c r="U3385" s="39" t="str">
        <f>IF(U$1&gt;$AE$1,"-",IFERROR(IF(DATEDIF('Base de données'!$A3385,U$1,"d")&lt;&gt;0,"",'Base de données'!$B3385),""))</f>
        <v/>
      </c>
      <c r="V3385" s="39" t="str">
        <f>IF(V$1&gt;$AE$1,"-",IFERROR(IF(DATEDIF('Base de données'!$A3385,V$1,"d")&lt;&gt;0,"",'Base de données'!$B3385),""))</f>
        <v>16RLH</v>
      </c>
      <c r="W3385" s="34"/>
      <c r="X3385" s="30" t="str">
        <f>'Base de données'!$C3385&amp;" "&amp;'Base de données'!$D3385</f>
        <v>Cordier Colette</v>
      </c>
      <c r="Y3385" s="31">
        <f>COUNTIF('Base de données'!$B:$B,'Base de données'!$B3385)</f>
        <v>8</v>
      </c>
      <c r="AA3385" s="87" cm="1">
        <f t="array" aca="1" ref="AA3385" ca="1">INDIRECT("'Base de données'!A" &amp; ROW(Y3385))</f>
        <v>45992</v>
      </c>
      <c r="AB3385" s="51" t="str" cm="1">
        <f t="array" aca="1" ref="AB3385" ca="1">INDIRECT("'Base de données'!B" &amp; ROW(Z3385))</f>
        <v>16RLH</v>
      </c>
    </row>
    <row r="3386" spans="1:28" x14ac:dyDescent="0.3">
      <c r="A3386" s="41" t="str">
        <f ca="1">IF(IF(AND($B3386&lt;&gt;"-",$B3386=$E3386),"Entrée et sortie","-")="Entrée et sortie",'Base de données'!$B3386,"-")</f>
        <v>-</v>
      </c>
      <c r="B3386" s="41" t="str">
        <f t="shared" ca="1" si="211"/>
        <v>-</v>
      </c>
      <c r="C3386" s="41" t="str">
        <f t="shared" ca="1" si="212"/>
        <v>-</v>
      </c>
      <c r="D3386" s="41" t="str">
        <f>IF($F3386="sortie en cours d'année",'Base de données'!$B3386,"-")</f>
        <v>-</v>
      </c>
      <c r="E3386" s="41" t="str">
        <f>IF($H3386="entrée en cours d'année",'Base de données'!$B3386,"-")</f>
        <v>3VWAZ</v>
      </c>
      <c r="F3386" s="37" t="str">
        <f t="shared" si="209"/>
        <v/>
      </c>
      <c r="G3386" s="37" t="str">
        <f>IF($J3386="mouvement",_xlfn.XLOOKUP('Base de données'!$B3386,$V:$V,$V:$V,0),"")</f>
        <v>3VWAZ</v>
      </c>
      <c r="H3386" s="37" t="str">
        <f t="shared" si="210"/>
        <v>entrée en cours d'année</v>
      </c>
      <c r="I3386" s="37">
        <f>IF($J3386="mouvement",_xlfn.XLOOKUP('Base de données'!$B3386,$K:$K,$K:$K,0),"")</f>
        <v>0</v>
      </c>
      <c r="J3386" s="38" t="str">
        <f>IF(AND(Y3386&lt;&gt;MAX(Y:Y),COUNTIF(K3386:V3386,'Base de données'!$B3386)&gt;0),"mouvement","")</f>
        <v>mouvement</v>
      </c>
      <c r="K3386" s="39" t="str">
        <f>IF(K$1&gt;$AE$1,"-",IFERROR(IF(DATEDIF('Base de données'!$A3386,K$1,"d")&lt;&gt;0,"",'Base de données'!$B3386),""))</f>
        <v/>
      </c>
      <c r="L3386" s="39" t="str">
        <f>IF(L$1&gt;$AE$1,"-",IFERROR(IF(DATEDIF('Base de données'!$A3386,L$1,"d")&lt;&gt;0,"",'Base de données'!$B3386),""))</f>
        <v/>
      </c>
      <c r="M3386" s="39" t="str">
        <f>IF(M$1&gt;$AE$1,"-",IFERROR(IF(DATEDIF('Base de données'!$A3386,M$1,"d")&lt;&gt;0,"",'Base de données'!$B3386),""))</f>
        <v/>
      </c>
      <c r="N3386" s="39" t="str">
        <f>IF(N$1&gt;$AE$1,"-",IFERROR(IF(DATEDIF('Base de données'!$A3386,N$1,"d")&lt;&gt;0,"",'Base de données'!$B3386),""))</f>
        <v/>
      </c>
      <c r="O3386" s="39" t="str">
        <f>IF(O$1&gt;$AE$1,"-",IFERROR(IF(DATEDIF('Base de données'!$A3386,O$1,"d")&lt;&gt;0,"",'Base de données'!$B3386),""))</f>
        <v/>
      </c>
      <c r="P3386" s="39" t="str">
        <f>IF(P$1&gt;$AE$1,"-",IFERROR(IF(DATEDIF('Base de données'!$A3386,P$1,"d")&lt;&gt;0,"",'Base de données'!$B3386),""))</f>
        <v/>
      </c>
      <c r="Q3386" s="39" t="str">
        <f>IF(Q$1&gt;$AE$1,"-",IFERROR(IF(DATEDIF('Base de données'!$A3386,Q$1,"d")&lt;&gt;0,"",'Base de données'!$B3386),""))</f>
        <v/>
      </c>
      <c r="R3386" s="39" t="str">
        <f>IF(R$1&gt;$AE$1,"-",IFERROR(IF(DATEDIF('Base de données'!$A3386,R$1,"d")&lt;&gt;0,"",'Base de données'!$B3386),""))</f>
        <v/>
      </c>
      <c r="S3386" s="39" t="str">
        <f>IF(S$1&gt;$AE$1,"-",IFERROR(IF(DATEDIF('Base de données'!$A3386,S$1,"d")&lt;&gt;0,"",'Base de données'!$B3386),""))</f>
        <v/>
      </c>
      <c r="T3386" s="39" t="str">
        <f>IF(T$1&gt;$AE$1,"-",IFERROR(IF(DATEDIF('Base de données'!$A3386,T$1,"d")&lt;&gt;0,"",'Base de données'!$B3386),""))</f>
        <v/>
      </c>
      <c r="U3386" s="39" t="str">
        <f>IF(U$1&gt;$AE$1,"-",IFERROR(IF(DATEDIF('Base de données'!$A3386,U$1,"d")&lt;&gt;0,"",'Base de données'!$B3386),""))</f>
        <v/>
      </c>
      <c r="V3386" s="39" t="str">
        <f>IF(V$1&gt;$AE$1,"-",IFERROR(IF(DATEDIF('Base de données'!$A3386,V$1,"d")&lt;&gt;0,"",'Base de données'!$B3386),""))</f>
        <v>3VWAZ</v>
      </c>
      <c r="W3386" s="34"/>
      <c r="X3386" s="30" t="str">
        <f>'Base de données'!$C3386&amp;" "&amp;'Base de données'!$D3386</f>
        <v>Pascal Charles</v>
      </c>
      <c r="Y3386" s="31">
        <f>COUNTIF('Base de données'!$B:$B,'Base de données'!$B3386)</f>
        <v>8</v>
      </c>
      <c r="AA3386" s="87" cm="1">
        <f t="array" aca="1" ref="AA3386" ca="1">INDIRECT("'Base de données'!A" &amp; ROW(Y3386))</f>
        <v>45992</v>
      </c>
      <c r="AB3386" s="51" t="str" cm="1">
        <f t="array" aca="1" ref="AB3386" ca="1">INDIRECT("'Base de données'!B" &amp; ROW(Z3386))</f>
        <v>3VWAZ</v>
      </c>
    </row>
    <row r="3387" spans="1:28" x14ac:dyDescent="0.3">
      <c r="A3387" s="41" t="str">
        <f ca="1">IF(IF(AND($B3387&lt;&gt;"-",$B3387=$E3387),"Entrée et sortie","-")="Entrée et sortie",'Base de données'!$B3387,"-")</f>
        <v>-</v>
      </c>
      <c r="B3387" s="41" t="str">
        <f t="shared" ca="1" si="211"/>
        <v>-</v>
      </c>
      <c r="C3387" s="41" t="str">
        <f t="shared" ca="1" si="212"/>
        <v>-</v>
      </c>
      <c r="D3387" s="41" t="str">
        <f>IF($F3387="sortie en cours d'année",'Base de données'!$B3387,"-")</f>
        <v>-</v>
      </c>
      <c r="E3387" s="41" t="str">
        <f>IF($H3387="entrée en cours d'année",'Base de données'!$B3387,"-")</f>
        <v>66LEO</v>
      </c>
      <c r="F3387" s="37" t="str">
        <f t="shared" si="209"/>
        <v/>
      </c>
      <c r="G3387" s="37" t="str">
        <f>IF($J3387="mouvement",_xlfn.XLOOKUP('Base de données'!$B3387,$V:$V,$V:$V,0),"")</f>
        <v>66LEO</v>
      </c>
      <c r="H3387" s="37" t="str">
        <f t="shared" si="210"/>
        <v>entrée en cours d'année</v>
      </c>
      <c r="I3387" s="37">
        <f>IF($J3387="mouvement",_xlfn.XLOOKUP('Base de données'!$B3387,$K:$K,$K:$K,0),"")</f>
        <v>0</v>
      </c>
      <c r="J3387" s="38" t="str">
        <f>IF(AND(Y3387&lt;&gt;MAX(Y:Y),COUNTIF(K3387:V3387,'Base de données'!$B3387)&gt;0),"mouvement","")</f>
        <v>mouvement</v>
      </c>
      <c r="K3387" s="39" t="str">
        <f>IF(K$1&gt;$AE$1,"-",IFERROR(IF(DATEDIF('Base de données'!$A3387,K$1,"d")&lt;&gt;0,"",'Base de données'!$B3387),""))</f>
        <v/>
      </c>
      <c r="L3387" s="39" t="str">
        <f>IF(L$1&gt;$AE$1,"-",IFERROR(IF(DATEDIF('Base de données'!$A3387,L$1,"d")&lt;&gt;0,"",'Base de données'!$B3387),""))</f>
        <v/>
      </c>
      <c r="M3387" s="39" t="str">
        <f>IF(M$1&gt;$AE$1,"-",IFERROR(IF(DATEDIF('Base de données'!$A3387,M$1,"d")&lt;&gt;0,"",'Base de données'!$B3387),""))</f>
        <v/>
      </c>
      <c r="N3387" s="39" t="str">
        <f>IF(N$1&gt;$AE$1,"-",IFERROR(IF(DATEDIF('Base de données'!$A3387,N$1,"d")&lt;&gt;0,"",'Base de données'!$B3387),""))</f>
        <v/>
      </c>
      <c r="O3387" s="39" t="str">
        <f>IF(O$1&gt;$AE$1,"-",IFERROR(IF(DATEDIF('Base de données'!$A3387,O$1,"d")&lt;&gt;0,"",'Base de données'!$B3387),""))</f>
        <v/>
      </c>
      <c r="P3387" s="39" t="str">
        <f>IF(P$1&gt;$AE$1,"-",IFERROR(IF(DATEDIF('Base de données'!$A3387,P$1,"d")&lt;&gt;0,"",'Base de données'!$B3387),""))</f>
        <v/>
      </c>
      <c r="Q3387" s="39" t="str">
        <f>IF(Q$1&gt;$AE$1,"-",IFERROR(IF(DATEDIF('Base de données'!$A3387,Q$1,"d")&lt;&gt;0,"",'Base de données'!$B3387),""))</f>
        <v/>
      </c>
      <c r="R3387" s="39" t="str">
        <f>IF(R$1&gt;$AE$1,"-",IFERROR(IF(DATEDIF('Base de données'!$A3387,R$1,"d")&lt;&gt;0,"",'Base de données'!$B3387),""))</f>
        <v/>
      </c>
      <c r="S3387" s="39" t="str">
        <f>IF(S$1&gt;$AE$1,"-",IFERROR(IF(DATEDIF('Base de données'!$A3387,S$1,"d")&lt;&gt;0,"",'Base de données'!$B3387),""))</f>
        <v/>
      </c>
      <c r="T3387" s="39" t="str">
        <f>IF(T$1&gt;$AE$1,"-",IFERROR(IF(DATEDIF('Base de données'!$A3387,T$1,"d")&lt;&gt;0,"",'Base de données'!$B3387),""))</f>
        <v/>
      </c>
      <c r="U3387" s="39" t="str">
        <f>IF(U$1&gt;$AE$1,"-",IFERROR(IF(DATEDIF('Base de données'!$A3387,U$1,"d")&lt;&gt;0,"",'Base de données'!$B3387),""))</f>
        <v/>
      </c>
      <c r="V3387" s="39" t="str">
        <f>IF(V$1&gt;$AE$1,"-",IFERROR(IF(DATEDIF('Base de données'!$A3387,V$1,"d")&lt;&gt;0,"",'Base de données'!$B3387),""))</f>
        <v>66LEO</v>
      </c>
      <c r="W3387" s="34"/>
      <c r="X3387" s="30" t="str">
        <f>'Base de données'!$C3387&amp;" "&amp;'Base de données'!$D3387</f>
        <v>Arnaud Cécile</v>
      </c>
      <c r="Y3387" s="31">
        <f>COUNTIF('Base de données'!$B:$B,'Base de données'!$B3387)</f>
        <v>8</v>
      </c>
      <c r="AA3387" s="87" cm="1">
        <f t="array" aca="1" ref="AA3387" ca="1">INDIRECT("'Base de données'!A" &amp; ROW(Y3387))</f>
        <v>45992</v>
      </c>
      <c r="AB3387" s="51" t="str" cm="1">
        <f t="array" aca="1" ref="AB3387" ca="1">INDIRECT("'Base de données'!B" &amp; ROW(Z3387))</f>
        <v>66LEO</v>
      </c>
    </row>
    <row r="3388" spans="1:28" x14ac:dyDescent="0.3">
      <c r="A3388" s="41" t="str">
        <f ca="1">IF(IF(AND($B3388&lt;&gt;"-",$B3388=$E3388),"Entrée et sortie","-")="Entrée et sortie",'Base de données'!$B3388,"-")</f>
        <v>-</v>
      </c>
      <c r="B3388" s="41" t="str">
        <f t="shared" ca="1" si="211"/>
        <v>-</v>
      </c>
      <c r="C3388" s="41" t="str">
        <f t="shared" ca="1" si="212"/>
        <v>-</v>
      </c>
      <c r="D3388" s="41" t="str">
        <f>IF($F3388="sortie en cours d'année",'Base de données'!$B3388,"-")</f>
        <v>-</v>
      </c>
      <c r="E3388" s="41" t="str">
        <f>IF($H3388="entrée en cours d'année",'Base de données'!$B3388,"-")</f>
        <v>1AMM3</v>
      </c>
      <c r="F3388" s="37" t="str">
        <f t="shared" si="209"/>
        <v/>
      </c>
      <c r="G3388" s="37" t="str">
        <f>IF($J3388="mouvement",_xlfn.XLOOKUP('Base de données'!$B3388,$V:$V,$V:$V,0),"")</f>
        <v>1AMM3</v>
      </c>
      <c r="H3388" s="37" t="str">
        <f t="shared" si="210"/>
        <v>entrée en cours d'année</v>
      </c>
      <c r="I3388" s="37">
        <f>IF($J3388="mouvement",_xlfn.XLOOKUP('Base de données'!$B3388,$K:$K,$K:$K,0),"")</f>
        <v>0</v>
      </c>
      <c r="J3388" s="38" t="str">
        <f>IF(AND(Y3388&lt;&gt;MAX(Y:Y),COUNTIF(K3388:V3388,'Base de données'!$B3388)&gt;0),"mouvement","")</f>
        <v>mouvement</v>
      </c>
      <c r="K3388" s="39" t="str">
        <f>IF(K$1&gt;$AE$1,"-",IFERROR(IF(DATEDIF('Base de données'!$A3388,K$1,"d")&lt;&gt;0,"",'Base de données'!$B3388),""))</f>
        <v/>
      </c>
      <c r="L3388" s="39" t="str">
        <f>IF(L$1&gt;$AE$1,"-",IFERROR(IF(DATEDIF('Base de données'!$A3388,L$1,"d")&lt;&gt;0,"",'Base de données'!$B3388),""))</f>
        <v/>
      </c>
      <c r="M3388" s="39" t="str">
        <f>IF(M$1&gt;$AE$1,"-",IFERROR(IF(DATEDIF('Base de données'!$A3388,M$1,"d")&lt;&gt;0,"",'Base de données'!$B3388),""))</f>
        <v/>
      </c>
      <c r="N3388" s="39" t="str">
        <f>IF(N$1&gt;$AE$1,"-",IFERROR(IF(DATEDIF('Base de données'!$A3388,N$1,"d")&lt;&gt;0,"",'Base de données'!$B3388),""))</f>
        <v/>
      </c>
      <c r="O3388" s="39" t="str">
        <f>IF(O$1&gt;$AE$1,"-",IFERROR(IF(DATEDIF('Base de données'!$A3388,O$1,"d")&lt;&gt;0,"",'Base de données'!$B3388),""))</f>
        <v/>
      </c>
      <c r="P3388" s="39" t="str">
        <f>IF(P$1&gt;$AE$1,"-",IFERROR(IF(DATEDIF('Base de données'!$A3388,P$1,"d")&lt;&gt;0,"",'Base de données'!$B3388),""))</f>
        <v/>
      </c>
      <c r="Q3388" s="39" t="str">
        <f>IF(Q$1&gt;$AE$1,"-",IFERROR(IF(DATEDIF('Base de données'!$A3388,Q$1,"d")&lt;&gt;0,"",'Base de données'!$B3388),""))</f>
        <v/>
      </c>
      <c r="R3388" s="39" t="str">
        <f>IF(R$1&gt;$AE$1,"-",IFERROR(IF(DATEDIF('Base de données'!$A3388,R$1,"d")&lt;&gt;0,"",'Base de données'!$B3388),""))</f>
        <v/>
      </c>
      <c r="S3388" s="39" t="str">
        <f>IF(S$1&gt;$AE$1,"-",IFERROR(IF(DATEDIF('Base de données'!$A3388,S$1,"d")&lt;&gt;0,"",'Base de données'!$B3388),""))</f>
        <v/>
      </c>
      <c r="T3388" s="39" t="str">
        <f>IF(T$1&gt;$AE$1,"-",IFERROR(IF(DATEDIF('Base de données'!$A3388,T$1,"d")&lt;&gt;0,"",'Base de données'!$B3388),""))</f>
        <v/>
      </c>
      <c r="U3388" s="39" t="str">
        <f>IF(U$1&gt;$AE$1,"-",IFERROR(IF(DATEDIF('Base de données'!$A3388,U$1,"d")&lt;&gt;0,"",'Base de données'!$B3388),""))</f>
        <v/>
      </c>
      <c r="V3388" s="39" t="str">
        <f>IF(V$1&gt;$AE$1,"-",IFERROR(IF(DATEDIF('Base de données'!$A3388,V$1,"d")&lt;&gt;0,"",'Base de données'!$B3388),""))</f>
        <v>1AMM3</v>
      </c>
      <c r="W3388" s="34"/>
      <c r="X3388" s="30" t="str">
        <f>'Base de données'!$C3388&amp;" "&amp;'Base de données'!$D3388</f>
        <v>Becker Jacques</v>
      </c>
      <c r="Y3388" s="31">
        <f>COUNTIF('Base de données'!$B:$B,'Base de données'!$B3388)</f>
        <v>8</v>
      </c>
      <c r="AA3388" s="87" cm="1">
        <f t="array" aca="1" ref="AA3388" ca="1">INDIRECT("'Base de données'!A" &amp; ROW(Y3388))</f>
        <v>45992</v>
      </c>
      <c r="AB3388" s="51" t="str" cm="1">
        <f t="array" aca="1" ref="AB3388" ca="1">INDIRECT("'Base de données'!B" &amp; ROW(Z3388))</f>
        <v>1AMM3</v>
      </c>
    </row>
    <row r="3389" spans="1:28" x14ac:dyDescent="0.3">
      <c r="A3389" s="41" t="str">
        <f ca="1">IF(IF(AND($B3389&lt;&gt;"-",$B3389=$E3389),"Entrée et sortie","-")="Entrée et sortie",'Base de données'!$B3389,"-")</f>
        <v>-</v>
      </c>
      <c r="B3389" s="41" t="str">
        <f t="shared" ca="1" si="211"/>
        <v>-</v>
      </c>
      <c r="C3389" s="41" t="str">
        <f t="shared" ca="1" si="212"/>
        <v>-</v>
      </c>
      <c r="D3389" s="41" t="str">
        <f>IF($F3389="sortie en cours d'année",'Base de données'!$B3389,"-")</f>
        <v>-</v>
      </c>
      <c r="E3389" s="41" t="str">
        <f>IF($H3389="entrée en cours d'année",'Base de données'!$B3389,"-")</f>
        <v>7A9T1</v>
      </c>
      <c r="F3389" s="37" t="str">
        <f t="shared" si="209"/>
        <v/>
      </c>
      <c r="G3389" s="37" t="str">
        <f>IF($J3389="mouvement",_xlfn.XLOOKUP('Base de données'!$B3389,$V:$V,$V:$V,0),"")</f>
        <v>7A9T1</v>
      </c>
      <c r="H3389" s="37" t="str">
        <f t="shared" si="210"/>
        <v>entrée en cours d'année</v>
      </c>
      <c r="I3389" s="37">
        <f>IF($J3389="mouvement",_xlfn.XLOOKUP('Base de données'!$B3389,$K:$K,$K:$K,0),"")</f>
        <v>0</v>
      </c>
      <c r="J3389" s="38" t="str">
        <f>IF(AND(Y3389&lt;&gt;MAX(Y:Y),COUNTIF(K3389:V3389,'Base de données'!$B3389)&gt;0),"mouvement","")</f>
        <v>mouvement</v>
      </c>
      <c r="K3389" s="39" t="str">
        <f>IF(K$1&gt;$AE$1,"-",IFERROR(IF(DATEDIF('Base de données'!$A3389,K$1,"d")&lt;&gt;0,"",'Base de données'!$B3389),""))</f>
        <v/>
      </c>
      <c r="L3389" s="39" t="str">
        <f>IF(L$1&gt;$AE$1,"-",IFERROR(IF(DATEDIF('Base de données'!$A3389,L$1,"d")&lt;&gt;0,"",'Base de données'!$B3389),""))</f>
        <v/>
      </c>
      <c r="M3389" s="39" t="str">
        <f>IF(M$1&gt;$AE$1,"-",IFERROR(IF(DATEDIF('Base de données'!$A3389,M$1,"d")&lt;&gt;0,"",'Base de données'!$B3389),""))</f>
        <v/>
      </c>
      <c r="N3389" s="39" t="str">
        <f>IF(N$1&gt;$AE$1,"-",IFERROR(IF(DATEDIF('Base de données'!$A3389,N$1,"d")&lt;&gt;0,"",'Base de données'!$B3389),""))</f>
        <v/>
      </c>
      <c r="O3389" s="39" t="str">
        <f>IF(O$1&gt;$AE$1,"-",IFERROR(IF(DATEDIF('Base de données'!$A3389,O$1,"d")&lt;&gt;0,"",'Base de données'!$B3389),""))</f>
        <v/>
      </c>
      <c r="P3389" s="39" t="str">
        <f>IF(P$1&gt;$AE$1,"-",IFERROR(IF(DATEDIF('Base de données'!$A3389,P$1,"d")&lt;&gt;0,"",'Base de données'!$B3389),""))</f>
        <v/>
      </c>
      <c r="Q3389" s="39" t="str">
        <f>IF(Q$1&gt;$AE$1,"-",IFERROR(IF(DATEDIF('Base de données'!$A3389,Q$1,"d")&lt;&gt;0,"",'Base de données'!$B3389),""))</f>
        <v/>
      </c>
      <c r="R3389" s="39" t="str">
        <f>IF(R$1&gt;$AE$1,"-",IFERROR(IF(DATEDIF('Base de données'!$A3389,R$1,"d")&lt;&gt;0,"",'Base de données'!$B3389),""))</f>
        <v/>
      </c>
      <c r="S3389" s="39" t="str">
        <f>IF(S$1&gt;$AE$1,"-",IFERROR(IF(DATEDIF('Base de données'!$A3389,S$1,"d")&lt;&gt;0,"",'Base de données'!$B3389),""))</f>
        <v/>
      </c>
      <c r="T3389" s="39" t="str">
        <f>IF(T$1&gt;$AE$1,"-",IFERROR(IF(DATEDIF('Base de données'!$A3389,T$1,"d")&lt;&gt;0,"",'Base de données'!$B3389),""))</f>
        <v/>
      </c>
      <c r="U3389" s="39" t="str">
        <f>IF(U$1&gt;$AE$1,"-",IFERROR(IF(DATEDIF('Base de données'!$A3389,U$1,"d")&lt;&gt;0,"",'Base de données'!$B3389),""))</f>
        <v/>
      </c>
      <c r="V3389" s="39" t="str">
        <f>IF(V$1&gt;$AE$1,"-",IFERROR(IF(DATEDIF('Base de données'!$A3389,V$1,"d")&lt;&gt;0,"",'Base de données'!$B3389),""))</f>
        <v>7A9T1</v>
      </c>
      <c r="W3389" s="34"/>
      <c r="X3389" s="30" t="str">
        <f>'Base de données'!$C3389&amp;" "&amp;'Base de données'!$D3389</f>
        <v>Fournier Marc</v>
      </c>
      <c r="Y3389" s="31">
        <f>COUNTIF('Base de données'!$B:$B,'Base de données'!$B3389)</f>
        <v>8</v>
      </c>
      <c r="AA3389" s="87" cm="1">
        <f t="array" aca="1" ref="AA3389" ca="1">INDIRECT("'Base de données'!A" &amp; ROW(Y3389))</f>
        <v>45992</v>
      </c>
      <c r="AB3389" s="51" t="str" cm="1">
        <f t="array" aca="1" ref="AB3389" ca="1">INDIRECT("'Base de données'!B" &amp; ROW(Z3389))</f>
        <v>7A9T1</v>
      </c>
    </row>
    <row r="3390" spans="1:28" x14ac:dyDescent="0.3">
      <c r="A3390" s="41" t="str">
        <f ca="1">IF(IF(AND($B3390&lt;&gt;"-",$B3390=$E3390),"Entrée et sortie","-")="Entrée et sortie",'Base de données'!$B3390,"-")</f>
        <v>-</v>
      </c>
      <c r="B3390" s="41" t="str">
        <f t="shared" ca="1" si="211"/>
        <v>-</v>
      </c>
      <c r="C3390" s="41" t="str">
        <f t="shared" ca="1" si="212"/>
        <v>-</v>
      </c>
      <c r="D3390" s="41" t="str">
        <f>IF($F3390="sortie en cours d'année",'Base de données'!$B3390,"-")</f>
        <v>-</v>
      </c>
      <c r="E3390" s="41" t="str">
        <f>IF($H3390="entrée en cours d'année",'Base de données'!$B3390,"-")</f>
        <v>YTR5H</v>
      </c>
      <c r="F3390" s="37" t="str">
        <f t="shared" si="209"/>
        <v/>
      </c>
      <c r="G3390" s="37" t="str">
        <f>IF($J3390="mouvement",_xlfn.XLOOKUP('Base de données'!$B3390,$V:$V,$V:$V,0),"")</f>
        <v>YTR5H</v>
      </c>
      <c r="H3390" s="37" t="str">
        <f t="shared" si="210"/>
        <v>entrée en cours d'année</v>
      </c>
      <c r="I3390" s="37">
        <f>IF($J3390="mouvement",_xlfn.XLOOKUP('Base de données'!$B3390,$K:$K,$K:$K,0),"")</f>
        <v>0</v>
      </c>
      <c r="J3390" s="38" t="str">
        <f>IF(AND(Y3390&lt;&gt;MAX(Y:Y),COUNTIF(K3390:V3390,'Base de données'!$B3390)&gt;0),"mouvement","")</f>
        <v>mouvement</v>
      </c>
      <c r="K3390" s="39" t="str">
        <f>IF(K$1&gt;$AE$1,"-",IFERROR(IF(DATEDIF('Base de données'!$A3390,K$1,"d")&lt;&gt;0,"",'Base de données'!$B3390),""))</f>
        <v/>
      </c>
      <c r="L3390" s="39" t="str">
        <f>IF(L$1&gt;$AE$1,"-",IFERROR(IF(DATEDIF('Base de données'!$A3390,L$1,"d")&lt;&gt;0,"",'Base de données'!$B3390),""))</f>
        <v/>
      </c>
      <c r="M3390" s="39" t="str">
        <f>IF(M$1&gt;$AE$1,"-",IFERROR(IF(DATEDIF('Base de données'!$A3390,M$1,"d")&lt;&gt;0,"",'Base de données'!$B3390),""))</f>
        <v/>
      </c>
      <c r="N3390" s="39" t="str">
        <f>IF(N$1&gt;$AE$1,"-",IFERROR(IF(DATEDIF('Base de données'!$A3390,N$1,"d")&lt;&gt;0,"",'Base de données'!$B3390),""))</f>
        <v/>
      </c>
      <c r="O3390" s="39" t="str">
        <f>IF(O$1&gt;$AE$1,"-",IFERROR(IF(DATEDIF('Base de données'!$A3390,O$1,"d")&lt;&gt;0,"",'Base de données'!$B3390),""))</f>
        <v/>
      </c>
      <c r="P3390" s="39" t="str">
        <f>IF(P$1&gt;$AE$1,"-",IFERROR(IF(DATEDIF('Base de données'!$A3390,P$1,"d")&lt;&gt;0,"",'Base de données'!$B3390),""))</f>
        <v/>
      </c>
      <c r="Q3390" s="39" t="str">
        <f>IF(Q$1&gt;$AE$1,"-",IFERROR(IF(DATEDIF('Base de données'!$A3390,Q$1,"d")&lt;&gt;0,"",'Base de données'!$B3390),""))</f>
        <v/>
      </c>
      <c r="R3390" s="39" t="str">
        <f>IF(R$1&gt;$AE$1,"-",IFERROR(IF(DATEDIF('Base de données'!$A3390,R$1,"d")&lt;&gt;0,"",'Base de données'!$B3390),""))</f>
        <v/>
      </c>
      <c r="S3390" s="39" t="str">
        <f>IF(S$1&gt;$AE$1,"-",IFERROR(IF(DATEDIF('Base de données'!$A3390,S$1,"d")&lt;&gt;0,"",'Base de données'!$B3390),""))</f>
        <v/>
      </c>
      <c r="T3390" s="39" t="str">
        <f>IF(T$1&gt;$AE$1,"-",IFERROR(IF(DATEDIF('Base de données'!$A3390,T$1,"d")&lt;&gt;0,"",'Base de données'!$B3390),""))</f>
        <v/>
      </c>
      <c r="U3390" s="39" t="str">
        <f>IF(U$1&gt;$AE$1,"-",IFERROR(IF(DATEDIF('Base de données'!$A3390,U$1,"d")&lt;&gt;0,"",'Base de données'!$B3390),""))</f>
        <v/>
      </c>
      <c r="V3390" s="39" t="str">
        <f>IF(V$1&gt;$AE$1,"-",IFERROR(IF(DATEDIF('Base de données'!$A3390,V$1,"d")&lt;&gt;0,"",'Base de données'!$B3390),""))</f>
        <v>YTR5H</v>
      </c>
      <c r="W3390" s="34"/>
      <c r="X3390" s="30" t="str">
        <f>'Base de données'!$C3390&amp;" "&amp;'Base de données'!$D3390</f>
        <v>Gomes Christiane</v>
      </c>
      <c r="Y3390" s="31">
        <f>COUNTIF('Base de données'!$B:$B,'Base de données'!$B3390)</f>
        <v>7</v>
      </c>
      <c r="AA3390" s="87" cm="1">
        <f t="array" aca="1" ref="AA3390" ca="1">INDIRECT("'Base de données'!A" &amp; ROW(Y3390))</f>
        <v>45992</v>
      </c>
      <c r="AB3390" s="51" t="str" cm="1">
        <f t="array" aca="1" ref="AB3390" ca="1">INDIRECT("'Base de données'!B" &amp; ROW(Z3390))</f>
        <v>YTR5H</v>
      </c>
    </row>
    <row r="3391" spans="1:28" x14ac:dyDescent="0.3">
      <c r="A3391" s="41" t="str">
        <f ca="1">IF(IF(AND($B3391&lt;&gt;"-",$B3391=$E3391),"Entrée et sortie","-")="Entrée et sortie",'Base de données'!$B3391,"-")</f>
        <v>-</v>
      </c>
      <c r="B3391" s="41" t="str">
        <f t="shared" ca="1" si="211"/>
        <v>-</v>
      </c>
      <c r="C3391" s="41" t="str">
        <f t="shared" ca="1" si="212"/>
        <v>-</v>
      </c>
      <c r="D3391" s="41" t="str">
        <f>IF($F3391="sortie en cours d'année",'Base de données'!$B3391,"-")</f>
        <v>-</v>
      </c>
      <c r="E3391" s="41" t="str">
        <f>IF($H3391="entrée en cours d'année",'Base de données'!$B3391,"-")</f>
        <v>HXMOR</v>
      </c>
      <c r="F3391" s="37" t="str">
        <f t="shared" si="209"/>
        <v/>
      </c>
      <c r="G3391" s="37" t="str">
        <f>IF($J3391="mouvement",_xlfn.XLOOKUP('Base de données'!$B3391,$V:$V,$V:$V,0),"")</f>
        <v>HXMOR</v>
      </c>
      <c r="H3391" s="37" t="str">
        <f t="shared" si="210"/>
        <v>entrée en cours d'année</v>
      </c>
      <c r="I3391" s="37">
        <f>IF($J3391="mouvement",_xlfn.XLOOKUP('Base de données'!$B3391,$K:$K,$K:$K,0),"")</f>
        <v>0</v>
      </c>
      <c r="J3391" s="38" t="str">
        <f>IF(AND(Y3391&lt;&gt;MAX(Y:Y),COUNTIF(K3391:V3391,'Base de données'!$B3391)&gt;0),"mouvement","")</f>
        <v>mouvement</v>
      </c>
      <c r="K3391" s="39" t="str">
        <f>IF(K$1&gt;$AE$1,"-",IFERROR(IF(DATEDIF('Base de données'!$A3391,K$1,"d")&lt;&gt;0,"",'Base de données'!$B3391),""))</f>
        <v/>
      </c>
      <c r="L3391" s="39" t="str">
        <f>IF(L$1&gt;$AE$1,"-",IFERROR(IF(DATEDIF('Base de données'!$A3391,L$1,"d")&lt;&gt;0,"",'Base de données'!$B3391),""))</f>
        <v/>
      </c>
      <c r="M3391" s="39" t="str">
        <f>IF(M$1&gt;$AE$1,"-",IFERROR(IF(DATEDIF('Base de données'!$A3391,M$1,"d")&lt;&gt;0,"",'Base de données'!$B3391),""))</f>
        <v/>
      </c>
      <c r="N3391" s="39" t="str">
        <f>IF(N$1&gt;$AE$1,"-",IFERROR(IF(DATEDIF('Base de données'!$A3391,N$1,"d")&lt;&gt;0,"",'Base de données'!$B3391),""))</f>
        <v/>
      </c>
      <c r="O3391" s="39" t="str">
        <f>IF(O$1&gt;$AE$1,"-",IFERROR(IF(DATEDIF('Base de données'!$A3391,O$1,"d")&lt;&gt;0,"",'Base de données'!$B3391),""))</f>
        <v/>
      </c>
      <c r="P3391" s="39" t="str">
        <f>IF(P$1&gt;$AE$1,"-",IFERROR(IF(DATEDIF('Base de données'!$A3391,P$1,"d")&lt;&gt;0,"",'Base de données'!$B3391),""))</f>
        <v/>
      </c>
      <c r="Q3391" s="39" t="str">
        <f>IF(Q$1&gt;$AE$1,"-",IFERROR(IF(DATEDIF('Base de données'!$A3391,Q$1,"d")&lt;&gt;0,"",'Base de données'!$B3391),""))</f>
        <v/>
      </c>
      <c r="R3391" s="39" t="str">
        <f>IF(R$1&gt;$AE$1,"-",IFERROR(IF(DATEDIF('Base de données'!$A3391,R$1,"d")&lt;&gt;0,"",'Base de données'!$B3391),""))</f>
        <v/>
      </c>
      <c r="S3391" s="39" t="str">
        <f>IF(S$1&gt;$AE$1,"-",IFERROR(IF(DATEDIF('Base de données'!$A3391,S$1,"d")&lt;&gt;0,"",'Base de données'!$B3391),""))</f>
        <v/>
      </c>
      <c r="T3391" s="39" t="str">
        <f>IF(T$1&gt;$AE$1,"-",IFERROR(IF(DATEDIF('Base de données'!$A3391,T$1,"d")&lt;&gt;0,"",'Base de données'!$B3391),""))</f>
        <v/>
      </c>
      <c r="U3391" s="39" t="str">
        <f>IF(U$1&gt;$AE$1,"-",IFERROR(IF(DATEDIF('Base de données'!$A3391,U$1,"d")&lt;&gt;0,"",'Base de données'!$B3391),""))</f>
        <v/>
      </c>
      <c r="V3391" s="39" t="str">
        <f>IF(V$1&gt;$AE$1,"-",IFERROR(IF(DATEDIF('Base de données'!$A3391,V$1,"d")&lt;&gt;0,"",'Base de données'!$B3391),""))</f>
        <v>HXMOR</v>
      </c>
      <c r="W3391" s="34"/>
      <c r="X3391" s="30" t="str">
        <f>'Base de données'!$C3391&amp;" "&amp;'Base de données'!$D3391</f>
        <v>Huet Henri</v>
      </c>
      <c r="Y3391" s="31">
        <f>COUNTIF('Base de données'!$B:$B,'Base de données'!$B3391)</f>
        <v>7</v>
      </c>
      <c r="AA3391" s="87" cm="1">
        <f t="array" aca="1" ref="AA3391" ca="1">INDIRECT("'Base de données'!A" &amp; ROW(Y3391))</f>
        <v>45992</v>
      </c>
      <c r="AB3391" s="51" t="str" cm="1">
        <f t="array" aca="1" ref="AB3391" ca="1">INDIRECT("'Base de données'!B" &amp; ROW(Z3391))</f>
        <v>HXMOR</v>
      </c>
    </row>
    <row r="3392" spans="1:28" x14ac:dyDescent="0.3">
      <c r="A3392" s="41" t="str">
        <f ca="1">IF(IF(AND($B3392&lt;&gt;"-",$B3392=$E3392),"Entrée et sortie","-")="Entrée et sortie",'Base de données'!$B3392,"-")</f>
        <v>-</v>
      </c>
      <c r="B3392" s="41" t="str">
        <f t="shared" ca="1" si="211"/>
        <v>-</v>
      </c>
      <c r="C3392" s="41" t="str">
        <f t="shared" ca="1" si="212"/>
        <v>-</v>
      </c>
      <c r="D3392" s="41" t="str">
        <f>IF($F3392="sortie en cours d'année",'Base de données'!$B3392,"-")</f>
        <v>-</v>
      </c>
      <c r="E3392" s="41" t="str">
        <f>IF($H3392="entrée en cours d'année",'Base de données'!$B3392,"-")</f>
        <v>FL5LL</v>
      </c>
      <c r="F3392" s="37" t="str">
        <f t="shared" si="209"/>
        <v/>
      </c>
      <c r="G3392" s="37" t="str">
        <f>IF($J3392="mouvement",_xlfn.XLOOKUP('Base de données'!$B3392,$V:$V,$V:$V,0),"")</f>
        <v>FL5LL</v>
      </c>
      <c r="H3392" s="37" t="str">
        <f t="shared" si="210"/>
        <v>entrée en cours d'année</v>
      </c>
      <c r="I3392" s="37">
        <f>IF($J3392="mouvement",_xlfn.XLOOKUP('Base de données'!$B3392,$K:$K,$K:$K,0),"")</f>
        <v>0</v>
      </c>
      <c r="J3392" s="38" t="str">
        <f>IF(AND(Y3392&lt;&gt;MAX(Y:Y),COUNTIF(K3392:V3392,'Base de données'!$B3392)&gt;0),"mouvement","")</f>
        <v>mouvement</v>
      </c>
      <c r="K3392" s="39" t="str">
        <f>IF(K$1&gt;$AE$1,"-",IFERROR(IF(DATEDIF('Base de données'!$A3392,K$1,"d")&lt;&gt;0,"",'Base de données'!$B3392),""))</f>
        <v/>
      </c>
      <c r="L3392" s="39" t="str">
        <f>IF(L$1&gt;$AE$1,"-",IFERROR(IF(DATEDIF('Base de données'!$A3392,L$1,"d")&lt;&gt;0,"",'Base de données'!$B3392),""))</f>
        <v/>
      </c>
      <c r="M3392" s="39" t="str">
        <f>IF(M$1&gt;$AE$1,"-",IFERROR(IF(DATEDIF('Base de données'!$A3392,M$1,"d")&lt;&gt;0,"",'Base de données'!$B3392),""))</f>
        <v/>
      </c>
      <c r="N3392" s="39" t="str">
        <f>IF(N$1&gt;$AE$1,"-",IFERROR(IF(DATEDIF('Base de données'!$A3392,N$1,"d")&lt;&gt;0,"",'Base de données'!$B3392),""))</f>
        <v/>
      </c>
      <c r="O3392" s="39" t="str">
        <f>IF(O$1&gt;$AE$1,"-",IFERROR(IF(DATEDIF('Base de données'!$A3392,O$1,"d")&lt;&gt;0,"",'Base de données'!$B3392),""))</f>
        <v/>
      </c>
      <c r="P3392" s="39" t="str">
        <f>IF(P$1&gt;$AE$1,"-",IFERROR(IF(DATEDIF('Base de données'!$A3392,P$1,"d")&lt;&gt;0,"",'Base de données'!$B3392),""))</f>
        <v/>
      </c>
      <c r="Q3392" s="39" t="str">
        <f>IF(Q$1&gt;$AE$1,"-",IFERROR(IF(DATEDIF('Base de données'!$A3392,Q$1,"d")&lt;&gt;0,"",'Base de données'!$B3392),""))</f>
        <v/>
      </c>
      <c r="R3392" s="39" t="str">
        <f>IF(R$1&gt;$AE$1,"-",IFERROR(IF(DATEDIF('Base de données'!$A3392,R$1,"d")&lt;&gt;0,"",'Base de données'!$B3392),""))</f>
        <v/>
      </c>
      <c r="S3392" s="39" t="str">
        <f>IF(S$1&gt;$AE$1,"-",IFERROR(IF(DATEDIF('Base de données'!$A3392,S$1,"d")&lt;&gt;0,"",'Base de données'!$B3392),""))</f>
        <v/>
      </c>
      <c r="T3392" s="39" t="str">
        <f>IF(T$1&gt;$AE$1,"-",IFERROR(IF(DATEDIF('Base de données'!$A3392,T$1,"d")&lt;&gt;0,"",'Base de données'!$B3392),""))</f>
        <v/>
      </c>
      <c r="U3392" s="39" t="str">
        <f>IF(U$1&gt;$AE$1,"-",IFERROR(IF(DATEDIF('Base de données'!$A3392,U$1,"d")&lt;&gt;0,"",'Base de données'!$B3392),""))</f>
        <v/>
      </c>
      <c r="V3392" s="39" t="str">
        <f>IF(V$1&gt;$AE$1,"-",IFERROR(IF(DATEDIF('Base de données'!$A3392,V$1,"d")&lt;&gt;0,"",'Base de données'!$B3392),""))</f>
        <v>FL5LL</v>
      </c>
      <c r="W3392" s="34"/>
      <c r="X3392" s="30" t="str">
        <f>'Base de données'!$C3392&amp;" "&amp;'Base de données'!$D3392</f>
        <v>Hamon Hugues</v>
      </c>
      <c r="Y3392" s="31">
        <f>COUNTIF('Base de données'!$B:$B,'Base de données'!$B3392)</f>
        <v>7</v>
      </c>
      <c r="AA3392" s="87" cm="1">
        <f t="array" aca="1" ref="AA3392" ca="1">INDIRECT("'Base de données'!A" &amp; ROW(Y3392))</f>
        <v>45992</v>
      </c>
      <c r="AB3392" s="51" t="str" cm="1">
        <f t="array" aca="1" ref="AB3392" ca="1">INDIRECT("'Base de données'!B" &amp; ROW(Z3392))</f>
        <v>FL5LL</v>
      </c>
    </row>
    <row r="3393" spans="1:28" x14ac:dyDescent="0.3">
      <c r="A3393" s="41" t="str">
        <f ca="1">IF(IF(AND($B3393&lt;&gt;"-",$B3393=$E3393),"Entrée et sortie","-")="Entrée et sortie",'Base de données'!$B3393,"-")</f>
        <v>-</v>
      </c>
      <c r="B3393" s="41" t="str">
        <f t="shared" ca="1" si="211"/>
        <v>-</v>
      </c>
      <c r="C3393" s="41" t="str">
        <f t="shared" ca="1" si="212"/>
        <v>-</v>
      </c>
      <c r="D3393" s="41" t="str">
        <f>IF($F3393="sortie en cours d'année",'Base de données'!$B3393,"-")</f>
        <v>-</v>
      </c>
      <c r="E3393" s="41" t="str">
        <f>IF($H3393="entrée en cours d'année",'Base de données'!$B3393,"-")</f>
        <v>E1F3Q</v>
      </c>
      <c r="F3393" s="37" t="str">
        <f t="shared" si="209"/>
        <v/>
      </c>
      <c r="G3393" s="37" t="str">
        <f>IF($J3393="mouvement",_xlfn.XLOOKUP('Base de données'!$B3393,$V:$V,$V:$V,0),"")</f>
        <v>E1F3Q</v>
      </c>
      <c r="H3393" s="37" t="str">
        <f t="shared" si="210"/>
        <v>entrée en cours d'année</v>
      </c>
      <c r="I3393" s="37">
        <f>IF($J3393="mouvement",_xlfn.XLOOKUP('Base de données'!$B3393,$K:$K,$K:$K,0),"")</f>
        <v>0</v>
      </c>
      <c r="J3393" s="38" t="str">
        <f>IF(AND(Y3393&lt;&gt;MAX(Y:Y),COUNTIF(K3393:V3393,'Base de données'!$B3393)&gt;0),"mouvement","")</f>
        <v>mouvement</v>
      </c>
      <c r="K3393" s="39" t="str">
        <f>IF(K$1&gt;$AE$1,"-",IFERROR(IF(DATEDIF('Base de données'!$A3393,K$1,"d")&lt;&gt;0,"",'Base de données'!$B3393),""))</f>
        <v/>
      </c>
      <c r="L3393" s="39" t="str">
        <f>IF(L$1&gt;$AE$1,"-",IFERROR(IF(DATEDIF('Base de données'!$A3393,L$1,"d")&lt;&gt;0,"",'Base de données'!$B3393),""))</f>
        <v/>
      </c>
      <c r="M3393" s="39" t="str">
        <f>IF(M$1&gt;$AE$1,"-",IFERROR(IF(DATEDIF('Base de données'!$A3393,M$1,"d")&lt;&gt;0,"",'Base de données'!$B3393),""))</f>
        <v/>
      </c>
      <c r="N3393" s="39" t="str">
        <f>IF(N$1&gt;$AE$1,"-",IFERROR(IF(DATEDIF('Base de données'!$A3393,N$1,"d")&lt;&gt;0,"",'Base de données'!$B3393),""))</f>
        <v/>
      </c>
      <c r="O3393" s="39" t="str">
        <f>IF(O$1&gt;$AE$1,"-",IFERROR(IF(DATEDIF('Base de données'!$A3393,O$1,"d")&lt;&gt;0,"",'Base de données'!$B3393),""))</f>
        <v/>
      </c>
      <c r="P3393" s="39" t="str">
        <f>IF(P$1&gt;$AE$1,"-",IFERROR(IF(DATEDIF('Base de données'!$A3393,P$1,"d")&lt;&gt;0,"",'Base de données'!$B3393),""))</f>
        <v/>
      </c>
      <c r="Q3393" s="39" t="str">
        <f>IF(Q$1&gt;$AE$1,"-",IFERROR(IF(DATEDIF('Base de données'!$A3393,Q$1,"d")&lt;&gt;0,"",'Base de données'!$B3393),""))</f>
        <v/>
      </c>
      <c r="R3393" s="39" t="str">
        <f>IF(R$1&gt;$AE$1,"-",IFERROR(IF(DATEDIF('Base de données'!$A3393,R$1,"d")&lt;&gt;0,"",'Base de données'!$B3393),""))</f>
        <v/>
      </c>
      <c r="S3393" s="39" t="str">
        <f>IF(S$1&gt;$AE$1,"-",IFERROR(IF(DATEDIF('Base de données'!$A3393,S$1,"d")&lt;&gt;0,"",'Base de données'!$B3393),""))</f>
        <v/>
      </c>
      <c r="T3393" s="39" t="str">
        <f>IF(T$1&gt;$AE$1,"-",IFERROR(IF(DATEDIF('Base de données'!$A3393,T$1,"d")&lt;&gt;0,"",'Base de données'!$B3393),""))</f>
        <v/>
      </c>
      <c r="U3393" s="39" t="str">
        <f>IF(U$1&gt;$AE$1,"-",IFERROR(IF(DATEDIF('Base de données'!$A3393,U$1,"d")&lt;&gt;0,"",'Base de données'!$B3393),""))</f>
        <v/>
      </c>
      <c r="V3393" s="39" t="str">
        <f>IF(V$1&gt;$AE$1,"-",IFERROR(IF(DATEDIF('Base de données'!$A3393,V$1,"d")&lt;&gt;0,"",'Base de données'!$B3393),""))</f>
        <v>E1F3Q</v>
      </c>
      <c r="W3393" s="34"/>
      <c r="X3393" s="30" t="str">
        <f>'Base de données'!$C3393&amp;" "&amp;'Base de données'!$D3393</f>
        <v>Wagner Christiane</v>
      </c>
      <c r="Y3393" s="31">
        <f>COUNTIF('Base de données'!$B:$B,'Base de données'!$B3393)</f>
        <v>7</v>
      </c>
      <c r="AA3393" s="87" cm="1">
        <f t="array" aca="1" ref="AA3393" ca="1">INDIRECT("'Base de données'!A" &amp; ROW(Y3393))</f>
        <v>45992</v>
      </c>
      <c r="AB3393" s="51" t="str" cm="1">
        <f t="array" aca="1" ref="AB3393" ca="1">INDIRECT("'Base de données'!B" &amp; ROW(Z3393))</f>
        <v>E1F3Q</v>
      </c>
    </row>
    <row r="3394" spans="1:28" x14ac:dyDescent="0.3">
      <c r="A3394" s="41" t="str">
        <f ca="1">IF(IF(AND($B3394&lt;&gt;"-",$B3394=$E3394),"Entrée et sortie","-")="Entrée et sortie",'Base de données'!$B3394,"-")</f>
        <v>-</v>
      </c>
      <c r="B3394" s="41" t="str">
        <f t="shared" ca="1" si="211"/>
        <v>-</v>
      </c>
      <c r="C3394" s="41" t="str">
        <f t="shared" ca="1" si="212"/>
        <v>-</v>
      </c>
      <c r="D3394" s="41" t="str">
        <f>IF($F3394="sortie en cours d'année",'Base de données'!$B3394,"-")</f>
        <v>-</v>
      </c>
      <c r="E3394" s="41" t="str">
        <f>IF($H3394="entrée en cours d'année",'Base de données'!$B3394,"-")</f>
        <v>PSBJQ</v>
      </c>
      <c r="F3394" s="37" t="str">
        <f t="shared" ref="F3394:F3441" si="213">IF(AND(G3394=0,J3394="mouvement"),"sortie en cours d'année","")</f>
        <v/>
      </c>
      <c r="G3394" s="37" t="str">
        <f>IF($J3394="mouvement",_xlfn.XLOOKUP('Base de données'!$B3394,$V:$V,$V:$V,0),"")</f>
        <v>PSBJQ</v>
      </c>
      <c r="H3394" s="37" t="str">
        <f t="shared" ref="H3394:H3441" si="214">IF(AND(I3394=0,J3394="mouvement"),"entrée en cours d'année","")</f>
        <v>entrée en cours d'année</v>
      </c>
      <c r="I3394" s="37">
        <f>IF($J3394="mouvement",_xlfn.XLOOKUP('Base de données'!$B3394,$K:$K,$K:$K,0),"")</f>
        <v>0</v>
      </c>
      <c r="J3394" s="38" t="str">
        <f>IF(AND(Y3394&lt;&gt;MAX(Y:Y),COUNTIF(K3394:V3394,'Base de données'!$B3394)&gt;0),"mouvement","")</f>
        <v>mouvement</v>
      </c>
      <c r="K3394" s="39" t="str">
        <f>IF(K$1&gt;$AE$1,"-",IFERROR(IF(DATEDIF('Base de données'!$A3394,K$1,"d")&lt;&gt;0,"",'Base de données'!$B3394),""))</f>
        <v/>
      </c>
      <c r="L3394" s="39" t="str">
        <f>IF(L$1&gt;$AE$1,"-",IFERROR(IF(DATEDIF('Base de données'!$A3394,L$1,"d")&lt;&gt;0,"",'Base de données'!$B3394),""))</f>
        <v/>
      </c>
      <c r="M3394" s="39" t="str">
        <f>IF(M$1&gt;$AE$1,"-",IFERROR(IF(DATEDIF('Base de données'!$A3394,M$1,"d")&lt;&gt;0,"",'Base de données'!$B3394),""))</f>
        <v/>
      </c>
      <c r="N3394" s="39" t="str">
        <f>IF(N$1&gt;$AE$1,"-",IFERROR(IF(DATEDIF('Base de données'!$A3394,N$1,"d")&lt;&gt;0,"",'Base de données'!$B3394),""))</f>
        <v/>
      </c>
      <c r="O3394" s="39" t="str">
        <f>IF(O$1&gt;$AE$1,"-",IFERROR(IF(DATEDIF('Base de données'!$A3394,O$1,"d")&lt;&gt;0,"",'Base de données'!$B3394),""))</f>
        <v/>
      </c>
      <c r="P3394" s="39" t="str">
        <f>IF(P$1&gt;$AE$1,"-",IFERROR(IF(DATEDIF('Base de données'!$A3394,P$1,"d")&lt;&gt;0,"",'Base de données'!$B3394),""))</f>
        <v/>
      </c>
      <c r="Q3394" s="39" t="str">
        <f>IF(Q$1&gt;$AE$1,"-",IFERROR(IF(DATEDIF('Base de données'!$A3394,Q$1,"d")&lt;&gt;0,"",'Base de données'!$B3394),""))</f>
        <v/>
      </c>
      <c r="R3394" s="39" t="str">
        <f>IF(R$1&gt;$AE$1,"-",IFERROR(IF(DATEDIF('Base de données'!$A3394,R$1,"d")&lt;&gt;0,"",'Base de données'!$B3394),""))</f>
        <v/>
      </c>
      <c r="S3394" s="39" t="str">
        <f>IF(S$1&gt;$AE$1,"-",IFERROR(IF(DATEDIF('Base de données'!$A3394,S$1,"d")&lt;&gt;0,"",'Base de données'!$B3394),""))</f>
        <v/>
      </c>
      <c r="T3394" s="39" t="str">
        <f>IF(T$1&gt;$AE$1,"-",IFERROR(IF(DATEDIF('Base de données'!$A3394,T$1,"d")&lt;&gt;0,"",'Base de données'!$B3394),""))</f>
        <v/>
      </c>
      <c r="U3394" s="39" t="str">
        <f>IF(U$1&gt;$AE$1,"-",IFERROR(IF(DATEDIF('Base de données'!$A3394,U$1,"d")&lt;&gt;0,"",'Base de données'!$B3394),""))</f>
        <v/>
      </c>
      <c r="V3394" s="39" t="str">
        <f>IF(V$1&gt;$AE$1,"-",IFERROR(IF(DATEDIF('Base de données'!$A3394,V$1,"d")&lt;&gt;0,"",'Base de données'!$B3394),""))</f>
        <v>PSBJQ</v>
      </c>
      <c r="W3394" s="34"/>
      <c r="X3394" s="30" t="str">
        <f>'Base de données'!$C3394&amp;" "&amp;'Base de données'!$D3394</f>
        <v>Bailly Astrid</v>
      </c>
      <c r="Y3394" s="31">
        <f>COUNTIF('Base de données'!$B:$B,'Base de données'!$B3394)</f>
        <v>7</v>
      </c>
      <c r="AA3394" s="87" cm="1">
        <f t="array" aca="1" ref="AA3394" ca="1">INDIRECT("'Base de données'!A" &amp; ROW(Y3394))</f>
        <v>45992</v>
      </c>
      <c r="AB3394" s="51" t="str" cm="1">
        <f t="array" aca="1" ref="AB3394" ca="1">INDIRECT("'Base de données'!B" &amp; ROW(Z3394))</f>
        <v>PSBJQ</v>
      </c>
    </row>
    <row r="3395" spans="1:28" x14ac:dyDescent="0.3">
      <c r="A3395" s="41" t="str">
        <f ca="1">IF(IF(AND($B3395&lt;&gt;"-",$B3395=$E3395),"Entrée et sortie","-")="Entrée et sortie",'Base de données'!$B3395,"-")</f>
        <v>-</v>
      </c>
      <c r="B3395" s="41" t="str">
        <f t="shared" ref="B3395:B3458" ca="1" si="215">_xlfn.XLOOKUP($AB3395,$D:$D,$C:$C,"-",0,-1)</f>
        <v>-</v>
      </c>
      <c r="C3395" s="41" t="str">
        <f t="shared" ref="C3395:C3458" ca="1" si="216">IF($AA3395&lt;&gt;$AE$1,$D3395,"-")</f>
        <v>-</v>
      </c>
      <c r="D3395" s="41" t="str">
        <f>IF($F3395="sortie en cours d'année",'Base de données'!$B3395,"-")</f>
        <v>-</v>
      </c>
      <c r="E3395" s="41" t="str">
        <f>IF($H3395="entrée en cours d'année",'Base de données'!$B3395,"-")</f>
        <v>KF5K6</v>
      </c>
      <c r="F3395" s="37" t="str">
        <f t="shared" si="213"/>
        <v/>
      </c>
      <c r="G3395" s="37" t="str">
        <f>IF($J3395="mouvement",_xlfn.XLOOKUP('Base de données'!$B3395,$V:$V,$V:$V,0),"")</f>
        <v>KF5K6</v>
      </c>
      <c r="H3395" s="37" t="str">
        <f t="shared" si="214"/>
        <v>entrée en cours d'année</v>
      </c>
      <c r="I3395" s="37">
        <f>IF($J3395="mouvement",_xlfn.XLOOKUP('Base de données'!$B3395,$K:$K,$K:$K,0),"")</f>
        <v>0</v>
      </c>
      <c r="J3395" s="38" t="str">
        <f>IF(AND(Y3395&lt;&gt;MAX(Y:Y),COUNTIF(K3395:V3395,'Base de données'!$B3395)&gt;0),"mouvement","")</f>
        <v>mouvement</v>
      </c>
      <c r="K3395" s="39" t="str">
        <f>IF(K$1&gt;$AE$1,"-",IFERROR(IF(DATEDIF('Base de données'!$A3395,K$1,"d")&lt;&gt;0,"",'Base de données'!$B3395),""))</f>
        <v/>
      </c>
      <c r="L3395" s="39" t="str">
        <f>IF(L$1&gt;$AE$1,"-",IFERROR(IF(DATEDIF('Base de données'!$A3395,L$1,"d")&lt;&gt;0,"",'Base de données'!$B3395),""))</f>
        <v/>
      </c>
      <c r="M3395" s="39" t="str">
        <f>IF(M$1&gt;$AE$1,"-",IFERROR(IF(DATEDIF('Base de données'!$A3395,M$1,"d")&lt;&gt;0,"",'Base de données'!$B3395),""))</f>
        <v/>
      </c>
      <c r="N3395" s="39" t="str">
        <f>IF(N$1&gt;$AE$1,"-",IFERROR(IF(DATEDIF('Base de données'!$A3395,N$1,"d")&lt;&gt;0,"",'Base de données'!$B3395),""))</f>
        <v/>
      </c>
      <c r="O3395" s="39" t="str">
        <f>IF(O$1&gt;$AE$1,"-",IFERROR(IF(DATEDIF('Base de données'!$A3395,O$1,"d")&lt;&gt;0,"",'Base de données'!$B3395),""))</f>
        <v/>
      </c>
      <c r="P3395" s="39" t="str">
        <f>IF(P$1&gt;$AE$1,"-",IFERROR(IF(DATEDIF('Base de données'!$A3395,P$1,"d")&lt;&gt;0,"",'Base de données'!$B3395),""))</f>
        <v/>
      </c>
      <c r="Q3395" s="39" t="str">
        <f>IF(Q$1&gt;$AE$1,"-",IFERROR(IF(DATEDIF('Base de données'!$A3395,Q$1,"d")&lt;&gt;0,"",'Base de données'!$B3395),""))</f>
        <v/>
      </c>
      <c r="R3395" s="39" t="str">
        <f>IF(R$1&gt;$AE$1,"-",IFERROR(IF(DATEDIF('Base de données'!$A3395,R$1,"d")&lt;&gt;0,"",'Base de données'!$B3395),""))</f>
        <v/>
      </c>
      <c r="S3395" s="39" t="str">
        <f>IF(S$1&gt;$AE$1,"-",IFERROR(IF(DATEDIF('Base de données'!$A3395,S$1,"d")&lt;&gt;0,"",'Base de données'!$B3395),""))</f>
        <v/>
      </c>
      <c r="T3395" s="39" t="str">
        <f>IF(T$1&gt;$AE$1,"-",IFERROR(IF(DATEDIF('Base de données'!$A3395,T$1,"d")&lt;&gt;0,"",'Base de données'!$B3395),""))</f>
        <v/>
      </c>
      <c r="U3395" s="39" t="str">
        <f>IF(U$1&gt;$AE$1,"-",IFERROR(IF(DATEDIF('Base de données'!$A3395,U$1,"d")&lt;&gt;0,"",'Base de données'!$B3395),""))</f>
        <v/>
      </c>
      <c r="V3395" s="39" t="str">
        <f>IF(V$1&gt;$AE$1,"-",IFERROR(IF(DATEDIF('Base de données'!$A3395,V$1,"d")&lt;&gt;0,"",'Base de données'!$B3395),""))</f>
        <v>KF5K6</v>
      </c>
      <c r="W3395" s="34"/>
      <c r="X3395" s="30" t="str">
        <f>'Base de données'!$C3395&amp;" "&amp;'Base de données'!$D3395</f>
        <v>Albert Jacques</v>
      </c>
      <c r="Y3395" s="31">
        <f>COUNTIF('Base de données'!$B:$B,'Base de données'!$B3395)</f>
        <v>6</v>
      </c>
      <c r="AA3395" s="87" cm="1">
        <f t="array" aca="1" ref="AA3395" ca="1">INDIRECT("'Base de données'!A" &amp; ROW(Y3395))</f>
        <v>45992</v>
      </c>
      <c r="AB3395" s="51" t="str" cm="1">
        <f t="array" aca="1" ref="AB3395" ca="1">INDIRECT("'Base de données'!B" &amp; ROW(Z3395))</f>
        <v>KF5K6</v>
      </c>
    </row>
    <row r="3396" spans="1:28" x14ac:dyDescent="0.3">
      <c r="A3396" s="41" t="str">
        <f ca="1">IF(IF(AND($B3396&lt;&gt;"-",$B3396=$E3396),"Entrée et sortie","-")="Entrée et sortie",'Base de données'!$B3396,"-")</f>
        <v>-</v>
      </c>
      <c r="B3396" s="41" t="str">
        <f t="shared" ca="1" si="215"/>
        <v>-</v>
      </c>
      <c r="C3396" s="41" t="str">
        <f t="shared" ca="1" si="216"/>
        <v>-</v>
      </c>
      <c r="D3396" s="41" t="str">
        <f>IF($F3396="sortie en cours d'année",'Base de données'!$B3396,"-")</f>
        <v>-</v>
      </c>
      <c r="E3396" s="41" t="str">
        <f>IF($H3396="entrée en cours d'année",'Base de données'!$B3396,"-")</f>
        <v>HWU04</v>
      </c>
      <c r="F3396" s="37" t="str">
        <f t="shared" si="213"/>
        <v/>
      </c>
      <c r="G3396" s="37" t="str">
        <f>IF($J3396="mouvement",_xlfn.XLOOKUP('Base de données'!$B3396,$V:$V,$V:$V,0),"")</f>
        <v>HWU04</v>
      </c>
      <c r="H3396" s="37" t="str">
        <f t="shared" si="214"/>
        <v>entrée en cours d'année</v>
      </c>
      <c r="I3396" s="37">
        <f>IF($J3396="mouvement",_xlfn.XLOOKUP('Base de données'!$B3396,$K:$K,$K:$K,0),"")</f>
        <v>0</v>
      </c>
      <c r="J3396" s="38" t="str">
        <f>IF(AND(Y3396&lt;&gt;MAX(Y:Y),COUNTIF(K3396:V3396,'Base de données'!$B3396)&gt;0),"mouvement","")</f>
        <v>mouvement</v>
      </c>
      <c r="K3396" s="39" t="str">
        <f>IF(K$1&gt;$AE$1,"-",IFERROR(IF(DATEDIF('Base de données'!$A3396,K$1,"d")&lt;&gt;0,"",'Base de données'!$B3396),""))</f>
        <v/>
      </c>
      <c r="L3396" s="39" t="str">
        <f>IF(L$1&gt;$AE$1,"-",IFERROR(IF(DATEDIF('Base de données'!$A3396,L$1,"d")&lt;&gt;0,"",'Base de données'!$B3396),""))</f>
        <v/>
      </c>
      <c r="M3396" s="39" t="str">
        <f>IF(M$1&gt;$AE$1,"-",IFERROR(IF(DATEDIF('Base de données'!$A3396,M$1,"d")&lt;&gt;0,"",'Base de données'!$B3396),""))</f>
        <v/>
      </c>
      <c r="N3396" s="39" t="str">
        <f>IF(N$1&gt;$AE$1,"-",IFERROR(IF(DATEDIF('Base de données'!$A3396,N$1,"d")&lt;&gt;0,"",'Base de données'!$B3396),""))</f>
        <v/>
      </c>
      <c r="O3396" s="39" t="str">
        <f>IF(O$1&gt;$AE$1,"-",IFERROR(IF(DATEDIF('Base de données'!$A3396,O$1,"d")&lt;&gt;0,"",'Base de données'!$B3396),""))</f>
        <v/>
      </c>
      <c r="P3396" s="39" t="str">
        <f>IF(P$1&gt;$AE$1,"-",IFERROR(IF(DATEDIF('Base de données'!$A3396,P$1,"d")&lt;&gt;0,"",'Base de données'!$B3396),""))</f>
        <v/>
      </c>
      <c r="Q3396" s="39" t="str">
        <f>IF(Q$1&gt;$AE$1,"-",IFERROR(IF(DATEDIF('Base de données'!$A3396,Q$1,"d")&lt;&gt;0,"",'Base de données'!$B3396),""))</f>
        <v/>
      </c>
      <c r="R3396" s="39" t="str">
        <f>IF(R$1&gt;$AE$1,"-",IFERROR(IF(DATEDIF('Base de données'!$A3396,R$1,"d")&lt;&gt;0,"",'Base de données'!$B3396),""))</f>
        <v/>
      </c>
      <c r="S3396" s="39" t="str">
        <f>IF(S$1&gt;$AE$1,"-",IFERROR(IF(DATEDIF('Base de données'!$A3396,S$1,"d")&lt;&gt;0,"",'Base de données'!$B3396),""))</f>
        <v/>
      </c>
      <c r="T3396" s="39" t="str">
        <f>IF(T$1&gt;$AE$1,"-",IFERROR(IF(DATEDIF('Base de données'!$A3396,T$1,"d")&lt;&gt;0,"",'Base de données'!$B3396),""))</f>
        <v/>
      </c>
      <c r="U3396" s="39" t="str">
        <f>IF(U$1&gt;$AE$1,"-",IFERROR(IF(DATEDIF('Base de données'!$A3396,U$1,"d")&lt;&gt;0,"",'Base de données'!$B3396),""))</f>
        <v/>
      </c>
      <c r="V3396" s="39" t="str">
        <f>IF(V$1&gt;$AE$1,"-",IFERROR(IF(DATEDIF('Base de données'!$A3396,V$1,"d")&lt;&gt;0,"",'Base de données'!$B3396),""))</f>
        <v>HWU04</v>
      </c>
      <c r="W3396" s="34"/>
      <c r="X3396" s="30" t="str">
        <f>'Base de données'!$C3396&amp;" "&amp;'Base de données'!$D3396</f>
        <v>Seguin Georges</v>
      </c>
      <c r="Y3396" s="31">
        <f>COUNTIF('Base de données'!$B:$B,'Base de données'!$B3396)</f>
        <v>6</v>
      </c>
      <c r="AA3396" s="87" cm="1">
        <f t="array" aca="1" ref="AA3396" ca="1">INDIRECT("'Base de données'!A" &amp; ROW(Y3396))</f>
        <v>45992</v>
      </c>
      <c r="AB3396" s="51" t="str" cm="1">
        <f t="array" aca="1" ref="AB3396" ca="1">INDIRECT("'Base de données'!B" &amp; ROW(Z3396))</f>
        <v>HWU04</v>
      </c>
    </row>
    <row r="3397" spans="1:28" x14ac:dyDescent="0.3">
      <c r="A3397" s="41" t="str">
        <f ca="1">IF(IF(AND($B3397&lt;&gt;"-",$B3397=$E3397),"Entrée et sortie","-")="Entrée et sortie",'Base de données'!$B3397,"-")</f>
        <v>-</v>
      </c>
      <c r="B3397" s="41" t="str">
        <f t="shared" ca="1" si="215"/>
        <v>-</v>
      </c>
      <c r="C3397" s="41" t="str">
        <f t="shared" ca="1" si="216"/>
        <v>-</v>
      </c>
      <c r="D3397" s="41" t="str">
        <f>IF($F3397="sortie en cours d'année",'Base de données'!$B3397,"-")</f>
        <v>-</v>
      </c>
      <c r="E3397" s="41" t="str">
        <f>IF($H3397="entrée en cours d'année",'Base de données'!$B3397,"-")</f>
        <v>FSJUC</v>
      </c>
      <c r="F3397" s="37" t="str">
        <f t="shared" si="213"/>
        <v/>
      </c>
      <c r="G3397" s="37" t="str">
        <f>IF($J3397="mouvement",_xlfn.XLOOKUP('Base de données'!$B3397,$V:$V,$V:$V,0),"")</f>
        <v>FSJUC</v>
      </c>
      <c r="H3397" s="37" t="str">
        <f t="shared" si="214"/>
        <v>entrée en cours d'année</v>
      </c>
      <c r="I3397" s="37">
        <f>IF($J3397="mouvement",_xlfn.XLOOKUP('Base de données'!$B3397,$K:$K,$K:$K,0),"")</f>
        <v>0</v>
      </c>
      <c r="J3397" s="38" t="str">
        <f>IF(AND(Y3397&lt;&gt;MAX(Y:Y),COUNTIF(K3397:V3397,'Base de données'!$B3397)&gt;0),"mouvement","")</f>
        <v>mouvement</v>
      </c>
      <c r="K3397" s="39" t="str">
        <f>IF(K$1&gt;$AE$1,"-",IFERROR(IF(DATEDIF('Base de données'!$A3397,K$1,"d")&lt;&gt;0,"",'Base de données'!$B3397),""))</f>
        <v/>
      </c>
      <c r="L3397" s="39" t="str">
        <f>IF(L$1&gt;$AE$1,"-",IFERROR(IF(DATEDIF('Base de données'!$A3397,L$1,"d")&lt;&gt;0,"",'Base de données'!$B3397),""))</f>
        <v/>
      </c>
      <c r="M3397" s="39" t="str">
        <f>IF(M$1&gt;$AE$1,"-",IFERROR(IF(DATEDIF('Base de données'!$A3397,M$1,"d")&lt;&gt;0,"",'Base de données'!$B3397),""))</f>
        <v/>
      </c>
      <c r="N3397" s="39" t="str">
        <f>IF(N$1&gt;$AE$1,"-",IFERROR(IF(DATEDIF('Base de données'!$A3397,N$1,"d")&lt;&gt;0,"",'Base de données'!$B3397),""))</f>
        <v/>
      </c>
      <c r="O3397" s="39" t="str">
        <f>IF(O$1&gt;$AE$1,"-",IFERROR(IF(DATEDIF('Base de données'!$A3397,O$1,"d")&lt;&gt;0,"",'Base de données'!$B3397),""))</f>
        <v/>
      </c>
      <c r="P3397" s="39" t="str">
        <f>IF(P$1&gt;$AE$1,"-",IFERROR(IF(DATEDIF('Base de données'!$A3397,P$1,"d")&lt;&gt;0,"",'Base de données'!$B3397),""))</f>
        <v/>
      </c>
      <c r="Q3397" s="39" t="str">
        <f>IF(Q$1&gt;$AE$1,"-",IFERROR(IF(DATEDIF('Base de données'!$A3397,Q$1,"d")&lt;&gt;0,"",'Base de données'!$B3397),""))</f>
        <v/>
      </c>
      <c r="R3397" s="39" t="str">
        <f>IF(R$1&gt;$AE$1,"-",IFERROR(IF(DATEDIF('Base de données'!$A3397,R$1,"d")&lt;&gt;0,"",'Base de données'!$B3397),""))</f>
        <v/>
      </c>
      <c r="S3397" s="39" t="str">
        <f>IF(S$1&gt;$AE$1,"-",IFERROR(IF(DATEDIF('Base de données'!$A3397,S$1,"d")&lt;&gt;0,"",'Base de données'!$B3397),""))</f>
        <v/>
      </c>
      <c r="T3397" s="39" t="str">
        <f>IF(T$1&gt;$AE$1,"-",IFERROR(IF(DATEDIF('Base de données'!$A3397,T$1,"d")&lt;&gt;0,"",'Base de données'!$B3397),""))</f>
        <v/>
      </c>
      <c r="U3397" s="39" t="str">
        <f>IF(U$1&gt;$AE$1,"-",IFERROR(IF(DATEDIF('Base de données'!$A3397,U$1,"d")&lt;&gt;0,"",'Base de données'!$B3397),""))</f>
        <v/>
      </c>
      <c r="V3397" s="39" t="str">
        <f>IF(V$1&gt;$AE$1,"-",IFERROR(IF(DATEDIF('Base de données'!$A3397,V$1,"d")&lt;&gt;0,"",'Base de données'!$B3397),""))</f>
        <v>FSJUC</v>
      </c>
      <c r="W3397" s="34"/>
      <c r="X3397" s="30" t="str">
        <f>'Base de données'!$C3397&amp;" "&amp;'Base de données'!$D3397</f>
        <v>Descamps Christiane</v>
      </c>
      <c r="Y3397" s="31">
        <f>COUNTIF('Base de données'!$B:$B,'Base de données'!$B3397)</f>
        <v>6</v>
      </c>
      <c r="AA3397" s="87" cm="1">
        <f t="array" aca="1" ref="AA3397" ca="1">INDIRECT("'Base de données'!A" &amp; ROW(Y3397))</f>
        <v>45992</v>
      </c>
      <c r="AB3397" s="51" t="str" cm="1">
        <f t="array" aca="1" ref="AB3397" ca="1">INDIRECT("'Base de données'!B" &amp; ROW(Z3397))</f>
        <v>FSJUC</v>
      </c>
    </row>
    <row r="3398" spans="1:28" x14ac:dyDescent="0.3">
      <c r="A3398" s="41" t="str">
        <f ca="1">IF(IF(AND($B3398&lt;&gt;"-",$B3398=$E3398),"Entrée et sortie","-")="Entrée et sortie",'Base de données'!$B3398,"-")</f>
        <v>-</v>
      </c>
      <c r="B3398" s="41" t="str">
        <f t="shared" ca="1" si="215"/>
        <v>-</v>
      </c>
      <c r="C3398" s="41" t="str">
        <f t="shared" ca="1" si="216"/>
        <v>-</v>
      </c>
      <c r="D3398" s="41" t="str">
        <f>IF($F3398="sortie en cours d'année",'Base de données'!$B3398,"-")</f>
        <v>-</v>
      </c>
      <c r="E3398" s="41" t="str">
        <f>IF($H3398="entrée en cours d'année",'Base de données'!$B3398,"-")</f>
        <v>VAPYB</v>
      </c>
      <c r="F3398" s="37" t="str">
        <f t="shared" si="213"/>
        <v/>
      </c>
      <c r="G3398" s="37" t="str">
        <f>IF($J3398="mouvement",_xlfn.XLOOKUP('Base de données'!$B3398,$V:$V,$V:$V,0),"")</f>
        <v>VAPYB</v>
      </c>
      <c r="H3398" s="37" t="str">
        <f t="shared" si="214"/>
        <v>entrée en cours d'année</v>
      </c>
      <c r="I3398" s="37">
        <f>IF($J3398="mouvement",_xlfn.XLOOKUP('Base de données'!$B3398,$K:$K,$K:$K,0),"")</f>
        <v>0</v>
      </c>
      <c r="J3398" s="38" t="str">
        <f>IF(AND(Y3398&lt;&gt;MAX(Y:Y),COUNTIF(K3398:V3398,'Base de données'!$B3398)&gt;0),"mouvement","")</f>
        <v>mouvement</v>
      </c>
      <c r="K3398" s="39" t="str">
        <f>IF(K$1&gt;$AE$1,"-",IFERROR(IF(DATEDIF('Base de données'!$A3398,K$1,"d")&lt;&gt;0,"",'Base de données'!$B3398),""))</f>
        <v/>
      </c>
      <c r="L3398" s="39" t="str">
        <f>IF(L$1&gt;$AE$1,"-",IFERROR(IF(DATEDIF('Base de données'!$A3398,L$1,"d")&lt;&gt;0,"",'Base de données'!$B3398),""))</f>
        <v/>
      </c>
      <c r="M3398" s="39" t="str">
        <f>IF(M$1&gt;$AE$1,"-",IFERROR(IF(DATEDIF('Base de données'!$A3398,M$1,"d")&lt;&gt;0,"",'Base de données'!$B3398),""))</f>
        <v/>
      </c>
      <c r="N3398" s="39" t="str">
        <f>IF(N$1&gt;$AE$1,"-",IFERROR(IF(DATEDIF('Base de données'!$A3398,N$1,"d")&lt;&gt;0,"",'Base de données'!$B3398),""))</f>
        <v/>
      </c>
      <c r="O3398" s="39" t="str">
        <f>IF(O$1&gt;$AE$1,"-",IFERROR(IF(DATEDIF('Base de données'!$A3398,O$1,"d")&lt;&gt;0,"",'Base de données'!$B3398),""))</f>
        <v/>
      </c>
      <c r="P3398" s="39" t="str">
        <f>IF(P$1&gt;$AE$1,"-",IFERROR(IF(DATEDIF('Base de données'!$A3398,P$1,"d")&lt;&gt;0,"",'Base de données'!$B3398),""))</f>
        <v/>
      </c>
      <c r="Q3398" s="39" t="str">
        <f>IF(Q$1&gt;$AE$1,"-",IFERROR(IF(DATEDIF('Base de données'!$A3398,Q$1,"d")&lt;&gt;0,"",'Base de données'!$B3398),""))</f>
        <v/>
      </c>
      <c r="R3398" s="39" t="str">
        <f>IF(R$1&gt;$AE$1,"-",IFERROR(IF(DATEDIF('Base de données'!$A3398,R$1,"d")&lt;&gt;0,"",'Base de données'!$B3398),""))</f>
        <v/>
      </c>
      <c r="S3398" s="39" t="str">
        <f>IF(S$1&gt;$AE$1,"-",IFERROR(IF(DATEDIF('Base de données'!$A3398,S$1,"d")&lt;&gt;0,"",'Base de données'!$B3398),""))</f>
        <v/>
      </c>
      <c r="T3398" s="39" t="str">
        <f>IF(T$1&gt;$AE$1,"-",IFERROR(IF(DATEDIF('Base de données'!$A3398,T$1,"d")&lt;&gt;0,"",'Base de données'!$B3398),""))</f>
        <v/>
      </c>
      <c r="U3398" s="39" t="str">
        <f>IF(U$1&gt;$AE$1,"-",IFERROR(IF(DATEDIF('Base de données'!$A3398,U$1,"d")&lt;&gt;0,"",'Base de données'!$B3398),""))</f>
        <v/>
      </c>
      <c r="V3398" s="39" t="str">
        <f>IF(V$1&gt;$AE$1,"-",IFERROR(IF(DATEDIF('Base de données'!$A3398,V$1,"d")&lt;&gt;0,"",'Base de données'!$B3398),""))</f>
        <v>VAPYB</v>
      </c>
      <c r="W3398" s="34"/>
      <c r="X3398" s="30" t="str">
        <f>'Base de données'!$C3398&amp;" "&amp;'Base de données'!$D3398</f>
        <v>Bailly Josette</v>
      </c>
      <c r="Y3398" s="31">
        <f>COUNTIF('Base de données'!$B:$B,'Base de données'!$B3398)</f>
        <v>6</v>
      </c>
      <c r="AA3398" s="87" cm="1">
        <f t="array" aca="1" ref="AA3398" ca="1">INDIRECT("'Base de données'!A" &amp; ROW(Y3398))</f>
        <v>45992</v>
      </c>
      <c r="AB3398" s="51" t="str" cm="1">
        <f t="array" aca="1" ref="AB3398" ca="1">INDIRECT("'Base de données'!B" &amp; ROW(Z3398))</f>
        <v>VAPYB</v>
      </c>
    </row>
    <row r="3399" spans="1:28" x14ac:dyDescent="0.3">
      <c r="A3399" s="41" t="str">
        <f ca="1">IF(IF(AND($B3399&lt;&gt;"-",$B3399=$E3399),"Entrée et sortie","-")="Entrée et sortie",'Base de données'!$B3399,"-")</f>
        <v>-</v>
      </c>
      <c r="B3399" s="41" t="str">
        <f t="shared" ca="1" si="215"/>
        <v>-</v>
      </c>
      <c r="C3399" s="41" t="str">
        <f t="shared" ca="1" si="216"/>
        <v>-</v>
      </c>
      <c r="D3399" s="41" t="str">
        <f>IF($F3399="sortie en cours d'année",'Base de données'!$B3399,"-")</f>
        <v>-</v>
      </c>
      <c r="E3399" s="41" t="str">
        <f>IF($H3399="entrée en cours d'année",'Base de données'!$B3399,"-")</f>
        <v>1RM9T</v>
      </c>
      <c r="F3399" s="37" t="str">
        <f t="shared" si="213"/>
        <v/>
      </c>
      <c r="G3399" s="37" t="str">
        <f>IF($J3399="mouvement",_xlfn.XLOOKUP('Base de données'!$B3399,$V:$V,$V:$V,0),"")</f>
        <v>1RM9T</v>
      </c>
      <c r="H3399" s="37" t="str">
        <f t="shared" si="214"/>
        <v>entrée en cours d'année</v>
      </c>
      <c r="I3399" s="37">
        <f>IF($J3399="mouvement",_xlfn.XLOOKUP('Base de données'!$B3399,$K:$K,$K:$K,0),"")</f>
        <v>0</v>
      </c>
      <c r="J3399" s="38" t="str">
        <f>IF(AND(Y3399&lt;&gt;MAX(Y:Y),COUNTIF(K3399:V3399,'Base de données'!$B3399)&gt;0),"mouvement","")</f>
        <v>mouvement</v>
      </c>
      <c r="K3399" s="39" t="str">
        <f>IF(K$1&gt;$AE$1,"-",IFERROR(IF(DATEDIF('Base de données'!$A3399,K$1,"d")&lt;&gt;0,"",'Base de données'!$B3399),""))</f>
        <v/>
      </c>
      <c r="L3399" s="39" t="str">
        <f>IF(L$1&gt;$AE$1,"-",IFERROR(IF(DATEDIF('Base de données'!$A3399,L$1,"d")&lt;&gt;0,"",'Base de données'!$B3399),""))</f>
        <v/>
      </c>
      <c r="M3399" s="39" t="str">
        <f>IF(M$1&gt;$AE$1,"-",IFERROR(IF(DATEDIF('Base de données'!$A3399,M$1,"d")&lt;&gt;0,"",'Base de données'!$B3399),""))</f>
        <v/>
      </c>
      <c r="N3399" s="39" t="str">
        <f>IF(N$1&gt;$AE$1,"-",IFERROR(IF(DATEDIF('Base de données'!$A3399,N$1,"d")&lt;&gt;0,"",'Base de données'!$B3399),""))</f>
        <v/>
      </c>
      <c r="O3399" s="39" t="str">
        <f>IF(O$1&gt;$AE$1,"-",IFERROR(IF(DATEDIF('Base de données'!$A3399,O$1,"d")&lt;&gt;0,"",'Base de données'!$B3399),""))</f>
        <v/>
      </c>
      <c r="P3399" s="39" t="str">
        <f>IF(P$1&gt;$AE$1,"-",IFERROR(IF(DATEDIF('Base de données'!$A3399,P$1,"d")&lt;&gt;0,"",'Base de données'!$B3399),""))</f>
        <v/>
      </c>
      <c r="Q3399" s="39" t="str">
        <f>IF(Q$1&gt;$AE$1,"-",IFERROR(IF(DATEDIF('Base de données'!$A3399,Q$1,"d")&lt;&gt;0,"",'Base de données'!$B3399),""))</f>
        <v/>
      </c>
      <c r="R3399" s="39" t="str">
        <f>IF(R$1&gt;$AE$1,"-",IFERROR(IF(DATEDIF('Base de données'!$A3399,R$1,"d")&lt;&gt;0,"",'Base de données'!$B3399),""))</f>
        <v/>
      </c>
      <c r="S3399" s="39" t="str">
        <f>IF(S$1&gt;$AE$1,"-",IFERROR(IF(DATEDIF('Base de données'!$A3399,S$1,"d")&lt;&gt;0,"",'Base de données'!$B3399),""))</f>
        <v/>
      </c>
      <c r="T3399" s="39" t="str">
        <f>IF(T$1&gt;$AE$1,"-",IFERROR(IF(DATEDIF('Base de données'!$A3399,T$1,"d")&lt;&gt;0,"",'Base de données'!$B3399),""))</f>
        <v/>
      </c>
      <c r="U3399" s="39" t="str">
        <f>IF(U$1&gt;$AE$1,"-",IFERROR(IF(DATEDIF('Base de données'!$A3399,U$1,"d")&lt;&gt;0,"",'Base de données'!$B3399),""))</f>
        <v/>
      </c>
      <c r="V3399" s="39" t="str">
        <f>IF(V$1&gt;$AE$1,"-",IFERROR(IF(DATEDIF('Base de données'!$A3399,V$1,"d")&lt;&gt;0,"",'Base de données'!$B3399),""))</f>
        <v>1RM9T</v>
      </c>
      <c r="W3399" s="34"/>
      <c r="X3399" s="30" t="str">
        <f>'Base de données'!$C3399&amp;" "&amp;'Base de données'!$D3399</f>
        <v>Bonnet Margot</v>
      </c>
      <c r="Y3399" s="31">
        <f>COUNTIF('Base de données'!$B:$B,'Base de données'!$B3399)</f>
        <v>6</v>
      </c>
      <c r="AA3399" s="87" cm="1">
        <f t="array" aca="1" ref="AA3399" ca="1">INDIRECT("'Base de données'!A" &amp; ROW(Y3399))</f>
        <v>45992</v>
      </c>
      <c r="AB3399" s="51" t="str" cm="1">
        <f t="array" aca="1" ref="AB3399" ca="1">INDIRECT("'Base de données'!B" &amp; ROW(Z3399))</f>
        <v>1RM9T</v>
      </c>
    </row>
    <row r="3400" spans="1:28" x14ac:dyDescent="0.3">
      <c r="A3400" s="41" t="str">
        <f ca="1">IF(IF(AND($B3400&lt;&gt;"-",$B3400=$E3400),"Entrée et sortie","-")="Entrée et sortie",'Base de données'!$B3400,"-")</f>
        <v>-</v>
      </c>
      <c r="B3400" s="41" t="str">
        <f t="shared" ca="1" si="215"/>
        <v>-</v>
      </c>
      <c r="C3400" s="41" t="str">
        <f t="shared" ca="1" si="216"/>
        <v>-</v>
      </c>
      <c r="D3400" s="41" t="str">
        <f>IF($F3400="sortie en cours d'année",'Base de données'!$B3400,"-")</f>
        <v>-</v>
      </c>
      <c r="E3400" s="41" t="str">
        <f>IF($H3400="entrée en cours d'année",'Base de données'!$B3400,"-")</f>
        <v>DB9DS</v>
      </c>
      <c r="F3400" s="37" t="str">
        <f t="shared" si="213"/>
        <v/>
      </c>
      <c r="G3400" s="37" t="str">
        <f>IF($J3400="mouvement",_xlfn.XLOOKUP('Base de données'!$B3400,$V:$V,$V:$V,0),"")</f>
        <v>DB9DS</v>
      </c>
      <c r="H3400" s="37" t="str">
        <f t="shared" si="214"/>
        <v>entrée en cours d'année</v>
      </c>
      <c r="I3400" s="37">
        <f>IF($J3400="mouvement",_xlfn.XLOOKUP('Base de données'!$B3400,$K:$K,$K:$K,0),"")</f>
        <v>0</v>
      </c>
      <c r="J3400" s="38" t="str">
        <f>IF(AND(Y3400&lt;&gt;MAX(Y:Y),COUNTIF(K3400:V3400,'Base de données'!$B3400)&gt;0),"mouvement","")</f>
        <v>mouvement</v>
      </c>
      <c r="K3400" s="39" t="str">
        <f>IF(K$1&gt;$AE$1,"-",IFERROR(IF(DATEDIF('Base de données'!$A3400,K$1,"d")&lt;&gt;0,"",'Base de données'!$B3400),""))</f>
        <v/>
      </c>
      <c r="L3400" s="39" t="str">
        <f>IF(L$1&gt;$AE$1,"-",IFERROR(IF(DATEDIF('Base de données'!$A3400,L$1,"d")&lt;&gt;0,"",'Base de données'!$B3400),""))</f>
        <v/>
      </c>
      <c r="M3400" s="39" t="str">
        <f>IF(M$1&gt;$AE$1,"-",IFERROR(IF(DATEDIF('Base de données'!$A3400,M$1,"d")&lt;&gt;0,"",'Base de données'!$B3400),""))</f>
        <v/>
      </c>
      <c r="N3400" s="39" t="str">
        <f>IF(N$1&gt;$AE$1,"-",IFERROR(IF(DATEDIF('Base de données'!$A3400,N$1,"d")&lt;&gt;0,"",'Base de données'!$B3400),""))</f>
        <v/>
      </c>
      <c r="O3400" s="39" t="str">
        <f>IF(O$1&gt;$AE$1,"-",IFERROR(IF(DATEDIF('Base de données'!$A3400,O$1,"d")&lt;&gt;0,"",'Base de données'!$B3400),""))</f>
        <v/>
      </c>
      <c r="P3400" s="39" t="str">
        <f>IF(P$1&gt;$AE$1,"-",IFERROR(IF(DATEDIF('Base de données'!$A3400,P$1,"d")&lt;&gt;0,"",'Base de données'!$B3400),""))</f>
        <v/>
      </c>
      <c r="Q3400" s="39" t="str">
        <f>IF(Q$1&gt;$AE$1,"-",IFERROR(IF(DATEDIF('Base de données'!$A3400,Q$1,"d")&lt;&gt;0,"",'Base de données'!$B3400),""))</f>
        <v/>
      </c>
      <c r="R3400" s="39" t="str">
        <f>IF(R$1&gt;$AE$1,"-",IFERROR(IF(DATEDIF('Base de données'!$A3400,R$1,"d")&lt;&gt;0,"",'Base de données'!$B3400),""))</f>
        <v/>
      </c>
      <c r="S3400" s="39" t="str">
        <f>IF(S$1&gt;$AE$1,"-",IFERROR(IF(DATEDIF('Base de données'!$A3400,S$1,"d")&lt;&gt;0,"",'Base de données'!$B3400),""))</f>
        <v/>
      </c>
      <c r="T3400" s="39" t="str">
        <f>IF(T$1&gt;$AE$1,"-",IFERROR(IF(DATEDIF('Base de données'!$A3400,T$1,"d")&lt;&gt;0,"",'Base de données'!$B3400),""))</f>
        <v/>
      </c>
      <c r="U3400" s="39" t="str">
        <f>IF(U$1&gt;$AE$1,"-",IFERROR(IF(DATEDIF('Base de données'!$A3400,U$1,"d")&lt;&gt;0,"",'Base de données'!$B3400),""))</f>
        <v/>
      </c>
      <c r="V3400" s="39" t="str">
        <f>IF(V$1&gt;$AE$1,"-",IFERROR(IF(DATEDIF('Base de données'!$A3400,V$1,"d")&lt;&gt;0,"",'Base de données'!$B3400),""))</f>
        <v>DB9DS</v>
      </c>
      <c r="W3400" s="34"/>
      <c r="X3400" s="30" t="str">
        <f>'Base de données'!$C3400&amp;" "&amp;'Base de données'!$D3400</f>
        <v>Maury Andrée</v>
      </c>
      <c r="Y3400" s="31">
        <f>COUNTIF('Base de données'!$B:$B,'Base de données'!$B3400)</f>
        <v>6</v>
      </c>
      <c r="AA3400" s="87" cm="1">
        <f t="array" aca="1" ref="AA3400" ca="1">INDIRECT("'Base de données'!A" &amp; ROW(Y3400))</f>
        <v>45992</v>
      </c>
      <c r="AB3400" s="51" t="str" cm="1">
        <f t="array" aca="1" ref="AB3400" ca="1">INDIRECT("'Base de données'!B" &amp; ROW(Z3400))</f>
        <v>DB9DS</v>
      </c>
    </row>
    <row r="3401" spans="1:28" x14ac:dyDescent="0.3">
      <c r="A3401" s="41" t="str">
        <f ca="1">IF(IF(AND($B3401&lt;&gt;"-",$B3401=$E3401),"Entrée et sortie","-")="Entrée et sortie",'Base de données'!$B3401,"-")</f>
        <v>-</v>
      </c>
      <c r="B3401" s="41" t="str">
        <f t="shared" ca="1" si="215"/>
        <v>-</v>
      </c>
      <c r="C3401" s="41" t="str">
        <f t="shared" ca="1" si="216"/>
        <v>-</v>
      </c>
      <c r="D3401" s="41" t="str">
        <f>IF($F3401="sortie en cours d'année",'Base de données'!$B3401,"-")</f>
        <v>-</v>
      </c>
      <c r="E3401" s="41" t="str">
        <f>IF($H3401="entrée en cours d'année",'Base de données'!$B3401,"-")</f>
        <v>2N2YG</v>
      </c>
      <c r="F3401" s="37" t="str">
        <f t="shared" si="213"/>
        <v/>
      </c>
      <c r="G3401" s="37" t="str">
        <f>IF($J3401="mouvement",_xlfn.XLOOKUP('Base de données'!$B3401,$V:$V,$V:$V,0),"")</f>
        <v>2N2YG</v>
      </c>
      <c r="H3401" s="37" t="str">
        <f t="shared" si="214"/>
        <v>entrée en cours d'année</v>
      </c>
      <c r="I3401" s="37">
        <f>IF($J3401="mouvement",_xlfn.XLOOKUP('Base de données'!$B3401,$K:$K,$K:$K,0),"")</f>
        <v>0</v>
      </c>
      <c r="J3401" s="38" t="str">
        <f>IF(AND(Y3401&lt;&gt;MAX(Y:Y),COUNTIF(K3401:V3401,'Base de données'!$B3401)&gt;0),"mouvement","")</f>
        <v>mouvement</v>
      </c>
      <c r="K3401" s="39" t="str">
        <f>IF(K$1&gt;$AE$1,"-",IFERROR(IF(DATEDIF('Base de données'!$A3401,K$1,"d")&lt;&gt;0,"",'Base de données'!$B3401),""))</f>
        <v/>
      </c>
      <c r="L3401" s="39" t="str">
        <f>IF(L$1&gt;$AE$1,"-",IFERROR(IF(DATEDIF('Base de données'!$A3401,L$1,"d")&lt;&gt;0,"",'Base de données'!$B3401),""))</f>
        <v/>
      </c>
      <c r="M3401" s="39" t="str">
        <f>IF(M$1&gt;$AE$1,"-",IFERROR(IF(DATEDIF('Base de données'!$A3401,M$1,"d")&lt;&gt;0,"",'Base de données'!$B3401),""))</f>
        <v/>
      </c>
      <c r="N3401" s="39" t="str">
        <f>IF(N$1&gt;$AE$1,"-",IFERROR(IF(DATEDIF('Base de données'!$A3401,N$1,"d")&lt;&gt;0,"",'Base de données'!$B3401),""))</f>
        <v/>
      </c>
      <c r="O3401" s="39" t="str">
        <f>IF(O$1&gt;$AE$1,"-",IFERROR(IF(DATEDIF('Base de données'!$A3401,O$1,"d")&lt;&gt;0,"",'Base de données'!$B3401),""))</f>
        <v/>
      </c>
      <c r="P3401" s="39" t="str">
        <f>IF(P$1&gt;$AE$1,"-",IFERROR(IF(DATEDIF('Base de données'!$A3401,P$1,"d")&lt;&gt;0,"",'Base de données'!$B3401),""))</f>
        <v/>
      </c>
      <c r="Q3401" s="39" t="str">
        <f>IF(Q$1&gt;$AE$1,"-",IFERROR(IF(DATEDIF('Base de données'!$A3401,Q$1,"d")&lt;&gt;0,"",'Base de données'!$B3401),""))</f>
        <v/>
      </c>
      <c r="R3401" s="39" t="str">
        <f>IF(R$1&gt;$AE$1,"-",IFERROR(IF(DATEDIF('Base de données'!$A3401,R$1,"d")&lt;&gt;0,"",'Base de données'!$B3401),""))</f>
        <v/>
      </c>
      <c r="S3401" s="39" t="str">
        <f>IF(S$1&gt;$AE$1,"-",IFERROR(IF(DATEDIF('Base de données'!$A3401,S$1,"d")&lt;&gt;0,"",'Base de données'!$B3401),""))</f>
        <v/>
      </c>
      <c r="T3401" s="39" t="str">
        <f>IF(T$1&gt;$AE$1,"-",IFERROR(IF(DATEDIF('Base de données'!$A3401,T$1,"d")&lt;&gt;0,"",'Base de données'!$B3401),""))</f>
        <v/>
      </c>
      <c r="U3401" s="39" t="str">
        <f>IF(U$1&gt;$AE$1,"-",IFERROR(IF(DATEDIF('Base de données'!$A3401,U$1,"d")&lt;&gt;0,"",'Base de données'!$B3401),""))</f>
        <v/>
      </c>
      <c r="V3401" s="39" t="str">
        <f>IF(V$1&gt;$AE$1,"-",IFERROR(IF(DATEDIF('Base de données'!$A3401,V$1,"d")&lt;&gt;0,"",'Base de données'!$B3401),""))</f>
        <v>2N2YG</v>
      </c>
      <c r="W3401" s="34"/>
      <c r="X3401" s="30" t="str">
        <f>'Base de données'!$C3401&amp;" "&amp;'Base de données'!$D3401</f>
        <v>Payet François</v>
      </c>
      <c r="Y3401" s="31">
        <f>COUNTIF('Base de données'!$B:$B,'Base de données'!$B3401)</f>
        <v>6</v>
      </c>
      <c r="AA3401" s="87" cm="1">
        <f t="array" aca="1" ref="AA3401" ca="1">INDIRECT("'Base de données'!A" &amp; ROW(Y3401))</f>
        <v>45992</v>
      </c>
      <c r="AB3401" s="51" t="str" cm="1">
        <f t="array" aca="1" ref="AB3401" ca="1">INDIRECT("'Base de données'!B" &amp; ROW(Z3401))</f>
        <v>2N2YG</v>
      </c>
    </row>
    <row r="3402" spans="1:28" x14ac:dyDescent="0.3">
      <c r="A3402" s="41" t="str">
        <f ca="1">IF(IF(AND($B3402&lt;&gt;"-",$B3402=$E3402),"Entrée et sortie","-")="Entrée et sortie",'Base de données'!$B3402,"-")</f>
        <v>-</v>
      </c>
      <c r="B3402" s="41" t="str">
        <f t="shared" ca="1" si="215"/>
        <v>-</v>
      </c>
      <c r="C3402" s="41" t="str">
        <f t="shared" ca="1" si="216"/>
        <v>-</v>
      </c>
      <c r="D3402" s="41" t="str">
        <f>IF($F3402="sortie en cours d'année",'Base de données'!$B3402,"-")</f>
        <v>-</v>
      </c>
      <c r="E3402" s="41" t="str">
        <f>IF($H3402="entrée en cours d'année",'Base de données'!$B3402,"-")</f>
        <v>W849I</v>
      </c>
      <c r="F3402" s="37" t="str">
        <f t="shared" si="213"/>
        <v/>
      </c>
      <c r="G3402" s="37" t="str">
        <f>IF($J3402="mouvement",_xlfn.XLOOKUP('Base de données'!$B3402,$V:$V,$V:$V,0),"")</f>
        <v>W849I</v>
      </c>
      <c r="H3402" s="37" t="str">
        <f t="shared" si="214"/>
        <v>entrée en cours d'année</v>
      </c>
      <c r="I3402" s="37">
        <f>IF($J3402="mouvement",_xlfn.XLOOKUP('Base de données'!$B3402,$K:$K,$K:$K,0),"")</f>
        <v>0</v>
      </c>
      <c r="J3402" s="38" t="str">
        <f>IF(AND(Y3402&lt;&gt;MAX(Y:Y),COUNTIF(K3402:V3402,'Base de données'!$B3402)&gt;0),"mouvement","")</f>
        <v>mouvement</v>
      </c>
      <c r="K3402" s="39" t="str">
        <f>IF(K$1&gt;$AE$1,"-",IFERROR(IF(DATEDIF('Base de données'!$A3402,K$1,"d")&lt;&gt;0,"",'Base de données'!$B3402),""))</f>
        <v/>
      </c>
      <c r="L3402" s="39" t="str">
        <f>IF(L$1&gt;$AE$1,"-",IFERROR(IF(DATEDIF('Base de données'!$A3402,L$1,"d")&lt;&gt;0,"",'Base de données'!$B3402),""))</f>
        <v/>
      </c>
      <c r="M3402" s="39" t="str">
        <f>IF(M$1&gt;$AE$1,"-",IFERROR(IF(DATEDIF('Base de données'!$A3402,M$1,"d")&lt;&gt;0,"",'Base de données'!$B3402),""))</f>
        <v/>
      </c>
      <c r="N3402" s="39" t="str">
        <f>IF(N$1&gt;$AE$1,"-",IFERROR(IF(DATEDIF('Base de données'!$A3402,N$1,"d")&lt;&gt;0,"",'Base de données'!$B3402),""))</f>
        <v/>
      </c>
      <c r="O3402" s="39" t="str">
        <f>IF(O$1&gt;$AE$1,"-",IFERROR(IF(DATEDIF('Base de données'!$A3402,O$1,"d")&lt;&gt;0,"",'Base de données'!$B3402),""))</f>
        <v/>
      </c>
      <c r="P3402" s="39" t="str">
        <f>IF(P$1&gt;$AE$1,"-",IFERROR(IF(DATEDIF('Base de données'!$A3402,P$1,"d")&lt;&gt;0,"",'Base de données'!$B3402),""))</f>
        <v/>
      </c>
      <c r="Q3402" s="39" t="str">
        <f>IF(Q$1&gt;$AE$1,"-",IFERROR(IF(DATEDIF('Base de données'!$A3402,Q$1,"d")&lt;&gt;0,"",'Base de données'!$B3402),""))</f>
        <v/>
      </c>
      <c r="R3402" s="39" t="str">
        <f>IF(R$1&gt;$AE$1,"-",IFERROR(IF(DATEDIF('Base de données'!$A3402,R$1,"d")&lt;&gt;0,"",'Base de données'!$B3402),""))</f>
        <v/>
      </c>
      <c r="S3402" s="39" t="str">
        <f>IF(S$1&gt;$AE$1,"-",IFERROR(IF(DATEDIF('Base de données'!$A3402,S$1,"d")&lt;&gt;0,"",'Base de données'!$B3402),""))</f>
        <v/>
      </c>
      <c r="T3402" s="39" t="str">
        <f>IF(T$1&gt;$AE$1,"-",IFERROR(IF(DATEDIF('Base de données'!$A3402,T$1,"d")&lt;&gt;0,"",'Base de données'!$B3402),""))</f>
        <v/>
      </c>
      <c r="U3402" s="39" t="str">
        <f>IF(U$1&gt;$AE$1,"-",IFERROR(IF(DATEDIF('Base de données'!$A3402,U$1,"d")&lt;&gt;0,"",'Base de données'!$B3402),""))</f>
        <v/>
      </c>
      <c r="V3402" s="39" t="str">
        <f>IF(V$1&gt;$AE$1,"-",IFERROR(IF(DATEDIF('Base de données'!$A3402,V$1,"d")&lt;&gt;0,"",'Base de données'!$B3402),""))</f>
        <v>W849I</v>
      </c>
      <c r="W3402" s="34"/>
      <c r="X3402" s="30" t="str">
        <f>'Base de données'!$C3402&amp;" "&amp;'Base de données'!$D3402</f>
        <v>Bigot Étienne</v>
      </c>
      <c r="Y3402" s="31">
        <f>COUNTIF('Base de données'!$B:$B,'Base de données'!$B3402)</f>
        <v>6</v>
      </c>
      <c r="AA3402" s="87" cm="1">
        <f t="array" aca="1" ref="AA3402" ca="1">INDIRECT("'Base de données'!A" &amp; ROW(Y3402))</f>
        <v>45992</v>
      </c>
      <c r="AB3402" s="51" t="str" cm="1">
        <f t="array" aca="1" ref="AB3402" ca="1">INDIRECT("'Base de données'!B" &amp; ROW(Z3402))</f>
        <v>W849I</v>
      </c>
    </row>
    <row r="3403" spans="1:28" x14ac:dyDescent="0.3">
      <c r="A3403" s="41" t="str">
        <f ca="1">IF(IF(AND($B3403&lt;&gt;"-",$B3403=$E3403),"Entrée et sortie","-")="Entrée et sortie",'Base de données'!$B3403,"-")</f>
        <v>-</v>
      </c>
      <c r="B3403" s="41" t="str">
        <f t="shared" ca="1" si="215"/>
        <v>-</v>
      </c>
      <c r="C3403" s="41" t="str">
        <f t="shared" ca="1" si="216"/>
        <v>-</v>
      </c>
      <c r="D3403" s="41" t="str">
        <f>IF($F3403="sortie en cours d'année",'Base de données'!$B3403,"-")</f>
        <v>-</v>
      </c>
      <c r="E3403" s="41" t="str">
        <f>IF($H3403="entrée en cours d'année",'Base de données'!$B3403,"-")</f>
        <v>XJWUR</v>
      </c>
      <c r="F3403" s="37" t="str">
        <f t="shared" si="213"/>
        <v/>
      </c>
      <c r="G3403" s="37" t="str">
        <f>IF($J3403="mouvement",_xlfn.XLOOKUP('Base de données'!$B3403,$V:$V,$V:$V,0),"")</f>
        <v>XJWUR</v>
      </c>
      <c r="H3403" s="37" t="str">
        <f t="shared" si="214"/>
        <v>entrée en cours d'année</v>
      </c>
      <c r="I3403" s="37">
        <f>IF($J3403="mouvement",_xlfn.XLOOKUP('Base de données'!$B3403,$K:$K,$K:$K,0),"")</f>
        <v>0</v>
      </c>
      <c r="J3403" s="38" t="str">
        <f>IF(AND(Y3403&lt;&gt;MAX(Y:Y),COUNTIF(K3403:V3403,'Base de données'!$B3403)&gt;0),"mouvement","")</f>
        <v>mouvement</v>
      </c>
      <c r="K3403" s="39" t="str">
        <f>IF(K$1&gt;$AE$1,"-",IFERROR(IF(DATEDIF('Base de données'!$A3403,K$1,"d")&lt;&gt;0,"",'Base de données'!$B3403),""))</f>
        <v/>
      </c>
      <c r="L3403" s="39" t="str">
        <f>IF(L$1&gt;$AE$1,"-",IFERROR(IF(DATEDIF('Base de données'!$A3403,L$1,"d")&lt;&gt;0,"",'Base de données'!$B3403),""))</f>
        <v/>
      </c>
      <c r="M3403" s="39" t="str">
        <f>IF(M$1&gt;$AE$1,"-",IFERROR(IF(DATEDIF('Base de données'!$A3403,M$1,"d")&lt;&gt;0,"",'Base de données'!$B3403),""))</f>
        <v/>
      </c>
      <c r="N3403" s="39" t="str">
        <f>IF(N$1&gt;$AE$1,"-",IFERROR(IF(DATEDIF('Base de données'!$A3403,N$1,"d")&lt;&gt;0,"",'Base de données'!$B3403),""))</f>
        <v/>
      </c>
      <c r="O3403" s="39" t="str">
        <f>IF(O$1&gt;$AE$1,"-",IFERROR(IF(DATEDIF('Base de données'!$A3403,O$1,"d")&lt;&gt;0,"",'Base de données'!$B3403),""))</f>
        <v/>
      </c>
      <c r="P3403" s="39" t="str">
        <f>IF(P$1&gt;$AE$1,"-",IFERROR(IF(DATEDIF('Base de données'!$A3403,P$1,"d")&lt;&gt;0,"",'Base de données'!$B3403),""))</f>
        <v/>
      </c>
      <c r="Q3403" s="39" t="str">
        <f>IF(Q$1&gt;$AE$1,"-",IFERROR(IF(DATEDIF('Base de données'!$A3403,Q$1,"d")&lt;&gt;0,"",'Base de données'!$B3403),""))</f>
        <v/>
      </c>
      <c r="R3403" s="39" t="str">
        <f>IF(R$1&gt;$AE$1,"-",IFERROR(IF(DATEDIF('Base de données'!$A3403,R$1,"d")&lt;&gt;0,"",'Base de données'!$B3403),""))</f>
        <v/>
      </c>
      <c r="S3403" s="39" t="str">
        <f>IF(S$1&gt;$AE$1,"-",IFERROR(IF(DATEDIF('Base de données'!$A3403,S$1,"d")&lt;&gt;0,"",'Base de données'!$B3403),""))</f>
        <v/>
      </c>
      <c r="T3403" s="39" t="str">
        <f>IF(T$1&gt;$AE$1,"-",IFERROR(IF(DATEDIF('Base de données'!$A3403,T$1,"d")&lt;&gt;0,"",'Base de données'!$B3403),""))</f>
        <v/>
      </c>
      <c r="U3403" s="39" t="str">
        <f>IF(U$1&gt;$AE$1,"-",IFERROR(IF(DATEDIF('Base de données'!$A3403,U$1,"d")&lt;&gt;0,"",'Base de données'!$B3403),""))</f>
        <v/>
      </c>
      <c r="V3403" s="39" t="str">
        <f>IF(V$1&gt;$AE$1,"-",IFERROR(IF(DATEDIF('Base de données'!$A3403,V$1,"d")&lt;&gt;0,"",'Base de données'!$B3403),""))</f>
        <v>XJWUR</v>
      </c>
      <c r="W3403" s="34"/>
      <c r="X3403" s="30" t="str">
        <f>'Base de données'!$C3403&amp;" "&amp;'Base de données'!$D3403</f>
        <v>Riou Matthieu</v>
      </c>
      <c r="Y3403" s="31">
        <f>COUNTIF('Base de données'!$B:$B,'Base de données'!$B3403)</f>
        <v>6</v>
      </c>
      <c r="AA3403" s="87" cm="1">
        <f t="array" aca="1" ref="AA3403" ca="1">INDIRECT("'Base de données'!A" &amp; ROW(Y3403))</f>
        <v>45992</v>
      </c>
      <c r="AB3403" s="51" t="str" cm="1">
        <f t="array" aca="1" ref="AB3403" ca="1">INDIRECT("'Base de données'!B" &amp; ROW(Z3403))</f>
        <v>XJWUR</v>
      </c>
    </row>
    <row r="3404" spans="1:28" x14ac:dyDescent="0.3">
      <c r="A3404" s="41" t="str">
        <f ca="1">IF(IF(AND($B3404&lt;&gt;"-",$B3404=$E3404),"Entrée et sortie","-")="Entrée et sortie",'Base de données'!$B3404,"-")</f>
        <v>-</v>
      </c>
      <c r="B3404" s="41" t="str">
        <f t="shared" ca="1" si="215"/>
        <v>-</v>
      </c>
      <c r="C3404" s="41" t="str">
        <f t="shared" ca="1" si="216"/>
        <v>-</v>
      </c>
      <c r="D3404" s="41" t="str">
        <f>IF($F3404="sortie en cours d'année",'Base de données'!$B3404,"-")</f>
        <v>-</v>
      </c>
      <c r="E3404" s="41" t="str">
        <f>IF($H3404="entrée en cours d'année",'Base de données'!$B3404,"-")</f>
        <v>8P8VA</v>
      </c>
      <c r="F3404" s="37" t="str">
        <f t="shared" si="213"/>
        <v/>
      </c>
      <c r="G3404" s="37" t="str">
        <f>IF($J3404="mouvement",_xlfn.XLOOKUP('Base de données'!$B3404,$V:$V,$V:$V,0),"")</f>
        <v>8P8VA</v>
      </c>
      <c r="H3404" s="37" t="str">
        <f t="shared" si="214"/>
        <v>entrée en cours d'année</v>
      </c>
      <c r="I3404" s="37">
        <f>IF($J3404="mouvement",_xlfn.XLOOKUP('Base de données'!$B3404,$K:$K,$K:$K,0),"")</f>
        <v>0</v>
      </c>
      <c r="J3404" s="38" t="str">
        <f>IF(AND(Y3404&lt;&gt;MAX(Y:Y),COUNTIF(K3404:V3404,'Base de données'!$B3404)&gt;0),"mouvement","")</f>
        <v>mouvement</v>
      </c>
      <c r="K3404" s="39" t="str">
        <f>IF(K$1&gt;$AE$1,"-",IFERROR(IF(DATEDIF('Base de données'!$A3404,K$1,"d")&lt;&gt;0,"",'Base de données'!$B3404),""))</f>
        <v/>
      </c>
      <c r="L3404" s="39" t="str">
        <f>IF(L$1&gt;$AE$1,"-",IFERROR(IF(DATEDIF('Base de données'!$A3404,L$1,"d")&lt;&gt;0,"",'Base de données'!$B3404),""))</f>
        <v/>
      </c>
      <c r="M3404" s="39" t="str">
        <f>IF(M$1&gt;$AE$1,"-",IFERROR(IF(DATEDIF('Base de données'!$A3404,M$1,"d")&lt;&gt;0,"",'Base de données'!$B3404),""))</f>
        <v/>
      </c>
      <c r="N3404" s="39" t="str">
        <f>IF(N$1&gt;$AE$1,"-",IFERROR(IF(DATEDIF('Base de données'!$A3404,N$1,"d")&lt;&gt;0,"",'Base de données'!$B3404),""))</f>
        <v/>
      </c>
      <c r="O3404" s="39" t="str">
        <f>IF(O$1&gt;$AE$1,"-",IFERROR(IF(DATEDIF('Base de données'!$A3404,O$1,"d")&lt;&gt;0,"",'Base de données'!$B3404),""))</f>
        <v/>
      </c>
      <c r="P3404" s="39" t="str">
        <f>IF(P$1&gt;$AE$1,"-",IFERROR(IF(DATEDIF('Base de données'!$A3404,P$1,"d")&lt;&gt;0,"",'Base de données'!$B3404),""))</f>
        <v/>
      </c>
      <c r="Q3404" s="39" t="str">
        <f>IF(Q$1&gt;$AE$1,"-",IFERROR(IF(DATEDIF('Base de données'!$A3404,Q$1,"d")&lt;&gt;0,"",'Base de données'!$B3404),""))</f>
        <v/>
      </c>
      <c r="R3404" s="39" t="str">
        <f>IF(R$1&gt;$AE$1,"-",IFERROR(IF(DATEDIF('Base de données'!$A3404,R$1,"d")&lt;&gt;0,"",'Base de données'!$B3404),""))</f>
        <v/>
      </c>
      <c r="S3404" s="39" t="str">
        <f>IF(S$1&gt;$AE$1,"-",IFERROR(IF(DATEDIF('Base de données'!$A3404,S$1,"d")&lt;&gt;0,"",'Base de données'!$B3404),""))</f>
        <v/>
      </c>
      <c r="T3404" s="39" t="str">
        <f>IF(T$1&gt;$AE$1,"-",IFERROR(IF(DATEDIF('Base de données'!$A3404,T$1,"d")&lt;&gt;0,"",'Base de données'!$B3404),""))</f>
        <v/>
      </c>
      <c r="U3404" s="39" t="str">
        <f>IF(U$1&gt;$AE$1,"-",IFERROR(IF(DATEDIF('Base de données'!$A3404,U$1,"d")&lt;&gt;0,"",'Base de données'!$B3404),""))</f>
        <v/>
      </c>
      <c r="V3404" s="39" t="str">
        <f>IF(V$1&gt;$AE$1,"-",IFERROR(IF(DATEDIF('Base de données'!$A3404,V$1,"d")&lt;&gt;0,"",'Base de données'!$B3404),""))</f>
        <v>8P8VA</v>
      </c>
      <c r="W3404" s="34"/>
      <c r="X3404" s="30" t="str">
        <f>'Base de données'!$C3404&amp;" "&amp;'Base de données'!$D3404</f>
        <v>Langlois Clémence</v>
      </c>
      <c r="Y3404" s="31">
        <f>COUNTIF('Base de données'!$B:$B,'Base de données'!$B3404)</f>
        <v>5</v>
      </c>
      <c r="AA3404" s="87" cm="1">
        <f t="array" aca="1" ref="AA3404" ca="1">INDIRECT("'Base de données'!A" &amp; ROW(Y3404))</f>
        <v>45992</v>
      </c>
      <c r="AB3404" s="51" t="str" cm="1">
        <f t="array" aca="1" ref="AB3404" ca="1">INDIRECT("'Base de données'!B" &amp; ROW(Z3404))</f>
        <v>8P8VA</v>
      </c>
    </row>
    <row r="3405" spans="1:28" x14ac:dyDescent="0.3">
      <c r="A3405" s="41" t="str">
        <f ca="1">IF(IF(AND($B3405&lt;&gt;"-",$B3405=$E3405),"Entrée et sortie","-")="Entrée et sortie",'Base de données'!$B3405,"-")</f>
        <v>-</v>
      </c>
      <c r="B3405" s="41" t="str">
        <f t="shared" ca="1" si="215"/>
        <v>-</v>
      </c>
      <c r="C3405" s="41" t="str">
        <f t="shared" ca="1" si="216"/>
        <v>-</v>
      </c>
      <c r="D3405" s="41" t="str">
        <f>IF($F3405="sortie en cours d'année",'Base de données'!$B3405,"-")</f>
        <v>-</v>
      </c>
      <c r="E3405" s="41" t="str">
        <f>IF($H3405="entrée en cours d'année",'Base de données'!$B3405,"-")</f>
        <v>EBRDJ</v>
      </c>
      <c r="F3405" s="37" t="str">
        <f t="shared" si="213"/>
        <v/>
      </c>
      <c r="G3405" s="37" t="str">
        <f>IF($J3405="mouvement",_xlfn.XLOOKUP('Base de données'!$B3405,$V:$V,$V:$V,0),"")</f>
        <v>EBRDJ</v>
      </c>
      <c r="H3405" s="37" t="str">
        <f t="shared" si="214"/>
        <v>entrée en cours d'année</v>
      </c>
      <c r="I3405" s="37">
        <f>IF($J3405="mouvement",_xlfn.XLOOKUP('Base de données'!$B3405,$K:$K,$K:$K,0),"")</f>
        <v>0</v>
      </c>
      <c r="J3405" s="38" t="str">
        <f>IF(AND(Y3405&lt;&gt;MAX(Y:Y),COUNTIF(K3405:V3405,'Base de données'!$B3405)&gt;0),"mouvement","")</f>
        <v>mouvement</v>
      </c>
      <c r="K3405" s="39" t="str">
        <f>IF(K$1&gt;$AE$1,"-",IFERROR(IF(DATEDIF('Base de données'!$A3405,K$1,"d")&lt;&gt;0,"",'Base de données'!$B3405),""))</f>
        <v/>
      </c>
      <c r="L3405" s="39" t="str">
        <f>IF(L$1&gt;$AE$1,"-",IFERROR(IF(DATEDIF('Base de données'!$A3405,L$1,"d")&lt;&gt;0,"",'Base de données'!$B3405),""))</f>
        <v/>
      </c>
      <c r="M3405" s="39" t="str">
        <f>IF(M$1&gt;$AE$1,"-",IFERROR(IF(DATEDIF('Base de données'!$A3405,M$1,"d")&lt;&gt;0,"",'Base de données'!$B3405),""))</f>
        <v/>
      </c>
      <c r="N3405" s="39" t="str">
        <f>IF(N$1&gt;$AE$1,"-",IFERROR(IF(DATEDIF('Base de données'!$A3405,N$1,"d")&lt;&gt;0,"",'Base de données'!$B3405),""))</f>
        <v/>
      </c>
      <c r="O3405" s="39" t="str">
        <f>IF(O$1&gt;$AE$1,"-",IFERROR(IF(DATEDIF('Base de données'!$A3405,O$1,"d")&lt;&gt;0,"",'Base de données'!$B3405),""))</f>
        <v/>
      </c>
      <c r="P3405" s="39" t="str">
        <f>IF(P$1&gt;$AE$1,"-",IFERROR(IF(DATEDIF('Base de données'!$A3405,P$1,"d")&lt;&gt;0,"",'Base de données'!$B3405),""))</f>
        <v/>
      </c>
      <c r="Q3405" s="39" t="str">
        <f>IF(Q$1&gt;$AE$1,"-",IFERROR(IF(DATEDIF('Base de données'!$A3405,Q$1,"d")&lt;&gt;0,"",'Base de données'!$B3405),""))</f>
        <v/>
      </c>
      <c r="R3405" s="39" t="str">
        <f>IF(R$1&gt;$AE$1,"-",IFERROR(IF(DATEDIF('Base de données'!$A3405,R$1,"d")&lt;&gt;0,"",'Base de données'!$B3405),""))</f>
        <v/>
      </c>
      <c r="S3405" s="39" t="str">
        <f>IF(S$1&gt;$AE$1,"-",IFERROR(IF(DATEDIF('Base de données'!$A3405,S$1,"d")&lt;&gt;0,"",'Base de données'!$B3405),""))</f>
        <v/>
      </c>
      <c r="T3405" s="39" t="str">
        <f>IF(T$1&gt;$AE$1,"-",IFERROR(IF(DATEDIF('Base de données'!$A3405,T$1,"d")&lt;&gt;0,"",'Base de données'!$B3405),""))</f>
        <v/>
      </c>
      <c r="U3405" s="39" t="str">
        <f>IF(U$1&gt;$AE$1,"-",IFERROR(IF(DATEDIF('Base de données'!$A3405,U$1,"d")&lt;&gt;0,"",'Base de données'!$B3405),""))</f>
        <v/>
      </c>
      <c r="V3405" s="39" t="str">
        <f>IF(V$1&gt;$AE$1,"-",IFERROR(IF(DATEDIF('Base de données'!$A3405,V$1,"d")&lt;&gt;0,"",'Base de données'!$B3405),""))</f>
        <v>EBRDJ</v>
      </c>
      <c r="W3405" s="34"/>
      <c r="X3405" s="30" t="str">
        <f>'Base de données'!$C3405&amp;" "&amp;'Base de données'!$D3405</f>
        <v>Joubert Charles</v>
      </c>
      <c r="Y3405" s="31">
        <f>COUNTIF('Base de données'!$B:$B,'Base de données'!$B3405)</f>
        <v>5</v>
      </c>
      <c r="AA3405" s="87" cm="1">
        <f t="array" aca="1" ref="AA3405" ca="1">INDIRECT("'Base de données'!A" &amp; ROW(Y3405))</f>
        <v>45992</v>
      </c>
      <c r="AB3405" s="51" t="str" cm="1">
        <f t="array" aca="1" ref="AB3405" ca="1">INDIRECT("'Base de données'!B" &amp; ROW(Z3405))</f>
        <v>EBRDJ</v>
      </c>
    </row>
    <row r="3406" spans="1:28" x14ac:dyDescent="0.3">
      <c r="A3406" s="41" t="str">
        <f ca="1">IF(IF(AND($B3406&lt;&gt;"-",$B3406=$E3406),"Entrée et sortie","-")="Entrée et sortie",'Base de données'!$B3406,"-")</f>
        <v>-</v>
      </c>
      <c r="B3406" s="41" t="str">
        <f t="shared" ca="1" si="215"/>
        <v>-</v>
      </c>
      <c r="C3406" s="41" t="str">
        <f t="shared" ca="1" si="216"/>
        <v>-</v>
      </c>
      <c r="D3406" s="41" t="str">
        <f>IF($F3406="sortie en cours d'année",'Base de données'!$B3406,"-")</f>
        <v>-</v>
      </c>
      <c r="E3406" s="41" t="str">
        <f>IF($H3406="entrée en cours d'année",'Base de données'!$B3406,"-")</f>
        <v>3GERK</v>
      </c>
      <c r="F3406" s="37" t="str">
        <f t="shared" si="213"/>
        <v/>
      </c>
      <c r="G3406" s="37" t="str">
        <f>IF($J3406="mouvement",_xlfn.XLOOKUP('Base de données'!$B3406,$V:$V,$V:$V,0),"")</f>
        <v>3GERK</v>
      </c>
      <c r="H3406" s="37" t="str">
        <f t="shared" si="214"/>
        <v>entrée en cours d'année</v>
      </c>
      <c r="I3406" s="37">
        <f>IF($J3406="mouvement",_xlfn.XLOOKUP('Base de données'!$B3406,$K:$K,$K:$K,0),"")</f>
        <v>0</v>
      </c>
      <c r="J3406" s="38" t="str">
        <f>IF(AND(Y3406&lt;&gt;MAX(Y:Y),COUNTIF(K3406:V3406,'Base de données'!$B3406)&gt;0),"mouvement","")</f>
        <v>mouvement</v>
      </c>
      <c r="K3406" s="39" t="str">
        <f>IF(K$1&gt;$AE$1,"-",IFERROR(IF(DATEDIF('Base de données'!$A3406,K$1,"d")&lt;&gt;0,"",'Base de données'!$B3406),""))</f>
        <v/>
      </c>
      <c r="L3406" s="39" t="str">
        <f>IF(L$1&gt;$AE$1,"-",IFERROR(IF(DATEDIF('Base de données'!$A3406,L$1,"d")&lt;&gt;0,"",'Base de données'!$B3406),""))</f>
        <v/>
      </c>
      <c r="M3406" s="39" t="str">
        <f>IF(M$1&gt;$AE$1,"-",IFERROR(IF(DATEDIF('Base de données'!$A3406,M$1,"d")&lt;&gt;0,"",'Base de données'!$B3406),""))</f>
        <v/>
      </c>
      <c r="N3406" s="39" t="str">
        <f>IF(N$1&gt;$AE$1,"-",IFERROR(IF(DATEDIF('Base de données'!$A3406,N$1,"d")&lt;&gt;0,"",'Base de données'!$B3406),""))</f>
        <v/>
      </c>
      <c r="O3406" s="39" t="str">
        <f>IF(O$1&gt;$AE$1,"-",IFERROR(IF(DATEDIF('Base de données'!$A3406,O$1,"d")&lt;&gt;0,"",'Base de données'!$B3406),""))</f>
        <v/>
      </c>
      <c r="P3406" s="39" t="str">
        <f>IF(P$1&gt;$AE$1,"-",IFERROR(IF(DATEDIF('Base de données'!$A3406,P$1,"d")&lt;&gt;0,"",'Base de données'!$B3406),""))</f>
        <v/>
      </c>
      <c r="Q3406" s="39" t="str">
        <f>IF(Q$1&gt;$AE$1,"-",IFERROR(IF(DATEDIF('Base de données'!$A3406,Q$1,"d")&lt;&gt;0,"",'Base de données'!$B3406),""))</f>
        <v/>
      </c>
      <c r="R3406" s="39" t="str">
        <f>IF(R$1&gt;$AE$1,"-",IFERROR(IF(DATEDIF('Base de données'!$A3406,R$1,"d")&lt;&gt;0,"",'Base de données'!$B3406),""))</f>
        <v/>
      </c>
      <c r="S3406" s="39" t="str">
        <f>IF(S$1&gt;$AE$1,"-",IFERROR(IF(DATEDIF('Base de données'!$A3406,S$1,"d")&lt;&gt;0,"",'Base de données'!$B3406),""))</f>
        <v/>
      </c>
      <c r="T3406" s="39" t="str">
        <f>IF(T$1&gt;$AE$1,"-",IFERROR(IF(DATEDIF('Base de données'!$A3406,T$1,"d")&lt;&gt;0,"",'Base de données'!$B3406),""))</f>
        <v/>
      </c>
      <c r="U3406" s="39" t="str">
        <f>IF(U$1&gt;$AE$1,"-",IFERROR(IF(DATEDIF('Base de données'!$A3406,U$1,"d")&lt;&gt;0,"",'Base de données'!$B3406),""))</f>
        <v/>
      </c>
      <c r="V3406" s="39" t="str">
        <f>IF(V$1&gt;$AE$1,"-",IFERROR(IF(DATEDIF('Base de données'!$A3406,V$1,"d")&lt;&gt;0,"",'Base de données'!$B3406),""))</f>
        <v>3GERK</v>
      </c>
      <c r="W3406" s="34"/>
      <c r="X3406" s="30" t="str">
        <f>'Base de données'!$C3406&amp;" "&amp;'Base de données'!$D3406</f>
        <v>Robin Emmanuel</v>
      </c>
      <c r="Y3406" s="31">
        <f>COUNTIF('Base de données'!$B:$B,'Base de données'!$B3406)</f>
        <v>5</v>
      </c>
      <c r="AA3406" s="87" cm="1">
        <f t="array" aca="1" ref="AA3406" ca="1">INDIRECT("'Base de données'!A" &amp; ROW(Y3406))</f>
        <v>45992</v>
      </c>
      <c r="AB3406" s="51" t="str" cm="1">
        <f t="array" aca="1" ref="AB3406" ca="1">INDIRECT("'Base de données'!B" &amp; ROW(Z3406))</f>
        <v>3GERK</v>
      </c>
    </row>
    <row r="3407" spans="1:28" x14ac:dyDescent="0.3">
      <c r="A3407" s="41" t="str">
        <f ca="1">IF(IF(AND($B3407&lt;&gt;"-",$B3407=$E3407),"Entrée et sortie","-")="Entrée et sortie",'Base de données'!$B3407,"-")</f>
        <v>-</v>
      </c>
      <c r="B3407" s="41" t="str">
        <f t="shared" ca="1" si="215"/>
        <v>-</v>
      </c>
      <c r="C3407" s="41" t="str">
        <f t="shared" ca="1" si="216"/>
        <v>-</v>
      </c>
      <c r="D3407" s="41" t="str">
        <f>IF($F3407="sortie en cours d'année",'Base de données'!$B3407,"-")</f>
        <v>-</v>
      </c>
      <c r="E3407" s="41" t="str">
        <f>IF($H3407="entrée en cours d'année",'Base de données'!$B3407,"-")</f>
        <v>XYFVD</v>
      </c>
      <c r="F3407" s="37" t="str">
        <f t="shared" si="213"/>
        <v/>
      </c>
      <c r="G3407" s="37" t="str">
        <f>IF($J3407="mouvement",_xlfn.XLOOKUP('Base de données'!$B3407,$V:$V,$V:$V,0),"")</f>
        <v>XYFVD</v>
      </c>
      <c r="H3407" s="37" t="str">
        <f t="shared" si="214"/>
        <v>entrée en cours d'année</v>
      </c>
      <c r="I3407" s="37">
        <f>IF($J3407="mouvement",_xlfn.XLOOKUP('Base de données'!$B3407,$K:$K,$K:$K,0),"")</f>
        <v>0</v>
      </c>
      <c r="J3407" s="38" t="str">
        <f>IF(AND(Y3407&lt;&gt;MAX(Y:Y),COUNTIF(K3407:V3407,'Base de données'!$B3407)&gt;0),"mouvement","")</f>
        <v>mouvement</v>
      </c>
      <c r="K3407" s="39" t="str">
        <f>IF(K$1&gt;$AE$1,"-",IFERROR(IF(DATEDIF('Base de données'!$A3407,K$1,"d")&lt;&gt;0,"",'Base de données'!$B3407),""))</f>
        <v/>
      </c>
      <c r="L3407" s="39" t="str">
        <f>IF(L$1&gt;$AE$1,"-",IFERROR(IF(DATEDIF('Base de données'!$A3407,L$1,"d")&lt;&gt;0,"",'Base de données'!$B3407),""))</f>
        <v/>
      </c>
      <c r="M3407" s="39" t="str">
        <f>IF(M$1&gt;$AE$1,"-",IFERROR(IF(DATEDIF('Base de données'!$A3407,M$1,"d")&lt;&gt;0,"",'Base de données'!$B3407),""))</f>
        <v/>
      </c>
      <c r="N3407" s="39" t="str">
        <f>IF(N$1&gt;$AE$1,"-",IFERROR(IF(DATEDIF('Base de données'!$A3407,N$1,"d")&lt;&gt;0,"",'Base de données'!$B3407),""))</f>
        <v/>
      </c>
      <c r="O3407" s="39" t="str">
        <f>IF(O$1&gt;$AE$1,"-",IFERROR(IF(DATEDIF('Base de données'!$A3407,O$1,"d")&lt;&gt;0,"",'Base de données'!$B3407),""))</f>
        <v/>
      </c>
      <c r="P3407" s="39" t="str">
        <f>IF(P$1&gt;$AE$1,"-",IFERROR(IF(DATEDIF('Base de données'!$A3407,P$1,"d")&lt;&gt;0,"",'Base de données'!$B3407),""))</f>
        <v/>
      </c>
      <c r="Q3407" s="39" t="str">
        <f>IF(Q$1&gt;$AE$1,"-",IFERROR(IF(DATEDIF('Base de données'!$A3407,Q$1,"d")&lt;&gt;0,"",'Base de données'!$B3407),""))</f>
        <v/>
      </c>
      <c r="R3407" s="39" t="str">
        <f>IF(R$1&gt;$AE$1,"-",IFERROR(IF(DATEDIF('Base de données'!$A3407,R$1,"d")&lt;&gt;0,"",'Base de données'!$B3407),""))</f>
        <v/>
      </c>
      <c r="S3407" s="39" t="str">
        <f>IF(S$1&gt;$AE$1,"-",IFERROR(IF(DATEDIF('Base de données'!$A3407,S$1,"d")&lt;&gt;0,"",'Base de données'!$B3407),""))</f>
        <v/>
      </c>
      <c r="T3407" s="39" t="str">
        <f>IF(T$1&gt;$AE$1,"-",IFERROR(IF(DATEDIF('Base de données'!$A3407,T$1,"d")&lt;&gt;0,"",'Base de données'!$B3407),""))</f>
        <v/>
      </c>
      <c r="U3407" s="39" t="str">
        <f>IF(U$1&gt;$AE$1,"-",IFERROR(IF(DATEDIF('Base de données'!$A3407,U$1,"d")&lt;&gt;0,"",'Base de données'!$B3407),""))</f>
        <v/>
      </c>
      <c r="V3407" s="39" t="str">
        <f>IF(V$1&gt;$AE$1,"-",IFERROR(IF(DATEDIF('Base de données'!$A3407,V$1,"d")&lt;&gt;0,"",'Base de données'!$B3407),""))</f>
        <v>XYFVD</v>
      </c>
      <c r="W3407" s="34"/>
      <c r="X3407" s="30" t="str">
        <f>'Base de données'!$C3407&amp;" "&amp;'Base de données'!$D3407</f>
        <v>Richard Dominique</v>
      </c>
      <c r="Y3407" s="31">
        <f>COUNTIF('Base de données'!$B:$B,'Base de données'!$B3407)</f>
        <v>5</v>
      </c>
      <c r="AA3407" s="87" cm="1">
        <f t="array" aca="1" ref="AA3407" ca="1">INDIRECT("'Base de données'!A" &amp; ROW(Y3407))</f>
        <v>45992</v>
      </c>
      <c r="AB3407" s="51" t="str" cm="1">
        <f t="array" aca="1" ref="AB3407" ca="1">INDIRECT("'Base de données'!B" &amp; ROW(Z3407))</f>
        <v>XYFVD</v>
      </c>
    </row>
    <row r="3408" spans="1:28" x14ac:dyDescent="0.3">
      <c r="A3408" s="41" t="str">
        <f ca="1">IF(IF(AND($B3408&lt;&gt;"-",$B3408=$E3408),"Entrée et sortie","-")="Entrée et sortie",'Base de données'!$B3408,"-")</f>
        <v>-</v>
      </c>
      <c r="B3408" s="41" t="str">
        <f t="shared" ca="1" si="215"/>
        <v>-</v>
      </c>
      <c r="C3408" s="41" t="str">
        <f t="shared" ca="1" si="216"/>
        <v>-</v>
      </c>
      <c r="D3408" s="41" t="str">
        <f>IF($F3408="sortie en cours d'année",'Base de données'!$B3408,"-")</f>
        <v>-</v>
      </c>
      <c r="E3408" s="41" t="str">
        <f>IF($H3408="entrée en cours d'année",'Base de données'!$B3408,"-")</f>
        <v>0MUMI</v>
      </c>
      <c r="F3408" s="37" t="str">
        <f t="shared" si="213"/>
        <v/>
      </c>
      <c r="G3408" s="37" t="str">
        <f>IF($J3408="mouvement",_xlfn.XLOOKUP('Base de données'!$B3408,$V:$V,$V:$V,0),"")</f>
        <v>0MUMI</v>
      </c>
      <c r="H3408" s="37" t="str">
        <f t="shared" si="214"/>
        <v>entrée en cours d'année</v>
      </c>
      <c r="I3408" s="37">
        <f>IF($J3408="mouvement",_xlfn.XLOOKUP('Base de données'!$B3408,$K:$K,$K:$K,0),"")</f>
        <v>0</v>
      </c>
      <c r="J3408" s="38" t="str">
        <f>IF(AND(Y3408&lt;&gt;MAX(Y:Y),COUNTIF(K3408:V3408,'Base de données'!$B3408)&gt;0),"mouvement","")</f>
        <v>mouvement</v>
      </c>
      <c r="K3408" s="39" t="str">
        <f>IF(K$1&gt;$AE$1,"-",IFERROR(IF(DATEDIF('Base de données'!$A3408,K$1,"d")&lt;&gt;0,"",'Base de données'!$B3408),""))</f>
        <v/>
      </c>
      <c r="L3408" s="39" t="str">
        <f>IF(L$1&gt;$AE$1,"-",IFERROR(IF(DATEDIF('Base de données'!$A3408,L$1,"d")&lt;&gt;0,"",'Base de données'!$B3408),""))</f>
        <v/>
      </c>
      <c r="M3408" s="39" t="str">
        <f>IF(M$1&gt;$AE$1,"-",IFERROR(IF(DATEDIF('Base de données'!$A3408,M$1,"d")&lt;&gt;0,"",'Base de données'!$B3408),""))</f>
        <v/>
      </c>
      <c r="N3408" s="39" t="str">
        <f>IF(N$1&gt;$AE$1,"-",IFERROR(IF(DATEDIF('Base de données'!$A3408,N$1,"d")&lt;&gt;0,"",'Base de données'!$B3408),""))</f>
        <v/>
      </c>
      <c r="O3408" s="39" t="str">
        <f>IF(O$1&gt;$AE$1,"-",IFERROR(IF(DATEDIF('Base de données'!$A3408,O$1,"d")&lt;&gt;0,"",'Base de données'!$B3408),""))</f>
        <v/>
      </c>
      <c r="P3408" s="39" t="str">
        <f>IF(P$1&gt;$AE$1,"-",IFERROR(IF(DATEDIF('Base de données'!$A3408,P$1,"d")&lt;&gt;0,"",'Base de données'!$B3408),""))</f>
        <v/>
      </c>
      <c r="Q3408" s="39" t="str">
        <f>IF(Q$1&gt;$AE$1,"-",IFERROR(IF(DATEDIF('Base de données'!$A3408,Q$1,"d")&lt;&gt;0,"",'Base de données'!$B3408),""))</f>
        <v/>
      </c>
      <c r="R3408" s="39" t="str">
        <f>IF(R$1&gt;$AE$1,"-",IFERROR(IF(DATEDIF('Base de données'!$A3408,R$1,"d")&lt;&gt;0,"",'Base de données'!$B3408),""))</f>
        <v/>
      </c>
      <c r="S3408" s="39" t="str">
        <f>IF(S$1&gt;$AE$1,"-",IFERROR(IF(DATEDIF('Base de données'!$A3408,S$1,"d")&lt;&gt;0,"",'Base de données'!$B3408),""))</f>
        <v/>
      </c>
      <c r="T3408" s="39" t="str">
        <f>IF(T$1&gt;$AE$1,"-",IFERROR(IF(DATEDIF('Base de données'!$A3408,T$1,"d")&lt;&gt;0,"",'Base de données'!$B3408),""))</f>
        <v/>
      </c>
      <c r="U3408" s="39" t="str">
        <f>IF(U$1&gt;$AE$1,"-",IFERROR(IF(DATEDIF('Base de données'!$A3408,U$1,"d")&lt;&gt;0,"",'Base de données'!$B3408),""))</f>
        <v/>
      </c>
      <c r="V3408" s="39" t="str">
        <f>IF(V$1&gt;$AE$1,"-",IFERROR(IF(DATEDIF('Base de données'!$A3408,V$1,"d")&lt;&gt;0,"",'Base de données'!$B3408),""))</f>
        <v>0MUMI</v>
      </c>
      <c r="W3408" s="34"/>
      <c r="X3408" s="30" t="str">
        <f>'Base de données'!$C3408&amp;" "&amp;'Base de données'!$D3408</f>
        <v>Valette Bernadette</v>
      </c>
      <c r="Y3408" s="31">
        <f>COUNTIF('Base de données'!$B:$B,'Base de données'!$B3408)</f>
        <v>5</v>
      </c>
      <c r="AA3408" s="87" cm="1">
        <f t="array" aca="1" ref="AA3408" ca="1">INDIRECT("'Base de données'!A" &amp; ROW(Y3408))</f>
        <v>45992</v>
      </c>
      <c r="AB3408" s="51" t="str" cm="1">
        <f t="array" aca="1" ref="AB3408" ca="1">INDIRECT("'Base de données'!B" &amp; ROW(Z3408))</f>
        <v>0MUMI</v>
      </c>
    </row>
    <row r="3409" spans="1:28" x14ac:dyDescent="0.3">
      <c r="A3409" s="41" t="str">
        <f ca="1">IF(IF(AND($B3409&lt;&gt;"-",$B3409=$E3409),"Entrée et sortie","-")="Entrée et sortie",'Base de données'!$B3409,"-")</f>
        <v>-</v>
      </c>
      <c r="B3409" s="41" t="str">
        <f t="shared" ca="1" si="215"/>
        <v>-</v>
      </c>
      <c r="C3409" s="41" t="str">
        <f t="shared" ca="1" si="216"/>
        <v>-</v>
      </c>
      <c r="D3409" s="41" t="str">
        <f>IF($F3409="sortie en cours d'année",'Base de données'!$B3409,"-")</f>
        <v>-</v>
      </c>
      <c r="E3409" s="41" t="str">
        <f>IF($H3409="entrée en cours d'année",'Base de données'!$B3409,"-")</f>
        <v>ISWCI</v>
      </c>
      <c r="F3409" s="37" t="str">
        <f t="shared" si="213"/>
        <v/>
      </c>
      <c r="G3409" s="37" t="str">
        <f>IF($J3409="mouvement",_xlfn.XLOOKUP('Base de données'!$B3409,$V:$V,$V:$V,0),"")</f>
        <v>ISWCI</v>
      </c>
      <c r="H3409" s="37" t="str">
        <f t="shared" si="214"/>
        <v>entrée en cours d'année</v>
      </c>
      <c r="I3409" s="37">
        <f>IF($J3409="mouvement",_xlfn.XLOOKUP('Base de données'!$B3409,$K:$K,$K:$K,0),"")</f>
        <v>0</v>
      </c>
      <c r="J3409" s="38" t="str">
        <f>IF(AND(Y3409&lt;&gt;MAX(Y:Y),COUNTIF(K3409:V3409,'Base de données'!$B3409)&gt;0),"mouvement","")</f>
        <v>mouvement</v>
      </c>
      <c r="K3409" s="39" t="str">
        <f>IF(K$1&gt;$AE$1,"-",IFERROR(IF(DATEDIF('Base de données'!$A3409,K$1,"d")&lt;&gt;0,"",'Base de données'!$B3409),""))</f>
        <v/>
      </c>
      <c r="L3409" s="39" t="str">
        <f>IF(L$1&gt;$AE$1,"-",IFERROR(IF(DATEDIF('Base de données'!$A3409,L$1,"d")&lt;&gt;0,"",'Base de données'!$B3409),""))</f>
        <v/>
      </c>
      <c r="M3409" s="39" t="str">
        <f>IF(M$1&gt;$AE$1,"-",IFERROR(IF(DATEDIF('Base de données'!$A3409,M$1,"d")&lt;&gt;0,"",'Base de données'!$B3409),""))</f>
        <v/>
      </c>
      <c r="N3409" s="39" t="str">
        <f>IF(N$1&gt;$AE$1,"-",IFERROR(IF(DATEDIF('Base de données'!$A3409,N$1,"d")&lt;&gt;0,"",'Base de données'!$B3409),""))</f>
        <v/>
      </c>
      <c r="O3409" s="39" t="str">
        <f>IF(O$1&gt;$AE$1,"-",IFERROR(IF(DATEDIF('Base de données'!$A3409,O$1,"d")&lt;&gt;0,"",'Base de données'!$B3409),""))</f>
        <v/>
      </c>
      <c r="P3409" s="39" t="str">
        <f>IF(P$1&gt;$AE$1,"-",IFERROR(IF(DATEDIF('Base de données'!$A3409,P$1,"d")&lt;&gt;0,"",'Base de données'!$B3409),""))</f>
        <v/>
      </c>
      <c r="Q3409" s="39" t="str">
        <f>IF(Q$1&gt;$AE$1,"-",IFERROR(IF(DATEDIF('Base de données'!$A3409,Q$1,"d")&lt;&gt;0,"",'Base de données'!$B3409),""))</f>
        <v/>
      </c>
      <c r="R3409" s="39" t="str">
        <f>IF(R$1&gt;$AE$1,"-",IFERROR(IF(DATEDIF('Base de données'!$A3409,R$1,"d")&lt;&gt;0,"",'Base de données'!$B3409),""))</f>
        <v/>
      </c>
      <c r="S3409" s="39" t="str">
        <f>IF(S$1&gt;$AE$1,"-",IFERROR(IF(DATEDIF('Base de données'!$A3409,S$1,"d")&lt;&gt;0,"",'Base de données'!$B3409),""))</f>
        <v/>
      </c>
      <c r="T3409" s="39" t="str">
        <f>IF(T$1&gt;$AE$1,"-",IFERROR(IF(DATEDIF('Base de données'!$A3409,T$1,"d")&lt;&gt;0,"",'Base de données'!$B3409),""))</f>
        <v/>
      </c>
      <c r="U3409" s="39" t="str">
        <f>IF(U$1&gt;$AE$1,"-",IFERROR(IF(DATEDIF('Base de données'!$A3409,U$1,"d")&lt;&gt;0,"",'Base de données'!$B3409),""))</f>
        <v/>
      </c>
      <c r="V3409" s="39" t="str">
        <f>IF(V$1&gt;$AE$1,"-",IFERROR(IF(DATEDIF('Base de données'!$A3409,V$1,"d")&lt;&gt;0,"",'Base de données'!$B3409),""))</f>
        <v>ISWCI</v>
      </c>
      <c r="W3409" s="34"/>
      <c r="X3409" s="30" t="str">
        <f>'Base de données'!$C3409&amp;" "&amp;'Base de données'!$D3409</f>
        <v>Lucas Honoré</v>
      </c>
      <c r="Y3409" s="31">
        <f>COUNTIF('Base de données'!$B:$B,'Base de données'!$B3409)</f>
        <v>5</v>
      </c>
      <c r="AA3409" s="87" cm="1">
        <f t="array" aca="1" ref="AA3409" ca="1">INDIRECT("'Base de données'!A" &amp; ROW(Y3409))</f>
        <v>45992</v>
      </c>
      <c r="AB3409" s="51" t="str" cm="1">
        <f t="array" aca="1" ref="AB3409" ca="1">INDIRECT("'Base de données'!B" &amp; ROW(Z3409))</f>
        <v>ISWCI</v>
      </c>
    </row>
    <row r="3410" spans="1:28" x14ac:dyDescent="0.3">
      <c r="A3410" s="41" t="str">
        <f ca="1">IF(IF(AND($B3410&lt;&gt;"-",$B3410=$E3410),"Entrée et sortie","-")="Entrée et sortie",'Base de données'!$B3410,"-")</f>
        <v>-</v>
      </c>
      <c r="B3410" s="41" t="str">
        <f t="shared" ca="1" si="215"/>
        <v>-</v>
      </c>
      <c r="C3410" s="41" t="str">
        <f t="shared" ca="1" si="216"/>
        <v>-</v>
      </c>
      <c r="D3410" s="41" t="str">
        <f>IF($F3410="sortie en cours d'année",'Base de données'!$B3410,"-")</f>
        <v>-</v>
      </c>
      <c r="E3410" s="41" t="str">
        <f>IF($H3410="entrée en cours d'année",'Base de données'!$B3410,"-")</f>
        <v>OZ5E3</v>
      </c>
      <c r="F3410" s="37" t="str">
        <f t="shared" si="213"/>
        <v/>
      </c>
      <c r="G3410" s="37" t="str">
        <f>IF($J3410="mouvement",_xlfn.XLOOKUP('Base de données'!$B3410,$V:$V,$V:$V,0),"")</f>
        <v>OZ5E3</v>
      </c>
      <c r="H3410" s="37" t="str">
        <f t="shared" si="214"/>
        <v>entrée en cours d'année</v>
      </c>
      <c r="I3410" s="37">
        <f>IF($J3410="mouvement",_xlfn.XLOOKUP('Base de données'!$B3410,$K:$K,$K:$K,0),"")</f>
        <v>0</v>
      </c>
      <c r="J3410" s="38" t="str">
        <f>IF(AND(Y3410&lt;&gt;MAX(Y:Y),COUNTIF(K3410:V3410,'Base de données'!$B3410)&gt;0),"mouvement","")</f>
        <v>mouvement</v>
      </c>
      <c r="K3410" s="39" t="str">
        <f>IF(K$1&gt;$AE$1,"-",IFERROR(IF(DATEDIF('Base de données'!$A3410,K$1,"d")&lt;&gt;0,"",'Base de données'!$B3410),""))</f>
        <v/>
      </c>
      <c r="L3410" s="39" t="str">
        <f>IF(L$1&gt;$AE$1,"-",IFERROR(IF(DATEDIF('Base de données'!$A3410,L$1,"d")&lt;&gt;0,"",'Base de données'!$B3410),""))</f>
        <v/>
      </c>
      <c r="M3410" s="39" t="str">
        <f>IF(M$1&gt;$AE$1,"-",IFERROR(IF(DATEDIF('Base de données'!$A3410,M$1,"d")&lt;&gt;0,"",'Base de données'!$B3410),""))</f>
        <v/>
      </c>
      <c r="N3410" s="39" t="str">
        <f>IF(N$1&gt;$AE$1,"-",IFERROR(IF(DATEDIF('Base de données'!$A3410,N$1,"d")&lt;&gt;0,"",'Base de données'!$B3410),""))</f>
        <v/>
      </c>
      <c r="O3410" s="39" t="str">
        <f>IF(O$1&gt;$AE$1,"-",IFERROR(IF(DATEDIF('Base de données'!$A3410,O$1,"d")&lt;&gt;0,"",'Base de données'!$B3410),""))</f>
        <v/>
      </c>
      <c r="P3410" s="39" t="str">
        <f>IF(P$1&gt;$AE$1,"-",IFERROR(IF(DATEDIF('Base de données'!$A3410,P$1,"d")&lt;&gt;0,"",'Base de données'!$B3410),""))</f>
        <v/>
      </c>
      <c r="Q3410" s="39" t="str">
        <f>IF(Q$1&gt;$AE$1,"-",IFERROR(IF(DATEDIF('Base de données'!$A3410,Q$1,"d")&lt;&gt;0,"",'Base de données'!$B3410),""))</f>
        <v/>
      </c>
      <c r="R3410" s="39" t="str">
        <f>IF(R$1&gt;$AE$1,"-",IFERROR(IF(DATEDIF('Base de données'!$A3410,R$1,"d")&lt;&gt;0,"",'Base de données'!$B3410),""))</f>
        <v/>
      </c>
      <c r="S3410" s="39" t="str">
        <f>IF(S$1&gt;$AE$1,"-",IFERROR(IF(DATEDIF('Base de données'!$A3410,S$1,"d")&lt;&gt;0,"",'Base de données'!$B3410),""))</f>
        <v/>
      </c>
      <c r="T3410" s="39" t="str">
        <f>IF(T$1&gt;$AE$1,"-",IFERROR(IF(DATEDIF('Base de données'!$A3410,T$1,"d")&lt;&gt;0,"",'Base de données'!$B3410),""))</f>
        <v/>
      </c>
      <c r="U3410" s="39" t="str">
        <f>IF(U$1&gt;$AE$1,"-",IFERROR(IF(DATEDIF('Base de données'!$A3410,U$1,"d")&lt;&gt;0,"",'Base de données'!$B3410),""))</f>
        <v/>
      </c>
      <c r="V3410" s="39" t="str">
        <f>IF(V$1&gt;$AE$1,"-",IFERROR(IF(DATEDIF('Base de données'!$A3410,V$1,"d")&lt;&gt;0,"",'Base de données'!$B3410),""))</f>
        <v>OZ5E3</v>
      </c>
      <c r="W3410" s="34"/>
      <c r="X3410" s="30" t="str">
        <f>'Base de données'!$C3410&amp;" "&amp;'Base de données'!$D3410</f>
        <v>Laporte Émile</v>
      </c>
      <c r="Y3410" s="31">
        <f>COUNTIF('Base de données'!$B:$B,'Base de données'!$B3410)</f>
        <v>5</v>
      </c>
      <c r="AA3410" s="87" cm="1">
        <f t="array" aca="1" ref="AA3410" ca="1">INDIRECT("'Base de données'!A" &amp; ROW(Y3410))</f>
        <v>45992</v>
      </c>
      <c r="AB3410" s="51" t="str" cm="1">
        <f t="array" aca="1" ref="AB3410" ca="1">INDIRECT("'Base de données'!B" &amp; ROW(Z3410))</f>
        <v>OZ5E3</v>
      </c>
    </row>
    <row r="3411" spans="1:28" x14ac:dyDescent="0.3">
      <c r="A3411" s="41" t="str">
        <f ca="1">IF(IF(AND($B3411&lt;&gt;"-",$B3411=$E3411),"Entrée et sortie","-")="Entrée et sortie",'Base de données'!$B3411,"-")</f>
        <v>-</v>
      </c>
      <c r="B3411" s="41" t="str">
        <f t="shared" ca="1" si="215"/>
        <v>-</v>
      </c>
      <c r="C3411" s="41" t="str">
        <f t="shared" ca="1" si="216"/>
        <v>-</v>
      </c>
      <c r="D3411" s="41" t="str">
        <f>IF($F3411="sortie en cours d'année",'Base de données'!$B3411,"-")</f>
        <v>-</v>
      </c>
      <c r="E3411" s="41" t="str">
        <f>IF($H3411="entrée en cours d'année",'Base de données'!$B3411,"-")</f>
        <v>OS8KH</v>
      </c>
      <c r="F3411" s="37" t="str">
        <f t="shared" si="213"/>
        <v/>
      </c>
      <c r="G3411" s="37" t="str">
        <f>IF($J3411="mouvement",_xlfn.XLOOKUP('Base de données'!$B3411,$V:$V,$V:$V,0),"")</f>
        <v>OS8KH</v>
      </c>
      <c r="H3411" s="37" t="str">
        <f t="shared" si="214"/>
        <v>entrée en cours d'année</v>
      </c>
      <c r="I3411" s="37">
        <f>IF($J3411="mouvement",_xlfn.XLOOKUP('Base de données'!$B3411,$K:$K,$K:$K,0),"")</f>
        <v>0</v>
      </c>
      <c r="J3411" s="38" t="str">
        <f>IF(AND(Y3411&lt;&gt;MAX(Y:Y),COUNTIF(K3411:V3411,'Base de données'!$B3411)&gt;0),"mouvement","")</f>
        <v>mouvement</v>
      </c>
      <c r="K3411" s="39" t="str">
        <f>IF(K$1&gt;$AE$1,"-",IFERROR(IF(DATEDIF('Base de données'!$A3411,K$1,"d")&lt;&gt;0,"",'Base de données'!$B3411),""))</f>
        <v/>
      </c>
      <c r="L3411" s="39" t="str">
        <f>IF(L$1&gt;$AE$1,"-",IFERROR(IF(DATEDIF('Base de données'!$A3411,L$1,"d")&lt;&gt;0,"",'Base de données'!$B3411),""))</f>
        <v/>
      </c>
      <c r="M3411" s="39" t="str">
        <f>IF(M$1&gt;$AE$1,"-",IFERROR(IF(DATEDIF('Base de données'!$A3411,M$1,"d")&lt;&gt;0,"",'Base de données'!$B3411),""))</f>
        <v/>
      </c>
      <c r="N3411" s="39" t="str">
        <f>IF(N$1&gt;$AE$1,"-",IFERROR(IF(DATEDIF('Base de données'!$A3411,N$1,"d")&lt;&gt;0,"",'Base de données'!$B3411),""))</f>
        <v/>
      </c>
      <c r="O3411" s="39" t="str">
        <f>IF(O$1&gt;$AE$1,"-",IFERROR(IF(DATEDIF('Base de données'!$A3411,O$1,"d")&lt;&gt;0,"",'Base de données'!$B3411),""))</f>
        <v/>
      </c>
      <c r="P3411" s="39" t="str">
        <f>IF(P$1&gt;$AE$1,"-",IFERROR(IF(DATEDIF('Base de données'!$A3411,P$1,"d")&lt;&gt;0,"",'Base de données'!$B3411),""))</f>
        <v/>
      </c>
      <c r="Q3411" s="39" t="str">
        <f>IF(Q$1&gt;$AE$1,"-",IFERROR(IF(DATEDIF('Base de données'!$A3411,Q$1,"d")&lt;&gt;0,"",'Base de données'!$B3411),""))</f>
        <v/>
      </c>
      <c r="R3411" s="39" t="str">
        <f>IF(R$1&gt;$AE$1,"-",IFERROR(IF(DATEDIF('Base de données'!$A3411,R$1,"d")&lt;&gt;0,"",'Base de données'!$B3411),""))</f>
        <v/>
      </c>
      <c r="S3411" s="39" t="str">
        <f>IF(S$1&gt;$AE$1,"-",IFERROR(IF(DATEDIF('Base de données'!$A3411,S$1,"d")&lt;&gt;0,"",'Base de données'!$B3411),""))</f>
        <v/>
      </c>
      <c r="T3411" s="39" t="str">
        <f>IF(T$1&gt;$AE$1,"-",IFERROR(IF(DATEDIF('Base de données'!$A3411,T$1,"d")&lt;&gt;0,"",'Base de données'!$B3411),""))</f>
        <v/>
      </c>
      <c r="U3411" s="39" t="str">
        <f>IF(U$1&gt;$AE$1,"-",IFERROR(IF(DATEDIF('Base de données'!$A3411,U$1,"d")&lt;&gt;0,"",'Base de données'!$B3411),""))</f>
        <v/>
      </c>
      <c r="V3411" s="39" t="str">
        <f>IF(V$1&gt;$AE$1,"-",IFERROR(IF(DATEDIF('Base de données'!$A3411,V$1,"d")&lt;&gt;0,"",'Base de données'!$B3411),""))</f>
        <v>OS8KH</v>
      </c>
      <c r="W3411" s="34"/>
      <c r="X3411" s="30" t="str">
        <f>'Base de données'!$C3411&amp;" "&amp;'Base de données'!$D3411</f>
        <v>Dumont Suzanne</v>
      </c>
      <c r="Y3411" s="31">
        <f>COUNTIF('Base de données'!$B:$B,'Base de données'!$B3411)</f>
        <v>4</v>
      </c>
      <c r="AA3411" s="87" cm="1">
        <f t="array" aca="1" ref="AA3411" ca="1">INDIRECT("'Base de données'!A" &amp; ROW(Y3411))</f>
        <v>45992</v>
      </c>
      <c r="AB3411" s="51" t="str" cm="1">
        <f t="array" aca="1" ref="AB3411" ca="1">INDIRECT("'Base de données'!B" &amp; ROW(Z3411))</f>
        <v>OS8KH</v>
      </c>
    </row>
    <row r="3412" spans="1:28" x14ac:dyDescent="0.3">
      <c r="A3412" s="41" t="str">
        <f ca="1">IF(IF(AND($B3412&lt;&gt;"-",$B3412=$E3412),"Entrée et sortie","-")="Entrée et sortie",'Base de données'!$B3412,"-")</f>
        <v>-</v>
      </c>
      <c r="B3412" s="41" t="str">
        <f t="shared" ca="1" si="215"/>
        <v>-</v>
      </c>
      <c r="C3412" s="41" t="str">
        <f t="shared" ca="1" si="216"/>
        <v>-</v>
      </c>
      <c r="D3412" s="41" t="str">
        <f>IF($F3412="sortie en cours d'année",'Base de données'!$B3412,"-")</f>
        <v>-</v>
      </c>
      <c r="E3412" s="41" t="str">
        <f>IF($H3412="entrée en cours d'année",'Base de données'!$B3412,"-")</f>
        <v>ZOER1</v>
      </c>
      <c r="F3412" s="37" t="str">
        <f t="shared" si="213"/>
        <v/>
      </c>
      <c r="G3412" s="37" t="str">
        <f>IF($J3412="mouvement",_xlfn.XLOOKUP('Base de données'!$B3412,$V:$V,$V:$V,0),"")</f>
        <v>ZOER1</v>
      </c>
      <c r="H3412" s="37" t="str">
        <f t="shared" si="214"/>
        <v>entrée en cours d'année</v>
      </c>
      <c r="I3412" s="37">
        <f>IF($J3412="mouvement",_xlfn.XLOOKUP('Base de données'!$B3412,$K:$K,$K:$K,0),"")</f>
        <v>0</v>
      </c>
      <c r="J3412" s="38" t="str">
        <f>IF(AND(Y3412&lt;&gt;MAX(Y:Y),COUNTIF(K3412:V3412,'Base de données'!$B3412)&gt;0),"mouvement","")</f>
        <v>mouvement</v>
      </c>
      <c r="K3412" s="39" t="str">
        <f>IF(K$1&gt;$AE$1,"-",IFERROR(IF(DATEDIF('Base de données'!$A3412,K$1,"d")&lt;&gt;0,"",'Base de données'!$B3412),""))</f>
        <v/>
      </c>
      <c r="L3412" s="39" t="str">
        <f>IF(L$1&gt;$AE$1,"-",IFERROR(IF(DATEDIF('Base de données'!$A3412,L$1,"d")&lt;&gt;0,"",'Base de données'!$B3412),""))</f>
        <v/>
      </c>
      <c r="M3412" s="39" t="str">
        <f>IF(M$1&gt;$AE$1,"-",IFERROR(IF(DATEDIF('Base de données'!$A3412,M$1,"d")&lt;&gt;0,"",'Base de données'!$B3412),""))</f>
        <v/>
      </c>
      <c r="N3412" s="39" t="str">
        <f>IF(N$1&gt;$AE$1,"-",IFERROR(IF(DATEDIF('Base de données'!$A3412,N$1,"d")&lt;&gt;0,"",'Base de données'!$B3412),""))</f>
        <v/>
      </c>
      <c r="O3412" s="39" t="str">
        <f>IF(O$1&gt;$AE$1,"-",IFERROR(IF(DATEDIF('Base de données'!$A3412,O$1,"d")&lt;&gt;0,"",'Base de données'!$B3412),""))</f>
        <v/>
      </c>
      <c r="P3412" s="39" t="str">
        <f>IF(P$1&gt;$AE$1,"-",IFERROR(IF(DATEDIF('Base de données'!$A3412,P$1,"d")&lt;&gt;0,"",'Base de données'!$B3412),""))</f>
        <v/>
      </c>
      <c r="Q3412" s="39" t="str">
        <f>IF(Q$1&gt;$AE$1,"-",IFERROR(IF(DATEDIF('Base de données'!$A3412,Q$1,"d")&lt;&gt;0,"",'Base de données'!$B3412),""))</f>
        <v/>
      </c>
      <c r="R3412" s="39" t="str">
        <f>IF(R$1&gt;$AE$1,"-",IFERROR(IF(DATEDIF('Base de données'!$A3412,R$1,"d")&lt;&gt;0,"",'Base de données'!$B3412),""))</f>
        <v/>
      </c>
      <c r="S3412" s="39" t="str">
        <f>IF(S$1&gt;$AE$1,"-",IFERROR(IF(DATEDIF('Base de données'!$A3412,S$1,"d")&lt;&gt;0,"",'Base de données'!$B3412),""))</f>
        <v/>
      </c>
      <c r="T3412" s="39" t="str">
        <f>IF(T$1&gt;$AE$1,"-",IFERROR(IF(DATEDIF('Base de données'!$A3412,T$1,"d")&lt;&gt;0,"",'Base de données'!$B3412),""))</f>
        <v/>
      </c>
      <c r="U3412" s="39" t="str">
        <f>IF(U$1&gt;$AE$1,"-",IFERROR(IF(DATEDIF('Base de données'!$A3412,U$1,"d")&lt;&gt;0,"",'Base de données'!$B3412),""))</f>
        <v/>
      </c>
      <c r="V3412" s="39" t="str">
        <f>IF(V$1&gt;$AE$1,"-",IFERROR(IF(DATEDIF('Base de données'!$A3412,V$1,"d")&lt;&gt;0,"",'Base de données'!$B3412),""))</f>
        <v>ZOER1</v>
      </c>
      <c r="W3412" s="34"/>
      <c r="X3412" s="30" t="str">
        <f>'Base de données'!$C3412&amp;" "&amp;'Base de données'!$D3412</f>
        <v>Garnier Édith</v>
      </c>
      <c r="Y3412" s="31">
        <f>COUNTIF('Base de données'!$B:$B,'Base de données'!$B3412)</f>
        <v>4</v>
      </c>
      <c r="AA3412" s="87" cm="1">
        <f t="array" aca="1" ref="AA3412" ca="1">INDIRECT("'Base de données'!A" &amp; ROW(Y3412))</f>
        <v>45992</v>
      </c>
      <c r="AB3412" s="51" t="str" cm="1">
        <f t="array" aca="1" ref="AB3412" ca="1">INDIRECT("'Base de données'!B" &amp; ROW(Z3412))</f>
        <v>ZOER1</v>
      </c>
    </row>
    <row r="3413" spans="1:28" x14ac:dyDescent="0.3">
      <c r="A3413" s="41" t="str">
        <f ca="1">IF(IF(AND($B3413&lt;&gt;"-",$B3413=$E3413),"Entrée et sortie","-")="Entrée et sortie",'Base de données'!$B3413,"-")</f>
        <v>-</v>
      </c>
      <c r="B3413" s="41" t="str">
        <f t="shared" ca="1" si="215"/>
        <v>-</v>
      </c>
      <c r="C3413" s="41" t="str">
        <f t="shared" ca="1" si="216"/>
        <v>-</v>
      </c>
      <c r="D3413" s="41" t="str">
        <f>IF($F3413="sortie en cours d'année",'Base de données'!$B3413,"-")</f>
        <v>-</v>
      </c>
      <c r="E3413" s="41" t="str">
        <f>IF($H3413="entrée en cours d'année",'Base de données'!$B3413,"-")</f>
        <v>HJWK5</v>
      </c>
      <c r="F3413" s="37" t="str">
        <f t="shared" si="213"/>
        <v/>
      </c>
      <c r="G3413" s="37" t="str">
        <f>IF($J3413="mouvement",_xlfn.XLOOKUP('Base de données'!$B3413,$V:$V,$V:$V,0),"")</f>
        <v>HJWK5</v>
      </c>
      <c r="H3413" s="37" t="str">
        <f t="shared" si="214"/>
        <v>entrée en cours d'année</v>
      </c>
      <c r="I3413" s="37">
        <f>IF($J3413="mouvement",_xlfn.XLOOKUP('Base de données'!$B3413,$K:$K,$K:$K,0),"")</f>
        <v>0</v>
      </c>
      <c r="J3413" s="38" t="str">
        <f>IF(AND(Y3413&lt;&gt;MAX(Y:Y),COUNTIF(K3413:V3413,'Base de données'!$B3413)&gt;0),"mouvement","")</f>
        <v>mouvement</v>
      </c>
      <c r="K3413" s="39" t="str">
        <f>IF(K$1&gt;$AE$1,"-",IFERROR(IF(DATEDIF('Base de données'!$A3413,K$1,"d")&lt;&gt;0,"",'Base de données'!$B3413),""))</f>
        <v/>
      </c>
      <c r="L3413" s="39" t="str">
        <f>IF(L$1&gt;$AE$1,"-",IFERROR(IF(DATEDIF('Base de données'!$A3413,L$1,"d")&lt;&gt;0,"",'Base de données'!$B3413),""))</f>
        <v/>
      </c>
      <c r="M3413" s="39" t="str">
        <f>IF(M$1&gt;$AE$1,"-",IFERROR(IF(DATEDIF('Base de données'!$A3413,M$1,"d")&lt;&gt;0,"",'Base de données'!$B3413),""))</f>
        <v/>
      </c>
      <c r="N3413" s="39" t="str">
        <f>IF(N$1&gt;$AE$1,"-",IFERROR(IF(DATEDIF('Base de données'!$A3413,N$1,"d")&lt;&gt;0,"",'Base de données'!$B3413),""))</f>
        <v/>
      </c>
      <c r="O3413" s="39" t="str">
        <f>IF(O$1&gt;$AE$1,"-",IFERROR(IF(DATEDIF('Base de données'!$A3413,O$1,"d")&lt;&gt;0,"",'Base de données'!$B3413),""))</f>
        <v/>
      </c>
      <c r="P3413" s="39" t="str">
        <f>IF(P$1&gt;$AE$1,"-",IFERROR(IF(DATEDIF('Base de données'!$A3413,P$1,"d")&lt;&gt;0,"",'Base de données'!$B3413),""))</f>
        <v/>
      </c>
      <c r="Q3413" s="39" t="str">
        <f>IF(Q$1&gt;$AE$1,"-",IFERROR(IF(DATEDIF('Base de données'!$A3413,Q$1,"d")&lt;&gt;0,"",'Base de données'!$B3413),""))</f>
        <v/>
      </c>
      <c r="R3413" s="39" t="str">
        <f>IF(R$1&gt;$AE$1,"-",IFERROR(IF(DATEDIF('Base de données'!$A3413,R$1,"d")&lt;&gt;0,"",'Base de données'!$B3413),""))</f>
        <v/>
      </c>
      <c r="S3413" s="39" t="str">
        <f>IF(S$1&gt;$AE$1,"-",IFERROR(IF(DATEDIF('Base de données'!$A3413,S$1,"d")&lt;&gt;0,"",'Base de données'!$B3413),""))</f>
        <v/>
      </c>
      <c r="T3413" s="39" t="str">
        <f>IF(T$1&gt;$AE$1,"-",IFERROR(IF(DATEDIF('Base de données'!$A3413,T$1,"d")&lt;&gt;0,"",'Base de données'!$B3413),""))</f>
        <v/>
      </c>
      <c r="U3413" s="39" t="str">
        <f>IF(U$1&gt;$AE$1,"-",IFERROR(IF(DATEDIF('Base de données'!$A3413,U$1,"d")&lt;&gt;0,"",'Base de données'!$B3413),""))</f>
        <v/>
      </c>
      <c r="V3413" s="39" t="str">
        <f>IF(V$1&gt;$AE$1,"-",IFERROR(IF(DATEDIF('Base de données'!$A3413,V$1,"d")&lt;&gt;0,"",'Base de données'!$B3413),""))</f>
        <v>HJWK5</v>
      </c>
      <c r="W3413" s="34"/>
      <c r="X3413" s="30" t="str">
        <f>'Base de données'!$C3413&amp;" "&amp;'Base de données'!$D3413</f>
        <v>Pascal Jeanne</v>
      </c>
      <c r="Y3413" s="31">
        <f>COUNTIF('Base de données'!$B:$B,'Base de données'!$B3413)</f>
        <v>4</v>
      </c>
      <c r="AA3413" s="87" cm="1">
        <f t="array" aca="1" ref="AA3413" ca="1">INDIRECT("'Base de données'!A" &amp; ROW(Y3413))</f>
        <v>45992</v>
      </c>
      <c r="AB3413" s="51" t="str" cm="1">
        <f t="array" aca="1" ref="AB3413" ca="1">INDIRECT("'Base de données'!B" &amp; ROW(Z3413))</f>
        <v>HJWK5</v>
      </c>
    </row>
    <row r="3414" spans="1:28" x14ac:dyDescent="0.3">
      <c r="A3414" s="41" t="str">
        <f ca="1">IF(IF(AND($B3414&lt;&gt;"-",$B3414=$E3414),"Entrée et sortie","-")="Entrée et sortie",'Base de données'!$B3414,"-")</f>
        <v>-</v>
      </c>
      <c r="B3414" s="41" t="str">
        <f t="shared" ca="1" si="215"/>
        <v>-</v>
      </c>
      <c r="C3414" s="41" t="str">
        <f t="shared" ca="1" si="216"/>
        <v>-</v>
      </c>
      <c r="D3414" s="41" t="str">
        <f>IF($F3414="sortie en cours d'année",'Base de données'!$B3414,"-")</f>
        <v>-</v>
      </c>
      <c r="E3414" s="41" t="str">
        <f>IF($H3414="entrée en cours d'année",'Base de données'!$B3414,"-")</f>
        <v>VH0NW</v>
      </c>
      <c r="F3414" s="37" t="str">
        <f t="shared" si="213"/>
        <v/>
      </c>
      <c r="G3414" s="37" t="str">
        <f>IF($J3414="mouvement",_xlfn.XLOOKUP('Base de données'!$B3414,$V:$V,$V:$V,0),"")</f>
        <v>VH0NW</v>
      </c>
      <c r="H3414" s="37" t="str">
        <f t="shared" si="214"/>
        <v>entrée en cours d'année</v>
      </c>
      <c r="I3414" s="37">
        <f>IF($J3414="mouvement",_xlfn.XLOOKUP('Base de données'!$B3414,$K:$K,$K:$K,0),"")</f>
        <v>0</v>
      </c>
      <c r="J3414" s="38" t="str">
        <f>IF(AND(Y3414&lt;&gt;MAX(Y:Y),COUNTIF(K3414:V3414,'Base de données'!$B3414)&gt;0),"mouvement","")</f>
        <v>mouvement</v>
      </c>
      <c r="K3414" s="39" t="str">
        <f>IF(K$1&gt;$AE$1,"-",IFERROR(IF(DATEDIF('Base de données'!$A3414,K$1,"d")&lt;&gt;0,"",'Base de données'!$B3414),""))</f>
        <v/>
      </c>
      <c r="L3414" s="39" t="str">
        <f>IF(L$1&gt;$AE$1,"-",IFERROR(IF(DATEDIF('Base de données'!$A3414,L$1,"d")&lt;&gt;0,"",'Base de données'!$B3414),""))</f>
        <v/>
      </c>
      <c r="M3414" s="39" t="str">
        <f>IF(M$1&gt;$AE$1,"-",IFERROR(IF(DATEDIF('Base de données'!$A3414,M$1,"d")&lt;&gt;0,"",'Base de données'!$B3414),""))</f>
        <v/>
      </c>
      <c r="N3414" s="39" t="str">
        <f>IF(N$1&gt;$AE$1,"-",IFERROR(IF(DATEDIF('Base de données'!$A3414,N$1,"d")&lt;&gt;0,"",'Base de données'!$B3414),""))</f>
        <v/>
      </c>
      <c r="O3414" s="39" t="str">
        <f>IF(O$1&gt;$AE$1,"-",IFERROR(IF(DATEDIF('Base de données'!$A3414,O$1,"d")&lt;&gt;0,"",'Base de données'!$B3414),""))</f>
        <v/>
      </c>
      <c r="P3414" s="39" t="str">
        <f>IF(P$1&gt;$AE$1,"-",IFERROR(IF(DATEDIF('Base de données'!$A3414,P$1,"d")&lt;&gt;0,"",'Base de données'!$B3414),""))</f>
        <v/>
      </c>
      <c r="Q3414" s="39" t="str">
        <f>IF(Q$1&gt;$AE$1,"-",IFERROR(IF(DATEDIF('Base de données'!$A3414,Q$1,"d")&lt;&gt;0,"",'Base de données'!$B3414),""))</f>
        <v/>
      </c>
      <c r="R3414" s="39" t="str">
        <f>IF(R$1&gt;$AE$1,"-",IFERROR(IF(DATEDIF('Base de données'!$A3414,R$1,"d")&lt;&gt;0,"",'Base de données'!$B3414),""))</f>
        <v/>
      </c>
      <c r="S3414" s="39" t="str">
        <f>IF(S$1&gt;$AE$1,"-",IFERROR(IF(DATEDIF('Base de données'!$A3414,S$1,"d")&lt;&gt;0,"",'Base de données'!$B3414),""))</f>
        <v/>
      </c>
      <c r="T3414" s="39" t="str">
        <f>IF(T$1&gt;$AE$1,"-",IFERROR(IF(DATEDIF('Base de données'!$A3414,T$1,"d")&lt;&gt;0,"",'Base de données'!$B3414),""))</f>
        <v/>
      </c>
      <c r="U3414" s="39" t="str">
        <f>IF(U$1&gt;$AE$1,"-",IFERROR(IF(DATEDIF('Base de données'!$A3414,U$1,"d")&lt;&gt;0,"",'Base de données'!$B3414),""))</f>
        <v/>
      </c>
      <c r="V3414" s="39" t="str">
        <f>IF(V$1&gt;$AE$1,"-",IFERROR(IF(DATEDIF('Base de données'!$A3414,V$1,"d")&lt;&gt;0,"",'Base de données'!$B3414),""))</f>
        <v>VH0NW</v>
      </c>
      <c r="W3414" s="34"/>
      <c r="X3414" s="30" t="str">
        <f>'Base de données'!$C3414&amp;" "&amp;'Base de données'!$D3414</f>
        <v>Martinez Christophe</v>
      </c>
      <c r="Y3414" s="31">
        <f>COUNTIF('Base de données'!$B:$B,'Base de données'!$B3414)</f>
        <v>4</v>
      </c>
      <c r="AA3414" s="87" cm="1">
        <f t="array" aca="1" ref="AA3414" ca="1">INDIRECT("'Base de données'!A" &amp; ROW(Y3414))</f>
        <v>45992</v>
      </c>
      <c r="AB3414" s="51" t="str" cm="1">
        <f t="array" aca="1" ref="AB3414" ca="1">INDIRECT("'Base de données'!B" &amp; ROW(Z3414))</f>
        <v>VH0NW</v>
      </c>
    </row>
    <row r="3415" spans="1:28" x14ac:dyDescent="0.3">
      <c r="A3415" s="41" t="str">
        <f ca="1">IF(IF(AND($B3415&lt;&gt;"-",$B3415=$E3415),"Entrée et sortie","-")="Entrée et sortie",'Base de données'!$B3415,"-")</f>
        <v>-</v>
      </c>
      <c r="B3415" s="41" t="str">
        <f t="shared" ca="1" si="215"/>
        <v>-</v>
      </c>
      <c r="C3415" s="41" t="str">
        <f t="shared" ca="1" si="216"/>
        <v>-</v>
      </c>
      <c r="D3415" s="41" t="str">
        <f>IF($F3415="sortie en cours d'année",'Base de données'!$B3415,"-")</f>
        <v>-</v>
      </c>
      <c r="E3415" s="41" t="str">
        <f>IF($H3415="entrée en cours d'année",'Base de données'!$B3415,"-")</f>
        <v>YQOFX</v>
      </c>
      <c r="F3415" s="37" t="str">
        <f t="shared" si="213"/>
        <v/>
      </c>
      <c r="G3415" s="37" t="str">
        <f>IF($J3415="mouvement",_xlfn.XLOOKUP('Base de données'!$B3415,$V:$V,$V:$V,0),"")</f>
        <v>YQOFX</v>
      </c>
      <c r="H3415" s="37" t="str">
        <f t="shared" si="214"/>
        <v>entrée en cours d'année</v>
      </c>
      <c r="I3415" s="37">
        <f>IF($J3415="mouvement",_xlfn.XLOOKUP('Base de données'!$B3415,$K:$K,$K:$K,0),"")</f>
        <v>0</v>
      </c>
      <c r="J3415" s="38" t="str">
        <f>IF(AND(Y3415&lt;&gt;MAX(Y:Y),COUNTIF(K3415:V3415,'Base de données'!$B3415)&gt;0),"mouvement","")</f>
        <v>mouvement</v>
      </c>
      <c r="K3415" s="39" t="str">
        <f>IF(K$1&gt;$AE$1,"-",IFERROR(IF(DATEDIF('Base de données'!$A3415,K$1,"d")&lt;&gt;0,"",'Base de données'!$B3415),""))</f>
        <v/>
      </c>
      <c r="L3415" s="39" t="str">
        <f>IF(L$1&gt;$AE$1,"-",IFERROR(IF(DATEDIF('Base de données'!$A3415,L$1,"d")&lt;&gt;0,"",'Base de données'!$B3415),""))</f>
        <v/>
      </c>
      <c r="M3415" s="39" t="str">
        <f>IF(M$1&gt;$AE$1,"-",IFERROR(IF(DATEDIF('Base de données'!$A3415,M$1,"d")&lt;&gt;0,"",'Base de données'!$B3415),""))</f>
        <v/>
      </c>
      <c r="N3415" s="39" t="str">
        <f>IF(N$1&gt;$AE$1,"-",IFERROR(IF(DATEDIF('Base de données'!$A3415,N$1,"d")&lt;&gt;0,"",'Base de données'!$B3415),""))</f>
        <v/>
      </c>
      <c r="O3415" s="39" t="str">
        <f>IF(O$1&gt;$AE$1,"-",IFERROR(IF(DATEDIF('Base de données'!$A3415,O$1,"d")&lt;&gt;0,"",'Base de données'!$B3415),""))</f>
        <v/>
      </c>
      <c r="P3415" s="39" t="str">
        <f>IF(P$1&gt;$AE$1,"-",IFERROR(IF(DATEDIF('Base de données'!$A3415,P$1,"d")&lt;&gt;0,"",'Base de données'!$B3415),""))</f>
        <v/>
      </c>
      <c r="Q3415" s="39" t="str">
        <f>IF(Q$1&gt;$AE$1,"-",IFERROR(IF(DATEDIF('Base de données'!$A3415,Q$1,"d")&lt;&gt;0,"",'Base de données'!$B3415),""))</f>
        <v/>
      </c>
      <c r="R3415" s="39" t="str">
        <f>IF(R$1&gt;$AE$1,"-",IFERROR(IF(DATEDIF('Base de données'!$A3415,R$1,"d")&lt;&gt;0,"",'Base de données'!$B3415),""))</f>
        <v/>
      </c>
      <c r="S3415" s="39" t="str">
        <f>IF(S$1&gt;$AE$1,"-",IFERROR(IF(DATEDIF('Base de données'!$A3415,S$1,"d")&lt;&gt;0,"",'Base de données'!$B3415),""))</f>
        <v/>
      </c>
      <c r="T3415" s="39" t="str">
        <f>IF(T$1&gt;$AE$1,"-",IFERROR(IF(DATEDIF('Base de données'!$A3415,T$1,"d")&lt;&gt;0,"",'Base de données'!$B3415),""))</f>
        <v/>
      </c>
      <c r="U3415" s="39" t="str">
        <f>IF(U$1&gt;$AE$1,"-",IFERROR(IF(DATEDIF('Base de données'!$A3415,U$1,"d")&lt;&gt;0,"",'Base de données'!$B3415),""))</f>
        <v/>
      </c>
      <c r="V3415" s="39" t="str">
        <f>IF(V$1&gt;$AE$1,"-",IFERROR(IF(DATEDIF('Base de données'!$A3415,V$1,"d")&lt;&gt;0,"",'Base de données'!$B3415),""))</f>
        <v>YQOFX</v>
      </c>
      <c r="W3415" s="34"/>
      <c r="X3415" s="30" t="str">
        <f>'Base de données'!$C3415&amp;" "&amp;'Base de données'!$D3415</f>
        <v>Gallet Aurélie</v>
      </c>
      <c r="Y3415" s="31">
        <f>COUNTIF('Base de données'!$B:$B,'Base de données'!$B3415)</f>
        <v>4</v>
      </c>
      <c r="AA3415" s="87" cm="1">
        <f t="array" aca="1" ref="AA3415" ca="1">INDIRECT("'Base de données'!A" &amp; ROW(Y3415))</f>
        <v>45992</v>
      </c>
      <c r="AB3415" s="51" t="str" cm="1">
        <f t="array" aca="1" ref="AB3415" ca="1">INDIRECT("'Base de données'!B" &amp; ROW(Z3415))</f>
        <v>YQOFX</v>
      </c>
    </row>
    <row r="3416" spans="1:28" x14ac:dyDescent="0.3">
      <c r="A3416" s="41" t="str">
        <f ca="1">IF(IF(AND($B3416&lt;&gt;"-",$B3416=$E3416),"Entrée et sortie","-")="Entrée et sortie",'Base de données'!$B3416,"-")</f>
        <v>-</v>
      </c>
      <c r="B3416" s="41" t="str">
        <f t="shared" ca="1" si="215"/>
        <v>-</v>
      </c>
      <c r="C3416" s="41" t="str">
        <f t="shared" ca="1" si="216"/>
        <v>-</v>
      </c>
      <c r="D3416" s="41" t="str">
        <f>IF($F3416="sortie en cours d'année",'Base de données'!$B3416,"-")</f>
        <v>-</v>
      </c>
      <c r="E3416" s="41" t="str">
        <f>IF($H3416="entrée en cours d'année",'Base de données'!$B3416,"-")</f>
        <v>XJOZZ</v>
      </c>
      <c r="F3416" s="37" t="str">
        <f t="shared" si="213"/>
        <v/>
      </c>
      <c r="G3416" s="37" t="str">
        <f>IF($J3416="mouvement",_xlfn.XLOOKUP('Base de données'!$B3416,$V:$V,$V:$V,0),"")</f>
        <v>XJOZZ</v>
      </c>
      <c r="H3416" s="37" t="str">
        <f t="shared" si="214"/>
        <v>entrée en cours d'année</v>
      </c>
      <c r="I3416" s="37">
        <f>IF($J3416="mouvement",_xlfn.XLOOKUP('Base de données'!$B3416,$K:$K,$K:$K,0),"")</f>
        <v>0</v>
      </c>
      <c r="J3416" s="38" t="str">
        <f>IF(AND(Y3416&lt;&gt;MAX(Y:Y),COUNTIF(K3416:V3416,'Base de données'!$B3416)&gt;0),"mouvement","")</f>
        <v>mouvement</v>
      </c>
      <c r="K3416" s="39" t="str">
        <f>IF(K$1&gt;$AE$1,"-",IFERROR(IF(DATEDIF('Base de données'!$A3416,K$1,"d")&lt;&gt;0,"",'Base de données'!$B3416),""))</f>
        <v/>
      </c>
      <c r="L3416" s="39" t="str">
        <f>IF(L$1&gt;$AE$1,"-",IFERROR(IF(DATEDIF('Base de données'!$A3416,L$1,"d")&lt;&gt;0,"",'Base de données'!$B3416),""))</f>
        <v/>
      </c>
      <c r="M3416" s="39" t="str">
        <f>IF(M$1&gt;$AE$1,"-",IFERROR(IF(DATEDIF('Base de données'!$A3416,M$1,"d")&lt;&gt;0,"",'Base de données'!$B3416),""))</f>
        <v/>
      </c>
      <c r="N3416" s="39" t="str">
        <f>IF(N$1&gt;$AE$1,"-",IFERROR(IF(DATEDIF('Base de données'!$A3416,N$1,"d")&lt;&gt;0,"",'Base de données'!$B3416),""))</f>
        <v/>
      </c>
      <c r="O3416" s="39" t="str">
        <f>IF(O$1&gt;$AE$1,"-",IFERROR(IF(DATEDIF('Base de données'!$A3416,O$1,"d")&lt;&gt;0,"",'Base de données'!$B3416),""))</f>
        <v/>
      </c>
      <c r="P3416" s="39" t="str">
        <f>IF(P$1&gt;$AE$1,"-",IFERROR(IF(DATEDIF('Base de données'!$A3416,P$1,"d")&lt;&gt;0,"",'Base de données'!$B3416),""))</f>
        <v/>
      </c>
      <c r="Q3416" s="39" t="str">
        <f>IF(Q$1&gt;$AE$1,"-",IFERROR(IF(DATEDIF('Base de données'!$A3416,Q$1,"d")&lt;&gt;0,"",'Base de données'!$B3416),""))</f>
        <v/>
      </c>
      <c r="R3416" s="39" t="str">
        <f>IF(R$1&gt;$AE$1,"-",IFERROR(IF(DATEDIF('Base de données'!$A3416,R$1,"d")&lt;&gt;0,"",'Base de données'!$B3416),""))</f>
        <v/>
      </c>
      <c r="S3416" s="39" t="str">
        <f>IF(S$1&gt;$AE$1,"-",IFERROR(IF(DATEDIF('Base de données'!$A3416,S$1,"d")&lt;&gt;0,"",'Base de données'!$B3416),""))</f>
        <v/>
      </c>
      <c r="T3416" s="39" t="str">
        <f>IF(T$1&gt;$AE$1,"-",IFERROR(IF(DATEDIF('Base de données'!$A3416,T$1,"d")&lt;&gt;0,"",'Base de données'!$B3416),""))</f>
        <v/>
      </c>
      <c r="U3416" s="39" t="str">
        <f>IF(U$1&gt;$AE$1,"-",IFERROR(IF(DATEDIF('Base de données'!$A3416,U$1,"d")&lt;&gt;0,"",'Base de données'!$B3416),""))</f>
        <v/>
      </c>
      <c r="V3416" s="39" t="str">
        <f>IF(V$1&gt;$AE$1,"-",IFERROR(IF(DATEDIF('Base de données'!$A3416,V$1,"d")&lt;&gt;0,"",'Base de données'!$B3416),""))</f>
        <v>XJOZZ</v>
      </c>
      <c r="W3416" s="34"/>
      <c r="X3416" s="30" t="str">
        <f>'Base de données'!$C3416&amp;" "&amp;'Base de données'!$D3416</f>
        <v>Georges Zoé</v>
      </c>
      <c r="Y3416" s="31">
        <f>COUNTIF('Base de données'!$B:$B,'Base de données'!$B3416)</f>
        <v>4</v>
      </c>
      <c r="AA3416" s="87" cm="1">
        <f t="array" aca="1" ref="AA3416" ca="1">INDIRECT("'Base de données'!A" &amp; ROW(Y3416))</f>
        <v>45992</v>
      </c>
      <c r="AB3416" s="51" t="str" cm="1">
        <f t="array" aca="1" ref="AB3416" ca="1">INDIRECT("'Base de données'!B" &amp; ROW(Z3416))</f>
        <v>XJOZZ</v>
      </c>
    </row>
    <row r="3417" spans="1:28" x14ac:dyDescent="0.3">
      <c r="A3417" s="41" t="str">
        <f ca="1">IF(IF(AND($B3417&lt;&gt;"-",$B3417=$E3417),"Entrée et sortie","-")="Entrée et sortie",'Base de données'!$B3417,"-")</f>
        <v>-</v>
      </c>
      <c r="B3417" s="41" t="str">
        <f t="shared" ca="1" si="215"/>
        <v>-</v>
      </c>
      <c r="C3417" s="41" t="str">
        <f t="shared" ca="1" si="216"/>
        <v>-</v>
      </c>
      <c r="D3417" s="41" t="str">
        <f>IF($F3417="sortie en cours d'année",'Base de données'!$B3417,"-")</f>
        <v>-</v>
      </c>
      <c r="E3417" s="41" t="str">
        <f>IF($H3417="entrée en cours d'année",'Base de données'!$B3417,"-")</f>
        <v>0CNUS</v>
      </c>
      <c r="F3417" s="37" t="str">
        <f t="shared" si="213"/>
        <v/>
      </c>
      <c r="G3417" s="37" t="str">
        <f>IF($J3417="mouvement",_xlfn.XLOOKUP('Base de données'!$B3417,$V:$V,$V:$V,0),"")</f>
        <v>0CNUS</v>
      </c>
      <c r="H3417" s="37" t="str">
        <f t="shared" si="214"/>
        <v>entrée en cours d'année</v>
      </c>
      <c r="I3417" s="37">
        <f>IF($J3417="mouvement",_xlfn.XLOOKUP('Base de données'!$B3417,$K:$K,$K:$K,0),"")</f>
        <v>0</v>
      </c>
      <c r="J3417" s="38" t="str">
        <f>IF(AND(Y3417&lt;&gt;MAX(Y:Y),COUNTIF(K3417:V3417,'Base de données'!$B3417)&gt;0),"mouvement","")</f>
        <v>mouvement</v>
      </c>
      <c r="K3417" s="39" t="str">
        <f>IF(K$1&gt;$AE$1,"-",IFERROR(IF(DATEDIF('Base de données'!$A3417,K$1,"d")&lt;&gt;0,"",'Base de données'!$B3417),""))</f>
        <v/>
      </c>
      <c r="L3417" s="39" t="str">
        <f>IF(L$1&gt;$AE$1,"-",IFERROR(IF(DATEDIF('Base de données'!$A3417,L$1,"d")&lt;&gt;0,"",'Base de données'!$B3417),""))</f>
        <v/>
      </c>
      <c r="M3417" s="39" t="str">
        <f>IF(M$1&gt;$AE$1,"-",IFERROR(IF(DATEDIF('Base de données'!$A3417,M$1,"d")&lt;&gt;0,"",'Base de données'!$B3417),""))</f>
        <v/>
      </c>
      <c r="N3417" s="39" t="str">
        <f>IF(N$1&gt;$AE$1,"-",IFERROR(IF(DATEDIF('Base de données'!$A3417,N$1,"d")&lt;&gt;0,"",'Base de données'!$B3417),""))</f>
        <v/>
      </c>
      <c r="O3417" s="39" t="str">
        <f>IF(O$1&gt;$AE$1,"-",IFERROR(IF(DATEDIF('Base de données'!$A3417,O$1,"d")&lt;&gt;0,"",'Base de données'!$B3417),""))</f>
        <v/>
      </c>
      <c r="P3417" s="39" t="str">
        <f>IF(P$1&gt;$AE$1,"-",IFERROR(IF(DATEDIF('Base de données'!$A3417,P$1,"d")&lt;&gt;0,"",'Base de données'!$B3417),""))</f>
        <v/>
      </c>
      <c r="Q3417" s="39" t="str">
        <f>IF(Q$1&gt;$AE$1,"-",IFERROR(IF(DATEDIF('Base de données'!$A3417,Q$1,"d")&lt;&gt;0,"",'Base de données'!$B3417),""))</f>
        <v/>
      </c>
      <c r="R3417" s="39" t="str">
        <f>IF(R$1&gt;$AE$1,"-",IFERROR(IF(DATEDIF('Base de données'!$A3417,R$1,"d")&lt;&gt;0,"",'Base de données'!$B3417),""))</f>
        <v/>
      </c>
      <c r="S3417" s="39" t="str">
        <f>IF(S$1&gt;$AE$1,"-",IFERROR(IF(DATEDIF('Base de données'!$A3417,S$1,"d")&lt;&gt;0,"",'Base de données'!$B3417),""))</f>
        <v/>
      </c>
      <c r="T3417" s="39" t="str">
        <f>IF(T$1&gt;$AE$1,"-",IFERROR(IF(DATEDIF('Base de données'!$A3417,T$1,"d")&lt;&gt;0,"",'Base de données'!$B3417),""))</f>
        <v/>
      </c>
      <c r="U3417" s="39" t="str">
        <f>IF(U$1&gt;$AE$1,"-",IFERROR(IF(DATEDIF('Base de données'!$A3417,U$1,"d")&lt;&gt;0,"",'Base de données'!$B3417),""))</f>
        <v/>
      </c>
      <c r="V3417" s="39" t="str">
        <f>IF(V$1&gt;$AE$1,"-",IFERROR(IF(DATEDIF('Base de données'!$A3417,V$1,"d")&lt;&gt;0,"",'Base de données'!$B3417),""))</f>
        <v>0CNUS</v>
      </c>
      <c r="W3417" s="34"/>
      <c r="X3417" s="30" t="str">
        <f>'Base de données'!$C3417&amp;" "&amp;'Base de données'!$D3417</f>
        <v>Noël Pauline</v>
      </c>
      <c r="Y3417" s="31">
        <f>COUNTIF('Base de données'!$B:$B,'Base de données'!$B3417)</f>
        <v>4</v>
      </c>
      <c r="AA3417" s="87" cm="1">
        <f t="array" aca="1" ref="AA3417" ca="1">INDIRECT("'Base de données'!A" &amp; ROW(Y3417))</f>
        <v>45992</v>
      </c>
      <c r="AB3417" s="51" t="str" cm="1">
        <f t="array" aca="1" ref="AB3417" ca="1">INDIRECT("'Base de données'!B" &amp; ROW(Z3417))</f>
        <v>0CNUS</v>
      </c>
    </row>
    <row r="3418" spans="1:28" x14ac:dyDescent="0.3">
      <c r="A3418" s="41" t="str">
        <f ca="1">IF(IF(AND($B3418&lt;&gt;"-",$B3418=$E3418),"Entrée et sortie","-")="Entrée et sortie",'Base de données'!$B3418,"-")</f>
        <v>-</v>
      </c>
      <c r="B3418" s="41" t="str">
        <f t="shared" ca="1" si="215"/>
        <v>-</v>
      </c>
      <c r="C3418" s="41" t="str">
        <f t="shared" ca="1" si="216"/>
        <v>-</v>
      </c>
      <c r="D3418" s="41" t="str">
        <f>IF($F3418="sortie en cours d'année",'Base de données'!$B3418,"-")</f>
        <v>-</v>
      </c>
      <c r="E3418" s="41" t="str">
        <f>IF($H3418="entrée en cours d'année",'Base de données'!$B3418,"-")</f>
        <v>0RFJ9</v>
      </c>
      <c r="F3418" s="37" t="str">
        <f t="shared" si="213"/>
        <v/>
      </c>
      <c r="G3418" s="37" t="str">
        <f>IF($J3418="mouvement",_xlfn.XLOOKUP('Base de données'!$B3418,$V:$V,$V:$V,0),"")</f>
        <v>0RFJ9</v>
      </c>
      <c r="H3418" s="37" t="str">
        <f t="shared" si="214"/>
        <v>entrée en cours d'année</v>
      </c>
      <c r="I3418" s="37">
        <f>IF($J3418="mouvement",_xlfn.XLOOKUP('Base de données'!$B3418,$K:$K,$K:$K,0),"")</f>
        <v>0</v>
      </c>
      <c r="J3418" s="38" t="str">
        <f>IF(AND(Y3418&lt;&gt;MAX(Y:Y),COUNTIF(K3418:V3418,'Base de données'!$B3418)&gt;0),"mouvement","")</f>
        <v>mouvement</v>
      </c>
      <c r="K3418" s="39" t="str">
        <f>IF(K$1&gt;$AE$1,"-",IFERROR(IF(DATEDIF('Base de données'!$A3418,K$1,"d")&lt;&gt;0,"",'Base de données'!$B3418),""))</f>
        <v/>
      </c>
      <c r="L3418" s="39" t="str">
        <f>IF(L$1&gt;$AE$1,"-",IFERROR(IF(DATEDIF('Base de données'!$A3418,L$1,"d")&lt;&gt;0,"",'Base de données'!$B3418),""))</f>
        <v/>
      </c>
      <c r="M3418" s="39" t="str">
        <f>IF(M$1&gt;$AE$1,"-",IFERROR(IF(DATEDIF('Base de données'!$A3418,M$1,"d")&lt;&gt;0,"",'Base de données'!$B3418),""))</f>
        <v/>
      </c>
      <c r="N3418" s="39" t="str">
        <f>IF(N$1&gt;$AE$1,"-",IFERROR(IF(DATEDIF('Base de données'!$A3418,N$1,"d")&lt;&gt;0,"",'Base de données'!$B3418),""))</f>
        <v/>
      </c>
      <c r="O3418" s="39" t="str">
        <f>IF(O$1&gt;$AE$1,"-",IFERROR(IF(DATEDIF('Base de données'!$A3418,O$1,"d")&lt;&gt;0,"",'Base de données'!$B3418),""))</f>
        <v/>
      </c>
      <c r="P3418" s="39" t="str">
        <f>IF(P$1&gt;$AE$1,"-",IFERROR(IF(DATEDIF('Base de données'!$A3418,P$1,"d")&lt;&gt;0,"",'Base de données'!$B3418),""))</f>
        <v/>
      </c>
      <c r="Q3418" s="39" t="str">
        <f>IF(Q$1&gt;$AE$1,"-",IFERROR(IF(DATEDIF('Base de données'!$A3418,Q$1,"d")&lt;&gt;0,"",'Base de données'!$B3418),""))</f>
        <v/>
      </c>
      <c r="R3418" s="39" t="str">
        <f>IF(R$1&gt;$AE$1,"-",IFERROR(IF(DATEDIF('Base de données'!$A3418,R$1,"d")&lt;&gt;0,"",'Base de données'!$B3418),""))</f>
        <v/>
      </c>
      <c r="S3418" s="39" t="str">
        <f>IF(S$1&gt;$AE$1,"-",IFERROR(IF(DATEDIF('Base de données'!$A3418,S$1,"d")&lt;&gt;0,"",'Base de données'!$B3418),""))</f>
        <v/>
      </c>
      <c r="T3418" s="39" t="str">
        <f>IF(T$1&gt;$AE$1,"-",IFERROR(IF(DATEDIF('Base de données'!$A3418,T$1,"d")&lt;&gt;0,"",'Base de données'!$B3418),""))</f>
        <v/>
      </c>
      <c r="U3418" s="39" t="str">
        <f>IF(U$1&gt;$AE$1,"-",IFERROR(IF(DATEDIF('Base de données'!$A3418,U$1,"d")&lt;&gt;0,"",'Base de données'!$B3418),""))</f>
        <v/>
      </c>
      <c r="V3418" s="39" t="str">
        <f>IF(V$1&gt;$AE$1,"-",IFERROR(IF(DATEDIF('Base de données'!$A3418,V$1,"d")&lt;&gt;0,"",'Base de données'!$B3418),""))</f>
        <v>0RFJ9</v>
      </c>
      <c r="W3418" s="34"/>
      <c r="X3418" s="30" t="str">
        <f>'Base de données'!$C3418&amp;" "&amp;'Base de données'!$D3418</f>
        <v>Rousset Geneviève</v>
      </c>
      <c r="Y3418" s="31">
        <f>COUNTIF('Base de données'!$B:$B,'Base de données'!$B3418)</f>
        <v>4</v>
      </c>
      <c r="AA3418" s="87" cm="1">
        <f t="array" aca="1" ref="AA3418" ca="1">INDIRECT("'Base de données'!A" &amp; ROW(Y3418))</f>
        <v>45992</v>
      </c>
      <c r="AB3418" s="51" t="str" cm="1">
        <f t="array" aca="1" ref="AB3418" ca="1">INDIRECT("'Base de données'!B" &amp; ROW(Z3418))</f>
        <v>0RFJ9</v>
      </c>
    </row>
    <row r="3419" spans="1:28" x14ac:dyDescent="0.3">
      <c r="A3419" s="41" t="str">
        <f ca="1">IF(IF(AND($B3419&lt;&gt;"-",$B3419=$E3419),"Entrée et sortie","-")="Entrée et sortie",'Base de données'!$B3419,"-")</f>
        <v>-</v>
      </c>
      <c r="B3419" s="41" t="str">
        <f t="shared" ca="1" si="215"/>
        <v>-</v>
      </c>
      <c r="C3419" s="41" t="str">
        <f t="shared" ca="1" si="216"/>
        <v>-</v>
      </c>
      <c r="D3419" s="41" t="str">
        <f>IF($F3419="sortie en cours d'année",'Base de données'!$B3419,"-")</f>
        <v>-</v>
      </c>
      <c r="E3419" s="41" t="str">
        <f>IF($H3419="entrée en cours d'année",'Base de données'!$B3419,"-")</f>
        <v>LLIVG</v>
      </c>
      <c r="F3419" s="37" t="str">
        <f t="shared" si="213"/>
        <v/>
      </c>
      <c r="G3419" s="37" t="str">
        <f>IF($J3419="mouvement",_xlfn.XLOOKUP('Base de données'!$B3419,$V:$V,$V:$V,0),"")</f>
        <v>LLIVG</v>
      </c>
      <c r="H3419" s="37" t="str">
        <f t="shared" si="214"/>
        <v>entrée en cours d'année</v>
      </c>
      <c r="I3419" s="37">
        <f>IF($J3419="mouvement",_xlfn.XLOOKUP('Base de données'!$B3419,$K:$K,$K:$K,0),"")</f>
        <v>0</v>
      </c>
      <c r="J3419" s="38" t="str">
        <f>IF(AND(Y3419&lt;&gt;MAX(Y:Y),COUNTIF(K3419:V3419,'Base de données'!$B3419)&gt;0),"mouvement","")</f>
        <v>mouvement</v>
      </c>
      <c r="K3419" s="39" t="str">
        <f>IF(K$1&gt;$AE$1,"-",IFERROR(IF(DATEDIF('Base de données'!$A3419,K$1,"d")&lt;&gt;0,"",'Base de données'!$B3419),""))</f>
        <v/>
      </c>
      <c r="L3419" s="39" t="str">
        <f>IF(L$1&gt;$AE$1,"-",IFERROR(IF(DATEDIF('Base de données'!$A3419,L$1,"d")&lt;&gt;0,"",'Base de données'!$B3419),""))</f>
        <v/>
      </c>
      <c r="M3419" s="39" t="str">
        <f>IF(M$1&gt;$AE$1,"-",IFERROR(IF(DATEDIF('Base de données'!$A3419,M$1,"d")&lt;&gt;0,"",'Base de données'!$B3419),""))</f>
        <v/>
      </c>
      <c r="N3419" s="39" t="str">
        <f>IF(N$1&gt;$AE$1,"-",IFERROR(IF(DATEDIF('Base de données'!$A3419,N$1,"d")&lt;&gt;0,"",'Base de données'!$B3419),""))</f>
        <v/>
      </c>
      <c r="O3419" s="39" t="str">
        <f>IF(O$1&gt;$AE$1,"-",IFERROR(IF(DATEDIF('Base de données'!$A3419,O$1,"d")&lt;&gt;0,"",'Base de données'!$B3419),""))</f>
        <v/>
      </c>
      <c r="P3419" s="39" t="str">
        <f>IF(P$1&gt;$AE$1,"-",IFERROR(IF(DATEDIF('Base de données'!$A3419,P$1,"d")&lt;&gt;0,"",'Base de données'!$B3419),""))</f>
        <v/>
      </c>
      <c r="Q3419" s="39" t="str">
        <f>IF(Q$1&gt;$AE$1,"-",IFERROR(IF(DATEDIF('Base de données'!$A3419,Q$1,"d")&lt;&gt;0,"",'Base de données'!$B3419),""))</f>
        <v/>
      </c>
      <c r="R3419" s="39" t="str">
        <f>IF(R$1&gt;$AE$1,"-",IFERROR(IF(DATEDIF('Base de données'!$A3419,R$1,"d")&lt;&gt;0,"",'Base de données'!$B3419),""))</f>
        <v/>
      </c>
      <c r="S3419" s="39" t="str">
        <f>IF(S$1&gt;$AE$1,"-",IFERROR(IF(DATEDIF('Base de données'!$A3419,S$1,"d")&lt;&gt;0,"",'Base de données'!$B3419),""))</f>
        <v/>
      </c>
      <c r="T3419" s="39" t="str">
        <f>IF(T$1&gt;$AE$1,"-",IFERROR(IF(DATEDIF('Base de données'!$A3419,T$1,"d")&lt;&gt;0,"",'Base de données'!$B3419),""))</f>
        <v/>
      </c>
      <c r="U3419" s="39" t="str">
        <f>IF(U$1&gt;$AE$1,"-",IFERROR(IF(DATEDIF('Base de données'!$A3419,U$1,"d")&lt;&gt;0,"",'Base de données'!$B3419),""))</f>
        <v/>
      </c>
      <c r="V3419" s="39" t="str">
        <f>IF(V$1&gt;$AE$1,"-",IFERROR(IF(DATEDIF('Base de données'!$A3419,V$1,"d")&lt;&gt;0,"",'Base de données'!$B3419),""))</f>
        <v>LLIVG</v>
      </c>
      <c r="W3419" s="34"/>
      <c r="X3419" s="30" t="str">
        <f>'Base de données'!$C3419&amp;" "&amp;'Base de données'!$D3419</f>
        <v>Bonneau Lucie</v>
      </c>
      <c r="Y3419" s="31">
        <f>COUNTIF('Base de données'!$B:$B,'Base de données'!$B3419)</f>
        <v>4</v>
      </c>
      <c r="AA3419" s="87" cm="1">
        <f t="array" aca="1" ref="AA3419" ca="1">INDIRECT("'Base de données'!A" &amp; ROW(Y3419))</f>
        <v>45992</v>
      </c>
      <c r="AB3419" s="51" t="str" cm="1">
        <f t="array" aca="1" ref="AB3419" ca="1">INDIRECT("'Base de données'!B" &amp; ROW(Z3419))</f>
        <v>LLIVG</v>
      </c>
    </row>
    <row r="3420" spans="1:28" x14ac:dyDescent="0.3">
      <c r="A3420" s="41" t="str">
        <f ca="1">IF(IF(AND($B3420&lt;&gt;"-",$B3420=$E3420),"Entrée et sortie","-")="Entrée et sortie",'Base de données'!$B3420,"-")</f>
        <v>-</v>
      </c>
      <c r="B3420" s="41" t="str">
        <f t="shared" ca="1" si="215"/>
        <v>-</v>
      </c>
      <c r="C3420" s="41" t="str">
        <f t="shared" ca="1" si="216"/>
        <v>-</v>
      </c>
      <c r="D3420" s="41" t="str">
        <f>IF($F3420="sortie en cours d'année",'Base de données'!$B3420,"-")</f>
        <v>-</v>
      </c>
      <c r="E3420" s="41" t="str">
        <f>IF($H3420="entrée en cours d'année",'Base de données'!$B3420,"-")</f>
        <v>BWV5N</v>
      </c>
      <c r="F3420" s="37" t="str">
        <f t="shared" si="213"/>
        <v/>
      </c>
      <c r="G3420" s="37" t="str">
        <f>IF($J3420="mouvement",_xlfn.XLOOKUP('Base de données'!$B3420,$V:$V,$V:$V,0),"")</f>
        <v>BWV5N</v>
      </c>
      <c r="H3420" s="37" t="str">
        <f t="shared" si="214"/>
        <v>entrée en cours d'année</v>
      </c>
      <c r="I3420" s="37">
        <f>IF($J3420="mouvement",_xlfn.XLOOKUP('Base de données'!$B3420,$K:$K,$K:$K,0),"")</f>
        <v>0</v>
      </c>
      <c r="J3420" s="38" t="str">
        <f>IF(AND(Y3420&lt;&gt;MAX(Y:Y),COUNTIF(K3420:V3420,'Base de données'!$B3420)&gt;0),"mouvement","")</f>
        <v>mouvement</v>
      </c>
      <c r="K3420" s="39" t="str">
        <f>IF(K$1&gt;$AE$1,"-",IFERROR(IF(DATEDIF('Base de données'!$A3420,K$1,"d")&lt;&gt;0,"",'Base de données'!$B3420),""))</f>
        <v/>
      </c>
      <c r="L3420" s="39" t="str">
        <f>IF(L$1&gt;$AE$1,"-",IFERROR(IF(DATEDIF('Base de données'!$A3420,L$1,"d")&lt;&gt;0,"",'Base de données'!$B3420),""))</f>
        <v/>
      </c>
      <c r="M3420" s="39" t="str">
        <f>IF(M$1&gt;$AE$1,"-",IFERROR(IF(DATEDIF('Base de données'!$A3420,M$1,"d")&lt;&gt;0,"",'Base de données'!$B3420),""))</f>
        <v/>
      </c>
      <c r="N3420" s="39" t="str">
        <f>IF(N$1&gt;$AE$1,"-",IFERROR(IF(DATEDIF('Base de données'!$A3420,N$1,"d")&lt;&gt;0,"",'Base de données'!$B3420),""))</f>
        <v/>
      </c>
      <c r="O3420" s="39" t="str">
        <f>IF(O$1&gt;$AE$1,"-",IFERROR(IF(DATEDIF('Base de données'!$A3420,O$1,"d")&lt;&gt;0,"",'Base de données'!$B3420),""))</f>
        <v/>
      </c>
      <c r="P3420" s="39" t="str">
        <f>IF(P$1&gt;$AE$1,"-",IFERROR(IF(DATEDIF('Base de données'!$A3420,P$1,"d")&lt;&gt;0,"",'Base de données'!$B3420),""))</f>
        <v/>
      </c>
      <c r="Q3420" s="39" t="str">
        <f>IF(Q$1&gt;$AE$1,"-",IFERROR(IF(DATEDIF('Base de données'!$A3420,Q$1,"d")&lt;&gt;0,"",'Base de données'!$B3420),""))</f>
        <v/>
      </c>
      <c r="R3420" s="39" t="str">
        <f>IF(R$1&gt;$AE$1,"-",IFERROR(IF(DATEDIF('Base de données'!$A3420,R$1,"d")&lt;&gt;0,"",'Base de données'!$B3420),""))</f>
        <v/>
      </c>
      <c r="S3420" s="39" t="str">
        <f>IF(S$1&gt;$AE$1,"-",IFERROR(IF(DATEDIF('Base de données'!$A3420,S$1,"d")&lt;&gt;0,"",'Base de données'!$B3420),""))</f>
        <v/>
      </c>
      <c r="T3420" s="39" t="str">
        <f>IF(T$1&gt;$AE$1,"-",IFERROR(IF(DATEDIF('Base de données'!$A3420,T$1,"d")&lt;&gt;0,"",'Base de données'!$B3420),""))</f>
        <v/>
      </c>
      <c r="U3420" s="39" t="str">
        <f>IF(U$1&gt;$AE$1,"-",IFERROR(IF(DATEDIF('Base de données'!$A3420,U$1,"d")&lt;&gt;0,"",'Base de données'!$B3420),""))</f>
        <v/>
      </c>
      <c r="V3420" s="39" t="str">
        <f>IF(V$1&gt;$AE$1,"-",IFERROR(IF(DATEDIF('Base de données'!$A3420,V$1,"d")&lt;&gt;0,"",'Base de données'!$B3420),""))</f>
        <v>BWV5N</v>
      </c>
      <c r="W3420" s="34"/>
      <c r="X3420" s="30" t="str">
        <f>'Base de données'!$C3420&amp;" "&amp;'Base de données'!$D3420</f>
        <v>Michaud Gabriel</v>
      </c>
      <c r="Y3420" s="31">
        <f>COUNTIF('Base de données'!$B:$B,'Base de données'!$B3420)</f>
        <v>3</v>
      </c>
      <c r="AA3420" s="87" cm="1">
        <f t="array" aca="1" ref="AA3420" ca="1">INDIRECT("'Base de données'!A" &amp; ROW(Y3420))</f>
        <v>45992</v>
      </c>
      <c r="AB3420" s="51" t="str" cm="1">
        <f t="array" aca="1" ref="AB3420" ca="1">INDIRECT("'Base de données'!B" &amp; ROW(Z3420))</f>
        <v>BWV5N</v>
      </c>
    </row>
    <row r="3421" spans="1:28" x14ac:dyDescent="0.3">
      <c r="A3421" s="41" t="str">
        <f ca="1">IF(IF(AND($B3421&lt;&gt;"-",$B3421=$E3421),"Entrée et sortie","-")="Entrée et sortie",'Base de données'!$B3421,"-")</f>
        <v>-</v>
      </c>
      <c r="B3421" s="41" t="str">
        <f t="shared" ca="1" si="215"/>
        <v>-</v>
      </c>
      <c r="C3421" s="41" t="str">
        <f t="shared" ca="1" si="216"/>
        <v>-</v>
      </c>
      <c r="D3421" s="41" t="str">
        <f>IF($F3421="sortie en cours d'année",'Base de données'!$B3421,"-")</f>
        <v>-</v>
      </c>
      <c r="E3421" s="41" t="str">
        <f>IF($H3421="entrée en cours d'année",'Base de données'!$B3421,"-")</f>
        <v>58GDE</v>
      </c>
      <c r="F3421" s="37" t="str">
        <f t="shared" si="213"/>
        <v/>
      </c>
      <c r="G3421" s="37" t="str">
        <f>IF($J3421="mouvement",_xlfn.XLOOKUP('Base de données'!$B3421,$V:$V,$V:$V,0),"")</f>
        <v>58GDE</v>
      </c>
      <c r="H3421" s="37" t="str">
        <f t="shared" si="214"/>
        <v>entrée en cours d'année</v>
      </c>
      <c r="I3421" s="37">
        <f>IF($J3421="mouvement",_xlfn.XLOOKUP('Base de données'!$B3421,$K:$K,$K:$K,0),"")</f>
        <v>0</v>
      </c>
      <c r="J3421" s="38" t="str">
        <f>IF(AND(Y3421&lt;&gt;MAX(Y:Y),COUNTIF(K3421:V3421,'Base de données'!$B3421)&gt;0),"mouvement","")</f>
        <v>mouvement</v>
      </c>
      <c r="K3421" s="39" t="str">
        <f>IF(K$1&gt;$AE$1,"-",IFERROR(IF(DATEDIF('Base de données'!$A3421,K$1,"d")&lt;&gt;0,"",'Base de données'!$B3421),""))</f>
        <v/>
      </c>
      <c r="L3421" s="39" t="str">
        <f>IF(L$1&gt;$AE$1,"-",IFERROR(IF(DATEDIF('Base de données'!$A3421,L$1,"d")&lt;&gt;0,"",'Base de données'!$B3421),""))</f>
        <v/>
      </c>
      <c r="M3421" s="39" t="str">
        <f>IF(M$1&gt;$AE$1,"-",IFERROR(IF(DATEDIF('Base de données'!$A3421,M$1,"d")&lt;&gt;0,"",'Base de données'!$B3421),""))</f>
        <v/>
      </c>
      <c r="N3421" s="39" t="str">
        <f>IF(N$1&gt;$AE$1,"-",IFERROR(IF(DATEDIF('Base de données'!$A3421,N$1,"d")&lt;&gt;0,"",'Base de données'!$B3421),""))</f>
        <v/>
      </c>
      <c r="O3421" s="39" t="str">
        <f>IF(O$1&gt;$AE$1,"-",IFERROR(IF(DATEDIF('Base de données'!$A3421,O$1,"d")&lt;&gt;0,"",'Base de données'!$B3421),""))</f>
        <v/>
      </c>
      <c r="P3421" s="39" t="str">
        <f>IF(P$1&gt;$AE$1,"-",IFERROR(IF(DATEDIF('Base de données'!$A3421,P$1,"d")&lt;&gt;0,"",'Base de données'!$B3421),""))</f>
        <v/>
      </c>
      <c r="Q3421" s="39" t="str">
        <f>IF(Q$1&gt;$AE$1,"-",IFERROR(IF(DATEDIF('Base de données'!$A3421,Q$1,"d")&lt;&gt;0,"",'Base de données'!$B3421),""))</f>
        <v/>
      </c>
      <c r="R3421" s="39" t="str">
        <f>IF(R$1&gt;$AE$1,"-",IFERROR(IF(DATEDIF('Base de données'!$A3421,R$1,"d")&lt;&gt;0,"",'Base de données'!$B3421),""))</f>
        <v/>
      </c>
      <c r="S3421" s="39" t="str">
        <f>IF(S$1&gt;$AE$1,"-",IFERROR(IF(DATEDIF('Base de données'!$A3421,S$1,"d")&lt;&gt;0,"",'Base de données'!$B3421),""))</f>
        <v/>
      </c>
      <c r="T3421" s="39" t="str">
        <f>IF(T$1&gt;$AE$1,"-",IFERROR(IF(DATEDIF('Base de données'!$A3421,T$1,"d")&lt;&gt;0,"",'Base de données'!$B3421),""))</f>
        <v/>
      </c>
      <c r="U3421" s="39" t="str">
        <f>IF(U$1&gt;$AE$1,"-",IFERROR(IF(DATEDIF('Base de données'!$A3421,U$1,"d")&lt;&gt;0,"",'Base de données'!$B3421),""))</f>
        <v/>
      </c>
      <c r="V3421" s="39" t="str">
        <f>IF(V$1&gt;$AE$1,"-",IFERROR(IF(DATEDIF('Base de données'!$A3421,V$1,"d")&lt;&gt;0,"",'Base de données'!$B3421),""))</f>
        <v>58GDE</v>
      </c>
      <c r="W3421" s="34"/>
      <c r="X3421" s="30" t="str">
        <f>'Base de données'!$C3421&amp;" "&amp;'Base de données'!$D3421</f>
        <v>Pottier Christelle</v>
      </c>
      <c r="Y3421" s="31">
        <f>COUNTIF('Base de données'!$B:$B,'Base de données'!$B3421)</f>
        <v>3</v>
      </c>
      <c r="AA3421" s="87" cm="1">
        <f t="array" aca="1" ref="AA3421" ca="1">INDIRECT("'Base de données'!A" &amp; ROW(Y3421))</f>
        <v>45992</v>
      </c>
      <c r="AB3421" s="51" t="str" cm="1">
        <f t="array" aca="1" ref="AB3421" ca="1">INDIRECT("'Base de données'!B" &amp; ROW(Z3421))</f>
        <v>58GDE</v>
      </c>
    </row>
    <row r="3422" spans="1:28" x14ac:dyDescent="0.3">
      <c r="A3422" s="41" t="str">
        <f ca="1">IF(IF(AND($B3422&lt;&gt;"-",$B3422=$E3422),"Entrée et sortie","-")="Entrée et sortie",'Base de données'!$B3422,"-")</f>
        <v>-</v>
      </c>
      <c r="B3422" s="41" t="str">
        <f t="shared" ca="1" si="215"/>
        <v>-</v>
      </c>
      <c r="C3422" s="41" t="str">
        <f t="shared" ca="1" si="216"/>
        <v>-</v>
      </c>
      <c r="D3422" s="41" t="str">
        <f>IF($F3422="sortie en cours d'année",'Base de données'!$B3422,"-")</f>
        <v>-</v>
      </c>
      <c r="E3422" s="41" t="str">
        <f>IF($H3422="entrée en cours d'année",'Base de données'!$B3422,"-")</f>
        <v>J93JQ</v>
      </c>
      <c r="F3422" s="37" t="str">
        <f t="shared" si="213"/>
        <v/>
      </c>
      <c r="G3422" s="37" t="str">
        <f>IF($J3422="mouvement",_xlfn.XLOOKUP('Base de données'!$B3422,$V:$V,$V:$V,0),"")</f>
        <v>J93JQ</v>
      </c>
      <c r="H3422" s="37" t="str">
        <f t="shared" si="214"/>
        <v>entrée en cours d'année</v>
      </c>
      <c r="I3422" s="37">
        <f>IF($J3422="mouvement",_xlfn.XLOOKUP('Base de données'!$B3422,$K:$K,$K:$K,0),"")</f>
        <v>0</v>
      </c>
      <c r="J3422" s="38" t="str">
        <f>IF(AND(Y3422&lt;&gt;MAX(Y:Y),COUNTIF(K3422:V3422,'Base de données'!$B3422)&gt;0),"mouvement","")</f>
        <v>mouvement</v>
      </c>
      <c r="K3422" s="39" t="str">
        <f>IF(K$1&gt;$AE$1,"-",IFERROR(IF(DATEDIF('Base de données'!$A3422,K$1,"d")&lt;&gt;0,"",'Base de données'!$B3422),""))</f>
        <v/>
      </c>
      <c r="L3422" s="39" t="str">
        <f>IF(L$1&gt;$AE$1,"-",IFERROR(IF(DATEDIF('Base de données'!$A3422,L$1,"d")&lt;&gt;0,"",'Base de données'!$B3422),""))</f>
        <v/>
      </c>
      <c r="M3422" s="39" t="str">
        <f>IF(M$1&gt;$AE$1,"-",IFERROR(IF(DATEDIF('Base de données'!$A3422,M$1,"d")&lt;&gt;0,"",'Base de données'!$B3422),""))</f>
        <v/>
      </c>
      <c r="N3422" s="39" t="str">
        <f>IF(N$1&gt;$AE$1,"-",IFERROR(IF(DATEDIF('Base de données'!$A3422,N$1,"d")&lt;&gt;0,"",'Base de données'!$B3422),""))</f>
        <v/>
      </c>
      <c r="O3422" s="39" t="str">
        <f>IF(O$1&gt;$AE$1,"-",IFERROR(IF(DATEDIF('Base de données'!$A3422,O$1,"d")&lt;&gt;0,"",'Base de données'!$B3422),""))</f>
        <v/>
      </c>
      <c r="P3422" s="39" t="str">
        <f>IF(P$1&gt;$AE$1,"-",IFERROR(IF(DATEDIF('Base de données'!$A3422,P$1,"d")&lt;&gt;0,"",'Base de données'!$B3422),""))</f>
        <v/>
      </c>
      <c r="Q3422" s="39" t="str">
        <f>IF(Q$1&gt;$AE$1,"-",IFERROR(IF(DATEDIF('Base de données'!$A3422,Q$1,"d")&lt;&gt;0,"",'Base de données'!$B3422),""))</f>
        <v/>
      </c>
      <c r="R3422" s="39" t="str">
        <f>IF(R$1&gt;$AE$1,"-",IFERROR(IF(DATEDIF('Base de données'!$A3422,R$1,"d")&lt;&gt;0,"",'Base de données'!$B3422),""))</f>
        <v/>
      </c>
      <c r="S3422" s="39" t="str">
        <f>IF(S$1&gt;$AE$1,"-",IFERROR(IF(DATEDIF('Base de données'!$A3422,S$1,"d")&lt;&gt;0,"",'Base de données'!$B3422),""))</f>
        <v/>
      </c>
      <c r="T3422" s="39" t="str">
        <f>IF(T$1&gt;$AE$1,"-",IFERROR(IF(DATEDIF('Base de données'!$A3422,T$1,"d")&lt;&gt;0,"",'Base de données'!$B3422),""))</f>
        <v/>
      </c>
      <c r="U3422" s="39" t="str">
        <f>IF(U$1&gt;$AE$1,"-",IFERROR(IF(DATEDIF('Base de données'!$A3422,U$1,"d")&lt;&gt;0,"",'Base de données'!$B3422),""))</f>
        <v/>
      </c>
      <c r="V3422" s="39" t="str">
        <f>IF(V$1&gt;$AE$1,"-",IFERROR(IF(DATEDIF('Base de données'!$A3422,V$1,"d")&lt;&gt;0,"",'Base de données'!$B3422),""))</f>
        <v>J93JQ</v>
      </c>
      <c r="W3422" s="34"/>
      <c r="X3422" s="30" t="str">
        <f>'Base de données'!$C3422&amp;" "&amp;'Base de données'!$D3422</f>
        <v>Diallo Bertrand</v>
      </c>
      <c r="Y3422" s="31">
        <f>COUNTIF('Base de données'!$B:$B,'Base de données'!$B3422)</f>
        <v>3</v>
      </c>
      <c r="AA3422" s="87" cm="1">
        <f t="array" aca="1" ref="AA3422" ca="1">INDIRECT("'Base de données'!A" &amp; ROW(Y3422))</f>
        <v>45992</v>
      </c>
      <c r="AB3422" s="51" t="str" cm="1">
        <f t="array" aca="1" ref="AB3422" ca="1">INDIRECT("'Base de données'!B" &amp; ROW(Z3422))</f>
        <v>J93JQ</v>
      </c>
    </row>
    <row r="3423" spans="1:28" x14ac:dyDescent="0.3">
      <c r="A3423" s="41" t="str">
        <f ca="1">IF(IF(AND($B3423&lt;&gt;"-",$B3423=$E3423),"Entrée et sortie","-")="Entrée et sortie",'Base de données'!$B3423,"-")</f>
        <v>-</v>
      </c>
      <c r="B3423" s="41" t="str">
        <f t="shared" ca="1" si="215"/>
        <v>-</v>
      </c>
      <c r="C3423" s="41" t="str">
        <f t="shared" ca="1" si="216"/>
        <v>-</v>
      </c>
      <c r="D3423" s="41" t="str">
        <f>IF($F3423="sortie en cours d'année",'Base de données'!$B3423,"-")</f>
        <v>-</v>
      </c>
      <c r="E3423" s="41" t="str">
        <f>IF($H3423="entrée en cours d'année",'Base de données'!$B3423,"-")</f>
        <v>HT3G7</v>
      </c>
      <c r="F3423" s="37" t="str">
        <f t="shared" si="213"/>
        <v/>
      </c>
      <c r="G3423" s="37" t="str">
        <f>IF($J3423="mouvement",_xlfn.XLOOKUP('Base de données'!$B3423,$V:$V,$V:$V,0),"")</f>
        <v>HT3G7</v>
      </c>
      <c r="H3423" s="37" t="str">
        <f t="shared" si="214"/>
        <v>entrée en cours d'année</v>
      </c>
      <c r="I3423" s="37">
        <f>IF($J3423="mouvement",_xlfn.XLOOKUP('Base de données'!$B3423,$K:$K,$K:$K,0),"")</f>
        <v>0</v>
      </c>
      <c r="J3423" s="38" t="str">
        <f>IF(AND(Y3423&lt;&gt;MAX(Y:Y),COUNTIF(K3423:V3423,'Base de données'!$B3423)&gt;0),"mouvement","")</f>
        <v>mouvement</v>
      </c>
      <c r="K3423" s="39" t="str">
        <f>IF(K$1&gt;$AE$1,"-",IFERROR(IF(DATEDIF('Base de données'!$A3423,K$1,"d")&lt;&gt;0,"",'Base de données'!$B3423),""))</f>
        <v/>
      </c>
      <c r="L3423" s="39" t="str">
        <f>IF(L$1&gt;$AE$1,"-",IFERROR(IF(DATEDIF('Base de données'!$A3423,L$1,"d")&lt;&gt;0,"",'Base de données'!$B3423),""))</f>
        <v/>
      </c>
      <c r="M3423" s="39" t="str">
        <f>IF(M$1&gt;$AE$1,"-",IFERROR(IF(DATEDIF('Base de données'!$A3423,M$1,"d")&lt;&gt;0,"",'Base de données'!$B3423),""))</f>
        <v/>
      </c>
      <c r="N3423" s="39" t="str">
        <f>IF(N$1&gt;$AE$1,"-",IFERROR(IF(DATEDIF('Base de données'!$A3423,N$1,"d")&lt;&gt;0,"",'Base de données'!$B3423),""))</f>
        <v/>
      </c>
      <c r="O3423" s="39" t="str">
        <f>IF(O$1&gt;$AE$1,"-",IFERROR(IF(DATEDIF('Base de données'!$A3423,O$1,"d")&lt;&gt;0,"",'Base de données'!$B3423),""))</f>
        <v/>
      </c>
      <c r="P3423" s="39" t="str">
        <f>IF(P$1&gt;$AE$1,"-",IFERROR(IF(DATEDIF('Base de données'!$A3423,P$1,"d")&lt;&gt;0,"",'Base de données'!$B3423),""))</f>
        <v/>
      </c>
      <c r="Q3423" s="39" t="str">
        <f>IF(Q$1&gt;$AE$1,"-",IFERROR(IF(DATEDIF('Base de données'!$A3423,Q$1,"d")&lt;&gt;0,"",'Base de données'!$B3423),""))</f>
        <v/>
      </c>
      <c r="R3423" s="39" t="str">
        <f>IF(R$1&gt;$AE$1,"-",IFERROR(IF(DATEDIF('Base de données'!$A3423,R$1,"d")&lt;&gt;0,"",'Base de données'!$B3423),""))</f>
        <v/>
      </c>
      <c r="S3423" s="39" t="str">
        <f>IF(S$1&gt;$AE$1,"-",IFERROR(IF(DATEDIF('Base de données'!$A3423,S$1,"d")&lt;&gt;0,"",'Base de données'!$B3423),""))</f>
        <v/>
      </c>
      <c r="T3423" s="39" t="str">
        <f>IF(T$1&gt;$AE$1,"-",IFERROR(IF(DATEDIF('Base de données'!$A3423,T$1,"d")&lt;&gt;0,"",'Base de données'!$B3423),""))</f>
        <v/>
      </c>
      <c r="U3423" s="39" t="str">
        <f>IF(U$1&gt;$AE$1,"-",IFERROR(IF(DATEDIF('Base de données'!$A3423,U$1,"d")&lt;&gt;0,"",'Base de données'!$B3423),""))</f>
        <v/>
      </c>
      <c r="V3423" s="39" t="str">
        <f>IF(V$1&gt;$AE$1,"-",IFERROR(IF(DATEDIF('Base de données'!$A3423,V$1,"d")&lt;&gt;0,"",'Base de données'!$B3423),""))</f>
        <v>HT3G7</v>
      </c>
      <c r="W3423" s="34"/>
      <c r="X3423" s="30" t="str">
        <f>'Base de données'!$C3423&amp;" "&amp;'Base de données'!$D3423</f>
        <v>Cousin Manon</v>
      </c>
      <c r="Y3423" s="31">
        <f>COUNTIF('Base de données'!$B:$B,'Base de données'!$B3423)</f>
        <v>3</v>
      </c>
      <c r="AA3423" s="87" cm="1">
        <f t="array" aca="1" ref="AA3423" ca="1">INDIRECT("'Base de données'!A" &amp; ROW(Y3423))</f>
        <v>45992</v>
      </c>
      <c r="AB3423" s="51" t="str" cm="1">
        <f t="array" aca="1" ref="AB3423" ca="1">INDIRECT("'Base de données'!B" &amp; ROW(Z3423))</f>
        <v>HT3G7</v>
      </c>
    </row>
    <row r="3424" spans="1:28" x14ac:dyDescent="0.3">
      <c r="A3424" s="41" t="str">
        <f ca="1">IF(IF(AND($B3424&lt;&gt;"-",$B3424=$E3424),"Entrée et sortie","-")="Entrée et sortie",'Base de données'!$B3424,"-")</f>
        <v>-</v>
      </c>
      <c r="B3424" s="41" t="str">
        <f t="shared" ca="1" si="215"/>
        <v>-</v>
      </c>
      <c r="C3424" s="41" t="str">
        <f t="shared" ca="1" si="216"/>
        <v>-</v>
      </c>
      <c r="D3424" s="41" t="str">
        <f>IF($F3424="sortie en cours d'année",'Base de données'!$B3424,"-")</f>
        <v>-</v>
      </c>
      <c r="E3424" s="41" t="str">
        <f>IF($H3424="entrée en cours d'année",'Base de données'!$B3424,"-")</f>
        <v>M9SM0</v>
      </c>
      <c r="F3424" s="37" t="str">
        <f t="shared" si="213"/>
        <v/>
      </c>
      <c r="G3424" s="37" t="str">
        <f>IF($J3424="mouvement",_xlfn.XLOOKUP('Base de données'!$B3424,$V:$V,$V:$V,0),"")</f>
        <v>M9SM0</v>
      </c>
      <c r="H3424" s="37" t="str">
        <f t="shared" si="214"/>
        <v>entrée en cours d'année</v>
      </c>
      <c r="I3424" s="37">
        <f>IF($J3424="mouvement",_xlfn.XLOOKUP('Base de données'!$B3424,$K:$K,$K:$K,0),"")</f>
        <v>0</v>
      </c>
      <c r="J3424" s="38" t="str">
        <f>IF(AND(Y3424&lt;&gt;MAX(Y:Y),COUNTIF(K3424:V3424,'Base de données'!$B3424)&gt;0),"mouvement","")</f>
        <v>mouvement</v>
      </c>
      <c r="K3424" s="39" t="str">
        <f>IF(K$1&gt;$AE$1,"-",IFERROR(IF(DATEDIF('Base de données'!$A3424,K$1,"d")&lt;&gt;0,"",'Base de données'!$B3424),""))</f>
        <v/>
      </c>
      <c r="L3424" s="39" t="str">
        <f>IF(L$1&gt;$AE$1,"-",IFERROR(IF(DATEDIF('Base de données'!$A3424,L$1,"d")&lt;&gt;0,"",'Base de données'!$B3424),""))</f>
        <v/>
      </c>
      <c r="M3424" s="39" t="str">
        <f>IF(M$1&gt;$AE$1,"-",IFERROR(IF(DATEDIF('Base de données'!$A3424,M$1,"d")&lt;&gt;0,"",'Base de données'!$B3424),""))</f>
        <v/>
      </c>
      <c r="N3424" s="39" t="str">
        <f>IF(N$1&gt;$AE$1,"-",IFERROR(IF(DATEDIF('Base de données'!$A3424,N$1,"d")&lt;&gt;0,"",'Base de données'!$B3424),""))</f>
        <v/>
      </c>
      <c r="O3424" s="39" t="str">
        <f>IF(O$1&gt;$AE$1,"-",IFERROR(IF(DATEDIF('Base de données'!$A3424,O$1,"d")&lt;&gt;0,"",'Base de données'!$B3424),""))</f>
        <v/>
      </c>
      <c r="P3424" s="39" t="str">
        <f>IF(P$1&gt;$AE$1,"-",IFERROR(IF(DATEDIF('Base de données'!$A3424,P$1,"d")&lt;&gt;0,"",'Base de données'!$B3424),""))</f>
        <v/>
      </c>
      <c r="Q3424" s="39" t="str">
        <f>IF(Q$1&gt;$AE$1,"-",IFERROR(IF(DATEDIF('Base de données'!$A3424,Q$1,"d")&lt;&gt;0,"",'Base de données'!$B3424),""))</f>
        <v/>
      </c>
      <c r="R3424" s="39" t="str">
        <f>IF(R$1&gt;$AE$1,"-",IFERROR(IF(DATEDIF('Base de données'!$A3424,R$1,"d")&lt;&gt;0,"",'Base de données'!$B3424),""))</f>
        <v/>
      </c>
      <c r="S3424" s="39" t="str">
        <f>IF(S$1&gt;$AE$1,"-",IFERROR(IF(DATEDIF('Base de données'!$A3424,S$1,"d")&lt;&gt;0,"",'Base de données'!$B3424),""))</f>
        <v/>
      </c>
      <c r="T3424" s="39" t="str">
        <f>IF(T$1&gt;$AE$1,"-",IFERROR(IF(DATEDIF('Base de données'!$A3424,T$1,"d")&lt;&gt;0,"",'Base de données'!$B3424),""))</f>
        <v/>
      </c>
      <c r="U3424" s="39" t="str">
        <f>IF(U$1&gt;$AE$1,"-",IFERROR(IF(DATEDIF('Base de données'!$A3424,U$1,"d")&lt;&gt;0,"",'Base de données'!$B3424),""))</f>
        <v/>
      </c>
      <c r="V3424" s="39" t="str">
        <f>IF(V$1&gt;$AE$1,"-",IFERROR(IF(DATEDIF('Base de données'!$A3424,V$1,"d")&lt;&gt;0,"",'Base de données'!$B3424),""))</f>
        <v>M9SM0</v>
      </c>
      <c r="W3424" s="34"/>
      <c r="X3424" s="30" t="str">
        <f>'Base de données'!$C3424&amp;" "&amp;'Base de données'!$D3424</f>
        <v>Brun Frédérique</v>
      </c>
      <c r="Y3424" s="31">
        <f>COUNTIF('Base de données'!$B:$B,'Base de données'!$B3424)</f>
        <v>3</v>
      </c>
      <c r="AA3424" s="87" cm="1">
        <f t="array" aca="1" ref="AA3424" ca="1">INDIRECT("'Base de données'!A" &amp; ROW(Y3424))</f>
        <v>45992</v>
      </c>
      <c r="AB3424" s="51" t="str" cm="1">
        <f t="array" aca="1" ref="AB3424" ca="1">INDIRECT("'Base de données'!B" &amp; ROW(Z3424))</f>
        <v>M9SM0</v>
      </c>
    </row>
    <row r="3425" spans="1:28" x14ac:dyDescent="0.3">
      <c r="A3425" s="41" t="str">
        <f ca="1">IF(IF(AND($B3425&lt;&gt;"-",$B3425=$E3425),"Entrée et sortie","-")="Entrée et sortie",'Base de données'!$B3425,"-")</f>
        <v>-</v>
      </c>
      <c r="B3425" s="41" t="str">
        <f t="shared" ca="1" si="215"/>
        <v>-</v>
      </c>
      <c r="C3425" s="41" t="str">
        <f t="shared" ca="1" si="216"/>
        <v>-</v>
      </c>
      <c r="D3425" s="41" t="str">
        <f>IF($F3425="sortie en cours d'année",'Base de données'!$B3425,"-")</f>
        <v>-</v>
      </c>
      <c r="E3425" s="41" t="str">
        <f>IF($H3425="entrée en cours d'année",'Base de données'!$B3425,"-")</f>
        <v>M8RZ9</v>
      </c>
      <c r="F3425" s="37" t="str">
        <f t="shared" si="213"/>
        <v/>
      </c>
      <c r="G3425" s="37" t="str">
        <f>IF($J3425="mouvement",_xlfn.XLOOKUP('Base de données'!$B3425,$V:$V,$V:$V,0),"")</f>
        <v>M8RZ9</v>
      </c>
      <c r="H3425" s="37" t="str">
        <f t="shared" si="214"/>
        <v>entrée en cours d'année</v>
      </c>
      <c r="I3425" s="37">
        <f>IF($J3425="mouvement",_xlfn.XLOOKUP('Base de données'!$B3425,$K:$K,$K:$K,0),"")</f>
        <v>0</v>
      </c>
      <c r="J3425" s="38" t="str">
        <f>IF(AND(Y3425&lt;&gt;MAX(Y:Y),COUNTIF(K3425:V3425,'Base de données'!$B3425)&gt;0),"mouvement","")</f>
        <v>mouvement</v>
      </c>
      <c r="K3425" s="39" t="str">
        <f>IF(K$1&gt;$AE$1,"-",IFERROR(IF(DATEDIF('Base de données'!$A3425,K$1,"d")&lt;&gt;0,"",'Base de données'!$B3425),""))</f>
        <v/>
      </c>
      <c r="L3425" s="39" t="str">
        <f>IF(L$1&gt;$AE$1,"-",IFERROR(IF(DATEDIF('Base de données'!$A3425,L$1,"d")&lt;&gt;0,"",'Base de données'!$B3425),""))</f>
        <v/>
      </c>
      <c r="M3425" s="39" t="str">
        <f>IF(M$1&gt;$AE$1,"-",IFERROR(IF(DATEDIF('Base de données'!$A3425,M$1,"d")&lt;&gt;0,"",'Base de données'!$B3425),""))</f>
        <v/>
      </c>
      <c r="N3425" s="39" t="str">
        <f>IF(N$1&gt;$AE$1,"-",IFERROR(IF(DATEDIF('Base de données'!$A3425,N$1,"d")&lt;&gt;0,"",'Base de données'!$B3425),""))</f>
        <v/>
      </c>
      <c r="O3425" s="39" t="str">
        <f>IF(O$1&gt;$AE$1,"-",IFERROR(IF(DATEDIF('Base de données'!$A3425,O$1,"d")&lt;&gt;0,"",'Base de données'!$B3425),""))</f>
        <v/>
      </c>
      <c r="P3425" s="39" t="str">
        <f>IF(P$1&gt;$AE$1,"-",IFERROR(IF(DATEDIF('Base de données'!$A3425,P$1,"d")&lt;&gt;0,"",'Base de données'!$B3425),""))</f>
        <v/>
      </c>
      <c r="Q3425" s="39" t="str">
        <f>IF(Q$1&gt;$AE$1,"-",IFERROR(IF(DATEDIF('Base de données'!$A3425,Q$1,"d")&lt;&gt;0,"",'Base de données'!$B3425),""))</f>
        <v/>
      </c>
      <c r="R3425" s="39" t="str">
        <f>IF(R$1&gt;$AE$1,"-",IFERROR(IF(DATEDIF('Base de données'!$A3425,R$1,"d")&lt;&gt;0,"",'Base de données'!$B3425),""))</f>
        <v/>
      </c>
      <c r="S3425" s="39" t="str">
        <f>IF(S$1&gt;$AE$1,"-",IFERROR(IF(DATEDIF('Base de données'!$A3425,S$1,"d")&lt;&gt;0,"",'Base de données'!$B3425),""))</f>
        <v/>
      </c>
      <c r="T3425" s="39" t="str">
        <f>IF(T$1&gt;$AE$1,"-",IFERROR(IF(DATEDIF('Base de données'!$A3425,T$1,"d")&lt;&gt;0,"",'Base de données'!$B3425),""))</f>
        <v/>
      </c>
      <c r="U3425" s="39" t="str">
        <f>IF(U$1&gt;$AE$1,"-",IFERROR(IF(DATEDIF('Base de données'!$A3425,U$1,"d")&lt;&gt;0,"",'Base de données'!$B3425),""))</f>
        <v/>
      </c>
      <c r="V3425" s="39" t="str">
        <f>IF(V$1&gt;$AE$1,"-",IFERROR(IF(DATEDIF('Base de données'!$A3425,V$1,"d")&lt;&gt;0,"",'Base de données'!$B3425),""))</f>
        <v>M8RZ9</v>
      </c>
      <c r="W3425" s="34"/>
      <c r="X3425" s="30" t="str">
        <f>'Base de données'!$C3425&amp;" "&amp;'Base de données'!$D3425</f>
        <v>Gimenez Hélène</v>
      </c>
      <c r="Y3425" s="31">
        <f>COUNTIF('Base de données'!$B:$B,'Base de données'!$B3425)</f>
        <v>3</v>
      </c>
      <c r="AA3425" s="87" cm="1">
        <f t="array" aca="1" ref="AA3425" ca="1">INDIRECT("'Base de données'!A" &amp; ROW(Y3425))</f>
        <v>45992</v>
      </c>
      <c r="AB3425" s="51" t="str" cm="1">
        <f t="array" aca="1" ref="AB3425" ca="1">INDIRECT("'Base de données'!B" &amp; ROW(Z3425))</f>
        <v>M8RZ9</v>
      </c>
    </row>
    <row r="3426" spans="1:28" x14ac:dyDescent="0.3">
      <c r="A3426" s="41" t="str">
        <f ca="1">IF(IF(AND($B3426&lt;&gt;"-",$B3426=$E3426),"Entrée et sortie","-")="Entrée et sortie",'Base de données'!$B3426,"-")</f>
        <v>-</v>
      </c>
      <c r="B3426" s="41" t="str">
        <f t="shared" ca="1" si="215"/>
        <v>-</v>
      </c>
      <c r="C3426" s="41" t="str">
        <f t="shared" ca="1" si="216"/>
        <v>-</v>
      </c>
      <c r="D3426" s="41" t="str">
        <f>IF($F3426="sortie en cours d'année",'Base de données'!$B3426,"-")</f>
        <v>-</v>
      </c>
      <c r="E3426" s="41" t="str">
        <f>IF($H3426="entrée en cours d'année",'Base de données'!$B3426,"-")</f>
        <v>36O5F</v>
      </c>
      <c r="F3426" s="37" t="str">
        <f t="shared" si="213"/>
        <v/>
      </c>
      <c r="G3426" s="37" t="str">
        <f>IF($J3426="mouvement",_xlfn.XLOOKUP('Base de données'!$B3426,$V:$V,$V:$V,0),"")</f>
        <v>36O5F</v>
      </c>
      <c r="H3426" s="37" t="str">
        <f t="shared" si="214"/>
        <v>entrée en cours d'année</v>
      </c>
      <c r="I3426" s="37">
        <f>IF($J3426="mouvement",_xlfn.XLOOKUP('Base de données'!$B3426,$K:$K,$K:$K,0),"")</f>
        <v>0</v>
      </c>
      <c r="J3426" s="38" t="str">
        <f>IF(AND(Y3426&lt;&gt;MAX(Y:Y),COUNTIF(K3426:V3426,'Base de données'!$B3426)&gt;0),"mouvement","")</f>
        <v>mouvement</v>
      </c>
      <c r="K3426" s="39" t="str">
        <f>IF(K$1&gt;$AE$1,"-",IFERROR(IF(DATEDIF('Base de données'!$A3426,K$1,"d")&lt;&gt;0,"",'Base de données'!$B3426),""))</f>
        <v/>
      </c>
      <c r="L3426" s="39" t="str">
        <f>IF(L$1&gt;$AE$1,"-",IFERROR(IF(DATEDIF('Base de données'!$A3426,L$1,"d")&lt;&gt;0,"",'Base de données'!$B3426),""))</f>
        <v/>
      </c>
      <c r="M3426" s="39" t="str">
        <f>IF(M$1&gt;$AE$1,"-",IFERROR(IF(DATEDIF('Base de données'!$A3426,M$1,"d")&lt;&gt;0,"",'Base de données'!$B3426),""))</f>
        <v/>
      </c>
      <c r="N3426" s="39" t="str">
        <f>IF(N$1&gt;$AE$1,"-",IFERROR(IF(DATEDIF('Base de données'!$A3426,N$1,"d")&lt;&gt;0,"",'Base de données'!$B3426),""))</f>
        <v/>
      </c>
      <c r="O3426" s="39" t="str">
        <f>IF(O$1&gt;$AE$1,"-",IFERROR(IF(DATEDIF('Base de données'!$A3426,O$1,"d")&lt;&gt;0,"",'Base de données'!$B3426),""))</f>
        <v/>
      </c>
      <c r="P3426" s="39" t="str">
        <f>IF(P$1&gt;$AE$1,"-",IFERROR(IF(DATEDIF('Base de données'!$A3426,P$1,"d")&lt;&gt;0,"",'Base de données'!$B3426),""))</f>
        <v/>
      </c>
      <c r="Q3426" s="39" t="str">
        <f>IF(Q$1&gt;$AE$1,"-",IFERROR(IF(DATEDIF('Base de données'!$A3426,Q$1,"d")&lt;&gt;0,"",'Base de données'!$B3426),""))</f>
        <v/>
      </c>
      <c r="R3426" s="39" t="str">
        <f>IF(R$1&gt;$AE$1,"-",IFERROR(IF(DATEDIF('Base de données'!$A3426,R$1,"d")&lt;&gt;0,"",'Base de données'!$B3426),""))</f>
        <v/>
      </c>
      <c r="S3426" s="39" t="str">
        <f>IF(S$1&gt;$AE$1,"-",IFERROR(IF(DATEDIF('Base de données'!$A3426,S$1,"d")&lt;&gt;0,"",'Base de données'!$B3426),""))</f>
        <v/>
      </c>
      <c r="T3426" s="39" t="str">
        <f>IF(T$1&gt;$AE$1,"-",IFERROR(IF(DATEDIF('Base de données'!$A3426,T$1,"d")&lt;&gt;0,"",'Base de données'!$B3426),""))</f>
        <v/>
      </c>
      <c r="U3426" s="39" t="str">
        <f>IF(U$1&gt;$AE$1,"-",IFERROR(IF(DATEDIF('Base de données'!$A3426,U$1,"d")&lt;&gt;0,"",'Base de données'!$B3426),""))</f>
        <v/>
      </c>
      <c r="V3426" s="39" t="str">
        <f>IF(V$1&gt;$AE$1,"-",IFERROR(IF(DATEDIF('Base de données'!$A3426,V$1,"d")&lt;&gt;0,"",'Base de données'!$B3426),""))</f>
        <v>36O5F</v>
      </c>
      <c r="W3426" s="34"/>
      <c r="X3426" s="30" t="str">
        <f>'Base de données'!$C3426&amp;" "&amp;'Base de données'!$D3426</f>
        <v>Lecomte Bernard</v>
      </c>
      <c r="Y3426" s="31">
        <f>COUNTIF('Base de données'!$B:$B,'Base de données'!$B3426)</f>
        <v>3</v>
      </c>
      <c r="AA3426" s="87" cm="1">
        <f t="array" aca="1" ref="AA3426" ca="1">INDIRECT("'Base de données'!A" &amp; ROW(Y3426))</f>
        <v>45992</v>
      </c>
      <c r="AB3426" s="51" t="str" cm="1">
        <f t="array" aca="1" ref="AB3426" ca="1">INDIRECT("'Base de données'!B" &amp; ROW(Z3426))</f>
        <v>36O5F</v>
      </c>
    </row>
    <row r="3427" spans="1:28" x14ac:dyDescent="0.3">
      <c r="A3427" s="41" t="str">
        <f ca="1">IF(IF(AND($B3427&lt;&gt;"-",$B3427=$E3427),"Entrée et sortie","-")="Entrée et sortie",'Base de données'!$B3427,"-")</f>
        <v>-</v>
      </c>
      <c r="B3427" s="41" t="str">
        <f t="shared" ca="1" si="215"/>
        <v>-</v>
      </c>
      <c r="C3427" s="41" t="str">
        <f t="shared" ca="1" si="216"/>
        <v>-</v>
      </c>
      <c r="D3427" s="41" t="str">
        <f>IF($F3427="sortie en cours d'année",'Base de données'!$B3427,"-")</f>
        <v>-</v>
      </c>
      <c r="E3427" s="41" t="str">
        <f>IF($H3427="entrée en cours d'année",'Base de données'!$B3427,"-")</f>
        <v>2O7N7</v>
      </c>
      <c r="F3427" s="37" t="str">
        <f t="shared" si="213"/>
        <v/>
      </c>
      <c r="G3427" s="37" t="str">
        <f>IF($J3427="mouvement",_xlfn.XLOOKUP('Base de données'!$B3427,$V:$V,$V:$V,0),"")</f>
        <v>2O7N7</v>
      </c>
      <c r="H3427" s="37" t="str">
        <f t="shared" si="214"/>
        <v>entrée en cours d'année</v>
      </c>
      <c r="I3427" s="37">
        <f>IF($J3427="mouvement",_xlfn.XLOOKUP('Base de données'!$B3427,$K:$K,$K:$K,0),"")</f>
        <v>0</v>
      </c>
      <c r="J3427" s="38" t="str">
        <f>IF(AND(Y3427&lt;&gt;MAX(Y:Y),COUNTIF(K3427:V3427,'Base de données'!$B3427)&gt;0),"mouvement","")</f>
        <v>mouvement</v>
      </c>
      <c r="K3427" s="39" t="str">
        <f>IF(K$1&gt;$AE$1,"-",IFERROR(IF(DATEDIF('Base de données'!$A3427,K$1,"d")&lt;&gt;0,"",'Base de données'!$B3427),""))</f>
        <v/>
      </c>
      <c r="L3427" s="39" t="str">
        <f>IF(L$1&gt;$AE$1,"-",IFERROR(IF(DATEDIF('Base de données'!$A3427,L$1,"d")&lt;&gt;0,"",'Base de données'!$B3427),""))</f>
        <v/>
      </c>
      <c r="M3427" s="39" t="str">
        <f>IF(M$1&gt;$AE$1,"-",IFERROR(IF(DATEDIF('Base de données'!$A3427,M$1,"d")&lt;&gt;0,"",'Base de données'!$B3427),""))</f>
        <v/>
      </c>
      <c r="N3427" s="39" t="str">
        <f>IF(N$1&gt;$AE$1,"-",IFERROR(IF(DATEDIF('Base de données'!$A3427,N$1,"d")&lt;&gt;0,"",'Base de données'!$B3427),""))</f>
        <v/>
      </c>
      <c r="O3427" s="39" t="str">
        <f>IF(O$1&gt;$AE$1,"-",IFERROR(IF(DATEDIF('Base de données'!$A3427,O$1,"d")&lt;&gt;0,"",'Base de données'!$B3427),""))</f>
        <v/>
      </c>
      <c r="P3427" s="39" t="str">
        <f>IF(P$1&gt;$AE$1,"-",IFERROR(IF(DATEDIF('Base de données'!$A3427,P$1,"d")&lt;&gt;0,"",'Base de données'!$B3427),""))</f>
        <v/>
      </c>
      <c r="Q3427" s="39" t="str">
        <f>IF(Q$1&gt;$AE$1,"-",IFERROR(IF(DATEDIF('Base de données'!$A3427,Q$1,"d")&lt;&gt;0,"",'Base de données'!$B3427),""))</f>
        <v/>
      </c>
      <c r="R3427" s="39" t="str">
        <f>IF(R$1&gt;$AE$1,"-",IFERROR(IF(DATEDIF('Base de données'!$A3427,R$1,"d")&lt;&gt;0,"",'Base de données'!$B3427),""))</f>
        <v/>
      </c>
      <c r="S3427" s="39" t="str">
        <f>IF(S$1&gt;$AE$1,"-",IFERROR(IF(DATEDIF('Base de données'!$A3427,S$1,"d")&lt;&gt;0,"",'Base de données'!$B3427),""))</f>
        <v/>
      </c>
      <c r="T3427" s="39" t="str">
        <f>IF(T$1&gt;$AE$1,"-",IFERROR(IF(DATEDIF('Base de données'!$A3427,T$1,"d")&lt;&gt;0,"",'Base de données'!$B3427),""))</f>
        <v/>
      </c>
      <c r="U3427" s="39" t="str">
        <f>IF(U$1&gt;$AE$1,"-",IFERROR(IF(DATEDIF('Base de données'!$A3427,U$1,"d")&lt;&gt;0,"",'Base de données'!$B3427),""))</f>
        <v/>
      </c>
      <c r="V3427" s="39" t="str">
        <f>IF(V$1&gt;$AE$1,"-",IFERROR(IF(DATEDIF('Base de données'!$A3427,V$1,"d")&lt;&gt;0,"",'Base de données'!$B3427),""))</f>
        <v>2O7N7</v>
      </c>
      <c r="W3427" s="34"/>
      <c r="X3427" s="30" t="str">
        <f>'Base de données'!$C3427&amp;" "&amp;'Base de données'!$D3427</f>
        <v>Bodin Anouk</v>
      </c>
      <c r="Y3427" s="31">
        <f>COUNTIF('Base de données'!$B:$B,'Base de données'!$B3427)</f>
        <v>2</v>
      </c>
      <c r="AA3427" s="87" cm="1">
        <f t="array" aca="1" ref="AA3427" ca="1">INDIRECT("'Base de données'!A" &amp; ROW(Y3427))</f>
        <v>45992</v>
      </c>
      <c r="AB3427" s="51" t="str" cm="1">
        <f t="array" aca="1" ref="AB3427" ca="1">INDIRECT("'Base de données'!B" &amp; ROW(Z3427))</f>
        <v>2O7N7</v>
      </c>
    </row>
    <row r="3428" spans="1:28" x14ac:dyDescent="0.3">
      <c r="A3428" s="41" t="str">
        <f ca="1">IF(IF(AND($B3428&lt;&gt;"-",$B3428=$E3428),"Entrée et sortie","-")="Entrée et sortie",'Base de données'!$B3428,"-")</f>
        <v>-</v>
      </c>
      <c r="B3428" s="41" t="str">
        <f t="shared" ca="1" si="215"/>
        <v>-</v>
      </c>
      <c r="C3428" s="41" t="str">
        <f t="shared" ca="1" si="216"/>
        <v>-</v>
      </c>
      <c r="D3428" s="41" t="str">
        <f>IF($F3428="sortie en cours d'année",'Base de données'!$B3428,"-")</f>
        <v>-</v>
      </c>
      <c r="E3428" s="41" t="str">
        <f>IF($H3428="entrée en cours d'année",'Base de données'!$B3428,"-")</f>
        <v>M70KB</v>
      </c>
      <c r="F3428" s="37" t="str">
        <f t="shared" si="213"/>
        <v/>
      </c>
      <c r="G3428" s="37" t="str">
        <f>IF($J3428="mouvement",_xlfn.XLOOKUP('Base de données'!$B3428,$V:$V,$V:$V,0),"")</f>
        <v>M70KB</v>
      </c>
      <c r="H3428" s="37" t="str">
        <f t="shared" si="214"/>
        <v>entrée en cours d'année</v>
      </c>
      <c r="I3428" s="37">
        <f>IF($J3428="mouvement",_xlfn.XLOOKUP('Base de données'!$B3428,$K:$K,$K:$K,0),"")</f>
        <v>0</v>
      </c>
      <c r="J3428" s="38" t="str">
        <f>IF(AND(Y3428&lt;&gt;MAX(Y:Y),COUNTIF(K3428:V3428,'Base de données'!$B3428)&gt;0),"mouvement","")</f>
        <v>mouvement</v>
      </c>
      <c r="K3428" s="39" t="str">
        <f>IF(K$1&gt;$AE$1,"-",IFERROR(IF(DATEDIF('Base de données'!$A3428,K$1,"d")&lt;&gt;0,"",'Base de données'!$B3428),""))</f>
        <v/>
      </c>
      <c r="L3428" s="39" t="str">
        <f>IF(L$1&gt;$AE$1,"-",IFERROR(IF(DATEDIF('Base de données'!$A3428,L$1,"d")&lt;&gt;0,"",'Base de données'!$B3428),""))</f>
        <v/>
      </c>
      <c r="M3428" s="39" t="str">
        <f>IF(M$1&gt;$AE$1,"-",IFERROR(IF(DATEDIF('Base de données'!$A3428,M$1,"d")&lt;&gt;0,"",'Base de données'!$B3428),""))</f>
        <v/>
      </c>
      <c r="N3428" s="39" t="str">
        <f>IF(N$1&gt;$AE$1,"-",IFERROR(IF(DATEDIF('Base de données'!$A3428,N$1,"d")&lt;&gt;0,"",'Base de données'!$B3428),""))</f>
        <v/>
      </c>
      <c r="O3428" s="39" t="str">
        <f>IF(O$1&gt;$AE$1,"-",IFERROR(IF(DATEDIF('Base de données'!$A3428,O$1,"d")&lt;&gt;0,"",'Base de données'!$B3428),""))</f>
        <v/>
      </c>
      <c r="P3428" s="39" t="str">
        <f>IF(P$1&gt;$AE$1,"-",IFERROR(IF(DATEDIF('Base de données'!$A3428,P$1,"d")&lt;&gt;0,"",'Base de données'!$B3428),""))</f>
        <v/>
      </c>
      <c r="Q3428" s="39" t="str">
        <f>IF(Q$1&gt;$AE$1,"-",IFERROR(IF(DATEDIF('Base de données'!$A3428,Q$1,"d")&lt;&gt;0,"",'Base de données'!$B3428),""))</f>
        <v/>
      </c>
      <c r="R3428" s="39" t="str">
        <f>IF(R$1&gt;$AE$1,"-",IFERROR(IF(DATEDIF('Base de données'!$A3428,R$1,"d")&lt;&gt;0,"",'Base de données'!$B3428),""))</f>
        <v/>
      </c>
      <c r="S3428" s="39" t="str">
        <f>IF(S$1&gt;$AE$1,"-",IFERROR(IF(DATEDIF('Base de données'!$A3428,S$1,"d")&lt;&gt;0,"",'Base de données'!$B3428),""))</f>
        <v/>
      </c>
      <c r="T3428" s="39" t="str">
        <f>IF(T$1&gt;$AE$1,"-",IFERROR(IF(DATEDIF('Base de données'!$A3428,T$1,"d")&lt;&gt;0,"",'Base de données'!$B3428),""))</f>
        <v/>
      </c>
      <c r="U3428" s="39" t="str">
        <f>IF(U$1&gt;$AE$1,"-",IFERROR(IF(DATEDIF('Base de données'!$A3428,U$1,"d")&lt;&gt;0,"",'Base de données'!$B3428),""))</f>
        <v/>
      </c>
      <c r="V3428" s="39" t="str">
        <f>IF(V$1&gt;$AE$1,"-",IFERROR(IF(DATEDIF('Base de données'!$A3428,V$1,"d")&lt;&gt;0,"",'Base de données'!$B3428),""))</f>
        <v>M70KB</v>
      </c>
      <c r="W3428" s="34"/>
      <c r="X3428" s="30" t="str">
        <f>'Base de données'!$C3428&amp;" "&amp;'Base de données'!$D3428</f>
        <v>Clément Yves</v>
      </c>
      <c r="Y3428" s="31">
        <f>COUNTIF('Base de données'!$B:$B,'Base de données'!$B3428)</f>
        <v>2</v>
      </c>
      <c r="AA3428" s="87" cm="1">
        <f t="array" aca="1" ref="AA3428" ca="1">INDIRECT("'Base de données'!A" &amp; ROW(Y3428))</f>
        <v>45992</v>
      </c>
      <c r="AB3428" s="51" t="str" cm="1">
        <f t="array" aca="1" ref="AB3428" ca="1">INDIRECT("'Base de données'!B" &amp; ROW(Z3428))</f>
        <v>M70KB</v>
      </c>
    </row>
    <row r="3429" spans="1:28" x14ac:dyDescent="0.3">
      <c r="A3429" s="41" t="str">
        <f ca="1">IF(IF(AND($B3429&lt;&gt;"-",$B3429=$E3429),"Entrée et sortie","-")="Entrée et sortie",'Base de données'!$B3429,"-")</f>
        <v>-</v>
      </c>
      <c r="B3429" s="41" t="str">
        <f t="shared" ca="1" si="215"/>
        <v>-</v>
      </c>
      <c r="C3429" s="41" t="str">
        <f t="shared" ca="1" si="216"/>
        <v>-</v>
      </c>
      <c r="D3429" s="41" t="str">
        <f>IF($F3429="sortie en cours d'année",'Base de données'!$B3429,"-")</f>
        <v>-</v>
      </c>
      <c r="E3429" s="41" t="str">
        <f>IF($H3429="entrée en cours d'année",'Base de données'!$B3429,"-")</f>
        <v>TZ21F</v>
      </c>
      <c r="F3429" s="37" t="str">
        <f t="shared" si="213"/>
        <v/>
      </c>
      <c r="G3429" s="37" t="str">
        <f>IF($J3429="mouvement",_xlfn.XLOOKUP('Base de données'!$B3429,$V:$V,$V:$V,0),"")</f>
        <v>TZ21F</v>
      </c>
      <c r="H3429" s="37" t="str">
        <f t="shared" si="214"/>
        <v>entrée en cours d'année</v>
      </c>
      <c r="I3429" s="37">
        <f>IF($J3429="mouvement",_xlfn.XLOOKUP('Base de données'!$B3429,$K:$K,$K:$K,0),"")</f>
        <v>0</v>
      </c>
      <c r="J3429" s="38" t="str">
        <f>IF(AND(Y3429&lt;&gt;MAX(Y:Y),COUNTIF(K3429:V3429,'Base de données'!$B3429)&gt;0),"mouvement","")</f>
        <v>mouvement</v>
      </c>
      <c r="K3429" s="39" t="str">
        <f>IF(K$1&gt;$AE$1,"-",IFERROR(IF(DATEDIF('Base de données'!$A3429,K$1,"d")&lt;&gt;0,"",'Base de données'!$B3429),""))</f>
        <v/>
      </c>
      <c r="L3429" s="39" t="str">
        <f>IF(L$1&gt;$AE$1,"-",IFERROR(IF(DATEDIF('Base de données'!$A3429,L$1,"d")&lt;&gt;0,"",'Base de données'!$B3429),""))</f>
        <v/>
      </c>
      <c r="M3429" s="39" t="str">
        <f>IF(M$1&gt;$AE$1,"-",IFERROR(IF(DATEDIF('Base de données'!$A3429,M$1,"d")&lt;&gt;0,"",'Base de données'!$B3429),""))</f>
        <v/>
      </c>
      <c r="N3429" s="39" t="str">
        <f>IF(N$1&gt;$AE$1,"-",IFERROR(IF(DATEDIF('Base de données'!$A3429,N$1,"d")&lt;&gt;0,"",'Base de données'!$B3429),""))</f>
        <v/>
      </c>
      <c r="O3429" s="39" t="str">
        <f>IF(O$1&gt;$AE$1,"-",IFERROR(IF(DATEDIF('Base de données'!$A3429,O$1,"d")&lt;&gt;0,"",'Base de données'!$B3429),""))</f>
        <v/>
      </c>
      <c r="P3429" s="39" t="str">
        <f>IF(P$1&gt;$AE$1,"-",IFERROR(IF(DATEDIF('Base de données'!$A3429,P$1,"d")&lt;&gt;0,"",'Base de données'!$B3429),""))</f>
        <v/>
      </c>
      <c r="Q3429" s="39" t="str">
        <f>IF(Q$1&gt;$AE$1,"-",IFERROR(IF(DATEDIF('Base de données'!$A3429,Q$1,"d")&lt;&gt;0,"",'Base de données'!$B3429),""))</f>
        <v/>
      </c>
      <c r="R3429" s="39" t="str">
        <f>IF(R$1&gt;$AE$1,"-",IFERROR(IF(DATEDIF('Base de données'!$A3429,R$1,"d")&lt;&gt;0,"",'Base de données'!$B3429),""))</f>
        <v/>
      </c>
      <c r="S3429" s="39" t="str">
        <f>IF(S$1&gt;$AE$1,"-",IFERROR(IF(DATEDIF('Base de données'!$A3429,S$1,"d")&lt;&gt;0,"",'Base de données'!$B3429),""))</f>
        <v/>
      </c>
      <c r="T3429" s="39" t="str">
        <f>IF(T$1&gt;$AE$1,"-",IFERROR(IF(DATEDIF('Base de données'!$A3429,T$1,"d")&lt;&gt;0,"",'Base de données'!$B3429),""))</f>
        <v/>
      </c>
      <c r="U3429" s="39" t="str">
        <f>IF(U$1&gt;$AE$1,"-",IFERROR(IF(DATEDIF('Base de données'!$A3429,U$1,"d")&lt;&gt;0,"",'Base de données'!$B3429),""))</f>
        <v/>
      </c>
      <c r="V3429" s="39" t="str">
        <f>IF(V$1&gt;$AE$1,"-",IFERROR(IF(DATEDIF('Base de données'!$A3429,V$1,"d")&lt;&gt;0,"",'Base de données'!$B3429),""))</f>
        <v>TZ21F</v>
      </c>
      <c r="W3429" s="34"/>
      <c r="X3429" s="30" t="str">
        <f>'Base de données'!$C3429&amp;" "&amp;'Base de données'!$D3429</f>
        <v>Nguyen Manon</v>
      </c>
      <c r="Y3429" s="31">
        <f>COUNTIF('Base de données'!$B:$B,'Base de données'!$B3429)</f>
        <v>2</v>
      </c>
      <c r="AA3429" s="87" cm="1">
        <f t="array" aca="1" ref="AA3429" ca="1">INDIRECT("'Base de données'!A" &amp; ROW(Y3429))</f>
        <v>45992</v>
      </c>
      <c r="AB3429" s="51" t="str" cm="1">
        <f t="array" aca="1" ref="AB3429" ca="1">INDIRECT("'Base de données'!B" &amp; ROW(Z3429))</f>
        <v>TZ21F</v>
      </c>
    </row>
    <row r="3430" spans="1:28" x14ac:dyDescent="0.3">
      <c r="A3430" s="41" t="str">
        <f ca="1">IF(IF(AND($B3430&lt;&gt;"-",$B3430=$E3430),"Entrée et sortie","-")="Entrée et sortie",'Base de données'!$B3430,"-")</f>
        <v>-</v>
      </c>
      <c r="B3430" s="41" t="str">
        <f t="shared" ca="1" si="215"/>
        <v>-</v>
      </c>
      <c r="C3430" s="41" t="str">
        <f t="shared" ca="1" si="216"/>
        <v>-</v>
      </c>
      <c r="D3430" s="41" t="str">
        <f>IF($F3430="sortie en cours d'année",'Base de données'!$B3430,"-")</f>
        <v>-</v>
      </c>
      <c r="E3430" s="41" t="str">
        <f>IF($H3430="entrée en cours d'année",'Base de données'!$B3430,"-")</f>
        <v>GR6D9</v>
      </c>
      <c r="F3430" s="37" t="str">
        <f t="shared" si="213"/>
        <v/>
      </c>
      <c r="G3430" s="37" t="str">
        <f>IF($J3430="mouvement",_xlfn.XLOOKUP('Base de données'!$B3430,$V:$V,$V:$V,0),"")</f>
        <v>GR6D9</v>
      </c>
      <c r="H3430" s="37" t="str">
        <f t="shared" si="214"/>
        <v>entrée en cours d'année</v>
      </c>
      <c r="I3430" s="37">
        <f>IF($J3430="mouvement",_xlfn.XLOOKUP('Base de données'!$B3430,$K:$K,$K:$K,0),"")</f>
        <v>0</v>
      </c>
      <c r="J3430" s="38" t="str">
        <f>IF(AND(Y3430&lt;&gt;MAX(Y:Y),COUNTIF(K3430:V3430,'Base de données'!$B3430)&gt;0),"mouvement","")</f>
        <v>mouvement</v>
      </c>
      <c r="K3430" s="39" t="str">
        <f>IF(K$1&gt;$AE$1,"-",IFERROR(IF(DATEDIF('Base de données'!$A3430,K$1,"d")&lt;&gt;0,"",'Base de données'!$B3430),""))</f>
        <v/>
      </c>
      <c r="L3430" s="39" t="str">
        <f>IF(L$1&gt;$AE$1,"-",IFERROR(IF(DATEDIF('Base de données'!$A3430,L$1,"d")&lt;&gt;0,"",'Base de données'!$B3430),""))</f>
        <v/>
      </c>
      <c r="M3430" s="39" t="str">
        <f>IF(M$1&gt;$AE$1,"-",IFERROR(IF(DATEDIF('Base de données'!$A3430,M$1,"d")&lt;&gt;0,"",'Base de données'!$B3430),""))</f>
        <v/>
      </c>
      <c r="N3430" s="39" t="str">
        <f>IF(N$1&gt;$AE$1,"-",IFERROR(IF(DATEDIF('Base de données'!$A3430,N$1,"d")&lt;&gt;0,"",'Base de données'!$B3430),""))</f>
        <v/>
      </c>
      <c r="O3430" s="39" t="str">
        <f>IF(O$1&gt;$AE$1,"-",IFERROR(IF(DATEDIF('Base de données'!$A3430,O$1,"d")&lt;&gt;0,"",'Base de données'!$B3430),""))</f>
        <v/>
      </c>
      <c r="P3430" s="39" t="str">
        <f>IF(P$1&gt;$AE$1,"-",IFERROR(IF(DATEDIF('Base de données'!$A3430,P$1,"d")&lt;&gt;0,"",'Base de données'!$B3430),""))</f>
        <v/>
      </c>
      <c r="Q3430" s="39" t="str">
        <f>IF(Q$1&gt;$AE$1,"-",IFERROR(IF(DATEDIF('Base de données'!$A3430,Q$1,"d")&lt;&gt;0,"",'Base de données'!$B3430),""))</f>
        <v/>
      </c>
      <c r="R3430" s="39" t="str">
        <f>IF(R$1&gt;$AE$1,"-",IFERROR(IF(DATEDIF('Base de données'!$A3430,R$1,"d")&lt;&gt;0,"",'Base de données'!$B3430),""))</f>
        <v/>
      </c>
      <c r="S3430" s="39" t="str">
        <f>IF(S$1&gt;$AE$1,"-",IFERROR(IF(DATEDIF('Base de données'!$A3430,S$1,"d")&lt;&gt;0,"",'Base de données'!$B3430),""))</f>
        <v/>
      </c>
      <c r="T3430" s="39" t="str">
        <f>IF(T$1&gt;$AE$1,"-",IFERROR(IF(DATEDIF('Base de données'!$A3430,T$1,"d")&lt;&gt;0,"",'Base de données'!$B3430),""))</f>
        <v/>
      </c>
      <c r="U3430" s="39" t="str">
        <f>IF(U$1&gt;$AE$1,"-",IFERROR(IF(DATEDIF('Base de données'!$A3430,U$1,"d")&lt;&gt;0,"",'Base de données'!$B3430),""))</f>
        <v/>
      </c>
      <c r="V3430" s="39" t="str">
        <f>IF(V$1&gt;$AE$1,"-",IFERROR(IF(DATEDIF('Base de données'!$A3430,V$1,"d")&lt;&gt;0,"",'Base de données'!$B3430),""))</f>
        <v>GR6D9</v>
      </c>
      <c r="W3430" s="34"/>
      <c r="X3430" s="30" t="str">
        <f>'Base de données'!$C3430&amp;" "&amp;'Base de données'!$D3430</f>
        <v>Leleu Maurice</v>
      </c>
      <c r="Y3430" s="31">
        <f>COUNTIF('Base de données'!$B:$B,'Base de données'!$B3430)</f>
        <v>2</v>
      </c>
      <c r="AA3430" s="87" cm="1">
        <f t="array" aca="1" ref="AA3430" ca="1">INDIRECT("'Base de données'!A" &amp; ROW(Y3430))</f>
        <v>45992</v>
      </c>
      <c r="AB3430" s="51" t="str" cm="1">
        <f t="array" aca="1" ref="AB3430" ca="1">INDIRECT("'Base de données'!B" &amp; ROW(Z3430))</f>
        <v>GR6D9</v>
      </c>
    </row>
    <row r="3431" spans="1:28" x14ac:dyDescent="0.3">
      <c r="A3431" s="41" t="str">
        <f ca="1">IF(IF(AND($B3431&lt;&gt;"-",$B3431=$E3431),"Entrée et sortie","-")="Entrée et sortie",'Base de données'!$B3431,"-")</f>
        <v>-</v>
      </c>
      <c r="B3431" s="41" t="str">
        <f t="shared" ca="1" si="215"/>
        <v>-</v>
      </c>
      <c r="C3431" s="41" t="str">
        <f t="shared" ca="1" si="216"/>
        <v>-</v>
      </c>
      <c r="D3431" s="41" t="str">
        <f>IF($F3431="sortie en cours d'année",'Base de données'!$B3431,"-")</f>
        <v>-</v>
      </c>
      <c r="E3431" s="41" t="str">
        <f>IF($H3431="entrée en cours d'année",'Base de données'!$B3431,"-")</f>
        <v>CZL1T</v>
      </c>
      <c r="F3431" s="37" t="str">
        <f t="shared" si="213"/>
        <v/>
      </c>
      <c r="G3431" s="37" t="str">
        <f>IF($J3431="mouvement",_xlfn.XLOOKUP('Base de données'!$B3431,$V:$V,$V:$V,0),"")</f>
        <v>CZL1T</v>
      </c>
      <c r="H3431" s="37" t="str">
        <f t="shared" si="214"/>
        <v>entrée en cours d'année</v>
      </c>
      <c r="I3431" s="37">
        <f>IF($J3431="mouvement",_xlfn.XLOOKUP('Base de données'!$B3431,$K:$K,$K:$K,0),"")</f>
        <v>0</v>
      </c>
      <c r="J3431" s="38" t="str">
        <f>IF(AND(Y3431&lt;&gt;MAX(Y:Y),COUNTIF(K3431:V3431,'Base de données'!$B3431)&gt;0),"mouvement","")</f>
        <v>mouvement</v>
      </c>
      <c r="K3431" s="39" t="str">
        <f>IF(K$1&gt;$AE$1,"-",IFERROR(IF(DATEDIF('Base de données'!$A3431,K$1,"d")&lt;&gt;0,"",'Base de données'!$B3431),""))</f>
        <v/>
      </c>
      <c r="L3431" s="39" t="str">
        <f>IF(L$1&gt;$AE$1,"-",IFERROR(IF(DATEDIF('Base de données'!$A3431,L$1,"d")&lt;&gt;0,"",'Base de données'!$B3431),""))</f>
        <v/>
      </c>
      <c r="M3431" s="39" t="str">
        <f>IF(M$1&gt;$AE$1,"-",IFERROR(IF(DATEDIF('Base de données'!$A3431,M$1,"d")&lt;&gt;0,"",'Base de données'!$B3431),""))</f>
        <v/>
      </c>
      <c r="N3431" s="39" t="str">
        <f>IF(N$1&gt;$AE$1,"-",IFERROR(IF(DATEDIF('Base de données'!$A3431,N$1,"d")&lt;&gt;0,"",'Base de données'!$B3431),""))</f>
        <v/>
      </c>
      <c r="O3431" s="39" t="str">
        <f>IF(O$1&gt;$AE$1,"-",IFERROR(IF(DATEDIF('Base de données'!$A3431,O$1,"d")&lt;&gt;0,"",'Base de données'!$B3431),""))</f>
        <v/>
      </c>
      <c r="P3431" s="39" t="str">
        <f>IF(P$1&gt;$AE$1,"-",IFERROR(IF(DATEDIF('Base de données'!$A3431,P$1,"d")&lt;&gt;0,"",'Base de données'!$B3431),""))</f>
        <v/>
      </c>
      <c r="Q3431" s="39" t="str">
        <f>IF(Q$1&gt;$AE$1,"-",IFERROR(IF(DATEDIF('Base de données'!$A3431,Q$1,"d")&lt;&gt;0,"",'Base de données'!$B3431),""))</f>
        <v/>
      </c>
      <c r="R3431" s="39" t="str">
        <f>IF(R$1&gt;$AE$1,"-",IFERROR(IF(DATEDIF('Base de données'!$A3431,R$1,"d")&lt;&gt;0,"",'Base de données'!$B3431),""))</f>
        <v/>
      </c>
      <c r="S3431" s="39" t="str">
        <f>IF(S$1&gt;$AE$1,"-",IFERROR(IF(DATEDIF('Base de données'!$A3431,S$1,"d")&lt;&gt;0,"",'Base de données'!$B3431),""))</f>
        <v/>
      </c>
      <c r="T3431" s="39" t="str">
        <f>IF(T$1&gt;$AE$1,"-",IFERROR(IF(DATEDIF('Base de données'!$A3431,T$1,"d")&lt;&gt;0,"",'Base de données'!$B3431),""))</f>
        <v/>
      </c>
      <c r="U3431" s="39" t="str">
        <f>IF(U$1&gt;$AE$1,"-",IFERROR(IF(DATEDIF('Base de données'!$A3431,U$1,"d")&lt;&gt;0,"",'Base de données'!$B3431),""))</f>
        <v/>
      </c>
      <c r="V3431" s="39" t="str">
        <f>IF(V$1&gt;$AE$1,"-",IFERROR(IF(DATEDIF('Base de données'!$A3431,V$1,"d")&lt;&gt;0,"",'Base de données'!$B3431),""))</f>
        <v>CZL1T</v>
      </c>
      <c r="W3431" s="34"/>
      <c r="X3431" s="30" t="str">
        <f>'Base de données'!$C3431&amp;" "&amp;'Base de données'!$D3431</f>
        <v>Martin Rémy</v>
      </c>
      <c r="Y3431" s="31">
        <f>COUNTIF('Base de données'!$B:$B,'Base de données'!$B3431)</f>
        <v>2</v>
      </c>
      <c r="AA3431" s="87" cm="1">
        <f t="array" aca="1" ref="AA3431" ca="1">INDIRECT("'Base de données'!A" &amp; ROW(Y3431))</f>
        <v>45992</v>
      </c>
      <c r="AB3431" s="51" t="str" cm="1">
        <f t="array" aca="1" ref="AB3431" ca="1">INDIRECT("'Base de données'!B" &amp; ROW(Z3431))</f>
        <v>CZL1T</v>
      </c>
    </row>
    <row r="3432" spans="1:28" x14ac:dyDescent="0.3">
      <c r="A3432" s="41" t="str">
        <f ca="1">IF(IF(AND($B3432&lt;&gt;"-",$B3432=$E3432),"Entrée et sortie","-")="Entrée et sortie",'Base de données'!$B3432,"-")</f>
        <v>-</v>
      </c>
      <c r="B3432" s="41" t="str">
        <f t="shared" ca="1" si="215"/>
        <v>-</v>
      </c>
      <c r="C3432" s="41" t="str">
        <f t="shared" ca="1" si="216"/>
        <v>-</v>
      </c>
      <c r="D3432" s="41" t="str">
        <f>IF($F3432="sortie en cours d'année",'Base de données'!$B3432,"-")</f>
        <v>-</v>
      </c>
      <c r="E3432" s="41" t="str">
        <f>IF($H3432="entrée en cours d'année",'Base de données'!$B3432,"-")</f>
        <v>GW0AF</v>
      </c>
      <c r="F3432" s="37" t="str">
        <f t="shared" si="213"/>
        <v/>
      </c>
      <c r="G3432" s="37" t="str">
        <f>IF($J3432="mouvement",_xlfn.XLOOKUP('Base de données'!$B3432,$V:$V,$V:$V,0),"")</f>
        <v>GW0AF</v>
      </c>
      <c r="H3432" s="37" t="str">
        <f t="shared" si="214"/>
        <v>entrée en cours d'année</v>
      </c>
      <c r="I3432" s="37">
        <f>IF($J3432="mouvement",_xlfn.XLOOKUP('Base de données'!$B3432,$K:$K,$K:$K,0),"")</f>
        <v>0</v>
      </c>
      <c r="J3432" s="38" t="str">
        <f>IF(AND(Y3432&lt;&gt;MAX(Y:Y),COUNTIF(K3432:V3432,'Base de données'!$B3432)&gt;0),"mouvement","")</f>
        <v>mouvement</v>
      </c>
      <c r="K3432" s="39" t="str">
        <f>IF(K$1&gt;$AE$1,"-",IFERROR(IF(DATEDIF('Base de données'!$A3432,K$1,"d")&lt;&gt;0,"",'Base de données'!$B3432),""))</f>
        <v/>
      </c>
      <c r="L3432" s="39" t="str">
        <f>IF(L$1&gt;$AE$1,"-",IFERROR(IF(DATEDIF('Base de données'!$A3432,L$1,"d")&lt;&gt;0,"",'Base de données'!$B3432),""))</f>
        <v/>
      </c>
      <c r="M3432" s="39" t="str">
        <f>IF(M$1&gt;$AE$1,"-",IFERROR(IF(DATEDIF('Base de données'!$A3432,M$1,"d")&lt;&gt;0,"",'Base de données'!$B3432),""))</f>
        <v/>
      </c>
      <c r="N3432" s="39" t="str">
        <f>IF(N$1&gt;$AE$1,"-",IFERROR(IF(DATEDIF('Base de données'!$A3432,N$1,"d")&lt;&gt;0,"",'Base de données'!$B3432),""))</f>
        <v/>
      </c>
      <c r="O3432" s="39" t="str">
        <f>IF(O$1&gt;$AE$1,"-",IFERROR(IF(DATEDIF('Base de données'!$A3432,O$1,"d")&lt;&gt;0,"",'Base de données'!$B3432),""))</f>
        <v/>
      </c>
      <c r="P3432" s="39" t="str">
        <f>IF(P$1&gt;$AE$1,"-",IFERROR(IF(DATEDIF('Base de données'!$A3432,P$1,"d")&lt;&gt;0,"",'Base de données'!$B3432),""))</f>
        <v/>
      </c>
      <c r="Q3432" s="39" t="str">
        <f>IF(Q$1&gt;$AE$1,"-",IFERROR(IF(DATEDIF('Base de données'!$A3432,Q$1,"d")&lt;&gt;0,"",'Base de données'!$B3432),""))</f>
        <v/>
      </c>
      <c r="R3432" s="39" t="str">
        <f>IF(R$1&gt;$AE$1,"-",IFERROR(IF(DATEDIF('Base de données'!$A3432,R$1,"d")&lt;&gt;0,"",'Base de données'!$B3432),""))</f>
        <v/>
      </c>
      <c r="S3432" s="39" t="str">
        <f>IF(S$1&gt;$AE$1,"-",IFERROR(IF(DATEDIF('Base de données'!$A3432,S$1,"d")&lt;&gt;0,"",'Base de données'!$B3432),""))</f>
        <v/>
      </c>
      <c r="T3432" s="39" t="str">
        <f>IF(T$1&gt;$AE$1,"-",IFERROR(IF(DATEDIF('Base de données'!$A3432,T$1,"d")&lt;&gt;0,"",'Base de données'!$B3432),""))</f>
        <v/>
      </c>
      <c r="U3432" s="39" t="str">
        <f>IF(U$1&gt;$AE$1,"-",IFERROR(IF(DATEDIF('Base de données'!$A3432,U$1,"d")&lt;&gt;0,"",'Base de données'!$B3432),""))</f>
        <v/>
      </c>
      <c r="V3432" s="39" t="str">
        <f>IF(V$1&gt;$AE$1,"-",IFERROR(IF(DATEDIF('Base de données'!$A3432,V$1,"d")&lt;&gt;0,"",'Base de données'!$B3432),""))</f>
        <v>GW0AF</v>
      </c>
      <c r="W3432" s="34"/>
      <c r="X3432" s="30" t="str">
        <f>'Base de données'!$C3432&amp;" "&amp;'Base de données'!$D3432</f>
        <v>Lebon Aurélie</v>
      </c>
      <c r="Y3432" s="31">
        <f>COUNTIF('Base de données'!$B:$B,'Base de données'!$B3432)</f>
        <v>2</v>
      </c>
      <c r="AA3432" s="87" cm="1">
        <f t="array" aca="1" ref="AA3432" ca="1">INDIRECT("'Base de données'!A" &amp; ROW(Y3432))</f>
        <v>45992</v>
      </c>
      <c r="AB3432" s="51" t="str" cm="1">
        <f t="array" aca="1" ref="AB3432" ca="1">INDIRECT("'Base de données'!B" &amp; ROW(Z3432))</f>
        <v>GW0AF</v>
      </c>
    </row>
    <row r="3433" spans="1:28" x14ac:dyDescent="0.3">
      <c r="A3433" s="41" t="str">
        <f ca="1">IF(IF(AND($B3433&lt;&gt;"-",$B3433=$E3433),"Entrée et sortie","-")="Entrée et sortie",'Base de données'!$B3433,"-")</f>
        <v>-</v>
      </c>
      <c r="B3433" s="41" t="str">
        <f t="shared" ca="1" si="215"/>
        <v>-</v>
      </c>
      <c r="C3433" s="41" t="str">
        <f t="shared" ca="1" si="216"/>
        <v>-</v>
      </c>
      <c r="D3433" s="41" t="str">
        <f>IF($F3433="sortie en cours d'année",'Base de données'!$B3433,"-")</f>
        <v>-</v>
      </c>
      <c r="E3433" s="41" t="str">
        <f>IF($H3433="entrée en cours d'année",'Base de données'!$B3433,"-")</f>
        <v>68IPS</v>
      </c>
      <c r="F3433" s="37" t="str">
        <f t="shared" si="213"/>
        <v/>
      </c>
      <c r="G3433" s="37" t="str">
        <f>IF($J3433="mouvement",_xlfn.XLOOKUP('Base de données'!$B3433,$V:$V,$V:$V,0),"")</f>
        <v>68IPS</v>
      </c>
      <c r="H3433" s="37" t="str">
        <f t="shared" si="214"/>
        <v>entrée en cours d'année</v>
      </c>
      <c r="I3433" s="37">
        <f>IF($J3433="mouvement",_xlfn.XLOOKUP('Base de données'!$B3433,$K:$K,$K:$K,0),"")</f>
        <v>0</v>
      </c>
      <c r="J3433" s="38" t="str">
        <f>IF(AND(Y3433&lt;&gt;MAX(Y:Y),COUNTIF(K3433:V3433,'Base de données'!$B3433)&gt;0),"mouvement","")</f>
        <v>mouvement</v>
      </c>
      <c r="K3433" s="39" t="str">
        <f>IF(K$1&gt;$AE$1,"-",IFERROR(IF(DATEDIF('Base de données'!$A3433,K$1,"d")&lt;&gt;0,"",'Base de données'!$B3433),""))</f>
        <v/>
      </c>
      <c r="L3433" s="39" t="str">
        <f>IF(L$1&gt;$AE$1,"-",IFERROR(IF(DATEDIF('Base de données'!$A3433,L$1,"d")&lt;&gt;0,"",'Base de données'!$B3433),""))</f>
        <v/>
      </c>
      <c r="M3433" s="39" t="str">
        <f>IF(M$1&gt;$AE$1,"-",IFERROR(IF(DATEDIF('Base de données'!$A3433,M$1,"d")&lt;&gt;0,"",'Base de données'!$B3433),""))</f>
        <v/>
      </c>
      <c r="N3433" s="39" t="str">
        <f>IF(N$1&gt;$AE$1,"-",IFERROR(IF(DATEDIF('Base de données'!$A3433,N$1,"d")&lt;&gt;0,"",'Base de données'!$B3433),""))</f>
        <v/>
      </c>
      <c r="O3433" s="39" t="str">
        <f>IF(O$1&gt;$AE$1,"-",IFERROR(IF(DATEDIF('Base de données'!$A3433,O$1,"d")&lt;&gt;0,"",'Base de données'!$B3433),""))</f>
        <v/>
      </c>
      <c r="P3433" s="39" t="str">
        <f>IF(P$1&gt;$AE$1,"-",IFERROR(IF(DATEDIF('Base de données'!$A3433,P$1,"d")&lt;&gt;0,"",'Base de données'!$B3433),""))</f>
        <v/>
      </c>
      <c r="Q3433" s="39" t="str">
        <f>IF(Q$1&gt;$AE$1,"-",IFERROR(IF(DATEDIF('Base de données'!$A3433,Q$1,"d")&lt;&gt;0,"",'Base de données'!$B3433),""))</f>
        <v/>
      </c>
      <c r="R3433" s="39" t="str">
        <f>IF(R$1&gt;$AE$1,"-",IFERROR(IF(DATEDIF('Base de données'!$A3433,R$1,"d")&lt;&gt;0,"",'Base de données'!$B3433),""))</f>
        <v/>
      </c>
      <c r="S3433" s="39" t="str">
        <f>IF(S$1&gt;$AE$1,"-",IFERROR(IF(DATEDIF('Base de données'!$A3433,S$1,"d")&lt;&gt;0,"",'Base de données'!$B3433),""))</f>
        <v/>
      </c>
      <c r="T3433" s="39" t="str">
        <f>IF(T$1&gt;$AE$1,"-",IFERROR(IF(DATEDIF('Base de données'!$A3433,T$1,"d")&lt;&gt;0,"",'Base de données'!$B3433),""))</f>
        <v/>
      </c>
      <c r="U3433" s="39" t="str">
        <f>IF(U$1&gt;$AE$1,"-",IFERROR(IF(DATEDIF('Base de données'!$A3433,U$1,"d")&lt;&gt;0,"",'Base de données'!$B3433),""))</f>
        <v/>
      </c>
      <c r="V3433" s="39" t="str">
        <f>IF(V$1&gt;$AE$1,"-",IFERROR(IF(DATEDIF('Base de données'!$A3433,V$1,"d")&lt;&gt;0,"",'Base de données'!$B3433),""))</f>
        <v>68IPS</v>
      </c>
      <c r="W3433" s="34"/>
      <c r="X3433" s="30" t="str">
        <f>'Base de données'!$C3433&amp;" "&amp;'Base de données'!$D3433</f>
        <v>Aubry Pauline</v>
      </c>
      <c r="Y3433" s="31">
        <f>COUNTIF('Base de données'!$B:$B,'Base de données'!$B3433)</f>
        <v>2</v>
      </c>
      <c r="AA3433" s="87" cm="1">
        <f t="array" aca="1" ref="AA3433" ca="1">INDIRECT("'Base de données'!A" &amp; ROW(Y3433))</f>
        <v>45992</v>
      </c>
      <c r="AB3433" s="51" t="str" cm="1">
        <f t="array" aca="1" ref="AB3433" ca="1">INDIRECT("'Base de données'!B" &amp; ROW(Z3433))</f>
        <v>68IPS</v>
      </c>
    </row>
    <row r="3434" spans="1:28" x14ac:dyDescent="0.3">
      <c r="A3434" s="41" t="str">
        <f ca="1">IF(IF(AND($B3434&lt;&gt;"-",$B3434=$E3434),"Entrée et sortie","-")="Entrée et sortie",'Base de données'!$B3434,"-")</f>
        <v>-</v>
      </c>
      <c r="B3434" s="41" t="str">
        <f t="shared" ca="1" si="215"/>
        <v>-</v>
      </c>
      <c r="C3434" s="41" t="str">
        <f t="shared" ca="1" si="216"/>
        <v>-</v>
      </c>
      <c r="D3434" s="41" t="str">
        <f>IF($F3434="sortie en cours d'année",'Base de données'!$B3434,"-")</f>
        <v>-</v>
      </c>
      <c r="E3434" s="41" t="str">
        <f>IF($H3434="entrée en cours d'année",'Base de données'!$B3434,"-")</f>
        <v>ILHMU</v>
      </c>
      <c r="F3434" s="37" t="str">
        <f t="shared" si="213"/>
        <v/>
      </c>
      <c r="G3434" s="37" t="str">
        <f>IF($J3434="mouvement",_xlfn.XLOOKUP('Base de données'!$B3434,$V:$V,$V:$V,0),"")</f>
        <v>ILHMU</v>
      </c>
      <c r="H3434" s="37" t="str">
        <f t="shared" si="214"/>
        <v>entrée en cours d'année</v>
      </c>
      <c r="I3434" s="37">
        <f>IF($J3434="mouvement",_xlfn.XLOOKUP('Base de données'!$B3434,$K:$K,$K:$K,0),"")</f>
        <v>0</v>
      </c>
      <c r="J3434" s="38" t="str">
        <f>IF(AND(Y3434&lt;&gt;MAX(Y:Y),COUNTIF(K3434:V3434,'Base de données'!$B3434)&gt;0),"mouvement","")</f>
        <v>mouvement</v>
      </c>
      <c r="K3434" s="39" t="str">
        <f>IF(K$1&gt;$AE$1,"-",IFERROR(IF(DATEDIF('Base de données'!$A3434,K$1,"d")&lt;&gt;0,"",'Base de données'!$B3434),""))</f>
        <v/>
      </c>
      <c r="L3434" s="39" t="str">
        <f>IF(L$1&gt;$AE$1,"-",IFERROR(IF(DATEDIF('Base de données'!$A3434,L$1,"d")&lt;&gt;0,"",'Base de données'!$B3434),""))</f>
        <v/>
      </c>
      <c r="M3434" s="39" t="str">
        <f>IF(M$1&gt;$AE$1,"-",IFERROR(IF(DATEDIF('Base de données'!$A3434,M$1,"d")&lt;&gt;0,"",'Base de données'!$B3434),""))</f>
        <v/>
      </c>
      <c r="N3434" s="39" t="str">
        <f>IF(N$1&gt;$AE$1,"-",IFERROR(IF(DATEDIF('Base de données'!$A3434,N$1,"d")&lt;&gt;0,"",'Base de données'!$B3434),""))</f>
        <v/>
      </c>
      <c r="O3434" s="39" t="str">
        <f>IF(O$1&gt;$AE$1,"-",IFERROR(IF(DATEDIF('Base de données'!$A3434,O$1,"d")&lt;&gt;0,"",'Base de données'!$B3434),""))</f>
        <v/>
      </c>
      <c r="P3434" s="39" t="str">
        <f>IF(P$1&gt;$AE$1,"-",IFERROR(IF(DATEDIF('Base de données'!$A3434,P$1,"d")&lt;&gt;0,"",'Base de données'!$B3434),""))</f>
        <v/>
      </c>
      <c r="Q3434" s="39" t="str">
        <f>IF(Q$1&gt;$AE$1,"-",IFERROR(IF(DATEDIF('Base de données'!$A3434,Q$1,"d")&lt;&gt;0,"",'Base de données'!$B3434),""))</f>
        <v/>
      </c>
      <c r="R3434" s="39" t="str">
        <f>IF(R$1&gt;$AE$1,"-",IFERROR(IF(DATEDIF('Base de données'!$A3434,R$1,"d")&lt;&gt;0,"",'Base de données'!$B3434),""))</f>
        <v/>
      </c>
      <c r="S3434" s="39" t="str">
        <f>IF(S$1&gt;$AE$1,"-",IFERROR(IF(DATEDIF('Base de données'!$A3434,S$1,"d")&lt;&gt;0,"",'Base de données'!$B3434),""))</f>
        <v/>
      </c>
      <c r="T3434" s="39" t="str">
        <f>IF(T$1&gt;$AE$1,"-",IFERROR(IF(DATEDIF('Base de données'!$A3434,T$1,"d")&lt;&gt;0,"",'Base de données'!$B3434),""))</f>
        <v/>
      </c>
      <c r="U3434" s="39" t="str">
        <f>IF(U$1&gt;$AE$1,"-",IFERROR(IF(DATEDIF('Base de données'!$A3434,U$1,"d")&lt;&gt;0,"",'Base de données'!$B3434),""))</f>
        <v/>
      </c>
      <c r="V3434" s="39" t="str">
        <f>IF(V$1&gt;$AE$1,"-",IFERROR(IF(DATEDIF('Base de données'!$A3434,V$1,"d")&lt;&gt;0,"",'Base de données'!$B3434),""))</f>
        <v>ILHMU</v>
      </c>
      <c r="W3434" s="34"/>
      <c r="X3434" s="30" t="str">
        <f>'Base de données'!$C3434&amp;" "&amp;'Base de données'!$D3434</f>
        <v>Lefort Charlotte</v>
      </c>
      <c r="Y3434" s="31">
        <f>COUNTIF('Base de données'!$B:$B,'Base de données'!$B3434)</f>
        <v>2</v>
      </c>
      <c r="AA3434" s="87" cm="1">
        <f t="array" aca="1" ref="AA3434" ca="1">INDIRECT("'Base de données'!A" &amp; ROW(Y3434))</f>
        <v>45992</v>
      </c>
      <c r="AB3434" s="51" t="str" cm="1">
        <f t="array" aca="1" ref="AB3434" ca="1">INDIRECT("'Base de données'!B" &amp; ROW(Z3434))</f>
        <v>ILHMU</v>
      </c>
    </row>
    <row r="3435" spans="1:28" x14ac:dyDescent="0.3">
      <c r="A3435" s="41" t="str">
        <f ca="1">IF(IF(AND($B3435&lt;&gt;"-",$B3435=$E3435),"Entrée et sortie","-")="Entrée et sortie",'Base de données'!$B3435,"-")</f>
        <v>-</v>
      </c>
      <c r="B3435" s="41" t="str">
        <f t="shared" ca="1" si="215"/>
        <v>-</v>
      </c>
      <c r="C3435" s="41" t="str">
        <f t="shared" ca="1" si="216"/>
        <v>-</v>
      </c>
      <c r="D3435" s="41" t="str">
        <f>IF($F3435="sortie en cours d'année",'Base de données'!$B3435,"-")</f>
        <v>-</v>
      </c>
      <c r="E3435" s="41" t="str">
        <f>IF($H3435="entrée en cours d'année",'Base de données'!$B3435,"-")</f>
        <v>RLVCC</v>
      </c>
      <c r="F3435" s="37" t="str">
        <f t="shared" si="213"/>
        <v/>
      </c>
      <c r="G3435" s="37" t="str">
        <f>IF($J3435="mouvement",_xlfn.XLOOKUP('Base de données'!$B3435,$V:$V,$V:$V,0),"")</f>
        <v>RLVCC</v>
      </c>
      <c r="H3435" s="37" t="str">
        <f t="shared" si="214"/>
        <v>entrée en cours d'année</v>
      </c>
      <c r="I3435" s="37">
        <f>IF($J3435="mouvement",_xlfn.XLOOKUP('Base de données'!$B3435,$K:$K,$K:$K,0),"")</f>
        <v>0</v>
      </c>
      <c r="J3435" s="38" t="str">
        <f>IF(AND(Y3435&lt;&gt;MAX(Y:Y),COUNTIF(K3435:V3435,'Base de données'!$B3435)&gt;0),"mouvement","")</f>
        <v>mouvement</v>
      </c>
      <c r="K3435" s="39" t="str">
        <f>IF(K$1&gt;$AE$1,"-",IFERROR(IF(DATEDIF('Base de données'!$A3435,K$1,"d")&lt;&gt;0,"",'Base de données'!$B3435),""))</f>
        <v/>
      </c>
      <c r="L3435" s="39" t="str">
        <f>IF(L$1&gt;$AE$1,"-",IFERROR(IF(DATEDIF('Base de données'!$A3435,L$1,"d")&lt;&gt;0,"",'Base de données'!$B3435),""))</f>
        <v/>
      </c>
      <c r="M3435" s="39" t="str">
        <f>IF(M$1&gt;$AE$1,"-",IFERROR(IF(DATEDIF('Base de données'!$A3435,M$1,"d")&lt;&gt;0,"",'Base de données'!$B3435),""))</f>
        <v/>
      </c>
      <c r="N3435" s="39" t="str">
        <f>IF(N$1&gt;$AE$1,"-",IFERROR(IF(DATEDIF('Base de données'!$A3435,N$1,"d")&lt;&gt;0,"",'Base de données'!$B3435),""))</f>
        <v/>
      </c>
      <c r="O3435" s="39" t="str">
        <f>IF(O$1&gt;$AE$1,"-",IFERROR(IF(DATEDIF('Base de données'!$A3435,O$1,"d")&lt;&gt;0,"",'Base de données'!$B3435),""))</f>
        <v/>
      </c>
      <c r="P3435" s="39" t="str">
        <f>IF(P$1&gt;$AE$1,"-",IFERROR(IF(DATEDIF('Base de données'!$A3435,P$1,"d")&lt;&gt;0,"",'Base de données'!$B3435),""))</f>
        <v/>
      </c>
      <c r="Q3435" s="39" t="str">
        <f>IF(Q$1&gt;$AE$1,"-",IFERROR(IF(DATEDIF('Base de données'!$A3435,Q$1,"d")&lt;&gt;0,"",'Base de données'!$B3435),""))</f>
        <v/>
      </c>
      <c r="R3435" s="39" t="str">
        <f>IF(R$1&gt;$AE$1,"-",IFERROR(IF(DATEDIF('Base de données'!$A3435,R$1,"d")&lt;&gt;0,"",'Base de données'!$B3435),""))</f>
        <v/>
      </c>
      <c r="S3435" s="39" t="str">
        <f>IF(S$1&gt;$AE$1,"-",IFERROR(IF(DATEDIF('Base de données'!$A3435,S$1,"d")&lt;&gt;0,"",'Base de données'!$B3435),""))</f>
        <v/>
      </c>
      <c r="T3435" s="39" t="str">
        <f>IF(T$1&gt;$AE$1,"-",IFERROR(IF(DATEDIF('Base de données'!$A3435,T$1,"d")&lt;&gt;0,"",'Base de données'!$B3435),""))</f>
        <v/>
      </c>
      <c r="U3435" s="39" t="str">
        <f>IF(U$1&gt;$AE$1,"-",IFERROR(IF(DATEDIF('Base de données'!$A3435,U$1,"d")&lt;&gt;0,"",'Base de données'!$B3435),""))</f>
        <v/>
      </c>
      <c r="V3435" s="39" t="str">
        <f>IF(V$1&gt;$AE$1,"-",IFERROR(IF(DATEDIF('Base de données'!$A3435,V$1,"d")&lt;&gt;0,"",'Base de données'!$B3435),""))</f>
        <v>RLVCC</v>
      </c>
      <c r="W3435" s="34"/>
      <c r="X3435" s="30" t="str">
        <f>'Base de données'!$C3435&amp;" "&amp;'Base de données'!$D3435</f>
        <v>Brunet Bernadette</v>
      </c>
      <c r="Y3435" s="31">
        <f>COUNTIF('Base de données'!$B:$B,'Base de données'!$B3435)</f>
        <v>2</v>
      </c>
      <c r="AA3435" s="87" cm="1">
        <f t="array" aca="1" ref="AA3435" ca="1">INDIRECT("'Base de données'!A" &amp; ROW(Y3435))</f>
        <v>45992</v>
      </c>
      <c r="AB3435" s="51" t="str" cm="1">
        <f t="array" aca="1" ref="AB3435" ca="1">INDIRECT("'Base de données'!B" &amp; ROW(Z3435))</f>
        <v>RLVCC</v>
      </c>
    </row>
    <row r="3436" spans="1:28" x14ac:dyDescent="0.3">
      <c r="A3436" s="41" t="str">
        <f ca="1">IF(IF(AND($B3436&lt;&gt;"-",$B3436=$E3436),"Entrée et sortie","-")="Entrée et sortie",'Base de données'!$B3436,"-")</f>
        <v>-</v>
      </c>
      <c r="B3436" s="41" t="str">
        <f t="shared" ca="1" si="215"/>
        <v>-</v>
      </c>
      <c r="C3436" s="41" t="str">
        <f t="shared" ca="1" si="216"/>
        <v>-</v>
      </c>
      <c r="D3436" s="41" t="str">
        <f>IF($F3436="sortie en cours d'année",'Base de données'!$B3436,"-")</f>
        <v>-</v>
      </c>
      <c r="E3436" s="41" t="str">
        <f>IF($H3436="entrée en cours d'année",'Base de données'!$B3436,"-")</f>
        <v>IWYGR</v>
      </c>
      <c r="F3436" s="37" t="str">
        <f t="shared" si="213"/>
        <v/>
      </c>
      <c r="G3436" s="37" t="str">
        <f>IF($J3436="mouvement",_xlfn.XLOOKUP('Base de données'!$B3436,$V:$V,$V:$V,0),"")</f>
        <v>IWYGR</v>
      </c>
      <c r="H3436" s="37" t="str">
        <f t="shared" si="214"/>
        <v>entrée en cours d'année</v>
      </c>
      <c r="I3436" s="37">
        <f>IF($J3436="mouvement",_xlfn.XLOOKUP('Base de données'!$B3436,$K:$K,$K:$K,0),"")</f>
        <v>0</v>
      </c>
      <c r="J3436" s="38" t="str">
        <f>IF(AND(Y3436&lt;&gt;MAX(Y:Y),COUNTIF(K3436:V3436,'Base de données'!$B3436)&gt;0),"mouvement","")</f>
        <v>mouvement</v>
      </c>
      <c r="K3436" s="39" t="str">
        <f>IF(K$1&gt;$AE$1,"-",IFERROR(IF(DATEDIF('Base de données'!$A3436,K$1,"d")&lt;&gt;0,"",'Base de données'!$B3436),""))</f>
        <v/>
      </c>
      <c r="L3436" s="39" t="str">
        <f>IF(L$1&gt;$AE$1,"-",IFERROR(IF(DATEDIF('Base de données'!$A3436,L$1,"d")&lt;&gt;0,"",'Base de données'!$B3436),""))</f>
        <v/>
      </c>
      <c r="M3436" s="39" t="str">
        <f>IF(M$1&gt;$AE$1,"-",IFERROR(IF(DATEDIF('Base de données'!$A3436,M$1,"d")&lt;&gt;0,"",'Base de données'!$B3436),""))</f>
        <v/>
      </c>
      <c r="N3436" s="39" t="str">
        <f>IF(N$1&gt;$AE$1,"-",IFERROR(IF(DATEDIF('Base de données'!$A3436,N$1,"d")&lt;&gt;0,"",'Base de données'!$B3436),""))</f>
        <v/>
      </c>
      <c r="O3436" s="39" t="str">
        <f>IF(O$1&gt;$AE$1,"-",IFERROR(IF(DATEDIF('Base de données'!$A3436,O$1,"d")&lt;&gt;0,"",'Base de données'!$B3436),""))</f>
        <v/>
      </c>
      <c r="P3436" s="39" t="str">
        <f>IF(P$1&gt;$AE$1,"-",IFERROR(IF(DATEDIF('Base de données'!$A3436,P$1,"d")&lt;&gt;0,"",'Base de données'!$B3436),""))</f>
        <v/>
      </c>
      <c r="Q3436" s="39" t="str">
        <f>IF(Q$1&gt;$AE$1,"-",IFERROR(IF(DATEDIF('Base de données'!$A3436,Q$1,"d")&lt;&gt;0,"",'Base de données'!$B3436),""))</f>
        <v/>
      </c>
      <c r="R3436" s="39" t="str">
        <f>IF(R$1&gt;$AE$1,"-",IFERROR(IF(DATEDIF('Base de données'!$A3436,R$1,"d")&lt;&gt;0,"",'Base de données'!$B3436),""))</f>
        <v/>
      </c>
      <c r="S3436" s="39" t="str">
        <f>IF(S$1&gt;$AE$1,"-",IFERROR(IF(DATEDIF('Base de données'!$A3436,S$1,"d")&lt;&gt;0,"",'Base de données'!$B3436),""))</f>
        <v/>
      </c>
      <c r="T3436" s="39" t="str">
        <f>IF(T$1&gt;$AE$1,"-",IFERROR(IF(DATEDIF('Base de données'!$A3436,T$1,"d")&lt;&gt;0,"",'Base de données'!$B3436),""))</f>
        <v/>
      </c>
      <c r="U3436" s="39" t="str">
        <f>IF(U$1&gt;$AE$1,"-",IFERROR(IF(DATEDIF('Base de données'!$A3436,U$1,"d")&lt;&gt;0,"",'Base de données'!$B3436),""))</f>
        <v/>
      </c>
      <c r="V3436" s="39" t="str">
        <f>IF(V$1&gt;$AE$1,"-",IFERROR(IF(DATEDIF('Base de données'!$A3436,V$1,"d")&lt;&gt;0,"",'Base de données'!$B3436),""))</f>
        <v>IWYGR</v>
      </c>
      <c r="W3436" s="34"/>
      <c r="X3436" s="30" t="str">
        <f>'Base de données'!$C3436&amp;" "&amp;'Base de données'!$D3436</f>
        <v>Delannoy Luc</v>
      </c>
      <c r="Y3436" s="31">
        <f>COUNTIF('Base de données'!$B:$B,'Base de données'!$B3436)</f>
        <v>2</v>
      </c>
      <c r="AA3436" s="87" cm="1">
        <f t="array" aca="1" ref="AA3436" ca="1">INDIRECT("'Base de données'!A" &amp; ROW(Y3436))</f>
        <v>45992</v>
      </c>
      <c r="AB3436" s="51" t="str" cm="1">
        <f t="array" aca="1" ref="AB3436" ca="1">INDIRECT("'Base de données'!B" &amp; ROW(Z3436))</f>
        <v>IWYGR</v>
      </c>
    </row>
    <row r="3437" spans="1:28" x14ac:dyDescent="0.3">
      <c r="A3437" s="41" t="str">
        <f ca="1">IF(IF(AND($B3437&lt;&gt;"-",$B3437=$E3437),"Entrée et sortie","-")="Entrée et sortie",'Base de données'!$B3437,"-")</f>
        <v>-</v>
      </c>
      <c r="B3437" s="41" t="str">
        <f t="shared" ca="1" si="215"/>
        <v>-</v>
      </c>
      <c r="C3437" s="41" t="str">
        <f t="shared" ca="1" si="216"/>
        <v>-</v>
      </c>
      <c r="D3437" s="41" t="str">
        <f>IF($F3437="sortie en cours d'année",'Base de données'!$B3437,"-")</f>
        <v>-</v>
      </c>
      <c r="E3437" s="41" t="str">
        <f>IF($H3437="entrée en cours d'année",'Base de données'!$B3437,"-")</f>
        <v>6WN15</v>
      </c>
      <c r="F3437" s="37" t="str">
        <f t="shared" si="213"/>
        <v/>
      </c>
      <c r="G3437" s="37" t="str">
        <f>IF($J3437="mouvement",_xlfn.XLOOKUP('Base de données'!$B3437,$V:$V,$V:$V,0),"")</f>
        <v>6WN15</v>
      </c>
      <c r="H3437" s="37" t="str">
        <f t="shared" si="214"/>
        <v>entrée en cours d'année</v>
      </c>
      <c r="I3437" s="37">
        <f>IF($J3437="mouvement",_xlfn.XLOOKUP('Base de données'!$B3437,$K:$K,$K:$K,0),"")</f>
        <v>0</v>
      </c>
      <c r="J3437" s="38" t="str">
        <f>IF(AND(Y3437&lt;&gt;MAX(Y:Y),COUNTIF(K3437:V3437,'Base de données'!$B3437)&gt;0),"mouvement","")</f>
        <v>mouvement</v>
      </c>
      <c r="K3437" s="39" t="str">
        <f>IF(K$1&gt;$AE$1,"-",IFERROR(IF(DATEDIF('Base de données'!$A3437,K$1,"d")&lt;&gt;0,"",'Base de données'!$B3437),""))</f>
        <v/>
      </c>
      <c r="L3437" s="39" t="str">
        <f>IF(L$1&gt;$AE$1,"-",IFERROR(IF(DATEDIF('Base de données'!$A3437,L$1,"d")&lt;&gt;0,"",'Base de données'!$B3437),""))</f>
        <v/>
      </c>
      <c r="M3437" s="39" t="str">
        <f>IF(M$1&gt;$AE$1,"-",IFERROR(IF(DATEDIF('Base de données'!$A3437,M$1,"d")&lt;&gt;0,"",'Base de données'!$B3437),""))</f>
        <v/>
      </c>
      <c r="N3437" s="39" t="str">
        <f>IF(N$1&gt;$AE$1,"-",IFERROR(IF(DATEDIF('Base de données'!$A3437,N$1,"d")&lt;&gt;0,"",'Base de données'!$B3437),""))</f>
        <v/>
      </c>
      <c r="O3437" s="39" t="str">
        <f>IF(O$1&gt;$AE$1,"-",IFERROR(IF(DATEDIF('Base de données'!$A3437,O$1,"d")&lt;&gt;0,"",'Base de données'!$B3437),""))</f>
        <v/>
      </c>
      <c r="P3437" s="39" t="str">
        <f>IF(P$1&gt;$AE$1,"-",IFERROR(IF(DATEDIF('Base de données'!$A3437,P$1,"d")&lt;&gt;0,"",'Base de données'!$B3437),""))</f>
        <v/>
      </c>
      <c r="Q3437" s="39" t="str">
        <f>IF(Q$1&gt;$AE$1,"-",IFERROR(IF(DATEDIF('Base de données'!$A3437,Q$1,"d")&lt;&gt;0,"",'Base de données'!$B3437),""))</f>
        <v/>
      </c>
      <c r="R3437" s="39" t="str">
        <f>IF(R$1&gt;$AE$1,"-",IFERROR(IF(DATEDIF('Base de données'!$A3437,R$1,"d")&lt;&gt;0,"",'Base de données'!$B3437),""))</f>
        <v/>
      </c>
      <c r="S3437" s="39" t="str">
        <f>IF(S$1&gt;$AE$1,"-",IFERROR(IF(DATEDIF('Base de données'!$A3437,S$1,"d")&lt;&gt;0,"",'Base de données'!$B3437),""))</f>
        <v/>
      </c>
      <c r="T3437" s="39" t="str">
        <f>IF(T$1&gt;$AE$1,"-",IFERROR(IF(DATEDIF('Base de données'!$A3437,T$1,"d")&lt;&gt;0,"",'Base de données'!$B3437),""))</f>
        <v/>
      </c>
      <c r="U3437" s="39" t="str">
        <f>IF(U$1&gt;$AE$1,"-",IFERROR(IF(DATEDIF('Base de données'!$A3437,U$1,"d")&lt;&gt;0,"",'Base de données'!$B3437),""))</f>
        <v/>
      </c>
      <c r="V3437" s="39" t="str">
        <f>IF(V$1&gt;$AE$1,"-",IFERROR(IF(DATEDIF('Base de données'!$A3437,V$1,"d")&lt;&gt;0,"",'Base de données'!$B3437),""))</f>
        <v>6WN15</v>
      </c>
      <c r="W3437" s="34"/>
      <c r="X3437" s="30" t="str">
        <f>'Base de données'!$C3437&amp;" "&amp;'Base de données'!$D3437</f>
        <v>Raynaud Gilbert</v>
      </c>
      <c r="Y3437" s="31">
        <f>COUNTIF('Base de données'!$B:$B,'Base de données'!$B3437)</f>
        <v>1</v>
      </c>
      <c r="AA3437" s="87" cm="1">
        <f t="array" aca="1" ref="AA3437" ca="1">INDIRECT("'Base de données'!A" &amp; ROW(Y3437))</f>
        <v>45992</v>
      </c>
      <c r="AB3437" s="51" t="str" cm="1">
        <f t="array" aca="1" ref="AB3437" ca="1">INDIRECT("'Base de données'!B" &amp; ROW(Z3437))</f>
        <v>6WN15</v>
      </c>
    </row>
    <row r="3438" spans="1:28" x14ac:dyDescent="0.3">
      <c r="A3438" s="41" t="str">
        <f ca="1">IF(IF(AND($B3438&lt;&gt;"-",$B3438=$E3438),"Entrée et sortie","-")="Entrée et sortie",'Base de données'!$B3438,"-")</f>
        <v>-</v>
      </c>
      <c r="B3438" s="41" t="str">
        <f t="shared" ca="1" si="215"/>
        <v>-</v>
      </c>
      <c r="C3438" s="41" t="str">
        <f t="shared" ca="1" si="216"/>
        <v>-</v>
      </c>
      <c r="D3438" s="41" t="str">
        <f>IF($F3438="sortie en cours d'année",'Base de données'!$B3438,"-")</f>
        <v>-</v>
      </c>
      <c r="E3438" s="41" t="str">
        <f>IF($H3438="entrée en cours d'année",'Base de données'!$B3438,"-")</f>
        <v>WNIF5</v>
      </c>
      <c r="F3438" s="37" t="str">
        <f t="shared" si="213"/>
        <v/>
      </c>
      <c r="G3438" s="37" t="str">
        <f>IF($J3438="mouvement",_xlfn.XLOOKUP('Base de données'!$B3438,$V:$V,$V:$V,0),"")</f>
        <v>WNIF5</v>
      </c>
      <c r="H3438" s="37" t="str">
        <f t="shared" si="214"/>
        <v>entrée en cours d'année</v>
      </c>
      <c r="I3438" s="37">
        <f>IF($J3438="mouvement",_xlfn.XLOOKUP('Base de données'!$B3438,$K:$K,$K:$K,0),"")</f>
        <v>0</v>
      </c>
      <c r="J3438" s="38" t="str">
        <f>IF(AND(Y3438&lt;&gt;MAX(Y:Y),COUNTIF(K3438:V3438,'Base de données'!$B3438)&gt;0),"mouvement","")</f>
        <v>mouvement</v>
      </c>
      <c r="K3438" s="39" t="str">
        <f>IF(K$1&gt;$AE$1,"-",IFERROR(IF(DATEDIF('Base de données'!$A3438,K$1,"d")&lt;&gt;0,"",'Base de données'!$B3438),""))</f>
        <v/>
      </c>
      <c r="L3438" s="39" t="str">
        <f>IF(L$1&gt;$AE$1,"-",IFERROR(IF(DATEDIF('Base de données'!$A3438,L$1,"d")&lt;&gt;0,"",'Base de données'!$B3438),""))</f>
        <v/>
      </c>
      <c r="M3438" s="39" t="str">
        <f>IF(M$1&gt;$AE$1,"-",IFERROR(IF(DATEDIF('Base de données'!$A3438,M$1,"d")&lt;&gt;0,"",'Base de données'!$B3438),""))</f>
        <v/>
      </c>
      <c r="N3438" s="39" t="str">
        <f>IF(N$1&gt;$AE$1,"-",IFERROR(IF(DATEDIF('Base de données'!$A3438,N$1,"d")&lt;&gt;0,"",'Base de données'!$B3438),""))</f>
        <v/>
      </c>
      <c r="O3438" s="39" t="str">
        <f>IF(O$1&gt;$AE$1,"-",IFERROR(IF(DATEDIF('Base de données'!$A3438,O$1,"d")&lt;&gt;0,"",'Base de données'!$B3438),""))</f>
        <v/>
      </c>
      <c r="P3438" s="39" t="str">
        <f>IF(P$1&gt;$AE$1,"-",IFERROR(IF(DATEDIF('Base de données'!$A3438,P$1,"d")&lt;&gt;0,"",'Base de données'!$B3438),""))</f>
        <v/>
      </c>
      <c r="Q3438" s="39" t="str">
        <f>IF(Q$1&gt;$AE$1,"-",IFERROR(IF(DATEDIF('Base de données'!$A3438,Q$1,"d")&lt;&gt;0,"",'Base de données'!$B3438),""))</f>
        <v/>
      </c>
      <c r="R3438" s="39" t="str">
        <f>IF(R$1&gt;$AE$1,"-",IFERROR(IF(DATEDIF('Base de données'!$A3438,R$1,"d")&lt;&gt;0,"",'Base de données'!$B3438),""))</f>
        <v/>
      </c>
      <c r="S3438" s="39" t="str">
        <f>IF(S$1&gt;$AE$1,"-",IFERROR(IF(DATEDIF('Base de données'!$A3438,S$1,"d")&lt;&gt;0,"",'Base de données'!$B3438),""))</f>
        <v/>
      </c>
      <c r="T3438" s="39" t="str">
        <f>IF(T$1&gt;$AE$1,"-",IFERROR(IF(DATEDIF('Base de données'!$A3438,T$1,"d")&lt;&gt;0,"",'Base de données'!$B3438),""))</f>
        <v/>
      </c>
      <c r="U3438" s="39" t="str">
        <f>IF(U$1&gt;$AE$1,"-",IFERROR(IF(DATEDIF('Base de données'!$A3438,U$1,"d")&lt;&gt;0,"",'Base de données'!$B3438),""))</f>
        <v/>
      </c>
      <c r="V3438" s="39" t="str">
        <f>IF(V$1&gt;$AE$1,"-",IFERROR(IF(DATEDIF('Base de données'!$A3438,V$1,"d")&lt;&gt;0,"",'Base de données'!$B3438),""))</f>
        <v>WNIF5</v>
      </c>
      <c r="W3438" s="34"/>
      <c r="X3438" s="30" t="str">
        <f>'Base de données'!$C3438&amp;" "&amp;'Base de données'!$D3438</f>
        <v>Cordier Pauline</v>
      </c>
      <c r="Y3438" s="31">
        <f>COUNTIF('Base de données'!$B:$B,'Base de données'!$B3438)</f>
        <v>1</v>
      </c>
      <c r="AA3438" s="87" cm="1">
        <f t="array" aca="1" ref="AA3438" ca="1">INDIRECT("'Base de données'!A" &amp; ROW(Y3438))</f>
        <v>45992</v>
      </c>
      <c r="AB3438" s="51" t="str" cm="1">
        <f t="array" aca="1" ref="AB3438" ca="1">INDIRECT("'Base de données'!B" &amp; ROW(Z3438))</f>
        <v>WNIF5</v>
      </c>
    </row>
    <row r="3439" spans="1:28" x14ac:dyDescent="0.3">
      <c r="A3439" s="41" t="str">
        <f ca="1">IF(IF(AND($B3439&lt;&gt;"-",$B3439=$E3439),"Entrée et sortie","-")="Entrée et sortie",'Base de données'!$B3439,"-")</f>
        <v>-</v>
      </c>
      <c r="B3439" s="41" t="str">
        <f t="shared" ca="1" si="215"/>
        <v>-</v>
      </c>
      <c r="C3439" s="41" t="str">
        <f t="shared" ca="1" si="216"/>
        <v>-</v>
      </c>
      <c r="D3439" s="41" t="str">
        <f>IF($F3439="sortie en cours d'année",'Base de données'!$B3439,"-")</f>
        <v>-</v>
      </c>
      <c r="E3439" s="41" t="str">
        <f>IF($H3439="entrée en cours d'année",'Base de données'!$B3439,"-")</f>
        <v>XV8PB</v>
      </c>
      <c r="F3439" s="37" t="str">
        <f t="shared" si="213"/>
        <v/>
      </c>
      <c r="G3439" s="37" t="str">
        <f>IF($J3439="mouvement",_xlfn.XLOOKUP('Base de données'!$B3439,$V:$V,$V:$V,0),"")</f>
        <v>XV8PB</v>
      </c>
      <c r="H3439" s="37" t="str">
        <f t="shared" si="214"/>
        <v>entrée en cours d'année</v>
      </c>
      <c r="I3439" s="37">
        <f>IF($J3439="mouvement",_xlfn.XLOOKUP('Base de données'!$B3439,$K:$K,$K:$K,0),"")</f>
        <v>0</v>
      </c>
      <c r="J3439" s="38" t="str">
        <f>IF(AND(Y3439&lt;&gt;MAX(Y:Y),COUNTIF(K3439:V3439,'Base de données'!$B3439)&gt;0),"mouvement","")</f>
        <v>mouvement</v>
      </c>
      <c r="K3439" s="39" t="str">
        <f>IF(K$1&gt;$AE$1,"-",IFERROR(IF(DATEDIF('Base de données'!$A3439,K$1,"d")&lt;&gt;0,"",'Base de données'!$B3439),""))</f>
        <v/>
      </c>
      <c r="L3439" s="39" t="str">
        <f>IF(L$1&gt;$AE$1,"-",IFERROR(IF(DATEDIF('Base de données'!$A3439,L$1,"d")&lt;&gt;0,"",'Base de données'!$B3439),""))</f>
        <v/>
      </c>
      <c r="M3439" s="39" t="str">
        <f>IF(M$1&gt;$AE$1,"-",IFERROR(IF(DATEDIF('Base de données'!$A3439,M$1,"d")&lt;&gt;0,"",'Base de données'!$B3439),""))</f>
        <v/>
      </c>
      <c r="N3439" s="39" t="str">
        <f>IF(N$1&gt;$AE$1,"-",IFERROR(IF(DATEDIF('Base de données'!$A3439,N$1,"d")&lt;&gt;0,"",'Base de données'!$B3439),""))</f>
        <v/>
      </c>
      <c r="O3439" s="39" t="str">
        <f>IF(O$1&gt;$AE$1,"-",IFERROR(IF(DATEDIF('Base de données'!$A3439,O$1,"d")&lt;&gt;0,"",'Base de données'!$B3439),""))</f>
        <v/>
      </c>
      <c r="P3439" s="39" t="str">
        <f>IF(P$1&gt;$AE$1,"-",IFERROR(IF(DATEDIF('Base de données'!$A3439,P$1,"d")&lt;&gt;0,"",'Base de données'!$B3439),""))</f>
        <v/>
      </c>
      <c r="Q3439" s="39" t="str">
        <f>IF(Q$1&gt;$AE$1,"-",IFERROR(IF(DATEDIF('Base de données'!$A3439,Q$1,"d")&lt;&gt;0,"",'Base de données'!$B3439),""))</f>
        <v/>
      </c>
      <c r="R3439" s="39" t="str">
        <f>IF(R$1&gt;$AE$1,"-",IFERROR(IF(DATEDIF('Base de données'!$A3439,R$1,"d")&lt;&gt;0,"",'Base de données'!$B3439),""))</f>
        <v/>
      </c>
      <c r="S3439" s="39" t="str">
        <f>IF(S$1&gt;$AE$1,"-",IFERROR(IF(DATEDIF('Base de données'!$A3439,S$1,"d")&lt;&gt;0,"",'Base de données'!$B3439),""))</f>
        <v/>
      </c>
      <c r="T3439" s="39" t="str">
        <f>IF(T$1&gt;$AE$1,"-",IFERROR(IF(DATEDIF('Base de données'!$A3439,T$1,"d")&lt;&gt;0,"",'Base de données'!$B3439),""))</f>
        <v/>
      </c>
      <c r="U3439" s="39" t="str">
        <f>IF(U$1&gt;$AE$1,"-",IFERROR(IF(DATEDIF('Base de données'!$A3439,U$1,"d")&lt;&gt;0,"",'Base de données'!$B3439),""))</f>
        <v/>
      </c>
      <c r="V3439" s="39" t="str">
        <f>IF(V$1&gt;$AE$1,"-",IFERROR(IF(DATEDIF('Base de données'!$A3439,V$1,"d")&lt;&gt;0,"",'Base de données'!$B3439),""))</f>
        <v>XV8PB</v>
      </c>
      <c r="W3439" s="34"/>
      <c r="X3439" s="30" t="str">
        <f>'Base de données'!$C3439&amp;" "&amp;'Base de données'!$D3439</f>
        <v>Caron Roland</v>
      </c>
      <c r="Y3439" s="31">
        <f>COUNTIF('Base de données'!$B:$B,'Base de données'!$B3439)</f>
        <v>1</v>
      </c>
      <c r="AA3439" s="87" cm="1">
        <f t="array" aca="1" ref="AA3439" ca="1">INDIRECT("'Base de données'!A" &amp; ROW(Y3439))</f>
        <v>45992</v>
      </c>
      <c r="AB3439" s="51" t="str" cm="1">
        <f t="array" aca="1" ref="AB3439" ca="1">INDIRECT("'Base de données'!B" &amp; ROW(Z3439))</f>
        <v>XV8PB</v>
      </c>
    </row>
    <row r="3440" spans="1:28" x14ac:dyDescent="0.3">
      <c r="A3440" s="41" t="str">
        <f ca="1">IF(IF(AND($B3440&lt;&gt;"-",$B3440=$E3440),"Entrée et sortie","-")="Entrée et sortie",'Base de données'!$B3440,"-")</f>
        <v>-</v>
      </c>
      <c r="B3440" s="41" t="str">
        <f t="shared" ca="1" si="215"/>
        <v>-</v>
      </c>
      <c r="C3440" s="41" t="str">
        <f t="shared" ca="1" si="216"/>
        <v>-</v>
      </c>
      <c r="D3440" s="41" t="str">
        <f>IF($F3440="sortie en cours d'année",'Base de données'!$B3440,"-")</f>
        <v>-</v>
      </c>
      <c r="E3440" s="41" t="str">
        <f>IF($H3440="entrée en cours d'année",'Base de données'!$B3440,"-")</f>
        <v>NBO3X</v>
      </c>
      <c r="F3440" s="37" t="str">
        <f t="shared" si="213"/>
        <v/>
      </c>
      <c r="G3440" s="37" t="str">
        <f>IF($J3440="mouvement",_xlfn.XLOOKUP('Base de données'!$B3440,$V:$V,$V:$V,0),"")</f>
        <v>NBO3X</v>
      </c>
      <c r="H3440" s="37" t="str">
        <f t="shared" si="214"/>
        <v>entrée en cours d'année</v>
      </c>
      <c r="I3440" s="37">
        <f>IF($J3440="mouvement",_xlfn.XLOOKUP('Base de données'!$B3440,$K:$K,$K:$K,0),"")</f>
        <v>0</v>
      </c>
      <c r="J3440" s="38" t="str">
        <f>IF(AND(Y3440&lt;&gt;MAX(Y:Y),COUNTIF(K3440:V3440,'Base de données'!$B3440)&gt;0),"mouvement","")</f>
        <v>mouvement</v>
      </c>
      <c r="K3440" s="39" t="str">
        <f>IF(K$1&gt;$AE$1,"-",IFERROR(IF(DATEDIF('Base de données'!$A3440,K$1,"d")&lt;&gt;0,"",'Base de données'!$B3440),""))</f>
        <v/>
      </c>
      <c r="L3440" s="39" t="str">
        <f>IF(L$1&gt;$AE$1,"-",IFERROR(IF(DATEDIF('Base de données'!$A3440,L$1,"d")&lt;&gt;0,"",'Base de données'!$B3440),""))</f>
        <v/>
      </c>
      <c r="M3440" s="39" t="str">
        <f>IF(M$1&gt;$AE$1,"-",IFERROR(IF(DATEDIF('Base de données'!$A3440,M$1,"d")&lt;&gt;0,"",'Base de données'!$B3440),""))</f>
        <v/>
      </c>
      <c r="N3440" s="39" t="str">
        <f>IF(N$1&gt;$AE$1,"-",IFERROR(IF(DATEDIF('Base de données'!$A3440,N$1,"d")&lt;&gt;0,"",'Base de données'!$B3440),""))</f>
        <v/>
      </c>
      <c r="O3440" s="39" t="str">
        <f>IF(O$1&gt;$AE$1,"-",IFERROR(IF(DATEDIF('Base de données'!$A3440,O$1,"d")&lt;&gt;0,"",'Base de données'!$B3440),""))</f>
        <v/>
      </c>
      <c r="P3440" s="39" t="str">
        <f>IF(P$1&gt;$AE$1,"-",IFERROR(IF(DATEDIF('Base de données'!$A3440,P$1,"d")&lt;&gt;0,"",'Base de données'!$B3440),""))</f>
        <v/>
      </c>
      <c r="Q3440" s="39" t="str">
        <f>IF(Q$1&gt;$AE$1,"-",IFERROR(IF(DATEDIF('Base de données'!$A3440,Q$1,"d")&lt;&gt;0,"",'Base de données'!$B3440),""))</f>
        <v/>
      </c>
      <c r="R3440" s="39" t="str">
        <f>IF(R$1&gt;$AE$1,"-",IFERROR(IF(DATEDIF('Base de données'!$A3440,R$1,"d")&lt;&gt;0,"",'Base de données'!$B3440),""))</f>
        <v/>
      </c>
      <c r="S3440" s="39" t="str">
        <f>IF(S$1&gt;$AE$1,"-",IFERROR(IF(DATEDIF('Base de données'!$A3440,S$1,"d")&lt;&gt;0,"",'Base de données'!$B3440),""))</f>
        <v/>
      </c>
      <c r="T3440" s="39" t="str">
        <f>IF(T$1&gt;$AE$1,"-",IFERROR(IF(DATEDIF('Base de données'!$A3440,T$1,"d")&lt;&gt;0,"",'Base de données'!$B3440),""))</f>
        <v/>
      </c>
      <c r="U3440" s="39" t="str">
        <f>IF(U$1&gt;$AE$1,"-",IFERROR(IF(DATEDIF('Base de données'!$A3440,U$1,"d")&lt;&gt;0,"",'Base de données'!$B3440),""))</f>
        <v/>
      </c>
      <c r="V3440" s="39" t="str">
        <f>IF(V$1&gt;$AE$1,"-",IFERROR(IF(DATEDIF('Base de données'!$A3440,V$1,"d")&lt;&gt;0,"",'Base de données'!$B3440),""))</f>
        <v>NBO3X</v>
      </c>
      <c r="W3440" s="34"/>
      <c r="X3440" s="30" t="str">
        <f>'Base de données'!$C3440&amp;" "&amp;'Base de données'!$D3440</f>
        <v>Étienne Adrienne</v>
      </c>
      <c r="Y3440" s="31">
        <f>COUNTIF('Base de données'!$B:$B,'Base de données'!$B3440)</f>
        <v>1</v>
      </c>
      <c r="AA3440" s="87" cm="1">
        <f t="array" aca="1" ref="AA3440" ca="1">INDIRECT("'Base de données'!A" &amp; ROW(Y3440))</f>
        <v>45992</v>
      </c>
      <c r="AB3440" s="51" t="str" cm="1">
        <f t="array" aca="1" ref="AB3440" ca="1">INDIRECT("'Base de données'!B" &amp; ROW(Z3440))</f>
        <v>NBO3X</v>
      </c>
    </row>
    <row r="3441" spans="1:28" x14ac:dyDescent="0.3">
      <c r="A3441" s="41" t="str">
        <f ca="1">IF(IF(AND($B3441&lt;&gt;"-",$B3441=$E3441),"Entrée et sortie","-")="Entrée et sortie",'Base de données'!$B3441,"-")</f>
        <v>-</v>
      </c>
      <c r="B3441" s="41" t="str">
        <f t="shared" ca="1" si="215"/>
        <v>-</v>
      </c>
      <c r="C3441" s="41" t="str">
        <f t="shared" ca="1" si="216"/>
        <v>-</v>
      </c>
      <c r="D3441" s="41" t="str">
        <f>IF($F3441="sortie en cours d'année",'Base de données'!$B3441,"-")</f>
        <v>-</v>
      </c>
      <c r="E3441" s="41" t="str">
        <f>IF($H3441="entrée en cours d'année",'Base de données'!$B3441,"-")</f>
        <v>U09KY</v>
      </c>
      <c r="F3441" s="37" t="str">
        <f t="shared" si="213"/>
        <v/>
      </c>
      <c r="G3441" s="37" t="str">
        <f>IF($J3441="mouvement",_xlfn.XLOOKUP('Base de données'!$B3441,$V:$V,$V:$V,0),"")</f>
        <v>U09KY</v>
      </c>
      <c r="H3441" s="37" t="str">
        <f t="shared" si="214"/>
        <v>entrée en cours d'année</v>
      </c>
      <c r="I3441" s="37">
        <f>IF($J3441="mouvement",_xlfn.XLOOKUP('Base de données'!$B3441,$K:$K,$K:$K,0),"")</f>
        <v>0</v>
      </c>
      <c r="J3441" s="38" t="str">
        <f>IF(AND(Y3441&lt;&gt;MAX(Y:Y),COUNTIF(K3441:V3441,'Base de données'!$B3441)&gt;0),"mouvement","")</f>
        <v>mouvement</v>
      </c>
      <c r="K3441" s="39" t="str">
        <f>IF(K$1&gt;$AE$1,"-",IFERROR(IF(DATEDIF('Base de données'!$A3441,K$1,"d")&lt;&gt;0,"",'Base de données'!$B3441),""))</f>
        <v/>
      </c>
      <c r="L3441" s="39" t="str">
        <f>IF(L$1&gt;$AE$1,"-",IFERROR(IF(DATEDIF('Base de données'!$A3441,L$1,"d")&lt;&gt;0,"",'Base de données'!$B3441),""))</f>
        <v/>
      </c>
      <c r="M3441" s="39" t="str">
        <f>IF(M$1&gt;$AE$1,"-",IFERROR(IF(DATEDIF('Base de données'!$A3441,M$1,"d")&lt;&gt;0,"",'Base de données'!$B3441),""))</f>
        <v/>
      </c>
      <c r="N3441" s="39" t="str">
        <f>IF(N$1&gt;$AE$1,"-",IFERROR(IF(DATEDIF('Base de données'!$A3441,N$1,"d")&lt;&gt;0,"",'Base de données'!$B3441),""))</f>
        <v/>
      </c>
      <c r="O3441" s="39" t="str">
        <f>IF(O$1&gt;$AE$1,"-",IFERROR(IF(DATEDIF('Base de données'!$A3441,O$1,"d")&lt;&gt;0,"",'Base de données'!$B3441),""))</f>
        <v/>
      </c>
      <c r="P3441" s="39" t="str">
        <f>IF(P$1&gt;$AE$1,"-",IFERROR(IF(DATEDIF('Base de données'!$A3441,P$1,"d")&lt;&gt;0,"",'Base de données'!$B3441),""))</f>
        <v/>
      </c>
      <c r="Q3441" s="39" t="str">
        <f>IF(Q$1&gt;$AE$1,"-",IFERROR(IF(DATEDIF('Base de données'!$A3441,Q$1,"d")&lt;&gt;0,"",'Base de données'!$B3441),""))</f>
        <v/>
      </c>
      <c r="R3441" s="39" t="str">
        <f>IF(R$1&gt;$AE$1,"-",IFERROR(IF(DATEDIF('Base de données'!$A3441,R$1,"d")&lt;&gt;0,"",'Base de données'!$B3441),""))</f>
        <v/>
      </c>
      <c r="S3441" s="39" t="str">
        <f>IF(S$1&gt;$AE$1,"-",IFERROR(IF(DATEDIF('Base de données'!$A3441,S$1,"d")&lt;&gt;0,"",'Base de données'!$B3441),""))</f>
        <v/>
      </c>
      <c r="T3441" s="39" t="str">
        <f>IF(T$1&gt;$AE$1,"-",IFERROR(IF(DATEDIF('Base de données'!$A3441,T$1,"d")&lt;&gt;0,"",'Base de données'!$B3441),""))</f>
        <v/>
      </c>
      <c r="U3441" s="39" t="str">
        <f>IF(U$1&gt;$AE$1,"-",IFERROR(IF(DATEDIF('Base de données'!$A3441,U$1,"d")&lt;&gt;0,"",'Base de données'!$B3441),""))</f>
        <v/>
      </c>
      <c r="V3441" s="39" t="str">
        <f>IF(V$1&gt;$AE$1,"-",IFERROR(IF(DATEDIF('Base de données'!$A3441,V$1,"d")&lt;&gt;0,"",'Base de données'!$B3441),""))</f>
        <v>U09KY</v>
      </c>
      <c r="W3441" s="34"/>
      <c r="X3441" s="30" t="str">
        <f>'Base de données'!$C3441&amp;" "&amp;'Base de données'!$D3441</f>
        <v>Cohen Louis</v>
      </c>
      <c r="Y3441" s="31">
        <f>COUNTIF('Base de données'!$B:$B,'Base de données'!$B3441)</f>
        <v>1</v>
      </c>
      <c r="AA3441" s="87" cm="1">
        <f t="array" aca="1" ref="AA3441" ca="1">INDIRECT("'Base de données'!A" &amp; ROW(Y3441))</f>
        <v>45992</v>
      </c>
      <c r="AB3441" s="51" t="str" cm="1">
        <f t="array" aca="1" ref="AB3441" ca="1">INDIRECT("'Base de données'!B" &amp; ROW(Z3441))</f>
        <v>U09KY</v>
      </c>
    </row>
    <row r="3442" spans="1:28" x14ac:dyDescent="0.3">
      <c r="A3442" s="41" t="str">
        <f ca="1">IF(IF(AND($B3442&lt;&gt;"-",$B3442=$E3442),"Entrée et sortie","-")="Entrée et sortie",'Base de données'!$B3442,"-")</f>
        <v>-</v>
      </c>
      <c r="B3442" s="41" t="str">
        <f t="shared" ca="1" si="215"/>
        <v>-</v>
      </c>
      <c r="C3442" s="41" t="str">
        <f t="shared" ca="1" si="216"/>
        <v>-</v>
      </c>
      <c r="D3442" s="41" t="str">
        <f>IF($F3442="sortie en cours d'année",'Base de données'!$B3442,"-")</f>
        <v>-</v>
      </c>
      <c r="E3442" s="41" t="str">
        <f>IF($H3442="entrée en cours d'année",'Base de données'!$B3442,"-")</f>
        <v>-</v>
      </c>
      <c r="F3442" s="37" t="str">
        <f t="shared" ref="F3442:F3500" si="217">IF(AND(G3442=0,J3442="mouvement"),"sortie en cours d'année","")</f>
        <v/>
      </c>
      <c r="G3442" s="37" t="str">
        <f>IF($J3442="mouvement",_xlfn.XLOOKUP('Base de données'!$B3442,$V:$V,$V:$V,0),"")</f>
        <v/>
      </c>
      <c r="H3442" s="37" t="str">
        <f t="shared" ref="H3442:H3500" si="218">IF(AND(I3442=0,J3442="mouvement"),"entrée en cours d'année","")</f>
        <v/>
      </c>
      <c r="I3442" s="37" t="str">
        <f>IF($J3442="mouvement",_xlfn.XLOOKUP('Base de données'!$B3442,$K:$K,$K:$K,0),"")</f>
        <v/>
      </c>
      <c r="J3442" s="38" t="str">
        <f>IF(AND(Y3442&lt;&gt;MAX(Y:Y),COUNTIF(K3442:V3442,'Base de données'!$B3442)&gt;0),"mouvement","")</f>
        <v/>
      </c>
      <c r="K3442" s="39" t="str">
        <f>IF(K$1&gt;$AE$1,"-",IFERROR(IF(DATEDIF('Base de données'!$A3442,K$1,"d")&lt;&gt;0,"",'Base de données'!$B3442),""))</f>
        <v/>
      </c>
      <c r="L3442" s="39" t="str">
        <f>IF(L$1&gt;$AE$1,"-",IFERROR(IF(DATEDIF('Base de données'!$A3442,L$1,"d")&lt;&gt;0,"",'Base de données'!$B3442),""))</f>
        <v/>
      </c>
      <c r="M3442" s="39" t="str">
        <f>IF(M$1&gt;$AE$1,"-",IFERROR(IF(DATEDIF('Base de données'!$A3442,M$1,"d")&lt;&gt;0,"",'Base de données'!$B3442),""))</f>
        <v/>
      </c>
      <c r="N3442" s="39" t="str">
        <f>IF(N$1&gt;$AE$1,"-",IFERROR(IF(DATEDIF('Base de données'!$A3442,N$1,"d")&lt;&gt;0,"",'Base de données'!$B3442),""))</f>
        <v/>
      </c>
      <c r="O3442" s="39" t="str">
        <f>IF(O$1&gt;$AE$1,"-",IFERROR(IF(DATEDIF('Base de données'!$A3442,O$1,"d")&lt;&gt;0,"",'Base de données'!$B3442),""))</f>
        <v/>
      </c>
      <c r="P3442" s="39" t="str">
        <f>IF(P$1&gt;$AE$1,"-",IFERROR(IF(DATEDIF('Base de données'!$A3442,P$1,"d")&lt;&gt;0,"",'Base de données'!$B3442),""))</f>
        <v/>
      </c>
      <c r="Q3442" s="39" t="str">
        <f>IF(Q$1&gt;$AE$1,"-",IFERROR(IF(DATEDIF('Base de données'!$A3442,Q$1,"d")&lt;&gt;0,"",'Base de données'!$B3442),""))</f>
        <v/>
      </c>
      <c r="R3442" s="39" t="str">
        <f>IF(R$1&gt;$AE$1,"-",IFERROR(IF(DATEDIF('Base de données'!$A3442,R$1,"d")&lt;&gt;0,"",'Base de données'!$B3442),""))</f>
        <v/>
      </c>
      <c r="S3442" s="39" t="str">
        <f>IF(S$1&gt;$AE$1,"-",IFERROR(IF(DATEDIF('Base de données'!$A3442,S$1,"d")&lt;&gt;0,"",'Base de données'!$B3442),""))</f>
        <v/>
      </c>
      <c r="T3442" s="39" t="str">
        <f>IF(T$1&gt;$AE$1,"-",IFERROR(IF(DATEDIF('Base de données'!$A3442,T$1,"d")&lt;&gt;0,"",'Base de données'!$B3442),""))</f>
        <v/>
      </c>
      <c r="U3442" s="39" t="str">
        <f>IF(U$1&gt;$AE$1,"-",IFERROR(IF(DATEDIF('Base de données'!$A3442,U$1,"d")&lt;&gt;0,"",'Base de données'!$B3442),""))</f>
        <v/>
      </c>
      <c r="V3442" s="39" t="str">
        <f>IF(V$1&gt;$AE$1,"-",IFERROR(IF(DATEDIF('Base de données'!$A3442,V$1,"d")&lt;&gt;0,"",'Base de données'!$B3442),""))</f>
        <v/>
      </c>
      <c r="X3442" s="30" t="str">
        <f>'Base de données'!$C3442&amp;" "&amp;'Base de données'!$D3442</f>
        <v xml:space="preserve"> </v>
      </c>
      <c r="Y3442" s="31">
        <f>COUNTIF('Base de données'!$B:$B,'Base de données'!$B3442)</f>
        <v>0</v>
      </c>
      <c r="AA3442" s="87" cm="1">
        <f t="array" aca="1" ref="AA3442" ca="1">INDIRECT("'Base de données'!A" &amp; ROW(Y3442))</f>
        <v>0</v>
      </c>
      <c r="AB3442" s="51" cm="1">
        <f t="array" aca="1" ref="AB3442" ca="1">INDIRECT("'Base de données'!B" &amp; ROW(Z3442))</f>
        <v>0</v>
      </c>
    </row>
    <row r="3443" spans="1:28" x14ac:dyDescent="0.3">
      <c r="A3443" s="41" t="str">
        <f ca="1">IF(IF(AND($B3443&lt;&gt;"-",$B3443=$E3443),"Entrée et sortie","-")="Entrée et sortie",'Base de données'!$B3443,"-")</f>
        <v>-</v>
      </c>
      <c r="B3443" s="41" t="str">
        <f t="shared" ca="1" si="215"/>
        <v>-</v>
      </c>
      <c r="C3443" s="41" t="str">
        <f t="shared" ca="1" si="216"/>
        <v>-</v>
      </c>
      <c r="D3443" s="41" t="str">
        <f>IF($F3443="sortie en cours d'année",'Base de données'!$B3443,"-")</f>
        <v>-</v>
      </c>
      <c r="E3443" s="41" t="str">
        <f>IF($H3443="entrée en cours d'année",'Base de données'!$B3443,"-")</f>
        <v>-</v>
      </c>
      <c r="F3443" s="37" t="str">
        <f t="shared" si="217"/>
        <v/>
      </c>
      <c r="G3443" s="37" t="str">
        <f>IF($J3443="mouvement",_xlfn.XLOOKUP('Base de données'!$B3443,$V:$V,$V:$V,0),"")</f>
        <v/>
      </c>
      <c r="H3443" s="37" t="str">
        <f t="shared" si="218"/>
        <v/>
      </c>
      <c r="I3443" s="37" t="str">
        <f>IF($J3443="mouvement",_xlfn.XLOOKUP('Base de données'!$B3443,$K:$K,$K:$K,0),"")</f>
        <v/>
      </c>
      <c r="J3443" s="38" t="str">
        <f>IF(AND(Y3443&lt;&gt;MAX(Y:Y),COUNTIF(K3443:V3443,'Base de données'!$B3443)&gt;0),"mouvement","")</f>
        <v/>
      </c>
      <c r="K3443" s="39" t="str">
        <f>IF(K$1&gt;$AE$1,"-",IFERROR(IF(DATEDIF('Base de données'!$A3443,K$1,"d")&lt;&gt;0,"",'Base de données'!$B3443),""))</f>
        <v/>
      </c>
      <c r="L3443" s="39" t="str">
        <f>IF(L$1&gt;$AE$1,"-",IFERROR(IF(DATEDIF('Base de données'!$A3443,L$1,"d")&lt;&gt;0,"",'Base de données'!$B3443),""))</f>
        <v/>
      </c>
      <c r="M3443" s="39" t="str">
        <f>IF(M$1&gt;$AE$1,"-",IFERROR(IF(DATEDIF('Base de données'!$A3443,M$1,"d")&lt;&gt;0,"",'Base de données'!$B3443),""))</f>
        <v/>
      </c>
      <c r="N3443" s="39" t="str">
        <f>IF(N$1&gt;$AE$1,"-",IFERROR(IF(DATEDIF('Base de données'!$A3443,N$1,"d")&lt;&gt;0,"",'Base de données'!$B3443),""))</f>
        <v/>
      </c>
      <c r="O3443" s="39" t="str">
        <f>IF(O$1&gt;$AE$1,"-",IFERROR(IF(DATEDIF('Base de données'!$A3443,O$1,"d")&lt;&gt;0,"",'Base de données'!$B3443),""))</f>
        <v/>
      </c>
      <c r="P3443" s="39" t="str">
        <f>IF(P$1&gt;$AE$1,"-",IFERROR(IF(DATEDIF('Base de données'!$A3443,P$1,"d")&lt;&gt;0,"",'Base de données'!$B3443),""))</f>
        <v/>
      </c>
      <c r="Q3443" s="39" t="str">
        <f>IF(Q$1&gt;$AE$1,"-",IFERROR(IF(DATEDIF('Base de données'!$A3443,Q$1,"d")&lt;&gt;0,"",'Base de données'!$B3443),""))</f>
        <v/>
      </c>
      <c r="R3443" s="39" t="str">
        <f>IF(R$1&gt;$AE$1,"-",IFERROR(IF(DATEDIF('Base de données'!$A3443,R$1,"d")&lt;&gt;0,"",'Base de données'!$B3443),""))</f>
        <v/>
      </c>
      <c r="S3443" s="39" t="str">
        <f>IF(S$1&gt;$AE$1,"-",IFERROR(IF(DATEDIF('Base de données'!$A3443,S$1,"d")&lt;&gt;0,"",'Base de données'!$B3443),""))</f>
        <v/>
      </c>
      <c r="T3443" s="39" t="str">
        <f>IF(T$1&gt;$AE$1,"-",IFERROR(IF(DATEDIF('Base de données'!$A3443,T$1,"d")&lt;&gt;0,"",'Base de données'!$B3443),""))</f>
        <v/>
      </c>
      <c r="U3443" s="39" t="str">
        <f>IF(U$1&gt;$AE$1,"-",IFERROR(IF(DATEDIF('Base de données'!$A3443,U$1,"d")&lt;&gt;0,"",'Base de données'!$B3443),""))</f>
        <v/>
      </c>
      <c r="V3443" s="39" t="str">
        <f>IF(V$1&gt;$AE$1,"-",IFERROR(IF(DATEDIF('Base de données'!$A3443,V$1,"d")&lt;&gt;0,"",'Base de données'!$B3443),""))</f>
        <v/>
      </c>
      <c r="X3443" s="30" t="str">
        <f>'Base de données'!$C3443&amp;" "&amp;'Base de données'!$D3443</f>
        <v xml:space="preserve"> </v>
      </c>
      <c r="Y3443" s="31">
        <f>COUNTIF('Base de données'!$B:$B,'Base de données'!$B3443)</f>
        <v>0</v>
      </c>
      <c r="AA3443" s="87" cm="1">
        <f t="array" aca="1" ref="AA3443" ca="1">INDIRECT("'Base de données'!A" &amp; ROW(Y3443))</f>
        <v>0</v>
      </c>
      <c r="AB3443" s="51" cm="1">
        <f t="array" aca="1" ref="AB3443" ca="1">INDIRECT("'Base de données'!B" &amp; ROW(Z3443))</f>
        <v>0</v>
      </c>
    </row>
    <row r="3444" spans="1:28" x14ac:dyDescent="0.3">
      <c r="A3444" s="41" t="str">
        <f ca="1">IF(IF(AND($B3444&lt;&gt;"-",$B3444=$E3444),"Entrée et sortie","-")="Entrée et sortie",'Base de données'!$B3444,"-")</f>
        <v>-</v>
      </c>
      <c r="B3444" s="41" t="str">
        <f t="shared" ca="1" si="215"/>
        <v>-</v>
      </c>
      <c r="C3444" s="41" t="str">
        <f t="shared" ca="1" si="216"/>
        <v>-</v>
      </c>
      <c r="D3444" s="41" t="str">
        <f>IF($F3444="sortie en cours d'année",'Base de données'!$B3444,"-")</f>
        <v>-</v>
      </c>
      <c r="E3444" s="41" t="str">
        <f>IF($H3444="entrée en cours d'année",'Base de données'!$B3444,"-")</f>
        <v>-</v>
      </c>
      <c r="F3444" s="37" t="str">
        <f t="shared" si="217"/>
        <v/>
      </c>
      <c r="G3444" s="37" t="str">
        <f>IF($J3444="mouvement",_xlfn.XLOOKUP('Base de données'!$B3444,$V:$V,$V:$V,0),"")</f>
        <v/>
      </c>
      <c r="H3444" s="37" t="str">
        <f t="shared" si="218"/>
        <v/>
      </c>
      <c r="I3444" s="37" t="str">
        <f>IF($J3444="mouvement",_xlfn.XLOOKUP('Base de données'!$B3444,$K:$K,$K:$K,0),"")</f>
        <v/>
      </c>
      <c r="J3444" s="38" t="str">
        <f>IF(AND(Y3444&lt;&gt;MAX(Y:Y),COUNTIF(K3444:V3444,'Base de données'!$B3444)&gt;0),"mouvement","")</f>
        <v/>
      </c>
      <c r="K3444" s="39" t="str">
        <f>IF(K$1&gt;$AE$1,"-",IFERROR(IF(DATEDIF('Base de données'!$A3444,K$1,"d")&lt;&gt;0,"",'Base de données'!$B3444),""))</f>
        <v/>
      </c>
      <c r="L3444" s="39" t="str">
        <f>IF(L$1&gt;$AE$1,"-",IFERROR(IF(DATEDIF('Base de données'!$A3444,L$1,"d")&lt;&gt;0,"",'Base de données'!$B3444),""))</f>
        <v/>
      </c>
      <c r="M3444" s="39" t="str">
        <f>IF(M$1&gt;$AE$1,"-",IFERROR(IF(DATEDIF('Base de données'!$A3444,M$1,"d")&lt;&gt;0,"",'Base de données'!$B3444),""))</f>
        <v/>
      </c>
      <c r="N3444" s="39" t="str">
        <f>IF(N$1&gt;$AE$1,"-",IFERROR(IF(DATEDIF('Base de données'!$A3444,N$1,"d")&lt;&gt;0,"",'Base de données'!$B3444),""))</f>
        <v/>
      </c>
      <c r="O3444" s="39" t="str">
        <f>IF(O$1&gt;$AE$1,"-",IFERROR(IF(DATEDIF('Base de données'!$A3444,O$1,"d")&lt;&gt;0,"",'Base de données'!$B3444),""))</f>
        <v/>
      </c>
      <c r="P3444" s="39" t="str">
        <f>IF(P$1&gt;$AE$1,"-",IFERROR(IF(DATEDIF('Base de données'!$A3444,P$1,"d")&lt;&gt;0,"",'Base de données'!$B3444),""))</f>
        <v/>
      </c>
      <c r="Q3444" s="39" t="str">
        <f>IF(Q$1&gt;$AE$1,"-",IFERROR(IF(DATEDIF('Base de données'!$A3444,Q$1,"d")&lt;&gt;0,"",'Base de données'!$B3444),""))</f>
        <v/>
      </c>
      <c r="R3444" s="39" t="str">
        <f>IF(R$1&gt;$AE$1,"-",IFERROR(IF(DATEDIF('Base de données'!$A3444,R$1,"d")&lt;&gt;0,"",'Base de données'!$B3444),""))</f>
        <v/>
      </c>
      <c r="S3444" s="39" t="str">
        <f>IF(S$1&gt;$AE$1,"-",IFERROR(IF(DATEDIF('Base de données'!$A3444,S$1,"d")&lt;&gt;0,"",'Base de données'!$B3444),""))</f>
        <v/>
      </c>
      <c r="T3444" s="39" t="str">
        <f>IF(T$1&gt;$AE$1,"-",IFERROR(IF(DATEDIF('Base de données'!$A3444,T$1,"d")&lt;&gt;0,"",'Base de données'!$B3444),""))</f>
        <v/>
      </c>
      <c r="U3444" s="39" t="str">
        <f>IF(U$1&gt;$AE$1,"-",IFERROR(IF(DATEDIF('Base de données'!$A3444,U$1,"d")&lt;&gt;0,"",'Base de données'!$B3444),""))</f>
        <v/>
      </c>
      <c r="V3444" s="39" t="str">
        <f>IF(V$1&gt;$AE$1,"-",IFERROR(IF(DATEDIF('Base de données'!$A3444,V$1,"d")&lt;&gt;0,"",'Base de données'!$B3444),""))</f>
        <v/>
      </c>
      <c r="X3444" s="30" t="str">
        <f>'Base de données'!$C3444&amp;" "&amp;'Base de données'!$D3444</f>
        <v xml:space="preserve"> </v>
      </c>
      <c r="Y3444" s="31">
        <f>COUNTIF('Base de données'!$B:$B,'Base de données'!$B3444)</f>
        <v>0</v>
      </c>
      <c r="AA3444" s="87" cm="1">
        <f t="array" aca="1" ref="AA3444" ca="1">INDIRECT("'Base de données'!A" &amp; ROW(Y3444))</f>
        <v>0</v>
      </c>
      <c r="AB3444" s="51" cm="1">
        <f t="array" aca="1" ref="AB3444" ca="1">INDIRECT("'Base de données'!B" &amp; ROW(Z3444))</f>
        <v>0</v>
      </c>
    </row>
    <row r="3445" spans="1:28" x14ac:dyDescent="0.3">
      <c r="A3445" s="41" t="str">
        <f ca="1">IF(IF(AND($B3445&lt;&gt;"-",$B3445=$E3445),"Entrée et sortie","-")="Entrée et sortie",'Base de données'!$B3445,"-")</f>
        <v>-</v>
      </c>
      <c r="B3445" s="41" t="str">
        <f t="shared" ca="1" si="215"/>
        <v>-</v>
      </c>
      <c r="C3445" s="41" t="str">
        <f t="shared" ca="1" si="216"/>
        <v>-</v>
      </c>
      <c r="D3445" s="41" t="str">
        <f>IF($F3445="sortie en cours d'année",'Base de données'!$B3445,"-")</f>
        <v>-</v>
      </c>
      <c r="E3445" s="41" t="str">
        <f>IF($H3445="entrée en cours d'année",'Base de données'!$B3445,"-")</f>
        <v>-</v>
      </c>
      <c r="F3445" s="37" t="str">
        <f t="shared" si="217"/>
        <v/>
      </c>
      <c r="G3445" s="37" t="str">
        <f>IF($J3445="mouvement",_xlfn.XLOOKUP('Base de données'!$B3445,$V:$V,$V:$V,0),"")</f>
        <v/>
      </c>
      <c r="H3445" s="37" t="str">
        <f t="shared" si="218"/>
        <v/>
      </c>
      <c r="I3445" s="37" t="str">
        <f>IF($J3445="mouvement",_xlfn.XLOOKUP('Base de données'!$B3445,$K:$K,$K:$K,0),"")</f>
        <v/>
      </c>
      <c r="J3445" s="38" t="str">
        <f>IF(AND(Y3445&lt;&gt;MAX(Y:Y),COUNTIF(K3445:V3445,'Base de données'!$B3445)&gt;0),"mouvement","")</f>
        <v/>
      </c>
      <c r="K3445" s="39" t="str">
        <f>IF(K$1&gt;$AE$1,"-",IFERROR(IF(DATEDIF('Base de données'!$A3445,K$1,"d")&lt;&gt;0,"",'Base de données'!$B3445),""))</f>
        <v/>
      </c>
      <c r="L3445" s="39" t="str">
        <f>IF(L$1&gt;$AE$1,"-",IFERROR(IF(DATEDIF('Base de données'!$A3445,L$1,"d")&lt;&gt;0,"",'Base de données'!$B3445),""))</f>
        <v/>
      </c>
      <c r="M3445" s="39" t="str">
        <f>IF(M$1&gt;$AE$1,"-",IFERROR(IF(DATEDIF('Base de données'!$A3445,M$1,"d")&lt;&gt;0,"",'Base de données'!$B3445),""))</f>
        <v/>
      </c>
      <c r="N3445" s="39" t="str">
        <f>IF(N$1&gt;$AE$1,"-",IFERROR(IF(DATEDIF('Base de données'!$A3445,N$1,"d")&lt;&gt;0,"",'Base de données'!$B3445),""))</f>
        <v/>
      </c>
      <c r="O3445" s="39" t="str">
        <f>IF(O$1&gt;$AE$1,"-",IFERROR(IF(DATEDIF('Base de données'!$A3445,O$1,"d")&lt;&gt;0,"",'Base de données'!$B3445),""))</f>
        <v/>
      </c>
      <c r="P3445" s="39" t="str">
        <f>IF(P$1&gt;$AE$1,"-",IFERROR(IF(DATEDIF('Base de données'!$A3445,P$1,"d")&lt;&gt;0,"",'Base de données'!$B3445),""))</f>
        <v/>
      </c>
      <c r="Q3445" s="39" t="str">
        <f>IF(Q$1&gt;$AE$1,"-",IFERROR(IF(DATEDIF('Base de données'!$A3445,Q$1,"d")&lt;&gt;0,"",'Base de données'!$B3445),""))</f>
        <v/>
      </c>
      <c r="R3445" s="39" t="str">
        <f>IF(R$1&gt;$AE$1,"-",IFERROR(IF(DATEDIF('Base de données'!$A3445,R$1,"d")&lt;&gt;0,"",'Base de données'!$B3445),""))</f>
        <v/>
      </c>
      <c r="S3445" s="39" t="str">
        <f>IF(S$1&gt;$AE$1,"-",IFERROR(IF(DATEDIF('Base de données'!$A3445,S$1,"d")&lt;&gt;0,"",'Base de données'!$B3445),""))</f>
        <v/>
      </c>
      <c r="T3445" s="39" t="str">
        <f>IF(T$1&gt;$AE$1,"-",IFERROR(IF(DATEDIF('Base de données'!$A3445,T$1,"d")&lt;&gt;0,"",'Base de données'!$B3445),""))</f>
        <v/>
      </c>
      <c r="U3445" s="39" t="str">
        <f>IF(U$1&gt;$AE$1,"-",IFERROR(IF(DATEDIF('Base de données'!$A3445,U$1,"d")&lt;&gt;0,"",'Base de données'!$B3445),""))</f>
        <v/>
      </c>
      <c r="V3445" s="39" t="str">
        <f>IF(V$1&gt;$AE$1,"-",IFERROR(IF(DATEDIF('Base de données'!$A3445,V$1,"d")&lt;&gt;0,"",'Base de données'!$B3445),""))</f>
        <v/>
      </c>
      <c r="X3445" s="30" t="str">
        <f>'Base de données'!$C3445&amp;" "&amp;'Base de données'!$D3445</f>
        <v xml:space="preserve"> </v>
      </c>
      <c r="Y3445" s="31">
        <f>COUNTIF('Base de données'!$B:$B,'Base de données'!$B3445)</f>
        <v>0</v>
      </c>
      <c r="AA3445" s="87" cm="1">
        <f t="array" aca="1" ref="AA3445" ca="1">INDIRECT("'Base de données'!A" &amp; ROW(Y3445))</f>
        <v>0</v>
      </c>
      <c r="AB3445" s="51" cm="1">
        <f t="array" aca="1" ref="AB3445" ca="1">INDIRECT("'Base de données'!B" &amp; ROW(Z3445))</f>
        <v>0</v>
      </c>
    </row>
    <row r="3446" spans="1:28" x14ac:dyDescent="0.3">
      <c r="A3446" s="41" t="str">
        <f ca="1">IF(IF(AND($B3446&lt;&gt;"-",$B3446=$E3446),"Entrée et sortie","-")="Entrée et sortie",'Base de données'!$B3446,"-")</f>
        <v>-</v>
      </c>
      <c r="B3446" s="41" t="str">
        <f t="shared" ca="1" si="215"/>
        <v>-</v>
      </c>
      <c r="C3446" s="41" t="str">
        <f t="shared" ca="1" si="216"/>
        <v>-</v>
      </c>
      <c r="D3446" s="41" t="str">
        <f>IF($F3446="sortie en cours d'année",'Base de données'!$B3446,"-")</f>
        <v>-</v>
      </c>
      <c r="E3446" s="41" t="str">
        <f>IF($H3446="entrée en cours d'année",'Base de données'!$B3446,"-")</f>
        <v>-</v>
      </c>
      <c r="F3446" s="37" t="str">
        <f t="shared" si="217"/>
        <v/>
      </c>
      <c r="G3446" s="37" t="str">
        <f>IF($J3446="mouvement",_xlfn.XLOOKUP('Base de données'!$B3446,$V:$V,$V:$V,0),"")</f>
        <v/>
      </c>
      <c r="H3446" s="37" t="str">
        <f t="shared" si="218"/>
        <v/>
      </c>
      <c r="I3446" s="37" t="str">
        <f>IF($J3446="mouvement",_xlfn.XLOOKUP('Base de données'!$B3446,$K:$K,$K:$K,0),"")</f>
        <v/>
      </c>
      <c r="J3446" s="38" t="str">
        <f>IF(AND(Y3446&lt;&gt;MAX(Y:Y),COUNTIF(K3446:V3446,'Base de données'!$B3446)&gt;0),"mouvement","")</f>
        <v/>
      </c>
      <c r="K3446" s="39" t="str">
        <f>IF(K$1&gt;$AE$1,"-",IFERROR(IF(DATEDIF('Base de données'!$A3446,K$1,"d")&lt;&gt;0,"",'Base de données'!$B3446),""))</f>
        <v/>
      </c>
      <c r="L3446" s="39" t="str">
        <f>IF(L$1&gt;$AE$1,"-",IFERROR(IF(DATEDIF('Base de données'!$A3446,L$1,"d")&lt;&gt;0,"",'Base de données'!$B3446),""))</f>
        <v/>
      </c>
      <c r="M3446" s="39" t="str">
        <f>IF(M$1&gt;$AE$1,"-",IFERROR(IF(DATEDIF('Base de données'!$A3446,M$1,"d")&lt;&gt;0,"",'Base de données'!$B3446),""))</f>
        <v/>
      </c>
      <c r="N3446" s="39" t="str">
        <f>IF(N$1&gt;$AE$1,"-",IFERROR(IF(DATEDIF('Base de données'!$A3446,N$1,"d")&lt;&gt;0,"",'Base de données'!$B3446),""))</f>
        <v/>
      </c>
      <c r="O3446" s="39" t="str">
        <f>IF(O$1&gt;$AE$1,"-",IFERROR(IF(DATEDIF('Base de données'!$A3446,O$1,"d")&lt;&gt;0,"",'Base de données'!$B3446),""))</f>
        <v/>
      </c>
      <c r="P3446" s="39" t="str">
        <f>IF(P$1&gt;$AE$1,"-",IFERROR(IF(DATEDIF('Base de données'!$A3446,P$1,"d")&lt;&gt;0,"",'Base de données'!$B3446),""))</f>
        <v/>
      </c>
      <c r="Q3446" s="39" t="str">
        <f>IF(Q$1&gt;$AE$1,"-",IFERROR(IF(DATEDIF('Base de données'!$A3446,Q$1,"d")&lt;&gt;0,"",'Base de données'!$B3446),""))</f>
        <v/>
      </c>
      <c r="R3446" s="39" t="str">
        <f>IF(R$1&gt;$AE$1,"-",IFERROR(IF(DATEDIF('Base de données'!$A3446,R$1,"d")&lt;&gt;0,"",'Base de données'!$B3446),""))</f>
        <v/>
      </c>
      <c r="S3446" s="39" t="str">
        <f>IF(S$1&gt;$AE$1,"-",IFERROR(IF(DATEDIF('Base de données'!$A3446,S$1,"d")&lt;&gt;0,"",'Base de données'!$B3446),""))</f>
        <v/>
      </c>
      <c r="T3446" s="39" t="str">
        <f>IF(T$1&gt;$AE$1,"-",IFERROR(IF(DATEDIF('Base de données'!$A3446,T$1,"d")&lt;&gt;0,"",'Base de données'!$B3446),""))</f>
        <v/>
      </c>
      <c r="U3446" s="39" t="str">
        <f>IF(U$1&gt;$AE$1,"-",IFERROR(IF(DATEDIF('Base de données'!$A3446,U$1,"d")&lt;&gt;0,"",'Base de données'!$B3446),""))</f>
        <v/>
      </c>
      <c r="V3446" s="39" t="str">
        <f>IF(V$1&gt;$AE$1,"-",IFERROR(IF(DATEDIF('Base de données'!$A3446,V$1,"d")&lt;&gt;0,"",'Base de données'!$B3446),""))</f>
        <v/>
      </c>
      <c r="X3446" s="30" t="str">
        <f>'Base de données'!$C3446&amp;" "&amp;'Base de données'!$D3446</f>
        <v xml:space="preserve"> </v>
      </c>
      <c r="Y3446" s="31">
        <f>COUNTIF('Base de données'!$B:$B,'Base de données'!$B3446)</f>
        <v>0</v>
      </c>
      <c r="AA3446" s="87" cm="1">
        <f t="array" aca="1" ref="AA3446" ca="1">INDIRECT("'Base de données'!A" &amp; ROW(Y3446))</f>
        <v>0</v>
      </c>
      <c r="AB3446" s="51" cm="1">
        <f t="array" aca="1" ref="AB3446" ca="1">INDIRECT("'Base de données'!B" &amp; ROW(Z3446))</f>
        <v>0</v>
      </c>
    </row>
    <row r="3447" spans="1:28" x14ac:dyDescent="0.3">
      <c r="A3447" s="41" t="str">
        <f ca="1">IF(IF(AND($B3447&lt;&gt;"-",$B3447=$E3447),"Entrée et sortie","-")="Entrée et sortie",'Base de données'!$B3447,"-")</f>
        <v>-</v>
      </c>
      <c r="B3447" s="41" t="str">
        <f t="shared" ca="1" si="215"/>
        <v>-</v>
      </c>
      <c r="C3447" s="41" t="str">
        <f t="shared" ca="1" si="216"/>
        <v>-</v>
      </c>
      <c r="D3447" s="41" t="str">
        <f>IF($F3447="sortie en cours d'année",'Base de données'!$B3447,"-")</f>
        <v>-</v>
      </c>
      <c r="E3447" s="41" t="str">
        <f>IF($H3447="entrée en cours d'année",'Base de données'!$B3447,"-")</f>
        <v>-</v>
      </c>
      <c r="F3447" s="37" t="str">
        <f t="shared" si="217"/>
        <v/>
      </c>
      <c r="G3447" s="37" t="str">
        <f>IF($J3447="mouvement",_xlfn.XLOOKUP('Base de données'!$B3447,$V:$V,$V:$V,0),"")</f>
        <v/>
      </c>
      <c r="H3447" s="37" t="str">
        <f t="shared" si="218"/>
        <v/>
      </c>
      <c r="I3447" s="37" t="str">
        <f>IF($J3447="mouvement",_xlfn.XLOOKUP('Base de données'!$B3447,$K:$K,$K:$K,0),"")</f>
        <v/>
      </c>
      <c r="J3447" s="38" t="str">
        <f>IF(AND(Y3447&lt;&gt;MAX(Y:Y),COUNTIF(K3447:V3447,'Base de données'!$B3447)&gt;0),"mouvement","")</f>
        <v/>
      </c>
      <c r="K3447" s="39" t="str">
        <f>IF(K$1&gt;$AE$1,"-",IFERROR(IF(DATEDIF('Base de données'!$A3447,K$1,"d")&lt;&gt;0,"",'Base de données'!$B3447),""))</f>
        <v/>
      </c>
      <c r="L3447" s="39" t="str">
        <f>IF(L$1&gt;$AE$1,"-",IFERROR(IF(DATEDIF('Base de données'!$A3447,L$1,"d")&lt;&gt;0,"",'Base de données'!$B3447),""))</f>
        <v/>
      </c>
      <c r="M3447" s="39" t="str">
        <f>IF(M$1&gt;$AE$1,"-",IFERROR(IF(DATEDIF('Base de données'!$A3447,M$1,"d")&lt;&gt;0,"",'Base de données'!$B3447),""))</f>
        <v/>
      </c>
      <c r="N3447" s="39" t="str">
        <f>IF(N$1&gt;$AE$1,"-",IFERROR(IF(DATEDIF('Base de données'!$A3447,N$1,"d")&lt;&gt;0,"",'Base de données'!$B3447),""))</f>
        <v/>
      </c>
      <c r="O3447" s="39" t="str">
        <f>IF(O$1&gt;$AE$1,"-",IFERROR(IF(DATEDIF('Base de données'!$A3447,O$1,"d")&lt;&gt;0,"",'Base de données'!$B3447),""))</f>
        <v/>
      </c>
      <c r="P3447" s="39" t="str">
        <f>IF(P$1&gt;$AE$1,"-",IFERROR(IF(DATEDIF('Base de données'!$A3447,P$1,"d")&lt;&gt;0,"",'Base de données'!$B3447),""))</f>
        <v/>
      </c>
      <c r="Q3447" s="39" t="str">
        <f>IF(Q$1&gt;$AE$1,"-",IFERROR(IF(DATEDIF('Base de données'!$A3447,Q$1,"d")&lt;&gt;0,"",'Base de données'!$B3447),""))</f>
        <v/>
      </c>
      <c r="R3447" s="39" t="str">
        <f>IF(R$1&gt;$AE$1,"-",IFERROR(IF(DATEDIF('Base de données'!$A3447,R$1,"d")&lt;&gt;0,"",'Base de données'!$B3447),""))</f>
        <v/>
      </c>
      <c r="S3447" s="39" t="str">
        <f>IF(S$1&gt;$AE$1,"-",IFERROR(IF(DATEDIF('Base de données'!$A3447,S$1,"d")&lt;&gt;0,"",'Base de données'!$B3447),""))</f>
        <v/>
      </c>
      <c r="T3447" s="39" t="str">
        <f>IF(T$1&gt;$AE$1,"-",IFERROR(IF(DATEDIF('Base de données'!$A3447,T$1,"d")&lt;&gt;0,"",'Base de données'!$B3447),""))</f>
        <v/>
      </c>
      <c r="U3447" s="39" t="str">
        <f>IF(U$1&gt;$AE$1,"-",IFERROR(IF(DATEDIF('Base de données'!$A3447,U$1,"d")&lt;&gt;0,"",'Base de données'!$B3447),""))</f>
        <v/>
      </c>
      <c r="V3447" s="39" t="str">
        <f>IF(V$1&gt;$AE$1,"-",IFERROR(IF(DATEDIF('Base de données'!$A3447,V$1,"d")&lt;&gt;0,"",'Base de données'!$B3447),""))</f>
        <v/>
      </c>
      <c r="X3447" s="30" t="str">
        <f>'Base de données'!$C3447&amp;" "&amp;'Base de données'!$D3447</f>
        <v xml:space="preserve"> </v>
      </c>
      <c r="Y3447" s="31">
        <f>COUNTIF('Base de données'!$B:$B,'Base de données'!$B3447)</f>
        <v>0</v>
      </c>
      <c r="AA3447" s="87" cm="1">
        <f t="array" aca="1" ref="AA3447" ca="1">INDIRECT("'Base de données'!A" &amp; ROW(Y3447))</f>
        <v>0</v>
      </c>
      <c r="AB3447" s="51" cm="1">
        <f t="array" aca="1" ref="AB3447" ca="1">INDIRECT("'Base de données'!B" &amp; ROW(Z3447))</f>
        <v>0</v>
      </c>
    </row>
    <row r="3448" spans="1:28" x14ac:dyDescent="0.3">
      <c r="A3448" s="41" t="str">
        <f ca="1">IF(IF(AND($B3448&lt;&gt;"-",$B3448=$E3448),"Entrée et sortie","-")="Entrée et sortie",'Base de données'!$B3448,"-")</f>
        <v>-</v>
      </c>
      <c r="B3448" s="41" t="str">
        <f t="shared" ca="1" si="215"/>
        <v>-</v>
      </c>
      <c r="C3448" s="41" t="str">
        <f t="shared" ca="1" si="216"/>
        <v>-</v>
      </c>
      <c r="D3448" s="41" t="str">
        <f>IF($F3448="sortie en cours d'année",'Base de données'!$B3448,"-")</f>
        <v>-</v>
      </c>
      <c r="E3448" s="41" t="str">
        <f>IF($H3448="entrée en cours d'année",'Base de données'!$B3448,"-")</f>
        <v>-</v>
      </c>
      <c r="F3448" s="37" t="str">
        <f t="shared" si="217"/>
        <v/>
      </c>
      <c r="G3448" s="37" t="str">
        <f>IF($J3448="mouvement",_xlfn.XLOOKUP('Base de données'!$B3448,$V:$V,$V:$V,0),"")</f>
        <v/>
      </c>
      <c r="H3448" s="37" t="str">
        <f t="shared" si="218"/>
        <v/>
      </c>
      <c r="I3448" s="37" t="str">
        <f>IF($J3448="mouvement",_xlfn.XLOOKUP('Base de données'!$B3448,$K:$K,$K:$K,0),"")</f>
        <v/>
      </c>
      <c r="J3448" s="38" t="str">
        <f>IF(AND(Y3448&lt;&gt;MAX(Y:Y),COUNTIF(K3448:V3448,'Base de données'!$B3448)&gt;0),"mouvement","")</f>
        <v/>
      </c>
      <c r="K3448" s="39" t="str">
        <f>IF(K$1&gt;$AE$1,"-",IFERROR(IF(DATEDIF('Base de données'!$A3448,K$1,"d")&lt;&gt;0,"",'Base de données'!$B3448),""))</f>
        <v/>
      </c>
      <c r="L3448" s="39" t="str">
        <f>IF(L$1&gt;$AE$1,"-",IFERROR(IF(DATEDIF('Base de données'!$A3448,L$1,"d")&lt;&gt;0,"",'Base de données'!$B3448),""))</f>
        <v/>
      </c>
      <c r="M3448" s="39" t="str">
        <f>IF(M$1&gt;$AE$1,"-",IFERROR(IF(DATEDIF('Base de données'!$A3448,M$1,"d")&lt;&gt;0,"",'Base de données'!$B3448),""))</f>
        <v/>
      </c>
      <c r="N3448" s="39" t="str">
        <f>IF(N$1&gt;$AE$1,"-",IFERROR(IF(DATEDIF('Base de données'!$A3448,N$1,"d")&lt;&gt;0,"",'Base de données'!$B3448),""))</f>
        <v/>
      </c>
      <c r="O3448" s="39" t="str">
        <f>IF(O$1&gt;$AE$1,"-",IFERROR(IF(DATEDIF('Base de données'!$A3448,O$1,"d")&lt;&gt;0,"",'Base de données'!$B3448),""))</f>
        <v/>
      </c>
      <c r="P3448" s="39" t="str">
        <f>IF(P$1&gt;$AE$1,"-",IFERROR(IF(DATEDIF('Base de données'!$A3448,P$1,"d")&lt;&gt;0,"",'Base de données'!$B3448),""))</f>
        <v/>
      </c>
      <c r="Q3448" s="39" t="str">
        <f>IF(Q$1&gt;$AE$1,"-",IFERROR(IF(DATEDIF('Base de données'!$A3448,Q$1,"d")&lt;&gt;0,"",'Base de données'!$B3448),""))</f>
        <v/>
      </c>
      <c r="R3448" s="39" t="str">
        <f>IF(R$1&gt;$AE$1,"-",IFERROR(IF(DATEDIF('Base de données'!$A3448,R$1,"d")&lt;&gt;0,"",'Base de données'!$B3448),""))</f>
        <v/>
      </c>
      <c r="S3448" s="39" t="str">
        <f>IF(S$1&gt;$AE$1,"-",IFERROR(IF(DATEDIF('Base de données'!$A3448,S$1,"d")&lt;&gt;0,"",'Base de données'!$B3448),""))</f>
        <v/>
      </c>
      <c r="T3448" s="39" t="str">
        <f>IF(T$1&gt;$AE$1,"-",IFERROR(IF(DATEDIF('Base de données'!$A3448,T$1,"d")&lt;&gt;0,"",'Base de données'!$B3448),""))</f>
        <v/>
      </c>
      <c r="U3448" s="39" t="str">
        <f>IF(U$1&gt;$AE$1,"-",IFERROR(IF(DATEDIF('Base de données'!$A3448,U$1,"d")&lt;&gt;0,"",'Base de données'!$B3448),""))</f>
        <v/>
      </c>
      <c r="V3448" s="39" t="str">
        <f>IF(V$1&gt;$AE$1,"-",IFERROR(IF(DATEDIF('Base de données'!$A3448,V$1,"d")&lt;&gt;0,"",'Base de données'!$B3448),""))</f>
        <v/>
      </c>
      <c r="X3448" s="30" t="str">
        <f>'Base de données'!$C3448&amp;" "&amp;'Base de données'!$D3448</f>
        <v xml:space="preserve"> </v>
      </c>
      <c r="Y3448" s="31">
        <f>COUNTIF('Base de données'!$B:$B,'Base de données'!$B3448)</f>
        <v>0</v>
      </c>
      <c r="AA3448" s="87" cm="1">
        <f t="array" aca="1" ref="AA3448" ca="1">INDIRECT("'Base de données'!A" &amp; ROW(Y3448))</f>
        <v>0</v>
      </c>
      <c r="AB3448" s="51" cm="1">
        <f t="array" aca="1" ref="AB3448" ca="1">INDIRECT("'Base de données'!B" &amp; ROW(Z3448))</f>
        <v>0</v>
      </c>
    </row>
    <row r="3449" spans="1:28" x14ac:dyDescent="0.3">
      <c r="A3449" s="41" t="str">
        <f ca="1">IF(IF(AND($B3449&lt;&gt;"-",$B3449=$E3449),"Entrée et sortie","-")="Entrée et sortie",'Base de données'!$B3449,"-")</f>
        <v>-</v>
      </c>
      <c r="B3449" s="41" t="str">
        <f t="shared" ca="1" si="215"/>
        <v>-</v>
      </c>
      <c r="C3449" s="41" t="str">
        <f t="shared" ca="1" si="216"/>
        <v>-</v>
      </c>
      <c r="D3449" s="41" t="str">
        <f>IF($F3449="sortie en cours d'année",'Base de données'!$B3449,"-")</f>
        <v>-</v>
      </c>
      <c r="E3449" s="41" t="str">
        <f>IF($H3449="entrée en cours d'année",'Base de données'!$B3449,"-")</f>
        <v>-</v>
      </c>
      <c r="F3449" s="37" t="str">
        <f t="shared" si="217"/>
        <v/>
      </c>
      <c r="G3449" s="37" t="str">
        <f>IF($J3449="mouvement",_xlfn.XLOOKUP('Base de données'!$B3449,$V:$V,$V:$V,0),"")</f>
        <v/>
      </c>
      <c r="H3449" s="37" t="str">
        <f t="shared" si="218"/>
        <v/>
      </c>
      <c r="I3449" s="37" t="str">
        <f>IF($J3449="mouvement",_xlfn.XLOOKUP('Base de données'!$B3449,$K:$K,$K:$K,0),"")</f>
        <v/>
      </c>
      <c r="J3449" s="38" t="str">
        <f>IF(AND(Y3449&lt;&gt;MAX(Y:Y),COUNTIF(K3449:V3449,'Base de données'!$B3449)&gt;0),"mouvement","")</f>
        <v/>
      </c>
      <c r="K3449" s="39" t="str">
        <f>IF(K$1&gt;$AE$1,"-",IFERROR(IF(DATEDIF('Base de données'!$A3449,K$1,"d")&lt;&gt;0,"",'Base de données'!$B3449),""))</f>
        <v/>
      </c>
      <c r="L3449" s="39" t="str">
        <f>IF(L$1&gt;$AE$1,"-",IFERROR(IF(DATEDIF('Base de données'!$A3449,L$1,"d")&lt;&gt;0,"",'Base de données'!$B3449),""))</f>
        <v/>
      </c>
      <c r="M3449" s="39" t="str">
        <f>IF(M$1&gt;$AE$1,"-",IFERROR(IF(DATEDIF('Base de données'!$A3449,M$1,"d")&lt;&gt;0,"",'Base de données'!$B3449),""))</f>
        <v/>
      </c>
      <c r="N3449" s="39" t="str">
        <f>IF(N$1&gt;$AE$1,"-",IFERROR(IF(DATEDIF('Base de données'!$A3449,N$1,"d")&lt;&gt;0,"",'Base de données'!$B3449),""))</f>
        <v/>
      </c>
      <c r="O3449" s="39" t="str">
        <f>IF(O$1&gt;$AE$1,"-",IFERROR(IF(DATEDIF('Base de données'!$A3449,O$1,"d")&lt;&gt;0,"",'Base de données'!$B3449),""))</f>
        <v/>
      </c>
      <c r="P3449" s="39" t="str">
        <f>IF(P$1&gt;$AE$1,"-",IFERROR(IF(DATEDIF('Base de données'!$A3449,P$1,"d")&lt;&gt;0,"",'Base de données'!$B3449),""))</f>
        <v/>
      </c>
      <c r="Q3449" s="39" t="str">
        <f>IF(Q$1&gt;$AE$1,"-",IFERROR(IF(DATEDIF('Base de données'!$A3449,Q$1,"d")&lt;&gt;0,"",'Base de données'!$B3449),""))</f>
        <v/>
      </c>
      <c r="R3449" s="39" t="str">
        <f>IF(R$1&gt;$AE$1,"-",IFERROR(IF(DATEDIF('Base de données'!$A3449,R$1,"d")&lt;&gt;0,"",'Base de données'!$B3449),""))</f>
        <v/>
      </c>
      <c r="S3449" s="39" t="str">
        <f>IF(S$1&gt;$AE$1,"-",IFERROR(IF(DATEDIF('Base de données'!$A3449,S$1,"d")&lt;&gt;0,"",'Base de données'!$B3449),""))</f>
        <v/>
      </c>
      <c r="T3449" s="39" t="str">
        <f>IF(T$1&gt;$AE$1,"-",IFERROR(IF(DATEDIF('Base de données'!$A3449,T$1,"d")&lt;&gt;0,"",'Base de données'!$B3449),""))</f>
        <v/>
      </c>
      <c r="U3449" s="39" t="str">
        <f>IF(U$1&gt;$AE$1,"-",IFERROR(IF(DATEDIF('Base de données'!$A3449,U$1,"d")&lt;&gt;0,"",'Base de données'!$B3449),""))</f>
        <v/>
      </c>
      <c r="V3449" s="39" t="str">
        <f>IF(V$1&gt;$AE$1,"-",IFERROR(IF(DATEDIF('Base de données'!$A3449,V$1,"d")&lt;&gt;0,"",'Base de données'!$B3449),""))</f>
        <v/>
      </c>
      <c r="X3449" s="30" t="str">
        <f>'Base de données'!$C3449&amp;" "&amp;'Base de données'!$D3449</f>
        <v xml:space="preserve"> </v>
      </c>
      <c r="Y3449" s="31">
        <f>COUNTIF('Base de données'!$B:$B,'Base de données'!$B3449)</f>
        <v>0</v>
      </c>
      <c r="AA3449" s="87" cm="1">
        <f t="array" aca="1" ref="AA3449" ca="1">INDIRECT("'Base de données'!A" &amp; ROW(Y3449))</f>
        <v>0</v>
      </c>
      <c r="AB3449" s="51" cm="1">
        <f t="array" aca="1" ref="AB3449" ca="1">INDIRECT("'Base de données'!B" &amp; ROW(Z3449))</f>
        <v>0</v>
      </c>
    </row>
    <row r="3450" spans="1:28" x14ac:dyDescent="0.3">
      <c r="A3450" s="41" t="str">
        <f ca="1">IF(IF(AND($B3450&lt;&gt;"-",$B3450=$E3450),"Entrée et sortie","-")="Entrée et sortie",'Base de données'!$B3450,"-")</f>
        <v>-</v>
      </c>
      <c r="B3450" s="41" t="str">
        <f t="shared" ca="1" si="215"/>
        <v>-</v>
      </c>
      <c r="C3450" s="41" t="str">
        <f t="shared" ca="1" si="216"/>
        <v>-</v>
      </c>
      <c r="D3450" s="41" t="str">
        <f>IF($F3450="sortie en cours d'année",'Base de données'!$B3450,"-")</f>
        <v>-</v>
      </c>
      <c r="E3450" s="41" t="str">
        <f>IF($H3450="entrée en cours d'année",'Base de données'!$B3450,"-")</f>
        <v>-</v>
      </c>
      <c r="F3450" s="37" t="str">
        <f t="shared" si="217"/>
        <v/>
      </c>
      <c r="G3450" s="37" t="str">
        <f>IF($J3450="mouvement",_xlfn.XLOOKUP('Base de données'!$B3450,$V:$V,$V:$V,0),"")</f>
        <v/>
      </c>
      <c r="H3450" s="37" t="str">
        <f t="shared" si="218"/>
        <v/>
      </c>
      <c r="I3450" s="37" t="str">
        <f>IF($J3450="mouvement",_xlfn.XLOOKUP('Base de données'!$B3450,$K:$K,$K:$K,0),"")</f>
        <v/>
      </c>
      <c r="J3450" s="38" t="str">
        <f>IF(AND(Y3450&lt;&gt;MAX(Y:Y),COUNTIF(K3450:V3450,'Base de données'!$B3450)&gt;0),"mouvement","")</f>
        <v/>
      </c>
      <c r="K3450" s="39" t="str">
        <f>IF(K$1&gt;$AE$1,"-",IFERROR(IF(DATEDIF('Base de données'!$A3450,K$1,"d")&lt;&gt;0,"",'Base de données'!$B3450),""))</f>
        <v/>
      </c>
      <c r="L3450" s="39" t="str">
        <f>IF(L$1&gt;$AE$1,"-",IFERROR(IF(DATEDIF('Base de données'!$A3450,L$1,"d")&lt;&gt;0,"",'Base de données'!$B3450),""))</f>
        <v/>
      </c>
      <c r="M3450" s="39" t="str">
        <f>IF(M$1&gt;$AE$1,"-",IFERROR(IF(DATEDIF('Base de données'!$A3450,M$1,"d")&lt;&gt;0,"",'Base de données'!$B3450),""))</f>
        <v/>
      </c>
      <c r="N3450" s="39" t="str">
        <f>IF(N$1&gt;$AE$1,"-",IFERROR(IF(DATEDIF('Base de données'!$A3450,N$1,"d")&lt;&gt;0,"",'Base de données'!$B3450),""))</f>
        <v/>
      </c>
      <c r="O3450" s="39" t="str">
        <f>IF(O$1&gt;$AE$1,"-",IFERROR(IF(DATEDIF('Base de données'!$A3450,O$1,"d")&lt;&gt;0,"",'Base de données'!$B3450),""))</f>
        <v/>
      </c>
      <c r="P3450" s="39" t="str">
        <f>IF(P$1&gt;$AE$1,"-",IFERROR(IF(DATEDIF('Base de données'!$A3450,P$1,"d")&lt;&gt;0,"",'Base de données'!$B3450),""))</f>
        <v/>
      </c>
      <c r="Q3450" s="39" t="str">
        <f>IF(Q$1&gt;$AE$1,"-",IFERROR(IF(DATEDIF('Base de données'!$A3450,Q$1,"d")&lt;&gt;0,"",'Base de données'!$B3450),""))</f>
        <v/>
      </c>
      <c r="R3450" s="39" t="str">
        <f>IF(R$1&gt;$AE$1,"-",IFERROR(IF(DATEDIF('Base de données'!$A3450,R$1,"d")&lt;&gt;0,"",'Base de données'!$B3450),""))</f>
        <v/>
      </c>
      <c r="S3450" s="39" t="str">
        <f>IF(S$1&gt;$AE$1,"-",IFERROR(IF(DATEDIF('Base de données'!$A3450,S$1,"d")&lt;&gt;0,"",'Base de données'!$B3450),""))</f>
        <v/>
      </c>
      <c r="T3450" s="39" t="str">
        <f>IF(T$1&gt;$AE$1,"-",IFERROR(IF(DATEDIF('Base de données'!$A3450,T$1,"d")&lt;&gt;0,"",'Base de données'!$B3450),""))</f>
        <v/>
      </c>
      <c r="U3450" s="39" t="str">
        <f>IF(U$1&gt;$AE$1,"-",IFERROR(IF(DATEDIF('Base de données'!$A3450,U$1,"d")&lt;&gt;0,"",'Base de données'!$B3450),""))</f>
        <v/>
      </c>
      <c r="V3450" s="39" t="str">
        <f>IF(V$1&gt;$AE$1,"-",IFERROR(IF(DATEDIF('Base de données'!$A3450,V$1,"d")&lt;&gt;0,"",'Base de données'!$B3450),""))</f>
        <v/>
      </c>
      <c r="X3450" s="30" t="str">
        <f>'Base de données'!$C3450&amp;" "&amp;'Base de données'!$D3450</f>
        <v xml:space="preserve"> </v>
      </c>
      <c r="Y3450" s="31">
        <f>COUNTIF('Base de données'!$B:$B,'Base de données'!$B3450)</f>
        <v>0</v>
      </c>
      <c r="AA3450" s="87" cm="1">
        <f t="array" aca="1" ref="AA3450" ca="1">INDIRECT("'Base de données'!A" &amp; ROW(Y3450))</f>
        <v>0</v>
      </c>
      <c r="AB3450" s="51" cm="1">
        <f t="array" aca="1" ref="AB3450" ca="1">INDIRECT("'Base de données'!B" &amp; ROW(Z3450))</f>
        <v>0</v>
      </c>
    </row>
    <row r="3451" spans="1:28" x14ac:dyDescent="0.3">
      <c r="A3451" s="41" t="str">
        <f ca="1">IF(IF(AND($B3451&lt;&gt;"-",$B3451=$E3451),"Entrée et sortie","-")="Entrée et sortie",'Base de données'!$B3451,"-")</f>
        <v>-</v>
      </c>
      <c r="B3451" s="41" t="str">
        <f t="shared" ca="1" si="215"/>
        <v>-</v>
      </c>
      <c r="C3451" s="41" t="str">
        <f t="shared" ca="1" si="216"/>
        <v>-</v>
      </c>
      <c r="D3451" s="41" t="str">
        <f>IF($F3451="sortie en cours d'année",'Base de données'!$B3451,"-")</f>
        <v>-</v>
      </c>
      <c r="E3451" s="41" t="str">
        <f>IF($H3451="entrée en cours d'année",'Base de données'!$B3451,"-")</f>
        <v>-</v>
      </c>
      <c r="F3451" s="37" t="str">
        <f t="shared" si="217"/>
        <v/>
      </c>
      <c r="G3451" s="37" t="str">
        <f>IF($J3451="mouvement",_xlfn.XLOOKUP('Base de données'!$B3451,$V:$V,$V:$V,0),"")</f>
        <v/>
      </c>
      <c r="H3451" s="37" t="str">
        <f t="shared" si="218"/>
        <v/>
      </c>
      <c r="I3451" s="37" t="str">
        <f>IF($J3451="mouvement",_xlfn.XLOOKUP('Base de données'!$B3451,$K:$K,$K:$K,0),"")</f>
        <v/>
      </c>
      <c r="J3451" s="38" t="str">
        <f>IF(AND(Y3451&lt;&gt;MAX(Y:Y),COUNTIF(K3451:V3451,'Base de données'!$B3451)&gt;0),"mouvement","")</f>
        <v/>
      </c>
      <c r="K3451" s="39" t="str">
        <f>IF(K$1&gt;$AE$1,"-",IFERROR(IF(DATEDIF('Base de données'!$A3451,K$1,"d")&lt;&gt;0,"",'Base de données'!$B3451),""))</f>
        <v/>
      </c>
      <c r="L3451" s="39" t="str">
        <f>IF(L$1&gt;$AE$1,"-",IFERROR(IF(DATEDIF('Base de données'!$A3451,L$1,"d")&lt;&gt;0,"",'Base de données'!$B3451),""))</f>
        <v/>
      </c>
      <c r="M3451" s="39" t="str">
        <f>IF(M$1&gt;$AE$1,"-",IFERROR(IF(DATEDIF('Base de données'!$A3451,M$1,"d")&lt;&gt;0,"",'Base de données'!$B3451),""))</f>
        <v/>
      </c>
      <c r="N3451" s="39" t="str">
        <f>IF(N$1&gt;$AE$1,"-",IFERROR(IF(DATEDIF('Base de données'!$A3451,N$1,"d")&lt;&gt;0,"",'Base de données'!$B3451),""))</f>
        <v/>
      </c>
      <c r="O3451" s="39" t="str">
        <f>IF(O$1&gt;$AE$1,"-",IFERROR(IF(DATEDIF('Base de données'!$A3451,O$1,"d")&lt;&gt;0,"",'Base de données'!$B3451),""))</f>
        <v/>
      </c>
      <c r="P3451" s="39" t="str">
        <f>IF(P$1&gt;$AE$1,"-",IFERROR(IF(DATEDIF('Base de données'!$A3451,P$1,"d")&lt;&gt;0,"",'Base de données'!$B3451),""))</f>
        <v/>
      </c>
      <c r="Q3451" s="39" t="str">
        <f>IF(Q$1&gt;$AE$1,"-",IFERROR(IF(DATEDIF('Base de données'!$A3451,Q$1,"d")&lt;&gt;0,"",'Base de données'!$B3451),""))</f>
        <v/>
      </c>
      <c r="R3451" s="39" t="str">
        <f>IF(R$1&gt;$AE$1,"-",IFERROR(IF(DATEDIF('Base de données'!$A3451,R$1,"d")&lt;&gt;0,"",'Base de données'!$B3451),""))</f>
        <v/>
      </c>
      <c r="S3451" s="39" t="str">
        <f>IF(S$1&gt;$AE$1,"-",IFERROR(IF(DATEDIF('Base de données'!$A3451,S$1,"d")&lt;&gt;0,"",'Base de données'!$B3451),""))</f>
        <v/>
      </c>
      <c r="T3451" s="39" t="str">
        <f>IF(T$1&gt;$AE$1,"-",IFERROR(IF(DATEDIF('Base de données'!$A3451,T$1,"d")&lt;&gt;0,"",'Base de données'!$B3451),""))</f>
        <v/>
      </c>
      <c r="U3451" s="39" t="str">
        <f>IF(U$1&gt;$AE$1,"-",IFERROR(IF(DATEDIF('Base de données'!$A3451,U$1,"d")&lt;&gt;0,"",'Base de données'!$B3451),""))</f>
        <v/>
      </c>
      <c r="V3451" s="39" t="str">
        <f>IF(V$1&gt;$AE$1,"-",IFERROR(IF(DATEDIF('Base de données'!$A3451,V$1,"d")&lt;&gt;0,"",'Base de données'!$B3451),""))</f>
        <v/>
      </c>
      <c r="X3451" s="30" t="str">
        <f>'Base de données'!$C3451&amp;" "&amp;'Base de données'!$D3451</f>
        <v xml:space="preserve"> </v>
      </c>
      <c r="Y3451" s="31">
        <f>COUNTIF('Base de données'!$B:$B,'Base de données'!$B3451)</f>
        <v>0</v>
      </c>
      <c r="AA3451" s="87" cm="1">
        <f t="array" aca="1" ref="AA3451" ca="1">INDIRECT("'Base de données'!A" &amp; ROW(Y3451))</f>
        <v>0</v>
      </c>
      <c r="AB3451" s="51" cm="1">
        <f t="array" aca="1" ref="AB3451" ca="1">INDIRECT("'Base de données'!B" &amp; ROW(Z3451))</f>
        <v>0</v>
      </c>
    </row>
    <row r="3452" spans="1:28" x14ac:dyDescent="0.3">
      <c r="A3452" s="41" t="str">
        <f ca="1">IF(IF(AND($B3452&lt;&gt;"-",$B3452=$E3452),"Entrée et sortie","-")="Entrée et sortie",'Base de données'!$B3452,"-")</f>
        <v>-</v>
      </c>
      <c r="B3452" s="41" t="str">
        <f t="shared" ca="1" si="215"/>
        <v>-</v>
      </c>
      <c r="C3452" s="41" t="str">
        <f t="shared" ca="1" si="216"/>
        <v>-</v>
      </c>
      <c r="D3452" s="41" t="str">
        <f>IF($F3452="sortie en cours d'année",'Base de données'!$B3452,"-")</f>
        <v>-</v>
      </c>
      <c r="E3452" s="41" t="str">
        <f>IF($H3452="entrée en cours d'année",'Base de données'!$B3452,"-")</f>
        <v>-</v>
      </c>
      <c r="F3452" s="37" t="str">
        <f t="shared" si="217"/>
        <v/>
      </c>
      <c r="G3452" s="37" t="str">
        <f>IF($J3452="mouvement",_xlfn.XLOOKUP('Base de données'!$B3452,$V:$V,$V:$V,0),"")</f>
        <v/>
      </c>
      <c r="H3452" s="37" t="str">
        <f t="shared" si="218"/>
        <v/>
      </c>
      <c r="I3452" s="37" t="str">
        <f>IF($J3452="mouvement",_xlfn.XLOOKUP('Base de données'!$B3452,$K:$K,$K:$K,0),"")</f>
        <v/>
      </c>
      <c r="J3452" s="38" t="str">
        <f>IF(AND(Y3452&lt;&gt;MAX(Y:Y),COUNTIF(K3452:V3452,'Base de données'!$B3452)&gt;0),"mouvement","")</f>
        <v/>
      </c>
      <c r="K3452" s="39" t="str">
        <f>IF(K$1&gt;$AE$1,"-",IFERROR(IF(DATEDIF('Base de données'!$A3452,K$1,"d")&lt;&gt;0,"",'Base de données'!$B3452),""))</f>
        <v/>
      </c>
      <c r="L3452" s="39" t="str">
        <f>IF(L$1&gt;$AE$1,"-",IFERROR(IF(DATEDIF('Base de données'!$A3452,L$1,"d")&lt;&gt;0,"",'Base de données'!$B3452),""))</f>
        <v/>
      </c>
      <c r="M3452" s="39" t="str">
        <f>IF(M$1&gt;$AE$1,"-",IFERROR(IF(DATEDIF('Base de données'!$A3452,M$1,"d")&lt;&gt;0,"",'Base de données'!$B3452),""))</f>
        <v/>
      </c>
      <c r="N3452" s="39" t="str">
        <f>IF(N$1&gt;$AE$1,"-",IFERROR(IF(DATEDIF('Base de données'!$A3452,N$1,"d")&lt;&gt;0,"",'Base de données'!$B3452),""))</f>
        <v/>
      </c>
      <c r="O3452" s="39" t="str">
        <f>IF(O$1&gt;$AE$1,"-",IFERROR(IF(DATEDIF('Base de données'!$A3452,O$1,"d")&lt;&gt;0,"",'Base de données'!$B3452),""))</f>
        <v/>
      </c>
      <c r="P3452" s="39" t="str">
        <f>IF(P$1&gt;$AE$1,"-",IFERROR(IF(DATEDIF('Base de données'!$A3452,P$1,"d")&lt;&gt;0,"",'Base de données'!$B3452),""))</f>
        <v/>
      </c>
      <c r="Q3452" s="39" t="str">
        <f>IF(Q$1&gt;$AE$1,"-",IFERROR(IF(DATEDIF('Base de données'!$A3452,Q$1,"d")&lt;&gt;0,"",'Base de données'!$B3452),""))</f>
        <v/>
      </c>
      <c r="R3452" s="39" t="str">
        <f>IF(R$1&gt;$AE$1,"-",IFERROR(IF(DATEDIF('Base de données'!$A3452,R$1,"d")&lt;&gt;0,"",'Base de données'!$B3452),""))</f>
        <v/>
      </c>
      <c r="S3452" s="39" t="str">
        <f>IF(S$1&gt;$AE$1,"-",IFERROR(IF(DATEDIF('Base de données'!$A3452,S$1,"d")&lt;&gt;0,"",'Base de données'!$B3452),""))</f>
        <v/>
      </c>
      <c r="T3452" s="39" t="str">
        <f>IF(T$1&gt;$AE$1,"-",IFERROR(IF(DATEDIF('Base de données'!$A3452,T$1,"d")&lt;&gt;0,"",'Base de données'!$B3452),""))</f>
        <v/>
      </c>
      <c r="U3452" s="39" t="str">
        <f>IF(U$1&gt;$AE$1,"-",IFERROR(IF(DATEDIF('Base de données'!$A3452,U$1,"d")&lt;&gt;0,"",'Base de données'!$B3452),""))</f>
        <v/>
      </c>
      <c r="V3452" s="39" t="str">
        <f>IF(V$1&gt;$AE$1,"-",IFERROR(IF(DATEDIF('Base de données'!$A3452,V$1,"d")&lt;&gt;0,"",'Base de données'!$B3452),""))</f>
        <v/>
      </c>
      <c r="X3452" s="30" t="str">
        <f>'Base de données'!$C3452&amp;" "&amp;'Base de données'!$D3452</f>
        <v xml:space="preserve"> </v>
      </c>
      <c r="Y3452" s="31">
        <f>COUNTIF('Base de données'!$B:$B,'Base de données'!$B3452)</f>
        <v>0</v>
      </c>
      <c r="AA3452" s="87" cm="1">
        <f t="array" aca="1" ref="AA3452" ca="1">INDIRECT("'Base de données'!A" &amp; ROW(Y3452))</f>
        <v>0</v>
      </c>
      <c r="AB3452" s="51" cm="1">
        <f t="array" aca="1" ref="AB3452" ca="1">INDIRECT("'Base de données'!B" &amp; ROW(Z3452))</f>
        <v>0</v>
      </c>
    </row>
    <row r="3453" spans="1:28" x14ac:dyDescent="0.3">
      <c r="A3453" s="41" t="str">
        <f ca="1">IF(IF(AND($B3453&lt;&gt;"-",$B3453=$E3453),"Entrée et sortie","-")="Entrée et sortie",'Base de données'!$B3453,"-")</f>
        <v>-</v>
      </c>
      <c r="B3453" s="41" t="str">
        <f t="shared" ca="1" si="215"/>
        <v>-</v>
      </c>
      <c r="C3453" s="41" t="str">
        <f t="shared" ca="1" si="216"/>
        <v>-</v>
      </c>
      <c r="D3453" s="41" t="str">
        <f>IF($F3453="sortie en cours d'année",'Base de données'!$B3453,"-")</f>
        <v>-</v>
      </c>
      <c r="E3453" s="41" t="str">
        <f>IF($H3453="entrée en cours d'année",'Base de données'!$B3453,"-")</f>
        <v>-</v>
      </c>
      <c r="F3453" s="37" t="str">
        <f t="shared" si="217"/>
        <v/>
      </c>
      <c r="G3453" s="37" t="str">
        <f>IF($J3453="mouvement",_xlfn.XLOOKUP('Base de données'!$B3453,$V:$V,$V:$V,0),"")</f>
        <v/>
      </c>
      <c r="H3453" s="37" t="str">
        <f t="shared" si="218"/>
        <v/>
      </c>
      <c r="I3453" s="37" t="str">
        <f>IF($J3453="mouvement",_xlfn.XLOOKUP('Base de données'!$B3453,$K:$K,$K:$K,0),"")</f>
        <v/>
      </c>
      <c r="J3453" s="38" t="str">
        <f>IF(AND(Y3453&lt;&gt;MAX(Y:Y),COUNTIF(K3453:V3453,'Base de données'!$B3453)&gt;0),"mouvement","")</f>
        <v/>
      </c>
      <c r="K3453" s="39" t="str">
        <f>IF(K$1&gt;$AE$1,"-",IFERROR(IF(DATEDIF('Base de données'!$A3453,K$1,"d")&lt;&gt;0,"",'Base de données'!$B3453),""))</f>
        <v/>
      </c>
      <c r="L3453" s="39" t="str">
        <f>IF(L$1&gt;$AE$1,"-",IFERROR(IF(DATEDIF('Base de données'!$A3453,L$1,"d")&lt;&gt;0,"",'Base de données'!$B3453),""))</f>
        <v/>
      </c>
      <c r="M3453" s="39" t="str">
        <f>IF(M$1&gt;$AE$1,"-",IFERROR(IF(DATEDIF('Base de données'!$A3453,M$1,"d")&lt;&gt;0,"",'Base de données'!$B3453),""))</f>
        <v/>
      </c>
      <c r="N3453" s="39" t="str">
        <f>IF(N$1&gt;$AE$1,"-",IFERROR(IF(DATEDIF('Base de données'!$A3453,N$1,"d")&lt;&gt;0,"",'Base de données'!$B3453),""))</f>
        <v/>
      </c>
      <c r="O3453" s="39" t="str">
        <f>IF(O$1&gt;$AE$1,"-",IFERROR(IF(DATEDIF('Base de données'!$A3453,O$1,"d")&lt;&gt;0,"",'Base de données'!$B3453),""))</f>
        <v/>
      </c>
      <c r="P3453" s="39" t="str">
        <f>IF(P$1&gt;$AE$1,"-",IFERROR(IF(DATEDIF('Base de données'!$A3453,P$1,"d")&lt;&gt;0,"",'Base de données'!$B3453),""))</f>
        <v/>
      </c>
      <c r="Q3453" s="39" t="str">
        <f>IF(Q$1&gt;$AE$1,"-",IFERROR(IF(DATEDIF('Base de données'!$A3453,Q$1,"d")&lt;&gt;0,"",'Base de données'!$B3453),""))</f>
        <v/>
      </c>
      <c r="R3453" s="39" t="str">
        <f>IF(R$1&gt;$AE$1,"-",IFERROR(IF(DATEDIF('Base de données'!$A3453,R$1,"d")&lt;&gt;0,"",'Base de données'!$B3453),""))</f>
        <v/>
      </c>
      <c r="S3453" s="39" t="str">
        <f>IF(S$1&gt;$AE$1,"-",IFERROR(IF(DATEDIF('Base de données'!$A3453,S$1,"d")&lt;&gt;0,"",'Base de données'!$B3453),""))</f>
        <v/>
      </c>
      <c r="T3453" s="39" t="str">
        <f>IF(T$1&gt;$AE$1,"-",IFERROR(IF(DATEDIF('Base de données'!$A3453,T$1,"d")&lt;&gt;0,"",'Base de données'!$B3453),""))</f>
        <v/>
      </c>
      <c r="U3453" s="39" t="str">
        <f>IF(U$1&gt;$AE$1,"-",IFERROR(IF(DATEDIF('Base de données'!$A3453,U$1,"d")&lt;&gt;0,"",'Base de données'!$B3453),""))</f>
        <v/>
      </c>
      <c r="V3453" s="39" t="str">
        <f>IF(V$1&gt;$AE$1,"-",IFERROR(IF(DATEDIF('Base de données'!$A3453,V$1,"d")&lt;&gt;0,"",'Base de données'!$B3453),""))</f>
        <v/>
      </c>
      <c r="X3453" s="30" t="str">
        <f>'Base de données'!$C3453&amp;" "&amp;'Base de données'!$D3453</f>
        <v xml:space="preserve"> </v>
      </c>
      <c r="Y3453" s="31">
        <f>COUNTIF('Base de données'!$B:$B,'Base de données'!$B3453)</f>
        <v>0</v>
      </c>
      <c r="AA3453" s="87" cm="1">
        <f t="array" aca="1" ref="AA3453" ca="1">INDIRECT("'Base de données'!A" &amp; ROW(Y3453))</f>
        <v>0</v>
      </c>
      <c r="AB3453" s="51" cm="1">
        <f t="array" aca="1" ref="AB3453" ca="1">INDIRECT("'Base de données'!B" &amp; ROW(Z3453))</f>
        <v>0</v>
      </c>
    </row>
    <row r="3454" spans="1:28" x14ac:dyDescent="0.3">
      <c r="A3454" s="41" t="str">
        <f ca="1">IF(IF(AND($B3454&lt;&gt;"-",$B3454=$E3454),"Entrée et sortie","-")="Entrée et sortie",'Base de données'!$B3454,"-")</f>
        <v>-</v>
      </c>
      <c r="B3454" s="41" t="str">
        <f t="shared" ca="1" si="215"/>
        <v>-</v>
      </c>
      <c r="C3454" s="41" t="str">
        <f t="shared" ca="1" si="216"/>
        <v>-</v>
      </c>
      <c r="D3454" s="41" t="str">
        <f>IF($F3454="sortie en cours d'année",'Base de données'!$B3454,"-")</f>
        <v>-</v>
      </c>
      <c r="E3454" s="41" t="str">
        <f>IF($H3454="entrée en cours d'année",'Base de données'!$B3454,"-")</f>
        <v>-</v>
      </c>
      <c r="F3454" s="37" t="str">
        <f t="shared" si="217"/>
        <v/>
      </c>
      <c r="G3454" s="37" t="str">
        <f>IF($J3454="mouvement",_xlfn.XLOOKUP('Base de données'!$B3454,$V:$V,$V:$V,0),"")</f>
        <v/>
      </c>
      <c r="H3454" s="37" t="str">
        <f t="shared" si="218"/>
        <v/>
      </c>
      <c r="I3454" s="37" t="str">
        <f>IF($J3454="mouvement",_xlfn.XLOOKUP('Base de données'!$B3454,$K:$K,$K:$K,0),"")</f>
        <v/>
      </c>
      <c r="J3454" s="38" t="str">
        <f>IF(AND(Y3454&lt;&gt;MAX(Y:Y),COUNTIF(K3454:V3454,'Base de données'!$B3454)&gt;0),"mouvement","")</f>
        <v/>
      </c>
      <c r="K3454" s="39" t="str">
        <f>IF(K$1&gt;$AE$1,"-",IFERROR(IF(DATEDIF('Base de données'!$A3454,K$1,"d")&lt;&gt;0,"",'Base de données'!$B3454),""))</f>
        <v/>
      </c>
      <c r="L3454" s="39" t="str">
        <f>IF(L$1&gt;$AE$1,"-",IFERROR(IF(DATEDIF('Base de données'!$A3454,L$1,"d")&lt;&gt;0,"",'Base de données'!$B3454),""))</f>
        <v/>
      </c>
      <c r="M3454" s="39" t="str">
        <f>IF(M$1&gt;$AE$1,"-",IFERROR(IF(DATEDIF('Base de données'!$A3454,M$1,"d")&lt;&gt;0,"",'Base de données'!$B3454),""))</f>
        <v/>
      </c>
      <c r="N3454" s="39" t="str">
        <f>IF(N$1&gt;$AE$1,"-",IFERROR(IF(DATEDIF('Base de données'!$A3454,N$1,"d")&lt;&gt;0,"",'Base de données'!$B3454),""))</f>
        <v/>
      </c>
      <c r="O3454" s="39" t="str">
        <f>IF(O$1&gt;$AE$1,"-",IFERROR(IF(DATEDIF('Base de données'!$A3454,O$1,"d")&lt;&gt;0,"",'Base de données'!$B3454),""))</f>
        <v/>
      </c>
      <c r="P3454" s="39" t="str">
        <f>IF(P$1&gt;$AE$1,"-",IFERROR(IF(DATEDIF('Base de données'!$A3454,P$1,"d")&lt;&gt;0,"",'Base de données'!$B3454),""))</f>
        <v/>
      </c>
      <c r="Q3454" s="39" t="str">
        <f>IF(Q$1&gt;$AE$1,"-",IFERROR(IF(DATEDIF('Base de données'!$A3454,Q$1,"d")&lt;&gt;0,"",'Base de données'!$B3454),""))</f>
        <v/>
      </c>
      <c r="R3454" s="39" t="str">
        <f>IF(R$1&gt;$AE$1,"-",IFERROR(IF(DATEDIF('Base de données'!$A3454,R$1,"d")&lt;&gt;0,"",'Base de données'!$B3454),""))</f>
        <v/>
      </c>
      <c r="S3454" s="39" t="str">
        <f>IF(S$1&gt;$AE$1,"-",IFERROR(IF(DATEDIF('Base de données'!$A3454,S$1,"d")&lt;&gt;0,"",'Base de données'!$B3454),""))</f>
        <v/>
      </c>
      <c r="T3454" s="39" t="str">
        <f>IF(T$1&gt;$AE$1,"-",IFERROR(IF(DATEDIF('Base de données'!$A3454,T$1,"d")&lt;&gt;0,"",'Base de données'!$B3454),""))</f>
        <v/>
      </c>
      <c r="U3454" s="39" t="str">
        <f>IF(U$1&gt;$AE$1,"-",IFERROR(IF(DATEDIF('Base de données'!$A3454,U$1,"d")&lt;&gt;0,"",'Base de données'!$B3454),""))</f>
        <v/>
      </c>
      <c r="V3454" s="39" t="str">
        <f>IF(V$1&gt;$AE$1,"-",IFERROR(IF(DATEDIF('Base de données'!$A3454,V$1,"d")&lt;&gt;0,"",'Base de données'!$B3454),""))</f>
        <v/>
      </c>
      <c r="X3454" s="30" t="str">
        <f>'Base de données'!$C3454&amp;" "&amp;'Base de données'!$D3454</f>
        <v xml:space="preserve"> </v>
      </c>
      <c r="Y3454" s="31">
        <f>COUNTIF('Base de données'!$B:$B,'Base de données'!$B3454)</f>
        <v>0</v>
      </c>
      <c r="AA3454" s="87" cm="1">
        <f t="array" aca="1" ref="AA3454" ca="1">INDIRECT("'Base de données'!A" &amp; ROW(Y3454))</f>
        <v>0</v>
      </c>
      <c r="AB3454" s="51" cm="1">
        <f t="array" aca="1" ref="AB3454" ca="1">INDIRECT("'Base de données'!B" &amp; ROW(Z3454))</f>
        <v>0</v>
      </c>
    </row>
    <row r="3455" spans="1:28" x14ac:dyDescent="0.3">
      <c r="A3455" s="41" t="str">
        <f ca="1">IF(IF(AND($B3455&lt;&gt;"-",$B3455=$E3455),"Entrée et sortie","-")="Entrée et sortie",'Base de données'!$B3455,"-")</f>
        <v>-</v>
      </c>
      <c r="B3455" s="41" t="str">
        <f t="shared" ca="1" si="215"/>
        <v>-</v>
      </c>
      <c r="C3455" s="41" t="str">
        <f t="shared" ca="1" si="216"/>
        <v>-</v>
      </c>
      <c r="D3455" s="41" t="str">
        <f>IF($F3455="sortie en cours d'année",'Base de données'!$B3455,"-")</f>
        <v>-</v>
      </c>
      <c r="E3455" s="41" t="str">
        <f>IF($H3455="entrée en cours d'année",'Base de données'!$B3455,"-")</f>
        <v>-</v>
      </c>
      <c r="F3455" s="37" t="str">
        <f t="shared" si="217"/>
        <v/>
      </c>
      <c r="G3455" s="37" t="str">
        <f>IF($J3455="mouvement",_xlfn.XLOOKUP('Base de données'!$B3455,$V:$V,$V:$V,0),"")</f>
        <v/>
      </c>
      <c r="H3455" s="37" t="str">
        <f t="shared" si="218"/>
        <v/>
      </c>
      <c r="I3455" s="37" t="str">
        <f>IF($J3455="mouvement",_xlfn.XLOOKUP('Base de données'!$B3455,$K:$K,$K:$K,0),"")</f>
        <v/>
      </c>
      <c r="J3455" s="38" t="str">
        <f>IF(AND(Y3455&lt;&gt;MAX(Y:Y),COUNTIF(K3455:V3455,'Base de données'!$B3455)&gt;0),"mouvement","")</f>
        <v/>
      </c>
      <c r="K3455" s="39" t="str">
        <f>IF(K$1&gt;$AE$1,"-",IFERROR(IF(DATEDIF('Base de données'!$A3455,K$1,"d")&lt;&gt;0,"",'Base de données'!$B3455),""))</f>
        <v/>
      </c>
      <c r="L3455" s="39" t="str">
        <f>IF(L$1&gt;$AE$1,"-",IFERROR(IF(DATEDIF('Base de données'!$A3455,L$1,"d")&lt;&gt;0,"",'Base de données'!$B3455),""))</f>
        <v/>
      </c>
      <c r="M3455" s="39" t="str">
        <f>IF(M$1&gt;$AE$1,"-",IFERROR(IF(DATEDIF('Base de données'!$A3455,M$1,"d")&lt;&gt;0,"",'Base de données'!$B3455),""))</f>
        <v/>
      </c>
      <c r="N3455" s="39" t="str">
        <f>IF(N$1&gt;$AE$1,"-",IFERROR(IF(DATEDIF('Base de données'!$A3455,N$1,"d")&lt;&gt;0,"",'Base de données'!$B3455),""))</f>
        <v/>
      </c>
      <c r="O3455" s="39" t="str">
        <f>IF(O$1&gt;$AE$1,"-",IFERROR(IF(DATEDIF('Base de données'!$A3455,O$1,"d")&lt;&gt;0,"",'Base de données'!$B3455),""))</f>
        <v/>
      </c>
      <c r="P3455" s="39" t="str">
        <f>IF(P$1&gt;$AE$1,"-",IFERROR(IF(DATEDIF('Base de données'!$A3455,P$1,"d")&lt;&gt;0,"",'Base de données'!$B3455),""))</f>
        <v/>
      </c>
      <c r="Q3455" s="39" t="str">
        <f>IF(Q$1&gt;$AE$1,"-",IFERROR(IF(DATEDIF('Base de données'!$A3455,Q$1,"d")&lt;&gt;0,"",'Base de données'!$B3455),""))</f>
        <v/>
      </c>
      <c r="R3455" s="39" t="str">
        <f>IF(R$1&gt;$AE$1,"-",IFERROR(IF(DATEDIF('Base de données'!$A3455,R$1,"d")&lt;&gt;0,"",'Base de données'!$B3455),""))</f>
        <v/>
      </c>
      <c r="S3455" s="39" t="str">
        <f>IF(S$1&gt;$AE$1,"-",IFERROR(IF(DATEDIF('Base de données'!$A3455,S$1,"d")&lt;&gt;0,"",'Base de données'!$B3455),""))</f>
        <v/>
      </c>
      <c r="T3455" s="39" t="str">
        <f>IF(T$1&gt;$AE$1,"-",IFERROR(IF(DATEDIF('Base de données'!$A3455,T$1,"d")&lt;&gt;0,"",'Base de données'!$B3455),""))</f>
        <v/>
      </c>
      <c r="U3455" s="39" t="str">
        <f>IF(U$1&gt;$AE$1,"-",IFERROR(IF(DATEDIF('Base de données'!$A3455,U$1,"d")&lt;&gt;0,"",'Base de données'!$B3455),""))</f>
        <v/>
      </c>
      <c r="V3455" s="39" t="str">
        <f>IF(V$1&gt;$AE$1,"-",IFERROR(IF(DATEDIF('Base de données'!$A3455,V$1,"d")&lt;&gt;0,"",'Base de données'!$B3455),""))</f>
        <v/>
      </c>
      <c r="X3455" s="30" t="str">
        <f>'Base de données'!$C3455&amp;" "&amp;'Base de données'!$D3455</f>
        <v xml:space="preserve"> </v>
      </c>
      <c r="Y3455" s="31">
        <f>COUNTIF('Base de données'!$B:$B,'Base de données'!$B3455)</f>
        <v>0</v>
      </c>
      <c r="AA3455" s="87" cm="1">
        <f t="array" aca="1" ref="AA3455" ca="1">INDIRECT("'Base de données'!A" &amp; ROW(Y3455))</f>
        <v>0</v>
      </c>
      <c r="AB3455" s="51" cm="1">
        <f t="array" aca="1" ref="AB3455" ca="1">INDIRECT("'Base de données'!B" &amp; ROW(Z3455))</f>
        <v>0</v>
      </c>
    </row>
    <row r="3456" spans="1:28" x14ac:dyDescent="0.3">
      <c r="A3456" s="41" t="str">
        <f ca="1">IF(IF(AND($B3456&lt;&gt;"-",$B3456=$E3456),"Entrée et sortie","-")="Entrée et sortie",'Base de données'!$B3456,"-")</f>
        <v>-</v>
      </c>
      <c r="B3456" s="41" t="str">
        <f t="shared" ca="1" si="215"/>
        <v>-</v>
      </c>
      <c r="C3456" s="41" t="str">
        <f t="shared" ca="1" si="216"/>
        <v>-</v>
      </c>
      <c r="D3456" s="41" t="str">
        <f>IF($F3456="sortie en cours d'année",'Base de données'!$B3456,"-")</f>
        <v>-</v>
      </c>
      <c r="E3456" s="41" t="str">
        <f>IF($H3456="entrée en cours d'année",'Base de données'!$B3456,"-")</f>
        <v>-</v>
      </c>
      <c r="F3456" s="37" t="str">
        <f t="shared" si="217"/>
        <v/>
      </c>
      <c r="G3456" s="37" t="str">
        <f>IF($J3456="mouvement",_xlfn.XLOOKUP('Base de données'!$B3456,$V:$V,$V:$V,0),"")</f>
        <v/>
      </c>
      <c r="H3456" s="37" t="str">
        <f t="shared" si="218"/>
        <v/>
      </c>
      <c r="I3456" s="37" t="str">
        <f>IF($J3456="mouvement",_xlfn.XLOOKUP('Base de données'!$B3456,$K:$K,$K:$K,0),"")</f>
        <v/>
      </c>
      <c r="J3456" s="38" t="str">
        <f>IF(AND(Y3456&lt;&gt;MAX(Y:Y),COUNTIF(K3456:V3456,'Base de données'!$B3456)&gt;0),"mouvement","")</f>
        <v/>
      </c>
      <c r="K3456" s="39" t="str">
        <f>IF(K$1&gt;$AE$1,"-",IFERROR(IF(DATEDIF('Base de données'!$A3456,K$1,"d")&lt;&gt;0,"",'Base de données'!$B3456),""))</f>
        <v/>
      </c>
      <c r="L3456" s="39" t="str">
        <f>IF(L$1&gt;$AE$1,"-",IFERROR(IF(DATEDIF('Base de données'!$A3456,L$1,"d")&lt;&gt;0,"",'Base de données'!$B3456),""))</f>
        <v/>
      </c>
      <c r="M3456" s="39" t="str">
        <f>IF(M$1&gt;$AE$1,"-",IFERROR(IF(DATEDIF('Base de données'!$A3456,M$1,"d")&lt;&gt;0,"",'Base de données'!$B3456),""))</f>
        <v/>
      </c>
      <c r="N3456" s="39" t="str">
        <f>IF(N$1&gt;$AE$1,"-",IFERROR(IF(DATEDIF('Base de données'!$A3456,N$1,"d")&lt;&gt;0,"",'Base de données'!$B3456),""))</f>
        <v/>
      </c>
      <c r="O3456" s="39" t="str">
        <f>IF(O$1&gt;$AE$1,"-",IFERROR(IF(DATEDIF('Base de données'!$A3456,O$1,"d")&lt;&gt;0,"",'Base de données'!$B3456),""))</f>
        <v/>
      </c>
      <c r="P3456" s="39" t="str">
        <f>IF(P$1&gt;$AE$1,"-",IFERROR(IF(DATEDIF('Base de données'!$A3456,P$1,"d")&lt;&gt;0,"",'Base de données'!$B3456),""))</f>
        <v/>
      </c>
      <c r="Q3456" s="39" t="str">
        <f>IF(Q$1&gt;$AE$1,"-",IFERROR(IF(DATEDIF('Base de données'!$A3456,Q$1,"d")&lt;&gt;0,"",'Base de données'!$B3456),""))</f>
        <v/>
      </c>
      <c r="R3456" s="39" t="str">
        <f>IF(R$1&gt;$AE$1,"-",IFERROR(IF(DATEDIF('Base de données'!$A3456,R$1,"d")&lt;&gt;0,"",'Base de données'!$B3456),""))</f>
        <v/>
      </c>
      <c r="S3456" s="39" t="str">
        <f>IF(S$1&gt;$AE$1,"-",IFERROR(IF(DATEDIF('Base de données'!$A3456,S$1,"d")&lt;&gt;0,"",'Base de données'!$B3456),""))</f>
        <v/>
      </c>
      <c r="T3456" s="39" t="str">
        <f>IF(T$1&gt;$AE$1,"-",IFERROR(IF(DATEDIF('Base de données'!$A3456,T$1,"d")&lt;&gt;0,"",'Base de données'!$B3456),""))</f>
        <v/>
      </c>
      <c r="U3456" s="39" t="str">
        <f>IF(U$1&gt;$AE$1,"-",IFERROR(IF(DATEDIF('Base de données'!$A3456,U$1,"d")&lt;&gt;0,"",'Base de données'!$B3456),""))</f>
        <v/>
      </c>
      <c r="V3456" s="39" t="str">
        <f>IF(V$1&gt;$AE$1,"-",IFERROR(IF(DATEDIF('Base de données'!$A3456,V$1,"d")&lt;&gt;0,"",'Base de données'!$B3456),""))</f>
        <v/>
      </c>
      <c r="X3456" s="30" t="str">
        <f>'Base de données'!$C3456&amp;" "&amp;'Base de données'!$D3456</f>
        <v xml:space="preserve"> </v>
      </c>
      <c r="Y3456" s="31">
        <f>COUNTIF('Base de données'!$B:$B,'Base de données'!$B3456)</f>
        <v>0</v>
      </c>
      <c r="AA3456" s="87" cm="1">
        <f t="array" aca="1" ref="AA3456" ca="1">INDIRECT("'Base de données'!A" &amp; ROW(Y3456))</f>
        <v>0</v>
      </c>
      <c r="AB3456" s="51" cm="1">
        <f t="array" aca="1" ref="AB3456" ca="1">INDIRECT("'Base de données'!B" &amp; ROW(Z3456))</f>
        <v>0</v>
      </c>
    </row>
    <row r="3457" spans="1:28" x14ac:dyDescent="0.3">
      <c r="A3457" s="41" t="str">
        <f ca="1">IF(IF(AND($B3457&lt;&gt;"-",$B3457=$E3457),"Entrée et sortie","-")="Entrée et sortie",'Base de données'!$B3457,"-")</f>
        <v>-</v>
      </c>
      <c r="B3457" s="41" t="str">
        <f t="shared" ca="1" si="215"/>
        <v>-</v>
      </c>
      <c r="C3457" s="41" t="str">
        <f t="shared" ca="1" si="216"/>
        <v>-</v>
      </c>
      <c r="D3457" s="41" t="str">
        <f>IF($F3457="sortie en cours d'année",'Base de données'!$B3457,"-")</f>
        <v>-</v>
      </c>
      <c r="E3457" s="41" t="str">
        <f>IF($H3457="entrée en cours d'année",'Base de données'!$B3457,"-")</f>
        <v>-</v>
      </c>
      <c r="F3457" s="37" t="str">
        <f t="shared" si="217"/>
        <v/>
      </c>
      <c r="G3457" s="37" t="str">
        <f>IF($J3457="mouvement",_xlfn.XLOOKUP('Base de données'!$B3457,$V:$V,$V:$V,0),"")</f>
        <v/>
      </c>
      <c r="H3457" s="37" t="str">
        <f t="shared" si="218"/>
        <v/>
      </c>
      <c r="I3457" s="37" t="str">
        <f>IF($J3457="mouvement",_xlfn.XLOOKUP('Base de données'!$B3457,$K:$K,$K:$K,0),"")</f>
        <v/>
      </c>
      <c r="J3457" s="38" t="str">
        <f>IF(AND(Y3457&lt;&gt;MAX(Y:Y),COUNTIF(K3457:V3457,'Base de données'!$B3457)&gt;0),"mouvement","")</f>
        <v/>
      </c>
      <c r="K3457" s="39" t="str">
        <f>IF(K$1&gt;$AE$1,"-",IFERROR(IF(DATEDIF('Base de données'!$A3457,K$1,"d")&lt;&gt;0,"",'Base de données'!$B3457),""))</f>
        <v/>
      </c>
      <c r="L3457" s="39" t="str">
        <f>IF(L$1&gt;$AE$1,"-",IFERROR(IF(DATEDIF('Base de données'!$A3457,L$1,"d")&lt;&gt;0,"",'Base de données'!$B3457),""))</f>
        <v/>
      </c>
      <c r="M3457" s="39" t="str">
        <f>IF(M$1&gt;$AE$1,"-",IFERROR(IF(DATEDIF('Base de données'!$A3457,M$1,"d")&lt;&gt;0,"",'Base de données'!$B3457),""))</f>
        <v/>
      </c>
      <c r="N3457" s="39" t="str">
        <f>IF(N$1&gt;$AE$1,"-",IFERROR(IF(DATEDIF('Base de données'!$A3457,N$1,"d")&lt;&gt;0,"",'Base de données'!$B3457),""))</f>
        <v/>
      </c>
      <c r="O3457" s="39" t="str">
        <f>IF(O$1&gt;$AE$1,"-",IFERROR(IF(DATEDIF('Base de données'!$A3457,O$1,"d")&lt;&gt;0,"",'Base de données'!$B3457),""))</f>
        <v/>
      </c>
      <c r="P3457" s="39" t="str">
        <f>IF(P$1&gt;$AE$1,"-",IFERROR(IF(DATEDIF('Base de données'!$A3457,P$1,"d")&lt;&gt;0,"",'Base de données'!$B3457),""))</f>
        <v/>
      </c>
      <c r="Q3457" s="39" t="str">
        <f>IF(Q$1&gt;$AE$1,"-",IFERROR(IF(DATEDIF('Base de données'!$A3457,Q$1,"d")&lt;&gt;0,"",'Base de données'!$B3457),""))</f>
        <v/>
      </c>
      <c r="R3457" s="39" t="str">
        <f>IF(R$1&gt;$AE$1,"-",IFERROR(IF(DATEDIF('Base de données'!$A3457,R$1,"d")&lt;&gt;0,"",'Base de données'!$B3457),""))</f>
        <v/>
      </c>
      <c r="S3457" s="39" t="str">
        <f>IF(S$1&gt;$AE$1,"-",IFERROR(IF(DATEDIF('Base de données'!$A3457,S$1,"d")&lt;&gt;0,"",'Base de données'!$B3457),""))</f>
        <v/>
      </c>
      <c r="T3457" s="39" t="str">
        <f>IF(T$1&gt;$AE$1,"-",IFERROR(IF(DATEDIF('Base de données'!$A3457,T$1,"d")&lt;&gt;0,"",'Base de données'!$B3457),""))</f>
        <v/>
      </c>
      <c r="U3457" s="39" t="str">
        <f>IF(U$1&gt;$AE$1,"-",IFERROR(IF(DATEDIF('Base de données'!$A3457,U$1,"d")&lt;&gt;0,"",'Base de données'!$B3457),""))</f>
        <v/>
      </c>
      <c r="V3457" s="39" t="str">
        <f>IF(V$1&gt;$AE$1,"-",IFERROR(IF(DATEDIF('Base de données'!$A3457,V$1,"d")&lt;&gt;0,"",'Base de données'!$B3457),""))</f>
        <v/>
      </c>
      <c r="X3457" s="30" t="str">
        <f>'Base de données'!$C3457&amp;" "&amp;'Base de données'!$D3457</f>
        <v xml:space="preserve"> </v>
      </c>
      <c r="Y3457" s="31">
        <f>COUNTIF('Base de données'!$B:$B,'Base de données'!$B3457)</f>
        <v>0</v>
      </c>
      <c r="AA3457" s="87" cm="1">
        <f t="array" aca="1" ref="AA3457" ca="1">INDIRECT("'Base de données'!A" &amp; ROW(Y3457))</f>
        <v>0</v>
      </c>
      <c r="AB3457" s="51" cm="1">
        <f t="array" aca="1" ref="AB3457" ca="1">INDIRECT("'Base de données'!B" &amp; ROW(Z3457))</f>
        <v>0</v>
      </c>
    </row>
    <row r="3458" spans="1:28" x14ac:dyDescent="0.3">
      <c r="A3458" s="41" t="str">
        <f ca="1">IF(IF(AND($B3458&lt;&gt;"-",$B3458=$E3458),"Entrée et sortie","-")="Entrée et sortie",'Base de données'!$B3458,"-")</f>
        <v>-</v>
      </c>
      <c r="B3458" s="41" t="str">
        <f t="shared" ca="1" si="215"/>
        <v>-</v>
      </c>
      <c r="C3458" s="41" t="str">
        <f t="shared" ca="1" si="216"/>
        <v>-</v>
      </c>
      <c r="D3458" s="41" t="str">
        <f>IF($F3458="sortie en cours d'année",'Base de données'!$B3458,"-")</f>
        <v>-</v>
      </c>
      <c r="E3458" s="41" t="str">
        <f>IF($H3458="entrée en cours d'année",'Base de données'!$B3458,"-")</f>
        <v>-</v>
      </c>
      <c r="F3458" s="37" t="str">
        <f t="shared" si="217"/>
        <v/>
      </c>
      <c r="G3458" s="37" t="str">
        <f>IF($J3458="mouvement",_xlfn.XLOOKUP('Base de données'!$B3458,$V:$V,$V:$V,0),"")</f>
        <v/>
      </c>
      <c r="H3458" s="37" t="str">
        <f t="shared" si="218"/>
        <v/>
      </c>
      <c r="I3458" s="37" t="str">
        <f>IF($J3458="mouvement",_xlfn.XLOOKUP('Base de données'!$B3458,$K:$K,$K:$K,0),"")</f>
        <v/>
      </c>
      <c r="J3458" s="38" t="str">
        <f>IF(AND(Y3458&lt;&gt;MAX(Y:Y),COUNTIF(K3458:V3458,'Base de données'!$B3458)&gt;0),"mouvement","")</f>
        <v/>
      </c>
      <c r="K3458" s="39" t="str">
        <f>IF(K$1&gt;$AE$1,"-",IFERROR(IF(DATEDIF('Base de données'!$A3458,K$1,"d")&lt;&gt;0,"",'Base de données'!$B3458),""))</f>
        <v/>
      </c>
      <c r="L3458" s="39" t="str">
        <f>IF(L$1&gt;$AE$1,"-",IFERROR(IF(DATEDIF('Base de données'!$A3458,L$1,"d")&lt;&gt;0,"",'Base de données'!$B3458),""))</f>
        <v/>
      </c>
      <c r="M3458" s="39" t="str">
        <f>IF(M$1&gt;$AE$1,"-",IFERROR(IF(DATEDIF('Base de données'!$A3458,M$1,"d")&lt;&gt;0,"",'Base de données'!$B3458),""))</f>
        <v/>
      </c>
      <c r="N3458" s="39" t="str">
        <f>IF(N$1&gt;$AE$1,"-",IFERROR(IF(DATEDIF('Base de données'!$A3458,N$1,"d")&lt;&gt;0,"",'Base de données'!$B3458),""))</f>
        <v/>
      </c>
      <c r="O3458" s="39" t="str">
        <f>IF(O$1&gt;$AE$1,"-",IFERROR(IF(DATEDIF('Base de données'!$A3458,O$1,"d")&lt;&gt;0,"",'Base de données'!$B3458),""))</f>
        <v/>
      </c>
      <c r="P3458" s="39" t="str">
        <f>IF(P$1&gt;$AE$1,"-",IFERROR(IF(DATEDIF('Base de données'!$A3458,P$1,"d")&lt;&gt;0,"",'Base de données'!$B3458),""))</f>
        <v/>
      </c>
      <c r="Q3458" s="39" t="str">
        <f>IF(Q$1&gt;$AE$1,"-",IFERROR(IF(DATEDIF('Base de données'!$A3458,Q$1,"d")&lt;&gt;0,"",'Base de données'!$B3458),""))</f>
        <v/>
      </c>
      <c r="R3458" s="39" t="str">
        <f>IF(R$1&gt;$AE$1,"-",IFERROR(IF(DATEDIF('Base de données'!$A3458,R$1,"d")&lt;&gt;0,"",'Base de données'!$B3458),""))</f>
        <v/>
      </c>
      <c r="S3458" s="39" t="str">
        <f>IF(S$1&gt;$AE$1,"-",IFERROR(IF(DATEDIF('Base de données'!$A3458,S$1,"d")&lt;&gt;0,"",'Base de données'!$B3458),""))</f>
        <v/>
      </c>
      <c r="T3458" s="39" t="str">
        <f>IF(T$1&gt;$AE$1,"-",IFERROR(IF(DATEDIF('Base de données'!$A3458,T$1,"d")&lt;&gt;0,"",'Base de données'!$B3458),""))</f>
        <v/>
      </c>
      <c r="U3458" s="39" t="str">
        <f>IF(U$1&gt;$AE$1,"-",IFERROR(IF(DATEDIF('Base de données'!$A3458,U$1,"d")&lt;&gt;0,"",'Base de données'!$B3458),""))</f>
        <v/>
      </c>
      <c r="V3458" s="39" t="str">
        <f>IF(V$1&gt;$AE$1,"-",IFERROR(IF(DATEDIF('Base de données'!$A3458,V$1,"d")&lt;&gt;0,"",'Base de données'!$B3458),""))</f>
        <v/>
      </c>
      <c r="X3458" s="30" t="str">
        <f>'Base de données'!$C3458&amp;" "&amp;'Base de données'!$D3458</f>
        <v xml:space="preserve"> </v>
      </c>
      <c r="Y3458" s="31">
        <f>COUNTIF('Base de données'!$B:$B,'Base de données'!$B3458)</f>
        <v>0</v>
      </c>
      <c r="AA3458" s="87" cm="1">
        <f t="array" aca="1" ref="AA3458" ca="1">INDIRECT("'Base de données'!A" &amp; ROW(Y3458))</f>
        <v>0</v>
      </c>
      <c r="AB3458" s="51" cm="1">
        <f t="array" aca="1" ref="AB3458" ca="1">INDIRECT("'Base de données'!B" &amp; ROW(Z3458))</f>
        <v>0</v>
      </c>
    </row>
    <row r="3459" spans="1:28" x14ac:dyDescent="0.3">
      <c r="A3459" s="41" t="str">
        <f ca="1">IF(IF(AND($B3459&lt;&gt;"-",$B3459=$E3459),"Entrée et sortie","-")="Entrée et sortie",'Base de données'!$B3459,"-")</f>
        <v>-</v>
      </c>
      <c r="B3459" s="41" t="str">
        <f t="shared" ref="B3459:B3500" ca="1" si="219">_xlfn.XLOOKUP($AB3459,$D:$D,$C:$C,"-",0,-1)</f>
        <v>-</v>
      </c>
      <c r="C3459" s="41" t="str">
        <f t="shared" ref="C3459:C3500" ca="1" si="220">IF($AA3459&lt;&gt;$AE$1,$D3459,"-")</f>
        <v>-</v>
      </c>
      <c r="D3459" s="41" t="str">
        <f>IF($F3459="sortie en cours d'année",'Base de données'!$B3459,"-")</f>
        <v>-</v>
      </c>
      <c r="E3459" s="41" t="str">
        <f>IF($H3459="entrée en cours d'année",'Base de données'!$B3459,"-")</f>
        <v>-</v>
      </c>
      <c r="F3459" s="37" t="str">
        <f t="shared" si="217"/>
        <v/>
      </c>
      <c r="G3459" s="37" t="str">
        <f>IF($J3459="mouvement",_xlfn.XLOOKUP('Base de données'!$B3459,$V:$V,$V:$V,0),"")</f>
        <v/>
      </c>
      <c r="H3459" s="37" t="str">
        <f t="shared" si="218"/>
        <v/>
      </c>
      <c r="I3459" s="37" t="str">
        <f>IF($J3459="mouvement",_xlfn.XLOOKUP('Base de données'!$B3459,$K:$K,$K:$K,0),"")</f>
        <v/>
      </c>
      <c r="J3459" s="38" t="str">
        <f>IF(AND(Y3459&lt;&gt;MAX(Y:Y),COUNTIF(K3459:V3459,'Base de données'!$B3459)&gt;0),"mouvement","")</f>
        <v/>
      </c>
      <c r="K3459" s="39" t="str">
        <f>IF(K$1&gt;$AE$1,"-",IFERROR(IF(DATEDIF('Base de données'!$A3459,K$1,"d")&lt;&gt;0,"",'Base de données'!$B3459),""))</f>
        <v/>
      </c>
      <c r="L3459" s="39" t="str">
        <f>IF(L$1&gt;$AE$1,"-",IFERROR(IF(DATEDIF('Base de données'!$A3459,L$1,"d")&lt;&gt;0,"",'Base de données'!$B3459),""))</f>
        <v/>
      </c>
      <c r="M3459" s="39" t="str">
        <f>IF(M$1&gt;$AE$1,"-",IFERROR(IF(DATEDIF('Base de données'!$A3459,M$1,"d")&lt;&gt;0,"",'Base de données'!$B3459),""))</f>
        <v/>
      </c>
      <c r="N3459" s="39" t="str">
        <f>IF(N$1&gt;$AE$1,"-",IFERROR(IF(DATEDIF('Base de données'!$A3459,N$1,"d")&lt;&gt;0,"",'Base de données'!$B3459),""))</f>
        <v/>
      </c>
      <c r="O3459" s="39" t="str">
        <f>IF(O$1&gt;$AE$1,"-",IFERROR(IF(DATEDIF('Base de données'!$A3459,O$1,"d")&lt;&gt;0,"",'Base de données'!$B3459),""))</f>
        <v/>
      </c>
      <c r="P3459" s="39" t="str">
        <f>IF(P$1&gt;$AE$1,"-",IFERROR(IF(DATEDIF('Base de données'!$A3459,P$1,"d")&lt;&gt;0,"",'Base de données'!$B3459),""))</f>
        <v/>
      </c>
      <c r="Q3459" s="39" t="str">
        <f>IF(Q$1&gt;$AE$1,"-",IFERROR(IF(DATEDIF('Base de données'!$A3459,Q$1,"d")&lt;&gt;0,"",'Base de données'!$B3459),""))</f>
        <v/>
      </c>
      <c r="R3459" s="39" t="str">
        <f>IF(R$1&gt;$AE$1,"-",IFERROR(IF(DATEDIF('Base de données'!$A3459,R$1,"d")&lt;&gt;0,"",'Base de données'!$B3459),""))</f>
        <v/>
      </c>
      <c r="S3459" s="39" t="str">
        <f>IF(S$1&gt;$AE$1,"-",IFERROR(IF(DATEDIF('Base de données'!$A3459,S$1,"d")&lt;&gt;0,"",'Base de données'!$B3459),""))</f>
        <v/>
      </c>
      <c r="T3459" s="39" t="str">
        <f>IF(T$1&gt;$AE$1,"-",IFERROR(IF(DATEDIF('Base de données'!$A3459,T$1,"d")&lt;&gt;0,"",'Base de données'!$B3459),""))</f>
        <v/>
      </c>
      <c r="U3459" s="39" t="str">
        <f>IF(U$1&gt;$AE$1,"-",IFERROR(IF(DATEDIF('Base de données'!$A3459,U$1,"d")&lt;&gt;0,"",'Base de données'!$B3459),""))</f>
        <v/>
      </c>
      <c r="V3459" s="39" t="str">
        <f>IF(V$1&gt;$AE$1,"-",IFERROR(IF(DATEDIF('Base de données'!$A3459,V$1,"d")&lt;&gt;0,"",'Base de données'!$B3459),""))</f>
        <v/>
      </c>
      <c r="X3459" s="30" t="str">
        <f>'Base de données'!$C3459&amp;" "&amp;'Base de données'!$D3459</f>
        <v xml:space="preserve"> </v>
      </c>
      <c r="Y3459" s="31">
        <f>COUNTIF('Base de données'!$B:$B,'Base de données'!$B3459)</f>
        <v>0</v>
      </c>
      <c r="AA3459" s="87" cm="1">
        <f t="array" aca="1" ref="AA3459" ca="1">INDIRECT("'Base de données'!A" &amp; ROW(Y3459))</f>
        <v>0</v>
      </c>
      <c r="AB3459" s="51" cm="1">
        <f t="array" aca="1" ref="AB3459" ca="1">INDIRECT("'Base de données'!B" &amp; ROW(Z3459))</f>
        <v>0</v>
      </c>
    </row>
    <row r="3460" spans="1:28" x14ac:dyDescent="0.3">
      <c r="A3460" s="41" t="str">
        <f ca="1">IF(IF(AND($B3460&lt;&gt;"-",$B3460=$E3460),"Entrée et sortie","-")="Entrée et sortie",'Base de données'!$B3460,"-")</f>
        <v>-</v>
      </c>
      <c r="B3460" s="41" t="str">
        <f t="shared" ca="1" si="219"/>
        <v>-</v>
      </c>
      <c r="C3460" s="41" t="str">
        <f t="shared" ca="1" si="220"/>
        <v>-</v>
      </c>
      <c r="D3460" s="41" t="str">
        <f>IF($F3460="sortie en cours d'année",'Base de données'!$B3460,"-")</f>
        <v>-</v>
      </c>
      <c r="E3460" s="41" t="str">
        <f>IF($H3460="entrée en cours d'année",'Base de données'!$B3460,"-")</f>
        <v>-</v>
      </c>
      <c r="F3460" s="37" t="str">
        <f t="shared" si="217"/>
        <v/>
      </c>
      <c r="G3460" s="37" t="str">
        <f>IF($J3460="mouvement",_xlfn.XLOOKUP('Base de données'!$B3460,$V:$V,$V:$V,0),"")</f>
        <v/>
      </c>
      <c r="H3460" s="37" t="str">
        <f t="shared" si="218"/>
        <v/>
      </c>
      <c r="I3460" s="37" t="str">
        <f>IF($J3460="mouvement",_xlfn.XLOOKUP('Base de données'!$B3460,$K:$K,$K:$K,0),"")</f>
        <v/>
      </c>
      <c r="J3460" s="38" t="str">
        <f>IF(AND(Y3460&lt;&gt;MAX(Y:Y),COUNTIF(K3460:V3460,'Base de données'!$B3460)&gt;0),"mouvement","")</f>
        <v/>
      </c>
      <c r="K3460" s="39" t="str">
        <f>IF(K$1&gt;$AE$1,"-",IFERROR(IF(DATEDIF('Base de données'!$A3460,K$1,"d")&lt;&gt;0,"",'Base de données'!$B3460),""))</f>
        <v/>
      </c>
      <c r="L3460" s="39" t="str">
        <f>IF(L$1&gt;$AE$1,"-",IFERROR(IF(DATEDIF('Base de données'!$A3460,L$1,"d")&lt;&gt;0,"",'Base de données'!$B3460),""))</f>
        <v/>
      </c>
      <c r="M3460" s="39" t="str">
        <f>IF(M$1&gt;$AE$1,"-",IFERROR(IF(DATEDIF('Base de données'!$A3460,M$1,"d")&lt;&gt;0,"",'Base de données'!$B3460),""))</f>
        <v/>
      </c>
      <c r="N3460" s="39" t="str">
        <f>IF(N$1&gt;$AE$1,"-",IFERROR(IF(DATEDIF('Base de données'!$A3460,N$1,"d")&lt;&gt;0,"",'Base de données'!$B3460),""))</f>
        <v/>
      </c>
      <c r="O3460" s="39" t="str">
        <f>IF(O$1&gt;$AE$1,"-",IFERROR(IF(DATEDIF('Base de données'!$A3460,O$1,"d")&lt;&gt;0,"",'Base de données'!$B3460),""))</f>
        <v/>
      </c>
      <c r="P3460" s="39" t="str">
        <f>IF(P$1&gt;$AE$1,"-",IFERROR(IF(DATEDIF('Base de données'!$A3460,P$1,"d")&lt;&gt;0,"",'Base de données'!$B3460),""))</f>
        <v/>
      </c>
      <c r="Q3460" s="39" t="str">
        <f>IF(Q$1&gt;$AE$1,"-",IFERROR(IF(DATEDIF('Base de données'!$A3460,Q$1,"d")&lt;&gt;0,"",'Base de données'!$B3460),""))</f>
        <v/>
      </c>
      <c r="R3460" s="39" t="str">
        <f>IF(R$1&gt;$AE$1,"-",IFERROR(IF(DATEDIF('Base de données'!$A3460,R$1,"d")&lt;&gt;0,"",'Base de données'!$B3460),""))</f>
        <v/>
      </c>
      <c r="S3460" s="39" t="str">
        <f>IF(S$1&gt;$AE$1,"-",IFERROR(IF(DATEDIF('Base de données'!$A3460,S$1,"d")&lt;&gt;0,"",'Base de données'!$B3460),""))</f>
        <v/>
      </c>
      <c r="T3460" s="39" t="str">
        <f>IF(T$1&gt;$AE$1,"-",IFERROR(IF(DATEDIF('Base de données'!$A3460,T$1,"d")&lt;&gt;0,"",'Base de données'!$B3460),""))</f>
        <v/>
      </c>
      <c r="U3460" s="39" t="str">
        <f>IF(U$1&gt;$AE$1,"-",IFERROR(IF(DATEDIF('Base de données'!$A3460,U$1,"d")&lt;&gt;0,"",'Base de données'!$B3460),""))</f>
        <v/>
      </c>
      <c r="V3460" s="39" t="str">
        <f>IF(V$1&gt;$AE$1,"-",IFERROR(IF(DATEDIF('Base de données'!$A3460,V$1,"d")&lt;&gt;0,"",'Base de données'!$B3460),""))</f>
        <v/>
      </c>
      <c r="X3460" s="30" t="str">
        <f>'Base de données'!$C3460&amp;" "&amp;'Base de données'!$D3460</f>
        <v xml:space="preserve"> </v>
      </c>
      <c r="Y3460" s="31">
        <f>COUNTIF('Base de données'!$B:$B,'Base de données'!$B3460)</f>
        <v>0</v>
      </c>
      <c r="AA3460" s="87" cm="1">
        <f t="array" aca="1" ref="AA3460" ca="1">INDIRECT("'Base de données'!A" &amp; ROW(Y3460))</f>
        <v>0</v>
      </c>
      <c r="AB3460" s="51" cm="1">
        <f t="array" aca="1" ref="AB3460" ca="1">INDIRECT("'Base de données'!B" &amp; ROW(Z3460))</f>
        <v>0</v>
      </c>
    </row>
    <row r="3461" spans="1:28" x14ac:dyDescent="0.3">
      <c r="A3461" s="41" t="str">
        <f ca="1">IF(IF(AND($B3461&lt;&gt;"-",$B3461=$E3461),"Entrée et sortie","-")="Entrée et sortie",'Base de données'!$B3461,"-")</f>
        <v>-</v>
      </c>
      <c r="B3461" s="41" t="str">
        <f t="shared" ca="1" si="219"/>
        <v>-</v>
      </c>
      <c r="C3461" s="41" t="str">
        <f t="shared" ca="1" si="220"/>
        <v>-</v>
      </c>
      <c r="D3461" s="41" t="str">
        <f>IF($F3461="sortie en cours d'année",'Base de données'!$B3461,"-")</f>
        <v>-</v>
      </c>
      <c r="E3461" s="41" t="str">
        <f>IF($H3461="entrée en cours d'année",'Base de données'!$B3461,"-")</f>
        <v>-</v>
      </c>
      <c r="F3461" s="37" t="str">
        <f t="shared" si="217"/>
        <v/>
      </c>
      <c r="G3461" s="37" t="str">
        <f>IF($J3461="mouvement",_xlfn.XLOOKUP('Base de données'!$B3461,$V:$V,$V:$V,0),"")</f>
        <v/>
      </c>
      <c r="H3461" s="37" t="str">
        <f t="shared" si="218"/>
        <v/>
      </c>
      <c r="I3461" s="37" t="str">
        <f>IF($J3461="mouvement",_xlfn.XLOOKUP('Base de données'!$B3461,$K:$K,$K:$K,0),"")</f>
        <v/>
      </c>
      <c r="J3461" s="38" t="str">
        <f>IF(AND(Y3461&lt;&gt;MAX(Y:Y),COUNTIF(K3461:V3461,'Base de données'!$B3461)&gt;0),"mouvement","")</f>
        <v/>
      </c>
      <c r="K3461" s="39" t="str">
        <f>IF(K$1&gt;$AE$1,"-",IFERROR(IF(DATEDIF('Base de données'!$A3461,K$1,"d")&lt;&gt;0,"",'Base de données'!$B3461),""))</f>
        <v/>
      </c>
      <c r="L3461" s="39" t="str">
        <f>IF(L$1&gt;$AE$1,"-",IFERROR(IF(DATEDIF('Base de données'!$A3461,L$1,"d")&lt;&gt;0,"",'Base de données'!$B3461),""))</f>
        <v/>
      </c>
      <c r="M3461" s="39" t="str">
        <f>IF(M$1&gt;$AE$1,"-",IFERROR(IF(DATEDIF('Base de données'!$A3461,M$1,"d")&lt;&gt;0,"",'Base de données'!$B3461),""))</f>
        <v/>
      </c>
      <c r="N3461" s="39" t="str">
        <f>IF(N$1&gt;$AE$1,"-",IFERROR(IF(DATEDIF('Base de données'!$A3461,N$1,"d")&lt;&gt;0,"",'Base de données'!$B3461),""))</f>
        <v/>
      </c>
      <c r="O3461" s="39" t="str">
        <f>IF(O$1&gt;$AE$1,"-",IFERROR(IF(DATEDIF('Base de données'!$A3461,O$1,"d")&lt;&gt;0,"",'Base de données'!$B3461),""))</f>
        <v/>
      </c>
      <c r="P3461" s="39" t="str">
        <f>IF(P$1&gt;$AE$1,"-",IFERROR(IF(DATEDIF('Base de données'!$A3461,P$1,"d")&lt;&gt;0,"",'Base de données'!$B3461),""))</f>
        <v/>
      </c>
      <c r="Q3461" s="39" t="str">
        <f>IF(Q$1&gt;$AE$1,"-",IFERROR(IF(DATEDIF('Base de données'!$A3461,Q$1,"d")&lt;&gt;0,"",'Base de données'!$B3461),""))</f>
        <v/>
      </c>
      <c r="R3461" s="39" t="str">
        <f>IF(R$1&gt;$AE$1,"-",IFERROR(IF(DATEDIF('Base de données'!$A3461,R$1,"d")&lt;&gt;0,"",'Base de données'!$B3461),""))</f>
        <v/>
      </c>
      <c r="S3461" s="39" t="str">
        <f>IF(S$1&gt;$AE$1,"-",IFERROR(IF(DATEDIF('Base de données'!$A3461,S$1,"d")&lt;&gt;0,"",'Base de données'!$B3461),""))</f>
        <v/>
      </c>
      <c r="T3461" s="39" t="str">
        <f>IF(T$1&gt;$AE$1,"-",IFERROR(IF(DATEDIF('Base de données'!$A3461,T$1,"d")&lt;&gt;0,"",'Base de données'!$B3461),""))</f>
        <v/>
      </c>
      <c r="U3461" s="39" t="str">
        <f>IF(U$1&gt;$AE$1,"-",IFERROR(IF(DATEDIF('Base de données'!$A3461,U$1,"d")&lt;&gt;0,"",'Base de données'!$B3461),""))</f>
        <v/>
      </c>
      <c r="V3461" s="39" t="str">
        <f>IF(V$1&gt;$AE$1,"-",IFERROR(IF(DATEDIF('Base de données'!$A3461,V$1,"d")&lt;&gt;0,"",'Base de données'!$B3461),""))</f>
        <v/>
      </c>
      <c r="X3461" s="30" t="str">
        <f>'Base de données'!$C3461&amp;" "&amp;'Base de données'!$D3461</f>
        <v xml:space="preserve"> </v>
      </c>
      <c r="Y3461" s="31">
        <f>COUNTIF('Base de données'!$B:$B,'Base de données'!$B3461)</f>
        <v>0</v>
      </c>
      <c r="AA3461" s="87" cm="1">
        <f t="array" aca="1" ref="AA3461" ca="1">INDIRECT("'Base de données'!A" &amp; ROW(Y3461))</f>
        <v>0</v>
      </c>
      <c r="AB3461" s="51" cm="1">
        <f t="array" aca="1" ref="AB3461" ca="1">INDIRECT("'Base de données'!B" &amp; ROW(Z3461))</f>
        <v>0</v>
      </c>
    </row>
    <row r="3462" spans="1:28" x14ac:dyDescent="0.3">
      <c r="A3462" s="41" t="str">
        <f ca="1">IF(IF(AND($B3462&lt;&gt;"-",$B3462=$E3462),"Entrée et sortie","-")="Entrée et sortie",'Base de données'!$B3462,"-")</f>
        <v>-</v>
      </c>
      <c r="B3462" s="41" t="str">
        <f t="shared" ca="1" si="219"/>
        <v>-</v>
      </c>
      <c r="C3462" s="41" t="str">
        <f t="shared" ca="1" si="220"/>
        <v>-</v>
      </c>
      <c r="D3462" s="41" t="str">
        <f>IF($F3462="sortie en cours d'année",'Base de données'!$B3462,"-")</f>
        <v>-</v>
      </c>
      <c r="E3462" s="41" t="str">
        <f>IF($H3462="entrée en cours d'année",'Base de données'!$B3462,"-")</f>
        <v>-</v>
      </c>
      <c r="F3462" s="37" t="str">
        <f t="shared" si="217"/>
        <v/>
      </c>
      <c r="G3462" s="37" t="str">
        <f>IF($J3462="mouvement",_xlfn.XLOOKUP('Base de données'!$B3462,$V:$V,$V:$V,0),"")</f>
        <v/>
      </c>
      <c r="H3462" s="37" t="str">
        <f t="shared" si="218"/>
        <v/>
      </c>
      <c r="I3462" s="37" t="str">
        <f>IF($J3462="mouvement",_xlfn.XLOOKUP('Base de données'!$B3462,$K:$K,$K:$K,0),"")</f>
        <v/>
      </c>
      <c r="J3462" s="38" t="str">
        <f>IF(AND(Y3462&lt;&gt;MAX(Y:Y),COUNTIF(K3462:V3462,'Base de données'!$B3462)&gt;0),"mouvement","")</f>
        <v/>
      </c>
      <c r="K3462" s="39" t="str">
        <f>IF(K$1&gt;$AE$1,"-",IFERROR(IF(DATEDIF('Base de données'!$A3462,K$1,"d")&lt;&gt;0,"",'Base de données'!$B3462),""))</f>
        <v/>
      </c>
      <c r="L3462" s="39" t="str">
        <f>IF(L$1&gt;$AE$1,"-",IFERROR(IF(DATEDIF('Base de données'!$A3462,L$1,"d")&lt;&gt;0,"",'Base de données'!$B3462),""))</f>
        <v/>
      </c>
      <c r="M3462" s="39" t="str">
        <f>IF(M$1&gt;$AE$1,"-",IFERROR(IF(DATEDIF('Base de données'!$A3462,M$1,"d")&lt;&gt;0,"",'Base de données'!$B3462),""))</f>
        <v/>
      </c>
      <c r="N3462" s="39" t="str">
        <f>IF(N$1&gt;$AE$1,"-",IFERROR(IF(DATEDIF('Base de données'!$A3462,N$1,"d")&lt;&gt;0,"",'Base de données'!$B3462),""))</f>
        <v/>
      </c>
      <c r="O3462" s="39" t="str">
        <f>IF(O$1&gt;$AE$1,"-",IFERROR(IF(DATEDIF('Base de données'!$A3462,O$1,"d")&lt;&gt;0,"",'Base de données'!$B3462),""))</f>
        <v/>
      </c>
      <c r="P3462" s="39" t="str">
        <f>IF(P$1&gt;$AE$1,"-",IFERROR(IF(DATEDIF('Base de données'!$A3462,P$1,"d")&lt;&gt;0,"",'Base de données'!$B3462),""))</f>
        <v/>
      </c>
      <c r="Q3462" s="39" t="str">
        <f>IF(Q$1&gt;$AE$1,"-",IFERROR(IF(DATEDIF('Base de données'!$A3462,Q$1,"d")&lt;&gt;0,"",'Base de données'!$B3462),""))</f>
        <v/>
      </c>
      <c r="R3462" s="39" t="str">
        <f>IF(R$1&gt;$AE$1,"-",IFERROR(IF(DATEDIF('Base de données'!$A3462,R$1,"d")&lt;&gt;0,"",'Base de données'!$B3462),""))</f>
        <v/>
      </c>
      <c r="S3462" s="39" t="str">
        <f>IF(S$1&gt;$AE$1,"-",IFERROR(IF(DATEDIF('Base de données'!$A3462,S$1,"d")&lt;&gt;0,"",'Base de données'!$B3462),""))</f>
        <v/>
      </c>
      <c r="T3462" s="39" t="str">
        <f>IF(T$1&gt;$AE$1,"-",IFERROR(IF(DATEDIF('Base de données'!$A3462,T$1,"d")&lt;&gt;0,"",'Base de données'!$B3462),""))</f>
        <v/>
      </c>
      <c r="U3462" s="39" t="str">
        <f>IF(U$1&gt;$AE$1,"-",IFERROR(IF(DATEDIF('Base de données'!$A3462,U$1,"d")&lt;&gt;0,"",'Base de données'!$B3462),""))</f>
        <v/>
      </c>
      <c r="V3462" s="39" t="str">
        <f>IF(V$1&gt;$AE$1,"-",IFERROR(IF(DATEDIF('Base de données'!$A3462,V$1,"d")&lt;&gt;0,"",'Base de données'!$B3462),""))</f>
        <v/>
      </c>
      <c r="X3462" s="30" t="str">
        <f>'Base de données'!$C3462&amp;" "&amp;'Base de données'!$D3462</f>
        <v xml:space="preserve"> </v>
      </c>
      <c r="Y3462" s="31">
        <f>COUNTIF('Base de données'!$B:$B,'Base de données'!$B3462)</f>
        <v>0</v>
      </c>
      <c r="AA3462" s="87" cm="1">
        <f t="array" aca="1" ref="AA3462" ca="1">INDIRECT("'Base de données'!A" &amp; ROW(Y3462))</f>
        <v>0</v>
      </c>
      <c r="AB3462" s="51" cm="1">
        <f t="array" aca="1" ref="AB3462" ca="1">INDIRECT("'Base de données'!B" &amp; ROW(Z3462))</f>
        <v>0</v>
      </c>
    </row>
    <row r="3463" spans="1:28" x14ac:dyDescent="0.3">
      <c r="A3463" s="41" t="str">
        <f ca="1">IF(IF(AND($B3463&lt;&gt;"-",$B3463=$E3463),"Entrée et sortie","-")="Entrée et sortie",'Base de données'!$B3463,"-")</f>
        <v>-</v>
      </c>
      <c r="B3463" s="41" t="str">
        <f t="shared" ca="1" si="219"/>
        <v>-</v>
      </c>
      <c r="C3463" s="41" t="str">
        <f t="shared" ca="1" si="220"/>
        <v>-</v>
      </c>
      <c r="D3463" s="41" t="str">
        <f>IF($F3463="sortie en cours d'année",'Base de données'!$B3463,"-")</f>
        <v>-</v>
      </c>
      <c r="E3463" s="41" t="str">
        <f>IF($H3463="entrée en cours d'année",'Base de données'!$B3463,"-")</f>
        <v>-</v>
      </c>
      <c r="F3463" s="37" t="str">
        <f t="shared" si="217"/>
        <v/>
      </c>
      <c r="G3463" s="37" t="str">
        <f>IF($J3463="mouvement",_xlfn.XLOOKUP('Base de données'!$B3463,$V:$V,$V:$V,0),"")</f>
        <v/>
      </c>
      <c r="H3463" s="37" t="str">
        <f t="shared" si="218"/>
        <v/>
      </c>
      <c r="I3463" s="37" t="str">
        <f>IF($J3463="mouvement",_xlfn.XLOOKUP('Base de données'!$B3463,$K:$K,$K:$K,0),"")</f>
        <v/>
      </c>
      <c r="J3463" s="38" t="str">
        <f>IF(AND(Y3463&lt;&gt;MAX(Y:Y),COUNTIF(K3463:V3463,'Base de données'!$B3463)&gt;0),"mouvement","")</f>
        <v/>
      </c>
      <c r="K3463" s="39" t="str">
        <f>IF(K$1&gt;$AE$1,"-",IFERROR(IF(DATEDIF('Base de données'!$A3463,K$1,"d")&lt;&gt;0,"",'Base de données'!$B3463),""))</f>
        <v/>
      </c>
      <c r="L3463" s="39" t="str">
        <f>IF(L$1&gt;$AE$1,"-",IFERROR(IF(DATEDIF('Base de données'!$A3463,L$1,"d")&lt;&gt;0,"",'Base de données'!$B3463),""))</f>
        <v/>
      </c>
      <c r="M3463" s="39" t="str">
        <f>IF(M$1&gt;$AE$1,"-",IFERROR(IF(DATEDIF('Base de données'!$A3463,M$1,"d")&lt;&gt;0,"",'Base de données'!$B3463),""))</f>
        <v/>
      </c>
      <c r="N3463" s="39" t="str">
        <f>IF(N$1&gt;$AE$1,"-",IFERROR(IF(DATEDIF('Base de données'!$A3463,N$1,"d")&lt;&gt;0,"",'Base de données'!$B3463),""))</f>
        <v/>
      </c>
      <c r="O3463" s="39" t="str">
        <f>IF(O$1&gt;$AE$1,"-",IFERROR(IF(DATEDIF('Base de données'!$A3463,O$1,"d")&lt;&gt;0,"",'Base de données'!$B3463),""))</f>
        <v/>
      </c>
      <c r="P3463" s="39" t="str">
        <f>IF(P$1&gt;$AE$1,"-",IFERROR(IF(DATEDIF('Base de données'!$A3463,P$1,"d")&lt;&gt;0,"",'Base de données'!$B3463),""))</f>
        <v/>
      </c>
      <c r="Q3463" s="39" t="str">
        <f>IF(Q$1&gt;$AE$1,"-",IFERROR(IF(DATEDIF('Base de données'!$A3463,Q$1,"d")&lt;&gt;0,"",'Base de données'!$B3463),""))</f>
        <v/>
      </c>
      <c r="R3463" s="39" t="str">
        <f>IF(R$1&gt;$AE$1,"-",IFERROR(IF(DATEDIF('Base de données'!$A3463,R$1,"d")&lt;&gt;0,"",'Base de données'!$B3463),""))</f>
        <v/>
      </c>
      <c r="S3463" s="39" t="str">
        <f>IF(S$1&gt;$AE$1,"-",IFERROR(IF(DATEDIF('Base de données'!$A3463,S$1,"d")&lt;&gt;0,"",'Base de données'!$B3463),""))</f>
        <v/>
      </c>
      <c r="T3463" s="39" t="str">
        <f>IF(T$1&gt;$AE$1,"-",IFERROR(IF(DATEDIF('Base de données'!$A3463,T$1,"d")&lt;&gt;0,"",'Base de données'!$B3463),""))</f>
        <v/>
      </c>
      <c r="U3463" s="39" t="str">
        <f>IF(U$1&gt;$AE$1,"-",IFERROR(IF(DATEDIF('Base de données'!$A3463,U$1,"d")&lt;&gt;0,"",'Base de données'!$B3463),""))</f>
        <v/>
      </c>
      <c r="V3463" s="39" t="str">
        <f>IF(V$1&gt;$AE$1,"-",IFERROR(IF(DATEDIF('Base de données'!$A3463,V$1,"d")&lt;&gt;0,"",'Base de données'!$B3463),""))</f>
        <v/>
      </c>
      <c r="X3463" s="30" t="str">
        <f>'Base de données'!$C3463&amp;" "&amp;'Base de données'!$D3463</f>
        <v xml:space="preserve"> </v>
      </c>
      <c r="Y3463" s="31">
        <f>COUNTIF('Base de données'!$B:$B,'Base de données'!$B3463)</f>
        <v>0</v>
      </c>
      <c r="AA3463" s="87" cm="1">
        <f t="array" aca="1" ref="AA3463" ca="1">INDIRECT("'Base de données'!A" &amp; ROW(Y3463))</f>
        <v>0</v>
      </c>
      <c r="AB3463" s="51" cm="1">
        <f t="array" aca="1" ref="AB3463" ca="1">INDIRECT("'Base de données'!B" &amp; ROW(Z3463))</f>
        <v>0</v>
      </c>
    </row>
    <row r="3464" spans="1:28" x14ac:dyDescent="0.3">
      <c r="A3464" s="41" t="str">
        <f ca="1">IF(IF(AND($B3464&lt;&gt;"-",$B3464=$E3464),"Entrée et sortie","-")="Entrée et sortie",'Base de données'!$B3464,"-")</f>
        <v>-</v>
      </c>
      <c r="B3464" s="41" t="str">
        <f t="shared" ca="1" si="219"/>
        <v>-</v>
      </c>
      <c r="C3464" s="41" t="str">
        <f t="shared" ca="1" si="220"/>
        <v>-</v>
      </c>
      <c r="D3464" s="41" t="str">
        <f>IF($F3464="sortie en cours d'année",'Base de données'!$B3464,"-")</f>
        <v>-</v>
      </c>
      <c r="E3464" s="41" t="str">
        <f>IF($H3464="entrée en cours d'année",'Base de données'!$B3464,"-")</f>
        <v>-</v>
      </c>
      <c r="F3464" s="37" t="str">
        <f t="shared" si="217"/>
        <v/>
      </c>
      <c r="G3464" s="37" t="str">
        <f>IF($J3464="mouvement",_xlfn.XLOOKUP('Base de données'!$B3464,$V:$V,$V:$V,0),"")</f>
        <v/>
      </c>
      <c r="H3464" s="37" t="str">
        <f t="shared" si="218"/>
        <v/>
      </c>
      <c r="I3464" s="37" t="str">
        <f>IF($J3464="mouvement",_xlfn.XLOOKUP('Base de données'!$B3464,$K:$K,$K:$K,0),"")</f>
        <v/>
      </c>
      <c r="J3464" s="38" t="str">
        <f>IF(AND(Y3464&lt;&gt;MAX(Y:Y),COUNTIF(K3464:V3464,'Base de données'!$B3464)&gt;0),"mouvement","")</f>
        <v/>
      </c>
      <c r="K3464" s="39" t="str">
        <f>IF(K$1&gt;$AE$1,"-",IFERROR(IF(DATEDIF('Base de données'!$A3464,K$1,"d")&lt;&gt;0,"",'Base de données'!$B3464),""))</f>
        <v/>
      </c>
      <c r="L3464" s="39" t="str">
        <f>IF(L$1&gt;$AE$1,"-",IFERROR(IF(DATEDIF('Base de données'!$A3464,L$1,"d")&lt;&gt;0,"",'Base de données'!$B3464),""))</f>
        <v/>
      </c>
      <c r="M3464" s="39" t="str">
        <f>IF(M$1&gt;$AE$1,"-",IFERROR(IF(DATEDIF('Base de données'!$A3464,M$1,"d")&lt;&gt;0,"",'Base de données'!$B3464),""))</f>
        <v/>
      </c>
      <c r="N3464" s="39" t="str">
        <f>IF(N$1&gt;$AE$1,"-",IFERROR(IF(DATEDIF('Base de données'!$A3464,N$1,"d")&lt;&gt;0,"",'Base de données'!$B3464),""))</f>
        <v/>
      </c>
      <c r="O3464" s="39" t="str">
        <f>IF(O$1&gt;$AE$1,"-",IFERROR(IF(DATEDIF('Base de données'!$A3464,O$1,"d")&lt;&gt;0,"",'Base de données'!$B3464),""))</f>
        <v/>
      </c>
      <c r="P3464" s="39" t="str">
        <f>IF(P$1&gt;$AE$1,"-",IFERROR(IF(DATEDIF('Base de données'!$A3464,P$1,"d")&lt;&gt;0,"",'Base de données'!$B3464),""))</f>
        <v/>
      </c>
      <c r="Q3464" s="39" t="str">
        <f>IF(Q$1&gt;$AE$1,"-",IFERROR(IF(DATEDIF('Base de données'!$A3464,Q$1,"d")&lt;&gt;0,"",'Base de données'!$B3464),""))</f>
        <v/>
      </c>
      <c r="R3464" s="39" t="str">
        <f>IF(R$1&gt;$AE$1,"-",IFERROR(IF(DATEDIF('Base de données'!$A3464,R$1,"d")&lt;&gt;0,"",'Base de données'!$B3464),""))</f>
        <v/>
      </c>
      <c r="S3464" s="39" t="str">
        <f>IF(S$1&gt;$AE$1,"-",IFERROR(IF(DATEDIF('Base de données'!$A3464,S$1,"d")&lt;&gt;0,"",'Base de données'!$B3464),""))</f>
        <v/>
      </c>
      <c r="T3464" s="39" t="str">
        <f>IF(T$1&gt;$AE$1,"-",IFERROR(IF(DATEDIF('Base de données'!$A3464,T$1,"d")&lt;&gt;0,"",'Base de données'!$B3464),""))</f>
        <v/>
      </c>
      <c r="U3464" s="39" t="str">
        <f>IF(U$1&gt;$AE$1,"-",IFERROR(IF(DATEDIF('Base de données'!$A3464,U$1,"d")&lt;&gt;0,"",'Base de données'!$B3464),""))</f>
        <v/>
      </c>
      <c r="V3464" s="39" t="str">
        <f>IF(V$1&gt;$AE$1,"-",IFERROR(IF(DATEDIF('Base de données'!$A3464,V$1,"d")&lt;&gt;0,"",'Base de données'!$B3464),""))</f>
        <v/>
      </c>
      <c r="X3464" s="30" t="str">
        <f>'Base de données'!$C3464&amp;" "&amp;'Base de données'!$D3464</f>
        <v xml:space="preserve"> </v>
      </c>
      <c r="Y3464" s="31">
        <f>COUNTIF('Base de données'!$B:$B,'Base de données'!$B3464)</f>
        <v>0</v>
      </c>
      <c r="AA3464" s="87" cm="1">
        <f t="array" aca="1" ref="AA3464" ca="1">INDIRECT("'Base de données'!A" &amp; ROW(Y3464))</f>
        <v>0</v>
      </c>
      <c r="AB3464" s="51" cm="1">
        <f t="array" aca="1" ref="AB3464" ca="1">INDIRECT("'Base de données'!B" &amp; ROW(Z3464))</f>
        <v>0</v>
      </c>
    </row>
    <row r="3465" spans="1:28" x14ac:dyDescent="0.3">
      <c r="A3465" s="41" t="str">
        <f ca="1">IF(IF(AND($B3465&lt;&gt;"-",$B3465=$E3465),"Entrée et sortie","-")="Entrée et sortie",'Base de données'!$B3465,"-")</f>
        <v>-</v>
      </c>
      <c r="B3465" s="41" t="str">
        <f t="shared" ca="1" si="219"/>
        <v>-</v>
      </c>
      <c r="C3465" s="41" t="str">
        <f t="shared" ca="1" si="220"/>
        <v>-</v>
      </c>
      <c r="D3465" s="41" t="str">
        <f>IF($F3465="sortie en cours d'année",'Base de données'!$B3465,"-")</f>
        <v>-</v>
      </c>
      <c r="E3465" s="41" t="str">
        <f>IF($H3465="entrée en cours d'année",'Base de données'!$B3465,"-")</f>
        <v>-</v>
      </c>
      <c r="F3465" s="37" t="str">
        <f t="shared" si="217"/>
        <v/>
      </c>
      <c r="G3465" s="37" t="str">
        <f>IF($J3465="mouvement",_xlfn.XLOOKUP('Base de données'!$B3465,$V:$V,$V:$V,0),"")</f>
        <v/>
      </c>
      <c r="H3465" s="37" t="str">
        <f t="shared" si="218"/>
        <v/>
      </c>
      <c r="I3465" s="37" t="str">
        <f>IF($J3465="mouvement",_xlfn.XLOOKUP('Base de données'!$B3465,$K:$K,$K:$K,0),"")</f>
        <v/>
      </c>
      <c r="J3465" s="38" t="str">
        <f>IF(AND(Y3465&lt;&gt;MAX(Y:Y),COUNTIF(K3465:V3465,'Base de données'!$B3465)&gt;0),"mouvement","")</f>
        <v/>
      </c>
      <c r="K3465" s="39" t="str">
        <f>IF(K$1&gt;$AE$1,"-",IFERROR(IF(DATEDIF('Base de données'!$A3465,K$1,"d")&lt;&gt;0,"",'Base de données'!$B3465),""))</f>
        <v/>
      </c>
      <c r="L3465" s="39" t="str">
        <f>IF(L$1&gt;$AE$1,"-",IFERROR(IF(DATEDIF('Base de données'!$A3465,L$1,"d")&lt;&gt;0,"",'Base de données'!$B3465),""))</f>
        <v/>
      </c>
      <c r="M3465" s="39" t="str">
        <f>IF(M$1&gt;$AE$1,"-",IFERROR(IF(DATEDIF('Base de données'!$A3465,M$1,"d")&lt;&gt;0,"",'Base de données'!$B3465),""))</f>
        <v/>
      </c>
      <c r="N3465" s="39" t="str">
        <f>IF(N$1&gt;$AE$1,"-",IFERROR(IF(DATEDIF('Base de données'!$A3465,N$1,"d")&lt;&gt;0,"",'Base de données'!$B3465),""))</f>
        <v/>
      </c>
      <c r="O3465" s="39" t="str">
        <f>IF(O$1&gt;$AE$1,"-",IFERROR(IF(DATEDIF('Base de données'!$A3465,O$1,"d")&lt;&gt;0,"",'Base de données'!$B3465),""))</f>
        <v/>
      </c>
      <c r="P3465" s="39" t="str">
        <f>IF(P$1&gt;$AE$1,"-",IFERROR(IF(DATEDIF('Base de données'!$A3465,P$1,"d")&lt;&gt;0,"",'Base de données'!$B3465),""))</f>
        <v/>
      </c>
      <c r="Q3465" s="39" t="str">
        <f>IF(Q$1&gt;$AE$1,"-",IFERROR(IF(DATEDIF('Base de données'!$A3465,Q$1,"d")&lt;&gt;0,"",'Base de données'!$B3465),""))</f>
        <v/>
      </c>
      <c r="R3465" s="39" t="str">
        <f>IF(R$1&gt;$AE$1,"-",IFERROR(IF(DATEDIF('Base de données'!$A3465,R$1,"d")&lt;&gt;0,"",'Base de données'!$B3465),""))</f>
        <v/>
      </c>
      <c r="S3465" s="39" t="str">
        <f>IF(S$1&gt;$AE$1,"-",IFERROR(IF(DATEDIF('Base de données'!$A3465,S$1,"d")&lt;&gt;0,"",'Base de données'!$B3465),""))</f>
        <v/>
      </c>
      <c r="T3465" s="39" t="str">
        <f>IF(T$1&gt;$AE$1,"-",IFERROR(IF(DATEDIF('Base de données'!$A3465,T$1,"d")&lt;&gt;0,"",'Base de données'!$B3465),""))</f>
        <v/>
      </c>
      <c r="U3465" s="39" t="str">
        <f>IF(U$1&gt;$AE$1,"-",IFERROR(IF(DATEDIF('Base de données'!$A3465,U$1,"d")&lt;&gt;0,"",'Base de données'!$B3465),""))</f>
        <v/>
      </c>
      <c r="V3465" s="39" t="str">
        <f>IF(V$1&gt;$AE$1,"-",IFERROR(IF(DATEDIF('Base de données'!$A3465,V$1,"d")&lt;&gt;0,"",'Base de données'!$B3465),""))</f>
        <v/>
      </c>
      <c r="X3465" s="30" t="str">
        <f>'Base de données'!$C3465&amp;" "&amp;'Base de données'!$D3465</f>
        <v xml:space="preserve"> </v>
      </c>
      <c r="Y3465" s="31">
        <f>COUNTIF('Base de données'!$B:$B,'Base de données'!$B3465)</f>
        <v>0</v>
      </c>
      <c r="AA3465" s="87" cm="1">
        <f t="array" aca="1" ref="AA3465" ca="1">INDIRECT("'Base de données'!A" &amp; ROW(Y3465))</f>
        <v>0</v>
      </c>
      <c r="AB3465" s="51" cm="1">
        <f t="array" aca="1" ref="AB3465" ca="1">INDIRECT("'Base de données'!B" &amp; ROW(Z3465))</f>
        <v>0</v>
      </c>
    </row>
    <row r="3466" spans="1:28" x14ac:dyDescent="0.3">
      <c r="A3466" s="41" t="str">
        <f ca="1">IF(IF(AND($B3466&lt;&gt;"-",$B3466=$E3466),"Entrée et sortie","-")="Entrée et sortie",'Base de données'!$B3466,"-")</f>
        <v>-</v>
      </c>
      <c r="B3466" s="41" t="str">
        <f t="shared" ca="1" si="219"/>
        <v>-</v>
      </c>
      <c r="C3466" s="41" t="str">
        <f t="shared" ca="1" si="220"/>
        <v>-</v>
      </c>
      <c r="D3466" s="41" t="str">
        <f>IF($F3466="sortie en cours d'année",'Base de données'!$B3466,"-")</f>
        <v>-</v>
      </c>
      <c r="E3466" s="41" t="str">
        <f>IF($H3466="entrée en cours d'année",'Base de données'!$B3466,"-")</f>
        <v>-</v>
      </c>
      <c r="F3466" s="37" t="str">
        <f t="shared" si="217"/>
        <v/>
      </c>
      <c r="G3466" s="37" t="str">
        <f>IF($J3466="mouvement",_xlfn.XLOOKUP('Base de données'!$B3466,$V:$V,$V:$V,0),"")</f>
        <v/>
      </c>
      <c r="H3466" s="37" t="str">
        <f t="shared" si="218"/>
        <v/>
      </c>
      <c r="I3466" s="37" t="str">
        <f>IF($J3466="mouvement",_xlfn.XLOOKUP('Base de données'!$B3466,$K:$K,$K:$K,0),"")</f>
        <v/>
      </c>
      <c r="J3466" s="38" t="str">
        <f>IF(AND(Y3466&lt;&gt;MAX(Y:Y),COUNTIF(K3466:V3466,'Base de données'!$B3466)&gt;0),"mouvement","")</f>
        <v/>
      </c>
      <c r="K3466" s="39" t="str">
        <f>IF(K$1&gt;$AE$1,"-",IFERROR(IF(DATEDIF('Base de données'!$A3466,K$1,"d")&lt;&gt;0,"",'Base de données'!$B3466),""))</f>
        <v/>
      </c>
      <c r="L3466" s="39" t="str">
        <f>IF(L$1&gt;$AE$1,"-",IFERROR(IF(DATEDIF('Base de données'!$A3466,L$1,"d")&lt;&gt;0,"",'Base de données'!$B3466),""))</f>
        <v/>
      </c>
      <c r="M3466" s="39" t="str">
        <f>IF(M$1&gt;$AE$1,"-",IFERROR(IF(DATEDIF('Base de données'!$A3466,M$1,"d")&lt;&gt;0,"",'Base de données'!$B3466),""))</f>
        <v/>
      </c>
      <c r="N3466" s="39" t="str">
        <f>IF(N$1&gt;$AE$1,"-",IFERROR(IF(DATEDIF('Base de données'!$A3466,N$1,"d")&lt;&gt;0,"",'Base de données'!$B3466),""))</f>
        <v/>
      </c>
      <c r="O3466" s="39" t="str">
        <f>IF(O$1&gt;$AE$1,"-",IFERROR(IF(DATEDIF('Base de données'!$A3466,O$1,"d")&lt;&gt;0,"",'Base de données'!$B3466),""))</f>
        <v/>
      </c>
      <c r="P3466" s="39" t="str">
        <f>IF(P$1&gt;$AE$1,"-",IFERROR(IF(DATEDIF('Base de données'!$A3466,P$1,"d")&lt;&gt;0,"",'Base de données'!$B3466),""))</f>
        <v/>
      </c>
      <c r="Q3466" s="39" t="str">
        <f>IF(Q$1&gt;$AE$1,"-",IFERROR(IF(DATEDIF('Base de données'!$A3466,Q$1,"d")&lt;&gt;0,"",'Base de données'!$B3466),""))</f>
        <v/>
      </c>
      <c r="R3466" s="39" t="str">
        <f>IF(R$1&gt;$AE$1,"-",IFERROR(IF(DATEDIF('Base de données'!$A3466,R$1,"d")&lt;&gt;0,"",'Base de données'!$B3466),""))</f>
        <v/>
      </c>
      <c r="S3466" s="39" t="str">
        <f>IF(S$1&gt;$AE$1,"-",IFERROR(IF(DATEDIF('Base de données'!$A3466,S$1,"d")&lt;&gt;0,"",'Base de données'!$B3466),""))</f>
        <v/>
      </c>
      <c r="T3466" s="39" t="str">
        <f>IF(T$1&gt;$AE$1,"-",IFERROR(IF(DATEDIF('Base de données'!$A3466,T$1,"d")&lt;&gt;0,"",'Base de données'!$B3466),""))</f>
        <v/>
      </c>
      <c r="U3466" s="39" t="str">
        <f>IF(U$1&gt;$AE$1,"-",IFERROR(IF(DATEDIF('Base de données'!$A3466,U$1,"d")&lt;&gt;0,"",'Base de données'!$B3466),""))</f>
        <v/>
      </c>
      <c r="V3466" s="39" t="str">
        <f>IF(V$1&gt;$AE$1,"-",IFERROR(IF(DATEDIF('Base de données'!$A3466,V$1,"d")&lt;&gt;0,"",'Base de données'!$B3466),""))</f>
        <v/>
      </c>
      <c r="X3466" s="30" t="str">
        <f>'Base de données'!$C3466&amp;" "&amp;'Base de données'!$D3466</f>
        <v xml:space="preserve"> </v>
      </c>
      <c r="Y3466" s="31">
        <f>COUNTIF('Base de données'!$B:$B,'Base de données'!$B3466)</f>
        <v>0</v>
      </c>
      <c r="AA3466" s="87" cm="1">
        <f t="array" aca="1" ref="AA3466" ca="1">INDIRECT("'Base de données'!A" &amp; ROW(Y3466))</f>
        <v>0</v>
      </c>
      <c r="AB3466" s="51" cm="1">
        <f t="array" aca="1" ref="AB3466" ca="1">INDIRECT("'Base de données'!B" &amp; ROW(Z3466))</f>
        <v>0</v>
      </c>
    </row>
    <row r="3467" spans="1:28" x14ac:dyDescent="0.3">
      <c r="A3467" s="41" t="str">
        <f ca="1">IF(IF(AND($B3467&lt;&gt;"-",$B3467=$E3467),"Entrée et sortie","-")="Entrée et sortie",'Base de données'!$B3467,"-")</f>
        <v>-</v>
      </c>
      <c r="B3467" s="41" t="str">
        <f t="shared" ca="1" si="219"/>
        <v>-</v>
      </c>
      <c r="C3467" s="41" t="str">
        <f t="shared" ca="1" si="220"/>
        <v>-</v>
      </c>
      <c r="D3467" s="41" t="str">
        <f>IF($F3467="sortie en cours d'année",'Base de données'!$B3467,"-")</f>
        <v>-</v>
      </c>
      <c r="E3467" s="41" t="str">
        <f>IF($H3467="entrée en cours d'année",'Base de données'!$B3467,"-")</f>
        <v>-</v>
      </c>
      <c r="F3467" s="37" t="str">
        <f t="shared" si="217"/>
        <v/>
      </c>
      <c r="G3467" s="37" t="str">
        <f>IF($J3467="mouvement",_xlfn.XLOOKUP('Base de données'!$B3467,$V:$V,$V:$V,0),"")</f>
        <v/>
      </c>
      <c r="H3467" s="37" t="str">
        <f t="shared" si="218"/>
        <v/>
      </c>
      <c r="I3467" s="37" t="str">
        <f>IF($J3467="mouvement",_xlfn.XLOOKUP('Base de données'!$B3467,$K:$K,$K:$K,0),"")</f>
        <v/>
      </c>
      <c r="J3467" s="38" t="str">
        <f>IF(AND(Y3467&lt;&gt;MAX(Y:Y),COUNTIF(K3467:V3467,'Base de données'!$B3467)&gt;0),"mouvement","")</f>
        <v/>
      </c>
      <c r="K3467" s="39" t="str">
        <f>IF(K$1&gt;$AE$1,"-",IFERROR(IF(DATEDIF('Base de données'!$A3467,K$1,"d")&lt;&gt;0,"",'Base de données'!$B3467),""))</f>
        <v/>
      </c>
      <c r="L3467" s="39" t="str">
        <f>IF(L$1&gt;$AE$1,"-",IFERROR(IF(DATEDIF('Base de données'!$A3467,L$1,"d")&lt;&gt;0,"",'Base de données'!$B3467),""))</f>
        <v/>
      </c>
      <c r="M3467" s="39" t="str">
        <f>IF(M$1&gt;$AE$1,"-",IFERROR(IF(DATEDIF('Base de données'!$A3467,M$1,"d")&lt;&gt;0,"",'Base de données'!$B3467),""))</f>
        <v/>
      </c>
      <c r="N3467" s="39" t="str">
        <f>IF(N$1&gt;$AE$1,"-",IFERROR(IF(DATEDIF('Base de données'!$A3467,N$1,"d")&lt;&gt;0,"",'Base de données'!$B3467),""))</f>
        <v/>
      </c>
      <c r="O3467" s="39" t="str">
        <f>IF(O$1&gt;$AE$1,"-",IFERROR(IF(DATEDIF('Base de données'!$A3467,O$1,"d")&lt;&gt;0,"",'Base de données'!$B3467),""))</f>
        <v/>
      </c>
      <c r="P3467" s="39" t="str">
        <f>IF(P$1&gt;$AE$1,"-",IFERROR(IF(DATEDIF('Base de données'!$A3467,P$1,"d")&lt;&gt;0,"",'Base de données'!$B3467),""))</f>
        <v/>
      </c>
      <c r="Q3467" s="39" t="str">
        <f>IF(Q$1&gt;$AE$1,"-",IFERROR(IF(DATEDIF('Base de données'!$A3467,Q$1,"d")&lt;&gt;0,"",'Base de données'!$B3467),""))</f>
        <v/>
      </c>
      <c r="R3467" s="39" t="str">
        <f>IF(R$1&gt;$AE$1,"-",IFERROR(IF(DATEDIF('Base de données'!$A3467,R$1,"d")&lt;&gt;0,"",'Base de données'!$B3467),""))</f>
        <v/>
      </c>
      <c r="S3467" s="39" t="str">
        <f>IF(S$1&gt;$AE$1,"-",IFERROR(IF(DATEDIF('Base de données'!$A3467,S$1,"d")&lt;&gt;0,"",'Base de données'!$B3467),""))</f>
        <v/>
      </c>
      <c r="T3467" s="39" t="str">
        <f>IF(T$1&gt;$AE$1,"-",IFERROR(IF(DATEDIF('Base de données'!$A3467,T$1,"d")&lt;&gt;0,"",'Base de données'!$B3467),""))</f>
        <v/>
      </c>
      <c r="U3467" s="39" t="str">
        <f>IF(U$1&gt;$AE$1,"-",IFERROR(IF(DATEDIF('Base de données'!$A3467,U$1,"d")&lt;&gt;0,"",'Base de données'!$B3467),""))</f>
        <v/>
      </c>
      <c r="V3467" s="39" t="str">
        <f>IF(V$1&gt;$AE$1,"-",IFERROR(IF(DATEDIF('Base de données'!$A3467,V$1,"d")&lt;&gt;0,"",'Base de données'!$B3467),""))</f>
        <v/>
      </c>
      <c r="X3467" s="30" t="str">
        <f>'Base de données'!$C3467&amp;" "&amp;'Base de données'!$D3467</f>
        <v xml:space="preserve"> </v>
      </c>
      <c r="Y3467" s="31">
        <f>COUNTIF('Base de données'!$B:$B,'Base de données'!$B3467)</f>
        <v>0</v>
      </c>
      <c r="AA3467" s="87" cm="1">
        <f t="array" aca="1" ref="AA3467" ca="1">INDIRECT("'Base de données'!A" &amp; ROW(Y3467))</f>
        <v>0</v>
      </c>
      <c r="AB3467" s="51" cm="1">
        <f t="array" aca="1" ref="AB3467" ca="1">INDIRECT("'Base de données'!B" &amp; ROW(Z3467))</f>
        <v>0</v>
      </c>
    </row>
    <row r="3468" spans="1:28" x14ac:dyDescent="0.3">
      <c r="A3468" s="41" t="str">
        <f ca="1">IF(IF(AND($B3468&lt;&gt;"-",$B3468=$E3468),"Entrée et sortie","-")="Entrée et sortie",'Base de données'!$B3468,"-")</f>
        <v>-</v>
      </c>
      <c r="B3468" s="41" t="str">
        <f t="shared" ca="1" si="219"/>
        <v>-</v>
      </c>
      <c r="C3468" s="41" t="str">
        <f t="shared" ca="1" si="220"/>
        <v>-</v>
      </c>
      <c r="D3468" s="41" t="str">
        <f>IF($F3468="sortie en cours d'année",'Base de données'!$B3468,"-")</f>
        <v>-</v>
      </c>
      <c r="E3468" s="41" t="str">
        <f>IF($H3468="entrée en cours d'année",'Base de données'!$B3468,"-")</f>
        <v>-</v>
      </c>
      <c r="F3468" s="37" t="str">
        <f t="shared" si="217"/>
        <v/>
      </c>
      <c r="G3468" s="37" t="str">
        <f>IF($J3468="mouvement",_xlfn.XLOOKUP('Base de données'!$B3468,$V:$V,$V:$V,0),"")</f>
        <v/>
      </c>
      <c r="H3468" s="37" t="str">
        <f t="shared" si="218"/>
        <v/>
      </c>
      <c r="I3468" s="37" t="str">
        <f>IF($J3468="mouvement",_xlfn.XLOOKUP('Base de données'!$B3468,$K:$K,$K:$K,0),"")</f>
        <v/>
      </c>
      <c r="J3468" s="38" t="str">
        <f>IF(AND(Y3468&lt;&gt;MAX(Y:Y),COUNTIF(K3468:V3468,'Base de données'!$B3468)&gt;0),"mouvement","")</f>
        <v/>
      </c>
      <c r="K3468" s="39" t="str">
        <f>IF(K$1&gt;$AE$1,"-",IFERROR(IF(DATEDIF('Base de données'!$A3468,K$1,"d")&lt;&gt;0,"",'Base de données'!$B3468),""))</f>
        <v/>
      </c>
      <c r="L3468" s="39" t="str">
        <f>IF(L$1&gt;$AE$1,"-",IFERROR(IF(DATEDIF('Base de données'!$A3468,L$1,"d")&lt;&gt;0,"",'Base de données'!$B3468),""))</f>
        <v/>
      </c>
      <c r="M3468" s="39" t="str">
        <f>IF(M$1&gt;$AE$1,"-",IFERROR(IF(DATEDIF('Base de données'!$A3468,M$1,"d")&lt;&gt;0,"",'Base de données'!$B3468),""))</f>
        <v/>
      </c>
      <c r="N3468" s="39" t="str">
        <f>IF(N$1&gt;$AE$1,"-",IFERROR(IF(DATEDIF('Base de données'!$A3468,N$1,"d")&lt;&gt;0,"",'Base de données'!$B3468),""))</f>
        <v/>
      </c>
      <c r="O3468" s="39" t="str">
        <f>IF(O$1&gt;$AE$1,"-",IFERROR(IF(DATEDIF('Base de données'!$A3468,O$1,"d")&lt;&gt;0,"",'Base de données'!$B3468),""))</f>
        <v/>
      </c>
      <c r="P3468" s="39" t="str">
        <f>IF(P$1&gt;$AE$1,"-",IFERROR(IF(DATEDIF('Base de données'!$A3468,P$1,"d")&lt;&gt;0,"",'Base de données'!$B3468),""))</f>
        <v/>
      </c>
      <c r="Q3468" s="39" t="str">
        <f>IF(Q$1&gt;$AE$1,"-",IFERROR(IF(DATEDIF('Base de données'!$A3468,Q$1,"d")&lt;&gt;0,"",'Base de données'!$B3468),""))</f>
        <v/>
      </c>
      <c r="R3468" s="39" t="str">
        <f>IF(R$1&gt;$AE$1,"-",IFERROR(IF(DATEDIF('Base de données'!$A3468,R$1,"d")&lt;&gt;0,"",'Base de données'!$B3468),""))</f>
        <v/>
      </c>
      <c r="S3468" s="39" t="str">
        <f>IF(S$1&gt;$AE$1,"-",IFERROR(IF(DATEDIF('Base de données'!$A3468,S$1,"d")&lt;&gt;0,"",'Base de données'!$B3468),""))</f>
        <v/>
      </c>
      <c r="T3468" s="39" t="str">
        <f>IF(T$1&gt;$AE$1,"-",IFERROR(IF(DATEDIF('Base de données'!$A3468,T$1,"d")&lt;&gt;0,"",'Base de données'!$B3468),""))</f>
        <v/>
      </c>
      <c r="U3468" s="39" t="str">
        <f>IF(U$1&gt;$AE$1,"-",IFERROR(IF(DATEDIF('Base de données'!$A3468,U$1,"d")&lt;&gt;0,"",'Base de données'!$B3468),""))</f>
        <v/>
      </c>
      <c r="V3468" s="39" t="str">
        <f>IF(V$1&gt;$AE$1,"-",IFERROR(IF(DATEDIF('Base de données'!$A3468,V$1,"d")&lt;&gt;0,"",'Base de données'!$B3468),""))</f>
        <v/>
      </c>
      <c r="X3468" s="30" t="str">
        <f>'Base de données'!$C3468&amp;" "&amp;'Base de données'!$D3468</f>
        <v xml:space="preserve"> </v>
      </c>
      <c r="Y3468" s="31">
        <f>COUNTIF('Base de données'!$B:$B,'Base de données'!$B3468)</f>
        <v>0</v>
      </c>
      <c r="AA3468" s="87" cm="1">
        <f t="array" aca="1" ref="AA3468" ca="1">INDIRECT("'Base de données'!A" &amp; ROW(Y3468))</f>
        <v>0</v>
      </c>
      <c r="AB3468" s="51" cm="1">
        <f t="array" aca="1" ref="AB3468" ca="1">INDIRECT("'Base de données'!B" &amp; ROW(Z3468))</f>
        <v>0</v>
      </c>
    </row>
    <row r="3469" spans="1:28" x14ac:dyDescent="0.3">
      <c r="A3469" s="41" t="str">
        <f ca="1">IF(IF(AND($B3469&lt;&gt;"-",$B3469=$E3469),"Entrée et sortie","-")="Entrée et sortie",'Base de données'!$B3469,"-")</f>
        <v>-</v>
      </c>
      <c r="B3469" s="41" t="str">
        <f t="shared" ca="1" si="219"/>
        <v>-</v>
      </c>
      <c r="C3469" s="41" t="str">
        <f t="shared" ca="1" si="220"/>
        <v>-</v>
      </c>
      <c r="D3469" s="41" t="str">
        <f>IF($F3469="sortie en cours d'année",'Base de données'!$B3469,"-")</f>
        <v>-</v>
      </c>
      <c r="E3469" s="41" t="str">
        <f>IF($H3469="entrée en cours d'année",'Base de données'!$B3469,"-")</f>
        <v>-</v>
      </c>
      <c r="F3469" s="37" t="str">
        <f t="shared" si="217"/>
        <v/>
      </c>
      <c r="G3469" s="37" t="str">
        <f>IF($J3469="mouvement",_xlfn.XLOOKUP('Base de données'!$B3469,$V:$V,$V:$V,0),"")</f>
        <v/>
      </c>
      <c r="H3469" s="37" t="str">
        <f t="shared" si="218"/>
        <v/>
      </c>
      <c r="I3469" s="37" t="str">
        <f>IF($J3469="mouvement",_xlfn.XLOOKUP('Base de données'!$B3469,$K:$K,$K:$K,0),"")</f>
        <v/>
      </c>
      <c r="J3469" s="38" t="str">
        <f>IF(AND(Y3469&lt;&gt;MAX(Y:Y),COUNTIF(K3469:V3469,'Base de données'!$B3469)&gt;0),"mouvement","")</f>
        <v/>
      </c>
      <c r="K3469" s="39" t="str">
        <f>IF(K$1&gt;$AE$1,"-",IFERROR(IF(DATEDIF('Base de données'!$A3469,K$1,"d")&lt;&gt;0,"",'Base de données'!$B3469),""))</f>
        <v/>
      </c>
      <c r="L3469" s="39" t="str">
        <f>IF(L$1&gt;$AE$1,"-",IFERROR(IF(DATEDIF('Base de données'!$A3469,L$1,"d")&lt;&gt;0,"",'Base de données'!$B3469),""))</f>
        <v/>
      </c>
      <c r="M3469" s="39" t="str">
        <f>IF(M$1&gt;$AE$1,"-",IFERROR(IF(DATEDIF('Base de données'!$A3469,M$1,"d")&lt;&gt;0,"",'Base de données'!$B3469),""))</f>
        <v/>
      </c>
      <c r="N3469" s="39" t="str">
        <f>IF(N$1&gt;$AE$1,"-",IFERROR(IF(DATEDIF('Base de données'!$A3469,N$1,"d")&lt;&gt;0,"",'Base de données'!$B3469),""))</f>
        <v/>
      </c>
      <c r="O3469" s="39" t="str">
        <f>IF(O$1&gt;$AE$1,"-",IFERROR(IF(DATEDIF('Base de données'!$A3469,O$1,"d")&lt;&gt;0,"",'Base de données'!$B3469),""))</f>
        <v/>
      </c>
      <c r="P3469" s="39" t="str">
        <f>IF(P$1&gt;$AE$1,"-",IFERROR(IF(DATEDIF('Base de données'!$A3469,P$1,"d")&lt;&gt;0,"",'Base de données'!$B3469),""))</f>
        <v/>
      </c>
      <c r="Q3469" s="39" t="str">
        <f>IF(Q$1&gt;$AE$1,"-",IFERROR(IF(DATEDIF('Base de données'!$A3469,Q$1,"d")&lt;&gt;0,"",'Base de données'!$B3469),""))</f>
        <v/>
      </c>
      <c r="R3469" s="39" t="str">
        <f>IF(R$1&gt;$AE$1,"-",IFERROR(IF(DATEDIF('Base de données'!$A3469,R$1,"d")&lt;&gt;0,"",'Base de données'!$B3469),""))</f>
        <v/>
      </c>
      <c r="S3469" s="39" t="str">
        <f>IF(S$1&gt;$AE$1,"-",IFERROR(IF(DATEDIF('Base de données'!$A3469,S$1,"d")&lt;&gt;0,"",'Base de données'!$B3469),""))</f>
        <v/>
      </c>
      <c r="T3469" s="39" t="str">
        <f>IF(T$1&gt;$AE$1,"-",IFERROR(IF(DATEDIF('Base de données'!$A3469,T$1,"d")&lt;&gt;0,"",'Base de données'!$B3469),""))</f>
        <v/>
      </c>
      <c r="U3469" s="39" t="str">
        <f>IF(U$1&gt;$AE$1,"-",IFERROR(IF(DATEDIF('Base de données'!$A3469,U$1,"d")&lt;&gt;0,"",'Base de données'!$B3469),""))</f>
        <v/>
      </c>
      <c r="V3469" s="39" t="str">
        <f>IF(V$1&gt;$AE$1,"-",IFERROR(IF(DATEDIF('Base de données'!$A3469,V$1,"d")&lt;&gt;0,"",'Base de données'!$B3469),""))</f>
        <v/>
      </c>
      <c r="X3469" s="30" t="str">
        <f>'Base de données'!$C3469&amp;" "&amp;'Base de données'!$D3469</f>
        <v xml:space="preserve"> </v>
      </c>
      <c r="Y3469" s="31">
        <f>COUNTIF('Base de données'!$B:$B,'Base de données'!$B3469)</f>
        <v>0</v>
      </c>
      <c r="AA3469" s="87" cm="1">
        <f t="array" aca="1" ref="AA3469" ca="1">INDIRECT("'Base de données'!A" &amp; ROW(Y3469))</f>
        <v>0</v>
      </c>
      <c r="AB3469" s="51" cm="1">
        <f t="array" aca="1" ref="AB3469" ca="1">INDIRECT("'Base de données'!B" &amp; ROW(Z3469))</f>
        <v>0</v>
      </c>
    </row>
    <row r="3470" spans="1:28" x14ac:dyDescent="0.3">
      <c r="A3470" s="41" t="str">
        <f ca="1">IF(IF(AND($B3470&lt;&gt;"-",$B3470=$E3470),"Entrée et sortie","-")="Entrée et sortie",'Base de données'!$B3470,"-")</f>
        <v>-</v>
      </c>
      <c r="B3470" s="41" t="str">
        <f t="shared" ca="1" si="219"/>
        <v>-</v>
      </c>
      <c r="C3470" s="41" t="str">
        <f t="shared" ca="1" si="220"/>
        <v>-</v>
      </c>
      <c r="D3470" s="41" t="str">
        <f>IF($F3470="sortie en cours d'année",'Base de données'!$B3470,"-")</f>
        <v>-</v>
      </c>
      <c r="E3470" s="41" t="str">
        <f>IF($H3470="entrée en cours d'année",'Base de données'!$B3470,"-")</f>
        <v>-</v>
      </c>
      <c r="F3470" s="37" t="str">
        <f t="shared" si="217"/>
        <v/>
      </c>
      <c r="G3470" s="37" t="str">
        <f>IF($J3470="mouvement",_xlfn.XLOOKUP('Base de données'!$B3470,$V:$V,$V:$V,0),"")</f>
        <v/>
      </c>
      <c r="H3470" s="37" t="str">
        <f t="shared" si="218"/>
        <v/>
      </c>
      <c r="I3470" s="37" t="str">
        <f>IF($J3470="mouvement",_xlfn.XLOOKUP('Base de données'!$B3470,$K:$K,$K:$K,0),"")</f>
        <v/>
      </c>
      <c r="J3470" s="38" t="str">
        <f>IF(AND(Y3470&lt;&gt;MAX(Y:Y),COUNTIF(K3470:V3470,'Base de données'!$B3470)&gt;0),"mouvement","")</f>
        <v/>
      </c>
      <c r="K3470" s="39" t="str">
        <f>IF(K$1&gt;$AE$1,"-",IFERROR(IF(DATEDIF('Base de données'!$A3470,K$1,"d")&lt;&gt;0,"",'Base de données'!$B3470),""))</f>
        <v/>
      </c>
      <c r="L3470" s="39" t="str">
        <f>IF(L$1&gt;$AE$1,"-",IFERROR(IF(DATEDIF('Base de données'!$A3470,L$1,"d")&lt;&gt;0,"",'Base de données'!$B3470),""))</f>
        <v/>
      </c>
      <c r="M3470" s="39" t="str">
        <f>IF(M$1&gt;$AE$1,"-",IFERROR(IF(DATEDIF('Base de données'!$A3470,M$1,"d")&lt;&gt;0,"",'Base de données'!$B3470),""))</f>
        <v/>
      </c>
      <c r="N3470" s="39" t="str">
        <f>IF(N$1&gt;$AE$1,"-",IFERROR(IF(DATEDIF('Base de données'!$A3470,N$1,"d")&lt;&gt;0,"",'Base de données'!$B3470),""))</f>
        <v/>
      </c>
      <c r="O3470" s="39" t="str">
        <f>IF(O$1&gt;$AE$1,"-",IFERROR(IF(DATEDIF('Base de données'!$A3470,O$1,"d")&lt;&gt;0,"",'Base de données'!$B3470),""))</f>
        <v/>
      </c>
      <c r="P3470" s="39" t="str">
        <f>IF(P$1&gt;$AE$1,"-",IFERROR(IF(DATEDIF('Base de données'!$A3470,P$1,"d")&lt;&gt;0,"",'Base de données'!$B3470),""))</f>
        <v/>
      </c>
      <c r="Q3470" s="39" t="str">
        <f>IF(Q$1&gt;$AE$1,"-",IFERROR(IF(DATEDIF('Base de données'!$A3470,Q$1,"d")&lt;&gt;0,"",'Base de données'!$B3470),""))</f>
        <v/>
      </c>
      <c r="R3470" s="39" t="str">
        <f>IF(R$1&gt;$AE$1,"-",IFERROR(IF(DATEDIF('Base de données'!$A3470,R$1,"d")&lt;&gt;0,"",'Base de données'!$B3470),""))</f>
        <v/>
      </c>
      <c r="S3470" s="39" t="str">
        <f>IF(S$1&gt;$AE$1,"-",IFERROR(IF(DATEDIF('Base de données'!$A3470,S$1,"d")&lt;&gt;0,"",'Base de données'!$B3470),""))</f>
        <v/>
      </c>
      <c r="T3470" s="39" t="str">
        <f>IF(T$1&gt;$AE$1,"-",IFERROR(IF(DATEDIF('Base de données'!$A3470,T$1,"d")&lt;&gt;0,"",'Base de données'!$B3470),""))</f>
        <v/>
      </c>
      <c r="U3470" s="39" t="str">
        <f>IF(U$1&gt;$AE$1,"-",IFERROR(IF(DATEDIF('Base de données'!$A3470,U$1,"d")&lt;&gt;0,"",'Base de données'!$B3470),""))</f>
        <v/>
      </c>
      <c r="V3470" s="39" t="str">
        <f>IF(V$1&gt;$AE$1,"-",IFERROR(IF(DATEDIF('Base de données'!$A3470,V$1,"d")&lt;&gt;0,"",'Base de données'!$B3470),""))</f>
        <v/>
      </c>
      <c r="X3470" s="30" t="str">
        <f>'Base de données'!$C3470&amp;" "&amp;'Base de données'!$D3470</f>
        <v xml:space="preserve"> </v>
      </c>
      <c r="Y3470" s="31">
        <f>COUNTIF('Base de données'!$B:$B,'Base de données'!$B3470)</f>
        <v>0</v>
      </c>
      <c r="AA3470" s="87" cm="1">
        <f t="array" aca="1" ref="AA3470" ca="1">INDIRECT("'Base de données'!A" &amp; ROW(Y3470))</f>
        <v>0</v>
      </c>
      <c r="AB3470" s="51" cm="1">
        <f t="array" aca="1" ref="AB3470" ca="1">INDIRECT("'Base de données'!B" &amp; ROW(Z3470))</f>
        <v>0</v>
      </c>
    </row>
    <row r="3471" spans="1:28" x14ac:dyDescent="0.3">
      <c r="A3471" s="41" t="str">
        <f ca="1">IF(IF(AND($B3471&lt;&gt;"-",$B3471=$E3471),"Entrée et sortie","-")="Entrée et sortie",'Base de données'!$B3471,"-")</f>
        <v>-</v>
      </c>
      <c r="B3471" s="41" t="str">
        <f t="shared" ca="1" si="219"/>
        <v>-</v>
      </c>
      <c r="C3471" s="41" t="str">
        <f t="shared" ca="1" si="220"/>
        <v>-</v>
      </c>
      <c r="D3471" s="41" t="str">
        <f>IF($F3471="sortie en cours d'année",'Base de données'!$B3471,"-")</f>
        <v>-</v>
      </c>
      <c r="E3471" s="41" t="str">
        <f>IF($H3471="entrée en cours d'année",'Base de données'!$B3471,"-")</f>
        <v>-</v>
      </c>
      <c r="F3471" s="37" t="str">
        <f t="shared" si="217"/>
        <v/>
      </c>
      <c r="G3471" s="37" t="str">
        <f>IF($J3471="mouvement",_xlfn.XLOOKUP('Base de données'!$B3471,$V:$V,$V:$V,0),"")</f>
        <v/>
      </c>
      <c r="H3471" s="37" t="str">
        <f t="shared" si="218"/>
        <v/>
      </c>
      <c r="I3471" s="37" t="str">
        <f>IF($J3471="mouvement",_xlfn.XLOOKUP('Base de données'!$B3471,$K:$K,$K:$K,0),"")</f>
        <v/>
      </c>
      <c r="J3471" s="38" t="str">
        <f>IF(AND(Y3471&lt;&gt;MAX(Y:Y),COUNTIF(K3471:V3471,'Base de données'!$B3471)&gt;0),"mouvement","")</f>
        <v/>
      </c>
      <c r="K3471" s="39" t="str">
        <f>IF(K$1&gt;$AE$1,"-",IFERROR(IF(DATEDIF('Base de données'!$A3471,K$1,"d")&lt;&gt;0,"",'Base de données'!$B3471),""))</f>
        <v/>
      </c>
      <c r="L3471" s="39" t="str">
        <f>IF(L$1&gt;$AE$1,"-",IFERROR(IF(DATEDIF('Base de données'!$A3471,L$1,"d")&lt;&gt;0,"",'Base de données'!$B3471),""))</f>
        <v/>
      </c>
      <c r="M3471" s="39" t="str">
        <f>IF(M$1&gt;$AE$1,"-",IFERROR(IF(DATEDIF('Base de données'!$A3471,M$1,"d")&lt;&gt;0,"",'Base de données'!$B3471),""))</f>
        <v/>
      </c>
      <c r="N3471" s="39" t="str">
        <f>IF(N$1&gt;$AE$1,"-",IFERROR(IF(DATEDIF('Base de données'!$A3471,N$1,"d")&lt;&gt;0,"",'Base de données'!$B3471),""))</f>
        <v/>
      </c>
      <c r="O3471" s="39" t="str">
        <f>IF(O$1&gt;$AE$1,"-",IFERROR(IF(DATEDIF('Base de données'!$A3471,O$1,"d")&lt;&gt;0,"",'Base de données'!$B3471),""))</f>
        <v/>
      </c>
      <c r="P3471" s="39" t="str">
        <f>IF(P$1&gt;$AE$1,"-",IFERROR(IF(DATEDIF('Base de données'!$A3471,P$1,"d")&lt;&gt;0,"",'Base de données'!$B3471),""))</f>
        <v/>
      </c>
      <c r="Q3471" s="39" t="str">
        <f>IF(Q$1&gt;$AE$1,"-",IFERROR(IF(DATEDIF('Base de données'!$A3471,Q$1,"d")&lt;&gt;0,"",'Base de données'!$B3471),""))</f>
        <v/>
      </c>
      <c r="R3471" s="39" t="str">
        <f>IF(R$1&gt;$AE$1,"-",IFERROR(IF(DATEDIF('Base de données'!$A3471,R$1,"d")&lt;&gt;0,"",'Base de données'!$B3471),""))</f>
        <v/>
      </c>
      <c r="S3471" s="39" t="str">
        <f>IF(S$1&gt;$AE$1,"-",IFERROR(IF(DATEDIF('Base de données'!$A3471,S$1,"d")&lt;&gt;0,"",'Base de données'!$B3471),""))</f>
        <v/>
      </c>
      <c r="T3471" s="39" t="str">
        <f>IF(T$1&gt;$AE$1,"-",IFERROR(IF(DATEDIF('Base de données'!$A3471,T$1,"d")&lt;&gt;0,"",'Base de données'!$B3471),""))</f>
        <v/>
      </c>
      <c r="U3471" s="39" t="str">
        <f>IF(U$1&gt;$AE$1,"-",IFERROR(IF(DATEDIF('Base de données'!$A3471,U$1,"d")&lt;&gt;0,"",'Base de données'!$B3471),""))</f>
        <v/>
      </c>
      <c r="V3471" s="39" t="str">
        <f>IF(V$1&gt;$AE$1,"-",IFERROR(IF(DATEDIF('Base de données'!$A3471,V$1,"d")&lt;&gt;0,"",'Base de données'!$B3471),""))</f>
        <v/>
      </c>
      <c r="X3471" s="30" t="str">
        <f>'Base de données'!$C3471&amp;" "&amp;'Base de données'!$D3471</f>
        <v xml:space="preserve"> </v>
      </c>
      <c r="Y3471" s="31">
        <f>COUNTIF('Base de données'!$B:$B,'Base de données'!$B3471)</f>
        <v>0</v>
      </c>
      <c r="AA3471" s="87" cm="1">
        <f t="array" aca="1" ref="AA3471" ca="1">INDIRECT("'Base de données'!A" &amp; ROW(Y3471))</f>
        <v>0</v>
      </c>
      <c r="AB3471" s="51" cm="1">
        <f t="array" aca="1" ref="AB3471" ca="1">INDIRECT("'Base de données'!B" &amp; ROW(Z3471))</f>
        <v>0</v>
      </c>
    </row>
    <row r="3472" spans="1:28" x14ac:dyDescent="0.3">
      <c r="A3472" s="41" t="str">
        <f ca="1">IF(IF(AND($B3472&lt;&gt;"-",$B3472=$E3472),"Entrée et sortie","-")="Entrée et sortie",'Base de données'!$B3472,"-")</f>
        <v>-</v>
      </c>
      <c r="B3472" s="41" t="str">
        <f t="shared" ca="1" si="219"/>
        <v>-</v>
      </c>
      <c r="C3472" s="41" t="str">
        <f t="shared" ca="1" si="220"/>
        <v>-</v>
      </c>
      <c r="D3472" s="41" t="str">
        <f>IF($F3472="sortie en cours d'année",'Base de données'!$B3472,"-")</f>
        <v>-</v>
      </c>
      <c r="E3472" s="41" t="str">
        <f>IF($H3472="entrée en cours d'année",'Base de données'!$B3472,"-")</f>
        <v>-</v>
      </c>
      <c r="F3472" s="37" t="str">
        <f t="shared" si="217"/>
        <v/>
      </c>
      <c r="G3472" s="37" t="str">
        <f>IF($J3472="mouvement",_xlfn.XLOOKUP('Base de données'!$B3472,$V:$V,$V:$V,0),"")</f>
        <v/>
      </c>
      <c r="H3472" s="37" t="str">
        <f t="shared" si="218"/>
        <v/>
      </c>
      <c r="I3472" s="37" t="str">
        <f>IF($J3472="mouvement",_xlfn.XLOOKUP('Base de données'!$B3472,$K:$K,$K:$K,0),"")</f>
        <v/>
      </c>
      <c r="J3472" s="38" t="str">
        <f>IF(AND(Y3472&lt;&gt;MAX(Y:Y),COUNTIF(K3472:V3472,'Base de données'!$B3472)&gt;0),"mouvement","")</f>
        <v/>
      </c>
      <c r="K3472" s="39" t="str">
        <f>IF(K$1&gt;$AE$1,"-",IFERROR(IF(DATEDIF('Base de données'!$A3472,K$1,"d")&lt;&gt;0,"",'Base de données'!$B3472),""))</f>
        <v/>
      </c>
      <c r="L3472" s="39" t="str">
        <f>IF(L$1&gt;$AE$1,"-",IFERROR(IF(DATEDIF('Base de données'!$A3472,L$1,"d")&lt;&gt;0,"",'Base de données'!$B3472),""))</f>
        <v/>
      </c>
      <c r="M3472" s="39" t="str">
        <f>IF(M$1&gt;$AE$1,"-",IFERROR(IF(DATEDIF('Base de données'!$A3472,M$1,"d")&lt;&gt;0,"",'Base de données'!$B3472),""))</f>
        <v/>
      </c>
      <c r="N3472" s="39" t="str">
        <f>IF(N$1&gt;$AE$1,"-",IFERROR(IF(DATEDIF('Base de données'!$A3472,N$1,"d")&lt;&gt;0,"",'Base de données'!$B3472),""))</f>
        <v/>
      </c>
      <c r="O3472" s="39" t="str">
        <f>IF(O$1&gt;$AE$1,"-",IFERROR(IF(DATEDIF('Base de données'!$A3472,O$1,"d")&lt;&gt;0,"",'Base de données'!$B3472),""))</f>
        <v/>
      </c>
      <c r="P3472" s="39" t="str">
        <f>IF(P$1&gt;$AE$1,"-",IFERROR(IF(DATEDIF('Base de données'!$A3472,P$1,"d")&lt;&gt;0,"",'Base de données'!$B3472),""))</f>
        <v/>
      </c>
      <c r="Q3472" s="39" t="str">
        <f>IF(Q$1&gt;$AE$1,"-",IFERROR(IF(DATEDIF('Base de données'!$A3472,Q$1,"d")&lt;&gt;0,"",'Base de données'!$B3472),""))</f>
        <v/>
      </c>
      <c r="R3472" s="39" t="str">
        <f>IF(R$1&gt;$AE$1,"-",IFERROR(IF(DATEDIF('Base de données'!$A3472,R$1,"d")&lt;&gt;0,"",'Base de données'!$B3472),""))</f>
        <v/>
      </c>
      <c r="S3472" s="39" t="str">
        <f>IF(S$1&gt;$AE$1,"-",IFERROR(IF(DATEDIF('Base de données'!$A3472,S$1,"d")&lt;&gt;0,"",'Base de données'!$B3472),""))</f>
        <v/>
      </c>
      <c r="T3472" s="39" t="str">
        <f>IF(T$1&gt;$AE$1,"-",IFERROR(IF(DATEDIF('Base de données'!$A3472,T$1,"d")&lt;&gt;0,"",'Base de données'!$B3472),""))</f>
        <v/>
      </c>
      <c r="U3472" s="39" t="str">
        <f>IF(U$1&gt;$AE$1,"-",IFERROR(IF(DATEDIF('Base de données'!$A3472,U$1,"d")&lt;&gt;0,"",'Base de données'!$B3472),""))</f>
        <v/>
      </c>
      <c r="V3472" s="39" t="str">
        <f>IF(V$1&gt;$AE$1,"-",IFERROR(IF(DATEDIF('Base de données'!$A3472,V$1,"d")&lt;&gt;0,"",'Base de données'!$B3472),""))</f>
        <v/>
      </c>
      <c r="X3472" s="30" t="str">
        <f>'Base de données'!$C3472&amp;" "&amp;'Base de données'!$D3472</f>
        <v xml:space="preserve"> </v>
      </c>
      <c r="Y3472" s="31">
        <f>COUNTIF('Base de données'!$B:$B,'Base de données'!$B3472)</f>
        <v>0</v>
      </c>
      <c r="AA3472" s="87" cm="1">
        <f t="array" aca="1" ref="AA3472" ca="1">INDIRECT("'Base de données'!A" &amp; ROW(Y3472))</f>
        <v>0</v>
      </c>
      <c r="AB3472" s="51" cm="1">
        <f t="array" aca="1" ref="AB3472" ca="1">INDIRECT("'Base de données'!B" &amp; ROW(Z3472))</f>
        <v>0</v>
      </c>
    </row>
    <row r="3473" spans="1:28" x14ac:dyDescent="0.3">
      <c r="A3473" s="41" t="str">
        <f ca="1">IF(IF(AND($B3473&lt;&gt;"-",$B3473=$E3473),"Entrée et sortie","-")="Entrée et sortie",'Base de données'!$B3473,"-")</f>
        <v>-</v>
      </c>
      <c r="B3473" s="41" t="str">
        <f t="shared" ca="1" si="219"/>
        <v>-</v>
      </c>
      <c r="C3473" s="41" t="str">
        <f t="shared" ca="1" si="220"/>
        <v>-</v>
      </c>
      <c r="D3473" s="41" t="str">
        <f>IF($F3473="sortie en cours d'année",'Base de données'!$B3473,"-")</f>
        <v>-</v>
      </c>
      <c r="E3473" s="41" t="str">
        <f>IF($H3473="entrée en cours d'année",'Base de données'!$B3473,"-")</f>
        <v>-</v>
      </c>
      <c r="F3473" s="37" t="str">
        <f t="shared" si="217"/>
        <v/>
      </c>
      <c r="G3473" s="37" t="str">
        <f>IF($J3473="mouvement",_xlfn.XLOOKUP('Base de données'!$B3473,$V:$V,$V:$V,0),"")</f>
        <v/>
      </c>
      <c r="H3473" s="37" t="str">
        <f t="shared" si="218"/>
        <v/>
      </c>
      <c r="I3473" s="37" t="str">
        <f>IF($J3473="mouvement",_xlfn.XLOOKUP('Base de données'!$B3473,$K:$K,$K:$K,0),"")</f>
        <v/>
      </c>
      <c r="J3473" s="38" t="str">
        <f>IF(AND(Y3473&lt;&gt;MAX(Y:Y),COUNTIF(K3473:V3473,'Base de données'!$B3473)&gt;0),"mouvement","")</f>
        <v/>
      </c>
      <c r="K3473" s="39" t="str">
        <f>IF(K$1&gt;$AE$1,"-",IFERROR(IF(DATEDIF('Base de données'!$A3473,K$1,"d")&lt;&gt;0,"",'Base de données'!$B3473),""))</f>
        <v/>
      </c>
      <c r="L3473" s="39" t="str">
        <f>IF(L$1&gt;$AE$1,"-",IFERROR(IF(DATEDIF('Base de données'!$A3473,L$1,"d")&lt;&gt;0,"",'Base de données'!$B3473),""))</f>
        <v/>
      </c>
      <c r="M3473" s="39" t="str">
        <f>IF(M$1&gt;$AE$1,"-",IFERROR(IF(DATEDIF('Base de données'!$A3473,M$1,"d")&lt;&gt;0,"",'Base de données'!$B3473),""))</f>
        <v/>
      </c>
      <c r="N3473" s="39" t="str">
        <f>IF(N$1&gt;$AE$1,"-",IFERROR(IF(DATEDIF('Base de données'!$A3473,N$1,"d")&lt;&gt;0,"",'Base de données'!$B3473),""))</f>
        <v/>
      </c>
      <c r="O3473" s="39" t="str">
        <f>IF(O$1&gt;$AE$1,"-",IFERROR(IF(DATEDIF('Base de données'!$A3473,O$1,"d")&lt;&gt;0,"",'Base de données'!$B3473),""))</f>
        <v/>
      </c>
      <c r="P3473" s="39" t="str">
        <f>IF(P$1&gt;$AE$1,"-",IFERROR(IF(DATEDIF('Base de données'!$A3473,P$1,"d")&lt;&gt;0,"",'Base de données'!$B3473),""))</f>
        <v/>
      </c>
      <c r="Q3473" s="39" t="str">
        <f>IF(Q$1&gt;$AE$1,"-",IFERROR(IF(DATEDIF('Base de données'!$A3473,Q$1,"d")&lt;&gt;0,"",'Base de données'!$B3473),""))</f>
        <v/>
      </c>
      <c r="R3473" s="39" t="str">
        <f>IF(R$1&gt;$AE$1,"-",IFERROR(IF(DATEDIF('Base de données'!$A3473,R$1,"d")&lt;&gt;0,"",'Base de données'!$B3473),""))</f>
        <v/>
      </c>
      <c r="S3473" s="39" t="str">
        <f>IF(S$1&gt;$AE$1,"-",IFERROR(IF(DATEDIF('Base de données'!$A3473,S$1,"d")&lt;&gt;0,"",'Base de données'!$B3473),""))</f>
        <v/>
      </c>
      <c r="T3473" s="39" t="str">
        <f>IF(T$1&gt;$AE$1,"-",IFERROR(IF(DATEDIF('Base de données'!$A3473,T$1,"d")&lt;&gt;0,"",'Base de données'!$B3473),""))</f>
        <v/>
      </c>
      <c r="U3473" s="39" t="str">
        <f>IF(U$1&gt;$AE$1,"-",IFERROR(IF(DATEDIF('Base de données'!$A3473,U$1,"d")&lt;&gt;0,"",'Base de données'!$B3473),""))</f>
        <v/>
      </c>
      <c r="V3473" s="39" t="str">
        <f>IF(V$1&gt;$AE$1,"-",IFERROR(IF(DATEDIF('Base de données'!$A3473,V$1,"d")&lt;&gt;0,"",'Base de données'!$B3473),""))</f>
        <v/>
      </c>
      <c r="X3473" s="30" t="str">
        <f>'Base de données'!$C3473&amp;" "&amp;'Base de données'!$D3473</f>
        <v xml:space="preserve"> </v>
      </c>
      <c r="Y3473" s="31">
        <f>COUNTIF('Base de données'!$B:$B,'Base de données'!$B3473)</f>
        <v>0</v>
      </c>
      <c r="AA3473" s="87" cm="1">
        <f t="array" aca="1" ref="AA3473" ca="1">INDIRECT("'Base de données'!A" &amp; ROW(Y3473))</f>
        <v>0</v>
      </c>
      <c r="AB3473" s="51" cm="1">
        <f t="array" aca="1" ref="AB3473" ca="1">INDIRECT("'Base de données'!B" &amp; ROW(Z3473))</f>
        <v>0</v>
      </c>
    </row>
    <row r="3474" spans="1:28" x14ac:dyDescent="0.3">
      <c r="A3474" s="41" t="str">
        <f ca="1">IF(IF(AND($B3474&lt;&gt;"-",$B3474=$E3474),"Entrée et sortie","-")="Entrée et sortie",'Base de données'!$B3474,"-")</f>
        <v>-</v>
      </c>
      <c r="B3474" s="41" t="str">
        <f t="shared" ca="1" si="219"/>
        <v>-</v>
      </c>
      <c r="C3474" s="41" t="str">
        <f t="shared" ca="1" si="220"/>
        <v>-</v>
      </c>
      <c r="D3474" s="41" t="str">
        <f>IF($F3474="sortie en cours d'année",'Base de données'!$B3474,"-")</f>
        <v>-</v>
      </c>
      <c r="E3474" s="41" t="str">
        <f>IF($H3474="entrée en cours d'année",'Base de données'!$B3474,"-")</f>
        <v>-</v>
      </c>
      <c r="F3474" s="37" t="str">
        <f t="shared" si="217"/>
        <v/>
      </c>
      <c r="G3474" s="37" t="str">
        <f>IF($J3474="mouvement",_xlfn.XLOOKUP('Base de données'!$B3474,$V:$V,$V:$V,0),"")</f>
        <v/>
      </c>
      <c r="H3474" s="37" t="str">
        <f t="shared" si="218"/>
        <v/>
      </c>
      <c r="I3474" s="37" t="str">
        <f>IF($J3474="mouvement",_xlfn.XLOOKUP('Base de données'!$B3474,$K:$K,$K:$K,0),"")</f>
        <v/>
      </c>
      <c r="J3474" s="38" t="str">
        <f>IF(AND(Y3474&lt;&gt;MAX(Y:Y),COUNTIF(K3474:V3474,'Base de données'!$B3474)&gt;0),"mouvement","")</f>
        <v/>
      </c>
      <c r="K3474" s="39" t="str">
        <f>IF(K$1&gt;$AE$1,"-",IFERROR(IF(DATEDIF('Base de données'!$A3474,K$1,"d")&lt;&gt;0,"",'Base de données'!$B3474),""))</f>
        <v/>
      </c>
      <c r="L3474" s="39" t="str">
        <f>IF(L$1&gt;$AE$1,"-",IFERROR(IF(DATEDIF('Base de données'!$A3474,L$1,"d")&lt;&gt;0,"",'Base de données'!$B3474),""))</f>
        <v/>
      </c>
      <c r="M3474" s="39" t="str">
        <f>IF(M$1&gt;$AE$1,"-",IFERROR(IF(DATEDIF('Base de données'!$A3474,M$1,"d")&lt;&gt;0,"",'Base de données'!$B3474),""))</f>
        <v/>
      </c>
      <c r="N3474" s="39" t="str">
        <f>IF(N$1&gt;$AE$1,"-",IFERROR(IF(DATEDIF('Base de données'!$A3474,N$1,"d")&lt;&gt;0,"",'Base de données'!$B3474),""))</f>
        <v/>
      </c>
      <c r="O3474" s="39" t="str">
        <f>IF(O$1&gt;$AE$1,"-",IFERROR(IF(DATEDIF('Base de données'!$A3474,O$1,"d")&lt;&gt;0,"",'Base de données'!$B3474),""))</f>
        <v/>
      </c>
      <c r="P3474" s="39" t="str">
        <f>IF(P$1&gt;$AE$1,"-",IFERROR(IF(DATEDIF('Base de données'!$A3474,P$1,"d")&lt;&gt;0,"",'Base de données'!$B3474),""))</f>
        <v/>
      </c>
      <c r="Q3474" s="39" t="str">
        <f>IF(Q$1&gt;$AE$1,"-",IFERROR(IF(DATEDIF('Base de données'!$A3474,Q$1,"d")&lt;&gt;0,"",'Base de données'!$B3474),""))</f>
        <v/>
      </c>
      <c r="R3474" s="39" t="str">
        <f>IF(R$1&gt;$AE$1,"-",IFERROR(IF(DATEDIF('Base de données'!$A3474,R$1,"d")&lt;&gt;0,"",'Base de données'!$B3474),""))</f>
        <v/>
      </c>
      <c r="S3474" s="39" t="str">
        <f>IF(S$1&gt;$AE$1,"-",IFERROR(IF(DATEDIF('Base de données'!$A3474,S$1,"d")&lt;&gt;0,"",'Base de données'!$B3474),""))</f>
        <v/>
      </c>
      <c r="T3474" s="39" t="str">
        <f>IF(T$1&gt;$AE$1,"-",IFERROR(IF(DATEDIF('Base de données'!$A3474,T$1,"d")&lt;&gt;0,"",'Base de données'!$B3474),""))</f>
        <v/>
      </c>
      <c r="U3474" s="39" t="str">
        <f>IF(U$1&gt;$AE$1,"-",IFERROR(IF(DATEDIF('Base de données'!$A3474,U$1,"d")&lt;&gt;0,"",'Base de données'!$B3474),""))</f>
        <v/>
      </c>
      <c r="V3474" s="39" t="str">
        <f>IF(V$1&gt;$AE$1,"-",IFERROR(IF(DATEDIF('Base de données'!$A3474,V$1,"d")&lt;&gt;0,"",'Base de données'!$B3474),""))</f>
        <v/>
      </c>
      <c r="X3474" s="30" t="str">
        <f>'Base de données'!$C3474&amp;" "&amp;'Base de données'!$D3474</f>
        <v xml:space="preserve"> </v>
      </c>
      <c r="Y3474" s="31">
        <f>COUNTIF('Base de données'!$B:$B,'Base de données'!$B3474)</f>
        <v>0</v>
      </c>
      <c r="AA3474" s="87" cm="1">
        <f t="array" aca="1" ref="AA3474" ca="1">INDIRECT("'Base de données'!A" &amp; ROW(Y3474))</f>
        <v>0</v>
      </c>
      <c r="AB3474" s="51" cm="1">
        <f t="array" aca="1" ref="AB3474" ca="1">INDIRECT("'Base de données'!B" &amp; ROW(Z3474))</f>
        <v>0</v>
      </c>
    </row>
    <row r="3475" spans="1:28" x14ac:dyDescent="0.3">
      <c r="A3475" s="41" t="str">
        <f ca="1">IF(IF(AND($B3475&lt;&gt;"-",$B3475=$E3475),"Entrée et sortie","-")="Entrée et sortie",'Base de données'!$B3475,"-")</f>
        <v>-</v>
      </c>
      <c r="B3475" s="41" t="str">
        <f t="shared" ca="1" si="219"/>
        <v>-</v>
      </c>
      <c r="C3475" s="41" t="str">
        <f t="shared" ca="1" si="220"/>
        <v>-</v>
      </c>
      <c r="D3475" s="41" t="str">
        <f>IF($F3475="sortie en cours d'année",'Base de données'!$B3475,"-")</f>
        <v>-</v>
      </c>
      <c r="E3475" s="41" t="str">
        <f>IF($H3475="entrée en cours d'année",'Base de données'!$B3475,"-")</f>
        <v>-</v>
      </c>
      <c r="F3475" s="37" t="str">
        <f t="shared" si="217"/>
        <v/>
      </c>
      <c r="G3475" s="37" t="str">
        <f>IF($J3475="mouvement",_xlfn.XLOOKUP('Base de données'!$B3475,$V:$V,$V:$V,0),"")</f>
        <v/>
      </c>
      <c r="H3475" s="37" t="str">
        <f t="shared" si="218"/>
        <v/>
      </c>
      <c r="I3475" s="37" t="str">
        <f>IF($J3475="mouvement",_xlfn.XLOOKUP('Base de données'!$B3475,$K:$K,$K:$K,0),"")</f>
        <v/>
      </c>
      <c r="J3475" s="38" t="str">
        <f>IF(AND(Y3475&lt;&gt;MAX(Y:Y),COUNTIF(K3475:V3475,'Base de données'!$B3475)&gt;0),"mouvement","")</f>
        <v/>
      </c>
      <c r="K3475" s="39" t="str">
        <f>IF(K$1&gt;$AE$1,"-",IFERROR(IF(DATEDIF('Base de données'!$A3475,K$1,"d")&lt;&gt;0,"",'Base de données'!$B3475),""))</f>
        <v/>
      </c>
      <c r="L3475" s="39" t="str">
        <f>IF(L$1&gt;$AE$1,"-",IFERROR(IF(DATEDIF('Base de données'!$A3475,L$1,"d")&lt;&gt;0,"",'Base de données'!$B3475),""))</f>
        <v/>
      </c>
      <c r="M3475" s="39" t="str">
        <f>IF(M$1&gt;$AE$1,"-",IFERROR(IF(DATEDIF('Base de données'!$A3475,M$1,"d")&lt;&gt;0,"",'Base de données'!$B3475),""))</f>
        <v/>
      </c>
      <c r="N3475" s="39" t="str">
        <f>IF(N$1&gt;$AE$1,"-",IFERROR(IF(DATEDIF('Base de données'!$A3475,N$1,"d")&lt;&gt;0,"",'Base de données'!$B3475),""))</f>
        <v/>
      </c>
      <c r="O3475" s="39" t="str">
        <f>IF(O$1&gt;$AE$1,"-",IFERROR(IF(DATEDIF('Base de données'!$A3475,O$1,"d")&lt;&gt;0,"",'Base de données'!$B3475),""))</f>
        <v/>
      </c>
      <c r="P3475" s="39" t="str">
        <f>IF(P$1&gt;$AE$1,"-",IFERROR(IF(DATEDIF('Base de données'!$A3475,P$1,"d")&lt;&gt;0,"",'Base de données'!$B3475),""))</f>
        <v/>
      </c>
      <c r="Q3475" s="39" t="str">
        <f>IF(Q$1&gt;$AE$1,"-",IFERROR(IF(DATEDIF('Base de données'!$A3475,Q$1,"d")&lt;&gt;0,"",'Base de données'!$B3475),""))</f>
        <v/>
      </c>
      <c r="R3475" s="39" t="str">
        <f>IF(R$1&gt;$AE$1,"-",IFERROR(IF(DATEDIF('Base de données'!$A3475,R$1,"d")&lt;&gt;0,"",'Base de données'!$B3475),""))</f>
        <v/>
      </c>
      <c r="S3475" s="39" t="str">
        <f>IF(S$1&gt;$AE$1,"-",IFERROR(IF(DATEDIF('Base de données'!$A3475,S$1,"d")&lt;&gt;0,"",'Base de données'!$B3475),""))</f>
        <v/>
      </c>
      <c r="T3475" s="39" t="str">
        <f>IF(T$1&gt;$AE$1,"-",IFERROR(IF(DATEDIF('Base de données'!$A3475,T$1,"d")&lt;&gt;0,"",'Base de données'!$B3475),""))</f>
        <v/>
      </c>
      <c r="U3475" s="39" t="str">
        <f>IF(U$1&gt;$AE$1,"-",IFERROR(IF(DATEDIF('Base de données'!$A3475,U$1,"d")&lt;&gt;0,"",'Base de données'!$B3475),""))</f>
        <v/>
      </c>
      <c r="V3475" s="39" t="str">
        <f>IF(V$1&gt;$AE$1,"-",IFERROR(IF(DATEDIF('Base de données'!$A3475,V$1,"d")&lt;&gt;0,"",'Base de données'!$B3475),""))</f>
        <v/>
      </c>
      <c r="X3475" s="30" t="str">
        <f>'Base de données'!$C3475&amp;" "&amp;'Base de données'!$D3475</f>
        <v xml:space="preserve"> </v>
      </c>
      <c r="Y3475" s="31">
        <f>COUNTIF('Base de données'!$B:$B,'Base de données'!$B3475)</f>
        <v>0</v>
      </c>
      <c r="AA3475" s="87" cm="1">
        <f t="array" aca="1" ref="AA3475" ca="1">INDIRECT("'Base de données'!A" &amp; ROW(Y3475))</f>
        <v>0</v>
      </c>
      <c r="AB3475" s="51" cm="1">
        <f t="array" aca="1" ref="AB3475" ca="1">INDIRECT("'Base de données'!B" &amp; ROW(Z3475))</f>
        <v>0</v>
      </c>
    </row>
    <row r="3476" spans="1:28" x14ac:dyDescent="0.3">
      <c r="A3476" s="41" t="str">
        <f ca="1">IF(IF(AND($B3476&lt;&gt;"-",$B3476=$E3476),"Entrée et sortie","-")="Entrée et sortie",'Base de données'!$B3476,"-")</f>
        <v>-</v>
      </c>
      <c r="B3476" s="41" t="str">
        <f t="shared" ca="1" si="219"/>
        <v>-</v>
      </c>
      <c r="C3476" s="41" t="str">
        <f t="shared" ca="1" si="220"/>
        <v>-</v>
      </c>
      <c r="D3476" s="41" t="str">
        <f>IF($F3476="sortie en cours d'année",'Base de données'!$B3476,"-")</f>
        <v>-</v>
      </c>
      <c r="E3476" s="41" t="str">
        <f>IF($H3476="entrée en cours d'année",'Base de données'!$B3476,"-")</f>
        <v>-</v>
      </c>
      <c r="F3476" s="37" t="str">
        <f t="shared" si="217"/>
        <v/>
      </c>
      <c r="G3476" s="37" t="str">
        <f>IF($J3476="mouvement",_xlfn.XLOOKUP('Base de données'!$B3476,$V:$V,$V:$V,0),"")</f>
        <v/>
      </c>
      <c r="H3476" s="37" t="str">
        <f t="shared" si="218"/>
        <v/>
      </c>
      <c r="I3476" s="37" t="str">
        <f>IF($J3476="mouvement",_xlfn.XLOOKUP('Base de données'!$B3476,$K:$K,$K:$K,0),"")</f>
        <v/>
      </c>
      <c r="J3476" s="38" t="str">
        <f>IF(AND(Y3476&lt;&gt;MAX(Y:Y),COUNTIF(K3476:V3476,'Base de données'!$B3476)&gt;0),"mouvement","")</f>
        <v/>
      </c>
      <c r="K3476" s="39" t="str">
        <f>IF(K$1&gt;$AE$1,"-",IFERROR(IF(DATEDIF('Base de données'!$A3476,K$1,"d")&lt;&gt;0,"",'Base de données'!$B3476),""))</f>
        <v/>
      </c>
      <c r="L3476" s="39" t="str">
        <f>IF(L$1&gt;$AE$1,"-",IFERROR(IF(DATEDIF('Base de données'!$A3476,L$1,"d")&lt;&gt;0,"",'Base de données'!$B3476),""))</f>
        <v/>
      </c>
      <c r="M3476" s="39" t="str">
        <f>IF(M$1&gt;$AE$1,"-",IFERROR(IF(DATEDIF('Base de données'!$A3476,M$1,"d")&lt;&gt;0,"",'Base de données'!$B3476),""))</f>
        <v/>
      </c>
      <c r="N3476" s="39" t="str">
        <f>IF(N$1&gt;$AE$1,"-",IFERROR(IF(DATEDIF('Base de données'!$A3476,N$1,"d")&lt;&gt;0,"",'Base de données'!$B3476),""))</f>
        <v/>
      </c>
      <c r="O3476" s="39" t="str">
        <f>IF(O$1&gt;$AE$1,"-",IFERROR(IF(DATEDIF('Base de données'!$A3476,O$1,"d")&lt;&gt;0,"",'Base de données'!$B3476),""))</f>
        <v/>
      </c>
      <c r="P3476" s="39" t="str">
        <f>IF(P$1&gt;$AE$1,"-",IFERROR(IF(DATEDIF('Base de données'!$A3476,P$1,"d")&lt;&gt;0,"",'Base de données'!$B3476),""))</f>
        <v/>
      </c>
      <c r="Q3476" s="39" t="str">
        <f>IF(Q$1&gt;$AE$1,"-",IFERROR(IF(DATEDIF('Base de données'!$A3476,Q$1,"d")&lt;&gt;0,"",'Base de données'!$B3476),""))</f>
        <v/>
      </c>
      <c r="R3476" s="39" t="str">
        <f>IF(R$1&gt;$AE$1,"-",IFERROR(IF(DATEDIF('Base de données'!$A3476,R$1,"d")&lt;&gt;0,"",'Base de données'!$B3476),""))</f>
        <v/>
      </c>
      <c r="S3476" s="39" t="str">
        <f>IF(S$1&gt;$AE$1,"-",IFERROR(IF(DATEDIF('Base de données'!$A3476,S$1,"d")&lt;&gt;0,"",'Base de données'!$B3476),""))</f>
        <v/>
      </c>
      <c r="T3476" s="39" t="str">
        <f>IF(T$1&gt;$AE$1,"-",IFERROR(IF(DATEDIF('Base de données'!$A3476,T$1,"d")&lt;&gt;0,"",'Base de données'!$B3476),""))</f>
        <v/>
      </c>
      <c r="U3476" s="39" t="str">
        <f>IF(U$1&gt;$AE$1,"-",IFERROR(IF(DATEDIF('Base de données'!$A3476,U$1,"d")&lt;&gt;0,"",'Base de données'!$B3476),""))</f>
        <v/>
      </c>
      <c r="V3476" s="39" t="str">
        <f>IF(V$1&gt;$AE$1,"-",IFERROR(IF(DATEDIF('Base de données'!$A3476,V$1,"d")&lt;&gt;0,"",'Base de données'!$B3476),""))</f>
        <v/>
      </c>
      <c r="X3476" s="30" t="str">
        <f>'Base de données'!$C3476&amp;" "&amp;'Base de données'!$D3476</f>
        <v xml:space="preserve"> </v>
      </c>
      <c r="Y3476" s="31">
        <f>COUNTIF('Base de données'!$B:$B,'Base de données'!$B3476)</f>
        <v>0</v>
      </c>
      <c r="AA3476" s="87" cm="1">
        <f t="array" aca="1" ref="AA3476" ca="1">INDIRECT("'Base de données'!A" &amp; ROW(Y3476))</f>
        <v>0</v>
      </c>
      <c r="AB3476" s="51" cm="1">
        <f t="array" aca="1" ref="AB3476" ca="1">INDIRECT("'Base de données'!B" &amp; ROW(Z3476))</f>
        <v>0</v>
      </c>
    </row>
    <row r="3477" spans="1:28" x14ac:dyDescent="0.3">
      <c r="A3477" s="41" t="str">
        <f ca="1">IF(IF(AND($B3477&lt;&gt;"-",$B3477=$E3477),"Entrée et sortie","-")="Entrée et sortie",'Base de données'!$B3477,"-")</f>
        <v>-</v>
      </c>
      <c r="B3477" s="41" t="str">
        <f t="shared" ca="1" si="219"/>
        <v>-</v>
      </c>
      <c r="C3477" s="41" t="str">
        <f t="shared" ca="1" si="220"/>
        <v>-</v>
      </c>
      <c r="D3477" s="41" t="str">
        <f>IF($F3477="sortie en cours d'année",'Base de données'!$B3477,"-")</f>
        <v>-</v>
      </c>
      <c r="E3477" s="41" t="str">
        <f>IF($H3477="entrée en cours d'année",'Base de données'!$B3477,"-")</f>
        <v>-</v>
      </c>
      <c r="F3477" s="37" t="str">
        <f t="shared" si="217"/>
        <v/>
      </c>
      <c r="G3477" s="37" t="str">
        <f>IF($J3477="mouvement",_xlfn.XLOOKUP('Base de données'!$B3477,$V:$V,$V:$V,0),"")</f>
        <v/>
      </c>
      <c r="H3477" s="37" t="str">
        <f t="shared" si="218"/>
        <v/>
      </c>
      <c r="I3477" s="37" t="str">
        <f>IF($J3477="mouvement",_xlfn.XLOOKUP('Base de données'!$B3477,$K:$K,$K:$K,0),"")</f>
        <v/>
      </c>
      <c r="J3477" s="38" t="str">
        <f>IF(AND(Y3477&lt;&gt;MAX(Y:Y),COUNTIF(K3477:V3477,'Base de données'!$B3477)&gt;0),"mouvement","")</f>
        <v/>
      </c>
      <c r="K3477" s="39" t="str">
        <f>IF(K$1&gt;$AE$1,"-",IFERROR(IF(DATEDIF('Base de données'!$A3477,K$1,"d")&lt;&gt;0,"",'Base de données'!$B3477),""))</f>
        <v/>
      </c>
      <c r="L3477" s="39" t="str">
        <f>IF(L$1&gt;$AE$1,"-",IFERROR(IF(DATEDIF('Base de données'!$A3477,L$1,"d")&lt;&gt;0,"",'Base de données'!$B3477),""))</f>
        <v/>
      </c>
      <c r="M3477" s="39" t="str">
        <f>IF(M$1&gt;$AE$1,"-",IFERROR(IF(DATEDIF('Base de données'!$A3477,M$1,"d")&lt;&gt;0,"",'Base de données'!$B3477),""))</f>
        <v/>
      </c>
      <c r="N3477" s="39" t="str">
        <f>IF(N$1&gt;$AE$1,"-",IFERROR(IF(DATEDIF('Base de données'!$A3477,N$1,"d")&lt;&gt;0,"",'Base de données'!$B3477),""))</f>
        <v/>
      </c>
      <c r="O3477" s="39" t="str">
        <f>IF(O$1&gt;$AE$1,"-",IFERROR(IF(DATEDIF('Base de données'!$A3477,O$1,"d")&lt;&gt;0,"",'Base de données'!$B3477),""))</f>
        <v/>
      </c>
      <c r="P3477" s="39" t="str">
        <f>IF(P$1&gt;$AE$1,"-",IFERROR(IF(DATEDIF('Base de données'!$A3477,P$1,"d")&lt;&gt;0,"",'Base de données'!$B3477),""))</f>
        <v/>
      </c>
      <c r="Q3477" s="39" t="str">
        <f>IF(Q$1&gt;$AE$1,"-",IFERROR(IF(DATEDIF('Base de données'!$A3477,Q$1,"d")&lt;&gt;0,"",'Base de données'!$B3477),""))</f>
        <v/>
      </c>
      <c r="R3477" s="39" t="str">
        <f>IF(R$1&gt;$AE$1,"-",IFERROR(IF(DATEDIF('Base de données'!$A3477,R$1,"d")&lt;&gt;0,"",'Base de données'!$B3477),""))</f>
        <v/>
      </c>
      <c r="S3477" s="39" t="str">
        <f>IF(S$1&gt;$AE$1,"-",IFERROR(IF(DATEDIF('Base de données'!$A3477,S$1,"d")&lt;&gt;0,"",'Base de données'!$B3477),""))</f>
        <v/>
      </c>
      <c r="T3477" s="39" t="str">
        <f>IF(T$1&gt;$AE$1,"-",IFERROR(IF(DATEDIF('Base de données'!$A3477,T$1,"d")&lt;&gt;0,"",'Base de données'!$B3477),""))</f>
        <v/>
      </c>
      <c r="U3477" s="39" t="str">
        <f>IF(U$1&gt;$AE$1,"-",IFERROR(IF(DATEDIF('Base de données'!$A3477,U$1,"d")&lt;&gt;0,"",'Base de données'!$B3477),""))</f>
        <v/>
      </c>
      <c r="V3477" s="39" t="str">
        <f>IF(V$1&gt;$AE$1,"-",IFERROR(IF(DATEDIF('Base de données'!$A3477,V$1,"d")&lt;&gt;0,"",'Base de données'!$B3477),""))</f>
        <v/>
      </c>
      <c r="X3477" s="30" t="str">
        <f>'Base de données'!$C3477&amp;" "&amp;'Base de données'!$D3477</f>
        <v xml:space="preserve"> </v>
      </c>
      <c r="Y3477" s="31">
        <f>COUNTIF('Base de données'!$B:$B,'Base de données'!$B3477)</f>
        <v>0</v>
      </c>
      <c r="AA3477" s="87" cm="1">
        <f t="array" aca="1" ref="AA3477" ca="1">INDIRECT("'Base de données'!A" &amp; ROW(Y3477))</f>
        <v>0</v>
      </c>
      <c r="AB3477" s="51" cm="1">
        <f t="array" aca="1" ref="AB3477" ca="1">INDIRECT("'Base de données'!B" &amp; ROW(Z3477))</f>
        <v>0</v>
      </c>
    </row>
    <row r="3478" spans="1:28" x14ac:dyDescent="0.3">
      <c r="A3478" s="41" t="str">
        <f ca="1">IF(IF(AND($B3478&lt;&gt;"-",$B3478=$E3478),"Entrée et sortie","-")="Entrée et sortie",'Base de données'!$B3478,"-")</f>
        <v>-</v>
      </c>
      <c r="B3478" s="41" t="str">
        <f t="shared" ca="1" si="219"/>
        <v>-</v>
      </c>
      <c r="C3478" s="41" t="str">
        <f t="shared" ca="1" si="220"/>
        <v>-</v>
      </c>
      <c r="D3478" s="41" t="str">
        <f>IF($F3478="sortie en cours d'année",'Base de données'!$B3478,"-")</f>
        <v>-</v>
      </c>
      <c r="E3478" s="41" t="str">
        <f>IF($H3478="entrée en cours d'année",'Base de données'!$B3478,"-")</f>
        <v>-</v>
      </c>
      <c r="F3478" s="37" t="str">
        <f t="shared" si="217"/>
        <v/>
      </c>
      <c r="G3478" s="37" t="str">
        <f>IF($J3478="mouvement",_xlfn.XLOOKUP('Base de données'!$B3478,$V:$V,$V:$V,0),"")</f>
        <v/>
      </c>
      <c r="H3478" s="37" t="str">
        <f t="shared" si="218"/>
        <v/>
      </c>
      <c r="I3478" s="37" t="str">
        <f>IF($J3478="mouvement",_xlfn.XLOOKUP('Base de données'!$B3478,$K:$K,$K:$K,0),"")</f>
        <v/>
      </c>
      <c r="J3478" s="38" t="str">
        <f>IF(AND(Y3478&lt;&gt;MAX(Y:Y),COUNTIF(K3478:V3478,'Base de données'!$B3478)&gt;0),"mouvement","")</f>
        <v/>
      </c>
      <c r="K3478" s="39" t="str">
        <f>IF(K$1&gt;$AE$1,"-",IFERROR(IF(DATEDIF('Base de données'!$A3478,K$1,"d")&lt;&gt;0,"",'Base de données'!$B3478),""))</f>
        <v/>
      </c>
      <c r="L3478" s="39" t="str">
        <f>IF(L$1&gt;$AE$1,"-",IFERROR(IF(DATEDIF('Base de données'!$A3478,L$1,"d")&lt;&gt;0,"",'Base de données'!$B3478),""))</f>
        <v/>
      </c>
      <c r="M3478" s="39" t="str">
        <f>IF(M$1&gt;$AE$1,"-",IFERROR(IF(DATEDIF('Base de données'!$A3478,M$1,"d")&lt;&gt;0,"",'Base de données'!$B3478),""))</f>
        <v/>
      </c>
      <c r="N3478" s="39" t="str">
        <f>IF(N$1&gt;$AE$1,"-",IFERROR(IF(DATEDIF('Base de données'!$A3478,N$1,"d")&lt;&gt;0,"",'Base de données'!$B3478),""))</f>
        <v/>
      </c>
      <c r="O3478" s="39" t="str">
        <f>IF(O$1&gt;$AE$1,"-",IFERROR(IF(DATEDIF('Base de données'!$A3478,O$1,"d")&lt;&gt;0,"",'Base de données'!$B3478),""))</f>
        <v/>
      </c>
      <c r="P3478" s="39" t="str">
        <f>IF(P$1&gt;$AE$1,"-",IFERROR(IF(DATEDIF('Base de données'!$A3478,P$1,"d")&lt;&gt;0,"",'Base de données'!$B3478),""))</f>
        <v/>
      </c>
      <c r="Q3478" s="39" t="str">
        <f>IF(Q$1&gt;$AE$1,"-",IFERROR(IF(DATEDIF('Base de données'!$A3478,Q$1,"d")&lt;&gt;0,"",'Base de données'!$B3478),""))</f>
        <v/>
      </c>
      <c r="R3478" s="39" t="str">
        <f>IF(R$1&gt;$AE$1,"-",IFERROR(IF(DATEDIF('Base de données'!$A3478,R$1,"d")&lt;&gt;0,"",'Base de données'!$B3478),""))</f>
        <v/>
      </c>
      <c r="S3478" s="39" t="str">
        <f>IF(S$1&gt;$AE$1,"-",IFERROR(IF(DATEDIF('Base de données'!$A3478,S$1,"d")&lt;&gt;0,"",'Base de données'!$B3478),""))</f>
        <v/>
      </c>
      <c r="T3478" s="39" t="str">
        <f>IF(T$1&gt;$AE$1,"-",IFERROR(IF(DATEDIF('Base de données'!$A3478,T$1,"d")&lt;&gt;0,"",'Base de données'!$B3478),""))</f>
        <v/>
      </c>
      <c r="U3478" s="39" t="str">
        <f>IF(U$1&gt;$AE$1,"-",IFERROR(IF(DATEDIF('Base de données'!$A3478,U$1,"d")&lt;&gt;0,"",'Base de données'!$B3478),""))</f>
        <v/>
      </c>
      <c r="V3478" s="39" t="str">
        <f>IF(V$1&gt;$AE$1,"-",IFERROR(IF(DATEDIF('Base de données'!$A3478,V$1,"d")&lt;&gt;0,"",'Base de données'!$B3478),""))</f>
        <v/>
      </c>
      <c r="X3478" s="30" t="str">
        <f>'Base de données'!$C3478&amp;" "&amp;'Base de données'!$D3478</f>
        <v xml:space="preserve"> </v>
      </c>
      <c r="Y3478" s="31">
        <f>COUNTIF('Base de données'!$B:$B,'Base de données'!$B3478)</f>
        <v>0</v>
      </c>
      <c r="AA3478" s="87" cm="1">
        <f t="array" aca="1" ref="AA3478" ca="1">INDIRECT("'Base de données'!A" &amp; ROW(Y3478))</f>
        <v>0</v>
      </c>
      <c r="AB3478" s="51" cm="1">
        <f t="array" aca="1" ref="AB3478" ca="1">INDIRECT("'Base de données'!B" &amp; ROW(Z3478))</f>
        <v>0</v>
      </c>
    </row>
    <row r="3479" spans="1:28" x14ac:dyDescent="0.3">
      <c r="A3479" s="41" t="str">
        <f ca="1">IF(IF(AND($B3479&lt;&gt;"-",$B3479=$E3479),"Entrée et sortie","-")="Entrée et sortie",'Base de données'!$B3479,"-")</f>
        <v>-</v>
      </c>
      <c r="B3479" s="41" t="str">
        <f t="shared" ca="1" si="219"/>
        <v>-</v>
      </c>
      <c r="C3479" s="41" t="str">
        <f t="shared" ca="1" si="220"/>
        <v>-</v>
      </c>
      <c r="D3479" s="41" t="str">
        <f>IF($F3479="sortie en cours d'année",'Base de données'!$B3479,"-")</f>
        <v>-</v>
      </c>
      <c r="E3479" s="41" t="str">
        <f>IF($H3479="entrée en cours d'année",'Base de données'!$B3479,"-")</f>
        <v>-</v>
      </c>
      <c r="F3479" s="37" t="str">
        <f t="shared" si="217"/>
        <v/>
      </c>
      <c r="G3479" s="37" t="str">
        <f>IF($J3479="mouvement",_xlfn.XLOOKUP('Base de données'!$B3479,$V:$V,$V:$V,0),"")</f>
        <v/>
      </c>
      <c r="H3479" s="37" t="str">
        <f t="shared" si="218"/>
        <v/>
      </c>
      <c r="I3479" s="37" t="str">
        <f>IF($J3479="mouvement",_xlfn.XLOOKUP('Base de données'!$B3479,$K:$K,$K:$K,0),"")</f>
        <v/>
      </c>
      <c r="J3479" s="38" t="str">
        <f>IF(AND(Y3479&lt;&gt;MAX(Y:Y),COUNTIF(K3479:V3479,'Base de données'!$B3479)&gt;0),"mouvement","")</f>
        <v/>
      </c>
      <c r="K3479" s="39" t="str">
        <f>IF(K$1&gt;$AE$1,"-",IFERROR(IF(DATEDIF('Base de données'!$A3479,K$1,"d")&lt;&gt;0,"",'Base de données'!$B3479),""))</f>
        <v/>
      </c>
      <c r="L3479" s="39" t="str">
        <f>IF(L$1&gt;$AE$1,"-",IFERROR(IF(DATEDIF('Base de données'!$A3479,L$1,"d")&lt;&gt;0,"",'Base de données'!$B3479),""))</f>
        <v/>
      </c>
      <c r="M3479" s="39" t="str">
        <f>IF(M$1&gt;$AE$1,"-",IFERROR(IF(DATEDIF('Base de données'!$A3479,M$1,"d")&lt;&gt;0,"",'Base de données'!$B3479),""))</f>
        <v/>
      </c>
      <c r="N3479" s="39" t="str">
        <f>IF(N$1&gt;$AE$1,"-",IFERROR(IF(DATEDIF('Base de données'!$A3479,N$1,"d")&lt;&gt;0,"",'Base de données'!$B3479),""))</f>
        <v/>
      </c>
      <c r="O3479" s="39" t="str">
        <f>IF(O$1&gt;$AE$1,"-",IFERROR(IF(DATEDIF('Base de données'!$A3479,O$1,"d")&lt;&gt;0,"",'Base de données'!$B3479),""))</f>
        <v/>
      </c>
      <c r="P3479" s="39" t="str">
        <f>IF(P$1&gt;$AE$1,"-",IFERROR(IF(DATEDIF('Base de données'!$A3479,P$1,"d")&lt;&gt;0,"",'Base de données'!$B3479),""))</f>
        <v/>
      </c>
      <c r="Q3479" s="39" t="str">
        <f>IF(Q$1&gt;$AE$1,"-",IFERROR(IF(DATEDIF('Base de données'!$A3479,Q$1,"d")&lt;&gt;0,"",'Base de données'!$B3479),""))</f>
        <v/>
      </c>
      <c r="R3479" s="39" t="str">
        <f>IF(R$1&gt;$AE$1,"-",IFERROR(IF(DATEDIF('Base de données'!$A3479,R$1,"d")&lt;&gt;0,"",'Base de données'!$B3479),""))</f>
        <v/>
      </c>
      <c r="S3479" s="39" t="str">
        <f>IF(S$1&gt;$AE$1,"-",IFERROR(IF(DATEDIF('Base de données'!$A3479,S$1,"d")&lt;&gt;0,"",'Base de données'!$B3479),""))</f>
        <v/>
      </c>
      <c r="T3479" s="39" t="str">
        <f>IF(T$1&gt;$AE$1,"-",IFERROR(IF(DATEDIF('Base de données'!$A3479,T$1,"d")&lt;&gt;0,"",'Base de données'!$B3479),""))</f>
        <v/>
      </c>
      <c r="U3479" s="39" t="str">
        <f>IF(U$1&gt;$AE$1,"-",IFERROR(IF(DATEDIF('Base de données'!$A3479,U$1,"d")&lt;&gt;0,"",'Base de données'!$B3479),""))</f>
        <v/>
      </c>
      <c r="V3479" s="39" t="str">
        <f>IF(V$1&gt;$AE$1,"-",IFERROR(IF(DATEDIF('Base de données'!$A3479,V$1,"d")&lt;&gt;0,"",'Base de données'!$B3479),""))</f>
        <v/>
      </c>
      <c r="X3479" s="30" t="str">
        <f>'Base de données'!$C3479&amp;" "&amp;'Base de données'!$D3479</f>
        <v xml:space="preserve"> </v>
      </c>
      <c r="Y3479" s="31">
        <f>COUNTIF('Base de données'!$B:$B,'Base de données'!$B3479)</f>
        <v>0</v>
      </c>
      <c r="AA3479" s="87" cm="1">
        <f t="array" aca="1" ref="AA3479" ca="1">INDIRECT("'Base de données'!A" &amp; ROW(Y3479))</f>
        <v>0</v>
      </c>
      <c r="AB3479" s="51" cm="1">
        <f t="array" aca="1" ref="AB3479" ca="1">INDIRECT("'Base de données'!B" &amp; ROW(Z3479))</f>
        <v>0</v>
      </c>
    </row>
    <row r="3480" spans="1:28" x14ac:dyDescent="0.3">
      <c r="A3480" s="41" t="str">
        <f ca="1">IF(IF(AND($B3480&lt;&gt;"-",$B3480=$E3480),"Entrée et sortie","-")="Entrée et sortie",'Base de données'!$B3480,"-")</f>
        <v>-</v>
      </c>
      <c r="B3480" s="41" t="str">
        <f t="shared" ca="1" si="219"/>
        <v>-</v>
      </c>
      <c r="C3480" s="41" t="str">
        <f t="shared" ca="1" si="220"/>
        <v>-</v>
      </c>
      <c r="D3480" s="41" t="str">
        <f>IF($F3480="sortie en cours d'année",'Base de données'!$B3480,"-")</f>
        <v>-</v>
      </c>
      <c r="E3480" s="41" t="str">
        <f>IF($H3480="entrée en cours d'année",'Base de données'!$B3480,"-")</f>
        <v>-</v>
      </c>
      <c r="F3480" s="37" t="str">
        <f t="shared" si="217"/>
        <v/>
      </c>
      <c r="G3480" s="37" t="str">
        <f>IF($J3480="mouvement",_xlfn.XLOOKUP('Base de données'!$B3480,$V:$V,$V:$V,0),"")</f>
        <v/>
      </c>
      <c r="H3480" s="37" t="str">
        <f t="shared" si="218"/>
        <v/>
      </c>
      <c r="I3480" s="37" t="str">
        <f>IF($J3480="mouvement",_xlfn.XLOOKUP('Base de données'!$B3480,$K:$K,$K:$K,0),"")</f>
        <v/>
      </c>
      <c r="J3480" s="38" t="str">
        <f>IF(AND(Y3480&lt;&gt;MAX(Y:Y),COUNTIF(K3480:V3480,'Base de données'!$B3480)&gt;0),"mouvement","")</f>
        <v/>
      </c>
      <c r="K3480" s="39" t="str">
        <f>IF(K$1&gt;$AE$1,"-",IFERROR(IF(DATEDIF('Base de données'!$A3480,K$1,"d")&lt;&gt;0,"",'Base de données'!$B3480),""))</f>
        <v/>
      </c>
      <c r="L3480" s="39" t="str">
        <f>IF(L$1&gt;$AE$1,"-",IFERROR(IF(DATEDIF('Base de données'!$A3480,L$1,"d")&lt;&gt;0,"",'Base de données'!$B3480),""))</f>
        <v/>
      </c>
      <c r="M3480" s="39" t="str">
        <f>IF(M$1&gt;$AE$1,"-",IFERROR(IF(DATEDIF('Base de données'!$A3480,M$1,"d")&lt;&gt;0,"",'Base de données'!$B3480),""))</f>
        <v/>
      </c>
      <c r="N3480" s="39" t="str">
        <f>IF(N$1&gt;$AE$1,"-",IFERROR(IF(DATEDIF('Base de données'!$A3480,N$1,"d")&lt;&gt;0,"",'Base de données'!$B3480),""))</f>
        <v/>
      </c>
      <c r="O3480" s="39" t="str">
        <f>IF(O$1&gt;$AE$1,"-",IFERROR(IF(DATEDIF('Base de données'!$A3480,O$1,"d")&lt;&gt;0,"",'Base de données'!$B3480),""))</f>
        <v/>
      </c>
      <c r="P3480" s="39" t="str">
        <f>IF(P$1&gt;$AE$1,"-",IFERROR(IF(DATEDIF('Base de données'!$A3480,P$1,"d")&lt;&gt;0,"",'Base de données'!$B3480),""))</f>
        <v/>
      </c>
      <c r="Q3480" s="39" t="str">
        <f>IF(Q$1&gt;$AE$1,"-",IFERROR(IF(DATEDIF('Base de données'!$A3480,Q$1,"d")&lt;&gt;0,"",'Base de données'!$B3480),""))</f>
        <v/>
      </c>
      <c r="R3480" s="39" t="str">
        <f>IF(R$1&gt;$AE$1,"-",IFERROR(IF(DATEDIF('Base de données'!$A3480,R$1,"d")&lt;&gt;0,"",'Base de données'!$B3480),""))</f>
        <v/>
      </c>
      <c r="S3480" s="39" t="str">
        <f>IF(S$1&gt;$AE$1,"-",IFERROR(IF(DATEDIF('Base de données'!$A3480,S$1,"d")&lt;&gt;0,"",'Base de données'!$B3480),""))</f>
        <v/>
      </c>
      <c r="T3480" s="39" t="str">
        <f>IF(T$1&gt;$AE$1,"-",IFERROR(IF(DATEDIF('Base de données'!$A3480,T$1,"d")&lt;&gt;0,"",'Base de données'!$B3480),""))</f>
        <v/>
      </c>
      <c r="U3480" s="39" t="str">
        <f>IF(U$1&gt;$AE$1,"-",IFERROR(IF(DATEDIF('Base de données'!$A3480,U$1,"d")&lt;&gt;0,"",'Base de données'!$B3480),""))</f>
        <v/>
      </c>
      <c r="V3480" s="39" t="str">
        <f>IF(V$1&gt;$AE$1,"-",IFERROR(IF(DATEDIF('Base de données'!$A3480,V$1,"d")&lt;&gt;0,"",'Base de données'!$B3480),""))</f>
        <v/>
      </c>
      <c r="X3480" s="30" t="str">
        <f>'Base de données'!$C3480&amp;" "&amp;'Base de données'!$D3480</f>
        <v xml:space="preserve"> </v>
      </c>
      <c r="Y3480" s="31">
        <f>COUNTIF('Base de données'!$B:$B,'Base de données'!$B3480)</f>
        <v>0</v>
      </c>
      <c r="AA3480" s="87" cm="1">
        <f t="array" aca="1" ref="AA3480" ca="1">INDIRECT("'Base de données'!A" &amp; ROW(Y3480))</f>
        <v>0</v>
      </c>
      <c r="AB3480" s="51" cm="1">
        <f t="array" aca="1" ref="AB3480" ca="1">INDIRECT("'Base de données'!B" &amp; ROW(Z3480))</f>
        <v>0</v>
      </c>
    </row>
    <row r="3481" spans="1:28" x14ac:dyDescent="0.3">
      <c r="A3481" s="41" t="str">
        <f ca="1">IF(IF(AND($B3481&lt;&gt;"-",$B3481=$E3481),"Entrée et sortie","-")="Entrée et sortie",'Base de données'!$B3481,"-")</f>
        <v>-</v>
      </c>
      <c r="B3481" s="41" t="str">
        <f t="shared" ca="1" si="219"/>
        <v>-</v>
      </c>
      <c r="C3481" s="41" t="str">
        <f t="shared" ca="1" si="220"/>
        <v>-</v>
      </c>
      <c r="D3481" s="41" t="str">
        <f>IF($F3481="sortie en cours d'année",'Base de données'!$B3481,"-")</f>
        <v>-</v>
      </c>
      <c r="E3481" s="41" t="str">
        <f>IF($H3481="entrée en cours d'année",'Base de données'!$B3481,"-")</f>
        <v>-</v>
      </c>
      <c r="F3481" s="37" t="str">
        <f t="shared" si="217"/>
        <v/>
      </c>
      <c r="G3481" s="37" t="str">
        <f>IF($J3481="mouvement",_xlfn.XLOOKUP('Base de données'!$B3481,$V:$V,$V:$V,0),"")</f>
        <v/>
      </c>
      <c r="H3481" s="37" t="str">
        <f t="shared" si="218"/>
        <v/>
      </c>
      <c r="I3481" s="37" t="str">
        <f>IF($J3481="mouvement",_xlfn.XLOOKUP('Base de données'!$B3481,$K:$K,$K:$K,0),"")</f>
        <v/>
      </c>
      <c r="J3481" s="38" t="str">
        <f>IF(AND(Y3481&lt;&gt;MAX(Y:Y),COUNTIF(K3481:V3481,'Base de données'!$B3481)&gt;0),"mouvement","")</f>
        <v/>
      </c>
      <c r="K3481" s="39" t="str">
        <f>IF(K$1&gt;$AE$1,"-",IFERROR(IF(DATEDIF('Base de données'!$A3481,K$1,"d")&lt;&gt;0,"",'Base de données'!$B3481),""))</f>
        <v/>
      </c>
      <c r="L3481" s="39" t="str">
        <f>IF(L$1&gt;$AE$1,"-",IFERROR(IF(DATEDIF('Base de données'!$A3481,L$1,"d")&lt;&gt;0,"",'Base de données'!$B3481),""))</f>
        <v/>
      </c>
      <c r="M3481" s="39" t="str">
        <f>IF(M$1&gt;$AE$1,"-",IFERROR(IF(DATEDIF('Base de données'!$A3481,M$1,"d")&lt;&gt;0,"",'Base de données'!$B3481),""))</f>
        <v/>
      </c>
      <c r="N3481" s="39" t="str">
        <f>IF(N$1&gt;$AE$1,"-",IFERROR(IF(DATEDIF('Base de données'!$A3481,N$1,"d")&lt;&gt;0,"",'Base de données'!$B3481),""))</f>
        <v/>
      </c>
      <c r="O3481" s="39" t="str">
        <f>IF(O$1&gt;$AE$1,"-",IFERROR(IF(DATEDIF('Base de données'!$A3481,O$1,"d")&lt;&gt;0,"",'Base de données'!$B3481),""))</f>
        <v/>
      </c>
      <c r="P3481" s="39" t="str">
        <f>IF(P$1&gt;$AE$1,"-",IFERROR(IF(DATEDIF('Base de données'!$A3481,P$1,"d")&lt;&gt;0,"",'Base de données'!$B3481),""))</f>
        <v/>
      </c>
      <c r="Q3481" s="39" t="str">
        <f>IF(Q$1&gt;$AE$1,"-",IFERROR(IF(DATEDIF('Base de données'!$A3481,Q$1,"d")&lt;&gt;0,"",'Base de données'!$B3481),""))</f>
        <v/>
      </c>
      <c r="R3481" s="39" t="str">
        <f>IF(R$1&gt;$AE$1,"-",IFERROR(IF(DATEDIF('Base de données'!$A3481,R$1,"d")&lt;&gt;0,"",'Base de données'!$B3481),""))</f>
        <v/>
      </c>
      <c r="S3481" s="39" t="str">
        <f>IF(S$1&gt;$AE$1,"-",IFERROR(IF(DATEDIF('Base de données'!$A3481,S$1,"d")&lt;&gt;0,"",'Base de données'!$B3481),""))</f>
        <v/>
      </c>
      <c r="T3481" s="39" t="str">
        <f>IF(T$1&gt;$AE$1,"-",IFERROR(IF(DATEDIF('Base de données'!$A3481,T$1,"d")&lt;&gt;0,"",'Base de données'!$B3481),""))</f>
        <v/>
      </c>
      <c r="U3481" s="39" t="str">
        <f>IF(U$1&gt;$AE$1,"-",IFERROR(IF(DATEDIF('Base de données'!$A3481,U$1,"d")&lt;&gt;0,"",'Base de données'!$B3481),""))</f>
        <v/>
      </c>
      <c r="V3481" s="39" t="str">
        <f>IF(V$1&gt;$AE$1,"-",IFERROR(IF(DATEDIF('Base de données'!$A3481,V$1,"d")&lt;&gt;0,"",'Base de données'!$B3481),""))</f>
        <v/>
      </c>
      <c r="X3481" s="30" t="str">
        <f>'Base de données'!$C3481&amp;" "&amp;'Base de données'!$D3481</f>
        <v xml:space="preserve"> </v>
      </c>
      <c r="Y3481" s="31">
        <f>COUNTIF('Base de données'!$B:$B,'Base de données'!$B3481)</f>
        <v>0</v>
      </c>
      <c r="AA3481" s="87" cm="1">
        <f t="array" aca="1" ref="AA3481" ca="1">INDIRECT("'Base de données'!A" &amp; ROW(Y3481))</f>
        <v>0</v>
      </c>
      <c r="AB3481" s="51" cm="1">
        <f t="array" aca="1" ref="AB3481" ca="1">INDIRECT("'Base de données'!B" &amp; ROW(Z3481))</f>
        <v>0</v>
      </c>
    </row>
    <row r="3482" spans="1:28" x14ac:dyDescent="0.3">
      <c r="A3482" s="41" t="str">
        <f ca="1">IF(IF(AND($B3482&lt;&gt;"-",$B3482=$E3482),"Entrée et sortie","-")="Entrée et sortie",'Base de données'!$B3482,"-")</f>
        <v>-</v>
      </c>
      <c r="B3482" s="41" t="str">
        <f t="shared" ca="1" si="219"/>
        <v>-</v>
      </c>
      <c r="C3482" s="41" t="str">
        <f t="shared" ca="1" si="220"/>
        <v>-</v>
      </c>
      <c r="D3482" s="41" t="str">
        <f>IF($F3482="sortie en cours d'année",'Base de données'!$B3482,"-")</f>
        <v>-</v>
      </c>
      <c r="E3482" s="41" t="str">
        <f>IF($H3482="entrée en cours d'année",'Base de données'!$B3482,"-")</f>
        <v>-</v>
      </c>
      <c r="F3482" s="37" t="str">
        <f t="shared" si="217"/>
        <v/>
      </c>
      <c r="G3482" s="37" t="str">
        <f>IF($J3482="mouvement",_xlfn.XLOOKUP('Base de données'!$B3482,$V:$V,$V:$V,0),"")</f>
        <v/>
      </c>
      <c r="H3482" s="37" t="str">
        <f t="shared" si="218"/>
        <v/>
      </c>
      <c r="I3482" s="37" t="str">
        <f>IF($J3482="mouvement",_xlfn.XLOOKUP('Base de données'!$B3482,$K:$K,$K:$K,0),"")</f>
        <v/>
      </c>
      <c r="J3482" s="38" t="str">
        <f>IF(AND(Y3482&lt;&gt;MAX(Y:Y),COUNTIF(K3482:V3482,'Base de données'!$B3482)&gt;0),"mouvement","")</f>
        <v/>
      </c>
      <c r="K3482" s="39" t="str">
        <f>IF(K$1&gt;$AE$1,"-",IFERROR(IF(DATEDIF('Base de données'!$A3482,K$1,"d")&lt;&gt;0,"",'Base de données'!$B3482),""))</f>
        <v/>
      </c>
      <c r="L3482" s="39" t="str">
        <f>IF(L$1&gt;$AE$1,"-",IFERROR(IF(DATEDIF('Base de données'!$A3482,L$1,"d")&lt;&gt;0,"",'Base de données'!$B3482),""))</f>
        <v/>
      </c>
      <c r="M3482" s="39" t="str">
        <f>IF(M$1&gt;$AE$1,"-",IFERROR(IF(DATEDIF('Base de données'!$A3482,M$1,"d")&lt;&gt;0,"",'Base de données'!$B3482),""))</f>
        <v/>
      </c>
      <c r="N3482" s="39" t="str">
        <f>IF(N$1&gt;$AE$1,"-",IFERROR(IF(DATEDIF('Base de données'!$A3482,N$1,"d")&lt;&gt;0,"",'Base de données'!$B3482),""))</f>
        <v/>
      </c>
      <c r="O3482" s="39" t="str">
        <f>IF(O$1&gt;$AE$1,"-",IFERROR(IF(DATEDIF('Base de données'!$A3482,O$1,"d")&lt;&gt;0,"",'Base de données'!$B3482),""))</f>
        <v/>
      </c>
      <c r="P3482" s="39" t="str">
        <f>IF(P$1&gt;$AE$1,"-",IFERROR(IF(DATEDIF('Base de données'!$A3482,P$1,"d")&lt;&gt;0,"",'Base de données'!$B3482),""))</f>
        <v/>
      </c>
      <c r="Q3482" s="39" t="str">
        <f>IF(Q$1&gt;$AE$1,"-",IFERROR(IF(DATEDIF('Base de données'!$A3482,Q$1,"d")&lt;&gt;0,"",'Base de données'!$B3482),""))</f>
        <v/>
      </c>
      <c r="R3482" s="39" t="str">
        <f>IF(R$1&gt;$AE$1,"-",IFERROR(IF(DATEDIF('Base de données'!$A3482,R$1,"d")&lt;&gt;0,"",'Base de données'!$B3482),""))</f>
        <v/>
      </c>
      <c r="S3482" s="39" t="str">
        <f>IF(S$1&gt;$AE$1,"-",IFERROR(IF(DATEDIF('Base de données'!$A3482,S$1,"d")&lt;&gt;0,"",'Base de données'!$B3482),""))</f>
        <v/>
      </c>
      <c r="T3482" s="39" t="str">
        <f>IF(T$1&gt;$AE$1,"-",IFERROR(IF(DATEDIF('Base de données'!$A3482,T$1,"d")&lt;&gt;0,"",'Base de données'!$B3482),""))</f>
        <v/>
      </c>
      <c r="U3482" s="39" t="str">
        <f>IF(U$1&gt;$AE$1,"-",IFERROR(IF(DATEDIF('Base de données'!$A3482,U$1,"d")&lt;&gt;0,"",'Base de données'!$B3482),""))</f>
        <v/>
      </c>
      <c r="V3482" s="39" t="str">
        <f>IF(V$1&gt;$AE$1,"-",IFERROR(IF(DATEDIF('Base de données'!$A3482,V$1,"d")&lt;&gt;0,"",'Base de données'!$B3482),""))</f>
        <v/>
      </c>
      <c r="X3482" s="30" t="str">
        <f>'Base de données'!$C3482&amp;" "&amp;'Base de données'!$D3482</f>
        <v xml:space="preserve"> </v>
      </c>
      <c r="Y3482" s="31">
        <f>COUNTIF('Base de données'!$B:$B,'Base de données'!$B3482)</f>
        <v>0</v>
      </c>
      <c r="AA3482" s="87" cm="1">
        <f t="array" aca="1" ref="AA3482" ca="1">INDIRECT("'Base de données'!A" &amp; ROW(Y3482))</f>
        <v>0</v>
      </c>
      <c r="AB3482" s="51" cm="1">
        <f t="array" aca="1" ref="AB3482" ca="1">INDIRECT("'Base de données'!B" &amp; ROW(Z3482))</f>
        <v>0</v>
      </c>
    </row>
    <row r="3483" spans="1:28" x14ac:dyDescent="0.3">
      <c r="A3483" s="41" t="str">
        <f ca="1">IF(IF(AND($B3483&lt;&gt;"-",$B3483=$E3483),"Entrée et sortie","-")="Entrée et sortie",'Base de données'!$B3483,"-")</f>
        <v>-</v>
      </c>
      <c r="B3483" s="41" t="str">
        <f t="shared" ca="1" si="219"/>
        <v>-</v>
      </c>
      <c r="C3483" s="41" t="str">
        <f t="shared" ca="1" si="220"/>
        <v>-</v>
      </c>
      <c r="D3483" s="41" t="str">
        <f>IF($F3483="sortie en cours d'année",'Base de données'!$B3483,"-")</f>
        <v>-</v>
      </c>
      <c r="E3483" s="41" t="str">
        <f>IF($H3483="entrée en cours d'année",'Base de données'!$B3483,"-")</f>
        <v>-</v>
      </c>
      <c r="F3483" s="37" t="str">
        <f t="shared" si="217"/>
        <v/>
      </c>
      <c r="G3483" s="37" t="str">
        <f>IF($J3483="mouvement",_xlfn.XLOOKUP('Base de données'!$B3483,$V:$V,$V:$V,0),"")</f>
        <v/>
      </c>
      <c r="H3483" s="37" t="str">
        <f t="shared" si="218"/>
        <v/>
      </c>
      <c r="I3483" s="37" t="str">
        <f>IF($J3483="mouvement",_xlfn.XLOOKUP('Base de données'!$B3483,$K:$K,$K:$K,0),"")</f>
        <v/>
      </c>
      <c r="J3483" s="38" t="str">
        <f>IF(AND(Y3483&lt;&gt;MAX(Y:Y),COUNTIF(K3483:V3483,'Base de données'!$B3483)&gt;0),"mouvement","")</f>
        <v/>
      </c>
      <c r="K3483" s="39" t="str">
        <f>IF(K$1&gt;$AE$1,"-",IFERROR(IF(DATEDIF('Base de données'!$A3483,K$1,"d")&lt;&gt;0,"",'Base de données'!$B3483),""))</f>
        <v/>
      </c>
      <c r="L3483" s="39" t="str">
        <f>IF(L$1&gt;$AE$1,"-",IFERROR(IF(DATEDIF('Base de données'!$A3483,L$1,"d")&lt;&gt;0,"",'Base de données'!$B3483),""))</f>
        <v/>
      </c>
      <c r="M3483" s="39" t="str">
        <f>IF(M$1&gt;$AE$1,"-",IFERROR(IF(DATEDIF('Base de données'!$A3483,M$1,"d")&lt;&gt;0,"",'Base de données'!$B3483),""))</f>
        <v/>
      </c>
      <c r="N3483" s="39" t="str">
        <f>IF(N$1&gt;$AE$1,"-",IFERROR(IF(DATEDIF('Base de données'!$A3483,N$1,"d")&lt;&gt;0,"",'Base de données'!$B3483),""))</f>
        <v/>
      </c>
      <c r="O3483" s="39" t="str">
        <f>IF(O$1&gt;$AE$1,"-",IFERROR(IF(DATEDIF('Base de données'!$A3483,O$1,"d")&lt;&gt;0,"",'Base de données'!$B3483),""))</f>
        <v/>
      </c>
      <c r="P3483" s="39" t="str">
        <f>IF(P$1&gt;$AE$1,"-",IFERROR(IF(DATEDIF('Base de données'!$A3483,P$1,"d")&lt;&gt;0,"",'Base de données'!$B3483),""))</f>
        <v/>
      </c>
      <c r="Q3483" s="39" t="str">
        <f>IF(Q$1&gt;$AE$1,"-",IFERROR(IF(DATEDIF('Base de données'!$A3483,Q$1,"d")&lt;&gt;0,"",'Base de données'!$B3483),""))</f>
        <v/>
      </c>
      <c r="R3483" s="39" t="str">
        <f>IF(R$1&gt;$AE$1,"-",IFERROR(IF(DATEDIF('Base de données'!$A3483,R$1,"d")&lt;&gt;0,"",'Base de données'!$B3483),""))</f>
        <v/>
      </c>
      <c r="S3483" s="39" t="str">
        <f>IF(S$1&gt;$AE$1,"-",IFERROR(IF(DATEDIF('Base de données'!$A3483,S$1,"d")&lt;&gt;0,"",'Base de données'!$B3483),""))</f>
        <v/>
      </c>
      <c r="T3483" s="39" t="str">
        <f>IF(T$1&gt;$AE$1,"-",IFERROR(IF(DATEDIF('Base de données'!$A3483,T$1,"d")&lt;&gt;0,"",'Base de données'!$B3483),""))</f>
        <v/>
      </c>
      <c r="U3483" s="39" t="str">
        <f>IF(U$1&gt;$AE$1,"-",IFERROR(IF(DATEDIF('Base de données'!$A3483,U$1,"d")&lt;&gt;0,"",'Base de données'!$B3483),""))</f>
        <v/>
      </c>
      <c r="V3483" s="39" t="str">
        <f>IF(V$1&gt;$AE$1,"-",IFERROR(IF(DATEDIF('Base de données'!$A3483,V$1,"d")&lt;&gt;0,"",'Base de données'!$B3483),""))</f>
        <v/>
      </c>
      <c r="X3483" s="30" t="str">
        <f>'Base de données'!$C3483&amp;" "&amp;'Base de données'!$D3483</f>
        <v xml:space="preserve"> </v>
      </c>
      <c r="Y3483" s="31">
        <f>COUNTIF('Base de données'!$B:$B,'Base de données'!$B3483)</f>
        <v>0</v>
      </c>
      <c r="AA3483" s="87" cm="1">
        <f t="array" aca="1" ref="AA3483" ca="1">INDIRECT("'Base de données'!A" &amp; ROW(Y3483))</f>
        <v>0</v>
      </c>
      <c r="AB3483" s="51" cm="1">
        <f t="array" aca="1" ref="AB3483" ca="1">INDIRECT("'Base de données'!B" &amp; ROW(Z3483))</f>
        <v>0</v>
      </c>
    </row>
    <row r="3484" spans="1:28" x14ac:dyDescent="0.3">
      <c r="A3484" s="41" t="str">
        <f ca="1">IF(IF(AND($B3484&lt;&gt;"-",$B3484=$E3484),"Entrée et sortie","-")="Entrée et sortie",'Base de données'!$B3484,"-")</f>
        <v>-</v>
      </c>
      <c r="B3484" s="41" t="str">
        <f t="shared" ca="1" si="219"/>
        <v>-</v>
      </c>
      <c r="C3484" s="41" t="str">
        <f t="shared" ca="1" si="220"/>
        <v>-</v>
      </c>
      <c r="D3484" s="41" t="str">
        <f>IF($F3484="sortie en cours d'année",'Base de données'!$B3484,"-")</f>
        <v>-</v>
      </c>
      <c r="E3484" s="41" t="str">
        <f>IF($H3484="entrée en cours d'année",'Base de données'!$B3484,"-")</f>
        <v>-</v>
      </c>
      <c r="F3484" s="37" t="str">
        <f t="shared" si="217"/>
        <v/>
      </c>
      <c r="G3484" s="37" t="str">
        <f>IF($J3484="mouvement",_xlfn.XLOOKUP('Base de données'!$B3484,$V:$V,$V:$V,0),"")</f>
        <v/>
      </c>
      <c r="H3484" s="37" t="str">
        <f t="shared" si="218"/>
        <v/>
      </c>
      <c r="I3484" s="37" t="str">
        <f>IF($J3484="mouvement",_xlfn.XLOOKUP('Base de données'!$B3484,$K:$K,$K:$K,0),"")</f>
        <v/>
      </c>
      <c r="J3484" s="38" t="str">
        <f>IF(AND(Y3484&lt;&gt;MAX(Y:Y),COUNTIF(K3484:V3484,'Base de données'!$B3484)&gt;0),"mouvement","")</f>
        <v/>
      </c>
      <c r="K3484" s="39" t="str">
        <f>IF(K$1&gt;$AE$1,"-",IFERROR(IF(DATEDIF('Base de données'!$A3484,K$1,"d")&lt;&gt;0,"",'Base de données'!$B3484),""))</f>
        <v/>
      </c>
      <c r="L3484" s="39" t="str">
        <f>IF(L$1&gt;$AE$1,"-",IFERROR(IF(DATEDIF('Base de données'!$A3484,L$1,"d")&lt;&gt;0,"",'Base de données'!$B3484),""))</f>
        <v/>
      </c>
      <c r="M3484" s="39" t="str">
        <f>IF(M$1&gt;$AE$1,"-",IFERROR(IF(DATEDIF('Base de données'!$A3484,M$1,"d")&lt;&gt;0,"",'Base de données'!$B3484),""))</f>
        <v/>
      </c>
      <c r="N3484" s="39" t="str">
        <f>IF(N$1&gt;$AE$1,"-",IFERROR(IF(DATEDIF('Base de données'!$A3484,N$1,"d")&lt;&gt;0,"",'Base de données'!$B3484),""))</f>
        <v/>
      </c>
      <c r="O3484" s="39" t="str">
        <f>IF(O$1&gt;$AE$1,"-",IFERROR(IF(DATEDIF('Base de données'!$A3484,O$1,"d")&lt;&gt;0,"",'Base de données'!$B3484),""))</f>
        <v/>
      </c>
      <c r="P3484" s="39" t="str">
        <f>IF(P$1&gt;$AE$1,"-",IFERROR(IF(DATEDIF('Base de données'!$A3484,P$1,"d")&lt;&gt;0,"",'Base de données'!$B3484),""))</f>
        <v/>
      </c>
      <c r="Q3484" s="39" t="str">
        <f>IF(Q$1&gt;$AE$1,"-",IFERROR(IF(DATEDIF('Base de données'!$A3484,Q$1,"d")&lt;&gt;0,"",'Base de données'!$B3484),""))</f>
        <v/>
      </c>
      <c r="R3484" s="39" t="str">
        <f>IF(R$1&gt;$AE$1,"-",IFERROR(IF(DATEDIF('Base de données'!$A3484,R$1,"d")&lt;&gt;0,"",'Base de données'!$B3484),""))</f>
        <v/>
      </c>
      <c r="S3484" s="39" t="str">
        <f>IF(S$1&gt;$AE$1,"-",IFERROR(IF(DATEDIF('Base de données'!$A3484,S$1,"d")&lt;&gt;0,"",'Base de données'!$B3484),""))</f>
        <v/>
      </c>
      <c r="T3484" s="39" t="str">
        <f>IF(T$1&gt;$AE$1,"-",IFERROR(IF(DATEDIF('Base de données'!$A3484,T$1,"d")&lt;&gt;0,"",'Base de données'!$B3484),""))</f>
        <v/>
      </c>
      <c r="U3484" s="39" t="str">
        <f>IF(U$1&gt;$AE$1,"-",IFERROR(IF(DATEDIF('Base de données'!$A3484,U$1,"d")&lt;&gt;0,"",'Base de données'!$B3484),""))</f>
        <v/>
      </c>
      <c r="V3484" s="39" t="str">
        <f>IF(V$1&gt;$AE$1,"-",IFERROR(IF(DATEDIF('Base de données'!$A3484,V$1,"d")&lt;&gt;0,"",'Base de données'!$B3484),""))</f>
        <v/>
      </c>
      <c r="X3484" s="30" t="str">
        <f>'Base de données'!$C3484&amp;" "&amp;'Base de données'!$D3484</f>
        <v xml:space="preserve"> </v>
      </c>
      <c r="Y3484" s="31">
        <f>COUNTIF('Base de données'!$B:$B,'Base de données'!$B3484)</f>
        <v>0</v>
      </c>
      <c r="AA3484" s="87" cm="1">
        <f t="array" aca="1" ref="AA3484" ca="1">INDIRECT("'Base de données'!A" &amp; ROW(Y3484))</f>
        <v>0</v>
      </c>
      <c r="AB3484" s="51" cm="1">
        <f t="array" aca="1" ref="AB3484" ca="1">INDIRECT("'Base de données'!B" &amp; ROW(Z3484))</f>
        <v>0</v>
      </c>
    </row>
    <row r="3485" spans="1:28" x14ac:dyDescent="0.3">
      <c r="A3485" s="41" t="str">
        <f ca="1">IF(IF(AND($B3485&lt;&gt;"-",$B3485=$E3485),"Entrée et sortie","-")="Entrée et sortie",'Base de données'!$B3485,"-")</f>
        <v>-</v>
      </c>
      <c r="B3485" s="41" t="str">
        <f t="shared" ca="1" si="219"/>
        <v>-</v>
      </c>
      <c r="C3485" s="41" t="str">
        <f t="shared" ca="1" si="220"/>
        <v>-</v>
      </c>
      <c r="D3485" s="41" t="str">
        <f>IF($F3485="sortie en cours d'année",'Base de données'!$B3485,"-")</f>
        <v>-</v>
      </c>
      <c r="E3485" s="41" t="str">
        <f>IF($H3485="entrée en cours d'année",'Base de données'!$B3485,"-")</f>
        <v>-</v>
      </c>
      <c r="F3485" s="37" t="str">
        <f t="shared" si="217"/>
        <v/>
      </c>
      <c r="G3485" s="37" t="str">
        <f>IF($J3485="mouvement",_xlfn.XLOOKUP('Base de données'!$B3485,$V:$V,$V:$V,0),"")</f>
        <v/>
      </c>
      <c r="H3485" s="37" t="str">
        <f t="shared" si="218"/>
        <v/>
      </c>
      <c r="I3485" s="37" t="str">
        <f>IF($J3485="mouvement",_xlfn.XLOOKUP('Base de données'!$B3485,$K:$K,$K:$K,0),"")</f>
        <v/>
      </c>
      <c r="J3485" s="38" t="str">
        <f>IF(AND(Y3485&lt;&gt;MAX(Y:Y),COUNTIF(K3485:V3485,'Base de données'!$B3485)&gt;0),"mouvement","")</f>
        <v/>
      </c>
      <c r="K3485" s="39" t="str">
        <f>IF(K$1&gt;$AE$1,"-",IFERROR(IF(DATEDIF('Base de données'!$A3485,K$1,"d")&lt;&gt;0,"",'Base de données'!$B3485),""))</f>
        <v/>
      </c>
      <c r="L3485" s="39" t="str">
        <f>IF(L$1&gt;$AE$1,"-",IFERROR(IF(DATEDIF('Base de données'!$A3485,L$1,"d")&lt;&gt;0,"",'Base de données'!$B3485),""))</f>
        <v/>
      </c>
      <c r="M3485" s="39" t="str">
        <f>IF(M$1&gt;$AE$1,"-",IFERROR(IF(DATEDIF('Base de données'!$A3485,M$1,"d")&lt;&gt;0,"",'Base de données'!$B3485),""))</f>
        <v/>
      </c>
      <c r="N3485" s="39" t="str">
        <f>IF(N$1&gt;$AE$1,"-",IFERROR(IF(DATEDIF('Base de données'!$A3485,N$1,"d")&lt;&gt;0,"",'Base de données'!$B3485),""))</f>
        <v/>
      </c>
      <c r="O3485" s="39" t="str">
        <f>IF(O$1&gt;$AE$1,"-",IFERROR(IF(DATEDIF('Base de données'!$A3485,O$1,"d")&lt;&gt;0,"",'Base de données'!$B3485),""))</f>
        <v/>
      </c>
      <c r="P3485" s="39" t="str">
        <f>IF(P$1&gt;$AE$1,"-",IFERROR(IF(DATEDIF('Base de données'!$A3485,P$1,"d")&lt;&gt;0,"",'Base de données'!$B3485),""))</f>
        <v/>
      </c>
      <c r="Q3485" s="39" t="str">
        <f>IF(Q$1&gt;$AE$1,"-",IFERROR(IF(DATEDIF('Base de données'!$A3485,Q$1,"d")&lt;&gt;0,"",'Base de données'!$B3485),""))</f>
        <v/>
      </c>
      <c r="R3485" s="39" t="str">
        <f>IF(R$1&gt;$AE$1,"-",IFERROR(IF(DATEDIF('Base de données'!$A3485,R$1,"d")&lt;&gt;0,"",'Base de données'!$B3485),""))</f>
        <v/>
      </c>
      <c r="S3485" s="39" t="str">
        <f>IF(S$1&gt;$AE$1,"-",IFERROR(IF(DATEDIF('Base de données'!$A3485,S$1,"d")&lt;&gt;0,"",'Base de données'!$B3485),""))</f>
        <v/>
      </c>
      <c r="T3485" s="39" t="str">
        <f>IF(T$1&gt;$AE$1,"-",IFERROR(IF(DATEDIF('Base de données'!$A3485,T$1,"d")&lt;&gt;0,"",'Base de données'!$B3485),""))</f>
        <v/>
      </c>
      <c r="U3485" s="39" t="str">
        <f>IF(U$1&gt;$AE$1,"-",IFERROR(IF(DATEDIF('Base de données'!$A3485,U$1,"d")&lt;&gt;0,"",'Base de données'!$B3485),""))</f>
        <v/>
      </c>
      <c r="V3485" s="39" t="str">
        <f>IF(V$1&gt;$AE$1,"-",IFERROR(IF(DATEDIF('Base de données'!$A3485,V$1,"d")&lt;&gt;0,"",'Base de données'!$B3485),""))</f>
        <v/>
      </c>
      <c r="X3485" s="30" t="str">
        <f>'Base de données'!$C3485&amp;" "&amp;'Base de données'!$D3485</f>
        <v xml:space="preserve"> </v>
      </c>
      <c r="Y3485" s="31">
        <f>COUNTIF('Base de données'!$B:$B,'Base de données'!$B3485)</f>
        <v>0</v>
      </c>
      <c r="AA3485" s="87" cm="1">
        <f t="array" aca="1" ref="AA3485" ca="1">INDIRECT("'Base de données'!A" &amp; ROW(Y3485))</f>
        <v>0</v>
      </c>
      <c r="AB3485" s="51" cm="1">
        <f t="array" aca="1" ref="AB3485" ca="1">INDIRECT("'Base de données'!B" &amp; ROW(Z3485))</f>
        <v>0</v>
      </c>
    </row>
    <row r="3486" spans="1:28" x14ac:dyDescent="0.3">
      <c r="A3486" s="41" t="str">
        <f ca="1">IF(IF(AND($B3486&lt;&gt;"-",$B3486=$E3486),"Entrée et sortie","-")="Entrée et sortie",'Base de données'!$B3486,"-")</f>
        <v>-</v>
      </c>
      <c r="B3486" s="41" t="str">
        <f t="shared" ca="1" si="219"/>
        <v>-</v>
      </c>
      <c r="C3486" s="41" t="str">
        <f t="shared" ca="1" si="220"/>
        <v>-</v>
      </c>
      <c r="D3486" s="41" t="str">
        <f>IF($F3486="sortie en cours d'année",'Base de données'!$B3486,"-")</f>
        <v>-</v>
      </c>
      <c r="E3486" s="41" t="str">
        <f>IF($H3486="entrée en cours d'année",'Base de données'!$B3486,"-")</f>
        <v>-</v>
      </c>
      <c r="F3486" s="37" t="str">
        <f t="shared" si="217"/>
        <v/>
      </c>
      <c r="G3486" s="37" t="str">
        <f>IF($J3486="mouvement",_xlfn.XLOOKUP('Base de données'!$B3486,$V:$V,$V:$V,0),"")</f>
        <v/>
      </c>
      <c r="H3486" s="37" t="str">
        <f t="shared" si="218"/>
        <v/>
      </c>
      <c r="I3486" s="37" t="str">
        <f>IF($J3486="mouvement",_xlfn.XLOOKUP('Base de données'!$B3486,$K:$K,$K:$K,0),"")</f>
        <v/>
      </c>
      <c r="J3486" s="38" t="str">
        <f>IF(AND(Y3486&lt;&gt;MAX(Y:Y),COUNTIF(K3486:V3486,'Base de données'!$B3486)&gt;0),"mouvement","")</f>
        <v/>
      </c>
      <c r="K3486" s="39" t="str">
        <f>IF(K$1&gt;$AE$1,"-",IFERROR(IF(DATEDIF('Base de données'!$A3486,K$1,"d")&lt;&gt;0,"",'Base de données'!$B3486),""))</f>
        <v/>
      </c>
      <c r="L3486" s="39" t="str">
        <f>IF(L$1&gt;$AE$1,"-",IFERROR(IF(DATEDIF('Base de données'!$A3486,L$1,"d")&lt;&gt;0,"",'Base de données'!$B3486),""))</f>
        <v/>
      </c>
      <c r="M3486" s="39" t="str">
        <f>IF(M$1&gt;$AE$1,"-",IFERROR(IF(DATEDIF('Base de données'!$A3486,M$1,"d")&lt;&gt;0,"",'Base de données'!$B3486),""))</f>
        <v/>
      </c>
      <c r="N3486" s="39" t="str">
        <f>IF(N$1&gt;$AE$1,"-",IFERROR(IF(DATEDIF('Base de données'!$A3486,N$1,"d")&lt;&gt;0,"",'Base de données'!$B3486),""))</f>
        <v/>
      </c>
      <c r="O3486" s="39" t="str">
        <f>IF(O$1&gt;$AE$1,"-",IFERROR(IF(DATEDIF('Base de données'!$A3486,O$1,"d")&lt;&gt;0,"",'Base de données'!$B3486),""))</f>
        <v/>
      </c>
      <c r="P3486" s="39" t="str">
        <f>IF(P$1&gt;$AE$1,"-",IFERROR(IF(DATEDIF('Base de données'!$A3486,P$1,"d")&lt;&gt;0,"",'Base de données'!$B3486),""))</f>
        <v/>
      </c>
      <c r="Q3486" s="39" t="str">
        <f>IF(Q$1&gt;$AE$1,"-",IFERROR(IF(DATEDIF('Base de données'!$A3486,Q$1,"d")&lt;&gt;0,"",'Base de données'!$B3486),""))</f>
        <v/>
      </c>
      <c r="R3486" s="39" t="str">
        <f>IF(R$1&gt;$AE$1,"-",IFERROR(IF(DATEDIF('Base de données'!$A3486,R$1,"d")&lt;&gt;0,"",'Base de données'!$B3486),""))</f>
        <v/>
      </c>
      <c r="S3486" s="39" t="str">
        <f>IF(S$1&gt;$AE$1,"-",IFERROR(IF(DATEDIF('Base de données'!$A3486,S$1,"d")&lt;&gt;0,"",'Base de données'!$B3486),""))</f>
        <v/>
      </c>
      <c r="T3486" s="39" t="str">
        <f>IF(T$1&gt;$AE$1,"-",IFERROR(IF(DATEDIF('Base de données'!$A3486,T$1,"d")&lt;&gt;0,"",'Base de données'!$B3486),""))</f>
        <v/>
      </c>
      <c r="U3486" s="39" t="str">
        <f>IF(U$1&gt;$AE$1,"-",IFERROR(IF(DATEDIF('Base de données'!$A3486,U$1,"d")&lt;&gt;0,"",'Base de données'!$B3486),""))</f>
        <v/>
      </c>
      <c r="V3486" s="39" t="str">
        <f>IF(V$1&gt;$AE$1,"-",IFERROR(IF(DATEDIF('Base de données'!$A3486,V$1,"d")&lt;&gt;0,"",'Base de données'!$B3486),""))</f>
        <v/>
      </c>
      <c r="X3486" s="30" t="str">
        <f>'Base de données'!$C3486&amp;" "&amp;'Base de données'!$D3486</f>
        <v xml:space="preserve"> </v>
      </c>
      <c r="Y3486" s="31">
        <f>COUNTIF('Base de données'!$B:$B,'Base de données'!$B3486)</f>
        <v>0</v>
      </c>
      <c r="AA3486" s="87" cm="1">
        <f t="array" aca="1" ref="AA3486" ca="1">INDIRECT("'Base de données'!A" &amp; ROW(Y3486))</f>
        <v>0</v>
      </c>
      <c r="AB3486" s="51" cm="1">
        <f t="array" aca="1" ref="AB3486" ca="1">INDIRECT("'Base de données'!B" &amp; ROW(Z3486))</f>
        <v>0</v>
      </c>
    </row>
    <row r="3487" spans="1:28" x14ac:dyDescent="0.3">
      <c r="A3487" s="41" t="str">
        <f ca="1">IF(IF(AND($B3487&lt;&gt;"-",$B3487=$E3487),"Entrée et sortie","-")="Entrée et sortie",'Base de données'!$B3487,"-")</f>
        <v>-</v>
      </c>
      <c r="B3487" s="41" t="str">
        <f t="shared" ca="1" si="219"/>
        <v>-</v>
      </c>
      <c r="C3487" s="41" t="str">
        <f t="shared" ca="1" si="220"/>
        <v>-</v>
      </c>
      <c r="D3487" s="41" t="str">
        <f>IF($F3487="sortie en cours d'année",'Base de données'!$B3487,"-")</f>
        <v>-</v>
      </c>
      <c r="E3487" s="41" t="str">
        <f>IF($H3487="entrée en cours d'année",'Base de données'!$B3487,"-")</f>
        <v>-</v>
      </c>
      <c r="F3487" s="37" t="str">
        <f t="shared" si="217"/>
        <v/>
      </c>
      <c r="G3487" s="37" t="str">
        <f>IF($J3487="mouvement",_xlfn.XLOOKUP('Base de données'!$B3487,$V:$V,$V:$V,0),"")</f>
        <v/>
      </c>
      <c r="H3487" s="37" t="str">
        <f t="shared" si="218"/>
        <v/>
      </c>
      <c r="I3487" s="37" t="str">
        <f>IF($J3487="mouvement",_xlfn.XLOOKUP('Base de données'!$B3487,$K:$K,$K:$K,0),"")</f>
        <v/>
      </c>
      <c r="J3487" s="38" t="str">
        <f>IF(AND(Y3487&lt;&gt;MAX(Y:Y),COUNTIF(K3487:V3487,'Base de données'!$B3487)&gt;0),"mouvement","")</f>
        <v/>
      </c>
      <c r="K3487" s="39" t="str">
        <f>IF(K$1&gt;$AE$1,"-",IFERROR(IF(DATEDIF('Base de données'!$A3487,K$1,"d")&lt;&gt;0,"",'Base de données'!$B3487),""))</f>
        <v/>
      </c>
      <c r="L3487" s="39" t="str">
        <f>IF(L$1&gt;$AE$1,"-",IFERROR(IF(DATEDIF('Base de données'!$A3487,L$1,"d")&lt;&gt;0,"",'Base de données'!$B3487),""))</f>
        <v/>
      </c>
      <c r="M3487" s="39" t="str">
        <f>IF(M$1&gt;$AE$1,"-",IFERROR(IF(DATEDIF('Base de données'!$A3487,M$1,"d")&lt;&gt;0,"",'Base de données'!$B3487),""))</f>
        <v/>
      </c>
      <c r="N3487" s="39" t="str">
        <f>IF(N$1&gt;$AE$1,"-",IFERROR(IF(DATEDIF('Base de données'!$A3487,N$1,"d")&lt;&gt;0,"",'Base de données'!$B3487),""))</f>
        <v/>
      </c>
      <c r="O3487" s="39" t="str">
        <f>IF(O$1&gt;$AE$1,"-",IFERROR(IF(DATEDIF('Base de données'!$A3487,O$1,"d")&lt;&gt;0,"",'Base de données'!$B3487),""))</f>
        <v/>
      </c>
      <c r="P3487" s="39" t="str">
        <f>IF(P$1&gt;$AE$1,"-",IFERROR(IF(DATEDIF('Base de données'!$A3487,P$1,"d")&lt;&gt;0,"",'Base de données'!$B3487),""))</f>
        <v/>
      </c>
      <c r="Q3487" s="39" t="str">
        <f>IF(Q$1&gt;$AE$1,"-",IFERROR(IF(DATEDIF('Base de données'!$A3487,Q$1,"d")&lt;&gt;0,"",'Base de données'!$B3487),""))</f>
        <v/>
      </c>
      <c r="R3487" s="39" t="str">
        <f>IF(R$1&gt;$AE$1,"-",IFERROR(IF(DATEDIF('Base de données'!$A3487,R$1,"d")&lt;&gt;0,"",'Base de données'!$B3487),""))</f>
        <v/>
      </c>
      <c r="S3487" s="39" t="str">
        <f>IF(S$1&gt;$AE$1,"-",IFERROR(IF(DATEDIF('Base de données'!$A3487,S$1,"d")&lt;&gt;0,"",'Base de données'!$B3487),""))</f>
        <v/>
      </c>
      <c r="T3487" s="39" t="str">
        <f>IF(T$1&gt;$AE$1,"-",IFERROR(IF(DATEDIF('Base de données'!$A3487,T$1,"d")&lt;&gt;0,"",'Base de données'!$B3487),""))</f>
        <v/>
      </c>
      <c r="U3487" s="39" t="str">
        <f>IF(U$1&gt;$AE$1,"-",IFERROR(IF(DATEDIF('Base de données'!$A3487,U$1,"d")&lt;&gt;0,"",'Base de données'!$B3487),""))</f>
        <v/>
      </c>
      <c r="V3487" s="39" t="str">
        <f>IF(V$1&gt;$AE$1,"-",IFERROR(IF(DATEDIF('Base de données'!$A3487,V$1,"d")&lt;&gt;0,"",'Base de données'!$B3487),""))</f>
        <v/>
      </c>
      <c r="X3487" s="30" t="str">
        <f>'Base de données'!$C3487&amp;" "&amp;'Base de données'!$D3487</f>
        <v xml:space="preserve"> </v>
      </c>
      <c r="Y3487" s="31">
        <f>COUNTIF('Base de données'!$B:$B,'Base de données'!$B3487)</f>
        <v>0</v>
      </c>
      <c r="AA3487" s="87" cm="1">
        <f t="array" aca="1" ref="AA3487" ca="1">INDIRECT("'Base de données'!A" &amp; ROW(Y3487))</f>
        <v>0</v>
      </c>
      <c r="AB3487" s="51" cm="1">
        <f t="array" aca="1" ref="AB3487" ca="1">INDIRECT("'Base de données'!B" &amp; ROW(Z3487))</f>
        <v>0</v>
      </c>
    </row>
    <row r="3488" spans="1:28" x14ac:dyDescent="0.3">
      <c r="A3488" s="41" t="str">
        <f ca="1">IF(IF(AND($B3488&lt;&gt;"-",$B3488=$E3488),"Entrée et sortie","-")="Entrée et sortie",'Base de données'!$B3488,"-")</f>
        <v>-</v>
      </c>
      <c r="B3488" s="41" t="str">
        <f t="shared" ca="1" si="219"/>
        <v>-</v>
      </c>
      <c r="C3488" s="41" t="str">
        <f t="shared" ca="1" si="220"/>
        <v>-</v>
      </c>
      <c r="D3488" s="41" t="str">
        <f>IF($F3488="sortie en cours d'année",'Base de données'!$B3488,"-")</f>
        <v>-</v>
      </c>
      <c r="E3488" s="41" t="str">
        <f>IF($H3488="entrée en cours d'année",'Base de données'!$B3488,"-")</f>
        <v>-</v>
      </c>
      <c r="F3488" s="37" t="str">
        <f t="shared" si="217"/>
        <v/>
      </c>
      <c r="G3488" s="37" t="str">
        <f>IF($J3488="mouvement",_xlfn.XLOOKUP('Base de données'!$B3488,$V:$V,$V:$V,0),"")</f>
        <v/>
      </c>
      <c r="H3488" s="37" t="str">
        <f t="shared" si="218"/>
        <v/>
      </c>
      <c r="I3488" s="37" t="str">
        <f>IF($J3488="mouvement",_xlfn.XLOOKUP('Base de données'!$B3488,$K:$K,$K:$K,0),"")</f>
        <v/>
      </c>
      <c r="J3488" s="38" t="str">
        <f>IF(AND(Y3488&lt;&gt;MAX(Y:Y),COUNTIF(K3488:V3488,'Base de données'!$B3488)&gt;0),"mouvement","")</f>
        <v/>
      </c>
      <c r="K3488" s="39" t="str">
        <f>IF(K$1&gt;$AE$1,"-",IFERROR(IF(DATEDIF('Base de données'!$A3488,K$1,"d")&lt;&gt;0,"",'Base de données'!$B3488),""))</f>
        <v/>
      </c>
      <c r="L3488" s="39" t="str">
        <f>IF(L$1&gt;$AE$1,"-",IFERROR(IF(DATEDIF('Base de données'!$A3488,L$1,"d")&lt;&gt;0,"",'Base de données'!$B3488),""))</f>
        <v/>
      </c>
      <c r="M3488" s="39" t="str">
        <f>IF(M$1&gt;$AE$1,"-",IFERROR(IF(DATEDIF('Base de données'!$A3488,M$1,"d")&lt;&gt;0,"",'Base de données'!$B3488),""))</f>
        <v/>
      </c>
      <c r="N3488" s="39" t="str">
        <f>IF(N$1&gt;$AE$1,"-",IFERROR(IF(DATEDIF('Base de données'!$A3488,N$1,"d")&lt;&gt;0,"",'Base de données'!$B3488),""))</f>
        <v/>
      </c>
      <c r="O3488" s="39" t="str">
        <f>IF(O$1&gt;$AE$1,"-",IFERROR(IF(DATEDIF('Base de données'!$A3488,O$1,"d")&lt;&gt;0,"",'Base de données'!$B3488),""))</f>
        <v/>
      </c>
      <c r="P3488" s="39" t="str">
        <f>IF(P$1&gt;$AE$1,"-",IFERROR(IF(DATEDIF('Base de données'!$A3488,P$1,"d")&lt;&gt;0,"",'Base de données'!$B3488),""))</f>
        <v/>
      </c>
      <c r="Q3488" s="39" t="str">
        <f>IF(Q$1&gt;$AE$1,"-",IFERROR(IF(DATEDIF('Base de données'!$A3488,Q$1,"d")&lt;&gt;0,"",'Base de données'!$B3488),""))</f>
        <v/>
      </c>
      <c r="R3488" s="39" t="str">
        <f>IF(R$1&gt;$AE$1,"-",IFERROR(IF(DATEDIF('Base de données'!$A3488,R$1,"d")&lt;&gt;0,"",'Base de données'!$B3488),""))</f>
        <v/>
      </c>
      <c r="S3488" s="39" t="str">
        <f>IF(S$1&gt;$AE$1,"-",IFERROR(IF(DATEDIF('Base de données'!$A3488,S$1,"d")&lt;&gt;0,"",'Base de données'!$B3488),""))</f>
        <v/>
      </c>
      <c r="T3488" s="39" t="str">
        <f>IF(T$1&gt;$AE$1,"-",IFERROR(IF(DATEDIF('Base de données'!$A3488,T$1,"d")&lt;&gt;0,"",'Base de données'!$B3488),""))</f>
        <v/>
      </c>
      <c r="U3488" s="39" t="str">
        <f>IF(U$1&gt;$AE$1,"-",IFERROR(IF(DATEDIF('Base de données'!$A3488,U$1,"d")&lt;&gt;0,"",'Base de données'!$B3488),""))</f>
        <v/>
      </c>
      <c r="V3488" s="39" t="str">
        <f>IF(V$1&gt;$AE$1,"-",IFERROR(IF(DATEDIF('Base de données'!$A3488,V$1,"d")&lt;&gt;0,"",'Base de données'!$B3488),""))</f>
        <v/>
      </c>
      <c r="X3488" s="30" t="str">
        <f>'Base de données'!$C3488&amp;" "&amp;'Base de données'!$D3488</f>
        <v xml:space="preserve"> </v>
      </c>
      <c r="Y3488" s="31">
        <f>COUNTIF('Base de données'!$B:$B,'Base de données'!$B3488)</f>
        <v>0</v>
      </c>
      <c r="AA3488" s="87" cm="1">
        <f t="array" aca="1" ref="AA3488" ca="1">INDIRECT("'Base de données'!A" &amp; ROW(Y3488))</f>
        <v>0</v>
      </c>
      <c r="AB3488" s="51" cm="1">
        <f t="array" aca="1" ref="AB3488" ca="1">INDIRECT("'Base de données'!B" &amp; ROW(Z3488))</f>
        <v>0</v>
      </c>
    </row>
    <row r="3489" spans="1:28" x14ac:dyDescent="0.3">
      <c r="A3489" s="41" t="str">
        <f ca="1">IF(IF(AND($B3489&lt;&gt;"-",$B3489=$E3489),"Entrée et sortie","-")="Entrée et sortie",'Base de données'!$B3489,"-")</f>
        <v>-</v>
      </c>
      <c r="B3489" s="41" t="str">
        <f t="shared" ca="1" si="219"/>
        <v>-</v>
      </c>
      <c r="C3489" s="41" t="str">
        <f t="shared" ca="1" si="220"/>
        <v>-</v>
      </c>
      <c r="D3489" s="41" t="str">
        <f>IF($F3489="sortie en cours d'année",'Base de données'!$B3489,"-")</f>
        <v>-</v>
      </c>
      <c r="E3489" s="41" t="str">
        <f>IF($H3489="entrée en cours d'année",'Base de données'!$B3489,"-")</f>
        <v>-</v>
      </c>
      <c r="F3489" s="37" t="str">
        <f t="shared" si="217"/>
        <v/>
      </c>
      <c r="G3489" s="37" t="str">
        <f>IF($J3489="mouvement",_xlfn.XLOOKUP('Base de données'!$B3489,$V:$V,$V:$V,0),"")</f>
        <v/>
      </c>
      <c r="H3489" s="37" t="str">
        <f t="shared" si="218"/>
        <v/>
      </c>
      <c r="I3489" s="37" t="str">
        <f>IF($J3489="mouvement",_xlfn.XLOOKUP('Base de données'!$B3489,$K:$K,$K:$K,0),"")</f>
        <v/>
      </c>
      <c r="J3489" s="38" t="str">
        <f>IF(AND(Y3489&lt;&gt;MAX(Y:Y),COUNTIF(K3489:V3489,'Base de données'!$B3489)&gt;0),"mouvement","")</f>
        <v/>
      </c>
      <c r="K3489" s="39" t="str">
        <f>IF(K$1&gt;$AE$1,"-",IFERROR(IF(DATEDIF('Base de données'!$A3489,K$1,"d")&lt;&gt;0,"",'Base de données'!$B3489),""))</f>
        <v/>
      </c>
      <c r="L3489" s="39" t="str">
        <f>IF(L$1&gt;$AE$1,"-",IFERROR(IF(DATEDIF('Base de données'!$A3489,L$1,"d")&lt;&gt;0,"",'Base de données'!$B3489),""))</f>
        <v/>
      </c>
      <c r="M3489" s="39" t="str">
        <f>IF(M$1&gt;$AE$1,"-",IFERROR(IF(DATEDIF('Base de données'!$A3489,M$1,"d")&lt;&gt;0,"",'Base de données'!$B3489),""))</f>
        <v/>
      </c>
      <c r="N3489" s="39" t="str">
        <f>IF(N$1&gt;$AE$1,"-",IFERROR(IF(DATEDIF('Base de données'!$A3489,N$1,"d")&lt;&gt;0,"",'Base de données'!$B3489),""))</f>
        <v/>
      </c>
      <c r="O3489" s="39" t="str">
        <f>IF(O$1&gt;$AE$1,"-",IFERROR(IF(DATEDIF('Base de données'!$A3489,O$1,"d")&lt;&gt;0,"",'Base de données'!$B3489),""))</f>
        <v/>
      </c>
      <c r="P3489" s="39" t="str">
        <f>IF(P$1&gt;$AE$1,"-",IFERROR(IF(DATEDIF('Base de données'!$A3489,P$1,"d")&lt;&gt;0,"",'Base de données'!$B3489),""))</f>
        <v/>
      </c>
      <c r="Q3489" s="39" t="str">
        <f>IF(Q$1&gt;$AE$1,"-",IFERROR(IF(DATEDIF('Base de données'!$A3489,Q$1,"d")&lt;&gt;0,"",'Base de données'!$B3489),""))</f>
        <v/>
      </c>
      <c r="R3489" s="39" t="str">
        <f>IF(R$1&gt;$AE$1,"-",IFERROR(IF(DATEDIF('Base de données'!$A3489,R$1,"d")&lt;&gt;0,"",'Base de données'!$B3489),""))</f>
        <v/>
      </c>
      <c r="S3489" s="39" t="str">
        <f>IF(S$1&gt;$AE$1,"-",IFERROR(IF(DATEDIF('Base de données'!$A3489,S$1,"d")&lt;&gt;0,"",'Base de données'!$B3489),""))</f>
        <v/>
      </c>
      <c r="T3489" s="39" t="str">
        <f>IF(T$1&gt;$AE$1,"-",IFERROR(IF(DATEDIF('Base de données'!$A3489,T$1,"d")&lt;&gt;0,"",'Base de données'!$B3489),""))</f>
        <v/>
      </c>
      <c r="U3489" s="39" t="str">
        <f>IF(U$1&gt;$AE$1,"-",IFERROR(IF(DATEDIF('Base de données'!$A3489,U$1,"d")&lt;&gt;0,"",'Base de données'!$B3489),""))</f>
        <v/>
      </c>
      <c r="V3489" s="39" t="str">
        <f>IF(V$1&gt;$AE$1,"-",IFERROR(IF(DATEDIF('Base de données'!$A3489,V$1,"d")&lt;&gt;0,"",'Base de données'!$B3489),""))</f>
        <v/>
      </c>
      <c r="X3489" s="30" t="str">
        <f>'Base de données'!$C3489&amp;" "&amp;'Base de données'!$D3489</f>
        <v xml:space="preserve"> </v>
      </c>
      <c r="Y3489" s="31">
        <f>COUNTIF('Base de données'!$B:$B,'Base de données'!$B3489)</f>
        <v>0</v>
      </c>
      <c r="AA3489" s="87" cm="1">
        <f t="array" aca="1" ref="AA3489" ca="1">INDIRECT("'Base de données'!A" &amp; ROW(Y3489))</f>
        <v>0</v>
      </c>
      <c r="AB3489" s="51" cm="1">
        <f t="array" aca="1" ref="AB3489" ca="1">INDIRECT("'Base de données'!B" &amp; ROW(Z3489))</f>
        <v>0</v>
      </c>
    </row>
    <row r="3490" spans="1:28" x14ac:dyDescent="0.3">
      <c r="A3490" s="41" t="str">
        <f ca="1">IF(IF(AND($B3490&lt;&gt;"-",$B3490=$E3490),"Entrée et sortie","-")="Entrée et sortie",'Base de données'!$B3490,"-")</f>
        <v>-</v>
      </c>
      <c r="B3490" s="41" t="str">
        <f t="shared" ca="1" si="219"/>
        <v>-</v>
      </c>
      <c r="C3490" s="41" t="str">
        <f t="shared" ca="1" si="220"/>
        <v>-</v>
      </c>
      <c r="D3490" s="41" t="str">
        <f>IF($F3490="sortie en cours d'année",'Base de données'!$B3490,"-")</f>
        <v>-</v>
      </c>
      <c r="E3490" s="41" t="str">
        <f>IF($H3490="entrée en cours d'année",'Base de données'!$B3490,"-")</f>
        <v>-</v>
      </c>
      <c r="F3490" s="37" t="str">
        <f t="shared" si="217"/>
        <v/>
      </c>
      <c r="G3490" s="37" t="str">
        <f>IF($J3490="mouvement",_xlfn.XLOOKUP('Base de données'!$B3490,$V:$V,$V:$V,0),"")</f>
        <v/>
      </c>
      <c r="H3490" s="37" t="str">
        <f t="shared" si="218"/>
        <v/>
      </c>
      <c r="I3490" s="37" t="str">
        <f>IF($J3490="mouvement",_xlfn.XLOOKUP('Base de données'!$B3490,$K:$K,$K:$K,0),"")</f>
        <v/>
      </c>
      <c r="J3490" s="38" t="str">
        <f>IF(AND(Y3490&lt;&gt;MAX(Y:Y),COUNTIF(K3490:V3490,'Base de données'!$B3490)&gt;0),"mouvement","")</f>
        <v/>
      </c>
      <c r="K3490" s="39" t="str">
        <f>IF(K$1&gt;$AE$1,"-",IFERROR(IF(DATEDIF('Base de données'!$A3490,K$1,"d")&lt;&gt;0,"",'Base de données'!$B3490),""))</f>
        <v/>
      </c>
      <c r="L3490" s="39" t="str">
        <f>IF(L$1&gt;$AE$1,"-",IFERROR(IF(DATEDIF('Base de données'!$A3490,L$1,"d")&lt;&gt;0,"",'Base de données'!$B3490),""))</f>
        <v/>
      </c>
      <c r="M3490" s="39" t="str">
        <f>IF(M$1&gt;$AE$1,"-",IFERROR(IF(DATEDIF('Base de données'!$A3490,M$1,"d")&lt;&gt;0,"",'Base de données'!$B3490),""))</f>
        <v/>
      </c>
      <c r="N3490" s="39" t="str">
        <f>IF(N$1&gt;$AE$1,"-",IFERROR(IF(DATEDIF('Base de données'!$A3490,N$1,"d")&lt;&gt;0,"",'Base de données'!$B3490),""))</f>
        <v/>
      </c>
      <c r="O3490" s="39" t="str">
        <f>IF(O$1&gt;$AE$1,"-",IFERROR(IF(DATEDIF('Base de données'!$A3490,O$1,"d")&lt;&gt;0,"",'Base de données'!$B3490),""))</f>
        <v/>
      </c>
      <c r="P3490" s="39" t="str">
        <f>IF(P$1&gt;$AE$1,"-",IFERROR(IF(DATEDIF('Base de données'!$A3490,P$1,"d")&lt;&gt;0,"",'Base de données'!$B3490),""))</f>
        <v/>
      </c>
      <c r="Q3490" s="39" t="str">
        <f>IF(Q$1&gt;$AE$1,"-",IFERROR(IF(DATEDIF('Base de données'!$A3490,Q$1,"d")&lt;&gt;0,"",'Base de données'!$B3490),""))</f>
        <v/>
      </c>
      <c r="R3490" s="39" t="str">
        <f>IF(R$1&gt;$AE$1,"-",IFERROR(IF(DATEDIF('Base de données'!$A3490,R$1,"d")&lt;&gt;0,"",'Base de données'!$B3490),""))</f>
        <v/>
      </c>
      <c r="S3490" s="39" t="str">
        <f>IF(S$1&gt;$AE$1,"-",IFERROR(IF(DATEDIF('Base de données'!$A3490,S$1,"d")&lt;&gt;0,"",'Base de données'!$B3490),""))</f>
        <v/>
      </c>
      <c r="T3490" s="39" t="str">
        <f>IF(T$1&gt;$AE$1,"-",IFERROR(IF(DATEDIF('Base de données'!$A3490,T$1,"d")&lt;&gt;0,"",'Base de données'!$B3490),""))</f>
        <v/>
      </c>
      <c r="U3490" s="39" t="str">
        <f>IF(U$1&gt;$AE$1,"-",IFERROR(IF(DATEDIF('Base de données'!$A3490,U$1,"d")&lt;&gt;0,"",'Base de données'!$B3490),""))</f>
        <v/>
      </c>
      <c r="V3490" s="39" t="str">
        <f>IF(V$1&gt;$AE$1,"-",IFERROR(IF(DATEDIF('Base de données'!$A3490,V$1,"d")&lt;&gt;0,"",'Base de données'!$B3490),""))</f>
        <v/>
      </c>
      <c r="X3490" s="30" t="str">
        <f>'Base de données'!$C3490&amp;" "&amp;'Base de données'!$D3490</f>
        <v xml:space="preserve"> </v>
      </c>
      <c r="Y3490" s="31">
        <f>COUNTIF('Base de données'!$B:$B,'Base de données'!$B3490)</f>
        <v>0</v>
      </c>
      <c r="AA3490" s="87" cm="1">
        <f t="array" aca="1" ref="AA3490" ca="1">INDIRECT("'Base de données'!A" &amp; ROW(Y3490))</f>
        <v>0</v>
      </c>
      <c r="AB3490" s="51" cm="1">
        <f t="array" aca="1" ref="AB3490" ca="1">INDIRECT("'Base de données'!B" &amp; ROW(Z3490))</f>
        <v>0</v>
      </c>
    </row>
    <row r="3491" spans="1:28" x14ac:dyDescent="0.3">
      <c r="A3491" s="41" t="str">
        <f ca="1">IF(IF(AND($B3491&lt;&gt;"-",$B3491=$E3491),"Entrée et sortie","-")="Entrée et sortie",'Base de données'!$B3491,"-")</f>
        <v>-</v>
      </c>
      <c r="B3491" s="41" t="str">
        <f t="shared" ca="1" si="219"/>
        <v>-</v>
      </c>
      <c r="C3491" s="41" t="str">
        <f t="shared" ca="1" si="220"/>
        <v>-</v>
      </c>
      <c r="D3491" s="41" t="str">
        <f>IF($F3491="sortie en cours d'année",'Base de données'!$B3491,"-")</f>
        <v>-</v>
      </c>
      <c r="E3491" s="41" t="str">
        <f>IF($H3491="entrée en cours d'année",'Base de données'!$B3491,"-")</f>
        <v>-</v>
      </c>
      <c r="F3491" s="37" t="str">
        <f t="shared" si="217"/>
        <v/>
      </c>
      <c r="G3491" s="37" t="str">
        <f>IF($J3491="mouvement",_xlfn.XLOOKUP('Base de données'!$B3491,$V:$V,$V:$V,0),"")</f>
        <v/>
      </c>
      <c r="H3491" s="37" t="str">
        <f t="shared" si="218"/>
        <v/>
      </c>
      <c r="I3491" s="37" t="str">
        <f>IF($J3491="mouvement",_xlfn.XLOOKUP('Base de données'!$B3491,$K:$K,$K:$K,0),"")</f>
        <v/>
      </c>
      <c r="J3491" s="38" t="str">
        <f>IF(AND(Y3491&lt;&gt;MAX(Y:Y),COUNTIF(K3491:V3491,'Base de données'!$B3491)&gt;0),"mouvement","")</f>
        <v/>
      </c>
      <c r="K3491" s="39" t="str">
        <f>IF(K$1&gt;$AE$1,"-",IFERROR(IF(DATEDIF('Base de données'!$A3491,K$1,"d")&lt;&gt;0,"",'Base de données'!$B3491),""))</f>
        <v/>
      </c>
      <c r="L3491" s="39" t="str">
        <f>IF(L$1&gt;$AE$1,"-",IFERROR(IF(DATEDIF('Base de données'!$A3491,L$1,"d")&lt;&gt;0,"",'Base de données'!$B3491),""))</f>
        <v/>
      </c>
      <c r="M3491" s="39" t="str">
        <f>IF(M$1&gt;$AE$1,"-",IFERROR(IF(DATEDIF('Base de données'!$A3491,M$1,"d")&lt;&gt;0,"",'Base de données'!$B3491),""))</f>
        <v/>
      </c>
      <c r="N3491" s="39" t="str">
        <f>IF(N$1&gt;$AE$1,"-",IFERROR(IF(DATEDIF('Base de données'!$A3491,N$1,"d")&lt;&gt;0,"",'Base de données'!$B3491),""))</f>
        <v/>
      </c>
      <c r="O3491" s="39" t="str">
        <f>IF(O$1&gt;$AE$1,"-",IFERROR(IF(DATEDIF('Base de données'!$A3491,O$1,"d")&lt;&gt;0,"",'Base de données'!$B3491),""))</f>
        <v/>
      </c>
      <c r="P3491" s="39" t="str">
        <f>IF(P$1&gt;$AE$1,"-",IFERROR(IF(DATEDIF('Base de données'!$A3491,P$1,"d")&lt;&gt;0,"",'Base de données'!$B3491),""))</f>
        <v/>
      </c>
      <c r="Q3491" s="39" t="str">
        <f>IF(Q$1&gt;$AE$1,"-",IFERROR(IF(DATEDIF('Base de données'!$A3491,Q$1,"d")&lt;&gt;0,"",'Base de données'!$B3491),""))</f>
        <v/>
      </c>
      <c r="R3491" s="39" t="str">
        <f>IF(R$1&gt;$AE$1,"-",IFERROR(IF(DATEDIF('Base de données'!$A3491,R$1,"d")&lt;&gt;0,"",'Base de données'!$B3491),""))</f>
        <v/>
      </c>
      <c r="S3491" s="39" t="str">
        <f>IF(S$1&gt;$AE$1,"-",IFERROR(IF(DATEDIF('Base de données'!$A3491,S$1,"d")&lt;&gt;0,"",'Base de données'!$B3491),""))</f>
        <v/>
      </c>
      <c r="T3491" s="39" t="str">
        <f>IF(T$1&gt;$AE$1,"-",IFERROR(IF(DATEDIF('Base de données'!$A3491,T$1,"d")&lt;&gt;0,"",'Base de données'!$B3491),""))</f>
        <v/>
      </c>
      <c r="U3491" s="39" t="str">
        <f>IF(U$1&gt;$AE$1,"-",IFERROR(IF(DATEDIF('Base de données'!$A3491,U$1,"d")&lt;&gt;0,"",'Base de données'!$B3491),""))</f>
        <v/>
      </c>
      <c r="V3491" s="39" t="str">
        <f>IF(V$1&gt;$AE$1,"-",IFERROR(IF(DATEDIF('Base de données'!$A3491,V$1,"d")&lt;&gt;0,"",'Base de données'!$B3491),""))</f>
        <v/>
      </c>
      <c r="X3491" s="30" t="str">
        <f>'Base de données'!$C3491&amp;" "&amp;'Base de données'!$D3491</f>
        <v xml:space="preserve"> </v>
      </c>
      <c r="Y3491" s="31">
        <f>COUNTIF('Base de données'!$B:$B,'Base de données'!$B3491)</f>
        <v>0</v>
      </c>
      <c r="AA3491" s="87" cm="1">
        <f t="array" aca="1" ref="AA3491" ca="1">INDIRECT("'Base de données'!A" &amp; ROW(Y3491))</f>
        <v>0</v>
      </c>
      <c r="AB3491" s="51" cm="1">
        <f t="array" aca="1" ref="AB3491" ca="1">INDIRECT("'Base de données'!B" &amp; ROW(Z3491))</f>
        <v>0</v>
      </c>
    </row>
    <row r="3492" spans="1:28" x14ac:dyDescent="0.3">
      <c r="A3492" s="41" t="str">
        <f ca="1">IF(IF(AND($B3492&lt;&gt;"-",$B3492=$E3492),"Entrée et sortie","-")="Entrée et sortie",'Base de données'!$B3492,"-")</f>
        <v>-</v>
      </c>
      <c r="B3492" s="41" t="str">
        <f t="shared" ca="1" si="219"/>
        <v>-</v>
      </c>
      <c r="C3492" s="41" t="str">
        <f t="shared" ca="1" si="220"/>
        <v>-</v>
      </c>
      <c r="D3492" s="41" t="str">
        <f>IF($F3492="sortie en cours d'année",'Base de données'!$B3492,"-")</f>
        <v>-</v>
      </c>
      <c r="E3492" s="41" t="str">
        <f>IF($H3492="entrée en cours d'année",'Base de données'!$B3492,"-")</f>
        <v>-</v>
      </c>
      <c r="F3492" s="37" t="str">
        <f t="shared" si="217"/>
        <v/>
      </c>
      <c r="G3492" s="37" t="str">
        <f>IF($J3492="mouvement",_xlfn.XLOOKUP('Base de données'!$B3492,$V:$V,$V:$V,0),"")</f>
        <v/>
      </c>
      <c r="H3492" s="37" t="str">
        <f t="shared" si="218"/>
        <v/>
      </c>
      <c r="I3492" s="37" t="str">
        <f>IF($J3492="mouvement",_xlfn.XLOOKUP('Base de données'!$B3492,$K:$K,$K:$K,0),"")</f>
        <v/>
      </c>
      <c r="J3492" s="38" t="str">
        <f>IF(AND(Y3492&lt;&gt;MAX(Y:Y),COUNTIF(K3492:V3492,'Base de données'!$B3492)&gt;0),"mouvement","")</f>
        <v/>
      </c>
      <c r="K3492" s="39" t="str">
        <f>IF(K$1&gt;$AE$1,"-",IFERROR(IF(DATEDIF('Base de données'!$A3492,K$1,"d")&lt;&gt;0,"",'Base de données'!$B3492),""))</f>
        <v/>
      </c>
      <c r="L3492" s="39" t="str">
        <f>IF(L$1&gt;$AE$1,"-",IFERROR(IF(DATEDIF('Base de données'!$A3492,L$1,"d")&lt;&gt;0,"",'Base de données'!$B3492),""))</f>
        <v/>
      </c>
      <c r="M3492" s="39" t="str">
        <f>IF(M$1&gt;$AE$1,"-",IFERROR(IF(DATEDIF('Base de données'!$A3492,M$1,"d")&lt;&gt;0,"",'Base de données'!$B3492),""))</f>
        <v/>
      </c>
      <c r="N3492" s="39" t="str">
        <f>IF(N$1&gt;$AE$1,"-",IFERROR(IF(DATEDIF('Base de données'!$A3492,N$1,"d")&lt;&gt;0,"",'Base de données'!$B3492),""))</f>
        <v/>
      </c>
      <c r="O3492" s="39" t="str">
        <f>IF(O$1&gt;$AE$1,"-",IFERROR(IF(DATEDIF('Base de données'!$A3492,O$1,"d")&lt;&gt;0,"",'Base de données'!$B3492),""))</f>
        <v/>
      </c>
      <c r="P3492" s="39" t="str">
        <f>IF(P$1&gt;$AE$1,"-",IFERROR(IF(DATEDIF('Base de données'!$A3492,P$1,"d")&lt;&gt;0,"",'Base de données'!$B3492),""))</f>
        <v/>
      </c>
      <c r="Q3492" s="39" t="str">
        <f>IF(Q$1&gt;$AE$1,"-",IFERROR(IF(DATEDIF('Base de données'!$A3492,Q$1,"d")&lt;&gt;0,"",'Base de données'!$B3492),""))</f>
        <v/>
      </c>
      <c r="R3492" s="39" t="str">
        <f>IF(R$1&gt;$AE$1,"-",IFERROR(IF(DATEDIF('Base de données'!$A3492,R$1,"d")&lt;&gt;0,"",'Base de données'!$B3492),""))</f>
        <v/>
      </c>
      <c r="S3492" s="39" t="str">
        <f>IF(S$1&gt;$AE$1,"-",IFERROR(IF(DATEDIF('Base de données'!$A3492,S$1,"d")&lt;&gt;0,"",'Base de données'!$B3492),""))</f>
        <v/>
      </c>
      <c r="T3492" s="39" t="str">
        <f>IF(T$1&gt;$AE$1,"-",IFERROR(IF(DATEDIF('Base de données'!$A3492,T$1,"d")&lt;&gt;0,"",'Base de données'!$B3492),""))</f>
        <v/>
      </c>
      <c r="U3492" s="39" t="str">
        <f>IF(U$1&gt;$AE$1,"-",IFERROR(IF(DATEDIF('Base de données'!$A3492,U$1,"d")&lt;&gt;0,"",'Base de données'!$B3492),""))</f>
        <v/>
      </c>
      <c r="V3492" s="39" t="str">
        <f>IF(V$1&gt;$AE$1,"-",IFERROR(IF(DATEDIF('Base de données'!$A3492,V$1,"d")&lt;&gt;0,"",'Base de données'!$B3492),""))</f>
        <v/>
      </c>
      <c r="X3492" s="30" t="str">
        <f>'Base de données'!$C3492&amp;" "&amp;'Base de données'!$D3492</f>
        <v xml:space="preserve"> </v>
      </c>
      <c r="Y3492" s="31">
        <f>COUNTIF('Base de données'!$B:$B,'Base de données'!$B3492)</f>
        <v>0</v>
      </c>
      <c r="AA3492" s="87" cm="1">
        <f t="array" aca="1" ref="AA3492" ca="1">INDIRECT("'Base de données'!A" &amp; ROW(Y3492))</f>
        <v>0</v>
      </c>
      <c r="AB3492" s="51" cm="1">
        <f t="array" aca="1" ref="AB3492" ca="1">INDIRECT("'Base de données'!B" &amp; ROW(Z3492))</f>
        <v>0</v>
      </c>
    </row>
    <row r="3493" spans="1:28" x14ac:dyDescent="0.3">
      <c r="A3493" s="41" t="str">
        <f ca="1">IF(IF(AND($B3493&lt;&gt;"-",$B3493=$E3493),"Entrée et sortie","-")="Entrée et sortie",'Base de données'!$B3493,"-")</f>
        <v>-</v>
      </c>
      <c r="B3493" s="41" t="str">
        <f t="shared" ca="1" si="219"/>
        <v>-</v>
      </c>
      <c r="C3493" s="41" t="str">
        <f t="shared" ca="1" si="220"/>
        <v>-</v>
      </c>
      <c r="D3493" s="41" t="str">
        <f>IF($F3493="sortie en cours d'année",'Base de données'!$B3493,"-")</f>
        <v>-</v>
      </c>
      <c r="E3493" s="41" t="str">
        <f>IF($H3493="entrée en cours d'année",'Base de données'!$B3493,"-")</f>
        <v>-</v>
      </c>
      <c r="F3493" s="37" t="str">
        <f t="shared" si="217"/>
        <v/>
      </c>
      <c r="G3493" s="37" t="str">
        <f>IF($J3493="mouvement",_xlfn.XLOOKUP('Base de données'!$B3493,$V:$V,$V:$V,0),"")</f>
        <v/>
      </c>
      <c r="H3493" s="37" t="str">
        <f t="shared" si="218"/>
        <v/>
      </c>
      <c r="I3493" s="37" t="str">
        <f>IF($J3493="mouvement",_xlfn.XLOOKUP('Base de données'!$B3493,$K:$K,$K:$K,0),"")</f>
        <v/>
      </c>
      <c r="J3493" s="38" t="str">
        <f>IF(AND(Y3493&lt;&gt;MAX(Y:Y),COUNTIF(K3493:V3493,'Base de données'!$B3493)&gt;0),"mouvement","")</f>
        <v/>
      </c>
      <c r="K3493" s="39" t="str">
        <f>IF(K$1&gt;$AE$1,"-",IFERROR(IF(DATEDIF('Base de données'!$A3493,K$1,"d")&lt;&gt;0,"",'Base de données'!$B3493),""))</f>
        <v/>
      </c>
      <c r="L3493" s="39" t="str">
        <f>IF(L$1&gt;$AE$1,"-",IFERROR(IF(DATEDIF('Base de données'!$A3493,L$1,"d")&lt;&gt;0,"",'Base de données'!$B3493),""))</f>
        <v/>
      </c>
      <c r="M3493" s="39" t="str">
        <f>IF(M$1&gt;$AE$1,"-",IFERROR(IF(DATEDIF('Base de données'!$A3493,M$1,"d")&lt;&gt;0,"",'Base de données'!$B3493),""))</f>
        <v/>
      </c>
      <c r="N3493" s="39" t="str">
        <f>IF(N$1&gt;$AE$1,"-",IFERROR(IF(DATEDIF('Base de données'!$A3493,N$1,"d")&lt;&gt;0,"",'Base de données'!$B3493),""))</f>
        <v/>
      </c>
      <c r="O3493" s="39" t="str">
        <f>IF(O$1&gt;$AE$1,"-",IFERROR(IF(DATEDIF('Base de données'!$A3493,O$1,"d")&lt;&gt;0,"",'Base de données'!$B3493),""))</f>
        <v/>
      </c>
      <c r="P3493" s="39" t="str">
        <f>IF(P$1&gt;$AE$1,"-",IFERROR(IF(DATEDIF('Base de données'!$A3493,P$1,"d")&lt;&gt;0,"",'Base de données'!$B3493),""))</f>
        <v/>
      </c>
      <c r="Q3493" s="39" t="str">
        <f>IF(Q$1&gt;$AE$1,"-",IFERROR(IF(DATEDIF('Base de données'!$A3493,Q$1,"d")&lt;&gt;0,"",'Base de données'!$B3493),""))</f>
        <v/>
      </c>
      <c r="R3493" s="39" t="str">
        <f>IF(R$1&gt;$AE$1,"-",IFERROR(IF(DATEDIF('Base de données'!$A3493,R$1,"d")&lt;&gt;0,"",'Base de données'!$B3493),""))</f>
        <v/>
      </c>
      <c r="S3493" s="39" t="str">
        <f>IF(S$1&gt;$AE$1,"-",IFERROR(IF(DATEDIF('Base de données'!$A3493,S$1,"d")&lt;&gt;0,"",'Base de données'!$B3493),""))</f>
        <v/>
      </c>
      <c r="T3493" s="39" t="str">
        <f>IF(T$1&gt;$AE$1,"-",IFERROR(IF(DATEDIF('Base de données'!$A3493,T$1,"d")&lt;&gt;0,"",'Base de données'!$B3493),""))</f>
        <v/>
      </c>
      <c r="U3493" s="39" t="str">
        <f>IF(U$1&gt;$AE$1,"-",IFERROR(IF(DATEDIF('Base de données'!$A3493,U$1,"d")&lt;&gt;0,"",'Base de données'!$B3493),""))</f>
        <v/>
      </c>
      <c r="V3493" s="39" t="str">
        <f>IF(V$1&gt;$AE$1,"-",IFERROR(IF(DATEDIF('Base de données'!$A3493,V$1,"d")&lt;&gt;0,"",'Base de données'!$B3493),""))</f>
        <v/>
      </c>
      <c r="X3493" s="30" t="str">
        <f>'Base de données'!$C3493&amp;" "&amp;'Base de données'!$D3493</f>
        <v xml:space="preserve"> </v>
      </c>
      <c r="Y3493" s="31">
        <f>COUNTIF('Base de données'!$B:$B,'Base de données'!$B3493)</f>
        <v>0</v>
      </c>
      <c r="AA3493" s="87" cm="1">
        <f t="array" aca="1" ref="AA3493" ca="1">INDIRECT("'Base de données'!A" &amp; ROW(Y3493))</f>
        <v>0</v>
      </c>
      <c r="AB3493" s="51" cm="1">
        <f t="array" aca="1" ref="AB3493" ca="1">INDIRECT("'Base de données'!B" &amp; ROW(Z3493))</f>
        <v>0</v>
      </c>
    </row>
    <row r="3494" spans="1:28" x14ac:dyDescent="0.3">
      <c r="A3494" s="41" t="str">
        <f ca="1">IF(IF(AND($B3494&lt;&gt;"-",$B3494=$E3494),"Entrée et sortie","-")="Entrée et sortie",'Base de données'!$B3494,"-")</f>
        <v>-</v>
      </c>
      <c r="B3494" s="41" t="str">
        <f t="shared" ca="1" si="219"/>
        <v>-</v>
      </c>
      <c r="C3494" s="41" t="str">
        <f t="shared" ca="1" si="220"/>
        <v>-</v>
      </c>
      <c r="D3494" s="41" t="str">
        <f>IF($F3494="sortie en cours d'année",'Base de données'!$B3494,"-")</f>
        <v>-</v>
      </c>
      <c r="E3494" s="41" t="str">
        <f>IF($H3494="entrée en cours d'année",'Base de données'!$B3494,"-")</f>
        <v>-</v>
      </c>
      <c r="F3494" s="37" t="str">
        <f t="shared" si="217"/>
        <v/>
      </c>
      <c r="G3494" s="37" t="str">
        <f>IF($J3494="mouvement",_xlfn.XLOOKUP('Base de données'!$B3494,$V:$V,$V:$V,0),"")</f>
        <v/>
      </c>
      <c r="H3494" s="37" t="str">
        <f t="shared" si="218"/>
        <v/>
      </c>
      <c r="I3494" s="37" t="str">
        <f>IF($J3494="mouvement",_xlfn.XLOOKUP('Base de données'!$B3494,$K:$K,$K:$K,0),"")</f>
        <v/>
      </c>
      <c r="J3494" s="38" t="str">
        <f>IF(AND(Y3494&lt;&gt;MAX(Y:Y),COUNTIF(K3494:V3494,'Base de données'!$B3494)&gt;0),"mouvement","")</f>
        <v/>
      </c>
      <c r="K3494" s="39" t="str">
        <f>IF(K$1&gt;$AE$1,"-",IFERROR(IF(DATEDIF('Base de données'!$A3494,K$1,"d")&lt;&gt;0,"",'Base de données'!$B3494),""))</f>
        <v/>
      </c>
      <c r="L3494" s="39" t="str">
        <f>IF(L$1&gt;$AE$1,"-",IFERROR(IF(DATEDIF('Base de données'!$A3494,L$1,"d")&lt;&gt;0,"",'Base de données'!$B3494),""))</f>
        <v/>
      </c>
      <c r="M3494" s="39" t="str">
        <f>IF(M$1&gt;$AE$1,"-",IFERROR(IF(DATEDIF('Base de données'!$A3494,M$1,"d")&lt;&gt;0,"",'Base de données'!$B3494),""))</f>
        <v/>
      </c>
      <c r="N3494" s="39" t="str">
        <f>IF(N$1&gt;$AE$1,"-",IFERROR(IF(DATEDIF('Base de données'!$A3494,N$1,"d")&lt;&gt;0,"",'Base de données'!$B3494),""))</f>
        <v/>
      </c>
      <c r="O3494" s="39" t="str">
        <f>IF(O$1&gt;$AE$1,"-",IFERROR(IF(DATEDIF('Base de données'!$A3494,O$1,"d")&lt;&gt;0,"",'Base de données'!$B3494),""))</f>
        <v/>
      </c>
      <c r="P3494" s="39" t="str">
        <f>IF(P$1&gt;$AE$1,"-",IFERROR(IF(DATEDIF('Base de données'!$A3494,P$1,"d")&lt;&gt;0,"",'Base de données'!$B3494),""))</f>
        <v/>
      </c>
      <c r="Q3494" s="39" t="str">
        <f>IF(Q$1&gt;$AE$1,"-",IFERROR(IF(DATEDIF('Base de données'!$A3494,Q$1,"d")&lt;&gt;0,"",'Base de données'!$B3494),""))</f>
        <v/>
      </c>
      <c r="R3494" s="39" t="str">
        <f>IF(R$1&gt;$AE$1,"-",IFERROR(IF(DATEDIF('Base de données'!$A3494,R$1,"d")&lt;&gt;0,"",'Base de données'!$B3494),""))</f>
        <v/>
      </c>
      <c r="S3494" s="39" t="str">
        <f>IF(S$1&gt;$AE$1,"-",IFERROR(IF(DATEDIF('Base de données'!$A3494,S$1,"d")&lt;&gt;0,"",'Base de données'!$B3494),""))</f>
        <v/>
      </c>
      <c r="T3494" s="39" t="str">
        <f>IF(T$1&gt;$AE$1,"-",IFERROR(IF(DATEDIF('Base de données'!$A3494,T$1,"d")&lt;&gt;0,"",'Base de données'!$B3494),""))</f>
        <v/>
      </c>
      <c r="U3494" s="39" t="str">
        <f>IF(U$1&gt;$AE$1,"-",IFERROR(IF(DATEDIF('Base de données'!$A3494,U$1,"d")&lt;&gt;0,"",'Base de données'!$B3494),""))</f>
        <v/>
      </c>
      <c r="V3494" s="39" t="str">
        <f>IF(V$1&gt;$AE$1,"-",IFERROR(IF(DATEDIF('Base de données'!$A3494,V$1,"d")&lt;&gt;0,"",'Base de données'!$B3494),""))</f>
        <v/>
      </c>
      <c r="X3494" s="30" t="str">
        <f>'Base de données'!$C3494&amp;" "&amp;'Base de données'!$D3494</f>
        <v xml:space="preserve"> </v>
      </c>
      <c r="Y3494" s="31">
        <f>COUNTIF('Base de données'!$B:$B,'Base de données'!$B3494)</f>
        <v>0</v>
      </c>
      <c r="AA3494" s="87" cm="1">
        <f t="array" aca="1" ref="AA3494" ca="1">INDIRECT("'Base de données'!A" &amp; ROW(Y3494))</f>
        <v>0</v>
      </c>
      <c r="AB3494" s="51" cm="1">
        <f t="array" aca="1" ref="AB3494" ca="1">INDIRECT("'Base de données'!B" &amp; ROW(Z3494))</f>
        <v>0</v>
      </c>
    </row>
    <row r="3495" spans="1:28" x14ac:dyDescent="0.3">
      <c r="A3495" s="41" t="str">
        <f ca="1">IF(IF(AND($B3495&lt;&gt;"-",$B3495=$E3495),"Entrée et sortie","-")="Entrée et sortie",'Base de données'!$B3495,"-")</f>
        <v>-</v>
      </c>
      <c r="B3495" s="41" t="str">
        <f t="shared" ca="1" si="219"/>
        <v>-</v>
      </c>
      <c r="C3495" s="41" t="str">
        <f t="shared" ca="1" si="220"/>
        <v>-</v>
      </c>
      <c r="D3495" s="41" t="str">
        <f>IF($F3495="sortie en cours d'année",'Base de données'!$B3495,"-")</f>
        <v>-</v>
      </c>
      <c r="E3495" s="41" t="str">
        <f>IF($H3495="entrée en cours d'année",'Base de données'!$B3495,"-")</f>
        <v>-</v>
      </c>
      <c r="F3495" s="37" t="str">
        <f t="shared" si="217"/>
        <v/>
      </c>
      <c r="G3495" s="37" t="str">
        <f>IF($J3495="mouvement",_xlfn.XLOOKUP('Base de données'!$B3495,$V:$V,$V:$V,0),"")</f>
        <v/>
      </c>
      <c r="H3495" s="37" t="str">
        <f t="shared" si="218"/>
        <v/>
      </c>
      <c r="I3495" s="37" t="str">
        <f>IF($J3495="mouvement",_xlfn.XLOOKUP('Base de données'!$B3495,$K:$K,$K:$K,0),"")</f>
        <v/>
      </c>
      <c r="J3495" s="38" t="str">
        <f>IF(AND(Y3495&lt;&gt;MAX(Y:Y),COUNTIF(K3495:V3495,'Base de données'!$B3495)&gt;0),"mouvement","")</f>
        <v/>
      </c>
      <c r="K3495" s="39" t="str">
        <f>IF(K$1&gt;$AE$1,"-",IFERROR(IF(DATEDIF('Base de données'!$A3495,K$1,"d")&lt;&gt;0,"",'Base de données'!$B3495),""))</f>
        <v/>
      </c>
      <c r="L3495" s="39" t="str">
        <f>IF(L$1&gt;$AE$1,"-",IFERROR(IF(DATEDIF('Base de données'!$A3495,L$1,"d")&lt;&gt;0,"",'Base de données'!$B3495),""))</f>
        <v/>
      </c>
      <c r="M3495" s="39" t="str">
        <f>IF(M$1&gt;$AE$1,"-",IFERROR(IF(DATEDIF('Base de données'!$A3495,M$1,"d")&lt;&gt;0,"",'Base de données'!$B3495),""))</f>
        <v/>
      </c>
      <c r="N3495" s="39" t="str">
        <f>IF(N$1&gt;$AE$1,"-",IFERROR(IF(DATEDIF('Base de données'!$A3495,N$1,"d")&lt;&gt;0,"",'Base de données'!$B3495),""))</f>
        <v/>
      </c>
      <c r="O3495" s="39" t="str">
        <f>IF(O$1&gt;$AE$1,"-",IFERROR(IF(DATEDIF('Base de données'!$A3495,O$1,"d")&lt;&gt;0,"",'Base de données'!$B3495),""))</f>
        <v/>
      </c>
      <c r="P3495" s="39" t="str">
        <f>IF(P$1&gt;$AE$1,"-",IFERROR(IF(DATEDIF('Base de données'!$A3495,P$1,"d")&lt;&gt;0,"",'Base de données'!$B3495),""))</f>
        <v/>
      </c>
      <c r="Q3495" s="39" t="str">
        <f>IF(Q$1&gt;$AE$1,"-",IFERROR(IF(DATEDIF('Base de données'!$A3495,Q$1,"d")&lt;&gt;0,"",'Base de données'!$B3495),""))</f>
        <v/>
      </c>
      <c r="R3495" s="39" t="str">
        <f>IF(R$1&gt;$AE$1,"-",IFERROR(IF(DATEDIF('Base de données'!$A3495,R$1,"d")&lt;&gt;0,"",'Base de données'!$B3495),""))</f>
        <v/>
      </c>
      <c r="S3495" s="39" t="str">
        <f>IF(S$1&gt;$AE$1,"-",IFERROR(IF(DATEDIF('Base de données'!$A3495,S$1,"d")&lt;&gt;0,"",'Base de données'!$B3495),""))</f>
        <v/>
      </c>
      <c r="T3495" s="39" t="str">
        <f>IF(T$1&gt;$AE$1,"-",IFERROR(IF(DATEDIF('Base de données'!$A3495,T$1,"d")&lt;&gt;0,"",'Base de données'!$B3495),""))</f>
        <v/>
      </c>
      <c r="U3495" s="39" t="str">
        <f>IF(U$1&gt;$AE$1,"-",IFERROR(IF(DATEDIF('Base de données'!$A3495,U$1,"d")&lt;&gt;0,"",'Base de données'!$B3495),""))</f>
        <v/>
      </c>
      <c r="V3495" s="39" t="str">
        <f>IF(V$1&gt;$AE$1,"-",IFERROR(IF(DATEDIF('Base de données'!$A3495,V$1,"d")&lt;&gt;0,"",'Base de données'!$B3495),""))</f>
        <v/>
      </c>
      <c r="X3495" s="30" t="str">
        <f>'Base de données'!$C3495&amp;" "&amp;'Base de données'!$D3495</f>
        <v xml:space="preserve"> </v>
      </c>
      <c r="Y3495" s="31">
        <f>COUNTIF('Base de données'!$B:$B,'Base de données'!$B3495)</f>
        <v>0</v>
      </c>
      <c r="AA3495" s="87" cm="1">
        <f t="array" aca="1" ref="AA3495" ca="1">INDIRECT("'Base de données'!A" &amp; ROW(Y3495))</f>
        <v>0</v>
      </c>
      <c r="AB3495" s="51" cm="1">
        <f t="array" aca="1" ref="AB3495" ca="1">INDIRECT("'Base de données'!B" &amp; ROW(Z3495))</f>
        <v>0</v>
      </c>
    </row>
    <row r="3496" spans="1:28" x14ac:dyDescent="0.3">
      <c r="A3496" s="41" t="str">
        <f ca="1">IF(IF(AND($B3496&lt;&gt;"-",$B3496=$E3496),"Entrée et sortie","-")="Entrée et sortie",'Base de données'!$B3496,"-")</f>
        <v>-</v>
      </c>
      <c r="B3496" s="41" t="str">
        <f t="shared" ca="1" si="219"/>
        <v>-</v>
      </c>
      <c r="C3496" s="41" t="str">
        <f t="shared" ca="1" si="220"/>
        <v>-</v>
      </c>
      <c r="D3496" s="41" t="str">
        <f>IF($F3496="sortie en cours d'année",'Base de données'!$B3496,"-")</f>
        <v>-</v>
      </c>
      <c r="E3496" s="41" t="str">
        <f>IF($H3496="entrée en cours d'année",'Base de données'!$B3496,"-")</f>
        <v>-</v>
      </c>
      <c r="F3496" s="37" t="str">
        <f t="shared" si="217"/>
        <v/>
      </c>
      <c r="G3496" s="37" t="str">
        <f>IF($J3496="mouvement",_xlfn.XLOOKUP('Base de données'!$B3496,$V:$V,$V:$V,0),"")</f>
        <v/>
      </c>
      <c r="H3496" s="37" t="str">
        <f t="shared" si="218"/>
        <v/>
      </c>
      <c r="I3496" s="37" t="str">
        <f>IF($J3496="mouvement",_xlfn.XLOOKUP('Base de données'!$B3496,$K:$K,$K:$K,0),"")</f>
        <v/>
      </c>
      <c r="J3496" s="38" t="str">
        <f>IF(AND(Y3496&lt;&gt;MAX(Y:Y),COUNTIF(K3496:V3496,'Base de données'!$B3496)&gt;0),"mouvement","")</f>
        <v/>
      </c>
      <c r="K3496" s="39" t="str">
        <f>IF(K$1&gt;$AE$1,"-",IFERROR(IF(DATEDIF('Base de données'!$A3496,K$1,"d")&lt;&gt;0,"",'Base de données'!$B3496),""))</f>
        <v/>
      </c>
      <c r="L3496" s="39" t="str">
        <f>IF(L$1&gt;$AE$1,"-",IFERROR(IF(DATEDIF('Base de données'!$A3496,L$1,"d")&lt;&gt;0,"",'Base de données'!$B3496),""))</f>
        <v/>
      </c>
      <c r="M3496" s="39" t="str">
        <f>IF(M$1&gt;$AE$1,"-",IFERROR(IF(DATEDIF('Base de données'!$A3496,M$1,"d")&lt;&gt;0,"",'Base de données'!$B3496),""))</f>
        <v/>
      </c>
      <c r="N3496" s="39" t="str">
        <f>IF(N$1&gt;$AE$1,"-",IFERROR(IF(DATEDIF('Base de données'!$A3496,N$1,"d")&lt;&gt;0,"",'Base de données'!$B3496),""))</f>
        <v/>
      </c>
      <c r="O3496" s="39" t="str">
        <f>IF(O$1&gt;$AE$1,"-",IFERROR(IF(DATEDIF('Base de données'!$A3496,O$1,"d")&lt;&gt;0,"",'Base de données'!$B3496),""))</f>
        <v/>
      </c>
      <c r="P3496" s="39" t="str">
        <f>IF(P$1&gt;$AE$1,"-",IFERROR(IF(DATEDIF('Base de données'!$A3496,P$1,"d")&lt;&gt;0,"",'Base de données'!$B3496),""))</f>
        <v/>
      </c>
      <c r="Q3496" s="39" t="str">
        <f>IF(Q$1&gt;$AE$1,"-",IFERROR(IF(DATEDIF('Base de données'!$A3496,Q$1,"d")&lt;&gt;0,"",'Base de données'!$B3496),""))</f>
        <v/>
      </c>
      <c r="R3496" s="39" t="str">
        <f>IF(R$1&gt;$AE$1,"-",IFERROR(IF(DATEDIF('Base de données'!$A3496,R$1,"d")&lt;&gt;0,"",'Base de données'!$B3496),""))</f>
        <v/>
      </c>
      <c r="S3496" s="39" t="str">
        <f>IF(S$1&gt;$AE$1,"-",IFERROR(IF(DATEDIF('Base de données'!$A3496,S$1,"d")&lt;&gt;0,"",'Base de données'!$B3496),""))</f>
        <v/>
      </c>
      <c r="T3496" s="39" t="str">
        <f>IF(T$1&gt;$AE$1,"-",IFERROR(IF(DATEDIF('Base de données'!$A3496,T$1,"d")&lt;&gt;0,"",'Base de données'!$B3496),""))</f>
        <v/>
      </c>
      <c r="U3496" s="39" t="str">
        <f>IF(U$1&gt;$AE$1,"-",IFERROR(IF(DATEDIF('Base de données'!$A3496,U$1,"d")&lt;&gt;0,"",'Base de données'!$B3496),""))</f>
        <v/>
      </c>
      <c r="V3496" s="39" t="str">
        <f>IF(V$1&gt;$AE$1,"-",IFERROR(IF(DATEDIF('Base de données'!$A3496,V$1,"d")&lt;&gt;0,"",'Base de données'!$B3496),""))</f>
        <v/>
      </c>
      <c r="X3496" s="30" t="str">
        <f>'Base de données'!$C3496&amp;" "&amp;'Base de données'!$D3496</f>
        <v xml:space="preserve"> </v>
      </c>
      <c r="Y3496" s="31">
        <f>COUNTIF('Base de données'!$B:$B,'Base de données'!$B3496)</f>
        <v>0</v>
      </c>
      <c r="AA3496" s="87" cm="1">
        <f t="array" aca="1" ref="AA3496" ca="1">INDIRECT("'Base de données'!A" &amp; ROW(Y3496))</f>
        <v>0</v>
      </c>
      <c r="AB3496" s="51" cm="1">
        <f t="array" aca="1" ref="AB3496" ca="1">INDIRECT("'Base de données'!B" &amp; ROW(Z3496))</f>
        <v>0</v>
      </c>
    </row>
    <row r="3497" spans="1:28" x14ac:dyDescent="0.3">
      <c r="A3497" s="41" t="str">
        <f ca="1">IF(IF(AND($B3497&lt;&gt;"-",$B3497=$E3497),"Entrée et sortie","-")="Entrée et sortie",'Base de données'!$B3497,"-")</f>
        <v>-</v>
      </c>
      <c r="B3497" s="41" t="str">
        <f t="shared" ca="1" si="219"/>
        <v>-</v>
      </c>
      <c r="C3497" s="41" t="str">
        <f t="shared" ca="1" si="220"/>
        <v>-</v>
      </c>
      <c r="D3497" s="41" t="str">
        <f>IF($F3497="sortie en cours d'année",'Base de données'!$B3497,"-")</f>
        <v>-</v>
      </c>
      <c r="E3497" s="41" t="str">
        <f>IF($H3497="entrée en cours d'année",'Base de données'!$B3497,"-")</f>
        <v>-</v>
      </c>
      <c r="F3497" s="37" t="str">
        <f t="shared" si="217"/>
        <v/>
      </c>
      <c r="G3497" s="37" t="str">
        <f>IF($J3497="mouvement",_xlfn.XLOOKUP('Base de données'!$B3497,$V:$V,$V:$V,0),"")</f>
        <v/>
      </c>
      <c r="H3497" s="37" t="str">
        <f t="shared" si="218"/>
        <v/>
      </c>
      <c r="I3497" s="37" t="str">
        <f>IF($J3497="mouvement",_xlfn.XLOOKUP('Base de données'!$B3497,$K:$K,$K:$K,0),"")</f>
        <v/>
      </c>
      <c r="J3497" s="38" t="str">
        <f>IF(AND(Y3497&lt;&gt;MAX(Y:Y),COUNTIF(K3497:V3497,'Base de données'!$B3497)&gt;0),"mouvement","")</f>
        <v/>
      </c>
      <c r="K3497" s="39" t="str">
        <f>IF(K$1&gt;$AE$1,"-",IFERROR(IF(DATEDIF('Base de données'!$A3497,K$1,"d")&lt;&gt;0,"",'Base de données'!$B3497),""))</f>
        <v/>
      </c>
      <c r="L3497" s="39" t="str">
        <f>IF(L$1&gt;$AE$1,"-",IFERROR(IF(DATEDIF('Base de données'!$A3497,L$1,"d")&lt;&gt;0,"",'Base de données'!$B3497),""))</f>
        <v/>
      </c>
      <c r="M3497" s="39" t="str">
        <f>IF(M$1&gt;$AE$1,"-",IFERROR(IF(DATEDIF('Base de données'!$A3497,M$1,"d")&lt;&gt;0,"",'Base de données'!$B3497),""))</f>
        <v/>
      </c>
      <c r="N3497" s="39" t="str">
        <f>IF(N$1&gt;$AE$1,"-",IFERROR(IF(DATEDIF('Base de données'!$A3497,N$1,"d")&lt;&gt;0,"",'Base de données'!$B3497),""))</f>
        <v/>
      </c>
      <c r="O3497" s="39" t="str">
        <f>IF(O$1&gt;$AE$1,"-",IFERROR(IF(DATEDIF('Base de données'!$A3497,O$1,"d")&lt;&gt;0,"",'Base de données'!$B3497),""))</f>
        <v/>
      </c>
      <c r="P3497" s="39" t="str">
        <f>IF(P$1&gt;$AE$1,"-",IFERROR(IF(DATEDIF('Base de données'!$A3497,P$1,"d")&lt;&gt;0,"",'Base de données'!$B3497),""))</f>
        <v/>
      </c>
      <c r="Q3497" s="39" t="str">
        <f>IF(Q$1&gt;$AE$1,"-",IFERROR(IF(DATEDIF('Base de données'!$A3497,Q$1,"d")&lt;&gt;0,"",'Base de données'!$B3497),""))</f>
        <v/>
      </c>
      <c r="R3497" s="39" t="str">
        <f>IF(R$1&gt;$AE$1,"-",IFERROR(IF(DATEDIF('Base de données'!$A3497,R$1,"d")&lt;&gt;0,"",'Base de données'!$B3497),""))</f>
        <v/>
      </c>
      <c r="S3497" s="39" t="str">
        <f>IF(S$1&gt;$AE$1,"-",IFERROR(IF(DATEDIF('Base de données'!$A3497,S$1,"d")&lt;&gt;0,"",'Base de données'!$B3497),""))</f>
        <v/>
      </c>
      <c r="T3497" s="39" t="str">
        <f>IF(T$1&gt;$AE$1,"-",IFERROR(IF(DATEDIF('Base de données'!$A3497,T$1,"d")&lt;&gt;0,"",'Base de données'!$B3497),""))</f>
        <v/>
      </c>
      <c r="U3497" s="39" t="str">
        <f>IF(U$1&gt;$AE$1,"-",IFERROR(IF(DATEDIF('Base de données'!$A3497,U$1,"d")&lt;&gt;0,"",'Base de données'!$B3497),""))</f>
        <v/>
      </c>
      <c r="V3497" s="39" t="str">
        <f>IF(V$1&gt;$AE$1,"-",IFERROR(IF(DATEDIF('Base de données'!$A3497,V$1,"d")&lt;&gt;0,"",'Base de données'!$B3497),""))</f>
        <v/>
      </c>
      <c r="X3497" s="30" t="str">
        <f>'Base de données'!$C3497&amp;" "&amp;'Base de données'!$D3497</f>
        <v xml:space="preserve"> </v>
      </c>
      <c r="Y3497" s="31">
        <f>COUNTIF('Base de données'!$B:$B,'Base de données'!$B3497)</f>
        <v>0</v>
      </c>
      <c r="AA3497" s="87" cm="1">
        <f t="array" aca="1" ref="AA3497" ca="1">INDIRECT("'Base de données'!A" &amp; ROW(Y3497))</f>
        <v>0</v>
      </c>
      <c r="AB3497" s="51" cm="1">
        <f t="array" aca="1" ref="AB3497" ca="1">INDIRECT("'Base de données'!B" &amp; ROW(Z3497))</f>
        <v>0</v>
      </c>
    </row>
    <row r="3498" spans="1:28" x14ac:dyDescent="0.3">
      <c r="A3498" s="41" t="str">
        <f ca="1">IF(IF(AND($B3498&lt;&gt;"-",$B3498=$E3498),"Entrée et sortie","-")="Entrée et sortie",'Base de données'!$B3498,"-")</f>
        <v>-</v>
      </c>
      <c r="B3498" s="41" t="str">
        <f t="shared" ca="1" si="219"/>
        <v>-</v>
      </c>
      <c r="C3498" s="41" t="str">
        <f t="shared" ca="1" si="220"/>
        <v>-</v>
      </c>
      <c r="D3498" s="41" t="str">
        <f>IF($F3498="sortie en cours d'année",'Base de données'!$B3498,"-")</f>
        <v>-</v>
      </c>
      <c r="E3498" s="41" t="str">
        <f>IF($H3498="entrée en cours d'année",'Base de données'!$B3498,"-")</f>
        <v>-</v>
      </c>
      <c r="F3498" s="37" t="str">
        <f t="shared" si="217"/>
        <v/>
      </c>
      <c r="G3498" s="37" t="str">
        <f>IF($J3498="mouvement",_xlfn.XLOOKUP('Base de données'!$B3498,$V:$V,$V:$V,0),"")</f>
        <v/>
      </c>
      <c r="H3498" s="37" t="str">
        <f t="shared" si="218"/>
        <v/>
      </c>
      <c r="I3498" s="37" t="str">
        <f>IF($J3498="mouvement",_xlfn.XLOOKUP('Base de données'!$B3498,$K:$K,$K:$K,0),"")</f>
        <v/>
      </c>
      <c r="J3498" s="38" t="str">
        <f>IF(AND(Y3498&lt;&gt;MAX(Y:Y),COUNTIF(K3498:V3498,'Base de données'!$B3498)&gt;0),"mouvement","")</f>
        <v/>
      </c>
      <c r="K3498" s="39" t="str">
        <f>IF(K$1&gt;$AE$1,"-",IFERROR(IF(DATEDIF('Base de données'!$A3498,K$1,"d")&lt;&gt;0,"",'Base de données'!$B3498),""))</f>
        <v/>
      </c>
      <c r="L3498" s="39" t="str">
        <f>IF(L$1&gt;$AE$1,"-",IFERROR(IF(DATEDIF('Base de données'!$A3498,L$1,"d")&lt;&gt;0,"",'Base de données'!$B3498),""))</f>
        <v/>
      </c>
      <c r="M3498" s="39" t="str">
        <f>IF(M$1&gt;$AE$1,"-",IFERROR(IF(DATEDIF('Base de données'!$A3498,M$1,"d")&lt;&gt;0,"",'Base de données'!$B3498),""))</f>
        <v/>
      </c>
      <c r="N3498" s="39" t="str">
        <f>IF(N$1&gt;$AE$1,"-",IFERROR(IF(DATEDIF('Base de données'!$A3498,N$1,"d")&lt;&gt;0,"",'Base de données'!$B3498),""))</f>
        <v/>
      </c>
      <c r="O3498" s="39" t="str">
        <f>IF(O$1&gt;$AE$1,"-",IFERROR(IF(DATEDIF('Base de données'!$A3498,O$1,"d")&lt;&gt;0,"",'Base de données'!$B3498),""))</f>
        <v/>
      </c>
      <c r="P3498" s="39" t="str">
        <f>IF(P$1&gt;$AE$1,"-",IFERROR(IF(DATEDIF('Base de données'!$A3498,P$1,"d")&lt;&gt;0,"",'Base de données'!$B3498),""))</f>
        <v/>
      </c>
      <c r="Q3498" s="39" t="str">
        <f>IF(Q$1&gt;$AE$1,"-",IFERROR(IF(DATEDIF('Base de données'!$A3498,Q$1,"d")&lt;&gt;0,"",'Base de données'!$B3498),""))</f>
        <v/>
      </c>
      <c r="R3498" s="39" t="str">
        <f>IF(R$1&gt;$AE$1,"-",IFERROR(IF(DATEDIF('Base de données'!$A3498,R$1,"d")&lt;&gt;0,"",'Base de données'!$B3498),""))</f>
        <v/>
      </c>
      <c r="S3498" s="39" t="str">
        <f>IF(S$1&gt;$AE$1,"-",IFERROR(IF(DATEDIF('Base de données'!$A3498,S$1,"d")&lt;&gt;0,"",'Base de données'!$B3498),""))</f>
        <v/>
      </c>
      <c r="T3498" s="39" t="str">
        <f>IF(T$1&gt;$AE$1,"-",IFERROR(IF(DATEDIF('Base de données'!$A3498,T$1,"d")&lt;&gt;0,"",'Base de données'!$B3498),""))</f>
        <v/>
      </c>
      <c r="U3498" s="39" t="str">
        <f>IF(U$1&gt;$AE$1,"-",IFERROR(IF(DATEDIF('Base de données'!$A3498,U$1,"d")&lt;&gt;0,"",'Base de données'!$B3498),""))</f>
        <v/>
      </c>
      <c r="V3498" s="39" t="str">
        <f>IF(V$1&gt;$AE$1,"-",IFERROR(IF(DATEDIF('Base de données'!$A3498,V$1,"d")&lt;&gt;0,"",'Base de données'!$B3498),""))</f>
        <v/>
      </c>
      <c r="X3498" s="30" t="str">
        <f>'Base de données'!$C3498&amp;" "&amp;'Base de données'!$D3498</f>
        <v xml:space="preserve"> </v>
      </c>
      <c r="Y3498" s="31">
        <f>COUNTIF('Base de données'!$B:$B,'Base de données'!$B3498)</f>
        <v>0</v>
      </c>
      <c r="AA3498" s="87" cm="1">
        <f t="array" aca="1" ref="AA3498" ca="1">INDIRECT("'Base de données'!A" &amp; ROW(Y3498))</f>
        <v>0</v>
      </c>
      <c r="AB3498" s="51" cm="1">
        <f t="array" aca="1" ref="AB3498" ca="1">INDIRECT("'Base de données'!B" &amp; ROW(Z3498))</f>
        <v>0</v>
      </c>
    </row>
    <row r="3499" spans="1:28" x14ac:dyDescent="0.3">
      <c r="A3499" s="41" t="str">
        <f ca="1">IF(IF(AND($B3499&lt;&gt;"-",$B3499=$E3499),"Entrée et sortie","-")="Entrée et sortie",'Base de données'!$B3499,"-")</f>
        <v>-</v>
      </c>
      <c r="B3499" s="41" t="str">
        <f t="shared" ca="1" si="219"/>
        <v>-</v>
      </c>
      <c r="C3499" s="41" t="str">
        <f t="shared" ca="1" si="220"/>
        <v>-</v>
      </c>
      <c r="D3499" s="41" t="str">
        <f>IF($F3499="sortie en cours d'année",'Base de données'!$B3499,"-")</f>
        <v>-</v>
      </c>
      <c r="E3499" s="41" t="str">
        <f>IF($H3499="entrée en cours d'année",'Base de données'!$B3499,"-")</f>
        <v>-</v>
      </c>
      <c r="F3499" s="37" t="str">
        <f t="shared" si="217"/>
        <v/>
      </c>
      <c r="G3499" s="37" t="str">
        <f>IF($J3499="mouvement",_xlfn.XLOOKUP('Base de données'!$B3499,$V:$V,$V:$V,0),"")</f>
        <v/>
      </c>
      <c r="H3499" s="37" t="str">
        <f t="shared" si="218"/>
        <v/>
      </c>
      <c r="I3499" s="37" t="str">
        <f>IF($J3499="mouvement",_xlfn.XLOOKUP('Base de données'!$B3499,$K:$K,$K:$K,0),"")</f>
        <v/>
      </c>
      <c r="J3499" s="38" t="str">
        <f>IF(AND(Y3499&lt;&gt;MAX(Y:Y),COUNTIF(K3499:V3499,'Base de données'!$B3499)&gt;0),"mouvement","")</f>
        <v/>
      </c>
      <c r="K3499" s="39" t="str">
        <f>IF(K$1&gt;$AE$1,"-",IFERROR(IF(DATEDIF('Base de données'!$A3499,K$1,"d")&lt;&gt;0,"",'Base de données'!$B3499),""))</f>
        <v/>
      </c>
      <c r="L3499" s="39" t="str">
        <f>IF(L$1&gt;$AE$1,"-",IFERROR(IF(DATEDIF('Base de données'!$A3499,L$1,"d")&lt;&gt;0,"",'Base de données'!$B3499),""))</f>
        <v/>
      </c>
      <c r="M3499" s="39" t="str">
        <f>IF(M$1&gt;$AE$1,"-",IFERROR(IF(DATEDIF('Base de données'!$A3499,M$1,"d")&lt;&gt;0,"",'Base de données'!$B3499),""))</f>
        <v/>
      </c>
      <c r="N3499" s="39" t="str">
        <f>IF(N$1&gt;$AE$1,"-",IFERROR(IF(DATEDIF('Base de données'!$A3499,N$1,"d")&lt;&gt;0,"",'Base de données'!$B3499),""))</f>
        <v/>
      </c>
      <c r="O3499" s="39" t="str">
        <f>IF(O$1&gt;$AE$1,"-",IFERROR(IF(DATEDIF('Base de données'!$A3499,O$1,"d")&lt;&gt;0,"",'Base de données'!$B3499),""))</f>
        <v/>
      </c>
      <c r="P3499" s="39" t="str">
        <f>IF(P$1&gt;$AE$1,"-",IFERROR(IF(DATEDIF('Base de données'!$A3499,P$1,"d")&lt;&gt;0,"",'Base de données'!$B3499),""))</f>
        <v/>
      </c>
      <c r="Q3499" s="39" t="str">
        <f>IF(Q$1&gt;$AE$1,"-",IFERROR(IF(DATEDIF('Base de données'!$A3499,Q$1,"d")&lt;&gt;0,"",'Base de données'!$B3499),""))</f>
        <v/>
      </c>
      <c r="R3499" s="39" t="str">
        <f>IF(R$1&gt;$AE$1,"-",IFERROR(IF(DATEDIF('Base de données'!$A3499,R$1,"d")&lt;&gt;0,"",'Base de données'!$B3499),""))</f>
        <v/>
      </c>
      <c r="S3499" s="39" t="str">
        <f>IF(S$1&gt;$AE$1,"-",IFERROR(IF(DATEDIF('Base de données'!$A3499,S$1,"d")&lt;&gt;0,"",'Base de données'!$B3499),""))</f>
        <v/>
      </c>
      <c r="T3499" s="39" t="str">
        <f>IF(T$1&gt;$AE$1,"-",IFERROR(IF(DATEDIF('Base de données'!$A3499,T$1,"d")&lt;&gt;0,"",'Base de données'!$B3499),""))</f>
        <v/>
      </c>
      <c r="U3499" s="39" t="str">
        <f>IF(U$1&gt;$AE$1,"-",IFERROR(IF(DATEDIF('Base de données'!$A3499,U$1,"d")&lt;&gt;0,"",'Base de données'!$B3499),""))</f>
        <v/>
      </c>
      <c r="V3499" s="39" t="str">
        <f>IF(V$1&gt;$AE$1,"-",IFERROR(IF(DATEDIF('Base de données'!$A3499,V$1,"d")&lt;&gt;0,"",'Base de données'!$B3499),""))</f>
        <v/>
      </c>
      <c r="X3499" s="30" t="str">
        <f>'Base de données'!$C3499&amp;" "&amp;'Base de données'!$D3499</f>
        <v xml:space="preserve"> </v>
      </c>
      <c r="Y3499" s="31">
        <f>COUNTIF('Base de données'!$B:$B,'Base de données'!$B3499)</f>
        <v>0</v>
      </c>
      <c r="AA3499" s="87" cm="1">
        <f t="array" aca="1" ref="AA3499" ca="1">INDIRECT("'Base de données'!A" &amp; ROW(Y3499))</f>
        <v>0</v>
      </c>
      <c r="AB3499" s="51" cm="1">
        <f t="array" aca="1" ref="AB3499" ca="1">INDIRECT("'Base de données'!B" &amp; ROW(Z3499))</f>
        <v>0</v>
      </c>
    </row>
    <row r="3500" spans="1:28" s="85" customFormat="1" ht="14.4" x14ac:dyDescent="0.3">
      <c r="A3500" s="91" t="str">
        <f ca="1">IF(IF(AND($B3500&lt;&gt;"-",$B3500=$E3500),"Entrée et sortie","-")="Entrée et sortie",'Base de données'!$B3500,"-")</f>
        <v>-</v>
      </c>
      <c r="B3500" s="41" t="str">
        <f t="shared" ca="1" si="219"/>
        <v>-</v>
      </c>
      <c r="C3500" s="91" t="str">
        <f t="shared" ca="1" si="220"/>
        <v>-</v>
      </c>
      <c r="D3500" s="91" t="str">
        <f>IF($F3500="sortie en cours d'année",'Base de données'!$B3500,"-")</f>
        <v>-</v>
      </c>
      <c r="E3500" s="91" t="str">
        <f>IF($H3500="entrée en cours d'année",'Base de données'!$B3500,"-")</f>
        <v>-</v>
      </c>
      <c r="F3500" s="79" t="str">
        <f t="shared" si="217"/>
        <v/>
      </c>
      <c r="G3500" s="79" t="str">
        <f>IF($J3500="mouvement",_xlfn.XLOOKUP('Base de données'!$B3500,$V:$V,$V:$V,0),"")</f>
        <v/>
      </c>
      <c r="H3500" s="79" t="str">
        <f t="shared" si="218"/>
        <v/>
      </c>
      <c r="I3500" s="79" t="str">
        <f>IF($J3500="mouvement",_xlfn.XLOOKUP('Base de données'!$B3500,$K:$K,$K:$K,0),"")</f>
        <v/>
      </c>
      <c r="J3500" s="80" t="str">
        <f>IF(AND(Y3500&lt;&gt;MAX(Y:Y),COUNTIF(K3500:V3500,'Base de données'!$B3500)&gt;0),"mouvement","")</f>
        <v/>
      </c>
      <c r="K3500" s="81" t="str">
        <f>IF(K$1&gt;$AE$1,"-",IFERROR(IF(DATEDIF('Base de données'!$A3500,K$1,"d")&lt;&gt;0,"",'Base de données'!$B3500),""))</f>
        <v/>
      </c>
      <c r="L3500" s="81" t="str">
        <f>IF(L$1&gt;$AE$1,"-",IFERROR(IF(DATEDIF('Base de données'!$A3500,L$1,"d")&lt;&gt;0,"",'Base de données'!$B3500),""))</f>
        <v/>
      </c>
      <c r="M3500" s="81" t="str">
        <f>IF(M$1&gt;$AE$1,"-",IFERROR(IF(DATEDIF('Base de données'!$A3500,M$1,"d")&lt;&gt;0,"",'Base de données'!$B3500),""))</f>
        <v/>
      </c>
      <c r="N3500" s="81" t="str">
        <f>IF(N$1&gt;$AE$1,"-",IFERROR(IF(DATEDIF('Base de données'!$A3500,N$1,"d")&lt;&gt;0,"",'Base de données'!$B3500),""))</f>
        <v/>
      </c>
      <c r="O3500" s="81" t="str">
        <f>IF(O$1&gt;$AE$1,"-",IFERROR(IF(DATEDIF('Base de données'!$A3500,O$1,"d")&lt;&gt;0,"",'Base de données'!$B3500),""))</f>
        <v/>
      </c>
      <c r="P3500" s="81" t="str">
        <f>IF(P$1&gt;$AE$1,"-",IFERROR(IF(DATEDIF('Base de données'!$A3500,P$1,"d")&lt;&gt;0,"",'Base de données'!$B3500),""))</f>
        <v/>
      </c>
      <c r="Q3500" s="81" t="str">
        <f>IF(Q$1&gt;$AE$1,"-",IFERROR(IF(DATEDIF('Base de données'!$A3500,Q$1,"d")&lt;&gt;0,"",'Base de données'!$B3500),""))</f>
        <v/>
      </c>
      <c r="R3500" s="81" t="str">
        <f>IF(R$1&gt;$AE$1,"-",IFERROR(IF(DATEDIF('Base de données'!$A3500,R$1,"d")&lt;&gt;0,"",'Base de données'!$B3500),""))</f>
        <v/>
      </c>
      <c r="S3500" s="81" t="str">
        <f>IF(S$1&gt;$AE$1,"-",IFERROR(IF(DATEDIF('Base de données'!$A3500,S$1,"d")&lt;&gt;0,"",'Base de données'!$B3500),""))</f>
        <v/>
      </c>
      <c r="T3500" s="81" t="str">
        <f>IF(T$1&gt;$AE$1,"-",IFERROR(IF(DATEDIF('Base de données'!$A3500,T$1,"d")&lt;&gt;0,"",'Base de données'!$B3500),""))</f>
        <v/>
      </c>
      <c r="U3500" s="81" t="str">
        <f>IF(U$1&gt;$AE$1,"-",IFERROR(IF(DATEDIF('Base de données'!$A3500,U$1,"d")&lt;&gt;0,"",'Base de données'!$B3500),""))</f>
        <v/>
      </c>
      <c r="V3500" s="81" t="str">
        <f>IF(V$1&gt;$AE$1,"-",IFERROR(IF(DATEDIF('Base de données'!$A3500,V$1,"d")&lt;&gt;0,"",'Base de données'!$B3500),""))</f>
        <v/>
      </c>
      <c r="W3500" s="82"/>
      <c r="X3500" s="83" t="str">
        <f>'Base de données'!$C3500&amp;" "&amp;'Base de données'!$D3500</f>
        <v xml:space="preserve"> </v>
      </c>
      <c r="Y3500" s="84">
        <f>COUNTIF('Base de données'!$B:$B,'Base de données'!$B3500)</f>
        <v>0</v>
      </c>
      <c r="AA3500" s="88" cm="1">
        <f t="array" aca="1" ref="AA3500" ca="1">INDIRECT("'Base de données'!A" &amp; ROW(Y3500))</f>
        <v>0</v>
      </c>
      <c r="AB3500" s="86" cm="1">
        <f t="array" aca="1" ref="AB3500" ca="1">INDIRECT("'Base de données'!B" &amp; ROW(Z3500))</f>
        <v>0</v>
      </c>
    </row>
  </sheetData>
  <sheetProtection algorithmName="SHA-512" hashValue="E5ITT/vVL2oAmhg3FYsI/J/GmsfLyngaNXGcNVoFGg6dE64QbYokEbPYnRluC2TmdfoyWOR/ZF1g1Jt4o0uTVA==" saltValue="LbCwgDRAbeDZvCr899aDNw==" spinCount="100000" sheet="1" objects="1" scenarios="1" selectLockedCells="1"/>
  <autoFilter ref="AA1:AB3500" xr:uid="{23547899-76EF-4CD3-A001-7B9643803D4B}"/>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7</vt:i4>
      </vt:variant>
    </vt:vector>
  </HeadingPairs>
  <TitlesOfParts>
    <vt:vector size="7" baseType="lpstr">
      <vt:lpstr>Accueil</vt:lpstr>
      <vt:lpstr>Base de données</vt:lpstr>
      <vt:lpstr>Entrées</vt:lpstr>
      <vt:lpstr>Sorties</vt:lpstr>
      <vt:lpstr>Entrées &amp; Sorties</vt:lpstr>
      <vt:lpstr>SYNTHESE </vt:lpstr>
      <vt:lpstr>SECRET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Yann Malsagne</dc:creator>
  <cp:lastModifiedBy>Yann MALSAGNE</cp:lastModifiedBy>
  <dcterms:created xsi:type="dcterms:W3CDTF">2015-06-05T18:17:20Z</dcterms:created>
  <dcterms:modified xsi:type="dcterms:W3CDTF">2025-09-24T22:22:17Z</dcterms:modified>
</cp:coreProperties>
</file>